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7_F013B4_CO_ITR\"/>
    </mc:Choice>
  </mc:AlternateContent>
  <xr:revisionPtr revIDLastSave="0" documentId="13_ncr:1_{7F3840A4-280C-4475-8DF3-D4B553FA7E8F}" xr6:coauthVersionLast="47" xr6:coauthVersionMax="47" xr10:uidLastSave="{00000000-0000-0000-0000-000000000000}"/>
  <bookViews>
    <workbookView xWindow="-1665" yWindow="-24900" windowWidth="18105" windowHeight="16065" xr2:uid="{F66DFCB4-6F02-429A-8367-3DAAA366F2B3}"/>
  </bookViews>
  <sheets>
    <sheet name="PlantDF" sheetId="1" r:id="rId1"/>
    <sheet name="d165Mapping" sheetId="2" r:id="rId2"/>
    <sheet name="d165Weights" sheetId="3" r:id="rId3"/>
    <sheet name="d178Mapping" sheetId="4" r:id="rId4"/>
    <sheet name="d178Weights" sheetId="5" r:id="rId5"/>
    <sheet name="d192Mapping" sheetId="6" r:id="rId6"/>
    <sheet name="d192Weights" sheetId="7" r:id="rId7"/>
    <sheet name="d206Mapping" sheetId="8" r:id="rId8"/>
    <sheet name="d206Weights" sheetId="9" r:id="rId9"/>
    <sheet name="d220Mapping" sheetId="10" r:id="rId10"/>
    <sheet name="d220Weights" sheetId="11" r:id="rId11"/>
    <sheet name="d234Mapping" sheetId="12" r:id="rId12"/>
    <sheet name="d234Weights" sheetId="13" r:id="rId13"/>
    <sheet name="d255Mapping" sheetId="14" r:id="rId14"/>
    <sheet name="Dry weights" sheetId="15" r:id="rId15"/>
  </sheets>
  <definedNames>
    <definedName name="_xlnm.Print_Area" localSheetId="1">d165Mapping!$A$1:$AD$968</definedName>
    <definedName name="_xlnm.Print_Area" localSheetId="2">d165Weights!$A$1:$J$72</definedName>
    <definedName name="_xlnm.Print_Area" localSheetId="3">d178Mapping!$A$1:$AE$968</definedName>
    <definedName name="_xlnm.Print_Area" localSheetId="4">d178Weights!$A$1:$K$72</definedName>
    <definedName name="_xlnm.Print_Area" localSheetId="5">d192Mapping!$A$1:$AG$968</definedName>
    <definedName name="_xlnm.Print_Area" localSheetId="6">d192Weights!$A$1:$K$72</definedName>
    <definedName name="_xlnm.Print_Area" localSheetId="7">d206Mapping!$A$1:$AE$968</definedName>
    <definedName name="_xlnm.Print_Area" localSheetId="9">d220Mapping!$A$1:$AE$968</definedName>
    <definedName name="_xlnm.Print_Area" localSheetId="10">d220Weights!$A$1:$K$72</definedName>
    <definedName name="_xlnm.Print_Area" localSheetId="11">d234Mapping!$A$1:$AE$968</definedName>
    <definedName name="_xlnm.Print_Area" localSheetId="12">d234Weights!$A$1:$K$72</definedName>
    <definedName name="_xlnm.Print_Area" localSheetId="13">d255Mapping!$A$1:$AG$968</definedName>
    <definedName name="_xlnm.Print_Area" localSheetId="14">'Dry weights'!$A$1:$K$72</definedName>
    <definedName name="_xlnm.Print_Titles" localSheetId="4">d178Weights!$8:$8</definedName>
    <definedName name="_xlnm.Print_Titles" localSheetId="6">d192Weights!$8:$8</definedName>
    <definedName name="_xlnm.Print_Titles" localSheetId="8">d206Weights!$8:$8</definedName>
    <definedName name="_xlnm.Print_Titles" localSheetId="10">d220Weights!$8:$8</definedName>
    <definedName name="_xlnm.Print_Titles" localSheetId="12">d234Weights!$8:$8</definedName>
    <definedName name="_xlnm.Print_Titles" localSheetId="14">'Dry weights'!$8:$8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5" l="1"/>
  <c r="N9" i="15"/>
  <c r="O9" i="15"/>
  <c r="P9" i="15"/>
  <c r="Q9" i="15"/>
  <c r="R9" i="15"/>
  <c r="S9" i="15"/>
  <c r="T9" i="15"/>
  <c r="U9" i="15"/>
  <c r="M10" i="15"/>
  <c r="N10" i="15"/>
  <c r="O10" i="15"/>
  <c r="P10" i="15"/>
  <c r="Q10" i="15"/>
  <c r="R10" i="15"/>
  <c r="S10" i="15"/>
  <c r="T10" i="15"/>
  <c r="U10" i="15"/>
  <c r="M11" i="15"/>
  <c r="N11" i="15"/>
  <c r="O11" i="15"/>
  <c r="P11" i="15"/>
  <c r="Q11" i="15"/>
  <c r="R11" i="15"/>
  <c r="S11" i="15"/>
  <c r="T11" i="15"/>
  <c r="U11" i="15"/>
  <c r="M12" i="15"/>
  <c r="N12" i="15"/>
  <c r="O12" i="15"/>
  <c r="P12" i="15"/>
  <c r="T12" i="15" s="1"/>
  <c r="Q12" i="15"/>
  <c r="R12" i="15"/>
  <c r="S12" i="15"/>
  <c r="U12" i="15"/>
  <c r="M13" i="15"/>
  <c r="N13" i="15"/>
  <c r="O13" i="15"/>
  <c r="P13" i="15"/>
  <c r="Q13" i="15"/>
  <c r="R13" i="15"/>
  <c r="S13" i="15"/>
  <c r="T13" i="15"/>
  <c r="U13" i="15"/>
  <c r="M14" i="15"/>
  <c r="N14" i="15"/>
  <c r="O14" i="15"/>
  <c r="P14" i="15"/>
  <c r="Q14" i="15"/>
  <c r="R14" i="15"/>
  <c r="S14" i="15"/>
  <c r="T14" i="15"/>
  <c r="U14" i="15"/>
  <c r="M15" i="15"/>
  <c r="N15" i="15"/>
  <c r="O15" i="15"/>
  <c r="P15" i="15"/>
  <c r="Q15" i="15"/>
  <c r="R15" i="15"/>
  <c r="S15" i="15"/>
  <c r="T15" i="15"/>
  <c r="U15" i="15"/>
  <c r="M16" i="15"/>
  <c r="N16" i="15"/>
  <c r="O16" i="15"/>
  <c r="P16" i="15"/>
  <c r="Q16" i="15"/>
  <c r="R16" i="15"/>
  <c r="S16" i="15"/>
  <c r="T16" i="15"/>
  <c r="U16" i="15"/>
  <c r="M17" i="15"/>
  <c r="N17" i="15"/>
  <c r="O17" i="15"/>
  <c r="P17" i="15"/>
  <c r="Q17" i="15"/>
  <c r="R17" i="15"/>
  <c r="S17" i="15"/>
  <c r="T17" i="15"/>
  <c r="U17" i="15"/>
  <c r="M18" i="15"/>
  <c r="N18" i="15"/>
  <c r="O18" i="15"/>
  <c r="P18" i="15"/>
  <c r="Q18" i="15"/>
  <c r="R18" i="15"/>
  <c r="S18" i="15"/>
  <c r="T18" i="15"/>
  <c r="U18" i="15"/>
  <c r="M19" i="15"/>
  <c r="N19" i="15"/>
  <c r="O19" i="15"/>
  <c r="P19" i="15"/>
  <c r="T19" i="15" s="1"/>
  <c r="Q19" i="15"/>
  <c r="R19" i="15"/>
  <c r="S19" i="15"/>
  <c r="U19" i="15"/>
  <c r="M20" i="15"/>
  <c r="N20" i="15"/>
  <c r="O20" i="15"/>
  <c r="P20" i="15"/>
  <c r="Q20" i="15"/>
  <c r="R20" i="15"/>
  <c r="S20" i="15"/>
  <c r="T20" i="15"/>
  <c r="U20" i="15"/>
  <c r="M21" i="15"/>
  <c r="N21" i="15"/>
  <c r="O21" i="15"/>
  <c r="P21" i="15"/>
  <c r="Q21" i="15"/>
  <c r="R21" i="15"/>
  <c r="S21" i="15"/>
  <c r="T21" i="15"/>
  <c r="U21" i="15"/>
  <c r="M22" i="15"/>
  <c r="N22" i="15"/>
  <c r="O22" i="15"/>
  <c r="P22" i="15"/>
  <c r="Q22" i="15"/>
  <c r="R22" i="15"/>
  <c r="S22" i="15"/>
  <c r="T22" i="15"/>
  <c r="U22" i="15"/>
  <c r="M23" i="15"/>
  <c r="N23" i="15"/>
  <c r="O23" i="15"/>
  <c r="P23" i="15"/>
  <c r="Q23" i="15"/>
  <c r="R23" i="15"/>
  <c r="S23" i="15"/>
  <c r="T23" i="15"/>
  <c r="U23" i="15"/>
  <c r="M24" i="15"/>
  <c r="N24" i="15"/>
  <c r="O24" i="15"/>
  <c r="P24" i="15"/>
  <c r="Q24" i="15"/>
  <c r="R24" i="15"/>
  <c r="S24" i="15"/>
  <c r="T24" i="15"/>
  <c r="U24" i="15"/>
  <c r="M25" i="15"/>
  <c r="N25" i="15"/>
  <c r="O25" i="15"/>
  <c r="P25" i="15"/>
  <c r="Q25" i="15"/>
  <c r="R25" i="15"/>
  <c r="S25" i="15"/>
  <c r="T25" i="15"/>
  <c r="U25" i="15"/>
  <c r="M26" i="15"/>
  <c r="N26" i="15"/>
  <c r="O26" i="15"/>
  <c r="P26" i="15"/>
  <c r="T26" i="15" s="1"/>
  <c r="Q26" i="15"/>
  <c r="R26" i="15"/>
  <c r="S26" i="15"/>
  <c r="U26" i="15"/>
  <c r="M27" i="15"/>
  <c r="N27" i="15"/>
  <c r="O27" i="15"/>
  <c r="P27" i="15"/>
  <c r="Q27" i="15"/>
  <c r="R27" i="15"/>
  <c r="S27" i="15"/>
  <c r="T27" i="15"/>
  <c r="U27" i="15"/>
  <c r="M28" i="15"/>
  <c r="N28" i="15"/>
  <c r="O28" i="15"/>
  <c r="P28" i="15"/>
  <c r="Q28" i="15"/>
  <c r="R28" i="15"/>
  <c r="S28" i="15"/>
  <c r="T28" i="15"/>
  <c r="U28" i="15"/>
  <c r="M29" i="15"/>
  <c r="N29" i="15"/>
  <c r="O29" i="15"/>
  <c r="P29" i="15"/>
  <c r="Q29" i="15"/>
  <c r="R29" i="15"/>
  <c r="S29" i="15"/>
  <c r="T29" i="15"/>
  <c r="U29" i="15"/>
  <c r="M30" i="15"/>
  <c r="N30" i="15"/>
  <c r="O30" i="15"/>
  <c r="P30" i="15"/>
  <c r="Q30" i="15"/>
  <c r="R30" i="15"/>
  <c r="S30" i="15"/>
  <c r="T30" i="15"/>
  <c r="U30" i="15"/>
  <c r="M31" i="15"/>
  <c r="N31" i="15"/>
  <c r="O31" i="15"/>
  <c r="P31" i="15"/>
  <c r="Q31" i="15"/>
  <c r="R31" i="15"/>
  <c r="S31" i="15"/>
  <c r="T31" i="15"/>
  <c r="U31" i="15"/>
  <c r="M32" i="15"/>
  <c r="N32" i="15"/>
  <c r="O32" i="15"/>
  <c r="P32" i="15"/>
  <c r="Q32" i="15"/>
  <c r="R32" i="15"/>
  <c r="S32" i="15"/>
  <c r="T32" i="15"/>
  <c r="U32" i="15"/>
  <c r="M33" i="15"/>
  <c r="N33" i="15"/>
  <c r="O33" i="15"/>
  <c r="P33" i="15"/>
  <c r="Q33" i="15"/>
  <c r="R33" i="15"/>
  <c r="S33" i="15"/>
  <c r="T33" i="15"/>
  <c r="U33" i="15"/>
  <c r="M34" i="15"/>
  <c r="N34" i="15"/>
  <c r="O34" i="15"/>
  <c r="P34" i="15"/>
  <c r="Q34" i="15"/>
  <c r="R34" i="15"/>
  <c r="S34" i="15"/>
  <c r="T34" i="15"/>
  <c r="U34" i="15"/>
  <c r="M35" i="15"/>
  <c r="N35" i="15"/>
  <c r="O35" i="15"/>
  <c r="P35" i="15"/>
  <c r="Q35" i="15"/>
  <c r="R35" i="15"/>
  <c r="S35" i="15"/>
  <c r="T35" i="15"/>
  <c r="U35" i="15"/>
  <c r="M36" i="15"/>
  <c r="N36" i="15"/>
  <c r="O36" i="15"/>
  <c r="P36" i="15"/>
  <c r="Q36" i="15"/>
  <c r="R36" i="15"/>
  <c r="S36" i="15"/>
  <c r="T36" i="15"/>
  <c r="U36" i="15"/>
  <c r="M37" i="15"/>
  <c r="N37" i="15"/>
  <c r="O37" i="15"/>
  <c r="P37" i="15"/>
  <c r="T37" i="15" s="1"/>
  <c r="Q37" i="15"/>
  <c r="R37" i="15"/>
  <c r="S37" i="15"/>
  <c r="U37" i="15"/>
  <c r="M38" i="15"/>
  <c r="N38" i="15"/>
  <c r="O38" i="15"/>
  <c r="P38" i="15"/>
  <c r="Q38" i="15"/>
  <c r="R38" i="15"/>
  <c r="S38" i="15"/>
  <c r="T38" i="15"/>
  <c r="U38" i="15"/>
  <c r="M39" i="15"/>
  <c r="N39" i="15"/>
  <c r="O39" i="15"/>
  <c r="P39" i="15"/>
  <c r="Q39" i="15"/>
  <c r="R39" i="15"/>
  <c r="S39" i="15"/>
  <c r="T39" i="15"/>
  <c r="U39" i="15"/>
  <c r="M40" i="15"/>
  <c r="N40" i="15"/>
  <c r="O40" i="15"/>
  <c r="P40" i="15"/>
  <c r="Q40" i="15"/>
  <c r="R40" i="15"/>
  <c r="S40" i="15"/>
  <c r="T40" i="15"/>
  <c r="U40" i="15"/>
  <c r="M41" i="15"/>
  <c r="N41" i="15"/>
  <c r="O41" i="15"/>
  <c r="P41" i="15"/>
  <c r="Q41" i="15"/>
  <c r="R41" i="15"/>
  <c r="S41" i="15"/>
  <c r="T41" i="15"/>
  <c r="U41" i="15"/>
  <c r="M42" i="15"/>
  <c r="N42" i="15"/>
  <c r="O42" i="15"/>
  <c r="P42" i="15"/>
  <c r="Q42" i="15"/>
  <c r="R42" i="15"/>
  <c r="S42" i="15"/>
  <c r="T42" i="15"/>
  <c r="U42" i="15"/>
  <c r="M43" i="15"/>
  <c r="N43" i="15"/>
  <c r="O43" i="15"/>
  <c r="P43" i="15"/>
  <c r="Q43" i="15"/>
  <c r="R43" i="15"/>
  <c r="S43" i="15"/>
  <c r="T43" i="15"/>
  <c r="U43" i="15"/>
  <c r="M44" i="15"/>
  <c r="N44" i="15"/>
  <c r="O44" i="15"/>
  <c r="P44" i="15"/>
  <c r="T44" i="15" s="1"/>
  <c r="Q44" i="15"/>
  <c r="R44" i="15"/>
  <c r="S44" i="15"/>
  <c r="U44" i="15"/>
  <c r="M45" i="15"/>
  <c r="N45" i="15"/>
  <c r="O45" i="15"/>
  <c r="P45" i="15"/>
  <c r="Q45" i="15"/>
  <c r="R45" i="15"/>
  <c r="S45" i="15"/>
  <c r="T45" i="15"/>
  <c r="U45" i="15"/>
  <c r="M46" i="15"/>
  <c r="N46" i="15"/>
  <c r="O46" i="15"/>
  <c r="P46" i="15"/>
  <c r="Q46" i="15"/>
  <c r="R46" i="15"/>
  <c r="S46" i="15"/>
  <c r="T46" i="15"/>
  <c r="U46" i="15"/>
  <c r="M47" i="15"/>
  <c r="N47" i="15"/>
  <c r="O47" i="15"/>
  <c r="P47" i="15"/>
  <c r="Q47" i="15"/>
  <c r="R47" i="15"/>
  <c r="S47" i="15"/>
  <c r="T47" i="15"/>
  <c r="U47" i="15"/>
  <c r="M48" i="15"/>
  <c r="N48" i="15"/>
  <c r="O48" i="15"/>
  <c r="P48" i="15"/>
  <c r="Q48" i="15"/>
  <c r="R48" i="15"/>
  <c r="S48" i="15"/>
  <c r="T48" i="15"/>
  <c r="U48" i="15"/>
  <c r="M49" i="15"/>
  <c r="N49" i="15"/>
  <c r="O49" i="15"/>
  <c r="P49" i="15"/>
  <c r="Q49" i="15"/>
  <c r="R49" i="15"/>
  <c r="S49" i="15"/>
  <c r="T49" i="15"/>
  <c r="U49" i="15"/>
  <c r="M50" i="15"/>
  <c r="N50" i="15"/>
  <c r="O50" i="15"/>
  <c r="P50" i="15"/>
  <c r="Q50" i="15"/>
  <c r="R50" i="15"/>
  <c r="S50" i="15"/>
  <c r="T50" i="15"/>
  <c r="U50" i="15"/>
  <c r="M51" i="15"/>
  <c r="N51" i="15"/>
  <c r="O51" i="15"/>
  <c r="P51" i="15"/>
  <c r="T51" i="15" s="1"/>
  <c r="Q51" i="15"/>
  <c r="R51" i="15"/>
  <c r="S51" i="15"/>
  <c r="U51" i="15"/>
  <c r="M52" i="15"/>
  <c r="N52" i="15"/>
  <c r="O52" i="15"/>
  <c r="P52" i="15"/>
  <c r="Q52" i="15"/>
  <c r="R52" i="15"/>
  <c r="S52" i="15"/>
  <c r="T52" i="15"/>
  <c r="U52" i="15"/>
  <c r="M53" i="15"/>
  <c r="N53" i="15"/>
  <c r="O53" i="15"/>
  <c r="P53" i="15"/>
  <c r="Q53" i="15"/>
  <c r="R53" i="15"/>
  <c r="S53" i="15"/>
  <c r="T53" i="15"/>
  <c r="U53" i="15"/>
  <c r="M54" i="15"/>
  <c r="N54" i="15"/>
  <c r="O54" i="15"/>
  <c r="P54" i="15"/>
  <c r="Q54" i="15"/>
  <c r="R54" i="15"/>
  <c r="S54" i="15"/>
  <c r="T54" i="15"/>
  <c r="U54" i="15"/>
  <c r="M55" i="15"/>
  <c r="N55" i="15"/>
  <c r="O55" i="15"/>
  <c r="P55" i="15"/>
  <c r="Q55" i="15"/>
  <c r="R55" i="15"/>
  <c r="S55" i="15"/>
  <c r="T55" i="15"/>
  <c r="U55" i="15"/>
  <c r="M56" i="15"/>
  <c r="N56" i="15"/>
  <c r="O56" i="15"/>
  <c r="P56" i="15"/>
  <c r="Q56" i="15"/>
  <c r="R56" i="15"/>
  <c r="S56" i="15"/>
  <c r="T56" i="15"/>
  <c r="U56" i="15"/>
  <c r="M57" i="15"/>
  <c r="N57" i="15"/>
  <c r="O57" i="15"/>
  <c r="P57" i="15"/>
  <c r="Q57" i="15"/>
  <c r="R57" i="15"/>
  <c r="S57" i="15"/>
  <c r="T57" i="15"/>
  <c r="U57" i="15"/>
  <c r="M58" i="15"/>
  <c r="N58" i="15"/>
  <c r="O58" i="15"/>
  <c r="P58" i="15"/>
  <c r="T58" i="15" s="1"/>
  <c r="Q58" i="15"/>
  <c r="R58" i="15"/>
  <c r="S58" i="15"/>
  <c r="U58" i="15"/>
  <c r="M59" i="15"/>
  <c r="N59" i="15"/>
  <c r="O59" i="15"/>
  <c r="P59" i="15"/>
  <c r="Q59" i="15"/>
  <c r="R59" i="15"/>
  <c r="S59" i="15"/>
  <c r="T59" i="15"/>
  <c r="U59" i="15"/>
  <c r="M60" i="15"/>
  <c r="N60" i="15"/>
  <c r="O60" i="15"/>
  <c r="P60" i="15"/>
  <c r="Q60" i="15"/>
  <c r="R60" i="15"/>
  <c r="S60" i="15"/>
  <c r="T60" i="15"/>
  <c r="U60" i="15"/>
  <c r="M61" i="15"/>
  <c r="N61" i="15"/>
  <c r="O61" i="15"/>
  <c r="P61" i="15"/>
  <c r="Q61" i="15"/>
  <c r="R61" i="15"/>
  <c r="S61" i="15"/>
  <c r="T61" i="15"/>
  <c r="U61" i="15"/>
  <c r="M62" i="15"/>
  <c r="N62" i="15"/>
  <c r="O62" i="15"/>
  <c r="P62" i="15"/>
  <c r="Q62" i="15"/>
  <c r="R62" i="15"/>
  <c r="S62" i="15"/>
  <c r="T62" i="15"/>
  <c r="U62" i="15"/>
  <c r="M63" i="15"/>
  <c r="N63" i="15"/>
  <c r="O63" i="15"/>
  <c r="P63" i="15"/>
  <c r="Q63" i="15"/>
  <c r="R63" i="15"/>
  <c r="S63" i="15"/>
  <c r="T63" i="15"/>
  <c r="U63" i="15"/>
  <c r="M64" i="15"/>
  <c r="N64" i="15"/>
  <c r="O64" i="15"/>
  <c r="P64" i="15"/>
  <c r="Q64" i="15"/>
  <c r="R64" i="15"/>
  <c r="S64" i="15"/>
  <c r="T64" i="15"/>
  <c r="U64" i="15"/>
  <c r="M65" i="15"/>
  <c r="N65" i="15"/>
  <c r="O65" i="15"/>
  <c r="P65" i="15"/>
  <c r="Q65" i="15"/>
  <c r="R65" i="15"/>
  <c r="S65" i="15"/>
  <c r="T65" i="15"/>
  <c r="U65" i="15"/>
  <c r="M66" i="15"/>
  <c r="N66" i="15"/>
  <c r="O66" i="15"/>
  <c r="P66" i="15"/>
  <c r="Q66" i="15"/>
  <c r="R66" i="15"/>
  <c r="S66" i="15"/>
  <c r="T66" i="15"/>
  <c r="U66" i="15"/>
  <c r="M67" i="15"/>
  <c r="N67" i="15"/>
  <c r="O67" i="15"/>
  <c r="P67" i="15"/>
  <c r="Q67" i="15"/>
  <c r="R67" i="15"/>
  <c r="S67" i="15"/>
  <c r="T67" i="15"/>
  <c r="U67" i="15"/>
  <c r="M68" i="15"/>
  <c r="N68" i="15"/>
  <c r="O68" i="15"/>
  <c r="P68" i="15"/>
  <c r="Q68" i="15"/>
  <c r="R68" i="15"/>
  <c r="S68" i="15"/>
  <c r="T68" i="15"/>
  <c r="U68" i="15"/>
  <c r="M69" i="15"/>
  <c r="N69" i="15"/>
  <c r="O69" i="15"/>
  <c r="P69" i="15"/>
  <c r="T69" i="15" s="1"/>
  <c r="Q69" i="15"/>
  <c r="R69" i="15"/>
  <c r="S69" i="15"/>
  <c r="U69" i="15"/>
  <c r="M70" i="15"/>
  <c r="N70" i="15"/>
  <c r="O70" i="15"/>
  <c r="P70" i="15"/>
  <c r="Q70" i="15"/>
  <c r="R70" i="15"/>
  <c r="S70" i="15"/>
  <c r="T70" i="15"/>
  <c r="U70" i="15"/>
  <c r="M71" i="15"/>
  <c r="N71" i="15"/>
  <c r="O71" i="15"/>
  <c r="P71" i="15"/>
  <c r="Q71" i="15"/>
  <c r="R71" i="15"/>
  <c r="S71" i="15"/>
  <c r="T71" i="15"/>
  <c r="U71" i="15"/>
  <c r="M72" i="15"/>
  <c r="N72" i="15"/>
  <c r="O72" i="15"/>
  <c r="P72" i="15"/>
  <c r="Q72" i="15"/>
  <c r="R72" i="15"/>
  <c r="S72" i="15"/>
  <c r="T72" i="15"/>
  <c r="U72" i="15"/>
  <c r="AX11" i="14"/>
  <c r="BA11" i="14"/>
  <c r="AJ12" i="14"/>
  <c r="AJ10" i="14" s="1"/>
  <c r="AK12" i="14"/>
  <c r="AL12" i="14"/>
  <c r="AM12" i="14"/>
  <c r="AN12" i="14"/>
  <c r="AO12" i="14"/>
  <c r="AO10" i="14" s="1"/>
  <c r="AO11" i="14" s="1"/>
  <c r="AP12" i="14"/>
  <c r="AP10" i="14" s="1"/>
  <c r="AP11" i="14" s="1"/>
  <c r="AQ12" i="14"/>
  <c r="AQ10" i="14" s="1"/>
  <c r="AQ11" i="14" s="1"/>
  <c r="AR12" i="14"/>
  <c r="AS12" i="14"/>
  <c r="AS10" i="14" s="1"/>
  <c r="AT12" i="14"/>
  <c r="AU12" i="14"/>
  <c r="AU10" i="14" s="1"/>
  <c r="AU11" i="14" s="1"/>
  <c r="AV12" i="14"/>
  <c r="AW12" i="14"/>
  <c r="AX12" i="14"/>
  <c r="AY12" i="14"/>
  <c r="AY10" i="14" s="1"/>
  <c r="AY11" i="14" s="1"/>
  <c r="AZ12" i="14"/>
  <c r="AZ10" i="14" s="1"/>
  <c r="AZ11" i="14" s="1"/>
  <c r="BA12" i="14"/>
  <c r="BA10" i="14" s="1"/>
  <c r="BB12" i="14"/>
  <c r="AJ16" i="14"/>
  <c r="AK16" i="14"/>
  <c r="AL16" i="14"/>
  <c r="AM16" i="14"/>
  <c r="AN16" i="14"/>
  <c r="AO16" i="14"/>
  <c r="AP16" i="14"/>
  <c r="AQ16" i="14"/>
  <c r="AR16" i="14"/>
  <c r="AS16" i="14"/>
  <c r="AT16" i="14"/>
  <c r="AT10" i="14" s="1"/>
  <c r="AT11" i="14" s="1"/>
  <c r="AU16" i="14"/>
  <c r="AV16" i="14"/>
  <c r="AW16" i="14"/>
  <c r="AW10" i="14" s="1"/>
  <c r="AW11" i="14" s="1"/>
  <c r="AX16" i="14"/>
  <c r="AY16" i="14"/>
  <c r="AZ16" i="14"/>
  <c r="BA16" i="14"/>
  <c r="BB16" i="14"/>
  <c r="AJ20" i="14"/>
  <c r="AK20" i="14"/>
  <c r="AL20" i="14"/>
  <c r="AM20" i="14"/>
  <c r="AN20" i="14"/>
  <c r="AO20" i="14"/>
  <c r="AP20" i="14"/>
  <c r="AQ20" i="14"/>
  <c r="AR20" i="14"/>
  <c r="AS20" i="14"/>
  <c r="AT20" i="14"/>
  <c r="AU20" i="14"/>
  <c r="AV20" i="14"/>
  <c r="AV10" i="14" s="1"/>
  <c r="AW20" i="14"/>
  <c r="AX20" i="14"/>
  <c r="AX10" i="14" s="1"/>
  <c r="AY20" i="14"/>
  <c r="AZ20" i="14"/>
  <c r="BA20" i="14"/>
  <c r="BB20" i="14"/>
  <c r="AK25" i="14"/>
  <c r="AK26" i="14" s="1"/>
  <c r="AL25" i="14"/>
  <c r="AL26" i="14" s="1"/>
  <c r="AM25" i="14"/>
  <c r="AN25" i="14"/>
  <c r="AN26" i="14" s="1"/>
  <c r="AO25" i="14"/>
  <c r="AO26" i="14" s="1"/>
  <c r="AW25" i="14"/>
  <c r="AY25" i="14"/>
  <c r="AY26" i="14" s="1"/>
  <c r="AZ25" i="14"/>
  <c r="BA25" i="14"/>
  <c r="BB25" i="14"/>
  <c r="BB26" i="14" s="1"/>
  <c r="AV26" i="14"/>
  <c r="AW26" i="14"/>
  <c r="AX26" i="14"/>
  <c r="AZ26" i="14"/>
  <c r="BA26" i="14"/>
  <c r="AJ27" i="14"/>
  <c r="AJ25" i="14" s="1"/>
  <c r="AK27" i="14"/>
  <c r="AL27" i="14"/>
  <c r="AM27" i="14"/>
  <c r="AN27" i="14"/>
  <c r="AO27" i="14"/>
  <c r="AP27" i="14"/>
  <c r="AQ27" i="14"/>
  <c r="AR27" i="14"/>
  <c r="AS27" i="14"/>
  <c r="AT27" i="14"/>
  <c r="AU27" i="14"/>
  <c r="AV27" i="14"/>
  <c r="AV25" i="14" s="1"/>
  <c r="AW27" i="14"/>
  <c r="AX27" i="14"/>
  <c r="AX25" i="14" s="1"/>
  <c r="AY27" i="14"/>
  <c r="AZ27" i="14"/>
  <c r="BA27" i="14"/>
  <c r="BB27" i="14"/>
  <c r="AJ31" i="14"/>
  <c r="AK31" i="14"/>
  <c r="AL31" i="14"/>
  <c r="AM31" i="14"/>
  <c r="AN31" i="14"/>
  <c r="AO31" i="14"/>
  <c r="AP31" i="14"/>
  <c r="AP25" i="14" s="1"/>
  <c r="AQ31" i="14"/>
  <c r="AQ25" i="14" s="1"/>
  <c r="AQ26" i="14" s="1"/>
  <c r="AR31" i="14"/>
  <c r="AS31" i="14"/>
  <c r="AT31" i="14"/>
  <c r="AU31" i="14"/>
  <c r="AV31" i="14"/>
  <c r="AW31" i="14"/>
  <c r="AX31" i="14"/>
  <c r="AY31" i="14"/>
  <c r="AZ31" i="14"/>
  <c r="BA31" i="14"/>
  <c r="BB31" i="14"/>
  <c r="AJ35" i="14"/>
  <c r="AK35" i="14"/>
  <c r="AL35" i="14"/>
  <c r="AM35" i="14"/>
  <c r="AN35" i="14"/>
  <c r="AO35" i="14"/>
  <c r="AP35" i="14"/>
  <c r="AQ35" i="14"/>
  <c r="AR35" i="14"/>
  <c r="AS35" i="14"/>
  <c r="AS25" i="14" s="1"/>
  <c r="AT35" i="14"/>
  <c r="AU35" i="14"/>
  <c r="AV35" i="14"/>
  <c r="AW35" i="14"/>
  <c r="AX35" i="14"/>
  <c r="AY35" i="14"/>
  <c r="AZ35" i="14"/>
  <c r="BA35" i="14"/>
  <c r="BB35" i="14"/>
  <c r="AJ40" i="14"/>
  <c r="AK40" i="14"/>
  <c r="AK41" i="14" s="1"/>
  <c r="AL40" i="14"/>
  <c r="AL41" i="14" s="1"/>
  <c r="AR40" i="14"/>
  <c r="AR41" i="14" s="1"/>
  <c r="AU40" i="14"/>
  <c r="BI40" i="14"/>
  <c r="AS41" i="14"/>
  <c r="AT41" i="14"/>
  <c r="AU41" i="14"/>
  <c r="AX41" i="14"/>
  <c r="AY41" i="14"/>
  <c r="AJ42" i="14"/>
  <c r="AK42" i="14"/>
  <c r="AL42" i="14"/>
  <c r="AM42" i="14"/>
  <c r="AN42" i="14"/>
  <c r="AO42" i="14"/>
  <c r="AP42" i="14"/>
  <c r="AQ42" i="14"/>
  <c r="AR42" i="14"/>
  <c r="AS42" i="14"/>
  <c r="AT42" i="14"/>
  <c r="AU42" i="14"/>
  <c r="AV42" i="14"/>
  <c r="AV40" i="14" s="1"/>
  <c r="AV41" i="14" s="1"/>
  <c r="AW42" i="14"/>
  <c r="AX42" i="14"/>
  <c r="AY42" i="14"/>
  <c r="AY40" i="14" s="1"/>
  <c r="AZ42" i="14"/>
  <c r="BA42" i="14"/>
  <c r="BB42" i="14"/>
  <c r="AJ46" i="14"/>
  <c r="AK46" i="14"/>
  <c r="AL46" i="14"/>
  <c r="AM46" i="14"/>
  <c r="AN46" i="14"/>
  <c r="AN40" i="14" s="1"/>
  <c r="AN41" i="14" s="1"/>
  <c r="AO46" i="14"/>
  <c r="AO40" i="14" s="1"/>
  <c r="AO41" i="14" s="1"/>
  <c r="AP46" i="14"/>
  <c r="AP40" i="14" s="1"/>
  <c r="AQ46" i="14"/>
  <c r="AR46" i="14"/>
  <c r="AS46" i="14"/>
  <c r="AS40" i="14" s="1"/>
  <c r="AT46" i="14"/>
  <c r="AT40" i="14" s="1"/>
  <c r="AU46" i="14"/>
  <c r="AV46" i="14"/>
  <c r="AW46" i="14"/>
  <c r="AX46" i="14"/>
  <c r="AX40" i="14" s="1"/>
  <c r="AY46" i="14"/>
  <c r="AZ46" i="14"/>
  <c r="BA46" i="14"/>
  <c r="BB46" i="14"/>
  <c r="AJ50" i="14"/>
  <c r="AK50" i="14"/>
  <c r="AL50" i="14"/>
  <c r="AM50" i="14"/>
  <c r="AN50" i="14"/>
  <c r="AO50" i="14"/>
  <c r="AP50" i="14"/>
  <c r="AQ50" i="14"/>
  <c r="AR50" i="14"/>
  <c r="AS50" i="14"/>
  <c r="AT50" i="14"/>
  <c r="AU50" i="14"/>
  <c r="AV50" i="14"/>
  <c r="AW50" i="14"/>
  <c r="AX50" i="14"/>
  <c r="AY50" i="14"/>
  <c r="AZ50" i="14"/>
  <c r="BA50" i="14"/>
  <c r="BA40" i="14" s="1"/>
  <c r="BA41" i="14" s="1"/>
  <c r="BB50" i="14"/>
  <c r="AJ55" i="14"/>
  <c r="AK55" i="14"/>
  <c r="AK56" i="14" s="1"/>
  <c r="AN55" i="14"/>
  <c r="AN56" i="14"/>
  <c r="AO56" i="14"/>
  <c r="AR56" i="14"/>
  <c r="AS56" i="14"/>
  <c r="AW56" i="14"/>
  <c r="BA56" i="14"/>
  <c r="AJ57" i="14"/>
  <c r="AK57" i="14"/>
  <c r="AL57" i="14"/>
  <c r="AM57" i="14"/>
  <c r="AN57" i="14"/>
  <c r="AO57" i="14"/>
  <c r="AO55" i="14" s="1"/>
  <c r="AP57" i="14"/>
  <c r="AQ57" i="14"/>
  <c r="AR57" i="14"/>
  <c r="AS57" i="14"/>
  <c r="AT57" i="14"/>
  <c r="AU57" i="14"/>
  <c r="AV57" i="14"/>
  <c r="AW57" i="14"/>
  <c r="AX57" i="14"/>
  <c r="AY57" i="14"/>
  <c r="AZ57" i="14"/>
  <c r="BA57" i="14"/>
  <c r="BA55" i="14" s="1"/>
  <c r="BB57" i="14"/>
  <c r="BB55" i="14" s="1"/>
  <c r="BB56" i="14" s="1"/>
  <c r="AJ61" i="14"/>
  <c r="AK61" i="14"/>
  <c r="AL61" i="14"/>
  <c r="AL55" i="14" s="1"/>
  <c r="AL56" i="14" s="1"/>
  <c r="AM61" i="14"/>
  <c r="AM55" i="14" s="1"/>
  <c r="AN61" i="14"/>
  <c r="AO61" i="14"/>
  <c r="AP61" i="14"/>
  <c r="AQ61" i="14"/>
  <c r="AR61" i="14"/>
  <c r="AR55" i="14" s="1"/>
  <c r="AS61" i="14"/>
  <c r="AS55" i="14" s="1"/>
  <c r="AT61" i="14"/>
  <c r="AT55" i="14" s="1"/>
  <c r="AT56" i="14" s="1"/>
  <c r="AU61" i="14"/>
  <c r="AV61" i="14"/>
  <c r="AW61" i="14"/>
  <c r="AX61" i="14"/>
  <c r="AY61" i="14"/>
  <c r="AZ61" i="14"/>
  <c r="BA61" i="14"/>
  <c r="BB61" i="14"/>
  <c r="AJ65" i="14"/>
  <c r="AK65" i="14"/>
  <c r="AL65" i="14"/>
  <c r="AM65" i="14"/>
  <c r="AN65" i="14"/>
  <c r="AO65" i="14"/>
  <c r="AP65" i="14"/>
  <c r="AQ65" i="14"/>
  <c r="AR65" i="14"/>
  <c r="AS65" i="14"/>
  <c r="AT65" i="14"/>
  <c r="AU65" i="14"/>
  <c r="AV65" i="14"/>
  <c r="AW65" i="14"/>
  <c r="AW55" i="14" s="1"/>
  <c r="AX65" i="14"/>
  <c r="AX55" i="14" s="1"/>
  <c r="AX56" i="14" s="1"/>
  <c r="AY65" i="14"/>
  <c r="AZ65" i="14"/>
  <c r="AZ55" i="14" s="1"/>
  <c r="AZ56" i="14" s="1"/>
  <c r="BA65" i="14"/>
  <c r="BB65" i="14"/>
  <c r="AJ70" i="14"/>
  <c r="AK70" i="14"/>
  <c r="AK71" i="14" s="1"/>
  <c r="AL70" i="14"/>
  <c r="AL71" i="14" s="1"/>
  <c r="AO70" i="14"/>
  <c r="AO71" i="14" s="1"/>
  <c r="AT70" i="14"/>
  <c r="AT71" i="14"/>
  <c r="AJ72" i="14"/>
  <c r="AK72" i="14"/>
  <c r="AL72" i="14"/>
  <c r="AM72" i="14"/>
  <c r="AM70" i="14" s="1"/>
  <c r="AN72" i="14"/>
  <c r="AN70" i="14" s="1"/>
  <c r="AN71" i="14" s="1"/>
  <c r="AO72" i="14"/>
  <c r="AP72" i="14"/>
  <c r="AQ72" i="14"/>
  <c r="AR72" i="14"/>
  <c r="AS72" i="14"/>
  <c r="AT72" i="14"/>
  <c r="AU72" i="14"/>
  <c r="AV72" i="14"/>
  <c r="AW72" i="14"/>
  <c r="AX72" i="14"/>
  <c r="AY72" i="14"/>
  <c r="AZ72" i="14"/>
  <c r="BA72" i="14"/>
  <c r="BB72" i="14"/>
  <c r="AJ76" i="14"/>
  <c r="AK76" i="14"/>
  <c r="AL76" i="14"/>
  <c r="AM76" i="14"/>
  <c r="AN76" i="14"/>
  <c r="AO76" i="14"/>
  <c r="AP76" i="14"/>
  <c r="AQ76" i="14"/>
  <c r="AR76" i="14"/>
  <c r="AS76" i="14"/>
  <c r="AT76" i="14"/>
  <c r="AU76" i="14"/>
  <c r="AV76" i="14"/>
  <c r="AW76" i="14"/>
  <c r="AX76" i="14"/>
  <c r="AY76" i="14"/>
  <c r="AZ76" i="14"/>
  <c r="BA76" i="14"/>
  <c r="BB76" i="14"/>
  <c r="AJ80" i="14"/>
  <c r="AK80" i="14"/>
  <c r="AL80" i="14"/>
  <c r="AM80" i="14"/>
  <c r="AN80" i="14"/>
  <c r="AO80" i="14"/>
  <c r="AP80" i="14"/>
  <c r="AQ80" i="14"/>
  <c r="AR80" i="14"/>
  <c r="AS80" i="14"/>
  <c r="AS70" i="14" s="1"/>
  <c r="AT80" i="14"/>
  <c r="AU80" i="14"/>
  <c r="AV80" i="14"/>
  <c r="AW80" i="14"/>
  <c r="AX80" i="14"/>
  <c r="AY80" i="14"/>
  <c r="AZ80" i="14"/>
  <c r="BA80" i="14"/>
  <c r="BB80" i="14"/>
  <c r="AT85" i="14"/>
  <c r="AT86" i="14" s="1"/>
  <c r="AU85" i="14"/>
  <c r="AU86" i="14" s="1"/>
  <c r="BA85" i="14"/>
  <c r="BB85" i="14"/>
  <c r="BB86" i="14" s="1"/>
  <c r="AX86" i="14"/>
  <c r="AY86" i="14"/>
  <c r="AZ86" i="14"/>
  <c r="BA86" i="14"/>
  <c r="AJ87" i="14"/>
  <c r="AK87" i="14"/>
  <c r="AL87" i="14"/>
  <c r="AM87" i="14"/>
  <c r="AN87" i="14"/>
  <c r="AO87" i="14"/>
  <c r="AP87" i="14"/>
  <c r="AP85" i="14" s="1"/>
  <c r="AQ87" i="14"/>
  <c r="AR87" i="14"/>
  <c r="AS87" i="14"/>
  <c r="AT87" i="14"/>
  <c r="AU87" i="14"/>
  <c r="AV87" i="14"/>
  <c r="AW87" i="14"/>
  <c r="AX87" i="14"/>
  <c r="AX85" i="14" s="1"/>
  <c r="AY87" i="14"/>
  <c r="AY85" i="14" s="1"/>
  <c r="AZ87" i="14"/>
  <c r="AZ85" i="14" s="1"/>
  <c r="BA87" i="14"/>
  <c r="BB87" i="14"/>
  <c r="AJ91" i="14"/>
  <c r="AJ85" i="14" s="1"/>
  <c r="AK91" i="14"/>
  <c r="AL91" i="14"/>
  <c r="AM91" i="14"/>
  <c r="AN91" i="14"/>
  <c r="AO91" i="14"/>
  <c r="AP91" i="14"/>
  <c r="AQ91" i="14"/>
  <c r="AR91" i="14"/>
  <c r="AS91" i="14"/>
  <c r="AT91" i="14"/>
  <c r="AU91" i="14"/>
  <c r="AV91" i="14"/>
  <c r="AW91" i="14"/>
  <c r="AX91" i="14"/>
  <c r="AY91" i="14"/>
  <c r="AZ91" i="14"/>
  <c r="BA91" i="14"/>
  <c r="BB91" i="14"/>
  <c r="AJ95" i="14"/>
  <c r="AK95" i="14"/>
  <c r="AK85" i="14" s="1"/>
  <c r="AK86" i="14" s="1"/>
  <c r="AL95" i="14"/>
  <c r="AL85" i="14" s="1"/>
  <c r="AL86" i="14" s="1"/>
  <c r="AM95" i="14"/>
  <c r="AN95" i="14"/>
  <c r="AO95" i="14"/>
  <c r="AO85" i="14" s="1"/>
  <c r="AO86" i="14" s="1"/>
  <c r="AP95" i="14"/>
  <c r="AQ95" i="14"/>
  <c r="AR95" i="14"/>
  <c r="AS95" i="14"/>
  <c r="AT95" i="14"/>
  <c r="AU95" i="14"/>
  <c r="AV95" i="14"/>
  <c r="AW95" i="14"/>
  <c r="AX95" i="14"/>
  <c r="AY95" i="14"/>
  <c r="AZ95" i="14"/>
  <c r="BA95" i="14"/>
  <c r="BB95" i="14"/>
  <c r="AL100" i="14"/>
  <c r="AL101" i="14" s="1"/>
  <c r="AM100" i="14"/>
  <c r="AN100" i="14"/>
  <c r="AN101" i="14" s="1"/>
  <c r="AO100" i="14"/>
  <c r="AO101" i="14" s="1"/>
  <c r="AP100" i="14"/>
  <c r="AT101" i="14"/>
  <c r="AJ102" i="14"/>
  <c r="AJ100" i="14" s="1"/>
  <c r="AK102" i="14"/>
  <c r="AL102" i="14"/>
  <c r="AM102" i="14"/>
  <c r="AN102" i="14"/>
  <c r="AO102" i="14"/>
  <c r="AP102" i="14"/>
  <c r="AQ102" i="14"/>
  <c r="AQ100" i="14" s="1"/>
  <c r="AQ101" i="14" s="1"/>
  <c r="AR102" i="14"/>
  <c r="AS102" i="14"/>
  <c r="AT102" i="14"/>
  <c r="AT100" i="14" s="1"/>
  <c r="AU102" i="14"/>
  <c r="AU100" i="14" s="1"/>
  <c r="AU101" i="14" s="1"/>
  <c r="AV102" i="14"/>
  <c r="AV100" i="14" s="1"/>
  <c r="AV101" i="14" s="1"/>
  <c r="AW102" i="14"/>
  <c r="AW100" i="14" s="1"/>
  <c r="AW101" i="14" s="1"/>
  <c r="AX102" i="14"/>
  <c r="AX100" i="14" s="1"/>
  <c r="AX101" i="14" s="1"/>
  <c r="AY102" i="14"/>
  <c r="AZ102" i="14"/>
  <c r="BA102" i="14"/>
  <c r="BB102" i="14"/>
  <c r="AJ106" i="14"/>
  <c r="AK106" i="14"/>
  <c r="AL106" i="14"/>
  <c r="AM106" i="14"/>
  <c r="AN106" i="14"/>
  <c r="AO106" i="14"/>
  <c r="AP106" i="14"/>
  <c r="AQ106" i="14"/>
  <c r="AR106" i="14"/>
  <c r="AS106" i="14"/>
  <c r="AT106" i="14"/>
  <c r="AU106" i="14"/>
  <c r="AV106" i="14"/>
  <c r="AW106" i="14"/>
  <c r="AX106" i="14"/>
  <c r="AY106" i="14"/>
  <c r="AZ106" i="14"/>
  <c r="AZ100" i="14" s="1"/>
  <c r="AZ101" i="14" s="1"/>
  <c r="BA106" i="14"/>
  <c r="BA100" i="14" s="1"/>
  <c r="BA101" i="14" s="1"/>
  <c r="BB106" i="14"/>
  <c r="AJ110" i="14"/>
  <c r="AK110" i="14"/>
  <c r="AK100" i="14" s="1"/>
  <c r="AK101" i="14" s="1"/>
  <c r="AL110" i="14"/>
  <c r="AM110" i="14"/>
  <c r="AN110" i="14"/>
  <c r="AO110" i="14"/>
  <c r="AP110" i="14"/>
  <c r="AQ110" i="14"/>
  <c r="AR110" i="14"/>
  <c r="AS110" i="14"/>
  <c r="AT110" i="14"/>
  <c r="AU110" i="14"/>
  <c r="AV110" i="14"/>
  <c r="AW110" i="14"/>
  <c r="AX110" i="14"/>
  <c r="AY110" i="14"/>
  <c r="AZ110" i="14"/>
  <c r="BA110" i="14"/>
  <c r="BB110" i="14"/>
  <c r="BB100" i="14" s="1"/>
  <c r="BB101" i="14" s="1"/>
  <c r="AK115" i="14"/>
  <c r="AL115" i="14"/>
  <c r="AL116" i="14" s="1"/>
  <c r="BF115" i="14"/>
  <c r="AJ116" i="14"/>
  <c r="AK116" i="14"/>
  <c r="AT116" i="14"/>
  <c r="AJ117" i="14"/>
  <c r="AK117" i="14"/>
  <c r="AL117" i="14"/>
  <c r="AM117" i="14"/>
  <c r="AN117" i="14"/>
  <c r="AO117" i="14"/>
  <c r="AP117" i="14"/>
  <c r="AQ117" i="14"/>
  <c r="AR117" i="14"/>
  <c r="AS117" i="14"/>
  <c r="AT117" i="14"/>
  <c r="AT115" i="14" s="1"/>
  <c r="AU117" i="14"/>
  <c r="AU115" i="14" s="1"/>
  <c r="AU116" i="14" s="1"/>
  <c r="AV117" i="14"/>
  <c r="AW117" i="14"/>
  <c r="AX117" i="14"/>
  <c r="AX115" i="14" s="1"/>
  <c r="AX116" i="14" s="1"/>
  <c r="AY117" i="14"/>
  <c r="AY115" i="14" s="1"/>
  <c r="AY116" i="14" s="1"/>
  <c r="AZ117" i="14"/>
  <c r="BA117" i="14"/>
  <c r="BB117" i="14"/>
  <c r="BB115" i="14" s="1"/>
  <c r="BB116" i="14" s="1"/>
  <c r="AJ121" i="14"/>
  <c r="AJ115" i="14" s="1"/>
  <c r="AK121" i="14"/>
  <c r="AL121" i="14"/>
  <c r="AM121" i="14"/>
  <c r="AN121" i="14"/>
  <c r="AO121" i="14"/>
  <c r="AP121" i="14"/>
  <c r="AQ121" i="14"/>
  <c r="AR121" i="14"/>
  <c r="AS121" i="14"/>
  <c r="AT121" i="14"/>
  <c r="AU121" i="14"/>
  <c r="AV121" i="14"/>
  <c r="AW121" i="14"/>
  <c r="AX121" i="14"/>
  <c r="AY121" i="14"/>
  <c r="AZ121" i="14"/>
  <c r="BA121" i="14"/>
  <c r="BB121" i="14"/>
  <c r="AJ125" i="14"/>
  <c r="AK125" i="14"/>
  <c r="AL125" i="14"/>
  <c r="AM125" i="14"/>
  <c r="AN125" i="14"/>
  <c r="AO125" i="14"/>
  <c r="AP125" i="14"/>
  <c r="AQ125" i="14"/>
  <c r="AR125" i="14"/>
  <c r="AS125" i="14"/>
  <c r="AT125" i="14"/>
  <c r="AU125" i="14"/>
  <c r="AV125" i="14"/>
  <c r="AV115" i="14" s="1"/>
  <c r="AW125" i="14"/>
  <c r="AW115" i="14" s="1"/>
  <c r="AW116" i="14" s="1"/>
  <c r="AX125" i="14"/>
  <c r="AY125" i="14"/>
  <c r="AZ125" i="14"/>
  <c r="AZ115" i="14" s="1"/>
  <c r="AZ116" i="14" s="1"/>
  <c r="BA125" i="14"/>
  <c r="BA115" i="14" s="1"/>
  <c r="BA116" i="14" s="1"/>
  <c r="BB125" i="14"/>
  <c r="AX131" i="14"/>
  <c r="AY131" i="14"/>
  <c r="AZ131" i="14"/>
  <c r="AJ132" i="14"/>
  <c r="AK132" i="14"/>
  <c r="AL132" i="14"/>
  <c r="AM132" i="14"/>
  <c r="AN132" i="14"/>
  <c r="AN130" i="14" s="1"/>
  <c r="AN131" i="14" s="1"/>
  <c r="AO132" i="14"/>
  <c r="AO130" i="14" s="1"/>
  <c r="AO131" i="14" s="1"/>
  <c r="AP132" i="14"/>
  <c r="AP130" i="14" s="1"/>
  <c r="AP131" i="14" s="1"/>
  <c r="AQ132" i="14"/>
  <c r="AQ130" i="14" s="1"/>
  <c r="AQ131" i="14" s="1"/>
  <c r="AR132" i="14"/>
  <c r="AR130" i="14" s="1"/>
  <c r="AR131" i="14" s="1"/>
  <c r="AS132" i="14"/>
  <c r="AS130" i="14" s="1"/>
  <c r="AT132" i="14"/>
  <c r="AT130" i="14" s="1"/>
  <c r="AT131" i="14" s="1"/>
  <c r="AU132" i="14"/>
  <c r="AU130" i="14" s="1"/>
  <c r="AU131" i="14" s="1"/>
  <c r="AV132" i="14"/>
  <c r="AW132" i="14"/>
  <c r="AX132" i="14"/>
  <c r="AY132" i="14"/>
  <c r="AZ132" i="14"/>
  <c r="AZ130" i="14" s="1"/>
  <c r="BA132" i="14"/>
  <c r="BB132" i="14"/>
  <c r="AJ136" i="14"/>
  <c r="AK136" i="14"/>
  <c r="AL136" i="14"/>
  <c r="AM136" i="14"/>
  <c r="AN136" i="14"/>
  <c r="AO136" i="14"/>
  <c r="AP136" i="14"/>
  <c r="AQ136" i="14"/>
  <c r="AR136" i="14"/>
  <c r="AS136" i="14"/>
  <c r="AT136" i="14"/>
  <c r="AU136" i="14"/>
  <c r="AV136" i="14"/>
  <c r="AW136" i="14"/>
  <c r="AX136" i="14"/>
  <c r="AX130" i="14" s="1"/>
  <c r="AY136" i="14"/>
  <c r="AY130" i="14" s="1"/>
  <c r="AZ136" i="14"/>
  <c r="BA136" i="14"/>
  <c r="BB136" i="14"/>
  <c r="AJ140" i="14"/>
  <c r="AK140" i="14"/>
  <c r="AL140" i="14"/>
  <c r="AM140" i="14"/>
  <c r="AN140" i="14"/>
  <c r="AO140" i="14"/>
  <c r="AP140" i="14"/>
  <c r="AQ140" i="14"/>
  <c r="AR140" i="14"/>
  <c r="AS140" i="14"/>
  <c r="AT140" i="14"/>
  <c r="AU140" i="14"/>
  <c r="AV140" i="14"/>
  <c r="AW140" i="14"/>
  <c r="AX140" i="14"/>
  <c r="AY140" i="14"/>
  <c r="AZ140" i="14"/>
  <c r="BA140" i="14"/>
  <c r="BB140" i="14"/>
  <c r="AS145" i="14"/>
  <c r="AM146" i="14"/>
  <c r="BA146" i="14"/>
  <c r="BB146" i="14"/>
  <c r="AJ147" i="14"/>
  <c r="AJ145" i="14" s="1"/>
  <c r="AK147" i="14"/>
  <c r="AK145" i="14" s="1"/>
  <c r="AK146" i="14" s="1"/>
  <c r="AL147" i="14"/>
  <c r="AL145" i="14" s="1"/>
  <c r="AL146" i="14" s="1"/>
  <c r="AM147" i="14"/>
  <c r="AM145" i="14" s="1"/>
  <c r="AN147" i="14"/>
  <c r="AO147" i="14"/>
  <c r="AO145" i="14" s="1"/>
  <c r="AO146" i="14" s="1"/>
  <c r="AP147" i="14"/>
  <c r="AP145" i="14" s="1"/>
  <c r="AQ147" i="14"/>
  <c r="AR147" i="14"/>
  <c r="AS147" i="14"/>
  <c r="AT147" i="14"/>
  <c r="AT145" i="14" s="1"/>
  <c r="AT146" i="14" s="1"/>
  <c r="AU147" i="14"/>
  <c r="AV147" i="14"/>
  <c r="AW147" i="14"/>
  <c r="AX147" i="14"/>
  <c r="AY147" i="14"/>
  <c r="AZ147" i="14"/>
  <c r="BA147" i="14"/>
  <c r="BB147" i="14"/>
  <c r="AJ151" i="14"/>
  <c r="AK151" i="14"/>
  <c r="AL151" i="14"/>
  <c r="AM151" i="14"/>
  <c r="AN151" i="14"/>
  <c r="AO151" i="14"/>
  <c r="AP151" i="14"/>
  <c r="AQ151" i="14"/>
  <c r="AR151" i="14"/>
  <c r="AS151" i="14"/>
  <c r="AT151" i="14"/>
  <c r="AU151" i="14"/>
  <c r="AV151" i="14"/>
  <c r="AW151" i="14"/>
  <c r="AX151" i="14"/>
  <c r="AY151" i="14"/>
  <c r="AY145" i="14" s="1"/>
  <c r="AY146" i="14" s="1"/>
  <c r="AZ151" i="14"/>
  <c r="AZ145" i="14" s="1"/>
  <c r="AZ146" i="14" s="1"/>
  <c r="BA151" i="14"/>
  <c r="BA145" i="14" s="1"/>
  <c r="BB151" i="14"/>
  <c r="BB145" i="14" s="1"/>
  <c r="AJ155" i="14"/>
  <c r="AK155" i="14"/>
  <c r="AL155" i="14"/>
  <c r="AM155" i="14"/>
  <c r="AN155" i="14"/>
  <c r="AO155" i="14"/>
  <c r="AP155" i="14"/>
  <c r="AQ155" i="14"/>
  <c r="AQ145" i="14" s="1"/>
  <c r="AQ146" i="14" s="1"/>
  <c r="AR155" i="14"/>
  <c r="AR145" i="14" s="1"/>
  <c r="AR146" i="14" s="1"/>
  <c r="AS155" i="14"/>
  <c r="AT155" i="14"/>
  <c r="AU155" i="14"/>
  <c r="AV155" i="14"/>
  <c r="AW155" i="14"/>
  <c r="AX155" i="14"/>
  <c r="AY155" i="14"/>
  <c r="AZ155" i="14"/>
  <c r="BA155" i="14"/>
  <c r="BB155" i="14"/>
  <c r="AJ160" i="14"/>
  <c r="AJ161" i="14" s="1"/>
  <c r="AQ160" i="14"/>
  <c r="AQ161" i="14" s="1"/>
  <c r="AW160" i="14"/>
  <c r="AW161" i="14" s="1"/>
  <c r="BA160" i="14"/>
  <c r="BB160" i="14"/>
  <c r="BB161" i="14" s="1"/>
  <c r="BF160" i="14"/>
  <c r="BH160" i="14"/>
  <c r="AO161" i="14"/>
  <c r="AX161" i="14"/>
  <c r="AY161" i="14"/>
  <c r="AZ161" i="14"/>
  <c r="BA161" i="14"/>
  <c r="AJ162" i="14"/>
  <c r="AK162" i="14"/>
  <c r="AK160" i="14" s="1"/>
  <c r="AK161" i="14" s="1"/>
  <c r="AL162" i="14"/>
  <c r="AL160" i="14" s="1"/>
  <c r="AL161" i="14" s="1"/>
  <c r="AM162" i="14"/>
  <c r="AN162" i="14"/>
  <c r="AO162" i="14"/>
  <c r="AP162" i="14"/>
  <c r="AQ162" i="14"/>
  <c r="AR162" i="14"/>
  <c r="AS162" i="14"/>
  <c r="AT162" i="14"/>
  <c r="AU162" i="14"/>
  <c r="AV162" i="14"/>
  <c r="AW162" i="14"/>
  <c r="AX162" i="14"/>
  <c r="AY162" i="14"/>
  <c r="AY160" i="14" s="1"/>
  <c r="AZ162" i="14"/>
  <c r="AZ160" i="14" s="1"/>
  <c r="BA162" i="14"/>
  <c r="BB162" i="14"/>
  <c r="AJ166" i="14"/>
  <c r="AK166" i="14"/>
  <c r="AL166" i="14"/>
  <c r="AM166" i="14"/>
  <c r="AN166" i="14"/>
  <c r="AN160" i="14" s="1"/>
  <c r="AN161" i="14" s="1"/>
  <c r="AO166" i="14"/>
  <c r="AO160" i="14" s="1"/>
  <c r="AP166" i="14"/>
  <c r="AP160" i="14" s="1"/>
  <c r="AP161" i="14" s="1"/>
  <c r="AQ166" i="14"/>
  <c r="AR166" i="14"/>
  <c r="AR160" i="14" s="1"/>
  <c r="AR161" i="14" s="1"/>
  <c r="AS166" i="14"/>
  <c r="AS160" i="14" s="1"/>
  <c r="AS161" i="14" s="1"/>
  <c r="AT166" i="14"/>
  <c r="AT160" i="14" s="1"/>
  <c r="AT161" i="14" s="1"/>
  <c r="AU166" i="14"/>
  <c r="AU160" i="14" s="1"/>
  <c r="AU161" i="14" s="1"/>
  <c r="AV166" i="14"/>
  <c r="AW166" i="14"/>
  <c r="AX166" i="14"/>
  <c r="AX160" i="14" s="1"/>
  <c r="AY166" i="14"/>
  <c r="AZ166" i="14"/>
  <c r="BA166" i="14"/>
  <c r="BB166" i="14"/>
  <c r="AJ170" i="14"/>
  <c r="AK170" i="14"/>
  <c r="AL170" i="14"/>
  <c r="AM170" i="14"/>
  <c r="AN170" i="14"/>
  <c r="AO170" i="14"/>
  <c r="AP170" i="14"/>
  <c r="AQ170" i="14"/>
  <c r="AR170" i="14"/>
  <c r="AS170" i="14"/>
  <c r="AT170" i="14"/>
  <c r="AU170" i="14"/>
  <c r="AV170" i="14"/>
  <c r="AV160" i="14" s="1"/>
  <c r="AW170" i="14"/>
  <c r="AX170" i="14"/>
  <c r="AY170" i="14"/>
  <c r="AZ170" i="14"/>
  <c r="BA170" i="14"/>
  <c r="BB170" i="14"/>
  <c r="AJ175" i="14"/>
  <c r="AM175" i="14"/>
  <c r="AN175" i="14"/>
  <c r="AN176" i="14" s="1"/>
  <c r="AO175" i="14"/>
  <c r="AO176" i="14" s="1"/>
  <c r="AR175" i="14"/>
  <c r="AR176" i="14" s="1"/>
  <c r="AS175" i="14"/>
  <c r="BA175" i="14"/>
  <c r="AP176" i="14"/>
  <c r="AY176" i="14"/>
  <c r="AZ176" i="14"/>
  <c r="BA176" i="14"/>
  <c r="AJ177" i="14"/>
  <c r="AK177" i="14"/>
  <c r="AL177" i="14"/>
  <c r="AM177" i="14"/>
  <c r="AN177" i="14"/>
  <c r="AO177" i="14"/>
  <c r="AP177" i="14"/>
  <c r="AP175" i="14" s="1"/>
  <c r="AQ177" i="14"/>
  <c r="AR177" i="14"/>
  <c r="AS177" i="14"/>
  <c r="AT177" i="14"/>
  <c r="AU177" i="14"/>
  <c r="AV177" i="14"/>
  <c r="AV175" i="14" s="1"/>
  <c r="AW177" i="14"/>
  <c r="AX177" i="14"/>
  <c r="AX175" i="14" s="1"/>
  <c r="AX176" i="14" s="1"/>
  <c r="AY177" i="14"/>
  <c r="AZ177" i="14"/>
  <c r="AZ175" i="14" s="1"/>
  <c r="BA177" i="14"/>
  <c r="BB177" i="14"/>
  <c r="AJ181" i="14"/>
  <c r="AK181" i="14"/>
  <c r="AK175" i="14" s="1"/>
  <c r="AK176" i="14" s="1"/>
  <c r="AL181" i="14"/>
  <c r="AM181" i="14"/>
  <c r="AN181" i="14"/>
  <c r="AO181" i="14"/>
  <c r="AP181" i="14"/>
  <c r="AQ181" i="14"/>
  <c r="AR181" i="14"/>
  <c r="AS181" i="14"/>
  <c r="AT181" i="14"/>
  <c r="AT175" i="14" s="1"/>
  <c r="AT176" i="14" s="1"/>
  <c r="AU181" i="14"/>
  <c r="AV181" i="14"/>
  <c r="AW181" i="14"/>
  <c r="AX181" i="14"/>
  <c r="AY181" i="14"/>
  <c r="AZ181" i="14"/>
  <c r="BA181" i="14"/>
  <c r="BB181" i="14"/>
  <c r="AJ185" i="14"/>
  <c r="AK185" i="14"/>
  <c r="AL185" i="14"/>
  <c r="AL175" i="14" s="1"/>
  <c r="AL176" i="14" s="1"/>
  <c r="AM185" i="14"/>
  <c r="AN185" i="14"/>
  <c r="AO185" i="14"/>
  <c r="AP185" i="14"/>
  <c r="AQ185" i="14"/>
  <c r="AR185" i="14"/>
  <c r="AS185" i="14"/>
  <c r="AT185" i="14"/>
  <c r="AU185" i="14"/>
  <c r="AV185" i="14"/>
  <c r="AW185" i="14"/>
  <c r="AW175" i="14" s="1"/>
  <c r="AW176" i="14" s="1"/>
  <c r="AX185" i="14"/>
  <c r="AY185" i="14"/>
  <c r="AY175" i="14" s="1"/>
  <c r="AZ185" i="14"/>
  <c r="BA185" i="14"/>
  <c r="BB185" i="14"/>
  <c r="AP190" i="14"/>
  <c r="AS190" i="14"/>
  <c r="AS191" i="14" s="1"/>
  <c r="AX190" i="14"/>
  <c r="AX191" i="14" s="1"/>
  <c r="AY190" i="14"/>
  <c r="AY191" i="14" s="1"/>
  <c r="AJ192" i="14"/>
  <c r="AK192" i="14"/>
  <c r="AL192" i="14"/>
  <c r="AM192" i="14"/>
  <c r="AN192" i="14"/>
  <c r="AO192" i="14"/>
  <c r="AP192" i="14"/>
  <c r="AQ192" i="14"/>
  <c r="AR192" i="14"/>
  <c r="AS192" i="14"/>
  <c r="AT192" i="14"/>
  <c r="AT190" i="14" s="1"/>
  <c r="AU192" i="14"/>
  <c r="AU190" i="14" s="1"/>
  <c r="AU191" i="14" s="1"/>
  <c r="AV192" i="14"/>
  <c r="AV190" i="14" s="1"/>
  <c r="AV191" i="14" s="1"/>
  <c r="AW192" i="14"/>
  <c r="AX192" i="14"/>
  <c r="AY192" i="14"/>
  <c r="AZ192" i="14"/>
  <c r="BA192" i="14"/>
  <c r="BB192" i="14"/>
  <c r="AJ196" i="14"/>
  <c r="AK196" i="14"/>
  <c r="AL196" i="14"/>
  <c r="AM196" i="14"/>
  <c r="AN196" i="14"/>
  <c r="AO196" i="14"/>
  <c r="AP196" i="14"/>
  <c r="AQ196" i="14"/>
  <c r="AR196" i="14"/>
  <c r="AS196" i="14"/>
  <c r="AT196" i="14"/>
  <c r="AU196" i="14"/>
  <c r="AV196" i="14"/>
  <c r="AW196" i="14"/>
  <c r="AX196" i="14"/>
  <c r="AY196" i="14"/>
  <c r="AZ196" i="14"/>
  <c r="BA196" i="14"/>
  <c r="BB196" i="14"/>
  <c r="AJ200" i="14"/>
  <c r="AK200" i="14"/>
  <c r="AL200" i="14"/>
  <c r="AM200" i="14"/>
  <c r="AN200" i="14"/>
  <c r="AO200" i="14"/>
  <c r="AP200" i="14"/>
  <c r="AQ200" i="14"/>
  <c r="AR200" i="14"/>
  <c r="AS200" i="14"/>
  <c r="AT200" i="14"/>
  <c r="AU200" i="14"/>
  <c r="AV200" i="14"/>
  <c r="AW200" i="14"/>
  <c r="AW190" i="14" s="1"/>
  <c r="AW191" i="14" s="1"/>
  <c r="AX200" i="14"/>
  <c r="AY200" i="14"/>
  <c r="AZ200" i="14"/>
  <c r="BA200" i="14"/>
  <c r="BB200" i="14"/>
  <c r="AO206" i="14"/>
  <c r="AP206" i="14"/>
  <c r="BA206" i="14"/>
  <c r="AJ207" i="14"/>
  <c r="AK207" i="14"/>
  <c r="AL207" i="14"/>
  <c r="AM207" i="14"/>
  <c r="AN207" i="14"/>
  <c r="AN205" i="14" s="1"/>
  <c r="AN206" i="14" s="1"/>
  <c r="AO207" i="14"/>
  <c r="AP207" i="14"/>
  <c r="AP205" i="14" s="1"/>
  <c r="AQ207" i="14"/>
  <c r="AR207" i="14"/>
  <c r="AS207" i="14"/>
  <c r="AT207" i="14"/>
  <c r="AU207" i="14"/>
  <c r="AV207" i="14"/>
  <c r="AW207" i="14"/>
  <c r="AX207" i="14"/>
  <c r="AY207" i="14"/>
  <c r="AZ207" i="14"/>
  <c r="AZ205" i="14" s="1"/>
  <c r="AZ206" i="14" s="1"/>
  <c r="BA207" i="14"/>
  <c r="BA205" i="14" s="1"/>
  <c r="BB207" i="14"/>
  <c r="BB205" i="14" s="1"/>
  <c r="BB206" i="14" s="1"/>
  <c r="AJ211" i="14"/>
  <c r="AJ205" i="14" s="1"/>
  <c r="AK211" i="14"/>
  <c r="AK205" i="14" s="1"/>
  <c r="AK206" i="14" s="1"/>
  <c r="AL211" i="14"/>
  <c r="AL205" i="14" s="1"/>
  <c r="AL206" i="14" s="1"/>
  <c r="AM211" i="14"/>
  <c r="AN211" i="14"/>
  <c r="AO211" i="14"/>
  <c r="AP211" i="14"/>
  <c r="AQ211" i="14"/>
  <c r="AR211" i="14"/>
  <c r="AR205" i="14" s="1"/>
  <c r="AR206" i="14" s="1"/>
  <c r="AS211" i="14"/>
  <c r="AT211" i="14"/>
  <c r="AU211" i="14"/>
  <c r="AV211" i="14"/>
  <c r="AW211" i="14"/>
  <c r="AX211" i="14"/>
  <c r="AY211" i="14"/>
  <c r="AZ211" i="14"/>
  <c r="BA211" i="14"/>
  <c r="BB211" i="14"/>
  <c r="AJ215" i="14"/>
  <c r="AK215" i="14"/>
  <c r="AL215" i="14"/>
  <c r="AM215" i="14"/>
  <c r="AN215" i="14"/>
  <c r="AO215" i="14"/>
  <c r="AO205" i="14" s="1"/>
  <c r="AP215" i="14"/>
  <c r="AQ215" i="14"/>
  <c r="AR215" i="14"/>
  <c r="AS215" i="14"/>
  <c r="AT215" i="14"/>
  <c r="AT205" i="14" s="1"/>
  <c r="AT206" i="14" s="1"/>
  <c r="AU215" i="14"/>
  <c r="AV215" i="14"/>
  <c r="AW215" i="14"/>
  <c r="AX215" i="14"/>
  <c r="AY215" i="14"/>
  <c r="AZ215" i="14"/>
  <c r="BA215" i="14"/>
  <c r="BB215" i="14"/>
  <c r="AK220" i="14"/>
  <c r="AK221" i="14" s="1"/>
  <c r="AM220" i="14"/>
  <c r="AM221" i="14" s="1"/>
  <c r="AW221" i="14"/>
  <c r="AJ222" i="14"/>
  <c r="AK222" i="14"/>
  <c r="AL222" i="14"/>
  <c r="AL220" i="14" s="1"/>
  <c r="AL221" i="14" s="1"/>
  <c r="AM222" i="14"/>
  <c r="AN222" i="14"/>
  <c r="AN220" i="14" s="1"/>
  <c r="AN221" i="14" s="1"/>
  <c r="AO222" i="14"/>
  <c r="AO220" i="14" s="1"/>
  <c r="AO221" i="14" s="1"/>
  <c r="AP222" i="14"/>
  <c r="AP220" i="14" s="1"/>
  <c r="AP221" i="14" s="1"/>
  <c r="AQ222" i="14"/>
  <c r="AR222" i="14"/>
  <c r="AS222" i="14"/>
  <c r="AT222" i="14"/>
  <c r="AU222" i="14"/>
  <c r="AV222" i="14"/>
  <c r="AW222" i="14"/>
  <c r="AW220" i="14" s="1"/>
  <c r="AX222" i="14"/>
  <c r="AX220" i="14" s="1"/>
  <c r="AX221" i="14" s="1"/>
  <c r="AY222" i="14"/>
  <c r="AZ222" i="14"/>
  <c r="AZ220" i="14" s="1"/>
  <c r="AZ221" i="14" s="1"/>
  <c r="BA222" i="14"/>
  <c r="BB222" i="14"/>
  <c r="AJ226" i="14"/>
  <c r="AK226" i="14"/>
  <c r="AL226" i="14"/>
  <c r="AM226" i="14"/>
  <c r="AN226" i="14"/>
  <c r="AO226" i="14"/>
  <c r="AP226" i="14"/>
  <c r="AQ226" i="14"/>
  <c r="AQ220" i="14" s="1"/>
  <c r="AQ221" i="14" s="1"/>
  <c r="AR226" i="14"/>
  <c r="AS226" i="14"/>
  <c r="AT226" i="14"/>
  <c r="AU226" i="14"/>
  <c r="AV226" i="14"/>
  <c r="AW226" i="14"/>
  <c r="AX226" i="14"/>
  <c r="AY226" i="14"/>
  <c r="AZ226" i="14"/>
  <c r="BA226" i="14"/>
  <c r="BA220" i="14" s="1"/>
  <c r="BA221" i="14" s="1"/>
  <c r="BB226" i="14"/>
  <c r="BB220" i="14" s="1"/>
  <c r="BB221" i="14" s="1"/>
  <c r="AJ230" i="14"/>
  <c r="AK230" i="14"/>
  <c r="AL230" i="14"/>
  <c r="AM230" i="14"/>
  <c r="AN230" i="14"/>
  <c r="AO230" i="14"/>
  <c r="AP230" i="14"/>
  <c r="AQ230" i="14"/>
  <c r="AR230" i="14"/>
  <c r="AS230" i="14"/>
  <c r="AT230" i="14"/>
  <c r="AU230" i="14"/>
  <c r="AV230" i="14"/>
  <c r="AW230" i="14"/>
  <c r="AX230" i="14"/>
  <c r="AY230" i="14"/>
  <c r="AZ230" i="14"/>
  <c r="BA230" i="14"/>
  <c r="BB230" i="14"/>
  <c r="AK235" i="14"/>
  <c r="AK236" i="14" s="1"/>
  <c r="AL235" i="14"/>
  <c r="AL236" i="14" s="1"/>
  <c r="AM235" i="14"/>
  <c r="AS235" i="14"/>
  <c r="AY235" i="14"/>
  <c r="AY236" i="14" s="1"/>
  <c r="AZ235" i="14"/>
  <c r="AZ236" i="14" s="1"/>
  <c r="AJ237" i="14"/>
  <c r="AK237" i="14"/>
  <c r="AL237" i="14"/>
  <c r="AM237" i="14"/>
  <c r="AN237" i="14"/>
  <c r="AO237" i="14"/>
  <c r="AP237" i="14"/>
  <c r="AQ237" i="14"/>
  <c r="AR237" i="14"/>
  <c r="AS237" i="14"/>
  <c r="AT237" i="14"/>
  <c r="AT235" i="14" s="1"/>
  <c r="AT236" i="14" s="1"/>
  <c r="AU237" i="14"/>
  <c r="AU235" i="14" s="1"/>
  <c r="AU236" i="14" s="1"/>
  <c r="AV237" i="14"/>
  <c r="AV235" i="14" s="1"/>
  <c r="AV236" i="14" s="1"/>
  <c r="AW237" i="14"/>
  <c r="AW235" i="14" s="1"/>
  <c r="AW236" i="14" s="1"/>
  <c r="AX237" i="14"/>
  <c r="AX235" i="14" s="1"/>
  <c r="AX236" i="14" s="1"/>
  <c r="AY237" i="14"/>
  <c r="AZ237" i="14"/>
  <c r="BA237" i="14"/>
  <c r="BB237" i="14"/>
  <c r="AJ241" i="14"/>
  <c r="AK241" i="14"/>
  <c r="AL241" i="14"/>
  <c r="AM241" i="14"/>
  <c r="AN241" i="14"/>
  <c r="AO241" i="14"/>
  <c r="AP241" i="14"/>
  <c r="AQ241" i="14"/>
  <c r="AR241" i="14"/>
  <c r="AS241" i="14"/>
  <c r="AT241" i="14"/>
  <c r="AU241" i="14"/>
  <c r="AV241" i="14"/>
  <c r="AW241" i="14"/>
  <c r="AX241" i="14"/>
  <c r="AY241" i="14"/>
  <c r="AZ241" i="14"/>
  <c r="BA241" i="14"/>
  <c r="BB241" i="14"/>
  <c r="AJ245" i="14"/>
  <c r="AK245" i="14"/>
  <c r="AL245" i="14"/>
  <c r="AM245" i="14"/>
  <c r="AN245" i="14"/>
  <c r="AO245" i="14"/>
  <c r="AP245" i="14"/>
  <c r="AQ245" i="14"/>
  <c r="AR245" i="14"/>
  <c r="AS245" i="14"/>
  <c r="AT245" i="14"/>
  <c r="AU245" i="14"/>
  <c r="AV245" i="14"/>
  <c r="AW245" i="14"/>
  <c r="AX245" i="14"/>
  <c r="AY245" i="14"/>
  <c r="AZ245" i="14"/>
  <c r="BA245" i="14"/>
  <c r="BA235" i="14" s="1"/>
  <c r="BA236" i="14" s="1"/>
  <c r="BB245" i="14"/>
  <c r="BB235" i="14" s="1"/>
  <c r="AO250" i="14"/>
  <c r="AO251" i="14" s="1"/>
  <c r="AT250" i="14"/>
  <c r="AT251" i="14" s="1"/>
  <c r="AU250" i="14"/>
  <c r="AU251" i="14" s="1"/>
  <c r="AZ251" i="14"/>
  <c r="BA251" i="14"/>
  <c r="AJ252" i="14"/>
  <c r="AJ250" i="14" s="1"/>
  <c r="AK252" i="14"/>
  <c r="AK250" i="14" s="1"/>
  <c r="AK251" i="14" s="1"/>
  <c r="AL252" i="14"/>
  <c r="AL250" i="14" s="1"/>
  <c r="AL251" i="14" s="1"/>
  <c r="AM252" i="14"/>
  <c r="AN252" i="14"/>
  <c r="AO252" i="14"/>
  <c r="AP252" i="14"/>
  <c r="AP250" i="14" s="1"/>
  <c r="AQ252" i="14"/>
  <c r="AQ250" i="14" s="1"/>
  <c r="AQ251" i="14" s="1"/>
  <c r="AR252" i="14"/>
  <c r="AS252" i="14"/>
  <c r="AT252" i="14"/>
  <c r="AU252" i="14"/>
  <c r="AV252" i="14"/>
  <c r="AW252" i="14"/>
  <c r="AX252" i="14"/>
  <c r="AY252" i="14"/>
  <c r="AZ252" i="14"/>
  <c r="AZ250" i="14" s="1"/>
  <c r="BA252" i="14"/>
  <c r="BA250" i="14" s="1"/>
  <c r="BB252" i="14"/>
  <c r="AJ256" i="14"/>
  <c r="AK256" i="14"/>
  <c r="AL256" i="14"/>
  <c r="AM256" i="14"/>
  <c r="AN256" i="14"/>
  <c r="AO256" i="14"/>
  <c r="AP256" i="14"/>
  <c r="AQ256" i="14"/>
  <c r="AR256" i="14"/>
  <c r="AS256" i="14"/>
  <c r="AS250" i="14" s="1"/>
  <c r="AT256" i="14"/>
  <c r="AU256" i="14"/>
  <c r="AV256" i="14"/>
  <c r="AV250" i="14" s="1"/>
  <c r="AW256" i="14"/>
  <c r="AW250" i="14" s="1"/>
  <c r="AW251" i="14" s="1"/>
  <c r="AX256" i="14"/>
  <c r="AX250" i="14" s="1"/>
  <c r="AX251" i="14" s="1"/>
  <c r="AY256" i="14"/>
  <c r="AZ256" i="14"/>
  <c r="BA256" i="14"/>
  <c r="BB256" i="14"/>
  <c r="AJ260" i="14"/>
  <c r="AK260" i="14"/>
  <c r="AL260" i="14"/>
  <c r="AM260" i="14"/>
  <c r="AN260" i="14"/>
  <c r="AO260" i="14"/>
  <c r="AP260" i="14"/>
  <c r="AQ260" i="14"/>
  <c r="AR260" i="14"/>
  <c r="AS260" i="14"/>
  <c r="AT260" i="14"/>
  <c r="AU260" i="14"/>
  <c r="AV260" i="14"/>
  <c r="AW260" i="14"/>
  <c r="AX260" i="14"/>
  <c r="AY260" i="14"/>
  <c r="AZ260" i="14"/>
  <c r="BA260" i="14"/>
  <c r="BB260" i="14"/>
  <c r="AM265" i="14"/>
  <c r="AO265" i="14"/>
  <c r="AO266" i="14" s="1"/>
  <c r="AP265" i="14"/>
  <c r="AS265" i="14"/>
  <c r="AW265" i="14"/>
  <c r="AW266" i="14" s="1"/>
  <c r="AX265" i="14"/>
  <c r="AX266" i="14" s="1"/>
  <c r="AY265" i="14"/>
  <c r="AY266" i="14" s="1"/>
  <c r="AZ265" i="14"/>
  <c r="AZ266" i="14" s="1"/>
  <c r="BB265" i="14"/>
  <c r="BB266" i="14" s="1"/>
  <c r="AK266" i="14"/>
  <c r="AL266" i="14"/>
  <c r="AJ267" i="14"/>
  <c r="AK267" i="14"/>
  <c r="AK265" i="14" s="1"/>
  <c r="AL267" i="14"/>
  <c r="AL265" i="14" s="1"/>
  <c r="AM267" i="14"/>
  <c r="AN267" i="14"/>
  <c r="AO267" i="14"/>
  <c r="AP267" i="14"/>
  <c r="AQ267" i="14"/>
  <c r="AR267" i="14"/>
  <c r="AS267" i="14"/>
  <c r="AT267" i="14"/>
  <c r="AT265" i="14" s="1"/>
  <c r="AT266" i="14" s="1"/>
  <c r="AU267" i="14"/>
  <c r="AU265" i="14" s="1"/>
  <c r="AU266" i="14" s="1"/>
  <c r="AV267" i="14"/>
  <c r="AV265" i="14" s="1"/>
  <c r="AW267" i="14"/>
  <c r="AX267" i="14"/>
  <c r="AY267" i="14"/>
  <c r="AZ267" i="14"/>
  <c r="BA267" i="14"/>
  <c r="BB267" i="14"/>
  <c r="AJ271" i="14"/>
  <c r="AK271" i="14"/>
  <c r="AL271" i="14"/>
  <c r="AM271" i="14"/>
  <c r="AN271" i="14"/>
  <c r="AO271" i="14"/>
  <c r="AP271" i="14"/>
  <c r="AQ271" i="14"/>
  <c r="AQ265" i="14" s="1"/>
  <c r="AQ266" i="14" s="1"/>
  <c r="AR271" i="14"/>
  <c r="AS271" i="14"/>
  <c r="AT271" i="14"/>
  <c r="AU271" i="14"/>
  <c r="AV271" i="14"/>
  <c r="AW271" i="14"/>
  <c r="AX271" i="14"/>
  <c r="AY271" i="14"/>
  <c r="AZ271" i="14"/>
  <c r="BA271" i="14"/>
  <c r="BB271" i="14"/>
  <c r="AJ275" i="14"/>
  <c r="AK275" i="14"/>
  <c r="AL275" i="14"/>
  <c r="AM275" i="14"/>
  <c r="AN275" i="14"/>
  <c r="AN265" i="14" s="1"/>
  <c r="AN266" i="14" s="1"/>
  <c r="AO275" i="14"/>
  <c r="AP275" i="14"/>
  <c r="AQ275" i="14"/>
  <c r="AR275" i="14"/>
  <c r="AR265" i="14" s="1"/>
  <c r="AR266" i="14" s="1"/>
  <c r="AS275" i="14"/>
  <c r="AT275" i="14"/>
  <c r="AU275" i="14"/>
  <c r="AV275" i="14"/>
  <c r="AW275" i="14"/>
  <c r="AX275" i="14"/>
  <c r="AY275" i="14"/>
  <c r="AZ275" i="14"/>
  <c r="BA275" i="14"/>
  <c r="BA265" i="14" s="1"/>
  <c r="BA266" i="14" s="1"/>
  <c r="BB275" i="14"/>
  <c r="AU280" i="14"/>
  <c r="AU281" i="14"/>
  <c r="AW281" i="14"/>
  <c r="AY281" i="14"/>
  <c r="AJ282" i="14"/>
  <c r="AK282" i="14"/>
  <c r="AL282" i="14"/>
  <c r="AM282" i="14"/>
  <c r="AN282" i="14"/>
  <c r="AO282" i="14"/>
  <c r="AP282" i="14"/>
  <c r="AP280" i="14" s="1"/>
  <c r="AQ282" i="14"/>
  <c r="AQ280" i="14" s="1"/>
  <c r="AQ281" i="14" s="1"/>
  <c r="AR282" i="14"/>
  <c r="AR280" i="14" s="1"/>
  <c r="AR281" i="14" s="1"/>
  <c r="AS282" i="14"/>
  <c r="AS280" i="14" s="1"/>
  <c r="AT282" i="14"/>
  <c r="AU282" i="14"/>
  <c r="AV282" i="14"/>
  <c r="AW282" i="14"/>
  <c r="AX282" i="14"/>
  <c r="AY282" i="14"/>
  <c r="AZ282" i="14"/>
  <c r="BA282" i="14"/>
  <c r="BB282" i="14"/>
  <c r="BB280" i="14" s="1"/>
  <c r="BB281" i="14" s="1"/>
  <c r="AJ286" i="14"/>
  <c r="AK286" i="14"/>
  <c r="AL286" i="14"/>
  <c r="AM286" i="14"/>
  <c r="AN286" i="14"/>
  <c r="AN280" i="14" s="1"/>
  <c r="AN281" i="14" s="1"/>
  <c r="AO286" i="14"/>
  <c r="AO280" i="14" s="1"/>
  <c r="AO281" i="14" s="1"/>
  <c r="AP286" i="14"/>
  <c r="AQ286" i="14"/>
  <c r="AR286" i="14"/>
  <c r="AS286" i="14"/>
  <c r="AT286" i="14"/>
  <c r="AT280" i="14" s="1"/>
  <c r="AT281" i="14" s="1"/>
  <c r="AU286" i="14"/>
  <c r="AV286" i="14"/>
  <c r="AW286" i="14"/>
  <c r="AX286" i="14"/>
  <c r="AX280" i="14" s="1"/>
  <c r="AX281" i="14" s="1"/>
  <c r="AY286" i="14"/>
  <c r="AY280" i="14" s="1"/>
  <c r="AZ286" i="14"/>
  <c r="BA286" i="14"/>
  <c r="BB286" i="14"/>
  <c r="AJ290" i="14"/>
  <c r="AJ280" i="14" s="1"/>
  <c r="AK290" i="14"/>
  <c r="AK280" i="14" s="1"/>
  <c r="AK281" i="14" s="1"/>
  <c r="AL290" i="14"/>
  <c r="AM290" i="14"/>
  <c r="AN290" i="14"/>
  <c r="AO290" i="14"/>
  <c r="AP290" i="14"/>
  <c r="AQ290" i="14"/>
  <c r="AR290" i="14"/>
  <c r="AS290" i="14"/>
  <c r="AT290" i="14"/>
  <c r="AU290" i="14"/>
  <c r="AV290" i="14"/>
  <c r="AW290" i="14"/>
  <c r="AW280" i="14" s="1"/>
  <c r="AX290" i="14"/>
  <c r="AY290" i="14"/>
  <c r="AZ290" i="14"/>
  <c r="BA290" i="14"/>
  <c r="BA280" i="14" s="1"/>
  <c r="BA281" i="14" s="1"/>
  <c r="BB290" i="14"/>
  <c r="AL295" i="14"/>
  <c r="AM295" i="14"/>
  <c r="AN295" i="14"/>
  <c r="AN296" i="14" s="1"/>
  <c r="AW295" i="14"/>
  <c r="AW296" i="14" s="1"/>
  <c r="AX295" i="14"/>
  <c r="AX296" i="14" s="1"/>
  <c r="AZ295" i="14"/>
  <c r="BA295" i="14"/>
  <c r="BA296" i="14" s="1"/>
  <c r="AL296" i="14"/>
  <c r="AM296" i="14"/>
  <c r="AO296" i="14"/>
  <c r="AP296" i="14"/>
  <c r="AY296" i="14"/>
  <c r="AZ296" i="14"/>
  <c r="BB296" i="14"/>
  <c r="AJ297" i="14"/>
  <c r="AK297" i="14"/>
  <c r="AL297" i="14"/>
  <c r="AM297" i="14"/>
  <c r="AN297" i="14"/>
  <c r="AO297" i="14"/>
  <c r="AO295" i="14" s="1"/>
  <c r="AP297" i="14"/>
  <c r="AP295" i="14" s="1"/>
  <c r="AQ297" i="14"/>
  <c r="AQ295" i="14" s="1"/>
  <c r="AQ296" i="14" s="1"/>
  <c r="AR297" i="14"/>
  <c r="AR295" i="14" s="1"/>
  <c r="AR296" i="14" s="1"/>
  <c r="AS297" i="14"/>
  <c r="AT297" i="14"/>
  <c r="AU297" i="14"/>
  <c r="AV297" i="14"/>
  <c r="AW297" i="14"/>
  <c r="AX297" i="14"/>
  <c r="AY297" i="14"/>
  <c r="AY295" i="14" s="1"/>
  <c r="AZ297" i="14"/>
  <c r="BA297" i="14"/>
  <c r="BB297" i="14"/>
  <c r="BB295" i="14" s="1"/>
  <c r="AJ301" i="14"/>
  <c r="AJ295" i="14" s="1"/>
  <c r="AK301" i="14"/>
  <c r="AK295" i="14" s="1"/>
  <c r="AK296" i="14" s="1"/>
  <c r="AL301" i="14"/>
  <c r="AM301" i="14"/>
  <c r="AN301" i="14"/>
  <c r="AO301" i="14"/>
  <c r="AP301" i="14"/>
  <c r="AQ301" i="14"/>
  <c r="AR301" i="14"/>
  <c r="AS301" i="14"/>
  <c r="AS295" i="14" s="1"/>
  <c r="AT301" i="14"/>
  <c r="AT295" i="14" s="1"/>
  <c r="AT296" i="14" s="1"/>
  <c r="AU301" i="14"/>
  <c r="AV301" i="14"/>
  <c r="AW301" i="14"/>
  <c r="AX301" i="14"/>
  <c r="AY301" i="14"/>
  <c r="AZ301" i="14"/>
  <c r="BA301" i="14"/>
  <c r="BB301" i="14"/>
  <c r="AJ305" i="14"/>
  <c r="AK305" i="14"/>
  <c r="AL305" i="14"/>
  <c r="AM305" i="14"/>
  <c r="AN305" i="14"/>
  <c r="AO305" i="14"/>
  <c r="AP305" i="14"/>
  <c r="AQ305" i="14"/>
  <c r="AR305" i="14"/>
  <c r="AS305" i="14"/>
  <c r="AT305" i="14"/>
  <c r="AU305" i="14"/>
  <c r="AV305" i="14"/>
  <c r="AW305" i="14"/>
  <c r="AX305" i="14"/>
  <c r="AY305" i="14"/>
  <c r="AZ305" i="14"/>
  <c r="BA305" i="14"/>
  <c r="BB305" i="14"/>
  <c r="AL310" i="14"/>
  <c r="AL311" i="14" s="1"/>
  <c r="AM310" i="14"/>
  <c r="AO310" i="14"/>
  <c r="AO311" i="14" s="1"/>
  <c r="AP310" i="14"/>
  <c r="AS310" i="14"/>
  <c r="AY310" i="14"/>
  <c r="AY311" i="14" s="1"/>
  <c r="BF310" i="14"/>
  <c r="AJ312" i="14"/>
  <c r="AJ310" i="14" s="1"/>
  <c r="AJ311" i="14" s="1"/>
  <c r="AK312" i="14"/>
  <c r="AL312" i="14"/>
  <c r="AM312" i="14"/>
  <c r="AN312" i="14"/>
  <c r="AO312" i="14"/>
  <c r="AP312" i="14"/>
  <c r="AQ312" i="14"/>
  <c r="AR312" i="14"/>
  <c r="AS312" i="14"/>
  <c r="AT312" i="14"/>
  <c r="AT310" i="14" s="1"/>
  <c r="AT311" i="14" s="1"/>
  <c r="AU312" i="14"/>
  <c r="AU310" i="14" s="1"/>
  <c r="AU311" i="14" s="1"/>
  <c r="AV312" i="14"/>
  <c r="AV310" i="14" s="1"/>
  <c r="AW312" i="14"/>
  <c r="AW310" i="14" s="1"/>
  <c r="AW311" i="14" s="1"/>
  <c r="AX312" i="14"/>
  <c r="AX310" i="14" s="1"/>
  <c r="AX311" i="14" s="1"/>
  <c r="AY312" i="14"/>
  <c r="AZ312" i="14"/>
  <c r="AZ310" i="14" s="1"/>
  <c r="AZ311" i="14" s="1"/>
  <c r="BA312" i="14"/>
  <c r="BB312" i="14"/>
  <c r="AJ316" i="14"/>
  <c r="AK316" i="14"/>
  <c r="AK310" i="14" s="1"/>
  <c r="AK311" i="14" s="1"/>
  <c r="AL316" i="14"/>
  <c r="AM316" i="14"/>
  <c r="AN316" i="14"/>
  <c r="AO316" i="14"/>
  <c r="AP316" i="14"/>
  <c r="AQ316" i="14"/>
  <c r="AQ310" i="14" s="1"/>
  <c r="AQ311" i="14" s="1"/>
  <c r="AR316" i="14"/>
  <c r="AS316" i="14"/>
  <c r="AT316" i="14"/>
  <c r="AU316" i="14"/>
  <c r="AV316" i="14"/>
  <c r="AW316" i="14"/>
  <c r="AX316" i="14"/>
  <c r="AY316" i="14"/>
  <c r="AZ316" i="14"/>
  <c r="BA316" i="14"/>
  <c r="BB316" i="14"/>
  <c r="AJ320" i="14"/>
  <c r="AK320" i="14"/>
  <c r="AL320" i="14"/>
  <c r="AM320" i="14"/>
  <c r="AN320" i="14"/>
  <c r="AN310" i="14" s="1"/>
  <c r="AN311" i="14" s="1"/>
  <c r="AO320" i="14"/>
  <c r="AP320" i="14"/>
  <c r="AQ320" i="14"/>
  <c r="AR320" i="14"/>
  <c r="AS320" i="14"/>
  <c r="AT320" i="14"/>
  <c r="AU320" i="14"/>
  <c r="AV320" i="14"/>
  <c r="AW320" i="14"/>
  <c r="AX320" i="14"/>
  <c r="AY320" i="14"/>
  <c r="AZ320" i="14"/>
  <c r="BA320" i="14"/>
  <c r="BB320" i="14"/>
  <c r="AJ325" i="14"/>
  <c r="AK325" i="14"/>
  <c r="AK326" i="14" s="1"/>
  <c r="AL325" i="14"/>
  <c r="AP325" i="14"/>
  <c r="AQ325" i="14"/>
  <c r="AL326" i="14"/>
  <c r="AQ326" i="14"/>
  <c r="AR326" i="14"/>
  <c r="AS326" i="14"/>
  <c r="AX326" i="14"/>
  <c r="AY326" i="14"/>
  <c r="AJ327" i="14"/>
  <c r="AK327" i="14"/>
  <c r="AL327" i="14"/>
  <c r="AM327" i="14"/>
  <c r="AN327" i="14"/>
  <c r="AO327" i="14"/>
  <c r="AO325" i="14" s="1"/>
  <c r="AO326" i="14" s="1"/>
  <c r="AP327" i="14"/>
  <c r="AQ327" i="14"/>
  <c r="AR327" i="14"/>
  <c r="AS327" i="14"/>
  <c r="AT327" i="14"/>
  <c r="AU327" i="14"/>
  <c r="AV327" i="14"/>
  <c r="AW327" i="14"/>
  <c r="AX327" i="14"/>
  <c r="AX325" i="14" s="1"/>
  <c r="AY327" i="14"/>
  <c r="AY325" i="14" s="1"/>
  <c r="AZ327" i="14"/>
  <c r="BA327" i="14"/>
  <c r="BB327" i="14"/>
  <c r="BB325" i="14" s="1"/>
  <c r="BB326" i="14" s="1"/>
  <c r="AJ331" i="14"/>
  <c r="AK331" i="14"/>
  <c r="AL331" i="14"/>
  <c r="AM331" i="14"/>
  <c r="AM325" i="14" s="1"/>
  <c r="AM326" i="14" s="1"/>
  <c r="AN331" i="14"/>
  <c r="AO331" i="14"/>
  <c r="AP331" i="14"/>
  <c r="AQ331" i="14"/>
  <c r="AR331" i="14"/>
  <c r="AR325" i="14" s="1"/>
  <c r="AS331" i="14"/>
  <c r="AS325" i="14" s="1"/>
  <c r="AT331" i="14"/>
  <c r="AT325" i="14" s="1"/>
  <c r="AT326" i="14" s="1"/>
  <c r="AU331" i="14"/>
  <c r="AU325" i="14" s="1"/>
  <c r="AU326" i="14" s="1"/>
  <c r="AV331" i="14"/>
  <c r="AW331" i="14"/>
  <c r="AX331" i="14"/>
  <c r="AY331" i="14"/>
  <c r="AZ331" i="14"/>
  <c r="BA331" i="14"/>
  <c r="BB331" i="14"/>
  <c r="AJ335" i="14"/>
  <c r="AK335" i="14"/>
  <c r="AL335" i="14"/>
  <c r="AM335" i="14"/>
  <c r="AN335" i="14"/>
  <c r="AO335" i="14"/>
  <c r="AP335" i="14"/>
  <c r="AQ335" i="14"/>
  <c r="AR335" i="14"/>
  <c r="AS335" i="14"/>
  <c r="AT335" i="14"/>
  <c r="AU335" i="14"/>
  <c r="AV335" i="14"/>
  <c r="AW335" i="14"/>
  <c r="AX335" i="14"/>
  <c r="AY335" i="14"/>
  <c r="AZ335" i="14"/>
  <c r="BA335" i="14"/>
  <c r="BB335" i="14"/>
  <c r="AN340" i="14"/>
  <c r="AN341" i="14" s="1"/>
  <c r="AL341" i="14"/>
  <c r="AX341" i="14"/>
  <c r="AJ342" i="14"/>
  <c r="AJ340" i="14" s="1"/>
  <c r="AK342" i="14"/>
  <c r="AL342" i="14"/>
  <c r="AL340" i="14" s="1"/>
  <c r="AM342" i="14"/>
  <c r="AM340" i="14" s="1"/>
  <c r="AN342" i="14"/>
  <c r="AO342" i="14"/>
  <c r="AO340" i="14" s="1"/>
  <c r="AO341" i="14" s="1"/>
  <c r="AP342" i="14"/>
  <c r="AP340" i="14" s="1"/>
  <c r="AQ342" i="14"/>
  <c r="AQ340" i="14" s="1"/>
  <c r="AQ341" i="14" s="1"/>
  <c r="AR342" i="14"/>
  <c r="AR340" i="14" s="1"/>
  <c r="AR341" i="14" s="1"/>
  <c r="AS342" i="14"/>
  <c r="AS340" i="14" s="1"/>
  <c r="AT342" i="14"/>
  <c r="AT340" i="14" s="1"/>
  <c r="AT341" i="14" s="1"/>
  <c r="AU342" i="14"/>
  <c r="AV342" i="14"/>
  <c r="AW342" i="14"/>
  <c r="AX342" i="14"/>
  <c r="AY342" i="14"/>
  <c r="AZ342" i="14"/>
  <c r="BA342" i="14"/>
  <c r="BA340" i="14" s="1"/>
  <c r="BA341" i="14" s="1"/>
  <c r="BB342" i="14"/>
  <c r="AJ346" i="14"/>
  <c r="AK346" i="14"/>
  <c r="AL346" i="14"/>
  <c r="AM346" i="14"/>
  <c r="AN346" i="14"/>
  <c r="AO346" i="14"/>
  <c r="AP346" i="14"/>
  <c r="AQ346" i="14"/>
  <c r="AR346" i="14"/>
  <c r="AS346" i="14"/>
  <c r="AT346" i="14"/>
  <c r="AU346" i="14"/>
  <c r="AV346" i="14"/>
  <c r="AW346" i="14"/>
  <c r="AW340" i="14" s="1"/>
  <c r="AW341" i="14" s="1"/>
  <c r="AX346" i="14"/>
  <c r="AX340" i="14" s="1"/>
  <c r="AY346" i="14"/>
  <c r="AY340" i="14" s="1"/>
  <c r="AY341" i="14" s="1"/>
  <c r="AZ346" i="14"/>
  <c r="AZ340" i="14" s="1"/>
  <c r="AZ341" i="14" s="1"/>
  <c r="BA346" i="14"/>
  <c r="BB346" i="14"/>
  <c r="AJ350" i="14"/>
  <c r="AK350" i="14"/>
  <c r="AL350" i="14"/>
  <c r="AM350" i="14"/>
  <c r="AN350" i="14"/>
  <c r="AO350" i="14"/>
  <c r="AP350" i="14"/>
  <c r="AQ350" i="14"/>
  <c r="AR350" i="14"/>
  <c r="AS350" i="14"/>
  <c r="AT350" i="14"/>
  <c r="AU350" i="14"/>
  <c r="AU340" i="14" s="1"/>
  <c r="AU341" i="14" s="1"/>
  <c r="AV350" i="14"/>
  <c r="AV340" i="14" s="1"/>
  <c r="AW350" i="14"/>
  <c r="AX350" i="14"/>
  <c r="AY350" i="14"/>
  <c r="AZ350" i="14"/>
  <c r="BA350" i="14"/>
  <c r="BB350" i="14"/>
  <c r="AT355" i="14"/>
  <c r="AV355" i="14"/>
  <c r="AW355" i="14"/>
  <c r="AW356" i="14" s="1"/>
  <c r="AQ356" i="14"/>
  <c r="AR356" i="14"/>
  <c r="AT356" i="14"/>
  <c r="AJ357" i="14"/>
  <c r="AJ355" i="14" s="1"/>
  <c r="AJ356" i="14" s="1"/>
  <c r="AK357" i="14"/>
  <c r="AK355" i="14" s="1"/>
  <c r="AK356" i="14" s="1"/>
  <c r="AL357" i="14"/>
  <c r="AM357" i="14"/>
  <c r="AN357" i="14"/>
  <c r="AO357" i="14"/>
  <c r="AP357" i="14"/>
  <c r="AQ357" i="14"/>
  <c r="AR357" i="14"/>
  <c r="AS357" i="14"/>
  <c r="AT357" i="14"/>
  <c r="AU357" i="14"/>
  <c r="AU355" i="14" s="1"/>
  <c r="AU356" i="14" s="1"/>
  <c r="AV357" i="14"/>
  <c r="AW357" i="14"/>
  <c r="AX357" i="14"/>
  <c r="AX355" i="14" s="1"/>
  <c r="AX356" i="14" s="1"/>
  <c r="AY357" i="14"/>
  <c r="AZ357" i="14"/>
  <c r="BA357" i="14"/>
  <c r="BB357" i="14"/>
  <c r="AJ361" i="14"/>
  <c r="AK361" i="14"/>
  <c r="AL361" i="14"/>
  <c r="AM361" i="14"/>
  <c r="AN361" i="14"/>
  <c r="AO361" i="14"/>
  <c r="AP361" i="14"/>
  <c r="AQ361" i="14"/>
  <c r="AR361" i="14"/>
  <c r="AS361" i="14"/>
  <c r="AS355" i="14" s="1"/>
  <c r="AS356" i="14" s="1"/>
  <c r="AT361" i="14"/>
  <c r="AU361" i="14"/>
  <c r="AV361" i="14"/>
  <c r="AW361" i="14"/>
  <c r="AX361" i="14"/>
  <c r="AY361" i="14"/>
  <c r="AZ361" i="14"/>
  <c r="BA361" i="14"/>
  <c r="BB361" i="14"/>
  <c r="AJ365" i="14"/>
  <c r="AK365" i="14"/>
  <c r="AL365" i="14"/>
  <c r="AM365" i="14"/>
  <c r="AN365" i="14"/>
  <c r="AO365" i="14"/>
  <c r="AP365" i="14"/>
  <c r="AQ365" i="14"/>
  <c r="AQ355" i="14" s="1"/>
  <c r="AR365" i="14"/>
  <c r="AR355" i="14" s="1"/>
  <c r="AS365" i="14"/>
  <c r="AT365" i="14"/>
  <c r="AU365" i="14"/>
  <c r="AV365" i="14"/>
  <c r="AW365" i="14"/>
  <c r="AX365" i="14"/>
  <c r="AY365" i="14"/>
  <c r="AY355" i="14" s="1"/>
  <c r="AY356" i="14" s="1"/>
  <c r="AZ365" i="14"/>
  <c r="AZ355" i="14" s="1"/>
  <c r="AZ356" i="14" s="1"/>
  <c r="BA365" i="14"/>
  <c r="BA355" i="14" s="1"/>
  <c r="BA356" i="14" s="1"/>
  <c r="BB365" i="14"/>
  <c r="BB355" i="14" s="1"/>
  <c r="BB356" i="14" s="1"/>
  <c r="AM370" i="14"/>
  <c r="AP370" i="14"/>
  <c r="AY370" i="14"/>
  <c r="AY371" i="14" s="1"/>
  <c r="AJ372" i="14"/>
  <c r="AJ370" i="14" s="1"/>
  <c r="AK372" i="14"/>
  <c r="AL372" i="14"/>
  <c r="AM372" i="14"/>
  <c r="AN372" i="14"/>
  <c r="AO372" i="14"/>
  <c r="AO370" i="14" s="1"/>
  <c r="AO371" i="14" s="1"/>
  <c r="AP372" i="14"/>
  <c r="AQ372" i="14"/>
  <c r="AQ370" i="14" s="1"/>
  <c r="AQ371" i="14" s="1"/>
  <c r="AR372" i="14"/>
  <c r="AR370" i="14" s="1"/>
  <c r="AR371" i="14" s="1"/>
  <c r="AS372" i="14"/>
  <c r="AS370" i="14" s="1"/>
  <c r="AT372" i="14"/>
  <c r="AT370" i="14" s="1"/>
  <c r="AT371" i="14" s="1"/>
  <c r="AU372" i="14"/>
  <c r="AU370" i="14" s="1"/>
  <c r="AU371" i="14" s="1"/>
  <c r="AV372" i="14"/>
  <c r="AW372" i="14"/>
  <c r="AX372" i="14"/>
  <c r="AX370" i="14" s="1"/>
  <c r="AX371" i="14" s="1"/>
  <c r="AY372" i="14"/>
  <c r="AZ372" i="14"/>
  <c r="BA372" i="14"/>
  <c r="BB372" i="14"/>
  <c r="AJ376" i="14"/>
  <c r="AK376" i="14"/>
  <c r="AL376" i="14"/>
  <c r="AM376" i="14"/>
  <c r="AN376" i="14"/>
  <c r="AO376" i="14"/>
  <c r="AP376" i="14"/>
  <c r="AQ376" i="14"/>
  <c r="AR376" i="14"/>
  <c r="AS376" i="14"/>
  <c r="AT376" i="14"/>
  <c r="AU376" i="14"/>
  <c r="AV376" i="14"/>
  <c r="AV370" i="14" s="1"/>
  <c r="AW376" i="14"/>
  <c r="AW370" i="14" s="1"/>
  <c r="AW371" i="14" s="1"/>
  <c r="AX376" i="14"/>
  <c r="AY376" i="14"/>
  <c r="AZ376" i="14"/>
  <c r="BA376" i="14"/>
  <c r="BA370" i="14" s="1"/>
  <c r="BA371" i="14" s="1"/>
  <c r="BB376" i="14"/>
  <c r="AJ380" i="14"/>
  <c r="AK380" i="14"/>
  <c r="AL380" i="14"/>
  <c r="AM380" i="14"/>
  <c r="AN380" i="14"/>
  <c r="AN370" i="14" s="1"/>
  <c r="AN371" i="14" s="1"/>
  <c r="AO380" i="14"/>
  <c r="AP380" i="14"/>
  <c r="AQ380" i="14"/>
  <c r="AR380" i="14"/>
  <c r="AS380" i="14"/>
  <c r="AT380" i="14"/>
  <c r="AU380" i="14"/>
  <c r="AV380" i="14"/>
  <c r="AW380" i="14"/>
  <c r="AX380" i="14"/>
  <c r="AY380" i="14"/>
  <c r="AZ380" i="14"/>
  <c r="BA380" i="14"/>
  <c r="BB380" i="14"/>
  <c r="AM385" i="14"/>
  <c r="AU385" i="14"/>
  <c r="AU386" i="14" s="1"/>
  <c r="AV385" i="14"/>
  <c r="AW385" i="14"/>
  <c r="AW386" i="14" s="1"/>
  <c r="AX385" i="14"/>
  <c r="AX386" i="14" s="1"/>
  <c r="BA385" i="14"/>
  <c r="BA386" i="14" s="1"/>
  <c r="BB385" i="14"/>
  <c r="AJ386" i="14"/>
  <c r="BB386" i="14"/>
  <c r="AJ387" i="14"/>
  <c r="AK387" i="14"/>
  <c r="AL387" i="14"/>
  <c r="AM387" i="14"/>
  <c r="AN387" i="14"/>
  <c r="AN385" i="14" s="1"/>
  <c r="AN386" i="14" s="1"/>
  <c r="AO387" i="14"/>
  <c r="AO385" i="14" s="1"/>
  <c r="AO386" i="14" s="1"/>
  <c r="AP387" i="14"/>
  <c r="AP385" i="14" s="1"/>
  <c r="AQ387" i="14"/>
  <c r="AQ385" i="14" s="1"/>
  <c r="AQ386" i="14" s="1"/>
  <c r="AR387" i="14"/>
  <c r="AS387" i="14"/>
  <c r="AT387" i="14"/>
  <c r="AU387" i="14"/>
  <c r="AV387" i="14"/>
  <c r="AW387" i="14"/>
  <c r="AX387" i="14"/>
  <c r="AY387" i="14"/>
  <c r="AZ387" i="14"/>
  <c r="AZ385" i="14" s="1"/>
  <c r="AZ386" i="14" s="1"/>
  <c r="BA387" i="14"/>
  <c r="BB387" i="14"/>
  <c r="AJ391" i="14"/>
  <c r="AK391" i="14"/>
  <c r="AL391" i="14"/>
  <c r="AL385" i="14" s="1"/>
  <c r="AL386" i="14" s="1"/>
  <c r="AM391" i="14"/>
  <c r="AN391" i="14"/>
  <c r="AO391" i="14"/>
  <c r="AP391" i="14"/>
  <c r="AQ391" i="14"/>
  <c r="AR391" i="14"/>
  <c r="AR385" i="14" s="1"/>
  <c r="AR386" i="14" s="1"/>
  <c r="AS391" i="14"/>
  <c r="AT391" i="14"/>
  <c r="AU391" i="14"/>
  <c r="AV391" i="14"/>
  <c r="AW391" i="14"/>
  <c r="AX391" i="14"/>
  <c r="AY391" i="14"/>
  <c r="AZ391" i="14"/>
  <c r="BA391" i="14"/>
  <c r="BB391" i="14"/>
  <c r="AJ395" i="14"/>
  <c r="AJ385" i="14" s="1"/>
  <c r="AK395" i="14"/>
  <c r="AL395" i="14"/>
  <c r="AM395" i="14"/>
  <c r="AN395" i="14"/>
  <c r="AO395" i="14"/>
  <c r="AP395" i="14"/>
  <c r="AQ395" i="14"/>
  <c r="AR395" i="14"/>
  <c r="AS395" i="14"/>
  <c r="AT395" i="14"/>
  <c r="AT385" i="14" s="1"/>
  <c r="AT386" i="14" s="1"/>
  <c r="AU395" i="14"/>
  <c r="AV395" i="14"/>
  <c r="AW395" i="14"/>
  <c r="AX395" i="14"/>
  <c r="AY395" i="14"/>
  <c r="AZ395" i="14"/>
  <c r="BA395" i="14"/>
  <c r="BB395" i="14"/>
  <c r="AP400" i="14"/>
  <c r="BA400" i="14"/>
  <c r="BA401" i="14" s="1"/>
  <c r="AZ401" i="14"/>
  <c r="AJ402" i="14"/>
  <c r="AK402" i="14"/>
  <c r="AL402" i="14"/>
  <c r="AM402" i="14"/>
  <c r="AN402" i="14"/>
  <c r="AO402" i="14"/>
  <c r="AP402" i="14"/>
  <c r="AQ402" i="14"/>
  <c r="AQ400" i="14" s="1"/>
  <c r="AQ401" i="14" s="1"/>
  <c r="AR402" i="14"/>
  <c r="AR400" i="14" s="1"/>
  <c r="AR401" i="14" s="1"/>
  <c r="AS402" i="14"/>
  <c r="AS400" i="14" s="1"/>
  <c r="AT402" i="14"/>
  <c r="AT400" i="14" s="1"/>
  <c r="AT401" i="14" s="1"/>
  <c r="AU402" i="14"/>
  <c r="AV402" i="14"/>
  <c r="AW402" i="14"/>
  <c r="AX402" i="14"/>
  <c r="AY402" i="14"/>
  <c r="AZ402" i="14"/>
  <c r="AZ400" i="14" s="1"/>
  <c r="BA402" i="14"/>
  <c r="BB402" i="14"/>
  <c r="BB400" i="14" s="1"/>
  <c r="BB401" i="14" s="1"/>
  <c r="AJ406" i="14"/>
  <c r="AK406" i="14"/>
  <c r="AL406" i="14"/>
  <c r="AL400" i="14" s="1"/>
  <c r="AL401" i="14" s="1"/>
  <c r="AM406" i="14"/>
  <c r="AN406" i="14"/>
  <c r="AO406" i="14"/>
  <c r="AP406" i="14"/>
  <c r="AQ406" i="14"/>
  <c r="AR406" i="14"/>
  <c r="AS406" i="14"/>
  <c r="AT406" i="14"/>
  <c r="AU406" i="14"/>
  <c r="AV406" i="14"/>
  <c r="AW406" i="14"/>
  <c r="AX406" i="14"/>
  <c r="AY406" i="14"/>
  <c r="AZ406" i="14"/>
  <c r="BA406" i="14"/>
  <c r="BB406" i="14"/>
  <c r="AJ410" i="14"/>
  <c r="AK410" i="14"/>
  <c r="AL410" i="14"/>
  <c r="AM410" i="14"/>
  <c r="AN410" i="14"/>
  <c r="AN400" i="14" s="1"/>
  <c r="AN401" i="14" s="1"/>
  <c r="AO410" i="14"/>
  <c r="AO400" i="14" s="1"/>
  <c r="AO401" i="14" s="1"/>
  <c r="AP410" i="14"/>
  <c r="AQ410" i="14"/>
  <c r="AR410" i="14"/>
  <c r="AS410" i="14"/>
  <c r="AT410" i="14"/>
  <c r="AU410" i="14"/>
  <c r="AV410" i="14"/>
  <c r="AW410" i="14"/>
  <c r="AW400" i="14" s="1"/>
  <c r="AW401" i="14" s="1"/>
  <c r="AX410" i="14"/>
  <c r="AX400" i="14" s="1"/>
  <c r="AX401" i="14" s="1"/>
  <c r="AY410" i="14"/>
  <c r="AZ410" i="14"/>
  <c r="BA410" i="14"/>
  <c r="BB410" i="14"/>
  <c r="AO415" i="14"/>
  <c r="AO416" i="14" s="1"/>
  <c r="AP415" i="14"/>
  <c r="AQ416" i="14"/>
  <c r="AS416" i="14"/>
  <c r="AJ417" i="14"/>
  <c r="AK417" i="14"/>
  <c r="AL417" i="14"/>
  <c r="AL415" i="14" s="1"/>
  <c r="AM417" i="14"/>
  <c r="AM415" i="14" s="1"/>
  <c r="AN417" i="14"/>
  <c r="AO417" i="14"/>
  <c r="AP417" i="14"/>
  <c r="AQ417" i="14"/>
  <c r="AR417" i="14"/>
  <c r="AS417" i="14"/>
  <c r="AT417" i="14"/>
  <c r="AU417" i="14"/>
  <c r="AV417" i="14"/>
  <c r="AW417" i="14"/>
  <c r="AX417" i="14"/>
  <c r="AX415" i="14" s="1"/>
  <c r="AX416" i="14" s="1"/>
  <c r="AY417" i="14"/>
  <c r="AZ417" i="14"/>
  <c r="AZ415" i="14" s="1"/>
  <c r="AZ416" i="14" s="1"/>
  <c r="BA417" i="14"/>
  <c r="BA415" i="14" s="1"/>
  <c r="BA416" i="14" s="1"/>
  <c r="BB417" i="14"/>
  <c r="BB415" i="14" s="1"/>
  <c r="BB416" i="14" s="1"/>
  <c r="AJ421" i="14"/>
  <c r="AJ415" i="14" s="1"/>
  <c r="AJ416" i="14" s="1"/>
  <c r="AK421" i="14"/>
  <c r="AK415" i="14" s="1"/>
  <c r="AK416" i="14" s="1"/>
  <c r="AL421" i="14"/>
  <c r="AM421" i="14"/>
  <c r="AN421" i="14"/>
  <c r="AN415" i="14" s="1"/>
  <c r="AN416" i="14" s="1"/>
  <c r="AO421" i="14"/>
  <c r="AP421" i="14"/>
  <c r="AQ421" i="14"/>
  <c r="AQ415" i="14" s="1"/>
  <c r="AR421" i="14"/>
  <c r="AS421" i="14"/>
  <c r="AS415" i="14" s="1"/>
  <c r="AT421" i="14"/>
  <c r="AU421" i="14"/>
  <c r="AV421" i="14"/>
  <c r="AW421" i="14"/>
  <c r="AX421" i="14"/>
  <c r="AY421" i="14"/>
  <c r="AY415" i="14" s="1"/>
  <c r="AY416" i="14" s="1"/>
  <c r="AZ421" i="14"/>
  <c r="BA421" i="14"/>
  <c r="BB421" i="14"/>
  <c r="AJ425" i="14"/>
  <c r="AK425" i="14"/>
  <c r="AL425" i="14"/>
  <c r="AM425" i="14"/>
  <c r="AN425" i="14"/>
  <c r="AO425" i="14"/>
  <c r="AP425" i="14"/>
  <c r="AQ425" i="14"/>
  <c r="AR425" i="14"/>
  <c r="AS425" i="14"/>
  <c r="AT425" i="14"/>
  <c r="AU425" i="14"/>
  <c r="AV425" i="14"/>
  <c r="AW425" i="14"/>
  <c r="AX425" i="14"/>
  <c r="AY425" i="14"/>
  <c r="AZ425" i="14"/>
  <c r="BA425" i="14"/>
  <c r="BB425" i="14"/>
  <c r="AK430" i="14"/>
  <c r="AK431" i="14" s="1"/>
  <c r="AM430" i="14"/>
  <c r="AN430" i="14"/>
  <c r="AN431" i="14" s="1"/>
  <c r="AO430" i="14"/>
  <c r="AO431" i="14" s="1"/>
  <c r="AS430" i="14"/>
  <c r="AU430" i="14"/>
  <c r="AU431" i="14" s="1"/>
  <c r="AY430" i="14"/>
  <c r="AY431" i="14" s="1"/>
  <c r="AJ432" i="14"/>
  <c r="AJ430" i="14" s="1"/>
  <c r="AK432" i="14"/>
  <c r="AL432" i="14"/>
  <c r="AL430" i="14" s="1"/>
  <c r="AL431" i="14" s="1"/>
  <c r="AM432" i="14"/>
  <c r="AN432" i="14"/>
  <c r="AO432" i="14"/>
  <c r="AP432" i="14"/>
  <c r="AQ432" i="14"/>
  <c r="AR432" i="14"/>
  <c r="AS432" i="14"/>
  <c r="AT432" i="14"/>
  <c r="AT430" i="14" s="1"/>
  <c r="AT431" i="14" s="1"/>
  <c r="AU432" i="14"/>
  <c r="AV432" i="14"/>
  <c r="AW432" i="14"/>
  <c r="AX432" i="14"/>
  <c r="AY432" i="14"/>
  <c r="AZ432" i="14"/>
  <c r="AZ430" i="14" s="1"/>
  <c r="AZ431" i="14" s="1"/>
  <c r="BA432" i="14"/>
  <c r="BB432" i="14"/>
  <c r="AJ436" i="14"/>
  <c r="AK436" i="14"/>
  <c r="AL436" i="14"/>
  <c r="AM436" i="14"/>
  <c r="AN436" i="14"/>
  <c r="AO436" i="14"/>
  <c r="AP436" i="14"/>
  <c r="AQ436" i="14"/>
  <c r="AR436" i="14"/>
  <c r="AS436" i="14"/>
  <c r="AT436" i="14"/>
  <c r="AU436" i="14"/>
  <c r="AV436" i="14"/>
  <c r="AV430" i="14" s="1"/>
  <c r="AW436" i="14"/>
  <c r="AX436" i="14"/>
  <c r="AY436" i="14"/>
  <c r="AZ436" i="14"/>
  <c r="BA436" i="14"/>
  <c r="BB436" i="14"/>
  <c r="AJ440" i="14"/>
  <c r="AK440" i="14"/>
  <c r="AL440" i="14"/>
  <c r="AM440" i="14"/>
  <c r="AN440" i="14"/>
  <c r="AO440" i="14"/>
  <c r="AP440" i="14"/>
  <c r="AP430" i="14" s="1"/>
  <c r="AP431" i="14" s="1"/>
  <c r="AQ440" i="14"/>
  <c r="AR440" i="14"/>
  <c r="AS440" i="14"/>
  <c r="AT440" i="14"/>
  <c r="AU440" i="14"/>
  <c r="AV440" i="14"/>
  <c r="AW440" i="14"/>
  <c r="AX440" i="14"/>
  <c r="AY440" i="14"/>
  <c r="AZ440" i="14"/>
  <c r="BA440" i="14"/>
  <c r="BB440" i="14"/>
  <c r="AY445" i="14"/>
  <c r="AY446" i="14" s="1"/>
  <c r="BA445" i="14"/>
  <c r="BA446" i="14" s="1"/>
  <c r="BB445" i="14"/>
  <c r="BB446" i="14" s="1"/>
  <c r="AN446" i="14"/>
  <c r="AO446" i="14"/>
  <c r="AT446" i="14"/>
  <c r="AJ447" i="14"/>
  <c r="AK447" i="14"/>
  <c r="AL447" i="14"/>
  <c r="AM447" i="14"/>
  <c r="AN447" i="14"/>
  <c r="AN445" i="14" s="1"/>
  <c r="AO447" i="14"/>
  <c r="AO445" i="14" s="1"/>
  <c r="AP447" i="14"/>
  <c r="AQ447" i="14"/>
  <c r="AR447" i="14"/>
  <c r="AS447" i="14"/>
  <c r="AT447" i="14"/>
  <c r="AU447" i="14"/>
  <c r="AV447" i="14"/>
  <c r="AV445" i="14" s="1"/>
  <c r="AW447" i="14"/>
  <c r="AW445" i="14" s="1"/>
  <c r="AW446" i="14" s="1"/>
  <c r="AX447" i="14"/>
  <c r="AX445" i="14" s="1"/>
  <c r="AX446" i="14" s="1"/>
  <c r="AY447" i="14"/>
  <c r="AZ447" i="14"/>
  <c r="BA447" i="14"/>
  <c r="BB447" i="14"/>
  <c r="AJ451" i="14"/>
  <c r="AJ445" i="14" s="1"/>
  <c r="AK451" i="14"/>
  <c r="AL451" i="14"/>
  <c r="AM451" i="14"/>
  <c r="AM445" i="14" s="1"/>
  <c r="BG445" i="14" s="1"/>
  <c r="AN451" i="14"/>
  <c r="AO451" i="14"/>
  <c r="AP451" i="14"/>
  <c r="AQ451" i="14"/>
  <c r="AR451" i="14"/>
  <c r="AR445" i="14" s="1"/>
  <c r="AR446" i="14" s="1"/>
  <c r="AS451" i="14"/>
  <c r="AS445" i="14" s="1"/>
  <c r="AS446" i="14" s="1"/>
  <c r="AT451" i="14"/>
  <c r="AU451" i="14"/>
  <c r="AV451" i="14"/>
  <c r="AW451" i="14"/>
  <c r="AX451" i="14"/>
  <c r="AY451" i="14"/>
  <c r="AZ451" i="14"/>
  <c r="BA451" i="14"/>
  <c r="BB451" i="14"/>
  <c r="AJ455" i="14"/>
  <c r="AK455" i="14"/>
  <c r="AK445" i="14" s="1"/>
  <c r="AK446" i="14" s="1"/>
  <c r="AL455" i="14"/>
  <c r="AL445" i="14" s="1"/>
  <c r="AL446" i="14" s="1"/>
  <c r="AM455" i="14"/>
  <c r="AN455" i="14"/>
  <c r="AO455" i="14"/>
  <c r="AP455" i="14"/>
  <c r="AP445" i="14" s="1"/>
  <c r="AP446" i="14" s="1"/>
  <c r="AQ455" i="14"/>
  <c r="AR455" i="14"/>
  <c r="AS455" i="14"/>
  <c r="AT455" i="14"/>
  <c r="AT445" i="14" s="1"/>
  <c r="AU455" i="14"/>
  <c r="AU445" i="14" s="1"/>
  <c r="AU446" i="14" s="1"/>
  <c r="AV455" i="14"/>
  <c r="AW455" i="14"/>
  <c r="AX455" i="14"/>
  <c r="AY455" i="14"/>
  <c r="AZ455" i="14"/>
  <c r="AZ445" i="14" s="1"/>
  <c r="AZ446" i="14" s="1"/>
  <c r="BA455" i="14"/>
  <c r="BB455" i="14"/>
  <c r="AK460" i="14"/>
  <c r="AK461" i="14" s="1"/>
  <c r="AL460" i="14"/>
  <c r="AL461" i="14" s="1"/>
  <c r="AM460" i="14"/>
  <c r="AN460" i="14"/>
  <c r="AN461" i="14" s="1"/>
  <c r="BA460" i="14"/>
  <c r="BA461" i="14" s="1"/>
  <c r="BB460" i="14"/>
  <c r="BB461" i="14" s="1"/>
  <c r="AY461" i="14"/>
  <c r="AJ462" i="14"/>
  <c r="AK462" i="14"/>
  <c r="AL462" i="14"/>
  <c r="AM462" i="14"/>
  <c r="AN462" i="14"/>
  <c r="AO462" i="14"/>
  <c r="AO460" i="14" s="1"/>
  <c r="AO461" i="14" s="1"/>
  <c r="AP462" i="14"/>
  <c r="AP460" i="14" s="1"/>
  <c r="AQ462" i="14"/>
  <c r="AR462" i="14"/>
  <c r="AS462" i="14"/>
  <c r="AT462" i="14"/>
  <c r="AT460" i="14" s="1"/>
  <c r="AT461" i="14" s="1"/>
  <c r="AU462" i="14"/>
  <c r="AV462" i="14"/>
  <c r="AV460" i="14" s="1"/>
  <c r="AW462" i="14"/>
  <c r="AX462" i="14"/>
  <c r="AY462" i="14"/>
  <c r="AZ462" i="14"/>
  <c r="BA462" i="14"/>
  <c r="BB462" i="14"/>
  <c r="AJ466" i="14"/>
  <c r="AK466" i="14"/>
  <c r="AL466" i="14"/>
  <c r="AM466" i="14"/>
  <c r="AN466" i="14"/>
  <c r="AO466" i="14"/>
  <c r="AP466" i="14"/>
  <c r="AQ466" i="14"/>
  <c r="AR466" i="14"/>
  <c r="AS466" i="14"/>
  <c r="AT466" i="14"/>
  <c r="AU466" i="14"/>
  <c r="AV466" i="14"/>
  <c r="AW466" i="14"/>
  <c r="AX466" i="14"/>
  <c r="AY466" i="14"/>
  <c r="AY460" i="14" s="1"/>
  <c r="AZ466" i="14"/>
  <c r="BA466" i="14"/>
  <c r="BB466" i="14"/>
  <c r="AJ470" i="14"/>
  <c r="AK470" i="14"/>
  <c r="AL470" i="14"/>
  <c r="AM470" i="14"/>
  <c r="AN470" i="14"/>
  <c r="AO470" i="14"/>
  <c r="AP470" i="14"/>
  <c r="AQ470" i="14"/>
  <c r="AR470" i="14"/>
  <c r="AS470" i="14"/>
  <c r="AT470" i="14"/>
  <c r="AU470" i="14"/>
  <c r="AU460" i="14" s="1"/>
  <c r="AU461" i="14" s="1"/>
  <c r="AV470" i="14"/>
  <c r="AW470" i="14"/>
  <c r="AX470" i="14"/>
  <c r="AY470" i="14"/>
  <c r="AZ470" i="14"/>
  <c r="AZ460" i="14" s="1"/>
  <c r="AZ461" i="14" s="1"/>
  <c r="BA470" i="14"/>
  <c r="BB470" i="14"/>
  <c r="AR475" i="14"/>
  <c r="AU475" i="14"/>
  <c r="AV475" i="14"/>
  <c r="BB475" i="14"/>
  <c r="BB476" i="14" s="1"/>
  <c r="AQ476" i="14"/>
  <c r="AR476" i="14"/>
  <c r="AU476" i="14"/>
  <c r="AY476" i="14"/>
  <c r="AJ477" i="14"/>
  <c r="AK477" i="14"/>
  <c r="AK475" i="14" s="1"/>
  <c r="AK476" i="14" s="1"/>
  <c r="AL477" i="14"/>
  <c r="AL475" i="14" s="1"/>
  <c r="AL476" i="14" s="1"/>
  <c r="AM477" i="14"/>
  <c r="AM475" i="14" s="1"/>
  <c r="AN477" i="14"/>
  <c r="AN475" i="14" s="1"/>
  <c r="AN476" i="14" s="1"/>
  <c r="AO477" i="14"/>
  <c r="AP477" i="14"/>
  <c r="AP475" i="14" s="1"/>
  <c r="AQ477" i="14"/>
  <c r="AR477" i="14"/>
  <c r="AS477" i="14"/>
  <c r="AT477" i="14"/>
  <c r="AU477" i="14"/>
  <c r="AV477" i="14"/>
  <c r="AW477" i="14"/>
  <c r="AX477" i="14"/>
  <c r="AY477" i="14"/>
  <c r="AZ477" i="14"/>
  <c r="BA477" i="14"/>
  <c r="BB477" i="14"/>
  <c r="AJ481" i="14"/>
  <c r="AK481" i="14"/>
  <c r="AL481" i="14"/>
  <c r="AM481" i="14"/>
  <c r="AN481" i="14"/>
  <c r="AO481" i="14"/>
  <c r="AP481" i="14"/>
  <c r="AQ481" i="14"/>
  <c r="AR481" i="14"/>
  <c r="AS481" i="14"/>
  <c r="AT481" i="14"/>
  <c r="AT475" i="14" s="1"/>
  <c r="AT476" i="14" s="1"/>
  <c r="AU481" i="14"/>
  <c r="AV481" i="14"/>
  <c r="AW481" i="14"/>
  <c r="AX481" i="14"/>
  <c r="AY481" i="14"/>
  <c r="AY475" i="14" s="1"/>
  <c r="AZ481" i="14"/>
  <c r="AZ475" i="14" s="1"/>
  <c r="AZ476" i="14" s="1"/>
  <c r="BA481" i="14"/>
  <c r="BA475" i="14" s="1"/>
  <c r="BA476" i="14" s="1"/>
  <c r="BB481" i="14"/>
  <c r="AJ485" i="14"/>
  <c r="AK485" i="14"/>
  <c r="AL485" i="14"/>
  <c r="AM485" i="14"/>
  <c r="AN485" i="14"/>
  <c r="AO485" i="14"/>
  <c r="AP485" i="14"/>
  <c r="AQ485" i="14"/>
  <c r="AQ475" i="14" s="1"/>
  <c r="AR485" i="14"/>
  <c r="AS485" i="14"/>
  <c r="AT485" i="14"/>
  <c r="AU485" i="14"/>
  <c r="AV485" i="14"/>
  <c r="AW485" i="14"/>
  <c r="AX485" i="14"/>
  <c r="AY485" i="14"/>
  <c r="AZ485" i="14"/>
  <c r="BA485" i="14"/>
  <c r="BB485" i="14"/>
  <c r="AO490" i="14"/>
  <c r="AO491" i="14" s="1"/>
  <c r="AP490" i="14"/>
  <c r="AQ490" i="14"/>
  <c r="AQ491" i="14" s="1"/>
  <c r="AS490" i="14"/>
  <c r="AU490" i="14"/>
  <c r="AU491" i="14" s="1"/>
  <c r="AY490" i="14"/>
  <c r="AY491" i="14" s="1"/>
  <c r="AZ490" i="14"/>
  <c r="AZ491" i="14" s="1"/>
  <c r="AP491" i="14"/>
  <c r="BB491" i="14"/>
  <c r="AJ492" i="14"/>
  <c r="AJ490" i="14" s="1"/>
  <c r="AK492" i="14"/>
  <c r="AL492" i="14"/>
  <c r="AM492" i="14"/>
  <c r="AM490" i="14" s="1"/>
  <c r="AM491" i="14" s="1"/>
  <c r="AN492" i="14"/>
  <c r="AO492" i="14"/>
  <c r="AP492" i="14"/>
  <c r="AQ492" i="14"/>
  <c r="AR492" i="14"/>
  <c r="AR490" i="14" s="1"/>
  <c r="AR491" i="14" s="1"/>
  <c r="AS492" i="14"/>
  <c r="AT492" i="14"/>
  <c r="AT490" i="14" s="1"/>
  <c r="AT491" i="14" s="1"/>
  <c r="AU492" i="14"/>
  <c r="AV492" i="14"/>
  <c r="AW492" i="14"/>
  <c r="AX492" i="14"/>
  <c r="AY492" i="14"/>
  <c r="AZ492" i="14"/>
  <c r="BA492" i="14"/>
  <c r="BB492" i="14"/>
  <c r="BB490" i="14" s="1"/>
  <c r="AJ496" i="14"/>
  <c r="AK496" i="14"/>
  <c r="AL496" i="14"/>
  <c r="AM496" i="14"/>
  <c r="AN496" i="14"/>
  <c r="AO496" i="14"/>
  <c r="AP496" i="14"/>
  <c r="AQ496" i="14"/>
  <c r="AR496" i="14"/>
  <c r="AS496" i="14"/>
  <c r="AT496" i="14"/>
  <c r="AU496" i="14"/>
  <c r="AV496" i="14"/>
  <c r="AV490" i="14" s="1"/>
  <c r="AW496" i="14"/>
  <c r="AW490" i="14" s="1"/>
  <c r="AW491" i="14" s="1"/>
  <c r="AX496" i="14"/>
  <c r="AY496" i="14"/>
  <c r="AZ496" i="14"/>
  <c r="BA496" i="14"/>
  <c r="BB496" i="14"/>
  <c r="AJ500" i="14"/>
  <c r="AK500" i="14"/>
  <c r="AL500" i="14"/>
  <c r="AM500" i="14"/>
  <c r="AN500" i="14"/>
  <c r="AN490" i="14" s="1"/>
  <c r="AN491" i="14" s="1"/>
  <c r="AO500" i="14"/>
  <c r="AP500" i="14"/>
  <c r="AQ500" i="14"/>
  <c r="AR500" i="14"/>
  <c r="AS500" i="14"/>
  <c r="AT500" i="14"/>
  <c r="AU500" i="14"/>
  <c r="AV500" i="14"/>
  <c r="AW500" i="14"/>
  <c r="AX500" i="14"/>
  <c r="AX490" i="14" s="1"/>
  <c r="AX491" i="14" s="1"/>
  <c r="AY500" i="14"/>
  <c r="AZ500" i="14"/>
  <c r="BA500" i="14"/>
  <c r="BB500" i="14"/>
  <c r="AW505" i="14"/>
  <c r="AW506" i="14" s="1"/>
  <c r="AX505" i="14"/>
  <c r="AX506" i="14" s="1"/>
  <c r="AY505" i="14"/>
  <c r="AY506" i="14" s="1"/>
  <c r="AZ505" i="14"/>
  <c r="AZ506" i="14" s="1"/>
  <c r="BA505" i="14"/>
  <c r="BA506" i="14" s="1"/>
  <c r="AJ506" i="14"/>
  <c r="AL506" i="14"/>
  <c r="BB506" i="14"/>
  <c r="AJ507" i="14"/>
  <c r="AK507" i="14"/>
  <c r="AL507" i="14"/>
  <c r="AM507" i="14"/>
  <c r="AN507" i="14"/>
  <c r="AO507" i="14"/>
  <c r="AP507" i="14"/>
  <c r="AP505" i="14" s="1"/>
  <c r="AQ507" i="14"/>
  <c r="AQ505" i="14" s="1"/>
  <c r="AQ506" i="14" s="1"/>
  <c r="AR507" i="14"/>
  <c r="AS507" i="14"/>
  <c r="AT507" i="14"/>
  <c r="AT505" i="14" s="1"/>
  <c r="AT506" i="14" s="1"/>
  <c r="AU507" i="14"/>
  <c r="AU505" i="14" s="1"/>
  <c r="AU506" i="14" s="1"/>
  <c r="AV507" i="14"/>
  <c r="AW507" i="14"/>
  <c r="AX507" i="14"/>
  <c r="AY507" i="14"/>
  <c r="AZ507" i="14"/>
  <c r="BA507" i="14"/>
  <c r="BB507" i="14"/>
  <c r="AJ511" i="14"/>
  <c r="AK511" i="14"/>
  <c r="AL511" i="14"/>
  <c r="AL505" i="14" s="1"/>
  <c r="AM511" i="14"/>
  <c r="AM505" i="14" s="1"/>
  <c r="AM506" i="14" s="1"/>
  <c r="AN511" i="14"/>
  <c r="AO511" i="14"/>
  <c r="AP511" i="14"/>
  <c r="AQ511" i="14"/>
  <c r="AR511" i="14"/>
  <c r="AS511" i="14"/>
  <c r="AT511" i="14"/>
  <c r="AU511" i="14"/>
  <c r="AV511" i="14"/>
  <c r="AV505" i="14" s="1"/>
  <c r="AV506" i="14" s="1"/>
  <c r="AW511" i="14"/>
  <c r="AX511" i="14"/>
  <c r="AY511" i="14"/>
  <c r="AZ511" i="14"/>
  <c r="BA511" i="14"/>
  <c r="BB511" i="14"/>
  <c r="BB505" i="14" s="1"/>
  <c r="AJ515" i="14"/>
  <c r="AJ505" i="14" s="1"/>
  <c r="AK515" i="14"/>
  <c r="AL515" i="14"/>
  <c r="AM515" i="14"/>
  <c r="AN515" i="14"/>
  <c r="AO515" i="14"/>
  <c r="AP515" i="14"/>
  <c r="AQ515" i="14"/>
  <c r="AR515" i="14"/>
  <c r="AS515" i="14"/>
  <c r="AT515" i="14"/>
  <c r="AU515" i="14"/>
  <c r="AV515" i="14"/>
  <c r="AW515" i="14"/>
  <c r="AX515" i="14"/>
  <c r="AY515" i="14"/>
  <c r="AZ515" i="14"/>
  <c r="BA515" i="14"/>
  <c r="BB515" i="14"/>
  <c r="AN520" i="14"/>
  <c r="AN521" i="14" s="1"/>
  <c r="AO520" i="14"/>
  <c r="AO521" i="14" s="1"/>
  <c r="AQ520" i="14"/>
  <c r="AQ521" i="14"/>
  <c r="AS521" i="14"/>
  <c r="AU521" i="14"/>
  <c r="AJ522" i="14"/>
  <c r="AK522" i="14"/>
  <c r="AK520" i="14" s="1"/>
  <c r="AK521" i="14" s="1"/>
  <c r="AL522" i="14"/>
  <c r="AL520" i="14" s="1"/>
  <c r="AL521" i="14" s="1"/>
  <c r="AM522" i="14"/>
  <c r="AM520" i="14" s="1"/>
  <c r="AN522" i="14"/>
  <c r="AO522" i="14"/>
  <c r="AP522" i="14"/>
  <c r="AP520" i="14" s="1"/>
  <c r="AQ522" i="14"/>
  <c r="AR522" i="14"/>
  <c r="AR520" i="14" s="1"/>
  <c r="AR521" i="14" s="1"/>
  <c r="AS522" i="14"/>
  <c r="AT522" i="14"/>
  <c r="AU522" i="14"/>
  <c r="AU520" i="14" s="1"/>
  <c r="AV522" i="14"/>
  <c r="AW522" i="14"/>
  <c r="AX522" i="14"/>
  <c r="AY522" i="14"/>
  <c r="AZ522" i="14"/>
  <c r="BA522" i="14"/>
  <c r="BB522" i="14"/>
  <c r="AJ526" i="14"/>
  <c r="AK526" i="14"/>
  <c r="AL526" i="14"/>
  <c r="AM526" i="14"/>
  <c r="AN526" i="14"/>
  <c r="AO526" i="14"/>
  <c r="AP526" i="14"/>
  <c r="AQ526" i="14"/>
  <c r="AR526" i="14"/>
  <c r="AS526" i="14"/>
  <c r="AS520" i="14" s="1"/>
  <c r="AT526" i="14"/>
  <c r="AU526" i="14"/>
  <c r="AV526" i="14"/>
  <c r="AW526" i="14"/>
  <c r="AX526" i="14"/>
  <c r="AX520" i="14" s="1"/>
  <c r="AX521" i="14" s="1"/>
  <c r="AY526" i="14"/>
  <c r="AY520" i="14" s="1"/>
  <c r="AY521" i="14" s="1"/>
  <c r="AZ526" i="14"/>
  <c r="BA526" i="14"/>
  <c r="BB526" i="14"/>
  <c r="AJ530" i="14"/>
  <c r="AK530" i="14"/>
  <c r="AL530" i="14"/>
  <c r="AM530" i="14"/>
  <c r="AN530" i="14"/>
  <c r="AO530" i="14"/>
  <c r="AP530" i="14"/>
  <c r="AQ530" i="14"/>
  <c r="AR530" i="14"/>
  <c r="AS530" i="14"/>
  <c r="AT530" i="14"/>
  <c r="AU530" i="14"/>
  <c r="AV530" i="14"/>
  <c r="AW530" i="14"/>
  <c r="AX530" i="14"/>
  <c r="AY530" i="14"/>
  <c r="AZ530" i="14"/>
  <c r="BA530" i="14"/>
  <c r="BA520" i="14" s="1"/>
  <c r="BA521" i="14" s="1"/>
  <c r="BB530" i="14"/>
  <c r="BB520" i="14" s="1"/>
  <c r="BB521" i="14" s="1"/>
  <c r="AL535" i="14"/>
  <c r="AL536" i="14" s="1"/>
  <c r="AR535" i="14"/>
  <c r="AS535" i="14"/>
  <c r="AX535" i="14"/>
  <c r="AX536" i="14" s="1"/>
  <c r="AY535" i="14"/>
  <c r="AY536" i="14" s="1"/>
  <c r="AZ535" i="14"/>
  <c r="AZ536" i="14" s="1"/>
  <c r="BA535" i="14"/>
  <c r="BA536" i="14" s="1"/>
  <c r="BB535" i="14"/>
  <c r="BB536" i="14" s="1"/>
  <c r="AO536" i="14"/>
  <c r="AR536" i="14"/>
  <c r="AU536" i="14"/>
  <c r="AJ537" i="14"/>
  <c r="AK537" i="14"/>
  <c r="AL537" i="14"/>
  <c r="AM537" i="14"/>
  <c r="AN537" i="14"/>
  <c r="AN535" i="14" s="1"/>
  <c r="AN536" i="14" s="1"/>
  <c r="AO537" i="14"/>
  <c r="AP537" i="14"/>
  <c r="AQ537" i="14"/>
  <c r="AQ535" i="14" s="1"/>
  <c r="AQ536" i="14" s="1"/>
  <c r="AR537" i="14"/>
  <c r="AS537" i="14"/>
  <c r="AT537" i="14"/>
  <c r="AU537" i="14"/>
  <c r="AV537" i="14"/>
  <c r="AV535" i="14" s="1"/>
  <c r="AW537" i="14"/>
  <c r="AW535" i="14" s="1"/>
  <c r="AW536" i="14" s="1"/>
  <c r="AX537" i="14"/>
  <c r="AY537" i="14"/>
  <c r="AZ537" i="14"/>
  <c r="BA537" i="14"/>
  <c r="BB537" i="14"/>
  <c r="AJ541" i="14"/>
  <c r="AJ535" i="14" s="1"/>
  <c r="AK541" i="14"/>
  <c r="AL541" i="14"/>
  <c r="AM541" i="14"/>
  <c r="AM535" i="14" s="1"/>
  <c r="AN541" i="14"/>
  <c r="AO541" i="14"/>
  <c r="AO535" i="14" s="1"/>
  <c r="AP541" i="14"/>
  <c r="AP535" i="14" s="1"/>
  <c r="AQ541" i="14"/>
  <c r="AR541" i="14"/>
  <c r="AS541" i="14"/>
  <c r="AT541" i="14"/>
  <c r="AT535" i="14" s="1"/>
  <c r="AT536" i="14" s="1"/>
  <c r="AU541" i="14"/>
  <c r="AU535" i="14" s="1"/>
  <c r="AV541" i="14"/>
  <c r="AW541" i="14"/>
  <c r="AX541" i="14"/>
  <c r="AY541" i="14"/>
  <c r="AZ541" i="14"/>
  <c r="BA541" i="14"/>
  <c r="BB541" i="14"/>
  <c r="AJ545" i="14"/>
  <c r="AK545" i="14"/>
  <c r="AL545" i="14"/>
  <c r="AM545" i="14"/>
  <c r="AN545" i="14"/>
  <c r="AO545" i="14"/>
  <c r="AP545" i="14"/>
  <c r="AQ545" i="14"/>
  <c r="AR545" i="14"/>
  <c r="AS545" i="14"/>
  <c r="AT545" i="14"/>
  <c r="AU545" i="14"/>
  <c r="AV545" i="14"/>
  <c r="AW545" i="14"/>
  <c r="AX545" i="14"/>
  <c r="AY545" i="14"/>
  <c r="AZ545" i="14"/>
  <c r="BA545" i="14"/>
  <c r="BB545" i="14"/>
  <c r="AJ550" i="14"/>
  <c r="AJ551" i="14"/>
  <c r="AK551" i="14"/>
  <c r="AP551" i="14"/>
  <c r="AJ552" i="14"/>
  <c r="AK552" i="14"/>
  <c r="AK550" i="14" s="1"/>
  <c r="AL552" i="14"/>
  <c r="AL550" i="14" s="1"/>
  <c r="AL551" i="14" s="1"/>
  <c r="AM552" i="14"/>
  <c r="AN552" i="14"/>
  <c r="AO552" i="14"/>
  <c r="AP552" i="14"/>
  <c r="AQ552" i="14"/>
  <c r="AR552" i="14"/>
  <c r="AS552" i="14"/>
  <c r="AS550" i="14" s="1"/>
  <c r="AS551" i="14" s="1"/>
  <c r="AT552" i="14"/>
  <c r="AT550" i="14" s="1"/>
  <c r="AT551" i="14" s="1"/>
  <c r="AU552" i="14"/>
  <c r="AU550" i="14" s="1"/>
  <c r="AU551" i="14" s="1"/>
  <c r="AV552" i="14"/>
  <c r="AW552" i="14"/>
  <c r="AX552" i="14"/>
  <c r="AY552" i="14"/>
  <c r="AZ552" i="14"/>
  <c r="BA552" i="14"/>
  <c r="BB552" i="14"/>
  <c r="AJ556" i="14"/>
  <c r="AK556" i="14"/>
  <c r="AL556" i="14"/>
  <c r="AM556" i="14"/>
  <c r="AN556" i="14"/>
  <c r="AO556" i="14"/>
  <c r="AO550" i="14" s="1"/>
  <c r="AO551" i="14" s="1"/>
  <c r="AP556" i="14"/>
  <c r="AQ556" i="14"/>
  <c r="AR556" i="14"/>
  <c r="AS556" i="14"/>
  <c r="AT556" i="14"/>
  <c r="AU556" i="14"/>
  <c r="AV556" i="14"/>
  <c r="AW556" i="14"/>
  <c r="AX556" i="14"/>
  <c r="AY556" i="14"/>
  <c r="AY550" i="14" s="1"/>
  <c r="AY551" i="14" s="1"/>
  <c r="AZ556" i="14"/>
  <c r="BA556" i="14"/>
  <c r="BB556" i="14"/>
  <c r="AJ560" i="14"/>
  <c r="AK560" i="14"/>
  <c r="AL560" i="14"/>
  <c r="AM560" i="14"/>
  <c r="AN560" i="14"/>
  <c r="AO560" i="14"/>
  <c r="AP560" i="14"/>
  <c r="AP550" i="14" s="1"/>
  <c r="AQ560" i="14"/>
  <c r="AR560" i="14"/>
  <c r="AS560" i="14"/>
  <c r="AT560" i="14"/>
  <c r="AU560" i="14"/>
  <c r="AV560" i="14"/>
  <c r="AW560" i="14"/>
  <c r="AX560" i="14"/>
  <c r="AY560" i="14"/>
  <c r="AZ560" i="14"/>
  <c r="BA560" i="14"/>
  <c r="BB560" i="14"/>
  <c r="AS565" i="14"/>
  <c r="AS566" i="14" s="1"/>
  <c r="AJ567" i="14"/>
  <c r="AK567" i="14"/>
  <c r="AL567" i="14"/>
  <c r="AM567" i="14"/>
  <c r="AN567" i="14"/>
  <c r="AO567" i="14"/>
  <c r="AO565" i="14" s="1"/>
  <c r="AO566" i="14" s="1"/>
  <c r="AP567" i="14"/>
  <c r="AQ567" i="14"/>
  <c r="AR567" i="14"/>
  <c r="AS567" i="14"/>
  <c r="AT567" i="14"/>
  <c r="AT565" i="14" s="1"/>
  <c r="AT566" i="14" s="1"/>
  <c r="AU567" i="14"/>
  <c r="AV567" i="14"/>
  <c r="AW567" i="14"/>
  <c r="AW565" i="14" s="1"/>
  <c r="AW566" i="14" s="1"/>
  <c r="AX567" i="14"/>
  <c r="AX565" i="14" s="1"/>
  <c r="AX566" i="14" s="1"/>
  <c r="AY567" i="14"/>
  <c r="AY565" i="14" s="1"/>
  <c r="AY566" i="14" s="1"/>
  <c r="AZ567" i="14"/>
  <c r="AZ565" i="14" s="1"/>
  <c r="AZ566" i="14" s="1"/>
  <c r="BA567" i="14"/>
  <c r="BA565" i="14" s="1"/>
  <c r="BA566" i="14" s="1"/>
  <c r="BB567" i="14"/>
  <c r="BB565" i="14" s="1"/>
  <c r="BB566" i="14" s="1"/>
  <c r="AJ571" i="14"/>
  <c r="AK571" i="14"/>
  <c r="AL571" i="14"/>
  <c r="AM571" i="14"/>
  <c r="AN571" i="14"/>
  <c r="AO571" i="14"/>
  <c r="AP571" i="14"/>
  <c r="AQ571" i="14"/>
  <c r="AR571" i="14"/>
  <c r="AS571" i="14"/>
  <c r="AT571" i="14"/>
  <c r="AU571" i="14"/>
  <c r="AV571" i="14"/>
  <c r="AW571" i="14"/>
  <c r="AX571" i="14"/>
  <c r="AY571" i="14"/>
  <c r="AZ571" i="14"/>
  <c r="BA571" i="14"/>
  <c r="BB571" i="14"/>
  <c r="AJ575" i="14"/>
  <c r="AK575" i="14"/>
  <c r="AK565" i="14" s="1"/>
  <c r="AK566" i="14" s="1"/>
  <c r="AL575" i="14"/>
  <c r="AL565" i="14" s="1"/>
  <c r="AL566" i="14" s="1"/>
  <c r="AM575" i="14"/>
  <c r="AN575" i="14"/>
  <c r="AO575" i="14"/>
  <c r="AP575" i="14"/>
  <c r="AQ575" i="14"/>
  <c r="AR575" i="14"/>
  <c r="AS575" i="14"/>
  <c r="AT575" i="14"/>
  <c r="AU575" i="14"/>
  <c r="AU565" i="14" s="1"/>
  <c r="AU566" i="14" s="1"/>
  <c r="AV575" i="14"/>
  <c r="AW575" i="14"/>
  <c r="AX575" i="14"/>
  <c r="AY575" i="14"/>
  <c r="AZ575" i="14"/>
  <c r="BA575" i="14"/>
  <c r="BB575" i="14"/>
  <c r="AM580" i="14"/>
  <c r="AP580" i="14"/>
  <c r="AQ580" i="14"/>
  <c r="AY580" i="14"/>
  <c r="AP581" i="14"/>
  <c r="AW581" i="14"/>
  <c r="AX581" i="14"/>
  <c r="AY581" i="14"/>
  <c r="AJ582" i="14"/>
  <c r="AJ580" i="14" s="1"/>
  <c r="AK582" i="14"/>
  <c r="AL582" i="14"/>
  <c r="AM582" i="14"/>
  <c r="AN582" i="14"/>
  <c r="AN580" i="14" s="1"/>
  <c r="AN581" i="14" s="1"/>
  <c r="AO582" i="14"/>
  <c r="AP582" i="14"/>
  <c r="AQ582" i="14"/>
  <c r="AR582" i="14"/>
  <c r="AR580" i="14" s="1"/>
  <c r="AR581" i="14" s="1"/>
  <c r="AS582" i="14"/>
  <c r="AT582" i="14"/>
  <c r="AT580" i="14" s="1"/>
  <c r="AT581" i="14" s="1"/>
  <c r="AU582" i="14"/>
  <c r="AV582" i="14"/>
  <c r="AW582" i="14"/>
  <c r="AX582" i="14"/>
  <c r="AY582" i="14"/>
  <c r="AZ582" i="14"/>
  <c r="BA582" i="14"/>
  <c r="BA580" i="14" s="1"/>
  <c r="BA581" i="14" s="1"/>
  <c r="BB582" i="14"/>
  <c r="AJ586" i="14"/>
  <c r="AK586" i="14"/>
  <c r="AL586" i="14"/>
  <c r="AM586" i="14"/>
  <c r="AN586" i="14"/>
  <c r="AO586" i="14"/>
  <c r="AO580" i="14" s="1"/>
  <c r="AO581" i="14" s="1"/>
  <c r="AP586" i="14"/>
  <c r="AQ586" i="14"/>
  <c r="AR586" i="14"/>
  <c r="AS586" i="14"/>
  <c r="AT586" i="14"/>
  <c r="AU586" i="14"/>
  <c r="AV586" i="14"/>
  <c r="AW586" i="14"/>
  <c r="AW580" i="14" s="1"/>
  <c r="AX586" i="14"/>
  <c r="AX580" i="14" s="1"/>
  <c r="AY586" i="14"/>
  <c r="AZ586" i="14"/>
  <c r="AZ580" i="14" s="1"/>
  <c r="AZ581" i="14" s="1"/>
  <c r="BA586" i="14"/>
  <c r="BB586" i="14"/>
  <c r="AJ590" i="14"/>
  <c r="AK590" i="14"/>
  <c r="AK580" i="14" s="1"/>
  <c r="AK581" i="14" s="1"/>
  <c r="AL590" i="14"/>
  <c r="AL580" i="14" s="1"/>
  <c r="AL581" i="14" s="1"/>
  <c r="AM590" i="14"/>
  <c r="AN590" i="14"/>
  <c r="AO590" i="14"/>
  <c r="AP590" i="14"/>
  <c r="AQ590" i="14"/>
  <c r="AR590" i="14"/>
  <c r="AS590" i="14"/>
  <c r="AT590" i="14"/>
  <c r="AU590" i="14"/>
  <c r="AV590" i="14"/>
  <c r="AW590" i="14"/>
  <c r="AX590" i="14"/>
  <c r="AY590" i="14"/>
  <c r="AZ590" i="14"/>
  <c r="BA590" i="14"/>
  <c r="BB590" i="14"/>
  <c r="AR595" i="14"/>
  <c r="AR596" i="14" s="1"/>
  <c r="AS595" i="14"/>
  <c r="AT595" i="14"/>
  <c r="AT596" i="14" s="1"/>
  <c r="AU595" i="14"/>
  <c r="AU596" i="14" s="1"/>
  <c r="AV595" i="14"/>
  <c r="AV596" i="14" s="1"/>
  <c r="BA595" i="14"/>
  <c r="BA596" i="14" s="1"/>
  <c r="AJ597" i="14"/>
  <c r="AK597" i="14"/>
  <c r="AL597" i="14"/>
  <c r="AM597" i="14"/>
  <c r="AM595" i="14" s="1"/>
  <c r="AN597" i="14"/>
  <c r="AN595" i="14" s="1"/>
  <c r="AN596" i="14" s="1"/>
  <c r="AO597" i="14"/>
  <c r="AO595" i="14" s="1"/>
  <c r="AO596" i="14" s="1"/>
  <c r="AP597" i="14"/>
  <c r="AP595" i="14" s="1"/>
  <c r="AQ597" i="14"/>
  <c r="AQ595" i="14" s="1"/>
  <c r="AQ596" i="14" s="1"/>
  <c r="AR597" i="14"/>
  <c r="AS597" i="14"/>
  <c r="AT597" i="14"/>
  <c r="AU597" i="14"/>
  <c r="AV597" i="14"/>
  <c r="AW597" i="14"/>
  <c r="AX597" i="14"/>
  <c r="AY597" i="14"/>
  <c r="AZ597" i="14"/>
  <c r="BA597" i="14"/>
  <c r="BB597" i="14"/>
  <c r="AJ601" i="14"/>
  <c r="AK601" i="14"/>
  <c r="AL601" i="14"/>
  <c r="AM601" i="14"/>
  <c r="AN601" i="14"/>
  <c r="AO601" i="14"/>
  <c r="AP601" i="14"/>
  <c r="AQ601" i="14"/>
  <c r="AR601" i="14"/>
  <c r="AS601" i="14"/>
  <c r="AT601" i="14"/>
  <c r="AU601" i="14"/>
  <c r="AV601" i="14"/>
  <c r="AW601" i="14"/>
  <c r="AX601" i="14"/>
  <c r="AY601" i="14"/>
  <c r="AZ601" i="14"/>
  <c r="AZ595" i="14" s="1"/>
  <c r="AZ596" i="14" s="1"/>
  <c r="BA601" i="14"/>
  <c r="BB601" i="14"/>
  <c r="BB595" i="14" s="1"/>
  <c r="BB596" i="14" s="1"/>
  <c r="AJ605" i="14"/>
  <c r="AK605" i="14"/>
  <c r="AL605" i="14"/>
  <c r="AM605" i="14"/>
  <c r="AN605" i="14"/>
  <c r="AO605" i="14"/>
  <c r="AP605" i="14"/>
  <c r="AQ605" i="14"/>
  <c r="AR605" i="14"/>
  <c r="AS605" i="14"/>
  <c r="AT605" i="14"/>
  <c r="AU605" i="14"/>
  <c r="AV605" i="14"/>
  <c r="AW605" i="14"/>
  <c r="AX605" i="14"/>
  <c r="AY605" i="14"/>
  <c r="AZ605" i="14"/>
  <c r="BA605" i="14"/>
  <c r="BB605" i="14"/>
  <c r="AP610" i="14"/>
  <c r="AP611" i="14" s="1"/>
  <c r="AW610" i="14"/>
  <c r="AW611" i="14" s="1"/>
  <c r="AX610" i="14"/>
  <c r="AX611" i="14" s="1"/>
  <c r="BB610" i="14"/>
  <c r="BB611" i="14" s="1"/>
  <c r="AZ611" i="14"/>
  <c r="AJ612" i="14"/>
  <c r="AK612" i="14"/>
  <c r="AL612" i="14"/>
  <c r="AM612" i="14"/>
  <c r="AM610" i="14" s="1"/>
  <c r="AM611" i="14" s="1"/>
  <c r="AN612" i="14"/>
  <c r="AN610" i="14" s="1"/>
  <c r="AN611" i="14" s="1"/>
  <c r="AO612" i="14"/>
  <c r="AP612" i="14"/>
  <c r="AQ612" i="14"/>
  <c r="AQ610" i="14" s="1"/>
  <c r="AQ611" i="14" s="1"/>
  <c r="AR612" i="14"/>
  <c r="AS612" i="14"/>
  <c r="AT612" i="14"/>
  <c r="AU612" i="14"/>
  <c r="AU610" i="14" s="1"/>
  <c r="AU611" i="14" s="1"/>
  <c r="AV612" i="14"/>
  <c r="AW612" i="14"/>
  <c r="AX612" i="14"/>
  <c r="AY612" i="14"/>
  <c r="AY610" i="14" s="1"/>
  <c r="AY611" i="14" s="1"/>
  <c r="AZ612" i="14"/>
  <c r="AZ610" i="14" s="1"/>
  <c r="BA612" i="14"/>
  <c r="BB612" i="14"/>
  <c r="AJ616" i="14"/>
  <c r="AK616" i="14"/>
  <c r="AL616" i="14"/>
  <c r="AM616" i="14"/>
  <c r="AN616" i="14"/>
  <c r="AO616" i="14"/>
  <c r="AP616" i="14"/>
  <c r="AQ616" i="14"/>
  <c r="AR616" i="14"/>
  <c r="AS616" i="14"/>
  <c r="AT616" i="14"/>
  <c r="AT610" i="14" s="1"/>
  <c r="AT611" i="14" s="1"/>
  <c r="AU616" i="14"/>
  <c r="AV616" i="14"/>
  <c r="AW616" i="14"/>
  <c r="AX616" i="14"/>
  <c r="AY616" i="14"/>
  <c r="AZ616" i="14"/>
  <c r="BA616" i="14"/>
  <c r="BA610" i="14" s="1"/>
  <c r="BA611" i="14" s="1"/>
  <c r="BB616" i="14"/>
  <c r="AJ620" i="14"/>
  <c r="AK620" i="14"/>
  <c r="AL620" i="14"/>
  <c r="AM620" i="14"/>
  <c r="AN620" i="14"/>
  <c r="AO620" i="14"/>
  <c r="AO610" i="14" s="1"/>
  <c r="AO611" i="14" s="1"/>
  <c r="AP620" i="14"/>
  <c r="AQ620" i="14"/>
  <c r="AR620" i="14"/>
  <c r="AS620" i="14"/>
  <c r="AT620" i="14"/>
  <c r="AU620" i="14"/>
  <c r="AV620" i="14"/>
  <c r="AV610" i="14" s="1"/>
  <c r="AW620" i="14"/>
  <c r="AX620" i="14"/>
  <c r="AY620" i="14"/>
  <c r="AZ620" i="14"/>
  <c r="BA620" i="14"/>
  <c r="BB620" i="14"/>
  <c r="AJ625" i="14"/>
  <c r="AL625" i="14"/>
  <c r="AL626" i="14" s="1"/>
  <c r="AM625" i="14"/>
  <c r="AY625" i="14"/>
  <c r="AY626" i="14" s="1"/>
  <c r="AZ625" i="14"/>
  <c r="AZ626" i="14" s="1"/>
  <c r="BB625" i="14"/>
  <c r="BB626" i="14" s="1"/>
  <c r="BH625" i="14"/>
  <c r="AJ626" i="14"/>
  <c r="AK626" i="14"/>
  <c r="AR626" i="14"/>
  <c r="AS626" i="14"/>
  <c r="AW626" i="14"/>
  <c r="AJ627" i="14"/>
  <c r="AK627" i="14"/>
  <c r="AK625" i="14" s="1"/>
  <c r="AL627" i="14"/>
  <c r="AM627" i="14"/>
  <c r="AN627" i="14"/>
  <c r="AN625" i="14" s="1"/>
  <c r="AN626" i="14" s="1"/>
  <c r="AO627" i="14"/>
  <c r="AP627" i="14"/>
  <c r="AP625" i="14" s="1"/>
  <c r="AP626" i="14" s="1"/>
  <c r="AQ627" i="14"/>
  <c r="AR627" i="14"/>
  <c r="AS627" i="14"/>
  <c r="AT627" i="14"/>
  <c r="AU627" i="14"/>
  <c r="AV627" i="14"/>
  <c r="AW627" i="14"/>
  <c r="AW625" i="14" s="1"/>
  <c r="AX627" i="14"/>
  <c r="AY627" i="14"/>
  <c r="AZ627" i="14"/>
  <c r="BA627" i="14"/>
  <c r="BB627" i="14"/>
  <c r="AJ631" i="14"/>
  <c r="AK631" i="14"/>
  <c r="AL631" i="14"/>
  <c r="AM631" i="14"/>
  <c r="AN631" i="14"/>
  <c r="AO631" i="14"/>
  <c r="AO625" i="14" s="1"/>
  <c r="AO626" i="14" s="1"/>
  <c r="AP631" i="14"/>
  <c r="AQ631" i="14"/>
  <c r="AQ625" i="14" s="1"/>
  <c r="AQ626" i="14" s="1"/>
  <c r="AR631" i="14"/>
  <c r="AR625" i="14" s="1"/>
  <c r="AS631" i="14"/>
  <c r="AS625" i="14" s="1"/>
  <c r="AT631" i="14"/>
  <c r="AU631" i="14"/>
  <c r="AV631" i="14"/>
  <c r="AW631" i="14"/>
  <c r="AX631" i="14"/>
  <c r="AX625" i="14" s="1"/>
  <c r="AX626" i="14" s="1"/>
  <c r="AY631" i="14"/>
  <c r="AZ631" i="14"/>
  <c r="BA631" i="14"/>
  <c r="BA625" i="14" s="1"/>
  <c r="BA626" i="14" s="1"/>
  <c r="BB631" i="14"/>
  <c r="AJ635" i="14"/>
  <c r="AK635" i="14"/>
  <c r="AL635" i="14"/>
  <c r="AM635" i="14"/>
  <c r="AN635" i="14"/>
  <c r="AO635" i="14"/>
  <c r="AP635" i="14"/>
  <c r="AQ635" i="14"/>
  <c r="AR635" i="14"/>
  <c r="AS635" i="14"/>
  <c r="AT635" i="14"/>
  <c r="AU635" i="14"/>
  <c r="AV635" i="14"/>
  <c r="AW635" i="14"/>
  <c r="AX635" i="14"/>
  <c r="AY635" i="14"/>
  <c r="AZ635" i="14"/>
  <c r="BA635" i="14"/>
  <c r="BB635" i="14"/>
  <c r="AQ640" i="14"/>
  <c r="AR640" i="14"/>
  <c r="AR641" i="14" s="1"/>
  <c r="AX640" i="14"/>
  <c r="AX641" i="14" s="1"/>
  <c r="AP641" i="14"/>
  <c r="AQ641" i="14"/>
  <c r="BA641" i="14"/>
  <c r="BB641" i="14"/>
  <c r="AJ642" i="14"/>
  <c r="AJ640" i="14" s="1"/>
  <c r="AK642" i="14"/>
  <c r="AL642" i="14"/>
  <c r="AM642" i="14"/>
  <c r="AN642" i="14"/>
  <c r="AO642" i="14"/>
  <c r="AP642" i="14"/>
  <c r="AP640" i="14" s="1"/>
  <c r="AQ642" i="14"/>
  <c r="AR642" i="14"/>
  <c r="AS642" i="14"/>
  <c r="AS640" i="14" s="1"/>
  <c r="AS641" i="14" s="1"/>
  <c r="AT642" i="14"/>
  <c r="AT640" i="14" s="1"/>
  <c r="AU642" i="14"/>
  <c r="AV642" i="14"/>
  <c r="AW642" i="14"/>
  <c r="AX642" i="14"/>
  <c r="AY642" i="14"/>
  <c r="AZ642" i="14"/>
  <c r="BA642" i="14"/>
  <c r="BA640" i="14" s="1"/>
  <c r="BB642" i="14"/>
  <c r="BB640" i="14" s="1"/>
  <c r="AJ646" i="14"/>
  <c r="AK646" i="14"/>
  <c r="AK640" i="14" s="1"/>
  <c r="AK641" i="14" s="1"/>
  <c r="AL646" i="14"/>
  <c r="AL640" i="14" s="1"/>
  <c r="AL641" i="14" s="1"/>
  <c r="AM646" i="14"/>
  <c r="AM640" i="14" s="1"/>
  <c r="AN646" i="14"/>
  <c r="AO646" i="14"/>
  <c r="AP646" i="14"/>
  <c r="AQ646" i="14"/>
  <c r="AR646" i="14"/>
  <c r="AS646" i="14"/>
  <c r="AT646" i="14"/>
  <c r="AU646" i="14"/>
  <c r="AV646" i="14"/>
  <c r="AV640" i="14" s="1"/>
  <c r="AW646" i="14"/>
  <c r="AW640" i="14" s="1"/>
  <c r="AW641" i="14" s="1"/>
  <c r="AX646" i="14"/>
  <c r="AY646" i="14"/>
  <c r="AZ646" i="14"/>
  <c r="BA646" i="14"/>
  <c r="BB646" i="14"/>
  <c r="AJ650" i="14"/>
  <c r="AK650" i="14"/>
  <c r="AL650" i="14"/>
  <c r="AM650" i="14"/>
  <c r="AN650" i="14"/>
  <c r="AO650" i="14"/>
  <c r="AO640" i="14" s="1"/>
  <c r="AO641" i="14" s="1"/>
  <c r="AP650" i="14"/>
  <c r="AQ650" i="14"/>
  <c r="AR650" i="14"/>
  <c r="AS650" i="14"/>
  <c r="AT650" i="14"/>
  <c r="AU650" i="14"/>
  <c r="AV650" i="14"/>
  <c r="AW650" i="14"/>
  <c r="AX650" i="14"/>
  <c r="AY650" i="14"/>
  <c r="AZ650" i="14"/>
  <c r="BA650" i="14"/>
  <c r="BB650" i="14"/>
  <c r="AN655" i="14"/>
  <c r="AN656" i="14" s="1"/>
  <c r="AO655" i="14"/>
  <c r="AO656" i="14" s="1"/>
  <c r="AQ655" i="14"/>
  <c r="AQ656" i="14" s="1"/>
  <c r="AR655" i="14"/>
  <c r="AR656" i="14" s="1"/>
  <c r="AX655" i="14"/>
  <c r="AX656" i="14" s="1"/>
  <c r="BA655" i="14"/>
  <c r="BA656" i="14" s="1"/>
  <c r="BB655" i="14"/>
  <c r="BB656" i="14" s="1"/>
  <c r="AL656" i="14"/>
  <c r="AT656" i="14"/>
  <c r="AW656" i="14"/>
  <c r="AJ657" i="14"/>
  <c r="AK657" i="14"/>
  <c r="AL657" i="14"/>
  <c r="AL655" i="14" s="1"/>
  <c r="AM657" i="14"/>
  <c r="AM655" i="14" s="1"/>
  <c r="AN657" i="14"/>
  <c r="AO657" i="14"/>
  <c r="AP657" i="14"/>
  <c r="AQ657" i="14"/>
  <c r="AR657" i="14"/>
  <c r="AS657" i="14"/>
  <c r="AT657" i="14"/>
  <c r="AU657" i="14"/>
  <c r="AV657" i="14"/>
  <c r="AW657" i="14"/>
  <c r="AW655" i="14" s="1"/>
  <c r="AX657" i="14"/>
  <c r="AY657" i="14"/>
  <c r="AZ657" i="14"/>
  <c r="BA657" i="14"/>
  <c r="BB657" i="14"/>
  <c r="AJ661" i="14"/>
  <c r="AK661" i="14"/>
  <c r="AL661" i="14"/>
  <c r="AM661" i="14"/>
  <c r="AN661" i="14"/>
  <c r="AO661" i="14"/>
  <c r="AP661" i="14"/>
  <c r="AQ661" i="14"/>
  <c r="AR661" i="14"/>
  <c r="AS661" i="14"/>
  <c r="AS655" i="14" s="1"/>
  <c r="AT661" i="14"/>
  <c r="AT655" i="14" s="1"/>
  <c r="AU661" i="14"/>
  <c r="AU655" i="14" s="1"/>
  <c r="AU656" i="14" s="1"/>
  <c r="AV661" i="14"/>
  <c r="AW661" i="14"/>
  <c r="AX661" i="14"/>
  <c r="AY661" i="14"/>
  <c r="AZ661" i="14"/>
  <c r="AZ655" i="14" s="1"/>
  <c r="AZ656" i="14" s="1"/>
  <c r="BA661" i="14"/>
  <c r="BB661" i="14"/>
  <c r="AJ665" i="14"/>
  <c r="AJ655" i="14" s="1"/>
  <c r="AJ656" i="14" s="1"/>
  <c r="AK665" i="14"/>
  <c r="AL665" i="14"/>
  <c r="AM665" i="14"/>
  <c r="AN665" i="14"/>
  <c r="AO665" i="14"/>
  <c r="AP665" i="14"/>
  <c r="AP655" i="14" s="1"/>
  <c r="AQ665" i="14"/>
  <c r="AR665" i="14"/>
  <c r="AS665" i="14"/>
  <c r="AT665" i="14"/>
  <c r="AU665" i="14"/>
  <c r="AV665" i="14"/>
  <c r="AW665" i="14"/>
  <c r="AX665" i="14"/>
  <c r="AY665" i="14"/>
  <c r="AZ665" i="14"/>
  <c r="BA665" i="14"/>
  <c r="BB665" i="14"/>
  <c r="AJ670" i="14"/>
  <c r="AP670" i="14"/>
  <c r="AS670" i="14"/>
  <c r="AP671" i="14"/>
  <c r="AJ672" i="14"/>
  <c r="AK672" i="14"/>
  <c r="AK670" i="14" s="1"/>
  <c r="AK671" i="14" s="1"/>
  <c r="AL672" i="14"/>
  <c r="AL670" i="14" s="1"/>
  <c r="AL671" i="14" s="1"/>
  <c r="AM672" i="14"/>
  <c r="AM670" i="14" s="1"/>
  <c r="AN672" i="14"/>
  <c r="AN670" i="14" s="1"/>
  <c r="AN671" i="14" s="1"/>
  <c r="AO672" i="14"/>
  <c r="AP672" i="14"/>
  <c r="AQ672" i="14"/>
  <c r="AR672" i="14"/>
  <c r="AS672" i="14"/>
  <c r="AT672" i="14"/>
  <c r="AU672" i="14"/>
  <c r="AV672" i="14"/>
  <c r="AW672" i="14"/>
  <c r="AW670" i="14" s="1"/>
  <c r="AW671" i="14" s="1"/>
  <c r="AX672" i="14"/>
  <c r="AY672" i="14"/>
  <c r="AZ672" i="14"/>
  <c r="BA672" i="14"/>
  <c r="BB672" i="14"/>
  <c r="BB670" i="14" s="1"/>
  <c r="BB671" i="14" s="1"/>
  <c r="AJ676" i="14"/>
  <c r="AK676" i="14"/>
  <c r="AL676" i="14"/>
  <c r="AM676" i="14"/>
  <c r="AN676" i="14"/>
  <c r="AO676" i="14"/>
  <c r="AP676" i="14"/>
  <c r="AQ676" i="14"/>
  <c r="AR676" i="14"/>
  <c r="AS676" i="14"/>
  <c r="AT676" i="14"/>
  <c r="AU676" i="14"/>
  <c r="AV676" i="14"/>
  <c r="AW676" i="14"/>
  <c r="AX676" i="14"/>
  <c r="AY676" i="14"/>
  <c r="AY670" i="14" s="1"/>
  <c r="AY671" i="14" s="1"/>
  <c r="AZ676" i="14"/>
  <c r="BA676" i="14"/>
  <c r="BB676" i="14"/>
  <c r="AJ680" i="14"/>
  <c r="AK680" i="14"/>
  <c r="AL680" i="14"/>
  <c r="AM680" i="14"/>
  <c r="AN680" i="14"/>
  <c r="AO680" i="14"/>
  <c r="AP680" i="14"/>
  <c r="AQ680" i="14"/>
  <c r="AR680" i="14"/>
  <c r="AS680" i="14"/>
  <c r="AT680" i="14"/>
  <c r="AT670" i="14" s="1"/>
  <c r="AT671" i="14" s="1"/>
  <c r="AU680" i="14"/>
  <c r="AV680" i="14"/>
  <c r="AW680" i="14"/>
  <c r="AX680" i="14"/>
  <c r="AY680" i="14"/>
  <c r="AZ680" i="14"/>
  <c r="BA680" i="14"/>
  <c r="BB680" i="14"/>
  <c r="AN686" i="14"/>
  <c r="AO686" i="14"/>
  <c r="AP686" i="14"/>
  <c r="AZ686" i="14"/>
  <c r="BA686" i="14"/>
  <c r="BB686" i="14"/>
  <c r="AJ687" i="14"/>
  <c r="AK687" i="14"/>
  <c r="AL687" i="14"/>
  <c r="AM687" i="14"/>
  <c r="AN687" i="14"/>
  <c r="AN685" i="14" s="1"/>
  <c r="AO687" i="14"/>
  <c r="AO685" i="14" s="1"/>
  <c r="AP687" i="14"/>
  <c r="AQ687" i="14"/>
  <c r="AR687" i="14"/>
  <c r="AR685" i="14" s="1"/>
  <c r="AR686" i="14" s="1"/>
  <c r="AS687" i="14"/>
  <c r="AT687" i="14"/>
  <c r="AU687" i="14"/>
  <c r="AV687" i="14"/>
  <c r="AW687" i="14"/>
  <c r="AX687" i="14"/>
  <c r="AY687" i="14"/>
  <c r="AZ687" i="14"/>
  <c r="AZ685" i="14" s="1"/>
  <c r="BA687" i="14"/>
  <c r="BA685" i="14" s="1"/>
  <c r="BB687" i="14"/>
  <c r="BB685" i="14" s="1"/>
  <c r="AJ691" i="14"/>
  <c r="AJ685" i="14" s="1"/>
  <c r="AJ686" i="14" s="1"/>
  <c r="AK691" i="14"/>
  <c r="AK685" i="14" s="1"/>
  <c r="AK686" i="14" s="1"/>
  <c r="AL691" i="14"/>
  <c r="AL685" i="14" s="1"/>
  <c r="AL686" i="14" s="1"/>
  <c r="AM691" i="14"/>
  <c r="AN691" i="14"/>
  <c r="AO691" i="14"/>
  <c r="AP691" i="14"/>
  <c r="AQ691" i="14"/>
  <c r="AR691" i="14"/>
  <c r="AS691" i="14"/>
  <c r="AT691" i="14"/>
  <c r="AT685" i="14" s="1"/>
  <c r="AT686" i="14" s="1"/>
  <c r="AU691" i="14"/>
  <c r="AU685" i="14" s="1"/>
  <c r="AU686" i="14" s="1"/>
  <c r="AV691" i="14"/>
  <c r="AW691" i="14"/>
  <c r="AX691" i="14"/>
  <c r="AY691" i="14"/>
  <c r="AZ691" i="14"/>
  <c r="BA691" i="14"/>
  <c r="BB691" i="14"/>
  <c r="AJ695" i="14"/>
  <c r="AK695" i="14"/>
  <c r="AL695" i="14"/>
  <c r="AM695" i="14"/>
  <c r="AN695" i="14"/>
  <c r="AO695" i="14"/>
  <c r="AP695" i="14"/>
  <c r="AP685" i="14" s="1"/>
  <c r="AQ695" i="14"/>
  <c r="AR695" i="14"/>
  <c r="AS695" i="14"/>
  <c r="AT695" i="14"/>
  <c r="AU695" i="14"/>
  <c r="AV695" i="14"/>
  <c r="AW695" i="14"/>
  <c r="AX695" i="14"/>
  <c r="AY695" i="14"/>
  <c r="AZ695" i="14"/>
  <c r="BA695" i="14"/>
  <c r="BB695" i="14"/>
  <c r="AK700" i="14"/>
  <c r="AK701" i="14" s="1"/>
  <c r="AL700" i="14"/>
  <c r="AL701" i="14" s="1"/>
  <c r="AQ700" i="14"/>
  <c r="AQ701" i="14" s="1"/>
  <c r="AU700" i="14"/>
  <c r="AU701" i="14" s="1"/>
  <c r="AJ702" i="14"/>
  <c r="AK702" i="14"/>
  <c r="AL702" i="14"/>
  <c r="AM702" i="14"/>
  <c r="AN702" i="14"/>
  <c r="AO702" i="14"/>
  <c r="AP702" i="14"/>
  <c r="AQ702" i="14"/>
  <c r="AR702" i="14"/>
  <c r="AR700" i="14" s="1"/>
  <c r="AR701" i="14" s="1"/>
  <c r="AS702" i="14"/>
  <c r="AS700" i="14" s="1"/>
  <c r="AT702" i="14"/>
  <c r="AT700" i="14" s="1"/>
  <c r="AT701" i="14" s="1"/>
  <c r="AU702" i="14"/>
  <c r="AV702" i="14"/>
  <c r="AV700" i="14" s="1"/>
  <c r="AV701" i="14" s="1"/>
  <c r="AW702" i="14"/>
  <c r="AW700" i="14" s="1"/>
  <c r="AW701" i="14" s="1"/>
  <c r="AX702" i="14"/>
  <c r="AY702" i="14"/>
  <c r="AZ702" i="14"/>
  <c r="BA702" i="14"/>
  <c r="BB702" i="14"/>
  <c r="BB700" i="14" s="1"/>
  <c r="BB701" i="14" s="1"/>
  <c r="AJ706" i="14"/>
  <c r="AK706" i="14"/>
  <c r="AL706" i="14"/>
  <c r="AM706" i="14"/>
  <c r="AN706" i="14"/>
  <c r="AN700" i="14" s="1"/>
  <c r="AN701" i="14" s="1"/>
  <c r="AO706" i="14"/>
  <c r="AO700" i="14" s="1"/>
  <c r="AO701" i="14" s="1"/>
  <c r="AP706" i="14"/>
  <c r="AP700" i="14" s="1"/>
  <c r="AQ706" i="14"/>
  <c r="AR706" i="14"/>
  <c r="AS706" i="14"/>
  <c r="AT706" i="14"/>
  <c r="AU706" i="14"/>
  <c r="AV706" i="14"/>
  <c r="AW706" i="14"/>
  <c r="AX706" i="14"/>
  <c r="AX700" i="14" s="1"/>
  <c r="AX701" i="14" s="1"/>
  <c r="AY706" i="14"/>
  <c r="AY700" i="14" s="1"/>
  <c r="AY701" i="14" s="1"/>
  <c r="AZ706" i="14"/>
  <c r="BA706" i="14"/>
  <c r="BB706" i="14"/>
  <c r="AJ710" i="14"/>
  <c r="AK710" i="14"/>
  <c r="AL710" i="14"/>
  <c r="AM710" i="14"/>
  <c r="AN710" i="14"/>
  <c r="AO710" i="14"/>
  <c r="AP710" i="14"/>
  <c r="AQ710" i="14"/>
  <c r="AR710" i="14"/>
  <c r="AS710" i="14"/>
  <c r="AT710" i="14"/>
  <c r="AU710" i="14"/>
  <c r="AV710" i="14"/>
  <c r="AW710" i="14"/>
  <c r="AX710" i="14"/>
  <c r="AY710" i="14"/>
  <c r="AZ710" i="14"/>
  <c r="BA710" i="14"/>
  <c r="BB710" i="14"/>
  <c r="AJ715" i="14"/>
  <c r="AR715" i="14"/>
  <c r="AR716" i="14" s="1"/>
  <c r="AS715" i="14"/>
  <c r="BA715" i="14"/>
  <c r="BA716" i="14" s="1"/>
  <c r="AJ717" i="14"/>
  <c r="AK717" i="14"/>
  <c r="AL717" i="14"/>
  <c r="AM717" i="14"/>
  <c r="AN717" i="14"/>
  <c r="AN715" i="14" s="1"/>
  <c r="AN716" i="14" s="1"/>
  <c r="AO717" i="14"/>
  <c r="AP717" i="14"/>
  <c r="AQ717" i="14"/>
  <c r="AR717" i="14"/>
  <c r="AS717" i="14"/>
  <c r="AT717" i="14"/>
  <c r="AU717" i="14"/>
  <c r="AU715" i="14" s="1"/>
  <c r="AU716" i="14" s="1"/>
  <c r="AV717" i="14"/>
  <c r="AV715" i="14" s="1"/>
  <c r="AV716" i="14" s="1"/>
  <c r="AW717" i="14"/>
  <c r="AW715" i="14" s="1"/>
  <c r="AW716" i="14" s="1"/>
  <c r="AX717" i="14"/>
  <c r="AY717" i="14"/>
  <c r="AZ717" i="14"/>
  <c r="BA717" i="14"/>
  <c r="BB717" i="14"/>
  <c r="BB715" i="14" s="1"/>
  <c r="BB716" i="14" s="1"/>
  <c r="AJ721" i="14"/>
  <c r="AK721" i="14"/>
  <c r="AL721" i="14"/>
  <c r="AM721" i="14"/>
  <c r="AN721" i="14"/>
  <c r="AO721" i="14"/>
  <c r="AP721" i="14"/>
  <c r="AQ721" i="14"/>
  <c r="AR721" i="14"/>
  <c r="AS721" i="14"/>
  <c r="AT721" i="14"/>
  <c r="AT715" i="14" s="1"/>
  <c r="AT716" i="14" s="1"/>
  <c r="AU721" i="14"/>
  <c r="AV721" i="14"/>
  <c r="AW721" i="14"/>
  <c r="AX721" i="14"/>
  <c r="AY721" i="14"/>
  <c r="AZ721" i="14"/>
  <c r="BA721" i="14"/>
  <c r="BB721" i="14"/>
  <c r="AJ725" i="14"/>
  <c r="AK725" i="14"/>
  <c r="AL725" i="14"/>
  <c r="AM725" i="14"/>
  <c r="AN725" i="14"/>
  <c r="AO725" i="14"/>
  <c r="AP725" i="14"/>
  <c r="AQ725" i="14"/>
  <c r="AR725" i="14"/>
  <c r="AS725" i="14"/>
  <c r="AT725" i="14"/>
  <c r="AU725" i="14"/>
  <c r="AV725" i="14"/>
  <c r="AW725" i="14"/>
  <c r="AX725" i="14"/>
  <c r="AY725" i="14"/>
  <c r="AZ725" i="14"/>
  <c r="BA725" i="14"/>
  <c r="BB725" i="14"/>
  <c r="AU730" i="14"/>
  <c r="AX730" i="14"/>
  <c r="AX731" i="14" s="1"/>
  <c r="AY730" i="14"/>
  <c r="AZ730" i="14"/>
  <c r="AZ731" i="14" s="1"/>
  <c r="BA730" i="14"/>
  <c r="BA731" i="14" s="1"/>
  <c r="AU731" i="14"/>
  <c r="AY731" i="14"/>
  <c r="AJ732" i="14"/>
  <c r="AK732" i="14"/>
  <c r="AL732" i="14"/>
  <c r="AM732" i="14"/>
  <c r="AN732" i="14"/>
  <c r="AO732" i="14"/>
  <c r="AO730" i="14" s="1"/>
  <c r="AO731" i="14" s="1"/>
  <c r="AP732" i="14"/>
  <c r="AQ732" i="14"/>
  <c r="AQ730" i="14" s="1"/>
  <c r="AQ731" i="14" s="1"/>
  <c r="AR732" i="14"/>
  <c r="AR730" i="14" s="1"/>
  <c r="AR731" i="14" s="1"/>
  <c r="AS732" i="14"/>
  <c r="AS730" i="14" s="1"/>
  <c r="AT732" i="14"/>
  <c r="AT730" i="14" s="1"/>
  <c r="AT731" i="14" s="1"/>
  <c r="AU732" i="14"/>
  <c r="AV732" i="14"/>
  <c r="AW732" i="14"/>
  <c r="AX732" i="14"/>
  <c r="AY732" i="14"/>
  <c r="AZ732" i="14"/>
  <c r="BA732" i="14"/>
  <c r="BB732" i="14"/>
  <c r="BB730" i="14" s="1"/>
  <c r="BB731" i="14" s="1"/>
  <c r="AJ736" i="14"/>
  <c r="AK736" i="14"/>
  <c r="AL736" i="14"/>
  <c r="AM736" i="14"/>
  <c r="AN736" i="14"/>
  <c r="AO736" i="14"/>
  <c r="AP736" i="14"/>
  <c r="AQ736" i="14"/>
  <c r="AR736" i="14"/>
  <c r="AS736" i="14"/>
  <c r="AT736" i="14"/>
  <c r="AU736" i="14"/>
  <c r="AV736" i="14"/>
  <c r="AW736" i="14"/>
  <c r="AX736" i="14"/>
  <c r="AY736" i="14"/>
  <c r="AZ736" i="14"/>
  <c r="BA736" i="14"/>
  <c r="BB736" i="14"/>
  <c r="AJ740" i="14"/>
  <c r="AK740" i="14"/>
  <c r="AL740" i="14"/>
  <c r="AM740" i="14"/>
  <c r="AM730" i="14" s="1"/>
  <c r="AN740" i="14"/>
  <c r="AN730" i="14" s="1"/>
  <c r="AN731" i="14" s="1"/>
  <c r="AO740" i="14"/>
  <c r="AP740" i="14"/>
  <c r="AQ740" i="14"/>
  <c r="AR740" i="14"/>
  <c r="AS740" i="14"/>
  <c r="AT740" i="14"/>
  <c r="AU740" i="14"/>
  <c r="AV740" i="14"/>
  <c r="AV730" i="14" s="1"/>
  <c r="AW740" i="14"/>
  <c r="AW730" i="14" s="1"/>
  <c r="AW731" i="14" s="1"/>
  <c r="AX740" i="14"/>
  <c r="AY740" i="14"/>
  <c r="AZ740" i="14"/>
  <c r="BA740" i="14"/>
  <c r="BB740" i="14"/>
  <c r="AJ745" i="14"/>
  <c r="AN745" i="14"/>
  <c r="AN746" i="14" s="1"/>
  <c r="AY745" i="14"/>
  <c r="AY746" i="14" s="1"/>
  <c r="BA745" i="14"/>
  <c r="BA746" i="14" s="1"/>
  <c r="AJ746" i="14"/>
  <c r="AK746" i="14"/>
  <c r="AM746" i="14"/>
  <c r="AQ746" i="14"/>
  <c r="AU746" i="14"/>
  <c r="AV746" i="14"/>
  <c r="AX746" i="14"/>
  <c r="AJ747" i="14"/>
  <c r="AK747" i="14"/>
  <c r="AL747" i="14"/>
  <c r="AM747" i="14"/>
  <c r="AN747" i="14"/>
  <c r="AO747" i="14"/>
  <c r="AP747" i="14"/>
  <c r="AQ747" i="14"/>
  <c r="AQ745" i="14" s="1"/>
  <c r="AR747" i="14"/>
  <c r="AS747" i="14"/>
  <c r="AT747" i="14"/>
  <c r="AU747" i="14"/>
  <c r="AU745" i="14" s="1"/>
  <c r="AV747" i="14"/>
  <c r="AV745" i="14" s="1"/>
  <c r="AW747" i="14"/>
  <c r="AW745" i="14" s="1"/>
  <c r="AW746" i="14" s="1"/>
  <c r="AX747" i="14"/>
  <c r="AY747" i="14"/>
  <c r="AZ747" i="14"/>
  <c r="BA747" i="14"/>
  <c r="BB747" i="14"/>
  <c r="AJ751" i="14"/>
  <c r="AK751" i="14"/>
  <c r="AL751" i="14"/>
  <c r="AM751" i="14"/>
  <c r="AM745" i="14" s="1"/>
  <c r="AN751" i="14"/>
  <c r="AO751" i="14"/>
  <c r="AO745" i="14" s="1"/>
  <c r="AO746" i="14" s="1"/>
  <c r="AP751" i="14"/>
  <c r="AP745" i="14" s="1"/>
  <c r="AP746" i="14" s="1"/>
  <c r="AQ751" i="14"/>
  <c r="AR751" i="14"/>
  <c r="AS751" i="14"/>
  <c r="AS745" i="14" s="1"/>
  <c r="AT751" i="14"/>
  <c r="AU751" i="14"/>
  <c r="AV751" i="14"/>
  <c r="AW751" i="14"/>
  <c r="AX751" i="14"/>
  <c r="AX745" i="14" s="1"/>
  <c r="AY751" i="14"/>
  <c r="AZ751" i="14"/>
  <c r="BA751" i="14"/>
  <c r="BB751" i="14"/>
  <c r="AJ755" i="14"/>
  <c r="AK755" i="14"/>
  <c r="AK745" i="14" s="1"/>
  <c r="BF745" i="14" s="1"/>
  <c r="AL755" i="14"/>
  <c r="AL745" i="14" s="1"/>
  <c r="AL746" i="14" s="1"/>
  <c r="AM755" i="14"/>
  <c r="AN755" i="14"/>
  <c r="AO755" i="14"/>
  <c r="AP755" i="14"/>
  <c r="AQ755" i="14"/>
  <c r="AR755" i="14"/>
  <c r="AS755" i="14"/>
  <c r="AT755" i="14"/>
  <c r="AU755" i="14"/>
  <c r="AV755" i="14"/>
  <c r="AW755" i="14"/>
  <c r="AX755" i="14"/>
  <c r="AY755" i="14"/>
  <c r="AZ755" i="14"/>
  <c r="AZ745" i="14" s="1"/>
  <c r="AZ746" i="14" s="1"/>
  <c r="BA755" i="14"/>
  <c r="BB755" i="14"/>
  <c r="BB745" i="14" s="1"/>
  <c r="BB746" i="14" s="1"/>
  <c r="AJ760" i="14"/>
  <c r="AL760" i="14"/>
  <c r="AL761" i="14" s="1"/>
  <c r="AN760" i="14"/>
  <c r="AN761" i="14" s="1"/>
  <c r="AR760" i="14"/>
  <c r="AS760" i="14"/>
  <c r="BJ760" i="14"/>
  <c r="AQ761" i="14"/>
  <c r="AR761" i="14"/>
  <c r="AX761" i="14"/>
  <c r="AY761" i="14"/>
  <c r="BB761" i="14"/>
  <c r="AJ762" i="14"/>
  <c r="AK762" i="14"/>
  <c r="AK760" i="14" s="1"/>
  <c r="AK761" i="14" s="1"/>
  <c r="AL762" i="14"/>
  <c r="AM762" i="14"/>
  <c r="AN762" i="14"/>
  <c r="AO762" i="14"/>
  <c r="AP762" i="14"/>
  <c r="AQ762" i="14"/>
  <c r="AR762" i="14"/>
  <c r="AS762" i="14"/>
  <c r="AT762" i="14"/>
  <c r="AU762" i="14"/>
  <c r="AU760" i="14" s="1"/>
  <c r="AU761" i="14" s="1"/>
  <c r="AV762" i="14"/>
  <c r="AV760" i="14" s="1"/>
  <c r="AV761" i="14" s="1"/>
  <c r="AW762" i="14"/>
  <c r="AX762" i="14"/>
  <c r="AY762" i="14"/>
  <c r="AZ762" i="14"/>
  <c r="BA762" i="14"/>
  <c r="BA760" i="14" s="1"/>
  <c r="BA761" i="14" s="1"/>
  <c r="BB762" i="14"/>
  <c r="AJ766" i="14"/>
  <c r="AK766" i="14"/>
  <c r="AL766" i="14"/>
  <c r="AM766" i="14"/>
  <c r="AM760" i="14" s="1"/>
  <c r="AN766" i="14"/>
  <c r="AO766" i="14"/>
  <c r="AP766" i="14"/>
  <c r="AQ766" i="14"/>
  <c r="AQ760" i="14" s="1"/>
  <c r="AR766" i="14"/>
  <c r="AS766" i="14"/>
  <c r="AT766" i="14"/>
  <c r="AU766" i="14"/>
  <c r="AV766" i="14"/>
  <c r="AW766" i="14"/>
  <c r="AW760" i="14" s="1"/>
  <c r="AW761" i="14" s="1"/>
  <c r="AX766" i="14"/>
  <c r="AX760" i="14" s="1"/>
  <c r="AY766" i="14"/>
  <c r="AY760" i="14" s="1"/>
  <c r="AZ766" i="14"/>
  <c r="BA766" i="14"/>
  <c r="BB766" i="14"/>
  <c r="AJ770" i="14"/>
  <c r="AK770" i="14"/>
  <c r="AL770" i="14"/>
  <c r="AM770" i="14"/>
  <c r="AN770" i="14"/>
  <c r="AO770" i="14"/>
  <c r="AP770" i="14"/>
  <c r="AQ770" i="14"/>
  <c r="AR770" i="14"/>
  <c r="AS770" i="14"/>
  <c r="AT770" i="14"/>
  <c r="AU770" i="14"/>
  <c r="AV770" i="14"/>
  <c r="AW770" i="14"/>
  <c r="AX770" i="14"/>
  <c r="AY770" i="14"/>
  <c r="AZ770" i="14"/>
  <c r="BA770" i="14"/>
  <c r="BB770" i="14"/>
  <c r="BB760" i="14" s="1"/>
  <c r="AN775" i="14"/>
  <c r="AN776" i="14" s="1"/>
  <c r="AQ775" i="14"/>
  <c r="AQ776" i="14" s="1"/>
  <c r="AR775" i="14"/>
  <c r="AR776" i="14" s="1"/>
  <c r="AS775" i="14"/>
  <c r="AW775" i="14"/>
  <c r="AW776" i="14" s="1"/>
  <c r="AX775" i="14"/>
  <c r="AX776" i="14" s="1"/>
  <c r="AZ775" i="14"/>
  <c r="AZ776" i="14" s="1"/>
  <c r="BA776" i="14"/>
  <c r="AJ777" i="14"/>
  <c r="AJ775" i="14" s="1"/>
  <c r="AK777" i="14"/>
  <c r="AL777" i="14"/>
  <c r="AM777" i="14"/>
  <c r="AN777" i="14"/>
  <c r="AO777" i="14"/>
  <c r="AP777" i="14"/>
  <c r="AQ777" i="14"/>
  <c r="AR777" i="14"/>
  <c r="AS777" i="14"/>
  <c r="AT777" i="14"/>
  <c r="AU777" i="14"/>
  <c r="AV777" i="14"/>
  <c r="AW777" i="14"/>
  <c r="AX777" i="14"/>
  <c r="AY777" i="14"/>
  <c r="AY775" i="14" s="1"/>
  <c r="AY776" i="14" s="1"/>
  <c r="AZ777" i="14"/>
  <c r="BA777" i="14"/>
  <c r="BA775" i="14" s="1"/>
  <c r="BB777" i="14"/>
  <c r="AJ781" i="14"/>
  <c r="AK781" i="14"/>
  <c r="AK775" i="14" s="1"/>
  <c r="AK776" i="14" s="1"/>
  <c r="AL781" i="14"/>
  <c r="AL775" i="14" s="1"/>
  <c r="AL776" i="14" s="1"/>
  <c r="AM781" i="14"/>
  <c r="AM775" i="14" s="1"/>
  <c r="AN781" i="14"/>
  <c r="AO781" i="14"/>
  <c r="AP781" i="14"/>
  <c r="AQ781" i="14"/>
  <c r="AR781" i="14"/>
  <c r="AS781" i="14"/>
  <c r="AT781" i="14"/>
  <c r="AT775" i="14" s="1"/>
  <c r="AT776" i="14" s="1"/>
  <c r="AU781" i="14"/>
  <c r="AU775" i="14" s="1"/>
  <c r="AU776" i="14" s="1"/>
  <c r="AV781" i="14"/>
  <c r="AW781" i="14"/>
  <c r="AX781" i="14"/>
  <c r="AY781" i="14"/>
  <c r="AZ781" i="14"/>
  <c r="BA781" i="14"/>
  <c r="BB781" i="14"/>
  <c r="AJ785" i="14"/>
  <c r="AK785" i="14"/>
  <c r="AL785" i="14"/>
  <c r="AM785" i="14"/>
  <c r="AN785" i="14"/>
  <c r="AO785" i="14"/>
  <c r="AP785" i="14"/>
  <c r="AQ785" i="14"/>
  <c r="AR785" i="14"/>
  <c r="AS785" i="14"/>
  <c r="AT785" i="14"/>
  <c r="AU785" i="14"/>
  <c r="AV785" i="14"/>
  <c r="AW785" i="14"/>
  <c r="AX785" i="14"/>
  <c r="AY785" i="14"/>
  <c r="AZ785" i="14"/>
  <c r="BA785" i="14"/>
  <c r="BB785" i="14"/>
  <c r="AO790" i="14"/>
  <c r="AO791" i="14" s="1"/>
  <c r="AP790" i="14"/>
  <c r="AQ790" i="14"/>
  <c r="AQ791" i="14" s="1"/>
  <c r="AW790" i="14"/>
  <c r="AW791" i="14" s="1"/>
  <c r="AX790" i="14"/>
  <c r="AR791" i="14"/>
  <c r="AX791" i="14"/>
  <c r="AY791" i="14"/>
  <c r="BA791" i="14"/>
  <c r="BB791" i="14"/>
  <c r="AJ792" i="14"/>
  <c r="AK792" i="14"/>
  <c r="AK790" i="14" s="1"/>
  <c r="AK791" i="14" s="1"/>
  <c r="AL792" i="14"/>
  <c r="AM792" i="14"/>
  <c r="AN792" i="14"/>
  <c r="AO792" i="14"/>
  <c r="AP792" i="14"/>
  <c r="AQ792" i="14"/>
  <c r="AR792" i="14"/>
  <c r="AR790" i="14" s="1"/>
  <c r="AS792" i="14"/>
  <c r="AS790" i="14" s="1"/>
  <c r="AT792" i="14"/>
  <c r="AT790" i="14" s="1"/>
  <c r="AT791" i="14" s="1"/>
  <c r="AU792" i="14"/>
  <c r="AU790" i="14" s="1"/>
  <c r="AU791" i="14" s="1"/>
  <c r="AV792" i="14"/>
  <c r="AW792" i="14"/>
  <c r="AX792" i="14"/>
  <c r="AY792" i="14"/>
  <c r="AZ792" i="14"/>
  <c r="BA792" i="14"/>
  <c r="BA790" i="14" s="1"/>
  <c r="BB792" i="14"/>
  <c r="BB790" i="14" s="1"/>
  <c r="AJ796" i="14"/>
  <c r="AK796" i="14"/>
  <c r="AL796" i="14"/>
  <c r="AM796" i="14"/>
  <c r="AN796" i="14"/>
  <c r="AN790" i="14" s="1"/>
  <c r="AN791" i="14" s="1"/>
  <c r="AO796" i="14"/>
  <c r="AP796" i="14"/>
  <c r="AQ796" i="14"/>
  <c r="AR796" i="14"/>
  <c r="AS796" i="14"/>
  <c r="AT796" i="14"/>
  <c r="AU796" i="14"/>
  <c r="AV796" i="14"/>
  <c r="AW796" i="14"/>
  <c r="AX796" i="14"/>
  <c r="AY796" i="14"/>
  <c r="AY790" i="14" s="1"/>
  <c r="AZ796" i="14"/>
  <c r="BA796" i="14"/>
  <c r="BB796" i="14"/>
  <c r="AJ800" i="14"/>
  <c r="AK800" i="14"/>
  <c r="AL800" i="14"/>
  <c r="AM800" i="14"/>
  <c r="AM790" i="14" s="1"/>
  <c r="AN800" i="14"/>
  <c r="AO800" i="14"/>
  <c r="AP800" i="14"/>
  <c r="AQ800" i="14"/>
  <c r="AR800" i="14"/>
  <c r="AS800" i="14"/>
  <c r="AT800" i="14"/>
  <c r="AU800" i="14"/>
  <c r="AV800" i="14"/>
  <c r="AW800" i="14"/>
  <c r="AX800" i="14"/>
  <c r="AY800" i="14"/>
  <c r="AZ800" i="14"/>
  <c r="BA800" i="14"/>
  <c r="BB800" i="14"/>
  <c r="AO805" i="14"/>
  <c r="AO806" i="14" s="1"/>
  <c r="AP805" i="14"/>
  <c r="AQ805" i="14"/>
  <c r="AQ806" i="14" s="1"/>
  <c r="AR805" i="14"/>
  <c r="AR806" i="14" s="1"/>
  <c r="AS805" i="14"/>
  <c r="AW806" i="14"/>
  <c r="AJ807" i="14"/>
  <c r="AK807" i="14"/>
  <c r="AL807" i="14"/>
  <c r="AM807" i="14"/>
  <c r="AN807" i="14"/>
  <c r="AO807" i="14"/>
  <c r="AP807" i="14"/>
  <c r="AQ807" i="14"/>
  <c r="AR807" i="14"/>
  <c r="AS807" i="14"/>
  <c r="AT807" i="14"/>
  <c r="AT805" i="14" s="1"/>
  <c r="AT806" i="14" s="1"/>
  <c r="AU807" i="14"/>
  <c r="AV807" i="14"/>
  <c r="AW807" i="14"/>
  <c r="AW805" i="14" s="1"/>
  <c r="AX807" i="14"/>
  <c r="AX805" i="14" s="1"/>
  <c r="AX806" i="14" s="1"/>
  <c r="AY807" i="14"/>
  <c r="AZ807" i="14"/>
  <c r="AZ805" i="14" s="1"/>
  <c r="AZ806" i="14" s="1"/>
  <c r="BA807" i="14"/>
  <c r="BA805" i="14" s="1"/>
  <c r="BA806" i="14" s="1"/>
  <c r="BB807" i="14"/>
  <c r="BB805" i="14" s="1"/>
  <c r="BB806" i="14" s="1"/>
  <c r="AJ811" i="14"/>
  <c r="AK811" i="14"/>
  <c r="AL811" i="14"/>
  <c r="AM811" i="14"/>
  <c r="AN811" i="14"/>
  <c r="AO811" i="14"/>
  <c r="AP811" i="14"/>
  <c r="AQ811" i="14"/>
  <c r="AR811" i="14"/>
  <c r="AS811" i="14"/>
  <c r="AT811" i="14"/>
  <c r="AU811" i="14"/>
  <c r="AV811" i="14"/>
  <c r="AW811" i="14"/>
  <c r="AX811" i="14"/>
  <c r="AY811" i="14"/>
  <c r="AZ811" i="14"/>
  <c r="BA811" i="14"/>
  <c r="BB811" i="14"/>
  <c r="AJ815" i="14"/>
  <c r="AK815" i="14"/>
  <c r="AK805" i="14" s="1"/>
  <c r="AK806" i="14" s="1"/>
  <c r="AL815" i="14"/>
  <c r="AM815" i="14"/>
  <c r="AM805" i="14" s="1"/>
  <c r="AN815" i="14"/>
  <c r="AO815" i="14"/>
  <c r="AP815" i="14"/>
  <c r="AQ815" i="14"/>
  <c r="AR815" i="14"/>
  <c r="AS815" i="14"/>
  <c r="AT815" i="14"/>
  <c r="AU815" i="14"/>
  <c r="AU805" i="14" s="1"/>
  <c r="AU806" i="14" s="1"/>
  <c r="AV815" i="14"/>
  <c r="AW815" i="14"/>
  <c r="AX815" i="14"/>
  <c r="AY815" i="14"/>
  <c r="AZ815" i="14"/>
  <c r="BA815" i="14"/>
  <c r="BB815" i="14"/>
  <c r="AM820" i="14"/>
  <c r="AQ820" i="14"/>
  <c r="AS820" i="14"/>
  <c r="AP821" i="14"/>
  <c r="AQ821" i="14"/>
  <c r="AS821" i="14"/>
  <c r="AY821" i="14"/>
  <c r="AJ822" i="14"/>
  <c r="AK822" i="14"/>
  <c r="AK820" i="14" s="1"/>
  <c r="AK821" i="14" s="1"/>
  <c r="AL822" i="14"/>
  <c r="AM822" i="14"/>
  <c r="AN822" i="14"/>
  <c r="AN820" i="14" s="1"/>
  <c r="AN821" i="14" s="1"/>
  <c r="AO822" i="14"/>
  <c r="AO820" i="14" s="1"/>
  <c r="AO821" i="14" s="1"/>
  <c r="AP822" i="14"/>
  <c r="AQ822" i="14"/>
  <c r="AR822" i="14"/>
  <c r="AS822" i="14"/>
  <c r="AT822" i="14"/>
  <c r="AU822" i="14"/>
  <c r="AV822" i="14"/>
  <c r="AW822" i="14"/>
  <c r="AW820" i="14" s="1"/>
  <c r="AW821" i="14" s="1"/>
  <c r="AX822" i="14"/>
  <c r="AY822" i="14"/>
  <c r="AY820" i="14" s="1"/>
  <c r="AZ822" i="14"/>
  <c r="AZ820" i="14" s="1"/>
  <c r="AZ821" i="14" s="1"/>
  <c r="BA822" i="14"/>
  <c r="BB822" i="14"/>
  <c r="AJ826" i="14"/>
  <c r="AK826" i="14"/>
  <c r="AL826" i="14"/>
  <c r="AM826" i="14"/>
  <c r="AN826" i="14"/>
  <c r="AO826" i="14"/>
  <c r="AP826" i="14"/>
  <c r="AP820" i="14" s="1"/>
  <c r="AQ826" i="14"/>
  <c r="AR826" i="14"/>
  <c r="AS826" i="14"/>
  <c r="AT826" i="14"/>
  <c r="AU826" i="14"/>
  <c r="AV826" i="14"/>
  <c r="AW826" i="14"/>
  <c r="AX826" i="14"/>
  <c r="AY826" i="14"/>
  <c r="AZ826" i="14"/>
  <c r="BA826" i="14"/>
  <c r="BA820" i="14" s="1"/>
  <c r="BA821" i="14" s="1"/>
  <c r="BB826" i="14"/>
  <c r="BB820" i="14" s="1"/>
  <c r="BB821" i="14" s="1"/>
  <c r="AJ830" i="14"/>
  <c r="AK830" i="14"/>
  <c r="AL830" i="14"/>
  <c r="AL820" i="14" s="1"/>
  <c r="AL821" i="14" s="1"/>
  <c r="AM830" i="14"/>
  <c r="AN830" i="14"/>
  <c r="AO830" i="14"/>
  <c r="AP830" i="14"/>
  <c r="AQ830" i="14"/>
  <c r="AR830" i="14"/>
  <c r="AS830" i="14"/>
  <c r="AT830" i="14"/>
  <c r="AU830" i="14"/>
  <c r="AV830" i="14"/>
  <c r="AW830" i="14"/>
  <c r="AX830" i="14"/>
  <c r="AY830" i="14"/>
  <c r="AZ830" i="14"/>
  <c r="BA830" i="14"/>
  <c r="BB830" i="14"/>
  <c r="AM835" i="14"/>
  <c r="AM836" i="14" s="1"/>
  <c r="AR835" i="14"/>
  <c r="AR836" i="14" s="1"/>
  <c r="AS835" i="14"/>
  <c r="AS836" i="14" s="1"/>
  <c r="AT835" i="14"/>
  <c r="AT836" i="14" s="1"/>
  <c r="AU835" i="14"/>
  <c r="AU836" i="14" s="1"/>
  <c r="AV835" i="14"/>
  <c r="AV836" i="14" s="1"/>
  <c r="AW835" i="14"/>
  <c r="AW836" i="14" s="1"/>
  <c r="AX835" i="14"/>
  <c r="AX836" i="14" s="1"/>
  <c r="BA835" i="14"/>
  <c r="BA836" i="14" s="1"/>
  <c r="BI835" i="14"/>
  <c r="AJ837" i="14"/>
  <c r="AJ835" i="14" s="1"/>
  <c r="AK837" i="14"/>
  <c r="AL837" i="14"/>
  <c r="AM837" i="14"/>
  <c r="AN837" i="14"/>
  <c r="AO837" i="14"/>
  <c r="AP837" i="14"/>
  <c r="AP835" i="14" s="1"/>
  <c r="AP836" i="14" s="1"/>
  <c r="AQ837" i="14"/>
  <c r="AR837" i="14"/>
  <c r="AS837" i="14"/>
  <c r="AT837" i="14"/>
  <c r="AU837" i="14"/>
  <c r="AV837" i="14"/>
  <c r="AW837" i="14"/>
  <c r="AX837" i="14"/>
  <c r="AY837" i="14"/>
  <c r="AY835" i="14" s="1"/>
  <c r="AY836" i="14" s="1"/>
  <c r="AZ837" i="14"/>
  <c r="BA837" i="14"/>
  <c r="BB837" i="14"/>
  <c r="AJ841" i="14"/>
  <c r="AK841" i="14"/>
  <c r="AL841" i="14"/>
  <c r="AL835" i="14" s="1"/>
  <c r="AL836" i="14" s="1"/>
  <c r="AM841" i="14"/>
  <c r="AN841" i="14"/>
  <c r="AO841" i="14"/>
  <c r="AP841" i="14"/>
  <c r="AQ841" i="14"/>
  <c r="AR841" i="14"/>
  <c r="AS841" i="14"/>
  <c r="AT841" i="14"/>
  <c r="AU841" i="14"/>
  <c r="AV841" i="14"/>
  <c r="AW841" i="14"/>
  <c r="AX841" i="14"/>
  <c r="AY841" i="14"/>
  <c r="AZ841" i="14"/>
  <c r="BA841" i="14"/>
  <c r="BB841" i="14"/>
  <c r="AJ845" i="14"/>
  <c r="AK845" i="14"/>
  <c r="AL845" i="14"/>
  <c r="AM845" i="14"/>
  <c r="AN845" i="14"/>
  <c r="AO845" i="14"/>
  <c r="AP845" i="14"/>
  <c r="AQ845" i="14"/>
  <c r="AR845" i="14"/>
  <c r="AS845" i="14"/>
  <c r="AT845" i="14"/>
  <c r="AU845" i="14"/>
  <c r="AV845" i="14"/>
  <c r="AW845" i="14"/>
  <c r="AX845" i="14"/>
  <c r="AY845" i="14"/>
  <c r="AZ845" i="14"/>
  <c r="BA845" i="14"/>
  <c r="BB845" i="14"/>
  <c r="AM850" i="14"/>
  <c r="AW850" i="14"/>
  <c r="AW851" i="14" s="1"/>
  <c r="AX850" i="14"/>
  <c r="AX851" i="14" s="1"/>
  <c r="AZ850" i="14"/>
  <c r="AZ851" i="14" s="1"/>
  <c r="BB850" i="14"/>
  <c r="BB851" i="14" s="1"/>
  <c r="AS851" i="14"/>
  <c r="AJ852" i="14"/>
  <c r="AJ850" i="14" s="1"/>
  <c r="AJ851" i="14" s="1"/>
  <c r="AK852" i="14"/>
  <c r="AK850" i="14" s="1"/>
  <c r="AK851" i="14" s="1"/>
  <c r="AL852" i="14"/>
  <c r="AL850" i="14" s="1"/>
  <c r="AL851" i="14" s="1"/>
  <c r="AM852" i="14"/>
  <c r="AN852" i="14"/>
  <c r="AO852" i="14"/>
  <c r="AP852" i="14"/>
  <c r="AQ852" i="14"/>
  <c r="AR852" i="14"/>
  <c r="AS852" i="14"/>
  <c r="AT852" i="14"/>
  <c r="AT850" i="14" s="1"/>
  <c r="AT851" i="14" s="1"/>
  <c r="AU852" i="14"/>
  <c r="AU850" i="14" s="1"/>
  <c r="AU851" i="14" s="1"/>
  <c r="AV852" i="14"/>
  <c r="AV850" i="14" s="1"/>
  <c r="AW852" i="14"/>
  <c r="AX852" i="14"/>
  <c r="AY852" i="14"/>
  <c r="AZ852" i="14"/>
  <c r="BA852" i="14"/>
  <c r="BA850" i="14" s="1"/>
  <c r="BA851" i="14" s="1"/>
  <c r="BB852" i="14"/>
  <c r="AJ856" i="14"/>
  <c r="AK856" i="14"/>
  <c r="AL856" i="14"/>
  <c r="AM856" i="14"/>
  <c r="AN856" i="14"/>
  <c r="AO856" i="14"/>
  <c r="AP856" i="14"/>
  <c r="AQ856" i="14"/>
  <c r="AQ850" i="14" s="1"/>
  <c r="AQ851" i="14" s="1"/>
  <c r="AR856" i="14"/>
  <c r="AS856" i="14"/>
  <c r="AT856" i="14"/>
  <c r="AU856" i="14"/>
  <c r="AV856" i="14"/>
  <c r="AW856" i="14"/>
  <c r="AX856" i="14"/>
  <c r="AY856" i="14"/>
  <c r="AY850" i="14" s="1"/>
  <c r="AY851" i="14" s="1"/>
  <c r="AZ856" i="14"/>
  <c r="BA856" i="14"/>
  <c r="BB856" i="14"/>
  <c r="AJ860" i="14"/>
  <c r="AK860" i="14"/>
  <c r="AL860" i="14"/>
  <c r="AM860" i="14"/>
  <c r="AN860" i="14"/>
  <c r="AO860" i="14"/>
  <c r="AP860" i="14"/>
  <c r="AQ860" i="14"/>
  <c r="AR860" i="14"/>
  <c r="AS860" i="14"/>
  <c r="AS850" i="14" s="1"/>
  <c r="AT860" i="14"/>
  <c r="AU860" i="14"/>
  <c r="AV860" i="14"/>
  <c r="AW860" i="14"/>
  <c r="AX860" i="14"/>
  <c r="AY860" i="14"/>
  <c r="AZ860" i="14"/>
  <c r="BA860" i="14"/>
  <c r="BB860" i="14"/>
  <c r="AU865" i="14"/>
  <c r="BB865" i="14"/>
  <c r="BB866" i="14" s="1"/>
  <c r="AJ866" i="14"/>
  <c r="AK866" i="14"/>
  <c r="AO866" i="14"/>
  <c r="AQ866" i="14"/>
  <c r="AU866" i="14"/>
  <c r="AV866" i="14"/>
  <c r="AJ867" i="14"/>
  <c r="AJ865" i="14" s="1"/>
  <c r="AK867" i="14"/>
  <c r="AL867" i="14"/>
  <c r="AM867" i="14"/>
  <c r="AN867" i="14"/>
  <c r="AO867" i="14"/>
  <c r="AP867" i="14"/>
  <c r="AQ867" i="14"/>
  <c r="AR867" i="14"/>
  <c r="AS867" i="14"/>
  <c r="AT867" i="14"/>
  <c r="AU867" i="14"/>
  <c r="AV867" i="14"/>
  <c r="AV865" i="14" s="1"/>
  <c r="AW867" i="14"/>
  <c r="AX867" i="14"/>
  <c r="AY867" i="14"/>
  <c r="AZ867" i="14"/>
  <c r="AZ865" i="14" s="1"/>
  <c r="AZ866" i="14" s="1"/>
  <c r="BA867" i="14"/>
  <c r="BB867" i="14"/>
  <c r="AJ871" i="14"/>
  <c r="AK871" i="14"/>
  <c r="AK865" i="14" s="1"/>
  <c r="AL871" i="14"/>
  <c r="AM871" i="14"/>
  <c r="AN871" i="14"/>
  <c r="AO871" i="14"/>
  <c r="AP871" i="14"/>
  <c r="AP865" i="14" s="1"/>
  <c r="AQ871" i="14"/>
  <c r="AQ865" i="14" s="1"/>
  <c r="AR871" i="14"/>
  <c r="AS871" i="14"/>
  <c r="AS865" i="14" s="1"/>
  <c r="AT871" i="14"/>
  <c r="AU871" i="14"/>
  <c r="AV871" i="14"/>
  <c r="AW871" i="14"/>
  <c r="AX871" i="14"/>
  <c r="AY871" i="14"/>
  <c r="AZ871" i="14"/>
  <c r="BA871" i="14"/>
  <c r="BB871" i="14"/>
  <c r="AJ875" i="14"/>
  <c r="AK875" i="14"/>
  <c r="AL875" i="14"/>
  <c r="AM875" i="14"/>
  <c r="AN875" i="14"/>
  <c r="AO875" i="14"/>
  <c r="AO865" i="14" s="1"/>
  <c r="AP875" i="14"/>
  <c r="AQ875" i="14"/>
  <c r="AR875" i="14"/>
  <c r="AR865" i="14" s="1"/>
  <c r="AR866" i="14" s="1"/>
  <c r="AS875" i="14"/>
  <c r="AT875" i="14"/>
  <c r="AT865" i="14" s="1"/>
  <c r="AT866" i="14" s="1"/>
  <c r="AU875" i="14"/>
  <c r="AV875" i="14"/>
  <c r="AW875" i="14"/>
  <c r="AW865" i="14" s="1"/>
  <c r="AW866" i="14" s="1"/>
  <c r="AX875" i="14"/>
  <c r="AY875" i="14"/>
  <c r="AZ875" i="14"/>
  <c r="BA875" i="14"/>
  <c r="BA865" i="14" s="1"/>
  <c r="BA866" i="14" s="1"/>
  <c r="BB875" i="14"/>
  <c r="AJ880" i="14"/>
  <c r="AO881" i="14"/>
  <c r="AP881" i="14"/>
  <c r="BB881" i="14"/>
  <c r="AJ882" i="14"/>
  <c r="AK882" i="14"/>
  <c r="AL882" i="14"/>
  <c r="AM882" i="14"/>
  <c r="AN882" i="14"/>
  <c r="AN880" i="14" s="1"/>
  <c r="AN881" i="14" s="1"/>
  <c r="AO882" i="14"/>
  <c r="AP882" i="14"/>
  <c r="AQ882" i="14"/>
  <c r="AQ880" i="14" s="1"/>
  <c r="AR882" i="14"/>
  <c r="AR880" i="14" s="1"/>
  <c r="AR881" i="14" s="1"/>
  <c r="AS882" i="14"/>
  <c r="AT882" i="14"/>
  <c r="AT880" i="14" s="1"/>
  <c r="AT881" i="14" s="1"/>
  <c r="AU882" i="14"/>
  <c r="AV882" i="14"/>
  <c r="AW882" i="14"/>
  <c r="AX882" i="14"/>
  <c r="AY882" i="14"/>
  <c r="AZ882" i="14"/>
  <c r="BA882" i="14"/>
  <c r="BB882" i="14"/>
  <c r="BB880" i="14" s="1"/>
  <c r="AJ886" i="14"/>
  <c r="AK886" i="14"/>
  <c r="AK880" i="14" s="1"/>
  <c r="AK881" i="14" s="1"/>
  <c r="AL886" i="14"/>
  <c r="AM886" i="14"/>
  <c r="AM880" i="14" s="1"/>
  <c r="AN886" i="14"/>
  <c r="AO886" i="14"/>
  <c r="AO880" i="14" s="1"/>
  <c r="AP886" i="14"/>
  <c r="AQ886" i="14"/>
  <c r="AR886" i="14"/>
  <c r="AS886" i="14"/>
  <c r="AS880" i="14" s="1"/>
  <c r="AT886" i="14"/>
  <c r="AU886" i="14"/>
  <c r="AU880" i="14" s="1"/>
  <c r="AU881" i="14" s="1"/>
  <c r="AV886" i="14"/>
  <c r="AV880" i="14" s="1"/>
  <c r="AW886" i="14"/>
  <c r="AX886" i="14"/>
  <c r="AY886" i="14"/>
  <c r="AZ886" i="14"/>
  <c r="BA886" i="14"/>
  <c r="BB886" i="14"/>
  <c r="AJ890" i="14"/>
  <c r="AK890" i="14"/>
  <c r="AL890" i="14"/>
  <c r="AM890" i="14"/>
  <c r="AN890" i="14"/>
  <c r="AO890" i="14"/>
  <c r="AP890" i="14"/>
  <c r="AP880" i="14" s="1"/>
  <c r="AQ890" i="14"/>
  <c r="AR890" i="14"/>
  <c r="AS890" i="14"/>
  <c r="AT890" i="14"/>
  <c r="AU890" i="14"/>
  <c r="AV890" i="14"/>
  <c r="AW890" i="14"/>
  <c r="AW880" i="14" s="1"/>
  <c r="AW881" i="14" s="1"/>
  <c r="AX890" i="14"/>
  <c r="AY890" i="14"/>
  <c r="AZ890" i="14"/>
  <c r="BA890" i="14"/>
  <c r="BB890" i="14"/>
  <c r="AT895" i="14"/>
  <c r="AT896" i="14" s="1"/>
  <c r="BA895" i="14"/>
  <c r="AN896" i="14"/>
  <c r="AP896" i="14"/>
  <c r="AQ896" i="14"/>
  <c r="BA896" i="14"/>
  <c r="AJ897" i="14"/>
  <c r="AJ895" i="14" s="1"/>
  <c r="AK897" i="14"/>
  <c r="AL897" i="14"/>
  <c r="AM897" i="14"/>
  <c r="AN897" i="14"/>
  <c r="AN895" i="14" s="1"/>
  <c r="AO897" i="14"/>
  <c r="AP897" i="14"/>
  <c r="AP895" i="14" s="1"/>
  <c r="AQ897" i="14"/>
  <c r="AQ895" i="14" s="1"/>
  <c r="AR897" i="14"/>
  <c r="AS897" i="14"/>
  <c r="AT897" i="14"/>
  <c r="AU897" i="14"/>
  <c r="AV897" i="14"/>
  <c r="AW897" i="14"/>
  <c r="AX897" i="14"/>
  <c r="AY897" i="14"/>
  <c r="AZ897" i="14"/>
  <c r="BA897" i="14"/>
  <c r="BB897" i="14"/>
  <c r="AJ901" i="14"/>
  <c r="AK901" i="14"/>
  <c r="AK895" i="14" s="1"/>
  <c r="AK896" i="14" s="1"/>
  <c r="AL901" i="14"/>
  <c r="AM901" i="14"/>
  <c r="AN901" i="14"/>
  <c r="AO901" i="14"/>
  <c r="AP901" i="14"/>
  <c r="AQ901" i="14"/>
  <c r="AR901" i="14"/>
  <c r="AS901" i="14"/>
  <c r="AT901" i="14"/>
  <c r="AU901" i="14"/>
  <c r="AU895" i="14" s="1"/>
  <c r="AU896" i="14" s="1"/>
  <c r="AV901" i="14"/>
  <c r="AW901" i="14"/>
  <c r="AW895" i="14" s="1"/>
  <c r="AW896" i="14" s="1"/>
  <c r="AX901" i="14"/>
  <c r="AY901" i="14"/>
  <c r="AZ901" i="14"/>
  <c r="BA901" i="14"/>
  <c r="BB901" i="14"/>
  <c r="AJ905" i="14"/>
  <c r="AK905" i="14"/>
  <c r="AL905" i="14"/>
  <c r="AM905" i="14"/>
  <c r="AN905" i="14"/>
  <c r="AO905" i="14"/>
  <c r="AP905" i="14"/>
  <c r="AQ905" i="14"/>
  <c r="AR905" i="14"/>
  <c r="AS905" i="14"/>
  <c r="AS895" i="14" s="1"/>
  <c r="AT905" i="14"/>
  <c r="AU905" i="14"/>
  <c r="AV905" i="14"/>
  <c r="AW905" i="14"/>
  <c r="AX905" i="14"/>
  <c r="AX895" i="14" s="1"/>
  <c r="AX896" i="14" s="1"/>
  <c r="AY905" i="14"/>
  <c r="AY895" i="14" s="1"/>
  <c r="AY896" i="14" s="1"/>
  <c r="AZ905" i="14"/>
  <c r="AZ895" i="14" s="1"/>
  <c r="AZ896" i="14" s="1"/>
  <c r="BA905" i="14"/>
  <c r="BB905" i="14"/>
  <c r="AQ910" i="14"/>
  <c r="AQ911" i="14" s="1"/>
  <c r="AT910" i="14"/>
  <c r="AT911" i="14" s="1"/>
  <c r="AW910" i="14"/>
  <c r="AW911" i="14" s="1"/>
  <c r="AX910" i="14"/>
  <c r="AX911" i="14" s="1"/>
  <c r="AY910" i="14"/>
  <c r="AY911" i="14" s="1"/>
  <c r="BA910" i="14"/>
  <c r="BA911" i="14" s="1"/>
  <c r="AL911" i="14"/>
  <c r="AN911" i="14"/>
  <c r="AJ912" i="14"/>
  <c r="AJ910" i="14" s="1"/>
  <c r="AJ911" i="14" s="1"/>
  <c r="AK912" i="14"/>
  <c r="AL912" i="14"/>
  <c r="AM912" i="14"/>
  <c r="AM910" i="14" s="1"/>
  <c r="AM911" i="14" s="1"/>
  <c r="AN912" i="14"/>
  <c r="AN910" i="14" s="1"/>
  <c r="AO912" i="14"/>
  <c r="AP912" i="14"/>
  <c r="AQ912" i="14"/>
  <c r="AR912" i="14"/>
  <c r="AR910" i="14" s="1"/>
  <c r="AR911" i="14" s="1"/>
  <c r="AS912" i="14"/>
  <c r="AT912" i="14"/>
  <c r="AU912" i="14"/>
  <c r="AV912" i="14"/>
  <c r="AW912" i="14"/>
  <c r="AX912" i="14"/>
  <c r="AY912" i="14"/>
  <c r="AZ912" i="14"/>
  <c r="BA912" i="14"/>
  <c r="BB912" i="14"/>
  <c r="AJ916" i="14"/>
  <c r="AK916" i="14"/>
  <c r="AL916" i="14"/>
  <c r="AM916" i="14"/>
  <c r="AN916" i="14"/>
  <c r="AO916" i="14"/>
  <c r="AO910" i="14" s="1"/>
  <c r="AO911" i="14" s="1"/>
  <c r="AP916" i="14"/>
  <c r="AP910" i="14" s="1"/>
  <c r="AQ916" i="14"/>
  <c r="AR916" i="14"/>
  <c r="AS916" i="14"/>
  <c r="AT916" i="14"/>
  <c r="AU916" i="14"/>
  <c r="AV916" i="14"/>
  <c r="AV910" i="14" s="1"/>
  <c r="AW916" i="14"/>
  <c r="AX916" i="14"/>
  <c r="AY916" i="14"/>
  <c r="AZ916" i="14"/>
  <c r="BA916" i="14"/>
  <c r="BB916" i="14"/>
  <c r="AJ920" i="14"/>
  <c r="AK920" i="14"/>
  <c r="AL920" i="14"/>
  <c r="AL910" i="14" s="1"/>
  <c r="AM920" i="14"/>
  <c r="AN920" i="14"/>
  <c r="AO920" i="14"/>
  <c r="AP920" i="14"/>
  <c r="AQ920" i="14"/>
  <c r="AR920" i="14"/>
  <c r="AS920" i="14"/>
  <c r="AT920" i="14"/>
  <c r="AU920" i="14"/>
  <c r="AU910" i="14" s="1"/>
  <c r="AU911" i="14" s="1"/>
  <c r="AV920" i="14"/>
  <c r="AW920" i="14"/>
  <c r="AX920" i="14"/>
  <c r="AY920" i="14"/>
  <c r="AZ920" i="14"/>
  <c r="BA920" i="14"/>
  <c r="BB920" i="14"/>
  <c r="AJ925" i="14"/>
  <c r="AL925" i="14"/>
  <c r="AL926" i="14" s="1"/>
  <c r="AO926" i="14"/>
  <c r="AQ926" i="14"/>
  <c r="AR926" i="14"/>
  <c r="AS926" i="14"/>
  <c r="AU926" i="14"/>
  <c r="AJ927" i="14"/>
  <c r="AK927" i="14"/>
  <c r="AL927" i="14"/>
  <c r="AM927" i="14"/>
  <c r="AN927" i="14"/>
  <c r="AO927" i="14"/>
  <c r="AO925" i="14" s="1"/>
  <c r="AP927" i="14"/>
  <c r="AQ927" i="14"/>
  <c r="AQ925" i="14" s="1"/>
  <c r="AR927" i="14"/>
  <c r="AR925" i="14" s="1"/>
  <c r="AS927" i="14"/>
  <c r="AS925" i="14" s="1"/>
  <c r="AT927" i="14"/>
  <c r="AU927" i="14"/>
  <c r="AV927" i="14"/>
  <c r="AW927" i="14"/>
  <c r="AX927" i="14"/>
  <c r="AY927" i="14"/>
  <c r="AZ927" i="14"/>
  <c r="BA927" i="14"/>
  <c r="BB927" i="14"/>
  <c r="AJ931" i="14"/>
  <c r="AK931" i="14"/>
  <c r="AL931" i="14"/>
  <c r="AM931" i="14"/>
  <c r="AN931" i="14"/>
  <c r="AO931" i="14"/>
  <c r="AP931" i="14"/>
  <c r="AQ931" i="14"/>
  <c r="AR931" i="14"/>
  <c r="AS931" i="14"/>
  <c r="AT931" i="14"/>
  <c r="AU931" i="14"/>
  <c r="AU925" i="14" s="1"/>
  <c r="AV931" i="14"/>
  <c r="AW931" i="14"/>
  <c r="AX931" i="14"/>
  <c r="AY931" i="14"/>
  <c r="AZ931" i="14"/>
  <c r="BA931" i="14"/>
  <c r="BB931" i="14"/>
  <c r="AJ935" i="14"/>
  <c r="AK935" i="14"/>
  <c r="AL935" i="14"/>
  <c r="AM935" i="14"/>
  <c r="AN935" i="14"/>
  <c r="AO935" i="14"/>
  <c r="AP935" i="14"/>
  <c r="AQ935" i="14"/>
  <c r="AR935" i="14"/>
  <c r="AS935" i="14"/>
  <c r="AT935" i="14"/>
  <c r="AU935" i="14"/>
  <c r="AV935" i="14"/>
  <c r="AW935" i="14"/>
  <c r="AX935" i="14"/>
  <c r="AX925" i="14" s="1"/>
  <c r="AX926" i="14" s="1"/>
  <c r="AY935" i="14"/>
  <c r="AY925" i="14" s="1"/>
  <c r="AY926" i="14" s="1"/>
  <c r="AZ935" i="14"/>
  <c r="AZ925" i="14" s="1"/>
  <c r="AZ926" i="14" s="1"/>
  <c r="BA935" i="14"/>
  <c r="BB935" i="14"/>
  <c r="AL940" i="14"/>
  <c r="AL941" i="14" s="1"/>
  <c r="AQ940" i="14"/>
  <c r="AQ941" i="14" s="1"/>
  <c r="AR940" i="14"/>
  <c r="AR941" i="14" s="1"/>
  <c r="AJ942" i="14"/>
  <c r="AK942" i="14"/>
  <c r="AK940" i="14" s="1"/>
  <c r="AK941" i="14" s="1"/>
  <c r="AL942" i="14"/>
  <c r="AM942" i="14"/>
  <c r="AM940" i="14" s="1"/>
  <c r="AN942" i="14"/>
  <c r="AN940" i="14" s="1"/>
  <c r="AN941" i="14" s="1"/>
  <c r="AO942" i="14"/>
  <c r="AO940" i="14" s="1"/>
  <c r="AO941" i="14" s="1"/>
  <c r="AP942" i="14"/>
  <c r="AP940" i="14" s="1"/>
  <c r="AQ942" i="14"/>
  <c r="AR942" i="14"/>
  <c r="AS942" i="14"/>
  <c r="AT942" i="14"/>
  <c r="AU942" i="14"/>
  <c r="AV942" i="14"/>
  <c r="AV940" i="14" s="1"/>
  <c r="AW942" i="14"/>
  <c r="AX942" i="14"/>
  <c r="AY942" i="14"/>
  <c r="AZ942" i="14"/>
  <c r="AZ940" i="14" s="1"/>
  <c r="AZ941" i="14" s="1"/>
  <c r="BA942" i="14"/>
  <c r="BA940" i="14" s="1"/>
  <c r="BA941" i="14" s="1"/>
  <c r="BB942" i="14"/>
  <c r="AJ946" i="14"/>
  <c r="AK946" i="14"/>
  <c r="AL946" i="14"/>
  <c r="AM946" i="14"/>
  <c r="AN946" i="14"/>
  <c r="AO946" i="14"/>
  <c r="AP946" i="14"/>
  <c r="AQ946" i="14"/>
  <c r="AR946" i="14"/>
  <c r="AS946" i="14"/>
  <c r="AT946" i="14"/>
  <c r="AU946" i="14"/>
  <c r="AV946" i="14"/>
  <c r="AW946" i="14"/>
  <c r="AX946" i="14"/>
  <c r="AX940" i="14" s="1"/>
  <c r="AX941" i="14" s="1"/>
  <c r="AY946" i="14"/>
  <c r="AY940" i="14" s="1"/>
  <c r="AY941" i="14" s="1"/>
  <c r="AZ946" i="14"/>
  <c r="BA946" i="14"/>
  <c r="BB946" i="14"/>
  <c r="BB940" i="14" s="1"/>
  <c r="BB941" i="14" s="1"/>
  <c r="AJ950" i="14"/>
  <c r="AJ940" i="14" s="1"/>
  <c r="AK950" i="14"/>
  <c r="AL950" i="14"/>
  <c r="AM950" i="14"/>
  <c r="AN950" i="14"/>
  <c r="AO950" i="14"/>
  <c r="AP950" i="14"/>
  <c r="AQ950" i="14"/>
  <c r="AR950" i="14"/>
  <c r="AS950" i="14"/>
  <c r="AT950" i="14"/>
  <c r="AU950" i="14"/>
  <c r="AV950" i="14"/>
  <c r="AW950" i="14"/>
  <c r="AX950" i="14"/>
  <c r="AY950" i="14"/>
  <c r="AZ950" i="14"/>
  <c r="BA950" i="14"/>
  <c r="BB950" i="14"/>
  <c r="AL955" i="14"/>
  <c r="AL956" i="14" s="1"/>
  <c r="AQ955" i="14"/>
  <c r="AQ956" i="14" s="1"/>
  <c r="AS955" i="14"/>
  <c r="AS956" i="14" s="1"/>
  <c r="BB955" i="14"/>
  <c r="BB956" i="14" s="1"/>
  <c r="AK956" i="14"/>
  <c r="AJ957" i="14"/>
  <c r="AK957" i="14"/>
  <c r="AK955" i="14" s="1"/>
  <c r="AL957" i="14"/>
  <c r="AM957" i="14"/>
  <c r="AN957" i="14"/>
  <c r="AO957" i="14"/>
  <c r="AP957" i="14"/>
  <c r="AQ957" i="14"/>
  <c r="AR957" i="14"/>
  <c r="AS957" i="14"/>
  <c r="AT957" i="14"/>
  <c r="AU957" i="14"/>
  <c r="AV957" i="14"/>
  <c r="AW957" i="14"/>
  <c r="AX957" i="14"/>
  <c r="AY957" i="14"/>
  <c r="AZ957" i="14"/>
  <c r="BA957" i="14"/>
  <c r="BB957" i="14"/>
  <c r="AJ961" i="14"/>
  <c r="AK961" i="14"/>
  <c r="AL961" i="14"/>
  <c r="AM961" i="14"/>
  <c r="AM955" i="14" s="1"/>
  <c r="AM956" i="14" s="1"/>
  <c r="AN961" i="14"/>
  <c r="AN955" i="14" s="1"/>
  <c r="AN956" i="14" s="1"/>
  <c r="AO961" i="14"/>
  <c r="AP961" i="14"/>
  <c r="AQ961" i="14"/>
  <c r="AR961" i="14"/>
  <c r="AS961" i="14"/>
  <c r="AT961" i="14"/>
  <c r="AU961" i="14"/>
  <c r="AV961" i="14"/>
  <c r="AW961" i="14"/>
  <c r="AX961" i="14"/>
  <c r="AX955" i="14" s="1"/>
  <c r="AX956" i="14" s="1"/>
  <c r="AY961" i="14"/>
  <c r="AZ961" i="14"/>
  <c r="BA961" i="14"/>
  <c r="BB961" i="14"/>
  <c r="AJ965" i="14"/>
  <c r="AK965" i="14"/>
  <c r="AL965" i="14"/>
  <c r="AM965" i="14"/>
  <c r="AN965" i="14"/>
  <c r="AO965" i="14"/>
  <c r="AO955" i="14" s="1"/>
  <c r="AO956" i="14" s="1"/>
  <c r="AP965" i="14"/>
  <c r="AQ965" i="14"/>
  <c r="AR965" i="14"/>
  <c r="AR955" i="14" s="1"/>
  <c r="AR956" i="14" s="1"/>
  <c r="AS965" i="14"/>
  <c r="AT965" i="14"/>
  <c r="AT955" i="14" s="1"/>
  <c r="AU965" i="14"/>
  <c r="AU955" i="14" s="1"/>
  <c r="AU956" i="14" s="1"/>
  <c r="AV965" i="14"/>
  <c r="AV955" i="14" s="1"/>
  <c r="AW965" i="14"/>
  <c r="AW955" i="14" s="1"/>
  <c r="AW956" i="14" s="1"/>
  <c r="AX965" i="14"/>
  <c r="AY965" i="14"/>
  <c r="AZ965" i="14"/>
  <c r="AZ955" i="14" s="1"/>
  <c r="AZ956" i="14" s="1"/>
  <c r="BA965" i="14"/>
  <c r="BB965" i="14"/>
  <c r="AQ581" i="14" l="1"/>
  <c r="BH580" i="14"/>
  <c r="BH700" i="14"/>
  <c r="AP701" i="14"/>
  <c r="AV956" i="14"/>
  <c r="BJ955" i="14"/>
  <c r="AT956" i="14"/>
  <c r="BI955" i="14"/>
  <c r="BI790" i="14"/>
  <c r="AS791" i="14"/>
  <c r="AM941" i="14"/>
  <c r="BG940" i="14"/>
  <c r="AS806" i="14"/>
  <c r="BI805" i="14"/>
  <c r="AJ371" i="14"/>
  <c r="AJ641" i="14"/>
  <c r="BF640" i="14"/>
  <c r="AQ881" i="14"/>
  <c r="AS371" i="14"/>
  <c r="BI370" i="14"/>
  <c r="BF340" i="14"/>
  <c r="AJ341" i="14"/>
  <c r="AP866" i="14"/>
  <c r="BH865" i="14"/>
  <c r="AM881" i="14"/>
  <c r="BG910" i="14"/>
  <c r="AP911" i="14"/>
  <c r="BI565" i="14"/>
  <c r="AJ926" i="14"/>
  <c r="AS296" i="14"/>
  <c r="AP41" i="14"/>
  <c r="BH40" i="14"/>
  <c r="BJ490" i="14"/>
  <c r="AV491" i="14"/>
  <c r="AP941" i="14"/>
  <c r="BH940" i="14"/>
  <c r="AV461" i="14"/>
  <c r="AJ881" i="14"/>
  <c r="BF145" i="14"/>
  <c r="AJ146" i="14"/>
  <c r="BJ640" i="14"/>
  <c r="AV641" i="14"/>
  <c r="BG370" i="14"/>
  <c r="AM371" i="14"/>
  <c r="AS431" i="14"/>
  <c r="BI430" i="14"/>
  <c r="BF940" i="14"/>
  <c r="AJ941" i="14"/>
  <c r="AJ836" i="14"/>
  <c r="BF835" i="14"/>
  <c r="AT641" i="14"/>
  <c r="BI280" i="14"/>
  <c r="AS281" i="14"/>
  <c r="BG520" i="14"/>
  <c r="AM521" i="14"/>
  <c r="AS671" i="14"/>
  <c r="AM761" i="14"/>
  <c r="AS716" i="14"/>
  <c r="BI715" i="14"/>
  <c r="AV161" i="14"/>
  <c r="BJ160" i="14"/>
  <c r="BG670" i="14"/>
  <c r="AM671" i="14"/>
  <c r="BI415" i="14"/>
  <c r="BJ370" i="14"/>
  <c r="AV371" i="14"/>
  <c r="BI235" i="14"/>
  <c r="AS236" i="14"/>
  <c r="BF775" i="14"/>
  <c r="AJ776" i="14"/>
  <c r="AM581" i="14"/>
  <c r="BG580" i="14"/>
  <c r="AP401" i="14"/>
  <c r="BH400" i="14"/>
  <c r="AM236" i="14"/>
  <c r="AP191" i="14"/>
  <c r="AS176" i="14"/>
  <c r="BH805" i="14"/>
  <c r="BJ610" i="14"/>
  <c r="AV611" i="14"/>
  <c r="AM431" i="14"/>
  <c r="BG430" i="14"/>
  <c r="BH340" i="14"/>
  <c r="AP341" i="14"/>
  <c r="AO190" i="14"/>
  <c r="AO191" i="14" s="1"/>
  <c r="AJ955" i="14"/>
  <c r="AM925" i="14"/>
  <c r="AU820" i="14"/>
  <c r="AU821" i="14" s="1"/>
  <c r="AV386" i="14"/>
  <c r="BJ385" i="14"/>
  <c r="BB236" i="14"/>
  <c r="BJ235" i="14"/>
  <c r="AN190" i="14"/>
  <c r="AN191" i="14" s="1"/>
  <c r="AP146" i="14"/>
  <c r="BH145" i="14"/>
  <c r="AV941" i="14"/>
  <c r="BH895" i="14"/>
  <c r="BF850" i="14"/>
  <c r="AR745" i="14"/>
  <c r="AR746" i="14" s="1"/>
  <c r="BJ730" i="14"/>
  <c r="AV731" i="14"/>
  <c r="BG70" i="14"/>
  <c r="AM71" i="14"/>
  <c r="AK925" i="14"/>
  <c r="AK926" i="14" s="1"/>
  <c r="AO895" i="14"/>
  <c r="AO896" i="14" s="1"/>
  <c r="BH520" i="14"/>
  <c r="AP521" i="14"/>
  <c r="BG340" i="14"/>
  <c r="AM341" i="14"/>
  <c r="BG175" i="14"/>
  <c r="AM176" i="14"/>
  <c r="AN145" i="14"/>
  <c r="AN146" i="14" s="1"/>
  <c r="AT940" i="14"/>
  <c r="AT941" i="14" s="1"/>
  <c r="AP371" i="14"/>
  <c r="AJ176" i="14"/>
  <c r="BF175" i="14"/>
  <c r="BG145" i="14"/>
  <c r="BB925" i="14"/>
  <c r="BB926" i="14" s="1"/>
  <c r="AV805" i="14"/>
  <c r="AP791" i="14"/>
  <c r="BI355" i="14"/>
  <c r="AK340" i="14"/>
  <c r="AK341" i="14" s="1"/>
  <c r="BI160" i="14"/>
  <c r="BH100" i="14"/>
  <c r="AP101" i="14"/>
  <c r="BH130" i="14"/>
  <c r="BG100" i="14"/>
  <c r="AM101" i="14"/>
  <c r="AJ491" i="14"/>
  <c r="BF490" i="14"/>
  <c r="BF550" i="14"/>
  <c r="AZ670" i="14"/>
  <c r="AZ671" i="14" s="1"/>
  <c r="BB340" i="14"/>
  <c r="BB341" i="14" s="1"/>
  <c r="AM700" i="14"/>
  <c r="AJ595" i="14"/>
  <c r="AY70" i="14"/>
  <c r="AY71" i="14" s="1"/>
  <c r="AY55" i="14"/>
  <c r="AY56" i="14" s="1"/>
  <c r="AW925" i="14"/>
  <c r="AW926" i="14" s="1"/>
  <c r="AR850" i="14"/>
  <c r="AR851" i="14" s="1"/>
  <c r="BG820" i="14"/>
  <c r="AM821" i="14"/>
  <c r="AJ716" i="14"/>
  <c r="AJ251" i="14"/>
  <c r="BF250" i="14"/>
  <c r="AM851" i="14"/>
  <c r="AV446" i="14"/>
  <c r="BJ445" i="14"/>
  <c r="BG955" i="14"/>
  <c r="AS731" i="14"/>
  <c r="BI730" i="14"/>
  <c r="AP311" i="14"/>
  <c r="BH310" i="14"/>
  <c r="BG490" i="14"/>
  <c r="AZ910" i="14"/>
  <c r="AZ911" i="14" s="1"/>
  <c r="AS71" i="14"/>
  <c r="BJ715" i="14"/>
  <c r="BJ535" i="14"/>
  <c r="AV536" i="14"/>
  <c r="AV251" i="14"/>
  <c r="AM806" i="14"/>
  <c r="AP281" i="14"/>
  <c r="BH535" i="14"/>
  <c r="AP536" i="14"/>
  <c r="AJ820" i="14"/>
  <c r="AV565" i="14"/>
  <c r="BF70" i="14"/>
  <c r="AJ71" i="14"/>
  <c r="BF325" i="14"/>
  <c r="AJ326" i="14"/>
  <c r="AJ56" i="14"/>
  <c r="BF55" i="14"/>
  <c r="BA955" i="14"/>
  <c r="BA956" i="14" s="1"/>
  <c r="BA670" i="14"/>
  <c r="BA671" i="14" s="1"/>
  <c r="AV116" i="14"/>
  <c r="BJ115" i="14"/>
  <c r="AM791" i="14"/>
  <c r="BG790" i="14"/>
  <c r="BH820" i="14"/>
  <c r="AP806" i="14"/>
  <c r="AY715" i="14"/>
  <c r="AY716" i="14" s="1"/>
  <c r="AX670" i="14"/>
  <c r="AX671" i="14" s="1"/>
  <c r="AS491" i="14"/>
  <c r="AL595" i="14"/>
  <c r="AL596" i="14" s="1"/>
  <c r="AJ296" i="14"/>
  <c r="BF295" i="14"/>
  <c r="BH655" i="14"/>
  <c r="AP656" i="14"/>
  <c r="AL790" i="14"/>
  <c r="AL791" i="14" s="1"/>
  <c r="BI895" i="14"/>
  <c r="AS896" i="14"/>
  <c r="AM461" i="14"/>
  <c r="BG460" i="14"/>
  <c r="AJ431" i="14"/>
  <c r="BF430" i="14"/>
  <c r="AS85" i="14"/>
  <c r="AV70" i="14"/>
  <c r="BI310" i="14"/>
  <c r="AS311" i="14"/>
  <c r="AM476" i="14"/>
  <c r="BJ175" i="14"/>
  <c r="AV176" i="14"/>
  <c r="BI745" i="14"/>
  <c r="AV400" i="14"/>
  <c r="AT191" i="14"/>
  <c r="BI190" i="14"/>
  <c r="AU400" i="14"/>
  <c r="AU401" i="14" s="1"/>
  <c r="AM56" i="14"/>
  <c r="AU940" i="14"/>
  <c r="AU941" i="14" s="1"/>
  <c r="AP596" i="14"/>
  <c r="BH595" i="14"/>
  <c r="AP925" i="14"/>
  <c r="AM641" i="14"/>
  <c r="AS11" i="14"/>
  <c r="BI10" i="14"/>
  <c r="BG745" i="14"/>
  <c r="BH490" i="14"/>
  <c r="BI865" i="14"/>
  <c r="AO850" i="14"/>
  <c r="AO851" i="14" s="1"/>
  <c r="AJ790" i="14"/>
  <c r="AQ445" i="14"/>
  <c r="AV431" i="14"/>
  <c r="BI265" i="14"/>
  <c r="AS266" i="14"/>
  <c r="AR85" i="14"/>
  <c r="AR86" i="14" s="1"/>
  <c r="BI775" i="14"/>
  <c r="AS776" i="14"/>
  <c r="AJ281" i="14"/>
  <c r="BG730" i="14"/>
  <c r="AM731" i="14"/>
  <c r="AS746" i="14"/>
  <c r="BG610" i="14"/>
  <c r="AJ761" i="14"/>
  <c r="BF760" i="14"/>
  <c r="AS881" i="14"/>
  <c r="BA700" i="14"/>
  <c r="BA701" i="14" s="1"/>
  <c r="AZ700" i="14"/>
  <c r="AZ701" i="14" s="1"/>
  <c r="AW595" i="14"/>
  <c r="BJ700" i="14"/>
  <c r="AM446" i="14"/>
  <c r="BJ310" i="14"/>
  <c r="AV311" i="14"/>
  <c r="AP266" i="14"/>
  <c r="BH265" i="14"/>
  <c r="AS251" i="14"/>
  <c r="BI250" i="14"/>
  <c r="AS131" i="14"/>
  <c r="BI130" i="14"/>
  <c r="AQ85" i="14"/>
  <c r="AQ86" i="14" s="1"/>
  <c r="BF895" i="14"/>
  <c r="BF205" i="14"/>
  <c r="AJ206" i="14"/>
  <c r="BH475" i="14"/>
  <c r="AP476" i="14"/>
  <c r="AL880" i="14"/>
  <c r="AL881" i="14" s="1"/>
  <c r="AP730" i="14"/>
  <c r="AJ86" i="14"/>
  <c r="BF85" i="14"/>
  <c r="AJ896" i="14"/>
  <c r="BI400" i="14"/>
  <c r="AS401" i="14"/>
  <c r="BJ850" i="14"/>
  <c r="AV851" i="14"/>
  <c r="AM596" i="14"/>
  <c r="BG595" i="14"/>
  <c r="AV341" i="14"/>
  <c r="BJ340" i="14"/>
  <c r="AV655" i="14"/>
  <c r="AK595" i="14"/>
  <c r="AK596" i="14" s="1"/>
  <c r="AS866" i="14"/>
  <c r="AU640" i="14"/>
  <c r="AU641" i="14" s="1"/>
  <c r="AS596" i="14"/>
  <c r="BI595" i="14"/>
  <c r="BI445" i="14"/>
  <c r="AM355" i="14"/>
  <c r="AU145" i="14"/>
  <c r="AU146" i="14" s="1"/>
  <c r="BG310" i="14"/>
  <c r="AM311" i="14"/>
  <c r="AT820" i="14"/>
  <c r="AT821" i="14" s="1"/>
  <c r="AV670" i="14"/>
  <c r="BH460" i="14"/>
  <c r="AP461" i="14"/>
  <c r="AM895" i="14"/>
  <c r="AV775" i="14"/>
  <c r="AU670" i="14"/>
  <c r="AU671" i="14" s="1"/>
  <c r="AN550" i="14"/>
  <c r="AN551" i="14" s="1"/>
  <c r="AJ475" i="14"/>
  <c r="AM280" i="14"/>
  <c r="AW145" i="14"/>
  <c r="AW146" i="14" s="1"/>
  <c r="AW940" i="14"/>
  <c r="AW941" i="14" s="1"/>
  <c r="BB910" i="14"/>
  <c r="BB911" i="14" s="1"/>
  <c r="AL895" i="14"/>
  <c r="AL896" i="14" s="1"/>
  <c r="BI850" i="14"/>
  <c r="AR820" i="14"/>
  <c r="AR821" i="14" s="1"/>
  <c r="AO760" i="14"/>
  <c r="AO761" i="14" s="1"/>
  <c r="AV145" i="14"/>
  <c r="AQ715" i="14"/>
  <c r="AQ716" i="14" s="1"/>
  <c r="BG265" i="14"/>
  <c r="AM266" i="14"/>
  <c r="AU175" i="14"/>
  <c r="AU176" i="14" s="1"/>
  <c r="AP715" i="14"/>
  <c r="BF910" i="14"/>
  <c r="BG535" i="14"/>
  <c r="AM536" i="14"/>
  <c r="BF445" i="14"/>
  <c r="AJ446" i="14"/>
  <c r="BG415" i="14"/>
  <c r="AM416" i="14"/>
  <c r="AJ41" i="14"/>
  <c r="BF40" i="14"/>
  <c r="AP26" i="14"/>
  <c r="BH25" i="14"/>
  <c r="BI655" i="14"/>
  <c r="AS656" i="14"/>
  <c r="AP760" i="14"/>
  <c r="BJ865" i="14"/>
  <c r="AL416" i="14"/>
  <c r="BF415" i="14"/>
  <c r="AR565" i="14"/>
  <c r="AR566" i="14" s="1"/>
  <c r="AR25" i="14"/>
  <c r="AR26" i="14" s="1"/>
  <c r="AP955" i="14"/>
  <c r="BI820" i="14"/>
  <c r="AZ715" i="14"/>
  <c r="AZ716" i="14" s="1"/>
  <c r="AM715" i="14"/>
  <c r="AJ671" i="14"/>
  <c r="BF670" i="14"/>
  <c r="AJ581" i="14"/>
  <c r="BF580" i="14"/>
  <c r="AQ565" i="14"/>
  <c r="AQ566" i="14" s="1"/>
  <c r="AV881" i="14"/>
  <c r="BJ880" i="14"/>
  <c r="AM776" i="14"/>
  <c r="BJ745" i="14"/>
  <c r="AL715" i="14"/>
  <c r="AL716" i="14" s="1"/>
  <c r="AS505" i="14"/>
  <c r="BA925" i="14"/>
  <c r="BA926" i="14" s="1"/>
  <c r="AX880" i="14"/>
  <c r="AX881" i="14" s="1"/>
  <c r="BF685" i="14"/>
  <c r="AK505" i="14"/>
  <c r="AK506" i="14" s="1"/>
  <c r="AX865" i="14"/>
  <c r="AX866" i="14" s="1"/>
  <c r="AP850" i="14"/>
  <c r="AX715" i="14"/>
  <c r="AX716" i="14" s="1"/>
  <c r="AK715" i="14"/>
  <c r="AK716" i="14" s="1"/>
  <c r="BJ265" i="14"/>
  <c r="AV266" i="14"/>
  <c r="AM190" i="14"/>
  <c r="AQ55" i="14"/>
  <c r="AQ56" i="14" s="1"/>
  <c r="BB895" i="14"/>
  <c r="BB896" i="14" s="1"/>
  <c r="AK910" i="14"/>
  <c r="AK911" i="14" s="1"/>
  <c r="AT925" i="14"/>
  <c r="AT926" i="14" s="1"/>
  <c r="AV911" i="14"/>
  <c r="AT745" i="14"/>
  <c r="AT746" i="14" s="1"/>
  <c r="BJ505" i="14"/>
  <c r="AK490" i="14"/>
  <c r="AK491" i="14" s="1"/>
  <c r="AW460" i="14"/>
  <c r="AW461" i="14" s="1"/>
  <c r="AU415" i="14"/>
  <c r="AU416" i="14" s="1"/>
  <c r="AP55" i="14"/>
  <c r="AY205" i="14"/>
  <c r="AY206" i="14" s="1"/>
  <c r="BB130" i="14"/>
  <c r="BB131" i="14" s="1"/>
  <c r="BF100" i="14"/>
  <c r="AJ101" i="14"/>
  <c r="AX70" i="14"/>
  <c r="AX71" i="14" s="1"/>
  <c r="AY955" i="14"/>
  <c r="AY956" i="14" s="1"/>
  <c r="AS940" i="14"/>
  <c r="AV790" i="14"/>
  <c r="AM565" i="14"/>
  <c r="AM550" i="14"/>
  <c r="AR505" i="14"/>
  <c r="AR506" i="14" s="1"/>
  <c r="AX145" i="14"/>
  <c r="AX146" i="14" s="1"/>
  <c r="AW70" i="14"/>
  <c r="AW71" i="14" s="1"/>
  <c r="BI535" i="14"/>
  <c r="AS536" i="14"/>
  <c r="AP386" i="14"/>
  <c r="BH385" i="14"/>
  <c r="AZ370" i="14"/>
  <c r="AZ371" i="14" s="1"/>
  <c r="AV356" i="14"/>
  <c r="BJ355" i="14"/>
  <c r="BG295" i="14"/>
  <c r="AL190" i="14"/>
  <c r="AL191" i="14" s="1"/>
  <c r="AJ11" i="14"/>
  <c r="AQ835" i="14"/>
  <c r="BI700" i="14"/>
  <c r="AS701" i="14"/>
  <c r="AS610" i="14"/>
  <c r="AK190" i="14"/>
  <c r="AK191" i="14" s="1"/>
  <c r="BA880" i="14"/>
  <c r="BA881" i="14" s="1"/>
  <c r="AN865" i="14"/>
  <c r="AN866" i="14" s="1"/>
  <c r="BG655" i="14"/>
  <c r="AM656" i="14"/>
  <c r="AK535" i="14"/>
  <c r="AK536" i="14" s="1"/>
  <c r="AJ190" i="14"/>
  <c r="AP70" i="14"/>
  <c r="AM865" i="14"/>
  <c r="AO835" i="14"/>
  <c r="AO836" i="14" s="1"/>
  <c r="AO775" i="14"/>
  <c r="AO776" i="14" s="1"/>
  <c r="AY685" i="14"/>
  <c r="AY686" i="14" s="1"/>
  <c r="AY595" i="14"/>
  <c r="AY596" i="14" s="1"/>
  <c r="BF505" i="14"/>
  <c r="AP506" i="14"/>
  <c r="BH505" i="14"/>
  <c r="AJ460" i="14"/>
  <c r="AP416" i="14"/>
  <c r="BI325" i="14"/>
  <c r="AR250" i="14"/>
  <c r="AR251" i="14" s="1"/>
  <c r="AQ40" i="14"/>
  <c r="AQ41" i="14" s="1"/>
  <c r="BB835" i="14"/>
  <c r="BB836" i="14" s="1"/>
  <c r="AL865" i="14"/>
  <c r="AL866" i="14" s="1"/>
  <c r="AN835" i="14"/>
  <c r="AX685" i="14"/>
  <c r="AX686" i="14" s="1"/>
  <c r="AX595" i="14"/>
  <c r="AX596" i="14" s="1"/>
  <c r="AW550" i="14"/>
  <c r="AW551" i="14" s="1"/>
  <c r="BI760" i="14"/>
  <c r="AS761" i="14"/>
  <c r="AW685" i="14"/>
  <c r="AW686" i="14" s="1"/>
  <c r="AO670" i="14"/>
  <c r="AO671" i="14" s="1"/>
  <c r="AV550" i="14"/>
  <c r="AP251" i="14"/>
  <c r="AW85" i="14"/>
  <c r="AW86" i="14" s="1"/>
  <c r="AS26" i="14"/>
  <c r="BG25" i="14"/>
  <c r="AM26" i="14"/>
  <c r="BF25" i="14"/>
  <c r="AJ26" i="14"/>
  <c r="AN925" i="14"/>
  <c r="AN926" i="14" s="1"/>
  <c r="AY880" i="14"/>
  <c r="AY881" i="14" s="1"/>
  <c r="AZ835" i="14"/>
  <c r="AZ836" i="14" s="1"/>
  <c r="AZ760" i="14"/>
  <c r="AZ761" i="14" s="1"/>
  <c r="AO715" i="14"/>
  <c r="AO716" i="14" s="1"/>
  <c r="AS580" i="14"/>
  <c r="AW520" i="14"/>
  <c r="AW521" i="14" s="1"/>
  <c r="AJ520" i="14"/>
  <c r="AO475" i="14"/>
  <c r="AO476" i="14" s="1"/>
  <c r="AM400" i="14"/>
  <c r="AK385" i="14"/>
  <c r="AK386" i="14" s="1"/>
  <c r="AU295" i="14"/>
  <c r="AU296" i="14" s="1"/>
  <c r="AV280" i="14"/>
  <c r="BB40" i="14"/>
  <c r="BB41" i="14" s="1"/>
  <c r="AP565" i="14"/>
  <c r="BA430" i="14"/>
  <c r="BA431" i="14" s="1"/>
  <c r="AY385" i="14"/>
  <c r="AY386" i="14" s="1"/>
  <c r="AL355" i="14"/>
  <c r="AU205" i="14"/>
  <c r="AU206" i="14" s="1"/>
  <c r="AV476" i="14"/>
  <c r="BJ475" i="14"/>
  <c r="BJ25" i="14"/>
  <c r="AL805" i="14"/>
  <c r="AL806" i="14" s="1"/>
  <c r="AJ700" i="14"/>
  <c r="AV625" i="14"/>
  <c r="BG625" i="14"/>
  <c r="AM626" i="14"/>
  <c r="AV520" i="14"/>
  <c r="BA325" i="14"/>
  <c r="BA326" i="14" s="1"/>
  <c r="AJ220" i="14"/>
  <c r="AS205" i="14"/>
  <c r="AZ190" i="14"/>
  <c r="AZ191" i="14" s="1"/>
  <c r="AR70" i="14"/>
  <c r="AR71" i="14" s="1"/>
  <c r="AU25" i="14"/>
  <c r="AU26" i="14" s="1"/>
  <c r="AS910" i="14"/>
  <c r="AX820" i="14"/>
  <c r="AX821" i="14" s="1"/>
  <c r="AQ670" i="14"/>
  <c r="AQ671" i="14" s="1"/>
  <c r="AX430" i="14"/>
  <c r="AX431" i="14" s="1"/>
  <c r="AK400" i="14"/>
  <c r="AK401" i="14" s="1"/>
  <c r="AZ325" i="14"/>
  <c r="AZ326" i="14" s="1"/>
  <c r="AJ805" i="14"/>
  <c r="AT625" i="14"/>
  <c r="AT626" i="14" s="1"/>
  <c r="BG505" i="14"/>
  <c r="AW430" i="14"/>
  <c r="AW431" i="14" s="1"/>
  <c r="BI340" i="14"/>
  <c r="AS341" i="14"/>
  <c r="AY250" i="14"/>
  <c r="AY251" i="14" s="1"/>
  <c r="AM115" i="14"/>
  <c r="AY865" i="14"/>
  <c r="AY866" i="14" s="1"/>
  <c r="AV820" i="14"/>
  <c r="AP775" i="14"/>
  <c r="AS685" i="14"/>
  <c r="AN640" i="14"/>
  <c r="AN641" i="14" s="1"/>
  <c r="BF625" i="14"/>
  <c r="BB580" i="14"/>
  <c r="BB581" i="14" s="1"/>
  <c r="AX475" i="14"/>
  <c r="AX476" i="14" s="1"/>
  <c r="AP326" i="14"/>
  <c r="AR895" i="14"/>
  <c r="AR896" i="14" s="1"/>
  <c r="AU625" i="14"/>
  <c r="AU626" i="14" s="1"/>
  <c r="AJ565" i="14"/>
  <c r="AX460" i="14"/>
  <c r="AX461" i="14" s="1"/>
  <c r="AT415" i="14"/>
  <c r="AT416" i="14" s="1"/>
  <c r="AX205" i="14"/>
  <c r="AX206" i="14" s="1"/>
  <c r="AQ175" i="14"/>
  <c r="AQ176" i="14" s="1"/>
  <c r="AW475" i="14"/>
  <c r="AW476" i="14" s="1"/>
  <c r="AL130" i="14"/>
  <c r="AL131" i="14" s="1"/>
  <c r="AP86" i="14"/>
  <c r="AK130" i="14"/>
  <c r="AK131" i="14" s="1"/>
  <c r="BH10" i="14"/>
  <c r="AJ235" i="14"/>
  <c r="AY220" i="14"/>
  <c r="BI145" i="14"/>
  <c r="AS146" i="14"/>
  <c r="AW130" i="14"/>
  <c r="AW131" i="14" s="1"/>
  <c r="AJ130" i="14"/>
  <c r="AV11" i="14"/>
  <c r="BB10" i="14"/>
  <c r="BB11" i="14" s="1"/>
  <c r="BB775" i="14"/>
  <c r="BB776" i="14" s="1"/>
  <c r="AV685" i="14"/>
  <c r="AO505" i="14"/>
  <c r="AO506" i="14" s="1"/>
  <c r="AQ430" i="14"/>
  <c r="AR415" i="14"/>
  <c r="AR416" i="14" s="1"/>
  <c r="AM386" i="14"/>
  <c r="BH295" i="14"/>
  <c r="BB175" i="14"/>
  <c r="BB176" i="14" s="1"/>
  <c r="AV130" i="14"/>
  <c r="AY805" i="14"/>
  <c r="AY806" i="14" s="1"/>
  <c r="AY655" i="14"/>
  <c r="AY656" i="14" s="1"/>
  <c r="AY640" i="14"/>
  <c r="AY641" i="14" s="1"/>
  <c r="AN505" i="14"/>
  <c r="AN506" i="14" s="1"/>
  <c r="AS475" i="14"/>
  <c r="AN325" i="14"/>
  <c r="AN326" i="14" s="1"/>
  <c r="AS115" i="14"/>
  <c r="BJ100" i="14"/>
  <c r="AR610" i="14"/>
  <c r="AX550" i="14"/>
  <c r="AX551" i="14" s="1"/>
  <c r="AZ520" i="14"/>
  <c r="AZ521" i="14" s="1"/>
  <c r="AV220" i="14"/>
  <c r="AR115" i="14"/>
  <c r="AR116" i="14" s="1"/>
  <c r="AZ550" i="14"/>
  <c r="AZ551" i="14" s="1"/>
  <c r="BA490" i="14"/>
  <c r="BA491" i="14" s="1"/>
  <c r="AV295" i="14"/>
  <c r="AL280" i="14"/>
  <c r="AL281" i="14" s="1"/>
  <c r="AU220" i="14"/>
  <c r="AU221" i="14" s="1"/>
  <c r="BA190" i="14"/>
  <c r="BA191" i="14" s="1"/>
  <c r="AU70" i="14"/>
  <c r="AU71" i="14" s="1"/>
  <c r="AT25" i="14"/>
  <c r="AT26" i="14" s="1"/>
  <c r="AW415" i="14"/>
  <c r="AW416" i="14" s="1"/>
  <c r="AS385" i="14"/>
  <c r="AZ280" i="14"/>
  <c r="AZ281" i="14" s="1"/>
  <c r="AR235" i="14"/>
  <c r="AR236" i="14" s="1"/>
  <c r="BA130" i="14"/>
  <c r="BA131" i="14" s="1"/>
  <c r="AZ40" i="14"/>
  <c r="AZ41" i="14" s="1"/>
  <c r="AM40" i="14"/>
  <c r="AV415" i="14"/>
  <c r="AQ235" i="14"/>
  <c r="AQ236" i="14" s="1"/>
  <c r="AN85" i="14"/>
  <c r="AN86" i="14" s="1"/>
  <c r="AT760" i="14"/>
  <c r="AT761" i="14" s="1"/>
  <c r="AL730" i="14"/>
  <c r="AL731" i="14" s="1"/>
  <c r="AQ685" i="14"/>
  <c r="AN565" i="14"/>
  <c r="AN566" i="14" s="1"/>
  <c r="AT520" i="14"/>
  <c r="AT521" i="14" s="1"/>
  <c r="BB370" i="14"/>
  <c r="BB371" i="14" s="1"/>
  <c r="AM85" i="14"/>
  <c r="AV895" i="14"/>
  <c r="AK835" i="14"/>
  <c r="AK836" i="14" s="1"/>
  <c r="AK730" i="14"/>
  <c r="AK731" i="14" s="1"/>
  <c r="AJ536" i="14"/>
  <c r="AS460" i="14"/>
  <c r="AY400" i="14"/>
  <c r="AY401" i="14" s="1"/>
  <c r="AP355" i="14"/>
  <c r="AW325" i="14"/>
  <c r="AW326" i="14" s="1"/>
  <c r="AO235" i="14"/>
  <c r="AO236" i="14" s="1"/>
  <c r="AW40" i="14"/>
  <c r="AJ730" i="14"/>
  <c r="AK655" i="14"/>
  <c r="AJ610" i="14"/>
  <c r="AV580" i="14"/>
  <c r="AQ550" i="14"/>
  <c r="AQ551" i="14" s="1"/>
  <c r="AR460" i="14"/>
  <c r="AR461" i="14" s="1"/>
  <c r="AO355" i="14"/>
  <c r="AO356" i="14" s="1"/>
  <c r="AV325" i="14"/>
  <c r="AJ265" i="14"/>
  <c r="AN235" i="14"/>
  <c r="AN236" i="14" s="1"/>
  <c r="AQ205" i="14"/>
  <c r="AQ206" i="14" s="1"/>
  <c r="AY100" i="14"/>
  <c r="AY101" i="14" s="1"/>
  <c r="AN850" i="14"/>
  <c r="AN851" i="14" s="1"/>
  <c r="AZ790" i="14"/>
  <c r="AZ791" i="14" s="1"/>
  <c r="AU580" i="14"/>
  <c r="AU581" i="14" s="1"/>
  <c r="AQ460" i="14"/>
  <c r="AQ461" i="14" s="1"/>
  <c r="AJ400" i="14"/>
  <c r="AN355" i="14"/>
  <c r="AN356" i="14" s="1"/>
  <c r="BB250" i="14"/>
  <c r="BB251" i="14" s="1"/>
  <c r="BH205" i="14"/>
  <c r="AM160" i="14"/>
  <c r="AR10" i="14"/>
  <c r="AR11" i="14" s="1"/>
  <c r="AV925" i="14"/>
  <c r="AZ880" i="14"/>
  <c r="AZ881" i="14" s="1"/>
  <c r="AR550" i="14"/>
  <c r="AR551" i="14" s="1"/>
  <c r="AL490" i="14"/>
  <c r="AL491" i="14" s="1"/>
  <c r="BB430" i="14"/>
  <c r="BB431" i="14" s="1"/>
  <c r="AP235" i="14"/>
  <c r="BB190" i="14"/>
  <c r="BB191" i="14" s="1"/>
  <c r="AM130" i="14"/>
  <c r="AV85" i="14"/>
  <c r="AQ70" i="14"/>
  <c r="AQ71" i="14" s="1"/>
  <c r="AZ640" i="14"/>
  <c r="AZ641" i="14" s="1"/>
  <c r="AR430" i="14"/>
  <c r="AR431" i="14" s="1"/>
  <c r="AL370" i="14"/>
  <c r="AL371" i="14" s="1"/>
  <c r="BB310" i="14"/>
  <c r="BB311" i="14" s="1"/>
  <c r="AN250" i="14"/>
  <c r="AN251" i="14" s="1"/>
  <c r="AW205" i="14"/>
  <c r="AW206" i="14" s="1"/>
  <c r="AR190" i="14"/>
  <c r="AR191" i="14" s="1"/>
  <c r="AS100" i="14"/>
  <c r="AN805" i="14"/>
  <c r="AN806" i="14" s="1"/>
  <c r="AM685" i="14"/>
  <c r="AK370" i="14"/>
  <c r="AK371" i="14" s="1"/>
  <c r="BA310" i="14"/>
  <c r="BA311" i="14" s="1"/>
  <c r="AM250" i="14"/>
  <c r="AV205" i="14"/>
  <c r="AQ190" i="14"/>
  <c r="AQ191" i="14" s="1"/>
  <c r="AR100" i="14"/>
  <c r="AR101" i="14" s="1"/>
  <c r="AR310" i="14"/>
  <c r="AR311" i="14" s="1"/>
  <c r="AT220" i="14"/>
  <c r="AT221" i="14" s="1"/>
  <c r="AM205" i="14"/>
  <c r="AQ115" i="14"/>
  <c r="AQ116" i="14" s="1"/>
  <c r="AN10" i="14"/>
  <c r="AN11" i="14" s="1"/>
  <c r="AS220" i="14"/>
  <c r="AP115" i="14"/>
  <c r="BB70" i="14"/>
  <c r="BB71" i="14" s="1"/>
  <c r="AM10" i="14"/>
  <c r="AR670" i="14"/>
  <c r="AR671" i="14" s="1"/>
  <c r="AL610" i="14"/>
  <c r="AL611" i="14" s="1"/>
  <c r="BB550" i="14"/>
  <c r="BB551" i="14" s="1"/>
  <c r="AR220" i="14"/>
  <c r="AO115" i="14"/>
  <c r="AO116" i="14" s="1"/>
  <c r="BA70" i="14"/>
  <c r="BA71" i="14" s="1"/>
  <c r="AV55" i="14"/>
  <c r="AL10" i="14"/>
  <c r="AL11" i="14" s="1"/>
  <c r="AK610" i="14"/>
  <c r="AK611" i="14" s="1"/>
  <c r="BA550" i="14"/>
  <c r="AN115" i="14"/>
  <c r="AN116" i="14" s="1"/>
  <c r="AZ70" i="14"/>
  <c r="AZ71" i="14" s="1"/>
  <c r="AU55" i="14"/>
  <c r="AU56" i="14" s="1"/>
  <c r="AK10" i="14"/>
  <c r="AK11" i="14" s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AJ731" i="14" l="1"/>
  <c r="BF730" i="14"/>
  <c r="AW41" i="14"/>
  <c r="BJ40" i="14"/>
  <c r="BI625" i="14"/>
  <c r="BH235" i="14"/>
  <c r="AP236" i="14"/>
  <c r="BH85" i="14"/>
  <c r="BG685" i="14"/>
  <c r="AM686" i="14"/>
  <c r="AV551" i="14"/>
  <c r="BJ550" i="14"/>
  <c r="BF190" i="14"/>
  <c r="AJ191" i="14"/>
  <c r="BH730" i="14"/>
  <c r="AP731" i="14"/>
  <c r="BF865" i="14"/>
  <c r="BF265" i="14"/>
  <c r="AJ266" i="14"/>
  <c r="BI100" i="14"/>
  <c r="AS101" i="14"/>
  <c r="AV326" i="14"/>
  <c r="BJ325" i="14"/>
  <c r="BH775" i="14"/>
  <c r="AP776" i="14"/>
  <c r="AV671" i="14"/>
  <c r="BJ670" i="14"/>
  <c r="BI925" i="14"/>
  <c r="BH370" i="14"/>
  <c r="AS386" i="14"/>
  <c r="BI385" i="14"/>
  <c r="AV686" i="14"/>
  <c r="BJ685" i="14"/>
  <c r="BJ820" i="14"/>
  <c r="AV821" i="14"/>
  <c r="AS506" i="14"/>
  <c r="BI505" i="14"/>
  <c r="BG805" i="14"/>
  <c r="AL356" i="14"/>
  <c r="BF355" i="14"/>
  <c r="BG55" i="14"/>
  <c r="BJ460" i="14"/>
  <c r="AM116" i="14"/>
  <c r="BG115" i="14"/>
  <c r="BJ250" i="14"/>
  <c r="BF595" i="14"/>
  <c r="AJ596" i="14"/>
  <c r="BG880" i="14"/>
  <c r="BJ10" i="14"/>
  <c r="BA551" i="14"/>
  <c r="BI550" i="14"/>
  <c r="AJ611" i="14"/>
  <c r="BF610" i="14"/>
  <c r="AP566" i="14"/>
  <c r="BH565" i="14"/>
  <c r="AS611" i="14"/>
  <c r="BI610" i="14"/>
  <c r="AM356" i="14"/>
  <c r="BG355" i="14"/>
  <c r="BF955" i="14"/>
  <c r="AJ956" i="14"/>
  <c r="BJ280" i="14"/>
  <c r="AV281" i="14"/>
  <c r="AQ836" i="14"/>
  <c r="BH835" i="14"/>
  <c r="BH670" i="14"/>
  <c r="BG475" i="14"/>
  <c r="AQ431" i="14"/>
  <c r="BH430" i="14"/>
  <c r="BI685" i="14"/>
  <c r="AS686" i="14"/>
  <c r="BH550" i="14"/>
  <c r="BH55" i="14"/>
  <c r="AP56" i="14"/>
  <c r="BF280" i="14"/>
  <c r="BJ580" i="14"/>
  <c r="AV581" i="14"/>
  <c r="BI490" i="14"/>
  <c r="BG700" i="14"/>
  <c r="AM701" i="14"/>
  <c r="BG925" i="14"/>
  <c r="AM926" i="14"/>
  <c r="AK656" i="14"/>
  <c r="BF655" i="14"/>
  <c r="AJ131" i="14"/>
  <c r="BF130" i="14"/>
  <c r="BG775" i="14"/>
  <c r="AV401" i="14"/>
  <c r="BJ400" i="14"/>
  <c r="BI640" i="14"/>
  <c r="BI70" i="14"/>
  <c r="AJ521" i="14"/>
  <c r="BF520" i="14"/>
  <c r="AS581" i="14"/>
  <c r="BI580" i="14"/>
  <c r="AQ446" i="14"/>
  <c r="BH445" i="14"/>
  <c r="BG10" i="14"/>
  <c r="AM11" i="14"/>
  <c r="BH415" i="14"/>
  <c r="AV896" i="14"/>
  <c r="BJ895" i="14"/>
  <c r="AS221" i="14"/>
  <c r="BI220" i="14"/>
  <c r="AS116" i="14"/>
  <c r="BI115" i="14"/>
  <c r="BI175" i="14"/>
  <c r="BH190" i="14"/>
  <c r="BF535" i="14"/>
  <c r="AJ476" i="14"/>
  <c r="BF475" i="14"/>
  <c r="AV521" i="14"/>
  <c r="BJ520" i="14"/>
  <c r="BH640" i="14"/>
  <c r="AV566" i="14"/>
  <c r="BJ565" i="14"/>
  <c r="BH790" i="14"/>
  <c r="BJ940" i="14"/>
  <c r="BG760" i="14"/>
  <c r="BF370" i="14"/>
  <c r="AN836" i="14"/>
  <c r="BG835" i="14"/>
  <c r="AV86" i="14"/>
  <c r="BJ85" i="14"/>
  <c r="AY221" i="14"/>
  <c r="BG220" i="14"/>
  <c r="BF235" i="14"/>
  <c r="AJ236" i="14"/>
  <c r="BJ220" i="14"/>
  <c r="AV221" i="14"/>
  <c r="BJ145" i="14"/>
  <c r="AV146" i="14"/>
  <c r="AM86" i="14"/>
  <c r="BG85" i="14"/>
  <c r="BI475" i="14"/>
  <c r="AS476" i="14"/>
  <c r="AM206" i="14"/>
  <c r="BG205" i="14"/>
  <c r="AJ566" i="14"/>
  <c r="BF565" i="14"/>
  <c r="BH850" i="14"/>
  <c r="AP851" i="14"/>
  <c r="BI55" i="14"/>
  <c r="BG565" i="14"/>
  <c r="AM566" i="14"/>
  <c r="BJ775" i="14"/>
  <c r="AV776" i="14"/>
  <c r="BJ835" i="14"/>
  <c r="BJ295" i="14"/>
  <c r="AV296" i="14"/>
  <c r="BF10" i="14"/>
  <c r="BI295" i="14"/>
  <c r="BI460" i="14"/>
  <c r="AS461" i="14"/>
  <c r="AM716" i="14"/>
  <c r="BG715" i="14"/>
  <c r="AJ791" i="14"/>
  <c r="BF790" i="14"/>
  <c r="BG190" i="14"/>
  <c r="AM191" i="14"/>
  <c r="BI205" i="14"/>
  <c r="AS206" i="14"/>
  <c r="BI520" i="14"/>
  <c r="BH745" i="14"/>
  <c r="AQ686" i="14"/>
  <c r="BH685" i="14"/>
  <c r="AM281" i="14"/>
  <c r="BG280" i="14"/>
  <c r="AJ401" i="14"/>
  <c r="BF400" i="14"/>
  <c r="AV131" i="14"/>
  <c r="BJ130" i="14"/>
  <c r="BI25" i="14"/>
  <c r="BI880" i="14"/>
  <c r="BG250" i="14"/>
  <c r="AM251" i="14"/>
  <c r="AV416" i="14"/>
  <c r="BJ415" i="14"/>
  <c r="BJ625" i="14"/>
  <c r="AV626" i="14"/>
  <c r="BG865" i="14"/>
  <c r="AM866" i="14"/>
  <c r="AV791" i="14"/>
  <c r="BJ790" i="14"/>
  <c r="BH760" i="14"/>
  <c r="AP761" i="14"/>
  <c r="BG895" i="14"/>
  <c r="AM896" i="14"/>
  <c r="BF880" i="14"/>
  <c r="AP716" i="14"/>
  <c r="BH715" i="14"/>
  <c r="BG400" i="14"/>
  <c r="AM401" i="14"/>
  <c r="BF925" i="14"/>
  <c r="AJ461" i="14"/>
  <c r="BF460" i="14"/>
  <c r="BG325" i="14"/>
  <c r="AP956" i="14"/>
  <c r="BH955" i="14"/>
  <c r="BG850" i="14"/>
  <c r="BG235" i="14"/>
  <c r="BH325" i="14"/>
  <c r="AM551" i="14"/>
  <c r="BG550" i="14"/>
  <c r="AJ821" i="14"/>
  <c r="BF820" i="14"/>
  <c r="AV806" i="14"/>
  <c r="BJ805" i="14"/>
  <c r="BJ910" i="14"/>
  <c r="BG640" i="14"/>
  <c r="AM41" i="14"/>
  <c r="BG40" i="14"/>
  <c r="BF700" i="14"/>
  <c r="AJ701" i="14"/>
  <c r="BH250" i="14"/>
  <c r="AP71" i="14"/>
  <c r="BH70" i="14"/>
  <c r="BI940" i="14"/>
  <c r="AS941" i="14"/>
  <c r="BH925" i="14"/>
  <c r="AP926" i="14"/>
  <c r="BI670" i="14"/>
  <c r="BJ55" i="14"/>
  <c r="AV56" i="14"/>
  <c r="AM131" i="14"/>
  <c r="BG130" i="14"/>
  <c r="AR221" i="14"/>
  <c r="BH220" i="14"/>
  <c r="AP356" i="14"/>
  <c r="BH355" i="14"/>
  <c r="BF805" i="14"/>
  <c r="AJ806" i="14"/>
  <c r="BJ190" i="14"/>
  <c r="BJ430" i="14"/>
  <c r="BJ655" i="14"/>
  <c r="AV656" i="14"/>
  <c r="AR611" i="14"/>
  <c r="BH610" i="14"/>
  <c r="BH115" i="14"/>
  <c r="AP116" i="14"/>
  <c r="AV926" i="14"/>
  <c r="BJ925" i="14"/>
  <c r="BI910" i="14"/>
  <c r="AS911" i="14"/>
  <c r="BH880" i="14"/>
  <c r="AM161" i="14"/>
  <c r="BG160" i="14"/>
  <c r="BF385" i="14"/>
  <c r="BJ70" i="14"/>
  <c r="AV71" i="14"/>
  <c r="AW596" i="14"/>
  <c r="BJ595" i="14"/>
  <c r="AS86" i="14"/>
  <c r="BI85" i="14"/>
  <c r="AJ221" i="14"/>
  <c r="BF220" i="14"/>
  <c r="AV206" i="14"/>
  <c r="BJ205" i="14"/>
  <c r="BG385" i="14"/>
  <c r="BH175" i="14"/>
  <c r="BH280" i="14"/>
  <c r="BF715" i="14"/>
  <c r="BH910" i="14"/>
  <c r="M9" i="13"/>
  <c r="N9" i="13"/>
  <c r="O9" i="13"/>
  <c r="P9" i="13"/>
  <c r="Q9" i="13"/>
  <c r="R9" i="13"/>
  <c r="S9" i="13"/>
  <c r="T9" i="13"/>
  <c r="U9" i="13"/>
  <c r="M10" i="13"/>
  <c r="N10" i="13"/>
  <c r="O10" i="13"/>
  <c r="P10" i="13"/>
  <c r="Q10" i="13"/>
  <c r="R10" i="13"/>
  <c r="S10" i="13"/>
  <c r="T10" i="13"/>
  <c r="U10" i="13"/>
  <c r="M11" i="13"/>
  <c r="N11" i="13"/>
  <c r="O11" i="13"/>
  <c r="P11" i="13"/>
  <c r="Q11" i="13"/>
  <c r="R11" i="13"/>
  <c r="S11" i="13"/>
  <c r="T11" i="13"/>
  <c r="U11" i="13"/>
  <c r="M12" i="13"/>
  <c r="N12" i="13"/>
  <c r="O12" i="13"/>
  <c r="P12" i="13"/>
  <c r="T12" i="13" s="1"/>
  <c r="Q12" i="13"/>
  <c r="R12" i="13"/>
  <c r="S12" i="13"/>
  <c r="U12" i="13"/>
  <c r="M13" i="13"/>
  <c r="N13" i="13"/>
  <c r="O13" i="13"/>
  <c r="P13" i="13"/>
  <c r="Q13" i="13"/>
  <c r="R13" i="13"/>
  <c r="S13" i="13"/>
  <c r="T13" i="13"/>
  <c r="U13" i="13"/>
  <c r="M14" i="13"/>
  <c r="N14" i="13"/>
  <c r="O14" i="13"/>
  <c r="P14" i="13"/>
  <c r="Q14" i="13"/>
  <c r="R14" i="13"/>
  <c r="S14" i="13"/>
  <c r="T14" i="13"/>
  <c r="U14" i="13"/>
  <c r="M15" i="13"/>
  <c r="N15" i="13"/>
  <c r="O15" i="13"/>
  <c r="P15" i="13"/>
  <c r="Q15" i="13"/>
  <c r="R15" i="13"/>
  <c r="S15" i="13"/>
  <c r="T15" i="13"/>
  <c r="U15" i="13"/>
  <c r="M16" i="13"/>
  <c r="N16" i="13"/>
  <c r="O16" i="13"/>
  <c r="P16" i="13"/>
  <c r="Q16" i="13"/>
  <c r="R16" i="13"/>
  <c r="S16" i="13"/>
  <c r="T16" i="13"/>
  <c r="U16" i="13"/>
  <c r="M17" i="13"/>
  <c r="N17" i="13"/>
  <c r="O17" i="13"/>
  <c r="P17" i="13"/>
  <c r="Q17" i="13"/>
  <c r="R17" i="13"/>
  <c r="S17" i="13"/>
  <c r="T17" i="13"/>
  <c r="U17" i="13"/>
  <c r="M18" i="13"/>
  <c r="N18" i="13"/>
  <c r="O18" i="13"/>
  <c r="P18" i="13"/>
  <c r="Q18" i="13"/>
  <c r="R18" i="13"/>
  <c r="S18" i="13"/>
  <c r="T18" i="13"/>
  <c r="U18" i="13"/>
  <c r="M19" i="13"/>
  <c r="N19" i="13"/>
  <c r="O19" i="13"/>
  <c r="P19" i="13"/>
  <c r="T19" i="13" s="1"/>
  <c r="Q19" i="13"/>
  <c r="R19" i="13"/>
  <c r="S19" i="13"/>
  <c r="U19" i="13"/>
  <c r="M20" i="13"/>
  <c r="N20" i="13"/>
  <c r="O20" i="13"/>
  <c r="P20" i="13"/>
  <c r="Q20" i="13"/>
  <c r="R20" i="13"/>
  <c r="S20" i="13"/>
  <c r="T20" i="13"/>
  <c r="U20" i="13"/>
  <c r="M21" i="13"/>
  <c r="N21" i="13"/>
  <c r="O21" i="13"/>
  <c r="P21" i="13"/>
  <c r="Q21" i="13"/>
  <c r="R21" i="13"/>
  <c r="S21" i="13"/>
  <c r="T21" i="13"/>
  <c r="U21" i="13"/>
  <c r="M22" i="13"/>
  <c r="N22" i="13"/>
  <c r="O22" i="13"/>
  <c r="P22" i="13"/>
  <c r="Q22" i="13"/>
  <c r="R22" i="13"/>
  <c r="S22" i="13"/>
  <c r="T22" i="13"/>
  <c r="U22" i="13"/>
  <c r="M23" i="13"/>
  <c r="N23" i="13"/>
  <c r="O23" i="13"/>
  <c r="P23" i="13"/>
  <c r="Q23" i="13"/>
  <c r="R23" i="13"/>
  <c r="S23" i="13"/>
  <c r="T23" i="13"/>
  <c r="U23" i="13"/>
  <c r="M24" i="13"/>
  <c r="N24" i="13"/>
  <c r="O24" i="13"/>
  <c r="P24" i="13"/>
  <c r="Q24" i="13"/>
  <c r="R24" i="13"/>
  <c r="S24" i="13"/>
  <c r="T24" i="13"/>
  <c r="U24" i="13"/>
  <c r="M25" i="13"/>
  <c r="N25" i="13"/>
  <c r="O25" i="13"/>
  <c r="P25" i="13"/>
  <c r="Q25" i="13"/>
  <c r="R25" i="13"/>
  <c r="S25" i="13"/>
  <c r="T25" i="13"/>
  <c r="U25" i="13"/>
  <c r="M26" i="13"/>
  <c r="N26" i="13"/>
  <c r="O26" i="13"/>
  <c r="P26" i="13"/>
  <c r="T26" i="13" s="1"/>
  <c r="Q26" i="13"/>
  <c r="R26" i="13"/>
  <c r="S26" i="13"/>
  <c r="U26" i="13"/>
  <c r="M27" i="13"/>
  <c r="N27" i="13"/>
  <c r="O27" i="13"/>
  <c r="P27" i="13"/>
  <c r="Q27" i="13"/>
  <c r="R27" i="13"/>
  <c r="S27" i="13"/>
  <c r="T27" i="13"/>
  <c r="U27" i="13"/>
  <c r="M28" i="13"/>
  <c r="N28" i="13"/>
  <c r="O28" i="13"/>
  <c r="P28" i="13"/>
  <c r="Q28" i="13"/>
  <c r="R28" i="13"/>
  <c r="S28" i="13"/>
  <c r="T28" i="13"/>
  <c r="U28" i="13"/>
  <c r="M29" i="13"/>
  <c r="N29" i="13"/>
  <c r="O29" i="13"/>
  <c r="P29" i="13"/>
  <c r="Q29" i="13"/>
  <c r="R29" i="13"/>
  <c r="S29" i="13"/>
  <c r="T29" i="13"/>
  <c r="U29" i="13"/>
  <c r="M30" i="13"/>
  <c r="N30" i="13"/>
  <c r="O30" i="13"/>
  <c r="P30" i="13"/>
  <c r="Q30" i="13"/>
  <c r="R30" i="13"/>
  <c r="S30" i="13"/>
  <c r="T30" i="13"/>
  <c r="U30" i="13"/>
  <c r="M31" i="13"/>
  <c r="N31" i="13"/>
  <c r="O31" i="13"/>
  <c r="P31" i="13"/>
  <c r="Q31" i="13"/>
  <c r="R31" i="13"/>
  <c r="S31" i="13"/>
  <c r="T31" i="13"/>
  <c r="U31" i="13"/>
  <c r="M32" i="13"/>
  <c r="N32" i="13"/>
  <c r="O32" i="13"/>
  <c r="P32" i="13"/>
  <c r="Q32" i="13"/>
  <c r="R32" i="13"/>
  <c r="S32" i="13"/>
  <c r="T32" i="13"/>
  <c r="U32" i="13"/>
  <c r="M33" i="13"/>
  <c r="N33" i="13"/>
  <c r="O33" i="13"/>
  <c r="P33" i="13"/>
  <c r="Q33" i="13"/>
  <c r="R33" i="13"/>
  <c r="S33" i="13"/>
  <c r="T33" i="13"/>
  <c r="U33" i="13"/>
  <c r="M34" i="13"/>
  <c r="N34" i="13"/>
  <c r="O34" i="13"/>
  <c r="P34" i="13"/>
  <c r="Q34" i="13"/>
  <c r="R34" i="13"/>
  <c r="S34" i="13"/>
  <c r="T34" i="13"/>
  <c r="U34" i="13"/>
  <c r="M35" i="13"/>
  <c r="N35" i="13"/>
  <c r="O35" i="13"/>
  <c r="P35" i="13"/>
  <c r="Q35" i="13"/>
  <c r="R35" i="13"/>
  <c r="S35" i="13"/>
  <c r="T35" i="13"/>
  <c r="U35" i="13"/>
  <c r="M36" i="13"/>
  <c r="N36" i="13"/>
  <c r="O36" i="13"/>
  <c r="P36" i="13"/>
  <c r="Q36" i="13"/>
  <c r="R36" i="13"/>
  <c r="S36" i="13"/>
  <c r="T36" i="13"/>
  <c r="U36" i="13"/>
  <c r="M37" i="13"/>
  <c r="N37" i="13"/>
  <c r="O37" i="13"/>
  <c r="P37" i="13"/>
  <c r="T37" i="13" s="1"/>
  <c r="Q37" i="13"/>
  <c r="R37" i="13"/>
  <c r="S37" i="13"/>
  <c r="U37" i="13"/>
  <c r="M38" i="13"/>
  <c r="N38" i="13"/>
  <c r="O38" i="13"/>
  <c r="P38" i="13"/>
  <c r="Q38" i="13"/>
  <c r="R38" i="13"/>
  <c r="S38" i="13"/>
  <c r="T38" i="13"/>
  <c r="U38" i="13"/>
  <c r="M39" i="13"/>
  <c r="N39" i="13"/>
  <c r="O39" i="13"/>
  <c r="P39" i="13"/>
  <c r="Q39" i="13"/>
  <c r="R39" i="13"/>
  <c r="S39" i="13"/>
  <c r="T39" i="13"/>
  <c r="U39" i="13"/>
  <c r="M40" i="13"/>
  <c r="N40" i="13"/>
  <c r="O40" i="13"/>
  <c r="P40" i="13"/>
  <c r="Q40" i="13"/>
  <c r="R40" i="13"/>
  <c r="S40" i="13"/>
  <c r="T40" i="13"/>
  <c r="U40" i="13"/>
  <c r="M41" i="13"/>
  <c r="N41" i="13"/>
  <c r="O41" i="13"/>
  <c r="P41" i="13"/>
  <c r="Q41" i="13"/>
  <c r="R41" i="13"/>
  <c r="S41" i="13"/>
  <c r="T41" i="13"/>
  <c r="U41" i="13"/>
  <c r="M42" i="13"/>
  <c r="N42" i="13"/>
  <c r="O42" i="13"/>
  <c r="P42" i="13"/>
  <c r="Q42" i="13"/>
  <c r="R42" i="13"/>
  <c r="S42" i="13"/>
  <c r="T42" i="13"/>
  <c r="U42" i="13"/>
  <c r="M43" i="13"/>
  <c r="N43" i="13"/>
  <c r="O43" i="13"/>
  <c r="P43" i="13"/>
  <c r="Q43" i="13"/>
  <c r="R43" i="13"/>
  <c r="S43" i="13"/>
  <c r="T43" i="13"/>
  <c r="U43" i="13"/>
  <c r="M44" i="13"/>
  <c r="N44" i="13"/>
  <c r="O44" i="13"/>
  <c r="P44" i="13"/>
  <c r="T44" i="13" s="1"/>
  <c r="Q44" i="13"/>
  <c r="R44" i="13"/>
  <c r="S44" i="13"/>
  <c r="U44" i="13"/>
  <c r="M45" i="13"/>
  <c r="N45" i="13"/>
  <c r="O45" i="13"/>
  <c r="P45" i="13"/>
  <c r="Q45" i="13"/>
  <c r="R45" i="13"/>
  <c r="S45" i="13"/>
  <c r="T45" i="13"/>
  <c r="U45" i="13"/>
  <c r="M46" i="13"/>
  <c r="N46" i="13"/>
  <c r="O46" i="13"/>
  <c r="P46" i="13"/>
  <c r="Q46" i="13"/>
  <c r="R46" i="13"/>
  <c r="S46" i="13"/>
  <c r="T46" i="13"/>
  <c r="U46" i="13"/>
  <c r="M47" i="13"/>
  <c r="N47" i="13"/>
  <c r="O47" i="13"/>
  <c r="P47" i="13"/>
  <c r="Q47" i="13"/>
  <c r="R47" i="13"/>
  <c r="S47" i="13"/>
  <c r="T47" i="13"/>
  <c r="U47" i="13"/>
  <c r="M48" i="13"/>
  <c r="N48" i="13"/>
  <c r="O48" i="13"/>
  <c r="P48" i="13"/>
  <c r="Q48" i="13"/>
  <c r="R48" i="13"/>
  <c r="S48" i="13"/>
  <c r="T48" i="13"/>
  <c r="U48" i="13"/>
  <c r="M49" i="13"/>
  <c r="N49" i="13"/>
  <c r="O49" i="13"/>
  <c r="P49" i="13"/>
  <c r="Q49" i="13"/>
  <c r="R49" i="13"/>
  <c r="S49" i="13"/>
  <c r="T49" i="13"/>
  <c r="U49" i="13"/>
  <c r="M50" i="13"/>
  <c r="N50" i="13"/>
  <c r="O50" i="13"/>
  <c r="P50" i="13"/>
  <c r="Q50" i="13"/>
  <c r="R50" i="13"/>
  <c r="S50" i="13"/>
  <c r="T50" i="13"/>
  <c r="U50" i="13"/>
  <c r="M51" i="13"/>
  <c r="N51" i="13"/>
  <c r="O51" i="13"/>
  <c r="P51" i="13"/>
  <c r="T51" i="13" s="1"/>
  <c r="Q51" i="13"/>
  <c r="R51" i="13"/>
  <c r="S51" i="13"/>
  <c r="U51" i="13"/>
  <c r="M52" i="13"/>
  <c r="N52" i="13"/>
  <c r="O52" i="13"/>
  <c r="P52" i="13"/>
  <c r="Q52" i="13"/>
  <c r="R52" i="13"/>
  <c r="S52" i="13"/>
  <c r="T52" i="13"/>
  <c r="U52" i="13"/>
  <c r="M53" i="13"/>
  <c r="N53" i="13"/>
  <c r="O53" i="13"/>
  <c r="P53" i="13"/>
  <c r="Q53" i="13"/>
  <c r="R53" i="13"/>
  <c r="S53" i="13"/>
  <c r="T53" i="13"/>
  <c r="U53" i="13"/>
  <c r="M54" i="13"/>
  <c r="N54" i="13"/>
  <c r="O54" i="13"/>
  <c r="P54" i="13"/>
  <c r="Q54" i="13"/>
  <c r="R54" i="13"/>
  <c r="S54" i="13"/>
  <c r="T54" i="13"/>
  <c r="U54" i="13"/>
  <c r="M55" i="13"/>
  <c r="N55" i="13"/>
  <c r="O55" i="13"/>
  <c r="P55" i="13"/>
  <c r="Q55" i="13"/>
  <c r="R55" i="13"/>
  <c r="S55" i="13"/>
  <c r="T55" i="13"/>
  <c r="U55" i="13"/>
  <c r="M56" i="13"/>
  <c r="N56" i="13"/>
  <c r="O56" i="13"/>
  <c r="P56" i="13"/>
  <c r="Q56" i="13"/>
  <c r="R56" i="13"/>
  <c r="S56" i="13"/>
  <c r="T56" i="13"/>
  <c r="U56" i="13"/>
  <c r="M57" i="13"/>
  <c r="N57" i="13"/>
  <c r="O57" i="13"/>
  <c r="P57" i="13"/>
  <c r="Q57" i="13"/>
  <c r="R57" i="13"/>
  <c r="S57" i="13"/>
  <c r="T57" i="13"/>
  <c r="U57" i="13"/>
  <c r="M58" i="13"/>
  <c r="N58" i="13"/>
  <c r="O58" i="13"/>
  <c r="P58" i="13"/>
  <c r="T58" i="13" s="1"/>
  <c r="Q58" i="13"/>
  <c r="R58" i="13"/>
  <c r="S58" i="13"/>
  <c r="U58" i="13"/>
  <c r="M59" i="13"/>
  <c r="N59" i="13"/>
  <c r="O59" i="13"/>
  <c r="P59" i="13"/>
  <c r="Q59" i="13"/>
  <c r="R59" i="13"/>
  <c r="S59" i="13"/>
  <c r="T59" i="13"/>
  <c r="U59" i="13"/>
  <c r="M60" i="13"/>
  <c r="N60" i="13"/>
  <c r="O60" i="13"/>
  <c r="P60" i="13"/>
  <c r="Q60" i="13"/>
  <c r="R60" i="13"/>
  <c r="S60" i="13"/>
  <c r="T60" i="13"/>
  <c r="U60" i="13"/>
  <c r="M61" i="13"/>
  <c r="N61" i="13"/>
  <c r="O61" i="13"/>
  <c r="P61" i="13"/>
  <c r="Q61" i="13"/>
  <c r="R61" i="13"/>
  <c r="S61" i="13"/>
  <c r="T61" i="13"/>
  <c r="U61" i="13"/>
  <c r="M62" i="13"/>
  <c r="N62" i="13"/>
  <c r="O62" i="13"/>
  <c r="P62" i="13"/>
  <c r="Q62" i="13"/>
  <c r="R62" i="13"/>
  <c r="S62" i="13"/>
  <c r="T62" i="13"/>
  <c r="U62" i="13"/>
  <c r="M63" i="13"/>
  <c r="N63" i="13"/>
  <c r="O63" i="13"/>
  <c r="P63" i="13"/>
  <c r="Q63" i="13"/>
  <c r="R63" i="13"/>
  <c r="S63" i="13"/>
  <c r="T63" i="13"/>
  <c r="U63" i="13"/>
  <c r="M64" i="13"/>
  <c r="N64" i="13"/>
  <c r="O64" i="13"/>
  <c r="P64" i="13"/>
  <c r="Q64" i="13"/>
  <c r="R64" i="13"/>
  <c r="S64" i="13"/>
  <c r="T64" i="13"/>
  <c r="U64" i="13"/>
  <c r="M65" i="13"/>
  <c r="N65" i="13"/>
  <c r="O65" i="13"/>
  <c r="P65" i="13"/>
  <c r="Q65" i="13"/>
  <c r="R65" i="13"/>
  <c r="S65" i="13"/>
  <c r="T65" i="13"/>
  <c r="U65" i="13"/>
  <c r="M66" i="13"/>
  <c r="N66" i="13"/>
  <c r="O66" i="13"/>
  <c r="P66" i="13"/>
  <c r="Q66" i="13"/>
  <c r="R66" i="13"/>
  <c r="S66" i="13"/>
  <c r="T66" i="13"/>
  <c r="U66" i="13"/>
  <c r="M67" i="13"/>
  <c r="N67" i="13"/>
  <c r="O67" i="13"/>
  <c r="P67" i="13"/>
  <c r="Q67" i="13"/>
  <c r="R67" i="13"/>
  <c r="S67" i="13"/>
  <c r="T67" i="13"/>
  <c r="U67" i="13"/>
  <c r="M68" i="13"/>
  <c r="N68" i="13"/>
  <c r="O68" i="13"/>
  <c r="P68" i="13"/>
  <c r="Q68" i="13"/>
  <c r="R68" i="13"/>
  <c r="S68" i="13"/>
  <c r="T68" i="13"/>
  <c r="U68" i="13"/>
  <c r="M69" i="13"/>
  <c r="N69" i="13"/>
  <c r="O69" i="13"/>
  <c r="P69" i="13"/>
  <c r="T69" i="13" s="1"/>
  <c r="Q69" i="13"/>
  <c r="R69" i="13"/>
  <c r="S69" i="13"/>
  <c r="U69" i="13"/>
  <c r="M70" i="13"/>
  <c r="N70" i="13"/>
  <c r="O70" i="13"/>
  <c r="P70" i="13"/>
  <c r="Q70" i="13"/>
  <c r="R70" i="13"/>
  <c r="S70" i="13"/>
  <c r="T70" i="13"/>
  <c r="U70" i="13"/>
  <c r="M71" i="13"/>
  <c r="N71" i="13"/>
  <c r="O71" i="13"/>
  <c r="P71" i="13"/>
  <c r="Q71" i="13"/>
  <c r="R71" i="13"/>
  <c r="S71" i="13"/>
  <c r="T71" i="13"/>
  <c r="U71" i="13"/>
  <c r="M72" i="13"/>
  <c r="N72" i="13"/>
  <c r="O72" i="13"/>
  <c r="P72" i="13"/>
  <c r="Q72" i="13"/>
  <c r="R72" i="13"/>
  <c r="S72" i="13"/>
  <c r="T72" i="13"/>
  <c r="U72" i="13"/>
  <c r="BA11" i="12"/>
  <c r="AJ12" i="12"/>
  <c r="AJ10" i="12" s="1"/>
  <c r="AK12" i="12"/>
  <c r="AL12" i="12"/>
  <c r="AL10" i="12" s="1"/>
  <c r="AL11" i="12" s="1"/>
  <c r="AM12" i="12"/>
  <c r="AN12" i="12"/>
  <c r="AO12" i="12"/>
  <c r="AP12" i="12"/>
  <c r="AQ12" i="12"/>
  <c r="AR12" i="12"/>
  <c r="AS12" i="12"/>
  <c r="AS10" i="12" s="1"/>
  <c r="AT12" i="12"/>
  <c r="AU12" i="12"/>
  <c r="AV12" i="12"/>
  <c r="AW12" i="12"/>
  <c r="AX12" i="12"/>
  <c r="AY12" i="12"/>
  <c r="AZ12" i="12"/>
  <c r="BA12" i="12"/>
  <c r="BA10" i="12" s="1"/>
  <c r="BB12" i="12"/>
  <c r="BB10" i="12" s="1"/>
  <c r="BB11" i="12" s="1"/>
  <c r="AJ16" i="12"/>
  <c r="AK16" i="12"/>
  <c r="AL16" i="12"/>
  <c r="AM16" i="12"/>
  <c r="AN16" i="12"/>
  <c r="AO16" i="12"/>
  <c r="AP16" i="12"/>
  <c r="AQ16" i="12"/>
  <c r="AR16" i="12"/>
  <c r="AS16" i="12"/>
  <c r="AT16" i="12"/>
  <c r="AU16" i="12"/>
  <c r="AV16" i="12"/>
  <c r="AW16" i="12"/>
  <c r="AX16" i="12"/>
  <c r="AY16" i="12"/>
  <c r="AZ16" i="12"/>
  <c r="BA16" i="12"/>
  <c r="BB16" i="12"/>
  <c r="AJ20" i="12"/>
  <c r="AK20" i="12"/>
  <c r="AL20" i="12"/>
  <c r="AM20" i="12"/>
  <c r="AN20" i="12"/>
  <c r="AO20" i="12"/>
  <c r="AP20" i="12"/>
  <c r="AQ20" i="12"/>
  <c r="AR20" i="12"/>
  <c r="AS20" i="12"/>
  <c r="AT20" i="12"/>
  <c r="AU20" i="12"/>
  <c r="AV20" i="12"/>
  <c r="AW20" i="12"/>
  <c r="AX20" i="12"/>
  <c r="AY20" i="12"/>
  <c r="AZ20" i="12"/>
  <c r="BA20" i="12"/>
  <c r="BB20" i="12"/>
  <c r="AJ25" i="12"/>
  <c r="AJ26" i="12" s="1"/>
  <c r="AO25" i="12"/>
  <c r="AO26" i="12" s="1"/>
  <c r="AP25" i="12"/>
  <c r="AP26" i="12" s="1"/>
  <c r="AR25" i="12"/>
  <c r="AR26" i="12" s="1"/>
  <c r="AS25" i="12"/>
  <c r="AS26" i="12" s="1"/>
  <c r="AV25" i="12"/>
  <c r="AX25" i="12"/>
  <c r="AX26" i="12" s="1"/>
  <c r="AL26" i="12"/>
  <c r="AV26" i="12"/>
  <c r="BA26" i="12"/>
  <c r="AJ27" i="12"/>
  <c r="AK27" i="12"/>
  <c r="AL27" i="12"/>
  <c r="AL25" i="12" s="1"/>
  <c r="AM27" i="12"/>
  <c r="AN27" i="12"/>
  <c r="AN25" i="12" s="1"/>
  <c r="AN26" i="12" s="1"/>
  <c r="AO27" i="12"/>
  <c r="AP27" i="12"/>
  <c r="AQ27" i="12"/>
  <c r="AQ25" i="12" s="1"/>
  <c r="AR27" i="12"/>
  <c r="AS27" i="12"/>
  <c r="AT27" i="12"/>
  <c r="AU27" i="12"/>
  <c r="AV27" i="12"/>
  <c r="AW27" i="12"/>
  <c r="AX27" i="12"/>
  <c r="AY27" i="12"/>
  <c r="AY25" i="12" s="1"/>
  <c r="AY26" i="12" s="1"/>
  <c r="AZ27" i="12"/>
  <c r="BA27" i="12"/>
  <c r="BB27" i="12"/>
  <c r="AJ31" i="12"/>
  <c r="AK31" i="12"/>
  <c r="AL31" i="12"/>
  <c r="AM31" i="12"/>
  <c r="AN31" i="12"/>
  <c r="AO31" i="12"/>
  <c r="AP31" i="12"/>
  <c r="AQ31" i="12"/>
  <c r="AR31" i="12"/>
  <c r="AS31" i="12"/>
  <c r="AT31" i="12"/>
  <c r="AT25" i="12" s="1"/>
  <c r="AU31" i="12"/>
  <c r="AV31" i="12"/>
  <c r="AW31" i="12"/>
  <c r="AX31" i="12"/>
  <c r="AY31" i="12"/>
  <c r="AZ31" i="12"/>
  <c r="BA31" i="12"/>
  <c r="BA25" i="12" s="1"/>
  <c r="BB31" i="12"/>
  <c r="AJ35" i="12"/>
  <c r="AK35" i="12"/>
  <c r="AK25" i="12" s="1"/>
  <c r="AL35" i="12"/>
  <c r="AM35" i="12"/>
  <c r="AN35" i="12"/>
  <c r="AO35" i="12"/>
  <c r="AP35" i="12"/>
  <c r="AQ35" i="12"/>
  <c r="AR35" i="12"/>
  <c r="AS35" i="12"/>
  <c r="AT35" i="12"/>
  <c r="AU35" i="12"/>
  <c r="AV35" i="12"/>
  <c r="AW35" i="12"/>
  <c r="AX35" i="12"/>
  <c r="AY35" i="12"/>
  <c r="AZ35" i="12"/>
  <c r="BA35" i="12"/>
  <c r="BB35" i="12"/>
  <c r="AP40" i="12"/>
  <c r="AQ40" i="12"/>
  <c r="AR40" i="12"/>
  <c r="AU40" i="12"/>
  <c r="AP41" i="12"/>
  <c r="AQ41" i="12"/>
  <c r="AR41" i="12"/>
  <c r="AT41" i="12"/>
  <c r="AU41" i="12"/>
  <c r="AY41" i="12"/>
  <c r="AJ42" i="12"/>
  <c r="AJ40" i="12" s="1"/>
  <c r="AK42" i="12"/>
  <c r="AK40" i="12" s="1"/>
  <c r="AK41" i="12" s="1"/>
  <c r="AL42" i="12"/>
  <c r="AL40" i="12" s="1"/>
  <c r="AL41" i="12" s="1"/>
  <c r="AM42" i="12"/>
  <c r="AN42" i="12"/>
  <c r="AO42" i="12"/>
  <c r="AP42" i="12"/>
  <c r="AQ42" i="12"/>
  <c r="AR42" i="12"/>
  <c r="AS42" i="12"/>
  <c r="AT42" i="12"/>
  <c r="AT40" i="12" s="1"/>
  <c r="AU42" i="12"/>
  <c r="AV42" i="12"/>
  <c r="AW42" i="12"/>
  <c r="AX42" i="12"/>
  <c r="AX40" i="12" s="1"/>
  <c r="AX41" i="12" s="1"/>
  <c r="AY42" i="12"/>
  <c r="AZ42" i="12"/>
  <c r="BA42" i="12"/>
  <c r="BB42" i="12"/>
  <c r="AJ46" i="12"/>
  <c r="AK46" i="12"/>
  <c r="AL46" i="12"/>
  <c r="AM46" i="12"/>
  <c r="AN46" i="12"/>
  <c r="AO46" i="12"/>
  <c r="AO40" i="12" s="1"/>
  <c r="AO41" i="12" s="1"/>
  <c r="AP46" i="12"/>
  <c r="AQ46" i="12"/>
  <c r="AR46" i="12"/>
  <c r="AS46" i="12"/>
  <c r="AS40" i="12" s="1"/>
  <c r="AT46" i="12"/>
  <c r="AU46" i="12"/>
  <c r="AV46" i="12"/>
  <c r="AW46" i="12"/>
  <c r="AW40" i="12" s="1"/>
  <c r="AW41" i="12" s="1"/>
  <c r="AX46" i="12"/>
  <c r="AY46" i="12"/>
  <c r="AY40" i="12" s="1"/>
  <c r="AZ46" i="12"/>
  <c r="BA46" i="12"/>
  <c r="BB46" i="12"/>
  <c r="AJ50" i="12"/>
  <c r="AK50" i="12"/>
  <c r="AL50" i="12"/>
  <c r="AM50" i="12"/>
  <c r="AN50" i="12"/>
  <c r="AO50" i="12"/>
  <c r="AP50" i="12"/>
  <c r="AQ50" i="12"/>
  <c r="AR50" i="12"/>
  <c r="AS50" i="12"/>
  <c r="AT50" i="12"/>
  <c r="AU50" i="12"/>
  <c r="AV50" i="12"/>
  <c r="AW50" i="12"/>
  <c r="AX50" i="12"/>
  <c r="AY50" i="12"/>
  <c r="AZ50" i="12"/>
  <c r="BA50" i="12"/>
  <c r="BB50" i="12"/>
  <c r="AM55" i="12"/>
  <c r="AR55" i="12"/>
  <c r="AR56" i="12" s="1"/>
  <c r="AS55" i="12"/>
  <c r="AX55" i="12"/>
  <c r="AX56" i="12" s="1"/>
  <c r="AY55" i="12"/>
  <c r="AY56" i="12"/>
  <c r="AZ56" i="12"/>
  <c r="BB56" i="12"/>
  <c r="AJ57" i="12"/>
  <c r="AK57" i="12"/>
  <c r="AL57" i="12"/>
  <c r="AL55" i="12" s="1"/>
  <c r="AL56" i="12" s="1"/>
  <c r="AM57" i="12"/>
  <c r="AN57" i="12"/>
  <c r="AO57" i="12"/>
  <c r="AP57" i="12"/>
  <c r="AQ57" i="12"/>
  <c r="AR57" i="12"/>
  <c r="AS57" i="12"/>
  <c r="AT57" i="12"/>
  <c r="AT55" i="12" s="1"/>
  <c r="AT56" i="12" s="1"/>
  <c r="AU57" i="12"/>
  <c r="AU55" i="12" s="1"/>
  <c r="AU56" i="12" s="1"/>
  <c r="AV57" i="12"/>
  <c r="AV55" i="12" s="1"/>
  <c r="AW57" i="12"/>
  <c r="AW55" i="12" s="1"/>
  <c r="AW56" i="12" s="1"/>
  <c r="AX57" i="12"/>
  <c r="AY57" i="12"/>
  <c r="AZ57" i="12"/>
  <c r="BA57" i="12"/>
  <c r="BB57" i="12"/>
  <c r="AJ61" i="12"/>
  <c r="AK61" i="12"/>
  <c r="AL61" i="12"/>
  <c r="AM61" i="12"/>
  <c r="AN61" i="12"/>
  <c r="AO61" i="12"/>
  <c r="AP61" i="12"/>
  <c r="AQ61" i="12"/>
  <c r="AR61" i="12"/>
  <c r="AS61" i="12"/>
  <c r="AT61" i="12"/>
  <c r="AU61" i="12"/>
  <c r="AV61" i="12"/>
  <c r="AW61" i="12"/>
  <c r="AX61" i="12"/>
  <c r="AY61" i="12"/>
  <c r="AZ61" i="12"/>
  <c r="AZ55" i="12" s="1"/>
  <c r="BA61" i="12"/>
  <c r="BB61" i="12"/>
  <c r="BB55" i="12" s="1"/>
  <c r="AJ65" i="12"/>
  <c r="AK65" i="12"/>
  <c r="AL65" i="12"/>
  <c r="AM65" i="12"/>
  <c r="AN65" i="12"/>
  <c r="AN55" i="12" s="1"/>
  <c r="AN56" i="12" s="1"/>
  <c r="AO65" i="12"/>
  <c r="AO55" i="12" s="1"/>
  <c r="AO56" i="12" s="1"/>
  <c r="AP65" i="12"/>
  <c r="AP55" i="12" s="1"/>
  <c r="AQ65" i="12"/>
  <c r="AR65" i="12"/>
  <c r="AS65" i="12"/>
  <c r="AT65" i="12"/>
  <c r="AU65" i="12"/>
  <c r="AV65" i="12"/>
  <c r="AW65" i="12"/>
  <c r="AX65" i="12"/>
  <c r="AY65" i="12"/>
  <c r="AZ65" i="12"/>
  <c r="BA65" i="12"/>
  <c r="BB65" i="12"/>
  <c r="AO70" i="12"/>
  <c r="AP70" i="12"/>
  <c r="AU70" i="12"/>
  <c r="AU71" i="12" s="1"/>
  <c r="AX70" i="12"/>
  <c r="BB70" i="12"/>
  <c r="BB71" i="12" s="1"/>
  <c r="AO71" i="12"/>
  <c r="AW71" i="12"/>
  <c r="AX71" i="12"/>
  <c r="AY71" i="12"/>
  <c r="AJ72" i="12"/>
  <c r="AK72" i="12"/>
  <c r="AL72" i="12"/>
  <c r="AM72" i="12"/>
  <c r="AM70" i="12" s="1"/>
  <c r="AN72" i="12"/>
  <c r="AO72" i="12"/>
  <c r="AP72" i="12"/>
  <c r="AQ72" i="12"/>
  <c r="AR72" i="12"/>
  <c r="AS72" i="12"/>
  <c r="AT72" i="12"/>
  <c r="AU72" i="12"/>
  <c r="AV72" i="12"/>
  <c r="AW72" i="12"/>
  <c r="AW70" i="12" s="1"/>
  <c r="AX72" i="12"/>
  <c r="AY72" i="12"/>
  <c r="AZ72" i="12"/>
  <c r="BA72" i="12"/>
  <c r="BB72" i="12"/>
  <c r="AJ76" i="12"/>
  <c r="AK76" i="12"/>
  <c r="AL76" i="12"/>
  <c r="AM76" i="12"/>
  <c r="AN76" i="12"/>
  <c r="AO76" i="12"/>
  <c r="AP76" i="12"/>
  <c r="AQ76" i="12"/>
  <c r="AQ70" i="12" s="1"/>
  <c r="AQ71" i="12" s="1"/>
  <c r="AR76" i="12"/>
  <c r="AR70" i="12" s="1"/>
  <c r="AR71" i="12" s="1"/>
  <c r="AS76" i="12"/>
  <c r="AS70" i="12" s="1"/>
  <c r="AT76" i="12"/>
  <c r="AT70" i="12" s="1"/>
  <c r="AT71" i="12" s="1"/>
  <c r="AU76" i="12"/>
  <c r="AV76" i="12"/>
  <c r="AW76" i="12"/>
  <c r="AX76" i="12"/>
  <c r="AY76" i="12"/>
  <c r="AZ76" i="12"/>
  <c r="BA76" i="12"/>
  <c r="BA70" i="12" s="1"/>
  <c r="BA71" i="12" s="1"/>
  <c r="BB76" i="12"/>
  <c r="AJ80" i="12"/>
  <c r="AK80" i="12"/>
  <c r="AL80" i="12"/>
  <c r="AM80" i="12"/>
  <c r="AN80" i="12"/>
  <c r="AO80" i="12"/>
  <c r="AP80" i="12"/>
  <c r="AQ80" i="12"/>
  <c r="AR80" i="12"/>
  <c r="AS80" i="12"/>
  <c r="AT80" i="12"/>
  <c r="AU80" i="12"/>
  <c r="AV80" i="12"/>
  <c r="AV70" i="12" s="1"/>
  <c r="AW80" i="12"/>
  <c r="AX80" i="12"/>
  <c r="AY80" i="12"/>
  <c r="AY70" i="12" s="1"/>
  <c r="AZ80" i="12"/>
  <c r="BA80" i="12"/>
  <c r="BB80" i="12"/>
  <c r="AM85" i="12"/>
  <c r="AN85" i="12"/>
  <c r="AN86" i="12" s="1"/>
  <c r="AO85" i="12"/>
  <c r="AO86" i="12" s="1"/>
  <c r="AT85" i="12"/>
  <c r="AT86" i="12" s="1"/>
  <c r="BA85" i="12"/>
  <c r="BA86" i="12" s="1"/>
  <c r="BB85" i="12"/>
  <c r="BB86" i="12" s="1"/>
  <c r="BH85" i="12"/>
  <c r="AR86" i="12"/>
  <c r="AJ87" i="12"/>
  <c r="AK87" i="12"/>
  <c r="AL87" i="12"/>
  <c r="AM87" i="12"/>
  <c r="AN87" i="12"/>
  <c r="AO87" i="12"/>
  <c r="AP87" i="12"/>
  <c r="AP85" i="12" s="1"/>
  <c r="AP86" i="12" s="1"/>
  <c r="AQ87" i="12"/>
  <c r="AQ85" i="12" s="1"/>
  <c r="AQ86" i="12" s="1"/>
  <c r="AR87" i="12"/>
  <c r="AS87" i="12"/>
  <c r="AT87" i="12"/>
  <c r="AU87" i="12"/>
  <c r="AV87" i="12"/>
  <c r="AW87" i="12"/>
  <c r="AX87" i="12"/>
  <c r="AY87" i="12"/>
  <c r="AZ87" i="12"/>
  <c r="AZ85" i="12" s="1"/>
  <c r="AZ86" i="12" s="1"/>
  <c r="BA87" i="12"/>
  <c r="BB87" i="12"/>
  <c r="AJ91" i="12"/>
  <c r="AK91" i="12"/>
  <c r="AK85" i="12" s="1"/>
  <c r="AK86" i="12" s="1"/>
  <c r="AL91" i="12"/>
  <c r="AL85" i="12" s="1"/>
  <c r="AL86" i="12" s="1"/>
  <c r="AM91" i="12"/>
  <c r="AN91" i="12"/>
  <c r="AO91" i="12"/>
  <c r="AP91" i="12"/>
  <c r="AQ91" i="12"/>
  <c r="AR91" i="12"/>
  <c r="AR85" i="12" s="1"/>
  <c r="AS91" i="12"/>
  <c r="AT91" i="12"/>
  <c r="AU91" i="12"/>
  <c r="AV91" i="12"/>
  <c r="AW91" i="12"/>
  <c r="AX91" i="12"/>
  <c r="AY91" i="12"/>
  <c r="AZ91" i="12"/>
  <c r="BA91" i="12"/>
  <c r="BB91" i="12"/>
  <c r="AJ95" i="12"/>
  <c r="AK95" i="12"/>
  <c r="AL95" i="12"/>
  <c r="AM95" i="12"/>
  <c r="AN95" i="12"/>
  <c r="AO95" i="12"/>
  <c r="AP95" i="12"/>
  <c r="AQ95" i="12"/>
  <c r="AR95" i="12"/>
  <c r="AS95" i="12"/>
  <c r="AT95" i="12"/>
  <c r="AU95" i="12"/>
  <c r="AV95" i="12"/>
  <c r="AW95" i="12"/>
  <c r="AX95" i="12"/>
  <c r="AY95" i="12"/>
  <c r="AZ95" i="12"/>
  <c r="BA95" i="12"/>
  <c r="BB95" i="12"/>
  <c r="AP100" i="12"/>
  <c r="AJ102" i="12"/>
  <c r="AJ100" i="12" s="1"/>
  <c r="AK102" i="12"/>
  <c r="AK100" i="12" s="1"/>
  <c r="AK101" i="12" s="1"/>
  <c r="AL102" i="12"/>
  <c r="AM102" i="12"/>
  <c r="AM100" i="12" s="1"/>
  <c r="AN102" i="12"/>
  <c r="AN100" i="12" s="1"/>
  <c r="AN101" i="12" s="1"/>
  <c r="AO102" i="12"/>
  <c r="AO100" i="12" s="1"/>
  <c r="AO101" i="12" s="1"/>
  <c r="AP102" i="12"/>
  <c r="AQ102" i="12"/>
  <c r="AR102" i="12"/>
  <c r="AR100" i="12" s="1"/>
  <c r="AR101" i="12" s="1"/>
  <c r="AS102" i="12"/>
  <c r="AT102" i="12"/>
  <c r="AU102" i="12"/>
  <c r="AV102" i="12"/>
  <c r="AV100" i="12" s="1"/>
  <c r="AW102" i="12"/>
  <c r="AW100" i="12" s="1"/>
  <c r="AW101" i="12" s="1"/>
  <c r="AX102" i="12"/>
  <c r="AX100" i="12" s="1"/>
  <c r="AX101" i="12" s="1"/>
  <c r="AY102" i="12"/>
  <c r="AZ102" i="12"/>
  <c r="BA102" i="12"/>
  <c r="BB102" i="12"/>
  <c r="AJ106" i="12"/>
  <c r="AK106" i="12"/>
  <c r="AL106" i="12"/>
  <c r="AM106" i="12"/>
  <c r="AN106" i="12"/>
  <c r="AO106" i="12"/>
  <c r="AP106" i="12"/>
  <c r="AQ106" i="12"/>
  <c r="AR106" i="12"/>
  <c r="AS106" i="12"/>
  <c r="AT106" i="12"/>
  <c r="AU106" i="12"/>
  <c r="AU100" i="12" s="1"/>
  <c r="AU101" i="12" s="1"/>
  <c r="AV106" i="12"/>
  <c r="AW106" i="12"/>
  <c r="AX106" i="12"/>
  <c r="AY106" i="12"/>
  <c r="AZ106" i="12"/>
  <c r="BA106" i="12"/>
  <c r="BB106" i="12"/>
  <c r="AJ110" i="12"/>
  <c r="AK110" i="12"/>
  <c r="AL110" i="12"/>
  <c r="AM110" i="12"/>
  <c r="AN110" i="12"/>
  <c r="AO110" i="12"/>
  <c r="AP110" i="12"/>
  <c r="AQ110" i="12"/>
  <c r="AQ100" i="12" s="1"/>
  <c r="AQ101" i="12" s="1"/>
  <c r="AR110" i="12"/>
  <c r="AS110" i="12"/>
  <c r="AS100" i="12" s="1"/>
  <c r="AT110" i="12"/>
  <c r="AT100" i="12" s="1"/>
  <c r="AT101" i="12" s="1"/>
  <c r="AU110" i="12"/>
  <c r="AV110" i="12"/>
  <c r="AW110" i="12"/>
  <c r="AX110" i="12"/>
  <c r="AY110" i="12"/>
  <c r="AZ110" i="12"/>
  <c r="BA110" i="12"/>
  <c r="BB110" i="12"/>
  <c r="AT115" i="12"/>
  <c r="AT116" i="12" s="1"/>
  <c r="AV115" i="12"/>
  <c r="AW115" i="12"/>
  <c r="AZ115" i="12"/>
  <c r="AZ116" i="12" s="1"/>
  <c r="BA115" i="12"/>
  <c r="BA116" i="12" s="1"/>
  <c r="BB115" i="12"/>
  <c r="BB116" i="12" s="1"/>
  <c r="AO116" i="12"/>
  <c r="AP116" i="12"/>
  <c r="AQ116" i="12"/>
  <c r="AW116" i="12"/>
  <c r="AJ117" i="12"/>
  <c r="AJ115" i="12" s="1"/>
  <c r="AK117" i="12"/>
  <c r="AL117" i="12"/>
  <c r="AM117" i="12"/>
  <c r="AN117" i="12"/>
  <c r="AO117" i="12"/>
  <c r="AP117" i="12"/>
  <c r="AQ117" i="12"/>
  <c r="AR117" i="12"/>
  <c r="AS117" i="12"/>
  <c r="AT117" i="12"/>
  <c r="AU117" i="12"/>
  <c r="AV117" i="12"/>
  <c r="AW117" i="12"/>
  <c r="AX117" i="12"/>
  <c r="AY117" i="12"/>
  <c r="AZ117" i="12"/>
  <c r="BA117" i="12"/>
  <c r="BB117" i="12"/>
  <c r="AJ121" i="12"/>
  <c r="AK121" i="12"/>
  <c r="AL121" i="12"/>
  <c r="AM121" i="12"/>
  <c r="AN121" i="12"/>
  <c r="AO121" i="12"/>
  <c r="AP121" i="12"/>
  <c r="AQ121" i="12"/>
  <c r="AQ115" i="12" s="1"/>
  <c r="AR121" i="12"/>
  <c r="AR115" i="12" s="1"/>
  <c r="AR116" i="12" s="1"/>
  <c r="AS121" i="12"/>
  <c r="AS115" i="12" s="1"/>
  <c r="AT121" i="12"/>
  <c r="AU121" i="12"/>
  <c r="AU115" i="12" s="1"/>
  <c r="AU116" i="12" s="1"/>
  <c r="AV121" i="12"/>
  <c r="AW121" i="12"/>
  <c r="AX121" i="12"/>
  <c r="AY121" i="12"/>
  <c r="AZ121" i="12"/>
  <c r="BA121" i="12"/>
  <c r="BB121" i="12"/>
  <c r="AJ125" i="12"/>
  <c r="AK125" i="12"/>
  <c r="AL125" i="12"/>
  <c r="AM125" i="12"/>
  <c r="AN125" i="12"/>
  <c r="AO125" i="12"/>
  <c r="AO115" i="12" s="1"/>
  <c r="AP125" i="12"/>
  <c r="AP115" i="12" s="1"/>
  <c r="AQ125" i="12"/>
  <c r="AR125" i="12"/>
  <c r="AS125" i="12"/>
  <c r="AT125" i="12"/>
  <c r="AU125" i="12"/>
  <c r="AV125" i="12"/>
  <c r="AW125" i="12"/>
  <c r="AX125" i="12"/>
  <c r="AY125" i="12"/>
  <c r="AZ125" i="12"/>
  <c r="BA125" i="12"/>
  <c r="BB125" i="12"/>
  <c r="AK130" i="12"/>
  <c r="AK131" i="12" s="1"/>
  <c r="AL130" i="12"/>
  <c r="AL131" i="12" s="1"/>
  <c r="AM130" i="12"/>
  <c r="AN130" i="12"/>
  <c r="AN131" i="12" s="1"/>
  <c r="AP130" i="12"/>
  <c r="AR130" i="12"/>
  <c r="AR131" i="12" s="1"/>
  <c r="AY130" i="12"/>
  <c r="AZ130" i="12"/>
  <c r="AY131" i="12"/>
  <c r="AZ131" i="12"/>
  <c r="AJ132" i="12"/>
  <c r="AK132" i="12"/>
  <c r="AL132" i="12"/>
  <c r="AM132" i="12"/>
  <c r="AN132" i="12"/>
  <c r="AO132" i="12"/>
  <c r="AP132" i="12"/>
  <c r="AQ132" i="12"/>
  <c r="AR132" i="12"/>
  <c r="AS132" i="12"/>
  <c r="AS130" i="12" s="1"/>
  <c r="AT132" i="12"/>
  <c r="AT130" i="12" s="1"/>
  <c r="AT131" i="12" s="1"/>
  <c r="AU132" i="12"/>
  <c r="AU130" i="12" s="1"/>
  <c r="AU131" i="12" s="1"/>
  <c r="AV132" i="12"/>
  <c r="AV130" i="12" s="1"/>
  <c r="AW132" i="12"/>
  <c r="AW130" i="12" s="1"/>
  <c r="AW131" i="12" s="1"/>
  <c r="AX132" i="12"/>
  <c r="AX130" i="12" s="1"/>
  <c r="AX131" i="12" s="1"/>
  <c r="AY132" i="12"/>
  <c r="AZ132" i="12"/>
  <c r="BA132" i="12"/>
  <c r="BB132" i="12"/>
  <c r="AJ136" i="12"/>
  <c r="AK136" i="12"/>
  <c r="AL136" i="12"/>
  <c r="AM136" i="12"/>
  <c r="AN136" i="12"/>
  <c r="AO136" i="12"/>
  <c r="AP136" i="12"/>
  <c r="AQ136" i="12"/>
  <c r="AR136" i="12"/>
  <c r="AS136" i="12"/>
  <c r="AT136" i="12"/>
  <c r="AU136" i="12"/>
  <c r="AV136" i="12"/>
  <c r="AW136" i="12"/>
  <c r="AX136" i="12"/>
  <c r="AY136" i="12"/>
  <c r="AZ136" i="12"/>
  <c r="BA136" i="12"/>
  <c r="BA130" i="12" s="1"/>
  <c r="BA131" i="12" s="1"/>
  <c r="BB136" i="12"/>
  <c r="AJ140" i="12"/>
  <c r="AK140" i="12"/>
  <c r="AL140" i="12"/>
  <c r="AM140" i="12"/>
  <c r="AN140" i="12"/>
  <c r="AO140" i="12"/>
  <c r="AP140" i="12"/>
  <c r="AQ140" i="12"/>
  <c r="AR140" i="12"/>
  <c r="AS140" i="12"/>
  <c r="AT140" i="12"/>
  <c r="AU140" i="12"/>
  <c r="AV140" i="12"/>
  <c r="AW140" i="12"/>
  <c r="AX140" i="12"/>
  <c r="AY140" i="12"/>
  <c r="AZ140" i="12"/>
  <c r="BA140" i="12"/>
  <c r="BB140" i="12"/>
  <c r="AM145" i="12"/>
  <c r="AN145" i="12"/>
  <c r="AN146" i="12" s="1"/>
  <c r="AO145" i="12"/>
  <c r="AR145" i="12"/>
  <c r="AR146" i="12" s="1"/>
  <c r="AZ145" i="12"/>
  <c r="AZ146" i="12" s="1"/>
  <c r="BA145" i="12"/>
  <c r="BA146" i="12" s="1"/>
  <c r="BB145" i="12"/>
  <c r="BB146" i="12" s="1"/>
  <c r="AM146" i="12"/>
  <c r="AO146" i="12"/>
  <c r="AJ147" i="12"/>
  <c r="AK147" i="12"/>
  <c r="AL147" i="12"/>
  <c r="AM147" i="12"/>
  <c r="AN147" i="12"/>
  <c r="AO147" i="12"/>
  <c r="AP147" i="12"/>
  <c r="AP145" i="12" s="1"/>
  <c r="AQ147" i="12"/>
  <c r="AQ145" i="12" s="1"/>
  <c r="AQ146" i="12" s="1"/>
  <c r="AR147" i="12"/>
  <c r="AS147" i="12"/>
  <c r="AT147" i="12"/>
  <c r="AU147" i="12"/>
  <c r="AU145" i="12" s="1"/>
  <c r="AU146" i="12" s="1"/>
  <c r="AV147" i="12"/>
  <c r="AW147" i="12"/>
  <c r="AX147" i="12"/>
  <c r="AY147" i="12"/>
  <c r="AZ147" i="12"/>
  <c r="BA147" i="12"/>
  <c r="BB147" i="12"/>
  <c r="AJ151" i="12"/>
  <c r="AJ145" i="12" s="1"/>
  <c r="AK151" i="12"/>
  <c r="AL151" i="12"/>
  <c r="AM151" i="12"/>
  <c r="AN151" i="12"/>
  <c r="AO151" i="12"/>
  <c r="AP151" i="12"/>
  <c r="AQ151" i="12"/>
  <c r="AR151" i="12"/>
  <c r="AS151" i="12"/>
  <c r="AT151" i="12"/>
  <c r="AU151" i="12"/>
  <c r="AV151" i="12"/>
  <c r="AW151" i="12"/>
  <c r="AX151" i="12"/>
  <c r="AY151" i="12"/>
  <c r="AZ151" i="12"/>
  <c r="BA151" i="12"/>
  <c r="BB151" i="12"/>
  <c r="AJ155" i="12"/>
  <c r="AK155" i="12"/>
  <c r="AL155" i="12"/>
  <c r="AM155" i="12"/>
  <c r="AN155" i="12"/>
  <c r="AO155" i="12"/>
  <c r="AP155" i="12"/>
  <c r="AQ155" i="12"/>
  <c r="AR155" i="12"/>
  <c r="AS155" i="12"/>
  <c r="AT155" i="12"/>
  <c r="AU155" i="12"/>
  <c r="AV155" i="12"/>
  <c r="AV145" i="12" s="1"/>
  <c r="AW155" i="12"/>
  <c r="AW145" i="12" s="1"/>
  <c r="AW146" i="12" s="1"/>
  <c r="AX155" i="12"/>
  <c r="AX145" i="12" s="1"/>
  <c r="AX146" i="12" s="1"/>
  <c r="AY155" i="12"/>
  <c r="AY145" i="12" s="1"/>
  <c r="AZ155" i="12"/>
  <c r="BA155" i="12"/>
  <c r="BB155" i="12"/>
  <c r="AJ160" i="12"/>
  <c r="AO160" i="12"/>
  <c r="AR160" i="12"/>
  <c r="AR161" i="12" s="1"/>
  <c r="AS160" i="12"/>
  <c r="AZ160" i="12"/>
  <c r="AZ161" i="12" s="1"/>
  <c r="AN161" i="12"/>
  <c r="AO161" i="12"/>
  <c r="AP161" i="12"/>
  <c r="AW161" i="12"/>
  <c r="BA161" i="12"/>
  <c r="AJ162" i="12"/>
  <c r="AK162" i="12"/>
  <c r="AK160" i="12" s="1"/>
  <c r="AK161" i="12" s="1"/>
  <c r="AL162" i="12"/>
  <c r="AM162" i="12"/>
  <c r="AN162" i="12"/>
  <c r="AN160" i="12" s="1"/>
  <c r="AO162" i="12"/>
  <c r="AP162" i="12"/>
  <c r="AP160" i="12" s="1"/>
  <c r="AQ162" i="12"/>
  <c r="AR162" i="12"/>
  <c r="AS162" i="12"/>
  <c r="AT162" i="12"/>
  <c r="AT160" i="12" s="1"/>
  <c r="AT161" i="12" s="1"/>
  <c r="AU162" i="12"/>
  <c r="AV162" i="12"/>
  <c r="AW162" i="12"/>
  <c r="AX162" i="12"/>
  <c r="AY162" i="12"/>
  <c r="AZ162" i="12"/>
  <c r="BA162" i="12"/>
  <c r="BA160" i="12" s="1"/>
  <c r="BB162" i="12"/>
  <c r="AJ166" i="12"/>
  <c r="AK166" i="12"/>
  <c r="AL166" i="12"/>
  <c r="AM166" i="12"/>
  <c r="AM160" i="12" s="1"/>
  <c r="AN166" i="12"/>
  <c r="AO166" i="12"/>
  <c r="AP166" i="12"/>
  <c r="AQ166" i="12"/>
  <c r="AR166" i="12"/>
  <c r="AS166" i="12"/>
  <c r="AT166" i="12"/>
  <c r="AU166" i="12"/>
  <c r="AV166" i="12"/>
  <c r="AW166" i="12"/>
  <c r="AX166" i="12"/>
  <c r="AY166" i="12"/>
  <c r="AZ166" i="12"/>
  <c r="BA166" i="12"/>
  <c r="BB166" i="12"/>
  <c r="AJ170" i="12"/>
  <c r="AK170" i="12"/>
  <c r="AL170" i="12"/>
  <c r="AM170" i="12"/>
  <c r="AN170" i="12"/>
  <c r="AO170" i="12"/>
  <c r="AP170" i="12"/>
  <c r="AQ170" i="12"/>
  <c r="AR170" i="12"/>
  <c r="AS170" i="12"/>
  <c r="AT170" i="12"/>
  <c r="AU170" i="12"/>
  <c r="AV170" i="12"/>
  <c r="AW170" i="12"/>
  <c r="AW160" i="12" s="1"/>
  <c r="AX170" i="12"/>
  <c r="AY170" i="12"/>
  <c r="AZ170" i="12"/>
  <c r="BA170" i="12"/>
  <c r="BB170" i="12"/>
  <c r="AK175" i="12"/>
  <c r="AK176" i="12" s="1"/>
  <c r="AL175" i="12"/>
  <c r="AL176" i="12" s="1"/>
  <c r="AP175" i="12"/>
  <c r="AR175" i="12"/>
  <c r="AR176" i="12" s="1"/>
  <c r="AX175" i="12"/>
  <c r="AX176" i="12" s="1"/>
  <c r="AJ177" i="12"/>
  <c r="AJ175" i="12" s="1"/>
  <c r="AJ176" i="12" s="1"/>
  <c r="AK177" i="12"/>
  <c r="AL177" i="12"/>
  <c r="AM177" i="12"/>
  <c r="AN177" i="12"/>
  <c r="AO177" i="12"/>
  <c r="AP177" i="12"/>
  <c r="AQ177" i="12"/>
  <c r="AR177" i="12"/>
  <c r="AS177" i="12"/>
  <c r="AT177" i="12"/>
  <c r="AU177" i="12"/>
  <c r="AV177" i="12"/>
  <c r="AW177" i="12"/>
  <c r="AW175" i="12" s="1"/>
  <c r="AW176" i="12" s="1"/>
  <c r="AX177" i="12"/>
  <c r="AY177" i="12"/>
  <c r="AY175" i="12" s="1"/>
  <c r="AY176" i="12" s="1"/>
  <c r="AZ177" i="12"/>
  <c r="AZ175" i="12" s="1"/>
  <c r="AZ176" i="12" s="1"/>
  <c r="BA177" i="12"/>
  <c r="BA175" i="12" s="1"/>
  <c r="BA176" i="12" s="1"/>
  <c r="BB177" i="12"/>
  <c r="BB175" i="12" s="1"/>
  <c r="BB176" i="12" s="1"/>
  <c r="AJ181" i="12"/>
  <c r="AK181" i="12"/>
  <c r="AL181" i="12"/>
  <c r="AM181" i="12"/>
  <c r="AN181" i="12"/>
  <c r="AO181" i="12"/>
  <c r="AP181" i="12"/>
  <c r="AQ181" i="12"/>
  <c r="AR181" i="12"/>
  <c r="AS181" i="12"/>
  <c r="AT181" i="12"/>
  <c r="AU181" i="12"/>
  <c r="AV181" i="12"/>
  <c r="AW181" i="12"/>
  <c r="AX181" i="12"/>
  <c r="AY181" i="12"/>
  <c r="AZ181" i="12"/>
  <c r="BA181" i="12"/>
  <c r="BB181" i="12"/>
  <c r="AJ185" i="12"/>
  <c r="AK185" i="12"/>
  <c r="AL185" i="12"/>
  <c r="AM185" i="12"/>
  <c r="AN185" i="12"/>
  <c r="AO185" i="12"/>
  <c r="AP185" i="12"/>
  <c r="AQ185" i="12"/>
  <c r="AQ175" i="12" s="1"/>
  <c r="AQ176" i="12" s="1"/>
  <c r="AR185" i="12"/>
  <c r="AS185" i="12"/>
  <c r="AS175" i="12" s="1"/>
  <c r="AT185" i="12"/>
  <c r="AU185" i="12"/>
  <c r="AV185" i="12"/>
  <c r="AW185" i="12"/>
  <c r="AX185" i="12"/>
  <c r="AY185" i="12"/>
  <c r="AZ185" i="12"/>
  <c r="BA185" i="12"/>
  <c r="BB185" i="12"/>
  <c r="AR190" i="12"/>
  <c r="BA190" i="12"/>
  <c r="AR191" i="12"/>
  <c r="BA191" i="12"/>
  <c r="BB191" i="12"/>
  <c r="AJ192" i="12"/>
  <c r="AJ190" i="12" s="1"/>
  <c r="AK192" i="12"/>
  <c r="AK190" i="12" s="1"/>
  <c r="AK191" i="12" s="1"/>
  <c r="AL192" i="12"/>
  <c r="AL190" i="12" s="1"/>
  <c r="AL191" i="12" s="1"/>
  <c r="AM192" i="12"/>
  <c r="AM190" i="12" s="1"/>
  <c r="AN192" i="12"/>
  <c r="AO192" i="12"/>
  <c r="AP192" i="12"/>
  <c r="AQ192" i="12"/>
  <c r="AQ190" i="12" s="1"/>
  <c r="AQ191" i="12" s="1"/>
  <c r="AR192" i="12"/>
  <c r="AS192" i="12"/>
  <c r="AT192" i="12"/>
  <c r="AT190" i="12" s="1"/>
  <c r="AT191" i="12" s="1"/>
  <c r="AU192" i="12"/>
  <c r="AV192" i="12"/>
  <c r="AW192" i="12"/>
  <c r="AX192" i="12"/>
  <c r="AY192" i="12"/>
  <c r="AZ192" i="12"/>
  <c r="BA192" i="12"/>
  <c r="BB192" i="12"/>
  <c r="AJ196" i="12"/>
  <c r="AK196" i="12"/>
  <c r="AL196" i="12"/>
  <c r="AM196" i="12"/>
  <c r="AN196" i="12"/>
  <c r="AO196" i="12"/>
  <c r="AP196" i="12"/>
  <c r="AQ196" i="12"/>
  <c r="AR196" i="12"/>
  <c r="AS196" i="12"/>
  <c r="AS190" i="12" s="1"/>
  <c r="AT196" i="12"/>
  <c r="AU196" i="12"/>
  <c r="AU190" i="12" s="1"/>
  <c r="AU191" i="12" s="1"/>
  <c r="AV196" i="12"/>
  <c r="AV190" i="12" s="1"/>
  <c r="AW196" i="12"/>
  <c r="AW190" i="12" s="1"/>
  <c r="AW191" i="12" s="1"/>
  <c r="AX196" i="12"/>
  <c r="AX190" i="12" s="1"/>
  <c r="AX191" i="12" s="1"/>
  <c r="AY196" i="12"/>
  <c r="AY190" i="12" s="1"/>
  <c r="AY191" i="12" s="1"/>
  <c r="AZ196" i="12"/>
  <c r="BA196" i="12"/>
  <c r="BB196" i="12"/>
  <c r="AJ200" i="12"/>
  <c r="AK200" i="12"/>
  <c r="AL200" i="12"/>
  <c r="AM200" i="12"/>
  <c r="AN200" i="12"/>
  <c r="AN190" i="12" s="1"/>
  <c r="AN191" i="12" s="1"/>
  <c r="AO200" i="12"/>
  <c r="AP200" i="12"/>
  <c r="AP190" i="12" s="1"/>
  <c r="AQ200" i="12"/>
  <c r="AR200" i="12"/>
  <c r="AS200" i="12"/>
  <c r="AT200" i="12"/>
  <c r="AU200" i="12"/>
  <c r="AV200" i="12"/>
  <c r="AW200" i="12"/>
  <c r="AX200" i="12"/>
  <c r="AY200" i="12"/>
  <c r="AZ200" i="12"/>
  <c r="BA200" i="12"/>
  <c r="BB200" i="12"/>
  <c r="BB190" i="12" s="1"/>
  <c r="AN205" i="12"/>
  <c r="AN206" i="12" s="1"/>
  <c r="AO205" i="12"/>
  <c r="AO206" i="12" s="1"/>
  <c r="AP205" i="12"/>
  <c r="AQ205" i="12"/>
  <c r="AQ206" i="12" s="1"/>
  <c r="AT205" i="12"/>
  <c r="AU205" i="12"/>
  <c r="AU206" i="12" s="1"/>
  <c r="AW205" i="12"/>
  <c r="AW206" i="12" s="1"/>
  <c r="AX205" i="12"/>
  <c r="BA205" i="12"/>
  <c r="BA206" i="12" s="1"/>
  <c r="BB205" i="12"/>
  <c r="BB206" i="12" s="1"/>
  <c r="AJ206" i="12"/>
  <c r="AK206" i="12"/>
  <c r="AT206" i="12"/>
  <c r="AX206" i="12"/>
  <c r="AY206" i="12"/>
  <c r="AJ207" i="12"/>
  <c r="AJ205" i="12" s="1"/>
  <c r="AK207" i="12"/>
  <c r="AL207" i="12"/>
  <c r="AL205" i="12" s="1"/>
  <c r="AL206" i="12" s="1"/>
  <c r="AM207" i="12"/>
  <c r="AM205" i="12" s="1"/>
  <c r="AN207" i="12"/>
  <c r="AO207" i="12"/>
  <c r="AP207" i="12"/>
  <c r="AQ207" i="12"/>
  <c r="AR207" i="12"/>
  <c r="AS207" i="12"/>
  <c r="AT207" i="12"/>
  <c r="AU207" i="12"/>
  <c r="AV207" i="12"/>
  <c r="AW207" i="12"/>
  <c r="AX207" i="12"/>
  <c r="AY207" i="12"/>
  <c r="AY205" i="12" s="1"/>
  <c r="AZ207" i="12"/>
  <c r="AZ205" i="12" s="1"/>
  <c r="AZ206" i="12" s="1"/>
  <c r="BA207" i="12"/>
  <c r="BB207" i="12"/>
  <c r="AJ211" i="12"/>
  <c r="AK211" i="12"/>
  <c r="AL211" i="12"/>
  <c r="AM211" i="12"/>
  <c r="AN211" i="12"/>
  <c r="AO211" i="12"/>
  <c r="AP211" i="12"/>
  <c r="AQ211" i="12"/>
  <c r="AR211" i="12"/>
  <c r="AR205" i="12" s="1"/>
  <c r="AR206" i="12" s="1"/>
  <c r="AS211" i="12"/>
  <c r="AS205" i="12" s="1"/>
  <c r="AT211" i="12"/>
  <c r="AU211" i="12"/>
  <c r="AV211" i="12"/>
  <c r="AW211" i="12"/>
  <c r="AX211" i="12"/>
  <c r="AY211" i="12"/>
  <c r="AZ211" i="12"/>
  <c r="BA211" i="12"/>
  <c r="BB211" i="12"/>
  <c r="AJ215" i="12"/>
  <c r="AK215" i="12"/>
  <c r="AK205" i="12" s="1"/>
  <c r="AL215" i="12"/>
  <c r="AM215" i="12"/>
  <c r="AN215" i="12"/>
  <c r="AO215" i="12"/>
  <c r="AP215" i="12"/>
  <c r="AQ215" i="12"/>
  <c r="AR215" i="12"/>
  <c r="AS215" i="12"/>
  <c r="AT215" i="12"/>
  <c r="AU215" i="12"/>
  <c r="AV215" i="12"/>
  <c r="AW215" i="12"/>
  <c r="AX215" i="12"/>
  <c r="AY215" i="12"/>
  <c r="AZ215" i="12"/>
  <c r="BA215" i="12"/>
  <c r="BB215" i="12"/>
  <c r="BB220" i="12"/>
  <c r="BB221" i="12" s="1"/>
  <c r="AJ222" i="12"/>
  <c r="AK222" i="12"/>
  <c r="AL222" i="12"/>
  <c r="AM222" i="12"/>
  <c r="AN222" i="12"/>
  <c r="AO222" i="12"/>
  <c r="AP222" i="12"/>
  <c r="AQ222" i="12"/>
  <c r="AR222" i="12"/>
  <c r="AS222" i="12"/>
  <c r="AT222" i="12"/>
  <c r="AT220" i="12" s="1"/>
  <c r="AT221" i="12" s="1"/>
  <c r="AU222" i="12"/>
  <c r="AU220" i="12" s="1"/>
  <c r="AU221" i="12" s="1"/>
  <c r="AV222" i="12"/>
  <c r="AV220" i="12" s="1"/>
  <c r="AW222" i="12"/>
  <c r="AW220" i="12" s="1"/>
  <c r="AW221" i="12" s="1"/>
  <c r="AX222" i="12"/>
  <c r="AX220" i="12" s="1"/>
  <c r="AX221" i="12" s="1"/>
  <c r="AY222" i="12"/>
  <c r="AY220" i="12" s="1"/>
  <c r="AY221" i="12" s="1"/>
  <c r="AZ222" i="12"/>
  <c r="AZ220" i="12" s="1"/>
  <c r="AZ221" i="12" s="1"/>
  <c r="BA222" i="12"/>
  <c r="BB222" i="12"/>
  <c r="AJ226" i="12"/>
  <c r="AK226" i="12"/>
  <c r="AL226" i="12"/>
  <c r="AM226" i="12"/>
  <c r="AN226" i="12"/>
  <c r="AO226" i="12"/>
  <c r="AP226" i="12"/>
  <c r="AQ226" i="12"/>
  <c r="AR226" i="12"/>
  <c r="AS226" i="12"/>
  <c r="AT226" i="12"/>
  <c r="AU226" i="12"/>
  <c r="AV226" i="12"/>
  <c r="AW226" i="12"/>
  <c r="AX226" i="12"/>
  <c r="AY226" i="12"/>
  <c r="AZ226" i="12"/>
  <c r="BA226" i="12"/>
  <c r="BB226" i="12"/>
  <c r="AJ230" i="12"/>
  <c r="AK230" i="12"/>
  <c r="AL230" i="12"/>
  <c r="AM230" i="12"/>
  <c r="AN230" i="12"/>
  <c r="AN220" i="12" s="1"/>
  <c r="AN221" i="12" s="1"/>
  <c r="AO230" i="12"/>
  <c r="AO220" i="12" s="1"/>
  <c r="AO221" i="12" s="1"/>
  <c r="AP230" i="12"/>
  <c r="AP220" i="12" s="1"/>
  <c r="AQ230" i="12"/>
  <c r="AQ220" i="12" s="1"/>
  <c r="AQ221" i="12" s="1"/>
  <c r="AR230" i="12"/>
  <c r="AS230" i="12"/>
  <c r="AT230" i="12"/>
  <c r="AU230" i="12"/>
  <c r="AV230" i="12"/>
  <c r="AW230" i="12"/>
  <c r="AX230" i="12"/>
  <c r="AY230" i="12"/>
  <c r="AZ230" i="12"/>
  <c r="BA230" i="12"/>
  <c r="BA220" i="12" s="1"/>
  <c r="BA221" i="12" s="1"/>
  <c r="BB230" i="12"/>
  <c r="BB235" i="12"/>
  <c r="AO236" i="12"/>
  <c r="AZ236" i="12"/>
  <c r="BA236" i="12"/>
  <c r="BB236" i="12"/>
  <c r="AJ237" i="12"/>
  <c r="AJ235" i="12" s="1"/>
  <c r="AK237" i="12"/>
  <c r="AL237" i="12"/>
  <c r="AL235" i="12" s="1"/>
  <c r="AL236" i="12" s="1"/>
  <c r="AM237" i="12"/>
  <c r="AN237" i="12"/>
  <c r="AO237" i="12"/>
  <c r="AP237" i="12"/>
  <c r="AQ237" i="12"/>
  <c r="AR237" i="12"/>
  <c r="AS237" i="12"/>
  <c r="AT237" i="12"/>
  <c r="AU237" i="12"/>
  <c r="AV237" i="12"/>
  <c r="AW237" i="12"/>
  <c r="AX237" i="12"/>
  <c r="AX235" i="12" s="1"/>
  <c r="AX236" i="12" s="1"/>
  <c r="AY237" i="12"/>
  <c r="AZ237" i="12"/>
  <c r="BA237" i="12"/>
  <c r="BB237" i="12"/>
  <c r="AJ241" i="12"/>
  <c r="AK241" i="12"/>
  <c r="AL241" i="12"/>
  <c r="AM241" i="12"/>
  <c r="AM235" i="12" s="1"/>
  <c r="AN241" i="12"/>
  <c r="AO241" i="12"/>
  <c r="AP241" i="12"/>
  <c r="AQ241" i="12"/>
  <c r="AR241" i="12"/>
  <c r="AS241" i="12"/>
  <c r="AS235" i="12" s="1"/>
  <c r="AT241" i="12"/>
  <c r="AU241" i="12"/>
  <c r="AV241" i="12"/>
  <c r="AW241" i="12"/>
  <c r="AX241" i="12"/>
  <c r="AY241" i="12"/>
  <c r="AY235" i="12" s="1"/>
  <c r="AY236" i="12" s="1"/>
  <c r="AZ241" i="12"/>
  <c r="BA241" i="12"/>
  <c r="BB241" i="12"/>
  <c r="AJ245" i="12"/>
  <c r="AK245" i="12"/>
  <c r="AL245" i="12"/>
  <c r="AM245" i="12"/>
  <c r="AN245" i="12"/>
  <c r="AO245" i="12"/>
  <c r="AO235" i="12" s="1"/>
  <c r="AP245" i="12"/>
  <c r="AQ245" i="12"/>
  <c r="AQ235" i="12" s="1"/>
  <c r="AQ236" i="12" s="1"/>
  <c r="AR245" i="12"/>
  <c r="AS245" i="12"/>
  <c r="AT245" i="12"/>
  <c r="AU245" i="12"/>
  <c r="AV245" i="12"/>
  <c r="AW245" i="12"/>
  <c r="AX245" i="12"/>
  <c r="AY245" i="12"/>
  <c r="AZ245" i="12"/>
  <c r="AZ235" i="12" s="1"/>
  <c r="BA245" i="12"/>
  <c r="BA235" i="12" s="1"/>
  <c r="BB245" i="12"/>
  <c r="AM250" i="12"/>
  <c r="AN250" i="12"/>
  <c r="AN251" i="12" s="1"/>
  <c r="AO250" i="12"/>
  <c r="AO251" i="12" s="1"/>
  <c r="AP250" i="12"/>
  <c r="AQ250" i="12"/>
  <c r="AQ251" i="12" s="1"/>
  <c r="AR250" i="12"/>
  <c r="AR251" i="12" s="1"/>
  <c r="AV250" i="12"/>
  <c r="AX250" i="12"/>
  <c r="AX251" i="12" s="1"/>
  <c r="AY250" i="12"/>
  <c r="AY251" i="12" s="1"/>
  <c r="AJ252" i="12"/>
  <c r="AK252" i="12"/>
  <c r="AL252" i="12"/>
  <c r="AL250" i="12" s="1"/>
  <c r="AL251" i="12" s="1"/>
  <c r="AM252" i="12"/>
  <c r="AN252" i="12"/>
  <c r="AO252" i="12"/>
  <c r="AP252" i="12"/>
  <c r="AQ252" i="12"/>
  <c r="AR252" i="12"/>
  <c r="AS252" i="12"/>
  <c r="AT252" i="12"/>
  <c r="AU252" i="12"/>
  <c r="AU250" i="12" s="1"/>
  <c r="AU251" i="12" s="1"/>
  <c r="AV252" i="12"/>
  <c r="AW252" i="12"/>
  <c r="AX252" i="12"/>
  <c r="AY252" i="12"/>
  <c r="AZ252" i="12"/>
  <c r="BA252" i="12"/>
  <c r="BB252" i="12"/>
  <c r="BB250" i="12" s="1"/>
  <c r="BB251" i="12" s="1"/>
  <c r="AJ256" i="12"/>
  <c r="AK256" i="12"/>
  <c r="AL256" i="12"/>
  <c r="AM256" i="12"/>
  <c r="AN256" i="12"/>
  <c r="AO256" i="12"/>
  <c r="AP256" i="12"/>
  <c r="AQ256" i="12"/>
  <c r="AR256" i="12"/>
  <c r="AS256" i="12"/>
  <c r="AS250" i="12" s="1"/>
  <c r="AT256" i="12"/>
  <c r="AT250" i="12" s="1"/>
  <c r="AT251" i="12" s="1"/>
  <c r="AU256" i="12"/>
  <c r="AV256" i="12"/>
  <c r="AW256" i="12"/>
  <c r="AX256" i="12"/>
  <c r="AY256" i="12"/>
  <c r="AZ256" i="12"/>
  <c r="AZ250" i="12" s="1"/>
  <c r="AZ251" i="12" s="1"/>
  <c r="BA256" i="12"/>
  <c r="BB256" i="12"/>
  <c r="AJ260" i="12"/>
  <c r="AK260" i="12"/>
  <c r="AL260" i="12"/>
  <c r="AM260" i="12"/>
  <c r="AN260" i="12"/>
  <c r="AO260" i="12"/>
  <c r="AP260" i="12"/>
  <c r="AQ260" i="12"/>
  <c r="AR260" i="12"/>
  <c r="AS260" i="12"/>
  <c r="AT260" i="12"/>
  <c r="AU260" i="12"/>
  <c r="AV260" i="12"/>
  <c r="AW260" i="12"/>
  <c r="AX260" i="12"/>
  <c r="AY260" i="12"/>
  <c r="AZ260" i="12"/>
  <c r="BA260" i="12"/>
  <c r="BB260" i="12"/>
  <c r="AO265" i="12"/>
  <c r="AO266" i="12" s="1"/>
  <c r="AP265" i="12"/>
  <c r="AV265" i="12"/>
  <c r="AW265" i="12"/>
  <c r="AW266" i="12" s="1"/>
  <c r="AX265" i="12"/>
  <c r="AX266" i="12" s="1"/>
  <c r="BB265" i="12"/>
  <c r="AQ266" i="12"/>
  <c r="BB266" i="12"/>
  <c r="AJ267" i="12"/>
  <c r="AJ265" i="12" s="1"/>
  <c r="BF265" i="12" s="1"/>
  <c r="AK267" i="12"/>
  <c r="AK265" i="12" s="1"/>
  <c r="AK266" i="12" s="1"/>
  <c r="AL267" i="12"/>
  <c r="AL265" i="12" s="1"/>
  <c r="AL266" i="12" s="1"/>
  <c r="AM267" i="12"/>
  <c r="AM265" i="12" s="1"/>
  <c r="AN267" i="12"/>
  <c r="AN265" i="12" s="1"/>
  <c r="AN266" i="12" s="1"/>
  <c r="AO267" i="12"/>
  <c r="AP267" i="12"/>
  <c r="AQ267" i="12"/>
  <c r="AQ265" i="12" s="1"/>
  <c r="AR267" i="12"/>
  <c r="AS267" i="12"/>
  <c r="AT267" i="12"/>
  <c r="AU267" i="12"/>
  <c r="AV267" i="12"/>
  <c r="AW267" i="12"/>
  <c r="AX267" i="12"/>
  <c r="AY267" i="12"/>
  <c r="AY265" i="12" s="1"/>
  <c r="AY266" i="12" s="1"/>
  <c r="AZ267" i="12"/>
  <c r="AZ265" i="12" s="1"/>
  <c r="AZ266" i="12" s="1"/>
  <c r="BA267" i="12"/>
  <c r="BB267" i="12"/>
  <c r="AJ271" i="12"/>
  <c r="AK271" i="12"/>
  <c r="AL271" i="12"/>
  <c r="AM271" i="12"/>
  <c r="AN271" i="12"/>
  <c r="AO271" i="12"/>
  <c r="AP271" i="12"/>
  <c r="AQ271" i="12"/>
  <c r="AR271" i="12"/>
  <c r="AS271" i="12"/>
  <c r="AT271" i="12"/>
  <c r="AU271" i="12"/>
  <c r="AU265" i="12" s="1"/>
  <c r="AU266" i="12" s="1"/>
  <c r="AV271" i="12"/>
  <c r="AW271" i="12"/>
  <c r="AX271" i="12"/>
  <c r="AY271" i="12"/>
  <c r="AZ271" i="12"/>
  <c r="BA271" i="12"/>
  <c r="BA265" i="12" s="1"/>
  <c r="BA266" i="12" s="1"/>
  <c r="BB271" i="12"/>
  <c r="AJ275" i="12"/>
  <c r="AK275" i="12"/>
  <c r="AL275" i="12"/>
  <c r="AM275" i="12"/>
  <c r="AN275" i="12"/>
  <c r="AO275" i="12"/>
  <c r="AP275" i="12"/>
  <c r="AQ275" i="12"/>
  <c r="AR275" i="12"/>
  <c r="AR265" i="12" s="1"/>
  <c r="AR266" i="12" s="1"/>
  <c r="AS275" i="12"/>
  <c r="AT275" i="12"/>
  <c r="AU275" i="12"/>
  <c r="AV275" i="12"/>
  <c r="AW275" i="12"/>
  <c r="AX275" i="12"/>
  <c r="AY275" i="12"/>
  <c r="AZ275" i="12"/>
  <c r="BA275" i="12"/>
  <c r="BB275" i="12"/>
  <c r="AN280" i="12"/>
  <c r="AN281" i="12" s="1"/>
  <c r="AQ280" i="12"/>
  <c r="AQ281" i="12" s="1"/>
  <c r="AR280" i="12"/>
  <c r="AR281" i="12" s="1"/>
  <c r="AZ281" i="12"/>
  <c r="AJ282" i="12"/>
  <c r="AK282" i="12"/>
  <c r="AK280" i="12" s="1"/>
  <c r="AK281" i="12" s="1"/>
  <c r="AL282" i="12"/>
  <c r="AL280" i="12" s="1"/>
  <c r="AL281" i="12" s="1"/>
  <c r="AM282" i="12"/>
  <c r="AN282" i="12"/>
  <c r="AO282" i="12"/>
  <c r="AO280" i="12" s="1"/>
  <c r="AO281" i="12" s="1"/>
  <c r="AP282" i="12"/>
  <c r="AP280" i="12" s="1"/>
  <c r="AQ282" i="12"/>
  <c r="AR282" i="12"/>
  <c r="AS282" i="12"/>
  <c r="AS280" i="12" s="1"/>
  <c r="AT282" i="12"/>
  <c r="AU282" i="12"/>
  <c r="AV282" i="12"/>
  <c r="AW282" i="12"/>
  <c r="AX282" i="12"/>
  <c r="AY282" i="12"/>
  <c r="AZ282" i="12"/>
  <c r="AZ280" i="12" s="1"/>
  <c r="BA282" i="12"/>
  <c r="BB282" i="12"/>
  <c r="AJ286" i="12"/>
  <c r="AK286" i="12"/>
  <c r="AL286" i="12"/>
  <c r="AM286" i="12"/>
  <c r="AN286" i="12"/>
  <c r="AO286" i="12"/>
  <c r="AP286" i="12"/>
  <c r="AQ286" i="12"/>
  <c r="AR286" i="12"/>
  <c r="AS286" i="12"/>
  <c r="AT286" i="12"/>
  <c r="AT280" i="12" s="1"/>
  <c r="AT281" i="12" s="1"/>
  <c r="AU286" i="12"/>
  <c r="AU280" i="12" s="1"/>
  <c r="AU281" i="12" s="1"/>
  <c r="AV286" i="12"/>
  <c r="AV280" i="12" s="1"/>
  <c r="AW286" i="12"/>
  <c r="AW280" i="12" s="1"/>
  <c r="AW281" i="12" s="1"/>
  <c r="AX286" i="12"/>
  <c r="AX280" i="12" s="1"/>
  <c r="AX281" i="12" s="1"/>
  <c r="AY286" i="12"/>
  <c r="AY280" i="12" s="1"/>
  <c r="AY281" i="12" s="1"/>
  <c r="AZ286" i="12"/>
  <c r="BA286" i="12"/>
  <c r="BB286" i="12"/>
  <c r="AJ290" i="12"/>
  <c r="AK290" i="12"/>
  <c r="AL290" i="12"/>
  <c r="AM290" i="12"/>
  <c r="AM280" i="12" s="1"/>
  <c r="AN290" i="12"/>
  <c r="AO290" i="12"/>
  <c r="AP290" i="12"/>
  <c r="AQ290" i="12"/>
  <c r="AR290" i="12"/>
  <c r="AS290" i="12"/>
  <c r="AT290" i="12"/>
  <c r="AU290" i="12"/>
  <c r="AV290" i="12"/>
  <c r="AW290" i="12"/>
  <c r="AX290" i="12"/>
  <c r="AY290" i="12"/>
  <c r="AZ290" i="12"/>
  <c r="BA290" i="12"/>
  <c r="BB290" i="12"/>
  <c r="AR295" i="12"/>
  <c r="AR296" i="12" s="1"/>
  <c r="AS295" i="12"/>
  <c r="AS296" i="12" s="1"/>
  <c r="AU295" i="12"/>
  <c r="BA295" i="12"/>
  <c r="BA296" i="12" s="1"/>
  <c r="BI295" i="12"/>
  <c r="AL296" i="12"/>
  <c r="AM296" i="12"/>
  <c r="AN296" i="12"/>
  <c r="AO296" i="12"/>
  <c r="AP296" i="12"/>
  <c r="AU296" i="12"/>
  <c r="AJ297" i="12"/>
  <c r="AK297" i="12"/>
  <c r="AL297" i="12"/>
  <c r="AL295" i="12" s="1"/>
  <c r="AM297" i="12"/>
  <c r="AM295" i="12" s="1"/>
  <c r="AN297" i="12"/>
  <c r="AO297" i="12"/>
  <c r="AP297" i="12"/>
  <c r="AQ297" i="12"/>
  <c r="AR297" i="12"/>
  <c r="AS297" i="12"/>
  <c r="AT297" i="12"/>
  <c r="AU297" i="12"/>
  <c r="AV297" i="12"/>
  <c r="AW297" i="12"/>
  <c r="AX297" i="12"/>
  <c r="AY297" i="12"/>
  <c r="AZ297" i="12"/>
  <c r="AZ295" i="12" s="1"/>
  <c r="AZ296" i="12" s="1"/>
  <c r="BA297" i="12"/>
  <c r="BB297" i="12"/>
  <c r="AJ301" i="12"/>
  <c r="AK301" i="12"/>
  <c r="AL301" i="12"/>
  <c r="AM301" i="12"/>
  <c r="AN301" i="12"/>
  <c r="AO301" i="12"/>
  <c r="AO295" i="12" s="1"/>
  <c r="AP301" i="12"/>
  <c r="AP295" i="12" s="1"/>
  <c r="BH295" i="12" s="1"/>
  <c r="AQ301" i="12"/>
  <c r="AQ295" i="12" s="1"/>
  <c r="AQ296" i="12" s="1"/>
  <c r="AR301" i="12"/>
  <c r="AS301" i="12"/>
  <c r="AT301" i="12"/>
  <c r="AU301" i="12"/>
  <c r="AV301" i="12"/>
  <c r="AW301" i="12"/>
  <c r="AX301" i="12"/>
  <c r="AY301" i="12"/>
  <c r="AZ301" i="12"/>
  <c r="BA301" i="12"/>
  <c r="BB301" i="12"/>
  <c r="AJ305" i="12"/>
  <c r="AK305" i="12"/>
  <c r="AL305" i="12"/>
  <c r="AM305" i="12"/>
  <c r="AN305" i="12"/>
  <c r="AN295" i="12" s="1"/>
  <c r="AO305" i="12"/>
  <c r="AP305" i="12"/>
  <c r="AQ305" i="12"/>
  <c r="AR305" i="12"/>
  <c r="AS305" i="12"/>
  <c r="AT305" i="12"/>
  <c r="AT295" i="12" s="1"/>
  <c r="AT296" i="12" s="1"/>
  <c r="AU305" i="12"/>
  <c r="AV305" i="12"/>
  <c r="AW305" i="12"/>
  <c r="AX305" i="12"/>
  <c r="AY305" i="12"/>
  <c r="AZ305" i="12"/>
  <c r="BA305" i="12"/>
  <c r="BB305" i="12"/>
  <c r="BB295" i="12" s="1"/>
  <c r="BB296" i="12" s="1"/>
  <c r="AJ310" i="12"/>
  <c r="AK310" i="12"/>
  <c r="AK311" i="12" s="1"/>
  <c r="AQ310" i="12"/>
  <c r="AQ311" i="12" s="1"/>
  <c r="AR310" i="12"/>
  <c r="AR311" i="12" s="1"/>
  <c r="BA310" i="12"/>
  <c r="BB310" i="12"/>
  <c r="BB311" i="12" s="1"/>
  <c r="BA311" i="12"/>
  <c r="AJ312" i="12"/>
  <c r="AK312" i="12"/>
  <c r="AL312" i="12"/>
  <c r="AM312" i="12"/>
  <c r="AN312" i="12"/>
  <c r="AO312" i="12"/>
  <c r="AP312" i="12"/>
  <c r="AQ312" i="12"/>
  <c r="AR312" i="12"/>
  <c r="AS312" i="12"/>
  <c r="AT312" i="12"/>
  <c r="AT310" i="12" s="1"/>
  <c r="AT311" i="12" s="1"/>
  <c r="AU312" i="12"/>
  <c r="AU310" i="12" s="1"/>
  <c r="AU311" i="12" s="1"/>
  <c r="AV312" i="12"/>
  <c r="AV310" i="12" s="1"/>
  <c r="AW312" i="12"/>
  <c r="AW310" i="12" s="1"/>
  <c r="AW311" i="12" s="1"/>
  <c r="AX312" i="12"/>
  <c r="AX310" i="12" s="1"/>
  <c r="AX311" i="12" s="1"/>
  <c r="AY312" i="12"/>
  <c r="AY310" i="12" s="1"/>
  <c r="AY311" i="12" s="1"/>
  <c r="AZ312" i="12"/>
  <c r="BA312" i="12"/>
  <c r="BB312" i="12"/>
  <c r="AJ316" i="12"/>
  <c r="AK316" i="12"/>
  <c r="AL316" i="12"/>
  <c r="AM316" i="12"/>
  <c r="AN316" i="12"/>
  <c r="AO316" i="12"/>
  <c r="AP316" i="12"/>
  <c r="AQ316" i="12"/>
  <c r="AR316" i="12"/>
  <c r="AS316" i="12"/>
  <c r="AT316" i="12"/>
  <c r="AU316" i="12"/>
  <c r="AV316" i="12"/>
  <c r="AW316" i="12"/>
  <c r="AX316" i="12"/>
  <c r="AY316" i="12"/>
  <c r="AZ316" i="12"/>
  <c r="BA316" i="12"/>
  <c r="BB316" i="12"/>
  <c r="AJ320" i="12"/>
  <c r="AK320" i="12"/>
  <c r="AL320" i="12"/>
  <c r="AL310" i="12" s="1"/>
  <c r="AL311" i="12" s="1"/>
  <c r="AM320" i="12"/>
  <c r="AN320" i="12"/>
  <c r="AO320" i="12"/>
  <c r="AP320" i="12"/>
  <c r="AQ320" i="12"/>
  <c r="AR320" i="12"/>
  <c r="AS320" i="12"/>
  <c r="AT320" i="12"/>
  <c r="AU320" i="12"/>
  <c r="AV320" i="12"/>
  <c r="AW320" i="12"/>
  <c r="AX320" i="12"/>
  <c r="AY320" i="12"/>
  <c r="AZ320" i="12"/>
  <c r="BA320" i="12"/>
  <c r="BB320" i="12"/>
  <c r="AM325" i="12"/>
  <c r="AM326" i="12" s="1"/>
  <c r="AN325" i="12"/>
  <c r="AZ325" i="12"/>
  <c r="BA325" i="12"/>
  <c r="BA326" i="12" s="1"/>
  <c r="AJ326" i="12"/>
  <c r="AK326" i="12"/>
  <c r="AN326" i="12"/>
  <c r="AZ326" i="12"/>
  <c r="AJ327" i="12"/>
  <c r="AK327" i="12"/>
  <c r="AL327" i="12"/>
  <c r="AL325" i="12" s="1"/>
  <c r="AL326" i="12" s="1"/>
  <c r="AM327" i="12"/>
  <c r="AN327" i="12"/>
  <c r="AO327" i="12"/>
  <c r="AP327" i="12"/>
  <c r="AQ327" i="12"/>
  <c r="AR327" i="12"/>
  <c r="AS327" i="12"/>
  <c r="AT327" i="12"/>
  <c r="AU327" i="12"/>
  <c r="AV327" i="12"/>
  <c r="AW327" i="12"/>
  <c r="AX327" i="12"/>
  <c r="AY327" i="12"/>
  <c r="AZ327" i="12"/>
  <c r="BA327" i="12"/>
  <c r="BB327" i="12"/>
  <c r="AJ331" i="12"/>
  <c r="AJ325" i="12" s="1"/>
  <c r="BF325" i="12" s="1"/>
  <c r="AK331" i="12"/>
  <c r="AK325" i="12" s="1"/>
  <c r="AL331" i="12"/>
  <c r="AM331" i="12"/>
  <c r="AN331" i="12"/>
  <c r="AO331" i="12"/>
  <c r="AO325" i="12" s="1"/>
  <c r="AP331" i="12"/>
  <c r="AQ331" i="12"/>
  <c r="AR331" i="12"/>
  <c r="AS331" i="12"/>
  <c r="AT331" i="12"/>
  <c r="AU331" i="12"/>
  <c r="AV331" i="12"/>
  <c r="AW331" i="12"/>
  <c r="AX331" i="12"/>
  <c r="AY331" i="12"/>
  <c r="AY325" i="12" s="1"/>
  <c r="AY326" i="12" s="1"/>
  <c r="AZ331" i="12"/>
  <c r="BA331" i="12"/>
  <c r="BB331" i="12"/>
  <c r="AJ335" i="12"/>
  <c r="AK335" i="12"/>
  <c r="AL335" i="12"/>
  <c r="AM335" i="12"/>
  <c r="AN335" i="12"/>
  <c r="AO335" i="12"/>
  <c r="AP335" i="12"/>
  <c r="AQ335" i="12"/>
  <c r="AR335" i="12"/>
  <c r="AS335" i="12"/>
  <c r="AT335" i="12"/>
  <c r="AU335" i="12"/>
  <c r="AV335" i="12"/>
  <c r="AW335" i="12"/>
  <c r="AW325" i="12" s="1"/>
  <c r="AW326" i="12" s="1"/>
  <c r="AX335" i="12"/>
  <c r="AX325" i="12" s="1"/>
  <c r="AX326" i="12" s="1"/>
  <c r="AY335" i="12"/>
  <c r="AZ335" i="12"/>
  <c r="BA335" i="12"/>
  <c r="BB335" i="12"/>
  <c r="AS340" i="12"/>
  <c r="AS341" i="12" s="1"/>
  <c r="AV340" i="12"/>
  <c r="AW340" i="12"/>
  <c r="AX340" i="12"/>
  <c r="AX341" i="12" s="1"/>
  <c r="BG340" i="12"/>
  <c r="BH340" i="12"/>
  <c r="AW341" i="12"/>
  <c r="BA341" i="12"/>
  <c r="BB341" i="12"/>
  <c r="AJ342" i="12"/>
  <c r="AJ340" i="12" s="1"/>
  <c r="AJ341" i="12" s="1"/>
  <c r="AK342" i="12"/>
  <c r="AL342" i="12"/>
  <c r="AM342" i="12"/>
  <c r="AM340" i="12" s="1"/>
  <c r="AM341" i="12" s="1"/>
  <c r="AN342" i="12"/>
  <c r="AN340" i="12" s="1"/>
  <c r="AN341" i="12" s="1"/>
  <c r="AO342" i="12"/>
  <c r="AO340" i="12" s="1"/>
  <c r="AO341" i="12" s="1"/>
  <c r="AP342" i="12"/>
  <c r="AP340" i="12" s="1"/>
  <c r="AP341" i="12" s="1"/>
  <c r="AQ342" i="12"/>
  <c r="AQ340" i="12" s="1"/>
  <c r="AQ341" i="12" s="1"/>
  <c r="AR342" i="12"/>
  <c r="AR340" i="12" s="1"/>
  <c r="AR341" i="12" s="1"/>
  <c r="AS342" i="12"/>
  <c r="AT342" i="12"/>
  <c r="AU342" i="12"/>
  <c r="AV342" i="12"/>
  <c r="AW342" i="12"/>
  <c r="AX342" i="12"/>
  <c r="AY342" i="12"/>
  <c r="AY340" i="12" s="1"/>
  <c r="AY341" i="12" s="1"/>
  <c r="AZ342" i="12"/>
  <c r="AZ340" i="12" s="1"/>
  <c r="AZ341" i="12" s="1"/>
  <c r="BA342" i="12"/>
  <c r="BA340" i="12" s="1"/>
  <c r="BB342" i="12"/>
  <c r="BB340" i="12" s="1"/>
  <c r="AJ346" i="12"/>
  <c r="AK346" i="12"/>
  <c r="AK340" i="12" s="1"/>
  <c r="AK341" i="12" s="1"/>
  <c r="AL346" i="12"/>
  <c r="AM346" i="12"/>
  <c r="AN346" i="12"/>
  <c r="AO346" i="12"/>
  <c r="AP346" i="12"/>
  <c r="AQ346" i="12"/>
  <c r="AR346" i="12"/>
  <c r="AS346" i="12"/>
  <c r="AT346" i="12"/>
  <c r="AU346" i="12"/>
  <c r="AU340" i="12" s="1"/>
  <c r="AU341" i="12" s="1"/>
  <c r="AV346" i="12"/>
  <c r="AW346" i="12"/>
  <c r="AX346" i="12"/>
  <c r="AY346" i="12"/>
  <c r="AZ346" i="12"/>
  <c r="BA346" i="12"/>
  <c r="BB346" i="12"/>
  <c r="AJ350" i="12"/>
  <c r="AK350" i="12"/>
  <c r="AL350" i="12"/>
  <c r="AM350" i="12"/>
  <c r="AN350" i="12"/>
  <c r="AO350" i="12"/>
  <c r="AP350" i="12"/>
  <c r="AQ350" i="12"/>
  <c r="AR350" i="12"/>
  <c r="AS350" i="12"/>
  <c r="AT350" i="12"/>
  <c r="AU350" i="12"/>
  <c r="AV350" i="12"/>
  <c r="AW350" i="12"/>
  <c r="AX350" i="12"/>
  <c r="AY350" i="12"/>
  <c r="AZ350" i="12"/>
  <c r="BA350" i="12"/>
  <c r="BB350" i="12"/>
  <c r="AU355" i="12"/>
  <c r="AU356" i="12" s="1"/>
  <c r="AV355" i="12"/>
  <c r="AW355" i="12"/>
  <c r="AW356" i="12" s="1"/>
  <c r="AX355" i="12"/>
  <c r="AX356" i="12" s="1"/>
  <c r="AY355" i="12"/>
  <c r="AY356" i="12" s="1"/>
  <c r="AJ357" i="12"/>
  <c r="AK357" i="12"/>
  <c r="AL357" i="12"/>
  <c r="AL355" i="12" s="1"/>
  <c r="AL356" i="12" s="1"/>
  <c r="AM357" i="12"/>
  <c r="AM355" i="12" s="1"/>
  <c r="AM356" i="12" s="1"/>
  <c r="AN357" i="12"/>
  <c r="AN355" i="12" s="1"/>
  <c r="AN356" i="12" s="1"/>
  <c r="AO357" i="12"/>
  <c r="AP357" i="12"/>
  <c r="AP355" i="12" s="1"/>
  <c r="AP356" i="12" s="1"/>
  <c r="AQ357" i="12"/>
  <c r="AQ355" i="12" s="1"/>
  <c r="AQ356" i="12" s="1"/>
  <c r="AR357" i="12"/>
  <c r="AS357" i="12"/>
  <c r="AT357" i="12"/>
  <c r="AU357" i="12"/>
  <c r="AV357" i="12"/>
  <c r="AW357" i="12"/>
  <c r="AX357" i="12"/>
  <c r="AY357" i="12"/>
  <c r="AZ357" i="12"/>
  <c r="AZ355" i="12" s="1"/>
  <c r="AZ356" i="12" s="1"/>
  <c r="BA357" i="12"/>
  <c r="BA355" i="12" s="1"/>
  <c r="BA356" i="12" s="1"/>
  <c r="BB357" i="12"/>
  <c r="BB355" i="12" s="1"/>
  <c r="BB356" i="12" s="1"/>
  <c r="AJ361" i="12"/>
  <c r="AK361" i="12"/>
  <c r="AL361" i="12"/>
  <c r="AM361" i="12"/>
  <c r="AN361" i="12"/>
  <c r="AO361" i="12"/>
  <c r="AP361" i="12"/>
  <c r="AQ361" i="12"/>
  <c r="AR361" i="12"/>
  <c r="AS361" i="12"/>
  <c r="AS355" i="12" s="1"/>
  <c r="AS356" i="12" s="1"/>
  <c r="AT361" i="12"/>
  <c r="AU361" i="12"/>
  <c r="AV361" i="12"/>
  <c r="AW361" i="12"/>
  <c r="AX361" i="12"/>
  <c r="AY361" i="12"/>
  <c r="AZ361" i="12"/>
  <c r="BA361" i="12"/>
  <c r="BB361" i="12"/>
  <c r="AJ365" i="12"/>
  <c r="AK365" i="12"/>
  <c r="AL365" i="12"/>
  <c r="AM365" i="12"/>
  <c r="AN365" i="12"/>
  <c r="AO365" i="12"/>
  <c r="AP365" i="12"/>
  <c r="AQ365" i="12"/>
  <c r="AR365" i="12"/>
  <c r="AR355" i="12" s="1"/>
  <c r="AR356" i="12" s="1"/>
  <c r="AS365" i="12"/>
  <c r="AT365" i="12"/>
  <c r="AU365" i="12"/>
  <c r="AV365" i="12"/>
  <c r="AW365" i="12"/>
  <c r="AX365" i="12"/>
  <c r="AY365" i="12"/>
  <c r="AZ365" i="12"/>
  <c r="BA365" i="12"/>
  <c r="BB365" i="12"/>
  <c r="AT370" i="12"/>
  <c r="AT371" i="12" s="1"/>
  <c r="BB370" i="12"/>
  <c r="BB371" i="12" s="1"/>
  <c r="AJ372" i="12"/>
  <c r="AJ370" i="12" s="1"/>
  <c r="AK372" i="12"/>
  <c r="AL372" i="12"/>
  <c r="AL370" i="12" s="1"/>
  <c r="AL371" i="12" s="1"/>
  <c r="AM372" i="12"/>
  <c r="AN372" i="12"/>
  <c r="AO372" i="12"/>
  <c r="AP372" i="12"/>
  <c r="AQ372" i="12"/>
  <c r="AR372" i="12"/>
  <c r="AS372" i="12"/>
  <c r="AT372" i="12"/>
  <c r="AU372" i="12"/>
  <c r="AU370" i="12" s="1"/>
  <c r="AU371" i="12" s="1"/>
  <c r="AV372" i="12"/>
  <c r="AV370" i="12" s="1"/>
  <c r="AW372" i="12"/>
  <c r="AW370" i="12" s="1"/>
  <c r="AW371" i="12" s="1"/>
  <c r="AX372" i="12"/>
  <c r="AX370" i="12" s="1"/>
  <c r="AX371" i="12" s="1"/>
  <c r="AY372" i="12"/>
  <c r="AY370" i="12" s="1"/>
  <c r="AY371" i="12" s="1"/>
  <c r="AZ372" i="12"/>
  <c r="BA372" i="12"/>
  <c r="BB372" i="12"/>
  <c r="AJ376" i="12"/>
  <c r="AK376" i="12"/>
  <c r="AL376" i="12"/>
  <c r="AM376" i="12"/>
  <c r="AN376" i="12"/>
  <c r="AO376" i="12"/>
  <c r="AP376" i="12"/>
  <c r="AQ376" i="12"/>
  <c r="AR376" i="12"/>
  <c r="AS376" i="12"/>
  <c r="AT376" i="12"/>
  <c r="AU376" i="12"/>
  <c r="AV376" i="12"/>
  <c r="AW376" i="12"/>
  <c r="AX376" i="12"/>
  <c r="AY376" i="12"/>
  <c r="AZ376" i="12"/>
  <c r="BA376" i="12"/>
  <c r="BB376" i="12"/>
  <c r="AJ380" i="12"/>
  <c r="AK380" i="12"/>
  <c r="AL380" i="12"/>
  <c r="AM380" i="12"/>
  <c r="AN380" i="12"/>
  <c r="AO380" i="12"/>
  <c r="AP380" i="12"/>
  <c r="AQ380" i="12"/>
  <c r="AR380" i="12"/>
  <c r="AR370" i="12" s="1"/>
  <c r="AR371" i="12" s="1"/>
  <c r="AS380" i="12"/>
  <c r="AT380" i="12"/>
  <c r="AU380" i="12"/>
  <c r="AV380" i="12"/>
  <c r="AW380" i="12"/>
  <c r="AX380" i="12"/>
  <c r="AY380" i="12"/>
  <c r="AZ380" i="12"/>
  <c r="AZ370" i="12" s="1"/>
  <c r="AZ371" i="12" s="1"/>
  <c r="BA380" i="12"/>
  <c r="BA370" i="12" s="1"/>
  <c r="BA371" i="12" s="1"/>
  <c r="BB380" i="12"/>
  <c r="AT386" i="12"/>
  <c r="AJ387" i="12"/>
  <c r="AJ385" i="12" s="1"/>
  <c r="AK387" i="12"/>
  <c r="AK385" i="12" s="1"/>
  <c r="AK386" i="12" s="1"/>
  <c r="AL387" i="12"/>
  <c r="AL385" i="12" s="1"/>
  <c r="AL386" i="12" s="1"/>
  <c r="AM387" i="12"/>
  <c r="AM385" i="12" s="1"/>
  <c r="AN387" i="12"/>
  <c r="AN385" i="12" s="1"/>
  <c r="AN386" i="12" s="1"/>
  <c r="AO387" i="12"/>
  <c r="AO385" i="12" s="1"/>
  <c r="AO386" i="12" s="1"/>
  <c r="AP387" i="12"/>
  <c r="AQ387" i="12"/>
  <c r="AR387" i="12"/>
  <c r="AR385" i="12" s="1"/>
  <c r="AR386" i="12" s="1"/>
  <c r="AS387" i="12"/>
  <c r="AS385" i="12" s="1"/>
  <c r="AS386" i="12" s="1"/>
  <c r="AT387" i="12"/>
  <c r="AT385" i="12" s="1"/>
  <c r="AU387" i="12"/>
  <c r="AV387" i="12"/>
  <c r="AW387" i="12"/>
  <c r="AX387" i="12"/>
  <c r="AY387" i="12"/>
  <c r="AZ387" i="12"/>
  <c r="BA387" i="12"/>
  <c r="BB387" i="12"/>
  <c r="AJ391" i="12"/>
  <c r="AK391" i="12"/>
  <c r="AL391" i="12"/>
  <c r="AM391" i="12"/>
  <c r="AN391" i="12"/>
  <c r="AO391" i="12"/>
  <c r="AP391" i="12"/>
  <c r="AP385" i="12" s="1"/>
  <c r="AQ391" i="12"/>
  <c r="AQ385" i="12" s="1"/>
  <c r="AQ386" i="12" s="1"/>
  <c r="AR391" i="12"/>
  <c r="AS391" i="12"/>
  <c r="AT391" i="12"/>
  <c r="AU391" i="12"/>
  <c r="AU385" i="12" s="1"/>
  <c r="AV391" i="12"/>
  <c r="AW391" i="12"/>
  <c r="AW385" i="12" s="1"/>
  <c r="AW386" i="12" s="1"/>
  <c r="AX391" i="12"/>
  <c r="AX385" i="12" s="1"/>
  <c r="AX386" i="12" s="1"/>
  <c r="AY391" i="12"/>
  <c r="AY385" i="12" s="1"/>
  <c r="AY386" i="12" s="1"/>
  <c r="AZ391" i="12"/>
  <c r="AZ385" i="12" s="1"/>
  <c r="AZ386" i="12" s="1"/>
  <c r="BA391" i="12"/>
  <c r="BA385" i="12" s="1"/>
  <c r="BA386" i="12" s="1"/>
  <c r="BB391" i="12"/>
  <c r="AJ395" i="12"/>
  <c r="AK395" i="12"/>
  <c r="AL395" i="12"/>
  <c r="AM395" i="12"/>
  <c r="AN395" i="12"/>
  <c r="AO395" i="12"/>
  <c r="AP395" i="12"/>
  <c r="AQ395" i="12"/>
  <c r="AR395" i="12"/>
  <c r="AS395" i="12"/>
  <c r="AT395" i="12"/>
  <c r="AU395" i="12"/>
  <c r="AV395" i="12"/>
  <c r="AW395" i="12"/>
  <c r="AX395" i="12"/>
  <c r="AY395" i="12"/>
  <c r="AZ395" i="12"/>
  <c r="BA395" i="12"/>
  <c r="BB395" i="12"/>
  <c r="AJ400" i="12"/>
  <c r="AO400" i="12"/>
  <c r="AO401" i="12" s="1"/>
  <c r="AQ400" i="12"/>
  <c r="AQ401" i="12" s="1"/>
  <c r="AR400" i="12"/>
  <c r="AR401" i="12" s="1"/>
  <c r="AS400" i="12"/>
  <c r="AS401" i="12" s="1"/>
  <c r="AT400" i="12"/>
  <c r="AT401" i="12" s="1"/>
  <c r="AU400" i="12"/>
  <c r="AU401" i="12" s="1"/>
  <c r="AV400" i="12"/>
  <c r="AW400" i="12"/>
  <c r="AW401" i="12" s="1"/>
  <c r="AX400" i="12"/>
  <c r="AX401" i="12" s="1"/>
  <c r="AY400" i="12"/>
  <c r="AY401" i="12" s="1"/>
  <c r="BB400" i="12"/>
  <c r="BB401" i="12" s="1"/>
  <c r="AJ402" i="12"/>
  <c r="AK402" i="12"/>
  <c r="AL402" i="12"/>
  <c r="AM402" i="12"/>
  <c r="AN402" i="12"/>
  <c r="AO402" i="12"/>
  <c r="AP402" i="12"/>
  <c r="AQ402" i="12"/>
  <c r="AR402" i="12"/>
  <c r="AS402" i="12"/>
  <c r="AT402" i="12"/>
  <c r="AU402" i="12"/>
  <c r="AV402" i="12"/>
  <c r="AW402" i="12"/>
  <c r="AX402" i="12"/>
  <c r="AY402" i="12"/>
  <c r="AZ402" i="12"/>
  <c r="BA402" i="12"/>
  <c r="BA400" i="12" s="1"/>
  <c r="BA401" i="12" s="1"/>
  <c r="BB402" i="12"/>
  <c r="AJ406" i="12"/>
  <c r="AK406" i="12"/>
  <c r="AK400" i="12" s="1"/>
  <c r="AK401" i="12" s="1"/>
  <c r="AL406" i="12"/>
  <c r="AM406" i="12"/>
  <c r="AN406" i="12"/>
  <c r="AO406" i="12"/>
  <c r="AP406" i="12"/>
  <c r="AQ406" i="12"/>
  <c r="AR406" i="12"/>
  <c r="AS406" i="12"/>
  <c r="AT406" i="12"/>
  <c r="AU406" i="12"/>
  <c r="AV406" i="12"/>
  <c r="AW406" i="12"/>
  <c r="AX406" i="12"/>
  <c r="AY406" i="12"/>
  <c r="AZ406" i="12"/>
  <c r="BA406" i="12"/>
  <c r="BB406" i="12"/>
  <c r="AJ410" i="12"/>
  <c r="AK410" i="12"/>
  <c r="AL410" i="12"/>
  <c r="AM410" i="12"/>
  <c r="AN410" i="12"/>
  <c r="AO410" i="12"/>
  <c r="AP410" i="12"/>
  <c r="AQ410" i="12"/>
  <c r="AR410" i="12"/>
  <c r="AS410" i="12"/>
  <c r="AT410" i="12"/>
  <c r="AU410" i="12"/>
  <c r="AV410" i="12"/>
  <c r="AW410" i="12"/>
  <c r="AX410" i="12"/>
  <c r="AY410" i="12"/>
  <c r="AZ410" i="12"/>
  <c r="BA410" i="12"/>
  <c r="BB410" i="12"/>
  <c r="AQ415" i="12"/>
  <c r="AR415" i="12"/>
  <c r="AR416" i="12" s="1"/>
  <c r="AT415" i="12"/>
  <c r="AT416" i="12" s="1"/>
  <c r="AY415" i="12"/>
  <c r="AY416" i="12" s="1"/>
  <c r="BA415" i="12"/>
  <c r="BA416" i="12" s="1"/>
  <c r="AQ416" i="12"/>
  <c r="AJ417" i="12"/>
  <c r="AK417" i="12"/>
  <c r="AK415" i="12" s="1"/>
  <c r="AK416" i="12" s="1"/>
  <c r="AL417" i="12"/>
  <c r="AM417" i="12"/>
  <c r="AN417" i="12"/>
  <c r="AN415" i="12" s="1"/>
  <c r="AN416" i="12" s="1"/>
  <c r="AO417" i="12"/>
  <c r="AO415" i="12" s="1"/>
  <c r="AO416" i="12" s="1"/>
  <c r="AP417" i="12"/>
  <c r="AP415" i="12" s="1"/>
  <c r="AP416" i="12" s="1"/>
  <c r="AQ417" i="12"/>
  <c r="AR417" i="12"/>
  <c r="AS417" i="12"/>
  <c r="AT417" i="12"/>
  <c r="AU417" i="12"/>
  <c r="AV417" i="12"/>
  <c r="AW417" i="12"/>
  <c r="AX417" i="12"/>
  <c r="AY417" i="12"/>
  <c r="AZ417" i="12"/>
  <c r="BA417" i="12"/>
  <c r="BB417" i="12"/>
  <c r="BB415" i="12" s="1"/>
  <c r="BB416" i="12" s="1"/>
  <c r="AJ421" i="12"/>
  <c r="AK421" i="12"/>
  <c r="AL421" i="12"/>
  <c r="AM421" i="12"/>
  <c r="AN421" i="12"/>
  <c r="AO421" i="12"/>
  <c r="AP421" i="12"/>
  <c r="AQ421" i="12"/>
  <c r="AR421" i="12"/>
  <c r="AS421" i="12"/>
  <c r="AS415" i="12" s="1"/>
  <c r="AS416" i="12" s="1"/>
  <c r="AT421" i="12"/>
  <c r="AU421" i="12"/>
  <c r="AV421" i="12"/>
  <c r="AV415" i="12" s="1"/>
  <c r="AV416" i="12" s="1"/>
  <c r="AW421" i="12"/>
  <c r="AX421" i="12"/>
  <c r="AX415" i="12" s="1"/>
  <c r="AX416" i="12" s="1"/>
  <c r="AY421" i="12"/>
  <c r="AZ421" i="12"/>
  <c r="AZ415" i="12" s="1"/>
  <c r="AZ416" i="12" s="1"/>
  <c r="BA421" i="12"/>
  <c r="BB421" i="12"/>
  <c r="AJ425" i="12"/>
  <c r="AK425" i="12"/>
  <c r="AL425" i="12"/>
  <c r="AM425" i="12"/>
  <c r="AN425" i="12"/>
  <c r="AO425" i="12"/>
  <c r="AP425" i="12"/>
  <c r="AQ425" i="12"/>
  <c r="AR425" i="12"/>
  <c r="AS425" i="12"/>
  <c r="AT425" i="12"/>
  <c r="AU425" i="12"/>
  <c r="AV425" i="12"/>
  <c r="AW425" i="12"/>
  <c r="AX425" i="12"/>
  <c r="AY425" i="12"/>
  <c r="AZ425" i="12"/>
  <c r="BA425" i="12"/>
  <c r="BB425" i="12"/>
  <c r="AO430" i="12"/>
  <c r="AO431" i="12" s="1"/>
  <c r="AU430" i="12"/>
  <c r="AU431" i="12" s="1"/>
  <c r="AV430" i="12"/>
  <c r="BB430" i="12"/>
  <c r="BB431" i="12" s="1"/>
  <c r="AJ432" i="12"/>
  <c r="AK432" i="12"/>
  <c r="AK430" i="12" s="1"/>
  <c r="AK431" i="12" s="1"/>
  <c r="AL432" i="12"/>
  <c r="AM432" i="12"/>
  <c r="AN432" i="12"/>
  <c r="AO432" i="12"/>
  <c r="AP432" i="12"/>
  <c r="AP430" i="12" s="1"/>
  <c r="AQ432" i="12"/>
  <c r="AQ430" i="12" s="1"/>
  <c r="AQ431" i="12" s="1"/>
  <c r="AR432" i="12"/>
  <c r="AR430" i="12" s="1"/>
  <c r="AR431" i="12" s="1"/>
  <c r="AS432" i="12"/>
  <c r="AS430" i="12" s="1"/>
  <c r="AT432" i="12"/>
  <c r="AT430" i="12" s="1"/>
  <c r="AT431" i="12" s="1"/>
  <c r="AU432" i="12"/>
  <c r="AV432" i="12"/>
  <c r="AW432" i="12"/>
  <c r="AX432" i="12"/>
  <c r="AY432" i="12"/>
  <c r="AZ432" i="12"/>
  <c r="BA432" i="12"/>
  <c r="BB432" i="12"/>
  <c r="AJ436" i="12"/>
  <c r="AK436" i="12"/>
  <c r="AL436" i="12"/>
  <c r="AM436" i="12"/>
  <c r="AN436" i="12"/>
  <c r="AO436" i="12"/>
  <c r="AP436" i="12"/>
  <c r="AQ436" i="12"/>
  <c r="AR436" i="12"/>
  <c r="AS436" i="12"/>
  <c r="AT436" i="12"/>
  <c r="AU436" i="12"/>
  <c r="AV436" i="12"/>
  <c r="AW436" i="12"/>
  <c r="AX436" i="12"/>
  <c r="AY436" i="12"/>
  <c r="AY430" i="12" s="1"/>
  <c r="AY431" i="12" s="1"/>
  <c r="AZ436" i="12"/>
  <c r="BA436" i="12"/>
  <c r="BA430" i="12" s="1"/>
  <c r="BA431" i="12" s="1"/>
  <c r="BB436" i="12"/>
  <c r="AJ440" i="12"/>
  <c r="AK440" i="12"/>
  <c r="AL440" i="12"/>
  <c r="AM440" i="12"/>
  <c r="AN440" i="12"/>
  <c r="AO440" i="12"/>
  <c r="AP440" i="12"/>
  <c r="AQ440" i="12"/>
  <c r="AR440" i="12"/>
  <c r="AS440" i="12"/>
  <c r="AT440" i="12"/>
  <c r="AU440" i="12"/>
  <c r="AV440" i="12"/>
  <c r="AW440" i="12"/>
  <c r="AX440" i="12"/>
  <c r="AY440" i="12"/>
  <c r="AZ440" i="12"/>
  <c r="BA440" i="12"/>
  <c r="BB440" i="12"/>
  <c r="AM445" i="12"/>
  <c r="AM446" i="12"/>
  <c r="AN446" i="12"/>
  <c r="AO446" i="12"/>
  <c r="AZ446" i="12"/>
  <c r="BA446" i="12"/>
  <c r="BB446" i="12"/>
  <c r="AJ447" i="12"/>
  <c r="AJ445" i="12" s="1"/>
  <c r="AK447" i="12"/>
  <c r="AL447" i="12"/>
  <c r="AM447" i="12"/>
  <c r="AN447" i="12"/>
  <c r="AN445" i="12" s="1"/>
  <c r="AO447" i="12"/>
  <c r="AO445" i="12" s="1"/>
  <c r="AP447" i="12"/>
  <c r="AQ447" i="12"/>
  <c r="AR447" i="12"/>
  <c r="AS447" i="12"/>
  <c r="AT447" i="12"/>
  <c r="AU447" i="12"/>
  <c r="AV447" i="12"/>
  <c r="AW447" i="12"/>
  <c r="AX447" i="12"/>
  <c r="AY447" i="12"/>
  <c r="AZ447" i="12"/>
  <c r="AZ445" i="12" s="1"/>
  <c r="BA447" i="12"/>
  <c r="BA445" i="12" s="1"/>
  <c r="BB447" i="12"/>
  <c r="BB445" i="12" s="1"/>
  <c r="AJ451" i="12"/>
  <c r="AK451" i="12"/>
  <c r="AK445" i="12" s="1"/>
  <c r="AK446" i="12" s="1"/>
  <c r="AL451" i="12"/>
  <c r="AL445" i="12" s="1"/>
  <c r="AL446" i="12" s="1"/>
  <c r="AM451" i="12"/>
  <c r="AN451" i="12"/>
  <c r="AO451" i="12"/>
  <c r="AP451" i="12"/>
  <c r="AQ451" i="12"/>
  <c r="AR451" i="12"/>
  <c r="AS451" i="12"/>
  <c r="AS445" i="12" s="1"/>
  <c r="AT451" i="12"/>
  <c r="AT445" i="12" s="1"/>
  <c r="AT446" i="12" s="1"/>
  <c r="AU451" i="12"/>
  <c r="AV451" i="12"/>
  <c r="AW451" i="12"/>
  <c r="AX451" i="12"/>
  <c r="AY451" i="12"/>
  <c r="AZ451" i="12"/>
  <c r="BA451" i="12"/>
  <c r="BB451" i="12"/>
  <c r="AJ455" i="12"/>
  <c r="AK455" i="12"/>
  <c r="AL455" i="12"/>
  <c r="AM455" i="12"/>
  <c r="AN455" i="12"/>
  <c r="AO455" i="12"/>
  <c r="AP455" i="12"/>
  <c r="AQ455" i="12"/>
  <c r="AR455" i="12"/>
  <c r="AS455" i="12"/>
  <c r="AT455" i="12"/>
  <c r="AU455" i="12"/>
  <c r="AV455" i="12"/>
  <c r="AW455" i="12"/>
  <c r="AX455" i="12"/>
  <c r="AY455" i="12"/>
  <c r="AZ455" i="12"/>
  <c r="BA455" i="12"/>
  <c r="BB455" i="12"/>
  <c r="AK460" i="12"/>
  <c r="AK461" i="12" s="1"/>
  <c r="AL460" i="12"/>
  <c r="AL461" i="12" s="1"/>
  <c r="AM460" i="12"/>
  <c r="AN460" i="12"/>
  <c r="AN461" i="12" s="1"/>
  <c r="AO460" i="12"/>
  <c r="AO461" i="12" s="1"/>
  <c r="AP460" i="12"/>
  <c r="AQ460" i="12"/>
  <c r="AQ461" i="12" s="1"/>
  <c r="AU460" i="12"/>
  <c r="AU461" i="12" s="1"/>
  <c r="AJ462" i="12"/>
  <c r="AK462" i="12"/>
  <c r="AL462" i="12"/>
  <c r="AM462" i="12"/>
  <c r="AN462" i="12"/>
  <c r="AO462" i="12"/>
  <c r="AP462" i="12"/>
  <c r="AQ462" i="12"/>
  <c r="AR462" i="12"/>
  <c r="AS462" i="12"/>
  <c r="AT462" i="12"/>
  <c r="AU462" i="12"/>
  <c r="AV462" i="12"/>
  <c r="AV460" i="12" s="1"/>
  <c r="AW462" i="12"/>
  <c r="AX462" i="12"/>
  <c r="AX460" i="12" s="1"/>
  <c r="AX461" i="12" s="1"/>
  <c r="AY462" i="12"/>
  <c r="AZ462" i="12"/>
  <c r="BA462" i="12"/>
  <c r="BB462" i="12"/>
  <c r="BB460" i="12" s="1"/>
  <c r="BB461" i="12" s="1"/>
  <c r="AJ466" i="12"/>
  <c r="AK466" i="12"/>
  <c r="AL466" i="12"/>
  <c r="AM466" i="12"/>
  <c r="AN466" i="12"/>
  <c r="AO466" i="12"/>
  <c r="AP466" i="12"/>
  <c r="AQ466" i="12"/>
  <c r="AR466" i="12"/>
  <c r="AS466" i="12"/>
  <c r="AT466" i="12"/>
  <c r="AU466" i="12"/>
  <c r="AV466" i="12"/>
  <c r="AW466" i="12"/>
  <c r="AX466" i="12"/>
  <c r="AY466" i="12"/>
  <c r="AZ466" i="12"/>
  <c r="BA466" i="12"/>
  <c r="BB466" i="12"/>
  <c r="AJ470" i="12"/>
  <c r="AK470" i="12"/>
  <c r="AL470" i="12"/>
  <c r="AM470" i="12"/>
  <c r="AN470" i="12"/>
  <c r="AO470" i="12"/>
  <c r="AP470" i="12"/>
  <c r="AQ470" i="12"/>
  <c r="AR470" i="12"/>
  <c r="AS470" i="12"/>
  <c r="AS460" i="12" s="1"/>
  <c r="AT470" i="12"/>
  <c r="AU470" i="12"/>
  <c r="AV470" i="12"/>
  <c r="AW470" i="12"/>
  <c r="AX470" i="12"/>
  <c r="AY470" i="12"/>
  <c r="AZ470" i="12"/>
  <c r="BA470" i="12"/>
  <c r="BB470" i="12"/>
  <c r="AO475" i="12"/>
  <c r="AO476" i="12" s="1"/>
  <c r="AU475" i="12"/>
  <c r="AU476" i="12" s="1"/>
  <c r="AP476" i="12"/>
  <c r="AQ476" i="12"/>
  <c r="AJ477" i="12"/>
  <c r="AK477" i="12"/>
  <c r="AK475" i="12" s="1"/>
  <c r="AK476" i="12" s="1"/>
  <c r="AL477" i="12"/>
  <c r="AL475" i="12" s="1"/>
  <c r="AL476" i="12" s="1"/>
  <c r="AM477" i="12"/>
  <c r="AM475" i="12" s="1"/>
  <c r="AN477" i="12"/>
  <c r="AN475" i="12" s="1"/>
  <c r="AN476" i="12" s="1"/>
  <c r="AO477" i="12"/>
  <c r="AP477" i="12"/>
  <c r="AQ477" i="12"/>
  <c r="AR477" i="12"/>
  <c r="AS477" i="12"/>
  <c r="AT477" i="12"/>
  <c r="AU477" i="12"/>
  <c r="AV477" i="12"/>
  <c r="AW477" i="12"/>
  <c r="AX477" i="12"/>
  <c r="AY477" i="12"/>
  <c r="AZ477" i="12"/>
  <c r="BA477" i="12"/>
  <c r="BB477" i="12"/>
  <c r="BB475" i="12" s="1"/>
  <c r="BB476" i="12" s="1"/>
  <c r="AJ481" i="12"/>
  <c r="AK481" i="12"/>
  <c r="AL481" i="12"/>
  <c r="AM481" i="12"/>
  <c r="AN481" i="12"/>
  <c r="AO481" i="12"/>
  <c r="AP481" i="12"/>
  <c r="AQ481" i="12"/>
  <c r="AQ475" i="12" s="1"/>
  <c r="AR481" i="12"/>
  <c r="AS481" i="12"/>
  <c r="AS475" i="12" s="1"/>
  <c r="AT481" i="12"/>
  <c r="AU481" i="12"/>
  <c r="AV481" i="12"/>
  <c r="AW481" i="12"/>
  <c r="AX481" i="12"/>
  <c r="AY481" i="12"/>
  <c r="AZ481" i="12"/>
  <c r="BA481" i="12"/>
  <c r="BA475" i="12" s="1"/>
  <c r="BA476" i="12" s="1"/>
  <c r="BB481" i="12"/>
  <c r="AJ485" i="12"/>
  <c r="AK485" i="12"/>
  <c r="AL485" i="12"/>
  <c r="AM485" i="12"/>
  <c r="AN485" i="12"/>
  <c r="AO485" i="12"/>
  <c r="AP485" i="12"/>
  <c r="AP475" i="12" s="1"/>
  <c r="AQ485" i="12"/>
  <c r="AR485" i="12"/>
  <c r="AS485" i="12"/>
  <c r="AT485" i="12"/>
  <c r="AT475" i="12" s="1"/>
  <c r="AT476" i="12" s="1"/>
  <c r="AU485" i="12"/>
  <c r="AV485" i="12"/>
  <c r="AV475" i="12" s="1"/>
  <c r="AW485" i="12"/>
  <c r="AW475" i="12" s="1"/>
  <c r="AW476" i="12" s="1"/>
  <c r="AX485" i="12"/>
  <c r="AY485" i="12"/>
  <c r="AZ485" i="12"/>
  <c r="BA485" i="12"/>
  <c r="BB485" i="12"/>
  <c r="AM490" i="12"/>
  <c r="AN490" i="12"/>
  <c r="AN491" i="12" s="1"/>
  <c r="AO490" i="12"/>
  <c r="AO491" i="12" s="1"/>
  <c r="AT490" i="12"/>
  <c r="AT491" i="12" s="1"/>
  <c r="AV490" i="12"/>
  <c r="AV491" i="12" s="1"/>
  <c r="AZ490" i="12"/>
  <c r="BA490" i="12"/>
  <c r="BB490" i="12"/>
  <c r="BB491" i="12" s="1"/>
  <c r="AZ491" i="12"/>
  <c r="BA491" i="12"/>
  <c r="AJ492" i="12"/>
  <c r="AJ490" i="12" s="1"/>
  <c r="AK492" i="12"/>
  <c r="AK490" i="12" s="1"/>
  <c r="AK491" i="12" s="1"/>
  <c r="AL492" i="12"/>
  <c r="AL490" i="12" s="1"/>
  <c r="AL491" i="12" s="1"/>
  <c r="AM492" i="12"/>
  <c r="AN492" i="12"/>
  <c r="AO492" i="12"/>
  <c r="AP492" i="12"/>
  <c r="AP490" i="12" s="1"/>
  <c r="AQ492" i="12"/>
  <c r="AQ490" i="12" s="1"/>
  <c r="AQ491" i="12" s="1"/>
  <c r="AR492" i="12"/>
  <c r="AS492" i="12"/>
  <c r="AT492" i="12"/>
  <c r="AU492" i="12"/>
  <c r="AV492" i="12"/>
  <c r="AW492" i="12"/>
  <c r="AX492" i="12"/>
  <c r="AY492" i="12"/>
  <c r="AZ492" i="12"/>
  <c r="BA492" i="12"/>
  <c r="BB492" i="12"/>
  <c r="AJ496" i="12"/>
  <c r="AK496" i="12"/>
  <c r="AL496" i="12"/>
  <c r="AM496" i="12"/>
  <c r="AN496" i="12"/>
  <c r="AO496" i="12"/>
  <c r="AP496" i="12"/>
  <c r="AQ496" i="12"/>
  <c r="AR496" i="12"/>
  <c r="AS496" i="12"/>
  <c r="AS490" i="12" s="1"/>
  <c r="AT496" i="12"/>
  <c r="AU496" i="12"/>
  <c r="AU490" i="12" s="1"/>
  <c r="AU491" i="12" s="1"/>
  <c r="AV496" i="12"/>
  <c r="AW496" i="12"/>
  <c r="AX496" i="12"/>
  <c r="AY496" i="12"/>
  <c r="AY490" i="12" s="1"/>
  <c r="AY491" i="12" s="1"/>
  <c r="AZ496" i="12"/>
  <c r="BA496" i="12"/>
  <c r="BB496" i="12"/>
  <c r="AJ500" i="12"/>
  <c r="AK500" i="12"/>
  <c r="AL500" i="12"/>
  <c r="AM500" i="12"/>
  <c r="AN500" i="12"/>
  <c r="AO500" i="12"/>
  <c r="AP500" i="12"/>
  <c r="AQ500" i="12"/>
  <c r="AR500" i="12"/>
  <c r="AS500" i="12"/>
  <c r="AT500" i="12"/>
  <c r="AU500" i="12"/>
  <c r="AV500" i="12"/>
  <c r="AW500" i="12"/>
  <c r="AX500" i="12"/>
  <c r="AY500" i="12"/>
  <c r="AZ500" i="12"/>
  <c r="BA500" i="12"/>
  <c r="BB500" i="12"/>
  <c r="AS505" i="12"/>
  <c r="AU505" i="12"/>
  <c r="AU506" i="12" s="1"/>
  <c r="AY505" i="12"/>
  <c r="AY506" i="12" s="1"/>
  <c r="BA505" i="12"/>
  <c r="BA506" i="12" s="1"/>
  <c r="AJ507" i="12"/>
  <c r="AK507" i="12"/>
  <c r="AK505" i="12" s="1"/>
  <c r="AK506" i="12" s="1"/>
  <c r="AL507" i="12"/>
  <c r="AL505" i="12" s="1"/>
  <c r="AL506" i="12" s="1"/>
  <c r="AM507" i="12"/>
  <c r="AM505" i="12" s="1"/>
  <c r="AN507" i="12"/>
  <c r="AO507" i="12"/>
  <c r="AP507" i="12"/>
  <c r="AQ507" i="12"/>
  <c r="AR507" i="12"/>
  <c r="AS507" i="12"/>
  <c r="AT507" i="12"/>
  <c r="AU507" i="12"/>
  <c r="AV507" i="12"/>
  <c r="AV505" i="12" s="1"/>
  <c r="AW507" i="12"/>
  <c r="AW505" i="12" s="1"/>
  <c r="AW506" i="12" s="1"/>
  <c r="AX507" i="12"/>
  <c r="AX505" i="12" s="1"/>
  <c r="AX506" i="12" s="1"/>
  <c r="AY507" i="12"/>
  <c r="AZ507" i="12"/>
  <c r="AZ505" i="12" s="1"/>
  <c r="AZ506" i="12" s="1"/>
  <c r="BA507" i="12"/>
  <c r="BB507" i="12"/>
  <c r="BB505" i="12" s="1"/>
  <c r="BB506" i="12" s="1"/>
  <c r="AJ511" i="12"/>
  <c r="AJ505" i="12" s="1"/>
  <c r="AJ506" i="12" s="1"/>
  <c r="AK511" i="12"/>
  <c r="AL511" i="12"/>
  <c r="AM511" i="12"/>
  <c r="AN511" i="12"/>
  <c r="AO511" i="12"/>
  <c r="AP511" i="12"/>
  <c r="AQ511" i="12"/>
  <c r="AR511" i="12"/>
  <c r="AS511" i="12"/>
  <c r="AT511" i="12"/>
  <c r="AU511" i="12"/>
  <c r="AV511" i="12"/>
  <c r="AW511" i="12"/>
  <c r="AX511" i="12"/>
  <c r="AY511" i="12"/>
  <c r="AZ511" i="12"/>
  <c r="BA511" i="12"/>
  <c r="BB511" i="12"/>
  <c r="AJ515" i="12"/>
  <c r="AK515" i="12"/>
  <c r="AL515" i="12"/>
  <c r="AM515" i="12"/>
  <c r="AN515" i="12"/>
  <c r="AN505" i="12" s="1"/>
  <c r="AN506" i="12" s="1"/>
  <c r="AO515" i="12"/>
  <c r="AO505" i="12" s="1"/>
  <c r="AO506" i="12" s="1"/>
  <c r="AP515" i="12"/>
  <c r="AP505" i="12" s="1"/>
  <c r="AQ515" i="12"/>
  <c r="AR515" i="12"/>
  <c r="AR505" i="12" s="1"/>
  <c r="AR506" i="12" s="1"/>
  <c r="AS515" i="12"/>
  <c r="AT515" i="12"/>
  <c r="AU515" i="12"/>
  <c r="AV515" i="12"/>
  <c r="AW515" i="12"/>
  <c r="AX515" i="12"/>
  <c r="AY515" i="12"/>
  <c r="AZ515" i="12"/>
  <c r="BA515" i="12"/>
  <c r="BB515" i="12"/>
  <c r="AU520" i="12"/>
  <c r="AV520" i="12"/>
  <c r="AW520" i="12"/>
  <c r="AW521" i="12" s="1"/>
  <c r="AX520" i="12"/>
  <c r="AX521" i="12" s="1"/>
  <c r="AY520" i="12"/>
  <c r="AY521" i="12" s="1"/>
  <c r="AU521" i="12"/>
  <c r="AV521" i="12"/>
  <c r="AJ522" i="12"/>
  <c r="AK522" i="12"/>
  <c r="AL522" i="12"/>
  <c r="AM522" i="12"/>
  <c r="AN522" i="12"/>
  <c r="AO522" i="12"/>
  <c r="AO520" i="12" s="1"/>
  <c r="AO521" i="12" s="1"/>
  <c r="AP522" i="12"/>
  <c r="AP520" i="12" s="1"/>
  <c r="AQ522" i="12"/>
  <c r="AQ520" i="12" s="1"/>
  <c r="AQ521" i="12" s="1"/>
  <c r="AR522" i="12"/>
  <c r="AR520" i="12" s="1"/>
  <c r="AR521" i="12" s="1"/>
  <c r="AS522" i="12"/>
  <c r="AS520" i="12" s="1"/>
  <c r="AT522" i="12"/>
  <c r="AT520" i="12" s="1"/>
  <c r="AT521" i="12" s="1"/>
  <c r="AU522" i="12"/>
  <c r="AV522" i="12"/>
  <c r="AW522" i="12"/>
  <c r="AX522" i="12"/>
  <c r="AY522" i="12"/>
  <c r="AZ522" i="12"/>
  <c r="BA522" i="12"/>
  <c r="BB522" i="12"/>
  <c r="AJ526" i="12"/>
  <c r="AK526" i="12"/>
  <c r="AL526" i="12"/>
  <c r="AM526" i="12"/>
  <c r="AN526" i="12"/>
  <c r="AO526" i="12"/>
  <c r="AP526" i="12"/>
  <c r="AQ526" i="12"/>
  <c r="AR526" i="12"/>
  <c r="AS526" i="12"/>
  <c r="AT526" i="12"/>
  <c r="AU526" i="12"/>
  <c r="AV526" i="12"/>
  <c r="AW526" i="12"/>
  <c r="AX526" i="12"/>
  <c r="AY526" i="12"/>
  <c r="AZ526" i="12"/>
  <c r="BA526" i="12"/>
  <c r="BA520" i="12" s="1"/>
  <c r="BA521" i="12" s="1"/>
  <c r="BB526" i="12"/>
  <c r="AJ530" i="12"/>
  <c r="AK530" i="12"/>
  <c r="AK520" i="12" s="1"/>
  <c r="AK521" i="12" s="1"/>
  <c r="AL530" i="12"/>
  <c r="AM530" i="12"/>
  <c r="AN530" i="12"/>
  <c r="AO530" i="12"/>
  <c r="AP530" i="12"/>
  <c r="AQ530" i="12"/>
  <c r="AR530" i="12"/>
  <c r="AS530" i="12"/>
  <c r="AT530" i="12"/>
  <c r="AU530" i="12"/>
  <c r="AV530" i="12"/>
  <c r="AW530" i="12"/>
  <c r="AX530" i="12"/>
  <c r="AY530" i="12"/>
  <c r="AZ530" i="12"/>
  <c r="BA530" i="12"/>
  <c r="BB530" i="12"/>
  <c r="AJ535" i="12"/>
  <c r="AK535" i="12"/>
  <c r="AL535" i="12"/>
  <c r="AL536" i="12" s="1"/>
  <c r="BF535" i="12"/>
  <c r="AJ536" i="12"/>
  <c r="AK536" i="12"/>
  <c r="AM536" i="12"/>
  <c r="AJ537" i="12"/>
  <c r="AK537" i="12"/>
  <c r="AL537" i="12"/>
  <c r="AM537" i="12"/>
  <c r="AM535" i="12" s="1"/>
  <c r="AN537" i="12"/>
  <c r="AO537" i="12"/>
  <c r="AP537" i="12"/>
  <c r="AQ537" i="12"/>
  <c r="AR537" i="12"/>
  <c r="AS537" i="12"/>
  <c r="AT537" i="12"/>
  <c r="AU537" i="12"/>
  <c r="AV537" i="12"/>
  <c r="AW537" i="12"/>
  <c r="AW535" i="12" s="1"/>
  <c r="AW536" i="12" s="1"/>
  <c r="AX537" i="12"/>
  <c r="AX535" i="12" s="1"/>
  <c r="AX536" i="12" s="1"/>
  <c r="AY537" i="12"/>
  <c r="AY535" i="12" s="1"/>
  <c r="AY536" i="12" s="1"/>
  <c r="AZ537" i="12"/>
  <c r="AZ535" i="12" s="1"/>
  <c r="AZ536" i="12" s="1"/>
  <c r="BA537" i="12"/>
  <c r="BB537" i="12"/>
  <c r="AJ541" i="12"/>
  <c r="AK541" i="12"/>
  <c r="AL541" i="12"/>
  <c r="AM541" i="12"/>
  <c r="AN541" i="12"/>
  <c r="AO541" i="12"/>
  <c r="AP541" i="12"/>
  <c r="AP535" i="12" s="1"/>
  <c r="AP536" i="12" s="1"/>
  <c r="AQ541" i="12"/>
  <c r="AR541" i="12"/>
  <c r="AS541" i="12"/>
  <c r="AT541" i="12"/>
  <c r="AU541" i="12"/>
  <c r="AV541" i="12"/>
  <c r="AW541" i="12"/>
  <c r="AX541" i="12"/>
  <c r="AY541" i="12"/>
  <c r="AZ541" i="12"/>
  <c r="BA541" i="12"/>
  <c r="BB541" i="12"/>
  <c r="AJ545" i="12"/>
  <c r="AK545" i="12"/>
  <c r="AL545" i="12"/>
  <c r="AM545" i="12"/>
  <c r="AN545" i="12"/>
  <c r="AO545" i="12"/>
  <c r="AP545" i="12"/>
  <c r="AQ545" i="12"/>
  <c r="AR545" i="12"/>
  <c r="AR535" i="12" s="1"/>
  <c r="AR536" i="12" s="1"/>
  <c r="AS545" i="12"/>
  <c r="AT545" i="12"/>
  <c r="AU545" i="12"/>
  <c r="AV545" i="12"/>
  <c r="AW545" i="12"/>
  <c r="AX545" i="12"/>
  <c r="AY545" i="12"/>
  <c r="AZ545" i="12"/>
  <c r="BA545" i="12"/>
  <c r="BA535" i="12" s="1"/>
  <c r="BA536" i="12" s="1"/>
  <c r="BB545" i="12"/>
  <c r="BB535" i="12" s="1"/>
  <c r="BB536" i="12" s="1"/>
  <c r="BA550" i="12"/>
  <c r="BA551" i="12"/>
  <c r="BB551" i="12"/>
  <c r="AJ552" i="12"/>
  <c r="AK552" i="12"/>
  <c r="AK550" i="12" s="1"/>
  <c r="AK551" i="12" s="1"/>
  <c r="AL552" i="12"/>
  <c r="AM552" i="12"/>
  <c r="AN552" i="12"/>
  <c r="AO552" i="12"/>
  <c r="AP552" i="12"/>
  <c r="AQ552" i="12"/>
  <c r="AR552" i="12"/>
  <c r="AR550" i="12" s="1"/>
  <c r="AR551" i="12" s="1"/>
  <c r="AS552" i="12"/>
  <c r="AS550" i="12" s="1"/>
  <c r="AT552" i="12"/>
  <c r="AT550" i="12" s="1"/>
  <c r="AT551" i="12" s="1"/>
  <c r="AU552" i="12"/>
  <c r="AU550" i="12" s="1"/>
  <c r="AU551" i="12" s="1"/>
  <c r="AV552" i="12"/>
  <c r="AV550" i="12" s="1"/>
  <c r="AW552" i="12"/>
  <c r="AX552" i="12"/>
  <c r="AY552" i="12"/>
  <c r="AZ552" i="12"/>
  <c r="BA552" i="12"/>
  <c r="BB552" i="12"/>
  <c r="AJ556" i="12"/>
  <c r="AK556" i="12"/>
  <c r="AL556" i="12"/>
  <c r="AM556" i="12"/>
  <c r="AN556" i="12"/>
  <c r="AO556" i="12"/>
  <c r="AP556" i="12"/>
  <c r="AQ556" i="12"/>
  <c r="AQ550" i="12" s="1"/>
  <c r="AQ551" i="12" s="1"/>
  <c r="AR556" i="12"/>
  <c r="AS556" i="12"/>
  <c r="AT556" i="12"/>
  <c r="AU556" i="12"/>
  <c r="AV556" i="12"/>
  <c r="AW556" i="12"/>
  <c r="AW550" i="12" s="1"/>
  <c r="AW551" i="12" s="1"/>
  <c r="AX556" i="12"/>
  <c r="AX550" i="12" s="1"/>
  <c r="AX551" i="12" s="1"/>
  <c r="AY556" i="12"/>
  <c r="AY550" i="12" s="1"/>
  <c r="AY551" i="12" s="1"/>
  <c r="AZ556" i="12"/>
  <c r="BA556" i="12"/>
  <c r="BB556" i="12"/>
  <c r="AJ560" i="12"/>
  <c r="AJ550" i="12" s="1"/>
  <c r="AK560" i="12"/>
  <c r="AL560" i="12"/>
  <c r="AM560" i="12"/>
  <c r="AN560" i="12"/>
  <c r="AN550" i="12" s="1"/>
  <c r="AN551" i="12" s="1"/>
  <c r="AO560" i="12"/>
  <c r="AP560" i="12"/>
  <c r="AQ560" i="12"/>
  <c r="AR560" i="12"/>
  <c r="AS560" i="12"/>
  <c r="AT560" i="12"/>
  <c r="AU560" i="12"/>
  <c r="AV560" i="12"/>
  <c r="AW560" i="12"/>
  <c r="AX560" i="12"/>
  <c r="AY560" i="12"/>
  <c r="AZ560" i="12"/>
  <c r="BA560" i="12"/>
  <c r="BB560" i="12"/>
  <c r="BB550" i="12" s="1"/>
  <c r="AK565" i="12"/>
  <c r="AK566" i="12" s="1"/>
  <c r="AL565" i="12"/>
  <c r="AL566" i="12" s="1"/>
  <c r="AM565" i="12"/>
  <c r="AM566" i="12" s="1"/>
  <c r="AO565" i="12"/>
  <c r="AO566" i="12" s="1"/>
  <c r="AQ565" i="12"/>
  <c r="AQ566" i="12" s="1"/>
  <c r="AR565" i="12"/>
  <c r="AR566" i="12" s="1"/>
  <c r="AS565" i="12"/>
  <c r="AS566" i="12" s="1"/>
  <c r="AT565" i="12"/>
  <c r="AT566" i="12" s="1"/>
  <c r="AX565" i="12"/>
  <c r="AX566" i="12" s="1"/>
  <c r="AZ565" i="12"/>
  <c r="AZ566" i="12" s="1"/>
  <c r="BA565" i="12"/>
  <c r="BA566" i="12" s="1"/>
  <c r="BB565" i="12"/>
  <c r="BB566" i="12" s="1"/>
  <c r="BF565" i="12"/>
  <c r="BH565" i="12"/>
  <c r="BI565" i="12"/>
  <c r="AJ566" i="12"/>
  <c r="AJ567" i="12"/>
  <c r="AK567" i="12"/>
  <c r="AL567" i="12"/>
  <c r="AM567" i="12"/>
  <c r="AN567" i="12"/>
  <c r="AO567" i="12"/>
  <c r="AP567" i="12"/>
  <c r="AQ567" i="12"/>
  <c r="AR567" i="12"/>
  <c r="AS567" i="12"/>
  <c r="AT567" i="12"/>
  <c r="AU567" i="12"/>
  <c r="AU565" i="12" s="1"/>
  <c r="AU566" i="12" s="1"/>
  <c r="AV567" i="12"/>
  <c r="AV565" i="12" s="1"/>
  <c r="AV566" i="12" s="1"/>
  <c r="AW567" i="12"/>
  <c r="AX567" i="12"/>
  <c r="AY567" i="12"/>
  <c r="AY565" i="12" s="1"/>
  <c r="AY566" i="12" s="1"/>
  <c r="AZ567" i="12"/>
  <c r="BA567" i="12"/>
  <c r="BB567" i="12"/>
  <c r="AJ571" i="12"/>
  <c r="AJ565" i="12" s="1"/>
  <c r="AK571" i="12"/>
  <c r="AL571" i="12"/>
  <c r="AM571" i="12"/>
  <c r="AN571" i="12"/>
  <c r="AO571" i="12"/>
  <c r="AP571" i="12"/>
  <c r="AP565" i="12" s="1"/>
  <c r="AP566" i="12" s="1"/>
  <c r="AQ571" i="12"/>
  <c r="AR571" i="12"/>
  <c r="AS571" i="12"/>
  <c r="AT571" i="12"/>
  <c r="AU571" i="12"/>
  <c r="AV571" i="12"/>
  <c r="AW571" i="12"/>
  <c r="AX571" i="12"/>
  <c r="AY571" i="12"/>
  <c r="AZ571" i="12"/>
  <c r="BA571" i="12"/>
  <c r="BB571" i="12"/>
  <c r="AJ575" i="12"/>
  <c r="AK575" i="12"/>
  <c r="AL575" i="12"/>
  <c r="AM575" i="12"/>
  <c r="AN575" i="12"/>
  <c r="AO575" i="12"/>
  <c r="AP575" i="12"/>
  <c r="AQ575" i="12"/>
  <c r="AR575" i="12"/>
  <c r="AS575" i="12"/>
  <c r="AT575" i="12"/>
  <c r="AU575" i="12"/>
  <c r="AV575" i="12"/>
  <c r="AW575" i="12"/>
  <c r="AX575" i="12"/>
  <c r="AY575" i="12"/>
  <c r="AZ575" i="12"/>
  <c r="BA575" i="12"/>
  <c r="BB575" i="12"/>
  <c r="AJ580" i="12"/>
  <c r="AJ581" i="12" s="1"/>
  <c r="AO580" i="12"/>
  <c r="AS580" i="12"/>
  <c r="AT580" i="12"/>
  <c r="AT581" i="12" s="1"/>
  <c r="AX580" i="12"/>
  <c r="AX581" i="12" s="1"/>
  <c r="BA580" i="12"/>
  <c r="BA581" i="12" s="1"/>
  <c r="BF580" i="12"/>
  <c r="BG580" i="12"/>
  <c r="AO581" i="12"/>
  <c r="AS581" i="12"/>
  <c r="BB581" i="12"/>
  <c r="AJ582" i="12"/>
  <c r="AK582" i="12"/>
  <c r="AK580" i="12" s="1"/>
  <c r="AK581" i="12" s="1"/>
  <c r="AL582" i="12"/>
  <c r="AL580" i="12" s="1"/>
  <c r="AL581" i="12" s="1"/>
  <c r="AM582" i="12"/>
  <c r="AM580" i="12" s="1"/>
  <c r="AM581" i="12" s="1"/>
  <c r="AN582" i="12"/>
  <c r="AN580" i="12" s="1"/>
  <c r="AN581" i="12" s="1"/>
  <c r="AO582" i="12"/>
  <c r="AP582" i="12"/>
  <c r="AQ582" i="12"/>
  <c r="AR582" i="12"/>
  <c r="AS582" i="12"/>
  <c r="AT582" i="12"/>
  <c r="AU582" i="12"/>
  <c r="AV582" i="12"/>
  <c r="AW582" i="12"/>
  <c r="AX582" i="12"/>
  <c r="AY582" i="12"/>
  <c r="AZ582" i="12"/>
  <c r="BA582" i="12"/>
  <c r="BB582" i="12"/>
  <c r="AJ586" i="12"/>
  <c r="AK586" i="12"/>
  <c r="AL586" i="12"/>
  <c r="AM586" i="12"/>
  <c r="AN586" i="12"/>
  <c r="AO586" i="12"/>
  <c r="AP586" i="12"/>
  <c r="AP580" i="12" s="1"/>
  <c r="AP581" i="12" s="1"/>
  <c r="AQ586" i="12"/>
  <c r="AR586" i="12"/>
  <c r="AS586" i="12"/>
  <c r="AT586" i="12"/>
  <c r="AU586" i="12"/>
  <c r="AU580" i="12" s="1"/>
  <c r="BI580" i="12" s="1"/>
  <c r="AV586" i="12"/>
  <c r="AV580" i="12" s="1"/>
  <c r="AV581" i="12" s="1"/>
  <c r="AW586" i="12"/>
  <c r="AX586" i="12"/>
  <c r="AY586" i="12"/>
  <c r="AY580" i="12" s="1"/>
  <c r="AY581" i="12" s="1"/>
  <c r="AZ586" i="12"/>
  <c r="AZ580" i="12" s="1"/>
  <c r="AZ581" i="12" s="1"/>
  <c r="BA586" i="12"/>
  <c r="BB586" i="12"/>
  <c r="BB580" i="12" s="1"/>
  <c r="AJ590" i="12"/>
  <c r="AK590" i="12"/>
  <c r="AL590" i="12"/>
  <c r="AM590" i="12"/>
  <c r="AN590" i="12"/>
  <c r="AO590" i="12"/>
  <c r="AP590" i="12"/>
  <c r="AQ590" i="12"/>
  <c r="AQ580" i="12" s="1"/>
  <c r="AQ581" i="12" s="1"/>
  <c r="AR590" i="12"/>
  <c r="AS590" i="12"/>
  <c r="AT590" i="12"/>
  <c r="AU590" i="12"/>
  <c r="AV590" i="12"/>
  <c r="AW590" i="12"/>
  <c r="AX590" i="12"/>
  <c r="AY590" i="12"/>
  <c r="AZ590" i="12"/>
  <c r="BA590" i="12"/>
  <c r="BB590" i="12"/>
  <c r="BA595" i="12"/>
  <c r="BA596" i="12"/>
  <c r="BB596" i="12"/>
  <c r="AJ597" i="12"/>
  <c r="AJ595" i="12" s="1"/>
  <c r="AK597" i="12"/>
  <c r="AK595" i="12" s="1"/>
  <c r="AK596" i="12" s="1"/>
  <c r="AL597" i="12"/>
  <c r="AL595" i="12" s="1"/>
  <c r="AL596" i="12" s="1"/>
  <c r="AM597" i="12"/>
  <c r="AM595" i="12" s="1"/>
  <c r="AN597" i="12"/>
  <c r="AO597" i="12"/>
  <c r="AO595" i="12" s="1"/>
  <c r="AO596" i="12" s="1"/>
  <c r="AP597" i="12"/>
  <c r="AP595" i="12" s="1"/>
  <c r="AQ597" i="12"/>
  <c r="AQ595" i="12" s="1"/>
  <c r="AQ596" i="12" s="1"/>
  <c r="AR597" i="12"/>
  <c r="AR595" i="12" s="1"/>
  <c r="AR596" i="12" s="1"/>
  <c r="AS597" i="12"/>
  <c r="AS595" i="12" s="1"/>
  <c r="AT597" i="12"/>
  <c r="AU597" i="12"/>
  <c r="AV597" i="12"/>
  <c r="AW597" i="12"/>
  <c r="AX597" i="12"/>
  <c r="AY597" i="12"/>
  <c r="AZ597" i="12"/>
  <c r="BA597" i="12"/>
  <c r="BB597" i="12"/>
  <c r="AJ601" i="12"/>
  <c r="AK601" i="12"/>
  <c r="AL601" i="12"/>
  <c r="AM601" i="12"/>
  <c r="AN601" i="12"/>
  <c r="AO601" i="12"/>
  <c r="AP601" i="12"/>
  <c r="AQ601" i="12"/>
  <c r="AR601" i="12"/>
  <c r="AS601" i="12"/>
  <c r="AT601" i="12"/>
  <c r="AT595" i="12" s="1"/>
  <c r="AT596" i="12" s="1"/>
  <c r="AU601" i="12"/>
  <c r="AU595" i="12" s="1"/>
  <c r="AU596" i="12" s="1"/>
  <c r="AV601" i="12"/>
  <c r="AV595" i="12" s="1"/>
  <c r="AW601" i="12"/>
  <c r="AW595" i="12" s="1"/>
  <c r="AW596" i="12" s="1"/>
  <c r="AX601" i="12"/>
  <c r="AX595" i="12" s="1"/>
  <c r="AX596" i="12" s="1"/>
  <c r="AY601" i="12"/>
  <c r="AY595" i="12" s="1"/>
  <c r="AY596" i="12" s="1"/>
  <c r="AZ601" i="12"/>
  <c r="AZ595" i="12" s="1"/>
  <c r="AZ596" i="12" s="1"/>
  <c r="BA601" i="12"/>
  <c r="BB601" i="12"/>
  <c r="BB595" i="12" s="1"/>
  <c r="AJ605" i="12"/>
  <c r="AK605" i="12"/>
  <c r="AL605" i="12"/>
  <c r="AM605" i="12"/>
  <c r="AN605" i="12"/>
  <c r="AO605" i="12"/>
  <c r="AP605" i="12"/>
  <c r="AQ605" i="12"/>
  <c r="AR605" i="12"/>
  <c r="AS605" i="12"/>
  <c r="AT605" i="12"/>
  <c r="AU605" i="12"/>
  <c r="AV605" i="12"/>
  <c r="AW605" i="12"/>
  <c r="AX605" i="12"/>
  <c r="AY605" i="12"/>
  <c r="AZ605" i="12"/>
  <c r="BA605" i="12"/>
  <c r="BB605" i="12"/>
  <c r="AR610" i="12"/>
  <c r="AR611" i="12" s="1"/>
  <c r="AS610" i="12"/>
  <c r="AW610" i="12"/>
  <c r="AW611" i="12" s="1"/>
  <c r="AY610" i="12"/>
  <c r="AY611" i="12" s="1"/>
  <c r="AZ610" i="12"/>
  <c r="AZ611" i="12" s="1"/>
  <c r="BA610" i="12"/>
  <c r="BA611" i="12" s="1"/>
  <c r="BB610" i="12"/>
  <c r="BB611" i="12" s="1"/>
  <c r="BH610" i="12"/>
  <c r="AL611" i="12"/>
  <c r="AM611" i="12"/>
  <c r="AJ612" i="12"/>
  <c r="AK612" i="12"/>
  <c r="AL612" i="12"/>
  <c r="AL610" i="12" s="1"/>
  <c r="AM612" i="12"/>
  <c r="AN612" i="12"/>
  <c r="AO612" i="12"/>
  <c r="AP612" i="12"/>
  <c r="AQ612" i="12"/>
  <c r="AR612" i="12"/>
  <c r="AS612" i="12"/>
  <c r="AT612" i="12"/>
  <c r="AU612" i="12"/>
  <c r="AV612" i="12"/>
  <c r="AW612" i="12"/>
  <c r="AX612" i="12"/>
  <c r="AY612" i="12"/>
  <c r="AZ612" i="12"/>
  <c r="BA612" i="12"/>
  <c r="BB612" i="12"/>
  <c r="AJ616" i="12"/>
  <c r="AK616" i="12"/>
  <c r="AL616" i="12"/>
  <c r="AM616" i="12"/>
  <c r="AN616" i="12"/>
  <c r="AO616" i="12"/>
  <c r="AO610" i="12" s="1"/>
  <c r="AO611" i="12" s="1"/>
  <c r="AP616" i="12"/>
  <c r="AQ616" i="12"/>
  <c r="AQ610" i="12" s="1"/>
  <c r="AQ611" i="12" s="1"/>
  <c r="AR616" i="12"/>
  <c r="AS616" i="12"/>
  <c r="AT616" i="12"/>
  <c r="AU616" i="12"/>
  <c r="AV616" i="12"/>
  <c r="AW616" i="12"/>
  <c r="AX616" i="12"/>
  <c r="AY616" i="12"/>
  <c r="AZ616" i="12"/>
  <c r="BA616" i="12"/>
  <c r="BB616" i="12"/>
  <c r="AJ620" i="12"/>
  <c r="AK620" i="12"/>
  <c r="AL620" i="12"/>
  <c r="AM620" i="12"/>
  <c r="AM610" i="12" s="1"/>
  <c r="AN620" i="12"/>
  <c r="AO620" i="12"/>
  <c r="AP620" i="12"/>
  <c r="AP610" i="12" s="1"/>
  <c r="AP611" i="12" s="1"/>
  <c r="AQ620" i="12"/>
  <c r="AR620" i="12"/>
  <c r="AS620" i="12"/>
  <c r="AT620" i="12"/>
  <c r="AT610" i="12" s="1"/>
  <c r="AT611" i="12" s="1"/>
  <c r="AU620" i="12"/>
  <c r="AU610" i="12" s="1"/>
  <c r="AU611" i="12" s="1"/>
  <c r="AV620" i="12"/>
  <c r="AV610" i="12" s="1"/>
  <c r="AW620" i="12"/>
  <c r="AX620" i="12"/>
  <c r="AY620" i="12"/>
  <c r="AZ620" i="12"/>
  <c r="BA620" i="12"/>
  <c r="BB620" i="12"/>
  <c r="AK625" i="12"/>
  <c r="AK626" i="12" s="1"/>
  <c r="AL625" i="12"/>
  <c r="AL626" i="12" s="1"/>
  <c r="AQ625" i="12"/>
  <c r="AQ626" i="12" s="1"/>
  <c r="AU625" i="12"/>
  <c r="AV625" i="12"/>
  <c r="AU626" i="12"/>
  <c r="BA626" i="12"/>
  <c r="AJ627" i="12"/>
  <c r="AJ625" i="12" s="1"/>
  <c r="AK627" i="12"/>
  <c r="AL627" i="12"/>
  <c r="AM627" i="12"/>
  <c r="AM625" i="12" s="1"/>
  <c r="AN627" i="12"/>
  <c r="AO627" i="12"/>
  <c r="AO625" i="12" s="1"/>
  <c r="AO626" i="12" s="1"/>
  <c r="AP627" i="12"/>
  <c r="AP625" i="12" s="1"/>
  <c r="AQ627" i="12"/>
  <c r="AR627" i="12"/>
  <c r="AS627" i="12"/>
  <c r="AT627" i="12"/>
  <c r="AU627" i="12"/>
  <c r="AV627" i="12"/>
  <c r="AW627" i="12"/>
  <c r="AX627" i="12"/>
  <c r="AX625" i="12" s="1"/>
  <c r="AX626" i="12" s="1"/>
  <c r="AY627" i="12"/>
  <c r="AY625" i="12" s="1"/>
  <c r="AY626" i="12" s="1"/>
  <c r="AZ627" i="12"/>
  <c r="AZ625" i="12" s="1"/>
  <c r="AZ626" i="12" s="1"/>
  <c r="BA627" i="12"/>
  <c r="BB627" i="12"/>
  <c r="AJ631" i="12"/>
  <c r="AK631" i="12"/>
  <c r="AL631" i="12"/>
  <c r="AM631" i="12"/>
  <c r="AN631" i="12"/>
  <c r="AO631" i="12"/>
  <c r="AP631" i="12"/>
  <c r="AQ631" i="12"/>
  <c r="AR631" i="12"/>
  <c r="AS631" i="12"/>
  <c r="AT631" i="12"/>
  <c r="AU631" i="12"/>
  <c r="AV631" i="12"/>
  <c r="AW631" i="12"/>
  <c r="AW625" i="12" s="1"/>
  <c r="AW626" i="12" s="1"/>
  <c r="AX631" i="12"/>
  <c r="AY631" i="12"/>
  <c r="AZ631" i="12"/>
  <c r="BA631" i="12"/>
  <c r="BB631" i="12"/>
  <c r="AJ635" i="12"/>
  <c r="AK635" i="12"/>
  <c r="AL635" i="12"/>
  <c r="AM635" i="12"/>
  <c r="AN635" i="12"/>
  <c r="AO635" i="12"/>
  <c r="AP635" i="12"/>
  <c r="AQ635" i="12"/>
  <c r="AR635" i="12"/>
  <c r="AS635" i="12"/>
  <c r="AT635" i="12"/>
  <c r="AU635" i="12"/>
  <c r="AV635" i="12"/>
  <c r="AW635" i="12"/>
  <c r="AX635" i="12"/>
  <c r="AY635" i="12"/>
  <c r="AZ635" i="12"/>
  <c r="BA635" i="12"/>
  <c r="BA625" i="12" s="1"/>
  <c r="BB635" i="12"/>
  <c r="AJ640" i="12"/>
  <c r="AV640" i="12"/>
  <c r="AW640" i="12"/>
  <c r="AV641" i="12"/>
  <c r="AW641" i="12"/>
  <c r="AJ642" i="12"/>
  <c r="AK642" i="12"/>
  <c r="AL642" i="12"/>
  <c r="AM642" i="12"/>
  <c r="AN642" i="12"/>
  <c r="AO642" i="12"/>
  <c r="AP642" i="12"/>
  <c r="AQ642" i="12"/>
  <c r="AR642" i="12"/>
  <c r="AS642" i="12"/>
  <c r="AT642" i="12"/>
  <c r="AU642" i="12"/>
  <c r="AV642" i="12"/>
  <c r="AW642" i="12"/>
  <c r="AX642" i="12"/>
  <c r="AY642" i="12"/>
  <c r="AZ642" i="12"/>
  <c r="BA642" i="12"/>
  <c r="BB642" i="12"/>
  <c r="AJ646" i="12"/>
  <c r="AK646" i="12"/>
  <c r="AK640" i="12" s="1"/>
  <c r="AK641" i="12" s="1"/>
  <c r="AL646" i="12"/>
  <c r="AM646" i="12"/>
  <c r="AN646" i="12"/>
  <c r="AO646" i="12"/>
  <c r="AO640" i="12" s="1"/>
  <c r="AO641" i="12" s="1"/>
  <c r="AP646" i="12"/>
  <c r="AQ646" i="12"/>
  <c r="AR646" i="12"/>
  <c r="AR640" i="12" s="1"/>
  <c r="AR641" i="12" s="1"/>
  <c r="AS646" i="12"/>
  <c r="AS640" i="12" s="1"/>
  <c r="AS641" i="12" s="1"/>
  <c r="AT646" i="12"/>
  <c r="AT640" i="12" s="1"/>
  <c r="AT641" i="12" s="1"/>
  <c r="AU646" i="12"/>
  <c r="AV646" i="12"/>
  <c r="AW646" i="12"/>
  <c r="AX646" i="12"/>
  <c r="AY646" i="12"/>
  <c r="AZ646" i="12"/>
  <c r="BA646" i="12"/>
  <c r="BB646" i="12"/>
  <c r="AJ650" i="12"/>
  <c r="AK650" i="12"/>
  <c r="AL650" i="12"/>
  <c r="AM650" i="12"/>
  <c r="AN650" i="12"/>
  <c r="AO650" i="12"/>
  <c r="AP650" i="12"/>
  <c r="AQ650" i="12"/>
  <c r="AR650" i="12"/>
  <c r="AS650" i="12"/>
  <c r="AT650" i="12"/>
  <c r="AU650" i="12"/>
  <c r="AU640" i="12" s="1"/>
  <c r="AU641" i="12" s="1"/>
  <c r="AV650" i="12"/>
  <c r="AW650" i="12"/>
  <c r="AX650" i="12"/>
  <c r="AX640" i="12" s="1"/>
  <c r="AX641" i="12" s="1"/>
  <c r="AY650" i="12"/>
  <c r="AY640" i="12" s="1"/>
  <c r="AY641" i="12" s="1"/>
  <c r="AZ650" i="12"/>
  <c r="BA650" i="12"/>
  <c r="BA640" i="12" s="1"/>
  <c r="BA641" i="12" s="1"/>
  <c r="BB650" i="12"/>
  <c r="AJ655" i="12"/>
  <c r="AL655" i="12"/>
  <c r="AM655" i="12"/>
  <c r="AN655" i="12"/>
  <c r="AN656" i="12" s="1"/>
  <c r="AJ656" i="12"/>
  <c r="AL656" i="12"/>
  <c r="AJ657" i="12"/>
  <c r="AK657" i="12"/>
  <c r="AL657" i="12"/>
  <c r="AM657" i="12"/>
  <c r="AN657" i="12"/>
  <c r="AO657" i="12"/>
  <c r="AP657" i="12"/>
  <c r="AQ657" i="12"/>
  <c r="AR657" i="12"/>
  <c r="AS657" i="12"/>
  <c r="AT657" i="12"/>
  <c r="AT655" i="12" s="1"/>
  <c r="AT656" i="12" s="1"/>
  <c r="AU657" i="12"/>
  <c r="AV657" i="12"/>
  <c r="AW657" i="12"/>
  <c r="AW655" i="12" s="1"/>
  <c r="AW656" i="12" s="1"/>
  <c r="AX657" i="12"/>
  <c r="AY657" i="12"/>
  <c r="AZ657" i="12"/>
  <c r="AZ655" i="12" s="1"/>
  <c r="AZ656" i="12" s="1"/>
  <c r="BA657" i="12"/>
  <c r="BB657" i="12"/>
  <c r="BB655" i="12" s="1"/>
  <c r="BB656" i="12" s="1"/>
  <c r="AJ661" i="12"/>
  <c r="AK661" i="12"/>
  <c r="AK655" i="12" s="1"/>
  <c r="AK656" i="12" s="1"/>
  <c r="AL661" i="12"/>
  <c r="AM661" i="12"/>
  <c r="AN661" i="12"/>
  <c r="AO661" i="12"/>
  <c r="AO655" i="12" s="1"/>
  <c r="AO656" i="12" s="1"/>
  <c r="AP661" i="12"/>
  <c r="AQ661" i="12"/>
  <c r="AQ655" i="12" s="1"/>
  <c r="AQ656" i="12" s="1"/>
  <c r="AR661" i="12"/>
  <c r="AS661" i="12"/>
  <c r="AT661" i="12"/>
  <c r="AU661" i="12"/>
  <c r="AV661" i="12"/>
  <c r="AW661" i="12"/>
  <c r="AX661" i="12"/>
  <c r="AY661" i="12"/>
  <c r="AZ661" i="12"/>
  <c r="BA661" i="12"/>
  <c r="BB661" i="12"/>
  <c r="AJ665" i="12"/>
  <c r="AK665" i="12"/>
  <c r="AL665" i="12"/>
  <c r="AM665" i="12"/>
  <c r="AN665" i="12"/>
  <c r="AO665" i="12"/>
  <c r="AP665" i="12"/>
  <c r="AQ665" i="12"/>
  <c r="AR665" i="12"/>
  <c r="AS665" i="12"/>
  <c r="AT665" i="12"/>
  <c r="AU665" i="12"/>
  <c r="AV665" i="12"/>
  <c r="AV655" i="12" s="1"/>
  <c r="AW665" i="12"/>
  <c r="AX665" i="12"/>
  <c r="AY665" i="12"/>
  <c r="AZ665" i="12"/>
  <c r="BA665" i="12"/>
  <c r="BB665" i="12"/>
  <c r="AO670" i="12"/>
  <c r="AQ670" i="12"/>
  <c r="AQ671" i="12" s="1"/>
  <c r="AJ671" i="12"/>
  <c r="AO671" i="12"/>
  <c r="AY671" i="12"/>
  <c r="AZ671" i="12"/>
  <c r="BB671" i="12"/>
  <c r="AJ672" i="12"/>
  <c r="AK672" i="12"/>
  <c r="AK670" i="12" s="1"/>
  <c r="AK671" i="12" s="1"/>
  <c r="AL672" i="12"/>
  <c r="AM672" i="12"/>
  <c r="AM670" i="12" s="1"/>
  <c r="AN672" i="12"/>
  <c r="AN670" i="12" s="1"/>
  <c r="AN671" i="12" s="1"/>
  <c r="AO672" i="12"/>
  <c r="AP672" i="12"/>
  <c r="AQ672" i="12"/>
  <c r="AR672" i="12"/>
  <c r="AS672" i="12"/>
  <c r="AT672" i="12"/>
  <c r="AU672" i="12"/>
  <c r="AV672" i="12"/>
  <c r="AW672" i="12"/>
  <c r="AX672" i="12"/>
  <c r="AY672" i="12"/>
  <c r="AY670" i="12" s="1"/>
  <c r="AZ672" i="12"/>
  <c r="AZ670" i="12" s="1"/>
  <c r="BA672" i="12"/>
  <c r="BB672" i="12"/>
  <c r="BB670" i="12" s="1"/>
  <c r="AJ676" i="12"/>
  <c r="AJ670" i="12" s="1"/>
  <c r="AK676" i="12"/>
  <c r="AL676" i="12"/>
  <c r="AM676" i="12"/>
  <c r="AN676" i="12"/>
  <c r="AO676" i="12"/>
  <c r="AP676" i="12"/>
  <c r="AQ676" i="12"/>
  <c r="AR676" i="12"/>
  <c r="AS676" i="12"/>
  <c r="AS670" i="12" s="1"/>
  <c r="AT676" i="12"/>
  <c r="AT670" i="12" s="1"/>
  <c r="AT671" i="12" s="1"/>
  <c r="AU676" i="12"/>
  <c r="AU670" i="12" s="1"/>
  <c r="AU671" i="12" s="1"/>
  <c r="AV676" i="12"/>
  <c r="AW676" i="12"/>
  <c r="AX676" i="12"/>
  <c r="AY676" i="12"/>
  <c r="AZ676" i="12"/>
  <c r="BA676" i="12"/>
  <c r="BB676" i="12"/>
  <c r="AJ680" i="12"/>
  <c r="AK680" i="12"/>
  <c r="AL680" i="12"/>
  <c r="AM680" i="12"/>
  <c r="AN680" i="12"/>
  <c r="AO680" i="12"/>
  <c r="AP680" i="12"/>
  <c r="AQ680" i="12"/>
  <c r="AR680" i="12"/>
  <c r="AS680" i="12"/>
  <c r="AT680" i="12"/>
  <c r="AU680" i="12"/>
  <c r="AV680" i="12"/>
  <c r="AW680" i="12"/>
  <c r="AX680" i="12"/>
  <c r="AY680" i="12"/>
  <c r="AZ680" i="12"/>
  <c r="BA680" i="12"/>
  <c r="BB680" i="12"/>
  <c r="AN685" i="12"/>
  <c r="AO685" i="12"/>
  <c r="AU685" i="12"/>
  <c r="AU686" i="12" s="1"/>
  <c r="BB685" i="12"/>
  <c r="BB686" i="12" s="1"/>
  <c r="BF685" i="12"/>
  <c r="AJ686" i="12"/>
  <c r="AK686" i="12"/>
  <c r="AN686" i="12"/>
  <c r="AO686" i="12"/>
  <c r="AJ687" i="12"/>
  <c r="AK687" i="12"/>
  <c r="AL687" i="12"/>
  <c r="AM687" i="12"/>
  <c r="AN687" i="12"/>
  <c r="AO687" i="12"/>
  <c r="AP687" i="12"/>
  <c r="AQ687" i="12"/>
  <c r="AR687" i="12"/>
  <c r="AS687" i="12"/>
  <c r="AT687" i="12"/>
  <c r="AU687" i="12"/>
  <c r="AV687" i="12"/>
  <c r="AV685" i="12" s="1"/>
  <c r="AV686" i="12" s="1"/>
  <c r="AW687" i="12"/>
  <c r="AW685" i="12" s="1"/>
  <c r="AW686" i="12" s="1"/>
  <c r="AX687" i="12"/>
  <c r="AX685" i="12" s="1"/>
  <c r="AX686" i="12" s="1"/>
  <c r="AY687" i="12"/>
  <c r="AY685" i="12" s="1"/>
  <c r="AY686" i="12" s="1"/>
  <c r="AZ687" i="12"/>
  <c r="BA687" i="12"/>
  <c r="BA685" i="12" s="1"/>
  <c r="BA686" i="12" s="1"/>
  <c r="BB687" i="12"/>
  <c r="AJ691" i="12"/>
  <c r="AJ685" i="12" s="1"/>
  <c r="AK691" i="12"/>
  <c r="AK685" i="12" s="1"/>
  <c r="AL691" i="12"/>
  <c r="AL685" i="12" s="1"/>
  <c r="AL686" i="12" s="1"/>
  <c r="AM691" i="12"/>
  <c r="AN691" i="12"/>
  <c r="AO691" i="12"/>
  <c r="AP691" i="12"/>
  <c r="AQ691" i="12"/>
  <c r="AR691" i="12"/>
  <c r="AS691" i="12"/>
  <c r="AT691" i="12"/>
  <c r="AU691" i="12"/>
  <c r="AV691" i="12"/>
  <c r="AW691" i="12"/>
  <c r="AX691" i="12"/>
  <c r="AY691" i="12"/>
  <c r="AZ691" i="12"/>
  <c r="BA691" i="12"/>
  <c r="BB691" i="12"/>
  <c r="AJ695" i="12"/>
  <c r="AK695" i="12"/>
  <c r="AL695" i="12"/>
  <c r="AM695" i="12"/>
  <c r="AM685" i="12" s="1"/>
  <c r="AM686" i="12" s="1"/>
  <c r="AN695" i="12"/>
  <c r="AO695" i="12"/>
  <c r="AP695" i="12"/>
  <c r="AP685" i="12" s="1"/>
  <c r="AQ695" i="12"/>
  <c r="AR695" i="12"/>
  <c r="AS695" i="12"/>
  <c r="AT695" i="12"/>
  <c r="AU695" i="12"/>
  <c r="AV695" i="12"/>
  <c r="AW695" i="12"/>
  <c r="AX695" i="12"/>
  <c r="AY695" i="12"/>
  <c r="AZ695" i="12"/>
  <c r="BA695" i="12"/>
  <c r="BB695" i="12"/>
  <c r="AN700" i="12"/>
  <c r="AN701" i="12" s="1"/>
  <c r="BA700" i="12"/>
  <c r="AT701" i="12"/>
  <c r="BA701" i="12"/>
  <c r="AJ702" i="12"/>
  <c r="AJ700" i="12" s="1"/>
  <c r="AK702" i="12"/>
  <c r="AK700" i="12" s="1"/>
  <c r="AK701" i="12" s="1"/>
  <c r="AL702" i="12"/>
  <c r="AM702" i="12"/>
  <c r="AM700" i="12" s="1"/>
  <c r="AN702" i="12"/>
  <c r="AO702" i="12"/>
  <c r="AP702" i="12"/>
  <c r="AQ702" i="12"/>
  <c r="AR702" i="12"/>
  <c r="AR700" i="12" s="1"/>
  <c r="AR701" i="12" s="1"/>
  <c r="AS702" i="12"/>
  <c r="AT702" i="12"/>
  <c r="AT700" i="12" s="1"/>
  <c r="AU702" i="12"/>
  <c r="AV702" i="12"/>
  <c r="AW702" i="12"/>
  <c r="AX702" i="12"/>
  <c r="AY702" i="12"/>
  <c r="AZ702" i="12"/>
  <c r="BA702" i="12"/>
  <c r="BB702" i="12"/>
  <c r="AJ706" i="12"/>
  <c r="AK706" i="12"/>
  <c r="AL706" i="12"/>
  <c r="AM706" i="12"/>
  <c r="AN706" i="12"/>
  <c r="AO706" i="12"/>
  <c r="AO700" i="12" s="1"/>
  <c r="AO701" i="12" s="1"/>
  <c r="AP706" i="12"/>
  <c r="AQ706" i="12"/>
  <c r="AQ700" i="12" s="1"/>
  <c r="AQ701" i="12" s="1"/>
  <c r="AR706" i="12"/>
  <c r="AS706" i="12"/>
  <c r="AT706" i="12"/>
  <c r="AU706" i="12"/>
  <c r="AV706" i="12"/>
  <c r="AW706" i="12"/>
  <c r="AX706" i="12"/>
  <c r="AY706" i="12"/>
  <c r="AZ706" i="12"/>
  <c r="BA706" i="12"/>
  <c r="BB706" i="12"/>
  <c r="AJ710" i="12"/>
  <c r="AK710" i="12"/>
  <c r="AL710" i="12"/>
  <c r="AM710" i="12"/>
  <c r="AN710" i="12"/>
  <c r="AO710" i="12"/>
  <c r="AP710" i="12"/>
  <c r="AQ710" i="12"/>
  <c r="AR710" i="12"/>
  <c r="AS710" i="12"/>
  <c r="AT710" i="12"/>
  <c r="AU710" i="12"/>
  <c r="AV710" i="12"/>
  <c r="AW710" i="12"/>
  <c r="AX710" i="12"/>
  <c r="AY710" i="12"/>
  <c r="AZ710" i="12"/>
  <c r="BA710" i="12"/>
  <c r="BB710" i="12"/>
  <c r="AK715" i="12"/>
  <c r="AK716" i="12" s="1"/>
  <c r="AL715" i="12"/>
  <c r="AL716" i="12" s="1"/>
  <c r="AP715" i="12"/>
  <c r="AP716" i="12" s="1"/>
  <c r="AQ715" i="12"/>
  <c r="AQ716" i="12" s="1"/>
  <c r="AR715" i="12"/>
  <c r="AR716" i="12" s="1"/>
  <c r="AS715" i="12"/>
  <c r="AS716" i="12" s="1"/>
  <c r="AT715" i="12"/>
  <c r="AT716" i="12" s="1"/>
  <c r="AU715" i="12"/>
  <c r="AU716" i="12" s="1"/>
  <c r="AV715" i="12"/>
  <c r="AV716" i="12" s="1"/>
  <c r="AZ715" i="12"/>
  <c r="AZ716" i="12" s="1"/>
  <c r="BH715" i="12"/>
  <c r="BI715" i="12"/>
  <c r="AJ717" i="12"/>
  <c r="AK717" i="12"/>
  <c r="AL717" i="12"/>
  <c r="AM717" i="12"/>
  <c r="AN717" i="12"/>
  <c r="AO717" i="12"/>
  <c r="AP717" i="12"/>
  <c r="AQ717" i="12"/>
  <c r="AR717" i="12"/>
  <c r="AS717" i="12"/>
  <c r="AT717" i="12"/>
  <c r="AU717" i="12"/>
  <c r="AV717" i="12"/>
  <c r="AW717" i="12"/>
  <c r="AX717" i="12"/>
  <c r="AX715" i="12" s="1"/>
  <c r="AX716" i="12" s="1"/>
  <c r="AY717" i="12"/>
  <c r="AY715" i="12" s="1"/>
  <c r="AY716" i="12" s="1"/>
  <c r="AZ717" i="12"/>
  <c r="BA717" i="12"/>
  <c r="BA715" i="12" s="1"/>
  <c r="BA716" i="12" s="1"/>
  <c r="BB717" i="12"/>
  <c r="BB715" i="12" s="1"/>
  <c r="BB716" i="12" s="1"/>
  <c r="AJ721" i="12"/>
  <c r="AJ715" i="12" s="1"/>
  <c r="AK721" i="12"/>
  <c r="AL721" i="12"/>
  <c r="AM721" i="12"/>
  <c r="AM715" i="12" s="1"/>
  <c r="AM716" i="12" s="1"/>
  <c r="AN721" i="12"/>
  <c r="AO721" i="12"/>
  <c r="AP721" i="12"/>
  <c r="AQ721" i="12"/>
  <c r="AR721" i="12"/>
  <c r="AS721" i="12"/>
  <c r="AT721" i="12"/>
  <c r="AU721" i="12"/>
  <c r="AV721" i="12"/>
  <c r="AW721" i="12"/>
  <c r="AX721" i="12"/>
  <c r="AY721" i="12"/>
  <c r="AZ721" i="12"/>
  <c r="BA721" i="12"/>
  <c r="BB721" i="12"/>
  <c r="AJ725" i="12"/>
  <c r="AK725" i="12"/>
  <c r="AL725" i="12"/>
  <c r="AM725" i="12"/>
  <c r="AN725" i="12"/>
  <c r="AO725" i="12"/>
  <c r="AP725" i="12"/>
  <c r="AQ725" i="12"/>
  <c r="AR725" i="12"/>
  <c r="AS725" i="12"/>
  <c r="AT725" i="12"/>
  <c r="AU725" i="12"/>
  <c r="AV725" i="12"/>
  <c r="AW725" i="12"/>
  <c r="AX725" i="12"/>
  <c r="AY725" i="12"/>
  <c r="AZ725" i="12"/>
  <c r="BA725" i="12"/>
  <c r="BB725" i="12"/>
  <c r="AZ730" i="12"/>
  <c r="AZ731" i="12" s="1"/>
  <c r="BA730" i="12"/>
  <c r="BA731" i="12" s="1"/>
  <c r="BB730" i="12"/>
  <c r="BB731" i="12" s="1"/>
  <c r="AQ731" i="12"/>
  <c r="AJ732" i="12"/>
  <c r="AJ730" i="12" s="1"/>
  <c r="BF730" i="12" s="1"/>
  <c r="AK732" i="12"/>
  <c r="AK730" i="12" s="1"/>
  <c r="AK731" i="12" s="1"/>
  <c r="AL732" i="12"/>
  <c r="AL730" i="12" s="1"/>
  <c r="AL731" i="12" s="1"/>
  <c r="AM732" i="12"/>
  <c r="AN732" i="12"/>
  <c r="AO732" i="12"/>
  <c r="AP732" i="12"/>
  <c r="AQ732" i="12"/>
  <c r="AQ730" i="12" s="1"/>
  <c r="AR732" i="12"/>
  <c r="AR730" i="12" s="1"/>
  <c r="AR731" i="12" s="1"/>
  <c r="AS732" i="12"/>
  <c r="AS730" i="12" s="1"/>
  <c r="AT732" i="12"/>
  <c r="AT730" i="12" s="1"/>
  <c r="AT731" i="12" s="1"/>
  <c r="AU732" i="12"/>
  <c r="AV732" i="12"/>
  <c r="AV730" i="12" s="1"/>
  <c r="AW732" i="12"/>
  <c r="AX732" i="12"/>
  <c r="AX730" i="12" s="1"/>
  <c r="AX731" i="12" s="1"/>
  <c r="AY732" i="12"/>
  <c r="AZ732" i="12"/>
  <c r="BA732" i="12"/>
  <c r="BB732" i="12"/>
  <c r="AJ736" i="12"/>
  <c r="AK736" i="12"/>
  <c r="AL736" i="12"/>
  <c r="AM736" i="12"/>
  <c r="AN736" i="12"/>
  <c r="AN730" i="12" s="1"/>
  <c r="AN731" i="12" s="1"/>
  <c r="AO736" i="12"/>
  <c r="AO730" i="12" s="1"/>
  <c r="AO731" i="12" s="1"/>
  <c r="AP736" i="12"/>
  <c r="AQ736" i="12"/>
  <c r="AR736" i="12"/>
  <c r="AS736" i="12"/>
  <c r="AT736" i="12"/>
  <c r="AU736" i="12"/>
  <c r="AU730" i="12" s="1"/>
  <c r="AU731" i="12" s="1"/>
  <c r="AV736" i="12"/>
  <c r="AW736" i="12"/>
  <c r="AX736" i="12"/>
  <c r="AY736" i="12"/>
  <c r="AZ736" i="12"/>
  <c r="BA736" i="12"/>
  <c r="BB736" i="12"/>
  <c r="AJ740" i="12"/>
  <c r="AK740" i="12"/>
  <c r="AL740" i="12"/>
  <c r="AM740" i="12"/>
  <c r="AN740" i="12"/>
  <c r="AO740" i="12"/>
  <c r="AP740" i="12"/>
  <c r="AP730" i="12" s="1"/>
  <c r="AQ740" i="12"/>
  <c r="AR740" i="12"/>
  <c r="AS740" i="12"/>
  <c r="AT740" i="12"/>
  <c r="AU740" i="12"/>
  <c r="AV740" i="12"/>
  <c r="AW740" i="12"/>
  <c r="AX740" i="12"/>
  <c r="AY740" i="12"/>
  <c r="AZ740" i="12"/>
  <c r="BA740" i="12"/>
  <c r="BB740" i="12"/>
  <c r="AM745" i="12"/>
  <c r="AN745" i="12"/>
  <c r="AN746" i="12" s="1"/>
  <c r="AR745" i="12"/>
  <c r="AT745" i="12"/>
  <c r="AU745" i="12"/>
  <c r="AR746" i="12"/>
  <c r="AT746" i="12"/>
  <c r="AU746" i="12"/>
  <c r="AJ747" i="12"/>
  <c r="AJ745" i="12" s="1"/>
  <c r="AK747" i="12"/>
  <c r="AK745" i="12" s="1"/>
  <c r="AK746" i="12" s="1"/>
  <c r="AL747" i="12"/>
  <c r="AL745" i="12" s="1"/>
  <c r="AL746" i="12" s="1"/>
  <c r="AM747" i="12"/>
  <c r="AN747" i="12"/>
  <c r="AO747" i="12"/>
  <c r="AP747" i="12"/>
  <c r="AQ747" i="12"/>
  <c r="AR747" i="12"/>
  <c r="AS747" i="12"/>
  <c r="AT747" i="12"/>
  <c r="AU747" i="12"/>
  <c r="AV747" i="12"/>
  <c r="AW747" i="12"/>
  <c r="AX747" i="12"/>
  <c r="AY747" i="12"/>
  <c r="AZ747" i="12"/>
  <c r="AZ745" i="12" s="1"/>
  <c r="AZ746" i="12" s="1"/>
  <c r="BA747" i="12"/>
  <c r="BB747" i="12"/>
  <c r="AJ751" i="12"/>
  <c r="AK751" i="12"/>
  <c r="AL751" i="12"/>
  <c r="AM751" i="12"/>
  <c r="AN751" i="12"/>
  <c r="AO751" i="12"/>
  <c r="AO745" i="12" s="1"/>
  <c r="AO746" i="12" s="1"/>
  <c r="AP751" i="12"/>
  <c r="AP745" i="12" s="1"/>
  <c r="AQ751" i="12"/>
  <c r="AQ745" i="12" s="1"/>
  <c r="AQ746" i="12" s="1"/>
  <c r="AR751" i="12"/>
  <c r="AS751" i="12"/>
  <c r="AS745" i="12" s="1"/>
  <c r="AT751" i="12"/>
  <c r="AU751" i="12"/>
  <c r="AV751" i="12"/>
  <c r="AW751" i="12"/>
  <c r="AX751" i="12"/>
  <c r="AY751" i="12"/>
  <c r="AY745" i="12" s="1"/>
  <c r="AY746" i="12" s="1"/>
  <c r="AZ751" i="12"/>
  <c r="BA751" i="12"/>
  <c r="BB751" i="12"/>
  <c r="AJ755" i="12"/>
  <c r="AK755" i="12"/>
  <c r="AL755" i="12"/>
  <c r="AM755" i="12"/>
  <c r="AN755" i="12"/>
  <c r="AO755" i="12"/>
  <c r="AP755" i="12"/>
  <c r="AQ755" i="12"/>
  <c r="AR755" i="12"/>
  <c r="AS755" i="12"/>
  <c r="AT755" i="12"/>
  <c r="AU755" i="12"/>
  <c r="AV755" i="12"/>
  <c r="AW755" i="12"/>
  <c r="AX755" i="12"/>
  <c r="AY755" i="12"/>
  <c r="AZ755" i="12"/>
  <c r="BA755" i="12"/>
  <c r="BA745" i="12" s="1"/>
  <c r="BA746" i="12" s="1"/>
  <c r="BB755" i="12"/>
  <c r="AJ760" i="12"/>
  <c r="AK760" i="12"/>
  <c r="AK761" i="12" s="1"/>
  <c r="AM760" i="12"/>
  <c r="AP760" i="12"/>
  <c r="AQ760" i="12"/>
  <c r="AQ761" i="12" s="1"/>
  <c r="AR760" i="12"/>
  <c r="AR761" i="12" s="1"/>
  <c r="AS760" i="12"/>
  <c r="AW760" i="12"/>
  <c r="AW761" i="12" s="1"/>
  <c r="AX760" i="12"/>
  <c r="AX761" i="12" s="1"/>
  <c r="AY760" i="12"/>
  <c r="AY761" i="12" s="1"/>
  <c r="AZ760" i="12"/>
  <c r="AZ761" i="12" s="1"/>
  <c r="AJ762" i="12"/>
  <c r="AK762" i="12"/>
  <c r="AL762" i="12"/>
  <c r="AM762" i="12"/>
  <c r="AN762" i="12"/>
  <c r="AO762" i="12"/>
  <c r="AP762" i="12"/>
  <c r="AQ762" i="12"/>
  <c r="AR762" i="12"/>
  <c r="AS762" i="12"/>
  <c r="AT762" i="12"/>
  <c r="AT760" i="12" s="1"/>
  <c r="AT761" i="12" s="1"/>
  <c r="AU762" i="12"/>
  <c r="AV762" i="12"/>
  <c r="AV760" i="12" s="1"/>
  <c r="AW762" i="12"/>
  <c r="AX762" i="12"/>
  <c r="AY762" i="12"/>
  <c r="AZ762" i="12"/>
  <c r="BA762" i="12"/>
  <c r="BA760" i="12" s="1"/>
  <c r="BA761" i="12" s="1"/>
  <c r="BB762" i="12"/>
  <c r="AJ766" i="12"/>
  <c r="AK766" i="12"/>
  <c r="AL766" i="12"/>
  <c r="AM766" i="12"/>
  <c r="AN766" i="12"/>
  <c r="AO766" i="12"/>
  <c r="AP766" i="12"/>
  <c r="AQ766" i="12"/>
  <c r="AR766" i="12"/>
  <c r="AS766" i="12"/>
  <c r="AT766" i="12"/>
  <c r="AU766" i="12"/>
  <c r="AV766" i="12"/>
  <c r="AW766" i="12"/>
  <c r="AX766" i="12"/>
  <c r="AY766" i="12"/>
  <c r="AZ766" i="12"/>
  <c r="BA766" i="12"/>
  <c r="BB766" i="12"/>
  <c r="BB760" i="12" s="1"/>
  <c r="BB761" i="12" s="1"/>
  <c r="AJ770" i="12"/>
  <c r="AK770" i="12"/>
  <c r="AL770" i="12"/>
  <c r="AM770" i="12"/>
  <c r="AN770" i="12"/>
  <c r="AO770" i="12"/>
  <c r="AP770" i="12"/>
  <c r="AQ770" i="12"/>
  <c r="AR770" i="12"/>
  <c r="AS770" i="12"/>
  <c r="AT770" i="12"/>
  <c r="AU770" i="12"/>
  <c r="AV770" i="12"/>
  <c r="AW770" i="12"/>
  <c r="AX770" i="12"/>
  <c r="AY770" i="12"/>
  <c r="AZ770" i="12"/>
  <c r="BA770" i="12"/>
  <c r="BB770" i="12"/>
  <c r="BB775" i="12"/>
  <c r="BB776" i="12" s="1"/>
  <c r="AO776" i="12"/>
  <c r="AV776" i="12"/>
  <c r="AJ777" i="12"/>
  <c r="AK777" i="12"/>
  <c r="AL777" i="12"/>
  <c r="AL775" i="12" s="1"/>
  <c r="AL776" i="12" s="1"/>
  <c r="AM777" i="12"/>
  <c r="AM775" i="12" s="1"/>
  <c r="AN777" i="12"/>
  <c r="AO777" i="12"/>
  <c r="AP777" i="12"/>
  <c r="AQ777" i="12"/>
  <c r="AR777" i="12"/>
  <c r="AS777" i="12"/>
  <c r="AT777" i="12"/>
  <c r="AU777" i="12"/>
  <c r="AV777" i="12"/>
  <c r="AV775" i="12" s="1"/>
  <c r="AW777" i="12"/>
  <c r="AX777" i="12"/>
  <c r="AY777" i="12"/>
  <c r="AZ777" i="12"/>
  <c r="BA777" i="12"/>
  <c r="BA775" i="12" s="1"/>
  <c r="BA776" i="12" s="1"/>
  <c r="BB777" i="12"/>
  <c r="AJ781" i="12"/>
  <c r="AJ775" i="12" s="1"/>
  <c r="AK781" i="12"/>
  <c r="AK775" i="12" s="1"/>
  <c r="AK776" i="12" s="1"/>
  <c r="AL781" i="12"/>
  <c r="AM781" i="12"/>
  <c r="AN781" i="12"/>
  <c r="AN775" i="12" s="1"/>
  <c r="AN776" i="12" s="1"/>
  <c r="AO781" i="12"/>
  <c r="AP781" i="12"/>
  <c r="AP775" i="12" s="1"/>
  <c r="AQ781" i="12"/>
  <c r="AR781" i="12"/>
  <c r="AS781" i="12"/>
  <c r="AT781" i="12"/>
  <c r="AU781" i="12"/>
  <c r="AV781" i="12"/>
  <c r="AW781" i="12"/>
  <c r="AX781" i="12"/>
  <c r="AY781" i="12"/>
  <c r="AZ781" i="12"/>
  <c r="AZ775" i="12" s="1"/>
  <c r="AZ776" i="12" s="1"/>
  <c r="BA781" i="12"/>
  <c r="BB781" i="12"/>
  <c r="AJ785" i="12"/>
  <c r="AK785" i="12"/>
  <c r="AL785" i="12"/>
  <c r="AM785" i="12"/>
  <c r="AN785" i="12"/>
  <c r="AO785" i="12"/>
  <c r="AO775" i="12" s="1"/>
  <c r="AP785" i="12"/>
  <c r="AQ785" i="12"/>
  <c r="AR785" i="12"/>
  <c r="AS785" i="12"/>
  <c r="AT785" i="12"/>
  <c r="AU785" i="12"/>
  <c r="AV785" i="12"/>
  <c r="AW785" i="12"/>
  <c r="AX785" i="12"/>
  <c r="AY785" i="12"/>
  <c r="AZ785" i="12"/>
  <c r="BA785" i="12"/>
  <c r="BB785" i="12"/>
  <c r="AJ790" i="12"/>
  <c r="AK790" i="12"/>
  <c r="AK791" i="12" s="1"/>
  <c r="AL790" i="12"/>
  <c r="AL791" i="12" s="1"/>
  <c r="AN790" i="12"/>
  <c r="AN791" i="12" s="1"/>
  <c r="AT790" i="12"/>
  <c r="AT791" i="12" s="1"/>
  <c r="AU790" i="12"/>
  <c r="AU791" i="12" s="1"/>
  <c r="AV790" i="12"/>
  <c r="AW790" i="12"/>
  <c r="AW791" i="12" s="1"/>
  <c r="BA790" i="12"/>
  <c r="BA791" i="12" s="1"/>
  <c r="BB790" i="12"/>
  <c r="BB791" i="12" s="1"/>
  <c r="AJ792" i="12"/>
  <c r="AK792" i="12"/>
  <c r="AL792" i="12"/>
  <c r="AM792" i="12"/>
  <c r="AN792" i="12"/>
  <c r="AO792" i="12"/>
  <c r="AP792" i="12"/>
  <c r="AQ792" i="12"/>
  <c r="AR792" i="12"/>
  <c r="AS792" i="12"/>
  <c r="AT792" i="12"/>
  <c r="AU792" i="12"/>
  <c r="AV792" i="12"/>
  <c r="AW792" i="12"/>
  <c r="AX792" i="12"/>
  <c r="AY792" i="12"/>
  <c r="AY790" i="12" s="1"/>
  <c r="AY791" i="12" s="1"/>
  <c r="AZ792" i="12"/>
  <c r="AZ790" i="12" s="1"/>
  <c r="AZ791" i="12" s="1"/>
  <c r="BA792" i="12"/>
  <c r="BB792" i="12"/>
  <c r="AJ796" i="12"/>
  <c r="AK796" i="12"/>
  <c r="AL796" i="12"/>
  <c r="AM796" i="12"/>
  <c r="AN796" i="12"/>
  <c r="AO796" i="12"/>
  <c r="AO790" i="12" s="1"/>
  <c r="AO791" i="12" s="1"/>
  <c r="AP796" i="12"/>
  <c r="AQ796" i="12"/>
  <c r="AR796" i="12"/>
  <c r="AS796" i="12"/>
  <c r="AT796" i="12"/>
  <c r="AU796" i="12"/>
  <c r="AV796" i="12"/>
  <c r="AW796" i="12"/>
  <c r="AX796" i="12"/>
  <c r="AY796" i="12"/>
  <c r="AZ796" i="12"/>
  <c r="BA796" i="12"/>
  <c r="BB796" i="12"/>
  <c r="AJ800" i="12"/>
  <c r="AK800" i="12"/>
  <c r="AL800" i="12"/>
  <c r="AM800" i="12"/>
  <c r="AN800" i="12"/>
  <c r="AO800" i="12"/>
  <c r="AP800" i="12"/>
  <c r="AQ800" i="12"/>
  <c r="AR800" i="12"/>
  <c r="AS800" i="12"/>
  <c r="AT800" i="12"/>
  <c r="AU800" i="12"/>
  <c r="AV800" i="12"/>
  <c r="AW800" i="12"/>
  <c r="AX800" i="12"/>
  <c r="AY800" i="12"/>
  <c r="AZ800" i="12"/>
  <c r="BA800" i="12"/>
  <c r="BB800" i="12"/>
  <c r="AJ805" i="12"/>
  <c r="AK805" i="12"/>
  <c r="AK806" i="12" s="1"/>
  <c r="AR805" i="12"/>
  <c r="AR806" i="12" s="1"/>
  <c r="AT805" i="12"/>
  <c r="AT806" i="12" s="1"/>
  <c r="AU805" i="12"/>
  <c r="AU806" i="12"/>
  <c r="AJ807" i="12"/>
  <c r="AK807" i="12"/>
  <c r="AL807" i="12"/>
  <c r="AM807" i="12"/>
  <c r="AN807" i="12"/>
  <c r="AO807" i="12"/>
  <c r="AO805" i="12" s="1"/>
  <c r="AO806" i="12" s="1"/>
  <c r="AP807" i="12"/>
  <c r="AP805" i="12" s="1"/>
  <c r="AQ807" i="12"/>
  <c r="AQ805" i="12" s="1"/>
  <c r="AQ806" i="12" s="1"/>
  <c r="AR807" i="12"/>
  <c r="AS807" i="12"/>
  <c r="AS805" i="12" s="1"/>
  <c r="AT807" i="12"/>
  <c r="AU807" i="12"/>
  <c r="AV807" i="12"/>
  <c r="AW807" i="12"/>
  <c r="AX807" i="12"/>
  <c r="AY807" i="12"/>
  <c r="AZ807" i="12"/>
  <c r="BA807" i="12"/>
  <c r="BB807" i="12"/>
  <c r="AJ811" i="12"/>
  <c r="AK811" i="12"/>
  <c r="AL811" i="12"/>
  <c r="AL805" i="12" s="1"/>
  <c r="AL806" i="12" s="1"/>
  <c r="AM811" i="12"/>
  <c r="AN811" i="12"/>
  <c r="AO811" i="12"/>
  <c r="AP811" i="12"/>
  <c r="AQ811" i="12"/>
  <c r="AR811" i="12"/>
  <c r="AS811" i="12"/>
  <c r="AT811" i="12"/>
  <c r="AU811" i="12"/>
  <c r="AV811" i="12"/>
  <c r="AW811" i="12"/>
  <c r="AX811" i="12"/>
  <c r="AY811" i="12"/>
  <c r="AZ811" i="12"/>
  <c r="AZ805" i="12" s="1"/>
  <c r="AZ806" i="12" s="1"/>
  <c r="BA811" i="12"/>
  <c r="BB811" i="12"/>
  <c r="AJ815" i="12"/>
  <c r="AK815" i="12"/>
  <c r="AL815" i="12"/>
  <c r="AM815" i="12"/>
  <c r="AM805" i="12" s="1"/>
  <c r="AN815" i="12"/>
  <c r="AO815" i="12"/>
  <c r="AP815" i="12"/>
  <c r="AQ815" i="12"/>
  <c r="AR815" i="12"/>
  <c r="AS815" i="12"/>
  <c r="AT815" i="12"/>
  <c r="AU815" i="12"/>
  <c r="AV815" i="12"/>
  <c r="AW815" i="12"/>
  <c r="AW805" i="12" s="1"/>
  <c r="AW806" i="12" s="1"/>
  <c r="AX815" i="12"/>
  <c r="AX805" i="12" s="1"/>
  <c r="AX806" i="12" s="1"/>
  <c r="AY815" i="12"/>
  <c r="AY805" i="12" s="1"/>
  <c r="AY806" i="12" s="1"/>
  <c r="AZ815" i="12"/>
  <c r="BA815" i="12"/>
  <c r="BA805" i="12" s="1"/>
  <c r="BA806" i="12" s="1"/>
  <c r="BB815" i="12"/>
  <c r="AO820" i="12"/>
  <c r="AO821" i="12" s="1"/>
  <c r="AP820" i="12"/>
  <c r="AQ820" i="12"/>
  <c r="AV820" i="12"/>
  <c r="AV821" i="12" s="1"/>
  <c r="AQ821" i="12"/>
  <c r="AT821" i="12"/>
  <c r="AU821" i="12"/>
  <c r="AJ822" i="12"/>
  <c r="AK822" i="12"/>
  <c r="AL822" i="12"/>
  <c r="AM822" i="12"/>
  <c r="AN822" i="12"/>
  <c r="AO822" i="12"/>
  <c r="AP822" i="12"/>
  <c r="AQ822" i="12"/>
  <c r="AR822" i="12"/>
  <c r="AS822" i="12"/>
  <c r="AS820" i="12" s="1"/>
  <c r="AS821" i="12" s="1"/>
  <c r="AT822" i="12"/>
  <c r="AT820" i="12" s="1"/>
  <c r="AU822" i="12"/>
  <c r="AV822" i="12"/>
  <c r="AW822" i="12"/>
  <c r="AX822" i="12"/>
  <c r="AY822" i="12"/>
  <c r="AZ822" i="12"/>
  <c r="BA822" i="12"/>
  <c r="BB822" i="12"/>
  <c r="AJ826" i="12"/>
  <c r="AJ820" i="12" s="1"/>
  <c r="AJ821" i="12" s="1"/>
  <c r="AK826" i="12"/>
  <c r="AL826" i="12"/>
  <c r="AM826" i="12"/>
  <c r="AN826" i="12"/>
  <c r="AO826" i="12"/>
  <c r="AP826" i="12"/>
  <c r="AQ826" i="12"/>
  <c r="AR826" i="12"/>
  <c r="AS826" i="12"/>
  <c r="AT826" i="12"/>
  <c r="AU826" i="12"/>
  <c r="AU820" i="12" s="1"/>
  <c r="BI820" i="12" s="1"/>
  <c r="AV826" i="12"/>
  <c r="AW826" i="12"/>
  <c r="AX826" i="12"/>
  <c r="AY826" i="12"/>
  <c r="AZ826" i="12"/>
  <c r="BA826" i="12"/>
  <c r="BB826" i="12"/>
  <c r="AJ830" i="12"/>
  <c r="AK830" i="12"/>
  <c r="AL830" i="12"/>
  <c r="AM830" i="12"/>
  <c r="AN830" i="12"/>
  <c r="AO830" i="12"/>
  <c r="AP830" i="12"/>
  <c r="AQ830" i="12"/>
  <c r="AR830" i="12"/>
  <c r="AS830" i="12"/>
  <c r="AT830" i="12"/>
  <c r="AU830" i="12"/>
  <c r="AV830" i="12"/>
  <c r="AW830" i="12"/>
  <c r="AW820" i="12" s="1"/>
  <c r="AW821" i="12" s="1"/>
  <c r="AX830" i="12"/>
  <c r="AY830" i="12"/>
  <c r="AZ830" i="12"/>
  <c r="BA830" i="12"/>
  <c r="BA820" i="12" s="1"/>
  <c r="BA821" i="12" s="1"/>
  <c r="BB830" i="12"/>
  <c r="AJ837" i="12"/>
  <c r="AK837" i="12"/>
  <c r="AK835" i="12" s="1"/>
  <c r="AK836" i="12" s="1"/>
  <c r="AL837" i="12"/>
  <c r="AM837" i="12"/>
  <c r="AM835" i="12" s="1"/>
  <c r="AN837" i="12"/>
  <c r="AO837" i="12"/>
  <c r="AP837" i="12"/>
  <c r="AQ837" i="12"/>
  <c r="AR837" i="12"/>
  <c r="AS837" i="12"/>
  <c r="AT837" i="12"/>
  <c r="AU837" i="12"/>
  <c r="AU835" i="12" s="1"/>
  <c r="AU836" i="12" s="1"/>
  <c r="AV837" i="12"/>
  <c r="AV835" i="12" s="1"/>
  <c r="AW837" i="12"/>
  <c r="AW835" i="12" s="1"/>
  <c r="AW836" i="12" s="1"/>
  <c r="AX837" i="12"/>
  <c r="AX835" i="12" s="1"/>
  <c r="AX836" i="12" s="1"/>
  <c r="AY837" i="12"/>
  <c r="AY835" i="12" s="1"/>
  <c r="AY836" i="12" s="1"/>
  <c r="AZ837" i="12"/>
  <c r="AZ835" i="12" s="1"/>
  <c r="AZ836" i="12" s="1"/>
  <c r="BA837" i="12"/>
  <c r="BA835" i="12" s="1"/>
  <c r="BA836" i="12" s="1"/>
  <c r="BB837" i="12"/>
  <c r="BB835" i="12" s="1"/>
  <c r="BB836" i="12" s="1"/>
  <c r="AJ841" i="12"/>
  <c r="AK841" i="12"/>
  <c r="AL841" i="12"/>
  <c r="AM841" i="12"/>
  <c r="AN841" i="12"/>
  <c r="AO841" i="12"/>
  <c r="AP841" i="12"/>
  <c r="AQ841" i="12"/>
  <c r="AR841" i="12"/>
  <c r="AS841" i="12"/>
  <c r="AT841" i="12"/>
  <c r="AU841" i="12"/>
  <c r="AV841" i="12"/>
  <c r="AW841" i="12"/>
  <c r="AX841" i="12"/>
  <c r="AY841" i="12"/>
  <c r="AZ841" i="12"/>
  <c r="BA841" i="12"/>
  <c r="BB841" i="12"/>
  <c r="AJ845" i="12"/>
  <c r="AK845" i="12"/>
  <c r="AL845" i="12"/>
  <c r="AM845" i="12"/>
  <c r="AN845" i="12"/>
  <c r="AO845" i="12"/>
  <c r="AP845" i="12"/>
  <c r="AP835" i="12" s="1"/>
  <c r="AQ845" i="12"/>
  <c r="AR845" i="12"/>
  <c r="AS845" i="12"/>
  <c r="AT845" i="12"/>
  <c r="AU845" i="12"/>
  <c r="AV845" i="12"/>
  <c r="AW845" i="12"/>
  <c r="AX845" i="12"/>
  <c r="AY845" i="12"/>
  <c r="AZ845" i="12"/>
  <c r="BA845" i="12"/>
  <c r="BB845" i="12"/>
  <c r="AP851" i="12"/>
  <c r="AQ851" i="12"/>
  <c r="BA851" i="12"/>
  <c r="AJ852" i="12"/>
  <c r="AJ850" i="12" s="1"/>
  <c r="AK852" i="12"/>
  <c r="AK850" i="12" s="1"/>
  <c r="AK851" i="12" s="1"/>
  <c r="AL852" i="12"/>
  <c r="AL850" i="12" s="1"/>
  <c r="AL851" i="12" s="1"/>
  <c r="AM852" i="12"/>
  <c r="AM850" i="12" s="1"/>
  <c r="AN852" i="12"/>
  <c r="AO852" i="12"/>
  <c r="AO850" i="12" s="1"/>
  <c r="AO851" i="12" s="1"/>
  <c r="AP852" i="12"/>
  <c r="AQ852" i="12"/>
  <c r="AR852" i="12"/>
  <c r="AS852" i="12"/>
  <c r="AT852" i="12"/>
  <c r="AU852" i="12"/>
  <c r="AV852" i="12"/>
  <c r="AW852" i="12"/>
  <c r="AX852" i="12"/>
  <c r="AY852" i="12"/>
  <c r="AZ852" i="12"/>
  <c r="BA852" i="12"/>
  <c r="BB852" i="12"/>
  <c r="AJ856" i="12"/>
  <c r="AK856" i="12"/>
  <c r="AL856" i="12"/>
  <c r="AM856" i="12"/>
  <c r="AN856" i="12"/>
  <c r="AN850" i="12" s="1"/>
  <c r="AN851" i="12" s="1"/>
  <c r="AO856" i="12"/>
  <c r="AP856" i="12"/>
  <c r="AQ856" i="12"/>
  <c r="AR856" i="12"/>
  <c r="AR850" i="12" s="1"/>
  <c r="AR851" i="12" s="1"/>
  <c r="AS856" i="12"/>
  <c r="AS850" i="12" s="1"/>
  <c r="AT856" i="12"/>
  <c r="AU856" i="12"/>
  <c r="AV856" i="12"/>
  <c r="AW856" i="12"/>
  <c r="AX856" i="12"/>
  <c r="AY856" i="12"/>
  <c r="AY850" i="12" s="1"/>
  <c r="AY851" i="12" s="1"/>
  <c r="AZ856" i="12"/>
  <c r="BA856" i="12"/>
  <c r="BB856" i="12"/>
  <c r="BB850" i="12" s="1"/>
  <c r="BB851" i="12" s="1"/>
  <c r="AJ860" i="12"/>
  <c r="AK860" i="12"/>
  <c r="AL860" i="12"/>
  <c r="AM860" i="12"/>
  <c r="AN860" i="12"/>
  <c r="AO860" i="12"/>
  <c r="AP860" i="12"/>
  <c r="AP850" i="12" s="1"/>
  <c r="AQ860" i="12"/>
  <c r="AQ850" i="12" s="1"/>
  <c r="AR860" i="12"/>
  <c r="AS860" i="12"/>
  <c r="AT860" i="12"/>
  <c r="AU860" i="12"/>
  <c r="AV860" i="12"/>
  <c r="AW860" i="12"/>
  <c r="AX860" i="12"/>
  <c r="AY860" i="12"/>
  <c r="AZ860" i="12"/>
  <c r="BA860" i="12"/>
  <c r="BA850" i="12" s="1"/>
  <c r="BB860" i="12"/>
  <c r="AL865" i="12"/>
  <c r="AL866" i="12" s="1"/>
  <c r="AM865" i="12"/>
  <c r="AM866" i="12" s="1"/>
  <c r="AN865" i="12"/>
  <c r="AN866" i="12" s="1"/>
  <c r="AO865" i="12"/>
  <c r="AO866" i="12" s="1"/>
  <c r="AP865" i="12"/>
  <c r="AP866" i="12" s="1"/>
  <c r="AQ865" i="12"/>
  <c r="AQ866" i="12" s="1"/>
  <c r="AR865" i="12"/>
  <c r="AV865" i="12"/>
  <c r="AW865" i="12"/>
  <c r="AW866" i="12" s="1"/>
  <c r="AY865" i="12"/>
  <c r="BG865" i="12"/>
  <c r="BH865" i="12"/>
  <c r="AR866" i="12"/>
  <c r="AY866" i="12"/>
  <c r="AZ866" i="12"/>
  <c r="AJ867" i="12"/>
  <c r="AK867" i="12"/>
  <c r="AL867" i="12"/>
  <c r="AM867" i="12"/>
  <c r="AN867" i="12"/>
  <c r="AO867" i="12"/>
  <c r="AP867" i="12"/>
  <c r="AQ867" i="12"/>
  <c r="AR867" i="12"/>
  <c r="AS867" i="12"/>
  <c r="AT867" i="12"/>
  <c r="AU867" i="12"/>
  <c r="AV867" i="12"/>
  <c r="AW867" i="12"/>
  <c r="AX867" i="12"/>
  <c r="AX865" i="12" s="1"/>
  <c r="AX866" i="12" s="1"/>
  <c r="AY867" i="12"/>
  <c r="AZ867" i="12"/>
  <c r="AZ865" i="12" s="1"/>
  <c r="BA867" i="12"/>
  <c r="BB867" i="12"/>
  <c r="BB865" i="12" s="1"/>
  <c r="BB866" i="12" s="1"/>
  <c r="AJ871" i="12"/>
  <c r="AK871" i="12"/>
  <c r="AL871" i="12"/>
  <c r="AM871" i="12"/>
  <c r="AN871" i="12"/>
  <c r="AO871" i="12"/>
  <c r="AP871" i="12"/>
  <c r="AQ871" i="12"/>
  <c r="AR871" i="12"/>
  <c r="AS871" i="12"/>
  <c r="AS865" i="12" s="1"/>
  <c r="AT871" i="12"/>
  <c r="AT865" i="12" s="1"/>
  <c r="AT866" i="12" s="1"/>
  <c r="AU871" i="12"/>
  <c r="AV871" i="12"/>
  <c r="AW871" i="12"/>
  <c r="AX871" i="12"/>
  <c r="AY871" i="12"/>
  <c r="AZ871" i="12"/>
  <c r="BA871" i="12"/>
  <c r="BA865" i="12" s="1"/>
  <c r="BA866" i="12" s="1"/>
  <c r="BB871" i="12"/>
  <c r="AJ875" i="12"/>
  <c r="AK875" i="12"/>
  <c r="AL875" i="12"/>
  <c r="AM875" i="12"/>
  <c r="AN875" i="12"/>
  <c r="AO875" i="12"/>
  <c r="AP875" i="12"/>
  <c r="AQ875" i="12"/>
  <c r="AR875" i="12"/>
  <c r="AS875" i="12"/>
  <c r="AT875" i="12"/>
  <c r="AU875" i="12"/>
  <c r="AV875" i="12"/>
  <c r="AW875" i="12"/>
  <c r="AX875" i="12"/>
  <c r="AY875" i="12"/>
  <c r="AZ875" i="12"/>
  <c r="BA875" i="12"/>
  <c r="BB875" i="12"/>
  <c r="AY880" i="12"/>
  <c r="AY881" i="12" s="1"/>
  <c r="AZ880" i="12"/>
  <c r="AZ881" i="12" s="1"/>
  <c r="BA880" i="12"/>
  <c r="BA881" i="12" s="1"/>
  <c r="AJ882" i="12"/>
  <c r="AK882" i="12"/>
  <c r="AL882" i="12"/>
  <c r="AM882" i="12"/>
  <c r="AN882" i="12"/>
  <c r="AO882" i="12"/>
  <c r="AP882" i="12"/>
  <c r="AP880" i="12" s="1"/>
  <c r="AQ882" i="12"/>
  <c r="AQ880" i="12" s="1"/>
  <c r="AQ881" i="12" s="1"/>
  <c r="AR882" i="12"/>
  <c r="AR880" i="12" s="1"/>
  <c r="AR881" i="12" s="1"/>
  <c r="AS882" i="12"/>
  <c r="AS880" i="12" s="1"/>
  <c r="AT882" i="12"/>
  <c r="AT880" i="12" s="1"/>
  <c r="AT881" i="12" s="1"/>
  <c r="AU882" i="12"/>
  <c r="AU880" i="12" s="1"/>
  <c r="AU881" i="12" s="1"/>
  <c r="AV882" i="12"/>
  <c r="AW882" i="12"/>
  <c r="AX882" i="12"/>
  <c r="AY882" i="12"/>
  <c r="AZ882" i="12"/>
  <c r="BA882" i="12"/>
  <c r="BB882" i="12"/>
  <c r="AJ886" i="12"/>
  <c r="AK886" i="12"/>
  <c r="AL886" i="12"/>
  <c r="AM886" i="12"/>
  <c r="AN886" i="12"/>
  <c r="AO886" i="12"/>
  <c r="AP886" i="12"/>
  <c r="AQ886" i="12"/>
  <c r="AR886" i="12"/>
  <c r="AS886" i="12"/>
  <c r="AT886" i="12"/>
  <c r="AU886" i="12"/>
  <c r="AV886" i="12"/>
  <c r="AW886" i="12"/>
  <c r="AX886" i="12"/>
  <c r="AY886" i="12"/>
  <c r="AZ886" i="12"/>
  <c r="BA886" i="12"/>
  <c r="BB886" i="12"/>
  <c r="AJ890" i="12"/>
  <c r="AK890" i="12"/>
  <c r="AL890" i="12"/>
  <c r="AM890" i="12"/>
  <c r="AM880" i="12" s="1"/>
  <c r="AN890" i="12"/>
  <c r="AN880" i="12" s="1"/>
  <c r="AN881" i="12" s="1"/>
  <c r="AO890" i="12"/>
  <c r="AO880" i="12" s="1"/>
  <c r="AO881" i="12" s="1"/>
  <c r="AP890" i="12"/>
  <c r="AQ890" i="12"/>
  <c r="AR890" i="12"/>
  <c r="AS890" i="12"/>
  <c r="AT890" i="12"/>
  <c r="AU890" i="12"/>
  <c r="AV890" i="12"/>
  <c r="AV880" i="12" s="1"/>
  <c r="AW890" i="12"/>
  <c r="AW880" i="12" s="1"/>
  <c r="AW881" i="12" s="1"/>
  <c r="AX890" i="12"/>
  <c r="AX880" i="12" s="1"/>
  <c r="AX881" i="12" s="1"/>
  <c r="AY890" i="12"/>
  <c r="AZ890" i="12"/>
  <c r="BA890" i="12"/>
  <c r="BB890" i="12"/>
  <c r="AJ895" i="12"/>
  <c r="AK895" i="12"/>
  <c r="AL895" i="12"/>
  <c r="AL896" i="12" s="1"/>
  <c r="AM895" i="12"/>
  <c r="AN895" i="12"/>
  <c r="BF895" i="12"/>
  <c r="AJ896" i="12"/>
  <c r="AK896" i="12"/>
  <c r="AN896" i="12"/>
  <c r="AY896" i="12"/>
  <c r="AZ896" i="12"/>
  <c r="BA896" i="12"/>
  <c r="AJ897" i="12"/>
  <c r="AK897" i="12"/>
  <c r="AL897" i="12"/>
  <c r="AM897" i="12"/>
  <c r="AN897" i="12"/>
  <c r="AO897" i="12"/>
  <c r="AP897" i="12"/>
  <c r="AQ897" i="12"/>
  <c r="AR897" i="12"/>
  <c r="AR895" i="12" s="1"/>
  <c r="AR896" i="12" s="1"/>
  <c r="AS897" i="12"/>
  <c r="AT897" i="12"/>
  <c r="AU897" i="12"/>
  <c r="AV897" i="12"/>
  <c r="AW897" i="12"/>
  <c r="AX897" i="12"/>
  <c r="AY897" i="12"/>
  <c r="AY895" i="12" s="1"/>
  <c r="AZ897" i="12"/>
  <c r="BA897" i="12"/>
  <c r="BA895" i="12" s="1"/>
  <c r="BB897" i="12"/>
  <c r="AJ901" i="12"/>
  <c r="AK901" i="12"/>
  <c r="AL901" i="12"/>
  <c r="AM901" i="12"/>
  <c r="AN901" i="12"/>
  <c r="AO901" i="12"/>
  <c r="AP901" i="12"/>
  <c r="AQ901" i="12"/>
  <c r="AR901" i="12"/>
  <c r="AS901" i="12"/>
  <c r="AS895" i="12" s="1"/>
  <c r="AT901" i="12"/>
  <c r="AU901" i="12"/>
  <c r="AU895" i="12" s="1"/>
  <c r="AU896" i="12" s="1"/>
  <c r="AV901" i="12"/>
  <c r="AW901" i="12"/>
  <c r="AX901" i="12"/>
  <c r="AX895" i="12" s="1"/>
  <c r="AX896" i="12" s="1"/>
  <c r="AY901" i="12"/>
  <c r="AZ901" i="12"/>
  <c r="AZ895" i="12" s="1"/>
  <c r="BA901" i="12"/>
  <c r="BB901" i="12"/>
  <c r="AJ905" i="12"/>
  <c r="AK905" i="12"/>
  <c r="AL905" i="12"/>
  <c r="AM905" i="12"/>
  <c r="AN905" i="12"/>
  <c r="AO905" i="12"/>
  <c r="AP905" i="12"/>
  <c r="AQ905" i="12"/>
  <c r="AR905" i="12"/>
  <c r="AS905" i="12"/>
  <c r="AT905" i="12"/>
  <c r="AU905" i="12"/>
  <c r="AV905" i="12"/>
  <c r="AW905" i="12"/>
  <c r="AX905" i="12"/>
  <c r="AY905" i="12"/>
  <c r="AZ905" i="12"/>
  <c r="BA905" i="12"/>
  <c r="BB905" i="12"/>
  <c r="AJ910" i="12"/>
  <c r="AK910" i="12"/>
  <c r="AK911" i="12" s="1"/>
  <c r="AM910" i="12"/>
  <c r="AN910" i="12"/>
  <c r="AN911" i="12" s="1"/>
  <c r="AO910" i="12"/>
  <c r="AO911" i="12" s="1"/>
  <c r="AP910" i="12"/>
  <c r="AQ910" i="12"/>
  <c r="AQ911" i="12" s="1"/>
  <c r="BB910" i="12"/>
  <c r="BB911" i="12"/>
  <c r="AJ912" i="12"/>
  <c r="AK912" i="12"/>
  <c r="AL912" i="12"/>
  <c r="AM912" i="12"/>
  <c r="AN912" i="12"/>
  <c r="AO912" i="12"/>
  <c r="AP912" i="12"/>
  <c r="AQ912" i="12"/>
  <c r="AR912" i="12"/>
  <c r="AS912" i="12"/>
  <c r="AT912" i="12"/>
  <c r="AT910" i="12" s="1"/>
  <c r="AT911" i="12" s="1"/>
  <c r="AU912" i="12"/>
  <c r="AV912" i="12"/>
  <c r="AV910" i="12" s="1"/>
  <c r="AW912" i="12"/>
  <c r="AW910" i="12" s="1"/>
  <c r="AW911" i="12" s="1"/>
  <c r="AX912" i="12"/>
  <c r="AX910" i="12" s="1"/>
  <c r="AX911" i="12" s="1"/>
  <c r="AY912" i="12"/>
  <c r="AY910" i="12" s="1"/>
  <c r="AY911" i="12" s="1"/>
  <c r="AZ912" i="12"/>
  <c r="BA912" i="12"/>
  <c r="BB912" i="12"/>
  <c r="AJ916" i="12"/>
  <c r="AK916" i="12"/>
  <c r="AL916" i="12"/>
  <c r="AM916" i="12"/>
  <c r="AN916" i="12"/>
  <c r="AO916" i="12"/>
  <c r="AP916" i="12"/>
  <c r="AQ916" i="12"/>
  <c r="AR916" i="12"/>
  <c r="AS916" i="12"/>
  <c r="AT916" i="12"/>
  <c r="AU916" i="12"/>
  <c r="AU910" i="12" s="1"/>
  <c r="AU911" i="12" s="1"/>
  <c r="AV916" i="12"/>
  <c r="AW916" i="12"/>
  <c r="AX916" i="12"/>
  <c r="AY916" i="12"/>
  <c r="AZ916" i="12"/>
  <c r="BA916" i="12"/>
  <c r="BA910" i="12" s="1"/>
  <c r="BA911" i="12" s="1"/>
  <c r="BB916" i="12"/>
  <c r="AJ920" i="12"/>
  <c r="AK920" i="12"/>
  <c r="AL920" i="12"/>
  <c r="AM920" i="12"/>
  <c r="AN920" i="12"/>
  <c r="AO920" i="12"/>
  <c r="AP920" i="12"/>
  <c r="AQ920" i="12"/>
  <c r="AR920" i="12"/>
  <c r="AS920" i="12"/>
  <c r="AT920" i="12"/>
  <c r="AU920" i="12"/>
  <c r="AV920" i="12"/>
  <c r="AW920" i="12"/>
  <c r="AX920" i="12"/>
  <c r="AY920" i="12"/>
  <c r="AZ920" i="12"/>
  <c r="BA920" i="12"/>
  <c r="BB920" i="12"/>
  <c r="AU925" i="12"/>
  <c r="AU926" i="12" s="1"/>
  <c r="AW925" i="12"/>
  <c r="AW926" i="12" s="1"/>
  <c r="AY925" i="12"/>
  <c r="BB925" i="12"/>
  <c r="BB926" i="12" s="1"/>
  <c r="BJ925" i="12"/>
  <c r="AK926" i="12"/>
  <c r="AP926" i="12"/>
  <c r="AQ926" i="12"/>
  <c r="AY926" i="12"/>
  <c r="AJ927" i="12"/>
  <c r="AK927" i="12"/>
  <c r="AL927" i="12"/>
  <c r="AM927" i="12"/>
  <c r="AN927" i="12"/>
  <c r="AO927" i="12"/>
  <c r="AP927" i="12"/>
  <c r="AQ927" i="12"/>
  <c r="AR927" i="12"/>
  <c r="AS927" i="12"/>
  <c r="AT927" i="12"/>
  <c r="AU927" i="12"/>
  <c r="AV927" i="12"/>
  <c r="AV925" i="12" s="1"/>
  <c r="AV926" i="12" s="1"/>
  <c r="AW927" i="12"/>
  <c r="AX927" i="12"/>
  <c r="AY927" i="12"/>
  <c r="AZ927" i="12"/>
  <c r="BA927" i="12"/>
  <c r="BB927" i="12"/>
  <c r="AJ931" i="12"/>
  <c r="AK931" i="12"/>
  <c r="AK925" i="12" s="1"/>
  <c r="AL931" i="12"/>
  <c r="AM931" i="12"/>
  <c r="AM925" i="12" s="1"/>
  <c r="AN931" i="12"/>
  <c r="AO931" i="12"/>
  <c r="AP931" i="12"/>
  <c r="AP925" i="12" s="1"/>
  <c r="BH925" i="12" s="1"/>
  <c r="AQ931" i="12"/>
  <c r="AR931" i="12"/>
  <c r="AS931" i="12"/>
  <c r="AS925" i="12" s="1"/>
  <c r="AT931" i="12"/>
  <c r="AT925" i="12" s="1"/>
  <c r="AT926" i="12" s="1"/>
  <c r="AU931" i="12"/>
  <c r="AV931" i="12"/>
  <c r="AW931" i="12"/>
  <c r="AX931" i="12"/>
  <c r="AY931" i="12"/>
  <c r="AZ931" i="12"/>
  <c r="BA931" i="12"/>
  <c r="BB931" i="12"/>
  <c r="AJ935" i="12"/>
  <c r="AJ925" i="12" s="1"/>
  <c r="AK935" i="12"/>
  <c r="AL935" i="12"/>
  <c r="AL925" i="12" s="1"/>
  <c r="AL926" i="12" s="1"/>
  <c r="AM935" i="12"/>
  <c r="AN935" i="12"/>
  <c r="AO935" i="12"/>
  <c r="AO925" i="12" s="1"/>
  <c r="AO926" i="12" s="1"/>
  <c r="AP935" i="12"/>
  <c r="AQ935" i="12"/>
  <c r="AQ925" i="12" s="1"/>
  <c r="AR935" i="12"/>
  <c r="AR925" i="12" s="1"/>
  <c r="AR926" i="12" s="1"/>
  <c r="AS935" i="12"/>
  <c r="AT935" i="12"/>
  <c r="AU935" i="12"/>
  <c r="AV935" i="12"/>
  <c r="AW935" i="12"/>
  <c r="AX935" i="12"/>
  <c r="AX925" i="12" s="1"/>
  <c r="AX926" i="12" s="1"/>
  <c r="AY935" i="12"/>
  <c r="AZ935" i="12"/>
  <c r="AZ925" i="12" s="1"/>
  <c r="AZ926" i="12" s="1"/>
  <c r="BA935" i="12"/>
  <c r="BA925" i="12" s="1"/>
  <c r="BA926" i="12" s="1"/>
  <c r="BB935" i="12"/>
  <c r="AJ940" i="12"/>
  <c r="AJ941" i="12" s="1"/>
  <c r="AO940" i="12"/>
  <c r="AO941" i="12" s="1"/>
  <c r="AP940" i="12"/>
  <c r="AQ940" i="12"/>
  <c r="AQ941" i="12" s="1"/>
  <c r="AS940" i="12"/>
  <c r="AU940" i="12"/>
  <c r="BA940" i="12"/>
  <c r="BA941" i="12" s="1"/>
  <c r="AU941" i="12"/>
  <c r="AJ942" i="12"/>
  <c r="AK942" i="12"/>
  <c r="AL942" i="12"/>
  <c r="AM942" i="12"/>
  <c r="AM940" i="12" s="1"/>
  <c r="AM941" i="12" s="1"/>
  <c r="AN942" i="12"/>
  <c r="AN940" i="12" s="1"/>
  <c r="AN941" i="12" s="1"/>
  <c r="AO942" i="12"/>
  <c r="AP942" i="12"/>
  <c r="AQ942" i="12"/>
  <c r="AR942" i="12"/>
  <c r="AR940" i="12" s="1"/>
  <c r="AR941" i="12" s="1"/>
  <c r="AS942" i="12"/>
  <c r="AT942" i="12"/>
  <c r="AT940" i="12" s="1"/>
  <c r="AT941" i="12" s="1"/>
  <c r="AU942" i="12"/>
  <c r="AV942" i="12"/>
  <c r="AW942" i="12"/>
  <c r="AW940" i="12" s="1"/>
  <c r="AW941" i="12" s="1"/>
  <c r="AX942" i="12"/>
  <c r="AX940" i="12" s="1"/>
  <c r="AX941" i="12" s="1"/>
  <c r="AY942" i="12"/>
  <c r="AZ942" i="12"/>
  <c r="BA942" i="12"/>
  <c r="BB942" i="12"/>
  <c r="AJ946" i="12"/>
  <c r="AK946" i="12"/>
  <c r="AL946" i="12"/>
  <c r="AM946" i="12"/>
  <c r="AN946" i="12"/>
  <c r="AO946" i="12"/>
  <c r="AP946" i="12"/>
  <c r="AQ946" i="12"/>
  <c r="AR946" i="12"/>
  <c r="AS946" i="12"/>
  <c r="AT946" i="12"/>
  <c r="AU946" i="12"/>
  <c r="AV946" i="12"/>
  <c r="AW946" i="12"/>
  <c r="AX946" i="12"/>
  <c r="AY946" i="12"/>
  <c r="AY940" i="12" s="1"/>
  <c r="AY941" i="12" s="1"/>
  <c r="AZ946" i="12"/>
  <c r="BA946" i="12"/>
  <c r="BB946" i="12"/>
  <c r="BB940" i="12" s="1"/>
  <c r="BB941" i="12" s="1"/>
  <c r="AJ950" i="12"/>
  <c r="AK950" i="12"/>
  <c r="AL950" i="12"/>
  <c r="AM950" i="12"/>
  <c r="AN950" i="12"/>
  <c r="AO950" i="12"/>
  <c r="AP950" i="12"/>
  <c r="AQ950" i="12"/>
  <c r="AR950" i="12"/>
  <c r="AS950" i="12"/>
  <c r="AT950" i="12"/>
  <c r="AU950" i="12"/>
  <c r="AV950" i="12"/>
  <c r="AW950" i="12"/>
  <c r="AX950" i="12"/>
  <c r="AY950" i="12"/>
  <c r="AZ950" i="12"/>
  <c r="AZ940" i="12" s="1"/>
  <c r="AZ941" i="12" s="1"/>
  <c r="BA950" i="12"/>
  <c r="BB950" i="12"/>
  <c r="AJ955" i="12"/>
  <c r="AJ956" i="12" s="1"/>
  <c r="AP955" i="12"/>
  <c r="AS955" i="12"/>
  <c r="AV955" i="12"/>
  <c r="BA955" i="12"/>
  <c r="AV956" i="12"/>
  <c r="AW956" i="12"/>
  <c r="BA956" i="12"/>
  <c r="AJ957" i="12"/>
  <c r="AK957" i="12"/>
  <c r="AK955" i="12" s="1"/>
  <c r="AL957" i="12"/>
  <c r="AL955" i="12" s="1"/>
  <c r="AL956" i="12" s="1"/>
  <c r="AM957" i="12"/>
  <c r="AM955" i="12" s="1"/>
  <c r="AM956" i="12" s="1"/>
  <c r="AN957" i="12"/>
  <c r="AN955" i="12" s="1"/>
  <c r="AN956" i="12" s="1"/>
  <c r="AO957" i="12"/>
  <c r="AO955" i="12" s="1"/>
  <c r="AO956" i="12" s="1"/>
  <c r="AP957" i="12"/>
  <c r="AQ957" i="12"/>
  <c r="AR957" i="12"/>
  <c r="AS957" i="12"/>
  <c r="AT957" i="12"/>
  <c r="AU957" i="12"/>
  <c r="AV957" i="12"/>
  <c r="AW957" i="12"/>
  <c r="AX957" i="12"/>
  <c r="AY957" i="12"/>
  <c r="AZ957" i="12"/>
  <c r="BA957" i="12"/>
  <c r="BB957" i="12"/>
  <c r="AJ961" i="12"/>
  <c r="AK961" i="12"/>
  <c r="AL961" i="12"/>
  <c r="AM961" i="12"/>
  <c r="AN961" i="12"/>
  <c r="AO961" i="12"/>
  <c r="AP961" i="12"/>
  <c r="AQ961" i="12"/>
  <c r="AQ955" i="12" s="1"/>
  <c r="AQ956" i="12" s="1"/>
  <c r="AR961" i="12"/>
  <c r="AR955" i="12" s="1"/>
  <c r="AR956" i="12" s="1"/>
  <c r="AS961" i="12"/>
  <c r="AT961" i="12"/>
  <c r="AU961" i="12"/>
  <c r="AU955" i="12" s="1"/>
  <c r="AU956" i="12" s="1"/>
  <c r="AV961" i="12"/>
  <c r="AW961" i="12"/>
  <c r="AX961" i="12"/>
  <c r="AX955" i="12" s="1"/>
  <c r="AX956" i="12" s="1"/>
  <c r="AY961" i="12"/>
  <c r="AY955" i="12" s="1"/>
  <c r="AY956" i="12" s="1"/>
  <c r="AZ961" i="12"/>
  <c r="AZ955" i="12" s="1"/>
  <c r="AZ956" i="12" s="1"/>
  <c r="BA961" i="12"/>
  <c r="BB961" i="12"/>
  <c r="BB955" i="12" s="1"/>
  <c r="BB956" i="12" s="1"/>
  <c r="AJ965" i="12"/>
  <c r="AK965" i="12"/>
  <c r="AL965" i="12"/>
  <c r="AM965" i="12"/>
  <c r="AN965" i="12"/>
  <c r="AO965" i="12"/>
  <c r="AP965" i="12"/>
  <c r="AQ965" i="12"/>
  <c r="AR965" i="12"/>
  <c r="AS965" i="12"/>
  <c r="AT965" i="12"/>
  <c r="AU965" i="12"/>
  <c r="AV965" i="12"/>
  <c r="AW965" i="12"/>
  <c r="AW955" i="12" s="1"/>
  <c r="AX965" i="12"/>
  <c r="AY965" i="12"/>
  <c r="AZ965" i="12"/>
  <c r="BA965" i="12"/>
  <c r="BB965" i="12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AS176" i="12" l="1"/>
  <c r="AP686" i="12"/>
  <c r="AV731" i="12"/>
  <c r="AP221" i="12"/>
  <c r="AP56" i="12"/>
  <c r="AP506" i="12"/>
  <c r="BH505" i="12"/>
  <c r="AS926" i="12"/>
  <c r="BI925" i="12"/>
  <c r="AS866" i="12"/>
  <c r="AS461" i="12"/>
  <c r="AV836" i="12"/>
  <c r="BJ835" i="12"/>
  <c r="AS881" i="12"/>
  <c r="BI880" i="12"/>
  <c r="AV506" i="12"/>
  <c r="BJ505" i="12"/>
  <c r="AP836" i="12"/>
  <c r="BH880" i="12"/>
  <c r="AP881" i="12"/>
  <c r="BI250" i="12"/>
  <c r="AS251" i="12"/>
  <c r="AJ551" i="12"/>
  <c r="AS446" i="12"/>
  <c r="BG595" i="12"/>
  <c r="AM596" i="12"/>
  <c r="AM461" i="12"/>
  <c r="BF370" i="12"/>
  <c r="BG385" i="12"/>
  <c r="AM386" i="12"/>
  <c r="AV56" i="12"/>
  <c r="BJ55" i="12"/>
  <c r="BG280" i="12"/>
  <c r="AM281" i="12"/>
  <c r="BF805" i="12"/>
  <c r="AJ806" i="12"/>
  <c r="AV596" i="12"/>
  <c r="BJ595" i="12"/>
  <c r="AV401" i="12"/>
  <c r="BJ400" i="12"/>
  <c r="BJ790" i="12"/>
  <c r="AV791" i="12"/>
  <c r="AP281" i="12"/>
  <c r="BH280" i="12"/>
  <c r="AN70" i="12"/>
  <c r="AN71" i="12" s="1"/>
  <c r="AJ746" i="12"/>
  <c r="BF745" i="12"/>
  <c r="AZ460" i="12"/>
  <c r="AZ461" i="12" s="1"/>
  <c r="BI520" i="12"/>
  <c r="AS521" i="12"/>
  <c r="AV476" i="12"/>
  <c r="AY146" i="12"/>
  <c r="BG145" i="12"/>
  <c r="AL100" i="12"/>
  <c r="AL101" i="12" s="1"/>
  <c r="AS746" i="12"/>
  <c r="BI745" i="12"/>
  <c r="AT835" i="12"/>
  <c r="AT836" i="12" s="1"/>
  <c r="AJ280" i="12"/>
  <c r="AJ146" i="12"/>
  <c r="AL550" i="12"/>
  <c r="AL551" i="12" s="1"/>
  <c r="AV281" i="12"/>
  <c r="BJ280" i="12"/>
  <c r="AV146" i="12"/>
  <c r="BJ145" i="12"/>
  <c r="AJ761" i="12"/>
  <c r="AM701" i="12"/>
  <c r="BG700" i="12"/>
  <c r="BJ250" i="12"/>
  <c r="AV251" i="12"/>
  <c r="AJ701" i="12"/>
  <c r="BH265" i="12"/>
  <c r="AP266" i="12"/>
  <c r="AM86" i="12"/>
  <c r="AM671" i="12"/>
  <c r="BG670" i="12"/>
  <c r="BF25" i="12"/>
  <c r="AK26" i="12"/>
  <c r="BI805" i="12"/>
  <c r="AS806" i="12"/>
  <c r="BJ910" i="12"/>
  <c r="AV911" i="12"/>
  <c r="AY775" i="12"/>
  <c r="AY776" i="12" s="1"/>
  <c r="BJ685" i="12"/>
  <c r="AR625" i="12"/>
  <c r="AR626" i="12" s="1"/>
  <c r="BH250" i="12"/>
  <c r="AP251" i="12"/>
  <c r="BH805" i="12"/>
  <c r="AP806" i="12"/>
  <c r="BF715" i="12"/>
  <c r="AJ716" i="12"/>
  <c r="AO550" i="12"/>
  <c r="AO551" i="12" s="1"/>
  <c r="BI430" i="12"/>
  <c r="AS431" i="12"/>
  <c r="AU760" i="12"/>
  <c r="AU761" i="12" s="1"/>
  <c r="BH115" i="12"/>
  <c r="AJ851" i="12"/>
  <c r="BF850" i="12"/>
  <c r="AJ191" i="12"/>
  <c r="BF190" i="12"/>
  <c r="AP146" i="12"/>
  <c r="BH145" i="12"/>
  <c r="BG955" i="12"/>
  <c r="BI595" i="12"/>
  <c r="AS596" i="12"/>
  <c r="BJ880" i="12"/>
  <c r="AV881" i="12"/>
  <c r="AS506" i="12"/>
  <c r="BI505" i="12"/>
  <c r="AN430" i="12"/>
  <c r="AN431" i="12" s="1"/>
  <c r="AT26" i="12"/>
  <c r="BI25" i="12"/>
  <c r="BH940" i="12"/>
  <c r="AP941" i="12"/>
  <c r="AV101" i="12"/>
  <c r="BJ100" i="12"/>
  <c r="AV356" i="12"/>
  <c r="BJ355" i="12"/>
  <c r="BJ550" i="12"/>
  <c r="AV551" i="12"/>
  <c r="AS281" i="12"/>
  <c r="AM926" i="12"/>
  <c r="AP911" i="12"/>
  <c r="BI385" i="12"/>
  <c r="AU386" i="12"/>
  <c r="AV341" i="12"/>
  <c r="BJ340" i="12"/>
  <c r="AS896" i="12"/>
  <c r="BI895" i="12"/>
  <c r="AM71" i="12"/>
  <c r="BG910" i="12"/>
  <c r="AM911" i="12"/>
  <c r="AS761" i="12"/>
  <c r="AS116" i="12"/>
  <c r="BI115" i="12"/>
  <c r="BG100" i="12"/>
  <c r="AM101" i="12"/>
  <c r="AP761" i="12"/>
  <c r="BH760" i="12"/>
  <c r="BF310" i="12"/>
  <c r="AJ311" i="12"/>
  <c r="AM761" i="12"/>
  <c r="AT175" i="12"/>
  <c r="AT176" i="12" s="1"/>
  <c r="AL700" i="12"/>
  <c r="AL701" i="12" s="1"/>
  <c r="AN520" i="12"/>
  <c r="AN521" i="12" s="1"/>
  <c r="AQ26" i="12"/>
  <c r="AM806" i="12"/>
  <c r="AS625" i="12"/>
  <c r="BH535" i="12"/>
  <c r="AS206" i="12"/>
  <c r="BI205" i="12"/>
  <c r="AS236" i="12"/>
  <c r="AV131" i="12"/>
  <c r="AS56" i="12"/>
  <c r="AM191" i="12"/>
  <c r="AY85" i="12"/>
  <c r="AY86" i="12" s="1"/>
  <c r="AS910" i="12"/>
  <c r="AR910" i="12"/>
  <c r="AR911" i="12" s="1"/>
  <c r="AS671" i="12"/>
  <c r="BI670" i="12"/>
  <c r="AQ370" i="12"/>
  <c r="AQ371" i="12" s="1"/>
  <c r="BG940" i="12"/>
  <c r="AP431" i="12"/>
  <c r="AV191" i="12"/>
  <c r="BJ190" i="12"/>
  <c r="BG55" i="12"/>
  <c r="AM56" i="12"/>
  <c r="BG655" i="12"/>
  <c r="AM656" i="12"/>
  <c r="BF445" i="12"/>
  <c r="AJ446" i="12"/>
  <c r="AS310" i="12"/>
  <c r="BH595" i="12"/>
  <c r="AP596" i="12"/>
  <c r="AP461" i="12"/>
  <c r="BH460" i="12"/>
  <c r="AM430" i="12"/>
  <c r="BI400" i="12"/>
  <c r="AS191" i="12"/>
  <c r="BI190" i="12"/>
  <c r="AP176" i="12"/>
  <c r="BH175" i="12"/>
  <c r="AS101" i="12"/>
  <c r="BH730" i="12"/>
  <c r="AP731" i="12"/>
  <c r="BG775" i="12"/>
  <c r="AM776" i="12"/>
  <c r="BI730" i="12"/>
  <c r="AS731" i="12"/>
  <c r="AJ596" i="12"/>
  <c r="BF595" i="12"/>
  <c r="AV656" i="12"/>
  <c r="BF385" i="12"/>
  <c r="AJ386" i="12"/>
  <c r="BG880" i="12"/>
  <c r="AM881" i="12"/>
  <c r="AV221" i="12"/>
  <c r="BJ220" i="12"/>
  <c r="BG685" i="12"/>
  <c r="AS551" i="12"/>
  <c r="BI550" i="12"/>
  <c r="AP131" i="12"/>
  <c r="AX655" i="12"/>
  <c r="AX656" i="12" s="1"/>
  <c r="AO326" i="12"/>
  <c r="BG325" i="12"/>
  <c r="AS220" i="12"/>
  <c r="AP550" i="12"/>
  <c r="AM131" i="12"/>
  <c r="BF910" i="12"/>
  <c r="AJ911" i="12"/>
  <c r="AY460" i="12"/>
  <c r="AY461" i="12" s="1"/>
  <c r="BJ610" i="12"/>
  <c r="AV611" i="12"/>
  <c r="AM550" i="12"/>
  <c r="AU175" i="12"/>
  <c r="AU176" i="12" s="1"/>
  <c r="AP521" i="12"/>
  <c r="BH745" i="12"/>
  <c r="AP746" i="12"/>
  <c r="BI70" i="12"/>
  <c r="AS71" i="12"/>
  <c r="AM520" i="12"/>
  <c r="AV266" i="12"/>
  <c r="BJ265" i="12"/>
  <c r="BB895" i="12"/>
  <c r="BB896" i="12" s="1"/>
  <c r="BF775" i="12"/>
  <c r="AJ776" i="12"/>
  <c r="AJ236" i="12"/>
  <c r="BF235" i="12"/>
  <c r="AK956" i="12"/>
  <c r="BF955" i="12"/>
  <c r="AT625" i="12"/>
  <c r="AT626" i="12" s="1"/>
  <c r="AV371" i="12"/>
  <c r="BJ370" i="12"/>
  <c r="AM851" i="12"/>
  <c r="BG850" i="12"/>
  <c r="AV866" i="12"/>
  <c r="BJ865" i="12"/>
  <c r="BJ760" i="12"/>
  <c r="AV761" i="12"/>
  <c r="BF490" i="12"/>
  <c r="AS370" i="12"/>
  <c r="BJ310" i="12"/>
  <c r="AV311" i="12"/>
  <c r="AS41" i="12"/>
  <c r="AM476" i="12"/>
  <c r="AJ491" i="12"/>
  <c r="AP370" i="12"/>
  <c r="BI640" i="12"/>
  <c r="BI940" i="12"/>
  <c r="AS941" i="12"/>
  <c r="BF655" i="12"/>
  <c r="AL430" i="12"/>
  <c r="AL431" i="12" s="1"/>
  <c r="AS161" i="12"/>
  <c r="AU85" i="12"/>
  <c r="AU86" i="12" s="1"/>
  <c r="AJ791" i="12"/>
  <c r="BF790" i="12"/>
  <c r="AO835" i="12"/>
  <c r="AO836" i="12" s="1"/>
  <c r="AP821" i="12"/>
  <c r="AQ685" i="12"/>
  <c r="AQ686" i="12" s="1"/>
  <c r="AU535" i="12"/>
  <c r="AU536" i="12" s="1"/>
  <c r="BG265" i="12"/>
  <c r="AM266" i="12"/>
  <c r="AN760" i="12"/>
  <c r="AN761" i="12" s="1"/>
  <c r="AP206" i="12"/>
  <c r="BH205" i="12"/>
  <c r="AQ130" i="12"/>
  <c r="AQ131" i="12" s="1"/>
  <c r="AL910" i="12"/>
  <c r="AL911" i="12" s="1"/>
  <c r="AV295" i="12"/>
  <c r="BJ460" i="12"/>
  <c r="AV461" i="12"/>
  <c r="BG250" i="12"/>
  <c r="AM251" i="12"/>
  <c r="BI10" i="12"/>
  <c r="AZ400" i="12"/>
  <c r="AZ401" i="12" s="1"/>
  <c r="AP776" i="12"/>
  <c r="AW715" i="12"/>
  <c r="BH385" i="12"/>
  <c r="AP386" i="12"/>
  <c r="BF100" i="12"/>
  <c r="AS851" i="12"/>
  <c r="AV431" i="12"/>
  <c r="AV116" i="12"/>
  <c r="BJ115" i="12"/>
  <c r="AS790" i="12"/>
  <c r="BF625" i="12"/>
  <c r="AJ626" i="12"/>
  <c r="BG490" i="12"/>
  <c r="AM491" i="12"/>
  <c r="AY445" i="12"/>
  <c r="AY446" i="12" s="1"/>
  <c r="AJ415" i="12"/>
  <c r="AM310" i="12"/>
  <c r="BI955" i="12"/>
  <c r="AS956" i="12"/>
  <c r="AW580" i="12"/>
  <c r="AW581" i="12" s="1"/>
  <c r="BG505" i="12"/>
  <c r="AV40" i="12"/>
  <c r="AT265" i="12"/>
  <c r="AT266" i="12" s="1"/>
  <c r="BH955" i="12"/>
  <c r="AP956" i="12"/>
  <c r="BA670" i="12"/>
  <c r="BA671" i="12" s="1"/>
  <c r="AX490" i="12"/>
  <c r="AX491" i="12" s="1"/>
  <c r="AU160" i="12"/>
  <c r="AU161" i="12" s="1"/>
  <c r="AM836" i="12"/>
  <c r="BB280" i="12"/>
  <c r="BB281" i="12" s="1"/>
  <c r="AK880" i="12"/>
  <c r="AK881" i="12" s="1"/>
  <c r="AX775" i="12"/>
  <c r="AX776" i="12" s="1"/>
  <c r="AX670" i="12"/>
  <c r="AX671" i="12" s="1"/>
  <c r="AJ641" i="12"/>
  <c r="BB520" i="12"/>
  <c r="BB521" i="12" s="1"/>
  <c r="AT955" i="12"/>
  <c r="AT956" i="12" s="1"/>
  <c r="AZ850" i="12"/>
  <c r="AZ851" i="12" s="1"/>
  <c r="AV235" i="12"/>
  <c r="AN820" i="12"/>
  <c r="AN821" i="12" s="1"/>
  <c r="AP640" i="12"/>
  <c r="AK610" i="12"/>
  <c r="AK611" i="12" s="1"/>
  <c r="AZ430" i="12"/>
  <c r="AZ431" i="12" s="1"/>
  <c r="AJ266" i="12"/>
  <c r="AM206" i="12"/>
  <c r="BG205" i="12"/>
  <c r="BH160" i="12"/>
  <c r="AZ820" i="12"/>
  <c r="AZ821" i="12" s="1"/>
  <c r="BJ415" i="12"/>
  <c r="AK295" i="12"/>
  <c r="AK296" i="12" s="1"/>
  <c r="BA40" i="12"/>
  <c r="BA41" i="12" s="1"/>
  <c r="AN40" i="12"/>
  <c r="AN41" i="12" s="1"/>
  <c r="AL820" i="12"/>
  <c r="AL821" i="12" s="1"/>
  <c r="AV700" i="12"/>
  <c r="AT535" i="12"/>
  <c r="AT536" i="12" s="1"/>
  <c r="AX430" i="12"/>
  <c r="AX431" i="12" s="1"/>
  <c r="AW295" i="12"/>
  <c r="AW296" i="12" s="1"/>
  <c r="AJ295" i="12"/>
  <c r="AM40" i="12"/>
  <c r="AJ865" i="12"/>
  <c r="AV850" i="12"/>
  <c r="AX820" i="12"/>
  <c r="AK820" i="12"/>
  <c r="AV805" i="12"/>
  <c r="BJ625" i="12"/>
  <c r="AV626" i="12"/>
  <c r="AN565" i="12"/>
  <c r="AS535" i="12"/>
  <c r="AM506" i="12"/>
  <c r="AP491" i="12"/>
  <c r="BH490" i="12"/>
  <c r="BH415" i="12"/>
  <c r="BH355" i="12"/>
  <c r="BF205" i="12"/>
  <c r="AT145" i="12"/>
  <c r="AT146" i="12" s="1"/>
  <c r="BB100" i="12"/>
  <c r="BB101" i="12" s="1"/>
  <c r="AR835" i="12"/>
  <c r="AR836" i="12" s="1"/>
  <c r="BH625" i="12"/>
  <c r="AP626" i="12"/>
  <c r="AQ835" i="12"/>
  <c r="AQ836" i="12" s="1"/>
  <c r="AS685" i="12"/>
  <c r="AR685" i="12"/>
  <c r="AR686" i="12" s="1"/>
  <c r="AN625" i="12"/>
  <c r="AN626" i="12" s="1"/>
  <c r="AV535" i="12"/>
  <c r="AT460" i="12"/>
  <c r="AT461" i="12" s="1"/>
  <c r="AS131" i="12"/>
  <c r="BI130" i="12"/>
  <c r="AO760" i="12"/>
  <c r="AO761" i="12" s="1"/>
  <c r="BG625" i="12"/>
  <c r="AM626" i="12"/>
  <c r="BI610" i="12"/>
  <c r="AP310" i="12"/>
  <c r="AJ161" i="12"/>
  <c r="AS476" i="12"/>
  <c r="BI475" i="12"/>
  <c r="AJ401" i="12"/>
  <c r="AL940" i="12"/>
  <c r="AL941" i="12" s="1"/>
  <c r="BG895" i="12"/>
  <c r="AM896" i="12"/>
  <c r="AM236" i="12"/>
  <c r="AV205" i="12"/>
  <c r="AO130" i="12"/>
  <c r="AO131" i="12" s="1"/>
  <c r="AY115" i="12"/>
  <c r="AY116" i="12" s="1"/>
  <c r="AQ535" i="12"/>
  <c r="AQ536" i="12" s="1"/>
  <c r="AX445" i="12"/>
  <c r="AX446" i="12" s="1"/>
  <c r="AJ371" i="12"/>
  <c r="BF175" i="12"/>
  <c r="AX115" i="12"/>
  <c r="AX116" i="12" s="1"/>
  <c r="BJ70" i="12"/>
  <c r="AV71" i="12"/>
  <c r="AV175" i="12"/>
  <c r="AP790" i="12"/>
  <c r="AW565" i="12"/>
  <c r="BB325" i="12"/>
  <c r="BB326" i="12" s="1"/>
  <c r="AX745" i="12"/>
  <c r="AX746" i="12" s="1"/>
  <c r="BG745" i="12"/>
  <c r="AM746" i="12"/>
  <c r="BF10" i="12"/>
  <c r="AJ11" i="12"/>
  <c r="BB700" i="12"/>
  <c r="BB701" i="12" s="1"/>
  <c r="BB385" i="12"/>
  <c r="BB386" i="12" s="1"/>
  <c r="AK355" i="12"/>
  <c r="AK356" i="12" s="1"/>
  <c r="AP71" i="12"/>
  <c r="BB805" i="12"/>
  <c r="BB806" i="12" s="1"/>
  <c r="AM790" i="12"/>
  <c r="AV745" i="12"/>
  <c r="AU581" i="12"/>
  <c r="AP400" i="12"/>
  <c r="AJ101" i="12"/>
  <c r="AZ25" i="12"/>
  <c r="AZ26" i="12" s="1"/>
  <c r="AQ895" i="12"/>
  <c r="AQ896" i="12" s="1"/>
  <c r="AW235" i="12"/>
  <c r="AW236" i="12" s="1"/>
  <c r="AP895" i="12"/>
  <c r="AW775" i="12"/>
  <c r="AW670" i="12"/>
  <c r="AW671" i="12" s="1"/>
  <c r="AQ640" i="12"/>
  <c r="AQ641" i="12" s="1"/>
  <c r="AN400" i="12"/>
  <c r="AN401" i="12" s="1"/>
  <c r="BB880" i="12"/>
  <c r="BB881" i="12" s="1"/>
  <c r="AV670" i="12"/>
  <c r="AX610" i="12"/>
  <c r="AX611" i="12" s="1"/>
  <c r="AZ520" i="12"/>
  <c r="AZ521" i="12" s="1"/>
  <c r="AT355" i="12"/>
  <c r="AT356" i="12" s="1"/>
  <c r="AV325" i="12"/>
  <c r="AP101" i="12"/>
  <c r="AS11" i="12"/>
  <c r="AJ926" i="12"/>
  <c r="BF925" i="12"/>
  <c r="AM820" i="12"/>
  <c r="AJ610" i="12"/>
  <c r="AR490" i="12"/>
  <c r="AR491" i="12" s="1"/>
  <c r="AZ475" i="12"/>
  <c r="AZ476" i="12" s="1"/>
  <c r="AU325" i="12"/>
  <c r="AU326" i="12" s="1"/>
  <c r="AY820" i="12"/>
  <c r="AY821" i="12" s="1"/>
  <c r="AJ731" i="12"/>
  <c r="AL760" i="12"/>
  <c r="AL761" i="12" s="1"/>
  <c r="AR670" i="12"/>
  <c r="AR671" i="12" s="1"/>
  <c r="AS611" i="12"/>
  <c r="BG355" i="12"/>
  <c r="AL340" i="12"/>
  <c r="BH190" i="12"/>
  <c r="AP191" i="12"/>
  <c r="AL160" i="12"/>
  <c r="AL161" i="12" s="1"/>
  <c r="AS145" i="12"/>
  <c r="AY730" i="12"/>
  <c r="AY731" i="12" s="1"/>
  <c r="AS700" i="12"/>
  <c r="BB625" i="12"/>
  <c r="BB626" i="12" s="1"/>
  <c r="BA55" i="12"/>
  <c r="BA56" i="12" s="1"/>
  <c r="AJ41" i="12"/>
  <c r="BF40" i="12"/>
  <c r="AJ835" i="12"/>
  <c r="BA655" i="12"/>
  <c r="BA656" i="12" s="1"/>
  <c r="AJ430" i="12"/>
  <c r="AM161" i="12"/>
  <c r="AQ55" i="12"/>
  <c r="AQ56" i="12" s="1"/>
  <c r="AU775" i="12"/>
  <c r="AU776" i="12" s="1"/>
  <c r="BI490" i="12"/>
  <c r="AW415" i="12"/>
  <c r="AW416" i="12" s="1"/>
  <c r="AS325" i="12"/>
  <c r="AO190" i="12"/>
  <c r="AO191" i="12" s="1"/>
  <c r="BH850" i="12"/>
  <c r="AT775" i="12"/>
  <c r="AT776" i="12" s="1"/>
  <c r="AY655" i="12"/>
  <c r="AY656" i="12" s="1"/>
  <c r="AN535" i="12"/>
  <c r="AN536" i="12" s="1"/>
  <c r="AL640" i="12"/>
  <c r="AL641" i="12" s="1"/>
  <c r="BG535" i="12"/>
  <c r="AS491" i="12"/>
  <c r="AO175" i="12"/>
  <c r="AO176" i="12" s="1"/>
  <c r="AM115" i="12"/>
  <c r="AM25" i="12"/>
  <c r="AV940" i="12"/>
  <c r="AV895" i="12"/>
  <c r="AT850" i="12"/>
  <c r="AT851" i="12" s="1"/>
  <c r="AS835" i="12"/>
  <c r="AR775" i="12"/>
  <c r="AR776" i="12" s="1"/>
  <c r="AX700" i="12"/>
  <c r="AX701" i="12" s="1"/>
  <c r="AQ505" i="12"/>
  <c r="AQ506" i="12" s="1"/>
  <c r="AU445" i="12"/>
  <c r="AU446" i="12" s="1"/>
  <c r="AP325" i="12"/>
  <c r="AN175" i="12"/>
  <c r="AN176" i="12" s="1"/>
  <c r="BB160" i="12"/>
  <c r="BB161" i="12" s="1"/>
  <c r="AK145" i="12"/>
  <c r="AK146" i="12" s="1"/>
  <c r="BB130" i="12"/>
  <c r="BB131" i="12" s="1"/>
  <c r="AL115" i="12"/>
  <c r="AL116" i="12" s="1"/>
  <c r="AJ880" i="12"/>
  <c r="AQ775" i="12"/>
  <c r="AQ776" i="12" s="1"/>
  <c r="BB745" i="12"/>
  <c r="BB746" i="12" s="1"/>
  <c r="AW700" i="12"/>
  <c r="AW701" i="12" s="1"/>
  <c r="AR475" i="12"/>
  <c r="AR476" i="12" s="1"/>
  <c r="AV385" i="12"/>
  <c r="AM175" i="12"/>
  <c r="AK115" i="12"/>
  <c r="AK116" i="12" s="1"/>
  <c r="BA100" i="12"/>
  <c r="BA101" i="12" s="1"/>
  <c r="AW85" i="12"/>
  <c r="AW86" i="12" s="1"/>
  <c r="AJ85" i="12"/>
  <c r="AZ70" i="12"/>
  <c r="AZ71" i="12" s="1"/>
  <c r="AZ10" i="12"/>
  <c r="AZ11" i="12" s="1"/>
  <c r="AX850" i="12"/>
  <c r="AX851" i="12" s="1"/>
  <c r="AN805" i="12"/>
  <c r="AN806" i="12" s="1"/>
  <c r="AW430" i="12"/>
  <c r="AW431" i="12" s="1"/>
  <c r="AT325" i="12"/>
  <c r="AT326" i="12" s="1"/>
  <c r="AU235" i="12"/>
  <c r="AU236" i="12" s="1"/>
  <c r="AN925" i="12"/>
  <c r="AN926" i="12" s="1"/>
  <c r="AW850" i="12"/>
  <c r="AW851" i="12" s="1"/>
  <c r="AN640" i="12"/>
  <c r="AN641" i="12" s="1"/>
  <c r="AO535" i="12"/>
  <c r="AO536" i="12" s="1"/>
  <c r="AT505" i="12"/>
  <c r="AT506" i="12" s="1"/>
  <c r="AT235" i="12"/>
  <c r="AT236" i="12" s="1"/>
  <c r="AP670" i="12"/>
  <c r="AM640" i="12"/>
  <c r="AW445" i="12"/>
  <c r="AW446" i="12" s="1"/>
  <c r="AW895" i="12"/>
  <c r="AW896" i="12" s="1"/>
  <c r="AL880" i="12"/>
  <c r="AL881" i="12" s="1"/>
  <c r="AU850" i="12"/>
  <c r="AU851" i="12" s="1"/>
  <c r="AV445" i="12"/>
  <c r="AU415" i="12"/>
  <c r="AU416" i="12" s="1"/>
  <c r="AQ325" i="12"/>
  <c r="AQ326" i="12" s="1"/>
  <c r="AO310" i="12"/>
  <c r="AO311" i="12" s="1"/>
  <c r="AS265" i="12"/>
  <c r="AL145" i="12"/>
  <c r="AL146" i="12" s="1"/>
  <c r="AT895" i="12"/>
  <c r="AT896" i="12" s="1"/>
  <c r="AK865" i="12"/>
  <c r="AK866" i="12" s="1"/>
  <c r="AL670" i="12"/>
  <c r="AL671" i="12" s="1"/>
  <c r="AU655" i="12"/>
  <c r="AU656" i="12" s="1"/>
  <c r="AN610" i="12"/>
  <c r="AJ116" i="12"/>
  <c r="BF115" i="12"/>
  <c r="AZ100" i="12"/>
  <c r="AZ101" i="12" s="1"/>
  <c r="AK55" i="12"/>
  <c r="AK56" i="12" s="1"/>
  <c r="AZ40" i="12"/>
  <c r="AZ41" i="12" s="1"/>
  <c r="AY10" i="12"/>
  <c r="AY11" i="12" s="1"/>
  <c r="AU700" i="12"/>
  <c r="AU701" i="12" s="1"/>
  <c r="AN235" i="12"/>
  <c r="AN236" i="12" s="1"/>
  <c r="AY160" i="12"/>
  <c r="AY161" i="12" s="1"/>
  <c r="AY100" i="12"/>
  <c r="AY101" i="12" s="1"/>
  <c r="AJ55" i="12"/>
  <c r="AX10" i="12"/>
  <c r="AX11" i="12" s="1"/>
  <c r="AR790" i="12"/>
  <c r="AR791" i="12" s="1"/>
  <c r="AS655" i="12"/>
  <c r="AR580" i="12"/>
  <c r="AJ475" i="12"/>
  <c r="AM400" i="12"/>
  <c r="AK250" i="12"/>
  <c r="AK251" i="12" s="1"/>
  <c r="AX85" i="12"/>
  <c r="AX86" i="12" s="1"/>
  <c r="AL70" i="12"/>
  <c r="AL71" i="12" s="1"/>
  <c r="AW10" i="12"/>
  <c r="AW11" i="12" s="1"/>
  <c r="BJ955" i="12"/>
  <c r="AQ790" i="12"/>
  <c r="AQ791" i="12" s="1"/>
  <c r="AR655" i="12"/>
  <c r="AR656" i="12" s="1"/>
  <c r="BB640" i="12"/>
  <c r="BB641" i="12" s="1"/>
  <c r="AJ520" i="12"/>
  <c r="AR445" i="12"/>
  <c r="AR446" i="12" s="1"/>
  <c r="AL400" i="12"/>
  <c r="AL401" i="12" s="1"/>
  <c r="AW250" i="12"/>
  <c r="AW251" i="12" s="1"/>
  <c r="AJ250" i="12"/>
  <c r="AV160" i="12"/>
  <c r="AV10" i="12"/>
  <c r="AQ445" i="12"/>
  <c r="AQ446" i="12" s="1"/>
  <c r="AT340" i="12"/>
  <c r="AM220" i="12"/>
  <c r="AV85" i="12"/>
  <c r="AU10" i="12"/>
  <c r="AU11" i="12" s="1"/>
  <c r="AK940" i="12"/>
  <c r="AK941" i="12" s="1"/>
  <c r="AS775" i="12"/>
  <c r="AM730" i="12"/>
  <c r="AP655" i="12"/>
  <c r="AZ640" i="12"/>
  <c r="AZ641" i="12" s="1"/>
  <c r="BF505" i="12"/>
  <c r="BA460" i="12"/>
  <c r="BA461" i="12" s="1"/>
  <c r="AP445" i="12"/>
  <c r="AO370" i="12"/>
  <c r="AO371" i="12" s="1"/>
  <c r="AZ310" i="12"/>
  <c r="AZ311" i="12" s="1"/>
  <c r="AL220" i="12"/>
  <c r="AL221" i="12" s="1"/>
  <c r="BB40" i="12"/>
  <c r="BB41" i="12" s="1"/>
  <c r="AT10" i="12"/>
  <c r="AT11" i="12" s="1"/>
  <c r="AO895" i="12"/>
  <c r="AO896" i="12" s="1"/>
  <c r="AX790" i="12"/>
  <c r="AX791" i="12" s="1"/>
  <c r="AW460" i="12"/>
  <c r="AW461" i="12" s="1"/>
  <c r="AO355" i="12"/>
  <c r="AO356" i="12" s="1"/>
  <c r="AN310" i="12"/>
  <c r="AN311" i="12" s="1"/>
  <c r="BA280" i="12"/>
  <c r="BA281" i="12" s="1"/>
  <c r="AR220" i="12"/>
  <c r="AR221" i="12" s="1"/>
  <c r="AZ550" i="12"/>
  <c r="AZ551" i="12" s="1"/>
  <c r="AL520" i="12"/>
  <c r="AL521" i="12" s="1"/>
  <c r="AJ460" i="12"/>
  <c r="AM415" i="12"/>
  <c r="AN370" i="12"/>
  <c r="AN371" i="12" s="1"/>
  <c r="AX295" i="12"/>
  <c r="AX296" i="12" s="1"/>
  <c r="BA250" i="12"/>
  <c r="BA251" i="12" s="1"/>
  <c r="AX160" i="12"/>
  <c r="AX161" i="12" s="1"/>
  <c r="AR10" i="12"/>
  <c r="AR11" i="12" s="1"/>
  <c r="BB820" i="12"/>
  <c r="BB821" i="12" s="1"/>
  <c r="AZ685" i="12"/>
  <c r="AZ686" i="12" s="1"/>
  <c r="AN595" i="12"/>
  <c r="AN596" i="12" s="1"/>
  <c r="AL415" i="12"/>
  <c r="AL416" i="12" s="1"/>
  <c r="AM370" i="12"/>
  <c r="AS85" i="12"/>
  <c r="BB25" i="12"/>
  <c r="BB26" i="12" s="1"/>
  <c r="AQ10" i="12"/>
  <c r="AQ11" i="12" s="1"/>
  <c r="AK370" i="12"/>
  <c r="AK371" i="12" s="1"/>
  <c r="AR325" i="12"/>
  <c r="AR326" i="12" s="1"/>
  <c r="AR235" i="12"/>
  <c r="AR236" i="12" s="1"/>
  <c r="AK220" i="12"/>
  <c r="AK221" i="12" s="1"/>
  <c r="AK70" i="12"/>
  <c r="AK71" i="12" s="1"/>
  <c r="AW25" i="12"/>
  <c r="AW26" i="12" s="1"/>
  <c r="AP10" i="12"/>
  <c r="AJ220" i="12"/>
  <c r="AJ70" i="12"/>
  <c r="AO10" i="12"/>
  <c r="AO11" i="12" s="1"/>
  <c r="AZ700" i="12"/>
  <c r="AZ701" i="12" s="1"/>
  <c r="AY475" i="12"/>
  <c r="AY476" i="12" s="1"/>
  <c r="AP235" i="12"/>
  <c r="AZ190" i="12"/>
  <c r="AZ191" i="12" s="1"/>
  <c r="AU25" i="12"/>
  <c r="AU26" i="12" s="1"/>
  <c r="AN10" i="12"/>
  <c r="AN11" i="12" s="1"/>
  <c r="AU865" i="12"/>
  <c r="AU866" i="12" s="1"/>
  <c r="AY700" i="12"/>
  <c r="AY701" i="12" s="1"/>
  <c r="AT685" i="12"/>
  <c r="AT686" i="12" s="1"/>
  <c r="AX475" i="12"/>
  <c r="AX476" i="12" s="1"/>
  <c r="AN835" i="12"/>
  <c r="AN836" i="12" s="1"/>
  <c r="AW730" i="12"/>
  <c r="AW731" i="12" s="1"/>
  <c r="AM10" i="12"/>
  <c r="AZ910" i="12"/>
  <c r="AZ911" i="12" s="1"/>
  <c r="AL835" i="12"/>
  <c r="AL836" i="12" s="1"/>
  <c r="AW745" i="12"/>
  <c r="AW746" i="12" s="1"/>
  <c r="AW490" i="12"/>
  <c r="AJ355" i="12"/>
  <c r="AY295" i="12"/>
  <c r="AY296" i="12" s="1"/>
  <c r="AK235" i="12"/>
  <c r="AK236" i="12" s="1"/>
  <c r="AQ160" i="12"/>
  <c r="AQ161" i="12" s="1"/>
  <c r="AJ130" i="12"/>
  <c r="AK10" i="12"/>
  <c r="AK11" i="12" s="1"/>
  <c r="AP700" i="12"/>
  <c r="AO715" i="12"/>
  <c r="AO716" i="12" s="1"/>
  <c r="AN715" i="12"/>
  <c r="AR460" i="12"/>
  <c r="AR461" i="12" s="1"/>
  <c r="AR820" i="12"/>
  <c r="AR821" i="12" s="1"/>
  <c r="AN115" i="12"/>
  <c r="AN116" i="12" s="1"/>
  <c r="K9" i="11"/>
  <c r="N9" i="11"/>
  <c r="O9" i="11"/>
  <c r="P9" i="11"/>
  <c r="Q9" i="11"/>
  <c r="R9" i="11"/>
  <c r="S9" i="11"/>
  <c r="T9" i="11"/>
  <c r="U9" i="11"/>
  <c r="V9" i="11"/>
  <c r="N10" i="11"/>
  <c r="O10" i="11"/>
  <c r="P10" i="11"/>
  <c r="Q10" i="11"/>
  <c r="R10" i="11"/>
  <c r="S10" i="11"/>
  <c r="T10" i="11"/>
  <c r="U10" i="11"/>
  <c r="V10" i="11"/>
  <c r="N11" i="11"/>
  <c r="O11" i="11"/>
  <c r="P11" i="11"/>
  <c r="Q11" i="11"/>
  <c r="R11" i="11"/>
  <c r="S11" i="11"/>
  <c r="T11" i="11"/>
  <c r="U11" i="11"/>
  <c r="V11" i="11"/>
  <c r="N12" i="11"/>
  <c r="O12" i="11"/>
  <c r="P12" i="11"/>
  <c r="Q12" i="11"/>
  <c r="U12" i="11" s="1"/>
  <c r="R12" i="11"/>
  <c r="S12" i="11"/>
  <c r="T12" i="11"/>
  <c r="V12" i="11"/>
  <c r="N13" i="11"/>
  <c r="O13" i="11"/>
  <c r="P13" i="11"/>
  <c r="Q13" i="11"/>
  <c r="R13" i="11"/>
  <c r="S13" i="11"/>
  <c r="T13" i="11"/>
  <c r="U13" i="11"/>
  <c r="V13" i="11"/>
  <c r="N14" i="11"/>
  <c r="O14" i="11"/>
  <c r="P14" i="11"/>
  <c r="Q14" i="11"/>
  <c r="R14" i="11"/>
  <c r="S14" i="11"/>
  <c r="T14" i="11"/>
  <c r="U14" i="11"/>
  <c r="V14" i="11"/>
  <c r="N15" i="11"/>
  <c r="O15" i="11"/>
  <c r="P15" i="11"/>
  <c r="Q15" i="11"/>
  <c r="R15" i="11"/>
  <c r="S15" i="11"/>
  <c r="T15" i="11"/>
  <c r="U15" i="11"/>
  <c r="V15" i="11"/>
  <c r="K16" i="11"/>
  <c r="N16" i="11"/>
  <c r="O16" i="11"/>
  <c r="P16" i="11"/>
  <c r="Q16" i="11"/>
  <c r="R16" i="11"/>
  <c r="S16" i="11"/>
  <c r="T16" i="11"/>
  <c r="U16" i="11"/>
  <c r="V16" i="11"/>
  <c r="K17" i="11"/>
  <c r="N17" i="11"/>
  <c r="O17" i="11"/>
  <c r="P17" i="11"/>
  <c r="Q17" i="11"/>
  <c r="R17" i="11"/>
  <c r="S17" i="11"/>
  <c r="T17" i="11"/>
  <c r="U17" i="11"/>
  <c r="V17" i="11"/>
  <c r="N18" i="11"/>
  <c r="O18" i="11"/>
  <c r="P18" i="11"/>
  <c r="Q18" i="11"/>
  <c r="R18" i="11"/>
  <c r="S18" i="11"/>
  <c r="T18" i="11"/>
  <c r="U18" i="11"/>
  <c r="V18" i="11"/>
  <c r="N19" i="11"/>
  <c r="O19" i="11"/>
  <c r="P19" i="11"/>
  <c r="Q19" i="11"/>
  <c r="R19" i="11"/>
  <c r="U19" i="11" s="1"/>
  <c r="S19" i="11"/>
  <c r="T19" i="11"/>
  <c r="V19" i="11"/>
  <c r="N20" i="11"/>
  <c r="O20" i="11"/>
  <c r="P20" i="11"/>
  <c r="Q20" i="11"/>
  <c r="R20" i="11"/>
  <c r="S20" i="11"/>
  <c r="T20" i="11"/>
  <c r="U20" i="11"/>
  <c r="V20" i="11"/>
  <c r="N21" i="11"/>
  <c r="O21" i="11"/>
  <c r="P21" i="11"/>
  <c r="Q21" i="11"/>
  <c r="R21" i="11"/>
  <c r="S21" i="11"/>
  <c r="T21" i="11"/>
  <c r="U21" i="11"/>
  <c r="V21" i="11"/>
  <c r="N22" i="11"/>
  <c r="O22" i="11"/>
  <c r="P22" i="11"/>
  <c r="Q22" i="11"/>
  <c r="R22" i="11"/>
  <c r="S22" i="11"/>
  <c r="T22" i="11"/>
  <c r="U22" i="11"/>
  <c r="V22" i="11"/>
  <c r="N23" i="11"/>
  <c r="O23" i="11"/>
  <c r="P23" i="11"/>
  <c r="Q23" i="11"/>
  <c r="R23" i="11"/>
  <c r="S23" i="11"/>
  <c r="T23" i="11"/>
  <c r="U23" i="11"/>
  <c r="V23" i="11"/>
  <c r="N24" i="11"/>
  <c r="O24" i="11"/>
  <c r="P24" i="11"/>
  <c r="Q24" i="11"/>
  <c r="R24" i="11"/>
  <c r="S24" i="11"/>
  <c r="T24" i="11"/>
  <c r="U24" i="11"/>
  <c r="V24" i="11"/>
  <c r="N25" i="11"/>
  <c r="O25" i="11"/>
  <c r="P25" i="11"/>
  <c r="Q25" i="11"/>
  <c r="R25" i="11"/>
  <c r="S25" i="11"/>
  <c r="T25" i="11"/>
  <c r="U25" i="11"/>
  <c r="V25" i="11"/>
  <c r="N26" i="11"/>
  <c r="O26" i="11"/>
  <c r="P26" i="11"/>
  <c r="Q26" i="11"/>
  <c r="U26" i="11" s="1"/>
  <c r="R26" i="11"/>
  <c r="S26" i="11"/>
  <c r="T26" i="11"/>
  <c r="V26" i="11"/>
  <c r="N27" i="11"/>
  <c r="O27" i="11"/>
  <c r="P27" i="11"/>
  <c r="Q27" i="11"/>
  <c r="R27" i="11"/>
  <c r="S27" i="11"/>
  <c r="T27" i="11"/>
  <c r="U27" i="11"/>
  <c r="V27" i="11"/>
  <c r="N28" i="11"/>
  <c r="O28" i="11"/>
  <c r="P28" i="11"/>
  <c r="Q28" i="11"/>
  <c r="R28" i="11"/>
  <c r="S28" i="11"/>
  <c r="T28" i="11"/>
  <c r="U28" i="11"/>
  <c r="V28" i="11"/>
  <c r="N29" i="11"/>
  <c r="O29" i="11"/>
  <c r="P29" i="11"/>
  <c r="Q29" i="11"/>
  <c r="R29" i="11"/>
  <c r="S29" i="11"/>
  <c r="T29" i="11"/>
  <c r="U29" i="11"/>
  <c r="V29" i="11"/>
  <c r="N30" i="11"/>
  <c r="O30" i="11"/>
  <c r="P30" i="11"/>
  <c r="Q30" i="11"/>
  <c r="R30" i="11"/>
  <c r="S30" i="11"/>
  <c r="T30" i="11"/>
  <c r="U30" i="11"/>
  <c r="V30" i="11"/>
  <c r="K31" i="11"/>
  <c r="N31" i="11"/>
  <c r="O31" i="11"/>
  <c r="P31" i="11"/>
  <c r="Q31" i="11"/>
  <c r="R31" i="11"/>
  <c r="S31" i="11"/>
  <c r="T31" i="11"/>
  <c r="U31" i="11"/>
  <c r="V31" i="11"/>
  <c r="N32" i="11"/>
  <c r="O32" i="11"/>
  <c r="P32" i="11"/>
  <c r="Q32" i="11"/>
  <c r="R32" i="11"/>
  <c r="S32" i="11"/>
  <c r="T32" i="11"/>
  <c r="U32" i="11"/>
  <c r="V32" i="11"/>
  <c r="N33" i="11"/>
  <c r="O33" i="11"/>
  <c r="P33" i="11"/>
  <c r="Q33" i="11"/>
  <c r="U33" i="11" s="1"/>
  <c r="R33" i="11"/>
  <c r="S33" i="11"/>
  <c r="T33" i="11"/>
  <c r="V33" i="11"/>
  <c r="N34" i="11"/>
  <c r="O34" i="11"/>
  <c r="P34" i="11"/>
  <c r="Q34" i="11"/>
  <c r="R34" i="11"/>
  <c r="S34" i="11"/>
  <c r="T34" i="11"/>
  <c r="U34" i="11"/>
  <c r="V34" i="11"/>
  <c r="N35" i="11"/>
  <c r="O35" i="11"/>
  <c r="P35" i="11"/>
  <c r="Q35" i="11"/>
  <c r="R35" i="11"/>
  <c r="S35" i="11"/>
  <c r="T35" i="11"/>
  <c r="U35" i="11"/>
  <c r="V35" i="11"/>
  <c r="N36" i="11"/>
  <c r="O36" i="11"/>
  <c r="P36" i="11"/>
  <c r="Q36" i="11"/>
  <c r="R36" i="11"/>
  <c r="S36" i="11"/>
  <c r="T36" i="11"/>
  <c r="U36" i="11"/>
  <c r="V36" i="11"/>
  <c r="N37" i="11"/>
  <c r="O37" i="11"/>
  <c r="P37" i="11"/>
  <c r="Q37" i="11"/>
  <c r="R37" i="11"/>
  <c r="S37" i="11"/>
  <c r="T37" i="11"/>
  <c r="U37" i="11"/>
  <c r="V37" i="11"/>
  <c r="K38" i="11"/>
  <c r="N38" i="11"/>
  <c r="O38" i="11"/>
  <c r="P38" i="11"/>
  <c r="Q38" i="11"/>
  <c r="R38" i="11"/>
  <c r="S38" i="11"/>
  <c r="T38" i="11"/>
  <c r="U38" i="11"/>
  <c r="V38" i="11"/>
  <c r="N39" i="11"/>
  <c r="O39" i="11"/>
  <c r="P39" i="11"/>
  <c r="Q39" i="11"/>
  <c r="R39" i="11"/>
  <c r="S39" i="11"/>
  <c r="T39" i="11"/>
  <c r="U39" i="11"/>
  <c r="V39" i="11"/>
  <c r="N40" i="11"/>
  <c r="O40" i="11"/>
  <c r="P40" i="11"/>
  <c r="Q40" i="11"/>
  <c r="U40" i="11" s="1"/>
  <c r="R40" i="11"/>
  <c r="S40" i="11"/>
  <c r="T40" i="11"/>
  <c r="V40" i="11"/>
  <c r="N41" i="11"/>
  <c r="O41" i="11"/>
  <c r="P41" i="11"/>
  <c r="Q41" i="11"/>
  <c r="R41" i="11"/>
  <c r="S41" i="11"/>
  <c r="T41" i="11"/>
  <c r="U41" i="11"/>
  <c r="V41" i="11"/>
  <c r="N42" i="11"/>
  <c r="O42" i="11"/>
  <c r="P42" i="11"/>
  <c r="Q42" i="11"/>
  <c r="R42" i="11"/>
  <c r="S42" i="11"/>
  <c r="T42" i="11"/>
  <c r="U42" i="11"/>
  <c r="V42" i="11"/>
  <c r="N43" i="11"/>
  <c r="O43" i="11"/>
  <c r="P43" i="11"/>
  <c r="Q43" i="11"/>
  <c r="R43" i="11"/>
  <c r="S43" i="11"/>
  <c r="T43" i="11"/>
  <c r="U43" i="11"/>
  <c r="V43" i="11"/>
  <c r="N44" i="11"/>
  <c r="O44" i="11"/>
  <c r="P44" i="11"/>
  <c r="Q44" i="11"/>
  <c r="R44" i="11"/>
  <c r="S44" i="11"/>
  <c r="T44" i="11"/>
  <c r="U44" i="11"/>
  <c r="V44" i="11"/>
  <c r="N45" i="11"/>
  <c r="O45" i="11"/>
  <c r="P45" i="11"/>
  <c r="Q45" i="11"/>
  <c r="R45" i="11"/>
  <c r="S45" i="11"/>
  <c r="T45" i="11"/>
  <c r="U45" i="11"/>
  <c r="V45" i="11"/>
  <c r="J46" i="11"/>
  <c r="N46" i="11"/>
  <c r="O46" i="11"/>
  <c r="P46" i="11"/>
  <c r="Q46" i="11"/>
  <c r="R46" i="11"/>
  <c r="S46" i="11"/>
  <c r="T46" i="11"/>
  <c r="U46" i="11"/>
  <c r="V46" i="11"/>
  <c r="N47" i="11"/>
  <c r="O47" i="11"/>
  <c r="P47" i="11"/>
  <c r="Q47" i="11"/>
  <c r="U47" i="11" s="1"/>
  <c r="R47" i="11"/>
  <c r="S47" i="11"/>
  <c r="T47" i="11"/>
  <c r="V47" i="11"/>
  <c r="N48" i="11"/>
  <c r="O48" i="11"/>
  <c r="P48" i="11"/>
  <c r="Q48" i="11"/>
  <c r="R48" i="11"/>
  <c r="S48" i="11"/>
  <c r="T48" i="11"/>
  <c r="U48" i="11"/>
  <c r="V48" i="11"/>
  <c r="N49" i="11"/>
  <c r="O49" i="11"/>
  <c r="P49" i="11"/>
  <c r="Q49" i="11"/>
  <c r="R49" i="11"/>
  <c r="S49" i="11"/>
  <c r="T49" i="11"/>
  <c r="U49" i="11"/>
  <c r="V49" i="11"/>
  <c r="K50" i="11"/>
  <c r="V50" i="11" s="1"/>
  <c r="N50" i="11"/>
  <c r="O50" i="11"/>
  <c r="P50" i="11"/>
  <c r="Q50" i="11"/>
  <c r="R50" i="11"/>
  <c r="S50" i="11"/>
  <c r="T50" i="11"/>
  <c r="U50" i="11"/>
  <c r="N51" i="11"/>
  <c r="O51" i="11"/>
  <c r="P51" i="11"/>
  <c r="Q51" i="11"/>
  <c r="R51" i="11"/>
  <c r="S51" i="11"/>
  <c r="T51" i="11"/>
  <c r="U51" i="11"/>
  <c r="V51" i="11"/>
  <c r="N52" i="11"/>
  <c r="O52" i="11"/>
  <c r="P52" i="11"/>
  <c r="Q52" i="11"/>
  <c r="R52" i="11"/>
  <c r="S52" i="11"/>
  <c r="T52" i="11"/>
  <c r="U52" i="11"/>
  <c r="V52" i="11"/>
  <c r="N53" i="11"/>
  <c r="O53" i="11"/>
  <c r="P53" i="11"/>
  <c r="Q53" i="11"/>
  <c r="R53" i="11"/>
  <c r="S53" i="11"/>
  <c r="T53" i="11"/>
  <c r="U53" i="11"/>
  <c r="V53" i="11"/>
  <c r="N54" i="11"/>
  <c r="O54" i="11"/>
  <c r="P54" i="11"/>
  <c r="Q54" i="11"/>
  <c r="U54" i="11" s="1"/>
  <c r="R54" i="11"/>
  <c r="S54" i="11"/>
  <c r="T54" i="11"/>
  <c r="V54" i="11"/>
  <c r="N55" i="11"/>
  <c r="O55" i="11"/>
  <c r="P55" i="11"/>
  <c r="Q55" i="11"/>
  <c r="R55" i="11"/>
  <c r="S55" i="11"/>
  <c r="T55" i="11"/>
  <c r="U55" i="11"/>
  <c r="V55" i="11"/>
  <c r="K56" i="11"/>
  <c r="N56" i="11"/>
  <c r="O56" i="11"/>
  <c r="P56" i="11"/>
  <c r="Q56" i="11"/>
  <c r="R56" i="11"/>
  <c r="S56" i="11"/>
  <c r="T56" i="11"/>
  <c r="U56" i="11"/>
  <c r="V56" i="11"/>
  <c r="N57" i="11"/>
  <c r="O57" i="11"/>
  <c r="P57" i="11"/>
  <c r="Q57" i="11"/>
  <c r="R57" i="11"/>
  <c r="S57" i="11"/>
  <c r="T57" i="11"/>
  <c r="U57" i="11"/>
  <c r="V57" i="11"/>
  <c r="K58" i="11"/>
  <c r="N58" i="11"/>
  <c r="O58" i="11"/>
  <c r="P58" i="11"/>
  <c r="Q58" i="11"/>
  <c r="R58" i="11"/>
  <c r="S58" i="11"/>
  <c r="T58" i="11"/>
  <c r="U58" i="11"/>
  <c r="V58" i="11"/>
  <c r="N59" i="11"/>
  <c r="O59" i="11"/>
  <c r="P59" i="11"/>
  <c r="Q59" i="11"/>
  <c r="R59" i="11"/>
  <c r="S59" i="11"/>
  <c r="T59" i="11"/>
  <c r="U59" i="11"/>
  <c r="V59" i="11"/>
  <c r="K60" i="11"/>
  <c r="N60" i="11"/>
  <c r="O60" i="11"/>
  <c r="P60" i="11"/>
  <c r="Q60" i="11"/>
  <c r="R60" i="11"/>
  <c r="S60" i="11"/>
  <c r="T60" i="11"/>
  <c r="U60" i="11"/>
  <c r="V60" i="11"/>
  <c r="N61" i="11"/>
  <c r="O61" i="11"/>
  <c r="P61" i="11"/>
  <c r="Q61" i="11"/>
  <c r="U61" i="11" s="1"/>
  <c r="R61" i="11"/>
  <c r="S61" i="11"/>
  <c r="T61" i="11"/>
  <c r="V61" i="11"/>
  <c r="K62" i="11"/>
  <c r="N62" i="11"/>
  <c r="O62" i="11"/>
  <c r="P62" i="11"/>
  <c r="Q62" i="11"/>
  <c r="R62" i="11"/>
  <c r="S62" i="11"/>
  <c r="T62" i="11"/>
  <c r="U62" i="11"/>
  <c r="V62" i="11"/>
  <c r="N63" i="11"/>
  <c r="O63" i="11"/>
  <c r="P63" i="11"/>
  <c r="Q63" i="11"/>
  <c r="R63" i="11"/>
  <c r="S63" i="11"/>
  <c r="T63" i="11"/>
  <c r="U63" i="11"/>
  <c r="V63" i="11"/>
  <c r="N64" i="11"/>
  <c r="O64" i="11"/>
  <c r="P64" i="11"/>
  <c r="Q64" i="11"/>
  <c r="U64" i="11" s="1"/>
  <c r="R64" i="11"/>
  <c r="S64" i="11"/>
  <c r="T64" i="11"/>
  <c r="V64" i="11"/>
  <c r="N65" i="11"/>
  <c r="O65" i="11"/>
  <c r="P65" i="11"/>
  <c r="Q65" i="11"/>
  <c r="R65" i="11"/>
  <c r="S65" i="11"/>
  <c r="T65" i="11"/>
  <c r="U65" i="11"/>
  <c r="V65" i="11"/>
  <c r="N66" i="11"/>
  <c r="O66" i="11"/>
  <c r="P66" i="11"/>
  <c r="Q66" i="11"/>
  <c r="R66" i="11"/>
  <c r="S66" i="11"/>
  <c r="T66" i="11"/>
  <c r="U66" i="11"/>
  <c r="V66" i="11"/>
  <c r="N67" i="11"/>
  <c r="O67" i="11"/>
  <c r="P67" i="11"/>
  <c r="Q67" i="11"/>
  <c r="R67" i="11"/>
  <c r="S67" i="11"/>
  <c r="T67" i="11"/>
  <c r="U67" i="11"/>
  <c r="V67" i="11"/>
  <c r="N68" i="11"/>
  <c r="O68" i="11"/>
  <c r="P68" i="11"/>
  <c r="Q68" i="11"/>
  <c r="U68" i="11" s="1"/>
  <c r="R68" i="11"/>
  <c r="S68" i="11"/>
  <c r="T68" i="11"/>
  <c r="V68" i="11"/>
  <c r="K69" i="11"/>
  <c r="N69" i="11"/>
  <c r="O69" i="11"/>
  <c r="P69" i="11"/>
  <c r="Q69" i="11"/>
  <c r="R69" i="11"/>
  <c r="S69" i="11"/>
  <c r="T69" i="11"/>
  <c r="U69" i="11"/>
  <c r="V69" i="11"/>
  <c r="K70" i="11"/>
  <c r="N70" i="11"/>
  <c r="O70" i="11"/>
  <c r="P70" i="11"/>
  <c r="Q70" i="11"/>
  <c r="R70" i="11"/>
  <c r="S70" i="11"/>
  <c r="T70" i="11"/>
  <c r="U70" i="11"/>
  <c r="V70" i="11"/>
  <c r="N71" i="11"/>
  <c r="O71" i="11"/>
  <c r="P71" i="11"/>
  <c r="Q71" i="11"/>
  <c r="U71" i="11" s="1"/>
  <c r="R71" i="11"/>
  <c r="S71" i="11"/>
  <c r="T71" i="11"/>
  <c r="V71" i="11"/>
  <c r="K72" i="11"/>
  <c r="N72" i="11"/>
  <c r="O72" i="11"/>
  <c r="P72" i="11"/>
  <c r="Q72" i="11"/>
  <c r="R72" i="11"/>
  <c r="S72" i="11"/>
  <c r="T72" i="11"/>
  <c r="U72" i="11"/>
  <c r="V72" i="11"/>
  <c r="AJ12" i="10"/>
  <c r="AK12" i="10"/>
  <c r="AL12" i="10"/>
  <c r="AL10" i="10" s="1"/>
  <c r="AL11" i="10" s="1"/>
  <c r="AM12" i="10"/>
  <c r="AN12" i="10"/>
  <c r="AO12" i="10"/>
  <c r="AP12" i="10"/>
  <c r="AQ12" i="10"/>
  <c r="AQ10" i="10" s="1"/>
  <c r="AQ11" i="10" s="1"/>
  <c r="AR12" i="10"/>
  <c r="AS12" i="10"/>
  <c r="AT12" i="10"/>
  <c r="AU12" i="10"/>
  <c r="AU10" i="10" s="1"/>
  <c r="AU11" i="10" s="1"/>
  <c r="AV12" i="10"/>
  <c r="AV10" i="10" s="1"/>
  <c r="AW12" i="10"/>
  <c r="AW10" i="10" s="1"/>
  <c r="AW11" i="10" s="1"/>
  <c r="AX12" i="10"/>
  <c r="AX10" i="10" s="1"/>
  <c r="AX11" i="10" s="1"/>
  <c r="AY12" i="10"/>
  <c r="AY10" i="10" s="1"/>
  <c r="AY11" i="10" s="1"/>
  <c r="AZ12" i="10"/>
  <c r="AZ10" i="10" s="1"/>
  <c r="AZ11" i="10" s="1"/>
  <c r="BA12" i="10"/>
  <c r="BA10" i="10" s="1"/>
  <c r="BA11" i="10" s="1"/>
  <c r="BB12" i="10"/>
  <c r="BB10" i="10" s="1"/>
  <c r="BB11" i="10" s="1"/>
  <c r="AJ16" i="10"/>
  <c r="AK16" i="10"/>
  <c r="AL16" i="10"/>
  <c r="AM16" i="10"/>
  <c r="AN16" i="10"/>
  <c r="AO16" i="10"/>
  <c r="AP16" i="10"/>
  <c r="AQ16" i="10"/>
  <c r="AR16" i="10"/>
  <c r="AS16" i="10"/>
  <c r="AT16" i="10"/>
  <c r="AT10" i="10" s="1"/>
  <c r="AT11" i="10" s="1"/>
  <c r="AU16" i="10"/>
  <c r="AV16" i="10"/>
  <c r="AW16" i="10"/>
  <c r="AX16" i="10"/>
  <c r="AY16" i="10"/>
  <c r="AZ16" i="10"/>
  <c r="BA16" i="10"/>
  <c r="BB16" i="10"/>
  <c r="AJ20" i="10"/>
  <c r="AK20" i="10"/>
  <c r="AL20" i="10"/>
  <c r="AM20" i="10"/>
  <c r="AN20" i="10"/>
  <c r="AO20" i="10"/>
  <c r="AP20" i="10"/>
  <c r="AQ20" i="10"/>
  <c r="AR20" i="10"/>
  <c r="AS20" i="10"/>
  <c r="AT20" i="10"/>
  <c r="AU20" i="10"/>
  <c r="AV20" i="10"/>
  <c r="AW20" i="10"/>
  <c r="AX20" i="10"/>
  <c r="AY20" i="10"/>
  <c r="AZ20" i="10"/>
  <c r="BA20" i="10"/>
  <c r="BB20" i="10"/>
  <c r="AP25" i="10"/>
  <c r="AQ25" i="10"/>
  <c r="AV25" i="10"/>
  <c r="AV26" i="10" s="1"/>
  <c r="AJ26" i="10"/>
  <c r="AP26" i="10"/>
  <c r="AQ26" i="10"/>
  <c r="AJ27" i="10"/>
  <c r="AK27" i="10"/>
  <c r="AL27" i="10"/>
  <c r="AM27" i="10"/>
  <c r="AM25" i="10" s="1"/>
  <c r="AN27" i="10"/>
  <c r="AN25" i="10" s="1"/>
  <c r="AN26" i="10" s="1"/>
  <c r="AO27" i="10"/>
  <c r="AP27" i="10"/>
  <c r="AQ27" i="10"/>
  <c r="AR27" i="10"/>
  <c r="AS27" i="10"/>
  <c r="AT27" i="10"/>
  <c r="AU27" i="10"/>
  <c r="AV27" i="10"/>
  <c r="AW27" i="10"/>
  <c r="AX27" i="10"/>
  <c r="AX25" i="10" s="1"/>
  <c r="AX26" i="10" s="1"/>
  <c r="AY27" i="10"/>
  <c r="AY25" i="10" s="1"/>
  <c r="AY26" i="10" s="1"/>
  <c r="AZ27" i="10"/>
  <c r="BA27" i="10"/>
  <c r="BB27" i="10"/>
  <c r="AJ31" i="10"/>
  <c r="AJ25" i="10" s="1"/>
  <c r="AK31" i="10"/>
  <c r="AL31" i="10"/>
  <c r="AM31" i="10"/>
  <c r="AN31" i="10"/>
  <c r="AO31" i="10"/>
  <c r="AO25" i="10" s="1"/>
  <c r="AO26" i="10" s="1"/>
  <c r="AP31" i="10"/>
  <c r="AQ31" i="10"/>
  <c r="AR31" i="10"/>
  <c r="AS31" i="10"/>
  <c r="AT31" i="10"/>
  <c r="AU31" i="10"/>
  <c r="AV31" i="10"/>
  <c r="AW31" i="10"/>
  <c r="AX31" i="10"/>
  <c r="AY31" i="10"/>
  <c r="AZ31" i="10"/>
  <c r="BA31" i="10"/>
  <c r="BA25" i="10" s="1"/>
  <c r="BA26" i="10" s="1"/>
  <c r="BB31" i="10"/>
  <c r="AJ35" i="10"/>
  <c r="AK35" i="10"/>
  <c r="AL35" i="10"/>
  <c r="AM35" i="10"/>
  <c r="AN35" i="10"/>
  <c r="AO35" i="10"/>
  <c r="AP35" i="10"/>
  <c r="AQ35" i="10"/>
  <c r="AR35" i="10"/>
  <c r="AS35" i="10"/>
  <c r="AT35" i="10"/>
  <c r="AU35" i="10"/>
  <c r="AV35" i="10"/>
  <c r="AW35" i="10"/>
  <c r="AW25" i="10" s="1"/>
  <c r="AX35" i="10"/>
  <c r="AY35" i="10"/>
  <c r="AZ35" i="10"/>
  <c r="BA35" i="10"/>
  <c r="BB35" i="10"/>
  <c r="BB25" i="10" s="1"/>
  <c r="BB26" i="10" s="1"/>
  <c r="AM40" i="10"/>
  <c r="AR40" i="10"/>
  <c r="AR41" i="10" s="1"/>
  <c r="AY40" i="10"/>
  <c r="BI40" i="10"/>
  <c r="AY41" i="10"/>
  <c r="AZ41" i="10"/>
  <c r="BA41" i="10"/>
  <c r="AJ42" i="10"/>
  <c r="AK42" i="10"/>
  <c r="AL42" i="10"/>
  <c r="AM42" i="10"/>
  <c r="AN42" i="10"/>
  <c r="AN40" i="10" s="1"/>
  <c r="AN41" i="10" s="1"/>
  <c r="AO42" i="10"/>
  <c r="AO40" i="10" s="1"/>
  <c r="AO41" i="10" s="1"/>
  <c r="AP42" i="10"/>
  <c r="AP40" i="10" s="1"/>
  <c r="AQ42" i="10"/>
  <c r="AQ40" i="10" s="1"/>
  <c r="AQ41" i="10" s="1"/>
  <c r="AR42" i="10"/>
  <c r="AS42" i="10"/>
  <c r="AT42" i="10"/>
  <c r="AU42" i="10"/>
  <c r="AV42" i="10"/>
  <c r="AV40" i="10" s="1"/>
  <c r="AV41" i="10" s="1"/>
  <c r="AW42" i="10"/>
  <c r="AX42" i="10"/>
  <c r="AY42" i="10"/>
  <c r="AZ42" i="10"/>
  <c r="AZ40" i="10" s="1"/>
  <c r="BA42" i="10"/>
  <c r="BA40" i="10" s="1"/>
  <c r="BB42" i="10"/>
  <c r="AJ46" i="10"/>
  <c r="AK46" i="10"/>
  <c r="AL46" i="10"/>
  <c r="AM46" i="10"/>
  <c r="AN46" i="10"/>
  <c r="AO46" i="10"/>
  <c r="AP46" i="10"/>
  <c r="AQ46" i="10"/>
  <c r="AR46" i="10"/>
  <c r="AS46" i="10"/>
  <c r="AS40" i="10" s="1"/>
  <c r="AS41" i="10" s="1"/>
  <c r="AT46" i="10"/>
  <c r="AT40" i="10" s="1"/>
  <c r="AT41" i="10" s="1"/>
  <c r="AU46" i="10"/>
  <c r="AU40" i="10" s="1"/>
  <c r="AU41" i="10" s="1"/>
  <c r="AV46" i="10"/>
  <c r="AW46" i="10"/>
  <c r="AX46" i="10"/>
  <c r="AX40" i="10" s="1"/>
  <c r="AX41" i="10" s="1"/>
  <c r="AY46" i="10"/>
  <c r="AZ46" i="10"/>
  <c r="BA46" i="10"/>
  <c r="BB46" i="10"/>
  <c r="AJ50" i="10"/>
  <c r="AK50" i="10"/>
  <c r="AL50" i="10"/>
  <c r="AM50" i="10"/>
  <c r="AN50" i="10"/>
  <c r="AO50" i="10"/>
  <c r="AP50" i="10"/>
  <c r="AQ50" i="10"/>
  <c r="AR50" i="10"/>
  <c r="AS50" i="10"/>
  <c r="AT50" i="10"/>
  <c r="AU50" i="10"/>
  <c r="AV50" i="10"/>
  <c r="AW50" i="10"/>
  <c r="AX50" i="10"/>
  <c r="AY50" i="10"/>
  <c r="AZ50" i="10"/>
  <c r="BA50" i="10"/>
  <c r="BB50" i="10"/>
  <c r="AO55" i="10"/>
  <c r="AT55" i="10"/>
  <c r="AT56" i="10" s="1"/>
  <c r="AU55" i="10"/>
  <c r="AU56" i="10" s="1"/>
  <c r="AV55" i="10"/>
  <c r="BB55" i="10"/>
  <c r="BB56" i="10" s="1"/>
  <c r="AN56" i="10"/>
  <c r="AO56" i="10"/>
  <c r="AP56" i="10"/>
  <c r="AS56" i="10"/>
  <c r="AJ57" i="10"/>
  <c r="AK57" i="10"/>
  <c r="AL57" i="10"/>
  <c r="AM57" i="10"/>
  <c r="AN57" i="10"/>
  <c r="AO57" i="10"/>
  <c r="AP57" i="10"/>
  <c r="AP55" i="10" s="1"/>
  <c r="AQ57" i="10"/>
  <c r="AQ55" i="10" s="1"/>
  <c r="AQ56" i="10" s="1"/>
  <c r="AR57" i="10"/>
  <c r="AR55" i="10" s="1"/>
  <c r="AR56" i="10" s="1"/>
  <c r="AS57" i="10"/>
  <c r="AT57" i="10"/>
  <c r="AU57" i="10"/>
  <c r="AV57" i="10"/>
  <c r="AW57" i="10"/>
  <c r="AX57" i="10"/>
  <c r="AY57" i="10"/>
  <c r="AZ57" i="10"/>
  <c r="BA57" i="10"/>
  <c r="BB57" i="10"/>
  <c r="AJ61" i="10"/>
  <c r="AK61" i="10"/>
  <c r="AL61" i="10"/>
  <c r="AM61" i="10"/>
  <c r="AN61" i="10"/>
  <c r="AN55" i="10" s="1"/>
  <c r="AO61" i="10"/>
  <c r="AP61" i="10"/>
  <c r="AQ61" i="10"/>
  <c r="AR61" i="10"/>
  <c r="AS61" i="10"/>
  <c r="AS55" i="10" s="1"/>
  <c r="AT61" i="10"/>
  <c r="AU61" i="10"/>
  <c r="AV61" i="10"/>
  <c r="AW61" i="10"/>
  <c r="AX61" i="10"/>
  <c r="AY61" i="10"/>
  <c r="AZ61" i="10"/>
  <c r="BA61" i="10"/>
  <c r="BB61" i="10"/>
  <c r="AJ65" i="10"/>
  <c r="AK65" i="10"/>
  <c r="AL65" i="10"/>
  <c r="AM65" i="10"/>
  <c r="AN65" i="10"/>
  <c r="AO65" i="10"/>
  <c r="AP65" i="10"/>
  <c r="AQ65" i="10"/>
  <c r="AR65" i="10"/>
  <c r="AS65" i="10"/>
  <c r="AT65" i="10"/>
  <c r="AU65" i="10"/>
  <c r="AV65" i="10"/>
  <c r="AW65" i="10"/>
  <c r="AX65" i="10"/>
  <c r="AY65" i="10"/>
  <c r="AZ65" i="10"/>
  <c r="AZ55" i="10" s="1"/>
  <c r="AZ56" i="10" s="1"/>
  <c r="BA65" i="10"/>
  <c r="BA55" i="10" s="1"/>
  <c r="BA56" i="10" s="1"/>
  <c r="BB65" i="10"/>
  <c r="AL70" i="10"/>
  <c r="AL71" i="10" s="1"/>
  <c r="AM70" i="10"/>
  <c r="AN70" i="10"/>
  <c r="AN71" i="10" s="1"/>
  <c r="AS70" i="10"/>
  <c r="AT70" i="10"/>
  <c r="AT71" i="10" s="1"/>
  <c r="BB70" i="10"/>
  <c r="BB71" i="10"/>
  <c r="AJ72" i="10"/>
  <c r="AJ70" i="10" s="1"/>
  <c r="AK72" i="10"/>
  <c r="AL72" i="10"/>
  <c r="AM72" i="10"/>
  <c r="AN72" i="10"/>
  <c r="AO72" i="10"/>
  <c r="AP72" i="10"/>
  <c r="AQ72" i="10"/>
  <c r="AR72" i="10"/>
  <c r="AS72" i="10"/>
  <c r="AT72" i="10"/>
  <c r="AU72" i="10"/>
  <c r="AV72" i="10"/>
  <c r="AW72" i="10"/>
  <c r="AX72" i="10"/>
  <c r="AX70" i="10" s="1"/>
  <c r="AX71" i="10" s="1"/>
  <c r="AY72" i="10"/>
  <c r="AY70" i="10" s="1"/>
  <c r="AY71" i="10" s="1"/>
  <c r="AZ72" i="10"/>
  <c r="BA72" i="10"/>
  <c r="BB72" i="10"/>
  <c r="AJ76" i="10"/>
  <c r="AK76" i="10"/>
  <c r="AL76" i="10"/>
  <c r="AM76" i="10"/>
  <c r="AN76" i="10"/>
  <c r="AO76" i="10"/>
  <c r="AP76" i="10"/>
  <c r="AQ76" i="10"/>
  <c r="AR76" i="10"/>
  <c r="AS76" i="10"/>
  <c r="AT76" i="10"/>
  <c r="AU76" i="10"/>
  <c r="AV76" i="10"/>
  <c r="AW76" i="10"/>
  <c r="AX76" i="10"/>
  <c r="AY76" i="10"/>
  <c r="AZ76" i="10"/>
  <c r="BA76" i="10"/>
  <c r="BB76" i="10"/>
  <c r="AJ80" i="10"/>
  <c r="AK80" i="10"/>
  <c r="AL80" i="10"/>
  <c r="AM80" i="10"/>
  <c r="AN80" i="10"/>
  <c r="AO80" i="10"/>
  <c r="AP80" i="10"/>
  <c r="AP70" i="10" s="1"/>
  <c r="AQ80" i="10"/>
  <c r="AR80" i="10"/>
  <c r="AS80" i="10"/>
  <c r="AT80" i="10"/>
  <c r="AU80" i="10"/>
  <c r="AV80" i="10"/>
  <c r="AW80" i="10"/>
  <c r="AX80" i="10"/>
  <c r="AY80" i="10"/>
  <c r="AZ80" i="10"/>
  <c r="BA80" i="10"/>
  <c r="BB80" i="10"/>
  <c r="AO85" i="10"/>
  <c r="AO86" i="10" s="1"/>
  <c r="AP85" i="10"/>
  <c r="AU85" i="10"/>
  <c r="AU86" i="10" s="1"/>
  <c r="AX85" i="10"/>
  <c r="AY85" i="10"/>
  <c r="AM86" i="10"/>
  <c r="AQ86" i="10"/>
  <c r="AX86" i="10"/>
  <c r="AY86" i="10"/>
  <c r="AZ86" i="10"/>
  <c r="AJ87" i="10"/>
  <c r="AJ85" i="10" s="1"/>
  <c r="AK87" i="10"/>
  <c r="AL87" i="10"/>
  <c r="AM87" i="10"/>
  <c r="AM85" i="10" s="1"/>
  <c r="AN87" i="10"/>
  <c r="AO87" i="10"/>
  <c r="AP87" i="10"/>
  <c r="AQ87" i="10"/>
  <c r="AQ85" i="10" s="1"/>
  <c r="AR87" i="10"/>
  <c r="AR85" i="10" s="1"/>
  <c r="AR86" i="10" s="1"/>
  <c r="AS87" i="10"/>
  <c r="AT87" i="10"/>
  <c r="AU87" i="10"/>
  <c r="AV87" i="10"/>
  <c r="AW87" i="10"/>
  <c r="AX87" i="10"/>
  <c r="AY87" i="10"/>
  <c r="AZ87" i="10"/>
  <c r="AZ85" i="10" s="1"/>
  <c r="BA87" i="10"/>
  <c r="BA85" i="10" s="1"/>
  <c r="BA86" i="10" s="1"/>
  <c r="BB87" i="10"/>
  <c r="BB85" i="10" s="1"/>
  <c r="BB86" i="10" s="1"/>
  <c r="AJ91" i="10"/>
  <c r="AK91" i="10"/>
  <c r="AL91" i="10"/>
  <c r="AM91" i="10"/>
  <c r="AN91" i="10"/>
  <c r="AO91" i="10"/>
  <c r="AP91" i="10"/>
  <c r="AQ91" i="10"/>
  <c r="AR91" i="10"/>
  <c r="AS91" i="10"/>
  <c r="AS85" i="10" s="1"/>
  <c r="AT91" i="10"/>
  <c r="AT85" i="10" s="1"/>
  <c r="AT86" i="10" s="1"/>
  <c r="AU91" i="10"/>
  <c r="AV91" i="10"/>
  <c r="AW91" i="10"/>
  <c r="AX91" i="10"/>
  <c r="AY91" i="10"/>
  <c r="AZ91" i="10"/>
  <c r="BA91" i="10"/>
  <c r="BB91" i="10"/>
  <c r="AJ95" i="10"/>
  <c r="AK95" i="10"/>
  <c r="AL95" i="10"/>
  <c r="AM95" i="10"/>
  <c r="AN95" i="10"/>
  <c r="AO95" i="10"/>
  <c r="AP95" i="10"/>
  <c r="AQ95" i="10"/>
  <c r="AR95" i="10"/>
  <c r="AS95" i="10"/>
  <c r="AT95" i="10"/>
  <c r="AU95" i="10"/>
  <c r="AV95" i="10"/>
  <c r="AW95" i="10"/>
  <c r="AX95" i="10"/>
  <c r="AY95" i="10"/>
  <c r="AZ95" i="10"/>
  <c r="BA95" i="10"/>
  <c r="BB95" i="10"/>
  <c r="AT100" i="10"/>
  <c r="AT101" i="10" s="1"/>
  <c r="AV100" i="10"/>
  <c r="AV101" i="10" s="1"/>
  <c r="AW100" i="10"/>
  <c r="AZ100" i="10"/>
  <c r="AZ101" i="10" s="1"/>
  <c r="BA100" i="10"/>
  <c r="BA101" i="10" s="1"/>
  <c r="AR101" i="10"/>
  <c r="AW101" i="10"/>
  <c r="AJ102" i="10"/>
  <c r="AK102" i="10"/>
  <c r="AL102" i="10"/>
  <c r="AM102" i="10"/>
  <c r="AN102" i="10"/>
  <c r="AN100" i="10" s="1"/>
  <c r="AN101" i="10" s="1"/>
  <c r="AO102" i="10"/>
  <c r="AO100" i="10" s="1"/>
  <c r="AO101" i="10" s="1"/>
  <c r="AP102" i="10"/>
  <c r="AP100" i="10" s="1"/>
  <c r="AQ102" i="10"/>
  <c r="AQ100" i="10" s="1"/>
  <c r="AQ101" i="10" s="1"/>
  <c r="AR102" i="10"/>
  <c r="AR100" i="10" s="1"/>
  <c r="AS102" i="10"/>
  <c r="AT102" i="10"/>
  <c r="AU102" i="10"/>
  <c r="AV102" i="10"/>
  <c r="AW102" i="10"/>
  <c r="AX102" i="10"/>
  <c r="AY102" i="10"/>
  <c r="AZ102" i="10"/>
  <c r="BA102" i="10"/>
  <c r="BB102" i="10"/>
  <c r="AJ106" i="10"/>
  <c r="AK106" i="10"/>
  <c r="AL106" i="10"/>
  <c r="AM106" i="10"/>
  <c r="AN106" i="10"/>
  <c r="AO106" i="10"/>
  <c r="AP106" i="10"/>
  <c r="AQ106" i="10"/>
  <c r="AR106" i="10"/>
  <c r="AS106" i="10"/>
  <c r="AT106" i="10"/>
  <c r="AU106" i="10"/>
  <c r="AV106" i="10"/>
  <c r="AW106" i="10"/>
  <c r="AX106" i="10"/>
  <c r="AY106" i="10"/>
  <c r="AZ106" i="10"/>
  <c r="BA106" i="10"/>
  <c r="BB106" i="10"/>
  <c r="BB100" i="10" s="1"/>
  <c r="BB101" i="10" s="1"/>
  <c r="AJ110" i="10"/>
  <c r="AK110" i="10"/>
  <c r="AL110" i="10"/>
  <c r="AM110" i="10"/>
  <c r="AN110" i="10"/>
  <c r="AO110" i="10"/>
  <c r="AP110" i="10"/>
  <c r="AQ110" i="10"/>
  <c r="AR110" i="10"/>
  <c r="AS110" i="10"/>
  <c r="AT110" i="10"/>
  <c r="AU110" i="10"/>
  <c r="AU100" i="10" s="1"/>
  <c r="AU101" i="10" s="1"/>
  <c r="AV110" i="10"/>
  <c r="AW110" i="10"/>
  <c r="AX110" i="10"/>
  <c r="AY110" i="10"/>
  <c r="AZ110" i="10"/>
  <c r="BA110" i="10"/>
  <c r="BB110" i="10"/>
  <c r="AR115" i="10"/>
  <c r="AR116" i="10" s="1"/>
  <c r="AS115" i="10"/>
  <c r="AT115" i="10"/>
  <c r="AT116" i="10" s="1"/>
  <c r="AW115" i="10"/>
  <c r="AW116" i="10" s="1"/>
  <c r="AX115" i="10"/>
  <c r="AX116" i="10" s="1"/>
  <c r="AY115" i="10"/>
  <c r="AY116" i="10" s="1"/>
  <c r="AJ117" i="10"/>
  <c r="AK117" i="10"/>
  <c r="AL117" i="10"/>
  <c r="AM117" i="10"/>
  <c r="AM115" i="10" s="1"/>
  <c r="AM116" i="10" s="1"/>
  <c r="AN117" i="10"/>
  <c r="AO117" i="10"/>
  <c r="AP117" i="10"/>
  <c r="AQ117" i="10"/>
  <c r="AR117" i="10"/>
  <c r="AS117" i="10"/>
  <c r="AT117" i="10"/>
  <c r="AU117" i="10"/>
  <c r="AV117" i="10"/>
  <c r="AW117" i="10"/>
  <c r="AX117" i="10"/>
  <c r="AY117" i="10"/>
  <c r="AZ117" i="10"/>
  <c r="AZ115" i="10" s="1"/>
  <c r="AZ116" i="10" s="1"/>
  <c r="BA117" i="10"/>
  <c r="BA115" i="10" s="1"/>
  <c r="BA116" i="10" s="1"/>
  <c r="BB117" i="10"/>
  <c r="BB115" i="10" s="1"/>
  <c r="BB116" i="10" s="1"/>
  <c r="AJ121" i="10"/>
  <c r="AK121" i="10"/>
  <c r="AL121" i="10"/>
  <c r="AM121" i="10"/>
  <c r="AN121" i="10"/>
  <c r="AO121" i="10"/>
  <c r="AP121" i="10"/>
  <c r="AQ121" i="10"/>
  <c r="AR121" i="10"/>
  <c r="AS121" i="10"/>
  <c r="AT121" i="10"/>
  <c r="AU121" i="10"/>
  <c r="AV121" i="10"/>
  <c r="AW121" i="10"/>
  <c r="AX121" i="10"/>
  <c r="AY121" i="10"/>
  <c r="AZ121" i="10"/>
  <c r="BA121" i="10"/>
  <c r="BB121" i="10"/>
  <c r="AJ125" i="10"/>
  <c r="AK125" i="10"/>
  <c r="AL125" i="10"/>
  <c r="AM125" i="10"/>
  <c r="AN125" i="10"/>
  <c r="AO125" i="10"/>
  <c r="AP125" i="10"/>
  <c r="AP115" i="10" s="1"/>
  <c r="AQ125" i="10"/>
  <c r="AQ115" i="10" s="1"/>
  <c r="AQ116" i="10" s="1"/>
  <c r="AR125" i="10"/>
  <c r="AS125" i="10"/>
  <c r="AT125" i="10"/>
  <c r="AU125" i="10"/>
  <c r="AV125" i="10"/>
  <c r="AW125" i="10"/>
  <c r="AX125" i="10"/>
  <c r="AY125" i="10"/>
  <c r="AZ125" i="10"/>
  <c r="BA125" i="10"/>
  <c r="BB125" i="10"/>
  <c r="AR130" i="10"/>
  <c r="AR131" i="10" s="1"/>
  <c r="AV130" i="10"/>
  <c r="AV131" i="10"/>
  <c r="AW131" i="10"/>
  <c r="AJ132" i="10"/>
  <c r="AK132" i="10"/>
  <c r="AK130" i="10" s="1"/>
  <c r="AK131" i="10" s="1"/>
  <c r="AL132" i="10"/>
  <c r="AM132" i="10"/>
  <c r="AN132" i="10"/>
  <c r="AN130" i="10" s="1"/>
  <c r="AN131" i="10" s="1"/>
  <c r="AO132" i="10"/>
  <c r="AO130" i="10" s="1"/>
  <c r="AO131" i="10" s="1"/>
  <c r="AP132" i="10"/>
  <c r="AP130" i="10" s="1"/>
  <c r="AQ132" i="10"/>
  <c r="AR132" i="10"/>
  <c r="AS132" i="10"/>
  <c r="AS130" i="10" s="1"/>
  <c r="AT132" i="10"/>
  <c r="AU132" i="10"/>
  <c r="AV132" i="10"/>
  <c r="AW132" i="10"/>
  <c r="AX132" i="10"/>
  <c r="AY132" i="10"/>
  <c r="AY130" i="10" s="1"/>
  <c r="AY131" i="10" s="1"/>
  <c r="AZ132" i="10"/>
  <c r="AZ130" i="10" s="1"/>
  <c r="AZ131" i="10" s="1"/>
  <c r="BA132" i="10"/>
  <c r="BA130" i="10" s="1"/>
  <c r="BA131" i="10" s="1"/>
  <c r="BB132" i="10"/>
  <c r="AJ136" i="10"/>
  <c r="AK136" i="10"/>
  <c r="AL136" i="10"/>
  <c r="AM136" i="10"/>
  <c r="AN136" i="10"/>
  <c r="AO136" i="10"/>
  <c r="AP136" i="10"/>
  <c r="AQ136" i="10"/>
  <c r="AR136" i="10"/>
  <c r="AS136" i="10"/>
  <c r="AT136" i="10"/>
  <c r="AU136" i="10"/>
  <c r="AU130" i="10" s="1"/>
  <c r="AU131" i="10" s="1"/>
  <c r="AV136" i="10"/>
  <c r="AW136" i="10"/>
  <c r="AW130" i="10" s="1"/>
  <c r="AX136" i="10"/>
  <c r="AX130" i="10" s="1"/>
  <c r="AX131" i="10" s="1"/>
  <c r="AY136" i="10"/>
  <c r="AZ136" i="10"/>
  <c r="BA136" i="10"/>
  <c r="BB136" i="10"/>
  <c r="AJ140" i="10"/>
  <c r="AK140" i="10"/>
  <c r="AL140" i="10"/>
  <c r="AL130" i="10" s="1"/>
  <c r="AL131" i="10" s="1"/>
  <c r="AM140" i="10"/>
  <c r="AN140" i="10"/>
  <c r="AO140" i="10"/>
  <c r="AP140" i="10"/>
  <c r="AQ140" i="10"/>
  <c r="AR140" i="10"/>
  <c r="AS140" i="10"/>
  <c r="AT140" i="10"/>
  <c r="AT130" i="10" s="1"/>
  <c r="AT131" i="10" s="1"/>
  <c r="AU140" i="10"/>
  <c r="AV140" i="10"/>
  <c r="AW140" i="10"/>
  <c r="AX140" i="10"/>
  <c r="AY140" i="10"/>
  <c r="AZ140" i="10"/>
  <c r="BA140" i="10"/>
  <c r="BB140" i="10"/>
  <c r="AJ145" i="10"/>
  <c r="AJ146" i="10" s="1"/>
  <c r="AK145" i="10"/>
  <c r="AK146" i="10" s="1"/>
  <c r="AW145" i="10"/>
  <c r="AW146" i="10" s="1"/>
  <c r="AX145" i="10"/>
  <c r="AX146" i="10" s="1"/>
  <c r="AY145" i="10"/>
  <c r="AY146" i="10" s="1"/>
  <c r="AV146" i="10"/>
  <c r="AZ146" i="10"/>
  <c r="BA146" i="10"/>
  <c r="AJ147" i="10"/>
  <c r="AK147" i="10"/>
  <c r="AL147" i="10"/>
  <c r="AL145" i="10" s="1"/>
  <c r="AM147" i="10"/>
  <c r="AM145" i="10" s="1"/>
  <c r="AN147" i="10"/>
  <c r="AN145" i="10" s="1"/>
  <c r="AN146" i="10" s="1"/>
  <c r="AO147" i="10"/>
  <c r="AO145" i="10" s="1"/>
  <c r="AO146" i="10" s="1"/>
  <c r="AP147" i="10"/>
  <c r="AQ147" i="10"/>
  <c r="AR147" i="10"/>
  <c r="AS147" i="10"/>
  <c r="AT147" i="10"/>
  <c r="AU147" i="10"/>
  <c r="AV147" i="10"/>
  <c r="AV145" i="10" s="1"/>
  <c r="AW147" i="10"/>
  <c r="AX147" i="10"/>
  <c r="AY147" i="10"/>
  <c r="AZ147" i="10"/>
  <c r="AZ145" i="10" s="1"/>
  <c r="BA147" i="10"/>
  <c r="BB147" i="10"/>
  <c r="AJ151" i="10"/>
  <c r="AK151" i="10"/>
  <c r="AL151" i="10"/>
  <c r="AM151" i="10"/>
  <c r="AN151" i="10"/>
  <c r="AO151" i="10"/>
  <c r="AP151" i="10"/>
  <c r="AP145" i="10" s="1"/>
  <c r="AQ151" i="10"/>
  <c r="AR151" i="10"/>
  <c r="AS151" i="10"/>
  <c r="AT151" i="10"/>
  <c r="AU151" i="10"/>
  <c r="AU145" i="10" s="1"/>
  <c r="AU146" i="10" s="1"/>
  <c r="AV151" i="10"/>
  <c r="AW151" i="10"/>
  <c r="AX151" i="10"/>
  <c r="AY151" i="10"/>
  <c r="AZ151" i="10"/>
  <c r="BA151" i="10"/>
  <c r="BA145" i="10" s="1"/>
  <c r="BB151" i="10"/>
  <c r="BB145" i="10" s="1"/>
  <c r="BB146" i="10" s="1"/>
  <c r="AJ155" i="10"/>
  <c r="AK155" i="10"/>
  <c r="AL155" i="10"/>
  <c r="AM155" i="10"/>
  <c r="AN155" i="10"/>
  <c r="AO155" i="10"/>
  <c r="AP155" i="10"/>
  <c r="AQ155" i="10"/>
  <c r="AQ145" i="10" s="1"/>
  <c r="AQ146" i="10" s="1"/>
  <c r="AR155" i="10"/>
  <c r="AR145" i="10" s="1"/>
  <c r="AR146" i="10" s="1"/>
  <c r="AS155" i="10"/>
  <c r="AT155" i="10"/>
  <c r="AU155" i="10"/>
  <c r="AV155" i="10"/>
  <c r="AW155" i="10"/>
  <c r="AX155" i="10"/>
  <c r="AY155" i="10"/>
  <c r="AZ155" i="10"/>
  <c r="BA155" i="10"/>
  <c r="BB155" i="10"/>
  <c r="AP160" i="10"/>
  <c r="AP161" i="10" s="1"/>
  <c r="AQ160" i="10"/>
  <c r="AQ161" i="10" s="1"/>
  <c r="AR160" i="10"/>
  <c r="AR161" i="10" s="1"/>
  <c r="AV160" i="10"/>
  <c r="AX160" i="10"/>
  <c r="AX161" i="10" s="1"/>
  <c r="BH160" i="10"/>
  <c r="BI160" i="10"/>
  <c r="AJ162" i="10"/>
  <c r="AK162" i="10"/>
  <c r="AL162" i="10"/>
  <c r="AM162" i="10"/>
  <c r="AN162" i="10"/>
  <c r="AO162" i="10"/>
  <c r="AP162" i="10"/>
  <c r="AQ162" i="10"/>
  <c r="AR162" i="10"/>
  <c r="AS162" i="10"/>
  <c r="AS160" i="10" s="1"/>
  <c r="AS161" i="10" s="1"/>
  <c r="AT162" i="10"/>
  <c r="AT160" i="10" s="1"/>
  <c r="AT161" i="10" s="1"/>
  <c r="AU162" i="10"/>
  <c r="AU160" i="10" s="1"/>
  <c r="AU161" i="10" s="1"/>
  <c r="AV162" i="10"/>
  <c r="AW162" i="10"/>
  <c r="AX162" i="10"/>
  <c r="AY162" i="10"/>
  <c r="AZ162" i="10"/>
  <c r="BA162" i="10"/>
  <c r="BB162" i="10"/>
  <c r="AJ166" i="10"/>
  <c r="AK166" i="10"/>
  <c r="AL166" i="10"/>
  <c r="AL160" i="10" s="1"/>
  <c r="AL161" i="10" s="1"/>
  <c r="AM166" i="10"/>
  <c r="AN166" i="10"/>
  <c r="AO166" i="10"/>
  <c r="AP166" i="10"/>
  <c r="AQ166" i="10"/>
  <c r="AR166" i="10"/>
  <c r="AS166" i="10"/>
  <c r="AT166" i="10"/>
  <c r="AU166" i="10"/>
  <c r="AV166" i="10"/>
  <c r="AW166" i="10"/>
  <c r="AX166" i="10"/>
  <c r="AY166" i="10"/>
  <c r="AZ166" i="10"/>
  <c r="BA166" i="10"/>
  <c r="BA160" i="10" s="1"/>
  <c r="BA161" i="10" s="1"/>
  <c r="BB166" i="10"/>
  <c r="AJ170" i="10"/>
  <c r="AK170" i="10"/>
  <c r="AL170" i="10"/>
  <c r="AM170" i="10"/>
  <c r="AN170" i="10"/>
  <c r="AN160" i="10" s="1"/>
  <c r="AN161" i="10" s="1"/>
  <c r="AO170" i="10"/>
  <c r="AO160" i="10" s="1"/>
  <c r="AO161" i="10" s="1"/>
  <c r="AP170" i="10"/>
  <c r="AQ170" i="10"/>
  <c r="AR170" i="10"/>
  <c r="AS170" i="10"/>
  <c r="AT170" i="10"/>
  <c r="AU170" i="10"/>
  <c r="AV170" i="10"/>
  <c r="AW170" i="10"/>
  <c r="AX170" i="10"/>
  <c r="AY170" i="10"/>
  <c r="AY160" i="10" s="1"/>
  <c r="AY161" i="10" s="1"/>
  <c r="AZ170" i="10"/>
  <c r="AZ160" i="10" s="1"/>
  <c r="AZ161" i="10" s="1"/>
  <c r="BA170" i="10"/>
  <c r="BB170" i="10"/>
  <c r="AT175" i="10"/>
  <c r="AU175" i="10"/>
  <c r="BB175" i="10"/>
  <c r="AM176" i="10"/>
  <c r="AN176" i="10"/>
  <c r="AT176" i="10"/>
  <c r="AX176" i="10"/>
  <c r="BB176" i="10"/>
  <c r="AJ177" i="10"/>
  <c r="AK177" i="10"/>
  <c r="AK175" i="10" s="1"/>
  <c r="AK176" i="10" s="1"/>
  <c r="AL177" i="10"/>
  <c r="AM177" i="10"/>
  <c r="AN177" i="10"/>
  <c r="AN175" i="10" s="1"/>
  <c r="AO177" i="10"/>
  <c r="AO175" i="10" s="1"/>
  <c r="AO176" i="10" s="1"/>
  <c r="AP177" i="10"/>
  <c r="AP175" i="10" s="1"/>
  <c r="AQ177" i="10"/>
  <c r="AQ175" i="10" s="1"/>
  <c r="AQ176" i="10" s="1"/>
  <c r="AR177" i="10"/>
  <c r="AR175" i="10" s="1"/>
  <c r="AR176" i="10" s="1"/>
  <c r="AS177" i="10"/>
  <c r="AT177" i="10"/>
  <c r="AU177" i="10"/>
  <c r="AV177" i="10"/>
  <c r="AW177" i="10"/>
  <c r="AX177" i="10"/>
  <c r="AY177" i="10"/>
  <c r="AZ177" i="10"/>
  <c r="AZ175" i="10" s="1"/>
  <c r="AZ176" i="10" s="1"/>
  <c r="BA177" i="10"/>
  <c r="BB177" i="10"/>
  <c r="AJ181" i="10"/>
  <c r="AK181" i="10"/>
  <c r="AL181" i="10"/>
  <c r="AM181" i="10"/>
  <c r="AM175" i="10" s="1"/>
  <c r="AN181" i="10"/>
  <c r="AO181" i="10"/>
  <c r="AP181" i="10"/>
  <c r="AQ181" i="10"/>
  <c r="AR181" i="10"/>
  <c r="AS181" i="10"/>
  <c r="AS175" i="10" s="1"/>
  <c r="AS176" i="10" s="1"/>
  <c r="AT181" i="10"/>
  <c r="AU181" i="10"/>
  <c r="AV181" i="10"/>
  <c r="AV175" i="10" s="1"/>
  <c r="AW181" i="10"/>
  <c r="AW175" i="10" s="1"/>
  <c r="AW176" i="10" s="1"/>
  <c r="AX181" i="10"/>
  <c r="AX175" i="10" s="1"/>
  <c r="AY181" i="10"/>
  <c r="AZ181" i="10"/>
  <c r="BA181" i="10"/>
  <c r="BB181" i="10"/>
  <c r="AJ185" i="10"/>
  <c r="AK185" i="10"/>
  <c r="AL185" i="10"/>
  <c r="AM185" i="10"/>
  <c r="AN185" i="10"/>
  <c r="AO185" i="10"/>
  <c r="AP185" i="10"/>
  <c r="AQ185" i="10"/>
  <c r="AR185" i="10"/>
  <c r="AS185" i="10"/>
  <c r="AT185" i="10"/>
  <c r="AU185" i="10"/>
  <c r="AV185" i="10"/>
  <c r="AW185" i="10"/>
  <c r="AX185" i="10"/>
  <c r="AY185" i="10"/>
  <c r="AZ185" i="10"/>
  <c r="BA185" i="10"/>
  <c r="BA175" i="10" s="1"/>
  <c r="BA176" i="10" s="1"/>
  <c r="BB185" i="10"/>
  <c r="AP190" i="10"/>
  <c r="AQ190" i="10"/>
  <c r="AQ191" i="10" s="1"/>
  <c r="AU190" i="10"/>
  <c r="AU191" i="10" s="1"/>
  <c r="AV190" i="10"/>
  <c r="AV191" i="10" s="1"/>
  <c r="AW190" i="10"/>
  <c r="AW191" i="10" s="1"/>
  <c r="AX190" i="10"/>
  <c r="AX191" i="10" s="1"/>
  <c r="AP191" i="10"/>
  <c r="AR191" i="10"/>
  <c r="AJ192" i="10"/>
  <c r="AK192" i="10"/>
  <c r="AL192" i="10"/>
  <c r="AM192" i="10"/>
  <c r="AN192" i="10"/>
  <c r="AO192" i="10"/>
  <c r="AP192" i="10"/>
  <c r="AQ192" i="10"/>
  <c r="AR192" i="10"/>
  <c r="AR190" i="10" s="1"/>
  <c r="AS192" i="10"/>
  <c r="AT192" i="10"/>
  <c r="AU192" i="10"/>
  <c r="AV192" i="10"/>
  <c r="AW192" i="10"/>
  <c r="AX192" i="10"/>
  <c r="AY192" i="10"/>
  <c r="AY190" i="10" s="1"/>
  <c r="AY191" i="10" s="1"/>
  <c r="AZ192" i="10"/>
  <c r="BA192" i="10"/>
  <c r="BB192" i="10"/>
  <c r="BB190" i="10" s="1"/>
  <c r="BB191" i="10" s="1"/>
  <c r="AJ196" i="10"/>
  <c r="AK196" i="10"/>
  <c r="AL196" i="10"/>
  <c r="AM196" i="10"/>
  <c r="AM190" i="10" s="1"/>
  <c r="AN196" i="10"/>
  <c r="AN190" i="10" s="1"/>
  <c r="AN191" i="10" s="1"/>
  <c r="AO196" i="10"/>
  <c r="AP196" i="10"/>
  <c r="AQ196" i="10"/>
  <c r="AR196" i="10"/>
  <c r="AS196" i="10"/>
  <c r="AT196" i="10"/>
  <c r="AU196" i="10"/>
  <c r="AV196" i="10"/>
  <c r="AW196" i="10"/>
  <c r="AX196" i="10"/>
  <c r="AY196" i="10"/>
  <c r="AZ196" i="10"/>
  <c r="BA196" i="10"/>
  <c r="BB196" i="10"/>
  <c r="AJ200" i="10"/>
  <c r="AK200" i="10"/>
  <c r="AL200" i="10"/>
  <c r="AM200" i="10"/>
  <c r="AN200" i="10"/>
  <c r="AO200" i="10"/>
  <c r="AP200" i="10"/>
  <c r="AQ200" i="10"/>
  <c r="AR200" i="10"/>
  <c r="AS200" i="10"/>
  <c r="AT200" i="10"/>
  <c r="AU200" i="10"/>
  <c r="AV200" i="10"/>
  <c r="AW200" i="10"/>
  <c r="AX200" i="10"/>
  <c r="AY200" i="10"/>
  <c r="AZ200" i="10"/>
  <c r="BA200" i="10"/>
  <c r="BB200" i="10"/>
  <c r="AN205" i="10"/>
  <c r="AT206" i="10"/>
  <c r="AY206" i="10"/>
  <c r="AJ207" i="10"/>
  <c r="AK207" i="10"/>
  <c r="AL207" i="10"/>
  <c r="AM207" i="10"/>
  <c r="AM205" i="10" s="1"/>
  <c r="AM206" i="10" s="1"/>
  <c r="AN207" i="10"/>
  <c r="AO207" i="10"/>
  <c r="AO205" i="10" s="1"/>
  <c r="AO206" i="10" s="1"/>
  <c r="AP207" i="10"/>
  <c r="AP205" i="10" s="1"/>
  <c r="AQ207" i="10"/>
  <c r="AQ205" i="10" s="1"/>
  <c r="AQ206" i="10" s="1"/>
  <c r="AR207" i="10"/>
  <c r="AR205" i="10" s="1"/>
  <c r="AR206" i="10" s="1"/>
  <c r="AS207" i="10"/>
  <c r="AT207" i="10"/>
  <c r="AU207" i="10"/>
  <c r="AV207" i="10"/>
  <c r="AV205" i="10" s="1"/>
  <c r="AV206" i="10" s="1"/>
  <c r="AW207" i="10"/>
  <c r="AW205" i="10" s="1"/>
  <c r="AW206" i="10" s="1"/>
  <c r="AX207" i="10"/>
  <c r="AY207" i="10"/>
  <c r="AY205" i="10" s="1"/>
  <c r="AZ207" i="10"/>
  <c r="BA207" i="10"/>
  <c r="BB207" i="10"/>
  <c r="AJ211" i="10"/>
  <c r="AK211" i="10"/>
  <c r="AL211" i="10"/>
  <c r="AM211" i="10"/>
  <c r="AN211" i="10"/>
  <c r="AO211" i="10"/>
  <c r="AP211" i="10"/>
  <c r="AQ211" i="10"/>
  <c r="AR211" i="10"/>
  <c r="AS211" i="10"/>
  <c r="AS205" i="10" s="1"/>
  <c r="AS206" i="10" s="1"/>
  <c r="AT211" i="10"/>
  <c r="AT205" i="10" s="1"/>
  <c r="AU211" i="10"/>
  <c r="AV211" i="10"/>
  <c r="AW211" i="10"/>
  <c r="AX211" i="10"/>
  <c r="AY211" i="10"/>
  <c r="AZ211" i="10"/>
  <c r="BA211" i="10"/>
  <c r="BB211" i="10"/>
  <c r="AJ215" i="10"/>
  <c r="AK215" i="10"/>
  <c r="AL215" i="10"/>
  <c r="AM215" i="10"/>
  <c r="AN215" i="10"/>
  <c r="AO215" i="10"/>
  <c r="AP215" i="10"/>
  <c r="AQ215" i="10"/>
  <c r="AR215" i="10"/>
  <c r="AS215" i="10"/>
  <c r="AT215" i="10"/>
  <c r="AU215" i="10"/>
  <c r="AU205" i="10" s="1"/>
  <c r="AV215" i="10"/>
  <c r="AW215" i="10"/>
  <c r="AX215" i="10"/>
  <c r="AY215" i="10"/>
  <c r="AZ215" i="10"/>
  <c r="BA215" i="10"/>
  <c r="BB215" i="10"/>
  <c r="AY220" i="10"/>
  <c r="AY221" i="10" s="1"/>
  <c r="BA220" i="10"/>
  <c r="BA221" i="10" s="1"/>
  <c r="BB220" i="10"/>
  <c r="BB221" i="10" s="1"/>
  <c r="BG220" i="10"/>
  <c r="AJ222" i="10"/>
  <c r="AK222" i="10"/>
  <c r="AL222" i="10"/>
  <c r="AM222" i="10"/>
  <c r="AN222" i="10"/>
  <c r="AO222" i="10"/>
  <c r="AP222" i="10"/>
  <c r="AQ222" i="10"/>
  <c r="AQ220" i="10" s="1"/>
  <c r="AQ221" i="10" s="1"/>
  <c r="AR222" i="10"/>
  <c r="AR220" i="10" s="1"/>
  <c r="AR221" i="10" s="1"/>
  <c r="AS222" i="10"/>
  <c r="AS220" i="10" s="1"/>
  <c r="AT222" i="10"/>
  <c r="AT220" i="10" s="1"/>
  <c r="AT221" i="10" s="1"/>
  <c r="AU222" i="10"/>
  <c r="AU220" i="10" s="1"/>
  <c r="AU221" i="10" s="1"/>
  <c r="AV222" i="10"/>
  <c r="AV220" i="10" s="1"/>
  <c r="AW222" i="10"/>
  <c r="AW220" i="10" s="1"/>
  <c r="AW221" i="10" s="1"/>
  <c r="AX222" i="10"/>
  <c r="AX220" i="10" s="1"/>
  <c r="AX221" i="10" s="1"/>
  <c r="AY222" i="10"/>
  <c r="AZ222" i="10"/>
  <c r="BA222" i="10"/>
  <c r="BB222" i="10"/>
  <c r="AJ226" i="10"/>
  <c r="AK226" i="10"/>
  <c r="AL226" i="10"/>
  <c r="AM226" i="10"/>
  <c r="AN226" i="10"/>
  <c r="AO226" i="10"/>
  <c r="AP226" i="10"/>
  <c r="AQ226" i="10"/>
  <c r="AR226" i="10"/>
  <c r="AS226" i="10"/>
  <c r="AT226" i="10"/>
  <c r="AU226" i="10"/>
  <c r="AV226" i="10"/>
  <c r="AW226" i="10"/>
  <c r="AX226" i="10"/>
  <c r="AY226" i="10"/>
  <c r="AZ226" i="10"/>
  <c r="BA226" i="10"/>
  <c r="BB226" i="10"/>
  <c r="AJ230" i="10"/>
  <c r="AK230" i="10"/>
  <c r="AL230" i="10"/>
  <c r="AM230" i="10"/>
  <c r="AM220" i="10" s="1"/>
  <c r="AM221" i="10" s="1"/>
  <c r="AN230" i="10"/>
  <c r="AN220" i="10" s="1"/>
  <c r="AN221" i="10" s="1"/>
  <c r="AO230" i="10"/>
  <c r="AO220" i="10" s="1"/>
  <c r="AO221" i="10" s="1"/>
  <c r="AP230" i="10"/>
  <c r="AQ230" i="10"/>
  <c r="AR230" i="10"/>
  <c r="AS230" i="10"/>
  <c r="AT230" i="10"/>
  <c r="AU230" i="10"/>
  <c r="AV230" i="10"/>
  <c r="AW230" i="10"/>
  <c r="AX230" i="10"/>
  <c r="AY230" i="10"/>
  <c r="AZ230" i="10"/>
  <c r="AZ220" i="10" s="1"/>
  <c r="AZ221" i="10" s="1"/>
  <c r="BA230" i="10"/>
  <c r="BB230" i="10"/>
  <c r="AJ235" i="10"/>
  <c r="AP235" i="10"/>
  <c r="AP236" i="10" s="1"/>
  <c r="AQ235" i="10"/>
  <c r="AR235" i="10"/>
  <c r="AN236" i="10"/>
  <c r="AQ236" i="10"/>
  <c r="AR236" i="10"/>
  <c r="AS236" i="10"/>
  <c r="AU236" i="10"/>
  <c r="AJ237" i="10"/>
  <c r="AK237" i="10"/>
  <c r="AK235" i="10" s="1"/>
  <c r="AK236" i="10" s="1"/>
  <c r="AL237" i="10"/>
  <c r="AL235" i="10" s="1"/>
  <c r="AL236" i="10" s="1"/>
  <c r="AM237" i="10"/>
  <c r="AM235" i="10" s="1"/>
  <c r="AN237" i="10"/>
  <c r="AN235" i="10" s="1"/>
  <c r="AO237" i="10"/>
  <c r="AO235" i="10" s="1"/>
  <c r="AO236" i="10" s="1"/>
  <c r="AP237" i="10"/>
  <c r="AQ237" i="10"/>
  <c r="AR237" i="10"/>
  <c r="AS237" i="10"/>
  <c r="AT237" i="10"/>
  <c r="AU237" i="10"/>
  <c r="AU235" i="10" s="1"/>
  <c r="AV237" i="10"/>
  <c r="AW237" i="10"/>
  <c r="AX237" i="10"/>
  <c r="AY237" i="10"/>
  <c r="AZ237" i="10"/>
  <c r="BA237" i="10"/>
  <c r="BB237" i="10"/>
  <c r="AJ241" i="10"/>
  <c r="AK241" i="10"/>
  <c r="AL241" i="10"/>
  <c r="AM241" i="10"/>
  <c r="AN241" i="10"/>
  <c r="AO241" i="10"/>
  <c r="AP241" i="10"/>
  <c r="AQ241" i="10"/>
  <c r="AR241" i="10"/>
  <c r="AS241" i="10"/>
  <c r="AT241" i="10"/>
  <c r="AU241" i="10"/>
  <c r="AV241" i="10"/>
  <c r="AV235" i="10" s="1"/>
  <c r="AW241" i="10"/>
  <c r="AX241" i="10"/>
  <c r="AX235" i="10" s="1"/>
  <c r="AX236" i="10" s="1"/>
  <c r="AY241" i="10"/>
  <c r="AY235" i="10" s="1"/>
  <c r="AY236" i="10" s="1"/>
  <c r="AZ241" i="10"/>
  <c r="AZ235" i="10" s="1"/>
  <c r="AZ236" i="10" s="1"/>
  <c r="BA241" i="10"/>
  <c r="BB241" i="10"/>
  <c r="AJ245" i="10"/>
  <c r="AK245" i="10"/>
  <c r="AL245" i="10"/>
  <c r="AM245" i="10"/>
  <c r="AN245" i="10"/>
  <c r="AO245" i="10"/>
  <c r="AP245" i="10"/>
  <c r="AQ245" i="10"/>
  <c r="AR245" i="10"/>
  <c r="AS245" i="10"/>
  <c r="AS235" i="10" s="1"/>
  <c r="AT245" i="10"/>
  <c r="AT235" i="10" s="1"/>
  <c r="AT236" i="10" s="1"/>
  <c r="AU245" i="10"/>
  <c r="AV245" i="10"/>
  <c r="AW245" i="10"/>
  <c r="AX245" i="10"/>
  <c r="AY245" i="10"/>
  <c r="AZ245" i="10"/>
  <c r="BA245" i="10"/>
  <c r="BB245" i="10"/>
  <c r="AL250" i="10"/>
  <c r="AL251" i="10" s="1"/>
  <c r="AM250" i="10"/>
  <c r="AQ250" i="10"/>
  <c r="AQ251" i="10" s="1"/>
  <c r="AR250" i="10"/>
  <c r="AR251" i="10" s="1"/>
  <c r="AS250" i="10"/>
  <c r="AV250" i="10"/>
  <c r="AW250" i="10"/>
  <c r="AW251" i="10" s="1"/>
  <c r="AX250" i="10"/>
  <c r="AX251" i="10" s="1"/>
  <c r="AY250" i="10"/>
  <c r="AY251" i="10" s="1"/>
  <c r="AZ250" i="10"/>
  <c r="AZ251" i="10" s="1"/>
  <c r="BA250" i="10"/>
  <c r="BA251" i="10" s="1"/>
  <c r="BB250" i="10"/>
  <c r="BB251" i="10" s="1"/>
  <c r="AJ252" i="10"/>
  <c r="AK252" i="10"/>
  <c r="AL252" i="10"/>
  <c r="AM252" i="10"/>
  <c r="AN252" i="10"/>
  <c r="AO252" i="10"/>
  <c r="AP252" i="10"/>
  <c r="AQ252" i="10"/>
  <c r="AR252" i="10"/>
  <c r="AS252" i="10"/>
  <c r="AT252" i="10"/>
  <c r="AU252" i="10"/>
  <c r="AV252" i="10"/>
  <c r="AW252" i="10"/>
  <c r="AX252" i="10"/>
  <c r="AY252" i="10"/>
  <c r="AZ252" i="10"/>
  <c r="BA252" i="10"/>
  <c r="BB252" i="10"/>
  <c r="AJ256" i="10"/>
  <c r="AK256" i="10"/>
  <c r="AL256" i="10"/>
  <c r="AM256" i="10"/>
  <c r="AN256" i="10"/>
  <c r="AO256" i="10"/>
  <c r="AP256" i="10"/>
  <c r="AQ256" i="10"/>
  <c r="AR256" i="10"/>
  <c r="AS256" i="10"/>
  <c r="AT256" i="10"/>
  <c r="AU256" i="10"/>
  <c r="AV256" i="10"/>
  <c r="AW256" i="10"/>
  <c r="AX256" i="10"/>
  <c r="AY256" i="10"/>
  <c r="AZ256" i="10"/>
  <c r="BA256" i="10"/>
  <c r="BB256" i="10"/>
  <c r="AJ260" i="10"/>
  <c r="AK260" i="10"/>
  <c r="AL260" i="10"/>
  <c r="AM260" i="10"/>
  <c r="AN260" i="10"/>
  <c r="AO260" i="10"/>
  <c r="AP260" i="10"/>
  <c r="AQ260" i="10"/>
  <c r="AR260" i="10"/>
  <c r="AS260" i="10"/>
  <c r="AT260" i="10"/>
  <c r="AT250" i="10" s="1"/>
  <c r="AT251" i="10" s="1"/>
  <c r="AU260" i="10"/>
  <c r="AV260" i="10"/>
  <c r="AW260" i="10"/>
  <c r="AX260" i="10"/>
  <c r="AY260" i="10"/>
  <c r="AZ260" i="10"/>
  <c r="BA260" i="10"/>
  <c r="BB260" i="10"/>
  <c r="AU265" i="10"/>
  <c r="AU266" i="10" s="1"/>
  <c r="AJ266" i="10"/>
  <c r="AS266" i="10"/>
  <c r="AJ267" i="10"/>
  <c r="AJ265" i="10" s="1"/>
  <c r="AK267" i="10"/>
  <c r="AL267" i="10"/>
  <c r="AM267" i="10"/>
  <c r="AN267" i="10"/>
  <c r="AO267" i="10"/>
  <c r="AO265" i="10" s="1"/>
  <c r="AO266" i="10" s="1"/>
  <c r="AP267" i="10"/>
  <c r="AQ267" i="10"/>
  <c r="AR267" i="10"/>
  <c r="AR265" i="10" s="1"/>
  <c r="AR266" i="10" s="1"/>
  <c r="AS267" i="10"/>
  <c r="AS265" i="10" s="1"/>
  <c r="AT267" i="10"/>
  <c r="AT265" i="10" s="1"/>
  <c r="AT266" i="10" s="1"/>
  <c r="AU267" i="10"/>
  <c r="AV267" i="10"/>
  <c r="AW267" i="10"/>
  <c r="AX267" i="10"/>
  <c r="AY267" i="10"/>
  <c r="AZ267" i="10"/>
  <c r="BA267" i="10"/>
  <c r="BB267" i="10"/>
  <c r="AJ271" i="10"/>
  <c r="AK271" i="10"/>
  <c r="AL271" i="10"/>
  <c r="AL265" i="10" s="1"/>
  <c r="AL266" i="10" s="1"/>
  <c r="AM271" i="10"/>
  <c r="AN271" i="10"/>
  <c r="AO271" i="10"/>
  <c r="AP271" i="10"/>
  <c r="AP265" i="10" s="1"/>
  <c r="AQ271" i="10"/>
  <c r="AR271" i="10"/>
  <c r="AS271" i="10"/>
  <c r="AT271" i="10"/>
  <c r="AU271" i="10"/>
  <c r="AV271" i="10"/>
  <c r="AW271" i="10"/>
  <c r="AW265" i="10" s="1"/>
  <c r="AW266" i="10" s="1"/>
  <c r="AX271" i="10"/>
  <c r="AX265" i="10" s="1"/>
  <c r="AX266" i="10" s="1"/>
  <c r="AY271" i="10"/>
  <c r="AZ271" i="10"/>
  <c r="BA271" i="10"/>
  <c r="BB271" i="10"/>
  <c r="BB265" i="10" s="1"/>
  <c r="BB266" i="10" s="1"/>
  <c r="AJ275" i="10"/>
  <c r="AK275" i="10"/>
  <c r="AL275" i="10"/>
  <c r="AM275" i="10"/>
  <c r="AN275" i="10"/>
  <c r="AO275" i="10"/>
  <c r="AP275" i="10"/>
  <c r="AQ275" i="10"/>
  <c r="AR275" i="10"/>
  <c r="AS275" i="10"/>
  <c r="AT275" i="10"/>
  <c r="AU275" i="10"/>
  <c r="AV275" i="10"/>
  <c r="AW275" i="10"/>
  <c r="AX275" i="10"/>
  <c r="AY275" i="10"/>
  <c r="AY265" i="10" s="1"/>
  <c r="AY266" i="10" s="1"/>
  <c r="AZ275" i="10"/>
  <c r="AZ265" i="10" s="1"/>
  <c r="AZ266" i="10" s="1"/>
  <c r="BA275" i="10"/>
  <c r="BB275" i="10"/>
  <c r="AJ280" i="10"/>
  <c r="AK280" i="10"/>
  <c r="AK281" i="10" s="1"/>
  <c r="AR280" i="10"/>
  <c r="AR281" i="10" s="1"/>
  <c r="AS280" i="10"/>
  <c r="AS281" i="10" s="1"/>
  <c r="AL281" i="10"/>
  <c r="AV281" i="10"/>
  <c r="AJ282" i="10"/>
  <c r="AK282" i="10"/>
  <c r="AL282" i="10"/>
  <c r="AM282" i="10"/>
  <c r="AN282" i="10"/>
  <c r="AO282" i="10"/>
  <c r="AP282" i="10"/>
  <c r="AQ282" i="10"/>
  <c r="AQ280" i="10" s="1"/>
  <c r="AQ281" i="10" s="1"/>
  <c r="AR282" i="10"/>
  <c r="AS282" i="10"/>
  <c r="AT282" i="10"/>
  <c r="AT280" i="10" s="1"/>
  <c r="AU282" i="10"/>
  <c r="AU280" i="10" s="1"/>
  <c r="AU281" i="10" s="1"/>
  <c r="AV282" i="10"/>
  <c r="AV280" i="10" s="1"/>
  <c r="AW282" i="10"/>
  <c r="AX282" i="10"/>
  <c r="AY282" i="10"/>
  <c r="AZ282" i="10"/>
  <c r="BA282" i="10"/>
  <c r="BB282" i="10"/>
  <c r="BB280" i="10" s="1"/>
  <c r="BB281" i="10" s="1"/>
  <c r="AJ286" i="10"/>
  <c r="AK286" i="10"/>
  <c r="AL286" i="10"/>
  <c r="AL280" i="10" s="1"/>
  <c r="AM286" i="10"/>
  <c r="AN286" i="10"/>
  <c r="AO286" i="10"/>
  <c r="AP286" i="10"/>
  <c r="AQ286" i="10"/>
  <c r="AR286" i="10"/>
  <c r="AS286" i="10"/>
  <c r="AT286" i="10"/>
  <c r="AU286" i="10"/>
  <c r="AV286" i="10"/>
  <c r="AW286" i="10"/>
  <c r="AX286" i="10"/>
  <c r="AY286" i="10"/>
  <c r="AZ286" i="10"/>
  <c r="BA286" i="10"/>
  <c r="BB286" i="10"/>
  <c r="AJ290" i="10"/>
  <c r="AK290" i="10"/>
  <c r="AL290" i="10"/>
  <c r="AM290" i="10"/>
  <c r="AN290" i="10"/>
  <c r="AO290" i="10"/>
  <c r="AP290" i="10"/>
  <c r="AQ290" i="10"/>
  <c r="AR290" i="10"/>
  <c r="AS290" i="10"/>
  <c r="AT290" i="10"/>
  <c r="AU290" i="10"/>
  <c r="AV290" i="10"/>
  <c r="AW290" i="10"/>
  <c r="AX290" i="10"/>
  <c r="AY290" i="10"/>
  <c r="AZ290" i="10"/>
  <c r="AZ280" i="10" s="1"/>
  <c r="AZ281" i="10" s="1"/>
  <c r="BA290" i="10"/>
  <c r="BA280" i="10" s="1"/>
  <c r="BA281" i="10" s="1"/>
  <c r="BB290" i="10"/>
  <c r="AN295" i="10"/>
  <c r="AN296" i="10" s="1"/>
  <c r="AR295" i="10"/>
  <c r="AT295" i="10"/>
  <c r="AT296" i="10" s="1"/>
  <c r="AU295" i="10"/>
  <c r="AU296" i="10" s="1"/>
  <c r="AV295" i="10"/>
  <c r="AX295" i="10"/>
  <c r="AX296" i="10" s="1"/>
  <c r="AQ296" i="10"/>
  <c r="AR296" i="10"/>
  <c r="AZ296" i="10"/>
  <c r="AJ297" i="10"/>
  <c r="AK297" i="10"/>
  <c r="AL297" i="10"/>
  <c r="AM297" i="10"/>
  <c r="AN297" i="10"/>
  <c r="AO297" i="10"/>
  <c r="AO295" i="10" s="1"/>
  <c r="AO296" i="10" s="1"/>
  <c r="AP297" i="10"/>
  <c r="AP295" i="10" s="1"/>
  <c r="AQ297" i="10"/>
  <c r="AQ295" i="10" s="1"/>
  <c r="AR297" i="10"/>
  <c r="AS297" i="10"/>
  <c r="AT297" i="10"/>
  <c r="AU297" i="10"/>
  <c r="AV297" i="10"/>
  <c r="AW297" i="10"/>
  <c r="AX297" i="10"/>
  <c r="AY297" i="10"/>
  <c r="AZ297" i="10"/>
  <c r="AZ295" i="10" s="1"/>
  <c r="BA297" i="10"/>
  <c r="BB297" i="10"/>
  <c r="AJ301" i="10"/>
  <c r="AK301" i="10"/>
  <c r="AL301" i="10"/>
  <c r="AM301" i="10"/>
  <c r="AN301" i="10"/>
  <c r="AO301" i="10"/>
  <c r="AP301" i="10"/>
  <c r="AQ301" i="10"/>
  <c r="AR301" i="10"/>
  <c r="AS301" i="10"/>
  <c r="AT301" i="10"/>
  <c r="AU301" i="10"/>
  <c r="AV301" i="10"/>
  <c r="AW301" i="10"/>
  <c r="AW295" i="10" s="1"/>
  <c r="AW296" i="10" s="1"/>
  <c r="AX301" i="10"/>
  <c r="AY301" i="10"/>
  <c r="AY295" i="10" s="1"/>
  <c r="AY296" i="10" s="1"/>
  <c r="AZ301" i="10"/>
  <c r="BA301" i="10"/>
  <c r="BB301" i="10"/>
  <c r="AJ305" i="10"/>
  <c r="AK305" i="10"/>
  <c r="AL305" i="10"/>
  <c r="AM305" i="10"/>
  <c r="AN305" i="10"/>
  <c r="AO305" i="10"/>
  <c r="AP305" i="10"/>
  <c r="AQ305" i="10"/>
  <c r="AR305" i="10"/>
  <c r="AS305" i="10"/>
  <c r="AT305" i="10"/>
  <c r="AU305" i="10"/>
  <c r="AV305" i="10"/>
  <c r="AW305" i="10"/>
  <c r="AX305" i="10"/>
  <c r="AY305" i="10"/>
  <c r="AZ305" i="10"/>
  <c r="BA305" i="10"/>
  <c r="BB305" i="10"/>
  <c r="BB310" i="10"/>
  <c r="BB311" i="10"/>
  <c r="AJ312" i="10"/>
  <c r="AJ310" i="10" s="1"/>
  <c r="AK312" i="10"/>
  <c r="AK310" i="10" s="1"/>
  <c r="AK311" i="10" s="1"/>
  <c r="AL312" i="10"/>
  <c r="AL310" i="10" s="1"/>
  <c r="AL311" i="10" s="1"/>
  <c r="AM312" i="10"/>
  <c r="AM310" i="10" s="1"/>
  <c r="AM311" i="10" s="1"/>
  <c r="AN312" i="10"/>
  <c r="AN310" i="10" s="1"/>
  <c r="AN311" i="10" s="1"/>
  <c r="AO312" i="10"/>
  <c r="AP312" i="10"/>
  <c r="AQ312" i="10"/>
  <c r="AR312" i="10"/>
  <c r="AS312" i="10"/>
  <c r="AT312" i="10"/>
  <c r="AU312" i="10"/>
  <c r="AV312" i="10"/>
  <c r="AW312" i="10"/>
  <c r="AX312" i="10"/>
  <c r="AY312" i="10"/>
  <c r="AY310" i="10" s="1"/>
  <c r="AY311" i="10" s="1"/>
  <c r="AZ312" i="10"/>
  <c r="AZ310" i="10" s="1"/>
  <c r="AZ311" i="10" s="1"/>
  <c r="BA312" i="10"/>
  <c r="BA310" i="10" s="1"/>
  <c r="BA311" i="10" s="1"/>
  <c r="BB312" i="10"/>
  <c r="AJ316" i="10"/>
  <c r="AK316" i="10"/>
  <c r="AL316" i="10"/>
  <c r="AM316" i="10"/>
  <c r="AN316" i="10"/>
  <c r="AO316" i="10"/>
  <c r="AO310" i="10" s="1"/>
  <c r="AO311" i="10" s="1"/>
  <c r="AP316" i="10"/>
  <c r="AP310" i="10" s="1"/>
  <c r="AP311" i="10" s="1"/>
  <c r="AQ316" i="10"/>
  <c r="AR316" i="10"/>
  <c r="AS316" i="10"/>
  <c r="AT316" i="10"/>
  <c r="AU316" i="10"/>
  <c r="AV316" i="10"/>
  <c r="AW316" i="10"/>
  <c r="AX316" i="10"/>
  <c r="AY316" i="10"/>
  <c r="AZ316" i="10"/>
  <c r="BA316" i="10"/>
  <c r="BB316" i="10"/>
  <c r="AJ320" i="10"/>
  <c r="AK320" i="10"/>
  <c r="AL320" i="10"/>
  <c r="AM320" i="10"/>
  <c r="AN320" i="10"/>
  <c r="AO320" i="10"/>
  <c r="AP320" i="10"/>
  <c r="AQ320" i="10"/>
  <c r="AR320" i="10"/>
  <c r="AS320" i="10"/>
  <c r="AS310" i="10" s="1"/>
  <c r="AT320" i="10"/>
  <c r="AT310" i="10" s="1"/>
  <c r="AT311" i="10" s="1"/>
  <c r="AU320" i="10"/>
  <c r="AU310" i="10" s="1"/>
  <c r="AU311" i="10" s="1"/>
  <c r="AV320" i="10"/>
  <c r="AW320" i="10"/>
  <c r="AX320" i="10"/>
  <c r="AY320" i="10"/>
  <c r="AZ320" i="10"/>
  <c r="BA320" i="10"/>
  <c r="BB320" i="10"/>
  <c r="AJ325" i="10"/>
  <c r="AU325" i="10"/>
  <c r="AU326" i="10" s="1"/>
  <c r="AY325" i="10"/>
  <c r="AY326" i="10" s="1"/>
  <c r="AJ327" i="10"/>
  <c r="AK327" i="10"/>
  <c r="AL327" i="10"/>
  <c r="AM327" i="10"/>
  <c r="AN327" i="10"/>
  <c r="AO327" i="10"/>
  <c r="AP327" i="10"/>
  <c r="AQ327" i="10"/>
  <c r="AR327" i="10"/>
  <c r="AS327" i="10"/>
  <c r="AS325" i="10" s="1"/>
  <c r="AT327" i="10"/>
  <c r="AU327" i="10"/>
  <c r="AV327" i="10"/>
  <c r="AV325" i="10" s="1"/>
  <c r="AW327" i="10"/>
  <c r="AW325" i="10" s="1"/>
  <c r="AW326" i="10" s="1"/>
  <c r="AX327" i="10"/>
  <c r="AX325" i="10" s="1"/>
  <c r="AX326" i="10" s="1"/>
  <c r="AY327" i="10"/>
  <c r="AZ327" i="10"/>
  <c r="AZ325" i="10" s="1"/>
  <c r="AZ326" i="10" s="1"/>
  <c r="BA327" i="10"/>
  <c r="BA325" i="10" s="1"/>
  <c r="BA326" i="10" s="1"/>
  <c r="BB327" i="10"/>
  <c r="AJ331" i="10"/>
  <c r="AK331" i="10"/>
  <c r="AL331" i="10"/>
  <c r="AM331" i="10"/>
  <c r="AN331" i="10"/>
  <c r="AO331" i="10"/>
  <c r="AP331" i="10"/>
  <c r="AQ331" i="10"/>
  <c r="AR331" i="10"/>
  <c r="AS331" i="10"/>
  <c r="AT331" i="10"/>
  <c r="AU331" i="10"/>
  <c r="AV331" i="10"/>
  <c r="AW331" i="10"/>
  <c r="AX331" i="10"/>
  <c r="AY331" i="10"/>
  <c r="AZ331" i="10"/>
  <c r="BA331" i="10"/>
  <c r="BB331" i="10"/>
  <c r="AJ335" i="10"/>
  <c r="AK335" i="10"/>
  <c r="AL335" i="10"/>
  <c r="AM335" i="10"/>
  <c r="AN335" i="10"/>
  <c r="AO335" i="10"/>
  <c r="AO325" i="10" s="1"/>
  <c r="AO326" i="10" s="1"/>
  <c r="AP335" i="10"/>
  <c r="AP325" i="10" s="1"/>
  <c r="AQ335" i="10"/>
  <c r="AR335" i="10"/>
  <c r="AS335" i="10"/>
  <c r="AT335" i="10"/>
  <c r="AT325" i="10" s="1"/>
  <c r="AT326" i="10" s="1"/>
  <c r="AU335" i="10"/>
  <c r="AV335" i="10"/>
  <c r="AW335" i="10"/>
  <c r="AX335" i="10"/>
  <c r="AY335" i="10"/>
  <c r="AZ335" i="10"/>
  <c r="BA335" i="10"/>
  <c r="BB335" i="10"/>
  <c r="AP340" i="10"/>
  <c r="AQ340" i="10"/>
  <c r="AJ341" i="10"/>
  <c r="AQ341" i="10"/>
  <c r="BB341" i="10"/>
  <c r="AJ342" i="10"/>
  <c r="AK342" i="10"/>
  <c r="AL342" i="10"/>
  <c r="AL340" i="10" s="1"/>
  <c r="AL341" i="10" s="1"/>
  <c r="AM342" i="10"/>
  <c r="AM340" i="10" s="1"/>
  <c r="AN342" i="10"/>
  <c r="AO342" i="10"/>
  <c r="AP342" i="10"/>
  <c r="AQ342" i="10"/>
  <c r="AR342" i="10"/>
  <c r="AS342" i="10"/>
  <c r="AT342" i="10"/>
  <c r="AT340" i="10" s="1"/>
  <c r="AT341" i="10" s="1"/>
  <c r="AU342" i="10"/>
  <c r="AU340" i="10" s="1"/>
  <c r="AU341" i="10" s="1"/>
  <c r="AV342" i="10"/>
  <c r="AW342" i="10"/>
  <c r="AX342" i="10"/>
  <c r="AY342" i="10"/>
  <c r="AY340" i="10" s="1"/>
  <c r="AY341" i="10" s="1"/>
  <c r="AZ342" i="10"/>
  <c r="BA342" i="10"/>
  <c r="BB342" i="10"/>
  <c r="BB340" i="10" s="1"/>
  <c r="AJ346" i="10"/>
  <c r="AJ340" i="10" s="1"/>
  <c r="AK346" i="10"/>
  <c r="AL346" i="10"/>
  <c r="AM346" i="10"/>
  <c r="AN346" i="10"/>
  <c r="AO346" i="10"/>
  <c r="AP346" i="10"/>
  <c r="AQ346" i="10"/>
  <c r="AR346" i="10"/>
  <c r="AS346" i="10"/>
  <c r="AT346" i="10"/>
  <c r="AU346" i="10"/>
  <c r="AV346" i="10"/>
  <c r="AW346" i="10"/>
  <c r="AX346" i="10"/>
  <c r="AY346" i="10"/>
  <c r="AZ346" i="10"/>
  <c r="AZ340" i="10" s="1"/>
  <c r="AZ341" i="10" s="1"/>
  <c r="BA346" i="10"/>
  <c r="BA340" i="10" s="1"/>
  <c r="BA341" i="10" s="1"/>
  <c r="BB346" i="10"/>
  <c r="AJ350" i="10"/>
  <c r="AK350" i="10"/>
  <c r="AL350" i="10"/>
  <c r="AM350" i="10"/>
  <c r="AN350" i="10"/>
  <c r="AO350" i="10"/>
  <c r="AP350" i="10"/>
  <c r="AQ350" i="10"/>
  <c r="AR350" i="10"/>
  <c r="AS350" i="10"/>
  <c r="AT350" i="10"/>
  <c r="AU350" i="10"/>
  <c r="AV350" i="10"/>
  <c r="AW350" i="10"/>
  <c r="AX350" i="10"/>
  <c r="AY350" i="10"/>
  <c r="AZ350" i="10"/>
  <c r="BA350" i="10"/>
  <c r="BB350" i="10"/>
  <c r="AP355" i="10"/>
  <c r="AQ355" i="10"/>
  <c r="AQ356" i="10" s="1"/>
  <c r="AT355" i="10"/>
  <c r="AT356" i="10" s="1"/>
  <c r="AU355" i="10"/>
  <c r="AU356" i="10" s="1"/>
  <c r="BA355" i="10"/>
  <c r="BA356" i="10" s="1"/>
  <c r="BB355" i="10"/>
  <c r="BB356" i="10" s="1"/>
  <c r="AJ357" i="10"/>
  <c r="AJ355" i="10" s="1"/>
  <c r="AJ356" i="10" s="1"/>
  <c r="AK357" i="10"/>
  <c r="AK355" i="10" s="1"/>
  <c r="AK356" i="10" s="1"/>
  <c r="AL357" i="10"/>
  <c r="AM357" i="10"/>
  <c r="AN357" i="10"/>
  <c r="AO357" i="10"/>
  <c r="AP357" i="10"/>
  <c r="AQ357" i="10"/>
  <c r="AR357" i="10"/>
  <c r="AS357" i="10"/>
  <c r="AT357" i="10"/>
  <c r="AU357" i="10"/>
  <c r="AV357" i="10"/>
  <c r="AV355" i="10" s="1"/>
  <c r="AW357" i="10"/>
  <c r="AX357" i="10"/>
  <c r="AY357" i="10"/>
  <c r="AZ357" i="10"/>
  <c r="BA357" i="10"/>
  <c r="BB357" i="10"/>
  <c r="AJ361" i="10"/>
  <c r="AK361" i="10"/>
  <c r="AL361" i="10"/>
  <c r="AM361" i="10"/>
  <c r="AN361" i="10"/>
  <c r="AO361" i="10"/>
  <c r="AP361" i="10"/>
  <c r="AQ361" i="10"/>
  <c r="AR361" i="10"/>
  <c r="AS361" i="10"/>
  <c r="AT361" i="10"/>
  <c r="AU361" i="10"/>
  <c r="AV361" i="10"/>
  <c r="AW361" i="10"/>
  <c r="AX361" i="10"/>
  <c r="AX355" i="10" s="1"/>
  <c r="AX356" i="10" s="1"/>
  <c r="AY361" i="10"/>
  <c r="AY355" i="10" s="1"/>
  <c r="AY356" i="10" s="1"/>
  <c r="AZ361" i="10"/>
  <c r="BA361" i="10"/>
  <c r="BB361" i="10"/>
  <c r="AJ365" i="10"/>
  <c r="AK365" i="10"/>
  <c r="AL365" i="10"/>
  <c r="AM365" i="10"/>
  <c r="AN365" i="10"/>
  <c r="AO365" i="10"/>
  <c r="AP365" i="10"/>
  <c r="AQ365" i="10"/>
  <c r="AR365" i="10"/>
  <c r="AS365" i="10"/>
  <c r="AT365" i="10"/>
  <c r="AU365" i="10"/>
  <c r="AV365" i="10"/>
  <c r="AW365" i="10"/>
  <c r="AX365" i="10"/>
  <c r="AY365" i="10"/>
  <c r="AZ365" i="10"/>
  <c r="AZ355" i="10" s="1"/>
  <c r="AZ356" i="10" s="1"/>
  <c r="BA365" i="10"/>
  <c r="BB365" i="10"/>
  <c r="AL370" i="10"/>
  <c r="AR370" i="10"/>
  <c r="AR371" i="10" s="1"/>
  <c r="AS370" i="10"/>
  <c r="AX370" i="10"/>
  <c r="AX371" i="10" s="1"/>
  <c r="AY370" i="10"/>
  <c r="AY371" i="10" s="1"/>
  <c r="AL371" i="10"/>
  <c r="AZ371" i="10"/>
  <c r="BA371" i="10"/>
  <c r="AJ372" i="10"/>
  <c r="AK372" i="10"/>
  <c r="AL372" i="10"/>
  <c r="AM372" i="10"/>
  <c r="AM370" i="10" s="1"/>
  <c r="AN372" i="10"/>
  <c r="AN370" i="10" s="1"/>
  <c r="AN371" i="10" s="1"/>
  <c r="AO372" i="10"/>
  <c r="AO370" i="10" s="1"/>
  <c r="AO371" i="10" s="1"/>
  <c r="AP372" i="10"/>
  <c r="AP370" i="10" s="1"/>
  <c r="AQ372" i="10"/>
  <c r="AQ370" i="10" s="1"/>
  <c r="AQ371" i="10" s="1"/>
  <c r="AR372" i="10"/>
  <c r="AS372" i="10"/>
  <c r="AT372" i="10"/>
  <c r="AU372" i="10"/>
  <c r="AV372" i="10"/>
  <c r="AW372" i="10"/>
  <c r="AX372" i="10"/>
  <c r="AY372" i="10"/>
  <c r="AZ372" i="10"/>
  <c r="AZ370" i="10" s="1"/>
  <c r="BA372" i="10"/>
  <c r="BA370" i="10" s="1"/>
  <c r="BB372" i="10"/>
  <c r="BB370" i="10" s="1"/>
  <c r="BB371" i="10" s="1"/>
  <c r="AJ376" i="10"/>
  <c r="AK376" i="10"/>
  <c r="AL376" i="10"/>
  <c r="AM376" i="10"/>
  <c r="AN376" i="10"/>
  <c r="AO376" i="10"/>
  <c r="AP376" i="10"/>
  <c r="AQ376" i="10"/>
  <c r="AR376" i="10"/>
  <c r="AS376" i="10"/>
  <c r="AT376" i="10"/>
  <c r="AT370" i="10" s="1"/>
  <c r="AT371" i="10" s="1"/>
  <c r="AU376" i="10"/>
  <c r="AV376" i="10"/>
  <c r="AW376" i="10"/>
  <c r="AX376" i="10"/>
  <c r="AY376" i="10"/>
  <c r="AZ376" i="10"/>
  <c r="BA376" i="10"/>
  <c r="BB376" i="10"/>
  <c r="AJ380" i="10"/>
  <c r="AK380" i="10"/>
  <c r="AL380" i="10"/>
  <c r="AM380" i="10"/>
  <c r="AN380" i="10"/>
  <c r="AO380" i="10"/>
  <c r="AP380" i="10"/>
  <c r="AQ380" i="10"/>
  <c r="AR380" i="10"/>
  <c r="AS380" i="10"/>
  <c r="AT380" i="10"/>
  <c r="AU380" i="10"/>
  <c r="AV380" i="10"/>
  <c r="AW380" i="10"/>
  <c r="AW370" i="10" s="1"/>
  <c r="AW371" i="10" s="1"/>
  <c r="AX380" i="10"/>
  <c r="AY380" i="10"/>
  <c r="AZ380" i="10"/>
  <c r="BA380" i="10"/>
  <c r="BB380" i="10"/>
  <c r="AS385" i="10"/>
  <c r="AT385" i="10"/>
  <c r="AT386" i="10" s="1"/>
  <c r="AV385" i="10"/>
  <c r="BB385" i="10"/>
  <c r="BB386" i="10" s="1"/>
  <c r="AY386" i="10"/>
  <c r="AJ387" i="10"/>
  <c r="AK387" i="10"/>
  <c r="AL387" i="10"/>
  <c r="AM387" i="10"/>
  <c r="AM385" i="10" s="1"/>
  <c r="AN387" i="10"/>
  <c r="AN385" i="10" s="1"/>
  <c r="AN386" i="10" s="1"/>
  <c r="AO387" i="10"/>
  <c r="AP387" i="10"/>
  <c r="AP385" i="10" s="1"/>
  <c r="AQ387" i="10"/>
  <c r="AQ385" i="10" s="1"/>
  <c r="AQ386" i="10" s="1"/>
  <c r="AR387" i="10"/>
  <c r="AR385" i="10" s="1"/>
  <c r="AR386" i="10" s="1"/>
  <c r="AS387" i="10"/>
  <c r="AT387" i="10"/>
  <c r="AU387" i="10"/>
  <c r="AV387" i="10"/>
  <c r="AW387" i="10"/>
  <c r="AX387" i="10"/>
  <c r="AY387" i="10"/>
  <c r="AY385" i="10" s="1"/>
  <c r="AZ387" i="10"/>
  <c r="BA387" i="10"/>
  <c r="BB387" i="10"/>
  <c r="AJ391" i="10"/>
  <c r="AK391" i="10"/>
  <c r="AL391" i="10"/>
  <c r="AM391" i="10"/>
  <c r="AN391" i="10"/>
  <c r="AO391" i="10"/>
  <c r="AP391" i="10"/>
  <c r="AQ391" i="10"/>
  <c r="AR391" i="10"/>
  <c r="AS391" i="10"/>
  <c r="AT391" i="10"/>
  <c r="AU391" i="10"/>
  <c r="AV391" i="10"/>
  <c r="AW391" i="10"/>
  <c r="AX391" i="10"/>
  <c r="AY391" i="10"/>
  <c r="AZ391" i="10"/>
  <c r="AZ385" i="10" s="1"/>
  <c r="AZ386" i="10" s="1"/>
  <c r="BA391" i="10"/>
  <c r="BA385" i="10" s="1"/>
  <c r="BA386" i="10" s="1"/>
  <c r="BB391" i="10"/>
  <c r="AJ395" i="10"/>
  <c r="AK395" i="10"/>
  <c r="AL395" i="10"/>
  <c r="AM395" i="10"/>
  <c r="AN395" i="10"/>
  <c r="AO395" i="10"/>
  <c r="AO385" i="10" s="1"/>
  <c r="AO386" i="10" s="1"/>
  <c r="AP395" i="10"/>
  <c r="AQ395" i="10"/>
  <c r="AR395" i="10"/>
  <c r="AS395" i="10"/>
  <c r="AT395" i="10"/>
  <c r="AU395" i="10"/>
  <c r="AV395" i="10"/>
  <c r="AW395" i="10"/>
  <c r="AW385" i="10" s="1"/>
  <c r="AW386" i="10" s="1"/>
  <c r="AX395" i="10"/>
  <c r="AX385" i="10" s="1"/>
  <c r="AX386" i="10" s="1"/>
  <c r="AY395" i="10"/>
  <c r="AZ395" i="10"/>
  <c r="BA395" i="10"/>
  <c r="BB395" i="10"/>
  <c r="AP400" i="10"/>
  <c r="AQ400" i="10"/>
  <c r="AQ401" i="10" s="1"/>
  <c r="AR400" i="10"/>
  <c r="AR401" i="10" s="1"/>
  <c r="AW400" i="10"/>
  <c r="AW401" i="10" s="1"/>
  <c r="BB400" i="10"/>
  <c r="BB401" i="10" s="1"/>
  <c r="BJ400" i="10"/>
  <c r="AO401" i="10"/>
  <c r="AJ402" i="10"/>
  <c r="AJ400" i="10" s="1"/>
  <c r="AJ401" i="10" s="1"/>
  <c r="AK402" i="10"/>
  <c r="AK400" i="10" s="1"/>
  <c r="AK401" i="10" s="1"/>
  <c r="AL402" i="10"/>
  <c r="AL400" i="10" s="1"/>
  <c r="BF400" i="10" s="1"/>
  <c r="AM402" i="10"/>
  <c r="AN402" i="10"/>
  <c r="AO402" i="10"/>
  <c r="AP402" i="10"/>
  <c r="AQ402" i="10"/>
  <c r="AR402" i="10"/>
  <c r="AS402" i="10"/>
  <c r="AT402" i="10"/>
  <c r="AU402" i="10"/>
  <c r="AV402" i="10"/>
  <c r="AV400" i="10" s="1"/>
  <c r="AV401" i="10" s="1"/>
  <c r="AW402" i="10"/>
  <c r="AX402" i="10"/>
  <c r="AY402" i="10"/>
  <c r="AZ402" i="10"/>
  <c r="AZ400" i="10" s="1"/>
  <c r="AZ401" i="10" s="1"/>
  <c r="BA402" i="10"/>
  <c r="BA400" i="10" s="1"/>
  <c r="BA401" i="10" s="1"/>
  <c r="BB402" i="10"/>
  <c r="AJ406" i="10"/>
  <c r="AK406" i="10"/>
  <c r="AL406" i="10"/>
  <c r="AM406" i="10"/>
  <c r="AN406" i="10"/>
  <c r="AO406" i="10"/>
  <c r="AP406" i="10"/>
  <c r="AQ406" i="10"/>
  <c r="AR406" i="10"/>
  <c r="AS406" i="10"/>
  <c r="AT406" i="10"/>
  <c r="AU406" i="10"/>
  <c r="AV406" i="10"/>
  <c r="AW406" i="10"/>
  <c r="AX406" i="10"/>
  <c r="AX400" i="10" s="1"/>
  <c r="AX401" i="10" s="1"/>
  <c r="AY406" i="10"/>
  <c r="AZ406" i="10"/>
  <c r="BA406" i="10"/>
  <c r="BB406" i="10"/>
  <c r="AJ410" i="10"/>
  <c r="AK410" i="10"/>
  <c r="AL410" i="10"/>
  <c r="AM410" i="10"/>
  <c r="AM400" i="10" s="1"/>
  <c r="AN410" i="10"/>
  <c r="AN400" i="10" s="1"/>
  <c r="AN401" i="10" s="1"/>
  <c r="AO410" i="10"/>
  <c r="AO400" i="10" s="1"/>
  <c r="AP410" i="10"/>
  <c r="AQ410" i="10"/>
  <c r="AR410" i="10"/>
  <c r="AS410" i="10"/>
  <c r="AT410" i="10"/>
  <c r="AU410" i="10"/>
  <c r="AV410" i="10"/>
  <c r="AW410" i="10"/>
  <c r="AX410" i="10"/>
  <c r="AY410" i="10"/>
  <c r="AZ410" i="10"/>
  <c r="BA410" i="10"/>
  <c r="BB410" i="10"/>
  <c r="AM416" i="10"/>
  <c r="AV416" i="10"/>
  <c r="AY416" i="10"/>
  <c r="AZ416" i="10"/>
  <c r="AJ417" i="10"/>
  <c r="AK417" i="10"/>
  <c r="AK415" i="10" s="1"/>
  <c r="AK416" i="10" s="1"/>
  <c r="AL417" i="10"/>
  <c r="AM417" i="10"/>
  <c r="AM415" i="10" s="1"/>
  <c r="AN417" i="10"/>
  <c r="AO417" i="10"/>
  <c r="AP417" i="10"/>
  <c r="AP415" i="10" s="1"/>
  <c r="AQ417" i="10"/>
  <c r="AR417" i="10"/>
  <c r="AS417" i="10"/>
  <c r="AT417" i="10"/>
  <c r="AU417" i="10"/>
  <c r="AV417" i="10"/>
  <c r="AW417" i="10"/>
  <c r="AX417" i="10"/>
  <c r="AY417" i="10"/>
  <c r="AY415" i="10" s="1"/>
  <c r="AZ417" i="10"/>
  <c r="AZ415" i="10" s="1"/>
  <c r="BA417" i="10"/>
  <c r="BB417" i="10"/>
  <c r="AJ421" i="10"/>
  <c r="AK421" i="10"/>
  <c r="AL421" i="10"/>
  <c r="AM421" i="10"/>
  <c r="AN421" i="10"/>
  <c r="AO421" i="10"/>
  <c r="AP421" i="10"/>
  <c r="AQ421" i="10"/>
  <c r="AR421" i="10"/>
  <c r="AS421" i="10"/>
  <c r="AS415" i="10" s="1"/>
  <c r="AT421" i="10"/>
  <c r="AT415" i="10" s="1"/>
  <c r="AT416" i="10" s="1"/>
  <c r="AU421" i="10"/>
  <c r="AU415" i="10" s="1"/>
  <c r="AU416" i="10" s="1"/>
  <c r="AV421" i="10"/>
  <c r="AW421" i="10"/>
  <c r="AX421" i="10"/>
  <c r="AY421" i="10"/>
  <c r="AZ421" i="10"/>
  <c r="BA421" i="10"/>
  <c r="BB421" i="10"/>
  <c r="BB415" i="10" s="1"/>
  <c r="BB416" i="10" s="1"/>
  <c r="AJ425" i="10"/>
  <c r="AK425" i="10"/>
  <c r="AL425" i="10"/>
  <c r="AM425" i="10"/>
  <c r="AN425" i="10"/>
  <c r="AO425" i="10"/>
  <c r="AP425" i="10"/>
  <c r="AQ425" i="10"/>
  <c r="AR425" i="10"/>
  <c r="AS425" i="10"/>
  <c r="AT425" i="10"/>
  <c r="AU425" i="10"/>
  <c r="AV425" i="10"/>
  <c r="AV415" i="10" s="1"/>
  <c r="AW425" i="10"/>
  <c r="AX425" i="10"/>
  <c r="AY425" i="10"/>
  <c r="AZ425" i="10"/>
  <c r="BA425" i="10"/>
  <c r="BB425" i="10"/>
  <c r="AJ430" i="10"/>
  <c r="AK430" i="10"/>
  <c r="AK431" i="10" s="1"/>
  <c r="AL430" i="10"/>
  <c r="AL431" i="10" s="1"/>
  <c r="AM430" i="10"/>
  <c r="AN430" i="10"/>
  <c r="AN431" i="10" s="1"/>
  <c r="AO430" i="10"/>
  <c r="AO431" i="10" s="1"/>
  <c r="AR430" i="10"/>
  <c r="AR431" i="10" s="1"/>
  <c r="AS430" i="10"/>
  <c r="AT430" i="10"/>
  <c r="AT431" i="10" s="1"/>
  <c r="AW430" i="10"/>
  <c r="AW431" i="10" s="1"/>
  <c r="AX430" i="10"/>
  <c r="AX431" i="10" s="1"/>
  <c r="AY430" i="10"/>
  <c r="AY431" i="10" s="1"/>
  <c r="BJ430" i="10"/>
  <c r="AJ431" i="10"/>
  <c r="AZ431" i="10"/>
  <c r="AJ432" i="10"/>
  <c r="AK432" i="10"/>
  <c r="AL432" i="10"/>
  <c r="AM432" i="10"/>
  <c r="AN432" i="10"/>
  <c r="AO432" i="10"/>
  <c r="AP432" i="10"/>
  <c r="AQ432" i="10"/>
  <c r="AR432" i="10"/>
  <c r="AS432" i="10"/>
  <c r="AT432" i="10"/>
  <c r="AU432" i="10"/>
  <c r="AV432" i="10"/>
  <c r="AV430" i="10" s="1"/>
  <c r="AV431" i="10" s="1"/>
  <c r="AW432" i="10"/>
  <c r="AX432" i="10"/>
  <c r="AY432" i="10"/>
  <c r="AZ432" i="10"/>
  <c r="AZ430" i="10" s="1"/>
  <c r="BA432" i="10"/>
  <c r="BA430" i="10" s="1"/>
  <c r="BA431" i="10" s="1"/>
  <c r="BB432" i="10"/>
  <c r="AJ436" i="10"/>
  <c r="AK436" i="10"/>
  <c r="AL436" i="10"/>
  <c r="AM436" i="10"/>
  <c r="AN436" i="10"/>
  <c r="AO436" i="10"/>
  <c r="AP436" i="10"/>
  <c r="AP430" i="10" s="1"/>
  <c r="AQ436" i="10"/>
  <c r="AR436" i="10"/>
  <c r="AS436" i="10"/>
  <c r="AT436" i="10"/>
  <c r="AU436" i="10"/>
  <c r="AV436" i="10"/>
  <c r="AW436" i="10"/>
  <c r="AX436" i="10"/>
  <c r="AY436" i="10"/>
  <c r="AZ436" i="10"/>
  <c r="BA436" i="10"/>
  <c r="BB436" i="10"/>
  <c r="AJ440" i="10"/>
  <c r="AK440" i="10"/>
  <c r="AL440" i="10"/>
  <c r="AM440" i="10"/>
  <c r="AN440" i="10"/>
  <c r="AO440" i="10"/>
  <c r="AP440" i="10"/>
  <c r="AQ440" i="10"/>
  <c r="AR440" i="10"/>
  <c r="AS440" i="10"/>
  <c r="AT440" i="10"/>
  <c r="AU440" i="10"/>
  <c r="AV440" i="10"/>
  <c r="AW440" i="10"/>
  <c r="AX440" i="10"/>
  <c r="AY440" i="10"/>
  <c r="AZ440" i="10"/>
  <c r="BA440" i="10"/>
  <c r="BB440" i="10"/>
  <c r="BB430" i="10" s="1"/>
  <c r="BB431" i="10" s="1"/>
  <c r="AK445" i="10"/>
  <c r="AK446" i="10" s="1"/>
  <c r="AL445" i="10"/>
  <c r="AL446" i="10" s="1"/>
  <c r="AX445" i="10"/>
  <c r="AY445" i="10"/>
  <c r="AZ445" i="10"/>
  <c r="BA445" i="10"/>
  <c r="BA446" i="10" s="1"/>
  <c r="AV446" i="10"/>
  <c r="AW446" i="10"/>
  <c r="AX446" i="10"/>
  <c r="AY446" i="10"/>
  <c r="AZ446" i="10"/>
  <c r="AJ447" i="10"/>
  <c r="AK447" i="10"/>
  <c r="AL447" i="10"/>
  <c r="AM447" i="10"/>
  <c r="AM445" i="10" s="1"/>
  <c r="AN447" i="10"/>
  <c r="AN445" i="10" s="1"/>
  <c r="AN446" i="10" s="1"/>
  <c r="AO447" i="10"/>
  <c r="AO445" i="10" s="1"/>
  <c r="AO446" i="10" s="1"/>
  <c r="AP447" i="10"/>
  <c r="AP445" i="10" s="1"/>
  <c r="AQ447" i="10"/>
  <c r="AR447" i="10"/>
  <c r="AS447" i="10"/>
  <c r="AT447" i="10"/>
  <c r="AU447" i="10"/>
  <c r="AV447" i="10"/>
  <c r="AV445" i="10" s="1"/>
  <c r="AW447" i="10"/>
  <c r="AW445" i="10" s="1"/>
  <c r="AX447" i="10"/>
  <c r="AY447" i="10"/>
  <c r="AZ447" i="10"/>
  <c r="BA447" i="10"/>
  <c r="BB447" i="10"/>
  <c r="AJ451" i="10"/>
  <c r="AK451" i="10"/>
  <c r="AL451" i="10"/>
  <c r="AM451" i="10"/>
  <c r="AN451" i="10"/>
  <c r="AO451" i="10"/>
  <c r="AP451" i="10"/>
  <c r="AQ451" i="10"/>
  <c r="AQ445" i="10" s="1"/>
  <c r="AQ446" i="10" s="1"/>
  <c r="AR451" i="10"/>
  <c r="AR445" i="10" s="1"/>
  <c r="AR446" i="10" s="1"/>
  <c r="AS451" i="10"/>
  <c r="AT451" i="10"/>
  <c r="AU451" i="10"/>
  <c r="AU445" i="10" s="1"/>
  <c r="AU446" i="10" s="1"/>
  <c r="AV451" i="10"/>
  <c r="AW451" i="10"/>
  <c r="AX451" i="10"/>
  <c r="AY451" i="10"/>
  <c r="AZ451" i="10"/>
  <c r="BA451" i="10"/>
  <c r="BB451" i="10"/>
  <c r="BB445" i="10" s="1"/>
  <c r="BB446" i="10" s="1"/>
  <c r="AJ455" i="10"/>
  <c r="AJ445" i="10" s="1"/>
  <c r="AK455" i="10"/>
  <c r="AL455" i="10"/>
  <c r="AM455" i="10"/>
  <c r="AN455" i="10"/>
  <c r="AO455" i="10"/>
  <c r="AP455" i="10"/>
  <c r="AQ455" i="10"/>
  <c r="AR455" i="10"/>
  <c r="AS455" i="10"/>
  <c r="AT455" i="10"/>
  <c r="AU455" i="10"/>
  <c r="AV455" i="10"/>
  <c r="AW455" i="10"/>
  <c r="AX455" i="10"/>
  <c r="AY455" i="10"/>
  <c r="AZ455" i="10"/>
  <c r="BA455" i="10"/>
  <c r="BB455" i="10"/>
  <c r="AM460" i="10"/>
  <c r="AN460" i="10"/>
  <c r="AN461" i="10" s="1"/>
  <c r="AO460" i="10"/>
  <c r="AO461" i="10" s="1"/>
  <c r="AT460" i="10"/>
  <c r="AT461" i="10" s="1"/>
  <c r="AU460" i="10"/>
  <c r="AU461" i="10" s="1"/>
  <c r="AV460" i="10"/>
  <c r="AJ462" i="10"/>
  <c r="AK462" i="10"/>
  <c r="AL462" i="10"/>
  <c r="AM462" i="10"/>
  <c r="AN462" i="10"/>
  <c r="AO462" i="10"/>
  <c r="AP462" i="10"/>
  <c r="AP460" i="10" s="1"/>
  <c r="AP461" i="10" s="1"/>
  <c r="AQ462" i="10"/>
  <c r="AQ460" i="10" s="1"/>
  <c r="AQ461" i="10" s="1"/>
  <c r="AR462" i="10"/>
  <c r="AR460" i="10" s="1"/>
  <c r="AR461" i="10" s="1"/>
  <c r="AS462" i="10"/>
  <c r="AS460" i="10" s="1"/>
  <c r="AT462" i="10"/>
  <c r="AU462" i="10"/>
  <c r="AV462" i="10"/>
  <c r="AW462" i="10"/>
  <c r="AX462" i="10"/>
  <c r="AY462" i="10"/>
  <c r="AZ462" i="10"/>
  <c r="BA462" i="10"/>
  <c r="BB462" i="10"/>
  <c r="AJ466" i="10"/>
  <c r="AK466" i="10"/>
  <c r="AK460" i="10" s="1"/>
  <c r="AK461" i="10" s="1"/>
  <c r="AL466" i="10"/>
  <c r="AM466" i="10"/>
  <c r="AN466" i="10"/>
  <c r="AO466" i="10"/>
  <c r="AP466" i="10"/>
  <c r="AQ466" i="10"/>
  <c r="AR466" i="10"/>
  <c r="AS466" i="10"/>
  <c r="AT466" i="10"/>
  <c r="AU466" i="10"/>
  <c r="AV466" i="10"/>
  <c r="AW466" i="10"/>
  <c r="AX466" i="10"/>
  <c r="AY466" i="10"/>
  <c r="AZ466" i="10"/>
  <c r="BA466" i="10"/>
  <c r="BA460" i="10" s="1"/>
  <c r="BA461" i="10" s="1"/>
  <c r="BB466" i="10"/>
  <c r="BB460" i="10" s="1"/>
  <c r="BB461" i="10" s="1"/>
  <c r="AJ470" i="10"/>
  <c r="AK470" i="10"/>
  <c r="AL470" i="10"/>
  <c r="AL460" i="10" s="1"/>
  <c r="AL461" i="10" s="1"/>
  <c r="AM470" i="10"/>
  <c r="AN470" i="10"/>
  <c r="AO470" i="10"/>
  <c r="AP470" i="10"/>
  <c r="AQ470" i="10"/>
  <c r="AR470" i="10"/>
  <c r="AS470" i="10"/>
  <c r="AT470" i="10"/>
  <c r="AU470" i="10"/>
  <c r="AV470" i="10"/>
  <c r="AW470" i="10"/>
  <c r="AW460" i="10" s="1"/>
  <c r="AW461" i="10" s="1"/>
  <c r="AX470" i="10"/>
  <c r="AX460" i="10" s="1"/>
  <c r="AX461" i="10" s="1"/>
  <c r="AY470" i="10"/>
  <c r="AY460" i="10" s="1"/>
  <c r="AY461" i="10" s="1"/>
  <c r="AZ470" i="10"/>
  <c r="BA470" i="10"/>
  <c r="BB470" i="10"/>
  <c r="AT475" i="10"/>
  <c r="AQ476" i="10"/>
  <c r="AS476" i="10"/>
  <c r="AT476" i="10"/>
  <c r="AU476" i="10"/>
  <c r="AJ477" i="10"/>
  <c r="AK477" i="10"/>
  <c r="AL477" i="10"/>
  <c r="AL475" i="10" s="1"/>
  <c r="AL476" i="10" s="1"/>
  <c r="AM477" i="10"/>
  <c r="AM475" i="10" s="1"/>
  <c r="AN477" i="10"/>
  <c r="AN475" i="10" s="1"/>
  <c r="AN476" i="10" s="1"/>
  <c r="AO477" i="10"/>
  <c r="AO475" i="10" s="1"/>
  <c r="AO476" i="10" s="1"/>
  <c r="AP477" i="10"/>
  <c r="AP475" i="10" s="1"/>
  <c r="AQ477" i="10"/>
  <c r="AQ475" i="10" s="1"/>
  <c r="AR477" i="10"/>
  <c r="AS477" i="10"/>
  <c r="AT477" i="10"/>
  <c r="AU477" i="10"/>
  <c r="AV477" i="10"/>
  <c r="AW477" i="10"/>
  <c r="AX477" i="10"/>
  <c r="AX475" i="10" s="1"/>
  <c r="AX476" i="10" s="1"/>
  <c r="AY477" i="10"/>
  <c r="AY475" i="10" s="1"/>
  <c r="AY476" i="10" s="1"/>
  <c r="AZ477" i="10"/>
  <c r="BA477" i="10"/>
  <c r="BB477" i="10"/>
  <c r="AJ481" i="10"/>
  <c r="AK481" i="10"/>
  <c r="AL481" i="10"/>
  <c r="AM481" i="10"/>
  <c r="AN481" i="10"/>
  <c r="AO481" i="10"/>
  <c r="AP481" i="10"/>
  <c r="AQ481" i="10"/>
  <c r="AR481" i="10"/>
  <c r="AS481" i="10"/>
  <c r="AT481" i="10"/>
  <c r="AU481" i="10"/>
  <c r="AU475" i="10" s="1"/>
  <c r="AV481" i="10"/>
  <c r="AW481" i="10"/>
  <c r="AX481" i="10"/>
  <c r="AY481" i="10"/>
  <c r="AZ481" i="10"/>
  <c r="AZ475" i="10" s="1"/>
  <c r="AZ476" i="10" s="1"/>
  <c r="BA481" i="10"/>
  <c r="BA475" i="10" s="1"/>
  <c r="BA476" i="10" s="1"/>
  <c r="BB481" i="10"/>
  <c r="BB475" i="10" s="1"/>
  <c r="BB476" i="10" s="1"/>
  <c r="AJ485" i="10"/>
  <c r="AK485" i="10"/>
  <c r="AL485" i="10"/>
  <c r="AM485" i="10"/>
  <c r="AN485" i="10"/>
  <c r="AO485" i="10"/>
  <c r="AP485" i="10"/>
  <c r="AQ485" i="10"/>
  <c r="AR485" i="10"/>
  <c r="AS485" i="10"/>
  <c r="AS475" i="10" s="1"/>
  <c r="AT485" i="10"/>
  <c r="AU485" i="10"/>
  <c r="AV485" i="10"/>
  <c r="AW485" i="10"/>
  <c r="AX485" i="10"/>
  <c r="AY485" i="10"/>
  <c r="AZ485" i="10"/>
  <c r="BA485" i="10"/>
  <c r="BB485" i="10"/>
  <c r="AL490" i="10"/>
  <c r="AL491" i="10" s="1"/>
  <c r="AM490" i="10"/>
  <c r="AN490" i="10"/>
  <c r="AN491" i="10" s="1"/>
  <c r="AQ490" i="10"/>
  <c r="AQ491" i="10" s="1"/>
  <c r="AR490" i="10"/>
  <c r="AR491" i="10" s="1"/>
  <c r="AS490" i="10"/>
  <c r="AT490" i="10"/>
  <c r="AT491" i="10" s="1"/>
  <c r="AX490" i="10"/>
  <c r="AX491" i="10" s="1"/>
  <c r="AY490" i="10"/>
  <c r="AY491" i="10" s="1"/>
  <c r="AZ490" i="10"/>
  <c r="AZ491" i="10" s="1"/>
  <c r="BA490" i="10"/>
  <c r="BA491" i="10" s="1"/>
  <c r="BB490" i="10"/>
  <c r="BB491" i="10" s="1"/>
  <c r="AJ492" i="10"/>
  <c r="AK492" i="10"/>
  <c r="AK490" i="10" s="1"/>
  <c r="AK491" i="10" s="1"/>
  <c r="AL492" i="10"/>
  <c r="AM492" i="10"/>
  <c r="AN492" i="10"/>
  <c r="AO492" i="10"/>
  <c r="AP492" i="10"/>
  <c r="AQ492" i="10"/>
  <c r="AR492" i="10"/>
  <c r="AS492" i="10"/>
  <c r="AT492" i="10"/>
  <c r="AU492" i="10"/>
  <c r="AU490" i="10" s="1"/>
  <c r="AU491" i="10" s="1"/>
  <c r="AV492" i="10"/>
  <c r="AV490" i="10" s="1"/>
  <c r="AW492" i="10"/>
  <c r="AX492" i="10"/>
  <c r="AY492" i="10"/>
  <c r="AZ492" i="10"/>
  <c r="BA492" i="10"/>
  <c r="BB492" i="10"/>
  <c r="AJ496" i="10"/>
  <c r="AK496" i="10"/>
  <c r="AL496" i="10"/>
  <c r="AM496" i="10"/>
  <c r="AN496" i="10"/>
  <c r="AO496" i="10"/>
  <c r="AP496" i="10"/>
  <c r="AQ496" i="10"/>
  <c r="AR496" i="10"/>
  <c r="AS496" i="10"/>
  <c r="AT496" i="10"/>
  <c r="AU496" i="10"/>
  <c r="AV496" i="10"/>
  <c r="AW496" i="10"/>
  <c r="AX496" i="10"/>
  <c r="AY496" i="10"/>
  <c r="AZ496" i="10"/>
  <c r="BA496" i="10"/>
  <c r="BB496" i="10"/>
  <c r="AJ500" i="10"/>
  <c r="AK500" i="10"/>
  <c r="AL500" i="10"/>
  <c r="AM500" i="10"/>
  <c r="AN500" i="10"/>
  <c r="AO500" i="10"/>
  <c r="AP500" i="10"/>
  <c r="AQ500" i="10"/>
  <c r="AR500" i="10"/>
  <c r="AS500" i="10"/>
  <c r="AT500" i="10"/>
  <c r="AU500" i="10"/>
  <c r="AV500" i="10"/>
  <c r="AW500" i="10"/>
  <c r="AX500" i="10"/>
  <c r="AY500" i="10"/>
  <c r="AZ500" i="10"/>
  <c r="BA500" i="10"/>
  <c r="BB500" i="10"/>
  <c r="AY505" i="10"/>
  <c r="AU506" i="10"/>
  <c r="AW506" i="10"/>
  <c r="AX506" i="10"/>
  <c r="AY506" i="10"/>
  <c r="AJ507" i="10"/>
  <c r="AK507" i="10"/>
  <c r="AL507" i="10"/>
  <c r="AM507" i="10"/>
  <c r="AN507" i="10"/>
  <c r="AO507" i="10"/>
  <c r="AP507" i="10"/>
  <c r="AP505" i="10" s="1"/>
  <c r="AQ507" i="10"/>
  <c r="AQ505" i="10" s="1"/>
  <c r="AQ506" i="10" s="1"/>
  <c r="AR507" i="10"/>
  <c r="AR505" i="10" s="1"/>
  <c r="AR506" i="10" s="1"/>
  <c r="AS507" i="10"/>
  <c r="AT507" i="10"/>
  <c r="AU507" i="10"/>
  <c r="AV507" i="10"/>
  <c r="AW507" i="10"/>
  <c r="AX507" i="10"/>
  <c r="AY507" i="10"/>
  <c r="AZ507" i="10"/>
  <c r="BA507" i="10"/>
  <c r="BB507" i="10"/>
  <c r="AJ511" i="10"/>
  <c r="AK511" i="10"/>
  <c r="AL511" i="10"/>
  <c r="AM511" i="10"/>
  <c r="AN511" i="10"/>
  <c r="AO511" i="10"/>
  <c r="AO505" i="10" s="1"/>
  <c r="AO506" i="10" s="1"/>
  <c r="AP511" i="10"/>
  <c r="AQ511" i="10"/>
  <c r="AR511" i="10"/>
  <c r="AS511" i="10"/>
  <c r="AT511" i="10"/>
  <c r="AU511" i="10"/>
  <c r="AU505" i="10" s="1"/>
  <c r="AV511" i="10"/>
  <c r="AV505" i="10" s="1"/>
  <c r="AW511" i="10"/>
  <c r="AX511" i="10"/>
  <c r="AY511" i="10"/>
  <c r="AZ511" i="10"/>
  <c r="BA511" i="10"/>
  <c r="BB511" i="10"/>
  <c r="AJ515" i="10"/>
  <c r="AK515" i="10"/>
  <c r="AL515" i="10"/>
  <c r="AL505" i="10" s="1"/>
  <c r="AL506" i="10" s="1"/>
  <c r="AM515" i="10"/>
  <c r="AN515" i="10"/>
  <c r="AO515" i="10"/>
  <c r="AP515" i="10"/>
  <c r="AQ515" i="10"/>
  <c r="AR515" i="10"/>
  <c r="AS515" i="10"/>
  <c r="AT515" i="10"/>
  <c r="AU515" i="10"/>
  <c r="AV515" i="10"/>
  <c r="AW515" i="10"/>
  <c r="AW505" i="10" s="1"/>
  <c r="AX515" i="10"/>
  <c r="AX505" i="10" s="1"/>
  <c r="AY515" i="10"/>
  <c r="AZ515" i="10"/>
  <c r="BA515" i="10"/>
  <c r="BB515" i="10"/>
  <c r="AK520" i="10"/>
  <c r="AK521" i="10" s="1"/>
  <c r="AM520" i="10"/>
  <c r="AP520" i="10"/>
  <c r="AW520" i="10"/>
  <c r="AW521" i="10" s="1"/>
  <c r="AX520" i="10"/>
  <c r="AX521" i="10" s="1"/>
  <c r="AY520" i="10"/>
  <c r="AN521" i="10"/>
  <c r="AV521" i="10"/>
  <c r="AY521" i="10"/>
  <c r="AZ521" i="10"/>
  <c r="AJ522" i="10"/>
  <c r="AK522" i="10"/>
  <c r="AL522" i="10"/>
  <c r="AM522" i="10"/>
  <c r="AN522" i="10"/>
  <c r="AO522" i="10"/>
  <c r="AP522" i="10"/>
  <c r="AQ522" i="10"/>
  <c r="AR522" i="10"/>
  <c r="AR520" i="10" s="1"/>
  <c r="AR521" i="10" s="1"/>
  <c r="AS522" i="10"/>
  <c r="AT522" i="10"/>
  <c r="AU522" i="10"/>
  <c r="AU520" i="10" s="1"/>
  <c r="AU521" i="10" s="1"/>
  <c r="AV522" i="10"/>
  <c r="AW522" i="10"/>
  <c r="AX522" i="10"/>
  <c r="AY522" i="10"/>
  <c r="AZ522" i="10"/>
  <c r="BA522" i="10"/>
  <c r="BB522" i="10"/>
  <c r="AJ526" i="10"/>
  <c r="AJ520" i="10" s="1"/>
  <c r="AJ521" i="10" s="1"/>
  <c r="AK526" i="10"/>
  <c r="AL526" i="10"/>
  <c r="AM526" i="10"/>
  <c r="AN526" i="10"/>
  <c r="AN520" i="10" s="1"/>
  <c r="AO526" i="10"/>
  <c r="AP526" i="10"/>
  <c r="AQ526" i="10"/>
  <c r="AR526" i="10"/>
  <c r="AS526" i="10"/>
  <c r="AT526" i="10"/>
  <c r="AU526" i="10"/>
  <c r="AV526" i="10"/>
  <c r="AV520" i="10" s="1"/>
  <c r="AW526" i="10"/>
  <c r="AX526" i="10"/>
  <c r="AY526" i="10"/>
  <c r="AZ526" i="10"/>
  <c r="AZ520" i="10" s="1"/>
  <c r="BA526" i="10"/>
  <c r="BB526" i="10"/>
  <c r="AJ530" i="10"/>
  <c r="AK530" i="10"/>
  <c r="AL530" i="10"/>
  <c r="AL520" i="10" s="1"/>
  <c r="AM530" i="10"/>
  <c r="AN530" i="10"/>
  <c r="AO530" i="10"/>
  <c r="AP530" i="10"/>
  <c r="AQ530" i="10"/>
  <c r="AR530" i="10"/>
  <c r="AS530" i="10"/>
  <c r="AT530" i="10"/>
  <c r="AU530" i="10"/>
  <c r="AV530" i="10"/>
  <c r="AW530" i="10"/>
  <c r="AX530" i="10"/>
  <c r="AY530" i="10"/>
  <c r="AZ530" i="10"/>
  <c r="BA530" i="10"/>
  <c r="BA520" i="10" s="1"/>
  <c r="BA521" i="10" s="1"/>
  <c r="BB530" i="10"/>
  <c r="AL535" i="10"/>
  <c r="AL536" i="10" s="1"/>
  <c r="AM535" i="10"/>
  <c r="AU535" i="10"/>
  <c r="AV535" i="10"/>
  <c r="AU536" i="10"/>
  <c r="AV536" i="10"/>
  <c r="AJ537" i="10"/>
  <c r="AJ535" i="10" s="1"/>
  <c r="AK537" i="10"/>
  <c r="AL537" i="10"/>
  <c r="AM537" i="10"/>
  <c r="AN537" i="10"/>
  <c r="AN535" i="10" s="1"/>
  <c r="AN536" i="10" s="1"/>
  <c r="AO537" i="10"/>
  <c r="AO535" i="10" s="1"/>
  <c r="AO536" i="10" s="1"/>
  <c r="AP537" i="10"/>
  <c r="AP535" i="10" s="1"/>
  <c r="AQ537" i="10"/>
  <c r="AQ535" i="10" s="1"/>
  <c r="AQ536" i="10" s="1"/>
  <c r="AR537" i="10"/>
  <c r="AS537" i="10"/>
  <c r="AT537" i="10"/>
  <c r="AU537" i="10"/>
  <c r="AV537" i="10"/>
  <c r="AW537" i="10"/>
  <c r="AX537" i="10"/>
  <c r="AX535" i="10" s="1"/>
  <c r="AX536" i="10" s="1"/>
  <c r="AY537" i="10"/>
  <c r="AY535" i="10" s="1"/>
  <c r="AY536" i="10" s="1"/>
  <c r="AZ537" i="10"/>
  <c r="AZ535" i="10" s="1"/>
  <c r="AZ536" i="10" s="1"/>
  <c r="BA537" i="10"/>
  <c r="BB537" i="10"/>
  <c r="AJ541" i="10"/>
  <c r="AK541" i="10"/>
  <c r="AL541" i="10"/>
  <c r="AM541" i="10"/>
  <c r="AN541" i="10"/>
  <c r="AO541" i="10"/>
  <c r="AP541" i="10"/>
  <c r="AQ541" i="10"/>
  <c r="AR541" i="10"/>
  <c r="AS541" i="10"/>
  <c r="AT541" i="10"/>
  <c r="AU541" i="10"/>
  <c r="AV541" i="10"/>
  <c r="AW541" i="10"/>
  <c r="AX541" i="10"/>
  <c r="AY541" i="10"/>
  <c r="AZ541" i="10"/>
  <c r="BA541" i="10"/>
  <c r="BA535" i="10" s="1"/>
  <c r="BA536" i="10" s="1"/>
  <c r="BB541" i="10"/>
  <c r="BB535" i="10" s="1"/>
  <c r="BB536" i="10" s="1"/>
  <c r="AJ545" i="10"/>
  <c r="AK545" i="10"/>
  <c r="AK535" i="10" s="1"/>
  <c r="AK536" i="10" s="1"/>
  <c r="AL545" i="10"/>
  <c r="AM545" i="10"/>
  <c r="AN545" i="10"/>
  <c r="AO545" i="10"/>
  <c r="AP545" i="10"/>
  <c r="AQ545" i="10"/>
  <c r="AR545" i="10"/>
  <c r="AS545" i="10"/>
  <c r="AT545" i="10"/>
  <c r="AT535" i="10" s="1"/>
  <c r="AT536" i="10" s="1"/>
  <c r="AU545" i="10"/>
  <c r="AV545" i="10"/>
  <c r="AW545" i="10"/>
  <c r="AX545" i="10"/>
  <c r="AY545" i="10"/>
  <c r="AZ545" i="10"/>
  <c r="BA545" i="10"/>
  <c r="BB545" i="10"/>
  <c r="AN550" i="10"/>
  <c r="AP550" i="10"/>
  <c r="AW550" i="10"/>
  <c r="AW551" i="10" s="1"/>
  <c r="AX550" i="10"/>
  <c r="AX551" i="10" s="1"/>
  <c r="AY550" i="10"/>
  <c r="AY551" i="10" s="1"/>
  <c r="BB550" i="10"/>
  <c r="BB551" i="10" s="1"/>
  <c r="AJ551" i="10"/>
  <c r="AK551" i="10"/>
  <c r="AN551" i="10"/>
  <c r="AO551" i="10"/>
  <c r="AP551" i="10"/>
  <c r="AQ551" i="10"/>
  <c r="AR551" i="10"/>
  <c r="BA551" i="10"/>
  <c r="AJ552" i="10"/>
  <c r="AK552" i="10"/>
  <c r="AL552" i="10"/>
  <c r="AM552" i="10"/>
  <c r="AN552" i="10"/>
  <c r="AO552" i="10"/>
  <c r="AP552" i="10"/>
  <c r="AQ552" i="10"/>
  <c r="AR552" i="10"/>
  <c r="AS552" i="10"/>
  <c r="AT552" i="10"/>
  <c r="AU552" i="10"/>
  <c r="AV552" i="10"/>
  <c r="AW552" i="10"/>
  <c r="AX552" i="10"/>
  <c r="AY552" i="10"/>
  <c r="AZ552" i="10"/>
  <c r="AZ550" i="10" s="1"/>
  <c r="AZ551" i="10" s="1"/>
  <c r="BA552" i="10"/>
  <c r="BA550" i="10" s="1"/>
  <c r="BB552" i="10"/>
  <c r="AJ556" i="10"/>
  <c r="AJ550" i="10" s="1"/>
  <c r="AK556" i="10"/>
  <c r="AK550" i="10" s="1"/>
  <c r="AL556" i="10"/>
  <c r="AL550" i="10" s="1"/>
  <c r="AL551" i="10" s="1"/>
  <c r="AM556" i="10"/>
  <c r="AM550" i="10" s="1"/>
  <c r="AN556" i="10"/>
  <c r="AO556" i="10"/>
  <c r="AP556" i="10"/>
  <c r="AQ556" i="10"/>
  <c r="AQ550" i="10" s="1"/>
  <c r="AR556" i="10"/>
  <c r="AS556" i="10"/>
  <c r="AT556" i="10"/>
  <c r="AU556" i="10"/>
  <c r="AU550" i="10" s="1"/>
  <c r="AU551" i="10" s="1"/>
  <c r="AV556" i="10"/>
  <c r="AW556" i="10"/>
  <c r="AX556" i="10"/>
  <c r="AY556" i="10"/>
  <c r="AZ556" i="10"/>
  <c r="BA556" i="10"/>
  <c r="BB556" i="10"/>
  <c r="AJ560" i="10"/>
  <c r="AK560" i="10"/>
  <c r="AL560" i="10"/>
  <c r="AM560" i="10"/>
  <c r="AN560" i="10"/>
  <c r="AO560" i="10"/>
  <c r="AO550" i="10" s="1"/>
  <c r="AP560" i="10"/>
  <c r="AQ560" i="10"/>
  <c r="AR560" i="10"/>
  <c r="AR550" i="10" s="1"/>
  <c r="AS560" i="10"/>
  <c r="AT560" i="10"/>
  <c r="AU560" i="10"/>
  <c r="AV560" i="10"/>
  <c r="AV550" i="10" s="1"/>
  <c r="AW560" i="10"/>
  <c r="AX560" i="10"/>
  <c r="AY560" i="10"/>
  <c r="AZ560" i="10"/>
  <c r="BA560" i="10"/>
  <c r="BB560" i="10"/>
  <c r="AK565" i="10"/>
  <c r="AK566" i="10" s="1"/>
  <c r="AL565" i="10"/>
  <c r="AL566" i="10" s="1"/>
  <c r="AT566" i="10"/>
  <c r="AU566" i="10"/>
  <c r="AW566" i="10"/>
  <c r="BB566" i="10"/>
  <c r="AJ567" i="10"/>
  <c r="AJ565" i="10" s="1"/>
  <c r="AK567" i="10"/>
  <c r="AL567" i="10"/>
  <c r="AM567" i="10"/>
  <c r="AN567" i="10"/>
  <c r="AO567" i="10"/>
  <c r="AP567" i="10"/>
  <c r="AQ567" i="10"/>
  <c r="AR567" i="10"/>
  <c r="AS567" i="10"/>
  <c r="AT567" i="10"/>
  <c r="AT565" i="10" s="1"/>
  <c r="AU567" i="10"/>
  <c r="AU565" i="10" s="1"/>
  <c r="AV567" i="10"/>
  <c r="AV565" i="10" s="1"/>
  <c r="AW567" i="10"/>
  <c r="AW565" i="10" s="1"/>
  <c r="AX567" i="10"/>
  <c r="AX565" i="10" s="1"/>
  <c r="AX566" i="10" s="1"/>
  <c r="AY567" i="10"/>
  <c r="AY565" i="10" s="1"/>
  <c r="AY566" i="10" s="1"/>
  <c r="AZ567" i="10"/>
  <c r="BA567" i="10"/>
  <c r="BB567" i="10"/>
  <c r="BB565" i="10" s="1"/>
  <c r="AJ571" i="10"/>
  <c r="AK571" i="10"/>
  <c r="AL571" i="10"/>
  <c r="AM571" i="10"/>
  <c r="AN571" i="10"/>
  <c r="AO571" i="10"/>
  <c r="AP571" i="10"/>
  <c r="AQ571" i="10"/>
  <c r="AR571" i="10"/>
  <c r="AS571" i="10"/>
  <c r="AT571" i="10"/>
  <c r="AU571" i="10"/>
  <c r="AV571" i="10"/>
  <c r="AW571" i="10"/>
  <c r="AX571" i="10"/>
  <c r="AY571" i="10"/>
  <c r="AZ571" i="10"/>
  <c r="AZ565" i="10" s="1"/>
  <c r="AZ566" i="10" s="1"/>
  <c r="BA571" i="10"/>
  <c r="BB571" i="10"/>
  <c r="AJ575" i="10"/>
  <c r="AK575" i="10"/>
  <c r="AL575" i="10"/>
  <c r="AM575" i="10"/>
  <c r="AN575" i="10"/>
  <c r="AO575" i="10"/>
  <c r="AO565" i="10" s="1"/>
  <c r="AO566" i="10" s="1"/>
  <c r="AP575" i="10"/>
  <c r="AP565" i="10" s="1"/>
  <c r="AQ575" i="10"/>
  <c r="AR575" i="10"/>
  <c r="AR565" i="10" s="1"/>
  <c r="AR566" i="10" s="1"/>
  <c r="AS575" i="10"/>
  <c r="AT575" i="10"/>
  <c r="AU575" i="10"/>
  <c r="AV575" i="10"/>
  <c r="AW575" i="10"/>
  <c r="AX575" i="10"/>
  <c r="AY575" i="10"/>
  <c r="AZ575" i="10"/>
  <c r="BA575" i="10"/>
  <c r="BB575" i="10"/>
  <c r="AL580" i="10"/>
  <c r="AQ580" i="10"/>
  <c r="AQ581" i="10" s="1"/>
  <c r="AT580" i="10"/>
  <c r="AT581" i="10" s="1"/>
  <c r="AU580" i="10"/>
  <c r="AU581" i="10" s="1"/>
  <c r="BB580" i="10"/>
  <c r="AL581" i="10"/>
  <c r="BB581" i="10"/>
  <c r="AJ582" i="10"/>
  <c r="AJ580" i="10" s="1"/>
  <c r="AK582" i="10"/>
  <c r="AK580" i="10" s="1"/>
  <c r="AK581" i="10" s="1"/>
  <c r="AL582" i="10"/>
  <c r="AM582" i="10"/>
  <c r="AN582" i="10"/>
  <c r="AO582" i="10"/>
  <c r="AP582" i="10"/>
  <c r="AQ582" i="10"/>
  <c r="AR582" i="10"/>
  <c r="AS582" i="10"/>
  <c r="AT582" i="10"/>
  <c r="AU582" i="10"/>
  <c r="AV582" i="10"/>
  <c r="AV580" i="10" s="1"/>
  <c r="AW582" i="10"/>
  <c r="AW580" i="10" s="1"/>
  <c r="AW581" i="10" s="1"/>
  <c r="AX582" i="10"/>
  <c r="AX580" i="10" s="1"/>
  <c r="AX581" i="10" s="1"/>
  <c r="AY582" i="10"/>
  <c r="AZ582" i="10"/>
  <c r="BA582" i="10"/>
  <c r="BA580" i="10" s="1"/>
  <c r="BA581" i="10" s="1"/>
  <c r="BB582" i="10"/>
  <c r="AJ586" i="10"/>
  <c r="AK586" i="10"/>
  <c r="AL586" i="10"/>
  <c r="AM586" i="10"/>
  <c r="AM580" i="10" s="1"/>
  <c r="AN586" i="10"/>
  <c r="AO586" i="10"/>
  <c r="AP586" i="10"/>
  <c r="AP580" i="10" s="1"/>
  <c r="AQ586" i="10"/>
  <c r="AR586" i="10"/>
  <c r="AS586" i="10"/>
  <c r="AT586" i="10"/>
  <c r="AU586" i="10"/>
  <c r="AV586" i="10"/>
  <c r="AW586" i="10"/>
  <c r="AX586" i="10"/>
  <c r="AY586" i="10"/>
  <c r="AZ586" i="10"/>
  <c r="BA586" i="10"/>
  <c r="BB586" i="10"/>
  <c r="AJ590" i="10"/>
  <c r="AK590" i="10"/>
  <c r="AL590" i="10"/>
  <c r="AM590" i="10"/>
  <c r="AN590" i="10"/>
  <c r="AO590" i="10"/>
  <c r="AP590" i="10"/>
  <c r="AQ590" i="10"/>
  <c r="AR590" i="10"/>
  <c r="AS590" i="10"/>
  <c r="AT590" i="10"/>
  <c r="AU590" i="10"/>
  <c r="AV590" i="10"/>
  <c r="AW590" i="10"/>
  <c r="AX590" i="10"/>
  <c r="AY590" i="10"/>
  <c r="AZ590" i="10"/>
  <c r="BA590" i="10"/>
  <c r="BB590" i="10"/>
  <c r="AR595" i="10"/>
  <c r="AR596" i="10" s="1"/>
  <c r="AS595" i="10"/>
  <c r="AT595" i="10"/>
  <c r="AU595" i="10"/>
  <c r="AU596" i="10" s="1"/>
  <c r="AT596" i="10"/>
  <c r="AJ597" i="10"/>
  <c r="AJ595" i="10" s="1"/>
  <c r="AK597" i="10"/>
  <c r="AK595" i="10" s="1"/>
  <c r="AK596" i="10" s="1"/>
  <c r="AL597" i="10"/>
  <c r="AM597" i="10"/>
  <c r="AM595" i="10" s="1"/>
  <c r="AN597" i="10"/>
  <c r="AN595" i="10" s="1"/>
  <c r="AN596" i="10" s="1"/>
  <c r="AO597" i="10"/>
  <c r="AO595" i="10" s="1"/>
  <c r="AO596" i="10" s="1"/>
  <c r="AP597" i="10"/>
  <c r="AQ597" i="10"/>
  <c r="AR597" i="10"/>
  <c r="AS597" i="10"/>
  <c r="AT597" i="10"/>
  <c r="AU597" i="10"/>
  <c r="AV597" i="10"/>
  <c r="AW597" i="10"/>
  <c r="AX597" i="10"/>
  <c r="AY597" i="10"/>
  <c r="AZ597" i="10"/>
  <c r="BA597" i="10"/>
  <c r="BB597" i="10"/>
  <c r="BB595" i="10" s="1"/>
  <c r="BB596" i="10" s="1"/>
  <c r="AJ601" i="10"/>
  <c r="AK601" i="10"/>
  <c r="AL601" i="10"/>
  <c r="AM601" i="10"/>
  <c r="AN601" i="10"/>
  <c r="AO601" i="10"/>
  <c r="AP601" i="10"/>
  <c r="AQ601" i="10"/>
  <c r="AR601" i="10"/>
  <c r="AS601" i="10"/>
  <c r="AT601" i="10"/>
  <c r="AU601" i="10"/>
  <c r="AV601" i="10"/>
  <c r="AW601" i="10"/>
  <c r="AX601" i="10"/>
  <c r="AY601" i="10"/>
  <c r="AZ601" i="10"/>
  <c r="BA601" i="10"/>
  <c r="BB601" i="10"/>
  <c r="AJ605" i="10"/>
  <c r="AK605" i="10"/>
  <c r="AL605" i="10"/>
  <c r="AM605" i="10"/>
  <c r="AN605" i="10"/>
  <c r="AO605" i="10"/>
  <c r="AP605" i="10"/>
  <c r="AP595" i="10" s="1"/>
  <c r="AP596" i="10" s="1"/>
  <c r="AQ605" i="10"/>
  <c r="AQ595" i="10" s="1"/>
  <c r="AQ596" i="10" s="1"/>
  <c r="AR605" i="10"/>
  <c r="AS605" i="10"/>
  <c r="AT605" i="10"/>
  <c r="AU605" i="10"/>
  <c r="AV605" i="10"/>
  <c r="AW605" i="10"/>
  <c r="AX605" i="10"/>
  <c r="AY605" i="10"/>
  <c r="AZ605" i="10"/>
  <c r="BA605" i="10"/>
  <c r="BB605" i="10"/>
  <c r="AL610" i="10"/>
  <c r="AL611" i="10" s="1"/>
  <c r="AW610" i="10"/>
  <c r="AX610" i="10"/>
  <c r="BF610" i="10"/>
  <c r="AM611" i="10"/>
  <c r="AQ611" i="10"/>
  <c r="AU611" i="10"/>
  <c r="AV611" i="10"/>
  <c r="AW611" i="10"/>
  <c r="AX611" i="10"/>
  <c r="AY611" i="10"/>
  <c r="AJ612" i="10"/>
  <c r="AJ610" i="10" s="1"/>
  <c r="AJ611" i="10" s="1"/>
  <c r="AK612" i="10"/>
  <c r="AK610" i="10" s="1"/>
  <c r="AK611" i="10" s="1"/>
  <c r="AL612" i="10"/>
  <c r="AM612" i="10"/>
  <c r="AM610" i="10" s="1"/>
  <c r="AN612" i="10"/>
  <c r="AO612" i="10"/>
  <c r="AP612" i="10"/>
  <c r="AQ612" i="10"/>
  <c r="AR612" i="10"/>
  <c r="AS612" i="10"/>
  <c r="AT612" i="10"/>
  <c r="AU612" i="10"/>
  <c r="AV612" i="10"/>
  <c r="AW612" i="10"/>
  <c r="AX612" i="10"/>
  <c r="AY612" i="10"/>
  <c r="AY610" i="10" s="1"/>
  <c r="AZ612" i="10"/>
  <c r="BA612" i="10"/>
  <c r="BB612" i="10"/>
  <c r="AJ616" i="10"/>
  <c r="AK616" i="10"/>
  <c r="AL616" i="10"/>
  <c r="AM616" i="10"/>
  <c r="AN616" i="10"/>
  <c r="AN610" i="10" s="1"/>
  <c r="AO616" i="10"/>
  <c r="AO610" i="10" s="1"/>
  <c r="AO611" i="10" s="1"/>
  <c r="AP616" i="10"/>
  <c r="AP610" i="10" s="1"/>
  <c r="AQ616" i="10"/>
  <c r="AQ610" i="10" s="1"/>
  <c r="AR616" i="10"/>
  <c r="AR610" i="10" s="1"/>
  <c r="AR611" i="10" s="1"/>
  <c r="AS616" i="10"/>
  <c r="AT616" i="10"/>
  <c r="AU616" i="10"/>
  <c r="AU610" i="10" s="1"/>
  <c r="AV616" i="10"/>
  <c r="AW616" i="10"/>
  <c r="AX616" i="10"/>
  <c r="AY616" i="10"/>
  <c r="AZ616" i="10"/>
  <c r="BA616" i="10"/>
  <c r="BB616" i="10"/>
  <c r="AJ620" i="10"/>
  <c r="AK620" i="10"/>
  <c r="AL620" i="10"/>
  <c r="AM620" i="10"/>
  <c r="AN620" i="10"/>
  <c r="AO620" i="10"/>
  <c r="AP620" i="10"/>
  <c r="AQ620" i="10"/>
  <c r="AR620" i="10"/>
  <c r="AS620" i="10"/>
  <c r="AT620" i="10"/>
  <c r="AU620" i="10"/>
  <c r="AV620" i="10"/>
  <c r="AV610" i="10" s="1"/>
  <c r="AW620" i="10"/>
  <c r="AX620" i="10"/>
  <c r="AY620" i="10"/>
  <c r="AZ620" i="10"/>
  <c r="BA620" i="10"/>
  <c r="BB620" i="10"/>
  <c r="AJ625" i="10"/>
  <c r="AM625" i="10"/>
  <c r="AN625" i="10"/>
  <c r="AN626" i="10" s="1"/>
  <c r="AR625" i="10"/>
  <c r="AR626" i="10" s="1"/>
  <c r="BA625" i="10"/>
  <c r="BA626" i="10"/>
  <c r="BB626" i="10"/>
  <c r="AJ627" i="10"/>
  <c r="AK627" i="10"/>
  <c r="AK625" i="10" s="1"/>
  <c r="AK626" i="10" s="1"/>
  <c r="AL627" i="10"/>
  <c r="AL625" i="10" s="1"/>
  <c r="AL626" i="10" s="1"/>
  <c r="AM627" i="10"/>
  <c r="AN627" i="10"/>
  <c r="AO627" i="10"/>
  <c r="AP627" i="10"/>
  <c r="AQ627" i="10"/>
  <c r="AQ625" i="10" s="1"/>
  <c r="AQ626" i="10" s="1"/>
  <c r="AR627" i="10"/>
  <c r="AS627" i="10"/>
  <c r="AT627" i="10"/>
  <c r="AU627" i="10"/>
  <c r="AV627" i="10"/>
  <c r="AW627" i="10"/>
  <c r="AX627" i="10"/>
  <c r="AY627" i="10"/>
  <c r="AZ627" i="10"/>
  <c r="AZ625" i="10" s="1"/>
  <c r="AZ626" i="10" s="1"/>
  <c r="BA627" i="10"/>
  <c r="BB627" i="10"/>
  <c r="AJ631" i="10"/>
  <c r="AK631" i="10"/>
  <c r="AL631" i="10"/>
  <c r="AM631" i="10"/>
  <c r="AN631" i="10"/>
  <c r="AO631" i="10"/>
  <c r="AP631" i="10"/>
  <c r="AQ631" i="10"/>
  <c r="AR631" i="10"/>
  <c r="AS631" i="10"/>
  <c r="AT631" i="10"/>
  <c r="AU631" i="10"/>
  <c r="AV631" i="10"/>
  <c r="AW631" i="10"/>
  <c r="AX631" i="10"/>
  <c r="AY631" i="10"/>
  <c r="AZ631" i="10"/>
  <c r="BA631" i="10"/>
  <c r="BB631" i="10"/>
  <c r="AJ635" i="10"/>
  <c r="AK635" i="10"/>
  <c r="AL635" i="10"/>
  <c r="AM635" i="10"/>
  <c r="AN635" i="10"/>
  <c r="AO635" i="10"/>
  <c r="AO625" i="10" s="1"/>
  <c r="AO626" i="10" s="1"/>
  <c r="AP635" i="10"/>
  <c r="AP625" i="10" s="1"/>
  <c r="AQ635" i="10"/>
  <c r="AR635" i="10"/>
  <c r="AS635" i="10"/>
  <c r="AT635" i="10"/>
  <c r="AU635" i="10"/>
  <c r="AV635" i="10"/>
  <c r="AW635" i="10"/>
  <c r="AX635" i="10"/>
  <c r="AY635" i="10"/>
  <c r="AZ635" i="10"/>
  <c r="BA635" i="10"/>
  <c r="BB635" i="10"/>
  <c r="BB625" i="10" s="1"/>
  <c r="AP640" i="10"/>
  <c r="AQ640" i="10"/>
  <c r="AR640" i="10"/>
  <c r="BB640" i="10"/>
  <c r="BB641" i="10" s="1"/>
  <c r="AN641" i="10"/>
  <c r="AO641" i="10"/>
  <c r="AP641" i="10"/>
  <c r="AQ641" i="10"/>
  <c r="AR641" i="10"/>
  <c r="AS641" i="10"/>
  <c r="AJ642" i="10"/>
  <c r="AK642" i="10"/>
  <c r="AL642" i="10"/>
  <c r="AM642" i="10"/>
  <c r="AN642" i="10"/>
  <c r="AO642" i="10"/>
  <c r="AP642" i="10"/>
  <c r="AQ642" i="10"/>
  <c r="AR642" i="10"/>
  <c r="AS642" i="10"/>
  <c r="AT642" i="10"/>
  <c r="AU642" i="10"/>
  <c r="AV642" i="10"/>
  <c r="AW642" i="10"/>
  <c r="AX642" i="10"/>
  <c r="AY642" i="10"/>
  <c r="AZ642" i="10"/>
  <c r="BA642" i="10"/>
  <c r="BA640" i="10" s="1"/>
  <c r="BA641" i="10" s="1"/>
  <c r="BB642" i="10"/>
  <c r="AJ646" i="10"/>
  <c r="AJ640" i="10" s="1"/>
  <c r="AK646" i="10"/>
  <c r="AK640" i="10" s="1"/>
  <c r="AK641" i="10" s="1"/>
  <c r="AL646" i="10"/>
  <c r="AL640" i="10" s="1"/>
  <c r="AL641" i="10" s="1"/>
  <c r="AM646" i="10"/>
  <c r="AM640" i="10" s="1"/>
  <c r="AN646" i="10"/>
  <c r="AO646" i="10"/>
  <c r="AP646" i="10"/>
  <c r="AQ646" i="10"/>
  <c r="AR646" i="10"/>
  <c r="AS646" i="10"/>
  <c r="AS640" i="10" s="1"/>
  <c r="AT646" i="10"/>
  <c r="AU646" i="10"/>
  <c r="AV646" i="10"/>
  <c r="AW646" i="10"/>
  <c r="AX646" i="10"/>
  <c r="AY646" i="10"/>
  <c r="AZ646" i="10"/>
  <c r="BA646" i="10"/>
  <c r="BB646" i="10"/>
  <c r="AJ650" i="10"/>
  <c r="AK650" i="10"/>
  <c r="AL650" i="10"/>
  <c r="AM650" i="10"/>
  <c r="AN650" i="10"/>
  <c r="AN640" i="10" s="1"/>
  <c r="AO650" i="10"/>
  <c r="AO640" i="10" s="1"/>
  <c r="AP650" i="10"/>
  <c r="AQ650" i="10"/>
  <c r="AR650" i="10"/>
  <c r="AS650" i="10"/>
  <c r="AT650" i="10"/>
  <c r="AU650" i="10"/>
  <c r="AV650" i="10"/>
  <c r="AW650" i="10"/>
  <c r="AX650" i="10"/>
  <c r="AX640" i="10" s="1"/>
  <c r="AX641" i="10" s="1"/>
  <c r="AY650" i="10"/>
  <c r="AY640" i="10" s="1"/>
  <c r="AY641" i="10" s="1"/>
  <c r="AZ650" i="10"/>
  <c r="AZ640" i="10" s="1"/>
  <c r="BA650" i="10"/>
  <c r="BB650" i="10"/>
  <c r="AK655" i="10"/>
  <c r="AK656" i="10" s="1"/>
  <c r="AN655" i="10"/>
  <c r="AN656" i="10" s="1"/>
  <c r="AO655" i="10"/>
  <c r="AO656" i="10" s="1"/>
  <c r="AP655" i="10"/>
  <c r="AQ655" i="10"/>
  <c r="AQ656" i="10" s="1"/>
  <c r="AR655" i="10"/>
  <c r="AR656" i="10" s="1"/>
  <c r="AT656" i="10"/>
  <c r="BA656" i="10"/>
  <c r="AJ657" i="10"/>
  <c r="AK657" i="10"/>
  <c r="AL657" i="10"/>
  <c r="AM657" i="10"/>
  <c r="AM655" i="10" s="1"/>
  <c r="AN657" i="10"/>
  <c r="AO657" i="10"/>
  <c r="AP657" i="10"/>
  <c r="AQ657" i="10"/>
  <c r="AR657" i="10"/>
  <c r="AS657" i="10"/>
  <c r="AT657" i="10"/>
  <c r="AU657" i="10"/>
  <c r="AV657" i="10"/>
  <c r="AW657" i="10"/>
  <c r="AX657" i="10"/>
  <c r="AY657" i="10"/>
  <c r="AZ657" i="10"/>
  <c r="BA657" i="10"/>
  <c r="BB657" i="10"/>
  <c r="BB655" i="10" s="1"/>
  <c r="BB656" i="10" s="1"/>
  <c r="AJ661" i="10"/>
  <c r="AJ655" i="10" s="1"/>
  <c r="AK661" i="10"/>
  <c r="AL661" i="10"/>
  <c r="AL655" i="10" s="1"/>
  <c r="AL656" i="10" s="1"/>
  <c r="AM661" i="10"/>
  <c r="AN661" i="10"/>
  <c r="AO661" i="10"/>
  <c r="AP661" i="10"/>
  <c r="AQ661" i="10"/>
  <c r="AR661" i="10"/>
  <c r="AS661" i="10"/>
  <c r="AT661" i="10"/>
  <c r="AT655" i="10" s="1"/>
  <c r="AU661" i="10"/>
  <c r="AV661" i="10"/>
  <c r="AW661" i="10"/>
  <c r="AX661" i="10"/>
  <c r="AY661" i="10"/>
  <c r="AZ661" i="10"/>
  <c r="AZ655" i="10" s="1"/>
  <c r="AZ656" i="10" s="1"/>
  <c r="BA661" i="10"/>
  <c r="BA655" i="10" s="1"/>
  <c r="BB661" i="10"/>
  <c r="AJ665" i="10"/>
  <c r="AK665" i="10"/>
  <c r="AL665" i="10"/>
  <c r="AM665" i="10"/>
  <c r="AN665" i="10"/>
  <c r="AO665" i="10"/>
  <c r="AP665" i="10"/>
  <c r="AQ665" i="10"/>
  <c r="AR665" i="10"/>
  <c r="AS665" i="10"/>
  <c r="AT665" i="10"/>
  <c r="AU665" i="10"/>
  <c r="AV665" i="10"/>
  <c r="AW665" i="10"/>
  <c r="AX665" i="10"/>
  <c r="AY665" i="10"/>
  <c r="AZ665" i="10"/>
  <c r="BA665" i="10"/>
  <c r="BB665" i="10"/>
  <c r="AJ670" i="10"/>
  <c r="AP670" i="10"/>
  <c r="AP671" i="10" s="1"/>
  <c r="AS670" i="10"/>
  <c r="AT670" i="10"/>
  <c r="AU670" i="10"/>
  <c r="AU671" i="10" s="1"/>
  <c r="AV670" i="10"/>
  <c r="AW670" i="10"/>
  <c r="AW671" i="10" s="1"/>
  <c r="AY670" i="10"/>
  <c r="AY671" i="10" s="1"/>
  <c r="BB670" i="10"/>
  <c r="BB671" i="10" s="1"/>
  <c r="AJ671" i="10"/>
  <c r="AO671" i="10"/>
  <c r="AR671" i="10"/>
  <c r="AS671" i="10"/>
  <c r="AJ672" i="10"/>
  <c r="AK672" i="10"/>
  <c r="AL672" i="10"/>
  <c r="AL670" i="10" s="1"/>
  <c r="AL671" i="10" s="1"/>
  <c r="AM672" i="10"/>
  <c r="AM670" i="10" s="1"/>
  <c r="AN672" i="10"/>
  <c r="AN670" i="10" s="1"/>
  <c r="AN671" i="10" s="1"/>
  <c r="AO672" i="10"/>
  <c r="AP672" i="10"/>
  <c r="AQ672" i="10"/>
  <c r="AR672" i="10"/>
  <c r="AR670" i="10" s="1"/>
  <c r="AS672" i="10"/>
  <c r="AT672" i="10"/>
  <c r="AU672" i="10"/>
  <c r="AV672" i="10"/>
  <c r="AW672" i="10"/>
  <c r="AX672" i="10"/>
  <c r="AY672" i="10"/>
  <c r="AZ672" i="10"/>
  <c r="BA672" i="10"/>
  <c r="BB672" i="10"/>
  <c r="AJ676" i="10"/>
  <c r="AK676" i="10"/>
  <c r="AK670" i="10" s="1"/>
  <c r="AK671" i="10" s="1"/>
  <c r="AL676" i="10"/>
  <c r="AM676" i="10"/>
  <c r="AN676" i="10"/>
  <c r="AO676" i="10"/>
  <c r="AO670" i="10" s="1"/>
  <c r="AP676" i="10"/>
  <c r="AQ676" i="10"/>
  <c r="AR676" i="10"/>
  <c r="AS676" i="10"/>
  <c r="AT676" i="10"/>
  <c r="AU676" i="10"/>
  <c r="AV676" i="10"/>
  <c r="AW676" i="10"/>
  <c r="AX676" i="10"/>
  <c r="AY676" i="10"/>
  <c r="AZ676" i="10"/>
  <c r="BA676" i="10"/>
  <c r="BB676" i="10"/>
  <c r="AJ680" i="10"/>
  <c r="AK680" i="10"/>
  <c r="AL680" i="10"/>
  <c r="AM680" i="10"/>
  <c r="AN680" i="10"/>
  <c r="AO680" i="10"/>
  <c r="AP680" i="10"/>
  <c r="AQ680" i="10"/>
  <c r="AR680" i="10"/>
  <c r="AS680" i="10"/>
  <c r="AT680" i="10"/>
  <c r="AU680" i="10"/>
  <c r="AV680" i="10"/>
  <c r="AW680" i="10"/>
  <c r="AX680" i="10"/>
  <c r="AY680" i="10"/>
  <c r="AZ680" i="10"/>
  <c r="BA680" i="10"/>
  <c r="BB680" i="10"/>
  <c r="AK685" i="10"/>
  <c r="AL685" i="10"/>
  <c r="AX685" i="10"/>
  <c r="AX686" i="10" s="1"/>
  <c r="AY685" i="10"/>
  <c r="AY686" i="10" s="1"/>
  <c r="BJ685" i="10"/>
  <c r="AK686" i="10"/>
  <c r="AL686" i="10"/>
  <c r="AM686" i="10"/>
  <c r="AJ687" i="10"/>
  <c r="AK687" i="10"/>
  <c r="AL687" i="10"/>
  <c r="AM687" i="10"/>
  <c r="AN687" i="10"/>
  <c r="AO687" i="10"/>
  <c r="AP687" i="10"/>
  <c r="AQ687" i="10"/>
  <c r="AR687" i="10"/>
  <c r="AS687" i="10"/>
  <c r="AT687" i="10"/>
  <c r="AU687" i="10"/>
  <c r="AV687" i="10"/>
  <c r="AV685" i="10" s="1"/>
  <c r="AV686" i="10" s="1"/>
  <c r="AW687" i="10"/>
  <c r="AW685" i="10" s="1"/>
  <c r="AW686" i="10" s="1"/>
  <c r="AX687" i="10"/>
  <c r="AY687" i="10"/>
  <c r="AZ687" i="10"/>
  <c r="BA687" i="10"/>
  <c r="BB687" i="10"/>
  <c r="BB685" i="10" s="1"/>
  <c r="BB686" i="10" s="1"/>
  <c r="AJ691" i="10"/>
  <c r="AK691" i="10"/>
  <c r="AL691" i="10"/>
  <c r="AM691" i="10"/>
  <c r="AM685" i="10" s="1"/>
  <c r="AN691" i="10"/>
  <c r="AN685" i="10" s="1"/>
  <c r="AN686" i="10" s="1"/>
  <c r="AO691" i="10"/>
  <c r="AP691" i="10"/>
  <c r="AQ691" i="10"/>
  <c r="AR691" i="10"/>
  <c r="AS691" i="10"/>
  <c r="AT691" i="10"/>
  <c r="AU691" i="10"/>
  <c r="AV691" i="10"/>
  <c r="AW691" i="10"/>
  <c r="AX691" i="10"/>
  <c r="AY691" i="10"/>
  <c r="AZ691" i="10"/>
  <c r="BA691" i="10"/>
  <c r="BB691" i="10"/>
  <c r="AJ695" i="10"/>
  <c r="AK695" i="10"/>
  <c r="AL695" i="10"/>
  <c r="AM695" i="10"/>
  <c r="AN695" i="10"/>
  <c r="AO695" i="10"/>
  <c r="AP695" i="10"/>
  <c r="AQ695" i="10"/>
  <c r="AQ685" i="10" s="1"/>
  <c r="AQ686" i="10" s="1"/>
  <c r="AR695" i="10"/>
  <c r="AR685" i="10" s="1"/>
  <c r="AR686" i="10" s="1"/>
  <c r="AS695" i="10"/>
  <c r="AS685" i="10" s="1"/>
  <c r="AS686" i="10" s="1"/>
  <c r="AT695" i="10"/>
  <c r="AU695" i="10"/>
  <c r="AV695" i="10"/>
  <c r="AW695" i="10"/>
  <c r="AX695" i="10"/>
  <c r="AY695" i="10"/>
  <c r="AZ695" i="10"/>
  <c r="AZ685" i="10" s="1"/>
  <c r="AZ686" i="10" s="1"/>
  <c r="BA695" i="10"/>
  <c r="BA685" i="10" s="1"/>
  <c r="BA686" i="10" s="1"/>
  <c r="BB695" i="10"/>
  <c r="BI700" i="10"/>
  <c r="AL701" i="10"/>
  <c r="AT701" i="10"/>
  <c r="AU701" i="10"/>
  <c r="AY701" i="10"/>
  <c r="BB701" i="10"/>
  <c r="AJ702" i="10"/>
  <c r="AJ700" i="10" s="1"/>
  <c r="AK702" i="10"/>
  <c r="AK700" i="10" s="1"/>
  <c r="AK701" i="10" s="1"/>
  <c r="AL702" i="10"/>
  <c r="AL700" i="10" s="1"/>
  <c r="AM702" i="10"/>
  <c r="AN702" i="10"/>
  <c r="AO702" i="10"/>
  <c r="AP702" i="10"/>
  <c r="AP700" i="10" s="1"/>
  <c r="AQ702" i="10"/>
  <c r="AQ700" i="10" s="1"/>
  <c r="AQ701" i="10" s="1"/>
  <c r="AR702" i="10"/>
  <c r="AS702" i="10"/>
  <c r="AS700" i="10" s="1"/>
  <c r="AS701" i="10" s="1"/>
  <c r="AT702" i="10"/>
  <c r="AT700" i="10" s="1"/>
  <c r="AU702" i="10"/>
  <c r="AU700" i="10" s="1"/>
  <c r="AV702" i="10"/>
  <c r="AW702" i="10"/>
  <c r="AX702" i="10"/>
  <c r="AY702" i="10"/>
  <c r="AZ702" i="10"/>
  <c r="BA702" i="10"/>
  <c r="BA700" i="10" s="1"/>
  <c r="BA701" i="10" s="1"/>
  <c r="BB702" i="10"/>
  <c r="BB700" i="10" s="1"/>
  <c r="AJ706" i="10"/>
  <c r="AK706" i="10"/>
  <c r="AL706" i="10"/>
  <c r="AM706" i="10"/>
  <c r="AN706" i="10"/>
  <c r="AO706" i="10"/>
  <c r="AP706" i="10"/>
  <c r="AQ706" i="10"/>
  <c r="AR706" i="10"/>
  <c r="AS706" i="10"/>
  <c r="AT706" i="10"/>
  <c r="AU706" i="10"/>
  <c r="AV706" i="10"/>
  <c r="AV700" i="10" s="1"/>
  <c r="BJ700" i="10" s="1"/>
  <c r="AW706" i="10"/>
  <c r="AW700" i="10" s="1"/>
  <c r="AW701" i="10" s="1"/>
  <c r="AX706" i="10"/>
  <c r="AY706" i="10"/>
  <c r="AY700" i="10" s="1"/>
  <c r="AZ706" i="10"/>
  <c r="BA706" i="10"/>
  <c r="BB706" i="10"/>
  <c r="AJ710" i="10"/>
  <c r="AK710" i="10"/>
  <c r="AL710" i="10"/>
  <c r="AM710" i="10"/>
  <c r="AN710" i="10"/>
  <c r="AO710" i="10"/>
  <c r="AO700" i="10" s="1"/>
  <c r="AO701" i="10" s="1"/>
  <c r="AP710" i="10"/>
  <c r="AQ710" i="10"/>
  <c r="AR710" i="10"/>
  <c r="AS710" i="10"/>
  <c r="AT710" i="10"/>
  <c r="AU710" i="10"/>
  <c r="AV710" i="10"/>
  <c r="AW710" i="10"/>
  <c r="AX710" i="10"/>
  <c r="AX700" i="10" s="1"/>
  <c r="AX701" i="10" s="1"/>
  <c r="AY710" i="10"/>
  <c r="AZ710" i="10"/>
  <c r="BA710" i="10"/>
  <c r="BB710" i="10"/>
  <c r="AQ715" i="10"/>
  <c r="AQ716" i="10" s="1"/>
  <c r="AR715" i="10"/>
  <c r="AR716" i="10" s="1"/>
  <c r="AT715" i="10"/>
  <c r="AT716" i="10" s="1"/>
  <c r="AU715" i="10"/>
  <c r="AU716" i="10" s="1"/>
  <c r="AW715" i="10"/>
  <c r="AW716" i="10" s="1"/>
  <c r="AX715" i="10"/>
  <c r="AX716" i="10" s="1"/>
  <c r="AY715" i="10"/>
  <c r="AY716" i="10" s="1"/>
  <c r="AJ717" i="10"/>
  <c r="AJ715" i="10" s="1"/>
  <c r="AJ716" i="10" s="1"/>
  <c r="AK717" i="10"/>
  <c r="AK715" i="10" s="1"/>
  <c r="AK716" i="10" s="1"/>
  <c r="AL717" i="10"/>
  <c r="AM717" i="10"/>
  <c r="AN717" i="10"/>
  <c r="AO717" i="10"/>
  <c r="AP717" i="10"/>
  <c r="AQ717" i="10"/>
  <c r="AR717" i="10"/>
  <c r="AS717" i="10"/>
  <c r="AS715" i="10" s="1"/>
  <c r="AT717" i="10"/>
  <c r="AU717" i="10"/>
  <c r="AV717" i="10"/>
  <c r="AV715" i="10" s="1"/>
  <c r="AW717" i="10"/>
  <c r="AX717" i="10"/>
  <c r="AY717" i="10"/>
  <c r="AZ717" i="10"/>
  <c r="BA717" i="10"/>
  <c r="BB717" i="10"/>
  <c r="AJ721" i="10"/>
  <c r="AK721" i="10"/>
  <c r="AL721" i="10"/>
  <c r="AM721" i="10"/>
  <c r="AM715" i="10" s="1"/>
  <c r="AN721" i="10"/>
  <c r="AO721" i="10"/>
  <c r="AP721" i="10"/>
  <c r="AQ721" i="10"/>
  <c r="AR721" i="10"/>
  <c r="AS721" i="10"/>
  <c r="AT721" i="10"/>
  <c r="AU721" i="10"/>
  <c r="AV721" i="10"/>
  <c r="AW721" i="10"/>
  <c r="AX721" i="10"/>
  <c r="AY721" i="10"/>
  <c r="AZ721" i="10"/>
  <c r="BA721" i="10"/>
  <c r="BB721" i="10"/>
  <c r="AJ725" i="10"/>
  <c r="AK725" i="10"/>
  <c r="AL725" i="10"/>
  <c r="AM725" i="10"/>
  <c r="AN725" i="10"/>
  <c r="AO725" i="10"/>
  <c r="AP725" i="10"/>
  <c r="AQ725" i="10"/>
  <c r="AR725" i="10"/>
  <c r="AS725" i="10"/>
  <c r="AT725" i="10"/>
  <c r="AU725" i="10"/>
  <c r="AV725" i="10"/>
  <c r="AW725" i="10"/>
  <c r="AX725" i="10"/>
  <c r="AY725" i="10"/>
  <c r="AZ725" i="10"/>
  <c r="BA725" i="10"/>
  <c r="BB725" i="10"/>
  <c r="BB715" i="10" s="1"/>
  <c r="BB716" i="10" s="1"/>
  <c r="BA730" i="10"/>
  <c r="BA731" i="10"/>
  <c r="AJ732" i="10"/>
  <c r="AK732" i="10"/>
  <c r="AL732" i="10"/>
  <c r="AL730" i="10" s="1"/>
  <c r="AL731" i="10" s="1"/>
  <c r="AM732" i="10"/>
  <c r="AM730" i="10" s="1"/>
  <c r="AN732" i="10"/>
  <c r="AO732" i="10"/>
  <c r="AO730" i="10" s="1"/>
  <c r="AO731" i="10" s="1"/>
  <c r="AP732" i="10"/>
  <c r="AQ732" i="10"/>
  <c r="AR732" i="10"/>
  <c r="AR730" i="10" s="1"/>
  <c r="AR731" i="10" s="1"/>
  <c r="AS732" i="10"/>
  <c r="AS730" i="10" s="1"/>
  <c r="AT732" i="10"/>
  <c r="AT730" i="10" s="1"/>
  <c r="AT731" i="10" s="1"/>
  <c r="AU732" i="10"/>
  <c r="AU730" i="10" s="1"/>
  <c r="AU731" i="10" s="1"/>
  <c r="AV732" i="10"/>
  <c r="AV730" i="10" s="1"/>
  <c r="AW732" i="10"/>
  <c r="AW730" i="10" s="1"/>
  <c r="AW731" i="10" s="1"/>
  <c r="AX732" i="10"/>
  <c r="AY732" i="10"/>
  <c r="AZ732" i="10"/>
  <c r="BA732" i="10"/>
  <c r="BB732" i="10"/>
  <c r="AJ736" i="10"/>
  <c r="AK736" i="10"/>
  <c r="AL736" i="10"/>
  <c r="AM736" i="10"/>
  <c r="AN736" i="10"/>
  <c r="AO736" i="10"/>
  <c r="AP736" i="10"/>
  <c r="AQ736" i="10"/>
  <c r="AR736" i="10"/>
  <c r="AS736" i="10"/>
  <c r="AT736" i="10"/>
  <c r="AU736" i="10"/>
  <c r="AV736" i="10"/>
  <c r="AW736" i="10"/>
  <c r="AX736" i="10"/>
  <c r="AX730" i="10" s="1"/>
  <c r="AX731" i="10" s="1"/>
  <c r="AY736" i="10"/>
  <c r="AY730" i="10" s="1"/>
  <c r="AY731" i="10" s="1"/>
  <c r="AZ736" i="10"/>
  <c r="AZ730" i="10" s="1"/>
  <c r="AZ731" i="10" s="1"/>
  <c r="BA736" i="10"/>
  <c r="BB736" i="10"/>
  <c r="AJ740" i="10"/>
  <c r="AK740" i="10"/>
  <c r="AL740" i="10"/>
  <c r="AM740" i="10"/>
  <c r="AN740" i="10"/>
  <c r="AO740" i="10"/>
  <c r="AP740" i="10"/>
  <c r="AQ740" i="10"/>
  <c r="AQ730" i="10" s="1"/>
  <c r="AQ731" i="10" s="1"/>
  <c r="AR740" i="10"/>
  <c r="AS740" i="10"/>
  <c r="AT740" i="10"/>
  <c r="AU740" i="10"/>
  <c r="AV740" i="10"/>
  <c r="AW740" i="10"/>
  <c r="AX740" i="10"/>
  <c r="AY740" i="10"/>
  <c r="AZ740" i="10"/>
  <c r="BA740" i="10"/>
  <c r="BB740" i="10"/>
  <c r="BB730" i="10" s="1"/>
  <c r="BB731" i="10" s="1"/>
  <c r="AS745" i="10"/>
  <c r="AT745" i="10"/>
  <c r="AU745" i="10"/>
  <c r="AV745" i="10"/>
  <c r="AV746" i="10" s="1"/>
  <c r="AW745" i="10"/>
  <c r="AW746" i="10" s="1"/>
  <c r="AR746" i="10"/>
  <c r="AS746" i="10"/>
  <c r="AT746" i="10"/>
  <c r="AU746" i="10"/>
  <c r="AJ747" i="10"/>
  <c r="AJ745" i="10" s="1"/>
  <c r="AJ746" i="10" s="1"/>
  <c r="AK747" i="10"/>
  <c r="AL747" i="10"/>
  <c r="AM747" i="10"/>
  <c r="AN747" i="10"/>
  <c r="AO747" i="10"/>
  <c r="AP747" i="10"/>
  <c r="AQ747" i="10"/>
  <c r="AQ745" i="10" s="1"/>
  <c r="AQ746" i="10" s="1"/>
  <c r="AR747" i="10"/>
  <c r="AS747" i="10"/>
  <c r="AT747" i="10"/>
  <c r="AU747" i="10"/>
  <c r="AV747" i="10"/>
  <c r="AW747" i="10"/>
  <c r="AX747" i="10"/>
  <c r="AY747" i="10"/>
  <c r="AZ747" i="10"/>
  <c r="BA747" i="10"/>
  <c r="BB747" i="10"/>
  <c r="AJ751" i="10"/>
  <c r="AK751" i="10"/>
  <c r="AL751" i="10"/>
  <c r="AM751" i="10"/>
  <c r="AN751" i="10"/>
  <c r="AO751" i="10"/>
  <c r="AP751" i="10"/>
  <c r="AQ751" i="10"/>
  <c r="AR751" i="10"/>
  <c r="AS751" i="10"/>
  <c r="AT751" i="10"/>
  <c r="AU751" i="10"/>
  <c r="AV751" i="10"/>
  <c r="AW751" i="10"/>
  <c r="AX751" i="10"/>
  <c r="AY751" i="10"/>
  <c r="AZ751" i="10"/>
  <c r="BA751" i="10"/>
  <c r="BB751" i="10"/>
  <c r="AJ755" i="10"/>
  <c r="AK755" i="10"/>
  <c r="AL755" i="10"/>
  <c r="AM755" i="10"/>
  <c r="AN755" i="10"/>
  <c r="AO755" i="10"/>
  <c r="AP755" i="10"/>
  <c r="AQ755" i="10"/>
  <c r="AR755" i="10"/>
  <c r="AR745" i="10" s="1"/>
  <c r="AS755" i="10"/>
  <c r="AT755" i="10"/>
  <c r="AU755" i="10"/>
  <c r="AV755" i="10"/>
  <c r="AW755" i="10"/>
  <c r="AX755" i="10"/>
  <c r="AX745" i="10" s="1"/>
  <c r="AX746" i="10" s="1"/>
  <c r="AY755" i="10"/>
  <c r="AY745" i="10" s="1"/>
  <c r="AY746" i="10" s="1"/>
  <c r="AZ755" i="10"/>
  <c r="AZ745" i="10" s="1"/>
  <c r="AZ746" i="10" s="1"/>
  <c r="BA755" i="10"/>
  <c r="BB755" i="10"/>
  <c r="AK760" i="10"/>
  <c r="AK761" i="10" s="1"/>
  <c r="AM760" i="10"/>
  <c r="AP760" i="10"/>
  <c r="AQ760" i="10"/>
  <c r="AQ761" i="10" s="1"/>
  <c r="AX761" i="10"/>
  <c r="BA761" i="10"/>
  <c r="BB761" i="10"/>
  <c r="AJ762" i="10"/>
  <c r="AJ760" i="10" s="1"/>
  <c r="AK762" i="10"/>
  <c r="AL762" i="10"/>
  <c r="AM762" i="10"/>
  <c r="AN762" i="10"/>
  <c r="AO762" i="10"/>
  <c r="AP762" i="10"/>
  <c r="AQ762" i="10"/>
  <c r="AR762" i="10"/>
  <c r="AS762" i="10"/>
  <c r="AS760" i="10" s="1"/>
  <c r="AT762" i="10"/>
  <c r="AT760" i="10" s="1"/>
  <c r="AT761" i="10" s="1"/>
  <c r="AU762" i="10"/>
  <c r="AV762" i="10"/>
  <c r="AW762" i="10"/>
  <c r="AX762" i="10"/>
  <c r="AY762" i="10"/>
  <c r="AZ762" i="10"/>
  <c r="BA762" i="10"/>
  <c r="BB762" i="10"/>
  <c r="BB760" i="10" s="1"/>
  <c r="AJ766" i="10"/>
  <c r="AK766" i="10"/>
  <c r="AL766" i="10"/>
  <c r="AM766" i="10"/>
  <c r="AN766" i="10"/>
  <c r="AO766" i="10"/>
  <c r="AP766" i="10"/>
  <c r="AQ766" i="10"/>
  <c r="AR766" i="10"/>
  <c r="AS766" i="10"/>
  <c r="AT766" i="10"/>
  <c r="AU766" i="10"/>
  <c r="AV766" i="10"/>
  <c r="AW766" i="10"/>
  <c r="AW760" i="10" s="1"/>
  <c r="AW761" i="10" s="1"/>
  <c r="AX766" i="10"/>
  <c r="AX760" i="10" s="1"/>
  <c r="AY766" i="10"/>
  <c r="AY760" i="10" s="1"/>
  <c r="AY761" i="10" s="1"/>
  <c r="AZ766" i="10"/>
  <c r="BA766" i="10"/>
  <c r="BB766" i="10"/>
  <c r="AJ770" i="10"/>
  <c r="AK770" i="10"/>
  <c r="AL770" i="10"/>
  <c r="AM770" i="10"/>
  <c r="AN770" i="10"/>
  <c r="AO770" i="10"/>
  <c r="AP770" i="10"/>
  <c r="AQ770" i="10"/>
  <c r="AR770" i="10"/>
  <c r="AS770" i="10"/>
  <c r="AT770" i="10"/>
  <c r="AU770" i="10"/>
  <c r="AV770" i="10"/>
  <c r="AW770" i="10"/>
  <c r="AX770" i="10"/>
  <c r="AY770" i="10"/>
  <c r="AZ770" i="10"/>
  <c r="BA770" i="10"/>
  <c r="BA760" i="10" s="1"/>
  <c r="BB770" i="10"/>
  <c r="AK775" i="10"/>
  <c r="AL775" i="10"/>
  <c r="AL776" i="10" s="1"/>
  <c r="AS775" i="10"/>
  <c r="AY775" i="10"/>
  <c r="AY776" i="10" s="1"/>
  <c r="AK776" i="10"/>
  <c r="AJ777" i="10"/>
  <c r="AK777" i="10"/>
  <c r="AL777" i="10"/>
  <c r="AM777" i="10"/>
  <c r="AN777" i="10"/>
  <c r="AO777" i="10"/>
  <c r="AP777" i="10"/>
  <c r="AQ777" i="10"/>
  <c r="AR777" i="10"/>
  <c r="AS777" i="10"/>
  <c r="AT777" i="10"/>
  <c r="AU777" i="10"/>
  <c r="AU775" i="10" s="1"/>
  <c r="AU776" i="10" s="1"/>
  <c r="AV777" i="10"/>
  <c r="AV775" i="10" s="1"/>
  <c r="AV776" i="10" s="1"/>
  <c r="AW777" i="10"/>
  <c r="AW775" i="10" s="1"/>
  <c r="AW776" i="10" s="1"/>
  <c r="AX777" i="10"/>
  <c r="AX775" i="10" s="1"/>
  <c r="AX776" i="10" s="1"/>
  <c r="AY777" i="10"/>
  <c r="AZ777" i="10"/>
  <c r="AZ775" i="10" s="1"/>
  <c r="AZ776" i="10" s="1"/>
  <c r="BA777" i="10"/>
  <c r="BA775" i="10" s="1"/>
  <c r="BA776" i="10" s="1"/>
  <c r="BB777" i="10"/>
  <c r="AJ781" i="10"/>
  <c r="AK781" i="10"/>
  <c r="AL781" i="10"/>
  <c r="AM781" i="10"/>
  <c r="AN781" i="10"/>
  <c r="AO781" i="10"/>
  <c r="AP781" i="10"/>
  <c r="AQ781" i="10"/>
  <c r="AR781" i="10"/>
  <c r="AS781" i="10"/>
  <c r="AT781" i="10"/>
  <c r="AU781" i="10"/>
  <c r="AV781" i="10"/>
  <c r="AW781" i="10"/>
  <c r="AX781" i="10"/>
  <c r="AY781" i="10"/>
  <c r="AZ781" i="10"/>
  <c r="BA781" i="10"/>
  <c r="BB781" i="10"/>
  <c r="AJ785" i="10"/>
  <c r="AK785" i="10"/>
  <c r="AL785" i="10"/>
  <c r="AM785" i="10"/>
  <c r="AN785" i="10"/>
  <c r="AO785" i="10"/>
  <c r="AO775" i="10" s="1"/>
  <c r="AO776" i="10" s="1"/>
  <c r="AP785" i="10"/>
  <c r="AQ785" i="10"/>
  <c r="AQ775" i="10" s="1"/>
  <c r="AQ776" i="10" s="1"/>
  <c r="AR785" i="10"/>
  <c r="AR775" i="10" s="1"/>
  <c r="AR776" i="10" s="1"/>
  <c r="AS785" i="10"/>
  <c r="AT785" i="10"/>
  <c r="AT775" i="10" s="1"/>
  <c r="AT776" i="10" s="1"/>
  <c r="AU785" i="10"/>
  <c r="AV785" i="10"/>
  <c r="AW785" i="10"/>
  <c r="AX785" i="10"/>
  <c r="AY785" i="10"/>
  <c r="AZ785" i="10"/>
  <c r="BA785" i="10"/>
  <c r="BB785" i="10"/>
  <c r="BB775" i="10" s="1"/>
  <c r="BB776" i="10" s="1"/>
  <c r="AJ790" i="10"/>
  <c r="AM790" i="10"/>
  <c r="AO790" i="10"/>
  <c r="AU790" i="10"/>
  <c r="AU791" i="10" s="1"/>
  <c r="AO791" i="10"/>
  <c r="AP791" i="10"/>
  <c r="BB791" i="10"/>
  <c r="AJ792" i="10"/>
  <c r="AK792" i="10"/>
  <c r="AK790" i="10" s="1"/>
  <c r="AK791" i="10" s="1"/>
  <c r="AL792" i="10"/>
  <c r="AL790" i="10" s="1"/>
  <c r="AL791" i="10" s="1"/>
  <c r="AM792" i="10"/>
  <c r="AN792" i="10"/>
  <c r="AN790" i="10" s="1"/>
  <c r="AN791" i="10" s="1"/>
  <c r="AO792" i="10"/>
  <c r="AP792" i="10"/>
  <c r="AQ792" i="10"/>
  <c r="AR792" i="10"/>
  <c r="AS792" i="10"/>
  <c r="AT792" i="10"/>
  <c r="AU792" i="10"/>
  <c r="AV792" i="10"/>
  <c r="AW792" i="10"/>
  <c r="AX792" i="10"/>
  <c r="AY792" i="10"/>
  <c r="AZ792" i="10"/>
  <c r="BA792" i="10"/>
  <c r="BB792" i="10"/>
  <c r="BB790" i="10" s="1"/>
  <c r="AJ796" i="10"/>
  <c r="AK796" i="10"/>
  <c r="AL796" i="10"/>
  <c r="AM796" i="10"/>
  <c r="AN796" i="10"/>
  <c r="AO796" i="10"/>
  <c r="AP796" i="10"/>
  <c r="AQ796" i="10"/>
  <c r="AQ790" i="10" s="1"/>
  <c r="AQ791" i="10" s="1"/>
  <c r="AR796" i="10"/>
  <c r="AR790" i="10" s="1"/>
  <c r="AR791" i="10" s="1"/>
  <c r="AS796" i="10"/>
  <c r="AS790" i="10" s="1"/>
  <c r="AT796" i="10"/>
  <c r="AT790" i="10" s="1"/>
  <c r="AT791" i="10" s="1"/>
  <c r="AU796" i="10"/>
  <c r="AV796" i="10"/>
  <c r="AV790" i="10" s="1"/>
  <c r="AW796" i="10"/>
  <c r="AW790" i="10" s="1"/>
  <c r="AW791" i="10" s="1"/>
  <c r="AX796" i="10"/>
  <c r="AY796" i="10"/>
  <c r="AZ796" i="10"/>
  <c r="BA796" i="10"/>
  <c r="BB796" i="10"/>
  <c r="AJ800" i="10"/>
  <c r="AK800" i="10"/>
  <c r="AL800" i="10"/>
  <c r="AM800" i="10"/>
  <c r="AN800" i="10"/>
  <c r="AO800" i="10"/>
  <c r="AP800" i="10"/>
  <c r="AP790" i="10" s="1"/>
  <c r="AQ800" i="10"/>
  <c r="AR800" i="10"/>
  <c r="AS800" i="10"/>
  <c r="AT800" i="10"/>
  <c r="AU800" i="10"/>
  <c r="AV800" i="10"/>
  <c r="AW800" i="10"/>
  <c r="AX800" i="10"/>
  <c r="AY800" i="10"/>
  <c r="AZ800" i="10"/>
  <c r="BA800" i="10"/>
  <c r="BB800" i="10"/>
  <c r="AU805" i="10"/>
  <c r="AU806" i="10" s="1"/>
  <c r="AX805" i="10"/>
  <c r="AX806" i="10" s="1"/>
  <c r="AY805" i="10"/>
  <c r="AY806" i="10" s="1"/>
  <c r="AZ805" i="10"/>
  <c r="AZ806" i="10" s="1"/>
  <c r="BA805" i="10"/>
  <c r="BA806" i="10" s="1"/>
  <c r="AJ807" i="10"/>
  <c r="AK807" i="10"/>
  <c r="AL807" i="10"/>
  <c r="AM807" i="10"/>
  <c r="AN807" i="10"/>
  <c r="AO807" i="10"/>
  <c r="AO805" i="10" s="1"/>
  <c r="AO806" i="10" s="1"/>
  <c r="AP807" i="10"/>
  <c r="AQ807" i="10"/>
  <c r="AQ805" i="10" s="1"/>
  <c r="AQ806" i="10" s="1"/>
  <c r="AR807" i="10"/>
  <c r="AR805" i="10" s="1"/>
  <c r="AR806" i="10" s="1"/>
  <c r="AS807" i="10"/>
  <c r="AS805" i="10" s="1"/>
  <c r="AT807" i="10"/>
  <c r="AT805" i="10" s="1"/>
  <c r="AT806" i="10" s="1"/>
  <c r="AU807" i="10"/>
  <c r="AV807" i="10"/>
  <c r="AW807" i="10"/>
  <c r="AX807" i="10"/>
  <c r="AY807" i="10"/>
  <c r="AZ807" i="10"/>
  <c r="BA807" i="10"/>
  <c r="BB807" i="10"/>
  <c r="AJ811" i="10"/>
  <c r="AK811" i="10"/>
  <c r="AL811" i="10"/>
  <c r="AM811" i="10"/>
  <c r="AN811" i="10"/>
  <c r="AO811" i="10"/>
  <c r="AP811" i="10"/>
  <c r="AQ811" i="10"/>
  <c r="AR811" i="10"/>
  <c r="AS811" i="10"/>
  <c r="AT811" i="10"/>
  <c r="AU811" i="10"/>
  <c r="AV811" i="10"/>
  <c r="AW811" i="10"/>
  <c r="AX811" i="10"/>
  <c r="AY811" i="10"/>
  <c r="AZ811" i="10"/>
  <c r="BA811" i="10"/>
  <c r="BB811" i="10"/>
  <c r="AJ815" i="10"/>
  <c r="AK815" i="10"/>
  <c r="AK805" i="10" s="1"/>
  <c r="AK806" i="10" s="1"/>
  <c r="AL815" i="10"/>
  <c r="AM815" i="10"/>
  <c r="AM805" i="10" s="1"/>
  <c r="AN815" i="10"/>
  <c r="AO815" i="10"/>
  <c r="AP815" i="10"/>
  <c r="AQ815" i="10"/>
  <c r="AR815" i="10"/>
  <c r="AS815" i="10"/>
  <c r="AT815" i="10"/>
  <c r="AU815" i="10"/>
  <c r="AV815" i="10"/>
  <c r="AW815" i="10"/>
  <c r="AX815" i="10"/>
  <c r="AY815" i="10"/>
  <c r="AZ815" i="10"/>
  <c r="BA815" i="10"/>
  <c r="BB815" i="10"/>
  <c r="AJ820" i="10"/>
  <c r="AK820" i="10"/>
  <c r="AK821" i="10" s="1"/>
  <c r="AM820" i="10"/>
  <c r="AT820" i="10"/>
  <c r="AZ820" i="10"/>
  <c r="AZ821" i="10" s="1"/>
  <c r="AT821" i="10"/>
  <c r="AU821" i="10"/>
  <c r="AJ822" i="10"/>
  <c r="AK822" i="10"/>
  <c r="AL822" i="10"/>
  <c r="AL820" i="10" s="1"/>
  <c r="AL821" i="10" s="1"/>
  <c r="AM822" i="10"/>
  <c r="AN822" i="10"/>
  <c r="AN820" i="10" s="1"/>
  <c r="AN821" i="10" s="1"/>
  <c r="AO822" i="10"/>
  <c r="AP822" i="10"/>
  <c r="AQ822" i="10"/>
  <c r="AR822" i="10"/>
  <c r="AS822" i="10"/>
  <c r="AT822" i="10"/>
  <c r="AU822" i="10"/>
  <c r="AV822" i="10"/>
  <c r="AW822" i="10"/>
  <c r="AX822" i="10"/>
  <c r="AY822" i="10"/>
  <c r="AZ822" i="10"/>
  <c r="BA822" i="10"/>
  <c r="BB822" i="10"/>
  <c r="AJ826" i="10"/>
  <c r="AK826" i="10"/>
  <c r="AL826" i="10"/>
  <c r="AM826" i="10"/>
  <c r="AN826" i="10"/>
  <c r="AO826" i="10"/>
  <c r="AP826" i="10"/>
  <c r="AQ826" i="10"/>
  <c r="AR826" i="10"/>
  <c r="AS826" i="10"/>
  <c r="AT826" i="10"/>
  <c r="AU826" i="10"/>
  <c r="AV826" i="10"/>
  <c r="AW826" i="10"/>
  <c r="AX826" i="10"/>
  <c r="AX820" i="10" s="1"/>
  <c r="AX821" i="10" s="1"/>
  <c r="AY826" i="10"/>
  <c r="AY820" i="10" s="1"/>
  <c r="AY821" i="10" s="1"/>
  <c r="AZ826" i="10"/>
  <c r="BA826" i="10"/>
  <c r="BA820" i="10" s="1"/>
  <c r="BA821" i="10" s="1"/>
  <c r="BB826" i="10"/>
  <c r="AJ830" i="10"/>
  <c r="AK830" i="10"/>
  <c r="AL830" i="10"/>
  <c r="AM830" i="10"/>
  <c r="AN830" i="10"/>
  <c r="AO830" i="10"/>
  <c r="AP830" i="10"/>
  <c r="AQ830" i="10"/>
  <c r="AR830" i="10"/>
  <c r="AS830" i="10"/>
  <c r="AT830" i="10"/>
  <c r="AU830" i="10"/>
  <c r="AU820" i="10" s="1"/>
  <c r="AV830" i="10"/>
  <c r="AW830" i="10"/>
  <c r="AX830" i="10"/>
  <c r="AY830" i="10"/>
  <c r="AZ830" i="10"/>
  <c r="BA830" i="10"/>
  <c r="BB830" i="10"/>
  <c r="AJ835" i="10"/>
  <c r="AS835" i="10"/>
  <c r="AT835" i="10"/>
  <c r="AT836" i="10" s="1"/>
  <c r="AU835" i="10"/>
  <c r="AU836" i="10" s="1"/>
  <c r="AW835" i="10"/>
  <c r="AZ835" i="10"/>
  <c r="AZ836" i="10" s="1"/>
  <c r="BA835" i="10"/>
  <c r="BA836" i="10" s="1"/>
  <c r="BB835" i="10"/>
  <c r="BB836" i="10" s="1"/>
  <c r="AJ837" i="10"/>
  <c r="AK837" i="10"/>
  <c r="AL837" i="10"/>
  <c r="AL835" i="10" s="1"/>
  <c r="AL836" i="10" s="1"/>
  <c r="AM837" i="10"/>
  <c r="AM835" i="10" s="1"/>
  <c r="AN837" i="10"/>
  <c r="AN835" i="10" s="1"/>
  <c r="AN836" i="10" s="1"/>
  <c r="AO837" i="10"/>
  <c r="AP837" i="10"/>
  <c r="AQ837" i="10"/>
  <c r="AR837" i="10"/>
  <c r="AS837" i="10"/>
  <c r="AT837" i="10"/>
  <c r="AU837" i="10"/>
  <c r="AV837" i="10"/>
  <c r="AV835" i="10" s="1"/>
  <c r="AV836" i="10" s="1"/>
  <c r="AW837" i="10"/>
  <c r="AX837" i="10"/>
  <c r="AY837" i="10"/>
  <c r="AZ837" i="10"/>
  <c r="BA837" i="10"/>
  <c r="BB837" i="10"/>
  <c r="AJ841" i="10"/>
  <c r="AK841" i="10"/>
  <c r="AL841" i="10"/>
  <c r="AM841" i="10"/>
  <c r="AN841" i="10"/>
  <c r="AO841" i="10"/>
  <c r="AP841" i="10"/>
  <c r="AQ841" i="10"/>
  <c r="AR841" i="10"/>
  <c r="AS841" i="10"/>
  <c r="AT841" i="10"/>
  <c r="AU841" i="10"/>
  <c r="AV841" i="10"/>
  <c r="AW841" i="10"/>
  <c r="AX841" i="10"/>
  <c r="AY841" i="10"/>
  <c r="AY835" i="10" s="1"/>
  <c r="AY836" i="10" s="1"/>
  <c r="AZ841" i="10"/>
  <c r="BA841" i="10"/>
  <c r="BB841" i="10"/>
  <c r="AJ845" i="10"/>
  <c r="AK845" i="10"/>
  <c r="AL845" i="10"/>
  <c r="AM845" i="10"/>
  <c r="AN845" i="10"/>
  <c r="AO845" i="10"/>
  <c r="AP845" i="10"/>
  <c r="AP835" i="10" s="1"/>
  <c r="AQ845" i="10"/>
  <c r="AQ835" i="10" s="1"/>
  <c r="AQ836" i="10" s="1"/>
  <c r="AR845" i="10"/>
  <c r="AR835" i="10" s="1"/>
  <c r="AR836" i="10" s="1"/>
  <c r="AS845" i="10"/>
  <c r="AT845" i="10"/>
  <c r="AU845" i="10"/>
  <c r="AV845" i="10"/>
  <c r="AW845" i="10"/>
  <c r="AX845" i="10"/>
  <c r="AX835" i="10" s="1"/>
  <c r="AX836" i="10" s="1"/>
  <c r="AY845" i="10"/>
  <c r="AZ845" i="10"/>
  <c r="BA845" i="10"/>
  <c r="BB845" i="10"/>
  <c r="AM850" i="10"/>
  <c r="AV850" i="10"/>
  <c r="AW850" i="10"/>
  <c r="AX850" i="10"/>
  <c r="AL851" i="10"/>
  <c r="AV851" i="10"/>
  <c r="AW851" i="10"/>
  <c r="AX851" i="10"/>
  <c r="AY851" i="10"/>
  <c r="AJ852" i="10"/>
  <c r="AK852" i="10"/>
  <c r="AL852" i="10"/>
  <c r="AM852" i="10"/>
  <c r="AN852" i="10"/>
  <c r="AN850" i="10" s="1"/>
  <c r="AN851" i="10" s="1"/>
  <c r="AO852" i="10"/>
  <c r="AO850" i="10" s="1"/>
  <c r="AO851" i="10" s="1"/>
  <c r="AP852" i="10"/>
  <c r="AP850" i="10" s="1"/>
  <c r="AQ852" i="10"/>
  <c r="AQ850" i="10" s="1"/>
  <c r="AQ851" i="10" s="1"/>
  <c r="AR852" i="10"/>
  <c r="AS852" i="10"/>
  <c r="AT852" i="10"/>
  <c r="AU852" i="10"/>
  <c r="AV852" i="10"/>
  <c r="AW852" i="10"/>
  <c r="AX852" i="10"/>
  <c r="AY852" i="10"/>
  <c r="AY850" i="10" s="1"/>
  <c r="AZ852" i="10"/>
  <c r="AZ850" i="10" s="1"/>
  <c r="AZ851" i="10" s="1"/>
  <c r="BA852" i="10"/>
  <c r="BB852" i="10"/>
  <c r="AJ856" i="10"/>
  <c r="AK856" i="10"/>
  <c r="AL856" i="10"/>
  <c r="AM856" i="10"/>
  <c r="AN856" i="10"/>
  <c r="AO856" i="10"/>
  <c r="AP856" i="10"/>
  <c r="AQ856" i="10"/>
  <c r="AR856" i="10"/>
  <c r="AR850" i="10" s="1"/>
  <c r="AR851" i="10" s="1"/>
  <c r="AS856" i="10"/>
  <c r="AS850" i="10" s="1"/>
  <c r="AT856" i="10"/>
  <c r="AU856" i="10"/>
  <c r="AV856" i="10"/>
  <c r="AW856" i="10"/>
  <c r="AX856" i="10"/>
  <c r="AY856" i="10"/>
  <c r="AZ856" i="10"/>
  <c r="BA856" i="10"/>
  <c r="BB856" i="10"/>
  <c r="BB850" i="10" s="1"/>
  <c r="BB851" i="10" s="1"/>
  <c r="AJ860" i="10"/>
  <c r="AK860" i="10"/>
  <c r="AL860" i="10"/>
  <c r="AL850" i="10" s="1"/>
  <c r="AM860" i="10"/>
  <c r="AN860" i="10"/>
  <c r="AO860" i="10"/>
  <c r="AP860" i="10"/>
  <c r="AQ860" i="10"/>
  <c r="AR860" i="10"/>
  <c r="AS860" i="10"/>
  <c r="AT860" i="10"/>
  <c r="AU860" i="10"/>
  <c r="AV860" i="10"/>
  <c r="AW860" i="10"/>
  <c r="AX860" i="10"/>
  <c r="AY860" i="10"/>
  <c r="AZ860" i="10"/>
  <c r="BA860" i="10"/>
  <c r="BB860" i="10"/>
  <c r="BA865" i="10"/>
  <c r="BA866" i="10" s="1"/>
  <c r="AU866" i="10"/>
  <c r="BB866" i="10"/>
  <c r="AJ867" i="10"/>
  <c r="AK867" i="10"/>
  <c r="AK865" i="10" s="1"/>
  <c r="AK866" i="10" s="1"/>
  <c r="AL867" i="10"/>
  <c r="AL865" i="10" s="1"/>
  <c r="AL866" i="10" s="1"/>
  <c r="AM867" i="10"/>
  <c r="AM865" i="10" s="1"/>
  <c r="AN867" i="10"/>
  <c r="AN865" i="10" s="1"/>
  <c r="AN866" i="10" s="1"/>
  <c r="AO867" i="10"/>
  <c r="AP867" i="10"/>
  <c r="AP865" i="10" s="1"/>
  <c r="AQ867" i="10"/>
  <c r="AR867" i="10"/>
  <c r="AS867" i="10"/>
  <c r="AT867" i="10"/>
  <c r="AU867" i="10"/>
  <c r="AU865" i="10" s="1"/>
  <c r="AV867" i="10"/>
  <c r="AV865" i="10" s="1"/>
  <c r="AW867" i="10"/>
  <c r="AW865" i="10" s="1"/>
  <c r="AW866" i="10" s="1"/>
  <c r="AX867" i="10"/>
  <c r="AX865" i="10" s="1"/>
  <c r="AX866" i="10" s="1"/>
  <c r="AY867" i="10"/>
  <c r="AY865" i="10" s="1"/>
  <c r="AY866" i="10" s="1"/>
  <c r="AZ867" i="10"/>
  <c r="BA867" i="10"/>
  <c r="BB867" i="10"/>
  <c r="AJ871" i="10"/>
  <c r="AK871" i="10"/>
  <c r="AL871" i="10"/>
  <c r="AM871" i="10"/>
  <c r="AN871" i="10"/>
  <c r="AO871" i="10"/>
  <c r="AP871" i="10"/>
  <c r="AQ871" i="10"/>
  <c r="AR871" i="10"/>
  <c r="AS871" i="10"/>
  <c r="AT871" i="10"/>
  <c r="AU871" i="10"/>
  <c r="AV871" i="10"/>
  <c r="AW871" i="10"/>
  <c r="AX871" i="10"/>
  <c r="AY871" i="10"/>
  <c r="AZ871" i="10"/>
  <c r="BA871" i="10"/>
  <c r="BB871" i="10"/>
  <c r="BB865" i="10" s="1"/>
  <c r="AJ875" i="10"/>
  <c r="AK875" i="10"/>
  <c r="AL875" i="10"/>
  <c r="AM875" i="10"/>
  <c r="AN875" i="10"/>
  <c r="AO875" i="10"/>
  <c r="AP875" i="10"/>
  <c r="AQ875" i="10"/>
  <c r="AQ865" i="10" s="1"/>
  <c r="AQ866" i="10" s="1"/>
  <c r="AR875" i="10"/>
  <c r="AR865" i="10" s="1"/>
  <c r="AR866" i="10" s="1"/>
  <c r="AS875" i="10"/>
  <c r="AT875" i="10"/>
  <c r="AU875" i="10"/>
  <c r="AV875" i="10"/>
  <c r="AW875" i="10"/>
  <c r="AX875" i="10"/>
  <c r="AY875" i="10"/>
  <c r="AZ875" i="10"/>
  <c r="BA875" i="10"/>
  <c r="BB875" i="10"/>
  <c r="AT880" i="10"/>
  <c r="AT881" i="10" s="1"/>
  <c r="AU880" i="10"/>
  <c r="AU881" i="10" s="1"/>
  <c r="AV880" i="10"/>
  <c r="AW880" i="10"/>
  <c r="BA880" i="10"/>
  <c r="BA881" i="10" s="1"/>
  <c r="BF880" i="10"/>
  <c r="AL881" i="10"/>
  <c r="AV881" i="10"/>
  <c r="AW881" i="10"/>
  <c r="BB881" i="10"/>
  <c r="AJ882" i="10"/>
  <c r="AJ880" i="10" s="1"/>
  <c r="AJ881" i="10" s="1"/>
  <c r="AK882" i="10"/>
  <c r="AL882" i="10"/>
  <c r="AM882" i="10"/>
  <c r="AN882" i="10"/>
  <c r="AO882" i="10"/>
  <c r="AO880" i="10" s="1"/>
  <c r="AO881" i="10" s="1"/>
  <c r="AP882" i="10"/>
  <c r="AQ882" i="10"/>
  <c r="AR882" i="10"/>
  <c r="AS882" i="10"/>
  <c r="AT882" i="10"/>
  <c r="AU882" i="10"/>
  <c r="AV882" i="10"/>
  <c r="AW882" i="10"/>
  <c r="AX882" i="10"/>
  <c r="AY882" i="10"/>
  <c r="AY880" i="10" s="1"/>
  <c r="AY881" i="10" s="1"/>
  <c r="AZ882" i="10"/>
  <c r="AZ880" i="10" s="1"/>
  <c r="AZ881" i="10" s="1"/>
  <c r="BA882" i="10"/>
  <c r="BB882" i="10"/>
  <c r="AJ886" i="10"/>
  <c r="AK886" i="10"/>
  <c r="AK880" i="10" s="1"/>
  <c r="AK881" i="10" s="1"/>
  <c r="AL886" i="10"/>
  <c r="AL880" i="10" s="1"/>
  <c r="AM886" i="10"/>
  <c r="AN886" i="10"/>
  <c r="AO886" i="10"/>
  <c r="AP886" i="10"/>
  <c r="AQ886" i="10"/>
  <c r="AQ880" i="10" s="1"/>
  <c r="AQ881" i="10" s="1"/>
  <c r="AR886" i="10"/>
  <c r="AS886" i="10"/>
  <c r="AT886" i="10"/>
  <c r="AU886" i="10"/>
  <c r="AV886" i="10"/>
  <c r="AW886" i="10"/>
  <c r="AX886" i="10"/>
  <c r="AY886" i="10"/>
  <c r="AZ886" i="10"/>
  <c r="BA886" i="10"/>
  <c r="BB886" i="10"/>
  <c r="BB880" i="10" s="1"/>
  <c r="AJ890" i="10"/>
  <c r="AK890" i="10"/>
  <c r="AL890" i="10"/>
  <c r="AM890" i="10"/>
  <c r="AN890" i="10"/>
  <c r="AO890" i="10"/>
  <c r="AP890" i="10"/>
  <c r="AQ890" i="10"/>
  <c r="AR890" i="10"/>
  <c r="AS890" i="10"/>
  <c r="AT890" i="10"/>
  <c r="AU890" i="10"/>
  <c r="AV890" i="10"/>
  <c r="AW890" i="10"/>
  <c r="AX890" i="10"/>
  <c r="AY890" i="10"/>
  <c r="AZ890" i="10"/>
  <c r="BA890" i="10"/>
  <c r="BB890" i="10"/>
  <c r="AJ895" i="10"/>
  <c r="AK895" i="10"/>
  <c r="AK896" i="10" s="1"/>
  <c r="AL895" i="10"/>
  <c r="AL896" i="10" s="1"/>
  <c r="AP895" i="10"/>
  <c r="AQ895" i="10"/>
  <c r="AQ896" i="10" s="1"/>
  <c r="AT895" i="10"/>
  <c r="AT896" i="10" s="1"/>
  <c r="BB895" i="10"/>
  <c r="BB896" i="10"/>
  <c r="AJ897" i="10"/>
  <c r="AK897" i="10"/>
  <c r="AL897" i="10"/>
  <c r="AM897" i="10"/>
  <c r="AM895" i="10" s="1"/>
  <c r="AN897" i="10"/>
  <c r="AN895" i="10" s="1"/>
  <c r="AN896" i="10" s="1"/>
  <c r="AO897" i="10"/>
  <c r="AP897" i="10"/>
  <c r="AQ897" i="10"/>
  <c r="AR897" i="10"/>
  <c r="AR895" i="10" s="1"/>
  <c r="AR896" i="10" s="1"/>
  <c r="AS897" i="10"/>
  <c r="AT897" i="10"/>
  <c r="AU897" i="10"/>
  <c r="AU895" i="10" s="1"/>
  <c r="AU896" i="10" s="1"/>
  <c r="AV897" i="10"/>
  <c r="AW897" i="10"/>
  <c r="AW895" i="10" s="1"/>
  <c r="AW896" i="10" s="1"/>
  <c r="AX897" i="10"/>
  <c r="AY897" i="10"/>
  <c r="AZ897" i="10"/>
  <c r="BA897" i="10"/>
  <c r="BB897" i="10"/>
  <c r="AJ901" i="10"/>
  <c r="AK901" i="10"/>
  <c r="AL901" i="10"/>
  <c r="AM901" i="10"/>
  <c r="AN901" i="10"/>
  <c r="AO901" i="10"/>
  <c r="AP901" i="10"/>
  <c r="AQ901" i="10"/>
  <c r="AR901" i="10"/>
  <c r="AS901" i="10"/>
  <c r="AS895" i="10" s="1"/>
  <c r="AT901" i="10"/>
  <c r="AU901" i="10"/>
  <c r="AV901" i="10"/>
  <c r="AV895" i="10" s="1"/>
  <c r="AW901" i="10"/>
  <c r="AX901" i="10"/>
  <c r="AY901" i="10"/>
  <c r="AZ901" i="10"/>
  <c r="AZ895" i="10" s="1"/>
  <c r="AZ896" i="10" s="1"/>
  <c r="BA901" i="10"/>
  <c r="BA895" i="10" s="1"/>
  <c r="BA896" i="10" s="1"/>
  <c r="BB901" i="10"/>
  <c r="AJ905" i="10"/>
  <c r="AK905" i="10"/>
  <c r="AL905" i="10"/>
  <c r="AM905" i="10"/>
  <c r="AN905" i="10"/>
  <c r="AO905" i="10"/>
  <c r="AO895" i="10" s="1"/>
  <c r="AO896" i="10" s="1"/>
  <c r="AP905" i="10"/>
  <c r="AQ905" i="10"/>
  <c r="AR905" i="10"/>
  <c r="AS905" i="10"/>
  <c r="AT905" i="10"/>
  <c r="AU905" i="10"/>
  <c r="AV905" i="10"/>
  <c r="AW905" i="10"/>
  <c r="AX905" i="10"/>
  <c r="AY905" i="10"/>
  <c r="AZ905" i="10"/>
  <c r="BA905" i="10"/>
  <c r="BB905" i="10"/>
  <c r="AN910" i="10"/>
  <c r="AO910" i="10"/>
  <c r="AO911" i="10" s="1"/>
  <c r="AP910" i="10"/>
  <c r="AP911" i="10" s="1"/>
  <c r="AT910" i="10"/>
  <c r="AT911" i="10" s="1"/>
  <c r="AU910" i="10"/>
  <c r="AU911" i="10" s="1"/>
  <c r="AW910" i="10"/>
  <c r="AW911" i="10" s="1"/>
  <c r="AX910" i="10"/>
  <c r="AM911" i="10"/>
  <c r="AN911" i="10"/>
  <c r="AX911" i="10"/>
  <c r="AJ912" i="10"/>
  <c r="AK912" i="10"/>
  <c r="AL912" i="10"/>
  <c r="AM912" i="10"/>
  <c r="AN912" i="10"/>
  <c r="AO912" i="10"/>
  <c r="AP912" i="10"/>
  <c r="AQ912" i="10"/>
  <c r="AQ910" i="10" s="1"/>
  <c r="AQ911" i="10" s="1"/>
  <c r="AR912" i="10"/>
  <c r="AS912" i="10"/>
  <c r="AT912" i="10"/>
  <c r="AU912" i="10"/>
  <c r="AV912" i="10"/>
  <c r="AW912" i="10"/>
  <c r="AX912" i="10"/>
  <c r="AY912" i="10"/>
  <c r="AZ912" i="10"/>
  <c r="BA912" i="10"/>
  <c r="BA910" i="10" s="1"/>
  <c r="BA911" i="10" s="1"/>
  <c r="BB912" i="10"/>
  <c r="BB910" i="10" s="1"/>
  <c r="BB911" i="10" s="1"/>
  <c r="AJ916" i="10"/>
  <c r="AK916" i="10"/>
  <c r="AL916" i="10"/>
  <c r="AL910" i="10" s="1"/>
  <c r="AL911" i="10" s="1"/>
  <c r="AM916" i="10"/>
  <c r="AM910" i="10" s="1"/>
  <c r="AN916" i="10"/>
  <c r="AO916" i="10"/>
  <c r="AP916" i="10"/>
  <c r="AQ916" i="10"/>
  <c r="AR916" i="10"/>
  <c r="AR910" i="10" s="1"/>
  <c r="AR911" i="10" s="1"/>
  <c r="AS916" i="10"/>
  <c r="AS910" i="10" s="1"/>
  <c r="AT916" i="10"/>
  <c r="AU916" i="10"/>
  <c r="AV916" i="10"/>
  <c r="AW916" i="10"/>
  <c r="AX916" i="10"/>
  <c r="AY916" i="10"/>
  <c r="AZ916" i="10"/>
  <c r="BA916" i="10"/>
  <c r="BB916" i="10"/>
  <c r="AJ920" i="10"/>
  <c r="AK920" i="10"/>
  <c r="AL920" i="10"/>
  <c r="AM920" i="10"/>
  <c r="AN920" i="10"/>
  <c r="AO920" i="10"/>
  <c r="AP920" i="10"/>
  <c r="AQ920" i="10"/>
  <c r="AR920" i="10"/>
  <c r="AS920" i="10"/>
  <c r="AT920" i="10"/>
  <c r="AU920" i="10"/>
  <c r="AV920" i="10"/>
  <c r="AW920" i="10"/>
  <c r="AX920" i="10"/>
  <c r="AY920" i="10"/>
  <c r="AZ920" i="10"/>
  <c r="BA920" i="10"/>
  <c r="BB920" i="10"/>
  <c r="AW925" i="10"/>
  <c r="AW926" i="10" s="1"/>
  <c r="BB925" i="10"/>
  <c r="BB926" i="10" s="1"/>
  <c r="AR926" i="10"/>
  <c r="AJ927" i="10"/>
  <c r="AK927" i="10"/>
  <c r="AL927" i="10"/>
  <c r="AM927" i="10"/>
  <c r="AN927" i="10"/>
  <c r="AO927" i="10"/>
  <c r="AO925" i="10" s="1"/>
  <c r="AO926" i="10" s="1"/>
  <c r="AP927" i="10"/>
  <c r="AP925" i="10" s="1"/>
  <c r="AQ927" i="10"/>
  <c r="AQ925" i="10" s="1"/>
  <c r="AQ926" i="10" s="1"/>
  <c r="AR927" i="10"/>
  <c r="AR925" i="10" s="1"/>
  <c r="AS927" i="10"/>
  <c r="AS925" i="10" s="1"/>
  <c r="AT927" i="10"/>
  <c r="AU927" i="10"/>
  <c r="AV927" i="10"/>
  <c r="AW927" i="10"/>
  <c r="AX927" i="10"/>
  <c r="AX925" i="10" s="1"/>
  <c r="AX926" i="10" s="1"/>
  <c r="AY927" i="10"/>
  <c r="AZ927" i="10"/>
  <c r="BA927" i="10"/>
  <c r="BB927" i="10"/>
  <c r="AJ931" i="10"/>
  <c r="AK931" i="10"/>
  <c r="AL931" i="10"/>
  <c r="AL925" i="10" s="1"/>
  <c r="AL926" i="10" s="1"/>
  <c r="AM931" i="10"/>
  <c r="AM925" i="10" s="1"/>
  <c r="AM926" i="10" s="1"/>
  <c r="AN931" i="10"/>
  <c r="AN925" i="10" s="1"/>
  <c r="AN926" i="10" s="1"/>
  <c r="AO931" i="10"/>
  <c r="AP931" i="10"/>
  <c r="AQ931" i="10"/>
  <c r="AR931" i="10"/>
  <c r="AS931" i="10"/>
  <c r="AT931" i="10"/>
  <c r="AU931" i="10"/>
  <c r="AV931" i="10"/>
  <c r="AW931" i="10"/>
  <c r="AX931" i="10"/>
  <c r="AY931" i="10"/>
  <c r="AZ931" i="10"/>
  <c r="BA931" i="10"/>
  <c r="BB931" i="10"/>
  <c r="AJ935" i="10"/>
  <c r="AK935" i="10"/>
  <c r="AL935" i="10"/>
  <c r="AM935" i="10"/>
  <c r="AN935" i="10"/>
  <c r="AO935" i="10"/>
  <c r="AP935" i="10"/>
  <c r="AQ935" i="10"/>
  <c r="AR935" i="10"/>
  <c r="AS935" i="10"/>
  <c r="AT935" i="10"/>
  <c r="AU935" i="10"/>
  <c r="AU925" i="10" s="1"/>
  <c r="AU926" i="10" s="1"/>
  <c r="AV935" i="10"/>
  <c r="AW935" i="10"/>
  <c r="AX935" i="10"/>
  <c r="AY935" i="10"/>
  <c r="AZ935" i="10"/>
  <c r="BA935" i="10"/>
  <c r="BB935" i="10"/>
  <c r="AL940" i="10"/>
  <c r="AL941" i="10" s="1"/>
  <c r="AV940" i="10"/>
  <c r="AV941" i="10" s="1"/>
  <c r="BB940" i="10"/>
  <c r="BB941" i="10" s="1"/>
  <c r="AJ942" i="10"/>
  <c r="AJ940" i="10" s="1"/>
  <c r="AK942" i="10"/>
  <c r="AK940" i="10" s="1"/>
  <c r="AK941" i="10" s="1"/>
  <c r="AL942" i="10"/>
  <c r="AM942" i="10"/>
  <c r="AM940" i="10" s="1"/>
  <c r="AN942" i="10"/>
  <c r="AO942" i="10"/>
  <c r="AP942" i="10"/>
  <c r="AP940" i="10" s="1"/>
  <c r="AP941" i="10" s="1"/>
  <c r="AQ942" i="10"/>
  <c r="AQ940" i="10" s="1"/>
  <c r="AQ941" i="10" s="1"/>
  <c r="AR942" i="10"/>
  <c r="AS942" i="10"/>
  <c r="AT942" i="10"/>
  <c r="AT940" i="10" s="1"/>
  <c r="AT941" i="10" s="1"/>
  <c r="AU942" i="10"/>
  <c r="AU940" i="10" s="1"/>
  <c r="AU941" i="10" s="1"/>
  <c r="AV942" i="10"/>
  <c r="AW942" i="10"/>
  <c r="AX942" i="10"/>
  <c r="AY942" i="10"/>
  <c r="AZ942" i="10"/>
  <c r="BA942" i="10"/>
  <c r="BA940" i="10" s="1"/>
  <c r="BA941" i="10" s="1"/>
  <c r="BB942" i="10"/>
  <c r="AJ946" i="10"/>
  <c r="AK946" i="10"/>
  <c r="AL946" i="10"/>
  <c r="AM946" i="10"/>
  <c r="AN946" i="10"/>
  <c r="AO946" i="10"/>
  <c r="AP946" i="10"/>
  <c r="AQ946" i="10"/>
  <c r="AR946" i="10"/>
  <c r="AS946" i="10"/>
  <c r="AS940" i="10" s="1"/>
  <c r="AS941" i="10" s="1"/>
  <c r="AT946" i="10"/>
  <c r="AU946" i="10"/>
  <c r="AV946" i="10"/>
  <c r="AW946" i="10"/>
  <c r="AW940" i="10" s="1"/>
  <c r="AW941" i="10" s="1"/>
  <c r="AX946" i="10"/>
  <c r="AX940" i="10" s="1"/>
  <c r="AX941" i="10" s="1"/>
  <c r="AY946" i="10"/>
  <c r="AZ946" i="10"/>
  <c r="BA946" i="10"/>
  <c r="BB946" i="10"/>
  <c r="AJ950" i="10"/>
  <c r="AK950" i="10"/>
  <c r="AL950" i="10"/>
  <c r="AM950" i="10"/>
  <c r="AN950" i="10"/>
  <c r="AO950" i="10"/>
  <c r="AO940" i="10" s="1"/>
  <c r="AO941" i="10" s="1"/>
  <c r="AP950" i="10"/>
  <c r="AQ950" i="10"/>
  <c r="AR950" i="10"/>
  <c r="AS950" i="10"/>
  <c r="AT950" i="10"/>
  <c r="AU950" i="10"/>
  <c r="AV950" i="10"/>
  <c r="AW950" i="10"/>
  <c r="AX950" i="10"/>
  <c r="AY950" i="10"/>
  <c r="AZ950" i="10"/>
  <c r="BA950" i="10"/>
  <c r="BB950" i="10"/>
  <c r="AR955" i="10"/>
  <c r="AR956" i="10" s="1"/>
  <c r="AM956" i="10"/>
  <c r="AO956" i="10"/>
  <c r="AJ957" i="10"/>
  <c r="AK957" i="10"/>
  <c r="AL957" i="10"/>
  <c r="AM957" i="10"/>
  <c r="AM955" i="10" s="1"/>
  <c r="AN957" i="10"/>
  <c r="AN955" i="10" s="1"/>
  <c r="AN956" i="10" s="1"/>
  <c r="AO957" i="10"/>
  <c r="AP957" i="10"/>
  <c r="AP955" i="10" s="1"/>
  <c r="AQ957" i="10"/>
  <c r="AR957" i="10"/>
  <c r="AS957" i="10"/>
  <c r="AT957" i="10"/>
  <c r="AU957" i="10"/>
  <c r="AV957" i="10"/>
  <c r="AW957" i="10"/>
  <c r="AX957" i="10"/>
  <c r="AY957" i="10"/>
  <c r="AZ957" i="10"/>
  <c r="AZ955" i="10" s="1"/>
  <c r="AZ956" i="10" s="1"/>
  <c r="BA957" i="10"/>
  <c r="BA955" i="10" s="1"/>
  <c r="BA956" i="10" s="1"/>
  <c r="BB957" i="10"/>
  <c r="BB955" i="10" s="1"/>
  <c r="BB956" i="10" s="1"/>
  <c r="AJ961" i="10"/>
  <c r="AK961" i="10"/>
  <c r="AL961" i="10"/>
  <c r="AM961" i="10"/>
  <c r="AN961" i="10"/>
  <c r="AO961" i="10"/>
  <c r="AO955" i="10" s="1"/>
  <c r="AP961" i="10"/>
  <c r="AQ961" i="10"/>
  <c r="AR961" i="10"/>
  <c r="AS961" i="10"/>
  <c r="AT961" i="10"/>
  <c r="AU961" i="10"/>
  <c r="AV961" i="10"/>
  <c r="AW961" i="10"/>
  <c r="AX961" i="10"/>
  <c r="AY961" i="10"/>
  <c r="AZ961" i="10"/>
  <c r="BA961" i="10"/>
  <c r="BB961" i="10"/>
  <c r="AJ965" i="10"/>
  <c r="AK965" i="10"/>
  <c r="AL965" i="10"/>
  <c r="AM965" i="10"/>
  <c r="AN965" i="10"/>
  <c r="AO965" i="10"/>
  <c r="AP965" i="10"/>
  <c r="AQ965" i="10"/>
  <c r="AQ955" i="10" s="1"/>
  <c r="AQ956" i="10" s="1"/>
  <c r="AR965" i="10"/>
  <c r="AS965" i="10"/>
  <c r="AT965" i="10"/>
  <c r="AU965" i="10"/>
  <c r="AV965" i="10"/>
  <c r="AW965" i="10"/>
  <c r="AW955" i="10" s="1"/>
  <c r="AW956" i="10" s="1"/>
  <c r="AX965" i="10"/>
  <c r="AX955" i="10" s="1"/>
  <c r="AX956" i="10" s="1"/>
  <c r="AY965" i="10"/>
  <c r="AZ965" i="10"/>
  <c r="BA965" i="10"/>
  <c r="BB965" i="10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BI775" i="12" l="1"/>
  <c r="AS776" i="12"/>
  <c r="AP896" i="12"/>
  <c r="BH895" i="12"/>
  <c r="BJ895" i="12"/>
  <c r="AV896" i="12"/>
  <c r="AV941" i="12"/>
  <c r="BJ940" i="12"/>
  <c r="BI625" i="12"/>
  <c r="AS626" i="12"/>
  <c r="AT341" i="12"/>
  <c r="BI340" i="12"/>
  <c r="BG835" i="12"/>
  <c r="BJ10" i="12"/>
  <c r="AV11" i="12"/>
  <c r="BH430" i="12"/>
  <c r="BF760" i="12"/>
  <c r="BG70" i="12"/>
  <c r="AJ416" i="12"/>
  <c r="BF415" i="12"/>
  <c r="BI100" i="12"/>
  <c r="BH835" i="12"/>
  <c r="BH235" i="12"/>
  <c r="AP236" i="12"/>
  <c r="AV386" i="12"/>
  <c r="BJ385" i="12"/>
  <c r="BI325" i="12"/>
  <c r="AS326" i="12"/>
  <c r="AJ611" i="12"/>
  <c r="BF610" i="12"/>
  <c r="AN566" i="12"/>
  <c r="BG565" i="12"/>
  <c r="BH130" i="12"/>
  <c r="AJ71" i="12"/>
  <c r="BF70" i="12"/>
  <c r="BJ805" i="12"/>
  <c r="AV806" i="12"/>
  <c r="BI790" i="12"/>
  <c r="AS791" i="12"/>
  <c r="AJ881" i="12"/>
  <c r="BF880" i="12"/>
  <c r="AP311" i="12"/>
  <c r="BH310" i="12"/>
  <c r="AJ281" i="12"/>
  <c r="BF280" i="12"/>
  <c r="BH55" i="12"/>
  <c r="AV446" i="12"/>
  <c r="BJ445" i="12"/>
  <c r="BH220" i="12"/>
  <c r="BJ730" i="12"/>
  <c r="AM401" i="12"/>
  <c r="BG400" i="12"/>
  <c r="AW566" i="12"/>
  <c r="BJ565" i="12"/>
  <c r="AV671" i="12"/>
  <c r="BJ670" i="12"/>
  <c r="BH445" i="12"/>
  <c r="AP446" i="12"/>
  <c r="AV176" i="12"/>
  <c r="BJ175" i="12"/>
  <c r="BH475" i="12"/>
  <c r="BG295" i="12"/>
  <c r="AV536" i="12"/>
  <c r="BJ535" i="12"/>
  <c r="AW716" i="12"/>
  <c r="BJ715" i="12"/>
  <c r="BI160" i="12"/>
  <c r="BH520" i="12"/>
  <c r="BG85" i="12"/>
  <c r="BJ475" i="12"/>
  <c r="BH685" i="12"/>
  <c r="AS86" i="12"/>
  <c r="BI85" i="12"/>
  <c r="AS311" i="12"/>
  <c r="BI310" i="12"/>
  <c r="BJ130" i="12"/>
  <c r="BI280" i="12"/>
  <c r="BI175" i="12"/>
  <c r="AV41" i="12"/>
  <c r="BJ40" i="12"/>
  <c r="BI40" i="12"/>
  <c r="AL341" i="12"/>
  <c r="BF340" i="12"/>
  <c r="BG115" i="12"/>
  <c r="AM116" i="12"/>
  <c r="AV206" i="12"/>
  <c r="BJ205" i="12"/>
  <c r="BH25" i="12"/>
  <c r="AV746" i="12"/>
  <c r="BJ745" i="12"/>
  <c r="BJ295" i="12"/>
  <c r="AV296" i="12"/>
  <c r="BI220" i="12"/>
  <c r="AS221" i="12"/>
  <c r="BH70" i="12"/>
  <c r="BI535" i="12"/>
  <c r="AS536" i="12"/>
  <c r="AS266" i="12"/>
  <c r="BI265" i="12"/>
  <c r="BF640" i="12"/>
  <c r="BG475" i="12"/>
  <c r="AS911" i="12"/>
  <c r="BI910" i="12"/>
  <c r="BF940" i="12"/>
  <c r="BF145" i="12"/>
  <c r="AX821" i="12"/>
  <c r="BJ820" i="12"/>
  <c r="AM431" i="12"/>
  <c r="BG430" i="12"/>
  <c r="BG520" i="12"/>
  <c r="AM521" i="12"/>
  <c r="BG40" i="12"/>
  <c r="AM41" i="12"/>
  <c r="BF295" i="12"/>
  <c r="AJ296" i="12"/>
  <c r="BG925" i="12"/>
  <c r="BH700" i="12"/>
  <c r="AP701" i="12"/>
  <c r="AJ476" i="12"/>
  <c r="BF475" i="12"/>
  <c r="AS371" i="12"/>
  <c r="BI370" i="12"/>
  <c r="BG190" i="12"/>
  <c r="AR581" i="12"/>
  <c r="BH580" i="12"/>
  <c r="BG640" i="12"/>
  <c r="AM641" i="12"/>
  <c r="BI355" i="12"/>
  <c r="BI850" i="12"/>
  <c r="BF130" i="12"/>
  <c r="AJ131" i="12"/>
  <c r="AP326" i="12"/>
  <c r="BH325" i="12"/>
  <c r="AJ56" i="12"/>
  <c r="BF55" i="12"/>
  <c r="BJ700" i="12"/>
  <c r="AV701" i="12"/>
  <c r="AJ356" i="12"/>
  <c r="BF355" i="12"/>
  <c r="BH655" i="12"/>
  <c r="AP656" i="12"/>
  <c r="BJ25" i="12"/>
  <c r="BG160" i="12"/>
  <c r="BG550" i="12"/>
  <c r="AM551" i="12"/>
  <c r="BJ655" i="12"/>
  <c r="BH775" i="12"/>
  <c r="BG10" i="12"/>
  <c r="AM11" i="12"/>
  <c r="AV86" i="12"/>
  <c r="BJ85" i="12"/>
  <c r="BG25" i="12"/>
  <c r="AM26" i="12"/>
  <c r="AM221" i="12"/>
  <c r="BG220" i="12"/>
  <c r="BJ580" i="12"/>
  <c r="AP401" i="12"/>
  <c r="BH400" i="12"/>
  <c r="BG805" i="12"/>
  <c r="BI760" i="12"/>
  <c r="AV161" i="12"/>
  <c r="BJ160" i="12"/>
  <c r="BG130" i="12"/>
  <c r="BG415" i="12"/>
  <c r="AM416" i="12"/>
  <c r="AJ251" i="12"/>
  <c r="BF250" i="12"/>
  <c r="AN611" i="12"/>
  <c r="BG610" i="12"/>
  <c r="BF85" i="12"/>
  <c r="AJ86" i="12"/>
  <c r="AM791" i="12"/>
  <c r="BG790" i="12"/>
  <c r="AJ461" i="12"/>
  <c r="BF460" i="12"/>
  <c r="BH640" i="12"/>
  <c r="AP641" i="12"/>
  <c r="AM311" i="12"/>
  <c r="BG310" i="12"/>
  <c r="AP371" i="12"/>
  <c r="BH370" i="12"/>
  <c r="AP551" i="12"/>
  <c r="BH550" i="12"/>
  <c r="BI865" i="12"/>
  <c r="BG235" i="12"/>
  <c r="AV236" i="12"/>
  <c r="BJ235" i="12"/>
  <c r="AJ521" i="12"/>
  <c r="BF520" i="12"/>
  <c r="BG175" i="12"/>
  <c r="AM176" i="12"/>
  <c r="BF400" i="12"/>
  <c r="AM821" i="12"/>
  <c r="BG820" i="12"/>
  <c r="BF160" i="12"/>
  <c r="BJ640" i="12"/>
  <c r="AJ221" i="12"/>
  <c r="BF220" i="12"/>
  <c r="AK821" i="12"/>
  <c r="BF820" i="12"/>
  <c r="BH10" i="12"/>
  <c r="AP11" i="12"/>
  <c r="BH100" i="12"/>
  <c r="BF670" i="12"/>
  <c r="AJ431" i="12"/>
  <c r="BF430" i="12"/>
  <c r="AV851" i="12"/>
  <c r="BJ850" i="12"/>
  <c r="BH820" i="12"/>
  <c r="AV326" i="12"/>
  <c r="BJ325" i="12"/>
  <c r="BF865" i="12"/>
  <c r="AJ866" i="12"/>
  <c r="BH910" i="12"/>
  <c r="AN716" i="12"/>
  <c r="BG715" i="12"/>
  <c r="BF835" i="12"/>
  <c r="AJ836" i="12"/>
  <c r="BJ430" i="12"/>
  <c r="BG760" i="12"/>
  <c r="BG445" i="12"/>
  <c r="AP791" i="12"/>
  <c r="BH790" i="12"/>
  <c r="BJ520" i="12"/>
  <c r="BG460" i="12"/>
  <c r="BI655" i="12"/>
  <c r="AS656" i="12"/>
  <c r="BH670" i="12"/>
  <c r="AP671" i="12"/>
  <c r="BI415" i="12"/>
  <c r="BI55" i="12"/>
  <c r="BG370" i="12"/>
  <c r="AM371" i="12"/>
  <c r="AS701" i="12"/>
  <c r="BI700" i="12"/>
  <c r="BI445" i="12"/>
  <c r="AW491" i="12"/>
  <c r="BJ490" i="12"/>
  <c r="BG730" i="12"/>
  <c r="AM731" i="12"/>
  <c r="AS836" i="12"/>
  <c r="BI835" i="12"/>
  <c r="AS146" i="12"/>
  <c r="BI145" i="12"/>
  <c r="BJ775" i="12"/>
  <c r="AW776" i="12"/>
  <c r="AS686" i="12"/>
  <c r="BI685" i="12"/>
  <c r="BH40" i="12"/>
  <c r="BI235" i="12"/>
  <c r="BF700" i="12"/>
  <c r="BF550" i="12"/>
  <c r="BI460" i="12"/>
  <c r="AP566" i="10"/>
  <c r="AZ641" i="10"/>
  <c r="BH640" i="10"/>
  <c r="BF535" i="10"/>
  <c r="AJ536" i="10"/>
  <c r="AP581" i="10"/>
  <c r="AS716" i="10"/>
  <c r="BI715" i="10"/>
  <c r="AP926" i="10"/>
  <c r="AM866" i="10"/>
  <c r="AL521" i="10"/>
  <c r="BF520" i="10"/>
  <c r="BG715" i="10"/>
  <c r="AM716" i="10"/>
  <c r="AP41" i="10"/>
  <c r="BH40" i="10"/>
  <c r="AJ761" i="10"/>
  <c r="AS311" i="10"/>
  <c r="BI310" i="10"/>
  <c r="AJ596" i="10"/>
  <c r="AM806" i="10"/>
  <c r="BG940" i="10"/>
  <c r="AM941" i="10"/>
  <c r="BH325" i="10"/>
  <c r="AP326" i="10"/>
  <c r="AP851" i="10"/>
  <c r="BH850" i="10"/>
  <c r="AM401" i="10"/>
  <c r="BG400" i="10"/>
  <c r="AN206" i="10"/>
  <c r="BG205" i="10"/>
  <c r="AW26" i="10"/>
  <c r="BJ25" i="10"/>
  <c r="AP611" i="10"/>
  <c r="AM491" i="10"/>
  <c r="BG490" i="10"/>
  <c r="AV791" i="10"/>
  <c r="BJ790" i="10"/>
  <c r="AV581" i="10"/>
  <c r="BJ580" i="10"/>
  <c r="AO520" i="10"/>
  <c r="AO521" i="10" s="1"/>
  <c r="BA850" i="10"/>
  <c r="BA851" i="10" s="1"/>
  <c r="BJ730" i="10"/>
  <c r="AV731" i="10"/>
  <c r="AV566" i="10"/>
  <c r="BJ565" i="10"/>
  <c r="AN940" i="10"/>
  <c r="AN941" i="10" s="1"/>
  <c r="BJ775" i="10"/>
  <c r="BJ505" i="10"/>
  <c r="AV296" i="10"/>
  <c r="BJ295" i="10"/>
  <c r="BI220" i="10"/>
  <c r="AS221" i="10"/>
  <c r="AP206" i="10"/>
  <c r="BI910" i="10"/>
  <c r="AS911" i="10"/>
  <c r="AJ821" i="10"/>
  <c r="BF820" i="10"/>
  <c r="AM641" i="10"/>
  <c r="BG640" i="10"/>
  <c r="BF655" i="10"/>
  <c r="AJ656" i="10"/>
  <c r="AM476" i="10"/>
  <c r="BG475" i="10"/>
  <c r="AK925" i="10"/>
  <c r="AK926" i="10" s="1"/>
  <c r="BG895" i="10"/>
  <c r="AM896" i="10"/>
  <c r="BG790" i="10"/>
  <c r="AM791" i="10"/>
  <c r="AS776" i="10"/>
  <c r="BI775" i="10"/>
  <c r="AN715" i="10"/>
  <c r="AN716" i="10" s="1"/>
  <c r="AP521" i="10"/>
  <c r="BG235" i="10"/>
  <c r="AM236" i="10"/>
  <c r="AP220" i="10"/>
  <c r="AJ791" i="10"/>
  <c r="BF790" i="10"/>
  <c r="AP775" i="10"/>
  <c r="BB520" i="10"/>
  <c r="BB521" i="10" s="1"/>
  <c r="AM521" i="10"/>
  <c r="AV506" i="10"/>
  <c r="AY400" i="10"/>
  <c r="AY401" i="10" s="1"/>
  <c r="AM41" i="10"/>
  <c r="BG40" i="10"/>
  <c r="AY955" i="10"/>
  <c r="AY956" i="10" s="1"/>
  <c r="AP761" i="10"/>
  <c r="AP730" i="10"/>
  <c r="BH460" i="10"/>
  <c r="AS131" i="10"/>
  <c r="BI130" i="10"/>
  <c r="AS100" i="10"/>
  <c r="BA925" i="10"/>
  <c r="BA926" i="10" s="1"/>
  <c r="AM761" i="10"/>
  <c r="BG625" i="10"/>
  <c r="AM626" i="10"/>
  <c r="AL175" i="10"/>
  <c r="AL176" i="10" s="1"/>
  <c r="AM160" i="10"/>
  <c r="AZ940" i="10"/>
  <c r="AZ941" i="10" s="1"/>
  <c r="AZ925" i="10"/>
  <c r="AZ926" i="10" s="1"/>
  <c r="AM596" i="10"/>
  <c r="AV236" i="10"/>
  <c r="AY940" i="10"/>
  <c r="AY941" i="10" s="1"/>
  <c r="AY925" i="10"/>
  <c r="AY926" i="10" s="1"/>
  <c r="AP866" i="10"/>
  <c r="BG730" i="10"/>
  <c r="AM731" i="10"/>
  <c r="AW655" i="10"/>
  <c r="AW656" i="10" s="1"/>
  <c r="AL595" i="10"/>
  <c r="AL596" i="10" s="1"/>
  <c r="AJ281" i="10"/>
  <c r="BF280" i="10"/>
  <c r="BH265" i="10"/>
  <c r="AP266" i="10"/>
  <c r="BJ250" i="10"/>
  <c r="AV251" i="10"/>
  <c r="BJ190" i="10"/>
  <c r="AM146" i="10"/>
  <c r="BG145" i="10"/>
  <c r="AP131" i="10"/>
  <c r="AP101" i="10"/>
  <c r="BH100" i="10"/>
  <c r="AJ626" i="10"/>
  <c r="BF625" i="10"/>
  <c r="BF700" i="10"/>
  <c r="AJ701" i="10"/>
  <c r="AN611" i="10"/>
  <c r="BG610" i="10"/>
  <c r="AM461" i="10"/>
  <c r="BG460" i="10"/>
  <c r="AM251" i="10"/>
  <c r="AV701" i="10"/>
  <c r="AV161" i="10"/>
  <c r="BJ160" i="10"/>
  <c r="AP386" i="10"/>
  <c r="BH385" i="10"/>
  <c r="AS431" i="10"/>
  <c r="BF235" i="10"/>
  <c r="AJ236" i="10"/>
  <c r="AQ565" i="10"/>
  <c r="AQ566" i="10" s="1"/>
  <c r="AM386" i="10"/>
  <c r="BG385" i="10"/>
  <c r="AV760" i="10"/>
  <c r="AV491" i="10"/>
  <c r="AS851" i="10"/>
  <c r="AP805" i="10"/>
  <c r="AS416" i="10"/>
  <c r="AQ325" i="10"/>
  <c r="AQ326" i="10" s="1"/>
  <c r="BH295" i="10"/>
  <c r="AP296" i="10"/>
  <c r="AS116" i="10"/>
  <c r="BI115" i="10"/>
  <c r="BF70" i="10"/>
  <c r="AJ71" i="10"/>
  <c r="AS86" i="10"/>
  <c r="BI85" i="10"/>
  <c r="AV370" i="10"/>
  <c r="AL355" i="10"/>
  <c r="AL356" i="10" s="1"/>
  <c r="BF940" i="10"/>
  <c r="AJ941" i="10"/>
  <c r="AV671" i="10"/>
  <c r="BJ670" i="10"/>
  <c r="BJ850" i="10"/>
  <c r="AW836" i="10"/>
  <c r="BJ835" i="10"/>
  <c r="BG550" i="10"/>
  <c r="AM551" i="10"/>
  <c r="AS71" i="10"/>
  <c r="BI940" i="10"/>
  <c r="AJ311" i="10"/>
  <c r="BF310" i="10"/>
  <c r="AV716" i="10"/>
  <c r="BJ715" i="10"/>
  <c r="AS461" i="10"/>
  <c r="BI460" i="10"/>
  <c r="AV551" i="10"/>
  <c r="BJ550" i="10"/>
  <c r="AS251" i="10"/>
  <c r="BI250" i="10"/>
  <c r="AM671" i="10"/>
  <c r="BG670" i="10"/>
  <c r="BG190" i="10"/>
  <c r="AM191" i="10"/>
  <c r="AP956" i="10"/>
  <c r="BH955" i="10"/>
  <c r="BF895" i="10"/>
  <c r="AJ896" i="10"/>
  <c r="AP536" i="10"/>
  <c r="BJ325" i="10"/>
  <c r="AV326" i="10"/>
  <c r="AU176" i="10"/>
  <c r="BI175" i="10"/>
  <c r="BG955" i="10"/>
  <c r="AK835" i="10"/>
  <c r="AK836" i="10" s="1"/>
  <c r="AS806" i="10"/>
  <c r="BI805" i="10"/>
  <c r="AJ460" i="10"/>
  <c r="AJ86" i="10"/>
  <c r="BJ10" i="10"/>
  <c r="AV11" i="10"/>
  <c r="AS326" i="10"/>
  <c r="BI325" i="10"/>
  <c r="AK205" i="10"/>
  <c r="AK206" i="10" s="1"/>
  <c r="AR325" i="10"/>
  <c r="AR326" i="10" s="1"/>
  <c r="AT281" i="10"/>
  <c r="BI280" i="10"/>
  <c r="AM581" i="10"/>
  <c r="BG430" i="10"/>
  <c r="AM431" i="10"/>
  <c r="AV955" i="10"/>
  <c r="AL401" i="10"/>
  <c r="AU206" i="10"/>
  <c r="BI205" i="10"/>
  <c r="AN805" i="10"/>
  <c r="AN806" i="10" s="1"/>
  <c r="BI475" i="10"/>
  <c r="BF430" i="10"/>
  <c r="BJ940" i="10"/>
  <c r="BH505" i="10"/>
  <c r="AP506" i="10"/>
  <c r="AP416" i="10"/>
  <c r="AV386" i="10"/>
  <c r="BJ385" i="10"/>
  <c r="AM71" i="10"/>
  <c r="AS836" i="10"/>
  <c r="BI835" i="10"/>
  <c r="BF550" i="10"/>
  <c r="BG925" i="10"/>
  <c r="AU430" i="10"/>
  <c r="AU431" i="10" s="1"/>
  <c r="AS371" i="10"/>
  <c r="AV221" i="10"/>
  <c r="BJ220" i="10"/>
  <c r="AO835" i="10"/>
  <c r="AO836" i="10" s="1"/>
  <c r="AL146" i="10"/>
  <c r="BF145" i="10"/>
  <c r="AJ865" i="10"/>
  <c r="BH655" i="10"/>
  <c r="AP656" i="10"/>
  <c r="AR415" i="10"/>
  <c r="AR416" i="10" s="1"/>
  <c r="AQ265" i="10"/>
  <c r="AQ266" i="10" s="1"/>
  <c r="BA190" i="10"/>
  <c r="BA191" i="10" s="1"/>
  <c r="AM836" i="10"/>
  <c r="AS731" i="10"/>
  <c r="BI730" i="10"/>
  <c r="AQ415" i="10"/>
  <c r="AQ416" i="10" s="1"/>
  <c r="AT400" i="10"/>
  <c r="AT401" i="10" s="1"/>
  <c r="AP341" i="10"/>
  <c r="AZ190" i="10"/>
  <c r="BB40" i="10"/>
  <c r="BB41" i="10" s="1"/>
  <c r="BF445" i="10"/>
  <c r="AJ446" i="10"/>
  <c r="AP401" i="10"/>
  <c r="BH400" i="10"/>
  <c r="BI385" i="10"/>
  <c r="AS386" i="10"/>
  <c r="BH175" i="10"/>
  <c r="AP176" i="10"/>
  <c r="AM26" i="10"/>
  <c r="BG25" i="10"/>
  <c r="BA715" i="10"/>
  <c r="BA716" i="10" s="1"/>
  <c r="BB610" i="10"/>
  <c r="BB611" i="10" s="1"/>
  <c r="AW535" i="10"/>
  <c r="AW536" i="10" s="1"/>
  <c r="AP116" i="10"/>
  <c r="BH115" i="10"/>
  <c r="AV115" i="10"/>
  <c r="AL55" i="10"/>
  <c r="AL56" i="10" s="1"/>
  <c r="AP446" i="10"/>
  <c r="BH445" i="10"/>
  <c r="AL955" i="10"/>
  <c r="AL956" i="10" s="1"/>
  <c r="AU115" i="10"/>
  <c r="AU116" i="10" s="1"/>
  <c r="BH895" i="10"/>
  <c r="AP896" i="10"/>
  <c r="AV866" i="10"/>
  <c r="BJ865" i="10"/>
  <c r="BI790" i="10"/>
  <c r="AZ715" i="10"/>
  <c r="AZ716" i="10" s="1"/>
  <c r="AM341" i="10"/>
  <c r="BG340" i="10"/>
  <c r="BH235" i="10"/>
  <c r="AL805" i="10"/>
  <c r="AL806" i="10" s="1"/>
  <c r="AS791" i="10"/>
  <c r="AS491" i="10"/>
  <c r="BI490" i="10"/>
  <c r="BF355" i="10"/>
  <c r="AO865" i="10"/>
  <c r="AO866" i="10" s="1"/>
  <c r="AV655" i="10"/>
  <c r="AJ641" i="10"/>
  <c r="BF640" i="10"/>
  <c r="AO415" i="10"/>
  <c r="AO416" i="10" s="1"/>
  <c r="AJ175" i="10"/>
  <c r="AJ836" i="10"/>
  <c r="AU655" i="10"/>
  <c r="AU656" i="10" s="1"/>
  <c r="AT550" i="10"/>
  <c r="AT551" i="10" s="1"/>
  <c r="AN415" i="10"/>
  <c r="AN416" i="10" s="1"/>
  <c r="AU400" i="10"/>
  <c r="AU401" i="10" s="1"/>
  <c r="AN340" i="10"/>
  <c r="AN341" i="10" s="1"/>
  <c r="BB205" i="10"/>
  <c r="BB206" i="10" s="1"/>
  <c r="AV176" i="10"/>
  <c r="BJ175" i="10"/>
  <c r="AK730" i="10"/>
  <c r="AK731" i="10" s="1"/>
  <c r="AP10" i="10"/>
  <c r="AJ581" i="10"/>
  <c r="BF580" i="10"/>
  <c r="AS955" i="10"/>
  <c r="AV896" i="10"/>
  <c r="AR820" i="10"/>
  <c r="AR821" i="10" s="1"/>
  <c r="AS761" i="10"/>
  <c r="BI760" i="10"/>
  <c r="AP701" i="10"/>
  <c r="AW625" i="10"/>
  <c r="AW626" i="10" s="1"/>
  <c r="AQ430" i="10"/>
  <c r="AQ431" i="10" s="1"/>
  <c r="AL100" i="10"/>
  <c r="AL101" i="10" s="1"/>
  <c r="AP71" i="10"/>
  <c r="AV70" i="10"/>
  <c r="AU955" i="10"/>
  <c r="AU956" i="10" s="1"/>
  <c r="AU760" i="10"/>
  <c r="AU761" i="10" s="1"/>
  <c r="AS565" i="10"/>
  <c r="AJ326" i="10"/>
  <c r="AM446" i="10"/>
  <c r="BG445" i="10"/>
  <c r="AQ820" i="10"/>
  <c r="AQ821" i="10" s="1"/>
  <c r="AR760" i="10"/>
  <c r="AR761" i="10" s="1"/>
  <c r="AP626" i="10"/>
  <c r="BH625" i="10"/>
  <c r="AV625" i="10"/>
  <c r="BI595" i="10"/>
  <c r="AS596" i="10"/>
  <c r="BH310" i="10"/>
  <c r="AJ295" i="10"/>
  <c r="AK100" i="10"/>
  <c r="AK101" i="10" s="1"/>
  <c r="AU70" i="10"/>
  <c r="AU71" i="10" s="1"/>
  <c r="AJ160" i="10"/>
  <c r="AR700" i="10"/>
  <c r="AR701" i="10" s="1"/>
  <c r="AS926" i="10"/>
  <c r="AP820" i="10"/>
  <c r="AT505" i="10"/>
  <c r="AT506" i="10" s="1"/>
  <c r="AV461" i="10"/>
  <c r="BJ460" i="10"/>
  <c r="BB325" i="10"/>
  <c r="BB326" i="10" s="1"/>
  <c r="BG310" i="10"/>
  <c r="AU250" i="10"/>
  <c r="AU251" i="10" s="1"/>
  <c r="AJ730" i="10"/>
  <c r="AT671" i="10"/>
  <c r="AT955" i="10"/>
  <c r="AT956" i="10" s="1"/>
  <c r="AK910" i="10"/>
  <c r="AK911" i="10" s="1"/>
  <c r="AM100" i="10"/>
  <c r="AW70" i="10"/>
  <c r="AW71" i="10" s="1"/>
  <c r="BA670" i="10"/>
  <c r="BA671" i="10" s="1"/>
  <c r="AU625" i="10"/>
  <c r="AU626" i="10" s="1"/>
  <c r="BG535" i="10"/>
  <c r="AM536" i="10"/>
  <c r="AZ910" i="10"/>
  <c r="AZ911" i="10" s="1"/>
  <c r="AX880" i="10"/>
  <c r="AZ865" i="10"/>
  <c r="AZ866" i="10" s="1"/>
  <c r="BB820" i="10"/>
  <c r="BB821" i="10" s="1"/>
  <c r="AO820" i="10"/>
  <c r="AO821" i="10" s="1"/>
  <c r="AM700" i="10"/>
  <c r="AZ670" i="10"/>
  <c r="AZ671" i="10" s="1"/>
  <c r="AT625" i="10"/>
  <c r="AT626" i="10" s="1"/>
  <c r="AS505" i="10"/>
  <c r="AW490" i="10"/>
  <c r="AW491" i="10" s="1"/>
  <c r="AJ370" i="10"/>
  <c r="AS25" i="10"/>
  <c r="BA595" i="10"/>
  <c r="BA596" i="10" s="1"/>
  <c r="AP356" i="10"/>
  <c r="BH145" i="10"/>
  <c r="AZ595" i="10"/>
  <c r="AK265" i="10"/>
  <c r="AK266" i="10" s="1"/>
  <c r="AJ850" i="10"/>
  <c r="AX595" i="10"/>
  <c r="AX596" i="10" s="1"/>
  <c r="BH370" i="10"/>
  <c r="AP371" i="10"/>
  <c r="BF265" i="10"/>
  <c r="AO250" i="10"/>
  <c r="AO251" i="10" s="1"/>
  <c r="BH55" i="10"/>
  <c r="BI895" i="10"/>
  <c r="BH85" i="10"/>
  <c r="AP86" i="10"/>
  <c r="AK850" i="10"/>
  <c r="AK851" i="10" s="1"/>
  <c r="AS896" i="10"/>
  <c r="AW595" i="10"/>
  <c r="AW596" i="10" s="1"/>
  <c r="BF565" i="10"/>
  <c r="AJ566" i="10"/>
  <c r="AR475" i="10"/>
  <c r="AR476" i="10" s="1"/>
  <c r="AW355" i="10"/>
  <c r="AW356" i="10" s="1"/>
  <c r="BB295" i="10"/>
  <c r="BB296" i="10" s="1"/>
  <c r="BH835" i="10"/>
  <c r="AP836" i="10"/>
  <c r="AX790" i="10"/>
  <c r="AX791" i="10" s="1"/>
  <c r="AJ385" i="10"/>
  <c r="BB160" i="10"/>
  <c r="BB161" i="10" s="1"/>
  <c r="AP250" i="10"/>
  <c r="AP146" i="10"/>
  <c r="AL760" i="10"/>
  <c r="AL761" i="10" s="1"/>
  <c r="AM656" i="10"/>
  <c r="AV595" i="10"/>
  <c r="AZ580" i="10"/>
  <c r="AZ581" i="10" s="1"/>
  <c r="BJ520" i="10"/>
  <c r="AV356" i="10"/>
  <c r="BJ355" i="10"/>
  <c r="AS880" i="10"/>
  <c r="AR880" i="10"/>
  <c r="AR881" i="10" s="1"/>
  <c r="AM565" i="10"/>
  <c r="BA295" i="10"/>
  <c r="BA296" i="10" s="1"/>
  <c r="AY595" i="10"/>
  <c r="AY596" i="10" s="1"/>
  <c r="AM130" i="10"/>
  <c r="AM55" i="10"/>
  <c r="AU850" i="10"/>
  <c r="AU851" i="10" s="1"/>
  <c r="AT850" i="10"/>
  <c r="AT851" i="10" s="1"/>
  <c r="AY655" i="10"/>
  <c r="AY656" i="10" s="1"/>
  <c r="AY580" i="10"/>
  <c r="AY581" i="10" s="1"/>
  <c r="AP476" i="10"/>
  <c r="BG370" i="10"/>
  <c r="AM371" i="10"/>
  <c r="AJ190" i="10"/>
  <c r="AZ25" i="10"/>
  <c r="AZ26" i="10" s="1"/>
  <c r="AJ685" i="10"/>
  <c r="AW235" i="10"/>
  <c r="AW236" i="10" s="1"/>
  <c r="AW40" i="10"/>
  <c r="AN775" i="10"/>
  <c r="AN776" i="10" s="1"/>
  <c r="AL715" i="10"/>
  <c r="AT640" i="10"/>
  <c r="BA415" i="10"/>
  <c r="BA416" i="10" s="1"/>
  <c r="AS355" i="10"/>
  <c r="AW310" i="10"/>
  <c r="AW311" i="10" s="1"/>
  <c r="AQ70" i="10"/>
  <c r="AQ71" i="10" s="1"/>
  <c r="AY910" i="10"/>
  <c r="AT610" i="10"/>
  <c r="AT611" i="10" s="1"/>
  <c r="AR355" i="10"/>
  <c r="AR356" i="10" s="1"/>
  <c r="AV310" i="10"/>
  <c r="AP880" i="10"/>
  <c r="AY100" i="10"/>
  <c r="AY101" i="10" s="1"/>
  <c r="AJ910" i="10"/>
  <c r="AW820" i="10"/>
  <c r="AW821" i="10" s="1"/>
  <c r="AZ790" i="10"/>
  <c r="AZ791" i="10" s="1"/>
  <c r="AK745" i="10"/>
  <c r="BF670" i="10"/>
  <c r="AO580" i="10"/>
  <c r="AO581" i="10" s="1"/>
  <c r="AJ205" i="10"/>
  <c r="AX55" i="10"/>
  <c r="AX56" i="10" s="1"/>
  <c r="AO490" i="10"/>
  <c r="AO491" i="10" s="1"/>
  <c r="AU385" i="10"/>
  <c r="AU386" i="10" s="1"/>
  <c r="AX340" i="10"/>
  <c r="AX341" i="10" s="1"/>
  <c r="AW280" i="10"/>
  <c r="AL85" i="10"/>
  <c r="AL86" i="10" s="1"/>
  <c r="AW55" i="10"/>
  <c r="AW56" i="10" s="1"/>
  <c r="AT925" i="10"/>
  <c r="AT926" i="10" s="1"/>
  <c r="AM880" i="10"/>
  <c r="BG850" i="10"/>
  <c r="AM851" i="10"/>
  <c r="BG820" i="10"/>
  <c r="AM821" i="10"/>
  <c r="AZ760" i="10"/>
  <c r="AZ761" i="10" s="1"/>
  <c r="AT445" i="10"/>
  <c r="AT446" i="10" s="1"/>
  <c r="AN355" i="10"/>
  <c r="AN356" i="10" s="1"/>
  <c r="AW340" i="10"/>
  <c r="AW341" i="10" s="1"/>
  <c r="BJ130" i="10"/>
  <c r="AK85" i="10"/>
  <c r="AK86" i="10" s="1"/>
  <c r="AV56" i="10"/>
  <c r="AK40" i="10"/>
  <c r="AK41" i="10" s="1"/>
  <c r="AU640" i="10"/>
  <c r="AU641" i="10" s="1"/>
  <c r="AQ520" i="10"/>
  <c r="AQ521" i="10" s="1"/>
  <c r="AZ460" i="10"/>
  <c r="AZ461" i="10" s="1"/>
  <c r="BF340" i="10"/>
  <c r="AX310" i="10"/>
  <c r="AX311" i="10" s="1"/>
  <c r="AR70" i="10"/>
  <c r="AR71" i="10" s="1"/>
  <c r="AJ40" i="10"/>
  <c r="AM775" i="10"/>
  <c r="AT190" i="10"/>
  <c r="AT191" i="10" s="1"/>
  <c r="AW160" i="10"/>
  <c r="AW161" i="10" s="1"/>
  <c r="BA790" i="10"/>
  <c r="BA791" i="10" s="1"/>
  <c r="AL745" i="10"/>
  <c r="AL746" i="10" s="1"/>
  <c r="AK505" i="10"/>
  <c r="AK506" i="10" s="1"/>
  <c r="AJ505" i="10"/>
  <c r="AP490" i="10"/>
  <c r="AX280" i="10"/>
  <c r="AX281" i="10" s="1"/>
  <c r="AR25" i="10"/>
  <c r="AR26" i="10" s="1"/>
  <c r="AV820" i="10"/>
  <c r="AY790" i="10"/>
  <c r="AY791" i="10" s="1"/>
  <c r="AJ775" i="10"/>
  <c r="AN580" i="10"/>
  <c r="AN581" i="10" s="1"/>
  <c r="AY895" i="10"/>
  <c r="AY896" i="10" s="1"/>
  <c r="AS445" i="10"/>
  <c r="AP431" i="10"/>
  <c r="BH430" i="10"/>
  <c r="AM355" i="10"/>
  <c r="AV340" i="10"/>
  <c r="AV265" i="10"/>
  <c r="AK70" i="10"/>
  <c r="AK71" i="10" s="1"/>
  <c r="AW475" i="10"/>
  <c r="AW476" i="10" s="1"/>
  <c r="AN250" i="10"/>
  <c r="AN251" i="10" s="1"/>
  <c r="AY175" i="10"/>
  <c r="AY176" i="10" s="1"/>
  <c r="BJ145" i="10"/>
  <c r="AY55" i="10"/>
  <c r="AY56" i="10" s="1"/>
  <c r="AO280" i="10"/>
  <c r="AO281" i="10" s="1"/>
  <c r="AK55" i="10"/>
  <c r="AK56" i="10" s="1"/>
  <c r="BB745" i="10"/>
  <c r="AR310" i="10"/>
  <c r="AR311" i="10" s="1"/>
  <c r="AZ205" i="10"/>
  <c r="AZ206" i="10" s="1"/>
  <c r="AT145" i="10"/>
  <c r="AT146" i="10" s="1"/>
  <c r="AN85" i="10"/>
  <c r="AX895" i="10"/>
  <c r="AX896" i="10" s="1"/>
  <c r="AS865" i="10"/>
  <c r="BB805" i="10"/>
  <c r="BB806" i="10" s="1"/>
  <c r="BA745" i="10"/>
  <c r="AP715" i="10"/>
  <c r="AX655" i="10"/>
  <c r="AX656" i="10" s="1"/>
  <c r="AW640" i="10"/>
  <c r="AW641" i="10" s="1"/>
  <c r="AN565" i="10"/>
  <c r="AN566" i="10" s="1"/>
  <c r="AZ505" i="10"/>
  <c r="AZ506" i="10" s="1"/>
  <c r="AM505" i="10"/>
  <c r="BJ445" i="10"/>
  <c r="AJ415" i="10"/>
  <c r="AQ310" i="10"/>
  <c r="AQ311" i="10" s="1"/>
  <c r="AS145" i="10"/>
  <c r="AS400" i="10"/>
  <c r="AU370" i="10"/>
  <c r="AU371" i="10" s="1"/>
  <c r="AP280" i="10"/>
  <c r="AL25" i="10"/>
  <c r="AL26" i="10" s="1"/>
  <c r="AP745" i="10"/>
  <c r="AU685" i="10"/>
  <c r="AU686" i="10" s="1"/>
  <c r="AS580" i="10"/>
  <c r="BB505" i="10"/>
  <c r="BB506" i="10" s="1"/>
  <c r="AV475" i="10"/>
  <c r="BB235" i="10"/>
  <c r="BB236" i="10" s="1"/>
  <c r="BA205" i="10"/>
  <c r="BA206" i="10" s="1"/>
  <c r="AT865" i="10"/>
  <c r="AT866" i="10" s="1"/>
  <c r="AT685" i="10"/>
  <c r="BH550" i="10"/>
  <c r="BA505" i="10"/>
  <c r="BA506" i="10" s="1"/>
  <c r="AN505" i="10"/>
  <c r="AN506" i="10" s="1"/>
  <c r="AJ55" i="10"/>
  <c r="AN880" i="10"/>
  <c r="AN881" i="10" s="1"/>
  <c r="AM745" i="10"/>
  <c r="AO715" i="10"/>
  <c r="AO716" i="10" s="1"/>
  <c r="AS535" i="10"/>
  <c r="AL325" i="10"/>
  <c r="AL326" i="10" s="1"/>
  <c r="AX205" i="10"/>
  <c r="AZ70" i="10"/>
  <c r="AZ71" i="10" s="1"/>
  <c r="AK955" i="10"/>
  <c r="AK956" i="10" s="1"/>
  <c r="AJ925" i="10"/>
  <c r="AO745" i="10"/>
  <c r="AO746" i="10" s="1"/>
  <c r="AS610" i="10"/>
  <c r="AS550" i="10"/>
  <c r="AT520" i="10"/>
  <c r="AT521" i="10" s="1"/>
  <c r="BG415" i="10"/>
  <c r="AX100" i="10"/>
  <c r="AT25" i="10"/>
  <c r="AT26" i="10" s="1"/>
  <c r="AJ955" i="10"/>
  <c r="AV910" i="10"/>
  <c r="AS820" i="10"/>
  <c r="AN745" i="10"/>
  <c r="AN746" i="10" s="1"/>
  <c r="AN700" i="10"/>
  <c r="AN701" i="10" s="1"/>
  <c r="AX670" i="10"/>
  <c r="AX671" i="10" s="1"/>
  <c r="AS520" i="10"/>
  <c r="AL415" i="10"/>
  <c r="AL416" i="10" s="1"/>
  <c r="AO340" i="10"/>
  <c r="AO341" i="10" s="1"/>
  <c r="AY280" i="10"/>
  <c r="AY281" i="10" s="1"/>
  <c r="AK160" i="10"/>
  <c r="AK161" i="10" s="1"/>
  <c r="AQ130" i="10"/>
  <c r="AQ131" i="10" s="1"/>
  <c r="BA70" i="10"/>
  <c r="BA71" i="10" s="1"/>
  <c r="AX415" i="10"/>
  <c r="AX416" i="10" s="1"/>
  <c r="AM325" i="10"/>
  <c r="AK250" i="10"/>
  <c r="AK251" i="10" s="1"/>
  <c r="AO115" i="10"/>
  <c r="AO116" i="10" s="1"/>
  <c r="AS10" i="10"/>
  <c r="AN325" i="10"/>
  <c r="AN326" i="10" s="1"/>
  <c r="AS190" i="10"/>
  <c r="AZ700" i="10"/>
  <c r="AZ701" i="10" s="1"/>
  <c r="AN730" i="10"/>
  <c r="AN731" i="10" s="1"/>
  <c r="AW415" i="10"/>
  <c r="AW416" i="10" s="1"/>
  <c r="AJ250" i="10"/>
  <c r="BA235" i="10"/>
  <c r="BA236" i="10" s="1"/>
  <c r="AL220" i="10"/>
  <c r="AL221" i="10" s="1"/>
  <c r="BB130" i="10"/>
  <c r="BB131" i="10" s="1"/>
  <c r="AN115" i="10"/>
  <c r="AR10" i="10"/>
  <c r="AR11" i="10" s="1"/>
  <c r="AS625" i="10"/>
  <c r="BA565" i="10"/>
  <c r="BA566" i="10" s="1"/>
  <c r="AK325" i="10"/>
  <c r="AK326" i="10" s="1"/>
  <c r="AL295" i="10"/>
  <c r="AL296" i="10" s="1"/>
  <c r="AL190" i="10"/>
  <c r="AL191" i="10" s="1"/>
  <c r="AJ130" i="10"/>
  <c r="AK25" i="10"/>
  <c r="AK26" i="10" s="1"/>
  <c r="AJ805" i="10"/>
  <c r="AV640" i="10"/>
  <c r="AR535" i="10"/>
  <c r="AR536" i="10" s="1"/>
  <c r="AO355" i="10"/>
  <c r="AO356" i="10" s="1"/>
  <c r="AK295" i="10"/>
  <c r="AK296" i="10" s="1"/>
  <c r="AK190" i="10"/>
  <c r="AK191" i="10" s="1"/>
  <c r="AW805" i="10"/>
  <c r="AW806" i="10" s="1"/>
  <c r="AO760" i="10"/>
  <c r="AO761" i="10" s="1"/>
  <c r="AL385" i="10"/>
  <c r="AL386" i="10" s="1"/>
  <c r="AK220" i="10"/>
  <c r="AK221" i="10" s="1"/>
  <c r="AL115" i="10"/>
  <c r="AL116" i="10" s="1"/>
  <c r="AV805" i="10"/>
  <c r="AN760" i="10"/>
  <c r="AN761" i="10" s="1"/>
  <c r="AP685" i="10"/>
  <c r="AS655" i="10"/>
  <c r="AZ610" i="10"/>
  <c r="AZ611" i="10" s="1"/>
  <c r="AK475" i="10"/>
  <c r="AK476" i="10" s="1"/>
  <c r="AK385" i="10"/>
  <c r="AK386" i="10" s="1"/>
  <c r="AR340" i="10"/>
  <c r="AR341" i="10" s="1"/>
  <c r="AN280" i="10"/>
  <c r="AN281" i="10" s="1"/>
  <c r="AJ220" i="10"/>
  <c r="AK115" i="10"/>
  <c r="AK116" i="10" s="1"/>
  <c r="AW85" i="10"/>
  <c r="AW86" i="10" s="1"/>
  <c r="AL40" i="10"/>
  <c r="AL41" i="10" s="1"/>
  <c r="AN10" i="10"/>
  <c r="AN11" i="10" s="1"/>
  <c r="BA610" i="10"/>
  <c r="BA611" i="10" s="1"/>
  <c r="AS340" i="10"/>
  <c r="AO10" i="10"/>
  <c r="AO11" i="10" s="1"/>
  <c r="AO685" i="10"/>
  <c r="AJ475" i="10"/>
  <c r="AM280" i="10"/>
  <c r="AL205" i="10"/>
  <c r="AL206" i="10" s="1"/>
  <c r="AJ115" i="10"/>
  <c r="AV85" i="10"/>
  <c r="BI55" i="10"/>
  <c r="AU25" i="10"/>
  <c r="AU26" i="10" s="1"/>
  <c r="AM10" i="10"/>
  <c r="AQ670" i="10"/>
  <c r="AK370" i="10"/>
  <c r="AK371" i="10" s="1"/>
  <c r="AM295" i="10"/>
  <c r="AO190" i="10"/>
  <c r="AO191" i="10" s="1"/>
  <c r="AV925" i="10"/>
  <c r="AY625" i="10"/>
  <c r="AY626" i="10" s="1"/>
  <c r="AJ490" i="10"/>
  <c r="AK340" i="10"/>
  <c r="AK341" i="10" s="1"/>
  <c r="BA265" i="10"/>
  <c r="BA266" i="10" s="1"/>
  <c r="AN265" i="10"/>
  <c r="AN266" i="10" s="1"/>
  <c r="AJ100" i="10"/>
  <c r="AK10" i="10"/>
  <c r="AK11" i="10" s="1"/>
  <c r="AR940" i="10"/>
  <c r="AX625" i="10"/>
  <c r="AX626" i="10" s="1"/>
  <c r="AM265" i="10"/>
  <c r="AJ10" i="10"/>
  <c r="AR580" i="10"/>
  <c r="AR581" i="10" s="1"/>
  <c r="AS295" i="10"/>
  <c r="AO70" i="10"/>
  <c r="AO71" i="10" s="1"/>
  <c r="M9" i="9"/>
  <c r="N9" i="9"/>
  <c r="O9" i="9"/>
  <c r="P9" i="9"/>
  <c r="Q9" i="9"/>
  <c r="R9" i="9"/>
  <c r="S9" i="9"/>
  <c r="T9" i="9"/>
  <c r="U9" i="9"/>
  <c r="M10" i="9"/>
  <c r="N10" i="9"/>
  <c r="O10" i="9"/>
  <c r="P10" i="9"/>
  <c r="Q10" i="9"/>
  <c r="R10" i="9"/>
  <c r="S10" i="9"/>
  <c r="T10" i="9"/>
  <c r="U10" i="9"/>
  <c r="M11" i="9"/>
  <c r="N11" i="9"/>
  <c r="O11" i="9"/>
  <c r="P11" i="9"/>
  <c r="Q11" i="9"/>
  <c r="R11" i="9"/>
  <c r="S11" i="9"/>
  <c r="T11" i="9"/>
  <c r="U11" i="9"/>
  <c r="M12" i="9"/>
  <c r="N12" i="9"/>
  <c r="O12" i="9"/>
  <c r="P12" i="9"/>
  <c r="T12" i="9" s="1"/>
  <c r="Q12" i="9"/>
  <c r="R12" i="9"/>
  <c r="S12" i="9"/>
  <c r="U12" i="9"/>
  <c r="M13" i="9"/>
  <c r="N13" i="9"/>
  <c r="O13" i="9"/>
  <c r="P13" i="9"/>
  <c r="Q13" i="9"/>
  <c r="R13" i="9"/>
  <c r="S13" i="9"/>
  <c r="T13" i="9"/>
  <c r="U13" i="9"/>
  <c r="M14" i="9"/>
  <c r="N14" i="9"/>
  <c r="O14" i="9"/>
  <c r="P14" i="9"/>
  <c r="Q14" i="9"/>
  <c r="R14" i="9"/>
  <c r="S14" i="9"/>
  <c r="T14" i="9"/>
  <c r="U14" i="9"/>
  <c r="M15" i="9"/>
  <c r="N15" i="9"/>
  <c r="O15" i="9"/>
  <c r="P15" i="9"/>
  <c r="Q15" i="9"/>
  <c r="R15" i="9"/>
  <c r="S15" i="9"/>
  <c r="T15" i="9"/>
  <c r="U15" i="9"/>
  <c r="M16" i="9"/>
  <c r="N16" i="9"/>
  <c r="O16" i="9"/>
  <c r="P16" i="9"/>
  <c r="Q16" i="9"/>
  <c r="R16" i="9"/>
  <c r="S16" i="9"/>
  <c r="T16" i="9"/>
  <c r="U16" i="9"/>
  <c r="M17" i="9"/>
  <c r="N17" i="9"/>
  <c r="O17" i="9"/>
  <c r="P17" i="9"/>
  <c r="Q17" i="9"/>
  <c r="R17" i="9"/>
  <c r="S17" i="9"/>
  <c r="T17" i="9"/>
  <c r="U17" i="9"/>
  <c r="M18" i="9"/>
  <c r="N18" i="9"/>
  <c r="O18" i="9"/>
  <c r="P18" i="9"/>
  <c r="Q18" i="9"/>
  <c r="R18" i="9"/>
  <c r="S18" i="9"/>
  <c r="T18" i="9"/>
  <c r="U18" i="9"/>
  <c r="M19" i="9"/>
  <c r="N19" i="9"/>
  <c r="O19" i="9"/>
  <c r="P19" i="9"/>
  <c r="T19" i="9" s="1"/>
  <c r="Q19" i="9"/>
  <c r="R19" i="9"/>
  <c r="S19" i="9"/>
  <c r="U19" i="9"/>
  <c r="M20" i="9"/>
  <c r="N20" i="9"/>
  <c r="O20" i="9"/>
  <c r="P20" i="9"/>
  <c r="Q20" i="9"/>
  <c r="R20" i="9"/>
  <c r="S20" i="9"/>
  <c r="T20" i="9"/>
  <c r="U20" i="9"/>
  <c r="M21" i="9"/>
  <c r="N21" i="9"/>
  <c r="O21" i="9"/>
  <c r="P21" i="9"/>
  <c r="Q21" i="9"/>
  <c r="R21" i="9"/>
  <c r="S21" i="9"/>
  <c r="T21" i="9"/>
  <c r="U21" i="9"/>
  <c r="M22" i="9"/>
  <c r="N22" i="9"/>
  <c r="O22" i="9"/>
  <c r="P22" i="9"/>
  <c r="Q22" i="9"/>
  <c r="R22" i="9"/>
  <c r="S22" i="9"/>
  <c r="T22" i="9"/>
  <c r="U22" i="9"/>
  <c r="M23" i="9"/>
  <c r="N23" i="9"/>
  <c r="O23" i="9"/>
  <c r="P23" i="9"/>
  <c r="Q23" i="9"/>
  <c r="R23" i="9"/>
  <c r="S23" i="9"/>
  <c r="T23" i="9"/>
  <c r="U23" i="9"/>
  <c r="M24" i="9"/>
  <c r="N24" i="9"/>
  <c r="O24" i="9"/>
  <c r="P24" i="9"/>
  <c r="Q24" i="9"/>
  <c r="R24" i="9"/>
  <c r="S24" i="9"/>
  <c r="T24" i="9"/>
  <c r="U24" i="9"/>
  <c r="M25" i="9"/>
  <c r="N25" i="9"/>
  <c r="O25" i="9"/>
  <c r="P25" i="9"/>
  <c r="Q25" i="9"/>
  <c r="R25" i="9"/>
  <c r="S25" i="9"/>
  <c r="T25" i="9"/>
  <c r="U25" i="9"/>
  <c r="M26" i="9"/>
  <c r="N26" i="9"/>
  <c r="O26" i="9"/>
  <c r="P26" i="9"/>
  <c r="T26" i="9" s="1"/>
  <c r="Q26" i="9"/>
  <c r="R26" i="9"/>
  <c r="S26" i="9"/>
  <c r="U26" i="9"/>
  <c r="M27" i="9"/>
  <c r="N27" i="9"/>
  <c r="O27" i="9"/>
  <c r="P27" i="9"/>
  <c r="Q27" i="9"/>
  <c r="R27" i="9"/>
  <c r="S27" i="9"/>
  <c r="T27" i="9"/>
  <c r="U27" i="9"/>
  <c r="M28" i="9"/>
  <c r="N28" i="9"/>
  <c r="O28" i="9"/>
  <c r="P28" i="9"/>
  <c r="Q28" i="9"/>
  <c r="R28" i="9"/>
  <c r="S28" i="9"/>
  <c r="T28" i="9"/>
  <c r="U28" i="9"/>
  <c r="M29" i="9"/>
  <c r="N29" i="9"/>
  <c r="O29" i="9"/>
  <c r="P29" i="9"/>
  <c r="Q29" i="9"/>
  <c r="R29" i="9"/>
  <c r="S29" i="9"/>
  <c r="T29" i="9"/>
  <c r="U29" i="9"/>
  <c r="M30" i="9"/>
  <c r="N30" i="9"/>
  <c r="O30" i="9"/>
  <c r="P30" i="9"/>
  <c r="Q30" i="9"/>
  <c r="R30" i="9"/>
  <c r="S30" i="9"/>
  <c r="T30" i="9"/>
  <c r="U30" i="9"/>
  <c r="M31" i="9"/>
  <c r="N31" i="9"/>
  <c r="O31" i="9"/>
  <c r="P31" i="9"/>
  <c r="Q31" i="9"/>
  <c r="R31" i="9"/>
  <c r="S31" i="9"/>
  <c r="T31" i="9"/>
  <c r="U31" i="9"/>
  <c r="M32" i="9"/>
  <c r="N32" i="9"/>
  <c r="O32" i="9"/>
  <c r="P32" i="9"/>
  <c r="Q32" i="9"/>
  <c r="R32" i="9"/>
  <c r="S32" i="9"/>
  <c r="T32" i="9"/>
  <c r="U32" i="9"/>
  <c r="M33" i="9"/>
  <c r="N33" i="9"/>
  <c r="O33" i="9"/>
  <c r="P33" i="9"/>
  <c r="Q33" i="9"/>
  <c r="R33" i="9"/>
  <c r="S33" i="9"/>
  <c r="T33" i="9"/>
  <c r="U33" i="9"/>
  <c r="M34" i="9"/>
  <c r="N34" i="9"/>
  <c r="O34" i="9"/>
  <c r="P34" i="9"/>
  <c r="Q34" i="9"/>
  <c r="R34" i="9"/>
  <c r="S34" i="9"/>
  <c r="T34" i="9"/>
  <c r="U34" i="9"/>
  <c r="M35" i="9"/>
  <c r="N35" i="9"/>
  <c r="O35" i="9"/>
  <c r="P35" i="9"/>
  <c r="Q35" i="9"/>
  <c r="R35" i="9"/>
  <c r="S35" i="9"/>
  <c r="T35" i="9"/>
  <c r="U35" i="9"/>
  <c r="M36" i="9"/>
  <c r="N36" i="9"/>
  <c r="O36" i="9"/>
  <c r="P36" i="9"/>
  <c r="Q36" i="9"/>
  <c r="R36" i="9"/>
  <c r="S36" i="9"/>
  <c r="T36" i="9"/>
  <c r="U36" i="9"/>
  <c r="M37" i="9"/>
  <c r="N37" i="9"/>
  <c r="O37" i="9"/>
  <c r="P37" i="9"/>
  <c r="T37" i="9" s="1"/>
  <c r="Q37" i="9"/>
  <c r="R37" i="9"/>
  <c r="S37" i="9"/>
  <c r="U37" i="9"/>
  <c r="M38" i="9"/>
  <c r="N38" i="9"/>
  <c r="O38" i="9"/>
  <c r="P38" i="9"/>
  <c r="Q38" i="9"/>
  <c r="R38" i="9"/>
  <c r="S38" i="9"/>
  <c r="T38" i="9"/>
  <c r="U38" i="9"/>
  <c r="M39" i="9"/>
  <c r="N39" i="9"/>
  <c r="O39" i="9"/>
  <c r="P39" i="9"/>
  <c r="Q39" i="9"/>
  <c r="R39" i="9"/>
  <c r="S39" i="9"/>
  <c r="T39" i="9"/>
  <c r="U39" i="9"/>
  <c r="M40" i="9"/>
  <c r="N40" i="9"/>
  <c r="O40" i="9"/>
  <c r="P40" i="9"/>
  <c r="Q40" i="9"/>
  <c r="R40" i="9"/>
  <c r="S40" i="9"/>
  <c r="T40" i="9"/>
  <c r="U40" i="9"/>
  <c r="M41" i="9"/>
  <c r="N41" i="9"/>
  <c r="O41" i="9"/>
  <c r="P41" i="9"/>
  <c r="Q41" i="9"/>
  <c r="R41" i="9"/>
  <c r="S41" i="9"/>
  <c r="T41" i="9"/>
  <c r="U41" i="9"/>
  <c r="M42" i="9"/>
  <c r="N42" i="9"/>
  <c r="O42" i="9"/>
  <c r="P42" i="9"/>
  <c r="Q42" i="9"/>
  <c r="R42" i="9"/>
  <c r="S42" i="9"/>
  <c r="T42" i="9"/>
  <c r="U42" i="9"/>
  <c r="M43" i="9"/>
  <c r="N43" i="9"/>
  <c r="O43" i="9"/>
  <c r="P43" i="9"/>
  <c r="Q43" i="9"/>
  <c r="R43" i="9"/>
  <c r="S43" i="9"/>
  <c r="T43" i="9"/>
  <c r="U43" i="9"/>
  <c r="M44" i="9"/>
  <c r="N44" i="9"/>
  <c r="O44" i="9"/>
  <c r="P44" i="9"/>
  <c r="T44" i="9" s="1"/>
  <c r="Q44" i="9"/>
  <c r="R44" i="9"/>
  <c r="S44" i="9"/>
  <c r="U44" i="9"/>
  <c r="M45" i="9"/>
  <c r="N45" i="9"/>
  <c r="O45" i="9"/>
  <c r="P45" i="9"/>
  <c r="Q45" i="9"/>
  <c r="R45" i="9"/>
  <c r="S45" i="9"/>
  <c r="T45" i="9"/>
  <c r="U45" i="9"/>
  <c r="M46" i="9"/>
  <c r="N46" i="9"/>
  <c r="O46" i="9"/>
  <c r="P46" i="9"/>
  <c r="Q46" i="9"/>
  <c r="R46" i="9"/>
  <c r="S46" i="9"/>
  <c r="T46" i="9"/>
  <c r="U46" i="9"/>
  <c r="M47" i="9"/>
  <c r="N47" i="9"/>
  <c r="O47" i="9"/>
  <c r="P47" i="9"/>
  <c r="Q47" i="9"/>
  <c r="R47" i="9"/>
  <c r="S47" i="9"/>
  <c r="T47" i="9"/>
  <c r="U47" i="9"/>
  <c r="M48" i="9"/>
  <c r="N48" i="9"/>
  <c r="O48" i="9"/>
  <c r="P48" i="9"/>
  <c r="Q48" i="9"/>
  <c r="R48" i="9"/>
  <c r="S48" i="9"/>
  <c r="T48" i="9"/>
  <c r="U48" i="9"/>
  <c r="M49" i="9"/>
  <c r="N49" i="9"/>
  <c r="O49" i="9"/>
  <c r="P49" i="9"/>
  <c r="Q49" i="9"/>
  <c r="R49" i="9"/>
  <c r="S49" i="9"/>
  <c r="T49" i="9"/>
  <c r="U49" i="9"/>
  <c r="M50" i="9"/>
  <c r="N50" i="9"/>
  <c r="O50" i="9"/>
  <c r="P50" i="9"/>
  <c r="Q50" i="9"/>
  <c r="R50" i="9"/>
  <c r="S50" i="9"/>
  <c r="T50" i="9"/>
  <c r="U50" i="9"/>
  <c r="M51" i="9"/>
  <c r="N51" i="9"/>
  <c r="O51" i="9"/>
  <c r="P51" i="9"/>
  <c r="T51" i="9" s="1"/>
  <c r="Q51" i="9"/>
  <c r="R51" i="9"/>
  <c r="S51" i="9"/>
  <c r="U51" i="9"/>
  <c r="M52" i="9"/>
  <c r="N52" i="9"/>
  <c r="O52" i="9"/>
  <c r="P52" i="9"/>
  <c r="Q52" i="9"/>
  <c r="R52" i="9"/>
  <c r="S52" i="9"/>
  <c r="T52" i="9"/>
  <c r="U52" i="9"/>
  <c r="M53" i="9"/>
  <c r="N53" i="9"/>
  <c r="O53" i="9"/>
  <c r="P53" i="9"/>
  <c r="Q53" i="9"/>
  <c r="R53" i="9"/>
  <c r="S53" i="9"/>
  <c r="T53" i="9"/>
  <c r="U53" i="9"/>
  <c r="M54" i="9"/>
  <c r="N54" i="9"/>
  <c r="O54" i="9"/>
  <c r="P54" i="9"/>
  <c r="Q54" i="9"/>
  <c r="R54" i="9"/>
  <c r="S54" i="9"/>
  <c r="T54" i="9"/>
  <c r="U54" i="9"/>
  <c r="M55" i="9"/>
  <c r="N55" i="9"/>
  <c r="O55" i="9"/>
  <c r="P55" i="9"/>
  <c r="Q55" i="9"/>
  <c r="R55" i="9"/>
  <c r="S55" i="9"/>
  <c r="T55" i="9"/>
  <c r="U55" i="9"/>
  <c r="M56" i="9"/>
  <c r="N56" i="9"/>
  <c r="O56" i="9"/>
  <c r="P56" i="9"/>
  <c r="Q56" i="9"/>
  <c r="R56" i="9"/>
  <c r="S56" i="9"/>
  <c r="T56" i="9"/>
  <c r="U56" i="9"/>
  <c r="M57" i="9"/>
  <c r="N57" i="9"/>
  <c r="O57" i="9"/>
  <c r="P57" i="9"/>
  <c r="Q57" i="9"/>
  <c r="R57" i="9"/>
  <c r="S57" i="9"/>
  <c r="T57" i="9"/>
  <c r="U57" i="9"/>
  <c r="M58" i="9"/>
  <c r="N58" i="9"/>
  <c r="O58" i="9"/>
  <c r="P58" i="9"/>
  <c r="T58" i="9" s="1"/>
  <c r="Q58" i="9"/>
  <c r="R58" i="9"/>
  <c r="S58" i="9"/>
  <c r="U58" i="9"/>
  <c r="M59" i="9"/>
  <c r="N59" i="9"/>
  <c r="O59" i="9"/>
  <c r="P59" i="9"/>
  <c r="Q59" i="9"/>
  <c r="R59" i="9"/>
  <c r="S59" i="9"/>
  <c r="T59" i="9"/>
  <c r="U59" i="9"/>
  <c r="M60" i="9"/>
  <c r="N60" i="9"/>
  <c r="O60" i="9"/>
  <c r="P60" i="9"/>
  <c r="Q60" i="9"/>
  <c r="R60" i="9"/>
  <c r="S60" i="9"/>
  <c r="T60" i="9"/>
  <c r="U60" i="9"/>
  <c r="M61" i="9"/>
  <c r="N61" i="9"/>
  <c r="O61" i="9"/>
  <c r="P61" i="9"/>
  <c r="Q61" i="9"/>
  <c r="R61" i="9"/>
  <c r="S61" i="9"/>
  <c r="T61" i="9"/>
  <c r="U61" i="9"/>
  <c r="M62" i="9"/>
  <c r="N62" i="9"/>
  <c r="O62" i="9"/>
  <c r="P62" i="9"/>
  <c r="Q62" i="9"/>
  <c r="R62" i="9"/>
  <c r="S62" i="9"/>
  <c r="T62" i="9"/>
  <c r="U62" i="9"/>
  <c r="M63" i="9"/>
  <c r="N63" i="9"/>
  <c r="O63" i="9"/>
  <c r="P63" i="9"/>
  <c r="Q63" i="9"/>
  <c r="R63" i="9"/>
  <c r="S63" i="9"/>
  <c r="T63" i="9"/>
  <c r="U63" i="9"/>
  <c r="M64" i="9"/>
  <c r="N64" i="9"/>
  <c r="O64" i="9"/>
  <c r="P64" i="9"/>
  <c r="Q64" i="9"/>
  <c r="R64" i="9"/>
  <c r="S64" i="9"/>
  <c r="T64" i="9"/>
  <c r="U64" i="9"/>
  <c r="M65" i="9"/>
  <c r="N65" i="9"/>
  <c r="O65" i="9"/>
  <c r="P65" i="9"/>
  <c r="Q65" i="9"/>
  <c r="R65" i="9"/>
  <c r="S65" i="9"/>
  <c r="T65" i="9"/>
  <c r="U65" i="9"/>
  <c r="M66" i="9"/>
  <c r="N66" i="9"/>
  <c r="O66" i="9"/>
  <c r="P66" i="9"/>
  <c r="Q66" i="9"/>
  <c r="R66" i="9"/>
  <c r="S66" i="9"/>
  <c r="T66" i="9"/>
  <c r="U66" i="9"/>
  <c r="M67" i="9"/>
  <c r="N67" i="9"/>
  <c r="O67" i="9"/>
  <c r="P67" i="9"/>
  <c r="Q67" i="9"/>
  <c r="R67" i="9"/>
  <c r="S67" i="9"/>
  <c r="T67" i="9"/>
  <c r="U67" i="9"/>
  <c r="M68" i="9"/>
  <c r="N68" i="9"/>
  <c r="O68" i="9"/>
  <c r="P68" i="9"/>
  <c r="Q68" i="9"/>
  <c r="R68" i="9"/>
  <c r="S68" i="9"/>
  <c r="T68" i="9"/>
  <c r="U68" i="9"/>
  <c r="M69" i="9"/>
  <c r="N69" i="9"/>
  <c r="O69" i="9"/>
  <c r="P69" i="9"/>
  <c r="T69" i="9" s="1"/>
  <c r="Q69" i="9"/>
  <c r="R69" i="9"/>
  <c r="S69" i="9"/>
  <c r="U69" i="9"/>
  <c r="M70" i="9"/>
  <c r="N70" i="9"/>
  <c r="O70" i="9"/>
  <c r="P70" i="9"/>
  <c r="Q70" i="9"/>
  <c r="R70" i="9"/>
  <c r="S70" i="9"/>
  <c r="T70" i="9"/>
  <c r="U70" i="9"/>
  <c r="M71" i="9"/>
  <c r="N71" i="9"/>
  <c r="O71" i="9"/>
  <c r="P71" i="9"/>
  <c r="Q71" i="9"/>
  <c r="R71" i="9"/>
  <c r="S71" i="9"/>
  <c r="T71" i="9"/>
  <c r="U71" i="9"/>
  <c r="M72" i="9"/>
  <c r="N72" i="9"/>
  <c r="O72" i="9"/>
  <c r="P72" i="9"/>
  <c r="Q72" i="9"/>
  <c r="R72" i="9"/>
  <c r="S72" i="9"/>
  <c r="T72" i="9"/>
  <c r="U72" i="9"/>
  <c r="AJ12" i="8"/>
  <c r="AJ10" i="8" s="1"/>
  <c r="AK12" i="8"/>
  <c r="AK10" i="8" s="1"/>
  <c r="AK11" i="8" s="1"/>
  <c r="AL12" i="8"/>
  <c r="AL10" i="8" s="1"/>
  <c r="AL11" i="8" s="1"/>
  <c r="AM12" i="8"/>
  <c r="AM10" i="8" s="1"/>
  <c r="AN12" i="8"/>
  <c r="AO12" i="8"/>
  <c r="AP12" i="8"/>
  <c r="AQ12" i="8"/>
  <c r="AR12" i="8"/>
  <c r="AS12" i="8"/>
  <c r="AS10" i="8" s="1"/>
  <c r="AT12" i="8"/>
  <c r="AU12" i="8"/>
  <c r="AV12" i="8"/>
  <c r="AW12" i="8"/>
  <c r="AX12" i="8"/>
  <c r="AY12" i="8"/>
  <c r="AY10" i="8" s="1"/>
  <c r="AY11" i="8" s="1"/>
  <c r="AZ12" i="8"/>
  <c r="BA12" i="8"/>
  <c r="BA10" i="8" s="1"/>
  <c r="BA11" i="8" s="1"/>
  <c r="BB12" i="8"/>
  <c r="BB10" i="8" s="1"/>
  <c r="BB11" i="8" s="1"/>
  <c r="AJ16" i="8"/>
  <c r="AK16" i="8"/>
  <c r="AL16" i="8"/>
  <c r="AM16" i="8"/>
  <c r="AN16" i="8"/>
  <c r="AO16" i="8"/>
  <c r="AP16" i="8"/>
  <c r="AQ16" i="8"/>
  <c r="AR16" i="8"/>
  <c r="AS16" i="8"/>
  <c r="AT16" i="8"/>
  <c r="AU16" i="8"/>
  <c r="AV16" i="8"/>
  <c r="AW16" i="8"/>
  <c r="AX16" i="8"/>
  <c r="AY16" i="8"/>
  <c r="AZ16" i="8"/>
  <c r="BA16" i="8"/>
  <c r="BB16" i="8"/>
  <c r="AJ20" i="8"/>
  <c r="AK20" i="8"/>
  <c r="AL20" i="8"/>
  <c r="AM20" i="8"/>
  <c r="AN20" i="8"/>
  <c r="AO20" i="8"/>
  <c r="AP20" i="8"/>
  <c r="AQ20" i="8"/>
  <c r="AR20" i="8"/>
  <c r="AS20" i="8"/>
  <c r="AT20" i="8"/>
  <c r="AU20" i="8"/>
  <c r="AV20" i="8"/>
  <c r="AW20" i="8"/>
  <c r="AX20" i="8"/>
  <c r="AY20" i="8"/>
  <c r="AZ20" i="8"/>
  <c r="BA20" i="8"/>
  <c r="BB20" i="8"/>
  <c r="AK25" i="8"/>
  <c r="AK26" i="8" s="1"/>
  <c r="AM25" i="8"/>
  <c r="AN25" i="8"/>
  <c r="AN26" i="8" s="1"/>
  <c r="AS25" i="8"/>
  <c r="AU25" i="8"/>
  <c r="AU26" i="8" s="1"/>
  <c r="AV25" i="8"/>
  <c r="AV26" i="8" s="1"/>
  <c r="AW25" i="8"/>
  <c r="AW26" i="8" s="1"/>
  <c r="AX25" i="8"/>
  <c r="BA25" i="8"/>
  <c r="BA26" i="8" s="1"/>
  <c r="BB25" i="8"/>
  <c r="BB26" i="8" s="1"/>
  <c r="AX26" i="8"/>
  <c r="AJ27" i="8"/>
  <c r="AK27" i="8"/>
  <c r="AL27" i="8"/>
  <c r="AM27" i="8"/>
  <c r="AN27" i="8"/>
  <c r="AO27" i="8"/>
  <c r="AO25" i="8" s="1"/>
  <c r="AO26" i="8" s="1"/>
  <c r="AP27" i="8"/>
  <c r="AP25" i="8" s="1"/>
  <c r="AQ27" i="8"/>
  <c r="AQ25" i="8" s="1"/>
  <c r="AQ26" i="8" s="1"/>
  <c r="AR27" i="8"/>
  <c r="AR25" i="8" s="1"/>
  <c r="AR26" i="8" s="1"/>
  <c r="AS27" i="8"/>
  <c r="AT27" i="8"/>
  <c r="AU27" i="8"/>
  <c r="AV27" i="8"/>
  <c r="AW27" i="8"/>
  <c r="AX27" i="8"/>
  <c r="AY27" i="8"/>
  <c r="AZ27" i="8"/>
  <c r="BA27" i="8"/>
  <c r="BB27" i="8"/>
  <c r="AJ31" i="8"/>
  <c r="AK31" i="8"/>
  <c r="AL31" i="8"/>
  <c r="AM31" i="8"/>
  <c r="AN31" i="8"/>
  <c r="AO31" i="8"/>
  <c r="AP31" i="8"/>
  <c r="AQ31" i="8"/>
  <c r="AR31" i="8"/>
  <c r="AS31" i="8"/>
  <c r="AT31" i="8"/>
  <c r="AT25" i="8" s="1"/>
  <c r="AT26" i="8" s="1"/>
  <c r="AU31" i="8"/>
  <c r="AV31" i="8"/>
  <c r="AW31" i="8"/>
  <c r="AX31" i="8"/>
  <c r="AY31" i="8"/>
  <c r="AZ31" i="8"/>
  <c r="BA31" i="8"/>
  <c r="BB31" i="8"/>
  <c r="AJ35" i="8"/>
  <c r="AK35" i="8"/>
  <c r="AL35" i="8"/>
  <c r="AL25" i="8" s="1"/>
  <c r="AL26" i="8" s="1"/>
  <c r="AM35" i="8"/>
  <c r="AN35" i="8"/>
  <c r="AO35" i="8"/>
  <c r="AP35" i="8"/>
  <c r="AQ35" i="8"/>
  <c r="AR35" i="8"/>
  <c r="AS35" i="8"/>
  <c r="AT35" i="8"/>
  <c r="AU35" i="8"/>
  <c r="AV35" i="8"/>
  <c r="AW35" i="8"/>
  <c r="AX35" i="8"/>
  <c r="AY35" i="8"/>
  <c r="AZ35" i="8"/>
  <c r="BA35" i="8"/>
  <c r="BB35" i="8"/>
  <c r="AN40" i="8"/>
  <c r="AN41" i="8" s="1"/>
  <c r="AT40" i="8"/>
  <c r="AT41" i="8" s="1"/>
  <c r="AU40" i="8"/>
  <c r="AU41" i="8" s="1"/>
  <c r="AV40" i="8"/>
  <c r="AW40" i="8"/>
  <c r="BA40" i="8"/>
  <c r="BA41" i="8" s="1"/>
  <c r="BB40" i="8"/>
  <c r="BB41" i="8" s="1"/>
  <c r="AM41" i="8"/>
  <c r="AV41" i="8"/>
  <c r="AW41" i="8"/>
  <c r="AJ42" i="8"/>
  <c r="AK42" i="8"/>
  <c r="AK40" i="8" s="1"/>
  <c r="AK41" i="8" s="1"/>
  <c r="AL42" i="8"/>
  <c r="AL40" i="8" s="1"/>
  <c r="AL41" i="8" s="1"/>
  <c r="AM42" i="8"/>
  <c r="AN42" i="8"/>
  <c r="AO42" i="8"/>
  <c r="AP42" i="8"/>
  <c r="AQ42" i="8"/>
  <c r="AQ40" i="8" s="1"/>
  <c r="AQ41" i="8" s="1"/>
  <c r="AR42" i="8"/>
  <c r="AS42" i="8"/>
  <c r="AT42" i="8"/>
  <c r="AU42" i="8"/>
  <c r="AV42" i="8"/>
  <c r="AW42" i="8"/>
  <c r="AX42" i="8"/>
  <c r="AX40" i="8" s="1"/>
  <c r="AX41" i="8" s="1"/>
  <c r="AY42" i="8"/>
  <c r="AZ42" i="8"/>
  <c r="AZ40" i="8" s="1"/>
  <c r="AZ41" i="8" s="1"/>
  <c r="BA42" i="8"/>
  <c r="BB42" i="8"/>
  <c r="AJ46" i="8"/>
  <c r="AK46" i="8"/>
  <c r="AL46" i="8"/>
  <c r="AM46" i="8"/>
  <c r="AN46" i="8"/>
  <c r="AO46" i="8"/>
  <c r="AP46" i="8"/>
  <c r="AQ46" i="8"/>
  <c r="AR46" i="8"/>
  <c r="AR40" i="8" s="1"/>
  <c r="AR41" i="8" s="1"/>
  <c r="AS46" i="8"/>
  <c r="AT46" i="8"/>
  <c r="AU46" i="8"/>
  <c r="AV46" i="8"/>
  <c r="AW46" i="8"/>
  <c r="AX46" i="8"/>
  <c r="AY46" i="8"/>
  <c r="AY40" i="8" s="1"/>
  <c r="AY41" i="8" s="1"/>
  <c r="AZ46" i="8"/>
  <c r="BA46" i="8"/>
  <c r="BB46" i="8"/>
  <c r="AJ50" i="8"/>
  <c r="AJ40" i="8" s="1"/>
  <c r="AK50" i="8"/>
  <c r="AL50" i="8"/>
  <c r="AM50" i="8"/>
  <c r="AM40" i="8" s="1"/>
  <c r="AN50" i="8"/>
  <c r="AO50" i="8"/>
  <c r="AP50" i="8"/>
  <c r="AQ50" i="8"/>
  <c r="AR50" i="8"/>
  <c r="AS50" i="8"/>
  <c r="AT50" i="8"/>
  <c r="AU50" i="8"/>
  <c r="AV50" i="8"/>
  <c r="AW50" i="8"/>
  <c r="AX50" i="8"/>
  <c r="AY50" i="8"/>
  <c r="AZ50" i="8"/>
  <c r="BA50" i="8"/>
  <c r="BB50" i="8"/>
  <c r="AR55" i="8"/>
  <c r="AR56" i="8" s="1"/>
  <c r="AS55" i="8"/>
  <c r="AS56" i="8" s="1"/>
  <c r="AV55" i="8"/>
  <c r="AV56" i="8" s="1"/>
  <c r="AW55" i="8"/>
  <c r="AW56" i="8" s="1"/>
  <c r="AX55" i="8"/>
  <c r="AX56" i="8" s="1"/>
  <c r="BJ55" i="8"/>
  <c r="AJ57" i="8"/>
  <c r="AK57" i="8"/>
  <c r="AL57" i="8"/>
  <c r="AM57" i="8"/>
  <c r="AM55" i="8" s="1"/>
  <c r="AN57" i="8"/>
  <c r="AO57" i="8"/>
  <c r="AP57" i="8"/>
  <c r="AQ57" i="8"/>
  <c r="AR57" i="8"/>
  <c r="AS57" i="8"/>
  <c r="AT57" i="8"/>
  <c r="AT55" i="8" s="1"/>
  <c r="AT56" i="8" s="1"/>
  <c r="AU57" i="8"/>
  <c r="AU55" i="8" s="1"/>
  <c r="AU56" i="8" s="1"/>
  <c r="AV57" i="8"/>
  <c r="AW57" i="8"/>
  <c r="AX57" i="8"/>
  <c r="AY57" i="8"/>
  <c r="AZ57" i="8"/>
  <c r="BA57" i="8"/>
  <c r="BA55" i="8" s="1"/>
  <c r="BA56" i="8" s="1"/>
  <c r="BB57" i="8"/>
  <c r="BB55" i="8" s="1"/>
  <c r="BB56" i="8" s="1"/>
  <c r="AJ61" i="8"/>
  <c r="AK61" i="8"/>
  <c r="AK55" i="8" s="1"/>
  <c r="AK56" i="8" s="1"/>
  <c r="AL61" i="8"/>
  <c r="AL55" i="8" s="1"/>
  <c r="AL56" i="8" s="1"/>
  <c r="AM61" i="8"/>
  <c r="AN61" i="8"/>
  <c r="AO61" i="8"/>
  <c r="AP61" i="8"/>
  <c r="AQ61" i="8"/>
  <c r="AR61" i="8"/>
  <c r="AS61" i="8"/>
  <c r="AT61" i="8"/>
  <c r="AU61" i="8"/>
  <c r="AV61" i="8"/>
  <c r="AW61" i="8"/>
  <c r="AX61" i="8"/>
  <c r="AY61" i="8"/>
  <c r="AZ61" i="8"/>
  <c r="AZ55" i="8" s="1"/>
  <c r="AZ56" i="8" s="1"/>
  <c r="BA61" i="8"/>
  <c r="BB61" i="8"/>
  <c r="AJ65" i="8"/>
  <c r="AK65" i="8"/>
  <c r="AL65" i="8"/>
  <c r="AM65" i="8"/>
  <c r="AN65" i="8"/>
  <c r="AN55" i="8" s="1"/>
  <c r="AN56" i="8" s="1"/>
  <c r="AO65" i="8"/>
  <c r="AP65" i="8"/>
  <c r="AQ65" i="8"/>
  <c r="AR65" i="8"/>
  <c r="AS65" i="8"/>
  <c r="AT65" i="8"/>
  <c r="AU65" i="8"/>
  <c r="AV65" i="8"/>
  <c r="AW65" i="8"/>
  <c r="AX65" i="8"/>
  <c r="AY65" i="8"/>
  <c r="AY55" i="8" s="1"/>
  <c r="AY56" i="8" s="1"/>
  <c r="AZ65" i="8"/>
  <c r="BA65" i="8"/>
  <c r="BB65" i="8"/>
  <c r="AR70" i="8"/>
  <c r="AR71" i="8" s="1"/>
  <c r="AW70" i="8"/>
  <c r="AW71" i="8" s="1"/>
  <c r="BB70" i="8"/>
  <c r="BB71" i="8" s="1"/>
  <c r="AO71" i="8"/>
  <c r="AJ72" i="8"/>
  <c r="AK72" i="8"/>
  <c r="AL72" i="8"/>
  <c r="AL70" i="8" s="1"/>
  <c r="AL71" i="8" s="1"/>
  <c r="AM72" i="8"/>
  <c r="AM70" i="8" s="1"/>
  <c r="AM71" i="8" s="1"/>
  <c r="AN72" i="8"/>
  <c r="AN70" i="8" s="1"/>
  <c r="AN71" i="8" s="1"/>
  <c r="AO72" i="8"/>
  <c r="AP72" i="8"/>
  <c r="AP70" i="8" s="1"/>
  <c r="AQ72" i="8"/>
  <c r="AR72" i="8"/>
  <c r="AS72" i="8"/>
  <c r="AT72" i="8"/>
  <c r="AT70" i="8" s="1"/>
  <c r="AT71" i="8" s="1"/>
  <c r="AU72" i="8"/>
  <c r="AV72" i="8"/>
  <c r="AW72" i="8"/>
  <c r="AX72" i="8"/>
  <c r="AY72" i="8"/>
  <c r="AZ72" i="8"/>
  <c r="BA72" i="8"/>
  <c r="BB72" i="8"/>
  <c r="AJ76" i="8"/>
  <c r="AK76" i="8"/>
  <c r="AL76" i="8"/>
  <c r="AM76" i="8"/>
  <c r="AN76" i="8"/>
  <c r="AO76" i="8"/>
  <c r="AO70" i="8" s="1"/>
  <c r="AP76" i="8"/>
  <c r="AQ76" i="8"/>
  <c r="AR76" i="8"/>
  <c r="AS76" i="8"/>
  <c r="AT76" i="8"/>
  <c r="AU76" i="8"/>
  <c r="AV76" i="8"/>
  <c r="AW76" i="8"/>
  <c r="AX76" i="8"/>
  <c r="AX70" i="8" s="1"/>
  <c r="AX71" i="8" s="1"/>
  <c r="AY76" i="8"/>
  <c r="AZ76" i="8"/>
  <c r="BA76" i="8"/>
  <c r="BA70" i="8" s="1"/>
  <c r="BA71" i="8" s="1"/>
  <c r="BB76" i="8"/>
  <c r="AJ80" i="8"/>
  <c r="AJ70" i="8" s="1"/>
  <c r="AK80" i="8"/>
  <c r="AL80" i="8"/>
  <c r="AM80" i="8"/>
  <c r="AN80" i="8"/>
  <c r="AO80" i="8"/>
  <c r="AP80" i="8"/>
  <c r="AQ80" i="8"/>
  <c r="AR80" i="8"/>
  <c r="AS80" i="8"/>
  <c r="AT80" i="8"/>
  <c r="AU80" i="8"/>
  <c r="AU70" i="8" s="1"/>
  <c r="AU71" i="8" s="1"/>
  <c r="AV80" i="8"/>
  <c r="AV70" i="8" s="1"/>
  <c r="AW80" i="8"/>
  <c r="AX80" i="8"/>
  <c r="AY80" i="8"/>
  <c r="AZ80" i="8"/>
  <c r="BA80" i="8"/>
  <c r="BB80" i="8"/>
  <c r="AM85" i="8"/>
  <c r="AW85" i="8"/>
  <c r="AZ85" i="8"/>
  <c r="AZ86" i="8" s="1"/>
  <c r="AM86" i="8"/>
  <c r="AU86" i="8"/>
  <c r="AW86" i="8"/>
  <c r="AJ87" i="8"/>
  <c r="AK87" i="8"/>
  <c r="AL87" i="8"/>
  <c r="AM87" i="8"/>
  <c r="AN87" i="8"/>
  <c r="AO87" i="8"/>
  <c r="AP87" i="8"/>
  <c r="AQ87" i="8"/>
  <c r="AR87" i="8"/>
  <c r="AS87" i="8"/>
  <c r="AT87" i="8"/>
  <c r="AU87" i="8"/>
  <c r="AU85" i="8" s="1"/>
  <c r="AV87" i="8"/>
  <c r="AV85" i="8" s="1"/>
  <c r="AW87" i="8"/>
  <c r="AX87" i="8"/>
  <c r="AY87" i="8"/>
  <c r="AZ87" i="8"/>
  <c r="BA87" i="8"/>
  <c r="BB87" i="8"/>
  <c r="AJ91" i="8"/>
  <c r="AJ85" i="8" s="1"/>
  <c r="AK91" i="8"/>
  <c r="AK85" i="8" s="1"/>
  <c r="AK86" i="8" s="1"/>
  <c r="AL91" i="8"/>
  <c r="AM91" i="8"/>
  <c r="AN91" i="8"/>
  <c r="AO91" i="8"/>
  <c r="AP91" i="8"/>
  <c r="AQ91" i="8"/>
  <c r="AR91" i="8"/>
  <c r="AS91" i="8"/>
  <c r="AS85" i="8" s="1"/>
  <c r="AS86" i="8" s="1"/>
  <c r="AT91" i="8"/>
  <c r="AT85" i="8" s="1"/>
  <c r="AT86" i="8" s="1"/>
  <c r="AU91" i="8"/>
  <c r="AV91" i="8"/>
  <c r="AW91" i="8"/>
  <c r="AX91" i="8"/>
  <c r="AY91" i="8"/>
  <c r="AZ91" i="8"/>
  <c r="BA91" i="8"/>
  <c r="BB91" i="8"/>
  <c r="AJ95" i="8"/>
  <c r="AK95" i="8"/>
  <c r="AL95" i="8"/>
  <c r="AM95" i="8"/>
  <c r="AN95" i="8"/>
  <c r="AO95" i="8"/>
  <c r="AP95" i="8"/>
  <c r="AQ95" i="8"/>
  <c r="AR95" i="8"/>
  <c r="AS95" i="8"/>
  <c r="AT95" i="8"/>
  <c r="AU95" i="8"/>
  <c r="AV95" i="8"/>
  <c r="AW95" i="8"/>
  <c r="AX95" i="8"/>
  <c r="AX85" i="8" s="1"/>
  <c r="AX86" i="8" s="1"/>
  <c r="AY95" i="8"/>
  <c r="AY85" i="8" s="1"/>
  <c r="AY86" i="8" s="1"/>
  <c r="AZ95" i="8"/>
  <c r="BA95" i="8"/>
  <c r="BA85" i="8" s="1"/>
  <c r="BA86" i="8" s="1"/>
  <c r="BB95" i="8"/>
  <c r="AJ100" i="8"/>
  <c r="AJ101" i="8" s="1"/>
  <c r="AK100" i="8"/>
  <c r="AK101" i="8" s="1"/>
  <c r="AN100" i="8"/>
  <c r="AN101" i="8" s="1"/>
  <c r="AS100" i="8"/>
  <c r="AU100" i="8"/>
  <c r="AU101" i="8" s="1"/>
  <c r="AV100" i="8"/>
  <c r="AW100" i="8"/>
  <c r="AW101" i="8" s="1"/>
  <c r="BF100" i="8"/>
  <c r="BG100" i="8"/>
  <c r="AJ102" i="8"/>
  <c r="AK102" i="8"/>
  <c r="AL102" i="8"/>
  <c r="AL100" i="8" s="1"/>
  <c r="AL101" i="8" s="1"/>
  <c r="AM102" i="8"/>
  <c r="AM100" i="8" s="1"/>
  <c r="AM101" i="8" s="1"/>
  <c r="AN102" i="8"/>
  <c r="AO102" i="8"/>
  <c r="AO100" i="8" s="1"/>
  <c r="AO101" i="8" s="1"/>
  <c r="AP102" i="8"/>
  <c r="AQ102" i="8"/>
  <c r="AR102" i="8"/>
  <c r="AS102" i="8"/>
  <c r="AT102" i="8"/>
  <c r="AU102" i="8"/>
  <c r="AV102" i="8"/>
  <c r="AW102" i="8"/>
  <c r="AX102" i="8"/>
  <c r="AX100" i="8" s="1"/>
  <c r="AX101" i="8" s="1"/>
  <c r="AY102" i="8"/>
  <c r="AY100" i="8" s="1"/>
  <c r="AY101" i="8" s="1"/>
  <c r="AZ102" i="8"/>
  <c r="AZ100" i="8" s="1"/>
  <c r="AZ101" i="8" s="1"/>
  <c r="BA102" i="8"/>
  <c r="BB102" i="8"/>
  <c r="AJ106" i="8"/>
  <c r="AK106" i="8"/>
  <c r="AL106" i="8"/>
  <c r="AM106" i="8"/>
  <c r="AN106" i="8"/>
  <c r="AO106" i="8"/>
  <c r="AP106" i="8"/>
  <c r="AQ106" i="8"/>
  <c r="AR106" i="8"/>
  <c r="AS106" i="8"/>
  <c r="AT106" i="8"/>
  <c r="AU106" i="8"/>
  <c r="AV106" i="8"/>
  <c r="AW106" i="8"/>
  <c r="AX106" i="8"/>
  <c r="AY106" i="8"/>
  <c r="AZ106" i="8"/>
  <c r="BA106" i="8"/>
  <c r="BB106" i="8"/>
  <c r="AJ110" i="8"/>
  <c r="AK110" i="8"/>
  <c r="AL110" i="8"/>
  <c r="AM110" i="8"/>
  <c r="AN110" i="8"/>
  <c r="AO110" i="8"/>
  <c r="AP110" i="8"/>
  <c r="AQ110" i="8"/>
  <c r="AR110" i="8"/>
  <c r="AS110" i="8"/>
  <c r="AT110" i="8"/>
  <c r="AT100" i="8" s="1"/>
  <c r="AT101" i="8" s="1"/>
  <c r="AU110" i="8"/>
  <c r="AV110" i="8"/>
  <c r="AW110" i="8"/>
  <c r="AX110" i="8"/>
  <c r="AY110" i="8"/>
  <c r="AZ110" i="8"/>
  <c r="BA110" i="8"/>
  <c r="BB110" i="8"/>
  <c r="AU115" i="8"/>
  <c r="AU116" i="8" s="1"/>
  <c r="AV115" i="8"/>
  <c r="AW115" i="8"/>
  <c r="AW116" i="8" s="1"/>
  <c r="AJ117" i="8"/>
  <c r="AK117" i="8"/>
  <c r="AL117" i="8"/>
  <c r="AM117" i="8"/>
  <c r="AN117" i="8"/>
  <c r="AO117" i="8"/>
  <c r="AP117" i="8"/>
  <c r="AQ117" i="8"/>
  <c r="AR117" i="8"/>
  <c r="AS117" i="8"/>
  <c r="AT117" i="8"/>
  <c r="AU117" i="8"/>
  <c r="AV117" i="8"/>
  <c r="AW117" i="8"/>
  <c r="AX117" i="8"/>
  <c r="AY117" i="8"/>
  <c r="AZ117" i="8"/>
  <c r="BA117" i="8"/>
  <c r="BA115" i="8" s="1"/>
  <c r="BA116" i="8" s="1"/>
  <c r="BB117" i="8"/>
  <c r="BB115" i="8" s="1"/>
  <c r="BB116" i="8" s="1"/>
  <c r="AJ121" i="8"/>
  <c r="AJ115" i="8" s="1"/>
  <c r="AJ116" i="8" s="1"/>
  <c r="AK121" i="8"/>
  <c r="AK115" i="8" s="1"/>
  <c r="AK116" i="8" s="1"/>
  <c r="AL121" i="8"/>
  <c r="AL115" i="8" s="1"/>
  <c r="AL116" i="8" s="1"/>
  <c r="AM121" i="8"/>
  <c r="AN121" i="8"/>
  <c r="AO121" i="8"/>
  <c r="AP121" i="8"/>
  <c r="AQ121" i="8"/>
  <c r="AR121" i="8"/>
  <c r="AS121" i="8"/>
  <c r="AT121" i="8"/>
  <c r="AU121" i="8"/>
  <c r="AV121" i="8"/>
  <c r="AW121" i="8"/>
  <c r="AX121" i="8"/>
  <c r="AY121" i="8"/>
  <c r="AZ121" i="8"/>
  <c r="BA121" i="8"/>
  <c r="BB121" i="8"/>
  <c r="AJ125" i="8"/>
  <c r="AK125" i="8"/>
  <c r="AL125" i="8"/>
  <c r="AM125" i="8"/>
  <c r="AN125" i="8"/>
  <c r="AO125" i="8"/>
  <c r="AO115" i="8" s="1"/>
  <c r="AO116" i="8" s="1"/>
  <c r="AP125" i="8"/>
  <c r="AP115" i="8" s="1"/>
  <c r="AP116" i="8" s="1"/>
  <c r="AQ125" i="8"/>
  <c r="AR125" i="8"/>
  <c r="AS125" i="8"/>
  <c r="AT125" i="8"/>
  <c r="AT115" i="8" s="1"/>
  <c r="AT116" i="8" s="1"/>
  <c r="AU125" i="8"/>
  <c r="AV125" i="8"/>
  <c r="AW125" i="8"/>
  <c r="AX125" i="8"/>
  <c r="AY125" i="8"/>
  <c r="AZ125" i="8"/>
  <c r="BA125" i="8"/>
  <c r="BB125" i="8"/>
  <c r="AK130" i="8"/>
  <c r="AL130" i="8"/>
  <c r="AM130" i="8"/>
  <c r="AN130" i="8"/>
  <c r="AN131" i="8" s="1"/>
  <c r="AK131" i="8"/>
  <c r="AL131" i="8"/>
  <c r="AM131" i="8"/>
  <c r="AP131" i="8"/>
  <c r="AJ132" i="8"/>
  <c r="AJ130" i="8" s="1"/>
  <c r="AK132" i="8"/>
  <c r="AL132" i="8"/>
  <c r="AM132" i="8"/>
  <c r="AN132" i="8"/>
  <c r="AO132" i="8"/>
  <c r="AP132" i="8"/>
  <c r="AQ132" i="8"/>
  <c r="AQ130" i="8" s="1"/>
  <c r="AR132" i="8"/>
  <c r="AS132" i="8"/>
  <c r="AT132" i="8"/>
  <c r="AU132" i="8"/>
  <c r="AV132" i="8"/>
  <c r="AW132" i="8"/>
  <c r="AX132" i="8"/>
  <c r="AX130" i="8" s="1"/>
  <c r="AX131" i="8" s="1"/>
  <c r="AY132" i="8"/>
  <c r="AY130" i="8" s="1"/>
  <c r="AY131" i="8" s="1"/>
  <c r="AZ132" i="8"/>
  <c r="BA132" i="8"/>
  <c r="BA130" i="8" s="1"/>
  <c r="BA131" i="8" s="1"/>
  <c r="BB132" i="8"/>
  <c r="BB130" i="8" s="1"/>
  <c r="BB131" i="8" s="1"/>
  <c r="AJ136" i="8"/>
  <c r="AK136" i="8"/>
  <c r="AL136" i="8"/>
  <c r="AM136" i="8"/>
  <c r="AN136" i="8"/>
  <c r="AO136" i="8"/>
  <c r="AO130" i="8" s="1"/>
  <c r="AO131" i="8" s="1"/>
  <c r="AP136" i="8"/>
  <c r="AQ136" i="8"/>
  <c r="AR136" i="8"/>
  <c r="AS136" i="8"/>
  <c r="AT136" i="8"/>
  <c r="AU136" i="8"/>
  <c r="AV136" i="8"/>
  <c r="AW136" i="8"/>
  <c r="AX136" i="8"/>
  <c r="AY136" i="8"/>
  <c r="AZ136" i="8"/>
  <c r="BA136" i="8"/>
  <c r="BB136" i="8"/>
  <c r="AJ140" i="8"/>
  <c r="AK140" i="8"/>
  <c r="AL140" i="8"/>
  <c r="AM140" i="8"/>
  <c r="AN140" i="8"/>
  <c r="AO140" i="8"/>
  <c r="AP140" i="8"/>
  <c r="AP130" i="8" s="1"/>
  <c r="AQ140" i="8"/>
  <c r="AR140" i="8"/>
  <c r="AS140" i="8"/>
  <c r="AT140" i="8"/>
  <c r="AU140" i="8"/>
  <c r="AV140" i="8"/>
  <c r="AW140" i="8"/>
  <c r="AX140" i="8"/>
  <c r="AY140" i="8"/>
  <c r="AZ140" i="8"/>
  <c r="BA140" i="8"/>
  <c r="BB140" i="8"/>
  <c r="AN145" i="8"/>
  <c r="AN146" i="8" s="1"/>
  <c r="AX145" i="8"/>
  <c r="AY145" i="8"/>
  <c r="AZ145" i="8"/>
  <c r="BA145" i="8"/>
  <c r="AX146" i="8"/>
  <c r="AY146" i="8"/>
  <c r="AZ146" i="8"/>
  <c r="BA146" i="8"/>
  <c r="AJ147" i="8"/>
  <c r="AK147" i="8"/>
  <c r="AL147" i="8"/>
  <c r="AM147" i="8"/>
  <c r="AN147" i="8"/>
  <c r="AO147" i="8"/>
  <c r="AO145" i="8" s="1"/>
  <c r="AO146" i="8" s="1"/>
  <c r="AP147" i="8"/>
  <c r="AP145" i="8" s="1"/>
  <c r="AQ147" i="8"/>
  <c r="AQ145" i="8" s="1"/>
  <c r="AQ146" i="8" s="1"/>
  <c r="AR147" i="8"/>
  <c r="AR145" i="8" s="1"/>
  <c r="AR146" i="8" s="1"/>
  <c r="AS147" i="8"/>
  <c r="AT147" i="8"/>
  <c r="AU147" i="8"/>
  <c r="AV147" i="8"/>
  <c r="AW147" i="8"/>
  <c r="AX147" i="8"/>
  <c r="AY147" i="8"/>
  <c r="AZ147" i="8"/>
  <c r="BA147" i="8"/>
  <c r="BB147" i="8"/>
  <c r="AJ151" i="8"/>
  <c r="AK151" i="8"/>
  <c r="AL151" i="8"/>
  <c r="AM151" i="8"/>
  <c r="AN151" i="8"/>
  <c r="AO151" i="8"/>
  <c r="AP151" i="8"/>
  <c r="AQ151" i="8"/>
  <c r="AR151" i="8"/>
  <c r="AS151" i="8"/>
  <c r="AT151" i="8"/>
  <c r="AU151" i="8"/>
  <c r="AV151" i="8"/>
  <c r="AW151" i="8"/>
  <c r="AX151" i="8"/>
  <c r="AY151" i="8"/>
  <c r="AZ151" i="8"/>
  <c r="BA151" i="8"/>
  <c r="BB151" i="8"/>
  <c r="BB145" i="8" s="1"/>
  <c r="BB146" i="8" s="1"/>
  <c r="AJ155" i="8"/>
  <c r="AK155" i="8"/>
  <c r="AK145" i="8" s="1"/>
  <c r="AK146" i="8" s="1"/>
  <c r="AL155" i="8"/>
  <c r="AL145" i="8" s="1"/>
  <c r="AL146" i="8" s="1"/>
  <c r="AM155" i="8"/>
  <c r="AM145" i="8" s="1"/>
  <c r="AN155" i="8"/>
  <c r="AO155" i="8"/>
  <c r="AP155" i="8"/>
  <c r="AQ155" i="8"/>
  <c r="AR155" i="8"/>
  <c r="AS155" i="8"/>
  <c r="AT155" i="8"/>
  <c r="AU155" i="8"/>
  <c r="AV155" i="8"/>
  <c r="AW155" i="8"/>
  <c r="AX155" i="8"/>
  <c r="AY155" i="8"/>
  <c r="AZ155" i="8"/>
  <c r="BA155" i="8"/>
  <c r="BB155" i="8"/>
  <c r="AN160" i="8"/>
  <c r="AN161" i="8" s="1"/>
  <c r="AO160" i="8"/>
  <c r="AO161" i="8" s="1"/>
  <c r="AS160" i="8"/>
  <c r="AS161" i="8" s="1"/>
  <c r="AT160" i="8"/>
  <c r="AT161" i="8" s="1"/>
  <c r="AU160" i="8"/>
  <c r="AU161" i="8" s="1"/>
  <c r="BA160" i="8"/>
  <c r="BA161" i="8" s="1"/>
  <c r="BB160" i="8"/>
  <c r="BB161" i="8" s="1"/>
  <c r="BI160" i="8"/>
  <c r="AM161" i="8"/>
  <c r="AJ162" i="8"/>
  <c r="AK162" i="8"/>
  <c r="AL162" i="8"/>
  <c r="AM162" i="8"/>
  <c r="AN162" i="8"/>
  <c r="AO162" i="8"/>
  <c r="AP162" i="8"/>
  <c r="AQ162" i="8"/>
  <c r="AR162" i="8"/>
  <c r="AS162" i="8"/>
  <c r="AT162" i="8"/>
  <c r="AU162" i="8"/>
  <c r="AV162" i="8"/>
  <c r="AW162" i="8"/>
  <c r="AX162" i="8"/>
  <c r="AY162" i="8"/>
  <c r="AZ162" i="8"/>
  <c r="BA162" i="8"/>
  <c r="BB162" i="8"/>
  <c r="AJ166" i="8"/>
  <c r="AK166" i="8"/>
  <c r="AL166" i="8"/>
  <c r="AM166" i="8"/>
  <c r="AM160" i="8" s="1"/>
  <c r="AN166" i="8"/>
  <c r="AO166" i="8"/>
  <c r="AP166" i="8"/>
  <c r="AQ166" i="8"/>
  <c r="AR166" i="8"/>
  <c r="AS166" i="8"/>
  <c r="AT166" i="8"/>
  <c r="AU166" i="8"/>
  <c r="AV166" i="8"/>
  <c r="AW166" i="8"/>
  <c r="AX166" i="8"/>
  <c r="AY166" i="8"/>
  <c r="AZ166" i="8"/>
  <c r="BA166" i="8"/>
  <c r="BB166" i="8"/>
  <c r="AJ170" i="8"/>
  <c r="AK170" i="8"/>
  <c r="AL170" i="8"/>
  <c r="AM170" i="8"/>
  <c r="AN170" i="8"/>
  <c r="AO170" i="8"/>
  <c r="AP170" i="8"/>
  <c r="AQ170" i="8"/>
  <c r="AR170" i="8"/>
  <c r="AS170" i="8"/>
  <c r="AT170" i="8"/>
  <c r="AU170" i="8"/>
  <c r="AV170" i="8"/>
  <c r="AW170" i="8"/>
  <c r="AX170" i="8"/>
  <c r="AY170" i="8"/>
  <c r="AY160" i="8" s="1"/>
  <c r="AZ170" i="8"/>
  <c r="AZ160" i="8" s="1"/>
  <c r="AZ161" i="8" s="1"/>
  <c r="BA170" i="8"/>
  <c r="BB170" i="8"/>
  <c r="AR175" i="8"/>
  <c r="AT175" i="8"/>
  <c r="AT176" i="8" s="1"/>
  <c r="AU175" i="8"/>
  <c r="AU176" i="8" s="1"/>
  <c r="AX175" i="8"/>
  <c r="AX176" i="8" s="1"/>
  <c r="BB175" i="8"/>
  <c r="BB176" i="8" s="1"/>
  <c r="AR176" i="8"/>
  <c r="AS176" i="8"/>
  <c r="AJ177" i="8"/>
  <c r="AK177" i="8"/>
  <c r="AL177" i="8"/>
  <c r="AM177" i="8"/>
  <c r="AN177" i="8"/>
  <c r="AN175" i="8" s="1"/>
  <c r="AN176" i="8" s="1"/>
  <c r="AO177" i="8"/>
  <c r="AO175" i="8" s="1"/>
  <c r="AO176" i="8" s="1"/>
  <c r="AP177" i="8"/>
  <c r="AP175" i="8" s="1"/>
  <c r="AQ177" i="8"/>
  <c r="AQ175" i="8" s="1"/>
  <c r="AQ176" i="8" s="1"/>
  <c r="AR177" i="8"/>
  <c r="AS177" i="8"/>
  <c r="AT177" i="8"/>
  <c r="AU177" i="8"/>
  <c r="AV177" i="8"/>
  <c r="AW177" i="8"/>
  <c r="AX177" i="8"/>
  <c r="AY177" i="8"/>
  <c r="AZ177" i="8"/>
  <c r="BA177" i="8"/>
  <c r="BB177" i="8"/>
  <c r="AJ181" i="8"/>
  <c r="AK181" i="8"/>
  <c r="AK175" i="8" s="1"/>
  <c r="AK176" i="8" s="1"/>
  <c r="AL181" i="8"/>
  <c r="AL175" i="8" s="1"/>
  <c r="AL176" i="8" s="1"/>
  <c r="AM181" i="8"/>
  <c r="AN181" i="8"/>
  <c r="AO181" i="8"/>
  <c r="AP181" i="8"/>
  <c r="AQ181" i="8"/>
  <c r="AR181" i="8"/>
  <c r="AS181" i="8"/>
  <c r="AS175" i="8" s="1"/>
  <c r="AT181" i="8"/>
  <c r="AU181" i="8"/>
  <c r="AV181" i="8"/>
  <c r="AW181" i="8"/>
  <c r="AX181" i="8"/>
  <c r="AY181" i="8"/>
  <c r="AZ181" i="8"/>
  <c r="BA181" i="8"/>
  <c r="BB181" i="8"/>
  <c r="AJ185" i="8"/>
  <c r="AK185" i="8"/>
  <c r="AL185" i="8"/>
  <c r="AM185" i="8"/>
  <c r="AN185" i="8"/>
  <c r="AO185" i="8"/>
  <c r="AP185" i="8"/>
  <c r="AQ185" i="8"/>
  <c r="AR185" i="8"/>
  <c r="AS185" i="8"/>
  <c r="AT185" i="8"/>
  <c r="AU185" i="8"/>
  <c r="AV185" i="8"/>
  <c r="AW185" i="8"/>
  <c r="AX185" i="8"/>
  <c r="AY185" i="8"/>
  <c r="AZ185" i="8"/>
  <c r="BA185" i="8"/>
  <c r="BB185" i="8"/>
  <c r="AM190" i="8"/>
  <c r="AO190" i="8"/>
  <c r="AS190" i="8"/>
  <c r="AS191" i="8" s="1"/>
  <c r="AM191" i="8"/>
  <c r="AN191" i="8"/>
  <c r="AO191" i="8"/>
  <c r="AP191" i="8"/>
  <c r="AZ191" i="8"/>
  <c r="AJ192" i="8"/>
  <c r="AJ190" i="8" s="1"/>
  <c r="AK192" i="8"/>
  <c r="AK190" i="8" s="1"/>
  <c r="AK191" i="8" s="1"/>
  <c r="AL192" i="8"/>
  <c r="AL190" i="8" s="1"/>
  <c r="AL191" i="8" s="1"/>
  <c r="AM192" i="8"/>
  <c r="AN192" i="8"/>
  <c r="AN190" i="8" s="1"/>
  <c r="AO192" i="8"/>
  <c r="AP192" i="8"/>
  <c r="AP190" i="8" s="1"/>
  <c r="AQ192" i="8"/>
  <c r="AQ190" i="8" s="1"/>
  <c r="AQ191" i="8" s="1"/>
  <c r="AR192" i="8"/>
  <c r="AS192" i="8"/>
  <c r="AT192" i="8"/>
  <c r="AU192" i="8"/>
  <c r="AV192" i="8"/>
  <c r="AW192" i="8"/>
  <c r="AX192" i="8"/>
  <c r="AY192" i="8"/>
  <c r="AZ192" i="8"/>
  <c r="AZ190" i="8" s="1"/>
  <c r="BA192" i="8"/>
  <c r="BB192" i="8"/>
  <c r="BB190" i="8" s="1"/>
  <c r="BB191" i="8" s="1"/>
  <c r="AJ196" i="8"/>
  <c r="AK196" i="8"/>
  <c r="AL196" i="8"/>
  <c r="AM196" i="8"/>
  <c r="AN196" i="8"/>
  <c r="AO196" i="8"/>
  <c r="AP196" i="8"/>
  <c r="AQ196" i="8"/>
  <c r="AR196" i="8"/>
  <c r="AS196" i="8"/>
  <c r="AT196" i="8"/>
  <c r="AU196" i="8"/>
  <c r="AV196" i="8"/>
  <c r="AW196" i="8"/>
  <c r="AW190" i="8" s="1"/>
  <c r="AW191" i="8" s="1"/>
  <c r="AX196" i="8"/>
  <c r="AY196" i="8"/>
  <c r="AY190" i="8" s="1"/>
  <c r="AY191" i="8" s="1"/>
  <c r="AZ196" i="8"/>
  <c r="BA196" i="8"/>
  <c r="BA190" i="8" s="1"/>
  <c r="BA191" i="8" s="1"/>
  <c r="BB196" i="8"/>
  <c r="AJ200" i="8"/>
  <c r="AK200" i="8"/>
  <c r="AL200" i="8"/>
  <c r="AM200" i="8"/>
  <c r="AN200" i="8"/>
  <c r="AO200" i="8"/>
  <c r="AP200" i="8"/>
  <c r="AQ200" i="8"/>
  <c r="AR200" i="8"/>
  <c r="AR190" i="8" s="1"/>
  <c r="AR191" i="8" s="1"/>
  <c r="AS200" i="8"/>
  <c r="AT200" i="8"/>
  <c r="AU200" i="8"/>
  <c r="AV200" i="8"/>
  <c r="AW200" i="8"/>
  <c r="AX200" i="8"/>
  <c r="AY200" i="8"/>
  <c r="AZ200" i="8"/>
  <c r="BA200" i="8"/>
  <c r="BB200" i="8"/>
  <c r="AQ205" i="8"/>
  <c r="AQ206" i="8" s="1"/>
  <c r="AR205" i="8"/>
  <c r="AR206" i="8" s="1"/>
  <c r="AY205" i="8"/>
  <c r="AY206" i="8" s="1"/>
  <c r="AK206" i="8"/>
  <c r="AL206" i="8"/>
  <c r="AS206" i="8"/>
  <c r="AT206" i="8"/>
  <c r="AX206" i="8"/>
  <c r="AJ207" i="8"/>
  <c r="AJ205" i="8" s="1"/>
  <c r="AK207" i="8"/>
  <c r="AL207" i="8"/>
  <c r="AL205" i="8" s="1"/>
  <c r="AM207" i="8"/>
  <c r="AN207" i="8"/>
  <c r="AO207" i="8"/>
  <c r="AP207" i="8"/>
  <c r="AQ207" i="8"/>
  <c r="AR207" i="8"/>
  <c r="AS207" i="8"/>
  <c r="AT207" i="8"/>
  <c r="AT205" i="8" s="1"/>
  <c r="AU207" i="8"/>
  <c r="AV207" i="8"/>
  <c r="AW207" i="8"/>
  <c r="AX207" i="8"/>
  <c r="AX205" i="8" s="1"/>
  <c r="AY207" i="8"/>
  <c r="AZ207" i="8"/>
  <c r="BA207" i="8"/>
  <c r="BB207" i="8"/>
  <c r="AJ211" i="8"/>
  <c r="AK211" i="8"/>
  <c r="AL211" i="8"/>
  <c r="AM211" i="8"/>
  <c r="AM205" i="8" s="1"/>
  <c r="AN211" i="8"/>
  <c r="AN205" i="8" s="1"/>
  <c r="AN206" i="8" s="1"/>
  <c r="AO211" i="8"/>
  <c r="AO205" i="8" s="1"/>
  <c r="AO206" i="8" s="1"/>
  <c r="AP211" i="8"/>
  <c r="AP205" i="8" s="1"/>
  <c r="AQ211" i="8"/>
  <c r="AR211" i="8"/>
  <c r="AS211" i="8"/>
  <c r="AS205" i="8" s="1"/>
  <c r="AT211" i="8"/>
  <c r="AU211" i="8"/>
  <c r="AU205" i="8" s="1"/>
  <c r="AU206" i="8" s="1"/>
  <c r="AV211" i="8"/>
  <c r="AW211" i="8"/>
  <c r="AW205" i="8" s="1"/>
  <c r="AW206" i="8" s="1"/>
  <c r="AX211" i="8"/>
  <c r="AY211" i="8"/>
  <c r="AZ211" i="8"/>
  <c r="BA211" i="8"/>
  <c r="BB211" i="8"/>
  <c r="AJ215" i="8"/>
  <c r="AK215" i="8"/>
  <c r="AK205" i="8" s="1"/>
  <c r="AL215" i="8"/>
  <c r="AM215" i="8"/>
  <c r="AN215" i="8"/>
  <c r="AO215" i="8"/>
  <c r="AP215" i="8"/>
  <c r="AQ215" i="8"/>
  <c r="AR215" i="8"/>
  <c r="AS215" i="8"/>
  <c r="AT215" i="8"/>
  <c r="AU215" i="8"/>
  <c r="AV215" i="8"/>
  <c r="AW215" i="8"/>
  <c r="AX215" i="8"/>
  <c r="AY215" i="8"/>
  <c r="AZ215" i="8"/>
  <c r="AZ205" i="8" s="1"/>
  <c r="AZ206" i="8" s="1"/>
  <c r="BA215" i="8"/>
  <c r="BA205" i="8" s="1"/>
  <c r="BA206" i="8" s="1"/>
  <c r="BB215" i="8"/>
  <c r="AJ220" i="8"/>
  <c r="AV220" i="8"/>
  <c r="AV221" i="8" s="1"/>
  <c r="BA220" i="8"/>
  <c r="BA221" i="8"/>
  <c r="AJ222" i="8"/>
  <c r="AK222" i="8"/>
  <c r="AL222" i="8"/>
  <c r="AM222" i="8"/>
  <c r="AN222" i="8"/>
  <c r="AO222" i="8"/>
  <c r="AP222" i="8"/>
  <c r="AP220" i="8" s="1"/>
  <c r="AQ222" i="8"/>
  <c r="AQ220" i="8" s="1"/>
  <c r="AQ221" i="8" s="1"/>
  <c r="AR222" i="8"/>
  <c r="AR220" i="8" s="1"/>
  <c r="AR221" i="8" s="1"/>
  <c r="AS222" i="8"/>
  <c r="AS220" i="8" s="1"/>
  <c r="AT222" i="8"/>
  <c r="AT220" i="8" s="1"/>
  <c r="AT221" i="8" s="1"/>
  <c r="AU222" i="8"/>
  <c r="AU220" i="8" s="1"/>
  <c r="AU221" i="8" s="1"/>
  <c r="AV222" i="8"/>
  <c r="AW222" i="8"/>
  <c r="AW220" i="8" s="1"/>
  <c r="AW221" i="8" s="1"/>
  <c r="AX222" i="8"/>
  <c r="AY222" i="8"/>
  <c r="AZ222" i="8"/>
  <c r="BA222" i="8"/>
  <c r="BB222" i="8"/>
  <c r="AJ226" i="8"/>
  <c r="AK226" i="8"/>
  <c r="AK220" i="8" s="1"/>
  <c r="AK221" i="8" s="1"/>
  <c r="AL226" i="8"/>
  <c r="AM226" i="8"/>
  <c r="AN226" i="8"/>
  <c r="AO226" i="8"/>
  <c r="AP226" i="8"/>
  <c r="AQ226" i="8"/>
  <c r="AR226" i="8"/>
  <c r="AS226" i="8"/>
  <c r="AT226" i="8"/>
  <c r="AU226" i="8"/>
  <c r="AV226" i="8"/>
  <c r="AW226" i="8"/>
  <c r="AX226" i="8"/>
  <c r="AY226" i="8"/>
  <c r="AY220" i="8" s="1"/>
  <c r="AY221" i="8" s="1"/>
  <c r="AZ226" i="8"/>
  <c r="AZ220" i="8" s="1"/>
  <c r="AZ221" i="8" s="1"/>
  <c r="BA226" i="8"/>
  <c r="BB226" i="8"/>
  <c r="BB220" i="8" s="1"/>
  <c r="BB221" i="8" s="1"/>
  <c r="AJ230" i="8"/>
  <c r="AK230" i="8"/>
  <c r="AL230" i="8"/>
  <c r="AL220" i="8" s="1"/>
  <c r="AL221" i="8" s="1"/>
  <c r="AM230" i="8"/>
  <c r="AN230" i="8"/>
  <c r="AN220" i="8" s="1"/>
  <c r="AN221" i="8" s="1"/>
  <c r="AO230" i="8"/>
  <c r="AO220" i="8" s="1"/>
  <c r="AO221" i="8" s="1"/>
  <c r="AP230" i="8"/>
  <c r="AQ230" i="8"/>
  <c r="AR230" i="8"/>
  <c r="AS230" i="8"/>
  <c r="AT230" i="8"/>
  <c r="AU230" i="8"/>
  <c r="AV230" i="8"/>
  <c r="AW230" i="8"/>
  <c r="AX230" i="8"/>
  <c r="AY230" i="8"/>
  <c r="AZ230" i="8"/>
  <c r="BA230" i="8"/>
  <c r="BB230" i="8"/>
  <c r="AO235" i="8"/>
  <c r="AO236" i="8" s="1"/>
  <c r="AS235" i="8"/>
  <c r="AT235" i="8"/>
  <c r="AU235" i="8"/>
  <c r="AU236" i="8" s="1"/>
  <c r="AX235" i="8"/>
  <c r="AX236" i="8" s="1"/>
  <c r="AY235" i="8"/>
  <c r="AY236" i="8" s="1"/>
  <c r="BB235" i="8"/>
  <c r="AT236" i="8"/>
  <c r="BB236" i="8"/>
  <c r="AJ237" i="8"/>
  <c r="AJ235" i="8" s="1"/>
  <c r="AK237" i="8"/>
  <c r="AL237" i="8"/>
  <c r="AM237" i="8"/>
  <c r="AM235" i="8" s="1"/>
  <c r="AN237" i="8"/>
  <c r="AN235" i="8" s="1"/>
  <c r="AN236" i="8" s="1"/>
  <c r="AO237" i="8"/>
  <c r="AP237" i="8"/>
  <c r="AP235" i="8" s="1"/>
  <c r="AP236" i="8" s="1"/>
  <c r="AQ237" i="8"/>
  <c r="AQ235" i="8" s="1"/>
  <c r="AQ236" i="8" s="1"/>
  <c r="AR237" i="8"/>
  <c r="AR235" i="8" s="1"/>
  <c r="AR236" i="8" s="1"/>
  <c r="AS237" i="8"/>
  <c r="AT237" i="8"/>
  <c r="AU237" i="8"/>
  <c r="AV237" i="8"/>
  <c r="AW237" i="8"/>
  <c r="AX237" i="8"/>
  <c r="AY237" i="8"/>
  <c r="AZ237" i="8"/>
  <c r="BA237" i="8"/>
  <c r="BB237" i="8"/>
  <c r="AJ241" i="8"/>
  <c r="AK241" i="8"/>
  <c r="AL241" i="8"/>
  <c r="AM241" i="8"/>
  <c r="AN241" i="8"/>
  <c r="AO241" i="8"/>
  <c r="AP241" i="8"/>
  <c r="AQ241" i="8"/>
  <c r="AR241" i="8"/>
  <c r="AS241" i="8"/>
  <c r="AT241" i="8"/>
  <c r="AU241" i="8"/>
  <c r="AV241" i="8"/>
  <c r="AW241" i="8"/>
  <c r="AW235" i="8" s="1"/>
  <c r="AW236" i="8" s="1"/>
  <c r="AX241" i="8"/>
  <c r="AY241" i="8"/>
  <c r="AZ241" i="8"/>
  <c r="AZ235" i="8" s="1"/>
  <c r="AZ236" i="8" s="1"/>
  <c r="BA241" i="8"/>
  <c r="BA235" i="8" s="1"/>
  <c r="BA236" i="8" s="1"/>
  <c r="BB241" i="8"/>
  <c r="AJ245" i="8"/>
  <c r="AK245" i="8"/>
  <c r="AK235" i="8" s="1"/>
  <c r="AK236" i="8" s="1"/>
  <c r="AL245" i="8"/>
  <c r="AM245" i="8"/>
  <c r="AN245" i="8"/>
  <c r="AO245" i="8"/>
  <c r="AP245" i="8"/>
  <c r="AQ245" i="8"/>
  <c r="AR245" i="8"/>
  <c r="AS245" i="8"/>
  <c r="AT245" i="8"/>
  <c r="AU245" i="8"/>
  <c r="AV245" i="8"/>
  <c r="AW245" i="8"/>
  <c r="AX245" i="8"/>
  <c r="AY245" i="8"/>
  <c r="AZ245" i="8"/>
  <c r="BA245" i="8"/>
  <c r="BB245" i="8"/>
  <c r="AY250" i="8"/>
  <c r="AY251" i="8" s="1"/>
  <c r="AZ250" i="8"/>
  <c r="AZ251" i="8" s="1"/>
  <c r="AP251" i="8"/>
  <c r="AS251" i="8"/>
  <c r="AT251" i="8"/>
  <c r="AJ252" i="8"/>
  <c r="AK252" i="8"/>
  <c r="AK250" i="8" s="1"/>
  <c r="AK251" i="8" s="1"/>
  <c r="AL252" i="8"/>
  <c r="AM252" i="8"/>
  <c r="AN252" i="8"/>
  <c r="AO252" i="8"/>
  <c r="AP252" i="8"/>
  <c r="AQ252" i="8"/>
  <c r="AR252" i="8"/>
  <c r="AS252" i="8"/>
  <c r="AS250" i="8" s="1"/>
  <c r="AT252" i="8"/>
  <c r="AT250" i="8" s="1"/>
  <c r="AU252" i="8"/>
  <c r="AV252" i="8"/>
  <c r="AW252" i="8"/>
  <c r="AX252" i="8"/>
  <c r="AY252" i="8"/>
  <c r="AZ252" i="8"/>
  <c r="BA252" i="8"/>
  <c r="BB252" i="8"/>
  <c r="AJ256" i="8"/>
  <c r="AK256" i="8"/>
  <c r="AL256" i="8"/>
  <c r="AM256" i="8"/>
  <c r="AN256" i="8"/>
  <c r="AO256" i="8"/>
  <c r="AP256" i="8"/>
  <c r="AP250" i="8" s="1"/>
  <c r="AQ256" i="8"/>
  <c r="AR256" i="8"/>
  <c r="AS256" i="8"/>
  <c r="AT256" i="8"/>
  <c r="AU256" i="8"/>
  <c r="AV256" i="8"/>
  <c r="AW256" i="8"/>
  <c r="AX256" i="8"/>
  <c r="AX250" i="8" s="1"/>
  <c r="AX251" i="8" s="1"/>
  <c r="AY256" i="8"/>
  <c r="AZ256" i="8"/>
  <c r="BA256" i="8"/>
  <c r="BB256" i="8"/>
  <c r="AJ260" i="8"/>
  <c r="AK260" i="8"/>
  <c r="AL260" i="8"/>
  <c r="AL250" i="8" s="1"/>
  <c r="AL251" i="8" s="1"/>
  <c r="AM260" i="8"/>
  <c r="AN260" i="8"/>
  <c r="AO260" i="8"/>
  <c r="AP260" i="8"/>
  <c r="AQ260" i="8"/>
  <c r="AR260" i="8"/>
  <c r="AS260" i="8"/>
  <c r="AT260" i="8"/>
  <c r="AU260" i="8"/>
  <c r="AV260" i="8"/>
  <c r="AV250" i="8" s="1"/>
  <c r="AW260" i="8"/>
  <c r="AX260" i="8"/>
  <c r="AY260" i="8"/>
  <c r="AZ260" i="8"/>
  <c r="BA260" i="8"/>
  <c r="BA250" i="8" s="1"/>
  <c r="BA251" i="8" s="1"/>
  <c r="BB260" i="8"/>
  <c r="BB250" i="8" s="1"/>
  <c r="BB251" i="8" s="1"/>
  <c r="AS265" i="8"/>
  <c r="AS266" i="8"/>
  <c r="AT266" i="8"/>
  <c r="AU266" i="8"/>
  <c r="AV266" i="8"/>
  <c r="AJ267" i="8"/>
  <c r="AK267" i="8"/>
  <c r="AL267" i="8"/>
  <c r="AM267" i="8"/>
  <c r="AN267" i="8"/>
  <c r="AO267" i="8"/>
  <c r="AP267" i="8"/>
  <c r="AQ267" i="8"/>
  <c r="AR267" i="8"/>
  <c r="AS267" i="8"/>
  <c r="AT267" i="8"/>
  <c r="AU267" i="8"/>
  <c r="AV267" i="8"/>
  <c r="AW267" i="8"/>
  <c r="AX267" i="8"/>
  <c r="AY267" i="8"/>
  <c r="AZ267" i="8"/>
  <c r="BA267" i="8"/>
  <c r="BB267" i="8"/>
  <c r="AJ271" i="8"/>
  <c r="AJ265" i="8" s="1"/>
  <c r="AK271" i="8"/>
  <c r="AK265" i="8" s="1"/>
  <c r="AK266" i="8" s="1"/>
  <c r="AL271" i="8"/>
  <c r="AL265" i="8" s="1"/>
  <c r="AL266" i="8" s="1"/>
  <c r="AM271" i="8"/>
  <c r="AM265" i="8" s="1"/>
  <c r="AN271" i="8"/>
  <c r="AO271" i="8"/>
  <c r="AP271" i="8"/>
  <c r="AP265" i="8" s="1"/>
  <c r="AQ271" i="8"/>
  <c r="AR271" i="8"/>
  <c r="AR265" i="8" s="1"/>
  <c r="AR266" i="8" s="1"/>
  <c r="AS271" i="8"/>
  <c r="AT271" i="8"/>
  <c r="AT265" i="8" s="1"/>
  <c r="AU271" i="8"/>
  <c r="AU265" i="8" s="1"/>
  <c r="AV271" i="8"/>
  <c r="AV265" i="8" s="1"/>
  <c r="AW271" i="8"/>
  <c r="AX271" i="8"/>
  <c r="AY271" i="8"/>
  <c r="AZ271" i="8"/>
  <c r="BA271" i="8"/>
  <c r="BB271" i="8"/>
  <c r="AJ275" i="8"/>
  <c r="AK275" i="8"/>
  <c r="AL275" i="8"/>
  <c r="AM275" i="8"/>
  <c r="AN275" i="8"/>
  <c r="AO275" i="8"/>
  <c r="AP275" i="8"/>
  <c r="AQ275" i="8"/>
  <c r="AR275" i="8"/>
  <c r="AS275" i="8"/>
  <c r="AT275" i="8"/>
  <c r="AU275" i="8"/>
  <c r="AV275" i="8"/>
  <c r="AW275" i="8"/>
  <c r="AX275" i="8"/>
  <c r="AY275" i="8"/>
  <c r="AZ275" i="8"/>
  <c r="AZ265" i="8" s="1"/>
  <c r="AZ266" i="8" s="1"/>
  <c r="BA275" i="8"/>
  <c r="BB275" i="8"/>
  <c r="AJ280" i="8"/>
  <c r="AK280" i="8"/>
  <c r="AK281" i="8" s="1"/>
  <c r="AL280" i="8"/>
  <c r="AL281" i="8" s="1"/>
  <c r="AM280" i="8"/>
  <c r="AP280" i="8"/>
  <c r="AQ280" i="8"/>
  <c r="AQ281" i="8" s="1"/>
  <c r="AR280" i="8"/>
  <c r="AR281" i="8" s="1"/>
  <c r="AZ280" i="8"/>
  <c r="AZ281" i="8"/>
  <c r="AJ282" i="8"/>
  <c r="AK282" i="8"/>
  <c r="AL282" i="8"/>
  <c r="AM282" i="8"/>
  <c r="AN282" i="8"/>
  <c r="AO282" i="8"/>
  <c r="AP282" i="8"/>
  <c r="AQ282" i="8"/>
  <c r="AR282" i="8"/>
  <c r="AS282" i="8"/>
  <c r="AT282" i="8"/>
  <c r="AT280" i="8" s="1"/>
  <c r="AT281" i="8" s="1"/>
  <c r="AU282" i="8"/>
  <c r="AV282" i="8"/>
  <c r="AW282" i="8"/>
  <c r="AX282" i="8"/>
  <c r="AY282" i="8"/>
  <c r="AZ282" i="8"/>
  <c r="BA282" i="8"/>
  <c r="BA280" i="8" s="1"/>
  <c r="BA281" i="8" s="1"/>
  <c r="BB282" i="8"/>
  <c r="BB280" i="8" s="1"/>
  <c r="BB281" i="8" s="1"/>
  <c r="AJ286" i="8"/>
  <c r="AK286" i="8"/>
  <c r="AL286" i="8"/>
  <c r="AM286" i="8"/>
  <c r="AN286" i="8"/>
  <c r="AO286" i="8"/>
  <c r="AP286" i="8"/>
  <c r="AQ286" i="8"/>
  <c r="AR286" i="8"/>
  <c r="AS286" i="8"/>
  <c r="AS280" i="8" s="1"/>
  <c r="AT286" i="8"/>
  <c r="AU286" i="8"/>
  <c r="AV286" i="8"/>
  <c r="AW286" i="8"/>
  <c r="AW280" i="8" s="1"/>
  <c r="AW281" i="8" s="1"/>
  <c r="AX286" i="8"/>
  <c r="AX280" i="8" s="1"/>
  <c r="AX281" i="8" s="1"/>
  <c r="AY286" i="8"/>
  <c r="AY280" i="8" s="1"/>
  <c r="AY281" i="8" s="1"/>
  <c r="AZ286" i="8"/>
  <c r="BA286" i="8"/>
  <c r="BB286" i="8"/>
  <c r="AJ290" i="8"/>
  <c r="AK290" i="8"/>
  <c r="AL290" i="8"/>
  <c r="AM290" i="8"/>
  <c r="AN290" i="8"/>
  <c r="AN280" i="8" s="1"/>
  <c r="AN281" i="8" s="1"/>
  <c r="AO290" i="8"/>
  <c r="AO280" i="8" s="1"/>
  <c r="AO281" i="8" s="1"/>
  <c r="AP290" i="8"/>
  <c r="AQ290" i="8"/>
  <c r="AR290" i="8"/>
  <c r="AS290" i="8"/>
  <c r="AT290" i="8"/>
  <c r="AU290" i="8"/>
  <c r="AV290" i="8"/>
  <c r="AW290" i="8"/>
  <c r="AX290" i="8"/>
  <c r="AY290" i="8"/>
  <c r="AZ290" i="8"/>
  <c r="BA290" i="8"/>
  <c r="BB290" i="8"/>
  <c r="AJ295" i="8"/>
  <c r="AU295" i="8"/>
  <c r="AJ296" i="8"/>
  <c r="AL296" i="8"/>
  <c r="AU296" i="8"/>
  <c r="AV296" i="8"/>
  <c r="AW296" i="8"/>
  <c r="AJ297" i="8"/>
  <c r="AK297" i="8"/>
  <c r="AL297" i="8"/>
  <c r="AM297" i="8"/>
  <c r="AN297" i="8"/>
  <c r="AO297" i="8"/>
  <c r="AP297" i="8"/>
  <c r="AQ297" i="8"/>
  <c r="AR297" i="8"/>
  <c r="AS297" i="8"/>
  <c r="AT297" i="8"/>
  <c r="AU297" i="8"/>
  <c r="AV297" i="8"/>
  <c r="AV295" i="8" s="1"/>
  <c r="AW297" i="8"/>
  <c r="AW295" i="8" s="1"/>
  <c r="AX297" i="8"/>
  <c r="AY297" i="8"/>
  <c r="AZ297" i="8"/>
  <c r="BA297" i="8"/>
  <c r="BB297" i="8"/>
  <c r="AJ301" i="8"/>
  <c r="AK301" i="8"/>
  <c r="AL301" i="8"/>
  <c r="AL295" i="8" s="1"/>
  <c r="BF295" i="8" s="1"/>
  <c r="AM301" i="8"/>
  <c r="AM295" i="8" s="1"/>
  <c r="AN301" i="8"/>
  <c r="AN295" i="8" s="1"/>
  <c r="AN296" i="8" s="1"/>
  <c r="AO301" i="8"/>
  <c r="AO295" i="8" s="1"/>
  <c r="AO296" i="8" s="1"/>
  <c r="AP301" i="8"/>
  <c r="AP295" i="8" s="1"/>
  <c r="AQ301" i="8"/>
  <c r="AQ295" i="8" s="1"/>
  <c r="AQ296" i="8" s="1"/>
  <c r="AR301" i="8"/>
  <c r="AR295" i="8" s="1"/>
  <c r="AR296" i="8" s="1"/>
  <c r="AS301" i="8"/>
  <c r="AS295" i="8" s="1"/>
  <c r="AT301" i="8"/>
  <c r="AT295" i="8" s="1"/>
  <c r="AT296" i="8" s="1"/>
  <c r="AU301" i="8"/>
  <c r="AV301" i="8"/>
  <c r="AW301" i="8"/>
  <c r="AX301" i="8"/>
  <c r="AY301" i="8"/>
  <c r="AZ301" i="8"/>
  <c r="BA301" i="8"/>
  <c r="BB301" i="8"/>
  <c r="AJ305" i="8"/>
  <c r="AK305" i="8"/>
  <c r="AK295" i="8" s="1"/>
  <c r="AK296" i="8" s="1"/>
  <c r="AL305" i="8"/>
  <c r="AM305" i="8"/>
  <c r="AN305" i="8"/>
  <c r="AO305" i="8"/>
  <c r="AP305" i="8"/>
  <c r="AQ305" i="8"/>
  <c r="AR305" i="8"/>
  <c r="AS305" i="8"/>
  <c r="AT305" i="8"/>
  <c r="AU305" i="8"/>
  <c r="AV305" i="8"/>
  <c r="AW305" i="8"/>
  <c r="AX305" i="8"/>
  <c r="AY305" i="8"/>
  <c r="AZ305" i="8"/>
  <c r="BA305" i="8"/>
  <c r="BB305" i="8"/>
  <c r="BB295" i="8" s="1"/>
  <c r="BB296" i="8" s="1"/>
  <c r="AJ310" i="8"/>
  <c r="AJ311" i="8" s="1"/>
  <c r="AK310" i="8"/>
  <c r="AK311" i="8" s="1"/>
  <c r="AL310" i="8"/>
  <c r="AL311" i="8" s="1"/>
  <c r="AM310" i="8"/>
  <c r="AN310" i="8"/>
  <c r="AN311" i="8" s="1"/>
  <c r="AO310" i="8"/>
  <c r="AP310" i="8"/>
  <c r="AX310" i="8"/>
  <c r="AX311" i="8" s="1"/>
  <c r="AY310" i="8"/>
  <c r="AY311" i="8" s="1"/>
  <c r="BB310" i="8"/>
  <c r="BB311" i="8" s="1"/>
  <c r="BF310" i="8"/>
  <c r="AO311" i="8"/>
  <c r="AP311" i="8"/>
  <c r="AR311" i="8"/>
  <c r="AJ312" i="8"/>
  <c r="AK312" i="8"/>
  <c r="AL312" i="8"/>
  <c r="AM312" i="8"/>
  <c r="AN312" i="8"/>
  <c r="AO312" i="8"/>
  <c r="AP312" i="8"/>
  <c r="AQ312" i="8"/>
  <c r="AR312" i="8"/>
  <c r="AS312" i="8"/>
  <c r="AT312" i="8"/>
  <c r="AU312" i="8"/>
  <c r="AV312" i="8"/>
  <c r="AW312" i="8"/>
  <c r="AW310" i="8" s="1"/>
  <c r="AW311" i="8" s="1"/>
  <c r="AX312" i="8"/>
  <c r="AY312" i="8"/>
  <c r="AZ312" i="8"/>
  <c r="BA312" i="8"/>
  <c r="BA310" i="8" s="1"/>
  <c r="BA311" i="8" s="1"/>
  <c r="BB312" i="8"/>
  <c r="AJ316" i="8"/>
  <c r="AK316" i="8"/>
  <c r="AL316" i="8"/>
  <c r="AM316" i="8"/>
  <c r="AN316" i="8"/>
  <c r="AO316" i="8"/>
  <c r="AP316" i="8"/>
  <c r="AQ316" i="8"/>
  <c r="AR316" i="8"/>
  <c r="AR310" i="8" s="1"/>
  <c r="AS316" i="8"/>
  <c r="AT316" i="8"/>
  <c r="AT310" i="8" s="1"/>
  <c r="AT311" i="8" s="1"/>
  <c r="AU316" i="8"/>
  <c r="AV316" i="8"/>
  <c r="AW316" i="8"/>
  <c r="AX316" i="8"/>
  <c r="AY316" i="8"/>
  <c r="AZ316" i="8"/>
  <c r="BA316" i="8"/>
  <c r="BB316" i="8"/>
  <c r="AJ320" i="8"/>
  <c r="AK320" i="8"/>
  <c r="AL320" i="8"/>
  <c r="AM320" i="8"/>
  <c r="AN320" i="8"/>
  <c r="AO320" i="8"/>
  <c r="AP320" i="8"/>
  <c r="AQ320" i="8"/>
  <c r="AR320" i="8"/>
  <c r="AS320" i="8"/>
  <c r="AT320" i="8"/>
  <c r="AU320" i="8"/>
  <c r="AV320" i="8"/>
  <c r="AW320" i="8"/>
  <c r="AX320" i="8"/>
  <c r="AY320" i="8"/>
  <c r="AZ320" i="8"/>
  <c r="BA320" i="8"/>
  <c r="BB320" i="8"/>
  <c r="AK325" i="8"/>
  <c r="AK326" i="8" s="1"/>
  <c r="AX325" i="8"/>
  <c r="AX326" i="8" s="1"/>
  <c r="AZ325" i="8"/>
  <c r="AZ326" i="8" s="1"/>
  <c r="AT326" i="8"/>
  <c r="AU326" i="8"/>
  <c r="AV326" i="8"/>
  <c r="AW326" i="8"/>
  <c r="AJ327" i="8"/>
  <c r="AK327" i="8"/>
  <c r="AL327" i="8"/>
  <c r="AL325" i="8" s="1"/>
  <c r="AL326" i="8" s="1"/>
  <c r="AM327" i="8"/>
  <c r="AN327" i="8"/>
  <c r="AO327" i="8"/>
  <c r="AP327" i="8"/>
  <c r="AQ327" i="8"/>
  <c r="AR327" i="8"/>
  <c r="AS327" i="8"/>
  <c r="AT327" i="8"/>
  <c r="AT325" i="8" s="1"/>
  <c r="AU327" i="8"/>
  <c r="AU325" i="8" s="1"/>
  <c r="AV327" i="8"/>
  <c r="AV325" i="8" s="1"/>
  <c r="AW327" i="8"/>
  <c r="AW325" i="8" s="1"/>
  <c r="AX327" i="8"/>
  <c r="AY327" i="8"/>
  <c r="AZ327" i="8"/>
  <c r="BA327" i="8"/>
  <c r="BB327" i="8"/>
  <c r="AJ331" i="8"/>
  <c r="AK331" i="8"/>
  <c r="AL331" i="8"/>
  <c r="AM331" i="8"/>
  <c r="AN331" i="8"/>
  <c r="AO331" i="8"/>
  <c r="AO325" i="8" s="1"/>
  <c r="AO326" i="8" s="1"/>
  <c r="AP331" i="8"/>
  <c r="AP325" i="8" s="1"/>
  <c r="AQ331" i="8"/>
  <c r="AR331" i="8"/>
  <c r="AS331" i="8"/>
  <c r="AT331" i="8"/>
  <c r="AU331" i="8"/>
  <c r="AV331" i="8"/>
  <c r="AW331" i="8"/>
  <c r="AX331" i="8"/>
  <c r="AY331" i="8"/>
  <c r="AZ331" i="8"/>
  <c r="BA331" i="8"/>
  <c r="BB331" i="8"/>
  <c r="AJ335" i="8"/>
  <c r="AK335" i="8"/>
  <c r="AL335" i="8"/>
  <c r="AM335" i="8"/>
  <c r="AM325" i="8" s="1"/>
  <c r="AN335" i="8"/>
  <c r="AN325" i="8" s="1"/>
  <c r="AN326" i="8" s="1"/>
  <c r="AO335" i="8"/>
  <c r="AP335" i="8"/>
  <c r="AQ335" i="8"/>
  <c r="AR335" i="8"/>
  <c r="AS335" i="8"/>
  <c r="AT335" i="8"/>
  <c r="AU335" i="8"/>
  <c r="AV335" i="8"/>
  <c r="AW335" i="8"/>
  <c r="AX335" i="8"/>
  <c r="AY335" i="8"/>
  <c r="AZ335" i="8"/>
  <c r="BA335" i="8"/>
  <c r="BB335" i="8"/>
  <c r="BB325" i="8" s="1"/>
  <c r="BB326" i="8" s="1"/>
  <c r="AJ340" i="8"/>
  <c r="AJ341" i="8" s="1"/>
  <c r="AK340" i="8"/>
  <c r="AK341" i="8" s="1"/>
  <c r="AL340" i="8"/>
  <c r="AL341" i="8" s="1"/>
  <c r="AM340" i="8"/>
  <c r="AV340" i="8"/>
  <c r="AV341" i="8" s="1"/>
  <c r="AW340" i="8"/>
  <c r="AW341" i="8" s="1"/>
  <c r="AX340" i="8"/>
  <c r="AX341" i="8" s="1"/>
  <c r="AY340" i="8"/>
  <c r="AY341" i="8" s="1"/>
  <c r="AZ340" i="8"/>
  <c r="AZ341" i="8" s="1"/>
  <c r="BA340" i="8"/>
  <c r="BA341" i="8" s="1"/>
  <c r="AJ342" i="8"/>
  <c r="AK342" i="8"/>
  <c r="AL342" i="8"/>
  <c r="AM342" i="8"/>
  <c r="AN342" i="8"/>
  <c r="AO342" i="8"/>
  <c r="AP342" i="8"/>
  <c r="AQ342" i="8"/>
  <c r="AR342" i="8"/>
  <c r="AS342" i="8"/>
  <c r="AT342" i="8"/>
  <c r="AU342" i="8"/>
  <c r="AU340" i="8" s="1"/>
  <c r="AU341" i="8" s="1"/>
  <c r="AV342" i="8"/>
  <c r="AW342" i="8"/>
  <c r="AX342" i="8"/>
  <c r="AY342" i="8"/>
  <c r="AZ342" i="8"/>
  <c r="BA342" i="8"/>
  <c r="BB342" i="8"/>
  <c r="AJ346" i="8"/>
  <c r="AK346" i="8"/>
  <c r="AL346" i="8"/>
  <c r="AM346" i="8"/>
  <c r="AN346" i="8"/>
  <c r="AO346" i="8"/>
  <c r="AP346" i="8"/>
  <c r="AQ346" i="8"/>
  <c r="AR346" i="8"/>
  <c r="AS346" i="8"/>
  <c r="AT346" i="8"/>
  <c r="AU346" i="8"/>
  <c r="AV346" i="8"/>
  <c r="AW346" i="8"/>
  <c r="AX346" i="8"/>
  <c r="AY346" i="8"/>
  <c r="AZ346" i="8"/>
  <c r="BA346" i="8"/>
  <c r="BB346" i="8"/>
  <c r="BB340" i="8" s="1"/>
  <c r="BB341" i="8" s="1"/>
  <c r="AJ350" i="8"/>
  <c r="AK350" i="8"/>
  <c r="AL350" i="8"/>
  <c r="AM350" i="8"/>
  <c r="AN350" i="8"/>
  <c r="AO350" i="8"/>
  <c r="AP350" i="8"/>
  <c r="AQ350" i="8"/>
  <c r="AR350" i="8"/>
  <c r="AS350" i="8"/>
  <c r="AT350" i="8"/>
  <c r="AU350" i="8"/>
  <c r="AV350" i="8"/>
  <c r="AW350" i="8"/>
  <c r="AX350" i="8"/>
  <c r="AY350" i="8"/>
  <c r="AZ350" i="8"/>
  <c r="BA350" i="8"/>
  <c r="BB350" i="8"/>
  <c r="AJ355" i="8"/>
  <c r="AV355" i="8"/>
  <c r="AZ355" i="8"/>
  <c r="AZ356" i="8" s="1"/>
  <c r="AP356" i="8"/>
  <c r="AJ357" i="8"/>
  <c r="AK357" i="8"/>
  <c r="AK355" i="8" s="1"/>
  <c r="AK356" i="8" s="1"/>
  <c r="AL357" i="8"/>
  <c r="AL355" i="8" s="1"/>
  <c r="AL356" i="8" s="1"/>
  <c r="AM357" i="8"/>
  <c r="AN357" i="8"/>
  <c r="AO357" i="8"/>
  <c r="AP357" i="8"/>
  <c r="AP355" i="8" s="1"/>
  <c r="AQ357" i="8"/>
  <c r="AQ355" i="8" s="1"/>
  <c r="AR357" i="8"/>
  <c r="AR355" i="8" s="1"/>
  <c r="AR356" i="8" s="1"/>
  <c r="AS357" i="8"/>
  <c r="AS355" i="8" s="1"/>
  <c r="AT357" i="8"/>
  <c r="AT355" i="8" s="1"/>
  <c r="AT356" i="8" s="1"/>
  <c r="AU357" i="8"/>
  <c r="AU355" i="8" s="1"/>
  <c r="AU356" i="8" s="1"/>
  <c r="AV357" i="8"/>
  <c r="AW357" i="8"/>
  <c r="AX357" i="8"/>
  <c r="AY357" i="8"/>
  <c r="AZ357" i="8"/>
  <c r="BA357" i="8"/>
  <c r="BB357" i="8"/>
  <c r="BB355" i="8" s="1"/>
  <c r="BB356" i="8" s="1"/>
  <c r="AJ361" i="8"/>
  <c r="AK361" i="8"/>
  <c r="AL361" i="8"/>
  <c r="AM361" i="8"/>
  <c r="AN361" i="8"/>
  <c r="AO361" i="8"/>
  <c r="AP361" i="8"/>
  <c r="AQ361" i="8"/>
  <c r="AR361" i="8"/>
  <c r="AS361" i="8"/>
  <c r="AT361" i="8"/>
  <c r="AU361" i="8"/>
  <c r="AV361" i="8"/>
  <c r="AW361" i="8"/>
  <c r="AX361" i="8"/>
  <c r="AX355" i="8" s="1"/>
  <c r="AX356" i="8" s="1"/>
  <c r="AY361" i="8"/>
  <c r="AY355" i="8" s="1"/>
  <c r="AY356" i="8" s="1"/>
  <c r="AZ361" i="8"/>
  <c r="BA361" i="8"/>
  <c r="BB361" i="8"/>
  <c r="AJ365" i="8"/>
  <c r="AK365" i="8"/>
  <c r="AL365" i="8"/>
  <c r="AM365" i="8"/>
  <c r="AN365" i="8"/>
  <c r="AO365" i="8"/>
  <c r="AP365" i="8"/>
  <c r="AQ365" i="8"/>
  <c r="AR365" i="8"/>
  <c r="AS365" i="8"/>
  <c r="AT365" i="8"/>
  <c r="AU365" i="8"/>
  <c r="AV365" i="8"/>
  <c r="AW365" i="8"/>
  <c r="AX365" i="8"/>
  <c r="AY365" i="8"/>
  <c r="AZ365" i="8"/>
  <c r="BA365" i="8"/>
  <c r="BB365" i="8"/>
  <c r="AJ372" i="8"/>
  <c r="AJ370" i="8" s="1"/>
  <c r="AK372" i="8"/>
  <c r="AK370" i="8" s="1"/>
  <c r="AK371" i="8" s="1"/>
  <c r="AL372" i="8"/>
  <c r="AL370" i="8" s="1"/>
  <c r="AL371" i="8" s="1"/>
  <c r="AM372" i="8"/>
  <c r="AN372" i="8"/>
  <c r="AO372" i="8"/>
  <c r="AP372" i="8"/>
  <c r="AQ372" i="8"/>
  <c r="AR372" i="8"/>
  <c r="AS372" i="8"/>
  <c r="AT372" i="8"/>
  <c r="AT370" i="8" s="1"/>
  <c r="AT371" i="8" s="1"/>
  <c r="AU372" i="8"/>
  <c r="AU370" i="8" s="1"/>
  <c r="AU371" i="8" s="1"/>
  <c r="AV372" i="8"/>
  <c r="AV370" i="8" s="1"/>
  <c r="AV371" i="8" s="1"/>
  <c r="AW372" i="8"/>
  <c r="AW370" i="8" s="1"/>
  <c r="AW371" i="8" s="1"/>
  <c r="AX372" i="8"/>
  <c r="AX370" i="8" s="1"/>
  <c r="AX371" i="8" s="1"/>
  <c r="AY372" i="8"/>
  <c r="AY370" i="8" s="1"/>
  <c r="AY371" i="8" s="1"/>
  <c r="AZ372" i="8"/>
  <c r="BA372" i="8"/>
  <c r="BB372" i="8"/>
  <c r="AJ376" i="8"/>
  <c r="AK376" i="8"/>
  <c r="AL376" i="8"/>
  <c r="AM376" i="8"/>
  <c r="AN376" i="8"/>
  <c r="AO376" i="8"/>
  <c r="AP376" i="8"/>
  <c r="AQ376" i="8"/>
  <c r="AR376" i="8"/>
  <c r="AS376" i="8"/>
  <c r="AT376" i="8"/>
  <c r="AU376" i="8"/>
  <c r="AV376" i="8"/>
  <c r="AW376" i="8"/>
  <c r="AX376" i="8"/>
  <c r="AY376" i="8"/>
  <c r="AZ376" i="8"/>
  <c r="AZ370" i="8" s="1"/>
  <c r="AZ371" i="8" s="1"/>
  <c r="BA376" i="8"/>
  <c r="BB376" i="8"/>
  <c r="AJ380" i="8"/>
  <c r="AK380" i="8"/>
  <c r="AL380" i="8"/>
  <c r="AM380" i="8"/>
  <c r="AN380" i="8"/>
  <c r="AO380" i="8"/>
  <c r="AP380" i="8"/>
  <c r="AP370" i="8" s="1"/>
  <c r="AP371" i="8" s="1"/>
  <c r="AQ380" i="8"/>
  <c r="AQ370" i="8" s="1"/>
  <c r="AQ371" i="8" s="1"/>
  <c r="AR380" i="8"/>
  <c r="AR370" i="8" s="1"/>
  <c r="AR371" i="8" s="1"/>
  <c r="AS380" i="8"/>
  <c r="AT380" i="8"/>
  <c r="AU380" i="8"/>
  <c r="AV380" i="8"/>
  <c r="AW380" i="8"/>
  <c r="AX380" i="8"/>
  <c r="AY380" i="8"/>
  <c r="AZ380" i="8"/>
  <c r="BA380" i="8"/>
  <c r="BB380" i="8"/>
  <c r="AL386" i="8"/>
  <c r="AU386" i="8"/>
  <c r="AW386" i="8"/>
  <c r="AY386" i="8"/>
  <c r="AZ386" i="8"/>
  <c r="AJ387" i="8"/>
  <c r="AK387" i="8"/>
  <c r="AL387" i="8"/>
  <c r="AM387" i="8"/>
  <c r="AM385" i="8" s="1"/>
  <c r="AN387" i="8"/>
  <c r="AN385" i="8" s="1"/>
  <c r="AN386" i="8" s="1"/>
  <c r="AO387" i="8"/>
  <c r="AP387" i="8"/>
  <c r="AQ387" i="8"/>
  <c r="AR387" i="8"/>
  <c r="AS387" i="8"/>
  <c r="AT387" i="8"/>
  <c r="AU387" i="8"/>
  <c r="AU385" i="8" s="1"/>
  <c r="AV387" i="8"/>
  <c r="AW387" i="8"/>
  <c r="AX387" i="8"/>
  <c r="AY387" i="8"/>
  <c r="AY385" i="8" s="1"/>
  <c r="AZ387" i="8"/>
  <c r="AZ385" i="8" s="1"/>
  <c r="BA387" i="8"/>
  <c r="BB387" i="8"/>
  <c r="AJ391" i="8"/>
  <c r="AK391" i="8"/>
  <c r="AL391" i="8"/>
  <c r="AM391" i="8"/>
  <c r="AN391" i="8"/>
  <c r="AO391" i="8"/>
  <c r="AP391" i="8"/>
  <c r="AQ391" i="8"/>
  <c r="AR391" i="8"/>
  <c r="AR385" i="8" s="1"/>
  <c r="AR386" i="8" s="1"/>
  <c r="AS391" i="8"/>
  <c r="AT391" i="8"/>
  <c r="AU391" i="8"/>
  <c r="AV391" i="8"/>
  <c r="AV385" i="8" s="1"/>
  <c r="AV386" i="8" s="1"/>
  <c r="AW391" i="8"/>
  <c r="AX391" i="8"/>
  <c r="AY391" i="8"/>
  <c r="AZ391" i="8"/>
  <c r="BA391" i="8"/>
  <c r="BA385" i="8" s="1"/>
  <c r="BA386" i="8" s="1"/>
  <c r="BB391" i="8"/>
  <c r="AJ395" i="8"/>
  <c r="AK395" i="8"/>
  <c r="AL395" i="8"/>
  <c r="AL385" i="8" s="1"/>
  <c r="AM395" i="8"/>
  <c r="AN395" i="8"/>
  <c r="AO395" i="8"/>
  <c r="AP395" i="8"/>
  <c r="AQ395" i="8"/>
  <c r="AR395" i="8"/>
  <c r="AS395" i="8"/>
  <c r="AT395" i="8"/>
  <c r="AU395" i="8"/>
  <c r="AV395" i="8"/>
  <c r="AW395" i="8"/>
  <c r="AW385" i="8" s="1"/>
  <c r="AX395" i="8"/>
  <c r="AY395" i="8"/>
  <c r="AZ395" i="8"/>
  <c r="BA395" i="8"/>
  <c r="BB395" i="8"/>
  <c r="AJ400" i="8"/>
  <c r="AK400" i="8"/>
  <c r="AK401" i="8" s="1"/>
  <c r="AN400" i="8"/>
  <c r="AP400" i="8"/>
  <c r="AR400" i="8"/>
  <c r="AS400" i="8"/>
  <c r="AW400" i="8"/>
  <c r="AX400" i="8"/>
  <c r="AX401" i="8" s="1"/>
  <c r="AY400" i="8"/>
  <c r="AY401" i="8" s="1"/>
  <c r="AN401" i="8"/>
  <c r="AR401" i="8"/>
  <c r="AW401" i="8"/>
  <c r="AJ402" i="8"/>
  <c r="AK402" i="8"/>
  <c r="AL402" i="8"/>
  <c r="AM402" i="8"/>
  <c r="AM400" i="8" s="1"/>
  <c r="AN402" i="8"/>
  <c r="AO402" i="8"/>
  <c r="AP402" i="8"/>
  <c r="AQ402" i="8"/>
  <c r="AR402" i="8"/>
  <c r="AS402" i="8"/>
  <c r="AT402" i="8"/>
  <c r="AT400" i="8" s="1"/>
  <c r="AT401" i="8" s="1"/>
  <c r="AU402" i="8"/>
  <c r="AU400" i="8" s="1"/>
  <c r="AU401" i="8" s="1"/>
  <c r="AV402" i="8"/>
  <c r="AV400" i="8" s="1"/>
  <c r="AW402" i="8"/>
  <c r="AX402" i="8"/>
  <c r="AY402" i="8"/>
  <c r="AZ402" i="8"/>
  <c r="BA402" i="8"/>
  <c r="BB402" i="8"/>
  <c r="AJ406" i="8"/>
  <c r="AK406" i="8"/>
  <c r="AL406" i="8"/>
  <c r="AL400" i="8" s="1"/>
  <c r="AL401" i="8" s="1"/>
  <c r="AM406" i="8"/>
  <c r="AN406" i="8"/>
  <c r="AO406" i="8"/>
  <c r="AP406" i="8"/>
  <c r="AQ406" i="8"/>
  <c r="AR406" i="8"/>
  <c r="AS406" i="8"/>
  <c r="AT406" i="8"/>
  <c r="AU406" i="8"/>
  <c r="AV406" i="8"/>
  <c r="AW406" i="8"/>
  <c r="AX406" i="8"/>
  <c r="AY406" i="8"/>
  <c r="AZ406" i="8"/>
  <c r="AZ400" i="8" s="1"/>
  <c r="AZ401" i="8" s="1"/>
  <c r="BA406" i="8"/>
  <c r="BA400" i="8" s="1"/>
  <c r="BA401" i="8" s="1"/>
  <c r="BB406" i="8"/>
  <c r="BB400" i="8" s="1"/>
  <c r="BB401" i="8" s="1"/>
  <c r="AJ410" i="8"/>
  <c r="AK410" i="8"/>
  <c r="AL410" i="8"/>
  <c r="AM410" i="8"/>
  <c r="AN410" i="8"/>
  <c r="AO410" i="8"/>
  <c r="AP410" i="8"/>
  <c r="AQ410" i="8"/>
  <c r="AR410" i="8"/>
  <c r="AS410" i="8"/>
  <c r="AT410" i="8"/>
  <c r="AU410" i="8"/>
  <c r="AV410" i="8"/>
  <c r="AW410" i="8"/>
  <c r="AX410" i="8"/>
  <c r="AY410" i="8"/>
  <c r="AZ410" i="8"/>
  <c r="BA410" i="8"/>
  <c r="BB410" i="8"/>
  <c r="AM415" i="8"/>
  <c r="AN415" i="8"/>
  <c r="AN416" i="8" s="1"/>
  <c r="AP415" i="8"/>
  <c r="AR415" i="8"/>
  <c r="AS415" i="8"/>
  <c r="AS416" i="8" s="1"/>
  <c r="AT415" i="8"/>
  <c r="AU415" i="8"/>
  <c r="AU416" i="8" s="1"/>
  <c r="AW415" i="8"/>
  <c r="AW416" i="8" s="1"/>
  <c r="AX415" i="8"/>
  <c r="AX416" i="8" s="1"/>
  <c r="AQ416" i="8"/>
  <c r="AR416" i="8"/>
  <c r="AT416" i="8"/>
  <c r="AJ417" i="8"/>
  <c r="AK417" i="8"/>
  <c r="AL417" i="8"/>
  <c r="AL415" i="8" s="1"/>
  <c r="AL416" i="8" s="1"/>
  <c r="AM417" i="8"/>
  <c r="AN417" i="8"/>
  <c r="AO417" i="8"/>
  <c r="AO415" i="8" s="1"/>
  <c r="AO416" i="8" s="1"/>
  <c r="AP417" i="8"/>
  <c r="AQ417" i="8"/>
  <c r="AQ415" i="8" s="1"/>
  <c r="AR417" i="8"/>
  <c r="AS417" i="8"/>
  <c r="AT417" i="8"/>
  <c r="AU417" i="8"/>
  <c r="AV417" i="8"/>
  <c r="AV415" i="8" s="1"/>
  <c r="AV416" i="8" s="1"/>
  <c r="AW417" i="8"/>
  <c r="AX417" i="8"/>
  <c r="AY417" i="8"/>
  <c r="AZ417" i="8"/>
  <c r="BA417" i="8"/>
  <c r="BB417" i="8"/>
  <c r="AJ421" i="8"/>
  <c r="AK421" i="8"/>
  <c r="AL421" i="8"/>
  <c r="AM421" i="8"/>
  <c r="AN421" i="8"/>
  <c r="AO421" i="8"/>
  <c r="AP421" i="8"/>
  <c r="AQ421" i="8"/>
  <c r="AR421" i="8"/>
  <c r="AS421" i="8"/>
  <c r="AT421" i="8"/>
  <c r="AU421" i="8"/>
  <c r="AV421" i="8"/>
  <c r="AW421" i="8"/>
  <c r="AX421" i="8"/>
  <c r="AY421" i="8"/>
  <c r="AY415" i="8" s="1"/>
  <c r="AY416" i="8" s="1"/>
  <c r="AZ421" i="8"/>
  <c r="AZ415" i="8" s="1"/>
  <c r="AZ416" i="8" s="1"/>
  <c r="BA421" i="8"/>
  <c r="BA415" i="8" s="1"/>
  <c r="BB421" i="8"/>
  <c r="AJ425" i="8"/>
  <c r="AK425" i="8"/>
  <c r="AL425" i="8"/>
  <c r="AM425" i="8"/>
  <c r="AN425" i="8"/>
  <c r="AO425" i="8"/>
  <c r="AP425" i="8"/>
  <c r="AQ425" i="8"/>
  <c r="AR425" i="8"/>
  <c r="AS425" i="8"/>
  <c r="AT425" i="8"/>
  <c r="AU425" i="8"/>
  <c r="AV425" i="8"/>
  <c r="AW425" i="8"/>
  <c r="AX425" i="8"/>
  <c r="AY425" i="8"/>
  <c r="AZ425" i="8"/>
  <c r="BA425" i="8"/>
  <c r="BB425" i="8"/>
  <c r="AP430" i="8"/>
  <c r="AR430" i="8"/>
  <c r="AR431" i="8" s="1"/>
  <c r="AS430" i="8"/>
  <c r="AS431" i="8" s="1"/>
  <c r="AT430" i="8"/>
  <c r="AT431" i="8" s="1"/>
  <c r="AW430" i="8"/>
  <c r="AW431" i="8" s="1"/>
  <c r="AP431" i="8"/>
  <c r="AJ432" i="8"/>
  <c r="AK432" i="8"/>
  <c r="AK430" i="8" s="1"/>
  <c r="AK431" i="8" s="1"/>
  <c r="AL432" i="8"/>
  <c r="AL430" i="8" s="1"/>
  <c r="AL431" i="8" s="1"/>
  <c r="AM432" i="8"/>
  <c r="AN432" i="8"/>
  <c r="AO432" i="8"/>
  <c r="AP432" i="8"/>
  <c r="AQ432" i="8"/>
  <c r="AR432" i="8"/>
  <c r="AS432" i="8"/>
  <c r="AT432" i="8"/>
  <c r="AU432" i="8"/>
  <c r="AV432" i="8"/>
  <c r="AW432" i="8"/>
  <c r="AX432" i="8"/>
  <c r="AY432" i="8"/>
  <c r="AY430" i="8" s="1"/>
  <c r="AY431" i="8" s="1"/>
  <c r="AZ432" i="8"/>
  <c r="AZ430" i="8" s="1"/>
  <c r="AZ431" i="8" s="1"/>
  <c r="BA432" i="8"/>
  <c r="BA430" i="8" s="1"/>
  <c r="BA431" i="8" s="1"/>
  <c r="BB432" i="8"/>
  <c r="BB430" i="8" s="1"/>
  <c r="BB431" i="8" s="1"/>
  <c r="AJ436" i="8"/>
  <c r="AK436" i="8"/>
  <c r="AL436" i="8"/>
  <c r="AM436" i="8"/>
  <c r="AN436" i="8"/>
  <c r="AO436" i="8"/>
  <c r="AP436" i="8"/>
  <c r="AQ436" i="8"/>
  <c r="AR436" i="8"/>
  <c r="AS436" i="8"/>
  <c r="AT436" i="8"/>
  <c r="AU436" i="8"/>
  <c r="AV436" i="8"/>
  <c r="AV430" i="8" s="1"/>
  <c r="AW436" i="8"/>
  <c r="AX436" i="8"/>
  <c r="AX430" i="8" s="1"/>
  <c r="AX431" i="8" s="1"/>
  <c r="AY436" i="8"/>
  <c r="AZ436" i="8"/>
  <c r="BA436" i="8"/>
  <c r="BB436" i="8"/>
  <c r="AJ440" i="8"/>
  <c r="AJ430" i="8" s="1"/>
  <c r="AJ431" i="8" s="1"/>
  <c r="AK440" i="8"/>
  <c r="AL440" i="8"/>
  <c r="AM440" i="8"/>
  <c r="AM430" i="8" s="1"/>
  <c r="AM431" i="8" s="1"/>
  <c r="AN440" i="8"/>
  <c r="AO440" i="8"/>
  <c r="AP440" i="8"/>
  <c r="AQ440" i="8"/>
  <c r="AR440" i="8"/>
  <c r="AS440" i="8"/>
  <c r="AT440" i="8"/>
  <c r="AU440" i="8"/>
  <c r="AU430" i="8" s="1"/>
  <c r="AU431" i="8" s="1"/>
  <c r="AV440" i="8"/>
  <c r="AW440" i="8"/>
  <c r="AX440" i="8"/>
  <c r="AY440" i="8"/>
  <c r="AZ440" i="8"/>
  <c r="BA440" i="8"/>
  <c r="BB440" i="8"/>
  <c r="AR445" i="8"/>
  <c r="AS445" i="8"/>
  <c r="AT445" i="8"/>
  <c r="AT446" i="8" s="1"/>
  <c r="AU445" i="8"/>
  <c r="AU446" i="8" s="1"/>
  <c r="AW445" i="8"/>
  <c r="AW446" i="8" s="1"/>
  <c r="AR446" i="8"/>
  <c r="AJ447" i="8"/>
  <c r="AK447" i="8"/>
  <c r="AL447" i="8"/>
  <c r="AM447" i="8"/>
  <c r="AM445" i="8" s="1"/>
  <c r="AN447" i="8"/>
  <c r="AN445" i="8" s="1"/>
  <c r="AN446" i="8" s="1"/>
  <c r="AO447" i="8"/>
  <c r="AO445" i="8" s="1"/>
  <c r="AO446" i="8" s="1"/>
  <c r="AP447" i="8"/>
  <c r="AQ447" i="8"/>
  <c r="AQ445" i="8" s="1"/>
  <c r="AQ446" i="8" s="1"/>
  <c r="AR447" i="8"/>
  <c r="AS447" i="8"/>
  <c r="AT447" i="8"/>
  <c r="AU447" i="8"/>
  <c r="AV447" i="8"/>
  <c r="AV445" i="8" s="1"/>
  <c r="AV446" i="8" s="1"/>
  <c r="AW447" i="8"/>
  <c r="AX447" i="8"/>
  <c r="AY447" i="8"/>
  <c r="AZ447" i="8"/>
  <c r="BA447" i="8"/>
  <c r="BB447" i="8"/>
  <c r="AJ451" i="8"/>
  <c r="AK451" i="8"/>
  <c r="AL451" i="8"/>
  <c r="AM451" i="8"/>
  <c r="AN451" i="8"/>
  <c r="AO451" i="8"/>
  <c r="AP451" i="8"/>
  <c r="AQ451" i="8"/>
  <c r="AR451" i="8"/>
  <c r="AS451" i="8"/>
  <c r="AT451" i="8"/>
  <c r="AU451" i="8"/>
  <c r="AV451" i="8"/>
  <c r="AW451" i="8"/>
  <c r="AX451" i="8"/>
  <c r="AY451" i="8"/>
  <c r="AZ451" i="8"/>
  <c r="BA451" i="8"/>
  <c r="BB451" i="8"/>
  <c r="AJ455" i="8"/>
  <c r="AK455" i="8"/>
  <c r="AL455" i="8"/>
  <c r="AM455" i="8"/>
  <c r="AN455" i="8"/>
  <c r="AO455" i="8"/>
  <c r="AP455" i="8"/>
  <c r="AQ455" i="8"/>
  <c r="AR455" i="8"/>
  <c r="AS455" i="8"/>
  <c r="AT455" i="8"/>
  <c r="AU455" i="8"/>
  <c r="AV455" i="8"/>
  <c r="AW455" i="8"/>
  <c r="AX455" i="8"/>
  <c r="AY455" i="8"/>
  <c r="AZ455" i="8"/>
  <c r="BA455" i="8"/>
  <c r="BB455" i="8"/>
  <c r="AY460" i="8"/>
  <c r="AY461" i="8" s="1"/>
  <c r="AL461" i="8"/>
  <c r="BA461" i="8"/>
  <c r="AJ462" i="8"/>
  <c r="AK462" i="8"/>
  <c r="AL462" i="8"/>
  <c r="AM462" i="8"/>
  <c r="AN462" i="8"/>
  <c r="AO462" i="8"/>
  <c r="AP462" i="8"/>
  <c r="AP460" i="8" s="1"/>
  <c r="AQ462" i="8"/>
  <c r="AR462" i="8"/>
  <c r="AS462" i="8"/>
  <c r="AT462" i="8"/>
  <c r="AT460" i="8" s="1"/>
  <c r="AT461" i="8" s="1"/>
  <c r="AU462" i="8"/>
  <c r="AU460" i="8" s="1"/>
  <c r="AU461" i="8" s="1"/>
  <c r="AV462" i="8"/>
  <c r="AV460" i="8" s="1"/>
  <c r="AV461" i="8" s="1"/>
  <c r="AW462" i="8"/>
  <c r="AX462" i="8"/>
  <c r="AX460" i="8" s="1"/>
  <c r="AX461" i="8" s="1"/>
  <c r="AY462" i="8"/>
  <c r="AZ462" i="8"/>
  <c r="BA462" i="8"/>
  <c r="BA460" i="8" s="1"/>
  <c r="BB462" i="8"/>
  <c r="AJ466" i="8"/>
  <c r="AK466" i="8"/>
  <c r="AK460" i="8" s="1"/>
  <c r="AK461" i="8" s="1"/>
  <c r="AL466" i="8"/>
  <c r="AL460" i="8" s="1"/>
  <c r="AM466" i="8"/>
  <c r="AN466" i="8"/>
  <c r="AO466" i="8"/>
  <c r="AP466" i="8"/>
  <c r="AQ466" i="8"/>
  <c r="AR466" i="8"/>
  <c r="AS466" i="8"/>
  <c r="AT466" i="8"/>
  <c r="AU466" i="8"/>
  <c r="AV466" i="8"/>
  <c r="AW466" i="8"/>
  <c r="AX466" i="8"/>
  <c r="AY466" i="8"/>
  <c r="AZ466" i="8"/>
  <c r="BA466" i="8"/>
  <c r="BB466" i="8"/>
  <c r="AJ470" i="8"/>
  <c r="AK470" i="8"/>
  <c r="AL470" i="8"/>
  <c r="AM470" i="8"/>
  <c r="AN470" i="8"/>
  <c r="AO470" i="8"/>
  <c r="AP470" i="8"/>
  <c r="AQ470" i="8"/>
  <c r="AR470" i="8"/>
  <c r="AS470" i="8"/>
  <c r="AT470" i="8"/>
  <c r="AU470" i="8"/>
  <c r="AV470" i="8"/>
  <c r="AW470" i="8"/>
  <c r="AX470" i="8"/>
  <c r="AY470" i="8"/>
  <c r="AZ470" i="8"/>
  <c r="AZ460" i="8" s="1"/>
  <c r="AZ461" i="8" s="1"/>
  <c r="BA470" i="8"/>
  <c r="BB470" i="8"/>
  <c r="AO476" i="8"/>
  <c r="AP476" i="8"/>
  <c r="BA476" i="8"/>
  <c r="BB476" i="8"/>
  <c r="AJ477" i="8"/>
  <c r="AK477" i="8"/>
  <c r="AK475" i="8" s="1"/>
  <c r="AK476" i="8" s="1"/>
  <c r="AL477" i="8"/>
  <c r="AM477" i="8"/>
  <c r="AN477" i="8"/>
  <c r="AO477" i="8"/>
  <c r="AP477" i="8"/>
  <c r="AQ477" i="8"/>
  <c r="AR477" i="8"/>
  <c r="AS477" i="8"/>
  <c r="AT477" i="8"/>
  <c r="AU477" i="8"/>
  <c r="AV477" i="8"/>
  <c r="AW477" i="8"/>
  <c r="AX477" i="8"/>
  <c r="AY477" i="8"/>
  <c r="AZ477" i="8"/>
  <c r="BA477" i="8"/>
  <c r="BA475" i="8" s="1"/>
  <c r="BB477" i="8"/>
  <c r="BB475" i="8" s="1"/>
  <c r="AJ481" i="8"/>
  <c r="AJ475" i="8" s="1"/>
  <c r="AK481" i="8"/>
  <c r="AL481" i="8"/>
  <c r="AL475" i="8" s="1"/>
  <c r="AL476" i="8" s="1"/>
  <c r="AM481" i="8"/>
  <c r="AM475" i="8" s="1"/>
  <c r="AN481" i="8"/>
  <c r="AO481" i="8"/>
  <c r="AP481" i="8"/>
  <c r="AQ481" i="8"/>
  <c r="AQ475" i="8" s="1"/>
  <c r="AQ476" i="8" s="1"/>
  <c r="AR481" i="8"/>
  <c r="AR475" i="8" s="1"/>
  <c r="AR476" i="8" s="1"/>
  <c r="AS481" i="8"/>
  <c r="AT481" i="8"/>
  <c r="AT475" i="8" s="1"/>
  <c r="AT476" i="8" s="1"/>
  <c r="AU481" i="8"/>
  <c r="AV481" i="8"/>
  <c r="AW481" i="8"/>
  <c r="AX481" i="8"/>
  <c r="AY481" i="8"/>
  <c r="AZ481" i="8"/>
  <c r="BA481" i="8"/>
  <c r="BB481" i="8"/>
  <c r="AJ485" i="8"/>
  <c r="AK485" i="8"/>
  <c r="AL485" i="8"/>
  <c r="AM485" i="8"/>
  <c r="AN485" i="8"/>
  <c r="AO485" i="8"/>
  <c r="AO475" i="8" s="1"/>
  <c r="AP485" i="8"/>
  <c r="AP475" i="8" s="1"/>
  <c r="AQ485" i="8"/>
  <c r="AR485" i="8"/>
  <c r="AS485" i="8"/>
  <c r="AT485" i="8"/>
  <c r="AU485" i="8"/>
  <c r="AV485" i="8"/>
  <c r="AW485" i="8"/>
  <c r="AX485" i="8"/>
  <c r="AY485" i="8"/>
  <c r="AZ485" i="8"/>
  <c r="BA485" i="8"/>
  <c r="BB485" i="8"/>
  <c r="AL490" i="8"/>
  <c r="AL491" i="8" s="1"/>
  <c r="AO490" i="8"/>
  <c r="AO491" i="8" s="1"/>
  <c r="AP490" i="8"/>
  <c r="AQ490" i="8"/>
  <c r="AQ491" i="8" s="1"/>
  <c r="AS490" i="8"/>
  <c r="AU490" i="8"/>
  <c r="AU491" i="8" s="1"/>
  <c r="AV490" i="8"/>
  <c r="AY491" i="8"/>
  <c r="AJ492" i="8"/>
  <c r="AK492" i="8"/>
  <c r="AL492" i="8"/>
  <c r="AM492" i="8"/>
  <c r="AN492" i="8"/>
  <c r="AO492" i="8"/>
  <c r="AP492" i="8"/>
  <c r="AQ492" i="8"/>
  <c r="AR492" i="8"/>
  <c r="AS492" i="8"/>
  <c r="AT492" i="8"/>
  <c r="AU492" i="8"/>
  <c r="AV492" i="8"/>
  <c r="AW492" i="8"/>
  <c r="AX492" i="8"/>
  <c r="AY492" i="8"/>
  <c r="AY490" i="8" s="1"/>
  <c r="AZ492" i="8"/>
  <c r="BA492" i="8"/>
  <c r="BB492" i="8"/>
  <c r="BB490" i="8" s="1"/>
  <c r="BB491" i="8" s="1"/>
  <c r="AJ496" i="8"/>
  <c r="AK496" i="8"/>
  <c r="AL496" i="8"/>
  <c r="AM496" i="8"/>
  <c r="AM490" i="8" s="1"/>
  <c r="AN496" i="8"/>
  <c r="AN490" i="8" s="1"/>
  <c r="AN491" i="8" s="1"/>
  <c r="AO496" i="8"/>
  <c r="AP496" i="8"/>
  <c r="AQ496" i="8"/>
  <c r="AR496" i="8"/>
  <c r="AS496" i="8"/>
  <c r="AT496" i="8"/>
  <c r="AU496" i="8"/>
  <c r="AV496" i="8"/>
  <c r="AW496" i="8"/>
  <c r="AX496" i="8"/>
  <c r="AY496" i="8"/>
  <c r="AZ496" i="8"/>
  <c r="BA496" i="8"/>
  <c r="BB496" i="8"/>
  <c r="AJ500" i="8"/>
  <c r="AK500" i="8"/>
  <c r="AL500" i="8"/>
  <c r="AM500" i="8"/>
  <c r="AN500" i="8"/>
  <c r="AO500" i="8"/>
  <c r="AP500" i="8"/>
  <c r="AQ500" i="8"/>
  <c r="AR500" i="8"/>
  <c r="AS500" i="8"/>
  <c r="AT500" i="8"/>
  <c r="AU500" i="8"/>
  <c r="AV500" i="8"/>
  <c r="AW500" i="8"/>
  <c r="AX500" i="8"/>
  <c r="AY500" i="8"/>
  <c r="AZ500" i="8"/>
  <c r="BA500" i="8"/>
  <c r="BB500" i="8"/>
  <c r="AK505" i="8"/>
  <c r="AK506" i="8" s="1"/>
  <c r="AL505" i="8"/>
  <c r="AL506" i="8" s="1"/>
  <c r="AY505" i="8"/>
  <c r="AY506" i="8"/>
  <c r="AJ507" i="8"/>
  <c r="AK507" i="8"/>
  <c r="AL507" i="8"/>
  <c r="AM507" i="8"/>
  <c r="AM505" i="8" s="1"/>
  <c r="AN507" i="8"/>
  <c r="AN505" i="8" s="1"/>
  <c r="AN506" i="8" s="1"/>
  <c r="AO507" i="8"/>
  <c r="AO505" i="8" s="1"/>
  <c r="AO506" i="8" s="1"/>
  <c r="AP507" i="8"/>
  <c r="AP505" i="8" s="1"/>
  <c r="AP506" i="8" s="1"/>
  <c r="AQ507" i="8"/>
  <c r="AR507" i="8"/>
  <c r="AS507" i="8"/>
  <c r="AT507" i="8"/>
  <c r="AU507" i="8"/>
  <c r="AV507" i="8"/>
  <c r="AW507" i="8"/>
  <c r="AW505" i="8" s="1"/>
  <c r="AW506" i="8" s="1"/>
  <c r="AX507" i="8"/>
  <c r="AX505" i="8" s="1"/>
  <c r="AX506" i="8" s="1"/>
  <c r="AY507" i="8"/>
  <c r="AZ507" i="8"/>
  <c r="BA507" i="8"/>
  <c r="BB507" i="8"/>
  <c r="AJ511" i="8"/>
  <c r="AK511" i="8"/>
  <c r="AL511" i="8"/>
  <c r="AM511" i="8"/>
  <c r="AN511" i="8"/>
  <c r="AO511" i="8"/>
  <c r="AP511" i="8"/>
  <c r="AQ511" i="8"/>
  <c r="AR511" i="8"/>
  <c r="AS511" i="8"/>
  <c r="AT511" i="8"/>
  <c r="AU511" i="8"/>
  <c r="AU505" i="8" s="1"/>
  <c r="AU506" i="8" s="1"/>
  <c r="AV511" i="8"/>
  <c r="AW511" i="8"/>
  <c r="AX511" i="8"/>
  <c r="AY511" i="8"/>
  <c r="AZ511" i="8"/>
  <c r="AZ505" i="8" s="1"/>
  <c r="AZ506" i="8" s="1"/>
  <c r="BA511" i="8"/>
  <c r="BA505" i="8" s="1"/>
  <c r="BA506" i="8" s="1"/>
  <c r="BB511" i="8"/>
  <c r="BB505" i="8" s="1"/>
  <c r="BB506" i="8" s="1"/>
  <c r="AJ515" i="8"/>
  <c r="AJ505" i="8" s="1"/>
  <c r="AK515" i="8"/>
  <c r="AL515" i="8"/>
  <c r="AM515" i="8"/>
  <c r="AN515" i="8"/>
  <c r="AO515" i="8"/>
  <c r="AP515" i="8"/>
  <c r="AQ515" i="8"/>
  <c r="AR515" i="8"/>
  <c r="AR505" i="8" s="1"/>
  <c r="AR506" i="8" s="1"/>
  <c r="AS515" i="8"/>
  <c r="AT515" i="8"/>
  <c r="AU515" i="8"/>
  <c r="AV515" i="8"/>
  <c r="AW515" i="8"/>
  <c r="AX515" i="8"/>
  <c r="AY515" i="8"/>
  <c r="AZ515" i="8"/>
  <c r="BA515" i="8"/>
  <c r="BB515" i="8"/>
  <c r="AL520" i="8"/>
  <c r="AL521" i="8" s="1"/>
  <c r="AX520" i="8"/>
  <c r="AY520" i="8"/>
  <c r="AZ520" i="8"/>
  <c r="AZ521" i="8" s="1"/>
  <c r="BA520" i="8"/>
  <c r="BA521" i="8" s="1"/>
  <c r="BB520" i="8"/>
  <c r="BB521" i="8" s="1"/>
  <c r="AM521" i="8"/>
  <c r="AN521" i="8"/>
  <c r="AO521" i="8"/>
  <c r="AP521" i="8"/>
  <c r="AX521" i="8"/>
  <c r="AY521" i="8"/>
  <c r="AJ522" i="8"/>
  <c r="AK522" i="8"/>
  <c r="AL522" i="8"/>
  <c r="AM522" i="8"/>
  <c r="AN522" i="8"/>
  <c r="AO522" i="8"/>
  <c r="AO520" i="8" s="1"/>
  <c r="AP522" i="8"/>
  <c r="AP520" i="8" s="1"/>
  <c r="AQ522" i="8"/>
  <c r="AQ520" i="8" s="1"/>
  <c r="AQ521" i="8" s="1"/>
  <c r="AR522" i="8"/>
  <c r="AS522" i="8"/>
  <c r="AT522" i="8"/>
  <c r="AT520" i="8" s="1"/>
  <c r="AT521" i="8" s="1"/>
  <c r="AU522" i="8"/>
  <c r="AV522" i="8"/>
  <c r="AW522" i="8"/>
  <c r="AX522" i="8"/>
  <c r="AY522" i="8"/>
  <c r="AZ522" i="8"/>
  <c r="BA522" i="8"/>
  <c r="BB522" i="8"/>
  <c r="AJ526" i="8"/>
  <c r="AJ520" i="8" s="1"/>
  <c r="AJ521" i="8" s="1"/>
  <c r="AK526" i="8"/>
  <c r="AL526" i="8"/>
  <c r="AM526" i="8"/>
  <c r="AN526" i="8"/>
  <c r="AO526" i="8"/>
  <c r="AP526" i="8"/>
  <c r="AQ526" i="8"/>
  <c r="AR526" i="8"/>
  <c r="AR520" i="8" s="1"/>
  <c r="AR521" i="8" s="1"/>
  <c r="AS526" i="8"/>
  <c r="AT526" i="8"/>
  <c r="AU526" i="8"/>
  <c r="AU520" i="8" s="1"/>
  <c r="AU521" i="8" s="1"/>
  <c r="AV526" i="8"/>
  <c r="AW526" i="8"/>
  <c r="AX526" i="8"/>
  <c r="AY526" i="8"/>
  <c r="AZ526" i="8"/>
  <c r="BA526" i="8"/>
  <c r="BB526" i="8"/>
  <c r="AJ530" i="8"/>
  <c r="AK530" i="8"/>
  <c r="AL530" i="8"/>
  <c r="AM530" i="8"/>
  <c r="AM520" i="8" s="1"/>
  <c r="AN530" i="8"/>
  <c r="AN520" i="8" s="1"/>
  <c r="AO530" i="8"/>
  <c r="AP530" i="8"/>
  <c r="AQ530" i="8"/>
  <c r="AR530" i="8"/>
  <c r="AS530" i="8"/>
  <c r="AT530" i="8"/>
  <c r="AU530" i="8"/>
  <c r="AV530" i="8"/>
  <c r="AV520" i="8" s="1"/>
  <c r="AW530" i="8"/>
  <c r="AW520" i="8" s="1"/>
  <c r="AW521" i="8" s="1"/>
  <c r="AX530" i="8"/>
  <c r="AY530" i="8"/>
  <c r="AZ530" i="8"/>
  <c r="BA530" i="8"/>
  <c r="BB530" i="8"/>
  <c r="AO535" i="8"/>
  <c r="AO536" i="8" s="1"/>
  <c r="AQ535" i="8"/>
  <c r="AQ536" i="8" s="1"/>
  <c r="AR535" i="8"/>
  <c r="AR536" i="8" s="1"/>
  <c r="AT535" i="8"/>
  <c r="AT536" i="8" s="1"/>
  <c r="BB535" i="8"/>
  <c r="BB536" i="8" s="1"/>
  <c r="AK536" i="8"/>
  <c r="AP536" i="8"/>
  <c r="AS536" i="8"/>
  <c r="AJ537" i="8"/>
  <c r="AJ535" i="8" s="1"/>
  <c r="AJ536" i="8" s="1"/>
  <c r="AK537" i="8"/>
  <c r="AL537" i="8"/>
  <c r="AL535" i="8" s="1"/>
  <c r="AM537" i="8"/>
  <c r="AN537" i="8"/>
  <c r="AN535" i="8" s="1"/>
  <c r="AN536" i="8" s="1"/>
  <c r="AO537" i="8"/>
  <c r="AP537" i="8"/>
  <c r="AP535" i="8" s="1"/>
  <c r="AQ537" i="8"/>
  <c r="AR537" i="8"/>
  <c r="AS537" i="8"/>
  <c r="AT537" i="8"/>
  <c r="AU537" i="8"/>
  <c r="AV537" i="8"/>
  <c r="AW537" i="8"/>
  <c r="AW535" i="8" s="1"/>
  <c r="AW536" i="8" s="1"/>
  <c r="AX537" i="8"/>
  <c r="AX535" i="8" s="1"/>
  <c r="AX536" i="8" s="1"/>
  <c r="AY537" i="8"/>
  <c r="AZ537" i="8"/>
  <c r="BA537" i="8"/>
  <c r="BB537" i="8"/>
  <c r="AJ541" i="8"/>
  <c r="AK541" i="8"/>
  <c r="AL541" i="8"/>
  <c r="AM541" i="8"/>
  <c r="AM535" i="8" s="1"/>
  <c r="AN541" i="8"/>
  <c r="AO541" i="8"/>
  <c r="AP541" i="8"/>
  <c r="AQ541" i="8"/>
  <c r="AR541" i="8"/>
  <c r="AS541" i="8"/>
  <c r="AT541" i="8"/>
  <c r="AU541" i="8"/>
  <c r="AV541" i="8"/>
  <c r="AW541" i="8"/>
  <c r="AX541" i="8"/>
  <c r="AY541" i="8"/>
  <c r="AZ541" i="8"/>
  <c r="BA541" i="8"/>
  <c r="BB541" i="8"/>
  <c r="AJ545" i="8"/>
  <c r="AK545" i="8"/>
  <c r="AK535" i="8" s="1"/>
  <c r="AL545" i="8"/>
  <c r="AM545" i="8"/>
  <c r="AN545" i="8"/>
  <c r="AO545" i="8"/>
  <c r="AP545" i="8"/>
  <c r="AQ545" i="8"/>
  <c r="AR545" i="8"/>
  <c r="AS545" i="8"/>
  <c r="AS535" i="8" s="1"/>
  <c r="AT545" i="8"/>
  <c r="AU545" i="8"/>
  <c r="AV545" i="8"/>
  <c r="AW545" i="8"/>
  <c r="AX545" i="8"/>
  <c r="AY545" i="8"/>
  <c r="AZ545" i="8"/>
  <c r="BA545" i="8"/>
  <c r="BB545" i="8"/>
  <c r="AY550" i="8"/>
  <c r="BA550" i="8"/>
  <c r="BB550" i="8"/>
  <c r="AL551" i="8"/>
  <c r="AY551" i="8"/>
  <c r="BA551" i="8"/>
  <c r="BB551" i="8"/>
  <c r="AJ552" i="8"/>
  <c r="AJ550" i="8" s="1"/>
  <c r="AK552" i="8"/>
  <c r="AK550" i="8" s="1"/>
  <c r="AK551" i="8" s="1"/>
  <c r="AL552" i="8"/>
  <c r="AM552" i="8"/>
  <c r="AM550" i="8" s="1"/>
  <c r="AN552" i="8"/>
  <c r="AO552" i="8"/>
  <c r="AP552" i="8"/>
  <c r="AQ552" i="8"/>
  <c r="AR552" i="8"/>
  <c r="AS552" i="8"/>
  <c r="AT552" i="8"/>
  <c r="AU552" i="8"/>
  <c r="AV552" i="8"/>
  <c r="AW552" i="8"/>
  <c r="AX552" i="8"/>
  <c r="AY552" i="8"/>
  <c r="AZ552" i="8"/>
  <c r="BA552" i="8"/>
  <c r="BB552" i="8"/>
  <c r="AJ556" i="8"/>
  <c r="AK556" i="8"/>
  <c r="AL556" i="8"/>
  <c r="AM556" i="8"/>
  <c r="AN556" i="8"/>
  <c r="AO556" i="8"/>
  <c r="AP556" i="8"/>
  <c r="AQ556" i="8"/>
  <c r="AR556" i="8"/>
  <c r="AS556" i="8"/>
  <c r="AT556" i="8"/>
  <c r="AU556" i="8"/>
  <c r="AV556" i="8"/>
  <c r="AW556" i="8"/>
  <c r="AX556" i="8"/>
  <c r="AY556" i="8"/>
  <c r="AZ556" i="8"/>
  <c r="BA556" i="8"/>
  <c r="BB556" i="8"/>
  <c r="AJ560" i="8"/>
  <c r="AK560" i="8"/>
  <c r="AL560" i="8"/>
  <c r="AL550" i="8" s="1"/>
  <c r="AM560" i="8"/>
  <c r="AN560" i="8"/>
  <c r="AN550" i="8" s="1"/>
  <c r="AN551" i="8" s="1"/>
  <c r="AO560" i="8"/>
  <c r="AO550" i="8" s="1"/>
  <c r="AO551" i="8" s="1"/>
  <c r="AP560" i="8"/>
  <c r="AP550" i="8" s="1"/>
  <c r="AP551" i="8" s="1"/>
  <c r="AQ560" i="8"/>
  <c r="AR560" i="8"/>
  <c r="AS560" i="8"/>
  <c r="AT560" i="8"/>
  <c r="AU560" i="8"/>
  <c r="AV560" i="8"/>
  <c r="AW560" i="8"/>
  <c r="AX560" i="8"/>
  <c r="AY560" i="8"/>
  <c r="AZ560" i="8"/>
  <c r="BA560" i="8"/>
  <c r="BB560" i="8"/>
  <c r="AP565" i="8"/>
  <c r="AP566" i="8" s="1"/>
  <c r="AQ565" i="8"/>
  <c r="AQ566" i="8" s="1"/>
  <c r="AR565" i="8"/>
  <c r="AR566" i="8" s="1"/>
  <c r="AX565" i="8"/>
  <c r="AX566" i="8" s="1"/>
  <c r="AY565" i="8"/>
  <c r="AY566" i="8" s="1"/>
  <c r="AZ565" i="8"/>
  <c r="AZ566" i="8" s="1"/>
  <c r="BH565" i="8"/>
  <c r="AK566" i="8"/>
  <c r="AL566" i="8"/>
  <c r="AJ567" i="8"/>
  <c r="AK567" i="8"/>
  <c r="AL567" i="8"/>
  <c r="AM567" i="8"/>
  <c r="AN567" i="8"/>
  <c r="AO567" i="8"/>
  <c r="AP567" i="8"/>
  <c r="AQ567" i="8"/>
  <c r="AR567" i="8"/>
  <c r="AS567" i="8"/>
  <c r="AT567" i="8"/>
  <c r="AU567" i="8"/>
  <c r="AV567" i="8"/>
  <c r="AW567" i="8"/>
  <c r="AX567" i="8"/>
  <c r="AY567" i="8"/>
  <c r="AZ567" i="8"/>
  <c r="BA567" i="8"/>
  <c r="BA565" i="8" s="1"/>
  <c r="BA566" i="8" s="1"/>
  <c r="BB567" i="8"/>
  <c r="BB565" i="8" s="1"/>
  <c r="BB566" i="8" s="1"/>
  <c r="AJ571" i="8"/>
  <c r="AK571" i="8"/>
  <c r="AL571" i="8"/>
  <c r="AL565" i="8" s="1"/>
  <c r="AM571" i="8"/>
  <c r="AN571" i="8"/>
  <c r="AO571" i="8"/>
  <c r="AO565" i="8" s="1"/>
  <c r="AO566" i="8" s="1"/>
  <c r="AP571" i="8"/>
  <c r="AQ571" i="8"/>
  <c r="AR571" i="8"/>
  <c r="AS571" i="8"/>
  <c r="AT571" i="8"/>
  <c r="AU571" i="8"/>
  <c r="AV571" i="8"/>
  <c r="AW571" i="8"/>
  <c r="AX571" i="8"/>
  <c r="AY571" i="8"/>
  <c r="AZ571" i="8"/>
  <c r="BA571" i="8"/>
  <c r="BB571" i="8"/>
  <c r="AJ575" i="8"/>
  <c r="AK575" i="8"/>
  <c r="AK565" i="8" s="1"/>
  <c r="AL575" i="8"/>
  <c r="AM575" i="8"/>
  <c r="AM565" i="8" s="1"/>
  <c r="AN575" i="8"/>
  <c r="AO575" i="8"/>
  <c r="AP575" i="8"/>
  <c r="AQ575" i="8"/>
  <c r="AR575" i="8"/>
  <c r="AS575" i="8"/>
  <c r="AS565" i="8" s="1"/>
  <c r="AT575" i="8"/>
  <c r="AU575" i="8"/>
  <c r="AU565" i="8" s="1"/>
  <c r="AU566" i="8" s="1"/>
  <c r="AV575" i="8"/>
  <c r="AW575" i="8"/>
  <c r="AX575" i="8"/>
  <c r="AY575" i="8"/>
  <c r="AZ575" i="8"/>
  <c r="BA575" i="8"/>
  <c r="BB575" i="8"/>
  <c r="BA581" i="8"/>
  <c r="AJ582" i="8"/>
  <c r="AK582" i="8"/>
  <c r="AL582" i="8"/>
  <c r="AM582" i="8"/>
  <c r="AM580" i="8" s="1"/>
  <c r="AN582" i="8"/>
  <c r="AO582" i="8"/>
  <c r="AO580" i="8" s="1"/>
  <c r="AO581" i="8" s="1"/>
  <c r="AP582" i="8"/>
  <c r="AP580" i="8" s="1"/>
  <c r="AQ582" i="8"/>
  <c r="AQ580" i="8" s="1"/>
  <c r="AQ581" i="8" s="1"/>
  <c r="AR582" i="8"/>
  <c r="AR580" i="8" s="1"/>
  <c r="AR581" i="8" s="1"/>
  <c r="AS582" i="8"/>
  <c r="AS580" i="8" s="1"/>
  <c r="AT582" i="8"/>
  <c r="AU582" i="8"/>
  <c r="AV582" i="8"/>
  <c r="AW582" i="8"/>
  <c r="AW580" i="8" s="1"/>
  <c r="AW581" i="8" s="1"/>
  <c r="AX582" i="8"/>
  <c r="AX580" i="8" s="1"/>
  <c r="AX581" i="8" s="1"/>
  <c r="AY582" i="8"/>
  <c r="AY580" i="8" s="1"/>
  <c r="AY581" i="8" s="1"/>
  <c r="AZ582" i="8"/>
  <c r="AZ580" i="8" s="1"/>
  <c r="AZ581" i="8" s="1"/>
  <c r="BA582" i="8"/>
  <c r="BB582" i="8"/>
  <c r="AJ586" i="8"/>
  <c r="AK586" i="8"/>
  <c r="AL586" i="8"/>
  <c r="AM586" i="8"/>
  <c r="AN586" i="8"/>
  <c r="AN580" i="8" s="1"/>
  <c r="AN581" i="8" s="1"/>
  <c r="AO586" i="8"/>
  <c r="AP586" i="8"/>
  <c r="AQ586" i="8"/>
  <c r="AR586" i="8"/>
  <c r="AS586" i="8"/>
  <c r="AT586" i="8"/>
  <c r="AU586" i="8"/>
  <c r="AU580" i="8" s="1"/>
  <c r="AU581" i="8" s="1"/>
  <c r="AV586" i="8"/>
  <c r="AW586" i="8"/>
  <c r="AX586" i="8"/>
  <c r="AY586" i="8"/>
  <c r="AZ586" i="8"/>
  <c r="BA586" i="8"/>
  <c r="BB586" i="8"/>
  <c r="BB580" i="8" s="1"/>
  <c r="BB581" i="8" s="1"/>
  <c r="AJ590" i="8"/>
  <c r="AJ580" i="8" s="1"/>
  <c r="AK590" i="8"/>
  <c r="AL590" i="8"/>
  <c r="AL580" i="8" s="1"/>
  <c r="AL581" i="8" s="1"/>
  <c r="AM590" i="8"/>
  <c r="AN590" i="8"/>
  <c r="AO590" i="8"/>
  <c r="AP590" i="8"/>
  <c r="AQ590" i="8"/>
  <c r="AR590" i="8"/>
  <c r="AS590" i="8"/>
  <c r="AT590" i="8"/>
  <c r="AU590" i="8"/>
  <c r="AV590" i="8"/>
  <c r="AW590" i="8"/>
  <c r="AX590" i="8"/>
  <c r="AY590" i="8"/>
  <c r="AZ590" i="8"/>
  <c r="BA590" i="8"/>
  <c r="BA580" i="8" s="1"/>
  <c r="BB590" i="8"/>
  <c r="AL595" i="8"/>
  <c r="AL596" i="8" s="1"/>
  <c r="AM595" i="8"/>
  <c r="AM596" i="8" s="1"/>
  <c r="AO595" i="8"/>
  <c r="AO596" i="8" s="1"/>
  <c r="AP595" i="8"/>
  <c r="AP596" i="8" s="1"/>
  <c r="AQ595" i="8"/>
  <c r="AR595" i="8"/>
  <c r="AR596" i="8" s="1"/>
  <c r="AY595" i="8"/>
  <c r="AZ595" i="8"/>
  <c r="BA595" i="8"/>
  <c r="BB595" i="8"/>
  <c r="BH595" i="8"/>
  <c r="AQ596" i="8"/>
  <c r="AY596" i="8"/>
  <c r="AZ596" i="8"/>
  <c r="BA596" i="8"/>
  <c r="BB596" i="8"/>
  <c r="AJ597" i="8"/>
  <c r="AJ595" i="8" s="1"/>
  <c r="AJ596" i="8" s="1"/>
  <c r="AK597" i="8"/>
  <c r="AK595" i="8" s="1"/>
  <c r="AK596" i="8" s="1"/>
  <c r="AL597" i="8"/>
  <c r="AM597" i="8"/>
  <c r="AN597" i="8"/>
  <c r="AO597" i="8"/>
  <c r="AP597" i="8"/>
  <c r="AQ597" i="8"/>
  <c r="AR597" i="8"/>
  <c r="AS597" i="8"/>
  <c r="AT597" i="8"/>
  <c r="AU597" i="8"/>
  <c r="AV597" i="8"/>
  <c r="AW597" i="8"/>
  <c r="AX597" i="8"/>
  <c r="AY597" i="8"/>
  <c r="AZ597" i="8"/>
  <c r="BA597" i="8"/>
  <c r="BB597" i="8"/>
  <c r="AJ601" i="8"/>
  <c r="AK601" i="8"/>
  <c r="AL601" i="8"/>
  <c r="AM601" i="8"/>
  <c r="AN601" i="8"/>
  <c r="AO601" i="8"/>
  <c r="AP601" i="8"/>
  <c r="AQ601" i="8"/>
  <c r="AR601" i="8"/>
  <c r="AS601" i="8"/>
  <c r="AT601" i="8"/>
  <c r="AU601" i="8"/>
  <c r="AV601" i="8"/>
  <c r="AW601" i="8"/>
  <c r="AW595" i="8" s="1"/>
  <c r="AW596" i="8" s="1"/>
  <c r="AX601" i="8"/>
  <c r="AX595" i="8" s="1"/>
  <c r="AX596" i="8" s="1"/>
  <c r="AY601" i="8"/>
  <c r="AZ601" i="8"/>
  <c r="BA601" i="8"/>
  <c r="BB601" i="8"/>
  <c r="AJ605" i="8"/>
  <c r="AK605" i="8"/>
  <c r="AL605" i="8"/>
  <c r="AM605" i="8"/>
  <c r="AN605" i="8"/>
  <c r="AO605" i="8"/>
  <c r="AP605" i="8"/>
  <c r="AQ605" i="8"/>
  <c r="AR605" i="8"/>
  <c r="AS605" i="8"/>
  <c r="AT605" i="8"/>
  <c r="AU605" i="8"/>
  <c r="AV605" i="8"/>
  <c r="AW605" i="8"/>
  <c r="AX605" i="8"/>
  <c r="AY605" i="8"/>
  <c r="AZ605" i="8"/>
  <c r="BA605" i="8"/>
  <c r="BB605" i="8"/>
  <c r="AQ610" i="8"/>
  <c r="AS610" i="8"/>
  <c r="AU610" i="8"/>
  <c r="AU611" i="8" s="1"/>
  <c r="AW610" i="8"/>
  <c r="AX610" i="8"/>
  <c r="AX611" i="8" s="1"/>
  <c r="BA610" i="8"/>
  <c r="BA611" i="8" s="1"/>
  <c r="AM611" i="8"/>
  <c r="AQ611" i="8"/>
  <c r="AV611" i="8"/>
  <c r="AJ612" i="8"/>
  <c r="AK612" i="8"/>
  <c r="AL612" i="8"/>
  <c r="AM612" i="8"/>
  <c r="AM610" i="8" s="1"/>
  <c r="AN612" i="8"/>
  <c r="AO612" i="8"/>
  <c r="AP612" i="8"/>
  <c r="AQ612" i="8"/>
  <c r="AR612" i="8"/>
  <c r="AS612" i="8"/>
  <c r="AT612" i="8"/>
  <c r="AT610" i="8" s="1"/>
  <c r="AT611" i="8" s="1"/>
  <c r="AU612" i="8"/>
  <c r="AV612" i="8"/>
  <c r="AV610" i="8" s="1"/>
  <c r="AW612" i="8"/>
  <c r="AX612" i="8"/>
  <c r="AY612" i="8"/>
  <c r="AY610" i="8" s="1"/>
  <c r="AY611" i="8" s="1"/>
  <c r="AZ612" i="8"/>
  <c r="BA612" i="8"/>
  <c r="BB612" i="8"/>
  <c r="AJ616" i="8"/>
  <c r="AK616" i="8"/>
  <c r="AL616" i="8"/>
  <c r="AM616" i="8"/>
  <c r="AN616" i="8"/>
  <c r="AN610" i="8" s="1"/>
  <c r="AN611" i="8" s="1"/>
  <c r="AO616" i="8"/>
  <c r="AO610" i="8" s="1"/>
  <c r="AO611" i="8" s="1"/>
  <c r="AP616" i="8"/>
  <c r="AQ616" i="8"/>
  <c r="AR616" i="8"/>
  <c r="AR610" i="8" s="1"/>
  <c r="AR611" i="8" s="1"/>
  <c r="AS616" i="8"/>
  <c r="AT616" i="8"/>
  <c r="AU616" i="8"/>
  <c r="AV616" i="8"/>
  <c r="AW616" i="8"/>
  <c r="AX616" i="8"/>
  <c r="AY616" i="8"/>
  <c r="AZ616" i="8"/>
  <c r="BA616" i="8"/>
  <c r="BB616" i="8"/>
  <c r="AJ620" i="8"/>
  <c r="AK620" i="8"/>
  <c r="AL620" i="8"/>
  <c r="AL610" i="8" s="1"/>
  <c r="AL611" i="8" s="1"/>
  <c r="AM620" i="8"/>
  <c r="AN620" i="8"/>
  <c r="AO620" i="8"/>
  <c r="AP620" i="8"/>
  <c r="AQ620" i="8"/>
  <c r="AR620" i="8"/>
  <c r="AS620" i="8"/>
  <c r="AT620" i="8"/>
  <c r="AU620" i="8"/>
  <c r="AV620" i="8"/>
  <c r="AW620" i="8"/>
  <c r="AX620" i="8"/>
  <c r="AY620" i="8"/>
  <c r="AZ620" i="8"/>
  <c r="BA620" i="8"/>
  <c r="BB620" i="8"/>
  <c r="AJ625" i="8"/>
  <c r="AL625" i="8"/>
  <c r="AL626" i="8" s="1"/>
  <c r="AP626" i="8"/>
  <c r="AU626" i="8"/>
  <c r="AJ627" i="8"/>
  <c r="AK627" i="8"/>
  <c r="AL627" i="8"/>
  <c r="AM627" i="8"/>
  <c r="AN627" i="8"/>
  <c r="AO627" i="8"/>
  <c r="AP627" i="8"/>
  <c r="AP625" i="8" s="1"/>
  <c r="AQ627" i="8"/>
  <c r="AR627" i="8"/>
  <c r="AS627" i="8"/>
  <c r="AT627" i="8"/>
  <c r="AT625" i="8" s="1"/>
  <c r="AT626" i="8" s="1"/>
  <c r="AU627" i="8"/>
  <c r="AV627" i="8"/>
  <c r="AW627" i="8"/>
  <c r="AX627" i="8"/>
  <c r="AY627" i="8"/>
  <c r="AZ627" i="8"/>
  <c r="BA627" i="8"/>
  <c r="BB627" i="8"/>
  <c r="AJ631" i="8"/>
  <c r="AK631" i="8"/>
  <c r="AK625" i="8" s="1"/>
  <c r="AK626" i="8" s="1"/>
  <c r="AL631" i="8"/>
  <c r="AM631" i="8"/>
  <c r="AM625" i="8" s="1"/>
  <c r="AN631" i="8"/>
  <c r="AN625" i="8" s="1"/>
  <c r="AN626" i="8" s="1"/>
  <c r="AO631" i="8"/>
  <c r="AP631" i="8"/>
  <c r="AQ631" i="8"/>
  <c r="AR631" i="8"/>
  <c r="AR625" i="8" s="1"/>
  <c r="AR626" i="8" s="1"/>
  <c r="AS631" i="8"/>
  <c r="AT631" i="8"/>
  <c r="AU631" i="8"/>
  <c r="AU625" i="8" s="1"/>
  <c r="AV631" i="8"/>
  <c r="AW631" i="8"/>
  <c r="AX631" i="8"/>
  <c r="AY631" i="8"/>
  <c r="AZ631" i="8"/>
  <c r="BA631" i="8"/>
  <c r="BB631" i="8"/>
  <c r="AJ635" i="8"/>
  <c r="AK635" i="8"/>
  <c r="AL635" i="8"/>
  <c r="AM635" i="8"/>
  <c r="AN635" i="8"/>
  <c r="AO635" i="8"/>
  <c r="AP635" i="8"/>
  <c r="AQ635" i="8"/>
  <c r="AR635" i="8"/>
  <c r="AS635" i="8"/>
  <c r="AT635" i="8"/>
  <c r="AU635" i="8"/>
  <c r="AV635" i="8"/>
  <c r="AW635" i="8"/>
  <c r="AX635" i="8"/>
  <c r="AY635" i="8"/>
  <c r="AZ635" i="8"/>
  <c r="BA635" i="8"/>
  <c r="BA625" i="8" s="1"/>
  <c r="BA626" i="8" s="1"/>
  <c r="BB635" i="8"/>
  <c r="AM640" i="8"/>
  <c r="AO640" i="8"/>
  <c r="AO641" i="8" s="1"/>
  <c r="AZ640" i="8"/>
  <c r="BA640" i="8"/>
  <c r="AW641" i="8"/>
  <c r="AZ641" i="8"/>
  <c r="BA641" i="8"/>
  <c r="AJ642" i="8"/>
  <c r="AK642" i="8"/>
  <c r="AK640" i="8" s="1"/>
  <c r="AK641" i="8" s="1"/>
  <c r="AL642" i="8"/>
  <c r="AM642" i="8"/>
  <c r="AN642" i="8"/>
  <c r="AN640" i="8" s="1"/>
  <c r="AN641" i="8" s="1"/>
  <c r="AO642" i="8"/>
  <c r="AP642" i="8"/>
  <c r="AQ642" i="8"/>
  <c r="AR642" i="8"/>
  <c r="AS642" i="8"/>
  <c r="AT642" i="8"/>
  <c r="AU642" i="8"/>
  <c r="AV642" i="8"/>
  <c r="AW642" i="8"/>
  <c r="AX642" i="8"/>
  <c r="AY642" i="8"/>
  <c r="AZ642" i="8"/>
  <c r="BA642" i="8"/>
  <c r="BB642" i="8"/>
  <c r="AJ646" i="8"/>
  <c r="AK646" i="8"/>
  <c r="AL646" i="8"/>
  <c r="AL640" i="8" s="1"/>
  <c r="AL641" i="8" s="1"/>
  <c r="AM646" i="8"/>
  <c r="AN646" i="8"/>
  <c r="AO646" i="8"/>
  <c r="AP646" i="8"/>
  <c r="AQ646" i="8"/>
  <c r="AQ640" i="8" s="1"/>
  <c r="AQ641" i="8" s="1"/>
  <c r="AR646" i="8"/>
  <c r="AR640" i="8" s="1"/>
  <c r="AR641" i="8" s="1"/>
  <c r="AS646" i="8"/>
  <c r="AS640" i="8" s="1"/>
  <c r="AT646" i="8"/>
  <c r="AT640" i="8" s="1"/>
  <c r="AT641" i="8" s="1"/>
  <c r="AU646" i="8"/>
  <c r="AV646" i="8"/>
  <c r="AW646" i="8"/>
  <c r="AX646" i="8"/>
  <c r="AX640" i="8" s="1"/>
  <c r="AX641" i="8" s="1"/>
  <c r="AY646" i="8"/>
  <c r="AZ646" i="8"/>
  <c r="BA646" i="8"/>
  <c r="BB646" i="8"/>
  <c r="AJ650" i="8"/>
  <c r="AK650" i="8"/>
  <c r="AL650" i="8"/>
  <c r="AM650" i="8"/>
  <c r="AN650" i="8"/>
  <c r="AO650" i="8"/>
  <c r="AP650" i="8"/>
  <c r="AQ650" i="8"/>
  <c r="AR650" i="8"/>
  <c r="AS650" i="8"/>
  <c r="AT650" i="8"/>
  <c r="AU650" i="8"/>
  <c r="AV650" i="8"/>
  <c r="AW650" i="8"/>
  <c r="AW640" i="8" s="1"/>
  <c r="AX650" i="8"/>
  <c r="AY650" i="8"/>
  <c r="AY640" i="8" s="1"/>
  <c r="AY641" i="8" s="1"/>
  <c r="AZ650" i="8"/>
  <c r="BA650" i="8"/>
  <c r="BB650" i="8"/>
  <c r="AO655" i="8"/>
  <c r="AO656" i="8" s="1"/>
  <c r="AR655" i="8"/>
  <c r="AR656" i="8" s="1"/>
  <c r="AT655" i="8"/>
  <c r="AT656" i="8" s="1"/>
  <c r="AV655" i="8"/>
  <c r="AV656" i="8" s="1"/>
  <c r="AJ657" i="8"/>
  <c r="AK657" i="8"/>
  <c r="AL657" i="8"/>
  <c r="AL655" i="8" s="1"/>
  <c r="AL656" i="8" s="1"/>
  <c r="AM657" i="8"/>
  <c r="AM655" i="8" s="1"/>
  <c r="AN657" i="8"/>
  <c r="AN655" i="8" s="1"/>
  <c r="AN656" i="8" s="1"/>
  <c r="AO657" i="8"/>
  <c r="AP657" i="8"/>
  <c r="AP655" i="8" s="1"/>
  <c r="AQ657" i="8"/>
  <c r="AR657" i="8"/>
  <c r="AS657" i="8"/>
  <c r="AT657" i="8"/>
  <c r="AU657" i="8"/>
  <c r="AV657" i="8"/>
  <c r="AW657" i="8"/>
  <c r="AX657" i="8"/>
  <c r="AY657" i="8"/>
  <c r="AZ657" i="8"/>
  <c r="BA657" i="8"/>
  <c r="BB657" i="8"/>
  <c r="AJ661" i="8"/>
  <c r="AJ655" i="8" s="1"/>
  <c r="AK661" i="8"/>
  <c r="AK655" i="8" s="1"/>
  <c r="AK656" i="8" s="1"/>
  <c r="AL661" i="8"/>
  <c r="AM661" i="8"/>
  <c r="AN661" i="8"/>
  <c r="AO661" i="8"/>
  <c r="AP661" i="8"/>
  <c r="AQ661" i="8"/>
  <c r="AQ655" i="8" s="1"/>
  <c r="AQ656" i="8" s="1"/>
  <c r="AR661" i="8"/>
  <c r="AS661" i="8"/>
  <c r="AT661" i="8"/>
  <c r="AU661" i="8"/>
  <c r="AU655" i="8" s="1"/>
  <c r="AU656" i="8" s="1"/>
  <c r="AV661" i="8"/>
  <c r="AW661" i="8"/>
  <c r="AX661" i="8"/>
  <c r="AY661" i="8"/>
  <c r="AZ661" i="8"/>
  <c r="BA661" i="8"/>
  <c r="BB661" i="8"/>
  <c r="AJ665" i="8"/>
  <c r="AK665" i="8"/>
  <c r="AL665" i="8"/>
  <c r="AM665" i="8"/>
  <c r="AN665" i="8"/>
  <c r="AO665" i="8"/>
  <c r="AP665" i="8"/>
  <c r="AQ665" i="8"/>
  <c r="AR665" i="8"/>
  <c r="AS665" i="8"/>
  <c r="AT665" i="8"/>
  <c r="AU665" i="8"/>
  <c r="AV665" i="8"/>
  <c r="AW665" i="8"/>
  <c r="AW655" i="8" s="1"/>
  <c r="AX665" i="8"/>
  <c r="AX655" i="8" s="1"/>
  <c r="AX656" i="8" s="1"/>
  <c r="AY665" i="8"/>
  <c r="AZ665" i="8"/>
  <c r="BA665" i="8"/>
  <c r="BB665" i="8"/>
  <c r="BB655" i="8" s="1"/>
  <c r="BB656" i="8" s="1"/>
  <c r="AM670" i="8"/>
  <c r="AU670" i="8"/>
  <c r="AU671" i="8" s="1"/>
  <c r="AW670" i="8"/>
  <c r="AY670" i="8"/>
  <c r="AM671" i="8"/>
  <c r="AN671" i="8"/>
  <c r="AV671" i="8"/>
  <c r="AW671" i="8"/>
  <c r="AX671" i="8"/>
  <c r="AY671" i="8"/>
  <c r="AJ672" i="8"/>
  <c r="AK672" i="8"/>
  <c r="AL672" i="8"/>
  <c r="AM672" i="8"/>
  <c r="AN672" i="8"/>
  <c r="AO672" i="8"/>
  <c r="AP672" i="8"/>
  <c r="AP670" i="8" s="1"/>
  <c r="AP671" i="8" s="1"/>
  <c r="AQ672" i="8"/>
  <c r="AR672" i="8"/>
  <c r="AS672" i="8"/>
  <c r="AT672" i="8"/>
  <c r="AU672" i="8"/>
  <c r="AV672" i="8"/>
  <c r="AV670" i="8" s="1"/>
  <c r="AW672" i="8"/>
  <c r="AX672" i="8"/>
  <c r="AX670" i="8" s="1"/>
  <c r="AY672" i="8"/>
  <c r="AZ672" i="8"/>
  <c r="AZ670" i="8" s="1"/>
  <c r="AZ671" i="8" s="1"/>
  <c r="BA672" i="8"/>
  <c r="BB672" i="8"/>
  <c r="AJ676" i="8"/>
  <c r="AK676" i="8"/>
  <c r="AL676" i="8"/>
  <c r="AM676" i="8"/>
  <c r="AN676" i="8"/>
  <c r="AN670" i="8" s="1"/>
  <c r="BG670" i="8" s="1"/>
  <c r="AO676" i="8"/>
  <c r="AO670" i="8" s="1"/>
  <c r="AO671" i="8" s="1"/>
  <c r="AP676" i="8"/>
  <c r="AQ676" i="8"/>
  <c r="AR676" i="8"/>
  <c r="AS676" i="8"/>
  <c r="AT676" i="8"/>
  <c r="AT670" i="8" s="1"/>
  <c r="AT671" i="8" s="1"/>
  <c r="AU676" i="8"/>
  <c r="AV676" i="8"/>
  <c r="AW676" i="8"/>
  <c r="AX676" i="8"/>
  <c r="AY676" i="8"/>
  <c r="AZ676" i="8"/>
  <c r="BA676" i="8"/>
  <c r="BB676" i="8"/>
  <c r="AJ680" i="8"/>
  <c r="AJ670" i="8" s="1"/>
  <c r="AK680" i="8"/>
  <c r="AK670" i="8" s="1"/>
  <c r="AK671" i="8" s="1"/>
  <c r="AL680" i="8"/>
  <c r="AL670" i="8" s="1"/>
  <c r="AL671" i="8" s="1"/>
  <c r="AM680" i="8"/>
  <c r="AN680" i="8"/>
  <c r="AO680" i="8"/>
  <c r="AP680" i="8"/>
  <c r="AQ680" i="8"/>
  <c r="AR680" i="8"/>
  <c r="AS680" i="8"/>
  <c r="AT680" i="8"/>
  <c r="AU680" i="8"/>
  <c r="AV680" i="8"/>
  <c r="AW680" i="8"/>
  <c r="AX680" i="8"/>
  <c r="AY680" i="8"/>
  <c r="AZ680" i="8"/>
  <c r="BA680" i="8"/>
  <c r="BA670" i="8" s="1"/>
  <c r="BA671" i="8" s="1"/>
  <c r="BB680" i="8"/>
  <c r="BB670" i="8" s="1"/>
  <c r="AM685" i="8"/>
  <c r="AM686" i="8" s="1"/>
  <c r="AN685" i="8"/>
  <c r="AN686" i="8" s="1"/>
  <c r="AZ685" i="8"/>
  <c r="AZ686" i="8" s="1"/>
  <c r="BA685" i="8"/>
  <c r="BA686" i="8" s="1"/>
  <c r="BB685" i="8"/>
  <c r="BB686" i="8" s="1"/>
  <c r="AJ687" i="8"/>
  <c r="AK687" i="8"/>
  <c r="AL687" i="8"/>
  <c r="AM687" i="8"/>
  <c r="AN687" i="8"/>
  <c r="AO687" i="8"/>
  <c r="AO685" i="8" s="1"/>
  <c r="AO686" i="8" s="1"/>
  <c r="AP687" i="8"/>
  <c r="AP685" i="8" s="1"/>
  <c r="AP686" i="8" s="1"/>
  <c r="AQ687" i="8"/>
  <c r="AR687" i="8"/>
  <c r="AS687" i="8"/>
  <c r="AT687" i="8"/>
  <c r="AU687" i="8"/>
  <c r="AV687" i="8"/>
  <c r="AW687" i="8"/>
  <c r="AX687" i="8"/>
  <c r="AY687" i="8"/>
  <c r="AY685" i="8" s="1"/>
  <c r="AY686" i="8" s="1"/>
  <c r="AZ687" i="8"/>
  <c r="BA687" i="8"/>
  <c r="BB687" i="8"/>
  <c r="AJ691" i="8"/>
  <c r="AJ685" i="8" s="1"/>
  <c r="AJ686" i="8" s="1"/>
  <c r="AK691" i="8"/>
  <c r="AK685" i="8" s="1"/>
  <c r="AK686" i="8" s="1"/>
  <c r="AL691" i="8"/>
  <c r="AM691" i="8"/>
  <c r="AN691" i="8"/>
  <c r="AO691" i="8"/>
  <c r="AP691" i="8"/>
  <c r="AQ691" i="8"/>
  <c r="AR691" i="8"/>
  <c r="AS691" i="8"/>
  <c r="AT691" i="8"/>
  <c r="AU691" i="8"/>
  <c r="AV691" i="8"/>
  <c r="AW691" i="8"/>
  <c r="AX691" i="8"/>
  <c r="AY691" i="8"/>
  <c r="AZ691" i="8"/>
  <c r="BA691" i="8"/>
  <c r="BB691" i="8"/>
  <c r="AJ695" i="8"/>
  <c r="AK695" i="8"/>
  <c r="AL695" i="8"/>
  <c r="AM695" i="8"/>
  <c r="AN695" i="8"/>
  <c r="AO695" i="8"/>
  <c r="AP695" i="8"/>
  <c r="AQ695" i="8"/>
  <c r="AR695" i="8"/>
  <c r="AS695" i="8"/>
  <c r="AT695" i="8"/>
  <c r="AU695" i="8"/>
  <c r="AV695" i="8"/>
  <c r="AW695" i="8"/>
  <c r="AX695" i="8"/>
  <c r="AY695" i="8"/>
  <c r="AZ695" i="8"/>
  <c r="BA695" i="8"/>
  <c r="BB695" i="8"/>
  <c r="AJ702" i="8"/>
  <c r="AK702" i="8"/>
  <c r="AK700" i="8" s="1"/>
  <c r="AK701" i="8" s="1"/>
  <c r="AL702" i="8"/>
  <c r="AM702" i="8"/>
  <c r="AM700" i="8" s="1"/>
  <c r="AN702" i="8"/>
  <c r="AN700" i="8" s="1"/>
  <c r="AN701" i="8" s="1"/>
  <c r="AO702" i="8"/>
  <c r="AP702" i="8"/>
  <c r="AQ702" i="8"/>
  <c r="AR702" i="8"/>
  <c r="AS702" i="8"/>
  <c r="AT702" i="8"/>
  <c r="AU702" i="8"/>
  <c r="AU700" i="8" s="1"/>
  <c r="AU701" i="8" s="1"/>
  <c r="AV702" i="8"/>
  <c r="AV700" i="8" s="1"/>
  <c r="AW702" i="8"/>
  <c r="AW700" i="8" s="1"/>
  <c r="AW701" i="8" s="1"/>
  <c r="AX702" i="8"/>
  <c r="AX700" i="8" s="1"/>
  <c r="AX701" i="8" s="1"/>
  <c r="AY702" i="8"/>
  <c r="AY700" i="8" s="1"/>
  <c r="AY701" i="8" s="1"/>
  <c r="AZ702" i="8"/>
  <c r="AZ700" i="8" s="1"/>
  <c r="AZ701" i="8" s="1"/>
  <c r="BA702" i="8"/>
  <c r="BB702" i="8"/>
  <c r="AJ706" i="8"/>
  <c r="AK706" i="8"/>
  <c r="AL706" i="8"/>
  <c r="AM706" i="8"/>
  <c r="AN706" i="8"/>
  <c r="AO706" i="8"/>
  <c r="AP706" i="8"/>
  <c r="AQ706" i="8"/>
  <c r="AR706" i="8"/>
  <c r="AS706" i="8"/>
  <c r="AT706" i="8"/>
  <c r="AU706" i="8"/>
  <c r="AV706" i="8"/>
  <c r="AW706" i="8"/>
  <c r="AX706" i="8"/>
  <c r="AY706" i="8"/>
  <c r="AZ706" i="8"/>
  <c r="BA706" i="8"/>
  <c r="BA700" i="8" s="1"/>
  <c r="BA701" i="8" s="1"/>
  <c r="BB706" i="8"/>
  <c r="BB700" i="8" s="1"/>
  <c r="BB701" i="8" s="1"/>
  <c r="AJ710" i="8"/>
  <c r="AK710" i="8"/>
  <c r="AL710" i="8"/>
  <c r="AL700" i="8" s="1"/>
  <c r="AL701" i="8" s="1"/>
  <c r="AM710" i="8"/>
  <c r="AN710" i="8"/>
  <c r="AO710" i="8"/>
  <c r="AP710" i="8"/>
  <c r="AQ710" i="8"/>
  <c r="AQ700" i="8" s="1"/>
  <c r="AQ701" i="8" s="1"/>
  <c r="AR710" i="8"/>
  <c r="AS710" i="8"/>
  <c r="AT710" i="8"/>
  <c r="AU710" i="8"/>
  <c r="AV710" i="8"/>
  <c r="AW710" i="8"/>
  <c r="AX710" i="8"/>
  <c r="AY710" i="8"/>
  <c r="AZ710" i="8"/>
  <c r="BA710" i="8"/>
  <c r="BB710" i="8"/>
  <c r="AL715" i="8"/>
  <c r="AL716" i="8" s="1"/>
  <c r="AM715" i="8"/>
  <c r="AZ715" i="8"/>
  <c r="AZ716" i="8" s="1"/>
  <c r="BA715" i="8"/>
  <c r="BA716" i="8" s="1"/>
  <c r="AM716" i="8"/>
  <c r="AJ717" i="8"/>
  <c r="AK717" i="8"/>
  <c r="AK715" i="8" s="1"/>
  <c r="AK716" i="8" s="1"/>
  <c r="AL717" i="8"/>
  <c r="AM717" i="8"/>
  <c r="AN717" i="8"/>
  <c r="AO717" i="8"/>
  <c r="AO715" i="8" s="1"/>
  <c r="AO716" i="8" s="1"/>
  <c r="AP717" i="8"/>
  <c r="AQ717" i="8"/>
  <c r="AR717" i="8"/>
  <c r="AS717" i="8"/>
  <c r="AT717" i="8"/>
  <c r="AT715" i="8" s="1"/>
  <c r="AT716" i="8" s="1"/>
  <c r="AU717" i="8"/>
  <c r="AU715" i="8" s="1"/>
  <c r="AU716" i="8" s="1"/>
  <c r="AV717" i="8"/>
  <c r="AW717" i="8"/>
  <c r="AX717" i="8"/>
  <c r="AY717" i="8"/>
  <c r="AY715" i="8" s="1"/>
  <c r="AY716" i="8" s="1"/>
  <c r="AZ717" i="8"/>
  <c r="BA717" i="8"/>
  <c r="BB717" i="8"/>
  <c r="AJ721" i="8"/>
  <c r="AJ715" i="8" s="1"/>
  <c r="AJ716" i="8" s="1"/>
  <c r="AK721" i="8"/>
  <c r="AL721" i="8"/>
  <c r="AM721" i="8"/>
  <c r="AN721" i="8"/>
  <c r="AO721" i="8"/>
  <c r="AP721" i="8"/>
  <c r="AQ721" i="8"/>
  <c r="AR721" i="8"/>
  <c r="AS721" i="8"/>
  <c r="AT721" i="8"/>
  <c r="AU721" i="8"/>
  <c r="AV721" i="8"/>
  <c r="AW721" i="8"/>
  <c r="AX721" i="8"/>
  <c r="AY721" i="8"/>
  <c r="AZ721" i="8"/>
  <c r="BA721" i="8"/>
  <c r="BB721" i="8"/>
  <c r="BB715" i="8" s="1"/>
  <c r="BB716" i="8" s="1"/>
  <c r="AJ725" i="8"/>
  <c r="AK725" i="8"/>
  <c r="AL725" i="8"/>
  <c r="AM725" i="8"/>
  <c r="AN725" i="8"/>
  <c r="AO725" i="8"/>
  <c r="AP725" i="8"/>
  <c r="AQ725" i="8"/>
  <c r="AR725" i="8"/>
  <c r="AS725" i="8"/>
  <c r="AT725" i="8"/>
  <c r="AU725" i="8"/>
  <c r="AV725" i="8"/>
  <c r="AW725" i="8"/>
  <c r="AX725" i="8"/>
  <c r="AY725" i="8"/>
  <c r="AZ725" i="8"/>
  <c r="BA725" i="8"/>
  <c r="BB725" i="8"/>
  <c r="AN730" i="8"/>
  <c r="AR730" i="8"/>
  <c r="AR731" i="8" s="1"/>
  <c r="AS730" i="8"/>
  <c r="BA730" i="8"/>
  <c r="BA731" i="8" s="1"/>
  <c r="AL731" i="8"/>
  <c r="AN731" i="8"/>
  <c r="AS731" i="8"/>
  <c r="AJ732" i="8"/>
  <c r="AK732" i="8"/>
  <c r="AL732" i="8"/>
  <c r="AL730" i="8" s="1"/>
  <c r="AM732" i="8"/>
  <c r="AN732" i="8"/>
  <c r="AO732" i="8"/>
  <c r="AP732" i="8"/>
  <c r="AQ732" i="8"/>
  <c r="AR732" i="8"/>
  <c r="AS732" i="8"/>
  <c r="AT732" i="8"/>
  <c r="AT730" i="8" s="1"/>
  <c r="AT731" i="8" s="1"/>
  <c r="AU732" i="8"/>
  <c r="AV732" i="8"/>
  <c r="AW732" i="8"/>
  <c r="AX732" i="8"/>
  <c r="AY732" i="8"/>
  <c r="AZ732" i="8"/>
  <c r="BA732" i="8"/>
  <c r="BB732" i="8"/>
  <c r="AJ736" i="8"/>
  <c r="AK736" i="8"/>
  <c r="AK730" i="8" s="1"/>
  <c r="AK731" i="8" s="1"/>
  <c r="AL736" i="8"/>
  <c r="AM736" i="8"/>
  <c r="AN736" i="8"/>
  <c r="AO736" i="8"/>
  <c r="AP736" i="8"/>
  <c r="AQ736" i="8"/>
  <c r="AR736" i="8"/>
  <c r="AS736" i="8"/>
  <c r="AT736" i="8"/>
  <c r="AU736" i="8"/>
  <c r="AV736" i="8"/>
  <c r="AW736" i="8"/>
  <c r="AX736" i="8"/>
  <c r="AY736" i="8"/>
  <c r="AZ736" i="8"/>
  <c r="BA736" i="8"/>
  <c r="BB736" i="8"/>
  <c r="AJ740" i="8"/>
  <c r="AK740" i="8"/>
  <c r="AL740" i="8"/>
  <c r="AM740" i="8"/>
  <c r="AN740" i="8"/>
  <c r="AO740" i="8"/>
  <c r="AP740" i="8"/>
  <c r="AP730" i="8" s="1"/>
  <c r="AQ740" i="8"/>
  <c r="AR740" i="8"/>
  <c r="AS740" i="8"/>
  <c r="AT740" i="8"/>
  <c r="AU740" i="8"/>
  <c r="AV740" i="8"/>
  <c r="AW740" i="8"/>
  <c r="AW730" i="8" s="1"/>
  <c r="AW731" i="8" s="1"/>
  <c r="AX740" i="8"/>
  <c r="AY740" i="8"/>
  <c r="AZ740" i="8"/>
  <c r="BA740" i="8"/>
  <c r="BB740" i="8"/>
  <c r="BB730" i="8" s="1"/>
  <c r="BB731" i="8" s="1"/>
  <c r="AK745" i="8"/>
  <c r="AK746" i="8" s="1"/>
  <c r="AT746" i="8"/>
  <c r="AV746" i="8"/>
  <c r="AX746" i="8"/>
  <c r="AY746" i="8"/>
  <c r="BB746" i="8"/>
  <c r="AJ747" i="8"/>
  <c r="AK747" i="8"/>
  <c r="AL747" i="8"/>
  <c r="AM747" i="8"/>
  <c r="AN747" i="8"/>
  <c r="AO747" i="8"/>
  <c r="AP747" i="8"/>
  <c r="AQ747" i="8"/>
  <c r="AR747" i="8"/>
  <c r="AS747" i="8"/>
  <c r="AT747" i="8"/>
  <c r="AT745" i="8" s="1"/>
  <c r="AU747" i="8"/>
  <c r="AV747" i="8"/>
  <c r="AV745" i="8" s="1"/>
  <c r="AW747" i="8"/>
  <c r="AX747" i="8"/>
  <c r="AY747" i="8"/>
  <c r="AY745" i="8" s="1"/>
  <c r="AZ747" i="8"/>
  <c r="BA747" i="8"/>
  <c r="BB747" i="8"/>
  <c r="BB745" i="8" s="1"/>
  <c r="AJ751" i="8"/>
  <c r="AK751" i="8"/>
  <c r="AL751" i="8"/>
  <c r="AM751" i="8"/>
  <c r="AN751" i="8"/>
  <c r="AO751" i="8"/>
  <c r="AP751" i="8"/>
  <c r="AQ751" i="8"/>
  <c r="AQ745" i="8" s="1"/>
  <c r="AQ746" i="8" s="1"/>
  <c r="AR751" i="8"/>
  <c r="AS751" i="8"/>
  <c r="AT751" i="8"/>
  <c r="AU751" i="8"/>
  <c r="AU745" i="8" s="1"/>
  <c r="AU746" i="8" s="1"/>
  <c r="AV751" i="8"/>
  <c r="AW751" i="8"/>
  <c r="AX751" i="8"/>
  <c r="AX745" i="8" s="1"/>
  <c r="AY751" i="8"/>
  <c r="AZ751" i="8"/>
  <c r="AZ745" i="8" s="1"/>
  <c r="AZ746" i="8" s="1"/>
  <c r="BA751" i="8"/>
  <c r="BA745" i="8" s="1"/>
  <c r="BA746" i="8" s="1"/>
  <c r="BB751" i="8"/>
  <c r="AJ755" i="8"/>
  <c r="AK755" i="8"/>
  <c r="AL755" i="8"/>
  <c r="AM755" i="8"/>
  <c r="AN755" i="8"/>
  <c r="AO755" i="8"/>
  <c r="AO745" i="8" s="1"/>
  <c r="AO746" i="8" s="1"/>
  <c r="AP755" i="8"/>
  <c r="AQ755" i="8"/>
  <c r="AR755" i="8"/>
  <c r="AS755" i="8"/>
  <c r="AT755" i="8"/>
  <c r="AU755" i="8"/>
  <c r="AV755" i="8"/>
  <c r="AW755" i="8"/>
  <c r="AX755" i="8"/>
  <c r="AY755" i="8"/>
  <c r="AZ755" i="8"/>
  <c r="BA755" i="8"/>
  <c r="BB755" i="8"/>
  <c r="AJ760" i="8"/>
  <c r="AJ761" i="8" s="1"/>
  <c r="AK760" i="8"/>
  <c r="AK761" i="8" s="1"/>
  <c r="AL760" i="8"/>
  <c r="AL761" i="8" s="1"/>
  <c r="AM760" i="8"/>
  <c r="AO760" i="8"/>
  <c r="AO761" i="8" s="1"/>
  <c r="AQ760" i="8"/>
  <c r="AQ761" i="8" s="1"/>
  <c r="AW760" i="8"/>
  <c r="AW761" i="8" s="1"/>
  <c r="AY760" i="8"/>
  <c r="AY761" i="8" s="1"/>
  <c r="BB760" i="8"/>
  <c r="BB761" i="8" s="1"/>
  <c r="AJ762" i="8"/>
  <c r="AK762" i="8"/>
  <c r="AL762" i="8"/>
  <c r="AM762" i="8"/>
  <c r="AN762" i="8"/>
  <c r="AO762" i="8"/>
  <c r="AP762" i="8"/>
  <c r="AQ762" i="8"/>
  <c r="AR762" i="8"/>
  <c r="AR760" i="8" s="1"/>
  <c r="AR761" i="8" s="1"/>
  <c r="AS762" i="8"/>
  <c r="AS760" i="8" s="1"/>
  <c r="AT762" i="8"/>
  <c r="AT760" i="8" s="1"/>
  <c r="AT761" i="8" s="1"/>
  <c r="AU762" i="8"/>
  <c r="AU760" i="8" s="1"/>
  <c r="AU761" i="8" s="1"/>
  <c r="AV762" i="8"/>
  <c r="AV760" i="8" s="1"/>
  <c r="AW762" i="8"/>
  <c r="AX762" i="8"/>
  <c r="AY762" i="8"/>
  <c r="AZ762" i="8"/>
  <c r="BA762" i="8"/>
  <c r="BB762" i="8"/>
  <c r="AJ766" i="8"/>
  <c r="AK766" i="8"/>
  <c r="AL766" i="8"/>
  <c r="AM766" i="8"/>
  <c r="AN766" i="8"/>
  <c r="AO766" i="8"/>
  <c r="AP766" i="8"/>
  <c r="AQ766" i="8"/>
  <c r="AR766" i="8"/>
  <c r="AS766" i="8"/>
  <c r="AT766" i="8"/>
  <c r="AU766" i="8"/>
  <c r="AV766" i="8"/>
  <c r="AW766" i="8"/>
  <c r="AX766" i="8"/>
  <c r="AY766" i="8"/>
  <c r="AZ766" i="8"/>
  <c r="BA766" i="8"/>
  <c r="BB766" i="8"/>
  <c r="AJ770" i="8"/>
  <c r="AK770" i="8"/>
  <c r="AL770" i="8"/>
  <c r="AM770" i="8"/>
  <c r="AN770" i="8"/>
  <c r="AO770" i="8"/>
  <c r="AP770" i="8"/>
  <c r="AP760" i="8" s="1"/>
  <c r="AQ770" i="8"/>
  <c r="AR770" i="8"/>
  <c r="AS770" i="8"/>
  <c r="AT770" i="8"/>
  <c r="AU770" i="8"/>
  <c r="AV770" i="8"/>
  <c r="AW770" i="8"/>
  <c r="AX770" i="8"/>
  <c r="AY770" i="8"/>
  <c r="AZ770" i="8"/>
  <c r="AZ760" i="8" s="1"/>
  <c r="AZ761" i="8" s="1"/>
  <c r="BA770" i="8"/>
  <c r="BA760" i="8" s="1"/>
  <c r="BA761" i="8" s="1"/>
  <c r="BB770" i="8"/>
  <c r="AV775" i="8"/>
  <c r="AX775" i="8"/>
  <c r="AX776" i="8" s="1"/>
  <c r="AY775" i="8"/>
  <c r="AZ775" i="8"/>
  <c r="BA775" i="8"/>
  <c r="AY776" i="8"/>
  <c r="AZ776" i="8"/>
  <c r="BA776" i="8"/>
  <c r="AJ777" i="8"/>
  <c r="AK777" i="8"/>
  <c r="AL777" i="8"/>
  <c r="AM777" i="8"/>
  <c r="AN777" i="8"/>
  <c r="AO777" i="8"/>
  <c r="AP777" i="8"/>
  <c r="AP775" i="8" s="1"/>
  <c r="AQ777" i="8"/>
  <c r="AQ775" i="8" s="1"/>
  <c r="AQ776" i="8" s="1"/>
  <c r="AR777" i="8"/>
  <c r="AR775" i="8" s="1"/>
  <c r="AR776" i="8" s="1"/>
  <c r="AS777" i="8"/>
  <c r="AT777" i="8"/>
  <c r="AT775" i="8" s="1"/>
  <c r="AT776" i="8" s="1"/>
  <c r="AU777" i="8"/>
  <c r="AV777" i="8"/>
  <c r="AW777" i="8"/>
  <c r="AW775" i="8" s="1"/>
  <c r="AW776" i="8" s="1"/>
  <c r="AX777" i="8"/>
  <c r="AY777" i="8"/>
  <c r="AZ777" i="8"/>
  <c r="BA777" i="8"/>
  <c r="BB777" i="8"/>
  <c r="AJ781" i="8"/>
  <c r="AK781" i="8"/>
  <c r="AL781" i="8"/>
  <c r="AM781" i="8"/>
  <c r="AM775" i="8" s="1"/>
  <c r="AN781" i="8"/>
  <c r="AO781" i="8"/>
  <c r="AO775" i="8" s="1"/>
  <c r="AO776" i="8" s="1"/>
  <c r="AP781" i="8"/>
  <c r="AQ781" i="8"/>
  <c r="AR781" i="8"/>
  <c r="AS781" i="8"/>
  <c r="AT781" i="8"/>
  <c r="AU781" i="8"/>
  <c r="AV781" i="8"/>
  <c r="AW781" i="8"/>
  <c r="AX781" i="8"/>
  <c r="AY781" i="8"/>
  <c r="AZ781" i="8"/>
  <c r="BA781" i="8"/>
  <c r="BB781" i="8"/>
  <c r="AJ785" i="8"/>
  <c r="AJ775" i="8" s="1"/>
  <c r="AK785" i="8"/>
  <c r="AL785" i="8"/>
  <c r="AM785" i="8"/>
  <c r="AN785" i="8"/>
  <c r="AO785" i="8"/>
  <c r="AP785" i="8"/>
  <c r="AQ785" i="8"/>
  <c r="AR785" i="8"/>
  <c r="AS785" i="8"/>
  <c r="AT785" i="8"/>
  <c r="AU785" i="8"/>
  <c r="AV785" i="8"/>
  <c r="AW785" i="8"/>
  <c r="AX785" i="8"/>
  <c r="AY785" i="8"/>
  <c r="AZ785" i="8"/>
  <c r="BA785" i="8"/>
  <c r="BB785" i="8"/>
  <c r="BB775" i="8" s="1"/>
  <c r="BB776" i="8" s="1"/>
  <c r="AM790" i="8"/>
  <c r="AN790" i="8"/>
  <c r="AK791" i="8"/>
  <c r="AM791" i="8"/>
  <c r="AN791" i="8"/>
  <c r="AQ791" i="8"/>
  <c r="AY791" i="8"/>
  <c r="AJ792" i="8"/>
  <c r="AK792" i="8"/>
  <c r="AL792" i="8"/>
  <c r="AM792" i="8"/>
  <c r="AN792" i="8"/>
  <c r="AO792" i="8"/>
  <c r="AP792" i="8"/>
  <c r="AQ792" i="8"/>
  <c r="AQ790" i="8" s="1"/>
  <c r="AR792" i="8"/>
  <c r="AR790" i="8" s="1"/>
  <c r="AR791" i="8" s="1"/>
  <c r="AS792" i="8"/>
  <c r="AT792" i="8"/>
  <c r="AU792" i="8"/>
  <c r="AV792" i="8"/>
  <c r="AW792" i="8"/>
  <c r="AX792" i="8"/>
  <c r="AY792" i="8"/>
  <c r="AZ792" i="8"/>
  <c r="AZ790" i="8" s="1"/>
  <c r="AZ791" i="8" s="1"/>
  <c r="BA792" i="8"/>
  <c r="BA790" i="8" s="1"/>
  <c r="BA791" i="8" s="1"/>
  <c r="BB792" i="8"/>
  <c r="AJ796" i="8"/>
  <c r="AJ790" i="8" s="1"/>
  <c r="AK796" i="8"/>
  <c r="AK790" i="8" s="1"/>
  <c r="AL796" i="8"/>
  <c r="AL790" i="8" s="1"/>
  <c r="AL791" i="8" s="1"/>
  <c r="AM796" i="8"/>
  <c r="AN796" i="8"/>
  <c r="AO796" i="8"/>
  <c r="AO790" i="8" s="1"/>
  <c r="AO791" i="8" s="1"/>
  <c r="AP796" i="8"/>
  <c r="AP790" i="8" s="1"/>
  <c r="AQ796" i="8"/>
  <c r="AR796" i="8"/>
  <c r="AS796" i="8"/>
  <c r="AT796" i="8"/>
  <c r="AU796" i="8"/>
  <c r="AV796" i="8"/>
  <c r="AW796" i="8"/>
  <c r="AX796" i="8"/>
  <c r="AY796" i="8"/>
  <c r="AZ796" i="8"/>
  <c r="BA796" i="8"/>
  <c r="BB796" i="8"/>
  <c r="AJ800" i="8"/>
  <c r="AK800" i="8"/>
  <c r="AL800" i="8"/>
  <c r="AM800" i="8"/>
  <c r="AN800" i="8"/>
  <c r="AO800" i="8"/>
  <c r="AP800" i="8"/>
  <c r="AQ800" i="8"/>
  <c r="AR800" i="8"/>
  <c r="AS800" i="8"/>
  <c r="AT800" i="8"/>
  <c r="AU800" i="8"/>
  <c r="AU790" i="8" s="1"/>
  <c r="AU791" i="8" s="1"/>
  <c r="AV800" i="8"/>
  <c r="AW800" i="8"/>
  <c r="AW790" i="8" s="1"/>
  <c r="AW791" i="8" s="1"/>
  <c r="AX800" i="8"/>
  <c r="AY800" i="8"/>
  <c r="AY790" i="8" s="1"/>
  <c r="AZ800" i="8"/>
  <c r="BA800" i="8"/>
  <c r="BB800" i="8"/>
  <c r="AJ805" i="8"/>
  <c r="AJ806" i="8" s="1"/>
  <c r="AL805" i="8"/>
  <c r="AL806" i="8" s="1"/>
  <c r="AM805" i="8"/>
  <c r="AM806" i="8" s="1"/>
  <c r="AW805" i="8"/>
  <c r="AW806" i="8" s="1"/>
  <c r="AX805" i="8"/>
  <c r="AX806" i="8" s="1"/>
  <c r="AJ807" i="8"/>
  <c r="AK807" i="8"/>
  <c r="AL807" i="8"/>
  <c r="AM807" i="8"/>
  <c r="AN807" i="8"/>
  <c r="AO807" i="8"/>
  <c r="AP807" i="8"/>
  <c r="AP805" i="8" s="1"/>
  <c r="AQ807" i="8"/>
  <c r="AQ805" i="8" s="1"/>
  <c r="AQ806" i="8" s="1"/>
  <c r="AR807" i="8"/>
  <c r="AR805" i="8" s="1"/>
  <c r="AR806" i="8" s="1"/>
  <c r="AS807" i="8"/>
  <c r="AT807" i="8"/>
  <c r="AU807" i="8"/>
  <c r="AV807" i="8"/>
  <c r="AW807" i="8"/>
  <c r="AX807" i="8"/>
  <c r="AY807" i="8"/>
  <c r="AZ807" i="8"/>
  <c r="AZ805" i="8" s="1"/>
  <c r="AZ806" i="8" s="1"/>
  <c r="BA807" i="8"/>
  <c r="BB807" i="8"/>
  <c r="AJ811" i="8"/>
  <c r="AK811" i="8"/>
  <c r="AL811" i="8"/>
  <c r="AM811" i="8"/>
  <c r="AN811" i="8"/>
  <c r="AN805" i="8" s="1"/>
  <c r="AO811" i="8"/>
  <c r="AO805" i="8" s="1"/>
  <c r="AO806" i="8" s="1"/>
  <c r="AP811" i="8"/>
  <c r="AQ811" i="8"/>
  <c r="AR811" i="8"/>
  <c r="AS811" i="8"/>
  <c r="AT811" i="8"/>
  <c r="AU811" i="8"/>
  <c r="AV811" i="8"/>
  <c r="AW811" i="8"/>
  <c r="AX811" i="8"/>
  <c r="AY811" i="8"/>
  <c r="AZ811" i="8"/>
  <c r="BA811" i="8"/>
  <c r="BB811" i="8"/>
  <c r="BB805" i="8" s="1"/>
  <c r="BB806" i="8" s="1"/>
  <c r="AJ815" i="8"/>
  <c r="AK815" i="8"/>
  <c r="AL815" i="8"/>
  <c r="AM815" i="8"/>
  <c r="AN815" i="8"/>
  <c r="AO815" i="8"/>
  <c r="AP815" i="8"/>
  <c r="AQ815" i="8"/>
  <c r="AR815" i="8"/>
  <c r="AS815" i="8"/>
  <c r="AT815" i="8"/>
  <c r="AU815" i="8"/>
  <c r="AV815" i="8"/>
  <c r="AW815" i="8"/>
  <c r="AX815" i="8"/>
  <c r="AY815" i="8"/>
  <c r="AZ815" i="8"/>
  <c r="BA815" i="8"/>
  <c r="BB815" i="8"/>
  <c r="AT820" i="8"/>
  <c r="AV820" i="8"/>
  <c r="AV821" i="8" s="1"/>
  <c r="AW820" i="8"/>
  <c r="AW821" i="8" s="1"/>
  <c r="AX820" i="8"/>
  <c r="AX821" i="8" s="1"/>
  <c r="AM821" i="8"/>
  <c r="AT821" i="8"/>
  <c r="AJ822" i="8"/>
  <c r="AK822" i="8"/>
  <c r="AL822" i="8"/>
  <c r="AL820" i="8" s="1"/>
  <c r="AL821" i="8" s="1"/>
  <c r="AM822" i="8"/>
  <c r="AN822" i="8"/>
  <c r="AN820" i="8" s="1"/>
  <c r="AN821" i="8" s="1"/>
  <c r="AO822" i="8"/>
  <c r="AP822" i="8"/>
  <c r="AP820" i="8" s="1"/>
  <c r="AP821" i="8" s="1"/>
  <c r="AQ822" i="8"/>
  <c r="AQ820" i="8" s="1"/>
  <c r="AQ821" i="8" s="1"/>
  <c r="AR822" i="8"/>
  <c r="AS822" i="8"/>
  <c r="AT822" i="8"/>
  <c r="AU822" i="8"/>
  <c r="AU820" i="8" s="1"/>
  <c r="AU821" i="8" s="1"/>
  <c r="AV822" i="8"/>
  <c r="AW822" i="8"/>
  <c r="AX822" i="8"/>
  <c r="AY822" i="8"/>
  <c r="AZ822" i="8"/>
  <c r="BA822" i="8"/>
  <c r="BB822" i="8"/>
  <c r="AJ826" i="8"/>
  <c r="AK826" i="8"/>
  <c r="AL826" i="8"/>
  <c r="AM826" i="8"/>
  <c r="AM820" i="8" s="1"/>
  <c r="AN826" i="8"/>
  <c r="AO826" i="8"/>
  <c r="AP826" i="8"/>
  <c r="AQ826" i="8"/>
  <c r="AR826" i="8"/>
  <c r="AS826" i="8"/>
  <c r="AT826" i="8"/>
  <c r="AU826" i="8"/>
  <c r="AV826" i="8"/>
  <c r="AW826" i="8"/>
  <c r="AX826" i="8"/>
  <c r="AY826" i="8"/>
  <c r="AY820" i="8" s="1"/>
  <c r="AY821" i="8" s="1"/>
  <c r="AZ826" i="8"/>
  <c r="BA826" i="8"/>
  <c r="BA820" i="8" s="1"/>
  <c r="BA821" i="8" s="1"/>
  <c r="BB826" i="8"/>
  <c r="AJ830" i="8"/>
  <c r="AK830" i="8"/>
  <c r="AL830" i="8"/>
  <c r="AM830" i="8"/>
  <c r="AN830" i="8"/>
  <c r="AO830" i="8"/>
  <c r="AP830" i="8"/>
  <c r="AQ830" i="8"/>
  <c r="AR830" i="8"/>
  <c r="AS830" i="8"/>
  <c r="AT830" i="8"/>
  <c r="AU830" i="8"/>
  <c r="AV830" i="8"/>
  <c r="AW830" i="8"/>
  <c r="AX830" i="8"/>
  <c r="AY830" i="8"/>
  <c r="AZ830" i="8"/>
  <c r="AZ820" i="8" s="1"/>
  <c r="AZ821" i="8" s="1"/>
  <c r="BA830" i="8"/>
  <c r="BB830" i="8"/>
  <c r="AM836" i="8"/>
  <c r="AN836" i="8"/>
  <c r="AO836" i="8"/>
  <c r="AP836" i="8"/>
  <c r="BA836" i="8"/>
  <c r="BB836" i="8"/>
  <c r="AJ837" i="8"/>
  <c r="AJ835" i="8" s="1"/>
  <c r="AK837" i="8"/>
  <c r="AL837" i="8"/>
  <c r="AM837" i="8"/>
  <c r="AN837" i="8"/>
  <c r="AN835" i="8" s="1"/>
  <c r="AO837" i="8"/>
  <c r="AO835" i="8" s="1"/>
  <c r="AP837" i="8"/>
  <c r="AQ837" i="8"/>
  <c r="AR837" i="8"/>
  <c r="AS837" i="8"/>
  <c r="AT837" i="8"/>
  <c r="AU837" i="8"/>
  <c r="AV837" i="8"/>
  <c r="AW837" i="8"/>
  <c r="AX837" i="8"/>
  <c r="AY837" i="8"/>
  <c r="AZ837" i="8"/>
  <c r="BA837" i="8"/>
  <c r="BA835" i="8" s="1"/>
  <c r="BB837" i="8"/>
  <c r="BB835" i="8" s="1"/>
  <c r="AJ841" i="8"/>
  <c r="AK841" i="8"/>
  <c r="AK835" i="8" s="1"/>
  <c r="AK836" i="8" s="1"/>
  <c r="AL841" i="8"/>
  <c r="AL835" i="8" s="1"/>
  <c r="AL836" i="8" s="1"/>
  <c r="AM841" i="8"/>
  <c r="AM835" i="8" s="1"/>
  <c r="AN841" i="8"/>
  <c r="AO841" i="8"/>
  <c r="AP841" i="8"/>
  <c r="AQ841" i="8"/>
  <c r="AR841" i="8"/>
  <c r="AS841" i="8"/>
  <c r="AT841" i="8"/>
  <c r="AU841" i="8"/>
  <c r="AV841" i="8"/>
  <c r="AW841" i="8"/>
  <c r="AX841" i="8"/>
  <c r="AY841" i="8"/>
  <c r="AZ841" i="8"/>
  <c r="BA841" i="8"/>
  <c r="BB841" i="8"/>
  <c r="AJ845" i="8"/>
  <c r="AK845" i="8"/>
  <c r="AL845" i="8"/>
  <c r="AM845" i="8"/>
  <c r="AN845" i="8"/>
  <c r="AO845" i="8"/>
  <c r="AP845" i="8"/>
  <c r="AP835" i="8" s="1"/>
  <c r="AQ845" i="8"/>
  <c r="AR845" i="8"/>
  <c r="AS845" i="8"/>
  <c r="AT845" i="8"/>
  <c r="AU845" i="8"/>
  <c r="AV845" i="8"/>
  <c r="AW845" i="8"/>
  <c r="AX845" i="8"/>
  <c r="AY845" i="8"/>
  <c r="AZ845" i="8"/>
  <c r="BA845" i="8"/>
  <c r="BB845" i="8"/>
  <c r="AM850" i="8"/>
  <c r="AN850" i="8"/>
  <c r="AN851" i="8" s="1"/>
  <c r="AQ850" i="8"/>
  <c r="AQ851" i="8" s="1"/>
  <c r="AR850" i="8"/>
  <c r="AR851" i="8" s="1"/>
  <c r="AT850" i="8"/>
  <c r="AT851" i="8" s="1"/>
  <c r="BA850" i="8"/>
  <c r="BA851" i="8" s="1"/>
  <c r="BB850" i="8"/>
  <c r="BB851" i="8" s="1"/>
  <c r="AJ852" i="8"/>
  <c r="AJ850" i="8" s="1"/>
  <c r="AJ851" i="8" s="1"/>
  <c r="AK852" i="8"/>
  <c r="AL852" i="8"/>
  <c r="AL850" i="8" s="1"/>
  <c r="AL851" i="8" s="1"/>
  <c r="AM852" i="8"/>
  <c r="AN852" i="8"/>
  <c r="AO852" i="8"/>
  <c r="AP852" i="8"/>
  <c r="AQ852" i="8"/>
  <c r="AR852" i="8"/>
  <c r="AS852" i="8"/>
  <c r="AS850" i="8" s="1"/>
  <c r="AT852" i="8"/>
  <c r="AU852" i="8"/>
  <c r="AU850" i="8" s="1"/>
  <c r="AU851" i="8" s="1"/>
  <c r="AV852" i="8"/>
  <c r="AV850" i="8" s="1"/>
  <c r="AW852" i="8"/>
  <c r="AW850" i="8" s="1"/>
  <c r="AW851" i="8" s="1"/>
  <c r="AX852" i="8"/>
  <c r="AX850" i="8" s="1"/>
  <c r="AX851" i="8" s="1"/>
  <c r="AY852" i="8"/>
  <c r="AZ852" i="8"/>
  <c r="BA852" i="8"/>
  <c r="BB852" i="8"/>
  <c r="AJ856" i="8"/>
  <c r="AK856" i="8"/>
  <c r="AL856" i="8"/>
  <c r="AM856" i="8"/>
  <c r="AN856" i="8"/>
  <c r="AO856" i="8"/>
  <c r="AP856" i="8"/>
  <c r="AQ856" i="8"/>
  <c r="AR856" i="8"/>
  <c r="AS856" i="8"/>
  <c r="AT856" i="8"/>
  <c r="AU856" i="8"/>
  <c r="AV856" i="8"/>
  <c r="AW856" i="8"/>
  <c r="AX856" i="8"/>
  <c r="AY856" i="8"/>
  <c r="AY850" i="8" s="1"/>
  <c r="AY851" i="8" s="1"/>
  <c r="AZ856" i="8"/>
  <c r="BA856" i="8"/>
  <c r="BB856" i="8"/>
  <c r="AJ860" i="8"/>
  <c r="AK860" i="8"/>
  <c r="AL860" i="8"/>
  <c r="AM860" i="8"/>
  <c r="AN860" i="8"/>
  <c r="AO860" i="8"/>
  <c r="AP860" i="8"/>
  <c r="AP850" i="8" s="1"/>
  <c r="AQ860" i="8"/>
  <c r="AR860" i="8"/>
  <c r="AS860" i="8"/>
  <c r="AT860" i="8"/>
  <c r="AU860" i="8"/>
  <c r="AV860" i="8"/>
  <c r="AW860" i="8"/>
  <c r="AX860" i="8"/>
  <c r="AY860" i="8"/>
  <c r="AZ860" i="8"/>
  <c r="BA860" i="8"/>
  <c r="BB860" i="8"/>
  <c r="AK866" i="8"/>
  <c r="AL866" i="8"/>
  <c r="AM866" i="8"/>
  <c r="AP866" i="8"/>
  <c r="AQ866" i="8"/>
  <c r="AJ867" i="8"/>
  <c r="AK867" i="8"/>
  <c r="AL867" i="8"/>
  <c r="AM867" i="8"/>
  <c r="AN867" i="8"/>
  <c r="AO867" i="8"/>
  <c r="AO865" i="8" s="1"/>
  <c r="AO866" i="8" s="1"/>
  <c r="AP867" i="8"/>
  <c r="AP865" i="8" s="1"/>
  <c r="AQ867" i="8"/>
  <c r="AQ865" i="8" s="1"/>
  <c r="AR867" i="8"/>
  <c r="AS867" i="8"/>
  <c r="AT867" i="8"/>
  <c r="AU867" i="8"/>
  <c r="AV867" i="8"/>
  <c r="AW867" i="8"/>
  <c r="AX867" i="8"/>
  <c r="AY867" i="8"/>
  <c r="AZ867" i="8"/>
  <c r="BA867" i="8"/>
  <c r="BB867" i="8"/>
  <c r="AJ871" i="8"/>
  <c r="AK871" i="8"/>
  <c r="AK865" i="8" s="1"/>
  <c r="AL871" i="8"/>
  <c r="AL865" i="8" s="1"/>
  <c r="AM871" i="8"/>
  <c r="AM865" i="8" s="1"/>
  <c r="AN871" i="8"/>
  <c r="AO871" i="8"/>
  <c r="AP871" i="8"/>
  <c r="AQ871" i="8"/>
  <c r="AR871" i="8"/>
  <c r="AS871" i="8"/>
  <c r="AT871" i="8"/>
  <c r="AU871" i="8"/>
  <c r="AV871" i="8"/>
  <c r="AW871" i="8"/>
  <c r="AX871" i="8"/>
  <c r="AY871" i="8"/>
  <c r="AZ871" i="8"/>
  <c r="BA871" i="8"/>
  <c r="BB871" i="8"/>
  <c r="AJ875" i="8"/>
  <c r="AK875" i="8"/>
  <c r="AL875" i="8"/>
  <c r="AM875" i="8"/>
  <c r="AN875" i="8"/>
  <c r="AN865" i="8" s="1"/>
  <c r="AN866" i="8" s="1"/>
  <c r="AO875" i="8"/>
  <c r="AP875" i="8"/>
  <c r="AQ875" i="8"/>
  <c r="AR875" i="8"/>
  <c r="AS875" i="8"/>
  <c r="AS865" i="8" s="1"/>
  <c r="AS866" i="8" s="1"/>
  <c r="AT875" i="8"/>
  <c r="AU875" i="8"/>
  <c r="AV875" i="8"/>
  <c r="AW875" i="8"/>
  <c r="AX875" i="8"/>
  <c r="AY875" i="8"/>
  <c r="AZ875" i="8"/>
  <c r="BA875" i="8"/>
  <c r="BB875" i="8"/>
  <c r="AO880" i="8"/>
  <c r="AO881" i="8" s="1"/>
  <c r="AP880" i="8"/>
  <c r="AS880" i="8"/>
  <c r="AS881" i="8" s="1"/>
  <c r="AY880" i="8"/>
  <c r="AY881" i="8" s="1"/>
  <c r="AZ880" i="8"/>
  <c r="AZ881" i="8" s="1"/>
  <c r="BA880" i="8"/>
  <c r="BA881" i="8" s="1"/>
  <c r="AL881" i="8"/>
  <c r="AJ882" i="8"/>
  <c r="AJ880" i="8" s="1"/>
  <c r="AK882" i="8"/>
  <c r="AL882" i="8"/>
  <c r="AL880" i="8" s="1"/>
  <c r="AM882" i="8"/>
  <c r="AN882" i="8"/>
  <c r="AN880" i="8" s="1"/>
  <c r="AN881" i="8" s="1"/>
  <c r="AO882" i="8"/>
  <c r="AP882" i="8"/>
  <c r="AQ882" i="8"/>
  <c r="AR882" i="8"/>
  <c r="AS882" i="8"/>
  <c r="AT882" i="8"/>
  <c r="AU882" i="8"/>
  <c r="AV882" i="8"/>
  <c r="AV880" i="8" s="1"/>
  <c r="AW882" i="8"/>
  <c r="AX882" i="8"/>
  <c r="AY882" i="8"/>
  <c r="AZ882" i="8"/>
  <c r="BA882" i="8"/>
  <c r="BB882" i="8"/>
  <c r="AJ886" i="8"/>
  <c r="AK886" i="8"/>
  <c r="AK880" i="8" s="1"/>
  <c r="AK881" i="8" s="1"/>
  <c r="AL886" i="8"/>
  <c r="AM886" i="8"/>
  <c r="AN886" i="8"/>
  <c r="AO886" i="8"/>
  <c r="AP886" i="8"/>
  <c r="AQ886" i="8"/>
  <c r="AR886" i="8"/>
  <c r="AS886" i="8"/>
  <c r="AT886" i="8"/>
  <c r="AU886" i="8"/>
  <c r="AV886" i="8"/>
  <c r="AW886" i="8"/>
  <c r="AX886" i="8"/>
  <c r="AY886" i="8"/>
  <c r="AZ886" i="8"/>
  <c r="BA886" i="8"/>
  <c r="BB886" i="8"/>
  <c r="AJ890" i="8"/>
  <c r="AK890" i="8"/>
  <c r="AL890" i="8"/>
  <c r="AM890" i="8"/>
  <c r="AN890" i="8"/>
  <c r="AO890" i="8"/>
  <c r="AP890" i="8"/>
  <c r="AQ890" i="8"/>
  <c r="AR890" i="8"/>
  <c r="AS890" i="8"/>
  <c r="AT890" i="8"/>
  <c r="AU890" i="8"/>
  <c r="AU880" i="8" s="1"/>
  <c r="AU881" i="8" s="1"/>
  <c r="AV890" i="8"/>
  <c r="AW890" i="8"/>
  <c r="AX890" i="8"/>
  <c r="AY890" i="8"/>
  <c r="AZ890" i="8"/>
  <c r="BA890" i="8"/>
  <c r="BB890" i="8"/>
  <c r="AJ895" i="8"/>
  <c r="AL895" i="8"/>
  <c r="AL896" i="8" s="1"/>
  <c r="AM895" i="8"/>
  <c r="AN895" i="8"/>
  <c r="AN896" i="8" s="1"/>
  <c r="AU896" i="8"/>
  <c r="AW896" i="8"/>
  <c r="AY896" i="8"/>
  <c r="AJ897" i="8"/>
  <c r="AK897" i="8"/>
  <c r="AK895" i="8" s="1"/>
  <c r="AK896" i="8" s="1"/>
  <c r="AL897" i="8"/>
  <c r="AM897" i="8"/>
  <c r="AN897" i="8"/>
  <c r="AO897" i="8"/>
  <c r="AP897" i="8"/>
  <c r="AP895" i="8" s="1"/>
  <c r="AQ897" i="8"/>
  <c r="AR897" i="8"/>
  <c r="AR895" i="8" s="1"/>
  <c r="AR896" i="8" s="1"/>
  <c r="AS897" i="8"/>
  <c r="AT897" i="8"/>
  <c r="AU897" i="8"/>
  <c r="AV897" i="8"/>
  <c r="AW897" i="8"/>
  <c r="AX897" i="8"/>
  <c r="AY897" i="8"/>
  <c r="AY895" i="8" s="1"/>
  <c r="AZ897" i="8"/>
  <c r="BA897" i="8"/>
  <c r="BA895" i="8" s="1"/>
  <c r="BA896" i="8" s="1"/>
  <c r="BB897" i="8"/>
  <c r="AJ901" i="8"/>
  <c r="AK901" i="8"/>
  <c r="AL901" i="8"/>
  <c r="AM901" i="8"/>
  <c r="AN901" i="8"/>
  <c r="AO901" i="8"/>
  <c r="AP901" i="8"/>
  <c r="AQ901" i="8"/>
  <c r="AR901" i="8"/>
  <c r="AS901" i="8"/>
  <c r="AS895" i="8" s="1"/>
  <c r="AT901" i="8"/>
  <c r="AT895" i="8" s="1"/>
  <c r="AT896" i="8" s="1"/>
  <c r="AU901" i="8"/>
  <c r="AV901" i="8"/>
  <c r="AW901" i="8"/>
  <c r="AX901" i="8"/>
  <c r="AX895" i="8" s="1"/>
  <c r="AX896" i="8" s="1"/>
  <c r="AY901" i="8"/>
  <c r="AZ901" i="8"/>
  <c r="BA901" i="8"/>
  <c r="BB901" i="8"/>
  <c r="AJ905" i="8"/>
  <c r="AK905" i="8"/>
  <c r="AL905" i="8"/>
  <c r="AM905" i="8"/>
  <c r="AN905" i="8"/>
  <c r="AO905" i="8"/>
  <c r="AP905" i="8"/>
  <c r="AQ905" i="8"/>
  <c r="AR905" i="8"/>
  <c r="AS905" i="8"/>
  <c r="AT905" i="8"/>
  <c r="AU905" i="8"/>
  <c r="AU895" i="8" s="1"/>
  <c r="AV905" i="8"/>
  <c r="AW905" i="8"/>
  <c r="AW895" i="8" s="1"/>
  <c r="AX905" i="8"/>
  <c r="AY905" i="8"/>
  <c r="AZ905" i="8"/>
  <c r="BA905" i="8"/>
  <c r="BB905" i="8"/>
  <c r="AO910" i="8"/>
  <c r="AO911" i="8"/>
  <c r="AT911" i="8"/>
  <c r="AV911" i="8"/>
  <c r="AJ912" i="8"/>
  <c r="AJ910" i="8" s="1"/>
  <c r="AK912" i="8"/>
  <c r="AK910" i="8" s="1"/>
  <c r="AK911" i="8" s="1"/>
  <c r="AL912" i="8"/>
  <c r="AM912" i="8"/>
  <c r="AN912" i="8"/>
  <c r="AO912" i="8"/>
  <c r="AP912" i="8"/>
  <c r="AQ912" i="8"/>
  <c r="AR912" i="8"/>
  <c r="AS912" i="8"/>
  <c r="AT912" i="8"/>
  <c r="AT910" i="8" s="1"/>
  <c r="AU912" i="8"/>
  <c r="AV912" i="8"/>
  <c r="AV910" i="8" s="1"/>
  <c r="AW912" i="8"/>
  <c r="AX912" i="8"/>
  <c r="AY912" i="8"/>
  <c r="AZ912" i="8"/>
  <c r="BA912" i="8"/>
  <c r="BB912" i="8"/>
  <c r="BB910" i="8" s="1"/>
  <c r="BB911" i="8" s="1"/>
  <c r="AJ916" i="8"/>
  <c r="AK916" i="8"/>
  <c r="AL916" i="8"/>
  <c r="AM916" i="8"/>
  <c r="AM910" i="8" s="1"/>
  <c r="AN916" i="8"/>
  <c r="AN910" i="8" s="1"/>
  <c r="AN911" i="8" s="1"/>
  <c r="AO916" i="8"/>
  <c r="AP916" i="8"/>
  <c r="AQ916" i="8"/>
  <c r="AQ910" i="8" s="1"/>
  <c r="AQ911" i="8" s="1"/>
  <c r="AR916" i="8"/>
  <c r="AS916" i="8"/>
  <c r="AT916" i="8"/>
  <c r="AU916" i="8"/>
  <c r="AU910" i="8" s="1"/>
  <c r="AU911" i="8" s="1"/>
  <c r="AV916" i="8"/>
  <c r="AW916" i="8"/>
  <c r="AW910" i="8" s="1"/>
  <c r="AW911" i="8" s="1"/>
  <c r="AX916" i="8"/>
  <c r="AX910" i="8" s="1"/>
  <c r="AX911" i="8" s="1"/>
  <c r="AY916" i="8"/>
  <c r="AZ916" i="8"/>
  <c r="BA916" i="8"/>
  <c r="BB916" i="8"/>
  <c r="AJ920" i="8"/>
  <c r="AK920" i="8"/>
  <c r="AL920" i="8"/>
  <c r="AM920" i="8"/>
  <c r="AN920" i="8"/>
  <c r="AO920" i="8"/>
  <c r="AP920" i="8"/>
  <c r="AQ920" i="8"/>
  <c r="AR920" i="8"/>
  <c r="AS920" i="8"/>
  <c r="AT920" i="8"/>
  <c r="AU920" i="8"/>
  <c r="AV920" i="8"/>
  <c r="AW920" i="8"/>
  <c r="AX920" i="8"/>
  <c r="AY920" i="8"/>
  <c r="AZ920" i="8"/>
  <c r="BA920" i="8"/>
  <c r="BB920" i="8"/>
  <c r="AJ925" i="8"/>
  <c r="AK925" i="8"/>
  <c r="AK926" i="8" s="1"/>
  <c r="AL925" i="8"/>
  <c r="AL926" i="8" s="1"/>
  <c r="AM925" i="8"/>
  <c r="AO925" i="8"/>
  <c r="AO926" i="8" s="1"/>
  <c r="AQ925" i="8"/>
  <c r="AQ926" i="8" s="1"/>
  <c r="AR925" i="8"/>
  <c r="AR926" i="8" s="1"/>
  <c r="AS925" i="8"/>
  <c r="AS926" i="8" s="1"/>
  <c r="AT925" i="8"/>
  <c r="AT926" i="8" s="1"/>
  <c r="AJ927" i="8"/>
  <c r="AK927" i="8"/>
  <c r="AL927" i="8"/>
  <c r="AM927" i="8"/>
  <c r="AN927" i="8"/>
  <c r="AO927" i="8"/>
  <c r="AP927" i="8"/>
  <c r="AQ927" i="8"/>
  <c r="AR927" i="8"/>
  <c r="AS927" i="8"/>
  <c r="AT927" i="8"/>
  <c r="AU927" i="8"/>
  <c r="AU925" i="8" s="1"/>
  <c r="AU926" i="8" s="1"/>
  <c r="AV927" i="8"/>
  <c r="AV925" i="8" s="1"/>
  <c r="AV926" i="8" s="1"/>
  <c r="AW927" i="8"/>
  <c r="AW925" i="8" s="1"/>
  <c r="AW926" i="8" s="1"/>
  <c r="AX927" i="8"/>
  <c r="AX925" i="8" s="1"/>
  <c r="AX926" i="8" s="1"/>
  <c r="AY927" i="8"/>
  <c r="AY925" i="8" s="1"/>
  <c r="AY926" i="8" s="1"/>
  <c r="AZ927" i="8"/>
  <c r="AZ925" i="8" s="1"/>
  <c r="AZ926" i="8" s="1"/>
  <c r="BA927" i="8"/>
  <c r="BB927" i="8"/>
  <c r="AJ931" i="8"/>
  <c r="AK931" i="8"/>
  <c r="AL931" i="8"/>
  <c r="AM931" i="8"/>
  <c r="AN931" i="8"/>
  <c r="AO931" i="8"/>
  <c r="AP931" i="8"/>
  <c r="AQ931" i="8"/>
  <c r="AR931" i="8"/>
  <c r="AS931" i="8"/>
  <c r="AT931" i="8"/>
  <c r="AU931" i="8"/>
  <c r="AV931" i="8"/>
  <c r="AW931" i="8"/>
  <c r="AX931" i="8"/>
  <c r="AY931" i="8"/>
  <c r="AZ931" i="8"/>
  <c r="BA931" i="8"/>
  <c r="BA925" i="8" s="1"/>
  <c r="BA926" i="8" s="1"/>
  <c r="BB931" i="8"/>
  <c r="BB925" i="8" s="1"/>
  <c r="BB926" i="8" s="1"/>
  <c r="AJ935" i="8"/>
  <c r="AK935" i="8"/>
  <c r="AL935" i="8"/>
  <c r="AM935" i="8"/>
  <c r="AN935" i="8"/>
  <c r="AO935" i="8"/>
  <c r="AP935" i="8"/>
  <c r="AQ935" i="8"/>
  <c r="AR935" i="8"/>
  <c r="AS935" i="8"/>
  <c r="AT935" i="8"/>
  <c r="AU935" i="8"/>
  <c r="AV935" i="8"/>
  <c r="AW935" i="8"/>
  <c r="AX935" i="8"/>
  <c r="AY935" i="8"/>
  <c r="AZ935" i="8"/>
  <c r="BA935" i="8"/>
  <c r="BB935" i="8"/>
  <c r="AV940" i="8"/>
  <c r="AV941" i="8" s="1"/>
  <c r="AW940" i="8"/>
  <c r="AW941" i="8" s="1"/>
  <c r="AX940" i="8"/>
  <c r="AX941" i="8" s="1"/>
  <c r="AJ942" i="8"/>
  <c r="AK942" i="8"/>
  <c r="AK940" i="8" s="1"/>
  <c r="AK941" i="8" s="1"/>
  <c r="AL942" i="8"/>
  <c r="AL940" i="8" s="1"/>
  <c r="AL941" i="8" s="1"/>
  <c r="AM942" i="8"/>
  <c r="AM940" i="8" s="1"/>
  <c r="AM941" i="8" s="1"/>
  <c r="AN942" i="8"/>
  <c r="AN940" i="8" s="1"/>
  <c r="AN941" i="8" s="1"/>
  <c r="AO942" i="8"/>
  <c r="AO940" i="8" s="1"/>
  <c r="AO941" i="8" s="1"/>
  <c r="AP942" i="8"/>
  <c r="AP940" i="8" s="1"/>
  <c r="AP941" i="8" s="1"/>
  <c r="AQ942" i="8"/>
  <c r="AR942" i="8"/>
  <c r="AS942" i="8"/>
  <c r="AT942" i="8"/>
  <c r="AU942" i="8"/>
  <c r="AV942" i="8"/>
  <c r="AW942" i="8"/>
  <c r="AX942" i="8"/>
  <c r="AY942" i="8"/>
  <c r="AZ942" i="8"/>
  <c r="AZ940" i="8" s="1"/>
  <c r="AZ941" i="8" s="1"/>
  <c r="BA942" i="8"/>
  <c r="BA940" i="8" s="1"/>
  <c r="BA941" i="8" s="1"/>
  <c r="BB942" i="8"/>
  <c r="AJ946" i="8"/>
  <c r="AK946" i="8"/>
  <c r="AL946" i="8"/>
  <c r="AM946" i="8"/>
  <c r="AN946" i="8"/>
  <c r="AO946" i="8"/>
  <c r="AP946" i="8"/>
  <c r="AQ946" i="8"/>
  <c r="AR946" i="8"/>
  <c r="AS946" i="8"/>
  <c r="AT946" i="8"/>
  <c r="AU946" i="8"/>
  <c r="AV946" i="8"/>
  <c r="AW946" i="8"/>
  <c r="AX946" i="8"/>
  <c r="AY946" i="8"/>
  <c r="AY940" i="8" s="1"/>
  <c r="AY941" i="8" s="1"/>
  <c r="AZ946" i="8"/>
  <c r="BA946" i="8"/>
  <c r="BB946" i="8"/>
  <c r="BB940" i="8" s="1"/>
  <c r="BB941" i="8" s="1"/>
  <c r="AJ950" i="8"/>
  <c r="AK950" i="8"/>
  <c r="AL950" i="8"/>
  <c r="AM950" i="8"/>
  <c r="AN950" i="8"/>
  <c r="AO950" i="8"/>
  <c r="AP950" i="8"/>
  <c r="AQ950" i="8"/>
  <c r="AR950" i="8"/>
  <c r="AS950" i="8"/>
  <c r="AT950" i="8"/>
  <c r="AT940" i="8" s="1"/>
  <c r="AT941" i="8" s="1"/>
  <c r="AU950" i="8"/>
  <c r="AU940" i="8" s="1"/>
  <c r="AU941" i="8" s="1"/>
  <c r="AV950" i="8"/>
  <c r="AW950" i="8"/>
  <c r="AX950" i="8"/>
  <c r="AY950" i="8"/>
  <c r="AZ950" i="8"/>
  <c r="BA950" i="8"/>
  <c r="BB950" i="8"/>
  <c r="AV955" i="8"/>
  <c r="AW955" i="8"/>
  <c r="AW956" i="8" s="1"/>
  <c r="AX955" i="8"/>
  <c r="AX956" i="8" s="1"/>
  <c r="AY955" i="8"/>
  <c r="AY956" i="8" s="1"/>
  <c r="AZ955" i="8"/>
  <c r="AZ956" i="8" s="1"/>
  <c r="BA955" i="8"/>
  <c r="BA956" i="8" s="1"/>
  <c r="BB955" i="8"/>
  <c r="BB956" i="8" s="1"/>
  <c r="AJ957" i="8"/>
  <c r="AK957" i="8"/>
  <c r="AK955" i="8" s="1"/>
  <c r="AK956" i="8" s="1"/>
  <c r="AL957" i="8"/>
  <c r="AM957" i="8"/>
  <c r="AN957" i="8"/>
  <c r="AO957" i="8"/>
  <c r="AP957" i="8"/>
  <c r="AP955" i="8" s="1"/>
  <c r="AP956" i="8" s="1"/>
  <c r="AQ957" i="8"/>
  <c r="AQ955" i="8" s="1"/>
  <c r="AQ956" i="8" s="1"/>
  <c r="AR957" i="8"/>
  <c r="AR955" i="8" s="1"/>
  <c r="AR956" i="8" s="1"/>
  <c r="AS957" i="8"/>
  <c r="AS955" i="8" s="1"/>
  <c r="AS956" i="8" s="1"/>
  <c r="AT957" i="8"/>
  <c r="AT955" i="8" s="1"/>
  <c r="AT956" i="8" s="1"/>
  <c r="AU957" i="8"/>
  <c r="AU955" i="8" s="1"/>
  <c r="AU956" i="8" s="1"/>
  <c r="AV957" i="8"/>
  <c r="AW957" i="8"/>
  <c r="AX957" i="8"/>
  <c r="AY957" i="8"/>
  <c r="AZ957" i="8"/>
  <c r="BA957" i="8"/>
  <c r="BB957" i="8"/>
  <c r="AJ961" i="8"/>
  <c r="AK961" i="8"/>
  <c r="AL961" i="8"/>
  <c r="AM961" i="8"/>
  <c r="AN961" i="8"/>
  <c r="AO961" i="8"/>
  <c r="AP961" i="8"/>
  <c r="AQ961" i="8"/>
  <c r="AR961" i="8"/>
  <c r="AS961" i="8"/>
  <c r="AT961" i="8"/>
  <c r="AU961" i="8"/>
  <c r="AV961" i="8"/>
  <c r="AW961" i="8"/>
  <c r="AX961" i="8"/>
  <c r="AY961" i="8"/>
  <c r="AZ961" i="8"/>
  <c r="BA961" i="8"/>
  <c r="BB961" i="8"/>
  <c r="AJ965" i="8"/>
  <c r="AK965" i="8"/>
  <c r="AL965" i="8"/>
  <c r="AM965" i="8"/>
  <c r="AM955" i="8" s="1"/>
  <c r="AN965" i="8"/>
  <c r="AN955" i="8" s="1"/>
  <c r="AN956" i="8" s="1"/>
  <c r="AO965" i="8"/>
  <c r="AP965" i="8"/>
  <c r="AQ965" i="8"/>
  <c r="AR965" i="8"/>
  <c r="AS965" i="8"/>
  <c r="AT965" i="8"/>
  <c r="AU965" i="8"/>
  <c r="AV965" i="8"/>
  <c r="AW965" i="8"/>
  <c r="AX965" i="8"/>
  <c r="AY965" i="8"/>
  <c r="AZ965" i="8"/>
  <c r="BA965" i="8"/>
  <c r="BB965" i="8"/>
  <c r="BJ25" i="4"/>
  <c r="BI25" i="4"/>
  <c r="BH25" i="4"/>
  <c r="BG25" i="4"/>
  <c r="BF25" i="4"/>
  <c r="BJ10" i="4"/>
  <c r="BI10" i="4"/>
  <c r="BH10" i="4"/>
  <c r="BG10" i="4"/>
  <c r="BF10" i="4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AP746" i="10" l="1"/>
  <c r="BH745" i="10"/>
  <c r="BF85" i="10"/>
  <c r="BH280" i="10"/>
  <c r="AP281" i="10"/>
  <c r="BI625" i="10"/>
  <c r="AS626" i="10"/>
  <c r="AS446" i="10"/>
  <c r="BI445" i="10"/>
  <c r="AS356" i="10"/>
  <c r="BI355" i="10"/>
  <c r="BI295" i="10"/>
  <c r="AS296" i="10"/>
  <c r="AS551" i="10"/>
  <c r="BI550" i="10"/>
  <c r="BB746" i="10"/>
  <c r="BJ745" i="10"/>
  <c r="BI25" i="10"/>
  <c r="AS26" i="10"/>
  <c r="BH910" i="10"/>
  <c r="AQ671" i="10"/>
  <c r="BH670" i="10"/>
  <c r="AT686" i="10"/>
  <c r="BI685" i="10"/>
  <c r="BH820" i="10"/>
  <c r="AP821" i="10"/>
  <c r="BH220" i="10"/>
  <c r="AP221" i="10"/>
  <c r="AM11" i="10"/>
  <c r="BG10" i="10"/>
  <c r="AK746" i="10"/>
  <c r="BF745" i="10"/>
  <c r="BF370" i="10"/>
  <c r="AJ371" i="10"/>
  <c r="AV656" i="10"/>
  <c r="BJ655" i="10"/>
  <c r="BI925" i="10"/>
  <c r="BH130" i="10"/>
  <c r="BI505" i="10"/>
  <c r="AS506" i="10"/>
  <c r="BH700" i="10"/>
  <c r="BF865" i="10"/>
  <c r="AJ866" i="10"/>
  <c r="BG160" i="10"/>
  <c r="AM161" i="10"/>
  <c r="AV86" i="10"/>
  <c r="BJ85" i="10"/>
  <c r="AV641" i="10"/>
  <c r="BJ640" i="10"/>
  <c r="AV476" i="10"/>
  <c r="BJ475" i="10"/>
  <c r="BF910" i="10"/>
  <c r="AJ911" i="10"/>
  <c r="BG55" i="10"/>
  <c r="AM56" i="10"/>
  <c r="BJ610" i="10"/>
  <c r="BH415" i="10"/>
  <c r="BF115" i="10"/>
  <c r="AJ116" i="10"/>
  <c r="BF805" i="10"/>
  <c r="AJ806" i="10"/>
  <c r="BI520" i="10"/>
  <c r="AS521" i="10"/>
  <c r="AM131" i="10"/>
  <c r="BG130" i="10"/>
  <c r="BI235" i="10"/>
  <c r="BI430" i="10"/>
  <c r="BH520" i="10"/>
  <c r="BG865" i="10"/>
  <c r="BI580" i="10"/>
  <c r="AS581" i="10"/>
  <c r="BJ55" i="10"/>
  <c r="AP881" i="10"/>
  <c r="BH880" i="10"/>
  <c r="BG700" i="10"/>
  <c r="AM701" i="10"/>
  <c r="AJ161" i="10"/>
  <c r="BF160" i="10"/>
  <c r="BG280" i="10"/>
  <c r="AM281" i="10"/>
  <c r="BF130" i="10"/>
  <c r="AJ131" i="10"/>
  <c r="AV311" i="10"/>
  <c r="BJ310" i="10"/>
  <c r="BJ895" i="10"/>
  <c r="BJ370" i="10"/>
  <c r="AV371" i="10"/>
  <c r="BG760" i="10"/>
  <c r="BH925" i="10"/>
  <c r="AO686" i="10"/>
  <c r="BG685" i="10"/>
  <c r="BI820" i="10"/>
  <c r="AS821" i="10"/>
  <c r="AS956" i="10"/>
  <c r="BI955" i="10"/>
  <c r="BI100" i="10"/>
  <c r="AS101" i="10"/>
  <c r="BH10" i="10"/>
  <c r="AP11" i="10"/>
  <c r="AS611" i="10"/>
  <c r="BI610" i="10"/>
  <c r="AM101" i="10"/>
  <c r="BG100" i="10"/>
  <c r="AJ926" i="10"/>
  <c r="BF925" i="10"/>
  <c r="AM881" i="10"/>
  <c r="BG880" i="10"/>
  <c r="AX206" i="10"/>
  <c r="BJ205" i="10"/>
  <c r="AJ506" i="10"/>
  <c r="BF505" i="10"/>
  <c r="BH790" i="10"/>
  <c r="BF850" i="10"/>
  <c r="AJ851" i="10"/>
  <c r="AS191" i="10"/>
  <c r="BI190" i="10"/>
  <c r="AJ686" i="10"/>
  <c r="BF685" i="10"/>
  <c r="AS866" i="10"/>
  <c r="BI865" i="10"/>
  <c r="BJ490" i="10"/>
  <c r="BJ235" i="10"/>
  <c r="BJ805" i="10"/>
  <c r="AV806" i="10"/>
  <c r="BF190" i="10"/>
  <c r="AJ191" i="10"/>
  <c r="AZ596" i="10"/>
  <c r="BH595" i="10"/>
  <c r="BI70" i="10"/>
  <c r="AV761" i="10"/>
  <c r="BJ760" i="10"/>
  <c r="BG520" i="10"/>
  <c r="BH610" i="10"/>
  <c r="AN86" i="10"/>
  <c r="BG85" i="10"/>
  <c r="BG175" i="10"/>
  <c r="AJ476" i="10"/>
  <c r="BF475" i="10"/>
  <c r="BJ880" i="10"/>
  <c r="AX881" i="10"/>
  <c r="AS401" i="10"/>
  <c r="BI400" i="10"/>
  <c r="AS881" i="10"/>
  <c r="BI880" i="10"/>
  <c r="BJ100" i="10"/>
  <c r="AX101" i="10"/>
  <c r="BG115" i="10"/>
  <c r="AN116" i="10"/>
  <c r="BI370" i="10"/>
  <c r="BF220" i="10"/>
  <c r="AJ221" i="10"/>
  <c r="BG265" i="10"/>
  <c r="AM266" i="10"/>
  <c r="AJ251" i="10"/>
  <c r="BF250" i="10"/>
  <c r="BJ820" i="10"/>
  <c r="AV821" i="10"/>
  <c r="BI415" i="10"/>
  <c r="AR941" i="10"/>
  <c r="BH940" i="10"/>
  <c r="AW41" i="10"/>
  <c r="BJ40" i="10"/>
  <c r="AZ191" i="10"/>
  <c r="BH190" i="10"/>
  <c r="AP491" i="10"/>
  <c r="BH490" i="10"/>
  <c r="AJ101" i="10"/>
  <c r="BF100" i="10"/>
  <c r="AP716" i="10"/>
  <c r="BH715" i="10"/>
  <c r="BI670" i="10"/>
  <c r="BG70" i="10"/>
  <c r="AS656" i="10"/>
  <c r="BI655" i="10"/>
  <c r="BH250" i="10"/>
  <c r="AP251" i="10"/>
  <c r="BF760" i="10"/>
  <c r="BH535" i="10"/>
  <c r="BJ925" i="10"/>
  <c r="AV926" i="10"/>
  <c r="AJ56" i="10"/>
  <c r="BF55" i="10"/>
  <c r="AV71" i="10"/>
  <c r="BJ70" i="10"/>
  <c r="BG835" i="10"/>
  <c r="BG595" i="10"/>
  <c r="BH775" i="10"/>
  <c r="AP776" i="10"/>
  <c r="BH205" i="10"/>
  <c r="AV341" i="10"/>
  <c r="BJ340" i="10"/>
  <c r="BF295" i="10"/>
  <c r="AJ296" i="10"/>
  <c r="AJ461" i="10"/>
  <c r="BF460" i="10"/>
  <c r="BJ625" i="10"/>
  <c r="AV626" i="10"/>
  <c r="AJ416" i="10"/>
  <c r="BF415" i="10"/>
  <c r="BH730" i="10"/>
  <c r="AP731" i="10"/>
  <c r="BF10" i="10"/>
  <c r="AJ11" i="10"/>
  <c r="BH580" i="10"/>
  <c r="BG655" i="10"/>
  <c r="BH805" i="10"/>
  <c r="AP806" i="10"/>
  <c r="BF595" i="10"/>
  <c r="BI850" i="10"/>
  <c r="BF325" i="10"/>
  <c r="AP686" i="10"/>
  <c r="BH685" i="10"/>
  <c r="BI535" i="10"/>
  <c r="AS536" i="10"/>
  <c r="AW281" i="10"/>
  <c r="BJ280" i="10"/>
  <c r="BF730" i="10"/>
  <c r="AJ731" i="10"/>
  <c r="BI565" i="10"/>
  <c r="AS566" i="10"/>
  <c r="BF835" i="10"/>
  <c r="AM326" i="10"/>
  <c r="BG325" i="10"/>
  <c r="BG775" i="10"/>
  <c r="AM776" i="10"/>
  <c r="AJ206" i="10"/>
  <c r="BF205" i="10"/>
  <c r="BH475" i="10"/>
  <c r="BH355" i="10"/>
  <c r="BF175" i="10"/>
  <c r="AJ176" i="10"/>
  <c r="AV266" i="10"/>
  <c r="BJ265" i="10"/>
  <c r="AM566" i="10"/>
  <c r="BG565" i="10"/>
  <c r="AV911" i="10"/>
  <c r="BJ910" i="10"/>
  <c r="AM356" i="10"/>
  <c r="BG355" i="10"/>
  <c r="BG910" i="10"/>
  <c r="AY911" i="10"/>
  <c r="BI340" i="10"/>
  <c r="AS341" i="10"/>
  <c r="AJ956" i="10"/>
  <c r="BF955" i="10"/>
  <c r="BI145" i="10"/>
  <c r="AS146" i="10"/>
  <c r="BF775" i="10"/>
  <c r="AJ776" i="10"/>
  <c r="AT641" i="10"/>
  <c r="BI640" i="10"/>
  <c r="AM506" i="10"/>
  <c r="BG505" i="10"/>
  <c r="AL716" i="10"/>
  <c r="BF715" i="10"/>
  <c r="BG250" i="10"/>
  <c r="BH760" i="10"/>
  <c r="AV596" i="10"/>
  <c r="BJ595" i="10"/>
  <c r="AV956" i="10"/>
  <c r="BJ955" i="10"/>
  <c r="BH865" i="10"/>
  <c r="BG805" i="10"/>
  <c r="BH25" i="10"/>
  <c r="BH340" i="10"/>
  <c r="BA746" i="10"/>
  <c r="BI745" i="10"/>
  <c r="BJ415" i="10"/>
  <c r="BG580" i="10"/>
  <c r="BF25" i="10"/>
  <c r="AJ491" i="10"/>
  <c r="BF490" i="10"/>
  <c r="AS11" i="10"/>
  <c r="BI10" i="10"/>
  <c r="BG745" i="10"/>
  <c r="AM746" i="10"/>
  <c r="AJ386" i="10"/>
  <c r="BF385" i="10"/>
  <c r="BI265" i="10"/>
  <c r="BG295" i="10"/>
  <c r="AM296" i="10"/>
  <c r="AJ41" i="10"/>
  <c r="BF40" i="10"/>
  <c r="BJ535" i="10"/>
  <c r="BH70" i="10"/>
  <c r="AV116" i="10"/>
  <c r="BJ115" i="10"/>
  <c r="BH565" i="10"/>
  <c r="AJ266" i="8"/>
  <c r="BF265" i="8"/>
  <c r="AQ356" i="8"/>
  <c r="BH355" i="8"/>
  <c r="BG535" i="8"/>
  <c r="AM536" i="8"/>
  <c r="AP791" i="8"/>
  <c r="BH790" i="8"/>
  <c r="BF655" i="8"/>
  <c r="AJ656" i="8"/>
  <c r="BG490" i="8"/>
  <c r="AM491" i="8"/>
  <c r="AY161" i="8"/>
  <c r="BG160" i="8"/>
  <c r="AJ911" i="8"/>
  <c r="AS566" i="8"/>
  <c r="BJ520" i="8"/>
  <c r="AV521" i="8"/>
  <c r="AP656" i="8"/>
  <c r="AV251" i="8"/>
  <c r="AS221" i="8"/>
  <c r="BI220" i="8"/>
  <c r="AS581" i="8"/>
  <c r="AM656" i="8"/>
  <c r="AS761" i="8"/>
  <c r="BI760" i="8"/>
  <c r="BH220" i="8"/>
  <c r="AP221" i="8"/>
  <c r="AP581" i="8"/>
  <c r="BH580" i="8"/>
  <c r="BG55" i="8"/>
  <c r="AM56" i="8"/>
  <c r="BJ880" i="8"/>
  <c r="AJ236" i="8"/>
  <c r="AM701" i="8"/>
  <c r="BB671" i="8"/>
  <c r="BJ670" i="8"/>
  <c r="AN806" i="8"/>
  <c r="AM911" i="8"/>
  <c r="AL536" i="8"/>
  <c r="BF535" i="8"/>
  <c r="AM581" i="8"/>
  <c r="BG580" i="8"/>
  <c r="BJ700" i="8"/>
  <c r="AV701" i="8"/>
  <c r="AM446" i="8"/>
  <c r="BJ430" i="8"/>
  <c r="AV431" i="8"/>
  <c r="BG625" i="8"/>
  <c r="AM626" i="8"/>
  <c r="AP761" i="8"/>
  <c r="BH760" i="8"/>
  <c r="AJ581" i="8"/>
  <c r="AM956" i="8"/>
  <c r="BG955" i="8"/>
  <c r="BF220" i="8"/>
  <c r="AM551" i="8"/>
  <c r="BG550" i="8"/>
  <c r="BH265" i="8"/>
  <c r="AP461" i="8"/>
  <c r="AP881" i="8"/>
  <c r="BF835" i="8"/>
  <c r="BB205" i="8"/>
  <c r="BB206" i="8" s="1"/>
  <c r="AT685" i="8"/>
  <c r="AT686" i="8" s="1"/>
  <c r="BG565" i="8"/>
  <c r="AJ460" i="8"/>
  <c r="BB610" i="8"/>
  <c r="BB611" i="8" s="1"/>
  <c r="BG415" i="8"/>
  <c r="AM416" i="8"/>
  <c r="AS401" i="8"/>
  <c r="BI400" i="8"/>
  <c r="BH955" i="8"/>
  <c r="AP401" i="8"/>
  <c r="BH400" i="8"/>
  <c r="AN370" i="8"/>
  <c r="AN371" i="8" s="1"/>
  <c r="AM370" i="8"/>
  <c r="AM311" i="8"/>
  <c r="BG310" i="8"/>
  <c r="AX865" i="8"/>
  <c r="AX866" i="8" s="1"/>
  <c r="AJ836" i="8"/>
  <c r="AJ401" i="8"/>
  <c r="BF400" i="8"/>
  <c r="AM386" i="8"/>
  <c r="AP925" i="8"/>
  <c r="BJ955" i="8"/>
  <c r="AV956" i="8"/>
  <c r="BF130" i="8"/>
  <c r="AJ131" i="8"/>
  <c r="AV881" i="8"/>
  <c r="AP745" i="8"/>
  <c r="AZ655" i="8"/>
  <c r="AZ656" i="8" s="1"/>
  <c r="AK445" i="8"/>
  <c r="AK446" i="8" s="1"/>
  <c r="BA416" i="8"/>
  <c r="BI415" i="8"/>
  <c r="AN745" i="8"/>
  <c r="AN746" i="8" s="1"/>
  <c r="AT550" i="8"/>
  <c r="AT551" i="8" s="1"/>
  <c r="BB385" i="8"/>
  <c r="BB386" i="8" s="1"/>
  <c r="BH865" i="8"/>
  <c r="AM730" i="8"/>
  <c r="AJ896" i="8"/>
  <c r="BF895" i="8"/>
  <c r="BI850" i="8"/>
  <c r="AS851" i="8"/>
  <c r="BF805" i="8"/>
  <c r="BG640" i="8"/>
  <c r="AM641" i="8"/>
  <c r="BF115" i="8"/>
  <c r="AN85" i="8"/>
  <c r="AN86" i="8" s="1"/>
  <c r="AP206" i="8"/>
  <c r="BH205" i="8"/>
  <c r="AV761" i="8"/>
  <c r="AV116" i="8"/>
  <c r="BJ115" i="8"/>
  <c r="AV491" i="8"/>
  <c r="AJ281" i="8"/>
  <c r="BF280" i="8"/>
  <c r="BF190" i="8"/>
  <c r="AJ191" i="8"/>
  <c r="AJ551" i="8"/>
  <c r="BF550" i="8"/>
  <c r="BG205" i="8"/>
  <c r="AM206" i="8"/>
  <c r="BJ100" i="8"/>
  <c r="AV101" i="8"/>
  <c r="AJ71" i="8"/>
  <c r="BF70" i="8"/>
  <c r="BH70" i="8"/>
  <c r="AM266" i="8"/>
  <c r="AS101" i="8"/>
  <c r="AO955" i="8"/>
  <c r="AO956" i="8" s="1"/>
  <c r="AP445" i="8"/>
  <c r="AP266" i="8"/>
  <c r="AX880" i="8"/>
  <c r="AX881" i="8" s="1"/>
  <c r="AT700" i="8"/>
  <c r="AT701" i="8" s="1"/>
  <c r="BI610" i="8"/>
  <c r="AS611" i="8"/>
  <c r="AZ115" i="8"/>
  <c r="AZ116" i="8" s="1"/>
  <c r="AK70" i="8"/>
  <c r="AK71" i="8" s="1"/>
  <c r="AP416" i="8"/>
  <c r="BH415" i="8"/>
  <c r="AJ791" i="8"/>
  <c r="BF790" i="8"/>
  <c r="AZ490" i="8"/>
  <c r="AZ491" i="8" s="1"/>
  <c r="AS370" i="8"/>
  <c r="AU280" i="8"/>
  <c r="AU281" i="8" s="1"/>
  <c r="AP71" i="8"/>
  <c r="BI55" i="8"/>
  <c r="AM476" i="8"/>
  <c r="BF595" i="8"/>
  <c r="BH130" i="8"/>
  <c r="AZ865" i="8"/>
  <c r="AZ866" i="8" s="1"/>
  <c r="AX790" i="8"/>
  <c r="AX791" i="8" s="1"/>
  <c r="AM761" i="8"/>
  <c r="BF475" i="8"/>
  <c r="AJ476" i="8"/>
  <c r="BI895" i="8"/>
  <c r="AY865" i="8"/>
  <c r="AY866" i="8" s="1"/>
  <c r="BJ745" i="8"/>
  <c r="BI295" i="8"/>
  <c r="AV730" i="8"/>
  <c r="BF505" i="8"/>
  <c r="AJ506" i="8"/>
  <c r="BH805" i="8"/>
  <c r="AP806" i="8"/>
  <c r="BJ775" i="8"/>
  <c r="AV776" i="8"/>
  <c r="AU730" i="8"/>
  <c r="AU731" i="8" s="1"/>
  <c r="BF715" i="8"/>
  <c r="AS896" i="8"/>
  <c r="AV865" i="8"/>
  <c r="AS745" i="8"/>
  <c r="AP296" i="8"/>
  <c r="BH295" i="8"/>
  <c r="AX190" i="8"/>
  <c r="AX191" i="8" s="1"/>
  <c r="BJ910" i="8"/>
  <c r="AR745" i="8"/>
  <c r="AR746" i="8" s="1"/>
  <c r="AX550" i="8"/>
  <c r="AX551" i="8" s="1"/>
  <c r="BA535" i="8"/>
  <c r="BA536" i="8" s="1"/>
  <c r="AS296" i="8"/>
  <c r="AJ221" i="8"/>
  <c r="AP896" i="8"/>
  <c r="AN760" i="8"/>
  <c r="AN761" i="8" s="1"/>
  <c r="AW550" i="8"/>
  <c r="AW551" i="8" s="1"/>
  <c r="AZ535" i="8"/>
  <c r="BI430" i="8"/>
  <c r="BJ220" i="8"/>
  <c r="AM115" i="8"/>
  <c r="BI10" i="8"/>
  <c r="AS11" i="8"/>
  <c r="AN925" i="8"/>
  <c r="AN926" i="8" s="1"/>
  <c r="AZ835" i="8"/>
  <c r="AZ836" i="8" s="1"/>
  <c r="AV550" i="8"/>
  <c r="AY535" i="8"/>
  <c r="AY536" i="8" s="1"/>
  <c r="BG295" i="8"/>
  <c r="AM296" i="8"/>
  <c r="AV280" i="8"/>
  <c r="AX160" i="8"/>
  <c r="AX161" i="8" s="1"/>
  <c r="AY835" i="8"/>
  <c r="AY836" i="8" s="1"/>
  <c r="AJ671" i="8"/>
  <c r="BF670" i="8"/>
  <c r="AP610" i="8"/>
  <c r="AU550" i="8"/>
  <c r="AU551" i="8" s="1"/>
  <c r="AS325" i="8"/>
  <c r="AQ131" i="8"/>
  <c r="BJ940" i="8"/>
  <c r="BG895" i="8"/>
  <c r="AM896" i="8"/>
  <c r="AV851" i="8"/>
  <c r="BJ850" i="8"/>
  <c r="BF430" i="8"/>
  <c r="BJ400" i="8"/>
  <c r="AV401" i="8"/>
  <c r="AV160" i="8"/>
  <c r="BJ40" i="8"/>
  <c r="AM745" i="8"/>
  <c r="AV535" i="8"/>
  <c r="BB445" i="8"/>
  <c r="BB446" i="8" s="1"/>
  <c r="AQ325" i="8"/>
  <c r="AQ326" i="8" s="1"/>
  <c r="AZ70" i="8"/>
  <c r="AZ71" i="8" s="1"/>
  <c r="AR550" i="8"/>
  <c r="AR551" i="8" s="1"/>
  <c r="BA445" i="8"/>
  <c r="BA446" i="8" s="1"/>
  <c r="BF355" i="8"/>
  <c r="AJ356" i="8"/>
  <c r="AY70" i="8"/>
  <c r="AY71" i="8" s="1"/>
  <c r="BG940" i="8"/>
  <c r="AM566" i="8"/>
  <c r="AQ550" i="8"/>
  <c r="BH190" i="8"/>
  <c r="BB85" i="8"/>
  <c r="BB86" i="8" s="1"/>
  <c r="AO85" i="8"/>
  <c r="AO86" i="8" s="1"/>
  <c r="BG10" i="8"/>
  <c r="AM11" i="8"/>
  <c r="AJ745" i="8"/>
  <c r="BH505" i="8"/>
  <c r="AP491" i="8"/>
  <c r="AW460" i="8"/>
  <c r="BJ340" i="8"/>
  <c r="BH175" i="8"/>
  <c r="AP176" i="8"/>
  <c r="AS491" i="8"/>
  <c r="AM926" i="8"/>
  <c r="BG925" i="8"/>
  <c r="AJ776" i="8"/>
  <c r="AP776" i="8"/>
  <c r="BH775" i="8"/>
  <c r="BF625" i="8"/>
  <c r="AJ626" i="8"/>
  <c r="AM341" i="8"/>
  <c r="BG340" i="8"/>
  <c r="AW611" i="8"/>
  <c r="BJ610" i="8"/>
  <c r="AM236" i="8"/>
  <c r="BG235" i="8"/>
  <c r="AJ926" i="8"/>
  <c r="BF925" i="8"/>
  <c r="BF340" i="8"/>
  <c r="BH145" i="8"/>
  <c r="AP146" i="8"/>
  <c r="AS356" i="8"/>
  <c r="BI355" i="8"/>
  <c r="AP326" i="8"/>
  <c r="BG865" i="8"/>
  <c r="AT565" i="8"/>
  <c r="AT566" i="8" s="1"/>
  <c r="BI955" i="8"/>
  <c r="AO820" i="8"/>
  <c r="AO821" i="8" s="1"/>
  <c r="BB790" i="8"/>
  <c r="BB791" i="8" s="1"/>
  <c r="AO700" i="8"/>
  <c r="AO701" i="8" s="1"/>
  <c r="AM851" i="8"/>
  <c r="BJ925" i="8"/>
  <c r="AO370" i="8"/>
  <c r="AO371" i="8" s="1"/>
  <c r="BH235" i="8"/>
  <c r="AJ940" i="8"/>
  <c r="AP731" i="8"/>
  <c r="AS641" i="8"/>
  <c r="BF760" i="8"/>
  <c r="BF370" i="8"/>
  <c r="AS670" i="8"/>
  <c r="AW656" i="8"/>
  <c r="BJ655" i="8"/>
  <c r="BG505" i="8"/>
  <c r="AM506" i="8"/>
  <c r="AJ371" i="8"/>
  <c r="BJ370" i="8"/>
  <c r="AM326" i="8"/>
  <c r="AP851" i="8"/>
  <c r="AX835" i="8"/>
  <c r="AX836" i="8" s="1"/>
  <c r="AY655" i="8"/>
  <c r="AY656" i="8" s="1"/>
  <c r="BH370" i="8"/>
  <c r="BF205" i="8"/>
  <c r="AJ206" i="8"/>
  <c r="BG820" i="8"/>
  <c r="AL745" i="8"/>
  <c r="AL746" i="8" s="1"/>
  <c r="BJ25" i="8"/>
  <c r="BI925" i="8"/>
  <c r="AX760" i="8"/>
  <c r="AX761" i="8" s="1"/>
  <c r="BG685" i="8"/>
  <c r="AM281" i="8"/>
  <c r="BG280" i="8"/>
  <c r="AL85" i="8"/>
  <c r="AL86" i="8" s="1"/>
  <c r="AZ475" i="8"/>
  <c r="AZ476" i="8" s="1"/>
  <c r="AW355" i="8"/>
  <c r="AW356" i="8" s="1"/>
  <c r="AK820" i="8"/>
  <c r="AK821" i="8" s="1"/>
  <c r="AR685" i="8"/>
  <c r="AR686" i="8" s="1"/>
  <c r="AX385" i="8"/>
  <c r="AX386" i="8" s="1"/>
  <c r="AS910" i="8"/>
  <c r="BB865" i="8"/>
  <c r="BB866" i="8" s="1"/>
  <c r="AX475" i="8"/>
  <c r="AX476" i="8" s="1"/>
  <c r="AO265" i="8"/>
  <c r="AO266" i="8" s="1"/>
  <c r="AR910" i="8"/>
  <c r="AR911" i="8" s="1"/>
  <c r="AX715" i="8"/>
  <c r="AX716" i="8" s="1"/>
  <c r="BB625" i="8"/>
  <c r="BB626" i="8" s="1"/>
  <c r="AX220" i="8"/>
  <c r="AX221" i="8" s="1"/>
  <c r="AP910" i="8"/>
  <c r="BB895" i="8"/>
  <c r="BB896" i="8" s="1"/>
  <c r="AZ625" i="8"/>
  <c r="AZ626" i="8" s="1"/>
  <c r="BH520" i="8"/>
  <c r="AX265" i="8"/>
  <c r="AX266" i="8" s="1"/>
  <c r="BG130" i="8"/>
  <c r="AM26" i="8"/>
  <c r="AS940" i="8"/>
  <c r="BA910" i="8"/>
  <c r="BA911" i="8" s="1"/>
  <c r="AZ895" i="8"/>
  <c r="AZ896" i="8" s="1"/>
  <c r="AW865" i="8"/>
  <c r="AW866" i="8" s="1"/>
  <c r="BG775" i="8"/>
  <c r="AM776" i="8"/>
  <c r="AL685" i="8"/>
  <c r="AL686" i="8" s="1"/>
  <c r="AY625" i="8"/>
  <c r="AY626" i="8" s="1"/>
  <c r="AS595" i="8"/>
  <c r="BI235" i="8"/>
  <c r="AS236" i="8"/>
  <c r="AJ41" i="8"/>
  <c r="BF40" i="8"/>
  <c r="AO400" i="8"/>
  <c r="AO401" i="8" s="1"/>
  <c r="AU640" i="8"/>
  <c r="AU641" i="8" s="1"/>
  <c r="AS340" i="8"/>
  <c r="AJ955" i="8"/>
  <c r="AM220" i="8"/>
  <c r="BG520" i="8"/>
  <c r="AX490" i="8"/>
  <c r="AX491" i="8" s="1"/>
  <c r="AW475" i="8"/>
  <c r="AW476" i="8" s="1"/>
  <c r="AS26" i="8"/>
  <c r="BI25" i="8"/>
  <c r="AV595" i="8"/>
  <c r="AM880" i="8"/>
  <c r="AJ415" i="8"/>
  <c r="AO340" i="8"/>
  <c r="AO341" i="8" s="1"/>
  <c r="AP640" i="8"/>
  <c r="AT595" i="8"/>
  <c r="AT596" i="8" s="1"/>
  <c r="BB460" i="8"/>
  <c r="BB461" i="8" s="1"/>
  <c r="BB415" i="8"/>
  <c r="AR940" i="8"/>
  <c r="AR941" i="8" s="1"/>
  <c r="AJ881" i="8"/>
  <c r="BF880" i="8"/>
  <c r="AX625" i="8"/>
  <c r="AX626" i="8" s="1"/>
  <c r="AZ550" i="8"/>
  <c r="AZ551" i="8" s="1"/>
  <c r="AY325" i="8"/>
  <c r="AY326" i="8" s="1"/>
  <c r="BH280" i="8"/>
  <c r="AP281" i="8"/>
  <c r="BJ265" i="8"/>
  <c r="BG190" i="8"/>
  <c r="AW160" i="8"/>
  <c r="AW161" i="8" s="1"/>
  <c r="AJ160" i="8"/>
  <c r="BJ70" i="8"/>
  <c r="AV71" i="8"/>
  <c r="AL445" i="8"/>
  <c r="AL446" i="8" s="1"/>
  <c r="AT340" i="8"/>
  <c r="AT341" i="8" s="1"/>
  <c r="AJ865" i="8"/>
  <c r="AS775" i="8"/>
  <c r="AY295" i="8"/>
  <c r="AY296" i="8" s="1"/>
  <c r="BF10" i="8"/>
  <c r="AJ11" i="8"/>
  <c r="BG790" i="8"/>
  <c r="BG610" i="8"/>
  <c r="AM401" i="8"/>
  <c r="AS520" i="8"/>
  <c r="AK490" i="8"/>
  <c r="AK491" i="8" s="1"/>
  <c r="BA265" i="8"/>
  <c r="BA266" i="8" s="1"/>
  <c r="AN265" i="8"/>
  <c r="AN266" i="8" s="1"/>
  <c r="AS40" i="8"/>
  <c r="AT805" i="8"/>
  <c r="AT806" i="8" s="1"/>
  <c r="AW715" i="8"/>
  <c r="AW716" i="8" s="1"/>
  <c r="AU595" i="8"/>
  <c r="AU596" i="8" s="1"/>
  <c r="BJ85" i="8"/>
  <c r="AV86" i="8"/>
  <c r="AV715" i="8"/>
  <c r="AU250" i="8"/>
  <c r="AU251" i="8" s="1"/>
  <c r="AQ940" i="8"/>
  <c r="AQ941" i="8" s="1"/>
  <c r="AY910" i="8"/>
  <c r="AY911" i="8" s="1"/>
  <c r="AL910" i="8"/>
  <c r="AL911" i="8" s="1"/>
  <c r="AO850" i="8"/>
  <c r="AO851" i="8" s="1"/>
  <c r="AS715" i="8"/>
  <c r="AQ310" i="8"/>
  <c r="AQ311" i="8" s="1"/>
  <c r="BG145" i="8"/>
  <c r="AM146" i="8"/>
  <c r="AS145" i="8"/>
  <c r="AS310" i="8"/>
  <c r="AL235" i="8"/>
  <c r="AL236" i="8" s="1"/>
  <c r="AJ175" i="8"/>
  <c r="AJ86" i="8"/>
  <c r="BI85" i="8"/>
  <c r="AX10" i="8"/>
  <c r="AX11" i="8" s="1"/>
  <c r="AU775" i="8"/>
  <c r="AU776" i="8" s="1"/>
  <c r="AN565" i="8"/>
  <c r="AN566" i="8" s="1"/>
  <c r="AS550" i="8"/>
  <c r="AY475" i="8"/>
  <c r="AY476" i="8" s="1"/>
  <c r="AK415" i="8"/>
  <c r="AK416" i="8" s="1"/>
  <c r="BJ325" i="8"/>
  <c r="BI205" i="8"/>
  <c r="AW10" i="8"/>
  <c r="AW11" i="8" s="1"/>
  <c r="AO460" i="8"/>
  <c r="AO461" i="8" s="1"/>
  <c r="AZ445" i="8"/>
  <c r="AZ446" i="8" s="1"/>
  <c r="BB265" i="8"/>
  <c r="BB266" i="8" s="1"/>
  <c r="AS820" i="8"/>
  <c r="AY445" i="8"/>
  <c r="AY446" i="8" s="1"/>
  <c r="AO385" i="8"/>
  <c r="AO386" i="8" s="1"/>
  <c r="BA370" i="8"/>
  <c r="BA371" i="8" s="1"/>
  <c r="AJ145" i="8"/>
  <c r="AR85" i="8"/>
  <c r="AR86" i="8" s="1"/>
  <c r="AX685" i="8"/>
  <c r="AX686" i="8" s="1"/>
  <c r="BI445" i="8"/>
  <c r="AS446" i="8"/>
  <c r="BB370" i="8"/>
  <c r="BB371" i="8" s="1"/>
  <c r="AR160" i="8"/>
  <c r="AR161" i="8" s="1"/>
  <c r="AS70" i="8"/>
  <c r="AJ730" i="8"/>
  <c r="AW685" i="8"/>
  <c r="AW686" i="8" s="1"/>
  <c r="AQ670" i="8"/>
  <c r="AO625" i="8"/>
  <c r="AO626" i="8" s="1"/>
  <c r="AV895" i="8"/>
  <c r="BB880" i="8"/>
  <c r="BB881" i="8" s="1"/>
  <c r="AR835" i="8"/>
  <c r="AR836" i="8" s="1"/>
  <c r="AT490" i="8"/>
  <c r="AT491" i="8" s="1"/>
  <c r="AX445" i="8"/>
  <c r="AX446" i="8" s="1"/>
  <c r="AZ130" i="8"/>
  <c r="AZ131" i="8" s="1"/>
  <c r="BA100" i="8"/>
  <c r="BA101" i="8" s="1"/>
  <c r="AU865" i="8"/>
  <c r="AU866" i="8" s="1"/>
  <c r="AW835" i="8"/>
  <c r="AW836" i="8" s="1"/>
  <c r="AY805" i="8"/>
  <c r="AY806" i="8" s="1"/>
  <c r="AQ730" i="8"/>
  <c r="AQ731" i="8" s="1"/>
  <c r="AS700" i="8"/>
  <c r="AT505" i="8"/>
  <c r="AT506" i="8" s="1"/>
  <c r="AV475" i="8"/>
  <c r="BI280" i="8"/>
  <c r="AS281" i="8"/>
  <c r="AQ55" i="8"/>
  <c r="AQ56" i="8" s="1"/>
  <c r="AP26" i="8"/>
  <c r="BH25" i="8"/>
  <c r="AT865" i="8"/>
  <c r="AW625" i="8"/>
  <c r="AW626" i="8" s="1"/>
  <c r="AS505" i="8"/>
  <c r="AS115" i="8"/>
  <c r="AP55" i="8"/>
  <c r="AV835" i="8"/>
  <c r="AR700" i="8"/>
  <c r="AR701" i="8" s="1"/>
  <c r="AS655" i="8"/>
  <c r="AU475" i="8"/>
  <c r="AU476" i="8" s="1"/>
  <c r="AO355" i="8"/>
  <c r="AO356" i="8" s="1"/>
  <c r="AV175" i="8"/>
  <c r="AV145" i="8"/>
  <c r="AU835" i="8"/>
  <c r="AU836" i="8" s="1"/>
  <c r="AO730" i="8"/>
  <c r="AO731" i="8" s="1"/>
  <c r="AR670" i="8"/>
  <c r="AR671" i="8" s="1"/>
  <c r="AV625" i="8"/>
  <c r="AT385" i="8"/>
  <c r="AT386" i="8" s="1"/>
  <c r="AN355" i="8"/>
  <c r="AN356" i="8" s="1"/>
  <c r="AV235" i="8"/>
  <c r="AU145" i="8"/>
  <c r="AU146" i="8" s="1"/>
  <c r="AR115" i="8"/>
  <c r="AR116" i="8" s="1"/>
  <c r="AO55" i="8"/>
  <c r="AO56" i="8" s="1"/>
  <c r="AT835" i="8"/>
  <c r="AT836" i="8" s="1"/>
  <c r="AP700" i="8"/>
  <c r="AV640" i="8"/>
  <c r="AK520" i="8"/>
  <c r="AQ505" i="8"/>
  <c r="AQ506" i="8" s="1"/>
  <c r="AN430" i="8"/>
  <c r="AS385" i="8"/>
  <c r="AM355" i="8"/>
  <c r="AV205" i="8"/>
  <c r="AT145" i="8"/>
  <c r="AT146" i="8" s="1"/>
  <c r="AQ115" i="8"/>
  <c r="AQ116" i="8" s="1"/>
  <c r="AZ10" i="8"/>
  <c r="AZ11" i="8" s="1"/>
  <c r="AK850" i="8"/>
  <c r="AV685" i="8"/>
  <c r="AJ640" i="8"/>
  <c r="AZ610" i="8"/>
  <c r="AZ611" i="8" s="1"/>
  <c r="AJ445" i="8"/>
  <c r="AR250" i="8"/>
  <c r="AR251" i="8" s="1"/>
  <c r="AV190" i="8"/>
  <c r="AW130" i="8"/>
  <c r="AW131" i="8" s="1"/>
  <c r="AJ820" i="8"/>
  <c r="BB640" i="8"/>
  <c r="BB641" i="8" s="1"/>
  <c r="AQ430" i="8"/>
  <c r="AQ250" i="8"/>
  <c r="AQ251" i="8" s="1"/>
  <c r="AU190" i="8"/>
  <c r="AU191" i="8" s="1"/>
  <c r="BA175" i="8"/>
  <c r="BA176" i="8" s="1"/>
  <c r="AV130" i="8"/>
  <c r="AK805" i="8"/>
  <c r="AK806" i="8" s="1"/>
  <c r="AY265" i="8"/>
  <c r="AY266" i="8" s="1"/>
  <c r="AZ175" i="8"/>
  <c r="AZ176" i="8" s="1"/>
  <c r="AU130" i="8"/>
  <c r="AU131" i="8" s="1"/>
  <c r="AP40" i="8"/>
  <c r="AJ700" i="8"/>
  <c r="AS685" i="8"/>
  <c r="AV580" i="8"/>
  <c r="AO250" i="8"/>
  <c r="AO251" i="8" s="1"/>
  <c r="AY175" i="8"/>
  <c r="AY176" i="8" s="1"/>
  <c r="AO40" i="8"/>
  <c r="AO41" i="8" s="1"/>
  <c r="AV10" i="8"/>
  <c r="AQ625" i="8"/>
  <c r="AQ626" i="8" s="1"/>
  <c r="AU535" i="8"/>
  <c r="AN475" i="8"/>
  <c r="AN476" i="8" s="1"/>
  <c r="AQ460" i="8"/>
  <c r="AQ461" i="8" s="1"/>
  <c r="AQ385" i="8"/>
  <c r="AQ386" i="8" s="1"/>
  <c r="AJ325" i="8"/>
  <c r="AW265" i="8"/>
  <c r="AW266" i="8" s="1"/>
  <c r="AS130" i="8"/>
  <c r="AQ85" i="8"/>
  <c r="AQ86" i="8" s="1"/>
  <c r="AU10" i="8"/>
  <c r="AU11" i="8" s="1"/>
  <c r="BA490" i="8"/>
  <c r="BA491" i="8" s="1"/>
  <c r="BA355" i="8"/>
  <c r="BA356" i="8" s="1"/>
  <c r="AN340" i="8"/>
  <c r="AN341" i="8" s="1"/>
  <c r="AJ55" i="8"/>
  <c r="AS835" i="8"/>
  <c r="AU685" i="8"/>
  <c r="AU686" i="8" s="1"/>
  <c r="AV790" i="8"/>
  <c r="AN775" i="8"/>
  <c r="AN776" i="8" s="1"/>
  <c r="BI730" i="8"/>
  <c r="AS625" i="8"/>
  <c r="AK610" i="8"/>
  <c r="AK611" i="8" s="1"/>
  <c r="AS460" i="8"/>
  <c r="AQ895" i="8"/>
  <c r="AQ896" i="8" s="1"/>
  <c r="AW880" i="8"/>
  <c r="AW881" i="8" s="1"/>
  <c r="AQ835" i="8"/>
  <c r="AJ610" i="8"/>
  <c r="AV356" i="8"/>
  <c r="BJ355" i="8"/>
  <c r="AT130" i="8"/>
  <c r="AT131" i="8" s="1"/>
  <c r="AZ850" i="8"/>
  <c r="AZ851" i="8" s="1"/>
  <c r="AT790" i="8"/>
  <c r="AT791" i="8" s="1"/>
  <c r="AL775" i="8"/>
  <c r="AL776" i="8" s="1"/>
  <c r="AL955" i="8"/>
  <c r="AL956" i="8" s="1"/>
  <c r="AO895" i="8"/>
  <c r="AO896" i="8" s="1"/>
  <c r="BA805" i="8"/>
  <c r="BA806" i="8" s="1"/>
  <c r="AS790" i="8"/>
  <c r="AK775" i="8"/>
  <c r="AK776" i="8" s="1"/>
  <c r="AQ685" i="8"/>
  <c r="AT580" i="8"/>
  <c r="AT581" i="8" s="1"/>
  <c r="AJ565" i="8"/>
  <c r="AP385" i="8"/>
  <c r="AW175" i="8"/>
  <c r="AW176" i="8" s="1"/>
  <c r="AL160" i="8"/>
  <c r="AL161" i="8" s="1"/>
  <c r="BB100" i="8"/>
  <c r="BB101" i="8" s="1"/>
  <c r="AP85" i="8"/>
  <c r="AT10" i="8"/>
  <c r="AT11" i="8" s="1"/>
  <c r="AN460" i="8"/>
  <c r="AN461" i="8" s="1"/>
  <c r="AU805" i="8"/>
  <c r="AU806" i="8" s="1"/>
  <c r="AZ730" i="8"/>
  <c r="AZ731" i="8" s="1"/>
  <c r="AR715" i="8"/>
  <c r="AR716" i="8" s="1"/>
  <c r="AW565" i="8"/>
  <c r="AW566" i="8" s="1"/>
  <c r="AS475" i="8"/>
  <c r="AR340" i="8"/>
  <c r="AR341" i="8" s="1"/>
  <c r="AN250" i="8"/>
  <c r="AN251" i="8" s="1"/>
  <c r="AP100" i="8"/>
  <c r="AR10" i="8"/>
  <c r="AR11" i="8" s="1"/>
  <c r="AQ880" i="8"/>
  <c r="AQ881" i="8" s="1"/>
  <c r="BB820" i="8"/>
  <c r="AY730" i="8"/>
  <c r="AY731" i="8" s="1"/>
  <c r="AQ715" i="8"/>
  <c r="AQ716" i="8" s="1"/>
  <c r="AV565" i="8"/>
  <c r="AW490" i="8"/>
  <c r="AW491" i="8" s="1"/>
  <c r="AQ340" i="8"/>
  <c r="AQ341" i="8" s="1"/>
  <c r="AM250" i="8"/>
  <c r="AT190" i="8"/>
  <c r="AZ25" i="8"/>
  <c r="AZ26" i="8" s="1"/>
  <c r="AQ10" i="8"/>
  <c r="AQ11" i="8" s="1"/>
  <c r="AM175" i="8"/>
  <c r="AR130" i="8"/>
  <c r="AR131" i="8" s="1"/>
  <c r="AQ100" i="8"/>
  <c r="AQ101" i="8" s="1"/>
  <c r="AR880" i="8"/>
  <c r="AR881" i="8" s="1"/>
  <c r="BA865" i="8"/>
  <c r="BA866" i="8" s="1"/>
  <c r="AM460" i="8"/>
  <c r="AS805" i="8"/>
  <c r="AX730" i="8"/>
  <c r="AX731" i="8" s="1"/>
  <c r="AP715" i="8"/>
  <c r="AQ400" i="8"/>
  <c r="AQ401" i="8" s="1"/>
  <c r="AK385" i="8"/>
  <c r="AK386" i="8" s="1"/>
  <c r="AP340" i="8"/>
  <c r="BA295" i="8"/>
  <c r="BA296" i="8" s="1"/>
  <c r="AQ265" i="8"/>
  <c r="AQ266" i="8" s="1"/>
  <c r="AW145" i="8"/>
  <c r="AW146" i="8" s="1"/>
  <c r="AQ70" i="8"/>
  <c r="AQ71" i="8" s="1"/>
  <c r="AY25" i="8"/>
  <c r="AY26" i="8" s="1"/>
  <c r="AP10" i="8"/>
  <c r="AZ910" i="8"/>
  <c r="AZ911" i="8" s="1"/>
  <c r="AK580" i="8"/>
  <c r="AK581" i="8" s="1"/>
  <c r="AV505" i="8"/>
  <c r="BA325" i="8"/>
  <c r="BA326" i="8" s="1"/>
  <c r="AV310" i="8"/>
  <c r="AW250" i="8"/>
  <c r="AW251" i="8" s="1"/>
  <c r="AJ250" i="8"/>
  <c r="AY115" i="8"/>
  <c r="AY116" i="8" s="1"/>
  <c r="AO10" i="8"/>
  <c r="AO11" i="8" s="1"/>
  <c r="AT880" i="8"/>
  <c r="AR865" i="8"/>
  <c r="AR866" i="8" s="1"/>
  <c r="AW745" i="8"/>
  <c r="AW746" i="8" s="1"/>
  <c r="BA655" i="8"/>
  <c r="BA656" i="8" s="1"/>
  <c r="AR490" i="8"/>
  <c r="AR491" i="8" s="1"/>
  <c r="AO430" i="8"/>
  <c r="AO431" i="8" s="1"/>
  <c r="AU310" i="8"/>
  <c r="AU311" i="8" s="1"/>
  <c r="AK160" i="8"/>
  <c r="AK161" i="8" s="1"/>
  <c r="AX115" i="8"/>
  <c r="AX116" i="8" s="1"/>
  <c r="AN10" i="8"/>
  <c r="AN11" i="8" s="1"/>
  <c r="AR325" i="8"/>
  <c r="AR326" i="8" s="1"/>
  <c r="AN715" i="8"/>
  <c r="AN595" i="8"/>
  <c r="AJ385" i="8"/>
  <c r="AZ310" i="8"/>
  <c r="AZ311" i="8" s="1"/>
  <c r="AZ295" i="8"/>
  <c r="AZ296" i="8" s="1"/>
  <c r="AQ160" i="8"/>
  <c r="AQ161" i="8" s="1"/>
  <c r="AJ25" i="8"/>
  <c r="AP160" i="8"/>
  <c r="AJ490" i="8"/>
  <c r="AX295" i="8"/>
  <c r="AX296" i="8" s="1"/>
  <c r="AV805" i="8"/>
  <c r="AR100" i="8"/>
  <c r="AR101" i="8" s="1"/>
  <c r="AR460" i="8"/>
  <c r="AR461" i="8" s="1"/>
  <c r="AR820" i="8"/>
  <c r="AR821" i="8" s="1"/>
  <c r="AN115" i="8"/>
  <c r="AN116" i="8" s="1"/>
  <c r="M9" i="7"/>
  <c r="N9" i="7"/>
  <c r="O9" i="7"/>
  <c r="P9" i="7"/>
  <c r="Q9" i="7"/>
  <c r="R9" i="7"/>
  <c r="S9" i="7"/>
  <c r="T9" i="7"/>
  <c r="U9" i="7"/>
  <c r="M10" i="7"/>
  <c r="N10" i="7"/>
  <c r="O10" i="7"/>
  <c r="P10" i="7"/>
  <c r="Q10" i="7"/>
  <c r="R10" i="7"/>
  <c r="S10" i="7"/>
  <c r="T10" i="7"/>
  <c r="U10" i="7"/>
  <c r="M11" i="7"/>
  <c r="N11" i="7"/>
  <c r="O11" i="7"/>
  <c r="P11" i="7"/>
  <c r="Q11" i="7"/>
  <c r="R11" i="7"/>
  <c r="S11" i="7"/>
  <c r="T11" i="7"/>
  <c r="U11" i="7"/>
  <c r="M12" i="7"/>
  <c r="N12" i="7"/>
  <c r="O12" i="7"/>
  <c r="P12" i="7"/>
  <c r="T12" i="7" s="1"/>
  <c r="Q12" i="7"/>
  <c r="R12" i="7"/>
  <c r="S12" i="7"/>
  <c r="U12" i="7"/>
  <c r="M13" i="7"/>
  <c r="N13" i="7"/>
  <c r="O13" i="7"/>
  <c r="P13" i="7"/>
  <c r="Q13" i="7"/>
  <c r="R13" i="7"/>
  <c r="S13" i="7"/>
  <c r="T13" i="7"/>
  <c r="U13" i="7"/>
  <c r="M14" i="7"/>
  <c r="N14" i="7"/>
  <c r="O14" i="7"/>
  <c r="P14" i="7"/>
  <c r="Q14" i="7"/>
  <c r="R14" i="7"/>
  <c r="S14" i="7"/>
  <c r="T14" i="7"/>
  <c r="U14" i="7"/>
  <c r="M15" i="7"/>
  <c r="N15" i="7"/>
  <c r="O15" i="7"/>
  <c r="P15" i="7"/>
  <c r="Q15" i="7"/>
  <c r="R15" i="7"/>
  <c r="S15" i="7"/>
  <c r="T15" i="7"/>
  <c r="U15" i="7"/>
  <c r="M16" i="7"/>
  <c r="N16" i="7"/>
  <c r="O16" i="7"/>
  <c r="P16" i="7"/>
  <c r="Q16" i="7"/>
  <c r="R16" i="7"/>
  <c r="S16" i="7"/>
  <c r="T16" i="7"/>
  <c r="U16" i="7"/>
  <c r="M17" i="7"/>
  <c r="N17" i="7"/>
  <c r="O17" i="7"/>
  <c r="P17" i="7"/>
  <c r="Q17" i="7"/>
  <c r="R17" i="7"/>
  <c r="S17" i="7"/>
  <c r="T17" i="7"/>
  <c r="U17" i="7"/>
  <c r="M18" i="7"/>
  <c r="N18" i="7"/>
  <c r="O18" i="7"/>
  <c r="P18" i="7"/>
  <c r="Q18" i="7"/>
  <c r="R18" i="7"/>
  <c r="S18" i="7"/>
  <c r="T18" i="7"/>
  <c r="U18" i="7"/>
  <c r="M19" i="7"/>
  <c r="N19" i="7"/>
  <c r="O19" i="7"/>
  <c r="P19" i="7"/>
  <c r="T19" i="7" s="1"/>
  <c r="Q19" i="7"/>
  <c r="R19" i="7"/>
  <c r="S19" i="7"/>
  <c r="U19" i="7"/>
  <c r="M20" i="7"/>
  <c r="N20" i="7"/>
  <c r="O20" i="7"/>
  <c r="P20" i="7"/>
  <c r="Q20" i="7"/>
  <c r="R20" i="7"/>
  <c r="S20" i="7"/>
  <c r="T20" i="7"/>
  <c r="U20" i="7"/>
  <c r="M21" i="7"/>
  <c r="N21" i="7"/>
  <c r="O21" i="7"/>
  <c r="P21" i="7"/>
  <c r="Q21" i="7"/>
  <c r="R21" i="7"/>
  <c r="S21" i="7"/>
  <c r="T21" i="7"/>
  <c r="U21" i="7"/>
  <c r="M22" i="7"/>
  <c r="N22" i="7"/>
  <c r="O22" i="7"/>
  <c r="P22" i="7"/>
  <c r="Q22" i="7"/>
  <c r="R22" i="7"/>
  <c r="S22" i="7"/>
  <c r="T22" i="7"/>
  <c r="U22" i="7"/>
  <c r="M23" i="7"/>
  <c r="N23" i="7"/>
  <c r="O23" i="7"/>
  <c r="P23" i="7"/>
  <c r="Q23" i="7"/>
  <c r="R23" i="7"/>
  <c r="S23" i="7"/>
  <c r="T23" i="7"/>
  <c r="U23" i="7"/>
  <c r="M24" i="7"/>
  <c r="N24" i="7"/>
  <c r="O24" i="7"/>
  <c r="P24" i="7"/>
  <c r="Q24" i="7"/>
  <c r="R24" i="7"/>
  <c r="S24" i="7"/>
  <c r="T24" i="7"/>
  <c r="U24" i="7"/>
  <c r="M25" i="7"/>
  <c r="N25" i="7"/>
  <c r="O25" i="7"/>
  <c r="P25" i="7"/>
  <c r="Q25" i="7"/>
  <c r="R25" i="7"/>
  <c r="S25" i="7"/>
  <c r="T25" i="7"/>
  <c r="U25" i="7"/>
  <c r="M26" i="7"/>
  <c r="N26" i="7"/>
  <c r="O26" i="7"/>
  <c r="P26" i="7"/>
  <c r="T26" i="7" s="1"/>
  <c r="Q26" i="7"/>
  <c r="R26" i="7"/>
  <c r="S26" i="7"/>
  <c r="U26" i="7"/>
  <c r="M27" i="7"/>
  <c r="N27" i="7"/>
  <c r="O27" i="7"/>
  <c r="P27" i="7"/>
  <c r="Q27" i="7"/>
  <c r="R27" i="7"/>
  <c r="S27" i="7"/>
  <c r="T27" i="7"/>
  <c r="U27" i="7"/>
  <c r="M28" i="7"/>
  <c r="N28" i="7"/>
  <c r="O28" i="7"/>
  <c r="P28" i="7"/>
  <c r="Q28" i="7"/>
  <c r="R28" i="7"/>
  <c r="S28" i="7"/>
  <c r="T28" i="7"/>
  <c r="U28" i="7"/>
  <c r="M29" i="7"/>
  <c r="N29" i="7"/>
  <c r="O29" i="7"/>
  <c r="P29" i="7"/>
  <c r="Q29" i="7"/>
  <c r="R29" i="7"/>
  <c r="S29" i="7"/>
  <c r="T29" i="7"/>
  <c r="U29" i="7"/>
  <c r="M30" i="7"/>
  <c r="N30" i="7"/>
  <c r="O30" i="7"/>
  <c r="P30" i="7"/>
  <c r="Q30" i="7"/>
  <c r="R30" i="7"/>
  <c r="S30" i="7"/>
  <c r="T30" i="7"/>
  <c r="U30" i="7"/>
  <c r="M31" i="7"/>
  <c r="N31" i="7"/>
  <c r="O31" i="7"/>
  <c r="P31" i="7"/>
  <c r="Q31" i="7"/>
  <c r="R31" i="7"/>
  <c r="S31" i="7"/>
  <c r="T31" i="7"/>
  <c r="U31" i="7"/>
  <c r="M32" i="7"/>
  <c r="N32" i="7"/>
  <c r="O32" i="7"/>
  <c r="P32" i="7"/>
  <c r="Q32" i="7"/>
  <c r="R32" i="7"/>
  <c r="S32" i="7"/>
  <c r="T32" i="7"/>
  <c r="U32" i="7"/>
  <c r="M33" i="7"/>
  <c r="N33" i="7"/>
  <c r="O33" i="7"/>
  <c r="P33" i="7"/>
  <c r="Q33" i="7"/>
  <c r="R33" i="7"/>
  <c r="S33" i="7"/>
  <c r="T33" i="7"/>
  <c r="U33" i="7"/>
  <c r="M34" i="7"/>
  <c r="N34" i="7"/>
  <c r="O34" i="7"/>
  <c r="P34" i="7"/>
  <c r="Q34" i="7"/>
  <c r="R34" i="7"/>
  <c r="S34" i="7"/>
  <c r="T34" i="7"/>
  <c r="U34" i="7"/>
  <c r="M35" i="7"/>
  <c r="N35" i="7"/>
  <c r="O35" i="7"/>
  <c r="P35" i="7"/>
  <c r="Q35" i="7"/>
  <c r="R35" i="7"/>
  <c r="S35" i="7"/>
  <c r="T35" i="7"/>
  <c r="U35" i="7"/>
  <c r="M36" i="7"/>
  <c r="N36" i="7"/>
  <c r="O36" i="7"/>
  <c r="P36" i="7"/>
  <c r="Q36" i="7"/>
  <c r="R36" i="7"/>
  <c r="S36" i="7"/>
  <c r="T36" i="7"/>
  <c r="U36" i="7"/>
  <c r="M37" i="7"/>
  <c r="N37" i="7"/>
  <c r="O37" i="7"/>
  <c r="P37" i="7"/>
  <c r="T37" i="7" s="1"/>
  <c r="Q37" i="7"/>
  <c r="R37" i="7"/>
  <c r="S37" i="7"/>
  <c r="U37" i="7"/>
  <c r="M38" i="7"/>
  <c r="N38" i="7"/>
  <c r="O38" i="7"/>
  <c r="P38" i="7"/>
  <c r="Q38" i="7"/>
  <c r="R38" i="7"/>
  <c r="S38" i="7"/>
  <c r="T38" i="7"/>
  <c r="U38" i="7"/>
  <c r="M39" i="7"/>
  <c r="N39" i="7"/>
  <c r="O39" i="7"/>
  <c r="P39" i="7"/>
  <c r="Q39" i="7"/>
  <c r="R39" i="7"/>
  <c r="S39" i="7"/>
  <c r="T39" i="7"/>
  <c r="U39" i="7"/>
  <c r="M40" i="7"/>
  <c r="N40" i="7"/>
  <c r="O40" i="7"/>
  <c r="P40" i="7"/>
  <c r="Q40" i="7"/>
  <c r="R40" i="7"/>
  <c r="S40" i="7"/>
  <c r="T40" i="7"/>
  <c r="U40" i="7"/>
  <c r="M41" i="7"/>
  <c r="N41" i="7"/>
  <c r="O41" i="7"/>
  <c r="P41" i="7"/>
  <c r="Q41" i="7"/>
  <c r="R41" i="7"/>
  <c r="S41" i="7"/>
  <c r="T41" i="7"/>
  <c r="U41" i="7"/>
  <c r="M42" i="7"/>
  <c r="N42" i="7"/>
  <c r="O42" i="7"/>
  <c r="P42" i="7"/>
  <c r="Q42" i="7"/>
  <c r="R42" i="7"/>
  <c r="S42" i="7"/>
  <c r="T42" i="7"/>
  <c r="U42" i="7"/>
  <c r="M43" i="7"/>
  <c r="N43" i="7"/>
  <c r="O43" i="7"/>
  <c r="P43" i="7"/>
  <c r="Q43" i="7"/>
  <c r="R43" i="7"/>
  <c r="S43" i="7"/>
  <c r="T43" i="7"/>
  <c r="U43" i="7"/>
  <c r="M44" i="7"/>
  <c r="N44" i="7"/>
  <c r="O44" i="7"/>
  <c r="P44" i="7"/>
  <c r="T44" i="7" s="1"/>
  <c r="Q44" i="7"/>
  <c r="R44" i="7"/>
  <c r="S44" i="7"/>
  <c r="U44" i="7"/>
  <c r="M45" i="7"/>
  <c r="N45" i="7"/>
  <c r="O45" i="7"/>
  <c r="P45" i="7"/>
  <c r="Q45" i="7"/>
  <c r="R45" i="7"/>
  <c r="S45" i="7"/>
  <c r="T45" i="7"/>
  <c r="U45" i="7"/>
  <c r="M46" i="7"/>
  <c r="N46" i="7"/>
  <c r="O46" i="7"/>
  <c r="P46" i="7"/>
  <c r="Q46" i="7"/>
  <c r="R46" i="7"/>
  <c r="S46" i="7"/>
  <c r="T46" i="7"/>
  <c r="U46" i="7"/>
  <c r="M47" i="7"/>
  <c r="N47" i="7"/>
  <c r="O47" i="7"/>
  <c r="P47" i="7"/>
  <c r="Q47" i="7"/>
  <c r="R47" i="7"/>
  <c r="S47" i="7"/>
  <c r="T47" i="7"/>
  <c r="U47" i="7"/>
  <c r="M48" i="7"/>
  <c r="N48" i="7"/>
  <c r="O48" i="7"/>
  <c r="P48" i="7"/>
  <c r="Q48" i="7"/>
  <c r="R48" i="7"/>
  <c r="S48" i="7"/>
  <c r="T48" i="7"/>
  <c r="U48" i="7"/>
  <c r="M49" i="7"/>
  <c r="N49" i="7"/>
  <c r="O49" i="7"/>
  <c r="P49" i="7"/>
  <c r="Q49" i="7"/>
  <c r="R49" i="7"/>
  <c r="S49" i="7"/>
  <c r="T49" i="7"/>
  <c r="U49" i="7"/>
  <c r="M50" i="7"/>
  <c r="N50" i="7"/>
  <c r="O50" i="7"/>
  <c r="P50" i="7"/>
  <c r="Q50" i="7"/>
  <c r="R50" i="7"/>
  <c r="S50" i="7"/>
  <c r="T50" i="7"/>
  <c r="U50" i="7"/>
  <c r="M51" i="7"/>
  <c r="N51" i="7"/>
  <c r="O51" i="7"/>
  <c r="P51" i="7"/>
  <c r="T51" i="7" s="1"/>
  <c r="Q51" i="7"/>
  <c r="R51" i="7"/>
  <c r="S51" i="7"/>
  <c r="U51" i="7"/>
  <c r="M52" i="7"/>
  <c r="N52" i="7"/>
  <c r="O52" i="7"/>
  <c r="P52" i="7"/>
  <c r="Q52" i="7"/>
  <c r="R52" i="7"/>
  <c r="S52" i="7"/>
  <c r="T52" i="7"/>
  <c r="U52" i="7"/>
  <c r="M53" i="7"/>
  <c r="N53" i="7"/>
  <c r="O53" i="7"/>
  <c r="P53" i="7"/>
  <c r="Q53" i="7"/>
  <c r="R53" i="7"/>
  <c r="S53" i="7"/>
  <c r="T53" i="7"/>
  <c r="U53" i="7"/>
  <c r="M54" i="7"/>
  <c r="N54" i="7"/>
  <c r="O54" i="7"/>
  <c r="P54" i="7"/>
  <c r="Q54" i="7"/>
  <c r="R54" i="7"/>
  <c r="S54" i="7"/>
  <c r="T54" i="7"/>
  <c r="U54" i="7"/>
  <c r="M55" i="7"/>
  <c r="N55" i="7"/>
  <c r="O55" i="7"/>
  <c r="P55" i="7"/>
  <c r="Q55" i="7"/>
  <c r="R55" i="7"/>
  <c r="S55" i="7"/>
  <c r="T55" i="7"/>
  <c r="U55" i="7"/>
  <c r="M56" i="7"/>
  <c r="N56" i="7"/>
  <c r="O56" i="7"/>
  <c r="P56" i="7"/>
  <c r="Q56" i="7"/>
  <c r="R56" i="7"/>
  <c r="S56" i="7"/>
  <c r="T56" i="7"/>
  <c r="U56" i="7"/>
  <c r="M57" i="7"/>
  <c r="N57" i="7"/>
  <c r="O57" i="7"/>
  <c r="P57" i="7"/>
  <c r="Q57" i="7"/>
  <c r="R57" i="7"/>
  <c r="S57" i="7"/>
  <c r="T57" i="7"/>
  <c r="U57" i="7"/>
  <c r="M58" i="7"/>
  <c r="N58" i="7"/>
  <c r="O58" i="7"/>
  <c r="P58" i="7"/>
  <c r="T58" i="7" s="1"/>
  <c r="Q58" i="7"/>
  <c r="R58" i="7"/>
  <c r="S58" i="7"/>
  <c r="U58" i="7"/>
  <c r="M59" i="7"/>
  <c r="N59" i="7"/>
  <c r="O59" i="7"/>
  <c r="P59" i="7"/>
  <c r="Q59" i="7"/>
  <c r="R59" i="7"/>
  <c r="S59" i="7"/>
  <c r="T59" i="7"/>
  <c r="U59" i="7"/>
  <c r="M60" i="7"/>
  <c r="N60" i="7"/>
  <c r="O60" i="7"/>
  <c r="P60" i="7"/>
  <c r="Q60" i="7"/>
  <c r="R60" i="7"/>
  <c r="S60" i="7"/>
  <c r="T60" i="7"/>
  <c r="U60" i="7"/>
  <c r="M61" i="7"/>
  <c r="N61" i="7"/>
  <c r="O61" i="7"/>
  <c r="P61" i="7"/>
  <c r="Q61" i="7"/>
  <c r="R61" i="7"/>
  <c r="S61" i="7"/>
  <c r="T61" i="7"/>
  <c r="U61" i="7"/>
  <c r="M62" i="7"/>
  <c r="N62" i="7"/>
  <c r="O62" i="7"/>
  <c r="P62" i="7"/>
  <c r="Q62" i="7"/>
  <c r="R62" i="7"/>
  <c r="S62" i="7"/>
  <c r="T62" i="7"/>
  <c r="U62" i="7"/>
  <c r="M63" i="7"/>
  <c r="N63" i="7"/>
  <c r="O63" i="7"/>
  <c r="P63" i="7"/>
  <c r="Q63" i="7"/>
  <c r="R63" i="7"/>
  <c r="S63" i="7"/>
  <c r="T63" i="7"/>
  <c r="U63" i="7"/>
  <c r="M64" i="7"/>
  <c r="N64" i="7"/>
  <c r="O64" i="7"/>
  <c r="P64" i="7"/>
  <c r="Q64" i="7"/>
  <c r="R64" i="7"/>
  <c r="S64" i="7"/>
  <c r="T64" i="7"/>
  <c r="U64" i="7"/>
  <c r="M65" i="7"/>
  <c r="N65" i="7"/>
  <c r="O65" i="7"/>
  <c r="P65" i="7"/>
  <c r="Q65" i="7"/>
  <c r="R65" i="7"/>
  <c r="S65" i="7"/>
  <c r="T65" i="7"/>
  <c r="U65" i="7"/>
  <c r="M66" i="7"/>
  <c r="N66" i="7"/>
  <c r="O66" i="7"/>
  <c r="P66" i="7"/>
  <c r="Q66" i="7"/>
  <c r="R66" i="7"/>
  <c r="S66" i="7"/>
  <c r="T66" i="7"/>
  <c r="U66" i="7"/>
  <c r="M67" i="7"/>
  <c r="N67" i="7"/>
  <c r="O67" i="7"/>
  <c r="P67" i="7"/>
  <c r="Q67" i="7"/>
  <c r="R67" i="7"/>
  <c r="S67" i="7"/>
  <c r="T67" i="7"/>
  <c r="U67" i="7"/>
  <c r="M68" i="7"/>
  <c r="N68" i="7"/>
  <c r="O68" i="7"/>
  <c r="P68" i="7"/>
  <c r="Q68" i="7"/>
  <c r="R68" i="7"/>
  <c r="S68" i="7"/>
  <c r="T68" i="7"/>
  <c r="U68" i="7"/>
  <c r="M69" i="7"/>
  <c r="N69" i="7"/>
  <c r="O69" i="7"/>
  <c r="P69" i="7"/>
  <c r="T69" i="7" s="1"/>
  <c r="Q69" i="7"/>
  <c r="R69" i="7"/>
  <c r="S69" i="7"/>
  <c r="U69" i="7"/>
  <c r="M70" i="7"/>
  <c r="N70" i="7"/>
  <c r="O70" i="7"/>
  <c r="P70" i="7"/>
  <c r="Q70" i="7"/>
  <c r="R70" i="7"/>
  <c r="S70" i="7"/>
  <c r="T70" i="7"/>
  <c r="U70" i="7"/>
  <c r="M71" i="7"/>
  <c r="N71" i="7"/>
  <c r="O71" i="7"/>
  <c r="P71" i="7"/>
  <c r="Q71" i="7"/>
  <c r="R71" i="7"/>
  <c r="S71" i="7"/>
  <c r="T71" i="7"/>
  <c r="U71" i="7"/>
  <c r="M72" i="7"/>
  <c r="N72" i="7"/>
  <c r="O72" i="7"/>
  <c r="P72" i="7"/>
  <c r="Q72" i="7"/>
  <c r="R72" i="7"/>
  <c r="S72" i="7"/>
  <c r="T72" i="7"/>
  <c r="U72" i="7"/>
  <c r="AZ11" i="6"/>
  <c r="AJ12" i="6"/>
  <c r="AJ10" i="6" s="1"/>
  <c r="AK12" i="6"/>
  <c r="AK10" i="6" s="1"/>
  <c r="AK11" i="6" s="1"/>
  <c r="AL12" i="6"/>
  <c r="AL10" i="6" s="1"/>
  <c r="AL11" i="6" s="1"/>
  <c r="AM12" i="6"/>
  <c r="AN12" i="6"/>
  <c r="AO12" i="6"/>
  <c r="AO10" i="6" s="1"/>
  <c r="AO11" i="6" s="1"/>
  <c r="AP12" i="6"/>
  <c r="AQ12" i="6"/>
  <c r="AR12" i="6"/>
  <c r="AS12" i="6"/>
  <c r="AS10" i="6" s="1"/>
  <c r="AT12" i="6"/>
  <c r="AU12" i="6"/>
  <c r="AV12" i="6"/>
  <c r="AV10" i="6" s="1"/>
  <c r="AW12" i="6"/>
  <c r="AX12" i="6"/>
  <c r="AY12" i="6" a="1"/>
  <c r="AY12" i="6" s="1"/>
  <c r="AY10" i="6" s="1"/>
  <c r="AY11" i="6" s="1"/>
  <c r="AZ12" i="6"/>
  <c r="AZ10" i="6" s="1"/>
  <c r="BA12" i="6"/>
  <c r="BA10" i="6" s="1"/>
  <c r="BA11" i="6" s="1"/>
  <c r="BB12" i="6"/>
  <c r="BB10" i="6" s="1"/>
  <c r="BB11" i="6" s="1"/>
  <c r="AJ16" i="6"/>
  <c r="AK16" i="6"/>
  <c r="AL16" i="6"/>
  <c r="AM16" i="6"/>
  <c r="AN16" i="6"/>
  <c r="AO16" i="6"/>
  <c r="AP16" i="6"/>
  <c r="AQ16" i="6"/>
  <c r="AR16" i="6"/>
  <c r="AS16" i="6"/>
  <c r="AT16" i="6"/>
  <c r="AU16" i="6"/>
  <c r="AV16" i="6"/>
  <c r="AW16" i="6"/>
  <c r="AX16" i="6"/>
  <c r="AY16" i="6"/>
  <c r="AZ16" i="6"/>
  <c r="BA16" i="6"/>
  <c r="BB16" i="6"/>
  <c r="AJ20" i="6"/>
  <c r="AK20" i="6"/>
  <c r="AL20" i="6"/>
  <c r="AM20" i="6"/>
  <c r="AN20" i="6"/>
  <c r="AO20" i="6"/>
  <c r="AP20" i="6"/>
  <c r="AQ20" i="6"/>
  <c r="AR20" i="6"/>
  <c r="AS20" i="6"/>
  <c r="AT20" i="6"/>
  <c r="AU20" i="6"/>
  <c r="AV20" i="6"/>
  <c r="AW20" i="6"/>
  <c r="AX20" i="6"/>
  <c r="AY20" i="6"/>
  <c r="AZ20" i="6"/>
  <c r="BA20" i="6"/>
  <c r="BB20" i="6"/>
  <c r="AJ25" i="6"/>
  <c r="AJ26" i="6" s="1"/>
  <c r="AM25" i="6"/>
  <c r="AM26" i="6" s="1"/>
  <c r="AP25" i="6"/>
  <c r="AS25" i="6"/>
  <c r="AT25" i="6"/>
  <c r="AU25" i="6"/>
  <c r="AV25" i="6"/>
  <c r="AY25" i="6"/>
  <c r="AY26" i="6" s="1"/>
  <c r="AS26" i="6"/>
  <c r="AT26" i="6"/>
  <c r="AU26" i="6"/>
  <c r="AJ27" i="6"/>
  <c r="AK27" i="6"/>
  <c r="AL27" i="6"/>
  <c r="AM27" i="6"/>
  <c r="AN27" i="6"/>
  <c r="AO27" i="6"/>
  <c r="AP27" i="6"/>
  <c r="AQ27" i="6"/>
  <c r="AQ25" i="6" s="1"/>
  <c r="AQ26" i="6" s="1"/>
  <c r="AR27" i="6"/>
  <c r="AR25" i="6" s="1"/>
  <c r="AR26" i="6" s="1"/>
  <c r="AS27" i="6"/>
  <c r="AT27" i="6"/>
  <c r="AU27" i="6"/>
  <c r="AV27" i="6"/>
  <c r="AW27" i="6"/>
  <c r="AW25" i="6" s="1"/>
  <c r="AW26" i="6" s="1"/>
  <c r="AX27" i="6"/>
  <c r="AX25" i="6" s="1"/>
  <c r="AX26" i="6" s="1"/>
  <c r="AY27" i="6"/>
  <c r="AZ27" i="6"/>
  <c r="BA27" i="6"/>
  <c r="BB27" i="6"/>
  <c r="AJ31" i="6"/>
  <c r="AK31" i="6"/>
  <c r="AL31" i="6"/>
  <c r="AM31" i="6"/>
  <c r="AN31" i="6"/>
  <c r="AO31" i="6"/>
  <c r="AP31" i="6"/>
  <c r="AQ31" i="6"/>
  <c r="AR31" i="6"/>
  <c r="AS31" i="6"/>
  <c r="AT31" i="6"/>
  <c r="AU31" i="6"/>
  <c r="AV31" i="6"/>
  <c r="AW31" i="6"/>
  <c r="AX31" i="6"/>
  <c r="AY31" i="6"/>
  <c r="AZ31" i="6"/>
  <c r="AZ25" i="6" s="1"/>
  <c r="AZ26" i="6" s="1"/>
  <c r="BA31" i="6"/>
  <c r="BB31" i="6"/>
  <c r="AJ35" i="6"/>
  <c r="AK35" i="6"/>
  <c r="AL35" i="6"/>
  <c r="AM35" i="6"/>
  <c r="AN35" i="6"/>
  <c r="AO35" i="6"/>
  <c r="AP35" i="6"/>
  <c r="AQ35" i="6"/>
  <c r="AR35" i="6"/>
  <c r="AS35" i="6"/>
  <c r="AT35" i="6"/>
  <c r="AU35" i="6"/>
  <c r="AV35" i="6"/>
  <c r="AW35" i="6"/>
  <c r="AX35" i="6"/>
  <c r="AY35" i="6"/>
  <c r="AZ35" i="6"/>
  <c r="BA35" i="6"/>
  <c r="BB35" i="6"/>
  <c r="BB25" i="6" s="1"/>
  <c r="BB26" i="6" s="1"/>
  <c r="AL40" i="6"/>
  <c r="AO40" i="6"/>
  <c r="AP40" i="6"/>
  <c r="AW40" i="6"/>
  <c r="AW41" i="6" s="1"/>
  <c r="AX40" i="6"/>
  <c r="AX41" i="6" s="1"/>
  <c r="BB40" i="6"/>
  <c r="BB41" i="6" s="1"/>
  <c r="AL41" i="6"/>
  <c r="AO41" i="6"/>
  <c r="AP41" i="6"/>
  <c r="AQ41" i="6"/>
  <c r="AR41" i="6"/>
  <c r="AS41" i="6"/>
  <c r="AT41" i="6"/>
  <c r="AJ42" i="6"/>
  <c r="AK42" i="6"/>
  <c r="AL42" i="6"/>
  <c r="AM42" i="6"/>
  <c r="AN42" i="6"/>
  <c r="AO42" i="6"/>
  <c r="AP42" i="6"/>
  <c r="AQ42" i="6"/>
  <c r="AR42" i="6"/>
  <c r="AR40" i="6" s="1"/>
  <c r="AS42" i="6"/>
  <c r="AS40" i="6" s="1"/>
  <c r="AT42" i="6"/>
  <c r="AT40" i="6" s="1"/>
  <c r="AU42" i="6"/>
  <c r="AU40" i="6" s="1"/>
  <c r="AU41" i="6" s="1"/>
  <c r="AV42" i="6"/>
  <c r="AW42" i="6"/>
  <c r="AX42" i="6"/>
  <c r="AY42" i="6"/>
  <c r="AZ42" i="6"/>
  <c r="BA42" i="6"/>
  <c r="BB42" i="6"/>
  <c r="AJ46" i="6"/>
  <c r="AK46" i="6"/>
  <c r="AL46" i="6"/>
  <c r="AM46" i="6"/>
  <c r="AN46" i="6"/>
  <c r="AO46" i="6"/>
  <c r="AP46" i="6"/>
  <c r="AQ46" i="6"/>
  <c r="AQ40" i="6" s="1"/>
  <c r="AR46" i="6"/>
  <c r="AS46" i="6"/>
  <c r="AT46" i="6"/>
  <c r="AU46" i="6"/>
  <c r="AV46" i="6"/>
  <c r="AW46" i="6"/>
  <c r="AX46" i="6"/>
  <c r="AY46" i="6"/>
  <c r="AY40" i="6" s="1"/>
  <c r="AY41" i="6" s="1"/>
  <c r="AZ46" i="6"/>
  <c r="BA46" i="6"/>
  <c r="BB46" i="6"/>
  <c r="AJ50" i="6"/>
  <c r="AK50" i="6"/>
  <c r="AL50" i="6"/>
  <c r="AM50" i="6"/>
  <c r="AN50" i="6"/>
  <c r="AO50" i="6"/>
  <c r="AP50" i="6"/>
  <c r="AQ50" i="6"/>
  <c r="AR50" i="6"/>
  <c r="AS50" i="6"/>
  <c r="AT50" i="6"/>
  <c r="AU50" i="6"/>
  <c r="AV50" i="6"/>
  <c r="AV40" i="6" s="1"/>
  <c r="AW50" i="6"/>
  <c r="AX50" i="6"/>
  <c r="AY50" i="6"/>
  <c r="AZ50" i="6"/>
  <c r="BA50" i="6"/>
  <c r="BB50" i="6"/>
  <c r="AN55" i="6"/>
  <c r="AO55" i="6"/>
  <c r="AO56" i="6" s="1"/>
  <c r="AR55" i="6"/>
  <c r="AR56" i="6" s="1"/>
  <c r="AW55" i="6"/>
  <c r="AW56" i="6" s="1"/>
  <c r="AX55" i="6"/>
  <c r="AX56" i="6" s="1"/>
  <c r="AY55" i="6"/>
  <c r="AY56" i="6" s="1"/>
  <c r="AZ55" i="6"/>
  <c r="AZ56" i="6" s="1"/>
  <c r="AM56" i="6"/>
  <c r="AJ57" i="6"/>
  <c r="AK57" i="6"/>
  <c r="AL57" i="6"/>
  <c r="AM57" i="6"/>
  <c r="AM55" i="6" s="1"/>
  <c r="AN57" i="6"/>
  <c r="AO57" i="6"/>
  <c r="AP57" i="6"/>
  <c r="AQ57" i="6"/>
  <c r="AQ55" i="6" s="1"/>
  <c r="AQ56" i="6" s="1"/>
  <c r="AR57" i="6"/>
  <c r="AS57" i="6"/>
  <c r="AT57" i="6"/>
  <c r="AU57" i="6"/>
  <c r="AV57" i="6"/>
  <c r="AV55" i="6" s="1"/>
  <c r="AW57" i="6"/>
  <c r="AX57" i="6"/>
  <c r="AY57" i="6"/>
  <c r="AZ57" i="6"/>
  <c r="BA57" i="6"/>
  <c r="BA55" i="6" s="1"/>
  <c r="BA56" i="6" s="1"/>
  <c r="BB57" i="6"/>
  <c r="BB55" i="6" s="1"/>
  <c r="BB56" i="6" s="1"/>
  <c r="AJ61" i="6"/>
  <c r="AK61" i="6"/>
  <c r="AK55" i="6" s="1"/>
  <c r="AK56" i="6" s="1"/>
  <c r="AL61" i="6"/>
  <c r="AM61" i="6"/>
  <c r="AN61" i="6"/>
  <c r="AO61" i="6"/>
  <c r="AP61" i="6"/>
  <c r="AQ61" i="6"/>
  <c r="AR61" i="6"/>
  <c r="AS61" i="6"/>
  <c r="AT61" i="6"/>
  <c r="AU61" i="6"/>
  <c r="AV61" i="6"/>
  <c r="AW61" i="6"/>
  <c r="AX61" i="6"/>
  <c r="AY61" i="6"/>
  <c r="AZ61" i="6"/>
  <c r="BA61" i="6"/>
  <c r="BB61" i="6"/>
  <c r="AJ65" i="6"/>
  <c r="AK65" i="6"/>
  <c r="AL65" i="6"/>
  <c r="AM65" i="6"/>
  <c r="AN65" i="6"/>
  <c r="AO65" i="6"/>
  <c r="AP65" i="6"/>
  <c r="AQ65" i="6"/>
  <c r="AR65" i="6"/>
  <c r="AS65" i="6"/>
  <c r="AT65" i="6"/>
  <c r="AU65" i="6"/>
  <c r="AV65" i="6"/>
  <c r="AW65" i="6"/>
  <c r="AX65" i="6"/>
  <c r="AY65" i="6"/>
  <c r="AZ65" i="6"/>
  <c r="BA65" i="6"/>
  <c r="BB65" i="6"/>
  <c r="AN70" i="6"/>
  <c r="AU70" i="6"/>
  <c r="AV70" i="6"/>
  <c r="BA70" i="6"/>
  <c r="BA71" i="6" s="1"/>
  <c r="AN71" i="6"/>
  <c r="AU71" i="6"/>
  <c r="AJ72" i="6"/>
  <c r="AK72" i="6"/>
  <c r="AL72" i="6"/>
  <c r="AM72" i="6"/>
  <c r="AN72" i="6"/>
  <c r="AO72" i="6"/>
  <c r="AP72" i="6"/>
  <c r="AQ72" i="6"/>
  <c r="AR72" i="6"/>
  <c r="AS72" i="6"/>
  <c r="AT72" i="6"/>
  <c r="AU72" i="6"/>
  <c r="AV72" i="6"/>
  <c r="AW72" i="6"/>
  <c r="AX72" i="6"/>
  <c r="AY72" i="6"/>
  <c r="AZ72" i="6"/>
  <c r="BA72" i="6"/>
  <c r="BB72" i="6"/>
  <c r="AJ76" i="6"/>
  <c r="AK76" i="6"/>
  <c r="AL76" i="6"/>
  <c r="AM76" i="6"/>
  <c r="AN76" i="6"/>
  <c r="AO76" i="6"/>
  <c r="AP76" i="6"/>
  <c r="AQ76" i="6"/>
  <c r="AR76" i="6"/>
  <c r="AS76" i="6"/>
  <c r="AT76" i="6"/>
  <c r="AT70" i="6" s="1"/>
  <c r="AT71" i="6" s="1"/>
  <c r="AU76" i="6"/>
  <c r="AV76" i="6"/>
  <c r="AW76" i="6"/>
  <c r="AW70" i="6" s="1"/>
  <c r="AW71" i="6" s="1"/>
  <c r="AX76" i="6"/>
  <c r="AX70" i="6" s="1"/>
  <c r="AX71" i="6" s="1"/>
  <c r="AY76" i="6"/>
  <c r="AZ76" i="6"/>
  <c r="AZ70" i="6" s="1"/>
  <c r="AZ71" i="6" s="1"/>
  <c r="BA76" i="6"/>
  <c r="BB76" i="6"/>
  <c r="AJ80" i="6"/>
  <c r="AK80" i="6"/>
  <c r="AL80" i="6"/>
  <c r="AM80" i="6"/>
  <c r="AN80" i="6"/>
  <c r="AO80" i="6"/>
  <c r="AP80" i="6"/>
  <c r="AQ80" i="6"/>
  <c r="AR80" i="6"/>
  <c r="AS80" i="6"/>
  <c r="AT80" i="6"/>
  <c r="AU80" i="6"/>
  <c r="AV80" i="6"/>
  <c r="AW80" i="6"/>
  <c r="AX80" i="6"/>
  <c r="AY80" i="6"/>
  <c r="AZ80" i="6"/>
  <c r="BA80" i="6"/>
  <c r="BB80" i="6"/>
  <c r="AL85" i="6"/>
  <c r="AP85" i="6"/>
  <c r="AP86" i="6" s="1"/>
  <c r="AY85" i="6"/>
  <c r="AY86" i="6" s="1"/>
  <c r="AZ85" i="6"/>
  <c r="AZ86" i="6" s="1"/>
  <c r="BJ85" i="6"/>
  <c r="AJ86" i="6"/>
  <c r="AL86" i="6"/>
  <c r="AM86" i="6"/>
  <c r="AJ87" i="6"/>
  <c r="AK87" i="6"/>
  <c r="AL87" i="6"/>
  <c r="AM87" i="6"/>
  <c r="AN87" i="6"/>
  <c r="AO87" i="6"/>
  <c r="AP87" i="6"/>
  <c r="AQ87" i="6"/>
  <c r="AR87" i="6"/>
  <c r="AS87" i="6"/>
  <c r="AS85" i="6" s="1"/>
  <c r="AS86" i="6" s="1"/>
  <c r="AT87" i="6"/>
  <c r="AT85" i="6" s="1"/>
  <c r="AT86" i="6" s="1"/>
  <c r="AU87" i="6"/>
  <c r="AV87" i="6"/>
  <c r="AW87" i="6"/>
  <c r="AX87" i="6"/>
  <c r="AY87" i="6"/>
  <c r="AZ87" i="6"/>
  <c r="BA87" i="6"/>
  <c r="BB87" i="6"/>
  <c r="BB85" i="6" s="1"/>
  <c r="BB86" i="6" s="1"/>
  <c r="AJ91" i="6"/>
  <c r="AJ85" i="6" s="1"/>
  <c r="AK91" i="6"/>
  <c r="AL91" i="6"/>
  <c r="AM91" i="6"/>
  <c r="AN91" i="6"/>
  <c r="AO91" i="6"/>
  <c r="AP91" i="6"/>
  <c r="AQ91" i="6"/>
  <c r="AR91" i="6"/>
  <c r="AS91" i="6"/>
  <c r="AT91" i="6"/>
  <c r="AU91" i="6"/>
  <c r="AV91" i="6"/>
  <c r="AW91" i="6"/>
  <c r="AX91" i="6"/>
  <c r="AY91" i="6"/>
  <c r="AZ91" i="6"/>
  <c r="BA91" i="6"/>
  <c r="BB91" i="6"/>
  <c r="AJ95" i="6"/>
  <c r="AK95" i="6"/>
  <c r="AL95" i="6"/>
  <c r="AM95" i="6"/>
  <c r="AM85" i="6" s="1"/>
  <c r="AN95" i="6"/>
  <c r="AO95" i="6"/>
  <c r="AP95" i="6"/>
  <c r="AQ95" i="6"/>
  <c r="AR95" i="6"/>
  <c r="AS95" i="6"/>
  <c r="AT95" i="6"/>
  <c r="AU95" i="6"/>
  <c r="AV95" i="6"/>
  <c r="AV85" i="6" s="1"/>
  <c r="AV86" i="6" s="1"/>
  <c r="AW95" i="6"/>
  <c r="AW85" i="6" s="1"/>
  <c r="AW86" i="6" s="1"/>
  <c r="AX95" i="6"/>
  <c r="AX85" i="6" s="1"/>
  <c r="AX86" i="6" s="1"/>
  <c r="AY95" i="6"/>
  <c r="AZ95" i="6"/>
  <c r="BA95" i="6"/>
  <c r="BA85" i="6" s="1"/>
  <c r="BA86" i="6" s="1"/>
  <c r="BB95" i="6"/>
  <c r="AM100" i="6"/>
  <c r="AM101" i="6"/>
  <c r="AN101" i="6"/>
  <c r="AO101" i="6"/>
  <c r="AP101" i="6"/>
  <c r="AZ101" i="6"/>
  <c r="BB101" i="6"/>
  <c r="AJ102" i="6"/>
  <c r="AJ100" i="6" s="1"/>
  <c r="AK102" i="6"/>
  <c r="AK100" i="6" s="1"/>
  <c r="AK101" i="6" s="1"/>
  <c r="AL102" i="6"/>
  <c r="AL100" i="6" s="1"/>
  <c r="AL101" i="6" s="1"/>
  <c r="AM102" i="6"/>
  <c r="AN102" i="6"/>
  <c r="AO102" i="6"/>
  <c r="AP102" i="6"/>
  <c r="AQ102" i="6"/>
  <c r="AR102" i="6"/>
  <c r="AS102" i="6"/>
  <c r="AT102" i="6"/>
  <c r="AU102" i="6"/>
  <c r="AU100" i="6" s="1"/>
  <c r="AU101" i="6" s="1"/>
  <c r="AV102" i="6"/>
  <c r="AW102" i="6"/>
  <c r="AX102" i="6"/>
  <c r="AY102" i="6"/>
  <c r="AZ102" i="6"/>
  <c r="AZ100" i="6" s="1"/>
  <c r="BA102" i="6"/>
  <c r="BB102" i="6"/>
  <c r="BB100" i="6" s="1"/>
  <c r="AJ106" i="6"/>
  <c r="AK106" i="6"/>
  <c r="AL106" i="6"/>
  <c r="AM106" i="6"/>
  <c r="AN106" i="6"/>
  <c r="AN100" i="6" s="1"/>
  <c r="AO106" i="6"/>
  <c r="AP106" i="6"/>
  <c r="AQ106" i="6"/>
  <c r="AR106" i="6"/>
  <c r="AR100" i="6" s="1"/>
  <c r="AR101" i="6" s="1"/>
  <c r="AS106" i="6"/>
  <c r="AT106" i="6"/>
  <c r="AU106" i="6"/>
  <c r="AV106" i="6"/>
  <c r="AW106" i="6"/>
  <c r="AX106" i="6"/>
  <c r="AY106" i="6"/>
  <c r="AZ106" i="6"/>
  <c r="BA106" i="6"/>
  <c r="BB106" i="6"/>
  <c r="AJ110" i="6"/>
  <c r="AK110" i="6"/>
  <c r="AL110" i="6"/>
  <c r="AM110" i="6"/>
  <c r="AN110" i="6"/>
  <c r="AO110" i="6"/>
  <c r="AO100" i="6" s="1"/>
  <c r="AP110" i="6"/>
  <c r="AP100" i="6" s="1"/>
  <c r="AQ110" i="6"/>
  <c r="AR110" i="6"/>
  <c r="AS110" i="6"/>
  <c r="AT110" i="6"/>
  <c r="AU110" i="6"/>
  <c r="AV110" i="6"/>
  <c r="AW110" i="6"/>
  <c r="AX110" i="6"/>
  <c r="AY110" i="6"/>
  <c r="AZ110" i="6"/>
  <c r="BA110" i="6"/>
  <c r="BB110" i="6"/>
  <c r="AK115" i="6"/>
  <c r="AL115" i="6"/>
  <c r="AR115" i="6"/>
  <c r="AR116" i="6" s="1"/>
  <c r="AS115" i="6"/>
  <c r="AT115" i="6"/>
  <c r="AT116" i="6" s="1"/>
  <c r="AU115" i="6"/>
  <c r="AU116" i="6" s="1"/>
  <c r="AK116" i="6"/>
  <c r="AL116" i="6"/>
  <c r="AN116" i="6"/>
  <c r="AO116" i="6"/>
  <c r="AZ116" i="6"/>
  <c r="AJ117" i="6"/>
  <c r="AK117" i="6"/>
  <c r="AL117" i="6"/>
  <c r="AM117" i="6"/>
  <c r="AN117" i="6"/>
  <c r="AO117" i="6"/>
  <c r="AO115" i="6" s="1"/>
  <c r="AP117" i="6"/>
  <c r="AP115" i="6" s="1"/>
  <c r="AQ117" i="6"/>
  <c r="AQ115" i="6" s="1"/>
  <c r="AQ116" i="6" s="1"/>
  <c r="AR117" i="6"/>
  <c r="AS117" i="6"/>
  <c r="AT117" i="6"/>
  <c r="AU117" i="6"/>
  <c r="AV117" i="6"/>
  <c r="AV115" i="6" s="1"/>
  <c r="AW117" i="6"/>
  <c r="AX117" i="6"/>
  <c r="AY117" i="6"/>
  <c r="AZ117" i="6"/>
  <c r="AZ115" i="6" s="1"/>
  <c r="BA117" i="6"/>
  <c r="BB117" i="6"/>
  <c r="AJ121" i="6"/>
  <c r="AK121" i="6"/>
  <c r="AL121" i="6"/>
  <c r="AM121" i="6"/>
  <c r="AN121" i="6"/>
  <c r="AN115" i="6" s="1"/>
  <c r="AO121" i="6"/>
  <c r="AP121" i="6"/>
  <c r="AQ121" i="6"/>
  <c r="AR121" i="6"/>
  <c r="AS121" i="6"/>
  <c r="AT121" i="6"/>
  <c r="AU121" i="6"/>
  <c r="AV121" i="6"/>
  <c r="AW121" i="6"/>
  <c r="AX121" i="6"/>
  <c r="AY121" i="6"/>
  <c r="AY115" i="6" s="1"/>
  <c r="AY116" i="6" s="1"/>
  <c r="AZ121" i="6"/>
  <c r="BA121" i="6"/>
  <c r="BB121" i="6"/>
  <c r="AJ125" i="6"/>
  <c r="AK125" i="6"/>
  <c r="AL125" i="6"/>
  <c r="AM125" i="6"/>
  <c r="AN125" i="6"/>
  <c r="AO125" i="6"/>
  <c r="AP125" i="6"/>
  <c r="AQ125" i="6"/>
  <c r="AR125" i="6"/>
  <c r="AS125" i="6"/>
  <c r="AT125" i="6"/>
  <c r="AU125" i="6"/>
  <c r="AV125" i="6"/>
  <c r="AW125" i="6"/>
  <c r="AX125" i="6"/>
  <c r="AY125" i="6"/>
  <c r="AZ125" i="6"/>
  <c r="BA125" i="6"/>
  <c r="BB125" i="6"/>
  <c r="AV130" i="6"/>
  <c r="AW130" i="6"/>
  <c r="AW131" i="6" s="1"/>
  <c r="AX130" i="6"/>
  <c r="AX131" i="6" s="1"/>
  <c r="AY130" i="6"/>
  <c r="AY131" i="6" s="1"/>
  <c r="AZ130" i="6"/>
  <c r="AZ131" i="6" s="1"/>
  <c r="BA130" i="6"/>
  <c r="BA131" i="6" s="1"/>
  <c r="AJ132" i="6"/>
  <c r="AK132" i="6"/>
  <c r="AL132" i="6"/>
  <c r="AL130" i="6" s="1"/>
  <c r="AL131" i="6" s="1"/>
  <c r="AM132" i="6"/>
  <c r="AM130" i="6" s="1"/>
  <c r="AN132" i="6"/>
  <c r="AN130" i="6" s="1"/>
  <c r="AN131" i="6" s="1"/>
  <c r="AO132" i="6"/>
  <c r="AO130" i="6" s="1"/>
  <c r="AO131" i="6" s="1"/>
  <c r="AP132" i="6"/>
  <c r="AQ132" i="6"/>
  <c r="AR132" i="6"/>
  <c r="AS132" i="6"/>
  <c r="AT132" i="6"/>
  <c r="AU132" i="6"/>
  <c r="AV132" i="6"/>
  <c r="AW132" i="6"/>
  <c r="AX132" i="6"/>
  <c r="AY132" i="6"/>
  <c r="AZ132" i="6"/>
  <c r="BA132" i="6"/>
  <c r="BB132" i="6"/>
  <c r="AJ136" i="6"/>
  <c r="AJ130" i="6" s="1"/>
  <c r="AK136" i="6"/>
  <c r="AL136" i="6"/>
  <c r="AM136" i="6"/>
  <c r="AN136" i="6"/>
  <c r="AO136" i="6"/>
  <c r="AP136" i="6"/>
  <c r="AQ136" i="6"/>
  <c r="AQ130" i="6" s="1"/>
  <c r="AQ131" i="6" s="1"/>
  <c r="AR136" i="6"/>
  <c r="AR130" i="6" s="1"/>
  <c r="AR131" i="6" s="1"/>
  <c r="AS136" i="6"/>
  <c r="AS130" i="6" s="1"/>
  <c r="AS131" i="6" s="1"/>
  <c r="AT136" i="6"/>
  <c r="AU136" i="6"/>
  <c r="AV136" i="6"/>
  <c r="AW136" i="6"/>
  <c r="AX136" i="6"/>
  <c r="AY136" i="6"/>
  <c r="AZ136" i="6"/>
  <c r="BA136" i="6"/>
  <c r="BB136" i="6"/>
  <c r="BB130" i="6" s="1"/>
  <c r="BB131" i="6" s="1"/>
  <c r="AJ140" i="6"/>
  <c r="AK140" i="6"/>
  <c r="AK130" i="6" s="1"/>
  <c r="AK131" i="6" s="1"/>
  <c r="AL140" i="6"/>
  <c r="AM140" i="6"/>
  <c r="AN140" i="6"/>
  <c r="AO140" i="6"/>
  <c r="AP140" i="6"/>
  <c r="AP130" i="6" s="1"/>
  <c r="AQ140" i="6"/>
  <c r="AR140" i="6"/>
  <c r="AS140" i="6"/>
  <c r="AT140" i="6"/>
  <c r="AU140" i="6"/>
  <c r="AV140" i="6"/>
  <c r="AW140" i="6"/>
  <c r="AX140" i="6"/>
  <c r="AY140" i="6"/>
  <c r="AZ140" i="6"/>
  <c r="BA140" i="6"/>
  <c r="BB140" i="6"/>
  <c r="AY145" i="6"/>
  <c r="AY146" i="6" s="1"/>
  <c r="AU146" i="6"/>
  <c r="AV146" i="6"/>
  <c r="AJ147" i="6"/>
  <c r="AK147" i="6"/>
  <c r="AL147" i="6"/>
  <c r="AM147" i="6"/>
  <c r="AN147" i="6"/>
  <c r="AO147" i="6"/>
  <c r="AP147" i="6"/>
  <c r="AQ147" i="6"/>
  <c r="AR147" i="6"/>
  <c r="AS147" i="6"/>
  <c r="AS145" i="6" s="1"/>
  <c r="AT147" i="6"/>
  <c r="AT145" i="6" s="1"/>
  <c r="AT146" i="6" s="1"/>
  <c r="AU147" i="6"/>
  <c r="AU145" i="6" s="1"/>
  <c r="AV147" i="6"/>
  <c r="AV145" i="6" s="1"/>
  <c r="AW147" i="6"/>
  <c r="AW145" i="6" s="1"/>
  <c r="AW146" i="6" s="1"/>
  <c r="AX147" i="6"/>
  <c r="AX145" i="6" s="1"/>
  <c r="AX146" i="6" s="1"/>
  <c r="AY147" i="6"/>
  <c r="AZ147" i="6"/>
  <c r="BA147" i="6"/>
  <c r="BB147" i="6"/>
  <c r="AJ151" i="6"/>
  <c r="AK151" i="6"/>
  <c r="AL151" i="6"/>
  <c r="AM151" i="6"/>
  <c r="AN151" i="6"/>
  <c r="AO151" i="6"/>
  <c r="AP151" i="6"/>
  <c r="AQ151" i="6"/>
  <c r="AR151" i="6"/>
  <c r="AS151" i="6"/>
  <c r="AT151" i="6"/>
  <c r="AU151" i="6"/>
  <c r="AV151" i="6"/>
  <c r="AW151" i="6"/>
  <c r="AX151" i="6"/>
  <c r="AY151" i="6"/>
  <c r="AZ151" i="6"/>
  <c r="AZ145" i="6" s="1"/>
  <c r="AZ146" i="6" s="1"/>
  <c r="BA151" i="6"/>
  <c r="BB151" i="6"/>
  <c r="AJ155" i="6"/>
  <c r="AJ145" i="6" s="1"/>
  <c r="AK155" i="6"/>
  <c r="AK145" i="6" s="1"/>
  <c r="AK146" i="6" s="1"/>
  <c r="AL155" i="6"/>
  <c r="AL145" i="6" s="1"/>
  <c r="AL146" i="6" s="1"/>
  <c r="AM155" i="6"/>
  <c r="AN155" i="6"/>
  <c r="AO155" i="6"/>
  <c r="AP155" i="6"/>
  <c r="AQ155" i="6"/>
  <c r="AR155" i="6"/>
  <c r="AS155" i="6"/>
  <c r="AT155" i="6"/>
  <c r="AU155" i="6"/>
  <c r="AV155" i="6"/>
  <c r="AW155" i="6"/>
  <c r="AX155" i="6"/>
  <c r="AY155" i="6"/>
  <c r="AZ155" i="6"/>
  <c r="BA155" i="6"/>
  <c r="BB155" i="6"/>
  <c r="AM160" i="6"/>
  <c r="AP160" i="6"/>
  <c r="AP161" i="6" s="1"/>
  <c r="AZ160" i="6"/>
  <c r="AZ161" i="6" s="1"/>
  <c r="AJ161" i="6"/>
  <c r="AK161" i="6"/>
  <c r="AM161" i="6"/>
  <c r="AN161" i="6"/>
  <c r="BA161" i="6"/>
  <c r="AJ162" i="6"/>
  <c r="AJ160" i="6" s="1"/>
  <c r="AK162" i="6"/>
  <c r="AK160" i="6" s="1"/>
  <c r="AL162" i="6"/>
  <c r="AM162" i="6"/>
  <c r="AN162" i="6"/>
  <c r="AN160" i="6" s="1"/>
  <c r="AO162" i="6"/>
  <c r="AP162" i="6"/>
  <c r="AQ162" i="6"/>
  <c r="AR162" i="6"/>
  <c r="AS162" i="6"/>
  <c r="AT162" i="6"/>
  <c r="AU162" i="6"/>
  <c r="AV162" i="6"/>
  <c r="AW162" i="6"/>
  <c r="AX162" i="6"/>
  <c r="AY162" i="6"/>
  <c r="AZ162" i="6"/>
  <c r="BA162" i="6"/>
  <c r="BA160" i="6" s="1"/>
  <c r="BB162" i="6"/>
  <c r="AJ166" i="6"/>
  <c r="AK166" i="6"/>
  <c r="AL166" i="6"/>
  <c r="AM166" i="6"/>
  <c r="AN166" i="6"/>
  <c r="AO166" i="6"/>
  <c r="AP166" i="6"/>
  <c r="AQ166" i="6"/>
  <c r="AR166" i="6"/>
  <c r="AS166" i="6"/>
  <c r="AT166" i="6"/>
  <c r="AU166" i="6"/>
  <c r="AV166" i="6"/>
  <c r="AV160" i="6" s="1"/>
  <c r="AV161" i="6" s="1"/>
  <c r="AW166" i="6"/>
  <c r="AW160" i="6" s="1"/>
  <c r="AW161" i="6" s="1"/>
  <c r="AX166" i="6"/>
  <c r="AX160" i="6" s="1"/>
  <c r="AX161" i="6" s="1"/>
  <c r="AY166" i="6"/>
  <c r="AZ166" i="6"/>
  <c r="BA166" i="6"/>
  <c r="BB166" i="6"/>
  <c r="AJ170" i="6"/>
  <c r="AK170" i="6"/>
  <c r="AL170" i="6"/>
  <c r="AM170" i="6"/>
  <c r="AN170" i="6"/>
  <c r="AO170" i="6"/>
  <c r="AP170" i="6"/>
  <c r="AQ170" i="6"/>
  <c r="AR170" i="6"/>
  <c r="AS170" i="6"/>
  <c r="AT170" i="6"/>
  <c r="AU170" i="6"/>
  <c r="AV170" i="6"/>
  <c r="AW170" i="6"/>
  <c r="AX170" i="6"/>
  <c r="AY170" i="6"/>
  <c r="AY160" i="6" s="1"/>
  <c r="AY161" i="6" s="1"/>
  <c r="AZ170" i="6"/>
  <c r="BA170" i="6"/>
  <c r="BB170" i="6"/>
  <c r="AP175" i="6"/>
  <c r="AS175" i="6"/>
  <c r="AW175" i="6"/>
  <c r="AW176" i="6" s="1"/>
  <c r="AX175" i="6"/>
  <c r="AX176" i="6" s="1"/>
  <c r="AY175" i="6"/>
  <c r="AY176" i="6" s="1"/>
  <c r="BB176" i="6"/>
  <c r="AJ177" i="6"/>
  <c r="AK177" i="6"/>
  <c r="AL177" i="6"/>
  <c r="AL175" i="6" s="1"/>
  <c r="AL176" i="6" s="1"/>
  <c r="AM177" i="6"/>
  <c r="AN177" i="6"/>
  <c r="AO177" i="6"/>
  <c r="AP177" i="6"/>
  <c r="AQ177" i="6"/>
  <c r="AQ175" i="6" s="1"/>
  <c r="AQ176" i="6" s="1"/>
  <c r="AR177" i="6"/>
  <c r="AS177" i="6"/>
  <c r="AT177" i="6"/>
  <c r="AU177" i="6"/>
  <c r="AV177" i="6"/>
  <c r="AW177" i="6"/>
  <c r="AX177" i="6"/>
  <c r="AY177" i="6"/>
  <c r="AZ177" i="6"/>
  <c r="AZ175" i="6" s="1"/>
  <c r="AZ176" i="6" s="1"/>
  <c r="BA177" i="6"/>
  <c r="BA175" i="6" s="1"/>
  <c r="BA176" i="6" s="1"/>
  <c r="BB177" i="6"/>
  <c r="AJ181" i="6"/>
  <c r="AK181" i="6"/>
  <c r="AL181" i="6"/>
  <c r="AM181" i="6"/>
  <c r="AN181" i="6"/>
  <c r="AO181" i="6"/>
  <c r="AP181" i="6"/>
  <c r="AQ181" i="6"/>
  <c r="AR181" i="6"/>
  <c r="AS181" i="6"/>
  <c r="AT181" i="6"/>
  <c r="AU181" i="6"/>
  <c r="AU175" i="6" s="1"/>
  <c r="AU176" i="6" s="1"/>
  <c r="AV181" i="6"/>
  <c r="AV175" i="6" s="1"/>
  <c r="AW181" i="6"/>
  <c r="AX181" i="6"/>
  <c r="AY181" i="6"/>
  <c r="AZ181" i="6"/>
  <c r="BA181" i="6"/>
  <c r="BB181" i="6"/>
  <c r="BB175" i="6" s="1"/>
  <c r="AJ185" i="6"/>
  <c r="AK185" i="6"/>
  <c r="AL185" i="6"/>
  <c r="AM185" i="6"/>
  <c r="AN185" i="6"/>
  <c r="AO185" i="6"/>
  <c r="AP185" i="6"/>
  <c r="AQ185" i="6"/>
  <c r="AR185" i="6"/>
  <c r="AR175" i="6" s="1"/>
  <c r="AR176" i="6" s="1"/>
  <c r="AS185" i="6"/>
  <c r="AT185" i="6"/>
  <c r="AT175" i="6" s="1"/>
  <c r="AT176" i="6" s="1"/>
  <c r="AU185" i="6"/>
  <c r="AV185" i="6"/>
  <c r="AW185" i="6"/>
  <c r="AX185" i="6"/>
  <c r="AY185" i="6"/>
  <c r="AZ185" i="6"/>
  <c r="BA185" i="6"/>
  <c r="BB185" i="6"/>
  <c r="AM190" i="6"/>
  <c r="AL191" i="6"/>
  <c r="AM191" i="6"/>
  <c r="AJ192" i="6"/>
  <c r="AK192" i="6"/>
  <c r="AK190" i="6" s="1"/>
  <c r="AK191" i="6" s="1"/>
  <c r="AL192" i="6"/>
  <c r="AL190" i="6" s="1"/>
  <c r="AM192" i="6"/>
  <c r="AN192" i="6"/>
  <c r="AO192" i="6"/>
  <c r="AP192" i="6"/>
  <c r="AQ192" i="6"/>
  <c r="AR192" i="6"/>
  <c r="AS192" i="6"/>
  <c r="AT192" i="6"/>
  <c r="AU192" i="6"/>
  <c r="AV192" i="6"/>
  <c r="AW192" i="6"/>
  <c r="AW190" i="6" s="1"/>
  <c r="AW191" i="6" s="1"/>
  <c r="AX192" i="6"/>
  <c r="AX190" i="6" s="1"/>
  <c r="AX191" i="6" s="1"/>
  <c r="AY192" i="6"/>
  <c r="AY190" i="6" s="1"/>
  <c r="AY191" i="6" s="1"/>
  <c r="AZ192" i="6"/>
  <c r="AZ190" i="6" s="1"/>
  <c r="AZ191" i="6" s="1"/>
  <c r="BA192" i="6"/>
  <c r="BA190" i="6" s="1"/>
  <c r="BA191" i="6" s="1"/>
  <c r="BB192" i="6"/>
  <c r="BB190" i="6" s="1"/>
  <c r="BB191" i="6" s="1"/>
  <c r="AJ196" i="6"/>
  <c r="AJ190" i="6" s="1"/>
  <c r="AK196" i="6"/>
  <c r="AL196" i="6"/>
  <c r="AM196" i="6"/>
  <c r="AN196" i="6"/>
  <c r="AO196" i="6"/>
  <c r="AP196" i="6"/>
  <c r="AQ196" i="6"/>
  <c r="AR196" i="6"/>
  <c r="AS196" i="6"/>
  <c r="AT196" i="6"/>
  <c r="AU196" i="6"/>
  <c r="AV196" i="6"/>
  <c r="AW196" i="6"/>
  <c r="AX196" i="6"/>
  <c r="AY196" i="6"/>
  <c r="AZ196" i="6"/>
  <c r="BA196" i="6"/>
  <c r="BB196" i="6"/>
  <c r="AJ200" i="6"/>
  <c r="AK200" i="6"/>
  <c r="AL200" i="6"/>
  <c r="AM200" i="6"/>
  <c r="AN200" i="6"/>
  <c r="AN190" i="6" s="1"/>
  <c r="AO200" i="6"/>
  <c r="AP200" i="6"/>
  <c r="AP190" i="6" s="1"/>
  <c r="AQ200" i="6"/>
  <c r="AQ190" i="6" s="1"/>
  <c r="AQ191" i="6" s="1"/>
  <c r="AR200" i="6"/>
  <c r="AR190" i="6" s="1"/>
  <c r="AR191" i="6" s="1"/>
  <c r="AS200" i="6"/>
  <c r="AT200" i="6"/>
  <c r="AU200" i="6"/>
  <c r="AU190" i="6" s="1"/>
  <c r="AU191" i="6" s="1"/>
  <c r="AV200" i="6"/>
  <c r="AW200" i="6"/>
  <c r="AX200" i="6"/>
  <c r="AY200" i="6"/>
  <c r="AZ200" i="6"/>
  <c r="BA200" i="6"/>
  <c r="BB200" i="6"/>
  <c r="AW205" i="6"/>
  <c r="BA205" i="6"/>
  <c r="AW206" i="6"/>
  <c r="BA206" i="6"/>
  <c r="BB206" i="6"/>
  <c r="AJ207" i="6"/>
  <c r="AK207" i="6"/>
  <c r="AK205" i="6" s="1"/>
  <c r="AK206" i="6" s="1"/>
  <c r="AL207" i="6"/>
  <c r="AL205" i="6" s="1"/>
  <c r="AL206" i="6" s="1"/>
  <c r="AM207" i="6"/>
  <c r="AM205" i="6" s="1"/>
  <c r="AN207" i="6"/>
  <c r="AN205" i="6" s="1"/>
  <c r="AN206" i="6" s="1"/>
  <c r="AO207" i="6"/>
  <c r="AO205" i="6" s="1"/>
  <c r="AO206" i="6" s="1"/>
  <c r="AP207" i="6"/>
  <c r="AQ207" i="6"/>
  <c r="AQ205" i="6" s="1"/>
  <c r="AQ206" i="6" s="1"/>
  <c r="AR207" i="6"/>
  <c r="AR205" i="6" s="1"/>
  <c r="AR206" i="6" s="1"/>
  <c r="AS207" i="6"/>
  <c r="AS205" i="6" s="1"/>
  <c r="AT207" i="6"/>
  <c r="AU207" i="6"/>
  <c r="AV207" i="6"/>
  <c r="AV205" i="6" s="1"/>
  <c r="AW207" i="6"/>
  <c r="AX207" i="6"/>
  <c r="AY207" i="6"/>
  <c r="AZ207" i="6"/>
  <c r="BA207" i="6"/>
  <c r="BB207" i="6"/>
  <c r="AJ211" i="6"/>
  <c r="AJ205" i="6" s="1"/>
  <c r="AK211" i="6"/>
  <c r="AL211" i="6"/>
  <c r="AM211" i="6"/>
  <c r="AN211" i="6"/>
  <c r="AO211" i="6"/>
  <c r="AP211" i="6"/>
  <c r="AQ211" i="6"/>
  <c r="AR211" i="6"/>
  <c r="AS211" i="6"/>
  <c r="AT211" i="6"/>
  <c r="AT205" i="6" s="1"/>
  <c r="AT206" i="6" s="1"/>
  <c r="AU211" i="6"/>
  <c r="AV211" i="6"/>
  <c r="AW211" i="6"/>
  <c r="AX211" i="6"/>
  <c r="AX205" i="6" s="1"/>
  <c r="AX206" i="6" s="1"/>
  <c r="AY211" i="6"/>
  <c r="AZ211" i="6"/>
  <c r="BA211" i="6"/>
  <c r="BB211" i="6"/>
  <c r="BB205" i="6" s="1"/>
  <c r="AJ215" i="6"/>
  <c r="AK215" i="6"/>
  <c r="AL215" i="6"/>
  <c r="AM215" i="6"/>
  <c r="AN215" i="6"/>
  <c r="AO215" i="6"/>
  <c r="AP215" i="6"/>
  <c r="AQ215" i="6"/>
  <c r="AR215" i="6"/>
  <c r="AS215" i="6"/>
  <c r="AT215" i="6"/>
  <c r="AU215" i="6"/>
  <c r="AV215" i="6"/>
  <c r="AW215" i="6"/>
  <c r="AX215" i="6"/>
  <c r="AY215" i="6"/>
  <c r="AZ215" i="6"/>
  <c r="BA215" i="6"/>
  <c r="BB215" i="6"/>
  <c r="AL220" i="6"/>
  <c r="AL221" i="6" s="1"/>
  <c r="AM220" i="6"/>
  <c r="AO220" i="6"/>
  <c r="AP220" i="6"/>
  <c r="AS220" i="6"/>
  <c r="AU220" i="6"/>
  <c r="AU221" i="6" s="1"/>
  <c r="AV220" i="6"/>
  <c r="AM221" i="6"/>
  <c r="AO221" i="6"/>
  <c r="AP221" i="6"/>
  <c r="AS221" i="6"/>
  <c r="AV221" i="6"/>
  <c r="AW221" i="6"/>
  <c r="AZ221" i="6"/>
  <c r="BB221" i="6"/>
  <c r="AJ222" i="6"/>
  <c r="AK222" i="6"/>
  <c r="AL222" i="6"/>
  <c r="AM222" i="6"/>
  <c r="AN222" i="6"/>
  <c r="AO222" i="6"/>
  <c r="AP222" i="6"/>
  <c r="AQ222" i="6"/>
  <c r="AR222" i="6"/>
  <c r="AS222" i="6"/>
  <c r="AT222" i="6"/>
  <c r="AU222" i="6"/>
  <c r="AV222" i="6"/>
  <c r="AW222" i="6"/>
  <c r="AW220" i="6" s="1"/>
  <c r="AX222" i="6"/>
  <c r="AY222" i="6"/>
  <c r="AZ222" i="6"/>
  <c r="BA222" i="6"/>
  <c r="BB222" i="6"/>
  <c r="AJ226" i="6"/>
  <c r="AK226" i="6"/>
  <c r="AK220" i="6" s="1"/>
  <c r="AK221" i="6" s="1"/>
  <c r="AL226" i="6"/>
  <c r="AM226" i="6"/>
  <c r="AN226" i="6"/>
  <c r="AN220" i="6" s="1"/>
  <c r="AN221" i="6" s="1"/>
  <c r="AO226" i="6"/>
  <c r="AP226" i="6"/>
  <c r="AQ226" i="6"/>
  <c r="AR226" i="6"/>
  <c r="AR220" i="6" s="1"/>
  <c r="AR221" i="6" s="1"/>
  <c r="AS226" i="6"/>
  <c r="AT226" i="6"/>
  <c r="AT220" i="6" s="1"/>
  <c r="AT221" i="6" s="1"/>
  <c r="AU226" i="6"/>
  <c r="AV226" i="6"/>
  <c r="AW226" i="6"/>
  <c r="AX226" i="6"/>
  <c r="AY226" i="6"/>
  <c r="AY220" i="6" s="1"/>
  <c r="AY221" i="6" s="1"/>
  <c r="AZ226" i="6"/>
  <c r="AZ220" i="6" s="1"/>
  <c r="BA226" i="6"/>
  <c r="BB226" i="6"/>
  <c r="BB220" i="6" s="1"/>
  <c r="AJ230" i="6"/>
  <c r="AK230" i="6"/>
  <c r="AL230" i="6"/>
  <c r="AM230" i="6"/>
  <c r="AN230" i="6"/>
  <c r="AO230" i="6"/>
  <c r="AP230" i="6"/>
  <c r="AQ230" i="6"/>
  <c r="AR230" i="6"/>
  <c r="AS230" i="6"/>
  <c r="AT230" i="6"/>
  <c r="AU230" i="6"/>
  <c r="AV230" i="6"/>
  <c r="AW230" i="6"/>
  <c r="AX230" i="6"/>
  <c r="AY230" i="6"/>
  <c r="AZ230" i="6"/>
  <c r="BA230" i="6"/>
  <c r="BB230" i="6"/>
  <c r="AK235" i="6"/>
  <c r="AK236" i="6" s="1"/>
  <c r="AL235" i="6"/>
  <c r="AL236" i="6" s="1"/>
  <c r="AN235" i="6"/>
  <c r="AN236" i="6" s="1"/>
  <c r="AO235" i="6"/>
  <c r="AO236" i="6" s="1"/>
  <c r="AP235" i="6"/>
  <c r="AJ237" i="6"/>
  <c r="AK237" i="6"/>
  <c r="AL237" i="6"/>
  <c r="AM237" i="6"/>
  <c r="AN237" i="6"/>
  <c r="AO237" i="6"/>
  <c r="AP237" i="6"/>
  <c r="AQ237" i="6"/>
  <c r="AQ235" i="6" s="1"/>
  <c r="AQ236" i="6" s="1"/>
  <c r="AR237" i="6"/>
  <c r="AR235" i="6" s="1"/>
  <c r="AR236" i="6" s="1"/>
  <c r="AS237" i="6"/>
  <c r="AS235" i="6" s="1"/>
  <c r="AT237" i="6"/>
  <c r="AT235" i="6" s="1"/>
  <c r="AT236" i="6" s="1"/>
  <c r="AU237" i="6"/>
  <c r="AU235" i="6" s="1"/>
  <c r="AU236" i="6" s="1"/>
  <c r="AV237" i="6"/>
  <c r="AV235" i="6" s="1"/>
  <c r="AW237" i="6"/>
  <c r="AX237" i="6"/>
  <c r="AY237" i="6"/>
  <c r="AZ237" i="6"/>
  <c r="BA237" i="6"/>
  <c r="BB237" i="6"/>
  <c r="AJ241" i="6"/>
  <c r="AK241" i="6"/>
  <c r="AL241" i="6"/>
  <c r="AM241" i="6"/>
  <c r="AN241" i="6"/>
  <c r="AO241" i="6"/>
  <c r="AP241" i="6"/>
  <c r="AQ241" i="6"/>
  <c r="AR241" i="6"/>
  <c r="AS241" i="6"/>
  <c r="AT241" i="6"/>
  <c r="AU241" i="6"/>
  <c r="AV241" i="6"/>
  <c r="AW241" i="6"/>
  <c r="AW235" i="6" s="1"/>
  <c r="AW236" i="6" s="1"/>
  <c r="AX241" i="6"/>
  <c r="AX235" i="6" s="1"/>
  <c r="AX236" i="6" s="1"/>
  <c r="AY241" i="6"/>
  <c r="AY235" i="6" s="1"/>
  <c r="AY236" i="6" s="1"/>
  <c r="AZ241" i="6"/>
  <c r="AZ235" i="6" s="1"/>
  <c r="AZ236" i="6" s="1"/>
  <c r="BA241" i="6"/>
  <c r="BA235" i="6" s="1"/>
  <c r="BA236" i="6" s="1"/>
  <c r="BB241" i="6"/>
  <c r="BB235" i="6" s="1"/>
  <c r="BB236" i="6" s="1"/>
  <c r="AJ245" i="6"/>
  <c r="AK245" i="6"/>
  <c r="AL245" i="6"/>
  <c r="AM245" i="6"/>
  <c r="AN245" i="6"/>
  <c r="AO245" i="6"/>
  <c r="AP245" i="6"/>
  <c r="AQ245" i="6"/>
  <c r="AR245" i="6"/>
  <c r="AS245" i="6"/>
  <c r="AT245" i="6"/>
  <c r="AU245" i="6"/>
  <c r="AV245" i="6"/>
  <c r="AW245" i="6"/>
  <c r="AX245" i="6"/>
  <c r="AY245" i="6"/>
  <c r="AZ245" i="6"/>
  <c r="BA245" i="6"/>
  <c r="BB245" i="6"/>
  <c r="AN250" i="6"/>
  <c r="AN251" i="6" s="1"/>
  <c r="AX250" i="6"/>
  <c r="AX251" i="6" s="1"/>
  <c r="AY250" i="6"/>
  <c r="AY251" i="6" s="1"/>
  <c r="BA250" i="6"/>
  <c r="BA251" i="6" s="1"/>
  <c r="AJ252" i="6"/>
  <c r="AK252" i="6"/>
  <c r="AL252" i="6"/>
  <c r="AM252" i="6"/>
  <c r="AN252" i="6"/>
  <c r="AO252" i="6"/>
  <c r="AO250" i="6" s="1"/>
  <c r="AO251" i="6" s="1"/>
  <c r="AP252" i="6"/>
  <c r="AQ252" i="6"/>
  <c r="AR252" i="6"/>
  <c r="AR250" i="6" s="1"/>
  <c r="AR251" i="6" s="1"/>
  <c r="AS252" i="6"/>
  <c r="AS250" i="6" s="1"/>
  <c r="AT252" i="6"/>
  <c r="AU252" i="6"/>
  <c r="AV252" i="6"/>
  <c r="AV250" i="6" s="1"/>
  <c r="AW252" i="6"/>
  <c r="AW250" i="6" s="1"/>
  <c r="AW251" i="6" s="1"/>
  <c r="AX252" i="6"/>
  <c r="AY252" i="6"/>
  <c r="AZ252" i="6"/>
  <c r="BA252" i="6"/>
  <c r="BB252" i="6"/>
  <c r="AJ256" i="6"/>
  <c r="AK256" i="6"/>
  <c r="AL256" i="6"/>
  <c r="AM256" i="6"/>
  <c r="AN256" i="6"/>
  <c r="AO256" i="6"/>
  <c r="AP256" i="6"/>
  <c r="AQ256" i="6"/>
  <c r="AR256" i="6"/>
  <c r="AS256" i="6"/>
  <c r="AT256" i="6"/>
  <c r="AU256" i="6"/>
  <c r="AV256" i="6"/>
  <c r="AW256" i="6"/>
  <c r="AX256" i="6"/>
  <c r="AY256" i="6"/>
  <c r="AZ256" i="6"/>
  <c r="BA256" i="6"/>
  <c r="BB256" i="6"/>
  <c r="BB250" i="6" s="1"/>
  <c r="BB251" i="6" s="1"/>
  <c r="AJ260" i="6"/>
  <c r="AK260" i="6"/>
  <c r="AL260" i="6"/>
  <c r="AM260" i="6"/>
  <c r="AN260" i="6"/>
  <c r="AO260" i="6"/>
  <c r="AP260" i="6"/>
  <c r="AQ260" i="6"/>
  <c r="AR260" i="6"/>
  <c r="AS260" i="6"/>
  <c r="AT260" i="6"/>
  <c r="AT250" i="6" s="1"/>
  <c r="AT251" i="6" s="1"/>
  <c r="AU260" i="6"/>
  <c r="AU250" i="6" s="1"/>
  <c r="AU251" i="6" s="1"/>
  <c r="AV260" i="6"/>
  <c r="AW260" i="6"/>
  <c r="AX260" i="6"/>
  <c r="AY260" i="6"/>
  <c r="AZ260" i="6"/>
  <c r="AZ250" i="6" s="1"/>
  <c r="AZ251" i="6" s="1"/>
  <c r="BA260" i="6"/>
  <c r="BB260" i="6"/>
  <c r="AN266" i="6"/>
  <c r="AR266" i="6"/>
  <c r="AU266" i="6"/>
  <c r="AZ266" i="6"/>
  <c r="AJ267" i="6"/>
  <c r="AJ265" i="6" s="1"/>
  <c r="AK267" i="6"/>
  <c r="AK265" i="6" s="1"/>
  <c r="AK266" i="6" s="1"/>
  <c r="AL267" i="6"/>
  <c r="AM267" i="6"/>
  <c r="AM265" i="6" s="1"/>
  <c r="AN267" i="6"/>
  <c r="AN265" i="6" s="1"/>
  <c r="AO267" i="6"/>
  <c r="AP267" i="6"/>
  <c r="AQ267" i="6"/>
  <c r="AR267" i="6"/>
  <c r="AS267" i="6"/>
  <c r="AS265" i="6" s="1"/>
  <c r="AT267" i="6"/>
  <c r="AU267" i="6"/>
  <c r="AU265" i="6" s="1"/>
  <c r="AV267" i="6"/>
  <c r="AW267" i="6"/>
  <c r="AX267" i="6"/>
  <c r="AY267" i="6"/>
  <c r="AZ267" i="6"/>
  <c r="BA267" i="6"/>
  <c r="BB267" i="6"/>
  <c r="AJ271" i="6"/>
  <c r="AK271" i="6"/>
  <c r="AL271" i="6"/>
  <c r="AM271" i="6"/>
  <c r="AN271" i="6"/>
  <c r="AO271" i="6"/>
  <c r="AP271" i="6"/>
  <c r="AQ271" i="6"/>
  <c r="AQ265" i="6" s="1"/>
  <c r="AQ266" i="6" s="1"/>
  <c r="AR271" i="6"/>
  <c r="AS271" i="6"/>
  <c r="AT271" i="6"/>
  <c r="AU271" i="6"/>
  <c r="AV271" i="6"/>
  <c r="AW271" i="6"/>
  <c r="AX271" i="6"/>
  <c r="AY271" i="6"/>
  <c r="AZ271" i="6"/>
  <c r="AZ265" i="6" s="1"/>
  <c r="BA271" i="6"/>
  <c r="BB271" i="6"/>
  <c r="AJ275" i="6"/>
  <c r="AK275" i="6"/>
  <c r="AL275" i="6"/>
  <c r="AM275" i="6"/>
  <c r="AN275" i="6"/>
  <c r="AO275" i="6"/>
  <c r="AP275" i="6"/>
  <c r="AQ275" i="6"/>
  <c r="AR275" i="6"/>
  <c r="AR265" i="6" s="1"/>
  <c r="AS275" i="6"/>
  <c r="AT275" i="6"/>
  <c r="AU275" i="6"/>
  <c r="AV275" i="6"/>
  <c r="AW275" i="6"/>
  <c r="AX275" i="6"/>
  <c r="AY275" i="6"/>
  <c r="AZ275" i="6"/>
  <c r="BA275" i="6"/>
  <c r="BB275" i="6"/>
  <c r="AJ280" i="6"/>
  <c r="AJ281" i="6" s="1"/>
  <c r="AK280" i="6"/>
  <c r="AK281" i="6" s="1"/>
  <c r="AR280" i="6"/>
  <c r="AR281" i="6" s="1"/>
  <c r="AS280" i="6"/>
  <c r="AT280" i="6"/>
  <c r="AT281" i="6" s="1"/>
  <c r="AU280" i="6"/>
  <c r="AU281" i="6" s="1"/>
  <c r="AV280" i="6"/>
  <c r="AJ282" i="6"/>
  <c r="AK282" i="6"/>
  <c r="AL282" i="6"/>
  <c r="AM282" i="6"/>
  <c r="AN282" i="6"/>
  <c r="AO282" i="6"/>
  <c r="AP282" i="6"/>
  <c r="AQ282" i="6"/>
  <c r="AR282" i="6"/>
  <c r="AS282" i="6"/>
  <c r="AT282" i="6"/>
  <c r="AU282" i="6"/>
  <c r="AV282" i="6"/>
  <c r="AW282" i="6"/>
  <c r="AW280" i="6" s="1"/>
  <c r="AW281" i="6" s="1"/>
  <c r="AX282" i="6"/>
  <c r="AX280" i="6" s="1"/>
  <c r="AX281" i="6" s="1"/>
  <c r="AY282" i="6"/>
  <c r="AY280" i="6" s="1"/>
  <c r="AY281" i="6" s="1"/>
  <c r="AZ282" i="6"/>
  <c r="AZ280" i="6" s="1"/>
  <c r="AZ281" i="6" s="1"/>
  <c r="BA282" i="6"/>
  <c r="BB282" i="6"/>
  <c r="AJ286" i="6"/>
  <c r="AK286" i="6"/>
  <c r="AL286" i="6"/>
  <c r="AM286" i="6"/>
  <c r="AN286" i="6"/>
  <c r="AN280" i="6" s="1"/>
  <c r="AN281" i="6" s="1"/>
  <c r="AO286" i="6"/>
  <c r="AO280" i="6" s="1"/>
  <c r="AO281" i="6" s="1"/>
  <c r="AP286" i="6"/>
  <c r="AQ286" i="6"/>
  <c r="AQ280" i="6" s="1"/>
  <c r="AQ281" i="6" s="1"/>
  <c r="AR286" i="6"/>
  <c r="AS286" i="6"/>
  <c r="AT286" i="6"/>
  <c r="AU286" i="6"/>
  <c r="AV286" i="6"/>
  <c r="AW286" i="6"/>
  <c r="AX286" i="6"/>
  <c r="AY286" i="6"/>
  <c r="AZ286" i="6"/>
  <c r="BA286" i="6"/>
  <c r="BB286" i="6"/>
  <c r="AJ290" i="6"/>
  <c r="AK290" i="6"/>
  <c r="AL290" i="6"/>
  <c r="AM290" i="6"/>
  <c r="AN290" i="6"/>
  <c r="AO290" i="6"/>
  <c r="AP290" i="6"/>
  <c r="AQ290" i="6"/>
  <c r="AR290" i="6"/>
  <c r="AS290" i="6"/>
  <c r="AT290" i="6"/>
  <c r="AU290" i="6"/>
  <c r="AV290" i="6"/>
  <c r="AW290" i="6"/>
  <c r="AX290" i="6"/>
  <c r="AY290" i="6"/>
  <c r="AZ290" i="6"/>
  <c r="BA290" i="6"/>
  <c r="BA280" i="6" s="1"/>
  <c r="BA281" i="6" s="1"/>
  <c r="BB290" i="6"/>
  <c r="BB280" i="6" s="1"/>
  <c r="BB281" i="6" s="1"/>
  <c r="AJ295" i="6"/>
  <c r="AK295" i="6"/>
  <c r="AK296" i="6" s="1"/>
  <c r="AL295" i="6"/>
  <c r="BB295" i="6"/>
  <c r="AL296" i="6"/>
  <c r="AT296" i="6"/>
  <c r="BA296" i="6"/>
  <c r="BB296" i="6"/>
  <c r="AJ297" i="6"/>
  <c r="AK297" i="6"/>
  <c r="AL297" i="6"/>
  <c r="AM297" i="6"/>
  <c r="AM295" i="6" s="1"/>
  <c r="AN297" i="6"/>
  <c r="AO297" i="6"/>
  <c r="AO295" i="6" s="1"/>
  <c r="AO296" i="6" s="1"/>
  <c r="AP297" i="6"/>
  <c r="AP295" i="6" s="1"/>
  <c r="AP296" i="6" s="1"/>
  <c r="AQ297" i="6"/>
  <c r="AQ295" i="6" s="1"/>
  <c r="AQ296" i="6" s="1"/>
  <c r="AR297" i="6"/>
  <c r="AS297" i="6"/>
  <c r="AT297" i="6"/>
  <c r="AU297" i="6"/>
  <c r="AV297" i="6"/>
  <c r="AW297" i="6"/>
  <c r="AW295" i="6" s="1"/>
  <c r="AW296" i="6" s="1"/>
  <c r="AX297" i="6"/>
  <c r="AX295" i="6" s="1"/>
  <c r="AX296" i="6" s="1"/>
  <c r="AY297" i="6"/>
  <c r="AY295" i="6" s="1"/>
  <c r="AY296" i="6" s="1"/>
  <c r="AZ297" i="6"/>
  <c r="BA297" i="6"/>
  <c r="BB297" i="6"/>
  <c r="AJ301" i="6"/>
  <c r="AK301" i="6"/>
  <c r="AL301" i="6"/>
  <c r="AM301" i="6"/>
  <c r="AN301" i="6"/>
  <c r="AN295" i="6" s="1"/>
  <c r="AN296" i="6" s="1"/>
  <c r="AO301" i="6"/>
  <c r="AP301" i="6"/>
  <c r="AQ301" i="6"/>
  <c r="AR301" i="6"/>
  <c r="AS301" i="6"/>
  <c r="AT301" i="6"/>
  <c r="AU301" i="6"/>
  <c r="AV301" i="6"/>
  <c r="AW301" i="6"/>
  <c r="AX301" i="6"/>
  <c r="AY301" i="6"/>
  <c r="AZ301" i="6"/>
  <c r="BA301" i="6"/>
  <c r="BB301" i="6"/>
  <c r="AJ305" i="6"/>
  <c r="AK305" i="6"/>
  <c r="AL305" i="6"/>
  <c r="AM305" i="6"/>
  <c r="AN305" i="6"/>
  <c r="AO305" i="6"/>
  <c r="AP305" i="6"/>
  <c r="AQ305" i="6"/>
  <c r="AR305" i="6"/>
  <c r="AS305" i="6"/>
  <c r="AT305" i="6"/>
  <c r="AT295" i="6" s="1"/>
  <c r="AU305" i="6"/>
  <c r="AV305" i="6"/>
  <c r="AW305" i="6"/>
  <c r="AX305" i="6"/>
  <c r="AY305" i="6"/>
  <c r="AZ305" i="6"/>
  <c r="BA305" i="6"/>
  <c r="BA295" i="6" s="1"/>
  <c r="BB305" i="6"/>
  <c r="AQ310" i="6"/>
  <c r="AQ311" i="6" s="1"/>
  <c r="AZ310" i="6"/>
  <c r="BA310" i="6"/>
  <c r="BA311" i="6" s="1"/>
  <c r="BB310" i="6"/>
  <c r="BB311" i="6" s="1"/>
  <c r="AK311" i="6"/>
  <c r="AZ311" i="6"/>
  <c r="AJ312" i="6"/>
  <c r="AJ310" i="6" s="1"/>
  <c r="AK312" i="6"/>
  <c r="AL312" i="6"/>
  <c r="AL310" i="6" s="1"/>
  <c r="AL311" i="6" s="1"/>
  <c r="AM312" i="6"/>
  <c r="AM310" i="6" s="1"/>
  <c r="AN312" i="6"/>
  <c r="AO312" i="6"/>
  <c r="AP312" i="6"/>
  <c r="AQ312" i="6"/>
  <c r="AR312" i="6"/>
  <c r="AS312" i="6"/>
  <c r="AT312" i="6"/>
  <c r="AU312" i="6"/>
  <c r="AU310" i="6" s="1"/>
  <c r="AU311" i="6" s="1"/>
  <c r="AV312" i="6"/>
  <c r="AV310" i="6" s="1"/>
  <c r="AV311" i="6" s="1"/>
  <c r="AW312" i="6"/>
  <c r="AX312" i="6"/>
  <c r="AY312" i="6"/>
  <c r="AY310" i="6" s="1"/>
  <c r="AY311" i="6" s="1"/>
  <c r="AZ312" i="6"/>
  <c r="BA312" i="6"/>
  <c r="BB312" i="6"/>
  <c r="AJ316" i="6"/>
  <c r="AK316" i="6"/>
  <c r="AK310" i="6" s="1"/>
  <c r="AL316" i="6"/>
  <c r="AM316" i="6"/>
  <c r="AN316" i="6"/>
  <c r="AN310" i="6" s="1"/>
  <c r="AN311" i="6" s="1"/>
  <c r="AO316" i="6"/>
  <c r="AP316" i="6"/>
  <c r="AQ316" i="6"/>
  <c r="AR316" i="6"/>
  <c r="AS316" i="6"/>
  <c r="AT316" i="6"/>
  <c r="AU316" i="6"/>
  <c r="AV316" i="6"/>
  <c r="AW316" i="6"/>
  <c r="AX316" i="6"/>
  <c r="AY316" i="6"/>
  <c r="AZ316" i="6"/>
  <c r="BA316" i="6"/>
  <c r="BB316" i="6"/>
  <c r="AJ320" i="6"/>
  <c r="AK320" i="6"/>
  <c r="AL320" i="6"/>
  <c r="AM320" i="6"/>
  <c r="AN320" i="6"/>
  <c r="AO320" i="6"/>
  <c r="AO310" i="6" s="1"/>
  <c r="AO311" i="6" s="1"/>
  <c r="AP320" i="6"/>
  <c r="AP310" i="6" s="1"/>
  <c r="AQ320" i="6"/>
  <c r="AR320" i="6"/>
  <c r="AS320" i="6"/>
  <c r="AT320" i="6"/>
  <c r="AU320" i="6"/>
  <c r="AV320" i="6"/>
  <c r="AW320" i="6"/>
  <c r="AX320" i="6"/>
  <c r="AY320" i="6"/>
  <c r="AZ320" i="6"/>
  <c r="BA320" i="6"/>
  <c r="BB320" i="6"/>
  <c r="AN325" i="6"/>
  <c r="AN326" i="6" s="1"/>
  <c r="AR325" i="6"/>
  <c r="AR326" i="6" s="1"/>
  <c r="AS325" i="6"/>
  <c r="AW325" i="6"/>
  <c r="AJ326" i="6"/>
  <c r="AM326" i="6"/>
  <c r="AS326" i="6"/>
  <c r="AW326" i="6"/>
  <c r="BA326" i="6"/>
  <c r="AJ327" i="6"/>
  <c r="AK327" i="6"/>
  <c r="AK325" i="6" s="1"/>
  <c r="AK326" i="6" s="1"/>
  <c r="AL327" i="6"/>
  <c r="AL325" i="6" s="1"/>
  <c r="AL326" i="6" s="1"/>
  <c r="AM327" i="6"/>
  <c r="AM325" i="6" s="1"/>
  <c r="AN327" i="6"/>
  <c r="AO327" i="6"/>
  <c r="AP327" i="6"/>
  <c r="AQ327" i="6"/>
  <c r="AR327" i="6"/>
  <c r="AS327" i="6"/>
  <c r="AT327" i="6"/>
  <c r="AU327" i="6"/>
  <c r="AV327" i="6"/>
  <c r="AW327" i="6"/>
  <c r="AX327" i="6"/>
  <c r="AY327" i="6"/>
  <c r="AZ327" i="6"/>
  <c r="AZ325" i="6" s="1"/>
  <c r="AZ326" i="6" s="1"/>
  <c r="BA327" i="6"/>
  <c r="BA325" i="6" s="1"/>
  <c r="BB327" i="6"/>
  <c r="AJ331" i="6"/>
  <c r="AK331" i="6"/>
  <c r="AL331" i="6"/>
  <c r="AM331" i="6"/>
  <c r="AN331" i="6"/>
  <c r="AO331" i="6"/>
  <c r="AP331" i="6"/>
  <c r="AQ331" i="6"/>
  <c r="AQ325" i="6" s="1"/>
  <c r="AQ326" i="6" s="1"/>
  <c r="AR331" i="6"/>
  <c r="AS331" i="6"/>
  <c r="AT331" i="6"/>
  <c r="AU331" i="6"/>
  <c r="AV331" i="6"/>
  <c r="AV325" i="6" s="1"/>
  <c r="AV326" i="6" s="1"/>
  <c r="AW331" i="6"/>
  <c r="AX331" i="6"/>
  <c r="AX325" i="6" s="1"/>
  <c r="AX326" i="6" s="1"/>
  <c r="AY331" i="6"/>
  <c r="AY325" i="6" s="1"/>
  <c r="AY326" i="6" s="1"/>
  <c r="AZ331" i="6"/>
  <c r="BA331" i="6"/>
  <c r="BB331" i="6"/>
  <c r="AJ335" i="6"/>
  <c r="AJ325" i="6" s="1"/>
  <c r="AK335" i="6"/>
  <c r="AL335" i="6"/>
  <c r="AM335" i="6"/>
  <c r="AN335" i="6"/>
  <c r="AO335" i="6"/>
  <c r="AP335" i="6"/>
  <c r="AQ335" i="6"/>
  <c r="AR335" i="6"/>
  <c r="AS335" i="6"/>
  <c r="AT335" i="6"/>
  <c r="AU335" i="6"/>
  <c r="AV335" i="6"/>
  <c r="AW335" i="6"/>
  <c r="AX335" i="6"/>
  <c r="AY335" i="6"/>
  <c r="AZ335" i="6"/>
  <c r="BA335" i="6"/>
  <c r="BB335" i="6"/>
  <c r="AJ340" i="6"/>
  <c r="AR340" i="6"/>
  <c r="AR341" i="6" s="1"/>
  <c r="AS340" i="6"/>
  <c r="AW340" i="6"/>
  <c r="AW341" i="6" s="1"/>
  <c r="AZ341" i="6"/>
  <c r="BA341" i="6"/>
  <c r="BB341" i="6"/>
  <c r="AJ342" i="6"/>
  <c r="AK342" i="6"/>
  <c r="AL342" i="6"/>
  <c r="AM342" i="6"/>
  <c r="AN342" i="6"/>
  <c r="AO342" i="6"/>
  <c r="AP342" i="6"/>
  <c r="AQ342" i="6"/>
  <c r="AR342" i="6"/>
  <c r="AS342" i="6"/>
  <c r="AT342" i="6"/>
  <c r="AU342" i="6"/>
  <c r="AV342" i="6"/>
  <c r="AW342" i="6"/>
  <c r="AX342" i="6"/>
  <c r="AX340" i="6" s="1"/>
  <c r="AX341" i="6" s="1"/>
  <c r="AY342" i="6"/>
  <c r="AY340" i="6" s="1"/>
  <c r="AY341" i="6" s="1"/>
  <c r="AZ342" i="6"/>
  <c r="AZ340" i="6" s="1"/>
  <c r="BA342" i="6"/>
  <c r="BB342" i="6"/>
  <c r="AJ346" i="6"/>
  <c r="AK346" i="6"/>
  <c r="AL346" i="6"/>
  <c r="AM346" i="6"/>
  <c r="AN346" i="6"/>
  <c r="AO346" i="6"/>
  <c r="AP346" i="6"/>
  <c r="AQ346" i="6"/>
  <c r="AR346" i="6"/>
  <c r="AS346" i="6"/>
  <c r="AT346" i="6"/>
  <c r="AT340" i="6" s="1"/>
  <c r="AT341" i="6" s="1"/>
  <c r="AU346" i="6"/>
  <c r="AU340" i="6" s="1"/>
  <c r="AU341" i="6" s="1"/>
  <c r="AV346" i="6"/>
  <c r="AV340" i="6" s="1"/>
  <c r="AW346" i="6"/>
  <c r="AX346" i="6"/>
  <c r="AY346" i="6"/>
  <c r="AZ346" i="6"/>
  <c r="BA346" i="6"/>
  <c r="BA340" i="6" s="1"/>
  <c r="BB346" i="6"/>
  <c r="BB340" i="6" s="1"/>
  <c r="AJ350" i="6"/>
  <c r="AK350" i="6"/>
  <c r="AL350" i="6"/>
  <c r="AM350" i="6"/>
  <c r="AN350" i="6"/>
  <c r="AO350" i="6"/>
  <c r="AP350" i="6"/>
  <c r="AQ350" i="6"/>
  <c r="AR350" i="6"/>
  <c r="AS350" i="6"/>
  <c r="AT350" i="6"/>
  <c r="AU350" i="6"/>
  <c r="AV350" i="6"/>
  <c r="AW350" i="6"/>
  <c r="AX350" i="6"/>
  <c r="AY350" i="6"/>
  <c r="AZ350" i="6"/>
  <c r="BA350" i="6"/>
  <c r="BB350" i="6"/>
  <c r="AS355" i="6"/>
  <c r="AT355" i="6"/>
  <c r="AT356" i="6" s="1"/>
  <c r="AU355" i="6"/>
  <c r="AU356" i="6" s="1"/>
  <c r="AV355" i="6"/>
  <c r="AW355" i="6"/>
  <c r="AW356" i="6" s="1"/>
  <c r="AX355" i="6"/>
  <c r="AX356" i="6" s="1"/>
  <c r="AY355" i="6"/>
  <c r="AY356" i="6" s="1"/>
  <c r="BA355" i="6"/>
  <c r="BB355" i="6"/>
  <c r="BB356" i="6" s="1"/>
  <c r="BA356" i="6"/>
  <c r="AJ357" i="6"/>
  <c r="AK357" i="6"/>
  <c r="AL357" i="6"/>
  <c r="AM357" i="6"/>
  <c r="AN357" i="6"/>
  <c r="AO357" i="6"/>
  <c r="AP357" i="6"/>
  <c r="AQ357" i="6"/>
  <c r="AR357" i="6"/>
  <c r="AS357" i="6"/>
  <c r="AT357" i="6"/>
  <c r="AU357" i="6"/>
  <c r="AV357" i="6"/>
  <c r="AW357" i="6"/>
  <c r="AX357" i="6"/>
  <c r="AY357" i="6"/>
  <c r="AZ357" i="6"/>
  <c r="AZ355" i="6" s="1"/>
  <c r="AZ356" i="6" s="1"/>
  <c r="BA357" i="6"/>
  <c r="BB357" i="6"/>
  <c r="AJ361" i="6"/>
  <c r="AK361" i="6"/>
  <c r="AL361" i="6"/>
  <c r="AM361" i="6"/>
  <c r="AN361" i="6"/>
  <c r="AO361" i="6"/>
  <c r="AP361" i="6"/>
  <c r="AQ361" i="6"/>
  <c r="AR361" i="6"/>
  <c r="AS361" i="6"/>
  <c r="AT361" i="6"/>
  <c r="AU361" i="6"/>
  <c r="AV361" i="6"/>
  <c r="AW361" i="6"/>
  <c r="AX361" i="6"/>
  <c r="AY361" i="6"/>
  <c r="AZ361" i="6"/>
  <c r="BA361" i="6"/>
  <c r="BB361" i="6"/>
  <c r="AJ365" i="6"/>
  <c r="AK365" i="6"/>
  <c r="AL365" i="6"/>
  <c r="AM365" i="6"/>
  <c r="AN365" i="6"/>
  <c r="AO365" i="6"/>
  <c r="AO355" i="6" s="1"/>
  <c r="AO356" i="6" s="1"/>
  <c r="AP365" i="6"/>
  <c r="AP355" i="6" s="1"/>
  <c r="AQ365" i="6"/>
  <c r="AQ355" i="6" s="1"/>
  <c r="AQ356" i="6" s="1"/>
  <c r="AR365" i="6"/>
  <c r="AR355" i="6" s="1"/>
  <c r="AR356" i="6" s="1"/>
  <c r="AS365" i="6"/>
  <c r="AT365" i="6"/>
  <c r="AU365" i="6"/>
  <c r="AV365" i="6"/>
  <c r="AW365" i="6"/>
  <c r="AX365" i="6"/>
  <c r="AY365" i="6"/>
  <c r="AZ365" i="6"/>
  <c r="BA365" i="6"/>
  <c r="BB365" i="6"/>
  <c r="AT370" i="6"/>
  <c r="AT371" i="6" s="1"/>
  <c r="AU371" i="6"/>
  <c r="AJ372" i="6"/>
  <c r="AK372" i="6"/>
  <c r="AL372" i="6"/>
  <c r="AL370" i="6" s="1"/>
  <c r="AL371" i="6" s="1"/>
  <c r="AM372" i="6"/>
  <c r="AM370" i="6" s="1"/>
  <c r="AN372" i="6"/>
  <c r="AN370" i="6" s="1"/>
  <c r="AN371" i="6" s="1"/>
  <c r="AO372" i="6"/>
  <c r="AO370" i="6" s="1"/>
  <c r="AO371" i="6" s="1"/>
  <c r="AP372" i="6"/>
  <c r="AP370" i="6" s="1"/>
  <c r="AQ372" i="6"/>
  <c r="AQ370" i="6" s="1"/>
  <c r="AQ371" i="6" s="1"/>
  <c r="AR372" i="6"/>
  <c r="AS372" i="6"/>
  <c r="AT372" i="6"/>
  <c r="AU372" i="6"/>
  <c r="AU370" i="6" s="1"/>
  <c r="AV372" i="6"/>
  <c r="AW372" i="6"/>
  <c r="AX372" i="6"/>
  <c r="AX370" i="6" s="1"/>
  <c r="AX371" i="6" s="1"/>
  <c r="AY372" i="6"/>
  <c r="AZ372" i="6"/>
  <c r="BA372" i="6"/>
  <c r="BB372" i="6"/>
  <c r="AJ376" i="6"/>
  <c r="AK376" i="6"/>
  <c r="AL376" i="6"/>
  <c r="AM376" i="6"/>
  <c r="AN376" i="6"/>
  <c r="AO376" i="6"/>
  <c r="AP376" i="6"/>
  <c r="AQ376" i="6"/>
  <c r="AR376" i="6"/>
  <c r="AS376" i="6"/>
  <c r="AS370" i="6" s="1"/>
  <c r="AT376" i="6"/>
  <c r="AU376" i="6"/>
  <c r="AV376" i="6"/>
  <c r="AV370" i="6" s="1"/>
  <c r="AW376" i="6"/>
  <c r="AX376" i="6"/>
  <c r="AY376" i="6"/>
  <c r="AZ376" i="6"/>
  <c r="BA376" i="6"/>
  <c r="BA370" i="6" s="1"/>
  <c r="BA371" i="6" s="1"/>
  <c r="BB376" i="6"/>
  <c r="BB370" i="6" s="1"/>
  <c r="BB371" i="6" s="1"/>
  <c r="AJ380" i="6"/>
  <c r="AK380" i="6"/>
  <c r="AL380" i="6"/>
  <c r="AM380" i="6"/>
  <c r="AN380" i="6"/>
  <c r="AO380" i="6"/>
  <c r="AP380" i="6"/>
  <c r="AQ380" i="6"/>
  <c r="AR380" i="6"/>
  <c r="AS380" i="6"/>
  <c r="AT380" i="6"/>
  <c r="AU380" i="6"/>
  <c r="AV380" i="6"/>
  <c r="AW380" i="6"/>
  <c r="AW370" i="6" s="1"/>
  <c r="AW371" i="6" s="1"/>
  <c r="AX380" i="6"/>
  <c r="AY380" i="6"/>
  <c r="AZ380" i="6"/>
  <c r="BA380" i="6"/>
  <c r="BB380" i="6"/>
  <c r="AM385" i="6"/>
  <c r="AM386" i="6" s="1"/>
  <c r="AN385" i="6"/>
  <c r="AN386" i="6" s="1"/>
  <c r="AO385" i="6"/>
  <c r="AO386" i="6" s="1"/>
  <c r="AR385" i="6"/>
  <c r="AR386" i="6" s="1"/>
  <c r="AW385" i="6"/>
  <c r="AX385" i="6"/>
  <c r="AY385" i="6"/>
  <c r="AY386" i="6" s="1"/>
  <c r="AZ385" i="6"/>
  <c r="AZ386" i="6" s="1"/>
  <c r="BA385" i="6"/>
  <c r="BA386" i="6" s="1"/>
  <c r="BB385" i="6"/>
  <c r="BB386" i="6" s="1"/>
  <c r="BG385" i="6"/>
  <c r="AW386" i="6"/>
  <c r="AX386" i="6"/>
  <c r="AJ387" i="6"/>
  <c r="AJ385" i="6" s="1"/>
  <c r="AJ386" i="6" s="1"/>
  <c r="AK387" i="6"/>
  <c r="AL387" i="6"/>
  <c r="AM387" i="6"/>
  <c r="AN387" i="6"/>
  <c r="AO387" i="6"/>
  <c r="AP387" i="6"/>
  <c r="AQ387" i="6"/>
  <c r="AR387" i="6"/>
  <c r="AS387" i="6"/>
  <c r="AT387" i="6"/>
  <c r="AU387" i="6"/>
  <c r="AV387" i="6"/>
  <c r="AV385" i="6" s="1"/>
  <c r="AW387" i="6"/>
  <c r="AX387" i="6"/>
  <c r="AY387" i="6"/>
  <c r="AZ387" i="6"/>
  <c r="BA387" i="6"/>
  <c r="BB387" i="6"/>
  <c r="AJ391" i="6"/>
  <c r="AK391" i="6"/>
  <c r="AL391" i="6"/>
  <c r="AM391" i="6"/>
  <c r="AN391" i="6"/>
  <c r="AO391" i="6"/>
  <c r="AP391" i="6"/>
  <c r="AQ391" i="6"/>
  <c r="AR391" i="6"/>
  <c r="AS391" i="6"/>
  <c r="AT391" i="6"/>
  <c r="AU391" i="6"/>
  <c r="AV391" i="6"/>
  <c r="AW391" i="6"/>
  <c r="AX391" i="6"/>
  <c r="AY391" i="6"/>
  <c r="AZ391" i="6"/>
  <c r="BA391" i="6"/>
  <c r="BB391" i="6"/>
  <c r="AJ395" i="6"/>
  <c r="AK395" i="6"/>
  <c r="AL395" i="6"/>
  <c r="AL385" i="6" s="1"/>
  <c r="AL386" i="6" s="1"/>
  <c r="AM395" i="6"/>
  <c r="AN395" i="6"/>
  <c r="AO395" i="6"/>
  <c r="AP395" i="6"/>
  <c r="AQ395" i="6"/>
  <c r="AR395" i="6"/>
  <c r="AS395" i="6"/>
  <c r="AT395" i="6"/>
  <c r="AU395" i="6"/>
  <c r="AV395" i="6"/>
  <c r="AW395" i="6"/>
  <c r="AX395" i="6"/>
  <c r="AY395" i="6"/>
  <c r="AZ395" i="6"/>
  <c r="BA395" i="6"/>
  <c r="BB395" i="6"/>
  <c r="AK400" i="6"/>
  <c r="AK401" i="6" s="1"/>
  <c r="AM400" i="6"/>
  <c r="AN400" i="6"/>
  <c r="AN401" i="6" s="1"/>
  <c r="AP400" i="6"/>
  <c r="AS400" i="6"/>
  <c r="AS401" i="6"/>
  <c r="AJ402" i="6"/>
  <c r="AJ400" i="6" s="1"/>
  <c r="AK402" i="6"/>
  <c r="AL402" i="6"/>
  <c r="AM402" i="6"/>
  <c r="AN402" i="6"/>
  <c r="AO402" i="6"/>
  <c r="AP402" i="6"/>
  <c r="AQ402" i="6"/>
  <c r="AR402" i="6"/>
  <c r="AR400" i="6" s="1"/>
  <c r="AR401" i="6" s="1"/>
  <c r="AS402" i="6"/>
  <c r="AT402" i="6"/>
  <c r="AT400" i="6" s="1"/>
  <c r="AU402" i="6"/>
  <c r="AU400" i="6" s="1"/>
  <c r="AU401" i="6" s="1"/>
  <c r="AV402" i="6"/>
  <c r="AW402" i="6"/>
  <c r="AW400" i="6" s="1"/>
  <c r="AW401" i="6" s="1"/>
  <c r="AX402" i="6"/>
  <c r="AY402" i="6"/>
  <c r="AZ402" i="6"/>
  <c r="BA402" i="6"/>
  <c r="BB402" i="6"/>
  <c r="AJ406" i="6"/>
  <c r="AK406" i="6"/>
  <c r="AL406" i="6"/>
  <c r="AM406" i="6"/>
  <c r="AN406" i="6"/>
  <c r="AO406" i="6"/>
  <c r="AP406" i="6"/>
  <c r="AQ406" i="6"/>
  <c r="AR406" i="6"/>
  <c r="AS406" i="6"/>
  <c r="AT406" i="6"/>
  <c r="AU406" i="6"/>
  <c r="AV406" i="6"/>
  <c r="AW406" i="6"/>
  <c r="AX406" i="6"/>
  <c r="AX400" i="6" s="1"/>
  <c r="AX401" i="6" s="1"/>
  <c r="AY406" i="6"/>
  <c r="AY400" i="6" s="1"/>
  <c r="AY401" i="6" s="1"/>
  <c r="AZ406" i="6"/>
  <c r="AZ400" i="6" s="1"/>
  <c r="AZ401" i="6" s="1"/>
  <c r="BA406" i="6"/>
  <c r="BA400" i="6" s="1"/>
  <c r="BA401" i="6" s="1"/>
  <c r="BB406" i="6"/>
  <c r="BB400" i="6" s="1"/>
  <c r="BB401" i="6" s="1"/>
  <c r="AJ410" i="6"/>
  <c r="AK410" i="6"/>
  <c r="AL410" i="6"/>
  <c r="AL400" i="6" s="1"/>
  <c r="AL401" i="6" s="1"/>
  <c r="AM410" i="6"/>
  <c r="AN410" i="6"/>
  <c r="AO410" i="6"/>
  <c r="AO400" i="6" s="1"/>
  <c r="AO401" i="6" s="1"/>
  <c r="AP410" i="6"/>
  <c r="AQ410" i="6"/>
  <c r="AQ400" i="6" s="1"/>
  <c r="AQ401" i="6" s="1"/>
  <c r="AR410" i="6"/>
  <c r="AS410" i="6"/>
  <c r="AT410" i="6"/>
  <c r="AU410" i="6"/>
  <c r="AV410" i="6"/>
  <c r="AV400" i="6" s="1"/>
  <c r="AW410" i="6"/>
  <c r="AX410" i="6"/>
  <c r="AY410" i="6"/>
  <c r="AZ410" i="6"/>
  <c r="BA410" i="6"/>
  <c r="BB410" i="6"/>
  <c r="AM415" i="6"/>
  <c r="AR415" i="6"/>
  <c r="AS415" i="6"/>
  <c r="AU415" i="6"/>
  <c r="AV415" i="6"/>
  <c r="AY415" i="6"/>
  <c r="AY416" i="6" s="1"/>
  <c r="BB415" i="6"/>
  <c r="BB416" i="6" s="1"/>
  <c r="AM416" i="6"/>
  <c r="AR416" i="6"/>
  <c r="AU416" i="6"/>
  <c r="AJ417" i="6"/>
  <c r="AK417" i="6"/>
  <c r="AL417" i="6"/>
  <c r="AL415" i="6" s="1"/>
  <c r="AL416" i="6" s="1"/>
  <c r="AM417" i="6"/>
  <c r="AN417" i="6"/>
  <c r="AO417" i="6"/>
  <c r="AO415" i="6" s="1"/>
  <c r="AO416" i="6" s="1"/>
  <c r="AP417" i="6"/>
  <c r="AP415" i="6" s="1"/>
  <c r="AQ417" i="6"/>
  <c r="AQ415" i="6" s="1"/>
  <c r="AQ416" i="6" s="1"/>
  <c r="AR417" i="6"/>
  <c r="AS417" i="6"/>
  <c r="AT417" i="6"/>
  <c r="AT415" i="6" s="1"/>
  <c r="AT416" i="6" s="1"/>
  <c r="AU417" i="6"/>
  <c r="AV417" i="6"/>
  <c r="AW417" i="6"/>
  <c r="AW415" i="6" s="1"/>
  <c r="AW416" i="6" s="1"/>
  <c r="AX417" i="6"/>
  <c r="AY417" i="6"/>
  <c r="AZ417" i="6"/>
  <c r="AZ415" i="6" s="1"/>
  <c r="AZ416" i="6" s="1"/>
  <c r="BA417" i="6"/>
  <c r="BA415" i="6" s="1"/>
  <c r="BA416" i="6" s="1"/>
  <c r="BB417" i="6"/>
  <c r="AJ421" i="6"/>
  <c r="AK421" i="6"/>
  <c r="AL421" i="6"/>
  <c r="AM421" i="6"/>
  <c r="AN421" i="6"/>
  <c r="AO421" i="6"/>
  <c r="AP421" i="6"/>
  <c r="AQ421" i="6"/>
  <c r="AR421" i="6"/>
  <c r="AS421" i="6"/>
  <c r="AT421" i="6"/>
  <c r="AU421" i="6"/>
  <c r="AV421" i="6"/>
  <c r="AW421" i="6"/>
  <c r="AX421" i="6"/>
  <c r="AY421" i="6"/>
  <c r="AZ421" i="6"/>
  <c r="BA421" i="6"/>
  <c r="BB421" i="6"/>
  <c r="AJ425" i="6"/>
  <c r="AJ415" i="6" s="1"/>
  <c r="AK425" i="6"/>
  <c r="AL425" i="6"/>
  <c r="AM425" i="6"/>
  <c r="AN425" i="6"/>
  <c r="AO425" i="6"/>
  <c r="AP425" i="6"/>
  <c r="AQ425" i="6"/>
  <c r="AR425" i="6"/>
  <c r="AS425" i="6"/>
  <c r="AT425" i="6"/>
  <c r="AU425" i="6"/>
  <c r="AV425" i="6"/>
  <c r="AW425" i="6"/>
  <c r="AX425" i="6"/>
  <c r="AY425" i="6"/>
  <c r="AZ425" i="6"/>
  <c r="BA425" i="6"/>
  <c r="BB425" i="6"/>
  <c r="AL431" i="6"/>
  <c r="AV431" i="6"/>
  <c r="AY431" i="6"/>
  <c r="AJ432" i="6"/>
  <c r="AK432" i="6"/>
  <c r="AL432" i="6"/>
  <c r="AL430" i="6" s="1"/>
  <c r="AM432" i="6"/>
  <c r="AN432" i="6"/>
  <c r="AO432" i="6"/>
  <c r="AP432" i="6"/>
  <c r="AQ432" i="6"/>
  <c r="AR432" i="6"/>
  <c r="AS432" i="6"/>
  <c r="AT432" i="6"/>
  <c r="AU432" i="6"/>
  <c r="AV432" i="6"/>
  <c r="AW432" i="6"/>
  <c r="AX432" i="6"/>
  <c r="AY432" i="6"/>
  <c r="AY430" i="6" s="1"/>
  <c r="AZ432" i="6"/>
  <c r="BA432" i="6"/>
  <c r="BB432" i="6"/>
  <c r="AJ436" i="6"/>
  <c r="AK436" i="6"/>
  <c r="AL436" i="6"/>
  <c r="AM436" i="6"/>
  <c r="AN436" i="6"/>
  <c r="AN430" i="6" s="1"/>
  <c r="AN431" i="6" s="1"/>
  <c r="AO436" i="6"/>
  <c r="AO430" i="6" s="1"/>
  <c r="AO431" i="6" s="1"/>
  <c r="AP436" i="6"/>
  <c r="AP430" i="6" s="1"/>
  <c r="AQ436" i="6"/>
  <c r="AR436" i="6"/>
  <c r="AR430" i="6" s="1"/>
  <c r="AR431" i="6" s="1"/>
  <c r="AS436" i="6"/>
  <c r="AS430" i="6" s="1"/>
  <c r="AT436" i="6"/>
  <c r="AT430" i="6" s="1"/>
  <c r="AT431" i="6" s="1"/>
  <c r="AU436" i="6"/>
  <c r="AV436" i="6"/>
  <c r="AV430" i="6" s="1"/>
  <c r="AW436" i="6"/>
  <c r="AX436" i="6"/>
  <c r="AY436" i="6"/>
  <c r="AZ436" i="6"/>
  <c r="BA436" i="6"/>
  <c r="BB436" i="6"/>
  <c r="AJ440" i="6"/>
  <c r="AK440" i="6"/>
  <c r="AL440" i="6"/>
  <c r="AM440" i="6"/>
  <c r="AN440" i="6"/>
  <c r="AO440" i="6"/>
  <c r="AP440" i="6"/>
  <c r="AQ440" i="6"/>
  <c r="AR440" i="6"/>
  <c r="AS440" i="6"/>
  <c r="AT440" i="6"/>
  <c r="AU440" i="6"/>
  <c r="AV440" i="6"/>
  <c r="AW440" i="6"/>
  <c r="AX440" i="6"/>
  <c r="AY440" i="6"/>
  <c r="AZ440" i="6"/>
  <c r="BA440" i="6"/>
  <c r="BB440" i="6"/>
  <c r="BB430" i="6" s="1"/>
  <c r="BB431" i="6" s="1"/>
  <c r="AJ445" i="6"/>
  <c r="AK445" i="6"/>
  <c r="AK446" i="6" s="1"/>
  <c r="AL445" i="6"/>
  <c r="AL446" i="6" s="1"/>
  <c r="AM445" i="6"/>
  <c r="AO445" i="6"/>
  <c r="AO446" i="6" s="1"/>
  <c r="AT445" i="6"/>
  <c r="AT446" i="6" s="1"/>
  <c r="AV446" i="6"/>
  <c r="AW446" i="6"/>
  <c r="AJ447" i="6"/>
  <c r="AK447" i="6"/>
  <c r="AL447" i="6"/>
  <c r="AM447" i="6"/>
  <c r="AN447" i="6"/>
  <c r="AN445" i="6" s="1"/>
  <c r="AN446" i="6" s="1"/>
  <c r="AO447" i="6"/>
  <c r="AP447" i="6"/>
  <c r="AQ447" i="6"/>
  <c r="AQ445" i="6" s="1"/>
  <c r="AQ446" i="6" s="1"/>
  <c r="AR447" i="6"/>
  <c r="AR445" i="6" s="1"/>
  <c r="AR446" i="6" s="1"/>
  <c r="AS447" i="6"/>
  <c r="AS445" i="6" s="1"/>
  <c r="AT447" i="6"/>
  <c r="AU447" i="6"/>
  <c r="AV447" i="6"/>
  <c r="AW447" i="6"/>
  <c r="AX447" i="6"/>
  <c r="AY447" i="6"/>
  <c r="AZ447" i="6"/>
  <c r="BA447" i="6"/>
  <c r="BB447" i="6"/>
  <c r="AJ451" i="6"/>
  <c r="AK451" i="6"/>
  <c r="AL451" i="6"/>
  <c r="AM451" i="6"/>
  <c r="AN451" i="6"/>
  <c r="AO451" i="6"/>
  <c r="AP451" i="6"/>
  <c r="AP445" i="6" s="1"/>
  <c r="AQ451" i="6"/>
  <c r="AR451" i="6"/>
  <c r="AS451" i="6"/>
  <c r="AT451" i="6"/>
  <c r="AU451" i="6"/>
  <c r="AV451" i="6"/>
  <c r="AV445" i="6" s="1"/>
  <c r="AW451" i="6"/>
  <c r="AX451" i="6"/>
  <c r="AX445" i="6" s="1"/>
  <c r="AX446" i="6" s="1"/>
  <c r="AY451" i="6"/>
  <c r="AZ451" i="6"/>
  <c r="BA451" i="6"/>
  <c r="BB451" i="6"/>
  <c r="AJ455" i="6"/>
  <c r="AK455" i="6"/>
  <c r="AL455" i="6"/>
  <c r="AM455" i="6"/>
  <c r="AN455" i="6"/>
  <c r="AO455" i="6"/>
  <c r="AP455" i="6"/>
  <c r="AQ455" i="6"/>
  <c r="AR455" i="6"/>
  <c r="AS455" i="6"/>
  <c r="AT455" i="6"/>
  <c r="AU455" i="6"/>
  <c r="AV455" i="6"/>
  <c r="AW455" i="6"/>
  <c r="AW445" i="6" s="1"/>
  <c r="AX455" i="6"/>
  <c r="AY455" i="6"/>
  <c r="AZ455" i="6"/>
  <c r="BA455" i="6"/>
  <c r="BB455" i="6"/>
  <c r="AU460" i="6"/>
  <c r="AV460" i="6"/>
  <c r="AY460" i="6"/>
  <c r="AY461" i="6" s="1"/>
  <c r="AZ460" i="6"/>
  <c r="AZ461" i="6" s="1"/>
  <c r="BA460" i="6"/>
  <c r="BA461" i="6" s="1"/>
  <c r="BB460" i="6"/>
  <c r="BB461" i="6" s="1"/>
  <c r="BF460" i="6"/>
  <c r="AR461" i="6"/>
  <c r="AS461" i="6"/>
  <c r="AT461" i="6"/>
  <c r="AU461" i="6"/>
  <c r="AV461" i="6"/>
  <c r="AJ462" i="6"/>
  <c r="AK462" i="6"/>
  <c r="AL462" i="6"/>
  <c r="AM462" i="6"/>
  <c r="AN462" i="6"/>
  <c r="AO462" i="6"/>
  <c r="AO460" i="6" s="1"/>
  <c r="AO461" i="6" s="1"/>
  <c r="AP462" i="6"/>
  <c r="AQ462" i="6"/>
  <c r="AR462" i="6"/>
  <c r="AR460" i="6" s="1"/>
  <c r="AS462" i="6"/>
  <c r="AS460" i="6" s="1"/>
  <c r="AT462" i="6"/>
  <c r="AT460" i="6" s="1"/>
  <c r="AU462" i="6"/>
  <c r="AV462" i="6"/>
  <c r="AW462" i="6"/>
  <c r="AX462" i="6"/>
  <c r="AX460" i="6" s="1"/>
  <c r="AX461" i="6" s="1"/>
  <c r="AY462" i="6"/>
  <c r="AZ462" i="6"/>
  <c r="BA462" i="6"/>
  <c r="BB462" i="6"/>
  <c r="AJ466" i="6"/>
  <c r="AK466" i="6"/>
  <c r="AL466" i="6"/>
  <c r="AM466" i="6"/>
  <c r="AM460" i="6" s="1"/>
  <c r="AN466" i="6"/>
  <c r="AO466" i="6"/>
  <c r="AP466" i="6"/>
  <c r="AQ466" i="6"/>
  <c r="AR466" i="6"/>
  <c r="AS466" i="6"/>
  <c r="AT466" i="6"/>
  <c r="AU466" i="6"/>
  <c r="AV466" i="6"/>
  <c r="AW466" i="6"/>
  <c r="AX466" i="6"/>
  <c r="AY466" i="6"/>
  <c r="AZ466" i="6"/>
  <c r="BA466" i="6"/>
  <c r="BB466" i="6"/>
  <c r="AJ470" i="6"/>
  <c r="AJ460" i="6" s="1"/>
  <c r="AJ461" i="6" s="1"/>
  <c r="AK470" i="6"/>
  <c r="AK460" i="6" s="1"/>
  <c r="AK461" i="6" s="1"/>
  <c r="AL470" i="6"/>
  <c r="AL460" i="6" s="1"/>
  <c r="AL461" i="6" s="1"/>
  <c r="AM470" i="6"/>
  <c r="AN470" i="6"/>
  <c r="AO470" i="6"/>
  <c r="AP470" i="6"/>
  <c r="AQ470" i="6"/>
  <c r="AR470" i="6"/>
  <c r="AS470" i="6"/>
  <c r="AT470" i="6"/>
  <c r="AU470" i="6"/>
  <c r="AV470" i="6"/>
  <c r="AW470" i="6"/>
  <c r="AX470" i="6"/>
  <c r="AY470" i="6"/>
  <c r="AZ470" i="6"/>
  <c r="BA470" i="6"/>
  <c r="BB470" i="6"/>
  <c r="AK475" i="6"/>
  <c r="AK476" i="6" s="1"/>
  <c r="AR475" i="6"/>
  <c r="AR476" i="6" s="1"/>
  <c r="AX475" i="6"/>
  <c r="AX476" i="6" s="1"/>
  <c r="AY475" i="6"/>
  <c r="AY476" i="6" s="1"/>
  <c r="BA475" i="6"/>
  <c r="BA476" i="6" s="1"/>
  <c r="BB475" i="6"/>
  <c r="BB476" i="6" s="1"/>
  <c r="AN476" i="6"/>
  <c r="AO476" i="6"/>
  <c r="AJ477" i="6"/>
  <c r="AK477" i="6"/>
  <c r="AL477" i="6"/>
  <c r="AM477" i="6"/>
  <c r="AM475" i="6" s="1"/>
  <c r="AM476" i="6" s="1"/>
  <c r="AN477" i="6"/>
  <c r="AN475" i="6" s="1"/>
  <c r="AO477" i="6"/>
  <c r="AO475" i="6" s="1"/>
  <c r="AP477" i="6"/>
  <c r="AP475" i="6" s="1"/>
  <c r="AP476" i="6" s="1"/>
  <c r="AQ477" i="6"/>
  <c r="AR477" i="6"/>
  <c r="AS477" i="6"/>
  <c r="AT477" i="6"/>
  <c r="AU477" i="6"/>
  <c r="AV477" i="6"/>
  <c r="AW477" i="6"/>
  <c r="AX477" i="6"/>
  <c r="AY477" i="6"/>
  <c r="AZ477" i="6"/>
  <c r="AZ475" i="6" s="1"/>
  <c r="AZ476" i="6" s="1"/>
  <c r="BA477" i="6"/>
  <c r="BB477" i="6"/>
  <c r="AJ481" i="6"/>
  <c r="AJ475" i="6" s="1"/>
  <c r="AK481" i="6"/>
  <c r="AL481" i="6"/>
  <c r="AL475" i="6" s="1"/>
  <c r="AL476" i="6" s="1"/>
  <c r="AM481" i="6"/>
  <c r="AN481" i="6"/>
  <c r="AO481" i="6"/>
  <c r="AP481" i="6"/>
  <c r="AQ481" i="6"/>
  <c r="AR481" i="6"/>
  <c r="AS481" i="6"/>
  <c r="AS475" i="6" s="1"/>
  <c r="AT481" i="6"/>
  <c r="AU481" i="6"/>
  <c r="AV481" i="6"/>
  <c r="AW481" i="6"/>
  <c r="AX481" i="6"/>
  <c r="AY481" i="6"/>
  <c r="AZ481" i="6"/>
  <c r="BA481" i="6"/>
  <c r="BB481" i="6"/>
  <c r="AJ485" i="6"/>
  <c r="AK485" i="6"/>
  <c r="AL485" i="6"/>
  <c r="AM485" i="6"/>
  <c r="AN485" i="6"/>
  <c r="AO485" i="6"/>
  <c r="AP485" i="6"/>
  <c r="AQ485" i="6"/>
  <c r="AQ475" i="6" s="1"/>
  <c r="BH475" i="6" s="1"/>
  <c r="AR485" i="6"/>
  <c r="AS485" i="6"/>
  <c r="AT485" i="6"/>
  <c r="AU485" i="6"/>
  <c r="AV485" i="6"/>
  <c r="AW485" i="6"/>
  <c r="AX485" i="6"/>
  <c r="AY485" i="6"/>
  <c r="AZ485" i="6"/>
  <c r="BA485" i="6"/>
  <c r="BB485" i="6"/>
  <c r="AJ492" i="6"/>
  <c r="AK492" i="6"/>
  <c r="AL492" i="6"/>
  <c r="AM492" i="6"/>
  <c r="AN492" i="6"/>
  <c r="AO492" i="6"/>
  <c r="AP492" i="6"/>
  <c r="AQ492" i="6"/>
  <c r="AQ490" i="6" s="1"/>
  <c r="AQ491" i="6" s="1"/>
  <c r="AR492" i="6"/>
  <c r="AS492" i="6"/>
  <c r="AT492" i="6"/>
  <c r="AT490" i="6" s="1"/>
  <c r="AT491" i="6" s="1"/>
  <c r="AU492" i="6"/>
  <c r="AU490" i="6" s="1"/>
  <c r="AU491" i="6" s="1"/>
  <c r="AV492" i="6"/>
  <c r="AV490" i="6" s="1"/>
  <c r="AW492" i="6"/>
  <c r="AX492" i="6"/>
  <c r="AX490" i="6" s="1"/>
  <c r="AX491" i="6" s="1"/>
  <c r="AY492" i="6"/>
  <c r="AY490" i="6" s="1"/>
  <c r="AY491" i="6" s="1"/>
  <c r="AZ492" i="6"/>
  <c r="AZ490" i="6" s="1"/>
  <c r="AZ491" i="6" s="1"/>
  <c r="BA492" i="6"/>
  <c r="BB492" i="6"/>
  <c r="AJ496" i="6"/>
  <c r="AK496" i="6"/>
  <c r="AL496" i="6"/>
  <c r="AM496" i="6"/>
  <c r="AN496" i="6"/>
  <c r="AO496" i="6"/>
  <c r="AP496" i="6"/>
  <c r="AQ496" i="6"/>
  <c r="AR496" i="6"/>
  <c r="AS496" i="6"/>
  <c r="AT496" i="6"/>
  <c r="AU496" i="6"/>
  <c r="AV496" i="6"/>
  <c r="AW496" i="6"/>
  <c r="AX496" i="6"/>
  <c r="AY496" i="6"/>
  <c r="AZ496" i="6"/>
  <c r="BA496" i="6"/>
  <c r="BA490" i="6" s="1"/>
  <c r="BA491" i="6" s="1"/>
  <c r="BB496" i="6"/>
  <c r="BB490" i="6" s="1"/>
  <c r="BB491" i="6" s="1"/>
  <c r="AJ500" i="6"/>
  <c r="AK500" i="6"/>
  <c r="AL500" i="6"/>
  <c r="AM500" i="6"/>
  <c r="AM490" i="6" s="1"/>
  <c r="AN500" i="6"/>
  <c r="AN490" i="6" s="1"/>
  <c r="AN491" i="6" s="1"/>
  <c r="AO500" i="6"/>
  <c r="AO490" i="6" s="1"/>
  <c r="AO491" i="6" s="1"/>
  <c r="AP500" i="6"/>
  <c r="AP490" i="6" s="1"/>
  <c r="AQ500" i="6"/>
  <c r="AR500" i="6"/>
  <c r="AS500" i="6"/>
  <c r="AT500" i="6"/>
  <c r="AU500" i="6"/>
  <c r="AV500" i="6"/>
  <c r="AW500" i="6"/>
  <c r="AX500" i="6"/>
  <c r="AY500" i="6"/>
  <c r="AZ500" i="6"/>
  <c r="BA500" i="6"/>
  <c r="BB500" i="6"/>
  <c r="AK505" i="6"/>
  <c r="AL505" i="6"/>
  <c r="AL506" i="6" s="1"/>
  <c r="AM505" i="6"/>
  <c r="AM506" i="6" s="1"/>
  <c r="AZ505" i="6"/>
  <c r="AK506" i="6"/>
  <c r="AZ506" i="6"/>
  <c r="BA506" i="6"/>
  <c r="BB506" i="6"/>
  <c r="AJ507" i="6"/>
  <c r="AJ505" i="6" s="1"/>
  <c r="BF505" i="6" s="1"/>
  <c r="AK507" i="6"/>
  <c r="AL507" i="6"/>
  <c r="AM507" i="6"/>
  <c r="AN507" i="6"/>
  <c r="AO507" i="6"/>
  <c r="AP507" i="6"/>
  <c r="AQ507" i="6"/>
  <c r="AR507" i="6"/>
  <c r="AS507" i="6"/>
  <c r="AT507" i="6"/>
  <c r="AU507" i="6"/>
  <c r="AV507" i="6"/>
  <c r="AV505" i="6" s="1"/>
  <c r="AV506" i="6" s="1"/>
  <c r="AW507" i="6"/>
  <c r="AW505" i="6" s="1"/>
  <c r="AW506" i="6" s="1"/>
  <c r="AX507" i="6"/>
  <c r="AX505" i="6" s="1"/>
  <c r="AX506" i="6" s="1"/>
  <c r="AY507" i="6"/>
  <c r="AY505" i="6" s="1"/>
  <c r="AY506" i="6" s="1"/>
  <c r="AZ507" i="6"/>
  <c r="BA507" i="6"/>
  <c r="BA505" i="6" s="1"/>
  <c r="BB507" i="6"/>
  <c r="BB505" i="6" s="1"/>
  <c r="AJ511" i="6"/>
  <c r="AK511" i="6"/>
  <c r="AL511" i="6"/>
  <c r="AM511" i="6"/>
  <c r="AN511" i="6"/>
  <c r="AO511" i="6"/>
  <c r="AP511" i="6"/>
  <c r="AQ511" i="6"/>
  <c r="AQ505" i="6" s="1"/>
  <c r="AQ506" i="6" s="1"/>
  <c r="AR511" i="6"/>
  <c r="AS511" i="6"/>
  <c r="AT511" i="6"/>
  <c r="AU511" i="6"/>
  <c r="AV511" i="6"/>
  <c r="AW511" i="6"/>
  <c r="AX511" i="6"/>
  <c r="AY511" i="6"/>
  <c r="AZ511" i="6"/>
  <c r="BA511" i="6"/>
  <c r="BB511" i="6"/>
  <c r="AJ515" i="6"/>
  <c r="AK515" i="6"/>
  <c r="AL515" i="6"/>
  <c r="AM515" i="6"/>
  <c r="AN515" i="6"/>
  <c r="AO515" i="6"/>
  <c r="AP515" i="6"/>
  <c r="AQ515" i="6"/>
  <c r="AR515" i="6"/>
  <c r="AR505" i="6" s="1"/>
  <c r="AR506" i="6" s="1"/>
  <c r="AS515" i="6"/>
  <c r="AT515" i="6"/>
  <c r="AU515" i="6"/>
  <c r="AV515" i="6"/>
  <c r="AW515" i="6"/>
  <c r="AX515" i="6"/>
  <c r="AY515" i="6"/>
  <c r="AZ515" i="6"/>
  <c r="BA515" i="6"/>
  <c r="BB515" i="6"/>
  <c r="AJ520" i="6"/>
  <c r="AK520" i="6"/>
  <c r="AM520" i="6"/>
  <c r="AO520" i="6"/>
  <c r="AP520" i="6"/>
  <c r="AQ520" i="6"/>
  <c r="AQ521" i="6" s="1"/>
  <c r="AR520" i="6"/>
  <c r="AR521" i="6" s="1"/>
  <c r="AK521" i="6"/>
  <c r="AM521" i="6"/>
  <c r="AO521" i="6"/>
  <c r="AS521" i="6"/>
  <c r="AJ522" i="6"/>
  <c r="AK522" i="6"/>
  <c r="AL522" i="6"/>
  <c r="AM522" i="6"/>
  <c r="AN522" i="6"/>
  <c r="AO522" i="6"/>
  <c r="AP522" i="6"/>
  <c r="AQ522" i="6"/>
  <c r="AR522" i="6"/>
  <c r="AS522" i="6"/>
  <c r="AT522" i="6"/>
  <c r="AU522" i="6"/>
  <c r="AV522" i="6"/>
  <c r="AW522" i="6"/>
  <c r="AX522" i="6"/>
  <c r="AY522" i="6"/>
  <c r="AZ522" i="6"/>
  <c r="BA522" i="6"/>
  <c r="BB522" i="6"/>
  <c r="AJ526" i="6"/>
  <c r="AK526" i="6"/>
  <c r="AL526" i="6"/>
  <c r="AM526" i="6"/>
  <c r="AN526" i="6"/>
  <c r="AN520" i="6" s="1"/>
  <c r="AN521" i="6" s="1"/>
  <c r="AO526" i="6"/>
  <c r="AP526" i="6"/>
  <c r="AQ526" i="6"/>
  <c r="AR526" i="6"/>
  <c r="AS526" i="6"/>
  <c r="AS520" i="6" s="1"/>
  <c r="AT526" i="6"/>
  <c r="AT520" i="6" s="1"/>
  <c r="AT521" i="6" s="1"/>
  <c r="AU526" i="6"/>
  <c r="AU520" i="6" s="1"/>
  <c r="AU521" i="6" s="1"/>
  <c r="AV526" i="6"/>
  <c r="AV520" i="6" s="1"/>
  <c r="AW526" i="6"/>
  <c r="AX526" i="6"/>
  <c r="AY526" i="6"/>
  <c r="AZ526" i="6"/>
  <c r="BA526" i="6"/>
  <c r="BB526" i="6"/>
  <c r="BB520" i="6" s="1"/>
  <c r="BB521" i="6" s="1"/>
  <c r="AJ530" i="6"/>
  <c r="AK530" i="6"/>
  <c r="AL530" i="6"/>
  <c r="AM530" i="6"/>
  <c r="AN530" i="6"/>
  <c r="AO530" i="6"/>
  <c r="AP530" i="6"/>
  <c r="AQ530" i="6"/>
  <c r="AR530" i="6"/>
  <c r="AS530" i="6"/>
  <c r="AT530" i="6"/>
  <c r="AU530" i="6"/>
  <c r="AV530" i="6"/>
  <c r="AW530" i="6"/>
  <c r="AX530" i="6"/>
  <c r="AY530" i="6"/>
  <c r="AZ530" i="6"/>
  <c r="BA530" i="6"/>
  <c r="BB530" i="6"/>
  <c r="AR535" i="6"/>
  <c r="AR536" i="6" s="1"/>
  <c r="AS535" i="6"/>
  <c r="AT535" i="6"/>
  <c r="AT536" i="6" s="1"/>
  <c r="AJ537" i="6"/>
  <c r="AK537" i="6"/>
  <c r="AL537" i="6"/>
  <c r="AL535" i="6" s="1"/>
  <c r="AL536" i="6" s="1"/>
  <c r="AM537" i="6"/>
  <c r="AN537" i="6"/>
  <c r="AO537" i="6"/>
  <c r="AO535" i="6" s="1"/>
  <c r="AO536" i="6" s="1"/>
  <c r="AP537" i="6"/>
  <c r="AP535" i="6" s="1"/>
  <c r="AQ537" i="6"/>
  <c r="AQ535" i="6" s="1"/>
  <c r="AQ536" i="6" s="1"/>
  <c r="AR537" i="6"/>
  <c r="AS537" i="6"/>
  <c r="AT537" i="6"/>
  <c r="AU537" i="6"/>
  <c r="AU535" i="6" s="1"/>
  <c r="AU536" i="6" s="1"/>
  <c r="AV537" i="6"/>
  <c r="AV535" i="6" s="1"/>
  <c r="AW537" i="6"/>
  <c r="AW535" i="6" s="1"/>
  <c r="AW536" i="6" s="1"/>
  <c r="AX537" i="6"/>
  <c r="AY537" i="6"/>
  <c r="AZ537" i="6"/>
  <c r="BA537" i="6"/>
  <c r="BB537" i="6"/>
  <c r="AJ541" i="6"/>
  <c r="AK541" i="6"/>
  <c r="AL541" i="6"/>
  <c r="AM541" i="6"/>
  <c r="AN541" i="6"/>
  <c r="AO541" i="6"/>
  <c r="AP541" i="6"/>
  <c r="AQ541" i="6"/>
  <c r="AR541" i="6"/>
  <c r="AS541" i="6"/>
  <c r="AT541" i="6"/>
  <c r="AU541" i="6"/>
  <c r="AV541" i="6"/>
  <c r="AW541" i="6"/>
  <c r="AX541" i="6"/>
  <c r="AX535" i="6" s="1"/>
  <c r="AX536" i="6" s="1"/>
  <c r="AY541" i="6"/>
  <c r="AY535" i="6" s="1"/>
  <c r="AY536" i="6" s="1"/>
  <c r="AZ541" i="6"/>
  <c r="AZ535" i="6" s="1"/>
  <c r="AZ536" i="6" s="1"/>
  <c r="BA541" i="6"/>
  <c r="BB541" i="6"/>
  <c r="AJ545" i="6"/>
  <c r="AK545" i="6"/>
  <c r="AK535" i="6" s="1"/>
  <c r="AK536" i="6" s="1"/>
  <c r="AL545" i="6"/>
  <c r="AM545" i="6"/>
  <c r="AN545" i="6"/>
  <c r="AO545" i="6"/>
  <c r="AP545" i="6"/>
  <c r="AQ545" i="6"/>
  <c r="AR545" i="6"/>
  <c r="AS545" i="6"/>
  <c r="AT545" i="6"/>
  <c r="AU545" i="6"/>
  <c r="AV545" i="6"/>
  <c r="AW545" i="6"/>
  <c r="AX545" i="6"/>
  <c r="AY545" i="6"/>
  <c r="AZ545" i="6"/>
  <c r="BA545" i="6"/>
  <c r="BB545" i="6"/>
  <c r="AW550" i="6"/>
  <c r="AX550" i="6"/>
  <c r="AZ550" i="6"/>
  <c r="BA550" i="6"/>
  <c r="BB550" i="6"/>
  <c r="BG550" i="6"/>
  <c r="AW551" i="6"/>
  <c r="AX551" i="6"/>
  <c r="AY551" i="6"/>
  <c r="AZ551" i="6"/>
  <c r="BA551" i="6"/>
  <c r="BB551" i="6"/>
  <c r="AJ552" i="6"/>
  <c r="AJ550" i="6" s="1"/>
  <c r="AJ551" i="6" s="1"/>
  <c r="AK552" i="6"/>
  <c r="AK550" i="6" s="1"/>
  <c r="AK551" i="6" s="1"/>
  <c r="AL552" i="6"/>
  <c r="AM552" i="6"/>
  <c r="AN552" i="6"/>
  <c r="AO552" i="6"/>
  <c r="AP552" i="6"/>
  <c r="AQ552" i="6"/>
  <c r="AR552" i="6"/>
  <c r="AS552" i="6"/>
  <c r="AT552" i="6"/>
  <c r="AU552" i="6"/>
  <c r="AV552" i="6"/>
  <c r="AW552" i="6"/>
  <c r="AX552" i="6"/>
  <c r="AY552" i="6"/>
  <c r="AY550" i="6" s="1"/>
  <c r="AZ552" i="6"/>
  <c r="BA552" i="6"/>
  <c r="BB552" i="6"/>
  <c r="AJ556" i="6"/>
  <c r="AK556" i="6"/>
  <c r="AL556" i="6"/>
  <c r="AM556" i="6"/>
  <c r="AN556" i="6"/>
  <c r="AO556" i="6"/>
  <c r="AP556" i="6"/>
  <c r="AQ556" i="6"/>
  <c r="AQ550" i="6" s="1"/>
  <c r="AQ551" i="6" s="1"/>
  <c r="AR556" i="6"/>
  <c r="AR550" i="6" s="1"/>
  <c r="AR551" i="6" s="1"/>
  <c r="AS556" i="6"/>
  <c r="AS550" i="6" s="1"/>
  <c r="AS551" i="6" s="1"/>
  <c r="AT556" i="6"/>
  <c r="AT550" i="6" s="1"/>
  <c r="AT551" i="6" s="1"/>
  <c r="AU556" i="6"/>
  <c r="AU550" i="6" s="1"/>
  <c r="AU551" i="6" s="1"/>
  <c r="AV556" i="6"/>
  <c r="AV550" i="6" s="1"/>
  <c r="AW556" i="6"/>
  <c r="AX556" i="6"/>
  <c r="AY556" i="6"/>
  <c r="AZ556" i="6"/>
  <c r="BA556" i="6"/>
  <c r="BB556" i="6"/>
  <c r="AJ560" i="6"/>
  <c r="AK560" i="6"/>
  <c r="AL560" i="6"/>
  <c r="AL550" i="6" s="1"/>
  <c r="AM560" i="6"/>
  <c r="AM550" i="6" s="1"/>
  <c r="AM551" i="6" s="1"/>
  <c r="AN560" i="6"/>
  <c r="AN550" i="6" s="1"/>
  <c r="AN551" i="6" s="1"/>
  <c r="AO560" i="6"/>
  <c r="AO550" i="6" s="1"/>
  <c r="AO551" i="6" s="1"/>
  <c r="AP560" i="6"/>
  <c r="AP550" i="6" s="1"/>
  <c r="AP551" i="6" s="1"/>
  <c r="AQ560" i="6"/>
  <c r="AR560" i="6"/>
  <c r="AS560" i="6"/>
  <c r="AT560" i="6"/>
  <c r="AU560" i="6"/>
  <c r="AV560" i="6"/>
  <c r="AW560" i="6"/>
  <c r="AX560" i="6"/>
  <c r="AY560" i="6"/>
  <c r="AZ560" i="6"/>
  <c r="BA560" i="6"/>
  <c r="BB560" i="6"/>
  <c r="AK565" i="6"/>
  <c r="AK566" i="6" s="1"/>
  <c r="AL565" i="6"/>
  <c r="AL566" i="6" s="1"/>
  <c r="AM565" i="6"/>
  <c r="AM566" i="6" s="1"/>
  <c r="AN565" i="6"/>
  <c r="AN566" i="6" s="1"/>
  <c r="AO565" i="6"/>
  <c r="AO566" i="6" s="1"/>
  <c r="AP565" i="6"/>
  <c r="AQ565" i="6"/>
  <c r="AQ566" i="6" s="1"/>
  <c r="BA566" i="6"/>
  <c r="BB566" i="6"/>
  <c r="AJ567" i="6"/>
  <c r="AK567" i="6"/>
  <c r="AL567" i="6"/>
  <c r="AM567" i="6"/>
  <c r="AN567" i="6"/>
  <c r="AO567" i="6"/>
  <c r="AP567" i="6"/>
  <c r="AQ567" i="6"/>
  <c r="AR567" i="6"/>
  <c r="AR565" i="6" s="1"/>
  <c r="AR566" i="6" s="1"/>
  <c r="AS567" i="6"/>
  <c r="AS565" i="6" s="1"/>
  <c r="AT567" i="6"/>
  <c r="AT565" i="6" s="1"/>
  <c r="AT566" i="6" s="1"/>
  <c r="AU567" i="6"/>
  <c r="AV567" i="6"/>
  <c r="AW567" i="6"/>
  <c r="AX567" i="6"/>
  <c r="AY567" i="6"/>
  <c r="AZ567" i="6"/>
  <c r="BA567" i="6"/>
  <c r="BB567" i="6"/>
  <c r="AJ571" i="6"/>
  <c r="AK571" i="6"/>
  <c r="AL571" i="6"/>
  <c r="AM571" i="6"/>
  <c r="AN571" i="6"/>
  <c r="AO571" i="6"/>
  <c r="AP571" i="6"/>
  <c r="AQ571" i="6"/>
  <c r="AR571" i="6"/>
  <c r="AS571" i="6"/>
  <c r="AT571" i="6"/>
  <c r="AU571" i="6"/>
  <c r="AV571" i="6"/>
  <c r="AV565" i="6" s="1"/>
  <c r="AV566" i="6" s="1"/>
  <c r="AW571" i="6"/>
  <c r="AX571" i="6"/>
  <c r="AX565" i="6" s="1"/>
  <c r="AX566" i="6" s="1"/>
  <c r="AY571" i="6"/>
  <c r="AY565" i="6" s="1"/>
  <c r="AY566" i="6" s="1"/>
  <c r="AZ571" i="6"/>
  <c r="AZ565" i="6" s="1"/>
  <c r="AZ566" i="6" s="1"/>
  <c r="BA571" i="6"/>
  <c r="BA565" i="6" s="1"/>
  <c r="BB571" i="6"/>
  <c r="BB565" i="6" s="1"/>
  <c r="AJ575" i="6"/>
  <c r="AK575" i="6"/>
  <c r="AL575" i="6"/>
  <c r="AM575" i="6"/>
  <c r="AN575" i="6"/>
  <c r="AO575" i="6"/>
  <c r="AP575" i="6"/>
  <c r="AQ575" i="6"/>
  <c r="AR575" i="6"/>
  <c r="AS575" i="6"/>
  <c r="AT575" i="6"/>
  <c r="AU575" i="6"/>
  <c r="AV575" i="6"/>
  <c r="AW575" i="6"/>
  <c r="AW565" i="6" s="1"/>
  <c r="AW566" i="6" s="1"/>
  <c r="AX575" i="6"/>
  <c r="AY575" i="6"/>
  <c r="AZ575" i="6"/>
  <c r="BA575" i="6"/>
  <c r="BB575" i="6"/>
  <c r="AR580" i="6"/>
  <c r="AR581" i="6" s="1"/>
  <c r="AX580" i="6"/>
  <c r="AX581" i="6" s="1"/>
  <c r="AK581" i="6"/>
  <c r="AL581" i="6"/>
  <c r="AJ582" i="6"/>
  <c r="AK582" i="6"/>
  <c r="AL582" i="6"/>
  <c r="AM582" i="6"/>
  <c r="AM580" i="6" s="1"/>
  <c r="AN582" i="6"/>
  <c r="AN580" i="6" s="1"/>
  <c r="AN581" i="6" s="1"/>
  <c r="AO582" i="6"/>
  <c r="AO580" i="6" s="1"/>
  <c r="AO581" i="6" s="1"/>
  <c r="AP582" i="6"/>
  <c r="AP580" i="6" s="1"/>
  <c r="AQ582" i="6"/>
  <c r="AQ580" i="6" s="1"/>
  <c r="AQ581" i="6" s="1"/>
  <c r="AR582" i="6"/>
  <c r="AS582" i="6"/>
  <c r="AT582" i="6"/>
  <c r="AU582" i="6"/>
  <c r="AV582" i="6"/>
  <c r="AV580" i="6" s="1"/>
  <c r="AW582" i="6"/>
  <c r="AX582" i="6"/>
  <c r="AY582" i="6"/>
  <c r="AY580" i="6" s="1"/>
  <c r="AY581" i="6" s="1"/>
  <c r="AZ582" i="6"/>
  <c r="AZ580" i="6" s="1"/>
  <c r="AZ581" i="6" s="1"/>
  <c r="BA582" i="6"/>
  <c r="BA580" i="6" s="1"/>
  <c r="BA581" i="6" s="1"/>
  <c r="BB582" i="6"/>
  <c r="BB580" i="6" s="1"/>
  <c r="BB581" i="6" s="1"/>
  <c r="AJ586" i="6"/>
  <c r="AK586" i="6"/>
  <c r="AK580" i="6" s="1"/>
  <c r="AL586" i="6"/>
  <c r="AL580" i="6" s="1"/>
  <c r="AM586" i="6"/>
  <c r="AN586" i="6"/>
  <c r="AO586" i="6"/>
  <c r="AP586" i="6"/>
  <c r="AQ586" i="6"/>
  <c r="AR586" i="6"/>
  <c r="AS586" i="6"/>
  <c r="AT586" i="6"/>
  <c r="AU586" i="6"/>
  <c r="AV586" i="6"/>
  <c r="AW586" i="6"/>
  <c r="AX586" i="6"/>
  <c r="AY586" i="6"/>
  <c r="AZ586" i="6"/>
  <c r="BA586" i="6"/>
  <c r="BB586" i="6"/>
  <c r="AJ590" i="6"/>
  <c r="AK590" i="6"/>
  <c r="AL590" i="6"/>
  <c r="AM590" i="6"/>
  <c r="AN590" i="6"/>
  <c r="AO590" i="6"/>
  <c r="AP590" i="6"/>
  <c r="AQ590" i="6"/>
  <c r="AR590" i="6"/>
  <c r="AS590" i="6"/>
  <c r="AS580" i="6" s="1"/>
  <c r="AT590" i="6"/>
  <c r="AT580" i="6" s="1"/>
  <c r="AT581" i="6" s="1"/>
  <c r="AU590" i="6"/>
  <c r="AU580" i="6" s="1"/>
  <c r="AU581" i="6" s="1"/>
  <c r="AV590" i="6"/>
  <c r="AW590" i="6"/>
  <c r="AW580" i="6" s="1"/>
  <c r="AW581" i="6" s="1"/>
  <c r="AX590" i="6"/>
  <c r="AY590" i="6"/>
  <c r="AZ590" i="6"/>
  <c r="BA590" i="6"/>
  <c r="BB590" i="6"/>
  <c r="AO595" i="6"/>
  <c r="AQ595" i="6"/>
  <c r="AO596" i="6"/>
  <c r="AP596" i="6"/>
  <c r="AQ596" i="6"/>
  <c r="BB596" i="6"/>
  <c r="AJ597" i="6"/>
  <c r="AJ595" i="6" s="1"/>
  <c r="AK597" i="6"/>
  <c r="AK595" i="6" s="1"/>
  <c r="AK596" i="6" s="1"/>
  <c r="AL597" i="6"/>
  <c r="AL595" i="6" s="1"/>
  <c r="AL596" i="6" s="1"/>
  <c r="AM597" i="6"/>
  <c r="AM595" i="6" s="1"/>
  <c r="AM596" i="6" s="1"/>
  <c r="AN597" i="6"/>
  <c r="AN595" i="6" s="1"/>
  <c r="AN596" i="6" s="1"/>
  <c r="AO597" i="6"/>
  <c r="AP597" i="6"/>
  <c r="AQ597" i="6"/>
  <c r="AR597" i="6"/>
  <c r="AS597" i="6"/>
  <c r="AT597" i="6"/>
  <c r="AU597" i="6"/>
  <c r="AV597" i="6"/>
  <c r="AW597" i="6"/>
  <c r="AX597" i="6"/>
  <c r="AY597" i="6"/>
  <c r="AZ597" i="6"/>
  <c r="BA597" i="6"/>
  <c r="BB597" i="6"/>
  <c r="BB595" i="6" s="1"/>
  <c r="AJ601" i="6"/>
  <c r="AK601" i="6"/>
  <c r="AL601" i="6"/>
  <c r="AM601" i="6"/>
  <c r="AN601" i="6"/>
  <c r="AO601" i="6"/>
  <c r="AP601" i="6"/>
  <c r="AP595" i="6" s="1"/>
  <c r="AQ601" i="6"/>
  <c r="AR601" i="6"/>
  <c r="AS601" i="6"/>
  <c r="AT601" i="6"/>
  <c r="AU601" i="6"/>
  <c r="AV601" i="6"/>
  <c r="AW601" i="6"/>
  <c r="AW595" i="6" s="1"/>
  <c r="AW596" i="6" s="1"/>
  <c r="AX601" i="6"/>
  <c r="AY601" i="6"/>
  <c r="AZ601" i="6"/>
  <c r="BA601" i="6"/>
  <c r="BB601" i="6"/>
  <c r="AJ605" i="6"/>
  <c r="AK605" i="6"/>
  <c r="AL605" i="6"/>
  <c r="AM605" i="6"/>
  <c r="AN605" i="6"/>
  <c r="AO605" i="6"/>
  <c r="AP605" i="6"/>
  <c r="AQ605" i="6"/>
  <c r="AR605" i="6"/>
  <c r="AS605" i="6"/>
  <c r="AT605" i="6"/>
  <c r="AU605" i="6"/>
  <c r="AV605" i="6"/>
  <c r="AW605" i="6"/>
  <c r="AX605" i="6"/>
  <c r="AY605" i="6"/>
  <c r="AZ605" i="6"/>
  <c r="BA605" i="6"/>
  <c r="BB605" i="6"/>
  <c r="AR610" i="6"/>
  <c r="AR611" i="6" s="1"/>
  <c r="AJ612" i="6"/>
  <c r="AJ610" i="6" s="1"/>
  <c r="AK612" i="6"/>
  <c r="AK610" i="6" s="1"/>
  <c r="AK611" i="6" s="1"/>
  <c r="AL612" i="6"/>
  <c r="AL610" i="6" s="1"/>
  <c r="AL611" i="6" s="1"/>
  <c r="AM612" i="6"/>
  <c r="AM610" i="6" s="1"/>
  <c r="AN612" i="6"/>
  <c r="AN610" i="6" s="1"/>
  <c r="AN611" i="6" s="1"/>
  <c r="AO612" i="6"/>
  <c r="AO610" i="6" s="1"/>
  <c r="AO611" i="6" s="1"/>
  <c r="AP612" i="6"/>
  <c r="AP610" i="6" s="1"/>
  <c r="AQ612" i="6"/>
  <c r="AQ610" i="6" s="1"/>
  <c r="AQ611" i="6" s="1"/>
  <c r="AR612" i="6"/>
  <c r="AS612" i="6"/>
  <c r="AT612" i="6"/>
  <c r="AU612" i="6"/>
  <c r="AV612" i="6"/>
  <c r="AW612" i="6"/>
  <c r="AX612" i="6"/>
  <c r="AY612" i="6"/>
  <c r="AZ612" i="6"/>
  <c r="BA612" i="6"/>
  <c r="BB612" i="6"/>
  <c r="AJ616" i="6"/>
  <c r="AK616" i="6"/>
  <c r="AL616" i="6"/>
  <c r="AM616" i="6"/>
  <c r="AN616" i="6"/>
  <c r="AO616" i="6"/>
  <c r="AP616" i="6"/>
  <c r="AQ616" i="6"/>
  <c r="AR616" i="6"/>
  <c r="AS616" i="6"/>
  <c r="AS610" i="6" s="1"/>
  <c r="AT616" i="6"/>
  <c r="AT610" i="6" s="1"/>
  <c r="AT611" i="6" s="1"/>
  <c r="AU616" i="6"/>
  <c r="AU610" i="6" s="1"/>
  <c r="AU611" i="6" s="1"/>
  <c r="AV616" i="6"/>
  <c r="AV610" i="6" s="1"/>
  <c r="AW616" i="6"/>
  <c r="AW610" i="6" s="1"/>
  <c r="AW611" i="6" s="1"/>
  <c r="AX616" i="6"/>
  <c r="AY616" i="6"/>
  <c r="AZ616" i="6"/>
  <c r="BA616" i="6"/>
  <c r="BB616" i="6"/>
  <c r="AJ620" i="6"/>
  <c r="AK620" i="6"/>
  <c r="AL620" i="6"/>
  <c r="AM620" i="6"/>
  <c r="AN620" i="6"/>
  <c r="AO620" i="6"/>
  <c r="AP620" i="6"/>
  <c r="AQ620" i="6"/>
  <c r="AR620" i="6"/>
  <c r="AS620" i="6"/>
  <c r="AT620" i="6"/>
  <c r="AU620" i="6"/>
  <c r="AV620" i="6"/>
  <c r="AW620" i="6"/>
  <c r="AX620" i="6"/>
  <c r="AY620" i="6"/>
  <c r="AZ620" i="6"/>
  <c r="BA620" i="6"/>
  <c r="BB620" i="6"/>
  <c r="AJ625" i="6"/>
  <c r="AN625" i="6"/>
  <c r="AO625" i="6"/>
  <c r="AO626" i="6" s="1"/>
  <c r="AP625" i="6"/>
  <c r="AQ625" i="6"/>
  <c r="AQ626" i="6" s="1"/>
  <c r="AR625" i="6"/>
  <c r="AR626" i="6" s="1"/>
  <c r="AS625" i="6"/>
  <c r="AT625" i="6"/>
  <c r="AT626" i="6" s="1"/>
  <c r="AU625" i="6"/>
  <c r="AU626" i="6" s="1"/>
  <c r="AV625" i="6"/>
  <c r="AW625" i="6"/>
  <c r="AW626" i="6" s="1"/>
  <c r="AX625" i="6"/>
  <c r="AX626" i="6" s="1"/>
  <c r="BA625" i="6"/>
  <c r="BA626" i="6" s="1"/>
  <c r="BB625" i="6"/>
  <c r="BB626" i="6" s="1"/>
  <c r="AJ627" i="6"/>
  <c r="AK627" i="6"/>
  <c r="AL627" i="6"/>
  <c r="AM627" i="6"/>
  <c r="AN627" i="6"/>
  <c r="AO627" i="6"/>
  <c r="AP627" i="6"/>
  <c r="AQ627" i="6"/>
  <c r="AR627" i="6"/>
  <c r="AS627" i="6"/>
  <c r="AT627" i="6"/>
  <c r="AU627" i="6"/>
  <c r="AV627" i="6"/>
  <c r="AW627" i="6"/>
  <c r="AX627" i="6"/>
  <c r="AY627" i="6"/>
  <c r="AZ627" i="6"/>
  <c r="BA627" i="6"/>
  <c r="BB627" i="6"/>
  <c r="AJ631" i="6"/>
  <c r="AK631" i="6"/>
  <c r="AL631" i="6"/>
  <c r="AM631" i="6"/>
  <c r="AM625" i="6" s="1"/>
  <c r="AM626" i="6" s="1"/>
  <c r="AN631" i="6"/>
  <c r="AO631" i="6"/>
  <c r="AP631" i="6"/>
  <c r="AQ631" i="6"/>
  <c r="AR631" i="6"/>
  <c r="AS631" i="6"/>
  <c r="AT631" i="6"/>
  <c r="AU631" i="6"/>
  <c r="AV631" i="6"/>
  <c r="AW631" i="6"/>
  <c r="AX631" i="6"/>
  <c r="AY631" i="6"/>
  <c r="AZ631" i="6"/>
  <c r="BA631" i="6"/>
  <c r="BB631" i="6"/>
  <c r="AJ635" i="6"/>
  <c r="AK635" i="6"/>
  <c r="AL635" i="6"/>
  <c r="AM635" i="6"/>
  <c r="AN635" i="6"/>
  <c r="AO635" i="6"/>
  <c r="AP635" i="6"/>
  <c r="AQ635" i="6"/>
  <c r="AR635" i="6"/>
  <c r="AS635" i="6"/>
  <c r="AT635" i="6"/>
  <c r="AU635" i="6"/>
  <c r="AV635" i="6"/>
  <c r="AW635" i="6"/>
  <c r="AX635" i="6"/>
  <c r="AY635" i="6"/>
  <c r="AZ635" i="6"/>
  <c r="BA635" i="6"/>
  <c r="BB635" i="6"/>
  <c r="AL640" i="6"/>
  <c r="AN640" i="6"/>
  <c r="AN641" i="6" s="1"/>
  <c r="AL641" i="6"/>
  <c r="AY641" i="6"/>
  <c r="AZ641" i="6"/>
  <c r="BA641" i="6"/>
  <c r="BB641" i="6"/>
  <c r="AJ642" i="6"/>
  <c r="AJ640" i="6" s="1"/>
  <c r="AK642" i="6"/>
  <c r="AK640" i="6" s="1"/>
  <c r="AK641" i="6" s="1"/>
  <c r="AL642" i="6"/>
  <c r="AM642" i="6"/>
  <c r="AM640" i="6" s="1"/>
  <c r="AN642" i="6"/>
  <c r="AO642" i="6"/>
  <c r="AO640" i="6" s="1"/>
  <c r="AO641" i="6" s="1"/>
  <c r="AP642" i="6"/>
  <c r="AQ642" i="6"/>
  <c r="AR642" i="6"/>
  <c r="AS642" i="6"/>
  <c r="AT642" i="6"/>
  <c r="AU642" i="6"/>
  <c r="AV642" i="6"/>
  <c r="AW642" i="6"/>
  <c r="AX642" i="6"/>
  <c r="AY642" i="6"/>
  <c r="AY640" i="6" s="1"/>
  <c r="AZ642" i="6"/>
  <c r="BA642" i="6"/>
  <c r="BA640" i="6" s="1"/>
  <c r="BB642" i="6"/>
  <c r="AJ646" i="6"/>
  <c r="AK646" i="6"/>
  <c r="AL646" i="6"/>
  <c r="AM646" i="6"/>
  <c r="AN646" i="6"/>
  <c r="AO646" i="6"/>
  <c r="AP646" i="6"/>
  <c r="AQ646" i="6"/>
  <c r="AR646" i="6"/>
  <c r="AR640" i="6" s="1"/>
  <c r="AR641" i="6" s="1"/>
  <c r="AS646" i="6"/>
  <c r="AS640" i="6" s="1"/>
  <c r="AS641" i="6" s="1"/>
  <c r="AT646" i="6"/>
  <c r="AT640" i="6" s="1"/>
  <c r="AT641" i="6" s="1"/>
  <c r="AU646" i="6"/>
  <c r="AU640" i="6" s="1"/>
  <c r="AU641" i="6" s="1"/>
  <c r="AV646" i="6"/>
  <c r="AV640" i="6" s="1"/>
  <c r="AW646" i="6"/>
  <c r="AW640" i="6" s="1"/>
  <c r="AW641" i="6" s="1"/>
  <c r="AX646" i="6"/>
  <c r="AY646" i="6"/>
  <c r="AZ646" i="6"/>
  <c r="AZ640" i="6" s="1"/>
  <c r="BA646" i="6"/>
  <c r="BB646" i="6"/>
  <c r="BB640" i="6" s="1"/>
  <c r="AJ650" i="6"/>
  <c r="AK650" i="6"/>
  <c r="AL650" i="6"/>
  <c r="AM650" i="6"/>
  <c r="AN650" i="6"/>
  <c r="AO650" i="6"/>
  <c r="AP650" i="6"/>
  <c r="AQ650" i="6"/>
  <c r="AQ640" i="6" s="1"/>
  <c r="AQ641" i="6" s="1"/>
  <c r="AR650" i="6"/>
  <c r="AS650" i="6"/>
  <c r="AT650" i="6"/>
  <c r="AU650" i="6"/>
  <c r="AV650" i="6"/>
  <c r="AW650" i="6"/>
  <c r="AX650" i="6"/>
  <c r="AY650" i="6"/>
  <c r="AZ650" i="6"/>
  <c r="BA650" i="6"/>
  <c r="BB650" i="6"/>
  <c r="AJ655" i="6"/>
  <c r="AL655" i="6"/>
  <c r="AL656" i="6" s="1"/>
  <c r="AM655" i="6"/>
  <c r="AN655" i="6"/>
  <c r="AN656" i="6" s="1"/>
  <c r="AO655" i="6"/>
  <c r="AO656" i="6" s="1"/>
  <c r="AP655" i="6"/>
  <c r="AQ655" i="6"/>
  <c r="AQ656" i="6" s="1"/>
  <c r="AR655" i="6"/>
  <c r="AR656" i="6" s="1"/>
  <c r="AT655" i="6"/>
  <c r="AT656" i="6" s="1"/>
  <c r="AJ657" i="6"/>
  <c r="AK657" i="6"/>
  <c r="AK655" i="6" s="1"/>
  <c r="AK656" i="6" s="1"/>
  <c r="AL657" i="6"/>
  <c r="AM657" i="6"/>
  <c r="AN657" i="6"/>
  <c r="AO657" i="6"/>
  <c r="AP657" i="6"/>
  <c r="AQ657" i="6"/>
  <c r="AR657" i="6"/>
  <c r="AS657" i="6"/>
  <c r="AT657" i="6"/>
  <c r="AU657" i="6"/>
  <c r="AV657" i="6"/>
  <c r="AV655" i="6" s="1"/>
  <c r="AW657" i="6"/>
  <c r="AW655" i="6" s="1"/>
  <c r="AW656" i="6" s="1"/>
  <c r="AX657" i="6"/>
  <c r="AX655" i="6" s="1"/>
  <c r="AX656" i="6" s="1"/>
  <c r="AY657" i="6"/>
  <c r="AY655" i="6" s="1"/>
  <c r="AY656" i="6" s="1"/>
  <c r="AZ657" i="6"/>
  <c r="AZ655" i="6" s="1"/>
  <c r="AZ656" i="6" s="1"/>
  <c r="BA657" i="6"/>
  <c r="BA655" i="6" s="1"/>
  <c r="BA656" i="6" s="1"/>
  <c r="BB657" i="6"/>
  <c r="BB655" i="6" s="1"/>
  <c r="BB656" i="6" s="1"/>
  <c r="AJ661" i="6"/>
  <c r="AK661" i="6"/>
  <c r="AL661" i="6"/>
  <c r="AM661" i="6"/>
  <c r="AN661" i="6"/>
  <c r="AO661" i="6"/>
  <c r="AP661" i="6"/>
  <c r="AQ661" i="6"/>
  <c r="AR661" i="6"/>
  <c r="AS661" i="6"/>
  <c r="AT661" i="6"/>
  <c r="AU661" i="6"/>
  <c r="AU655" i="6" s="1"/>
  <c r="AU656" i="6" s="1"/>
  <c r="AV661" i="6"/>
  <c r="AW661" i="6"/>
  <c r="AX661" i="6"/>
  <c r="AY661" i="6"/>
  <c r="AZ661" i="6"/>
  <c r="BA661" i="6"/>
  <c r="BB661" i="6"/>
  <c r="AJ665" i="6"/>
  <c r="AK665" i="6"/>
  <c r="AL665" i="6"/>
  <c r="AM665" i="6"/>
  <c r="AN665" i="6"/>
  <c r="AO665" i="6"/>
  <c r="AP665" i="6"/>
  <c r="AQ665" i="6"/>
  <c r="AR665" i="6"/>
  <c r="AS665" i="6"/>
  <c r="AT665" i="6"/>
  <c r="AU665" i="6"/>
  <c r="AV665" i="6"/>
  <c r="AW665" i="6"/>
  <c r="AX665" i="6"/>
  <c r="AY665" i="6"/>
  <c r="AZ665" i="6"/>
  <c r="BA665" i="6"/>
  <c r="BB665" i="6"/>
  <c r="AK671" i="6"/>
  <c r="AJ672" i="6"/>
  <c r="AK672" i="6"/>
  <c r="AL672" i="6"/>
  <c r="AM672" i="6"/>
  <c r="AN672" i="6"/>
  <c r="AO672" i="6"/>
  <c r="AP672" i="6"/>
  <c r="AQ672" i="6"/>
  <c r="AR672" i="6"/>
  <c r="AS672" i="6"/>
  <c r="AT672" i="6"/>
  <c r="AT670" i="6" s="1"/>
  <c r="AT671" i="6" s="1"/>
  <c r="AU672" i="6"/>
  <c r="AV672" i="6"/>
  <c r="AV670" i="6" s="1"/>
  <c r="AW672" i="6"/>
  <c r="AW670" i="6" s="1"/>
  <c r="AW671" i="6" s="1"/>
  <c r="AX672" i="6"/>
  <c r="AX670" i="6" s="1"/>
  <c r="AX671" i="6" s="1"/>
  <c r="AY672" i="6"/>
  <c r="AY670" i="6" s="1"/>
  <c r="AY671" i="6" s="1"/>
  <c r="AZ672" i="6"/>
  <c r="AZ670" i="6" s="1"/>
  <c r="AZ671" i="6" s="1"/>
  <c r="BA672" i="6"/>
  <c r="BA670" i="6" s="1"/>
  <c r="BA671" i="6" s="1"/>
  <c r="BB672" i="6"/>
  <c r="BB670" i="6" s="1"/>
  <c r="BB671" i="6" s="1"/>
  <c r="AJ676" i="6"/>
  <c r="AK676" i="6"/>
  <c r="AK670" i="6" s="1"/>
  <c r="AL676" i="6"/>
  <c r="AM676" i="6"/>
  <c r="AN676" i="6"/>
  <c r="AO676" i="6"/>
  <c r="AP676" i="6"/>
  <c r="AQ676" i="6"/>
  <c r="AR676" i="6"/>
  <c r="AS676" i="6"/>
  <c r="AT676" i="6"/>
  <c r="AU676" i="6"/>
  <c r="AV676" i="6"/>
  <c r="AW676" i="6"/>
  <c r="AX676" i="6"/>
  <c r="AY676" i="6"/>
  <c r="AZ676" i="6"/>
  <c r="BA676" i="6"/>
  <c r="BB676" i="6"/>
  <c r="AJ680" i="6"/>
  <c r="AK680" i="6"/>
  <c r="AL680" i="6"/>
  <c r="AM680" i="6"/>
  <c r="AN680" i="6"/>
  <c r="AO680" i="6"/>
  <c r="AP680" i="6"/>
  <c r="AQ680" i="6"/>
  <c r="AR680" i="6"/>
  <c r="AS680" i="6"/>
  <c r="AT680" i="6"/>
  <c r="AU680" i="6"/>
  <c r="AV680" i="6"/>
  <c r="AW680" i="6"/>
  <c r="AX680" i="6"/>
  <c r="AY680" i="6"/>
  <c r="AZ680" i="6"/>
  <c r="BA680" i="6"/>
  <c r="BB680" i="6"/>
  <c r="AP685" i="6"/>
  <c r="AQ685" i="6"/>
  <c r="AR685" i="6"/>
  <c r="AP686" i="6"/>
  <c r="AQ686" i="6"/>
  <c r="AR686" i="6"/>
  <c r="BB686" i="6"/>
  <c r="AJ687" i="6"/>
  <c r="AK687" i="6"/>
  <c r="AL687" i="6"/>
  <c r="AL685" i="6" s="1"/>
  <c r="AL686" i="6" s="1"/>
  <c r="AM687" i="6"/>
  <c r="AM685" i="6" s="1"/>
  <c r="AN687" i="6"/>
  <c r="AO687" i="6"/>
  <c r="AP687" i="6"/>
  <c r="AQ687" i="6"/>
  <c r="AR687" i="6"/>
  <c r="AS687" i="6"/>
  <c r="AS685" i="6" s="1"/>
  <c r="AT687" i="6"/>
  <c r="AU687" i="6"/>
  <c r="AV687" i="6"/>
  <c r="AW687" i="6"/>
  <c r="AX687" i="6"/>
  <c r="AY687" i="6"/>
  <c r="AZ687" i="6"/>
  <c r="BA687" i="6"/>
  <c r="BB687" i="6"/>
  <c r="AJ691" i="6"/>
  <c r="AJ685" i="6" s="1"/>
  <c r="AK691" i="6"/>
  <c r="AK685" i="6" s="1"/>
  <c r="AK686" i="6" s="1"/>
  <c r="AL691" i="6"/>
  <c r="AM691" i="6"/>
  <c r="AN691" i="6"/>
  <c r="AN685" i="6" s="1"/>
  <c r="AN686" i="6" s="1"/>
  <c r="AO691" i="6"/>
  <c r="AO685" i="6" s="1"/>
  <c r="AO686" i="6" s="1"/>
  <c r="AP691" i="6"/>
  <c r="AQ691" i="6"/>
  <c r="AR691" i="6"/>
  <c r="AS691" i="6"/>
  <c r="AT691" i="6"/>
  <c r="AU691" i="6"/>
  <c r="AV691" i="6"/>
  <c r="AW691" i="6"/>
  <c r="AX691" i="6"/>
  <c r="AY691" i="6"/>
  <c r="AZ691" i="6"/>
  <c r="BA691" i="6"/>
  <c r="BB691" i="6"/>
  <c r="AJ695" i="6"/>
  <c r="AK695" i="6"/>
  <c r="AL695" i="6"/>
  <c r="AM695" i="6"/>
  <c r="AN695" i="6"/>
  <c r="AO695" i="6"/>
  <c r="AP695" i="6"/>
  <c r="AQ695" i="6"/>
  <c r="AR695" i="6"/>
  <c r="AS695" i="6"/>
  <c r="AT695" i="6"/>
  <c r="AU695" i="6"/>
  <c r="AV695" i="6"/>
  <c r="AW695" i="6"/>
  <c r="AX695" i="6"/>
  <c r="AY695" i="6"/>
  <c r="AZ695" i="6"/>
  <c r="BA695" i="6"/>
  <c r="BB695" i="6"/>
  <c r="BB685" i="6" s="1"/>
  <c r="AN700" i="6"/>
  <c r="AR700" i="6"/>
  <c r="AR701" i="6" s="1"/>
  <c r="AS700" i="6"/>
  <c r="AU700" i="6"/>
  <c r="AU701" i="6" s="1"/>
  <c r="AV700" i="6"/>
  <c r="AX700" i="6"/>
  <c r="AX701" i="6" s="1"/>
  <c r="AY700" i="6"/>
  <c r="AY701" i="6" s="1"/>
  <c r="AZ700" i="6"/>
  <c r="AZ701" i="6" s="1"/>
  <c r="BA700" i="6"/>
  <c r="BA701" i="6" s="1"/>
  <c r="BB700" i="6"/>
  <c r="BB701" i="6" s="1"/>
  <c r="AN701" i="6"/>
  <c r="AJ702" i="6"/>
  <c r="AK702" i="6"/>
  <c r="AL702" i="6"/>
  <c r="AM702" i="6"/>
  <c r="AN702" i="6"/>
  <c r="AO702" i="6"/>
  <c r="AP702" i="6"/>
  <c r="AQ702" i="6"/>
  <c r="AQ700" i="6" s="1"/>
  <c r="AQ701" i="6" s="1"/>
  <c r="AR702" i="6"/>
  <c r="AS702" i="6"/>
  <c r="AT702" i="6"/>
  <c r="AT700" i="6" s="1"/>
  <c r="AT701" i="6" s="1"/>
  <c r="AU702" i="6"/>
  <c r="AV702" i="6"/>
  <c r="AW702" i="6"/>
  <c r="AX702" i="6"/>
  <c r="AY702" i="6"/>
  <c r="AZ702" i="6"/>
  <c r="BA702" i="6"/>
  <c r="BB702" i="6"/>
  <c r="AJ706" i="6"/>
  <c r="AK706" i="6"/>
  <c r="AK700" i="6" s="1"/>
  <c r="AK701" i="6" s="1"/>
  <c r="AL706" i="6"/>
  <c r="AM706" i="6"/>
  <c r="AN706" i="6"/>
  <c r="AO706" i="6"/>
  <c r="AP706" i="6"/>
  <c r="AP700" i="6" s="1"/>
  <c r="AQ706" i="6"/>
  <c r="AR706" i="6"/>
  <c r="AS706" i="6"/>
  <c r="AT706" i="6"/>
  <c r="AU706" i="6"/>
  <c r="AV706" i="6"/>
  <c r="AW706" i="6"/>
  <c r="AX706" i="6"/>
  <c r="AY706" i="6"/>
  <c r="AZ706" i="6"/>
  <c r="BA706" i="6"/>
  <c r="BB706" i="6"/>
  <c r="AJ710" i="6"/>
  <c r="AK710" i="6"/>
  <c r="AL710" i="6"/>
  <c r="AM710" i="6"/>
  <c r="AN710" i="6"/>
  <c r="AO710" i="6"/>
  <c r="AP710" i="6"/>
  <c r="AQ710" i="6"/>
  <c r="AR710" i="6"/>
  <c r="AS710" i="6"/>
  <c r="AT710" i="6"/>
  <c r="AU710" i="6"/>
  <c r="AV710" i="6"/>
  <c r="AW710" i="6"/>
  <c r="AX710" i="6"/>
  <c r="AY710" i="6"/>
  <c r="AZ710" i="6"/>
  <c r="BA710" i="6"/>
  <c r="BB710" i="6"/>
  <c r="AJ715" i="6"/>
  <c r="AJ716" i="6" s="1"/>
  <c r="AZ715" i="6"/>
  <c r="AZ716" i="6" s="1"/>
  <c r="BF715" i="6"/>
  <c r="AJ717" i="6"/>
  <c r="AK717" i="6"/>
  <c r="AK715" i="6" s="1"/>
  <c r="AK716" i="6" s="1"/>
  <c r="AL717" i="6"/>
  <c r="AL715" i="6" s="1"/>
  <c r="AL716" i="6" s="1"/>
  <c r="AM717" i="6"/>
  <c r="AN717" i="6"/>
  <c r="AN715" i="6" s="1"/>
  <c r="AN716" i="6" s="1"/>
  <c r="AO717" i="6"/>
  <c r="AO715" i="6" s="1"/>
  <c r="AO716" i="6" s="1"/>
  <c r="AP717" i="6"/>
  <c r="AQ717" i="6"/>
  <c r="AR717" i="6"/>
  <c r="AR715" i="6" s="1"/>
  <c r="AR716" i="6" s="1"/>
  <c r="AS717" i="6"/>
  <c r="AT717" i="6"/>
  <c r="AU717" i="6"/>
  <c r="AV717" i="6"/>
  <c r="AW717" i="6"/>
  <c r="AW715" i="6" s="1"/>
  <c r="AW716" i="6" s="1"/>
  <c r="AX717" i="6"/>
  <c r="AX715" i="6" s="1"/>
  <c r="AX716" i="6" s="1"/>
  <c r="AY717" i="6"/>
  <c r="AY715" i="6" s="1"/>
  <c r="AY716" i="6" s="1"/>
  <c r="AZ717" i="6"/>
  <c r="BA717" i="6"/>
  <c r="BB717" i="6"/>
  <c r="AJ721" i="6"/>
  <c r="AK721" i="6"/>
  <c r="AL721" i="6"/>
  <c r="AM721" i="6"/>
  <c r="AN721" i="6"/>
  <c r="AO721" i="6"/>
  <c r="AP721" i="6"/>
  <c r="AP715" i="6" s="1"/>
  <c r="AP716" i="6" s="1"/>
  <c r="AQ721" i="6"/>
  <c r="AR721" i="6"/>
  <c r="AS721" i="6"/>
  <c r="AT721" i="6"/>
  <c r="AU721" i="6"/>
  <c r="AV721" i="6"/>
  <c r="AW721" i="6"/>
  <c r="AX721" i="6"/>
  <c r="AY721" i="6"/>
  <c r="AZ721" i="6"/>
  <c r="BA721" i="6"/>
  <c r="BA715" i="6" s="1"/>
  <c r="BA716" i="6" s="1"/>
  <c r="BB721" i="6"/>
  <c r="BB715" i="6" s="1"/>
  <c r="BB716" i="6" s="1"/>
  <c r="AJ725" i="6"/>
  <c r="AK725" i="6"/>
  <c r="AL725" i="6"/>
  <c r="AM725" i="6"/>
  <c r="AN725" i="6"/>
  <c r="AO725" i="6"/>
  <c r="AP725" i="6"/>
  <c r="AQ725" i="6"/>
  <c r="AR725" i="6"/>
  <c r="AS725" i="6"/>
  <c r="AT725" i="6"/>
  <c r="AU725" i="6"/>
  <c r="AV725" i="6"/>
  <c r="AW725" i="6"/>
  <c r="AX725" i="6"/>
  <c r="AY725" i="6"/>
  <c r="AZ725" i="6"/>
  <c r="BA725" i="6"/>
  <c r="BB725" i="6"/>
  <c r="AU730" i="6"/>
  <c r="AU731" i="6" s="1"/>
  <c r="AV730" i="6"/>
  <c r="AX730" i="6"/>
  <c r="AX731" i="6" s="1"/>
  <c r="BA730" i="6"/>
  <c r="BA731" i="6" s="1"/>
  <c r="AO731" i="6"/>
  <c r="AP731" i="6"/>
  <c r="AR731" i="6"/>
  <c r="AJ732" i="6"/>
  <c r="AJ730" i="6" s="1"/>
  <c r="AK732" i="6"/>
  <c r="AL732" i="6"/>
  <c r="AL730" i="6" s="1"/>
  <c r="AL731" i="6" s="1"/>
  <c r="AM732" i="6"/>
  <c r="AM730" i="6" s="1"/>
  <c r="AN732" i="6"/>
  <c r="AN730" i="6" s="1"/>
  <c r="AN731" i="6" s="1"/>
  <c r="AO732" i="6"/>
  <c r="AO730" i="6" s="1"/>
  <c r="AP732" i="6"/>
  <c r="AP730" i="6" s="1"/>
  <c r="AQ732" i="6"/>
  <c r="AQ730" i="6" s="1"/>
  <c r="AQ731" i="6" s="1"/>
  <c r="AR732" i="6"/>
  <c r="AR730" i="6" s="1"/>
  <c r="AS732" i="6"/>
  <c r="AS730" i="6" s="1"/>
  <c r="AT732" i="6"/>
  <c r="AU732" i="6"/>
  <c r="AV732" i="6"/>
  <c r="AW732" i="6"/>
  <c r="AX732" i="6"/>
  <c r="AY732" i="6"/>
  <c r="AZ732" i="6"/>
  <c r="BA732" i="6"/>
  <c r="BB732" i="6"/>
  <c r="AJ736" i="6"/>
  <c r="AK736" i="6"/>
  <c r="AL736" i="6"/>
  <c r="AM736" i="6"/>
  <c r="AN736" i="6"/>
  <c r="AO736" i="6"/>
  <c r="AP736" i="6"/>
  <c r="AQ736" i="6"/>
  <c r="AR736" i="6"/>
  <c r="AS736" i="6"/>
  <c r="AT736" i="6"/>
  <c r="AU736" i="6"/>
  <c r="AV736" i="6"/>
  <c r="AW736" i="6"/>
  <c r="AW730" i="6" s="1"/>
  <c r="AW731" i="6" s="1"/>
  <c r="AX736" i="6"/>
  <c r="AY736" i="6"/>
  <c r="AY730" i="6" s="1"/>
  <c r="AY731" i="6" s="1"/>
  <c r="AZ736" i="6"/>
  <c r="AZ730" i="6" s="1"/>
  <c r="AZ731" i="6" s="1"/>
  <c r="BA736" i="6"/>
  <c r="BB736" i="6"/>
  <c r="BB730" i="6" s="1"/>
  <c r="BB731" i="6" s="1"/>
  <c r="AJ740" i="6"/>
  <c r="AK740" i="6"/>
  <c r="AK730" i="6" s="1"/>
  <c r="AK731" i="6" s="1"/>
  <c r="AL740" i="6"/>
  <c r="AM740" i="6"/>
  <c r="AN740" i="6"/>
  <c r="AO740" i="6"/>
  <c r="AP740" i="6"/>
  <c r="AQ740" i="6"/>
  <c r="AR740" i="6"/>
  <c r="AS740" i="6"/>
  <c r="AT740" i="6"/>
  <c r="AU740" i="6"/>
  <c r="AV740" i="6"/>
  <c r="AW740" i="6"/>
  <c r="AX740" i="6"/>
  <c r="AY740" i="6"/>
  <c r="AZ740" i="6"/>
  <c r="BA740" i="6"/>
  <c r="BB740" i="6"/>
  <c r="AJ747" i="6"/>
  <c r="AK747" i="6"/>
  <c r="AL747" i="6"/>
  <c r="AM747" i="6"/>
  <c r="AN747" i="6"/>
  <c r="AO747" i="6"/>
  <c r="AP747" i="6"/>
  <c r="AQ747" i="6"/>
  <c r="AR747" i="6"/>
  <c r="AS747" i="6"/>
  <c r="AS745" i="6" s="1"/>
  <c r="AS746" i="6" s="1"/>
  <c r="AT747" i="6"/>
  <c r="AU747" i="6"/>
  <c r="AV747" i="6"/>
  <c r="AW747" i="6"/>
  <c r="AX747" i="6"/>
  <c r="AY747" i="6"/>
  <c r="AZ747" i="6"/>
  <c r="BA747" i="6"/>
  <c r="BB747" i="6"/>
  <c r="AJ751" i="6"/>
  <c r="AJ745" i="6" s="1"/>
  <c r="AJ746" i="6" s="1"/>
  <c r="AK751" i="6"/>
  <c r="AK745" i="6" s="1"/>
  <c r="AK746" i="6" s="1"/>
  <c r="AL751" i="6"/>
  <c r="AL745" i="6" s="1"/>
  <c r="AL746" i="6" s="1"/>
  <c r="AM751" i="6"/>
  <c r="AM745" i="6" s="1"/>
  <c r="AM746" i="6" s="1"/>
  <c r="AN751" i="6"/>
  <c r="AO751" i="6"/>
  <c r="AP751" i="6"/>
  <c r="AQ751" i="6"/>
  <c r="AR751" i="6"/>
  <c r="AS751" i="6"/>
  <c r="AT751" i="6"/>
  <c r="AU751" i="6"/>
  <c r="AV751" i="6"/>
  <c r="AW751" i="6"/>
  <c r="AX751" i="6"/>
  <c r="AY751" i="6"/>
  <c r="AZ751" i="6"/>
  <c r="BA751" i="6"/>
  <c r="BB751" i="6"/>
  <c r="AJ755" i="6"/>
  <c r="AK755" i="6"/>
  <c r="AL755" i="6"/>
  <c r="AM755" i="6"/>
  <c r="AN755" i="6"/>
  <c r="AO755" i="6"/>
  <c r="AP755" i="6"/>
  <c r="AQ755" i="6"/>
  <c r="AR755" i="6"/>
  <c r="AS755" i="6"/>
  <c r="AT755" i="6"/>
  <c r="AU755" i="6"/>
  <c r="AV755" i="6"/>
  <c r="AW755" i="6"/>
  <c r="AW745" i="6" s="1"/>
  <c r="AW746" i="6" s="1"/>
  <c r="AX755" i="6"/>
  <c r="AX745" i="6" s="1"/>
  <c r="AX746" i="6" s="1"/>
  <c r="AY755" i="6"/>
  <c r="AY745" i="6" s="1"/>
  <c r="AY746" i="6" s="1"/>
  <c r="AZ755" i="6"/>
  <c r="AZ745" i="6" s="1"/>
  <c r="AZ746" i="6" s="1"/>
  <c r="BA755" i="6"/>
  <c r="BA745" i="6" s="1"/>
  <c r="BA746" i="6" s="1"/>
  <c r="BB755" i="6"/>
  <c r="BB745" i="6" s="1"/>
  <c r="BB746" i="6" s="1"/>
  <c r="AO760" i="6"/>
  <c r="AZ760" i="6"/>
  <c r="AZ761" i="6" s="1"/>
  <c r="AN761" i="6"/>
  <c r="AO761" i="6"/>
  <c r="AJ762" i="6"/>
  <c r="AK762" i="6"/>
  <c r="AL762" i="6"/>
  <c r="AM762" i="6"/>
  <c r="AN762" i="6"/>
  <c r="AO762" i="6"/>
  <c r="AP762" i="6"/>
  <c r="AQ762" i="6"/>
  <c r="AQ760" i="6" s="1"/>
  <c r="AQ761" i="6" s="1"/>
  <c r="AR762" i="6"/>
  <c r="AR760" i="6" s="1"/>
  <c r="AR761" i="6" s="1"/>
  <c r="AS762" i="6"/>
  <c r="AS760" i="6" s="1"/>
  <c r="AT762" i="6"/>
  <c r="AU762" i="6"/>
  <c r="AV762" i="6"/>
  <c r="AW762" i="6"/>
  <c r="AX762" i="6"/>
  <c r="AY762" i="6"/>
  <c r="AZ762" i="6"/>
  <c r="BA762" i="6"/>
  <c r="BA760" i="6" s="1"/>
  <c r="BA761" i="6" s="1"/>
  <c r="BB762" i="6"/>
  <c r="BB760" i="6" s="1"/>
  <c r="BB761" i="6" s="1"/>
  <c r="AJ766" i="6"/>
  <c r="AJ760" i="6" s="1"/>
  <c r="AK766" i="6"/>
  <c r="AL766" i="6"/>
  <c r="AL760" i="6" s="1"/>
  <c r="AL761" i="6" s="1"/>
  <c r="AM766" i="6"/>
  <c r="AN766" i="6"/>
  <c r="AN760" i="6" s="1"/>
  <c r="AO766" i="6"/>
  <c r="AP766" i="6"/>
  <c r="AQ766" i="6"/>
  <c r="AR766" i="6"/>
  <c r="AS766" i="6"/>
  <c r="AT766" i="6"/>
  <c r="AU766" i="6"/>
  <c r="AV766" i="6"/>
  <c r="AV760" i="6" s="1"/>
  <c r="AW766" i="6"/>
  <c r="AX766" i="6"/>
  <c r="AY766" i="6"/>
  <c r="AZ766" i="6"/>
  <c r="BA766" i="6"/>
  <c r="BB766" i="6"/>
  <c r="AJ770" i="6"/>
  <c r="AK770" i="6"/>
  <c r="AL770" i="6"/>
  <c r="AM770" i="6"/>
  <c r="AN770" i="6"/>
  <c r="AO770" i="6"/>
  <c r="AP770" i="6"/>
  <c r="AQ770" i="6"/>
  <c r="AR770" i="6"/>
  <c r="AS770" i="6"/>
  <c r="AT770" i="6"/>
  <c r="AU770" i="6"/>
  <c r="AV770" i="6"/>
  <c r="AW770" i="6"/>
  <c r="AX770" i="6"/>
  <c r="AY770" i="6"/>
  <c r="AZ770" i="6"/>
  <c r="BA770" i="6"/>
  <c r="BB770" i="6"/>
  <c r="AL775" i="6"/>
  <c r="AM775" i="6"/>
  <c r="AO775" i="6"/>
  <c r="AQ775" i="6"/>
  <c r="AQ776" i="6" s="1"/>
  <c r="AR775" i="6"/>
  <c r="AR776" i="6" s="1"/>
  <c r="AS775" i="6"/>
  <c r="AT775" i="6"/>
  <c r="AT776" i="6" s="1"/>
  <c r="AL776" i="6"/>
  <c r="AM776" i="6"/>
  <c r="AO776" i="6"/>
  <c r="BA776" i="6"/>
  <c r="BB776" i="6"/>
  <c r="AJ777" i="6"/>
  <c r="AK777" i="6"/>
  <c r="AK775" i="6" s="1"/>
  <c r="AK776" i="6" s="1"/>
  <c r="AL777" i="6"/>
  <c r="AM777" i="6"/>
  <c r="AN777" i="6"/>
  <c r="AO777" i="6"/>
  <c r="AP777" i="6"/>
  <c r="AP775" i="6" s="1"/>
  <c r="AQ777" i="6"/>
  <c r="AR777" i="6"/>
  <c r="AS777" i="6"/>
  <c r="AT777" i="6"/>
  <c r="AU777" i="6"/>
  <c r="AV777" i="6"/>
  <c r="AW777" i="6"/>
  <c r="AX777" i="6"/>
  <c r="AY777" i="6"/>
  <c r="AY775" i="6" s="1"/>
  <c r="AY776" i="6" s="1"/>
  <c r="AZ777" i="6"/>
  <c r="AZ775" i="6" s="1"/>
  <c r="AZ776" i="6" s="1"/>
  <c r="BA777" i="6"/>
  <c r="BA775" i="6" s="1"/>
  <c r="BB777" i="6"/>
  <c r="BB775" i="6" s="1"/>
  <c r="AJ781" i="6"/>
  <c r="AK781" i="6"/>
  <c r="AL781" i="6"/>
  <c r="AM781" i="6"/>
  <c r="AN781" i="6"/>
  <c r="AO781" i="6"/>
  <c r="AP781" i="6"/>
  <c r="AQ781" i="6"/>
  <c r="AR781" i="6"/>
  <c r="AS781" i="6"/>
  <c r="AT781" i="6"/>
  <c r="AU781" i="6"/>
  <c r="AV781" i="6"/>
  <c r="AW781" i="6"/>
  <c r="AW775" i="6" s="1"/>
  <c r="AW776" i="6" s="1"/>
  <c r="AX781" i="6"/>
  <c r="AY781" i="6"/>
  <c r="AZ781" i="6"/>
  <c r="BA781" i="6"/>
  <c r="BB781" i="6"/>
  <c r="AJ785" i="6"/>
  <c r="AK785" i="6"/>
  <c r="AL785" i="6"/>
  <c r="AM785" i="6"/>
  <c r="AN785" i="6"/>
  <c r="AO785" i="6"/>
  <c r="AP785" i="6"/>
  <c r="AQ785" i="6"/>
  <c r="AR785" i="6"/>
  <c r="AS785" i="6"/>
  <c r="AT785" i="6"/>
  <c r="AU785" i="6"/>
  <c r="AV785" i="6"/>
  <c r="AW785" i="6"/>
  <c r="AX785" i="6"/>
  <c r="AY785" i="6"/>
  <c r="AZ785" i="6"/>
  <c r="BA785" i="6"/>
  <c r="BB785" i="6"/>
  <c r="AP790" i="6"/>
  <c r="AS790" i="6"/>
  <c r="AT790" i="6"/>
  <c r="AU790" i="6"/>
  <c r="AX790" i="6"/>
  <c r="AX791" i="6" s="1"/>
  <c r="AO791" i="6"/>
  <c r="AP791" i="6"/>
  <c r="AT791" i="6"/>
  <c r="AU791" i="6"/>
  <c r="AJ792" i="6"/>
  <c r="AK792" i="6"/>
  <c r="AL792" i="6"/>
  <c r="AM792" i="6"/>
  <c r="AN792" i="6"/>
  <c r="AO792" i="6"/>
  <c r="AP792" i="6"/>
  <c r="AQ792" i="6"/>
  <c r="AR792" i="6"/>
  <c r="AS792" i="6"/>
  <c r="AT792" i="6"/>
  <c r="AU792" i="6"/>
  <c r="AV792" i="6"/>
  <c r="AW792" i="6"/>
  <c r="AX792" i="6"/>
  <c r="AY792" i="6"/>
  <c r="AZ792" i="6"/>
  <c r="BA792" i="6"/>
  <c r="BB792" i="6"/>
  <c r="AJ796" i="6"/>
  <c r="AJ790" i="6" s="1"/>
  <c r="AJ791" i="6" s="1"/>
  <c r="AK796" i="6"/>
  <c r="AK790" i="6" s="1"/>
  <c r="AK791" i="6" s="1"/>
  <c r="AL796" i="6"/>
  <c r="AM796" i="6"/>
  <c r="AN796" i="6"/>
  <c r="AN790" i="6" s="1"/>
  <c r="AN791" i="6" s="1"/>
  <c r="AO796" i="6"/>
  <c r="AO790" i="6" s="1"/>
  <c r="AP796" i="6"/>
  <c r="AQ796" i="6"/>
  <c r="AQ790" i="6" s="1"/>
  <c r="AQ791" i="6" s="1"/>
  <c r="AR796" i="6"/>
  <c r="AR790" i="6" s="1"/>
  <c r="AR791" i="6" s="1"/>
  <c r="AS796" i="6"/>
  <c r="AT796" i="6"/>
  <c r="AU796" i="6"/>
  <c r="AV796" i="6"/>
  <c r="AW796" i="6"/>
  <c r="AX796" i="6"/>
  <c r="AY796" i="6"/>
  <c r="AZ796" i="6"/>
  <c r="BA796" i="6"/>
  <c r="BB796" i="6"/>
  <c r="AJ800" i="6"/>
  <c r="AK800" i="6"/>
  <c r="AL800" i="6"/>
  <c r="AM800" i="6"/>
  <c r="AM790" i="6" s="1"/>
  <c r="AN800" i="6"/>
  <c r="AO800" i="6"/>
  <c r="AP800" i="6"/>
  <c r="AQ800" i="6"/>
  <c r="AR800" i="6"/>
  <c r="AS800" i="6"/>
  <c r="AT800" i="6"/>
  <c r="AU800" i="6"/>
  <c r="AV800" i="6"/>
  <c r="AW800" i="6"/>
  <c r="AX800" i="6"/>
  <c r="AY800" i="6"/>
  <c r="AZ800" i="6"/>
  <c r="BA800" i="6"/>
  <c r="BB800" i="6"/>
  <c r="BB790" i="6" s="1"/>
  <c r="BB791" i="6" s="1"/>
  <c r="AM805" i="6"/>
  <c r="AN805" i="6"/>
  <c r="AN806" i="6" s="1"/>
  <c r="AW805" i="6"/>
  <c r="AJ806" i="6"/>
  <c r="AW806" i="6"/>
  <c r="BA806" i="6"/>
  <c r="AJ807" i="6"/>
  <c r="AK807" i="6"/>
  <c r="AK805" i="6" s="1"/>
  <c r="AL807" i="6"/>
  <c r="AL805" i="6" s="1"/>
  <c r="AL806" i="6" s="1"/>
  <c r="AM807" i="6"/>
  <c r="AN807" i="6"/>
  <c r="AO807" i="6"/>
  <c r="AP807" i="6"/>
  <c r="AQ807" i="6"/>
  <c r="AR807" i="6"/>
  <c r="AS807" i="6"/>
  <c r="AT807" i="6"/>
  <c r="AU807" i="6"/>
  <c r="AV807" i="6"/>
  <c r="AW807" i="6"/>
  <c r="AX807" i="6"/>
  <c r="AY807" i="6"/>
  <c r="AZ807" i="6"/>
  <c r="BA807" i="6"/>
  <c r="BB807" i="6"/>
  <c r="AJ811" i="6"/>
  <c r="AJ805" i="6" s="1"/>
  <c r="AK811" i="6"/>
  <c r="AL811" i="6"/>
  <c r="AM811" i="6"/>
  <c r="AN811" i="6"/>
  <c r="AO811" i="6"/>
  <c r="AO805" i="6" s="1"/>
  <c r="AO806" i="6" s="1"/>
  <c r="AP811" i="6"/>
  <c r="AP805" i="6" s="1"/>
  <c r="AQ811" i="6"/>
  <c r="AQ805" i="6" s="1"/>
  <c r="AQ806" i="6" s="1"/>
  <c r="AR811" i="6"/>
  <c r="AS811" i="6"/>
  <c r="AS805" i="6" s="1"/>
  <c r="AT811" i="6"/>
  <c r="AT805" i="6" s="1"/>
  <c r="AT806" i="6" s="1"/>
  <c r="AU811" i="6"/>
  <c r="AV811" i="6"/>
  <c r="AV805" i="6" s="1"/>
  <c r="AW811" i="6"/>
  <c r="AX811" i="6"/>
  <c r="AY811" i="6"/>
  <c r="AZ811" i="6"/>
  <c r="BA811" i="6"/>
  <c r="BA805" i="6" s="1"/>
  <c r="BB811" i="6"/>
  <c r="AJ815" i="6"/>
  <c r="AK815" i="6"/>
  <c r="AL815" i="6"/>
  <c r="AM815" i="6"/>
  <c r="AN815" i="6"/>
  <c r="AO815" i="6"/>
  <c r="AP815" i="6"/>
  <c r="AQ815" i="6"/>
  <c r="AR815" i="6"/>
  <c r="AS815" i="6"/>
  <c r="AT815" i="6"/>
  <c r="AU815" i="6"/>
  <c r="AV815" i="6"/>
  <c r="AW815" i="6"/>
  <c r="AX815" i="6"/>
  <c r="AY815" i="6"/>
  <c r="AZ815" i="6"/>
  <c r="BA815" i="6"/>
  <c r="BB815" i="6"/>
  <c r="AK820" i="6"/>
  <c r="AK821" i="6" s="1"/>
  <c r="AL820" i="6"/>
  <c r="AL821" i="6" s="1"/>
  <c r="AM820" i="6"/>
  <c r="AM821" i="6" s="1"/>
  <c r="AN820" i="6"/>
  <c r="AN821" i="6" s="1"/>
  <c r="AO820" i="6"/>
  <c r="AO821" i="6" s="1"/>
  <c r="AP820" i="6"/>
  <c r="AR820" i="6"/>
  <c r="AR821" i="6" s="1"/>
  <c r="AS820" i="6"/>
  <c r="AT820" i="6"/>
  <c r="AT821" i="6" s="1"/>
  <c r="AV820" i="6"/>
  <c r="AX821" i="6"/>
  <c r="AJ822" i="6"/>
  <c r="AJ820" i="6" s="1"/>
  <c r="AJ821" i="6" s="1"/>
  <c r="AK822" i="6"/>
  <c r="AL822" i="6"/>
  <c r="AM822" i="6"/>
  <c r="AN822" i="6"/>
  <c r="AO822" i="6"/>
  <c r="AP822" i="6"/>
  <c r="AQ822" i="6"/>
  <c r="AR822" i="6"/>
  <c r="AS822" i="6"/>
  <c r="AT822" i="6"/>
  <c r="AU822" i="6"/>
  <c r="AV822" i="6"/>
  <c r="AW822" i="6"/>
  <c r="AX822" i="6"/>
  <c r="AX820" i="6" s="1"/>
  <c r="AY822" i="6"/>
  <c r="AZ822" i="6"/>
  <c r="BA822" i="6"/>
  <c r="BA820" i="6" s="1"/>
  <c r="BA821" i="6" s="1"/>
  <c r="BB822" i="6"/>
  <c r="BB820" i="6" s="1"/>
  <c r="BB821" i="6" s="1"/>
  <c r="AJ826" i="6"/>
  <c r="AK826" i="6"/>
  <c r="AL826" i="6"/>
  <c r="AM826" i="6"/>
  <c r="AN826" i="6"/>
  <c r="AO826" i="6"/>
  <c r="AP826" i="6"/>
  <c r="AQ826" i="6"/>
  <c r="AR826" i="6"/>
  <c r="AS826" i="6"/>
  <c r="AT826" i="6"/>
  <c r="AU826" i="6"/>
  <c r="AV826" i="6"/>
  <c r="AW826" i="6"/>
  <c r="AX826" i="6"/>
  <c r="AY826" i="6"/>
  <c r="AZ826" i="6"/>
  <c r="BA826" i="6"/>
  <c r="BB826" i="6"/>
  <c r="AJ830" i="6"/>
  <c r="AK830" i="6"/>
  <c r="AL830" i="6"/>
  <c r="AM830" i="6"/>
  <c r="AN830" i="6"/>
  <c r="AO830" i="6"/>
  <c r="AP830" i="6"/>
  <c r="AQ830" i="6"/>
  <c r="AR830" i="6"/>
  <c r="AS830" i="6"/>
  <c r="AT830" i="6"/>
  <c r="AU830" i="6"/>
  <c r="AV830" i="6"/>
  <c r="AW830" i="6"/>
  <c r="AX830" i="6"/>
  <c r="AY830" i="6"/>
  <c r="AZ830" i="6"/>
  <c r="BA830" i="6"/>
  <c r="BB830" i="6"/>
  <c r="AP835" i="6"/>
  <c r="AL836" i="6"/>
  <c r="AM836" i="6"/>
  <c r="AJ837" i="6"/>
  <c r="AK837" i="6"/>
  <c r="AL837" i="6"/>
  <c r="AM837" i="6"/>
  <c r="AM835" i="6" s="1"/>
  <c r="AN837" i="6"/>
  <c r="AO837" i="6"/>
  <c r="AP837" i="6"/>
  <c r="AQ837" i="6"/>
  <c r="AR837" i="6"/>
  <c r="AS837" i="6"/>
  <c r="AT837" i="6"/>
  <c r="AU837" i="6"/>
  <c r="AU835" i="6" s="1"/>
  <c r="AU836" i="6" s="1"/>
  <c r="AV837" i="6"/>
  <c r="AW837" i="6"/>
  <c r="AW835" i="6" s="1"/>
  <c r="AW836" i="6" s="1"/>
  <c r="AX837" i="6"/>
  <c r="AX835" i="6" s="1"/>
  <c r="AX836" i="6" s="1"/>
  <c r="AY837" i="6"/>
  <c r="AY835" i="6" s="1"/>
  <c r="AY836" i="6" s="1"/>
  <c r="AZ837" i="6"/>
  <c r="AZ835" i="6" s="1"/>
  <c r="AZ836" i="6" s="1"/>
  <c r="BA837" i="6"/>
  <c r="BA835" i="6" s="1"/>
  <c r="BA836" i="6" s="1"/>
  <c r="BB837" i="6"/>
  <c r="BB835" i="6" s="1"/>
  <c r="BB836" i="6" s="1"/>
  <c r="AJ841" i="6"/>
  <c r="AK841" i="6"/>
  <c r="AK835" i="6" s="1"/>
  <c r="AK836" i="6" s="1"/>
  <c r="AL841" i="6"/>
  <c r="AL835" i="6" s="1"/>
  <c r="AM841" i="6"/>
  <c r="AN841" i="6"/>
  <c r="AN835" i="6" s="1"/>
  <c r="AN836" i="6" s="1"/>
  <c r="AO841" i="6"/>
  <c r="AP841" i="6"/>
  <c r="AQ841" i="6"/>
  <c r="AR841" i="6"/>
  <c r="AS841" i="6"/>
  <c r="AT841" i="6"/>
  <c r="AU841" i="6"/>
  <c r="AV841" i="6"/>
  <c r="AW841" i="6"/>
  <c r="AX841" i="6"/>
  <c r="AY841" i="6"/>
  <c r="AZ841" i="6"/>
  <c r="BA841" i="6"/>
  <c r="BB841" i="6"/>
  <c r="AJ845" i="6"/>
  <c r="AK845" i="6"/>
  <c r="AL845" i="6"/>
  <c r="AM845" i="6"/>
  <c r="AN845" i="6"/>
  <c r="AO845" i="6"/>
  <c r="AO835" i="6" s="1"/>
  <c r="AO836" i="6" s="1"/>
  <c r="AP845" i="6"/>
  <c r="AQ845" i="6"/>
  <c r="AQ835" i="6" s="1"/>
  <c r="AQ836" i="6" s="1"/>
  <c r="AR845" i="6"/>
  <c r="AR835" i="6" s="1"/>
  <c r="AR836" i="6" s="1"/>
  <c r="AS845" i="6"/>
  <c r="AT845" i="6"/>
  <c r="AT835" i="6" s="1"/>
  <c r="AT836" i="6" s="1"/>
  <c r="AU845" i="6"/>
  <c r="AV845" i="6"/>
  <c r="AV835" i="6" s="1"/>
  <c r="AW845" i="6"/>
  <c r="AX845" i="6"/>
  <c r="AY845" i="6"/>
  <c r="AZ845" i="6"/>
  <c r="BA845" i="6"/>
  <c r="BB845" i="6"/>
  <c r="AT850" i="6"/>
  <c r="AU850" i="6"/>
  <c r="AU851" i="6" s="1"/>
  <c r="AV850" i="6"/>
  <c r="AY850" i="6"/>
  <c r="AY851" i="6" s="1"/>
  <c r="AT851" i="6"/>
  <c r="AX851" i="6"/>
  <c r="AJ852" i="6"/>
  <c r="AK852" i="6"/>
  <c r="AL852" i="6"/>
  <c r="AM852" i="6"/>
  <c r="AN852" i="6"/>
  <c r="AN850" i="6" s="1"/>
  <c r="AN851" i="6" s="1"/>
  <c r="AO852" i="6"/>
  <c r="AO850" i="6" s="1"/>
  <c r="AO851" i="6" s="1"/>
  <c r="AP852" i="6"/>
  <c r="AP850" i="6" s="1"/>
  <c r="AQ852" i="6"/>
  <c r="AQ850" i="6" s="1"/>
  <c r="AQ851" i="6" s="1"/>
  <c r="AR852" i="6"/>
  <c r="AR850" i="6" s="1"/>
  <c r="AR851" i="6" s="1"/>
  <c r="AS852" i="6"/>
  <c r="AS850" i="6" s="1"/>
  <c r="AT852" i="6"/>
  <c r="AU852" i="6"/>
  <c r="AV852" i="6"/>
  <c r="AW852" i="6"/>
  <c r="AX852" i="6"/>
  <c r="AX850" i="6" s="1"/>
  <c r="AY852" i="6"/>
  <c r="AZ852" i="6"/>
  <c r="BA852" i="6"/>
  <c r="BB852" i="6"/>
  <c r="AJ856" i="6"/>
  <c r="AK856" i="6"/>
  <c r="AL856" i="6"/>
  <c r="AM856" i="6"/>
  <c r="AN856" i="6"/>
  <c r="AO856" i="6"/>
  <c r="AP856" i="6"/>
  <c r="AQ856" i="6"/>
  <c r="AR856" i="6"/>
  <c r="AS856" i="6"/>
  <c r="AT856" i="6"/>
  <c r="AU856" i="6"/>
  <c r="AV856" i="6"/>
  <c r="AW856" i="6"/>
  <c r="AX856" i="6"/>
  <c r="AY856" i="6"/>
  <c r="AZ856" i="6"/>
  <c r="BA856" i="6"/>
  <c r="BB856" i="6"/>
  <c r="BB850" i="6" s="1"/>
  <c r="BB851" i="6" s="1"/>
  <c r="AJ860" i="6"/>
  <c r="AK860" i="6"/>
  <c r="AL860" i="6"/>
  <c r="AM860" i="6"/>
  <c r="AN860" i="6"/>
  <c r="AO860" i="6"/>
  <c r="AP860" i="6"/>
  <c r="AQ860" i="6"/>
  <c r="AR860" i="6"/>
  <c r="AS860" i="6"/>
  <c r="AT860" i="6"/>
  <c r="AU860" i="6"/>
  <c r="AV860" i="6"/>
  <c r="AW860" i="6"/>
  <c r="AW850" i="6" s="1"/>
  <c r="AW851" i="6" s="1"/>
  <c r="AX860" i="6"/>
  <c r="AY860" i="6"/>
  <c r="AZ860" i="6"/>
  <c r="BA860" i="6"/>
  <c r="BB860" i="6"/>
  <c r="AK865" i="6"/>
  <c r="AU865" i="6"/>
  <c r="AU866" i="6" s="1"/>
  <c r="AX865" i="6"/>
  <c r="AX866" i="6" s="1"/>
  <c r="AZ865" i="6"/>
  <c r="AZ866" i="6" s="1"/>
  <c r="BA865" i="6"/>
  <c r="BA866" i="6" s="1"/>
  <c r="BI865" i="6"/>
  <c r="AK866" i="6"/>
  <c r="AN866" i="6"/>
  <c r="AO866" i="6"/>
  <c r="BB866" i="6"/>
  <c r="AJ867" i="6"/>
  <c r="AJ865" i="6" s="1"/>
  <c r="AJ866" i="6" s="1"/>
  <c r="AK867" i="6"/>
  <c r="AL867" i="6"/>
  <c r="AM867" i="6"/>
  <c r="AN867" i="6"/>
  <c r="AO867" i="6"/>
  <c r="AO865" i="6" s="1"/>
  <c r="AP867" i="6"/>
  <c r="AP865" i="6" s="1"/>
  <c r="AQ867" i="6"/>
  <c r="AR867" i="6"/>
  <c r="AR865" i="6" s="1"/>
  <c r="AR866" i="6" s="1"/>
  <c r="AS867" i="6"/>
  <c r="AS865" i="6" s="1"/>
  <c r="AS866" i="6" s="1"/>
  <c r="AT867" i="6"/>
  <c r="AT865" i="6" s="1"/>
  <c r="AT866" i="6" s="1"/>
  <c r="AU867" i="6"/>
  <c r="AV867" i="6"/>
  <c r="AW867" i="6"/>
  <c r="AX867" i="6"/>
  <c r="AY867" i="6"/>
  <c r="AZ867" i="6"/>
  <c r="BA867" i="6"/>
  <c r="BB867" i="6"/>
  <c r="BB865" i="6" s="1"/>
  <c r="AJ871" i="6"/>
  <c r="AK871" i="6"/>
  <c r="AL871" i="6"/>
  <c r="AL865" i="6" s="1"/>
  <c r="AL866" i="6" s="1"/>
  <c r="AM871" i="6"/>
  <c r="AN871" i="6"/>
  <c r="AO871" i="6"/>
  <c r="AP871" i="6"/>
  <c r="AQ871" i="6"/>
  <c r="AR871" i="6"/>
  <c r="AS871" i="6"/>
  <c r="AT871" i="6"/>
  <c r="AU871" i="6"/>
  <c r="AV871" i="6"/>
  <c r="AV865" i="6" s="1"/>
  <c r="AV866" i="6" s="1"/>
  <c r="AW871" i="6"/>
  <c r="AW865" i="6" s="1"/>
  <c r="AW866" i="6" s="1"/>
  <c r="AX871" i="6"/>
  <c r="AY871" i="6"/>
  <c r="AZ871" i="6"/>
  <c r="BA871" i="6"/>
  <c r="BB871" i="6"/>
  <c r="AJ875" i="6"/>
  <c r="AK875" i="6"/>
  <c r="AL875" i="6"/>
  <c r="AM875" i="6"/>
  <c r="AN875" i="6"/>
  <c r="AN865" i="6" s="1"/>
  <c r="AO875" i="6"/>
  <c r="AP875" i="6"/>
  <c r="AQ875" i="6"/>
  <c r="AR875" i="6"/>
  <c r="AS875" i="6"/>
  <c r="AT875" i="6"/>
  <c r="AU875" i="6"/>
  <c r="AV875" i="6"/>
  <c r="AW875" i="6"/>
  <c r="AX875" i="6"/>
  <c r="AY875" i="6"/>
  <c r="AY865" i="6" s="1"/>
  <c r="AY866" i="6" s="1"/>
  <c r="AZ875" i="6"/>
  <c r="BA875" i="6"/>
  <c r="BB875" i="6"/>
  <c r="AM880" i="6"/>
  <c r="AQ880" i="6"/>
  <c r="AQ881" i="6" s="1"/>
  <c r="AR880" i="6"/>
  <c r="AR881" i="6" s="1"/>
  <c r="AY880" i="6"/>
  <c r="AY881" i="6" s="1"/>
  <c r="AZ880" i="6"/>
  <c r="AZ881" i="6" s="1"/>
  <c r="BA880" i="6"/>
  <c r="BA881" i="6" s="1"/>
  <c r="BB880" i="6"/>
  <c r="BB881" i="6" s="1"/>
  <c r="BH880" i="6"/>
  <c r="AJ881" i="6"/>
  <c r="AM881" i="6"/>
  <c r="AW881" i="6"/>
  <c r="AJ882" i="6"/>
  <c r="AJ880" i="6" s="1"/>
  <c r="AK882" i="6"/>
  <c r="AL882" i="6"/>
  <c r="AM882" i="6"/>
  <c r="AN882" i="6"/>
  <c r="AO882" i="6"/>
  <c r="AP882" i="6"/>
  <c r="AQ882" i="6"/>
  <c r="AR882" i="6"/>
  <c r="AS882" i="6"/>
  <c r="AS880" i="6" s="1"/>
  <c r="AT882" i="6"/>
  <c r="AT880" i="6" s="1"/>
  <c r="AT881" i="6" s="1"/>
  <c r="AU882" i="6"/>
  <c r="AV882" i="6"/>
  <c r="AW882" i="6"/>
  <c r="AX882" i="6"/>
  <c r="AX880" i="6" s="1"/>
  <c r="AX881" i="6" s="1"/>
  <c r="AY882" i="6"/>
  <c r="AZ882" i="6"/>
  <c r="BA882" i="6"/>
  <c r="BB882" i="6"/>
  <c r="AJ886" i="6"/>
  <c r="AK886" i="6"/>
  <c r="AK880" i="6" s="1"/>
  <c r="AK881" i="6" s="1"/>
  <c r="AL886" i="6"/>
  <c r="AL880" i="6" s="1"/>
  <c r="AL881" i="6" s="1"/>
  <c r="AM886" i="6"/>
  <c r="AN886" i="6"/>
  <c r="AN880" i="6" s="1"/>
  <c r="AN881" i="6" s="1"/>
  <c r="AO886" i="6"/>
  <c r="AP886" i="6"/>
  <c r="AP880" i="6" s="1"/>
  <c r="AP881" i="6" s="1"/>
  <c r="AQ886" i="6"/>
  <c r="AR886" i="6"/>
  <c r="AS886" i="6"/>
  <c r="AT886" i="6"/>
  <c r="AU886" i="6"/>
  <c r="AV886" i="6"/>
  <c r="AW886" i="6"/>
  <c r="AW880" i="6" s="1"/>
  <c r="AX886" i="6"/>
  <c r="AY886" i="6"/>
  <c r="AZ886" i="6"/>
  <c r="BA886" i="6"/>
  <c r="BB886" i="6"/>
  <c r="AJ890" i="6"/>
  <c r="AK890" i="6"/>
  <c r="AL890" i="6"/>
  <c r="AM890" i="6"/>
  <c r="AN890" i="6"/>
  <c r="AO890" i="6"/>
  <c r="AP890" i="6"/>
  <c r="AQ890" i="6"/>
  <c r="AR890" i="6"/>
  <c r="AS890" i="6"/>
  <c r="AT890" i="6"/>
  <c r="AU890" i="6"/>
  <c r="AV890" i="6"/>
  <c r="AW890" i="6"/>
  <c r="AX890" i="6"/>
  <c r="AY890" i="6"/>
  <c r="AZ890" i="6"/>
  <c r="BA890" i="6"/>
  <c r="BB890" i="6"/>
  <c r="AV896" i="6"/>
  <c r="AW896" i="6"/>
  <c r="AX896" i="6"/>
  <c r="AJ897" i="6"/>
  <c r="AK897" i="6"/>
  <c r="AL897" i="6"/>
  <c r="AM897" i="6"/>
  <c r="AN897" i="6"/>
  <c r="AO897" i="6"/>
  <c r="AP897" i="6"/>
  <c r="AQ897" i="6"/>
  <c r="AR897" i="6"/>
  <c r="AS897" i="6"/>
  <c r="AT897" i="6"/>
  <c r="AU897" i="6"/>
  <c r="AV897" i="6"/>
  <c r="AW897" i="6"/>
  <c r="AX897" i="6"/>
  <c r="AY897" i="6"/>
  <c r="AZ897" i="6"/>
  <c r="BA897" i="6"/>
  <c r="BB897" i="6"/>
  <c r="AJ901" i="6"/>
  <c r="AK901" i="6"/>
  <c r="AL901" i="6"/>
  <c r="AM901" i="6"/>
  <c r="AN901" i="6"/>
  <c r="AO901" i="6"/>
  <c r="AP901" i="6"/>
  <c r="AQ901" i="6"/>
  <c r="AR901" i="6"/>
  <c r="AR895" i="6" s="1"/>
  <c r="AR896" i="6" s="1"/>
  <c r="AS901" i="6"/>
  <c r="AS895" i="6" s="1"/>
  <c r="AT901" i="6"/>
  <c r="AT895" i="6" s="1"/>
  <c r="AT896" i="6" s="1"/>
  <c r="AU901" i="6"/>
  <c r="AU895" i="6" s="1"/>
  <c r="AU896" i="6" s="1"/>
  <c r="AV901" i="6"/>
  <c r="AV895" i="6" s="1"/>
  <c r="AW901" i="6"/>
  <c r="AW895" i="6" s="1"/>
  <c r="AX901" i="6"/>
  <c r="AX895" i="6" s="1"/>
  <c r="AY901" i="6"/>
  <c r="AZ901" i="6"/>
  <c r="BA901" i="6"/>
  <c r="BB901" i="6"/>
  <c r="AJ905" i="6"/>
  <c r="AK905" i="6"/>
  <c r="AL905" i="6"/>
  <c r="AM905" i="6"/>
  <c r="AN905" i="6"/>
  <c r="AO905" i="6"/>
  <c r="AP905" i="6"/>
  <c r="AQ905" i="6"/>
  <c r="AR905" i="6"/>
  <c r="AS905" i="6"/>
  <c r="AT905" i="6"/>
  <c r="AU905" i="6"/>
  <c r="AV905" i="6"/>
  <c r="AW905" i="6"/>
  <c r="AX905" i="6"/>
  <c r="AY905" i="6"/>
  <c r="AZ905" i="6"/>
  <c r="BA905" i="6"/>
  <c r="BB905" i="6"/>
  <c r="AJ910" i="6"/>
  <c r="AK910" i="6"/>
  <c r="AK911" i="6" s="1"/>
  <c r="AL910" i="6"/>
  <c r="AL911" i="6" s="1"/>
  <c r="AM910" i="6"/>
  <c r="AN910" i="6"/>
  <c r="AN911" i="6" s="1"/>
  <c r="AO910" i="6"/>
  <c r="AO911" i="6" s="1"/>
  <c r="AP910" i="6"/>
  <c r="AV910" i="6"/>
  <c r="AW910" i="6"/>
  <c r="AW911" i="6" s="1"/>
  <c r="AX910" i="6"/>
  <c r="AX911" i="6" s="1"/>
  <c r="AZ911" i="6"/>
  <c r="AJ912" i="6"/>
  <c r="AK912" i="6"/>
  <c r="AL912" i="6"/>
  <c r="AM912" i="6"/>
  <c r="AN912" i="6"/>
  <c r="AO912" i="6"/>
  <c r="AP912" i="6"/>
  <c r="AQ912" i="6"/>
  <c r="AQ910" i="6" s="1"/>
  <c r="AQ911" i="6" s="1"/>
  <c r="AR912" i="6"/>
  <c r="AR910" i="6" s="1"/>
  <c r="AR911" i="6" s="1"/>
  <c r="AS912" i="6"/>
  <c r="AS910" i="6" s="1"/>
  <c r="AT912" i="6"/>
  <c r="AT910" i="6" s="1"/>
  <c r="AT911" i="6" s="1"/>
  <c r="AU912" i="6"/>
  <c r="AV912" i="6"/>
  <c r="AW912" i="6"/>
  <c r="AX912" i="6"/>
  <c r="AY912" i="6"/>
  <c r="AZ912" i="6"/>
  <c r="BA912" i="6"/>
  <c r="BA910" i="6" s="1"/>
  <c r="BA911" i="6" s="1"/>
  <c r="BB912" i="6"/>
  <c r="AJ916" i="6"/>
  <c r="AK916" i="6"/>
  <c r="AL916" i="6"/>
  <c r="AM916" i="6"/>
  <c r="AN916" i="6"/>
  <c r="AO916" i="6"/>
  <c r="AP916" i="6"/>
  <c r="AQ916" i="6"/>
  <c r="AR916" i="6"/>
  <c r="AS916" i="6"/>
  <c r="AT916" i="6"/>
  <c r="AU916" i="6"/>
  <c r="AV916" i="6"/>
  <c r="AW916" i="6"/>
  <c r="AX916" i="6"/>
  <c r="AY916" i="6"/>
  <c r="AZ916" i="6"/>
  <c r="AZ910" i="6" s="1"/>
  <c r="BA916" i="6"/>
  <c r="BB916" i="6"/>
  <c r="AJ920" i="6"/>
  <c r="AK920" i="6"/>
  <c r="AL920" i="6"/>
  <c r="AM920" i="6"/>
  <c r="AN920" i="6"/>
  <c r="AO920" i="6"/>
  <c r="AP920" i="6"/>
  <c r="AQ920" i="6"/>
  <c r="AR920" i="6"/>
  <c r="AS920" i="6"/>
  <c r="AT920" i="6"/>
  <c r="AU920" i="6"/>
  <c r="AU910" i="6" s="1"/>
  <c r="AU911" i="6" s="1"/>
  <c r="AV920" i="6"/>
  <c r="AW920" i="6"/>
  <c r="AX920" i="6"/>
  <c r="AY920" i="6"/>
  <c r="AZ920" i="6"/>
  <c r="BA920" i="6"/>
  <c r="BB920" i="6"/>
  <c r="AT925" i="6"/>
  <c r="AV925" i="6"/>
  <c r="AT926" i="6"/>
  <c r="AV926" i="6"/>
  <c r="AJ927" i="6"/>
  <c r="AK927" i="6"/>
  <c r="AL927" i="6"/>
  <c r="AM927" i="6"/>
  <c r="AN927" i="6"/>
  <c r="AN925" i="6" s="1"/>
  <c r="AN926" i="6" s="1"/>
  <c r="AO927" i="6"/>
  <c r="AP927" i="6"/>
  <c r="AP925" i="6" s="1"/>
  <c r="AQ927" i="6"/>
  <c r="AQ925" i="6" s="1"/>
  <c r="AQ926" i="6" s="1"/>
  <c r="AR927" i="6"/>
  <c r="AR925" i="6" s="1"/>
  <c r="AR926" i="6" s="1"/>
  <c r="AS927" i="6"/>
  <c r="AS925" i="6" s="1"/>
  <c r="AT927" i="6"/>
  <c r="AU927" i="6"/>
  <c r="AU925" i="6" s="1"/>
  <c r="AU926" i="6" s="1"/>
  <c r="AV927" i="6"/>
  <c r="AW927" i="6"/>
  <c r="AX927" i="6"/>
  <c r="AY927" i="6"/>
  <c r="AZ927" i="6"/>
  <c r="BA927" i="6"/>
  <c r="BB927" i="6"/>
  <c r="AJ931" i="6"/>
  <c r="AK931" i="6"/>
  <c r="AL931" i="6"/>
  <c r="AM931" i="6"/>
  <c r="AN931" i="6"/>
  <c r="AO931" i="6"/>
  <c r="AP931" i="6"/>
  <c r="AQ931" i="6"/>
  <c r="AR931" i="6"/>
  <c r="AS931" i="6"/>
  <c r="AT931" i="6"/>
  <c r="AU931" i="6"/>
  <c r="AV931" i="6"/>
  <c r="AW931" i="6"/>
  <c r="AX931" i="6"/>
  <c r="AY931" i="6"/>
  <c r="AZ931" i="6"/>
  <c r="AZ925" i="6" s="1"/>
  <c r="AZ926" i="6" s="1"/>
  <c r="BA931" i="6"/>
  <c r="BA925" i="6" s="1"/>
  <c r="BA926" i="6" s="1"/>
  <c r="BB931" i="6"/>
  <c r="BB925" i="6" s="1"/>
  <c r="BB926" i="6" s="1"/>
  <c r="AJ935" i="6"/>
  <c r="AK935" i="6"/>
  <c r="AL935" i="6"/>
  <c r="AL925" i="6" s="1"/>
  <c r="AL926" i="6" s="1"/>
  <c r="AM935" i="6"/>
  <c r="AN935" i="6"/>
  <c r="AO935" i="6"/>
  <c r="AP935" i="6"/>
  <c r="AQ935" i="6"/>
  <c r="AR935" i="6"/>
  <c r="AS935" i="6"/>
  <c r="AT935" i="6"/>
  <c r="AU935" i="6"/>
  <c r="AV935" i="6"/>
  <c r="AW935" i="6"/>
  <c r="AW925" i="6" s="1"/>
  <c r="AW926" i="6" s="1"/>
  <c r="AX935" i="6"/>
  <c r="AX925" i="6" s="1"/>
  <c r="AX926" i="6" s="1"/>
  <c r="AY935" i="6"/>
  <c r="AY925" i="6" s="1"/>
  <c r="AY926" i="6" s="1"/>
  <c r="AZ935" i="6"/>
  <c r="BA935" i="6"/>
  <c r="BB935" i="6"/>
  <c r="AJ940" i="6"/>
  <c r="AJ941" i="6" s="1"/>
  <c r="AM940" i="6"/>
  <c r="AV940" i="6"/>
  <c r="AW940" i="6"/>
  <c r="AX940" i="6"/>
  <c r="AY940" i="6"/>
  <c r="AY941" i="6" s="1"/>
  <c r="AZ940" i="6"/>
  <c r="AZ941" i="6" s="1"/>
  <c r="BF940" i="6"/>
  <c r="AK941" i="6"/>
  <c r="AM941" i="6"/>
  <c r="AS941" i="6"/>
  <c r="AT941" i="6"/>
  <c r="AV941" i="6"/>
  <c r="AW941" i="6"/>
  <c r="AX941" i="6"/>
  <c r="AJ942" i="6"/>
  <c r="AK942" i="6"/>
  <c r="AK940" i="6" s="1"/>
  <c r="AL942" i="6"/>
  <c r="AL940" i="6" s="1"/>
  <c r="AL941" i="6" s="1"/>
  <c r="AM942" i="6"/>
  <c r="AN942" i="6"/>
  <c r="AO942" i="6"/>
  <c r="AP942" i="6"/>
  <c r="AQ942" i="6"/>
  <c r="AR942" i="6"/>
  <c r="AS942" i="6"/>
  <c r="AT942" i="6"/>
  <c r="AU942" i="6"/>
  <c r="AV942" i="6"/>
  <c r="AW942" i="6"/>
  <c r="AX942" i="6"/>
  <c r="AY942" i="6"/>
  <c r="AZ942" i="6"/>
  <c r="BA942" i="6"/>
  <c r="BB942" i="6"/>
  <c r="AJ946" i="6"/>
  <c r="AK946" i="6"/>
  <c r="AL946" i="6"/>
  <c r="AM946" i="6"/>
  <c r="AN946" i="6"/>
  <c r="AN940" i="6" s="1"/>
  <c r="AN941" i="6" s="1"/>
  <c r="AO946" i="6"/>
  <c r="AO940" i="6" s="1"/>
  <c r="AO941" i="6" s="1"/>
  <c r="AP946" i="6"/>
  <c r="AP940" i="6" s="1"/>
  <c r="AQ946" i="6"/>
  <c r="AR946" i="6"/>
  <c r="AR940" i="6" s="1"/>
  <c r="AR941" i="6" s="1"/>
  <c r="AS946" i="6"/>
  <c r="AT946" i="6"/>
  <c r="AT940" i="6" s="1"/>
  <c r="AU946" i="6"/>
  <c r="AV946" i="6"/>
  <c r="AW946" i="6"/>
  <c r="AX946" i="6"/>
  <c r="AY946" i="6"/>
  <c r="AZ946" i="6"/>
  <c r="BA946" i="6"/>
  <c r="BB946" i="6"/>
  <c r="AJ950" i="6"/>
  <c r="AK950" i="6"/>
  <c r="AL950" i="6"/>
  <c r="AM950" i="6"/>
  <c r="AN950" i="6"/>
  <c r="AO950" i="6"/>
  <c r="AP950" i="6"/>
  <c r="AQ950" i="6"/>
  <c r="AR950" i="6"/>
  <c r="AS950" i="6"/>
  <c r="AS940" i="6" s="1"/>
  <c r="AT950" i="6"/>
  <c r="AU950" i="6"/>
  <c r="AU940" i="6" s="1"/>
  <c r="AU941" i="6" s="1"/>
  <c r="AV950" i="6"/>
  <c r="AW950" i="6"/>
  <c r="AX950" i="6"/>
  <c r="AY950" i="6"/>
  <c r="AZ950" i="6"/>
  <c r="BA950" i="6"/>
  <c r="BA940" i="6" s="1"/>
  <c r="BA941" i="6" s="1"/>
  <c r="BB950" i="6"/>
  <c r="AJ957" i="6"/>
  <c r="AJ955" i="6" s="1"/>
  <c r="AK957" i="6"/>
  <c r="AK955" i="6" s="1"/>
  <c r="AK956" i="6" s="1"/>
  <c r="AL957" i="6"/>
  <c r="AL955" i="6" s="1"/>
  <c r="AL956" i="6" s="1"/>
  <c r="AM957" i="6"/>
  <c r="AM955" i="6" s="1"/>
  <c r="AN957" i="6"/>
  <c r="AN955" i="6" s="1"/>
  <c r="AN956" i="6" s="1"/>
  <c r="AO957" i="6"/>
  <c r="AO955" i="6" s="1"/>
  <c r="AO956" i="6" s="1"/>
  <c r="AP957" i="6"/>
  <c r="AP955" i="6" s="1"/>
  <c r="AQ957" i="6"/>
  <c r="AQ955" i="6" s="1"/>
  <c r="AQ956" i="6" s="1"/>
  <c r="AR957" i="6"/>
  <c r="AS957" i="6"/>
  <c r="AT957" i="6"/>
  <c r="AT955" i="6" s="1"/>
  <c r="AT956" i="6" s="1"/>
  <c r="AU957" i="6"/>
  <c r="AV957" i="6"/>
  <c r="AW957" i="6"/>
  <c r="AX957" i="6"/>
  <c r="AY957" i="6"/>
  <c r="AZ957" i="6"/>
  <c r="BA957" i="6"/>
  <c r="BB957" i="6"/>
  <c r="AJ961" i="6"/>
  <c r="AK961" i="6"/>
  <c r="AL961" i="6"/>
  <c r="AM961" i="6"/>
  <c r="AN961" i="6"/>
  <c r="AO961" i="6"/>
  <c r="AP961" i="6"/>
  <c r="AQ961" i="6"/>
  <c r="AR961" i="6"/>
  <c r="AR955" i="6" s="1"/>
  <c r="AR956" i="6" s="1"/>
  <c r="AS961" i="6"/>
  <c r="AS955" i="6" s="1"/>
  <c r="AT961" i="6"/>
  <c r="AU961" i="6"/>
  <c r="AU955" i="6" s="1"/>
  <c r="AU956" i="6" s="1"/>
  <c r="AV961" i="6"/>
  <c r="AV955" i="6" s="1"/>
  <c r="AW961" i="6"/>
  <c r="AW955" i="6" s="1"/>
  <c r="AW956" i="6" s="1"/>
  <c r="AX961" i="6"/>
  <c r="AX955" i="6" s="1"/>
  <c r="AX956" i="6" s="1"/>
  <c r="AY961" i="6"/>
  <c r="AY955" i="6" s="1"/>
  <c r="AY956" i="6" s="1"/>
  <c r="AZ961" i="6"/>
  <c r="AZ955" i="6" s="1"/>
  <c r="AZ956" i="6" s="1"/>
  <c r="BA961" i="6"/>
  <c r="BB961" i="6"/>
  <c r="AJ965" i="6"/>
  <c r="AK965" i="6"/>
  <c r="AL965" i="6"/>
  <c r="AM965" i="6"/>
  <c r="AN965" i="6"/>
  <c r="AO965" i="6"/>
  <c r="AP965" i="6"/>
  <c r="AQ965" i="6"/>
  <c r="AR965" i="6"/>
  <c r="AS965" i="6"/>
  <c r="AT965" i="6"/>
  <c r="AU965" i="6"/>
  <c r="AV965" i="6"/>
  <c r="AW965" i="6"/>
  <c r="AX965" i="6"/>
  <c r="AY965" i="6"/>
  <c r="AZ965" i="6"/>
  <c r="BA965" i="6"/>
  <c r="BB965" i="6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AQ836" i="8" l="1"/>
  <c r="BH835" i="8"/>
  <c r="AJ491" i="8"/>
  <c r="BF490" i="8"/>
  <c r="AM731" i="8"/>
  <c r="BG730" i="8"/>
  <c r="BF580" i="8"/>
  <c r="AS476" i="8"/>
  <c r="BI475" i="8"/>
  <c r="AP41" i="8"/>
  <c r="BH40" i="8"/>
  <c r="AS596" i="8"/>
  <c r="BI595" i="8"/>
  <c r="BG70" i="8"/>
  <c r="AS461" i="8"/>
  <c r="BI460" i="8"/>
  <c r="BG910" i="8"/>
  <c r="AP161" i="8"/>
  <c r="BH160" i="8"/>
  <c r="BI640" i="8"/>
  <c r="BF25" i="8"/>
  <c r="AJ26" i="8"/>
  <c r="BI625" i="8"/>
  <c r="AS626" i="8"/>
  <c r="AV236" i="8"/>
  <c r="BJ235" i="8"/>
  <c r="AS41" i="8"/>
  <c r="BI40" i="8"/>
  <c r="AQ551" i="8"/>
  <c r="BH550" i="8"/>
  <c r="BH325" i="8"/>
  <c r="AP341" i="8"/>
  <c r="BH340" i="8"/>
  <c r="BG40" i="8"/>
  <c r="BH730" i="8"/>
  <c r="BG835" i="8"/>
  <c r="BG655" i="8"/>
  <c r="AV131" i="8"/>
  <c r="BJ130" i="8"/>
  <c r="BJ295" i="8"/>
  <c r="BF940" i="8"/>
  <c r="AJ941" i="8"/>
  <c r="BI325" i="8"/>
  <c r="AS326" i="8"/>
  <c r="BJ385" i="8"/>
  <c r="BG760" i="8"/>
  <c r="AV791" i="8"/>
  <c r="BJ790" i="8"/>
  <c r="BJ625" i="8"/>
  <c r="AV626" i="8"/>
  <c r="BH475" i="8"/>
  <c r="BG805" i="8"/>
  <c r="BI580" i="8"/>
  <c r="AU536" i="8"/>
  <c r="BI535" i="8"/>
  <c r="AV731" i="8"/>
  <c r="BJ730" i="8"/>
  <c r="BJ640" i="8"/>
  <c r="AV641" i="8"/>
  <c r="BH700" i="8"/>
  <c r="AP701" i="8"/>
  <c r="BH820" i="8"/>
  <c r="BG385" i="8"/>
  <c r="BF235" i="8"/>
  <c r="BH880" i="8"/>
  <c r="AM116" i="8"/>
  <c r="BG115" i="8"/>
  <c r="AS746" i="8"/>
  <c r="BI745" i="8"/>
  <c r="BH490" i="8"/>
  <c r="AT191" i="8"/>
  <c r="BI190" i="8"/>
  <c r="AK851" i="8"/>
  <c r="BF850" i="8"/>
  <c r="AS116" i="8"/>
  <c r="BI115" i="8"/>
  <c r="BI175" i="8"/>
  <c r="BI145" i="8"/>
  <c r="AS146" i="8"/>
  <c r="BI775" i="8"/>
  <c r="AS776" i="8"/>
  <c r="BF685" i="8"/>
  <c r="BH655" i="8"/>
  <c r="AT866" i="8"/>
  <c r="BI865" i="8"/>
  <c r="AM221" i="8"/>
  <c r="BG220" i="8"/>
  <c r="AJ251" i="8"/>
  <c r="BF250" i="8"/>
  <c r="BJ565" i="8"/>
  <c r="AV566" i="8"/>
  <c r="BJ205" i="8"/>
  <c r="AV206" i="8"/>
  <c r="BI715" i="8"/>
  <c r="AS716" i="8"/>
  <c r="AJ956" i="8"/>
  <c r="BF955" i="8"/>
  <c r="BG265" i="8"/>
  <c r="BI565" i="8"/>
  <c r="AV11" i="8"/>
  <c r="BJ10" i="8"/>
  <c r="BG355" i="8"/>
  <c r="AM356" i="8"/>
  <c r="AV161" i="8"/>
  <c r="BJ160" i="8"/>
  <c r="AV311" i="8"/>
  <c r="BJ310" i="8"/>
  <c r="BG85" i="8"/>
  <c r="AS386" i="8"/>
  <c r="BI385" i="8"/>
  <c r="BF145" i="8"/>
  <c r="AJ146" i="8"/>
  <c r="BI340" i="8"/>
  <c r="AS341" i="8"/>
  <c r="AS671" i="8"/>
  <c r="BI670" i="8"/>
  <c r="BF910" i="8"/>
  <c r="BB821" i="8"/>
  <c r="BJ820" i="8"/>
  <c r="AN431" i="8"/>
  <c r="BG430" i="8"/>
  <c r="BI910" i="8"/>
  <c r="AS911" i="8"/>
  <c r="AV506" i="8"/>
  <c r="BJ505" i="8"/>
  <c r="AJ161" i="8"/>
  <c r="BF160" i="8"/>
  <c r="AM371" i="8"/>
  <c r="BG370" i="8"/>
  <c r="AV581" i="8"/>
  <c r="BJ580" i="8"/>
  <c r="AK521" i="8"/>
  <c r="BF520" i="8"/>
  <c r="AV476" i="8"/>
  <c r="BJ475" i="8"/>
  <c r="AZ536" i="8"/>
  <c r="BH535" i="8"/>
  <c r="BJ805" i="8"/>
  <c r="AV806" i="8"/>
  <c r="AP101" i="8"/>
  <c r="BH100" i="8"/>
  <c r="AJ611" i="8"/>
  <c r="BF610" i="8"/>
  <c r="AS821" i="8"/>
  <c r="BI820" i="8"/>
  <c r="AV716" i="8"/>
  <c r="BJ715" i="8"/>
  <c r="AJ746" i="8"/>
  <c r="BF745" i="8"/>
  <c r="BH10" i="8"/>
  <c r="AP11" i="8"/>
  <c r="AJ701" i="8"/>
  <c r="BF700" i="8"/>
  <c r="BI700" i="8"/>
  <c r="AS701" i="8"/>
  <c r="BI250" i="8"/>
  <c r="BF385" i="8"/>
  <c r="AJ386" i="8"/>
  <c r="BH715" i="8"/>
  <c r="AP716" i="8"/>
  <c r="BH85" i="8"/>
  <c r="AP86" i="8"/>
  <c r="BH610" i="8"/>
  <c r="AP611" i="8"/>
  <c r="BF460" i="8"/>
  <c r="AJ461" i="8"/>
  <c r="AN596" i="8"/>
  <c r="BG595" i="8"/>
  <c r="AS836" i="8"/>
  <c r="BI835" i="8"/>
  <c r="AS551" i="8"/>
  <c r="BI550" i="8"/>
  <c r="BJ415" i="8"/>
  <c r="BB416" i="8"/>
  <c r="AS941" i="8"/>
  <c r="BI940" i="8"/>
  <c r="BI265" i="8"/>
  <c r="BG715" i="8"/>
  <c r="AN716" i="8"/>
  <c r="BI805" i="8"/>
  <c r="AS806" i="8"/>
  <c r="BF55" i="8"/>
  <c r="AJ56" i="8"/>
  <c r="AQ431" i="8"/>
  <c r="BH430" i="8"/>
  <c r="BJ895" i="8"/>
  <c r="AV896" i="8"/>
  <c r="BH115" i="8"/>
  <c r="BH250" i="8"/>
  <c r="AS521" i="8"/>
  <c r="BI520" i="8"/>
  <c r="BG25" i="8"/>
  <c r="BJ490" i="8"/>
  <c r="AM461" i="8"/>
  <c r="BG460" i="8"/>
  <c r="AP386" i="8"/>
  <c r="BH385" i="8"/>
  <c r="AJ821" i="8"/>
  <c r="BF820" i="8"/>
  <c r="AV146" i="8"/>
  <c r="BJ145" i="8"/>
  <c r="BH670" i="8"/>
  <c r="AQ671" i="8"/>
  <c r="BH640" i="8"/>
  <c r="AP641" i="8"/>
  <c r="AV866" i="8"/>
  <c r="BJ865" i="8"/>
  <c r="BH895" i="8"/>
  <c r="BH745" i="8"/>
  <c r="AP746" i="8"/>
  <c r="AV176" i="8"/>
  <c r="BJ175" i="8"/>
  <c r="BG400" i="8"/>
  <c r="BG850" i="8"/>
  <c r="BG445" i="8"/>
  <c r="BJ190" i="8"/>
  <c r="AV191" i="8"/>
  <c r="BF730" i="8"/>
  <c r="AJ731" i="8"/>
  <c r="BF775" i="8"/>
  <c r="BJ280" i="8"/>
  <c r="AV281" i="8"/>
  <c r="BH445" i="8"/>
  <c r="AP446" i="8"/>
  <c r="BH625" i="8"/>
  <c r="BF85" i="8"/>
  <c r="BF415" i="8"/>
  <c r="AJ416" i="8"/>
  <c r="BH940" i="8"/>
  <c r="BG475" i="8"/>
  <c r="BI130" i="8"/>
  <c r="AS131" i="8"/>
  <c r="BF445" i="8"/>
  <c r="AJ446" i="8"/>
  <c r="AS656" i="8"/>
  <c r="BI655" i="8"/>
  <c r="AJ176" i="8"/>
  <c r="BF175" i="8"/>
  <c r="BG880" i="8"/>
  <c r="AM881" i="8"/>
  <c r="BJ760" i="8"/>
  <c r="BG175" i="8"/>
  <c r="AM176" i="8"/>
  <c r="AV596" i="8"/>
  <c r="BJ595" i="8"/>
  <c r="BH850" i="8"/>
  <c r="BG700" i="8"/>
  <c r="AS791" i="8"/>
  <c r="BI790" i="8"/>
  <c r="BH310" i="8"/>
  <c r="AJ641" i="8"/>
  <c r="BF640" i="8"/>
  <c r="AV836" i="8"/>
  <c r="BJ835" i="8"/>
  <c r="BI70" i="8"/>
  <c r="AS71" i="8"/>
  <c r="AS311" i="8"/>
  <c r="BI310" i="8"/>
  <c r="BH910" i="8"/>
  <c r="AP911" i="8"/>
  <c r="BG325" i="8"/>
  <c r="AV551" i="8"/>
  <c r="BJ550" i="8"/>
  <c r="BI100" i="8"/>
  <c r="AP926" i="8"/>
  <c r="BH925" i="8"/>
  <c r="AJ326" i="8"/>
  <c r="BF325" i="8"/>
  <c r="BJ685" i="8"/>
  <c r="AV686" i="8"/>
  <c r="BH55" i="8"/>
  <c r="AP56" i="8"/>
  <c r="BI880" i="8"/>
  <c r="AT881" i="8"/>
  <c r="AM251" i="8"/>
  <c r="BG250" i="8"/>
  <c r="AS506" i="8"/>
  <c r="BI505" i="8"/>
  <c r="BF865" i="8"/>
  <c r="AJ866" i="8"/>
  <c r="BI490" i="8"/>
  <c r="AV536" i="8"/>
  <c r="BJ535" i="8"/>
  <c r="BH460" i="8"/>
  <c r="AW461" i="8"/>
  <c r="BJ460" i="8"/>
  <c r="AS686" i="8"/>
  <c r="BI685" i="8"/>
  <c r="BF565" i="8"/>
  <c r="AJ566" i="8"/>
  <c r="BJ250" i="8"/>
  <c r="AQ686" i="8"/>
  <c r="BH685" i="8"/>
  <c r="BG745" i="8"/>
  <c r="AM746" i="8"/>
  <c r="AS371" i="8"/>
  <c r="BI370" i="8"/>
  <c r="BJ445" i="8"/>
  <c r="AJ761" i="6"/>
  <c r="AV611" i="6"/>
  <c r="AV341" i="6"/>
  <c r="BJ340" i="6"/>
  <c r="BI610" i="6"/>
  <c r="AS611" i="6"/>
  <c r="BF475" i="6"/>
  <c r="AJ476" i="6"/>
  <c r="AS581" i="6"/>
  <c r="BI580" i="6"/>
  <c r="BJ580" i="6"/>
  <c r="AV581" i="6"/>
  <c r="AV836" i="6"/>
  <c r="BJ835" i="6"/>
  <c r="AV56" i="6"/>
  <c r="BJ55" i="6"/>
  <c r="AV671" i="6"/>
  <c r="BJ670" i="6"/>
  <c r="BI910" i="6"/>
  <c r="AS911" i="6"/>
  <c r="BH490" i="6"/>
  <c r="AP491" i="6"/>
  <c r="AP581" i="6"/>
  <c r="BH580" i="6"/>
  <c r="AP191" i="6"/>
  <c r="BH190" i="6"/>
  <c r="AM491" i="6"/>
  <c r="BG490" i="6"/>
  <c r="BH535" i="6"/>
  <c r="AP536" i="6"/>
  <c r="BF955" i="6"/>
  <c r="AJ956" i="6"/>
  <c r="AM611" i="6"/>
  <c r="BJ175" i="6"/>
  <c r="AV176" i="6"/>
  <c r="AK806" i="6"/>
  <c r="BF805" i="6"/>
  <c r="BH700" i="6"/>
  <c r="AP701" i="6"/>
  <c r="BF610" i="6"/>
  <c r="AJ611" i="6"/>
  <c r="BI895" i="6"/>
  <c r="BH835" i="6"/>
  <c r="AP836" i="6"/>
  <c r="AV821" i="6"/>
  <c r="BG730" i="6"/>
  <c r="AV551" i="6"/>
  <c r="BJ550" i="6"/>
  <c r="AP371" i="6"/>
  <c r="BJ280" i="6"/>
  <c r="AV281" i="6"/>
  <c r="BH175" i="6"/>
  <c r="AP176" i="6"/>
  <c r="BF640" i="6"/>
  <c r="AJ641" i="6"/>
  <c r="BH565" i="6"/>
  <c r="BF295" i="6"/>
  <c r="AJ296" i="6"/>
  <c r="AV806" i="6"/>
  <c r="AS281" i="6"/>
  <c r="BI280" i="6"/>
  <c r="BF100" i="6"/>
  <c r="AJ101" i="6"/>
  <c r="BJ130" i="6"/>
  <c r="AV131" i="6"/>
  <c r="AS806" i="6"/>
  <c r="BG655" i="6"/>
  <c r="AM656" i="6"/>
  <c r="AV206" i="6"/>
  <c r="BJ205" i="6"/>
  <c r="AV190" i="6"/>
  <c r="AS536" i="6"/>
  <c r="BI535" i="6"/>
  <c r="AV491" i="6"/>
  <c r="AM461" i="6"/>
  <c r="AS206" i="6"/>
  <c r="BG445" i="6"/>
  <c r="AM446" i="6"/>
  <c r="AS371" i="6"/>
  <c r="BI370" i="6"/>
  <c r="AS670" i="6"/>
  <c r="BF415" i="6"/>
  <c r="AJ416" i="6"/>
  <c r="AS956" i="6"/>
  <c r="BH925" i="6"/>
  <c r="AM806" i="6"/>
  <c r="AV745" i="6"/>
  <c r="AV356" i="6"/>
  <c r="BJ355" i="6"/>
  <c r="AM850" i="6"/>
  <c r="AR490" i="6"/>
  <c r="AR491" i="6" s="1"/>
  <c r="BF445" i="6"/>
  <c r="AJ446" i="6"/>
  <c r="BG940" i="6"/>
  <c r="AP521" i="6"/>
  <c r="AJ850" i="6"/>
  <c r="AS341" i="6"/>
  <c r="BI340" i="6"/>
  <c r="AN626" i="6"/>
  <c r="BG625" i="6"/>
  <c r="BG580" i="6"/>
  <c r="AM581" i="6"/>
  <c r="AS701" i="6"/>
  <c r="BI700" i="6"/>
  <c r="AJ341" i="6"/>
  <c r="BF340" i="6"/>
  <c r="BA220" i="6"/>
  <c r="BA221" i="6" s="1"/>
  <c r="AS791" i="6"/>
  <c r="AJ521" i="6"/>
  <c r="BA430" i="6"/>
  <c r="BA431" i="6" s="1"/>
  <c r="BF310" i="6"/>
  <c r="BJ940" i="6"/>
  <c r="BG835" i="6"/>
  <c r="BJ505" i="6"/>
  <c r="AP926" i="6"/>
  <c r="AO895" i="6"/>
  <c r="AO896" i="6" s="1"/>
  <c r="AS881" i="6"/>
  <c r="AP460" i="6"/>
  <c r="BB325" i="6"/>
  <c r="BB326" i="6" s="1"/>
  <c r="AJ311" i="6"/>
  <c r="AV251" i="6"/>
  <c r="BJ250" i="6"/>
  <c r="AR145" i="6"/>
  <c r="AR146" i="6" s="1"/>
  <c r="BA895" i="6"/>
  <c r="BA896" i="6" s="1"/>
  <c r="AN895" i="6"/>
  <c r="AN896" i="6" s="1"/>
  <c r="BJ310" i="6"/>
  <c r="BJ235" i="6"/>
  <c r="AV236" i="6"/>
  <c r="AM895" i="6"/>
  <c r="BH400" i="6"/>
  <c r="AP401" i="6"/>
  <c r="BF280" i="6"/>
  <c r="AJ146" i="6"/>
  <c r="BF145" i="6"/>
  <c r="AL895" i="6"/>
  <c r="AL896" i="6" s="1"/>
  <c r="AO265" i="6"/>
  <c r="AO266" i="6" s="1"/>
  <c r="AS251" i="6"/>
  <c r="BI250" i="6"/>
  <c r="AO145" i="6"/>
  <c r="AO146" i="6" s="1"/>
  <c r="AK895" i="6"/>
  <c r="AK896" i="6" s="1"/>
  <c r="BH730" i="6"/>
  <c r="AT715" i="6"/>
  <c r="AT716" i="6" s="1"/>
  <c r="BG475" i="6"/>
  <c r="BI235" i="6"/>
  <c r="AS236" i="6"/>
  <c r="AN145" i="6"/>
  <c r="AN146" i="6" s="1"/>
  <c r="BH955" i="6"/>
  <c r="AP956" i="6"/>
  <c r="AM911" i="6"/>
  <c r="BG910" i="6"/>
  <c r="AS821" i="6"/>
  <c r="BI820" i="6"/>
  <c r="BJ640" i="6"/>
  <c r="BF730" i="6"/>
  <c r="AJ731" i="6"/>
  <c r="BH655" i="6"/>
  <c r="AM371" i="6"/>
  <c r="AS70" i="6"/>
  <c r="AP821" i="6"/>
  <c r="BF745" i="6"/>
  <c r="BG565" i="6"/>
  <c r="AR70" i="6"/>
  <c r="AR71" i="6" s="1"/>
  <c r="AM956" i="6"/>
  <c r="BG955" i="6"/>
  <c r="AJ911" i="6"/>
  <c r="BF910" i="6"/>
  <c r="BI640" i="6"/>
  <c r="AQ70" i="6"/>
  <c r="AQ71" i="6" s="1"/>
  <c r="BF865" i="6"/>
  <c r="BJ400" i="6"/>
  <c r="AV401" i="6"/>
  <c r="AP70" i="6"/>
  <c r="AV641" i="6"/>
  <c r="BI550" i="6"/>
  <c r="AP236" i="6"/>
  <c r="BH235" i="6"/>
  <c r="BI115" i="6"/>
  <c r="AS116" i="6"/>
  <c r="AS896" i="6"/>
  <c r="AM731" i="6"/>
  <c r="BF655" i="6"/>
  <c r="AJ656" i="6"/>
  <c r="BH550" i="6"/>
  <c r="AW490" i="6"/>
  <c r="AW491" i="6" s="1"/>
  <c r="AN191" i="6"/>
  <c r="BG190" i="6"/>
  <c r="AV956" i="6"/>
  <c r="BJ955" i="6"/>
  <c r="BI925" i="6"/>
  <c r="AP806" i="6"/>
  <c r="AU670" i="6"/>
  <c r="AU671" i="6" s="1"/>
  <c r="BJ625" i="6"/>
  <c r="AV626" i="6"/>
  <c r="AP311" i="6"/>
  <c r="BH310" i="6"/>
  <c r="AP851" i="6"/>
  <c r="BH775" i="6"/>
  <c r="AP776" i="6"/>
  <c r="AJ131" i="6"/>
  <c r="BF130" i="6"/>
  <c r="AP446" i="6"/>
  <c r="AP416" i="6"/>
  <c r="BH415" i="6"/>
  <c r="AJ266" i="6"/>
  <c r="BG685" i="6"/>
  <c r="AM686" i="6"/>
  <c r="AR670" i="6"/>
  <c r="AR671" i="6" s="1"/>
  <c r="BI625" i="6"/>
  <c r="AS626" i="6"/>
  <c r="AS490" i="6"/>
  <c r="AP205" i="6"/>
  <c r="BH940" i="6"/>
  <c r="AP941" i="6"/>
  <c r="AO925" i="6"/>
  <c r="AO926" i="6" s="1"/>
  <c r="BJ865" i="6"/>
  <c r="AU745" i="6"/>
  <c r="AU746" i="6" s="1"/>
  <c r="AN415" i="6"/>
  <c r="AL850" i="6"/>
  <c r="AL851" i="6" s="1"/>
  <c r="AT401" i="6"/>
  <c r="BI400" i="6"/>
  <c r="AM925" i="6"/>
  <c r="AK850" i="6"/>
  <c r="AK851" i="6" s="1"/>
  <c r="AP626" i="6"/>
  <c r="AS431" i="6"/>
  <c r="AS356" i="6"/>
  <c r="BI355" i="6"/>
  <c r="AM206" i="6"/>
  <c r="BG205" i="6"/>
  <c r="AJ775" i="6"/>
  <c r="BJ700" i="6"/>
  <c r="AV701" i="6"/>
  <c r="BI760" i="6"/>
  <c r="AS761" i="6"/>
  <c r="AP431" i="6"/>
  <c r="AP131" i="6"/>
  <c r="BH130" i="6"/>
  <c r="BF595" i="6"/>
  <c r="AJ596" i="6"/>
  <c r="BG520" i="6"/>
  <c r="AM311" i="6"/>
  <c r="BG310" i="6"/>
  <c r="AO70" i="6"/>
  <c r="AO71" i="6" s="1"/>
  <c r="AV11" i="6"/>
  <c r="AS851" i="6"/>
  <c r="AS686" i="6"/>
  <c r="BB535" i="6"/>
  <c r="BB536" i="6" s="1"/>
  <c r="BJ145" i="6"/>
  <c r="BI10" i="6"/>
  <c r="AS11" i="6"/>
  <c r="AS926" i="6"/>
  <c r="BI460" i="6"/>
  <c r="AZ430" i="6"/>
  <c r="AZ431" i="6" s="1"/>
  <c r="BJ325" i="6"/>
  <c r="AX220" i="6"/>
  <c r="AX221" i="6" s="1"/>
  <c r="BI940" i="6"/>
  <c r="AQ895" i="6"/>
  <c r="AQ896" i="6" s="1"/>
  <c r="AU880" i="6"/>
  <c r="AU881" i="6" s="1"/>
  <c r="BH790" i="6"/>
  <c r="AL551" i="6"/>
  <c r="BF550" i="6"/>
  <c r="AJ506" i="6"/>
  <c r="AT475" i="6"/>
  <c r="AT476" i="6" s="1"/>
  <c r="AL160" i="6"/>
  <c r="AL161" i="6" s="1"/>
  <c r="AP895" i="6"/>
  <c r="AP656" i="6"/>
  <c r="AS476" i="6"/>
  <c r="AQ476" i="6"/>
  <c r="AQ460" i="6"/>
  <c r="AQ461" i="6" s="1"/>
  <c r="AX430" i="6"/>
  <c r="AX431" i="6" s="1"/>
  <c r="AS146" i="6"/>
  <c r="BG55" i="6"/>
  <c r="AN56" i="6"/>
  <c r="BJ910" i="6"/>
  <c r="AV911" i="6"/>
  <c r="BH355" i="6"/>
  <c r="AP356" i="6"/>
  <c r="BF160" i="6"/>
  <c r="AR805" i="6"/>
  <c r="AR806" i="6" s="1"/>
  <c r="AS731" i="6"/>
  <c r="AP566" i="6"/>
  <c r="AQ145" i="6"/>
  <c r="AQ146" i="6" s="1"/>
  <c r="AP640" i="6"/>
  <c r="AV536" i="6"/>
  <c r="BJ535" i="6"/>
  <c r="BI445" i="6"/>
  <c r="AS446" i="6"/>
  <c r="AP265" i="6"/>
  <c r="AP145" i="6"/>
  <c r="AY895" i="6"/>
  <c r="AY896" i="6" s="1"/>
  <c r="AU715" i="6"/>
  <c r="AU716" i="6" s="1"/>
  <c r="AJ895" i="6"/>
  <c r="BG820" i="6"/>
  <c r="AM791" i="6"/>
  <c r="AM641" i="6"/>
  <c r="BG640" i="6"/>
  <c r="BG400" i="6"/>
  <c r="AM401" i="6"/>
  <c r="AR370" i="6"/>
  <c r="AR371" i="6" s="1"/>
  <c r="AM266" i="6"/>
  <c r="BG265" i="6"/>
  <c r="AQ250" i="6"/>
  <c r="AQ251" i="6" s="1"/>
  <c r="AM145" i="6"/>
  <c r="BH910" i="6"/>
  <c r="AP911" i="6"/>
  <c r="BF820" i="6"/>
  <c r="BJ565" i="6"/>
  <c r="AL265" i="6"/>
  <c r="AL266" i="6" s="1"/>
  <c r="AP250" i="6"/>
  <c r="BF190" i="6"/>
  <c r="AJ191" i="6"/>
  <c r="AS176" i="6"/>
  <c r="BI175" i="6"/>
  <c r="AV386" i="6"/>
  <c r="BJ385" i="6"/>
  <c r="BG295" i="6"/>
  <c r="AV656" i="6"/>
  <c r="BJ655" i="6"/>
  <c r="AY820" i="6"/>
  <c r="AY821" i="6" s="1"/>
  <c r="BF400" i="6"/>
  <c r="AY610" i="6"/>
  <c r="AY611" i="6" s="1"/>
  <c r="BJ850" i="6"/>
  <c r="AV851" i="6"/>
  <c r="AW820" i="6"/>
  <c r="AW821" i="6" s="1"/>
  <c r="AX610" i="6"/>
  <c r="AX611" i="6" s="1"/>
  <c r="BI415" i="6"/>
  <c r="AS416" i="6"/>
  <c r="AN535" i="6"/>
  <c r="AN536" i="6" s="1"/>
  <c r="BB160" i="6"/>
  <c r="BB161" i="6" s="1"/>
  <c r="AK760" i="6"/>
  <c r="AK761" i="6" s="1"/>
  <c r="AN460" i="6"/>
  <c r="AN461" i="6" s="1"/>
  <c r="AU385" i="6"/>
  <c r="AU386" i="6" s="1"/>
  <c r="BG220" i="6"/>
  <c r="BI775" i="6"/>
  <c r="AS776" i="6"/>
  <c r="BJ415" i="6"/>
  <c r="AV416" i="6"/>
  <c r="AM235" i="6"/>
  <c r="AS566" i="6"/>
  <c r="AK490" i="6"/>
  <c r="AK491" i="6" s="1"/>
  <c r="AY265" i="6"/>
  <c r="AY266" i="6" s="1"/>
  <c r="AX100" i="6"/>
  <c r="AX101" i="6" s="1"/>
  <c r="BH685" i="6"/>
  <c r="AP280" i="6"/>
  <c r="AP340" i="6"/>
  <c r="AZ595" i="6"/>
  <c r="AZ596" i="6" s="1"/>
  <c r="AN340" i="6"/>
  <c r="AN341" i="6" s="1"/>
  <c r="AM296" i="6"/>
  <c r="AY595" i="6"/>
  <c r="AY596" i="6" s="1"/>
  <c r="AL520" i="6"/>
  <c r="AL521" i="6" s="1"/>
  <c r="AT505" i="6"/>
  <c r="AT506" i="6" s="1"/>
  <c r="AX415" i="6"/>
  <c r="AX416" i="6" s="1"/>
  <c r="AZ370" i="6"/>
  <c r="AZ371" i="6" s="1"/>
  <c r="BB145" i="6"/>
  <c r="BB146" i="6" s="1"/>
  <c r="AY370" i="6"/>
  <c r="AY371" i="6" s="1"/>
  <c r="AU55" i="6"/>
  <c r="AU56" i="6" s="1"/>
  <c r="AZ820" i="6"/>
  <c r="AZ821" i="6" s="1"/>
  <c r="AT745" i="6"/>
  <c r="AM535" i="6"/>
  <c r="BG130" i="6"/>
  <c r="AM131" i="6"/>
  <c r="AV116" i="6"/>
  <c r="AM70" i="6"/>
  <c r="AT55" i="6"/>
  <c r="AT56" i="6" s="1"/>
  <c r="BJ40" i="6"/>
  <c r="AV41" i="6"/>
  <c r="BH40" i="6"/>
  <c r="AT385" i="6"/>
  <c r="AT386" i="6" s="1"/>
  <c r="BA100" i="6"/>
  <c r="BA101" i="6" s="1"/>
  <c r="AL70" i="6"/>
  <c r="AL71" i="6" s="1"/>
  <c r="AS55" i="6"/>
  <c r="BJ760" i="6"/>
  <c r="AR745" i="6"/>
  <c r="AR746" i="6" s="1"/>
  <c r="AV731" i="6"/>
  <c r="BJ730" i="6"/>
  <c r="AU565" i="6"/>
  <c r="AU566" i="6" s="1"/>
  <c r="AS385" i="6"/>
  <c r="AK70" i="6"/>
  <c r="AK71" i="6" s="1"/>
  <c r="BF685" i="6"/>
  <c r="AJ535" i="6"/>
  <c r="AL490" i="6"/>
  <c r="AL491" i="6" s="1"/>
  <c r="AJ70" i="6"/>
  <c r="BF85" i="6"/>
  <c r="AP55" i="6"/>
  <c r="AU820" i="6"/>
  <c r="AU821" i="6" s="1"/>
  <c r="AO700" i="6"/>
  <c r="AO701" i="6" s="1"/>
  <c r="AJ490" i="6"/>
  <c r="AQ340" i="6"/>
  <c r="AQ341" i="6" s="1"/>
  <c r="AX265" i="6"/>
  <c r="AX266" i="6" s="1"/>
  <c r="AV761" i="6"/>
  <c r="BH115" i="6"/>
  <c r="AP116" i="6"/>
  <c r="AV26" i="6"/>
  <c r="BJ25" i="6"/>
  <c r="AO880" i="6"/>
  <c r="AO881" i="6" s="1"/>
  <c r="AQ865" i="6"/>
  <c r="AQ866" i="6" s="1"/>
  <c r="AX775" i="6"/>
  <c r="AX776" i="6" s="1"/>
  <c r="AM700" i="6"/>
  <c r="BA595" i="6"/>
  <c r="BA596" i="6" s="1"/>
  <c r="AO340" i="6"/>
  <c r="AO341" i="6" s="1"/>
  <c r="AO175" i="6"/>
  <c r="AO176" i="6" s="1"/>
  <c r="BF10" i="6"/>
  <c r="AJ11" i="6"/>
  <c r="AP866" i="6"/>
  <c r="AU505" i="6"/>
  <c r="AU506" i="6" s="1"/>
  <c r="AM430" i="6"/>
  <c r="AJ401" i="6"/>
  <c r="AO190" i="6"/>
  <c r="AO191" i="6" s="1"/>
  <c r="AN175" i="6"/>
  <c r="AN176" i="6" s="1"/>
  <c r="AZ850" i="6"/>
  <c r="AZ851" i="6" s="1"/>
  <c r="AM340" i="6"/>
  <c r="BF325" i="6"/>
  <c r="BI25" i="6"/>
  <c r="AX595" i="6"/>
  <c r="AX596" i="6" s="1"/>
  <c r="AK430" i="6"/>
  <c r="AK431" i="6" s="1"/>
  <c r="AL340" i="6"/>
  <c r="AL341" i="6" s="1"/>
  <c r="AZ205" i="6"/>
  <c r="AZ206" i="6" s="1"/>
  <c r="BA145" i="6"/>
  <c r="BA146" i="6" s="1"/>
  <c r="BH715" i="6"/>
  <c r="AU685" i="6"/>
  <c r="AU686" i="6" s="1"/>
  <c r="AL670" i="6"/>
  <c r="AL671" i="6" s="1"/>
  <c r="BH610" i="6"/>
  <c r="AP611" i="6"/>
  <c r="AW475" i="6"/>
  <c r="AW476" i="6" s="1"/>
  <c r="AW430" i="6"/>
  <c r="AJ430" i="6"/>
  <c r="AK340" i="6"/>
  <c r="AK341" i="6" s="1"/>
  <c r="AX310" i="6"/>
  <c r="AX311" i="6" s="1"/>
  <c r="AY205" i="6"/>
  <c r="AY206" i="6" s="1"/>
  <c r="BB955" i="6"/>
  <c r="BB956" i="6" s="1"/>
  <c r="AL625" i="6"/>
  <c r="AL626" i="6" s="1"/>
  <c r="AV521" i="6"/>
  <c r="BG325" i="6"/>
  <c r="AW310" i="6"/>
  <c r="AW311" i="6" s="1"/>
  <c r="AU85" i="6"/>
  <c r="AP26" i="6"/>
  <c r="BH25" i="6"/>
  <c r="AT310" i="6"/>
  <c r="AT311" i="6" s="1"/>
  <c r="AT265" i="6"/>
  <c r="AT266" i="6" s="1"/>
  <c r="AJ235" i="6"/>
  <c r="AK925" i="6"/>
  <c r="AK926" i="6" s="1"/>
  <c r="BB895" i="6"/>
  <c r="BB896" i="6" s="1"/>
  <c r="AO670" i="6"/>
  <c r="AO671" i="6" s="1"/>
  <c r="BB610" i="6"/>
  <c r="BB611" i="6" s="1"/>
  <c r="AT595" i="6"/>
  <c r="AT596" i="6" s="1"/>
  <c r="BI520" i="6"/>
  <c r="BJ445" i="6"/>
  <c r="AV371" i="6"/>
  <c r="BJ370" i="6"/>
  <c r="AS266" i="6"/>
  <c r="AO85" i="6"/>
  <c r="AO86" i="6" s="1"/>
  <c r="BA40" i="6"/>
  <c r="AN40" i="6"/>
  <c r="AN41" i="6" s="1"/>
  <c r="AS655" i="6"/>
  <c r="AU595" i="6"/>
  <c r="AU596" i="6" s="1"/>
  <c r="BA535" i="6"/>
  <c r="BA536" i="6" s="1"/>
  <c r="AJ925" i="6"/>
  <c r="AV880" i="6"/>
  <c r="AN670" i="6"/>
  <c r="AN671" i="6" s="1"/>
  <c r="BA610" i="6"/>
  <c r="BA611" i="6" s="1"/>
  <c r="AR310" i="6"/>
  <c r="AR311" i="6" s="1"/>
  <c r="BB115" i="6"/>
  <c r="BB116" i="6" s="1"/>
  <c r="AZ40" i="6"/>
  <c r="AZ41" i="6" s="1"/>
  <c r="AM40" i="6"/>
  <c r="BJ925" i="6"/>
  <c r="AT730" i="6"/>
  <c r="AT731" i="6" s="1"/>
  <c r="AZ610" i="6"/>
  <c r="AZ611" i="6" s="1"/>
  <c r="AZ295" i="6"/>
  <c r="AZ296" i="6" s="1"/>
  <c r="AP745" i="6"/>
  <c r="AQ385" i="6"/>
  <c r="AQ386" i="6" s="1"/>
  <c r="AT160" i="6"/>
  <c r="AT161" i="6" s="1"/>
  <c r="BF625" i="6"/>
  <c r="AJ626" i="6"/>
  <c r="AJ565" i="6"/>
  <c r="BB265" i="6"/>
  <c r="BB266" i="6" s="1"/>
  <c r="AL250" i="6"/>
  <c r="AL251" i="6" s="1"/>
  <c r="AS160" i="6"/>
  <c r="AY100" i="6"/>
  <c r="AY101" i="6" s="1"/>
  <c r="BB70" i="6"/>
  <c r="BB71" i="6" s="1"/>
  <c r="BG880" i="6"/>
  <c r="BA850" i="6"/>
  <c r="BA851" i="6" s="1"/>
  <c r="AX805" i="6"/>
  <c r="AX806" i="6" s="1"/>
  <c r="AY760" i="6"/>
  <c r="AY761" i="6" s="1"/>
  <c r="AV595" i="6"/>
  <c r="BA520" i="6"/>
  <c r="BA521" i="6" s="1"/>
  <c r="AQ940" i="6"/>
  <c r="AQ941" i="6" s="1"/>
  <c r="AX760" i="6"/>
  <c r="AX761" i="6" s="1"/>
  <c r="AU475" i="6"/>
  <c r="AU476" i="6" s="1"/>
  <c r="AV295" i="6"/>
  <c r="AQ160" i="6"/>
  <c r="AT130" i="6"/>
  <c r="AT131" i="6" s="1"/>
  <c r="AW100" i="6"/>
  <c r="AW101" i="6" s="1"/>
  <c r="AL790" i="6"/>
  <c r="AW760" i="6"/>
  <c r="AW761" i="6" s="1"/>
  <c r="AS715" i="6"/>
  <c r="AY685" i="6"/>
  <c r="AY686" i="6" s="1"/>
  <c r="AY520" i="6"/>
  <c r="AY521" i="6" s="1"/>
  <c r="AN505" i="6"/>
  <c r="BB445" i="6"/>
  <c r="BB446" i="6" s="1"/>
  <c r="AQ430" i="6"/>
  <c r="AQ431" i="6" s="1"/>
  <c r="AN355" i="6"/>
  <c r="AN356" i="6" s="1"/>
  <c r="AU295" i="6"/>
  <c r="AU296" i="6" s="1"/>
  <c r="AV100" i="6"/>
  <c r="AY70" i="6"/>
  <c r="AY71" i="6" s="1"/>
  <c r="AK415" i="6"/>
  <c r="AK416" i="6" s="1"/>
  <c r="AT190" i="6"/>
  <c r="AT191" i="6" s="1"/>
  <c r="AJ115" i="6"/>
  <c r="AN85" i="6"/>
  <c r="AN86" i="6" s="1"/>
  <c r="AQ745" i="6"/>
  <c r="AQ746" i="6" s="1"/>
  <c r="AL700" i="6"/>
  <c r="AL701" i="6" s="1"/>
  <c r="AQ670" i="6"/>
  <c r="AQ671" i="6" s="1"/>
  <c r="AS505" i="6"/>
  <c r="AM280" i="6"/>
  <c r="AU160" i="6"/>
  <c r="AU161" i="6" s="1"/>
  <c r="AO25" i="6"/>
  <c r="AO26" i="6" s="1"/>
  <c r="AZ895" i="6"/>
  <c r="AZ896" i="6" s="1"/>
  <c r="AP670" i="6"/>
  <c r="AX640" i="6"/>
  <c r="AX641" i="6" s="1"/>
  <c r="AU430" i="6"/>
  <c r="AU431" i="6" s="1"/>
  <c r="AL280" i="6"/>
  <c r="AL281" i="6" s="1"/>
  <c r="AM250" i="6"/>
  <c r="AQ220" i="6"/>
  <c r="AS190" i="6"/>
  <c r="AL55" i="6"/>
  <c r="AL56" i="6" s="1"/>
  <c r="AN25" i="6"/>
  <c r="AY805" i="6"/>
  <c r="AY806" i="6" s="1"/>
  <c r="AO745" i="6"/>
  <c r="AO746" i="6" s="1"/>
  <c r="AV715" i="6"/>
  <c r="AJ700" i="6"/>
  <c r="AZ625" i="6"/>
  <c r="AZ626" i="6" s="1"/>
  <c r="AP385" i="6"/>
  <c r="AT325" i="6"/>
  <c r="AV71" i="6"/>
  <c r="AN745" i="6"/>
  <c r="AN746" i="6" s="1"/>
  <c r="BA685" i="6"/>
  <c r="BA686" i="6" s="1"/>
  <c r="AJ686" i="6"/>
  <c r="AV475" i="6"/>
  <c r="BA265" i="6"/>
  <c r="BA266" i="6" s="1"/>
  <c r="AK250" i="6"/>
  <c r="AK251" i="6" s="1"/>
  <c r="AR160" i="6"/>
  <c r="AR161" i="6" s="1"/>
  <c r="AU130" i="6"/>
  <c r="AU131" i="6" s="1"/>
  <c r="AJ55" i="6"/>
  <c r="AL25" i="6"/>
  <c r="AL26" i="6" s="1"/>
  <c r="AZ685" i="6"/>
  <c r="AZ686" i="6" s="1"/>
  <c r="AM670" i="6"/>
  <c r="AK625" i="6"/>
  <c r="AK626" i="6" s="1"/>
  <c r="AZ520" i="6"/>
  <c r="AZ521" i="6" s="1"/>
  <c r="AK25" i="6"/>
  <c r="AU805" i="6"/>
  <c r="AU806" i="6" s="1"/>
  <c r="AX685" i="6"/>
  <c r="AX686" i="6" s="1"/>
  <c r="AS595" i="6"/>
  <c r="AX520" i="6"/>
  <c r="AX521" i="6" s="1"/>
  <c r="AJ370" i="6"/>
  <c r="AP325" i="6"/>
  <c r="BF205" i="6"/>
  <c r="AJ206" i="6"/>
  <c r="AO160" i="6"/>
  <c r="AJ835" i="6"/>
  <c r="AU760" i="6"/>
  <c r="AU761" i="6" s="1"/>
  <c r="AQ715" i="6"/>
  <c r="AQ716" i="6" s="1"/>
  <c r="AW685" i="6"/>
  <c r="AW686" i="6" s="1"/>
  <c r="AR595" i="6"/>
  <c r="AR596" i="6" s="1"/>
  <c r="AW520" i="6"/>
  <c r="AW521" i="6" s="1"/>
  <c r="AZ445" i="6"/>
  <c r="AZ446" i="6" s="1"/>
  <c r="AK385" i="6"/>
  <c r="AO325" i="6"/>
  <c r="AO326" i="6" s="1"/>
  <c r="AS295" i="6"/>
  <c r="AW265" i="6"/>
  <c r="AW266" i="6" s="1"/>
  <c r="AT100" i="6"/>
  <c r="AT101" i="6" s="1"/>
  <c r="AX10" i="6"/>
  <c r="AX11" i="6" s="1"/>
  <c r="BB910" i="6"/>
  <c r="BB911" i="6" s="1"/>
  <c r="BF880" i="6"/>
  <c r="AT760" i="6"/>
  <c r="AT761" i="6" s="1"/>
  <c r="AV685" i="6"/>
  <c r="AY445" i="6"/>
  <c r="AY446" i="6" s="1"/>
  <c r="AV265" i="6"/>
  <c r="AJ220" i="6"/>
  <c r="AS100" i="6"/>
  <c r="AW10" i="6"/>
  <c r="AW11" i="6" s="1"/>
  <c r="BA115" i="6"/>
  <c r="BA116" i="6" s="1"/>
  <c r="AK40" i="6"/>
  <c r="AK41" i="6" s="1"/>
  <c r="AZ790" i="6"/>
  <c r="AZ791" i="6" s="1"/>
  <c r="AV775" i="6"/>
  <c r="AM355" i="6"/>
  <c r="AQ100" i="6"/>
  <c r="AJ40" i="6"/>
  <c r="AU10" i="6"/>
  <c r="AU11" i="6" s="1"/>
  <c r="AY790" i="6"/>
  <c r="AY791" i="6" s="1"/>
  <c r="AU775" i="6"/>
  <c r="AU776" i="6" s="1"/>
  <c r="AP760" i="6"/>
  <c r="AL355" i="6"/>
  <c r="AL356" i="6" s="1"/>
  <c r="AR295" i="6"/>
  <c r="AR296" i="6" s="1"/>
  <c r="AT10" i="6"/>
  <c r="AT11" i="6" s="1"/>
  <c r="BA790" i="6"/>
  <c r="BA791" i="6" s="1"/>
  <c r="AT685" i="6"/>
  <c r="AT686" i="6" s="1"/>
  <c r="AM865" i="6"/>
  <c r="BB805" i="6"/>
  <c r="BB806" i="6" s="1"/>
  <c r="AJ670" i="6"/>
  <c r="AJ580" i="6"/>
  <c r="AP505" i="6"/>
  <c r="AK355" i="6"/>
  <c r="AK356" i="6" s="1"/>
  <c r="AJ250" i="6"/>
  <c r="AW790" i="6"/>
  <c r="AW791" i="6" s="1"/>
  <c r="AO505" i="6"/>
  <c r="AO506" i="6" s="1"/>
  <c r="AJ355" i="6"/>
  <c r="AR85" i="6"/>
  <c r="AR86" i="6" s="1"/>
  <c r="AR10" i="6"/>
  <c r="AR11" i="6" s="1"/>
  <c r="BB940" i="6"/>
  <c r="BB941" i="6" s="1"/>
  <c r="AZ805" i="6"/>
  <c r="AZ806" i="6" s="1"/>
  <c r="AV790" i="6"/>
  <c r="AW700" i="6"/>
  <c r="AW701" i="6" s="1"/>
  <c r="AY625" i="6"/>
  <c r="AY626" i="6" s="1"/>
  <c r="AQ85" i="6"/>
  <c r="BA25" i="6"/>
  <c r="BA26" i="6" s="1"/>
  <c r="AK370" i="6"/>
  <c r="AK371" i="6" s="1"/>
  <c r="AX115" i="6"/>
  <c r="AX116" i="6" s="1"/>
  <c r="AQ10" i="6"/>
  <c r="AQ11" i="6" s="1"/>
  <c r="BA955" i="6"/>
  <c r="BA956" i="6" s="1"/>
  <c r="AS310" i="6"/>
  <c r="AM175" i="6"/>
  <c r="AW115" i="6"/>
  <c r="AW116" i="6" s="1"/>
  <c r="AP10" i="6"/>
  <c r="AM760" i="6"/>
  <c r="AW460" i="6"/>
  <c r="AW461" i="6" s="1"/>
  <c r="AU445" i="6"/>
  <c r="AU446" i="6" s="1"/>
  <c r="AU205" i="6"/>
  <c r="AU206" i="6" s="1"/>
  <c r="AK175" i="6"/>
  <c r="AK176" i="6" s="1"/>
  <c r="AK85" i="6"/>
  <c r="AK86" i="6" s="1"/>
  <c r="AN10" i="6"/>
  <c r="AN11" i="6" s="1"/>
  <c r="AS835" i="6"/>
  <c r="AQ820" i="6"/>
  <c r="AQ821" i="6" s="1"/>
  <c r="AN775" i="6"/>
  <c r="AN776" i="6" s="1"/>
  <c r="AU325" i="6"/>
  <c r="AU326" i="6" s="1"/>
  <c r="AJ175" i="6"/>
  <c r="AM10" i="6"/>
  <c r="AY910" i="6"/>
  <c r="AY911" i="6" s="1"/>
  <c r="AM715" i="6"/>
  <c r="BA445" i="6"/>
  <c r="BA446" i="6" s="1"/>
  <c r="AM115" i="6"/>
  <c r="BG700" i="6" l="1"/>
  <c r="AM701" i="6"/>
  <c r="BI835" i="6"/>
  <c r="AS836" i="6"/>
  <c r="AV791" i="6"/>
  <c r="BJ790" i="6"/>
  <c r="AQ221" i="6"/>
  <c r="BH220" i="6"/>
  <c r="AV191" i="6"/>
  <c r="BJ190" i="6"/>
  <c r="BH370" i="6"/>
  <c r="BI100" i="6"/>
  <c r="AS101" i="6"/>
  <c r="AK26" i="6"/>
  <c r="BF25" i="6"/>
  <c r="BG250" i="6"/>
  <c r="AM251" i="6"/>
  <c r="AQ161" i="6"/>
  <c r="BH160" i="6"/>
  <c r="BH865" i="6"/>
  <c r="BI70" i="6"/>
  <c r="AS71" i="6"/>
  <c r="BF220" i="6"/>
  <c r="AJ221" i="6"/>
  <c r="AV296" i="6"/>
  <c r="BJ295" i="6"/>
  <c r="BJ520" i="6"/>
  <c r="BF70" i="6"/>
  <c r="AJ71" i="6"/>
  <c r="BG610" i="6"/>
  <c r="BG115" i="6"/>
  <c r="AM116" i="6"/>
  <c r="BJ265" i="6"/>
  <c r="AV266" i="6"/>
  <c r="BJ895" i="6"/>
  <c r="AP641" i="6"/>
  <c r="BH640" i="6"/>
  <c r="BI430" i="6"/>
  <c r="AV746" i="6"/>
  <c r="BJ745" i="6"/>
  <c r="BJ880" i="6"/>
  <c r="AV881" i="6"/>
  <c r="BF535" i="6"/>
  <c r="AJ536" i="6"/>
  <c r="BG805" i="6"/>
  <c r="AM716" i="6"/>
  <c r="BG715" i="6"/>
  <c r="BF355" i="6"/>
  <c r="AJ356" i="6"/>
  <c r="AV686" i="6"/>
  <c r="BJ685" i="6"/>
  <c r="AM671" i="6"/>
  <c r="BG670" i="6"/>
  <c r="BH670" i="6"/>
  <c r="AP671" i="6"/>
  <c r="AJ926" i="6"/>
  <c r="BF925" i="6"/>
  <c r="BI130" i="6"/>
  <c r="BJ160" i="6"/>
  <c r="BI220" i="6"/>
  <c r="BI685" i="6"/>
  <c r="BG370" i="6"/>
  <c r="BF520" i="6"/>
  <c r="BJ820" i="6"/>
  <c r="BG10" i="6"/>
  <c r="AM11" i="6"/>
  <c r="BJ595" i="6"/>
  <c r="AV596" i="6"/>
  <c r="BI730" i="6"/>
  <c r="BG415" i="6"/>
  <c r="AN416" i="6"/>
  <c r="BH850" i="6"/>
  <c r="BI850" i="6"/>
  <c r="BI955" i="6"/>
  <c r="BI805" i="6"/>
  <c r="BF175" i="6"/>
  <c r="AJ176" i="6"/>
  <c r="BF55" i="6"/>
  <c r="AJ56" i="6"/>
  <c r="AS386" i="6"/>
  <c r="BI385" i="6"/>
  <c r="AM146" i="6"/>
  <c r="BG145" i="6"/>
  <c r="BJ220" i="6"/>
  <c r="BH430" i="6"/>
  <c r="BH70" i="6"/>
  <c r="AP71" i="6"/>
  <c r="BI790" i="6"/>
  <c r="AS506" i="6"/>
  <c r="BI505" i="6"/>
  <c r="BJ430" i="6"/>
  <c r="AW431" i="6"/>
  <c r="BH505" i="6"/>
  <c r="AP506" i="6"/>
  <c r="BA41" i="6"/>
  <c r="BI40" i="6"/>
  <c r="BJ475" i="6"/>
  <c r="AV476" i="6"/>
  <c r="BI670" i="6"/>
  <c r="AS671" i="6"/>
  <c r="AP206" i="6"/>
  <c r="BH205" i="6"/>
  <c r="AP341" i="6"/>
  <c r="BH340" i="6"/>
  <c r="BF775" i="6"/>
  <c r="AJ776" i="6"/>
  <c r="AS491" i="6"/>
  <c r="BI490" i="6"/>
  <c r="BJ805" i="6"/>
  <c r="AM761" i="6"/>
  <c r="BG760" i="6"/>
  <c r="BJ70" i="6"/>
  <c r="BF565" i="6"/>
  <c r="AJ566" i="6"/>
  <c r="AP281" i="6"/>
  <c r="BH280" i="6"/>
  <c r="BH10" i="6"/>
  <c r="AP11" i="6"/>
  <c r="BJ100" i="6"/>
  <c r="AV101" i="6"/>
  <c r="BG790" i="6"/>
  <c r="BI145" i="6"/>
  <c r="AS656" i="6"/>
  <c r="BI655" i="6"/>
  <c r="AJ581" i="6"/>
  <c r="BF580" i="6"/>
  <c r="AJ671" i="6"/>
  <c r="BF670" i="6"/>
  <c r="AS56" i="6"/>
  <c r="BI55" i="6"/>
  <c r="BF115" i="6"/>
  <c r="AJ116" i="6"/>
  <c r="AS161" i="6"/>
  <c r="BI160" i="6"/>
  <c r="BG100" i="6"/>
  <c r="BG745" i="6"/>
  <c r="AM176" i="6"/>
  <c r="BG175" i="6"/>
  <c r="BF835" i="6"/>
  <c r="AJ836" i="6"/>
  <c r="AP386" i="6"/>
  <c r="BH385" i="6"/>
  <c r="BG775" i="6"/>
  <c r="BI205" i="6"/>
  <c r="BG160" i="6"/>
  <c r="AO161" i="6"/>
  <c r="BF700" i="6"/>
  <c r="AJ701" i="6"/>
  <c r="BJ715" i="6"/>
  <c r="AV716" i="6"/>
  <c r="AN506" i="6"/>
  <c r="BG505" i="6"/>
  <c r="BJ115" i="6"/>
  <c r="BH295" i="6"/>
  <c r="BG460" i="6"/>
  <c r="BH625" i="6"/>
  <c r="BJ460" i="6"/>
  <c r="BI715" i="6"/>
  <c r="AS716" i="6"/>
  <c r="AP146" i="6"/>
  <c r="BH145" i="6"/>
  <c r="BJ490" i="6"/>
  <c r="BF250" i="6"/>
  <c r="AJ251" i="6"/>
  <c r="AM281" i="6"/>
  <c r="BG280" i="6"/>
  <c r="BF430" i="6"/>
  <c r="AJ431" i="6"/>
  <c r="AS296" i="6"/>
  <c r="BI295" i="6"/>
  <c r="BI265" i="6"/>
  <c r="AM866" i="6"/>
  <c r="BG865" i="6"/>
  <c r="AK386" i="6"/>
  <c r="BF385" i="6"/>
  <c r="BI325" i="6"/>
  <c r="AT326" i="6"/>
  <c r="BG85" i="6"/>
  <c r="BH520" i="6"/>
  <c r="BI565" i="6"/>
  <c r="BI880" i="6"/>
  <c r="BH325" i="6"/>
  <c r="AP326" i="6"/>
  <c r="AM236" i="6"/>
  <c r="BG235" i="6"/>
  <c r="BF370" i="6"/>
  <c r="AJ371" i="6"/>
  <c r="AP896" i="6"/>
  <c r="BH895" i="6"/>
  <c r="AQ86" i="6"/>
  <c r="BH85" i="6"/>
  <c r="AS596" i="6"/>
  <c r="BI595" i="6"/>
  <c r="BG25" i="6"/>
  <c r="AN26" i="6"/>
  <c r="BG535" i="6"/>
  <c r="AM536" i="6"/>
  <c r="BJ10" i="6"/>
  <c r="BG925" i="6"/>
  <c r="AM926" i="6"/>
  <c r="AL791" i="6"/>
  <c r="BF790" i="6"/>
  <c r="AM41" i="6"/>
  <c r="BG40" i="6"/>
  <c r="AU86" i="6"/>
  <c r="BI85" i="6"/>
  <c r="AT746" i="6"/>
  <c r="BI745" i="6"/>
  <c r="AP266" i="6"/>
  <c r="BH265" i="6"/>
  <c r="BH445" i="6"/>
  <c r="BF760" i="6"/>
  <c r="AM896" i="6"/>
  <c r="BG895" i="6"/>
  <c r="BH805" i="6"/>
  <c r="BH760" i="6"/>
  <c r="AP761" i="6"/>
  <c r="BF895" i="6"/>
  <c r="AJ896" i="6"/>
  <c r="BF265" i="6"/>
  <c r="AS311" i="6"/>
  <c r="BI310" i="6"/>
  <c r="AP461" i="6"/>
  <c r="BH460" i="6"/>
  <c r="AJ851" i="6"/>
  <c r="BF850" i="6"/>
  <c r="AP746" i="6"/>
  <c r="BH745" i="6"/>
  <c r="BG70" i="6"/>
  <c r="AM71" i="6"/>
  <c r="BH595" i="6"/>
  <c r="AJ41" i="6"/>
  <c r="BF40" i="6"/>
  <c r="AJ236" i="6"/>
  <c r="BF235" i="6"/>
  <c r="BG595" i="6"/>
  <c r="AQ101" i="6"/>
  <c r="BH100" i="6"/>
  <c r="BG340" i="6"/>
  <c r="AM341" i="6"/>
  <c r="AJ491" i="6"/>
  <c r="BF490" i="6"/>
  <c r="BI475" i="6"/>
  <c r="AM356" i="6"/>
  <c r="BG355" i="6"/>
  <c r="BJ610" i="6"/>
  <c r="AV776" i="6"/>
  <c r="BJ775" i="6"/>
  <c r="AS191" i="6"/>
  <c r="BI190" i="6"/>
  <c r="BG430" i="6"/>
  <c r="AM431" i="6"/>
  <c r="AP56" i="6"/>
  <c r="BH55" i="6"/>
  <c r="BH250" i="6"/>
  <c r="AP251" i="6"/>
  <c r="BH820" i="6"/>
  <c r="AM851" i="6"/>
  <c r="BG850" i="6"/>
  <c r="M9" i="5"/>
  <c r="N9" i="5"/>
  <c r="O9" i="5"/>
  <c r="P9" i="5"/>
  <c r="T9" i="5" s="1"/>
  <c r="Q9" i="5"/>
  <c r="R9" i="5"/>
  <c r="S9" i="5"/>
  <c r="U9" i="5"/>
  <c r="M10" i="5"/>
  <c r="N10" i="5"/>
  <c r="O10" i="5"/>
  <c r="P10" i="5"/>
  <c r="Q10" i="5"/>
  <c r="R10" i="5"/>
  <c r="S10" i="5"/>
  <c r="T10" i="5"/>
  <c r="U10" i="5"/>
  <c r="M11" i="5"/>
  <c r="N11" i="5"/>
  <c r="O11" i="5"/>
  <c r="P11" i="5"/>
  <c r="Q11" i="5"/>
  <c r="R11" i="5"/>
  <c r="S11" i="5"/>
  <c r="T11" i="5"/>
  <c r="U11" i="5"/>
  <c r="M12" i="5"/>
  <c r="N12" i="5"/>
  <c r="O12" i="5"/>
  <c r="P12" i="5"/>
  <c r="T12" i="5" s="1"/>
  <c r="Q12" i="5"/>
  <c r="R12" i="5"/>
  <c r="S12" i="5"/>
  <c r="U12" i="5"/>
  <c r="M13" i="5"/>
  <c r="N13" i="5"/>
  <c r="O13" i="5"/>
  <c r="P13" i="5"/>
  <c r="Q13" i="5"/>
  <c r="R13" i="5"/>
  <c r="S13" i="5"/>
  <c r="T13" i="5"/>
  <c r="U13" i="5"/>
  <c r="M14" i="5"/>
  <c r="N14" i="5"/>
  <c r="O14" i="5"/>
  <c r="P14" i="5"/>
  <c r="Q14" i="5"/>
  <c r="R14" i="5"/>
  <c r="S14" i="5"/>
  <c r="T14" i="5"/>
  <c r="U14" i="5"/>
  <c r="M15" i="5"/>
  <c r="N15" i="5"/>
  <c r="O15" i="5"/>
  <c r="P15" i="5"/>
  <c r="Q15" i="5"/>
  <c r="R15" i="5"/>
  <c r="S15" i="5"/>
  <c r="T15" i="5"/>
  <c r="U15" i="5"/>
  <c r="M16" i="5"/>
  <c r="N16" i="5"/>
  <c r="O16" i="5"/>
  <c r="P16" i="5"/>
  <c r="Q16" i="5"/>
  <c r="R16" i="5"/>
  <c r="S16" i="5"/>
  <c r="T16" i="5"/>
  <c r="U16" i="5"/>
  <c r="M17" i="5"/>
  <c r="N17" i="5"/>
  <c r="O17" i="5"/>
  <c r="P17" i="5"/>
  <c r="Q17" i="5"/>
  <c r="R17" i="5"/>
  <c r="S17" i="5"/>
  <c r="T17" i="5"/>
  <c r="U17" i="5"/>
  <c r="M18" i="5"/>
  <c r="N18" i="5"/>
  <c r="O18" i="5"/>
  <c r="P18" i="5"/>
  <c r="Q18" i="5"/>
  <c r="R18" i="5"/>
  <c r="S18" i="5"/>
  <c r="T18" i="5"/>
  <c r="U18" i="5"/>
  <c r="M19" i="5"/>
  <c r="N19" i="5"/>
  <c r="O19" i="5"/>
  <c r="P19" i="5"/>
  <c r="T19" i="5" s="1"/>
  <c r="Q19" i="5"/>
  <c r="R19" i="5"/>
  <c r="S19" i="5"/>
  <c r="U19" i="5"/>
  <c r="M20" i="5"/>
  <c r="N20" i="5"/>
  <c r="O20" i="5"/>
  <c r="P20" i="5"/>
  <c r="Q20" i="5"/>
  <c r="R20" i="5"/>
  <c r="S20" i="5"/>
  <c r="T20" i="5"/>
  <c r="U20" i="5"/>
  <c r="M21" i="5"/>
  <c r="N21" i="5"/>
  <c r="O21" i="5"/>
  <c r="P21" i="5"/>
  <c r="Q21" i="5"/>
  <c r="R21" i="5"/>
  <c r="S21" i="5"/>
  <c r="T21" i="5"/>
  <c r="U21" i="5"/>
  <c r="M22" i="5"/>
  <c r="N22" i="5"/>
  <c r="O22" i="5"/>
  <c r="P22" i="5"/>
  <c r="Q22" i="5"/>
  <c r="R22" i="5"/>
  <c r="S22" i="5"/>
  <c r="T22" i="5"/>
  <c r="U22" i="5"/>
  <c r="M23" i="5"/>
  <c r="N23" i="5"/>
  <c r="O23" i="5"/>
  <c r="P23" i="5"/>
  <c r="Q23" i="5"/>
  <c r="R23" i="5"/>
  <c r="S23" i="5"/>
  <c r="T23" i="5"/>
  <c r="U23" i="5"/>
  <c r="M24" i="5"/>
  <c r="N24" i="5"/>
  <c r="O24" i="5"/>
  <c r="P24" i="5"/>
  <c r="Q24" i="5"/>
  <c r="R24" i="5"/>
  <c r="S24" i="5"/>
  <c r="T24" i="5"/>
  <c r="U24" i="5"/>
  <c r="M25" i="5"/>
  <c r="N25" i="5"/>
  <c r="O25" i="5"/>
  <c r="P25" i="5"/>
  <c r="Q25" i="5"/>
  <c r="R25" i="5"/>
  <c r="S25" i="5"/>
  <c r="T25" i="5"/>
  <c r="U25" i="5"/>
  <c r="M26" i="5"/>
  <c r="N26" i="5"/>
  <c r="O26" i="5"/>
  <c r="P26" i="5"/>
  <c r="T26" i="5" s="1"/>
  <c r="Q26" i="5"/>
  <c r="R26" i="5"/>
  <c r="S26" i="5"/>
  <c r="U26" i="5"/>
  <c r="M27" i="5"/>
  <c r="N27" i="5"/>
  <c r="O27" i="5"/>
  <c r="P27" i="5"/>
  <c r="Q27" i="5"/>
  <c r="R27" i="5"/>
  <c r="S27" i="5"/>
  <c r="T27" i="5"/>
  <c r="U27" i="5"/>
  <c r="M28" i="5"/>
  <c r="N28" i="5"/>
  <c r="O28" i="5"/>
  <c r="P28" i="5"/>
  <c r="Q28" i="5"/>
  <c r="R28" i="5"/>
  <c r="S28" i="5"/>
  <c r="T28" i="5"/>
  <c r="U28" i="5"/>
  <c r="M29" i="5"/>
  <c r="N29" i="5"/>
  <c r="O29" i="5"/>
  <c r="P29" i="5"/>
  <c r="Q29" i="5"/>
  <c r="R29" i="5"/>
  <c r="S29" i="5"/>
  <c r="T29" i="5"/>
  <c r="U29" i="5"/>
  <c r="M30" i="5"/>
  <c r="N30" i="5"/>
  <c r="O30" i="5"/>
  <c r="P30" i="5"/>
  <c r="Q30" i="5"/>
  <c r="T30" i="5" s="1"/>
  <c r="R30" i="5"/>
  <c r="S30" i="5"/>
  <c r="U30" i="5"/>
  <c r="M31" i="5"/>
  <c r="N31" i="5"/>
  <c r="O31" i="5"/>
  <c r="P31" i="5"/>
  <c r="Q31" i="5"/>
  <c r="R31" i="5"/>
  <c r="S31" i="5"/>
  <c r="T31" i="5"/>
  <c r="U31" i="5"/>
  <c r="M32" i="5"/>
  <c r="N32" i="5"/>
  <c r="O32" i="5"/>
  <c r="P32" i="5"/>
  <c r="Q32" i="5"/>
  <c r="R32" i="5"/>
  <c r="S32" i="5"/>
  <c r="T32" i="5"/>
  <c r="U32" i="5"/>
  <c r="M33" i="5"/>
  <c r="N33" i="5"/>
  <c r="O33" i="5"/>
  <c r="P33" i="5"/>
  <c r="Q33" i="5"/>
  <c r="R33" i="5"/>
  <c r="S33" i="5"/>
  <c r="T33" i="5"/>
  <c r="U33" i="5"/>
  <c r="M34" i="5"/>
  <c r="N34" i="5"/>
  <c r="O34" i="5"/>
  <c r="P34" i="5"/>
  <c r="Q34" i="5"/>
  <c r="R34" i="5"/>
  <c r="S34" i="5"/>
  <c r="T34" i="5"/>
  <c r="U34" i="5"/>
  <c r="M35" i="5"/>
  <c r="N35" i="5"/>
  <c r="O35" i="5"/>
  <c r="P35" i="5"/>
  <c r="Q35" i="5"/>
  <c r="R35" i="5"/>
  <c r="S35" i="5"/>
  <c r="T35" i="5"/>
  <c r="U35" i="5"/>
  <c r="M36" i="5"/>
  <c r="N36" i="5"/>
  <c r="O36" i="5"/>
  <c r="P36" i="5"/>
  <c r="Q36" i="5"/>
  <c r="R36" i="5"/>
  <c r="S36" i="5"/>
  <c r="T36" i="5"/>
  <c r="U36" i="5"/>
  <c r="M37" i="5"/>
  <c r="N37" i="5"/>
  <c r="O37" i="5"/>
  <c r="P37" i="5"/>
  <c r="T37" i="5" s="1"/>
  <c r="Q37" i="5"/>
  <c r="R37" i="5"/>
  <c r="S37" i="5"/>
  <c r="U37" i="5"/>
  <c r="M38" i="5"/>
  <c r="N38" i="5"/>
  <c r="O38" i="5"/>
  <c r="P38" i="5"/>
  <c r="Q38" i="5"/>
  <c r="R38" i="5"/>
  <c r="S38" i="5"/>
  <c r="T38" i="5"/>
  <c r="U38" i="5"/>
  <c r="M39" i="5"/>
  <c r="N39" i="5"/>
  <c r="O39" i="5"/>
  <c r="P39" i="5"/>
  <c r="Q39" i="5"/>
  <c r="R39" i="5"/>
  <c r="S39" i="5"/>
  <c r="T39" i="5"/>
  <c r="U39" i="5"/>
  <c r="M40" i="5"/>
  <c r="N40" i="5"/>
  <c r="O40" i="5"/>
  <c r="P40" i="5"/>
  <c r="Q40" i="5"/>
  <c r="R40" i="5"/>
  <c r="S40" i="5"/>
  <c r="T40" i="5"/>
  <c r="U40" i="5"/>
  <c r="M41" i="5"/>
  <c r="N41" i="5"/>
  <c r="O41" i="5"/>
  <c r="P41" i="5"/>
  <c r="T41" i="5" s="1"/>
  <c r="Q41" i="5"/>
  <c r="R41" i="5"/>
  <c r="S41" i="5"/>
  <c r="U41" i="5"/>
  <c r="M42" i="5"/>
  <c r="N42" i="5"/>
  <c r="O42" i="5"/>
  <c r="P42" i="5"/>
  <c r="Q42" i="5"/>
  <c r="R42" i="5"/>
  <c r="S42" i="5"/>
  <c r="T42" i="5"/>
  <c r="U42" i="5"/>
  <c r="M43" i="5"/>
  <c r="N43" i="5"/>
  <c r="O43" i="5"/>
  <c r="P43" i="5"/>
  <c r="Q43" i="5"/>
  <c r="R43" i="5"/>
  <c r="S43" i="5"/>
  <c r="T43" i="5"/>
  <c r="U43" i="5"/>
  <c r="M44" i="5"/>
  <c r="N44" i="5"/>
  <c r="O44" i="5"/>
  <c r="P44" i="5"/>
  <c r="T44" i="5" s="1"/>
  <c r="Q44" i="5"/>
  <c r="R44" i="5"/>
  <c r="S44" i="5"/>
  <c r="U44" i="5"/>
  <c r="M45" i="5"/>
  <c r="N45" i="5"/>
  <c r="O45" i="5"/>
  <c r="P45" i="5"/>
  <c r="Q45" i="5"/>
  <c r="R45" i="5"/>
  <c r="S45" i="5"/>
  <c r="T45" i="5"/>
  <c r="U45" i="5"/>
  <c r="M46" i="5"/>
  <c r="N46" i="5"/>
  <c r="O46" i="5"/>
  <c r="P46" i="5"/>
  <c r="Q46" i="5"/>
  <c r="R46" i="5"/>
  <c r="S46" i="5"/>
  <c r="T46" i="5"/>
  <c r="U46" i="5"/>
  <c r="M47" i="5"/>
  <c r="N47" i="5"/>
  <c r="O47" i="5"/>
  <c r="P47" i="5"/>
  <c r="Q47" i="5"/>
  <c r="R47" i="5"/>
  <c r="S47" i="5"/>
  <c r="T47" i="5"/>
  <c r="U47" i="5"/>
  <c r="M48" i="5"/>
  <c r="N48" i="5"/>
  <c r="O48" i="5"/>
  <c r="P48" i="5"/>
  <c r="Q48" i="5"/>
  <c r="R48" i="5"/>
  <c r="S48" i="5"/>
  <c r="T48" i="5"/>
  <c r="U48" i="5"/>
  <c r="M49" i="5"/>
  <c r="N49" i="5"/>
  <c r="O49" i="5"/>
  <c r="P49" i="5"/>
  <c r="Q49" i="5"/>
  <c r="R49" i="5"/>
  <c r="S49" i="5"/>
  <c r="T49" i="5"/>
  <c r="U49" i="5"/>
  <c r="M50" i="5"/>
  <c r="N50" i="5"/>
  <c r="O50" i="5"/>
  <c r="P50" i="5"/>
  <c r="Q50" i="5"/>
  <c r="R50" i="5"/>
  <c r="S50" i="5"/>
  <c r="T50" i="5"/>
  <c r="U50" i="5"/>
  <c r="M51" i="5"/>
  <c r="N51" i="5"/>
  <c r="O51" i="5"/>
  <c r="P51" i="5"/>
  <c r="T51" i="5" s="1"/>
  <c r="Q51" i="5"/>
  <c r="R51" i="5"/>
  <c r="S51" i="5"/>
  <c r="U51" i="5"/>
  <c r="M52" i="5"/>
  <c r="N52" i="5"/>
  <c r="O52" i="5"/>
  <c r="P52" i="5"/>
  <c r="Q52" i="5"/>
  <c r="R52" i="5"/>
  <c r="S52" i="5"/>
  <c r="T52" i="5"/>
  <c r="U52" i="5"/>
  <c r="M53" i="5"/>
  <c r="N53" i="5"/>
  <c r="O53" i="5"/>
  <c r="P53" i="5"/>
  <c r="Q53" i="5"/>
  <c r="R53" i="5"/>
  <c r="S53" i="5"/>
  <c r="T53" i="5"/>
  <c r="U53" i="5"/>
  <c r="M54" i="5"/>
  <c r="N54" i="5"/>
  <c r="O54" i="5"/>
  <c r="P54" i="5"/>
  <c r="Q54" i="5"/>
  <c r="R54" i="5"/>
  <c r="S54" i="5"/>
  <c r="T54" i="5"/>
  <c r="U54" i="5"/>
  <c r="M55" i="5"/>
  <c r="N55" i="5"/>
  <c r="O55" i="5"/>
  <c r="P55" i="5"/>
  <c r="Q55" i="5"/>
  <c r="R55" i="5"/>
  <c r="S55" i="5"/>
  <c r="T55" i="5"/>
  <c r="U55" i="5"/>
  <c r="M56" i="5"/>
  <c r="N56" i="5"/>
  <c r="O56" i="5"/>
  <c r="P56" i="5"/>
  <c r="Q56" i="5"/>
  <c r="R56" i="5"/>
  <c r="S56" i="5"/>
  <c r="T56" i="5"/>
  <c r="U56" i="5"/>
  <c r="M57" i="5"/>
  <c r="N57" i="5"/>
  <c r="O57" i="5"/>
  <c r="P57" i="5"/>
  <c r="Q57" i="5"/>
  <c r="R57" i="5"/>
  <c r="S57" i="5"/>
  <c r="T57" i="5"/>
  <c r="U57" i="5"/>
  <c r="M58" i="5"/>
  <c r="N58" i="5"/>
  <c r="O58" i="5"/>
  <c r="P58" i="5"/>
  <c r="T58" i="5" s="1"/>
  <c r="Q58" i="5"/>
  <c r="R58" i="5"/>
  <c r="S58" i="5"/>
  <c r="U58" i="5"/>
  <c r="M59" i="5"/>
  <c r="N59" i="5"/>
  <c r="O59" i="5"/>
  <c r="P59" i="5"/>
  <c r="Q59" i="5"/>
  <c r="R59" i="5"/>
  <c r="S59" i="5"/>
  <c r="T59" i="5"/>
  <c r="U59" i="5"/>
  <c r="M60" i="5"/>
  <c r="N60" i="5"/>
  <c r="O60" i="5"/>
  <c r="P60" i="5"/>
  <c r="Q60" i="5"/>
  <c r="R60" i="5"/>
  <c r="S60" i="5"/>
  <c r="T60" i="5"/>
  <c r="U60" i="5"/>
  <c r="M61" i="5"/>
  <c r="N61" i="5"/>
  <c r="O61" i="5"/>
  <c r="P61" i="5"/>
  <c r="Q61" i="5"/>
  <c r="R61" i="5"/>
  <c r="S61" i="5"/>
  <c r="T61" i="5"/>
  <c r="U61" i="5"/>
  <c r="M62" i="5"/>
  <c r="N62" i="5"/>
  <c r="O62" i="5"/>
  <c r="P62" i="5"/>
  <c r="Q62" i="5"/>
  <c r="T62" i="5" s="1"/>
  <c r="R62" i="5"/>
  <c r="S62" i="5"/>
  <c r="U62" i="5"/>
  <c r="M63" i="5"/>
  <c r="N63" i="5"/>
  <c r="O63" i="5"/>
  <c r="P63" i="5"/>
  <c r="Q63" i="5"/>
  <c r="R63" i="5"/>
  <c r="S63" i="5"/>
  <c r="T63" i="5"/>
  <c r="U63" i="5"/>
  <c r="M64" i="5"/>
  <c r="N64" i="5"/>
  <c r="O64" i="5"/>
  <c r="P64" i="5"/>
  <c r="Q64" i="5"/>
  <c r="R64" i="5"/>
  <c r="S64" i="5"/>
  <c r="T64" i="5"/>
  <c r="U64" i="5"/>
  <c r="M65" i="5"/>
  <c r="N65" i="5"/>
  <c r="O65" i="5"/>
  <c r="P65" i="5"/>
  <c r="Q65" i="5"/>
  <c r="R65" i="5"/>
  <c r="S65" i="5"/>
  <c r="T65" i="5"/>
  <c r="U65" i="5"/>
  <c r="M66" i="5"/>
  <c r="N66" i="5"/>
  <c r="O66" i="5"/>
  <c r="P66" i="5"/>
  <c r="Q66" i="5"/>
  <c r="R66" i="5"/>
  <c r="S66" i="5"/>
  <c r="T66" i="5"/>
  <c r="U66" i="5"/>
  <c r="M67" i="5"/>
  <c r="N67" i="5"/>
  <c r="O67" i="5"/>
  <c r="P67" i="5"/>
  <c r="Q67" i="5"/>
  <c r="R67" i="5"/>
  <c r="S67" i="5"/>
  <c r="T67" i="5"/>
  <c r="U67" i="5"/>
  <c r="M68" i="5"/>
  <c r="N68" i="5"/>
  <c r="O68" i="5"/>
  <c r="P68" i="5"/>
  <c r="Q68" i="5"/>
  <c r="R68" i="5"/>
  <c r="S68" i="5"/>
  <c r="T68" i="5"/>
  <c r="U68" i="5"/>
  <c r="M69" i="5"/>
  <c r="N69" i="5"/>
  <c r="O69" i="5"/>
  <c r="P69" i="5"/>
  <c r="T69" i="5" s="1"/>
  <c r="Q69" i="5"/>
  <c r="R69" i="5"/>
  <c r="S69" i="5"/>
  <c r="U69" i="5"/>
  <c r="M70" i="5"/>
  <c r="N70" i="5"/>
  <c r="O70" i="5"/>
  <c r="P70" i="5"/>
  <c r="Q70" i="5"/>
  <c r="R70" i="5"/>
  <c r="S70" i="5"/>
  <c r="T70" i="5"/>
  <c r="U70" i="5"/>
  <c r="M71" i="5"/>
  <c r="N71" i="5"/>
  <c r="O71" i="5"/>
  <c r="P71" i="5"/>
  <c r="Q71" i="5"/>
  <c r="R71" i="5"/>
  <c r="S71" i="5"/>
  <c r="T71" i="5"/>
  <c r="U71" i="5"/>
  <c r="M72" i="5"/>
  <c r="N72" i="5"/>
  <c r="O72" i="5"/>
  <c r="P72" i="5"/>
  <c r="Q72" i="5"/>
  <c r="R72" i="5"/>
  <c r="S72" i="5"/>
  <c r="T72" i="5"/>
  <c r="U72" i="5"/>
  <c r="AW11" i="4"/>
  <c r="AX11" i="4"/>
  <c r="AJ12" i="4"/>
  <c r="AK12" i="4"/>
  <c r="AL12" i="4"/>
  <c r="AM12" i="4"/>
  <c r="AM10" i="4" s="1"/>
  <c r="AN12" i="4"/>
  <c r="AN10" i="4" s="1"/>
  <c r="AN11" i="4" s="1"/>
  <c r="AO12" i="4"/>
  <c r="AO10" i="4" s="1"/>
  <c r="AO11" i="4" s="1"/>
  <c r="AP12" i="4"/>
  <c r="AQ12" i="4"/>
  <c r="AR12" i="4"/>
  <c r="AS12" i="4"/>
  <c r="AS10" i="4" s="1"/>
  <c r="AT12" i="4"/>
  <c r="AT10" i="4" s="1"/>
  <c r="AT11" i="4" s="1"/>
  <c r="AU12" i="4"/>
  <c r="AV12" i="4"/>
  <c r="AV10" i="4" s="1"/>
  <c r="AW12" i="4"/>
  <c r="AX12" i="4"/>
  <c r="AX10" i="4" s="1"/>
  <c r="AY12" i="4"/>
  <c r="AY10" i="4" s="1"/>
  <c r="AY11" i="4" s="1"/>
  <c r="AZ12" i="4"/>
  <c r="BA12" i="4"/>
  <c r="BB12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W10" i="4" s="1"/>
  <c r="AX20" i="4"/>
  <c r="AY20" i="4"/>
  <c r="AZ20" i="4"/>
  <c r="BA20" i="4"/>
  <c r="BB20" i="4"/>
  <c r="AK25" i="4"/>
  <c r="AK26" i="4" s="1"/>
  <c r="AL25" i="4"/>
  <c r="AV25" i="4"/>
  <c r="AV26" i="4" s="1"/>
  <c r="AX25" i="4"/>
  <c r="AX26" i="4" s="1"/>
  <c r="AY25" i="4"/>
  <c r="AY26" i="4" s="1"/>
  <c r="AL26" i="4"/>
  <c r="AS26" i="4"/>
  <c r="AJ27" i="4"/>
  <c r="AJ25" i="4" s="1"/>
  <c r="AK27" i="4"/>
  <c r="AL27" i="4"/>
  <c r="AM27" i="4"/>
  <c r="AN27" i="4"/>
  <c r="AO27" i="4"/>
  <c r="AP27" i="4"/>
  <c r="AQ27" i="4"/>
  <c r="AR27" i="4"/>
  <c r="AS27" i="4"/>
  <c r="AS25" i="4" s="1"/>
  <c r="AT27" i="4"/>
  <c r="AT25" i="4" s="1"/>
  <c r="AU27" i="4"/>
  <c r="AU25" i="4" s="1"/>
  <c r="AU26" i="4" s="1"/>
  <c r="AV27" i="4"/>
  <c r="AW27" i="4"/>
  <c r="AX27" i="4"/>
  <c r="AY27" i="4"/>
  <c r="AZ27" i="4"/>
  <c r="BA27" i="4"/>
  <c r="BB27" i="4"/>
  <c r="AJ31" i="4"/>
  <c r="AK31" i="4"/>
  <c r="AL31" i="4"/>
  <c r="AM31" i="4"/>
  <c r="AM25" i="4" s="1"/>
  <c r="AN31" i="4"/>
  <c r="AO31" i="4"/>
  <c r="AP31" i="4"/>
  <c r="AQ31" i="4"/>
  <c r="AR31" i="4"/>
  <c r="AS31" i="4"/>
  <c r="AT31" i="4"/>
  <c r="AU31" i="4"/>
  <c r="AV31" i="4"/>
  <c r="AW31" i="4"/>
  <c r="AW25" i="4" s="1"/>
  <c r="AW26" i="4" s="1"/>
  <c r="AX31" i="4"/>
  <c r="AY31" i="4"/>
  <c r="AZ31" i="4"/>
  <c r="BA31" i="4"/>
  <c r="BB31" i="4"/>
  <c r="BB25" i="4" s="1"/>
  <c r="BB26" i="4" s="1"/>
  <c r="AJ35" i="4"/>
  <c r="AK35" i="4"/>
  <c r="AL35" i="4"/>
  <c r="AM35" i="4"/>
  <c r="AN35" i="4"/>
  <c r="AO35" i="4"/>
  <c r="AP35" i="4"/>
  <c r="AQ35" i="4"/>
  <c r="AR35" i="4"/>
  <c r="AS35" i="4"/>
  <c r="AT35" i="4"/>
  <c r="AU35" i="4"/>
  <c r="AV35" i="4"/>
  <c r="AW35" i="4"/>
  <c r="AX35" i="4"/>
  <c r="AY35" i="4"/>
  <c r="AZ35" i="4"/>
  <c r="AZ25" i="4" s="1"/>
  <c r="AZ26" i="4" s="1"/>
  <c r="BA35" i="4"/>
  <c r="BA25" i="4" s="1"/>
  <c r="BA26" i="4" s="1"/>
  <c r="BB35" i="4"/>
  <c r="AM40" i="4"/>
  <c r="AM41" i="4" s="1"/>
  <c r="AV40" i="4"/>
  <c r="AZ40" i="4"/>
  <c r="AZ41" i="4" s="1"/>
  <c r="BA40" i="4"/>
  <c r="BG40" i="4"/>
  <c r="BH40" i="4"/>
  <c r="BA41" i="4"/>
  <c r="BB41" i="4"/>
  <c r="AJ42" i="4"/>
  <c r="AK42" i="4"/>
  <c r="AL42" i="4"/>
  <c r="AM42" i="4"/>
  <c r="AN42" i="4"/>
  <c r="AO42" i="4"/>
  <c r="AP42" i="4"/>
  <c r="AP40" i="4" s="1"/>
  <c r="AP41" i="4" s="1"/>
  <c r="AQ42" i="4"/>
  <c r="AQ40" i="4" s="1"/>
  <c r="AQ41" i="4" s="1"/>
  <c r="AR42" i="4"/>
  <c r="AR40" i="4" s="1"/>
  <c r="AR41" i="4" s="1"/>
  <c r="AS42" i="4"/>
  <c r="AS40" i="4" s="1"/>
  <c r="AS41" i="4" s="1"/>
  <c r="AT42" i="4"/>
  <c r="AT40" i="4" s="1"/>
  <c r="AT41" i="4" s="1"/>
  <c r="AU42" i="4"/>
  <c r="AV42" i="4"/>
  <c r="AW42" i="4"/>
  <c r="AX42" i="4"/>
  <c r="AY42" i="4"/>
  <c r="AZ42" i="4"/>
  <c r="BA42" i="4"/>
  <c r="BB42" i="4"/>
  <c r="BB40" i="4" s="1"/>
  <c r="AJ46" i="4"/>
  <c r="AK46" i="4"/>
  <c r="AK40" i="4" s="1"/>
  <c r="AK41" i="4" s="1"/>
  <c r="AL46" i="4"/>
  <c r="AL40" i="4" s="1"/>
  <c r="AL41" i="4" s="1"/>
  <c r="AM46" i="4"/>
  <c r="AN46" i="4"/>
  <c r="AO46" i="4"/>
  <c r="AP46" i="4"/>
  <c r="AQ46" i="4"/>
  <c r="AR46" i="4"/>
  <c r="AS46" i="4"/>
  <c r="AT46" i="4"/>
  <c r="AU46" i="4"/>
  <c r="AV46" i="4"/>
  <c r="AW46" i="4"/>
  <c r="AX46" i="4"/>
  <c r="AY46" i="4"/>
  <c r="AZ46" i="4"/>
  <c r="BA46" i="4"/>
  <c r="BB46" i="4"/>
  <c r="AJ50" i="4"/>
  <c r="AK50" i="4"/>
  <c r="AL50" i="4"/>
  <c r="AM50" i="4"/>
  <c r="AN50" i="4"/>
  <c r="AN40" i="4" s="1"/>
  <c r="AN41" i="4" s="1"/>
  <c r="AO50" i="4"/>
  <c r="AO40" i="4" s="1"/>
  <c r="AO41" i="4" s="1"/>
  <c r="AP50" i="4"/>
  <c r="AQ50" i="4"/>
  <c r="AR50" i="4"/>
  <c r="AS50" i="4"/>
  <c r="AT50" i="4"/>
  <c r="AU50" i="4"/>
  <c r="AV50" i="4"/>
  <c r="AW50" i="4"/>
  <c r="AX50" i="4"/>
  <c r="AY50" i="4"/>
  <c r="AY40" i="4" s="1"/>
  <c r="AY41" i="4" s="1"/>
  <c r="AZ50" i="4"/>
  <c r="BA50" i="4"/>
  <c r="BB50" i="4"/>
  <c r="AM55" i="4"/>
  <c r="AN55" i="4"/>
  <c r="AO55" i="4"/>
  <c r="AZ55" i="4"/>
  <c r="AZ56" i="4" s="1"/>
  <c r="BA55" i="4"/>
  <c r="BA56" i="4" s="1"/>
  <c r="BB55" i="4"/>
  <c r="BB56" i="4" s="1"/>
  <c r="AM56" i="4"/>
  <c r="AN56" i="4"/>
  <c r="AO56" i="4"/>
  <c r="AJ57" i="4"/>
  <c r="AK57" i="4"/>
  <c r="AL57" i="4"/>
  <c r="AL55" i="4" s="1"/>
  <c r="AL56" i="4" s="1"/>
  <c r="AM57" i="4"/>
  <c r="AN57" i="4"/>
  <c r="AO57" i="4"/>
  <c r="AP57" i="4"/>
  <c r="AQ57" i="4"/>
  <c r="AQ55" i="4" s="1"/>
  <c r="AQ56" i="4" s="1"/>
  <c r="AR57" i="4"/>
  <c r="AR55" i="4" s="1"/>
  <c r="AR56" i="4" s="1"/>
  <c r="AS57" i="4"/>
  <c r="AT57" i="4"/>
  <c r="AU57" i="4"/>
  <c r="AV57" i="4"/>
  <c r="AW57" i="4"/>
  <c r="AX57" i="4"/>
  <c r="AY57" i="4"/>
  <c r="AZ57" i="4"/>
  <c r="BA57" i="4"/>
  <c r="BB57" i="4"/>
  <c r="AJ61" i="4"/>
  <c r="AK61" i="4"/>
  <c r="AL61" i="4"/>
  <c r="AM61" i="4"/>
  <c r="AN61" i="4"/>
  <c r="AO61" i="4"/>
  <c r="AP61" i="4"/>
  <c r="AP55" i="4" s="1"/>
  <c r="AQ61" i="4"/>
  <c r="AR61" i="4"/>
  <c r="AS61" i="4"/>
  <c r="AS55" i="4" s="1"/>
  <c r="AT61" i="4"/>
  <c r="AT55" i="4" s="1"/>
  <c r="AT56" i="4" s="1"/>
  <c r="AU61" i="4"/>
  <c r="AU55" i="4" s="1"/>
  <c r="AU56" i="4" s="1"/>
  <c r="AV61" i="4"/>
  <c r="AW61" i="4"/>
  <c r="AX61" i="4"/>
  <c r="AY61" i="4"/>
  <c r="AZ61" i="4"/>
  <c r="BA61" i="4"/>
  <c r="BB61" i="4"/>
  <c r="AJ65" i="4"/>
  <c r="AK65" i="4"/>
  <c r="AL65" i="4"/>
  <c r="AM65" i="4"/>
  <c r="AN65" i="4"/>
  <c r="AO65" i="4"/>
  <c r="AP65" i="4"/>
  <c r="AQ65" i="4"/>
  <c r="AR65" i="4"/>
  <c r="AS65" i="4"/>
  <c r="AT65" i="4"/>
  <c r="AU65" i="4"/>
  <c r="AV65" i="4"/>
  <c r="AW65" i="4"/>
  <c r="AW55" i="4" s="1"/>
  <c r="AW56" i="4" s="1"/>
  <c r="AX65" i="4"/>
  <c r="AX55" i="4" s="1"/>
  <c r="AX56" i="4" s="1"/>
  <c r="AY65" i="4"/>
  <c r="AY55" i="4" s="1"/>
  <c r="AY56" i="4" s="1"/>
  <c r="AZ65" i="4"/>
  <c r="BA65" i="4"/>
  <c r="BB65" i="4"/>
  <c r="AO70" i="4"/>
  <c r="AN71" i="4"/>
  <c r="AO71" i="4"/>
  <c r="AR71" i="4"/>
  <c r="AS71" i="4"/>
  <c r="AV71" i="4"/>
  <c r="AW71" i="4"/>
  <c r="BA71" i="4"/>
  <c r="AJ72" i="4"/>
  <c r="AK72" i="4"/>
  <c r="AL72" i="4"/>
  <c r="AM72" i="4"/>
  <c r="AN72" i="4"/>
  <c r="AO72" i="4"/>
  <c r="AP72" i="4"/>
  <c r="AQ72" i="4"/>
  <c r="AR72" i="4"/>
  <c r="AS72" i="4"/>
  <c r="AT72" i="4"/>
  <c r="AU72" i="4"/>
  <c r="AV72" i="4"/>
  <c r="AV70" i="4" s="1"/>
  <c r="AW72" i="4"/>
  <c r="AW70" i="4" s="1"/>
  <c r="AX72" i="4"/>
  <c r="AY72" i="4"/>
  <c r="AZ72" i="4"/>
  <c r="BA72" i="4"/>
  <c r="BA70" i="4" s="1"/>
  <c r="BB72" i="4"/>
  <c r="BB70" i="4" s="1"/>
  <c r="BB71" i="4" s="1"/>
  <c r="AJ76" i="4"/>
  <c r="AJ70" i="4" s="1"/>
  <c r="AK76" i="4"/>
  <c r="AL76" i="4"/>
  <c r="AM76" i="4"/>
  <c r="AN76" i="4"/>
  <c r="AN70" i="4" s="1"/>
  <c r="AO76" i="4"/>
  <c r="AP76" i="4"/>
  <c r="AP70" i="4" s="1"/>
  <c r="AQ76" i="4"/>
  <c r="AQ70" i="4" s="1"/>
  <c r="AQ71" i="4" s="1"/>
  <c r="AR76" i="4"/>
  <c r="AS76" i="4"/>
  <c r="AT76" i="4"/>
  <c r="AU76" i="4"/>
  <c r="AV76" i="4"/>
  <c r="AW76" i="4"/>
  <c r="AX76" i="4"/>
  <c r="AY76" i="4"/>
  <c r="AZ76" i="4"/>
  <c r="BA76" i="4"/>
  <c r="BB76" i="4"/>
  <c r="AJ80" i="4"/>
  <c r="AK80" i="4"/>
  <c r="AL80" i="4"/>
  <c r="AM80" i="4"/>
  <c r="AN80" i="4"/>
  <c r="AO80" i="4"/>
  <c r="AP80" i="4"/>
  <c r="AQ80" i="4"/>
  <c r="AR80" i="4"/>
  <c r="AR70" i="4" s="1"/>
  <c r="AS80" i="4"/>
  <c r="AS70" i="4" s="1"/>
  <c r="AT80" i="4"/>
  <c r="AU80" i="4"/>
  <c r="AV80" i="4"/>
  <c r="AW80" i="4"/>
  <c r="AX80" i="4"/>
  <c r="AY80" i="4"/>
  <c r="AZ80" i="4"/>
  <c r="BA80" i="4"/>
  <c r="BB80" i="4"/>
  <c r="AJ85" i="4"/>
  <c r="AK85" i="4"/>
  <c r="AK86" i="4" s="1"/>
  <c r="AN85" i="4"/>
  <c r="AN86" i="4" s="1"/>
  <c r="AO85" i="4"/>
  <c r="AO86" i="4" s="1"/>
  <c r="AP85" i="4"/>
  <c r="AQ85" i="4"/>
  <c r="AQ86" i="4" s="1"/>
  <c r="AT85" i="4"/>
  <c r="AT86" i="4" s="1"/>
  <c r="AV86" i="4"/>
  <c r="AX86" i="4"/>
  <c r="AJ87" i="4"/>
  <c r="AK87" i="4"/>
  <c r="AL87" i="4"/>
  <c r="AM87" i="4"/>
  <c r="AN87" i="4"/>
  <c r="AO87" i="4"/>
  <c r="AP87" i="4"/>
  <c r="AQ87" i="4"/>
  <c r="AR87" i="4"/>
  <c r="AS87" i="4"/>
  <c r="AT87" i="4"/>
  <c r="AU87" i="4"/>
  <c r="AU85" i="4" s="1"/>
  <c r="AU86" i="4" s="1"/>
  <c r="AV87" i="4"/>
  <c r="AV85" i="4" s="1"/>
  <c r="AW87" i="4"/>
  <c r="AX87" i="4"/>
  <c r="AX85" i="4" s="1"/>
  <c r="AY87" i="4"/>
  <c r="AZ87" i="4"/>
  <c r="AZ85" i="4" s="1"/>
  <c r="AZ86" i="4" s="1"/>
  <c r="BA87" i="4"/>
  <c r="BB87" i="4"/>
  <c r="AJ91" i="4"/>
  <c r="AK91" i="4"/>
  <c r="AL91" i="4"/>
  <c r="AL85" i="4" s="1"/>
  <c r="AL86" i="4" s="1"/>
  <c r="AM91" i="4"/>
  <c r="AN91" i="4"/>
  <c r="AO91" i="4"/>
  <c r="AP91" i="4"/>
  <c r="AQ91" i="4"/>
  <c r="AR91" i="4"/>
  <c r="AR85" i="4" s="1"/>
  <c r="AR86" i="4" s="1"/>
  <c r="AS91" i="4"/>
  <c r="AT91" i="4"/>
  <c r="AU91" i="4"/>
  <c r="AV91" i="4"/>
  <c r="AW91" i="4"/>
  <c r="AX91" i="4"/>
  <c r="AY91" i="4"/>
  <c r="AZ91" i="4"/>
  <c r="BA91" i="4"/>
  <c r="BB91" i="4"/>
  <c r="AJ95" i="4"/>
  <c r="AK95" i="4"/>
  <c r="AL95" i="4"/>
  <c r="AM95" i="4"/>
  <c r="AN95" i="4"/>
  <c r="AO95" i="4"/>
  <c r="AP95" i="4"/>
  <c r="AQ95" i="4"/>
  <c r="AR95" i="4"/>
  <c r="AS95" i="4"/>
  <c r="AT95" i="4"/>
  <c r="AU95" i="4"/>
  <c r="AV95" i="4"/>
  <c r="AW95" i="4"/>
  <c r="AX95" i="4"/>
  <c r="AY95" i="4"/>
  <c r="AZ95" i="4"/>
  <c r="BA95" i="4"/>
  <c r="BB95" i="4"/>
  <c r="AO100" i="4"/>
  <c r="AO101" i="4" s="1"/>
  <c r="AX100" i="4"/>
  <c r="AX101" i="4" s="1"/>
  <c r="AJ101" i="4"/>
  <c r="AK101" i="4"/>
  <c r="AP101" i="4"/>
  <c r="AJ102" i="4"/>
  <c r="AK102" i="4"/>
  <c r="AL102" i="4"/>
  <c r="AM102" i="4"/>
  <c r="AM100" i="4" s="1"/>
  <c r="AM101" i="4" s="1"/>
  <c r="AN102" i="4"/>
  <c r="AN100" i="4" s="1"/>
  <c r="AN101" i="4" s="1"/>
  <c r="AO102" i="4"/>
  <c r="AP102" i="4"/>
  <c r="AQ102" i="4"/>
  <c r="AR102" i="4"/>
  <c r="AS102" i="4"/>
  <c r="AT102" i="4"/>
  <c r="AU102" i="4"/>
  <c r="AV102" i="4"/>
  <c r="AW102" i="4"/>
  <c r="AX102" i="4"/>
  <c r="AY102" i="4"/>
  <c r="AY100" i="4" s="1"/>
  <c r="AY101" i="4" s="1"/>
  <c r="AZ102" i="4"/>
  <c r="AZ100" i="4" s="1"/>
  <c r="AZ101" i="4" s="1"/>
  <c r="BA102" i="4"/>
  <c r="BA100" i="4" s="1"/>
  <c r="BA101" i="4" s="1"/>
  <c r="BB102" i="4"/>
  <c r="AJ106" i="4"/>
  <c r="AJ100" i="4" s="1"/>
  <c r="AK106" i="4"/>
  <c r="AK100" i="4" s="1"/>
  <c r="AL106" i="4"/>
  <c r="AL100" i="4" s="1"/>
  <c r="AL101" i="4" s="1"/>
  <c r="AM106" i="4"/>
  <c r="AN106" i="4"/>
  <c r="AO106" i="4"/>
  <c r="AP106" i="4"/>
  <c r="AP100" i="4" s="1"/>
  <c r="AQ106" i="4"/>
  <c r="AQ100" i="4" s="1"/>
  <c r="AQ101" i="4" s="1"/>
  <c r="AR106" i="4"/>
  <c r="AS106" i="4"/>
  <c r="AT106" i="4"/>
  <c r="AU106" i="4"/>
  <c r="AV106" i="4"/>
  <c r="AW106" i="4"/>
  <c r="AX106" i="4"/>
  <c r="AY106" i="4"/>
  <c r="AZ106" i="4"/>
  <c r="BA106" i="4"/>
  <c r="BB106" i="4"/>
  <c r="AJ110" i="4"/>
  <c r="AK110" i="4"/>
  <c r="AL110" i="4"/>
  <c r="AM110" i="4"/>
  <c r="AN110" i="4"/>
  <c r="AO110" i="4"/>
  <c r="AP110" i="4"/>
  <c r="AQ110" i="4"/>
  <c r="AR110" i="4"/>
  <c r="AS110" i="4"/>
  <c r="AT110" i="4"/>
  <c r="AU110" i="4"/>
  <c r="AV110" i="4"/>
  <c r="AW110" i="4"/>
  <c r="AW100" i="4" s="1"/>
  <c r="AW101" i="4" s="1"/>
  <c r="AX110" i="4"/>
  <c r="AY110" i="4"/>
  <c r="AZ110" i="4"/>
  <c r="BA110" i="4"/>
  <c r="BB110" i="4"/>
  <c r="AY115" i="4"/>
  <c r="AY116" i="4" s="1"/>
  <c r="AT116" i="4"/>
  <c r="AJ117" i="4"/>
  <c r="AK117" i="4"/>
  <c r="AL117" i="4"/>
  <c r="AM117" i="4"/>
  <c r="AN117" i="4"/>
  <c r="AN115" i="4" s="1"/>
  <c r="AN116" i="4" s="1"/>
  <c r="AO117" i="4"/>
  <c r="AP117" i="4"/>
  <c r="AQ117" i="4"/>
  <c r="AR117" i="4"/>
  <c r="AS117" i="4"/>
  <c r="AS115" i="4" s="1"/>
  <c r="AT117" i="4"/>
  <c r="AT115" i="4" s="1"/>
  <c r="AU117" i="4"/>
  <c r="AU115" i="4" s="1"/>
  <c r="AU116" i="4" s="1"/>
  <c r="AV117" i="4"/>
  <c r="AV115" i="4" s="1"/>
  <c r="AW117" i="4"/>
  <c r="AX117" i="4"/>
  <c r="AY117" i="4"/>
  <c r="AZ117" i="4"/>
  <c r="BA117" i="4"/>
  <c r="BB117" i="4"/>
  <c r="AJ121" i="4"/>
  <c r="AJ115" i="4" s="1"/>
  <c r="AK121" i="4"/>
  <c r="AK115" i="4" s="1"/>
  <c r="AK116" i="4" s="1"/>
  <c r="AL121" i="4"/>
  <c r="AM121" i="4"/>
  <c r="AN121" i="4"/>
  <c r="AO121" i="4"/>
  <c r="AP121" i="4"/>
  <c r="AQ121" i="4"/>
  <c r="AR121" i="4"/>
  <c r="AS121" i="4"/>
  <c r="AT121" i="4"/>
  <c r="AU121" i="4"/>
  <c r="AV121" i="4"/>
  <c r="AW121" i="4"/>
  <c r="AX121" i="4"/>
  <c r="AY121" i="4"/>
  <c r="AZ121" i="4"/>
  <c r="BA121" i="4"/>
  <c r="BA115" i="4" s="1"/>
  <c r="BA116" i="4" s="1"/>
  <c r="BB121" i="4"/>
  <c r="BB115" i="4" s="1"/>
  <c r="BB116" i="4" s="1"/>
  <c r="AJ125" i="4"/>
  <c r="AK125" i="4"/>
  <c r="AL125" i="4"/>
  <c r="AM125" i="4"/>
  <c r="AN125" i="4"/>
  <c r="AO125" i="4"/>
  <c r="AP125" i="4"/>
  <c r="AQ125" i="4"/>
  <c r="AR125" i="4"/>
  <c r="AS125" i="4"/>
  <c r="AT125" i="4"/>
  <c r="AU125" i="4"/>
  <c r="AV125" i="4"/>
  <c r="AW125" i="4"/>
  <c r="AX125" i="4"/>
  <c r="AX115" i="4" s="1"/>
  <c r="AX116" i="4" s="1"/>
  <c r="AY125" i="4"/>
  <c r="AZ125" i="4"/>
  <c r="BA125" i="4"/>
  <c r="BB125" i="4"/>
  <c r="AZ130" i="4"/>
  <c r="BA130" i="4"/>
  <c r="AX131" i="4"/>
  <c r="AY131" i="4"/>
  <c r="AZ131" i="4"/>
  <c r="BA131" i="4"/>
  <c r="AJ132" i="4"/>
  <c r="AK132" i="4"/>
  <c r="AK130" i="4" s="1"/>
  <c r="AK131" i="4" s="1"/>
  <c r="AL132" i="4"/>
  <c r="AL130" i="4" s="1"/>
  <c r="AL131" i="4" s="1"/>
  <c r="AM132" i="4"/>
  <c r="AM130" i="4" s="1"/>
  <c r="AN132" i="4"/>
  <c r="AN130" i="4" s="1"/>
  <c r="AN131" i="4" s="1"/>
  <c r="AO132" i="4"/>
  <c r="AO130" i="4" s="1"/>
  <c r="AO131" i="4" s="1"/>
  <c r="AP132" i="4"/>
  <c r="AP130" i="4" s="1"/>
  <c r="AQ132" i="4"/>
  <c r="AQ130" i="4" s="1"/>
  <c r="AQ131" i="4" s="1"/>
  <c r="AR132" i="4"/>
  <c r="AS132" i="4"/>
  <c r="AT132" i="4"/>
  <c r="AU132" i="4"/>
  <c r="AV132" i="4"/>
  <c r="AW132" i="4"/>
  <c r="AX132" i="4"/>
  <c r="AY132" i="4"/>
  <c r="AZ132" i="4"/>
  <c r="BA132" i="4"/>
  <c r="BB132" i="4"/>
  <c r="AJ136" i="4"/>
  <c r="AK136" i="4"/>
  <c r="AL136" i="4"/>
  <c r="AM136" i="4"/>
  <c r="AN136" i="4"/>
  <c r="AO136" i="4"/>
  <c r="AP136" i="4"/>
  <c r="AQ136" i="4"/>
  <c r="AR136" i="4"/>
  <c r="AR130" i="4" s="1"/>
  <c r="AR131" i="4" s="1"/>
  <c r="AS136" i="4"/>
  <c r="AS130" i="4" s="1"/>
  <c r="AT136" i="4"/>
  <c r="AU136" i="4"/>
  <c r="AU130" i="4" s="1"/>
  <c r="AU131" i="4" s="1"/>
  <c r="AV136" i="4"/>
  <c r="AV130" i="4" s="1"/>
  <c r="AW136" i="4"/>
  <c r="AW130" i="4" s="1"/>
  <c r="AW131" i="4" s="1"/>
  <c r="AX136" i="4"/>
  <c r="AX130" i="4" s="1"/>
  <c r="AY136" i="4"/>
  <c r="AY130" i="4" s="1"/>
  <c r="AZ136" i="4"/>
  <c r="BA136" i="4"/>
  <c r="BB136" i="4"/>
  <c r="AJ140" i="4"/>
  <c r="AK140" i="4"/>
  <c r="AL140" i="4"/>
  <c r="AM140" i="4"/>
  <c r="AN140" i="4"/>
  <c r="AO140" i="4"/>
  <c r="AP140" i="4"/>
  <c r="AQ140" i="4"/>
  <c r="AR140" i="4"/>
  <c r="AS140" i="4"/>
  <c r="AT140" i="4"/>
  <c r="AU140" i="4"/>
  <c r="AV140" i="4"/>
  <c r="AW140" i="4"/>
  <c r="AX140" i="4"/>
  <c r="AY140" i="4"/>
  <c r="AZ140" i="4"/>
  <c r="BA140" i="4"/>
  <c r="BB140" i="4"/>
  <c r="AO145" i="4"/>
  <c r="AO146" i="4" s="1"/>
  <c r="AP145" i="4"/>
  <c r="AQ145" i="4"/>
  <c r="AQ146" i="4" s="1"/>
  <c r="AR145" i="4"/>
  <c r="AR146" i="4" s="1"/>
  <c r="AS145" i="4"/>
  <c r="AT145" i="4"/>
  <c r="AT146" i="4" s="1"/>
  <c r="AU145" i="4"/>
  <c r="AU146" i="4" s="1"/>
  <c r="AV145" i="4"/>
  <c r="AW145" i="4"/>
  <c r="AW146" i="4" s="1"/>
  <c r="AX145" i="4"/>
  <c r="AX146" i="4" s="1"/>
  <c r="AY145" i="4"/>
  <c r="AY146" i="4" s="1"/>
  <c r="AJ147" i="4"/>
  <c r="AK147" i="4"/>
  <c r="AL147" i="4"/>
  <c r="AM147" i="4"/>
  <c r="AN147" i="4"/>
  <c r="AN145" i="4" s="1"/>
  <c r="AN146" i="4" s="1"/>
  <c r="AO147" i="4"/>
  <c r="AP147" i="4"/>
  <c r="AQ147" i="4"/>
  <c r="AR147" i="4"/>
  <c r="AS147" i="4"/>
  <c r="AT147" i="4"/>
  <c r="AU147" i="4"/>
  <c r="AV147" i="4"/>
  <c r="AW147" i="4"/>
  <c r="AX147" i="4"/>
  <c r="AY147" i="4"/>
  <c r="AZ147" i="4"/>
  <c r="BA147" i="4"/>
  <c r="BB147" i="4"/>
  <c r="AJ151" i="4"/>
  <c r="AK151" i="4"/>
  <c r="AL151" i="4"/>
  <c r="AM151" i="4"/>
  <c r="AN151" i="4"/>
  <c r="AO151" i="4"/>
  <c r="AP151" i="4"/>
  <c r="AQ151" i="4"/>
  <c r="AR151" i="4"/>
  <c r="AS151" i="4"/>
  <c r="AT151" i="4"/>
  <c r="AU151" i="4"/>
  <c r="AV151" i="4"/>
  <c r="AW151" i="4"/>
  <c r="AX151" i="4"/>
  <c r="AY151" i="4"/>
  <c r="AZ151" i="4"/>
  <c r="AZ145" i="4" s="1"/>
  <c r="AZ146" i="4" s="1"/>
  <c r="BA151" i="4"/>
  <c r="BA145" i="4" s="1"/>
  <c r="BA146" i="4" s="1"/>
  <c r="BB151" i="4"/>
  <c r="BB145" i="4" s="1"/>
  <c r="BB146" i="4" s="1"/>
  <c r="AJ155" i="4"/>
  <c r="AK155" i="4"/>
  <c r="AK145" i="4" s="1"/>
  <c r="AK146" i="4" s="1"/>
  <c r="AL155" i="4"/>
  <c r="AM155" i="4"/>
  <c r="AN155" i="4"/>
  <c r="AO155" i="4"/>
  <c r="AP155" i="4"/>
  <c r="AQ155" i="4"/>
  <c r="AR155" i="4"/>
  <c r="AS155" i="4"/>
  <c r="AT155" i="4"/>
  <c r="AU155" i="4"/>
  <c r="AV155" i="4"/>
  <c r="AW155" i="4"/>
  <c r="AX155" i="4"/>
  <c r="AY155" i="4"/>
  <c r="AZ155" i="4"/>
  <c r="BA155" i="4"/>
  <c r="BB155" i="4"/>
  <c r="AR160" i="4"/>
  <c r="AT160" i="4"/>
  <c r="AT161" i="4" s="1"/>
  <c r="AO161" i="4"/>
  <c r="AQ161" i="4"/>
  <c r="AR161" i="4"/>
  <c r="AJ162" i="4"/>
  <c r="AK162" i="4"/>
  <c r="AK160" i="4" s="1"/>
  <c r="AK161" i="4" s="1"/>
  <c r="AL162" i="4"/>
  <c r="AL160" i="4" s="1"/>
  <c r="AL161" i="4" s="1"/>
  <c r="AM162" i="4"/>
  <c r="AM160" i="4" s="1"/>
  <c r="AN162" i="4"/>
  <c r="AN160" i="4" s="1"/>
  <c r="AN161" i="4" s="1"/>
  <c r="AO162" i="4"/>
  <c r="AO160" i="4" s="1"/>
  <c r="AP162" i="4"/>
  <c r="AQ162" i="4"/>
  <c r="AQ160" i="4" s="1"/>
  <c r="AR162" i="4"/>
  <c r="AS162" i="4"/>
  <c r="AT162" i="4"/>
  <c r="AU162" i="4"/>
  <c r="AU160" i="4" s="1"/>
  <c r="AU161" i="4" s="1"/>
  <c r="AV162" i="4"/>
  <c r="AV160" i="4" s="1"/>
  <c r="AW162" i="4"/>
  <c r="AX162" i="4"/>
  <c r="AY162" i="4"/>
  <c r="AZ162" i="4"/>
  <c r="BA162" i="4"/>
  <c r="BB162" i="4"/>
  <c r="BB160" i="4" s="1"/>
  <c r="BB161" i="4" s="1"/>
  <c r="AJ166" i="4"/>
  <c r="AK166" i="4"/>
  <c r="AL166" i="4"/>
  <c r="AM166" i="4"/>
  <c r="AN166" i="4"/>
  <c r="AO166" i="4"/>
  <c r="AP166" i="4"/>
  <c r="AQ166" i="4"/>
  <c r="AR166" i="4"/>
  <c r="AS166" i="4"/>
  <c r="AS160" i="4" s="1"/>
  <c r="AT166" i="4"/>
  <c r="AU166" i="4"/>
  <c r="AV166" i="4"/>
  <c r="AW166" i="4"/>
  <c r="AX166" i="4"/>
  <c r="AX160" i="4" s="1"/>
  <c r="AX161" i="4" s="1"/>
  <c r="AY166" i="4"/>
  <c r="AY160" i="4" s="1"/>
  <c r="AY161" i="4" s="1"/>
  <c r="AZ166" i="4"/>
  <c r="AZ160" i="4" s="1"/>
  <c r="AZ161" i="4" s="1"/>
  <c r="BA166" i="4"/>
  <c r="BB166" i="4"/>
  <c r="AJ170" i="4"/>
  <c r="AK170" i="4"/>
  <c r="AL170" i="4"/>
  <c r="AM170" i="4"/>
  <c r="AN170" i="4"/>
  <c r="AO170" i="4"/>
  <c r="AP170" i="4"/>
  <c r="AQ170" i="4"/>
  <c r="AR170" i="4"/>
  <c r="AS170" i="4"/>
  <c r="AT170" i="4"/>
  <c r="AU170" i="4"/>
  <c r="AV170" i="4"/>
  <c r="AW170" i="4"/>
  <c r="AX170" i="4"/>
  <c r="AY170" i="4"/>
  <c r="AZ170" i="4"/>
  <c r="BA170" i="4"/>
  <c r="BA160" i="4" s="1"/>
  <c r="BA161" i="4" s="1"/>
  <c r="BB170" i="4"/>
  <c r="AS175" i="4"/>
  <c r="AU175" i="4"/>
  <c r="AU176" i="4"/>
  <c r="AJ177" i="4"/>
  <c r="AK177" i="4"/>
  <c r="AL177" i="4"/>
  <c r="AM177" i="4"/>
  <c r="AM175" i="4" s="1"/>
  <c r="AN177" i="4"/>
  <c r="AN175" i="4" s="1"/>
  <c r="AN176" i="4" s="1"/>
  <c r="AO177" i="4"/>
  <c r="AO175" i="4" s="1"/>
  <c r="AO176" i="4" s="1"/>
  <c r="AP177" i="4"/>
  <c r="AP175" i="4" s="1"/>
  <c r="AQ177" i="4"/>
  <c r="AQ175" i="4" s="1"/>
  <c r="AQ176" i="4" s="1"/>
  <c r="AR177" i="4"/>
  <c r="AR175" i="4" s="1"/>
  <c r="AR176" i="4" s="1"/>
  <c r="AS177" i="4"/>
  <c r="AT177" i="4"/>
  <c r="AU177" i="4"/>
  <c r="AV177" i="4"/>
  <c r="AW177" i="4"/>
  <c r="AX177" i="4"/>
  <c r="AY177" i="4"/>
  <c r="AZ177" i="4"/>
  <c r="BA177" i="4"/>
  <c r="BB177" i="4"/>
  <c r="BB175" i="4" s="1"/>
  <c r="BB176" i="4" s="1"/>
  <c r="AJ181" i="4"/>
  <c r="AK181" i="4"/>
  <c r="AL181" i="4"/>
  <c r="AM181" i="4"/>
  <c r="AN181" i="4"/>
  <c r="AO181" i="4"/>
  <c r="AP181" i="4"/>
  <c r="AQ181" i="4"/>
  <c r="AR181" i="4"/>
  <c r="AS181" i="4"/>
  <c r="AT181" i="4"/>
  <c r="AT175" i="4" s="1"/>
  <c r="AT176" i="4" s="1"/>
  <c r="AU181" i="4"/>
  <c r="AV181" i="4"/>
  <c r="AW181" i="4"/>
  <c r="AW175" i="4" s="1"/>
  <c r="AW176" i="4" s="1"/>
  <c r="AX181" i="4"/>
  <c r="AY181" i="4"/>
  <c r="AZ181" i="4"/>
  <c r="AZ175" i="4" s="1"/>
  <c r="AZ176" i="4" s="1"/>
  <c r="BA181" i="4"/>
  <c r="BA175" i="4" s="1"/>
  <c r="BA176" i="4" s="1"/>
  <c r="BB181" i="4"/>
  <c r="AJ185" i="4"/>
  <c r="AK185" i="4"/>
  <c r="AL185" i="4"/>
  <c r="AM185" i="4"/>
  <c r="AN185" i="4"/>
  <c r="AO185" i="4"/>
  <c r="AP185" i="4"/>
  <c r="AQ185" i="4"/>
  <c r="AR185" i="4"/>
  <c r="AS185" i="4"/>
  <c r="AT185" i="4"/>
  <c r="AU185" i="4"/>
  <c r="AV185" i="4"/>
  <c r="AV175" i="4" s="1"/>
  <c r="AW185" i="4"/>
  <c r="AX185" i="4"/>
  <c r="AY185" i="4"/>
  <c r="AZ185" i="4"/>
  <c r="BA185" i="4"/>
  <c r="BB185" i="4"/>
  <c r="AP190" i="4"/>
  <c r="AQ190" i="4"/>
  <c r="AR190" i="4"/>
  <c r="AR191" i="4" s="1"/>
  <c r="AU190" i="4"/>
  <c r="AU191" i="4" s="1"/>
  <c r="AV190" i="4"/>
  <c r="AW190" i="4"/>
  <c r="AW191" i="4" s="1"/>
  <c r="AP191" i="4"/>
  <c r="AQ191" i="4"/>
  <c r="AV191" i="4"/>
  <c r="AJ192" i="4"/>
  <c r="AK192" i="4"/>
  <c r="AK190" i="4" s="1"/>
  <c r="AK191" i="4" s="1"/>
  <c r="AL192" i="4"/>
  <c r="AM192" i="4"/>
  <c r="AN192" i="4"/>
  <c r="AO192" i="4"/>
  <c r="AP192" i="4"/>
  <c r="AQ192" i="4"/>
  <c r="AR192" i="4"/>
  <c r="AS192" i="4"/>
  <c r="AT192" i="4"/>
  <c r="AT190" i="4" s="1"/>
  <c r="AT191" i="4" s="1"/>
  <c r="AU192" i="4"/>
  <c r="AV192" i="4"/>
  <c r="AW192" i="4"/>
  <c r="AX192" i="4"/>
  <c r="AY192" i="4"/>
  <c r="AZ192" i="4"/>
  <c r="BA192" i="4"/>
  <c r="BB192" i="4"/>
  <c r="AJ196" i="4"/>
  <c r="AK196" i="4"/>
  <c r="AL196" i="4"/>
  <c r="AM196" i="4"/>
  <c r="AN196" i="4"/>
  <c r="AO196" i="4"/>
  <c r="AO190" i="4" s="1"/>
  <c r="AO191" i="4" s="1"/>
  <c r="AP196" i="4"/>
  <c r="AQ196" i="4"/>
  <c r="AR196" i="4"/>
  <c r="AS196" i="4"/>
  <c r="AT196" i="4"/>
  <c r="AU196" i="4"/>
  <c r="AV196" i="4"/>
  <c r="AW196" i="4"/>
  <c r="AX196" i="4"/>
  <c r="AX190" i="4" s="1"/>
  <c r="AY196" i="4"/>
  <c r="AZ196" i="4"/>
  <c r="BA196" i="4"/>
  <c r="BB196" i="4"/>
  <c r="AJ200" i="4"/>
  <c r="AK200" i="4"/>
  <c r="AL200" i="4"/>
  <c r="AM200" i="4"/>
  <c r="AN200" i="4"/>
  <c r="AO200" i="4"/>
  <c r="AP200" i="4"/>
  <c r="AQ200" i="4"/>
  <c r="AR200" i="4"/>
  <c r="AS200" i="4"/>
  <c r="AS190" i="4" s="1"/>
  <c r="AS191" i="4" s="1"/>
  <c r="AT200" i="4"/>
  <c r="AU200" i="4"/>
  <c r="AV200" i="4"/>
  <c r="AW200" i="4"/>
  <c r="AX200" i="4"/>
  <c r="AY200" i="4"/>
  <c r="AY190" i="4" s="1"/>
  <c r="AY191" i="4" s="1"/>
  <c r="AZ200" i="4"/>
  <c r="BA200" i="4"/>
  <c r="BB200" i="4"/>
  <c r="AR205" i="4"/>
  <c r="AR206" i="4" s="1"/>
  <c r="AS205" i="4"/>
  <c r="AS206" i="4" s="1"/>
  <c r="AT205" i="4"/>
  <c r="AT206" i="4" s="1"/>
  <c r="BA205" i="4"/>
  <c r="BA206" i="4" s="1"/>
  <c r="BB205" i="4"/>
  <c r="BB206" i="4" s="1"/>
  <c r="BJ205" i="4"/>
  <c r="AJ206" i="4"/>
  <c r="AK206" i="4"/>
  <c r="AJ207" i="4"/>
  <c r="AJ205" i="4" s="1"/>
  <c r="AK207" i="4"/>
  <c r="AL207" i="4"/>
  <c r="AM207" i="4"/>
  <c r="AN207" i="4"/>
  <c r="AO207" i="4"/>
  <c r="AP207" i="4"/>
  <c r="AQ207" i="4"/>
  <c r="AR207" i="4"/>
  <c r="AS207" i="4"/>
  <c r="AT207" i="4"/>
  <c r="AU207" i="4"/>
  <c r="AV207" i="4"/>
  <c r="AV205" i="4" s="1"/>
  <c r="AV206" i="4" s="1"/>
  <c r="AW207" i="4"/>
  <c r="AW205" i="4" s="1"/>
  <c r="AW206" i="4" s="1"/>
  <c r="AX207" i="4"/>
  <c r="AX205" i="4" s="1"/>
  <c r="AX206" i="4" s="1"/>
  <c r="AY207" i="4"/>
  <c r="AY205" i="4" s="1"/>
  <c r="AY206" i="4" s="1"/>
  <c r="AZ207" i="4"/>
  <c r="BA207" i="4"/>
  <c r="BB207" i="4"/>
  <c r="AJ211" i="4"/>
  <c r="AK211" i="4"/>
  <c r="AK205" i="4" s="1"/>
  <c r="AL211" i="4"/>
  <c r="AM211" i="4"/>
  <c r="AM205" i="4" s="1"/>
  <c r="AN211" i="4"/>
  <c r="AN205" i="4" s="1"/>
  <c r="AN206" i="4" s="1"/>
  <c r="AO211" i="4"/>
  <c r="AO205" i="4" s="1"/>
  <c r="AO206" i="4" s="1"/>
  <c r="AP211" i="4"/>
  <c r="AQ211" i="4"/>
  <c r="AR211" i="4"/>
  <c r="AS211" i="4"/>
  <c r="AT211" i="4"/>
  <c r="AU211" i="4"/>
  <c r="AV211" i="4"/>
  <c r="AW211" i="4"/>
  <c r="AX211" i="4"/>
  <c r="AY211" i="4"/>
  <c r="AZ211" i="4"/>
  <c r="BA211" i="4"/>
  <c r="BB211" i="4"/>
  <c r="AJ215" i="4"/>
  <c r="AK215" i="4"/>
  <c r="AL215" i="4"/>
  <c r="AM215" i="4"/>
  <c r="AN215" i="4"/>
  <c r="AO215" i="4"/>
  <c r="AP215" i="4"/>
  <c r="AQ215" i="4"/>
  <c r="AR215" i="4"/>
  <c r="AS215" i="4"/>
  <c r="AT215" i="4"/>
  <c r="AU215" i="4"/>
  <c r="AV215" i="4"/>
  <c r="AW215" i="4"/>
  <c r="AX215" i="4"/>
  <c r="AY215" i="4"/>
  <c r="AZ215" i="4"/>
  <c r="BA215" i="4"/>
  <c r="BB215" i="4"/>
  <c r="AW220" i="4"/>
  <c r="AX220" i="4"/>
  <c r="AY220" i="4"/>
  <c r="AY221" i="4" s="1"/>
  <c r="BB220" i="4"/>
  <c r="BB221" i="4" s="1"/>
  <c r="AT221" i="4"/>
  <c r="AU221" i="4"/>
  <c r="AV221" i="4"/>
  <c r="AW221" i="4"/>
  <c r="AX221" i="4"/>
  <c r="AJ222" i="4"/>
  <c r="AK222" i="4"/>
  <c r="AL222" i="4"/>
  <c r="AM222" i="4"/>
  <c r="AM220" i="4" s="1"/>
  <c r="AN222" i="4"/>
  <c r="AN220" i="4" s="1"/>
  <c r="AN221" i="4" s="1"/>
  <c r="AO222" i="4"/>
  <c r="AO220" i="4" s="1"/>
  <c r="AO221" i="4" s="1"/>
  <c r="AP222" i="4"/>
  <c r="AP220" i="4" s="1"/>
  <c r="AQ222" i="4"/>
  <c r="AR222" i="4"/>
  <c r="AS222" i="4"/>
  <c r="AT222" i="4"/>
  <c r="AT220" i="4" s="1"/>
  <c r="AU222" i="4"/>
  <c r="AU220" i="4" s="1"/>
  <c r="AV222" i="4"/>
  <c r="AV220" i="4" s="1"/>
  <c r="AW222" i="4"/>
  <c r="AX222" i="4"/>
  <c r="AY222" i="4"/>
  <c r="AZ222" i="4"/>
  <c r="BA222" i="4"/>
  <c r="BB222" i="4"/>
  <c r="AJ226" i="4"/>
  <c r="AJ220" i="4" s="1"/>
  <c r="AK226" i="4"/>
  <c r="AL226" i="4"/>
  <c r="AM226" i="4"/>
  <c r="AN226" i="4"/>
  <c r="AO226" i="4"/>
  <c r="AP226" i="4"/>
  <c r="AQ226" i="4"/>
  <c r="AR226" i="4"/>
  <c r="AS226" i="4"/>
  <c r="AT226" i="4"/>
  <c r="AU226" i="4"/>
  <c r="AV226" i="4"/>
  <c r="AW226" i="4"/>
  <c r="AX226" i="4"/>
  <c r="AY226" i="4"/>
  <c r="AZ226" i="4"/>
  <c r="AZ220" i="4" s="1"/>
  <c r="AZ221" i="4" s="1"/>
  <c r="BA226" i="4"/>
  <c r="BA220" i="4" s="1"/>
  <c r="BA221" i="4" s="1"/>
  <c r="BB226" i="4"/>
  <c r="AJ230" i="4"/>
  <c r="AK230" i="4"/>
  <c r="AL230" i="4"/>
  <c r="AM230" i="4"/>
  <c r="AN230" i="4"/>
  <c r="AO230" i="4"/>
  <c r="AP230" i="4"/>
  <c r="AQ230" i="4"/>
  <c r="AR230" i="4"/>
  <c r="AS230" i="4"/>
  <c r="AT230" i="4"/>
  <c r="AU230" i="4"/>
  <c r="AV230" i="4"/>
  <c r="AW230" i="4"/>
  <c r="AX230" i="4"/>
  <c r="AY230" i="4"/>
  <c r="AZ230" i="4"/>
  <c r="BA230" i="4"/>
  <c r="BB230" i="4"/>
  <c r="AS235" i="4"/>
  <c r="AT235" i="4"/>
  <c r="AT236" i="4" s="1"/>
  <c r="AY235" i="4"/>
  <c r="AY236" i="4" s="1"/>
  <c r="AJ237" i="4"/>
  <c r="AK237" i="4"/>
  <c r="AL237" i="4"/>
  <c r="AM237" i="4"/>
  <c r="AM235" i="4" s="1"/>
  <c r="AN237" i="4"/>
  <c r="AN235" i="4" s="1"/>
  <c r="AN236" i="4" s="1"/>
  <c r="AO237" i="4"/>
  <c r="AP237" i="4"/>
  <c r="AQ237" i="4"/>
  <c r="AR237" i="4"/>
  <c r="AS237" i="4"/>
  <c r="AT237" i="4"/>
  <c r="AU237" i="4"/>
  <c r="AV237" i="4"/>
  <c r="AV235" i="4" s="1"/>
  <c r="AW237" i="4"/>
  <c r="AX237" i="4"/>
  <c r="AY237" i="4"/>
  <c r="AZ237" i="4"/>
  <c r="BA237" i="4"/>
  <c r="BA235" i="4" s="1"/>
  <c r="BA236" i="4" s="1"/>
  <c r="BB237" i="4"/>
  <c r="AJ241" i="4"/>
  <c r="AJ235" i="4" s="1"/>
  <c r="AK241" i="4"/>
  <c r="AK235" i="4" s="1"/>
  <c r="AK236" i="4" s="1"/>
  <c r="AL241" i="4"/>
  <c r="AL235" i="4" s="1"/>
  <c r="AL236" i="4" s="1"/>
  <c r="AM241" i="4"/>
  <c r="AN241" i="4"/>
  <c r="AO241" i="4"/>
  <c r="AP241" i="4"/>
  <c r="AQ241" i="4"/>
  <c r="AR241" i="4"/>
  <c r="AS241" i="4"/>
  <c r="AT241" i="4"/>
  <c r="AU241" i="4"/>
  <c r="AV241" i="4"/>
  <c r="AW241" i="4"/>
  <c r="AX241" i="4"/>
  <c r="AY241" i="4"/>
  <c r="AZ241" i="4"/>
  <c r="BA241" i="4"/>
  <c r="BB241" i="4"/>
  <c r="AJ245" i="4"/>
  <c r="AK245" i="4"/>
  <c r="AL245" i="4"/>
  <c r="AM245" i="4"/>
  <c r="AN245" i="4"/>
  <c r="AO245" i="4"/>
  <c r="AP245" i="4"/>
  <c r="AQ245" i="4"/>
  <c r="AR245" i="4"/>
  <c r="AS245" i="4"/>
  <c r="AT245" i="4"/>
  <c r="AU245" i="4"/>
  <c r="AV245" i="4"/>
  <c r="AW245" i="4"/>
  <c r="AX245" i="4"/>
  <c r="AY245" i="4"/>
  <c r="AZ245" i="4"/>
  <c r="BA245" i="4"/>
  <c r="BB245" i="4"/>
  <c r="BB235" i="4" s="1"/>
  <c r="BB236" i="4" s="1"/>
  <c r="AP251" i="4"/>
  <c r="AW251" i="4"/>
  <c r="AX251" i="4"/>
  <c r="AY251" i="4"/>
  <c r="AZ251" i="4"/>
  <c r="AJ252" i="4"/>
  <c r="AK252" i="4"/>
  <c r="AK250" i="4" s="1"/>
  <c r="AK251" i="4" s="1"/>
  <c r="AL252" i="4"/>
  <c r="AM252" i="4"/>
  <c r="AN252" i="4"/>
  <c r="AN250" i="4" s="1"/>
  <c r="AN251" i="4" s="1"/>
  <c r="AO252" i="4"/>
  <c r="AO250" i="4" s="1"/>
  <c r="AO251" i="4" s="1"/>
  <c r="AP252" i="4"/>
  <c r="AP250" i="4" s="1"/>
  <c r="AQ252" i="4"/>
  <c r="AR252" i="4"/>
  <c r="AS252" i="4"/>
  <c r="AT252" i="4"/>
  <c r="AU252" i="4"/>
  <c r="AV252" i="4"/>
  <c r="AW252" i="4"/>
  <c r="AX252" i="4"/>
  <c r="AY252" i="4"/>
  <c r="AY250" i="4" s="1"/>
  <c r="AZ252" i="4"/>
  <c r="AZ250" i="4" s="1"/>
  <c r="BA252" i="4"/>
  <c r="BB252" i="4"/>
  <c r="AJ256" i="4"/>
  <c r="AK256" i="4"/>
  <c r="AL256" i="4"/>
  <c r="AM256" i="4"/>
  <c r="AN256" i="4"/>
  <c r="AO256" i="4"/>
  <c r="AP256" i="4"/>
  <c r="AQ256" i="4"/>
  <c r="AR256" i="4"/>
  <c r="AS256" i="4"/>
  <c r="AT256" i="4"/>
  <c r="AU256" i="4"/>
  <c r="AV256" i="4"/>
  <c r="AV250" i="4" s="1"/>
  <c r="AW256" i="4"/>
  <c r="AW250" i="4" s="1"/>
  <c r="AX256" i="4"/>
  <c r="AX250" i="4" s="1"/>
  <c r="AY256" i="4"/>
  <c r="AZ256" i="4"/>
  <c r="BA256" i="4"/>
  <c r="BB256" i="4"/>
  <c r="AJ260" i="4"/>
  <c r="AK260" i="4"/>
  <c r="AL260" i="4"/>
  <c r="AM260" i="4"/>
  <c r="AN260" i="4"/>
  <c r="AO260" i="4"/>
  <c r="AP260" i="4"/>
  <c r="AQ260" i="4"/>
  <c r="AR260" i="4"/>
  <c r="AS260" i="4"/>
  <c r="AT260" i="4"/>
  <c r="AU260" i="4"/>
  <c r="AU250" i="4" s="1"/>
  <c r="AU251" i="4" s="1"/>
  <c r="AV260" i="4"/>
  <c r="AW260" i="4"/>
  <c r="AX260" i="4"/>
  <c r="AY260" i="4"/>
  <c r="AZ260" i="4"/>
  <c r="BA260" i="4"/>
  <c r="BB260" i="4"/>
  <c r="AK265" i="4"/>
  <c r="AL265" i="4"/>
  <c r="AL266" i="4" s="1"/>
  <c r="AM265" i="4"/>
  <c r="AQ265" i="4"/>
  <c r="AQ266" i="4" s="1"/>
  <c r="AR265" i="4"/>
  <c r="AR266" i="4" s="1"/>
  <c r="AX265" i="4"/>
  <c r="AX266" i="4" s="1"/>
  <c r="AY265" i="4"/>
  <c r="AY266" i="4" s="1"/>
  <c r="AZ265" i="4"/>
  <c r="AZ266" i="4" s="1"/>
  <c r="AK266" i="4"/>
  <c r="AT266" i="4"/>
  <c r="AJ267" i="4"/>
  <c r="AJ265" i="4" s="1"/>
  <c r="AK267" i="4"/>
  <c r="AL267" i="4"/>
  <c r="AM267" i="4"/>
  <c r="AN267" i="4"/>
  <c r="AO267" i="4"/>
  <c r="AP267" i="4"/>
  <c r="AQ267" i="4"/>
  <c r="AR267" i="4"/>
  <c r="AS267" i="4"/>
  <c r="AS265" i="4" s="1"/>
  <c r="AT267" i="4"/>
  <c r="AT265" i="4" s="1"/>
  <c r="AU267" i="4"/>
  <c r="AU265" i="4" s="1"/>
  <c r="AU266" i="4" s="1"/>
  <c r="AV267" i="4"/>
  <c r="AV265" i="4" s="1"/>
  <c r="AV266" i="4" s="1"/>
  <c r="AW267" i="4"/>
  <c r="AX267" i="4"/>
  <c r="AY267" i="4"/>
  <c r="AZ267" i="4"/>
  <c r="BA267" i="4"/>
  <c r="BB267" i="4"/>
  <c r="AJ271" i="4"/>
  <c r="AK271" i="4"/>
  <c r="AL271" i="4"/>
  <c r="AM271" i="4"/>
  <c r="AN271" i="4"/>
  <c r="AN265" i="4" s="1"/>
  <c r="AN266" i="4" s="1"/>
  <c r="AO271" i="4"/>
  <c r="AO265" i="4" s="1"/>
  <c r="AO266" i="4" s="1"/>
  <c r="AP271" i="4"/>
  <c r="AQ271" i="4"/>
  <c r="AR271" i="4"/>
  <c r="AS271" i="4"/>
  <c r="AT271" i="4"/>
  <c r="AU271" i="4"/>
  <c r="AV271" i="4"/>
  <c r="AW271" i="4"/>
  <c r="AW265" i="4" s="1"/>
  <c r="AW266" i="4" s="1"/>
  <c r="AX271" i="4"/>
  <c r="AY271" i="4"/>
  <c r="AZ271" i="4"/>
  <c r="BA271" i="4"/>
  <c r="BB271" i="4"/>
  <c r="AJ275" i="4"/>
  <c r="AK275" i="4"/>
  <c r="AL275" i="4"/>
  <c r="AM275" i="4"/>
  <c r="AN275" i="4"/>
  <c r="AO275" i="4"/>
  <c r="AP275" i="4"/>
  <c r="AQ275" i="4"/>
  <c r="AR275" i="4"/>
  <c r="AS275" i="4"/>
  <c r="AT275" i="4"/>
  <c r="AU275" i="4"/>
  <c r="AV275" i="4"/>
  <c r="AW275" i="4"/>
  <c r="AX275" i="4"/>
  <c r="AY275" i="4"/>
  <c r="AZ275" i="4"/>
  <c r="BA275" i="4"/>
  <c r="BA265" i="4" s="1"/>
  <c r="BA266" i="4" s="1"/>
  <c r="BB275" i="4"/>
  <c r="BB265" i="4" s="1"/>
  <c r="BB266" i="4" s="1"/>
  <c r="AJ280" i="4"/>
  <c r="AO280" i="4"/>
  <c r="AO281" i="4" s="1"/>
  <c r="AP280" i="4"/>
  <c r="AQ280" i="4"/>
  <c r="AT280" i="4"/>
  <c r="AT281" i="4" s="1"/>
  <c r="BB280" i="4"/>
  <c r="BB281" i="4" s="1"/>
  <c r="AQ281" i="4"/>
  <c r="AR281" i="4"/>
  <c r="AJ282" i="4"/>
  <c r="AK282" i="4"/>
  <c r="AK280" i="4" s="1"/>
  <c r="AK281" i="4" s="1"/>
  <c r="AL282" i="4"/>
  <c r="AL280" i="4" s="1"/>
  <c r="AL281" i="4" s="1"/>
  <c r="AM282" i="4"/>
  <c r="AM280" i="4" s="1"/>
  <c r="AN282" i="4"/>
  <c r="AN280" i="4" s="1"/>
  <c r="AN281" i="4" s="1"/>
  <c r="AO282" i="4"/>
  <c r="AP282" i="4"/>
  <c r="AQ282" i="4"/>
  <c r="AR282" i="4"/>
  <c r="AS282" i="4"/>
  <c r="AT282" i="4"/>
  <c r="AU282" i="4"/>
  <c r="AU280" i="4" s="1"/>
  <c r="AU281" i="4" s="1"/>
  <c r="AV282" i="4"/>
  <c r="AV280" i="4" s="1"/>
  <c r="AW282" i="4"/>
  <c r="AX282" i="4"/>
  <c r="AY282" i="4"/>
  <c r="AZ282" i="4"/>
  <c r="BA282" i="4"/>
  <c r="BB282" i="4"/>
  <c r="AJ286" i="4"/>
  <c r="AK286" i="4"/>
  <c r="AL286" i="4"/>
  <c r="AM286" i="4"/>
  <c r="AN286" i="4"/>
  <c r="AO286" i="4"/>
  <c r="AP286" i="4"/>
  <c r="AQ286" i="4"/>
  <c r="AR286" i="4"/>
  <c r="AR280" i="4" s="1"/>
  <c r="AS286" i="4"/>
  <c r="AS280" i="4" s="1"/>
  <c r="AT286" i="4"/>
  <c r="AU286" i="4"/>
  <c r="AV286" i="4"/>
  <c r="AW286" i="4"/>
  <c r="AW280" i="4" s="1"/>
  <c r="AW281" i="4" s="1"/>
  <c r="AX286" i="4"/>
  <c r="AX280" i="4" s="1"/>
  <c r="AX281" i="4" s="1"/>
  <c r="AY286" i="4"/>
  <c r="AY280" i="4" s="1"/>
  <c r="AY281" i="4" s="1"/>
  <c r="AZ286" i="4"/>
  <c r="AZ280" i="4" s="1"/>
  <c r="AZ281" i="4" s="1"/>
  <c r="BA286" i="4"/>
  <c r="BA280" i="4" s="1"/>
  <c r="BA281" i="4" s="1"/>
  <c r="BB286" i="4"/>
  <c r="AJ290" i="4"/>
  <c r="AK290" i="4"/>
  <c r="AL290" i="4"/>
  <c r="AM290" i="4"/>
  <c r="AN290" i="4"/>
  <c r="AO290" i="4"/>
  <c r="AP290" i="4"/>
  <c r="AQ290" i="4"/>
  <c r="AR290" i="4"/>
  <c r="AS290" i="4"/>
  <c r="AT290" i="4"/>
  <c r="AU290" i="4"/>
  <c r="AV290" i="4"/>
  <c r="AW290" i="4"/>
  <c r="AX290" i="4"/>
  <c r="AY290" i="4"/>
  <c r="AZ290" i="4"/>
  <c r="BA290" i="4"/>
  <c r="BB290" i="4"/>
  <c r="AK295" i="4"/>
  <c r="AK296" i="4" s="1"/>
  <c r="AP295" i="4"/>
  <c r="AQ295" i="4"/>
  <c r="AQ296" i="4" s="1"/>
  <c r="AR295" i="4"/>
  <c r="AR296" i="4" s="1"/>
  <c r="AS295" i="4"/>
  <c r="AT295" i="4"/>
  <c r="AU295" i="4"/>
  <c r="AU296" i="4" s="1"/>
  <c r="AY295" i="4"/>
  <c r="AY296" i="4" s="1"/>
  <c r="BA295" i="4"/>
  <c r="BA296" i="4" s="1"/>
  <c r="AT296" i="4"/>
  <c r="AV296" i="4"/>
  <c r="AJ297" i="4"/>
  <c r="AJ295" i="4" s="1"/>
  <c r="AK297" i="4"/>
  <c r="AL297" i="4"/>
  <c r="AL295" i="4" s="1"/>
  <c r="AL296" i="4" s="1"/>
  <c r="AM297" i="4"/>
  <c r="AM295" i="4" s="1"/>
  <c r="AN297" i="4"/>
  <c r="AN295" i="4" s="1"/>
  <c r="AN296" i="4" s="1"/>
  <c r="AO297" i="4"/>
  <c r="AO295" i="4" s="1"/>
  <c r="AO296" i="4" s="1"/>
  <c r="AP297" i="4"/>
  <c r="AQ297" i="4"/>
  <c r="AR297" i="4"/>
  <c r="AS297" i="4"/>
  <c r="AT297" i="4"/>
  <c r="AU297" i="4"/>
  <c r="AV297" i="4"/>
  <c r="AW297" i="4"/>
  <c r="AX297" i="4"/>
  <c r="AY297" i="4"/>
  <c r="AZ297" i="4"/>
  <c r="BA297" i="4"/>
  <c r="BB297" i="4"/>
  <c r="AJ301" i="4"/>
  <c r="AK301" i="4"/>
  <c r="AL301" i="4"/>
  <c r="AM301" i="4"/>
  <c r="AN301" i="4"/>
  <c r="AO301" i="4"/>
  <c r="AP301" i="4"/>
  <c r="AQ301" i="4"/>
  <c r="AR301" i="4"/>
  <c r="AS301" i="4"/>
  <c r="AT301" i="4"/>
  <c r="AU301" i="4"/>
  <c r="AV301" i="4"/>
  <c r="AV295" i="4" s="1"/>
  <c r="AW301" i="4"/>
  <c r="AX301" i="4"/>
  <c r="AX295" i="4" s="1"/>
  <c r="AX296" i="4" s="1"/>
  <c r="AY301" i="4"/>
  <c r="AZ301" i="4"/>
  <c r="AZ295" i="4" s="1"/>
  <c r="AZ296" i="4" s="1"/>
  <c r="BA301" i="4"/>
  <c r="BB301" i="4"/>
  <c r="BB295" i="4" s="1"/>
  <c r="BB296" i="4" s="1"/>
  <c r="AJ305" i="4"/>
  <c r="AK305" i="4"/>
  <c r="AL305" i="4"/>
  <c r="AM305" i="4"/>
  <c r="AN305" i="4"/>
  <c r="AO305" i="4"/>
  <c r="AP305" i="4"/>
  <c r="AQ305" i="4"/>
  <c r="AR305" i="4"/>
  <c r="AS305" i="4"/>
  <c r="AT305" i="4"/>
  <c r="AU305" i="4"/>
  <c r="AV305" i="4"/>
  <c r="AW305" i="4"/>
  <c r="AX305" i="4"/>
  <c r="AY305" i="4"/>
  <c r="AZ305" i="4"/>
  <c r="BA305" i="4"/>
  <c r="BB305" i="4"/>
  <c r="AR310" i="4"/>
  <c r="AR311" i="4" s="1"/>
  <c r="AS310" i="4"/>
  <c r="AT310" i="4"/>
  <c r="AT311" i="4" s="1"/>
  <c r="AL311" i="4"/>
  <c r="AJ312" i="4"/>
  <c r="AJ310" i="4" s="1"/>
  <c r="AJ311" i="4" s="1"/>
  <c r="AK312" i="4"/>
  <c r="AL312" i="4"/>
  <c r="AM312" i="4"/>
  <c r="AN312" i="4"/>
  <c r="AO312" i="4"/>
  <c r="AP312" i="4"/>
  <c r="AQ312" i="4"/>
  <c r="AR312" i="4"/>
  <c r="AS312" i="4"/>
  <c r="AT312" i="4"/>
  <c r="AU312" i="4"/>
  <c r="AU310" i="4" s="1"/>
  <c r="AU311" i="4" s="1"/>
  <c r="AV312" i="4"/>
  <c r="AV310" i="4" s="1"/>
  <c r="AW312" i="4"/>
  <c r="AX312" i="4"/>
  <c r="AY312" i="4"/>
  <c r="AY310" i="4" s="1"/>
  <c r="AY311" i="4" s="1"/>
  <c r="AZ312" i="4"/>
  <c r="BA312" i="4"/>
  <c r="BB312" i="4"/>
  <c r="AJ316" i="4"/>
  <c r="AK316" i="4"/>
  <c r="AK310" i="4" s="1"/>
  <c r="AK311" i="4" s="1"/>
  <c r="AL316" i="4"/>
  <c r="AL310" i="4" s="1"/>
  <c r="AM316" i="4"/>
  <c r="AM310" i="4" s="1"/>
  <c r="AN316" i="4"/>
  <c r="AO316" i="4"/>
  <c r="AO310" i="4" s="1"/>
  <c r="AO311" i="4" s="1"/>
  <c r="AP316" i="4"/>
  <c r="AP310" i="4" s="1"/>
  <c r="AP311" i="4" s="1"/>
  <c r="AQ316" i="4"/>
  <c r="AR316" i="4"/>
  <c r="AS316" i="4"/>
  <c r="AT316" i="4"/>
  <c r="AU316" i="4"/>
  <c r="AV316" i="4"/>
  <c r="AW316" i="4"/>
  <c r="AX316" i="4"/>
  <c r="AY316" i="4"/>
  <c r="AZ316" i="4"/>
  <c r="BA316" i="4"/>
  <c r="BB316" i="4"/>
  <c r="AJ320" i="4"/>
  <c r="AK320" i="4"/>
  <c r="AL320" i="4"/>
  <c r="AM320" i="4"/>
  <c r="AN320" i="4"/>
  <c r="AO320" i="4"/>
  <c r="AP320" i="4"/>
  <c r="AQ320" i="4"/>
  <c r="AR320" i="4"/>
  <c r="AS320" i="4"/>
  <c r="AT320" i="4"/>
  <c r="AU320" i="4"/>
  <c r="AV320" i="4"/>
  <c r="AW320" i="4"/>
  <c r="AX320" i="4"/>
  <c r="AY320" i="4"/>
  <c r="AZ320" i="4"/>
  <c r="BA320" i="4"/>
  <c r="BB320" i="4"/>
  <c r="AM325" i="4"/>
  <c r="AR325" i="4"/>
  <c r="AR326" i="4" s="1"/>
  <c r="AL326" i="4"/>
  <c r="AM326" i="4"/>
  <c r="AX326" i="4"/>
  <c r="AJ327" i="4"/>
  <c r="AK327" i="4"/>
  <c r="AL327" i="4"/>
  <c r="AM327" i="4"/>
  <c r="AN327" i="4"/>
  <c r="AO327" i="4"/>
  <c r="AP327" i="4"/>
  <c r="AP325" i="4" s="1"/>
  <c r="AQ327" i="4"/>
  <c r="AQ325" i="4" s="1"/>
  <c r="AQ326" i="4" s="1"/>
  <c r="AR327" i="4"/>
  <c r="AS327" i="4"/>
  <c r="AT327" i="4"/>
  <c r="AT325" i="4" s="1"/>
  <c r="AT326" i="4" s="1"/>
  <c r="AU327" i="4"/>
  <c r="AU325" i="4" s="1"/>
  <c r="AU326" i="4" s="1"/>
  <c r="AV327" i="4"/>
  <c r="AW327" i="4"/>
  <c r="AX327" i="4"/>
  <c r="AX325" i="4" s="1"/>
  <c r="AY327" i="4"/>
  <c r="AZ327" i="4"/>
  <c r="BA327" i="4"/>
  <c r="BB327" i="4"/>
  <c r="AJ331" i="4"/>
  <c r="AK331" i="4"/>
  <c r="AL331" i="4"/>
  <c r="AL325" i="4" s="1"/>
  <c r="AM331" i="4"/>
  <c r="AN331" i="4"/>
  <c r="AO331" i="4"/>
  <c r="AO325" i="4" s="1"/>
  <c r="AO326" i="4" s="1"/>
  <c r="AP331" i="4"/>
  <c r="AQ331" i="4"/>
  <c r="AR331" i="4"/>
  <c r="AS331" i="4"/>
  <c r="AS325" i="4" s="1"/>
  <c r="AT331" i="4"/>
  <c r="AU331" i="4"/>
  <c r="AV331" i="4"/>
  <c r="AW331" i="4"/>
  <c r="AX331" i="4"/>
  <c r="AY331" i="4"/>
  <c r="AZ331" i="4"/>
  <c r="BA331" i="4"/>
  <c r="BB331" i="4"/>
  <c r="AJ335" i="4"/>
  <c r="AJ325" i="4" s="1"/>
  <c r="AK335" i="4"/>
  <c r="AK325" i="4" s="1"/>
  <c r="AK326" i="4" s="1"/>
  <c r="AL335" i="4"/>
  <c r="AM335" i="4"/>
  <c r="AN335" i="4"/>
  <c r="AO335" i="4"/>
  <c r="AP335" i="4"/>
  <c r="AQ335" i="4"/>
  <c r="AR335" i="4"/>
  <c r="AS335" i="4"/>
  <c r="AT335" i="4"/>
  <c r="AU335" i="4"/>
  <c r="AV335" i="4"/>
  <c r="AW335" i="4"/>
  <c r="AX335" i="4"/>
  <c r="AY335" i="4"/>
  <c r="AZ335" i="4"/>
  <c r="BA335" i="4"/>
  <c r="BA325" i="4" s="1"/>
  <c r="BA326" i="4" s="1"/>
  <c r="BB335" i="4"/>
  <c r="BB325" i="4" s="1"/>
  <c r="BB326" i="4" s="1"/>
  <c r="AO340" i="4"/>
  <c r="AO341" i="4" s="1"/>
  <c r="BB340" i="4"/>
  <c r="BB341" i="4" s="1"/>
  <c r="AJ341" i="4"/>
  <c r="AW341" i="4"/>
  <c r="AJ342" i="4"/>
  <c r="AK342" i="4"/>
  <c r="AL342" i="4"/>
  <c r="AM342" i="4"/>
  <c r="AN342" i="4"/>
  <c r="AN340" i="4" s="1"/>
  <c r="AN341" i="4" s="1"/>
  <c r="AO342" i="4"/>
  <c r="AP342" i="4"/>
  <c r="AQ342" i="4"/>
  <c r="AQ340" i="4" s="1"/>
  <c r="AQ341" i="4" s="1"/>
  <c r="AR342" i="4"/>
  <c r="AS342" i="4"/>
  <c r="AT342" i="4"/>
  <c r="AU342" i="4"/>
  <c r="AV342" i="4"/>
  <c r="AW342" i="4"/>
  <c r="AX342" i="4"/>
  <c r="AY342" i="4"/>
  <c r="AY340" i="4" s="1"/>
  <c r="AY341" i="4" s="1"/>
  <c r="AZ342" i="4"/>
  <c r="AZ340" i="4" s="1"/>
  <c r="AZ341" i="4" s="1"/>
  <c r="BA342" i="4"/>
  <c r="BB342" i="4"/>
  <c r="AJ346" i="4"/>
  <c r="AJ340" i="4" s="1"/>
  <c r="AK346" i="4"/>
  <c r="AL346" i="4"/>
  <c r="AM346" i="4"/>
  <c r="AN346" i="4"/>
  <c r="AO346" i="4"/>
  <c r="AP346" i="4"/>
  <c r="AP340" i="4" s="1"/>
  <c r="AQ346" i="4"/>
  <c r="AR346" i="4"/>
  <c r="AS346" i="4"/>
  <c r="AT346" i="4"/>
  <c r="AU346" i="4"/>
  <c r="AV346" i="4"/>
  <c r="AW346" i="4"/>
  <c r="AX346" i="4"/>
  <c r="AY346" i="4"/>
  <c r="AZ346" i="4"/>
  <c r="BA346" i="4"/>
  <c r="BA340" i="4" s="1"/>
  <c r="BA341" i="4" s="1"/>
  <c r="BB346" i="4"/>
  <c r="AJ350" i="4"/>
  <c r="AK350" i="4"/>
  <c r="AL350" i="4"/>
  <c r="AL340" i="4" s="1"/>
  <c r="AL341" i="4" s="1"/>
  <c r="AM350" i="4"/>
  <c r="AM340" i="4" s="1"/>
  <c r="AN350" i="4"/>
  <c r="AO350" i="4"/>
  <c r="AP350" i="4"/>
  <c r="AQ350" i="4"/>
  <c r="AR350" i="4"/>
  <c r="AS350" i="4"/>
  <c r="AT350" i="4"/>
  <c r="AU350" i="4"/>
  <c r="AV350" i="4"/>
  <c r="AW350" i="4"/>
  <c r="AW340" i="4" s="1"/>
  <c r="AX350" i="4"/>
  <c r="AY350" i="4"/>
  <c r="AZ350" i="4"/>
  <c r="BA350" i="4"/>
  <c r="BB350" i="4"/>
  <c r="AK355" i="4"/>
  <c r="AK356" i="4" s="1"/>
  <c r="AS355" i="4"/>
  <c r="AT355" i="4"/>
  <c r="AT356" i="4" s="1"/>
  <c r="AY355" i="4"/>
  <c r="AY356" i="4" s="1"/>
  <c r="AZ355" i="4"/>
  <c r="AZ356" i="4" s="1"/>
  <c r="BA355" i="4"/>
  <c r="BA356" i="4" s="1"/>
  <c r="BJ355" i="4"/>
  <c r="AO356" i="4"/>
  <c r="AP356" i="4"/>
  <c r="AQ356" i="4"/>
  <c r="AJ357" i="4"/>
  <c r="AK357" i="4"/>
  <c r="AL357" i="4"/>
  <c r="AM357" i="4"/>
  <c r="AN357" i="4"/>
  <c r="AO357" i="4"/>
  <c r="AO355" i="4" s="1"/>
  <c r="AP357" i="4"/>
  <c r="AP355" i="4" s="1"/>
  <c r="AQ357" i="4"/>
  <c r="AQ355" i="4" s="1"/>
  <c r="AR357" i="4"/>
  <c r="AS357" i="4"/>
  <c r="AT357" i="4"/>
  <c r="AU357" i="4"/>
  <c r="AV357" i="4"/>
  <c r="AV355" i="4" s="1"/>
  <c r="AV356" i="4" s="1"/>
  <c r="AW357" i="4"/>
  <c r="AX357" i="4"/>
  <c r="AY357" i="4"/>
  <c r="AZ357" i="4"/>
  <c r="BA357" i="4"/>
  <c r="BB357" i="4"/>
  <c r="AJ361" i="4"/>
  <c r="AK361" i="4"/>
  <c r="AL361" i="4"/>
  <c r="AL355" i="4" s="1"/>
  <c r="AL356" i="4" s="1"/>
  <c r="AM361" i="4"/>
  <c r="AN361" i="4"/>
  <c r="AO361" i="4"/>
  <c r="AP361" i="4"/>
  <c r="AQ361" i="4"/>
  <c r="AR361" i="4"/>
  <c r="AS361" i="4"/>
  <c r="AT361" i="4"/>
  <c r="AU361" i="4"/>
  <c r="AV361" i="4"/>
  <c r="AW361" i="4"/>
  <c r="AW355" i="4" s="1"/>
  <c r="AW356" i="4" s="1"/>
  <c r="AX361" i="4"/>
  <c r="AY361" i="4"/>
  <c r="AZ361" i="4"/>
  <c r="BA361" i="4"/>
  <c r="BB361" i="4"/>
  <c r="BB355" i="4" s="1"/>
  <c r="BB356" i="4" s="1"/>
  <c r="AJ365" i="4"/>
  <c r="AJ355" i="4" s="1"/>
  <c r="AK365" i="4"/>
  <c r="AL365" i="4"/>
  <c r="AM365" i="4"/>
  <c r="AN365" i="4"/>
  <c r="AO365" i="4"/>
  <c r="AP365" i="4"/>
  <c r="AQ365" i="4"/>
  <c r="AR365" i="4"/>
  <c r="AS365" i="4"/>
  <c r="AT365" i="4"/>
  <c r="AU365" i="4"/>
  <c r="AV365" i="4"/>
  <c r="AW365" i="4"/>
  <c r="AX365" i="4"/>
  <c r="AX355" i="4" s="1"/>
  <c r="AX356" i="4" s="1"/>
  <c r="AY365" i="4"/>
  <c r="AZ365" i="4"/>
  <c r="BA365" i="4"/>
  <c r="BB365" i="4"/>
  <c r="AO370" i="4"/>
  <c r="AP370" i="4"/>
  <c r="AU370" i="4"/>
  <c r="AU371" i="4" s="1"/>
  <c r="AV370" i="4"/>
  <c r="AW370" i="4"/>
  <c r="AW371" i="4" s="1"/>
  <c r="AX370" i="4"/>
  <c r="AX371" i="4" s="1"/>
  <c r="AY370" i="4"/>
  <c r="AZ370" i="4"/>
  <c r="AZ371" i="4" s="1"/>
  <c r="AO371" i="4"/>
  <c r="AY371" i="4"/>
  <c r="AJ372" i="4"/>
  <c r="AK372" i="4"/>
  <c r="AL372" i="4"/>
  <c r="AM372" i="4"/>
  <c r="AN372" i="4"/>
  <c r="AO372" i="4"/>
  <c r="AP372" i="4"/>
  <c r="AQ372" i="4"/>
  <c r="AQ370" i="4" s="1"/>
  <c r="AQ371" i="4" s="1"/>
  <c r="AR372" i="4"/>
  <c r="AS372" i="4"/>
  <c r="AT372" i="4"/>
  <c r="AT370" i="4" s="1"/>
  <c r="AT371" i="4" s="1"/>
  <c r="AU372" i="4"/>
  <c r="AV372" i="4"/>
  <c r="AW372" i="4"/>
  <c r="AX372" i="4"/>
  <c r="AY372" i="4"/>
  <c r="AZ372" i="4"/>
  <c r="BA372" i="4"/>
  <c r="BA370" i="4" s="1"/>
  <c r="BA371" i="4" s="1"/>
  <c r="BB372" i="4"/>
  <c r="BB370" i="4" s="1"/>
  <c r="BB371" i="4" s="1"/>
  <c r="AJ376" i="4"/>
  <c r="AK376" i="4"/>
  <c r="AL376" i="4"/>
  <c r="AM376" i="4"/>
  <c r="AN376" i="4"/>
  <c r="AO376" i="4"/>
  <c r="AP376" i="4"/>
  <c r="AQ376" i="4"/>
  <c r="AR376" i="4"/>
  <c r="AS376" i="4"/>
  <c r="AT376" i="4"/>
  <c r="AU376" i="4"/>
  <c r="AV376" i="4"/>
  <c r="AW376" i="4"/>
  <c r="AX376" i="4"/>
  <c r="AY376" i="4"/>
  <c r="AZ376" i="4"/>
  <c r="BA376" i="4"/>
  <c r="BB376" i="4"/>
  <c r="AJ380" i="4"/>
  <c r="AK380" i="4"/>
  <c r="AL380" i="4"/>
  <c r="AM380" i="4"/>
  <c r="AN380" i="4"/>
  <c r="AO380" i="4"/>
  <c r="AP380" i="4"/>
  <c r="AQ380" i="4"/>
  <c r="AR380" i="4"/>
  <c r="AS380" i="4"/>
  <c r="AT380" i="4"/>
  <c r="AU380" i="4"/>
  <c r="AV380" i="4"/>
  <c r="AW380" i="4"/>
  <c r="AX380" i="4"/>
  <c r="AY380" i="4"/>
  <c r="AZ380" i="4"/>
  <c r="BA380" i="4"/>
  <c r="BB380" i="4"/>
  <c r="AM385" i="4"/>
  <c r="AM386" i="4" s="1"/>
  <c r="AN385" i="4"/>
  <c r="AN386" i="4" s="1"/>
  <c r="AO385" i="4"/>
  <c r="AO386" i="4" s="1"/>
  <c r="AX385" i="4"/>
  <c r="AX386" i="4" s="1"/>
  <c r="BB385" i="4"/>
  <c r="AU386" i="4"/>
  <c r="BB386" i="4"/>
  <c r="AJ387" i="4"/>
  <c r="AJ385" i="4" s="1"/>
  <c r="AK387" i="4"/>
  <c r="AK385" i="4" s="1"/>
  <c r="AK386" i="4" s="1"/>
  <c r="AL387" i="4"/>
  <c r="AL385" i="4" s="1"/>
  <c r="AL386" i="4" s="1"/>
  <c r="AM387" i="4"/>
  <c r="AN387" i="4"/>
  <c r="AO387" i="4"/>
  <c r="AP387" i="4"/>
  <c r="AQ387" i="4"/>
  <c r="AQ385" i="4" s="1"/>
  <c r="AQ386" i="4" s="1"/>
  <c r="AR387" i="4"/>
  <c r="AR385" i="4" s="1"/>
  <c r="AR386" i="4" s="1"/>
  <c r="AS387" i="4"/>
  <c r="AT387" i="4"/>
  <c r="AU387" i="4"/>
  <c r="AU385" i="4" s="1"/>
  <c r="AV387" i="4"/>
  <c r="AW387" i="4"/>
  <c r="AX387" i="4"/>
  <c r="AY387" i="4"/>
  <c r="AZ387" i="4"/>
  <c r="AZ385" i="4" s="1"/>
  <c r="AZ386" i="4" s="1"/>
  <c r="BA387" i="4"/>
  <c r="BB387" i="4"/>
  <c r="AJ391" i="4"/>
  <c r="AK391" i="4"/>
  <c r="AL391" i="4"/>
  <c r="AM391" i="4"/>
  <c r="AN391" i="4"/>
  <c r="AO391" i="4"/>
  <c r="AP391" i="4"/>
  <c r="AQ391" i="4"/>
  <c r="AR391" i="4"/>
  <c r="AS391" i="4"/>
  <c r="AT391" i="4"/>
  <c r="AU391" i="4"/>
  <c r="AV391" i="4"/>
  <c r="AW391" i="4"/>
  <c r="AW385" i="4" s="1"/>
  <c r="AW386" i="4" s="1"/>
  <c r="AX391" i="4"/>
  <c r="AY391" i="4"/>
  <c r="AY385" i="4" s="1"/>
  <c r="AY386" i="4" s="1"/>
  <c r="AZ391" i="4"/>
  <c r="BA391" i="4"/>
  <c r="BB391" i="4"/>
  <c r="AJ395" i="4"/>
  <c r="AK395" i="4"/>
  <c r="AL395" i="4"/>
  <c r="AM395" i="4"/>
  <c r="AN395" i="4"/>
  <c r="AO395" i="4"/>
  <c r="AP395" i="4"/>
  <c r="AP385" i="4" s="1"/>
  <c r="AP386" i="4" s="1"/>
  <c r="AQ395" i="4"/>
  <c r="AR395" i="4"/>
  <c r="AS395" i="4"/>
  <c r="AT395" i="4"/>
  <c r="AU395" i="4"/>
  <c r="AV395" i="4"/>
  <c r="AW395" i="4"/>
  <c r="AX395" i="4"/>
  <c r="AY395" i="4"/>
  <c r="AZ395" i="4"/>
  <c r="BA395" i="4"/>
  <c r="BA385" i="4" s="1"/>
  <c r="BA386" i="4" s="1"/>
  <c r="BB395" i="4"/>
  <c r="AM400" i="4"/>
  <c r="AM401" i="4" s="1"/>
  <c r="AN400" i="4"/>
  <c r="AN401" i="4" s="1"/>
  <c r="AO400" i="4"/>
  <c r="AO401" i="4" s="1"/>
  <c r="AQ400" i="4"/>
  <c r="AQ401" i="4" s="1"/>
  <c r="AZ400" i="4"/>
  <c r="AZ401" i="4" s="1"/>
  <c r="BA400" i="4"/>
  <c r="BA401" i="4" s="1"/>
  <c r="BB400" i="4"/>
  <c r="BB401" i="4" s="1"/>
  <c r="AJ402" i="4"/>
  <c r="AK402" i="4"/>
  <c r="AL402" i="4"/>
  <c r="AM402" i="4"/>
  <c r="AN402" i="4"/>
  <c r="AO402" i="4"/>
  <c r="AP402" i="4"/>
  <c r="AQ402" i="4"/>
  <c r="AR402" i="4"/>
  <c r="AR400" i="4" s="1"/>
  <c r="AR401" i="4" s="1"/>
  <c r="AS402" i="4"/>
  <c r="AS400" i="4" s="1"/>
  <c r="AT402" i="4"/>
  <c r="AU402" i="4"/>
  <c r="AV402" i="4"/>
  <c r="AW402" i="4"/>
  <c r="AX402" i="4"/>
  <c r="AY402" i="4"/>
  <c r="AZ402" i="4"/>
  <c r="BA402" i="4"/>
  <c r="BB402" i="4"/>
  <c r="AJ406" i="4"/>
  <c r="AJ400" i="4" s="1"/>
  <c r="AJ401" i="4" s="1"/>
  <c r="AK406" i="4"/>
  <c r="AL406" i="4"/>
  <c r="AM406" i="4"/>
  <c r="AN406" i="4"/>
  <c r="AO406" i="4"/>
  <c r="AP406" i="4"/>
  <c r="AQ406" i="4"/>
  <c r="AR406" i="4"/>
  <c r="AS406" i="4"/>
  <c r="AT406" i="4"/>
  <c r="AU406" i="4"/>
  <c r="AV406" i="4"/>
  <c r="AW406" i="4"/>
  <c r="AX406" i="4"/>
  <c r="AY406" i="4"/>
  <c r="AZ406" i="4"/>
  <c r="BA406" i="4"/>
  <c r="BB406" i="4"/>
  <c r="AJ410" i="4"/>
  <c r="AK410" i="4"/>
  <c r="AL410" i="4"/>
  <c r="AM410" i="4"/>
  <c r="AN410" i="4"/>
  <c r="AO410" i="4"/>
  <c r="AP410" i="4"/>
  <c r="AQ410" i="4"/>
  <c r="AR410" i="4"/>
  <c r="AS410" i="4"/>
  <c r="AT410" i="4"/>
  <c r="AU410" i="4"/>
  <c r="AV410" i="4"/>
  <c r="AW410" i="4"/>
  <c r="AX410" i="4"/>
  <c r="AX400" i="4" s="1"/>
  <c r="AX401" i="4" s="1"/>
  <c r="AY410" i="4"/>
  <c r="AY400" i="4" s="1"/>
  <c r="AZ410" i="4"/>
  <c r="BA410" i="4"/>
  <c r="BB410" i="4"/>
  <c r="AQ415" i="4"/>
  <c r="AQ416" i="4" s="1"/>
  <c r="AZ415" i="4"/>
  <c r="AZ416" i="4" s="1"/>
  <c r="AN416" i="4"/>
  <c r="AO416" i="4"/>
  <c r="AS416" i="4"/>
  <c r="AJ417" i="4"/>
  <c r="AK417" i="4"/>
  <c r="AL417" i="4"/>
  <c r="AM417" i="4"/>
  <c r="AN417" i="4"/>
  <c r="AN415" i="4" s="1"/>
  <c r="AO417" i="4"/>
  <c r="AP417" i="4"/>
  <c r="AQ417" i="4"/>
  <c r="AR417" i="4"/>
  <c r="AS417" i="4"/>
  <c r="AT417" i="4"/>
  <c r="AU417" i="4"/>
  <c r="AV417" i="4"/>
  <c r="AW417" i="4"/>
  <c r="AX417" i="4"/>
  <c r="AY417" i="4"/>
  <c r="AZ417" i="4"/>
  <c r="BA417" i="4"/>
  <c r="BA415" i="4" s="1"/>
  <c r="BA416" i="4" s="1"/>
  <c r="BB417" i="4"/>
  <c r="BB415" i="4" s="1"/>
  <c r="BB416" i="4" s="1"/>
  <c r="AJ421" i="4"/>
  <c r="AK421" i="4"/>
  <c r="AL421" i="4"/>
  <c r="AM421" i="4"/>
  <c r="AN421" i="4"/>
  <c r="AO421" i="4"/>
  <c r="AO415" i="4" s="1"/>
  <c r="AP421" i="4"/>
  <c r="AP415" i="4" s="1"/>
  <c r="AQ421" i="4"/>
  <c r="AR421" i="4"/>
  <c r="AR415" i="4" s="1"/>
  <c r="AR416" i="4" s="1"/>
  <c r="AS421" i="4"/>
  <c r="AT421" i="4"/>
  <c r="AU421" i="4"/>
  <c r="AV421" i="4"/>
  <c r="AW421" i="4"/>
  <c r="AX421" i="4"/>
  <c r="AY421" i="4"/>
  <c r="AZ421" i="4"/>
  <c r="BA421" i="4"/>
  <c r="BB421" i="4"/>
  <c r="AJ425" i="4"/>
  <c r="AK425" i="4"/>
  <c r="AL425" i="4"/>
  <c r="AM425" i="4"/>
  <c r="AN425" i="4"/>
  <c r="AO425" i="4"/>
  <c r="AP425" i="4"/>
  <c r="AQ425" i="4"/>
  <c r="AR425" i="4"/>
  <c r="AS425" i="4"/>
  <c r="AS415" i="4" s="1"/>
  <c r="AT425" i="4"/>
  <c r="AT415" i="4" s="1"/>
  <c r="AT416" i="4" s="1"/>
  <c r="AU425" i="4"/>
  <c r="AV425" i="4"/>
  <c r="AW425" i="4"/>
  <c r="AX425" i="4"/>
  <c r="AY425" i="4"/>
  <c r="AZ425" i="4"/>
  <c r="BA425" i="4"/>
  <c r="BB425" i="4"/>
  <c r="AJ430" i="4"/>
  <c r="AK430" i="4"/>
  <c r="AK431" i="4" s="1"/>
  <c r="AQ430" i="4"/>
  <c r="AQ431" i="4" s="1"/>
  <c r="AW431" i="4"/>
  <c r="AJ432" i="4"/>
  <c r="AK432" i="4"/>
  <c r="AL432" i="4"/>
  <c r="AL430" i="4" s="1"/>
  <c r="AL431" i="4" s="1"/>
  <c r="AM432" i="4"/>
  <c r="AM430" i="4" s="1"/>
  <c r="AN432" i="4"/>
  <c r="AO432" i="4"/>
  <c r="AP432" i="4"/>
  <c r="AQ432" i="4"/>
  <c r="AR432" i="4"/>
  <c r="AS432" i="4"/>
  <c r="AT432" i="4"/>
  <c r="AT430" i="4" s="1"/>
  <c r="AT431" i="4" s="1"/>
  <c r="AU432" i="4"/>
  <c r="AU430" i="4" s="1"/>
  <c r="AU431" i="4" s="1"/>
  <c r="AV432" i="4"/>
  <c r="AV430" i="4" s="1"/>
  <c r="AW432" i="4"/>
  <c r="AW430" i="4" s="1"/>
  <c r="AX432" i="4"/>
  <c r="AX430" i="4" s="1"/>
  <c r="AX431" i="4" s="1"/>
  <c r="AY432" i="4"/>
  <c r="AZ432" i="4"/>
  <c r="BA432" i="4"/>
  <c r="BB432" i="4"/>
  <c r="AJ436" i="4"/>
  <c r="AK436" i="4"/>
  <c r="AL436" i="4"/>
  <c r="AM436" i="4"/>
  <c r="AN436" i="4"/>
  <c r="AO436" i="4"/>
  <c r="AP436" i="4"/>
  <c r="AQ436" i="4"/>
  <c r="AR436" i="4"/>
  <c r="AR430" i="4" s="1"/>
  <c r="AR431" i="4" s="1"/>
  <c r="AS436" i="4"/>
  <c r="AS430" i="4" s="1"/>
  <c r="AT436" i="4"/>
  <c r="AU436" i="4"/>
  <c r="AV436" i="4"/>
  <c r="AW436" i="4"/>
  <c r="AX436" i="4"/>
  <c r="AY436" i="4"/>
  <c r="AZ436" i="4"/>
  <c r="BA436" i="4"/>
  <c r="BB436" i="4"/>
  <c r="AJ440" i="4"/>
  <c r="AK440" i="4"/>
  <c r="AL440" i="4"/>
  <c r="AM440" i="4"/>
  <c r="AN440" i="4"/>
  <c r="AO440" i="4"/>
  <c r="AO430" i="4" s="1"/>
  <c r="AO431" i="4" s="1"/>
  <c r="AP440" i="4"/>
  <c r="AP430" i="4" s="1"/>
  <c r="AQ440" i="4"/>
  <c r="AR440" i="4"/>
  <c r="AS440" i="4"/>
  <c r="AT440" i="4"/>
  <c r="AU440" i="4"/>
  <c r="AV440" i="4"/>
  <c r="AW440" i="4"/>
  <c r="AX440" i="4"/>
  <c r="AY440" i="4"/>
  <c r="AZ440" i="4"/>
  <c r="BA440" i="4"/>
  <c r="BB440" i="4"/>
  <c r="AR445" i="4"/>
  <c r="AS445" i="4"/>
  <c r="AK446" i="4"/>
  <c r="AQ446" i="4"/>
  <c r="AR446" i="4"/>
  <c r="AS446" i="4"/>
  <c r="AT446" i="4"/>
  <c r="AJ447" i="4"/>
  <c r="AK447" i="4"/>
  <c r="AL447" i="4"/>
  <c r="AM447" i="4"/>
  <c r="AN447" i="4"/>
  <c r="AO447" i="4"/>
  <c r="AP447" i="4"/>
  <c r="AQ447" i="4"/>
  <c r="AR447" i="4"/>
  <c r="AS447" i="4"/>
  <c r="AT447" i="4"/>
  <c r="AU447" i="4"/>
  <c r="AU445" i="4" s="1"/>
  <c r="AU446" i="4" s="1"/>
  <c r="AV447" i="4"/>
  <c r="AW447" i="4"/>
  <c r="AX447" i="4"/>
  <c r="AY447" i="4"/>
  <c r="AZ447" i="4"/>
  <c r="BA447" i="4"/>
  <c r="BB447" i="4"/>
  <c r="AJ451" i="4"/>
  <c r="AK451" i="4"/>
  <c r="AK445" i="4" s="1"/>
  <c r="AL451" i="4"/>
  <c r="AL445" i="4" s="1"/>
  <c r="AL446" i="4" s="1"/>
  <c r="AM451" i="4"/>
  <c r="AM445" i="4" s="1"/>
  <c r="AN451" i="4"/>
  <c r="AN445" i="4" s="1"/>
  <c r="AN446" i="4" s="1"/>
  <c r="AO451" i="4"/>
  <c r="AO445" i="4" s="1"/>
  <c r="AO446" i="4" s="1"/>
  <c r="AP451" i="4"/>
  <c r="AP445" i="4" s="1"/>
  <c r="AP446" i="4" s="1"/>
  <c r="AQ451" i="4"/>
  <c r="AR451" i="4"/>
  <c r="AS451" i="4"/>
  <c r="AT451" i="4"/>
  <c r="AU451" i="4"/>
  <c r="AV451" i="4"/>
  <c r="AW451" i="4"/>
  <c r="AX451" i="4"/>
  <c r="AY451" i="4"/>
  <c r="AZ451" i="4"/>
  <c r="BA451" i="4"/>
  <c r="BB451" i="4"/>
  <c r="AJ455" i="4"/>
  <c r="AK455" i="4"/>
  <c r="AL455" i="4"/>
  <c r="AM455" i="4"/>
  <c r="AN455" i="4"/>
  <c r="AO455" i="4"/>
  <c r="AP455" i="4"/>
  <c r="AQ455" i="4"/>
  <c r="AQ445" i="4" s="1"/>
  <c r="AR455" i="4"/>
  <c r="AS455" i="4"/>
  <c r="AT455" i="4"/>
  <c r="AT445" i="4" s="1"/>
  <c r="AU455" i="4"/>
  <c r="AV455" i="4"/>
  <c r="AW455" i="4"/>
  <c r="AX455" i="4"/>
  <c r="AY455" i="4"/>
  <c r="AZ455" i="4"/>
  <c r="BA455" i="4"/>
  <c r="BA445" i="4" s="1"/>
  <c r="BA446" i="4" s="1"/>
  <c r="BB455" i="4"/>
  <c r="AJ460" i="4"/>
  <c r="AQ460" i="4"/>
  <c r="AQ461" i="4" s="1"/>
  <c r="AW460" i="4"/>
  <c r="AX460" i="4"/>
  <c r="AX461" i="4" s="1"/>
  <c r="AZ460" i="4"/>
  <c r="AZ461" i="4" s="1"/>
  <c r="BA460" i="4"/>
  <c r="BA461" i="4" s="1"/>
  <c r="BB460" i="4"/>
  <c r="BB461" i="4" s="1"/>
  <c r="AT461" i="4"/>
  <c r="AW461" i="4"/>
  <c r="AJ462" i="4"/>
  <c r="AK462" i="4"/>
  <c r="AL462" i="4"/>
  <c r="AM462" i="4"/>
  <c r="AN462" i="4"/>
  <c r="AO462" i="4"/>
  <c r="AP462" i="4"/>
  <c r="AQ462" i="4"/>
  <c r="AR462" i="4"/>
  <c r="AR460" i="4" s="1"/>
  <c r="AR461" i="4" s="1"/>
  <c r="AS462" i="4"/>
  <c r="AS460" i="4" s="1"/>
  <c r="AT462" i="4"/>
  <c r="AT460" i="4" s="1"/>
  <c r="AU462" i="4"/>
  <c r="AV462" i="4"/>
  <c r="AW462" i="4"/>
  <c r="AX462" i="4"/>
  <c r="AY462" i="4"/>
  <c r="AY460" i="4" s="1"/>
  <c r="AY461" i="4" s="1"/>
  <c r="AZ462" i="4"/>
  <c r="BA462" i="4"/>
  <c r="BB462" i="4"/>
  <c r="AJ466" i="4"/>
  <c r="AK466" i="4"/>
  <c r="AK460" i="4" s="1"/>
  <c r="AK461" i="4" s="1"/>
  <c r="AL466" i="4"/>
  <c r="AM466" i="4"/>
  <c r="AN466" i="4"/>
  <c r="AO466" i="4"/>
  <c r="AP466" i="4"/>
  <c r="AQ466" i="4"/>
  <c r="AR466" i="4"/>
  <c r="AS466" i="4"/>
  <c r="AT466" i="4"/>
  <c r="AU466" i="4"/>
  <c r="AV466" i="4"/>
  <c r="AW466" i="4"/>
  <c r="AX466" i="4"/>
  <c r="AY466" i="4"/>
  <c r="AZ466" i="4"/>
  <c r="BA466" i="4"/>
  <c r="BB466" i="4"/>
  <c r="AJ470" i="4"/>
  <c r="AK470" i="4"/>
  <c r="AL470" i="4"/>
  <c r="AM470" i="4"/>
  <c r="AN470" i="4"/>
  <c r="AO470" i="4"/>
  <c r="AP470" i="4"/>
  <c r="AQ470" i="4"/>
  <c r="AR470" i="4"/>
  <c r="AS470" i="4"/>
  <c r="AT470" i="4"/>
  <c r="AU470" i="4"/>
  <c r="AV470" i="4"/>
  <c r="AW470" i="4"/>
  <c r="AX470" i="4"/>
  <c r="AY470" i="4"/>
  <c r="AZ470" i="4"/>
  <c r="BA470" i="4"/>
  <c r="BB470" i="4"/>
  <c r="AV475" i="4"/>
  <c r="AW475" i="4"/>
  <c r="AW476" i="4" s="1"/>
  <c r="AZ475" i="4"/>
  <c r="AZ476" i="4" s="1"/>
  <c r="AS476" i="4"/>
  <c r="AJ477" i="4"/>
  <c r="AK477" i="4"/>
  <c r="AK475" i="4" s="1"/>
  <c r="AK476" i="4" s="1"/>
  <c r="AL477" i="4"/>
  <c r="AL475" i="4" s="1"/>
  <c r="AL476" i="4" s="1"/>
  <c r="AM477" i="4"/>
  <c r="AM475" i="4" s="1"/>
  <c r="AN477" i="4"/>
  <c r="AN475" i="4" s="1"/>
  <c r="AN476" i="4" s="1"/>
  <c r="AO477" i="4"/>
  <c r="AO475" i="4" s="1"/>
  <c r="AO476" i="4" s="1"/>
  <c r="AP477" i="4"/>
  <c r="AP475" i="4" s="1"/>
  <c r="AQ477" i="4"/>
  <c r="AR477" i="4"/>
  <c r="AS477" i="4"/>
  <c r="AT477" i="4"/>
  <c r="AT475" i="4" s="1"/>
  <c r="AT476" i="4" s="1"/>
  <c r="AU477" i="4"/>
  <c r="AU475" i="4" s="1"/>
  <c r="AU476" i="4" s="1"/>
  <c r="AV477" i="4"/>
  <c r="AW477" i="4"/>
  <c r="AX477" i="4"/>
  <c r="AY477" i="4"/>
  <c r="AZ477" i="4"/>
  <c r="BA477" i="4"/>
  <c r="BB477" i="4"/>
  <c r="AJ481" i="4"/>
  <c r="AK481" i="4"/>
  <c r="AL481" i="4"/>
  <c r="AM481" i="4"/>
  <c r="AN481" i="4"/>
  <c r="AO481" i="4"/>
  <c r="AP481" i="4"/>
  <c r="AQ481" i="4"/>
  <c r="AR481" i="4"/>
  <c r="AS481" i="4"/>
  <c r="AT481" i="4"/>
  <c r="AU481" i="4"/>
  <c r="AV481" i="4"/>
  <c r="AW481" i="4"/>
  <c r="AX481" i="4"/>
  <c r="AY481" i="4"/>
  <c r="AZ481" i="4"/>
  <c r="BA481" i="4"/>
  <c r="BA475" i="4" s="1"/>
  <c r="BA476" i="4" s="1"/>
  <c r="BB481" i="4"/>
  <c r="BB475" i="4" s="1"/>
  <c r="BB476" i="4" s="1"/>
  <c r="AJ485" i="4"/>
  <c r="AK485" i="4"/>
  <c r="AL485" i="4"/>
  <c r="AM485" i="4"/>
  <c r="AN485" i="4"/>
  <c r="AO485" i="4"/>
  <c r="AP485" i="4"/>
  <c r="AQ485" i="4"/>
  <c r="AR485" i="4"/>
  <c r="AS485" i="4"/>
  <c r="AS475" i="4" s="1"/>
  <c r="AT485" i="4"/>
  <c r="AU485" i="4"/>
  <c r="AV485" i="4"/>
  <c r="AW485" i="4"/>
  <c r="AX485" i="4"/>
  <c r="AY485" i="4"/>
  <c r="AZ485" i="4"/>
  <c r="BA485" i="4"/>
  <c r="BB485" i="4"/>
  <c r="AT490" i="4"/>
  <c r="AT491" i="4" s="1"/>
  <c r="AU490" i="4"/>
  <c r="AU491" i="4" s="1"/>
  <c r="AV490" i="4"/>
  <c r="AW490" i="4"/>
  <c r="AW491" i="4" s="1"/>
  <c r="AX490" i="4"/>
  <c r="AX491" i="4" s="1"/>
  <c r="AY490" i="4"/>
  <c r="AY491" i="4" s="1"/>
  <c r="AZ490" i="4"/>
  <c r="AZ491" i="4" s="1"/>
  <c r="BA490" i="4"/>
  <c r="BA491" i="4" s="1"/>
  <c r="BB490" i="4"/>
  <c r="BB491" i="4" s="1"/>
  <c r="AN491" i="4"/>
  <c r="AJ492" i="4"/>
  <c r="AJ490" i="4" s="1"/>
  <c r="AK492" i="4"/>
  <c r="AL492" i="4"/>
  <c r="AM492" i="4"/>
  <c r="AN492" i="4"/>
  <c r="AN490" i="4" s="1"/>
  <c r="AO492" i="4"/>
  <c r="AO490" i="4" s="1"/>
  <c r="AO491" i="4" s="1"/>
  <c r="AP492" i="4"/>
  <c r="AP490" i="4" s="1"/>
  <c r="AQ492" i="4"/>
  <c r="AQ490" i="4" s="1"/>
  <c r="AQ491" i="4" s="1"/>
  <c r="AR492" i="4"/>
  <c r="AS492" i="4"/>
  <c r="AS490" i="4" s="1"/>
  <c r="AT492" i="4"/>
  <c r="AU492" i="4"/>
  <c r="AV492" i="4"/>
  <c r="AW492" i="4"/>
  <c r="AX492" i="4"/>
  <c r="AY492" i="4"/>
  <c r="AZ492" i="4"/>
  <c r="BA492" i="4"/>
  <c r="BB492" i="4"/>
  <c r="AJ496" i="4"/>
  <c r="AK496" i="4"/>
  <c r="AL496" i="4"/>
  <c r="AM496" i="4"/>
  <c r="AN496" i="4"/>
  <c r="AO496" i="4"/>
  <c r="AP496" i="4"/>
  <c r="AQ496" i="4"/>
  <c r="AR496" i="4"/>
  <c r="AS496" i="4"/>
  <c r="AT496" i="4"/>
  <c r="AU496" i="4"/>
  <c r="AV496" i="4"/>
  <c r="AW496" i="4"/>
  <c r="AX496" i="4"/>
  <c r="AY496" i="4"/>
  <c r="AZ496" i="4"/>
  <c r="BA496" i="4"/>
  <c r="BB496" i="4"/>
  <c r="AJ500" i="4"/>
  <c r="AK500" i="4"/>
  <c r="AL500" i="4"/>
  <c r="AM500" i="4"/>
  <c r="AN500" i="4"/>
  <c r="AO500" i="4"/>
  <c r="AP500" i="4"/>
  <c r="AQ500" i="4"/>
  <c r="AR500" i="4"/>
  <c r="AS500" i="4"/>
  <c r="AT500" i="4"/>
  <c r="AU500" i="4"/>
  <c r="AV500" i="4"/>
  <c r="AW500" i="4"/>
  <c r="AX500" i="4"/>
  <c r="AY500" i="4"/>
  <c r="AZ500" i="4"/>
  <c r="BA500" i="4"/>
  <c r="BB500" i="4"/>
  <c r="AT505" i="4"/>
  <c r="AT506" i="4" s="1"/>
  <c r="AU505" i="4"/>
  <c r="AU506" i="4" s="1"/>
  <c r="AV505" i="4"/>
  <c r="AY505" i="4"/>
  <c r="AY506" i="4" s="1"/>
  <c r="AJ506" i="4"/>
  <c r="AK506" i="4"/>
  <c r="AJ507" i="4"/>
  <c r="AJ505" i="4" s="1"/>
  <c r="AK507" i="4"/>
  <c r="AK505" i="4" s="1"/>
  <c r="AL507" i="4"/>
  <c r="AL505" i="4" s="1"/>
  <c r="AL506" i="4" s="1"/>
  <c r="AM507" i="4"/>
  <c r="AN507" i="4"/>
  <c r="AO507" i="4"/>
  <c r="AP507" i="4"/>
  <c r="AQ507" i="4"/>
  <c r="AQ505" i="4" s="1"/>
  <c r="AQ506" i="4" s="1"/>
  <c r="AR507" i="4"/>
  <c r="AS507" i="4"/>
  <c r="AT507" i="4"/>
  <c r="AU507" i="4"/>
  <c r="AV507" i="4"/>
  <c r="AW507" i="4"/>
  <c r="AW505" i="4" s="1"/>
  <c r="AW506" i="4" s="1"/>
  <c r="AX507" i="4"/>
  <c r="AX505" i="4" s="1"/>
  <c r="AX506" i="4" s="1"/>
  <c r="AY507" i="4"/>
  <c r="AZ507" i="4"/>
  <c r="BA507" i="4"/>
  <c r="BB507" i="4"/>
  <c r="AJ511" i="4"/>
  <c r="AK511" i="4"/>
  <c r="AL511" i="4"/>
  <c r="AM511" i="4"/>
  <c r="AN511" i="4"/>
  <c r="AO511" i="4"/>
  <c r="AO505" i="4" s="1"/>
  <c r="AO506" i="4" s="1"/>
  <c r="AP511" i="4"/>
  <c r="AQ511" i="4"/>
  <c r="AR511" i="4"/>
  <c r="AS511" i="4"/>
  <c r="AT511" i="4"/>
  <c r="AU511" i="4"/>
  <c r="AV511" i="4"/>
  <c r="AW511" i="4"/>
  <c r="AX511" i="4"/>
  <c r="AY511" i="4"/>
  <c r="AZ511" i="4"/>
  <c r="BA511" i="4"/>
  <c r="BB511" i="4"/>
  <c r="AJ515" i="4"/>
  <c r="AK515" i="4"/>
  <c r="AL515" i="4"/>
  <c r="AM515" i="4"/>
  <c r="AN515" i="4"/>
  <c r="AO515" i="4"/>
  <c r="AP515" i="4"/>
  <c r="AQ515" i="4"/>
  <c r="AR515" i="4"/>
  <c r="AS515" i="4"/>
  <c r="AT515" i="4"/>
  <c r="AU515" i="4"/>
  <c r="AV515" i="4"/>
  <c r="AW515" i="4"/>
  <c r="AX515" i="4"/>
  <c r="AY515" i="4"/>
  <c r="AZ515" i="4"/>
  <c r="AZ505" i="4" s="1"/>
  <c r="AZ506" i="4" s="1"/>
  <c r="BA515" i="4"/>
  <c r="BA505" i="4" s="1"/>
  <c r="BA506" i="4" s="1"/>
  <c r="BB515" i="4"/>
  <c r="BB505" i="4" s="1"/>
  <c r="BB506" i="4" s="1"/>
  <c r="AN520" i="4"/>
  <c r="AN521" i="4" s="1"/>
  <c r="AO520" i="4"/>
  <c r="AO521" i="4" s="1"/>
  <c r="AP520" i="4"/>
  <c r="AW520" i="4"/>
  <c r="AW521" i="4" s="1"/>
  <c r="AX520" i="4"/>
  <c r="AX521" i="4" s="1"/>
  <c r="AY520" i="4"/>
  <c r="AY521" i="4" s="1"/>
  <c r="AZ520" i="4"/>
  <c r="AZ521" i="4" s="1"/>
  <c r="AU521" i="4"/>
  <c r="AJ522" i="4"/>
  <c r="AK522" i="4"/>
  <c r="AL522" i="4"/>
  <c r="AL520" i="4" s="1"/>
  <c r="AL521" i="4" s="1"/>
  <c r="AM522" i="4"/>
  <c r="AM520" i="4" s="1"/>
  <c r="AN522" i="4"/>
  <c r="AO522" i="4"/>
  <c r="AP522" i="4"/>
  <c r="AQ522" i="4"/>
  <c r="AQ520" i="4" s="1"/>
  <c r="AQ521" i="4" s="1"/>
  <c r="AR522" i="4"/>
  <c r="AR520" i="4" s="1"/>
  <c r="AR521" i="4" s="1"/>
  <c r="AS522" i="4"/>
  <c r="AS520" i="4" s="1"/>
  <c r="AS521" i="4" s="1"/>
  <c r="AT522" i="4"/>
  <c r="AT520" i="4" s="1"/>
  <c r="AT521" i="4" s="1"/>
  <c r="AU522" i="4"/>
  <c r="AU520" i="4" s="1"/>
  <c r="BI520" i="4" s="1"/>
  <c r="AV522" i="4"/>
  <c r="AV520" i="4" s="1"/>
  <c r="AW522" i="4"/>
  <c r="AX522" i="4"/>
  <c r="AY522" i="4"/>
  <c r="AZ522" i="4"/>
  <c r="BA522" i="4"/>
  <c r="BB522" i="4"/>
  <c r="AJ526" i="4"/>
  <c r="AK526" i="4"/>
  <c r="AL526" i="4"/>
  <c r="AM526" i="4"/>
  <c r="AN526" i="4"/>
  <c r="AO526" i="4"/>
  <c r="AP526" i="4"/>
  <c r="AQ526" i="4"/>
  <c r="AR526" i="4"/>
  <c r="AS526" i="4"/>
  <c r="AT526" i="4"/>
  <c r="AU526" i="4"/>
  <c r="AV526" i="4"/>
  <c r="AW526" i="4"/>
  <c r="AX526" i="4"/>
  <c r="AY526" i="4"/>
  <c r="AZ526" i="4"/>
  <c r="BA526" i="4"/>
  <c r="BA520" i="4" s="1"/>
  <c r="BA521" i="4" s="1"/>
  <c r="BB526" i="4"/>
  <c r="BB520" i="4" s="1"/>
  <c r="BB521" i="4" s="1"/>
  <c r="AJ530" i="4"/>
  <c r="AK530" i="4"/>
  <c r="AL530" i="4"/>
  <c r="AM530" i="4"/>
  <c r="AN530" i="4"/>
  <c r="AO530" i="4"/>
  <c r="AP530" i="4"/>
  <c r="AQ530" i="4"/>
  <c r="AR530" i="4"/>
  <c r="AS530" i="4"/>
  <c r="AT530" i="4"/>
  <c r="AU530" i="4"/>
  <c r="AV530" i="4"/>
  <c r="AW530" i="4"/>
  <c r="AX530" i="4"/>
  <c r="AY530" i="4"/>
  <c r="AZ530" i="4"/>
  <c r="BA530" i="4"/>
  <c r="BB530" i="4"/>
  <c r="AQ535" i="4"/>
  <c r="AQ536" i="4" s="1"/>
  <c r="AR535" i="4"/>
  <c r="AR536" i="4" s="1"/>
  <c r="AS535" i="4"/>
  <c r="AT535" i="4"/>
  <c r="AT536" i="4" s="1"/>
  <c r="AV535" i="4"/>
  <c r="AZ535" i="4"/>
  <c r="AZ536" i="4" s="1"/>
  <c r="BB535" i="4"/>
  <c r="BB536" i="4" s="1"/>
  <c r="AN536" i="4"/>
  <c r="AJ537" i="4"/>
  <c r="AJ535" i="4" s="1"/>
  <c r="AK537" i="4"/>
  <c r="AK535" i="4" s="1"/>
  <c r="AK536" i="4" s="1"/>
  <c r="AL537" i="4"/>
  <c r="AL535" i="4" s="1"/>
  <c r="AL536" i="4" s="1"/>
  <c r="AM537" i="4"/>
  <c r="AN537" i="4"/>
  <c r="AN535" i="4" s="1"/>
  <c r="AO537" i="4"/>
  <c r="AP537" i="4"/>
  <c r="AQ537" i="4"/>
  <c r="AR537" i="4"/>
  <c r="AS537" i="4"/>
  <c r="AT537" i="4"/>
  <c r="AU537" i="4"/>
  <c r="AV537" i="4"/>
  <c r="AW537" i="4"/>
  <c r="AX537" i="4"/>
  <c r="AX535" i="4" s="1"/>
  <c r="AX536" i="4" s="1"/>
  <c r="AY537" i="4"/>
  <c r="AY535" i="4" s="1"/>
  <c r="AY536" i="4" s="1"/>
  <c r="AZ537" i="4"/>
  <c r="BA537" i="4"/>
  <c r="BA535" i="4" s="1"/>
  <c r="BA536" i="4" s="1"/>
  <c r="BB537" i="4"/>
  <c r="AJ541" i="4"/>
  <c r="AK541" i="4"/>
  <c r="AL541" i="4"/>
  <c r="AM541" i="4"/>
  <c r="AN541" i="4"/>
  <c r="AO541" i="4"/>
  <c r="AP541" i="4"/>
  <c r="AQ541" i="4"/>
  <c r="AR541" i="4"/>
  <c r="AS541" i="4"/>
  <c r="AT541" i="4"/>
  <c r="AU541" i="4"/>
  <c r="AV541" i="4"/>
  <c r="AW541" i="4"/>
  <c r="AW535" i="4" s="1"/>
  <c r="AW536" i="4" s="1"/>
  <c r="AX541" i="4"/>
  <c r="AY541" i="4"/>
  <c r="AZ541" i="4"/>
  <c r="BA541" i="4"/>
  <c r="BB541" i="4"/>
  <c r="AJ545" i="4"/>
  <c r="AK545" i="4"/>
  <c r="AL545" i="4"/>
  <c r="AM545" i="4"/>
  <c r="AN545" i="4"/>
  <c r="AO545" i="4"/>
  <c r="AP545" i="4"/>
  <c r="AQ545" i="4"/>
  <c r="AR545" i="4"/>
  <c r="AS545" i="4"/>
  <c r="AT545" i="4"/>
  <c r="AU545" i="4"/>
  <c r="AU535" i="4" s="1"/>
  <c r="AU536" i="4" s="1"/>
  <c r="AV545" i="4"/>
  <c r="AW545" i="4"/>
  <c r="AX545" i="4"/>
  <c r="AY545" i="4"/>
  <c r="AZ545" i="4"/>
  <c r="BA545" i="4"/>
  <c r="BB545" i="4"/>
  <c r="AK550" i="4"/>
  <c r="AW550" i="4"/>
  <c r="AW551" i="4" s="1"/>
  <c r="AY550" i="4"/>
  <c r="AY551" i="4" s="1"/>
  <c r="AK551" i="4"/>
  <c r="AX551" i="4"/>
  <c r="AJ552" i="4"/>
  <c r="AJ550" i="4" s="1"/>
  <c r="BF550" i="4" s="1"/>
  <c r="AK552" i="4"/>
  <c r="AL552" i="4"/>
  <c r="AL550" i="4" s="1"/>
  <c r="AL551" i="4" s="1"/>
  <c r="AM552" i="4"/>
  <c r="AN552" i="4"/>
  <c r="AO552" i="4"/>
  <c r="AP552" i="4"/>
  <c r="AQ552" i="4"/>
  <c r="AR552" i="4"/>
  <c r="AS552" i="4"/>
  <c r="AT552" i="4"/>
  <c r="AT550" i="4" s="1"/>
  <c r="AT551" i="4" s="1"/>
  <c r="AU552" i="4"/>
  <c r="AU550" i="4" s="1"/>
  <c r="AU551" i="4" s="1"/>
  <c r="AV552" i="4"/>
  <c r="AV550" i="4" s="1"/>
  <c r="AW552" i="4"/>
  <c r="AX552" i="4"/>
  <c r="AX550" i="4" s="1"/>
  <c r="AY552" i="4"/>
  <c r="AZ552" i="4"/>
  <c r="BA552" i="4"/>
  <c r="BB552" i="4"/>
  <c r="AJ556" i="4"/>
  <c r="AK556" i="4"/>
  <c r="AL556" i="4"/>
  <c r="AM556" i="4"/>
  <c r="AN556" i="4"/>
  <c r="AO556" i="4"/>
  <c r="AP556" i="4"/>
  <c r="AQ556" i="4"/>
  <c r="AR556" i="4"/>
  <c r="AS556" i="4"/>
  <c r="AT556" i="4"/>
  <c r="AU556" i="4"/>
  <c r="AV556" i="4"/>
  <c r="AW556" i="4"/>
  <c r="AX556" i="4"/>
  <c r="AY556" i="4"/>
  <c r="AZ556" i="4"/>
  <c r="BA556" i="4"/>
  <c r="BB556" i="4"/>
  <c r="AJ560" i="4"/>
  <c r="AK560" i="4"/>
  <c r="AL560" i="4"/>
  <c r="AM560" i="4"/>
  <c r="AN560" i="4"/>
  <c r="AO560" i="4"/>
  <c r="AP560" i="4"/>
  <c r="AP550" i="4" s="1"/>
  <c r="AQ560" i="4"/>
  <c r="AR560" i="4"/>
  <c r="AS560" i="4"/>
  <c r="AS550" i="4" s="1"/>
  <c r="AS551" i="4" s="1"/>
  <c r="AT560" i="4"/>
  <c r="AU560" i="4"/>
  <c r="AV560" i="4"/>
  <c r="AW560" i="4"/>
  <c r="AX560" i="4"/>
  <c r="AY560" i="4"/>
  <c r="AZ560" i="4"/>
  <c r="BA560" i="4"/>
  <c r="BB560" i="4"/>
  <c r="AK565" i="4"/>
  <c r="AT565" i="4"/>
  <c r="AT566" i="4" s="1"/>
  <c r="AU565" i="4"/>
  <c r="AU566" i="4" s="1"/>
  <c r="BB565" i="4"/>
  <c r="BB566" i="4" s="1"/>
  <c r="AK566" i="4"/>
  <c r="AL566" i="4"/>
  <c r="AN566" i="4"/>
  <c r="AV566" i="4"/>
  <c r="AW566" i="4"/>
  <c r="AX566" i="4"/>
  <c r="AY566" i="4"/>
  <c r="AJ567" i="4"/>
  <c r="AK567" i="4"/>
  <c r="AL567" i="4"/>
  <c r="AM567" i="4"/>
  <c r="AN567" i="4"/>
  <c r="AO567" i="4"/>
  <c r="AP567" i="4"/>
  <c r="AP565" i="4" s="1"/>
  <c r="AP566" i="4" s="1"/>
  <c r="AQ567" i="4"/>
  <c r="AR567" i="4"/>
  <c r="AS567" i="4"/>
  <c r="AT567" i="4"/>
  <c r="AU567" i="4"/>
  <c r="AV567" i="4"/>
  <c r="AV565" i="4" s="1"/>
  <c r="AW567" i="4"/>
  <c r="AW565" i="4" s="1"/>
  <c r="AX567" i="4"/>
  <c r="AX565" i="4" s="1"/>
  <c r="AY567" i="4"/>
  <c r="AY565" i="4" s="1"/>
  <c r="AZ567" i="4"/>
  <c r="BA567" i="4"/>
  <c r="BB567" i="4"/>
  <c r="AJ571" i="4"/>
  <c r="AK571" i="4"/>
  <c r="AL571" i="4"/>
  <c r="AM571" i="4"/>
  <c r="AM565" i="4" s="1"/>
  <c r="BG565" i="4" s="1"/>
  <c r="AN571" i="4"/>
  <c r="AN565" i="4" s="1"/>
  <c r="AO571" i="4"/>
  <c r="AO565" i="4" s="1"/>
  <c r="AO566" i="4" s="1"/>
  <c r="AP571" i="4"/>
  <c r="AQ571" i="4"/>
  <c r="AR571" i="4"/>
  <c r="AS571" i="4"/>
  <c r="AT571" i="4"/>
  <c r="AU571" i="4"/>
  <c r="AV571" i="4"/>
  <c r="AW571" i="4"/>
  <c r="AX571" i="4"/>
  <c r="AY571" i="4"/>
  <c r="AZ571" i="4"/>
  <c r="BA571" i="4"/>
  <c r="BB571" i="4"/>
  <c r="AJ575" i="4"/>
  <c r="AK575" i="4"/>
  <c r="AL575" i="4"/>
  <c r="AL565" i="4" s="1"/>
  <c r="AM575" i="4"/>
  <c r="AN575" i="4"/>
  <c r="AO575" i="4"/>
  <c r="AP575" i="4"/>
  <c r="AQ575" i="4"/>
  <c r="AR575" i="4"/>
  <c r="AS575" i="4"/>
  <c r="AT575" i="4"/>
  <c r="AU575" i="4"/>
  <c r="AV575" i="4"/>
  <c r="AW575" i="4"/>
  <c r="AX575" i="4"/>
  <c r="AY575" i="4"/>
  <c r="AZ575" i="4"/>
  <c r="BA575" i="4"/>
  <c r="BA565" i="4" s="1"/>
  <c r="BA566" i="4" s="1"/>
  <c r="BB575" i="4"/>
  <c r="AW580" i="4"/>
  <c r="AW581" i="4" s="1"/>
  <c r="AX580" i="4"/>
  <c r="AX581" i="4" s="1"/>
  <c r="AY581" i="4"/>
  <c r="AJ582" i="4"/>
  <c r="AK582" i="4"/>
  <c r="AL582" i="4"/>
  <c r="AM582" i="4"/>
  <c r="AN582" i="4"/>
  <c r="AO582" i="4"/>
  <c r="AP582" i="4"/>
  <c r="AP580" i="4" s="1"/>
  <c r="AQ582" i="4"/>
  <c r="AQ580" i="4" s="1"/>
  <c r="AQ581" i="4" s="1"/>
  <c r="AR582" i="4"/>
  <c r="AR580" i="4" s="1"/>
  <c r="AR581" i="4" s="1"/>
  <c r="AS582" i="4"/>
  <c r="AS580" i="4" s="1"/>
  <c r="AT582" i="4"/>
  <c r="AT580" i="4" s="1"/>
  <c r="AT581" i="4" s="1"/>
  <c r="AU582" i="4"/>
  <c r="AU580" i="4" s="1"/>
  <c r="AU581" i="4" s="1"/>
  <c r="AV582" i="4"/>
  <c r="AV580" i="4" s="1"/>
  <c r="AW582" i="4"/>
  <c r="AX582" i="4"/>
  <c r="AY582" i="4"/>
  <c r="AY580" i="4" s="1"/>
  <c r="AZ582" i="4"/>
  <c r="BA582" i="4"/>
  <c r="BB582" i="4"/>
  <c r="AJ586" i="4"/>
  <c r="AK586" i="4"/>
  <c r="AL586" i="4"/>
  <c r="AM586" i="4"/>
  <c r="AN586" i="4"/>
  <c r="AO586" i="4"/>
  <c r="AP586" i="4"/>
  <c r="AQ586" i="4"/>
  <c r="AR586" i="4"/>
  <c r="AS586" i="4"/>
  <c r="AT586" i="4"/>
  <c r="AU586" i="4"/>
  <c r="AV586" i="4"/>
  <c r="AW586" i="4"/>
  <c r="AX586" i="4"/>
  <c r="AY586" i="4"/>
  <c r="AZ586" i="4"/>
  <c r="AZ580" i="4" s="1"/>
  <c r="AZ581" i="4" s="1"/>
  <c r="BA586" i="4"/>
  <c r="BA580" i="4" s="1"/>
  <c r="BA581" i="4" s="1"/>
  <c r="BB586" i="4"/>
  <c r="BB580" i="4" s="1"/>
  <c r="BB581" i="4" s="1"/>
  <c r="AJ590" i="4"/>
  <c r="AK590" i="4"/>
  <c r="AK580" i="4" s="1"/>
  <c r="AK581" i="4" s="1"/>
  <c r="AL590" i="4"/>
  <c r="AL580" i="4" s="1"/>
  <c r="AL581" i="4" s="1"/>
  <c r="AM590" i="4"/>
  <c r="AM580" i="4" s="1"/>
  <c r="AN590" i="4"/>
  <c r="AO590" i="4"/>
  <c r="AP590" i="4"/>
  <c r="AQ590" i="4"/>
  <c r="AR590" i="4"/>
  <c r="AS590" i="4"/>
  <c r="AT590" i="4"/>
  <c r="AU590" i="4"/>
  <c r="AV590" i="4"/>
  <c r="AW590" i="4"/>
  <c r="AX590" i="4"/>
  <c r="AY590" i="4"/>
  <c r="AZ590" i="4"/>
  <c r="BA590" i="4"/>
  <c r="BB590" i="4"/>
  <c r="AS596" i="4"/>
  <c r="AT596" i="4"/>
  <c r="AJ597" i="4"/>
  <c r="AJ595" i="4" s="1"/>
  <c r="AK597" i="4"/>
  <c r="AL597" i="4"/>
  <c r="AM597" i="4"/>
  <c r="AN597" i="4"/>
  <c r="AO597" i="4"/>
  <c r="AP597" i="4"/>
  <c r="AQ597" i="4"/>
  <c r="AR597" i="4"/>
  <c r="AS597" i="4"/>
  <c r="AS595" i="4" s="1"/>
  <c r="AT597" i="4"/>
  <c r="AU597" i="4"/>
  <c r="AV597" i="4"/>
  <c r="AW597" i="4"/>
  <c r="AX597" i="4"/>
  <c r="AY597" i="4"/>
  <c r="AZ597" i="4"/>
  <c r="BA597" i="4"/>
  <c r="BB597" i="4"/>
  <c r="AJ601" i="4"/>
  <c r="AK601" i="4"/>
  <c r="AL601" i="4"/>
  <c r="AM601" i="4"/>
  <c r="AN601" i="4"/>
  <c r="AO601" i="4"/>
  <c r="AP601" i="4"/>
  <c r="AQ601" i="4"/>
  <c r="AR601" i="4"/>
  <c r="AS601" i="4"/>
  <c r="AT601" i="4"/>
  <c r="AU601" i="4"/>
  <c r="AV601" i="4"/>
  <c r="AW601" i="4"/>
  <c r="AX601" i="4"/>
  <c r="AY601" i="4"/>
  <c r="AZ601" i="4"/>
  <c r="BA601" i="4"/>
  <c r="BB601" i="4"/>
  <c r="AJ605" i="4"/>
  <c r="AK605" i="4"/>
  <c r="AL605" i="4"/>
  <c r="AM605" i="4"/>
  <c r="AN605" i="4"/>
  <c r="AO605" i="4"/>
  <c r="AP605" i="4"/>
  <c r="AQ605" i="4"/>
  <c r="AR605" i="4"/>
  <c r="AS605" i="4"/>
  <c r="AT605" i="4"/>
  <c r="AT595" i="4" s="1"/>
  <c r="AU605" i="4"/>
  <c r="AV605" i="4"/>
  <c r="AW605" i="4"/>
  <c r="AX605" i="4"/>
  <c r="AY605" i="4"/>
  <c r="AZ605" i="4"/>
  <c r="BA605" i="4"/>
  <c r="BB605" i="4"/>
  <c r="AO610" i="4"/>
  <c r="AO611" i="4" s="1"/>
  <c r="AP610" i="4"/>
  <c r="AR610" i="4"/>
  <c r="AR611" i="4" s="1"/>
  <c r="AS610" i="4"/>
  <c r="AV610" i="4"/>
  <c r="AX610" i="4"/>
  <c r="AY610" i="4"/>
  <c r="AY611" i="4" s="1"/>
  <c r="BA610" i="4"/>
  <c r="BA611" i="4" s="1"/>
  <c r="AQ611" i="4"/>
  <c r="AX611" i="4"/>
  <c r="BB611" i="4"/>
  <c r="AJ612" i="4"/>
  <c r="AJ610" i="4" s="1"/>
  <c r="AK612" i="4"/>
  <c r="AL612" i="4"/>
  <c r="AM612" i="4"/>
  <c r="AN612" i="4"/>
  <c r="AO612" i="4"/>
  <c r="AP612" i="4"/>
  <c r="AQ612" i="4"/>
  <c r="AQ610" i="4" s="1"/>
  <c r="AR612" i="4"/>
  <c r="AS612" i="4"/>
  <c r="AT612" i="4"/>
  <c r="AT610" i="4" s="1"/>
  <c r="AT611" i="4" s="1"/>
  <c r="AU612" i="4"/>
  <c r="AU610" i="4" s="1"/>
  <c r="AU611" i="4" s="1"/>
  <c r="AV612" i="4"/>
  <c r="AW612" i="4"/>
  <c r="AX612" i="4"/>
  <c r="AY612" i="4"/>
  <c r="AZ612" i="4"/>
  <c r="BA612" i="4"/>
  <c r="BB612" i="4"/>
  <c r="BB610" i="4" s="1"/>
  <c r="AJ616" i="4"/>
  <c r="AK616" i="4"/>
  <c r="AL616" i="4"/>
  <c r="AM616" i="4"/>
  <c r="AN616" i="4"/>
  <c r="AO616" i="4"/>
  <c r="AP616" i="4"/>
  <c r="AQ616" i="4"/>
  <c r="AR616" i="4"/>
  <c r="AS616" i="4"/>
  <c r="AT616" i="4"/>
  <c r="AU616" i="4"/>
  <c r="AV616" i="4"/>
  <c r="AW616" i="4"/>
  <c r="AW610" i="4" s="1"/>
  <c r="AW611" i="4" s="1"/>
  <c r="AX616" i="4"/>
  <c r="AY616" i="4"/>
  <c r="AZ616" i="4"/>
  <c r="AZ610" i="4" s="1"/>
  <c r="AZ611" i="4" s="1"/>
  <c r="BA616" i="4"/>
  <c r="BB616" i="4"/>
  <c r="AJ620" i="4"/>
  <c r="AK620" i="4"/>
  <c r="AL620" i="4"/>
  <c r="AM620" i="4"/>
  <c r="AN620" i="4"/>
  <c r="AO620" i="4"/>
  <c r="AP620" i="4"/>
  <c r="AQ620" i="4"/>
  <c r="AR620" i="4"/>
  <c r="AS620" i="4"/>
  <c r="AT620" i="4"/>
  <c r="AU620" i="4"/>
  <c r="AV620" i="4"/>
  <c r="AW620" i="4"/>
  <c r="AX620" i="4"/>
  <c r="AY620" i="4"/>
  <c r="AZ620" i="4"/>
  <c r="BA620" i="4"/>
  <c r="BB620" i="4"/>
  <c r="AK625" i="4"/>
  <c r="BF625" i="4" s="1"/>
  <c r="AS625" i="4"/>
  <c r="AT625" i="4"/>
  <c r="AT626" i="4" s="1"/>
  <c r="AU625" i="4"/>
  <c r="AX625" i="4"/>
  <c r="AX626" i="4" s="1"/>
  <c r="AJ626" i="4"/>
  <c r="AK626" i="4"/>
  <c r="AU626" i="4"/>
  <c r="AW626" i="4"/>
  <c r="AJ627" i="4"/>
  <c r="AJ625" i="4" s="1"/>
  <c r="AK627" i="4"/>
  <c r="AL627" i="4"/>
  <c r="AM627" i="4"/>
  <c r="AM625" i="4" s="1"/>
  <c r="AN627" i="4"/>
  <c r="AN625" i="4" s="1"/>
  <c r="AN626" i="4" s="1"/>
  <c r="AO627" i="4"/>
  <c r="AO625" i="4" s="1"/>
  <c r="AO626" i="4" s="1"/>
  <c r="AP627" i="4"/>
  <c r="AQ627" i="4"/>
  <c r="AR627" i="4"/>
  <c r="AR625" i="4" s="1"/>
  <c r="AR626" i="4" s="1"/>
  <c r="AS627" i="4"/>
  <c r="AT627" i="4"/>
  <c r="AU627" i="4"/>
  <c r="AV627" i="4"/>
  <c r="AW627" i="4"/>
  <c r="AW625" i="4" s="1"/>
  <c r="AX627" i="4"/>
  <c r="AY627" i="4"/>
  <c r="AZ627" i="4"/>
  <c r="BA627" i="4"/>
  <c r="BB627" i="4"/>
  <c r="AJ631" i="4"/>
  <c r="AK631" i="4"/>
  <c r="AL631" i="4"/>
  <c r="AM631" i="4"/>
  <c r="AN631" i="4"/>
  <c r="AO631" i="4"/>
  <c r="AP631" i="4"/>
  <c r="AP625" i="4" s="1"/>
  <c r="AQ631" i="4"/>
  <c r="AQ625" i="4" s="1"/>
  <c r="AQ626" i="4" s="1"/>
  <c r="AR631" i="4"/>
  <c r="AS631" i="4"/>
  <c r="AT631" i="4"/>
  <c r="AU631" i="4"/>
  <c r="AV631" i="4"/>
  <c r="AW631" i="4"/>
  <c r="AX631" i="4"/>
  <c r="AY631" i="4"/>
  <c r="AY625" i="4" s="1"/>
  <c r="AY626" i="4" s="1"/>
  <c r="AZ631" i="4"/>
  <c r="AZ625" i="4" s="1"/>
  <c r="AZ626" i="4" s="1"/>
  <c r="BA631" i="4"/>
  <c r="BA625" i="4" s="1"/>
  <c r="BA626" i="4" s="1"/>
  <c r="BB631" i="4"/>
  <c r="BB625" i="4" s="1"/>
  <c r="BB626" i="4" s="1"/>
  <c r="AJ635" i="4"/>
  <c r="AK635" i="4"/>
  <c r="AL635" i="4"/>
  <c r="AL625" i="4" s="1"/>
  <c r="AL626" i="4" s="1"/>
  <c r="AM635" i="4"/>
  <c r="AN635" i="4"/>
  <c r="AO635" i="4"/>
  <c r="AP635" i="4"/>
  <c r="AQ635" i="4"/>
  <c r="AR635" i="4"/>
  <c r="AS635" i="4"/>
  <c r="AT635" i="4"/>
  <c r="AU635" i="4"/>
  <c r="AV635" i="4"/>
  <c r="AW635" i="4"/>
  <c r="AX635" i="4"/>
  <c r="AY635" i="4"/>
  <c r="AZ635" i="4"/>
  <c r="BA635" i="4"/>
  <c r="BB635" i="4"/>
  <c r="AO640" i="4"/>
  <c r="AO641" i="4" s="1"/>
  <c r="AP640" i="4"/>
  <c r="AQ640" i="4"/>
  <c r="AQ641" i="4" s="1"/>
  <c r="AR640" i="4"/>
  <c r="AR641" i="4" s="1"/>
  <c r="AT640" i="4"/>
  <c r="BA640" i="4"/>
  <c r="BA641" i="4" s="1"/>
  <c r="AT641" i="4"/>
  <c r="AU641" i="4"/>
  <c r="AJ642" i="4"/>
  <c r="AK642" i="4"/>
  <c r="AL642" i="4"/>
  <c r="AM642" i="4"/>
  <c r="AM640" i="4" s="1"/>
  <c r="AN642" i="4"/>
  <c r="AO642" i="4"/>
  <c r="AP642" i="4"/>
  <c r="AQ642" i="4"/>
  <c r="AR642" i="4"/>
  <c r="AS642" i="4"/>
  <c r="AS640" i="4" s="1"/>
  <c r="AT642" i="4"/>
  <c r="AU642" i="4"/>
  <c r="AV642" i="4"/>
  <c r="AW642" i="4"/>
  <c r="AX642" i="4"/>
  <c r="AY642" i="4"/>
  <c r="AZ642" i="4"/>
  <c r="BA642" i="4"/>
  <c r="BB642" i="4"/>
  <c r="BB640" i="4" s="1"/>
  <c r="BB641" i="4" s="1"/>
  <c r="AJ646" i="4"/>
  <c r="AJ640" i="4" s="1"/>
  <c r="AK646" i="4"/>
  <c r="AL646" i="4"/>
  <c r="AM646" i="4"/>
  <c r="AN646" i="4"/>
  <c r="AO646" i="4"/>
  <c r="AP646" i="4"/>
  <c r="AQ646" i="4"/>
  <c r="AR646" i="4"/>
  <c r="AS646" i="4"/>
  <c r="AT646" i="4"/>
  <c r="AU646" i="4"/>
  <c r="AU640" i="4" s="1"/>
  <c r="AV646" i="4"/>
  <c r="AW646" i="4"/>
  <c r="AX646" i="4"/>
  <c r="AY646" i="4"/>
  <c r="AY640" i="4" s="1"/>
  <c r="AY641" i="4" s="1"/>
  <c r="AZ646" i="4"/>
  <c r="AZ640" i="4" s="1"/>
  <c r="AZ641" i="4" s="1"/>
  <c r="BA646" i="4"/>
  <c r="BB646" i="4"/>
  <c r="AJ650" i="4"/>
  <c r="AK650" i="4"/>
  <c r="AL650" i="4"/>
  <c r="AM650" i="4"/>
  <c r="AN650" i="4"/>
  <c r="AO650" i="4"/>
  <c r="AP650" i="4"/>
  <c r="AQ650" i="4"/>
  <c r="AR650" i="4"/>
  <c r="AS650" i="4"/>
  <c r="AT650" i="4"/>
  <c r="AU650" i="4"/>
  <c r="AV650" i="4"/>
  <c r="AW650" i="4"/>
  <c r="AX650" i="4"/>
  <c r="AY650" i="4"/>
  <c r="AZ650" i="4"/>
  <c r="BA650" i="4"/>
  <c r="BB650" i="4"/>
  <c r="AN655" i="4"/>
  <c r="AN656" i="4" s="1"/>
  <c r="AO655" i="4"/>
  <c r="AO656" i="4" s="1"/>
  <c r="AS655" i="4"/>
  <c r="AT655" i="4"/>
  <c r="AT656" i="4" s="1"/>
  <c r="AU655" i="4"/>
  <c r="AU656" i="4" s="1"/>
  <c r="AV655" i="4"/>
  <c r="AJ657" i="4"/>
  <c r="AJ655" i="4" s="1"/>
  <c r="AJ656" i="4" s="1"/>
  <c r="AK657" i="4"/>
  <c r="AK655" i="4" s="1"/>
  <c r="AK656" i="4" s="1"/>
  <c r="AL657" i="4"/>
  <c r="AL655" i="4" s="1"/>
  <c r="AL656" i="4" s="1"/>
  <c r="AM657" i="4"/>
  <c r="AM655" i="4" s="1"/>
  <c r="AN657" i="4"/>
  <c r="AO657" i="4"/>
  <c r="AP657" i="4"/>
  <c r="AQ657" i="4"/>
  <c r="AR657" i="4"/>
  <c r="AS657" i="4"/>
  <c r="AT657" i="4"/>
  <c r="AU657" i="4"/>
  <c r="AV657" i="4"/>
  <c r="AW657" i="4"/>
  <c r="AX657" i="4"/>
  <c r="AY657" i="4"/>
  <c r="AZ657" i="4"/>
  <c r="BA657" i="4"/>
  <c r="BB657" i="4"/>
  <c r="AJ661" i="4"/>
  <c r="AK661" i="4"/>
  <c r="AL661" i="4"/>
  <c r="AM661" i="4"/>
  <c r="AN661" i="4"/>
  <c r="AO661" i="4"/>
  <c r="AP661" i="4"/>
  <c r="AQ661" i="4"/>
  <c r="AQ655" i="4" s="1"/>
  <c r="AQ656" i="4" s="1"/>
  <c r="AR661" i="4"/>
  <c r="AR655" i="4" s="1"/>
  <c r="AR656" i="4" s="1"/>
  <c r="AS661" i="4"/>
  <c r="AT661" i="4"/>
  <c r="AU661" i="4"/>
  <c r="AV661" i="4"/>
  <c r="AW661" i="4"/>
  <c r="AX661" i="4"/>
  <c r="AY661" i="4"/>
  <c r="AZ661" i="4"/>
  <c r="AZ655" i="4" s="1"/>
  <c r="AZ656" i="4" s="1"/>
  <c r="BA661" i="4"/>
  <c r="BA655" i="4" s="1"/>
  <c r="BA656" i="4" s="1"/>
  <c r="BB661" i="4"/>
  <c r="AJ665" i="4"/>
  <c r="AK665" i="4"/>
  <c r="AL665" i="4"/>
  <c r="AM665" i="4"/>
  <c r="AN665" i="4"/>
  <c r="AO665" i="4"/>
  <c r="AP665" i="4"/>
  <c r="AP655" i="4" s="1"/>
  <c r="AQ665" i="4"/>
  <c r="AR665" i="4"/>
  <c r="AS665" i="4"/>
  <c r="AT665" i="4"/>
  <c r="AU665" i="4"/>
  <c r="AV665" i="4"/>
  <c r="AW665" i="4"/>
  <c r="AW655" i="4" s="1"/>
  <c r="AW656" i="4" s="1"/>
  <c r="AX665" i="4"/>
  <c r="AY665" i="4"/>
  <c r="AZ665" i="4"/>
  <c r="BA665" i="4"/>
  <c r="BB665" i="4"/>
  <c r="AJ670" i="4"/>
  <c r="AU670" i="4"/>
  <c r="AU671" i="4" s="1"/>
  <c r="AV670" i="4"/>
  <c r="AW670" i="4"/>
  <c r="AX670" i="4"/>
  <c r="AL671" i="4"/>
  <c r="AM671" i="4"/>
  <c r="AP671" i="4"/>
  <c r="AQ671" i="4"/>
  <c r="AW671" i="4"/>
  <c r="AX671" i="4"/>
  <c r="AJ672" i="4"/>
  <c r="AK672" i="4"/>
  <c r="AK670" i="4" s="1"/>
  <c r="AK671" i="4" s="1"/>
  <c r="AL672" i="4"/>
  <c r="AM672" i="4"/>
  <c r="AN672" i="4"/>
  <c r="AO672" i="4"/>
  <c r="AP672" i="4"/>
  <c r="AQ672" i="4"/>
  <c r="AR672" i="4"/>
  <c r="AS672" i="4"/>
  <c r="AT672" i="4"/>
  <c r="AU672" i="4"/>
  <c r="AV672" i="4"/>
  <c r="AW672" i="4"/>
  <c r="AX672" i="4"/>
  <c r="AY672" i="4"/>
  <c r="AZ672" i="4"/>
  <c r="BA672" i="4"/>
  <c r="BB672" i="4"/>
  <c r="AJ676" i="4"/>
  <c r="AK676" i="4"/>
  <c r="AL676" i="4"/>
  <c r="AL670" i="4" s="1"/>
  <c r="AM676" i="4"/>
  <c r="AM670" i="4" s="1"/>
  <c r="AN676" i="4"/>
  <c r="AO676" i="4"/>
  <c r="AP676" i="4"/>
  <c r="AQ676" i="4"/>
  <c r="AQ670" i="4" s="1"/>
  <c r="AR676" i="4"/>
  <c r="AR670" i="4" s="1"/>
  <c r="AR671" i="4" s="1"/>
  <c r="AS676" i="4"/>
  <c r="AS670" i="4" s="1"/>
  <c r="AT676" i="4"/>
  <c r="AT670" i="4" s="1"/>
  <c r="AT671" i="4" s="1"/>
  <c r="AU676" i="4"/>
  <c r="AV676" i="4"/>
  <c r="AW676" i="4"/>
  <c r="AX676" i="4"/>
  <c r="AY676" i="4"/>
  <c r="AZ676" i="4"/>
  <c r="BA676" i="4"/>
  <c r="BB676" i="4"/>
  <c r="AJ680" i="4"/>
  <c r="AK680" i="4"/>
  <c r="AL680" i="4"/>
  <c r="AM680" i="4"/>
  <c r="AN680" i="4"/>
  <c r="AN670" i="4" s="1"/>
  <c r="AN671" i="4" s="1"/>
  <c r="AO680" i="4"/>
  <c r="AP680" i="4"/>
  <c r="AP670" i="4" s="1"/>
  <c r="AQ680" i="4"/>
  <c r="AR680" i="4"/>
  <c r="AS680" i="4"/>
  <c r="AT680" i="4"/>
  <c r="AU680" i="4"/>
  <c r="AV680" i="4"/>
  <c r="AW680" i="4"/>
  <c r="AX680" i="4"/>
  <c r="AY680" i="4"/>
  <c r="AZ680" i="4"/>
  <c r="BA680" i="4"/>
  <c r="BB680" i="4"/>
  <c r="AL685" i="4"/>
  <c r="AY685" i="4"/>
  <c r="AY686" i="4" s="1"/>
  <c r="AK686" i="4"/>
  <c r="AL686" i="4"/>
  <c r="AJ687" i="4"/>
  <c r="AK687" i="4"/>
  <c r="AL687" i="4"/>
  <c r="AM687" i="4"/>
  <c r="AN687" i="4"/>
  <c r="AN685" i="4" s="1"/>
  <c r="AN686" i="4" s="1"/>
  <c r="AO687" i="4"/>
  <c r="AP687" i="4"/>
  <c r="AQ687" i="4"/>
  <c r="AR687" i="4"/>
  <c r="AS687" i="4"/>
  <c r="AT687" i="4"/>
  <c r="AT685" i="4" s="1"/>
  <c r="AT686" i="4" s="1"/>
  <c r="AU687" i="4"/>
  <c r="AU685" i="4" s="1"/>
  <c r="AU686" i="4" s="1"/>
  <c r="AV687" i="4"/>
  <c r="AV685" i="4" s="1"/>
  <c r="AW687" i="4"/>
  <c r="AW685" i="4" s="1"/>
  <c r="AW686" i="4" s="1"/>
  <c r="AX687" i="4"/>
  <c r="AX685" i="4" s="1"/>
  <c r="AX686" i="4" s="1"/>
  <c r="AY687" i="4"/>
  <c r="AZ687" i="4"/>
  <c r="BA687" i="4"/>
  <c r="BB687" i="4"/>
  <c r="AJ691" i="4"/>
  <c r="AK691" i="4"/>
  <c r="AK685" i="4" s="1"/>
  <c r="AL691" i="4"/>
  <c r="AM691" i="4"/>
  <c r="AM685" i="4" s="1"/>
  <c r="AN691" i="4"/>
  <c r="AO691" i="4"/>
  <c r="AO685" i="4" s="1"/>
  <c r="AO686" i="4" s="1"/>
  <c r="AP691" i="4"/>
  <c r="AQ691" i="4"/>
  <c r="AR691" i="4"/>
  <c r="AS691" i="4"/>
  <c r="AT691" i="4"/>
  <c r="AU691" i="4"/>
  <c r="AV691" i="4"/>
  <c r="AW691" i="4"/>
  <c r="AX691" i="4"/>
  <c r="AY691" i="4"/>
  <c r="AZ691" i="4"/>
  <c r="BA691" i="4"/>
  <c r="BA685" i="4" s="1"/>
  <c r="BA686" i="4" s="1"/>
  <c r="BB691" i="4"/>
  <c r="AJ695" i="4"/>
  <c r="AK695" i="4"/>
  <c r="AL695" i="4"/>
  <c r="AM695" i="4"/>
  <c r="AN695" i="4"/>
  <c r="AO695" i="4"/>
  <c r="AP695" i="4"/>
  <c r="AQ695" i="4"/>
  <c r="AQ685" i="4" s="1"/>
  <c r="AQ686" i="4" s="1"/>
  <c r="AR695" i="4"/>
  <c r="AR685" i="4" s="1"/>
  <c r="AR686" i="4" s="1"/>
  <c r="AS695" i="4"/>
  <c r="AT695" i="4"/>
  <c r="AU695" i="4"/>
  <c r="AV695" i="4"/>
  <c r="AW695" i="4"/>
  <c r="AX695" i="4"/>
  <c r="AY695" i="4"/>
  <c r="AZ695" i="4"/>
  <c r="BA695" i="4"/>
  <c r="BB695" i="4"/>
  <c r="BB685" i="4" s="1"/>
  <c r="BB686" i="4" s="1"/>
  <c r="AU701" i="4"/>
  <c r="AX701" i="4"/>
  <c r="AY701" i="4"/>
  <c r="AJ702" i="4"/>
  <c r="AJ700" i="4" s="1"/>
  <c r="AK702" i="4"/>
  <c r="AL702" i="4"/>
  <c r="AM702" i="4"/>
  <c r="AN702" i="4"/>
  <c r="AO702" i="4"/>
  <c r="AP702" i="4"/>
  <c r="AQ702" i="4"/>
  <c r="AR702" i="4"/>
  <c r="AS702" i="4"/>
  <c r="AS700" i="4" s="1"/>
  <c r="AT702" i="4"/>
  <c r="AU702" i="4"/>
  <c r="AV702" i="4"/>
  <c r="AW702" i="4"/>
  <c r="AX702" i="4"/>
  <c r="AX700" i="4" s="1"/>
  <c r="AY702" i="4"/>
  <c r="AY700" i="4" s="1"/>
  <c r="AZ702" i="4"/>
  <c r="BA702" i="4"/>
  <c r="BB702" i="4"/>
  <c r="AJ706" i="4"/>
  <c r="AK706" i="4"/>
  <c r="AL706" i="4"/>
  <c r="AM706" i="4"/>
  <c r="AN706" i="4"/>
  <c r="AO706" i="4"/>
  <c r="AP706" i="4"/>
  <c r="AQ706" i="4"/>
  <c r="AR706" i="4"/>
  <c r="AS706" i="4"/>
  <c r="AT706" i="4"/>
  <c r="AU706" i="4"/>
  <c r="AV706" i="4"/>
  <c r="AW706" i="4"/>
  <c r="AW700" i="4" s="1"/>
  <c r="AW701" i="4" s="1"/>
  <c r="AX706" i="4"/>
  <c r="AY706" i="4"/>
  <c r="AZ706" i="4"/>
  <c r="BA706" i="4"/>
  <c r="BB706" i="4"/>
  <c r="AJ710" i="4"/>
  <c r="AK710" i="4"/>
  <c r="AK700" i="4" s="1"/>
  <c r="AK701" i="4" s="1"/>
  <c r="AL710" i="4"/>
  <c r="AL700" i="4" s="1"/>
  <c r="AL701" i="4" s="1"/>
  <c r="AM710" i="4"/>
  <c r="AN710" i="4"/>
  <c r="AO710" i="4"/>
  <c r="AP710" i="4"/>
  <c r="AQ710" i="4"/>
  <c r="AR710" i="4"/>
  <c r="AS710" i="4"/>
  <c r="AT710" i="4"/>
  <c r="AU710" i="4"/>
  <c r="AU700" i="4" s="1"/>
  <c r="AV710" i="4"/>
  <c r="AW710" i="4"/>
  <c r="AX710" i="4"/>
  <c r="AY710" i="4"/>
  <c r="AZ710" i="4"/>
  <c r="BA710" i="4"/>
  <c r="BB710" i="4"/>
  <c r="AJ715" i="4"/>
  <c r="AK715" i="4"/>
  <c r="AK716" i="4" s="1"/>
  <c r="AL715" i="4"/>
  <c r="AL716" i="4" s="1"/>
  <c r="AM715" i="4"/>
  <c r="AQ715" i="4"/>
  <c r="AQ716" i="4" s="1"/>
  <c r="AR715" i="4"/>
  <c r="AR716" i="4" s="1"/>
  <c r="AS715" i="4"/>
  <c r="AT715" i="4"/>
  <c r="AT716" i="4" s="1"/>
  <c r="AX715" i="4"/>
  <c r="AX716" i="4" s="1"/>
  <c r="AU716" i="4"/>
  <c r="AJ717" i="4"/>
  <c r="AK717" i="4"/>
  <c r="AL717" i="4"/>
  <c r="AM717" i="4"/>
  <c r="AN717" i="4"/>
  <c r="AO717" i="4"/>
  <c r="AP717" i="4"/>
  <c r="AQ717" i="4"/>
  <c r="AR717" i="4"/>
  <c r="AS717" i="4"/>
  <c r="AT717" i="4"/>
  <c r="AU717" i="4"/>
  <c r="AU715" i="4" s="1"/>
  <c r="AV717" i="4"/>
  <c r="AV715" i="4" s="1"/>
  <c r="AW717" i="4"/>
  <c r="AX717" i="4"/>
  <c r="AY717" i="4"/>
  <c r="AY715" i="4" s="1"/>
  <c r="AY716" i="4" s="1"/>
  <c r="AZ717" i="4"/>
  <c r="AZ715" i="4" s="1"/>
  <c r="AZ716" i="4" s="1"/>
  <c r="BA717" i="4"/>
  <c r="BB717" i="4"/>
  <c r="AJ721" i="4"/>
  <c r="AK721" i="4"/>
  <c r="AL721" i="4"/>
  <c r="AM721" i="4"/>
  <c r="AN721" i="4"/>
  <c r="AO721" i="4"/>
  <c r="AP721" i="4"/>
  <c r="AQ721" i="4"/>
  <c r="AR721" i="4"/>
  <c r="AS721" i="4"/>
  <c r="AT721" i="4"/>
  <c r="AU721" i="4"/>
  <c r="AV721" i="4"/>
  <c r="AW721" i="4"/>
  <c r="AW715" i="4" s="1"/>
  <c r="AW716" i="4" s="1"/>
  <c r="AX721" i="4"/>
  <c r="AY721" i="4"/>
  <c r="AZ721" i="4"/>
  <c r="BA721" i="4"/>
  <c r="BA715" i="4" s="1"/>
  <c r="BA716" i="4" s="1"/>
  <c r="BB721" i="4"/>
  <c r="BB715" i="4" s="1"/>
  <c r="BB716" i="4" s="1"/>
  <c r="AJ725" i="4"/>
  <c r="AK725" i="4"/>
  <c r="AL725" i="4"/>
  <c r="AM725" i="4"/>
  <c r="AN725" i="4"/>
  <c r="AO725" i="4"/>
  <c r="AP725" i="4"/>
  <c r="AQ725" i="4"/>
  <c r="AR725" i="4"/>
  <c r="AS725" i="4"/>
  <c r="AT725" i="4"/>
  <c r="AU725" i="4"/>
  <c r="AV725" i="4"/>
  <c r="AW725" i="4"/>
  <c r="AX725" i="4"/>
  <c r="AY725" i="4"/>
  <c r="AZ725" i="4"/>
  <c r="BA725" i="4"/>
  <c r="BB725" i="4"/>
  <c r="AQ730" i="4"/>
  <c r="AQ731" i="4" s="1"/>
  <c r="AR730" i="4"/>
  <c r="AR731" i="4" s="1"/>
  <c r="AY730" i="4"/>
  <c r="AY731" i="4" s="1"/>
  <c r="AZ730" i="4"/>
  <c r="BA730" i="4"/>
  <c r="AZ731" i="4"/>
  <c r="BA731" i="4"/>
  <c r="BB731" i="4"/>
  <c r="AJ732" i="4"/>
  <c r="AJ730" i="4" s="1"/>
  <c r="AK732" i="4"/>
  <c r="AL732" i="4"/>
  <c r="AM732" i="4"/>
  <c r="AN732" i="4"/>
  <c r="AO732" i="4"/>
  <c r="AP732" i="4"/>
  <c r="AQ732" i="4"/>
  <c r="AR732" i="4"/>
  <c r="AS732" i="4"/>
  <c r="AS730" i="4" s="1"/>
  <c r="AS731" i="4" s="1"/>
  <c r="AT732" i="4"/>
  <c r="AT730" i="4" s="1"/>
  <c r="AT731" i="4" s="1"/>
  <c r="AU732" i="4"/>
  <c r="AU730" i="4" s="1"/>
  <c r="AU731" i="4" s="1"/>
  <c r="AV732" i="4"/>
  <c r="AV730" i="4" s="1"/>
  <c r="AW732" i="4"/>
  <c r="AX732" i="4"/>
  <c r="AY732" i="4"/>
  <c r="AZ732" i="4"/>
  <c r="BA732" i="4"/>
  <c r="BB732" i="4"/>
  <c r="BB730" i="4" s="1"/>
  <c r="AJ736" i="4"/>
  <c r="AK736" i="4"/>
  <c r="AL736" i="4"/>
  <c r="AM736" i="4"/>
  <c r="AN736" i="4"/>
  <c r="AO736" i="4"/>
  <c r="AP736" i="4"/>
  <c r="AQ736" i="4"/>
  <c r="AR736" i="4"/>
  <c r="AS736" i="4"/>
  <c r="AT736" i="4"/>
  <c r="AU736" i="4"/>
  <c r="AV736" i="4"/>
  <c r="AW736" i="4"/>
  <c r="AW730" i="4" s="1"/>
  <c r="AW731" i="4" s="1"/>
  <c r="AX736" i="4"/>
  <c r="AY736" i="4"/>
  <c r="AZ736" i="4"/>
  <c r="BA736" i="4"/>
  <c r="BB736" i="4"/>
  <c r="AJ740" i="4"/>
  <c r="AK740" i="4"/>
  <c r="AL740" i="4"/>
  <c r="AM740" i="4"/>
  <c r="AN740" i="4"/>
  <c r="AN730" i="4" s="1"/>
  <c r="AN731" i="4" s="1"/>
  <c r="AO740" i="4"/>
  <c r="AO730" i="4" s="1"/>
  <c r="AO731" i="4" s="1"/>
  <c r="AP740" i="4"/>
  <c r="AP730" i="4" s="1"/>
  <c r="AQ740" i="4"/>
  <c r="AR740" i="4"/>
  <c r="AS740" i="4"/>
  <c r="AT740" i="4"/>
  <c r="AU740" i="4"/>
  <c r="AV740" i="4"/>
  <c r="AW740" i="4"/>
  <c r="AX740" i="4"/>
  <c r="AX730" i="4" s="1"/>
  <c r="AX731" i="4" s="1"/>
  <c r="AY740" i="4"/>
  <c r="AZ740" i="4"/>
  <c r="BA740" i="4"/>
  <c r="BB740" i="4"/>
  <c r="AQ745" i="4"/>
  <c r="AQ746" i="4" s="1"/>
  <c r="AV745" i="4"/>
  <c r="AV746" i="4" s="1"/>
  <c r="AW745" i="4"/>
  <c r="AW746" i="4" s="1"/>
  <c r="BB745" i="4"/>
  <c r="BB746" i="4" s="1"/>
  <c r="BJ745" i="4"/>
  <c r="AK746" i="4"/>
  <c r="AX746" i="4"/>
  <c r="AY746" i="4"/>
  <c r="AJ747" i="4"/>
  <c r="AK747" i="4"/>
  <c r="AL747" i="4"/>
  <c r="AM747" i="4"/>
  <c r="AN747" i="4"/>
  <c r="AO747" i="4"/>
  <c r="AP747" i="4"/>
  <c r="AP745" i="4" s="1"/>
  <c r="AQ747" i="4"/>
  <c r="AR747" i="4"/>
  <c r="AS747" i="4"/>
  <c r="AT747" i="4"/>
  <c r="AT745" i="4" s="1"/>
  <c r="AT746" i="4" s="1"/>
  <c r="AU747" i="4"/>
  <c r="AU745" i="4" s="1"/>
  <c r="AU746" i="4" s="1"/>
  <c r="AV747" i="4"/>
  <c r="AW747" i="4"/>
  <c r="AX747" i="4"/>
  <c r="AY747" i="4"/>
  <c r="AY745" i="4" s="1"/>
  <c r="AZ747" i="4"/>
  <c r="BA747" i="4"/>
  <c r="BB747" i="4"/>
  <c r="AJ751" i="4"/>
  <c r="AK751" i="4"/>
  <c r="AK745" i="4" s="1"/>
  <c r="AL751" i="4"/>
  <c r="AM751" i="4"/>
  <c r="AN751" i="4"/>
  <c r="AO751" i="4"/>
  <c r="AP751" i="4"/>
  <c r="AQ751" i="4"/>
  <c r="AR751" i="4"/>
  <c r="AR745" i="4" s="1"/>
  <c r="AR746" i="4" s="1"/>
  <c r="AS751" i="4"/>
  <c r="AT751" i="4"/>
  <c r="AU751" i="4"/>
  <c r="AV751" i="4"/>
  <c r="AW751" i="4"/>
  <c r="AX751" i="4"/>
  <c r="AY751" i="4"/>
  <c r="AZ751" i="4"/>
  <c r="BA751" i="4"/>
  <c r="BA745" i="4" s="1"/>
  <c r="BA746" i="4" s="1"/>
  <c r="BB751" i="4"/>
  <c r="AJ755" i="4"/>
  <c r="AK755" i="4"/>
  <c r="AL755" i="4"/>
  <c r="AM755" i="4"/>
  <c r="AN755" i="4"/>
  <c r="AO755" i="4"/>
  <c r="AP755" i="4"/>
  <c r="AQ755" i="4"/>
  <c r="AR755" i="4"/>
  <c r="AS755" i="4"/>
  <c r="AT755" i="4"/>
  <c r="AU755" i="4"/>
  <c r="AV755" i="4"/>
  <c r="AW755" i="4"/>
  <c r="AX755" i="4"/>
  <c r="AX745" i="4" s="1"/>
  <c r="AY755" i="4"/>
  <c r="AZ755" i="4"/>
  <c r="AZ745" i="4" s="1"/>
  <c r="AZ746" i="4" s="1"/>
  <c r="BA755" i="4"/>
  <c r="BB755" i="4"/>
  <c r="AN760" i="4"/>
  <c r="AO760" i="4"/>
  <c r="AQ760" i="4"/>
  <c r="AQ761" i="4" s="1"/>
  <c r="AR760" i="4"/>
  <c r="AR761" i="4" s="1"/>
  <c r="BA760" i="4"/>
  <c r="BB760" i="4"/>
  <c r="BG760" i="4"/>
  <c r="BI760" i="4"/>
  <c r="AN761" i="4"/>
  <c r="AO761" i="4"/>
  <c r="BA761" i="4"/>
  <c r="BB761" i="4"/>
  <c r="AJ762" i="4"/>
  <c r="AJ760" i="4" s="1"/>
  <c r="AK762" i="4"/>
  <c r="AK760" i="4" s="1"/>
  <c r="AK761" i="4" s="1"/>
  <c r="AL762" i="4"/>
  <c r="AL760" i="4" s="1"/>
  <c r="AL761" i="4" s="1"/>
  <c r="AM762" i="4"/>
  <c r="AM760" i="4" s="1"/>
  <c r="AM761" i="4" s="1"/>
  <c r="AN762" i="4"/>
  <c r="AO762" i="4"/>
  <c r="AP762" i="4"/>
  <c r="AQ762" i="4"/>
  <c r="AR762" i="4"/>
  <c r="AS762" i="4"/>
  <c r="AS760" i="4" s="1"/>
  <c r="AS761" i="4" s="1"/>
  <c r="AT762" i="4"/>
  <c r="AT760" i="4" s="1"/>
  <c r="AT761" i="4" s="1"/>
  <c r="AU762" i="4"/>
  <c r="AU760" i="4" s="1"/>
  <c r="AU761" i="4" s="1"/>
  <c r="AV762" i="4"/>
  <c r="AW762" i="4"/>
  <c r="AX762" i="4"/>
  <c r="AY762" i="4"/>
  <c r="AZ762" i="4"/>
  <c r="BA762" i="4"/>
  <c r="BB762" i="4"/>
  <c r="AJ766" i="4"/>
  <c r="AK766" i="4"/>
  <c r="AL766" i="4"/>
  <c r="AM766" i="4"/>
  <c r="AN766" i="4"/>
  <c r="AO766" i="4"/>
  <c r="AP766" i="4"/>
  <c r="AQ766" i="4"/>
  <c r="AR766" i="4"/>
  <c r="AS766" i="4"/>
  <c r="AT766" i="4"/>
  <c r="AU766" i="4"/>
  <c r="AV766" i="4"/>
  <c r="AW766" i="4"/>
  <c r="AW760" i="4" s="1"/>
  <c r="AW761" i="4" s="1"/>
  <c r="AX766" i="4"/>
  <c r="AX760" i="4" s="1"/>
  <c r="AX761" i="4" s="1"/>
  <c r="AY766" i="4"/>
  <c r="AY760" i="4" s="1"/>
  <c r="AY761" i="4" s="1"/>
  <c r="AZ766" i="4"/>
  <c r="BA766" i="4"/>
  <c r="BB766" i="4"/>
  <c r="AJ770" i="4"/>
  <c r="AK770" i="4"/>
  <c r="AL770" i="4"/>
  <c r="AM770" i="4"/>
  <c r="AN770" i="4"/>
  <c r="AO770" i="4"/>
  <c r="AP770" i="4"/>
  <c r="AQ770" i="4"/>
  <c r="AR770" i="4"/>
  <c r="AS770" i="4"/>
  <c r="AT770" i="4"/>
  <c r="AU770" i="4"/>
  <c r="AV770" i="4"/>
  <c r="AW770" i="4"/>
  <c r="AX770" i="4"/>
  <c r="AY770" i="4"/>
  <c r="AZ770" i="4"/>
  <c r="BA770" i="4"/>
  <c r="BB770" i="4"/>
  <c r="AN775" i="4"/>
  <c r="AN776" i="4" s="1"/>
  <c r="AO775" i="4"/>
  <c r="AO776" i="4" s="1"/>
  <c r="AP775" i="4"/>
  <c r="AS775" i="4"/>
  <c r="AT775" i="4"/>
  <c r="AT776" i="4" s="1"/>
  <c r="AV775" i="4"/>
  <c r="AX775" i="4"/>
  <c r="AX776" i="4" s="1"/>
  <c r="AY775" i="4"/>
  <c r="AY776" i="4"/>
  <c r="AJ777" i="4"/>
  <c r="AK777" i="4"/>
  <c r="AL777" i="4"/>
  <c r="AM777" i="4"/>
  <c r="AM775" i="4" s="1"/>
  <c r="AN777" i="4"/>
  <c r="AO777" i="4"/>
  <c r="AP777" i="4"/>
  <c r="AQ777" i="4"/>
  <c r="AR777" i="4"/>
  <c r="AR775" i="4" s="1"/>
  <c r="AR776" i="4" s="1"/>
  <c r="AS777" i="4"/>
  <c r="AT777" i="4"/>
  <c r="AU777" i="4"/>
  <c r="AV777" i="4"/>
  <c r="AW777" i="4"/>
  <c r="AW775" i="4" s="1"/>
  <c r="AW776" i="4" s="1"/>
  <c r="AX777" i="4"/>
  <c r="AY777" i="4"/>
  <c r="AZ777" i="4"/>
  <c r="AZ775" i="4" s="1"/>
  <c r="AZ776" i="4" s="1"/>
  <c r="BA777" i="4"/>
  <c r="BA775" i="4" s="1"/>
  <c r="BA776" i="4" s="1"/>
  <c r="BB777" i="4"/>
  <c r="AJ781" i="4"/>
  <c r="AK781" i="4"/>
  <c r="AL781" i="4"/>
  <c r="AM781" i="4"/>
  <c r="AN781" i="4"/>
  <c r="AO781" i="4"/>
  <c r="AP781" i="4"/>
  <c r="AQ781" i="4"/>
  <c r="AR781" i="4"/>
  <c r="AS781" i="4"/>
  <c r="AT781" i="4"/>
  <c r="AU781" i="4"/>
  <c r="AV781" i="4"/>
  <c r="AW781" i="4"/>
  <c r="AX781" i="4"/>
  <c r="AY781" i="4"/>
  <c r="AZ781" i="4"/>
  <c r="BA781" i="4"/>
  <c r="BB781" i="4"/>
  <c r="AJ785" i="4"/>
  <c r="AK785" i="4"/>
  <c r="AL785" i="4"/>
  <c r="AM785" i="4"/>
  <c r="AN785" i="4"/>
  <c r="AO785" i="4"/>
  <c r="AP785" i="4"/>
  <c r="AQ785" i="4"/>
  <c r="AR785" i="4"/>
  <c r="AS785" i="4"/>
  <c r="AT785" i="4"/>
  <c r="AU785" i="4"/>
  <c r="AU775" i="4" s="1"/>
  <c r="AU776" i="4" s="1"/>
  <c r="AV785" i="4"/>
  <c r="AW785" i="4"/>
  <c r="AX785" i="4"/>
  <c r="AY785" i="4"/>
  <c r="AZ785" i="4"/>
  <c r="BA785" i="4"/>
  <c r="BB785" i="4"/>
  <c r="AK790" i="4"/>
  <c r="AK791" i="4" s="1"/>
  <c r="AL790" i="4"/>
  <c r="AL791" i="4" s="1"/>
  <c r="AY790" i="4"/>
  <c r="AJ791" i="4"/>
  <c r="AP791" i="4"/>
  <c r="AX791" i="4"/>
  <c r="AY791" i="4"/>
  <c r="AZ791" i="4"/>
  <c r="AJ792" i="4"/>
  <c r="AK792" i="4"/>
  <c r="AL792" i="4"/>
  <c r="AM792" i="4"/>
  <c r="AN792" i="4"/>
  <c r="AO792" i="4"/>
  <c r="AP792" i="4"/>
  <c r="AQ792" i="4"/>
  <c r="AR792" i="4"/>
  <c r="AR790" i="4" s="1"/>
  <c r="AR791" i="4" s="1"/>
  <c r="AS792" i="4"/>
  <c r="AT792" i="4"/>
  <c r="AU792" i="4"/>
  <c r="AV792" i="4"/>
  <c r="AW792" i="4"/>
  <c r="AX792" i="4"/>
  <c r="AY792" i="4"/>
  <c r="AZ792" i="4"/>
  <c r="AZ790" i="4" s="1"/>
  <c r="BA792" i="4"/>
  <c r="BB792" i="4"/>
  <c r="AJ796" i="4"/>
  <c r="AJ790" i="4" s="1"/>
  <c r="AK796" i="4"/>
  <c r="AL796" i="4"/>
  <c r="AM796" i="4"/>
  <c r="AN796" i="4"/>
  <c r="AO796" i="4"/>
  <c r="AO790" i="4" s="1"/>
  <c r="AO791" i="4" s="1"/>
  <c r="AP796" i="4"/>
  <c r="AP790" i="4" s="1"/>
  <c r="BH790" i="4" s="1"/>
  <c r="AQ796" i="4"/>
  <c r="AQ790" i="4" s="1"/>
  <c r="AQ791" i="4" s="1"/>
  <c r="AR796" i="4"/>
  <c r="AS796" i="4"/>
  <c r="AT796" i="4"/>
  <c r="AT790" i="4" s="1"/>
  <c r="AT791" i="4" s="1"/>
  <c r="AU796" i="4"/>
  <c r="AU790" i="4" s="1"/>
  <c r="AU791" i="4" s="1"/>
  <c r="AV796" i="4"/>
  <c r="AW796" i="4"/>
  <c r="AX796" i="4"/>
  <c r="AX790" i="4" s="1"/>
  <c r="AY796" i="4"/>
  <c r="AZ796" i="4"/>
  <c r="BA796" i="4"/>
  <c r="BB796" i="4"/>
  <c r="AJ800" i="4"/>
  <c r="AK800" i="4"/>
  <c r="AL800" i="4"/>
  <c r="AM800" i="4"/>
  <c r="AM790" i="4" s="1"/>
  <c r="AN800" i="4"/>
  <c r="AO800" i="4"/>
  <c r="AP800" i="4"/>
  <c r="AQ800" i="4"/>
  <c r="AR800" i="4"/>
  <c r="AS800" i="4"/>
  <c r="AT800" i="4"/>
  <c r="AU800" i="4"/>
  <c r="AV800" i="4"/>
  <c r="AW800" i="4"/>
  <c r="AW790" i="4" s="1"/>
  <c r="AW791" i="4" s="1"/>
  <c r="AX800" i="4"/>
  <c r="AY800" i="4"/>
  <c r="AZ800" i="4"/>
  <c r="BA800" i="4"/>
  <c r="BB800" i="4"/>
  <c r="AN805" i="4"/>
  <c r="AN806" i="4" s="1"/>
  <c r="AO805" i="4"/>
  <c r="AO806" i="4" s="1"/>
  <c r="AR805" i="4"/>
  <c r="AR806" i="4" s="1"/>
  <c r="AS805" i="4"/>
  <c r="AS806" i="4" s="1"/>
  <c r="AT805" i="4"/>
  <c r="AT806" i="4" s="1"/>
  <c r="AY805" i="4"/>
  <c r="AJ806" i="4"/>
  <c r="AY806" i="4"/>
  <c r="AZ806" i="4"/>
  <c r="AJ807" i="4"/>
  <c r="AK807" i="4"/>
  <c r="AL807" i="4"/>
  <c r="AM807" i="4"/>
  <c r="AN807" i="4"/>
  <c r="AO807" i="4"/>
  <c r="AP807" i="4"/>
  <c r="AP805" i="4" s="1"/>
  <c r="AQ807" i="4"/>
  <c r="AQ805" i="4" s="1"/>
  <c r="AQ806" i="4" s="1"/>
  <c r="AR807" i="4"/>
  <c r="AS807" i="4"/>
  <c r="AT807" i="4"/>
  <c r="AU807" i="4"/>
  <c r="AU805" i="4" s="1"/>
  <c r="AU806" i="4" s="1"/>
  <c r="AV807" i="4"/>
  <c r="AW807" i="4"/>
  <c r="AW805" i="4" s="1"/>
  <c r="AW806" i="4" s="1"/>
  <c r="AX807" i="4"/>
  <c r="AX805" i="4" s="1"/>
  <c r="AX806" i="4" s="1"/>
  <c r="AY807" i="4"/>
  <c r="AZ807" i="4"/>
  <c r="AZ805" i="4" s="1"/>
  <c r="BA807" i="4"/>
  <c r="BB807" i="4"/>
  <c r="AJ811" i="4"/>
  <c r="AK811" i="4"/>
  <c r="AL811" i="4"/>
  <c r="AM811" i="4"/>
  <c r="AN811" i="4"/>
  <c r="AO811" i="4"/>
  <c r="AP811" i="4"/>
  <c r="AQ811" i="4"/>
  <c r="AR811" i="4"/>
  <c r="AS811" i="4"/>
  <c r="AT811" i="4"/>
  <c r="AU811" i="4"/>
  <c r="AV811" i="4"/>
  <c r="AW811" i="4"/>
  <c r="AX811" i="4"/>
  <c r="AY811" i="4"/>
  <c r="AZ811" i="4"/>
  <c r="BA811" i="4"/>
  <c r="BB811" i="4"/>
  <c r="BB805" i="4" s="1"/>
  <c r="BB806" i="4" s="1"/>
  <c r="AJ815" i="4"/>
  <c r="AJ805" i="4" s="1"/>
  <c r="AK815" i="4"/>
  <c r="AK805" i="4" s="1"/>
  <c r="AK806" i="4" s="1"/>
  <c r="AL815" i="4"/>
  <c r="AM815" i="4"/>
  <c r="AM805" i="4" s="1"/>
  <c r="AM806" i="4" s="1"/>
  <c r="AN815" i="4"/>
  <c r="AO815" i="4"/>
  <c r="AP815" i="4"/>
  <c r="AQ815" i="4"/>
  <c r="AR815" i="4"/>
  <c r="AS815" i="4"/>
  <c r="AT815" i="4"/>
  <c r="AU815" i="4"/>
  <c r="AV815" i="4"/>
  <c r="AW815" i="4"/>
  <c r="AX815" i="4"/>
  <c r="AY815" i="4"/>
  <c r="AZ815" i="4"/>
  <c r="BA815" i="4"/>
  <c r="BB815" i="4"/>
  <c r="AL820" i="4"/>
  <c r="AL821" i="4"/>
  <c r="AM821" i="4"/>
  <c r="AJ822" i="4"/>
  <c r="AK822" i="4"/>
  <c r="AL822" i="4"/>
  <c r="AM822" i="4"/>
  <c r="AN822" i="4"/>
  <c r="AO822" i="4"/>
  <c r="AP822" i="4"/>
  <c r="AQ822" i="4"/>
  <c r="AR822" i="4"/>
  <c r="AS822" i="4"/>
  <c r="AT822" i="4"/>
  <c r="AU822" i="4"/>
  <c r="AV822" i="4"/>
  <c r="AW822" i="4"/>
  <c r="AX822" i="4"/>
  <c r="AY822" i="4"/>
  <c r="AY820" i="4" s="1"/>
  <c r="AY821" i="4" s="1"/>
  <c r="AZ822" i="4"/>
  <c r="AZ820" i="4" s="1"/>
  <c r="AZ821" i="4" s="1"/>
  <c r="BA822" i="4"/>
  <c r="BA820" i="4" s="1"/>
  <c r="BA821" i="4" s="1"/>
  <c r="BB822" i="4"/>
  <c r="BB820" i="4" s="1"/>
  <c r="BB821" i="4" s="1"/>
  <c r="AJ826" i="4"/>
  <c r="AK826" i="4"/>
  <c r="AL826" i="4"/>
  <c r="AM826" i="4"/>
  <c r="AN826" i="4"/>
  <c r="AO826" i="4"/>
  <c r="AO820" i="4" s="1"/>
  <c r="AO821" i="4" s="1"/>
  <c r="AP826" i="4"/>
  <c r="AP820" i="4" s="1"/>
  <c r="AP821" i="4" s="1"/>
  <c r="AQ826" i="4"/>
  <c r="AR826" i="4"/>
  <c r="AS826" i="4"/>
  <c r="AT826" i="4"/>
  <c r="AU826" i="4"/>
  <c r="AV826" i="4"/>
  <c r="AW826" i="4"/>
  <c r="AX826" i="4"/>
  <c r="AY826" i="4"/>
  <c r="AZ826" i="4"/>
  <c r="BA826" i="4"/>
  <c r="BB826" i="4"/>
  <c r="AJ830" i="4"/>
  <c r="AK830" i="4"/>
  <c r="AL830" i="4"/>
  <c r="AM830" i="4"/>
  <c r="AM820" i="4" s="1"/>
  <c r="AN830" i="4"/>
  <c r="AN820" i="4" s="1"/>
  <c r="AN821" i="4" s="1"/>
  <c r="AO830" i="4"/>
  <c r="AP830" i="4"/>
  <c r="AQ830" i="4"/>
  <c r="AR830" i="4"/>
  <c r="AS830" i="4"/>
  <c r="AT830" i="4"/>
  <c r="AU830" i="4"/>
  <c r="AV830" i="4"/>
  <c r="AV820" i="4" s="1"/>
  <c r="AV821" i="4" s="1"/>
  <c r="AW830" i="4"/>
  <c r="AX830" i="4"/>
  <c r="AY830" i="4"/>
  <c r="AZ830" i="4"/>
  <c r="BA830" i="4"/>
  <c r="BB830" i="4"/>
  <c r="AM835" i="4"/>
  <c r="AM836" i="4" s="1"/>
  <c r="AY836" i="4"/>
  <c r="AJ837" i="4"/>
  <c r="AK837" i="4"/>
  <c r="AK835" i="4" s="1"/>
  <c r="AK836" i="4" s="1"/>
  <c r="AL837" i="4"/>
  <c r="AM837" i="4"/>
  <c r="AN837" i="4"/>
  <c r="AN835" i="4" s="1"/>
  <c r="AN836" i="4" s="1"/>
  <c r="AO837" i="4"/>
  <c r="AO835" i="4" s="1"/>
  <c r="AO836" i="4" s="1"/>
  <c r="AP837" i="4"/>
  <c r="AP835" i="4" s="1"/>
  <c r="AQ837" i="4"/>
  <c r="AQ835" i="4" s="1"/>
  <c r="AQ836" i="4" s="1"/>
  <c r="AR837" i="4"/>
  <c r="AR835" i="4" s="1"/>
  <c r="AR836" i="4" s="1"/>
  <c r="AS837" i="4"/>
  <c r="AT837" i="4"/>
  <c r="AU837" i="4"/>
  <c r="AV837" i="4"/>
  <c r="AW837" i="4"/>
  <c r="AX837" i="4"/>
  <c r="AY837" i="4"/>
  <c r="AY835" i="4" s="1"/>
  <c r="AZ837" i="4"/>
  <c r="BA837" i="4"/>
  <c r="BA835" i="4" s="1"/>
  <c r="BA836" i="4" s="1"/>
  <c r="BB837" i="4"/>
  <c r="BB835" i="4" s="1"/>
  <c r="BB836" i="4" s="1"/>
  <c r="AJ841" i="4"/>
  <c r="AJ835" i="4" s="1"/>
  <c r="AK841" i="4"/>
  <c r="AL841" i="4"/>
  <c r="AM841" i="4"/>
  <c r="AN841" i="4"/>
  <c r="AO841" i="4"/>
  <c r="AP841" i="4"/>
  <c r="AQ841" i="4"/>
  <c r="AR841" i="4"/>
  <c r="AS841" i="4"/>
  <c r="AS835" i="4" s="1"/>
  <c r="AT841" i="4"/>
  <c r="AT835" i="4" s="1"/>
  <c r="AT836" i="4" s="1"/>
  <c r="AU841" i="4"/>
  <c r="AV841" i="4"/>
  <c r="AW841" i="4"/>
  <c r="AX841" i="4"/>
  <c r="AX835" i="4" s="1"/>
  <c r="AX836" i="4" s="1"/>
  <c r="AY841" i="4"/>
  <c r="AZ841" i="4"/>
  <c r="BA841" i="4"/>
  <c r="BB841" i="4"/>
  <c r="AJ845" i="4"/>
  <c r="AK845" i="4"/>
  <c r="AL845" i="4"/>
  <c r="AL835" i="4" s="1"/>
  <c r="AL836" i="4" s="1"/>
  <c r="AM845" i="4"/>
  <c r="AN845" i="4"/>
  <c r="AO845" i="4"/>
  <c r="AP845" i="4"/>
  <c r="AQ845" i="4"/>
  <c r="AR845" i="4"/>
  <c r="AS845" i="4"/>
  <c r="AT845" i="4"/>
  <c r="AU845" i="4"/>
  <c r="AV845" i="4"/>
  <c r="AW845" i="4"/>
  <c r="AX845" i="4"/>
  <c r="AY845" i="4"/>
  <c r="AZ845" i="4"/>
  <c r="BA845" i="4"/>
  <c r="BB845" i="4"/>
  <c r="AO850" i="4"/>
  <c r="AO851" i="4" s="1"/>
  <c r="AP850" i="4"/>
  <c r="AQ850" i="4"/>
  <c r="AQ851" i="4" s="1"/>
  <c r="AR850" i="4"/>
  <c r="AR851" i="4" s="1"/>
  <c r="AS850" i="4"/>
  <c r="AT850" i="4"/>
  <c r="AT851" i="4" s="1"/>
  <c r="AU850" i="4"/>
  <c r="AU851" i="4" s="1"/>
  <c r="AW850" i="4"/>
  <c r="AW851" i="4" s="1"/>
  <c r="BB850" i="4"/>
  <c r="BB851" i="4" s="1"/>
  <c r="AJ852" i="4"/>
  <c r="AJ850" i="4" s="1"/>
  <c r="AJ851" i="4" s="1"/>
  <c r="AK852" i="4"/>
  <c r="AL852" i="4"/>
  <c r="AL850" i="4" s="1"/>
  <c r="AL851" i="4" s="1"/>
  <c r="AM852" i="4"/>
  <c r="AM850" i="4" s="1"/>
  <c r="AN852" i="4"/>
  <c r="AN850" i="4" s="1"/>
  <c r="AN851" i="4" s="1"/>
  <c r="AO852" i="4"/>
  <c r="AP852" i="4"/>
  <c r="AQ852" i="4"/>
  <c r="AR852" i="4"/>
  <c r="AS852" i="4"/>
  <c r="AT852" i="4"/>
  <c r="AU852" i="4"/>
  <c r="AV852" i="4"/>
  <c r="AV850" i="4" s="1"/>
  <c r="AW852" i="4"/>
  <c r="AX852" i="4"/>
  <c r="AY852" i="4"/>
  <c r="AZ852" i="4"/>
  <c r="BA852" i="4"/>
  <c r="BB852" i="4"/>
  <c r="AJ856" i="4"/>
  <c r="AK856" i="4"/>
  <c r="AL856" i="4"/>
  <c r="AM856" i="4"/>
  <c r="AN856" i="4"/>
  <c r="AO856" i="4"/>
  <c r="AP856" i="4"/>
  <c r="AQ856" i="4"/>
  <c r="AR856" i="4"/>
  <c r="AS856" i="4"/>
  <c r="AT856" i="4"/>
  <c r="AU856" i="4"/>
  <c r="AV856" i="4"/>
  <c r="AW856" i="4"/>
  <c r="AX856" i="4"/>
  <c r="AY856" i="4"/>
  <c r="AY850" i="4" s="1"/>
  <c r="AY851" i="4" s="1"/>
  <c r="AZ856" i="4"/>
  <c r="AZ850" i="4" s="1"/>
  <c r="AZ851" i="4" s="1"/>
  <c r="BA856" i="4"/>
  <c r="BA850" i="4" s="1"/>
  <c r="BA851" i="4" s="1"/>
  <c r="BB856" i="4"/>
  <c r="AJ860" i="4"/>
  <c r="AK860" i="4"/>
  <c r="AL860" i="4"/>
  <c r="AM860" i="4"/>
  <c r="AN860" i="4"/>
  <c r="AO860" i="4"/>
  <c r="AP860" i="4"/>
  <c r="AQ860" i="4"/>
  <c r="AR860" i="4"/>
  <c r="AS860" i="4"/>
  <c r="AT860" i="4"/>
  <c r="AU860" i="4"/>
  <c r="AV860" i="4"/>
  <c r="AW860" i="4"/>
  <c r="AX860" i="4"/>
  <c r="AY860" i="4"/>
  <c r="AZ860" i="4"/>
  <c r="BA860" i="4"/>
  <c r="BB860" i="4"/>
  <c r="AO865" i="4"/>
  <c r="AO866" i="4" s="1"/>
  <c r="AP865" i="4"/>
  <c r="AQ865" i="4"/>
  <c r="AQ866" i="4" s="1"/>
  <c r="AV865" i="4"/>
  <c r="BA865" i="4"/>
  <c r="BB865" i="4"/>
  <c r="BB866" i="4" s="1"/>
  <c r="AX866" i="4"/>
  <c r="AZ866" i="4"/>
  <c r="BA866" i="4"/>
  <c r="AJ867" i="4"/>
  <c r="AJ865" i="4" s="1"/>
  <c r="AK867" i="4"/>
  <c r="AK865" i="4" s="1"/>
  <c r="AK866" i="4" s="1"/>
  <c r="AL867" i="4"/>
  <c r="AL865" i="4" s="1"/>
  <c r="AL866" i="4" s="1"/>
  <c r="AM867" i="4"/>
  <c r="AN867" i="4"/>
  <c r="AO867" i="4"/>
  <c r="AP867" i="4"/>
  <c r="AQ867" i="4"/>
  <c r="AR867" i="4"/>
  <c r="AR865" i="4" s="1"/>
  <c r="AR866" i="4" s="1"/>
  <c r="AS867" i="4"/>
  <c r="AT867" i="4"/>
  <c r="AU867" i="4"/>
  <c r="AV867" i="4"/>
  <c r="AW867" i="4"/>
  <c r="AX867" i="4"/>
  <c r="AY867" i="4"/>
  <c r="AZ867" i="4"/>
  <c r="AZ865" i="4" s="1"/>
  <c r="BA867" i="4"/>
  <c r="BB867" i="4"/>
  <c r="AJ871" i="4"/>
  <c r="AK871" i="4"/>
  <c r="AL871" i="4"/>
  <c r="AM871" i="4"/>
  <c r="AN871" i="4"/>
  <c r="AO871" i="4"/>
  <c r="AP871" i="4"/>
  <c r="AQ871" i="4"/>
  <c r="AR871" i="4"/>
  <c r="AS871" i="4"/>
  <c r="AT871" i="4"/>
  <c r="AU871" i="4"/>
  <c r="AU865" i="4" s="1"/>
  <c r="AU866" i="4" s="1"/>
  <c r="AV871" i="4"/>
  <c r="AW871" i="4"/>
  <c r="AW865" i="4" s="1"/>
  <c r="AW866" i="4" s="1"/>
  <c r="AX871" i="4"/>
  <c r="AX865" i="4" s="1"/>
  <c r="AY871" i="4"/>
  <c r="AY865" i="4" s="1"/>
  <c r="AY866" i="4" s="1"/>
  <c r="AZ871" i="4"/>
  <c r="BA871" i="4"/>
  <c r="BB871" i="4"/>
  <c r="AJ875" i="4"/>
  <c r="AK875" i="4"/>
  <c r="AL875" i="4"/>
  <c r="AM875" i="4"/>
  <c r="AN875" i="4"/>
  <c r="AO875" i="4"/>
  <c r="AP875" i="4"/>
  <c r="AQ875" i="4"/>
  <c r="AR875" i="4"/>
  <c r="AS875" i="4"/>
  <c r="AT875" i="4"/>
  <c r="AU875" i="4"/>
  <c r="AV875" i="4"/>
  <c r="AW875" i="4"/>
  <c r="AX875" i="4"/>
  <c r="AY875" i="4"/>
  <c r="AZ875" i="4"/>
  <c r="BA875" i="4"/>
  <c r="BB875" i="4"/>
  <c r="AR880" i="4"/>
  <c r="AR881" i="4" s="1"/>
  <c r="AS880" i="4"/>
  <c r="AT880" i="4"/>
  <c r="AT881" i="4" s="1"/>
  <c r="AU880" i="4"/>
  <c r="AU881" i="4" s="1"/>
  <c r="AV880" i="4"/>
  <c r="AV881" i="4" s="1"/>
  <c r="AW880" i="4"/>
  <c r="AW881" i="4" s="1"/>
  <c r="BB880" i="4"/>
  <c r="BB881" i="4" s="1"/>
  <c r="AO881" i="4"/>
  <c r="AJ882" i="4"/>
  <c r="AK882" i="4"/>
  <c r="AL882" i="4"/>
  <c r="AM882" i="4"/>
  <c r="AN882" i="4"/>
  <c r="AO882" i="4"/>
  <c r="AP882" i="4"/>
  <c r="AQ882" i="4"/>
  <c r="AR882" i="4"/>
  <c r="AS882" i="4"/>
  <c r="AT882" i="4"/>
  <c r="AU882" i="4"/>
  <c r="AV882" i="4"/>
  <c r="AW882" i="4"/>
  <c r="AX882" i="4"/>
  <c r="AY882" i="4"/>
  <c r="AZ882" i="4"/>
  <c r="BA882" i="4"/>
  <c r="BA880" i="4" s="1"/>
  <c r="BA881" i="4" s="1"/>
  <c r="BB882" i="4"/>
  <c r="AJ886" i="4"/>
  <c r="AK886" i="4"/>
  <c r="AL886" i="4"/>
  <c r="AM886" i="4"/>
  <c r="AN886" i="4"/>
  <c r="AO886" i="4"/>
  <c r="AP886" i="4"/>
  <c r="AP880" i="4" s="1"/>
  <c r="AP881" i="4" s="1"/>
  <c r="AQ886" i="4"/>
  <c r="AR886" i="4"/>
  <c r="AS886" i="4"/>
  <c r="AT886" i="4"/>
  <c r="AU886" i="4"/>
  <c r="AV886" i="4"/>
  <c r="AW886" i="4"/>
  <c r="AX886" i="4"/>
  <c r="AY886" i="4"/>
  <c r="AZ886" i="4"/>
  <c r="BA886" i="4"/>
  <c r="BB886" i="4"/>
  <c r="AJ890" i="4"/>
  <c r="AK890" i="4"/>
  <c r="AL890" i="4"/>
  <c r="AM890" i="4"/>
  <c r="AN890" i="4"/>
  <c r="AO890" i="4"/>
  <c r="AO880" i="4" s="1"/>
  <c r="AP890" i="4"/>
  <c r="AQ890" i="4"/>
  <c r="AR890" i="4"/>
  <c r="AS890" i="4"/>
  <c r="AT890" i="4"/>
  <c r="AU890" i="4"/>
  <c r="AV890" i="4"/>
  <c r="AW890" i="4"/>
  <c r="AX890" i="4"/>
  <c r="AY890" i="4"/>
  <c r="AZ890" i="4"/>
  <c r="BA890" i="4"/>
  <c r="BB890" i="4"/>
  <c r="AJ895" i="4"/>
  <c r="AK895" i="4"/>
  <c r="AK896" i="4" s="1"/>
  <c r="AM895" i="4"/>
  <c r="AN895" i="4"/>
  <c r="AT895" i="4"/>
  <c r="AT896" i="4" s="1"/>
  <c r="AU895" i="4"/>
  <c r="AU896" i="4" s="1"/>
  <c r="AX895" i="4"/>
  <c r="AX896" i="4" s="1"/>
  <c r="AZ895" i="4"/>
  <c r="BA895" i="4"/>
  <c r="BB895" i="4"/>
  <c r="AM896" i="4"/>
  <c r="AN896" i="4"/>
  <c r="AO896" i="4"/>
  <c r="AZ896" i="4"/>
  <c r="BA896" i="4"/>
  <c r="BB896" i="4"/>
  <c r="AJ897" i="4"/>
  <c r="AK897" i="4"/>
  <c r="AL897" i="4"/>
  <c r="AL895" i="4" s="1"/>
  <c r="AL896" i="4" s="1"/>
  <c r="AM897" i="4"/>
  <c r="AN897" i="4"/>
  <c r="AO897" i="4"/>
  <c r="AO895" i="4" s="1"/>
  <c r="AP897" i="4"/>
  <c r="AQ897" i="4"/>
  <c r="AQ895" i="4" s="1"/>
  <c r="AQ896" i="4" s="1"/>
  <c r="AR897" i="4"/>
  <c r="AS897" i="4"/>
  <c r="AT897" i="4"/>
  <c r="AU897" i="4"/>
  <c r="AV897" i="4"/>
  <c r="AV895" i="4" s="1"/>
  <c r="AW897" i="4"/>
  <c r="AX897" i="4"/>
  <c r="AY897" i="4"/>
  <c r="AY895" i="4" s="1"/>
  <c r="AY896" i="4" s="1"/>
  <c r="AZ897" i="4"/>
  <c r="BA897" i="4"/>
  <c r="BB897" i="4"/>
  <c r="AJ901" i="4"/>
  <c r="AK901" i="4"/>
  <c r="AL901" i="4"/>
  <c r="AM901" i="4"/>
  <c r="AN901" i="4"/>
  <c r="AO901" i="4"/>
  <c r="AP901" i="4"/>
  <c r="AQ901" i="4"/>
  <c r="AR901" i="4"/>
  <c r="AR895" i="4" s="1"/>
  <c r="AR896" i="4" s="1"/>
  <c r="AS901" i="4"/>
  <c r="AT901" i="4"/>
  <c r="AU901" i="4"/>
  <c r="AV901" i="4"/>
  <c r="AW901" i="4"/>
  <c r="AW895" i="4" s="1"/>
  <c r="AW896" i="4" s="1"/>
  <c r="AX901" i="4"/>
  <c r="AY901" i="4"/>
  <c r="AZ901" i="4"/>
  <c r="BA901" i="4"/>
  <c r="BB901" i="4"/>
  <c r="AJ905" i="4"/>
  <c r="AK905" i="4"/>
  <c r="AL905" i="4"/>
  <c r="AM905" i="4"/>
  <c r="AN905" i="4"/>
  <c r="AO905" i="4"/>
  <c r="AP905" i="4"/>
  <c r="AQ905" i="4"/>
  <c r="AR905" i="4"/>
  <c r="AS905" i="4"/>
  <c r="AT905" i="4"/>
  <c r="AU905" i="4"/>
  <c r="AV905" i="4"/>
  <c r="AW905" i="4"/>
  <c r="AX905" i="4"/>
  <c r="AY905" i="4"/>
  <c r="AZ905" i="4"/>
  <c r="BA905" i="4"/>
  <c r="BB905" i="4"/>
  <c r="AM910" i="4"/>
  <c r="AS910" i="4"/>
  <c r="AT910" i="4"/>
  <c r="AU910" i="4"/>
  <c r="AY910" i="4"/>
  <c r="AY911" i="4" s="1"/>
  <c r="AZ910" i="4"/>
  <c r="AZ911" i="4" s="1"/>
  <c r="BF910" i="4"/>
  <c r="AK911" i="4"/>
  <c r="AP911" i="4"/>
  <c r="AT911" i="4"/>
  <c r="AU911" i="4"/>
  <c r="AV911" i="4"/>
  <c r="AJ912" i="4"/>
  <c r="AJ910" i="4" s="1"/>
  <c r="AJ911" i="4" s="1"/>
  <c r="AK912" i="4"/>
  <c r="AK910" i="4" s="1"/>
  <c r="AL912" i="4"/>
  <c r="AM912" i="4"/>
  <c r="AN912" i="4"/>
  <c r="AN910" i="4" s="1"/>
  <c r="AN911" i="4" s="1"/>
  <c r="AO912" i="4"/>
  <c r="AO910" i="4" s="1"/>
  <c r="AO911" i="4" s="1"/>
  <c r="AP912" i="4"/>
  <c r="AQ912" i="4"/>
  <c r="AR912" i="4"/>
  <c r="AR910" i="4" s="1"/>
  <c r="AR911" i="4" s="1"/>
  <c r="AS912" i="4"/>
  <c r="AT912" i="4"/>
  <c r="AU912" i="4"/>
  <c r="AV912" i="4"/>
  <c r="AV910" i="4" s="1"/>
  <c r="AW912" i="4"/>
  <c r="AW910" i="4" s="1"/>
  <c r="AX912" i="4"/>
  <c r="AX910" i="4" s="1"/>
  <c r="AX911" i="4" s="1"/>
  <c r="AY912" i="4"/>
  <c r="AZ912" i="4"/>
  <c r="BA912" i="4"/>
  <c r="BB912" i="4"/>
  <c r="AJ916" i="4"/>
  <c r="AK916" i="4"/>
  <c r="AL916" i="4"/>
  <c r="AM916" i="4"/>
  <c r="AN916" i="4"/>
  <c r="AO916" i="4"/>
  <c r="AP916" i="4"/>
  <c r="AP910" i="4" s="1"/>
  <c r="BH910" i="4" s="1"/>
  <c r="AQ916" i="4"/>
  <c r="AR916" i="4"/>
  <c r="AS916" i="4"/>
  <c r="AT916" i="4"/>
  <c r="AU916" i="4"/>
  <c r="AV916" i="4"/>
  <c r="AW916" i="4"/>
  <c r="AX916" i="4"/>
  <c r="AY916" i="4"/>
  <c r="AZ916" i="4"/>
  <c r="BA916" i="4"/>
  <c r="BB916" i="4"/>
  <c r="AJ920" i="4"/>
  <c r="AK920" i="4"/>
  <c r="AL920" i="4"/>
  <c r="AL910" i="4" s="1"/>
  <c r="AL911" i="4" s="1"/>
  <c r="AM920" i="4"/>
  <c r="AN920" i="4"/>
  <c r="AO920" i="4"/>
  <c r="AP920" i="4"/>
  <c r="AQ920" i="4"/>
  <c r="AQ910" i="4" s="1"/>
  <c r="AQ911" i="4" s="1"/>
  <c r="AR920" i="4"/>
  <c r="AS920" i="4"/>
  <c r="AT920" i="4"/>
  <c r="AU920" i="4"/>
  <c r="AV920" i="4"/>
  <c r="AW920" i="4"/>
  <c r="AX920" i="4"/>
  <c r="AY920" i="4"/>
  <c r="AZ920" i="4"/>
  <c r="BA920" i="4"/>
  <c r="BB920" i="4"/>
  <c r="AJ925" i="4"/>
  <c r="AR925" i="4"/>
  <c r="AY925" i="4"/>
  <c r="BB925" i="4"/>
  <c r="BB926" i="4" s="1"/>
  <c r="AJ926" i="4"/>
  <c r="AQ926" i="4"/>
  <c r="AR926" i="4"/>
  <c r="AV926" i="4"/>
  <c r="AY926" i="4"/>
  <c r="AJ927" i="4"/>
  <c r="AK927" i="4"/>
  <c r="AL927" i="4"/>
  <c r="AM927" i="4"/>
  <c r="AN927" i="4"/>
  <c r="AO927" i="4"/>
  <c r="AP927" i="4"/>
  <c r="AP925" i="4" s="1"/>
  <c r="AQ927" i="4"/>
  <c r="AQ925" i="4" s="1"/>
  <c r="AR927" i="4"/>
  <c r="AS927" i="4"/>
  <c r="AT927" i="4"/>
  <c r="AU927" i="4"/>
  <c r="AV927" i="4"/>
  <c r="AV925" i="4" s="1"/>
  <c r="AW927" i="4"/>
  <c r="AW925" i="4" s="1"/>
  <c r="AW926" i="4" s="1"/>
  <c r="AX927" i="4"/>
  <c r="AY927" i="4"/>
  <c r="AZ927" i="4"/>
  <c r="BA927" i="4"/>
  <c r="BB927" i="4"/>
  <c r="AJ931" i="4"/>
  <c r="AK931" i="4"/>
  <c r="AL931" i="4"/>
  <c r="AM931" i="4"/>
  <c r="AM925" i="4" s="1"/>
  <c r="AN931" i="4"/>
  <c r="AN925" i="4" s="1"/>
  <c r="AN926" i="4" s="1"/>
  <c r="AO931" i="4"/>
  <c r="AP931" i="4"/>
  <c r="AQ931" i="4"/>
  <c r="AR931" i="4"/>
  <c r="AS931" i="4"/>
  <c r="AS925" i="4" s="1"/>
  <c r="AS926" i="4" s="1"/>
  <c r="AT931" i="4"/>
  <c r="AU931" i="4"/>
  <c r="AV931" i="4"/>
  <c r="AW931" i="4"/>
  <c r="AX931" i="4"/>
  <c r="AY931" i="4"/>
  <c r="AZ931" i="4"/>
  <c r="BA931" i="4"/>
  <c r="BB931" i="4"/>
  <c r="AJ935" i="4"/>
  <c r="AK935" i="4"/>
  <c r="AL935" i="4"/>
  <c r="AM935" i="4"/>
  <c r="AN935" i="4"/>
  <c r="AO935" i="4"/>
  <c r="AP935" i="4"/>
  <c r="AQ935" i="4"/>
  <c r="AR935" i="4"/>
  <c r="AS935" i="4"/>
  <c r="AT935" i="4"/>
  <c r="AU935" i="4"/>
  <c r="AV935" i="4"/>
  <c r="AW935" i="4"/>
  <c r="AX935" i="4"/>
  <c r="AY935" i="4"/>
  <c r="AZ935" i="4"/>
  <c r="AZ925" i="4" s="1"/>
  <c r="AZ926" i="4" s="1"/>
  <c r="BA935" i="4"/>
  <c r="BB935" i="4"/>
  <c r="AY940" i="4"/>
  <c r="AY941" i="4" s="1"/>
  <c r="AZ940" i="4"/>
  <c r="AZ941" i="4" s="1"/>
  <c r="AJ942" i="4"/>
  <c r="AJ940" i="4" s="1"/>
  <c r="AK942" i="4"/>
  <c r="AL942" i="4"/>
  <c r="AM942" i="4"/>
  <c r="AM940" i="4" s="1"/>
  <c r="AN942" i="4"/>
  <c r="AN940" i="4" s="1"/>
  <c r="AN941" i="4" s="1"/>
  <c r="AO942" i="4"/>
  <c r="AO940" i="4" s="1"/>
  <c r="AO941" i="4" s="1"/>
  <c r="AP942" i="4"/>
  <c r="AP940" i="4" s="1"/>
  <c r="AQ942" i="4"/>
  <c r="AQ940" i="4" s="1"/>
  <c r="AQ941" i="4" s="1"/>
  <c r="AR942" i="4"/>
  <c r="AR940" i="4" s="1"/>
  <c r="AR941" i="4" s="1"/>
  <c r="AS942" i="4"/>
  <c r="AT942" i="4"/>
  <c r="AT940" i="4" s="1"/>
  <c r="AT941" i="4" s="1"/>
  <c r="AU942" i="4"/>
  <c r="AV942" i="4"/>
  <c r="AW942" i="4"/>
  <c r="AX942" i="4"/>
  <c r="AY942" i="4"/>
  <c r="AZ942" i="4"/>
  <c r="BA942" i="4"/>
  <c r="BA940" i="4" s="1"/>
  <c r="BA941" i="4" s="1"/>
  <c r="BB942" i="4"/>
  <c r="AJ946" i="4"/>
  <c r="AK946" i="4"/>
  <c r="AL946" i="4"/>
  <c r="AM946" i="4"/>
  <c r="AN946" i="4"/>
  <c r="AO946" i="4"/>
  <c r="AP946" i="4"/>
  <c r="AQ946" i="4"/>
  <c r="AR946" i="4"/>
  <c r="AS946" i="4"/>
  <c r="AS940" i="4" s="1"/>
  <c r="AT946" i="4"/>
  <c r="AU946" i="4"/>
  <c r="AV946" i="4"/>
  <c r="AV940" i="4" s="1"/>
  <c r="AW946" i="4"/>
  <c r="AW940" i="4" s="1"/>
  <c r="AW941" i="4" s="1"/>
  <c r="AX946" i="4"/>
  <c r="AX940" i="4" s="1"/>
  <c r="AX941" i="4" s="1"/>
  <c r="AY946" i="4"/>
  <c r="AZ946" i="4"/>
  <c r="BA946" i="4"/>
  <c r="BB946" i="4"/>
  <c r="BB940" i="4" s="1"/>
  <c r="BB941" i="4" s="1"/>
  <c r="AJ950" i="4"/>
  <c r="AK950" i="4"/>
  <c r="AL950" i="4"/>
  <c r="AM950" i="4"/>
  <c r="AN950" i="4"/>
  <c r="AO950" i="4"/>
  <c r="AP950" i="4"/>
  <c r="AQ950" i="4"/>
  <c r="AR950" i="4"/>
  <c r="AS950" i="4"/>
  <c r="AT950" i="4"/>
  <c r="AU950" i="4"/>
  <c r="AV950" i="4"/>
  <c r="AW950" i="4"/>
  <c r="AX950" i="4"/>
  <c r="AY950" i="4"/>
  <c r="AZ950" i="4"/>
  <c r="BA950" i="4"/>
  <c r="BB950" i="4"/>
  <c r="AO955" i="4"/>
  <c r="AO956" i="4" s="1"/>
  <c r="AQ955" i="4"/>
  <c r="AQ956" i="4" s="1"/>
  <c r="AX955" i="4"/>
  <c r="AX956" i="4" s="1"/>
  <c r="AY955" i="4"/>
  <c r="AY956" i="4" s="1"/>
  <c r="AZ955" i="4"/>
  <c r="BA955" i="4"/>
  <c r="BB955" i="4"/>
  <c r="BG955" i="4"/>
  <c r="AZ956" i="4"/>
  <c r="BA956" i="4"/>
  <c r="BB956" i="4"/>
  <c r="AJ957" i="4"/>
  <c r="AK957" i="4"/>
  <c r="AL957" i="4"/>
  <c r="AM957" i="4"/>
  <c r="AN957" i="4"/>
  <c r="AO957" i="4"/>
  <c r="AP957" i="4"/>
  <c r="AQ957" i="4"/>
  <c r="AR957" i="4"/>
  <c r="AR955" i="4" s="1"/>
  <c r="AR956" i="4" s="1"/>
  <c r="AS957" i="4"/>
  <c r="AS955" i="4" s="1"/>
  <c r="AS956" i="4" s="1"/>
  <c r="AT957" i="4"/>
  <c r="AT955" i="4" s="1"/>
  <c r="AT956" i="4" s="1"/>
  <c r="AU957" i="4"/>
  <c r="AV957" i="4"/>
  <c r="AW957" i="4"/>
  <c r="AX957" i="4"/>
  <c r="AY957" i="4"/>
  <c r="AZ957" i="4"/>
  <c r="BA957" i="4"/>
  <c r="BB957" i="4"/>
  <c r="AJ961" i="4"/>
  <c r="AK961" i="4"/>
  <c r="AL961" i="4"/>
  <c r="AM961" i="4"/>
  <c r="AN961" i="4"/>
  <c r="AO961" i="4"/>
  <c r="AP961" i="4"/>
  <c r="AQ961" i="4"/>
  <c r="AR961" i="4"/>
  <c r="AS961" i="4"/>
  <c r="AT961" i="4"/>
  <c r="AU961" i="4"/>
  <c r="AU955" i="4" s="1"/>
  <c r="AU956" i="4" s="1"/>
  <c r="AV961" i="4"/>
  <c r="AV955" i="4" s="1"/>
  <c r="AW961" i="4"/>
  <c r="AX961" i="4"/>
  <c r="AY961" i="4"/>
  <c r="AZ961" i="4"/>
  <c r="BA961" i="4"/>
  <c r="BB961" i="4"/>
  <c r="AJ965" i="4"/>
  <c r="AK965" i="4"/>
  <c r="AL965" i="4"/>
  <c r="AM965" i="4"/>
  <c r="AM955" i="4" s="1"/>
  <c r="AM956" i="4" s="1"/>
  <c r="AN965" i="4"/>
  <c r="AN955" i="4" s="1"/>
  <c r="AN956" i="4" s="1"/>
  <c r="AO965" i="4"/>
  <c r="AP965" i="4"/>
  <c r="AP955" i="4" s="1"/>
  <c r="AP956" i="4" s="1"/>
  <c r="AQ965" i="4"/>
  <c r="AR965" i="4"/>
  <c r="AS965" i="4"/>
  <c r="AT965" i="4"/>
  <c r="AU965" i="4"/>
  <c r="AV965" i="4"/>
  <c r="AW965" i="4"/>
  <c r="AW955" i="4" s="1"/>
  <c r="AW956" i="4" s="1"/>
  <c r="AX965" i="4"/>
  <c r="AY965" i="4"/>
  <c r="AZ965" i="4"/>
  <c r="BA965" i="4"/>
  <c r="BB965" i="4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AP731" i="4" l="1"/>
  <c r="BH730" i="4"/>
  <c r="AP326" i="4"/>
  <c r="AV161" i="4"/>
  <c r="BF835" i="4"/>
  <c r="AJ836" i="4"/>
  <c r="BH775" i="4"/>
  <c r="AP776" i="4"/>
  <c r="AV476" i="4"/>
  <c r="BJ475" i="4"/>
  <c r="BI700" i="4"/>
  <c r="AP160" i="4"/>
  <c r="AV371" i="4"/>
  <c r="BJ370" i="4"/>
  <c r="BI310" i="4"/>
  <c r="BH655" i="4"/>
  <c r="AP656" i="4"/>
  <c r="AM236" i="4"/>
  <c r="BG235" i="4"/>
  <c r="AV11" i="4"/>
  <c r="AY401" i="4"/>
  <c r="BG400" i="4"/>
  <c r="AP371" i="4"/>
  <c r="BH175" i="4"/>
  <c r="AP176" i="4"/>
  <c r="AT26" i="4"/>
  <c r="AM911" i="4"/>
  <c r="BG910" i="4"/>
  <c r="BH280" i="4"/>
  <c r="AP281" i="4"/>
  <c r="BH940" i="4"/>
  <c r="AP941" i="4"/>
  <c r="AQ775" i="4"/>
  <c r="AQ776" i="4" s="1"/>
  <c r="AJ611" i="4"/>
  <c r="BH430" i="4"/>
  <c r="AP431" i="4"/>
  <c r="AV431" i="4"/>
  <c r="BJ955" i="4"/>
  <c r="AV956" i="4"/>
  <c r="AV311" i="4"/>
  <c r="BJ310" i="4"/>
  <c r="AV671" i="4"/>
  <c r="BJ670" i="4"/>
  <c r="AM941" i="4"/>
  <c r="BG940" i="4"/>
  <c r="AP641" i="4"/>
  <c r="BH640" i="4"/>
  <c r="BG685" i="4"/>
  <c r="AM686" i="4"/>
  <c r="BI550" i="4"/>
  <c r="AJ116" i="4"/>
  <c r="BH955" i="4"/>
  <c r="BI805" i="4"/>
  <c r="BF595" i="4"/>
  <c r="AJ596" i="4"/>
  <c r="AJ941" i="4"/>
  <c r="AM926" i="4"/>
  <c r="BG805" i="4"/>
  <c r="AV731" i="4"/>
  <c r="BJ730" i="4"/>
  <c r="BH520" i="4"/>
  <c r="AP521" i="4"/>
  <c r="BG475" i="4"/>
  <c r="AM476" i="4"/>
  <c r="BF325" i="4"/>
  <c r="AJ326" i="4"/>
  <c r="AV896" i="4"/>
  <c r="BJ895" i="4"/>
  <c r="AS851" i="4"/>
  <c r="BI850" i="4"/>
  <c r="AV611" i="4"/>
  <c r="BJ610" i="4"/>
  <c r="AV506" i="4"/>
  <c r="BJ505" i="4"/>
  <c r="AV236" i="4"/>
  <c r="BJ235" i="4"/>
  <c r="AP746" i="4"/>
  <c r="BH745" i="4"/>
  <c r="AP551" i="4"/>
  <c r="BI955" i="4"/>
  <c r="BF700" i="4"/>
  <c r="AJ701" i="4"/>
  <c r="AS236" i="4"/>
  <c r="BI235" i="4"/>
  <c r="BI160" i="4"/>
  <c r="AS161" i="4"/>
  <c r="AP581" i="4"/>
  <c r="BH580" i="4"/>
  <c r="AV251" i="4"/>
  <c r="AS581" i="4"/>
  <c r="BI580" i="4"/>
  <c r="BF865" i="4"/>
  <c r="AJ866" i="4"/>
  <c r="BG850" i="4"/>
  <c r="AM851" i="4"/>
  <c r="AM716" i="4"/>
  <c r="AO580" i="4"/>
  <c r="AO581" i="4" s="1"/>
  <c r="AR490" i="4"/>
  <c r="AR491" i="4" s="1"/>
  <c r="AP71" i="4"/>
  <c r="AJ641" i="4"/>
  <c r="BF640" i="4"/>
  <c r="AX191" i="4"/>
  <c r="BJ190" i="4"/>
  <c r="BI730" i="4"/>
  <c r="AM581" i="4"/>
  <c r="AJ896" i="4"/>
  <c r="BF895" i="4"/>
  <c r="AN580" i="4"/>
  <c r="AN581" i="4" s="1"/>
  <c r="AJ281" i="4"/>
  <c r="BF280" i="4"/>
  <c r="BH85" i="4"/>
  <c r="AP86" i="4"/>
  <c r="BF85" i="4"/>
  <c r="AJ86" i="4"/>
  <c r="AW911" i="4"/>
  <c r="AN505" i="4"/>
  <c r="AN506" i="4" s="1"/>
  <c r="AV551" i="4"/>
  <c r="AV131" i="4"/>
  <c r="BI715" i="4"/>
  <c r="AS716" i="4"/>
  <c r="BG265" i="4"/>
  <c r="AM266" i="4"/>
  <c r="AJ716" i="4"/>
  <c r="BF715" i="4"/>
  <c r="AS701" i="4"/>
  <c r="BI835" i="4"/>
  <c r="AS836" i="4"/>
  <c r="AR700" i="4"/>
  <c r="AR701" i="4" s="1"/>
  <c r="AJ580" i="4"/>
  <c r="AO550" i="4"/>
  <c r="AO551" i="4" s="1"/>
  <c r="BI145" i="4"/>
  <c r="AS146" i="4"/>
  <c r="AV686" i="4"/>
  <c r="BJ685" i="4"/>
  <c r="AM626" i="4"/>
  <c r="BG625" i="4"/>
  <c r="AP491" i="4"/>
  <c r="BH490" i="4"/>
  <c r="AS461" i="4"/>
  <c r="AM880" i="4"/>
  <c r="BH850" i="4"/>
  <c r="AP851" i="4"/>
  <c r="BJ775" i="4"/>
  <c r="AV776" i="4"/>
  <c r="AS131" i="4"/>
  <c r="BI130" i="4"/>
  <c r="AY880" i="4"/>
  <c r="AY881" i="4" s="1"/>
  <c r="AL880" i="4"/>
  <c r="AL881" i="4" s="1"/>
  <c r="AT865" i="4"/>
  <c r="AT866" i="4" s="1"/>
  <c r="BF385" i="4"/>
  <c r="AJ386" i="4"/>
  <c r="AP146" i="4"/>
  <c r="BH145" i="4"/>
  <c r="AX880" i="4"/>
  <c r="AK880" i="4"/>
  <c r="AK881" i="4" s="1"/>
  <c r="AS865" i="4"/>
  <c r="BG835" i="4"/>
  <c r="AJ356" i="4"/>
  <c r="BF355" i="4"/>
  <c r="BH355" i="4"/>
  <c r="AX850" i="4"/>
  <c r="AX851" i="4" s="1"/>
  <c r="BI775" i="4"/>
  <c r="AS776" i="4"/>
  <c r="AS745" i="4"/>
  <c r="BI595" i="4"/>
  <c r="BI535" i="4"/>
  <c r="AX310" i="4"/>
  <c r="AX311" i="4" s="1"/>
  <c r="BH250" i="4"/>
  <c r="AV176" i="4"/>
  <c r="AQ820" i="4"/>
  <c r="AW310" i="4"/>
  <c r="AW311" i="4" s="1"/>
  <c r="AM505" i="4"/>
  <c r="AP806" i="4"/>
  <c r="BH805" i="4"/>
  <c r="AJ761" i="4"/>
  <c r="BF760" i="4"/>
  <c r="AM791" i="4"/>
  <c r="AS790" i="4"/>
  <c r="BJ580" i="4"/>
  <c r="AV581" i="4"/>
  <c r="BF490" i="4"/>
  <c r="AJ491" i="4"/>
  <c r="AP476" i="4"/>
  <c r="AP895" i="4"/>
  <c r="AM700" i="4"/>
  <c r="AS311" i="4"/>
  <c r="AM145" i="4"/>
  <c r="AZ880" i="4"/>
  <c r="AZ881" i="4" s="1"/>
  <c r="AV716" i="4"/>
  <c r="BJ715" i="4"/>
  <c r="AS671" i="4"/>
  <c r="BI670" i="4"/>
  <c r="AM550" i="4"/>
  <c r="BJ280" i="4"/>
  <c r="AV281" i="4"/>
  <c r="BF220" i="4"/>
  <c r="AL175" i="4"/>
  <c r="AL176" i="4" s="1"/>
  <c r="BI115" i="4"/>
  <c r="AS116" i="4"/>
  <c r="AL940" i="4"/>
  <c r="AL941" i="4" s="1"/>
  <c r="AP836" i="4"/>
  <c r="AM566" i="4"/>
  <c r="AS356" i="4"/>
  <c r="AK175" i="4"/>
  <c r="AK176" i="4" s="1"/>
  <c r="AK940" i="4"/>
  <c r="AK941" i="4" s="1"/>
  <c r="BG820" i="4"/>
  <c r="BA805" i="4"/>
  <c r="BA806" i="4" s="1"/>
  <c r="AV760" i="4"/>
  <c r="BG655" i="4"/>
  <c r="AM656" i="4"/>
  <c r="BG445" i="4"/>
  <c r="AM446" i="4"/>
  <c r="AU415" i="4"/>
  <c r="AU416" i="4" s="1"/>
  <c r="BG295" i="4"/>
  <c r="AM296" i="4"/>
  <c r="AJ175" i="4"/>
  <c r="AM431" i="4"/>
  <c r="AS11" i="4"/>
  <c r="BG205" i="4"/>
  <c r="AM206" i="4"/>
  <c r="AZ700" i="4"/>
  <c r="AZ701" i="4" s="1"/>
  <c r="AP131" i="4"/>
  <c r="BH130" i="4"/>
  <c r="AP926" i="4"/>
  <c r="BH925" i="4"/>
  <c r="AS911" i="4"/>
  <c r="AM11" i="4"/>
  <c r="BB910" i="4"/>
  <c r="BB911" i="4" s="1"/>
  <c r="AL640" i="4"/>
  <c r="AL641" i="4" s="1"/>
  <c r="BB445" i="4"/>
  <c r="BB446" i="4" s="1"/>
  <c r="BI445" i="4"/>
  <c r="AZ235" i="4"/>
  <c r="AZ236" i="4" s="1"/>
  <c r="AM131" i="4"/>
  <c r="BG130" i="4"/>
  <c r="BJ70" i="4"/>
  <c r="AX820" i="4"/>
  <c r="AX821" i="4" s="1"/>
  <c r="AS611" i="4"/>
  <c r="BI610" i="4"/>
  <c r="AP685" i="4"/>
  <c r="BH610" i="4"/>
  <c r="AP611" i="4"/>
  <c r="BG175" i="4"/>
  <c r="AM176" i="4"/>
  <c r="AP341" i="4"/>
  <c r="AO115" i="4"/>
  <c r="AO116" i="4" s="1"/>
  <c r="AV41" i="4"/>
  <c r="AO925" i="4"/>
  <c r="AO926" i="4" s="1"/>
  <c r="AJ296" i="4"/>
  <c r="BF295" i="4"/>
  <c r="BF655" i="4"/>
  <c r="AK640" i="4"/>
  <c r="AK641" i="4" s="1"/>
  <c r="BB595" i="4"/>
  <c r="BB596" i="4" s="1"/>
  <c r="AJ536" i="4"/>
  <c r="BF535" i="4"/>
  <c r="AS370" i="4"/>
  <c r="AN325" i="4"/>
  <c r="AN326" i="4" s="1"/>
  <c r="BF310" i="4"/>
  <c r="BJ520" i="4"/>
  <c r="AV521" i="4"/>
  <c r="BF460" i="4"/>
  <c r="AJ461" i="4"/>
  <c r="AM26" i="4"/>
  <c r="AV941" i="4"/>
  <c r="BJ940" i="4"/>
  <c r="AP866" i="4"/>
  <c r="BH865" i="4"/>
  <c r="BA925" i="4"/>
  <c r="BA926" i="4" s="1"/>
  <c r="BI940" i="4"/>
  <c r="AS941" i="4"/>
  <c r="AV835" i="4"/>
  <c r="BF790" i="4"/>
  <c r="AP760" i="4"/>
  <c r="AZ685" i="4"/>
  <c r="AZ686" i="4" s="1"/>
  <c r="BA595" i="4"/>
  <c r="BA596" i="4" s="1"/>
  <c r="AJ551" i="4"/>
  <c r="AR370" i="4"/>
  <c r="AR371" i="4" s="1"/>
  <c r="AM311" i="4"/>
  <c r="AV146" i="4"/>
  <c r="BJ145" i="4"/>
  <c r="AK850" i="4"/>
  <c r="AN430" i="4"/>
  <c r="AN431" i="4" s="1"/>
  <c r="BI880" i="4"/>
  <c r="AS881" i="4"/>
  <c r="AW820" i="4"/>
  <c r="AW821" i="4" s="1"/>
  <c r="BF235" i="4"/>
  <c r="AJ236" i="4"/>
  <c r="AM641" i="4"/>
  <c r="BG640" i="4"/>
  <c r="AS431" i="4"/>
  <c r="BI430" i="4"/>
  <c r="AZ205" i="4"/>
  <c r="AZ206" i="4" s="1"/>
  <c r="AJ26" i="4"/>
  <c r="AS895" i="4"/>
  <c r="AU835" i="4"/>
  <c r="AU836" i="4" s="1"/>
  <c r="AJ731" i="4"/>
  <c r="AS536" i="4"/>
  <c r="AS491" i="4"/>
  <c r="BI490" i="4"/>
  <c r="AM281" i="4"/>
  <c r="BG280" i="4"/>
  <c r="AJ130" i="4"/>
  <c r="AN25" i="4"/>
  <c r="AN26" i="4" s="1"/>
  <c r="AV866" i="4"/>
  <c r="BJ865" i="4"/>
  <c r="AQ700" i="4"/>
  <c r="AQ701" i="4" s="1"/>
  <c r="BF505" i="4"/>
  <c r="BF265" i="4"/>
  <c r="AJ266" i="4"/>
  <c r="AW40" i="4"/>
  <c r="AW41" i="4" s="1"/>
  <c r="AJ40" i="4"/>
  <c r="BB10" i="4"/>
  <c r="BB11" i="4" s="1"/>
  <c r="AZ430" i="4"/>
  <c r="AZ431" i="4" s="1"/>
  <c r="BF430" i="4"/>
  <c r="AY175" i="4"/>
  <c r="AY176" i="4" s="1"/>
  <c r="AX640" i="4"/>
  <c r="AX641" i="4" s="1"/>
  <c r="BI625" i="4"/>
  <c r="AS626" i="4"/>
  <c r="AS565" i="4"/>
  <c r="AX40" i="4"/>
  <c r="AX41" i="4" s="1"/>
  <c r="AW640" i="4"/>
  <c r="AW641" i="4" s="1"/>
  <c r="AN790" i="4"/>
  <c r="AN791" i="4" s="1"/>
  <c r="AP700" i="4"/>
  <c r="AQ565" i="4"/>
  <c r="BH415" i="4"/>
  <c r="AT250" i="4"/>
  <c r="AT251" i="4" s="1"/>
  <c r="BA10" i="4"/>
  <c r="BA11" i="4" s="1"/>
  <c r="AO700" i="4"/>
  <c r="AO701" i="4" s="1"/>
  <c r="BI655" i="4"/>
  <c r="AY430" i="4"/>
  <c r="AY431" i="4" s="1"/>
  <c r="AT340" i="4"/>
  <c r="AT341" i="4" s="1"/>
  <c r="AN190" i="4"/>
  <c r="AN191" i="4" s="1"/>
  <c r="AX175" i="4"/>
  <c r="AX176" i="4" s="1"/>
  <c r="AO25" i="4"/>
  <c r="AO26" i="4" s="1"/>
  <c r="BG895" i="4"/>
  <c r="AN700" i="4"/>
  <c r="AN701" i="4" s="1"/>
  <c r="BG340" i="4"/>
  <c r="AM341" i="4"/>
  <c r="AS340" i="4"/>
  <c r="AX235" i="4"/>
  <c r="AX236" i="4" s="1"/>
  <c r="AM190" i="4"/>
  <c r="AW115" i="4"/>
  <c r="AW116" i="4" s="1"/>
  <c r="AU940" i="4"/>
  <c r="AU941" i="4" s="1"/>
  <c r="BB775" i="4"/>
  <c r="BB776" i="4" s="1"/>
  <c r="AX655" i="4"/>
  <c r="AX656" i="4" s="1"/>
  <c r="AN550" i="4"/>
  <c r="AN551" i="4" s="1"/>
  <c r="BI475" i="4"/>
  <c r="AY475" i="4"/>
  <c r="AY476" i="4" s="1"/>
  <c r="AJ445" i="4"/>
  <c r="AP416" i="4"/>
  <c r="AR340" i="4"/>
  <c r="AR341" i="4" s="1"/>
  <c r="AQ310" i="4"/>
  <c r="AQ311" i="4" s="1"/>
  <c r="AQ250" i="4"/>
  <c r="AQ251" i="4" s="1"/>
  <c r="AW235" i="4"/>
  <c r="AW236" i="4" s="1"/>
  <c r="AL190" i="4"/>
  <c r="AL191" i="4" s="1"/>
  <c r="AV116" i="4"/>
  <c r="BJ115" i="4"/>
  <c r="BF100" i="4"/>
  <c r="BB790" i="4"/>
  <c r="BB791" i="4" s="1"/>
  <c r="AP715" i="4"/>
  <c r="AU820" i="4"/>
  <c r="AU821" i="4" s="1"/>
  <c r="BA790" i="4"/>
  <c r="BA791" i="4" s="1"/>
  <c r="AZ670" i="4"/>
  <c r="AZ671" i="4" s="1"/>
  <c r="BJ265" i="4"/>
  <c r="AO745" i="4"/>
  <c r="AO746" i="4" s="1"/>
  <c r="AJ475" i="4"/>
  <c r="AV640" i="4"/>
  <c r="AY85" i="4"/>
  <c r="AY86" i="4" s="1"/>
  <c r="AM521" i="4"/>
  <c r="BG520" i="4"/>
  <c r="AM161" i="4"/>
  <c r="BG160" i="4"/>
  <c r="AJ71" i="4"/>
  <c r="AK340" i="4"/>
  <c r="BG220" i="4"/>
  <c r="AM221" i="4"/>
  <c r="BI55" i="4"/>
  <c r="AS56" i="4"/>
  <c r="AL955" i="4"/>
  <c r="AL956" i="4" s="1"/>
  <c r="AT925" i="4"/>
  <c r="AT926" i="4" s="1"/>
  <c r="AM610" i="4"/>
  <c r="AK415" i="4"/>
  <c r="AK416" i="4" s="1"/>
  <c r="AU400" i="4"/>
  <c r="AU401" i="4" s="1"/>
  <c r="AJ370" i="4"/>
  <c r="BB250" i="4"/>
  <c r="BB251" i="4" s="1"/>
  <c r="AL220" i="4"/>
  <c r="AL221" i="4" s="1"/>
  <c r="AZ70" i="4"/>
  <c r="AZ71" i="4" s="1"/>
  <c r="AV491" i="4"/>
  <c r="BJ490" i="4"/>
  <c r="AR220" i="4"/>
  <c r="AR221" i="4" s="1"/>
  <c r="AV851" i="4"/>
  <c r="BJ850" i="4"/>
  <c r="AN745" i="4"/>
  <c r="AN746" i="4" s="1"/>
  <c r="AO715" i="4"/>
  <c r="AO716" i="4" s="1"/>
  <c r="AP626" i="4"/>
  <c r="BH625" i="4"/>
  <c r="AQ220" i="4"/>
  <c r="AQ221" i="4" s="1"/>
  <c r="BG100" i="4"/>
  <c r="AK775" i="4"/>
  <c r="AK776" i="4" s="1"/>
  <c r="AY670" i="4"/>
  <c r="AY671" i="4" s="1"/>
  <c r="AV656" i="4"/>
  <c r="AJ775" i="4"/>
  <c r="BI295" i="4"/>
  <c r="AS296" i="4"/>
  <c r="BI640" i="4"/>
  <c r="AS641" i="4"/>
  <c r="AY595" i="4"/>
  <c r="AY596" i="4" s="1"/>
  <c r="AK520" i="4"/>
  <c r="AK521" i="4" s="1"/>
  <c r="AW445" i="4"/>
  <c r="AW446" i="4" s="1"/>
  <c r="AJ431" i="4"/>
  <c r="BH385" i="4"/>
  <c r="BI265" i="4"/>
  <c r="AS266" i="4"/>
  <c r="AN865" i="4"/>
  <c r="AN866" i="4" s="1"/>
  <c r="AX595" i="4"/>
  <c r="AX596" i="4" s="1"/>
  <c r="AV400" i="4"/>
  <c r="BG385" i="4"/>
  <c r="AM865" i="4"/>
  <c r="AV790" i="4"/>
  <c r="BF670" i="4"/>
  <c r="AJ671" i="4"/>
  <c r="AK955" i="4"/>
  <c r="AK956" i="4" s="1"/>
  <c r="AL610" i="4"/>
  <c r="AL611" i="4" s="1"/>
  <c r="AV595" i="4"/>
  <c r="AP505" i="4"/>
  <c r="AW415" i="4"/>
  <c r="AW416" i="4" s="1"/>
  <c r="AJ415" i="4"/>
  <c r="AT400" i="4"/>
  <c r="AT401" i="4" s="1"/>
  <c r="AP265" i="4"/>
  <c r="BA250" i="4"/>
  <c r="BA251" i="4" s="1"/>
  <c r="AQ205" i="4"/>
  <c r="AQ206" i="4" s="1"/>
  <c r="AS85" i="4"/>
  <c r="AT820" i="4"/>
  <c r="AT821" i="4" s="1"/>
  <c r="AN715" i="4"/>
  <c r="AN716" i="4" s="1"/>
  <c r="BB700" i="4"/>
  <c r="BB701" i="4" s="1"/>
  <c r="AP221" i="4"/>
  <c r="AS820" i="4"/>
  <c r="AL745" i="4"/>
  <c r="AL746" i="4" s="1"/>
  <c r="AZ595" i="4"/>
  <c r="AZ596" i="4" s="1"/>
  <c r="BB550" i="4"/>
  <c r="BB551" i="4" s="1"/>
  <c r="AU205" i="4"/>
  <c r="AU925" i="4"/>
  <c r="AU926" i="4" s="1"/>
  <c r="AQ880" i="4"/>
  <c r="AZ760" i="4"/>
  <c r="AZ761" i="4" s="1"/>
  <c r="AS656" i="4"/>
  <c r="AU355" i="4"/>
  <c r="AU356" i="4" s="1"/>
  <c r="AJ955" i="4"/>
  <c r="AN880" i="4"/>
  <c r="AN881" i="4" s="1"/>
  <c r="AK610" i="4"/>
  <c r="AK611" i="4" s="1"/>
  <c r="AJ565" i="4"/>
  <c r="BJ535" i="4"/>
  <c r="AV536" i="4"/>
  <c r="AS401" i="4"/>
  <c r="BI400" i="4"/>
  <c r="AP205" i="4"/>
  <c r="AL595" i="4"/>
  <c r="AL596" i="4" s="1"/>
  <c r="BA550" i="4"/>
  <c r="BA551" i="4" s="1"/>
  <c r="AL490" i="4"/>
  <c r="AL491" i="4" s="1"/>
  <c r="AM415" i="4"/>
  <c r="BH295" i="4"/>
  <c r="AP296" i="4"/>
  <c r="AL205" i="4"/>
  <c r="AL206" i="4" s="1"/>
  <c r="AL145" i="4"/>
  <c r="AL146" i="4" s="1"/>
  <c r="AU10" i="4"/>
  <c r="AU11" i="4" s="1"/>
  <c r="AK925" i="4"/>
  <c r="AV805" i="4"/>
  <c r="AM745" i="4"/>
  <c r="AK595" i="4"/>
  <c r="AK596" i="4" s="1"/>
  <c r="AZ550" i="4"/>
  <c r="AZ551" i="4" s="1"/>
  <c r="AK490" i="4"/>
  <c r="AK491" i="4" s="1"/>
  <c r="AL415" i="4"/>
  <c r="AL416" i="4" s="1"/>
  <c r="AM355" i="4"/>
  <c r="BI280" i="4"/>
  <c r="AS281" i="4"/>
  <c r="AW85" i="4"/>
  <c r="AW86" i="4" s="1"/>
  <c r="AV625" i="4"/>
  <c r="BI325" i="4"/>
  <c r="AS326" i="4"/>
  <c r="AU235" i="4"/>
  <c r="AU236" i="4" s="1"/>
  <c r="AW160" i="4"/>
  <c r="AW161" i="4" s="1"/>
  <c r="AZ445" i="4"/>
  <c r="AZ446" i="4" s="1"/>
  <c r="AS385" i="4"/>
  <c r="AL115" i="4"/>
  <c r="AL116" i="4" s="1"/>
  <c r="AL70" i="4"/>
  <c r="AL71" i="4" s="1"/>
  <c r="AR25" i="4"/>
  <c r="AR26" i="4" s="1"/>
  <c r="BJ565" i="4"/>
  <c r="AX415" i="4"/>
  <c r="AX416" i="4" s="1"/>
  <c r="AT385" i="4"/>
  <c r="AT386" i="4" s="1"/>
  <c r="AJ160" i="4"/>
  <c r="AZ115" i="4"/>
  <c r="AZ116" i="4" s="1"/>
  <c r="AW835" i="4"/>
  <c r="AW836" i="4" s="1"/>
  <c r="AK820" i="4"/>
  <c r="AK821" i="4" s="1"/>
  <c r="BG775" i="4"/>
  <c r="AM776" i="4"/>
  <c r="AM730" i="4"/>
  <c r="AN640" i="4"/>
  <c r="AN641" i="4" s="1"/>
  <c r="AU595" i="4"/>
  <c r="AU596" i="4" s="1"/>
  <c r="AP535" i="4"/>
  <c r="AY445" i="4"/>
  <c r="AY446" i="4" s="1"/>
  <c r="AK220" i="4"/>
  <c r="AK221" i="4" s="1"/>
  <c r="AJ221" i="4"/>
  <c r="BI175" i="4"/>
  <c r="AS176" i="4"/>
  <c r="AK70" i="4"/>
  <c r="AK71" i="4" s="1"/>
  <c r="AQ25" i="4"/>
  <c r="AQ26" i="4" s="1"/>
  <c r="AW595" i="4"/>
  <c r="AW596" i="4" s="1"/>
  <c r="AX340" i="4"/>
  <c r="AX341" i="4" s="1"/>
  <c r="AM115" i="4"/>
  <c r="AM70" i="4"/>
  <c r="AJ820" i="4"/>
  <c r="AL805" i="4"/>
  <c r="AL806" i="4" s="1"/>
  <c r="AL775" i="4"/>
  <c r="AL776" i="4" s="1"/>
  <c r="AL730" i="4"/>
  <c r="AL731" i="4" s="1"/>
  <c r="AS685" i="4"/>
  <c r="BB655" i="4"/>
  <c r="BB656" i="4" s="1"/>
  <c r="AO535" i="4"/>
  <c r="AO536" i="4" s="1"/>
  <c r="AX445" i="4"/>
  <c r="AX446" i="4" s="1"/>
  <c r="AU340" i="4"/>
  <c r="AU341" i="4" s="1"/>
  <c r="AJ250" i="4"/>
  <c r="AM85" i="4"/>
  <c r="BG55" i="4"/>
  <c r="AP25" i="4"/>
  <c r="AJ145" i="4"/>
  <c r="BB130" i="4"/>
  <c r="BB131" i="4" s="1"/>
  <c r="AY70" i="4"/>
  <c r="AY71" i="4" s="1"/>
  <c r="AL925" i="4"/>
  <c r="AL926" i="4" s="1"/>
  <c r="AZ835" i="4"/>
  <c r="AZ836" i="4" s="1"/>
  <c r="AR820" i="4"/>
  <c r="AR821" i="4" s="1"/>
  <c r="AK730" i="4"/>
  <c r="AK731" i="4" s="1"/>
  <c r="BA700" i="4"/>
  <c r="BA701" i="4" s="1"/>
  <c r="AJ520" i="4"/>
  <c r="AX475" i="4"/>
  <c r="AX476" i="4" s="1"/>
  <c r="AV445" i="4"/>
  <c r="AY415" i="4"/>
  <c r="AY416" i="4" s="1"/>
  <c r="AX70" i="4"/>
  <c r="AX71" i="4" s="1"/>
  <c r="AN460" i="4"/>
  <c r="AN461" i="4" s="1"/>
  <c r="AZ325" i="4"/>
  <c r="AZ326" i="4" s="1"/>
  <c r="AR100" i="4"/>
  <c r="AR101" i="4" s="1"/>
  <c r="AZ10" i="4"/>
  <c r="AZ11" i="4" s="1"/>
  <c r="AJ880" i="4"/>
  <c r="AO670" i="4"/>
  <c r="AO671" i="4" s="1"/>
  <c r="AR565" i="4"/>
  <c r="AR566" i="4" s="1"/>
  <c r="AR550" i="4"/>
  <c r="AR551" i="4" s="1"/>
  <c r="AS505" i="4"/>
  <c r="AM460" i="4"/>
  <c r="AY325" i="4"/>
  <c r="AY326" i="4" s="1"/>
  <c r="BH55" i="4"/>
  <c r="AU40" i="4"/>
  <c r="AN310" i="4"/>
  <c r="AN311" i="4" s="1"/>
  <c r="BJ220" i="4"/>
  <c r="AX925" i="4"/>
  <c r="AJ745" i="4"/>
  <c r="AT700" i="4"/>
  <c r="AT701" i="4" s="1"/>
  <c r="AJ685" i="4"/>
  <c r="AY655" i="4"/>
  <c r="AY656" i="4" s="1"/>
  <c r="AM595" i="4"/>
  <c r="AQ550" i="4"/>
  <c r="AQ551" i="4" s="1"/>
  <c r="AR505" i="4"/>
  <c r="AR506" i="4" s="1"/>
  <c r="AL460" i="4"/>
  <c r="AL461" i="4" s="1"/>
  <c r="AP400" i="4"/>
  <c r="AV385" i="4"/>
  <c r="AS220" i="4"/>
  <c r="AT130" i="4"/>
  <c r="AT131" i="4" s="1"/>
  <c r="AP56" i="4"/>
  <c r="BA910" i="4"/>
  <c r="BA911" i="4" s="1"/>
  <c r="AQ475" i="4"/>
  <c r="AQ476" i="4" s="1"/>
  <c r="AV415" i="4"/>
  <c r="AZ190" i="4"/>
  <c r="AZ191" i="4" s="1"/>
  <c r="BB100" i="4"/>
  <c r="BB101" i="4" s="1"/>
  <c r="AM535" i="4"/>
  <c r="AM490" i="4"/>
  <c r="AR355" i="4"/>
  <c r="AR356" i="4" s="1"/>
  <c r="AJ190" i="4"/>
  <c r="AL400" i="4"/>
  <c r="AL401" i="4" s="1"/>
  <c r="AN355" i="4"/>
  <c r="AN356" i="4" s="1"/>
  <c r="AW295" i="4"/>
  <c r="AW296" i="4" s="1"/>
  <c r="AU70" i="4"/>
  <c r="AU71" i="4" s="1"/>
  <c r="AP460" i="4"/>
  <c r="AK400" i="4"/>
  <c r="AW325" i="4"/>
  <c r="AW326" i="4" s="1"/>
  <c r="BJ295" i="4"/>
  <c r="AS250" i="4"/>
  <c r="AT70" i="4"/>
  <c r="AT71" i="4" s="1"/>
  <c r="AK55" i="4"/>
  <c r="AK56" i="4" s="1"/>
  <c r="AR10" i="4"/>
  <c r="AR11" i="4" s="1"/>
  <c r="AP595" i="4"/>
  <c r="AO595" i="4"/>
  <c r="AO596" i="4" s="1"/>
  <c r="AO460" i="4"/>
  <c r="AO461" i="4" s="1"/>
  <c r="BB430" i="4"/>
  <c r="BB431" i="4" s="1"/>
  <c r="AW400" i="4"/>
  <c r="AW401" i="4" s="1"/>
  <c r="AV325" i="4"/>
  <c r="AR250" i="4"/>
  <c r="AR251" i="4" s="1"/>
  <c r="AR115" i="4"/>
  <c r="AR116" i="4" s="1"/>
  <c r="BB85" i="4"/>
  <c r="BB86" i="4" s="1"/>
  <c r="AJ55" i="4"/>
  <c r="AQ10" i="4"/>
  <c r="AQ11" i="4" s="1"/>
  <c r="AV700" i="4"/>
  <c r="AN595" i="4"/>
  <c r="AN596" i="4" s="1"/>
  <c r="AZ565" i="4"/>
  <c r="AZ566" i="4" s="1"/>
  <c r="BA430" i="4"/>
  <c r="BA431" i="4" s="1"/>
  <c r="BA85" i="4"/>
  <c r="BA86" i="4" s="1"/>
  <c r="AV55" i="4"/>
  <c r="AP10" i="4"/>
  <c r="AM250" i="4"/>
  <c r="BB190" i="4"/>
  <c r="BB191" i="4" s="1"/>
  <c r="AQ115" i="4"/>
  <c r="AQ116" i="4" s="1"/>
  <c r="AN610" i="4"/>
  <c r="AN611" i="4" s="1"/>
  <c r="AR475" i="4"/>
  <c r="AR476" i="4" s="1"/>
  <c r="AV340" i="4"/>
  <c r="AL250" i="4"/>
  <c r="AL251" i="4" s="1"/>
  <c r="BA190" i="4"/>
  <c r="AP115" i="4"/>
  <c r="AN370" i="4"/>
  <c r="AN371" i="4" s="1"/>
  <c r="AR235" i="4"/>
  <c r="AR236" i="4" s="1"/>
  <c r="AV100" i="4"/>
  <c r="AL10" i="4"/>
  <c r="AL11" i="4" s="1"/>
  <c r="AM370" i="4"/>
  <c r="BB310" i="4"/>
  <c r="BB311" i="4" s="1"/>
  <c r="AQ235" i="4"/>
  <c r="AQ236" i="4" s="1"/>
  <c r="AU100" i="4"/>
  <c r="AU101" i="4" s="1"/>
  <c r="AK10" i="4"/>
  <c r="AK11" i="4" s="1"/>
  <c r="BB670" i="4"/>
  <c r="BB671" i="4" s="1"/>
  <c r="AR595" i="4"/>
  <c r="AR596" i="4" s="1"/>
  <c r="AV460" i="4"/>
  <c r="AL370" i="4"/>
  <c r="AL371" i="4" s="1"/>
  <c r="BA310" i="4"/>
  <c r="BA311" i="4" s="1"/>
  <c r="AP235" i="4"/>
  <c r="AT100" i="4"/>
  <c r="AT101" i="4" s="1"/>
  <c r="AJ10" i="4"/>
  <c r="BA670" i="4"/>
  <c r="BA671" i="4" s="1"/>
  <c r="AQ595" i="4"/>
  <c r="AQ596" i="4" s="1"/>
  <c r="AU460" i="4"/>
  <c r="AU461" i="4" s="1"/>
  <c r="AK370" i="4"/>
  <c r="AK371" i="4" s="1"/>
  <c r="AZ310" i="4"/>
  <c r="AZ311" i="4" s="1"/>
  <c r="AO235" i="4"/>
  <c r="AO236" i="4" s="1"/>
  <c r="AS100" i="4"/>
  <c r="AJ581" i="4" l="1"/>
  <c r="BF580" i="4"/>
  <c r="AM731" i="4"/>
  <c r="BG730" i="4"/>
  <c r="BI70" i="4"/>
  <c r="BF70" i="4"/>
  <c r="BG190" i="4"/>
  <c r="AM191" i="4"/>
  <c r="BJ175" i="4"/>
  <c r="AS86" i="4"/>
  <c r="BI85" i="4"/>
  <c r="BG595" i="4"/>
  <c r="AM596" i="4"/>
  <c r="BF775" i="4"/>
  <c r="AJ776" i="4"/>
  <c r="BG325" i="4"/>
  <c r="BI340" i="4"/>
  <c r="AS341" i="4"/>
  <c r="BG310" i="4"/>
  <c r="BJ40" i="4"/>
  <c r="BF115" i="4"/>
  <c r="BH595" i="4"/>
  <c r="AP596" i="4"/>
  <c r="BF685" i="4"/>
  <c r="AJ686" i="4"/>
  <c r="AJ146" i="4"/>
  <c r="BF145" i="4"/>
  <c r="BG415" i="4"/>
  <c r="AM416" i="4"/>
  <c r="AP266" i="4"/>
  <c r="BH265" i="4"/>
  <c r="BG550" i="4"/>
  <c r="AM551" i="4"/>
  <c r="BH370" i="4"/>
  <c r="BG370" i="4"/>
  <c r="AM371" i="4"/>
  <c r="AP26" i="4"/>
  <c r="BI745" i="4"/>
  <c r="AS746" i="4"/>
  <c r="BH550" i="4"/>
  <c r="AJ746" i="4"/>
  <c r="BF745" i="4"/>
  <c r="AJ161" i="4"/>
  <c r="BF160" i="4"/>
  <c r="AJ416" i="4"/>
  <c r="BF415" i="4"/>
  <c r="BJ640" i="4"/>
  <c r="AV641" i="4"/>
  <c r="BH340" i="4"/>
  <c r="AV101" i="4"/>
  <c r="BJ100" i="4"/>
  <c r="AX926" i="4"/>
  <c r="BJ925" i="4"/>
  <c r="AM86" i="4"/>
  <c r="BG85" i="4"/>
  <c r="AJ476" i="4"/>
  <c r="BF475" i="4"/>
  <c r="BJ655" i="4"/>
  <c r="AS251" i="4"/>
  <c r="BI250" i="4"/>
  <c r="BF250" i="4"/>
  <c r="AJ251" i="4"/>
  <c r="AP206" i="4"/>
  <c r="BH205" i="4"/>
  <c r="AP506" i="4"/>
  <c r="BH505" i="4"/>
  <c r="BH760" i="4"/>
  <c r="AP761" i="4"/>
  <c r="BG430" i="4"/>
  <c r="BG580" i="4"/>
  <c r="BI505" i="4"/>
  <c r="AS506" i="4"/>
  <c r="AP11" i="4"/>
  <c r="BJ415" i="4"/>
  <c r="AV416" i="4"/>
  <c r="BH70" i="4"/>
  <c r="AJ56" i="4"/>
  <c r="BF55" i="4"/>
  <c r="BA191" i="4"/>
  <c r="BI190" i="4"/>
  <c r="AP686" i="4"/>
  <c r="BH685" i="4"/>
  <c r="BG460" i="4"/>
  <c r="AM461" i="4"/>
  <c r="BJ790" i="4"/>
  <c r="AV791" i="4"/>
  <c r="BJ400" i="4"/>
  <c r="AV401" i="4"/>
  <c r="BH160" i="4"/>
  <c r="AP161" i="4"/>
  <c r="AS101" i="4"/>
  <c r="BI100" i="4"/>
  <c r="BG70" i="4"/>
  <c r="AM71" i="4"/>
  <c r="AQ566" i="4"/>
  <c r="BH565" i="4"/>
  <c r="BH670" i="4"/>
  <c r="BH700" i="4"/>
  <c r="AP701" i="4"/>
  <c r="AQ881" i="4"/>
  <c r="BH880" i="4"/>
  <c r="BJ85" i="4"/>
  <c r="BJ130" i="4"/>
  <c r="AU206" i="4"/>
  <c r="BI205" i="4"/>
  <c r="BF610" i="4"/>
  <c r="BJ700" i="4"/>
  <c r="AV701" i="4"/>
  <c r="BI925" i="4"/>
  <c r="BJ820" i="4"/>
  <c r="BH445" i="4"/>
  <c r="AS371" i="4"/>
  <c r="BI370" i="4"/>
  <c r="BJ250" i="4"/>
  <c r="BJ160" i="4"/>
  <c r="BH235" i="4"/>
  <c r="AP236" i="4"/>
  <c r="BH220" i="4"/>
  <c r="BI220" i="4"/>
  <c r="AS221" i="4"/>
  <c r="AJ521" i="4"/>
  <c r="BF520" i="4"/>
  <c r="AM746" i="4"/>
  <c r="BG745" i="4"/>
  <c r="BH835" i="4"/>
  <c r="BG505" i="4"/>
  <c r="AM506" i="4"/>
  <c r="BH325" i="4"/>
  <c r="AV596" i="4"/>
  <c r="BJ595" i="4"/>
  <c r="BF130" i="4"/>
  <c r="AJ131" i="4"/>
  <c r="BH115" i="4"/>
  <c r="AP116" i="4"/>
  <c r="BG145" i="4"/>
  <c r="AM146" i="4"/>
  <c r="AK401" i="4"/>
  <c r="BF400" i="4"/>
  <c r="AS686" i="4"/>
  <c r="BI685" i="4"/>
  <c r="BH895" i="4"/>
  <c r="AP896" i="4"/>
  <c r="BF955" i="4"/>
  <c r="AJ956" i="4"/>
  <c r="AJ821" i="4"/>
  <c r="BF820" i="4"/>
  <c r="BG715" i="4"/>
  <c r="BG490" i="4"/>
  <c r="AM491" i="4"/>
  <c r="AV836" i="4"/>
  <c r="BJ835" i="4"/>
  <c r="AJ566" i="4"/>
  <c r="BF565" i="4"/>
  <c r="AM866" i="4"/>
  <c r="BG865" i="4"/>
  <c r="AX881" i="4"/>
  <c r="BJ880" i="4"/>
  <c r="BF190" i="4"/>
  <c r="AJ191" i="4"/>
  <c r="BI895" i="4"/>
  <c r="AS896" i="4"/>
  <c r="BG250" i="4"/>
  <c r="AM251" i="4"/>
  <c r="BJ760" i="4"/>
  <c r="AV761" i="4"/>
  <c r="BJ625" i="4"/>
  <c r="AV626" i="4"/>
  <c r="BJ430" i="4"/>
  <c r="BJ55" i="4"/>
  <c r="AV56" i="4"/>
  <c r="BI790" i="4"/>
  <c r="AS791" i="4"/>
  <c r="BG790" i="4"/>
  <c r="BH190" i="4"/>
  <c r="BI565" i="4"/>
  <c r="AS566" i="4"/>
  <c r="BF445" i="4"/>
  <c r="AJ446" i="4"/>
  <c r="BH310" i="4"/>
  <c r="BI355" i="4"/>
  <c r="BI415" i="4"/>
  <c r="AV446" i="4"/>
  <c r="BJ445" i="4"/>
  <c r="BJ910" i="4"/>
  <c r="BJ385" i="4"/>
  <c r="AV386" i="4"/>
  <c r="BH535" i="4"/>
  <c r="AP536" i="4"/>
  <c r="BG880" i="4"/>
  <c r="AM881" i="4"/>
  <c r="AV461" i="4"/>
  <c r="BJ460" i="4"/>
  <c r="AP401" i="4"/>
  <c r="BH400" i="4"/>
  <c r="AK926" i="4"/>
  <c r="BF925" i="4"/>
  <c r="AK341" i="4"/>
  <c r="BF340" i="4"/>
  <c r="AQ821" i="4"/>
  <c r="BH820" i="4"/>
  <c r="BH100" i="4"/>
  <c r="AJ176" i="4"/>
  <c r="BF175" i="4"/>
  <c r="AU41" i="4"/>
  <c r="BI40" i="4"/>
  <c r="BH460" i="4"/>
  <c r="AP461" i="4"/>
  <c r="BG700" i="4"/>
  <c r="AM701" i="4"/>
  <c r="AV341" i="4"/>
  <c r="BJ340" i="4"/>
  <c r="AS386" i="4"/>
  <c r="BI385" i="4"/>
  <c r="AP716" i="4"/>
  <c r="BH715" i="4"/>
  <c r="AS866" i="4"/>
  <c r="BI865" i="4"/>
  <c r="BH475" i="4"/>
  <c r="BF730" i="4"/>
  <c r="AJ881" i="4"/>
  <c r="BF880" i="4"/>
  <c r="BG115" i="4"/>
  <c r="AM116" i="4"/>
  <c r="BG535" i="4"/>
  <c r="AM536" i="4"/>
  <c r="BF370" i="4"/>
  <c r="AJ371" i="4"/>
  <c r="BG355" i="4"/>
  <c r="AM356" i="4"/>
  <c r="BG610" i="4"/>
  <c r="AM611" i="4"/>
  <c r="BF205" i="4"/>
  <c r="BG670" i="4"/>
  <c r="BJ550" i="4"/>
  <c r="AJ11" i="4"/>
  <c r="BG925" i="4"/>
  <c r="AS821" i="4"/>
  <c r="BI820" i="4"/>
  <c r="AV806" i="4"/>
  <c r="BJ805" i="4"/>
  <c r="BI910" i="4"/>
  <c r="BF940" i="4"/>
  <c r="BJ325" i="4"/>
  <c r="AV326" i="4"/>
  <c r="AJ41" i="4"/>
  <c r="BF40" i="4"/>
  <c r="AK851" i="4"/>
  <c r="BF850" i="4"/>
  <c r="BI460" i="4"/>
  <c r="BF805" i="4"/>
  <c r="L9" i="3" l="1"/>
  <c r="M9" i="3"/>
  <c r="N9" i="3"/>
  <c r="O9" i="3"/>
  <c r="P9" i="3"/>
  <c r="Q9" i="3"/>
  <c r="R9" i="3"/>
  <c r="S9" i="3"/>
  <c r="T9" i="3"/>
  <c r="L10" i="3"/>
  <c r="M10" i="3"/>
  <c r="N10" i="3"/>
  <c r="O10" i="3"/>
  <c r="P10" i="3"/>
  <c r="Q10" i="3"/>
  <c r="R10" i="3"/>
  <c r="S10" i="3"/>
  <c r="T10" i="3"/>
  <c r="L11" i="3"/>
  <c r="M11" i="3"/>
  <c r="N11" i="3"/>
  <c r="O11" i="3"/>
  <c r="P11" i="3"/>
  <c r="Q11" i="3"/>
  <c r="R11" i="3"/>
  <c r="S11" i="3"/>
  <c r="T11" i="3"/>
  <c r="L12" i="3"/>
  <c r="M12" i="3"/>
  <c r="N12" i="3"/>
  <c r="O12" i="3"/>
  <c r="S12" i="3" s="1"/>
  <c r="P12" i="3"/>
  <c r="Q12" i="3"/>
  <c r="R12" i="3"/>
  <c r="T12" i="3"/>
  <c r="L13" i="3"/>
  <c r="M13" i="3"/>
  <c r="N13" i="3"/>
  <c r="O13" i="3"/>
  <c r="P13" i="3"/>
  <c r="Q13" i="3"/>
  <c r="R13" i="3"/>
  <c r="S13" i="3"/>
  <c r="T13" i="3"/>
  <c r="L14" i="3"/>
  <c r="M14" i="3"/>
  <c r="N14" i="3"/>
  <c r="O14" i="3"/>
  <c r="P14" i="3"/>
  <c r="Q14" i="3"/>
  <c r="R14" i="3"/>
  <c r="S14" i="3"/>
  <c r="T14" i="3"/>
  <c r="L15" i="3"/>
  <c r="M15" i="3"/>
  <c r="N15" i="3"/>
  <c r="O15" i="3"/>
  <c r="P15" i="3"/>
  <c r="Q15" i="3"/>
  <c r="R15" i="3"/>
  <c r="S15" i="3"/>
  <c r="T15" i="3"/>
  <c r="L16" i="3"/>
  <c r="M16" i="3"/>
  <c r="N16" i="3"/>
  <c r="O16" i="3"/>
  <c r="P16" i="3"/>
  <c r="Q16" i="3"/>
  <c r="R16" i="3"/>
  <c r="S16" i="3"/>
  <c r="T16" i="3"/>
  <c r="L17" i="3"/>
  <c r="M17" i="3"/>
  <c r="N17" i="3"/>
  <c r="O17" i="3"/>
  <c r="P17" i="3"/>
  <c r="Q17" i="3"/>
  <c r="R17" i="3"/>
  <c r="S17" i="3"/>
  <c r="T17" i="3"/>
  <c r="L18" i="3"/>
  <c r="M18" i="3"/>
  <c r="N18" i="3"/>
  <c r="O18" i="3"/>
  <c r="P18" i="3"/>
  <c r="Q18" i="3"/>
  <c r="R18" i="3"/>
  <c r="S18" i="3"/>
  <c r="T18" i="3"/>
  <c r="L19" i="3"/>
  <c r="M19" i="3"/>
  <c r="N19" i="3"/>
  <c r="O19" i="3"/>
  <c r="S19" i="3" s="1"/>
  <c r="P19" i="3"/>
  <c r="Q19" i="3"/>
  <c r="R19" i="3"/>
  <c r="T19" i="3"/>
  <c r="L20" i="3"/>
  <c r="M20" i="3"/>
  <c r="N20" i="3"/>
  <c r="O20" i="3"/>
  <c r="P20" i="3"/>
  <c r="Q20" i="3"/>
  <c r="R20" i="3"/>
  <c r="S20" i="3"/>
  <c r="T20" i="3"/>
  <c r="L21" i="3"/>
  <c r="M21" i="3"/>
  <c r="N21" i="3"/>
  <c r="O21" i="3"/>
  <c r="P21" i="3"/>
  <c r="Q21" i="3"/>
  <c r="R21" i="3"/>
  <c r="S21" i="3"/>
  <c r="T21" i="3"/>
  <c r="L22" i="3"/>
  <c r="M22" i="3"/>
  <c r="N22" i="3"/>
  <c r="O22" i="3"/>
  <c r="P22" i="3"/>
  <c r="Q22" i="3"/>
  <c r="R22" i="3"/>
  <c r="S22" i="3"/>
  <c r="T22" i="3"/>
  <c r="L23" i="3"/>
  <c r="M23" i="3"/>
  <c r="N23" i="3"/>
  <c r="O23" i="3"/>
  <c r="P23" i="3"/>
  <c r="Q23" i="3"/>
  <c r="R23" i="3"/>
  <c r="S23" i="3"/>
  <c r="T23" i="3"/>
  <c r="L24" i="3"/>
  <c r="M24" i="3"/>
  <c r="N24" i="3"/>
  <c r="O24" i="3"/>
  <c r="P24" i="3"/>
  <c r="Q24" i="3"/>
  <c r="R24" i="3"/>
  <c r="S24" i="3"/>
  <c r="T24" i="3"/>
  <c r="L25" i="3"/>
  <c r="M25" i="3"/>
  <c r="N25" i="3"/>
  <c r="O25" i="3"/>
  <c r="P25" i="3"/>
  <c r="Q25" i="3"/>
  <c r="R25" i="3"/>
  <c r="S25" i="3"/>
  <c r="T25" i="3"/>
  <c r="L26" i="3"/>
  <c r="M26" i="3"/>
  <c r="N26" i="3"/>
  <c r="O26" i="3"/>
  <c r="S26" i="3" s="1"/>
  <c r="P26" i="3"/>
  <c r="Q26" i="3"/>
  <c r="R26" i="3"/>
  <c r="T26" i="3"/>
  <c r="L27" i="3"/>
  <c r="M27" i="3"/>
  <c r="N27" i="3"/>
  <c r="O27" i="3"/>
  <c r="P27" i="3"/>
  <c r="Q27" i="3"/>
  <c r="R27" i="3"/>
  <c r="S27" i="3"/>
  <c r="T27" i="3"/>
  <c r="L28" i="3"/>
  <c r="M28" i="3"/>
  <c r="N28" i="3"/>
  <c r="O28" i="3"/>
  <c r="P28" i="3"/>
  <c r="Q28" i="3"/>
  <c r="R28" i="3"/>
  <c r="S28" i="3"/>
  <c r="T28" i="3"/>
  <c r="L29" i="3"/>
  <c r="M29" i="3"/>
  <c r="N29" i="3"/>
  <c r="O29" i="3"/>
  <c r="P29" i="3"/>
  <c r="Q29" i="3"/>
  <c r="R29" i="3"/>
  <c r="S29" i="3"/>
  <c r="T29" i="3"/>
  <c r="L30" i="3"/>
  <c r="M30" i="3"/>
  <c r="N30" i="3"/>
  <c r="O30" i="3"/>
  <c r="P30" i="3"/>
  <c r="Q30" i="3"/>
  <c r="R30" i="3"/>
  <c r="S30" i="3"/>
  <c r="T30" i="3"/>
  <c r="L31" i="3"/>
  <c r="M31" i="3"/>
  <c r="N31" i="3"/>
  <c r="O31" i="3"/>
  <c r="P31" i="3"/>
  <c r="Q31" i="3"/>
  <c r="R31" i="3"/>
  <c r="S31" i="3"/>
  <c r="T31" i="3"/>
  <c r="L32" i="3"/>
  <c r="M32" i="3"/>
  <c r="N32" i="3"/>
  <c r="O32" i="3"/>
  <c r="P32" i="3"/>
  <c r="Q32" i="3"/>
  <c r="R32" i="3"/>
  <c r="S32" i="3"/>
  <c r="T32" i="3"/>
  <c r="L33" i="3"/>
  <c r="M33" i="3"/>
  <c r="N33" i="3"/>
  <c r="O33" i="3"/>
  <c r="P33" i="3"/>
  <c r="Q33" i="3"/>
  <c r="R33" i="3"/>
  <c r="S33" i="3"/>
  <c r="T33" i="3"/>
  <c r="L34" i="3"/>
  <c r="M34" i="3"/>
  <c r="N34" i="3"/>
  <c r="O34" i="3"/>
  <c r="P34" i="3"/>
  <c r="Q34" i="3"/>
  <c r="R34" i="3"/>
  <c r="S34" i="3"/>
  <c r="T34" i="3"/>
  <c r="L35" i="3"/>
  <c r="M35" i="3"/>
  <c r="N35" i="3"/>
  <c r="O35" i="3"/>
  <c r="P35" i="3"/>
  <c r="Q35" i="3"/>
  <c r="R35" i="3"/>
  <c r="S35" i="3"/>
  <c r="T35" i="3"/>
  <c r="L36" i="3"/>
  <c r="M36" i="3"/>
  <c r="N36" i="3"/>
  <c r="O36" i="3"/>
  <c r="P36" i="3"/>
  <c r="Q36" i="3"/>
  <c r="R36" i="3"/>
  <c r="S36" i="3"/>
  <c r="T36" i="3"/>
  <c r="L37" i="3"/>
  <c r="M37" i="3"/>
  <c r="N37" i="3"/>
  <c r="O37" i="3"/>
  <c r="S37" i="3" s="1"/>
  <c r="P37" i="3"/>
  <c r="Q37" i="3"/>
  <c r="R37" i="3"/>
  <c r="T37" i="3"/>
  <c r="L38" i="3"/>
  <c r="M38" i="3"/>
  <c r="N38" i="3"/>
  <c r="O38" i="3"/>
  <c r="P38" i="3"/>
  <c r="Q38" i="3"/>
  <c r="R38" i="3"/>
  <c r="S38" i="3"/>
  <c r="T38" i="3"/>
  <c r="L39" i="3"/>
  <c r="M39" i="3"/>
  <c r="N39" i="3"/>
  <c r="O39" i="3"/>
  <c r="P39" i="3"/>
  <c r="Q39" i="3"/>
  <c r="R39" i="3"/>
  <c r="S39" i="3"/>
  <c r="T39" i="3"/>
  <c r="L40" i="3"/>
  <c r="M40" i="3"/>
  <c r="N40" i="3"/>
  <c r="O40" i="3"/>
  <c r="P40" i="3"/>
  <c r="Q40" i="3"/>
  <c r="R40" i="3"/>
  <c r="S40" i="3"/>
  <c r="T40" i="3"/>
  <c r="L41" i="3"/>
  <c r="M41" i="3"/>
  <c r="N41" i="3"/>
  <c r="O41" i="3"/>
  <c r="P41" i="3"/>
  <c r="Q41" i="3"/>
  <c r="R41" i="3"/>
  <c r="S41" i="3"/>
  <c r="T41" i="3"/>
  <c r="L42" i="3"/>
  <c r="M42" i="3"/>
  <c r="N42" i="3"/>
  <c r="O42" i="3"/>
  <c r="P42" i="3"/>
  <c r="Q42" i="3"/>
  <c r="R42" i="3"/>
  <c r="S42" i="3"/>
  <c r="T42" i="3"/>
  <c r="L43" i="3"/>
  <c r="M43" i="3"/>
  <c r="N43" i="3"/>
  <c r="O43" i="3"/>
  <c r="P43" i="3"/>
  <c r="Q43" i="3"/>
  <c r="R43" i="3"/>
  <c r="S43" i="3"/>
  <c r="T43" i="3"/>
  <c r="L44" i="3"/>
  <c r="M44" i="3"/>
  <c r="N44" i="3"/>
  <c r="O44" i="3"/>
  <c r="S44" i="3" s="1"/>
  <c r="P44" i="3"/>
  <c r="Q44" i="3"/>
  <c r="R44" i="3"/>
  <c r="T44" i="3"/>
  <c r="L45" i="3"/>
  <c r="M45" i="3"/>
  <c r="N45" i="3"/>
  <c r="O45" i="3"/>
  <c r="P45" i="3"/>
  <c r="Q45" i="3"/>
  <c r="R45" i="3"/>
  <c r="S45" i="3"/>
  <c r="T45" i="3"/>
  <c r="L46" i="3"/>
  <c r="M46" i="3"/>
  <c r="N46" i="3"/>
  <c r="O46" i="3"/>
  <c r="P46" i="3"/>
  <c r="Q46" i="3"/>
  <c r="R46" i="3"/>
  <c r="S46" i="3"/>
  <c r="T46" i="3"/>
  <c r="L47" i="3"/>
  <c r="M47" i="3"/>
  <c r="N47" i="3"/>
  <c r="O47" i="3"/>
  <c r="P47" i="3"/>
  <c r="Q47" i="3"/>
  <c r="R47" i="3"/>
  <c r="S47" i="3"/>
  <c r="T47" i="3"/>
  <c r="L48" i="3"/>
  <c r="M48" i="3"/>
  <c r="N48" i="3"/>
  <c r="O48" i="3"/>
  <c r="P48" i="3"/>
  <c r="Q48" i="3"/>
  <c r="R48" i="3"/>
  <c r="S48" i="3"/>
  <c r="T48" i="3"/>
  <c r="L49" i="3"/>
  <c r="M49" i="3"/>
  <c r="N49" i="3"/>
  <c r="O49" i="3"/>
  <c r="P49" i="3"/>
  <c r="Q49" i="3"/>
  <c r="R49" i="3"/>
  <c r="S49" i="3"/>
  <c r="T49" i="3"/>
  <c r="L50" i="3"/>
  <c r="M50" i="3"/>
  <c r="N50" i="3"/>
  <c r="O50" i="3"/>
  <c r="P50" i="3"/>
  <c r="Q50" i="3"/>
  <c r="R50" i="3"/>
  <c r="S50" i="3"/>
  <c r="T50" i="3"/>
  <c r="L51" i="3"/>
  <c r="M51" i="3"/>
  <c r="N51" i="3"/>
  <c r="O51" i="3"/>
  <c r="S51" i="3" s="1"/>
  <c r="P51" i="3"/>
  <c r="Q51" i="3"/>
  <c r="R51" i="3"/>
  <c r="T51" i="3"/>
  <c r="L52" i="3"/>
  <c r="M52" i="3"/>
  <c r="N52" i="3"/>
  <c r="O52" i="3"/>
  <c r="P52" i="3"/>
  <c r="Q52" i="3"/>
  <c r="R52" i="3"/>
  <c r="S52" i="3"/>
  <c r="T52" i="3"/>
  <c r="L53" i="3"/>
  <c r="M53" i="3"/>
  <c r="N53" i="3"/>
  <c r="O53" i="3"/>
  <c r="P53" i="3"/>
  <c r="Q53" i="3"/>
  <c r="R53" i="3"/>
  <c r="S53" i="3"/>
  <c r="T53" i="3"/>
  <c r="L54" i="3"/>
  <c r="M54" i="3"/>
  <c r="N54" i="3"/>
  <c r="O54" i="3"/>
  <c r="P54" i="3"/>
  <c r="Q54" i="3"/>
  <c r="R54" i="3"/>
  <c r="S54" i="3"/>
  <c r="T54" i="3"/>
  <c r="L55" i="3"/>
  <c r="M55" i="3"/>
  <c r="N55" i="3"/>
  <c r="O55" i="3"/>
  <c r="P55" i="3"/>
  <c r="Q55" i="3"/>
  <c r="R55" i="3"/>
  <c r="S55" i="3"/>
  <c r="T55" i="3"/>
  <c r="L56" i="3"/>
  <c r="M56" i="3"/>
  <c r="N56" i="3"/>
  <c r="O56" i="3"/>
  <c r="P56" i="3"/>
  <c r="Q56" i="3"/>
  <c r="R56" i="3"/>
  <c r="S56" i="3"/>
  <c r="T56" i="3"/>
  <c r="L57" i="3"/>
  <c r="M57" i="3"/>
  <c r="N57" i="3"/>
  <c r="O57" i="3"/>
  <c r="P57" i="3"/>
  <c r="Q57" i="3"/>
  <c r="R57" i="3"/>
  <c r="S57" i="3"/>
  <c r="T57" i="3"/>
  <c r="L58" i="3"/>
  <c r="M58" i="3"/>
  <c r="N58" i="3"/>
  <c r="O58" i="3"/>
  <c r="S58" i="3" s="1"/>
  <c r="P58" i="3"/>
  <c r="Q58" i="3"/>
  <c r="R58" i="3"/>
  <c r="T58" i="3"/>
  <c r="L59" i="3"/>
  <c r="M59" i="3"/>
  <c r="N59" i="3"/>
  <c r="O59" i="3"/>
  <c r="P59" i="3"/>
  <c r="Q59" i="3"/>
  <c r="R59" i="3"/>
  <c r="S59" i="3"/>
  <c r="T59" i="3"/>
  <c r="L60" i="3"/>
  <c r="M60" i="3"/>
  <c r="N60" i="3"/>
  <c r="O60" i="3"/>
  <c r="P60" i="3"/>
  <c r="Q60" i="3"/>
  <c r="R60" i="3"/>
  <c r="S60" i="3"/>
  <c r="T60" i="3"/>
  <c r="L61" i="3"/>
  <c r="M61" i="3"/>
  <c r="N61" i="3"/>
  <c r="O61" i="3"/>
  <c r="P61" i="3"/>
  <c r="Q61" i="3"/>
  <c r="R61" i="3"/>
  <c r="S61" i="3"/>
  <c r="T61" i="3"/>
  <c r="L62" i="3"/>
  <c r="M62" i="3"/>
  <c r="N62" i="3"/>
  <c r="O62" i="3"/>
  <c r="P62" i="3"/>
  <c r="Q62" i="3"/>
  <c r="R62" i="3"/>
  <c r="S62" i="3"/>
  <c r="T62" i="3"/>
  <c r="L63" i="3"/>
  <c r="M63" i="3"/>
  <c r="N63" i="3"/>
  <c r="O63" i="3"/>
  <c r="P63" i="3"/>
  <c r="Q63" i="3"/>
  <c r="R63" i="3"/>
  <c r="S63" i="3"/>
  <c r="T63" i="3"/>
  <c r="L64" i="3"/>
  <c r="M64" i="3"/>
  <c r="N64" i="3"/>
  <c r="O64" i="3"/>
  <c r="P64" i="3"/>
  <c r="Q64" i="3"/>
  <c r="R64" i="3"/>
  <c r="S64" i="3"/>
  <c r="T64" i="3"/>
  <c r="L65" i="3"/>
  <c r="M65" i="3"/>
  <c r="N65" i="3"/>
  <c r="O65" i="3"/>
  <c r="P65" i="3"/>
  <c r="Q65" i="3"/>
  <c r="R65" i="3"/>
  <c r="S65" i="3"/>
  <c r="T65" i="3"/>
  <c r="L66" i="3"/>
  <c r="M66" i="3"/>
  <c r="N66" i="3"/>
  <c r="O66" i="3"/>
  <c r="P66" i="3"/>
  <c r="Q66" i="3"/>
  <c r="R66" i="3"/>
  <c r="S66" i="3"/>
  <c r="T66" i="3"/>
  <c r="L67" i="3"/>
  <c r="M67" i="3"/>
  <c r="N67" i="3"/>
  <c r="O67" i="3"/>
  <c r="P67" i="3"/>
  <c r="Q67" i="3"/>
  <c r="R67" i="3"/>
  <c r="S67" i="3"/>
  <c r="T67" i="3"/>
  <c r="L68" i="3"/>
  <c r="M68" i="3"/>
  <c r="N68" i="3"/>
  <c r="O68" i="3"/>
  <c r="P68" i="3"/>
  <c r="Q68" i="3"/>
  <c r="R68" i="3"/>
  <c r="S68" i="3"/>
  <c r="T68" i="3"/>
  <c r="L69" i="3"/>
  <c r="M69" i="3"/>
  <c r="N69" i="3"/>
  <c r="O69" i="3"/>
  <c r="S69" i="3" s="1"/>
  <c r="P69" i="3"/>
  <c r="Q69" i="3"/>
  <c r="R69" i="3"/>
  <c r="T69" i="3"/>
  <c r="L70" i="3"/>
  <c r="M70" i="3"/>
  <c r="N70" i="3"/>
  <c r="O70" i="3"/>
  <c r="P70" i="3"/>
  <c r="Q70" i="3"/>
  <c r="R70" i="3"/>
  <c r="S70" i="3"/>
  <c r="T70" i="3"/>
  <c r="L71" i="3"/>
  <c r="M71" i="3"/>
  <c r="N71" i="3"/>
  <c r="O71" i="3"/>
  <c r="P71" i="3"/>
  <c r="Q71" i="3"/>
  <c r="R71" i="3"/>
  <c r="S71" i="3"/>
  <c r="T71" i="3"/>
  <c r="L72" i="3"/>
  <c r="M72" i="3"/>
  <c r="N72" i="3"/>
  <c r="O72" i="3"/>
  <c r="P72" i="3"/>
  <c r="Q72" i="3"/>
  <c r="R72" i="3"/>
  <c r="S72" i="3"/>
  <c r="T72" i="3"/>
  <c r="AU11" i="2"/>
  <c r="BB11" i="2"/>
  <c r="AJ12" i="2"/>
  <c r="AJ10" i="2" s="1"/>
  <c r="AK12" i="2"/>
  <c r="AL12" i="2"/>
  <c r="AM12" i="2"/>
  <c r="AN12" i="2"/>
  <c r="AO12" i="2"/>
  <c r="AP12" i="2"/>
  <c r="AQ12" i="2"/>
  <c r="AR12" i="2"/>
  <c r="AS12" i="2"/>
  <c r="AS10" i="2" s="1"/>
  <c r="AS11" i="2" s="1"/>
  <c r="AT12" i="2"/>
  <c r="AT10" i="2" s="1"/>
  <c r="AT11" i="2" s="1"/>
  <c r="AU12" i="2"/>
  <c r="AU10" i="2" s="1"/>
  <c r="BI10" i="2" s="1"/>
  <c r="AV12" i="2"/>
  <c r="AW12" i="2"/>
  <c r="AW10" i="2" s="1"/>
  <c r="AW11" i="2" s="1"/>
  <c r="AX12" i="2"/>
  <c r="AX10" i="2" s="1"/>
  <c r="AX11" i="2" s="1"/>
  <c r="AY12" i="2"/>
  <c r="AY10" i="2" s="1"/>
  <c r="AY11" i="2" s="1"/>
  <c r="AZ12" i="2"/>
  <c r="AZ10" i="2" s="1"/>
  <c r="AZ11" i="2" s="1"/>
  <c r="BA12" i="2"/>
  <c r="BA10" i="2" s="1"/>
  <c r="BA11" i="2" s="1"/>
  <c r="BB12" i="2"/>
  <c r="BB10" i="2" s="1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A20" i="2"/>
  <c r="BB20" i="2"/>
  <c r="AJ25" i="2"/>
  <c r="AK25" i="2"/>
  <c r="AK26" i="2" s="1"/>
  <c r="AS25" i="2"/>
  <c r="AT25" i="2"/>
  <c r="AT26" i="2" s="1"/>
  <c r="AX25" i="2"/>
  <c r="AX26" i="2" s="1"/>
  <c r="AY25" i="2"/>
  <c r="AY26" i="2" s="1"/>
  <c r="AL26" i="2"/>
  <c r="AQ26" i="2"/>
  <c r="AR26" i="2"/>
  <c r="AJ27" i="2"/>
  <c r="AK27" i="2"/>
  <c r="AL27" i="2"/>
  <c r="AL25" i="2" s="1"/>
  <c r="AM27" i="2"/>
  <c r="AM25" i="2" s="1"/>
  <c r="AN27" i="2"/>
  <c r="AN25" i="2" s="1"/>
  <c r="AN26" i="2" s="1"/>
  <c r="AO27" i="2"/>
  <c r="AO25" i="2" s="1"/>
  <c r="AO26" i="2" s="1"/>
  <c r="AP27" i="2"/>
  <c r="AQ27" i="2"/>
  <c r="AR27" i="2"/>
  <c r="AS27" i="2"/>
  <c r="AT27" i="2"/>
  <c r="AU27" i="2"/>
  <c r="AU25" i="2" s="1"/>
  <c r="AU26" i="2" s="1"/>
  <c r="AV27" i="2"/>
  <c r="AV25" i="2" s="1"/>
  <c r="AW27" i="2"/>
  <c r="AW25" i="2" s="1"/>
  <c r="AW26" i="2" s="1"/>
  <c r="AX27" i="2"/>
  <c r="AY27" i="2"/>
  <c r="AZ27" i="2"/>
  <c r="BA27" i="2"/>
  <c r="BB27" i="2"/>
  <c r="AJ31" i="2"/>
  <c r="AK31" i="2"/>
  <c r="AL31" i="2"/>
  <c r="AM31" i="2"/>
  <c r="AN31" i="2"/>
  <c r="AO31" i="2"/>
  <c r="AP31" i="2"/>
  <c r="AP25" i="2" s="1"/>
  <c r="AQ31" i="2"/>
  <c r="AR31" i="2"/>
  <c r="AS31" i="2"/>
  <c r="AT31" i="2"/>
  <c r="AU31" i="2"/>
  <c r="AV31" i="2"/>
  <c r="AW31" i="2"/>
  <c r="AX31" i="2"/>
  <c r="AY31" i="2"/>
  <c r="AZ31" i="2"/>
  <c r="AZ25" i="2" s="1"/>
  <c r="AZ26" i="2" s="1"/>
  <c r="BA31" i="2"/>
  <c r="BA25" i="2" s="1"/>
  <c r="BA26" i="2" s="1"/>
  <c r="BB31" i="2"/>
  <c r="BB25" i="2" s="1"/>
  <c r="BB26" i="2" s="1"/>
  <c r="AJ35" i="2"/>
  <c r="AK35" i="2"/>
  <c r="AL35" i="2"/>
  <c r="AM35" i="2"/>
  <c r="AN35" i="2"/>
  <c r="AO35" i="2"/>
  <c r="AP35" i="2"/>
  <c r="AQ35" i="2"/>
  <c r="AQ25" i="2" s="1"/>
  <c r="AR35" i="2"/>
  <c r="AR25" i="2" s="1"/>
  <c r="AS35" i="2"/>
  <c r="AT35" i="2"/>
  <c r="AU35" i="2"/>
  <c r="AV35" i="2"/>
  <c r="AW35" i="2"/>
  <c r="AX35" i="2"/>
  <c r="AY35" i="2"/>
  <c r="AZ35" i="2"/>
  <c r="BA35" i="2"/>
  <c r="BB35" i="2"/>
  <c r="AJ40" i="2"/>
  <c r="AN40" i="2"/>
  <c r="AO40" i="2"/>
  <c r="AR40" i="2"/>
  <c r="AR41" i="2" s="1"/>
  <c r="AN41" i="2"/>
  <c r="AO41" i="2"/>
  <c r="AP41" i="2"/>
  <c r="AQ41" i="2"/>
  <c r="AJ42" i="2"/>
  <c r="AK42" i="2"/>
  <c r="AL42" i="2"/>
  <c r="AM42" i="2"/>
  <c r="AN42" i="2"/>
  <c r="AO42" i="2"/>
  <c r="AP42" i="2"/>
  <c r="AP40" i="2" s="1"/>
  <c r="AQ42" i="2"/>
  <c r="AQ40" i="2" s="1"/>
  <c r="AR42" i="2"/>
  <c r="AS42" i="2"/>
  <c r="AS40" i="2" s="1"/>
  <c r="AT42" i="2"/>
  <c r="AT40" i="2" s="1"/>
  <c r="AT41" i="2" s="1"/>
  <c r="AU42" i="2"/>
  <c r="AV42" i="2"/>
  <c r="AW42" i="2"/>
  <c r="AX42" i="2"/>
  <c r="AY42" i="2"/>
  <c r="AZ42" i="2"/>
  <c r="BA42" i="2"/>
  <c r="BB42" i="2"/>
  <c r="AJ46" i="2"/>
  <c r="AK46" i="2"/>
  <c r="AL46" i="2"/>
  <c r="AM46" i="2"/>
  <c r="AN46" i="2"/>
  <c r="AO46" i="2"/>
  <c r="AP46" i="2"/>
  <c r="AQ46" i="2"/>
  <c r="AR46" i="2"/>
  <c r="AS46" i="2"/>
  <c r="AT46" i="2"/>
  <c r="AU46" i="2"/>
  <c r="AU40" i="2" s="1"/>
  <c r="AU41" i="2" s="1"/>
  <c r="AV46" i="2"/>
  <c r="AV40" i="2" s="1"/>
  <c r="AW46" i="2"/>
  <c r="AW40" i="2" s="1"/>
  <c r="AW41" i="2" s="1"/>
  <c r="AX46" i="2"/>
  <c r="AY46" i="2"/>
  <c r="AZ46" i="2"/>
  <c r="BA46" i="2"/>
  <c r="BB46" i="2"/>
  <c r="AJ50" i="2"/>
  <c r="AK50" i="2"/>
  <c r="AL50" i="2"/>
  <c r="AM50" i="2"/>
  <c r="AN50" i="2"/>
  <c r="AO50" i="2"/>
  <c r="AP50" i="2"/>
  <c r="AQ50" i="2"/>
  <c r="AR50" i="2"/>
  <c r="AS50" i="2"/>
  <c r="AT50" i="2"/>
  <c r="AU50" i="2"/>
  <c r="AV50" i="2"/>
  <c r="AW50" i="2"/>
  <c r="AX50" i="2"/>
  <c r="AX40" i="2" s="1"/>
  <c r="AX41" i="2" s="1"/>
  <c r="AY50" i="2"/>
  <c r="AY40" i="2" s="1"/>
  <c r="AY41" i="2" s="1"/>
  <c r="AZ50" i="2"/>
  <c r="BA50" i="2"/>
  <c r="BB50" i="2"/>
  <c r="AM55" i="2"/>
  <c r="AR55" i="2"/>
  <c r="AS55" i="2"/>
  <c r="AZ55" i="2"/>
  <c r="BA55" i="2"/>
  <c r="BB55" i="2"/>
  <c r="AP56" i="2"/>
  <c r="AQ56" i="2"/>
  <c r="AR56" i="2"/>
  <c r="AS56" i="2"/>
  <c r="AZ56" i="2"/>
  <c r="BA56" i="2"/>
  <c r="BB56" i="2"/>
  <c r="AJ57" i="2"/>
  <c r="AK57" i="2"/>
  <c r="AL57" i="2"/>
  <c r="AM57" i="2"/>
  <c r="AN57" i="2"/>
  <c r="AN55" i="2" s="1"/>
  <c r="AN56" i="2" s="1"/>
  <c r="AO57" i="2"/>
  <c r="AO55" i="2" s="1"/>
  <c r="AO56" i="2" s="1"/>
  <c r="AP57" i="2"/>
  <c r="AQ57" i="2"/>
  <c r="AR57" i="2"/>
  <c r="AS57" i="2"/>
  <c r="AT57" i="2"/>
  <c r="AU57" i="2"/>
  <c r="AV57" i="2"/>
  <c r="AW57" i="2"/>
  <c r="AW55" i="2" s="1"/>
  <c r="AW56" i="2" s="1"/>
  <c r="AX57" i="2"/>
  <c r="AX55" i="2" s="1"/>
  <c r="AX56" i="2" s="1"/>
  <c r="AY57" i="2"/>
  <c r="AY55" i="2" s="1"/>
  <c r="AY56" i="2" s="1"/>
  <c r="AZ57" i="2"/>
  <c r="BA57" i="2"/>
  <c r="BB57" i="2"/>
  <c r="AJ61" i="2"/>
  <c r="AK61" i="2"/>
  <c r="AL61" i="2"/>
  <c r="AM61" i="2"/>
  <c r="AN61" i="2"/>
  <c r="AO61" i="2"/>
  <c r="AP61" i="2"/>
  <c r="AQ61" i="2"/>
  <c r="AR61" i="2"/>
  <c r="AS61" i="2"/>
  <c r="AT61" i="2"/>
  <c r="AT55" i="2" s="1"/>
  <c r="AT56" i="2" s="1"/>
  <c r="AU61" i="2"/>
  <c r="AU55" i="2" s="1"/>
  <c r="AU56" i="2" s="1"/>
  <c r="AV61" i="2"/>
  <c r="AW61" i="2"/>
  <c r="AX61" i="2"/>
  <c r="AY61" i="2"/>
  <c r="AZ61" i="2"/>
  <c r="BA61" i="2"/>
  <c r="BB61" i="2"/>
  <c r="AJ65" i="2"/>
  <c r="AK65" i="2"/>
  <c r="AL65" i="2"/>
  <c r="AM65" i="2"/>
  <c r="AN65" i="2"/>
  <c r="AO65" i="2"/>
  <c r="AP65" i="2"/>
  <c r="AP55" i="2" s="1"/>
  <c r="AQ65" i="2"/>
  <c r="AQ55" i="2" s="1"/>
  <c r="AR65" i="2"/>
  <c r="AS65" i="2"/>
  <c r="AT65" i="2"/>
  <c r="AU65" i="2"/>
  <c r="AV65" i="2"/>
  <c r="AW65" i="2"/>
  <c r="AX65" i="2"/>
  <c r="AY65" i="2"/>
  <c r="AZ65" i="2"/>
  <c r="BA65" i="2"/>
  <c r="BB65" i="2"/>
  <c r="AL70" i="2"/>
  <c r="AP70" i="2"/>
  <c r="AQ70" i="2"/>
  <c r="AQ71" i="2" s="1"/>
  <c r="AR70" i="2"/>
  <c r="AR71" i="2" s="1"/>
  <c r="AS70" i="2"/>
  <c r="AT70" i="2"/>
  <c r="AT71" i="2" s="1"/>
  <c r="AU70" i="2"/>
  <c r="AU71" i="2" s="1"/>
  <c r="AK71" i="2"/>
  <c r="AL71" i="2"/>
  <c r="BA71" i="2"/>
  <c r="BB71" i="2"/>
  <c r="AJ72" i="2"/>
  <c r="AJ70" i="2" s="1"/>
  <c r="AK72" i="2"/>
  <c r="AK70" i="2" s="1"/>
  <c r="AL72" i="2"/>
  <c r="AM72" i="2"/>
  <c r="AM70" i="2" s="1"/>
  <c r="AN72" i="2"/>
  <c r="AN70" i="2" s="1"/>
  <c r="AN71" i="2" s="1"/>
  <c r="AO72" i="2"/>
  <c r="AP72" i="2"/>
  <c r="AQ72" i="2"/>
  <c r="AR72" i="2"/>
  <c r="AS72" i="2"/>
  <c r="AT72" i="2"/>
  <c r="AU72" i="2"/>
  <c r="AV72" i="2"/>
  <c r="AV70" i="2" s="1"/>
  <c r="AW72" i="2"/>
  <c r="AW70" i="2" s="1"/>
  <c r="AW71" i="2" s="1"/>
  <c r="AX72" i="2"/>
  <c r="AY72" i="2"/>
  <c r="AZ72" i="2"/>
  <c r="BA72" i="2"/>
  <c r="BA70" i="2" s="1"/>
  <c r="BB72" i="2"/>
  <c r="BB70" i="2" s="1"/>
  <c r="AJ76" i="2"/>
  <c r="AK76" i="2"/>
  <c r="AL76" i="2"/>
  <c r="AM76" i="2"/>
  <c r="AN76" i="2"/>
  <c r="AO76" i="2"/>
  <c r="AP76" i="2"/>
  <c r="AQ76" i="2"/>
  <c r="AR76" i="2"/>
  <c r="AS76" i="2"/>
  <c r="AT76" i="2"/>
  <c r="AU76" i="2"/>
  <c r="AV76" i="2"/>
  <c r="AW76" i="2"/>
  <c r="AX76" i="2"/>
  <c r="AY76" i="2"/>
  <c r="AZ76" i="2"/>
  <c r="BA76" i="2"/>
  <c r="BB76" i="2"/>
  <c r="AJ80" i="2"/>
  <c r="AK80" i="2"/>
  <c r="AL80" i="2"/>
  <c r="AM80" i="2"/>
  <c r="AN80" i="2"/>
  <c r="AO80" i="2"/>
  <c r="AO70" i="2" s="1"/>
  <c r="AO71" i="2" s="1"/>
  <c r="AP80" i="2"/>
  <c r="AQ80" i="2"/>
  <c r="AR80" i="2"/>
  <c r="AS80" i="2"/>
  <c r="AT80" i="2"/>
  <c r="AU80" i="2"/>
  <c r="AV80" i="2"/>
  <c r="AW80" i="2"/>
  <c r="AX80" i="2"/>
  <c r="AY80" i="2"/>
  <c r="AZ80" i="2"/>
  <c r="BA80" i="2"/>
  <c r="BB80" i="2"/>
  <c r="AK85" i="2"/>
  <c r="AK86" i="2" s="1"/>
  <c r="AM85" i="2"/>
  <c r="AS85" i="2"/>
  <c r="AT85" i="2"/>
  <c r="AT86" i="2" s="1"/>
  <c r="BA85" i="2"/>
  <c r="BA86" i="2" s="1"/>
  <c r="AX86" i="2"/>
  <c r="AY86" i="2"/>
  <c r="AJ87" i="2"/>
  <c r="AK87" i="2"/>
  <c r="AL87" i="2"/>
  <c r="AM87" i="2"/>
  <c r="AN87" i="2"/>
  <c r="AN85" i="2" s="1"/>
  <c r="AN86" i="2" s="1"/>
  <c r="AO87" i="2"/>
  <c r="AO85" i="2" s="1"/>
  <c r="AO86" i="2" s="1"/>
  <c r="AP87" i="2"/>
  <c r="AQ87" i="2"/>
  <c r="AQ85" i="2" s="1"/>
  <c r="AQ86" i="2" s="1"/>
  <c r="AR87" i="2"/>
  <c r="AR85" i="2" s="1"/>
  <c r="AR86" i="2" s="1"/>
  <c r="AS87" i="2"/>
  <c r="AT87" i="2"/>
  <c r="AU87" i="2"/>
  <c r="AU85" i="2" s="1"/>
  <c r="AU86" i="2" s="1"/>
  <c r="AV87" i="2"/>
  <c r="AV85" i="2" s="1"/>
  <c r="AW87" i="2"/>
  <c r="AX87" i="2"/>
  <c r="AX85" i="2" s="1"/>
  <c r="AY87" i="2"/>
  <c r="AY85" i="2" s="1"/>
  <c r="AZ87" i="2"/>
  <c r="AZ85" i="2" s="1"/>
  <c r="AZ86" i="2" s="1"/>
  <c r="BA87" i="2"/>
  <c r="BB87" i="2"/>
  <c r="BB85" i="2" s="1"/>
  <c r="BB86" i="2" s="1"/>
  <c r="AJ91" i="2"/>
  <c r="AK91" i="2"/>
  <c r="AL91" i="2"/>
  <c r="AM91" i="2"/>
  <c r="AN91" i="2"/>
  <c r="AO91" i="2"/>
  <c r="AP91" i="2"/>
  <c r="AQ91" i="2"/>
  <c r="AR91" i="2"/>
  <c r="AS91" i="2"/>
  <c r="AT91" i="2"/>
  <c r="AU91" i="2"/>
  <c r="AV91" i="2"/>
  <c r="AW91" i="2"/>
  <c r="AX91" i="2"/>
  <c r="AY91" i="2"/>
  <c r="AZ91" i="2"/>
  <c r="BA91" i="2"/>
  <c r="BB91" i="2"/>
  <c r="AJ95" i="2"/>
  <c r="AK95" i="2"/>
  <c r="AL95" i="2"/>
  <c r="AL85" i="2" s="1"/>
  <c r="AL86" i="2" s="1"/>
  <c r="AM95" i="2"/>
  <c r="AN95" i="2"/>
  <c r="AO95" i="2"/>
  <c r="AP95" i="2"/>
  <c r="AQ95" i="2"/>
  <c r="AR95" i="2"/>
  <c r="AS95" i="2"/>
  <c r="AT95" i="2"/>
  <c r="AU95" i="2"/>
  <c r="AV95" i="2"/>
  <c r="AW95" i="2"/>
  <c r="AX95" i="2"/>
  <c r="AY95" i="2"/>
  <c r="AZ95" i="2"/>
  <c r="BA95" i="2"/>
  <c r="BB95" i="2"/>
  <c r="AU100" i="2"/>
  <c r="AU101" i="2" s="1"/>
  <c r="AV100" i="2"/>
  <c r="AW100" i="2"/>
  <c r="AW101" i="2" s="1"/>
  <c r="BB100" i="2"/>
  <c r="BB101" i="2" s="1"/>
  <c r="AJ101" i="2"/>
  <c r="AO101" i="2"/>
  <c r="AJ102" i="2"/>
  <c r="AK102" i="2"/>
  <c r="AL102" i="2"/>
  <c r="AM102" i="2"/>
  <c r="AN102" i="2"/>
  <c r="AO102" i="2"/>
  <c r="AO100" i="2" s="1"/>
  <c r="AP102" i="2"/>
  <c r="AP100" i="2" s="1"/>
  <c r="AQ102" i="2"/>
  <c r="AQ100" i="2" s="1"/>
  <c r="AQ101" i="2" s="1"/>
  <c r="AR102" i="2"/>
  <c r="AR100" i="2" s="1"/>
  <c r="AR101" i="2" s="1"/>
  <c r="AS102" i="2"/>
  <c r="AS100" i="2" s="1"/>
  <c r="AS101" i="2" s="1"/>
  <c r="AT102" i="2"/>
  <c r="AU102" i="2"/>
  <c r="AV102" i="2"/>
  <c r="AW102" i="2"/>
  <c r="AX102" i="2"/>
  <c r="AY102" i="2"/>
  <c r="AZ102" i="2"/>
  <c r="BA102" i="2"/>
  <c r="BB102" i="2"/>
  <c r="AJ106" i="2"/>
  <c r="AK106" i="2"/>
  <c r="AL106" i="2"/>
  <c r="AM106" i="2"/>
  <c r="AN106" i="2"/>
  <c r="AO106" i="2"/>
  <c r="AP106" i="2"/>
  <c r="AQ106" i="2"/>
  <c r="AR106" i="2"/>
  <c r="AS106" i="2"/>
  <c r="AT106" i="2"/>
  <c r="AU106" i="2"/>
  <c r="AV106" i="2"/>
  <c r="AW106" i="2"/>
  <c r="AX106" i="2"/>
  <c r="AY106" i="2"/>
  <c r="AZ106" i="2"/>
  <c r="BA106" i="2"/>
  <c r="BB106" i="2"/>
  <c r="AJ110" i="2"/>
  <c r="AJ100" i="2" s="1"/>
  <c r="AK110" i="2"/>
  <c r="AL110" i="2"/>
  <c r="AM110" i="2"/>
  <c r="AN110" i="2"/>
  <c r="AO110" i="2"/>
  <c r="AP110" i="2"/>
  <c r="AQ110" i="2"/>
  <c r="AR110" i="2"/>
  <c r="AS110" i="2"/>
  <c r="AT110" i="2"/>
  <c r="AU110" i="2"/>
  <c r="AV110" i="2"/>
  <c r="AW110" i="2"/>
  <c r="AX110" i="2"/>
  <c r="AX100" i="2" s="1"/>
  <c r="AX101" i="2" s="1"/>
  <c r="AY110" i="2"/>
  <c r="AY100" i="2" s="1"/>
  <c r="AY101" i="2" s="1"/>
  <c r="AZ110" i="2"/>
  <c r="AZ100" i="2" s="1"/>
  <c r="AZ101" i="2" s="1"/>
  <c r="BA110" i="2"/>
  <c r="BA100" i="2" s="1"/>
  <c r="BA101" i="2" s="1"/>
  <c r="BB110" i="2"/>
  <c r="AL115" i="2"/>
  <c r="AJ116" i="2"/>
  <c r="AK116" i="2"/>
  <c r="AJ117" i="2"/>
  <c r="AJ115" i="2" s="1"/>
  <c r="AK117" i="2"/>
  <c r="AK115" i="2" s="1"/>
  <c r="AL117" i="2"/>
  <c r="AM117" i="2"/>
  <c r="AN117" i="2"/>
  <c r="AO117" i="2"/>
  <c r="AP117" i="2"/>
  <c r="AQ117" i="2"/>
  <c r="AR117" i="2"/>
  <c r="AS117" i="2"/>
  <c r="AT117" i="2"/>
  <c r="AT115" i="2" s="1"/>
  <c r="AT116" i="2" s="1"/>
  <c r="AU117" i="2"/>
  <c r="AV117" i="2"/>
  <c r="AW117" i="2"/>
  <c r="AW115" i="2" s="1"/>
  <c r="AW116" i="2" s="1"/>
  <c r="AX117" i="2"/>
  <c r="AX115" i="2" s="1"/>
  <c r="AX116" i="2" s="1"/>
  <c r="AY117" i="2"/>
  <c r="AY115" i="2" s="1"/>
  <c r="AY116" i="2" s="1"/>
  <c r="AZ117" i="2"/>
  <c r="AZ115" i="2" s="1"/>
  <c r="AZ116" i="2" s="1"/>
  <c r="BA117" i="2"/>
  <c r="BA115" i="2" s="1"/>
  <c r="BA116" i="2" s="1"/>
  <c r="BB117" i="2"/>
  <c r="BB115" i="2" s="1"/>
  <c r="BB116" i="2" s="1"/>
  <c r="AJ121" i="2"/>
  <c r="AK121" i="2"/>
  <c r="AL121" i="2"/>
  <c r="AM121" i="2"/>
  <c r="AM115" i="2" s="1"/>
  <c r="AN121" i="2"/>
  <c r="AO121" i="2"/>
  <c r="AP121" i="2"/>
  <c r="AQ121" i="2"/>
  <c r="AR121" i="2"/>
  <c r="AS121" i="2"/>
  <c r="AT121" i="2"/>
  <c r="AU121" i="2"/>
  <c r="AV121" i="2"/>
  <c r="AW121" i="2"/>
  <c r="AX121" i="2"/>
  <c r="AY121" i="2"/>
  <c r="AZ121" i="2"/>
  <c r="BA121" i="2"/>
  <c r="BB121" i="2"/>
  <c r="AJ125" i="2"/>
  <c r="AK125" i="2"/>
  <c r="AL125" i="2"/>
  <c r="AM125" i="2"/>
  <c r="AN125" i="2"/>
  <c r="AO125" i="2"/>
  <c r="AP125" i="2"/>
  <c r="AQ125" i="2"/>
  <c r="AR125" i="2"/>
  <c r="AS125" i="2"/>
  <c r="AT125" i="2"/>
  <c r="AU125" i="2"/>
  <c r="AV125" i="2"/>
  <c r="AW125" i="2"/>
  <c r="AX125" i="2"/>
  <c r="AY125" i="2"/>
  <c r="AZ125" i="2"/>
  <c r="BA125" i="2"/>
  <c r="BB125" i="2"/>
  <c r="AU130" i="2"/>
  <c r="AU131" i="2"/>
  <c r="BB131" i="2"/>
  <c r="AJ132" i="2"/>
  <c r="AJ130" i="2" s="1"/>
  <c r="AJ131" i="2" s="1"/>
  <c r="AK132" i="2"/>
  <c r="AL132" i="2"/>
  <c r="AL130" i="2" s="1"/>
  <c r="AL131" i="2" s="1"/>
  <c r="AM132" i="2"/>
  <c r="AN132" i="2"/>
  <c r="AO132" i="2"/>
  <c r="AP132" i="2"/>
  <c r="AQ132" i="2"/>
  <c r="AR132" i="2"/>
  <c r="AS132" i="2"/>
  <c r="AS130" i="2" s="1"/>
  <c r="AT132" i="2"/>
  <c r="AT130" i="2" s="1"/>
  <c r="AT131" i="2" s="1"/>
  <c r="AU132" i="2"/>
  <c r="AV132" i="2"/>
  <c r="AW132" i="2"/>
  <c r="AX132" i="2"/>
  <c r="AY132" i="2"/>
  <c r="AZ132" i="2"/>
  <c r="BA132" i="2"/>
  <c r="BB132" i="2"/>
  <c r="AJ136" i="2"/>
  <c r="AK136" i="2"/>
  <c r="AL136" i="2"/>
  <c r="AM136" i="2"/>
  <c r="AN136" i="2"/>
  <c r="AO136" i="2"/>
  <c r="AP136" i="2"/>
  <c r="AQ136" i="2"/>
  <c r="AQ130" i="2" s="1"/>
  <c r="AQ131" i="2" s="1"/>
  <c r="AR136" i="2"/>
  <c r="AR130" i="2" s="1"/>
  <c r="AR131" i="2" s="1"/>
  <c r="AS136" i="2"/>
  <c r="AT136" i="2"/>
  <c r="AU136" i="2"/>
  <c r="AV136" i="2"/>
  <c r="AV130" i="2" s="1"/>
  <c r="AW136" i="2"/>
  <c r="AX136" i="2"/>
  <c r="AY136" i="2"/>
  <c r="AY130" i="2" s="1"/>
  <c r="AY131" i="2" s="1"/>
  <c r="AZ136" i="2"/>
  <c r="BA136" i="2"/>
  <c r="BB136" i="2"/>
  <c r="AJ140" i="2"/>
  <c r="AK140" i="2"/>
  <c r="AL140" i="2"/>
  <c r="AM140" i="2"/>
  <c r="AN140" i="2"/>
  <c r="AO140" i="2"/>
  <c r="AP140" i="2"/>
  <c r="AQ140" i="2"/>
  <c r="AR140" i="2"/>
  <c r="AS140" i="2"/>
  <c r="AT140" i="2"/>
  <c r="AU140" i="2"/>
  <c r="AV140" i="2"/>
  <c r="AW140" i="2"/>
  <c r="AX140" i="2"/>
  <c r="AX130" i="2" s="1"/>
  <c r="AX131" i="2" s="1"/>
  <c r="AY140" i="2"/>
  <c r="AZ140" i="2"/>
  <c r="BA140" i="2"/>
  <c r="BB140" i="2"/>
  <c r="BB130" i="2" s="1"/>
  <c r="AJ145" i="2"/>
  <c r="AP145" i="2"/>
  <c r="AV145" i="2"/>
  <c r="AW145" i="2"/>
  <c r="AW146" i="2" s="1"/>
  <c r="AX145" i="2"/>
  <c r="AX146" i="2" s="1"/>
  <c r="BJ145" i="2"/>
  <c r="AJ146" i="2"/>
  <c r="AK146" i="2"/>
  <c r="AL146" i="2"/>
  <c r="AQ146" i="2"/>
  <c r="AV146" i="2"/>
  <c r="AJ147" i="2"/>
  <c r="AK147" i="2"/>
  <c r="AL147" i="2"/>
  <c r="AM147" i="2"/>
  <c r="AN147" i="2"/>
  <c r="AO147" i="2"/>
  <c r="AO145" i="2" s="1"/>
  <c r="AO146" i="2" s="1"/>
  <c r="AP147" i="2"/>
  <c r="AQ147" i="2"/>
  <c r="AQ145" i="2" s="1"/>
  <c r="AR147" i="2"/>
  <c r="AR145" i="2" s="1"/>
  <c r="AR146" i="2" s="1"/>
  <c r="AS147" i="2"/>
  <c r="AS145" i="2" s="1"/>
  <c r="AT147" i="2"/>
  <c r="AT145" i="2" s="1"/>
  <c r="AT146" i="2" s="1"/>
  <c r="AU147" i="2"/>
  <c r="AU145" i="2" s="1"/>
  <c r="AU146" i="2" s="1"/>
  <c r="AV147" i="2"/>
  <c r="AW147" i="2"/>
  <c r="AX147" i="2"/>
  <c r="AY147" i="2"/>
  <c r="AZ147" i="2"/>
  <c r="BA147" i="2"/>
  <c r="BB147" i="2"/>
  <c r="AJ151" i="2"/>
  <c r="AK151" i="2"/>
  <c r="AL151" i="2"/>
  <c r="AM151" i="2"/>
  <c r="AN151" i="2"/>
  <c r="AO151" i="2"/>
  <c r="AP151" i="2"/>
  <c r="AQ151" i="2"/>
  <c r="AR151" i="2"/>
  <c r="AS151" i="2"/>
  <c r="AT151" i="2"/>
  <c r="AU151" i="2"/>
  <c r="AV151" i="2"/>
  <c r="AW151" i="2"/>
  <c r="AX151" i="2"/>
  <c r="AY151" i="2"/>
  <c r="AY145" i="2" s="1"/>
  <c r="AY146" i="2" s="1"/>
  <c r="AZ151" i="2"/>
  <c r="BA151" i="2"/>
  <c r="BB151" i="2"/>
  <c r="BB145" i="2" s="1"/>
  <c r="BB146" i="2" s="1"/>
  <c r="AJ155" i="2"/>
  <c r="AK155" i="2"/>
  <c r="AK145" i="2" s="1"/>
  <c r="AL155" i="2"/>
  <c r="AL145" i="2" s="1"/>
  <c r="AM155" i="2"/>
  <c r="AN155" i="2"/>
  <c r="AO155" i="2"/>
  <c r="AP155" i="2"/>
  <c r="AQ155" i="2"/>
  <c r="AR155" i="2"/>
  <c r="AS155" i="2"/>
  <c r="AT155" i="2"/>
  <c r="AU155" i="2"/>
  <c r="AV155" i="2"/>
  <c r="AW155" i="2"/>
  <c r="AX155" i="2"/>
  <c r="AY155" i="2"/>
  <c r="AZ155" i="2"/>
  <c r="BA155" i="2"/>
  <c r="BB155" i="2"/>
  <c r="AQ160" i="2"/>
  <c r="AQ161" i="2" s="1"/>
  <c r="AR160" i="2"/>
  <c r="AR161" i="2" s="1"/>
  <c r="AS160" i="2"/>
  <c r="AX160" i="2"/>
  <c r="AX161" i="2" s="1"/>
  <c r="AY160" i="2"/>
  <c r="AY161" i="2" s="1"/>
  <c r="BA160" i="2"/>
  <c r="BA161" i="2" s="1"/>
  <c r="BB160" i="2"/>
  <c r="BB161" i="2" s="1"/>
  <c r="AS161" i="2"/>
  <c r="AJ162" i="2"/>
  <c r="AK162" i="2"/>
  <c r="AL162" i="2"/>
  <c r="AM162" i="2"/>
  <c r="AN162" i="2"/>
  <c r="AO162" i="2"/>
  <c r="AO160" i="2" s="1"/>
  <c r="AO161" i="2" s="1"/>
  <c r="AP162" i="2"/>
  <c r="AQ162" i="2"/>
  <c r="AR162" i="2"/>
  <c r="AS162" i="2"/>
  <c r="AT162" i="2"/>
  <c r="AU162" i="2"/>
  <c r="AV162" i="2"/>
  <c r="AW162" i="2"/>
  <c r="AX162" i="2"/>
  <c r="AY162" i="2"/>
  <c r="AZ162" i="2"/>
  <c r="AZ160" i="2" s="1"/>
  <c r="AZ161" i="2" s="1"/>
  <c r="BA162" i="2"/>
  <c r="BB162" i="2"/>
  <c r="AJ166" i="2"/>
  <c r="AK166" i="2"/>
  <c r="AL166" i="2"/>
  <c r="AM166" i="2"/>
  <c r="AN166" i="2"/>
  <c r="AO166" i="2"/>
  <c r="AP166" i="2"/>
  <c r="AP160" i="2" s="1"/>
  <c r="AQ166" i="2"/>
  <c r="AR166" i="2"/>
  <c r="AS166" i="2"/>
  <c r="AT166" i="2"/>
  <c r="AU166" i="2"/>
  <c r="AV166" i="2"/>
  <c r="AW166" i="2"/>
  <c r="AX166" i="2"/>
  <c r="AY166" i="2"/>
  <c r="AZ166" i="2"/>
  <c r="BA166" i="2"/>
  <c r="BB166" i="2"/>
  <c r="AJ170" i="2"/>
  <c r="AK170" i="2"/>
  <c r="AL170" i="2"/>
  <c r="AM170" i="2"/>
  <c r="AN170" i="2"/>
  <c r="AO170" i="2"/>
  <c r="AP170" i="2"/>
  <c r="AQ170" i="2"/>
  <c r="AR170" i="2"/>
  <c r="AS170" i="2"/>
  <c r="AT170" i="2"/>
  <c r="AU170" i="2"/>
  <c r="AV170" i="2"/>
  <c r="AW170" i="2"/>
  <c r="AW160" i="2" s="1"/>
  <c r="AW161" i="2" s="1"/>
  <c r="AX170" i="2"/>
  <c r="AY170" i="2"/>
  <c r="AZ170" i="2"/>
  <c r="BA170" i="2"/>
  <c r="BB170" i="2"/>
  <c r="AJ175" i="2"/>
  <c r="AN175" i="2"/>
  <c r="AN176" i="2" s="1"/>
  <c r="AO175" i="2"/>
  <c r="AO176" i="2" s="1"/>
  <c r="AP175" i="2"/>
  <c r="AS175" i="2"/>
  <c r="AM176" i="2"/>
  <c r="AS176" i="2"/>
  <c r="AJ177" i="2"/>
  <c r="AK177" i="2"/>
  <c r="AK175" i="2" s="1"/>
  <c r="AK176" i="2" s="1"/>
  <c r="AL177" i="2"/>
  <c r="AL175" i="2" s="1"/>
  <c r="AL176" i="2" s="1"/>
  <c r="AM177" i="2"/>
  <c r="AM175" i="2" s="1"/>
  <c r="AN177" i="2"/>
  <c r="AO177" i="2"/>
  <c r="AP177" i="2"/>
  <c r="AQ177" i="2"/>
  <c r="AQ175" i="2" s="1"/>
  <c r="AQ176" i="2" s="1"/>
  <c r="AR177" i="2"/>
  <c r="AS177" i="2"/>
  <c r="AT177" i="2"/>
  <c r="AU177" i="2"/>
  <c r="AV177" i="2"/>
  <c r="AV175" i="2" s="1"/>
  <c r="AV176" i="2" s="1"/>
  <c r="AW177" i="2"/>
  <c r="AW175" i="2" s="1"/>
  <c r="AW176" i="2" s="1"/>
  <c r="AX177" i="2"/>
  <c r="AX175" i="2" s="1"/>
  <c r="AX176" i="2" s="1"/>
  <c r="AY177" i="2"/>
  <c r="AY175" i="2" s="1"/>
  <c r="AY176" i="2" s="1"/>
  <c r="AZ177" i="2"/>
  <c r="BA177" i="2"/>
  <c r="BB177" i="2"/>
  <c r="AJ181" i="2"/>
  <c r="AK181" i="2"/>
  <c r="AL181" i="2"/>
  <c r="AM181" i="2"/>
  <c r="AN181" i="2"/>
  <c r="AO181" i="2"/>
  <c r="AP181" i="2"/>
  <c r="AQ181" i="2"/>
  <c r="AR181" i="2"/>
  <c r="AS181" i="2"/>
  <c r="AT181" i="2"/>
  <c r="AT175" i="2" s="1"/>
  <c r="AT176" i="2" s="1"/>
  <c r="AU181" i="2"/>
  <c r="AV181" i="2"/>
  <c r="AW181" i="2"/>
  <c r="AX181" i="2"/>
  <c r="AY181" i="2"/>
  <c r="AZ181" i="2"/>
  <c r="AZ175" i="2" s="1"/>
  <c r="AZ176" i="2" s="1"/>
  <c r="BA181" i="2"/>
  <c r="BB181" i="2"/>
  <c r="BB175" i="2" s="1"/>
  <c r="BB176" i="2" s="1"/>
  <c r="AJ185" i="2"/>
  <c r="AK185" i="2"/>
  <c r="AL185" i="2"/>
  <c r="AM185" i="2"/>
  <c r="AN185" i="2"/>
  <c r="AO185" i="2"/>
  <c r="AP185" i="2"/>
  <c r="AQ185" i="2"/>
  <c r="AR185" i="2"/>
  <c r="AR175" i="2" s="1"/>
  <c r="AR176" i="2" s="1"/>
  <c r="AS185" i="2"/>
  <c r="AT185" i="2"/>
  <c r="AU185" i="2"/>
  <c r="AU175" i="2" s="1"/>
  <c r="AU176" i="2" s="1"/>
  <c r="AV185" i="2"/>
  <c r="AW185" i="2"/>
  <c r="AX185" i="2"/>
  <c r="AY185" i="2"/>
  <c r="AZ185" i="2"/>
  <c r="BA185" i="2"/>
  <c r="BB185" i="2"/>
  <c r="AW190" i="2"/>
  <c r="AW191" i="2" s="1"/>
  <c r="AX190" i="2"/>
  <c r="AX191" i="2" s="1"/>
  <c r="AY190" i="2"/>
  <c r="AY191" i="2" s="1"/>
  <c r="AM191" i="2"/>
  <c r="AN191" i="2"/>
  <c r="AP191" i="2"/>
  <c r="AQ191" i="2"/>
  <c r="AR191" i="2"/>
  <c r="AJ192" i="2"/>
  <c r="AK192" i="2"/>
  <c r="AK190" i="2" s="1"/>
  <c r="AK191" i="2" s="1"/>
  <c r="AL192" i="2"/>
  <c r="AL190" i="2" s="1"/>
  <c r="AL191" i="2" s="1"/>
  <c r="AM192" i="2"/>
  <c r="AM190" i="2" s="1"/>
  <c r="BG190" i="2" s="1"/>
  <c r="AN192" i="2"/>
  <c r="AN190" i="2" s="1"/>
  <c r="AO192" i="2"/>
  <c r="AP192" i="2"/>
  <c r="AQ192" i="2"/>
  <c r="AR192" i="2"/>
  <c r="AS192" i="2"/>
  <c r="AT192" i="2"/>
  <c r="AU192" i="2"/>
  <c r="AV192" i="2"/>
  <c r="AV190" i="2" s="1"/>
  <c r="AW192" i="2"/>
  <c r="AX192" i="2"/>
  <c r="AY192" i="2"/>
  <c r="AZ192" i="2"/>
  <c r="AZ190" i="2" s="1"/>
  <c r="AZ191" i="2" s="1"/>
  <c r="BA192" i="2"/>
  <c r="BB192" i="2"/>
  <c r="BB190" i="2" s="1"/>
  <c r="BB191" i="2" s="1"/>
  <c r="AJ196" i="2"/>
  <c r="AK196" i="2"/>
  <c r="AL196" i="2"/>
  <c r="AM196" i="2"/>
  <c r="AN196" i="2"/>
  <c r="AO196" i="2"/>
  <c r="AP196" i="2"/>
  <c r="AQ196" i="2"/>
  <c r="AR196" i="2"/>
  <c r="AR190" i="2" s="1"/>
  <c r="BH190" i="2" s="1"/>
  <c r="AS196" i="2"/>
  <c r="AT196" i="2"/>
  <c r="AU196" i="2"/>
  <c r="AV196" i="2"/>
  <c r="AW196" i="2"/>
  <c r="AX196" i="2"/>
  <c r="AY196" i="2"/>
  <c r="AZ196" i="2"/>
  <c r="BA196" i="2"/>
  <c r="BB196" i="2"/>
  <c r="AJ200" i="2"/>
  <c r="AK200" i="2"/>
  <c r="AL200" i="2"/>
  <c r="AM200" i="2"/>
  <c r="AN200" i="2"/>
  <c r="AO200" i="2"/>
  <c r="AO190" i="2" s="1"/>
  <c r="AO191" i="2" s="1"/>
  <c r="AP200" i="2"/>
  <c r="AP190" i="2" s="1"/>
  <c r="AQ200" i="2"/>
  <c r="AQ190" i="2" s="1"/>
  <c r="AR200" i="2"/>
  <c r="AS200" i="2"/>
  <c r="AT200" i="2"/>
  <c r="AU200" i="2"/>
  <c r="AV200" i="2"/>
  <c r="AW200" i="2"/>
  <c r="AX200" i="2"/>
  <c r="AY200" i="2"/>
  <c r="AZ200" i="2"/>
  <c r="BA200" i="2"/>
  <c r="BB200" i="2"/>
  <c r="BA205" i="2"/>
  <c r="BA206" i="2" s="1"/>
  <c r="AJ207" i="2"/>
  <c r="AK207" i="2"/>
  <c r="AL207" i="2"/>
  <c r="AM207" i="2"/>
  <c r="AN207" i="2"/>
  <c r="AO207" i="2"/>
  <c r="AP207" i="2"/>
  <c r="AP205" i="2" s="1"/>
  <c r="AQ207" i="2"/>
  <c r="AQ205" i="2" s="1"/>
  <c r="AQ206" i="2" s="1"/>
  <c r="AR207" i="2"/>
  <c r="AR205" i="2" s="1"/>
  <c r="AR206" i="2" s="1"/>
  <c r="AS207" i="2"/>
  <c r="AS205" i="2" s="1"/>
  <c r="AT207" i="2"/>
  <c r="AU207" i="2"/>
  <c r="AU205" i="2" s="1"/>
  <c r="AU206" i="2" s="1"/>
  <c r="AV207" i="2"/>
  <c r="AW207" i="2"/>
  <c r="AX207" i="2"/>
  <c r="AY207" i="2"/>
  <c r="AZ207" i="2"/>
  <c r="AZ205" i="2" s="1"/>
  <c r="AZ206" i="2" s="1"/>
  <c r="BA207" i="2"/>
  <c r="BB207" i="2"/>
  <c r="AJ211" i="2"/>
  <c r="AK211" i="2"/>
  <c r="AL211" i="2"/>
  <c r="AM211" i="2"/>
  <c r="AN211" i="2"/>
  <c r="AO211" i="2"/>
  <c r="AP211" i="2"/>
  <c r="AQ211" i="2"/>
  <c r="AR211" i="2"/>
  <c r="AS211" i="2"/>
  <c r="AT211" i="2"/>
  <c r="AU211" i="2"/>
  <c r="AV211" i="2"/>
  <c r="AW211" i="2"/>
  <c r="AX211" i="2"/>
  <c r="AY211" i="2"/>
  <c r="AZ211" i="2"/>
  <c r="BA211" i="2"/>
  <c r="BB211" i="2"/>
  <c r="BB205" i="2" s="1"/>
  <c r="BB206" i="2" s="1"/>
  <c r="AJ215" i="2"/>
  <c r="AK215" i="2"/>
  <c r="AL215" i="2"/>
  <c r="AL205" i="2" s="1"/>
  <c r="AL206" i="2" s="1"/>
  <c r="AM215" i="2"/>
  <c r="AM205" i="2" s="1"/>
  <c r="AN215" i="2"/>
  <c r="AN205" i="2" s="1"/>
  <c r="AN206" i="2" s="1"/>
  <c r="AO215" i="2"/>
  <c r="AO205" i="2" s="1"/>
  <c r="AO206" i="2" s="1"/>
  <c r="AP215" i="2"/>
  <c r="AQ215" i="2"/>
  <c r="AR215" i="2"/>
  <c r="AS215" i="2"/>
  <c r="AT215" i="2"/>
  <c r="AU215" i="2"/>
  <c r="AV215" i="2"/>
  <c r="AW215" i="2"/>
  <c r="AX215" i="2"/>
  <c r="AY215" i="2"/>
  <c r="AY205" i="2" s="1"/>
  <c r="AY206" i="2" s="1"/>
  <c r="AZ215" i="2"/>
  <c r="BA215" i="2"/>
  <c r="BB215" i="2"/>
  <c r="AQ220" i="2"/>
  <c r="AQ221" i="2" s="1"/>
  <c r="BB220" i="2"/>
  <c r="BB221" i="2" s="1"/>
  <c r="AL221" i="2"/>
  <c r="AJ222" i="2"/>
  <c r="AJ220" i="2" s="1"/>
  <c r="AJ221" i="2" s="1"/>
  <c r="AK222" i="2"/>
  <c r="AK220" i="2" s="1"/>
  <c r="AK221" i="2" s="1"/>
  <c r="AL222" i="2"/>
  <c r="AM222" i="2"/>
  <c r="AN222" i="2"/>
  <c r="AO222" i="2"/>
  <c r="AP222" i="2"/>
  <c r="AQ222" i="2"/>
  <c r="AR222" i="2"/>
  <c r="AS222" i="2"/>
  <c r="AT222" i="2"/>
  <c r="AU222" i="2"/>
  <c r="AU220" i="2" s="1"/>
  <c r="AU221" i="2" s="1"/>
  <c r="AV222" i="2"/>
  <c r="AV220" i="2" s="1"/>
  <c r="AV221" i="2" s="1"/>
  <c r="AW222" i="2"/>
  <c r="AX222" i="2"/>
  <c r="AY222" i="2"/>
  <c r="AZ222" i="2"/>
  <c r="BA222" i="2"/>
  <c r="BB222" i="2"/>
  <c r="AJ226" i="2"/>
  <c r="AK226" i="2"/>
  <c r="AL226" i="2"/>
  <c r="AL220" i="2" s="1"/>
  <c r="AM226" i="2"/>
  <c r="AM220" i="2" s="1"/>
  <c r="AN226" i="2"/>
  <c r="AN220" i="2" s="1"/>
  <c r="AN221" i="2" s="1"/>
  <c r="AO226" i="2"/>
  <c r="AP226" i="2"/>
  <c r="AQ226" i="2"/>
  <c r="AR226" i="2"/>
  <c r="AS226" i="2"/>
  <c r="AT226" i="2"/>
  <c r="AU226" i="2"/>
  <c r="AV226" i="2"/>
  <c r="AW226" i="2"/>
  <c r="AX226" i="2"/>
  <c r="AY226" i="2"/>
  <c r="AZ226" i="2"/>
  <c r="BA226" i="2"/>
  <c r="BB226" i="2"/>
  <c r="AJ230" i="2"/>
  <c r="AK230" i="2"/>
  <c r="AL230" i="2"/>
  <c r="AM230" i="2"/>
  <c r="AN230" i="2"/>
  <c r="AO230" i="2"/>
  <c r="AO220" i="2" s="1"/>
  <c r="AO221" i="2" s="1"/>
  <c r="AP230" i="2"/>
  <c r="AP220" i="2" s="1"/>
  <c r="AQ230" i="2"/>
  <c r="AR230" i="2"/>
  <c r="AS230" i="2"/>
  <c r="AT230" i="2"/>
  <c r="AU230" i="2"/>
  <c r="AV230" i="2"/>
  <c r="AW230" i="2"/>
  <c r="AX230" i="2"/>
  <c r="AY230" i="2"/>
  <c r="AZ230" i="2"/>
  <c r="AZ220" i="2" s="1"/>
  <c r="AZ221" i="2" s="1"/>
  <c r="BA230" i="2"/>
  <c r="BA220" i="2" s="1"/>
  <c r="BA221" i="2" s="1"/>
  <c r="BB230" i="2"/>
  <c r="AQ235" i="2"/>
  <c r="AR235" i="2"/>
  <c r="AR236" i="2" s="1"/>
  <c r="AW235" i="2"/>
  <c r="AW236" i="2" s="1"/>
  <c r="AP236" i="2"/>
  <c r="AQ236" i="2"/>
  <c r="BB236" i="2"/>
  <c r="AJ237" i="2"/>
  <c r="AK237" i="2"/>
  <c r="AK235" i="2" s="1"/>
  <c r="AK236" i="2" s="1"/>
  <c r="AL237" i="2"/>
  <c r="AL235" i="2" s="1"/>
  <c r="AL236" i="2" s="1"/>
  <c r="AM237" i="2"/>
  <c r="AN237" i="2"/>
  <c r="AO237" i="2"/>
  <c r="AO235" i="2" s="1"/>
  <c r="AO236" i="2" s="1"/>
  <c r="AP237" i="2"/>
  <c r="AP235" i="2" s="1"/>
  <c r="AQ237" i="2"/>
  <c r="AR237" i="2"/>
  <c r="AS237" i="2"/>
  <c r="AS235" i="2" s="1"/>
  <c r="AS236" i="2" s="1"/>
  <c r="AT237" i="2"/>
  <c r="AT235" i="2" s="1"/>
  <c r="AT236" i="2" s="1"/>
  <c r="AU237" i="2"/>
  <c r="AV237" i="2"/>
  <c r="AW237" i="2"/>
  <c r="AX237" i="2"/>
  <c r="AY237" i="2"/>
  <c r="AZ237" i="2"/>
  <c r="AZ235" i="2" s="1"/>
  <c r="AZ236" i="2" s="1"/>
  <c r="BA237" i="2"/>
  <c r="BB237" i="2"/>
  <c r="AJ241" i="2"/>
  <c r="AK241" i="2"/>
  <c r="AL241" i="2"/>
  <c r="AM241" i="2"/>
  <c r="AN241" i="2"/>
  <c r="AO241" i="2"/>
  <c r="AP241" i="2"/>
  <c r="AQ241" i="2"/>
  <c r="AR241" i="2"/>
  <c r="AS241" i="2"/>
  <c r="AT241" i="2"/>
  <c r="AU241" i="2"/>
  <c r="AU235" i="2" s="1"/>
  <c r="AU236" i="2" s="1"/>
  <c r="AV241" i="2"/>
  <c r="AW241" i="2"/>
  <c r="AX241" i="2"/>
  <c r="AX235" i="2" s="1"/>
  <c r="AX236" i="2" s="1"/>
  <c r="AY241" i="2"/>
  <c r="AY235" i="2" s="1"/>
  <c r="AY236" i="2" s="1"/>
  <c r="AZ241" i="2"/>
  <c r="BA241" i="2"/>
  <c r="BA235" i="2" s="1"/>
  <c r="BA236" i="2" s="1"/>
  <c r="BB241" i="2"/>
  <c r="BB235" i="2" s="1"/>
  <c r="AJ245" i="2"/>
  <c r="AK245" i="2"/>
  <c r="AL245" i="2"/>
  <c r="AM245" i="2"/>
  <c r="AN245" i="2"/>
  <c r="AO245" i="2"/>
  <c r="AP245" i="2"/>
  <c r="AQ245" i="2"/>
  <c r="AR245" i="2"/>
  <c r="AS245" i="2"/>
  <c r="AT245" i="2"/>
  <c r="AU245" i="2"/>
  <c r="AV245" i="2"/>
  <c r="AW245" i="2"/>
  <c r="AX245" i="2"/>
  <c r="AY245" i="2"/>
  <c r="AZ245" i="2"/>
  <c r="BA245" i="2"/>
  <c r="BB245" i="2"/>
  <c r="AR250" i="2"/>
  <c r="AR251" i="2" s="1"/>
  <c r="AS250" i="2"/>
  <c r="AS251" i="2" s="1"/>
  <c r="AJ252" i="2"/>
  <c r="AJ250" i="2" s="1"/>
  <c r="AJ251" i="2" s="1"/>
  <c r="AK252" i="2"/>
  <c r="AK250" i="2" s="1"/>
  <c r="AK251" i="2" s="1"/>
  <c r="AL252" i="2"/>
  <c r="AL250" i="2" s="1"/>
  <c r="AL251" i="2" s="1"/>
  <c r="AM252" i="2"/>
  <c r="AM250" i="2" s="1"/>
  <c r="AN252" i="2"/>
  <c r="AN250" i="2" s="1"/>
  <c r="AN251" i="2" s="1"/>
  <c r="AO252" i="2"/>
  <c r="AO250" i="2" s="1"/>
  <c r="AO251" i="2" s="1"/>
  <c r="AP252" i="2"/>
  <c r="AQ252" i="2"/>
  <c r="AR252" i="2"/>
  <c r="AS252" i="2"/>
  <c r="AT252" i="2"/>
  <c r="AT250" i="2" s="1"/>
  <c r="AT251" i="2" s="1"/>
  <c r="AU252" i="2"/>
  <c r="AU250" i="2" s="1"/>
  <c r="AU251" i="2" s="1"/>
  <c r="AV252" i="2"/>
  <c r="AV250" i="2" s="1"/>
  <c r="AW252" i="2"/>
  <c r="AW250" i="2" s="1"/>
  <c r="AW251" i="2" s="1"/>
  <c r="AX252" i="2"/>
  <c r="AY252" i="2"/>
  <c r="AZ252" i="2"/>
  <c r="BA252" i="2"/>
  <c r="BB252" i="2"/>
  <c r="AJ256" i="2"/>
  <c r="AK256" i="2"/>
  <c r="AL256" i="2"/>
  <c r="AM256" i="2"/>
  <c r="AN256" i="2"/>
  <c r="AO256" i="2"/>
  <c r="AP256" i="2"/>
  <c r="AQ256" i="2"/>
  <c r="AR256" i="2"/>
  <c r="AS256" i="2"/>
  <c r="AT256" i="2"/>
  <c r="AU256" i="2"/>
  <c r="AV256" i="2"/>
  <c r="AW256" i="2"/>
  <c r="AX256" i="2"/>
  <c r="AX250" i="2" s="1"/>
  <c r="AX251" i="2" s="1"/>
  <c r="AY256" i="2"/>
  <c r="AY250" i="2" s="1"/>
  <c r="AY251" i="2" s="1"/>
  <c r="AZ256" i="2"/>
  <c r="BA256" i="2"/>
  <c r="BB256" i="2"/>
  <c r="BB250" i="2" s="1"/>
  <c r="BB251" i="2" s="1"/>
  <c r="AJ260" i="2"/>
  <c r="AK260" i="2"/>
  <c r="AL260" i="2"/>
  <c r="AM260" i="2"/>
  <c r="AN260" i="2"/>
  <c r="AO260" i="2"/>
  <c r="AP260" i="2"/>
  <c r="AQ260" i="2"/>
  <c r="AR260" i="2"/>
  <c r="AS260" i="2"/>
  <c r="AT260" i="2"/>
  <c r="AU260" i="2"/>
  <c r="AV260" i="2"/>
  <c r="AW260" i="2"/>
  <c r="AX260" i="2"/>
  <c r="AY260" i="2"/>
  <c r="AZ260" i="2"/>
  <c r="BA260" i="2"/>
  <c r="BB260" i="2"/>
  <c r="AY265" i="2"/>
  <c r="AY266" i="2" s="1"/>
  <c r="AZ265" i="2"/>
  <c r="AZ266" i="2" s="1"/>
  <c r="BA265" i="2"/>
  <c r="BA266" i="2" s="1"/>
  <c r="BB265" i="2"/>
  <c r="BB266" i="2" s="1"/>
  <c r="AS266" i="2"/>
  <c r="AT266" i="2"/>
  <c r="AU266" i="2"/>
  <c r="AV266" i="2"/>
  <c r="AJ267" i="2"/>
  <c r="AJ265" i="2" s="1"/>
  <c r="AJ266" i="2" s="1"/>
  <c r="AK267" i="2"/>
  <c r="AK265" i="2" s="1"/>
  <c r="AK266" i="2" s="1"/>
  <c r="AL267" i="2"/>
  <c r="AM267" i="2"/>
  <c r="AN267" i="2"/>
  <c r="AO267" i="2"/>
  <c r="AP267" i="2"/>
  <c r="AP265" i="2" s="1"/>
  <c r="AQ267" i="2"/>
  <c r="AR267" i="2"/>
  <c r="AS267" i="2"/>
  <c r="AS265" i="2" s="1"/>
  <c r="AT267" i="2"/>
  <c r="AT265" i="2" s="1"/>
  <c r="AU267" i="2"/>
  <c r="AU265" i="2" s="1"/>
  <c r="AV267" i="2"/>
  <c r="AV265" i="2" s="1"/>
  <c r="AW267" i="2"/>
  <c r="AX267" i="2"/>
  <c r="AX265" i="2" s="1"/>
  <c r="AX266" i="2" s="1"/>
  <c r="AY267" i="2"/>
  <c r="AZ267" i="2"/>
  <c r="BA267" i="2"/>
  <c r="BB267" i="2"/>
  <c r="AJ271" i="2"/>
  <c r="AK271" i="2"/>
  <c r="AL271" i="2"/>
  <c r="AM271" i="2"/>
  <c r="AN271" i="2"/>
  <c r="AO271" i="2"/>
  <c r="AP271" i="2"/>
  <c r="AQ271" i="2"/>
  <c r="AR271" i="2"/>
  <c r="AS271" i="2"/>
  <c r="AT271" i="2"/>
  <c r="AU271" i="2"/>
  <c r="AV271" i="2"/>
  <c r="AW271" i="2"/>
  <c r="AX271" i="2"/>
  <c r="AY271" i="2"/>
  <c r="AZ271" i="2"/>
  <c r="BA271" i="2"/>
  <c r="BB271" i="2"/>
  <c r="AJ275" i="2"/>
  <c r="AK275" i="2"/>
  <c r="AL275" i="2"/>
  <c r="AM275" i="2"/>
  <c r="AN275" i="2"/>
  <c r="AO275" i="2"/>
  <c r="AP275" i="2"/>
  <c r="AQ275" i="2"/>
  <c r="AR275" i="2"/>
  <c r="AS275" i="2"/>
  <c r="AT275" i="2"/>
  <c r="AU275" i="2"/>
  <c r="AV275" i="2"/>
  <c r="AW275" i="2"/>
  <c r="AX275" i="2"/>
  <c r="AY275" i="2"/>
  <c r="AZ275" i="2"/>
  <c r="BA275" i="2"/>
  <c r="BB275" i="2"/>
  <c r="AL280" i="2"/>
  <c r="AL281" i="2" s="1"/>
  <c r="AP280" i="2"/>
  <c r="AP281" i="2" s="1"/>
  <c r="AQ280" i="2"/>
  <c r="AQ281" i="2" s="1"/>
  <c r="AT280" i="2"/>
  <c r="AT281" i="2" s="1"/>
  <c r="AU280" i="2"/>
  <c r="AU281" i="2" s="1"/>
  <c r="AV280" i="2"/>
  <c r="AV281" i="2" s="1"/>
  <c r="AW280" i="2"/>
  <c r="AW281" i="2" s="1"/>
  <c r="AO281" i="2"/>
  <c r="AJ282" i="2"/>
  <c r="AK282" i="2"/>
  <c r="AL282" i="2"/>
  <c r="AM282" i="2"/>
  <c r="AN282" i="2"/>
  <c r="AO282" i="2"/>
  <c r="AO280" i="2" s="1"/>
  <c r="AP282" i="2"/>
  <c r="AQ282" i="2"/>
  <c r="AR282" i="2"/>
  <c r="AS282" i="2"/>
  <c r="AS280" i="2" s="1"/>
  <c r="AT282" i="2"/>
  <c r="AU282" i="2"/>
  <c r="AV282" i="2"/>
  <c r="AW282" i="2"/>
  <c r="AX282" i="2"/>
  <c r="AY282" i="2"/>
  <c r="AZ282" i="2"/>
  <c r="AZ280" i="2" s="1"/>
  <c r="AZ281" i="2" s="1"/>
  <c r="BA282" i="2"/>
  <c r="BA280" i="2" s="1"/>
  <c r="BA281" i="2" s="1"/>
  <c r="BB282" i="2"/>
  <c r="BB280" i="2" s="1"/>
  <c r="BB281" i="2" s="1"/>
  <c r="AJ286" i="2"/>
  <c r="AJ280" i="2" s="1"/>
  <c r="AJ281" i="2" s="1"/>
  <c r="AK286" i="2"/>
  <c r="AK280" i="2" s="1"/>
  <c r="AK281" i="2" s="1"/>
  <c r="AL286" i="2"/>
  <c r="AM286" i="2"/>
  <c r="AN286" i="2"/>
  <c r="AO286" i="2"/>
  <c r="AP286" i="2"/>
  <c r="AQ286" i="2"/>
  <c r="AR286" i="2"/>
  <c r="AS286" i="2"/>
  <c r="AT286" i="2"/>
  <c r="AU286" i="2"/>
  <c r="AV286" i="2"/>
  <c r="AW286" i="2"/>
  <c r="AX286" i="2"/>
  <c r="AY286" i="2"/>
  <c r="AZ286" i="2"/>
  <c r="BA286" i="2"/>
  <c r="BB286" i="2"/>
  <c r="AJ290" i="2"/>
  <c r="AK290" i="2"/>
  <c r="AL290" i="2"/>
  <c r="AM290" i="2"/>
  <c r="AN290" i="2"/>
  <c r="AO290" i="2"/>
  <c r="AP290" i="2"/>
  <c r="AQ290" i="2"/>
  <c r="AR290" i="2"/>
  <c r="AS290" i="2"/>
  <c r="AT290" i="2"/>
  <c r="AU290" i="2"/>
  <c r="AV290" i="2"/>
  <c r="AW290" i="2"/>
  <c r="AX290" i="2"/>
  <c r="AY290" i="2"/>
  <c r="AZ290" i="2"/>
  <c r="BA290" i="2"/>
  <c r="BB290" i="2"/>
  <c r="AP295" i="2"/>
  <c r="AQ295" i="2"/>
  <c r="AQ296" i="2" s="1"/>
  <c r="AR295" i="2"/>
  <c r="AR296" i="2" s="1"/>
  <c r="AT295" i="2"/>
  <c r="AT296" i="2"/>
  <c r="AU296" i="2"/>
  <c r="AJ297" i="2"/>
  <c r="AJ295" i="2" s="1"/>
  <c r="AK297" i="2"/>
  <c r="AK295" i="2" s="1"/>
  <c r="AK296" i="2" s="1"/>
  <c r="AL297" i="2"/>
  <c r="AL295" i="2" s="1"/>
  <c r="AL296" i="2" s="1"/>
  <c r="AM297" i="2"/>
  <c r="AM295" i="2" s="1"/>
  <c r="AN297" i="2"/>
  <c r="AN295" i="2" s="1"/>
  <c r="AN296" i="2" s="1"/>
  <c r="AO297" i="2"/>
  <c r="AO295" i="2" s="1"/>
  <c r="AO296" i="2" s="1"/>
  <c r="AP297" i="2"/>
  <c r="AQ297" i="2"/>
  <c r="AR297" i="2"/>
  <c r="AS297" i="2"/>
  <c r="AT297" i="2"/>
  <c r="AU297" i="2"/>
  <c r="AV297" i="2"/>
  <c r="AW297" i="2"/>
  <c r="AX297" i="2"/>
  <c r="AY297" i="2"/>
  <c r="AY295" i="2" s="1"/>
  <c r="AY296" i="2" s="1"/>
  <c r="AZ297" i="2"/>
  <c r="BA297" i="2"/>
  <c r="BA295" i="2" s="1"/>
  <c r="BA296" i="2" s="1"/>
  <c r="BB297" i="2"/>
  <c r="AJ301" i="2"/>
  <c r="AK301" i="2"/>
  <c r="AL301" i="2"/>
  <c r="AM301" i="2"/>
  <c r="AN301" i="2"/>
  <c r="AO301" i="2"/>
  <c r="AP301" i="2"/>
  <c r="AQ301" i="2"/>
  <c r="AR301" i="2"/>
  <c r="AS301" i="2"/>
  <c r="AS295" i="2" s="1"/>
  <c r="AT301" i="2"/>
  <c r="AU301" i="2"/>
  <c r="AU295" i="2" s="1"/>
  <c r="AV301" i="2"/>
  <c r="AW301" i="2"/>
  <c r="AX301" i="2"/>
  <c r="AY301" i="2"/>
  <c r="AZ301" i="2"/>
  <c r="AZ295" i="2" s="1"/>
  <c r="AZ296" i="2" s="1"/>
  <c r="BA301" i="2"/>
  <c r="BB301" i="2"/>
  <c r="BB295" i="2" s="1"/>
  <c r="BB296" i="2" s="1"/>
  <c r="AJ305" i="2"/>
  <c r="AK305" i="2"/>
  <c r="AL305" i="2"/>
  <c r="AM305" i="2"/>
  <c r="AN305" i="2"/>
  <c r="AO305" i="2"/>
  <c r="AP305" i="2"/>
  <c r="AQ305" i="2"/>
  <c r="AR305" i="2"/>
  <c r="AS305" i="2"/>
  <c r="AT305" i="2"/>
  <c r="AU305" i="2"/>
  <c r="AV305" i="2"/>
  <c r="AW305" i="2"/>
  <c r="AX305" i="2"/>
  <c r="AY305" i="2"/>
  <c r="AZ305" i="2"/>
  <c r="BA305" i="2"/>
  <c r="BB305" i="2"/>
  <c r="AO310" i="2"/>
  <c r="AO311" i="2" s="1"/>
  <c r="AP310" i="2"/>
  <c r="AR310" i="2"/>
  <c r="AR311" i="2" s="1"/>
  <c r="AS310" i="2"/>
  <c r="AT310" i="2"/>
  <c r="AT311" i="2" s="1"/>
  <c r="AW310" i="2"/>
  <c r="AW311" i="2" s="1"/>
  <c r="AX310" i="2"/>
  <c r="AX311" i="2" s="1"/>
  <c r="AJ312" i="2"/>
  <c r="AK312" i="2"/>
  <c r="AL312" i="2"/>
  <c r="AL310" i="2" s="1"/>
  <c r="AL311" i="2" s="1"/>
  <c r="AM312" i="2"/>
  <c r="AM310" i="2" s="1"/>
  <c r="AN312" i="2"/>
  <c r="AN310" i="2" s="1"/>
  <c r="AN311" i="2" s="1"/>
  <c r="AO312" i="2"/>
  <c r="AP312" i="2"/>
  <c r="AQ312" i="2"/>
  <c r="AR312" i="2"/>
  <c r="AS312" i="2"/>
  <c r="AT312" i="2"/>
  <c r="AU312" i="2"/>
  <c r="AV312" i="2"/>
  <c r="AW312" i="2"/>
  <c r="AX312" i="2"/>
  <c r="AY312" i="2"/>
  <c r="AZ312" i="2"/>
  <c r="BA312" i="2"/>
  <c r="BA310" i="2" s="1"/>
  <c r="BA311" i="2" s="1"/>
  <c r="BB312" i="2"/>
  <c r="BB310" i="2" s="1"/>
  <c r="BB311" i="2" s="1"/>
  <c r="AJ316" i="2"/>
  <c r="AK316" i="2"/>
  <c r="AL316" i="2"/>
  <c r="AM316" i="2"/>
  <c r="AN316" i="2"/>
  <c r="AO316" i="2"/>
  <c r="AP316" i="2"/>
  <c r="AQ316" i="2"/>
  <c r="AR316" i="2"/>
  <c r="AS316" i="2"/>
  <c r="AT316" i="2"/>
  <c r="AU316" i="2"/>
  <c r="AV316" i="2"/>
  <c r="AW316" i="2"/>
  <c r="AX316" i="2"/>
  <c r="AY316" i="2"/>
  <c r="AY310" i="2" s="1"/>
  <c r="AY311" i="2" s="1"/>
  <c r="AZ316" i="2"/>
  <c r="BA316" i="2"/>
  <c r="BB316" i="2"/>
  <c r="AJ320" i="2"/>
  <c r="AK320" i="2"/>
  <c r="AL320" i="2"/>
  <c r="AM320" i="2"/>
  <c r="AN320" i="2"/>
  <c r="AO320" i="2"/>
  <c r="AP320" i="2"/>
  <c r="AQ320" i="2"/>
  <c r="AR320" i="2"/>
  <c r="AS320" i="2"/>
  <c r="AT320" i="2"/>
  <c r="AU320" i="2"/>
  <c r="AU310" i="2" s="1"/>
  <c r="AU311" i="2" s="1"/>
  <c r="AV320" i="2"/>
  <c r="AV310" i="2" s="1"/>
  <c r="AW320" i="2"/>
  <c r="AX320" i="2"/>
  <c r="AY320" i="2"/>
  <c r="AZ320" i="2"/>
  <c r="BA320" i="2"/>
  <c r="BB320" i="2"/>
  <c r="AY326" i="2"/>
  <c r="AZ326" i="2"/>
  <c r="AJ327" i="2"/>
  <c r="AK327" i="2"/>
  <c r="AL327" i="2"/>
  <c r="AM327" i="2"/>
  <c r="AN327" i="2"/>
  <c r="AN325" i="2" s="1"/>
  <c r="AN326" i="2" s="1"/>
  <c r="AO327" i="2"/>
  <c r="AO325" i="2" s="1"/>
  <c r="AO326" i="2" s="1"/>
  <c r="AP327" i="2"/>
  <c r="AP325" i="2" s="1"/>
  <c r="AQ327" i="2"/>
  <c r="AQ325" i="2" s="1"/>
  <c r="AQ326" i="2" s="1"/>
  <c r="AR327" i="2"/>
  <c r="AR325" i="2" s="1"/>
  <c r="AR326" i="2" s="1"/>
  <c r="AS327" i="2"/>
  <c r="AS325" i="2" s="1"/>
  <c r="AT327" i="2"/>
  <c r="AT325" i="2" s="1"/>
  <c r="AT326" i="2" s="1"/>
  <c r="AU327" i="2"/>
  <c r="AU325" i="2" s="1"/>
  <c r="AU326" i="2" s="1"/>
  <c r="AV327" i="2"/>
  <c r="AW327" i="2"/>
  <c r="AX327" i="2"/>
  <c r="AY327" i="2"/>
  <c r="AY325" i="2" s="1"/>
  <c r="AZ327" i="2"/>
  <c r="AZ325" i="2" s="1"/>
  <c r="BA327" i="2"/>
  <c r="BB327" i="2"/>
  <c r="AJ331" i="2"/>
  <c r="AK331" i="2"/>
  <c r="AL331" i="2"/>
  <c r="AM331" i="2"/>
  <c r="AN331" i="2"/>
  <c r="AO331" i="2"/>
  <c r="AP331" i="2"/>
  <c r="AQ331" i="2"/>
  <c r="AR331" i="2"/>
  <c r="AS331" i="2"/>
  <c r="AT331" i="2"/>
  <c r="AU331" i="2"/>
  <c r="AV331" i="2"/>
  <c r="AW331" i="2"/>
  <c r="AX331" i="2"/>
  <c r="AY331" i="2"/>
  <c r="AZ331" i="2"/>
  <c r="BA331" i="2"/>
  <c r="BB331" i="2"/>
  <c r="AJ335" i="2"/>
  <c r="AK335" i="2"/>
  <c r="AL335" i="2"/>
  <c r="AM335" i="2"/>
  <c r="AM325" i="2" s="1"/>
  <c r="AN335" i="2"/>
  <c r="AO335" i="2"/>
  <c r="AP335" i="2"/>
  <c r="AQ335" i="2"/>
  <c r="AR335" i="2"/>
  <c r="AS335" i="2"/>
  <c r="AT335" i="2"/>
  <c r="AU335" i="2"/>
  <c r="AV335" i="2"/>
  <c r="AW335" i="2"/>
  <c r="AW325" i="2" s="1"/>
  <c r="AW326" i="2" s="1"/>
  <c r="AX335" i="2"/>
  <c r="AY335" i="2"/>
  <c r="AZ335" i="2"/>
  <c r="BA335" i="2"/>
  <c r="BB335" i="2"/>
  <c r="AN340" i="2"/>
  <c r="AN341" i="2" s="1"/>
  <c r="BA340" i="2"/>
  <c r="BB340" i="2"/>
  <c r="BB341" i="2" s="1"/>
  <c r="BF340" i="2"/>
  <c r="BH340" i="2"/>
  <c r="AJ341" i="2"/>
  <c r="AK341" i="2"/>
  <c r="AT341" i="2"/>
  <c r="AY341" i="2"/>
  <c r="BA341" i="2"/>
  <c r="AJ342" i="2"/>
  <c r="AK342" i="2"/>
  <c r="AL342" i="2"/>
  <c r="AM342" i="2"/>
  <c r="AN342" i="2"/>
  <c r="AO342" i="2"/>
  <c r="AO340" i="2" s="1"/>
  <c r="AO341" i="2" s="1"/>
  <c r="AP342" i="2"/>
  <c r="AQ342" i="2"/>
  <c r="AQ340" i="2" s="1"/>
  <c r="AQ341" i="2" s="1"/>
  <c r="AR342" i="2"/>
  <c r="AR340" i="2" s="1"/>
  <c r="AR341" i="2" s="1"/>
  <c r="AS342" i="2"/>
  <c r="AT342" i="2"/>
  <c r="AT340" i="2" s="1"/>
  <c r="AU342" i="2"/>
  <c r="AV342" i="2"/>
  <c r="AW342" i="2"/>
  <c r="AX342" i="2"/>
  <c r="AY342" i="2"/>
  <c r="AY340" i="2" s="1"/>
  <c r="AZ342" i="2"/>
  <c r="BA342" i="2"/>
  <c r="BB342" i="2"/>
  <c r="AJ346" i="2"/>
  <c r="AJ340" i="2" s="1"/>
  <c r="AK346" i="2"/>
  <c r="AK340" i="2" s="1"/>
  <c r="AL346" i="2"/>
  <c r="AM346" i="2"/>
  <c r="AN346" i="2"/>
  <c r="AO346" i="2"/>
  <c r="AP346" i="2"/>
  <c r="AP340" i="2" s="1"/>
  <c r="AP341" i="2" s="1"/>
  <c r="AQ346" i="2"/>
  <c r="AR346" i="2"/>
  <c r="AS346" i="2"/>
  <c r="AT346" i="2"/>
  <c r="AU346" i="2"/>
  <c r="AU340" i="2" s="1"/>
  <c r="AU341" i="2" s="1"/>
  <c r="AV346" i="2"/>
  <c r="AW346" i="2"/>
  <c r="AX346" i="2"/>
  <c r="AY346" i="2"/>
  <c r="AZ346" i="2"/>
  <c r="AZ340" i="2" s="1"/>
  <c r="AZ341" i="2" s="1"/>
  <c r="BA346" i="2"/>
  <c r="BB346" i="2"/>
  <c r="AJ350" i="2"/>
  <c r="AK350" i="2"/>
  <c r="AL350" i="2"/>
  <c r="AL340" i="2" s="1"/>
  <c r="AL341" i="2" s="1"/>
  <c r="AM350" i="2"/>
  <c r="AM340" i="2" s="1"/>
  <c r="AM341" i="2" s="1"/>
  <c r="AN350" i="2"/>
  <c r="AO350" i="2"/>
  <c r="AP350" i="2"/>
  <c r="AQ350" i="2"/>
  <c r="AR350" i="2"/>
  <c r="AS350" i="2"/>
  <c r="AT350" i="2"/>
  <c r="AU350" i="2"/>
  <c r="AV350" i="2"/>
  <c r="AW350" i="2"/>
  <c r="AW340" i="2" s="1"/>
  <c r="AW341" i="2" s="1"/>
  <c r="AX350" i="2"/>
  <c r="AY350" i="2"/>
  <c r="AZ350" i="2"/>
  <c r="BA350" i="2"/>
  <c r="BB350" i="2"/>
  <c r="AM355" i="2"/>
  <c r="AM356" i="2" s="1"/>
  <c r="AO355" i="2"/>
  <c r="AO356" i="2" s="1"/>
  <c r="AQ355" i="2"/>
  <c r="AQ356" i="2" s="1"/>
  <c r="AR355" i="2"/>
  <c r="AR356" i="2" s="1"/>
  <c r="AS355" i="2"/>
  <c r="AT355" i="2"/>
  <c r="AT356" i="2" s="1"/>
  <c r="AU355" i="2"/>
  <c r="AU356" i="2" s="1"/>
  <c r="BJ355" i="2"/>
  <c r="AJ356" i="2"/>
  <c r="AN356" i="2"/>
  <c r="AZ356" i="2"/>
  <c r="BA356" i="2"/>
  <c r="AJ357" i="2"/>
  <c r="AK357" i="2"/>
  <c r="AL357" i="2"/>
  <c r="AM357" i="2"/>
  <c r="AN357" i="2"/>
  <c r="AN355" i="2" s="1"/>
  <c r="AO357" i="2"/>
  <c r="AP357" i="2"/>
  <c r="AP355" i="2" s="1"/>
  <c r="AQ357" i="2"/>
  <c r="AR357" i="2"/>
  <c r="AS357" i="2"/>
  <c r="AT357" i="2"/>
  <c r="AU357" i="2"/>
  <c r="AV357" i="2"/>
  <c r="AW357" i="2"/>
  <c r="AW355" i="2" s="1"/>
  <c r="AW356" i="2" s="1"/>
  <c r="AX357" i="2"/>
  <c r="AX355" i="2" s="1"/>
  <c r="AX356" i="2" s="1"/>
  <c r="AY357" i="2"/>
  <c r="AY355" i="2" s="1"/>
  <c r="AY356" i="2" s="1"/>
  <c r="AZ357" i="2"/>
  <c r="AZ355" i="2" s="1"/>
  <c r="BA357" i="2"/>
  <c r="BA355" i="2" s="1"/>
  <c r="BB357" i="2"/>
  <c r="BB355" i="2" s="1"/>
  <c r="BB356" i="2" s="1"/>
  <c r="AJ361" i="2"/>
  <c r="AK361" i="2"/>
  <c r="AL361" i="2"/>
  <c r="AM361" i="2"/>
  <c r="AN361" i="2"/>
  <c r="AO361" i="2"/>
  <c r="AP361" i="2"/>
  <c r="AQ361" i="2"/>
  <c r="AR361" i="2"/>
  <c r="AS361" i="2"/>
  <c r="AT361" i="2"/>
  <c r="AU361" i="2"/>
  <c r="AV361" i="2"/>
  <c r="AV355" i="2" s="1"/>
  <c r="AV356" i="2" s="1"/>
  <c r="AW361" i="2"/>
  <c r="AX361" i="2"/>
  <c r="AY361" i="2"/>
  <c r="AZ361" i="2"/>
  <c r="BA361" i="2"/>
  <c r="BB361" i="2"/>
  <c r="AJ365" i="2"/>
  <c r="AJ355" i="2" s="1"/>
  <c r="AK365" i="2"/>
  <c r="AL365" i="2"/>
  <c r="AM365" i="2"/>
  <c r="AN365" i="2"/>
  <c r="AO365" i="2"/>
  <c r="AP365" i="2"/>
  <c r="AQ365" i="2"/>
  <c r="AR365" i="2"/>
  <c r="AS365" i="2"/>
  <c r="AT365" i="2"/>
  <c r="AU365" i="2"/>
  <c r="AV365" i="2"/>
  <c r="AW365" i="2"/>
  <c r="AX365" i="2"/>
  <c r="AY365" i="2"/>
  <c r="AZ365" i="2"/>
  <c r="BA365" i="2"/>
  <c r="BB365" i="2"/>
  <c r="AN370" i="2"/>
  <c r="AN371" i="2" s="1"/>
  <c r="BA370" i="2"/>
  <c r="AJ371" i="2"/>
  <c r="AV371" i="2"/>
  <c r="AY371" i="2"/>
  <c r="AZ371" i="2"/>
  <c r="BA371" i="2"/>
  <c r="AJ372" i="2"/>
  <c r="AJ370" i="2" s="1"/>
  <c r="AK372" i="2"/>
  <c r="AL372" i="2"/>
  <c r="AM372" i="2"/>
  <c r="AN372" i="2"/>
  <c r="AO372" i="2"/>
  <c r="AP372" i="2"/>
  <c r="AQ372" i="2"/>
  <c r="AR372" i="2"/>
  <c r="AR370" i="2" s="1"/>
  <c r="AR371" i="2" s="1"/>
  <c r="AS372" i="2"/>
  <c r="AT372" i="2"/>
  <c r="AU372" i="2"/>
  <c r="AV372" i="2"/>
  <c r="AW372" i="2"/>
  <c r="AX372" i="2"/>
  <c r="AY372" i="2"/>
  <c r="AZ372" i="2"/>
  <c r="BA372" i="2"/>
  <c r="BB372" i="2"/>
  <c r="AJ376" i="2"/>
  <c r="AK376" i="2"/>
  <c r="AL376" i="2"/>
  <c r="AM376" i="2"/>
  <c r="AN376" i="2"/>
  <c r="AO376" i="2"/>
  <c r="AP376" i="2"/>
  <c r="AP370" i="2" s="1"/>
  <c r="AQ376" i="2"/>
  <c r="AQ370" i="2" s="1"/>
  <c r="AQ371" i="2" s="1"/>
  <c r="AR376" i="2"/>
  <c r="AS376" i="2"/>
  <c r="AT376" i="2"/>
  <c r="AU376" i="2"/>
  <c r="AV376" i="2"/>
  <c r="AV370" i="2" s="1"/>
  <c r="AW376" i="2"/>
  <c r="AX376" i="2"/>
  <c r="AY376" i="2"/>
  <c r="AY370" i="2" s="1"/>
  <c r="AZ376" i="2"/>
  <c r="AZ370" i="2" s="1"/>
  <c r="BA376" i="2"/>
  <c r="BB376" i="2"/>
  <c r="AJ380" i="2"/>
  <c r="AK380" i="2"/>
  <c r="AL380" i="2"/>
  <c r="AM380" i="2"/>
  <c r="AN380" i="2"/>
  <c r="AO380" i="2"/>
  <c r="AP380" i="2"/>
  <c r="AQ380" i="2"/>
  <c r="AR380" i="2"/>
  <c r="AS380" i="2"/>
  <c r="AT380" i="2"/>
  <c r="AU380" i="2"/>
  <c r="AV380" i="2"/>
  <c r="AW380" i="2"/>
  <c r="AX380" i="2"/>
  <c r="AY380" i="2"/>
  <c r="AZ380" i="2"/>
  <c r="BA380" i="2"/>
  <c r="BB380" i="2"/>
  <c r="AN385" i="2"/>
  <c r="AN386" i="2" s="1"/>
  <c r="AO385" i="2"/>
  <c r="AO386" i="2" s="1"/>
  <c r="AT385" i="2"/>
  <c r="AT386" i="2" s="1"/>
  <c r="AY386" i="2"/>
  <c r="AJ387" i="2"/>
  <c r="AK387" i="2"/>
  <c r="AL387" i="2"/>
  <c r="AM387" i="2"/>
  <c r="AN387" i="2"/>
  <c r="AO387" i="2"/>
  <c r="AP387" i="2"/>
  <c r="AP385" i="2" s="1"/>
  <c r="AQ387" i="2"/>
  <c r="AQ385" i="2" s="1"/>
  <c r="AQ386" i="2" s="1"/>
  <c r="AR387" i="2"/>
  <c r="AR385" i="2" s="1"/>
  <c r="AR386" i="2" s="1"/>
  <c r="AS387" i="2"/>
  <c r="AS385" i="2" s="1"/>
  <c r="AS386" i="2" s="1"/>
  <c r="AT387" i="2"/>
  <c r="AU387" i="2"/>
  <c r="AV387" i="2"/>
  <c r="AV385" i="2" s="1"/>
  <c r="AV386" i="2" s="1"/>
  <c r="AW387" i="2"/>
  <c r="AX387" i="2"/>
  <c r="AY387" i="2"/>
  <c r="AZ387" i="2"/>
  <c r="BA387" i="2"/>
  <c r="BB387" i="2"/>
  <c r="AJ391" i="2"/>
  <c r="AK391" i="2"/>
  <c r="AL391" i="2"/>
  <c r="AM391" i="2"/>
  <c r="AN391" i="2"/>
  <c r="AO391" i="2"/>
  <c r="AP391" i="2"/>
  <c r="AQ391" i="2"/>
  <c r="AR391" i="2"/>
  <c r="AS391" i="2"/>
  <c r="AT391" i="2"/>
  <c r="AU391" i="2"/>
  <c r="AU385" i="2" s="1"/>
  <c r="AU386" i="2" s="1"/>
  <c r="AV391" i="2"/>
  <c r="AW391" i="2"/>
  <c r="AW385" i="2" s="1"/>
  <c r="AW386" i="2" s="1"/>
  <c r="AX391" i="2"/>
  <c r="AY391" i="2"/>
  <c r="AY385" i="2" s="1"/>
  <c r="AZ391" i="2"/>
  <c r="AZ385" i="2" s="1"/>
  <c r="AZ386" i="2" s="1"/>
  <c r="BA391" i="2"/>
  <c r="BA385" i="2" s="1"/>
  <c r="BA386" i="2" s="1"/>
  <c r="BB391" i="2"/>
  <c r="AJ395" i="2"/>
  <c r="AJ385" i="2" s="1"/>
  <c r="AK395" i="2"/>
  <c r="AK385" i="2" s="1"/>
  <c r="AK386" i="2" s="1"/>
  <c r="AL395" i="2"/>
  <c r="AL385" i="2" s="1"/>
  <c r="AL386" i="2" s="1"/>
  <c r="AM395" i="2"/>
  <c r="AM385" i="2" s="1"/>
  <c r="AN395" i="2"/>
  <c r="AO395" i="2"/>
  <c r="AP395" i="2"/>
  <c r="AQ395" i="2"/>
  <c r="AR395" i="2"/>
  <c r="AS395" i="2"/>
  <c r="AT395" i="2"/>
  <c r="AU395" i="2"/>
  <c r="AV395" i="2"/>
  <c r="AW395" i="2"/>
  <c r="AX395" i="2"/>
  <c r="AY395" i="2"/>
  <c r="AZ395" i="2"/>
  <c r="BA395" i="2"/>
  <c r="BB395" i="2"/>
  <c r="AR401" i="2"/>
  <c r="BB401" i="2"/>
  <c r="AJ402" i="2"/>
  <c r="AJ400" i="2" s="1"/>
  <c r="AJ401" i="2" s="1"/>
  <c r="AK402" i="2"/>
  <c r="AK400" i="2" s="1"/>
  <c r="AK401" i="2" s="1"/>
  <c r="AL402" i="2"/>
  <c r="AM402" i="2"/>
  <c r="AN402" i="2"/>
  <c r="AO402" i="2"/>
  <c r="AP402" i="2"/>
  <c r="AQ402" i="2"/>
  <c r="AQ400" i="2" s="1"/>
  <c r="AQ401" i="2" s="1"/>
  <c r="AR402" i="2"/>
  <c r="AR400" i="2" s="1"/>
  <c r="AS402" i="2"/>
  <c r="AT402" i="2"/>
  <c r="AU402" i="2"/>
  <c r="AV402" i="2"/>
  <c r="AW402" i="2"/>
  <c r="AX402" i="2"/>
  <c r="AY402" i="2"/>
  <c r="AZ402" i="2"/>
  <c r="BA402" i="2"/>
  <c r="BB402" i="2"/>
  <c r="AJ406" i="2"/>
  <c r="AK406" i="2"/>
  <c r="AL406" i="2"/>
  <c r="AL400" i="2" s="1"/>
  <c r="AL401" i="2" s="1"/>
  <c r="AM406" i="2"/>
  <c r="AM400" i="2" s="1"/>
  <c r="AN406" i="2"/>
  <c r="AN400" i="2" s="1"/>
  <c r="AN401" i="2" s="1"/>
  <c r="AO406" i="2"/>
  <c r="AP406" i="2"/>
  <c r="AQ406" i="2"/>
  <c r="AR406" i="2"/>
  <c r="AS406" i="2"/>
  <c r="AT406" i="2"/>
  <c r="AU406" i="2"/>
  <c r="AV406" i="2"/>
  <c r="AW406" i="2"/>
  <c r="AW400" i="2" s="1"/>
  <c r="AW401" i="2" s="1"/>
  <c r="AX406" i="2"/>
  <c r="AX400" i="2" s="1"/>
  <c r="AX401" i="2" s="1"/>
  <c r="AY406" i="2"/>
  <c r="AZ406" i="2"/>
  <c r="BA406" i="2"/>
  <c r="BB406" i="2"/>
  <c r="BB400" i="2" s="1"/>
  <c r="AJ410" i="2"/>
  <c r="AK410" i="2"/>
  <c r="AL410" i="2"/>
  <c r="AM410" i="2"/>
  <c r="AN410" i="2"/>
  <c r="AO410" i="2"/>
  <c r="AO400" i="2" s="1"/>
  <c r="AO401" i="2" s="1"/>
  <c r="AP410" i="2"/>
  <c r="AP400" i="2" s="1"/>
  <c r="AQ410" i="2"/>
  <c r="AR410" i="2"/>
  <c r="AS410" i="2"/>
  <c r="AT410" i="2"/>
  <c r="AU410" i="2"/>
  <c r="AV410" i="2"/>
  <c r="AW410" i="2"/>
  <c r="AX410" i="2"/>
  <c r="AY410" i="2"/>
  <c r="AY400" i="2" s="1"/>
  <c r="AY401" i="2" s="1"/>
  <c r="AZ410" i="2"/>
  <c r="AZ400" i="2" s="1"/>
  <c r="AZ401" i="2" s="1"/>
  <c r="BA410" i="2"/>
  <c r="BB410" i="2"/>
  <c r="AP415" i="2"/>
  <c r="AQ415" i="2"/>
  <c r="AQ416" i="2" s="1"/>
  <c r="AT415" i="2"/>
  <c r="AU415" i="2"/>
  <c r="AV415" i="2"/>
  <c r="BA415" i="2"/>
  <c r="BA416" i="2" s="1"/>
  <c r="BB415" i="2"/>
  <c r="BB416" i="2" s="1"/>
  <c r="AT416" i="2"/>
  <c r="AU416" i="2"/>
  <c r="AX416" i="2"/>
  <c r="AJ417" i="2"/>
  <c r="AK417" i="2"/>
  <c r="AK415" i="2" s="1"/>
  <c r="AK416" i="2" s="1"/>
  <c r="AL417" i="2"/>
  <c r="AM417" i="2"/>
  <c r="AM415" i="2" s="1"/>
  <c r="AN417" i="2"/>
  <c r="AO417" i="2"/>
  <c r="AP417" i="2"/>
  <c r="AQ417" i="2"/>
  <c r="AR417" i="2"/>
  <c r="AR415" i="2" s="1"/>
  <c r="AR416" i="2" s="1"/>
  <c r="AS417" i="2"/>
  <c r="AT417" i="2"/>
  <c r="AU417" i="2"/>
  <c r="AV417" i="2"/>
  <c r="AW417" i="2"/>
  <c r="AW415" i="2" s="1"/>
  <c r="AW416" i="2" s="1"/>
  <c r="AX417" i="2"/>
  <c r="AX415" i="2" s="1"/>
  <c r="AY417" i="2"/>
  <c r="AZ417" i="2"/>
  <c r="BA417" i="2"/>
  <c r="BB417" i="2"/>
  <c r="AJ421" i="2"/>
  <c r="AK421" i="2"/>
  <c r="AL421" i="2"/>
  <c r="AM421" i="2"/>
  <c r="AN421" i="2"/>
  <c r="AO421" i="2"/>
  <c r="AO415" i="2" s="1"/>
  <c r="AO416" i="2" s="1"/>
  <c r="AP421" i="2"/>
  <c r="AQ421" i="2"/>
  <c r="AR421" i="2"/>
  <c r="AS421" i="2"/>
  <c r="AS415" i="2" s="1"/>
  <c r="AT421" i="2"/>
  <c r="AU421" i="2"/>
  <c r="AV421" i="2"/>
  <c r="AW421" i="2"/>
  <c r="AX421" i="2"/>
  <c r="AY421" i="2"/>
  <c r="AZ421" i="2"/>
  <c r="AZ415" i="2" s="1"/>
  <c r="AZ416" i="2" s="1"/>
  <c r="BA421" i="2"/>
  <c r="BB421" i="2"/>
  <c r="AJ425" i="2"/>
  <c r="AK425" i="2"/>
  <c r="AL425" i="2"/>
  <c r="AM425" i="2"/>
  <c r="AN425" i="2"/>
  <c r="AO425" i="2"/>
  <c r="AP425" i="2"/>
  <c r="AQ425" i="2"/>
  <c r="AR425" i="2"/>
  <c r="AS425" i="2"/>
  <c r="AT425" i="2"/>
  <c r="AU425" i="2"/>
  <c r="AV425" i="2"/>
  <c r="AW425" i="2"/>
  <c r="AX425" i="2"/>
  <c r="AY425" i="2"/>
  <c r="AZ425" i="2"/>
  <c r="BA425" i="2"/>
  <c r="BB425" i="2"/>
  <c r="AM430" i="2"/>
  <c r="AN430" i="2"/>
  <c r="AN431" i="2" s="1"/>
  <c r="AO430" i="2"/>
  <c r="AO431" i="2" s="1"/>
  <c r="AQ430" i="2"/>
  <c r="AT430" i="2"/>
  <c r="AU430" i="2"/>
  <c r="AU431" i="2" s="1"/>
  <c r="AQ431" i="2"/>
  <c r="AR431" i="2"/>
  <c r="AJ432" i="2"/>
  <c r="AJ430" i="2" s="1"/>
  <c r="AK432" i="2"/>
  <c r="AK430" i="2" s="1"/>
  <c r="AK431" i="2" s="1"/>
  <c r="AL432" i="2"/>
  <c r="AL430" i="2" s="1"/>
  <c r="AL431" i="2" s="1"/>
  <c r="AM432" i="2"/>
  <c r="AN432" i="2"/>
  <c r="AO432" i="2"/>
  <c r="AP432" i="2"/>
  <c r="AP430" i="2" s="1"/>
  <c r="AP431" i="2" s="1"/>
  <c r="AQ432" i="2"/>
  <c r="AR432" i="2"/>
  <c r="AR430" i="2" s="1"/>
  <c r="AS432" i="2"/>
  <c r="AS430" i="2" s="1"/>
  <c r="AS431" i="2" s="1"/>
  <c r="AT432" i="2"/>
  <c r="AU432" i="2"/>
  <c r="AV432" i="2"/>
  <c r="AV430" i="2" s="1"/>
  <c r="AW432" i="2"/>
  <c r="AX432" i="2"/>
  <c r="AY432" i="2"/>
  <c r="AZ432" i="2"/>
  <c r="BA432" i="2"/>
  <c r="BB432" i="2"/>
  <c r="AJ436" i="2"/>
  <c r="AK436" i="2"/>
  <c r="AL436" i="2"/>
  <c r="AM436" i="2"/>
  <c r="AN436" i="2"/>
  <c r="AO436" i="2"/>
  <c r="AP436" i="2"/>
  <c r="AQ436" i="2"/>
  <c r="AR436" i="2"/>
  <c r="AS436" i="2"/>
  <c r="AT436" i="2"/>
  <c r="AU436" i="2"/>
  <c r="AV436" i="2"/>
  <c r="AW436" i="2"/>
  <c r="AW430" i="2" s="1"/>
  <c r="AW431" i="2" s="1"/>
  <c r="AX436" i="2"/>
  <c r="AX430" i="2" s="1"/>
  <c r="AX431" i="2" s="1"/>
  <c r="AY436" i="2"/>
  <c r="AY430" i="2" s="1"/>
  <c r="AY431" i="2" s="1"/>
  <c r="AZ436" i="2"/>
  <c r="BA436" i="2"/>
  <c r="BB436" i="2"/>
  <c r="AJ440" i="2"/>
  <c r="AK440" i="2"/>
  <c r="AL440" i="2"/>
  <c r="AM440" i="2"/>
  <c r="AN440" i="2"/>
  <c r="AO440" i="2"/>
  <c r="AP440" i="2"/>
  <c r="AQ440" i="2"/>
  <c r="AR440" i="2"/>
  <c r="AS440" i="2"/>
  <c r="AT440" i="2"/>
  <c r="AU440" i="2"/>
  <c r="AV440" i="2"/>
  <c r="AW440" i="2"/>
  <c r="AX440" i="2"/>
  <c r="AY440" i="2"/>
  <c r="AZ440" i="2"/>
  <c r="BA440" i="2"/>
  <c r="BA430" i="2" s="1"/>
  <c r="BA431" i="2" s="1"/>
  <c r="BB440" i="2"/>
  <c r="AS445" i="2"/>
  <c r="AU445" i="2"/>
  <c r="AU446" i="2" s="1"/>
  <c r="AK446" i="2"/>
  <c r="AL446" i="2"/>
  <c r="AM446" i="2"/>
  <c r="AO446" i="2"/>
  <c r="AJ447" i="2"/>
  <c r="AK447" i="2"/>
  <c r="AL447" i="2"/>
  <c r="AL445" i="2" s="1"/>
  <c r="AM447" i="2"/>
  <c r="AN447" i="2"/>
  <c r="AN445" i="2" s="1"/>
  <c r="AN446" i="2" s="1"/>
  <c r="AO447" i="2"/>
  <c r="AO445" i="2" s="1"/>
  <c r="AP447" i="2"/>
  <c r="AQ447" i="2"/>
  <c r="AR447" i="2"/>
  <c r="AS447" i="2"/>
  <c r="AT447" i="2"/>
  <c r="AU447" i="2"/>
  <c r="AV447" i="2"/>
  <c r="AW447" i="2"/>
  <c r="AX447" i="2"/>
  <c r="AX445" i="2" s="1"/>
  <c r="AX446" i="2" s="1"/>
  <c r="AY447" i="2"/>
  <c r="AY445" i="2" s="1"/>
  <c r="AY446" i="2" s="1"/>
  <c r="AZ447" i="2"/>
  <c r="AZ445" i="2" s="1"/>
  <c r="AZ446" i="2" s="1"/>
  <c r="BA447" i="2"/>
  <c r="BB447" i="2"/>
  <c r="BB445" i="2" s="1"/>
  <c r="BB446" i="2" s="1"/>
  <c r="AJ451" i="2"/>
  <c r="AK451" i="2"/>
  <c r="AK445" i="2" s="1"/>
  <c r="AL451" i="2"/>
  <c r="AM451" i="2"/>
  <c r="AM445" i="2" s="1"/>
  <c r="AN451" i="2"/>
  <c r="AO451" i="2"/>
  <c r="AP451" i="2"/>
  <c r="AQ451" i="2"/>
  <c r="AQ445" i="2" s="1"/>
  <c r="AQ446" i="2" s="1"/>
  <c r="AR451" i="2"/>
  <c r="AS451" i="2"/>
  <c r="AT451" i="2"/>
  <c r="AU451" i="2"/>
  <c r="AV451" i="2"/>
  <c r="AW451" i="2"/>
  <c r="AX451" i="2"/>
  <c r="AY451" i="2"/>
  <c r="AZ451" i="2"/>
  <c r="BA451" i="2"/>
  <c r="BA445" i="2" s="1"/>
  <c r="BA446" i="2" s="1"/>
  <c r="BB451" i="2"/>
  <c r="AJ455" i="2"/>
  <c r="AK455" i="2"/>
  <c r="AL455" i="2"/>
  <c r="AM455" i="2"/>
  <c r="AN455" i="2"/>
  <c r="AO455" i="2"/>
  <c r="AP455" i="2"/>
  <c r="AQ455" i="2"/>
  <c r="AR455" i="2"/>
  <c r="AR445" i="2" s="1"/>
  <c r="AR446" i="2" s="1"/>
  <c r="AS455" i="2"/>
  <c r="AT455" i="2"/>
  <c r="AT445" i="2" s="1"/>
  <c r="AT446" i="2" s="1"/>
  <c r="AU455" i="2"/>
  <c r="AV455" i="2"/>
  <c r="AW455" i="2"/>
  <c r="AX455" i="2"/>
  <c r="AY455" i="2"/>
  <c r="AZ455" i="2"/>
  <c r="BA455" i="2"/>
  <c r="BB455" i="2"/>
  <c r="AK460" i="2"/>
  <c r="AK461" i="2" s="1"/>
  <c r="AN460" i="2"/>
  <c r="AN461" i="2" s="1"/>
  <c r="AU460" i="2"/>
  <c r="AV460" i="2"/>
  <c r="AQ461" i="2"/>
  <c r="AU461" i="2"/>
  <c r="AV461" i="2"/>
  <c r="AJ462" i="2"/>
  <c r="AK462" i="2"/>
  <c r="AL462" i="2"/>
  <c r="AL460" i="2" s="1"/>
  <c r="AL461" i="2" s="1"/>
  <c r="AM462" i="2"/>
  <c r="AN462" i="2"/>
  <c r="AO462" i="2"/>
  <c r="AP462" i="2"/>
  <c r="AP460" i="2" s="1"/>
  <c r="AQ462" i="2"/>
  <c r="AR462" i="2"/>
  <c r="AS462" i="2"/>
  <c r="AS460" i="2" s="1"/>
  <c r="AT462" i="2"/>
  <c r="AU462" i="2"/>
  <c r="AV462" i="2"/>
  <c r="AW462" i="2"/>
  <c r="AX462" i="2"/>
  <c r="AX460" i="2" s="1"/>
  <c r="AX461" i="2" s="1"/>
  <c r="AY462" i="2"/>
  <c r="AZ462" i="2"/>
  <c r="BA462" i="2"/>
  <c r="BB462" i="2"/>
  <c r="AJ466" i="2"/>
  <c r="AK466" i="2"/>
  <c r="AL466" i="2"/>
  <c r="AM466" i="2"/>
  <c r="AN466" i="2"/>
  <c r="AO466" i="2"/>
  <c r="AP466" i="2"/>
  <c r="AQ466" i="2"/>
  <c r="AQ460" i="2" s="1"/>
  <c r="AR466" i="2"/>
  <c r="AS466" i="2"/>
  <c r="AT466" i="2"/>
  <c r="AU466" i="2"/>
  <c r="AV466" i="2"/>
  <c r="AW466" i="2"/>
  <c r="AW460" i="2" s="1"/>
  <c r="AW461" i="2" s="1"/>
  <c r="AX466" i="2"/>
  <c r="AY466" i="2"/>
  <c r="AY460" i="2" s="1"/>
  <c r="AY461" i="2" s="1"/>
  <c r="AZ466" i="2"/>
  <c r="AZ460" i="2" s="1"/>
  <c r="AZ461" i="2" s="1"/>
  <c r="BA466" i="2"/>
  <c r="BA460" i="2" s="1"/>
  <c r="BA461" i="2" s="1"/>
  <c r="BB466" i="2"/>
  <c r="BB460" i="2" s="1"/>
  <c r="BB461" i="2" s="1"/>
  <c r="AJ470" i="2"/>
  <c r="AJ460" i="2" s="1"/>
  <c r="AK470" i="2"/>
  <c r="AL470" i="2"/>
  <c r="AM470" i="2"/>
  <c r="AN470" i="2"/>
  <c r="AO470" i="2"/>
  <c r="AP470" i="2"/>
  <c r="AQ470" i="2"/>
  <c r="AR470" i="2"/>
  <c r="AS470" i="2"/>
  <c r="AT470" i="2"/>
  <c r="AU470" i="2"/>
  <c r="AV470" i="2"/>
  <c r="AW470" i="2"/>
  <c r="AX470" i="2"/>
  <c r="AY470" i="2"/>
  <c r="AZ470" i="2"/>
  <c r="BA470" i="2"/>
  <c r="BB470" i="2"/>
  <c r="AM475" i="2"/>
  <c r="AK476" i="2"/>
  <c r="AJ477" i="2"/>
  <c r="AK477" i="2"/>
  <c r="AL477" i="2"/>
  <c r="AM477" i="2"/>
  <c r="AN477" i="2"/>
  <c r="AN475" i="2" s="1"/>
  <c r="AN476" i="2" s="1"/>
  <c r="AO477" i="2"/>
  <c r="AO475" i="2" s="1"/>
  <c r="AO476" i="2" s="1"/>
  <c r="AP477" i="2"/>
  <c r="AP475" i="2" s="1"/>
  <c r="AQ477" i="2"/>
  <c r="AQ475" i="2" s="1"/>
  <c r="AQ476" i="2" s="1"/>
  <c r="AR477" i="2"/>
  <c r="AR475" i="2" s="1"/>
  <c r="AR476" i="2" s="1"/>
  <c r="AS477" i="2"/>
  <c r="AT477" i="2"/>
  <c r="AU477" i="2"/>
  <c r="AV477" i="2"/>
  <c r="AW477" i="2"/>
  <c r="AX477" i="2"/>
  <c r="AY477" i="2"/>
  <c r="AZ477" i="2"/>
  <c r="AZ475" i="2" s="1"/>
  <c r="AZ476" i="2" s="1"/>
  <c r="BA477" i="2"/>
  <c r="BB477" i="2"/>
  <c r="AJ481" i="2"/>
  <c r="AK481" i="2"/>
  <c r="AK475" i="2" s="1"/>
  <c r="AL481" i="2"/>
  <c r="AL475" i="2" s="1"/>
  <c r="AL476" i="2" s="1"/>
  <c r="AM481" i="2"/>
  <c r="AN481" i="2"/>
  <c r="AO481" i="2"/>
  <c r="AP481" i="2"/>
  <c r="AQ481" i="2"/>
  <c r="AR481" i="2"/>
  <c r="AS481" i="2"/>
  <c r="AS475" i="2" s="1"/>
  <c r="AT481" i="2"/>
  <c r="AU481" i="2"/>
  <c r="AV481" i="2"/>
  <c r="AW481" i="2"/>
  <c r="AX481" i="2"/>
  <c r="AY481" i="2"/>
  <c r="AZ481" i="2"/>
  <c r="BA481" i="2"/>
  <c r="BA475" i="2" s="1"/>
  <c r="BA476" i="2" s="1"/>
  <c r="BB481" i="2"/>
  <c r="AJ485" i="2"/>
  <c r="AK485" i="2"/>
  <c r="AL485" i="2"/>
  <c r="AM485" i="2"/>
  <c r="AN485" i="2"/>
  <c r="AO485" i="2"/>
  <c r="AP485" i="2"/>
  <c r="AQ485" i="2"/>
  <c r="AR485" i="2"/>
  <c r="AS485" i="2"/>
  <c r="AT485" i="2"/>
  <c r="AU485" i="2"/>
  <c r="AU475" i="2" s="1"/>
  <c r="AU476" i="2" s="1"/>
  <c r="AV485" i="2"/>
  <c r="AV475" i="2" s="1"/>
  <c r="AW485" i="2"/>
  <c r="AW475" i="2" s="1"/>
  <c r="AW476" i="2" s="1"/>
  <c r="AX485" i="2"/>
  <c r="AX475" i="2" s="1"/>
  <c r="AX476" i="2" s="1"/>
  <c r="AY485" i="2"/>
  <c r="AY475" i="2" s="1"/>
  <c r="AY476" i="2" s="1"/>
  <c r="AZ485" i="2"/>
  <c r="BA485" i="2"/>
  <c r="BB485" i="2"/>
  <c r="AO490" i="2"/>
  <c r="AO491" i="2" s="1"/>
  <c r="AP490" i="2"/>
  <c r="AQ490" i="2"/>
  <c r="AQ491" i="2" s="1"/>
  <c r="AR490" i="2"/>
  <c r="AR491" i="2" s="1"/>
  <c r="AW490" i="2"/>
  <c r="AW491" i="2" s="1"/>
  <c r="AJ492" i="2"/>
  <c r="AK492" i="2"/>
  <c r="AK490" i="2" s="1"/>
  <c r="AK491" i="2" s="1"/>
  <c r="AL492" i="2"/>
  <c r="AL490" i="2" s="1"/>
  <c r="AL491" i="2" s="1"/>
  <c r="AM492" i="2"/>
  <c r="AN492" i="2"/>
  <c r="AO492" i="2"/>
  <c r="AP492" i="2"/>
  <c r="AQ492" i="2"/>
  <c r="AR492" i="2"/>
  <c r="AS492" i="2"/>
  <c r="AS490" i="2" s="1"/>
  <c r="AT492" i="2"/>
  <c r="AT490" i="2" s="1"/>
  <c r="AT491" i="2" s="1"/>
  <c r="AU492" i="2"/>
  <c r="AV492" i="2"/>
  <c r="AW492" i="2"/>
  <c r="AX492" i="2"/>
  <c r="AY492" i="2"/>
  <c r="AZ492" i="2"/>
  <c r="BA492" i="2"/>
  <c r="BA490" i="2" s="1"/>
  <c r="BA491" i="2" s="1"/>
  <c r="BB492" i="2"/>
  <c r="BB490" i="2" s="1"/>
  <c r="BB491" i="2" s="1"/>
  <c r="AJ496" i="2"/>
  <c r="AK496" i="2"/>
  <c r="AL496" i="2"/>
  <c r="AM496" i="2"/>
  <c r="AN496" i="2"/>
  <c r="AO496" i="2"/>
  <c r="AP496" i="2"/>
  <c r="AQ496" i="2"/>
  <c r="AR496" i="2"/>
  <c r="AS496" i="2"/>
  <c r="AT496" i="2"/>
  <c r="AU496" i="2"/>
  <c r="AV496" i="2"/>
  <c r="AW496" i="2"/>
  <c r="AX496" i="2"/>
  <c r="AY496" i="2"/>
  <c r="AZ496" i="2"/>
  <c r="BA496" i="2"/>
  <c r="BB496" i="2"/>
  <c r="AJ500" i="2"/>
  <c r="AK500" i="2"/>
  <c r="AL500" i="2"/>
  <c r="AM500" i="2"/>
  <c r="AN500" i="2"/>
  <c r="AN490" i="2" s="1"/>
  <c r="AN491" i="2" s="1"/>
  <c r="AO500" i="2"/>
  <c r="AP500" i="2"/>
  <c r="AQ500" i="2"/>
  <c r="AR500" i="2"/>
  <c r="AS500" i="2"/>
  <c r="AT500" i="2"/>
  <c r="AU500" i="2"/>
  <c r="AV500" i="2"/>
  <c r="AV490" i="2" s="1"/>
  <c r="AV491" i="2" s="1"/>
  <c r="AW500" i="2"/>
  <c r="AX500" i="2"/>
  <c r="AY500" i="2"/>
  <c r="AZ500" i="2"/>
  <c r="BA500" i="2"/>
  <c r="BB500" i="2"/>
  <c r="AJ505" i="2"/>
  <c r="AW505" i="2"/>
  <c r="AW506" i="2" s="1"/>
  <c r="AJ506" i="2"/>
  <c r="AL506" i="2"/>
  <c r="AM506" i="2"/>
  <c r="AO506" i="2"/>
  <c r="AJ507" i="2"/>
  <c r="AK507" i="2"/>
  <c r="AL507" i="2"/>
  <c r="AM507" i="2"/>
  <c r="AN507" i="2"/>
  <c r="AO507" i="2"/>
  <c r="AP507" i="2"/>
  <c r="AQ507" i="2"/>
  <c r="AQ505" i="2" s="1"/>
  <c r="AQ506" i="2" s="1"/>
  <c r="AR507" i="2"/>
  <c r="AR505" i="2" s="1"/>
  <c r="AR506" i="2" s="1"/>
  <c r="AS507" i="2"/>
  <c r="AT507" i="2"/>
  <c r="AU507" i="2"/>
  <c r="AV507" i="2"/>
  <c r="AW507" i="2"/>
  <c r="AX507" i="2"/>
  <c r="AY507" i="2"/>
  <c r="AZ507" i="2"/>
  <c r="BA507" i="2"/>
  <c r="BB507" i="2"/>
  <c r="BB505" i="2" s="1"/>
  <c r="BB506" i="2" s="1"/>
  <c r="AJ511" i="2"/>
  <c r="AK511" i="2"/>
  <c r="AL511" i="2"/>
  <c r="AL505" i="2" s="1"/>
  <c r="AM511" i="2"/>
  <c r="AM505" i="2" s="1"/>
  <c r="AN511" i="2"/>
  <c r="AN505" i="2" s="1"/>
  <c r="AN506" i="2" s="1"/>
  <c r="AO511" i="2"/>
  <c r="AO505" i="2" s="1"/>
  <c r="AP511" i="2"/>
  <c r="AQ511" i="2"/>
  <c r="AR511" i="2"/>
  <c r="AS511" i="2"/>
  <c r="AS505" i="2" s="1"/>
  <c r="AT511" i="2"/>
  <c r="AT505" i="2" s="1"/>
  <c r="AT506" i="2" s="1"/>
  <c r="AU511" i="2"/>
  <c r="AU505" i="2" s="1"/>
  <c r="AU506" i="2" s="1"/>
  <c r="AV511" i="2"/>
  <c r="AW511" i="2"/>
  <c r="AX511" i="2"/>
  <c r="AY511" i="2"/>
  <c r="AZ511" i="2"/>
  <c r="BA511" i="2"/>
  <c r="BB511" i="2"/>
  <c r="AJ515" i="2"/>
  <c r="AK515" i="2"/>
  <c r="AL515" i="2"/>
  <c r="AM515" i="2"/>
  <c r="AN515" i="2"/>
  <c r="AO515" i="2"/>
  <c r="AP515" i="2"/>
  <c r="AQ515" i="2"/>
  <c r="AR515" i="2"/>
  <c r="AS515" i="2"/>
  <c r="AT515" i="2"/>
  <c r="AU515" i="2"/>
  <c r="AV515" i="2"/>
  <c r="AW515" i="2"/>
  <c r="AX515" i="2"/>
  <c r="AX505" i="2" s="1"/>
  <c r="AX506" i="2" s="1"/>
  <c r="AY515" i="2"/>
  <c r="AY505" i="2" s="1"/>
  <c r="AY506" i="2" s="1"/>
  <c r="AZ515" i="2"/>
  <c r="AZ505" i="2" s="1"/>
  <c r="AZ506" i="2" s="1"/>
  <c r="BA515" i="2"/>
  <c r="BA505" i="2" s="1"/>
  <c r="BA506" i="2" s="1"/>
  <c r="BB515" i="2"/>
  <c r="AO520" i="2"/>
  <c r="BG520" i="2" s="1"/>
  <c r="AP520" i="2"/>
  <c r="AP521" i="2" s="1"/>
  <c r="AQ520" i="2"/>
  <c r="AS520" i="2"/>
  <c r="BF520" i="2"/>
  <c r="AQ521" i="2"/>
  <c r="AJ522" i="2"/>
  <c r="AJ520" i="2" s="1"/>
  <c r="AJ521" i="2" s="1"/>
  <c r="AK522" i="2"/>
  <c r="AK520" i="2" s="1"/>
  <c r="AK521" i="2" s="1"/>
  <c r="AL522" i="2"/>
  <c r="AL520" i="2" s="1"/>
  <c r="AL521" i="2" s="1"/>
  <c r="AM522" i="2"/>
  <c r="AM520" i="2" s="1"/>
  <c r="AM521" i="2" s="1"/>
  <c r="AN522" i="2"/>
  <c r="AO522" i="2"/>
  <c r="AP522" i="2"/>
  <c r="AQ522" i="2"/>
  <c r="AR522" i="2"/>
  <c r="AS522" i="2"/>
  <c r="AT522" i="2"/>
  <c r="AU522" i="2"/>
  <c r="AV522" i="2"/>
  <c r="AV520" i="2" s="1"/>
  <c r="AW522" i="2"/>
  <c r="AX522" i="2"/>
  <c r="AX520" i="2" s="1"/>
  <c r="AX521" i="2" s="1"/>
  <c r="AY522" i="2"/>
  <c r="AZ522" i="2"/>
  <c r="AZ520" i="2" s="1"/>
  <c r="AZ521" i="2" s="1"/>
  <c r="BA522" i="2"/>
  <c r="BA520" i="2" s="1"/>
  <c r="BA521" i="2" s="1"/>
  <c r="BB522" i="2"/>
  <c r="AJ526" i="2"/>
  <c r="AK526" i="2"/>
  <c r="AL526" i="2"/>
  <c r="AM526" i="2"/>
  <c r="AN526" i="2"/>
  <c r="AN520" i="2" s="1"/>
  <c r="AN521" i="2" s="1"/>
  <c r="AO526" i="2"/>
  <c r="AP526" i="2"/>
  <c r="AQ526" i="2"/>
  <c r="AR526" i="2"/>
  <c r="AS526" i="2"/>
  <c r="AT526" i="2"/>
  <c r="AU526" i="2"/>
  <c r="AV526" i="2"/>
  <c r="AW526" i="2"/>
  <c r="AW520" i="2" s="1"/>
  <c r="AW521" i="2" s="1"/>
  <c r="AX526" i="2"/>
  <c r="AY526" i="2"/>
  <c r="AY520" i="2" s="1"/>
  <c r="AY521" i="2" s="1"/>
  <c r="AZ526" i="2"/>
  <c r="BA526" i="2"/>
  <c r="BB526" i="2"/>
  <c r="AJ530" i="2"/>
  <c r="AK530" i="2"/>
  <c r="AL530" i="2"/>
  <c r="AM530" i="2"/>
  <c r="AN530" i="2"/>
  <c r="AO530" i="2"/>
  <c r="AP530" i="2"/>
  <c r="AQ530" i="2"/>
  <c r="AR530" i="2"/>
  <c r="AR520" i="2" s="1"/>
  <c r="AR521" i="2" s="1"/>
  <c r="AS530" i="2"/>
  <c r="AT530" i="2"/>
  <c r="AU530" i="2"/>
  <c r="AV530" i="2"/>
  <c r="AW530" i="2"/>
  <c r="AX530" i="2"/>
  <c r="AY530" i="2"/>
  <c r="AZ530" i="2"/>
  <c r="BA530" i="2"/>
  <c r="BB530" i="2"/>
  <c r="AR535" i="2"/>
  <c r="AR536" i="2"/>
  <c r="AS536" i="2"/>
  <c r="AU536" i="2"/>
  <c r="AV536" i="2"/>
  <c r="AJ537" i="2"/>
  <c r="AJ535" i="2" s="1"/>
  <c r="AK537" i="2"/>
  <c r="AK535" i="2" s="1"/>
  <c r="AK536" i="2" s="1"/>
  <c r="AL537" i="2"/>
  <c r="AM537" i="2"/>
  <c r="AN537" i="2"/>
  <c r="AO537" i="2"/>
  <c r="AP537" i="2"/>
  <c r="AQ537" i="2"/>
  <c r="AR537" i="2"/>
  <c r="AS537" i="2"/>
  <c r="AT537" i="2"/>
  <c r="AT535" i="2" s="1"/>
  <c r="AT536" i="2" s="1"/>
  <c r="AU537" i="2"/>
  <c r="AV537" i="2"/>
  <c r="AW537" i="2"/>
  <c r="AX537" i="2"/>
  <c r="AY537" i="2"/>
  <c r="AZ537" i="2"/>
  <c r="BA537" i="2"/>
  <c r="BB537" i="2"/>
  <c r="AJ541" i="2"/>
  <c r="AK541" i="2"/>
  <c r="AL541" i="2"/>
  <c r="AL535" i="2" s="1"/>
  <c r="AL536" i="2" s="1"/>
  <c r="AM541" i="2"/>
  <c r="AN541" i="2"/>
  <c r="AO541" i="2"/>
  <c r="AO535" i="2" s="1"/>
  <c r="AO536" i="2" s="1"/>
  <c r="AP541" i="2"/>
  <c r="AP535" i="2" s="1"/>
  <c r="AQ541" i="2"/>
  <c r="AQ535" i="2" s="1"/>
  <c r="AQ536" i="2" s="1"/>
  <c r="AR541" i="2"/>
  <c r="AS541" i="2"/>
  <c r="AS535" i="2" s="1"/>
  <c r="AT541" i="2"/>
  <c r="AU541" i="2"/>
  <c r="AU535" i="2" s="1"/>
  <c r="AV541" i="2"/>
  <c r="AV535" i="2" s="1"/>
  <c r="AW541" i="2"/>
  <c r="AX541" i="2"/>
  <c r="AY541" i="2"/>
  <c r="AZ541" i="2"/>
  <c r="BA541" i="2"/>
  <c r="BB541" i="2"/>
  <c r="AJ545" i="2"/>
  <c r="AK545" i="2"/>
  <c r="AL545" i="2"/>
  <c r="AM545" i="2"/>
  <c r="AN545" i="2"/>
  <c r="AO545" i="2"/>
  <c r="AP545" i="2"/>
  <c r="AQ545" i="2"/>
  <c r="AR545" i="2"/>
  <c r="AS545" i="2"/>
  <c r="AT545" i="2"/>
  <c r="AU545" i="2"/>
  <c r="AV545" i="2"/>
  <c r="AW545" i="2"/>
  <c r="AX545" i="2"/>
  <c r="AY545" i="2"/>
  <c r="AZ545" i="2"/>
  <c r="BA545" i="2"/>
  <c r="BB545" i="2"/>
  <c r="BB535" i="2" s="1"/>
  <c r="BB536" i="2" s="1"/>
  <c r="AJ550" i="2"/>
  <c r="AK550" i="2"/>
  <c r="AK551" i="2" s="1"/>
  <c r="AM550" i="2"/>
  <c r="BA550" i="2"/>
  <c r="BA551" i="2" s="1"/>
  <c r="AT551" i="2"/>
  <c r="AU551" i="2"/>
  <c r="AJ552" i="2"/>
  <c r="AK552" i="2"/>
  <c r="AL552" i="2"/>
  <c r="AM552" i="2"/>
  <c r="AN552" i="2"/>
  <c r="AO552" i="2"/>
  <c r="AP552" i="2"/>
  <c r="AQ552" i="2"/>
  <c r="AR552" i="2"/>
  <c r="AS552" i="2"/>
  <c r="AT552" i="2"/>
  <c r="AT550" i="2" s="1"/>
  <c r="AU552" i="2"/>
  <c r="AU550" i="2" s="1"/>
  <c r="AV552" i="2"/>
  <c r="AW552" i="2"/>
  <c r="AW550" i="2" s="1"/>
  <c r="AW551" i="2" s="1"/>
  <c r="AX552" i="2"/>
  <c r="AX550" i="2" s="1"/>
  <c r="AX551" i="2" s="1"/>
  <c r="AY552" i="2"/>
  <c r="AY550" i="2" s="1"/>
  <c r="AY551" i="2" s="1"/>
  <c r="AZ552" i="2"/>
  <c r="BA552" i="2"/>
  <c r="BB552" i="2"/>
  <c r="AJ556" i="2"/>
  <c r="AK556" i="2"/>
  <c r="AL556" i="2"/>
  <c r="AL550" i="2" s="1"/>
  <c r="AL551" i="2" s="1"/>
  <c r="AM556" i="2"/>
  <c r="AN556" i="2"/>
  <c r="AO556" i="2"/>
  <c r="AP556" i="2"/>
  <c r="AQ556" i="2"/>
  <c r="AR556" i="2"/>
  <c r="AS556" i="2"/>
  <c r="AT556" i="2"/>
  <c r="AU556" i="2"/>
  <c r="AV556" i="2"/>
  <c r="AW556" i="2"/>
  <c r="AX556" i="2"/>
  <c r="AY556" i="2"/>
  <c r="AZ556" i="2"/>
  <c r="BA556" i="2"/>
  <c r="BB556" i="2"/>
  <c r="AJ560" i="2"/>
  <c r="AK560" i="2"/>
  <c r="AL560" i="2"/>
  <c r="AM560" i="2"/>
  <c r="AN560" i="2"/>
  <c r="AO560" i="2"/>
  <c r="AO550" i="2" s="1"/>
  <c r="AO551" i="2" s="1"/>
  <c r="AP560" i="2"/>
  <c r="AP550" i="2" s="1"/>
  <c r="AQ560" i="2"/>
  <c r="AQ550" i="2" s="1"/>
  <c r="AQ551" i="2" s="1"/>
  <c r="AR560" i="2"/>
  <c r="AR550" i="2" s="1"/>
  <c r="AR551" i="2" s="1"/>
  <c r="AS560" i="2"/>
  <c r="AS550" i="2" s="1"/>
  <c r="AT560" i="2"/>
  <c r="AU560" i="2"/>
  <c r="AV560" i="2"/>
  <c r="AW560" i="2"/>
  <c r="AX560" i="2"/>
  <c r="AY560" i="2"/>
  <c r="AZ560" i="2"/>
  <c r="BA560" i="2"/>
  <c r="BB560" i="2"/>
  <c r="AM565" i="2"/>
  <c r="AP565" i="2"/>
  <c r="AR565" i="2"/>
  <c r="AR566" i="2" s="1"/>
  <c r="AS565" i="2"/>
  <c r="AY565" i="2"/>
  <c r="AY566" i="2" s="1"/>
  <c r="BB565" i="2"/>
  <c r="BB566" i="2" s="1"/>
  <c r="AK566" i="2"/>
  <c r="AL566" i="2"/>
  <c r="AM566" i="2"/>
  <c r="AN566" i="2"/>
  <c r="AP566" i="2"/>
  <c r="AZ566" i="2"/>
  <c r="AJ567" i="2"/>
  <c r="AJ565" i="2" s="1"/>
  <c r="AK567" i="2"/>
  <c r="AL567" i="2"/>
  <c r="AM567" i="2"/>
  <c r="AN567" i="2"/>
  <c r="AN565" i="2" s="1"/>
  <c r="AO567" i="2"/>
  <c r="AP567" i="2"/>
  <c r="AQ567" i="2"/>
  <c r="AR567" i="2"/>
  <c r="AS567" i="2"/>
  <c r="AT567" i="2"/>
  <c r="AU567" i="2"/>
  <c r="AV567" i="2"/>
  <c r="AW567" i="2"/>
  <c r="AX567" i="2"/>
  <c r="AX565" i="2" s="1"/>
  <c r="AX566" i="2" s="1"/>
  <c r="AY567" i="2"/>
  <c r="AZ567" i="2"/>
  <c r="AZ565" i="2" s="1"/>
  <c r="BA567" i="2"/>
  <c r="BA565" i="2" s="1"/>
  <c r="BA566" i="2" s="1"/>
  <c r="BB567" i="2"/>
  <c r="AJ571" i="2"/>
  <c r="AK571" i="2"/>
  <c r="AK565" i="2" s="1"/>
  <c r="AL571" i="2"/>
  <c r="AL565" i="2" s="1"/>
  <c r="AM571" i="2"/>
  <c r="AN571" i="2"/>
  <c r="AO571" i="2"/>
  <c r="AP571" i="2"/>
  <c r="AQ571" i="2"/>
  <c r="AQ565" i="2" s="1"/>
  <c r="AQ566" i="2" s="1"/>
  <c r="AR571" i="2"/>
  <c r="AS571" i="2"/>
  <c r="AT571" i="2"/>
  <c r="AU571" i="2"/>
  <c r="AV571" i="2"/>
  <c r="AW571" i="2"/>
  <c r="AX571" i="2"/>
  <c r="AY571" i="2"/>
  <c r="AZ571" i="2"/>
  <c r="BA571" i="2"/>
  <c r="BB571" i="2"/>
  <c r="AJ575" i="2"/>
  <c r="AK575" i="2"/>
  <c r="AL575" i="2"/>
  <c r="AM575" i="2"/>
  <c r="AN575" i="2"/>
  <c r="AO575" i="2"/>
  <c r="AP575" i="2"/>
  <c r="AQ575" i="2"/>
  <c r="AR575" i="2"/>
  <c r="AS575" i="2"/>
  <c r="AT575" i="2"/>
  <c r="AU575" i="2"/>
  <c r="AV575" i="2"/>
  <c r="AW575" i="2"/>
  <c r="AX575" i="2"/>
  <c r="AY575" i="2"/>
  <c r="AZ575" i="2"/>
  <c r="BA575" i="2"/>
  <c r="BB575" i="2"/>
  <c r="AK580" i="2"/>
  <c r="AK581" i="2" s="1"/>
  <c r="AL580" i="2"/>
  <c r="AL581" i="2" s="1"/>
  <c r="AQ580" i="2"/>
  <c r="AQ581" i="2" s="1"/>
  <c r="AW580" i="2"/>
  <c r="AW581" i="2" s="1"/>
  <c r="AX580" i="2"/>
  <c r="AX581" i="2" s="1"/>
  <c r="AY580" i="2"/>
  <c r="AY581" i="2" s="1"/>
  <c r="BB580" i="2"/>
  <c r="BB581" i="2" s="1"/>
  <c r="AJ582" i="2"/>
  <c r="AJ580" i="2" s="1"/>
  <c r="AK582" i="2"/>
  <c r="AL582" i="2"/>
  <c r="AM582" i="2"/>
  <c r="AN582" i="2"/>
  <c r="AO582" i="2"/>
  <c r="AP582" i="2"/>
  <c r="AQ582" i="2"/>
  <c r="AR582" i="2"/>
  <c r="AS582" i="2"/>
  <c r="AT582" i="2"/>
  <c r="AU582" i="2"/>
  <c r="AV582" i="2"/>
  <c r="AW582" i="2"/>
  <c r="AX582" i="2"/>
  <c r="AY582" i="2"/>
  <c r="AZ582" i="2"/>
  <c r="AZ580" i="2" s="1"/>
  <c r="AZ581" i="2" s="1"/>
  <c r="BA582" i="2"/>
  <c r="BA580" i="2" s="1"/>
  <c r="BA581" i="2" s="1"/>
  <c r="BB582" i="2"/>
  <c r="AJ586" i="2"/>
  <c r="AK586" i="2"/>
  <c r="AL586" i="2"/>
  <c r="AM586" i="2"/>
  <c r="AM580" i="2" s="1"/>
  <c r="AN586" i="2"/>
  <c r="AO586" i="2"/>
  <c r="AP586" i="2"/>
  <c r="AQ586" i="2"/>
  <c r="AR586" i="2"/>
  <c r="AS586" i="2"/>
  <c r="AT586" i="2"/>
  <c r="AU586" i="2"/>
  <c r="AV586" i="2"/>
  <c r="AW586" i="2"/>
  <c r="AX586" i="2"/>
  <c r="AY586" i="2"/>
  <c r="AZ586" i="2"/>
  <c r="BA586" i="2"/>
  <c r="BB586" i="2"/>
  <c r="AJ590" i="2"/>
  <c r="AK590" i="2"/>
  <c r="AL590" i="2"/>
  <c r="AM590" i="2"/>
  <c r="AN590" i="2"/>
  <c r="AO590" i="2"/>
  <c r="AP590" i="2"/>
  <c r="AQ590" i="2"/>
  <c r="AR590" i="2"/>
  <c r="AS590" i="2"/>
  <c r="AT590" i="2"/>
  <c r="AU590" i="2"/>
  <c r="AV590" i="2"/>
  <c r="AW590" i="2"/>
  <c r="AX590" i="2"/>
  <c r="AY590" i="2"/>
  <c r="AZ590" i="2"/>
  <c r="BA590" i="2"/>
  <c r="BB590" i="2"/>
  <c r="AY595" i="2"/>
  <c r="AZ595" i="2"/>
  <c r="BH595" i="2"/>
  <c r="AY596" i="2"/>
  <c r="AZ596" i="2"/>
  <c r="AJ597" i="2"/>
  <c r="AK597" i="2"/>
  <c r="AL597" i="2"/>
  <c r="AM597" i="2"/>
  <c r="AN597" i="2"/>
  <c r="AO597" i="2"/>
  <c r="AP597" i="2"/>
  <c r="AP595" i="2" s="1"/>
  <c r="AP596" i="2" s="1"/>
  <c r="AQ597" i="2"/>
  <c r="AQ595" i="2" s="1"/>
  <c r="AQ596" i="2" s="1"/>
  <c r="AR597" i="2"/>
  <c r="AR595" i="2" s="1"/>
  <c r="AR596" i="2" s="1"/>
  <c r="AS597" i="2"/>
  <c r="AS595" i="2" s="1"/>
  <c r="AT597" i="2"/>
  <c r="AT595" i="2" s="1"/>
  <c r="AT596" i="2" s="1"/>
  <c r="AU597" i="2"/>
  <c r="AU595" i="2" s="1"/>
  <c r="AU596" i="2" s="1"/>
  <c r="AV597" i="2"/>
  <c r="AW597" i="2"/>
  <c r="AX597" i="2"/>
  <c r="AX595" i="2" s="1"/>
  <c r="AX596" i="2" s="1"/>
  <c r="AY597" i="2"/>
  <c r="AZ597" i="2"/>
  <c r="BA597" i="2"/>
  <c r="BA595" i="2" s="1"/>
  <c r="BA596" i="2" s="1"/>
  <c r="BB597" i="2"/>
  <c r="BB595" i="2" s="1"/>
  <c r="BB596" i="2" s="1"/>
  <c r="AJ601" i="2"/>
  <c r="AJ595" i="2" s="1"/>
  <c r="AK601" i="2"/>
  <c r="AL601" i="2"/>
  <c r="AM601" i="2"/>
  <c r="AN601" i="2"/>
  <c r="AO601" i="2"/>
  <c r="AP601" i="2"/>
  <c r="AQ601" i="2"/>
  <c r="AR601" i="2"/>
  <c r="AS601" i="2"/>
  <c r="AT601" i="2"/>
  <c r="AU601" i="2"/>
  <c r="AV601" i="2"/>
  <c r="AW601" i="2"/>
  <c r="AX601" i="2"/>
  <c r="AY601" i="2"/>
  <c r="AZ601" i="2"/>
  <c r="BA601" i="2"/>
  <c r="BB601" i="2"/>
  <c r="AJ605" i="2"/>
  <c r="AK605" i="2"/>
  <c r="AK595" i="2" s="1"/>
  <c r="AK596" i="2" s="1"/>
  <c r="AL605" i="2"/>
  <c r="AL595" i="2" s="1"/>
  <c r="AL596" i="2" s="1"/>
  <c r="AM605" i="2"/>
  <c r="AN605" i="2"/>
  <c r="AO605" i="2"/>
  <c r="AO595" i="2" s="1"/>
  <c r="AO596" i="2" s="1"/>
  <c r="AP605" i="2"/>
  <c r="AQ605" i="2"/>
  <c r="AR605" i="2"/>
  <c r="AS605" i="2"/>
  <c r="AT605" i="2"/>
  <c r="AU605" i="2"/>
  <c r="AV605" i="2"/>
  <c r="AW605" i="2"/>
  <c r="AW595" i="2" s="1"/>
  <c r="AW596" i="2" s="1"/>
  <c r="AX605" i="2"/>
  <c r="AY605" i="2"/>
  <c r="AZ605" i="2"/>
  <c r="BA605" i="2"/>
  <c r="BB605" i="2"/>
  <c r="AK611" i="2"/>
  <c r="AQ611" i="2"/>
  <c r="AV611" i="2"/>
  <c r="AW611" i="2"/>
  <c r="AJ612" i="2"/>
  <c r="AK612" i="2"/>
  <c r="AL612" i="2"/>
  <c r="AM612" i="2"/>
  <c r="AN612" i="2"/>
  <c r="AN610" i="2" s="1"/>
  <c r="AN611" i="2" s="1"/>
  <c r="AO612" i="2"/>
  <c r="AO610" i="2" s="1"/>
  <c r="AO611" i="2" s="1"/>
  <c r="AP612" i="2"/>
  <c r="AP610" i="2" s="1"/>
  <c r="AP611" i="2" s="1"/>
  <c r="AQ612" i="2"/>
  <c r="AR612" i="2"/>
  <c r="AS612" i="2"/>
  <c r="AT612" i="2"/>
  <c r="AU612" i="2"/>
  <c r="AV612" i="2"/>
  <c r="AV610" i="2" s="1"/>
  <c r="AW612" i="2"/>
  <c r="AW610" i="2" s="1"/>
  <c r="AX612" i="2"/>
  <c r="AY612" i="2"/>
  <c r="AY610" i="2" s="1"/>
  <c r="AY611" i="2" s="1"/>
  <c r="AZ612" i="2"/>
  <c r="BA612" i="2"/>
  <c r="BB612" i="2"/>
  <c r="AJ616" i="2"/>
  <c r="AK616" i="2"/>
  <c r="AK610" i="2" s="1"/>
  <c r="AL616" i="2"/>
  <c r="AM616" i="2"/>
  <c r="AM610" i="2" s="1"/>
  <c r="AM611" i="2" s="1"/>
  <c r="AN616" i="2"/>
  <c r="AO616" i="2"/>
  <c r="AP616" i="2"/>
  <c r="AQ616" i="2"/>
  <c r="AQ610" i="2" s="1"/>
  <c r="AR616" i="2"/>
  <c r="AR610" i="2" s="1"/>
  <c r="AR611" i="2" s="1"/>
  <c r="AS616" i="2"/>
  <c r="AS610" i="2" s="1"/>
  <c r="AS611" i="2" s="1"/>
  <c r="AT616" i="2"/>
  <c r="AU616" i="2"/>
  <c r="AV616" i="2"/>
  <c r="AW616" i="2"/>
  <c r="AX616" i="2"/>
  <c r="AY616" i="2"/>
  <c r="AZ616" i="2"/>
  <c r="BA616" i="2"/>
  <c r="BB616" i="2"/>
  <c r="BB610" i="2" s="1"/>
  <c r="BB611" i="2" s="1"/>
  <c r="AJ620" i="2"/>
  <c r="AK620" i="2"/>
  <c r="AL620" i="2"/>
  <c r="AM620" i="2"/>
  <c r="AN620" i="2"/>
  <c r="AO620" i="2"/>
  <c r="AP620" i="2"/>
  <c r="AQ620" i="2"/>
  <c r="AR620" i="2"/>
  <c r="AS620" i="2"/>
  <c r="AT620" i="2"/>
  <c r="AU620" i="2"/>
  <c r="AV620" i="2"/>
  <c r="AW620" i="2"/>
  <c r="AX620" i="2"/>
  <c r="AY620" i="2"/>
  <c r="AZ620" i="2"/>
  <c r="BA620" i="2"/>
  <c r="BB620" i="2"/>
  <c r="AK625" i="2"/>
  <c r="AK626" i="2" s="1"/>
  <c r="AM625" i="2"/>
  <c r="AN625" i="2"/>
  <c r="AN626" i="2" s="1"/>
  <c r="AW625" i="2"/>
  <c r="AX625" i="2"/>
  <c r="AZ625" i="2"/>
  <c r="AZ626" i="2" s="1"/>
  <c r="BA625" i="2"/>
  <c r="AW626" i="2"/>
  <c r="AX626" i="2"/>
  <c r="BA626" i="2"/>
  <c r="AJ627" i="2"/>
  <c r="AK627" i="2"/>
  <c r="AL627" i="2"/>
  <c r="AL625" i="2" s="1"/>
  <c r="AL626" i="2" s="1"/>
  <c r="AM627" i="2"/>
  <c r="AN627" i="2"/>
  <c r="AO627" i="2"/>
  <c r="AO625" i="2" s="1"/>
  <c r="AO626" i="2" s="1"/>
  <c r="AP627" i="2"/>
  <c r="AP625" i="2" s="1"/>
  <c r="AQ627" i="2"/>
  <c r="AQ625" i="2" s="1"/>
  <c r="AQ626" i="2" s="1"/>
  <c r="AR627" i="2"/>
  <c r="AR625" i="2" s="1"/>
  <c r="AR626" i="2" s="1"/>
  <c r="AS627" i="2"/>
  <c r="AS625" i="2" s="1"/>
  <c r="AT627" i="2"/>
  <c r="AU627" i="2"/>
  <c r="AU625" i="2" s="1"/>
  <c r="AU626" i="2" s="1"/>
  <c r="AV627" i="2"/>
  <c r="AW627" i="2"/>
  <c r="AX627" i="2"/>
  <c r="AY627" i="2"/>
  <c r="AZ627" i="2"/>
  <c r="BA627" i="2"/>
  <c r="BB627" i="2"/>
  <c r="AJ631" i="2"/>
  <c r="AK631" i="2"/>
  <c r="AL631" i="2"/>
  <c r="AM631" i="2"/>
  <c r="AN631" i="2"/>
  <c r="AO631" i="2"/>
  <c r="AP631" i="2"/>
  <c r="AQ631" i="2"/>
  <c r="AR631" i="2"/>
  <c r="AS631" i="2"/>
  <c r="AT631" i="2"/>
  <c r="AU631" i="2"/>
  <c r="AV631" i="2"/>
  <c r="AW631" i="2"/>
  <c r="AX631" i="2"/>
  <c r="AY631" i="2"/>
  <c r="AY625" i="2" s="1"/>
  <c r="AY626" i="2" s="1"/>
  <c r="AZ631" i="2"/>
  <c r="BA631" i="2"/>
  <c r="BB631" i="2"/>
  <c r="AJ635" i="2"/>
  <c r="AJ625" i="2" s="1"/>
  <c r="AK635" i="2"/>
  <c r="AL635" i="2"/>
  <c r="AM635" i="2"/>
  <c r="AN635" i="2"/>
  <c r="AO635" i="2"/>
  <c r="AP635" i="2"/>
  <c r="AQ635" i="2"/>
  <c r="AR635" i="2"/>
  <c r="AS635" i="2"/>
  <c r="AT635" i="2"/>
  <c r="AU635" i="2"/>
  <c r="AV635" i="2"/>
  <c r="AV625" i="2" s="1"/>
  <c r="AV626" i="2" s="1"/>
  <c r="AW635" i="2"/>
  <c r="AX635" i="2"/>
  <c r="AY635" i="2"/>
  <c r="AZ635" i="2"/>
  <c r="BA635" i="2"/>
  <c r="BB635" i="2"/>
  <c r="AM640" i="2"/>
  <c r="AN640" i="2"/>
  <c r="AN641" i="2" s="1"/>
  <c r="AO640" i="2"/>
  <c r="AO641" i="2" s="1"/>
  <c r="AT640" i="2"/>
  <c r="AT641" i="2" s="1"/>
  <c r="AU640" i="2"/>
  <c r="AU641" i="2" s="1"/>
  <c r="AV640" i="2"/>
  <c r="AV641" i="2" s="1"/>
  <c r="AY640" i="2"/>
  <c r="AY641" i="2" s="1"/>
  <c r="AZ640" i="2"/>
  <c r="AZ641" i="2" s="1"/>
  <c r="BA640" i="2"/>
  <c r="BA641" i="2" s="1"/>
  <c r="BB640" i="2"/>
  <c r="BB641" i="2" s="1"/>
  <c r="AJ642" i="2"/>
  <c r="AK642" i="2"/>
  <c r="AK640" i="2" s="1"/>
  <c r="AK641" i="2" s="1"/>
  <c r="AL642" i="2"/>
  <c r="AL640" i="2" s="1"/>
  <c r="AL641" i="2" s="1"/>
  <c r="AM642" i="2"/>
  <c r="AN642" i="2"/>
  <c r="AO642" i="2"/>
  <c r="AP642" i="2"/>
  <c r="AQ642" i="2"/>
  <c r="AQ640" i="2" s="1"/>
  <c r="AQ641" i="2" s="1"/>
  <c r="AR642" i="2"/>
  <c r="AR640" i="2" s="1"/>
  <c r="AR641" i="2" s="1"/>
  <c r="AS642" i="2"/>
  <c r="AT642" i="2"/>
  <c r="AU642" i="2"/>
  <c r="AV642" i="2"/>
  <c r="AW642" i="2"/>
  <c r="AX642" i="2"/>
  <c r="AY642" i="2"/>
  <c r="AZ642" i="2"/>
  <c r="BA642" i="2"/>
  <c r="BB642" i="2"/>
  <c r="AJ646" i="2"/>
  <c r="AK646" i="2"/>
  <c r="AL646" i="2"/>
  <c r="AM646" i="2"/>
  <c r="AN646" i="2"/>
  <c r="AO646" i="2"/>
  <c r="AP646" i="2"/>
  <c r="AQ646" i="2"/>
  <c r="AR646" i="2"/>
  <c r="AS646" i="2"/>
  <c r="AS640" i="2" s="1"/>
  <c r="AS641" i="2" s="1"/>
  <c r="AT646" i="2"/>
  <c r="AU646" i="2"/>
  <c r="AV646" i="2"/>
  <c r="AW646" i="2"/>
  <c r="AX646" i="2"/>
  <c r="AX640" i="2" s="1"/>
  <c r="AX641" i="2" s="1"/>
  <c r="AY646" i="2"/>
  <c r="AZ646" i="2"/>
  <c r="BA646" i="2"/>
  <c r="BB646" i="2"/>
  <c r="AJ650" i="2"/>
  <c r="AK650" i="2"/>
  <c r="AL650" i="2"/>
  <c r="AM650" i="2"/>
  <c r="AN650" i="2"/>
  <c r="AO650" i="2"/>
  <c r="AP650" i="2"/>
  <c r="AQ650" i="2"/>
  <c r="AR650" i="2"/>
  <c r="AS650" i="2"/>
  <c r="AT650" i="2"/>
  <c r="AU650" i="2"/>
  <c r="AV650" i="2"/>
  <c r="AW650" i="2"/>
  <c r="AX650" i="2"/>
  <c r="AY650" i="2"/>
  <c r="AZ650" i="2"/>
  <c r="BA650" i="2"/>
  <c r="BB650" i="2"/>
  <c r="AQ655" i="2"/>
  <c r="AQ656" i="2" s="1"/>
  <c r="AR655" i="2"/>
  <c r="AR656" i="2" s="1"/>
  <c r="AS655" i="2"/>
  <c r="AT655" i="2"/>
  <c r="AT656" i="2" s="1"/>
  <c r="AU655" i="2"/>
  <c r="AU656" i="2" s="1"/>
  <c r="AK656" i="2"/>
  <c r="AM656" i="2"/>
  <c r="AO656" i="2"/>
  <c r="AJ657" i="2"/>
  <c r="AK657" i="2"/>
  <c r="AK655" i="2" s="1"/>
  <c r="AL657" i="2"/>
  <c r="AL655" i="2" s="1"/>
  <c r="AL656" i="2" s="1"/>
  <c r="AM657" i="2"/>
  <c r="AM655" i="2" s="1"/>
  <c r="AN657" i="2"/>
  <c r="AO657" i="2"/>
  <c r="AO655" i="2" s="1"/>
  <c r="AP657" i="2"/>
  <c r="AQ657" i="2"/>
  <c r="AR657" i="2"/>
  <c r="AS657" i="2"/>
  <c r="AT657" i="2"/>
  <c r="AU657" i="2"/>
  <c r="AV657" i="2"/>
  <c r="AV655" i="2" s="1"/>
  <c r="AW657" i="2"/>
  <c r="AW655" i="2" s="1"/>
  <c r="AW656" i="2" s="1"/>
  <c r="AX657" i="2"/>
  <c r="AX655" i="2" s="1"/>
  <c r="AX656" i="2" s="1"/>
  <c r="AY657" i="2"/>
  <c r="AY655" i="2" s="1"/>
  <c r="AY656" i="2" s="1"/>
  <c r="AZ657" i="2"/>
  <c r="AZ655" i="2" s="1"/>
  <c r="AZ656" i="2" s="1"/>
  <c r="BA657" i="2"/>
  <c r="BB657" i="2"/>
  <c r="AJ661" i="2"/>
  <c r="AK661" i="2"/>
  <c r="AL661" i="2"/>
  <c r="AM661" i="2"/>
  <c r="AN661" i="2"/>
  <c r="AO661" i="2"/>
  <c r="AP661" i="2"/>
  <c r="AQ661" i="2"/>
  <c r="AR661" i="2"/>
  <c r="AS661" i="2"/>
  <c r="AT661" i="2"/>
  <c r="AU661" i="2"/>
  <c r="AV661" i="2"/>
  <c r="AW661" i="2"/>
  <c r="AX661" i="2"/>
  <c r="AY661" i="2"/>
  <c r="AZ661" i="2"/>
  <c r="BA661" i="2"/>
  <c r="BA655" i="2" s="1"/>
  <c r="BA656" i="2" s="1"/>
  <c r="BB661" i="2"/>
  <c r="BB655" i="2" s="1"/>
  <c r="BB656" i="2" s="1"/>
  <c r="AJ665" i="2"/>
  <c r="AK665" i="2"/>
  <c r="AL665" i="2"/>
  <c r="AM665" i="2"/>
  <c r="AN665" i="2"/>
  <c r="AO665" i="2"/>
  <c r="AP665" i="2"/>
  <c r="AQ665" i="2"/>
  <c r="AR665" i="2"/>
  <c r="AS665" i="2"/>
  <c r="AT665" i="2"/>
  <c r="AU665" i="2"/>
  <c r="AV665" i="2"/>
  <c r="AW665" i="2"/>
  <c r="AX665" i="2"/>
  <c r="AY665" i="2"/>
  <c r="AZ665" i="2"/>
  <c r="BA665" i="2"/>
  <c r="BB665" i="2"/>
  <c r="AJ670" i="2"/>
  <c r="BF670" i="2" s="1"/>
  <c r="AK670" i="2"/>
  <c r="AK671" i="2" s="1"/>
  <c r="AZ671" i="2"/>
  <c r="AJ672" i="2"/>
  <c r="AK672" i="2"/>
  <c r="AL672" i="2"/>
  <c r="AL670" i="2" s="1"/>
  <c r="AL671" i="2" s="1"/>
  <c r="AM672" i="2"/>
  <c r="AN672" i="2"/>
  <c r="AO672" i="2"/>
  <c r="AP672" i="2"/>
  <c r="AQ672" i="2"/>
  <c r="AR672" i="2"/>
  <c r="AS672" i="2"/>
  <c r="AT672" i="2"/>
  <c r="AU672" i="2"/>
  <c r="AU670" i="2" s="1"/>
  <c r="AU671" i="2" s="1"/>
  <c r="AV672" i="2"/>
  <c r="AV670" i="2" s="1"/>
  <c r="AW672" i="2"/>
  <c r="AW670" i="2" s="1"/>
  <c r="AW671" i="2" s="1"/>
  <c r="AX672" i="2"/>
  <c r="AX670" i="2" s="1"/>
  <c r="AX671" i="2" s="1"/>
  <c r="AY672" i="2"/>
  <c r="AZ672" i="2"/>
  <c r="AZ670" i="2" s="1"/>
  <c r="BA672" i="2"/>
  <c r="BB672" i="2"/>
  <c r="AJ676" i="2"/>
  <c r="AK676" i="2"/>
  <c r="AL676" i="2"/>
  <c r="AM676" i="2"/>
  <c r="AN676" i="2"/>
  <c r="AO676" i="2"/>
  <c r="AO670" i="2" s="1"/>
  <c r="AO671" i="2" s="1"/>
  <c r="AP676" i="2"/>
  <c r="AQ676" i="2"/>
  <c r="AR676" i="2"/>
  <c r="AS676" i="2"/>
  <c r="AT676" i="2"/>
  <c r="AU676" i="2"/>
  <c r="AV676" i="2"/>
  <c r="AW676" i="2"/>
  <c r="AX676" i="2"/>
  <c r="AY676" i="2"/>
  <c r="AY670" i="2" s="1"/>
  <c r="AY671" i="2" s="1"/>
  <c r="AZ676" i="2"/>
  <c r="BA676" i="2"/>
  <c r="BB676" i="2"/>
  <c r="AJ680" i="2"/>
  <c r="AK680" i="2"/>
  <c r="AL680" i="2"/>
  <c r="AM680" i="2"/>
  <c r="AN680" i="2"/>
  <c r="AO680" i="2"/>
  <c r="AP680" i="2"/>
  <c r="AQ680" i="2"/>
  <c r="AQ670" i="2" s="1"/>
  <c r="AQ671" i="2" s="1"/>
  <c r="AR680" i="2"/>
  <c r="AS680" i="2"/>
  <c r="AT680" i="2"/>
  <c r="AU680" i="2"/>
  <c r="AV680" i="2"/>
  <c r="AW680" i="2"/>
  <c r="AX680" i="2"/>
  <c r="AY680" i="2"/>
  <c r="AZ680" i="2"/>
  <c r="BA680" i="2"/>
  <c r="BA670" i="2" s="1"/>
  <c r="BA671" i="2" s="1"/>
  <c r="BB680" i="2"/>
  <c r="AN685" i="2"/>
  <c r="AO685" i="2"/>
  <c r="AO686" i="2" s="1"/>
  <c r="AP685" i="2"/>
  <c r="AP686" i="2" s="1"/>
  <c r="AN686" i="2"/>
  <c r="AX686" i="2"/>
  <c r="AY686" i="2"/>
  <c r="AZ686" i="2"/>
  <c r="BA686" i="2"/>
  <c r="AJ687" i="2"/>
  <c r="AK687" i="2"/>
  <c r="AL687" i="2"/>
  <c r="AM687" i="2"/>
  <c r="AN687" i="2"/>
  <c r="AO687" i="2"/>
  <c r="AP687" i="2"/>
  <c r="AQ687" i="2"/>
  <c r="AQ685" i="2" s="1"/>
  <c r="AQ686" i="2" s="1"/>
  <c r="AR687" i="2"/>
  <c r="AR685" i="2" s="1"/>
  <c r="AR686" i="2" s="1"/>
  <c r="AS687" i="2"/>
  <c r="AS685" i="2" s="1"/>
  <c r="AS686" i="2" s="1"/>
  <c r="AT687" i="2"/>
  <c r="AU687" i="2"/>
  <c r="AV687" i="2"/>
  <c r="AW687" i="2"/>
  <c r="AX687" i="2"/>
  <c r="AX685" i="2" s="1"/>
  <c r="AY687" i="2"/>
  <c r="AY685" i="2" s="1"/>
  <c r="AZ687" i="2"/>
  <c r="AZ685" i="2" s="1"/>
  <c r="BA687" i="2"/>
  <c r="BA685" i="2" s="1"/>
  <c r="BB687" i="2"/>
  <c r="BB685" i="2" s="1"/>
  <c r="BB686" i="2" s="1"/>
  <c r="AJ691" i="2"/>
  <c r="AK691" i="2"/>
  <c r="AL691" i="2"/>
  <c r="AM691" i="2"/>
  <c r="AN691" i="2"/>
  <c r="AO691" i="2"/>
  <c r="AP691" i="2"/>
  <c r="AQ691" i="2"/>
  <c r="AR691" i="2"/>
  <c r="AS691" i="2"/>
  <c r="AT691" i="2"/>
  <c r="AU691" i="2"/>
  <c r="AV691" i="2"/>
  <c r="AW691" i="2"/>
  <c r="AX691" i="2"/>
  <c r="AY691" i="2"/>
  <c r="AZ691" i="2"/>
  <c r="BA691" i="2"/>
  <c r="BB691" i="2"/>
  <c r="AJ695" i="2"/>
  <c r="AK695" i="2"/>
  <c r="AL695" i="2"/>
  <c r="AM695" i="2"/>
  <c r="AN695" i="2"/>
  <c r="AO695" i="2"/>
  <c r="AP695" i="2"/>
  <c r="AQ695" i="2"/>
  <c r="AR695" i="2"/>
  <c r="AS695" i="2"/>
  <c r="AT695" i="2"/>
  <c r="AU695" i="2"/>
  <c r="AV695" i="2"/>
  <c r="AW695" i="2"/>
  <c r="AW685" i="2" s="1"/>
  <c r="AW686" i="2" s="1"/>
  <c r="AX695" i="2"/>
  <c r="AY695" i="2"/>
  <c r="AZ695" i="2"/>
  <c r="BA695" i="2"/>
  <c r="BB695" i="2"/>
  <c r="AV701" i="2"/>
  <c r="AJ702" i="2"/>
  <c r="AK702" i="2"/>
  <c r="AL702" i="2"/>
  <c r="AL700" i="2" s="1"/>
  <c r="AL701" i="2" s="1"/>
  <c r="AM702" i="2"/>
  <c r="AM700" i="2" s="1"/>
  <c r="AN702" i="2"/>
  <c r="AN700" i="2" s="1"/>
  <c r="AN701" i="2" s="1"/>
  <c r="AO702" i="2"/>
  <c r="AO700" i="2" s="1"/>
  <c r="AO701" i="2" s="1"/>
  <c r="AP702" i="2"/>
  <c r="AP700" i="2" s="1"/>
  <c r="AQ702" i="2"/>
  <c r="AQ700" i="2" s="1"/>
  <c r="AQ701" i="2" s="1"/>
  <c r="AR702" i="2"/>
  <c r="AS702" i="2"/>
  <c r="AT702" i="2"/>
  <c r="AT700" i="2" s="1"/>
  <c r="AT701" i="2" s="1"/>
  <c r="AU702" i="2"/>
  <c r="AV702" i="2"/>
  <c r="AV700" i="2" s="1"/>
  <c r="AW702" i="2"/>
  <c r="AX702" i="2"/>
  <c r="AY702" i="2"/>
  <c r="AZ702" i="2"/>
  <c r="BA702" i="2"/>
  <c r="BB702" i="2"/>
  <c r="AJ706" i="2"/>
  <c r="AK706" i="2"/>
  <c r="AL706" i="2"/>
  <c r="AM706" i="2"/>
  <c r="AN706" i="2"/>
  <c r="AO706" i="2"/>
  <c r="AP706" i="2"/>
  <c r="AQ706" i="2"/>
  <c r="AR706" i="2"/>
  <c r="AS706" i="2"/>
  <c r="AS700" i="2" s="1"/>
  <c r="AT706" i="2"/>
  <c r="AU706" i="2"/>
  <c r="AV706" i="2"/>
  <c r="AW706" i="2"/>
  <c r="AX706" i="2"/>
  <c r="AY706" i="2"/>
  <c r="AZ706" i="2"/>
  <c r="BA706" i="2"/>
  <c r="BB706" i="2"/>
  <c r="BB700" i="2" s="1"/>
  <c r="BB701" i="2" s="1"/>
  <c r="AJ710" i="2"/>
  <c r="AK710" i="2"/>
  <c r="AL710" i="2"/>
  <c r="AM710" i="2"/>
  <c r="AN710" i="2"/>
  <c r="AO710" i="2"/>
  <c r="AP710" i="2"/>
  <c r="AQ710" i="2"/>
  <c r="AR710" i="2"/>
  <c r="AS710" i="2"/>
  <c r="AT710" i="2"/>
  <c r="AU710" i="2"/>
  <c r="AV710" i="2"/>
  <c r="AW710" i="2"/>
  <c r="AX710" i="2"/>
  <c r="AY710" i="2"/>
  <c r="AZ710" i="2"/>
  <c r="BA710" i="2"/>
  <c r="BB710" i="2"/>
  <c r="AQ715" i="2"/>
  <c r="AQ716" i="2" s="1"/>
  <c r="AS715" i="2"/>
  <c r="AT715" i="2"/>
  <c r="AT716" i="2" s="1"/>
  <c r="AU715" i="2"/>
  <c r="AU716" i="2" s="1"/>
  <c r="AV715" i="2"/>
  <c r="AV716" i="2" s="1"/>
  <c r="AW715" i="2"/>
  <c r="AW716" i="2" s="1"/>
  <c r="AX715" i="2"/>
  <c r="AX716" i="2" s="1"/>
  <c r="AY715" i="2"/>
  <c r="AY716" i="2" s="1"/>
  <c r="AZ715" i="2"/>
  <c r="AZ716" i="2" s="1"/>
  <c r="BA715" i="2"/>
  <c r="BA716" i="2" s="1"/>
  <c r="BJ715" i="2"/>
  <c r="AL716" i="2"/>
  <c r="AP716" i="2"/>
  <c r="AJ717" i="2"/>
  <c r="AK717" i="2"/>
  <c r="AL717" i="2"/>
  <c r="AM717" i="2"/>
  <c r="AN717" i="2"/>
  <c r="AN715" i="2" s="1"/>
  <c r="AN716" i="2" s="1"/>
  <c r="AO717" i="2"/>
  <c r="AP717" i="2"/>
  <c r="AP715" i="2" s="1"/>
  <c r="AQ717" i="2"/>
  <c r="AR717" i="2"/>
  <c r="AS717" i="2"/>
  <c r="AT717" i="2"/>
  <c r="AU717" i="2"/>
  <c r="AV717" i="2"/>
  <c r="AW717" i="2"/>
  <c r="AX717" i="2"/>
  <c r="AY717" i="2"/>
  <c r="AZ717" i="2"/>
  <c r="BA717" i="2"/>
  <c r="BB717" i="2"/>
  <c r="BB715" i="2" s="1"/>
  <c r="BB716" i="2" s="1"/>
  <c r="AJ721" i="2"/>
  <c r="AK721" i="2"/>
  <c r="AL721" i="2"/>
  <c r="AL715" i="2" s="1"/>
  <c r="AM721" i="2"/>
  <c r="AN721" i="2"/>
  <c r="AO721" i="2"/>
  <c r="AP721" i="2"/>
  <c r="AQ721" i="2"/>
  <c r="AR721" i="2"/>
  <c r="AS721" i="2"/>
  <c r="AT721" i="2"/>
  <c r="AU721" i="2"/>
  <c r="AV721" i="2"/>
  <c r="AW721" i="2"/>
  <c r="AX721" i="2"/>
  <c r="AY721" i="2"/>
  <c r="AZ721" i="2"/>
  <c r="BA721" i="2"/>
  <c r="BB721" i="2"/>
  <c r="AJ725" i="2"/>
  <c r="AK725" i="2"/>
  <c r="AL725" i="2"/>
  <c r="AM725" i="2"/>
  <c r="AN725" i="2"/>
  <c r="AO725" i="2"/>
  <c r="AO715" i="2" s="1"/>
  <c r="AO716" i="2" s="1"/>
  <c r="AP725" i="2"/>
  <c r="AQ725" i="2"/>
  <c r="AR725" i="2"/>
  <c r="AS725" i="2"/>
  <c r="AT725" i="2"/>
  <c r="AU725" i="2"/>
  <c r="AV725" i="2"/>
  <c r="AW725" i="2"/>
  <c r="AX725" i="2"/>
  <c r="AY725" i="2"/>
  <c r="AZ725" i="2"/>
  <c r="BA725" i="2"/>
  <c r="BB725" i="2"/>
  <c r="AQ730" i="2"/>
  <c r="AQ731" i="2" s="1"/>
  <c r="AR730" i="2"/>
  <c r="AR731" i="2" s="1"/>
  <c r="AW730" i="2"/>
  <c r="AW731" i="2" s="1"/>
  <c r="AZ730" i="2"/>
  <c r="AM731" i="2"/>
  <c r="AZ731" i="2"/>
  <c r="AJ732" i="2"/>
  <c r="AK732" i="2"/>
  <c r="AL732" i="2"/>
  <c r="AM732" i="2"/>
  <c r="AM730" i="2" s="1"/>
  <c r="AN732" i="2"/>
  <c r="AN730" i="2" s="1"/>
  <c r="AN731" i="2" s="1"/>
  <c r="AO732" i="2"/>
  <c r="AO730" i="2" s="1"/>
  <c r="AO731" i="2" s="1"/>
  <c r="AP732" i="2"/>
  <c r="AQ732" i="2"/>
  <c r="AR732" i="2"/>
  <c r="AS732" i="2"/>
  <c r="AT732" i="2"/>
  <c r="AT730" i="2" s="1"/>
  <c r="AT731" i="2" s="1"/>
  <c r="AU732" i="2"/>
  <c r="AU730" i="2" s="1"/>
  <c r="AU731" i="2" s="1"/>
  <c r="AV732" i="2"/>
  <c r="AV730" i="2" s="1"/>
  <c r="AW732" i="2"/>
  <c r="AX732" i="2"/>
  <c r="AX730" i="2" s="1"/>
  <c r="AX731" i="2" s="1"/>
  <c r="AY732" i="2"/>
  <c r="AY730" i="2" s="1"/>
  <c r="AY731" i="2" s="1"/>
  <c r="AZ732" i="2"/>
  <c r="BA732" i="2"/>
  <c r="BB732" i="2"/>
  <c r="AJ736" i="2"/>
  <c r="AK736" i="2"/>
  <c r="AL736" i="2"/>
  <c r="AM736" i="2"/>
  <c r="AN736" i="2"/>
  <c r="AO736" i="2"/>
  <c r="AP736" i="2"/>
  <c r="AQ736" i="2"/>
  <c r="AR736" i="2"/>
  <c r="AS736" i="2"/>
  <c r="AT736" i="2"/>
  <c r="AU736" i="2"/>
  <c r="AV736" i="2"/>
  <c r="AW736" i="2"/>
  <c r="AX736" i="2"/>
  <c r="AY736" i="2"/>
  <c r="AZ736" i="2"/>
  <c r="BA736" i="2"/>
  <c r="BA730" i="2" s="1"/>
  <c r="BA731" i="2" s="1"/>
  <c r="BB736" i="2"/>
  <c r="BB730" i="2" s="1"/>
  <c r="BB731" i="2" s="1"/>
  <c r="AJ740" i="2"/>
  <c r="AK740" i="2"/>
  <c r="AL740" i="2"/>
  <c r="AM740" i="2"/>
  <c r="AN740" i="2"/>
  <c r="AO740" i="2"/>
  <c r="AP740" i="2"/>
  <c r="AP730" i="2" s="1"/>
  <c r="AP731" i="2" s="1"/>
  <c r="AQ740" i="2"/>
  <c r="AR740" i="2"/>
  <c r="AS740" i="2"/>
  <c r="AT740" i="2"/>
  <c r="AU740" i="2"/>
  <c r="AV740" i="2"/>
  <c r="AW740" i="2"/>
  <c r="AX740" i="2"/>
  <c r="AY740" i="2"/>
  <c r="AZ740" i="2"/>
  <c r="BA740" i="2"/>
  <c r="BB740" i="2"/>
  <c r="AK745" i="2"/>
  <c r="AK746" i="2" s="1"/>
  <c r="AV745" i="2"/>
  <c r="AW745" i="2"/>
  <c r="AY745" i="2"/>
  <c r="AY746" i="2" s="1"/>
  <c r="AZ745" i="2"/>
  <c r="AZ746" i="2" s="1"/>
  <c r="BA745" i="2"/>
  <c r="BA746" i="2" s="1"/>
  <c r="AL746" i="2"/>
  <c r="AO746" i="2"/>
  <c r="AQ746" i="2"/>
  <c r="AU746" i="2"/>
  <c r="AV746" i="2"/>
  <c r="AW746" i="2"/>
  <c r="AJ747" i="2"/>
  <c r="AJ745" i="2" s="1"/>
  <c r="AJ746" i="2" s="1"/>
  <c r="AK747" i="2"/>
  <c r="AL747" i="2"/>
  <c r="AL745" i="2" s="1"/>
  <c r="AM747" i="2"/>
  <c r="AN747" i="2"/>
  <c r="AO747" i="2"/>
  <c r="AP747" i="2"/>
  <c r="AQ747" i="2"/>
  <c r="AR747" i="2"/>
  <c r="AS747" i="2"/>
  <c r="AS745" i="2" s="1"/>
  <c r="AT747" i="2"/>
  <c r="AT745" i="2" s="1"/>
  <c r="AT746" i="2" s="1"/>
  <c r="AU747" i="2"/>
  <c r="AU745" i="2" s="1"/>
  <c r="AV747" i="2"/>
  <c r="AW747" i="2"/>
  <c r="AX747" i="2"/>
  <c r="AX745" i="2" s="1"/>
  <c r="AX746" i="2" s="1"/>
  <c r="AY747" i="2"/>
  <c r="AZ747" i="2"/>
  <c r="BA747" i="2"/>
  <c r="BB747" i="2"/>
  <c r="AJ751" i="2"/>
  <c r="AK751" i="2"/>
  <c r="AL751" i="2"/>
  <c r="AM751" i="2"/>
  <c r="AN751" i="2"/>
  <c r="AO751" i="2"/>
  <c r="AO745" i="2" s="1"/>
  <c r="AP751" i="2"/>
  <c r="AP745" i="2" s="1"/>
  <c r="AQ751" i="2"/>
  <c r="AQ745" i="2" s="1"/>
  <c r="AR751" i="2"/>
  <c r="AR745" i="2" s="1"/>
  <c r="AR746" i="2" s="1"/>
  <c r="AS751" i="2"/>
  <c r="AT751" i="2"/>
  <c r="AU751" i="2"/>
  <c r="AV751" i="2"/>
  <c r="AW751" i="2"/>
  <c r="AX751" i="2"/>
  <c r="AY751" i="2"/>
  <c r="AZ751" i="2"/>
  <c r="BA751" i="2"/>
  <c r="BB751" i="2"/>
  <c r="AJ755" i="2"/>
  <c r="AK755" i="2"/>
  <c r="AL755" i="2"/>
  <c r="AM755" i="2"/>
  <c r="AN755" i="2"/>
  <c r="AO755" i="2"/>
  <c r="AP755" i="2"/>
  <c r="AQ755" i="2"/>
  <c r="AR755" i="2"/>
  <c r="AS755" i="2"/>
  <c r="AT755" i="2"/>
  <c r="AU755" i="2"/>
  <c r="AV755" i="2"/>
  <c r="AW755" i="2"/>
  <c r="AX755" i="2"/>
  <c r="AY755" i="2"/>
  <c r="AZ755" i="2"/>
  <c r="BA755" i="2"/>
  <c r="BB755" i="2"/>
  <c r="BB745" i="2" s="1"/>
  <c r="BB746" i="2" s="1"/>
  <c r="AT760" i="2"/>
  <c r="AS761" i="2"/>
  <c r="AW761" i="2"/>
  <c r="AJ762" i="2"/>
  <c r="AK762" i="2"/>
  <c r="AL762" i="2"/>
  <c r="AL760" i="2" s="1"/>
  <c r="AL761" i="2" s="1"/>
  <c r="AM762" i="2"/>
  <c r="AM760" i="2" s="1"/>
  <c r="AM761" i="2" s="1"/>
  <c r="AN762" i="2"/>
  <c r="AN760" i="2" s="1"/>
  <c r="AN761" i="2" s="1"/>
  <c r="AO762" i="2"/>
  <c r="AO760" i="2" s="1"/>
  <c r="AO761" i="2" s="1"/>
  <c r="AP762" i="2"/>
  <c r="AP760" i="2" s="1"/>
  <c r="AQ762" i="2"/>
  <c r="AQ760" i="2" s="1"/>
  <c r="AQ761" i="2" s="1"/>
  <c r="AR762" i="2"/>
  <c r="AS762" i="2"/>
  <c r="AT762" i="2"/>
  <c r="AU762" i="2"/>
  <c r="AV762" i="2"/>
  <c r="AV760" i="2" s="1"/>
  <c r="AW762" i="2"/>
  <c r="AX762" i="2"/>
  <c r="AX760" i="2" s="1"/>
  <c r="AX761" i="2" s="1"/>
  <c r="AY762" i="2"/>
  <c r="AZ762" i="2"/>
  <c r="AZ760" i="2" s="1"/>
  <c r="AZ761" i="2" s="1"/>
  <c r="BA762" i="2"/>
  <c r="BA760" i="2" s="1"/>
  <c r="BA761" i="2" s="1"/>
  <c r="BB762" i="2"/>
  <c r="AJ766" i="2"/>
  <c r="AK766" i="2"/>
  <c r="AL766" i="2"/>
  <c r="AM766" i="2"/>
  <c r="AN766" i="2"/>
  <c r="AO766" i="2"/>
  <c r="AP766" i="2"/>
  <c r="AQ766" i="2"/>
  <c r="AR766" i="2"/>
  <c r="AR760" i="2" s="1"/>
  <c r="AR761" i="2" s="1"/>
  <c r="AS766" i="2"/>
  <c r="AS760" i="2" s="1"/>
  <c r="AT766" i="2"/>
  <c r="AU766" i="2"/>
  <c r="AV766" i="2"/>
  <c r="AW766" i="2"/>
  <c r="AW760" i="2" s="1"/>
  <c r="AX766" i="2"/>
  <c r="AY766" i="2"/>
  <c r="AY760" i="2" s="1"/>
  <c r="AY761" i="2" s="1"/>
  <c r="AZ766" i="2"/>
  <c r="BA766" i="2"/>
  <c r="BB766" i="2"/>
  <c r="BB760" i="2" s="1"/>
  <c r="BB761" i="2" s="1"/>
  <c r="AJ770" i="2"/>
  <c r="AJ760" i="2" s="1"/>
  <c r="AK770" i="2"/>
  <c r="AK760" i="2" s="1"/>
  <c r="AK761" i="2" s="1"/>
  <c r="AL770" i="2"/>
  <c r="AM770" i="2"/>
  <c r="AN770" i="2"/>
  <c r="AO770" i="2"/>
  <c r="AP770" i="2"/>
  <c r="AQ770" i="2"/>
  <c r="AR770" i="2"/>
  <c r="AS770" i="2"/>
  <c r="AT770" i="2"/>
  <c r="AU770" i="2"/>
  <c r="AU760" i="2" s="1"/>
  <c r="AU761" i="2" s="1"/>
  <c r="AV770" i="2"/>
  <c r="AW770" i="2"/>
  <c r="AX770" i="2"/>
  <c r="AY770" i="2"/>
  <c r="AZ770" i="2"/>
  <c r="BA770" i="2"/>
  <c r="BB770" i="2"/>
  <c r="AJ777" i="2"/>
  <c r="AJ775" i="2" s="1"/>
  <c r="AK777" i="2"/>
  <c r="AK775" i="2" s="1"/>
  <c r="AK776" i="2" s="1"/>
  <c r="AL777" i="2"/>
  <c r="AL775" i="2" s="1"/>
  <c r="AL776" i="2" s="1"/>
  <c r="AM777" i="2"/>
  <c r="AN777" i="2"/>
  <c r="AO777" i="2"/>
  <c r="AP777" i="2"/>
  <c r="AQ777" i="2"/>
  <c r="AR777" i="2"/>
  <c r="AS777" i="2"/>
  <c r="AT777" i="2"/>
  <c r="AU777" i="2"/>
  <c r="AV777" i="2"/>
  <c r="AW777" i="2"/>
  <c r="AX777" i="2"/>
  <c r="AY777" i="2"/>
  <c r="AZ777" i="2"/>
  <c r="BA777" i="2"/>
  <c r="BB777" i="2"/>
  <c r="AJ781" i="2"/>
  <c r="AK781" i="2"/>
  <c r="AL781" i="2"/>
  <c r="AM781" i="2"/>
  <c r="AM775" i="2" s="1"/>
  <c r="AN781" i="2"/>
  <c r="AN775" i="2" s="1"/>
  <c r="AN776" i="2" s="1"/>
  <c r="AO781" i="2"/>
  <c r="AP781" i="2"/>
  <c r="AQ781" i="2"/>
  <c r="AR781" i="2"/>
  <c r="AR775" i="2" s="1"/>
  <c r="AR776" i="2" s="1"/>
  <c r="AS781" i="2"/>
  <c r="AS775" i="2" s="1"/>
  <c r="AT781" i="2"/>
  <c r="AT775" i="2" s="1"/>
  <c r="AT776" i="2" s="1"/>
  <c r="AU781" i="2"/>
  <c r="AU775" i="2" s="1"/>
  <c r="AU776" i="2" s="1"/>
  <c r="AV781" i="2"/>
  <c r="AW781" i="2"/>
  <c r="AW775" i="2" s="1"/>
  <c r="AW776" i="2" s="1"/>
  <c r="AX781" i="2"/>
  <c r="AX775" i="2" s="1"/>
  <c r="AX776" i="2" s="1"/>
  <c r="AY781" i="2"/>
  <c r="AY775" i="2" s="1"/>
  <c r="AY776" i="2" s="1"/>
  <c r="AZ781" i="2"/>
  <c r="BA781" i="2"/>
  <c r="BB781" i="2"/>
  <c r="AJ785" i="2"/>
  <c r="AK785" i="2"/>
  <c r="AL785" i="2"/>
  <c r="AM785" i="2"/>
  <c r="AN785" i="2"/>
  <c r="AO785" i="2"/>
  <c r="AP785" i="2"/>
  <c r="AQ785" i="2"/>
  <c r="AR785" i="2"/>
  <c r="AS785" i="2"/>
  <c r="AT785" i="2"/>
  <c r="AU785" i="2"/>
  <c r="AV785" i="2"/>
  <c r="AW785" i="2"/>
  <c r="AX785" i="2"/>
  <c r="AY785" i="2"/>
  <c r="AZ785" i="2"/>
  <c r="BA785" i="2"/>
  <c r="BB785" i="2"/>
  <c r="AK790" i="2"/>
  <c r="AK791" i="2" s="1"/>
  <c r="AL790" i="2"/>
  <c r="AL791" i="2" s="1"/>
  <c r="AM790" i="2"/>
  <c r="AN790" i="2"/>
  <c r="AN791" i="2" s="1"/>
  <c r="AO790" i="2"/>
  <c r="AO791" i="2" s="1"/>
  <c r="AP790" i="2"/>
  <c r="AS790" i="2"/>
  <c r="AY790" i="2"/>
  <c r="AY791" i="2" s="1"/>
  <c r="BA790" i="2"/>
  <c r="BA791" i="2" s="1"/>
  <c r="AT791" i="2"/>
  <c r="AU791" i="2"/>
  <c r="AJ792" i="2"/>
  <c r="AK792" i="2"/>
  <c r="AL792" i="2"/>
  <c r="AM792" i="2"/>
  <c r="AN792" i="2"/>
  <c r="AO792" i="2"/>
  <c r="AP792" i="2"/>
  <c r="AQ792" i="2"/>
  <c r="AR792" i="2"/>
  <c r="AS792" i="2"/>
  <c r="AT792" i="2"/>
  <c r="AT790" i="2" s="1"/>
  <c r="AU792" i="2"/>
  <c r="AV792" i="2"/>
  <c r="AV790" i="2" s="1"/>
  <c r="AV791" i="2" s="1"/>
  <c r="AW792" i="2"/>
  <c r="AW790" i="2" s="1"/>
  <c r="AW791" i="2" s="1"/>
  <c r="AX792" i="2"/>
  <c r="AX790" i="2" s="1"/>
  <c r="AX791" i="2" s="1"/>
  <c r="AY792" i="2"/>
  <c r="AZ792" i="2"/>
  <c r="BA792" i="2"/>
  <c r="BB792" i="2"/>
  <c r="AJ796" i="2"/>
  <c r="AK796" i="2"/>
  <c r="AL796" i="2"/>
  <c r="AM796" i="2"/>
  <c r="AN796" i="2"/>
  <c r="AO796" i="2"/>
  <c r="AP796" i="2"/>
  <c r="AQ796" i="2"/>
  <c r="AQ790" i="2" s="1"/>
  <c r="AQ791" i="2" s="1"/>
  <c r="AR796" i="2"/>
  <c r="AR790" i="2" s="1"/>
  <c r="AR791" i="2" s="1"/>
  <c r="AS796" i="2"/>
  <c r="AT796" i="2"/>
  <c r="AU796" i="2"/>
  <c r="AU790" i="2" s="1"/>
  <c r="AV796" i="2"/>
  <c r="AW796" i="2"/>
  <c r="AX796" i="2"/>
  <c r="AY796" i="2"/>
  <c r="AZ796" i="2"/>
  <c r="BA796" i="2"/>
  <c r="BB796" i="2"/>
  <c r="AJ800" i="2"/>
  <c r="AJ790" i="2" s="1"/>
  <c r="AK800" i="2"/>
  <c r="AL800" i="2"/>
  <c r="AM800" i="2"/>
  <c r="AN800" i="2"/>
  <c r="AO800" i="2"/>
  <c r="AP800" i="2"/>
  <c r="AQ800" i="2"/>
  <c r="AR800" i="2"/>
  <c r="AS800" i="2"/>
  <c r="AT800" i="2"/>
  <c r="AU800" i="2"/>
  <c r="AV800" i="2"/>
  <c r="AW800" i="2"/>
  <c r="AX800" i="2"/>
  <c r="AY800" i="2"/>
  <c r="AZ800" i="2"/>
  <c r="BA800" i="2"/>
  <c r="BB800" i="2"/>
  <c r="AK805" i="2"/>
  <c r="AK806" i="2" s="1"/>
  <c r="AL805" i="2"/>
  <c r="AL806" i="2" s="1"/>
  <c r="AQ805" i="2"/>
  <c r="AQ806" i="2" s="1"/>
  <c r="AR805" i="2"/>
  <c r="AR806" i="2" s="1"/>
  <c r="AS805" i="2"/>
  <c r="AS806" i="2" s="1"/>
  <c r="BB805" i="2"/>
  <c r="AM806" i="2"/>
  <c r="AN806" i="2"/>
  <c r="AO806" i="2"/>
  <c r="AW806" i="2"/>
  <c r="BB806" i="2"/>
  <c r="AJ807" i="2"/>
  <c r="AJ805" i="2" s="1"/>
  <c r="AK807" i="2"/>
  <c r="AL807" i="2"/>
  <c r="AM807" i="2"/>
  <c r="AN807" i="2"/>
  <c r="AN805" i="2" s="1"/>
  <c r="AO807" i="2"/>
  <c r="AO805" i="2" s="1"/>
  <c r="AP807" i="2"/>
  <c r="AQ807" i="2"/>
  <c r="AR807" i="2"/>
  <c r="AS807" i="2"/>
  <c r="AT807" i="2"/>
  <c r="AT805" i="2" s="1"/>
  <c r="AT806" i="2" s="1"/>
  <c r="AU807" i="2"/>
  <c r="AV807" i="2"/>
  <c r="AW807" i="2"/>
  <c r="AX807" i="2"/>
  <c r="AY807" i="2"/>
  <c r="AZ807" i="2"/>
  <c r="AZ805" i="2" s="1"/>
  <c r="AZ806" i="2" s="1"/>
  <c r="BA807" i="2"/>
  <c r="BB807" i="2"/>
  <c r="AJ811" i="2"/>
  <c r="AK811" i="2"/>
  <c r="AL811" i="2"/>
  <c r="AM811" i="2"/>
  <c r="AN811" i="2"/>
  <c r="AO811" i="2"/>
  <c r="AP811" i="2"/>
  <c r="AP805" i="2" s="1"/>
  <c r="AQ811" i="2"/>
  <c r="AR811" i="2"/>
  <c r="AS811" i="2"/>
  <c r="AT811" i="2"/>
  <c r="AU811" i="2"/>
  <c r="AV811" i="2"/>
  <c r="AW811" i="2"/>
  <c r="AW805" i="2" s="1"/>
  <c r="AX811" i="2"/>
  <c r="AY811" i="2"/>
  <c r="AY805" i="2" s="1"/>
  <c r="AY806" i="2" s="1"/>
  <c r="AZ811" i="2"/>
  <c r="BA811" i="2"/>
  <c r="BB811" i="2"/>
  <c r="AJ815" i="2"/>
  <c r="AK815" i="2"/>
  <c r="AL815" i="2"/>
  <c r="AM815" i="2"/>
  <c r="AM805" i="2" s="1"/>
  <c r="AN815" i="2"/>
  <c r="AO815" i="2"/>
  <c r="AP815" i="2"/>
  <c r="AQ815" i="2"/>
  <c r="AR815" i="2"/>
  <c r="AS815" i="2"/>
  <c r="AT815" i="2"/>
  <c r="AU815" i="2"/>
  <c r="AU805" i="2" s="1"/>
  <c r="AU806" i="2" s="1"/>
  <c r="AV815" i="2"/>
  <c r="AW815" i="2"/>
  <c r="AX815" i="2"/>
  <c r="AY815" i="2"/>
  <c r="AZ815" i="2"/>
  <c r="BA815" i="2"/>
  <c r="BB815" i="2"/>
  <c r="AL820" i="2"/>
  <c r="AL821" i="2" s="1"/>
  <c r="AQ820" i="2"/>
  <c r="AQ821" i="2" s="1"/>
  <c r="AS820" i="2"/>
  <c r="AR821" i="2"/>
  <c r="AJ822" i="2"/>
  <c r="AJ820" i="2" s="1"/>
  <c r="AK822" i="2"/>
  <c r="AK820" i="2" s="1"/>
  <c r="AK821" i="2" s="1"/>
  <c r="AL822" i="2"/>
  <c r="AM822" i="2"/>
  <c r="AN822" i="2"/>
  <c r="AO822" i="2"/>
  <c r="AP822" i="2"/>
  <c r="AQ822" i="2"/>
  <c r="AR822" i="2"/>
  <c r="AR820" i="2" s="1"/>
  <c r="AS822" i="2"/>
  <c r="AT822" i="2"/>
  <c r="AU822" i="2"/>
  <c r="AU820" i="2" s="1"/>
  <c r="AU821" i="2" s="1"/>
  <c r="AV822" i="2"/>
  <c r="AV820" i="2" s="1"/>
  <c r="AW822" i="2"/>
  <c r="AX822" i="2"/>
  <c r="AY822" i="2"/>
  <c r="AZ822" i="2"/>
  <c r="BA822" i="2"/>
  <c r="BB822" i="2"/>
  <c r="AJ826" i="2"/>
  <c r="AK826" i="2"/>
  <c r="AL826" i="2"/>
  <c r="AM826" i="2"/>
  <c r="AN826" i="2"/>
  <c r="AO826" i="2"/>
  <c r="AP826" i="2"/>
  <c r="AQ826" i="2"/>
  <c r="AR826" i="2"/>
  <c r="AS826" i="2"/>
  <c r="AT826" i="2"/>
  <c r="AU826" i="2"/>
  <c r="AV826" i="2"/>
  <c r="AW826" i="2"/>
  <c r="AW820" i="2" s="1"/>
  <c r="AW821" i="2" s="1"/>
  <c r="AX826" i="2"/>
  <c r="AX820" i="2" s="1"/>
  <c r="AX821" i="2" s="1"/>
  <c r="AY826" i="2"/>
  <c r="AY820" i="2" s="1"/>
  <c r="AY821" i="2" s="1"/>
  <c r="AZ826" i="2"/>
  <c r="BA826" i="2"/>
  <c r="BB826" i="2"/>
  <c r="BB820" i="2" s="1"/>
  <c r="BB821" i="2" s="1"/>
  <c r="AJ830" i="2"/>
  <c r="AK830" i="2"/>
  <c r="AL830" i="2"/>
  <c r="AM830" i="2"/>
  <c r="AN830" i="2"/>
  <c r="AO830" i="2"/>
  <c r="AP830" i="2"/>
  <c r="AP820" i="2" s="1"/>
  <c r="AQ830" i="2"/>
  <c r="AR830" i="2"/>
  <c r="AS830" i="2"/>
  <c r="AT830" i="2"/>
  <c r="AU830" i="2"/>
  <c r="AV830" i="2"/>
  <c r="AW830" i="2"/>
  <c r="AX830" i="2"/>
  <c r="AY830" i="2"/>
  <c r="AZ830" i="2"/>
  <c r="BA830" i="2"/>
  <c r="BB830" i="2"/>
  <c r="AM835" i="2"/>
  <c r="AM836" i="2" s="1"/>
  <c r="AW835" i="2"/>
  <c r="AW836" i="2" s="1"/>
  <c r="AX835" i="2"/>
  <c r="AX836" i="2" s="1"/>
  <c r="BA835" i="2"/>
  <c r="BA836" i="2"/>
  <c r="AJ837" i="2"/>
  <c r="AK837" i="2"/>
  <c r="AL837" i="2"/>
  <c r="AM837" i="2"/>
  <c r="AN837" i="2"/>
  <c r="AO837" i="2"/>
  <c r="AO835" i="2" s="1"/>
  <c r="AO836" i="2" s="1"/>
  <c r="AP837" i="2"/>
  <c r="AP835" i="2" s="1"/>
  <c r="AQ837" i="2"/>
  <c r="AQ835" i="2" s="1"/>
  <c r="AQ836" i="2" s="1"/>
  <c r="AR837" i="2"/>
  <c r="AR835" i="2" s="1"/>
  <c r="AR836" i="2" s="1"/>
  <c r="AS837" i="2"/>
  <c r="AT837" i="2"/>
  <c r="AU837" i="2"/>
  <c r="AV837" i="2"/>
  <c r="AW837" i="2"/>
  <c r="AX837" i="2"/>
  <c r="AY837" i="2"/>
  <c r="AY835" i="2" s="1"/>
  <c r="AY836" i="2" s="1"/>
  <c r="AZ837" i="2"/>
  <c r="AZ835" i="2" s="1"/>
  <c r="AZ836" i="2" s="1"/>
  <c r="BA837" i="2"/>
  <c r="BB837" i="2"/>
  <c r="BB835" i="2" s="1"/>
  <c r="BB836" i="2" s="1"/>
  <c r="AJ841" i="2"/>
  <c r="AK841" i="2"/>
  <c r="AL841" i="2"/>
  <c r="AM841" i="2"/>
  <c r="AN841" i="2"/>
  <c r="AO841" i="2"/>
  <c r="AP841" i="2"/>
  <c r="AQ841" i="2"/>
  <c r="AR841" i="2"/>
  <c r="AS841" i="2"/>
  <c r="AT841" i="2"/>
  <c r="AT835" i="2" s="1"/>
  <c r="AT836" i="2" s="1"/>
  <c r="AU841" i="2"/>
  <c r="AU835" i="2" s="1"/>
  <c r="AU836" i="2" s="1"/>
  <c r="AV841" i="2"/>
  <c r="AW841" i="2"/>
  <c r="AX841" i="2"/>
  <c r="AY841" i="2"/>
  <c r="AZ841" i="2"/>
  <c r="BA841" i="2"/>
  <c r="BB841" i="2"/>
  <c r="AJ845" i="2"/>
  <c r="AK845" i="2"/>
  <c r="AL845" i="2"/>
  <c r="AL835" i="2" s="1"/>
  <c r="AL836" i="2" s="1"/>
  <c r="AM845" i="2"/>
  <c r="AN845" i="2"/>
  <c r="AO845" i="2"/>
  <c r="AP845" i="2"/>
  <c r="AQ845" i="2"/>
  <c r="AR845" i="2"/>
  <c r="AS845" i="2"/>
  <c r="AT845" i="2"/>
  <c r="AU845" i="2"/>
  <c r="AV845" i="2"/>
  <c r="AV835" i="2" s="1"/>
  <c r="AW845" i="2"/>
  <c r="AX845" i="2"/>
  <c r="AY845" i="2"/>
  <c r="AZ845" i="2"/>
  <c r="BA845" i="2"/>
  <c r="BB845" i="2"/>
  <c r="AQ850" i="2"/>
  <c r="AR850" i="2"/>
  <c r="AR851" i="2" s="1"/>
  <c r="AS850" i="2"/>
  <c r="AT850" i="2"/>
  <c r="AT851" i="2" s="1"/>
  <c r="AM851" i="2"/>
  <c r="AP851" i="2"/>
  <c r="AQ851" i="2"/>
  <c r="AY851" i="2"/>
  <c r="AJ852" i="2"/>
  <c r="AK852" i="2"/>
  <c r="AK850" i="2" s="1"/>
  <c r="AK851" i="2" s="1"/>
  <c r="AL852" i="2"/>
  <c r="AM852" i="2"/>
  <c r="AN852" i="2"/>
  <c r="AN850" i="2" s="1"/>
  <c r="AN851" i="2" s="1"/>
  <c r="AO852" i="2"/>
  <c r="AP852" i="2"/>
  <c r="AQ852" i="2"/>
  <c r="AR852" i="2"/>
  <c r="AS852" i="2"/>
  <c r="AT852" i="2"/>
  <c r="AU852" i="2"/>
  <c r="AV852" i="2"/>
  <c r="AW852" i="2"/>
  <c r="AX852" i="2"/>
  <c r="AY852" i="2"/>
  <c r="AY850" i="2" s="1"/>
  <c r="AZ852" i="2"/>
  <c r="BA852" i="2"/>
  <c r="BA850" i="2" s="1"/>
  <c r="BA851" i="2" s="1"/>
  <c r="BB852" i="2"/>
  <c r="AJ856" i="2"/>
  <c r="AK856" i="2"/>
  <c r="AL856" i="2"/>
  <c r="AM856" i="2"/>
  <c r="AM850" i="2" s="1"/>
  <c r="AN856" i="2"/>
  <c r="AO856" i="2"/>
  <c r="AP856" i="2"/>
  <c r="AP850" i="2" s="1"/>
  <c r="AQ856" i="2"/>
  <c r="AR856" i="2"/>
  <c r="AS856" i="2"/>
  <c r="AT856" i="2"/>
  <c r="AU856" i="2"/>
  <c r="AV856" i="2"/>
  <c r="AW856" i="2"/>
  <c r="AW850" i="2" s="1"/>
  <c r="AW851" i="2" s="1"/>
  <c r="AX856" i="2"/>
  <c r="AX850" i="2" s="1"/>
  <c r="AX851" i="2" s="1"/>
  <c r="AY856" i="2"/>
  <c r="AZ856" i="2"/>
  <c r="BA856" i="2"/>
  <c r="BB856" i="2"/>
  <c r="AJ860" i="2"/>
  <c r="AK860" i="2"/>
  <c r="AL860" i="2"/>
  <c r="AM860" i="2"/>
  <c r="AN860" i="2"/>
  <c r="AO860" i="2"/>
  <c r="AP860" i="2"/>
  <c r="AQ860" i="2"/>
  <c r="AR860" i="2"/>
  <c r="AS860" i="2"/>
  <c r="AT860" i="2"/>
  <c r="AU860" i="2"/>
  <c r="AU850" i="2" s="1"/>
  <c r="AU851" i="2" s="1"/>
  <c r="AV860" i="2"/>
  <c r="AV850" i="2" s="1"/>
  <c r="AW860" i="2"/>
  <c r="AX860" i="2"/>
  <c r="AY860" i="2"/>
  <c r="AZ860" i="2"/>
  <c r="BA860" i="2"/>
  <c r="BB860" i="2"/>
  <c r="AU865" i="2"/>
  <c r="AU866" i="2" s="1"/>
  <c r="AZ865" i="2"/>
  <c r="AZ866" i="2" s="1"/>
  <c r="BA865" i="2"/>
  <c r="BA866" i="2" s="1"/>
  <c r="AY866" i="2"/>
  <c r="BB866" i="2"/>
  <c r="AJ867" i="2"/>
  <c r="AJ865" i="2" s="1"/>
  <c r="AK867" i="2"/>
  <c r="AL867" i="2"/>
  <c r="AM867" i="2"/>
  <c r="AN867" i="2"/>
  <c r="AO867" i="2"/>
  <c r="AP867" i="2"/>
  <c r="AP865" i="2" s="1"/>
  <c r="AQ867" i="2"/>
  <c r="AQ865" i="2" s="1"/>
  <c r="AQ866" i="2" s="1"/>
  <c r="AR867" i="2"/>
  <c r="AR865" i="2" s="1"/>
  <c r="AR866" i="2" s="1"/>
  <c r="AS867" i="2"/>
  <c r="AS865" i="2" s="1"/>
  <c r="AT867" i="2"/>
  <c r="AT865" i="2" s="1"/>
  <c r="AT866" i="2" s="1"/>
  <c r="AU867" i="2"/>
  <c r="AV867" i="2"/>
  <c r="AW867" i="2"/>
  <c r="AX867" i="2"/>
  <c r="AY867" i="2"/>
  <c r="AZ867" i="2"/>
  <c r="BA867" i="2"/>
  <c r="BB867" i="2"/>
  <c r="BB865" i="2" s="1"/>
  <c r="AJ871" i="2"/>
  <c r="AK871" i="2"/>
  <c r="AL871" i="2"/>
  <c r="AM871" i="2"/>
  <c r="AN871" i="2"/>
  <c r="AO871" i="2"/>
  <c r="AP871" i="2"/>
  <c r="AQ871" i="2"/>
  <c r="AR871" i="2"/>
  <c r="AS871" i="2"/>
  <c r="AT871" i="2"/>
  <c r="AU871" i="2"/>
  <c r="AV871" i="2"/>
  <c r="AV865" i="2" s="1"/>
  <c r="AW871" i="2"/>
  <c r="AX871" i="2"/>
  <c r="AY871" i="2"/>
  <c r="AY865" i="2" s="1"/>
  <c r="AZ871" i="2"/>
  <c r="BA871" i="2"/>
  <c r="BB871" i="2"/>
  <c r="AJ875" i="2"/>
  <c r="AK875" i="2"/>
  <c r="AL875" i="2"/>
  <c r="AM875" i="2"/>
  <c r="AN875" i="2"/>
  <c r="AO875" i="2"/>
  <c r="AP875" i="2"/>
  <c r="AQ875" i="2"/>
  <c r="AR875" i="2"/>
  <c r="AS875" i="2"/>
  <c r="AT875" i="2"/>
  <c r="AU875" i="2"/>
  <c r="AV875" i="2"/>
  <c r="AW875" i="2"/>
  <c r="AX875" i="2"/>
  <c r="AY875" i="2"/>
  <c r="AZ875" i="2"/>
  <c r="BA875" i="2"/>
  <c r="BB875" i="2"/>
  <c r="AM880" i="2"/>
  <c r="AM881" i="2" s="1"/>
  <c r="AQ880" i="2"/>
  <c r="AQ881" i="2" s="1"/>
  <c r="AR880" i="2"/>
  <c r="AR881" i="2" s="1"/>
  <c r="AS880" i="2"/>
  <c r="AS881" i="2" s="1"/>
  <c r="AT880" i="2"/>
  <c r="AT881" i="2" s="1"/>
  <c r="AU880" i="2"/>
  <c r="AU881" i="2" s="1"/>
  <c r="AV880" i="2"/>
  <c r="AV881" i="2" s="1"/>
  <c r="AY880" i="2"/>
  <c r="AY881" i="2" s="1"/>
  <c r="AK881" i="2"/>
  <c r="AW881" i="2"/>
  <c r="AJ882" i="2"/>
  <c r="AK882" i="2"/>
  <c r="AL882" i="2"/>
  <c r="AM882" i="2"/>
  <c r="AN882" i="2"/>
  <c r="AN880" i="2" s="1"/>
  <c r="AN881" i="2" s="1"/>
  <c r="AO882" i="2"/>
  <c r="AP882" i="2"/>
  <c r="AQ882" i="2"/>
  <c r="AR882" i="2"/>
  <c r="AS882" i="2"/>
  <c r="AT882" i="2"/>
  <c r="AU882" i="2"/>
  <c r="AV882" i="2"/>
  <c r="AW882" i="2"/>
  <c r="AX882" i="2"/>
  <c r="AX880" i="2" s="1"/>
  <c r="AX881" i="2" s="1"/>
  <c r="AY882" i="2"/>
  <c r="AZ882" i="2"/>
  <c r="AZ880" i="2" s="1"/>
  <c r="AZ881" i="2" s="1"/>
  <c r="BA882" i="2"/>
  <c r="BA880" i="2" s="1"/>
  <c r="BA881" i="2" s="1"/>
  <c r="BB882" i="2"/>
  <c r="BB880" i="2" s="1"/>
  <c r="BB881" i="2" s="1"/>
  <c r="AJ886" i="2"/>
  <c r="AK886" i="2"/>
  <c r="AL886" i="2"/>
  <c r="AM886" i="2"/>
  <c r="AN886" i="2"/>
  <c r="AO886" i="2"/>
  <c r="AP886" i="2"/>
  <c r="AQ886" i="2"/>
  <c r="AR886" i="2"/>
  <c r="AS886" i="2"/>
  <c r="AT886" i="2"/>
  <c r="AU886" i="2"/>
  <c r="AV886" i="2"/>
  <c r="AW886" i="2"/>
  <c r="AW880" i="2" s="1"/>
  <c r="AX886" i="2"/>
  <c r="AY886" i="2"/>
  <c r="AZ886" i="2"/>
  <c r="BA886" i="2"/>
  <c r="BB886" i="2"/>
  <c r="AJ890" i="2"/>
  <c r="AJ880" i="2" s="1"/>
  <c r="AK890" i="2"/>
  <c r="AK880" i="2" s="1"/>
  <c r="AL890" i="2"/>
  <c r="AL880" i="2" s="1"/>
  <c r="AL881" i="2" s="1"/>
  <c r="AM890" i="2"/>
  <c r="AN890" i="2"/>
  <c r="AO890" i="2"/>
  <c r="AP890" i="2"/>
  <c r="AP880" i="2" s="1"/>
  <c r="AP881" i="2" s="1"/>
  <c r="AQ890" i="2"/>
  <c r="AR890" i="2"/>
  <c r="AS890" i="2"/>
  <c r="AT890" i="2"/>
  <c r="AU890" i="2"/>
  <c r="AV890" i="2"/>
  <c r="AW890" i="2"/>
  <c r="AX890" i="2"/>
  <c r="AY890" i="2"/>
  <c r="AZ890" i="2"/>
  <c r="BA890" i="2"/>
  <c r="BB890" i="2"/>
  <c r="AQ895" i="2"/>
  <c r="AQ896" i="2" s="1"/>
  <c r="AU895" i="2"/>
  <c r="AW895" i="2"/>
  <c r="AM896" i="2"/>
  <c r="AO896" i="2"/>
  <c r="AU896" i="2"/>
  <c r="AV896" i="2"/>
  <c r="AJ897" i="2"/>
  <c r="AK897" i="2"/>
  <c r="AK895" i="2" s="1"/>
  <c r="AK896" i="2" s="1"/>
  <c r="AL897" i="2"/>
  <c r="AL895" i="2" s="1"/>
  <c r="AL896" i="2" s="1"/>
  <c r="AM897" i="2"/>
  <c r="AM895" i="2" s="1"/>
  <c r="AN897" i="2"/>
  <c r="AN895" i="2" s="1"/>
  <c r="AN896" i="2" s="1"/>
  <c r="AO897" i="2"/>
  <c r="AO895" i="2" s="1"/>
  <c r="AP897" i="2"/>
  <c r="AQ897" i="2"/>
  <c r="AR897" i="2"/>
  <c r="AS897" i="2"/>
  <c r="AT897" i="2"/>
  <c r="AU897" i="2"/>
  <c r="AV897" i="2"/>
  <c r="AW897" i="2"/>
  <c r="AX897" i="2"/>
  <c r="AX895" i="2" s="1"/>
  <c r="AX896" i="2" s="1"/>
  <c r="AY897" i="2"/>
  <c r="AY895" i="2" s="1"/>
  <c r="AY896" i="2" s="1"/>
  <c r="AZ897" i="2"/>
  <c r="BA897" i="2"/>
  <c r="BB897" i="2"/>
  <c r="AJ901" i="2"/>
  <c r="AJ895" i="2" s="1"/>
  <c r="AK901" i="2"/>
  <c r="AL901" i="2"/>
  <c r="AM901" i="2"/>
  <c r="AN901" i="2"/>
  <c r="AO901" i="2"/>
  <c r="AP901" i="2"/>
  <c r="AP895" i="2" s="1"/>
  <c r="AQ901" i="2"/>
  <c r="AR901" i="2"/>
  <c r="AS901" i="2"/>
  <c r="AT901" i="2"/>
  <c r="AU901" i="2"/>
  <c r="AV901" i="2"/>
  <c r="AW901" i="2"/>
  <c r="AX901" i="2"/>
  <c r="AY901" i="2"/>
  <c r="AZ901" i="2"/>
  <c r="AZ895" i="2" s="1"/>
  <c r="AZ896" i="2" s="1"/>
  <c r="BA901" i="2"/>
  <c r="BA895" i="2" s="1"/>
  <c r="BA896" i="2" s="1"/>
  <c r="BB901" i="2"/>
  <c r="AJ905" i="2"/>
  <c r="AK905" i="2"/>
  <c r="AL905" i="2"/>
  <c r="AM905" i="2"/>
  <c r="AN905" i="2"/>
  <c r="AO905" i="2"/>
  <c r="AP905" i="2"/>
  <c r="AQ905" i="2"/>
  <c r="AR905" i="2"/>
  <c r="AR895" i="2" s="1"/>
  <c r="AR896" i="2" s="1"/>
  <c r="AS905" i="2"/>
  <c r="AS895" i="2" s="1"/>
  <c r="AT905" i="2"/>
  <c r="AU905" i="2"/>
  <c r="AV905" i="2"/>
  <c r="AV895" i="2" s="1"/>
  <c r="AW905" i="2"/>
  <c r="AX905" i="2"/>
  <c r="AY905" i="2"/>
  <c r="AZ905" i="2"/>
  <c r="BA905" i="2"/>
  <c r="BB905" i="2"/>
  <c r="AJ910" i="2"/>
  <c r="AY910" i="2"/>
  <c r="BA910" i="2"/>
  <c r="AY911" i="2"/>
  <c r="BA911" i="2"/>
  <c r="AJ912" i="2"/>
  <c r="AK912" i="2"/>
  <c r="AL912" i="2"/>
  <c r="AL910" i="2" s="1"/>
  <c r="AL911" i="2" s="1"/>
  <c r="AM912" i="2"/>
  <c r="AN912" i="2"/>
  <c r="AO912" i="2"/>
  <c r="AP912" i="2"/>
  <c r="AQ912" i="2"/>
  <c r="AR912" i="2"/>
  <c r="AS912" i="2"/>
  <c r="AT912" i="2"/>
  <c r="AT910" i="2" s="1"/>
  <c r="AT911" i="2" s="1"/>
  <c r="AU912" i="2"/>
  <c r="AU910" i="2" s="1"/>
  <c r="AU911" i="2" s="1"/>
  <c r="AV912" i="2"/>
  <c r="AV910" i="2" s="1"/>
  <c r="AW912" i="2"/>
  <c r="AW910" i="2" s="1"/>
  <c r="AW911" i="2" s="1"/>
  <c r="AX912" i="2"/>
  <c r="AX910" i="2" s="1"/>
  <c r="AX911" i="2" s="1"/>
  <c r="AY912" i="2"/>
  <c r="AZ912" i="2"/>
  <c r="BA912" i="2"/>
  <c r="BB912" i="2"/>
  <c r="AJ916" i="2"/>
  <c r="AK916" i="2"/>
  <c r="AK910" i="2" s="1"/>
  <c r="AK911" i="2" s="1"/>
  <c r="AL916" i="2"/>
  <c r="AM916" i="2"/>
  <c r="AN916" i="2"/>
  <c r="AO916" i="2"/>
  <c r="AP916" i="2"/>
  <c r="AQ916" i="2"/>
  <c r="AR916" i="2"/>
  <c r="AS916" i="2"/>
  <c r="AT916" i="2"/>
  <c r="AU916" i="2"/>
  <c r="AV916" i="2"/>
  <c r="AW916" i="2"/>
  <c r="AX916" i="2"/>
  <c r="AY916" i="2"/>
  <c r="AZ916" i="2"/>
  <c r="BA916" i="2"/>
  <c r="BB916" i="2"/>
  <c r="AJ920" i="2"/>
  <c r="AK920" i="2"/>
  <c r="AL920" i="2"/>
  <c r="AM920" i="2"/>
  <c r="AN920" i="2"/>
  <c r="AN910" i="2" s="1"/>
  <c r="AN911" i="2" s="1"/>
  <c r="AO920" i="2"/>
  <c r="AO910" i="2" s="1"/>
  <c r="AO911" i="2" s="1"/>
  <c r="AP920" i="2"/>
  <c r="AP910" i="2" s="1"/>
  <c r="AQ920" i="2"/>
  <c r="AQ910" i="2" s="1"/>
  <c r="AQ911" i="2" s="1"/>
  <c r="AR920" i="2"/>
  <c r="AS920" i="2"/>
  <c r="AT920" i="2"/>
  <c r="AU920" i="2"/>
  <c r="AV920" i="2"/>
  <c r="AW920" i="2"/>
  <c r="AX920" i="2"/>
  <c r="AY920" i="2"/>
  <c r="AZ920" i="2"/>
  <c r="BA920" i="2"/>
  <c r="BB920" i="2"/>
  <c r="AR925" i="2"/>
  <c r="AS925" i="2"/>
  <c r="AT925" i="2"/>
  <c r="AT926" i="2" s="1"/>
  <c r="AK926" i="2"/>
  <c r="AL926" i="2"/>
  <c r="AO926" i="2"/>
  <c r="AR926" i="2"/>
  <c r="BB926" i="2"/>
  <c r="AJ927" i="2"/>
  <c r="AK927" i="2"/>
  <c r="AL927" i="2"/>
  <c r="AL925" i="2" s="1"/>
  <c r="AM927" i="2"/>
  <c r="AN927" i="2"/>
  <c r="AN925" i="2" s="1"/>
  <c r="AN926" i="2" s="1"/>
  <c r="AO927" i="2"/>
  <c r="AO925" i="2" s="1"/>
  <c r="AP927" i="2"/>
  <c r="AQ927" i="2"/>
  <c r="AR927" i="2"/>
  <c r="AS927" i="2"/>
  <c r="AT927" i="2"/>
  <c r="AU927" i="2"/>
  <c r="AU925" i="2" s="1"/>
  <c r="AU926" i="2" s="1"/>
  <c r="AV927" i="2"/>
  <c r="AW927" i="2"/>
  <c r="AX927" i="2"/>
  <c r="AX925" i="2" s="1"/>
  <c r="AX926" i="2" s="1"/>
  <c r="AY927" i="2"/>
  <c r="AY925" i="2" s="1"/>
  <c r="AY926" i="2" s="1"/>
  <c r="AZ927" i="2"/>
  <c r="AZ925" i="2" s="1"/>
  <c r="AZ926" i="2" s="1"/>
  <c r="BA927" i="2"/>
  <c r="BB927" i="2"/>
  <c r="AJ931" i="2"/>
  <c r="AK931" i="2"/>
  <c r="AK925" i="2" s="1"/>
  <c r="AL931" i="2"/>
  <c r="AM931" i="2"/>
  <c r="AM925" i="2" s="1"/>
  <c r="AN931" i="2"/>
  <c r="AO931" i="2"/>
  <c r="AP931" i="2"/>
  <c r="AP925" i="2" s="1"/>
  <c r="AQ931" i="2"/>
  <c r="AQ925" i="2" s="1"/>
  <c r="AQ926" i="2" s="1"/>
  <c r="AR931" i="2"/>
  <c r="AS931" i="2"/>
  <c r="AT931" i="2"/>
  <c r="AU931" i="2"/>
  <c r="AV931" i="2"/>
  <c r="AW931" i="2"/>
  <c r="AW925" i="2" s="1"/>
  <c r="AW926" i="2" s="1"/>
  <c r="AX931" i="2"/>
  <c r="AY931" i="2"/>
  <c r="AZ931" i="2"/>
  <c r="BA931" i="2"/>
  <c r="BA925" i="2" s="1"/>
  <c r="BA926" i="2" s="1"/>
  <c r="BB931" i="2"/>
  <c r="BB925" i="2" s="1"/>
  <c r="AJ935" i="2"/>
  <c r="AK935" i="2"/>
  <c r="AL935" i="2"/>
  <c r="AM935" i="2"/>
  <c r="AN935" i="2"/>
  <c r="AO935" i="2"/>
  <c r="AP935" i="2"/>
  <c r="AQ935" i="2"/>
  <c r="AR935" i="2"/>
  <c r="AS935" i="2"/>
  <c r="AT935" i="2"/>
  <c r="AU935" i="2"/>
  <c r="AV935" i="2"/>
  <c r="AW935" i="2"/>
  <c r="AX935" i="2"/>
  <c r="AY935" i="2"/>
  <c r="AZ935" i="2"/>
  <c r="BA935" i="2"/>
  <c r="BB935" i="2"/>
  <c r="AJ940" i="2"/>
  <c r="AJ941" i="2" s="1"/>
  <c r="AK940" i="2"/>
  <c r="AK941" i="2" s="1"/>
  <c r="AV940" i="2"/>
  <c r="AV941" i="2" s="1"/>
  <c r="AW940" i="2"/>
  <c r="AW941" i="2" s="1"/>
  <c r="AX940" i="2"/>
  <c r="AX941" i="2" s="1"/>
  <c r="BB940" i="2"/>
  <c r="BB941" i="2" s="1"/>
  <c r="AJ942" i="2"/>
  <c r="AK942" i="2"/>
  <c r="AL942" i="2"/>
  <c r="AM942" i="2"/>
  <c r="AN942" i="2"/>
  <c r="AO942" i="2"/>
  <c r="AP942" i="2"/>
  <c r="AQ942" i="2"/>
  <c r="AR942" i="2"/>
  <c r="AS942" i="2"/>
  <c r="AT942" i="2"/>
  <c r="AU942" i="2"/>
  <c r="AV942" i="2"/>
  <c r="AW942" i="2"/>
  <c r="AX942" i="2"/>
  <c r="AY942" i="2"/>
  <c r="AY940" i="2" s="1"/>
  <c r="AY941" i="2" s="1"/>
  <c r="AZ942" i="2"/>
  <c r="AZ940" i="2" s="1"/>
  <c r="AZ941" i="2" s="1"/>
  <c r="BA942" i="2"/>
  <c r="BA940" i="2" s="1"/>
  <c r="BA941" i="2" s="1"/>
  <c r="BB942" i="2"/>
  <c r="AJ946" i="2"/>
  <c r="AK946" i="2"/>
  <c r="AL946" i="2"/>
  <c r="AM946" i="2"/>
  <c r="AN946" i="2"/>
  <c r="AO946" i="2"/>
  <c r="AP946" i="2"/>
  <c r="AQ946" i="2"/>
  <c r="AR946" i="2"/>
  <c r="AS946" i="2"/>
  <c r="AT946" i="2"/>
  <c r="AU946" i="2"/>
  <c r="AV946" i="2"/>
  <c r="AW946" i="2"/>
  <c r="AX946" i="2"/>
  <c r="AY946" i="2"/>
  <c r="AZ946" i="2"/>
  <c r="BA946" i="2"/>
  <c r="BB946" i="2"/>
  <c r="AJ950" i="2"/>
  <c r="AK950" i="2"/>
  <c r="AL950" i="2"/>
  <c r="AM950" i="2"/>
  <c r="AN950" i="2"/>
  <c r="AO950" i="2"/>
  <c r="AP950" i="2"/>
  <c r="AQ950" i="2"/>
  <c r="AR950" i="2"/>
  <c r="AS950" i="2"/>
  <c r="AT950" i="2"/>
  <c r="AT940" i="2" s="1"/>
  <c r="AT941" i="2" s="1"/>
  <c r="AU950" i="2"/>
  <c r="AU940" i="2" s="1"/>
  <c r="AU941" i="2" s="1"/>
  <c r="AV950" i="2"/>
  <c r="AW950" i="2"/>
  <c r="AX950" i="2"/>
  <c r="AY950" i="2"/>
  <c r="AZ950" i="2"/>
  <c r="BA950" i="2"/>
  <c r="BB950" i="2"/>
  <c r="AP955" i="2"/>
  <c r="AT955" i="2"/>
  <c r="AT956" i="2" s="1"/>
  <c r="AJ957" i="2"/>
  <c r="AJ955" i="2" s="1"/>
  <c r="AK957" i="2"/>
  <c r="AL957" i="2"/>
  <c r="AM957" i="2"/>
  <c r="AN957" i="2"/>
  <c r="AO957" i="2"/>
  <c r="AP957" i="2"/>
  <c r="AQ957" i="2"/>
  <c r="AQ955" i="2" s="1"/>
  <c r="AQ956" i="2" s="1"/>
  <c r="AR957" i="2"/>
  <c r="AR955" i="2" s="1"/>
  <c r="AR956" i="2" s="1"/>
  <c r="AS957" i="2"/>
  <c r="AS955" i="2" s="1"/>
  <c r="AT957" i="2"/>
  <c r="AU957" i="2"/>
  <c r="AV957" i="2"/>
  <c r="AW957" i="2"/>
  <c r="AX957" i="2"/>
  <c r="AY957" i="2"/>
  <c r="AZ957" i="2"/>
  <c r="BA957" i="2"/>
  <c r="BB957" i="2"/>
  <c r="AJ961" i="2"/>
  <c r="AK961" i="2"/>
  <c r="AL961" i="2"/>
  <c r="AM961" i="2"/>
  <c r="AN961" i="2"/>
  <c r="AO961" i="2"/>
  <c r="AP961" i="2"/>
  <c r="AQ961" i="2"/>
  <c r="AR961" i="2"/>
  <c r="AS961" i="2"/>
  <c r="AT961" i="2"/>
  <c r="AU961" i="2"/>
  <c r="AU955" i="2" s="1"/>
  <c r="AU956" i="2" s="1"/>
  <c r="AV961" i="2"/>
  <c r="AV955" i="2" s="1"/>
  <c r="AW961" i="2"/>
  <c r="AX961" i="2"/>
  <c r="AY961" i="2"/>
  <c r="AZ961" i="2"/>
  <c r="BA961" i="2"/>
  <c r="BB961" i="2"/>
  <c r="BB955" i="2" s="1"/>
  <c r="BB956" i="2" s="1"/>
  <c r="AJ965" i="2"/>
  <c r="AK965" i="2"/>
  <c r="AL965" i="2"/>
  <c r="AM965" i="2"/>
  <c r="AN965" i="2"/>
  <c r="AO965" i="2"/>
  <c r="AP965" i="2"/>
  <c r="AQ965" i="2"/>
  <c r="AR965" i="2"/>
  <c r="AS965" i="2"/>
  <c r="AT965" i="2"/>
  <c r="AU965" i="2"/>
  <c r="AV965" i="2"/>
  <c r="AW965" i="2"/>
  <c r="AX965" i="2"/>
  <c r="AY965" i="2"/>
  <c r="AZ965" i="2"/>
  <c r="BA965" i="2"/>
  <c r="BB965" i="2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3" i="1"/>
  <c r="G2" i="1"/>
  <c r="AS956" i="2" l="1"/>
  <c r="AP701" i="2"/>
  <c r="AJ536" i="2"/>
  <c r="BF535" i="2"/>
  <c r="AM206" i="2"/>
  <c r="BG205" i="2"/>
  <c r="AV866" i="2"/>
  <c r="BF775" i="2"/>
  <c r="AJ776" i="2"/>
  <c r="AV476" i="2"/>
  <c r="BG850" i="2"/>
  <c r="AM386" i="2"/>
  <c r="BG385" i="2"/>
  <c r="AJ596" i="2"/>
  <c r="BF595" i="2"/>
  <c r="AP401" i="2"/>
  <c r="BH400" i="2"/>
  <c r="AP161" i="2"/>
  <c r="BH160" i="2"/>
  <c r="BI550" i="2"/>
  <c r="AS551" i="2"/>
  <c r="AV911" i="2"/>
  <c r="AJ866" i="2"/>
  <c r="BH325" i="2"/>
  <c r="AP326" i="2"/>
  <c r="BG250" i="2"/>
  <c r="AM251" i="2"/>
  <c r="AV671" i="2"/>
  <c r="BJ820" i="2"/>
  <c r="AV821" i="2"/>
  <c r="AP911" i="2"/>
  <c r="AP551" i="2"/>
  <c r="BI295" i="2"/>
  <c r="AS296" i="2"/>
  <c r="BI415" i="2"/>
  <c r="AS416" i="2"/>
  <c r="BF790" i="2"/>
  <c r="AJ791" i="2"/>
  <c r="AS146" i="2"/>
  <c r="AJ821" i="2"/>
  <c r="BF820" i="2"/>
  <c r="BG400" i="2"/>
  <c r="AM401" i="2"/>
  <c r="AP221" i="2"/>
  <c r="BH220" i="2"/>
  <c r="BH850" i="2"/>
  <c r="AP386" i="2"/>
  <c r="BH385" i="2"/>
  <c r="AJ461" i="2"/>
  <c r="BF460" i="2"/>
  <c r="BH820" i="2"/>
  <c r="AP821" i="2"/>
  <c r="AJ761" i="2"/>
  <c r="BF760" i="2"/>
  <c r="BF625" i="2"/>
  <c r="AJ626" i="2"/>
  <c r="AV311" i="2"/>
  <c r="BJ310" i="2"/>
  <c r="BH925" i="2"/>
  <c r="AP926" i="2"/>
  <c r="BF385" i="2"/>
  <c r="AJ386" i="2"/>
  <c r="AM116" i="2"/>
  <c r="BI895" i="2"/>
  <c r="AS896" i="2"/>
  <c r="AM326" i="2"/>
  <c r="BG325" i="2"/>
  <c r="AS131" i="2"/>
  <c r="BI130" i="2"/>
  <c r="AS791" i="2"/>
  <c r="BI790" i="2"/>
  <c r="BI70" i="2"/>
  <c r="BG25" i="2"/>
  <c r="AJ911" i="2"/>
  <c r="BF910" i="2"/>
  <c r="BH895" i="2"/>
  <c r="BI760" i="2"/>
  <c r="AS311" i="2"/>
  <c r="BI310" i="2"/>
  <c r="BF115" i="2"/>
  <c r="AL116" i="2"/>
  <c r="BG70" i="2"/>
  <c r="BI865" i="2"/>
  <c r="AS866" i="2"/>
  <c r="AV836" i="2"/>
  <c r="BJ835" i="2"/>
  <c r="BA700" i="2"/>
  <c r="BA701" i="2" s="1"/>
  <c r="BF550" i="2"/>
  <c r="AJ551" i="2"/>
  <c r="BH535" i="2"/>
  <c r="AP536" i="2"/>
  <c r="BB325" i="2"/>
  <c r="BB326" i="2" s="1"/>
  <c r="BI265" i="2"/>
  <c r="BI100" i="2"/>
  <c r="AZ700" i="2"/>
  <c r="AZ701" i="2" s="1"/>
  <c r="AS340" i="2"/>
  <c r="BA325" i="2"/>
  <c r="BA326" i="2" s="1"/>
  <c r="BH310" i="2"/>
  <c r="AP311" i="2"/>
  <c r="AR265" i="2"/>
  <c r="AR266" i="2" s="1"/>
  <c r="AS190" i="2"/>
  <c r="BG175" i="2"/>
  <c r="BJ895" i="2"/>
  <c r="BG730" i="2"/>
  <c r="AJ431" i="2"/>
  <c r="BF430" i="2"/>
  <c r="AV400" i="2"/>
  <c r="AM100" i="2"/>
  <c r="BF70" i="2"/>
  <c r="AJ71" i="2"/>
  <c r="BH955" i="2"/>
  <c r="BJ880" i="2"/>
  <c r="AP866" i="2"/>
  <c r="BH865" i="2"/>
  <c r="AV775" i="2"/>
  <c r="AP746" i="2"/>
  <c r="BH745" i="2"/>
  <c r="AO521" i="2"/>
  <c r="AS491" i="2"/>
  <c r="AU400" i="2"/>
  <c r="AU401" i="2" s="1"/>
  <c r="AV251" i="2"/>
  <c r="BJ250" i="2"/>
  <c r="AL100" i="2"/>
  <c r="AL101" i="2" s="1"/>
  <c r="AS910" i="2"/>
  <c r="BI880" i="2"/>
  <c r="AM715" i="2"/>
  <c r="AJ671" i="2"/>
  <c r="BG610" i="2"/>
  <c r="BG445" i="2"/>
  <c r="AT400" i="2"/>
  <c r="AT401" i="2" s="1"/>
  <c r="BB385" i="2"/>
  <c r="BB386" i="2" s="1"/>
  <c r="AP371" i="2"/>
  <c r="BH370" i="2"/>
  <c r="AK100" i="2"/>
  <c r="AK101" i="2" s="1"/>
  <c r="AR910" i="2"/>
  <c r="AR911" i="2" s="1"/>
  <c r="BF895" i="2"/>
  <c r="AJ896" i="2"/>
  <c r="BH880" i="2"/>
  <c r="AP806" i="2"/>
  <c r="BH805" i="2"/>
  <c r="BF745" i="2"/>
  <c r="BA610" i="2"/>
  <c r="BA611" i="2" s="1"/>
  <c r="AV550" i="2"/>
  <c r="AS400" i="2"/>
  <c r="AO370" i="2"/>
  <c r="AO371" i="2" s="1"/>
  <c r="AS71" i="2"/>
  <c r="AM865" i="2"/>
  <c r="AZ820" i="2"/>
  <c r="AZ821" i="2" s="1"/>
  <c r="AS626" i="2"/>
  <c r="AZ610" i="2"/>
  <c r="AZ611" i="2" s="1"/>
  <c r="AS521" i="2"/>
  <c r="AS86" i="2"/>
  <c r="BI85" i="2"/>
  <c r="AL865" i="2"/>
  <c r="AL866" i="2" s="1"/>
  <c r="BI805" i="2"/>
  <c r="BF565" i="2"/>
  <c r="AJ566" i="2"/>
  <c r="AS506" i="2"/>
  <c r="BI505" i="2"/>
  <c r="BF280" i="2"/>
  <c r="AV115" i="2"/>
  <c r="BI40" i="2"/>
  <c r="AS41" i="2"/>
  <c r="AJ925" i="2"/>
  <c r="AX865" i="2"/>
  <c r="AX866" i="2" s="1"/>
  <c r="AK865" i="2"/>
  <c r="AK866" i="2" s="1"/>
  <c r="AW220" i="2"/>
  <c r="AW221" i="2" s="1"/>
  <c r="AU115" i="2"/>
  <c r="AU116" i="2" s="1"/>
  <c r="AM71" i="2"/>
  <c r="AP626" i="2"/>
  <c r="BH625" i="2"/>
  <c r="BH520" i="2"/>
  <c r="BH475" i="2"/>
  <c r="AS326" i="2"/>
  <c r="BJ940" i="2"/>
  <c r="AP836" i="2"/>
  <c r="BH835" i="2"/>
  <c r="BG505" i="2"/>
  <c r="AP791" i="2"/>
  <c r="AP761" i="2"/>
  <c r="BH760" i="2"/>
  <c r="AK700" i="2"/>
  <c r="AK701" i="2" s="1"/>
  <c r="AM130" i="2"/>
  <c r="AP71" i="2"/>
  <c r="BH70" i="2"/>
  <c r="AK955" i="2"/>
  <c r="AK956" i="2" s="1"/>
  <c r="AS926" i="2"/>
  <c r="BI925" i="2"/>
  <c r="AJ700" i="2"/>
  <c r="BG310" i="2"/>
  <c r="AT205" i="2"/>
  <c r="AT206" i="2" s="1"/>
  <c r="BF955" i="2"/>
  <c r="BF265" i="2"/>
  <c r="AS206" i="2"/>
  <c r="BI205" i="2"/>
  <c r="AP101" i="2"/>
  <c r="BH100" i="2"/>
  <c r="BI775" i="2"/>
  <c r="AS746" i="2"/>
  <c r="BI745" i="2"/>
  <c r="BI475" i="2"/>
  <c r="AS476" i="2"/>
  <c r="AP476" i="2"/>
  <c r="AT370" i="2"/>
  <c r="AT371" i="2" s="1"/>
  <c r="BA175" i="2"/>
  <c r="BA176" i="2" s="1"/>
  <c r="AS566" i="2"/>
  <c r="AU520" i="2"/>
  <c r="AU521" i="2" s="1"/>
  <c r="AP491" i="2"/>
  <c r="AV131" i="2"/>
  <c r="AQ940" i="2"/>
  <c r="AQ941" i="2" s="1"/>
  <c r="AT520" i="2"/>
  <c r="AT521" i="2" s="1"/>
  <c r="BH415" i="2"/>
  <c r="AP416" i="2"/>
  <c r="BJ85" i="2"/>
  <c r="AV86" i="2"/>
  <c r="BI55" i="2"/>
  <c r="AV656" i="2"/>
  <c r="BJ655" i="2"/>
  <c r="AM311" i="2"/>
  <c r="BI850" i="2"/>
  <c r="AS851" i="2"/>
  <c r="BF400" i="2"/>
  <c r="AR280" i="2"/>
  <c r="AR281" i="2" s="1"/>
  <c r="BG55" i="2"/>
  <c r="AM56" i="2"/>
  <c r="BB850" i="2"/>
  <c r="BB851" i="2" s="1"/>
  <c r="AP26" i="2"/>
  <c r="BH25" i="2"/>
  <c r="BF10" i="2"/>
  <c r="AJ11" i="2"/>
  <c r="BG775" i="2"/>
  <c r="AM776" i="2"/>
  <c r="AT761" i="2"/>
  <c r="AM745" i="2"/>
  <c r="BH730" i="2"/>
  <c r="AM221" i="2"/>
  <c r="AZ850" i="2"/>
  <c r="AZ851" i="2" s="1"/>
  <c r="BG625" i="2"/>
  <c r="AM626" i="2"/>
  <c r="AP85" i="2"/>
  <c r="AV925" i="2"/>
  <c r="AS730" i="2"/>
  <c r="AJ475" i="2"/>
  <c r="AX370" i="2"/>
  <c r="AX371" i="2" s="1"/>
  <c r="BI25" i="2"/>
  <c r="AS26" i="2"/>
  <c r="AL955" i="2"/>
  <c r="AL956" i="2" s="1"/>
  <c r="BG550" i="2"/>
  <c r="AM551" i="2"/>
  <c r="BI535" i="2"/>
  <c r="BB475" i="2"/>
  <c r="BB476" i="2" s="1"/>
  <c r="BJ220" i="2"/>
  <c r="AT160" i="2"/>
  <c r="AT161" i="2" s="1"/>
  <c r="BI445" i="2"/>
  <c r="AS446" i="2"/>
  <c r="AV761" i="2"/>
  <c r="BJ760" i="2"/>
  <c r="BI655" i="2"/>
  <c r="AS656" i="2"/>
  <c r="BI640" i="2"/>
  <c r="AM581" i="2"/>
  <c r="AT431" i="2"/>
  <c r="BI430" i="2"/>
  <c r="BH175" i="2"/>
  <c r="AP176" i="2"/>
  <c r="AS356" i="2"/>
  <c r="BI355" i="2"/>
  <c r="AM701" i="2"/>
  <c r="BG700" i="2"/>
  <c r="BI460" i="2"/>
  <c r="AS461" i="2"/>
  <c r="AJ176" i="2"/>
  <c r="BF175" i="2"/>
  <c r="AV416" i="2"/>
  <c r="BJ415" i="2"/>
  <c r="BF250" i="2"/>
  <c r="BI160" i="2"/>
  <c r="BH460" i="2"/>
  <c r="AP461" i="2"/>
  <c r="BG355" i="2"/>
  <c r="AT475" i="2"/>
  <c r="AT476" i="2" s="1"/>
  <c r="AO460" i="2"/>
  <c r="AO461" i="2" s="1"/>
  <c r="AU370" i="2"/>
  <c r="AU371" i="2" s="1"/>
  <c r="BJ955" i="2"/>
  <c r="AS940" i="2"/>
  <c r="AM791" i="2"/>
  <c r="BG790" i="2"/>
  <c r="AV521" i="2"/>
  <c r="BJ520" i="2"/>
  <c r="AR940" i="2"/>
  <c r="AR941" i="2" s="1"/>
  <c r="AS596" i="2"/>
  <c r="BI595" i="2"/>
  <c r="AM460" i="2"/>
  <c r="AS370" i="2"/>
  <c r="BG340" i="2"/>
  <c r="AX70" i="2"/>
  <c r="AX71" i="2" s="1"/>
  <c r="AM26" i="2"/>
  <c r="BG895" i="2"/>
  <c r="AS701" i="2"/>
  <c r="BI700" i="2"/>
  <c r="BF220" i="2"/>
  <c r="BH205" i="2"/>
  <c r="AP206" i="2"/>
  <c r="AV956" i="2"/>
  <c r="AV431" i="2"/>
  <c r="BJ430" i="2"/>
  <c r="AS281" i="2"/>
  <c r="BI280" i="2"/>
  <c r="BH235" i="2"/>
  <c r="BJ850" i="2"/>
  <c r="AV851" i="2"/>
  <c r="AS821" i="2"/>
  <c r="AN745" i="2"/>
  <c r="AN746" i="2" s="1"/>
  <c r="BG295" i="2"/>
  <c r="AM296" i="2"/>
  <c r="AJ41" i="2"/>
  <c r="AS776" i="2"/>
  <c r="AV731" i="2"/>
  <c r="BJ730" i="2"/>
  <c r="BI385" i="2"/>
  <c r="AW896" i="2"/>
  <c r="BF295" i="2"/>
  <c r="AJ296" i="2"/>
  <c r="AP956" i="2"/>
  <c r="AP655" i="2"/>
  <c r="AN580" i="2"/>
  <c r="AN581" i="2" s="1"/>
  <c r="AK370" i="2"/>
  <c r="AK371" i="2" s="1"/>
  <c r="AW265" i="2"/>
  <c r="AW266" i="2" s="1"/>
  <c r="AJ956" i="2"/>
  <c r="AP896" i="2"/>
  <c r="AJ806" i="2"/>
  <c r="BF805" i="2"/>
  <c r="AK685" i="2"/>
  <c r="AK686" i="2" s="1"/>
  <c r="BH685" i="2"/>
  <c r="BJ370" i="2"/>
  <c r="BF355" i="2"/>
  <c r="AP356" i="2"/>
  <c r="BH355" i="2"/>
  <c r="AK325" i="2"/>
  <c r="AK326" i="2" s="1"/>
  <c r="BH55" i="2"/>
  <c r="AV55" i="2"/>
  <c r="AK715" i="2"/>
  <c r="AK716" i="2" s="1"/>
  <c r="AT670" i="2"/>
  <c r="AT671" i="2" s="1"/>
  <c r="BB625" i="2"/>
  <c r="BF580" i="2"/>
  <c r="AJ581" i="2"/>
  <c r="BH565" i="2"/>
  <c r="AX295" i="2"/>
  <c r="AX296" i="2" s="1"/>
  <c r="AJ235" i="2"/>
  <c r="AV10" i="2"/>
  <c r="AT895" i="2"/>
  <c r="AT896" i="2" s="1"/>
  <c r="BG805" i="2"/>
  <c r="AQ775" i="2"/>
  <c r="AQ776" i="2" s="1"/>
  <c r="AJ715" i="2"/>
  <c r="AS670" i="2"/>
  <c r="AU565" i="2"/>
  <c r="AU566" i="2" s="1"/>
  <c r="AW445" i="2"/>
  <c r="AW446" i="2" s="1"/>
  <c r="AJ445" i="2"/>
  <c r="AM431" i="2"/>
  <c r="BG430" i="2"/>
  <c r="AW295" i="2"/>
  <c r="AW296" i="2" s="1"/>
  <c r="BH295" i="2"/>
  <c r="AN100" i="2"/>
  <c r="AN101" i="2" s="1"/>
  <c r="AO955" i="2"/>
  <c r="AO956" i="2" s="1"/>
  <c r="AP775" i="2"/>
  <c r="AW700" i="2"/>
  <c r="AW701" i="2" s="1"/>
  <c r="AR670" i="2"/>
  <c r="AR671" i="2" s="1"/>
  <c r="AJ610" i="2"/>
  <c r="AV295" i="2"/>
  <c r="AK205" i="2"/>
  <c r="AK206" i="2" s="1"/>
  <c r="BA145" i="2"/>
  <c r="BA146" i="2" s="1"/>
  <c r="AN145" i="2"/>
  <c r="AN146" i="2" s="1"/>
  <c r="AN955" i="2"/>
  <c r="AN956" i="2" s="1"/>
  <c r="AW865" i="2"/>
  <c r="AW866" i="2" s="1"/>
  <c r="BB775" i="2"/>
  <c r="BB776" i="2" s="1"/>
  <c r="AO775" i="2"/>
  <c r="AO776" i="2" s="1"/>
  <c r="AW640" i="2"/>
  <c r="AJ640" i="2"/>
  <c r="AZ490" i="2"/>
  <c r="AZ491" i="2" s="1"/>
  <c r="BJ460" i="2"/>
  <c r="AQ265" i="2"/>
  <c r="AQ266" i="2" s="1"/>
  <c r="BA250" i="2"/>
  <c r="BA251" i="2" s="1"/>
  <c r="AZ145" i="2"/>
  <c r="AZ146" i="2" s="1"/>
  <c r="AM145" i="2"/>
  <c r="AZ955" i="2"/>
  <c r="AZ956" i="2" s="1"/>
  <c r="AM955" i="2"/>
  <c r="BA775" i="2"/>
  <c r="BA776" i="2" s="1"/>
  <c r="BG760" i="2"/>
  <c r="AU700" i="2"/>
  <c r="AU701" i="2" s="1"/>
  <c r="AM685" i="2"/>
  <c r="AN550" i="2"/>
  <c r="AN551" i="2" s="1"/>
  <c r="AK505" i="2"/>
  <c r="AK506" i="2" s="1"/>
  <c r="AY490" i="2"/>
  <c r="AY491" i="2" s="1"/>
  <c r="AM370" i="2"/>
  <c r="AP266" i="2"/>
  <c r="BH265" i="2"/>
  <c r="AZ250" i="2"/>
  <c r="AZ251" i="2" s="1"/>
  <c r="AK160" i="2"/>
  <c r="AK161" i="2" s="1"/>
  <c r="AW130" i="2"/>
  <c r="AW131" i="2" s="1"/>
  <c r="AM86" i="2"/>
  <c r="BG85" i="2"/>
  <c r="AS835" i="2"/>
  <c r="AV595" i="2"/>
  <c r="AN535" i="2"/>
  <c r="AN536" i="2" s="1"/>
  <c r="BB520" i="2"/>
  <c r="BB521" i="2" s="1"/>
  <c r="AX490" i="2"/>
  <c r="AL370" i="2"/>
  <c r="AL371" i="2" s="1"/>
  <c r="AJ160" i="2"/>
  <c r="AS115" i="2"/>
  <c r="AV71" i="2"/>
  <c r="BJ70" i="2"/>
  <c r="AP940" i="2"/>
  <c r="AS716" i="2"/>
  <c r="BI715" i="2"/>
  <c r="AN655" i="2"/>
  <c r="AN656" i="2" s="1"/>
  <c r="AN160" i="2"/>
  <c r="AN161" i="2" s="1"/>
  <c r="AV101" i="2"/>
  <c r="BJ100" i="2"/>
  <c r="BJ745" i="2"/>
  <c r="BG655" i="2"/>
  <c r="AM926" i="2"/>
  <c r="BG925" i="2"/>
  <c r="AM910" i="2"/>
  <c r="AX340" i="2"/>
  <c r="AX341" i="2" s="1"/>
  <c r="AL940" i="2"/>
  <c r="AL941" i="2" s="1"/>
  <c r="AO820" i="2"/>
  <c r="AO821" i="2" s="1"/>
  <c r="BB670" i="2"/>
  <c r="BB671" i="2" s="1"/>
  <c r="BG475" i="2"/>
  <c r="AM476" i="2"/>
  <c r="AM416" i="2"/>
  <c r="BF145" i="2"/>
  <c r="BA820" i="2"/>
  <c r="BA821" i="2" s="1"/>
  <c r="AV505" i="2"/>
  <c r="AY415" i="2"/>
  <c r="AY416" i="2" s="1"/>
  <c r="AL415" i="2"/>
  <c r="AL416" i="2" s="1"/>
  <c r="AV160" i="2"/>
  <c r="AW955" i="2"/>
  <c r="AW956" i="2" s="1"/>
  <c r="AO850" i="2"/>
  <c r="AO851" i="2" s="1"/>
  <c r="AM820" i="2"/>
  <c r="AP580" i="2"/>
  <c r="BF505" i="2"/>
  <c r="AW370" i="2"/>
  <c r="AW371" i="2" s="1"/>
  <c r="BI250" i="2"/>
  <c r="AY220" i="2"/>
  <c r="AY221" i="2" s="1"/>
  <c r="AU160" i="2"/>
  <c r="AU161" i="2" s="1"/>
  <c r="BF25" i="2"/>
  <c r="AJ26" i="2"/>
  <c r="AK355" i="2"/>
  <c r="AK356" i="2" s="1"/>
  <c r="AM40" i="2"/>
  <c r="AU580" i="2"/>
  <c r="AU581" i="2" s="1"/>
  <c r="BJ175" i="2"/>
  <c r="AP146" i="2"/>
  <c r="BH145" i="2"/>
  <c r="AQ115" i="2"/>
  <c r="AQ116" i="2" s="1"/>
  <c r="AJ205" i="2"/>
  <c r="AV26" i="2"/>
  <c r="BJ25" i="2"/>
  <c r="BG640" i="2"/>
  <c r="AM641" i="2"/>
  <c r="AN415" i="2"/>
  <c r="AN416" i="2" s="1"/>
  <c r="AP296" i="2"/>
  <c r="BI235" i="2"/>
  <c r="AY955" i="2"/>
  <c r="AY956" i="2" s="1"/>
  <c r="AJ881" i="2"/>
  <c r="BF880" i="2"/>
  <c r="AJ655" i="2"/>
  <c r="AV41" i="2"/>
  <c r="AX955" i="2"/>
  <c r="AX956" i="2" s="1"/>
  <c r="BB895" i="2"/>
  <c r="BB896" i="2" s="1"/>
  <c r="AO880" i="2"/>
  <c r="AN820" i="2"/>
  <c r="AN821" i="2" s="1"/>
  <c r="BA805" i="2"/>
  <c r="BA806" i="2" s="1"/>
  <c r="AX280" i="2"/>
  <c r="AX281" i="2" s="1"/>
  <c r="BI175" i="2"/>
  <c r="AO580" i="2"/>
  <c r="AO581" i="2" s="1"/>
  <c r="AP445" i="2"/>
  <c r="AX220" i="2"/>
  <c r="AX221" i="2" s="1"/>
  <c r="AT100" i="2"/>
  <c r="AT101" i="2" s="1"/>
  <c r="AT820" i="2"/>
  <c r="AT821" i="2" s="1"/>
  <c r="AL685" i="2"/>
  <c r="AL686" i="2" s="1"/>
  <c r="AM595" i="2"/>
  <c r="AT580" i="2"/>
  <c r="AT581" i="2" s="1"/>
  <c r="BB430" i="2"/>
  <c r="BB431" i="2" s="1"/>
  <c r="AL325" i="2"/>
  <c r="AL326" i="2" s="1"/>
  <c r="AO10" i="2"/>
  <c r="AO11" i="2" s="1"/>
  <c r="AY700" i="2"/>
  <c r="AY701" i="2" s="1"/>
  <c r="AS580" i="2"/>
  <c r="AV235" i="2"/>
  <c r="AW205" i="2"/>
  <c r="AW206" i="2" s="1"/>
  <c r="AO130" i="2"/>
  <c r="AO131" i="2" s="1"/>
  <c r="BH40" i="2"/>
  <c r="AN10" i="2"/>
  <c r="AN11" i="2" s="1"/>
  <c r="AL850" i="2"/>
  <c r="AL851" i="2" s="1"/>
  <c r="AX700" i="2"/>
  <c r="AX701" i="2" s="1"/>
  <c r="AR580" i="2"/>
  <c r="AR581" i="2" s="1"/>
  <c r="AZ550" i="2"/>
  <c r="AZ551" i="2" s="1"/>
  <c r="AM490" i="2"/>
  <c r="AT460" i="2"/>
  <c r="AT461" i="2" s="1"/>
  <c r="AX385" i="2"/>
  <c r="AX386" i="2" s="1"/>
  <c r="AV340" i="2"/>
  <c r="AV205" i="2"/>
  <c r="AN130" i="2"/>
  <c r="AN131" i="2" s="1"/>
  <c r="AR220" i="2"/>
  <c r="AR221" i="2" s="1"/>
  <c r="AV191" i="2"/>
  <c r="BJ190" i="2"/>
  <c r="BG565" i="2"/>
  <c r="BA400" i="2"/>
  <c r="BA401" i="2" s="1"/>
  <c r="AL55" i="2"/>
  <c r="AL56" i="2" s="1"/>
  <c r="AZ535" i="2"/>
  <c r="AZ536" i="2" s="1"/>
  <c r="AP505" i="2"/>
  <c r="AM265" i="2"/>
  <c r="AQ250" i="2"/>
  <c r="AQ251" i="2" s="1"/>
  <c r="AM235" i="2"/>
  <c r="AT190" i="2"/>
  <c r="AT191" i="2" s="1"/>
  <c r="AK55" i="2"/>
  <c r="AK56" i="2" s="1"/>
  <c r="AR715" i="2"/>
  <c r="AR716" i="2" s="1"/>
  <c r="AP640" i="2"/>
  <c r="AX610" i="2"/>
  <c r="AJ310" i="2"/>
  <c r="AJ85" i="2"/>
  <c r="AO940" i="2"/>
  <c r="AO941" i="2" s="1"/>
  <c r="BB910" i="2"/>
  <c r="BB911" i="2" s="1"/>
  <c r="AK835" i="2"/>
  <c r="AK836" i="2" s="1"/>
  <c r="BA535" i="2"/>
  <c r="BA536" i="2" s="1"/>
  <c r="AV325" i="2"/>
  <c r="AU190" i="2"/>
  <c r="AU191" i="2" s="1"/>
  <c r="AN940" i="2"/>
  <c r="AN941" i="2" s="1"/>
  <c r="AJ835" i="2"/>
  <c r="AM940" i="2"/>
  <c r="AO565" i="2"/>
  <c r="AO566" i="2" s="1"/>
  <c r="AL355" i="2"/>
  <c r="AL356" i="2" s="1"/>
  <c r="AY280" i="2"/>
  <c r="AY281" i="2" s="1"/>
  <c r="AL265" i="2"/>
  <c r="AL266" i="2" s="1"/>
  <c r="AP250" i="2"/>
  <c r="AJ55" i="2"/>
  <c r="BB40" i="2"/>
  <c r="BB41" i="2" s="1"/>
  <c r="AZ910" i="2"/>
  <c r="AZ911" i="2" s="1"/>
  <c r="AO865" i="2"/>
  <c r="AO866" i="2" s="1"/>
  <c r="AJ850" i="2"/>
  <c r="AW565" i="2"/>
  <c r="AW566" i="2" s="1"/>
  <c r="AM535" i="2"/>
  <c r="AR460" i="2"/>
  <c r="AR461" i="2" s="1"/>
  <c r="AZ310" i="2"/>
  <c r="AZ311" i="2" s="1"/>
  <c r="AN235" i="2"/>
  <c r="AN236" i="2" s="1"/>
  <c r="BA40" i="2"/>
  <c r="BA41" i="2" s="1"/>
  <c r="BA955" i="2"/>
  <c r="BA956" i="2" s="1"/>
  <c r="AN865" i="2"/>
  <c r="AN866" i="2" s="1"/>
  <c r="AJ685" i="2"/>
  <c r="AV565" i="2"/>
  <c r="AX205" i="2"/>
  <c r="AX206" i="2" s="1"/>
  <c r="AP130" i="2"/>
  <c r="AZ40" i="2"/>
  <c r="AZ41" i="2" s="1"/>
  <c r="AZ775" i="2"/>
  <c r="AZ776" i="2" s="1"/>
  <c r="AP670" i="2"/>
  <c r="AY535" i="2"/>
  <c r="AY536" i="2" s="1"/>
  <c r="AJ415" i="2"/>
  <c r="AO265" i="2"/>
  <c r="AO266" i="2" s="1"/>
  <c r="AM160" i="2"/>
  <c r="AV685" i="2"/>
  <c r="AT610" i="2"/>
  <c r="AN595" i="2"/>
  <c r="AN596" i="2" s="1"/>
  <c r="AJ325" i="2"/>
  <c r="AL160" i="2"/>
  <c r="AL161" i="2" s="1"/>
  <c r="AY70" i="2"/>
  <c r="AY71" i="2" s="1"/>
  <c r="AK730" i="2"/>
  <c r="AK731" i="2" s="1"/>
  <c r="AU685" i="2"/>
  <c r="AU686" i="2" s="1"/>
  <c r="AN670" i="2"/>
  <c r="AN671" i="2" s="1"/>
  <c r="BB550" i="2"/>
  <c r="BB551" i="2" s="1"/>
  <c r="AW535" i="2"/>
  <c r="AW536" i="2" s="1"/>
  <c r="AU490" i="2"/>
  <c r="AU491" i="2" s="1"/>
  <c r="AQ310" i="2"/>
  <c r="AQ311" i="2" s="1"/>
  <c r="BA130" i="2"/>
  <c r="BA131" i="2" s="1"/>
  <c r="AP115" i="2"/>
  <c r="AQ10" i="2"/>
  <c r="AQ11" i="2" s="1"/>
  <c r="AU610" i="2"/>
  <c r="AU611" i="2" s="1"/>
  <c r="AJ490" i="2"/>
  <c r="AR115" i="2"/>
  <c r="AR116" i="2" s="1"/>
  <c r="AZ70" i="2"/>
  <c r="AZ71" i="2" s="1"/>
  <c r="AN835" i="2"/>
  <c r="AL730" i="2"/>
  <c r="AL731" i="2" s="1"/>
  <c r="AX535" i="2"/>
  <c r="AX536" i="2" s="1"/>
  <c r="BB370" i="2"/>
  <c r="BB371" i="2" s="1"/>
  <c r="AN265" i="2"/>
  <c r="AN266" i="2" s="1"/>
  <c r="AR10" i="2"/>
  <c r="AR11" i="2" s="1"/>
  <c r="BB790" i="2"/>
  <c r="BB791" i="2" s="1"/>
  <c r="AJ730" i="2"/>
  <c r="AT685" i="2"/>
  <c r="AT686" i="2" s="1"/>
  <c r="AM670" i="2"/>
  <c r="BA190" i="2"/>
  <c r="BA191" i="2" s="1"/>
  <c r="AZ130" i="2"/>
  <c r="AZ131" i="2" s="1"/>
  <c r="AO115" i="2"/>
  <c r="AO116" i="2" s="1"/>
  <c r="AP10" i="2"/>
  <c r="AL40" i="2"/>
  <c r="AL41" i="2" s="1"/>
  <c r="AV805" i="2"/>
  <c r="AT625" i="2"/>
  <c r="AT626" i="2" s="1"/>
  <c r="AZ430" i="2"/>
  <c r="AZ431" i="2" s="1"/>
  <c r="AK310" i="2"/>
  <c r="AK311" i="2" s="1"/>
  <c r="AK130" i="2"/>
  <c r="AK131" i="2" s="1"/>
  <c r="AW85" i="2"/>
  <c r="AW86" i="2" s="1"/>
  <c r="AK40" i="2"/>
  <c r="AK41" i="2" s="1"/>
  <c r="AM10" i="2"/>
  <c r="AT565" i="2"/>
  <c r="AT566" i="2" s="1"/>
  <c r="AX325" i="2"/>
  <c r="AX326" i="2" s="1"/>
  <c r="AN280" i="2"/>
  <c r="AN281" i="2" s="1"/>
  <c r="AT220" i="2"/>
  <c r="AT221" i="2" s="1"/>
  <c r="AJ190" i="2"/>
  <c r="AN115" i="2"/>
  <c r="AN116" i="2" s="1"/>
  <c r="AL10" i="2"/>
  <c r="AL11" i="2" s="1"/>
  <c r="AR700" i="2"/>
  <c r="AR701" i="2" s="1"/>
  <c r="AV580" i="2"/>
  <c r="AM280" i="2"/>
  <c r="AS220" i="2"/>
  <c r="AK10" i="2"/>
  <c r="AK11" i="2" s="1"/>
  <c r="AX805" i="2"/>
  <c r="AX806" i="2" s="1"/>
  <c r="AZ790" i="2"/>
  <c r="AZ791" i="2" s="1"/>
  <c r="AL610" i="2"/>
  <c r="AL611" i="2" s="1"/>
  <c r="AV445" i="2"/>
  <c r="AV686" i="2" l="1"/>
  <c r="BJ685" i="2"/>
  <c r="AJ416" i="2"/>
  <c r="BF415" i="2"/>
  <c r="AV116" i="2"/>
  <c r="BJ115" i="2"/>
  <c r="BG415" i="2"/>
  <c r="BI190" i="2"/>
  <c r="AS191" i="2"/>
  <c r="AS401" i="2"/>
  <c r="BI400" i="2"/>
  <c r="BJ775" i="2"/>
  <c r="AV776" i="2"/>
  <c r="AJ56" i="2"/>
  <c r="BF55" i="2"/>
  <c r="AJ641" i="2"/>
  <c r="BF640" i="2"/>
  <c r="AV551" i="2"/>
  <c r="BJ550" i="2"/>
  <c r="AP251" i="2"/>
  <c r="BH250" i="2"/>
  <c r="BH580" i="2"/>
  <c r="AP581" i="2"/>
  <c r="AS116" i="2"/>
  <c r="BI115" i="2"/>
  <c r="AW641" i="2"/>
  <c r="BJ640" i="2"/>
  <c r="BF40" i="2"/>
  <c r="AS941" i="2"/>
  <c r="BI940" i="2"/>
  <c r="AO881" i="2"/>
  <c r="BG880" i="2"/>
  <c r="BG820" i="2"/>
  <c r="AM821" i="2"/>
  <c r="AJ161" i="2"/>
  <c r="BF160" i="2"/>
  <c r="BJ700" i="2"/>
  <c r="AV206" i="2"/>
  <c r="BJ205" i="2"/>
  <c r="BB626" i="2"/>
  <c r="BJ625" i="2"/>
  <c r="BJ385" i="2"/>
  <c r="BF865" i="2"/>
  <c r="BJ340" i="2"/>
  <c r="AV341" i="2"/>
  <c r="AX491" i="2"/>
  <c r="BJ490" i="2"/>
  <c r="BG220" i="2"/>
  <c r="BJ910" i="2"/>
  <c r="BJ805" i="2"/>
  <c r="AV806" i="2"/>
  <c r="BF325" i="2"/>
  <c r="AJ326" i="2"/>
  <c r="BJ40" i="2"/>
  <c r="BJ160" i="2"/>
  <c r="AV161" i="2"/>
  <c r="BJ265" i="2"/>
  <c r="AM941" i="2"/>
  <c r="BG940" i="2"/>
  <c r="AV56" i="2"/>
  <c r="BJ55" i="2"/>
  <c r="BF370" i="2"/>
  <c r="BF100" i="2"/>
  <c r="BG100" i="2"/>
  <c r="AM101" i="2"/>
  <c r="BG490" i="2"/>
  <c r="AM491" i="2"/>
  <c r="BF835" i="2"/>
  <c r="AJ836" i="2"/>
  <c r="AJ926" i="2"/>
  <c r="BF925" i="2"/>
  <c r="AV296" i="2"/>
  <c r="BJ295" i="2"/>
  <c r="AP671" i="2"/>
  <c r="BH670" i="2"/>
  <c r="AJ701" i="2"/>
  <c r="BF700" i="2"/>
  <c r="BJ445" i="2"/>
  <c r="AV446" i="2"/>
  <c r="AP776" i="2"/>
  <c r="BH775" i="2"/>
  <c r="AJ86" i="2"/>
  <c r="BF85" i="2"/>
  <c r="BI145" i="2"/>
  <c r="BF310" i="2"/>
  <c r="AJ311" i="2"/>
  <c r="AS731" i="2"/>
  <c r="BI730" i="2"/>
  <c r="AM716" i="2"/>
  <c r="BG715" i="2"/>
  <c r="AS221" i="2"/>
  <c r="BI220" i="2"/>
  <c r="AN836" i="2"/>
  <c r="BG835" i="2"/>
  <c r="BI565" i="2"/>
  <c r="BI490" i="2"/>
  <c r="BH10" i="2"/>
  <c r="AP11" i="2"/>
  <c r="AV506" i="2"/>
  <c r="BJ505" i="2"/>
  <c r="BF610" i="2"/>
  <c r="AJ611" i="2"/>
  <c r="BF475" i="2"/>
  <c r="AJ476" i="2"/>
  <c r="AX611" i="2"/>
  <c r="BJ610" i="2"/>
  <c r="BJ475" i="2"/>
  <c r="BH640" i="2"/>
  <c r="AP641" i="2"/>
  <c r="BH85" i="2"/>
  <c r="AP86" i="2"/>
  <c r="BI340" i="2"/>
  <c r="AS341" i="2"/>
  <c r="BJ535" i="2"/>
  <c r="AM131" i="2"/>
  <c r="BG130" i="2"/>
  <c r="BI910" i="2"/>
  <c r="AS911" i="2"/>
  <c r="AM281" i="2"/>
  <c r="BG280" i="2"/>
  <c r="BG685" i="2"/>
  <c r="AM686" i="2"/>
  <c r="BF940" i="2"/>
  <c r="BJ580" i="2"/>
  <c r="AV581" i="2"/>
  <c r="AJ446" i="2"/>
  <c r="BF445" i="2"/>
  <c r="BI520" i="2"/>
  <c r="BH430" i="2"/>
  <c r="BJ790" i="2"/>
  <c r="BJ130" i="2"/>
  <c r="BG115" i="2"/>
  <c r="BH550" i="2"/>
  <c r="BJ865" i="2"/>
  <c r="BF490" i="2"/>
  <c r="AJ491" i="2"/>
  <c r="AM596" i="2"/>
  <c r="BG595" i="2"/>
  <c r="BJ280" i="2"/>
  <c r="AM956" i="2"/>
  <c r="BG955" i="2"/>
  <c r="BH655" i="2"/>
  <c r="AP656" i="2"/>
  <c r="AS371" i="2"/>
  <c r="BI370" i="2"/>
  <c r="BH490" i="2"/>
  <c r="BH790" i="2"/>
  <c r="AJ191" i="2"/>
  <c r="BF190" i="2"/>
  <c r="BH910" i="2"/>
  <c r="BG535" i="2"/>
  <c r="AM536" i="2"/>
  <c r="BG145" i="2"/>
  <c r="AM146" i="2"/>
  <c r="BG580" i="2"/>
  <c r="BH715" i="2"/>
  <c r="BG745" i="2"/>
  <c r="AM746" i="2"/>
  <c r="BG865" i="2"/>
  <c r="AM866" i="2"/>
  <c r="BH700" i="2"/>
  <c r="AJ656" i="2"/>
  <c r="BF655" i="2"/>
  <c r="BG160" i="2"/>
  <c r="AM161" i="2"/>
  <c r="AV326" i="2"/>
  <c r="BJ325" i="2"/>
  <c r="AJ731" i="2"/>
  <c r="BF730" i="2"/>
  <c r="BH130" i="2"/>
  <c r="AP131" i="2"/>
  <c r="BG370" i="2"/>
  <c r="AM371" i="2"/>
  <c r="BI580" i="2"/>
  <c r="AS581" i="2"/>
  <c r="AV926" i="2"/>
  <c r="BJ925" i="2"/>
  <c r="BJ565" i="2"/>
  <c r="AV566" i="2"/>
  <c r="BF205" i="2"/>
  <c r="AJ206" i="2"/>
  <c r="BF685" i="2"/>
  <c r="AJ686" i="2"/>
  <c r="BG910" i="2"/>
  <c r="AM911" i="2"/>
  <c r="BI685" i="2"/>
  <c r="AM236" i="2"/>
  <c r="BG235" i="2"/>
  <c r="AM266" i="2"/>
  <c r="BG265" i="2"/>
  <c r="BG40" i="2"/>
  <c r="AM41" i="2"/>
  <c r="AS671" i="2"/>
  <c r="BI670" i="2"/>
  <c r="BF130" i="2"/>
  <c r="AP506" i="2"/>
  <c r="BH505" i="2"/>
  <c r="BF715" i="2"/>
  <c r="AJ716" i="2"/>
  <c r="BG460" i="2"/>
  <c r="AM461" i="2"/>
  <c r="BI625" i="2"/>
  <c r="AP116" i="2"/>
  <c r="BH115" i="2"/>
  <c r="AJ851" i="2"/>
  <c r="BF850" i="2"/>
  <c r="AP446" i="2"/>
  <c r="BH445" i="2"/>
  <c r="BH610" i="2"/>
  <c r="BI820" i="2"/>
  <c r="BJ670" i="2"/>
  <c r="AT611" i="2"/>
  <c r="BI610" i="2"/>
  <c r="AV596" i="2"/>
  <c r="BJ595" i="2"/>
  <c r="AV401" i="2"/>
  <c r="BJ400" i="2"/>
  <c r="BI835" i="2"/>
  <c r="AS836" i="2"/>
  <c r="AM671" i="2"/>
  <c r="BG670" i="2"/>
  <c r="AV236" i="2"/>
  <c r="BJ235" i="2"/>
  <c r="AV11" i="2"/>
  <c r="BJ10" i="2"/>
  <c r="BI325" i="2"/>
  <c r="BH280" i="2"/>
  <c r="BG10" i="2"/>
  <c r="AM11" i="2"/>
  <c r="BH940" i="2"/>
  <c r="AP941" i="2"/>
  <c r="BF235" i="2"/>
  <c r="AJ236" i="2"/>
  <c r="BI95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<sst xmlns="http://schemas.openxmlformats.org/spreadsheetml/2006/main" count="85318" uniqueCount="1826">
  <si>
    <t>Year</t>
  </si>
  <si>
    <t>DOY</t>
  </si>
  <si>
    <t>PSDATE</t>
  </si>
  <si>
    <t>SID</t>
  </si>
  <si>
    <t>NumPlts</t>
  </si>
  <si>
    <t>Height</t>
  </si>
  <si>
    <t>PHTD1</t>
  </si>
  <si>
    <t>MSNODE1</t>
  </si>
  <si>
    <t>PFNODE1</t>
  </si>
  <si>
    <t>FRBNUM1</t>
  </si>
  <si>
    <t>PHTD2</t>
  </si>
  <si>
    <t>MSNODE2</t>
  </si>
  <si>
    <t>PFNODE2</t>
  </si>
  <si>
    <t>FRBNUM2</t>
  </si>
  <si>
    <t>ABCNUM</t>
  </si>
  <si>
    <t>SQRNUM</t>
  </si>
  <si>
    <t>FLRNUM</t>
  </si>
  <si>
    <t>GBNUM</t>
  </si>
  <si>
    <t>MBNUM</t>
  </si>
  <si>
    <t>LWPD</t>
  </si>
  <si>
    <t>SWPD</t>
  </si>
  <si>
    <t>CWPD</t>
  </si>
  <si>
    <t>LWAD</t>
  </si>
  <si>
    <t>SWAD</t>
  </si>
  <si>
    <t>MBWAD</t>
  </si>
  <si>
    <t>PWAD</t>
  </si>
  <si>
    <t>CWAD</t>
  </si>
  <si>
    <t>LAID</t>
  </si>
  <si>
    <t>PHTD3</t>
  </si>
  <si>
    <t>MSNODE3</t>
  </si>
  <si>
    <t>PFNODE3</t>
  </si>
  <si>
    <t>FRBNUM3</t>
  </si>
  <si>
    <t>p01-1-S1</t>
  </si>
  <si>
    <t>p01-2-S1</t>
  </si>
  <si>
    <t>p01-3-S1</t>
  </si>
  <si>
    <t>p01-4-S1</t>
  </si>
  <si>
    <t>p02-1-S1</t>
  </si>
  <si>
    <t>p02-2-S1</t>
  </si>
  <si>
    <t>p02-3-S1</t>
  </si>
  <si>
    <t>p02-4-S1</t>
  </si>
  <si>
    <t>p03-1-S1</t>
  </si>
  <si>
    <t>p03-2-S1</t>
  </si>
  <si>
    <t>p03-3-S1</t>
  </si>
  <si>
    <t>p03-4-S1</t>
  </si>
  <si>
    <t>p04-1-S1</t>
  </si>
  <si>
    <t>p04-2-S1</t>
  </si>
  <si>
    <t>p04-3-S1</t>
  </si>
  <si>
    <t>p04-4-S1</t>
  </si>
  <si>
    <t>p05-1-S1</t>
  </si>
  <si>
    <t>p05-2-S1</t>
  </si>
  <si>
    <t>p05-3-S1</t>
  </si>
  <si>
    <t>p05-4-S1</t>
  </si>
  <si>
    <t>p06-1-S1</t>
  </si>
  <si>
    <t>p06-2-S1</t>
  </si>
  <si>
    <t>p06-3-S1</t>
  </si>
  <si>
    <t>p06-4-S1</t>
  </si>
  <si>
    <t>p07-1-S1</t>
  </si>
  <si>
    <t>p07-2-S1</t>
  </si>
  <si>
    <t>p07-3-S1</t>
  </si>
  <si>
    <t>p07-4-S1</t>
  </si>
  <si>
    <t>p08-1-S1</t>
  </si>
  <si>
    <t>p08-2-S1</t>
  </si>
  <si>
    <t>p08-3-S1</t>
  </si>
  <si>
    <t>p08-4-S1</t>
  </si>
  <si>
    <t>p09-1-S1</t>
  </si>
  <si>
    <t>p09-2-S1</t>
  </si>
  <si>
    <t>p09-3-S1</t>
  </si>
  <si>
    <t>p09-4-S1</t>
  </si>
  <si>
    <t>p10-1-S1</t>
  </si>
  <si>
    <t>p10-2-S1</t>
  </si>
  <si>
    <t>p10-3-S1</t>
  </si>
  <si>
    <t>p10-4-S1</t>
  </si>
  <si>
    <t>p11-1-S1</t>
  </si>
  <si>
    <t>p11-2-S1</t>
  </si>
  <si>
    <t>p11-3-S1</t>
  </si>
  <si>
    <t>p11-4-S1</t>
  </si>
  <si>
    <t>p12-1-S1</t>
  </si>
  <si>
    <t>p12-2-S1</t>
  </si>
  <si>
    <t>p12-3-S1</t>
  </si>
  <si>
    <t>p12-4-S1</t>
  </si>
  <si>
    <t>p13-1-S1</t>
  </si>
  <si>
    <t>p13-2-S1</t>
  </si>
  <si>
    <t>p13-3-S1</t>
  </si>
  <si>
    <t>p13-4-S1</t>
  </si>
  <si>
    <t>p14-1-S1</t>
  </si>
  <si>
    <t>p14-2-S1</t>
  </si>
  <si>
    <t>p14-3-S1</t>
  </si>
  <si>
    <t>p14-4-S1</t>
  </si>
  <si>
    <t>p15-1-S1</t>
  </si>
  <si>
    <t>p15-2-S1</t>
  </si>
  <si>
    <t>p15-3-S1</t>
  </si>
  <si>
    <t>p15-4-S1</t>
  </si>
  <si>
    <t>p16-1-S1</t>
  </si>
  <si>
    <t>p16-2-S1</t>
  </si>
  <si>
    <t>p16-3-S1</t>
  </si>
  <si>
    <t>p16-4-S1</t>
  </si>
  <si>
    <t>Above ground height  (cm)</t>
  </si>
  <si>
    <t># pre-fruiting nodes</t>
  </si>
  <si>
    <t>32-</t>
  </si>
  <si>
    <t>28-</t>
  </si>
  <si>
    <t>24-</t>
  </si>
  <si>
    <t>16-</t>
  </si>
  <si>
    <t>12-</t>
  </si>
  <si>
    <t>8-</t>
  </si>
  <si>
    <t>A</t>
  </si>
  <si>
    <t>4-</t>
  </si>
  <si>
    <t>31-</t>
  </si>
  <si>
    <t>27-</t>
  </si>
  <si>
    <t>23-</t>
  </si>
  <si>
    <t>19-</t>
  </si>
  <si>
    <t>15-</t>
  </si>
  <si>
    <t>11-</t>
  </si>
  <si>
    <t>7-</t>
  </si>
  <si>
    <t>SS</t>
  </si>
  <si>
    <t>3-</t>
  </si>
  <si>
    <t>30-</t>
  </si>
  <si>
    <t>26-</t>
  </si>
  <si>
    <t>22-</t>
  </si>
  <si>
    <t>18-</t>
  </si>
  <si>
    <t>14-</t>
  </si>
  <si>
    <t>10-</t>
  </si>
  <si>
    <t>S</t>
  </si>
  <si>
    <t>6-</t>
  </si>
  <si>
    <t>2-</t>
  </si>
  <si>
    <t>AS</t>
  </si>
  <si>
    <t>29-</t>
  </si>
  <si>
    <t>25-</t>
  </si>
  <si>
    <t>21-</t>
  </si>
  <si>
    <t>17-</t>
  </si>
  <si>
    <t>13-</t>
  </si>
  <si>
    <t>9-</t>
  </si>
  <si>
    <t>5-</t>
  </si>
  <si>
    <t>AA</t>
  </si>
  <si>
    <t>1-</t>
  </si>
  <si>
    <t>SMM</t>
  </si>
  <si>
    <t>← ave/plant</t>
  </si>
  <si>
    <t>ave/plant→</t>
  </si>
  <si>
    <t>← plot sums</t>
  </si>
  <si>
    <t>plot sums→</t>
  </si>
  <si>
    <t>node #</t>
  </si>
  <si>
    <t xml:space="preserve">  Initials       ---------      DOY</t>
  </si>
  <si>
    <t>16-4</t>
  </si>
  <si>
    <t># open bolls loose in bag</t>
  </si>
  <si>
    <t># bolls loose in bag</t>
  </si>
  <si>
    <t># flowers loose in bag</t>
  </si>
  <si>
    <t># squares loose in bag</t>
  </si>
  <si>
    <r>
      <rPr>
        <b/>
        <sz val="12"/>
        <rFont val="Arial"/>
        <family val="2"/>
      </rPr>
      <t># open bolls</t>
    </r>
    <r>
      <rPr>
        <sz val="10"/>
        <rFont val="Arial"/>
        <family val="2"/>
      </rPr>
      <t xml:space="preserve"> (on main stem)</t>
    </r>
  </si>
  <si>
    <r>
      <rPr>
        <b/>
        <sz val="12"/>
        <rFont val="Arial"/>
        <family val="2"/>
      </rPr>
      <t># open bolls</t>
    </r>
    <r>
      <rPr>
        <sz val="10"/>
        <rFont val="Arial"/>
        <family val="2"/>
      </rPr>
      <t xml:space="preserve"> (non-fruiting branches)</t>
    </r>
  </si>
  <si>
    <r>
      <rPr>
        <b/>
        <sz val="12"/>
        <rFont val="Arial"/>
        <family val="2"/>
      </rPr>
      <t># open bolls</t>
    </r>
    <r>
      <rPr>
        <sz val="10"/>
        <rFont val="Arial"/>
        <family val="2"/>
      </rPr>
      <t xml:space="preserve"> (fruiting branches)</t>
    </r>
  </si>
  <si>
    <r>
      <rPr>
        <b/>
        <sz val="12"/>
        <rFont val="Arial"/>
        <family val="2"/>
      </rPr>
      <t># green bolls</t>
    </r>
    <r>
      <rPr>
        <sz val="10"/>
        <rFont val="Arial"/>
        <family val="2"/>
      </rPr>
      <t xml:space="preserve"> (on main stem)</t>
    </r>
  </si>
  <si>
    <r>
      <rPr>
        <b/>
        <sz val="12"/>
        <rFont val="Arial"/>
        <family val="2"/>
      </rPr>
      <t># green bolls</t>
    </r>
    <r>
      <rPr>
        <sz val="10"/>
        <rFont val="Arial"/>
        <family val="2"/>
      </rPr>
      <t xml:space="preserve"> (non-fruiting branches)</t>
    </r>
  </si>
  <si>
    <r>
      <rPr>
        <b/>
        <sz val="12"/>
        <rFont val="Arial"/>
        <family val="2"/>
      </rPr>
      <t># green bolls</t>
    </r>
    <r>
      <rPr>
        <sz val="10"/>
        <rFont val="Arial"/>
        <family val="2"/>
      </rPr>
      <t xml:space="preserve"> (fruiting branches)</t>
    </r>
  </si>
  <si>
    <t># white flowers (on main stem)</t>
  </si>
  <si>
    <r>
      <rPr>
        <b/>
        <sz val="12"/>
        <rFont val="Arial"/>
        <family val="2"/>
      </rPr>
      <t># white flowers</t>
    </r>
    <r>
      <rPr>
        <sz val="10"/>
        <rFont val="Arial"/>
        <family val="2"/>
      </rPr>
      <t xml:space="preserve"> (non-fruiting branches)</t>
    </r>
  </si>
  <si>
    <r>
      <rPr>
        <b/>
        <sz val="12"/>
        <rFont val="Arial"/>
        <family val="2"/>
      </rPr>
      <t># white flowers</t>
    </r>
    <r>
      <rPr>
        <sz val="10"/>
        <rFont val="Arial"/>
        <family val="2"/>
      </rPr>
      <t xml:space="preserve"> (fruiting branches)</t>
    </r>
  </si>
  <si>
    <r>
      <rPr>
        <b/>
        <sz val="12"/>
        <rFont val="Arial"/>
        <family val="2"/>
      </rPr>
      <t># squares</t>
    </r>
    <r>
      <rPr>
        <sz val="10"/>
        <rFont val="Arial"/>
        <family val="2"/>
      </rPr>
      <t xml:space="preserve"> (on main stem)</t>
    </r>
  </si>
  <si>
    <r>
      <rPr>
        <b/>
        <sz val="12"/>
        <rFont val="Arial"/>
        <family val="2"/>
      </rPr>
      <t># squares</t>
    </r>
    <r>
      <rPr>
        <sz val="10"/>
        <rFont val="Arial"/>
        <family val="2"/>
      </rPr>
      <t xml:space="preserve"> (non-fruiting branches)</t>
    </r>
  </si>
  <si>
    <r>
      <rPr>
        <b/>
        <sz val="12"/>
        <rFont val="Arial"/>
        <family val="2"/>
      </rPr>
      <t># squares</t>
    </r>
    <r>
      <rPr>
        <sz val="10"/>
        <rFont val="Arial"/>
        <family val="2"/>
      </rPr>
      <t xml:space="preserve"> (fruiting branches)</t>
    </r>
  </si>
  <si>
    <r>
      <rPr>
        <b/>
        <sz val="12"/>
        <rFont val="Arial"/>
        <family val="2"/>
      </rPr>
      <t># abscisions</t>
    </r>
    <r>
      <rPr>
        <sz val="10"/>
        <rFont val="Arial"/>
        <family val="2"/>
      </rPr>
      <t xml:space="preserve"> (on main stem)</t>
    </r>
  </si>
  <si>
    <r>
      <rPr>
        <b/>
        <sz val="12"/>
        <rFont val="Arial"/>
        <family val="2"/>
      </rPr>
      <t># abscisions</t>
    </r>
    <r>
      <rPr>
        <sz val="10"/>
        <rFont val="Arial"/>
        <family val="2"/>
      </rPr>
      <t xml:space="preserve"> (non-fruiting branches)</t>
    </r>
  </si>
  <si>
    <r>
      <rPr>
        <b/>
        <sz val="12"/>
        <rFont val="Arial"/>
        <family val="2"/>
      </rPr>
      <t># abscisions</t>
    </r>
    <r>
      <rPr>
        <sz val="10"/>
        <rFont val="Arial"/>
        <family val="2"/>
      </rPr>
      <t xml:space="preserve"> (fruiting branches)</t>
    </r>
  </si>
  <si>
    <t>DOY into oven (stems &amp; repro)</t>
  </si>
  <si>
    <t>Boll with seeds? (Yes/No)</t>
  </si>
  <si>
    <t>NAWF</t>
  </si>
  <si>
    <t>Fruit loose in sample bag</t>
  </si>
  <si>
    <t>Fruit on non-fruiting branches</t>
  </si>
  <si>
    <t>Fruit on mainstem</t>
  </si>
  <si>
    <t>Fruiting branches      (cont)</t>
  </si>
  <si>
    <r>
      <t xml:space="preserve">Fruiting branches                              </t>
    </r>
    <r>
      <rPr>
        <b/>
        <sz val="10"/>
        <rFont val="Arial"/>
        <family val="2"/>
      </rPr>
      <t xml:space="preserve"> 1=first branch (above   pre-fruiting nodes)</t>
    </r>
  </si>
  <si>
    <r>
      <t>Total  Main Stem nodes</t>
    </r>
    <r>
      <rPr>
        <sz val="8"/>
        <rFont val="Arial"/>
        <family val="2"/>
      </rPr>
      <t xml:space="preserve"> (including coteledonary)</t>
    </r>
  </si>
  <si>
    <t>Mapping</t>
  </si>
  <si>
    <t>Leaf area of sample (cm2)</t>
  </si>
  <si>
    <t>DOY Leaf Area Processed</t>
  </si>
  <si>
    <t>Plant #</t>
  </si>
  <si>
    <t>Plot</t>
  </si>
  <si>
    <t>SA</t>
  </si>
  <si>
    <t>missing</t>
  </si>
  <si>
    <t>16-3</t>
  </si>
  <si>
    <t>ASS</t>
  </si>
  <si>
    <t>16-2</t>
  </si>
  <si>
    <t>veg</t>
  </si>
  <si>
    <t>16-1</t>
  </si>
  <si>
    <t>15-4</t>
  </si>
  <si>
    <t>SH</t>
  </si>
  <si>
    <t>15-3</t>
  </si>
  <si>
    <t>15-2</t>
  </si>
  <si>
    <t>AAA</t>
  </si>
  <si>
    <t>AAS</t>
  </si>
  <si>
    <t>SAS</t>
  </si>
  <si>
    <t>15-1</t>
  </si>
  <si>
    <t>14-4</t>
  </si>
  <si>
    <t>14-3</t>
  </si>
  <si>
    <t>14-2</t>
  </si>
  <si>
    <t>14-1</t>
  </si>
  <si>
    <t>13-4</t>
  </si>
  <si>
    <t>SSS</t>
  </si>
  <si>
    <t>13-3</t>
  </si>
  <si>
    <t>13-2</t>
  </si>
  <si>
    <t>13-1</t>
  </si>
  <si>
    <t>12-4</t>
  </si>
  <si>
    <t>12-3</t>
  </si>
  <si>
    <t>12-2</t>
  </si>
  <si>
    <t>12-1</t>
  </si>
  <si>
    <t>ASA</t>
  </si>
  <si>
    <t>11-4</t>
  </si>
  <si>
    <t>11-3</t>
  </si>
  <si>
    <t>11-2</t>
  </si>
  <si>
    <t>11-1</t>
  </si>
  <si>
    <t>veg branch-no fruit</t>
  </si>
  <si>
    <t>veg branch above a fruiting</t>
  </si>
  <si>
    <t>10-4</t>
  </si>
  <si>
    <t>10-3</t>
  </si>
  <si>
    <t>10-2</t>
  </si>
  <si>
    <t>10-1</t>
  </si>
  <si>
    <t>09-4</t>
  </si>
  <si>
    <t>SSA</t>
  </si>
  <si>
    <t>09-3</t>
  </si>
  <si>
    <t>SAA</t>
  </si>
  <si>
    <t>09-2</t>
  </si>
  <si>
    <t>split branch</t>
  </si>
  <si>
    <t>09-1</t>
  </si>
  <si>
    <t>08-4</t>
  </si>
  <si>
    <t>08-3</t>
  </si>
  <si>
    <t xml:space="preserve"> </t>
  </si>
  <si>
    <t>08-2</t>
  </si>
  <si>
    <t>08-1</t>
  </si>
  <si>
    <t>07-4</t>
  </si>
  <si>
    <t>07-3</t>
  </si>
  <si>
    <t>07-2</t>
  </si>
  <si>
    <t>07-1</t>
  </si>
  <si>
    <t>06-4</t>
  </si>
  <si>
    <t>06-3</t>
  </si>
  <si>
    <t>06-2</t>
  </si>
  <si>
    <t>06-1</t>
  </si>
  <si>
    <t>05-4</t>
  </si>
  <si>
    <t>05-3</t>
  </si>
  <si>
    <t>05-2</t>
  </si>
  <si>
    <t>05-1</t>
  </si>
  <si>
    <t>04-4</t>
  </si>
  <si>
    <t>04-3</t>
  </si>
  <si>
    <t>04-2</t>
  </si>
  <si>
    <t>Mapped midde/largest as mainstem</t>
  </si>
  <si>
    <t>Tri-=stem at node 1.</t>
  </si>
  <si>
    <t>04-1</t>
  </si>
  <si>
    <t>03-4</t>
  </si>
  <si>
    <t>03-3</t>
  </si>
  <si>
    <t>03-2</t>
  </si>
  <si>
    <t>03-1</t>
  </si>
  <si>
    <t>02-4</t>
  </si>
  <si>
    <t>02-3</t>
  </si>
  <si>
    <t>02-2</t>
  </si>
  <si>
    <t>02-1</t>
  </si>
  <si>
    <t>01-4</t>
  </si>
  <si>
    <t>01-3</t>
  </si>
  <si>
    <t>01-2</t>
  </si>
  <si>
    <t>All 3 plants mapped by the same person (above) unless noted.</t>
  </si>
  <si>
    <t>F</t>
  </si>
  <si>
    <t>written on bags</t>
  </si>
  <si>
    <t>01-1</t>
  </si>
  <si>
    <t>M = mature (open) boll</t>
  </si>
  <si>
    <t>KRT, SH, JC, SMM</t>
  </si>
  <si>
    <t>Sampled By:</t>
  </si>
  <si>
    <t>F = white flower     G = green boll</t>
  </si>
  <si>
    <t>0800-0900h</t>
  </si>
  <si>
    <t>Sampling Time:</t>
  </si>
  <si>
    <t>A = abscised site     S = square</t>
  </si>
  <si>
    <t>DOY:</t>
  </si>
  <si>
    <t>Plants collected into paper bags. They are kind of wilty the 2nd day.</t>
  </si>
  <si>
    <t>Notes:</t>
  </si>
  <si>
    <t>Sampling Date:</t>
  </si>
  <si>
    <t>SH, JC, SMM, FS</t>
  </si>
  <si>
    <t>processed by:</t>
  </si>
  <si>
    <t>Plant sampling and Mapping</t>
  </si>
  <si>
    <t>Irrigation scheduling experiment</t>
  </si>
  <si>
    <t>Cotton</t>
  </si>
  <si>
    <t>F13b4</t>
  </si>
  <si>
    <t>100-120</t>
  </si>
  <si>
    <t>80-120</t>
  </si>
  <si>
    <t>120-120</t>
  </si>
  <si>
    <t>120-80</t>
  </si>
  <si>
    <t>100-100</t>
  </si>
  <si>
    <t>120-60</t>
  </si>
  <si>
    <t>60-60</t>
  </si>
  <si>
    <t>100-60</t>
  </si>
  <si>
    <t>80-60</t>
  </si>
  <si>
    <t>60-120</t>
  </si>
  <si>
    <t>120-100</t>
  </si>
  <si>
    <t>60-80</t>
  </si>
  <si>
    <t>80-100</t>
  </si>
  <si>
    <t>60-100</t>
  </si>
  <si>
    <t>80-80</t>
  </si>
  <si>
    <t>100-80</t>
  </si>
  <si>
    <r>
      <t>Leaf Area (cm</t>
    </r>
    <r>
      <rPr>
        <b/>
        <vertAlign val="superscript"/>
        <sz val="7.65"/>
        <rFont val="Arial"/>
        <family val="2"/>
      </rPr>
      <t>2</t>
    </r>
    <r>
      <rPr>
        <b/>
        <sz val="9"/>
        <rFont val="Arial"/>
        <family val="2"/>
      </rPr>
      <t>)</t>
    </r>
  </si>
  <si>
    <t>Mature Bolls (g)</t>
  </si>
  <si>
    <t>Squares, Flowers &amp; Green Bolls (g)</t>
  </si>
  <si>
    <t>Stems (g)</t>
  </si>
  <si>
    <t>Brown leaves (g)</t>
  </si>
  <si>
    <t>Green leaves (g)</t>
  </si>
  <si>
    <t>DOY out of Oven</t>
  </si>
  <si>
    <t>TRT</t>
  </si>
  <si>
    <t xml:space="preserve">Oven temp:       65 ° C        </t>
  </si>
  <si>
    <t>Comments:</t>
  </si>
  <si>
    <t>Weighed by:</t>
  </si>
  <si>
    <t>22 &amp; 23 June</t>
  </si>
  <si>
    <t>Date(s) weighed:</t>
  </si>
  <si>
    <t>plant/m2</t>
  </si>
  <si>
    <t>Density</t>
  </si>
  <si>
    <t>Field Avg</t>
  </si>
  <si>
    <t>p01-1-S2</t>
  </si>
  <si>
    <t>p01-2-S2</t>
  </si>
  <si>
    <t>p01-3-S2</t>
  </si>
  <si>
    <t>p01-4-S2</t>
  </si>
  <si>
    <t>p02-1-S2</t>
  </si>
  <si>
    <t>p02-2-S2</t>
  </si>
  <si>
    <t>p02-3-S2</t>
  </si>
  <si>
    <t>p02-4-S2</t>
  </si>
  <si>
    <t>p03-1-S2</t>
  </si>
  <si>
    <t>p03-2-S2</t>
  </si>
  <si>
    <t>p03-3-S2</t>
  </si>
  <si>
    <t>p03-4-S2</t>
  </si>
  <si>
    <t>p04-1-S2</t>
  </si>
  <si>
    <t>p04-2-S2</t>
  </si>
  <si>
    <t>p04-3-S2</t>
  </si>
  <si>
    <t>p04-4-S2</t>
  </si>
  <si>
    <t>p05-1-S2</t>
  </si>
  <si>
    <t>p05-2-S2</t>
  </si>
  <si>
    <t>p05-3-S2</t>
  </si>
  <si>
    <t>p05-4-S2</t>
  </si>
  <si>
    <t>p06-1-S2</t>
  </si>
  <si>
    <t>p06-2-S2</t>
  </si>
  <si>
    <t>p06-3-S2</t>
  </si>
  <si>
    <t>p06-4-S2</t>
  </si>
  <si>
    <t>p07-1-S2</t>
  </si>
  <si>
    <t>p07-2-S2</t>
  </si>
  <si>
    <t>p07-3-S2</t>
  </si>
  <si>
    <t>p07-4-S2</t>
  </si>
  <si>
    <t>p08-1-S2</t>
  </si>
  <si>
    <t>p08-2-S2</t>
  </si>
  <si>
    <t>p08-3-S2</t>
  </si>
  <si>
    <t>p08-4-S2</t>
  </si>
  <si>
    <t>p09-1-S2</t>
  </si>
  <si>
    <t>p09-2-S2</t>
  </si>
  <si>
    <t>p09-3-S2</t>
  </si>
  <si>
    <t>p09-4-S2</t>
  </si>
  <si>
    <t>p10-1-S2</t>
  </si>
  <si>
    <t>p10-2-S2</t>
  </si>
  <si>
    <t>p10-3-S2</t>
  </si>
  <si>
    <t>p10-4-S2</t>
  </si>
  <si>
    <t>p11-1-S2</t>
  </si>
  <si>
    <t>p11-2-S2</t>
  </si>
  <si>
    <t>p11-3-S2</t>
  </si>
  <si>
    <t>p11-4-S2</t>
  </si>
  <si>
    <t>p12-1-S2</t>
  </si>
  <si>
    <t>p12-2-S2</t>
  </si>
  <si>
    <t>p12-3-S2</t>
  </si>
  <si>
    <t>p12-4-S2</t>
  </si>
  <si>
    <t>p13-1-S2</t>
  </si>
  <si>
    <t>p13-2-S2</t>
  </si>
  <si>
    <t>p13-3-S2</t>
  </si>
  <si>
    <t>p13-4-S2</t>
  </si>
  <si>
    <t>p14-1-S2</t>
  </si>
  <si>
    <t>p14-2-S2</t>
  </si>
  <si>
    <t>p14-3-S2</t>
  </si>
  <si>
    <t>p14-4-S2</t>
  </si>
  <si>
    <t>p15-1-S2</t>
  </si>
  <si>
    <t>p15-2-S2</t>
  </si>
  <si>
    <t>p15-3-S2</t>
  </si>
  <si>
    <t>p15-4-S2</t>
  </si>
  <si>
    <t>p16-1-S2</t>
  </si>
  <si>
    <t>p16-2-S2</t>
  </si>
  <si>
    <t>p16-3-S2</t>
  </si>
  <si>
    <t>p16-4-S2</t>
  </si>
  <si>
    <t>2 ?</t>
  </si>
  <si>
    <t>node 5 - AASS</t>
  </si>
  <si>
    <t>veg branch @ node 5 took over as MS</t>
  </si>
  <si>
    <t>FSA</t>
  </si>
  <si>
    <t>AAAS</t>
  </si>
  <si>
    <t>GAAA</t>
  </si>
  <si>
    <t>SSSSSSAA</t>
  </si>
  <si>
    <t>SASA</t>
  </si>
  <si>
    <t>split stem</t>
  </si>
  <si>
    <t>ASSA</t>
  </si>
  <si>
    <t>AAAA</t>
  </si>
  <si>
    <t>SG</t>
  </si>
  <si>
    <t>JC</t>
  </si>
  <si>
    <t>FAA</t>
  </si>
  <si>
    <t>AAF</t>
  </si>
  <si>
    <t>ASAS</t>
  </si>
  <si>
    <t>SAAA</t>
  </si>
  <si>
    <t>GAA</t>
  </si>
  <si>
    <t>SSG</t>
  </si>
  <si>
    <t>SASSASS</t>
  </si>
  <si>
    <t>SAAS</t>
  </si>
  <si>
    <t>JC ?</t>
  </si>
  <si>
    <t>ASSSSS</t>
  </si>
  <si>
    <t>ASSAS</t>
  </si>
  <si>
    <t>ASSSAASS</t>
  </si>
  <si>
    <t>SSSSASS</t>
  </si>
  <si>
    <t>FS ?</t>
  </si>
  <si>
    <t>GA</t>
  </si>
  <si>
    <t>SAAAASASA</t>
  </si>
  <si>
    <t>SSSSASA</t>
  </si>
  <si>
    <t>SAAASS</t>
  </si>
  <si>
    <t>GASA</t>
  </si>
  <si>
    <t>SASS</t>
  </si>
  <si>
    <t>AASA</t>
  </si>
  <si>
    <t>ASASSSAS</t>
  </si>
  <si>
    <t>FAS</t>
  </si>
  <si>
    <t>GFSAA</t>
  </si>
  <si>
    <t>SSSSS</t>
  </si>
  <si>
    <t>GGAS</t>
  </si>
  <si>
    <t>AASS</t>
  </si>
  <si>
    <t>ASSS</t>
  </si>
  <si>
    <t>SASAS</t>
  </si>
  <si>
    <t>G</t>
  </si>
  <si>
    <t>AASASS</t>
  </si>
  <si>
    <t>SSSA</t>
  </si>
  <si>
    <t>AAAAA</t>
  </si>
  <si>
    <t>GAAAS</t>
  </si>
  <si>
    <t>GSAAA</t>
  </si>
  <si>
    <t>AAASS</t>
  </si>
  <si>
    <t>SSAA</t>
  </si>
  <si>
    <t>FSSS</t>
  </si>
  <si>
    <t>AASSA</t>
  </si>
  <si>
    <t>GSS</t>
  </si>
  <si>
    <t>SSSS</t>
  </si>
  <si>
    <t>FSAA</t>
  </si>
  <si>
    <t>GSSA</t>
  </si>
  <si>
    <t>GAS</t>
  </si>
  <si>
    <t>FS</t>
  </si>
  <si>
    <t>GSA</t>
  </si>
  <si>
    <t>SSASSS</t>
  </si>
  <si>
    <t>ASG</t>
  </si>
  <si>
    <t>FS?</t>
  </si>
  <si>
    <t>AAAAS</t>
  </si>
  <si>
    <t>FAAS</t>
  </si>
  <si>
    <t>GSSSS</t>
  </si>
  <si>
    <t>ASASS</t>
  </si>
  <si>
    <t>SSSASAASS</t>
  </si>
  <si>
    <t>ASAAS</t>
  </si>
  <si>
    <t>ASAASS</t>
  </si>
  <si>
    <t>GFAS</t>
  </si>
  <si>
    <t>ASAA</t>
  </si>
  <si>
    <t>GASS</t>
  </si>
  <si>
    <t>GAAS</t>
  </si>
  <si>
    <t>SSAAS</t>
  </si>
  <si>
    <t>SSSSAS</t>
  </si>
  <si>
    <t>GSSS</t>
  </si>
  <si>
    <t>SSSSSS</t>
  </si>
  <si>
    <t>FAAA</t>
  </si>
  <si>
    <t>SAAASAAS</t>
  </si>
  <si>
    <t>SSAS</t>
  </si>
  <si>
    <t>GAAAA</t>
  </si>
  <si>
    <t>SASAAASSSS</t>
  </si>
  <si>
    <t>AFA</t>
  </si>
  <si>
    <t>missing/veg</t>
  </si>
  <si>
    <t>(node 12) AS</t>
  </si>
  <si>
    <t>AFAA</t>
  </si>
  <si>
    <t>GS</t>
  </si>
  <si>
    <t>ASASSS</t>
  </si>
  <si>
    <t>444 ?</t>
  </si>
  <si>
    <t>n/a ?</t>
  </si>
  <si>
    <t>GGG</t>
  </si>
  <si>
    <t>AAAAASSSS</t>
  </si>
  <si>
    <t>AAAASSAS</t>
  </si>
  <si>
    <t>SASSASAS</t>
  </si>
  <si>
    <t>SPLIT STEM</t>
  </si>
  <si>
    <t>AASASSS</t>
  </si>
  <si>
    <t>SASAAS</t>
  </si>
  <si>
    <t>GFSA</t>
  </si>
  <si>
    <t>FA</t>
  </si>
  <si>
    <t>SSASSAS</t>
  </si>
  <si>
    <t>SSAAASSS</t>
  </si>
  <si>
    <t>SASSSSSSS</t>
  </si>
  <si>
    <t>AASSSS</t>
  </si>
  <si>
    <t>AASASAA</t>
  </si>
  <si>
    <t>GFAA</t>
  </si>
  <si>
    <t>ASSSAS</t>
  </si>
  <si>
    <t>AAASASS</t>
  </si>
  <si>
    <t>GASSS</t>
  </si>
  <si>
    <t>AASSSSSAASASSS</t>
  </si>
  <si>
    <t>SASSA</t>
  </si>
  <si>
    <t>GSAS</t>
  </si>
  <si>
    <t>ASAASSASSSS</t>
  </si>
  <si>
    <t>AGA</t>
  </si>
  <si>
    <t>AASSS</t>
  </si>
  <si>
    <t>SSAAASSSS</t>
  </si>
  <si>
    <t>SAASSSS</t>
  </si>
  <si>
    <t>SAASSSSS</t>
  </si>
  <si>
    <t>AAAASSS</t>
  </si>
  <si>
    <t>SASSSSS</t>
  </si>
  <si>
    <t>GAASA</t>
  </si>
  <si>
    <t>AASAA</t>
  </si>
  <si>
    <t>AAASASASAASS</t>
  </si>
  <si>
    <t>GSAA</t>
  </si>
  <si>
    <t>SSASASASSAS</t>
  </si>
  <si>
    <t>AAAAAASS</t>
  </si>
  <si>
    <t>ASSSSSA</t>
  </si>
  <si>
    <t>AASSAAS</t>
  </si>
  <si>
    <t>AAAASASSSS</t>
  </si>
  <si>
    <t>ASSSASAS</t>
  </si>
  <si>
    <t>AAAAAAA</t>
  </si>
  <si>
    <t>@ 6th node, veg branch became main stem</t>
  </si>
  <si>
    <t>SSSSSSA</t>
  </si>
  <si>
    <t>ASAASSSSSSS</t>
  </si>
  <si>
    <t>AFS</t>
  </si>
  <si>
    <t>SASASS</t>
  </si>
  <si>
    <t>GG</t>
  </si>
  <si>
    <t>SSSSSA</t>
  </si>
  <si>
    <t>FSS</t>
  </si>
  <si>
    <t>ASSSSSSA</t>
  </si>
  <si>
    <t>ASAAAAA</t>
  </si>
  <si>
    <t>ASASAASS</t>
  </si>
  <si>
    <t>ASSSSSAS</t>
  </si>
  <si>
    <t>SAAAAAAS</t>
  </si>
  <si>
    <t>AAAAAAS</t>
  </si>
  <si>
    <t>SASSASSSSS</t>
  </si>
  <si>
    <t>SASSSS</t>
  </si>
  <si>
    <t>AASAS</t>
  </si>
  <si>
    <t>ASASSSS</t>
  </si>
  <si>
    <t>SSAASSASSS</t>
  </si>
  <si>
    <t>ASASAAAAS</t>
  </si>
  <si>
    <t>ASASASSSS</t>
  </si>
  <si>
    <t>FASS</t>
  </si>
  <si>
    <t>AASSASS</t>
  </si>
  <si>
    <t>GAASS</t>
  </si>
  <si>
    <t>ASASASASSSSSSS</t>
  </si>
  <si>
    <t>GGA</t>
  </si>
  <si>
    <t>AF</t>
  </si>
  <si>
    <t>AASSASSSSS</t>
  </si>
  <si>
    <t>AASAASASASS</t>
  </si>
  <si>
    <t>FSSA</t>
  </si>
  <si>
    <t>missing=no branch at node</t>
  </si>
  <si>
    <t>KRT, MH, FS</t>
  </si>
  <si>
    <t>0800-1000</t>
  </si>
  <si>
    <r>
      <t>veg=vegetative branch.</t>
    </r>
    <r>
      <rPr>
        <sz val="11"/>
        <rFont val="Arial"/>
        <family val="2"/>
      </rPr>
      <t xml:space="preserve"> May or may not be a split stem</t>
    </r>
  </si>
  <si>
    <t>SMM, SH, JC, FS</t>
  </si>
  <si>
    <t>Corrected - SMM 18 Jan 2018</t>
  </si>
  <si>
    <t>Proofed - MH 1/16/2018</t>
  </si>
  <si>
    <t>Entered  - SMM 4 Dec 2017</t>
  </si>
  <si>
    <r>
      <t>Leaf Area (cm</t>
    </r>
    <r>
      <rPr>
        <b/>
        <vertAlign val="superscript"/>
        <sz val="7.65"/>
        <rFont val="Arial"/>
        <family val="2"/>
      </rPr>
      <t>2</t>
    </r>
    <r>
      <rPr>
        <b/>
        <sz val="9"/>
        <rFont val="Arial"/>
        <family val="2"/>
      </rPr>
      <t>) (written on bag)</t>
    </r>
  </si>
  <si>
    <t>Flowers &amp; Green Bolls (g)</t>
  </si>
  <si>
    <t>Squares (g)</t>
  </si>
  <si>
    <t>Oven temp:               65 °C</t>
  </si>
  <si>
    <t>6 July-leaves &amp; stems; 11 July - repro</t>
  </si>
  <si>
    <t>p01-1-S3</t>
  </si>
  <si>
    <t>p01-2-S3</t>
  </si>
  <si>
    <t>p01-3-S3</t>
  </si>
  <si>
    <t>p01-4-S3</t>
  </si>
  <si>
    <t>p02-1-S3</t>
  </si>
  <si>
    <t>p02-2-S3</t>
  </si>
  <si>
    <t>p02-3-S3</t>
  </si>
  <si>
    <t>p02-4-S3</t>
  </si>
  <si>
    <t>p03-1-S3</t>
  </si>
  <si>
    <t>p03-2-S3</t>
  </si>
  <si>
    <t>p03-3-S3</t>
  </si>
  <si>
    <t>p03-4-S3</t>
  </si>
  <si>
    <t>p04-1-S3</t>
  </si>
  <si>
    <t>p04-2-S3</t>
  </si>
  <si>
    <t>p04-3-S3</t>
  </si>
  <si>
    <t>p04-4-S3</t>
  </si>
  <si>
    <t>p05-1-S3</t>
  </si>
  <si>
    <t>p05-2-S3</t>
  </si>
  <si>
    <t>p05-3-S3</t>
  </si>
  <si>
    <t>p05-4-S3</t>
  </si>
  <si>
    <t>p06-1-S3</t>
  </si>
  <si>
    <t>p06-2-S3</t>
  </si>
  <si>
    <t>p06-3-S3</t>
  </si>
  <si>
    <t>p06-4-S3</t>
  </si>
  <si>
    <t>p07-1-S3</t>
  </si>
  <si>
    <t>p07-2-S3</t>
  </si>
  <si>
    <t>p07-3-S3</t>
  </si>
  <si>
    <t>p07-4-S3</t>
  </si>
  <si>
    <t>p08-1-S3</t>
  </si>
  <si>
    <t>p08-2-S3</t>
  </si>
  <si>
    <t>p08-3-S3</t>
  </si>
  <si>
    <t>p08-4-S3</t>
  </si>
  <si>
    <t>p09-1-S3</t>
  </si>
  <si>
    <t>p09-2-S3</t>
  </si>
  <si>
    <t>p09-3-S3</t>
  </si>
  <si>
    <t>p09-4-S3</t>
  </si>
  <si>
    <t>p10-1-S3</t>
  </si>
  <si>
    <t>p10-2-S3</t>
  </si>
  <si>
    <t>p10-3-S3</t>
  </si>
  <si>
    <t>p10-4-S3</t>
  </si>
  <si>
    <t>p11-1-S3</t>
  </si>
  <si>
    <t>p11-2-S3</t>
  </si>
  <si>
    <t>p11-3-S3</t>
  </si>
  <si>
    <t>p11-4-S3</t>
  </si>
  <si>
    <t>p12-1-S3</t>
  </si>
  <si>
    <t>p12-2-S3</t>
  </si>
  <si>
    <t>p12-3-S3</t>
  </si>
  <si>
    <t>p12-4-S3</t>
  </si>
  <si>
    <t>p13-1-S3</t>
  </si>
  <si>
    <t>p13-2-S3</t>
  </si>
  <si>
    <t>p13-3-S3</t>
  </si>
  <si>
    <t>p13-4-S3</t>
  </si>
  <si>
    <t>p14-1-S3</t>
  </si>
  <si>
    <t>p14-2-S3</t>
  </si>
  <si>
    <t>p14-3-S3</t>
  </si>
  <si>
    <t>p14-4-S3</t>
  </si>
  <si>
    <t>p15-1-S3</t>
  </si>
  <si>
    <t>p15-2-S3</t>
  </si>
  <si>
    <t>p15-3-S3</t>
  </si>
  <si>
    <t>p15-4-S3</t>
  </si>
  <si>
    <t>p16-1-S3</t>
  </si>
  <si>
    <t>p16-2-S3</t>
  </si>
  <si>
    <t>p16-3-S3</t>
  </si>
  <si>
    <t>p16-4-S3</t>
  </si>
  <si>
    <t>N</t>
  </si>
  <si>
    <t>AAAAAS</t>
  </si>
  <si>
    <t>AAGA</t>
  </si>
  <si>
    <t>AASAASSSSSSSS</t>
  </si>
  <si>
    <t>AGAA</t>
  </si>
  <si>
    <t>AG</t>
  </si>
  <si>
    <t>AAFA</t>
  </si>
  <si>
    <t>AAFSS</t>
  </si>
  <si>
    <t>AAASSASASS</t>
  </si>
  <si>
    <t>AAGS</t>
  </si>
  <si>
    <t>AAAASS</t>
  </si>
  <si>
    <t>AGSSSS</t>
  </si>
  <si>
    <t>AAGAA</t>
  </si>
  <si>
    <t>Y</t>
  </si>
  <si>
    <t>GAAAAS</t>
  </si>
  <si>
    <t>ASAAA</t>
  </si>
  <si>
    <t>AAGAS</t>
  </si>
  <si>
    <t>AGAASA</t>
  </si>
  <si>
    <t>SAAAAASSSS</t>
  </si>
  <si>
    <t>GAASASAASSSSS</t>
  </si>
  <si>
    <t>AAGSA</t>
  </si>
  <si>
    <t>AGS</t>
  </si>
  <si>
    <t>ASSSS</t>
  </si>
  <si>
    <t>AGGSS</t>
  </si>
  <si>
    <t>GAFAS</t>
  </si>
  <si>
    <t>AAG</t>
  </si>
  <si>
    <t>SASSS</t>
  </si>
  <si>
    <t>AAASA</t>
  </si>
  <si>
    <t>GASASSASA</t>
  </si>
  <si>
    <t>GAAASA</t>
  </si>
  <si>
    <t>FAAAS</t>
  </si>
  <si>
    <t>AAFS</t>
  </si>
  <si>
    <t>GSSSA</t>
  </si>
  <si>
    <t>jc</t>
  </si>
  <si>
    <t>SSSAAGGSS</t>
  </si>
  <si>
    <t>AGGFAS</t>
  </si>
  <si>
    <t>AGGA</t>
  </si>
  <si>
    <t>SSSASSS</t>
  </si>
  <si>
    <t>GAASAA</t>
  </si>
  <si>
    <t>SSSSSSS</t>
  </si>
  <si>
    <t>AAAAAA</t>
  </si>
  <si>
    <t>GGSSS</t>
  </si>
  <si>
    <t>AAASASSS</t>
  </si>
  <si>
    <t>AGASSGAASSAASSSS</t>
  </si>
  <si>
    <t>GAASASASAS</t>
  </si>
  <si>
    <t>AFASASAAAA</t>
  </si>
  <si>
    <t>AAGSSSSSS</t>
  </si>
  <si>
    <t>AAGSS</t>
  </si>
  <si>
    <t>GASAGSSASSSS</t>
  </si>
  <si>
    <t>AAGSSSSS</t>
  </si>
  <si>
    <t>GGAAA</t>
  </si>
  <si>
    <t>SM</t>
  </si>
  <si>
    <t>AAASSSS</t>
  </si>
  <si>
    <t>AAGFA</t>
  </si>
  <si>
    <t>AASGAAAAAASASS</t>
  </si>
  <si>
    <t>GGGS</t>
  </si>
  <si>
    <t>AGSSS</t>
  </si>
  <si>
    <t>GGGAAAGASSSSSSSSSSSS</t>
  </si>
  <si>
    <t>GAASSSSSSS</t>
  </si>
  <si>
    <t>nodes 4 + 5 large + node 14. too</t>
  </si>
  <si>
    <t>GASAS</t>
  </si>
  <si>
    <t>ASSASSFASSSSSSSS</t>
  </si>
  <si>
    <t>AASAASSAASSA</t>
  </si>
  <si>
    <t>AGSS</t>
  </si>
  <si>
    <t>GGASS</t>
  </si>
  <si>
    <t>AAAGASS</t>
  </si>
  <si>
    <t>GGGA</t>
  </si>
  <si>
    <t>GAASSSSS</t>
  </si>
  <si>
    <t>GGGGG</t>
  </si>
  <si>
    <t>AGAASS</t>
  </si>
  <si>
    <t>AAAGA</t>
  </si>
  <si>
    <t>GASSSSSSS</t>
  </si>
  <si>
    <t>GSSSASSSS</t>
  </si>
  <si>
    <t>AASSSA</t>
  </si>
  <si>
    <t>AGAFA</t>
  </si>
  <si>
    <t xml:space="preserve">JC </t>
  </si>
  <si>
    <t>GAASASSS</t>
  </si>
  <si>
    <t>AGSA</t>
  </si>
  <si>
    <t>AAGAGS</t>
  </si>
  <si>
    <t>GFA</t>
  </si>
  <si>
    <t>AAAG</t>
  </si>
  <si>
    <t>?</t>
  </si>
  <si>
    <t>ASSSSSSS</t>
  </si>
  <si>
    <t>SSSSASSFS</t>
  </si>
  <si>
    <t>SSSSAAFSS</t>
  </si>
  <si>
    <t>AAGF</t>
  </si>
  <si>
    <t>GSSASSSSSASAAS</t>
  </si>
  <si>
    <t>AAAAAASAAAASSASAS</t>
  </si>
  <si>
    <t>AGAS</t>
  </si>
  <si>
    <t>AAGSAASS</t>
  </si>
  <si>
    <t>AAFSSSASS</t>
  </si>
  <si>
    <t>GAG</t>
  </si>
  <si>
    <t>GAASAFSAASASASASSS</t>
  </si>
  <si>
    <t>gone</t>
  </si>
  <si>
    <t>AASASSSSASSSSS</t>
  </si>
  <si>
    <t>damaged-split stem @ node 13</t>
  </si>
  <si>
    <t>ASSSASSASS</t>
  </si>
  <si>
    <t>AAASAAAAASS</t>
  </si>
  <si>
    <t>AGAAA</t>
  </si>
  <si>
    <t>FSASS</t>
  </si>
  <si>
    <t>GASSA</t>
  </si>
  <si>
    <t>GSAASSA</t>
  </si>
  <si>
    <t>SGG</t>
  </si>
  <si>
    <t>GSASSS</t>
  </si>
  <si>
    <t>GSASS</t>
  </si>
  <si>
    <t>AGASS</t>
  </si>
  <si>
    <t>GGFSSASSAASA</t>
  </si>
  <si>
    <t>AGFSSSSASSS</t>
  </si>
  <si>
    <t>AGSSSSS</t>
  </si>
  <si>
    <t>FGG</t>
  </si>
  <si>
    <t>AGAASSASS</t>
  </si>
  <si>
    <t>SASSSASS</t>
  </si>
  <si>
    <t>AAFSAAA</t>
  </si>
  <si>
    <t>AGSSAA</t>
  </si>
  <si>
    <t>GGAGAA</t>
  </si>
  <si>
    <t>GAGAA</t>
  </si>
  <si>
    <t>GGAA</t>
  </si>
  <si>
    <t>SAGSSSSS</t>
  </si>
  <si>
    <t>SSGASSSS</t>
  </si>
  <si>
    <t>AAAAASS</t>
  </si>
  <si>
    <t>GGAAASA</t>
  </si>
  <si>
    <t>AASASSSSS</t>
  </si>
  <si>
    <t>GAGAGSASASSS</t>
  </si>
  <si>
    <t>GAGSSSSS</t>
  </si>
  <si>
    <t>AGAAS</t>
  </si>
  <si>
    <t>FSSSS</t>
  </si>
  <si>
    <t>AAASASAS</t>
  </si>
  <si>
    <t>FASGSSSS</t>
  </si>
  <si>
    <t>AAGAAAA</t>
  </si>
  <si>
    <t>SSASSSSS</t>
  </si>
  <si>
    <t>AAASSFSSSS</t>
  </si>
  <si>
    <t>GAGA</t>
  </si>
  <si>
    <t>GGAGSSS</t>
  </si>
  <si>
    <t>AGASA</t>
  </si>
  <si>
    <t>GAASSASSSS</t>
  </si>
  <si>
    <t>AAAAASAAAASS</t>
  </si>
  <si>
    <t>AAGGAAGASSASSSS</t>
  </si>
  <si>
    <t>AAGSSGSSASAS</t>
  </si>
  <si>
    <t>GAAGS</t>
  </si>
  <si>
    <t>GGASAS</t>
  </si>
  <si>
    <t>GAAASS</t>
  </si>
  <si>
    <t>AGASAA</t>
  </si>
  <si>
    <t>GASSSSAASS</t>
  </si>
  <si>
    <t>AASAAAAS</t>
  </si>
  <si>
    <t>AGSSAS</t>
  </si>
  <si>
    <t>AAFASS</t>
  </si>
  <si>
    <t>GSSSSS</t>
  </si>
  <si>
    <t>SSAAASSASS</t>
  </si>
  <si>
    <t>GAASGAS</t>
  </si>
  <si>
    <t>GGAASAS</t>
  </si>
  <si>
    <t>FASA</t>
  </si>
  <si>
    <t>AASAAS</t>
  </si>
  <si>
    <t>AAGASA</t>
  </si>
  <si>
    <t>GSAASS</t>
  </si>
  <si>
    <t>AAAGSSSSAASSS</t>
  </si>
  <si>
    <t>AAASSSA</t>
  </si>
  <si>
    <t>AAAFASS</t>
  </si>
  <si>
    <t>FASSASSS</t>
  </si>
  <si>
    <t>GFSAASASSAS</t>
  </si>
  <si>
    <t>AAFSA</t>
  </si>
  <si>
    <t>AGAAAAAAASASSSASSSAA</t>
  </si>
  <si>
    <t>AGAFAASASASSS</t>
  </si>
  <si>
    <t>GAASAASSSAAS</t>
  </si>
  <si>
    <t>AAAASA</t>
  </si>
  <si>
    <t>GAAAAA</t>
  </si>
  <si>
    <t>GAASASASASS</t>
  </si>
  <si>
    <t>AGSSSSSS</t>
  </si>
  <si>
    <t>AASSSSSSS</t>
  </si>
  <si>
    <t>SAASS</t>
  </si>
  <si>
    <t>GGGSASS</t>
  </si>
  <si>
    <t>ASSASASAS</t>
  </si>
  <si>
    <t>GGS</t>
  </si>
  <si>
    <t>AAGAGSSSSS</t>
  </si>
  <si>
    <t>GGSA</t>
  </si>
  <si>
    <t>SSAAA</t>
  </si>
  <si>
    <t>AGAFAAASASASSSSSS</t>
  </si>
  <si>
    <t>ASAASSSSSSSS</t>
  </si>
  <si>
    <t>AAFSASSSS</t>
  </si>
  <si>
    <t>GAAAAASASSAAASSASSS</t>
  </si>
  <si>
    <t>AAAASSA</t>
  </si>
  <si>
    <t>split stem @ node 3</t>
  </si>
  <si>
    <t>AAAAASSASSASSAS</t>
  </si>
  <si>
    <t>AAGAASAAAASASASSS</t>
  </si>
  <si>
    <t>AAAAAAFSSSASSSSASAS</t>
  </si>
  <si>
    <t>AAAAAASSSSSS</t>
  </si>
  <si>
    <t>AAAAAASASSSSSS</t>
  </si>
  <si>
    <t>ASS and SS</t>
  </si>
  <si>
    <t>node #8 veg + fruiting branches</t>
  </si>
  <si>
    <t>AGAASAAGASAASFSSSASASSSSSSA</t>
  </si>
  <si>
    <t>AAAAAA; veg</t>
  </si>
  <si>
    <t>split stem @ node #9</t>
  </si>
  <si>
    <t>GGASFASASASSS</t>
  </si>
  <si>
    <t>AGAAAS</t>
  </si>
  <si>
    <t>AAASASSASASSS</t>
  </si>
  <si>
    <t>GGAFSS</t>
  </si>
  <si>
    <t>AASSASSS</t>
  </si>
  <si>
    <t>AASAGSSAASASAAS</t>
  </si>
  <si>
    <t>GSSSSSSSS</t>
  </si>
  <si>
    <t>ASSASS</t>
  </si>
  <si>
    <t>AAGASASAASAASAA</t>
  </si>
  <si>
    <t>AFSAA</t>
  </si>
  <si>
    <t>AAASAASASASSSSSSS</t>
  </si>
  <si>
    <t>GSASAASS</t>
  </si>
  <si>
    <t>GGFS</t>
  </si>
  <si>
    <t>AFSASSS</t>
  </si>
  <si>
    <t>FFSSS</t>
  </si>
  <si>
    <t>GAFA</t>
  </si>
  <si>
    <t>AGGSA</t>
  </si>
  <si>
    <t>AFSAASSS</t>
  </si>
  <si>
    <t>AAASAAASAS</t>
  </si>
  <si>
    <t>AASAASSS</t>
  </si>
  <si>
    <t>GASSAAASS</t>
  </si>
  <si>
    <t>2 veg branches (large) w/ fruit @ node 6</t>
  </si>
  <si>
    <t>AGSAA</t>
  </si>
  <si>
    <t>AAGAFAAGSSSSASSAAS</t>
  </si>
  <si>
    <t>AASASSSS</t>
  </si>
  <si>
    <t>FGGG</t>
  </si>
  <si>
    <t>AFSSSS</t>
  </si>
  <si>
    <t>GAFSA</t>
  </si>
  <si>
    <t>GSSASS</t>
  </si>
  <si>
    <t>AAGSAA</t>
  </si>
  <si>
    <t>AAFASSSS</t>
  </si>
  <si>
    <t>AAAAAASSSSA</t>
  </si>
  <si>
    <t>AAGAAAASS</t>
  </si>
  <si>
    <t>AGAAAA</t>
  </si>
  <si>
    <t>AAAGAAAAAAAAAAAAAASSSSS</t>
  </si>
  <si>
    <t>AA ; veg</t>
  </si>
  <si>
    <t>veg + fruiting branch node #9</t>
  </si>
  <si>
    <t>AGSGAAAASASSSS</t>
  </si>
  <si>
    <t>VEG</t>
  </si>
  <si>
    <t>split stem @ node #13</t>
  </si>
  <si>
    <t>AAASAAAASAASASASSS</t>
  </si>
  <si>
    <t>AGFS</t>
  </si>
  <si>
    <t>AAAASASASAASS</t>
  </si>
  <si>
    <t>AAAASASAASSS</t>
  </si>
  <si>
    <t>ASSSSASSS</t>
  </si>
  <si>
    <t>GFSSSS</t>
  </si>
  <si>
    <t>ASGSSASAASASA</t>
  </si>
  <si>
    <t>AGGGAAAGAAASSAASSSSSSS</t>
  </si>
  <si>
    <t>AAAAGASSSSSSSS</t>
  </si>
  <si>
    <t>AGGSAA</t>
  </si>
  <si>
    <t>AAAASASASSASAS</t>
  </si>
  <si>
    <t>ASAAAASAASSSSSSAASSSS</t>
  </si>
  <si>
    <t>AAAGASSAASSSAS</t>
  </si>
  <si>
    <t>AFAS</t>
  </si>
  <si>
    <t>GSSAS</t>
  </si>
  <si>
    <t>AFSSS</t>
  </si>
  <si>
    <t>AFSA</t>
  </si>
  <si>
    <t>GAGASS</t>
  </si>
  <si>
    <t>GAASSS</t>
  </si>
  <si>
    <t>GAAASSSGASSASSSSASSASSSS</t>
  </si>
  <si>
    <t>AAAGAASSGSSAASSSSSSSSSSSSSS</t>
  </si>
  <si>
    <t>AAGSSA</t>
  </si>
  <si>
    <t>sh</t>
  </si>
  <si>
    <t>GGSS</t>
  </si>
  <si>
    <t>GGSSSASSAS</t>
  </si>
  <si>
    <t>GASSSSS</t>
  </si>
  <si>
    <t>AGAF</t>
  </si>
  <si>
    <t>AGGAA</t>
  </si>
  <si>
    <t>AAGAFSASSS</t>
  </si>
  <si>
    <t>GAAAAAAAASSS</t>
  </si>
  <si>
    <t>AAGAAGAAASA</t>
  </si>
  <si>
    <t>AAAGAGSSSAASASSSSASS</t>
  </si>
  <si>
    <t>GGSSSS</t>
  </si>
  <si>
    <t>AAGSAAAFSASSSASSSAS</t>
  </si>
  <si>
    <t>AAAAGSAAASASSAASAS</t>
  </si>
  <si>
    <t>AAGAAAGAAASSSASS</t>
  </si>
  <si>
    <t>GF</t>
  </si>
  <si>
    <t>krt, mh, fs, jc</t>
  </si>
  <si>
    <t>July 11 2017</t>
  </si>
  <si>
    <t>fs, sh, smm, mh, jc</t>
  </si>
  <si>
    <t>Oven temp:         65 °C</t>
  </si>
  <si>
    <t>201 &amp; 205</t>
  </si>
  <si>
    <t>p01-1-S4</t>
  </si>
  <si>
    <t>p01-2-S4</t>
  </si>
  <si>
    <t>p01-3-S4</t>
  </si>
  <si>
    <t>p01-4-S4</t>
  </si>
  <si>
    <t>p02-1-S4</t>
  </si>
  <si>
    <t>p02-2-S4</t>
  </si>
  <si>
    <t>p02-3-S4</t>
  </si>
  <si>
    <t>p02-4-S4</t>
  </si>
  <si>
    <t>p03-1-S4</t>
  </si>
  <si>
    <t>p03-2-S4</t>
  </si>
  <si>
    <t>p03-3-S4</t>
  </si>
  <si>
    <t>p03-4-S4</t>
  </si>
  <si>
    <t>p04-1-S4</t>
  </si>
  <si>
    <t>p04-2-S4</t>
  </si>
  <si>
    <t>p04-3-S4</t>
  </si>
  <si>
    <t>p04-4-S4</t>
  </si>
  <si>
    <t>p05-1-S4</t>
  </si>
  <si>
    <t>p05-2-S4</t>
  </si>
  <si>
    <t>p05-3-S4</t>
  </si>
  <si>
    <t>p05-4-S4</t>
  </si>
  <si>
    <t>p06-1-S4</t>
  </si>
  <si>
    <t>p06-2-S4</t>
  </si>
  <si>
    <t>p06-3-S4</t>
  </si>
  <si>
    <t>p06-4-S4</t>
  </si>
  <si>
    <t>p07-1-S4</t>
  </si>
  <si>
    <t>p07-2-S4</t>
  </si>
  <si>
    <t>p07-3-S4</t>
  </si>
  <si>
    <t>p07-4-S4</t>
  </si>
  <si>
    <t>p08-1-S4</t>
  </si>
  <si>
    <t>p08-2-S4</t>
  </si>
  <si>
    <t>p08-3-S4</t>
  </si>
  <si>
    <t>p08-4-S4</t>
  </si>
  <si>
    <t>p09-1-S4</t>
  </si>
  <si>
    <t>p09-2-S4</t>
  </si>
  <si>
    <t>p09-3-S4</t>
  </si>
  <si>
    <t>p09-4-S4</t>
  </si>
  <si>
    <t>p10-1-S4</t>
  </si>
  <si>
    <t>p10-2-S4</t>
  </si>
  <si>
    <t>p10-3-S4</t>
  </si>
  <si>
    <t>p10-4-S4</t>
  </si>
  <si>
    <t>p11-1-S4</t>
  </si>
  <si>
    <t>p11-2-S4</t>
  </si>
  <si>
    <t>p11-3-S4</t>
  </si>
  <si>
    <t>p11-4-S4</t>
  </si>
  <si>
    <t>p12-1-S4</t>
  </si>
  <si>
    <t>p12-2-S4</t>
  </si>
  <si>
    <t>p12-3-S4</t>
  </si>
  <si>
    <t>p12-4-S4</t>
  </si>
  <si>
    <t>p13-1-S4</t>
  </si>
  <si>
    <t>p13-2-S4</t>
  </si>
  <si>
    <t>p13-3-S4</t>
  </si>
  <si>
    <t>p13-4-S4</t>
  </si>
  <si>
    <t>p14-1-S4</t>
  </si>
  <si>
    <t>p14-2-S4</t>
  </si>
  <si>
    <t>p14-3-S4</t>
  </si>
  <si>
    <t>p14-4-S4</t>
  </si>
  <si>
    <t>p15-1-S4</t>
  </si>
  <si>
    <t>p15-2-S4</t>
  </si>
  <si>
    <t>p15-3-S4</t>
  </si>
  <si>
    <t>p15-4-S4</t>
  </si>
  <si>
    <t>p16-1-S4</t>
  </si>
  <si>
    <t>p16-2-S4</t>
  </si>
  <si>
    <t>p16-3-S4</t>
  </si>
  <si>
    <t>p16-4-S4</t>
  </si>
  <si>
    <t>AAAGAS</t>
  </si>
  <si>
    <t>GGAASSSSS</t>
  </si>
  <si>
    <t>GFSSA</t>
  </si>
  <si>
    <t>AAAAAAGSSSSS</t>
  </si>
  <si>
    <t>AAAFSAA</t>
  </si>
  <si>
    <t>GAASSA</t>
  </si>
  <si>
    <t>GAAGA</t>
  </si>
  <si>
    <t>AAAFSS</t>
  </si>
  <si>
    <t>SGGGG</t>
  </si>
  <si>
    <t>AAAAAGAGAAAAGASSASASSASSSSAS</t>
  </si>
  <si>
    <t>AAASSS</t>
  </si>
  <si>
    <t>AAAAGSSSSS</t>
  </si>
  <si>
    <t>AAAAGA</t>
  </si>
  <si>
    <t>GSSAA</t>
  </si>
  <si>
    <t>AAAAAAAGFSSS</t>
  </si>
  <si>
    <t>GASASS</t>
  </si>
  <si>
    <t>GAAGAS</t>
  </si>
  <si>
    <t>GAAGSASASAS</t>
  </si>
  <si>
    <t>GGAGG</t>
  </si>
  <si>
    <t>GAAAGSSAS</t>
  </si>
  <si>
    <t>AAAASSAAS</t>
  </si>
  <si>
    <t>AAAAAAGAAAASASS</t>
  </si>
  <si>
    <t>AGGFA</t>
  </si>
  <si>
    <t>AGGGASASS</t>
  </si>
  <si>
    <t>GGAAS</t>
  </si>
  <si>
    <t>GAAAAAA</t>
  </si>
  <si>
    <t>AGAAAAA</t>
  </si>
  <si>
    <t>AFSASS</t>
  </si>
  <si>
    <t>AAAAFA</t>
  </si>
  <si>
    <t>AAAAGAAAAAAGSAGAAAAAGAAAAAASSSSSSSSSSASSAASS</t>
  </si>
  <si>
    <t>AAAAG</t>
  </si>
  <si>
    <t>GAAGAAAS</t>
  </si>
  <si>
    <t>AGAAGA</t>
  </si>
  <si>
    <t>GAGGASSS</t>
  </si>
  <si>
    <t>GGGASA</t>
  </si>
  <si>
    <t>GGAGSASS</t>
  </si>
  <si>
    <t>GAGGA</t>
  </si>
  <si>
    <t>AAAAGAGAFAASS</t>
  </si>
  <si>
    <t>AAAAAASGGGAGAASASS</t>
  </si>
  <si>
    <t>GAGSA</t>
  </si>
  <si>
    <t>AAAGS</t>
  </si>
  <si>
    <t>AAAASAGAASS</t>
  </si>
  <si>
    <t>AAAFA</t>
  </si>
  <si>
    <t>GGASSSS</t>
  </si>
  <si>
    <t>AAAASAS</t>
  </si>
  <si>
    <t>ASSSSA</t>
  </si>
  <si>
    <t>GGGG</t>
  </si>
  <si>
    <t>AAGSGSAAGAA</t>
  </si>
  <si>
    <t>AAAGAAGASAASS</t>
  </si>
  <si>
    <t>GAAAASSSS</t>
  </si>
  <si>
    <t>GGAASS</t>
  </si>
  <si>
    <t>GSSSSSS</t>
  </si>
  <si>
    <t>AGAG</t>
  </si>
  <si>
    <t>AAAAFASGSSSS</t>
  </si>
  <si>
    <t>GSAAASAAASSAA</t>
  </si>
  <si>
    <t>GAAAASS</t>
  </si>
  <si>
    <t>AGAGA</t>
  </si>
  <si>
    <t>AAAAASGAAAA</t>
  </si>
  <si>
    <t>AAAAFSS</t>
  </si>
  <si>
    <t>AASSSSS</t>
  </si>
  <si>
    <t>AGASSSS</t>
  </si>
  <si>
    <t>AAGAGASSSASSSS</t>
  </si>
  <si>
    <t>GAFS</t>
  </si>
  <si>
    <t>AGSAS</t>
  </si>
  <si>
    <t>GAAAASA</t>
  </si>
  <si>
    <t>AAAFS</t>
  </si>
  <si>
    <t>AAAGAGASASSSS</t>
  </si>
  <si>
    <t>GAAGAGAS</t>
  </si>
  <si>
    <t>GGSAS</t>
  </si>
  <si>
    <t>6A</t>
  </si>
  <si>
    <t>AAASSA</t>
  </si>
  <si>
    <t>AAAAFSA</t>
  </si>
  <si>
    <t>AAAGGA</t>
  </si>
  <si>
    <t>AAASSAS</t>
  </si>
  <si>
    <t>AGASSS</t>
  </si>
  <si>
    <t>AAGGS</t>
  </si>
  <si>
    <t>AAAGSSS</t>
  </si>
  <si>
    <t>AAGAGSS</t>
  </si>
  <si>
    <t>AAFAA</t>
  </si>
  <si>
    <t>GAAGGASSS</t>
  </si>
  <si>
    <t>AAAAASSSSSSSSSSA</t>
  </si>
  <si>
    <t>GGGAS</t>
  </si>
  <si>
    <t>GAGAGAAGSSSS</t>
  </si>
  <si>
    <t>AAAG SSSSSSSSSSSSS</t>
  </si>
  <si>
    <t>AAAASAGAAASA</t>
  </si>
  <si>
    <t>ASGSSSSS</t>
  </si>
  <si>
    <t>AAAGGAAAAA</t>
  </si>
  <si>
    <t>AAAAGSA</t>
  </si>
  <si>
    <t>GSAAS</t>
  </si>
  <si>
    <t>AAAGSA</t>
  </si>
  <si>
    <t>AGASAASSSSS</t>
  </si>
  <si>
    <t>AGAASAASS</t>
  </si>
  <si>
    <t>AAAAGGSSAS</t>
  </si>
  <si>
    <t>GASAA</t>
  </si>
  <si>
    <t>AAAAGAGSGSSSA</t>
  </si>
  <si>
    <t>GAGFAS</t>
  </si>
  <si>
    <t>AAAGAAS</t>
  </si>
  <si>
    <t>GAGSSA</t>
  </si>
  <si>
    <t>AAAAGAAAGGAGAAASSASSSA</t>
  </si>
  <si>
    <t>AAAAASAAAAAAAFASASSSASS</t>
  </si>
  <si>
    <t>GAGAAS</t>
  </si>
  <si>
    <t>AAGGA</t>
  </si>
  <si>
    <t>AAGSSS</t>
  </si>
  <si>
    <t>GGFA</t>
  </si>
  <si>
    <t>AAAAGS</t>
  </si>
  <si>
    <t>GAAAAAASA</t>
  </si>
  <si>
    <t>GGASSSSS</t>
  </si>
  <si>
    <t>ASSASSSSSSSS</t>
  </si>
  <si>
    <t>AAAGAAAAGA</t>
  </si>
  <si>
    <t>SSSSS    AAGAGS</t>
  </si>
  <si>
    <t>AAAAGAGAAAAS</t>
  </si>
  <si>
    <t>GFS</t>
  </si>
  <si>
    <t>GGSSA</t>
  </si>
  <si>
    <t>AAGGSA</t>
  </si>
  <si>
    <t>GGASAA</t>
  </si>
  <si>
    <t>AGGGAGASASASAA</t>
  </si>
  <si>
    <t>AAGGAAS</t>
  </si>
  <si>
    <t>AAAAGFGGAASA</t>
  </si>
  <si>
    <t>AAGAAA</t>
  </si>
  <si>
    <t>AAAAASA</t>
  </si>
  <si>
    <t>AAAAFSSAS</t>
  </si>
  <si>
    <t>GFSSSSSS</t>
  </si>
  <si>
    <t>AAAAASSS</t>
  </si>
  <si>
    <t>SMM-maybe a fruiting branch &amp; a veg branch on the same node? Or 2 fruiting?</t>
  </si>
  <si>
    <t>AAAAGAAAGSA</t>
  </si>
  <si>
    <t>AAASAA</t>
  </si>
  <si>
    <r>
      <rPr>
        <b/>
        <sz val="28"/>
        <color rgb="FFFF0000"/>
        <rFont val="Arial"/>
        <family val="2"/>
      </rPr>
      <t>*</t>
    </r>
    <r>
      <rPr>
        <b/>
        <sz val="14"/>
        <rFont val="Arial"/>
        <family val="2"/>
      </rPr>
      <t>AAF  SSSSSSS</t>
    </r>
  </si>
  <si>
    <r>
      <t>*</t>
    </r>
    <r>
      <rPr>
        <sz val="14"/>
        <rFont val="Arial"/>
        <family val="2"/>
      </rPr>
      <t xml:space="preserve">Another fruiting branch. </t>
    </r>
  </si>
  <si>
    <t>GAAAAAS</t>
  </si>
  <si>
    <t>GGAFSSS</t>
  </si>
  <si>
    <t>AAGGSS</t>
  </si>
  <si>
    <t>AAAAGF</t>
  </si>
  <si>
    <t>GAGSS</t>
  </si>
  <si>
    <t>AGGAGGSSS</t>
  </si>
  <si>
    <t>GAAAAAGGAGAGASSSS</t>
  </si>
  <si>
    <t>GGGSA</t>
  </si>
  <si>
    <t>AAGAAAFSS</t>
  </si>
  <si>
    <t>AAAAAAAAAAASAA</t>
  </si>
  <si>
    <t>AGSSA</t>
  </si>
  <si>
    <t>GGAAASS</t>
  </si>
  <si>
    <t>AAAAAAAAASAAAGAAAAAAAAAAASAAAASSS</t>
  </si>
  <si>
    <t>GAAASSS</t>
  </si>
  <si>
    <t>AAAAAFSGAGAFASASSSSS</t>
  </si>
  <si>
    <t>GGGSSS</t>
  </si>
  <si>
    <t>AAGG</t>
  </si>
  <si>
    <t>AAAAGFAFAGAFASSSAS</t>
  </si>
  <si>
    <t>AAAAASFSSSS</t>
  </si>
  <si>
    <t>AGAAAAGAASSS</t>
  </si>
  <si>
    <t>AGGAS</t>
  </si>
  <si>
    <t>GASAAA</t>
  </si>
  <si>
    <t>z</t>
  </si>
  <si>
    <t>AAAGGAGSSSSSSS</t>
  </si>
  <si>
    <t>ASSSA</t>
  </si>
  <si>
    <t>AAAGG</t>
  </si>
  <si>
    <t>AAAAASAAS</t>
  </si>
  <si>
    <t>AGSAAS</t>
  </si>
  <si>
    <t>AAAAAAAGASAAASS</t>
  </si>
  <si>
    <t>AAGGSSA</t>
  </si>
  <si>
    <t>GAAAAAAGAGAFAS</t>
  </si>
  <si>
    <t>GAAGFAA</t>
  </si>
  <si>
    <t>node 9 AA</t>
  </si>
  <si>
    <t>AASASA</t>
  </si>
  <si>
    <t>SAASASASA</t>
  </si>
  <si>
    <t>AAAASGAAASAA</t>
  </si>
  <si>
    <t>GGGGGS</t>
  </si>
  <si>
    <t>AAAGAGASASASS</t>
  </si>
  <si>
    <t>AGAAGGSSSS</t>
  </si>
  <si>
    <t>AAAAGAGAAAAASAASSSS</t>
  </si>
  <si>
    <t>AGGAAAFASSS</t>
  </si>
  <si>
    <t>GAAGAAAAAA</t>
  </si>
  <si>
    <t>GGASA</t>
  </si>
  <si>
    <t>AAGAASSAASA</t>
  </si>
  <si>
    <t>AAASASASSAS</t>
  </si>
  <si>
    <t>GAAASAASS</t>
  </si>
  <si>
    <t>GAGS</t>
  </si>
  <si>
    <t>GGASSS</t>
  </si>
  <si>
    <t>GAAAGAAAAAGAAAAAASAGAFASASSASS</t>
  </si>
  <si>
    <t>GAAAAAGGAAAGAGASSSASS</t>
  </si>
  <si>
    <t>AAAAASAA</t>
  </si>
  <si>
    <t>AAAFAS</t>
  </si>
  <si>
    <t>AAAGAA</t>
  </si>
  <si>
    <t>GAAFA</t>
  </si>
  <si>
    <t>AAAAGAGAAAASASAASS</t>
  </si>
  <si>
    <t>AAAAGGAAAAGAGAAAAASAAASASSGAASAASSSSSS</t>
  </si>
  <si>
    <t>AAAAGAS</t>
  </si>
  <si>
    <t>AAAAAAGGAAGGAAAFASSASSS</t>
  </si>
  <si>
    <t>GAAAASSS</t>
  </si>
  <si>
    <t>GAAAGFASASSSS</t>
  </si>
  <si>
    <t>GGGSSSSS</t>
  </si>
  <si>
    <t>node  AGFA</t>
  </si>
  <si>
    <t>AGGAAAGFASSSA</t>
  </si>
  <si>
    <t>GGAGAGAAAASSAS</t>
  </si>
  <si>
    <t>AGG</t>
  </si>
  <si>
    <t>AAGASS</t>
  </si>
  <si>
    <t>AAAAGAAGSFSASSS</t>
  </si>
  <si>
    <t>AAAGFS</t>
  </si>
  <si>
    <t>GAAAAAAASAAAASGAAGSSSSASSSSSSS</t>
  </si>
  <si>
    <t>AAAAAASSSS    AS</t>
  </si>
  <si>
    <t>AASGSASASSS</t>
  </si>
  <si>
    <t>GAAGGAAAASSS</t>
  </si>
  <si>
    <t>GGSAA</t>
  </si>
  <si>
    <t>GAAAGSA</t>
  </si>
  <si>
    <t>AAAGASSS</t>
  </si>
  <si>
    <t>AAAAAAAAGAASSSSSSSSS</t>
  </si>
  <si>
    <t>AAAAAAAAAAGGAAAAASSAAAGAASSSSASASSSS</t>
  </si>
  <si>
    <t>GGAGSA</t>
  </si>
  <si>
    <t>AAGGAA</t>
  </si>
  <si>
    <t>AAGAGAAASASS</t>
  </si>
  <si>
    <t>AAGGSASASS</t>
  </si>
  <si>
    <t>AAGAGAAGSSS</t>
  </si>
  <si>
    <t>AAGAGA</t>
  </si>
  <si>
    <t>AAAGFASA</t>
  </si>
  <si>
    <t>GAAAFS</t>
  </si>
  <si>
    <t>GAAAAG</t>
  </si>
  <si>
    <t>GAAG</t>
  </si>
  <si>
    <t>GAAGSA</t>
  </si>
  <si>
    <t>GAAGSAS</t>
  </si>
  <si>
    <t>AGGAAA</t>
  </si>
  <si>
    <t>AGAAGASSSSS</t>
  </si>
  <si>
    <t>GFAAS</t>
  </si>
  <si>
    <t>GAAGAAA</t>
  </si>
  <si>
    <t>AAASAS</t>
  </si>
  <si>
    <t>AGAGFSSS</t>
  </si>
  <si>
    <t>GGGSS</t>
  </si>
  <si>
    <t>AASFAASSS</t>
  </si>
  <si>
    <t>AAAAF</t>
  </si>
  <si>
    <t>AAAAAAGGAAAGASFSASASSS</t>
  </si>
  <si>
    <t>GAAGSS</t>
  </si>
  <si>
    <t>AAGGAGASASAS</t>
  </si>
  <si>
    <t>AGAAGAAGAAS</t>
  </si>
  <si>
    <t>GGGGSSS</t>
  </si>
  <si>
    <t>GGGAA</t>
  </si>
  <si>
    <t>GGASSASAAAA</t>
  </si>
  <si>
    <t>GGAAG</t>
  </si>
  <si>
    <t>MH &amp; JC</t>
  </si>
  <si>
    <t>?-1030h</t>
  </si>
  <si>
    <t>Leaves removed &amp; run through Li-Cor before starting any mapping for most plots.</t>
  </si>
  <si>
    <t>SMM, SH, JC, FS, Sharette (cutting leaves)</t>
  </si>
  <si>
    <t>212 &amp; 214-leaves;  215-squares; 216-stems &amp; bolls</t>
  </si>
  <si>
    <t>p01-1-S5</t>
  </si>
  <si>
    <t>p01-2-S5</t>
  </si>
  <si>
    <t>p01-3-S5</t>
  </si>
  <si>
    <t>p01-4-S5</t>
  </si>
  <si>
    <t>p02-1-S5</t>
  </si>
  <si>
    <t>p02-2-S5</t>
  </si>
  <si>
    <t>p02-3-S5</t>
  </si>
  <si>
    <t>p02-4-S5</t>
  </si>
  <si>
    <t>p03-1-S5</t>
  </si>
  <si>
    <t>p03-2-S5</t>
  </si>
  <si>
    <t>p03-3-S5</t>
  </si>
  <si>
    <t>p03-4-S5</t>
  </si>
  <si>
    <t>p04-1-S5</t>
  </si>
  <si>
    <t>p04-2-S5</t>
  </si>
  <si>
    <t>p04-3-S5</t>
  </si>
  <si>
    <t>p04-4-S5</t>
  </si>
  <si>
    <t>p05-1-S5</t>
  </si>
  <si>
    <t>p05-2-S5</t>
  </si>
  <si>
    <t>p05-3-S5</t>
  </si>
  <si>
    <t>p05-4-S5</t>
  </si>
  <si>
    <t>p06-1-S5</t>
  </si>
  <si>
    <t>p06-2-S5</t>
  </si>
  <si>
    <t>p06-3-S5</t>
  </si>
  <si>
    <t>p06-4-S5</t>
  </si>
  <si>
    <t>p07-1-S5</t>
  </si>
  <si>
    <t>p07-2-S5</t>
  </si>
  <si>
    <t>p07-3-S5</t>
  </si>
  <si>
    <t>p07-4-S5</t>
  </si>
  <si>
    <t>p08-1-S5</t>
  </si>
  <si>
    <t>p08-2-S5</t>
  </si>
  <si>
    <t>p08-3-S5</t>
  </si>
  <si>
    <t>p08-4-S5</t>
  </si>
  <si>
    <t>p09-1-S5</t>
  </si>
  <si>
    <t>p09-2-S5</t>
  </si>
  <si>
    <t>p09-3-S5</t>
  </si>
  <si>
    <t>p09-4-S5</t>
  </si>
  <si>
    <t>p10-1-S5</t>
  </si>
  <si>
    <t>p10-2-S5</t>
  </si>
  <si>
    <t>p10-3-S5</t>
  </si>
  <si>
    <t>p10-4-S5</t>
  </si>
  <si>
    <t>p11-1-S5</t>
  </si>
  <si>
    <t>p11-2-S5</t>
  </si>
  <si>
    <t>p11-3-S5</t>
  </si>
  <si>
    <t>p11-4-S5</t>
  </si>
  <si>
    <t>p12-1-S5</t>
  </si>
  <si>
    <t>p12-2-S5</t>
  </si>
  <si>
    <t>p12-3-S5</t>
  </si>
  <si>
    <t>p12-4-S5</t>
  </si>
  <si>
    <t>p13-1-S5</t>
  </si>
  <si>
    <t>p13-2-S5</t>
  </si>
  <si>
    <t>p13-3-S5</t>
  </si>
  <si>
    <t>p13-4-S5</t>
  </si>
  <si>
    <t>p14-1-S5</t>
  </si>
  <si>
    <t>p14-2-S5</t>
  </si>
  <si>
    <t>p14-3-S5</t>
  </si>
  <si>
    <t>p14-4-S5</t>
  </si>
  <si>
    <t>p15-1-S5</t>
  </si>
  <si>
    <t>p15-2-S5</t>
  </si>
  <si>
    <t>p15-3-S5</t>
  </si>
  <si>
    <t>p15-4-S5</t>
  </si>
  <si>
    <t>p16-1-S5</t>
  </si>
  <si>
    <t>p16-2-S5</t>
  </si>
  <si>
    <t>p16-3-S5</t>
  </si>
  <si>
    <t>p16-4-S5</t>
  </si>
  <si>
    <t>GAGAASS</t>
  </si>
  <si>
    <t>AFSSA</t>
  </si>
  <si>
    <t>MH</t>
  </si>
  <si>
    <t>AGGAAAASGGAAAAAAS</t>
  </si>
  <si>
    <t>GAAAAASS</t>
  </si>
  <si>
    <t>GAAAAAAA</t>
  </si>
  <si>
    <t>AAAAAAGAAAAAAAAAAA</t>
  </si>
  <si>
    <t>GGAAAA</t>
  </si>
  <si>
    <t>AAAAAGAAGAAAGS</t>
  </si>
  <si>
    <t>AAAAAAAG</t>
  </si>
  <si>
    <t>GAAGAAAAAAAAAAAAAGAGAASASAASSS</t>
  </si>
  <si>
    <t>AAAGAAA</t>
  </si>
  <si>
    <t>AAAAAAAAAAAAAAAAAGAAAAAAGAGAAASGAAAGAAAAAAASAAASAASSAS</t>
  </si>
  <si>
    <t>AGAAAAFAS</t>
  </si>
  <si>
    <t>AGAGAAAAAAAAAAAASSASASSSSSSS</t>
  </si>
  <si>
    <t>AAAFSAS</t>
  </si>
  <si>
    <t>AAAAAAAAAAAAAAAAASFAASSAAASSS</t>
  </si>
  <si>
    <t>AAAAAAAAAAAAASSSSSAS</t>
  </si>
  <si>
    <t>GAAAAGAA</t>
  </si>
  <si>
    <t>GAGAAAAAAAGFAAASS</t>
  </si>
  <si>
    <t>GGAAAAA</t>
  </si>
  <si>
    <t>GAAGGSA</t>
  </si>
  <si>
    <t>GGAAAGAAGAAAAAAAAAAA</t>
  </si>
  <si>
    <t>GAGAAA</t>
  </si>
  <si>
    <t>MAA</t>
  </si>
  <si>
    <t>MAAA</t>
  </si>
  <si>
    <t>other is veg</t>
  </si>
  <si>
    <t xml:space="preserve">largest = MS </t>
  </si>
  <si>
    <t>split stem @ node 1</t>
  </si>
  <si>
    <t>AGAAAAAGGAGAAAAAAS</t>
  </si>
  <si>
    <t>AGGGGAGAFAAAA</t>
  </si>
  <si>
    <t>SASASA</t>
  </si>
  <si>
    <t>GAGAAAAAAAAAAAG</t>
  </si>
  <si>
    <t>AAGAAS</t>
  </si>
  <si>
    <t>AGAGAAAAAAAASS</t>
  </si>
  <si>
    <t>GFASASASSSS</t>
  </si>
  <si>
    <t>AAAAAGAAAAAAGAAAA</t>
  </si>
  <si>
    <t>GAAAAAAAGASAAASSSS</t>
  </si>
  <si>
    <t>GGAGA</t>
  </si>
  <si>
    <t>GAAAGA</t>
  </si>
  <si>
    <t>AGGAAGAASASSS</t>
  </si>
  <si>
    <t>AAAAAAAASASSAASAASAASS</t>
  </si>
  <si>
    <t>GAGAGAASGAASSAAA</t>
  </si>
  <si>
    <t>MGAAAAA</t>
  </si>
  <si>
    <t>AAAAAAAAAAAAAAAAAFAAAAAAAAAAAAFAAS</t>
  </si>
  <si>
    <t>ASSSSSSSS</t>
  </si>
  <si>
    <t>GGAAAAAA</t>
  </si>
  <si>
    <t>AAGAAAAAAAAAAAAGS</t>
  </si>
  <si>
    <t>GAAAGFA</t>
  </si>
  <si>
    <t>GAAGGGA</t>
  </si>
  <si>
    <t>AAAAGGGASSAS</t>
  </si>
  <si>
    <t>AAAAAAAGFASSA</t>
  </si>
  <si>
    <t>GAAFS</t>
  </si>
  <si>
    <t>AAAAAG</t>
  </si>
  <si>
    <t>AAAGSASSS</t>
  </si>
  <si>
    <t>GAGAS</t>
  </si>
  <si>
    <t>GAAGAA</t>
  </si>
  <si>
    <t>AAAGAAAA</t>
  </si>
  <si>
    <t>AAAAAAAASGAS</t>
  </si>
  <si>
    <t>AAAAAAAAAAAGAAAAAAAAAAAAASSA / node11 - AA</t>
  </si>
  <si>
    <t>AAAGGAA</t>
  </si>
  <si>
    <t>AAAAAGAAAAGSAAAASSA</t>
  </si>
  <si>
    <t>GAAAAAF</t>
  </si>
  <si>
    <t>GAAAAAG</t>
  </si>
  <si>
    <t>AAAAAGG</t>
  </si>
  <si>
    <t>AAGGAAAAAAAAGAGAAAGAASSAASAS</t>
  </si>
  <si>
    <t>MA</t>
  </si>
  <si>
    <t>ASSSSAAAAGGAAGAAAG / SSSSSSSSS</t>
  </si>
  <si>
    <t>SASAASFAASASSSASSASS / AAAAAAAAAAAAAASASSSS</t>
  </si>
  <si>
    <t>AAAAGAAGAGAFAAAAA</t>
  </si>
  <si>
    <t>AGAGGAAASAASSSSSSS</t>
  </si>
  <si>
    <t>GAAAAAAAAAASSSASSSA</t>
  </si>
  <si>
    <t>GGAAAAAAAAAASSASSASSS</t>
  </si>
  <si>
    <t>AAAGAGAGGAFAA</t>
  </si>
  <si>
    <t>AGAGAAS</t>
  </si>
  <si>
    <t>GAAAAAAASS</t>
  </si>
  <si>
    <t>AAGASGAAASSS</t>
  </si>
  <si>
    <t>AAGAAGAAGAGAAAA</t>
  </si>
  <si>
    <t>AAASSAA</t>
  </si>
  <si>
    <t>GAAAGG</t>
  </si>
  <si>
    <t>node 19 - SA</t>
  </si>
  <si>
    <t>AGAAAAAA</t>
  </si>
  <si>
    <t>GAAAGS</t>
  </si>
  <si>
    <t>AAAAAAAAAAGAAASAAFASSSA</t>
  </si>
  <si>
    <t>AAGGAAA</t>
  </si>
  <si>
    <t>GAAAAAGGGAGFS</t>
  </si>
  <si>
    <t>GAGAAGGSSASSASA</t>
  </si>
  <si>
    <t>GAGG</t>
  </si>
  <si>
    <t>GASASASA</t>
  </si>
  <si>
    <t>GAAAAAAGAAAAA</t>
  </si>
  <si>
    <t>AAAF</t>
  </si>
  <si>
    <t>GSSAAASSSS</t>
  </si>
  <si>
    <t>GAAGGAGAASAGS</t>
  </si>
  <si>
    <t>AGAGASSA</t>
  </si>
  <si>
    <t>AGAAGAAAGASSSSA</t>
  </si>
  <si>
    <t>AGGAAAAAAASS</t>
  </si>
  <si>
    <t>AGAGGAAAAGAAGAFA</t>
  </si>
  <si>
    <t>AAAAAGGAAGAAASS</t>
  </si>
  <si>
    <t>M</t>
  </si>
  <si>
    <t>AAAGAAGASSSSSS</t>
  </si>
  <si>
    <t>GAAAAAGAAAAAAASSSASSSAASSSS</t>
  </si>
  <si>
    <t>MAAAA</t>
  </si>
  <si>
    <t>AAAAGAAAAAGSSAASSSSSSSSASSSSS</t>
  </si>
  <si>
    <t>AAAAAASSAASSSS</t>
  </si>
  <si>
    <t>GGAAAS</t>
  </si>
  <si>
    <t>AASSAA</t>
  </si>
  <si>
    <t>AAAGSAA</t>
  </si>
  <si>
    <t>AAAAAGGAASGAAAAAAASSSS</t>
  </si>
  <si>
    <t>GAAFAAS</t>
  </si>
  <si>
    <t>CGG</t>
  </si>
  <si>
    <t>MGAA</t>
  </si>
  <si>
    <t>MGA</t>
  </si>
  <si>
    <t>GAAAAAAAAASSSS</t>
  </si>
  <si>
    <t>AAAGGAAAAAA</t>
  </si>
  <si>
    <t>AGAAAAS</t>
  </si>
  <si>
    <t>GAAAGASS</t>
  </si>
  <si>
    <t>GAAAAGAAGAAAAASASAGASASSSSS</t>
  </si>
  <si>
    <t>GAAAAASA</t>
  </si>
  <si>
    <t>GAAASSA</t>
  </si>
  <si>
    <t>AAAAGAA</t>
  </si>
  <si>
    <t>GAGAAAGAGASSA</t>
  </si>
  <si>
    <t>AAAAAAAGAAGAAASASASASA</t>
  </si>
  <si>
    <t>AAGAAAAAAGAAAAAAAAAAAAGASAAAAAAAASSS</t>
  </si>
  <si>
    <t>AAGAAGAAGGAASS</t>
  </si>
  <si>
    <t>AAAGAAGAAAAAFASS</t>
  </si>
  <si>
    <t>AGGAGA</t>
  </si>
  <si>
    <t>GAAGAAS</t>
  </si>
  <si>
    <t>AAAAGGAAA</t>
  </si>
  <si>
    <t>AAAASAA</t>
  </si>
  <si>
    <t>GGAAAAAAAAAAAAS</t>
  </si>
  <si>
    <t>MG</t>
  </si>
  <si>
    <t>GAGGAS</t>
  </si>
  <si>
    <t>AAAAAAAAASS</t>
  </si>
  <si>
    <t>AAAGGAAAA</t>
  </si>
  <si>
    <t>GAAGAGSASASASSS</t>
  </si>
  <si>
    <t>GAAAGAGASSSASS</t>
  </si>
  <si>
    <t>GGAAGAAAAAAAA</t>
  </si>
  <si>
    <t>GAFSS</t>
  </si>
  <si>
    <t>GFSS</t>
  </si>
  <si>
    <t>AAGAAAAA</t>
  </si>
  <si>
    <t>AAGGASAAAGAAAAAASSSSASSS</t>
  </si>
  <si>
    <t>AAAFAAA</t>
  </si>
  <si>
    <t>AAAGGGAAAAAAAAAGAAAAAAAAAAGASASASAAAASAASS</t>
  </si>
  <si>
    <t>AAAGAAAAASS</t>
  </si>
  <si>
    <t>node 10 - A</t>
  </si>
  <si>
    <t>AAAGAAAAAAAGASASAGAASSASASASAS</t>
  </si>
  <si>
    <t>GAAAGAAASAAAAAAAAAASAFAAAASAASS</t>
  </si>
  <si>
    <t>AGAAAAAAGGAASSAS</t>
  </si>
  <si>
    <t>GAAAAAAAGAAAAASSS</t>
  </si>
  <si>
    <t>AAGGG</t>
  </si>
  <si>
    <t>AAGAAAGGAASS</t>
  </si>
  <si>
    <t>GGAAFASAASAAAS</t>
  </si>
  <si>
    <t>node 8 - GA</t>
  </si>
  <si>
    <t>AAAGSASS</t>
  </si>
  <si>
    <t>GAAAAAAS</t>
  </si>
  <si>
    <t>AAAAAAAAAASSSSSS</t>
  </si>
  <si>
    <t>AGAAAAAAAAAGA</t>
  </si>
  <si>
    <t>AAAAAAGFGAASS</t>
  </si>
  <si>
    <t>1st fruiting branch</t>
  </si>
  <si>
    <t>several nodes w/ no branches before</t>
  </si>
  <si>
    <t>GAAGAAAAAAAAASASASASSS</t>
  </si>
  <si>
    <t>AAAAGAAAGAAGAAAAAGAGASS</t>
  </si>
  <si>
    <t>AAAAAAAASSS</t>
  </si>
  <si>
    <t>GAAAAGAAAAASS</t>
  </si>
  <si>
    <t>GGGGS</t>
  </si>
  <si>
    <t>AAAAAGGAAAASSSSAS</t>
  </si>
  <si>
    <t>GGAAAAS</t>
  </si>
  <si>
    <t>AAGAGAA</t>
  </si>
  <si>
    <t>AGAGAAAAGAAAAAAAGSAASS</t>
  </si>
  <si>
    <t>GAAASAS</t>
  </si>
  <si>
    <t>MAAGAA</t>
  </si>
  <si>
    <t>AAAAAAGA</t>
  </si>
  <si>
    <t>AAAAAAGGAAAGAGAAAGAAAASS</t>
  </si>
  <si>
    <t>GAAAAAAAGAAAS</t>
  </si>
  <si>
    <t>GAF</t>
  </si>
  <si>
    <t>AFSAS</t>
  </si>
  <si>
    <t>AAAAGAAAAAAAAGG</t>
  </si>
  <si>
    <t>AGFA</t>
  </si>
  <si>
    <t>AAAAAGAAGSSS</t>
  </si>
  <si>
    <t>AAGAGGAAAAAASS</t>
  </si>
  <si>
    <t>AGGGAAAAAS</t>
  </si>
  <si>
    <t>GAAGSFSASSSSSSS</t>
  </si>
  <si>
    <t>AGAGAGAGASSASSSS</t>
  </si>
  <si>
    <t>GAAGAAAAASSS</t>
  </si>
  <si>
    <t>AAAAAAAAGASSSSS</t>
  </si>
  <si>
    <t>AAAAGASSAS</t>
  </si>
  <si>
    <t>AAAAAAAGAAAAAGAGAAAAAAAASA</t>
  </si>
  <si>
    <t>AAAAAGAA</t>
  </si>
  <si>
    <t>AGGG</t>
  </si>
  <si>
    <t>AAGGGAAAAAGSA</t>
  </si>
  <si>
    <t>AGASSAAAASAS</t>
  </si>
  <si>
    <t>AASAAA</t>
  </si>
  <si>
    <t>AAAAAAFSA</t>
  </si>
  <si>
    <t>GAAGAAAAAAAAGAAAAAAASAAASAAAAAASAS</t>
  </si>
  <si>
    <t>AAAGSSAA</t>
  </si>
  <si>
    <t>AGAAAG</t>
  </si>
  <si>
    <t>AAGAAAAGAAAAAG</t>
  </si>
  <si>
    <t>GAAAG</t>
  </si>
  <si>
    <t>GAAAGGGAAGAS</t>
  </si>
  <si>
    <t>GAAAFA</t>
  </si>
  <si>
    <t>AAAAAAAAAAAAAAASGAAASGGAAGSASASASSSAAAASSSS</t>
  </si>
  <si>
    <t>MAAAAASS</t>
  </si>
  <si>
    <t>AAAGAGAAAASAAAASSSSS</t>
  </si>
  <si>
    <t>AAAAAAAA</t>
  </si>
  <si>
    <t>GAASSAA</t>
  </si>
  <si>
    <t>GAGSAA</t>
  </si>
  <si>
    <t>AAGAAAGAGAAAAFAGAGASSASASAASS</t>
  </si>
  <si>
    <t>GGGAAAGAS</t>
  </si>
  <si>
    <t>AAAGASA</t>
  </si>
  <si>
    <t>GAGAASA</t>
  </si>
  <si>
    <t>AAGAAAAAAAAS</t>
  </si>
  <si>
    <t>AGGASA</t>
  </si>
  <si>
    <t>GFSSS</t>
  </si>
  <si>
    <t>AGAAGAGAASSAS</t>
  </si>
  <si>
    <t>AGAGAASAS</t>
  </si>
  <si>
    <t>AGGF</t>
  </si>
  <si>
    <t>AGGAAAAAAAAAAASS</t>
  </si>
  <si>
    <t>AAGAAAGAAGAAAASSAA</t>
  </si>
  <si>
    <t>krt, mh, jc, sh</t>
  </si>
  <si>
    <t>Leaves removed from all samples and run through the LA meter first. D220-221.  Then Mapped</t>
  </si>
  <si>
    <t xml:space="preserve">smm, sh, jc, fs, mh </t>
  </si>
  <si>
    <r>
      <rPr>
        <b/>
        <sz val="26"/>
        <color rgb="FFFF0000"/>
        <rFont val="Arial"/>
        <family val="2"/>
      </rPr>
      <t>*</t>
    </r>
    <r>
      <rPr>
        <sz val="8"/>
        <rFont val="Arial"/>
        <family val="2"/>
      </rPr>
      <t>"1567.76" written on data sheet. Possibly should be "156.76" -SMM</t>
    </r>
  </si>
  <si>
    <t>d227-228   d233-235</t>
  </si>
  <si>
    <t>p01-1-S6</t>
  </si>
  <si>
    <t>p01-2-S6</t>
  </si>
  <si>
    <t>p01-3-S6</t>
  </si>
  <si>
    <t>p01-4-S6</t>
  </si>
  <si>
    <t>p02-1-S6</t>
  </si>
  <si>
    <t>p02-2-S6</t>
  </si>
  <si>
    <t>p02-3-S6</t>
  </si>
  <si>
    <t>p02-4-S6</t>
  </si>
  <si>
    <t>p03-1-S6</t>
  </si>
  <si>
    <t>p03-2-S6</t>
  </si>
  <si>
    <t>p03-3-S6</t>
  </si>
  <si>
    <t>p03-4-S6</t>
  </si>
  <si>
    <t>p04-1-S6</t>
  </si>
  <si>
    <t>p04-2-S6</t>
  </si>
  <si>
    <t>p04-3-S6</t>
  </si>
  <si>
    <t>p04-4-S6</t>
  </si>
  <si>
    <t>p05-1-S6</t>
  </si>
  <si>
    <t>p05-2-S6</t>
  </si>
  <si>
    <t>p05-3-S6</t>
  </si>
  <si>
    <t>p05-4-S6</t>
  </si>
  <si>
    <t>p06-1-S6</t>
  </si>
  <si>
    <t>p06-2-S6</t>
  </si>
  <si>
    <t>p06-3-S6</t>
  </si>
  <si>
    <t>p06-4-S6</t>
  </si>
  <si>
    <t>p07-1-S6</t>
  </si>
  <si>
    <t>p07-2-S6</t>
  </si>
  <si>
    <t>p07-3-S6</t>
  </si>
  <si>
    <t>p07-4-S6</t>
  </si>
  <si>
    <t>p08-1-S6</t>
  </si>
  <si>
    <t>p08-2-S6</t>
  </si>
  <si>
    <t>p08-3-S6</t>
  </si>
  <si>
    <t>p08-4-S6</t>
  </si>
  <si>
    <t>p09-1-S6</t>
  </si>
  <si>
    <t>p09-2-S6</t>
  </si>
  <si>
    <t>p09-3-S6</t>
  </si>
  <si>
    <t>p09-4-S6</t>
  </si>
  <si>
    <t>p10-1-S6</t>
  </si>
  <si>
    <t>p10-2-S6</t>
  </si>
  <si>
    <t>p10-3-S6</t>
  </si>
  <si>
    <t>p10-4-S6</t>
  </si>
  <si>
    <t>p11-1-S6</t>
  </si>
  <si>
    <t>p11-2-S6</t>
  </si>
  <si>
    <t>p11-3-S6</t>
  </si>
  <si>
    <t>p11-4-S6</t>
  </si>
  <si>
    <t>p12-1-S6</t>
  </si>
  <si>
    <t>p12-2-S6</t>
  </si>
  <si>
    <t>p12-3-S6</t>
  </si>
  <si>
    <t>p12-4-S6</t>
  </si>
  <si>
    <t>p13-1-S6</t>
  </si>
  <si>
    <t>p13-2-S6</t>
  </si>
  <si>
    <t>p13-3-S6</t>
  </si>
  <si>
    <t>p13-4-S6</t>
  </si>
  <si>
    <t>p14-1-S6</t>
  </si>
  <si>
    <t>p14-2-S6</t>
  </si>
  <si>
    <t>p14-3-S6</t>
  </si>
  <si>
    <t>p14-4-S6</t>
  </si>
  <si>
    <t>p15-1-S6</t>
  </si>
  <si>
    <t>p15-2-S6</t>
  </si>
  <si>
    <t>p15-3-S6</t>
  </si>
  <si>
    <t>p15-4-S6</t>
  </si>
  <si>
    <t>p16-1-S6</t>
  </si>
  <si>
    <t>p16-2-S6</t>
  </si>
  <si>
    <t>p16-3-S6</t>
  </si>
  <si>
    <t>p16-4-S6</t>
  </si>
  <si>
    <t>p01-1-S7</t>
  </si>
  <si>
    <t>p01-2-S7</t>
  </si>
  <si>
    <t>p01-3-S7</t>
  </si>
  <si>
    <t>p01-4-S7</t>
  </si>
  <si>
    <t>p02-1-S7</t>
  </si>
  <si>
    <t>p02-2-S7</t>
  </si>
  <si>
    <t>p02-3-S7</t>
  </si>
  <si>
    <t>p02-4-S7</t>
  </si>
  <si>
    <t>p03-1-S7</t>
  </si>
  <si>
    <t>p03-2-S7</t>
  </si>
  <si>
    <t>p03-3-S7</t>
  </si>
  <si>
    <t>p03-4-S7</t>
  </si>
  <si>
    <t>p04-1-S7</t>
  </si>
  <si>
    <t>p04-2-S7</t>
  </si>
  <si>
    <t>p04-3-S7</t>
  </si>
  <si>
    <t>p04-4-S7</t>
  </si>
  <si>
    <t>p05-1-S7</t>
  </si>
  <si>
    <t>p05-2-S7</t>
  </si>
  <si>
    <t>p05-3-S7</t>
  </si>
  <si>
    <t>p05-4-S7</t>
  </si>
  <si>
    <t>p06-1-S7</t>
  </si>
  <si>
    <t>p06-2-S7</t>
  </si>
  <si>
    <t>p06-3-S7</t>
  </si>
  <si>
    <t>p06-4-S7</t>
  </si>
  <si>
    <t>p07-1-S7</t>
  </si>
  <si>
    <t>p07-2-S7</t>
  </si>
  <si>
    <t>p07-3-S7</t>
  </si>
  <si>
    <t>p07-4-S7</t>
  </si>
  <si>
    <t>p08-1-S7</t>
  </si>
  <si>
    <t>p08-2-S7</t>
  </si>
  <si>
    <t>p08-3-S7</t>
  </si>
  <si>
    <t>p08-4-S7</t>
  </si>
  <si>
    <t>p09-1-S7</t>
  </si>
  <si>
    <t>p09-2-S7</t>
  </si>
  <si>
    <t>p09-3-S7</t>
  </si>
  <si>
    <t>p09-4-S7</t>
  </si>
  <si>
    <t>p10-1-S7</t>
  </si>
  <si>
    <t>p10-2-S7</t>
  </si>
  <si>
    <t>p10-3-S7</t>
  </si>
  <si>
    <t>p10-4-S7</t>
  </si>
  <si>
    <t>p11-1-S7</t>
  </si>
  <si>
    <t>p11-2-S7</t>
  </si>
  <si>
    <t>p11-3-S7</t>
  </si>
  <si>
    <t>p11-4-S7</t>
  </si>
  <si>
    <t>p12-1-S7</t>
  </si>
  <si>
    <t>p12-2-S7</t>
  </si>
  <si>
    <t>p12-3-S7</t>
  </si>
  <si>
    <t>p12-4-S7</t>
  </si>
  <si>
    <t>p13-1-S7</t>
  </si>
  <si>
    <t>p13-2-S7</t>
  </si>
  <si>
    <t>p13-3-S7</t>
  </si>
  <si>
    <t>p13-4-S7</t>
  </si>
  <si>
    <t>p14-1-S7</t>
  </si>
  <si>
    <t>p14-2-S7</t>
  </si>
  <si>
    <t>p14-3-S7</t>
  </si>
  <si>
    <t>p14-4-S7</t>
  </si>
  <si>
    <t>p15-1-S7</t>
  </si>
  <si>
    <t>p15-2-S7</t>
  </si>
  <si>
    <t>p15-3-S7</t>
  </si>
  <si>
    <t>p15-4-S7</t>
  </si>
  <si>
    <t>p16-1-S7</t>
  </si>
  <si>
    <t>p16-2-S7</t>
  </si>
  <si>
    <t>p16-3-S7</t>
  </si>
  <si>
    <t>p16-4-S7</t>
  </si>
  <si>
    <t>??</t>
  </si>
  <si>
    <t>AMAA</t>
  </si>
  <si>
    <t>AM</t>
  </si>
  <si>
    <t>GGGAAGAAAAAAAAAAAAAAAAA</t>
  </si>
  <si>
    <t>MAAAGAA</t>
  </si>
  <si>
    <t>AMAAA</t>
  </si>
  <si>
    <t>AAGAAGAAAGAS</t>
  </si>
  <si>
    <t>AMM</t>
  </si>
  <si>
    <t>AAAGGAAAAS</t>
  </si>
  <si>
    <t>GAGAAAA</t>
  </si>
  <si>
    <t>MAAAAGGG</t>
  </si>
  <si>
    <t>AAAGF</t>
  </si>
  <si>
    <t>AAAAGGAAGAGGAASAAASSS</t>
  </si>
  <si>
    <t>AMA</t>
  </si>
  <si>
    <t>AAAAGGAGAGSS</t>
  </si>
  <si>
    <t>AAAGGAGAAAS</t>
  </si>
  <si>
    <t>AAAAAAGAAGGAAS</t>
  </si>
  <si>
    <t>AFSS</t>
  </si>
  <si>
    <t>GAFAA</t>
  </si>
  <si>
    <t>AGAAG</t>
  </si>
  <si>
    <t>MGG</t>
  </si>
  <si>
    <t>AAAGGAAS</t>
  </si>
  <si>
    <t>AAGGAAAAAA</t>
  </si>
  <si>
    <t>AAAAAAAAGGAGAAAASAAGAFAAASSASS</t>
  </si>
  <si>
    <t>AAAGAAGAAAAAAAAASAAGAAASASASSAAS</t>
  </si>
  <si>
    <t>AGAAAAAAASS</t>
  </si>
  <si>
    <t>MAGGAA</t>
  </si>
  <si>
    <t>MAAAAAAAGAAAAAAAAAGSAAASSFASSSSSSS</t>
  </si>
  <si>
    <t>AGAAGAAAAGAAGSA</t>
  </si>
  <si>
    <t>AAAAAAGAAS</t>
  </si>
  <si>
    <t>MAAAGGA</t>
  </si>
  <si>
    <t>MGAAG</t>
  </si>
  <si>
    <t>AMGG</t>
  </si>
  <si>
    <t>GM</t>
  </si>
  <si>
    <t>MAAAG</t>
  </si>
  <si>
    <t>AAAGGAS</t>
  </si>
  <si>
    <t>AAAGGS</t>
  </si>
  <si>
    <t>GAAGASSS</t>
  </si>
  <si>
    <t>AGAAAASAAAAAS</t>
  </si>
  <si>
    <t>AAAAASAS</t>
  </si>
  <si>
    <t>AAAAAAAAAASSASS</t>
  </si>
  <si>
    <t>MAAG</t>
  </si>
  <si>
    <t xml:space="preserve"> AAAAAAS      AAAA </t>
  </si>
  <si>
    <t>MAAAAG</t>
  </si>
  <si>
    <t>MMAAG</t>
  </si>
  <si>
    <t>GAGAGGAAAAS</t>
  </si>
  <si>
    <t>MGAGAA</t>
  </si>
  <si>
    <t>AGAAAAAAASAAAGAASSASASASSSSSS</t>
  </si>
  <si>
    <t>GAGAAAAAAASS</t>
  </si>
  <si>
    <t>GGAG</t>
  </si>
  <si>
    <t>AGGAAAAAAAAA</t>
  </si>
  <si>
    <t>AAAAAASSSS</t>
  </si>
  <si>
    <t>AAAAAGAAAAAAAAAAGAASASSSS</t>
  </si>
  <si>
    <t>AAM</t>
  </si>
  <si>
    <t>MAAAAA</t>
  </si>
  <si>
    <t>AAGAG</t>
  </si>
  <si>
    <t>MMA</t>
  </si>
  <si>
    <t>AMMAGAAAAGAASS</t>
  </si>
  <si>
    <t>AAAAAGAAAAAAAASSAAAASAASSGASSGASSAASSFASSSAASSSASS</t>
  </si>
  <si>
    <t>AGAGAGAAAGAAAGAAAGAAGASAGAGAAAAASAAASSASSSAAS</t>
  </si>
  <si>
    <t>AGAAAAAAAAAGAAGAAAAAAAAGSAAAAASSSSS</t>
  </si>
  <si>
    <t>AAGGAAFA</t>
  </si>
  <si>
    <t>AGAAGAAAAAAASAASS</t>
  </si>
  <si>
    <t>AAAGAG</t>
  </si>
  <si>
    <t>MGAAAAGAAGGGAAAAGGAAGAAGGAAAAGASS</t>
  </si>
  <si>
    <t>NODE 9: AAAAAAGGAAA</t>
  </si>
  <si>
    <t>AAAAAAAS</t>
  </si>
  <si>
    <t>AGAAAAAAAAAAGASAAAAASAAASSS</t>
  </si>
  <si>
    <t>GAASSAS</t>
  </si>
  <si>
    <t>AAAGAAAAGAAAAAAAAASSSASSSS</t>
  </si>
  <si>
    <t>AAMA</t>
  </si>
  <si>
    <t>AGAAAAAAAGAAAAAAAAAASS</t>
  </si>
  <si>
    <t>AGGGGGS</t>
  </si>
  <si>
    <t>AAMGA</t>
  </si>
  <si>
    <t>MAGM</t>
  </si>
  <si>
    <t>AAAM</t>
  </si>
  <si>
    <t>AGGAGAAAAAS</t>
  </si>
  <si>
    <t>AAAAGAGAAASS</t>
  </si>
  <si>
    <t>MGAAGAAA</t>
  </si>
  <si>
    <t>GGAAAAG</t>
  </si>
  <si>
    <t>AMG</t>
  </si>
  <si>
    <t>GGAAAAGGAAAAAAAGAAAAAA</t>
  </si>
  <si>
    <t>AAAGAAAAS</t>
  </si>
  <si>
    <t>MAG</t>
  </si>
  <si>
    <t>AAAAAAGAAAAAAGAAAAAAGAAAAAAAAAGAAAAAAAAS</t>
  </si>
  <si>
    <t>AAAGAGAAAAAGAAGAA</t>
  </si>
  <si>
    <t>MMAA</t>
  </si>
  <si>
    <t>AAAAGGGGAAGGS</t>
  </si>
  <si>
    <t>MAGAAG</t>
  </si>
  <si>
    <t>AAMAAAAAAAAAAAGAAAAAS</t>
  </si>
  <si>
    <t>GAAAAGA</t>
  </si>
  <si>
    <t>AAGAAAAAGAASASSSSA</t>
  </si>
  <si>
    <t>GAAGG</t>
  </si>
  <si>
    <t>AAGAF</t>
  </si>
  <si>
    <t>AAAAGAAGASSS</t>
  </si>
  <si>
    <t>AGAAASS</t>
  </si>
  <si>
    <t>GAGGGA</t>
  </si>
  <si>
    <t>AAAGAAAAGGAGAAGAASS</t>
  </si>
  <si>
    <t>AAGAGGGAAAAASGAAAGSSSSSSSSS</t>
  </si>
  <si>
    <t>MAGA</t>
  </si>
  <si>
    <t>All leaves removed &amp; run on Li-Cor on d234 &amp; 235</t>
  </si>
  <si>
    <t>MH, KRT, JC</t>
  </si>
  <si>
    <t>0630-</t>
  </si>
  <si>
    <t>Only 1 plant per plot collected</t>
  </si>
  <si>
    <t>JC, SH MH, SMM</t>
  </si>
  <si>
    <t>Leaves-241-242;  squares &amp; MB-242;   stems &amp; GB-243</t>
  </si>
  <si>
    <t>36-</t>
  </si>
  <si>
    <t>35-</t>
  </si>
  <si>
    <t>34-</t>
  </si>
  <si>
    <t>33-</t>
  </si>
  <si>
    <t>AASG</t>
  </si>
  <si>
    <t>SGSS</t>
  </si>
  <si>
    <t>ASGSS</t>
  </si>
  <si>
    <t>GSSFS</t>
  </si>
  <si>
    <t>AAAAAAAAAAAGAGSSS</t>
  </si>
  <si>
    <t>AGAGAS</t>
  </si>
  <si>
    <t>AAMAMAAAAAAA</t>
  </si>
  <si>
    <t>AGAGG</t>
  </si>
  <si>
    <t>MS</t>
  </si>
  <si>
    <t>ASGA</t>
  </si>
  <si>
    <t>MAAAAS</t>
  </si>
  <si>
    <t>MMAAAAGG</t>
  </si>
  <si>
    <t>MAAM</t>
  </si>
  <si>
    <t>MAM</t>
  </si>
  <si>
    <t>MM</t>
  </si>
  <si>
    <t>AAAAAAAAAA</t>
  </si>
  <si>
    <t>AAMM</t>
  </si>
  <si>
    <t>AAAAAAAAAAAA</t>
  </si>
  <si>
    <t>MMAAAAGASS</t>
  </si>
  <si>
    <t>AAAAAM</t>
  </si>
  <si>
    <t>AAAAH</t>
  </si>
  <si>
    <t>AAGAAG</t>
  </si>
  <si>
    <t>GAGFS</t>
  </si>
  <si>
    <t>fruiting branch #33- s</t>
  </si>
  <si>
    <t>MAMA</t>
  </si>
  <si>
    <t>AAAMAA</t>
  </si>
  <si>
    <t>fruiting branch #33 - s</t>
  </si>
  <si>
    <t>AMGAAAAAAGAGAGAGSASSS</t>
  </si>
  <si>
    <t>MAAGAGGAAGGGGS</t>
  </si>
  <si>
    <t>SSSG</t>
  </si>
  <si>
    <t>GSG</t>
  </si>
  <si>
    <t>MAGAAAA</t>
  </si>
  <si>
    <t>AMAAAA</t>
  </si>
  <si>
    <t>AMAGA</t>
  </si>
  <si>
    <t>AAAGAGGAAGA</t>
  </si>
  <si>
    <t>AAMMAAAGGAA</t>
  </si>
  <si>
    <t>AAAAMAAAGAAS</t>
  </si>
  <si>
    <t>AAMAAA</t>
  </si>
  <si>
    <t>AAAAAAAAAGAAS</t>
  </si>
  <si>
    <t>MAAS</t>
  </si>
  <si>
    <t>MMM</t>
  </si>
  <si>
    <t>AAAAMMAAAAAGAAAGAGAAAAGGGAA</t>
  </si>
  <si>
    <t>AAGGAS</t>
  </si>
  <si>
    <t>AAAAAFAS</t>
  </si>
  <si>
    <t>AAGGGFSSSS</t>
  </si>
  <si>
    <t>AAAAAAAAGAAS</t>
  </si>
  <si>
    <t>AAAAAAMAAAAGAAS</t>
  </si>
  <si>
    <t>damage at bottom / split stem</t>
  </si>
  <si>
    <t>AAAMMAMMMAAAAAGAAAS</t>
  </si>
  <si>
    <t>AAMAAAA</t>
  </si>
  <si>
    <t>AAAAMG</t>
  </si>
  <si>
    <t>SGS</t>
  </si>
  <si>
    <t>GSAM</t>
  </si>
  <si>
    <t>AAAAAGAAAAASSS</t>
  </si>
  <si>
    <t>GASSM</t>
  </si>
  <si>
    <t>MAMAA</t>
  </si>
  <si>
    <t>MB</t>
  </si>
  <si>
    <t>AAMAAMMMAAAASS</t>
  </si>
  <si>
    <t xml:space="preserve">tri-stem @ node 1 </t>
  </si>
  <si>
    <t>AAAAAMGAA</t>
  </si>
  <si>
    <t>AAAMAAAMAAAMAAAAAAAAGGAAAAAGGAAA</t>
  </si>
  <si>
    <t>AAAAAAMAGAAAGAAGA</t>
  </si>
  <si>
    <t>AMGA</t>
  </si>
  <si>
    <t>MAAGAF</t>
  </si>
  <si>
    <t>MAGG</t>
  </si>
  <si>
    <t>MAAAGAAA</t>
  </si>
  <si>
    <t>AAMAAGGAAASSSSS</t>
  </si>
  <si>
    <t>AAGFG</t>
  </si>
  <si>
    <t>AAAAGGA</t>
  </si>
  <si>
    <t>MAGAA</t>
  </si>
  <si>
    <t>AMAM</t>
  </si>
  <si>
    <t>MMAAA</t>
  </si>
  <si>
    <t>AAMMMGAAGGA</t>
  </si>
  <si>
    <t>MAAAAGAAAAAAGAAAGASS</t>
  </si>
  <si>
    <t>AAMG</t>
  </si>
  <si>
    <t>AGGS</t>
  </si>
  <si>
    <t>MAAAAAAAAAAAGGGAAGAGAAAAA</t>
  </si>
  <si>
    <t>MAAGA</t>
  </si>
  <si>
    <t>AAAMAG</t>
  </si>
  <si>
    <t>AMAAAAAMAAAAAGAAASSS</t>
  </si>
  <si>
    <t>MMAAMMAAAGGAASS</t>
  </si>
  <si>
    <t>AMAMG</t>
  </si>
  <si>
    <t>SSM</t>
  </si>
  <si>
    <t>AAAAAAG</t>
  </si>
  <si>
    <t>MMG</t>
  </si>
  <si>
    <t>AASF</t>
  </si>
  <si>
    <t>AAAMMMAAAAAGSAS</t>
  </si>
  <si>
    <t>MMMA</t>
  </si>
  <si>
    <t>AMAAMAGAGAAGAAA</t>
  </si>
  <si>
    <t>MAAMAAAAMAAAAAAAGA</t>
  </si>
  <si>
    <t>MAAAS</t>
  </si>
  <si>
    <t>AAMMSS</t>
  </si>
  <si>
    <t>AAAAAMG</t>
  </si>
  <si>
    <t>AAAAM</t>
  </si>
  <si>
    <t>MAAAAGA</t>
  </si>
  <si>
    <t>MAMMAA</t>
  </si>
  <si>
    <t>AMMAASSS</t>
  </si>
  <si>
    <t>AAAGMAAAGGAAGASSSS</t>
  </si>
  <si>
    <t>AMAS</t>
  </si>
  <si>
    <t>AAAMMMAAAGGAAAAAAA</t>
  </si>
  <si>
    <t>AMMAA</t>
  </si>
  <si>
    <t>MGAG</t>
  </si>
  <si>
    <t>MAAGGA</t>
  </si>
  <si>
    <t>AMAG</t>
  </si>
  <si>
    <t>AAAMA</t>
  </si>
  <si>
    <t>AAMSSSS</t>
  </si>
  <si>
    <t>AAMAAMMAMAMAASSSSSSS</t>
  </si>
  <si>
    <t>Not many brown leaves on plants.</t>
  </si>
  <si>
    <t>mh, krt</t>
  </si>
  <si>
    <t>Some leaves a bit wilty (old) in field).</t>
  </si>
  <si>
    <t>All leaves removed &amp; run on leaf area meter on d255 &amp; 256.</t>
  </si>
  <si>
    <t>MH, SMM, SH</t>
  </si>
  <si>
    <t xml:space="preserve">1 Plant per plot </t>
  </si>
  <si>
    <t>Suzette</t>
  </si>
  <si>
    <t>Leaves 263, Repro + Stems 264 +265</t>
  </si>
  <si>
    <t>LAIDL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</si>
</sst>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mm/dd/yyyy"/>
    <numFmt numFmtId="165" formatCode="0.0"/>
    <numFmt numFmtId="166" formatCode="0.000"/>
    <numFmt numFmtId="167" formatCode="000"/>
    <numFmt numFmtId="168" formatCode="00"/>
    <numFmt numFmtId="169" formatCode="[$-409]d\-mmm\-yy;@"/>
  </numFmts>
  <fonts count="3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8"/>
      <name val="Arial"/>
      <family val="2"/>
    </font>
    <font>
      <sz val="30"/>
      <name val="Arial"/>
      <family val="2"/>
    </font>
    <font>
      <b/>
      <sz val="12"/>
      <name val="Arial"/>
      <family val="2"/>
    </font>
    <font>
      <b/>
      <sz val="30"/>
      <name val="Arial"/>
      <family val="2"/>
    </font>
    <font>
      <sz val="9"/>
      <name val="Arial"/>
      <family val="2"/>
    </font>
    <font>
      <sz val="20"/>
      <name val="Arial"/>
      <family val="2"/>
    </font>
    <font>
      <sz val="8"/>
      <name val="Arial"/>
      <family val="2"/>
    </font>
    <font>
      <b/>
      <sz val="30"/>
      <name val="Arial Rounded MT Bold"/>
      <family val="2"/>
    </font>
    <font>
      <b/>
      <sz val="11"/>
      <name val="Arial"/>
      <family val="2"/>
    </font>
    <font>
      <b/>
      <sz val="15"/>
      <name val="Arial"/>
      <family val="2"/>
    </font>
    <font>
      <sz val="11"/>
      <name val="Arial"/>
      <family val="2"/>
    </font>
    <font>
      <b/>
      <sz val="24"/>
      <name val="Arial"/>
      <family val="2"/>
    </font>
    <font>
      <b/>
      <sz val="16"/>
      <name val="Aptos Narrow"/>
      <family val="2"/>
      <scheme val="minor"/>
    </font>
    <font>
      <sz val="18"/>
      <color rgb="FFFF0000"/>
      <name val="Arial"/>
      <family val="2"/>
    </font>
    <font>
      <b/>
      <sz val="22"/>
      <name val="Arial"/>
      <family val="2"/>
    </font>
    <font>
      <sz val="22"/>
      <name val="Arial"/>
      <family val="2"/>
    </font>
    <font>
      <b/>
      <sz val="9"/>
      <name val="Arial"/>
      <family val="2"/>
    </font>
    <font>
      <b/>
      <vertAlign val="superscript"/>
      <sz val="7.65"/>
      <name val="Arial"/>
      <family val="2"/>
    </font>
    <font>
      <b/>
      <sz val="8"/>
      <name val="Arial"/>
      <family val="2"/>
    </font>
    <font>
      <b/>
      <sz val="13"/>
      <name val="Arial"/>
      <family val="2"/>
    </font>
    <font>
      <b/>
      <sz val="28"/>
      <color rgb="FFFF0000"/>
      <name val="Arial"/>
      <family val="2"/>
    </font>
    <font>
      <sz val="20"/>
      <color rgb="FFFF0000"/>
      <name val="Arial"/>
      <family val="2"/>
    </font>
    <font>
      <b/>
      <sz val="22"/>
      <color rgb="FFFF0000"/>
      <name val="Arial"/>
      <family val="2"/>
    </font>
    <font>
      <b/>
      <sz val="26"/>
      <color rgb="FFFF0000"/>
      <name val="Arial"/>
      <family val="2"/>
    </font>
    <font>
      <b/>
      <sz val="2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gray0625">
        <fgColor rgb="FFFF0000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gray0625">
        <fgColor auto="1"/>
        <bgColor rgb="FFFFFF99"/>
      </patternFill>
    </fill>
    <fill>
      <patternFill patternType="solid">
        <fgColor rgb="FFFFFF00"/>
        <bgColor indexed="64"/>
      </patternFill>
    </fill>
  </fills>
  <borders count="136">
    <border>
      <left/>
      <right/>
      <top/>
      <bottom/>
      <diagonal/>
    </border>
    <border>
      <left style="thin">
        <color theme="1" tint="0.34998626667073579"/>
      </left>
      <right style="thick">
        <color theme="1" tint="0.34998626667073579"/>
      </right>
      <top/>
      <bottom style="medium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medium">
        <color theme="1" tint="0.34998626667073579"/>
      </bottom>
      <diagonal/>
    </border>
    <border>
      <left style="thick">
        <color theme="1" tint="0.34998626667073579"/>
      </left>
      <right style="thin">
        <color theme="1" tint="0.34998626667073579"/>
      </right>
      <top/>
      <bottom style="medium">
        <color theme="1" tint="0.34998626667073579"/>
      </bottom>
      <diagonal/>
    </border>
    <border>
      <left style="thin">
        <color theme="1" tint="0.34998626667073579"/>
      </left>
      <right style="medium">
        <color theme="1" tint="0.34998626667073579"/>
      </right>
      <top/>
      <bottom style="medium">
        <color theme="1" tint="0.34998626667073579"/>
      </bottom>
      <diagonal/>
    </border>
    <border>
      <left style="thin">
        <color theme="1" tint="0.34998626667073579"/>
      </left>
      <right style="double">
        <color theme="1" tint="0.34998626667073579"/>
      </right>
      <top/>
      <bottom style="thick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ck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ck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ck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ck">
        <color theme="1" tint="0.34998626667073579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1" tint="0.34998626667073579"/>
      </top>
      <bottom style="thick">
        <color theme="1" tint="0.34998626667073579"/>
      </bottom>
      <diagonal/>
    </border>
    <border>
      <left style="thin">
        <color indexed="64"/>
      </left>
      <right style="thin">
        <color theme="1" tint="0.34998626667073579"/>
      </right>
      <top style="thin">
        <color theme="1" tint="0.34998626667073579"/>
      </top>
      <bottom style="thick">
        <color theme="1" tint="0.34998626667073579"/>
      </bottom>
      <diagonal/>
    </border>
    <border>
      <left style="medium">
        <color theme="1" tint="0.34998626667073579"/>
      </left>
      <right style="thin">
        <color indexed="64"/>
      </right>
      <top/>
      <bottom style="thick">
        <color theme="1" tint="0.34998626667073579"/>
      </bottom>
      <diagonal/>
    </border>
    <border>
      <left style="thin">
        <color theme="1" tint="0.34998626667073579"/>
      </left>
      <right style="thick">
        <color theme="1" tint="0.34998626667073579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 style="thick">
        <color theme="1" tint="0.34998626667073579"/>
      </left>
      <right style="thin">
        <color theme="1" tint="0.34998626667073579"/>
      </right>
      <top/>
      <bottom/>
      <diagonal/>
    </border>
    <border>
      <left style="thin">
        <color theme="1" tint="0.34998626667073579"/>
      </left>
      <right style="medium">
        <color theme="1" tint="0.34998626667073579"/>
      </right>
      <top/>
      <bottom/>
      <diagonal/>
    </border>
    <border>
      <left style="thin">
        <color theme="1" tint="0.34998626667073579"/>
      </left>
      <right style="double">
        <color theme="1" tint="0.34998626667073579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 style="thin">
        <color indexed="64"/>
      </left>
      <right style="thin">
        <color indexed="64"/>
      </right>
      <top style="mediumDashed">
        <color indexed="64"/>
      </top>
      <bottom/>
      <diagonal/>
    </border>
    <border>
      <left/>
      <right/>
      <top style="thin">
        <color theme="1" tint="0.34998626667073579"/>
      </top>
      <bottom/>
      <diagonal/>
    </border>
    <border>
      <left style="thin">
        <color indexed="64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medium">
        <color theme="1" tint="0.34998626667073579"/>
      </left>
      <right style="thin">
        <color indexed="64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/>
      <bottom style="mediumDashed">
        <color indexed="64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ck">
        <color theme="1" tint="0.34998626667073579"/>
      </right>
      <top style="medium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medium">
        <color theme="1" tint="0.34998626667073579"/>
      </top>
      <bottom/>
      <diagonal/>
    </border>
    <border>
      <left style="thick">
        <color theme="1" tint="0.34998626667073579"/>
      </left>
      <right style="thin">
        <color theme="1" tint="0.34998626667073579"/>
      </right>
      <top style="medium">
        <color theme="1" tint="0.34998626667073579"/>
      </top>
      <bottom/>
      <diagonal/>
    </border>
    <border>
      <left style="thin">
        <color theme="1" tint="0.34998626667073579"/>
      </left>
      <right style="medium">
        <color theme="1" tint="0.34998626667073579"/>
      </right>
      <top style="medium">
        <color theme="1" tint="0.34998626667073579"/>
      </top>
      <bottom/>
      <diagonal/>
    </border>
    <border>
      <left style="thin">
        <color theme="1" tint="0.34998626667073579"/>
      </left>
      <right style="double">
        <color theme="1" tint="0.34998626667073579"/>
      </right>
      <top style="medium">
        <color indexed="64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medium">
        <color indexed="64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medium">
        <color indexed="64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medium">
        <color indexed="64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medium">
        <color indexed="64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theme="1" tint="0.34998626667073579"/>
      </bottom>
      <diagonal/>
    </border>
    <border>
      <left style="thin">
        <color indexed="64"/>
      </left>
      <right style="thin">
        <color theme="1" tint="0.34998626667073579"/>
      </right>
      <top style="medium">
        <color indexed="64"/>
      </top>
      <bottom style="thin">
        <color theme="1" tint="0.34998626667073579"/>
      </bottom>
      <diagonal/>
    </border>
    <border>
      <left style="thin">
        <color theme="1" tint="0.34998626667073579"/>
      </left>
      <right style="double">
        <color theme="1" tint="0.34998626667073579"/>
      </right>
      <top/>
      <bottom style="medium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medium">
        <color indexed="64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medium">
        <color indexed="64"/>
      </bottom>
      <diagonal/>
    </border>
    <border>
      <left/>
      <right/>
      <top style="thin">
        <color theme="1" tint="0.34998626667073579"/>
      </top>
      <bottom style="medium">
        <color indexed="64"/>
      </bottom>
      <diagonal/>
    </border>
    <border>
      <left style="thin">
        <color indexed="64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thick">
        <color theme="1" tint="0.34998626667073579"/>
      </left>
      <right style="medium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/>
      <right/>
      <top style="medium">
        <color theme="1" tint="0.34998626667073579"/>
      </top>
      <bottom style="medium">
        <color theme="1" tint="0.34998626667073579"/>
      </bottom>
      <diagonal/>
    </border>
    <border>
      <left/>
      <right style="double">
        <color theme="1" tint="0.34998626667073579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theme="1" tint="0.34998626667073579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theme="1" tint="0.34998626667073579"/>
      </left>
      <right style="thick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ck">
        <color theme="1" tint="0.34998626667073579"/>
      </left>
      <right style="thin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theme="2" tint="-0.499984740745262"/>
      </left>
      <right style="thin">
        <color theme="2" tint="-0.499984740745262"/>
      </right>
      <top style="medium">
        <color theme="1" tint="0.34998626667073579"/>
      </top>
      <bottom style="medium">
        <color indexed="64"/>
      </bottom>
      <diagonal/>
    </border>
    <border>
      <left/>
      <right style="thin">
        <color theme="2" tint="-0.499984740745262"/>
      </right>
      <top style="medium">
        <color theme="1" tint="0.34998626667073579"/>
      </top>
      <bottom style="medium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theme="1" tint="0.34998626667073579"/>
      </top>
      <bottom style="medium">
        <color indexed="64"/>
      </bottom>
      <diagonal/>
    </border>
    <border>
      <left style="thin">
        <color theme="2" tint="-0.499984740745262"/>
      </left>
      <right/>
      <top style="medium">
        <color theme="1" tint="0.34998626667073579"/>
      </top>
      <bottom style="medium">
        <color indexed="64"/>
      </bottom>
      <diagonal/>
    </border>
    <border>
      <left style="thin">
        <color theme="1" tint="0.34998626667073579"/>
      </left>
      <right style="thin">
        <color indexed="64"/>
      </right>
      <top style="medium">
        <color theme="1" tint="0.34998626667073579"/>
      </top>
      <bottom style="medium">
        <color indexed="64"/>
      </bottom>
      <diagonal/>
    </border>
    <border>
      <left/>
      <right style="thin">
        <color theme="1" tint="0.34998626667073579"/>
      </right>
      <top style="medium">
        <color theme="1" tint="0.34998626667073579"/>
      </top>
      <bottom style="medium">
        <color indexed="64"/>
      </bottom>
      <diagonal/>
    </border>
    <border>
      <left style="thin">
        <color indexed="64"/>
      </left>
      <right/>
      <top style="medium">
        <color theme="1" tint="0.3499862666707357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1" tint="0.34998626667073579"/>
      </left>
      <right style="thin">
        <color indexed="64"/>
      </right>
      <top style="medium">
        <color theme="1" tint="0.34998626667073579"/>
      </top>
      <bottom/>
      <diagonal/>
    </border>
    <border>
      <left style="thin">
        <color indexed="64"/>
      </left>
      <right style="thick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indexed="64"/>
      </left>
      <right style="thin">
        <color indexed="64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ck">
        <color theme="1" tint="0.34998626667073579"/>
      </left>
      <right style="thin">
        <color indexed="64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indexed="64"/>
      </left>
      <right style="double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/>
      <right style="thin">
        <color indexed="64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indexed="64"/>
      </left>
      <right/>
      <top style="medium">
        <color theme="1" tint="0.34998626667073579"/>
      </top>
      <bottom/>
      <diagonal/>
    </border>
    <border>
      <left style="thin">
        <color indexed="64"/>
      </left>
      <right/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 style="thin">
        <color indexed="64"/>
      </right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 style="thick">
        <color theme="1" tint="0.34998626667073579"/>
      </right>
      <top/>
      <bottom style="medium">
        <color theme="1" tint="0.34998626667073579"/>
      </bottom>
      <diagonal/>
    </border>
    <border>
      <left style="medium">
        <color theme="1" tint="0.34998626667073579"/>
      </left>
      <right style="thick">
        <color theme="1" tint="0.34998626667073579"/>
      </right>
      <top/>
      <bottom/>
      <diagonal/>
    </border>
    <border>
      <left style="medium">
        <color theme="1" tint="0.34998626667073579"/>
      </left>
      <right style="thick">
        <color theme="1" tint="0.34998626667073579"/>
      </right>
      <top style="medium">
        <color theme="1" tint="0.34998626667073579"/>
      </top>
      <bottom/>
      <diagonal/>
    </border>
    <border>
      <left/>
      <right style="thin">
        <color theme="1" tint="0.34998626667073579"/>
      </right>
      <top/>
      <bottom style="medium">
        <color theme="1" tint="0.34998626667073579"/>
      </bottom>
      <diagonal/>
    </border>
    <border>
      <left/>
      <right style="thin">
        <color theme="1" tint="0.34998626667073579"/>
      </right>
      <top style="medium">
        <color theme="1" tint="0.34998626667073579"/>
      </top>
      <bottom/>
      <diagonal/>
    </border>
    <border>
      <left/>
      <right style="thin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theme="1" tint="0.34998626667073579"/>
      </left>
      <right/>
      <top/>
      <bottom style="thick">
        <color theme="1" tint="0.34998626667073579"/>
      </bottom>
      <diagonal/>
    </border>
    <border>
      <left style="thin">
        <color theme="1" tint="0.34998626667073579"/>
      </left>
      <right/>
      <top/>
      <bottom/>
      <diagonal/>
    </border>
    <border>
      <left style="thin">
        <color theme="1" tint="0.34998626667073579"/>
      </left>
      <right/>
      <top style="medium">
        <color indexed="64"/>
      </top>
      <bottom/>
      <diagonal/>
    </border>
    <border>
      <left style="thin">
        <color theme="1" tint="0.34998626667073579"/>
      </left>
      <right/>
      <top/>
      <bottom style="medium">
        <color indexed="64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/>
      <right/>
      <top/>
      <bottom style="thin">
        <color theme="1" tint="0.34998626667073579"/>
      </bottom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medium">
        <color theme="1" tint="0.34998626667073579"/>
      </top>
      <bottom style="medium">
        <color indexed="64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 style="medium">
        <color theme="1" tint="0.24994659260841701"/>
      </left>
      <right/>
      <top style="thin">
        <color theme="1" tint="0.24994659260841701"/>
      </top>
      <bottom style="medium">
        <color theme="1" tint="0.24994659260841701"/>
      </bottom>
      <diagonal/>
    </border>
    <border>
      <left style="thin">
        <color theme="1" tint="0.24994659260841701"/>
      </left>
      <right style="medium">
        <color theme="1" tint="0.24994659260841701"/>
      </right>
      <top style="thin">
        <color theme="1" tint="0.24994659260841701"/>
      </top>
      <bottom style="medium">
        <color theme="1" tint="0.24994659260841701"/>
      </bottom>
      <diagonal/>
    </border>
    <border>
      <left style="thin">
        <color theme="1" tint="0.24994659260841701"/>
      </left>
      <right/>
      <top style="thin">
        <color theme="1" tint="0.24994659260841701"/>
      </top>
      <bottom style="medium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medium">
        <color theme="1" tint="0.2499465926084170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theme="1" tint="0.24994659260841701"/>
      </left>
      <right/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medium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/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theme="1" tint="0.24994659260841701"/>
      </left>
      <right/>
      <top style="medium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medium">
        <color theme="1" tint="0.24994659260841701"/>
      </right>
      <top style="medium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/>
      <top style="medium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medium">
        <color theme="1" tint="0.24994659260841701"/>
      </top>
      <bottom style="thin">
        <color theme="1" tint="0.24994659260841701"/>
      </bottom>
      <diagonal/>
    </border>
    <border>
      <left style="medium">
        <color theme="1" tint="0.24994659260841701"/>
      </left>
      <right style="medium">
        <color theme="1" tint="0.24994659260841701"/>
      </right>
      <top style="medium">
        <color theme="1" tint="0.24994659260841701"/>
      </top>
      <bottom style="thin">
        <color theme="1" tint="0.24994659260841701"/>
      </bottom>
      <diagonal/>
    </border>
    <border>
      <left style="medium">
        <color theme="1" tint="0.24994659260841701"/>
      </left>
      <right style="medium">
        <color theme="1" tint="0.24994659260841701"/>
      </right>
      <top style="thin">
        <color theme="1" tint="0.24994659260841701"/>
      </top>
      <bottom style="medium">
        <color theme="1" tint="0.24994659260841701"/>
      </bottom>
      <diagonal/>
    </border>
    <border>
      <left style="medium">
        <color theme="1" tint="0.24994659260841701"/>
      </left>
      <right style="medium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/>
      <top/>
      <bottom/>
      <diagonal/>
    </border>
    <border>
      <left style="thin">
        <color theme="1" tint="0.24994659260841701"/>
      </left>
      <right style="medium">
        <color theme="1" tint="0.24994659260841701"/>
      </right>
      <top style="medium">
        <color theme="1" tint="0.24994659260841701"/>
      </top>
      <bottom style="medium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medium">
        <color theme="1" tint="0.24994659260841701"/>
      </top>
      <bottom style="medium">
        <color theme="1" tint="0.24994659260841701"/>
      </bottom>
      <diagonal/>
    </border>
    <border>
      <left style="medium">
        <color theme="1" tint="0.24994659260841701"/>
      </left>
      <right style="thin">
        <color theme="1" tint="0.24994659260841701"/>
      </right>
      <top style="medium">
        <color theme="1" tint="0.24994659260841701"/>
      </top>
      <bottom style="medium">
        <color theme="1" tint="0.2499465926084170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1" tint="0.34998626667073579"/>
      </top>
      <bottom/>
      <diagonal/>
    </border>
    <border>
      <left style="double">
        <color theme="1" tint="0.34998626667073579"/>
      </left>
      <right style="thin">
        <color theme="1" tint="0.34998626667073579"/>
      </right>
      <top/>
      <bottom style="medium">
        <color theme="1" tint="0.34998626667073579"/>
      </bottom>
      <diagonal/>
    </border>
    <border>
      <left style="double">
        <color theme="1" tint="0.34998626667073579"/>
      </left>
      <right style="thin">
        <color theme="1" tint="0.34998626667073579"/>
      </right>
      <top/>
      <bottom/>
      <diagonal/>
    </border>
    <border>
      <left style="double">
        <color theme="1" tint="0.34998626667073579"/>
      </left>
      <right style="thin">
        <color theme="1" tint="0.34998626667073579"/>
      </right>
      <top style="medium">
        <color theme="1" tint="0.34998626667073579"/>
      </top>
      <bottom/>
      <diagonal/>
    </border>
    <border>
      <left/>
      <right style="thin">
        <color indexed="64"/>
      </right>
      <top style="medium">
        <color theme="1" tint="0.34998626667073579"/>
      </top>
      <bottom/>
      <diagonal/>
    </border>
    <border>
      <left/>
      <right/>
      <top style="medium">
        <color theme="1" tint="0.34998626667073579"/>
      </top>
      <bottom/>
      <diagonal/>
    </border>
    <border>
      <left style="thin">
        <color theme="1" tint="0.24994659260841701"/>
      </left>
      <right style="thin">
        <color theme="1" tint="0.24994659260841701"/>
      </right>
      <top/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/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317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1"/>
    <xf numFmtId="0" fontId="2" fillId="0" borderId="0" xfId="1" applyFont="1"/>
    <xf numFmtId="0" fontId="3" fillId="0" borderId="0" xfId="1" applyFont="1"/>
    <xf numFmtId="2" fontId="1" fillId="0" borderId="0" xfId="1" applyNumberFormat="1"/>
    <xf numFmtId="0" fontId="1" fillId="0" borderId="0" xfId="1" applyAlignment="1">
      <alignment horizontal="left"/>
    </xf>
    <xf numFmtId="0" fontId="1" fillId="0" borderId="0" xfId="1" applyAlignment="1">
      <alignment horizontal="center"/>
    </xf>
    <xf numFmtId="0" fontId="4" fillId="3" borderId="0" xfId="1" applyFont="1" applyFill="1" applyAlignment="1">
      <alignment horizontal="right" vertical="center"/>
    </xf>
    <xf numFmtId="0" fontId="4" fillId="3" borderId="5" xfId="1" applyFont="1" applyFill="1" applyBorder="1" applyAlignment="1">
      <alignment horizontal="center" vertical="center"/>
    </xf>
    <xf numFmtId="0" fontId="6" fillId="0" borderId="6" xfId="1" applyFont="1" applyBorder="1" applyAlignment="1">
      <alignment horizontal="left" vertical="center"/>
    </xf>
    <xf numFmtId="0" fontId="6" fillId="0" borderId="7" xfId="1" applyFont="1" applyBorder="1" applyAlignment="1">
      <alignment horizontal="left" vertical="center"/>
    </xf>
    <xf numFmtId="0" fontId="6" fillId="0" borderId="8" xfId="1" applyFont="1" applyBorder="1" applyAlignment="1">
      <alignment horizontal="left" vertical="center"/>
    </xf>
    <xf numFmtId="0" fontId="6" fillId="0" borderId="9" xfId="1" applyFont="1" applyBorder="1" applyAlignment="1">
      <alignment horizontal="left" vertical="center"/>
    </xf>
    <xf numFmtId="0" fontId="7" fillId="0" borderId="10" xfId="1" applyFont="1" applyBorder="1" applyAlignment="1">
      <alignment horizontal="left" vertical="center"/>
    </xf>
    <xf numFmtId="2" fontId="7" fillId="3" borderId="8" xfId="1" applyNumberFormat="1" applyFont="1" applyFill="1" applyBorder="1" applyAlignment="1">
      <alignment horizontal="center" vertical="center"/>
    </xf>
    <xf numFmtId="2" fontId="7" fillId="3" borderId="12" xfId="1" applyNumberFormat="1" applyFont="1" applyFill="1" applyBorder="1" applyAlignment="1">
      <alignment horizontal="center" vertical="center"/>
    </xf>
    <xf numFmtId="0" fontId="7" fillId="3" borderId="10" xfId="1" applyFont="1" applyFill="1" applyBorder="1" applyAlignment="1">
      <alignment horizontal="left" vertical="center"/>
    </xf>
    <xf numFmtId="0" fontId="2" fillId="0" borderId="14" xfId="1" applyFont="1" applyBorder="1" applyAlignment="1">
      <alignment horizontal="center" vertical="center"/>
    </xf>
    <xf numFmtId="0" fontId="4" fillId="3" borderId="19" xfId="1" applyFont="1" applyFill="1" applyBorder="1" applyAlignment="1">
      <alignment horizontal="center" vertical="center"/>
    </xf>
    <xf numFmtId="0" fontId="6" fillId="0" borderId="16" xfId="1" applyFont="1" applyBorder="1" applyAlignment="1">
      <alignment horizontal="left" vertical="center"/>
    </xf>
    <xf numFmtId="0" fontId="6" fillId="0" borderId="20" xfId="1" applyFont="1" applyBorder="1" applyAlignment="1">
      <alignment horizontal="left" vertical="center"/>
    </xf>
    <xf numFmtId="0" fontId="6" fillId="0" borderId="21" xfId="1" applyFont="1" applyBorder="1" applyAlignment="1">
      <alignment horizontal="left" vertical="center"/>
    </xf>
    <xf numFmtId="0" fontId="7" fillId="0" borderId="22" xfId="1" applyFont="1" applyBorder="1" applyAlignment="1">
      <alignment horizontal="left" vertical="center"/>
    </xf>
    <xf numFmtId="2" fontId="7" fillId="3" borderId="21" xfId="1" applyNumberFormat="1" applyFont="1" applyFill="1" applyBorder="1" applyAlignment="1">
      <alignment horizontal="center" vertical="center"/>
    </xf>
    <xf numFmtId="2" fontId="7" fillId="3" borderId="24" xfId="1" applyNumberFormat="1" applyFont="1" applyFill="1" applyBorder="1" applyAlignment="1">
      <alignment horizontal="center" vertical="center"/>
    </xf>
    <xf numFmtId="0" fontId="7" fillId="3" borderId="22" xfId="1" applyFont="1" applyFill="1" applyBorder="1" applyAlignment="1">
      <alignment horizontal="left" vertical="center"/>
    </xf>
    <xf numFmtId="0" fontId="2" fillId="0" borderId="26" xfId="1" applyFont="1" applyBorder="1" applyAlignment="1">
      <alignment horizontal="center" vertical="center"/>
    </xf>
    <xf numFmtId="0" fontId="6" fillId="0" borderId="27" xfId="1" applyFont="1" applyBorder="1" applyAlignment="1">
      <alignment horizontal="left" vertical="center"/>
    </xf>
    <xf numFmtId="0" fontId="6" fillId="0" borderId="28" xfId="1" applyFont="1" applyBorder="1" applyAlignment="1">
      <alignment horizontal="left" vertical="center"/>
    </xf>
    <xf numFmtId="0" fontId="7" fillId="0" borderId="29" xfId="1" applyFont="1" applyBorder="1" applyAlignment="1">
      <alignment horizontal="left" vertical="center"/>
    </xf>
    <xf numFmtId="2" fontId="7" fillId="3" borderId="28" xfId="1" applyNumberFormat="1" applyFont="1" applyFill="1" applyBorder="1" applyAlignment="1">
      <alignment horizontal="center" vertical="center"/>
    </xf>
    <xf numFmtId="2" fontId="7" fillId="3" borderId="31" xfId="1" applyNumberFormat="1" applyFont="1" applyFill="1" applyBorder="1" applyAlignment="1">
      <alignment horizontal="center" vertical="center"/>
    </xf>
    <xf numFmtId="0" fontId="7" fillId="3" borderId="29" xfId="1" applyFont="1" applyFill="1" applyBorder="1" applyAlignment="1">
      <alignment horizontal="left" vertical="center"/>
    </xf>
    <xf numFmtId="0" fontId="4" fillId="3" borderId="37" xfId="1" applyFont="1" applyFill="1" applyBorder="1" applyAlignment="1">
      <alignment horizontal="center" vertical="center"/>
    </xf>
    <xf numFmtId="0" fontId="6" fillId="0" borderId="38" xfId="1" applyFont="1" applyBorder="1" applyAlignment="1">
      <alignment horizontal="left" vertical="center"/>
    </xf>
    <xf numFmtId="0" fontId="6" fillId="0" borderId="39" xfId="1" applyFont="1" applyBorder="1" applyAlignment="1">
      <alignment horizontal="left" vertical="center"/>
    </xf>
    <xf numFmtId="0" fontId="6" fillId="0" borderId="40" xfId="1" applyFont="1" applyBorder="1" applyAlignment="1">
      <alignment horizontal="left" vertical="center"/>
    </xf>
    <xf numFmtId="0" fontId="7" fillId="0" borderId="41" xfId="1" applyFont="1" applyBorder="1" applyAlignment="1">
      <alignment horizontal="left" vertical="center"/>
    </xf>
    <xf numFmtId="2" fontId="7" fillId="3" borderId="40" xfId="1" applyNumberFormat="1" applyFont="1" applyFill="1" applyBorder="1" applyAlignment="1">
      <alignment horizontal="center" vertical="center"/>
    </xf>
    <xf numFmtId="2" fontId="7" fillId="3" borderId="43" xfId="1" applyNumberFormat="1" applyFont="1" applyFill="1" applyBorder="1" applyAlignment="1">
      <alignment horizontal="center" vertical="center"/>
    </xf>
    <xf numFmtId="0" fontId="7" fillId="3" borderId="41" xfId="1" applyFont="1" applyFill="1" applyBorder="1" applyAlignment="1">
      <alignment horizontal="left" vertical="center"/>
    </xf>
    <xf numFmtId="0" fontId="4" fillId="3" borderId="45" xfId="1" applyFont="1" applyFill="1" applyBorder="1" applyAlignment="1">
      <alignment horizontal="center" vertical="center"/>
    </xf>
    <xf numFmtId="0" fontId="6" fillId="0" borderId="46" xfId="1" applyFont="1" applyBorder="1" applyAlignment="1">
      <alignment horizontal="left" vertical="center"/>
    </xf>
    <xf numFmtId="0" fontId="6" fillId="0" borderId="47" xfId="1" applyFont="1" applyBorder="1" applyAlignment="1">
      <alignment horizontal="left" vertical="center"/>
    </xf>
    <xf numFmtId="0" fontId="7" fillId="0" borderId="48" xfId="1" applyFont="1" applyBorder="1" applyAlignment="1">
      <alignment horizontal="left" vertical="center"/>
    </xf>
    <xf numFmtId="2" fontId="7" fillId="3" borderId="47" xfId="1" applyNumberFormat="1" applyFont="1" applyFill="1" applyBorder="1" applyAlignment="1">
      <alignment horizontal="center" vertical="center"/>
    </xf>
    <xf numFmtId="2" fontId="7" fillId="3" borderId="49" xfId="1" applyNumberFormat="1" applyFont="1" applyFill="1" applyBorder="1" applyAlignment="1">
      <alignment horizontal="center" vertical="center"/>
    </xf>
    <xf numFmtId="0" fontId="7" fillId="3" borderId="48" xfId="1" applyFont="1" applyFill="1" applyBorder="1" applyAlignment="1">
      <alignment horizontal="left" vertical="center"/>
    </xf>
    <xf numFmtId="0" fontId="5" fillId="4" borderId="51" xfId="1" applyFont="1" applyFill="1" applyBorder="1" applyAlignment="1">
      <alignment vertical="center"/>
    </xf>
    <xf numFmtId="2" fontId="5" fillId="5" borderId="33" xfId="1" applyNumberFormat="1" applyFont="1" applyFill="1" applyBorder="1" applyAlignment="1">
      <alignment horizontal="center" vertical="center"/>
    </xf>
    <xf numFmtId="2" fontId="5" fillId="5" borderId="34" xfId="1" applyNumberFormat="1" applyFont="1" applyFill="1" applyBorder="1" applyAlignment="1">
      <alignment horizontal="center" vertical="center"/>
    </xf>
    <xf numFmtId="2" fontId="5" fillId="5" borderId="35" xfId="1" applyNumberFormat="1" applyFont="1" applyFill="1" applyBorder="1" applyAlignment="1">
      <alignment horizontal="center" vertical="center"/>
    </xf>
    <xf numFmtId="2" fontId="5" fillId="4" borderId="33" xfId="1" applyNumberFormat="1" applyFont="1" applyFill="1" applyBorder="1" applyAlignment="1">
      <alignment horizontal="center" vertical="center"/>
    </xf>
    <xf numFmtId="2" fontId="5" fillId="4" borderId="34" xfId="1" applyNumberFormat="1" applyFont="1" applyFill="1" applyBorder="1" applyAlignment="1">
      <alignment horizontal="center" vertical="center"/>
    </xf>
    <xf numFmtId="2" fontId="5" fillId="4" borderId="35" xfId="1" applyNumberFormat="1" applyFont="1" applyFill="1" applyBorder="1" applyAlignment="1">
      <alignment horizontal="center" vertical="center"/>
    </xf>
    <xf numFmtId="0" fontId="5" fillId="4" borderId="52" xfId="1" applyFont="1" applyFill="1" applyBorder="1" applyAlignment="1">
      <alignment horizontal="right" vertical="center"/>
    </xf>
    <xf numFmtId="167" fontId="5" fillId="0" borderId="53" xfId="1" applyNumberFormat="1" applyFont="1" applyBorder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6" fillId="3" borderId="0" xfId="1" applyFont="1" applyFill="1" applyAlignment="1">
      <alignment horizontal="center" vertical="center"/>
    </xf>
    <xf numFmtId="0" fontId="7" fillId="3" borderId="38" xfId="1" applyFont="1" applyFill="1" applyBorder="1" applyAlignment="1">
      <alignment horizontal="center" wrapText="1"/>
    </xf>
    <xf numFmtId="0" fontId="7" fillId="3" borderId="0" xfId="1" applyFont="1" applyFill="1" applyAlignment="1">
      <alignment horizontal="center" vertical="center"/>
    </xf>
    <xf numFmtId="0" fontId="12" fillId="3" borderId="0" xfId="1" quotePrefix="1" applyFont="1" applyFill="1" applyAlignment="1">
      <alignment horizontal="center" vertical="center" wrapText="1"/>
    </xf>
    <xf numFmtId="0" fontId="10" fillId="0" borderId="54" xfId="1" applyFont="1" applyBorder="1" applyAlignment="1">
      <alignment horizontal="center" vertical="center" wrapText="1"/>
    </xf>
    <xf numFmtId="2" fontId="13" fillId="0" borderId="55" xfId="1" applyNumberFormat="1" applyFont="1" applyBorder="1" applyAlignment="1">
      <alignment horizontal="center" vertical="center"/>
    </xf>
    <xf numFmtId="2" fontId="13" fillId="0" borderId="0" xfId="1" applyNumberFormat="1" applyFont="1" applyAlignment="1">
      <alignment horizontal="center" vertical="center"/>
    </xf>
    <xf numFmtId="167" fontId="13" fillId="0" borderId="0" xfId="1" applyNumberFormat="1" applyFont="1" applyAlignment="1">
      <alignment horizontal="center" vertical="center"/>
    </xf>
    <xf numFmtId="0" fontId="14" fillId="3" borderId="56" xfId="1" applyFont="1" applyFill="1" applyBorder="1" applyAlignment="1">
      <alignment horizontal="center" vertical="top"/>
    </xf>
    <xf numFmtId="49" fontId="15" fillId="0" borderId="26" xfId="1" applyNumberFormat="1" applyFont="1" applyBorder="1" applyAlignment="1">
      <alignment horizontal="center" vertical="center"/>
    </xf>
    <xf numFmtId="0" fontId="5" fillId="4" borderId="57" xfId="1" applyFont="1" applyFill="1" applyBorder="1" applyAlignment="1">
      <alignment horizontal="left" vertical="center"/>
    </xf>
    <xf numFmtId="0" fontId="5" fillId="5" borderId="58" xfId="1" applyFont="1" applyFill="1" applyBorder="1" applyAlignment="1">
      <alignment horizontal="center" vertical="center"/>
    </xf>
    <xf numFmtId="0" fontId="5" fillId="5" borderId="59" xfId="1" applyFont="1" applyFill="1" applyBorder="1" applyAlignment="1">
      <alignment horizontal="center" vertical="center"/>
    </xf>
    <xf numFmtId="0" fontId="5" fillId="5" borderId="60" xfId="1" applyFont="1" applyFill="1" applyBorder="1" applyAlignment="1">
      <alignment horizontal="center" vertical="center"/>
    </xf>
    <xf numFmtId="0" fontId="5" fillId="4" borderId="58" xfId="1" applyFont="1" applyFill="1" applyBorder="1" applyAlignment="1">
      <alignment horizontal="center" vertical="center"/>
    </xf>
    <xf numFmtId="0" fontId="5" fillId="4" borderId="59" xfId="1" applyFont="1" applyFill="1" applyBorder="1" applyAlignment="1">
      <alignment horizontal="center" vertical="center"/>
    </xf>
    <xf numFmtId="0" fontId="5" fillId="4" borderId="60" xfId="1" applyFont="1" applyFill="1" applyBorder="1" applyAlignment="1">
      <alignment horizontal="center" vertical="center"/>
    </xf>
    <xf numFmtId="0" fontId="5" fillId="4" borderId="57" xfId="1" applyFont="1" applyFill="1" applyBorder="1" applyAlignment="1">
      <alignment horizontal="right" vertical="center"/>
    </xf>
    <xf numFmtId="0" fontId="4" fillId="3" borderId="61" xfId="1" applyFont="1" applyFill="1" applyBorder="1" applyAlignment="1">
      <alignment horizontal="center" vertical="center"/>
    </xf>
    <xf numFmtId="0" fontId="6" fillId="3" borderId="62" xfId="1" applyFont="1" applyFill="1" applyBorder="1" applyAlignment="1">
      <alignment horizontal="center" vertical="center"/>
    </xf>
    <xf numFmtId="0" fontId="7" fillId="3" borderId="63" xfId="1" applyFont="1" applyFill="1" applyBorder="1" applyAlignment="1">
      <alignment horizontal="center" wrapText="1"/>
    </xf>
    <xf numFmtId="0" fontId="6" fillId="3" borderId="64" xfId="1" applyFont="1" applyFill="1" applyBorder="1" applyAlignment="1">
      <alignment horizontal="center" vertical="center"/>
    </xf>
    <xf numFmtId="0" fontId="7" fillId="3" borderId="65" xfId="1" applyFont="1" applyFill="1" applyBorder="1" applyAlignment="1">
      <alignment horizontal="center" vertical="center"/>
    </xf>
    <xf numFmtId="0" fontId="12" fillId="3" borderId="61" xfId="1" quotePrefix="1" applyFont="1" applyFill="1" applyBorder="1" applyAlignment="1">
      <alignment horizontal="center" vertical="center" wrapText="1"/>
    </xf>
    <xf numFmtId="0" fontId="7" fillId="3" borderId="61" xfId="1" applyFont="1" applyFill="1" applyBorder="1" applyAlignment="1">
      <alignment horizontal="center" vertical="center"/>
    </xf>
    <xf numFmtId="0" fontId="10" fillId="0" borderId="66" xfId="1" applyFont="1" applyBorder="1" applyAlignment="1">
      <alignment horizontal="center" vertical="center" wrapText="1"/>
    </xf>
    <xf numFmtId="167" fontId="13" fillId="0" borderId="69" xfId="1" applyNumberFormat="1" applyFont="1" applyBorder="1" applyAlignment="1">
      <alignment horizontal="center" vertical="center"/>
    </xf>
    <xf numFmtId="0" fontId="14" fillId="3" borderId="69" xfId="1" applyFont="1" applyFill="1" applyBorder="1" applyAlignment="1">
      <alignment horizontal="center" vertical="top"/>
    </xf>
    <xf numFmtId="49" fontId="15" fillId="0" borderId="70" xfId="1" applyNumberFormat="1" applyFont="1" applyBorder="1" applyAlignment="1">
      <alignment horizontal="center" vertical="center"/>
    </xf>
    <xf numFmtId="0" fontId="10" fillId="2" borderId="58" xfId="1" applyFont="1" applyFill="1" applyBorder="1" applyAlignment="1">
      <alignment horizontal="center" wrapText="1"/>
    </xf>
    <xf numFmtId="0" fontId="10" fillId="2" borderId="59" xfId="1" applyFont="1" applyFill="1" applyBorder="1" applyAlignment="1">
      <alignment horizontal="center" wrapText="1"/>
    </xf>
    <xf numFmtId="0" fontId="10" fillId="2" borderId="60" xfId="1" applyFont="1" applyFill="1" applyBorder="1" applyAlignment="1">
      <alignment horizontal="center" wrapText="1"/>
    </xf>
    <xf numFmtId="0" fontId="16" fillId="0" borderId="71" xfId="1" applyFont="1" applyBorder="1" applyAlignment="1">
      <alignment horizontal="center" wrapText="1"/>
    </xf>
    <xf numFmtId="0" fontId="16" fillId="0" borderId="72" xfId="1" applyFont="1" applyBorder="1" applyAlignment="1">
      <alignment horizontal="center" wrapText="1"/>
    </xf>
    <xf numFmtId="0" fontId="16" fillId="0" borderId="73" xfId="1" applyFont="1" applyBorder="1" applyAlignment="1">
      <alignment horizontal="center" wrapText="1"/>
    </xf>
    <xf numFmtId="0" fontId="10" fillId="0" borderId="71" xfId="1" applyFont="1" applyBorder="1" applyAlignment="1">
      <alignment horizontal="center" wrapText="1"/>
    </xf>
    <xf numFmtId="0" fontId="10" fillId="0" borderId="52" xfId="1" applyFont="1" applyBorder="1" applyAlignment="1">
      <alignment horizontal="right" wrapText="1"/>
    </xf>
    <xf numFmtId="0" fontId="10" fillId="0" borderId="74" xfId="1" applyFont="1" applyBorder="1" applyAlignment="1">
      <alignment horizontal="center" wrapText="1"/>
    </xf>
    <xf numFmtId="0" fontId="10" fillId="0" borderId="72" xfId="1" applyFont="1" applyBorder="1" applyAlignment="1">
      <alignment horizontal="center" wrapText="1"/>
    </xf>
    <xf numFmtId="0" fontId="10" fillId="0" borderId="75" xfId="1" applyFont="1" applyBorder="1" applyAlignment="1">
      <alignment horizontal="center" wrapText="1"/>
    </xf>
    <xf numFmtId="2" fontId="10" fillId="0" borderId="75" xfId="1" applyNumberFormat="1" applyFont="1" applyBorder="1" applyAlignment="1">
      <alignment horizontal="centerContinuous" wrapText="1"/>
    </xf>
    <xf numFmtId="2" fontId="10" fillId="0" borderId="52" xfId="1" applyNumberFormat="1" applyFont="1" applyBorder="1" applyAlignment="1">
      <alignment horizontal="centerContinuous" wrapText="1"/>
    </xf>
    <xf numFmtId="2" fontId="17" fillId="0" borderId="77" xfId="1" applyNumberFormat="1" applyFont="1" applyBorder="1" applyAlignment="1">
      <alignment horizontal="centerContinuous" wrapText="1"/>
    </xf>
    <xf numFmtId="0" fontId="10" fillId="0" borderId="78" xfId="1" applyFont="1" applyBorder="1" applyAlignment="1">
      <alignment horizontal="center" wrapText="1"/>
    </xf>
    <xf numFmtId="0" fontId="5" fillId="4" borderId="84" xfId="1" applyFont="1" applyFill="1" applyBorder="1" applyAlignment="1">
      <alignment horizontal="center" vertical="center"/>
    </xf>
    <xf numFmtId="0" fontId="16" fillId="0" borderId="75" xfId="1" applyFont="1" applyBorder="1" applyAlignment="1">
      <alignment horizontal="center" wrapText="1"/>
    </xf>
    <xf numFmtId="2" fontId="7" fillId="3" borderId="21" xfId="1" applyNumberFormat="1" applyFont="1" applyFill="1" applyBorder="1" applyAlignment="1">
      <alignment horizontal="left" vertical="center"/>
    </xf>
    <xf numFmtId="2" fontId="7" fillId="3" borderId="24" xfId="1" applyNumberFormat="1" applyFont="1" applyFill="1" applyBorder="1" applyAlignment="1">
      <alignment horizontal="left" vertical="center"/>
    </xf>
    <xf numFmtId="2" fontId="7" fillId="3" borderId="28" xfId="1" applyNumberFormat="1" applyFont="1" applyFill="1" applyBorder="1" applyAlignment="1">
      <alignment horizontal="left" vertical="center"/>
    </xf>
    <xf numFmtId="2" fontId="7" fillId="3" borderId="31" xfId="1" applyNumberFormat="1" applyFont="1" applyFill="1" applyBorder="1" applyAlignment="1">
      <alignment horizontal="left" vertical="center"/>
    </xf>
    <xf numFmtId="2" fontId="7" fillId="3" borderId="40" xfId="1" applyNumberFormat="1" applyFont="1" applyFill="1" applyBorder="1" applyAlignment="1">
      <alignment horizontal="left" vertical="center"/>
    </xf>
    <xf numFmtId="2" fontId="7" fillId="3" borderId="43" xfId="1" applyNumberFormat="1" applyFont="1" applyFill="1" applyBorder="1" applyAlignment="1">
      <alignment horizontal="left" vertical="center"/>
    </xf>
    <xf numFmtId="2" fontId="7" fillId="3" borderId="47" xfId="1" applyNumberFormat="1" applyFont="1" applyFill="1" applyBorder="1" applyAlignment="1">
      <alignment horizontal="left" vertical="center"/>
    </xf>
    <xf numFmtId="2" fontId="7" fillId="3" borderId="49" xfId="1" applyNumberFormat="1" applyFont="1" applyFill="1" applyBorder="1" applyAlignment="1">
      <alignment horizontal="left" vertical="center"/>
    </xf>
    <xf numFmtId="2" fontId="7" fillId="3" borderId="8" xfId="1" applyNumberFormat="1" applyFont="1" applyFill="1" applyBorder="1" applyAlignment="1">
      <alignment horizontal="left" vertical="center"/>
    </xf>
    <xf numFmtId="2" fontId="7" fillId="3" borderId="12" xfId="1" applyNumberFormat="1" applyFont="1" applyFill="1" applyBorder="1" applyAlignment="1">
      <alignment horizontal="left" vertical="center"/>
    </xf>
    <xf numFmtId="0" fontId="4" fillId="3" borderId="85" xfId="1" applyFont="1" applyFill="1" applyBorder="1" applyAlignment="1">
      <alignment horizontal="center" vertical="center"/>
    </xf>
    <xf numFmtId="0" fontId="4" fillId="3" borderId="86" xfId="1" applyFont="1" applyFill="1" applyBorder="1" applyAlignment="1">
      <alignment horizontal="center" vertical="center"/>
    </xf>
    <xf numFmtId="0" fontId="4" fillId="3" borderId="87" xfId="1" applyFont="1" applyFill="1" applyBorder="1" applyAlignment="1">
      <alignment horizontal="center" vertical="center"/>
    </xf>
    <xf numFmtId="0" fontId="4" fillId="3" borderId="88" xfId="1" applyFont="1" applyFill="1" applyBorder="1" applyAlignment="1">
      <alignment horizontal="center" vertical="center"/>
    </xf>
    <xf numFmtId="2" fontId="7" fillId="3" borderId="89" xfId="1" applyNumberFormat="1" applyFont="1" applyFill="1" applyBorder="1" applyAlignment="1">
      <alignment horizontal="left" vertical="center"/>
    </xf>
    <xf numFmtId="2" fontId="7" fillId="3" borderId="90" xfId="1" applyNumberFormat="1" applyFont="1" applyFill="1" applyBorder="1" applyAlignment="1">
      <alignment horizontal="left" vertical="center"/>
    </xf>
    <xf numFmtId="0" fontId="7" fillId="3" borderId="91" xfId="1" applyFont="1" applyFill="1" applyBorder="1" applyAlignment="1">
      <alignment horizontal="left" vertical="center"/>
    </xf>
    <xf numFmtId="0" fontId="19" fillId="0" borderId="0" xfId="1" applyFont="1"/>
    <xf numFmtId="167" fontId="5" fillId="0" borderId="0" xfId="1" applyNumberFormat="1" applyFont="1" applyAlignment="1">
      <alignment horizontal="center" vertical="center"/>
    </xf>
    <xf numFmtId="167" fontId="13" fillId="0" borderId="92" xfId="1" applyNumberFormat="1" applyFont="1" applyBorder="1" applyAlignment="1">
      <alignment horizontal="center" vertical="center"/>
    </xf>
    <xf numFmtId="0" fontId="7" fillId="0" borderId="0" xfId="1" applyFont="1" applyAlignment="1">
      <alignment horizontal="right"/>
    </xf>
    <xf numFmtId="0" fontId="5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2" fontId="1" fillId="0" borderId="96" xfId="1" applyNumberFormat="1" applyBorder="1"/>
    <xf numFmtId="0" fontId="2" fillId="0" borderId="97" xfId="1" applyFont="1" applyBorder="1" applyAlignment="1">
      <alignment horizontal="left"/>
    </xf>
    <xf numFmtId="0" fontId="3" fillId="0" borderId="97" xfId="1" applyFont="1" applyBorder="1"/>
    <xf numFmtId="0" fontId="10" fillId="0" borderId="0" xfId="1" applyFont="1" applyAlignment="1">
      <alignment horizontal="right"/>
    </xf>
    <xf numFmtId="2" fontId="2" fillId="0" borderId="0" xfId="1" applyNumberFormat="1" applyFont="1" applyAlignment="1">
      <alignment horizontal="right"/>
    </xf>
    <xf numFmtId="0" fontId="3" fillId="0" borderId="97" xfId="1" applyFont="1" applyBorder="1" applyAlignment="1">
      <alignment horizontal="left"/>
    </xf>
    <xf numFmtId="0" fontId="3" fillId="0" borderId="97" xfId="1" applyFont="1" applyBorder="1" applyAlignment="1">
      <alignment horizontal="center"/>
    </xf>
    <xf numFmtId="0" fontId="1" fillId="0" borderId="0" xfId="1" applyAlignment="1">
      <alignment wrapText="1"/>
    </xf>
    <xf numFmtId="2" fontId="21" fillId="0" borderId="0" xfId="1" applyNumberFormat="1" applyFont="1"/>
    <xf numFmtId="2" fontId="7" fillId="0" borderId="0" xfId="1" applyNumberFormat="1" applyFont="1" applyAlignment="1">
      <alignment horizontal="right"/>
    </xf>
    <xf numFmtId="0" fontId="7" fillId="0" borderId="0" xfId="1" applyFont="1" applyAlignment="1">
      <alignment horizontal="center"/>
    </xf>
    <xf numFmtId="0" fontId="1" fillId="0" borderId="96" xfId="1" applyBorder="1"/>
    <xf numFmtId="0" fontId="2" fillId="0" borderId="96" xfId="1" applyFont="1" applyBorder="1"/>
    <xf numFmtId="0" fontId="3" fillId="0" borderId="96" xfId="1" applyFont="1" applyBorder="1"/>
    <xf numFmtId="2" fontId="10" fillId="0" borderId="0" xfId="1" applyNumberFormat="1" applyFont="1" applyAlignment="1">
      <alignment horizontal="right"/>
    </xf>
    <xf numFmtId="0" fontId="6" fillId="0" borderId="0" xfId="1" applyFont="1" applyAlignment="1">
      <alignment horizontal="left"/>
    </xf>
    <xf numFmtId="2" fontId="22" fillId="0" borderId="0" xfId="1" applyNumberFormat="1" applyFont="1"/>
    <xf numFmtId="0" fontId="23" fillId="0" borderId="0" xfId="1" applyFont="1" applyAlignment="1">
      <alignment horizontal="left"/>
    </xf>
    <xf numFmtId="0" fontId="22" fillId="0" borderId="0" xfId="1" applyFont="1"/>
    <xf numFmtId="0" fontId="22" fillId="0" borderId="0" xfId="1" applyFont="1" applyAlignment="1">
      <alignment horizontal="left"/>
    </xf>
    <xf numFmtId="0" fontId="1" fillId="0" borderId="0" xfId="1" applyAlignment="1">
      <alignment horizontal="right"/>
    </xf>
    <xf numFmtId="168" fontId="1" fillId="0" borderId="0" xfId="1" applyNumberFormat="1" applyAlignment="1">
      <alignment horizontal="right"/>
    </xf>
    <xf numFmtId="49" fontId="1" fillId="0" borderId="0" xfId="1" applyNumberFormat="1" applyAlignment="1">
      <alignment horizontal="right"/>
    </xf>
    <xf numFmtId="49" fontId="3" fillId="0" borderId="0" xfId="1" applyNumberFormat="1" applyFont="1"/>
    <xf numFmtId="166" fontId="1" fillId="0" borderId="0" xfId="1" applyNumberFormat="1"/>
    <xf numFmtId="165" fontId="1" fillId="0" borderId="0" xfId="1" applyNumberFormat="1"/>
    <xf numFmtId="2" fontId="1" fillId="0" borderId="103" xfId="1" applyNumberFormat="1" applyBorder="1" applyAlignment="1">
      <alignment horizontal="center" vertical="center"/>
    </xf>
    <xf numFmtId="2" fontId="1" fillId="0" borderId="104" xfId="1" applyNumberFormat="1" applyBorder="1" applyAlignment="1">
      <alignment horizontal="center" vertical="center"/>
    </xf>
    <xf numFmtId="2" fontId="1" fillId="0" borderId="105" xfId="1" applyNumberFormat="1" applyBorder="1" applyAlignment="1">
      <alignment horizontal="center" vertical="center"/>
    </xf>
    <xf numFmtId="2" fontId="1" fillId="0" borderId="106" xfId="1" applyNumberFormat="1" applyBorder="1" applyAlignment="1">
      <alignment horizontal="center" vertical="center"/>
    </xf>
    <xf numFmtId="0" fontId="1" fillId="0" borderId="106" xfId="1" applyBorder="1" applyAlignment="1">
      <alignment horizontal="center" vertical="center"/>
    </xf>
    <xf numFmtId="49" fontId="10" fillId="0" borderId="107" xfId="1" applyNumberFormat="1" applyFont="1" applyBorder="1" applyAlignment="1">
      <alignment horizontal="right" vertical="center"/>
    </xf>
    <xf numFmtId="2" fontId="1" fillId="0" borderId="108" xfId="1" applyNumberFormat="1" applyBorder="1" applyAlignment="1">
      <alignment horizontal="center" vertical="center"/>
    </xf>
    <xf numFmtId="2" fontId="1" fillId="0" borderId="109" xfId="1" applyNumberFormat="1" applyBorder="1" applyAlignment="1">
      <alignment horizontal="center" vertical="center"/>
    </xf>
    <xf numFmtId="2" fontId="1" fillId="0" borderId="110" xfId="1" applyNumberFormat="1" applyBorder="1" applyAlignment="1">
      <alignment horizontal="center" vertical="center"/>
    </xf>
    <xf numFmtId="2" fontId="1" fillId="0" borderId="111" xfId="1" applyNumberFormat="1" applyBorder="1" applyAlignment="1">
      <alignment horizontal="center" vertical="center"/>
    </xf>
    <xf numFmtId="0" fontId="1" fillId="0" borderId="111" xfId="1" applyBorder="1" applyAlignment="1">
      <alignment horizontal="center" vertical="center"/>
    </xf>
    <xf numFmtId="49" fontId="10" fillId="0" borderId="112" xfId="1" applyNumberFormat="1" applyFont="1" applyBorder="1" applyAlignment="1">
      <alignment horizontal="right" vertical="center"/>
    </xf>
    <xf numFmtId="49" fontId="10" fillId="0" borderId="113" xfId="1" applyNumberFormat="1" applyFont="1" applyBorder="1" applyAlignment="1">
      <alignment horizontal="right" vertical="center"/>
    </xf>
    <xf numFmtId="2" fontId="1" fillId="0" borderId="114" xfId="1" applyNumberFormat="1" applyBorder="1" applyAlignment="1">
      <alignment horizontal="center" vertical="center"/>
    </xf>
    <xf numFmtId="2" fontId="1" fillId="0" borderId="115" xfId="1" applyNumberFormat="1" applyBorder="1" applyAlignment="1">
      <alignment horizontal="center" vertical="center"/>
    </xf>
    <xf numFmtId="2" fontId="1" fillId="0" borderId="116" xfId="1" applyNumberFormat="1" applyBorder="1" applyAlignment="1">
      <alignment horizontal="center" vertical="center"/>
    </xf>
    <xf numFmtId="2" fontId="1" fillId="0" borderId="117" xfId="1" applyNumberFormat="1" applyBorder="1" applyAlignment="1">
      <alignment horizontal="center" vertical="center"/>
    </xf>
    <xf numFmtId="0" fontId="1" fillId="0" borderId="117" xfId="1" applyBorder="1" applyAlignment="1">
      <alignment horizontal="center" vertical="center"/>
    </xf>
    <xf numFmtId="49" fontId="10" fillId="0" borderId="118" xfId="1" applyNumberFormat="1" applyFont="1" applyBorder="1" applyAlignment="1">
      <alignment horizontal="right" vertical="center"/>
    </xf>
    <xf numFmtId="49" fontId="10" fillId="0" borderId="119" xfId="1" applyNumberFormat="1" applyFont="1" applyBorder="1" applyAlignment="1">
      <alignment horizontal="left" vertical="center"/>
    </xf>
    <xf numFmtId="49" fontId="10" fillId="0" borderId="120" xfId="1" applyNumberFormat="1" applyFont="1" applyBorder="1" applyAlignment="1">
      <alignment horizontal="left" vertical="center"/>
    </xf>
    <xf numFmtId="49" fontId="10" fillId="0" borderId="118" xfId="1" applyNumberFormat="1" applyFont="1" applyBorder="1" applyAlignment="1">
      <alignment horizontal="left" vertical="center"/>
    </xf>
    <xf numFmtId="49" fontId="10" fillId="0" borderId="119" xfId="1" applyNumberFormat="1" applyFont="1" applyBorder="1" applyAlignment="1">
      <alignment horizontal="right" vertical="center"/>
    </xf>
    <xf numFmtId="49" fontId="10" fillId="0" borderId="120" xfId="1" applyNumberFormat="1" applyFont="1" applyBorder="1" applyAlignment="1">
      <alignment horizontal="right" vertical="center"/>
    </xf>
    <xf numFmtId="0" fontId="24" fillId="0" borderId="121" xfId="1" applyFont="1" applyBorder="1" applyAlignment="1">
      <alignment horizontal="center" wrapText="1"/>
    </xf>
    <xf numFmtId="0" fontId="26" fillId="0" borderId="122" xfId="1" applyFont="1" applyBorder="1" applyAlignment="1">
      <alignment horizontal="center" wrapText="1"/>
    </xf>
    <xf numFmtId="0" fontId="24" fillId="0" borderId="123" xfId="1" applyFont="1" applyBorder="1" applyAlignment="1">
      <alignment horizontal="center" wrapText="1"/>
    </xf>
    <xf numFmtId="0" fontId="10" fillId="0" borderId="124" xfId="1" applyFont="1" applyBorder="1" applyAlignment="1">
      <alignment horizontal="center" wrapText="1"/>
    </xf>
    <xf numFmtId="0" fontId="5" fillId="0" borderId="0" xfId="1" applyFont="1"/>
    <xf numFmtId="0" fontId="1" fillId="0" borderId="125" xfId="1" applyBorder="1"/>
    <xf numFmtId="0" fontId="1" fillId="0" borderId="126" xfId="1" applyBorder="1"/>
    <xf numFmtId="0" fontId="2" fillId="0" borderId="0" xfId="1" applyFont="1" applyAlignment="1">
      <alignment horizontal="right"/>
    </xf>
    <xf numFmtId="0" fontId="2" fillId="0" borderId="126" xfId="1" applyFont="1" applyBorder="1" applyAlignment="1">
      <alignment horizontal="right"/>
    </xf>
    <xf numFmtId="169" fontId="1" fillId="0" borderId="125" xfId="1" applyNumberFormat="1" applyBorder="1"/>
    <xf numFmtId="0" fontId="1" fillId="0" borderId="125" xfId="1" applyBorder="1" applyAlignment="1">
      <alignment horizontal="centerContinuous"/>
    </xf>
    <xf numFmtId="169" fontId="1" fillId="0" borderId="125" xfId="1" applyNumberFormat="1" applyBorder="1" applyAlignment="1">
      <alignment horizontal="centerContinuous"/>
    </xf>
    <xf numFmtId="0" fontId="10" fillId="0" borderId="0" xfId="1" applyFont="1"/>
    <xf numFmtId="0" fontId="4" fillId="0" borderId="0" xfId="1" applyFont="1"/>
    <xf numFmtId="0" fontId="27" fillId="0" borderId="0" xfId="1" applyFont="1" applyAlignment="1">
      <alignment horizontal="right"/>
    </xf>
    <xf numFmtId="0" fontId="27" fillId="0" borderId="0" xfId="1" applyFont="1" applyAlignment="1">
      <alignment horizontal="left"/>
    </xf>
    <xf numFmtId="0" fontId="7" fillId="0" borderId="28" xfId="1" applyFont="1" applyBorder="1" applyAlignment="1">
      <alignment horizontal="left" vertical="center"/>
    </xf>
    <xf numFmtId="2" fontId="1" fillId="3" borderId="0" xfId="1" applyNumberFormat="1" applyFill="1"/>
    <xf numFmtId="2" fontId="7" fillId="3" borderId="43" xfId="1" quotePrefix="1" applyNumberFormat="1" applyFont="1" applyFill="1" applyBorder="1" applyAlignment="1">
      <alignment horizontal="left" vertical="center"/>
    </xf>
    <xf numFmtId="0" fontId="2" fillId="0" borderId="93" xfId="1" applyFont="1" applyBorder="1" applyAlignment="1">
      <alignment horizontal="center"/>
    </xf>
    <xf numFmtId="0" fontId="3" fillId="0" borderId="93" xfId="1" applyFont="1" applyBorder="1" applyAlignment="1">
      <alignment horizontal="left"/>
    </xf>
    <xf numFmtId="0" fontId="14" fillId="0" borderId="0" xfId="1" applyFont="1"/>
    <xf numFmtId="0" fontId="2" fillId="0" borderId="126" xfId="1" applyFont="1" applyBorder="1" applyAlignment="1">
      <alignment horizontal="centerContinuous"/>
    </xf>
    <xf numFmtId="0" fontId="1" fillId="0" borderId="126" xfId="1" applyBorder="1" applyAlignment="1">
      <alignment horizontal="centerContinuous"/>
    </xf>
    <xf numFmtId="0" fontId="29" fillId="3" borderId="41" xfId="1" applyFont="1" applyFill="1" applyBorder="1" applyAlignment="1">
      <alignment horizontal="left" vertical="center"/>
    </xf>
    <xf numFmtId="44" fontId="0" fillId="0" borderId="0" xfId="2" applyFont="1" applyAlignment="1">
      <alignment wrapText="1"/>
    </xf>
    <xf numFmtId="0" fontId="30" fillId="0" borderId="0" xfId="1" applyFont="1"/>
    <xf numFmtId="2" fontId="1" fillId="6" borderId="106" xfId="1" applyNumberFormat="1" applyFill="1" applyBorder="1" applyAlignment="1">
      <alignment horizontal="center" vertical="center"/>
    </xf>
    <xf numFmtId="1" fontId="5" fillId="5" borderId="33" xfId="1" applyNumberFormat="1" applyFont="1" applyFill="1" applyBorder="1" applyAlignment="1">
      <alignment horizontal="center" vertical="center"/>
    </xf>
    <xf numFmtId="1" fontId="5" fillId="5" borderId="34" xfId="1" applyNumberFormat="1" applyFont="1" applyFill="1" applyBorder="1" applyAlignment="1">
      <alignment horizontal="center" vertical="center"/>
    </xf>
    <xf numFmtId="1" fontId="5" fillId="5" borderId="35" xfId="1" applyNumberFormat="1" applyFont="1" applyFill="1" applyBorder="1" applyAlignment="1">
      <alignment horizontal="center" vertical="center"/>
    </xf>
    <xf numFmtId="1" fontId="5" fillId="4" borderId="33" xfId="1" applyNumberFormat="1" applyFont="1" applyFill="1" applyBorder="1" applyAlignment="1">
      <alignment horizontal="center" vertical="center"/>
    </xf>
    <xf numFmtId="1" fontId="5" fillId="4" borderId="34" xfId="1" applyNumberFormat="1" applyFont="1" applyFill="1" applyBorder="1" applyAlignment="1">
      <alignment horizontal="center" vertical="center"/>
    </xf>
    <xf numFmtId="1" fontId="5" fillId="4" borderId="35" xfId="1" applyNumberFormat="1" applyFont="1" applyFill="1" applyBorder="1" applyAlignment="1">
      <alignment horizontal="center" vertical="center"/>
    </xf>
    <xf numFmtId="0" fontId="32" fillId="0" borderId="0" xfId="1" applyFont="1" applyAlignment="1">
      <alignment horizontal="left"/>
    </xf>
    <xf numFmtId="0" fontId="33" fillId="0" borderId="125" xfId="1" applyFont="1" applyBorder="1"/>
    <xf numFmtId="0" fontId="6" fillId="3" borderId="125" xfId="1" applyFont="1" applyFill="1" applyBorder="1" applyAlignment="1">
      <alignment horizontal="center" vertical="center"/>
    </xf>
    <xf numFmtId="0" fontId="10" fillId="0" borderId="133" xfId="1" applyFont="1" applyBorder="1" applyAlignment="1">
      <alignment horizontal="center" wrapText="1"/>
    </xf>
    <xf numFmtId="0" fontId="2" fillId="0" borderId="0" xfId="1" applyFont="1" applyAlignment="1">
      <alignment horizontal="left"/>
    </xf>
    <xf numFmtId="2" fontId="1" fillId="0" borderId="134" xfId="1" applyNumberFormat="1" applyBorder="1" applyAlignment="1">
      <alignment horizontal="center" vertical="center"/>
    </xf>
    <xf numFmtId="2" fontId="1" fillId="0" borderId="135" xfId="1" applyNumberFormat="1" applyBorder="1" applyAlignment="1">
      <alignment horizontal="center" vertical="center"/>
    </xf>
    <xf numFmtId="0" fontId="3" fillId="0" borderId="125" xfId="1" applyFont="1" applyBorder="1"/>
    <xf numFmtId="0" fontId="10" fillId="0" borderId="42" xfId="1" applyFont="1" applyBorder="1" applyAlignment="1">
      <alignment horizontal="center" vertical="center"/>
    </xf>
    <xf numFmtId="0" fontId="3" fillId="0" borderId="30" xfId="1" applyFont="1" applyBorder="1" applyAlignment="1">
      <alignment horizontal="center" vertical="center"/>
    </xf>
    <xf numFmtId="0" fontId="10" fillId="0" borderId="23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4" fillId="2" borderId="34" xfId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0" borderId="33" xfId="1" applyFont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4" fillId="0" borderId="35" xfId="1" applyFont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4" fillId="0" borderId="36" xfId="1" applyFont="1" applyBorder="1" applyAlignment="1">
      <alignment horizontal="center" vertical="center"/>
    </xf>
    <xf numFmtId="0" fontId="1" fillId="0" borderId="18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4" fillId="0" borderId="34" xfId="1" applyFont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9" fillId="0" borderId="32" xfId="1" applyFont="1" applyBorder="1" applyAlignment="1">
      <alignment horizontal="center" vertical="center"/>
    </xf>
    <xf numFmtId="0" fontId="9" fillId="0" borderId="25" xfId="1" applyFont="1" applyBorder="1" applyAlignment="1">
      <alignment horizontal="center" vertical="center"/>
    </xf>
    <xf numFmtId="0" fontId="9" fillId="0" borderId="13" xfId="1" applyFont="1" applyBorder="1" applyAlignment="1">
      <alignment horizontal="center" vertical="center"/>
    </xf>
    <xf numFmtId="0" fontId="8" fillId="0" borderId="39" xfId="1" applyFont="1" applyBorder="1" applyAlignment="1">
      <alignment horizontal="center" vertical="center"/>
    </xf>
    <xf numFmtId="0" fontId="8" fillId="0" borderId="27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5" fillId="0" borderId="38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9" fillId="0" borderId="50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5" fillId="0" borderId="46" xfId="1" applyFont="1" applyBorder="1" applyAlignment="1">
      <alignment horizontal="center" vertical="center"/>
    </xf>
    <xf numFmtId="0" fontId="10" fillId="0" borderId="77" xfId="1" applyFont="1" applyBorder="1" applyAlignment="1">
      <alignment horizontal="center" wrapText="1"/>
    </xf>
    <xf numFmtId="0" fontId="10" fillId="0" borderId="75" xfId="1" applyFont="1" applyBorder="1" applyAlignment="1">
      <alignment horizontal="center" wrapText="1"/>
    </xf>
    <xf numFmtId="2" fontId="13" fillId="0" borderId="68" xfId="1" applyNumberFormat="1" applyFont="1" applyBorder="1" applyAlignment="1">
      <alignment horizontal="center" vertical="center"/>
    </xf>
    <xf numFmtId="2" fontId="13" fillId="0" borderId="64" xfId="1" applyNumberFormat="1" applyFont="1" applyBorder="1" applyAlignment="1">
      <alignment horizontal="center" vertical="center"/>
    </xf>
    <xf numFmtId="2" fontId="13" fillId="0" borderId="67" xfId="1" applyNumberFormat="1" applyFont="1" applyBorder="1" applyAlignment="1">
      <alignment horizontal="center" vertical="center"/>
    </xf>
    <xf numFmtId="0" fontId="10" fillId="0" borderId="76" xfId="1" applyFont="1" applyBorder="1" applyAlignment="1">
      <alignment horizontal="center" wrapText="1"/>
    </xf>
    <xf numFmtId="0" fontId="1" fillId="0" borderId="75" xfId="1" applyBorder="1" applyAlignment="1">
      <alignment horizontal="center" wrapText="1"/>
    </xf>
    <xf numFmtId="0" fontId="4" fillId="0" borderId="15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81" xfId="1" applyFont="1" applyBorder="1" applyAlignment="1">
      <alignment horizontal="center" vertical="center"/>
    </xf>
    <xf numFmtId="0" fontId="4" fillId="0" borderId="80" xfId="1" applyFont="1" applyBorder="1" applyAlignment="1">
      <alignment horizontal="center" vertical="center"/>
    </xf>
    <xf numFmtId="0" fontId="4" fillId="0" borderId="79" xfId="1" applyFont="1" applyBorder="1" applyAlignment="1">
      <alignment horizontal="center" vertical="center"/>
    </xf>
    <xf numFmtId="0" fontId="4" fillId="0" borderId="83" xfId="1" applyFont="1" applyBorder="1" applyAlignment="1">
      <alignment horizontal="center" vertical="center"/>
    </xf>
    <xf numFmtId="0" fontId="1" fillId="0" borderId="55" xfId="1" applyBorder="1" applyAlignment="1">
      <alignment horizontal="center" vertical="center"/>
    </xf>
    <xf numFmtId="0" fontId="1" fillId="0" borderId="82" xfId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15" fontId="3" fillId="0" borderId="96" xfId="1" applyNumberFormat="1" applyFont="1" applyBorder="1" applyAlignment="1">
      <alignment horizontal="left"/>
    </xf>
    <xf numFmtId="0" fontId="1" fillId="0" borderId="96" xfId="1" applyBorder="1" applyAlignment="1">
      <alignment horizontal="left"/>
    </xf>
    <xf numFmtId="0" fontId="18" fillId="0" borderId="42" xfId="1" applyFont="1" applyBorder="1" applyAlignment="1">
      <alignment horizontal="center" vertical="center" wrapText="1"/>
    </xf>
    <xf numFmtId="0" fontId="18" fillId="0" borderId="69" xfId="1" applyFont="1" applyBorder="1" applyAlignment="1">
      <alignment horizontal="center" vertical="center" wrapText="1"/>
    </xf>
    <xf numFmtId="0" fontId="18" fillId="0" borderId="11" xfId="1" applyFont="1" applyBorder="1" applyAlignment="1">
      <alignment horizontal="center" vertical="center" wrapText="1"/>
    </xf>
    <xf numFmtId="0" fontId="20" fillId="0" borderId="102" xfId="1" applyFont="1" applyBorder="1" applyAlignment="1">
      <alignment horizontal="center"/>
    </xf>
    <xf numFmtId="0" fontId="20" fillId="0" borderId="101" xfId="1" applyFont="1" applyBorder="1"/>
    <xf numFmtId="0" fontId="20" fillId="0" borderId="100" xfId="1" applyFont="1" applyBorder="1"/>
    <xf numFmtId="0" fontId="20" fillId="0" borderId="99" xfId="1" applyFont="1" applyBorder="1" applyAlignment="1">
      <alignment horizontal="center"/>
    </xf>
    <xf numFmtId="0" fontId="20" fillId="0" borderId="0" xfId="1" applyFont="1"/>
    <xf numFmtId="0" fontId="20" fillId="0" borderId="98" xfId="1" applyFont="1" applyBorder="1"/>
    <xf numFmtId="0" fontId="20" fillId="0" borderId="95" xfId="1" applyFont="1" applyBorder="1" applyAlignment="1">
      <alignment horizontal="center"/>
    </xf>
    <xf numFmtId="0" fontId="20" fillId="0" borderId="94" xfId="1" applyFont="1" applyBorder="1"/>
    <xf numFmtId="0" fontId="20" fillId="0" borderId="93" xfId="1" applyFont="1" applyBorder="1"/>
    <xf numFmtId="0" fontId="4" fillId="2" borderId="35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33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3" fillId="0" borderId="101" xfId="1" applyFont="1" applyBorder="1" applyAlignment="1">
      <alignment horizontal="center" vertical="center" wrapText="1"/>
    </xf>
    <xf numFmtId="0" fontId="3" fillId="0" borderId="100" xfId="1" applyFont="1" applyBorder="1" applyAlignment="1">
      <alignment vertical="center" wrapText="1"/>
    </xf>
    <xf numFmtId="0" fontId="3" fillId="0" borderId="0" xfId="1" applyFont="1" applyAlignment="1">
      <alignment vertical="center" wrapText="1"/>
    </xf>
    <xf numFmtId="0" fontId="3" fillId="0" borderId="98" xfId="1" applyFont="1" applyBorder="1" applyAlignment="1">
      <alignment vertical="center" wrapText="1"/>
    </xf>
    <xf numFmtId="0" fontId="7" fillId="3" borderId="22" xfId="1" applyFont="1" applyFill="1" applyBorder="1" applyAlignment="1">
      <alignment horizontal="left" vertical="top" wrapText="1"/>
    </xf>
    <xf numFmtId="0" fontId="1" fillId="0" borderId="24" xfId="1" applyBorder="1" applyAlignment="1">
      <alignment vertical="top" wrapText="1"/>
    </xf>
    <xf numFmtId="0" fontId="1" fillId="0" borderId="128" xfId="1" applyBorder="1" applyAlignment="1">
      <alignment vertical="top" wrapText="1"/>
    </xf>
    <xf numFmtId="0" fontId="1" fillId="0" borderId="86" xfId="1" applyBorder="1" applyAlignment="1">
      <alignment vertical="top" wrapText="1"/>
    </xf>
    <xf numFmtId="0" fontId="1" fillId="0" borderId="0" xfId="1" applyAlignment="1">
      <alignment vertical="top" wrapText="1"/>
    </xf>
    <xf numFmtId="0" fontId="1" fillId="0" borderId="54" xfId="1" applyBorder="1" applyAlignment="1">
      <alignment vertical="top" wrapText="1"/>
    </xf>
    <xf numFmtId="0" fontId="1" fillId="0" borderId="88" xfId="1" applyBorder="1" applyAlignment="1">
      <alignment vertical="top" wrapText="1"/>
    </xf>
    <xf numFmtId="0" fontId="1" fillId="0" borderId="125" xfId="1" applyBorder="1" applyAlignment="1">
      <alignment vertical="top" wrapText="1"/>
    </xf>
    <xf numFmtId="0" fontId="1" fillId="0" borderId="127" xfId="1" applyBorder="1" applyAlignment="1">
      <alignment vertical="top" wrapText="1"/>
    </xf>
    <xf numFmtId="0" fontId="4" fillId="0" borderId="131" xfId="1" applyFont="1" applyBorder="1" applyAlignment="1">
      <alignment horizontal="center" vertical="center"/>
    </xf>
    <xf numFmtId="0" fontId="4" fillId="0" borderId="130" xfId="1" applyFont="1" applyBorder="1" applyAlignment="1">
      <alignment horizontal="center" vertical="center"/>
    </xf>
    <xf numFmtId="0" fontId="4" fillId="0" borderId="129" xfId="1" applyFont="1" applyBorder="1" applyAlignment="1">
      <alignment horizontal="center" vertical="center"/>
    </xf>
    <xf numFmtId="0" fontId="14" fillId="6" borderId="0" xfId="1" applyFont="1" applyFill="1" applyAlignment="1">
      <alignment wrapText="1"/>
    </xf>
    <xf numFmtId="0" fontId="1" fillId="0" borderId="0" xfId="1" applyAlignment="1">
      <alignment wrapText="1"/>
    </xf>
    <xf numFmtId="0" fontId="10" fillId="0" borderId="56" xfId="1" applyFont="1" applyBorder="1" applyAlignment="1">
      <alignment horizontal="center" wrapText="1"/>
    </xf>
    <xf numFmtId="0" fontId="10" fillId="0" borderId="132" xfId="1" applyFont="1" applyBorder="1" applyAlignment="1">
      <alignment horizontal="center" wrapText="1"/>
    </xf>
  </cellXfs>
  <cellStyles count="3">
    <cellStyle name="Currency 2" xfId="2" xr:uid="{1FD0B4AF-E13A-435A-8AE9-EC8C3AA3DAEA}"/>
    <cellStyle name="Normal" xfId="0" builtinId="0"/>
    <cellStyle name="Normal 2" xfId="1" xr:uid="{D94E623D-A978-4D60-B270-36C102202291}"/>
  </cellStyles>
  <dxfs count="136"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6DAF0-6B70-4D27-B990-C6128240DA42}">
  <dimension ref="A1:AH449"/>
  <sheetViews>
    <sheetView tabSelected="1" topLeftCell="R1" zoomScaleNormal="100" workbookViewId="0">
      <pane ySplit="1" topLeftCell="A2" activePane="bottomLeft" state="frozen"/>
      <selection pane="bottomLeft" activeCell="AH2" sqref="AH2"/>
    </sheetView>
  </sheetViews>
  <sheetFormatPr defaultRowHeight="15" x14ac:dyDescent="0.25"/>
  <cols>
    <col min="3" max="3" width="10.42578125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</v>
      </c>
      <c r="L1" t="s">
        <v>10</v>
      </c>
      <c r="M1" t="s">
        <v>11</v>
      </c>
      <c r="N1" t="s">
        <v>12</v>
      </c>
      <c r="O1" t="s">
        <v>13</v>
      </c>
      <c r="P1" t="s">
        <v>5</v>
      </c>
      <c r="Q1" t="s">
        <v>28</v>
      </c>
      <c r="R1" t="s">
        <v>29</v>
      </c>
      <c r="S1" t="s">
        <v>30</v>
      </c>
      <c r="T1" t="s">
        <v>31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1825</v>
      </c>
    </row>
    <row r="2" spans="1:34" x14ac:dyDescent="0.25">
      <c r="A2">
        <v>2017</v>
      </c>
      <c r="B2">
        <v>165</v>
      </c>
      <c r="C2" s="1">
        <v>42900</v>
      </c>
      <c r="D2" t="s">
        <v>32</v>
      </c>
      <c r="E2">
        <v>3</v>
      </c>
      <c r="F2">
        <v>31</v>
      </c>
      <c r="G2" s="2">
        <f>F2/100</f>
        <v>0.31</v>
      </c>
      <c r="H2">
        <v>15</v>
      </c>
      <c r="I2">
        <v>7</v>
      </c>
      <c r="J2">
        <v>8</v>
      </c>
      <c r="K2">
        <v>30</v>
      </c>
      <c r="L2" s="2">
        <f>K2/100</f>
        <v>0.3</v>
      </c>
      <c r="M2">
        <v>13</v>
      </c>
      <c r="N2">
        <v>6</v>
      </c>
      <c r="O2">
        <v>7</v>
      </c>
      <c r="P2">
        <v>25</v>
      </c>
      <c r="Q2" s="2">
        <f>P2/100</f>
        <v>0.25</v>
      </c>
      <c r="R2">
        <v>12</v>
      </c>
      <c r="S2">
        <v>7</v>
      </c>
      <c r="T2">
        <v>5</v>
      </c>
      <c r="U2" s="3">
        <v>6.333333333333333</v>
      </c>
      <c r="V2" s="3">
        <v>3.3333333333333335</v>
      </c>
      <c r="W2" s="3">
        <v>0.33333333333333331</v>
      </c>
      <c r="X2" s="3">
        <v>0</v>
      </c>
      <c r="Y2" s="3">
        <v>0</v>
      </c>
      <c r="Z2" s="2">
        <v>4.9133333333333331</v>
      </c>
      <c r="AA2" s="2">
        <v>2.9866666666666668</v>
      </c>
      <c r="AB2" s="2">
        <v>8.0033333333333339</v>
      </c>
      <c r="AC2" s="3">
        <v>461.8533333333333</v>
      </c>
      <c r="AD2" s="3">
        <v>280.74666666666673</v>
      </c>
      <c r="AE2" s="3">
        <v>0</v>
      </c>
      <c r="AF2" s="3">
        <v>9.7133333333333329</v>
      </c>
      <c r="AG2" s="3">
        <v>752.31333333333339</v>
      </c>
      <c r="AH2" s="4">
        <v>0.51034166666666669</v>
      </c>
    </row>
    <row r="3" spans="1:34" x14ac:dyDescent="0.25">
      <c r="A3">
        <v>2017</v>
      </c>
      <c r="B3">
        <v>165</v>
      </c>
      <c r="C3" s="1">
        <v>42900</v>
      </c>
      <c r="D3" t="s">
        <v>33</v>
      </c>
      <c r="E3">
        <v>3</v>
      </c>
      <c r="F3">
        <v>38</v>
      </c>
      <c r="G3" s="2">
        <f t="shared" ref="G3:G66" si="0">F3/100</f>
        <v>0.38</v>
      </c>
      <c r="H3">
        <v>14</v>
      </c>
      <c r="I3">
        <v>6</v>
      </c>
      <c r="J3">
        <v>8</v>
      </c>
      <c r="K3">
        <v>32</v>
      </c>
      <c r="L3" s="2">
        <f t="shared" ref="L3:L66" si="1">K3/100</f>
        <v>0.32</v>
      </c>
      <c r="M3">
        <v>15</v>
      </c>
      <c r="N3">
        <v>7</v>
      </c>
      <c r="O3">
        <v>8</v>
      </c>
      <c r="P3">
        <v>39</v>
      </c>
      <c r="Q3" s="2">
        <f t="shared" ref="Q3:Q66" si="2">P3/100</f>
        <v>0.39</v>
      </c>
      <c r="R3">
        <v>15</v>
      </c>
      <c r="S3">
        <v>8</v>
      </c>
      <c r="T3">
        <v>7</v>
      </c>
      <c r="U3" s="3">
        <v>6</v>
      </c>
      <c r="V3" s="3">
        <v>7</v>
      </c>
      <c r="W3" s="3">
        <v>0</v>
      </c>
      <c r="X3" s="3">
        <v>0</v>
      </c>
      <c r="Y3" s="3">
        <v>0</v>
      </c>
      <c r="Z3" s="2">
        <v>6.9133333333333331</v>
      </c>
      <c r="AA3" s="2">
        <v>4.5766666666666671</v>
      </c>
      <c r="AB3" s="2">
        <v>11.716666666666667</v>
      </c>
      <c r="AC3" s="3">
        <v>649.85333333333324</v>
      </c>
      <c r="AD3" s="3">
        <v>430.20666666666671</v>
      </c>
      <c r="AE3" s="3">
        <v>0</v>
      </c>
      <c r="AF3" s="3">
        <v>21.306666666666668</v>
      </c>
      <c r="AG3" s="3">
        <v>1101.3666666666666</v>
      </c>
      <c r="AH3" s="4">
        <v>0.80520400000000003</v>
      </c>
    </row>
    <row r="4" spans="1:34" x14ac:dyDescent="0.25">
      <c r="A4">
        <v>2017</v>
      </c>
      <c r="B4">
        <v>165</v>
      </c>
      <c r="C4" s="1">
        <v>42900</v>
      </c>
      <c r="D4" t="s">
        <v>34</v>
      </c>
      <c r="E4">
        <v>3</v>
      </c>
      <c r="F4">
        <v>26</v>
      </c>
      <c r="G4" s="2">
        <f t="shared" si="0"/>
        <v>0.26</v>
      </c>
      <c r="H4">
        <v>13</v>
      </c>
      <c r="I4">
        <v>7</v>
      </c>
      <c r="J4">
        <v>6</v>
      </c>
      <c r="K4">
        <v>35</v>
      </c>
      <c r="L4" s="2">
        <f t="shared" si="1"/>
        <v>0.35</v>
      </c>
      <c r="M4">
        <v>14</v>
      </c>
      <c r="N4">
        <v>6</v>
      </c>
      <c r="O4">
        <v>8</v>
      </c>
      <c r="P4">
        <v>33</v>
      </c>
      <c r="Q4" s="2">
        <f t="shared" si="2"/>
        <v>0.33</v>
      </c>
      <c r="R4">
        <v>13</v>
      </c>
      <c r="S4">
        <v>7</v>
      </c>
      <c r="T4">
        <v>6</v>
      </c>
      <c r="U4" s="3">
        <v>3.3333333333333335</v>
      </c>
      <c r="V4" s="3">
        <v>6.666666666666667</v>
      </c>
      <c r="W4" s="3">
        <v>0</v>
      </c>
      <c r="X4" s="3">
        <v>0</v>
      </c>
      <c r="Y4" s="3">
        <v>0</v>
      </c>
      <c r="Z4" s="2">
        <v>4.4566666666666661</v>
      </c>
      <c r="AA4" s="2">
        <v>2.73</v>
      </c>
      <c r="AB4" s="2">
        <v>7.3633333333333333</v>
      </c>
      <c r="AC4" s="3">
        <v>418.92666666666662</v>
      </c>
      <c r="AD4" s="3">
        <v>256.61999999999995</v>
      </c>
      <c r="AE4" s="3">
        <v>0</v>
      </c>
      <c r="AF4" s="3">
        <v>16.606666666666666</v>
      </c>
      <c r="AG4" s="3">
        <v>692.15333333333331</v>
      </c>
      <c r="AH4" s="4">
        <v>0.49866686666666671</v>
      </c>
    </row>
    <row r="5" spans="1:34" x14ac:dyDescent="0.25">
      <c r="A5">
        <v>2017</v>
      </c>
      <c r="B5">
        <v>165</v>
      </c>
      <c r="C5" s="1">
        <v>42900</v>
      </c>
      <c r="D5" t="s">
        <v>35</v>
      </c>
      <c r="E5">
        <v>3</v>
      </c>
      <c r="F5">
        <v>25</v>
      </c>
      <c r="G5" s="2">
        <f t="shared" si="0"/>
        <v>0.25</v>
      </c>
      <c r="H5">
        <v>13</v>
      </c>
      <c r="I5">
        <v>5</v>
      </c>
      <c r="J5">
        <v>8</v>
      </c>
      <c r="K5">
        <v>24</v>
      </c>
      <c r="L5" s="2">
        <f t="shared" si="1"/>
        <v>0.24</v>
      </c>
      <c r="M5">
        <v>12</v>
      </c>
      <c r="N5">
        <v>7</v>
      </c>
      <c r="O5">
        <v>5</v>
      </c>
      <c r="P5">
        <v>25</v>
      </c>
      <c r="Q5" s="2">
        <f t="shared" si="2"/>
        <v>0.25</v>
      </c>
      <c r="R5">
        <v>12</v>
      </c>
      <c r="S5">
        <v>6</v>
      </c>
      <c r="T5">
        <v>5</v>
      </c>
      <c r="U5" s="3">
        <v>3</v>
      </c>
      <c r="V5" s="3">
        <v>5.666666666666667</v>
      </c>
      <c r="W5" s="3">
        <v>0</v>
      </c>
      <c r="X5" s="3">
        <v>0</v>
      </c>
      <c r="Y5" s="3">
        <v>0</v>
      </c>
      <c r="Z5" s="2">
        <v>3.5500000000000003</v>
      </c>
      <c r="AA5" s="2">
        <v>1.8833333333333335</v>
      </c>
      <c r="AB5" s="2">
        <v>5.626666666666666</v>
      </c>
      <c r="AC5" s="3">
        <v>333.70000000000005</v>
      </c>
      <c r="AD5" s="3">
        <v>177.03333333333336</v>
      </c>
      <c r="AE5" s="3">
        <v>0</v>
      </c>
      <c r="AF5" s="3">
        <v>18.173333333333332</v>
      </c>
      <c r="AG5" s="3">
        <v>528.90666666666675</v>
      </c>
      <c r="AH5" s="4">
        <v>0.34216939999999996</v>
      </c>
    </row>
    <row r="6" spans="1:34" x14ac:dyDescent="0.25">
      <c r="A6">
        <v>2017</v>
      </c>
      <c r="B6">
        <v>165</v>
      </c>
      <c r="C6" s="1">
        <v>42900</v>
      </c>
      <c r="D6" t="s">
        <v>36</v>
      </c>
      <c r="E6">
        <v>3</v>
      </c>
      <c r="F6">
        <v>33</v>
      </c>
      <c r="G6" s="2">
        <f t="shared" si="0"/>
        <v>0.33</v>
      </c>
      <c r="H6">
        <v>12</v>
      </c>
      <c r="I6">
        <v>6</v>
      </c>
      <c r="J6">
        <v>6</v>
      </c>
      <c r="K6">
        <v>34</v>
      </c>
      <c r="L6" s="2">
        <f t="shared" si="1"/>
        <v>0.34</v>
      </c>
      <c r="M6">
        <v>14</v>
      </c>
      <c r="N6">
        <v>8</v>
      </c>
      <c r="O6">
        <v>6</v>
      </c>
      <c r="P6">
        <v>37</v>
      </c>
      <c r="Q6" s="2">
        <f t="shared" si="2"/>
        <v>0.37</v>
      </c>
      <c r="R6">
        <v>14</v>
      </c>
      <c r="S6">
        <v>7</v>
      </c>
      <c r="T6">
        <v>7</v>
      </c>
      <c r="U6" s="3">
        <v>2.6666666666666665</v>
      </c>
      <c r="V6" s="3">
        <v>7.333333333333333</v>
      </c>
      <c r="W6" s="3">
        <v>0</v>
      </c>
      <c r="X6" s="3">
        <v>0</v>
      </c>
      <c r="Y6" s="3">
        <v>0</v>
      </c>
      <c r="Z6" s="2">
        <v>6.6933333333333325</v>
      </c>
      <c r="AA6" s="2">
        <v>4.3233333333333333</v>
      </c>
      <c r="AB6" s="2">
        <v>11.243333333333332</v>
      </c>
      <c r="AC6" s="3">
        <v>629.17333333333329</v>
      </c>
      <c r="AD6" s="3">
        <v>406.39333333333337</v>
      </c>
      <c r="AE6" s="3">
        <v>0</v>
      </c>
      <c r="AF6" s="3">
        <v>21.306666666666668</v>
      </c>
      <c r="AG6" s="3">
        <v>1056.8733333333332</v>
      </c>
      <c r="AH6" s="4">
        <v>0.75890273333333336</v>
      </c>
    </row>
    <row r="7" spans="1:34" x14ac:dyDescent="0.25">
      <c r="A7">
        <v>2017</v>
      </c>
      <c r="B7">
        <v>165</v>
      </c>
      <c r="C7" s="1">
        <v>42900</v>
      </c>
      <c r="D7" t="s">
        <v>37</v>
      </c>
      <c r="E7">
        <v>3</v>
      </c>
      <c r="F7">
        <v>32</v>
      </c>
      <c r="G7" s="2">
        <f t="shared" si="0"/>
        <v>0.32</v>
      </c>
      <c r="H7">
        <v>13</v>
      </c>
      <c r="I7">
        <v>7</v>
      </c>
      <c r="J7">
        <v>6</v>
      </c>
      <c r="K7">
        <v>27</v>
      </c>
      <c r="L7" s="2">
        <f t="shared" si="1"/>
        <v>0.27</v>
      </c>
      <c r="M7">
        <v>11</v>
      </c>
      <c r="N7">
        <v>7</v>
      </c>
      <c r="O7">
        <v>4</v>
      </c>
      <c r="P7">
        <v>36</v>
      </c>
      <c r="Q7" s="2">
        <f t="shared" si="2"/>
        <v>0.36</v>
      </c>
      <c r="R7">
        <v>13</v>
      </c>
      <c r="S7">
        <v>6</v>
      </c>
      <c r="T7">
        <v>7</v>
      </c>
      <c r="U7" s="3">
        <v>3.3333333333333335</v>
      </c>
      <c r="V7" s="3">
        <v>5.333333333333333</v>
      </c>
      <c r="W7" s="3">
        <v>0</v>
      </c>
      <c r="X7" s="3">
        <v>0</v>
      </c>
      <c r="Y7" s="3">
        <v>0</v>
      </c>
      <c r="Z7" s="2">
        <v>4.5633333333333335</v>
      </c>
      <c r="AA7" s="2">
        <v>3.25</v>
      </c>
      <c r="AB7" s="2">
        <v>7.9933333333333323</v>
      </c>
      <c r="AC7" s="3">
        <v>428.95333333333332</v>
      </c>
      <c r="AD7" s="3">
        <v>305.5</v>
      </c>
      <c r="AE7" s="3">
        <v>0</v>
      </c>
      <c r="AF7" s="3">
        <v>16.920000000000002</v>
      </c>
      <c r="AG7" s="3">
        <v>751.37333333333333</v>
      </c>
      <c r="AH7" s="4">
        <v>0.49109359999999996</v>
      </c>
    </row>
    <row r="8" spans="1:34" x14ac:dyDescent="0.25">
      <c r="A8">
        <v>2017</v>
      </c>
      <c r="B8">
        <v>165</v>
      </c>
      <c r="C8" s="1">
        <v>42900</v>
      </c>
      <c r="D8" t="s">
        <v>38</v>
      </c>
      <c r="E8">
        <v>3</v>
      </c>
      <c r="F8">
        <v>35</v>
      </c>
      <c r="G8" s="2">
        <f t="shared" si="0"/>
        <v>0.35</v>
      </c>
      <c r="H8">
        <v>14</v>
      </c>
      <c r="I8">
        <v>6</v>
      </c>
      <c r="J8">
        <v>8</v>
      </c>
      <c r="K8">
        <v>34</v>
      </c>
      <c r="L8" s="2">
        <f t="shared" si="1"/>
        <v>0.34</v>
      </c>
      <c r="M8">
        <v>13</v>
      </c>
      <c r="N8">
        <v>6</v>
      </c>
      <c r="O8">
        <v>7</v>
      </c>
      <c r="P8">
        <v>34</v>
      </c>
      <c r="Q8" s="2">
        <f t="shared" si="2"/>
        <v>0.34</v>
      </c>
      <c r="R8">
        <v>13</v>
      </c>
      <c r="S8">
        <v>7</v>
      </c>
      <c r="T8">
        <v>6</v>
      </c>
      <c r="U8" s="3">
        <v>5.666666666666667</v>
      </c>
      <c r="V8" s="3">
        <v>5.666666666666667</v>
      </c>
      <c r="W8" s="3">
        <v>0</v>
      </c>
      <c r="X8" s="3">
        <v>0</v>
      </c>
      <c r="Y8" s="3">
        <v>0</v>
      </c>
      <c r="Z8" s="2">
        <v>5.456666666666667</v>
      </c>
      <c r="AA8" s="2">
        <v>3.6466666666666665</v>
      </c>
      <c r="AB8" s="2">
        <v>9.3066666666666666</v>
      </c>
      <c r="AC8" s="3">
        <v>512.92666666666673</v>
      </c>
      <c r="AD8" s="3">
        <v>342.78666666666663</v>
      </c>
      <c r="AE8" s="3">
        <v>0</v>
      </c>
      <c r="AF8" s="3">
        <v>19.113333333333333</v>
      </c>
      <c r="AG8" s="3">
        <v>874.82666666666671</v>
      </c>
      <c r="AH8" s="4">
        <v>0.62244606666666669</v>
      </c>
    </row>
    <row r="9" spans="1:34" x14ac:dyDescent="0.25">
      <c r="A9">
        <v>2017</v>
      </c>
      <c r="B9">
        <v>165</v>
      </c>
      <c r="C9" s="1">
        <v>42900</v>
      </c>
      <c r="D9" t="s">
        <v>39</v>
      </c>
      <c r="E9">
        <v>3</v>
      </c>
      <c r="F9">
        <v>25</v>
      </c>
      <c r="G9" s="2">
        <f t="shared" si="0"/>
        <v>0.25</v>
      </c>
      <c r="H9">
        <v>13</v>
      </c>
      <c r="I9">
        <v>6</v>
      </c>
      <c r="J9">
        <v>7</v>
      </c>
      <c r="K9">
        <v>30</v>
      </c>
      <c r="L9" s="2">
        <f t="shared" si="1"/>
        <v>0.3</v>
      </c>
      <c r="M9">
        <v>13</v>
      </c>
      <c r="N9">
        <v>6</v>
      </c>
      <c r="O9">
        <v>7</v>
      </c>
      <c r="P9">
        <v>34</v>
      </c>
      <c r="Q9" s="2">
        <f t="shared" si="2"/>
        <v>0.34</v>
      </c>
      <c r="R9">
        <v>13</v>
      </c>
      <c r="S9">
        <v>7</v>
      </c>
      <c r="T9">
        <v>6</v>
      </c>
      <c r="U9" s="3">
        <v>5.666666666666667</v>
      </c>
      <c r="V9" s="3">
        <v>3.3333333333333335</v>
      </c>
      <c r="W9" s="3">
        <v>0</v>
      </c>
      <c r="X9" s="3">
        <v>0</v>
      </c>
      <c r="Y9" s="3">
        <v>0</v>
      </c>
      <c r="Z9" s="2">
        <v>4.76</v>
      </c>
      <c r="AA9" s="2">
        <v>2.86</v>
      </c>
      <c r="AB9" s="2">
        <v>7.6733333333333329</v>
      </c>
      <c r="AC9" s="3">
        <v>447.44</v>
      </c>
      <c r="AD9" s="3">
        <v>268.83999999999997</v>
      </c>
      <c r="AE9" s="3">
        <v>0</v>
      </c>
      <c r="AF9" s="3">
        <v>5.0133333333333345</v>
      </c>
      <c r="AG9" s="3">
        <v>721.29333333333329</v>
      </c>
      <c r="AH9" s="4">
        <v>0.53447460000000002</v>
      </c>
    </row>
    <row r="10" spans="1:34" x14ac:dyDescent="0.25">
      <c r="A10">
        <v>2017</v>
      </c>
      <c r="B10">
        <v>165</v>
      </c>
      <c r="C10" s="1">
        <v>42900</v>
      </c>
      <c r="D10" t="s">
        <v>40</v>
      </c>
      <c r="E10">
        <v>3</v>
      </c>
      <c r="F10">
        <v>31</v>
      </c>
      <c r="G10" s="2">
        <f t="shared" si="0"/>
        <v>0.31</v>
      </c>
      <c r="H10">
        <v>14</v>
      </c>
      <c r="I10">
        <v>6</v>
      </c>
      <c r="J10">
        <v>8</v>
      </c>
      <c r="K10">
        <v>38</v>
      </c>
      <c r="L10" s="2">
        <f t="shared" si="1"/>
        <v>0.38</v>
      </c>
      <c r="M10">
        <v>16</v>
      </c>
      <c r="N10">
        <v>8</v>
      </c>
      <c r="O10">
        <v>8</v>
      </c>
      <c r="P10">
        <v>28</v>
      </c>
      <c r="Q10" s="2">
        <f t="shared" si="2"/>
        <v>0.28000000000000003</v>
      </c>
      <c r="R10">
        <v>13</v>
      </c>
      <c r="S10">
        <v>6</v>
      </c>
      <c r="T10">
        <v>7</v>
      </c>
      <c r="U10" s="3">
        <v>5.333333333333333</v>
      </c>
      <c r="V10" s="3">
        <v>9</v>
      </c>
      <c r="W10" s="3">
        <v>0</v>
      </c>
      <c r="X10" s="3">
        <v>0</v>
      </c>
      <c r="Y10" s="3">
        <v>0</v>
      </c>
      <c r="Z10" s="2">
        <v>7.2</v>
      </c>
      <c r="AA10" s="2">
        <v>4.4466666666666663</v>
      </c>
      <c r="AB10" s="2">
        <v>11.826666666666666</v>
      </c>
      <c r="AC10" s="3">
        <v>676.80000000000007</v>
      </c>
      <c r="AD10" s="3">
        <v>417.98666666666662</v>
      </c>
      <c r="AE10" s="3">
        <v>0</v>
      </c>
      <c r="AF10" s="3">
        <v>16.920000000000002</v>
      </c>
      <c r="AG10" s="3">
        <v>1111.7066666666667</v>
      </c>
      <c r="AH10" s="4">
        <v>0.83072186666666659</v>
      </c>
    </row>
    <row r="11" spans="1:34" x14ac:dyDescent="0.25">
      <c r="A11">
        <v>2017</v>
      </c>
      <c r="B11">
        <v>165</v>
      </c>
      <c r="C11" s="1">
        <v>42900</v>
      </c>
      <c r="D11" t="s">
        <v>41</v>
      </c>
      <c r="E11">
        <v>3</v>
      </c>
      <c r="F11">
        <v>21</v>
      </c>
      <c r="G11" s="2">
        <f t="shared" si="0"/>
        <v>0.21</v>
      </c>
      <c r="H11">
        <v>11</v>
      </c>
      <c r="I11">
        <v>6</v>
      </c>
      <c r="J11">
        <v>5</v>
      </c>
      <c r="K11">
        <v>30</v>
      </c>
      <c r="L11" s="2">
        <f t="shared" si="1"/>
        <v>0.3</v>
      </c>
      <c r="M11">
        <v>14</v>
      </c>
      <c r="N11">
        <v>7</v>
      </c>
      <c r="O11">
        <v>7</v>
      </c>
      <c r="P11">
        <v>33</v>
      </c>
      <c r="Q11" s="2">
        <f t="shared" si="2"/>
        <v>0.33</v>
      </c>
      <c r="R11">
        <v>15</v>
      </c>
      <c r="S11">
        <v>7</v>
      </c>
      <c r="T11">
        <v>8</v>
      </c>
      <c r="U11" s="3">
        <v>4.333333333333333</v>
      </c>
      <c r="V11" s="3">
        <v>6</v>
      </c>
      <c r="W11" s="3">
        <v>0</v>
      </c>
      <c r="X11" s="3">
        <v>0</v>
      </c>
      <c r="Y11" s="3">
        <v>0</v>
      </c>
      <c r="Z11" s="2">
        <v>5.0066666666666668</v>
      </c>
      <c r="AA11" s="2">
        <v>3.1933333333333334</v>
      </c>
      <c r="AB11" s="2">
        <v>8.2866666666666671</v>
      </c>
      <c r="AC11" s="3">
        <v>470.62666666666667</v>
      </c>
      <c r="AD11" s="3">
        <v>300.17333333333335</v>
      </c>
      <c r="AE11" s="3">
        <v>0</v>
      </c>
      <c r="AF11" s="3">
        <v>8.1466666666666665</v>
      </c>
      <c r="AG11" s="3">
        <v>778.9466666666666</v>
      </c>
      <c r="AH11" s="4">
        <v>0.56312893333333347</v>
      </c>
    </row>
    <row r="12" spans="1:34" x14ac:dyDescent="0.25">
      <c r="A12">
        <v>2017</v>
      </c>
      <c r="B12">
        <v>165</v>
      </c>
      <c r="C12" s="1">
        <v>42900</v>
      </c>
      <c r="D12" t="s">
        <v>42</v>
      </c>
      <c r="E12">
        <v>3</v>
      </c>
      <c r="F12">
        <v>23</v>
      </c>
      <c r="G12" s="2">
        <f t="shared" si="0"/>
        <v>0.23</v>
      </c>
      <c r="H12">
        <v>14</v>
      </c>
      <c r="I12">
        <v>9</v>
      </c>
      <c r="J12">
        <v>5</v>
      </c>
      <c r="K12">
        <v>30</v>
      </c>
      <c r="L12" s="2">
        <f t="shared" si="1"/>
        <v>0.3</v>
      </c>
      <c r="M12">
        <v>14</v>
      </c>
      <c r="N12">
        <v>7</v>
      </c>
      <c r="O12">
        <v>7</v>
      </c>
      <c r="P12">
        <v>33</v>
      </c>
      <c r="Q12" s="2">
        <f t="shared" si="2"/>
        <v>0.33</v>
      </c>
      <c r="R12">
        <v>14</v>
      </c>
      <c r="S12">
        <v>6</v>
      </c>
      <c r="T12">
        <v>8</v>
      </c>
      <c r="U12" s="3">
        <v>4.333333333333333</v>
      </c>
      <c r="V12" s="3">
        <v>5.666666666666667</v>
      </c>
      <c r="W12" s="3">
        <v>0</v>
      </c>
      <c r="X12" s="3">
        <v>0</v>
      </c>
      <c r="Y12" s="3">
        <v>0</v>
      </c>
      <c r="Z12" s="2">
        <v>4.8833333333333337</v>
      </c>
      <c r="AA12" s="2">
        <v>3.0433333333333334</v>
      </c>
      <c r="AB12" s="2">
        <v>8.0299999999999994</v>
      </c>
      <c r="AC12" s="3">
        <v>459.03333333333347</v>
      </c>
      <c r="AD12" s="3">
        <v>286.07333333333338</v>
      </c>
      <c r="AE12" s="3">
        <v>0</v>
      </c>
      <c r="AF12" s="3">
        <v>9.7133333333333329</v>
      </c>
      <c r="AG12" s="3">
        <v>754.82000000000016</v>
      </c>
      <c r="AH12" s="4">
        <v>0.54802626666666665</v>
      </c>
    </row>
    <row r="13" spans="1:34" x14ac:dyDescent="0.25">
      <c r="A13">
        <v>2017</v>
      </c>
      <c r="B13">
        <v>165</v>
      </c>
      <c r="C13" s="1">
        <v>42900</v>
      </c>
      <c r="D13" t="s">
        <v>43</v>
      </c>
      <c r="E13">
        <v>3</v>
      </c>
      <c r="F13">
        <v>25</v>
      </c>
      <c r="G13" s="2">
        <f t="shared" si="0"/>
        <v>0.25</v>
      </c>
      <c r="H13">
        <v>12</v>
      </c>
      <c r="I13">
        <v>5</v>
      </c>
      <c r="J13">
        <v>7</v>
      </c>
      <c r="K13">
        <v>23</v>
      </c>
      <c r="L13" s="2">
        <f t="shared" si="1"/>
        <v>0.23</v>
      </c>
      <c r="M13">
        <v>14</v>
      </c>
      <c r="N13">
        <v>7</v>
      </c>
      <c r="O13">
        <v>7</v>
      </c>
      <c r="P13">
        <v>30</v>
      </c>
      <c r="Q13" s="2">
        <f t="shared" si="2"/>
        <v>0.3</v>
      </c>
      <c r="R13">
        <v>15</v>
      </c>
      <c r="S13">
        <v>6</v>
      </c>
      <c r="T13">
        <v>9</v>
      </c>
      <c r="U13" s="3">
        <v>3.6666666666666665</v>
      </c>
      <c r="V13" s="3">
        <v>8.6666666666666661</v>
      </c>
      <c r="W13" s="3">
        <v>0</v>
      </c>
      <c r="X13" s="3">
        <v>0</v>
      </c>
      <c r="Y13" s="3">
        <v>0</v>
      </c>
      <c r="Z13" s="2">
        <v>4.9433333333333334</v>
      </c>
      <c r="AA13" s="2">
        <v>2.67</v>
      </c>
      <c r="AB13" s="2">
        <v>7.7333333333333334</v>
      </c>
      <c r="AC13" s="3">
        <v>464.67333333333335</v>
      </c>
      <c r="AD13" s="3">
        <v>250.98000000000002</v>
      </c>
      <c r="AE13" s="3">
        <v>0</v>
      </c>
      <c r="AF13" s="3">
        <v>11.28</v>
      </c>
      <c r="AG13" s="3">
        <v>726.93333333333339</v>
      </c>
      <c r="AH13" s="4">
        <v>0.52717706666666675</v>
      </c>
    </row>
    <row r="14" spans="1:34" x14ac:dyDescent="0.25">
      <c r="A14">
        <v>2017</v>
      </c>
      <c r="B14">
        <v>165</v>
      </c>
      <c r="C14" s="1">
        <v>42900</v>
      </c>
      <c r="D14" t="s">
        <v>44</v>
      </c>
      <c r="E14">
        <v>3</v>
      </c>
      <c r="F14">
        <v>41</v>
      </c>
      <c r="G14" s="2">
        <f t="shared" si="0"/>
        <v>0.41</v>
      </c>
      <c r="H14">
        <v>14</v>
      </c>
      <c r="I14">
        <v>7</v>
      </c>
      <c r="J14">
        <v>7</v>
      </c>
      <c r="K14">
        <v>28</v>
      </c>
      <c r="L14" s="2">
        <f t="shared" si="1"/>
        <v>0.28000000000000003</v>
      </c>
      <c r="M14">
        <v>13</v>
      </c>
      <c r="N14">
        <v>7</v>
      </c>
      <c r="O14">
        <v>6</v>
      </c>
      <c r="P14">
        <v>31</v>
      </c>
      <c r="Q14" s="2">
        <f t="shared" si="2"/>
        <v>0.31</v>
      </c>
      <c r="R14">
        <v>11</v>
      </c>
      <c r="S14">
        <v>7</v>
      </c>
      <c r="T14">
        <v>4</v>
      </c>
      <c r="U14" s="3">
        <v>5</v>
      </c>
      <c r="V14" s="3">
        <v>4.666666666666667</v>
      </c>
      <c r="W14" s="3">
        <v>0</v>
      </c>
      <c r="X14" s="3">
        <v>0</v>
      </c>
      <c r="Y14" s="3">
        <v>0</v>
      </c>
      <c r="Z14" s="2">
        <v>5.8900000000000006</v>
      </c>
      <c r="AA14" s="2">
        <v>4.0966666666666667</v>
      </c>
      <c r="AB14" s="2">
        <v>10.076666666666666</v>
      </c>
      <c r="AC14" s="3">
        <v>553.66000000000008</v>
      </c>
      <c r="AD14" s="3">
        <v>385.0866666666667</v>
      </c>
      <c r="AE14" s="3">
        <v>0</v>
      </c>
      <c r="AF14" s="3">
        <v>8.4600000000000009</v>
      </c>
      <c r="AG14" s="3">
        <v>947.20666666666682</v>
      </c>
      <c r="AH14" s="4">
        <v>0.66780419999999996</v>
      </c>
    </row>
    <row r="15" spans="1:34" x14ac:dyDescent="0.25">
      <c r="A15">
        <v>2017</v>
      </c>
      <c r="B15">
        <v>165</v>
      </c>
      <c r="C15" s="1">
        <v>42900</v>
      </c>
      <c r="D15" t="s">
        <v>45</v>
      </c>
      <c r="E15">
        <v>3</v>
      </c>
      <c r="F15">
        <v>31</v>
      </c>
      <c r="G15" s="2">
        <f t="shared" si="0"/>
        <v>0.31</v>
      </c>
      <c r="H15">
        <v>12</v>
      </c>
      <c r="I15">
        <v>7</v>
      </c>
      <c r="J15">
        <v>5</v>
      </c>
      <c r="K15">
        <v>29</v>
      </c>
      <c r="L15" s="2">
        <f t="shared" si="1"/>
        <v>0.28999999999999998</v>
      </c>
      <c r="M15">
        <v>12</v>
      </c>
      <c r="N15">
        <v>8</v>
      </c>
      <c r="O15">
        <v>4</v>
      </c>
      <c r="P15">
        <v>32</v>
      </c>
      <c r="Q15" s="2">
        <f t="shared" si="2"/>
        <v>0.32</v>
      </c>
      <c r="R15">
        <v>13</v>
      </c>
      <c r="S15">
        <v>5</v>
      </c>
      <c r="T15">
        <v>8</v>
      </c>
      <c r="U15" s="3">
        <v>5.333333333333333</v>
      </c>
      <c r="V15" s="3">
        <v>4</v>
      </c>
      <c r="W15" s="3">
        <v>0</v>
      </c>
      <c r="X15" s="3">
        <v>0</v>
      </c>
      <c r="Y15" s="3">
        <v>0</v>
      </c>
      <c r="Z15" s="2">
        <v>4.76</v>
      </c>
      <c r="AA15" s="2">
        <v>3.0500000000000003</v>
      </c>
      <c r="AB15" s="2">
        <v>7.9633333333333338</v>
      </c>
      <c r="AC15" s="3">
        <v>447.44</v>
      </c>
      <c r="AD15" s="3">
        <v>286.70000000000005</v>
      </c>
      <c r="AE15" s="3">
        <v>0</v>
      </c>
      <c r="AF15" s="3">
        <v>14.413333333333336</v>
      </c>
      <c r="AG15" s="3">
        <v>748.5533333333334</v>
      </c>
      <c r="AH15" s="4">
        <v>0.53920280000000009</v>
      </c>
    </row>
    <row r="16" spans="1:34" x14ac:dyDescent="0.25">
      <c r="A16">
        <v>2017</v>
      </c>
      <c r="B16">
        <v>165</v>
      </c>
      <c r="C16" s="1">
        <v>42900</v>
      </c>
      <c r="D16" t="s">
        <v>46</v>
      </c>
      <c r="E16">
        <v>3</v>
      </c>
      <c r="F16">
        <v>30</v>
      </c>
      <c r="G16" s="2">
        <f t="shared" si="0"/>
        <v>0.3</v>
      </c>
      <c r="H16">
        <v>14</v>
      </c>
      <c r="I16">
        <v>8</v>
      </c>
      <c r="J16">
        <v>6</v>
      </c>
      <c r="K16">
        <v>29</v>
      </c>
      <c r="L16" s="2">
        <f t="shared" si="1"/>
        <v>0.28999999999999998</v>
      </c>
      <c r="M16">
        <v>14</v>
      </c>
      <c r="N16">
        <v>4</v>
      </c>
      <c r="O16">
        <v>8</v>
      </c>
      <c r="P16">
        <v>29</v>
      </c>
      <c r="Q16" s="2">
        <f t="shared" si="2"/>
        <v>0.28999999999999998</v>
      </c>
      <c r="R16">
        <v>15</v>
      </c>
      <c r="S16">
        <v>7</v>
      </c>
      <c r="T16">
        <v>8</v>
      </c>
      <c r="U16" s="3">
        <v>4.666666666666667</v>
      </c>
      <c r="V16" s="3">
        <v>7.666666666666667</v>
      </c>
      <c r="W16" s="3">
        <v>0</v>
      </c>
      <c r="X16" s="3">
        <v>0</v>
      </c>
      <c r="Y16" s="3">
        <v>0</v>
      </c>
      <c r="Z16" s="2">
        <v>5.88</v>
      </c>
      <c r="AA16" s="2">
        <v>3.4666666666666668</v>
      </c>
      <c r="AB16" s="2">
        <v>9.5566666666666666</v>
      </c>
      <c r="AC16" s="3">
        <v>552.72</v>
      </c>
      <c r="AD16" s="3">
        <v>325.86666666666673</v>
      </c>
      <c r="AE16" s="3">
        <v>0</v>
      </c>
      <c r="AF16" s="3">
        <v>19.740000000000002</v>
      </c>
      <c r="AG16" s="3">
        <v>898.32666666666682</v>
      </c>
      <c r="AH16" s="4">
        <v>0.65433400000000008</v>
      </c>
    </row>
    <row r="17" spans="1:34" x14ac:dyDescent="0.25">
      <c r="A17">
        <v>2017</v>
      </c>
      <c r="B17">
        <v>165</v>
      </c>
      <c r="C17" s="1">
        <v>42900</v>
      </c>
      <c r="D17" t="s">
        <v>47</v>
      </c>
      <c r="E17">
        <v>3</v>
      </c>
      <c r="F17">
        <v>29</v>
      </c>
      <c r="G17" s="2">
        <f t="shared" si="0"/>
        <v>0.28999999999999998</v>
      </c>
      <c r="H17">
        <v>13</v>
      </c>
      <c r="I17">
        <v>7</v>
      </c>
      <c r="J17">
        <v>6</v>
      </c>
      <c r="K17">
        <v>33</v>
      </c>
      <c r="L17" s="2">
        <f t="shared" si="1"/>
        <v>0.33</v>
      </c>
      <c r="M17">
        <v>14</v>
      </c>
      <c r="N17">
        <v>6</v>
      </c>
      <c r="O17">
        <v>8</v>
      </c>
      <c r="P17">
        <v>28</v>
      </c>
      <c r="Q17" s="2">
        <f t="shared" si="2"/>
        <v>0.28000000000000003</v>
      </c>
      <c r="R17">
        <v>13</v>
      </c>
      <c r="S17">
        <v>7</v>
      </c>
      <c r="T17">
        <v>6</v>
      </c>
      <c r="U17" s="3">
        <v>8</v>
      </c>
      <c r="V17" s="3">
        <v>3.6666666666666665</v>
      </c>
      <c r="W17" s="3">
        <v>0</v>
      </c>
      <c r="X17" s="3">
        <v>0</v>
      </c>
      <c r="Y17" s="3">
        <v>0</v>
      </c>
      <c r="Z17" s="2">
        <v>5.2299999999999995</v>
      </c>
      <c r="AA17" s="2">
        <v>3.23</v>
      </c>
      <c r="AB17" s="2">
        <v>8.6133333333333333</v>
      </c>
      <c r="AC17" s="3">
        <v>491.61999999999995</v>
      </c>
      <c r="AD17" s="3">
        <v>303.62</v>
      </c>
      <c r="AE17" s="3">
        <v>0</v>
      </c>
      <c r="AF17" s="3">
        <v>14.413333333333336</v>
      </c>
      <c r="AG17" s="3">
        <v>809.65333333333331</v>
      </c>
      <c r="AH17" s="4">
        <v>0.56283126666666672</v>
      </c>
    </row>
    <row r="18" spans="1:34" x14ac:dyDescent="0.25">
      <c r="A18">
        <v>2017</v>
      </c>
      <c r="B18">
        <v>165</v>
      </c>
      <c r="C18" s="1">
        <v>42900</v>
      </c>
      <c r="D18" t="s">
        <v>48</v>
      </c>
      <c r="E18">
        <v>3</v>
      </c>
      <c r="F18">
        <v>30</v>
      </c>
      <c r="G18" s="2">
        <f t="shared" si="0"/>
        <v>0.3</v>
      </c>
      <c r="H18">
        <v>14</v>
      </c>
      <c r="I18">
        <v>6</v>
      </c>
      <c r="J18">
        <v>8</v>
      </c>
      <c r="K18">
        <v>39</v>
      </c>
      <c r="L18" s="2">
        <f t="shared" si="1"/>
        <v>0.39</v>
      </c>
      <c r="M18">
        <v>16</v>
      </c>
      <c r="N18">
        <v>7</v>
      </c>
      <c r="O18">
        <v>9</v>
      </c>
      <c r="P18">
        <v>24</v>
      </c>
      <c r="Q18" s="2">
        <f t="shared" si="2"/>
        <v>0.24</v>
      </c>
      <c r="R18">
        <v>14</v>
      </c>
      <c r="S18">
        <v>9</v>
      </c>
      <c r="T18">
        <v>5</v>
      </c>
      <c r="U18" s="3">
        <v>5</v>
      </c>
      <c r="V18" s="3">
        <v>7</v>
      </c>
      <c r="W18" s="3">
        <v>0</v>
      </c>
      <c r="X18" s="3">
        <v>0</v>
      </c>
      <c r="Y18" s="3">
        <v>0</v>
      </c>
      <c r="Z18" s="2">
        <v>5.9433333333333325</v>
      </c>
      <c r="AA18" s="2">
        <v>3.9766666666666666</v>
      </c>
      <c r="AB18" s="2">
        <v>10.033333333333333</v>
      </c>
      <c r="AC18" s="3">
        <v>558.67333333333329</v>
      </c>
      <c r="AD18" s="3">
        <v>373.80666666666667</v>
      </c>
      <c r="AE18" s="3">
        <v>0</v>
      </c>
      <c r="AF18" s="3">
        <v>10.653333333333334</v>
      </c>
      <c r="AG18" s="3">
        <v>943.13333333333333</v>
      </c>
      <c r="AH18" s="4">
        <v>0.68766326666666677</v>
      </c>
    </row>
    <row r="19" spans="1:34" x14ac:dyDescent="0.25">
      <c r="A19">
        <v>2017</v>
      </c>
      <c r="B19">
        <v>165</v>
      </c>
      <c r="C19" s="1">
        <v>42900</v>
      </c>
      <c r="D19" t="s">
        <v>49</v>
      </c>
      <c r="E19">
        <v>3</v>
      </c>
      <c r="F19">
        <v>23</v>
      </c>
      <c r="G19" s="2">
        <f t="shared" si="0"/>
        <v>0.23</v>
      </c>
      <c r="H19">
        <v>13</v>
      </c>
      <c r="I19">
        <v>6</v>
      </c>
      <c r="J19">
        <v>7</v>
      </c>
      <c r="K19">
        <v>30</v>
      </c>
      <c r="L19" s="2">
        <f t="shared" si="1"/>
        <v>0.3</v>
      </c>
      <c r="M19">
        <v>14</v>
      </c>
      <c r="N19">
        <v>7</v>
      </c>
      <c r="O19">
        <v>7</v>
      </c>
      <c r="P19">
        <v>26</v>
      </c>
      <c r="Q19" s="2">
        <f t="shared" si="2"/>
        <v>0.26</v>
      </c>
      <c r="R19">
        <v>12</v>
      </c>
      <c r="S19">
        <v>7</v>
      </c>
      <c r="T19">
        <v>5</v>
      </c>
      <c r="U19" s="3">
        <v>3</v>
      </c>
      <c r="V19" s="3">
        <v>5</v>
      </c>
      <c r="W19" s="3">
        <v>0</v>
      </c>
      <c r="X19" s="3">
        <v>0</v>
      </c>
      <c r="Y19" s="3">
        <v>0</v>
      </c>
      <c r="Z19" s="2">
        <v>3.4933333333333336</v>
      </c>
      <c r="AA19" s="2">
        <v>2.1133333333333333</v>
      </c>
      <c r="AB19" s="2">
        <v>5.6833333333333336</v>
      </c>
      <c r="AC19" s="3">
        <v>328.37333333333339</v>
      </c>
      <c r="AD19" s="3">
        <v>198.65333333333336</v>
      </c>
      <c r="AE19" s="3">
        <v>0</v>
      </c>
      <c r="AF19" s="3">
        <v>7.2066666666666679</v>
      </c>
      <c r="AG19" s="3">
        <v>534.23333333333346</v>
      </c>
      <c r="AH19" s="4">
        <v>0.70909526666666667</v>
      </c>
    </row>
    <row r="20" spans="1:34" x14ac:dyDescent="0.25">
      <c r="A20">
        <v>2017</v>
      </c>
      <c r="B20">
        <v>165</v>
      </c>
      <c r="C20" s="1">
        <v>42900</v>
      </c>
      <c r="D20" t="s">
        <v>50</v>
      </c>
      <c r="E20">
        <v>3</v>
      </c>
      <c r="F20">
        <v>29</v>
      </c>
      <c r="G20" s="2">
        <f t="shared" si="0"/>
        <v>0.28999999999999998</v>
      </c>
      <c r="H20">
        <v>15</v>
      </c>
      <c r="I20">
        <v>7</v>
      </c>
      <c r="J20">
        <v>8</v>
      </c>
      <c r="K20">
        <v>32</v>
      </c>
      <c r="L20" s="2">
        <f t="shared" si="1"/>
        <v>0.32</v>
      </c>
      <c r="M20">
        <v>14</v>
      </c>
      <c r="N20">
        <v>6</v>
      </c>
      <c r="O20">
        <v>8</v>
      </c>
      <c r="P20">
        <v>25</v>
      </c>
      <c r="Q20" s="2">
        <f t="shared" si="2"/>
        <v>0.25</v>
      </c>
      <c r="R20">
        <v>16</v>
      </c>
      <c r="S20">
        <v>9</v>
      </c>
      <c r="T20">
        <v>7</v>
      </c>
      <c r="U20" s="3">
        <v>5</v>
      </c>
      <c r="V20" s="3">
        <v>8.3333333333333339</v>
      </c>
      <c r="W20" s="3">
        <v>0</v>
      </c>
      <c r="X20" s="3">
        <v>0</v>
      </c>
      <c r="Y20" s="3">
        <v>0</v>
      </c>
      <c r="Z20" s="2">
        <v>2.0333333333333332</v>
      </c>
      <c r="AA20" s="2">
        <v>3.22</v>
      </c>
      <c r="AB20" s="2">
        <v>5.41</v>
      </c>
      <c r="AC20" s="3">
        <v>191.13333333333333</v>
      </c>
      <c r="AD20" s="3">
        <v>302.68</v>
      </c>
      <c r="AE20" s="3">
        <v>0</v>
      </c>
      <c r="AF20" s="3">
        <v>14.726666666666667</v>
      </c>
      <c r="AG20" s="3">
        <v>508.54</v>
      </c>
      <c r="AH20" s="4">
        <v>0.60865000000000002</v>
      </c>
    </row>
    <row r="21" spans="1:34" x14ac:dyDescent="0.25">
      <c r="A21">
        <v>2017</v>
      </c>
      <c r="B21">
        <v>165</v>
      </c>
      <c r="C21" s="1">
        <v>42900</v>
      </c>
      <c r="D21" t="s">
        <v>51</v>
      </c>
      <c r="E21">
        <v>3</v>
      </c>
      <c r="F21">
        <v>24</v>
      </c>
      <c r="G21" s="2">
        <f t="shared" si="0"/>
        <v>0.24</v>
      </c>
      <c r="H21">
        <v>12</v>
      </c>
      <c r="I21">
        <v>6</v>
      </c>
      <c r="J21">
        <v>6</v>
      </c>
      <c r="K21">
        <v>24</v>
      </c>
      <c r="L21" s="2">
        <f t="shared" si="1"/>
        <v>0.24</v>
      </c>
      <c r="M21">
        <v>14</v>
      </c>
      <c r="N21">
        <v>7</v>
      </c>
      <c r="O21">
        <v>7</v>
      </c>
      <c r="P21">
        <v>22</v>
      </c>
      <c r="Q21" s="2">
        <f t="shared" si="2"/>
        <v>0.22</v>
      </c>
      <c r="R21">
        <v>13</v>
      </c>
      <c r="S21">
        <v>8</v>
      </c>
      <c r="T21">
        <v>5</v>
      </c>
      <c r="U21" s="3">
        <v>4</v>
      </c>
      <c r="V21" s="3">
        <v>4</v>
      </c>
      <c r="W21" s="3">
        <v>0</v>
      </c>
      <c r="X21" s="3">
        <v>0</v>
      </c>
      <c r="Y21" s="3">
        <v>0</v>
      </c>
      <c r="Z21" s="2">
        <v>3.3000000000000003</v>
      </c>
      <c r="AA21" s="2">
        <v>1.9100000000000001</v>
      </c>
      <c r="AB21" s="2">
        <v>5.2766666666666664</v>
      </c>
      <c r="AC21" s="3">
        <v>310.20000000000005</v>
      </c>
      <c r="AD21" s="3">
        <v>179.54000000000002</v>
      </c>
      <c r="AE21" s="3">
        <v>0</v>
      </c>
      <c r="AF21" s="3">
        <v>6.2666666666666675</v>
      </c>
      <c r="AG21" s="3">
        <v>496.00666666666672</v>
      </c>
      <c r="AH21" s="4">
        <v>0.34581660000000003</v>
      </c>
    </row>
    <row r="22" spans="1:34" x14ac:dyDescent="0.25">
      <c r="A22">
        <v>2017</v>
      </c>
      <c r="B22">
        <v>165</v>
      </c>
      <c r="C22" s="1">
        <v>42900</v>
      </c>
      <c r="D22" t="s">
        <v>52</v>
      </c>
      <c r="E22">
        <v>3</v>
      </c>
      <c r="F22">
        <v>31</v>
      </c>
      <c r="G22" s="2">
        <f t="shared" si="0"/>
        <v>0.31</v>
      </c>
      <c r="H22">
        <v>14</v>
      </c>
      <c r="I22">
        <v>6</v>
      </c>
      <c r="J22">
        <v>8</v>
      </c>
      <c r="K22">
        <v>31</v>
      </c>
      <c r="L22" s="2">
        <f t="shared" si="1"/>
        <v>0.31</v>
      </c>
      <c r="M22">
        <v>13</v>
      </c>
      <c r="N22">
        <v>7</v>
      </c>
      <c r="O22">
        <v>6</v>
      </c>
      <c r="P22">
        <v>22</v>
      </c>
      <c r="Q22" s="2">
        <f t="shared" si="2"/>
        <v>0.22</v>
      </c>
      <c r="R22">
        <v>14</v>
      </c>
      <c r="S22">
        <v>8</v>
      </c>
      <c r="T22">
        <v>6</v>
      </c>
      <c r="U22" s="3">
        <v>5</v>
      </c>
      <c r="V22" s="3">
        <v>7</v>
      </c>
      <c r="W22" s="3">
        <v>0</v>
      </c>
      <c r="X22" s="3">
        <v>0</v>
      </c>
      <c r="Y22" s="3">
        <v>0</v>
      </c>
      <c r="Z22" s="2">
        <v>4.72</v>
      </c>
      <c r="AA22" s="2">
        <v>3.3266666666666667</v>
      </c>
      <c r="AB22" s="2">
        <v>8.1433333333333326</v>
      </c>
      <c r="AC22" s="3">
        <v>443.67999999999995</v>
      </c>
      <c r="AD22" s="3">
        <v>312.70666666666671</v>
      </c>
      <c r="AE22" s="3">
        <v>0</v>
      </c>
      <c r="AF22" s="3">
        <v>9.086666666666666</v>
      </c>
      <c r="AG22" s="3">
        <v>765.47333333333336</v>
      </c>
      <c r="AH22" s="4">
        <v>0.51630126666666665</v>
      </c>
    </row>
    <row r="23" spans="1:34" x14ac:dyDescent="0.25">
      <c r="A23">
        <v>2017</v>
      </c>
      <c r="B23">
        <v>165</v>
      </c>
      <c r="C23" s="1">
        <v>42900</v>
      </c>
      <c r="D23" t="s">
        <v>53</v>
      </c>
      <c r="E23">
        <v>3</v>
      </c>
      <c r="F23">
        <v>32</v>
      </c>
      <c r="G23" s="2">
        <f t="shared" si="0"/>
        <v>0.32</v>
      </c>
      <c r="H23">
        <v>14</v>
      </c>
      <c r="I23">
        <v>6</v>
      </c>
      <c r="J23">
        <v>8</v>
      </c>
      <c r="K23">
        <v>30</v>
      </c>
      <c r="L23" s="2">
        <f t="shared" si="1"/>
        <v>0.3</v>
      </c>
      <c r="M23">
        <v>14</v>
      </c>
      <c r="N23">
        <v>6</v>
      </c>
      <c r="O23">
        <v>8</v>
      </c>
      <c r="P23">
        <v>26</v>
      </c>
      <c r="Q23" s="2">
        <f t="shared" si="2"/>
        <v>0.26</v>
      </c>
      <c r="R23">
        <v>14</v>
      </c>
      <c r="S23">
        <v>7</v>
      </c>
      <c r="T23">
        <v>7</v>
      </c>
      <c r="U23" s="3">
        <v>6.333333333333333</v>
      </c>
      <c r="V23" s="3">
        <v>4.666666666666667</v>
      </c>
      <c r="W23" s="3">
        <v>0</v>
      </c>
      <c r="X23" s="3">
        <v>0</v>
      </c>
      <c r="Y23" s="3">
        <v>0</v>
      </c>
      <c r="Z23" s="2">
        <v>4.54</v>
      </c>
      <c r="AA23" s="2">
        <v>3.39</v>
      </c>
      <c r="AB23" s="2">
        <v>8.0233333333333334</v>
      </c>
      <c r="AC23" s="3">
        <v>426.76</v>
      </c>
      <c r="AD23" s="3">
        <v>318.66000000000008</v>
      </c>
      <c r="AE23" s="3">
        <v>0</v>
      </c>
      <c r="AF23" s="3">
        <v>8.7733333333333352</v>
      </c>
      <c r="AG23" s="3">
        <v>754.19333333333338</v>
      </c>
      <c r="AH23" s="4">
        <v>0.50691379999999997</v>
      </c>
    </row>
    <row r="24" spans="1:34" x14ac:dyDescent="0.25">
      <c r="A24">
        <v>2017</v>
      </c>
      <c r="B24">
        <v>165</v>
      </c>
      <c r="C24" s="1">
        <v>42900</v>
      </c>
      <c r="D24" t="s">
        <v>54</v>
      </c>
      <c r="E24">
        <v>3</v>
      </c>
      <c r="F24">
        <v>30</v>
      </c>
      <c r="G24" s="2">
        <f t="shared" si="0"/>
        <v>0.3</v>
      </c>
      <c r="H24">
        <v>14</v>
      </c>
      <c r="I24">
        <v>6</v>
      </c>
      <c r="J24">
        <v>8</v>
      </c>
      <c r="K24">
        <v>27</v>
      </c>
      <c r="L24" s="2">
        <f t="shared" si="1"/>
        <v>0.27</v>
      </c>
      <c r="M24">
        <v>13</v>
      </c>
      <c r="N24">
        <v>7</v>
      </c>
      <c r="O24">
        <v>6</v>
      </c>
      <c r="P24">
        <v>29</v>
      </c>
      <c r="Q24" s="2">
        <f t="shared" si="2"/>
        <v>0.28999999999999998</v>
      </c>
      <c r="R24">
        <v>14</v>
      </c>
      <c r="S24">
        <v>7</v>
      </c>
      <c r="T24">
        <v>7</v>
      </c>
      <c r="U24" s="3">
        <v>5.666666666666667</v>
      </c>
      <c r="V24" s="3">
        <v>6</v>
      </c>
      <c r="W24" s="3">
        <v>0</v>
      </c>
      <c r="X24" s="3">
        <v>0</v>
      </c>
      <c r="Y24" s="3">
        <v>0</v>
      </c>
      <c r="Z24" s="2">
        <v>4.92</v>
      </c>
      <c r="AA24" s="2">
        <v>3.0766666666666667</v>
      </c>
      <c r="AB24" s="2">
        <v>8.0766666666666662</v>
      </c>
      <c r="AC24" s="3">
        <v>462.47999999999996</v>
      </c>
      <c r="AD24" s="3">
        <v>289.20666666666665</v>
      </c>
      <c r="AE24" s="3">
        <v>0</v>
      </c>
      <c r="AF24" s="3">
        <v>7.5200000000000005</v>
      </c>
      <c r="AG24" s="3">
        <v>759.20666666666659</v>
      </c>
      <c r="AH24" s="4">
        <v>0.53448400000000007</v>
      </c>
    </row>
    <row r="25" spans="1:34" x14ac:dyDescent="0.25">
      <c r="A25">
        <v>2017</v>
      </c>
      <c r="B25">
        <v>165</v>
      </c>
      <c r="C25" s="1">
        <v>42900</v>
      </c>
      <c r="D25" t="s">
        <v>55</v>
      </c>
      <c r="E25">
        <v>3</v>
      </c>
      <c r="F25">
        <v>24</v>
      </c>
      <c r="G25" s="2">
        <f t="shared" si="0"/>
        <v>0.24</v>
      </c>
      <c r="H25">
        <v>14</v>
      </c>
      <c r="I25">
        <v>7</v>
      </c>
      <c r="J25">
        <v>7</v>
      </c>
      <c r="K25">
        <v>25</v>
      </c>
      <c r="L25" s="2">
        <f t="shared" si="1"/>
        <v>0.25</v>
      </c>
      <c r="M25">
        <v>14</v>
      </c>
      <c r="N25">
        <v>6</v>
      </c>
      <c r="O25">
        <v>8</v>
      </c>
      <c r="P25">
        <v>22</v>
      </c>
      <c r="Q25" s="2">
        <f t="shared" si="2"/>
        <v>0.22</v>
      </c>
      <c r="R25">
        <v>14</v>
      </c>
      <c r="S25">
        <v>7</v>
      </c>
      <c r="T25">
        <v>7</v>
      </c>
      <c r="U25" s="3">
        <v>6</v>
      </c>
      <c r="V25" s="3">
        <v>5.333333333333333</v>
      </c>
      <c r="W25" s="3">
        <v>0</v>
      </c>
      <c r="X25" s="3">
        <v>0</v>
      </c>
      <c r="Y25" s="3">
        <v>0</v>
      </c>
      <c r="Z25" s="2">
        <v>3.9133333333333336</v>
      </c>
      <c r="AA25" s="2">
        <v>2.2333333333333334</v>
      </c>
      <c r="AB25" s="2">
        <v>6.246666666666667</v>
      </c>
      <c r="AC25" s="3">
        <v>367.85333333333335</v>
      </c>
      <c r="AD25" s="3">
        <v>209.93333333333334</v>
      </c>
      <c r="AE25" s="3">
        <v>0</v>
      </c>
      <c r="AF25" s="3">
        <v>9.4</v>
      </c>
      <c r="AG25" s="3">
        <v>587.18666666666661</v>
      </c>
      <c r="AH25" s="4">
        <v>0.39114653333333327</v>
      </c>
    </row>
    <row r="26" spans="1:34" x14ac:dyDescent="0.25">
      <c r="A26">
        <v>2017</v>
      </c>
      <c r="B26">
        <v>165</v>
      </c>
      <c r="C26" s="1">
        <v>42900</v>
      </c>
      <c r="D26" t="s">
        <v>56</v>
      </c>
      <c r="E26">
        <v>3</v>
      </c>
      <c r="F26">
        <v>34</v>
      </c>
      <c r="G26" s="2">
        <f t="shared" si="0"/>
        <v>0.34</v>
      </c>
      <c r="H26">
        <v>13</v>
      </c>
      <c r="I26">
        <v>7</v>
      </c>
      <c r="J26">
        <v>6</v>
      </c>
      <c r="K26">
        <v>32</v>
      </c>
      <c r="L26" s="2">
        <f t="shared" si="1"/>
        <v>0.32</v>
      </c>
      <c r="M26">
        <v>13</v>
      </c>
      <c r="N26">
        <v>6</v>
      </c>
      <c r="O26">
        <v>7</v>
      </c>
      <c r="P26">
        <v>37</v>
      </c>
      <c r="Q26" s="2">
        <f t="shared" si="2"/>
        <v>0.37</v>
      </c>
      <c r="R26">
        <v>13</v>
      </c>
      <c r="S26">
        <v>6</v>
      </c>
      <c r="T26">
        <v>7</v>
      </c>
      <c r="U26" s="3">
        <v>8.3333333333333339</v>
      </c>
      <c r="V26" s="3">
        <v>4</v>
      </c>
      <c r="W26" s="3">
        <v>0</v>
      </c>
      <c r="X26" s="3">
        <v>0</v>
      </c>
      <c r="Y26" s="3">
        <v>0</v>
      </c>
      <c r="Z26" s="2">
        <v>6.7866666666666662</v>
      </c>
      <c r="AA26" s="2">
        <v>4.3166666666666664</v>
      </c>
      <c r="AB26" s="2">
        <v>11.206666666666669</v>
      </c>
      <c r="AC26" s="3">
        <v>637.94666666666672</v>
      </c>
      <c r="AD26" s="3">
        <v>405.76666666666671</v>
      </c>
      <c r="AE26" s="3">
        <v>0</v>
      </c>
      <c r="AF26" s="3">
        <v>9.7133333333333329</v>
      </c>
      <c r="AG26" s="3">
        <v>1053.4266666666667</v>
      </c>
      <c r="AH26" s="4">
        <v>0.7899039333333332</v>
      </c>
    </row>
    <row r="27" spans="1:34" x14ac:dyDescent="0.25">
      <c r="A27">
        <v>2017</v>
      </c>
      <c r="B27">
        <v>165</v>
      </c>
      <c r="C27" s="1">
        <v>42900</v>
      </c>
      <c r="D27" t="s">
        <v>57</v>
      </c>
      <c r="E27">
        <v>3</v>
      </c>
      <c r="F27">
        <v>32</v>
      </c>
      <c r="G27" s="2">
        <f t="shared" si="0"/>
        <v>0.32</v>
      </c>
      <c r="H27">
        <v>14</v>
      </c>
      <c r="I27">
        <v>7</v>
      </c>
      <c r="J27">
        <v>7</v>
      </c>
      <c r="K27">
        <v>28</v>
      </c>
      <c r="L27" s="2">
        <f t="shared" si="1"/>
        <v>0.28000000000000003</v>
      </c>
      <c r="M27">
        <v>13</v>
      </c>
      <c r="N27">
        <v>6</v>
      </c>
      <c r="O27">
        <v>7</v>
      </c>
      <c r="P27">
        <v>23</v>
      </c>
      <c r="Q27" s="2">
        <f t="shared" si="2"/>
        <v>0.23</v>
      </c>
      <c r="R27">
        <v>11</v>
      </c>
      <c r="S27">
        <v>6</v>
      </c>
      <c r="T27">
        <v>5</v>
      </c>
      <c r="U27" s="3">
        <v>4.333333333333333</v>
      </c>
      <c r="V27" s="3">
        <v>5.666666666666667</v>
      </c>
      <c r="W27" s="3">
        <v>0</v>
      </c>
      <c r="X27" s="3">
        <v>0</v>
      </c>
      <c r="Y27" s="3">
        <v>0</v>
      </c>
      <c r="Z27" s="2">
        <v>4.4666666666666668</v>
      </c>
      <c r="AA27" s="2">
        <v>2.7066666666666666</v>
      </c>
      <c r="AB27" s="2">
        <v>7.3566666666666665</v>
      </c>
      <c r="AC27" s="3">
        <v>419.86666666666667</v>
      </c>
      <c r="AD27" s="3">
        <v>254.42666666666668</v>
      </c>
      <c r="AE27" s="3">
        <v>0</v>
      </c>
      <c r="AF27" s="3">
        <v>17.233333333333334</v>
      </c>
      <c r="AG27" s="3">
        <v>691.52666666666664</v>
      </c>
      <c r="AH27" s="4">
        <v>0.4778834666666667</v>
      </c>
    </row>
    <row r="28" spans="1:34" x14ac:dyDescent="0.25">
      <c r="A28">
        <v>2017</v>
      </c>
      <c r="B28">
        <v>165</v>
      </c>
      <c r="C28" s="1">
        <v>42900</v>
      </c>
      <c r="D28" t="s">
        <v>58</v>
      </c>
      <c r="E28">
        <v>3</v>
      </c>
      <c r="F28">
        <v>36</v>
      </c>
      <c r="G28" s="2">
        <f t="shared" si="0"/>
        <v>0.36</v>
      </c>
      <c r="H28">
        <v>14</v>
      </c>
      <c r="I28">
        <v>7</v>
      </c>
      <c r="J28">
        <v>7</v>
      </c>
      <c r="K28">
        <v>40</v>
      </c>
      <c r="L28" s="2">
        <f t="shared" si="1"/>
        <v>0.4</v>
      </c>
      <c r="M28">
        <v>14</v>
      </c>
      <c r="N28">
        <v>7</v>
      </c>
      <c r="O28">
        <v>7</v>
      </c>
      <c r="P28">
        <v>31</v>
      </c>
      <c r="Q28" s="2">
        <f t="shared" si="2"/>
        <v>0.31</v>
      </c>
      <c r="R28">
        <v>14</v>
      </c>
      <c r="S28">
        <v>7</v>
      </c>
      <c r="T28">
        <v>7</v>
      </c>
      <c r="U28" s="3">
        <v>6.333333333333333</v>
      </c>
      <c r="V28" s="3">
        <v>7</v>
      </c>
      <c r="W28" s="3">
        <v>0</v>
      </c>
      <c r="X28" s="3">
        <v>0</v>
      </c>
      <c r="Y28" s="3">
        <v>0</v>
      </c>
      <c r="Z28" s="2">
        <v>7.84</v>
      </c>
      <c r="AA28" s="2">
        <v>4.9266666666666667</v>
      </c>
      <c r="AB28" s="2">
        <v>12.949999999999998</v>
      </c>
      <c r="AC28" s="3">
        <v>736.95999999999992</v>
      </c>
      <c r="AD28" s="3">
        <v>463.10666666666674</v>
      </c>
      <c r="AE28" s="3">
        <v>0</v>
      </c>
      <c r="AF28" s="3">
        <v>17.233333333333334</v>
      </c>
      <c r="AG28" s="3">
        <v>1217.3</v>
      </c>
      <c r="AH28" s="4">
        <v>0.92376933333333333</v>
      </c>
    </row>
    <row r="29" spans="1:34" x14ac:dyDescent="0.25">
      <c r="A29">
        <v>2017</v>
      </c>
      <c r="B29">
        <v>165</v>
      </c>
      <c r="C29" s="1">
        <v>42900</v>
      </c>
      <c r="D29" t="s">
        <v>59</v>
      </c>
      <c r="E29">
        <v>3</v>
      </c>
      <c r="F29">
        <v>28</v>
      </c>
      <c r="G29" s="2">
        <f t="shared" si="0"/>
        <v>0.28000000000000003</v>
      </c>
      <c r="H29">
        <v>13</v>
      </c>
      <c r="I29">
        <v>6</v>
      </c>
      <c r="J29">
        <v>7</v>
      </c>
      <c r="K29">
        <v>24</v>
      </c>
      <c r="L29" s="2">
        <f t="shared" si="1"/>
        <v>0.24</v>
      </c>
      <c r="M29">
        <v>13</v>
      </c>
      <c r="N29">
        <v>8</v>
      </c>
      <c r="O29">
        <v>5</v>
      </c>
      <c r="P29">
        <v>25</v>
      </c>
      <c r="Q29" s="2">
        <f t="shared" si="2"/>
        <v>0.25</v>
      </c>
      <c r="R29">
        <v>13</v>
      </c>
      <c r="S29">
        <v>6</v>
      </c>
      <c r="T29">
        <v>7</v>
      </c>
      <c r="U29" s="3">
        <v>4.666666666666667</v>
      </c>
      <c r="V29" s="3">
        <v>3.3333333333333335</v>
      </c>
      <c r="W29" s="3">
        <v>0</v>
      </c>
      <c r="X29" s="3">
        <v>0</v>
      </c>
      <c r="Y29" s="3">
        <v>0</v>
      </c>
      <c r="Z29" s="2">
        <v>3.6999999999999997</v>
      </c>
      <c r="AA29" s="2">
        <v>1.9566666666666668</v>
      </c>
      <c r="AB29" s="2">
        <v>5.6833333333333327</v>
      </c>
      <c r="AC29" s="3">
        <v>347.8</v>
      </c>
      <c r="AD29" s="3">
        <v>183.92666666666668</v>
      </c>
      <c r="AE29" s="3">
        <v>0</v>
      </c>
      <c r="AF29" s="3">
        <v>2.5066666666666673</v>
      </c>
      <c r="AG29" s="3">
        <v>534.23333333333335</v>
      </c>
      <c r="AH29" s="4">
        <v>0.41386633333333334</v>
      </c>
    </row>
    <row r="30" spans="1:34" x14ac:dyDescent="0.25">
      <c r="A30">
        <v>2017</v>
      </c>
      <c r="B30">
        <v>165</v>
      </c>
      <c r="C30" s="1">
        <v>42900</v>
      </c>
      <c r="D30" t="s">
        <v>60</v>
      </c>
      <c r="E30">
        <v>3</v>
      </c>
      <c r="F30">
        <v>34</v>
      </c>
      <c r="G30" s="2">
        <f t="shared" si="0"/>
        <v>0.34</v>
      </c>
      <c r="H30">
        <v>14</v>
      </c>
      <c r="I30">
        <v>7</v>
      </c>
      <c r="J30">
        <v>7</v>
      </c>
      <c r="K30">
        <v>32</v>
      </c>
      <c r="L30" s="2">
        <f t="shared" si="1"/>
        <v>0.32</v>
      </c>
      <c r="M30">
        <v>11</v>
      </c>
      <c r="N30">
        <v>5</v>
      </c>
      <c r="O30">
        <v>6</v>
      </c>
      <c r="P30">
        <v>29</v>
      </c>
      <c r="Q30" s="2">
        <f t="shared" si="2"/>
        <v>0.28999999999999998</v>
      </c>
      <c r="R30">
        <v>13</v>
      </c>
      <c r="S30">
        <v>7</v>
      </c>
      <c r="T30">
        <v>6</v>
      </c>
      <c r="U30" s="3">
        <v>3.3333333333333335</v>
      </c>
      <c r="V30" s="3">
        <v>5</v>
      </c>
      <c r="W30" s="3">
        <v>0</v>
      </c>
      <c r="X30" s="3">
        <v>0</v>
      </c>
      <c r="Y30" s="3">
        <v>0</v>
      </c>
      <c r="Z30" s="2">
        <v>5.1499999999999995</v>
      </c>
      <c r="AA30" s="2">
        <v>3.4566666666666666</v>
      </c>
      <c r="AB30" s="2">
        <v>8.7233333333333345</v>
      </c>
      <c r="AC30" s="3">
        <v>484.09999999999997</v>
      </c>
      <c r="AD30" s="3">
        <v>324.92666666666662</v>
      </c>
      <c r="AE30" s="3">
        <v>0</v>
      </c>
      <c r="AF30" s="3">
        <v>10.966666666666665</v>
      </c>
      <c r="AG30" s="3">
        <v>819.99333333333334</v>
      </c>
      <c r="AH30" s="4">
        <v>0.5730052000000001</v>
      </c>
    </row>
    <row r="31" spans="1:34" x14ac:dyDescent="0.25">
      <c r="A31">
        <v>2017</v>
      </c>
      <c r="B31">
        <v>165</v>
      </c>
      <c r="C31" s="1">
        <v>42900</v>
      </c>
      <c r="D31" t="s">
        <v>61</v>
      </c>
      <c r="E31">
        <v>3</v>
      </c>
      <c r="F31">
        <v>33</v>
      </c>
      <c r="G31" s="2">
        <f t="shared" si="0"/>
        <v>0.33</v>
      </c>
      <c r="H31">
        <v>15</v>
      </c>
      <c r="I31">
        <v>7</v>
      </c>
      <c r="J31">
        <v>8</v>
      </c>
      <c r="K31">
        <v>25</v>
      </c>
      <c r="L31" s="2">
        <f t="shared" si="1"/>
        <v>0.25</v>
      </c>
      <c r="M31">
        <v>12</v>
      </c>
      <c r="N31">
        <v>7</v>
      </c>
      <c r="O31">
        <v>5</v>
      </c>
      <c r="P31">
        <v>37</v>
      </c>
      <c r="Q31" s="2">
        <f t="shared" si="2"/>
        <v>0.37</v>
      </c>
      <c r="R31">
        <v>15</v>
      </c>
      <c r="S31">
        <v>6</v>
      </c>
      <c r="T31">
        <v>8</v>
      </c>
      <c r="U31" s="3">
        <v>6.333333333333333</v>
      </c>
      <c r="V31" s="3">
        <v>8.3333333333333339</v>
      </c>
      <c r="W31" s="3">
        <v>0</v>
      </c>
      <c r="X31" s="3">
        <v>0</v>
      </c>
      <c r="Y31" s="3">
        <v>0</v>
      </c>
      <c r="Z31" s="2">
        <v>6.083333333333333</v>
      </c>
      <c r="AA31" s="2">
        <v>4.1066666666666665</v>
      </c>
      <c r="AB31" s="2">
        <v>10.376666666666667</v>
      </c>
      <c r="AC31" s="3">
        <v>571.83333333333326</v>
      </c>
      <c r="AD31" s="3">
        <v>386.02666666666664</v>
      </c>
      <c r="AE31" s="3">
        <v>0</v>
      </c>
      <c r="AF31" s="3">
        <v>17.54666666666667</v>
      </c>
      <c r="AG31" s="3">
        <v>975.40666666666652</v>
      </c>
      <c r="AH31" s="4">
        <v>0.7098441333333334</v>
      </c>
    </row>
    <row r="32" spans="1:34" x14ac:dyDescent="0.25">
      <c r="A32">
        <v>2017</v>
      </c>
      <c r="B32">
        <v>165</v>
      </c>
      <c r="C32" s="1">
        <v>42900</v>
      </c>
      <c r="D32" t="s">
        <v>62</v>
      </c>
      <c r="E32">
        <v>3</v>
      </c>
      <c r="F32">
        <v>35</v>
      </c>
      <c r="G32" s="2">
        <f t="shared" si="0"/>
        <v>0.35</v>
      </c>
      <c r="H32">
        <v>14</v>
      </c>
      <c r="I32">
        <v>7</v>
      </c>
      <c r="J32">
        <v>7</v>
      </c>
      <c r="K32">
        <v>28</v>
      </c>
      <c r="L32" s="2">
        <f t="shared" si="1"/>
        <v>0.28000000000000003</v>
      </c>
      <c r="M32">
        <v>13</v>
      </c>
      <c r="N32">
        <v>7</v>
      </c>
      <c r="O32">
        <v>6</v>
      </c>
      <c r="P32">
        <v>20</v>
      </c>
      <c r="Q32" s="2">
        <f t="shared" si="2"/>
        <v>0.2</v>
      </c>
      <c r="R32">
        <v>10</v>
      </c>
      <c r="S32">
        <v>7</v>
      </c>
      <c r="T32">
        <v>3</v>
      </c>
      <c r="U32" s="3">
        <v>2.6666666666666665</v>
      </c>
      <c r="V32" s="3">
        <v>6.666666666666667</v>
      </c>
      <c r="W32" s="3">
        <v>0</v>
      </c>
      <c r="X32" s="3">
        <v>0</v>
      </c>
      <c r="Y32" s="3">
        <v>0</v>
      </c>
      <c r="Z32" s="2">
        <v>4.2566666666666668</v>
      </c>
      <c r="AA32" s="2">
        <v>2.6833333333333336</v>
      </c>
      <c r="AB32" s="2">
        <v>7.13</v>
      </c>
      <c r="AC32" s="3">
        <v>400.12666666666667</v>
      </c>
      <c r="AD32" s="3">
        <v>252.23333333333338</v>
      </c>
      <c r="AE32" s="3">
        <v>0</v>
      </c>
      <c r="AF32" s="3">
        <v>17.86</v>
      </c>
      <c r="AG32" s="3">
        <v>670.22</v>
      </c>
      <c r="AH32" s="4">
        <v>0.49856973333333338</v>
      </c>
    </row>
    <row r="33" spans="1:34" x14ac:dyDescent="0.25">
      <c r="A33">
        <v>2017</v>
      </c>
      <c r="B33">
        <v>165</v>
      </c>
      <c r="C33" s="1">
        <v>42900</v>
      </c>
      <c r="D33" t="s">
        <v>63</v>
      </c>
      <c r="E33">
        <v>3</v>
      </c>
      <c r="F33">
        <v>32</v>
      </c>
      <c r="G33" s="2">
        <f t="shared" si="0"/>
        <v>0.32</v>
      </c>
      <c r="H33">
        <v>14</v>
      </c>
      <c r="I33">
        <v>7</v>
      </c>
      <c r="J33">
        <v>7</v>
      </c>
      <c r="K33">
        <v>28</v>
      </c>
      <c r="L33" s="2">
        <f t="shared" si="1"/>
        <v>0.28000000000000003</v>
      </c>
      <c r="M33">
        <v>13</v>
      </c>
      <c r="N33">
        <v>8</v>
      </c>
      <c r="O33">
        <v>5</v>
      </c>
      <c r="P33">
        <v>22</v>
      </c>
      <c r="Q33" s="2">
        <f t="shared" si="2"/>
        <v>0.22</v>
      </c>
      <c r="R33">
        <v>12</v>
      </c>
      <c r="S33">
        <v>6</v>
      </c>
      <c r="T33">
        <v>6</v>
      </c>
      <c r="U33" s="3">
        <v>4.666666666666667</v>
      </c>
      <c r="V33" s="3">
        <v>3.6666666666666665</v>
      </c>
      <c r="W33" s="3">
        <v>0</v>
      </c>
      <c r="X33" s="3">
        <v>0</v>
      </c>
      <c r="Y33" s="3">
        <v>0</v>
      </c>
      <c r="Z33" s="2">
        <v>4.16</v>
      </c>
      <c r="AA33" s="2">
        <v>2.5299999999999998</v>
      </c>
      <c r="AB33" s="2">
        <v>6.75</v>
      </c>
      <c r="AC33" s="3">
        <v>391.04000000000008</v>
      </c>
      <c r="AD33" s="3">
        <v>237.81999999999996</v>
      </c>
      <c r="AE33" s="3">
        <v>0</v>
      </c>
      <c r="AF33" s="3">
        <v>5.64</v>
      </c>
      <c r="AG33" s="3">
        <v>634.5</v>
      </c>
      <c r="AH33" s="4">
        <v>0.48238606666666667</v>
      </c>
    </row>
    <row r="34" spans="1:34" x14ac:dyDescent="0.25">
      <c r="A34">
        <v>2017</v>
      </c>
      <c r="B34">
        <v>165</v>
      </c>
      <c r="C34" s="1">
        <v>42900</v>
      </c>
      <c r="D34" t="s">
        <v>64</v>
      </c>
      <c r="E34">
        <v>3</v>
      </c>
      <c r="F34">
        <v>30</v>
      </c>
      <c r="G34" s="2">
        <f t="shared" si="0"/>
        <v>0.3</v>
      </c>
      <c r="H34">
        <v>15</v>
      </c>
      <c r="I34">
        <v>7</v>
      </c>
      <c r="J34">
        <v>8</v>
      </c>
      <c r="K34">
        <v>30</v>
      </c>
      <c r="L34" s="2">
        <f t="shared" si="1"/>
        <v>0.3</v>
      </c>
      <c r="M34">
        <v>15</v>
      </c>
      <c r="N34">
        <v>8</v>
      </c>
      <c r="O34">
        <v>7</v>
      </c>
      <c r="P34">
        <v>23</v>
      </c>
      <c r="Q34" s="2">
        <f t="shared" si="2"/>
        <v>0.23</v>
      </c>
      <c r="R34">
        <v>13</v>
      </c>
      <c r="S34">
        <v>10</v>
      </c>
      <c r="T34">
        <v>3</v>
      </c>
      <c r="U34" s="3">
        <v>4.333333333333333</v>
      </c>
      <c r="V34" s="3">
        <v>6.666666666666667</v>
      </c>
      <c r="W34" s="3">
        <v>0</v>
      </c>
      <c r="X34" s="3">
        <v>0</v>
      </c>
      <c r="Y34" s="3">
        <v>0</v>
      </c>
      <c r="Z34" s="2">
        <v>6.4899999999999993</v>
      </c>
      <c r="AA34" s="2">
        <v>4.166666666666667</v>
      </c>
      <c r="AB34" s="2">
        <v>10.783333333333333</v>
      </c>
      <c r="AC34" s="3">
        <v>610.05999999999995</v>
      </c>
      <c r="AD34" s="3">
        <v>391.66666666666669</v>
      </c>
      <c r="AE34" s="3">
        <v>0</v>
      </c>
      <c r="AF34" s="3">
        <v>11.906666666666666</v>
      </c>
      <c r="AG34" s="3">
        <v>1013.6333333333333</v>
      </c>
      <c r="AH34" s="4">
        <v>0.73263599999999995</v>
      </c>
    </row>
    <row r="35" spans="1:34" x14ac:dyDescent="0.25">
      <c r="A35">
        <v>2017</v>
      </c>
      <c r="B35">
        <v>165</v>
      </c>
      <c r="C35" s="1">
        <v>42900</v>
      </c>
      <c r="D35" t="s">
        <v>65</v>
      </c>
      <c r="E35">
        <v>3</v>
      </c>
      <c r="F35">
        <v>35</v>
      </c>
      <c r="G35" s="2">
        <f t="shared" si="0"/>
        <v>0.35</v>
      </c>
      <c r="H35">
        <v>15</v>
      </c>
      <c r="I35">
        <v>6</v>
      </c>
      <c r="J35">
        <v>9</v>
      </c>
      <c r="K35">
        <v>36</v>
      </c>
      <c r="L35" s="2">
        <f t="shared" si="1"/>
        <v>0.36</v>
      </c>
      <c r="M35">
        <v>16</v>
      </c>
      <c r="N35">
        <v>7</v>
      </c>
      <c r="O35">
        <v>9</v>
      </c>
      <c r="P35">
        <v>31</v>
      </c>
      <c r="Q35" s="2">
        <f t="shared" si="2"/>
        <v>0.31</v>
      </c>
      <c r="R35">
        <v>15</v>
      </c>
      <c r="S35">
        <v>5</v>
      </c>
      <c r="T35">
        <v>10</v>
      </c>
      <c r="U35" s="3">
        <v>9.6666666666666661</v>
      </c>
      <c r="V35" s="3">
        <v>10</v>
      </c>
      <c r="W35" s="3">
        <v>0</v>
      </c>
      <c r="X35" s="3">
        <v>0</v>
      </c>
      <c r="Y35" s="3">
        <v>0</v>
      </c>
      <c r="Z35" s="2">
        <v>6.9933333333333332</v>
      </c>
      <c r="AA35" s="2">
        <v>4.5666666666666664</v>
      </c>
      <c r="AB35" s="2">
        <v>11.729999999999999</v>
      </c>
      <c r="AC35" s="3">
        <v>657.37333333333333</v>
      </c>
      <c r="AD35" s="3">
        <v>429.26666666666671</v>
      </c>
      <c r="AE35" s="3">
        <v>0</v>
      </c>
      <c r="AF35" s="3">
        <v>15.980000000000002</v>
      </c>
      <c r="AG35" s="3">
        <v>1102.6200000000001</v>
      </c>
      <c r="AH35" s="4">
        <v>0.82296059999999993</v>
      </c>
    </row>
    <row r="36" spans="1:34" x14ac:dyDescent="0.25">
      <c r="A36">
        <v>2017</v>
      </c>
      <c r="B36">
        <v>165</v>
      </c>
      <c r="C36" s="1">
        <v>42900</v>
      </c>
      <c r="D36" t="s">
        <v>66</v>
      </c>
      <c r="E36">
        <v>3</v>
      </c>
      <c r="F36">
        <v>33</v>
      </c>
      <c r="G36" s="2">
        <f t="shared" si="0"/>
        <v>0.33</v>
      </c>
      <c r="H36">
        <v>16</v>
      </c>
      <c r="I36">
        <v>7</v>
      </c>
      <c r="J36">
        <v>9</v>
      </c>
      <c r="K36">
        <v>29</v>
      </c>
      <c r="L36" s="2">
        <f t="shared" si="1"/>
        <v>0.28999999999999998</v>
      </c>
      <c r="M36">
        <v>15</v>
      </c>
      <c r="N36">
        <v>8</v>
      </c>
      <c r="O36">
        <v>7</v>
      </c>
      <c r="P36">
        <v>26</v>
      </c>
      <c r="Q36" s="2">
        <f t="shared" si="2"/>
        <v>0.26</v>
      </c>
      <c r="R36">
        <v>15</v>
      </c>
      <c r="S36">
        <v>8</v>
      </c>
      <c r="T36">
        <v>7</v>
      </c>
      <c r="U36" s="3">
        <v>3.6666666666666665</v>
      </c>
      <c r="V36" s="3">
        <v>11.333333333333334</v>
      </c>
      <c r="W36" s="3">
        <v>0</v>
      </c>
      <c r="X36" s="3">
        <v>0</v>
      </c>
      <c r="Y36" s="3">
        <v>0</v>
      </c>
      <c r="Z36" s="2">
        <v>7.1166666666666671</v>
      </c>
      <c r="AA36" s="2">
        <v>4.5166666666666666</v>
      </c>
      <c r="AB36" s="2">
        <v>11.913333333333336</v>
      </c>
      <c r="AC36" s="3">
        <v>668.9666666666667</v>
      </c>
      <c r="AD36" s="3">
        <v>424.56666666666661</v>
      </c>
      <c r="AE36" s="3">
        <v>0</v>
      </c>
      <c r="AF36" s="3">
        <v>26.319999999999997</v>
      </c>
      <c r="AG36" s="3">
        <v>1119.8533333333332</v>
      </c>
      <c r="AH36" s="4">
        <v>0.83571326666666679</v>
      </c>
    </row>
    <row r="37" spans="1:34" x14ac:dyDescent="0.25">
      <c r="A37">
        <v>2017</v>
      </c>
      <c r="B37">
        <v>165</v>
      </c>
      <c r="C37" s="1">
        <v>42900</v>
      </c>
      <c r="D37" t="s">
        <v>67</v>
      </c>
      <c r="E37">
        <v>3</v>
      </c>
      <c r="F37">
        <v>27</v>
      </c>
      <c r="G37" s="2">
        <f t="shared" si="0"/>
        <v>0.27</v>
      </c>
      <c r="H37">
        <v>15</v>
      </c>
      <c r="I37">
        <v>7</v>
      </c>
      <c r="J37">
        <v>8</v>
      </c>
      <c r="K37">
        <v>23</v>
      </c>
      <c r="L37" s="2">
        <f t="shared" si="1"/>
        <v>0.23</v>
      </c>
      <c r="M37">
        <v>14</v>
      </c>
      <c r="N37">
        <v>8</v>
      </c>
      <c r="O37">
        <v>6</v>
      </c>
      <c r="P37">
        <v>27</v>
      </c>
      <c r="Q37" s="2">
        <f t="shared" si="2"/>
        <v>0.27</v>
      </c>
      <c r="R37">
        <v>14</v>
      </c>
      <c r="S37">
        <v>7</v>
      </c>
      <c r="T37">
        <v>7</v>
      </c>
      <c r="U37" s="3">
        <v>4</v>
      </c>
      <c r="V37" s="3">
        <v>6.666666666666667</v>
      </c>
      <c r="W37" s="3">
        <v>0</v>
      </c>
      <c r="X37" s="3">
        <v>0</v>
      </c>
      <c r="Y37" s="3">
        <v>0</v>
      </c>
      <c r="Z37" s="2">
        <v>3.8200000000000003</v>
      </c>
      <c r="AA37" s="2">
        <v>2.2333333333333334</v>
      </c>
      <c r="AB37" s="2">
        <v>6.1033333333333326</v>
      </c>
      <c r="AC37" s="3">
        <v>359.08000000000004</v>
      </c>
      <c r="AD37" s="3">
        <v>209.93333333333334</v>
      </c>
      <c r="AE37" s="3">
        <v>0</v>
      </c>
      <c r="AF37" s="3">
        <v>4.7</v>
      </c>
      <c r="AG37" s="3">
        <v>573.71333333333337</v>
      </c>
      <c r="AH37" s="4">
        <v>0.45439913333333343</v>
      </c>
    </row>
    <row r="38" spans="1:34" x14ac:dyDescent="0.25">
      <c r="A38">
        <v>2017</v>
      </c>
      <c r="B38">
        <v>165</v>
      </c>
      <c r="C38" s="1">
        <v>42900</v>
      </c>
      <c r="D38" t="s">
        <v>68</v>
      </c>
      <c r="E38">
        <v>3</v>
      </c>
      <c r="F38">
        <v>29</v>
      </c>
      <c r="G38" s="2">
        <f t="shared" si="0"/>
        <v>0.28999999999999998</v>
      </c>
      <c r="H38">
        <v>14</v>
      </c>
      <c r="I38">
        <v>8</v>
      </c>
      <c r="J38">
        <v>6</v>
      </c>
      <c r="K38">
        <v>28</v>
      </c>
      <c r="L38" s="2">
        <f t="shared" si="1"/>
        <v>0.28000000000000003</v>
      </c>
      <c r="M38">
        <v>15</v>
      </c>
      <c r="N38">
        <v>7</v>
      </c>
      <c r="O38">
        <v>8</v>
      </c>
      <c r="P38">
        <v>22</v>
      </c>
      <c r="Q38" s="2">
        <f t="shared" si="2"/>
        <v>0.22</v>
      </c>
      <c r="R38">
        <v>14</v>
      </c>
      <c r="S38">
        <v>8</v>
      </c>
      <c r="T38">
        <v>6</v>
      </c>
      <c r="U38" s="3">
        <v>4</v>
      </c>
      <c r="V38" s="3">
        <v>7.333333333333333</v>
      </c>
      <c r="W38" s="3">
        <v>0</v>
      </c>
      <c r="X38" s="3">
        <v>0</v>
      </c>
      <c r="Y38" s="3">
        <v>0</v>
      </c>
      <c r="Z38" s="2">
        <v>4.916666666666667</v>
      </c>
      <c r="AA38" s="2">
        <v>2.9333333333333336</v>
      </c>
      <c r="AB38" s="2">
        <v>7.9333333333333336</v>
      </c>
      <c r="AC38" s="3">
        <v>462.16666666666674</v>
      </c>
      <c r="AD38" s="3">
        <v>275.73333333333335</v>
      </c>
      <c r="AE38" s="3">
        <v>0</v>
      </c>
      <c r="AF38" s="3">
        <v>7.8333333333333339</v>
      </c>
      <c r="AG38" s="3">
        <v>745.73333333333346</v>
      </c>
      <c r="AH38" s="4">
        <v>0.53314606666666664</v>
      </c>
    </row>
    <row r="39" spans="1:34" x14ac:dyDescent="0.25">
      <c r="A39">
        <v>2017</v>
      </c>
      <c r="B39">
        <v>165</v>
      </c>
      <c r="C39" s="1">
        <v>42900</v>
      </c>
      <c r="D39" t="s">
        <v>69</v>
      </c>
      <c r="E39">
        <v>3</v>
      </c>
      <c r="F39">
        <v>32</v>
      </c>
      <c r="G39" s="2">
        <f t="shared" si="0"/>
        <v>0.32</v>
      </c>
      <c r="H39">
        <v>12</v>
      </c>
      <c r="I39">
        <v>7</v>
      </c>
      <c r="J39">
        <v>5</v>
      </c>
      <c r="K39">
        <v>28</v>
      </c>
      <c r="L39" s="2">
        <f t="shared" si="1"/>
        <v>0.28000000000000003</v>
      </c>
      <c r="M39">
        <v>14</v>
      </c>
      <c r="N39">
        <v>8</v>
      </c>
      <c r="O39">
        <v>6</v>
      </c>
      <c r="P39">
        <v>27</v>
      </c>
      <c r="Q39" s="2">
        <f t="shared" si="2"/>
        <v>0.27</v>
      </c>
      <c r="R39">
        <v>12</v>
      </c>
      <c r="S39">
        <v>6</v>
      </c>
      <c r="T39">
        <v>6</v>
      </c>
      <c r="U39" s="3">
        <v>5</v>
      </c>
      <c r="V39" s="3">
        <v>4</v>
      </c>
      <c r="W39" s="3">
        <v>0</v>
      </c>
      <c r="X39" s="3">
        <v>0</v>
      </c>
      <c r="Y39" s="3">
        <v>0</v>
      </c>
      <c r="Z39" s="2">
        <v>3.81</v>
      </c>
      <c r="AA39" s="2">
        <v>2.4533333333333336</v>
      </c>
      <c r="AB39" s="2">
        <v>6.39</v>
      </c>
      <c r="AC39" s="3">
        <v>358.14</v>
      </c>
      <c r="AD39" s="3">
        <v>230.61333333333337</v>
      </c>
      <c r="AE39" s="3">
        <v>0</v>
      </c>
      <c r="AF39" s="3">
        <v>11.906666666666666</v>
      </c>
      <c r="AG39" s="3">
        <v>600.66</v>
      </c>
      <c r="AH39" s="4">
        <v>0.42257700000000004</v>
      </c>
    </row>
    <row r="40" spans="1:34" x14ac:dyDescent="0.25">
      <c r="A40">
        <v>2017</v>
      </c>
      <c r="B40">
        <v>165</v>
      </c>
      <c r="C40" s="1">
        <v>42900</v>
      </c>
      <c r="D40" t="s">
        <v>70</v>
      </c>
      <c r="E40">
        <v>3</v>
      </c>
      <c r="F40">
        <v>29</v>
      </c>
      <c r="G40" s="2">
        <f t="shared" si="0"/>
        <v>0.28999999999999998</v>
      </c>
      <c r="H40">
        <v>14</v>
      </c>
      <c r="I40">
        <v>7</v>
      </c>
      <c r="J40">
        <v>7</v>
      </c>
      <c r="K40">
        <v>27</v>
      </c>
      <c r="L40" s="2">
        <f t="shared" si="1"/>
        <v>0.27</v>
      </c>
      <c r="M40">
        <v>15</v>
      </c>
      <c r="N40">
        <v>7</v>
      </c>
      <c r="O40">
        <v>8</v>
      </c>
      <c r="P40">
        <v>24</v>
      </c>
      <c r="Q40" s="2">
        <f t="shared" si="2"/>
        <v>0.24</v>
      </c>
      <c r="R40">
        <v>14</v>
      </c>
      <c r="S40">
        <v>7</v>
      </c>
      <c r="T40">
        <v>7</v>
      </c>
      <c r="U40" s="3">
        <v>4</v>
      </c>
      <c r="V40" s="3">
        <v>8.3333333333333339</v>
      </c>
      <c r="W40" s="3">
        <v>0</v>
      </c>
      <c r="X40" s="3">
        <v>0</v>
      </c>
      <c r="Y40" s="3">
        <v>0</v>
      </c>
      <c r="Z40" s="2">
        <v>4.3833333333333337</v>
      </c>
      <c r="AA40" s="2">
        <v>2.7166666666666668</v>
      </c>
      <c r="AB40" s="2">
        <v>7.3000000000000007</v>
      </c>
      <c r="AC40" s="3">
        <v>412.03333333333336</v>
      </c>
      <c r="AD40" s="3">
        <v>255.3666666666667</v>
      </c>
      <c r="AE40" s="3">
        <v>0</v>
      </c>
      <c r="AF40" s="3">
        <v>18.8</v>
      </c>
      <c r="AG40" s="3">
        <v>686.2</v>
      </c>
      <c r="AH40" s="4">
        <v>0.46024906666666676</v>
      </c>
    </row>
    <row r="41" spans="1:34" x14ac:dyDescent="0.25">
      <c r="A41">
        <v>2017</v>
      </c>
      <c r="B41">
        <v>165</v>
      </c>
      <c r="C41" s="1">
        <v>42900</v>
      </c>
      <c r="D41" t="s">
        <v>71</v>
      </c>
      <c r="E41">
        <v>3</v>
      </c>
      <c r="F41">
        <v>19</v>
      </c>
      <c r="G41" s="2">
        <f t="shared" si="0"/>
        <v>0.19</v>
      </c>
      <c r="H41">
        <v>10</v>
      </c>
      <c r="I41">
        <v>6</v>
      </c>
      <c r="J41">
        <v>5</v>
      </c>
      <c r="K41">
        <v>19</v>
      </c>
      <c r="L41" s="2">
        <f t="shared" si="1"/>
        <v>0.19</v>
      </c>
      <c r="M41">
        <v>10</v>
      </c>
      <c r="N41">
        <v>7</v>
      </c>
      <c r="O41">
        <v>3</v>
      </c>
      <c r="P41">
        <v>22</v>
      </c>
      <c r="Q41" s="2">
        <f t="shared" si="2"/>
        <v>0.22</v>
      </c>
      <c r="R41">
        <v>12</v>
      </c>
      <c r="S41">
        <v>7</v>
      </c>
      <c r="T41">
        <v>6</v>
      </c>
      <c r="U41" s="3">
        <v>2.3333333333333335</v>
      </c>
      <c r="V41" s="3">
        <v>2.3333333333333335</v>
      </c>
      <c r="W41" s="3">
        <v>0</v>
      </c>
      <c r="X41" s="3">
        <v>0</v>
      </c>
      <c r="Y41" s="3">
        <v>0</v>
      </c>
      <c r="Z41" s="2">
        <v>2.2566666666666664</v>
      </c>
      <c r="AA41" s="2">
        <v>1.1500000000000001</v>
      </c>
      <c r="AB41" s="2">
        <v>3.4599999999999995</v>
      </c>
      <c r="AC41" s="3">
        <v>212.12666666666664</v>
      </c>
      <c r="AD41" s="3">
        <v>108.10000000000002</v>
      </c>
      <c r="AE41" s="3">
        <v>0</v>
      </c>
      <c r="AF41" s="3">
        <v>5.0133333333333345</v>
      </c>
      <c r="AG41" s="3">
        <v>325.24</v>
      </c>
      <c r="AH41" s="4">
        <v>0.2312024</v>
      </c>
    </row>
    <row r="42" spans="1:34" x14ac:dyDescent="0.25">
      <c r="A42">
        <v>2017</v>
      </c>
      <c r="B42">
        <v>165</v>
      </c>
      <c r="C42" s="1">
        <v>42900</v>
      </c>
      <c r="D42" t="s">
        <v>72</v>
      </c>
      <c r="E42">
        <v>3</v>
      </c>
      <c r="F42">
        <v>29</v>
      </c>
      <c r="G42" s="2">
        <f t="shared" si="0"/>
        <v>0.28999999999999998</v>
      </c>
      <c r="H42">
        <v>13</v>
      </c>
      <c r="I42">
        <v>7</v>
      </c>
      <c r="J42">
        <v>6</v>
      </c>
      <c r="K42">
        <v>31</v>
      </c>
      <c r="L42" s="2">
        <f t="shared" si="1"/>
        <v>0.31</v>
      </c>
      <c r="M42">
        <v>14</v>
      </c>
      <c r="N42">
        <v>6</v>
      </c>
      <c r="O42">
        <v>8</v>
      </c>
      <c r="P42">
        <v>31</v>
      </c>
      <c r="Q42" s="2">
        <f t="shared" si="2"/>
        <v>0.31</v>
      </c>
      <c r="R42">
        <v>14</v>
      </c>
      <c r="S42">
        <v>7</v>
      </c>
      <c r="T42">
        <v>7</v>
      </c>
      <c r="U42" s="3">
        <v>6</v>
      </c>
      <c r="V42" s="3">
        <v>6.666666666666667</v>
      </c>
      <c r="W42" s="3">
        <v>0</v>
      </c>
      <c r="X42" s="3">
        <v>0</v>
      </c>
      <c r="Y42" s="3">
        <v>0</v>
      </c>
      <c r="Z42" s="2">
        <v>5.4933333333333332</v>
      </c>
      <c r="AA42" s="2">
        <v>4.01</v>
      </c>
      <c r="AB42" s="2">
        <v>9.7266666666666666</v>
      </c>
      <c r="AC42" s="3">
        <v>516.37333333333345</v>
      </c>
      <c r="AD42" s="3">
        <v>376.94</v>
      </c>
      <c r="AE42" s="3">
        <v>0</v>
      </c>
      <c r="AF42" s="3">
        <v>20.993333333333336</v>
      </c>
      <c r="AG42" s="3">
        <v>914.30666666666684</v>
      </c>
      <c r="AH42" s="4">
        <v>0.59330606666666663</v>
      </c>
    </row>
    <row r="43" spans="1:34" x14ac:dyDescent="0.25">
      <c r="A43">
        <v>2017</v>
      </c>
      <c r="B43">
        <v>165</v>
      </c>
      <c r="C43" s="1">
        <v>42900</v>
      </c>
      <c r="D43" t="s">
        <v>73</v>
      </c>
      <c r="E43">
        <v>3</v>
      </c>
      <c r="F43">
        <v>30</v>
      </c>
      <c r="G43" s="2">
        <f t="shared" si="0"/>
        <v>0.3</v>
      </c>
      <c r="H43">
        <v>13</v>
      </c>
      <c r="I43">
        <v>6</v>
      </c>
      <c r="J43">
        <v>7</v>
      </c>
      <c r="K43">
        <v>33</v>
      </c>
      <c r="L43" s="2">
        <f t="shared" si="1"/>
        <v>0.33</v>
      </c>
      <c r="M43">
        <v>14</v>
      </c>
      <c r="N43">
        <v>6</v>
      </c>
      <c r="O43">
        <v>8</v>
      </c>
      <c r="P43">
        <v>34</v>
      </c>
      <c r="Q43" s="2">
        <f t="shared" si="2"/>
        <v>0.34</v>
      </c>
      <c r="R43">
        <v>14</v>
      </c>
      <c r="S43">
        <v>6</v>
      </c>
      <c r="T43">
        <v>8</v>
      </c>
      <c r="U43" s="3">
        <v>6</v>
      </c>
      <c r="V43" s="3">
        <v>5.666666666666667</v>
      </c>
      <c r="W43" s="3">
        <v>0</v>
      </c>
      <c r="X43" s="3">
        <v>0</v>
      </c>
      <c r="Y43" s="3">
        <v>0</v>
      </c>
      <c r="Z43" s="2">
        <v>4.91</v>
      </c>
      <c r="AA43" s="2">
        <v>3.4766666666666666</v>
      </c>
      <c r="AB43" s="2">
        <v>8.4766666666666666</v>
      </c>
      <c r="AC43" s="3">
        <v>461.54000000000008</v>
      </c>
      <c r="AD43" s="3">
        <v>326.80666666666662</v>
      </c>
      <c r="AE43" s="3">
        <v>0</v>
      </c>
      <c r="AF43" s="3">
        <v>8.4600000000000009</v>
      </c>
      <c r="AG43" s="3">
        <v>796.80666666666673</v>
      </c>
      <c r="AH43" s="4">
        <v>0.55506686666666671</v>
      </c>
    </row>
    <row r="44" spans="1:34" x14ac:dyDescent="0.25">
      <c r="A44">
        <v>2017</v>
      </c>
      <c r="B44">
        <v>165</v>
      </c>
      <c r="C44" s="1">
        <v>42900</v>
      </c>
      <c r="D44" t="s">
        <v>74</v>
      </c>
      <c r="E44">
        <v>3</v>
      </c>
      <c r="F44">
        <v>25</v>
      </c>
      <c r="G44" s="2">
        <f t="shared" si="0"/>
        <v>0.25</v>
      </c>
      <c r="H44">
        <v>14</v>
      </c>
      <c r="I44">
        <v>7</v>
      </c>
      <c r="J44">
        <v>7</v>
      </c>
      <c r="K44">
        <v>34</v>
      </c>
      <c r="L44" s="2">
        <f t="shared" si="1"/>
        <v>0.34</v>
      </c>
      <c r="M44">
        <v>15</v>
      </c>
      <c r="N44">
        <v>7</v>
      </c>
      <c r="O44">
        <v>8</v>
      </c>
      <c r="P44">
        <v>29</v>
      </c>
      <c r="Q44" s="2">
        <f t="shared" si="2"/>
        <v>0.28999999999999998</v>
      </c>
      <c r="R44">
        <v>14</v>
      </c>
      <c r="S44">
        <v>8</v>
      </c>
      <c r="T44">
        <v>6</v>
      </c>
      <c r="U44" s="3">
        <v>3.6666666666666665</v>
      </c>
      <c r="V44" s="3">
        <v>8.3333333333333339</v>
      </c>
      <c r="W44" s="3">
        <v>0</v>
      </c>
      <c r="X44" s="3">
        <v>0</v>
      </c>
      <c r="Y44" s="3">
        <v>0</v>
      </c>
      <c r="Z44" s="2">
        <v>6.09</v>
      </c>
      <c r="AA44" s="2">
        <v>3.8800000000000003</v>
      </c>
      <c r="AB44" s="2">
        <v>10.096666666666666</v>
      </c>
      <c r="AC44" s="3">
        <v>572.46</v>
      </c>
      <c r="AD44" s="3">
        <v>364.72</v>
      </c>
      <c r="AE44" s="3">
        <v>0</v>
      </c>
      <c r="AF44" s="3">
        <v>11.906666666666666</v>
      </c>
      <c r="AG44" s="3">
        <v>949.0866666666667</v>
      </c>
      <c r="AH44" s="4">
        <v>0.69040806666666665</v>
      </c>
    </row>
    <row r="45" spans="1:34" x14ac:dyDescent="0.25">
      <c r="A45">
        <v>2017</v>
      </c>
      <c r="B45">
        <v>165</v>
      </c>
      <c r="C45" s="1">
        <v>42900</v>
      </c>
      <c r="D45" t="s">
        <v>75</v>
      </c>
      <c r="E45">
        <v>3</v>
      </c>
      <c r="F45">
        <v>29</v>
      </c>
      <c r="G45" s="2">
        <f t="shared" si="0"/>
        <v>0.28999999999999998</v>
      </c>
      <c r="H45">
        <v>15</v>
      </c>
      <c r="I45">
        <v>8</v>
      </c>
      <c r="J45">
        <v>7</v>
      </c>
      <c r="K45">
        <v>31</v>
      </c>
      <c r="L45" s="2">
        <f t="shared" si="1"/>
        <v>0.31</v>
      </c>
      <c r="M45">
        <v>14</v>
      </c>
      <c r="N45">
        <v>6</v>
      </c>
      <c r="O45">
        <v>8</v>
      </c>
      <c r="P45">
        <v>30</v>
      </c>
      <c r="Q45" s="2">
        <f t="shared" si="2"/>
        <v>0.3</v>
      </c>
      <c r="R45">
        <v>15</v>
      </c>
      <c r="S45">
        <v>8</v>
      </c>
      <c r="T45">
        <v>7</v>
      </c>
      <c r="U45" s="3">
        <v>3.6666666666666665</v>
      </c>
      <c r="V45" s="3">
        <v>9.3333333333333339</v>
      </c>
      <c r="W45" s="3">
        <v>0</v>
      </c>
      <c r="X45" s="3">
        <v>0</v>
      </c>
      <c r="Y45" s="3">
        <v>0</v>
      </c>
      <c r="Z45" s="2">
        <v>6.043333333333333</v>
      </c>
      <c r="AA45" s="2">
        <v>3.8833333333333333</v>
      </c>
      <c r="AB45" s="2">
        <v>10.1</v>
      </c>
      <c r="AC45" s="3">
        <v>568.07333333333327</v>
      </c>
      <c r="AD45" s="3">
        <v>365.0333333333333</v>
      </c>
      <c r="AE45" s="3">
        <v>0</v>
      </c>
      <c r="AF45" s="3">
        <v>16.293333333333333</v>
      </c>
      <c r="AG45" s="3">
        <v>949.39999999999986</v>
      </c>
      <c r="AH45" s="4">
        <v>0.70925506666666671</v>
      </c>
    </row>
    <row r="46" spans="1:34" x14ac:dyDescent="0.25">
      <c r="A46">
        <v>2017</v>
      </c>
      <c r="B46">
        <v>165</v>
      </c>
      <c r="C46" s="1">
        <v>42900</v>
      </c>
      <c r="D46" t="s">
        <v>76</v>
      </c>
      <c r="E46">
        <v>3</v>
      </c>
      <c r="F46">
        <v>33</v>
      </c>
      <c r="G46" s="2">
        <f t="shared" si="0"/>
        <v>0.33</v>
      </c>
      <c r="H46">
        <v>15</v>
      </c>
      <c r="I46">
        <v>5</v>
      </c>
      <c r="J46">
        <v>10</v>
      </c>
      <c r="K46">
        <v>34</v>
      </c>
      <c r="L46" s="2">
        <f t="shared" si="1"/>
        <v>0.34</v>
      </c>
      <c r="M46">
        <v>15</v>
      </c>
      <c r="N46">
        <v>7</v>
      </c>
      <c r="O46">
        <v>8</v>
      </c>
      <c r="P46">
        <v>24</v>
      </c>
      <c r="Q46" s="2">
        <f t="shared" si="2"/>
        <v>0.24</v>
      </c>
      <c r="R46">
        <v>13</v>
      </c>
      <c r="S46">
        <v>7</v>
      </c>
      <c r="T46">
        <v>6</v>
      </c>
      <c r="U46" s="3">
        <v>7.333333333333333</v>
      </c>
      <c r="V46" s="3">
        <v>6</v>
      </c>
      <c r="W46" s="3">
        <v>0</v>
      </c>
      <c r="X46" s="3">
        <v>0</v>
      </c>
      <c r="Y46" s="3">
        <v>0</v>
      </c>
      <c r="Z46" s="2">
        <v>5.083333333333333</v>
      </c>
      <c r="AA46" s="2">
        <v>3.5466666666666669</v>
      </c>
      <c r="AB46" s="2">
        <v>8.7099999999999991</v>
      </c>
      <c r="AC46" s="3">
        <v>477.83333333333331</v>
      </c>
      <c r="AD46" s="3">
        <v>333.38666666666671</v>
      </c>
      <c r="AE46" s="3">
        <v>0</v>
      </c>
      <c r="AF46" s="3">
        <v>7.5200000000000005</v>
      </c>
      <c r="AG46" s="3">
        <v>818.74</v>
      </c>
      <c r="AH46" s="4">
        <v>0.62549166666666667</v>
      </c>
    </row>
    <row r="47" spans="1:34" x14ac:dyDescent="0.25">
      <c r="A47">
        <v>2017</v>
      </c>
      <c r="B47">
        <v>165</v>
      </c>
      <c r="C47" s="1">
        <v>42900</v>
      </c>
      <c r="D47" t="s">
        <v>77</v>
      </c>
      <c r="E47">
        <v>3</v>
      </c>
      <c r="F47">
        <v>37</v>
      </c>
      <c r="G47" s="2">
        <f t="shared" si="0"/>
        <v>0.37</v>
      </c>
      <c r="H47">
        <v>15</v>
      </c>
      <c r="I47">
        <v>7</v>
      </c>
      <c r="J47">
        <v>8</v>
      </c>
      <c r="K47">
        <v>29</v>
      </c>
      <c r="L47" s="2">
        <f t="shared" si="1"/>
        <v>0.28999999999999998</v>
      </c>
      <c r="M47">
        <v>15</v>
      </c>
      <c r="N47">
        <v>6</v>
      </c>
      <c r="O47">
        <v>9</v>
      </c>
      <c r="P47">
        <v>33</v>
      </c>
      <c r="Q47" s="2">
        <f t="shared" si="2"/>
        <v>0.33</v>
      </c>
      <c r="R47">
        <v>15</v>
      </c>
      <c r="S47">
        <v>8</v>
      </c>
      <c r="T47">
        <v>7</v>
      </c>
      <c r="U47" s="3">
        <v>6</v>
      </c>
      <c r="V47" s="3">
        <v>6.333333333333333</v>
      </c>
      <c r="W47" s="3">
        <v>0</v>
      </c>
      <c r="X47" s="3">
        <v>0</v>
      </c>
      <c r="Y47" s="3">
        <v>0</v>
      </c>
      <c r="Z47" s="2">
        <v>6.3599999999999994</v>
      </c>
      <c r="AA47" s="2">
        <v>4.4666666666666668</v>
      </c>
      <c r="AB47" s="2">
        <v>10.949999999999998</v>
      </c>
      <c r="AC47" s="3">
        <v>597.83999999999992</v>
      </c>
      <c r="AD47" s="3">
        <v>419.86666666666667</v>
      </c>
      <c r="AE47" s="3">
        <v>0</v>
      </c>
      <c r="AF47" s="3">
        <v>11.593333333333334</v>
      </c>
      <c r="AG47" s="3">
        <v>1029.3</v>
      </c>
      <c r="AH47" s="4">
        <v>0.75871159999999993</v>
      </c>
    </row>
    <row r="48" spans="1:34" x14ac:dyDescent="0.25">
      <c r="A48">
        <v>2017</v>
      </c>
      <c r="B48">
        <v>165</v>
      </c>
      <c r="C48" s="1">
        <v>42900</v>
      </c>
      <c r="D48" t="s">
        <v>78</v>
      </c>
      <c r="E48">
        <v>3</v>
      </c>
      <c r="F48">
        <v>23</v>
      </c>
      <c r="G48" s="2">
        <f t="shared" si="0"/>
        <v>0.23</v>
      </c>
      <c r="H48">
        <v>12</v>
      </c>
      <c r="I48">
        <v>8</v>
      </c>
      <c r="J48">
        <v>4</v>
      </c>
      <c r="K48">
        <v>29</v>
      </c>
      <c r="L48" s="2">
        <f t="shared" si="1"/>
        <v>0.28999999999999998</v>
      </c>
      <c r="M48">
        <v>14</v>
      </c>
      <c r="N48">
        <v>6</v>
      </c>
      <c r="O48">
        <v>8</v>
      </c>
      <c r="P48">
        <v>33</v>
      </c>
      <c r="Q48" s="2">
        <f t="shared" si="2"/>
        <v>0.33</v>
      </c>
      <c r="R48">
        <v>15</v>
      </c>
      <c r="S48">
        <v>7</v>
      </c>
      <c r="T48">
        <v>8</v>
      </c>
      <c r="U48" s="3">
        <v>3.3333333333333335</v>
      </c>
      <c r="V48" s="3">
        <v>6.666666666666667</v>
      </c>
      <c r="W48" s="3">
        <v>0</v>
      </c>
      <c r="X48" s="3">
        <v>0</v>
      </c>
      <c r="Y48" s="3">
        <v>0</v>
      </c>
      <c r="Z48" s="2">
        <v>4.2933333333333339</v>
      </c>
      <c r="AA48" s="2">
        <v>2.9033333333333338</v>
      </c>
      <c r="AB48" s="2">
        <v>7.3500000000000014</v>
      </c>
      <c r="AC48" s="3">
        <v>403.57333333333344</v>
      </c>
      <c r="AD48" s="3">
        <v>272.91333333333336</v>
      </c>
      <c r="AE48" s="3">
        <v>0</v>
      </c>
      <c r="AF48" s="3">
        <v>14.413333333333336</v>
      </c>
      <c r="AG48" s="3">
        <v>690.90000000000009</v>
      </c>
      <c r="AH48" s="4">
        <v>0.49611006666666668</v>
      </c>
    </row>
    <row r="49" spans="1:34" x14ac:dyDescent="0.25">
      <c r="A49">
        <v>2017</v>
      </c>
      <c r="B49">
        <v>165</v>
      </c>
      <c r="C49" s="1">
        <v>42900</v>
      </c>
      <c r="D49" t="s">
        <v>79</v>
      </c>
      <c r="E49">
        <v>3</v>
      </c>
      <c r="F49">
        <v>28</v>
      </c>
      <c r="G49" s="2">
        <f t="shared" si="0"/>
        <v>0.28000000000000003</v>
      </c>
      <c r="H49">
        <v>13</v>
      </c>
      <c r="I49">
        <v>7</v>
      </c>
      <c r="J49">
        <v>6</v>
      </c>
      <c r="K49">
        <v>25</v>
      </c>
      <c r="L49" s="2">
        <f t="shared" si="1"/>
        <v>0.25</v>
      </c>
      <c r="M49">
        <v>14</v>
      </c>
      <c r="N49">
        <v>7</v>
      </c>
      <c r="O49">
        <v>7</v>
      </c>
      <c r="P49">
        <v>32</v>
      </c>
      <c r="Q49" s="2">
        <f t="shared" si="2"/>
        <v>0.32</v>
      </c>
      <c r="R49">
        <v>15</v>
      </c>
      <c r="S49">
        <v>7</v>
      </c>
      <c r="T49">
        <v>8</v>
      </c>
      <c r="U49" s="3">
        <v>5</v>
      </c>
      <c r="V49" s="3">
        <v>6</v>
      </c>
      <c r="W49" s="3">
        <v>0</v>
      </c>
      <c r="X49" s="3">
        <v>0</v>
      </c>
      <c r="Y49" s="3">
        <v>0</v>
      </c>
      <c r="Z49" s="2">
        <v>5.4866666666666672</v>
      </c>
      <c r="AA49" s="2">
        <v>3.3966666666666665</v>
      </c>
      <c r="AB49" s="2">
        <v>9.02</v>
      </c>
      <c r="AC49" s="3">
        <v>515.74666666666678</v>
      </c>
      <c r="AD49" s="3">
        <v>319.28666666666669</v>
      </c>
      <c r="AE49" s="3">
        <v>0</v>
      </c>
      <c r="AF49" s="3">
        <v>12.846666666666666</v>
      </c>
      <c r="AG49" s="3">
        <v>847.88000000000022</v>
      </c>
      <c r="AH49" s="4">
        <v>0.61255413333333331</v>
      </c>
    </row>
    <row r="50" spans="1:34" x14ac:dyDescent="0.25">
      <c r="A50">
        <v>2017</v>
      </c>
      <c r="B50">
        <v>165</v>
      </c>
      <c r="C50" s="1">
        <v>42900</v>
      </c>
      <c r="D50" t="s">
        <v>80</v>
      </c>
      <c r="E50">
        <v>3</v>
      </c>
      <c r="F50">
        <v>33</v>
      </c>
      <c r="G50" s="2">
        <f t="shared" si="0"/>
        <v>0.33</v>
      </c>
      <c r="H50">
        <v>12</v>
      </c>
      <c r="I50">
        <v>6</v>
      </c>
      <c r="J50">
        <v>6</v>
      </c>
      <c r="K50">
        <v>32</v>
      </c>
      <c r="L50" s="2">
        <f t="shared" si="1"/>
        <v>0.32</v>
      </c>
      <c r="M50">
        <v>13</v>
      </c>
      <c r="N50">
        <v>6</v>
      </c>
      <c r="O50">
        <v>7</v>
      </c>
      <c r="P50">
        <v>32</v>
      </c>
      <c r="Q50" s="2">
        <f t="shared" si="2"/>
        <v>0.32</v>
      </c>
      <c r="R50">
        <v>13</v>
      </c>
      <c r="S50">
        <v>7</v>
      </c>
      <c r="T50">
        <v>6</v>
      </c>
      <c r="U50" s="3">
        <v>5.333333333333333</v>
      </c>
      <c r="V50" s="3">
        <v>5</v>
      </c>
      <c r="W50" s="3">
        <v>0</v>
      </c>
      <c r="X50" s="3">
        <v>0</v>
      </c>
      <c r="Y50" s="3">
        <v>0</v>
      </c>
      <c r="Z50" s="2">
        <v>4.9766666666666666</v>
      </c>
      <c r="AA50" s="2">
        <v>3.1666666666666665</v>
      </c>
      <c r="AB50" s="2">
        <v>8.3566666666666674</v>
      </c>
      <c r="AC50" s="3">
        <v>467.80666666666667</v>
      </c>
      <c r="AD50" s="3">
        <v>297.66666666666669</v>
      </c>
      <c r="AE50" s="3">
        <v>0</v>
      </c>
      <c r="AF50" s="3">
        <v>20.053333333333338</v>
      </c>
      <c r="AG50" s="3">
        <v>785.52666666666664</v>
      </c>
      <c r="AH50" s="4">
        <v>0.56225473333333331</v>
      </c>
    </row>
    <row r="51" spans="1:34" x14ac:dyDescent="0.25">
      <c r="A51">
        <v>2017</v>
      </c>
      <c r="B51">
        <v>165</v>
      </c>
      <c r="C51" s="1">
        <v>42900</v>
      </c>
      <c r="D51" t="s">
        <v>81</v>
      </c>
      <c r="E51">
        <v>3</v>
      </c>
      <c r="F51">
        <v>23</v>
      </c>
      <c r="G51" s="2">
        <f t="shared" si="0"/>
        <v>0.23</v>
      </c>
      <c r="H51">
        <v>12</v>
      </c>
      <c r="I51">
        <v>6</v>
      </c>
      <c r="J51">
        <v>6</v>
      </c>
      <c r="K51">
        <v>37</v>
      </c>
      <c r="L51" s="2">
        <f t="shared" si="1"/>
        <v>0.37</v>
      </c>
      <c r="M51">
        <v>14</v>
      </c>
      <c r="N51">
        <v>6</v>
      </c>
      <c r="O51">
        <v>8</v>
      </c>
      <c r="P51">
        <v>31</v>
      </c>
      <c r="Q51" s="2">
        <f t="shared" si="2"/>
        <v>0.31</v>
      </c>
      <c r="R51">
        <v>13</v>
      </c>
      <c r="S51">
        <v>7</v>
      </c>
      <c r="T51">
        <v>6</v>
      </c>
      <c r="U51" s="3">
        <v>2.6666666666666665</v>
      </c>
      <c r="V51" s="3">
        <v>7.666666666666667</v>
      </c>
      <c r="W51" s="3">
        <v>0</v>
      </c>
      <c r="X51" s="3">
        <v>0</v>
      </c>
      <c r="Y51" s="3">
        <v>0</v>
      </c>
      <c r="Z51" s="2">
        <v>4.9733333333333336</v>
      </c>
      <c r="AA51" s="2">
        <v>3.1533333333333338</v>
      </c>
      <c r="AB51" s="2">
        <v>8.4033333333333342</v>
      </c>
      <c r="AC51" s="3">
        <v>467.49333333333345</v>
      </c>
      <c r="AD51" s="3">
        <v>296.41333333333341</v>
      </c>
      <c r="AE51" s="3">
        <v>0</v>
      </c>
      <c r="AF51" s="3">
        <v>26.006666666666664</v>
      </c>
      <c r="AG51" s="3">
        <v>789.91333333333353</v>
      </c>
      <c r="AH51" s="4">
        <v>0.5491887333333334</v>
      </c>
    </row>
    <row r="52" spans="1:34" x14ac:dyDescent="0.25">
      <c r="A52">
        <v>2017</v>
      </c>
      <c r="B52">
        <v>165</v>
      </c>
      <c r="C52" s="1">
        <v>42900</v>
      </c>
      <c r="D52" t="s">
        <v>82</v>
      </c>
      <c r="E52">
        <v>3</v>
      </c>
      <c r="F52">
        <v>23</v>
      </c>
      <c r="G52" s="2">
        <f t="shared" si="0"/>
        <v>0.23</v>
      </c>
      <c r="H52">
        <v>12</v>
      </c>
      <c r="I52">
        <v>6</v>
      </c>
      <c r="J52">
        <v>6</v>
      </c>
      <c r="K52">
        <v>26</v>
      </c>
      <c r="L52" s="2">
        <f t="shared" si="1"/>
        <v>0.26</v>
      </c>
      <c r="M52">
        <v>13</v>
      </c>
      <c r="N52">
        <v>7</v>
      </c>
      <c r="O52">
        <v>6</v>
      </c>
      <c r="P52">
        <v>32</v>
      </c>
      <c r="Q52" s="2">
        <f t="shared" si="2"/>
        <v>0.32</v>
      </c>
      <c r="R52">
        <v>14</v>
      </c>
      <c r="S52">
        <v>6</v>
      </c>
      <c r="T52">
        <v>6</v>
      </c>
      <c r="U52" s="3">
        <v>1.6666666666666667</v>
      </c>
      <c r="V52" s="3">
        <v>9.3333333333333339</v>
      </c>
      <c r="W52" s="3">
        <v>0</v>
      </c>
      <c r="X52" s="3">
        <v>0</v>
      </c>
      <c r="Y52" s="3">
        <v>0</v>
      </c>
      <c r="Z52" s="2">
        <v>4.8066666666666666</v>
      </c>
      <c r="AA52" s="2">
        <v>2.8233333333333337</v>
      </c>
      <c r="AB52" s="2">
        <v>8.0133333333333336</v>
      </c>
      <c r="AC52" s="3">
        <v>451.82666666666671</v>
      </c>
      <c r="AD52" s="3">
        <v>265.39333333333337</v>
      </c>
      <c r="AE52" s="3">
        <v>0</v>
      </c>
      <c r="AF52" s="3">
        <v>36.033333333333331</v>
      </c>
      <c r="AG52" s="3">
        <v>753.25333333333333</v>
      </c>
      <c r="AH52" s="4">
        <v>0.50930140000000013</v>
      </c>
    </row>
    <row r="53" spans="1:34" x14ac:dyDescent="0.25">
      <c r="A53">
        <v>2017</v>
      </c>
      <c r="B53">
        <v>165</v>
      </c>
      <c r="C53" s="1">
        <v>42900</v>
      </c>
      <c r="D53" t="s">
        <v>83</v>
      </c>
      <c r="E53">
        <v>3</v>
      </c>
      <c r="F53">
        <v>26</v>
      </c>
      <c r="G53" s="2">
        <f t="shared" si="0"/>
        <v>0.26</v>
      </c>
      <c r="H53">
        <v>13</v>
      </c>
      <c r="I53">
        <v>6</v>
      </c>
      <c r="J53">
        <v>7</v>
      </c>
      <c r="K53">
        <v>24</v>
      </c>
      <c r="L53" s="2">
        <f t="shared" si="1"/>
        <v>0.24</v>
      </c>
      <c r="M53">
        <v>11</v>
      </c>
      <c r="N53">
        <v>7</v>
      </c>
      <c r="O53">
        <v>4</v>
      </c>
      <c r="P53">
        <v>22</v>
      </c>
      <c r="Q53" s="2">
        <f t="shared" si="2"/>
        <v>0.22</v>
      </c>
      <c r="R53">
        <v>10</v>
      </c>
      <c r="S53">
        <v>6</v>
      </c>
      <c r="T53">
        <v>4</v>
      </c>
      <c r="U53" s="3">
        <v>2.6666666666666665</v>
      </c>
      <c r="V53" s="3">
        <v>2.3333333333333335</v>
      </c>
      <c r="W53" s="3">
        <v>0</v>
      </c>
      <c r="X53" s="3">
        <v>0</v>
      </c>
      <c r="Y53" s="3">
        <v>0</v>
      </c>
      <c r="Z53" s="2">
        <v>3.5566666666666666</v>
      </c>
      <c r="AA53" s="2">
        <v>1.8533333333333333</v>
      </c>
      <c r="AB53" s="2">
        <v>5.4666666666666677</v>
      </c>
      <c r="AC53" s="3">
        <v>334.32666666666665</v>
      </c>
      <c r="AD53" s="3">
        <v>174.21333333333334</v>
      </c>
      <c r="AE53" s="3">
        <v>0</v>
      </c>
      <c r="AF53" s="3">
        <v>5.3266666666666671</v>
      </c>
      <c r="AG53" s="3">
        <v>513.86666666666667</v>
      </c>
      <c r="AH53" s="4">
        <v>0.38281813333333337</v>
      </c>
    </row>
    <row r="54" spans="1:34" x14ac:dyDescent="0.25">
      <c r="A54">
        <v>2017</v>
      </c>
      <c r="B54">
        <v>165</v>
      </c>
      <c r="C54" s="1">
        <v>42900</v>
      </c>
      <c r="D54" t="s">
        <v>84</v>
      </c>
      <c r="E54">
        <v>3</v>
      </c>
      <c r="F54">
        <v>26</v>
      </c>
      <c r="G54" s="2">
        <f t="shared" si="0"/>
        <v>0.26</v>
      </c>
      <c r="H54">
        <v>13</v>
      </c>
      <c r="I54">
        <v>8</v>
      </c>
      <c r="J54">
        <v>5</v>
      </c>
      <c r="K54">
        <v>28</v>
      </c>
      <c r="L54" s="2">
        <f t="shared" si="1"/>
        <v>0.28000000000000003</v>
      </c>
      <c r="M54">
        <v>13</v>
      </c>
      <c r="N54">
        <v>7</v>
      </c>
      <c r="O54">
        <v>6</v>
      </c>
      <c r="P54">
        <v>28</v>
      </c>
      <c r="Q54" s="2">
        <f t="shared" si="2"/>
        <v>0.28000000000000003</v>
      </c>
      <c r="R54">
        <v>14</v>
      </c>
      <c r="S54">
        <v>8</v>
      </c>
      <c r="T54">
        <v>6</v>
      </c>
      <c r="U54" s="3">
        <v>4</v>
      </c>
      <c r="V54" s="3">
        <v>5.333333333333333</v>
      </c>
      <c r="W54" s="3">
        <v>0</v>
      </c>
      <c r="X54" s="3">
        <v>0</v>
      </c>
      <c r="Y54" s="3">
        <v>0</v>
      </c>
      <c r="Z54" s="2">
        <v>4.58</v>
      </c>
      <c r="AA54" s="2">
        <v>3.0533333333333332</v>
      </c>
      <c r="AB54" s="2">
        <v>7.6999999999999993</v>
      </c>
      <c r="AC54" s="3">
        <v>430.52</v>
      </c>
      <c r="AD54" s="3">
        <v>287.01333333333332</v>
      </c>
      <c r="AE54" s="3">
        <v>0</v>
      </c>
      <c r="AF54" s="3">
        <v>6.2666666666666675</v>
      </c>
      <c r="AG54" s="3">
        <v>723.8</v>
      </c>
      <c r="AH54" s="4">
        <v>0.53683086666666668</v>
      </c>
    </row>
    <row r="55" spans="1:34" x14ac:dyDescent="0.25">
      <c r="A55">
        <v>2017</v>
      </c>
      <c r="B55">
        <v>165</v>
      </c>
      <c r="C55" s="1">
        <v>42900</v>
      </c>
      <c r="D55" t="s">
        <v>85</v>
      </c>
      <c r="E55">
        <v>3</v>
      </c>
      <c r="F55">
        <v>28</v>
      </c>
      <c r="G55" s="2">
        <f t="shared" si="0"/>
        <v>0.28000000000000003</v>
      </c>
      <c r="H55">
        <v>11</v>
      </c>
      <c r="I55">
        <v>6</v>
      </c>
      <c r="J55">
        <v>5</v>
      </c>
      <c r="K55">
        <v>32</v>
      </c>
      <c r="L55" s="2">
        <f t="shared" si="1"/>
        <v>0.32</v>
      </c>
      <c r="M55">
        <v>14</v>
      </c>
      <c r="N55">
        <v>7</v>
      </c>
      <c r="O55">
        <v>7</v>
      </c>
      <c r="P55">
        <v>29</v>
      </c>
      <c r="Q55" s="2">
        <f t="shared" si="2"/>
        <v>0.28999999999999998</v>
      </c>
      <c r="R55">
        <v>13</v>
      </c>
      <c r="S55">
        <v>6</v>
      </c>
      <c r="T55">
        <v>7</v>
      </c>
      <c r="U55" s="3">
        <v>4</v>
      </c>
      <c r="V55" s="3">
        <v>5</v>
      </c>
      <c r="W55" s="3">
        <v>0</v>
      </c>
      <c r="X55" s="3">
        <v>0</v>
      </c>
      <c r="Y55" s="3">
        <v>0</v>
      </c>
      <c r="Z55" s="2">
        <v>4.2166666666666668</v>
      </c>
      <c r="AA55" s="2">
        <v>2.73</v>
      </c>
      <c r="AB55" s="2">
        <v>7.05</v>
      </c>
      <c r="AC55" s="3">
        <v>396.36666666666673</v>
      </c>
      <c r="AD55" s="3">
        <v>256.61999999999995</v>
      </c>
      <c r="AE55" s="3">
        <v>0</v>
      </c>
      <c r="AF55" s="3">
        <v>9.7133333333333329</v>
      </c>
      <c r="AG55" s="3">
        <v>662.7</v>
      </c>
      <c r="AH55" s="4">
        <v>0.46652200000000005</v>
      </c>
    </row>
    <row r="56" spans="1:34" x14ac:dyDescent="0.25">
      <c r="A56">
        <v>2017</v>
      </c>
      <c r="B56">
        <v>165</v>
      </c>
      <c r="C56" s="1">
        <v>42900</v>
      </c>
      <c r="D56" t="s">
        <v>86</v>
      </c>
      <c r="E56">
        <v>3</v>
      </c>
      <c r="F56">
        <v>24</v>
      </c>
      <c r="G56" s="2">
        <f t="shared" si="0"/>
        <v>0.24</v>
      </c>
      <c r="H56">
        <v>14</v>
      </c>
      <c r="I56">
        <v>8</v>
      </c>
      <c r="J56">
        <v>6</v>
      </c>
      <c r="K56">
        <v>34</v>
      </c>
      <c r="L56" s="2">
        <f t="shared" si="1"/>
        <v>0.34</v>
      </c>
      <c r="M56">
        <v>14</v>
      </c>
      <c r="N56">
        <v>7</v>
      </c>
      <c r="O56">
        <v>7</v>
      </c>
      <c r="P56">
        <v>24</v>
      </c>
      <c r="Q56" s="2">
        <f t="shared" si="2"/>
        <v>0.24</v>
      </c>
      <c r="R56">
        <v>13</v>
      </c>
      <c r="S56">
        <v>7</v>
      </c>
      <c r="T56">
        <v>6</v>
      </c>
      <c r="U56" s="3">
        <v>4.333333333333333</v>
      </c>
      <c r="V56" s="3">
        <v>5</v>
      </c>
      <c r="W56" s="3">
        <v>0</v>
      </c>
      <c r="X56" s="3">
        <v>0</v>
      </c>
      <c r="Y56" s="3">
        <v>0</v>
      </c>
      <c r="Z56" s="2">
        <v>4.4333333333333336</v>
      </c>
      <c r="AA56" s="2">
        <v>2.7433333333333336</v>
      </c>
      <c r="AB56" s="2">
        <v>7.2233333333333336</v>
      </c>
      <c r="AC56" s="3">
        <v>416.73333333333335</v>
      </c>
      <c r="AD56" s="3">
        <v>257.87333333333339</v>
      </c>
      <c r="AE56" s="3">
        <v>0</v>
      </c>
      <c r="AF56" s="3">
        <v>4.3866666666666676</v>
      </c>
      <c r="AG56" s="3">
        <v>678.99333333333345</v>
      </c>
      <c r="AH56" s="4">
        <v>1.0863924666666667</v>
      </c>
    </row>
    <row r="57" spans="1:34" x14ac:dyDescent="0.25">
      <c r="A57">
        <v>2017</v>
      </c>
      <c r="B57">
        <v>165</v>
      </c>
      <c r="C57" s="1">
        <v>42900</v>
      </c>
      <c r="D57" t="s">
        <v>87</v>
      </c>
      <c r="E57">
        <v>3</v>
      </c>
      <c r="F57">
        <v>30</v>
      </c>
      <c r="G57" s="2">
        <f t="shared" si="0"/>
        <v>0.3</v>
      </c>
      <c r="H57">
        <v>15</v>
      </c>
      <c r="I57">
        <v>7</v>
      </c>
      <c r="J57">
        <v>8</v>
      </c>
      <c r="K57">
        <v>27</v>
      </c>
      <c r="L57" s="2">
        <f t="shared" si="1"/>
        <v>0.27</v>
      </c>
      <c r="M57">
        <v>14</v>
      </c>
      <c r="N57">
        <v>7</v>
      </c>
      <c r="O57">
        <v>7</v>
      </c>
      <c r="P57">
        <v>25</v>
      </c>
      <c r="Q57" s="2">
        <f t="shared" si="2"/>
        <v>0.25</v>
      </c>
      <c r="R57">
        <v>15</v>
      </c>
      <c r="S57">
        <v>8</v>
      </c>
      <c r="T57">
        <v>7</v>
      </c>
      <c r="U57" s="3">
        <v>4</v>
      </c>
      <c r="V57" s="3">
        <v>7</v>
      </c>
      <c r="W57" s="3">
        <v>0</v>
      </c>
      <c r="X57" s="3">
        <v>0</v>
      </c>
      <c r="Y57" s="3">
        <v>0</v>
      </c>
      <c r="Z57" s="2">
        <v>4.9666666666666668</v>
      </c>
      <c r="AA57" s="2">
        <v>2.9233333333333333</v>
      </c>
      <c r="AB57" s="2">
        <v>8.0200000000000014</v>
      </c>
      <c r="AC57" s="3">
        <v>466.86666666666667</v>
      </c>
      <c r="AD57" s="3">
        <v>274.79333333333335</v>
      </c>
      <c r="AE57" s="3">
        <v>0</v>
      </c>
      <c r="AF57" s="3">
        <v>12.220000000000002</v>
      </c>
      <c r="AG57" s="3">
        <v>753.88000000000011</v>
      </c>
      <c r="AH57" s="4">
        <v>0.57565913333333341</v>
      </c>
    </row>
    <row r="58" spans="1:34" x14ac:dyDescent="0.25">
      <c r="A58">
        <v>2017</v>
      </c>
      <c r="B58">
        <v>165</v>
      </c>
      <c r="C58" s="1">
        <v>42900</v>
      </c>
      <c r="D58" t="s">
        <v>88</v>
      </c>
      <c r="E58">
        <v>3</v>
      </c>
      <c r="F58">
        <v>33</v>
      </c>
      <c r="G58" s="2">
        <f t="shared" si="0"/>
        <v>0.33</v>
      </c>
      <c r="H58">
        <v>13</v>
      </c>
      <c r="I58">
        <v>6</v>
      </c>
      <c r="J58">
        <v>7</v>
      </c>
      <c r="K58">
        <v>43</v>
      </c>
      <c r="L58" s="2">
        <f t="shared" si="1"/>
        <v>0.43</v>
      </c>
      <c r="M58">
        <v>15</v>
      </c>
      <c r="N58">
        <v>7</v>
      </c>
      <c r="O58">
        <v>8</v>
      </c>
      <c r="P58">
        <v>38</v>
      </c>
      <c r="Q58" s="2">
        <f t="shared" si="2"/>
        <v>0.38</v>
      </c>
      <c r="R58">
        <v>15</v>
      </c>
      <c r="S58">
        <v>7</v>
      </c>
      <c r="T58">
        <v>8</v>
      </c>
      <c r="U58" s="3">
        <v>7.666666666666667</v>
      </c>
      <c r="V58" s="3">
        <v>6.666666666666667</v>
      </c>
      <c r="W58" s="3">
        <v>0</v>
      </c>
      <c r="X58" s="3">
        <v>0</v>
      </c>
      <c r="Y58" s="3">
        <v>0</v>
      </c>
      <c r="Z58" s="2">
        <v>7.4833333333333334</v>
      </c>
      <c r="AA58" s="2">
        <v>5.4866666666666672</v>
      </c>
      <c r="AB58" s="2">
        <v>13.173333333333332</v>
      </c>
      <c r="AC58" s="3">
        <v>703.43333333333339</v>
      </c>
      <c r="AD58" s="3">
        <v>515.74666666666678</v>
      </c>
      <c r="AE58" s="3">
        <v>0</v>
      </c>
      <c r="AF58" s="3">
        <v>19.113333333333333</v>
      </c>
      <c r="AG58" s="3">
        <v>1238.2933333333335</v>
      </c>
      <c r="AH58" s="4">
        <v>0.8664763333333334</v>
      </c>
    </row>
    <row r="59" spans="1:34" x14ac:dyDescent="0.25">
      <c r="A59">
        <v>2017</v>
      </c>
      <c r="B59">
        <v>165</v>
      </c>
      <c r="C59" s="1">
        <v>42900</v>
      </c>
      <c r="D59" t="s">
        <v>89</v>
      </c>
      <c r="E59">
        <v>3</v>
      </c>
      <c r="F59">
        <v>31</v>
      </c>
      <c r="G59" s="2">
        <f t="shared" si="0"/>
        <v>0.31</v>
      </c>
      <c r="H59">
        <v>14</v>
      </c>
      <c r="I59">
        <v>7</v>
      </c>
      <c r="J59">
        <v>7</v>
      </c>
      <c r="K59">
        <v>31</v>
      </c>
      <c r="L59" s="2">
        <f t="shared" si="1"/>
        <v>0.31</v>
      </c>
      <c r="M59">
        <v>14</v>
      </c>
      <c r="N59">
        <v>6</v>
      </c>
      <c r="O59">
        <v>8</v>
      </c>
      <c r="P59">
        <v>35</v>
      </c>
      <c r="Q59" s="2">
        <f t="shared" si="2"/>
        <v>0.35</v>
      </c>
      <c r="R59">
        <v>12</v>
      </c>
      <c r="S59">
        <v>5</v>
      </c>
      <c r="T59">
        <v>7</v>
      </c>
      <c r="U59" s="3">
        <v>5</v>
      </c>
      <c r="V59" s="3">
        <v>6.666666666666667</v>
      </c>
      <c r="W59" s="3">
        <v>0</v>
      </c>
      <c r="X59" s="3">
        <v>0</v>
      </c>
      <c r="Y59" s="3">
        <v>0</v>
      </c>
      <c r="Z59" s="2">
        <v>5.26</v>
      </c>
      <c r="AA59" s="2">
        <v>3.5</v>
      </c>
      <c r="AB59" s="2">
        <v>8.9500000000000011</v>
      </c>
      <c r="AC59" s="3">
        <v>494.44</v>
      </c>
      <c r="AD59" s="3">
        <v>329</v>
      </c>
      <c r="AE59" s="3">
        <v>0</v>
      </c>
      <c r="AF59" s="3">
        <v>17.86</v>
      </c>
      <c r="AG59" s="3">
        <v>841.30000000000007</v>
      </c>
      <c r="AH59" s="4">
        <v>0.56853393333333346</v>
      </c>
    </row>
    <row r="60" spans="1:34" x14ac:dyDescent="0.25">
      <c r="A60">
        <v>2017</v>
      </c>
      <c r="B60">
        <v>165</v>
      </c>
      <c r="C60" s="1">
        <v>42900</v>
      </c>
      <c r="D60" t="s">
        <v>90</v>
      </c>
      <c r="E60">
        <v>3</v>
      </c>
      <c r="F60">
        <v>30</v>
      </c>
      <c r="G60" s="2">
        <f t="shared" si="0"/>
        <v>0.3</v>
      </c>
      <c r="H60">
        <v>14</v>
      </c>
      <c r="I60">
        <v>7</v>
      </c>
      <c r="J60">
        <v>7</v>
      </c>
      <c r="K60">
        <v>29</v>
      </c>
      <c r="L60" s="2">
        <f t="shared" si="1"/>
        <v>0.28999999999999998</v>
      </c>
      <c r="M60">
        <v>14</v>
      </c>
      <c r="N60">
        <v>9</v>
      </c>
      <c r="O60">
        <v>5</v>
      </c>
      <c r="P60">
        <v>36</v>
      </c>
      <c r="Q60" s="2">
        <f t="shared" si="2"/>
        <v>0.36</v>
      </c>
      <c r="R60">
        <v>14</v>
      </c>
      <c r="S60">
        <v>7</v>
      </c>
      <c r="T60">
        <v>7</v>
      </c>
      <c r="U60" s="3">
        <v>5</v>
      </c>
      <c r="V60" s="3">
        <v>6</v>
      </c>
      <c r="W60" s="3">
        <v>0</v>
      </c>
      <c r="X60" s="3">
        <v>0</v>
      </c>
      <c r="Y60" s="3">
        <v>0</v>
      </c>
      <c r="Z60" s="2">
        <v>5.1433333333333335</v>
      </c>
      <c r="AA60" s="2">
        <v>3.3233333333333337</v>
      </c>
      <c r="AB60" s="2">
        <v>8.5399999999999991</v>
      </c>
      <c r="AC60" s="3">
        <v>483.47333333333341</v>
      </c>
      <c r="AD60" s="3">
        <v>312.39333333333337</v>
      </c>
      <c r="AE60" s="3">
        <v>0</v>
      </c>
      <c r="AF60" s="3">
        <v>6.8933333333333335</v>
      </c>
      <c r="AG60" s="3">
        <v>802.7600000000001</v>
      </c>
      <c r="AH60" s="4">
        <v>0.60737786666666671</v>
      </c>
    </row>
    <row r="61" spans="1:34" x14ac:dyDescent="0.25">
      <c r="A61">
        <v>2017</v>
      </c>
      <c r="B61">
        <v>165</v>
      </c>
      <c r="C61" s="1">
        <v>42900</v>
      </c>
      <c r="D61" t="s">
        <v>91</v>
      </c>
      <c r="E61">
        <v>3</v>
      </c>
      <c r="F61">
        <v>30</v>
      </c>
      <c r="G61" s="2">
        <f t="shared" si="0"/>
        <v>0.3</v>
      </c>
      <c r="H61">
        <v>14</v>
      </c>
      <c r="I61">
        <v>7</v>
      </c>
      <c r="J61">
        <v>7</v>
      </c>
      <c r="K61">
        <v>26</v>
      </c>
      <c r="L61" s="2">
        <f t="shared" si="1"/>
        <v>0.26</v>
      </c>
      <c r="M61">
        <v>13</v>
      </c>
      <c r="N61">
        <v>7</v>
      </c>
      <c r="O61">
        <v>6</v>
      </c>
      <c r="P61">
        <v>31</v>
      </c>
      <c r="Q61" s="2">
        <f t="shared" si="2"/>
        <v>0.31</v>
      </c>
      <c r="R61">
        <v>13</v>
      </c>
      <c r="S61">
        <v>7</v>
      </c>
      <c r="T61">
        <v>6</v>
      </c>
      <c r="U61" s="3">
        <v>4</v>
      </c>
      <c r="V61" s="3">
        <v>4</v>
      </c>
      <c r="W61" s="3">
        <v>0</v>
      </c>
      <c r="X61" s="3">
        <v>0</v>
      </c>
      <c r="Y61" s="3">
        <v>0</v>
      </c>
      <c r="Z61" s="2">
        <v>3.5733333333333337</v>
      </c>
      <c r="AA61" s="2">
        <v>2.1266666666666665</v>
      </c>
      <c r="AB61" s="2">
        <v>5.7766666666666673</v>
      </c>
      <c r="AC61" s="3">
        <v>335.89333333333337</v>
      </c>
      <c r="AD61" s="3">
        <v>199.90666666666667</v>
      </c>
      <c r="AE61" s="3">
        <v>0</v>
      </c>
      <c r="AF61" s="3">
        <v>7.2066666666666679</v>
      </c>
      <c r="AG61" s="3">
        <v>543.00666666666677</v>
      </c>
      <c r="AH61" s="4">
        <v>0.3888905333333334</v>
      </c>
    </row>
    <row r="62" spans="1:34" x14ac:dyDescent="0.25">
      <c r="A62">
        <v>2017</v>
      </c>
      <c r="B62">
        <v>165</v>
      </c>
      <c r="C62" s="1">
        <v>42900</v>
      </c>
      <c r="D62" t="s">
        <v>92</v>
      </c>
      <c r="E62">
        <v>3</v>
      </c>
      <c r="F62">
        <v>41</v>
      </c>
      <c r="G62" s="2">
        <f t="shared" si="0"/>
        <v>0.41</v>
      </c>
      <c r="H62">
        <v>14</v>
      </c>
      <c r="I62">
        <v>8</v>
      </c>
      <c r="J62">
        <v>6</v>
      </c>
      <c r="K62">
        <v>28</v>
      </c>
      <c r="L62" s="2">
        <f t="shared" si="1"/>
        <v>0.28000000000000003</v>
      </c>
      <c r="M62">
        <v>12</v>
      </c>
      <c r="N62">
        <v>7</v>
      </c>
      <c r="O62">
        <v>6</v>
      </c>
      <c r="P62">
        <v>35</v>
      </c>
      <c r="Q62" s="2">
        <f t="shared" si="2"/>
        <v>0.35</v>
      </c>
      <c r="R62">
        <v>13</v>
      </c>
      <c r="S62">
        <v>6</v>
      </c>
      <c r="T62">
        <v>7</v>
      </c>
      <c r="U62" s="3">
        <v>5.666666666666667</v>
      </c>
      <c r="V62" s="3">
        <v>3.6666666666666665</v>
      </c>
      <c r="W62" s="3">
        <v>0</v>
      </c>
      <c r="X62" s="3">
        <v>0</v>
      </c>
      <c r="Y62" s="3">
        <v>0</v>
      </c>
      <c r="Z62" s="2">
        <v>7.03</v>
      </c>
      <c r="AA62" s="2">
        <v>4.57</v>
      </c>
      <c r="AB62" s="2">
        <v>11.68</v>
      </c>
      <c r="AC62" s="3">
        <v>660.82</v>
      </c>
      <c r="AD62" s="3">
        <v>429.58000000000004</v>
      </c>
      <c r="AE62" s="3">
        <v>0</v>
      </c>
      <c r="AF62" s="3">
        <v>7.5200000000000005</v>
      </c>
      <c r="AG62" s="3">
        <v>1097.92</v>
      </c>
      <c r="AH62" s="4">
        <v>0.84190786666666673</v>
      </c>
    </row>
    <row r="63" spans="1:34" x14ac:dyDescent="0.25">
      <c r="A63">
        <v>2017</v>
      </c>
      <c r="B63">
        <v>165</v>
      </c>
      <c r="C63" s="1">
        <v>42900</v>
      </c>
      <c r="D63" t="s">
        <v>93</v>
      </c>
      <c r="E63">
        <v>3</v>
      </c>
      <c r="F63">
        <v>35</v>
      </c>
      <c r="G63" s="2">
        <f t="shared" si="0"/>
        <v>0.35</v>
      </c>
      <c r="H63">
        <v>15</v>
      </c>
      <c r="I63">
        <v>7</v>
      </c>
      <c r="J63">
        <v>8</v>
      </c>
      <c r="K63">
        <v>33</v>
      </c>
      <c r="L63" s="2">
        <f t="shared" si="1"/>
        <v>0.33</v>
      </c>
      <c r="M63">
        <v>13</v>
      </c>
      <c r="N63">
        <v>5</v>
      </c>
      <c r="O63">
        <v>8</v>
      </c>
      <c r="P63">
        <v>27</v>
      </c>
      <c r="Q63" s="2">
        <f t="shared" si="2"/>
        <v>0.27</v>
      </c>
      <c r="R63">
        <v>11</v>
      </c>
      <c r="S63">
        <v>8</v>
      </c>
      <c r="T63">
        <v>3</v>
      </c>
      <c r="U63" s="3">
        <v>6</v>
      </c>
      <c r="V63" s="3">
        <v>4</v>
      </c>
      <c r="W63" s="3">
        <v>0</v>
      </c>
      <c r="X63" s="3">
        <v>0</v>
      </c>
      <c r="Y63" s="3">
        <v>0</v>
      </c>
      <c r="Z63" s="2">
        <v>5.2233333333333336</v>
      </c>
      <c r="AA63" s="2">
        <v>3.2533333333333334</v>
      </c>
      <c r="AB63" s="2">
        <v>8.5966666666666658</v>
      </c>
      <c r="AC63" s="3">
        <v>490.99333333333334</v>
      </c>
      <c r="AD63" s="3">
        <v>305.81333333333333</v>
      </c>
      <c r="AE63" s="3">
        <v>0</v>
      </c>
      <c r="AF63" s="3">
        <v>11.28</v>
      </c>
      <c r="AG63" s="3">
        <v>808.08666666666659</v>
      </c>
      <c r="AH63" s="4">
        <v>0.60326380000000002</v>
      </c>
    </row>
    <row r="64" spans="1:34" x14ac:dyDescent="0.25">
      <c r="A64">
        <v>2017</v>
      </c>
      <c r="B64">
        <v>165</v>
      </c>
      <c r="C64" s="1">
        <v>42900</v>
      </c>
      <c r="D64" t="s">
        <v>94</v>
      </c>
      <c r="E64">
        <v>3</v>
      </c>
      <c r="F64">
        <v>23</v>
      </c>
      <c r="G64" s="2">
        <f t="shared" si="0"/>
        <v>0.23</v>
      </c>
      <c r="H64">
        <v>13</v>
      </c>
      <c r="I64">
        <v>6</v>
      </c>
      <c r="J64">
        <v>7</v>
      </c>
      <c r="K64">
        <v>26</v>
      </c>
      <c r="L64" s="2">
        <f t="shared" si="1"/>
        <v>0.26</v>
      </c>
      <c r="M64">
        <v>12</v>
      </c>
      <c r="N64">
        <v>7</v>
      </c>
      <c r="O64">
        <v>5</v>
      </c>
      <c r="P64">
        <v>32</v>
      </c>
      <c r="Q64" s="2">
        <f t="shared" si="2"/>
        <v>0.32</v>
      </c>
      <c r="R64">
        <v>14</v>
      </c>
      <c r="S64">
        <v>7</v>
      </c>
      <c r="T64">
        <v>7</v>
      </c>
      <c r="U64" s="3">
        <v>2.6666666666666665</v>
      </c>
      <c r="V64" s="3">
        <v>5.666666666666667</v>
      </c>
      <c r="W64" s="3">
        <v>0</v>
      </c>
      <c r="X64" s="3">
        <v>0</v>
      </c>
      <c r="Y64" s="3">
        <v>0</v>
      </c>
      <c r="Z64" s="2">
        <v>4.3</v>
      </c>
      <c r="AA64" s="2">
        <v>2.6233333333333335</v>
      </c>
      <c r="AB64" s="2">
        <v>7.12</v>
      </c>
      <c r="AC64" s="3">
        <v>404.20000000000005</v>
      </c>
      <c r="AD64" s="3">
        <v>246.59333333333336</v>
      </c>
      <c r="AE64" s="3">
        <v>0</v>
      </c>
      <c r="AF64" s="3">
        <v>18.486666666666668</v>
      </c>
      <c r="AG64" s="3">
        <v>669.28000000000009</v>
      </c>
      <c r="AH64" s="4">
        <v>0.46824846666666675</v>
      </c>
    </row>
    <row r="65" spans="1:34" x14ac:dyDescent="0.25">
      <c r="A65">
        <v>2017</v>
      </c>
      <c r="B65">
        <v>165</v>
      </c>
      <c r="C65" s="1">
        <v>42900</v>
      </c>
      <c r="D65" t="s">
        <v>95</v>
      </c>
      <c r="E65">
        <v>3</v>
      </c>
      <c r="F65">
        <v>29</v>
      </c>
      <c r="G65" s="2">
        <f t="shared" si="0"/>
        <v>0.28999999999999998</v>
      </c>
      <c r="H65">
        <v>13</v>
      </c>
      <c r="I65">
        <v>7</v>
      </c>
      <c r="J65">
        <v>6</v>
      </c>
      <c r="K65">
        <v>30</v>
      </c>
      <c r="L65" s="2">
        <f t="shared" si="1"/>
        <v>0.3</v>
      </c>
      <c r="M65">
        <v>15</v>
      </c>
      <c r="N65">
        <v>7</v>
      </c>
      <c r="O65">
        <v>8</v>
      </c>
      <c r="P65">
        <v>32</v>
      </c>
      <c r="Q65" s="2">
        <f t="shared" si="2"/>
        <v>0.32</v>
      </c>
      <c r="R65">
        <v>14</v>
      </c>
      <c r="S65">
        <v>8</v>
      </c>
      <c r="T65">
        <v>6</v>
      </c>
      <c r="U65" s="3">
        <v>5.333333333333333</v>
      </c>
      <c r="V65" s="3">
        <v>5.333333333333333</v>
      </c>
      <c r="W65" s="3">
        <v>0</v>
      </c>
      <c r="X65" s="3">
        <v>0</v>
      </c>
      <c r="Y65" s="3">
        <v>0</v>
      </c>
      <c r="Z65" s="2">
        <v>6.6466666666666674</v>
      </c>
      <c r="AA65" s="2">
        <v>3.5233333333333334</v>
      </c>
      <c r="AB65" s="2">
        <v>10.246666666666668</v>
      </c>
      <c r="AC65" s="3">
        <v>624.78666666666675</v>
      </c>
      <c r="AD65" s="3">
        <v>331.19333333333333</v>
      </c>
      <c r="AE65" s="3">
        <v>0</v>
      </c>
      <c r="AF65" s="3">
        <v>7.2066666666666679</v>
      </c>
      <c r="AG65" s="3">
        <v>963.18666666666672</v>
      </c>
      <c r="AH65" s="4">
        <v>0.75391446666666673</v>
      </c>
    </row>
    <row r="66" spans="1:34" x14ac:dyDescent="0.25">
      <c r="A66">
        <v>2017</v>
      </c>
      <c r="B66">
        <v>178</v>
      </c>
      <c r="C66" s="1">
        <v>42913</v>
      </c>
      <c r="D66" t="s">
        <v>308</v>
      </c>
      <c r="E66">
        <v>3</v>
      </c>
      <c r="F66">
        <v>47</v>
      </c>
      <c r="G66" s="2">
        <f t="shared" si="0"/>
        <v>0.47</v>
      </c>
      <c r="H66">
        <v>19</v>
      </c>
      <c r="I66">
        <v>8</v>
      </c>
      <c r="J66">
        <v>11</v>
      </c>
      <c r="K66">
        <v>48</v>
      </c>
      <c r="L66" s="2">
        <f t="shared" si="1"/>
        <v>0.48</v>
      </c>
      <c r="M66">
        <v>18</v>
      </c>
      <c r="N66">
        <v>7</v>
      </c>
      <c r="O66">
        <v>11</v>
      </c>
      <c r="P66">
        <v>45</v>
      </c>
      <c r="Q66" s="2">
        <f t="shared" si="2"/>
        <v>0.45</v>
      </c>
      <c r="R66">
        <v>19</v>
      </c>
      <c r="S66">
        <v>7</v>
      </c>
      <c r="T66">
        <v>12</v>
      </c>
      <c r="U66" s="3">
        <v>14.666666666666666</v>
      </c>
      <c r="V66" s="3">
        <v>19</v>
      </c>
      <c r="W66" s="3">
        <v>0.33333333333333331</v>
      </c>
      <c r="X66" s="3">
        <v>1</v>
      </c>
      <c r="Y66" s="3">
        <v>0</v>
      </c>
      <c r="Z66" s="2">
        <v>11.280000000000001</v>
      </c>
      <c r="AA66" s="2">
        <v>10.673333333333334</v>
      </c>
      <c r="AB66" s="2">
        <v>23.333333333333339</v>
      </c>
      <c r="AC66" s="3">
        <v>1060.3200000000002</v>
      </c>
      <c r="AD66" s="3">
        <v>1003.2933333333334</v>
      </c>
      <c r="AE66" s="3">
        <v>0</v>
      </c>
      <c r="AF66" s="3">
        <v>129.72000000000003</v>
      </c>
      <c r="AG66" s="3">
        <v>2193.3333333333339</v>
      </c>
      <c r="AH66" s="4">
        <v>1.460901</v>
      </c>
    </row>
    <row r="67" spans="1:34" x14ac:dyDescent="0.25">
      <c r="A67">
        <v>2017</v>
      </c>
      <c r="B67">
        <v>178</v>
      </c>
      <c r="C67" s="1">
        <v>42913</v>
      </c>
      <c r="D67" t="s">
        <v>309</v>
      </c>
      <c r="E67">
        <v>3</v>
      </c>
      <c r="F67">
        <v>59</v>
      </c>
      <c r="G67" s="2">
        <f t="shared" ref="G67:G130" si="3">F67/100</f>
        <v>0.59</v>
      </c>
      <c r="H67">
        <v>21</v>
      </c>
      <c r="I67">
        <v>7</v>
      </c>
      <c r="J67">
        <v>14</v>
      </c>
      <c r="K67">
        <v>59</v>
      </c>
      <c r="L67" s="2">
        <f t="shared" ref="L67:L130" si="4">K67/100</f>
        <v>0.59</v>
      </c>
      <c r="M67">
        <v>19</v>
      </c>
      <c r="N67">
        <v>6</v>
      </c>
      <c r="O67">
        <v>13</v>
      </c>
      <c r="P67">
        <v>47</v>
      </c>
      <c r="Q67" s="2">
        <f t="shared" ref="Q67:Q130" si="5">P67/100</f>
        <v>0.47</v>
      </c>
      <c r="R67">
        <v>17</v>
      </c>
      <c r="S67">
        <v>8</v>
      </c>
      <c r="T67">
        <v>9</v>
      </c>
      <c r="U67" s="3">
        <v>15.333333333333334</v>
      </c>
      <c r="V67" s="3">
        <v>18.333333333333332</v>
      </c>
      <c r="W67" s="3">
        <v>0.33333333333333331</v>
      </c>
      <c r="X67" s="3">
        <v>0.33333333333333331</v>
      </c>
      <c r="Y67" s="3">
        <v>0</v>
      </c>
      <c r="Z67" s="2">
        <v>10.703333333333333</v>
      </c>
      <c r="AA67" s="2">
        <v>10.046666666666667</v>
      </c>
      <c r="AB67" s="2">
        <v>21.826666666666668</v>
      </c>
      <c r="AC67" s="3">
        <v>1006.1133333333335</v>
      </c>
      <c r="AD67" s="3">
        <v>944.38666666666666</v>
      </c>
      <c r="AE67" s="3">
        <v>0</v>
      </c>
      <c r="AF67" s="3">
        <v>101.20666666666671</v>
      </c>
      <c r="AG67" s="3">
        <v>2051.7066666666669</v>
      </c>
      <c r="AH67" s="4">
        <v>1.5688882</v>
      </c>
    </row>
    <row r="68" spans="1:34" x14ac:dyDescent="0.25">
      <c r="A68">
        <v>2017</v>
      </c>
      <c r="B68">
        <v>178</v>
      </c>
      <c r="C68" s="1">
        <v>42913</v>
      </c>
      <c r="D68" t="s">
        <v>310</v>
      </c>
      <c r="E68">
        <v>3</v>
      </c>
      <c r="F68">
        <v>47</v>
      </c>
      <c r="G68" s="2">
        <f t="shared" si="3"/>
        <v>0.47</v>
      </c>
      <c r="H68">
        <v>19</v>
      </c>
      <c r="I68">
        <v>6</v>
      </c>
      <c r="J68">
        <v>13</v>
      </c>
      <c r="K68">
        <v>47</v>
      </c>
      <c r="L68" s="2">
        <f t="shared" si="4"/>
        <v>0.47</v>
      </c>
      <c r="M68">
        <v>19</v>
      </c>
      <c r="N68">
        <v>8</v>
      </c>
      <c r="O68">
        <v>9</v>
      </c>
      <c r="P68">
        <v>31</v>
      </c>
      <c r="Q68" s="2">
        <f t="shared" si="5"/>
        <v>0.31</v>
      </c>
      <c r="R68">
        <v>17</v>
      </c>
      <c r="S68">
        <v>6</v>
      </c>
      <c r="T68">
        <v>11</v>
      </c>
      <c r="U68" s="3">
        <v>14</v>
      </c>
      <c r="V68" s="3">
        <v>16.333333333333332</v>
      </c>
      <c r="W68" s="3">
        <v>0.33333333333333331</v>
      </c>
      <c r="X68" s="3">
        <v>1.3333333333333333</v>
      </c>
      <c r="Y68" s="3">
        <v>0</v>
      </c>
      <c r="Z68" s="2">
        <v>8.7166666666666668</v>
      </c>
      <c r="AA68" s="2">
        <v>7.6766666666666667</v>
      </c>
      <c r="AB68" s="2">
        <v>17.93</v>
      </c>
      <c r="AC68" s="3">
        <v>819.36666666666656</v>
      </c>
      <c r="AD68" s="3">
        <v>721.60666666666668</v>
      </c>
      <c r="AE68" s="3">
        <v>0</v>
      </c>
      <c r="AF68" s="3">
        <v>144.44666666666669</v>
      </c>
      <c r="AG68" s="3">
        <v>1685.42</v>
      </c>
      <c r="AH68" s="4">
        <v>1.1417866666666669</v>
      </c>
    </row>
    <row r="69" spans="1:34" x14ac:dyDescent="0.25">
      <c r="A69">
        <v>2017</v>
      </c>
      <c r="B69">
        <v>178</v>
      </c>
      <c r="C69" s="1">
        <v>42913</v>
      </c>
      <c r="D69" t="s">
        <v>311</v>
      </c>
      <c r="E69">
        <v>3</v>
      </c>
      <c r="F69">
        <v>49</v>
      </c>
      <c r="G69" s="2">
        <f t="shared" si="3"/>
        <v>0.49</v>
      </c>
      <c r="H69">
        <v>20</v>
      </c>
      <c r="I69">
        <v>6</v>
      </c>
      <c r="J69">
        <v>14</v>
      </c>
      <c r="K69">
        <v>38</v>
      </c>
      <c r="L69" s="2">
        <f t="shared" si="4"/>
        <v>0.38</v>
      </c>
      <c r="M69">
        <v>18</v>
      </c>
      <c r="N69">
        <v>6</v>
      </c>
      <c r="O69">
        <v>12</v>
      </c>
      <c r="P69">
        <v>35</v>
      </c>
      <c r="Q69" s="2">
        <f t="shared" si="5"/>
        <v>0.35</v>
      </c>
      <c r="R69">
        <v>16</v>
      </c>
      <c r="S69">
        <v>6</v>
      </c>
      <c r="T69">
        <v>10</v>
      </c>
      <c r="U69" s="3">
        <v>14.333333333333334</v>
      </c>
      <c r="V69" s="3">
        <v>17</v>
      </c>
      <c r="W69" s="3">
        <v>0.66666666666666663</v>
      </c>
      <c r="X69" s="3">
        <v>2.3333333333333335</v>
      </c>
      <c r="Y69" s="3">
        <v>0</v>
      </c>
      <c r="Z69" s="2">
        <v>10.89</v>
      </c>
      <c r="AA69" s="2">
        <v>9.73</v>
      </c>
      <c r="AB69" s="2">
        <v>23.210000000000004</v>
      </c>
      <c r="AC69" s="3">
        <v>1023.6600000000001</v>
      </c>
      <c r="AD69" s="3">
        <v>914.62000000000012</v>
      </c>
      <c r="AE69" s="3">
        <v>0</v>
      </c>
      <c r="AF69" s="3">
        <v>243.46000000000004</v>
      </c>
      <c r="AG69" s="3">
        <v>2181.7400000000002</v>
      </c>
      <c r="AH69" s="4">
        <v>1.1951316666666669</v>
      </c>
    </row>
    <row r="70" spans="1:34" x14ac:dyDescent="0.25">
      <c r="A70">
        <v>2017</v>
      </c>
      <c r="B70">
        <v>178</v>
      </c>
      <c r="C70" s="1">
        <v>42913</v>
      </c>
      <c r="D70" t="s">
        <v>312</v>
      </c>
      <c r="E70">
        <v>3</v>
      </c>
      <c r="F70">
        <v>55</v>
      </c>
      <c r="G70" s="2">
        <f t="shared" si="3"/>
        <v>0.55000000000000004</v>
      </c>
      <c r="H70">
        <v>20</v>
      </c>
      <c r="I70">
        <v>6</v>
      </c>
      <c r="J70">
        <v>14</v>
      </c>
      <c r="K70">
        <v>52</v>
      </c>
      <c r="L70" s="2">
        <f t="shared" si="4"/>
        <v>0.52</v>
      </c>
      <c r="M70">
        <v>20</v>
      </c>
      <c r="N70">
        <v>8</v>
      </c>
      <c r="O70">
        <v>12</v>
      </c>
      <c r="P70">
        <v>69</v>
      </c>
      <c r="Q70" s="2">
        <f t="shared" si="5"/>
        <v>0.69</v>
      </c>
      <c r="R70">
        <v>20</v>
      </c>
      <c r="S70">
        <v>7</v>
      </c>
      <c r="T70">
        <v>13</v>
      </c>
      <c r="U70" s="3">
        <v>18</v>
      </c>
      <c r="V70" s="3">
        <v>24.333333333333332</v>
      </c>
      <c r="W70" s="3">
        <v>0.33333333333333331</v>
      </c>
      <c r="X70" s="3">
        <v>2.3333333333333335</v>
      </c>
      <c r="Y70" s="3">
        <v>0</v>
      </c>
      <c r="Z70" s="2">
        <v>15.856666666666667</v>
      </c>
      <c r="AA70" s="2">
        <v>15.88</v>
      </c>
      <c r="AB70" s="2">
        <v>33.76</v>
      </c>
      <c r="AC70" s="3">
        <v>1490.5266666666669</v>
      </c>
      <c r="AD70" s="3">
        <v>1492.7200000000003</v>
      </c>
      <c r="AE70" s="3">
        <v>0</v>
      </c>
      <c r="AF70" s="3">
        <v>190.19333333333336</v>
      </c>
      <c r="AG70" s="3">
        <v>3173.44</v>
      </c>
      <c r="AH70" s="4">
        <v>2.3174070666666666</v>
      </c>
    </row>
    <row r="71" spans="1:34" x14ac:dyDescent="0.25">
      <c r="A71">
        <v>2017</v>
      </c>
      <c r="B71">
        <v>178</v>
      </c>
      <c r="C71" s="1">
        <v>42913</v>
      </c>
      <c r="D71" t="s">
        <v>313</v>
      </c>
      <c r="E71">
        <v>3</v>
      </c>
      <c r="F71">
        <v>43</v>
      </c>
      <c r="G71" s="2">
        <f t="shared" si="3"/>
        <v>0.43</v>
      </c>
      <c r="H71">
        <v>18</v>
      </c>
      <c r="I71">
        <v>8</v>
      </c>
      <c r="J71">
        <v>10</v>
      </c>
      <c r="K71">
        <v>40</v>
      </c>
      <c r="L71" s="2">
        <f t="shared" si="4"/>
        <v>0.4</v>
      </c>
      <c r="M71">
        <v>17</v>
      </c>
      <c r="N71">
        <v>7</v>
      </c>
      <c r="O71">
        <v>10</v>
      </c>
      <c r="P71">
        <v>31</v>
      </c>
      <c r="Q71" s="2">
        <f t="shared" si="5"/>
        <v>0.31</v>
      </c>
      <c r="R71">
        <v>16</v>
      </c>
      <c r="S71">
        <v>7</v>
      </c>
      <c r="T71">
        <v>9</v>
      </c>
      <c r="U71" s="3">
        <v>9.6666666666666661</v>
      </c>
      <c r="V71" s="3">
        <v>12.333333333333334</v>
      </c>
      <c r="W71" s="3">
        <v>0.33333333333333331</v>
      </c>
      <c r="X71" s="3">
        <v>0</v>
      </c>
      <c r="Y71" s="3">
        <v>0</v>
      </c>
      <c r="Z71" s="2">
        <v>6.9066666666666663</v>
      </c>
      <c r="AA71" s="2">
        <v>6.4533333333333331</v>
      </c>
      <c r="AB71" s="2">
        <v>14.396666666666668</v>
      </c>
      <c r="AC71" s="3">
        <v>649.22666666666657</v>
      </c>
      <c r="AD71" s="3">
        <v>606.61333333333334</v>
      </c>
      <c r="AE71" s="3">
        <v>0</v>
      </c>
      <c r="AF71" s="3">
        <v>97.446666666666673</v>
      </c>
      <c r="AG71" s="3">
        <v>1353.2866666666666</v>
      </c>
      <c r="AH71" s="4">
        <v>0.81769033333333341</v>
      </c>
    </row>
    <row r="72" spans="1:34" x14ac:dyDescent="0.25">
      <c r="A72">
        <v>2017</v>
      </c>
      <c r="B72">
        <v>178</v>
      </c>
      <c r="C72" s="1">
        <v>42913</v>
      </c>
      <c r="D72" t="s">
        <v>314</v>
      </c>
      <c r="E72">
        <v>3</v>
      </c>
      <c r="F72">
        <v>54</v>
      </c>
      <c r="G72" s="2">
        <f t="shared" si="3"/>
        <v>0.54</v>
      </c>
      <c r="H72">
        <v>20</v>
      </c>
      <c r="I72">
        <v>7</v>
      </c>
      <c r="J72">
        <v>13</v>
      </c>
      <c r="K72">
        <v>46</v>
      </c>
      <c r="L72" s="2">
        <f t="shared" si="4"/>
        <v>0.46</v>
      </c>
      <c r="M72">
        <v>19</v>
      </c>
      <c r="N72">
        <v>6</v>
      </c>
      <c r="O72">
        <v>13</v>
      </c>
      <c r="P72">
        <v>46</v>
      </c>
      <c r="Q72" s="2">
        <f t="shared" si="5"/>
        <v>0.46</v>
      </c>
      <c r="R72">
        <v>18</v>
      </c>
      <c r="S72">
        <v>6</v>
      </c>
      <c r="T72">
        <v>12</v>
      </c>
      <c r="U72" s="3">
        <v>21</v>
      </c>
      <c r="V72" s="3">
        <v>28.666666666666668</v>
      </c>
      <c r="W72" s="3">
        <v>0</v>
      </c>
      <c r="X72" s="3">
        <v>1</v>
      </c>
      <c r="Y72" s="3">
        <v>0</v>
      </c>
      <c r="Z72" s="2">
        <v>17.216666666666665</v>
      </c>
      <c r="AA72" s="2">
        <v>16.776666666666667</v>
      </c>
      <c r="AB72" s="2">
        <v>35.93666666666666</v>
      </c>
      <c r="AC72" s="3">
        <v>1618.3666666666666</v>
      </c>
      <c r="AD72" s="3">
        <v>1577.0066666666669</v>
      </c>
      <c r="AE72" s="3">
        <v>0</v>
      </c>
      <c r="AF72" s="3">
        <v>182.67333333333335</v>
      </c>
      <c r="AG72" s="3">
        <v>3378.0466666666666</v>
      </c>
      <c r="AH72" s="4">
        <v>2.3077438666666668</v>
      </c>
    </row>
    <row r="73" spans="1:34" x14ac:dyDescent="0.25">
      <c r="A73">
        <v>2017</v>
      </c>
      <c r="B73">
        <v>178</v>
      </c>
      <c r="C73" s="1">
        <v>42913</v>
      </c>
      <c r="D73" t="s">
        <v>315</v>
      </c>
      <c r="E73">
        <v>3</v>
      </c>
      <c r="F73">
        <v>54</v>
      </c>
      <c r="G73" s="2">
        <f t="shared" si="3"/>
        <v>0.54</v>
      </c>
      <c r="H73">
        <v>19</v>
      </c>
      <c r="I73">
        <v>7</v>
      </c>
      <c r="J73">
        <v>12</v>
      </c>
      <c r="K73">
        <v>55</v>
      </c>
      <c r="L73" s="2">
        <f t="shared" si="4"/>
        <v>0.55000000000000004</v>
      </c>
      <c r="M73">
        <v>20</v>
      </c>
      <c r="N73">
        <v>7</v>
      </c>
      <c r="O73">
        <v>13</v>
      </c>
      <c r="P73">
        <v>43</v>
      </c>
      <c r="Q73" s="2">
        <f t="shared" si="5"/>
        <v>0.43</v>
      </c>
      <c r="R73">
        <v>17</v>
      </c>
      <c r="S73">
        <v>6</v>
      </c>
      <c r="T73">
        <v>11</v>
      </c>
      <c r="U73" s="3">
        <v>16.666666666666668</v>
      </c>
      <c r="V73" s="3">
        <v>14.333333333333334</v>
      </c>
      <c r="W73" s="3">
        <v>0</v>
      </c>
      <c r="X73" s="3">
        <v>1</v>
      </c>
      <c r="Y73" s="3">
        <v>0</v>
      </c>
      <c r="Z73" s="2">
        <v>10.586666666666668</v>
      </c>
      <c r="AA73" s="2">
        <v>9.2999999999999989</v>
      </c>
      <c r="AB73" s="2">
        <v>21.029999999999998</v>
      </c>
      <c r="AC73" s="3">
        <v>995.14666666666687</v>
      </c>
      <c r="AD73" s="3">
        <v>874.19999999999993</v>
      </c>
      <c r="AE73" s="3">
        <v>0</v>
      </c>
      <c r="AF73" s="3">
        <v>107.47333333333333</v>
      </c>
      <c r="AG73" s="3">
        <v>1976.8200000000002</v>
      </c>
      <c r="AH73" s="4">
        <v>1.3593371333333335</v>
      </c>
    </row>
    <row r="74" spans="1:34" x14ac:dyDescent="0.25">
      <c r="A74">
        <v>2017</v>
      </c>
      <c r="B74">
        <v>178</v>
      </c>
      <c r="C74" s="1">
        <v>42913</v>
      </c>
      <c r="D74" t="s">
        <v>316</v>
      </c>
      <c r="E74">
        <v>3</v>
      </c>
      <c r="F74">
        <v>58</v>
      </c>
      <c r="G74" s="2">
        <f t="shared" si="3"/>
        <v>0.57999999999999996</v>
      </c>
      <c r="H74">
        <v>19</v>
      </c>
      <c r="I74">
        <v>8</v>
      </c>
      <c r="J74">
        <v>11</v>
      </c>
      <c r="K74">
        <v>53</v>
      </c>
      <c r="L74" s="2">
        <f t="shared" si="4"/>
        <v>0.53</v>
      </c>
      <c r="M74">
        <v>20</v>
      </c>
      <c r="N74">
        <v>6</v>
      </c>
      <c r="O74">
        <v>14</v>
      </c>
      <c r="P74">
        <v>60</v>
      </c>
      <c r="Q74" s="2">
        <f t="shared" si="5"/>
        <v>0.6</v>
      </c>
      <c r="R74">
        <v>19</v>
      </c>
      <c r="S74">
        <v>7</v>
      </c>
      <c r="T74">
        <v>12</v>
      </c>
      <c r="U74" s="3">
        <v>21</v>
      </c>
      <c r="V74" s="3">
        <v>18.666666666666668</v>
      </c>
      <c r="W74" s="3">
        <v>0</v>
      </c>
      <c r="X74" s="3">
        <v>1</v>
      </c>
      <c r="Y74" s="3">
        <v>0</v>
      </c>
      <c r="Z74" s="2">
        <v>12.950000000000001</v>
      </c>
      <c r="AA74" s="2">
        <v>12.353333333333333</v>
      </c>
      <c r="AB74" s="2">
        <v>26.25333333333333</v>
      </c>
      <c r="AC74" s="3">
        <v>1217.3000000000002</v>
      </c>
      <c r="AD74" s="3">
        <v>1161.2133333333334</v>
      </c>
      <c r="AE74" s="3">
        <v>0</v>
      </c>
      <c r="AF74" s="3">
        <v>89.299999999999983</v>
      </c>
      <c r="AG74" s="3">
        <v>2467.8133333333335</v>
      </c>
      <c r="AH74" s="4">
        <v>1.8947893333333334</v>
      </c>
    </row>
    <row r="75" spans="1:34" x14ac:dyDescent="0.25">
      <c r="A75">
        <v>2017</v>
      </c>
      <c r="B75">
        <v>178</v>
      </c>
      <c r="C75" s="1">
        <v>42913</v>
      </c>
      <c r="D75" t="s">
        <v>317</v>
      </c>
      <c r="E75">
        <v>3</v>
      </c>
      <c r="F75">
        <v>39</v>
      </c>
      <c r="G75" s="2">
        <f t="shared" si="3"/>
        <v>0.39</v>
      </c>
      <c r="H75">
        <v>17</v>
      </c>
      <c r="I75">
        <v>6</v>
      </c>
      <c r="J75">
        <v>11</v>
      </c>
      <c r="K75">
        <v>43</v>
      </c>
      <c r="L75" s="2">
        <f t="shared" si="4"/>
        <v>0.43</v>
      </c>
      <c r="M75">
        <v>18</v>
      </c>
      <c r="N75">
        <v>6</v>
      </c>
      <c r="O75">
        <v>12</v>
      </c>
      <c r="P75">
        <v>34</v>
      </c>
      <c r="Q75" s="2">
        <f t="shared" si="5"/>
        <v>0.34</v>
      </c>
      <c r="R75">
        <v>18</v>
      </c>
      <c r="S75">
        <v>7</v>
      </c>
      <c r="T75">
        <v>11</v>
      </c>
      <c r="U75" s="3">
        <v>16.333333333333332</v>
      </c>
      <c r="V75" s="3">
        <v>16.666666666666668</v>
      </c>
      <c r="W75" s="3">
        <v>0</v>
      </c>
      <c r="X75" s="3">
        <v>0.33333333333333331</v>
      </c>
      <c r="Y75" s="3">
        <v>0</v>
      </c>
      <c r="Z75" s="2">
        <v>9.4033333333333342</v>
      </c>
      <c r="AA75" s="2">
        <v>8</v>
      </c>
      <c r="AB75" s="2">
        <v>18.666666666666668</v>
      </c>
      <c r="AC75" s="3">
        <v>883.91333333333353</v>
      </c>
      <c r="AD75" s="3">
        <v>752</v>
      </c>
      <c r="AE75" s="3">
        <v>0</v>
      </c>
      <c r="AF75" s="3">
        <v>118.75333333333333</v>
      </c>
      <c r="AG75" s="3">
        <v>1754.6666666666667</v>
      </c>
      <c r="AH75" s="4">
        <v>1.0577444</v>
      </c>
    </row>
    <row r="76" spans="1:34" x14ac:dyDescent="0.25">
      <c r="A76">
        <v>2017</v>
      </c>
      <c r="B76">
        <v>178</v>
      </c>
      <c r="C76" s="1">
        <v>42913</v>
      </c>
      <c r="D76" t="s">
        <v>318</v>
      </c>
      <c r="E76">
        <v>3</v>
      </c>
      <c r="F76">
        <v>40</v>
      </c>
      <c r="G76" s="2">
        <f t="shared" si="3"/>
        <v>0.4</v>
      </c>
      <c r="H76">
        <v>18</v>
      </c>
      <c r="I76">
        <v>6</v>
      </c>
      <c r="J76">
        <v>12</v>
      </c>
      <c r="K76">
        <v>45</v>
      </c>
      <c r="L76" s="2">
        <f t="shared" si="4"/>
        <v>0.45</v>
      </c>
      <c r="M76">
        <v>18</v>
      </c>
      <c r="N76">
        <v>7</v>
      </c>
      <c r="O76">
        <v>11</v>
      </c>
      <c r="P76">
        <v>42</v>
      </c>
      <c r="Q76" s="2">
        <f t="shared" si="5"/>
        <v>0.42</v>
      </c>
      <c r="R76">
        <v>17</v>
      </c>
      <c r="S76">
        <v>6</v>
      </c>
      <c r="T76">
        <v>11</v>
      </c>
      <c r="U76" s="3">
        <v>15</v>
      </c>
      <c r="V76" s="3">
        <v>16.666666666666668</v>
      </c>
      <c r="W76" s="3">
        <v>0</v>
      </c>
      <c r="X76" s="3">
        <v>1</v>
      </c>
      <c r="Y76" s="3">
        <v>0</v>
      </c>
      <c r="Z76" s="2">
        <v>8.9866666666666664</v>
      </c>
      <c r="AA76" s="2">
        <v>7.7399999999999993</v>
      </c>
      <c r="AB76" s="2">
        <v>17.90666666666667</v>
      </c>
      <c r="AC76" s="3">
        <v>844.74666666666667</v>
      </c>
      <c r="AD76" s="3">
        <v>727.56000000000006</v>
      </c>
      <c r="AE76" s="3">
        <v>0</v>
      </c>
      <c r="AF76" s="3">
        <v>110.91999999999999</v>
      </c>
      <c r="AG76" s="3">
        <v>1683.2266666666669</v>
      </c>
      <c r="AH76" s="4">
        <v>1.0723175333333335</v>
      </c>
    </row>
    <row r="77" spans="1:34" x14ac:dyDescent="0.25">
      <c r="A77">
        <v>2017</v>
      </c>
      <c r="B77">
        <v>178</v>
      </c>
      <c r="C77" s="1">
        <v>42913</v>
      </c>
      <c r="D77" t="s">
        <v>319</v>
      </c>
      <c r="E77">
        <v>3</v>
      </c>
      <c r="F77">
        <v>64</v>
      </c>
      <c r="G77" s="2">
        <f t="shared" si="3"/>
        <v>0.64</v>
      </c>
      <c r="H77">
        <v>21</v>
      </c>
      <c r="I77">
        <v>6</v>
      </c>
      <c r="J77">
        <v>15</v>
      </c>
      <c r="K77">
        <v>54</v>
      </c>
      <c r="L77" s="2">
        <f t="shared" si="4"/>
        <v>0.54</v>
      </c>
      <c r="M77">
        <v>18</v>
      </c>
      <c r="N77">
        <v>7</v>
      </c>
      <c r="O77">
        <v>11</v>
      </c>
      <c r="P77">
        <v>56</v>
      </c>
      <c r="Q77" s="2">
        <f t="shared" si="5"/>
        <v>0.56000000000000005</v>
      </c>
      <c r="R77">
        <v>19</v>
      </c>
      <c r="S77">
        <v>6</v>
      </c>
      <c r="T77">
        <v>13</v>
      </c>
      <c r="U77" s="3">
        <v>19</v>
      </c>
      <c r="V77" s="3">
        <v>11.333333333333334</v>
      </c>
      <c r="W77" s="3">
        <v>0.33333333333333331</v>
      </c>
      <c r="X77" s="3">
        <v>0</v>
      </c>
      <c r="Y77" s="3">
        <v>0</v>
      </c>
      <c r="Z77" s="2">
        <v>12.62</v>
      </c>
      <c r="AA77" s="2">
        <v>11.81</v>
      </c>
      <c r="AB77" s="2">
        <v>25.056666666666661</v>
      </c>
      <c r="AC77" s="3">
        <v>1186.28</v>
      </c>
      <c r="AD77" s="3">
        <v>1110.1400000000001</v>
      </c>
      <c r="AE77" s="3">
        <v>0</v>
      </c>
      <c r="AF77" s="3">
        <v>58.906666666666673</v>
      </c>
      <c r="AG77" s="3">
        <v>2355.3266666666668</v>
      </c>
      <c r="AH77" s="4">
        <v>1.9386779333333337</v>
      </c>
    </row>
    <row r="78" spans="1:34" x14ac:dyDescent="0.25">
      <c r="A78">
        <v>2017</v>
      </c>
      <c r="B78">
        <v>178</v>
      </c>
      <c r="C78" s="1">
        <v>42913</v>
      </c>
      <c r="D78" t="s">
        <v>320</v>
      </c>
      <c r="E78">
        <v>3</v>
      </c>
      <c r="F78">
        <v>43</v>
      </c>
      <c r="G78" s="2">
        <f t="shared" si="3"/>
        <v>0.43</v>
      </c>
      <c r="H78">
        <v>16</v>
      </c>
      <c r="I78">
        <v>7</v>
      </c>
      <c r="J78">
        <v>9</v>
      </c>
      <c r="K78">
        <v>52</v>
      </c>
      <c r="L78" s="2">
        <f t="shared" si="4"/>
        <v>0.52</v>
      </c>
      <c r="M78">
        <v>19</v>
      </c>
      <c r="N78">
        <v>6</v>
      </c>
      <c r="O78">
        <v>13</v>
      </c>
      <c r="P78">
        <v>56</v>
      </c>
      <c r="Q78" s="2">
        <f t="shared" si="5"/>
        <v>0.56000000000000005</v>
      </c>
      <c r="R78">
        <v>17</v>
      </c>
      <c r="S78">
        <v>8</v>
      </c>
      <c r="T78">
        <v>9</v>
      </c>
      <c r="U78" s="3">
        <v>17.666666666666668</v>
      </c>
      <c r="V78" s="3">
        <v>10.333333333333334</v>
      </c>
      <c r="W78" s="3">
        <v>0</v>
      </c>
      <c r="X78" s="3">
        <v>0.66666666666666663</v>
      </c>
      <c r="Y78" s="3">
        <v>0</v>
      </c>
      <c r="Z78" s="2">
        <v>9.1833333333333336</v>
      </c>
      <c r="AA78" s="2">
        <v>8.5133333333333336</v>
      </c>
      <c r="AB78" s="2">
        <v>18.493333333333336</v>
      </c>
      <c r="AC78" s="3">
        <v>863.23333333333335</v>
      </c>
      <c r="AD78" s="3">
        <v>800.25333333333333</v>
      </c>
      <c r="AE78" s="3">
        <v>0</v>
      </c>
      <c r="AF78" s="3">
        <v>74.886666666666684</v>
      </c>
      <c r="AG78" s="3">
        <v>1738.3733333333334</v>
      </c>
      <c r="AH78" s="4">
        <v>1.2775038666666667</v>
      </c>
    </row>
    <row r="79" spans="1:34" x14ac:dyDescent="0.25">
      <c r="A79">
        <v>2017</v>
      </c>
      <c r="B79">
        <v>178</v>
      </c>
      <c r="C79" s="1">
        <v>42913</v>
      </c>
      <c r="D79" t="s">
        <v>321</v>
      </c>
      <c r="E79">
        <v>3</v>
      </c>
      <c r="F79">
        <v>52</v>
      </c>
      <c r="G79" s="2">
        <f t="shared" si="3"/>
        <v>0.52</v>
      </c>
      <c r="H79">
        <v>19</v>
      </c>
      <c r="I79">
        <v>6</v>
      </c>
      <c r="J79">
        <v>13</v>
      </c>
      <c r="K79">
        <v>53</v>
      </c>
      <c r="L79" s="2">
        <f t="shared" si="4"/>
        <v>0.53</v>
      </c>
      <c r="M79">
        <v>18</v>
      </c>
      <c r="N79">
        <v>7</v>
      </c>
      <c r="O79">
        <v>11</v>
      </c>
      <c r="P79">
        <v>40</v>
      </c>
      <c r="Q79" s="2">
        <f t="shared" si="5"/>
        <v>0.4</v>
      </c>
      <c r="R79">
        <v>15</v>
      </c>
      <c r="S79">
        <v>6</v>
      </c>
      <c r="T79">
        <v>9</v>
      </c>
      <c r="U79" s="3">
        <v>14.666666666666666</v>
      </c>
      <c r="V79" s="3">
        <v>12</v>
      </c>
      <c r="W79" s="3">
        <v>0</v>
      </c>
      <c r="X79" s="3">
        <v>0.33333333333333331</v>
      </c>
      <c r="Y79" s="3">
        <v>0</v>
      </c>
      <c r="Z79" s="2">
        <v>11.226666666666667</v>
      </c>
      <c r="AA79" s="2">
        <v>10.703333333333333</v>
      </c>
      <c r="AB79" s="2">
        <v>22.689999999999998</v>
      </c>
      <c r="AC79" s="3">
        <v>1055.3066666666666</v>
      </c>
      <c r="AD79" s="3">
        <v>1006.1133333333335</v>
      </c>
      <c r="AE79" s="3">
        <v>0</v>
      </c>
      <c r="AF79" s="3">
        <v>71.44</v>
      </c>
      <c r="AG79" s="3">
        <v>2132.86</v>
      </c>
      <c r="AH79" s="4">
        <v>1.5368624000000002</v>
      </c>
    </row>
    <row r="80" spans="1:34" x14ac:dyDescent="0.25">
      <c r="A80">
        <v>2017</v>
      </c>
      <c r="B80">
        <v>178</v>
      </c>
      <c r="C80" s="1">
        <v>42913</v>
      </c>
      <c r="D80" t="s">
        <v>322</v>
      </c>
      <c r="E80">
        <v>3</v>
      </c>
      <c r="F80">
        <v>45</v>
      </c>
      <c r="G80" s="2">
        <f t="shared" si="3"/>
        <v>0.45</v>
      </c>
      <c r="H80">
        <v>17</v>
      </c>
      <c r="I80">
        <v>7</v>
      </c>
      <c r="J80">
        <v>10</v>
      </c>
      <c r="K80">
        <v>49</v>
      </c>
      <c r="L80" s="2">
        <f t="shared" si="4"/>
        <v>0.49</v>
      </c>
      <c r="M80">
        <v>19</v>
      </c>
      <c r="N80">
        <v>6</v>
      </c>
      <c r="O80">
        <v>11</v>
      </c>
      <c r="P80">
        <v>49</v>
      </c>
      <c r="Q80" s="2">
        <f t="shared" si="5"/>
        <v>0.49</v>
      </c>
      <c r="R80">
        <v>15</v>
      </c>
      <c r="S80">
        <v>12</v>
      </c>
      <c r="T80">
        <v>3</v>
      </c>
      <c r="U80" s="3">
        <v>8.6666666666666661</v>
      </c>
      <c r="V80" s="3">
        <v>11.666666666666666</v>
      </c>
      <c r="W80" s="3">
        <v>0.33333333333333331</v>
      </c>
      <c r="X80" s="3">
        <v>0.66666666666666663</v>
      </c>
      <c r="Y80" s="3">
        <v>0</v>
      </c>
      <c r="Z80" s="2">
        <v>9.5766666666666662</v>
      </c>
      <c r="AA80" s="2">
        <v>8.75</v>
      </c>
      <c r="AB80" s="2">
        <v>19.406666666666666</v>
      </c>
      <c r="AC80" s="3">
        <v>900.20666666666671</v>
      </c>
      <c r="AD80" s="3">
        <v>822.50000000000023</v>
      </c>
      <c r="AE80" s="3">
        <v>0</v>
      </c>
      <c r="AF80" s="3">
        <v>101.52000000000001</v>
      </c>
      <c r="AG80" s="3">
        <v>1824.2266666666669</v>
      </c>
      <c r="AH80" s="4">
        <v>1.3456006</v>
      </c>
    </row>
    <row r="81" spans="1:34" x14ac:dyDescent="0.25">
      <c r="A81">
        <v>2017</v>
      </c>
      <c r="B81">
        <v>178</v>
      </c>
      <c r="C81" s="1">
        <v>42913</v>
      </c>
      <c r="D81" t="s">
        <v>323</v>
      </c>
      <c r="E81">
        <v>3</v>
      </c>
      <c r="F81">
        <v>49</v>
      </c>
      <c r="G81" s="2">
        <f t="shared" si="3"/>
        <v>0.49</v>
      </c>
      <c r="H81">
        <v>18</v>
      </c>
      <c r="I81">
        <v>7</v>
      </c>
      <c r="J81">
        <v>11</v>
      </c>
      <c r="K81">
        <v>51</v>
      </c>
      <c r="L81" s="2">
        <f t="shared" si="4"/>
        <v>0.51</v>
      </c>
      <c r="M81">
        <v>19</v>
      </c>
      <c r="N81">
        <v>6</v>
      </c>
      <c r="O81">
        <v>13</v>
      </c>
      <c r="P81">
        <v>47</v>
      </c>
      <c r="Q81" s="2">
        <f t="shared" si="5"/>
        <v>0.47</v>
      </c>
      <c r="R81">
        <v>18</v>
      </c>
      <c r="S81">
        <v>7</v>
      </c>
      <c r="T81">
        <v>11</v>
      </c>
      <c r="U81" s="3">
        <v>11</v>
      </c>
      <c r="V81" s="3">
        <v>15.666666666666666</v>
      </c>
      <c r="W81" s="3">
        <v>0</v>
      </c>
      <c r="X81" s="3">
        <v>1.3333333333333333</v>
      </c>
      <c r="Y81" s="3">
        <v>0</v>
      </c>
      <c r="Z81" s="2">
        <v>8.5766666666666662</v>
      </c>
      <c r="AA81" s="2">
        <v>7.52</v>
      </c>
      <c r="AB81" s="2">
        <v>16.999999999999996</v>
      </c>
      <c r="AC81" s="3">
        <v>806.20666666666671</v>
      </c>
      <c r="AD81" s="3">
        <v>706.88</v>
      </c>
      <c r="AE81" s="3">
        <v>0</v>
      </c>
      <c r="AF81" s="3">
        <v>84.913333333333327</v>
      </c>
      <c r="AG81" s="3">
        <v>1598</v>
      </c>
      <c r="AH81" s="4">
        <v>1.2033284666666666</v>
      </c>
    </row>
    <row r="82" spans="1:34" x14ac:dyDescent="0.25">
      <c r="A82">
        <v>2017</v>
      </c>
      <c r="B82">
        <v>178</v>
      </c>
      <c r="C82" s="1">
        <v>42913</v>
      </c>
      <c r="D82" t="s">
        <v>324</v>
      </c>
      <c r="E82">
        <v>3</v>
      </c>
      <c r="F82">
        <v>54</v>
      </c>
      <c r="G82" s="2">
        <f t="shared" si="3"/>
        <v>0.54</v>
      </c>
      <c r="H82">
        <v>17</v>
      </c>
      <c r="I82">
        <v>5</v>
      </c>
      <c r="J82">
        <v>12</v>
      </c>
      <c r="K82">
        <v>53</v>
      </c>
      <c r="L82" s="2">
        <f t="shared" si="4"/>
        <v>0.53</v>
      </c>
      <c r="M82">
        <v>19</v>
      </c>
      <c r="N82">
        <v>7</v>
      </c>
      <c r="O82">
        <v>12</v>
      </c>
      <c r="P82">
        <v>42</v>
      </c>
      <c r="Q82" s="2">
        <f t="shared" si="5"/>
        <v>0.42</v>
      </c>
      <c r="R82">
        <v>17</v>
      </c>
      <c r="S82">
        <v>7</v>
      </c>
      <c r="T82">
        <v>10</v>
      </c>
      <c r="U82" s="3">
        <v>9.6666666666666661</v>
      </c>
      <c r="V82" s="3">
        <v>13.666666666666666</v>
      </c>
      <c r="W82" s="3">
        <v>1</v>
      </c>
      <c r="X82" s="3">
        <v>0.66666666666666663</v>
      </c>
      <c r="Y82" s="3">
        <v>0</v>
      </c>
      <c r="Z82" s="2">
        <v>8.1233333333333331</v>
      </c>
      <c r="AA82" s="2">
        <v>6.9033333333333333</v>
      </c>
      <c r="AB82" s="2">
        <v>16.143333333333334</v>
      </c>
      <c r="AC82" s="3">
        <v>763.59333333333336</v>
      </c>
      <c r="AD82" s="3">
        <v>648.91333333333341</v>
      </c>
      <c r="AE82" s="3">
        <v>0</v>
      </c>
      <c r="AF82" s="3">
        <v>104.96666666666667</v>
      </c>
      <c r="AG82" s="3">
        <v>1517.4733333333334</v>
      </c>
      <c r="AH82" s="4">
        <v>1.0985466666666668</v>
      </c>
    </row>
    <row r="83" spans="1:34" x14ac:dyDescent="0.25">
      <c r="A83">
        <v>2017</v>
      </c>
      <c r="B83">
        <v>178</v>
      </c>
      <c r="C83" s="1">
        <v>42913</v>
      </c>
      <c r="D83" t="s">
        <v>325</v>
      </c>
      <c r="E83">
        <v>3</v>
      </c>
      <c r="F83">
        <v>61</v>
      </c>
      <c r="G83" s="2">
        <f t="shared" si="3"/>
        <v>0.61</v>
      </c>
      <c r="H83">
        <v>20</v>
      </c>
      <c r="I83">
        <v>7</v>
      </c>
      <c r="J83">
        <v>13</v>
      </c>
      <c r="K83">
        <v>47</v>
      </c>
      <c r="L83" s="2">
        <f t="shared" si="4"/>
        <v>0.47</v>
      </c>
      <c r="M83">
        <v>19</v>
      </c>
      <c r="N83">
        <v>6</v>
      </c>
      <c r="O83">
        <v>13</v>
      </c>
      <c r="P83">
        <v>45</v>
      </c>
      <c r="Q83" s="2">
        <f t="shared" si="5"/>
        <v>0.45</v>
      </c>
      <c r="R83">
        <v>15</v>
      </c>
      <c r="S83">
        <v>6</v>
      </c>
      <c r="T83">
        <v>9</v>
      </c>
      <c r="U83" s="3">
        <v>15.333333333333334</v>
      </c>
      <c r="V83" s="3">
        <v>13</v>
      </c>
      <c r="W83" s="3">
        <v>0.66666666666666663</v>
      </c>
      <c r="X83" s="3">
        <v>1</v>
      </c>
      <c r="Y83" s="3">
        <v>0</v>
      </c>
      <c r="Z83" s="2">
        <v>9.0400000000000009</v>
      </c>
      <c r="AA83" s="2">
        <v>8.08</v>
      </c>
      <c r="AB83" s="2">
        <v>17.989999999999998</v>
      </c>
      <c r="AC83" s="3">
        <v>849.7600000000001</v>
      </c>
      <c r="AD83" s="3">
        <v>759.5200000000001</v>
      </c>
      <c r="AE83" s="3">
        <v>0</v>
      </c>
      <c r="AF83" s="3">
        <v>81.78</v>
      </c>
      <c r="AG83" s="3">
        <v>1691.0600000000002</v>
      </c>
      <c r="AH83" s="4">
        <v>1.3390362666666671</v>
      </c>
    </row>
    <row r="84" spans="1:34" x14ac:dyDescent="0.25">
      <c r="A84">
        <v>2017</v>
      </c>
      <c r="B84">
        <v>178</v>
      </c>
      <c r="C84" s="1">
        <v>42913</v>
      </c>
      <c r="D84" t="s">
        <v>326</v>
      </c>
      <c r="E84">
        <v>3</v>
      </c>
      <c r="F84">
        <v>63</v>
      </c>
      <c r="G84" s="2">
        <f t="shared" si="3"/>
        <v>0.63</v>
      </c>
      <c r="H84">
        <v>18</v>
      </c>
      <c r="I84">
        <v>8</v>
      </c>
      <c r="J84">
        <v>10</v>
      </c>
      <c r="K84">
        <v>59</v>
      </c>
      <c r="L84" s="2">
        <f t="shared" si="4"/>
        <v>0.59</v>
      </c>
      <c r="M84">
        <v>19</v>
      </c>
      <c r="N84">
        <v>6</v>
      </c>
      <c r="O84">
        <v>13</v>
      </c>
      <c r="P84">
        <v>58</v>
      </c>
      <c r="Q84" s="2">
        <f t="shared" si="5"/>
        <v>0.57999999999999996</v>
      </c>
      <c r="R84">
        <v>18</v>
      </c>
      <c r="S84">
        <v>8</v>
      </c>
      <c r="T84">
        <v>10</v>
      </c>
      <c r="U84" s="3">
        <v>9</v>
      </c>
      <c r="V84" s="3">
        <v>14</v>
      </c>
      <c r="W84" s="3">
        <v>0</v>
      </c>
      <c r="X84" s="3">
        <v>0.66666666666666663</v>
      </c>
      <c r="Y84" s="3">
        <v>0</v>
      </c>
      <c r="Z84" s="2">
        <v>12.726666666666667</v>
      </c>
      <c r="AA84" s="2">
        <v>12.58</v>
      </c>
      <c r="AB84" s="2">
        <v>26.236666666666665</v>
      </c>
      <c r="AC84" s="3">
        <v>1196.3066666666668</v>
      </c>
      <c r="AD84" s="3">
        <v>1182.5200000000002</v>
      </c>
      <c r="AE84" s="3">
        <v>0</v>
      </c>
      <c r="AF84" s="3">
        <v>87.420000000000016</v>
      </c>
      <c r="AG84" s="3">
        <v>2466.2466666666669</v>
      </c>
      <c r="AH84" s="4">
        <v>1.9507349999999999</v>
      </c>
    </row>
    <row r="85" spans="1:34" x14ac:dyDescent="0.25">
      <c r="A85">
        <v>2017</v>
      </c>
      <c r="B85">
        <v>178</v>
      </c>
      <c r="C85" s="1">
        <v>42913</v>
      </c>
      <c r="D85" t="s">
        <v>327</v>
      </c>
      <c r="E85">
        <v>3</v>
      </c>
      <c r="F85">
        <v>26</v>
      </c>
      <c r="G85" s="2">
        <f t="shared" si="3"/>
        <v>0.26</v>
      </c>
      <c r="H85">
        <v>14</v>
      </c>
      <c r="I85">
        <v>8</v>
      </c>
      <c r="J85">
        <v>6</v>
      </c>
      <c r="K85">
        <v>36</v>
      </c>
      <c r="L85" s="2">
        <f t="shared" si="4"/>
        <v>0.36</v>
      </c>
      <c r="M85">
        <v>17</v>
      </c>
      <c r="N85">
        <v>8</v>
      </c>
      <c r="O85">
        <v>9</v>
      </c>
      <c r="P85">
        <v>41</v>
      </c>
      <c r="Q85" s="2">
        <f t="shared" si="5"/>
        <v>0.41</v>
      </c>
      <c r="R85">
        <v>15</v>
      </c>
      <c r="S85">
        <v>8</v>
      </c>
      <c r="T85">
        <v>7</v>
      </c>
      <c r="U85" s="3">
        <v>6.333333333333333</v>
      </c>
      <c r="V85" s="3">
        <v>9</v>
      </c>
      <c r="W85" s="3">
        <v>0.33333333333333331</v>
      </c>
      <c r="X85" s="3">
        <v>0.33333333333333331</v>
      </c>
      <c r="Y85" s="3">
        <v>0</v>
      </c>
      <c r="Z85" s="2">
        <v>6.8599999999999994</v>
      </c>
      <c r="AA85" s="2">
        <v>5.32</v>
      </c>
      <c r="AB85" s="2">
        <v>12.879999999999997</v>
      </c>
      <c r="AC85" s="3">
        <v>644.84</v>
      </c>
      <c r="AD85" s="3">
        <v>500.08000000000004</v>
      </c>
      <c r="AE85" s="3">
        <v>0</v>
      </c>
      <c r="AF85" s="3">
        <v>65.800000000000011</v>
      </c>
      <c r="AG85" s="3">
        <v>1210.72</v>
      </c>
      <c r="AH85" s="4">
        <v>0.7792819333333334</v>
      </c>
    </row>
    <row r="86" spans="1:34" x14ac:dyDescent="0.25">
      <c r="A86">
        <v>2017</v>
      </c>
      <c r="B86">
        <v>178</v>
      </c>
      <c r="C86" s="1">
        <v>42913</v>
      </c>
      <c r="D86" t="s">
        <v>328</v>
      </c>
      <c r="E86">
        <v>3</v>
      </c>
      <c r="F86">
        <v>48</v>
      </c>
      <c r="G86" s="2">
        <f t="shared" si="3"/>
        <v>0.48</v>
      </c>
      <c r="H86">
        <v>16</v>
      </c>
      <c r="I86">
        <v>5</v>
      </c>
      <c r="J86">
        <v>11</v>
      </c>
      <c r="K86">
        <v>58</v>
      </c>
      <c r="L86" s="2">
        <f t="shared" si="4"/>
        <v>0.57999999999999996</v>
      </c>
      <c r="M86">
        <v>19</v>
      </c>
      <c r="N86">
        <v>7</v>
      </c>
      <c r="O86">
        <v>12</v>
      </c>
      <c r="P86">
        <v>52</v>
      </c>
      <c r="Q86" s="2">
        <f t="shared" si="5"/>
        <v>0.52</v>
      </c>
      <c r="R86">
        <v>18</v>
      </c>
      <c r="S86">
        <v>8</v>
      </c>
      <c r="T86">
        <v>10</v>
      </c>
      <c r="U86" s="3">
        <v>22</v>
      </c>
      <c r="V86" s="3">
        <v>21</v>
      </c>
      <c r="W86" s="3">
        <v>0</v>
      </c>
      <c r="X86" s="3">
        <v>0.66666666666666663</v>
      </c>
      <c r="Y86" s="3">
        <v>0</v>
      </c>
      <c r="Z86" s="2">
        <v>6.5166666666666666</v>
      </c>
      <c r="AA86" s="2">
        <v>14.19</v>
      </c>
      <c r="AB86" s="2">
        <v>21.876666666666669</v>
      </c>
      <c r="AC86" s="3">
        <v>612.56666666666672</v>
      </c>
      <c r="AD86" s="3">
        <v>1333.8600000000001</v>
      </c>
      <c r="AE86" s="3">
        <v>0</v>
      </c>
      <c r="AF86" s="3">
        <v>109.98000000000003</v>
      </c>
      <c r="AG86" s="3">
        <v>2056.4066666666668</v>
      </c>
      <c r="AH86" s="4">
        <v>0.67816299999999985</v>
      </c>
    </row>
    <row r="87" spans="1:34" x14ac:dyDescent="0.25">
      <c r="A87">
        <v>2017</v>
      </c>
      <c r="B87">
        <v>178</v>
      </c>
      <c r="C87" s="1">
        <v>42913</v>
      </c>
      <c r="D87" t="s">
        <v>329</v>
      </c>
      <c r="E87">
        <v>3</v>
      </c>
      <c r="F87">
        <v>41</v>
      </c>
      <c r="G87" s="2">
        <f t="shared" si="3"/>
        <v>0.41</v>
      </c>
      <c r="H87">
        <v>18</v>
      </c>
      <c r="I87">
        <v>9</v>
      </c>
      <c r="J87">
        <v>9</v>
      </c>
      <c r="K87">
        <v>36</v>
      </c>
      <c r="L87" s="2">
        <f t="shared" si="4"/>
        <v>0.36</v>
      </c>
      <c r="M87">
        <v>15</v>
      </c>
      <c r="N87">
        <v>6</v>
      </c>
      <c r="O87">
        <v>9</v>
      </c>
      <c r="P87">
        <v>33</v>
      </c>
      <c r="Q87" s="2">
        <f t="shared" si="5"/>
        <v>0.33</v>
      </c>
      <c r="R87">
        <v>15</v>
      </c>
      <c r="S87">
        <v>6</v>
      </c>
      <c r="T87">
        <v>9</v>
      </c>
      <c r="U87" s="3">
        <v>8.6666666666666661</v>
      </c>
      <c r="V87" s="3">
        <v>7.666666666666667</v>
      </c>
      <c r="W87" s="3">
        <v>0</v>
      </c>
      <c r="X87" s="3">
        <v>0.66666666666666663</v>
      </c>
      <c r="Y87" s="3">
        <v>0</v>
      </c>
      <c r="Z87" s="2">
        <v>4.4033333333333333</v>
      </c>
      <c r="AA87" s="2">
        <v>3.5666666666666664</v>
      </c>
      <c r="AB87" s="2">
        <v>8.4500000000000011</v>
      </c>
      <c r="AC87" s="3">
        <v>413.91333333333336</v>
      </c>
      <c r="AD87" s="3">
        <v>335.26666666666665</v>
      </c>
      <c r="AE87" s="3">
        <v>0</v>
      </c>
      <c r="AF87" s="3">
        <v>45.12</v>
      </c>
      <c r="AG87" s="3">
        <v>794.30000000000007</v>
      </c>
      <c r="AH87" s="4">
        <v>0.53484746666666672</v>
      </c>
    </row>
    <row r="88" spans="1:34" x14ac:dyDescent="0.25">
      <c r="A88">
        <v>2017</v>
      </c>
      <c r="B88">
        <v>178</v>
      </c>
      <c r="C88" s="1">
        <v>42913</v>
      </c>
      <c r="D88" t="s">
        <v>330</v>
      </c>
      <c r="E88">
        <v>3</v>
      </c>
      <c r="F88">
        <v>34</v>
      </c>
      <c r="G88" s="2">
        <f t="shared" si="3"/>
        <v>0.34</v>
      </c>
      <c r="H88">
        <v>17</v>
      </c>
      <c r="I88">
        <v>7</v>
      </c>
      <c r="J88">
        <v>10</v>
      </c>
      <c r="K88">
        <v>40</v>
      </c>
      <c r="L88" s="2">
        <f t="shared" si="4"/>
        <v>0.4</v>
      </c>
      <c r="M88">
        <v>17</v>
      </c>
      <c r="N88">
        <v>6</v>
      </c>
      <c r="O88">
        <v>11</v>
      </c>
      <c r="P88">
        <v>31</v>
      </c>
      <c r="Q88" s="2">
        <f t="shared" si="5"/>
        <v>0.31</v>
      </c>
      <c r="R88">
        <v>17</v>
      </c>
      <c r="S88">
        <v>8</v>
      </c>
      <c r="T88">
        <v>9</v>
      </c>
      <c r="U88" s="3">
        <v>8.6666666666666661</v>
      </c>
      <c r="V88" s="3">
        <v>16</v>
      </c>
      <c r="W88" s="3">
        <v>0.33333333333333331</v>
      </c>
      <c r="X88" s="3">
        <v>0</v>
      </c>
      <c r="Y88" s="3">
        <v>0</v>
      </c>
      <c r="Z88" s="2">
        <v>14.106666666666667</v>
      </c>
      <c r="AA88" s="2">
        <v>5.0866666666666669</v>
      </c>
      <c r="AB88" s="2">
        <v>20.083333333333332</v>
      </c>
      <c r="AC88" s="3">
        <v>1326.0266666666666</v>
      </c>
      <c r="AD88" s="3">
        <v>478.1466666666667</v>
      </c>
      <c r="AE88" s="3">
        <v>0</v>
      </c>
      <c r="AF88" s="3">
        <v>83.66</v>
      </c>
      <c r="AG88" s="3">
        <v>1887.8333333333335</v>
      </c>
      <c r="AH88" s="4">
        <v>1.9306942</v>
      </c>
    </row>
    <row r="89" spans="1:34" x14ac:dyDescent="0.25">
      <c r="A89">
        <v>2017</v>
      </c>
      <c r="B89">
        <v>178</v>
      </c>
      <c r="C89" s="1">
        <v>42913</v>
      </c>
      <c r="D89" t="s">
        <v>331</v>
      </c>
      <c r="E89">
        <v>3</v>
      </c>
      <c r="F89">
        <v>26</v>
      </c>
      <c r="G89" s="2">
        <f t="shared" si="3"/>
        <v>0.26</v>
      </c>
      <c r="H89">
        <v>15</v>
      </c>
      <c r="I89">
        <v>9</v>
      </c>
      <c r="J89">
        <v>6</v>
      </c>
      <c r="K89">
        <v>29</v>
      </c>
      <c r="L89" s="2">
        <f t="shared" si="4"/>
        <v>0.28999999999999998</v>
      </c>
      <c r="M89">
        <v>16</v>
      </c>
      <c r="N89">
        <v>7</v>
      </c>
      <c r="O89">
        <v>10</v>
      </c>
      <c r="P89">
        <v>31</v>
      </c>
      <c r="Q89" s="2">
        <f t="shared" si="5"/>
        <v>0.31</v>
      </c>
      <c r="R89">
        <v>16</v>
      </c>
      <c r="S89">
        <v>8</v>
      </c>
      <c r="T89">
        <v>8</v>
      </c>
      <c r="U89" s="3">
        <v>6</v>
      </c>
      <c r="V89" s="3">
        <v>6.333333333333333</v>
      </c>
      <c r="W89" s="3">
        <v>0</v>
      </c>
      <c r="X89" s="3">
        <v>0</v>
      </c>
      <c r="Y89" s="3">
        <v>0</v>
      </c>
      <c r="Z89" s="2">
        <v>4.9433333333333334</v>
      </c>
      <c r="AA89" s="2">
        <v>3.47</v>
      </c>
      <c r="AB89" s="2">
        <v>8.8633333333333351</v>
      </c>
      <c r="AC89" s="3">
        <v>464.67333333333335</v>
      </c>
      <c r="AD89" s="3">
        <v>326.18</v>
      </c>
      <c r="AE89" s="3">
        <v>0</v>
      </c>
      <c r="AF89" s="3">
        <v>42.300000000000004</v>
      </c>
      <c r="AG89" s="3">
        <v>833.15333333333331</v>
      </c>
      <c r="AH89" s="4">
        <v>0.52365206666666675</v>
      </c>
    </row>
    <row r="90" spans="1:34" x14ac:dyDescent="0.25">
      <c r="A90">
        <v>2017</v>
      </c>
      <c r="B90">
        <v>178</v>
      </c>
      <c r="C90" s="1">
        <v>42913</v>
      </c>
      <c r="D90" t="s">
        <v>332</v>
      </c>
      <c r="E90">
        <v>3</v>
      </c>
      <c r="F90">
        <v>55</v>
      </c>
      <c r="G90" s="2">
        <f t="shared" si="3"/>
        <v>0.55000000000000004</v>
      </c>
      <c r="H90">
        <v>21</v>
      </c>
      <c r="I90">
        <v>8</v>
      </c>
      <c r="J90">
        <v>13</v>
      </c>
      <c r="K90">
        <v>46</v>
      </c>
      <c r="L90" s="2">
        <f t="shared" si="4"/>
        <v>0.46</v>
      </c>
      <c r="M90">
        <v>17</v>
      </c>
      <c r="N90">
        <v>6</v>
      </c>
      <c r="O90">
        <v>11</v>
      </c>
      <c r="P90">
        <v>55</v>
      </c>
      <c r="Q90" s="2">
        <f t="shared" si="5"/>
        <v>0.55000000000000004</v>
      </c>
      <c r="R90">
        <v>17</v>
      </c>
      <c r="S90">
        <v>6</v>
      </c>
      <c r="T90">
        <v>11</v>
      </c>
      <c r="U90" s="3">
        <v>22.666666666666668</v>
      </c>
      <c r="V90" s="3">
        <v>15.666666666666666</v>
      </c>
      <c r="W90" s="3">
        <v>0</v>
      </c>
      <c r="X90" s="3">
        <v>0.66666666666666663</v>
      </c>
      <c r="Y90" s="3">
        <v>0</v>
      </c>
      <c r="Z90" s="2">
        <v>17.156666666666666</v>
      </c>
      <c r="AA90" s="2">
        <v>15.726666666666667</v>
      </c>
      <c r="AB90" s="2">
        <v>33.983333333333334</v>
      </c>
      <c r="AC90" s="3">
        <v>1612.7266666666667</v>
      </c>
      <c r="AD90" s="3">
        <v>1478.3066666666666</v>
      </c>
      <c r="AE90" s="3">
        <v>0</v>
      </c>
      <c r="AF90" s="3">
        <v>103.39999999999999</v>
      </c>
      <c r="AG90" s="3">
        <v>3194.4333333333334</v>
      </c>
      <c r="AH90" s="4">
        <v>2.3258012666666668</v>
      </c>
    </row>
    <row r="91" spans="1:34" x14ac:dyDescent="0.25">
      <c r="A91">
        <v>2017</v>
      </c>
      <c r="B91">
        <v>178</v>
      </c>
      <c r="C91" s="1">
        <v>42913</v>
      </c>
      <c r="D91" t="s">
        <v>333</v>
      </c>
      <c r="E91">
        <v>3</v>
      </c>
      <c r="F91">
        <v>41</v>
      </c>
      <c r="G91" s="2">
        <f t="shared" si="3"/>
        <v>0.41</v>
      </c>
      <c r="H91">
        <v>17</v>
      </c>
      <c r="I91">
        <v>7</v>
      </c>
      <c r="J91">
        <v>10</v>
      </c>
      <c r="K91">
        <v>47</v>
      </c>
      <c r="L91" s="2">
        <f t="shared" si="4"/>
        <v>0.47</v>
      </c>
      <c r="M91">
        <v>18</v>
      </c>
      <c r="N91">
        <v>6</v>
      </c>
      <c r="O91">
        <v>12</v>
      </c>
      <c r="P91">
        <v>49</v>
      </c>
      <c r="Q91" s="2">
        <f t="shared" si="5"/>
        <v>0.49</v>
      </c>
      <c r="R91">
        <v>18</v>
      </c>
      <c r="S91">
        <v>7</v>
      </c>
      <c r="T91">
        <v>11</v>
      </c>
      <c r="U91" s="3">
        <v>14.666666666666666</v>
      </c>
      <c r="V91" s="3">
        <v>15</v>
      </c>
      <c r="W91" s="3">
        <v>0</v>
      </c>
      <c r="X91" s="3">
        <v>1.6666666666666667</v>
      </c>
      <c r="Y91" s="3">
        <v>0</v>
      </c>
      <c r="Z91" s="2">
        <v>10.209999999999999</v>
      </c>
      <c r="AA91" s="2">
        <v>9.4533333333333331</v>
      </c>
      <c r="AB91" s="2">
        <v>21.483333333333334</v>
      </c>
      <c r="AC91" s="3">
        <v>959.7399999999999</v>
      </c>
      <c r="AD91" s="3">
        <v>888.61333333333334</v>
      </c>
      <c r="AE91" s="3">
        <v>0</v>
      </c>
      <c r="AF91" s="3">
        <v>171.08</v>
      </c>
      <c r="AG91" s="3">
        <v>2019.4333333333332</v>
      </c>
      <c r="AH91" s="4">
        <v>1.279622</v>
      </c>
    </row>
    <row r="92" spans="1:34" x14ac:dyDescent="0.25">
      <c r="A92">
        <v>2017</v>
      </c>
      <c r="B92">
        <v>178</v>
      </c>
      <c r="C92" s="1">
        <v>42913</v>
      </c>
      <c r="D92" t="s">
        <v>334</v>
      </c>
      <c r="E92">
        <v>3</v>
      </c>
      <c r="F92">
        <v>54</v>
      </c>
      <c r="G92" s="2">
        <f t="shared" si="3"/>
        <v>0.54</v>
      </c>
      <c r="H92">
        <v>18</v>
      </c>
      <c r="I92">
        <v>8</v>
      </c>
      <c r="J92">
        <v>10</v>
      </c>
      <c r="K92">
        <v>58</v>
      </c>
      <c r="L92" s="2">
        <f t="shared" si="4"/>
        <v>0.57999999999999996</v>
      </c>
      <c r="M92">
        <v>18</v>
      </c>
      <c r="N92">
        <v>6</v>
      </c>
      <c r="O92">
        <v>12</v>
      </c>
      <c r="P92">
        <v>45</v>
      </c>
      <c r="Q92" s="2">
        <f t="shared" si="5"/>
        <v>0.45</v>
      </c>
      <c r="R92">
        <v>17</v>
      </c>
      <c r="S92">
        <v>9</v>
      </c>
      <c r="T92">
        <v>8</v>
      </c>
      <c r="U92" s="3">
        <v>12</v>
      </c>
      <c r="V92" s="3">
        <v>11</v>
      </c>
      <c r="W92" s="3">
        <v>0.66666666666666663</v>
      </c>
      <c r="X92" s="3">
        <v>1</v>
      </c>
      <c r="Y92" s="3">
        <v>0</v>
      </c>
      <c r="Z92" s="2">
        <v>10.556666666666667</v>
      </c>
      <c r="AA92" s="2">
        <v>9.7999999999999989</v>
      </c>
      <c r="AB92" s="2">
        <v>21.416666666666668</v>
      </c>
      <c r="AC92" s="3">
        <v>992.32666666666682</v>
      </c>
      <c r="AD92" s="3">
        <v>921.2</v>
      </c>
      <c r="AE92" s="3">
        <v>0</v>
      </c>
      <c r="AF92" s="3">
        <v>99.64</v>
      </c>
      <c r="AG92" s="3">
        <v>2013.166666666667</v>
      </c>
      <c r="AH92" s="4">
        <v>1.5729928666666666</v>
      </c>
    </row>
    <row r="93" spans="1:34" x14ac:dyDescent="0.25">
      <c r="A93">
        <v>2017</v>
      </c>
      <c r="B93">
        <v>178</v>
      </c>
      <c r="C93" s="1">
        <v>42913</v>
      </c>
      <c r="D93" t="s">
        <v>335</v>
      </c>
      <c r="E93">
        <v>3</v>
      </c>
      <c r="F93">
        <v>56</v>
      </c>
      <c r="G93" s="2">
        <f t="shared" si="3"/>
        <v>0.56000000000000005</v>
      </c>
      <c r="H93">
        <v>20</v>
      </c>
      <c r="I93">
        <v>6</v>
      </c>
      <c r="J93">
        <v>14</v>
      </c>
      <c r="K93">
        <v>51</v>
      </c>
      <c r="L93" s="2">
        <f t="shared" si="4"/>
        <v>0.51</v>
      </c>
      <c r="M93">
        <v>18</v>
      </c>
      <c r="N93">
        <v>6</v>
      </c>
      <c r="O93">
        <v>12</v>
      </c>
      <c r="P93">
        <v>46</v>
      </c>
      <c r="Q93" s="2">
        <f t="shared" si="5"/>
        <v>0.46</v>
      </c>
      <c r="R93">
        <v>19</v>
      </c>
      <c r="S93">
        <v>6</v>
      </c>
      <c r="T93">
        <v>13</v>
      </c>
      <c r="U93" s="3">
        <v>20.666666666666668</v>
      </c>
      <c r="V93" s="3">
        <v>14.666666666666666</v>
      </c>
      <c r="W93" s="3">
        <v>0</v>
      </c>
      <c r="X93" s="3">
        <v>1.3333333333333333</v>
      </c>
      <c r="Y93" s="3">
        <v>0</v>
      </c>
      <c r="Z93" s="2">
        <v>12.076666666666666</v>
      </c>
      <c r="AA93" s="2">
        <v>10.82</v>
      </c>
      <c r="AB93" s="2">
        <v>24.223333333333329</v>
      </c>
      <c r="AC93" s="3">
        <v>1135.2066666666667</v>
      </c>
      <c r="AD93" s="3">
        <v>1017.08</v>
      </c>
      <c r="AE93" s="3">
        <v>0</v>
      </c>
      <c r="AF93" s="3">
        <v>124.70666666666669</v>
      </c>
      <c r="AG93" s="3">
        <v>2276.9933333333333</v>
      </c>
      <c r="AH93" s="4">
        <v>1.5755496666666668</v>
      </c>
    </row>
    <row r="94" spans="1:34" x14ac:dyDescent="0.25">
      <c r="A94">
        <v>2017</v>
      </c>
      <c r="B94">
        <v>178</v>
      </c>
      <c r="C94" s="1">
        <v>42913</v>
      </c>
      <c r="D94" t="s">
        <v>336</v>
      </c>
      <c r="E94">
        <v>3</v>
      </c>
      <c r="F94">
        <v>41</v>
      </c>
      <c r="G94" s="2">
        <f t="shared" si="3"/>
        <v>0.41</v>
      </c>
      <c r="H94">
        <v>16</v>
      </c>
      <c r="I94">
        <v>6</v>
      </c>
      <c r="J94">
        <v>10</v>
      </c>
      <c r="K94">
        <v>43</v>
      </c>
      <c r="L94" s="2">
        <f t="shared" si="4"/>
        <v>0.43</v>
      </c>
      <c r="M94">
        <v>17</v>
      </c>
      <c r="N94">
        <v>6</v>
      </c>
      <c r="O94">
        <v>11</v>
      </c>
      <c r="P94">
        <v>49</v>
      </c>
      <c r="Q94" s="2">
        <f t="shared" si="5"/>
        <v>0.49</v>
      </c>
      <c r="R94">
        <v>18</v>
      </c>
      <c r="S94">
        <v>6</v>
      </c>
      <c r="T94">
        <v>12</v>
      </c>
      <c r="U94" s="3">
        <v>15</v>
      </c>
      <c r="V94" s="3">
        <v>10.666666666666666</v>
      </c>
      <c r="W94" s="3">
        <v>0.33333333333333331</v>
      </c>
      <c r="X94" s="3">
        <v>0.33333333333333331</v>
      </c>
      <c r="Y94" s="3">
        <v>0</v>
      </c>
      <c r="Z94" s="2">
        <v>8.7766666666666655</v>
      </c>
      <c r="AA94" s="2">
        <v>7.7233333333333336</v>
      </c>
      <c r="AB94" s="2">
        <v>17.183333333333334</v>
      </c>
      <c r="AC94" s="3">
        <v>825.00666666666655</v>
      </c>
      <c r="AD94" s="3">
        <v>725.99333333333334</v>
      </c>
      <c r="AE94" s="3">
        <v>0</v>
      </c>
      <c r="AF94" s="3">
        <v>64.23333333333332</v>
      </c>
      <c r="AG94" s="3">
        <v>1615.2333333333333</v>
      </c>
      <c r="AH94" s="4">
        <v>1.1048571999999999</v>
      </c>
    </row>
    <row r="95" spans="1:34" x14ac:dyDescent="0.25">
      <c r="A95">
        <v>2017</v>
      </c>
      <c r="B95">
        <v>178</v>
      </c>
      <c r="C95" s="1">
        <v>42913</v>
      </c>
      <c r="D95" t="s">
        <v>337</v>
      </c>
      <c r="E95">
        <v>3</v>
      </c>
      <c r="F95">
        <v>51</v>
      </c>
      <c r="G95" s="2">
        <f t="shared" si="3"/>
        <v>0.51</v>
      </c>
      <c r="H95">
        <v>18</v>
      </c>
      <c r="I95">
        <v>8</v>
      </c>
      <c r="J95">
        <v>10</v>
      </c>
      <c r="K95">
        <v>55</v>
      </c>
      <c r="L95" s="2">
        <f t="shared" si="4"/>
        <v>0.55000000000000004</v>
      </c>
      <c r="M95">
        <v>19</v>
      </c>
      <c r="N95">
        <v>8</v>
      </c>
      <c r="O95">
        <v>11</v>
      </c>
      <c r="P95">
        <v>58</v>
      </c>
      <c r="Q95" s="2">
        <f t="shared" si="5"/>
        <v>0.57999999999999996</v>
      </c>
      <c r="R95">
        <v>19</v>
      </c>
      <c r="S95">
        <v>6</v>
      </c>
      <c r="T95">
        <v>13</v>
      </c>
      <c r="U95" s="3">
        <v>11</v>
      </c>
      <c r="V95" s="3">
        <v>15</v>
      </c>
      <c r="W95" s="3">
        <v>0</v>
      </c>
      <c r="X95" s="3">
        <v>0.33333333333333331</v>
      </c>
      <c r="Y95" s="3">
        <v>0</v>
      </c>
      <c r="Z95" s="2">
        <v>9.1966666666666672</v>
      </c>
      <c r="AA95" s="2">
        <v>8.8699999999999992</v>
      </c>
      <c r="AB95" s="2">
        <v>18.686666666666667</v>
      </c>
      <c r="AC95" s="3">
        <v>864.48666666666679</v>
      </c>
      <c r="AD95" s="3">
        <v>833.78</v>
      </c>
      <c r="AE95" s="3">
        <v>0</v>
      </c>
      <c r="AF95" s="3">
        <v>58.28</v>
      </c>
      <c r="AG95" s="3">
        <v>1756.5466666666669</v>
      </c>
      <c r="AH95" s="4">
        <v>1.4481044666666667</v>
      </c>
    </row>
    <row r="96" spans="1:34" x14ac:dyDescent="0.25">
      <c r="A96">
        <v>2017</v>
      </c>
      <c r="B96">
        <v>178</v>
      </c>
      <c r="C96" s="1">
        <v>42913</v>
      </c>
      <c r="D96" t="s">
        <v>338</v>
      </c>
      <c r="E96">
        <v>3</v>
      </c>
      <c r="F96">
        <v>31</v>
      </c>
      <c r="G96" s="2">
        <f t="shared" si="3"/>
        <v>0.31</v>
      </c>
      <c r="H96">
        <v>15</v>
      </c>
      <c r="I96">
        <v>8</v>
      </c>
      <c r="J96">
        <v>7</v>
      </c>
      <c r="K96">
        <v>55</v>
      </c>
      <c r="L96" s="2">
        <f t="shared" si="4"/>
        <v>0.55000000000000004</v>
      </c>
      <c r="M96">
        <v>19</v>
      </c>
      <c r="N96">
        <v>6</v>
      </c>
      <c r="O96">
        <v>13</v>
      </c>
      <c r="P96">
        <v>55</v>
      </c>
      <c r="Q96" s="2">
        <f t="shared" si="5"/>
        <v>0.55000000000000004</v>
      </c>
      <c r="R96">
        <v>20</v>
      </c>
      <c r="S96">
        <v>7</v>
      </c>
      <c r="T96">
        <v>13</v>
      </c>
      <c r="U96" s="3">
        <v>16</v>
      </c>
      <c r="V96" s="3">
        <v>18.333333333333332</v>
      </c>
      <c r="W96" s="3">
        <v>0.33333333333333331</v>
      </c>
      <c r="X96" s="3">
        <v>0.33333333333333331</v>
      </c>
      <c r="Y96" s="3">
        <v>0</v>
      </c>
      <c r="Z96" s="2">
        <v>10.719999999999999</v>
      </c>
      <c r="AA96" s="2">
        <v>9.7033333333333331</v>
      </c>
      <c r="AB96" s="2">
        <v>21.51</v>
      </c>
      <c r="AC96" s="3">
        <v>1007.68</v>
      </c>
      <c r="AD96" s="3">
        <v>912.11333333333334</v>
      </c>
      <c r="AE96" s="3">
        <v>0</v>
      </c>
      <c r="AF96" s="3">
        <v>102.14666666666669</v>
      </c>
      <c r="AG96" s="3">
        <v>2021.94</v>
      </c>
      <c r="AH96" s="4">
        <v>1.4831445333333333</v>
      </c>
    </row>
    <row r="97" spans="1:34" x14ac:dyDescent="0.25">
      <c r="A97">
        <v>2017</v>
      </c>
      <c r="B97">
        <v>178</v>
      </c>
      <c r="C97" s="1">
        <v>42913</v>
      </c>
      <c r="D97" t="s">
        <v>339</v>
      </c>
      <c r="E97">
        <v>3</v>
      </c>
      <c r="F97">
        <v>53</v>
      </c>
      <c r="G97" s="2">
        <f t="shared" si="3"/>
        <v>0.53</v>
      </c>
      <c r="H97">
        <v>20</v>
      </c>
      <c r="I97">
        <v>8</v>
      </c>
      <c r="J97">
        <v>12</v>
      </c>
      <c r="K97">
        <v>48</v>
      </c>
      <c r="L97" s="2">
        <f t="shared" si="4"/>
        <v>0.48</v>
      </c>
      <c r="M97">
        <v>18</v>
      </c>
      <c r="N97">
        <v>8</v>
      </c>
      <c r="O97">
        <v>10</v>
      </c>
      <c r="P97">
        <v>51</v>
      </c>
      <c r="Q97" s="2">
        <f t="shared" si="5"/>
        <v>0.51</v>
      </c>
      <c r="R97">
        <v>20</v>
      </c>
      <c r="S97">
        <v>6</v>
      </c>
      <c r="T97">
        <v>14</v>
      </c>
      <c r="U97" s="3">
        <v>17.333333333333332</v>
      </c>
      <c r="V97" s="3">
        <v>21.333333333333332</v>
      </c>
      <c r="W97" s="3">
        <v>0</v>
      </c>
      <c r="X97" s="3">
        <v>1</v>
      </c>
      <c r="Y97" s="3">
        <v>0</v>
      </c>
      <c r="Z97" s="2">
        <v>14.203333333333333</v>
      </c>
      <c r="AA97" s="2">
        <v>12.083333333333334</v>
      </c>
      <c r="AB97" s="2">
        <v>27.536666666666665</v>
      </c>
      <c r="AC97" s="3">
        <v>1335.1133333333335</v>
      </c>
      <c r="AD97" s="3">
        <v>1135.8333333333335</v>
      </c>
      <c r="AE97" s="3">
        <v>0</v>
      </c>
      <c r="AF97" s="3">
        <v>117.5</v>
      </c>
      <c r="AG97" s="3">
        <v>2588.4466666666667</v>
      </c>
      <c r="AH97" s="4">
        <v>1.8765877999999998</v>
      </c>
    </row>
    <row r="98" spans="1:34" x14ac:dyDescent="0.25">
      <c r="A98">
        <v>2017</v>
      </c>
      <c r="B98">
        <v>178</v>
      </c>
      <c r="C98" s="1">
        <v>42913</v>
      </c>
      <c r="D98" t="s">
        <v>340</v>
      </c>
      <c r="E98">
        <v>3</v>
      </c>
      <c r="F98">
        <v>41</v>
      </c>
      <c r="G98" s="2">
        <f t="shared" si="3"/>
        <v>0.41</v>
      </c>
      <c r="H98">
        <v>19</v>
      </c>
      <c r="I98">
        <v>5</v>
      </c>
      <c r="J98">
        <v>14</v>
      </c>
      <c r="K98">
        <v>47</v>
      </c>
      <c r="L98" s="2">
        <f t="shared" si="4"/>
        <v>0.47</v>
      </c>
      <c r="M98">
        <v>17</v>
      </c>
      <c r="N98">
        <v>7</v>
      </c>
      <c r="O98">
        <v>10</v>
      </c>
      <c r="P98">
        <v>50</v>
      </c>
      <c r="Q98" s="2">
        <f t="shared" si="5"/>
        <v>0.5</v>
      </c>
      <c r="R98">
        <v>19</v>
      </c>
      <c r="S98">
        <v>7</v>
      </c>
      <c r="T98">
        <v>12</v>
      </c>
      <c r="U98" s="3">
        <v>13.333333333333334</v>
      </c>
      <c r="V98" s="3">
        <v>17.666666666666668</v>
      </c>
      <c r="W98" s="3">
        <v>0.66666666666666663</v>
      </c>
      <c r="X98" s="3">
        <v>1.6666666666666667</v>
      </c>
      <c r="Y98" s="3">
        <v>0</v>
      </c>
      <c r="Z98" s="2">
        <v>10.146666666666667</v>
      </c>
      <c r="AA98" s="2">
        <v>9.2666666666666675</v>
      </c>
      <c r="AB98" s="2">
        <v>21.316666666666666</v>
      </c>
      <c r="AC98" s="3">
        <v>953.78666666666663</v>
      </c>
      <c r="AD98" s="3">
        <v>871.06666666666683</v>
      </c>
      <c r="AE98" s="3">
        <v>0</v>
      </c>
      <c r="AF98" s="3">
        <v>178.91333333333333</v>
      </c>
      <c r="AG98" s="3">
        <v>2003.7666666666669</v>
      </c>
      <c r="AH98" s="4">
        <v>1.1923179333333334</v>
      </c>
    </row>
    <row r="99" spans="1:34" x14ac:dyDescent="0.25">
      <c r="A99">
        <v>2017</v>
      </c>
      <c r="B99">
        <v>178</v>
      </c>
      <c r="C99" s="1">
        <v>42913</v>
      </c>
      <c r="D99" t="s">
        <v>341</v>
      </c>
      <c r="E99">
        <v>3</v>
      </c>
      <c r="F99">
        <v>54</v>
      </c>
      <c r="G99" s="2">
        <f t="shared" si="3"/>
        <v>0.54</v>
      </c>
      <c r="H99">
        <v>17</v>
      </c>
      <c r="I99">
        <v>7</v>
      </c>
      <c r="J99">
        <v>10</v>
      </c>
      <c r="K99">
        <v>62</v>
      </c>
      <c r="L99" s="2">
        <f t="shared" si="4"/>
        <v>0.62</v>
      </c>
      <c r="M99">
        <v>20</v>
      </c>
      <c r="N99">
        <v>5</v>
      </c>
      <c r="O99">
        <v>15</v>
      </c>
      <c r="P99">
        <v>49</v>
      </c>
      <c r="Q99" s="2">
        <f t="shared" si="5"/>
        <v>0.49</v>
      </c>
      <c r="R99">
        <v>18</v>
      </c>
      <c r="S99">
        <v>7</v>
      </c>
      <c r="T99">
        <v>11</v>
      </c>
      <c r="U99" s="3">
        <v>12.333333333333334</v>
      </c>
      <c r="V99" s="3">
        <v>16</v>
      </c>
      <c r="W99" s="3">
        <v>0</v>
      </c>
      <c r="X99" s="3">
        <v>0.33333333333333331</v>
      </c>
      <c r="Y99" s="3">
        <v>0</v>
      </c>
      <c r="Z99" s="2">
        <v>9.8699999999999992</v>
      </c>
      <c r="AA99" s="2">
        <v>9.4466666666666672</v>
      </c>
      <c r="AB99" s="2">
        <v>20.273333333333333</v>
      </c>
      <c r="AC99" s="3">
        <v>927.77999999999986</v>
      </c>
      <c r="AD99" s="3">
        <v>887.98666666666679</v>
      </c>
      <c r="AE99" s="3">
        <v>0</v>
      </c>
      <c r="AF99" s="3">
        <v>89.926666666666662</v>
      </c>
      <c r="AG99" s="3">
        <v>1905.6933333333334</v>
      </c>
      <c r="AH99" s="4">
        <v>1.4110872666666667</v>
      </c>
    </row>
    <row r="100" spans="1:34" x14ac:dyDescent="0.25">
      <c r="A100">
        <v>2017</v>
      </c>
      <c r="B100">
        <v>178</v>
      </c>
      <c r="C100" s="1">
        <v>42913</v>
      </c>
      <c r="D100" t="s">
        <v>342</v>
      </c>
      <c r="E100">
        <v>3</v>
      </c>
      <c r="F100">
        <v>39</v>
      </c>
      <c r="G100" s="2">
        <f t="shared" si="3"/>
        <v>0.39</v>
      </c>
      <c r="H100">
        <v>17</v>
      </c>
      <c r="I100">
        <v>6</v>
      </c>
      <c r="J100">
        <v>11</v>
      </c>
      <c r="K100">
        <v>51</v>
      </c>
      <c r="L100" s="2">
        <f t="shared" si="4"/>
        <v>0.51</v>
      </c>
      <c r="M100">
        <v>18</v>
      </c>
      <c r="N100">
        <v>6</v>
      </c>
      <c r="O100">
        <v>12</v>
      </c>
      <c r="P100">
        <v>37</v>
      </c>
      <c r="Q100" s="2">
        <f t="shared" si="5"/>
        <v>0.37</v>
      </c>
      <c r="R100">
        <v>18</v>
      </c>
      <c r="S100">
        <v>7</v>
      </c>
      <c r="T100">
        <v>11</v>
      </c>
      <c r="U100" s="3">
        <v>11.666666666666666</v>
      </c>
      <c r="V100" s="3">
        <v>12.333333333333334</v>
      </c>
      <c r="W100" s="3">
        <v>0.33333333333333331</v>
      </c>
      <c r="X100" s="3">
        <v>1.6666666666666667</v>
      </c>
      <c r="Y100" s="3">
        <v>0</v>
      </c>
      <c r="Z100" s="2">
        <v>9.5166666666666675</v>
      </c>
      <c r="AA100" s="2">
        <v>8.1233333333333331</v>
      </c>
      <c r="AB100" s="2">
        <v>18.946666666666669</v>
      </c>
      <c r="AC100" s="3">
        <v>894.56666666666683</v>
      </c>
      <c r="AD100" s="3">
        <v>763.59333333333336</v>
      </c>
      <c r="AE100" s="3">
        <v>0</v>
      </c>
      <c r="AF100" s="3">
        <v>122.82666666666667</v>
      </c>
      <c r="AG100" s="3">
        <v>1780.9866666666669</v>
      </c>
      <c r="AH100" s="4">
        <v>1.1502341333333335</v>
      </c>
    </row>
    <row r="101" spans="1:34" x14ac:dyDescent="0.25">
      <c r="A101">
        <v>2017</v>
      </c>
      <c r="B101">
        <v>178</v>
      </c>
      <c r="C101" s="1">
        <v>42913</v>
      </c>
      <c r="D101" t="s">
        <v>343</v>
      </c>
      <c r="E101">
        <v>3</v>
      </c>
      <c r="F101">
        <v>45</v>
      </c>
      <c r="G101" s="2">
        <f t="shared" si="3"/>
        <v>0.45</v>
      </c>
      <c r="H101">
        <v>18</v>
      </c>
      <c r="I101">
        <v>8</v>
      </c>
      <c r="J101">
        <v>10</v>
      </c>
      <c r="K101">
        <v>53</v>
      </c>
      <c r="L101" s="2">
        <f t="shared" si="4"/>
        <v>0.53</v>
      </c>
      <c r="M101">
        <v>19</v>
      </c>
      <c r="N101">
        <v>6</v>
      </c>
      <c r="O101">
        <v>13</v>
      </c>
      <c r="P101">
        <v>47</v>
      </c>
      <c r="Q101" s="2">
        <f t="shared" si="5"/>
        <v>0.47</v>
      </c>
      <c r="R101">
        <v>18</v>
      </c>
      <c r="S101">
        <v>7</v>
      </c>
      <c r="T101">
        <v>11</v>
      </c>
      <c r="U101" s="3">
        <v>13.666666666666666</v>
      </c>
      <c r="V101" s="3">
        <v>17.666666666666668</v>
      </c>
      <c r="W101" s="3">
        <v>0</v>
      </c>
      <c r="X101" s="3">
        <v>0.33333333333333331</v>
      </c>
      <c r="Y101" s="3">
        <v>0</v>
      </c>
      <c r="Z101" s="2">
        <v>10.476666666666667</v>
      </c>
      <c r="AA101" s="2">
        <v>9.2466666666666661</v>
      </c>
      <c r="AB101" s="2">
        <v>20.63</v>
      </c>
      <c r="AC101" s="3">
        <v>984.80666666666673</v>
      </c>
      <c r="AD101" s="3">
        <v>869.18666666666672</v>
      </c>
      <c r="AE101" s="3">
        <v>0</v>
      </c>
      <c r="AF101" s="3">
        <v>85.226666666666659</v>
      </c>
      <c r="AG101" s="3">
        <v>1939.22</v>
      </c>
      <c r="AH101" s="4">
        <v>1.4603150666666667</v>
      </c>
    </row>
    <row r="102" spans="1:34" x14ac:dyDescent="0.25">
      <c r="A102">
        <v>2017</v>
      </c>
      <c r="B102">
        <v>178</v>
      </c>
      <c r="C102" s="1">
        <v>42913</v>
      </c>
      <c r="D102" t="s">
        <v>344</v>
      </c>
      <c r="E102">
        <v>3</v>
      </c>
      <c r="F102">
        <v>56</v>
      </c>
      <c r="G102" s="2">
        <f t="shared" si="3"/>
        <v>0.56000000000000005</v>
      </c>
      <c r="H102">
        <v>19</v>
      </c>
      <c r="I102">
        <v>7</v>
      </c>
      <c r="J102">
        <v>12</v>
      </c>
      <c r="K102">
        <v>43</v>
      </c>
      <c r="L102" s="2">
        <f t="shared" si="4"/>
        <v>0.43</v>
      </c>
      <c r="M102">
        <v>18</v>
      </c>
      <c r="N102">
        <v>7</v>
      </c>
      <c r="O102">
        <v>11</v>
      </c>
      <c r="P102">
        <v>51</v>
      </c>
      <c r="Q102" s="2">
        <f t="shared" si="5"/>
        <v>0.51</v>
      </c>
      <c r="R102">
        <v>19</v>
      </c>
      <c r="S102">
        <v>6</v>
      </c>
      <c r="T102">
        <v>13</v>
      </c>
      <c r="U102" s="3">
        <v>22</v>
      </c>
      <c r="V102" s="3">
        <v>21.666666666666668</v>
      </c>
      <c r="W102" s="3">
        <v>0.33333333333333331</v>
      </c>
      <c r="X102" s="3">
        <v>0.66666666666666663</v>
      </c>
      <c r="Y102" s="3">
        <v>0</v>
      </c>
      <c r="Z102" s="2">
        <v>15.136666666666665</v>
      </c>
      <c r="AA102" s="2">
        <v>13.94</v>
      </c>
      <c r="AB102" s="2">
        <v>30.61</v>
      </c>
      <c r="AC102" s="3">
        <v>1422.8466666666664</v>
      </c>
      <c r="AD102" s="3">
        <v>1310.3599999999999</v>
      </c>
      <c r="AE102" s="3">
        <v>0</v>
      </c>
      <c r="AF102" s="3">
        <v>144.13333333333333</v>
      </c>
      <c r="AG102" s="3">
        <v>2877.3399999999992</v>
      </c>
      <c r="AH102" s="4">
        <v>1.8798276666666667</v>
      </c>
    </row>
    <row r="103" spans="1:34" x14ac:dyDescent="0.25">
      <c r="A103">
        <v>2017</v>
      </c>
      <c r="B103">
        <v>178</v>
      </c>
      <c r="C103" s="1">
        <v>42913</v>
      </c>
      <c r="D103" t="s">
        <v>345</v>
      </c>
      <c r="E103">
        <v>3</v>
      </c>
      <c r="F103">
        <v>42</v>
      </c>
      <c r="G103" s="2">
        <f t="shared" si="3"/>
        <v>0.42</v>
      </c>
      <c r="H103">
        <v>18</v>
      </c>
      <c r="I103">
        <v>7</v>
      </c>
      <c r="J103">
        <v>11</v>
      </c>
      <c r="K103">
        <v>38</v>
      </c>
      <c r="L103" s="2">
        <f t="shared" si="4"/>
        <v>0.38</v>
      </c>
      <c r="M103">
        <v>17</v>
      </c>
      <c r="N103">
        <v>7</v>
      </c>
      <c r="O103">
        <v>10</v>
      </c>
      <c r="P103">
        <v>43</v>
      </c>
      <c r="Q103" s="2">
        <f t="shared" si="5"/>
        <v>0.43</v>
      </c>
      <c r="R103">
        <v>19</v>
      </c>
      <c r="S103">
        <v>8</v>
      </c>
      <c r="T103">
        <v>11</v>
      </c>
      <c r="U103" s="3">
        <v>12.666666666666666</v>
      </c>
      <c r="V103" s="3">
        <v>17.666666666666668</v>
      </c>
      <c r="W103" s="3">
        <v>0.33333333333333331</v>
      </c>
      <c r="X103" s="3">
        <v>1</v>
      </c>
      <c r="Y103" s="3">
        <v>0</v>
      </c>
      <c r="Z103" s="2">
        <v>8.8333333333333339</v>
      </c>
      <c r="AA103" s="2">
        <v>7.94</v>
      </c>
      <c r="AB103" s="2">
        <v>18.423333333333336</v>
      </c>
      <c r="AC103" s="3">
        <v>830.33333333333337</v>
      </c>
      <c r="AD103" s="3">
        <v>746.36000000000013</v>
      </c>
      <c r="AE103" s="3">
        <v>0</v>
      </c>
      <c r="AF103" s="3">
        <v>155.10000000000002</v>
      </c>
      <c r="AG103" s="3">
        <v>1731.7933333333335</v>
      </c>
      <c r="AH103" s="4">
        <v>1.0743166000000002</v>
      </c>
    </row>
    <row r="104" spans="1:34" x14ac:dyDescent="0.25">
      <c r="A104">
        <v>2017</v>
      </c>
      <c r="B104">
        <v>178</v>
      </c>
      <c r="C104" s="1">
        <v>42913</v>
      </c>
      <c r="D104" t="s">
        <v>346</v>
      </c>
      <c r="E104">
        <v>3</v>
      </c>
      <c r="F104">
        <v>34</v>
      </c>
      <c r="G104" s="2">
        <f t="shared" si="3"/>
        <v>0.34</v>
      </c>
      <c r="H104">
        <v>16</v>
      </c>
      <c r="I104">
        <v>7</v>
      </c>
      <c r="J104">
        <v>11</v>
      </c>
      <c r="K104">
        <v>37</v>
      </c>
      <c r="L104" s="2">
        <f t="shared" si="4"/>
        <v>0.37</v>
      </c>
      <c r="M104">
        <v>16</v>
      </c>
      <c r="N104">
        <v>8</v>
      </c>
      <c r="O104">
        <v>8</v>
      </c>
      <c r="P104">
        <v>32</v>
      </c>
      <c r="Q104" s="2">
        <f t="shared" si="5"/>
        <v>0.32</v>
      </c>
      <c r="R104">
        <v>14</v>
      </c>
      <c r="S104">
        <v>7</v>
      </c>
      <c r="T104">
        <v>7</v>
      </c>
      <c r="U104" s="3">
        <v>9</v>
      </c>
      <c r="V104" s="3">
        <v>10.666666666666666</v>
      </c>
      <c r="W104" s="3">
        <v>0.33333333333333331</v>
      </c>
      <c r="X104" s="3">
        <v>1.3333333333333333</v>
      </c>
      <c r="Y104" s="3">
        <v>0</v>
      </c>
      <c r="Z104" s="2">
        <v>5.66</v>
      </c>
      <c r="AA104" s="2">
        <v>5.1733333333333329</v>
      </c>
      <c r="AB104" s="2">
        <v>12.203333333333333</v>
      </c>
      <c r="AC104" s="3">
        <v>532.04</v>
      </c>
      <c r="AD104" s="3">
        <v>486.29333333333329</v>
      </c>
      <c r="AE104" s="3">
        <v>0</v>
      </c>
      <c r="AF104" s="3">
        <v>128.78000000000003</v>
      </c>
      <c r="AG104" s="3">
        <v>1147.1133333333332</v>
      </c>
      <c r="AH104" s="4">
        <v>0.60071326666666669</v>
      </c>
    </row>
    <row r="105" spans="1:34" x14ac:dyDescent="0.25">
      <c r="A105">
        <v>2017</v>
      </c>
      <c r="B105">
        <v>178</v>
      </c>
      <c r="C105" s="1">
        <v>42913</v>
      </c>
      <c r="D105" t="s">
        <v>347</v>
      </c>
      <c r="E105">
        <v>3</v>
      </c>
      <c r="F105">
        <v>30</v>
      </c>
      <c r="G105" s="2">
        <f t="shared" si="3"/>
        <v>0.3</v>
      </c>
      <c r="H105">
        <v>16</v>
      </c>
      <c r="I105">
        <v>8</v>
      </c>
      <c r="J105">
        <v>8</v>
      </c>
      <c r="K105">
        <v>38</v>
      </c>
      <c r="L105" s="2">
        <f t="shared" si="4"/>
        <v>0.38</v>
      </c>
      <c r="M105">
        <v>17</v>
      </c>
      <c r="N105">
        <v>8</v>
      </c>
      <c r="O105">
        <v>9</v>
      </c>
      <c r="P105">
        <v>31</v>
      </c>
      <c r="Q105" s="2">
        <f t="shared" si="5"/>
        <v>0.31</v>
      </c>
      <c r="R105">
        <v>13</v>
      </c>
      <c r="S105">
        <v>6</v>
      </c>
      <c r="T105">
        <v>5</v>
      </c>
      <c r="U105" s="3">
        <v>8</v>
      </c>
      <c r="V105" s="3">
        <v>4.666666666666667</v>
      </c>
      <c r="W105" s="3">
        <v>0.33333333333333331</v>
      </c>
      <c r="X105" s="3">
        <v>0.33333333333333331</v>
      </c>
      <c r="Y105" s="3">
        <v>0</v>
      </c>
      <c r="Z105" s="2">
        <v>3.8866666666666667</v>
      </c>
      <c r="AA105" s="2">
        <v>3.22</v>
      </c>
      <c r="AB105" s="2">
        <v>7.3966666666666674</v>
      </c>
      <c r="AC105" s="3">
        <v>365.34666666666669</v>
      </c>
      <c r="AD105" s="3">
        <v>302.68</v>
      </c>
      <c r="AE105" s="3">
        <v>0</v>
      </c>
      <c r="AF105" s="3">
        <v>27.26</v>
      </c>
      <c r="AG105" s="3">
        <v>695.28666666666663</v>
      </c>
      <c r="AH105" s="4">
        <v>0.47668340000000003</v>
      </c>
    </row>
    <row r="106" spans="1:34" x14ac:dyDescent="0.25">
      <c r="A106">
        <v>2017</v>
      </c>
      <c r="B106">
        <v>178</v>
      </c>
      <c r="C106" s="1">
        <v>42913</v>
      </c>
      <c r="D106" t="s">
        <v>348</v>
      </c>
      <c r="E106">
        <v>3</v>
      </c>
      <c r="F106">
        <v>49</v>
      </c>
      <c r="G106" s="2">
        <f t="shared" si="3"/>
        <v>0.49</v>
      </c>
      <c r="H106">
        <v>18</v>
      </c>
      <c r="I106">
        <v>7</v>
      </c>
      <c r="J106">
        <v>11</v>
      </c>
      <c r="K106">
        <v>31</v>
      </c>
      <c r="L106" s="2">
        <f t="shared" si="4"/>
        <v>0.31</v>
      </c>
      <c r="M106">
        <v>14</v>
      </c>
      <c r="N106">
        <v>5</v>
      </c>
      <c r="O106">
        <v>7</v>
      </c>
      <c r="P106">
        <v>56</v>
      </c>
      <c r="Q106" s="2">
        <f t="shared" si="5"/>
        <v>0.56000000000000005</v>
      </c>
      <c r="R106">
        <v>19</v>
      </c>
      <c r="S106">
        <v>7</v>
      </c>
      <c r="T106">
        <v>12</v>
      </c>
      <c r="U106" s="3">
        <v>19</v>
      </c>
      <c r="V106" s="3">
        <v>15.666666666666666</v>
      </c>
      <c r="W106" s="3">
        <v>0</v>
      </c>
      <c r="X106" s="3">
        <v>0.66666666666666663</v>
      </c>
      <c r="Y106" s="3">
        <v>0</v>
      </c>
      <c r="Z106" s="2">
        <v>10.986666666666666</v>
      </c>
      <c r="AA106" s="2">
        <v>10.053333333333333</v>
      </c>
      <c r="AB106" s="2">
        <v>22.143333333333334</v>
      </c>
      <c r="AC106" s="3">
        <v>1032.7466666666669</v>
      </c>
      <c r="AD106" s="3">
        <v>945.01333333333321</v>
      </c>
      <c r="AE106" s="3">
        <v>0</v>
      </c>
      <c r="AF106" s="3">
        <v>103.71333333333332</v>
      </c>
      <c r="AG106" s="3">
        <v>2081.4733333333334</v>
      </c>
      <c r="AH106" s="4">
        <v>1.3078752666666666</v>
      </c>
    </row>
    <row r="107" spans="1:34" x14ac:dyDescent="0.25">
      <c r="A107">
        <v>2017</v>
      </c>
      <c r="B107">
        <v>178</v>
      </c>
      <c r="C107" s="1">
        <v>42913</v>
      </c>
      <c r="D107" t="s">
        <v>349</v>
      </c>
      <c r="E107">
        <v>3</v>
      </c>
      <c r="F107">
        <v>42</v>
      </c>
      <c r="G107" s="2">
        <f t="shared" si="3"/>
        <v>0.42</v>
      </c>
      <c r="H107">
        <v>16</v>
      </c>
      <c r="I107">
        <v>8</v>
      </c>
      <c r="J107">
        <v>8</v>
      </c>
      <c r="K107">
        <v>47</v>
      </c>
      <c r="L107" s="2">
        <f t="shared" si="4"/>
        <v>0.47</v>
      </c>
      <c r="M107">
        <v>19</v>
      </c>
      <c r="N107">
        <v>7</v>
      </c>
      <c r="O107">
        <v>12</v>
      </c>
      <c r="P107">
        <v>61</v>
      </c>
      <c r="Q107" s="2">
        <f t="shared" si="5"/>
        <v>0.61</v>
      </c>
      <c r="R107">
        <v>20</v>
      </c>
      <c r="S107">
        <v>7</v>
      </c>
      <c r="T107">
        <v>13</v>
      </c>
      <c r="U107" s="3">
        <v>16.333333333333332</v>
      </c>
      <c r="V107" s="3">
        <v>14.666666666666666</v>
      </c>
      <c r="W107" s="3">
        <v>0.66666666666666663</v>
      </c>
      <c r="X107" s="3">
        <v>1</v>
      </c>
      <c r="Y107" s="3">
        <v>0</v>
      </c>
      <c r="Z107" s="2">
        <v>12.43</v>
      </c>
      <c r="AA107" s="2">
        <v>12.196666666666667</v>
      </c>
      <c r="AB107" s="2">
        <v>26.533333333333331</v>
      </c>
      <c r="AC107" s="3">
        <v>1168.42</v>
      </c>
      <c r="AD107" s="3">
        <v>1146.4866666666667</v>
      </c>
      <c r="AE107" s="3">
        <v>0</v>
      </c>
      <c r="AF107" s="3">
        <v>179.22666666666669</v>
      </c>
      <c r="AG107" s="3">
        <v>2494.1333333333332</v>
      </c>
      <c r="AH107" s="4">
        <v>1.5457328666666665</v>
      </c>
    </row>
    <row r="108" spans="1:34" x14ac:dyDescent="0.25">
      <c r="A108">
        <v>2017</v>
      </c>
      <c r="B108">
        <v>178</v>
      </c>
      <c r="C108" s="1">
        <v>42913</v>
      </c>
      <c r="D108" t="s">
        <v>350</v>
      </c>
      <c r="E108">
        <v>3</v>
      </c>
      <c r="F108">
        <v>56</v>
      </c>
      <c r="G108" s="2">
        <f t="shared" si="3"/>
        <v>0.56000000000000005</v>
      </c>
      <c r="H108">
        <v>18</v>
      </c>
      <c r="I108">
        <v>7</v>
      </c>
      <c r="J108">
        <v>11</v>
      </c>
      <c r="K108">
        <v>38</v>
      </c>
      <c r="L108" s="2">
        <f t="shared" si="4"/>
        <v>0.38</v>
      </c>
      <c r="M108">
        <v>15</v>
      </c>
      <c r="N108">
        <v>5</v>
      </c>
      <c r="O108">
        <v>9</v>
      </c>
      <c r="P108">
        <v>41</v>
      </c>
      <c r="Q108" s="2">
        <f t="shared" si="5"/>
        <v>0.41</v>
      </c>
      <c r="R108">
        <v>17</v>
      </c>
      <c r="S108">
        <v>7</v>
      </c>
      <c r="T108">
        <v>10</v>
      </c>
      <c r="U108" s="3">
        <v>10.333333333333334</v>
      </c>
      <c r="V108" s="3">
        <v>13.333333333333334</v>
      </c>
      <c r="W108" s="3">
        <v>0</v>
      </c>
      <c r="X108" s="3">
        <v>1.6666666666666667</v>
      </c>
      <c r="Y108" s="3">
        <v>0</v>
      </c>
      <c r="Z108" s="2">
        <v>7.56</v>
      </c>
      <c r="AA108" s="2">
        <v>6.5466666666666669</v>
      </c>
      <c r="AB108" s="2">
        <v>15.143333333333333</v>
      </c>
      <c r="AC108" s="3">
        <v>710.64</v>
      </c>
      <c r="AD108" s="3">
        <v>615.38666666666677</v>
      </c>
      <c r="AE108" s="3">
        <v>0</v>
      </c>
      <c r="AF108" s="3">
        <v>97.446666666666687</v>
      </c>
      <c r="AG108" s="3">
        <v>1423.4733333333334</v>
      </c>
      <c r="AH108" s="4">
        <v>1.0672634666666665</v>
      </c>
    </row>
    <row r="109" spans="1:34" x14ac:dyDescent="0.25">
      <c r="A109">
        <v>2017</v>
      </c>
      <c r="B109">
        <v>178</v>
      </c>
      <c r="C109" s="1">
        <v>42913</v>
      </c>
      <c r="D109" t="s">
        <v>351</v>
      </c>
      <c r="E109">
        <v>3</v>
      </c>
      <c r="F109">
        <v>48</v>
      </c>
      <c r="G109" s="2">
        <f t="shared" si="3"/>
        <v>0.48</v>
      </c>
      <c r="H109">
        <v>18</v>
      </c>
      <c r="I109">
        <v>7</v>
      </c>
      <c r="J109">
        <v>11</v>
      </c>
      <c r="K109">
        <v>53</v>
      </c>
      <c r="L109" s="2">
        <f t="shared" si="4"/>
        <v>0.53</v>
      </c>
      <c r="M109">
        <v>16</v>
      </c>
      <c r="N109">
        <v>7</v>
      </c>
      <c r="O109">
        <v>9</v>
      </c>
      <c r="P109">
        <v>50</v>
      </c>
      <c r="Q109" s="2">
        <f t="shared" si="5"/>
        <v>0.5</v>
      </c>
      <c r="R109">
        <v>19</v>
      </c>
      <c r="S109">
        <v>7</v>
      </c>
      <c r="T109">
        <v>12</v>
      </c>
      <c r="U109" s="3">
        <v>14</v>
      </c>
      <c r="V109" s="3">
        <v>9.3333333333333339</v>
      </c>
      <c r="W109" s="3">
        <v>0.33333333333333331</v>
      </c>
      <c r="X109" s="3">
        <v>0.33333333333333331</v>
      </c>
      <c r="Y109" s="3">
        <v>0</v>
      </c>
      <c r="Z109" s="2">
        <v>9.48</v>
      </c>
      <c r="AA109" s="2">
        <v>8.6966666666666672</v>
      </c>
      <c r="AB109" s="2">
        <v>19.07</v>
      </c>
      <c r="AC109" s="3">
        <v>891.12000000000012</v>
      </c>
      <c r="AD109" s="3">
        <v>817.48666666666668</v>
      </c>
      <c r="AE109" s="3">
        <v>0</v>
      </c>
      <c r="AF109" s="3">
        <v>83.973333333333329</v>
      </c>
      <c r="AG109" s="3">
        <v>1792.5800000000002</v>
      </c>
      <c r="AH109" s="4">
        <v>1.2384030000000001</v>
      </c>
    </row>
    <row r="110" spans="1:34" x14ac:dyDescent="0.25">
      <c r="A110">
        <v>2017</v>
      </c>
      <c r="B110">
        <v>178</v>
      </c>
      <c r="C110" s="1">
        <v>42913</v>
      </c>
      <c r="D110" t="s">
        <v>352</v>
      </c>
      <c r="E110">
        <v>3</v>
      </c>
      <c r="F110">
        <v>60</v>
      </c>
      <c r="G110" s="2">
        <f t="shared" si="3"/>
        <v>0.6</v>
      </c>
      <c r="H110">
        <v>19</v>
      </c>
      <c r="I110">
        <v>7</v>
      </c>
      <c r="J110">
        <v>12</v>
      </c>
      <c r="K110">
        <v>45</v>
      </c>
      <c r="L110" s="2">
        <f t="shared" si="4"/>
        <v>0.45</v>
      </c>
      <c r="M110">
        <v>17</v>
      </c>
      <c r="N110">
        <v>5</v>
      </c>
      <c r="O110">
        <v>12</v>
      </c>
      <c r="P110">
        <v>55</v>
      </c>
      <c r="Q110" s="2">
        <f t="shared" si="5"/>
        <v>0.55000000000000004</v>
      </c>
      <c r="R110">
        <v>19</v>
      </c>
      <c r="S110">
        <v>6</v>
      </c>
      <c r="T110">
        <v>12</v>
      </c>
      <c r="U110" s="3">
        <v>17.666666666666668</v>
      </c>
      <c r="V110" s="3">
        <v>17</v>
      </c>
      <c r="W110" s="3">
        <v>0.33333333333333331</v>
      </c>
      <c r="X110" s="3">
        <v>0.66666666666666663</v>
      </c>
      <c r="Y110" s="3">
        <v>0</v>
      </c>
      <c r="Z110" s="2">
        <v>14.229999999999999</v>
      </c>
      <c r="AA110" s="2">
        <v>13.466666666666667</v>
      </c>
      <c r="AB110" s="2">
        <v>29.14</v>
      </c>
      <c r="AC110" s="3">
        <v>1337.62</v>
      </c>
      <c r="AD110" s="3">
        <v>1265.8666666666668</v>
      </c>
      <c r="AE110" s="3">
        <v>0</v>
      </c>
      <c r="AF110" s="3">
        <v>135.67333333333335</v>
      </c>
      <c r="AG110" s="3">
        <v>2739.16</v>
      </c>
      <c r="AH110" s="4">
        <v>1.7894216000000001</v>
      </c>
    </row>
    <row r="111" spans="1:34" x14ac:dyDescent="0.25">
      <c r="A111">
        <v>2017</v>
      </c>
      <c r="B111">
        <v>178</v>
      </c>
      <c r="C111" s="1">
        <v>42913</v>
      </c>
      <c r="D111" t="s">
        <v>353</v>
      </c>
      <c r="E111">
        <v>3</v>
      </c>
      <c r="F111">
        <v>48</v>
      </c>
      <c r="G111" s="2">
        <f t="shared" si="3"/>
        <v>0.48</v>
      </c>
      <c r="H111">
        <v>19</v>
      </c>
      <c r="I111">
        <v>8</v>
      </c>
      <c r="J111">
        <v>11</v>
      </c>
      <c r="K111">
        <v>61</v>
      </c>
      <c r="L111" s="2">
        <f t="shared" si="4"/>
        <v>0.61</v>
      </c>
      <c r="M111">
        <v>19</v>
      </c>
      <c r="N111">
        <v>7</v>
      </c>
      <c r="O111">
        <v>12</v>
      </c>
      <c r="P111">
        <v>50</v>
      </c>
      <c r="Q111" s="2">
        <f t="shared" si="5"/>
        <v>0.5</v>
      </c>
      <c r="R111">
        <v>19</v>
      </c>
      <c r="S111">
        <v>8</v>
      </c>
      <c r="T111">
        <v>11</v>
      </c>
      <c r="U111" s="3">
        <v>14.666666666666666</v>
      </c>
      <c r="V111" s="3">
        <v>16.333333333333332</v>
      </c>
      <c r="W111" s="3">
        <v>0.33333333333333331</v>
      </c>
      <c r="X111" s="3">
        <v>1</v>
      </c>
      <c r="Y111" s="3">
        <v>0</v>
      </c>
      <c r="Z111" s="2">
        <v>14.496666666666668</v>
      </c>
      <c r="AA111" s="2">
        <v>13.863333333333335</v>
      </c>
      <c r="AB111" s="2">
        <v>29.74666666666667</v>
      </c>
      <c r="AC111" s="3">
        <v>1362.6866666666667</v>
      </c>
      <c r="AD111" s="3">
        <v>1303.1533333333336</v>
      </c>
      <c r="AE111" s="3">
        <v>0</v>
      </c>
      <c r="AF111" s="3">
        <v>130.34666666666666</v>
      </c>
      <c r="AG111" s="3">
        <v>2796.186666666667</v>
      </c>
      <c r="AH111" s="4">
        <v>1.7609866000000001</v>
      </c>
    </row>
    <row r="112" spans="1:34" x14ac:dyDescent="0.25">
      <c r="A112">
        <v>2017</v>
      </c>
      <c r="B112">
        <v>178</v>
      </c>
      <c r="C112" s="1">
        <v>42913</v>
      </c>
      <c r="D112" t="s">
        <v>354</v>
      </c>
      <c r="E112">
        <v>3</v>
      </c>
      <c r="F112">
        <v>29</v>
      </c>
      <c r="G112" s="2">
        <f t="shared" si="3"/>
        <v>0.28999999999999998</v>
      </c>
      <c r="H112">
        <v>15</v>
      </c>
      <c r="I112">
        <v>10</v>
      </c>
      <c r="J112">
        <v>5</v>
      </c>
      <c r="K112">
        <v>39</v>
      </c>
      <c r="L112" s="2">
        <f t="shared" si="4"/>
        <v>0.39</v>
      </c>
      <c r="M112">
        <v>19</v>
      </c>
      <c r="N112">
        <v>9</v>
      </c>
      <c r="O112">
        <v>10</v>
      </c>
      <c r="P112">
        <v>58</v>
      </c>
      <c r="Q112" s="2">
        <f t="shared" si="5"/>
        <v>0.57999999999999996</v>
      </c>
      <c r="R112">
        <v>20</v>
      </c>
      <c r="S112">
        <v>7</v>
      </c>
      <c r="T112">
        <v>13</v>
      </c>
      <c r="U112" s="3">
        <v>13.666666666666666</v>
      </c>
      <c r="V112" s="3">
        <v>14.333333333333334</v>
      </c>
      <c r="W112" s="3">
        <v>1</v>
      </c>
      <c r="X112" s="3">
        <v>0.33333333333333331</v>
      </c>
      <c r="Y112" s="3">
        <v>0</v>
      </c>
      <c r="Z112" s="2">
        <v>9.9700000000000006</v>
      </c>
      <c r="AA112" s="2">
        <v>8.8699999999999992</v>
      </c>
      <c r="AB112" s="2">
        <v>20.056666666666665</v>
      </c>
      <c r="AC112" s="3">
        <v>937.18000000000029</v>
      </c>
      <c r="AD112" s="3">
        <v>833.78</v>
      </c>
      <c r="AE112" s="3">
        <v>0</v>
      </c>
      <c r="AF112" s="3">
        <v>114.36666666666667</v>
      </c>
      <c r="AG112" s="3">
        <v>1885.3266666666668</v>
      </c>
      <c r="AH112" s="4">
        <v>1.2579832</v>
      </c>
    </row>
    <row r="113" spans="1:34" x14ac:dyDescent="0.25">
      <c r="A113">
        <v>2017</v>
      </c>
      <c r="B113">
        <v>178</v>
      </c>
      <c r="C113" s="1">
        <v>42913</v>
      </c>
      <c r="D113" t="s">
        <v>355</v>
      </c>
      <c r="E113">
        <v>3</v>
      </c>
      <c r="F113">
        <v>58</v>
      </c>
      <c r="G113" s="2">
        <f t="shared" si="3"/>
        <v>0.57999999999999996</v>
      </c>
      <c r="H113">
        <v>20</v>
      </c>
      <c r="I113">
        <v>7</v>
      </c>
      <c r="J113">
        <v>13</v>
      </c>
      <c r="K113">
        <v>53</v>
      </c>
      <c r="L113" s="2">
        <f t="shared" si="4"/>
        <v>0.53</v>
      </c>
      <c r="M113">
        <v>20</v>
      </c>
      <c r="N113">
        <v>7</v>
      </c>
      <c r="O113">
        <v>13</v>
      </c>
      <c r="P113">
        <v>36</v>
      </c>
      <c r="Q113" s="2">
        <f t="shared" si="5"/>
        <v>0.36</v>
      </c>
      <c r="R113">
        <v>18</v>
      </c>
      <c r="S113">
        <v>7</v>
      </c>
      <c r="T113">
        <v>11</v>
      </c>
      <c r="U113" s="3">
        <v>15</v>
      </c>
      <c r="V113" s="3">
        <v>21.666666666666668</v>
      </c>
      <c r="W113" s="3">
        <v>0</v>
      </c>
      <c r="X113" s="3">
        <v>1.3333333333333333</v>
      </c>
      <c r="Y113" s="3">
        <v>0</v>
      </c>
      <c r="Z113" s="2">
        <v>12.906666666666666</v>
      </c>
      <c r="AA113" s="2">
        <v>11.479999999999999</v>
      </c>
      <c r="AB113" s="2">
        <v>26.153333333333332</v>
      </c>
      <c r="AC113" s="3">
        <v>1213.2266666666667</v>
      </c>
      <c r="AD113" s="3">
        <v>1079.1199999999999</v>
      </c>
      <c r="AE113" s="3">
        <v>0</v>
      </c>
      <c r="AF113" s="3">
        <v>166.06666666666666</v>
      </c>
      <c r="AG113" s="3">
        <v>2458.413333333333</v>
      </c>
      <c r="AH113" s="4">
        <v>1.6752429333333334</v>
      </c>
    </row>
    <row r="114" spans="1:34" x14ac:dyDescent="0.25">
      <c r="A114">
        <v>2017</v>
      </c>
      <c r="B114">
        <v>178</v>
      </c>
      <c r="C114" s="1">
        <v>42913</v>
      </c>
      <c r="D114" t="s">
        <v>356</v>
      </c>
      <c r="E114">
        <v>3</v>
      </c>
      <c r="F114">
        <v>50</v>
      </c>
      <c r="G114" s="2">
        <f t="shared" si="3"/>
        <v>0.5</v>
      </c>
      <c r="H114">
        <v>19</v>
      </c>
      <c r="I114">
        <v>7</v>
      </c>
      <c r="J114">
        <v>12</v>
      </c>
      <c r="K114">
        <v>43</v>
      </c>
      <c r="L114" s="2">
        <f t="shared" si="4"/>
        <v>0.43</v>
      </c>
      <c r="M114">
        <v>17</v>
      </c>
      <c r="N114">
        <v>6</v>
      </c>
      <c r="O114">
        <v>11</v>
      </c>
      <c r="P114">
        <v>53</v>
      </c>
      <c r="Q114" s="2">
        <f t="shared" si="5"/>
        <v>0.53</v>
      </c>
      <c r="R114">
        <v>20</v>
      </c>
      <c r="S114">
        <v>7</v>
      </c>
      <c r="T114">
        <v>13</v>
      </c>
      <c r="U114" s="3">
        <v>20</v>
      </c>
      <c r="V114" s="3">
        <v>19</v>
      </c>
      <c r="W114" s="3">
        <v>0.66666666666666663</v>
      </c>
      <c r="X114" s="3">
        <v>1.6666666666666667</v>
      </c>
      <c r="Y114" s="3">
        <v>0</v>
      </c>
      <c r="Z114" s="2">
        <v>13.313333333333333</v>
      </c>
      <c r="AA114" s="2">
        <v>12.32</v>
      </c>
      <c r="AB114" s="2">
        <v>27.703333333333333</v>
      </c>
      <c r="AC114" s="3">
        <v>1251.4533333333334</v>
      </c>
      <c r="AD114" s="3">
        <v>1158.0800000000002</v>
      </c>
      <c r="AE114" s="3">
        <v>0</v>
      </c>
      <c r="AF114" s="3">
        <v>194.57999999999998</v>
      </c>
      <c r="AG114" s="3">
        <v>2604.1133333333337</v>
      </c>
      <c r="AH114" s="4">
        <v>1.6299474666666669</v>
      </c>
    </row>
    <row r="115" spans="1:34" x14ac:dyDescent="0.25">
      <c r="A115">
        <v>2017</v>
      </c>
      <c r="B115">
        <v>178</v>
      </c>
      <c r="C115" s="1">
        <v>42913</v>
      </c>
      <c r="D115" t="s">
        <v>357</v>
      </c>
      <c r="E115">
        <v>3</v>
      </c>
      <c r="F115">
        <v>50</v>
      </c>
      <c r="G115" s="2">
        <f t="shared" si="3"/>
        <v>0.5</v>
      </c>
      <c r="H115">
        <v>18</v>
      </c>
      <c r="I115">
        <v>6</v>
      </c>
      <c r="J115">
        <v>12</v>
      </c>
      <c r="K115">
        <v>47</v>
      </c>
      <c r="L115" s="2">
        <f t="shared" si="4"/>
        <v>0.47</v>
      </c>
      <c r="M115">
        <v>20</v>
      </c>
      <c r="N115">
        <v>7</v>
      </c>
      <c r="O115">
        <v>13</v>
      </c>
      <c r="P115">
        <v>42</v>
      </c>
      <c r="Q115" s="2">
        <f t="shared" si="5"/>
        <v>0.42</v>
      </c>
      <c r="R115">
        <v>17</v>
      </c>
      <c r="S115">
        <v>5</v>
      </c>
      <c r="T115">
        <v>12</v>
      </c>
      <c r="U115" s="3">
        <v>15</v>
      </c>
      <c r="V115" s="3">
        <v>13</v>
      </c>
      <c r="W115" s="3">
        <v>0</v>
      </c>
      <c r="X115" s="3">
        <v>1</v>
      </c>
      <c r="Y115" s="3">
        <v>0</v>
      </c>
      <c r="Z115" s="2">
        <v>10.143333333333333</v>
      </c>
      <c r="AA115" s="2">
        <v>8.8800000000000008</v>
      </c>
      <c r="AB115" s="2">
        <v>20.293333333333333</v>
      </c>
      <c r="AC115" s="3">
        <v>953.47333333333324</v>
      </c>
      <c r="AD115" s="3">
        <v>834.72</v>
      </c>
      <c r="AE115" s="3">
        <v>0</v>
      </c>
      <c r="AF115" s="3">
        <v>119.38</v>
      </c>
      <c r="AG115" s="3">
        <v>1907.5733333333333</v>
      </c>
      <c r="AH115" s="4">
        <v>1.1885391333333335</v>
      </c>
    </row>
    <row r="116" spans="1:34" x14ac:dyDescent="0.25">
      <c r="A116">
        <v>2017</v>
      </c>
      <c r="B116">
        <v>178</v>
      </c>
      <c r="C116" s="1">
        <v>42913</v>
      </c>
      <c r="D116" t="s">
        <v>358</v>
      </c>
      <c r="E116">
        <v>3</v>
      </c>
      <c r="F116">
        <v>31</v>
      </c>
      <c r="G116" s="2">
        <f t="shared" si="3"/>
        <v>0.31</v>
      </c>
      <c r="H116">
        <v>15</v>
      </c>
      <c r="I116">
        <v>6</v>
      </c>
      <c r="J116">
        <v>9</v>
      </c>
      <c r="K116">
        <v>29</v>
      </c>
      <c r="L116" s="2">
        <f t="shared" si="4"/>
        <v>0.28999999999999998</v>
      </c>
      <c r="M116">
        <v>16</v>
      </c>
      <c r="N116">
        <v>10</v>
      </c>
      <c r="O116">
        <v>6</v>
      </c>
      <c r="P116">
        <v>34</v>
      </c>
      <c r="Q116" s="2">
        <f t="shared" si="5"/>
        <v>0.34</v>
      </c>
      <c r="R116">
        <v>15</v>
      </c>
      <c r="S116">
        <v>10</v>
      </c>
      <c r="T116">
        <v>5</v>
      </c>
      <c r="U116" s="3">
        <v>5.333333333333333</v>
      </c>
      <c r="V116" s="3">
        <v>8.3333333333333339</v>
      </c>
      <c r="W116" s="3">
        <v>0</v>
      </c>
      <c r="X116" s="3">
        <v>2</v>
      </c>
      <c r="Y116" s="3">
        <v>0</v>
      </c>
      <c r="Z116" s="2">
        <v>6.1966666666666663</v>
      </c>
      <c r="AA116" s="2">
        <v>5.3</v>
      </c>
      <c r="AB116" s="2">
        <v>12.86</v>
      </c>
      <c r="AC116" s="3">
        <v>582.48666666666668</v>
      </c>
      <c r="AD116" s="3">
        <v>498.20000000000005</v>
      </c>
      <c r="AE116" s="3">
        <v>0</v>
      </c>
      <c r="AF116" s="3">
        <v>128.15333333333334</v>
      </c>
      <c r="AG116" s="3">
        <v>1208.8400000000001</v>
      </c>
      <c r="AH116" s="4">
        <v>0.70753486666666665</v>
      </c>
    </row>
    <row r="117" spans="1:34" x14ac:dyDescent="0.25">
      <c r="A117">
        <v>2017</v>
      </c>
      <c r="B117">
        <v>178</v>
      </c>
      <c r="C117" s="1">
        <v>42913</v>
      </c>
      <c r="D117" t="s">
        <v>359</v>
      </c>
      <c r="E117">
        <v>3</v>
      </c>
      <c r="F117">
        <v>38</v>
      </c>
      <c r="G117" s="2">
        <f t="shared" si="3"/>
        <v>0.38</v>
      </c>
      <c r="H117">
        <v>17</v>
      </c>
      <c r="I117">
        <v>7</v>
      </c>
      <c r="J117">
        <v>10</v>
      </c>
      <c r="K117">
        <v>40</v>
      </c>
      <c r="L117" s="2">
        <f t="shared" si="4"/>
        <v>0.4</v>
      </c>
      <c r="M117">
        <v>17</v>
      </c>
      <c r="N117">
        <v>7</v>
      </c>
      <c r="O117">
        <v>10</v>
      </c>
      <c r="P117">
        <v>40</v>
      </c>
      <c r="Q117" s="2">
        <f t="shared" si="5"/>
        <v>0.4</v>
      </c>
      <c r="R117">
        <v>18</v>
      </c>
      <c r="S117">
        <v>6</v>
      </c>
      <c r="T117">
        <v>12</v>
      </c>
      <c r="U117" s="3">
        <v>11</v>
      </c>
      <c r="V117" s="3">
        <v>10.666666666666666</v>
      </c>
      <c r="W117" s="3">
        <v>0.33333333333333331</v>
      </c>
      <c r="X117" s="3">
        <v>1.3333333333333333</v>
      </c>
      <c r="Y117" s="3">
        <v>0</v>
      </c>
      <c r="Z117" s="2">
        <v>7.8966666666666674</v>
      </c>
      <c r="AA117" s="2">
        <v>6.5133333333333328</v>
      </c>
      <c r="AB117" s="2">
        <v>15.733333333333334</v>
      </c>
      <c r="AC117" s="3">
        <v>742.28666666666675</v>
      </c>
      <c r="AD117" s="3">
        <v>612.25333333333333</v>
      </c>
      <c r="AE117" s="3">
        <v>0</v>
      </c>
      <c r="AF117" s="3">
        <v>124.39333333333333</v>
      </c>
      <c r="AG117" s="3">
        <v>1478.9333333333334</v>
      </c>
      <c r="AH117" s="4">
        <v>0.92110599999999998</v>
      </c>
    </row>
    <row r="118" spans="1:34" x14ac:dyDescent="0.25">
      <c r="A118">
        <v>2017</v>
      </c>
      <c r="B118">
        <v>178</v>
      </c>
      <c r="C118" s="1">
        <v>42913</v>
      </c>
      <c r="D118" t="s">
        <v>360</v>
      </c>
      <c r="E118">
        <v>3</v>
      </c>
      <c r="F118">
        <v>42</v>
      </c>
      <c r="G118" s="2">
        <f t="shared" si="3"/>
        <v>0.42</v>
      </c>
      <c r="H118">
        <v>17</v>
      </c>
      <c r="I118">
        <v>8</v>
      </c>
      <c r="J118">
        <v>9</v>
      </c>
      <c r="K118">
        <v>36</v>
      </c>
      <c r="L118" s="2">
        <f t="shared" si="4"/>
        <v>0.36</v>
      </c>
      <c r="M118">
        <v>14</v>
      </c>
      <c r="N118">
        <v>8</v>
      </c>
      <c r="O118">
        <v>6</v>
      </c>
      <c r="P118">
        <v>33</v>
      </c>
      <c r="Q118" s="2">
        <f t="shared" si="5"/>
        <v>0.33</v>
      </c>
      <c r="R118">
        <v>14</v>
      </c>
      <c r="S118">
        <v>7</v>
      </c>
      <c r="T118">
        <v>7</v>
      </c>
      <c r="U118" s="3">
        <v>5.333333333333333</v>
      </c>
      <c r="V118" s="3">
        <v>8.6666666666666661</v>
      </c>
      <c r="W118" s="3">
        <v>0</v>
      </c>
      <c r="X118" s="3">
        <v>0.66666666666666663</v>
      </c>
      <c r="Y118" s="3">
        <v>0</v>
      </c>
      <c r="Z118" s="2">
        <v>6.5233333333333334</v>
      </c>
      <c r="AA118" s="2">
        <v>5.4766666666666666</v>
      </c>
      <c r="AB118" s="2">
        <v>12.87</v>
      </c>
      <c r="AC118" s="3">
        <v>613.19333333333338</v>
      </c>
      <c r="AD118" s="3">
        <v>514.80666666666662</v>
      </c>
      <c r="AE118" s="3">
        <v>0</v>
      </c>
      <c r="AF118" s="3">
        <v>81.78</v>
      </c>
      <c r="AG118" s="3">
        <v>1209.78</v>
      </c>
      <c r="AH118" s="4">
        <v>0.78491253333333333</v>
      </c>
    </row>
    <row r="119" spans="1:34" x14ac:dyDescent="0.25">
      <c r="A119">
        <v>2017</v>
      </c>
      <c r="B119">
        <v>178</v>
      </c>
      <c r="C119" s="1">
        <v>42913</v>
      </c>
      <c r="D119" t="s">
        <v>361</v>
      </c>
      <c r="E119">
        <v>3</v>
      </c>
      <c r="F119">
        <v>58</v>
      </c>
      <c r="G119" s="2">
        <f t="shared" si="3"/>
        <v>0.57999999999999996</v>
      </c>
      <c r="H119">
        <v>19</v>
      </c>
      <c r="I119">
        <v>6</v>
      </c>
      <c r="J119">
        <v>13</v>
      </c>
      <c r="K119">
        <v>56</v>
      </c>
      <c r="L119" s="2">
        <f t="shared" si="4"/>
        <v>0.56000000000000005</v>
      </c>
      <c r="M119">
        <v>15</v>
      </c>
      <c r="N119">
        <v>8</v>
      </c>
      <c r="O119">
        <v>7</v>
      </c>
      <c r="P119">
        <v>60</v>
      </c>
      <c r="Q119" s="2">
        <f t="shared" si="5"/>
        <v>0.6</v>
      </c>
      <c r="R119">
        <v>15</v>
      </c>
      <c r="S119">
        <v>7</v>
      </c>
      <c r="T119">
        <v>8</v>
      </c>
      <c r="U119" s="3">
        <v>12.333333333333334</v>
      </c>
      <c r="V119" s="3">
        <v>8.3333333333333339</v>
      </c>
      <c r="W119" s="3">
        <v>0.33333333333333331</v>
      </c>
      <c r="X119" s="3">
        <v>1</v>
      </c>
      <c r="Y119" s="3">
        <v>0</v>
      </c>
      <c r="Z119" s="2">
        <v>9.9033333333333342</v>
      </c>
      <c r="AA119" s="2">
        <v>9.3266666666666662</v>
      </c>
      <c r="AB119" s="2">
        <v>20.113333333333333</v>
      </c>
      <c r="AC119" s="3">
        <v>930.9133333333333</v>
      </c>
      <c r="AD119" s="3">
        <v>876.70666666666659</v>
      </c>
      <c r="AE119" s="3">
        <v>0</v>
      </c>
      <c r="AF119" s="3">
        <v>83.033333333333346</v>
      </c>
      <c r="AG119" s="3">
        <v>1890.6533333333332</v>
      </c>
      <c r="AH119" s="4">
        <v>1.5315075333333334</v>
      </c>
    </row>
    <row r="120" spans="1:34" x14ac:dyDescent="0.25">
      <c r="A120">
        <v>2017</v>
      </c>
      <c r="B120">
        <v>178</v>
      </c>
      <c r="C120" s="1">
        <v>42913</v>
      </c>
      <c r="D120" t="s">
        <v>362</v>
      </c>
      <c r="E120">
        <v>3</v>
      </c>
      <c r="F120">
        <v>43</v>
      </c>
      <c r="G120" s="2">
        <f t="shared" si="3"/>
        <v>0.43</v>
      </c>
      <c r="H120">
        <v>17</v>
      </c>
      <c r="I120">
        <v>7</v>
      </c>
      <c r="J120">
        <v>10</v>
      </c>
      <c r="K120">
        <v>35</v>
      </c>
      <c r="L120" s="2">
        <f t="shared" si="4"/>
        <v>0.35</v>
      </c>
      <c r="M120">
        <v>10</v>
      </c>
      <c r="N120">
        <v>7</v>
      </c>
      <c r="O120">
        <v>8</v>
      </c>
      <c r="P120">
        <v>37</v>
      </c>
      <c r="Q120" s="2">
        <f t="shared" si="5"/>
        <v>0.37</v>
      </c>
      <c r="R120">
        <v>15</v>
      </c>
      <c r="S120">
        <v>7</v>
      </c>
      <c r="T120">
        <v>8</v>
      </c>
      <c r="U120" s="3">
        <v>8.3333333333333339</v>
      </c>
      <c r="V120" s="3">
        <v>6.666666666666667</v>
      </c>
      <c r="W120" s="3">
        <v>0</v>
      </c>
      <c r="X120" s="3">
        <v>0</v>
      </c>
      <c r="Y120" s="3">
        <v>0</v>
      </c>
      <c r="Z120" s="2">
        <v>5.6099999999999994</v>
      </c>
      <c r="AA120" s="2">
        <v>4.8766666666666669</v>
      </c>
      <c r="AB120" s="2">
        <v>11.030000000000001</v>
      </c>
      <c r="AC120" s="3">
        <v>527.33999999999992</v>
      </c>
      <c r="AD120" s="3">
        <v>458.40666666666675</v>
      </c>
      <c r="AE120" s="3">
        <v>0</v>
      </c>
      <c r="AF120" s="3">
        <v>51.073333333333345</v>
      </c>
      <c r="AG120" s="3">
        <v>1036.82</v>
      </c>
      <c r="AH120" s="4">
        <v>0.67800946666666673</v>
      </c>
    </row>
    <row r="121" spans="1:34" x14ac:dyDescent="0.25">
      <c r="A121">
        <v>2017</v>
      </c>
      <c r="B121">
        <v>178</v>
      </c>
      <c r="C121" s="1">
        <v>42913</v>
      </c>
      <c r="D121" t="s">
        <v>363</v>
      </c>
      <c r="E121">
        <v>3</v>
      </c>
      <c r="F121">
        <v>53</v>
      </c>
      <c r="G121" s="2">
        <f t="shared" si="3"/>
        <v>0.53</v>
      </c>
      <c r="H121">
        <v>17</v>
      </c>
      <c r="I121">
        <v>7</v>
      </c>
      <c r="J121">
        <v>10</v>
      </c>
      <c r="K121">
        <v>38</v>
      </c>
      <c r="L121" s="2">
        <f t="shared" si="4"/>
        <v>0.38</v>
      </c>
      <c r="M121">
        <v>17</v>
      </c>
      <c r="N121">
        <v>7</v>
      </c>
      <c r="O121">
        <v>10</v>
      </c>
      <c r="P121">
        <v>46</v>
      </c>
      <c r="Q121" s="2">
        <f t="shared" si="5"/>
        <v>0.46</v>
      </c>
      <c r="R121">
        <v>19</v>
      </c>
      <c r="S121">
        <v>6</v>
      </c>
      <c r="T121">
        <v>13</v>
      </c>
      <c r="U121" s="3">
        <v>11</v>
      </c>
      <c r="V121" s="3">
        <v>14</v>
      </c>
      <c r="W121" s="3">
        <v>0</v>
      </c>
      <c r="X121" s="3">
        <v>0.66666666666666663</v>
      </c>
      <c r="Y121" s="3">
        <v>0</v>
      </c>
      <c r="Z121" s="2">
        <v>9.9166666666666661</v>
      </c>
      <c r="AA121" s="2">
        <v>8.49</v>
      </c>
      <c r="AB121" s="2">
        <v>19.376666666666669</v>
      </c>
      <c r="AC121" s="3">
        <v>932.16666666666652</v>
      </c>
      <c r="AD121" s="3">
        <v>798.06000000000017</v>
      </c>
      <c r="AE121" s="3">
        <v>0</v>
      </c>
      <c r="AF121" s="3">
        <v>91.179999999999993</v>
      </c>
      <c r="AG121" s="3">
        <v>1821.4066666666668</v>
      </c>
      <c r="AH121" s="4">
        <v>1.2139003333333336</v>
      </c>
    </row>
    <row r="122" spans="1:34" x14ac:dyDescent="0.25">
      <c r="A122">
        <v>2017</v>
      </c>
      <c r="B122">
        <v>178</v>
      </c>
      <c r="C122" s="1">
        <v>42913</v>
      </c>
      <c r="D122" t="s">
        <v>364</v>
      </c>
      <c r="E122">
        <v>3</v>
      </c>
      <c r="F122">
        <v>53</v>
      </c>
      <c r="G122" s="2">
        <f t="shared" si="3"/>
        <v>0.53</v>
      </c>
      <c r="H122">
        <v>18</v>
      </c>
      <c r="I122">
        <v>7</v>
      </c>
      <c r="J122">
        <v>11</v>
      </c>
      <c r="K122">
        <v>50</v>
      </c>
      <c r="L122" s="2">
        <f t="shared" si="4"/>
        <v>0.5</v>
      </c>
      <c r="M122">
        <v>19</v>
      </c>
      <c r="N122">
        <v>7</v>
      </c>
      <c r="O122">
        <v>12</v>
      </c>
      <c r="P122">
        <v>55</v>
      </c>
      <c r="Q122" s="2">
        <f t="shared" si="5"/>
        <v>0.55000000000000004</v>
      </c>
      <c r="R122">
        <v>19</v>
      </c>
      <c r="S122">
        <v>5</v>
      </c>
      <c r="T122">
        <v>13</v>
      </c>
      <c r="U122" s="3">
        <v>21.333333333333332</v>
      </c>
      <c r="V122" s="3">
        <v>19.666666666666668</v>
      </c>
      <c r="W122" s="3">
        <v>0.33333333333333331</v>
      </c>
      <c r="X122" s="3">
        <v>1</v>
      </c>
      <c r="Y122" s="3">
        <v>0</v>
      </c>
      <c r="Z122" s="2">
        <v>14.686666666666667</v>
      </c>
      <c r="AA122" s="2">
        <v>8.0366666666666671</v>
      </c>
      <c r="AB122" s="2">
        <v>24.183333333333334</v>
      </c>
      <c r="AC122" s="3">
        <v>1380.5466666666669</v>
      </c>
      <c r="AD122" s="3">
        <v>755.44666666666672</v>
      </c>
      <c r="AE122" s="3">
        <v>0</v>
      </c>
      <c r="AF122" s="3">
        <v>137.24</v>
      </c>
      <c r="AG122" s="3">
        <v>2273.2333333333336</v>
      </c>
      <c r="AH122" s="4">
        <v>1.946915466666667</v>
      </c>
    </row>
    <row r="123" spans="1:34" x14ac:dyDescent="0.25">
      <c r="A123">
        <v>2017</v>
      </c>
      <c r="B123">
        <v>178</v>
      </c>
      <c r="C123" s="1">
        <v>42913</v>
      </c>
      <c r="D123" t="s">
        <v>365</v>
      </c>
      <c r="E123">
        <v>3</v>
      </c>
      <c r="F123">
        <v>36</v>
      </c>
      <c r="G123" s="2">
        <f t="shared" si="3"/>
        <v>0.36</v>
      </c>
      <c r="H123">
        <v>16</v>
      </c>
      <c r="I123">
        <v>6</v>
      </c>
      <c r="J123">
        <v>10</v>
      </c>
      <c r="K123">
        <v>37</v>
      </c>
      <c r="L123" s="2">
        <f t="shared" si="4"/>
        <v>0.37</v>
      </c>
      <c r="M123">
        <v>16</v>
      </c>
      <c r="N123">
        <v>7</v>
      </c>
      <c r="O123">
        <v>9</v>
      </c>
      <c r="P123">
        <v>39</v>
      </c>
      <c r="Q123" s="2">
        <f t="shared" si="5"/>
        <v>0.39</v>
      </c>
      <c r="R123">
        <v>18</v>
      </c>
      <c r="S123">
        <v>6</v>
      </c>
      <c r="T123">
        <v>12</v>
      </c>
      <c r="U123" s="3">
        <v>13.333333333333334</v>
      </c>
      <c r="V123" s="3">
        <v>14.333333333333334</v>
      </c>
      <c r="W123" s="3">
        <v>0.33333333333333331</v>
      </c>
      <c r="X123" s="3">
        <v>1.6666666666666667</v>
      </c>
      <c r="Y123" s="3">
        <v>0</v>
      </c>
      <c r="Z123" s="2">
        <v>7.9633333333333338</v>
      </c>
      <c r="AA123" s="2">
        <v>13.75</v>
      </c>
      <c r="AB123" s="2">
        <v>23.666666666666668</v>
      </c>
      <c r="AC123" s="3">
        <v>748.5533333333334</v>
      </c>
      <c r="AD123" s="3">
        <v>1292.5</v>
      </c>
      <c r="AE123" s="3">
        <v>0</v>
      </c>
      <c r="AF123" s="3">
        <v>183.61333333333334</v>
      </c>
      <c r="AG123" s="3">
        <v>2224.6666666666665</v>
      </c>
      <c r="AH123" s="4">
        <v>0.93370513333333327</v>
      </c>
    </row>
    <row r="124" spans="1:34" x14ac:dyDescent="0.25">
      <c r="A124">
        <v>2017</v>
      </c>
      <c r="B124">
        <v>178</v>
      </c>
      <c r="C124" s="1">
        <v>42913</v>
      </c>
      <c r="D124" t="s">
        <v>366</v>
      </c>
      <c r="E124">
        <v>3</v>
      </c>
      <c r="F124">
        <v>57</v>
      </c>
      <c r="G124" s="2">
        <f t="shared" si="3"/>
        <v>0.56999999999999995</v>
      </c>
      <c r="H124">
        <v>20</v>
      </c>
      <c r="I124">
        <v>7</v>
      </c>
      <c r="J124">
        <v>13</v>
      </c>
      <c r="K124">
        <v>56</v>
      </c>
      <c r="L124" s="2">
        <f t="shared" si="4"/>
        <v>0.56000000000000005</v>
      </c>
      <c r="M124">
        <v>15</v>
      </c>
      <c r="N124">
        <v>5</v>
      </c>
      <c r="O124">
        <v>10</v>
      </c>
      <c r="P124">
        <v>56</v>
      </c>
      <c r="Q124" s="2">
        <f t="shared" si="5"/>
        <v>0.56000000000000005</v>
      </c>
      <c r="R124">
        <v>18</v>
      </c>
      <c r="S124">
        <v>6</v>
      </c>
      <c r="T124">
        <v>12</v>
      </c>
      <c r="U124" s="3">
        <v>12.666666666666666</v>
      </c>
      <c r="V124" s="3">
        <v>14.666666666666666</v>
      </c>
      <c r="W124" s="3">
        <v>0.33333333333333331</v>
      </c>
      <c r="X124" s="3">
        <v>0</v>
      </c>
      <c r="Y124" s="3">
        <v>0</v>
      </c>
      <c r="Z124" s="2">
        <v>8.7966666666666669</v>
      </c>
      <c r="AA124" s="2">
        <v>7.0933333333333337</v>
      </c>
      <c r="AB124" s="2">
        <v>16.593333333333334</v>
      </c>
      <c r="AC124" s="3">
        <v>826.88666666666666</v>
      </c>
      <c r="AD124" s="3">
        <v>666.77333333333343</v>
      </c>
      <c r="AE124" s="3">
        <v>0</v>
      </c>
      <c r="AF124" s="3">
        <v>66.113333333333358</v>
      </c>
      <c r="AG124" s="3">
        <v>1559.7733333333335</v>
      </c>
      <c r="AH124" s="4">
        <v>1.3870483333333332</v>
      </c>
    </row>
    <row r="125" spans="1:34" x14ac:dyDescent="0.25">
      <c r="A125">
        <v>2017</v>
      </c>
      <c r="B125">
        <v>178</v>
      </c>
      <c r="C125" s="1">
        <v>42913</v>
      </c>
      <c r="D125" t="s">
        <v>367</v>
      </c>
      <c r="E125">
        <v>3</v>
      </c>
      <c r="F125">
        <v>56</v>
      </c>
      <c r="G125" s="2">
        <f t="shared" si="3"/>
        <v>0.56000000000000005</v>
      </c>
      <c r="H125">
        <v>18</v>
      </c>
      <c r="I125">
        <v>6</v>
      </c>
      <c r="J125">
        <v>12</v>
      </c>
      <c r="K125">
        <v>49</v>
      </c>
      <c r="L125" s="2">
        <f t="shared" si="4"/>
        <v>0.49</v>
      </c>
      <c r="M125">
        <v>19</v>
      </c>
      <c r="N125">
        <v>8</v>
      </c>
      <c r="O125">
        <v>11</v>
      </c>
      <c r="P125">
        <v>54</v>
      </c>
      <c r="Q125" s="2">
        <f t="shared" si="5"/>
        <v>0.54</v>
      </c>
      <c r="R125">
        <v>18</v>
      </c>
      <c r="S125">
        <v>7</v>
      </c>
      <c r="T125">
        <v>11</v>
      </c>
      <c r="U125" s="3">
        <v>21.666666666666668</v>
      </c>
      <c r="V125" s="3">
        <v>14</v>
      </c>
      <c r="W125" s="3">
        <v>0</v>
      </c>
      <c r="X125" s="3">
        <v>0.66666666666666663</v>
      </c>
      <c r="Y125" s="3">
        <v>0</v>
      </c>
      <c r="Z125" s="2">
        <v>12.386666666666665</v>
      </c>
      <c r="AA125" s="2">
        <v>11.286666666666667</v>
      </c>
      <c r="AB125" s="2">
        <v>24.546666666666663</v>
      </c>
      <c r="AC125" s="3">
        <v>1164.3466666666666</v>
      </c>
      <c r="AD125" s="3">
        <v>1060.9466666666667</v>
      </c>
      <c r="AE125" s="3">
        <v>0</v>
      </c>
      <c r="AF125" s="3">
        <v>82.093333333333348</v>
      </c>
      <c r="AG125" s="3">
        <v>2307.3866666666663</v>
      </c>
      <c r="AH125" s="4">
        <v>1.7612278666666665</v>
      </c>
    </row>
    <row r="126" spans="1:34" x14ac:dyDescent="0.25">
      <c r="A126">
        <v>2017</v>
      </c>
      <c r="B126">
        <v>178</v>
      </c>
      <c r="C126" s="1">
        <v>42913</v>
      </c>
      <c r="D126" t="s">
        <v>368</v>
      </c>
      <c r="E126">
        <v>3</v>
      </c>
      <c r="F126">
        <v>52</v>
      </c>
      <c r="G126" s="2">
        <f t="shared" si="3"/>
        <v>0.52</v>
      </c>
      <c r="H126">
        <v>18</v>
      </c>
      <c r="I126">
        <v>8</v>
      </c>
      <c r="J126">
        <v>10</v>
      </c>
      <c r="K126">
        <v>59</v>
      </c>
      <c r="L126" s="2">
        <f t="shared" si="4"/>
        <v>0.59</v>
      </c>
      <c r="M126">
        <v>18</v>
      </c>
      <c r="N126">
        <v>8</v>
      </c>
      <c r="O126">
        <v>10</v>
      </c>
      <c r="P126">
        <v>68</v>
      </c>
      <c r="Q126" s="2">
        <f t="shared" si="5"/>
        <v>0.68</v>
      </c>
      <c r="R126">
        <v>20</v>
      </c>
      <c r="S126">
        <v>8</v>
      </c>
      <c r="T126">
        <v>12</v>
      </c>
      <c r="U126" s="3">
        <v>14</v>
      </c>
      <c r="V126" s="3">
        <v>18.666666666666668</v>
      </c>
      <c r="W126" s="3">
        <v>0</v>
      </c>
      <c r="X126" s="3">
        <v>0</v>
      </c>
      <c r="Y126" s="3">
        <v>0</v>
      </c>
      <c r="Z126" s="2">
        <v>14.596666666666666</v>
      </c>
      <c r="AA126" s="2">
        <v>15.013333333333334</v>
      </c>
      <c r="AB126" s="2">
        <v>30.883333333333329</v>
      </c>
      <c r="AC126" s="3">
        <v>1372.0866666666668</v>
      </c>
      <c r="AD126" s="3">
        <v>1411.2533333333336</v>
      </c>
      <c r="AE126" s="3">
        <v>0</v>
      </c>
      <c r="AF126" s="3">
        <v>119.69333333333331</v>
      </c>
      <c r="AG126" s="3">
        <v>2903.0333333333333</v>
      </c>
      <c r="AH126" s="4">
        <v>2.1331764666666668</v>
      </c>
    </row>
    <row r="127" spans="1:34" x14ac:dyDescent="0.25">
      <c r="A127">
        <v>2017</v>
      </c>
      <c r="B127">
        <v>178</v>
      </c>
      <c r="C127" s="1">
        <v>42913</v>
      </c>
      <c r="D127" t="s">
        <v>369</v>
      </c>
      <c r="E127">
        <v>3</v>
      </c>
      <c r="F127">
        <v>53</v>
      </c>
      <c r="G127" s="2">
        <f t="shared" si="3"/>
        <v>0.53</v>
      </c>
      <c r="H127">
        <v>19</v>
      </c>
      <c r="I127">
        <v>7</v>
      </c>
      <c r="J127">
        <v>12</v>
      </c>
      <c r="K127">
        <v>49</v>
      </c>
      <c r="L127" s="2">
        <f t="shared" si="4"/>
        <v>0.49</v>
      </c>
      <c r="M127">
        <v>20</v>
      </c>
      <c r="N127">
        <v>7</v>
      </c>
      <c r="O127">
        <v>13</v>
      </c>
      <c r="P127">
        <v>57</v>
      </c>
      <c r="Q127" s="2">
        <f t="shared" si="5"/>
        <v>0.56999999999999995</v>
      </c>
      <c r="R127">
        <v>19</v>
      </c>
      <c r="S127">
        <v>6</v>
      </c>
      <c r="T127">
        <v>13</v>
      </c>
      <c r="U127" s="3">
        <v>20.333333333333332</v>
      </c>
      <c r="V127" s="3">
        <v>14</v>
      </c>
      <c r="W127" s="3">
        <v>0.66666666666666663</v>
      </c>
      <c r="X127" s="3">
        <v>1</v>
      </c>
      <c r="Y127" s="3">
        <v>0</v>
      </c>
      <c r="Z127" s="2">
        <v>11.326666666666666</v>
      </c>
      <c r="AA127" s="2">
        <v>9.8333333333333339</v>
      </c>
      <c r="AB127" s="2">
        <v>22.083333333333332</v>
      </c>
      <c r="AC127" s="3">
        <v>1064.7066666666665</v>
      </c>
      <c r="AD127" s="3">
        <v>924.33333333333348</v>
      </c>
      <c r="AE127" s="3">
        <v>0</v>
      </c>
      <c r="AF127" s="3">
        <v>86.793333333333337</v>
      </c>
      <c r="AG127" s="3">
        <v>2075.8333333333335</v>
      </c>
      <c r="AH127" s="4">
        <v>1.6075378666666666</v>
      </c>
    </row>
    <row r="128" spans="1:34" x14ac:dyDescent="0.25">
      <c r="A128">
        <v>2017</v>
      </c>
      <c r="B128">
        <v>178</v>
      </c>
      <c r="C128" s="1">
        <v>42913</v>
      </c>
      <c r="D128" t="s">
        <v>370</v>
      </c>
      <c r="E128">
        <v>3</v>
      </c>
      <c r="F128">
        <v>48</v>
      </c>
      <c r="G128" s="2">
        <f t="shared" si="3"/>
        <v>0.48</v>
      </c>
      <c r="H128">
        <v>16</v>
      </c>
      <c r="I128">
        <v>7</v>
      </c>
      <c r="J128">
        <v>9</v>
      </c>
      <c r="K128">
        <v>38</v>
      </c>
      <c r="L128" s="2">
        <f t="shared" si="4"/>
        <v>0.38</v>
      </c>
      <c r="M128">
        <v>18</v>
      </c>
      <c r="N128">
        <v>7</v>
      </c>
      <c r="O128">
        <v>11</v>
      </c>
      <c r="P128">
        <v>48</v>
      </c>
      <c r="Q128" s="2">
        <f t="shared" si="5"/>
        <v>0.48</v>
      </c>
      <c r="R128">
        <v>16</v>
      </c>
      <c r="S128">
        <v>6</v>
      </c>
      <c r="T128">
        <v>10</v>
      </c>
      <c r="U128" s="3">
        <v>13</v>
      </c>
      <c r="V128" s="3">
        <v>16</v>
      </c>
      <c r="W128" s="3">
        <v>0.33333333333333331</v>
      </c>
      <c r="X128" s="3">
        <v>0.66666666666666663</v>
      </c>
      <c r="Y128" s="3">
        <v>0</v>
      </c>
      <c r="Z128" s="2">
        <v>10.416666666666666</v>
      </c>
      <c r="AA128" s="2">
        <v>8.5966666666666658</v>
      </c>
      <c r="AB128" s="2">
        <v>20.213333333333335</v>
      </c>
      <c r="AC128" s="3">
        <v>979.16666666666663</v>
      </c>
      <c r="AD128" s="3">
        <v>808.08666666666659</v>
      </c>
      <c r="AE128" s="3">
        <v>0</v>
      </c>
      <c r="AF128" s="3">
        <v>112.8</v>
      </c>
      <c r="AG128" s="3">
        <v>1900.0533333333331</v>
      </c>
      <c r="AH128" s="4">
        <v>1.2305884666666667</v>
      </c>
    </row>
    <row r="129" spans="1:34" x14ac:dyDescent="0.25">
      <c r="A129">
        <v>2017</v>
      </c>
      <c r="B129">
        <v>178</v>
      </c>
      <c r="C129" s="1">
        <v>42913</v>
      </c>
      <c r="D129" t="s">
        <v>371</v>
      </c>
      <c r="E129">
        <v>3</v>
      </c>
      <c r="F129">
        <v>46</v>
      </c>
      <c r="G129" s="2">
        <f t="shared" si="3"/>
        <v>0.46</v>
      </c>
      <c r="H129">
        <v>14</v>
      </c>
      <c r="I129">
        <v>8</v>
      </c>
      <c r="J129">
        <v>6</v>
      </c>
      <c r="K129">
        <v>51</v>
      </c>
      <c r="L129" s="2">
        <f t="shared" si="4"/>
        <v>0.51</v>
      </c>
      <c r="M129">
        <v>17</v>
      </c>
      <c r="N129">
        <v>9</v>
      </c>
      <c r="O129">
        <v>8</v>
      </c>
      <c r="P129">
        <v>44</v>
      </c>
      <c r="Q129" s="2">
        <f t="shared" si="5"/>
        <v>0.44</v>
      </c>
      <c r="R129">
        <v>17</v>
      </c>
      <c r="S129">
        <v>7</v>
      </c>
      <c r="T129">
        <v>10</v>
      </c>
      <c r="U129" s="3">
        <v>6.666666666666667</v>
      </c>
      <c r="V129" s="3">
        <v>8.3333333333333339</v>
      </c>
      <c r="W129" s="3">
        <v>0.33333333333333331</v>
      </c>
      <c r="X129" s="3">
        <v>0</v>
      </c>
      <c r="Y129" s="3">
        <v>0</v>
      </c>
      <c r="Z129" s="2">
        <v>8.0666666666666664</v>
      </c>
      <c r="AA129" s="2">
        <v>6.6000000000000005</v>
      </c>
      <c r="AB129" s="2">
        <v>15.146666666666667</v>
      </c>
      <c r="AC129" s="3">
        <v>758.26666666666665</v>
      </c>
      <c r="AD129" s="3">
        <v>620.40000000000009</v>
      </c>
      <c r="AE129" s="3">
        <v>0</v>
      </c>
      <c r="AF129" s="3">
        <v>45.12</v>
      </c>
      <c r="AG129" s="3">
        <v>1423.7866666666666</v>
      </c>
      <c r="AH129" s="4">
        <v>1.0836633333333332</v>
      </c>
    </row>
    <row r="130" spans="1:34" x14ac:dyDescent="0.25">
      <c r="A130">
        <v>2017</v>
      </c>
      <c r="B130">
        <v>192</v>
      </c>
      <c r="C130" s="1">
        <v>42927</v>
      </c>
      <c r="D130" t="s">
        <v>545</v>
      </c>
      <c r="E130">
        <v>3</v>
      </c>
      <c r="F130">
        <v>59</v>
      </c>
      <c r="G130" s="2">
        <f t="shared" si="3"/>
        <v>0.59</v>
      </c>
      <c r="H130">
        <v>22</v>
      </c>
      <c r="I130">
        <v>7</v>
      </c>
      <c r="J130">
        <v>15</v>
      </c>
      <c r="K130">
        <v>66</v>
      </c>
      <c r="L130" s="2">
        <f t="shared" si="4"/>
        <v>0.66</v>
      </c>
      <c r="M130">
        <v>23</v>
      </c>
      <c r="N130">
        <v>6</v>
      </c>
      <c r="O130">
        <v>17</v>
      </c>
      <c r="P130">
        <v>48</v>
      </c>
      <c r="Q130" s="2">
        <f t="shared" si="5"/>
        <v>0.48</v>
      </c>
      <c r="R130">
        <v>19</v>
      </c>
      <c r="S130">
        <v>6</v>
      </c>
      <c r="T130">
        <v>13</v>
      </c>
      <c r="U130" s="3">
        <v>21.666666666666668</v>
      </c>
      <c r="V130" s="3">
        <v>11.333333333333334</v>
      </c>
      <c r="W130" s="3">
        <v>0.66666666666666663</v>
      </c>
      <c r="X130" s="3">
        <v>5.333333333333333</v>
      </c>
      <c r="Y130" s="3">
        <v>0</v>
      </c>
      <c r="Z130" s="2">
        <v>10.233333333333333</v>
      </c>
      <c r="AA130" s="2">
        <v>10.549999999999999</v>
      </c>
      <c r="AB130" s="2">
        <v>25.536666666666662</v>
      </c>
      <c r="AC130" s="3">
        <v>961.93333333333328</v>
      </c>
      <c r="AD130" s="3">
        <v>991.69999999999993</v>
      </c>
      <c r="AE130" s="3">
        <v>0</v>
      </c>
      <c r="AF130" s="3">
        <v>446.81333333333339</v>
      </c>
      <c r="AG130" s="3">
        <v>2400.4466666666667</v>
      </c>
      <c r="AH130" s="4">
        <v>1.421126466666667</v>
      </c>
    </row>
    <row r="131" spans="1:34" x14ac:dyDescent="0.25">
      <c r="A131">
        <v>2017</v>
      </c>
      <c r="B131">
        <v>192</v>
      </c>
      <c r="C131" s="1">
        <v>42927</v>
      </c>
      <c r="D131" t="s">
        <v>546</v>
      </c>
      <c r="E131">
        <v>3</v>
      </c>
      <c r="F131">
        <v>68</v>
      </c>
      <c r="G131" s="2">
        <f t="shared" ref="G131:G194" si="6">F131/100</f>
        <v>0.68</v>
      </c>
      <c r="H131">
        <v>22</v>
      </c>
      <c r="I131">
        <v>6</v>
      </c>
      <c r="J131">
        <v>16</v>
      </c>
      <c r="K131">
        <v>67</v>
      </c>
      <c r="L131" s="2">
        <f t="shared" ref="L131:L194" si="7">K131/100</f>
        <v>0.67</v>
      </c>
      <c r="M131">
        <v>23</v>
      </c>
      <c r="N131">
        <v>7</v>
      </c>
      <c r="O131">
        <v>16</v>
      </c>
      <c r="P131">
        <v>91</v>
      </c>
      <c r="Q131" s="2">
        <f t="shared" ref="Q131:Q194" si="8">P131/100</f>
        <v>0.91</v>
      </c>
      <c r="R131">
        <v>25</v>
      </c>
      <c r="S131">
        <v>6</v>
      </c>
      <c r="T131">
        <v>19</v>
      </c>
      <c r="U131" s="3">
        <v>43.333333333333336</v>
      </c>
      <c r="V131" s="3">
        <v>29.333333333333332</v>
      </c>
      <c r="W131" s="3">
        <v>1</v>
      </c>
      <c r="X131" s="3">
        <v>9.6666666666666661</v>
      </c>
      <c r="Y131" s="3">
        <v>0</v>
      </c>
      <c r="Z131" s="2">
        <v>26.810000000000002</v>
      </c>
      <c r="AA131" s="2">
        <v>30.803333333333331</v>
      </c>
      <c r="AB131" s="2">
        <v>69.56</v>
      </c>
      <c r="AC131" s="3">
        <v>2520.1400000000008</v>
      </c>
      <c r="AD131" s="3">
        <v>2895.5133333333333</v>
      </c>
      <c r="AE131" s="3">
        <v>0</v>
      </c>
      <c r="AF131" s="3">
        <v>1122.9866666666669</v>
      </c>
      <c r="AG131" s="3">
        <v>6538.64</v>
      </c>
      <c r="AH131" s="4">
        <v>4.2005592000000007</v>
      </c>
    </row>
    <row r="132" spans="1:34" x14ac:dyDescent="0.25">
      <c r="A132">
        <v>2017</v>
      </c>
      <c r="B132">
        <v>192</v>
      </c>
      <c r="C132" s="1">
        <v>42927</v>
      </c>
      <c r="D132" t="s">
        <v>547</v>
      </c>
      <c r="E132">
        <v>3</v>
      </c>
      <c r="F132">
        <v>61</v>
      </c>
      <c r="G132" s="2">
        <f t="shared" si="6"/>
        <v>0.61</v>
      </c>
      <c r="H132">
        <v>23</v>
      </c>
      <c r="I132">
        <v>8</v>
      </c>
      <c r="J132">
        <v>15</v>
      </c>
      <c r="K132">
        <v>45</v>
      </c>
      <c r="L132" s="2">
        <f t="shared" si="7"/>
        <v>0.45</v>
      </c>
      <c r="M132">
        <v>18</v>
      </c>
      <c r="N132">
        <v>8</v>
      </c>
      <c r="O132">
        <v>10</v>
      </c>
      <c r="P132">
        <v>52</v>
      </c>
      <c r="Q132" s="2">
        <f t="shared" si="8"/>
        <v>0.52</v>
      </c>
      <c r="R132">
        <v>20</v>
      </c>
      <c r="S132">
        <v>6</v>
      </c>
      <c r="T132">
        <v>14</v>
      </c>
      <c r="U132" s="3">
        <v>24</v>
      </c>
      <c r="V132" s="3">
        <v>9.6666666666666661</v>
      </c>
      <c r="W132" s="3">
        <v>0.33333333333333331</v>
      </c>
      <c r="X132" s="3">
        <v>5.666666666666667</v>
      </c>
      <c r="Y132" s="3">
        <v>0</v>
      </c>
      <c r="Z132" s="2">
        <v>11.219999999999999</v>
      </c>
      <c r="AA132" s="2">
        <v>10.936666666666667</v>
      </c>
      <c r="AB132" s="2">
        <v>28.963333333333335</v>
      </c>
      <c r="AC132" s="3">
        <v>1054.6799999999998</v>
      </c>
      <c r="AD132" s="3">
        <v>1028.0466666666669</v>
      </c>
      <c r="AE132" s="3">
        <v>0</v>
      </c>
      <c r="AF132" s="3">
        <v>639.82666666666671</v>
      </c>
      <c r="AG132" s="3">
        <v>2722.5533333333333</v>
      </c>
      <c r="AH132" s="4">
        <v>1.6371917333333335</v>
      </c>
    </row>
    <row r="133" spans="1:34" x14ac:dyDescent="0.25">
      <c r="A133">
        <v>2017</v>
      </c>
      <c r="B133">
        <v>192</v>
      </c>
      <c r="C133" s="1">
        <v>42927</v>
      </c>
      <c r="D133" t="s">
        <v>548</v>
      </c>
      <c r="E133">
        <v>3</v>
      </c>
      <c r="F133">
        <v>53</v>
      </c>
      <c r="G133" s="2">
        <f t="shared" si="6"/>
        <v>0.53</v>
      </c>
      <c r="H133">
        <v>21</v>
      </c>
      <c r="I133">
        <v>7</v>
      </c>
      <c r="J133">
        <v>14</v>
      </c>
      <c r="K133">
        <v>50</v>
      </c>
      <c r="L133" s="2">
        <f t="shared" si="7"/>
        <v>0.5</v>
      </c>
      <c r="M133">
        <v>20</v>
      </c>
      <c r="N133">
        <v>8</v>
      </c>
      <c r="O133">
        <v>12</v>
      </c>
      <c r="P133">
        <v>44</v>
      </c>
      <c r="Q133" s="2">
        <f t="shared" si="8"/>
        <v>0.44</v>
      </c>
      <c r="R133">
        <v>19</v>
      </c>
      <c r="S133">
        <v>7</v>
      </c>
      <c r="T133">
        <v>12</v>
      </c>
      <c r="U133" s="3">
        <v>14.333333333333334</v>
      </c>
      <c r="V133" s="3">
        <v>7.666666666666667</v>
      </c>
      <c r="W133" s="3">
        <v>0.33333333333333331</v>
      </c>
      <c r="X133" s="3">
        <v>3</v>
      </c>
      <c r="Y133" s="3">
        <v>0</v>
      </c>
      <c r="Z133" s="2">
        <v>7.3366666666666669</v>
      </c>
      <c r="AA133" s="2">
        <v>7.18</v>
      </c>
      <c r="AB133" s="2">
        <v>18.186666666666664</v>
      </c>
      <c r="AC133" s="3">
        <v>689.64666666666676</v>
      </c>
      <c r="AD133" s="3">
        <v>674.92</v>
      </c>
      <c r="AE133" s="3">
        <v>0</v>
      </c>
      <c r="AF133" s="3">
        <v>344.98000000000008</v>
      </c>
      <c r="AG133" s="3">
        <v>1709.5466666666666</v>
      </c>
      <c r="AH133" s="4">
        <v>0.94089926666666668</v>
      </c>
    </row>
    <row r="134" spans="1:34" x14ac:dyDescent="0.25">
      <c r="A134">
        <v>2017</v>
      </c>
      <c r="B134">
        <v>192</v>
      </c>
      <c r="C134" s="1">
        <v>42927</v>
      </c>
      <c r="D134" t="s">
        <v>549</v>
      </c>
      <c r="E134">
        <v>3</v>
      </c>
      <c r="F134">
        <v>80</v>
      </c>
      <c r="G134" s="2">
        <f t="shared" si="6"/>
        <v>0.8</v>
      </c>
      <c r="H134">
        <v>24</v>
      </c>
      <c r="I134">
        <v>7</v>
      </c>
      <c r="J134">
        <v>17</v>
      </c>
      <c r="K134">
        <v>98</v>
      </c>
      <c r="L134" s="2">
        <f t="shared" si="7"/>
        <v>0.98</v>
      </c>
      <c r="M134">
        <v>25</v>
      </c>
      <c r="N134">
        <v>7</v>
      </c>
      <c r="O134">
        <v>18</v>
      </c>
      <c r="P134">
        <v>85</v>
      </c>
      <c r="Q134" s="2">
        <f t="shared" si="8"/>
        <v>0.85</v>
      </c>
      <c r="R134">
        <v>25</v>
      </c>
      <c r="S134">
        <v>7</v>
      </c>
      <c r="T134">
        <v>18</v>
      </c>
      <c r="U134" s="3">
        <v>32</v>
      </c>
      <c r="V134" s="3">
        <v>21.666666666666668</v>
      </c>
      <c r="W134" s="3">
        <v>1.6666666666666667</v>
      </c>
      <c r="X134" s="3">
        <v>5.666666666666667</v>
      </c>
      <c r="Y134" s="3">
        <v>0</v>
      </c>
      <c r="Z134" s="2">
        <v>22.186666666666667</v>
      </c>
      <c r="AA134" s="2">
        <v>27.689999999999998</v>
      </c>
      <c r="AB134" s="2">
        <v>54.589999999999996</v>
      </c>
      <c r="AC134" s="3">
        <v>2085.5466666666666</v>
      </c>
      <c r="AD134" s="3">
        <v>2602.86</v>
      </c>
      <c r="AE134" s="3">
        <v>0</v>
      </c>
      <c r="AF134" s="3">
        <v>443.0533333333334</v>
      </c>
      <c r="AG134" s="3">
        <v>5131.46</v>
      </c>
      <c r="AH134" s="4">
        <v>3.7939465333333335</v>
      </c>
    </row>
    <row r="135" spans="1:34" x14ac:dyDescent="0.25">
      <c r="A135">
        <v>2017</v>
      </c>
      <c r="B135">
        <v>192</v>
      </c>
      <c r="C135" s="1">
        <v>42927</v>
      </c>
      <c r="D135" t="s">
        <v>550</v>
      </c>
      <c r="E135">
        <v>3</v>
      </c>
      <c r="F135">
        <v>45</v>
      </c>
      <c r="G135" s="2">
        <f t="shared" si="6"/>
        <v>0.45</v>
      </c>
      <c r="H135">
        <v>20</v>
      </c>
      <c r="I135">
        <v>6</v>
      </c>
      <c r="J135">
        <v>14</v>
      </c>
      <c r="K135">
        <v>44</v>
      </c>
      <c r="L135" s="2">
        <f t="shared" si="7"/>
        <v>0.44</v>
      </c>
      <c r="M135">
        <v>20</v>
      </c>
      <c r="N135">
        <v>8</v>
      </c>
      <c r="O135">
        <v>12</v>
      </c>
      <c r="P135">
        <v>46</v>
      </c>
      <c r="Q135" s="2">
        <f t="shared" si="8"/>
        <v>0.46</v>
      </c>
      <c r="R135">
        <v>20</v>
      </c>
      <c r="S135">
        <v>7</v>
      </c>
      <c r="T135">
        <v>13</v>
      </c>
      <c r="U135" s="3">
        <v>17.333333333333332</v>
      </c>
      <c r="V135" s="3">
        <v>12.666666666666666</v>
      </c>
      <c r="W135" s="3">
        <v>0.33333333333333331</v>
      </c>
      <c r="X135" s="3">
        <v>5.666666666666667</v>
      </c>
      <c r="Y135" s="3">
        <v>0</v>
      </c>
      <c r="Z135" s="2">
        <v>10.473333333333334</v>
      </c>
      <c r="AA135" s="2">
        <v>9.9133333333333322</v>
      </c>
      <c r="AB135" s="2">
        <v>25.596666666666664</v>
      </c>
      <c r="AC135" s="3">
        <v>984.49333333333345</v>
      </c>
      <c r="AD135" s="3">
        <v>931.85333333333324</v>
      </c>
      <c r="AE135" s="3">
        <v>0</v>
      </c>
      <c r="AF135" s="3">
        <v>489.74</v>
      </c>
      <c r="AG135" s="3">
        <v>2406.086666666667</v>
      </c>
      <c r="AH135" s="4">
        <v>1.2812168666666668</v>
      </c>
    </row>
    <row r="136" spans="1:34" x14ac:dyDescent="0.25">
      <c r="A136">
        <v>2017</v>
      </c>
      <c r="B136">
        <v>192</v>
      </c>
      <c r="C136" s="1">
        <v>42927</v>
      </c>
      <c r="D136" t="s">
        <v>551</v>
      </c>
      <c r="E136">
        <v>3</v>
      </c>
      <c r="F136">
        <v>82</v>
      </c>
      <c r="G136" s="2">
        <f t="shared" si="6"/>
        <v>0.82</v>
      </c>
      <c r="H136">
        <v>24</v>
      </c>
      <c r="I136">
        <v>6</v>
      </c>
      <c r="J136">
        <v>18</v>
      </c>
      <c r="K136">
        <v>64</v>
      </c>
      <c r="L136" s="2">
        <f t="shared" si="7"/>
        <v>0.64</v>
      </c>
      <c r="M136">
        <v>22</v>
      </c>
      <c r="N136">
        <v>5</v>
      </c>
      <c r="O136">
        <v>17</v>
      </c>
      <c r="P136">
        <v>61</v>
      </c>
      <c r="Q136" s="2">
        <f t="shared" si="8"/>
        <v>0.61</v>
      </c>
      <c r="R136">
        <v>23</v>
      </c>
      <c r="S136">
        <v>6</v>
      </c>
      <c r="T136">
        <v>17</v>
      </c>
      <c r="U136" s="3">
        <v>39.333333333333336</v>
      </c>
      <c r="V136" s="3">
        <v>29.666666666666668</v>
      </c>
      <c r="W136" s="3">
        <v>0.33333333333333331</v>
      </c>
      <c r="X136" s="3">
        <v>10</v>
      </c>
      <c r="Y136" s="3">
        <v>0</v>
      </c>
      <c r="Z136" s="2">
        <v>24.526666666666667</v>
      </c>
      <c r="AA136" s="2">
        <v>27.83666666666667</v>
      </c>
      <c r="AB136" s="2">
        <v>61.876666666666665</v>
      </c>
      <c r="AC136" s="3">
        <v>2305.5066666666671</v>
      </c>
      <c r="AD136" s="3">
        <v>2616.646666666667</v>
      </c>
      <c r="AE136" s="3">
        <v>0</v>
      </c>
      <c r="AF136" s="3">
        <v>894.25333333333344</v>
      </c>
      <c r="AG136" s="3">
        <v>5816.4066666666668</v>
      </c>
      <c r="AH136" s="4">
        <v>3.7235812666666668</v>
      </c>
    </row>
    <row r="137" spans="1:34" x14ac:dyDescent="0.25">
      <c r="A137">
        <v>2017</v>
      </c>
      <c r="B137">
        <v>192</v>
      </c>
      <c r="C137" s="1">
        <v>42927</v>
      </c>
      <c r="D137" t="s">
        <v>552</v>
      </c>
      <c r="E137">
        <v>3</v>
      </c>
      <c r="F137">
        <v>55</v>
      </c>
      <c r="G137" s="2">
        <f t="shared" si="6"/>
        <v>0.55000000000000004</v>
      </c>
      <c r="H137">
        <v>21</v>
      </c>
      <c r="I137">
        <v>7</v>
      </c>
      <c r="J137">
        <v>14</v>
      </c>
      <c r="K137">
        <v>67</v>
      </c>
      <c r="L137" s="2">
        <f t="shared" si="7"/>
        <v>0.67</v>
      </c>
      <c r="M137">
        <v>22</v>
      </c>
      <c r="N137">
        <v>6</v>
      </c>
      <c r="O137">
        <v>16</v>
      </c>
      <c r="P137">
        <v>64</v>
      </c>
      <c r="Q137" s="2">
        <f t="shared" si="8"/>
        <v>0.64</v>
      </c>
      <c r="R137">
        <v>23</v>
      </c>
      <c r="S137">
        <v>7</v>
      </c>
      <c r="T137">
        <v>16</v>
      </c>
      <c r="U137" s="3">
        <v>32</v>
      </c>
      <c r="V137" s="3">
        <v>14.333333333333334</v>
      </c>
      <c r="W137" s="3">
        <v>2</v>
      </c>
      <c r="X137" s="3">
        <v>4.666666666666667</v>
      </c>
      <c r="Y137" s="3">
        <v>0</v>
      </c>
      <c r="Z137" s="2">
        <v>15.796666666666667</v>
      </c>
      <c r="AA137" s="2">
        <v>16.036666666666665</v>
      </c>
      <c r="AB137" s="2">
        <v>36.803333333333335</v>
      </c>
      <c r="AC137" s="3">
        <v>1484.8866666666668</v>
      </c>
      <c r="AD137" s="3">
        <v>1507.4466666666665</v>
      </c>
      <c r="AE137" s="3">
        <v>0</v>
      </c>
      <c r="AF137" s="3">
        <v>467.17999999999995</v>
      </c>
      <c r="AG137" s="3">
        <v>3459.5133333333329</v>
      </c>
      <c r="AH137" s="4">
        <v>2.3279413333333334</v>
      </c>
    </row>
    <row r="138" spans="1:34" x14ac:dyDescent="0.25">
      <c r="A138">
        <v>2017</v>
      </c>
      <c r="B138">
        <v>192</v>
      </c>
      <c r="C138" s="1">
        <v>42927</v>
      </c>
      <c r="D138" t="s">
        <v>553</v>
      </c>
      <c r="E138">
        <v>3</v>
      </c>
      <c r="F138">
        <v>84</v>
      </c>
      <c r="G138" s="2">
        <f t="shared" si="6"/>
        <v>0.84</v>
      </c>
      <c r="H138">
        <v>22</v>
      </c>
      <c r="I138">
        <v>6</v>
      </c>
      <c r="J138">
        <v>16</v>
      </c>
      <c r="K138">
        <v>67</v>
      </c>
      <c r="L138" s="2">
        <f t="shared" si="7"/>
        <v>0.67</v>
      </c>
      <c r="M138">
        <v>24</v>
      </c>
      <c r="N138">
        <v>7</v>
      </c>
      <c r="O138">
        <v>17</v>
      </c>
      <c r="P138">
        <v>76</v>
      </c>
      <c r="Q138" s="2">
        <f t="shared" si="8"/>
        <v>0.76</v>
      </c>
      <c r="R138">
        <v>25</v>
      </c>
      <c r="S138">
        <v>9</v>
      </c>
      <c r="T138">
        <v>16</v>
      </c>
      <c r="U138" s="3">
        <v>31.333333333333332</v>
      </c>
      <c r="V138" s="3">
        <v>24.666666666666668</v>
      </c>
      <c r="W138" s="3">
        <v>0.66666666666666663</v>
      </c>
      <c r="X138" s="3">
        <v>8.3333333333333339</v>
      </c>
      <c r="Y138" s="3">
        <v>0</v>
      </c>
      <c r="Z138" s="2">
        <v>22.16</v>
      </c>
      <c r="AA138" s="2">
        <v>25.180000000000003</v>
      </c>
      <c r="AB138" s="2">
        <v>54.903333333333336</v>
      </c>
      <c r="AC138" s="3">
        <v>2083.04</v>
      </c>
      <c r="AD138" s="3">
        <v>2366.9200000000005</v>
      </c>
      <c r="AE138" s="3">
        <v>0</v>
      </c>
      <c r="AF138" s="3">
        <v>710.95333333333326</v>
      </c>
      <c r="AG138" s="3">
        <v>5160.9133333333339</v>
      </c>
      <c r="AH138" s="4">
        <v>3.5688008666666668</v>
      </c>
    </row>
    <row r="139" spans="1:34" x14ac:dyDescent="0.25">
      <c r="A139">
        <v>2017</v>
      </c>
      <c r="B139">
        <v>192</v>
      </c>
      <c r="C139" s="1">
        <v>42927</v>
      </c>
      <c r="D139" t="s">
        <v>554</v>
      </c>
      <c r="E139">
        <v>3</v>
      </c>
      <c r="F139">
        <v>51</v>
      </c>
      <c r="G139" s="2">
        <f t="shared" si="6"/>
        <v>0.51</v>
      </c>
      <c r="H139">
        <v>20</v>
      </c>
      <c r="I139">
        <v>5</v>
      </c>
      <c r="J139">
        <v>15</v>
      </c>
      <c r="K139">
        <v>55</v>
      </c>
      <c r="L139" s="2">
        <f t="shared" si="7"/>
        <v>0.55000000000000004</v>
      </c>
      <c r="M139">
        <v>20</v>
      </c>
      <c r="N139">
        <v>6</v>
      </c>
      <c r="O139">
        <v>14</v>
      </c>
      <c r="P139">
        <v>38</v>
      </c>
      <c r="Q139" s="2">
        <f t="shared" si="8"/>
        <v>0.38</v>
      </c>
      <c r="R139">
        <v>16</v>
      </c>
      <c r="S139">
        <v>5</v>
      </c>
      <c r="T139">
        <v>11</v>
      </c>
      <c r="U139" s="3">
        <v>19.333333333333332</v>
      </c>
      <c r="V139" s="3">
        <v>9</v>
      </c>
      <c r="W139" s="3">
        <v>0.66666666666666663</v>
      </c>
      <c r="X139" s="3">
        <v>4</v>
      </c>
      <c r="Y139" s="3">
        <v>0</v>
      </c>
      <c r="Z139" s="2">
        <v>9.9033333333333342</v>
      </c>
      <c r="AA139" s="2">
        <v>9.86</v>
      </c>
      <c r="AB139" s="2">
        <v>23.76</v>
      </c>
      <c r="AC139" s="3">
        <v>930.9133333333333</v>
      </c>
      <c r="AD139" s="3">
        <v>926.83999999999992</v>
      </c>
      <c r="AE139" s="3">
        <v>0</v>
      </c>
      <c r="AF139" s="3">
        <v>375.68666666666667</v>
      </c>
      <c r="AG139" s="3">
        <v>2233.4399999999996</v>
      </c>
      <c r="AH139" s="4">
        <v>1.1870320000000001</v>
      </c>
    </row>
    <row r="140" spans="1:34" x14ac:dyDescent="0.25">
      <c r="A140">
        <v>2017</v>
      </c>
      <c r="B140">
        <v>192</v>
      </c>
      <c r="C140" s="1">
        <v>42927</v>
      </c>
      <c r="D140" t="s">
        <v>555</v>
      </c>
      <c r="E140">
        <v>3</v>
      </c>
      <c r="F140">
        <v>48</v>
      </c>
      <c r="G140" s="2">
        <f t="shared" si="6"/>
        <v>0.48</v>
      </c>
      <c r="H140">
        <v>20</v>
      </c>
      <c r="I140">
        <v>8</v>
      </c>
      <c r="J140">
        <v>12</v>
      </c>
      <c r="K140">
        <v>66</v>
      </c>
      <c r="L140" s="2">
        <f t="shared" si="7"/>
        <v>0.66</v>
      </c>
      <c r="M140">
        <v>24</v>
      </c>
      <c r="N140">
        <v>7</v>
      </c>
      <c r="O140">
        <v>17</v>
      </c>
      <c r="P140">
        <v>67</v>
      </c>
      <c r="Q140" s="2">
        <f t="shared" si="8"/>
        <v>0.67</v>
      </c>
      <c r="R140">
        <v>23</v>
      </c>
      <c r="S140">
        <v>6</v>
      </c>
      <c r="T140">
        <v>17</v>
      </c>
      <c r="U140" s="3">
        <v>30.333333333333332</v>
      </c>
      <c r="V140" s="3">
        <v>22.666666666666668</v>
      </c>
      <c r="W140" s="3">
        <v>1</v>
      </c>
      <c r="X140" s="3">
        <v>6.666666666666667</v>
      </c>
      <c r="Y140" s="3">
        <v>0</v>
      </c>
      <c r="Z140" s="2">
        <v>17.02</v>
      </c>
      <c r="AA140" s="2">
        <v>18.05</v>
      </c>
      <c r="AB140" s="2">
        <v>40.03</v>
      </c>
      <c r="AC140" s="3">
        <v>1599.88</v>
      </c>
      <c r="AD140" s="3">
        <v>1696.7</v>
      </c>
      <c r="AE140" s="3">
        <v>0</v>
      </c>
      <c r="AF140" s="3">
        <v>466.24</v>
      </c>
      <c r="AG140" s="3">
        <v>3762.8199999999997</v>
      </c>
      <c r="AH140" s="4">
        <v>2.4536506666666669</v>
      </c>
    </row>
    <row r="141" spans="1:34" x14ac:dyDescent="0.25">
      <c r="A141">
        <v>2017</v>
      </c>
      <c r="B141">
        <v>192</v>
      </c>
      <c r="C141" s="1">
        <v>42927</v>
      </c>
      <c r="D141" t="s">
        <v>556</v>
      </c>
      <c r="E141">
        <v>3</v>
      </c>
      <c r="F141">
        <v>86</v>
      </c>
      <c r="G141" s="2">
        <f t="shared" si="6"/>
        <v>0.86</v>
      </c>
      <c r="H141">
        <v>23</v>
      </c>
      <c r="I141">
        <v>8</v>
      </c>
      <c r="J141">
        <v>15</v>
      </c>
      <c r="K141">
        <v>91</v>
      </c>
      <c r="L141" s="2">
        <f t="shared" si="7"/>
        <v>0.91</v>
      </c>
      <c r="M141">
        <v>23</v>
      </c>
      <c r="N141">
        <v>5</v>
      </c>
      <c r="O141">
        <v>18</v>
      </c>
      <c r="P141">
        <v>81</v>
      </c>
      <c r="Q141" s="2">
        <f t="shared" si="8"/>
        <v>0.81</v>
      </c>
      <c r="R141">
        <v>24</v>
      </c>
      <c r="S141">
        <v>7</v>
      </c>
      <c r="T141">
        <v>17</v>
      </c>
      <c r="U141" s="3">
        <v>35.333333333333336</v>
      </c>
      <c r="V141" s="3">
        <v>17.666666666666668</v>
      </c>
      <c r="W141" s="3">
        <v>0</v>
      </c>
      <c r="X141" s="3">
        <v>3</v>
      </c>
      <c r="Y141" s="3">
        <v>0</v>
      </c>
      <c r="Z141" s="2">
        <v>17.393333333333334</v>
      </c>
      <c r="AA141" s="2">
        <v>20.273333333333333</v>
      </c>
      <c r="AB141" s="2">
        <v>39.446666666666665</v>
      </c>
      <c r="AC141" s="3">
        <v>1634.9733333333334</v>
      </c>
      <c r="AD141" s="3">
        <v>1905.6933333333334</v>
      </c>
      <c r="AE141" s="3">
        <v>0</v>
      </c>
      <c r="AF141" s="3">
        <v>167.32</v>
      </c>
      <c r="AG141" s="3">
        <v>3707.9866666666671</v>
      </c>
      <c r="AH141" s="4">
        <v>3.0041742000000005</v>
      </c>
    </row>
    <row r="142" spans="1:34" x14ac:dyDescent="0.25">
      <c r="A142">
        <v>2017</v>
      </c>
      <c r="B142">
        <v>192</v>
      </c>
      <c r="C142" s="1">
        <v>42927</v>
      </c>
      <c r="D142" t="s">
        <v>557</v>
      </c>
      <c r="E142">
        <v>3</v>
      </c>
      <c r="F142">
        <v>81</v>
      </c>
      <c r="G142" s="2">
        <f t="shared" si="6"/>
        <v>0.81</v>
      </c>
      <c r="H142">
        <v>24</v>
      </c>
      <c r="I142">
        <v>7</v>
      </c>
      <c r="J142">
        <v>17</v>
      </c>
      <c r="K142">
        <v>76</v>
      </c>
      <c r="L142" s="2">
        <f t="shared" si="7"/>
        <v>0.76</v>
      </c>
      <c r="M142">
        <v>21</v>
      </c>
      <c r="N142">
        <v>7</v>
      </c>
      <c r="O142">
        <v>14</v>
      </c>
      <c r="P142">
        <v>76</v>
      </c>
      <c r="Q142" s="2">
        <f t="shared" si="8"/>
        <v>0.76</v>
      </c>
      <c r="R142">
        <v>24</v>
      </c>
      <c r="S142">
        <v>8</v>
      </c>
      <c r="T142">
        <v>16</v>
      </c>
      <c r="U142" s="3">
        <v>35.333333333333336</v>
      </c>
      <c r="V142" s="3">
        <v>25</v>
      </c>
      <c r="W142" s="3">
        <v>0.33333333333333331</v>
      </c>
      <c r="X142" s="3">
        <v>5</v>
      </c>
      <c r="Y142" s="3">
        <v>0</v>
      </c>
      <c r="Z142" s="2">
        <v>22.886666666666667</v>
      </c>
      <c r="AA142" s="2">
        <v>26.64</v>
      </c>
      <c r="AB142" s="2">
        <v>54.72</v>
      </c>
      <c r="AC142" s="3">
        <v>2151.3466666666668</v>
      </c>
      <c r="AD142" s="3">
        <v>2504.1600000000003</v>
      </c>
      <c r="AE142" s="3">
        <v>0</v>
      </c>
      <c r="AF142" s="3">
        <v>488.1733333333334</v>
      </c>
      <c r="AG142" s="3">
        <v>5143.68</v>
      </c>
      <c r="AH142" s="4">
        <v>3.6870779333333337</v>
      </c>
    </row>
    <row r="143" spans="1:34" x14ac:dyDescent="0.25">
      <c r="A143">
        <v>2017</v>
      </c>
      <c r="B143">
        <v>192</v>
      </c>
      <c r="C143" s="1">
        <v>42927</v>
      </c>
      <c r="D143" t="s">
        <v>558</v>
      </c>
      <c r="E143">
        <v>3</v>
      </c>
      <c r="F143">
        <v>51</v>
      </c>
      <c r="G143" s="2">
        <f t="shared" si="6"/>
        <v>0.51</v>
      </c>
      <c r="H143">
        <v>20</v>
      </c>
      <c r="I143">
        <v>8</v>
      </c>
      <c r="J143">
        <v>10</v>
      </c>
      <c r="K143">
        <v>63</v>
      </c>
      <c r="L143" s="2">
        <f t="shared" si="7"/>
        <v>0.63</v>
      </c>
      <c r="M143">
        <v>22</v>
      </c>
      <c r="N143">
        <v>7</v>
      </c>
      <c r="O143">
        <v>15</v>
      </c>
      <c r="P143">
        <v>69</v>
      </c>
      <c r="Q143" s="2">
        <f t="shared" si="8"/>
        <v>0.69</v>
      </c>
      <c r="R143">
        <v>22</v>
      </c>
      <c r="S143">
        <v>8</v>
      </c>
      <c r="T143">
        <v>14</v>
      </c>
      <c r="U143" s="3">
        <v>23</v>
      </c>
      <c r="V143" s="3">
        <v>17.333333333333332</v>
      </c>
      <c r="W143" s="3">
        <v>0.33333333333333331</v>
      </c>
      <c r="X143" s="3">
        <v>4.666666666666667</v>
      </c>
      <c r="Y143" s="3">
        <v>0</v>
      </c>
      <c r="Z143" s="2">
        <v>13.873333333333333</v>
      </c>
      <c r="AA143" s="2">
        <v>15.06</v>
      </c>
      <c r="AB143" s="2">
        <v>33.243333333333332</v>
      </c>
      <c r="AC143" s="3">
        <v>1304.0933333333332</v>
      </c>
      <c r="AD143" s="3">
        <v>1415.6400000000003</v>
      </c>
      <c r="AE143" s="3">
        <v>0</v>
      </c>
      <c r="AF143" s="3">
        <v>405.13999999999993</v>
      </c>
      <c r="AG143" s="3">
        <v>3124.8733333333334</v>
      </c>
      <c r="AH143" s="4">
        <v>2.1796563333333334</v>
      </c>
    </row>
    <row r="144" spans="1:34" x14ac:dyDescent="0.25">
      <c r="A144">
        <v>2017</v>
      </c>
      <c r="B144">
        <v>192</v>
      </c>
      <c r="C144" s="1">
        <v>42927</v>
      </c>
      <c r="D144" t="s">
        <v>559</v>
      </c>
      <c r="E144">
        <v>3</v>
      </c>
      <c r="F144">
        <v>77</v>
      </c>
      <c r="G144" s="2">
        <f t="shared" si="6"/>
        <v>0.77</v>
      </c>
      <c r="H144">
        <v>23</v>
      </c>
      <c r="I144">
        <v>6</v>
      </c>
      <c r="J144">
        <v>20</v>
      </c>
      <c r="K144">
        <v>83</v>
      </c>
      <c r="L144" s="2">
        <f t="shared" si="7"/>
        <v>0.83</v>
      </c>
      <c r="M144">
        <v>24</v>
      </c>
      <c r="N144">
        <v>7</v>
      </c>
      <c r="O144">
        <v>17</v>
      </c>
      <c r="P144">
        <v>60</v>
      </c>
      <c r="Q144" s="2">
        <f t="shared" si="8"/>
        <v>0.6</v>
      </c>
      <c r="R144">
        <v>21</v>
      </c>
      <c r="S144">
        <v>8</v>
      </c>
      <c r="T144">
        <v>17</v>
      </c>
      <c r="U144" s="3">
        <v>35</v>
      </c>
      <c r="V144" s="3">
        <v>25.666666666666668</v>
      </c>
      <c r="W144" s="3">
        <v>2</v>
      </c>
      <c r="X144" s="3">
        <v>9</v>
      </c>
      <c r="Y144" s="3">
        <v>0</v>
      </c>
      <c r="Z144" s="2">
        <v>26.276666666666667</v>
      </c>
      <c r="AA144" s="2">
        <v>30.026666666666667</v>
      </c>
      <c r="AB144" s="2">
        <v>66.326666666666668</v>
      </c>
      <c r="AC144" s="3">
        <v>2470.0066666666667</v>
      </c>
      <c r="AD144" s="3">
        <v>2822.5066666666671</v>
      </c>
      <c r="AE144" s="3">
        <v>0</v>
      </c>
      <c r="AF144" s="3">
        <v>942.19333333333338</v>
      </c>
      <c r="AG144" s="3">
        <v>6234.7066666666678</v>
      </c>
      <c r="AH144" s="4">
        <v>4.1081383999999996</v>
      </c>
    </row>
    <row r="145" spans="1:34" x14ac:dyDescent="0.25">
      <c r="A145">
        <v>2017</v>
      </c>
      <c r="B145">
        <v>192</v>
      </c>
      <c r="C145" s="1">
        <v>42927</v>
      </c>
      <c r="D145" t="s">
        <v>560</v>
      </c>
      <c r="E145">
        <v>3</v>
      </c>
      <c r="F145">
        <v>69</v>
      </c>
      <c r="G145" s="2">
        <f t="shared" si="6"/>
        <v>0.69</v>
      </c>
      <c r="H145">
        <v>23</v>
      </c>
      <c r="I145">
        <v>6</v>
      </c>
      <c r="J145">
        <v>17</v>
      </c>
      <c r="K145">
        <v>63</v>
      </c>
      <c r="L145" s="2">
        <f t="shared" si="7"/>
        <v>0.63</v>
      </c>
      <c r="M145">
        <v>22</v>
      </c>
      <c r="N145">
        <v>7</v>
      </c>
      <c r="O145">
        <v>16</v>
      </c>
      <c r="P145">
        <v>72</v>
      </c>
      <c r="Q145" s="2">
        <f t="shared" si="8"/>
        <v>0.72</v>
      </c>
      <c r="R145">
        <v>22</v>
      </c>
      <c r="S145">
        <v>7</v>
      </c>
      <c r="T145">
        <v>15</v>
      </c>
      <c r="U145" s="3">
        <v>26.333333333333332</v>
      </c>
      <c r="V145" s="3">
        <v>16.333333333333332</v>
      </c>
      <c r="W145" s="3">
        <v>1</v>
      </c>
      <c r="X145" s="3">
        <v>3.3333333333333335</v>
      </c>
      <c r="Y145" s="3">
        <v>0</v>
      </c>
      <c r="Z145" s="2">
        <v>14.693333333333333</v>
      </c>
      <c r="AA145" s="2">
        <v>16.27</v>
      </c>
      <c r="AB145" s="2">
        <v>33.396666666666668</v>
      </c>
      <c r="AC145" s="3">
        <v>1381.1733333333334</v>
      </c>
      <c r="AD145" s="3">
        <v>1529.3799999999999</v>
      </c>
      <c r="AE145" s="3">
        <v>0</v>
      </c>
      <c r="AF145" s="3">
        <v>228.73333333333335</v>
      </c>
      <c r="AG145" s="3">
        <v>3139.2866666666669</v>
      </c>
      <c r="AH145" s="4">
        <v>2.4311063333333336</v>
      </c>
    </row>
    <row r="146" spans="1:34" x14ac:dyDescent="0.25">
      <c r="A146">
        <v>2017</v>
      </c>
      <c r="B146">
        <v>192</v>
      </c>
      <c r="C146" s="1">
        <v>42927</v>
      </c>
      <c r="D146" t="s">
        <v>561</v>
      </c>
      <c r="E146">
        <v>3</v>
      </c>
      <c r="F146">
        <v>71</v>
      </c>
      <c r="G146" s="2">
        <f t="shared" si="6"/>
        <v>0.71</v>
      </c>
      <c r="H146">
        <v>23</v>
      </c>
      <c r="I146">
        <v>8</v>
      </c>
      <c r="J146">
        <v>15</v>
      </c>
      <c r="K146">
        <v>63</v>
      </c>
      <c r="L146" s="2">
        <f t="shared" si="7"/>
        <v>0.63</v>
      </c>
      <c r="M146">
        <v>21</v>
      </c>
      <c r="N146">
        <v>6</v>
      </c>
      <c r="O146">
        <v>15</v>
      </c>
      <c r="P146">
        <v>65</v>
      </c>
      <c r="Q146" s="2">
        <f t="shared" si="8"/>
        <v>0.65</v>
      </c>
      <c r="R146">
        <v>22</v>
      </c>
      <c r="S146">
        <v>7</v>
      </c>
      <c r="T146">
        <v>15</v>
      </c>
      <c r="U146" s="3">
        <v>23.333333333333332</v>
      </c>
      <c r="V146" s="3">
        <v>17.666666666666668</v>
      </c>
      <c r="W146" s="3">
        <v>2</v>
      </c>
      <c r="X146" s="3">
        <v>3</v>
      </c>
      <c r="Y146" s="3">
        <v>0</v>
      </c>
      <c r="Z146" s="2">
        <v>14.906666666666666</v>
      </c>
      <c r="AA146" s="2">
        <v>15.340000000000002</v>
      </c>
      <c r="AB146" s="2">
        <v>34.463333333333338</v>
      </c>
      <c r="AC146" s="3">
        <v>1401.2266666666667</v>
      </c>
      <c r="AD146" s="3">
        <v>1441.9600000000003</v>
      </c>
      <c r="AE146" s="3">
        <v>0</v>
      </c>
      <c r="AF146" s="3">
        <v>396.36666666666673</v>
      </c>
      <c r="AG146" s="3">
        <v>3239.5533333333337</v>
      </c>
      <c r="AH146" s="4">
        <v>2.3528544666666664</v>
      </c>
    </row>
    <row r="147" spans="1:34" x14ac:dyDescent="0.25">
      <c r="A147">
        <v>2017</v>
      </c>
      <c r="B147">
        <v>192</v>
      </c>
      <c r="C147" s="1">
        <v>42927</v>
      </c>
      <c r="D147" t="s">
        <v>562</v>
      </c>
      <c r="E147">
        <v>3</v>
      </c>
      <c r="F147">
        <v>92</v>
      </c>
      <c r="G147" s="2">
        <f t="shared" si="6"/>
        <v>0.92</v>
      </c>
      <c r="H147">
        <v>24</v>
      </c>
      <c r="I147">
        <v>6</v>
      </c>
      <c r="J147">
        <v>18</v>
      </c>
      <c r="K147">
        <v>66</v>
      </c>
      <c r="L147" s="2">
        <f t="shared" si="7"/>
        <v>0.66</v>
      </c>
      <c r="M147">
        <v>22</v>
      </c>
      <c r="N147">
        <v>6</v>
      </c>
      <c r="O147">
        <v>16</v>
      </c>
      <c r="P147">
        <v>84</v>
      </c>
      <c r="Q147" s="2">
        <f t="shared" si="8"/>
        <v>0.84</v>
      </c>
      <c r="R147">
        <v>23</v>
      </c>
      <c r="S147">
        <v>6</v>
      </c>
      <c r="T147">
        <v>17</v>
      </c>
      <c r="U147" s="3">
        <v>32</v>
      </c>
      <c r="V147" s="3">
        <v>27</v>
      </c>
      <c r="W147" s="3">
        <v>1</v>
      </c>
      <c r="X147" s="3">
        <v>6.333333333333333</v>
      </c>
      <c r="Y147" s="3">
        <v>0</v>
      </c>
      <c r="Z147" s="2">
        <v>23.723333333333333</v>
      </c>
      <c r="AA147" s="2">
        <v>27.959999999999997</v>
      </c>
      <c r="AB147" s="2">
        <v>57.756666666666668</v>
      </c>
      <c r="AC147" s="3">
        <v>2229.9933333333333</v>
      </c>
      <c r="AD147" s="3">
        <v>2628.2400000000002</v>
      </c>
      <c r="AE147" s="3">
        <v>0</v>
      </c>
      <c r="AF147" s="3">
        <v>570.89333333333343</v>
      </c>
      <c r="AG147" s="3">
        <v>5429.126666666667</v>
      </c>
      <c r="AH147" s="4">
        <v>3.949980266666667</v>
      </c>
    </row>
    <row r="148" spans="1:34" x14ac:dyDescent="0.25">
      <c r="A148">
        <v>2017</v>
      </c>
      <c r="B148">
        <v>192</v>
      </c>
      <c r="C148" s="1">
        <v>42927</v>
      </c>
      <c r="D148" t="s">
        <v>563</v>
      </c>
      <c r="E148">
        <v>3</v>
      </c>
      <c r="F148">
        <v>93</v>
      </c>
      <c r="G148" s="2">
        <f t="shared" si="6"/>
        <v>0.93</v>
      </c>
      <c r="H148">
        <v>25</v>
      </c>
      <c r="I148">
        <v>8</v>
      </c>
      <c r="J148">
        <v>17</v>
      </c>
      <c r="K148">
        <v>87</v>
      </c>
      <c r="L148" s="2">
        <f t="shared" si="7"/>
        <v>0.87</v>
      </c>
      <c r="M148">
        <v>24</v>
      </c>
      <c r="N148">
        <v>7</v>
      </c>
      <c r="O148">
        <v>17</v>
      </c>
      <c r="P148">
        <v>76</v>
      </c>
      <c r="Q148" s="2">
        <f t="shared" si="8"/>
        <v>0.76</v>
      </c>
      <c r="R148">
        <v>24</v>
      </c>
      <c r="S148">
        <v>5</v>
      </c>
      <c r="T148">
        <v>19</v>
      </c>
      <c r="U148" s="3">
        <v>40.333333333333336</v>
      </c>
      <c r="V148" s="3">
        <v>21</v>
      </c>
      <c r="W148" s="3">
        <v>0.33333333333333331</v>
      </c>
      <c r="X148" s="3">
        <v>6</v>
      </c>
      <c r="Y148" s="3">
        <v>0</v>
      </c>
      <c r="Z148" s="2">
        <v>24.206666666666667</v>
      </c>
      <c r="AA148" s="2">
        <v>28.78</v>
      </c>
      <c r="AB148" s="2">
        <v>58.440000000000005</v>
      </c>
      <c r="AC148" s="3">
        <v>2275.4266666666672</v>
      </c>
      <c r="AD148" s="3">
        <v>2705.32</v>
      </c>
      <c r="AE148" s="3">
        <v>0</v>
      </c>
      <c r="AF148" s="3">
        <v>512.61333333333334</v>
      </c>
      <c r="AG148" s="3">
        <v>5493.3600000000015</v>
      </c>
      <c r="AH148" s="4">
        <v>4.1143674666666668</v>
      </c>
    </row>
    <row r="149" spans="1:34" x14ac:dyDescent="0.25">
      <c r="A149">
        <v>2017</v>
      </c>
      <c r="B149">
        <v>192</v>
      </c>
      <c r="C149" s="1">
        <v>42927</v>
      </c>
      <c r="D149" t="s">
        <v>564</v>
      </c>
      <c r="E149">
        <v>3</v>
      </c>
      <c r="F149">
        <v>50</v>
      </c>
      <c r="G149" s="2">
        <f t="shared" si="6"/>
        <v>0.5</v>
      </c>
      <c r="H149">
        <v>22</v>
      </c>
      <c r="I149">
        <v>7</v>
      </c>
      <c r="J149">
        <v>15</v>
      </c>
      <c r="K149">
        <v>51</v>
      </c>
      <c r="L149" s="2">
        <f t="shared" si="7"/>
        <v>0.51</v>
      </c>
      <c r="M149">
        <v>21</v>
      </c>
      <c r="N149">
        <v>6</v>
      </c>
      <c r="O149">
        <v>15</v>
      </c>
      <c r="P149">
        <v>41</v>
      </c>
      <c r="Q149" s="2">
        <f t="shared" si="8"/>
        <v>0.41</v>
      </c>
      <c r="R149">
        <v>21</v>
      </c>
      <c r="S149">
        <v>8</v>
      </c>
      <c r="T149">
        <v>13</v>
      </c>
      <c r="U149" s="3">
        <v>19</v>
      </c>
      <c r="V149" s="3">
        <v>15</v>
      </c>
      <c r="W149" s="3">
        <v>0.33333333333333331</v>
      </c>
      <c r="X149" s="3">
        <v>5.333333333333333</v>
      </c>
      <c r="Y149" s="3">
        <v>0</v>
      </c>
      <c r="Z149" s="2">
        <v>11.486666666666666</v>
      </c>
      <c r="AA149" s="2">
        <v>10.646666666666667</v>
      </c>
      <c r="AB149" s="2">
        <v>26.856666666666669</v>
      </c>
      <c r="AC149" s="3">
        <v>1079.7466666666667</v>
      </c>
      <c r="AD149" s="3">
        <v>1000.7866666666667</v>
      </c>
      <c r="AE149" s="3">
        <v>0</v>
      </c>
      <c r="AF149" s="3">
        <v>443.9933333333334</v>
      </c>
      <c r="AG149" s="3">
        <v>2524.5266666666666</v>
      </c>
      <c r="AH149" s="4">
        <v>1.5179840666666666</v>
      </c>
    </row>
    <row r="150" spans="1:34" x14ac:dyDescent="0.25">
      <c r="A150">
        <v>2017</v>
      </c>
      <c r="B150">
        <v>192</v>
      </c>
      <c r="C150" s="1">
        <v>42927</v>
      </c>
      <c r="D150" t="s">
        <v>565</v>
      </c>
      <c r="E150">
        <v>3</v>
      </c>
      <c r="F150">
        <v>74</v>
      </c>
      <c r="G150" s="2">
        <f t="shared" si="6"/>
        <v>0.74</v>
      </c>
      <c r="H150">
        <v>23</v>
      </c>
      <c r="I150">
        <v>7</v>
      </c>
      <c r="J150">
        <v>14</v>
      </c>
      <c r="K150">
        <v>70</v>
      </c>
      <c r="L150" s="2">
        <f t="shared" si="7"/>
        <v>0.7</v>
      </c>
      <c r="M150">
        <v>21</v>
      </c>
      <c r="N150">
        <v>7</v>
      </c>
      <c r="O150">
        <v>14</v>
      </c>
      <c r="P150">
        <v>70</v>
      </c>
      <c r="Q150" s="2">
        <f t="shared" si="8"/>
        <v>0.7</v>
      </c>
      <c r="R150">
        <v>18</v>
      </c>
      <c r="S150">
        <v>7</v>
      </c>
      <c r="T150">
        <v>11</v>
      </c>
      <c r="U150" s="3">
        <v>26.333333333333332</v>
      </c>
      <c r="V150" s="3">
        <v>21.666666666666668</v>
      </c>
      <c r="W150" s="3">
        <v>0.66666666666666663</v>
      </c>
      <c r="X150" s="3">
        <v>3.3333333333333335</v>
      </c>
      <c r="Y150" s="3">
        <v>0</v>
      </c>
      <c r="Z150" s="2">
        <v>16.893333333333334</v>
      </c>
      <c r="AA150" s="2">
        <v>20.066666666666666</v>
      </c>
      <c r="AB150" s="2">
        <v>41.05</v>
      </c>
      <c r="AC150" s="3">
        <v>1587.9733333333334</v>
      </c>
      <c r="AD150" s="3">
        <v>1886.2666666666667</v>
      </c>
      <c r="AE150" s="3">
        <v>0</v>
      </c>
      <c r="AF150" s="3">
        <v>384.46000000000004</v>
      </c>
      <c r="AG150" s="3">
        <v>3858.7</v>
      </c>
      <c r="AH150" s="4">
        <v>2.6239003333333333</v>
      </c>
    </row>
    <row r="151" spans="1:34" x14ac:dyDescent="0.25">
      <c r="A151">
        <v>2017</v>
      </c>
      <c r="B151">
        <v>192</v>
      </c>
      <c r="C151" s="1">
        <v>42927</v>
      </c>
      <c r="D151" t="s">
        <v>566</v>
      </c>
      <c r="E151">
        <v>3</v>
      </c>
      <c r="F151">
        <v>67</v>
      </c>
      <c r="G151" s="2">
        <f t="shared" si="6"/>
        <v>0.67</v>
      </c>
      <c r="H151">
        <v>24</v>
      </c>
      <c r="I151">
        <v>7</v>
      </c>
      <c r="J151">
        <v>16</v>
      </c>
      <c r="K151">
        <v>69</v>
      </c>
      <c r="L151" s="2">
        <f t="shared" si="7"/>
        <v>0.69</v>
      </c>
      <c r="M151">
        <v>21</v>
      </c>
      <c r="N151">
        <v>6</v>
      </c>
      <c r="O151">
        <v>15</v>
      </c>
      <c r="P151">
        <v>63</v>
      </c>
      <c r="Q151" s="2">
        <f t="shared" si="8"/>
        <v>0.63</v>
      </c>
      <c r="R151">
        <v>23</v>
      </c>
      <c r="S151">
        <v>7</v>
      </c>
      <c r="T151">
        <v>16</v>
      </c>
      <c r="U151" s="3">
        <v>42.333333333333336</v>
      </c>
      <c r="V151" s="3">
        <v>20.666666666666668</v>
      </c>
      <c r="W151" s="3">
        <v>1</v>
      </c>
      <c r="X151" s="3">
        <v>4.666666666666667</v>
      </c>
      <c r="Y151" s="3">
        <v>0</v>
      </c>
      <c r="Z151" s="2">
        <v>19.32</v>
      </c>
      <c r="AA151" s="2">
        <v>21.986666666666665</v>
      </c>
      <c r="AB151" s="2">
        <v>46.803333333333335</v>
      </c>
      <c r="AC151" s="3">
        <v>1816.0800000000002</v>
      </c>
      <c r="AD151" s="3">
        <v>2066.7466666666664</v>
      </c>
      <c r="AE151" s="3">
        <v>0</v>
      </c>
      <c r="AF151" s="3">
        <v>516.68666666666672</v>
      </c>
      <c r="AG151" s="3">
        <v>4399.5133333333333</v>
      </c>
      <c r="AH151" s="4">
        <v>2.8151809333333335</v>
      </c>
    </row>
    <row r="152" spans="1:34" x14ac:dyDescent="0.25">
      <c r="A152">
        <v>2017</v>
      </c>
      <c r="B152">
        <v>192</v>
      </c>
      <c r="C152" s="1">
        <v>42927</v>
      </c>
      <c r="D152" t="s">
        <v>567</v>
      </c>
      <c r="E152">
        <v>3</v>
      </c>
      <c r="F152">
        <v>48</v>
      </c>
      <c r="G152" s="2">
        <f t="shared" si="6"/>
        <v>0.48</v>
      </c>
      <c r="H152">
        <v>20</v>
      </c>
      <c r="I152">
        <v>6</v>
      </c>
      <c r="J152">
        <v>14</v>
      </c>
      <c r="K152">
        <v>54</v>
      </c>
      <c r="L152" s="2">
        <f t="shared" si="7"/>
        <v>0.54</v>
      </c>
      <c r="M152">
        <v>22</v>
      </c>
      <c r="N152">
        <v>7</v>
      </c>
      <c r="O152">
        <v>15</v>
      </c>
      <c r="P152">
        <v>49</v>
      </c>
      <c r="Q152" s="2">
        <f t="shared" si="8"/>
        <v>0.49</v>
      </c>
      <c r="R152">
        <v>18</v>
      </c>
      <c r="S152">
        <v>8</v>
      </c>
      <c r="T152">
        <v>10</v>
      </c>
      <c r="U152" s="3">
        <v>21.666666666666668</v>
      </c>
      <c r="V152" s="3">
        <v>15.333333333333334</v>
      </c>
      <c r="W152" s="3">
        <v>0.66666666666666663</v>
      </c>
      <c r="X152" s="3">
        <v>4</v>
      </c>
      <c r="Y152" s="3">
        <v>0</v>
      </c>
      <c r="Z152" s="2">
        <v>11.24</v>
      </c>
      <c r="AA152" s="2">
        <v>11.299999999999999</v>
      </c>
      <c r="AB152" s="2">
        <v>26.506666666666664</v>
      </c>
      <c r="AC152" s="3">
        <v>1056.56</v>
      </c>
      <c r="AD152" s="3">
        <v>1062.2</v>
      </c>
      <c r="AE152" s="3">
        <v>0</v>
      </c>
      <c r="AF152" s="3">
        <v>372.86666666666667</v>
      </c>
      <c r="AG152" s="3">
        <v>2491.626666666667</v>
      </c>
      <c r="AH152" s="4">
        <v>1.4619976666666665</v>
      </c>
    </row>
    <row r="153" spans="1:34" x14ac:dyDescent="0.25">
      <c r="A153">
        <v>2017</v>
      </c>
      <c r="B153">
        <v>192</v>
      </c>
      <c r="C153" s="1">
        <v>42927</v>
      </c>
      <c r="D153" t="s">
        <v>568</v>
      </c>
      <c r="E153">
        <v>3</v>
      </c>
      <c r="F153">
        <v>46</v>
      </c>
      <c r="G153" s="2">
        <f t="shared" si="6"/>
        <v>0.46</v>
      </c>
      <c r="H153">
        <v>20</v>
      </c>
      <c r="I153">
        <v>6</v>
      </c>
      <c r="J153">
        <v>14</v>
      </c>
      <c r="K153">
        <v>54</v>
      </c>
      <c r="L153" s="2">
        <f t="shared" si="7"/>
        <v>0.54</v>
      </c>
      <c r="M153">
        <v>22</v>
      </c>
      <c r="N153">
        <v>6</v>
      </c>
      <c r="O153">
        <v>16</v>
      </c>
      <c r="P153">
        <v>30</v>
      </c>
      <c r="Q153" s="2">
        <f t="shared" si="8"/>
        <v>0.3</v>
      </c>
      <c r="R153">
        <v>18</v>
      </c>
      <c r="S153">
        <v>8</v>
      </c>
      <c r="T153">
        <v>10</v>
      </c>
      <c r="U153" s="3">
        <v>16.666666666666668</v>
      </c>
      <c r="V153" s="3">
        <v>9.6666666666666661</v>
      </c>
      <c r="W153" s="3">
        <v>0.33333333333333331</v>
      </c>
      <c r="X153" s="3">
        <v>2.3333333333333335</v>
      </c>
      <c r="Y153" s="3">
        <v>0</v>
      </c>
      <c r="Z153" s="2">
        <v>7.63</v>
      </c>
      <c r="AA153" s="2">
        <v>6.793333333333333</v>
      </c>
      <c r="AB153" s="2">
        <v>18.006666666666664</v>
      </c>
      <c r="AC153" s="3">
        <v>717.21999999999991</v>
      </c>
      <c r="AD153" s="3">
        <v>638.57333333333338</v>
      </c>
      <c r="AE153" s="3">
        <v>0</v>
      </c>
      <c r="AF153" s="3">
        <v>336.83333333333337</v>
      </c>
      <c r="AG153" s="3">
        <v>1692.6266666666666</v>
      </c>
      <c r="AH153" s="4">
        <v>1.0142004666666666</v>
      </c>
    </row>
    <row r="154" spans="1:34" x14ac:dyDescent="0.25">
      <c r="A154">
        <v>2017</v>
      </c>
      <c r="B154">
        <v>192</v>
      </c>
      <c r="C154" s="1">
        <v>42927</v>
      </c>
      <c r="D154" t="s">
        <v>569</v>
      </c>
      <c r="E154">
        <v>3</v>
      </c>
      <c r="F154">
        <v>78</v>
      </c>
      <c r="G154" s="2">
        <f t="shared" si="6"/>
        <v>0.78</v>
      </c>
      <c r="H154">
        <v>23</v>
      </c>
      <c r="I154">
        <v>6</v>
      </c>
      <c r="J154">
        <v>17</v>
      </c>
      <c r="K154">
        <v>92</v>
      </c>
      <c r="L154" s="2">
        <f t="shared" si="7"/>
        <v>0.92</v>
      </c>
      <c r="M154">
        <v>23</v>
      </c>
      <c r="N154">
        <v>6</v>
      </c>
      <c r="O154">
        <v>17</v>
      </c>
      <c r="P154">
        <v>75</v>
      </c>
      <c r="Q154" s="2">
        <f t="shared" si="8"/>
        <v>0.75</v>
      </c>
      <c r="R154">
        <v>23</v>
      </c>
      <c r="S154">
        <v>7</v>
      </c>
      <c r="T154">
        <v>16</v>
      </c>
      <c r="U154" s="3">
        <v>35</v>
      </c>
      <c r="V154" s="3">
        <v>24</v>
      </c>
      <c r="W154" s="3">
        <v>1</v>
      </c>
      <c r="X154" s="3">
        <v>6.666666666666667</v>
      </c>
      <c r="Y154" s="3">
        <v>0</v>
      </c>
      <c r="Z154" s="2">
        <v>27.233333333333334</v>
      </c>
      <c r="AA154" s="2">
        <v>31.486666666666665</v>
      </c>
      <c r="AB154" s="2">
        <v>66.31</v>
      </c>
      <c r="AC154" s="3">
        <v>2559.9333333333334</v>
      </c>
      <c r="AD154" s="3">
        <v>2959.7466666666664</v>
      </c>
      <c r="AE154" s="3">
        <v>0</v>
      </c>
      <c r="AF154" s="3">
        <v>713.46</v>
      </c>
      <c r="AG154" s="3">
        <v>6233.14</v>
      </c>
      <c r="AH154" s="4">
        <v>4.2257919333333334</v>
      </c>
    </row>
    <row r="155" spans="1:34" x14ac:dyDescent="0.25">
      <c r="A155">
        <v>2017</v>
      </c>
      <c r="B155">
        <v>192</v>
      </c>
      <c r="C155" s="1">
        <v>42927</v>
      </c>
      <c r="D155" t="s">
        <v>570</v>
      </c>
      <c r="E155">
        <v>3</v>
      </c>
      <c r="F155">
        <v>57</v>
      </c>
      <c r="G155" s="2">
        <f t="shared" si="6"/>
        <v>0.56999999999999995</v>
      </c>
      <c r="H155">
        <v>20</v>
      </c>
      <c r="I155">
        <v>5</v>
      </c>
      <c r="J155">
        <v>15</v>
      </c>
      <c r="K155">
        <v>72</v>
      </c>
      <c r="L155" s="2">
        <f t="shared" si="7"/>
        <v>0.72</v>
      </c>
      <c r="M155">
        <v>23</v>
      </c>
      <c r="N155">
        <v>7</v>
      </c>
      <c r="O155">
        <v>16</v>
      </c>
      <c r="P155">
        <v>54</v>
      </c>
      <c r="Q155" s="2">
        <f t="shared" si="8"/>
        <v>0.54</v>
      </c>
      <c r="R155">
        <v>22</v>
      </c>
      <c r="S155">
        <v>7</v>
      </c>
      <c r="T155">
        <v>15</v>
      </c>
      <c r="U155" s="3">
        <v>24.333333333333332</v>
      </c>
      <c r="V155" s="3">
        <v>16.333333333333332</v>
      </c>
      <c r="W155" s="3">
        <v>0</v>
      </c>
      <c r="X155" s="3">
        <v>6.666666666666667</v>
      </c>
      <c r="Y155" s="3">
        <v>0</v>
      </c>
      <c r="Z155" s="2">
        <v>15.286666666666667</v>
      </c>
      <c r="AA155" s="2">
        <v>16.486666666666668</v>
      </c>
      <c r="AB155" s="2">
        <v>37.156666666666666</v>
      </c>
      <c r="AC155" s="3">
        <v>1436.9466666666667</v>
      </c>
      <c r="AD155" s="3">
        <v>1549.7466666666667</v>
      </c>
      <c r="AE155" s="3">
        <v>0</v>
      </c>
      <c r="AF155" s="3">
        <v>506.03333333333336</v>
      </c>
      <c r="AG155" s="3">
        <v>3492.7266666666669</v>
      </c>
      <c r="AH155" s="4">
        <v>2.1274111333333336</v>
      </c>
    </row>
    <row r="156" spans="1:34" x14ac:dyDescent="0.25">
      <c r="A156">
        <v>2017</v>
      </c>
      <c r="B156">
        <v>192</v>
      </c>
      <c r="C156" s="1">
        <v>42927</v>
      </c>
      <c r="D156" t="s">
        <v>571</v>
      </c>
      <c r="E156">
        <v>3</v>
      </c>
      <c r="F156">
        <v>75</v>
      </c>
      <c r="G156" s="2">
        <f t="shared" si="6"/>
        <v>0.75</v>
      </c>
      <c r="H156">
        <v>25</v>
      </c>
      <c r="I156">
        <v>7</v>
      </c>
      <c r="J156">
        <v>18</v>
      </c>
      <c r="K156">
        <v>88</v>
      </c>
      <c r="L156" s="2">
        <f t="shared" si="7"/>
        <v>0.88</v>
      </c>
      <c r="M156">
        <v>24</v>
      </c>
      <c r="N156">
        <v>7</v>
      </c>
      <c r="O156">
        <v>17</v>
      </c>
      <c r="P156">
        <v>77</v>
      </c>
      <c r="Q156" s="2">
        <f t="shared" si="8"/>
        <v>0.77</v>
      </c>
      <c r="R156">
        <v>23</v>
      </c>
      <c r="S156">
        <v>6</v>
      </c>
      <c r="T156">
        <v>17</v>
      </c>
      <c r="U156" s="3">
        <v>31</v>
      </c>
      <c r="V156" s="3">
        <v>21.333333333333332</v>
      </c>
      <c r="W156" s="3">
        <v>0.33333333333333331</v>
      </c>
      <c r="X156" s="3">
        <v>5.333333333333333</v>
      </c>
      <c r="Y156" s="3">
        <v>0</v>
      </c>
      <c r="Z156" s="2">
        <v>20.293333333333333</v>
      </c>
      <c r="AA156" s="2">
        <v>22.59</v>
      </c>
      <c r="AB156" s="2">
        <v>49.75333333333333</v>
      </c>
      <c r="AC156" s="3">
        <v>1907.5733333333333</v>
      </c>
      <c r="AD156" s="3">
        <v>2123.46</v>
      </c>
      <c r="AE156" s="3">
        <v>0</v>
      </c>
      <c r="AF156" s="3">
        <v>645.78000000000009</v>
      </c>
      <c r="AG156" s="3">
        <v>4676.8133333333335</v>
      </c>
      <c r="AH156" s="4">
        <v>3.2004900666666667</v>
      </c>
    </row>
    <row r="157" spans="1:34" x14ac:dyDescent="0.25">
      <c r="A157">
        <v>2017</v>
      </c>
      <c r="B157">
        <v>192</v>
      </c>
      <c r="C157" s="1">
        <v>42927</v>
      </c>
      <c r="D157" t="s">
        <v>572</v>
      </c>
      <c r="E157">
        <v>3</v>
      </c>
      <c r="F157">
        <v>52</v>
      </c>
      <c r="G157" s="2">
        <f t="shared" si="6"/>
        <v>0.52</v>
      </c>
      <c r="H157">
        <v>23</v>
      </c>
      <c r="I157">
        <v>7</v>
      </c>
      <c r="J157">
        <v>16</v>
      </c>
      <c r="K157">
        <v>66</v>
      </c>
      <c r="L157" s="2">
        <f t="shared" si="7"/>
        <v>0.66</v>
      </c>
      <c r="M157">
        <v>24</v>
      </c>
      <c r="N157">
        <v>7</v>
      </c>
      <c r="O157">
        <v>17</v>
      </c>
      <c r="P157">
        <v>79</v>
      </c>
      <c r="Q157" s="2">
        <f t="shared" si="8"/>
        <v>0.79</v>
      </c>
      <c r="R157">
        <v>24</v>
      </c>
      <c r="S157">
        <v>6</v>
      </c>
      <c r="T157">
        <v>18</v>
      </c>
      <c r="U157" s="3">
        <v>49</v>
      </c>
      <c r="V157" s="3">
        <v>22</v>
      </c>
      <c r="W157" s="3">
        <v>1</v>
      </c>
      <c r="X157" s="3">
        <v>7</v>
      </c>
      <c r="Y157" s="3">
        <v>0</v>
      </c>
      <c r="Z157" s="2">
        <v>23.926666666666666</v>
      </c>
      <c r="AA157" s="2">
        <v>25.823333333333334</v>
      </c>
      <c r="AB157" s="2">
        <v>55.646666666666668</v>
      </c>
      <c r="AC157" s="3">
        <v>2249.1066666666666</v>
      </c>
      <c r="AD157" s="3">
        <v>2427.3933333333334</v>
      </c>
      <c r="AE157" s="3">
        <v>0</v>
      </c>
      <c r="AF157" s="3">
        <v>554.28666666666663</v>
      </c>
      <c r="AG157" s="3">
        <v>5230.7866666666669</v>
      </c>
      <c r="AH157" s="4">
        <v>3.3387891333333335</v>
      </c>
    </row>
    <row r="158" spans="1:34" x14ac:dyDescent="0.25">
      <c r="A158">
        <v>2017</v>
      </c>
      <c r="B158">
        <v>192</v>
      </c>
      <c r="C158" s="1">
        <v>42927</v>
      </c>
      <c r="D158" t="s">
        <v>573</v>
      </c>
      <c r="E158">
        <v>3</v>
      </c>
      <c r="F158">
        <v>69</v>
      </c>
      <c r="G158" s="2">
        <f t="shared" si="6"/>
        <v>0.69</v>
      </c>
      <c r="H158">
        <v>23</v>
      </c>
      <c r="I158">
        <v>8</v>
      </c>
      <c r="J158">
        <v>15</v>
      </c>
      <c r="K158">
        <v>55</v>
      </c>
      <c r="L158" s="2">
        <f t="shared" si="7"/>
        <v>0.55000000000000004</v>
      </c>
      <c r="M158">
        <v>22</v>
      </c>
      <c r="N158">
        <v>7</v>
      </c>
      <c r="O158">
        <v>15</v>
      </c>
      <c r="P158">
        <v>61</v>
      </c>
      <c r="Q158" s="2">
        <f t="shared" si="8"/>
        <v>0.61</v>
      </c>
      <c r="R158">
        <v>19</v>
      </c>
      <c r="S158">
        <v>6</v>
      </c>
      <c r="T158">
        <v>13</v>
      </c>
      <c r="U158" s="3">
        <v>28.333333333333332</v>
      </c>
      <c r="V158" s="3">
        <v>19</v>
      </c>
      <c r="W158" s="3">
        <v>0.66666666666666663</v>
      </c>
      <c r="X158" s="3">
        <v>4.333333333333333</v>
      </c>
      <c r="Y158" s="3">
        <v>0</v>
      </c>
      <c r="Z158" s="2">
        <v>14.436666666666667</v>
      </c>
      <c r="AA158" s="2">
        <v>14.56</v>
      </c>
      <c r="AB158" s="2">
        <v>34.06333333333334</v>
      </c>
      <c r="AC158" s="3">
        <v>1357.0466666666666</v>
      </c>
      <c r="AD158" s="3">
        <v>1368.64</v>
      </c>
      <c r="AE158" s="3">
        <v>0</v>
      </c>
      <c r="AF158" s="3">
        <v>476.26666666666665</v>
      </c>
      <c r="AG158" s="3">
        <v>3201.9533333333329</v>
      </c>
      <c r="AH158" s="4">
        <v>1.9477834000000001</v>
      </c>
    </row>
    <row r="159" spans="1:34" x14ac:dyDescent="0.25">
      <c r="A159">
        <v>2017</v>
      </c>
      <c r="B159">
        <v>192</v>
      </c>
      <c r="C159" s="1">
        <v>42927</v>
      </c>
      <c r="D159" t="s">
        <v>574</v>
      </c>
      <c r="E159">
        <v>3</v>
      </c>
      <c r="F159">
        <v>90</v>
      </c>
      <c r="G159" s="2">
        <f t="shared" si="6"/>
        <v>0.9</v>
      </c>
      <c r="H159">
        <v>24</v>
      </c>
      <c r="I159">
        <v>6</v>
      </c>
      <c r="J159">
        <v>18</v>
      </c>
      <c r="K159">
        <v>88</v>
      </c>
      <c r="L159" s="2">
        <f t="shared" si="7"/>
        <v>0.88</v>
      </c>
      <c r="M159">
        <v>24</v>
      </c>
      <c r="N159">
        <v>6</v>
      </c>
      <c r="O159">
        <v>18</v>
      </c>
      <c r="P159">
        <v>71</v>
      </c>
      <c r="Q159" s="2">
        <f t="shared" si="8"/>
        <v>0.71</v>
      </c>
      <c r="R159">
        <v>21</v>
      </c>
      <c r="S159">
        <v>7</v>
      </c>
      <c r="T159">
        <v>14</v>
      </c>
      <c r="U159" s="3">
        <v>32.666666666666664</v>
      </c>
      <c r="V159" s="3">
        <v>25.666666666666668</v>
      </c>
      <c r="W159" s="3">
        <v>0.33333333333333331</v>
      </c>
      <c r="X159" s="3">
        <v>6.666666666666667</v>
      </c>
      <c r="Y159" s="3">
        <v>0</v>
      </c>
      <c r="Z159" s="2">
        <v>22.333333333333332</v>
      </c>
      <c r="AA159" s="2">
        <v>25.753333333333334</v>
      </c>
      <c r="AB159" s="2">
        <v>53.723333333333336</v>
      </c>
      <c r="AC159" s="3">
        <v>2099.3333333333335</v>
      </c>
      <c r="AD159" s="3">
        <v>2420.8133333333335</v>
      </c>
      <c r="AE159" s="3">
        <v>0</v>
      </c>
      <c r="AF159" s="3">
        <v>529.84666666666669</v>
      </c>
      <c r="AG159" s="3">
        <v>5049.9933333333338</v>
      </c>
      <c r="AH159" s="4">
        <v>3.5178842000000006</v>
      </c>
    </row>
    <row r="160" spans="1:34" x14ac:dyDescent="0.25">
      <c r="A160">
        <v>2017</v>
      </c>
      <c r="B160">
        <v>192</v>
      </c>
      <c r="C160" s="1">
        <v>42927</v>
      </c>
      <c r="D160" t="s">
        <v>575</v>
      </c>
      <c r="E160">
        <v>3</v>
      </c>
      <c r="F160">
        <v>81</v>
      </c>
      <c r="G160" s="2">
        <f t="shared" si="6"/>
        <v>0.81</v>
      </c>
      <c r="H160">
        <v>24</v>
      </c>
      <c r="I160">
        <v>7</v>
      </c>
      <c r="J160">
        <v>17</v>
      </c>
      <c r="K160">
        <v>78</v>
      </c>
      <c r="L160" s="2">
        <f t="shared" si="7"/>
        <v>0.78</v>
      </c>
      <c r="M160">
        <v>23</v>
      </c>
      <c r="N160">
        <v>7</v>
      </c>
      <c r="O160">
        <v>16</v>
      </c>
      <c r="P160">
        <v>79</v>
      </c>
      <c r="Q160" s="2">
        <f t="shared" si="8"/>
        <v>0.79</v>
      </c>
      <c r="R160">
        <v>25</v>
      </c>
      <c r="S160">
        <v>7</v>
      </c>
      <c r="T160">
        <v>18</v>
      </c>
      <c r="U160" s="3">
        <v>36.666666666666664</v>
      </c>
      <c r="V160" s="3">
        <v>23</v>
      </c>
      <c r="W160" s="3">
        <v>0.33333333333333331</v>
      </c>
      <c r="X160" s="3">
        <v>3.3333333333333335</v>
      </c>
      <c r="Y160" s="3">
        <v>0</v>
      </c>
      <c r="Z160" s="2">
        <v>17.559999999999999</v>
      </c>
      <c r="AA160" s="2">
        <v>19.796666666666667</v>
      </c>
      <c r="AB160" s="2">
        <v>39.883333333333333</v>
      </c>
      <c r="AC160" s="3">
        <v>1650.6399999999999</v>
      </c>
      <c r="AD160" s="3">
        <v>1860.8866666666668</v>
      </c>
      <c r="AE160" s="3">
        <v>0</v>
      </c>
      <c r="AF160" s="3">
        <v>237.50666666666666</v>
      </c>
      <c r="AG160" s="3">
        <v>3749.0333333333333</v>
      </c>
      <c r="AH160" s="4">
        <v>2.7756038000000003</v>
      </c>
    </row>
    <row r="161" spans="1:34" x14ac:dyDescent="0.25">
      <c r="A161">
        <v>2017</v>
      </c>
      <c r="B161">
        <v>192</v>
      </c>
      <c r="C161" s="1">
        <v>42927</v>
      </c>
      <c r="D161" t="s">
        <v>576</v>
      </c>
      <c r="E161">
        <v>3</v>
      </c>
      <c r="F161">
        <v>69</v>
      </c>
      <c r="G161" s="2">
        <f t="shared" si="6"/>
        <v>0.69</v>
      </c>
      <c r="H161">
        <v>23</v>
      </c>
      <c r="I161">
        <v>7</v>
      </c>
      <c r="J161">
        <v>16</v>
      </c>
      <c r="K161">
        <v>61</v>
      </c>
      <c r="L161" s="2">
        <f t="shared" si="7"/>
        <v>0.61</v>
      </c>
      <c r="M161">
        <v>22</v>
      </c>
      <c r="N161">
        <v>9</v>
      </c>
      <c r="O161">
        <v>13</v>
      </c>
      <c r="P161">
        <v>80</v>
      </c>
      <c r="Q161" s="2">
        <f t="shared" si="8"/>
        <v>0.8</v>
      </c>
      <c r="R161">
        <v>23</v>
      </c>
      <c r="S161">
        <v>5</v>
      </c>
      <c r="T161">
        <v>16</v>
      </c>
      <c r="U161" s="3">
        <v>25.333333333333332</v>
      </c>
      <c r="V161" s="3">
        <v>13</v>
      </c>
      <c r="W161" s="3">
        <v>0.66666666666666663</v>
      </c>
      <c r="X161" s="3">
        <v>4.333333333333333</v>
      </c>
      <c r="Y161" s="3">
        <v>0</v>
      </c>
      <c r="Z161" s="2">
        <v>14.476666666666667</v>
      </c>
      <c r="AA161" s="2">
        <v>15.270000000000001</v>
      </c>
      <c r="AB161" s="2">
        <v>33.216666666666676</v>
      </c>
      <c r="AC161" s="3">
        <v>1360.8066666666668</v>
      </c>
      <c r="AD161" s="3">
        <v>1435.3799999999999</v>
      </c>
      <c r="AE161" s="3">
        <v>0</v>
      </c>
      <c r="AF161" s="3">
        <v>326.18</v>
      </c>
      <c r="AG161" s="3">
        <v>3122.3666666666663</v>
      </c>
      <c r="AH161" s="4">
        <v>2.2116696000000005</v>
      </c>
    </row>
    <row r="162" spans="1:34" x14ac:dyDescent="0.25">
      <c r="A162">
        <v>2017</v>
      </c>
      <c r="B162">
        <v>192</v>
      </c>
      <c r="C162" s="1">
        <v>42927</v>
      </c>
      <c r="D162" t="s">
        <v>577</v>
      </c>
      <c r="E162">
        <v>3</v>
      </c>
      <c r="F162">
        <v>60</v>
      </c>
      <c r="G162" s="2">
        <f t="shared" si="6"/>
        <v>0.6</v>
      </c>
      <c r="H162">
        <v>20</v>
      </c>
      <c r="I162">
        <v>7</v>
      </c>
      <c r="J162">
        <v>13</v>
      </c>
      <c r="K162">
        <v>58</v>
      </c>
      <c r="L162" s="2">
        <f t="shared" si="7"/>
        <v>0.57999999999999996</v>
      </c>
      <c r="M162">
        <v>21</v>
      </c>
      <c r="N162">
        <v>7</v>
      </c>
      <c r="O162">
        <v>14</v>
      </c>
      <c r="P162">
        <v>55</v>
      </c>
      <c r="Q162" s="2">
        <f t="shared" si="8"/>
        <v>0.55000000000000004</v>
      </c>
      <c r="R162">
        <v>19</v>
      </c>
      <c r="S162">
        <v>8</v>
      </c>
      <c r="T162">
        <v>11</v>
      </c>
      <c r="U162" s="3">
        <v>20.666666666666668</v>
      </c>
      <c r="V162" s="3">
        <v>9.3333333333333339</v>
      </c>
      <c r="W162" s="3">
        <v>0.33333333333333331</v>
      </c>
      <c r="X162" s="3">
        <v>3</v>
      </c>
      <c r="Y162" s="3">
        <v>0</v>
      </c>
      <c r="Z162" s="2">
        <v>11.39</v>
      </c>
      <c r="AA162" s="2">
        <v>11.976666666666667</v>
      </c>
      <c r="AB162" s="2">
        <v>26.536666666666665</v>
      </c>
      <c r="AC162" s="3">
        <v>1070.6600000000001</v>
      </c>
      <c r="AD162" s="3">
        <v>1125.8066666666668</v>
      </c>
      <c r="AE162" s="3">
        <v>0</v>
      </c>
      <c r="AF162" s="3">
        <v>297.98</v>
      </c>
      <c r="AG162" s="3">
        <v>2494.4466666666672</v>
      </c>
      <c r="AH162" s="4">
        <v>1.6069519333333335</v>
      </c>
    </row>
    <row r="163" spans="1:34" x14ac:dyDescent="0.25">
      <c r="A163">
        <v>2017</v>
      </c>
      <c r="B163">
        <v>192</v>
      </c>
      <c r="C163" s="1">
        <v>42927</v>
      </c>
      <c r="D163" t="s">
        <v>578</v>
      </c>
      <c r="E163">
        <v>3</v>
      </c>
      <c r="F163">
        <v>92</v>
      </c>
      <c r="G163" s="2">
        <f t="shared" si="6"/>
        <v>0.92</v>
      </c>
      <c r="H163">
        <v>24</v>
      </c>
      <c r="I163">
        <v>7</v>
      </c>
      <c r="J163">
        <v>17</v>
      </c>
      <c r="K163">
        <v>94</v>
      </c>
      <c r="L163" s="2">
        <f t="shared" si="7"/>
        <v>0.94</v>
      </c>
      <c r="M163">
        <v>24</v>
      </c>
      <c r="N163">
        <v>6</v>
      </c>
      <c r="O163">
        <v>18</v>
      </c>
      <c r="P163">
        <v>83</v>
      </c>
      <c r="Q163" s="2">
        <f t="shared" si="8"/>
        <v>0.83</v>
      </c>
      <c r="R163">
        <v>25</v>
      </c>
      <c r="S163">
        <v>6</v>
      </c>
      <c r="T163">
        <v>19</v>
      </c>
      <c r="U163" s="3">
        <v>36</v>
      </c>
      <c r="V163" s="3">
        <v>24.333333333333332</v>
      </c>
      <c r="W163" s="3">
        <v>0.66666666666666663</v>
      </c>
      <c r="X163" s="3">
        <v>6</v>
      </c>
      <c r="Y163" s="3">
        <v>0</v>
      </c>
      <c r="Z163" s="2">
        <v>29.826666666666668</v>
      </c>
      <c r="AA163" s="2">
        <v>35.993333333333332</v>
      </c>
      <c r="AB163" s="2">
        <v>71.836666666666673</v>
      </c>
      <c r="AC163" s="3">
        <v>2803.7066666666669</v>
      </c>
      <c r="AD163" s="3">
        <v>3383.3733333333339</v>
      </c>
      <c r="AE163" s="3">
        <v>0</v>
      </c>
      <c r="AF163" s="3">
        <v>565.56666666666672</v>
      </c>
      <c r="AG163" s="3">
        <v>6752.6466666666674</v>
      </c>
      <c r="AH163" s="4">
        <v>4.7484695333333331</v>
      </c>
    </row>
    <row r="164" spans="1:34" x14ac:dyDescent="0.25">
      <c r="A164">
        <v>2017</v>
      </c>
      <c r="B164">
        <v>192</v>
      </c>
      <c r="C164" s="1">
        <v>42927</v>
      </c>
      <c r="D164" t="s">
        <v>579</v>
      </c>
      <c r="E164">
        <v>3</v>
      </c>
      <c r="F164">
        <v>52</v>
      </c>
      <c r="G164" s="2">
        <f t="shared" si="6"/>
        <v>0.52</v>
      </c>
      <c r="H164">
        <v>22</v>
      </c>
      <c r="I164">
        <v>7</v>
      </c>
      <c r="J164">
        <v>15</v>
      </c>
      <c r="K164">
        <v>38</v>
      </c>
      <c r="L164" s="2">
        <f t="shared" si="7"/>
        <v>0.38</v>
      </c>
      <c r="M164">
        <v>19</v>
      </c>
      <c r="N164">
        <v>6</v>
      </c>
      <c r="O164">
        <v>13</v>
      </c>
      <c r="P164">
        <v>54</v>
      </c>
      <c r="Q164" s="2">
        <f t="shared" si="8"/>
        <v>0.54</v>
      </c>
      <c r="R164">
        <v>18</v>
      </c>
      <c r="S164">
        <v>9</v>
      </c>
      <c r="T164">
        <v>9</v>
      </c>
      <c r="U164" s="3">
        <v>24.333333333333332</v>
      </c>
      <c r="V164" s="3">
        <v>13</v>
      </c>
      <c r="W164" s="3">
        <v>0</v>
      </c>
      <c r="X164" s="3">
        <v>6.666666666666667</v>
      </c>
      <c r="Y164" s="3">
        <v>0</v>
      </c>
      <c r="Z164" s="2">
        <v>13.763333333333334</v>
      </c>
      <c r="AA164" s="2">
        <v>12.87</v>
      </c>
      <c r="AB164" s="2">
        <v>34.196666666666665</v>
      </c>
      <c r="AC164" s="3">
        <v>1293.7533333333333</v>
      </c>
      <c r="AD164" s="3">
        <v>1209.78</v>
      </c>
      <c r="AE164" s="3">
        <v>0</v>
      </c>
      <c r="AF164" s="3">
        <v>710.95333333333326</v>
      </c>
      <c r="AG164" s="3">
        <v>3214.4866666666667</v>
      </c>
      <c r="AH164" s="4">
        <v>1.7519469333333335</v>
      </c>
    </row>
    <row r="165" spans="1:34" x14ac:dyDescent="0.25">
      <c r="A165">
        <v>2017</v>
      </c>
      <c r="B165">
        <v>192</v>
      </c>
      <c r="C165" s="1">
        <v>42927</v>
      </c>
      <c r="D165" t="s">
        <v>580</v>
      </c>
      <c r="E165">
        <v>3</v>
      </c>
      <c r="F165">
        <v>68</v>
      </c>
      <c r="G165" s="2">
        <f t="shared" si="6"/>
        <v>0.68</v>
      </c>
      <c r="H165">
        <v>23</v>
      </c>
      <c r="I165">
        <v>7</v>
      </c>
      <c r="J165">
        <v>16</v>
      </c>
      <c r="K165">
        <v>73</v>
      </c>
      <c r="L165" s="2">
        <f t="shared" si="7"/>
        <v>0.73</v>
      </c>
      <c r="M165">
        <v>22</v>
      </c>
      <c r="N165">
        <v>5</v>
      </c>
      <c r="O165">
        <v>17</v>
      </c>
      <c r="P165">
        <v>54</v>
      </c>
      <c r="Q165" s="2">
        <f t="shared" si="8"/>
        <v>0.54</v>
      </c>
      <c r="R165">
        <v>21</v>
      </c>
      <c r="S165">
        <v>6</v>
      </c>
      <c r="T165">
        <v>15</v>
      </c>
      <c r="U165" s="3">
        <v>32.333333333333336</v>
      </c>
      <c r="V165" s="3">
        <v>18.333333333333332</v>
      </c>
      <c r="W165" s="3">
        <v>0.66666666666666663</v>
      </c>
      <c r="X165" s="3">
        <v>7.333333333333333</v>
      </c>
      <c r="Y165" s="3">
        <v>0</v>
      </c>
      <c r="Z165" s="2">
        <v>22.253333333333334</v>
      </c>
      <c r="AA165" s="2">
        <v>24.27</v>
      </c>
      <c r="AB165" s="2">
        <v>53.4</v>
      </c>
      <c r="AC165" s="3">
        <v>2091.8133333333335</v>
      </c>
      <c r="AD165" s="3">
        <v>2281.38</v>
      </c>
      <c r="AE165" s="3">
        <v>0</v>
      </c>
      <c r="AF165" s="3">
        <v>646.40666666666664</v>
      </c>
      <c r="AG165" s="3">
        <v>5019.6000000000004</v>
      </c>
      <c r="AH165" s="4">
        <v>3.0649859333333334</v>
      </c>
    </row>
    <row r="166" spans="1:34" x14ac:dyDescent="0.25">
      <c r="A166">
        <v>2017</v>
      </c>
      <c r="B166">
        <v>192</v>
      </c>
      <c r="C166" s="1">
        <v>42927</v>
      </c>
      <c r="D166" t="s">
        <v>581</v>
      </c>
      <c r="E166">
        <v>3</v>
      </c>
      <c r="F166">
        <v>72</v>
      </c>
      <c r="G166" s="2">
        <f t="shared" si="6"/>
        <v>0.72</v>
      </c>
      <c r="H166">
        <v>23</v>
      </c>
      <c r="I166">
        <v>7</v>
      </c>
      <c r="J166">
        <v>16</v>
      </c>
      <c r="K166">
        <v>65</v>
      </c>
      <c r="L166" s="2">
        <f t="shared" si="7"/>
        <v>0.65</v>
      </c>
      <c r="M166">
        <v>23</v>
      </c>
      <c r="N166">
        <v>7</v>
      </c>
      <c r="O166">
        <v>16</v>
      </c>
      <c r="P166">
        <v>61</v>
      </c>
      <c r="Q166" s="2">
        <f t="shared" si="8"/>
        <v>0.61</v>
      </c>
      <c r="R166">
        <v>21</v>
      </c>
      <c r="S166">
        <v>7</v>
      </c>
      <c r="T166">
        <v>14</v>
      </c>
      <c r="U166" s="3">
        <v>29</v>
      </c>
      <c r="V166" s="3">
        <v>20.666666666666668</v>
      </c>
      <c r="W166" s="3">
        <v>1.3333333333333333</v>
      </c>
      <c r="X166" s="3">
        <v>5</v>
      </c>
      <c r="Y166" s="3">
        <v>0</v>
      </c>
      <c r="Z166" s="2">
        <v>17.666666666666668</v>
      </c>
      <c r="AA166" s="2">
        <v>18.863333333333333</v>
      </c>
      <c r="AB166" s="2">
        <v>42.476666666666667</v>
      </c>
      <c r="AC166" s="3">
        <v>1660.6666666666667</v>
      </c>
      <c r="AD166" s="3">
        <v>1773.1533333333332</v>
      </c>
      <c r="AE166" s="3">
        <v>0</v>
      </c>
      <c r="AF166" s="3">
        <v>558.98666666666668</v>
      </c>
      <c r="AG166" s="3">
        <v>3992.8066666666664</v>
      </c>
      <c r="AH166" s="4">
        <v>2.5450907333333337</v>
      </c>
    </row>
    <row r="167" spans="1:34" x14ac:dyDescent="0.25">
      <c r="A167">
        <v>2017</v>
      </c>
      <c r="B167">
        <v>192</v>
      </c>
      <c r="C167" s="1">
        <v>42927</v>
      </c>
      <c r="D167" t="s">
        <v>582</v>
      </c>
      <c r="E167">
        <v>3</v>
      </c>
      <c r="F167">
        <v>45</v>
      </c>
      <c r="G167" s="2">
        <f t="shared" si="6"/>
        <v>0.45</v>
      </c>
      <c r="H167">
        <v>19</v>
      </c>
      <c r="I167">
        <v>9</v>
      </c>
      <c r="J167">
        <v>10</v>
      </c>
      <c r="K167">
        <v>36</v>
      </c>
      <c r="L167" s="2">
        <f t="shared" si="7"/>
        <v>0.36</v>
      </c>
      <c r="M167">
        <v>18</v>
      </c>
      <c r="N167">
        <v>7</v>
      </c>
      <c r="O167">
        <v>11</v>
      </c>
      <c r="P167">
        <v>48</v>
      </c>
      <c r="Q167" s="2">
        <f t="shared" si="8"/>
        <v>0.48</v>
      </c>
      <c r="R167">
        <v>20</v>
      </c>
      <c r="S167">
        <v>7</v>
      </c>
      <c r="T167">
        <v>13</v>
      </c>
      <c r="U167" s="3">
        <v>15.333333333333334</v>
      </c>
      <c r="V167" s="3">
        <v>9.6666666666666661</v>
      </c>
      <c r="W167" s="3">
        <v>0.66666666666666663</v>
      </c>
      <c r="X167" s="3">
        <v>4.333333333333333</v>
      </c>
      <c r="Y167" s="3">
        <v>0</v>
      </c>
      <c r="Z167" s="2">
        <v>8.0566666666666666</v>
      </c>
      <c r="AA167" s="2">
        <v>8.1833333333333336</v>
      </c>
      <c r="AB167" s="2">
        <v>20.326666666666664</v>
      </c>
      <c r="AC167" s="3">
        <v>757.32666666666671</v>
      </c>
      <c r="AD167" s="3">
        <v>769.23333333333346</v>
      </c>
      <c r="AE167" s="3">
        <v>0</v>
      </c>
      <c r="AF167" s="3">
        <v>384.14666666666676</v>
      </c>
      <c r="AG167" s="3">
        <v>1910.7066666666669</v>
      </c>
      <c r="AH167" s="4">
        <v>0.95299080000000003</v>
      </c>
    </row>
    <row r="168" spans="1:34" x14ac:dyDescent="0.25">
      <c r="A168">
        <v>2017</v>
      </c>
      <c r="B168">
        <v>192</v>
      </c>
      <c r="C168" s="1">
        <v>42927</v>
      </c>
      <c r="D168" t="s">
        <v>583</v>
      </c>
      <c r="E168">
        <v>3</v>
      </c>
      <c r="F168">
        <v>53</v>
      </c>
      <c r="G168" s="2">
        <f t="shared" si="6"/>
        <v>0.53</v>
      </c>
      <c r="H168">
        <v>21</v>
      </c>
      <c r="I168">
        <v>7</v>
      </c>
      <c r="J168">
        <v>14</v>
      </c>
      <c r="K168">
        <v>53</v>
      </c>
      <c r="L168" s="2">
        <f t="shared" si="7"/>
        <v>0.53</v>
      </c>
      <c r="M168">
        <v>21</v>
      </c>
      <c r="N168">
        <v>7</v>
      </c>
      <c r="O168">
        <v>14</v>
      </c>
      <c r="P168">
        <v>43</v>
      </c>
      <c r="Q168" s="2">
        <f t="shared" si="8"/>
        <v>0.43</v>
      </c>
      <c r="R168">
        <v>20</v>
      </c>
      <c r="S168">
        <v>8</v>
      </c>
      <c r="T168">
        <v>12</v>
      </c>
      <c r="U168" s="3">
        <v>20.333333333333332</v>
      </c>
      <c r="V168" s="3">
        <v>10.666666666666666</v>
      </c>
      <c r="W168" s="3">
        <v>1</v>
      </c>
      <c r="X168" s="3">
        <v>5.333333333333333</v>
      </c>
      <c r="Y168" s="3">
        <v>0</v>
      </c>
      <c r="Z168" s="2">
        <v>11.426666666666668</v>
      </c>
      <c r="AA168" s="2">
        <v>11.32</v>
      </c>
      <c r="AB168" s="2">
        <v>28.456666666666667</v>
      </c>
      <c r="AC168" s="3">
        <v>1074.1066666666668</v>
      </c>
      <c r="AD168" s="3">
        <v>1064.08</v>
      </c>
      <c r="AE168" s="3">
        <v>0</v>
      </c>
      <c r="AF168" s="3">
        <v>536.74</v>
      </c>
      <c r="AG168" s="3">
        <v>2674.9266666666663</v>
      </c>
      <c r="AH168" s="4">
        <v>1.4098590000000002</v>
      </c>
    </row>
    <row r="169" spans="1:34" x14ac:dyDescent="0.25">
      <c r="A169">
        <v>2017</v>
      </c>
      <c r="B169">
        <v>192</v>
      </c>
      <c r="C169" s="1">
        <v>42927</v>
      </c>
      <c r="D169" t="s">
        <v>584</v>
      </c>
      <c r="E169">
        <v>3</v>
      </c>
      <c r="F169">
        <v>44</v>
      </c>
      <c r="G169" s="2">
        <f t="shared" si="6"/>
        <v>0.44</v>
      </c>
      <c r="H169">
        <v>20</v>
      </c>
      <c r="I169">
        <v>7</v>
      </c>
      <c r="J169">
        <v>13</v>
      </c>
      <c r="K169">
        <v>47</v>
      </c>
      <c r="L169" s="2">
        <f t="shared" si="7"/>
        <v>0.47</v>
      </c>
      <c r="M169">
        <v>21</v>
      </c>
      <c r="N169">
        <v>8</v>
      </c>
      <c r="O169">
        <v>13</v>
      </c>
      <c r="P169">
        <v>42</v>
      </c>
      <c r="Q169" s="2">
        <f t="shared" si="8"/>
        <v>0.42</v>
      </c>
      <c r="R169">
        <v>19</v>
      </c>
      <c r="S169">
        <v>9</v>
      </c>
      <c r="T169">
        <v>10</v>
      </c>
      <c r="U169" s="3">
        <v>20.333333333333332</v>
      </c>
      <c r="V169" s="3">
        <v>15</v>
      </c>
      <c r="W169" s="3">
        <v>0.66666666666666663</v>
      </c>
      <c r="X169" s="3">
        <v>4</v>
      </c>
      <c r="Y169" s="3">
        <v>0</v>
      </c>
      <c r="Z169" s="2">
        <v>11.463333333333333</v>
      </c>
      <c r="AA169" s="2">
        <v>10.926666666666668</v>
      </c>
      <c r="AB169" s="2">
        <v>27.033333333333331</v>
      </c>
      <c r="AC169" s="3">
        <v>1077.5533333333333</v>
      </c>
      <c r="AD169" s="3">
        <v>1027.1066666666668</v>
      </c>
      <c r="AE169" s="3">
        <v>0</v>
      </c>
      <c r="AF169" s="3">
        <v>436.47333333333336</v>
      </c>
      <c r="AG169" s="3">
        <v>2541.1333333333332</v>
      </c>
      <c r="AH169" s="4">
        <v>1.3284550000000002</v>
      </c>
    </row>
    <row r="170" spans="1:34" x14ac:dyDescent="0.25">
      <c r="A170">
        <v>2017</v>
      </c>
      <c r="B170">
        <v>192</v>
      </c>
      <c r="C170" s="1">
        <v>42927</v>
      </c>
      <c r="D170" t="s">
        <v>585</v>
      </c>
      <c r="E170">
        <v>3</v>
      </c>
      <c r="F170">
        <v>51</v>
      </c>
      <c r="G170" s="2">
        <f t="shared" si="6"/>
        <v>0.51</v>
      </c>
      <c r="H170">
        <v>19</v>
      </c>
      <c r="I170">
        <v>6</v>
      </c>
      <c r="J170">
        <v>13</v>
      </c>
      <c r="K170">
        <v>59</v>
      </c>
      <c r="L170" s="2">
        <f t="shared" si="7"/>
        <v>0.59</v>
      </c>
      <c r="M170">
        <v>19</v>
      </c>
      <c r="N170">
        <v>7</v>
      </c>
      <c r="O170">
        <v>12</v>
      </c>
      <c r="P170">
        <v>60</v>
      </c>
      <c r="Q170" s="2">
        <f t="shared" si="8"/>
        <v>0.6</v>
      </c>
      <c r="R170">
        <v>19</v>
      </c>
      <c r="S170">
        <v>7</v>
      </c>
      <c r="T170">
        <v>12</v>
      </c>
      <c r="U170" s="3">
        <v>30.666666666666668</v>
      </c>
      <c r="V170" s="3">
        <v>19.333333333333332</v>
      </c>
      <c r="W170" s="3">
        <v>0.33333333333333331</v>
      </c>
      <c r="X170" s="3">
        <v>5.333333333333333</v>
      </c>
      <c r="Y170" s="3">
        <v>0</v>
      </c>
      <c r="Z170" s="2">
        <v>17.156666666666666</v>
      </c>
      <c r="AA170" s="2">
        <v>17.026666666666667</v>
      </c>
      <c r="AB170" s="2">
        <v>40.54666666666666</v>
      </c>
      <c r="AC170" s="3">
        <v>1612.7266666666667</v>
      </c>
      <c r="AD170" s="3">
        <v>1600.5066666666667</v>
      </c>
      <c r="AE170" s="3">
        <v>0</v>
      </c>
      <c r="AF170" s="3">
        <v>598.15333333333342</v>
      </c>
      <c r="AG170" s="3">
        <v>3811.3866666666672</v>
      </c>
      <c r="AH170" s="4">
        <v>2.1490938000000002</v>
      </c>
    </row>
    <row r="171" spans="1:34" x14ac:dyDescent="0.25">
      <c r="A171">
        <v>2017</v>
      </c>
      <c r="B171">
        <v>192</v>
      </c>
      <c r="C171" s="1">
        <v>42927</v>
      </c>
      <c r="D171" t="s">
        <v>586</v>
      </c>
      <c r="E171">
        <v>3</v>
      </c>
      <c r="F171">
        <v>61</v>
      </c>
      <c r="G171" s="2">
        <f t="shared" si="6"/>
        <v>0.61</v>
      </c>
      <c r="H171">
        <v>22</v>
      </c>
      <c r="I171">
        <v>6</v>
      </c>
      <c r="J171">
        <v>16</v>
      </c>
      <c r="K171">
        <v>64</v>
      </c>
      <c r="L171" s="2">
        <f t="shared" si="7"/>
        <v>0.64</v>
      </c>
      <c r="M171">
        <v>22</v>
      </c>
      <c r="N171">
        <v>7</v>
      </c>
      <c r="O171">
        <v>15</v>
      </c>
      <c r="P171">
        <v>64</v>
      </c>
      <c r="Q171" s="2">
        <f t="shared" si="8"/>
        <v>0.64</v>
      </c>
      <c r="R171">
        <v>22</v>
      </c>
      <c r="S171">
        <v>7</v>
      </c>
      <c r="T171">
        <v>15</v>
      </c>
      <c r="U171" s="3">
        <v>34</v>
      </c>
      <c r="V171" s="3">
        <v>25.333333333333332</v>
      </c>
      <c r="W171" s="3">
        <v>0.66666666666666663</v>
      </c>
      <c r="X171" s="3">
        <v>6</v>
      </c>
      <c r="Y171" s="3">
        <v>0</v>
      </c>
      <c r="Z171" s="2">
        <v>19.066666666666666</v>
      </c>
      <c r="AA171" s="2">
        <v>19.706666666666667</v>
      </c>
      <c r="AB171" s="2">
        <v>46.603333333333332</v>
      </c>
      <c r="AC171" s="3">
        <v>1792.2666666666667</v>
      </c>
      <c r="AD171" s="3">
        <v>1852.426666666667</v>
      </c>
      <c r="AE171" s="3">
        <v>0</v>
      </c>
      <c r="AF171" s="3">
        <v>736.01999999999987</v>
      </c>
      <c r="AG171" s="3">
        <v>4380.7133333333331</v>
      </c>
      <c r="AH171" s="4">
        <v>2.4879042666666669</v>
      </c>
    </row>
    <row r="172" spans="1:34" x14ac:dyDescent="0.25">
      <c r="A172">
        <v>2017</v>
      </c>
      <c r="B172">
        <v>192</v>
      </c>
      <c r="C172" s="1">
        <v>42927</v>
      </c>
      <c r="D172" t="s">
        <v>587</v>
      </c>
      <c r="E172">
        <v>3</v>
      </c>
      <c r="F172">
        <v>67</v>
      </c>
      <c r="G172" s="2">
        <f t="shared" si="6"/>
        <v>0.67</v>
      </c>
      <c r="H172">
        <v>22</v>
      </c>
      <c r="I172">
        <v>6</v>
      </c>
      <c r="J172">
        <v>16</v>
      </c>
      <c r="K172">
        <v>80</v>
      </c>
      <c r="L172" s="2">
        <f t="shared" si="7"/>
        <v>0.8</v>
      </c>
      <c r="M172">
        <v>24</v>
      </c>
      <c r="N172">
        <v>7</v>
      </c>
      <c r="O172">
        <v>17</v>
      </c>
      <c r="P172">
        <v>94</v>
      </c>
      <c r="Q172" s="2">
        <f t="shared" si="8"/>
        <v>0.94</v>
      </c>
      <c r="R172">
        <v>25</v>
      </c>
      <c r="S172">
        <v>7</v>
      </c>
      <c r="T172">
        <v>18</v>
      </c>
      <c r="U172" s="3">
        <v>34</v>
      </c>
      <c r="V172" s="3">
        <v>23.333333333333332</v>
      </c>
      <c r="W172" s="3">
        <v>1.3333333333333333</v>
      </c>
      <c r="X172" s="3">
        <v>8</v>
      </c>
      <c r="Y172" s="3">
        <v>0</v>
      </c>
      <c r="Z172" s="2">
        <v>22.03</v>
      </c>
      <c r="AA172" s="2">
        <v>25.326666666666668</v>
      </c>
      <c r="AB172" s="2">
        <v>54.706666666666671</v>
      </c>
      <c r="AC172" s="3">
        <v>2070.8200000000002</v>
      </c>
      <c r="AD172" s="3">
        <v>2380.7066666666669</v>
      </c>
      <c r="AE172" s="3">
        <v>0</v>
      </c>
      <c r="AF172" s="3">
        <v>690.90000000000009</v>
      </c>
      <c r="AG172" s="3">
        <v>5142.4266666666663</v>
      </c>
      <c r="AH172" s="4">
        <v>3.555678466666667</v>
      </c>
    </row>
    <row r="173" spans="1:34" x14ac:dyDescent="0.25">
      <c r="A173">
        <v>2017</v>
      </c>
      <c r="B173">
        <v>192</v>
      </c>
      <c r="C173" s="1">
        <v>42927</v>
      </c>
      <c r="D173" t="s">
        <v>588</v>
      </c>
      <c r="E173">
        <v>3</v>
      </c>
      <c r="F173">
        <v>68</v>
      </c>
      <c r="G173" s="2">
        <f t="shared" si="6"/>
        <v>0.68</v>
      </c>
      <c r="H173">
        <v>21</v>
      </c>
      <c r="I173">
        <v>7</v>
      </c>
      <c r="J173">
        <v>14</v>
      </c>
      <c r="K173">
        <v>67</v>
      </c>
      <c r="L173" s="2">
        <f t="shared" si="7"/>
        <v>0.67</v>
      </c>
      <c r="M173">
        <v>22</v>
      </c>
      <c r="N173">
        <v>6</v>
      </c>
      <c r="O173">
        <v>16</v>
      </c>
      <c r="P173">
        <v>75</v>
      </c>
      <c r="Q173" s="2">
        <f t="shared" si="8"/>
        <v>0.75</v>
      </c>
      <c r="R173">
        <v>23</v>
      </c>
      <c r="S173">
        <v>6</v>
      </c>
      <c r="T173">
        <v>17</v>
      </c>
      <c r="U173" s="3">
        <v>34.666666666666664</v>
      </c>
      <c r="V173" s="3">
        <v>21</v>
      </c>
      <c r="W173" s="3">
        <v>1.3333333333333333</v>
      </c>
      <c r="X173" s="3">
        <v>6.333333333333333</v>
      </c>
      <c r="Y173" s="3">
        <v>0</v>
      </c>
      <c r="Z173" s="2">
        <v>24.406666666666666</v>
      </c>
      <c r="AA173" s="2">
        <v>26.676666666666666</v>
      </c>
      <c r="AB173" s="2">
        <v>60.73</v>
      </c>
      <c r="AC173" s="3">
        <v>2294.2266666666665</v>
      </c>
      <c r="AD173" s="3">
        <v>2507.6066666666661</v>
      </c>
      <c r="AE173" s="3">
        <v>0</v>
      </c>
      <c r="AF173" s="3">
        <v>906.78666666666675</v>
      </c>
      <c r="AG173" s="3">
        <v>5708.619999999999</v>
      </c>
      <c r="AH173" s="4">
        <v>3.451658066666667</v>
      </c>
    </row>
    <row r="174" spans="1:34" x14ac:dyDescent="0.25">
      <c r="A174">
        <v>2017</v>
      </c>
      <c r="B174">
        <v>192</v>
      </c>
      <c r="C174" s="1">
        <v>42927</v>
      </c>
      <c r="D174" t="s">
        <v>589</v>
      </c>
      <c r="E174">
        <v>3</v>
      </c>
      <c r="F174">
        <v>50</v>
      </c>
      <c r="G174" s="2">
        <f t="shared" si="6"/>
        <v>0.5</v>
      </c>
      <c r="H174">
        <v>22</v>
      </c>
      <c r="I174">
        <v>8</v>
      </c>
      <c r="J174">
        <v>14</v>
      </c>
      <c r="K174">
        <v>68</v>
      </c>
      <c r="L174" s="2">
        <f t="shared" si="7"/>
        <v>0.68</v>
      </c>
      <c r="M174">
        <v>17</v>
      </c>
      <c r="N174">
        <v>7</v>
      </c>
      <c r="O174">
        <v>10</v>
      </c>
      <c r="P174">
        <v>72</v>
      </c>
      <c r="Q174" s="2">
        <f t="shared" si="8"/>
        <v>0.72</v>
      </c>
      <c r="R174">
        <v>24</v>
      </c>
      <c r="S174">
        <v>7</v>
      </c>
      <c r="T174">
        <v>17</v>
      </c>
      <c r="U174" s="3">
        <v>19.333333333333332</v>
      </c>
      <c r="V174" s="3">
        <v>13.333333333333334</v>
      </c>
      <c r="W174" s="3">
        <v>0.33333333333333331</v>
      </c>
      <c r="X174" s="3">
        <v>3.3333333333333335</v>
      </c>
      <c r="Y174" s="3">
        <v>0</v>
      </c>
      <c r="Z174" s="2">
        <v>12.553333333333333</v>
      </c>
      <c r="AA174" s="2">
        <v>14.083333333333334</v>
      </c>
      <c r="AB174" s="2">
        <v>29.429999999999996</v>
      </c>
      <c r="AC174" s="3">
        <v>1180.0133333333333</v>
      </c>
      <c r="AD174" s="3">
        <v>1323.8333333333333</v>
      </c>
      <c r="AE174" s="3">
        <v>0</v>
      </c>
      <c r="AF174" s="3">
        <v>262.57333333333332</v>
      </c>
      <c r="AG174" s="3">
        <v>2766.4199999999996</v>
      </c>
      <c r="AH174" s="4">
        <v>1.9240891333333334</v>
      </c>
    </row>
    <row r="175" spans="1:34" x14ac:dyDescent="0.25">
      <c r="A175">
        <v>2017</v>
      </c>
      <c r="B175">
        <v>192</v>
      </c>
      <c r="C175" s="1">
        <v>42927</v>
      </c>
      <c r="D175" t="s">
        <v>590</v>
      </c>
      <c r="E175">
        <v>3</v>
      </c>
      <c r="F175">
        <v>56</v>
      </c>
      <c r="G175" s="2">
        <f t="shared" si="6"/>
        <v>0.56000000000000005</v>
      </c>
      <c r="H175">
        <v>21</v>
      </c>
      <c r="I175">
        <v>7</v>
      </c>
      <c r="J175">
        <v>14</v>
      </c>
      <c r="K175">
        <v>59</v>
      </c>
      <c r="L175" s="2">
        <f t="shared" si="7"/>
        <v>0.59</v>
      </c>
      <c r="M175">
        <v>22</v>
      </c>
      <c r="N175">
        <v>7</v>
      </c>
      <c r="O175">
        <v>15</v>
      </c>
      <c r="P175">
        <v>67</v>
      </c>
      <c r="Q175" s="2">
        <f t="shared" si="8"/>
        <v>0.67</v>
      </c>
      <c r="R175">
        <v>21</v>
      </c>
      <c r="S175">
        <v>6</v>
      </c>
      <c r="T175">
        <v>15</v>
      </c>
      <c r="U175" s="3">
        <v>18.666666666666668</v>
      </c>
      <c r="V175" s="3">
        <v>9</v>
      </c>
      <c r="W175" s="3">
        <v>0</v>
      </c>
      <c r="X175" s="3">
        <v>1.6666666666666667</v>
      </c>
      <c r="Y175" s="3">
        <v>0</v>
      </c>
      <c r="Z175" s="2">
        <v>8.9599999999999991</v>
      </c>
      <c r="AA175" s="2">
        <v>9.4700000000000006</v>
      </c>
      <c r="AB175" s="2">
        <v>20</v>
      </c>
      <c r="AC175" s="3">
        <v>842.2399999999999</v>
      </c>
      <c r="AD175" s="3">
        <v>890.18000000000018</v>
      </c>
      <c r="AE175" s="3">
        <v>0</v>
      </c>
      <c r="AF175" s="3">
        <v>147.58000000000001</v>
      </c>
      <c r="AG175" s="3">
        <v>1880</v>
      </c>
      <c r="AH175" s="4">
        <v>1.3210070666666667</v>
      </c>
    </row>
    <row r="176" spans="1:34" x14ac:dyDescent="0.25">
      <c r="A176">
        <v>2017</v>
      </c>
      <c r="B176">
        <v>192</v>
      </c>
      <c r="C176" s="1">
        <v>42927</v>
      </c>
      <c r="D176" t="s">
        <v>591</v>
      </c>
      <c r="E176">
        <v>3</v>
      </c>
      <c r="F176">
        <v>51</v>
      </c>
      <c r="G176" s="2">
        <f t="shared" si="6"/>
        <v>0.51</v>
      </c>
      <c r="H176">
        <v>21</v>
      </c>
      <c r="I176">
        <v>6</v>
      </c>
      <c r="J176">
        <v>15</v>
      </c>
      <c r="K176">
        <v>67</v>
      </c>
      <c r="L176" s="2">
        <f t="shared" si="7"/>
        <v>0.67</v>
      </c>
      <c r="M176">
        <v>20</v>
      </c>
      <c r="N176">
        <v>8</v>
      </c>
      <c r="O176">
        <v>12</v>
      </c>
      <c r="P176">
        <v>59</v>
      </c>
      <c r="Q176" s="2">
        <f t="shared" si="8"/>
        <v>0.59</v>
      </c>
      <c r="R176">
        <v>22</v>
      </c>
      <c r="S176">
        <v>7</v>
      </c>
      <c r="T176">
        <v>15</v>
      </c>
      <c r="U176" s="3">
        <v>17.666666666666668</v>
      </c>
      <c r="V176" s="3">
        <v>9.3333333333333339</v>
      </c>
      <c r="W176" s="3">
        <v>0.33333333333333331</v>
      </c>
      <c r="X176" s="3">
        <v>3</v>
      </c>
      <c r="Y176" s="3">
        <v>0</v>
      </c>
      <c r="Z176" s="2">
        <v>9.206666666666667</v>
      </c>
      <c r="AA176" s="2">
        <v>9.2099999999999991</v>
      </c>
      <c r="AB176" s="2">
        <v>21.540000000000003</v>
      </c>
      <c r="AC176" s="3">
        <v>865.42666666666673</v>
      </c>
      <c r="AD176" s="3">
        <v>865.74</v>
      </c>
      <c r="AE176" s="3">
        <v>0</v>
      </c>
      <c r="AF176" s="3">
        <v>293.59333333333331</v>
      </c>
      <c r="AG176" s="3">
        <v>2024.76</v>
      </c>
      <c r="AH176" s="4">
        <v>1.2590986666666666</v>
      </c>
    </row>
    <row r="177" spans="1:34" x14ac:dyDescent="0.25">
      <c r="A177">
        <v>2017</v>
      </c>
      <c r="B177">
        <v>192</v>
      </c>
      <c r="C177" s="1">
        <v>42927</v>
      </c>
      <c r="D177" t="s">
        <v>592</v>
      </c>
      <c r="E177">
        <v>3</v>
      </c>
      <c r="F177">
        <v>83</v>
      </c>
      <c r="G177" s="2">
        <f t="shared" si="6"/>
        <v>0.83</v>
      </c>
      <c r="H177">
        <v>24</v>
      </c>
      <c r="I177">
        <v>6</v>
      </c>
      <c r="J177">
        <v>18</v>
      </c>
      <c r="K177">
        <v>83</v>
      </c>
      <c r="L177" s="2">
        <f t="shared" si="7"/>
        <v>0.83</v>
      </c>
      <c r="M177">
        <v>24</v>
      </c>
      <c r="N177">
        <v>6</v>
      </c>
      <c r="O177">
        <v>18</v>
      </c>
      <c r="P177">
        <v>86</v>
      </c>
      <c r="Q177" s="2">
        <f t="shared" si="8"/>
        <v>0.86</v>
      </c>
      <c r="R177">
        <v>26</v>
      </c>
      <c r="S177">
        <v>7</v>
      </c>
      <c r="T177">
        <v>19</v>
      </c>
      <c r="U177" s="3">
        <v>43.333333333333336</v>
      </c>
      <c r="V177" s="3">
        <v>25</v>
      </c>
      <c r="W177" s="3">
        <v>1.6666666666666667</v>
      </c>
      <c r="X177" s="3">
        <v>7.333333333333333</v>
      </c>
      <c r="Y177" s="3">
        <v>0</v>
      </c>
      <c r="Z177" s="2">
        <v>25.83666666666667</v>
      </c>
      <c r="AA177" s="2">
        <v>31.246666666666666</v>
      </c>
      <c r="AB177" s="2">
        <v>63.98</v>
      </c>
      <c r="AC177" s="3">
        <v>2428.6466666666674</v>
      </c>
      <c r="AD177" s="3">
        <v>2937.186666666667</v>
      </c>
      <c r="AE177" s="3">
        <v>0</v>
      </c>
      <c r="AF177" s="3">
        <v>648.28666666666663</v>
      </c>
      <c r="AG177" s="3">
        <v>6014.1200000000008</v>
      </c>
      <c r="AH177" s="4">
        <v>4.2612988666666665</v>
      </c>
    </row>
    <row r="178" spans="1:34" x14ac:dyDescent="0.25">
      <c r="A178">
        <v>2017</v>
      </c>
      <c r="B178">
        <v>192</v>
      </c>
      <c r="C178" s="1">
        <v>42927</v>
      </c>
      <c r="D178" t="s">
        <v>593</v>
      </c>
      <c r="E178">
        <v>3</v>
      </c>
      <c r="F178">
        <v>64</v>
      </c>
      <c r="G178" s="2">
        <f t="shared" si="6"/>
        <v>0.64</v>
      </c>
      <c r="H178">
        <v>23</v>
      </c>
      <c r="I178">
        <v>7</v>
      </c>
      <c r="J178">
        <v>16</v>
      </c>
      <c r="K178">
        <v>78</v>
      </c>
      <c r="L178" s="2">
        <f t="shared" si="7"/>
        <v>0.78</v>
      </c>
      <c r="M178">
        <v>24</v>
      </c>
      <c r="N178">
        <v>7</v>
      </c>
      <c r="O178">
        <v>17</v>
      </c>
      <c r="P178">
        <v>71</v>
      </c>
      <c r="Q178" s="2">
        <f t="shared" si="8"/>
        <v>0.71</v>
      </c>
      <c r="R178">
        <v>25</v>
      </c>
      <c r="S178">
        <v>7</v>
      </c>
      <c r="T178">
        <v>18</v>
      </c>
      <c r="U178" s="3">
        <v>35</v>
      </c>
      <c r="V178" s="3">
        <v>30.333333333333332</v>
      </c>
      <c r="W178" s="3">
        <v>0.66666666666666663</v>
      </c>
      <c r="X178" s="3">
        <v>3</v>
      </c>
      <c r="Y178" s="3">
        <v>0</v>
      </c>
      <c r="Z178" s="2">
        <v>26.53</v>
      </c>
      <c r="AA178" s="2">
        <v>29.92</v>
      </c>
      <c r="AB178" s="2">
        <v>61.973333333333336</v>
      </c>
      <c r="AC178" s="3">
        <v>2493.8200000000002</v>
      </c>
      <c r="AD178" s="3">
        <v>2812.4800000000005</v>
      </c>
      <c r="AE178" s="3">
        <v>0</v>
      </c>
      <c r="AF178" s="3">
        <v>519.19333333333327</v>
      </c>
      <c r="AG178" s="3">
        <v>5825.4933333333347</v>
      </c>
      <c r="AH178" s="4">
        <v>3.8579730666666667</v>
      </c>
    </row>
    <row r="179" spans="1:34" x14ac:dyDescent="0.25">
      <c r="A179">
        <v>2017</v>
      </c>
      <c r="B179">
        <v>192</v>
      </c>
      <c r="C179" s="1">
        <v>42927</v>
      </c>
      <c r="D179" t="s">
        <v>594</v>
      </c>
      <c r="E179">
        <v>3</v>
      </c>
      <c r="F179">
        <v>61</v>
      </c>
      <c r="G179" s="2">
        <f t="shared" si="6"/>
        <v>0.61</v>
      </c>
      <c r="H179">
        <v>19</v>
      </c>
      <c r="I179">
        <v>7</v>
      </c>
      <c r="J179">
        <v>12</v>
      </c>
      <c r="K179">
        <v>58</v>
      </c>
      <c r="L179" s="2">
        <f t="shared" si="7"/>
        <v>0.57999999999999996</v>
      </c>
      <c r="M179">
        <v>19</v>
      </c>
      <c r="N179">
        <v>5</v>
      </c>
      <c r="O179">
        <v>14</v>
      </c>
      <c r="P179">
        <v>73</v>
      </c>
      <c r="Q179" s="2">
        <f t="shared" si="8"/>
        <v>0.73</v>
      </c>
      <c r="R179">
        <v>22</v>
      </c>
      <c r="S179">
        <v>7</v>
      </c>
      <c r="T179">
        <v>15</v>
      </c>
      <c r="U179" s="3">
        <v>20.333333333333332</v>
      </c>
      <c r="V179" s="3">
        <v>16.666666666666668</v>
      </c>
      <c r="W179" s="3">
        <v>0.33333333333333331</v>
      </c>
      <c r="X179" s="3">
        <v>8</v>
      </c>
      <c r="Y179" s="3">
        <v>0</v>
      </c>
      <c r="Z179" s="2">
        <v>13.719999999999999</v>
      </c>
      <c r="AA179" s="2">
        <v>14.876666666666667</v>
      </c>
      <c r="AB179" s="2">
        <v>34.606666666666662</v>
      </c>
      <c r="AC179" s="3">
        <v>1289.68</v>
      </c>
      <c r="AD179" s="3">
        <v>1398.4066666666668</v>
      </c>
      <c r="AE179" s="3">
        <v>0</v>
      </c>
      <c r="AF179" s="3">
        <v>564.94000000000005</v>
      </c>
      <c r="AG179" s="3">
        <v>3253.0266666666671</v>
      </c>
      <c r="AH179" s="4">
        <v>2.0012130000000004</v>
      </c>
    </row>
    <row r="180" spans="1:34" x14ac:dyDescent="0.25">
      <c r="A180">
        <v>2017</v>
      </c>
      <c r="B180">
        <v>192</v>
      </c>
      <c r="C180" s="1">
        <v>42927</v>
      </c>
      <c r="D180" t="s">
        <v>595</v>
      </c>
      <c r="E180">
        <v>3</v>
      </c>
      <c r="F180">
        <v>26</v>
      </c>
      <c r="G180" s="2">
        <f t="shared" si="6"/>
        <v>0.26</v>
      </c>
      <c r="H180">
        <v>14</v>
      </c>
      <c r="I180">
        <v>5</v>
      </c>
      <c r="J180">
        <v>11</v>
      </c>
      <c r="K180">
        <v>52</v>
      </c>
      <c r="L180" s="2">
        <f t="shared" si="7"/>
        <v>0.52</v>
      </c>
      <c r="M180">
        <v>21</v>
      </c>
      <c r="N180">
        <v>7</v>
      </c>
      <c r="O180">
        <v>14</v>
      </c>
      <c r="P180">
        <v>45</v>
      </c>
      <c r="Q180" s="2">
        <f t="shared" si="8"/>
        <v>0.45</v>
      </c>
      <c r="R180">
        <v>16</v>
      </c>
      <c r="S180">
        <v>6</v>
      </c>
      <c r="T180">
        <v>10</v>
      </c>
      <c r="U180" s="3">
        <v>18.333333333333332</v>
      </c>
      <c r="V180" s="3">
        <v>14.333333333333334</v>
      </c>
      <c r="W180" s="3">
        <v>0.33333333333333331</v>
      </c>
      <c r="X180" s="3">
        <v>3</v>
      </c>
      <c r="Y180" s="3">
        <v>0</v>
      </c>
      <c r="Z180" s="2">
        <v>9.9366666666666656</v>
      </c>
      <c r="AA180" s="2">
        <v>9.7799999999999994</v>
      </c>
      <c r="AB180" s="2">
        <v>22.150000000000002</v>
      </c>
      <c r="AC180" s="3">
        <v>934.04666666666651</v>
      </c>
      <c r="AD180" s="3">
        <v>919.31999999999982</v>
      </c>
      <c r="AE180" s="3">
        <v>0</v>
      </c>
      <c r="AF180" s="3">
        <v>228.73333333333335</v>
      </c>
      <c r="AG180" s="3">
        <v>2082.0999999999995</v>
      </c>
      <c r="AH180" s="4">
        <v>1.2576636000000001</v>
      </c>
    </row>
    <row r="181" spans="1:34" x14ac:dyDescent="0.25">
      <c r="A181">
        <v>2017</v>
      </c>
      <c r="B181">
        <v>192</v>
      </c>
      <c r="C181" s="1">
        <v>42927</v>
      </c>
      <c r="D181" t="s">
        <v>596</v>
      </c>
      <c r="E181">
        <v>3</v>
      </c>
      <c r="F181">
        <v>41</v>
      </c>
      <c r="G181" s="2">
        <f t="shared" si="6"/>
        <v>0.41</v>
      </c>
      <c r="H181">
        <v>71</v>
      </c>
      <c r="I181">
        <v>7</v>
      </c>
      <c r="J181">
        <v>14</v>
      </c>
      <c r="K181">
        <v>51</v>
      </c>
      <c r="L181" s="2">
        <f t="shared" si="7"/>
        <v>0.51</v>
      </c>
      <c r="M181">
        <v>21</v>
      </c>
      <c r="N181">
        <v>6</v>
      </c>
      <c r="O181">
        <v>15</v>
      </c>
      <c r="P181">
        <v>68</v>
      </c>
      <c r="Q181" s="2">
        <f t="shared" si="8"/>
        <v>0.68</v>
      </c>
      <c r="R181">
        <v>26</v>
      </c>
      <c r="S181">
        <v>7</v>
      </c>
      <c r="T181">
        <v>19</v>
      </c>
      <c r="U181" s="3">
        <v>33.666666666666664</v>
      </c>
      <c r="V181" s="3">
        <v>14.333333333333334</v>
      </c>
      <c r="W181" s="3">
        <v>0.33333333333333331</v>
      </c>
      <c r="X181" s="3">
        <v>6.666666666666667</v>
      </c>
      <c r="Y181" s="3">
        <v>0</v>
      </c>
      <c r="Z181" s="2">
        <v>14.046666666666667</v>
      </c>
      <c r="AA181" s="2">
        <v>12.536666666666667</v>
      </c>
      <c r="AB181" s="2">
        <v>32.21</v>
      </c>
      <c r="AC181" s="3">
        <v>1320.3866666666665</v>
      </c>
      <c r="AD181" s="3">
        <v>1178.4466666666667</v>
      </c>
      <c r="AE181" s="3">
        <v>0</v>
      </c>
      <c r="AF181" s="3">
        <v>528.90666666666664</v>
      </c>
      <c r="AG181" s="3">
        <v>3027.74</v>
      </c>
      <c r="AH181" s="4">
        <v>1.8109162666666669</v>
      </c>
    </row>
    <row r="182" spans="1:34" x14ac:dyDescent="0.25">
      <c r="A182">
        <v>2017</v>
      </c>
      <c r="B182">
        <v>192</v>
      </c>
      <c r="C182" s="1">
        <v>42927</v>
      </c>
      <c r="D182" t="s">
        <v>597</v>
      </c>
      <c r="E182">
        <v>3</v>
      </c>
      <c r="F182">
        <v>54</v>
      </c>
      <c r="G182" s="2">
        <f t="shared" si="6"/>
        <v>0.54</v>
      </c>
      <c r="H182">
        <v>20</v>
      </c>
      <c r="I182">
        <v>7</v>
      </c>
      <c r="J182">
        <v>13</v>
      </c>
      <c r="K182">
        <v>51</v>
      </c>
      <c r="L182" s="2">
        <f t="shared" si="7"/>
        <v>0.51</v>
      </c>
      <c r="M182">
        <v>19</v>
      </c>
      <c r="N182">
        <v>8</v>
      </c>
      <c r="O182">
        <v>11</v>
      </c>
      <c r="P182">
        <v>61</v>
      </c>
      <c r="Q182" s="2">
        <f t="shared" si="8"/>
        <v>0.61</v>
      </c>
      <c r="R182">
        <v>21</v>
      </c>
      <c r="S182">
        <v>6</v>
      </c>
      <c r="T182">
        <v>15</v>
      </c>
      <c r="U182" s="3">
        <v>28</v>
      </c>
      <c r="V182" s="3">
        <v>13.333333333333334</v>
      </c>
      <c r="W182" s="3">
        <v>0.66666666666666663</v>
      </c>
      <c r="X182" s="3">
        <v>4</v>
      </c>
      <c r="Y182" s="3">
        <v>0</v>
      </c>
      <c r="Z182" s="2">
        <v>15.836666666666666</v>
      </c>
      <c r="AA182" s="2">
        <v>15.61</v>
      </c>
      <c r="AB182" s="2">
        <v>35.43</v>
      </c>
      <c r="AC182" s="3">
        <v>1488.6466666666668</v>
      </c>
      <c r="AD182" s="3">
        <v>1467.3400000000001</v>
      </c>
      <c r="AE182" s="3">
        <v>0</v>
      </c>
      <c r="AF182" s="3">
        <v>374.43333333333328</v>
      </c>
      <c r="AG182" s="3">
        <v>3330.42</v>
      </c>
      <c r="AH182" s="4">
        <v>1.9663860000000002</v>
      </c>
    </row>
    <row r="183" spans="1:34" x14ac:dyDescent="0.25">
      <c r="A183">
        <v>2017</v>
      </c>
      <c r="B183">
        <v>192</v>
      </c>
      <c r="C183" s="1">
        <v>42927</v>
      </c>
      <c r="D183" t="s">
        <v>598</v>
      </c>
      <c r="E183">
        <v>3</v>
      </c>
      <c r="F183">
        <v>90</v>
      </c>
      <c r="G183" s="2">
        <f t="shared" si="6"/>
        <v>0.9</v>
      </c>
      <c r="H183">
        <v>23</v>
      </c>
      <c r="I183">
        <v>6</v>
      </c>
      <c r="J183">
        <v>17</v>
      </c>
      <c r="K183">
        <v>87</v>
      </c>
      <c r="L183" s="2">
        <f t="shared" si="7"/>
        <v>0.87</v>
      </c>
      <c r="M183">
        <v>23</v>
      </c>
      <c r="N183">
        <v>6</v>
      </c>
      <c r="O183">
        <v>17</v>
      </c>
      <c r="P183">
        <v>89</v>
      </c>
      <c r="Q183" s="2">
        <f t="shared" si="8"/>
        <v>0.89</v>
      </c>
      <c r="R183">
        <v>20</v>
      </c>
      <c r="S183">
        <v>6</v>
      </c>
      <c r="T183">
        <v>15</v>
      </c>
      <c r="U183" s="3">
        <v>31</v>
      </c>
      <c r="V183" s="3">
        <v>25</v>
      </c>
      <c r="W183" s="3">
        <v>0.33333333333333331</v>
      </c>
      <c r="X183" s="3">
        <v>5.333333333333333</v>
      </c>
      <c r="Y183" s="3">
        <v>0</v>
      </c>
      <c r="Z183" s="2">
        <v>27.42</v>
      </c>
      <c r="AA183" s="2">
        <v>33.643333333333338</v>
      </c>
      <c r="AB183" s="2">
        <v>65.546666666666667</v>
      </c>
      <c r="AC183" s="3">
        <v>2577.4800000000005</v>
      </c>
      <c r="AD183" s="3">
        <v>3162.4733333333338</v>
      </c>
      <c r="AE183" s="3">
        <v>0</v>
      </c>
      <c r="AF183" s="3">
        <v>421.43333333333334</v>
      </c>
      <c r="AG183" s="3">
        <v>6161.3866666666681</v>
      </c>
      <c r="AH183" s="4">
        <v>4.7267837333333329</v>
      </c>
    </row>
    <row r="184" spans="1:34" x14ac:dyDescent="0.25">
      <c r="A184">
        <v>2017</v>
      </c>
      <c r="B184">
        <v>192</v>
      </c>
      <c r="C184" s="1">
        <v>42927</v>
      </c>
      <c r="D184" t="s">
        <v>599</v>
      </c>
      <c r="E184">
        <v>3</v>
      </c>
      <c r="F184">
        <v>51</v>
      </c>
      <c r="G184" s="2">
        <f t="shared" si="6"/>
        <v>0.51</v>
      </c>
      <c r="H184">
        <v>21</v>
      </c>
      <c r="I184">
        <v>7</v>
      </c>
      <c r="J184">
        <v>14</v>
      </c>
      <c r="K184">
        <v>60</v>
      </c>
      <c r="L184" s="2">
        <f t="shared" si="7"/>
        <v>0.6</v>
      </c>
      <c r="M184">
        <v>21</v>
      </c>
      <c r="N184">
        <v>6</v>
      </c>
      <c r="O184">
        <v>15</v>
      </c>
      <c r="P184">
        <v>61</v>
      </c>
      <c r="Q184" s="2">
        <f t="shared" si="8"/>
        <v>0.61</v>
      </c>
      <c r="R184">
        <v>21</v>
      </c>
      <c r="S184">
        <v>7</v>
      </c>
      <c r="T184">
        <v>14</v>
      </c>
      <c r="U184" s="3">
        <v>28</v>
      </c>
      <c r="V184" s="3">
        <v>15.333333333333334</v>
      </c>
      <c r="W184" s="3">
        <v>0.33333333333333331</v>
      </c>
      <c r="X184" s="3">
        <v>6</v>
      </c>
      <c r="Y184" s="3">
        <v>0</v>
      </c>
      <c r="Z184" s="2">
        <v>16.763333333333332</v>
      </c>
      <c r="AA184" s="2">
        <v>16.88</v>
      </c>
      <c r="AB184" s="2">
        <v>40.450000000000003</v>
      </c>
      <c r="AC184" s="3">
        <v>1575.7533333333331</v>
      </c>
      <c r="AD184" s="3">
        <v>1586.72</v>
      </c>
      <c r="AE184" s="3">
        <v>0</v>
      </c>
      <c r="AF184" s="3">
        <v>639.82666666666671</v>
      </c>
      <c r="AG184" s="3">
        <v>3802.3</v>
      </c>
      <c r="AH184" s="4">
        <v>2.0780799333333335</v>
      </c>
    </row>
    <row r="185" spans="1:34" x14ac:dyDescent="0.25">
      <c r="A185">
        <v>2017</v>
      </c>
      <c r="B185">
        <v>192</v>
      </c>
      <c r="C185" s="1">
        <v>42927</v>
      </c>
      <c r="D185" t="s">
        <v>600</v>
      </c>
      <c r="E185">
        <v>3</v>
      </c>
      <c r="F185">
        <v>73</v>
      </c>
      <c r="G185" s="2">
        <f t="shared" si="6"/>
        <v>0.73</v>
      </c>
      <c r="H185">
        <v>23</v>
      </c>
      <c r="I185">
        <v>6</v>
      </c>
      <c r="J185">
        <v>17</v>
      </c>
      <c r="K185">
        <v>75</v>
      </c>
      <c r="L185" s="2">
        <f t="shared" si="7"/>
        <v>0.75</v>
      </c>
      <c r="M185">
        <v>23</v>
      </c>
      <c r="N185">
        <v>7</v>
      </c>
      <c r="O185">
        <v>16</v>
      </c>
      <c r="P185">
        <v>63</v>
      </c>
      <c r="Q185" s="2">
        <f t="shared" si="8"/>
        <v>0.63</v>
      </c>
      <c r="R185">
        <v>24</v>
      </c>
      <c r="S185">
        <v>8</v>
      </c>
      <c r="T185">
        <v>16</v>
      </c>
      <c r="U185" s="3">
        <v>39.333333333333336</v>
      </c>
      <c r="V185" s="3">
        <v>25.666666666666668</v>
      </c>
      <c r="W185" s="3">
        <v>0.66666666666666663</v>
      </c>
      <c r="X185" s="3">
        <v>7</v>
      </c>
      <c r="Y185" s="3">
        <v>0</v>
      </c>
      <c r="Z185" s="2">
        <v>27.823333333333334</v>
      </c>
      <c r="AA185" s="2">
        <v>29.296666666666667</v>
      </c>
      <c r="AB185" s="2">
        <v>63.706666666666678</v>
      </c>
      <c r="AC185" s="3">
        <v>2615.3933333333334</v>
      </c>
      <c r="AD185" s="3">
        <v>2753.8866666666668</v>
      </c>
      <c r="AE185" s="3">
        <v>0</v>
      </c>
      <c r="AF185" s="3">
        <v>619.14666666666665</v>
      </c>
      <c r="AG185" s="3">
        <v>5988.4266666666672</v>
      </c>
      <c r="AH185" s="4">
        <v>3.9569644666666668</v>
      </c>
    </row>
    <row r="186" spans="1:34" x14ac:dyDescent="0.25">
      <c r="A186">
        <v>2017</v>
      </c>
      <c r="B186">
        <v>192</v>
      </c>
      <c r="C186" s="1">
        <v>42927</v>
      </c>
      <c r="D186" t="s">
        <v>601</v>
      </c>
      <c r="E186">
        <v>3</v>
      </c>
      <c r="F186">
        <v>80</v>
      </c>
      <c r="G186" s="2">
        <f t="shared" si="6"/>
        <v>0.8</v>
      </c>
      <c r="H186">
        <v>23</v>
      </c>
      <c r="I186">
        <v>8</v>
      </c>
      <c r="J186">
        <v>15</v>
      </c>
      <c r="K186">
        <v>82</v>
      </c>
      <c r="L186" s="2">
        <f t="shared" si="7"/>
        <v>0.82</v>
      </c>
      <c r="M186">
        <v>24</v>
      </c>
      <c r="N186">
        <v>7</v>
      </c>
      <c r="O186">
        <v>19</v>
      </c>
      <c r="P186">
        <v>65</v>
      </c>
      <c r="Q186" s="2">
        <f t="shared" si="8"/>
        <v>0.65</v>
      </c>
      <c r="R186">
        <v>21</v>
      </c>
      <c r="S186">
        <v>6</v>
      </c>
      <c r="T186">
        <v>16</v>
      </c>
      <c r="U186" s="3">
        <v>34</v>
      </c>
      <c r="V186" s="3">
        <v>32.666666666666664</v>
      </c>
      <c r="W186" s="3">
        <v>0.33333333333333331</v>
      </c>
      <c r="X186" s="3">
        <v>6.666666666666667</v>
      </c>
      <c r="Y186" s="3">
        <v>0</v>
      </c>
      <c r="Z186" s="2">
        <v>28.016666666666666</v>
      </c>
      <c r="AA186" s="2">
        <v>32.589999999999996</v>
      </c>
      <c r="AB186" s="2">
        <v>67.833333333333329</v>
      </c>
      <c r="AC186" s="3">
        <v>2633.5666666666666</v>
      </c>
      <c r="AD186" s="3">
        <v>3063.4599999999996</v>
      </c>
      <c r="AE186" s="3">
        <v>0</v>
      </c>
      <c r="AF186" s="3">
        <v>679.30666666666662</v>
      </c>
      <c r="AG186" s="3">
        <v>6376.333333333333</v>
      </c>
      <c r="AH186" s="4">
        <v>4.2069386666666668</v>
      </c>
    </row>
    <row r="187" spans="1:34" x14ac:dyDescent="0.25">
      <c r="A187">
        <v>2017</v>
      </c>
      <c r="B187">
        <v>192</v>
      </c>
      <c r="C187" s="1">
        <v>42927</v>
      </c>
      <c r="D187" t="s">
        <v>602</v>
      </c>
      <c r="E187">
        <v>3</v>
      </c>
      <c r="F187">
        <v>54</v>
      </c>
      <c r="G187" s="2">
        <f t="shared" si="6"/>
        <v>0.54</v>
      </c>
      <c r="H187">
        <v>20</v>
      </c>
      <c r="I187">
        <v>8</v>
      </c>
      <c r="J187">
        <v>12</v>
      </c>
      <c r="K187">
        <v>49</v>
      </c>
      <c r="L187" s="2">
        <f t="shared" si="7"/>
        <v>0.49</v>
      </c>
      <c r="M187">
        <v>18</v>
      </c>
      <c r="N187">
        <v>7</v>
      </c>
      <c r="O187">
        <v>11</v>
      </c>
      <c r="P187">
        <v>65</v>
      </c>
      <c r="Q187" s="2">
        <f t="shared" si="8"/>
        <v>0.65</v>
      </c>
      <c r="S187">
        <v>7</v>
      </c>
      <c r="T187">
        <v>14</v>
      </c>
      <c r="U187" s="3">
        <v>20</v>
      </c>
      <c r="V187" s="3">
        <v>11</v>
      </c>
      <c r="W187" s="3">
        <v>0.66666666666666663</v>
      </c>
      <c r="X187" s="3">
        <v>2.3333333333333335</v>
      </c>
      <c r="Y187" s="3">
        <v>0</v>
      </c>
      <c r="Z187" s="2">
        <v>9.68</v>
      </c>
      <c r="AA187" s="2">
        <v>9.3633333333333333</v>
      </c>
      <c r="AB187" s="2">
        <v>22.75333333333333</v>
      </c>
      <c r="AC187" s="3">
        <v>909.92000000000007</v>
      </c>
      <c r="AD187" s="3">
        <v>880.15333333333331</v>
      </c>
      <c r="AE187" s="3">
        <v>0</v>
      </c>
      <c r="AF187" s="3">
        <v>348.73999999999995</v>
      </c>
      <c r="AG187" s="3">
        <v>2138.813333333333</v>
      </c>
      <c r="AH187" s="4">
        <v>1.3340417333333334</v>
      </c>
    </row>
    <row r="188" spans="1:34" x14ac:dyDescent="0.25">
      <c r="A188">
        <v>2017</v>
      </c>
      <c r="B188">
        <v>192</v>
      </c>
      <c r="C188" s="1">
        <v>42927</v>
      </c>
      <c r="D188" t="s">
        <v>603</v>
      </c>
      <c r="E188">
        <v>3</v>
      </c>
      <c r="F188">
        <v>82</v>
      </c>
      <c r="G188" s="2">
        <f t="shared" si="6"/>
        <v>0.82</v>
      </c>
      <c r="H188">
        <v>25</v>
      </c>
      <c r="I188">
        <v>7</v>
      </c>
      <c r="J188">
        <v>18</v>
      </c>
      <c r="K188">
        <v>90</v>
      </c>
      <c r="L188" s="2">
        <f t="shared" si="7"/>
        <v>0.9</v>
      </c>
      <c r="M188">
        <v>25</v>
      </c>
      <c r="N188">
        <v>6</v>
      </c>
      <c r="O188">
        <v>19</v>
      </c>
      <c r="P188">
        <v>83</v>
      </c>
      <c r="Q188" s="2">
        <f t="shared" si="8"/>
        <v>0.83</v>
      </c>
      <c r="R188">
        <v>27</v>
      </c>
      <c r="S188">
        <v>7</v>
      </c>
      <c r="T188">
        <v>20</v>
      </c>
      <c r="U188" s="3">
        <v>35.666666666666664</v>
      </c>
      <c r="V188" s="3">
        <v>25.666666666666668</v>
      </c>
      <c r="W188" s="3">
        <v>1</v>
      </c>
      <c r="X188" s="3">
        <v>6.666666666666667</v>
      </c>
      <c r="Y188" s="3">
        <v>0</v>
      </c>
      <c r="Z188" s="2">
        <v>24.073333333333334</v>
      </c>
      <c r="AA188" s="2">
        <v>27.446666666666669</v>
      </c>
      <c r="AB188" s="2">
        <v>56.21</v>
      </c>
      <c r="AC188" s="3">
        <v>2262.8933333333339</v>
      </c>
      <c r="AD188" s="3">
        <v>2579.9866666666671</v>
      </c>
      <c r="AE188" s="3">
        <v>0</v>
      </c>
      <c r="AF188" s="3">
        <v>440.86000000000007</v>
      </c>
      <c r="AG188" s="3">
        <v>5283.7400000000007</v>
      </c>
      <c r="AH188" s="4">
        <v>3.9167669333333337</v>
      </c>
    </row>
    <row r="189" spans="1:34" x14ac:dyDescent="0.25">
      <c r="A189">
        <v>2017</v>
      </c>
      <c r="B189">
        <v>192</v>
      </c>
      <c r="C189" s="1">
        <v>42927</v>
      </c>
      <c r="D189" t="s">
        <v>604</v>
      </c>
      <c r="E189">
        <v>3</v>
      </c>
      <c r="F189">
        <v>74</v>
      </c>
      <c r="G189" s="2">
        <f t="shared" si="6"/>
        <v>0.74</v>
      </c>
      <c r="H189">
        <v>24</v>
      </c>
      <c r="I189">
        <v>7</v>
      </c>
      <c r="J189">
        <v>17</v>
      </c>
      <c r="K189">
        <v>74</v>
      </c>
      <c r="L189" s="2">
        <f t="shared" si="7"/>
        <v>0.74</v>
      </c>
      <c r="M189">
        <v>22</v>
      </c>
      <c r="N189">
        <v>7</v>
      </c>
      <c r="O189">
        <v>15</v>
      </c>
      <c r="P189">
        <v>84</v>
      </c>
      <c r="Q189" s="2">
        <f t="shared" si="8"/>
        <v>0.84</v>
      </c>
      <c r="R189">
        <v>22</v>
      </c>
      <c r="S189">
        <v>7</v>
      </c>
      <c r="T189">
        <v>15</v>
      </c>
      <c r="U189" s="3">
        <v>30.666666666666668</v>
      </c>
      <c r="V189" s="3">
        <v>19.333333333333332</v>
      </c>
      <c r="W189" s="3">
        <v>0</v>
      </c>
      <c r="X189" s="3">
        <v>6</v>
      </c>
      <c r="Y189" s="3">
        <v>0</v>
      </c>
      <c r="Z189" s="2">
        <v>19.186666666666667</v>
      </c>
      <c r="AA189" s="2">
        <v>20.196666666666669</v>
      </c>
      <c r="AB189" s="2">
        <v>43.713333333333331</v>
      </c>
      <c r="AC189" s="3">
        <v>1803.5466666666669</v>
      </c>
      <c r="AD189" s="3">
        <v>1898.4866666666669</v>
      </c>
      <c r="AE189" s="3">
        <v>0</v>
      </c>
      <c r="AF189" s="3">
        <v>407.01999999999987</v>
      </c>
      <c r="AG189" s="3">
        <v>4109.0533333333333</v>
      </c>
      <c r="AH189" s="4">
        <v>2.9836508666666672</v>
      </c>
    </row>
    <row r="190" spans="1:34" x14ac:dyDescent="0.25">
      <c r="A190">
        <v>2017</v>
      </c>
      <c r="B190">
        <v>192</v>
      </c>
      <c r="C190" s="1">
        <v>42927</v>
      </c>
      <c r="D190" t="s">
        <v>605</v>
      </c>
      <c r="E190">
        <v>3</v>
      </c>
      <c r="F190">
        <v>88</v>
      </c>
      <c r="G190" s="2">
        <f t="shared" si="6"/>
        <v>0.88</v>
      </c>
      <c r="H190">
        <v>25</v>
      </c>
      <c r="I190">
        <v>8</v>
      </c>
      <c r="J190">
        <v>17</v>
      </c>
      <c r="K190">
        <v>72</v>
      </c>
      <c r="L190" s="2">
        <f t="shared" si="7"/>
        <v>0.72</v>
      </c>
      <c r="M190">
        <v>23</v>
      </c>
      <c r="N190">
        <v>6</v>
      </c>
      <c r="O190">
        <v>17</v>
      </c>
      <c r="P190">
        <v>91</v>
      </c>
      <c r="Q190" s="2">
        <f t="shared" si="8"/>
        <v>0.91</v>
      </c>
      <c r="R190">
        <v>24</v>
      </c>
      <c r="S190">
        <v>7</v>
      </c>
      <c r="T190">
        <v>17</v>
      </c>
      <c r="U190" s="3">
        <v>34</v>
      </c>
      <c r="V190" s="3">
        <v>26</v>
      </c>
      <c r="W190" s="3">
        <v>0.66666666666666663</v>
      </c>
      <c r="X190" s="3">
        <v>5.666666666666667</v>
      </c>
      <c r="Y190" s="3">
        <v>0</v>
      </c>
      <c r="Z190" s="2">
        <v>21.790000000000003</v>
      </c>
      <c r="AA190" s="2">
        <v>26.26</v>
      </c>
      <c r="AB190" s="2">
        <v>53.000000000000007</v>
      </c>
      <c r="AC190" s="3">
        <v>2048.2600000000002</v>
      </c>
      <c r="AD190" s="3">
        <v>2468.4400000000005</v>
      </c>
      <c r="AE190" s="3">
        <v>0</v>
      </c>
      <c r="AF190" s="3">
        <v>465.30000000000007</v>
      </c>
      <c r="AG190" s="3">
        <v>4982.0000000000009</v>
      </c>
      <c r="AH190" s="4">
        <v>3.3965364666666669</v>
      </c>
    </row>
    <row r="191" spans="1:34" x14ac:dyDescent="0.25">
      <c r="A191">
        <v>2017</v>
      </c>
      <c r="B191">
        <v>192</v>
      </c>
      <c r="C191" s="1">
        <v>42927</v>
      </c>
      <c r="D191" t="s">
        <v>606</v>
      </c>
      <c r="E191">
        <v>3</v>
      </c>
      <c r="F191">
        <v>96</v>
      </c>
      <c r="G191" s="2">
        <f t="shared" si="6"/>
        <v>0.96</v>
      </c>
      <c r="H191">
        <v>25</v>
      </c>
      <c r="I191">
        <v>8</v>
      </c>
      <c r="J191">
        <v>17</v>
      </c>
      <c r="K191">
        <v>88</v>
      </c>
      <c r="L191" s="2">
        <f t="shared" si="7"/>
        <v>0.88</v>
      </c>
      <c r="M191">
        <v>21</v>
      </c>
      <c r="N191">
        <v>7</v>
      </c>
      <c r="O191">
        <v>14</v>
      </c>
      <c r="P191">
        <v>63</v>
      </c>
      <c r="Q191" s="2">
        <f t="shared" si="8"/>
        <v>0.63</v>
      </c>
      <c r="R191">
        <v>22</v>
      </c>
      <c r="S191">
        <v>8</v>
      </c>
      <c r="T191">
        <v>14</v>
      </c>
      <c r="U191" s="3">
        <v>22.666666666666668</v>
      </c>
      <c r="V191" s="3">
        <v>17</v>
      </c>
      <c r="W191" s="3">
        <v>0.66666666666666663</v>
      </c>
      <c r="X191" s="3">
        <v>2.3333333333333335</v>
      </c>
      <c r="Y191" s="3">
        <v>0</v>
      </c>
      <c r="Z191" s="2">
        <v>16.683333333333334</v>
      </c>
      <c r="AA191" s="2">
        <v>18.739999999999998</v>
      </c>
      <c r="AB191" s="2">
        <v>37.806666666666665</v>
      </c>
      <c r="AC191" s="3">
        <v>1568.2333333333333</v>
      </c>
      <c r="AD191" s="3">
        <v>1761.5600000000002</v>
      </c>
      <c r="AE191" s="3">
        <v>0</v>
      </c>
      <c r="AF191" s="3">
        <v>224.03333333333333</v>
      </c>
      <c r="AG191" s="3">
        <v>3553.8266666666668</v>
      </c>
      <c r="AH191" s="4">
        <v>2.708052266666666</v>
      </c>
    </row>
    <row r="192" spans="1:34" x14ac:dyDescent="0.25">
      <c r="A192">
        <v>2017</v>
      </c>
      <c r="B192">
        <v>192</v>
      </c>
      <c r="C192" s="1">
        <v>42927</v>
      </c>
      <c r="D192" t="s">
        <v>607</v>
      </c>
      <c r="E192">
        <v>3</v>
      </c>
      <c r="F192">
        <v>63</v>
      </c>
      <c r="G192" s="2">
        <f t="shared" si="6"/>
        <v>0.63</v>
      </c>
      <c r="H192">
        <v>22</v>
      </c>
      <c r="I192">
        <v>8</v>
      </c>
      <c r="J192">
        <v>14</v>
      </c>
      <c r="K192">
        <v>57</v>
      </c>
      <c r="L192" s="2">
        <f t="shared" si="7"/>
        <v>0.56999999999999995</v>
      </c>
      <c r="M192">
        <v>21</v>
      </c>
      <c r="N192">
        <v>7</v>
      </c>
      <c r="O192">
        <v>14</v>
      </c>
      <c r="P192">
        <v>53</v>
      </c>
      <c r="Q192" s="2">
        <f t="shared" si="8"/>
        <v>0.53</v>
      </c>
      <c r="R192">
        <v>19</v>
      </c>
      <c r="S192">
        <v>7</v>
      </c>
      <c r="T192">
        <v>12</v>
      </c>
      <c r="U192" s="3">
        <v>16.666666666666668</v>
      </c>
      <c r="V192" s="3">
        <v>11.333333333333334</v>
      </c>
      <c r="W192" s="3">
        <v>1</v>
      </c>
      <c r="X192" s="3">
        <v>3</v>
      </c>
      <c r="Y192" s="3">
        <v>0</v>
      </c>
      <c r="Z192" s="2">
        <v>9.24</v>
      </c>
      <c r="AA192" s="2">
        <v>9.23</v>
      </c>
      <c r="AB192" s="2">
        <v>20.766666666666662</v>
      </c>
      <c r="AC192" s="3">
        <v>868.56000000000006</v>
      </c>
      <c r="AD192" s="3">
        <v>867.62</v>
      </c>
      <c r="AE192" s="3">
        <v>0</v>
      </c>
      <c r="AF192" s="3">
        <v>215.88666666666668</v>
      </c>
      <c r="AG192" s="3">
        <v>1952.0666666666668</v>
      </c>
      <c r="AH192" s="4">
        <v>1.3272925333333334</v>
      </c>
    </row>
    <row r="193" spans="1:34" x14ac:dyDescent="0.25">
      <c r="A193">
        <v>2017</v>
      </c>
      <c r="B193">
        <v>192</v>
      </c>
      <c r="C193" s="1">
        <v>42927</v>
      </c>
      <c r="D193" t="s">
        <v>608</v>
      </c>
      <c r="E193">
        <v>3</v>
      </c>
      <c r="F193">
        <v>78</v>
      </c>
      <c r="G193" s="2">
        <f t="shared" si="6"/>
        <v>0.78</v>
      </c>
      <c r="H193">
        <v>25</v>
      </c>
      <c r="I193">
        <v>10</v>
      </c>
      <c r="J193">
        <v>15</v>
      </c>
      <c r="K193">
        <v>62</v>
      </c>
      <c r="L193" s="2">
        <f t="shared" si="7"/>
        <v>0.62</v>
      </c>
      <c r="M193">
        <v>24</v>
      </c>
      <c r="N193">
        <v>8</v>
      </c>
      <c r="O193">
        <v>16</v>
      </c>
      <c r="P193">
        <v>60</v>
      </c>
      <c r="Q193" s="2">
        <f t="shared" si="8"/>
        <v>0.6</v>
      </c>
      <c r="R193">
        <v>21</v>
      </c>
      <c r="S193">
        <v>9</v>
      </c>
      <c r="T193">
        <v>12</v>
      </c>
      <c r="U193" s="3">
        <v>20.666666666666668</v>
      </c>
      <c r="V193" s="3">
        <v>14</v>
      </c>
      <c r="W193" s="3">
        <v>0.33333333333333331</v>
      </c>
      <c r="X193" s="3">
        <v>4.333333333333333</v>
      </c>
      <c r="Y193" s="3">
        <v>0</v>
      </c>
      <c r="Z193" s="2">
        <v>14.353333333333333</v>
      </c>
      <c r="AA193" s="2">
        <v>14.61</v>
      </c>
      <c r="AB193" s="2">
        <v>31.706666666666667</v>
      </c>
      <c r="AC193" s="3">
        <v>1349.2133333333334</v>
      </c>
      <c r="AD193" s="3">
        <v>1373.3400000000001</v>
      </c>
      <c r="AE193" s="3">
        <v>0</v>
      </c>
      <c r="AF193" s="3">
        <v>257.87333333333339</v>
      </c>
      <c r="AG193" s="3">
        <v>2980.4266666666667</v>
      </c>
      <c r="AH193" s="4">
        <v>2.1521174666666667</v>
      </c>
    </row>
    <row r="194" spans="1:34" x14ac:dyDescent="0.25">
      <c r="A194">
        <v>2017</v>
      </c>
      <c r="B194">
        <v>206</v>
      </c>
      <c r="C194" s="1">
        <v>42941</v>
      </c>
      <c r="D194" t="s">
        <v>882</v>
      </c>
      <c r="E194">
        <v>3</v>
      </c>
      <c r="F194">
        <v>61</v>
      </c>
      <c r="G194" s="2">
        <f t="shared" si="6"/>
        <v>0.61</v>
      </c>
      <c r="H194">
        <v>22</v>
      </c>
      <c r="I194">
        <v>8</v>
      </c>
      <c r="J194">
        <v>14</v>
      </c>
      <c r="K194">
        <v>57</v>
      </c>
      <c r="L194" s="2">
        <f t="shared" si="7"/>
        <v>0.56999999999999995</v>
      </c>
      <c r="M194">
        <v>22</v>
      </c>
      <c r="N194">
        <v>7</v>
      </c>
      <c r="O194">
        <v>15</v>
      </c>
      <c r="P194">
        <v>90</v>
      </c>
      <c r="Q194" s="2">
        <f t="shared" si="8"/>
        <v>0.9</v>
      </c>
      <c r="R194">
        <v>28</v>
      </c>
      <c r="S194">
        <v>6</v>
      </c>
      <c r="T194">
        <v>20</v>
      </c>
      <c r="U194" s="3">
        <v>28.333333333333332</v>
      </c>
      <c r="V194" s="3">
        <v>5.333333333333333</v>
      </c>
      <c r="W194" s="3">
        <v>0</v>
      </c>
      <c r="X194" s="3">
        <v>8.6666666666666661</v>
      </c>
      <c r="Y194" s="3">
        <v>0</v>
      </c>
      <c r="Z194" s="2">
        <v>17.196666666666669</v>
      </c>
      <c r="AA194" s="2">
        <v>18.136666666666667</v>
      </c>
      <c r="AB194" s="2">
        <v>53.843333333333334</v>
      </c>
      <c r="AC194" s="3">
        <v>1616.4866666666669</v>
      </c>
      <c r="AD194" s="3">
        <v>1704.8466666666668</v>
      </c>
      <c r="AE194" s="3">
        <v>0</v>
      </c>
      <c r="AF194" s="3">
        <v>1739.9400000000003</v>
      </c>
      <c r="AG194" s="3">
        <v>5061.2733333333344</v>
      </c>
      <c r="AH194" s="4">
        <v>2.7926522666666664</v>
      </c>
    </row>
    <row r="195" spans="1:34" x14ac:dyDescent="0.25">
      <c r="A195">
        <v>2017</v>
      </c>
      <c r="B195">
        <v>206</v>
      </c>
      <c r="C195" s="1">
        <v>42941</v>
      </c>
      <c r="D195" t="s">
        <v>883</v>
      </c>
      <c r="E195">
        <v>3</v>
      </c>
      <c r="F195">
        <v>83</v>
      </c>
      <c r="G195" s="2">
        <f t="shared" ref="G195:G258" si="9">F195/100</f>
        <v>0.83</v>
      </c>
      <c r="H195">
        <v>25</v>
      </c>
      <c r="I195">
        <v>7</v>
      </c>
      <c r="J195">
        <v>18</v>
      </c>
      <c r="K195">
        <v>71</v>
      </c>
      <c r="L195" s="2">
        <f t="shared" ref="L195:L258" si="10">K195/100</f>
        <v>0.71</v>
      </c>
      <c r="M195">
        <v>24</v>
      </c>
      <c r="N195">
        <v>7</v>
      </c>
      <c r="O195">
        <v>17</v>
      </c>
      <c r="P195">
        <v>106</v>
      </c>
      <c r="Q195" s="2">
        <f t="shared" ref="Q195:Q258" si="11">P195/100</f>
        <v>1.06</v>
      </c>
      <c r="R195">
        <v>26</v>
      </c>
      <c r="S195">
        <v>6</v>
      </c>
      <c r="T195">
        <v>20</v>
      </c>
      <c r="U195" s="3">
        <v>29.666666666666668</v>
      </c>
      <c r="V195" s="3">
        <v>8</v>
      </c>
      <c r="W195" s="3">
        <v>0.33333333333333331</v>
      </c>
      <c r="X195" s="3">
        <v>9.3333333333333339</v>
      </c>
      <c r="Y195" s="3">
        <v>0</v>
      </c>
      <c r="Z195" s="2">
        <v>19.62</v>
      </c>
      <c r="AA195" s="2">
        <v>22.546666666666667</v>
      </c>
      <c r="AB195" s="2">
        <v>62.78</v>
      </c>
      <c r="AC195" s="3">
        <v>1844.2800000000004</v>
      </c>
      <c r="AD195" s="3">
        <v>2119.3866666666668</v>
      </c>
      <c r="AE195" s="3">
        <v>0</v>
      </c>
      <c r="AF195" s="3">
        <v>1937.6533333333334</v>
      </c>
      <c r="AG195" s="3">
        <v>5901.3200000000006</v>
      </c>
      <c r="AH195" s="4">
        <v>3.4740237999999999</v>
      </c>
    </row>
    <row r="196" spans="1:34" x14ac:dyDescent="0.25">
      <c r="A196">
        <v>2017</v>
      </c>
      <c r="B196">
        <v>206</v>
      </c>
      <c r="C196" s="1">
        <v>42941</v>
      </c>
      <c r="D196" t="s">
        <v>884</v>
      </c>
      <c r="E196">
        <v>3</v>
      </c>
      <c r="F196">
        <v>62</v>
      </c>
      <c r="G196" s="2">
        <f t="shared" si="9"/>
        <v>0.62</v>
      </c>
      <c r="H196">
        <v>24</v>
      </c>
      <c r="I196">
        <v>7</v>
      </c>
      <c r="J196">
        <v>17</v>
      </c>
      <c r="K196">
        <v>71</v>
      </c>
      <c r="L196" s="2">
        <f t="shared" si="10"/>
        <v>0.71</v>
      </c>
      <c r="M196">
        <v>26</v>
      </c>
      <c r="N196">
        <v>7</v>
      </c>
      <c r="O196">
        <v>19</v>
      </c>
      <c r="P196">
        <v>73</v>
      </c>
      <c r="Q196" s="2">
        <f t="shared" si="11"/>
        <v>0.73</v>
      </c>
      <c r="R196">
        <v>26</v>
      </c>
      <c r="S196">
        <v>7</v>
      </c>
      <c r="T196">
        <v>18</v>
      </c>
      <c r="U196" s="3">
        <v>33</v>
      </c>
      <c r="V196" s="3">
        <v>7.333333333333333</v>
      </c>
      <c r="W196" s="3">
        <v>0.33333333333333331</v>
      </c>
      <c r="X196" s="3">
        <v>8</v>
      </c>
      <c r="Y196" s="3">
        <v>0</v>
      </c>
      <c r="Z196" s="2">
        <v>14.923333333333334</v>
      </c>
      <c r="AA196" s="2">
        <v>14.67</v>
      </c>
      <c r="AB196" s="2">
        <v>48.543333333333329</v>
      </c>
      <c r="AC196" s="3">
        <v>1402.7933333333333</v>
      </c>
      <c r="AD196" s="3">
        <v>1378.9800000000002</v>
      </c>
      <c r="AE196" s="3">
        <v>0</v>
      </c>
      <c r="AF196" s="3">
        <v>1781.2999999999997</v>
      </c>
      <c r="AG196" s="3">
        <v>4563.0733333333337</v>
      </c>
      <c r="AH196" s="4">
        <v>2.4101944666666664</v>
      </c>
    </row>
    <row r="197" spans="1:34" x14ac:dyDescent="0.25">
      <c r="A197">
        <v>2017</v>
      </c>
      <c r="B197">
        <v>206</v>
      </c>
      <c r="C197" s="1">
        <v>42941</v>
      </c>
      <c r="D197" t="s">
        <v>885</v>
      </c>
      <c r="E197">
        <v>3</v>
      </c>
      <c r="F197">
        <v>55</v>
      </c>
      <c r="G197" s="2">
        <f t="shared" si="9"/>
        <v>0.55000000000000004</v>
      </c>
      <c r="H197">
        <v>23</v>
      </c>
      <c r="I197">
        <v>6</v>
      </c>
      <c r="J197">
        <v>17</v>
      </c>
      <c r="K197">
        <v>61</v>
      </c>
      <c r="L197" s="2">
        <f t="shared" si="10"/>
        <v>0.61</v>
      </c>
      <c r="M197">
        <v>24</v>
      </c>
      <c r="N197">
        <v>6</v>
      </c>
      <c r="O197">
        <v>18</v>
      </c>
      <c r="P197">
        <v>56</v>
      </c>
      <c r="Q197" s="2">
        <f t="shared" si="11"/>
        <v>0.56000000000000005</v>
      </c>
      <c r="R197">
        <v>21</v>
      </c>
      <c r="S197">
        <v>6</v>
      </c>
      <c r="T197">
        <v>15</v>
      </c>
      <c r="U197" s="3">
        <v>21.666666666666668</v>
      </c>
      <c r="V197" s="3">
        <v>5</v>
      </c>
      <c r="W197" s="3">
        <v>0</v>
      </c>
      <c r="X197" s="3">
        <v>9.6666666666666661</v>
      </c>
      <c r="Y197" s="3">
        <v>0</v>
      </c>
      <c r="Z197" s="2">
        <v>14.08</v>
      </c>
      <c r="AA197" s="2">
        <v>13.56</v>
      </c>
      <c r="AB197" s="2">
        <v>40.263333333333328</v>
      </c>
      <c r="AC197" s="3">
        <v>1323.52</v>
      </c>
      <c r="AD197" s="3">
        <v>1274.6400000000003</v>
      </c>
      <c r="AE197" s="3">
        <v>0</v>
      </c>
      <c r="AF197" s="3">
        <v>1186.5933333333335</v>
      </c>
      <c r="AG197" s="3">
        <v>3784.753333333334</v>
      </c>
      <c r="AH197" s="4">
        <v>1.9853520666666664</v>
      </c>
    </row>
    <row r="198" spans="1:34" x14ac:dyDescent="0.25">
      <c r="A198">
        <v>2017</v>
      </c>
      <c r="B198">
        <v>206</v>
      </c>
      <c r="C198" s="1">
        <v>42941</v>
      </c>
      <c r="D198" t="s">
        <v>886</v>
      </c>
      <c r="E198">
        <v>3</v>
      </c>
      <c r="F198">
        <v>104</v>
      </c>
      <c r="G198" s="2">
        <f t="shared" si="9"/>
        <v>1.04</v>
      </c>
      <c r="H198">
        <v>28</v>
      </c>
      <c r="I198">
        <v>6</v>
      </c>
      <c r="J198">
        <v>22</v>
      </c>
      <c r="K198">
        <v>98</v>
      </c>
      <c r="L198" s="2">
        <f t="shared" si="10"/>
        <v>0.98</v>
      </c>
      <c r="M198">
        <v>26</v>
      </c>
      <c r="N198">
        <v>7</v>
      </c>
      <c r="O198">
        <v>19</v>
      </c>
      <c r="P198">
        <v>105</v>
      </c>
      <c r="Q198" s="2">
        <f t="shared" si="11"/>
        <v>1.05</v>
      </c>
      <c r="R198">
        <v>29</v>
      </c>
      <c r="S198">
        <v>7</v>
      </c>
      <c r="T198">
        <v>22</v>
      </c>
      <c r="U198" s="3">
        <v>38.333333333333336</v>
      </c>
      <c r="V198" s="3">
        <v>15</v>
      </c>
      <c r="W198" s="3">
        <v>1</v>
      </c>
      <c r="X198" s="3">
        <v>11.333333333333334</v>
      </c>
      <c r="Y198" s="3">
        <v>0</v>
      </c>
      <c r="Z198" s="2">
        <v>28.936666666666667</v>
      </c>
      <c r="AA198" s="2">
        <v>36.630000000000003</v>
      </c>
      <c r="AB198" s="2">
        <v>86.306333333333328</v>
      </c>
      <c r="AC198" s="3">
        <v>2720.0466666666666</v>
      </c>
      <c r="AD198" s="3">
        <v>3443.2200000000003</v>
      </c>
      <c r="AE198" s="3">
        <v>0</v>
      </c>
      <c r="AF198" s="3">
        <v>1949.5286666666666</v>
      </c>
      <c r="AG198" s="3">
        <v>8112.7953333333335</v>
      </c>
      <c r="AH198" s="4">
        <v>5.2187891333333329</v>
      </c>
    </row>
    <row r="199" spans="1:34" x14ac:dyDescent="0.25">
      <c r="A199">
        <v>2017</v>
      </c>
      <c r="B199">
        <v>206</v>
      </c>
      <c r="C199" s="1">
        <v>42941</v>
      </c>
      <c r="D199" t="s">
        <v>887</v>
      </c>
      <c r="E199">
        <v>3</v>
      </c>
      <c r="F199">
        <v>55</v>
      </c>
      <c r="G199" s="2">
        <f t="shared" si="9"/>
        <v>0.55000000000000004</v>
      </c>
      <c r="H199">
        <v>23</v>
      </c>
      <c r="I199">
        <v>7</v>
      </c>
      <c r="J199">
        <v>16</v>
      </c>
      <c r="K199">
        <v>60</v>
      </c>
      <c r="L199" s="2">
        <f t="shared" si="10"/>
        <v>0.6</v>
      </c>
      <c r="M199">
        <v>23</v>
      </c>
      <c r="N199">
        <v>8</v>
      </c>
      <c r="O199">
        <v>15</v>
      </c>
      <c r="P199">
        <v>60</v>
      </c>
      <c r="Q199" s="2">
        <f t="shared" si="11"/>
        <v>0.6</v>
      </c>
      <c r="R199">
        <v>23</v>
      </c>
      <c r="S199">
        <v>7</v>
      </c>
      <c r="T199">
        <v>16</v>
      </c>
      <c r="U199" s="3">
        <v>26</v>
      </c>
      <c r="V199" s="3">
        <v>5.333333333333333</v>
      </c>
      <c r="W199" s="3">
        <v>0.33333333333333331</v>
      </c>
      <c r="X199" s="3">
        <v>4.333333333333333</v>
      </c>
      <c r="Y199" s="3">
        <v>0</v>
      </c>
      <c r="Z199" s="2">
        <v>13.063333333333333</v>
      </c>
      <c r="AA199" s="2">
        <v>12.273333333333333</v>
      </c>
      <c r="AB199" s="2">
        <v>35.273333333333333</v>
      </c>
      <c r="AC199" s="3">
        <v>1227.9533333333334</v>
      </c>
      <c r="AD199" s="3">
        <v>1153.6933333333334</v>
      </c>
      <c r="AE199" s="3">
        <v>0</v>
      </c>
      <c r="AF199" s="3">
        <v>934.04666666666651</v>
      </c>
      <c r="AG199" s="3">
        <v>3315.6933333333332</v>
      </c>
      <c r="AH199" s="4">
        <v>2.0483195333333333</v>
      </c>
    </row>
    <row r="200" spans="1:34" x14ac:dyDescent="0.25">
      <c r="A200">
        <v>2017</v>
      </c>
      <c r="B200">
        <v>206</v>
      </c>
      <c r="C200" s="1">
        <v>42941</v>
      </c>
      <c r="D200" t="s">
        <v>888</v>
      </c>
      <c r="E200">
        <v>3</v>
      </c>
      <c r="F200">
        <v>76</v>
      </c>
      <c r="G200" s="2">
        <f t="shared" si="9"/>
        <v>0.76</v>
      </c>
      <c r="H200">
        <v>28</v>
      </c>
      <c r="I200">
        <v>6</v>
      </c>
      <c r="J200">
        <v>22</v>
      </c>
      <c r="K200">
        <v>87</v>
      </c>
      <c r="L200" s="2">
        <f t="shared" si="10"/>
        <v>0.87</v>
      </c>
      <c r="M200">
        <v>24</v>
      </c>
      <c r="N200">
        <v>6</v>
      </c>
      <c r="O200">
        <v>18</v>
      </c>
      <c r="P200">
        <v>85</v>
      </c>
      <c r="Q200" s="2">
        <f t="shared" si="11"/>
        <v>0.85</v>
      </c>
      <c r="R200">
        <v>28</v>
      </c>
      <c r="S200">
        <v>7</v>
      </c>
      <c r="T200">
        <v>21</v>
      </c>
      <c r="U200" s="3">
        <v>39</v>
      </c>
      <c r="V200" s="3">
        <v>17.666666666666668</v>
      </c>
      <c r="W200" s="3">
        <v>0.66666666666666663</v>
      </c>
      <c r="X200" s="3">
        <v>9</v>
      </c>
      <c r="Y200" s="3">
        <v>0</v>
      </c>
      <c r="Z200" s="2">
        <v>20.099999999999998</v>
      </c>
      <c r="AA200" s="2">
        <v>22.406666666666666</v>
      </c>
      <c r="AB200" s="2">
        <v>59.74666666666667</v>
      </c>
      <c r="AC200" s="3">
        <v>1889.3999999999996</v>
      </c>
      <c r="AD200" s="3">
        <v>2106.2266666666665</v>
      </c>
      <c r="AE200" s="3">
        <v>0</v>
      </c>
      <c r="AF200" s="3">
        <v>1620.5599999999997</v>
      </c>
      <c r="AG200" s="3">
        <v>5616.1866666666656</v>
      </c>
      <c r="AH200" s="4">
        <v>3.1652055999999997</v>
      </c>
    </row>
    <row r="201" spans="1:34" x14ac:dyDescent="0.25">
      <c r="A201">
        <v>2017</v>
      </c>
      <c r="B201">
        <v>206</v>
      </c>
      <c r="C201" s="1">
        <v>42941</v>
      </c>
      <c r="D201" t="s">
        <v>889</v>
      </c>
      <c r="E201">
        <v>3</v>
      </c>
      <c r="F201">
        <v>91</v>
      </c>
      <c r="G201" s="2">
        <f t="shared" si="9"/>
        <v>0.91</v>
      </c>
      <c r="H201">
        <v>28</v>
      </c>
      <c r="I201">
        <v>7</v>
      </c>
      <c r="J201">
        <v>20</v>
      </c>
      <c r="K201">
        <v>63</v>
      </c>
      <c r="L201" s="2">
        <f t="shared" si="10"/>
        <v>0.63</v>
      </c>
      <c r="M201">
        <v>25</v>
      </c>
      <c r="N201">
        <v>8</v>
      </c>
      <c r="O201">
        <v>17</v>
      </c>
      <c r="P201">
        <v>72</v>
      </c>
      <c r="Q201" s="2">
        <f t="shared" si="11"/>
        <v>0.72</v>
      </c>
      <c r="R201">
        <v>26</v>
      </c>
      <c r="S201">
        <v>7</v>
      </c>
      <c r="T201">
        <v>19</v>
      </c>
      <c r="U201" s="3">
        <v>33.666666666666664</v>
      </c>
      <c r="V201" s="3">
        <v>9</v>
      </c>
      <c r="W201" s="3">
        <v>0.33333333333333331</v>
      </c>
      <c r="X201" s="3">
        <v>11.666666666666666</v>
      </c>
      <c r="Y201" s="3">
        <v>0</v>
      </c>
      <c r="Z201" s="2">
        <v>19.786666666666665</v>
      </c>
      <c r="AA201" s="2">
        <v>19.716666666666665</v>
      </c>
      <c r="AB201" s="2">
        <v>55.293333333333329</v>
      </c>
      <c r="AC201" s="3">
        <v>1859.9466666666665</v>
      </c>
      <c r="AD201" s="3">
        <v>1853.3666666666666</v>
      </c>
      <c r="AE201" s="3">
        <v>0</v>
      </c>
      <c r="AF201" s="3">
        <v>1484.2600000000002</v>
      </c>
      <c r="AG201" s="3">
        <v>5197.5733333333337</v>
      </c>
      <c r="AH201" s="4">
        <v>3.101316933333333</v>
      </c>
    </row>
    <row r="202" spans="1:34" x14ac:dyDescent="0.25">
      <c r="A202">
        <v>2017</v>
      </c>
      <c r="B202">
        <v>206</v>
      </c>
      <c r="C202" s="1">
        <v>42941</v>
      </c>
      <c r="D202" t="s">
        <v>890</v>
      </c>
      <c r="E202">
        <v>3</v>
      </c>
      <c r="F202">
        <v>103</v>
      </c>
      <c r="G202" s="2">
        <f t="shared" si="9"/>
        <v>1.03</v>
      </c>
      <c r="H202">
        <v>26</v>
      </c>
      <c r="I202">
        <v>5</v>
      </c>
      <c r="J202">
        <v>20</v>
      </c>
      <c r="K202">
        <v>82</v>
      </c>
      <c r="L202" s="2">
        <f t="shared" si="10"/>
        <v>0.82</v>
      </c>
      <c r="M202">
        <v>25</v>
      </c>
      <c r="N202">
        <v>6</v>
      </c>
      <c r="O202">
        <v>19</v>
      </c>
      <c r="P202">
        <v>91</v>
      </c>
      <c r="Q202" s="2">
        <f t="shared" si="11"/>
        <v>0.91</v>
      </c>
      <c r="R202">
        <v>28</v>
      </c>
      <c r="S202">
        <v>8</v>
      </c>
      <c r="T202">
        <v>20</v>
      </c>
      <c r="U202" s="3">
        <v>39</v>
      </c>
      <c r="V202" s="3">
        <v>11.333333333333334</v>
      </c>
      <c r="W202" s="3">
        <v>1</v>
      </c>
      <c r="X202" s="3">
        <v>10</v>
      </c>
      <c r="Y202" s="3">
        <v>0</v>
      </c>
      <c r="Z202" s="2">
        <v>24.423333333333332</v>
      </c>
      <c r="AA202" s="2">
        <v>28.83666666666667</v>
      </c>
      <c r="AB202" s="2">
        <v>74.336666666666659</v>
      </c>
      <c r="AC202" s="3">
        <v>2295.7933333333335</v>
      </c>
      <c r="AD202" s="3">
        <v>2710.6466666666674</v>
      </c>
      <c r="AE202" s="3">
        <v>0</v>
      </c>
      <c r="AF202" s="3">
        <v>1981.2066666666667</v>
      </c>
      <c r="AG202" s="3">
        <v>6987.6466666666674</v>
      </c>
      <c r="AH202" s="4">
        <v>4.2761226666666667</v>
      </c>
    </row>
    <row r="203" spans="1:34" x14ac:dyDescent="0.25">
      <c r="A203">
        <v>2017</v>
      </c>
      <c r="B203">
        <v>206</v>
      </c>
      <c r="C203" s="1">
        <v>42941</v>
      </c>
      <c r="D203" t="s">
        <v>891</v>
      </c>
      <c r="E203">
        <v>3</v>
      </c>
      <c r="F203">
        <v>54</v>
      </c>
      <c r="G203" s="2">
        <f t="shared" si="9"/>
        <v>0.54</v>
      </c>
      <c r="H203">
        <v>23</v>
      </c>
      <c r="I203">
        <v>7</v>
      </c>
      <c r="J203">
        <v>16</v>
      </c>
      <c r="K203">
        <v>55</v>
      </c>
      <c r="L203" s="2">
        <f t="shared" si="10"/>
        <v>0.55000000000000004</v>
      </c>
      <c r="M203">
        <v>23</v>
      </c>
      <c r="N203">
        <v>7</v>
      </c>
      <c r="O203">
        <v>16</v>
      </c>
      <c r="P203">
        <v>61</v>
      </c>
      <c r="Q203" s="2">
        <f t="shared" si="11"/>
        <v>0.61</v>
      </c>
      <c r="R203">
        <v>24</v>
      </c>
      <c r="S203">
        <v>7</v>
      </c>
      <c r="T203">
        <v>17</v>
      </c>
      <c r="U203" s="3">
        <v>33.333333333333336</v>
      </c>
      <c r="V203" s="3">
        <v>5.333333333333333</v>
      </c>
      <c r="W203" s="3">
        <v>0</v>
      </c>
      <c r="X203" s="3">
        <v>8</v>
      </c>
      <c r="Y203" s="3">
        <v>0</v>
      </c>
      <c r="Z203" s="2">
        <v>15.266666666666666</v>
      </c>
      <c r="AA203" s="2">
        <v>13.69</v>
      </c>
      <c r="AB203" s="2">
        <v>44.59</v>
      </c>
      <c r="AC203" s="3">
        <v>1435.0666666666666</v>
      </c>
      <c r="AD203" s="3">
        <v>1286.8599999999999</v>
      </c>
      <c r="AE203" s="3">
        <v>0</v>
      </c>
      <c r="AF203" s="3">
        <v>1469.5333333333333</v>
      </c>
      <c r="AG203" s="3">
        <v>4191.4599999999991</v>
      </c>
      <c r="AH203" s="4">
        <v>2.0714686000000002</v>
      </c>
    </row>
    <row r="204" spans="1:34" x14ac:dyDescent="0.25">
      <c r="A204">
        <v>2017</v>
      </c>
      <c r="B204">
        <v>206</v>
      </c>
      <c r="C204" s="1">
        <v>42941</v>
      </c>
      <c r="D204" t="s">
        <v>892</v>
      </c>
      <c r="E204">
        <v>3</v>
      </c>
      <c r="F204">
        <v>49</v>
      </c>
      <c r="G204" s="2">
        <f t="shared" si="9"/>
        <v>0.49</v>
      </c>
      <c r="H204">
        <v>22</v>
      </c>
      <c r="I204">
        <v>7</v>
      </c>
      <c r="J204">
        <v>15</v>
      </c>
      <c r="K204">
        <v>61</v>
      </c>
      <c r="L204" s="2">
        <f t="shared" si="10"/>
        <v>0.61</v>
      </c>
      <c r="M204">
        <v>23</v>
      </c>
      <c r="N204">
        <v>8</v>
      </c>
      <c r="O204">
        <v>15</v>
      </c>
      <c r="P204">
        <v>78</v>
      </c>
      <c r="Q204" s="2">
        <f t="shared" si="11"/>
        <v>0.78</v>
      </c>
      <c r="R204">
        <v>27</v>
      </c>
      <c r="S204">
        <v>7</v>
      </c>
      <c r="T204">
        <v>20</v>
      </c>
      <c r="U204" s="3">
        <v>28.666666666666668</v>
      </c>
      <c r="V204" s="3">
        <v>5.333333333333333</v>
      </c>
      <c r="W204" s="3">
        <v>0</v>
      </c>
      <c r="X204" s="3">
        <v>7.333333333333333</v>
      </c>
      <c r="Y204" s="3">
        <v>0</v>
      </c>
      <c r="Z204" s="2">
        <v>15.403333333333334</v>
      </c>
      <c r="AA204" s="2">
        <v>15.316666666666668</v>
      </c>
      <c r="AB204" s="2">
        <v>44.943333333333328</v>
      </c>
      <c r="AC204" s="3">
        <v>1447.9133333333336</v>
      </c>
      <c r="AD204" s="3">
        <v>1439.7666666666667</v>
      </c>
      <c r="AE204" s="3">
        <v>0</v>
      </c>
      <c r="AF204" s="3">
        <v>1336.9933333333333</v>
      </c>
      <c r="AG204" s="3">
        <v>4224.6733333333341</v>
      </c>
      <c r="AH204" s="4">
        <v>2.4606724666666668</v>
      </c>
    </row>
    <row r="205" spans="1:34" x14ac:dyDescent="0.25">
      <c r="A205">
        <v>2017</v>
      </c>
      <c r="B205">
        <v>206</v>
      </c>
      <c r="C205" s="1">
        <v>42941</v>
      </c>
      <c r="D205" t="s">
        <v>893</v>
      </c>
      <c r="E205">
        <v>3</v>
      </c>
      <c r="F205">
        <v>106</v>
      </c>
      <c r="G205" s="2">
        <f t="shared" si="9"/>
        <v>1.06</v>
      </c>
      <c r="H205">
        <v>28</v>
      </c>
      <c r="I205">
        <v>7</v>
      </c>
      <c r="J205">
        <v>21</v>
      </c>
      <c r="K205">
        <v>100</v>
      </c>
      <c r="L205" s="2">
        <f t="shared" si="10"/>
        <v>1</v>
      </c>
      <c r="M205">
        <v>29</v>
      </c>
      <c r="N205">
        <v>6</v>
      </c>
      <c r="O205">
        <v>23</v>
      </c>
      <c r="P205">
        <v>115</v>
      </c>
      <c r="Q205" s="2">
        <f t="shared" si="11"/>
        <v>1.1499999999999999</v>
      </c>
      <c r="R205">
        <v>29</v>
      </c>
      <c r="S205">
        <v>8</v>
      </c>
      <c r="T205">
        <v>21</v>
      </c>
      <c r="U205" s="3">
        <v>37.333333333333336</v>
      </c>
      <c r="V205" s="3">
        <v>18.666666666666668</v>
      </c>
      <c r="W205" s="3">
        <v>0.33333333333333331</v>
      </c>
      <c r="X205" s="3">
        <v>12</v>
      </c>
      <c r="Y205" s="3">
        <v>0</v>
      </c>
      <c r="Z205" s="2">
        <v>31.966666666666669</v>
      </c>
      <c r="AA205" s="2">
        <v>43.033333333333331</v>
      </c>
      <c r="AB205" s="2">
        <v>89.846666666666678</v>
      </c>
      <c r="AC205" s="3">
        <v>3004.8666666666672</v>
      </c>
      <c r="AD205" s="3">
        <v>4045.1333333333332</v>
      </c>
      <c r="AE205" s="3">
        <v>0</v>
      </c>
      <c r="AF205" s="3">
        <v>1395.5866666666668</v>
      </c>
      <c r="AG205" s="3">
        <v>8445.5866666666661</v>
      </c>
      <c r="AH205" s="4">
        <v>5.7601131999999993</v>
      </c>
    </row>
    <row r="206" spans="1:34" x14ac:dyDescent="0.25">
      <c r="A206">
        <v>2017</v>
      </c>
      <c r="B206">
        <v>206</v>
      </c>
      <c r="C206" s="1">
        <v>42941</v>
      </c>
      <c r="D206" t="s">
        <v>894</v>
      </c>
      <c r="E206">
        <v>3</v>
      </c>
      <c r="F206">
        <v>100</v>
      </c>
      <c r="G206" s="2">
        <f t="shared" si="9"/>
        <v>1</v>
      </c>
      <c r="H206">
        <v>29</v>
      </c>
      <c r="I206">
        <v>6</v>
      </c>
      <c r="J206">
        <v>23</v>
      </c>
      <c r="K206">
        <v>87</v>
      </c>
      <c r="L206" s="2">
        <f t="shared" si="10"/>
        <v>0.87</v>
      </c>
      <c r="M206">
        <v>24</v>
      </c>
      <c r="N206">
        <v>8</v>
      </c>
      <c r="O206">
        <v>16</v>
      </c>
      <c r="P206">
        <v>92</v>
      </c>
      <c r="Q206" s="2">
        <f t="shared" si="11"/>
        <v>0.92</v>
      </c>
      <c r="R206">
        <v>27</v>
      </c>
      <c r="S206">
        <v>6</v>
      </c>
      <c r="T206">
        <v>21</v>
      </c>
      <c r="U206" s="3">
        <v>35.333333333333336</v>
      </c>
      <c r="V206" s="3">
        <v>18</v>
      </c>
      <c r="W206" s="3">
        <v>0</v>
      </c>
      <c r="X206" s="3">
        <v>7.666666666666667</v>
      </c>
      <c r="Y206" s="3">
        <v>0</v>
      </c>
      <c r="Z206" s="2">
        <v>26.22666666666667</v>
      </c>
      <c r="AA206" s="2">
        <v>34.4</v>
      </c>
      <c r="AB206" s="2">
        <v>71.149999999999991</v>
      </c>
      <c r="AC206" s="3">
        <v>2465.3066666666668</v>
      </c>
      <c r="AD206" s="3">
        <v>3233.6000000000004</v>
      </c>
      <c r="AE206" s="3">
        <v>0</v>
      </c>
      <c r="AF206" s="3">
        <v>989.1933333333335</v>
      </c>
      <c r="AG206" s="3">
        <v>6688.1000000000013</v>
      </c>
      <c r="AH206" s="4">
        <v>4.5751335333333332</v>
      </c>
    </row>
    <row r="207" spans="1:34" x14ac:dyDescent="0.25">
      <c r="A207">
        <v>2017</v>
      </c>
      <c r="B207">
        <v>206</v>
      </c>
      <c r="C207" s="1">
        <v>42941</v>
      </c>
      <c r="D207" t="s">
        <v>895</v>
      </c>
      <c r="E207">
        <v>3</v>
      </c>
      <c r="F207">
        <v>87</v>
      </c>
      <c r="G207" s="2">
        <f t="shared" si="9"/>
        <v>0.87</v>
      </c>
      <c r="H207">
        <v>25</v>
      </c>
      <c r="I207">
        <v>6</v>
      </c>
      <c r="J207">
        <v>19</v>
      </c>
      <c r="K207">
        <v>76</v>
      </c>
      <c r="L207" s="2">
        <f t="shared" si="10"/>
        <v>0.76</v>
      </c>
      <c r="M207">
        <v>26</v>
      </c>
      <c r="N207">
        <v>8</v>
      </c>
      <c r="O207">
        <v>18</v>
      </c>
      <c r="P207">
        <v>79</v>
      </c>
      <c r="Q207" s="2">
        <f t="shared" si="11"/>
        <v>0.79</v>
      </c>
      <c r="R207">
        <v>25</v>
      </c>
      <c r="S207">
        <v>8</v>
      </c>
      <c r="T207">
        <v>17</v>
      </c>
      <c r="U207" s="3">
        <v>33.666666666666664</v>
      </c>
      <c r="V207" s="3">
        <v>7</v>
      </c>
      <c r="W207" s="3">
        <v>0</v>
      </c>
      <c r="X207" s="3">
        <v>10.666666666666666</v>
      </c>
      <c r="Y207" s="3">
        <v>0</v>
      </c>
      <c r="Z207" s="2">
        <v>21.793333333333333</v>
      </c>
      <c r="AA207" s="2">
        <v>22.790000000000003</v>
      </c>
      <c r="AB207" s="2">
        <v>56.523333333333333</v>
      </c>
      <c r="AC207" s="3">
        <v>2048.5733333333337</v>
      </c>
      <c r="AD207" s="3">
        <v>2142.2600000000002</v>
      </c>
      <c r="AE207" s="3">
        <v>0</v>
      </c>
      <c r="AF207" s="3">
        <v>1122.3600000000001</v>
      </c>
      <c r="AG207" s="3">
        <v>5313.1933333333345</v>
      </c>
      <c r="AH207" s="4">
        <v>3.4142147333333339</v>
      </c>
    </row>
    <row r="208" spans="1:34" x14ac:dyDescent="0.25">
      <c r="A208">
        <v>2017</v>
      </c>
      <c r="B208">
        <v>206</v>
      </c>
      <c r="C208" s="1">
        <v>42941</v>
      </c>
      <c r="D208" t="s">
        <v>896</v>
      </c>
      <c r="E208">
        <v>3</v>
      </c>
      <c r="F208">
        <v>95</v>
      </c>
      <c r="G208" s="2">
        <f t="shared" si="9"/>
        <v>0.95</v>
      </c>
      <c r="H208">
        <v>27</v>
      </c>
      <c r="I208">
        <v>7</v>
      </c>
      <c r="J208">
        <v>20</v>
      </c>
      <c r="K208">
        <v>88</v>
      </c>
      <c r="L208" s="2">
        <f t="shared" si="10"/>
        <v>0.88</v>
      </c>
      <c r="M208">
        <v>24</v>
      </c>
      <c r="N208">
        <v>5</v>
      </c>
      <c r="O208">
        <v>19</v>
      </c>
      <c r="P208">
        <v>99</v>
      </c>
      <c r="Q208" s="2">
        <f t="shared" si="11"/>
        <v>0.99</v>
      </c>
      <c r="R208">
        <v>27</v>
      </c>
      <c r="S208">
        <v>7</v>
      </c>
      <c r="T208">
        <v>20</v>
      </c>
      <c r="U208" s="3">
        <v>33.333333333333336</v>
      </c>
      <c r="V208" s="3">
        <v>9</v>
      </c>
      <c r="W208" s="3">
        <v>1</v>
      </c>
      <c r="X208" s="3">
        <v>12</v>
      </c>
      <c r="Y208" s="3">
        <v>0</v>
      </c>
      <c r="Z208" s="2">
        <v>27.346666666666668</v>
      </c>
      <c r="AA208" s="2">
        <v>33.376666666666665</v>
      </c>
      <c r="AB208" s="2">
        <v>83.306666666666672</v>
      </c>
      <c r="AC208" s="3">
        <v>2570.586666666667</v>
      </c>
      <c r="AD208" s="3">
        <v>3137.4066666666668</v>
      </c>
      <c r="AE208" s="3">
        <v>0</v>
      </c>
      <c r="AF208" s="3">
        <v>2122.8333333333335</v>
      </c>
      <c r="AG208" s="3">
        <v>7830.8266666666677</v>
      </c>
      <c r="AH208" s="4">
        <v>5.0896581999999997</v>
      </c>
    </row>
    <row r="209" spans="1:34" x14ac:dyDescent="0.25">
      <c r="A209">
        <v>2017</v>
      </c>
      <c r="B209">
        <v>206</v>
      </c>
      <c r="C209" s="1">
        <v>42941</v>
      </c>
      <c r="D209" t="s">
        <v>897</v>
      </c>
      <c r="E209">
        <v>3</v>
      </c>
      <c r="F209">
        <v>78</v>
      </c>
      <c r="G209" s="2">
        <f t="shared" si="9"/>
        <v>0.78</v>
      </c>
      <c r="H209">
        <v>23</v>
      </c>
      <c r="I209">
        <v>9</v>
      </c>
      <c r="J209">
        <v>14</v>
      </c>
      <c r="K209">
        <v>92</v>
      </c>
      <c r="L209" s="2">
        <f t="shared" si="10"/>
        <v>0.92</v>
      </c>
      <c r="M209">
        <v>27</v>
      </c>
      <c r="N209">
        <v>6</v>
      </c>
      <c r="O209">
        <v>21</v>
      </c>
      <c r="P209">
        <v>87</v>
      </c>
      <c r="Q209" s="2">
        <f t="shared" si="11"/>
        <v>0.87</v>
      </c>
      <c r="R209">
        <v>28</v>
      </c>
      <c r="S209">
        <v>7</v>
      </c>
      <c r="T209">
        <v>22</v>
      </c>
      <c r="U209" s="3">
        <v>37.666666666666664</v>
      </c>
      <c r="V209" s="3">
        <v>12.333333333333334</v>
      </c>
      <c r="W209" s="3">
        <v>0.33333333333333331</v>
      </c>
      <c r="X209" s="3">
        <v>8</v>
      </c>
      <c r="Y209" s="3">
        <v>0</v>
      </c>
      <c r="Z209" s="2">
        <v>26.593333333333334</v>
      </c>
      <c r="AA209" s="2">
        <v>33.293333333333329</v>
      </c>
      <c r="AB209" s="2">
        <v>73.47</v>
      </c>
      <c r="AC209" s="3">
        <v>2499.7733333333335</v>
      </c>
      <c r="AD209" s="3">
        <v>3129.5733333333333</v>
      </c>
      <c r="AE209" s="3">
        <v>0</v>
      </c>
      <c r="AF209" s="3">
        <v>1276.8333333333335</v>
      </c>
      <c r="AG209" s="3">
        <v>6906.18</v>
      </c>
      <c r="AH209" s="4">
        <v>4.6325518666666667</v>
      </c>
    </row>
    <row r="210" spans="1:34" x14ac:dyDescent="0.25">
      <c r="A210">
        <v>2017</v>
      </c>
      <c r="B210">
        <v>206</v>
      </c>
      <c r="C210" s="1">
        <v>42941</v>
      </c>
      <c r="D210" t="s">
        <v>898</v>
      </c>
      <c r="E210">
        <v>3</v>
      </c>
      <c r="F210">
        <v>99</v>
      </c>
      <c r="G210" s="2">
        <f t="shared" si="9"/>
        <v>0.99</v>
      </c>
      <c r="H210">
        <v>26</v>
      </c>
      <c r="I210">
        <v>6</v>
      </c>
      <c r="J210">
        <v>20</v>
      </c>
      <c r="K210">
        <v>89</v>
      </c>
      <c r="L210" s="2">
        <f t="shared" si="10"/>
        <v>0.89</v>
      </c>
      <c r="M210">
        <v>20</v>
      </c>
      <c r="N210">
        <v>5</v>
      </c>
      <c r="O210">
        <v>15</v>
      </c>
      <c r="P210">
        <v>91</v>
      </c>
      <c r="Q210" s="2">
        <f t="shared" si="11"/>
        <v>0.91</v>
      </c>
      <c r="R210">
        <v>28</v>
      </c>
      <c r="S210">
        <v>7</v>
      </c>
      <c r="T210">
        <v>21</v>
      </c>
      <c r="U210" s="3">
        <v>34.333333333333336</v>
      </c>
      <c r="V210" s="3">
        <v>11.666666666666666</v>
      </c>
      <c r="W210" s="3">
        <v>0.66666666666666663</v>
      </c>
      <c r="X210" s="3">
        <v>6.333333333333333</v>
      </c>
      <c r="Y210" s="3">
        <v>0</v>
      </c>
      <c r="Z210" s="2">
        <v>19.946666666666669</v>
      </c>
      <c r="AA210" s="2">
        <v>25.08</v>
      </c>
      <c r="AB210" s="2">
        <v>54.98</v>
      </c>
      <c r="AC210" s="3">
        <v>1874.9866666666667</v>
      </c>
      <c r="AD210" s="3">
        <v>2357.52</v>
      </c>
      <c r="AE210" s="3">
        <v>0</v>
      </c>
      <c r="AF210" s="3">
        <v>935.61333333333334</v>
      </c>
      <c r="AG210" s="3">
        <v>5168.12</v>
      </c>
      <c r="AH210" s="4">
        <v>3.7192980000000002</v>
      </c>
    </row>
    <row r="211" spans="1:34" x14ac:dyDescent="0.25">
      <c r="A211">
        <v>2017</v>
      </c>
      <c r="B211">
        <v>206</v>
      </c>
      <c r="C211" s="1">
        <v>42941</v>
      </c>
      <c r="D211" t="s">
        <v>899</v>
      </c>
      <c r="E211">
        <v>3</v>
      </c>
      <c r="F211">
        <v>103</v>
      </c>
      <c r="G211" s="2">
        <f t="shared" si="9"/>
        <v>1.03</v>
      </c>
      <c r="H211">
        <v>28</v>
      </c>
      <c r="I211">
        <v>6</v>
      </c>
      <c r="J211">
        <v>22</v>
      </c>
      <c r="K211">
        <v>98</v>
      </c>
      <c r="L211" s="2">
        <f t="shared" si="10"/>
        <v>0.98</v>
      </c>
      <c r="M211">
        <v>26</v>
      </c>
      <c r="N211">
        <v>6</v>
      </c>
      <c r="O211">
        <v>20</v>
      </c>
      <c r="P211">
        <v>120</v>
      </c>
      <c r="Q211" s="2">
        <f t="shared" si="11"/>
        <v>1.2</v>
      </c>
      <c r="R211">
        <v>29</v>
      </c>
      <c r="S211">
        <v>8</v>
      </c>
      <c r="T211">
        <v>21</v>
      </c>
      <c r="U211" s="3">
        <v>44.666666666666664</v>
      </c>
      <c r="V211" s="3">
        <v>20</v>
      </c>
      <c r="W211" s="3">
        <v>2</v>
      </c>
      <c r="X211" s="3">
        <v>9</v>
      </c>
      <c r="Y211" s="3">
        <v>0</v>
      </c>
      <c r="Z211" s="2">
        <v>33.613333333333337</v>
      </c>
      <c r="AA211" s="2">
        <v>44.846666666666664</v>
      </c>
      <c r="AB211" s="2">
        <v>95.240000000000009</v>
      </c>
      <c r="AC211" s="3">
        <v>3159.6533333333336</v>
      </c>
      <c r="AD211" s="3">
        <v>4215.586666666667</v>
      </c>
      <c r="AE211" s="3">
        <v>0</v>
      </c>
      <c r="AF211" s="3">
        <v>1577.32</v>
      </c>
      <c r="AG211" s="3">
        <v>8952.5600000000013</v>
      </c>
      <c r="AH211" s="4">
        <v>6.2465632000000006</v>
      </c>
    </row>
    <row r="212" spans="1:34" x14ac:dyDescent="0.25">
      <c r="A212">
        <v>2017</v>
      </c>
      <c r="B212">
        <v>206</v>
      </c>
      <c r="C212" s="1">
        <v>42941</v>
      </c>
      <c r="D212" t="s">
        <v>900</v>
      </c>
      <c r="E212">
        <v>3</v>
      </c>
      <c r="F212">
        <v>88</v>
      </c>
      <c r="G212" s="2">
        <f t="shared" si="9"/>
        <v>0.88</v>
      </c>
      <c r="H212">
        <v>24</v>
      </c>
      <c r="I212">
        <v>7</v>
      </c>
      <c r="J212">
        <v>17</v>
      </c>
      <c r="K212">
        <v>130</v>
      </c>
      <c r="L212" s="2">
        <f t="shared" si="10"/>
        <v>1.3</v>
      </c>
      <c r="M212">
        <v>30</v>
      </c>
      <c r="N212">
        <v>8</v>
      </c>
      <c r="O212">
        <v>18</v>
      </c>
      <c r="P212">
        <v>113</v>
      </c>
      <c r="Q212" s="2">
        <f t="shared" si="11"/>
        <v>1.1299999999999999</v>
      </c>
      <c r="R212">
        <v>28</v>
      </c>
      <c r="S212">
        <v>6</v>
      </c>
      <c r="T212">
        <v>18</v>
      </c>
      <c r="U212" s="3">
        <v>32.666666666666664</v>
      </c>
      <c r="V212" s="3">
        <v>12.333333333333334</v>
      </c>
      <c r="W212" s="3">
        <v>0.66666666666666663</v>
      </c>
      <c r="X212" s="3">
        <v>9</v>
      </c>
      <c r="Y212" s="3">
        <v>0</v>
      </c>
      <c r="Z212" s="2">
        <v>26.25</v>
      </c>
      <c r="AA212" s="2">
        <v>37.193333333333335</v>
      </c>
      <c r="AB212" s="2">
        <v>72.88</v>
      </c>
      <c r="AC212" s="3">
        <v>2467.5</v>
      </c>
      <c r="AD212" s="3">
        <v>3496.1733333333341</v>
      </c>
      <c r="AE212" s="3">
        <v>0</v>
      </c>
      <c r="AF212" s="3">
        <v>887.04666666666662</v>
      </c>
      <c r="AG212" s="3">
        <v>6850.7200000000012</v>
      </c>
      <c r="AH212" s="4">
        <v>5.104676266666667</v>
      </c>
    </row>
    <row r="213" spans="1:34" x14ac:dyDescent="0.25">
      <c r="A213">
        <v>2017</v>
      </c>
      <c r="B213">
        <v>206</v>
      </c>
      <c r="C213" s="1">
        <v>42941</v>
      </c>
      <c r="D213" t="s">
        <v>901</v>
      </c>
      <c r="E213">
        <v>3</v>
      </c>
      <c r="F213">
        <v>64</v>
      </c>
      <c r="G213" s="2">
        <f t="shared" si="9"/>
        <v>0.64</v>
      </c>
      <c r="H213">
        <v>26</v>
      </c>
      <c r="I213">
        <v>7</v>
      </c>
      <c r="J213">
        <v>19</v>
      </c>
      <c r="K213">
        <v>47</v>
      </c>
      <c r="L213" s="2">
        <f t="shared" si="10"/>
        <v>0.47</v>
      </c>
      <c r="M213">
        <v>22</v>
      </c>
      <c r="N213">
        <v>7</v>
      </c>
      <c r="O213">
        <v>15</v>
      </c>
      <c r="P213">
        <v>51</v>
      </c>
      <c r="Q213" s="2">
        <f t="shared" si="11"/>
        <v>0.51</v>
      </c>
      <c r="R213">
        <v>22</v>
      </c>
      <c r="S213">
        <v>7</v>
      </c>
      <c r="T213">
        <v>15</v>
      </c>
      <c r="U213" s="3">
        <v>31</v>
      </c>
      <c r="V213" s="3">
        <v>11.333333333333334</v>
      </c>
      <c r="W213" s="3">
        <v>0.33333333333333331</v>
      </c>
      <c r="X213" s="3">
        <v>5</v>
      </c>
      <c r="Y213" s="3">
        <v>0</v>
      </c>
      <c r="Z213" s="2">
        <v>12.956666666666665</v>
      </c>
      <c r="AA213" s="2">
        <v>11.12</v>
      </c>
      <c r="AB213" s="2">
        <v>34.756666666666668</v>
      </c>
      <c r="AC213" s="3">
        <v>1217.9266666666665</v>
      </c>
      <c r="AD213" s="3">
        <v>1045.28</v>
      </c>
      <c r="AE213" s="3">
        <v>0</v>
      </c>
      <c r="AF213" s="3">
        <v>1003.9200000000001</v>
      </c>
      <c r="AG213" s="3">
        <v>3267.1266666666666</v>
      </c>
      <c r="AH213" s="4">
        <v>2.0029143999999999</v>
      </c>
    </row>
    <row r="214" spans="1:34" x14ac:dyDescent="0.25">
      <c r="A214">
        <v>2017</v>
      </c>
      <c r="B214">
        <v>206</v>
      </c>
      <c r="C214" s="1">
        <v>42941</v>
      </c>
      <c r="D214" t="s">
        <v>902</v>
      </c>
      <c r="E214">
        <v>3</v>
      </c>
      <c r="F214">
        <v>84</v>
      </c>
      <c r="G214" s="2">
        <f t="shared" si="9"/>
        <v>0.84</v>
      </c>
      <c r="H214">
        <v>28</v>
      </c>
      <c r="I214">
        <v>7</v>
      </c>
      <c r="J214">
        <v>21</v>
      </c>
      <c r="K214">
        <v>95</v>
      </c>
      <c r="L214" s="2">
        <f t="shared" si="10"/>
        <v>0.95</v>
      </c>
      <c r="M214">
        <v>28</v>
      </c>
      <c r="N214">
        <v>7</v>
      </c>
      <c r="O214">
        <v>21</v>
      </c>
      <c r="P214">
        <v>63</v>
      </c>
      <c r="Q214" s="2">
        <f t="shared" si="11"/>
        <v>0.63</v>
      </c>
      <c r="R214">
        <v>25</v>
      </c>
      <c r="S214">
        <v>7</v>
      </c>
      <c r="T214">
        <v>18</v>
      </c>
      <c r="U214" s="3">
        <v>39.666666666666664</v>
      </c>
      <c r="V214" s="3">
        <v>14</v>
      </c>
      <c r="W214" s="3">
        <v>0</v>
      </c>
      <c r="X214" s="3">
        <v>9.3333333333333339</v>
      </c>
      <c r="Y214" s="3">
        <v>0</v>
      </c>
      <c r="Z214" s="2">
        <v>21.416666666666668</v>
      </c>
      <c r="AA214" s="2">
        <v>22.706666666666667</v>
      </c>
      <c r="AB214" s="2">
        <v>60.68333333333333</v>
      </c>
      <c r="AC214" s="3">
        <v>2013.1666666666667</v>
      </c>
      <c r="AD214" s="3">
        <v>2134.4266666666667</v>
      </c>
      <c r="AE214" s="3">
        <v>0</v>
      </c>
      <c r="AF214" s="3">
        <v>1556.6399999999999</v>
      </c>
      <c r="AG214" s="3">
        <v>5704.2333333333336</v>
      </c>
      <c r="AH214" s="4">
        <v>3.5183823999999997</v>
      </c>
    </row>
    <row r="215" spans="1:34" x14ac:dyDescent="0.25">
      <c r="A215">
        <v>2017</v>
      </c>
      <c r="B215">
        <v>206</v>
      </c>
      <c r="C215" s="1">
        <v>42941</v>
      </c>
      <c r="D215" t="s">
        <v>903</v>
      </c>
      <c r="E215">
        <v>3</v>
      </c>
      <c r="F215">
        <v>77</v>
      </c>
      <c r="G215" s="2">
        <f t="shared" si="9"/>
        <v>0.77</v>
      </c>
      <c r="H215">
        <v>25</v>
      </c>
      <c r="I215">
        <v>7</v>
      </c>
      <c r="J215">
        <v>18</v>
      </c>
      <c r="K215">
        <v>81</v>
      </c>
      <c r="L215" s="2">
        <f t="shared" si="10"/>
        <v>0.81</v>
      </c>
      <c r="M215">
        <v>26</v>
      </c>
      <c r="N215">
        <v>7</v>
      </c>
      <c r="O215">
        <v>19</v>
      </c>
      <c r="P215">
        <v>71</v>
      </c>
      <c r="Q215" s="2">
        <f t="shared" si="11"/>
        <v>0.71</v>
      </c>
      <c r="R215">
        <v>24</v>
      </c>
      <c r="S215">
        <v>6</v>
      </c>
      <c r="T215">
        <v>18</v>
      </c>
      <c r="U215" s="3">
        <v>35</v>
      </c>
      <c r="V215" s="3">
        <v>9.3333333333333339</v>
      </c>
      <c r="W215" s="3">
        <v>1</v>
      </c>
      <c r="X215" s="3">
        <v>8.6666666666666661</v>
      </c>
      <c r="Y215" s="3">
        <v>0</v>
      </c>
      <c r="Z215" s="2">
        <v>22.11</v>
      </c>
      <c r="AA215" s="2">
        <v>22.99</v>
      </c>
      <c r="AB215" s="2">
        <v>63.050000000000004</v>
      </c>
      <c r="AC215" s="3">
        <v>2078.3399999999997</v>
      </c>
      <c r="AD215" s="3">
        <v>2161.0600000000004</v>
      </c>
      <c r="AE215" s="3">
        <v>0</v>
      </c>
      <c r="AF215" s="3">
        <v>1687.3000000000002</v>
      </c>
      <c r="AG215" s="3">
        <v>5926.7</v>
      </c>
      <c r="AH215" s="4">
        <v>3.6030607333333333</v>
      </c>
    </row>
    <row r="216" spans="1:34" x14ac:dyDescent="0.25">
      <c r="A216">
        <v>2017</v>
      </c>
      <c r="B216">
        <v>206</v>
      </c>
      <c r="C216" s="1">
        <v>42941</v>
      </c>
      <c r="D216" t="s">
        <v>904</v>
      </c>
      <c r="E216">
        <v>3</v>
      </c>
      <c r="F216">
        <v>53</v>
      </c>
      <c r="G216" s="2">
        <f t="shared" si="9"/>
        <v>0.53</v>
      </c>
      <c r="H216">
        <v>24</v>
      </c>
      <c r="I216">
        <v>7</v>
      </c>
      <c r="J216">
        <v>17</v>
      </c>
      <c r="K216">
        <v>71</v>
      </c>
      <c r="L216" s="2">
        <f t="shared" si="10"/>
        <v>0.71</v>
      </c>
      <c r="M216">
        <v>25</v>
      </c>
      <c r="N216">
        <v>8</v>
      </c>
      <c r="O216">
        <v>17</v>
      </c>
      <c r="P216">
        <v>78</v>
      </c>
      <c r="Q216" s="2">
        <f t="shared" si="11"/>
        <v>0.78</v>
      </c>
      <c r="R216">
        <v>26</v>
      </c>
      <c r="S216">
        <v>7</v>
      </c>
      <c r="T216">
        <v>19</v>
      </c>
      <c r="U216" s="3">
        <v>37.666666666666664</v>
      </c>
      <c r="V216" s="3">
        <v>11</v>
      </c>
      <c r="W216" s="3">
        <v>0.66666666666666663</v>
      </c>
      <c r="X216" s="3">
        <v>7.333333333333333</v>
      </c>
      <c r="Y216" s="3">
        <v>0</v>
      </c>
      <c r="Z216" s="2">
        <v>16.183333333333334</v>
      </c>
      <c r="AA216" s="2">
        <v>17.096666666666668</v>
      </c>
      <c r="AB216" s="2">
        <v>47.556666666666672</v>
      </c>
      <c r="AC216" s="3">
        <v>1521.2333333333336</v>
      </c>
      <c r="AD216" s="3">
        <v>1607.0866666666666</v>
      </c>
      <c r="AE216" s="3">
        <v>0</v>
      </c>
      <c r="AF216" s="3">
        <v>1342.0066666666667</v>
      </c>
      <c r="AG216" s="3">
        <v>4470.3266666666668</v>
      </c>
      <c r="AH216" s="4">
        <v>2.6197612000000001</v>
      </c>
    </row>
    <row r="217" spans="1:34" x14ac:dyDescent="0.25">
      <c r="A217">
        <v>2017</v>
      </c>
      <c r="B217">
        <v>206</v>
      </c>
      <c r="C217" s="1">
        <v>42941</v>
      </c>
      <c r="D217" t="s">
        <v>905</v>
      </c>
      <c r="E217">
        <v>3</v>
      </c>
      <c r="F217">
        <v>59</v>
      </c>
      <c r="G217" s="2">
        <f t="shared" si="9"/>
        <v>0.59</v>
      </c>
      <c r="H217">
        <v>26</v>
      </c>
      <c r="I217">
        <v>7</v>
      </c>
      <c r="J217">
        <v>19</v>
      </c>
      <c r="K217">
        <v>67</v>
      </c>
      <c r="L217" s="2">
        <f t="shared" si="10"/>
        <v>0.67</v>
      </c>
      <c r="M217">
        <v>25</v>
      </c>
      <c r="N217">
        <v>7</v>
      </c>
      <c r="O217">
        <v>18</v>
      </c>
      <c r="P217">
        <v>67</v>
      </c>
      <c r="Q217" s="2">
        <f t="shared" si="11"/>
        <v>0.67</v>
      </c>
      <c r="R217">
        <v>25</v>
      </c>
      <c r="S217">
        <v>7</v>
      </c>
      <c r="T217">
        <v>18</v>
      </c>
      <c r="U217" s="3">
        <v>37.333333333333336</v>
      </c>
      <c r="V217" s="3">
        <v>12.666666666666666</v>
      </c>
      <c r="W217" s="3">
        <v>0.33333333333333331</v>
      </c>
      <c r="X217" s="3">
        <v>8.6666666666666661</v>
      </c>
      <c r="Y217" s="3">
        <v>0</v>
      </c>
      <c r="Z217" s="2">
        <v>18.323333333333334</v>
      </c>
      <c r="AA217" s="2">
        <v>17.993333333333332</v>
      </c>
      <c r="AB217" s="2">
        <v>48.849999999999994</v>
      </c>
      <c r="AC217" s="3">
        <v>1722.3933333333337</v>
      </c>
      <c r="AD217" s="3">
        <v>1691.3733333333334</v>
      </c>
      <c r="AE217" s="3">
        <v>0</v>
      </c>
      <c r="AF217" s="3">
        <v>1178.1333333333334</v>
      </c>
      <c r="AG217" s="3">
        <v>4591.9000000000005</v>
      </c>
      <c r="AH217" s="4">
        <v>2.7195421999999998</v>
      </c>
    </row>
    <row r="218" spans="1:34" x14ac:dyDescent="0.25">
      <c r="A218">
        <v>2017</v>
      </c>
      <c r="B218">
        <v>206</v>
      </c>
      <c r="C218" s="1">
        <v>42941</v>
      </c>
      <c r="D218" t="s">
        <v>906</v>
      </c>
      <c r="E218">
        <v>3</v>
      </c>
      <c r="F218">
        <v>81</v>
      </c>
      <c r="G218" s="2">
        <f t="shared" si="9"/>
        <v>0.81</v>
      </c>
      <c r="H218">
        <v>23</v>
      </c>
      <c r="I218">
        <v>7</v>
      </c>
      <c r="J218">
        <v>16</v>
      </c>
      <c r="K218">
        <v>84</v>
      </c>
      <c r="L218" s="2">
        <f t="shared" si="10"/>
        <v>0.84</v>
      </c>
      <c r="M218">
        <v>23</v>
      </c>
      <c r="N218">
        <v>6</v>
      </c>
      <c r="O218">
        <v>17</v>
      </c>
      <c r="P218">
        <v>122</v>
      </c>
      <c r="Q218" s="2">
        <f t="shared" si="11"/>
        <v>1.22</v>
      </c>
      <c r="R218">
        <v>31</v>
      </c>
      <c r="S218">
        <v>6</v>
      </c>
      <c r="T218">
        <v>25</v>
      </c>
      <c r="U218" s="3">
        <v>34.333333333333336</v>
      </c>
      <c r="V218" s="3">
        <v>7.666666666666667</v>
      </c>
      <c r="W218" s="3">
        <v>0.33333333333333331</v>
      </c>
      <c r="X218" s="3">
        <v>7</v>
      </c>
      <c r="Y218" s="3">
        <v>0</v>
      </c>
      <c r="Z218" s="2">
        <v>19.41</v>
      </c>
      <c r="AA218" s="2">
        <v>24.47</v>
      </c>
      <c r="AB218" s="2">
        <v>58.016666666666673</v>
      </c>
      <c r="AC218" s="3">
        <v>1824.54</v>
      </c>
      <c r="AD218" s="3">
        <v>2300.1799999999998</v>
      </c>
      <c r="AE218" s="3">
        <v>0</v>
      </c>
      <c r="AF218" s="3">
        <v>1328.8466666666666</v>
      </c>
      <c r="AG218" s="3">
        <v>5453.5666666666657</v>
      </c>
      <c r="AH218" s="4">
        <v>3.5936168666666668</v>
      </c>
    </row>
    <row r="219" spans="1:34" x14ac:dyDescent="0.25">
      <c r="A219">
        <v>2017</v>
      </c>
      <c r="B219">
        <v>206</v>
      </c>
      <c r="C219" s="1">
        <v>42941</v>
      </c>
      <c r="D219" t="s">
        <v>907</v>
      </c>
      <c r="E219">
        <v>3</v>
      </c>
      <c r="F219">
        <v>86</v>
      </c>
      <c r="G219" s="2">
        <f t="shared" si="9"/>
        <v>0.86</v>
      </c>
      <c r="H219">
        <v>24</v>
      </c>
      <c r="I219">
        <v>6</v>
      </c>
      <c r="J219">
        <v>18</v>
      </c>
      <c r="K219">
        <v>71</v>
      </c>
      <c r="L219" s="2">
        <f t="shared" si="10"/>
        <v>0.71</v>
      </c>
      <c r="M219">
        <v>24</v>
      </c>
      <c r="N219">
        <v>5</v>
      </c>
      <c r="O219">
        <v>19</v>
      </c>
      <c r="P219">
        <v>67</v>
      </c>
      <c r="Q219" s="2">
        <f t="shared" si="11"/>
        <v>0.67</v>
      </c>
      <c r="R219">
        <v>23</v>
      </c>
      <c r="S219">
        <v>9</v>
      </c>
      <c r="T219">
        <v>14</v>
      </c>
      <c r="U219" s="3">
        <v>28.666666666666668</v>
      </c>
      <c r="V219" s="3">
        <v>6.333333333333333</v>
      </c>
      <c r="W219" s="3">
        <v>0.33333333333333331</v>
      </c>
      <c r="X219" s="3">
        <v>9</v>
      </c>
      <c r="Y219" s="3">
        <v>0</v>
      </c>
      <c r="Z219" s="2">
        <v>20.826666666666664</v>
      </c>
      <c r="AA219" s="2">
        <v>22.026666666666667</v>
      </c>
      <c r="AB219" s="2">
        <v>64.806666666666672</v>
      </c>
      <c r="AC219" s="3">
        <v>1957.7066666666665</v>
      </c>
      <c r="AD219" s="3">
        <v>2070.5066666666667</v>
      </c>
      <c r="AE219" s="3">
        <v>0</v>
      </c>
      <c r="AF219" s="3">
        <v>2063.6133333333332</v>
      </c>
      <c r="AG219" s="3">
        <v>6091.8266666666659</v>
      </c>
      <c r="AH219" s="4">
        <v>3.3405563333333337</v>
      </c>
    </row>
    <row r="220" spans="1:34" x14ac:dyDescent="0.25">
      <c r="A220">
        <v>2017</v>
      </c>
      <c r="B220">
        <v>206</v>
      </c>
      <c r="C220" s="1">
        <v>42941</v>
      </c>
      <c r="D220" t="s">
        <v>908</v>
      </c>
      <c r="E220">
        <v>3</v>
      </c>
      <c r="F220">
        <v>98</v>
      </c>
      <c r="G220" s="2">
        <f t="shared" si="9"/>
        <v>0.98</v>
      </c>
      <c r="H220">
        <v>27</v>
      </c>
      <c r="I220">
        <v>7</v>
      </c>
      <c r="J220">
        <v>20</v>
      </c>
      <c r="K220">
        <v>111</v>
      </c>
      <c r="L220" s="2">
        <f t="shared" si="10"/>
        <v>1.1100000000000001</v>
      </c>
      <c r="M220">
        <v>27</v>
      </c>
      <c r="N220">
        <v>6</v>
      </c>
      <c r="O220">
        <v>21</v>
      </c>
      <c r="P220">
        <v>95</v>
      </c>
      <c r="Q220" s="2">
        <f t="shared" si="11"/>
        <v>0.95</v>
      </c>
      <c r="R220">
        <v>27</v>
      </c>
      <c r="S220">
        <v>7</v>
      </c>
      <c r="T220">
        <v>20</v>
      </c>
      <c r="U220" s="3">
        <v>35</v>
      </c>
      <c r="V220" s="3">
        <v>19.333333333333332</v>
      </c>
      <c r="W220" s="3">
        <v>0.66666666666666663</v>
      </c>
      <c r="X220" s="3">
        <v>7.333333333333333</v>
      </c>
      <c r="Y220" s="3">
        <v>0</v>
      </c>
      <c r="Z220" s="2">
        <v>23.116666666666664</v>
      </c>
      <c r="AA220" s="2">
        <v>29.533333333333331</v>
      </c>
      <c r="AB220" s="2">
        <v>60.426666666666655</v>
      </c>
      <c r="AC220" s="3">
        <v>2172.9666666666662</v>
      </c>
      <c r="AD220" s="3">
        <v>2776.1333333333332</v>
      </c>
      <c r="AE220" s="3">
        <v>0</v>
      </c>
      <c r="AF220" s="3">
        <v>731.00666666666666</v>
      </c>
      <c r="AG220" s="3">
        <v>5680.1066666666666</v>
      </c>
      <c r="AH220" s="4">
        <v>4.2255913999999999</v>
      </c>
    </row>
    <row r="221" spans="1:34" x14ac:dyDescent="0.25">
      <c r="A221">
        <v>2017</v>
      </c>
      <c r="B221">
        <v>206</v>
      </c>
      <c r="C221" s="1">
        <v>42941</v>
      </c>
      <c r="D221" t="s">
        <v>909</v>
      </c>
      <c r="E221">
        <v>3</v>
      </c>
      <c r="F221">
        <v>44</v>
      </c>
      <c r="G221" s="2">
        <f t="shared" si="9"/>
        <v>0.44</v>
      </c>
      <c r="H221">
        <v>21</v>
      </c>
      <c r="I221">
        <v>5</v>
      </c>
      <c r="J221">
        <v>16</v>
      </c>
      <c r="K221">
        <v>86</v>
      </c>
      <c r="L221" s="2">
        <f t="shared" si="10"/>
        <v>0.86</v>
      </c>
      <c r="M221">
        <v>26</v>
      </c>
      <c r="N221">
        <v>7</v>
      </c>
      <c r="O221">
        <v>19</v>
      </c>
      <c r="Q221" s="2"/>
      <c r="T221">
        <v>22</v>
      </c>
      <c r="U221" s="3">
        <v>37.666666666666664</v>
      </c>
      <c r="V221" s="3">
        <v>10.666666666666666</v>
      </c>
      <c r="W221" s="3">
        <v>0</v>
      </c>
      <c r="X221" s="3">
        <v>6</v>
      </c>
      <c r="Y221" s="3">
        <v>0</v>
      </c>
      <c r="Z221" s="2">
        <v>17.11</v>
      </c>
      <c r="AA221" s="2">
        <v>17.559999999999999</v>
      </c>
      <c r="AB221" s="2">
        <v>45.02</v>
      </c>
      <c r="AC221" s="3">
        <v>1608.3400000000001</v>
      </c>
      <c r="AD221" s="3">
        <v>1650.6399999999999</v>
      </c>
      <c r="AE221" s="3">
        <v>0</v>
      </c>
      <c r="AF221" s="3">
        <v>972.9</v>
      </c>
      <c r="AG221" s="3">
        <v>4231.88</v>
      </c>
      <c r="AH221" s="4">
        <v>2.7503178000000004</v>
      </c>
    </row>
    <row r="222" spans="1:34" x14ac:dyDescent="0.25">
      <c r="A222">
        <v>2017</v>
      </c>
      <c r="B222">
        <v>206</v>
      </c>
      <c r="C222" s="1">
        <v>42941</v>
      </c>
      <c r="D222" t="s">
        <v>910</v>
      </c>
      <c r="E222">
        <v>3</v>
      </c>
      <c r="F222">
        <v>74</v>
      </c>
      <c r="G222" s="2">
        <f t="shared" si="9"/>
        <v>0.74</v>
      </c>
      <c r="H222">
        <v>22</v>
      </c>
      <c r="I222">
        <v>7</v>
      </c>
      <c r="J222">
        <v>15</v>
      </c>
      <c r="K222">
        <v>64</v>
      </c>
      <c r="L222" s="2">
        <f t="shared" si="10"/>
        <v>0.64</v>
      </c>
      <c r="M222">
        <v>24</v>
      </c>
      <c r="N222">
        <v>7</v>
      </c>
      <c r="O222">
        <v>17</v>
      </c>
      <c r="P222">
        <v>86</v>
      </c>
      <c r="Q222" s="2">
        <f t="shared" si="11"/>
        <v>0.86</v>
      </c>
      <c r="R222">
        <v>26</v>
      </c>
      <c r="S222">
        <v>6</v>
      </c>
      <c r="T222">
        <v>20</v>
      </c>
      <c r="U222" s="3">
        <v>29.666666666666668</v>
      </c>
      <c r="V222" s="3">
        <v>10</v>
      </c>
      <c r="W222" s="3">
        <v>0</v>
      </c>
      <c r="X222" s="3">
        <v>7</v>
      </c>
      <c r="Y222" s="3">
        <v>0</v>
      </c>
      <c r="Z222" s="2">
        <v>12.533333333333333</v>
      </c>
      <c r="AA222" s="2">
        <v>14.39</v>
      </c>
      <c r="AB222" s="2">
        <v>36.20333333333334</v>
      </c>
      <c r="AC222" s="3">
        <v>1178.1333333333334</v>
      </c>
      <c r="AD222" s="3">
        <v>1352.66</v>
      </c>
      <c r="AE222" s="3">
        <v>0</v>
      </c>
      <c r="AF222" s="3">
        <v>872.32</v>
      </c>
      <c r="AG222" s="3">
        <v>3403.1133333333337</v>
      </c>
      <c r="AH222" s="4">
        <v>2.3228872666666667</v>
      </c>
    </row>
    <row r="223" spans="1:34" x14ac:dyDescent="0.25">
      <c r="A223">
        <v>2017</v>
      </c>
      <c r="B223">
        <v>206</v>
      </c>
      <c r="C223" s="1">
        <v>42941</v>
      </c>
      <c r="D223" t="s">
        <v>911</v>
      </c>
      <c r="E223">
        <v>3</v>
      </c>
      <c r="F223">
        <v>102</v>
      </c>
      <c r="G223" s="2">
        <f t="shared" si="9"/>
        <v>1.02</v>
      </c>
      <c r="H223">
        <v>27</v>
      </c>
      <c r="I223">
        <v>8</v>
      </c>
      <c r="J223">
        <v>19</v>
      </c>
      <c r="K223">
        <v>125</v>
      </c>
      <c r="L223" s="2">
        <f t="shared" si="10"/>
        <v>1.25</v>
      </c>
      <c r="M223">
        <v>31</v>
      </c>
      <c r="N223">
        <v>7</v>
      </c>
      <c r="O223">
        <v>24</v>
      </c>
      <c r="P223">
        <v>100</v>
      </c>
      <c r="Q223" s="2">
        <f t="shared" si="11"/>
        <v>1</v>
      </c>
      <c r="R223">
        <v>22</v>
      </c>
      <c r="S223">
        <v>6</v>
      </c>
      <c r="T223">
        <v>16</v>
      </c>
      <c r="U223" s="3">
        <v>31</v>
      </c>
      <c r="V223" s="3">
        <v>12.333333333333334</v>
      </c>
      <c r="W223" s="3">
        <v>0.66666666666666663</v>
      </c>
      <c r="X223" s="3">
        <v>12</v>
      </c>
      <c r="Y223" s="3">
        <v>0</v>
      </c>
      <c r="Z223" s="2">
        <v>33.163333333333334</v>
      </c>
      <c r="AA223" s="2">
        <v>49.336666666666666</v>
      </c>
      <c r="AB223" s="2">
        <v>97</v>
      </c>
      <c r="AC223" s="3">
        <v>3117.3533333333335</v>
      </c>
      <c r="AD223" s="3">
        <v>4637.6466666666674</v>
      </c>
      <c r="AE223" s="3">
        <v>0</v>
      </c>
      <c r="AF223" s="3">
        <v>1363</v>
      </c>
      <c r="AG223" s="3">
        <v>9118</v>
      </c>
      <c r="AH223" s="4">
        <v>6.5577000666666674</v>
      </c>
    </row>
    <row r="224" spans="1:34" x14ac:dyDescent="0.25">
      <c r="A224">
        <v>2017</v>
      </c>
      <c r="B224">
        <v>206</v>
      </c>
      <c r="C224" s="1">
        <v>42941</v>
      </c>
      <c r="D224" t="s">
        <v>912</v>
      </c>
      <c r="E224">
        <v>3</v>
      </c>
      <c r="F224">
        <v>97</v>
      </c>
      <c r="G224" s="2">
        <f t="shared" si="9"/>
        <v>0.97</v>
      </c>
      <c r="H224">
        <v>27</v>
      </c>
      <c r="I224">
        <v>7</v>
      </c>
      <c r="J224">
        <v>20</v>
      </c>
      <c r="K224">
        <v>101</v>
      </c>
      <c r="L224" s="2">
        <f t="shared" si="10"/>
        <v>1.01</v>
      </c>
      <c r="M224">
        <v>27</v>
      </c>
      <c r="N224">
        <v>9</v>
      </c>
      <c r="O224">
        <v>18</v>
      </c>
      <c r="P224">
        <v>89</v>
      </c>
      <c r="Q224" s="2">
        <f t="shared" si="11"/>
        <v>0.89</v>
      </c>
      <c r="R224">
        <v>24</v>
      </c>
      <c r="S224">
        <v>6</v>
      </c>
      <c r="T224">
        <v>18</v>
      </c>
      <c r="U224" s="3">
        <v>31.666666666666668</v>
      </c>
      <c r="V224" s="3">
        <v>8.3333333333333339</v>
      </c>
      <c r="W224" s="3">
        <v>0.66666666666666663</v>
      </c>
      <c r="X224" s="3">
        <v>8.3333333333333339</v>
      </c>
      <c r="Y224" s="3">
        <v>0</v>
      </c>
      <c r="Z224" s="2">
        <v>18.989999999999998</v>
      </c>
      <c r="AA224" s="2">
        <v>22.843333333333334</v>
      </c>
      <c r="AB224" s="2">
        <v>54.1</v>
      </c>
      <c r="AC224" s="3">
        <v>1785.06</v>
      </c>
      <c r="AD224" s="3">
        <v>2147.2733333333335</v>
      </c>
      <c r="AE224" s="3">
        <v>0</v>
      </c>
      <c r="AF224" s="3">
        <v>1153.0666666666666</v>
      </c>
      <c r="AG224" s="3">
        <v>5085.3999999999996</v>
      </c>
      <c r="AH224" s="4">
        <v>3.4487284000000002</v>
      </c>
    </row>
    <row r="225" spans="1:34" x14ac:dyDescent="0.25">
      <c r="A225">
        <v>2017</v>
      </c>
      <c r="B225">
        <v>206</v>
      </c>
      <c r="C225" s="1">
        <v>42941</v>
      </c>
      <c r="D225" t="s">
        <v>913</v>
      </c>
      <c r="E225">
        <v>3</v>
      </c>
      <c r="F225">
        <v>84</v>
      </c>
      <c r="G225" s="2">
        <f t="shared" si="9"/>
        <v>0.84</v>
      </c>
      <c r="H225">
        <v>27</v>
      </c>
      <c r="I225">
        <v>7</v>
      </c>
      <c r="J225">
        <v>20</v>
      </c>
      <c r="K225">
        <v>87</v>
      </c>
      <c r="L225" s="2">
        <f t="shared" si="10"/>
        <v>0.87</v>
      </c>
      <c r="M225">
        <v>26</v>
      </c>
      <c r="N225">
        <v>6</v>
      </c>
      <c r="O225">
        <v>18</v>
      </c>
      <c r="P225">
        <v>105</v>
      </c>
      <c r="Q225" s="2">
        <f t="shared" si="11"/>
        <v>1.05</v>
      </c>
      <c r="R225">
        <v>27</v>
      </c>
      <c r="S225">
        <v>7</v>
      </c>
      <c r="T225">
        <v>20</v>
      </c>
      <c r="U225" s="3">
        <v>39</v>
      </c>
      <c r="V225" s="3">
        <v>11</v>
      </c>
      <c r="W225" s="3">
        <v>0</v>
      </c>
      <c r="X225" s="3">
        <v>10.333333333333334</v>
      </c>
      <c r="Y225" s="3">
        <v>0</v>
      </c>
      <c r="Z225" s="2">
        <v>28.38</v>
      </c>
      <c r="AA225" s="2">
        <v>34.796666666666667</v>
      </c>
      <c r="AB225" s="2">
        <v>81.993333333333339</v>
      </c>
      <c r="AC225" s="3">
        <v>2667.7200000000003</v>
      </c>
      <c r="AD225" s="3">
        <v>3270.8866666666668</v>
      </c>
      <c r="AE225" s="3">
        <v>0</v>
      </c>
      <c r="AF225" s="3">
        <v>1768.7666666666667</v>
      </c>
      <c r="AG225" s="3">
        <v>7707.373333333333</v>
      </c>
      <c r="AH225" s="4">
        <v>4.8737339333333329</v>
      </c>
    </row>
    <row r="226" spans="1:34" x14ac:dyDescent="0.25">
      <c r="A226">
        <v>2017</v>
      </c>
      <c r="B226">
        <v>206</v>
      </c>
      <c r="C226" s="1">
        <v>42941</v>
      </c>
      <c r="D226" t="s">
        <v>914</v>
      </c>
      <c r="E226">
        <v>3</v>
      </c>
      <c r="F226">
        <v>90</v>
      </c>
      <c r="G226" s="2">
        <f t="shared" si="9"/>
        <v>0.9</v>
      </c>
      <c r="H226">
        <v>26</v>
      </c>
      <c r="I226">
        <v>6</v>
      </c>
      <c r="J226">
        <v>20</v>
      </c>
      <c r="K226">
        <v>74</v>
      </c>
      <c r="L226" s="2">
        <f t="shared" si="10"/>
        <v>0.74</v>
      </c>
      <c r="M226">
        <v>25</v>
      </c>
      <c r="N226">
        <v>7</v>
      </c>
      <c r="O226">
        <v>18</v>
      </c>
      <c r="P226">
        <v>66</v>
      </c>
      <c r="Q226" s="2">
        <f t="shared" si="11"/>
        <v>0.66</v>
      </c>
      <c r="R226">
        <v>22</v>
      </c>
      <c r="S226">
        <v>6</v>
      </c>
      <c r="T226">
        <v>16</v>
      </c>
      <c r="U226" s="3">
        <v>33.333333333333336</v>
      </c>
      <c r="V226" s="3">
        <v>8.6666666666666661</v>
      </c>
      <c r="W226" s="3">
        <v>0.33333333333333331</v>
      </c>
      <c r="X226" s="3">
        <v>11.666666666666666</v>
      </c>
      <c r="Y226" s="3">
        <v>0</v>
      </c>
      <c r="Z226" s="2">
        <v>22.666666666666668</v>
      </c>
      <c r="AA226" s="2">
        <v>24.45</v>
      </c>
      <c r="AB226" s="2">
        <v>66.426666666666662</v>
      </c>
      <c r="AC226" s="3">
        <v>2130.666666666667</v>
      </c>
      <c r="AD226" s="3">
        <v>2298.3000000000002</v>
      </c>
      <c r="AE226" s="3">
        <v>0</v>
      </c>
      <c r="AF226" s="3">
        <v>1815.1399999999999</v>
      </c>
      <c r="AG226" s="3">
        <v>6244.1066666666666</v>
      </c>
      <c r="AH226" s="4">
        <v>3.7873634000000003</v>
      </c>
    </row>
    <row r="227" spans="1:34" x14ac:dyDescent="0.25">
      <c r="A227">
        <v>2017</v>
      </c>
      <c r="B227">
        <v>206</v>
      </c>
      <c r="C227" s="1">
        <v>42941</v>
      </c>
      <c r="D227" t="s">
        <v>915</v>
      </c>
      <c r="E227">
        <v>3</v>
      </c>
      <c r="F227">
        <v>106</v>
      </c>
      <c r="G227" s="2">
        <f t="shared" si="9"/>
        <v>1.06</v>
      </c>
      <c r="H227">
        <v>29</v>
      </c>
      <c r="I227">
        <v>7</v>
      </c>
      <c r="J227">
        <v>22</v>
      </c>
      <c r="K227">
        <v>133</v>
      </c>
      <c r="L227" s="2">
        <f t="shared" si="10"/>
        <v>1.33</v>
      </c>
      <c r="M227">
        <v>29</v>
      </c>
      <c r="N227">
        <v>7</v>
      </c>
      <c r="O227">
        <v>22</v>
      </c>
      <c r="P227">
        <v>124</v>
      </c>
      <c r="Q227" s="2">
        <f t="shared" si="11"/>
        <v>1.24</v>
      </c>
      <c r="R227">
        <v>31</v>
      </c>
      <c r="S227">
        <v>7</v>
      </c>
      <c r="T227">
        <v>24</v>
      </c>
      <c r="U227" s="3">
        <v>63</v>
      </c>
      <c r="V227" s="3">
        <v>27.666666666666668</v>
      </c>
      <c r="W227" s="3">
        <v>1</v>
      </c>
      <c r="X227" s="3">
        <v>7.666666666666667</v>
      </c>
      <c r="Y227" s="3">
        <v>0</v>
      </c>
      <c r="Z227" s="2">
        <v>44.013333333333328</v>
      </c>
      <c r="AA227" s="2">
        <v>67.86</v>
      </c>
      <c r="AB227" s="2">
        <v>131.98999999999998</v>
      </c>
      <c r="AC227" s="3">
        <v>4137.2533333333331</v>
      </c>
      <c r="AD227" s="3">
        <v>6378.84</v>
      </c>
      <c r="AE227" s="3">
        <v>0</v>
      </c>
      <c r="AF227" s="3">
        <v>1890.9666666666669</v>
      </c>
      <c r="AG227" s="3">
        <v>12407.060000000001</v>
      </c>
      <c r="AH227" s="4">
        <v>8.0220383333333345</v>
      </c>
    </row>
    <row r="228" spans="1:34" x14ac:dyDescent="0.25">
      <c r="A228">
        <v>2017</v>
      </c>
      <c r="B228">
        <v>206</v>
      </c>
      <c r="C228" s="1">
        <v>42941</v>
      </c>
      <c r="D228" t="s">
        <v>916</v>
      </c>
      <c r="E228">
        <v>3</v>
      </c>
      <c r="F228">
        <v>65</v>
      </c>
      <c r="G228" s="2">
        <f t="shared" si="9"/>
        <v>0.65</v>
      </c>
      <c r="H228">
        <v>22</v>
      </c>
      <c r="I228">
        <v>7</v>
      </c>
      <c r="J228">
        <v>15</v>
      </c>
      <c r="K228">
        <v>66</v>
      </c>
      <c r="L228" s="2">
        <f t="shared" si="10"/>
        <v>0.66</v>
      </c>
      <c r="M228">
        <v>24</v>
      </c>
      <c r="N228">
        <v>10</v>
      </c>
      <c r="O228">
        <v>14</v>
      </c>
      <c r="P228">
        <v>57</v>
      </c>
      <c r="Q228" s="2">
        <f t="shared" si="11"/>
        <v>0.56999999999999995</v>
      </c>
      <c r="R228">
        <v>24</v>
      </c>
      <c r="S228">
        <v>8</v>
      </c>
      <c r="T228">
        <v>16</v>
      </c>
      <c r="U228" s="3">
        <v>24.666666666666668</v>
      </c>
      <c r="V228" s="3">
        <v>5</v>
      </c>
      <c r="W228" s="3">
        <v>0.33333333333333331</v>
      </c>
      <c r="X228" s="3">
        <v>5.666666666666667</v>
      </c>
      <c r="Y228" s="3">
        <v>0</v>
      </c>
      <c r="Z228" s="2">
        <v>12.486666666666666</v>
      </c>
      <c r="AA228" s="2">
        <v>11.590000000000002</v>
      </c>
      <c r="AB228" s="2">
        <v>31.79666666666667</v>
      </c>
      <c r="AC228" s="3">
        <v>1173.7466666666667</v>
      </c>
      <c r="AD228" s="3">
        <v>1089.4600000000003</v>
      </c>
      <c r="AE228" s="3">
        <v>0</v>
      </c>
      <c r="AF228" s="3">
        <v>725.68</v>
      </c>
      <c r="AG228" s="3">
        <v>2988.8866666666668</v>
      </c>
      <c r="AH228" s="4">
        <v>1.8975122000000002</v>
      </c>
    </row>
    <row r="229" spans="1:34" x14ac:dyDescent="0.25">
      <c r="A229">
        <v>2017</v>
      </c>
      <c r="B229">
        <v>206</v>
      </c>
      <c r="C229" s="1">
        <v>42941</v>
      </c>
      <c r="D229" t="s">
        <v>917</v>
      </c>
      <c r="E229">
        <v>3</v>
      </c>
      <c r="F229">
        <v>89</v>
      </c>
      <c r="G229" s="2">
        <f t="shared" si="9"/>
        <v>0.89</v>
      </c>
      <c r="H229">
        <v>29</v>
      </c>
      <c r="I229">
        <v>7</v>
      </c>
      <c r="J229">
        <v>22</v>
      </c>
      <c r="K229">
        <v>85</v>
      </c>
      <c r="L229" s="2">
        <f t="shared" si="10"/>
        <v>0.85</v>
      </c>
      <c r="M229">
        <v>27</v>
      </c>
      <c r="N229">
        <v>7</v>
      </c>
      <c r="O229">
        <v>20</v>
      </c>
      <c r="P229">
        <v>58</v>
      </c>
      <c r="Q229" s="2">
        <f t="shared" si="11"/>
        <v>0.57999999999999996</v>
      </c>
      <c r="R229">
        <v>21</v>
      </c>
      <c r="S229">
        <v>6</v>
      </c>
      <c r="T229">
        <v>15</v>
      </c>
      <c r="U229" s="3">
        <v>30.666666666666668</v>
      </c>
      <c r="V229" s="3">
        <v>13.666666666666666</v>
      </c>
      <c r="W229" s="3">
        <v>0.66666666666666663</v>
      </c>
      <c r="X229" s="3">
        <v>11</v>
      </c>
      <c r="Y229" s="3">
        <v>0</v>
      </c>
      <c r="Z229" s="2">
        <v>23.146666666666665</v>
      </c>
      <c r="AA229" s="2">
        <v>23.953333333333333</v>
      </c>
      <c r="AB229" s="2">
        <v>64.06</v>
      </c>
      <c r="AC229" s="3">
        <v>2175.7866666666669</v>
      </c>
      <c r="AD229" s="3">
        <v>2251.6133333333337</v>
      </c>
      <c r="AE229" s="3">
        <v>0</v>
      </c>
      <c r="AF229" s="3">
        <v>1594.24</v>
      </c>
      <c r="AG229" s="3">
        <v>6021.64</v>
      </c>
      <c r="AH229" s="4">
        <v>3.6024184000000004</v>
      </c>
    </row>
    <row r="230" spans="1:34" x14ac:dyDescent="0.25">
      <c r="A230">
        <v>2017</v>
      </c>
      <c r="B230">
        <v>206</v>
      </c>
      <c r="C230" s="1">
        <v>42941</v>
      </c>
      <c r="D230" t="s">
        <v>918</v>
      </c>
      <c r="E230">
        <v>3</v>
      </c>
      <c r="F230">
        <v>99</v>
      </c>
      <c r="G230" s="2">
        <f t="shared" si="9"/>
        <v>0.99</v>
      </c>
      <c r="H230">
        <v>28</v>
      </c>
      <c r="I230">
        <v>8</v>
      </c>
      <c r="J230">
        <v>20</v>
      </c>
      <c r="K230">
        <v>71</v>
      </c>
      <c r="L230" s="2">
        <f t="shared" si="10"/>
        <v>0.71</v>
      </c>
      <c r="M230">
        <v>26</v>
      </c>
      <c r="N230">
        <v>6</v>
      </c>
      <c r="O230">
        <v>20</v>
      </c>
      <c r="P230">
        <v>78</v>
      </c>
      <c r="Q230" s="2">
        <f t="shared" si="11"/>
        <v>0.78</v>
      </c>
      <c r="R230">
        <v>19</v>
      </c>
      <c r="S230">
        <v>5</v>
      </c>
      <c r="T230">
        <v>14</v>
      </c>
      <c r="U230" s="3">
        <v>32.333333333333336</v>
      </c>
      <c r="V230" s="3">
        <v>13</v>
      </c>
      <c r="W230" s="3">
        <v>0.33333333333333331</v>
      </c>
      <c r="X230" s="3">
        <v>6</v>
      </c>
      <c r="Y230" s="3">
        <v>0</v>
      </c>
      <c r="Z230" s="2">
        <v>23.77333333333333</v>
      </c>
      <c r="AA230" s="2">
        <v>28.01</v>
      </c>
      <c r="AB230" s="2">
        <v>64.273333333333326</v>
      </c>
      <c r="AC230" s="3">
        <v>2234.6933333333332</v>
      </c>
      <c r="AD230" s="3">
        <v>2632.94</v>
      </c>
      <c r="AE230" s="3">
        <v>0</v>
      </c>
      <c r="AF230" s="3">
        <v>1174.06</v>
      </c>
      <c r="AG230" s="3">
        <v>6041.6933333333327</v>
      </c>
      <c r="AH230" s="4">
        <v>3.9297357999999996</v>
      </c>
    </row>
    <row r="231" spans="1:34" x14ac:dyDescent="0.25">
      <c r="A231">
        <v>2017</v>
      </c>
      <c r="B231">
        <v>206</v>
      </c>
      <c r="C231" s="1">
        <v>42941</v>
      </c>
      <c r="D231" t="s">
        <v>919</v>
      </c>
      <c r="E231">
        <v>3</v>
      </c>
      <c r="F231">
        <v>42</v>
      </c>
      <c r="G231" s="2">
        <f t="shared" si="9"/>
        <v>0.42</v>
      </c>
      <c r="H231">
        <v>22</v>
      </c>
      <c r="I231">
        <v>6</v>
      </c>
      <c r="J231">
        <v>16</v>
      </c>
      <c r="K231">
        <v>45</v>
      </c>
      <c r="L231" s="2">
        <f t="shared" si="10"/>
        <v>0.45</v>
      </c>
      <c r="M231">
        <v>20</v>
      </c>
      <c r="N231">
        <v>6</v>
      </c>
      <c r="O231">
        <v>14</v>
      </c>
      <c r="P231">
        <v>82</v>
      </c>
      <c r="Q231" s="2">
        <f t="shared" si="11"/>
        <v>0.82</v>
      </c>
      <c r="R231">
        <v>26</v>
      </c>
      <c r="S231">
        <v>7</v>
      </c>
      <c r="T231">
        <v>19</v>
      </c>
      <c r="U231" s="3">
        <v>32.333333333333336</v>
      </c>
      <c r="V231" s="3">
        <v>9.6666666666666661</v>
      </c>
      <c r="W231" s="3">
        <v>0</v>
      </c>
      <c r="X231" s="3">
        <v>4.666666666666667</v>
      </c>
      <c r="Y231" s="3">
        <v>0</v>
      </c>
      <c r="Z231" s="2">
        <v>11.5</v>
      </c>
      <c r="AA231" s="2">
        <v>11.29</v>
      </c>
      <c r="AB231" s="2">
        <v>30.623333333333335</v>
      </c>
      <c r="AC231" s="3">
        <v>1081</v>
      </c>
      <c r="AD231" s="3">
        <v>1061.26</v>
      </c>
      <c r="AE231" s="3">
        <v>0</v>
      </c>
      <c r="AF231" s="3">
        <v>736.33333333333326</v>
      </c>
      <c r="AG231" s="3">
        <v>2878.5933333333332</v>
      </c>
      <c r="AH231" s="4">
        <v>1.6834146666666667</v>
      </c>
    </row>
    <row r="232" spans="1:34" x14ac:dyDescent="0.25">
      <c r="A232">
        <v>2017</v>
      </c>
      <c r="B232">
        <v>206</v>
      </c>
      <c r="C232" s="1">
        <v>42941</v>
      </c>
      <c r="D232" t="s">
        <v>920</v>
      </c>
      <c r="E232">
        <v>3</v>
      </c>
      <c r="F232">
        <v>47</v>
      </c>
      <c r="G232" s="2">
        <f t="shared" si="9"/>
        <v>0.47</v>
      </c>
      <c r="H232">
        <v>23</v>
      </c>
      <c r="I232">
        <v>8</v>
      </c>
      <c r="J232">
        <v>15</v>
      </c>
      <c r="K232">
        <v>58</v>
      </c>
      <c r="L232" s="2">
        <f t="shared" si="10"/>
        <v>0.57999999999999996</v>
      </c>
      <c r="M232">
        <v>21</v>
      </c>
      <c r="N232">
        <v>7</v>
      </c>
      <c r="O232">
        <v>14</v>
      </c>
      <c r="P232">
        <v>42</v>
      </c>
      <c r="Q232" s="2">
        <f t="shared" si="11"/>
        <v>0.42</v>
      </c>
      <c r="R232">
        <v>19</v>
      </c>
      <c r="S232">
        <v>6</v>
      </c>
      <c r="T232">
        <v>13</v>
      </c>
      <c r="U232" s="3">
        <v>21.666666666666668</v>
      </c>
      <c r="V232" s="3">
        <v>6</v>
      </c>
      <c r="W232" s="3">
        <v>0.33333333333333331</v>
      </c>
      <c r="X232" s="3">
        <v>3</v>
      </c>
      <c r="Y232" s="3">
        <v>0</v>
      </c>
      <c r="Z232" s="2">
        <v>8.3666666666666671</v>
      </c>
      <c r="AA232" s="2">
        <v>6.9066666666666663</v>
      </c>
      <c r="AB232" s="2">
        <v>21.923333333333336</v>
      </c>
      <c r="AC232" s="3">
        <v>786.4666666666667</v>
      </c>
      <c r="AD232" s="3">
        <v>649.22666666666657</v>
      </c>
      <c r="AE232" s="3">
        <v>0</v>
      </c>
      <c r="AF232" s="3">
        <v>625.09999999999991</v>
      </c>
      <c r="AG232" s="3">
        <v>2060.7933333333331</v>
      </c>
      <c r="AH232" s="4">
        <v>1.1348338</v>
      </c>
    </row>
    <row r="233" spans="1:34" x14ac:dyDescent="0.25">
      <c r="A233">
        <v>2017</v>
      </c>
      <c r="B233">
        <v>206</v>
      </c>
      <c r="C233" s="1">
        <v>42941</v>
      </c>
      <c r="D233" t="s">
        <v>921</v>
      </c>
      <c r="E233">
        <v>3</v>
      </c>
      <c r="F233">
        <v>47</v>
      </c>
      <c r="G233" s="2">
        <f t="shared" si="9"/>
        <v>0.47</v>
      </c>
      <c r="H233">
        <v>21</v>
      </c>
      <c r="I233">
        <v>8</v>
      </c>
      <c r="J233">
        <v>13</v>
      </c>
      <c r="K233">
        <v>65</v>
      </c>
      <c r="L233" s="2">
        <f t="shared" si="10"/>
        <v>0.65</v>
      </c>
      <c r="M233">
        <v>25</v>
      </c>
      <c r="N233">
        <v>7</v>
      </c>
      <c r="O233">
        <v>19</v>
      </c>
      <c r="P233">
        <v>55</v>
      </c>
      <c r="Q233" s="2">
        <f t="shared" si="11"/>
        <v>0.55000000000000004</v>
      </c>
      <c r="R233">
        <v>23</v>
      </c>
      <c r="S233">
        <v>7</v>
      </c>
      <c r="T233">
        <v>16</v>
      </c>
      <c r="U233" s="3">
        <v>27.666666666666668</v>
      </c>
      <c r="V233" s="3">
        <v>11.333333333333334</v>
      </c>
      <c r="W233" s="3">
        <v>0</v>
      </c>
      <c r="X233" s="3">
        <v>4.333333333333333</v>
      </c>
      <c r="Y233" s="3">
        <v>0</v>
      </c>
      <c r="Z233" s="2">
        <v>13.436666666666667</v>
      </c>
      <c r="AA233" s="2">
        <v>11.666666666666666</v>
      </c>
      <c r="AB233" s="2">
        <v>33.14</v>
      </c>
      <c r="AC233" s="3">
        <v>1263.0466666666669</v>
      </c>
      <c r="AD233" s="3">
        <v>1096.6666666666665</v>
      </c>
      <c r="AE233" s="3">
        <v>0</v>
      </c>
      <c r="AF233" s="3">
        <v>755.44666666666672</v>
      </c>
      <c r="AG233" s="3">
        <v>3115.16</v>
      </c>
      <c r="AH233" s="4">
        <v>1.9276767999999997</v>
      </c>
    </row>
    <row r="234" spans="1:34" x14ac:dyDescent="0.25">
      <c r="A234">
        <v>2017</v>
      </c>
      <c r="B234">
        <v>206</v>
      </c>
      <c r="C234" s="1">
        <v>42941</v>
      </c>
      <c r="D234" t="s">
        <v>922</v>
      </c>
      <c r="E234">
        <v>3</v>
      </c>
      <c r="F234">
        <v>73</v>
      </c>
      <c r="G234" s="2">
        <f t="shared" si="9"/>
        <v>0.73</v>
      </c>
      <c r="H234">
        <v>26</v>
      </c>
      <c r="I234">
        <v>7</v>
      </c>
      <c r="J234">
        <v>18</v>
      </c>
      <c r="K234">
        <v>74</v>
      </c>
      <c r="L234" s="2">
        <f t="shared" si="10"/>
        <v>0.74</v>
      </c>
      <c r="M234">
        <v>27</v>
      </c>
      <c r="N234">
        <v>7</v>
      </c>
      <c r="O234">
        <v>20</v>
      </c>
      <c r="P234">
        <v>70</v>
      </c>
      <c r="Q234" s="2">
        <f t="shared" si="11"/>
        <v>0.7</v>
      </c>
      <c r="R234">
        <v>27</v>
      </c>
      <c r="S234">
        <v>7</v>
      </c>
      <c r="T234">
        <v>20</v>
      </c>
      <c r="U234" s="3">
        <v>42.666666666666664</v>
      </c>
      <c r="V234" s="3">
        <v>17.333333333333332</v>
      </c>
      <c r="W234" s="3">
        <v>0.33333333333333331</v>
      </c>
      <c r="X234" s="3">
        <v>10</v>
      </c>
      <c r="Y234" s="3">
        <v>0</v>
      </c>
      <c r="Z234" s="2">
        <v>22.41</v>
      </c>
      <c r="AA234" s="2">
        <v>23.393333333333334</v>
      </c>
      <c r="AB234" s="2">
        <v>63.243333333333339</v>
      </c>
      <c r="AC234" s="3">
        <v>2106.54</v>
      </c>
      <c r="AD234" s="3">
        <v>2198.9733333333338</v>
      </c>
      <c r="AE234" s="3">
        <v>0</v>
      </c>
      <c r="AF234" s="3">
        <v>1639.36</v>
      </c>
      <c r="AG234" s="3">
        <v>5944.8733333333339</v>
      </c>
      <c r="AH234" s="4">
        <v>3.4126605999999997</v>
      </c>
    </row>
    <row r="235" spans="1:34" x14ac:dyDescent="0.25">
      <c r="A235">
        <v>2017</v>
      </c>
      <c r="B235">
        <v>206</v>
      </c>
      <c r="C235" s="1">
        <v>42941</v>
      </c>
      <c r="D235" t="s">
        <v>923</v>
      </c>
      <c r="E235">
        <v>3</v>
      </c>
      <c r="F235">
        <v>94</v>
      </c>
      <c r="G235" s="2">
        <f t="shared" si="9"/>
        <v>0.94</v>
      </c>
      <c r="H235">
        <v>26</v>
      </c>
      <c r="I235">
        <v>8</v>
      </c>
      <c r="J235">
        <v>18</v>
      </c>
      <c r="K235">
        <v>66</v>
      </c>
      <c r="L235" s="2">
        <f t="shared" si="10"/>
        <v>0.66</v>
      </c>
      <c r="M235">
        <v>25</v>
      </c>
      <c r="N235">
        <v>7</v>
      </c>
      <c r="O235">
        <v>18</v>
      </c>
      <c r="P235">
        <v>72</v>
      </c>
      <c r="Q235" s="2">
        <f t="shared" si="11"/>
        <v>0.72</v>
      </c>
      <c r="R235">
        <v>24</v>
      </c>
      <c r="S235">
        <v>5</v>
      </c>
      <c r="T235">
        <v>19</v>
      </c>
      <c r="U235" s="3">
        <v>38</v>
      </c>
      <c r="V235" s="3">
        <v>8.3333333333333339</v>
      </c>
      <c r="W235" s="3">
        <v>0</v>
      </c>
      <c r="X235" s="3">
        <v>8.3333333333333339</v>
      </c>
      <c r="Y235" s="3">
        <v>0</v>
      </c>
      <c r="Z235" s="2">
        <v>24.276666666666667</v>
      </c>
      <c r="AA235" s="2">
        <v>26.439999999999998</v>
      </c>
      <c r="AB235" s="2">
        <v>68.946666666666658</v>
      </c>
      <c r="AC235" s="3">
        <v>2282.0066666666671</v>
      </c>
      <c r="AD235" s="3">
        <v>2485.3599999999997</v>
      </c>
      <c r="AE235" s="3">
        <v>0</v>
      </c>
      <c r="AF235" s="3">
        <v>1713.6200000000001</v>
      </c>
      <c r="AG235" s="3">
        <v>6480.9866666666667</v>
      </c>
      <c r="AH235" s="4">
        <v>3.8687110000000007</v>
      </c>
    </row>
    <row r="236" spans="1:34" x14ac:dyDescent="0.25">
      <c r="A236">
        <v>2017</v>
      </c>
      <c r="B236">
        <v>206</v>
      </c>
      <c r="C236" s="1">
        <v>42941</v>
      </c>
      <c r="D236" t="s">
        <v>924</v>
      </c>
      <c r="E236">
        <v>3</v>
      </c>
      <c r="F236">
        <v>108</v>
      </c>
      <c r="G236" s="2">
        <f t="shared" si="9"/>
        <v>1.08</v>
      </c>
      <c r="H236">
        <v>29</v>
      </c>
      <c r="I236">
        <v>8</v>
      </c>
      <c r="J236">
        <v>21</v>
      </c>
      <c r="K236">
        <v>88</v>
      </c>
      <c r="L236" s="2">
        <f t="shared" si="10"/>
        <v>0.88</v>
      </c>
      <c r="M236">
        <v>29</v>
      </c>
      <c r="N236">
        <v>7</v>
      </c>
      <c r="O236">
        <v>22</v>
      </c>
      <c r="P236">
        <v>89</v>
      </c>
      <c r="Q236" s="2">
        <f t="shared" si="11"/>
        <v>0.89</v>
      </c>
      <c r="R236">
        <v>29</v>
      </c>
      <c r="S236">
        <v>7</v>
      </c>
      <c r="T236">
        <v>22</v>
      </c>
      <c r="U236" s="3">
        <v>45</v>
      </c>
      <c r="V236" s="3">
        <v>20.333333333333332</v>
      </c>
      <c r="W236" s="3">
        <v>1</v>
      </c>
      <c r="X236" s="3">
        <v>10</v>
      </c>
      <c r="Y236" s="3">
        <v>0</v>
      </c>
      <c r="Z236" s="2">
        <v>24.293333333333333</v>
      </c>
      <c r="AA236" s="2">
        <v>31.703333333333333</v>
      </c>
      <c r="AB236" s="2">
        <v>67.650000000000006</v>
      </c>
      <c r="AC236" s="3">
        <v>2283.5733333333337</v>
      </c>
      <c r="AD236" s="3">
        <v>2980.1133333333337</v>
      </c>
      <c r="AE236" s="3">
        <v>0</v>
      </c>
      <c r="AF236" s="3">
        <v>1095.4133333333334</v>
      </c>
      <c r="AG236" s="3">
        <v>6359.1</v>
      </c>
      <c r="AH236" s="4">
        <v>4.2638118</v>
      </c>
    </row>
    <row r="237" spans="1:34" x14ac:dyDescent="0.25">
      <c r="A237">
        <v>2017</v>
      </c>
      <c r="B237">
        <v>206</v>
      </c>
      <c r="C237" s="1">
        <v>42941</v>
      </c>
      <c r="D237" t="s">
        <v>925</v>
      </c>
      <c r="E237">
        <v>3</v>
      </c>
      <c r="F237">
        <v>74</v>
      </c>
      <c r="G237" s="2">
        <f t="shared" si="9"/>
        <v>0.74</v>
      </c>
      <c r="H237">
        <v>28</v>
      </c>
      <c r="I237">
        <v>6</v>
      </c>
      <c r="J237">
        <v>22</v>
      </c>
      <c r="K237">
        <v>85</v>
      </c>
      <c r="L237" s="2">
        <f t="shared" si="10"/>
        <v>0.85</v>
      </c>
      <c r="M237">
        <v>28</v>
      </c>
      <c r="N237">
        <v>7</v>
      </c>
      <c r="O237">
        <v>21</v>
      </c>
      <c r="P237">
        <v>81</v>
      </c>
      <c r="Q237" s="2">
        <f t="shared" si="11"/>
        <v>0.81</v>
      </c>
      <c r="R237">
        <v>28</v>
      </c>
      <c r="S237">
        <v>7</v>
      </c>
      <c r="T237">
        <v>21</v>
      </c>
      <c r="U237" s="3">
        <v>46.666666666666664</v>
      </c>
      <c r="V237" s="3">
        <v>15.333333333333334</v>
      </c>
      <c r="W237" s="3">
        <v>0</v>
      </c>
      <c r="X237" s="3">
        <v>7.666666666666667</v>
      </c>
      <c r="Y237" s="3">
        <v>0</v>
      </c>
      <c r="Z237" s="2">
        <v>27.33666666666667</v>
      </c>
      <c r="AA237" s="2">
        <v>29.833333333333332</v>
      </c>
      <c r="AB237" s="2">
        <v>75.533333333333331</v>
      </c>
      <c r="AC237" s="3">
        <v>2569.6466666666665</v>
      </c>
      <c r="AD237" s="3">
        <v>2804.3333333333335</v>
      </c>
      <c r="AE237" s="3">
        <v>0</v>
      </c>
      <c r="AF237" s="3">
        <v>1726.1533333333334</v>
      </c>
      <c r="AG237" s="3">
        <v>7100.1333333333332</v>
      </c>
      <c r="AH237" s="4">
        <v>4.3913134000000005</v>
      </c>
    </row>
    <row r="238" spans="1:34" x14ac:dyDescent="0.25">
      <c r="A238">
        <v>2017</v>
      </c>
      <c r="B238">
        <v>206</v>
      </c>
      <c r="C238" s="1">
        <v>42941</v>
      </c>
      <c r="D238" t="s">
        <v>926</v>
      </c>
      <c r="E238">
        <v>3</v>
      </c>
      <c r="F238">
        <v>78</v>
      </c>
      <c r="G238" s="2">
        <f t="shared" si="9"/>
        <v>0.78</v>
      </c>
      <c r="H238">
        <v>27</v>
      </c>
      <c r="I238">
        <v>7</v>
      </c>
      <c r="J238">
        <v>20</v>
      </c>
      <c r="K238">
        <v>68</v>
      </c>
      <c r="L238" s="2">
        <f t="shared" si="10"/>
        <v>0.68</v>
      </c>
      <c r="M238">
        <v>29</v>
      </c>
      <c r="N238">
        <v>8</v>
      </c>
      <c r="O238">
        <v>21</v>
      </c>
      <c r="P238">
        <v>74</v>
      </c>
      <c r="Q238" s="2">
        <f t="shared" si="11"/>
        <v>0.74</v>
      </c>
      <c r="R238">
        <v>25</v>
      </c>
      <c r="S238">
        <v>7</v>
      </c>
      <c r="T238">
        <v>18</v>
      </c>
      <c r="U238" s="3">
        <v>34.666666666666664</v>
      </c>
      <c r="V238" s="3">
        <v>20.666666666666668</v>
      </c>
      <c r="W238" s="3">
        <v>0.33333333333333331</v>
      </c>
      <c r="X238" s="3">
        <v>6.666666666666667</v>
      </c>
      <c r="Y238" s="3">
        <v>0</v>
      </c>
      <c r="Z238" s="2">
        <v>19.046666666666667</v>
      </c>
      <c r="AA238" s="2">
        <v>22.146666666666665</v>
      </c>
      <c r="AB238" s="2">
        <v>48.803333333333335</v>
      </c>
      <c r="AC238" s="3">
        <v>1790.3866666666668</v>
      </c>
      <c r="AD238" s="3">
        <v>2081.7866666666664</v>
      </c>
      <c r="AE238" s="3">
        <v>0</v>
      </c>
      <c r="AF238" s="3">
        <v>715.34</v>
      </c>
      <c r="AG238" s="3">
        <v>4587.5133333333333</v>
      </c>
      <c r="AH238" s="4">
        <v>3.2270043333333338</v>
      </c>
    </row>
    <row r="239" spans="1:34" x14ac:dyDescent="0.25">
      <c r="A239">
        <v>2017</v>
      </c>
      <c r="B239">
        <v>206</v>
      </c>
      <c r="C239" s="1">
        <v>42941</v>
      </c>
      <c r="D239" t="s">
        <v>927</v>
      </c>
      <c r="E239">
        <v>3</v>
      </c>
      <c r="F239">
        <v>68</v>
      </c>
      <c r="G239" s="2">
        <f t="shared" si="9"/>
        <v>0.68</v>
      </c>
      <c r="H239">
        <v>21</v>
      </c>
      <c r="I239">
        <v>7</v>
      </c>
      <c r="J239">
        <v>14</v>
      </c>
      <c r="K239">
        <v>87</v>
      </c>
      <c r="L239" s="2">
        <f t="shared" si="10"/>
        <v>0.87</v>
      </c>
      <c r="M239">
        <v>28</v>
      </c>
      <c r="N239">
        <v>6</v>
      </c>
      <c r="O239">
        <v>22</v>
      </c>
      <c r="P239">
        <v>85</v>
      </c>
      <c r="Q239" s="2">
        <f t="shared" si="11"/>
        <v>0.85</v>
      </c>
      <c r="R239">
        <v>28</v>
      </c>
      <c r="S239">
        <v>8</v>
      </c>
      <c r="T239">
        <v>20</v>
      </c>
      <c r="U239" s="3">
        <v>40.333333333333336</v>
      </c>
      <c r="V239" s="3">
        <v>18</v>
      </c>
      <c r="W239" s="3">
        <v>1</v>
      </c>
      <c r="X239" s="3">
        <v>8.3333333333333339</v>
      </c>
      <c r="Y239" s="3">
        <v>0</v>
      </c>
      <c r="Z239" s="2">
        <v>30.09</v>
      </c>
      <c r="AA239" s="2">
        <v>34.076666666666668</v>
      </c>
      <c r="AB239" s="2">
        <v>87.02</v>
      </c>
      <c r="AC239" s="3">
        <v>2828.46</v>
      </c>
      <c r="AD239" s="3">
        <v>3203.2066666666665</v>
      </c>
      <c r="AE239" s="3">
        <v>0</v>
      </c>
      <c r="AF239" s="3">
        <v>2148.2133333333336</v>
      </c>
      <c r="AG239" s="3">
        <v>8179.8799999999992</v>
      </c>
      <c r="AH239" s="4">
        <v>4.7399280666666668</v>
      </c>
    </row>
    <row r="240" spans="1:34" x14ac:dyDescent="0.25">
      <c r="A240">
        <v>2017</v>
      </c>
      <c r="B240">
        <v>206</v>
      </c>
      <c r="C240" s="1">
        <v>42941</v>
      </c>
      <c r="D240" t="s">
        <v>928</v>
      </c>
      <c r="E240">
        <v>3</v>
      </c>
      <c r="F240">
        <v>81</v>
      </c>
      <c r="G240" s="2">
        <f t="shared" si="9"/>
        <v>0.81</v>
      </c>
      <c r="H240">
        <v>26</v>
      </c>
      <c r="I240">
        <v>6</v>
      </c>
      <c r="J240">
        <v>20</v>
      </c>
      <c r="K240">
        <v>67</v>
      </c>
      <c r="L240" s="2">
        <f t="shared" si="10"/>
        <v>0.67</v>
      </c>
      <c r="M240">
        <v>25</v>
      </c>
      <c r="N240">
        <v>6</v>
      </c>
      <c r="O240">
        <v>19</v>
      </c>
      <c r="P240">
        <v>75</v>
      </c>
      <c r="Q240" s="2">
        <f t="shared" si="11"/>
        <v>0.75</v>
      </c>
      <c r="R240">
        <v>26</v>
      </c>
      <c r="S240">
        <v>6</v>
      </c>
      <c r="T240">
        <v>20</v>
      </c>
      <c r="U240" s="3">
        <v>34</v>
      </c>
      <c r="V240" s="3">
        <v>13.666666666666666</v>
      </c>
      <c r="W240" s="3">
        <v>1.3333333333333333</v>
      </c>
      <c r="X240" s="3">
        <v>8</v>
      </c>
      <c r="Y240" s="3">
        <v>0</v>
      </c>
      <c r="Z240" s="2">
        <v>20.523333333333333</v>
      </c>
      <c r="AA240" s="2">
        <v>21.650000000000002</v>
      </c>
      <c r="AB240" s="2">
        <v>56.300000000000004</v>
      </c>
      <c r="AC240" s="3">
        <v>1929.1933333333336</v>
      </c>
      <c r="AD240" s="3">
        <v>2035.1000000000001</v>
      </c>
      <c r="AE240" s="3">
        <v>0</v>
      </c>
      <c r="AF240" s="3">
        <v>1327.9066666666668</v>
      </c>
      <c r="AG240" s="3">
        <v>5292.2000000000007</v>
      </c>
      <c r="AH240" s="4">
        <v>3.2582060666666668</v>
      </c>
    </row>
    <row r="241" spans="1:34" x14ac:dyDescent="0.25">
      <c r="A241">
        <v>2017</v>
      </c>
      <c r="B241">
        <v>206</v>
      </c>
      <c r="C241" s="1">
        <v>42941</v>
      </c>
      <c r="D241" t="s">
        <v>929</v>
      </c>
      <c r="E241">
        <v>3</v>
      </c>
      <c r="F241">
        <v>103</v>
      </c>
      <c r="G241" s="2">
        <f t="shared" si="9"/>
        <v>1.03</v>
      </c>
      <c r="H241">
        <v>28</v>
      </c>
      <c r="I241">
        <v>6</v>
      </c>
      <c r="J241">
        <v>22</v>
      </c>
      <c r="K241">
        <v>84</v>
      </c>
      <c r="L241" s="2">
        <f t="shared" si="10"/>
        <v>0.84</v>
      </c>
      <c r="M241">
        <v>25</v>
      </c>
      <c r="N241">
        <v>6</v>
      </c>
      <c r="O241">
        <v>19</v>
      </c>
      <c r="P241">
        <v>99</v>
      </c>
      <c r="Q241" s="2">
        <f t="shared" si="11"/>
        <v>0.99</v>
      </c>
      <c r="R241">
        <v>29</v>
      </c>
      <c r="S241">
        <v>7</v>
      </c>
      <c r="T241">
        <v>21</v>
      </c>
      <c r="U241" s="3">
        <v>39.666666666666664</v>
      </c>
      <c r="V241" s="3">
        <v>14.333333333333334</v>
      </c>
      <c r="W241" s="3">
        <v>0.66666666666666663</v>
      </c>
      <c r="X241" s="3">
        <v>8.6666666666666661</v>
      </c>
      <c r="Y241" s="3">
        <v>0</v>
      </c>
      <c r="Z241" s="2">
        <v>25.883333333333336</v>
      </c>
      <c r="AA241" s="2">
        <v>31.75</v>
      </c>
      <c r="AB241" s="2">
        <v>73.163333333333341</v>
      </c>
      <c r="AC241" s="3">
        <v>2433.0333333333342</v>
      </c>
      <c r="AD241" s="3">
        <v>2984.5</v>
      </c>
      <c r="AE241" s="3">
        <v>0</v>
      </c>
      <c r="AF241" s="3">
        <v>1459.82</v>
      </c>
      <c r="AG241" s="3">
        <v>6877.3533333333344</v>
      </c>
      <c r="AH241" s="4">
        <v>4.5727271333333332</v>
      </c>
    </row>
    <row r="242" spans="1:34" x14ac:dyDescent="0.25">
      <c r="A242">
        <v>2017</v>
      </c>
      <c r="B242">
        <v>206</v>
      </c>
      <c r="C242" s="1">
        <v>42941</v>
      </c>
      <c r="D242" t="s">
        <v>930</v>
      </c>
      <c r="E242">
        <v>3</v>
      </c>
      <c r="F242">
        <v>81</v>
      </c>
      <c r="G242" s="2">
        <f t="shared" si="9"/>
        <v>0.81</v>
      </c>
      <c r="H242">
        <v>26</v>
      </c>
      <c r="I242">
        <v>7</v>
      </c>
      <c r="J242">
        <v>19</v>
      </c>
      <c r="K242">
        <v>89</v>
      </c>
      <c r="L242" s="2">
        <f t="shared" si="10"/>
        <v>0.89</v>
      </c>
      <c r="M242">
        <v>28</v>
      </c>
      <c r="N242">
        <v>7</v>
      </c>
      <c r="O242">
        <v>21</v>
      </c>
      <c r="P242">
        <v>99</v>
      </c>
      <c r="Q242" s="2">
        <f t="shared" si="11"/>
        <v>0.99</v>
      </c>
      <c r="R242">
        <v>29</v>
      </c>
      <c r="S242">
        <v>7</v>
      </c>
      <c r="T242">
        <v>22</v>
      </c>
      <c r="U242" s="3">
        <v>43.666666666666664</v>
      </c>
      <c r="V242" s="3">
        <v>19.333333333333332</v>
      </c>
      <c r="W242" s="3">
        <v>1.3333333333333333</v>
      </c>
      <c r="X242" s="3">
        <v>9.3333333333333339</v>
      </c>
      <c r="Y242" s="3">
        <v>0</v>
      </c>
      <c r="Z242" s="2">
        <v>25.343333333333334</v>
      </c>
      <c r="AA242" s="2">
        <v>30.599999999999998</v>
      </c>
      <c r="AB242" s="2">
        <v>71.489999999999995</v>
      </c>
      <c r="AC242" s="3">
        <v>2382.2733333333331</v>
      </c>
      <c r="AD242" s="3">
        <v>2876.4</v>
      </c>
      <c r="AE242" s="3">
        <v>0</v>
      </c>
      <c r="AF242" s="3">
        <v>1461.3866666666668</v>
      </c>
      <c r="AG242" s="3">
        <v>6720.0599999999995</v>
      </c>
      <c r="AH242" s="4">
        <v>4.4731247333333339</v>
      </c>
    </row>
    <row r="243" spans="1:34" x14ac:dyDescent="0.25">
      <c r="A243">
        <v>2017</v>
      </c>
      <c r="B243">
        <v>206</v>
      </c>
      <c r="C243" s="1">
        <v>42941</v>
      </c>
      <c r="D243" t="s">
        <v>931</v>
      </c>
      <c r="E243">
        <v>3</v>
      </c>
      <c r="F243">
        <v>80</v>
      </c>
      <c r="G243" s="2">
        <f t="shared" si="9"/>
        <v>0.8</v>
      </c>
      <c r="H243">
        <v>26</v>
      </c>
      <c r="I243">
        <v>6</v>
      </c>
      <c r="J243">
        <v>20</v>
      </c>
      <c r="K243">
        <v>67</v>
      </c>
      <c r="L243" s="2">
        <f t="shared" si="10"/>
        <v>0.67</v>
      </c>
      <c r="M243">
        <v>25</v>
      </c>
      <c r="N243">
        <v>7</v>
      </c>
      <c r="O243">
        <v>18</v>
      </c>
      <c r="P243">
        <v>76</v>
      </c>
      <c r="Q243" s="2">
        <f t="shared" si="11"/>
        <v>0.76</v>
      </c>
      <c r="R243">
        <v>27</v>
      </c>
      <c r="S243">
        <v>7</v>
      </c>
      <c r="T243">
        <v>20</v>
      </c>
      <c r="U243" s="3">
        <v>37.333333333333336</v>
      </c>
      <c r="V243" s="3">
        <v>13.333333333333334</v>
      </c>
      <c r="W243" s="3">
        <v>0.66666666666666663</v>
      </c>
      <c r="X243" s="3">
        <v>10</v>
      </c>
      <c r="Y243" s="3">
        <v>0</v>
      </c>
      <c r="Z243" s="2">
        <v>24.143333333333334</v>
      </c>
      <c r="AA243" s="2">
        <v>23.41333333333333</v>
      </c>
      <c r="AB243" s="2">
        <v>69.010000000000005</v>
      </c>
      <c r="AC243" s="3">
        <v>2269.4733333333338</v>
      </c>
      <c r="AD243" s="3">
        <v>2200.8533333333335</v>
      </c>
      <c r="AE243" s="3">
        <v>0</v>
      </c>
      <c r="AF243" s="3">
        <v>2016.6133333333337</v>
      </c>
      <c r="AG243" s="3">
        <v>6486.9400000000014</v>
      </c>
      <c r="AH243" s="4">
        <v>3.6385050000000003</v>
      </c>
    </row>
    <row r="244" spans="1:34" x14ac:dyDescent="0.25">
      <c r="A244">
        <v>2017</v>
      </c>
      <c r="B244">
        <v>206</v>
      </c>
      <c r="C244" s="1">
        <v>42941</v>
      </c>
      <c r="D244" t="s">
        <v>932</v>
      </c>
      <c r="E244">
        <v>3</v>
      </c>
      <c r="F244">
        <v>54</v>
      </c>
      <c r="G244" s="2">
        <f t="shared" si="9"/>
        <v>0.54</v>
      </c>
      <c r="H244">
        <v>25</v>
      </c>
      <c r="I244">
        <v>6</v>
      </c>
      <c r="J244">
        <v>19</v>
      </c>
      <c r="K244">
        <v>78</v>
      </c>
      <c r="L244" s="2">
        <f t="shared" si="10"/>
        <v>0.78</v>
      </c>
      <c r="M244">
        <v>28</v>
      </c>
      <c r="N244">
        <v>8</v>
      </c>
      <c r="O244">
        <v>20</v>
      </c>
      <c r="P244">
        <v>61</v>
      </c>
      <c r="Q244" s="2">
        <f t="shared" si="11"/>
        <v>0.61</v>
      </c>
      <c r="R244">
        <v>23</v>
      </c>
      <c r="S244">
        <v>9</v>
      </c>
      <c r="T244">
        <v>14</v>
      </c>
      <c r="U244" s="3">
        <v>27.666666666666668</v>
      </c>
      <c r="V244" s="3">
        <v>19.666666666666668</v>
      </c>
      <c r="W244" s="3">
        <v>0.33333333333333331</v>
      </c>
      <c r="X244" s="3">
        <v>4.333333333333333</v>
      </c>
      <c r="Y244" s="3">
        <v>0</v>
      </c>
      <c r="Z244" s="2">
        <v>17.656666666666666</v>
      </c>
      <c r="AA244" s="2">
        <v>16.696666666666669</v>
      </c>
      <c r="AB244" s="2">
        <v>43.566666666666663</v>
      </c>
      <c r="AC244" s="3">
        <v>1659.7266666666669</v>
      </c>
      <c r="AD244" s="3">
        <v>1569.4866666666669</v>
      </c>
      <c r="AE244" s="3">
        <v>0</v>
      </c>
      <c r="AF244" s="3">
        <v>866.0533333333334</v>
      </c>
      <c r="AG244" s="3">
        <v>4095.2666666666673</v>
      </c>
      <c r="AH244" s="4">
        <v>2.7890614666666669</v>
      </c>
    </row>
    <row r="245" spans="1:34" x14ac:dyDescent="0.25">
      <c r="A245">
        <v>2017</v>
      </c>
      <c r="B245">
        <v>206</v>
      </c>
      <c r="C245" s="1">
        <v>42941</v>
      </c>
      <c r="D245" t="s">
        <v>933</v>
      </c>
      <c r="E245">
        <v>3</v>
      </c>
      <c r="F245">
        <v>70</v>
      </c>
      <c r="G245" s="2">
        <f t="shared" si="9"/>
        <v>0.7</v>
      </c>
      <c r="H245">
        <v>24</v>
      </c>
      <c r="I245">
        <v>7</v>
      </c>
      <c r="J245">
        <v>17</v>
      </c>
      <c r="K245">
        <v>92</v>
      </c>
      <c r="L245" s="2">
        <f t="shared" si="10"/>
        <v>0.92</v>
      </c>
      <c r="M245">
        <v>28</v>
      </c>
      <c r="N245">
        <v>7</v>
      </c>
      <c r="O245">
        <v>21</v>
      </c>
      <c r="P245">
        <v>84</v>
      </c>
      <c r="Q245" s="2">
        <f t="shared" si="11"/>
        <v>0.84</v>
      </c>
      <c r="R245">
        <v>24</v>
      </c>
      <c r="S245">
        <v>7</v>
      </c>
      <c r="T245">
        <v>17</v>
      </c>
      <c r="U245" s="3">
        <v>40.333333333333336</v>
      </c>
      <c r="V245" s="3">
        <v>13.333333333333334</v>
      </c>
      <c r="W245" s="3">
        <v>0.66666666666666663</v>
      </c>
      <c r="X245" s="3">
        <v>6.333333333333333</v>
      </c>
      <c r="Y245" s="3">
        <v>0</v>
      </c>
      <c r="Z245" s="2">
        <v>22.866666666666664</v>
      </c>
      <c r="AA245" s="2">
        <v>24.893333333333334</v>
      </c>
      <c r="AB245" s="2">
        <v>59.75</v>
      </c>
      <c r="AC245" s="3">
        <v>2149.4666666666667</v>
      </c>
      <c r="AD245" s="3">
        <v>2339.9733333333334</v>
      </c>
      <c r="AE245" s="3">
        <v>0</v>
      </c>
      <c r="AF245" s="3">
        <v>1127.0600000000002</v>
      </c>
      <c r="AG245" s="3">
        <v>5616.5000000000009</v>
      </c>
      <c r="AH245" s="4">
        <v>3.7946797333333335</v>
      </c>
    </row>
    <row r="246" spans="1:34" x14ac:dyDescent="0.25">
      <c r="A246">
        <v>2017</v>
      </c>
      <c r="B246">
        <v>206</v>
      </c>
      <c r="C246" s="1">
        <v>42941</v>
      </c>
      <c r="D246" t="s">
        <v>934</v>
      </c>
      <c r="E246">
        <v>3</v>
      </c>
      <c r="F246">
        <v>61</v>
      </c>
      <c r="G246" s="2">
        <f t="shared" si="9"/>
        <v>0.61</v>
      </c>
      <c r="H246">
        <v>24</v>
      </c>
      <c r="I246">
        <v>7</v>
      </c>
      <c r="J246">
        <v>17</v>
      </c>
      <c r="K246">
        <v>64</v>
      </c>
      <c r="L246" s="2">
        <f t="shared" si="10"/>
        <v>0.64</v>
      </c>
      <c r="M246">
        <v>23</v>
      </c>
      <c r="N246">
        <v>8</v>
      </c>
      <c r="O246">
        <v>15</v>
      </c>
      <c r="P246">
        <v>70</v>
      </c>
      <c r="Q246" s="2">
        <f t="shared" si="11"/>
        <v>0.7</v>
      </c>
      <c r="R246">
        <v>24</v>
      </c>
      <c r="S246">
        <v>7</v>
      </c>
      <c r="T246">
        <v>17</v>
      </c>
      <c r="U246" s="3">
        <v>30.333333333333332</v>
      </c>
      <c r="V246" s="3">
        <v>5.333333333333333</v>
      </c>
      <c r="W246" s="3">
        <v>0</v>
      </c>
      <c r="X246" s="3">
        <v>9.6666666666666661</v>
      </c>
      <c r="Y246" s="3">
        <v>0</v>
      </c>
      <c r="Z246" s="2">
        <v>19.796666666666667</v>
      </c>
      <c r="AA246" s="2">
        <v>19.126666666666669</v>
      </c>
      <c r="AB246" s="2">
        <v>56.563333333333333</v>
      </c>
      <c r="AC246" s="3">
        <v>1860.8866666666668</v>
      </c>
      <c r="AD246" s="3">
        <v>1797.9066666666672</v>
      </c>
      <c r="AE246" s="3">
        <v>0</v>
      </c>
      <c r="AF246" s="3">
        <v>1658.1599999999996</v>
      </c>
      <c r="AG246" s="3">
        <v>5316.9533333333338</v>
      </c>
      <c r="AH246" s="4">
        <v>2.9993332000000006</v>
      </c>
    </row>
    <row r="247" spans="1:34" x14ac:dyDescent="0.25">
      <c r="A247">
        <v>2017</v>
      </c>
      <c r="B247">
        <v>206</v>
      </c>
      <c r="C247" s="1">
        <v>42941</v>
      </c>
      <c r="D247" t="s">
        <v>935</v>
      </c>
      <c r="E247">
        <v>3</v>
      </c>
      <c r="F247">
        <v>132</v>
      </c>
      <c r="G247" s="2">
        <f t="shared" si="9"/>
        <v>1.32</v>
      </c>
      <c r="H247">
        <v>28</v>
      </c>
      <c r="I247">
        <v>6</v>
      </c>
      <c r="J247">
        <v>22</v>
      </c>
      <c r="K247">
        <v>113</v>
      </c>
      <c r="L247" s="2">
        <f t="shared" si="10"/>
        <v>1.1299999999999999</v>
      </c>
      <c r="M247">
        <v>26</v>
      </c>
      <c r="N247">
        <v>7</v>
      </c>
      <c r="O247">
        <v>19</v>
      </c>
      <c r="P247">
        <v>114</v>
      </c>
      <c r="Q247" s="2">
        <f t="shared" si="11"/>
        <v>1.1399999999999999</v>
      </c>
      <c r="R247">
        <v>28</v>
      </c>
      <c r="S247">
        <v>5</v>
      </c>
      <c r="T247">
        <v>23</v>
      </c>
      <c r="U247" s="3">
        <v>48</v>
      </c>
      <c r="V247" s="3">
        <v>17</v>
      </c>
      <c r="W247" s="3">
        <v>0.33333333333333331</v>
      </c>
      <c r="X247" s="3">
        <v>8.6666666666666661</v>
      </c>
      <c r="Y247" s="3">
        <v>0</v>
      </c>
      <c r="Z247" s="2">
        <v>32.743333333333332</v>
      </c>
      <c r="AA247" s="2">
        <v>49.76</v>
      </c>
      <c r="AB247" s="2">
        <v>96.889999999999986</v>
      </c>
      <c r="AC247" s="3">
        <v>3077.8733333333334</v>
      </c>
      <c r="AD247" s="3">
        <v>4677.4399999999996</v>
      </c>
      <c r="AE247" s="3">
        <v>0</v>
      </c>
      <c r="AF247" s="3">
        <v>1352.346666666667</v>
      </c>
      <c r="AG247" s="3">
        <v>9107.66</v>
      </c>
      <c r="AH247" s="4">
        <v>6.2257046000000003</v>
      </c>
    </row>
    <row r="248" spans="1:34" x14ac:dyDescent="0.25">
      <c r="A248">
        <v>2017</v>
      </c>
      <c r="B248">
        <v>206</v>
      </c>
      <c r="C248" s="1">
        <v>42941</v>
      </c>
      <c r="D248" t="s">
        <v>936</v>
      </c>
      <c r="E248">
        <v>3</v>
      </c>
      <c r="F248">
        <v>57</v>
      </c>
      <c r="G248" s="2">
        <f t="shared" si="9"/>
        <v>0.56999999999999995</v>
      </c>
      <c r="H248">
        <v>23</v>
      </c>
      <c r="I248">
        <v>7</v>
      </c>
      <c r="J248">
        <v>16</v>
      </c>
      <c r="K248">
        <v>60</v>
      </c>
      <c r="L248" s="2">
        <f t="shared" si="10"/>
        <v>0.6</v>
      </c>
      <c r="M248">
        <v>27</v>
      </c>
      <c r="N248">
        <v>7</v>
      </c>
      <c r="O248">
        <v>20</v>
      </c>
      <c r="P248">
        <v>67</v>
      </c>
      <c r="Q248" s="2">
        <f t="shared" si="11"/>
        <v>0.67</v>
      </c>
      <c r="R248">
        <v>26</v>
      </c>
      <c r="S248">
        <v>6</v>
      </c>
      <c r="T248">
        <v>20</v>
      </c>
      <c r="U248" s="3">
        <v>32.666666666666664</v>
      </c>
      <c r="V248" s="3">
        <v>10</v>
      </c>
      <c r="W248" s="3">
        <v>0.33333333333333331</v>
      </c>
      <c r="X248" s="3">
        <v>6.666666666666667</v>
      </c>
      <c r="Y248" s="3">
        <v>0</v>
      </c>
      <c r="Z248" s="2">
        <v>17.41</v>
      </c>
      <c r="AA248" s="2">
        <v>16.596666666666668</v>
      </c>
      <c r="AB248" s="2">
        <v>44.446666666666665</v>
      </c>
      <c r="AC248" s="3">
        <v>1636.5400000000002</v>
      </c>
      <c r="AD248" s="3">
        <v>1560.0866666666668</v>
      </c>
      <c r="AE248" s="3">
        <v>0</v>
      </c>
      <c r="AF248" s="3">
        <v>981.36</v>
      </c>
      <c r="AG248" s="3">
        <v>4177.9866666666667</v>
      </c>
      <c r="AH248" s="4">
        <v>2.5342588000000004</v>
      </c>
    </row>
    <row r="249" spans="1:34" x14ac:dyDescent="0.25">
      <c r="A249">
        <v>2017</v>
      </c>
      <c r="B249">
        <v>206</v>
      </c>
      <c r="C249" s="1">
        <v>42941</v>
      </c>
      <c r="D249" t="s">
        <v>937</v>
      </c>
      <c r="E249">
        <v>3</v>
      </c>
      <c r="F249">
        <v>71</v>
      </c>
      <c r="G249" s="2">
        <f t="shared" si="9"/>
        <v>0.71</v>
      </c>
      <c r="H249">
        <v>24</v>
      </c>
      <c r="I249">
        <v>7</v>
      </c>
      <c r="J249">
        <v>17</v>
      </c>
      <c r="K249">
        <v>96</v>
      </c>
      <c r="L249" s="2">
        <f t="shared" si="10"/>
        <v>0.96</v>
      </c>
      <c r="M249">
        <v>26</v>
      </c>
      <c r="N249">
        <v>6</v>
      </c>
      <c r="O249">
        <v>20</v>
      </c>
      <c r="P249">
        <v>91</v>
      </c>
      <c r="Q249" s="2">
        <f t="shared" si="11"/>
        <v>0.91</v>
      </c>
      <c r="R249">
        <v>27</v>
      </c>
      <c r="S249">
        <v>7</v>
      </c>
      <c r="T249">
        <v>20</v>
      </c>
      <c r="U249" s="3">
        <v>33</v>
      </c>
      <c r="V249" s="3">
        <v>10.333333333333334</v>
      </c>
      <c r="W249" s="3">
        <v>0.33333333333333331</v>
      </c>
      <c r="X249" s="3">
        <v>13</v>
      </c>
      <c r="Y249" s="3">
        <v>0</v>
      </c>
      <c r="Z249" s="2">
        <v>27.473333333333333</v>
      </c>
      <c r="AA249" s="2">
        <v>31.763333333333335</v>
      </c>
      <c r="AB249" s="2">
        <v>78.7</v>
      </c>
      <c r="AC249" s="3">
        <v>2582.4933333333333</v>
      </c>
      <c r="AD249" s="3">
        <v>2985.753333333334</v>
      </c>
      <c r="AE249" s="3">
        <v>0</v>
      </c>
      <c r="AF249" s="3">
        <v>1829.5533333333335</v>
      </c>
      <c r="AG249" s="3">
        <v>7397.8000000000011</v>
      </c>
      <c r="AH249" s="4">
        <v>4.4244860000000008</v>
      </c>
    </row>
    <row r="250" spans="1:34" x14ac:dyDescent="0.25">
      <c r="A250">
        <v>2017</v>
      </c>
      <c r="B250">
        <v>206</v>
      </c>
      <c r="C250" s="1">
        <v>42941</v>
      </c>
      <c r="D250" t="s">
        <v>938</v>
      </c>
      <c r="E250">
        <v>3</v>
      </c>
      <c r="F250">
        <v>77</v>
      </c>
      <c r="G250" s="2">
        <f t="shared" si="9"/>
        <v>0.77</v>
      </c>
      <c r="H250">
        <v>24</v>
      </c>
      <c r="I250">
        <v>7</v>
      </c>
      <c r="J250">
        <v>17</v>
      </c>
      <c r="K250">
        <v>87</v>
      </c>
      <c r="L250" s="2">
        <f t="shared" si="10"/>
        <v>0.87</v>
      </c>
      <c r="M250">
        <v>27</v>
      </c>
      <c r="N250">
        <v>7</v>
      </c>
      <c r="O250">
        <v>20</v>
      </c>
      <c r="P250">
        <v>85</v>
      </c>
      <c r="Q250" s="2">
        <f t="shared" si="11"/>
        <v>0.85</v>
      </c>
      <c r="R250">
        <v>29</v>
      </c>
      <c r="S250">
        <v>7</v>
      </c>
      <c r="T250">
        <v>22</v>
      </c>
      <c r="U250" s="3">
        <v>38.333333333333336</v>
      </c>
      <c r="V250" s="3">
        <v>11.333333333333334</v>
      </c>
      <c r="W250" s="3">
        <v>0.66666666666666663</v>
      </c>
      <c r="X250" s="3">
        <v>10</v>
      </c>
      <c r="Y250" s="3">
        <v>0</v>
      </c>
      <c r="Z250" s="2">
        <v>20.806666666666668</v>
      </c>
      <c r="AA250" s="2">
        <v>24.563333333333333</v>
      </c>
      <c r="AB250" s="2">
        <v>62.153333333333336</v>
      </c>
      <c r="AC250" s="3">
        <v>1955.8266666666668</v>
      </c>
      <c r="AD250" s="3">
        <v>2308.9533333333334</v>
      </c>
      <c r="AE250" s="3">
        <v>0</v>
      </c>
      <c r="AF250" s="3">
        <v>1577.6333333333334</v>
      </c>
      <c r="AG250" s="3">
        <v>5842.4133333333339</v>
      </c>
      <c r="AH250" s="4">
        <v>3.4610330000000005</v>
      </c>
    </row>
    <row r="251" spans="1:34" x14ac:dyDescent="0.25">
      <c r="A251">
        <v>2017</v>
      </c>
      <c r="B251">
        <v>206</v>
      </c>
      <c r="C251" s="1">
        <v>42941</v>
      </c>
      <c r="D251" t="s">
        <v>939</v>
      </c>
      <c r="E251">
        <v>3</v>
      </c>
      <c r="F251">
        <v>74</v>
      </c>
      <c r="G251" s="2">
        <f t="shared" si="9"/>
        <v>0.74</v>
      </c>
      <c r="H251">
        <v>24</v>
      </c>
      <c r="I251">
        <v>8</v>
      </c>
      <c r="J251">
        <v>16</v>
      </c>
      <c r="K251">
        <v>56</v>
      </c>
      <c r="L251" s="2">
        <f t="shared" si="10"/>
        <v>0.56000000000000005</v>
      </c>
      <c r="M251">
        <v>25</v>
      </c>
      <c r="N251">
        <v>7</v>
      </c>
      <c r="O251">
        <v>18</v>
      </c>
      <c r="P251">
        <v>59</v>
      </c>
      <c r="Q251" s="2">
        <f t="shared" si="11"/>
        <v>0.59</v>
      </c>
      <c r="R251">
        <v>24</v>
      </c>
      <c r="S251">
        <v>7</v>
      </c>
      <c r="T251">
        <v>17</v>
      </c>
      <c r="U251" s="3">
        <v>31.333333333333332</v>
      </c>
      <c r="V251" s="3">
        <v>10</v>
      </c>
      <c r="W251" s="3">
        <v>0</v>
      </c>
      <c r="X251" s="3">
        <v>8</v>
      </c>
      <c r="Y251" s="3">
        <v>0</v>
      </c>
      <c r="Z251" s="2">
        <v>19.73</v>
      </c>
      <c r="AA251" s="2">
        <v>18.46</v>
      </c>
      <c r="AB251" s="2">
        <v>55.706666666666671</v>
      </c>
      <c r="AC251" s="3">
        <v>1854.6200000000001</v>
      </c>
      <c r="AD251" s="3">
        <v>1735.24</v>
      </c>
      <c r="AE251" s="3">
        <v>0</v>
      </c>
      <c r="AF251" s="3">
        <v>1646.5666666666668</v>
      </c>
      <c r="AG251" s="3">
        <v>5236.4266666666672</v>
      </c>
      <c r="AH251" s="4">
        <v>2.7860096000000003</v>
      </c>
    </row>
    <row r="252" spans="1:34" x14ac:dyDescent="0.25">
      <c r="A252">
        <v>2017</v>
      </c>
      <c r="B252">
        <v>206</v>
      </c>
      <c r="C252" s="1">
        <v>42941</v>
      </c>
      <c r="D252" t="s">
        <v>940</v>
      </c>
      <c r="E252">
        <v>3</v>
      </c>
      <c r="F252">
        <v>122</v>
      </c>
      <c r="G252" s="2">
        <f t="shared" si="9"/>
        <v>1.22</v>
      </c>
      <c r="H252">
        <v>31</v>
      </c>
      <c r="I252">
        <v>7</v>
      </c>
      <c r="J252">
        <v>24</v>
      </c>
      <c r="K252">
        <v>116</v>
      </c>
      <c r="L252" s="2">
        <f t="shared" si="10"/>
        <v>1.1599999999999999</v>
      </c>
      <c r="M252">
        <v>29</v>
      </c>
      <c r="N252">
        <v>9</v>
      </c>
      <c r="O252">
        <v>20</v>
      </c>
      <c r="P252">
        <v>109</v>
      </c>
      <c r="Q252" s="2">
        <f t="shared" si="11"/>
        <v>1.0900000000000001</v>
      </c>
      <c r="R252">
        <v>28</v>
      </c>
      <c r="S252">
        <v>8</v>
      </c>
      <c r="T252">
        <v>20</v>
      </c>
      <c r="U252" s="3">
        <v>43</v>
      </c>
      <c r="V252" s="3">
        <v>12</v>
      </c>
      <c r="W252" s="3">
        <v>2</v>
      </c>
      <c r="X252" s="3">
        <v>6</v>
      </c>
      <c r="Y252" s="3">
        <v>0</v>
      </c>
      <c r="Z252" s="2">
        <v>35.369999999999997</v>
      </c>
      <c r="AA252" s="2">
        <v>50.24666666666667</v>
      </c>
      <c r="AB252" s="2">
        <v>98.813333333333347</v>
      </c>
      <c r="AC252" s="3">
        <v>3324.7799999999997</v>
      </c>
      <c r="AD252" s="3">
        <v>4723.1866666666674</v>
      </c>
      <c r="AE252" s="3">
        <v>0</v>
      </c>
      <c r="AF252" s="3">
        <v>1240.4866666666669</v>
      </c>
      <c r="AG252" s="3">
        <v>9288.4533333333347</v>
      </c>
      <c r="AH252" s="4">
        <v>6.6123986666666665</v>
      </c>
    </row>
    <row r="253" spans="1:34" x14ac:dyDescent="0.25">
      <c r="A253">
        <v>2017</v>
      </c>
      <c r="B253">
        <v>206</v>
      </c>
      <c r="C253" s="1">
        <v>42941</v>
      </c>
      <c r="D253" t="s">
        <v>941</v>
      </c>
      <c r="E253">
        <v>3</v>
      </c>
      <c r="F253">
        <v>106</v>
      </c>
      <c r="G253" s="2">
        <f t="shared" si="9"/>
        <v>1.06</v>
      </c>
      <c r="H253">
        <v>28</v>
      </c>
      <c r="I253">
        <v>7</v>
      </c>
      <c r="J253">
        <v>21</v>
      </c>
      <c r="K253">
        <v>104</v>
      </c>
      <c r="L253" s="2">
        <f t="shared" si="10"/>
        <v>1.04</v>
      </c>
      <c r="M253">
        <v>27</v>
      </c>
      <c r="N253">
        <v>8</v>
      </c>
      <c r="O253">
        <v>19</v>
      </c>
      <c r="P253">
        <v>112</v>
      </c>
      <c r="Q253" s="2">
        <f t="shared" si="11"/>
        <v>1.1200000000000001</v>
      </c>
      <c r="R253">
        <v>30</v>
      </c>
      <c r="S253">
        <v>7</v>
      </c>
      <c r="T253">
        <v>23</v>
      </c>
      <c r="U253" s="3">
        <v>42.666666666666664</v>
      </c>
      <c r="V253" s="3">
        <v>10.666666666666666</v>
      </c>
      <c r="W253" s="3">
        <v>0</v>
      </c>
      <c r="X253" s="3">
        <v>4.333333333333333</v>
      </c>
      <c r="Y253" s="3">
        <v>0</v>
      </c>
      <c r="Z253" s="2">
        <v>23.106666666666666</v>
      </c>
      <c r="AA253" s="2">
        <v>30.266666666666666</v>
      </c>
      <c r="AB253" s="2">
        <v>60.303333333333335</v>
      </c>
      <c r="AC253" s="3">
        <v>2172.0266666666666</v>
      </c>
      <c r="AD253" s="3">
        <v>2845.0666666666671</v>
      </c>
      <c r="AE253" s="3">
        <v>0</v>
      </c>
      <c r="AF253" s="3">
        <v>651.42000000000007</v>
      </c>
      <c r="AG253" s="3">
        <v>5668.5133333333342</v>
      </c>
      <c r="AH253" s="4">
        <v>4.271256600000001</v>
      </c>
    </row>
    <row r="254" spans="1:34" x14ac:dyDescent="0.25">
      <c r="A254">
        <v>2017</v>
      </c>
      <c r="B254">
        <v>206</v>
      </c>
      <c r="C254" s="1">
        <v>42941</v>
      </c>
      <c r="D254" t="s">
        <v>942</v>
      </c>
      <c r="E254">
        <v>3</v>
      </c>
      <c r="F254">
        <v>118</v>
      </c>
      <c r="G254" s="2">
        <f t="shared" si="9"/>
        <v>1.18</v>
      </c>
      <c r="H254">
        <v>30</v>
      </c>
      <c r="I254">
        <v>6</v>
      </c>
      <c r="J254">
        <v>24</v>
      </c>
      <c r="K254">
        <v>105</v>
      </c>
      <c r="L254" s="2">
        <f t="shared" si="10"/>
        <v>1.05</v>
      </c>
      <c r="M254">
        <v>27</v>
      </c>
      <c r="N254">
        <v>8</v>
      </c>
      <c r="O254">
        <v>19</v>
      </c>
      <c r="P254">
        <v>98</v>
      </c>
      <c r="Q254" s="2">
        <f t="shared" si="11"/>
        <v>0.98</v>
      </c>
      <c r="R254">
        <v>28</v>
      </c>
      <c r="S254">
        <v>5</v>
      </c>
      <c r="T254">
        <v>23</v>
      </c>
      <c r="U254" s="3">
        <v>47</v>
      </c>
      <c r="V254" s="3">
        <v>22</v>
      </c>
      <c r="W254" s="3">
        <v>0.66666666666666663</v>
      </c>
      <c r="X254" s="3">
        <v>9.3333333333333339</v>
      </c>
      <c r="Y254" s="3">
        <v>0</v>
      </c>
      <c r="Z254" s="2">
        <v>35.75</v>
      </c>
      <c r="AA254" s="2">
        <v>49.226666666666667</v>
      </c>
      <c r="AB254" s="2">
        <v>100.00666666666666</v>
      </c>
      <c r="AC254" s="3">
        <v>3360.4999999999995</v>
      </c>
      <c r="AD254" s="3">
        <v>4627.3066666666664</v>
      </c>
      <c r="AE254" s="3">
        <v>0</v>
      </c>
      <c r="AF254" s="3">
        <v>1412.8200000000002</v>
      </c>
      <c r="AG254" s="3">
        <v>9400.6266666666652</v>
      </c>
      <c r="AH254" s="4">
        <v>6.5145509333333331</v>
      </c>
    </row>
    <row r="255" spans="1:34" x14ac:dyDescent="0.25">
      <c r="A255">
        <v>2017</v>
      </c>
      <c r="B255">
        <v>206</v>
      </c>
      <c r="C255" s="1">
        <v>42941</v>
      </c>
      <c r="D255" t="s">
        <v>943</v>
      </c>
      <c r="E255">
        <v>3</v>
      </c>
      <c r="F255">
        <v>124</v>
      </c>
      <c r="G255" s="2">
        <f t="shared" si="9"/>
        <v>1.24</v>
      </c>
      <c r="H255">
        <v>26</v>
      </c>
      <c r="I255">
        <v>7</v>
      </c>
      <c r="J255">
        <v>19</v>
      </c>
      <c r="K255">
        <v>104</v>
      </c>
      <c r="L255" s="2">
        <f t="shared" si="10"/>
        <v>1.04</v>
      </c>
      <c r="M255">
        <v>27</v>
      </c>
      <c r="N255">
        <v>7</v>
      </c>
      <c r="O255">
        <v>20</v>
      </c>
      <c r="P255">
        <v>126</v>
      </c>
      <c r="Q255" s="2">
        <f t="shared" si="11"/>
        <v>1.26</v>
      </c>
      <c r="R255">
        <v>28</v>
      </c>
      <c r="S255">
        <v>7</v>
      </c>
      <c r="T255">
        <v>21</v>
      </c>
      <c r="U255" s="3">
        <v>40.333333333333336</v>
      </c>
      <c r="V255" s="3">
        <v>12</v>
      </c>
      <c r="W255" s="3">
        <v>0</v>
      </c>
      <c r="X255" s="3">
        <v>7</v>
      </c>
      <c r="Y255" s="3">
        <v>0</v>
      </c>
      <c r="Z255" s="2">
        <v>27.47666666666667</v>
      </c>
      <c r="AA255" s="2">
        <v>38.803333333333335</v>
      </c>
      <c r="AB255" s="2">
        <v>76.556666666666672</v>
      </c>
      <c r="AC255" s="3">
        <v>2582.8066666666673</v>
      </c>
      <c r="AD255" s="3">
        <v>3647.5133333333338</v>
      </c>
      <c r="AE255" s="3">
        <v>0</v>
      </c>
      <c r="AF255" s="3">
        <v>966.00666666666655</v>
      </c>
      <c r="AG255" s="3">
        <v>7196.3266666666677</v>
      </c>
      <c r="AH255" s="4">
        <v>5.4683058666666673</v>
      </c>
    </row>
    <row r="256" spans="1:34" x14ac:dyDescent="0.25">
      <c r="A256">
        <v>2017</v>
      </c>
      <c r="B256">
        <v>206</v>
      </c>
      <c r="C256" s="1">
        <v>42941</v>
      </c>
      <c r="D256" t="s">
        <v>944</v>
      </c>
      <c r="E256">
        <v>3</v>
      </c>
      <c r="F256">
        <v>86</v>
      </c>
      <c r="G256" s="2">
        <f t="shared" si="9"/>
        <v>0.86</v>
      </c>
      <c r="H256">
        <v>28</v>
      </c>
      <c r="I256">
        <v>7</v>
      </c>
      <c r="J256">
        <v>21</v>
      </c>
      <c r="K256">
        <v>93</v>
      </c>
      <c r="L256" s="2">
        <f t="shared" si="10"/>
        <v>0.93</v>
      </c>
      <c r="M256">
        <v>27</v>
      </c>
      <c r="N256">
        <v>7</v>
      </c>
      <c r="O256">
        <v>20</v>
      </c>
      <c r="P256">
        <v>79</v>
      </c>
      <c r="Q256" s="2">
        <f t="shared" si="11"/>
        <v>0.79</v>
      </c>
      <c r="R256">
        <v>29</v>
      </c>
      <c r="S256">
        <v>7</v>
      </c>
      <c r="T256">
        <v>22</v>
      </c>
      <c r="U256" s="3">
        <v>42.666666666666664</v>
      </c>
      <c r="V256" s="3">
        <v>23.333333333333332</v>
      </c>
      <c r="W256" s="3">
        <v>0.33333333333333331</v>
      </c>
      <c r="X256" s="3">
        <v>6.333333333333333</v>
      </c>
      <c r="Y256" s="3">
        <v>0</v>
      </c>
      <c r="Z256" s="2">
        <v>23.666666666666668</v>
      </c>
      <c r="AA256" s="2">
        <v>27.783333333333331</v>
      </c>
      <c r="AB256" s="2">
        <v>59.726666666666667</v>
      </c>
      <c r="AC256" s="3">
        <v>2224.666666666667</v>
      </c>
      <c r="AD256" s="3">
        <v>2611.6333333333332</v>
      </c>
      <c r="AE256" s="3">
        <v>0</v>
      </c>
      <c r="AF256" s="3">
        <v>778.00666666666666</v>
      </c>
      <c r="AG256" s="3">
        <v>5614.3066666666673</v>
      </c>
      <c r="AH256" s="4">
        <v>3.8322797333333338</v>
      </c>
    </row>
    <row r="257" spans="1:34" x14ac:dyDescent="0.25">
      <c r="A257">
        <v>2017</v>
      </c>
      <c r="B257">
        <v>206</v>
      </c>
      <c r="C257" s="1">
        <v>42941</v>
      </c>
      <c r="D257" t="s">
        <v>945</v>
      </c>
      <c r="E257">
        <v>3</v>
      </c>
      <c r="F257">
        <v>102</v>
      </c>
      <c r="G257" s="2">
        <f t="shared" si="9"/>
        <v>1.02</v>
      </c>
      <c r="H257">
        <v>27</v>
      </c>
      <c r="I257">
        <v>6</v>
      </c>
      <c r="J257">
        <v>21</v>
      </c>
      <c r="K257">
        <v>80</v>
      </c>
      <c r="L257" s="2">
        <f t="shared" si="10"/>
        <v>0.8</v>
      </c>
      <c r="M257">
        <v>26</v>
      </c>
      <c r="N257">
        <v>7</v>
      </c>
      <c r="O257">
        <v>19</v>
      </c>
      <c r="P257">
        <v>76</v>
      </c>
      <c r="Q257" s="2">
        <f t="shared" si="11"/>
        <v>0.76</v>
      </c>
      <c r="R257">
        <v>27</v>
      </c>
      <c r="S257">
        <v>7</v>
      </c>
      <c r="T257">
        <v>20</v>
      </c>
      <c r="U257" s="3">
        <v>40.666666666666664</v>
      </c>
      <c r="V257" s="3">
        <v>12.666666666666666</v>
      </c>
      <c r="W257" s="3">
        <v>0.33333333333333331</v>
      </c>
      <c r="X257" s="3">
        <v>8.6666666666666661</v>
      </c>
      <c r="Y257" s="3">
        <v>0</v>
      </c>
      <c r="Z257" s="2">
        <v>21.13</v>
      </c>
      <c r="AA257" s="2">
        <v>22.473333333333333</v>
      </c>
      <c r="AB257" s="2">
        <v>56.036666666666669</v>
      </c>
      <c r="AC257" s="3">
        <v>1986.22</v>
      </c>
      <c r="AD257" s="3">
        <v>2112.4933333333333</v>
      </c>
      <c r="AE257" s="3">
        <v>0</v>
      </c>
      <c r="AF257" s="3">
        <v>1168.7333333333331</v>
      </c>
      <c r="AG257" s="3">
        <v>5267.4466666666667</v>
      </c>
      <c r="AH257" s="4">
        <v>3.5513419333333331</v>
      </c>
    </row>
    <row r="258" spans="1:34" x14ac:dyDescent="0.25">
      <c r="A258">
        <v>2017</v>
      </c>
      <c r="B258">
        <v>220</v>
      </c>
      <c r="C258" s="1">
        <v>42955</v>
      </c>
      <c r="D258" t="s">
        <v>1185</v>
      </c>
      <c r="E258">
        <v>3</v>
      </c>
      <c r="F258">
        <v>109</v>
      </c>
      <c r="G258" s="2">
        <f t="shared" si="9"/>
        <v>1.0900000000000001</v>
      </c>
      <c r="H258">
        <v>31</v>
      </c>
      <c r="I258">
        <v>8</v>
      </c>
      <c r="J258">
        <v>23</v>
      </c>
      <c r="K258">
        <v>85</v>
      </c>
      <c r="L258" s="2">
        <f t="shared" si="10"/>
        <v>0.85</v>
      </c>
      <c r="M258">
        <v>30</v>
      </c>
      <c r="N258">
        <v>7</v>
      </c>
      <c r="O258">
        <v>23</v>
      </c>
      <c r="P258">
        <v>73</v>
      </c>
      <c r="Q258" s="2">
        <f t="shared" si="11"/>
        <v>0.73</v>
      </c>
      <c r="R258">
        <v>26</v>
      </c>
      <c r="S258">
        <v>6</v>
      </c>
      <c r="T258">
        <v>20</v>
      </c>
      <c r="U258" s="3">
        <v>51.333333333333336</v>
      </c>
      <c r="V258" s="3">
        <v>7</v>
      </c>
      <c r="W258" s="3">
        <v>0.33333333333333331</v>
      </c>
      <c r="X258" s="3">
        <v>11.666666666666666</v>
      </c>
      <c r="Y258" s="3">
        <v>0.33333333333333331</v>
      </c>
      <c r="Z258" s="2">
        <v>24.433333333333334</v>
      </c>
      <c r="AA258" s="2">
        <v>27.150000000000002</v>
      </c>
      <c r="AB258" s="2">
        <v>87.196666666666658</v>
      </c>
      <c r="AC258" s="3">
        <v>2296.7333333333336</v>
      </c>
      <c r="AD258" s="3">
        <v>2552.1</v>
      </c>
      <c r="AE258" s="3">
        <v>96.193333333333328</v>
      </c>
      <c r="AF258" s="3">
        <v>3347.6533333333332</v>
      </c>
      <c r="AG258" s="3">
        <v>8196.4866666666676</v>
      </c>
      <c r="AH258" s="4">
        <v>4.0665214666666669</v>
      </c>
    </row>
    <row r="259" spans="1:34" x14ac:dyDescent="0.25">
      <c r="A259">
        <v>2017</v>
      </c>
      <c r="B259">
        <v>220</v>
      </c>
      <c r="C259" s="1">
        <v>42955</v>
      </c>
      <c r="D259" t="s">
        <v>1186</v>
      </c>
      <c r="E259">
        <v>3</v>
      </c>
      <c r="F259">
        <v>101</v>
      </c>
      <c r="G259" s="2">
        <f t="shared" ref="G259:G322" si="12">F259/100</f>
        <v>1.01</v>
      </c>
      <c r="H259">
        <v>29</v>
      </c>
      <c r="I259">
        <v>6</v>
      </c>
      <c r="J259">
        <v>23</v>
      </c>
      <c r="K259">
        <v>116</v>
      </c>
      <c r="L259" s="2">
        <f t="shared" ref="L259:L321" si="13">K259/100</f>
        <v>1.1599999999999999</v>
      </c>
      <c r="M259">
        <v>33</v>
      </c>
      <c r="N259">
        <v>6</v>
      </c>
      <c r="O259">
        <v>27</v>
      </c>
      <c r="P259">
        <v>108</v>
      </c>
      <c r="Q259" s="2">
        <f t="shared" ref="Q259:Q321" si="14">P259/100</f>
        <v>1.08</v>
      </c>
      <c r="R259">
        <v>30</v>
      </c>
      <c r="S259">
        <v>6</v>
      </c>
      <c r="T259">
        <v>24</v>
      </c>
      <c r="U259" s="3">
        <v>69.333333333333329</v>
      </c>
      <c r="V259" s="3">
        <v>20.333333333333332</v>
      </c>
      <c r="W259" s="3">
        <v>1.6666666666666667</v>
      </c>
      <c r="X259" s="3">
        <v>14.666666666666666</v>
      </c>
      <c r="Y259" s="3">
        <v>0.66666666666666663</v>
      </c>
      <c r="Z259" s="2">
        <v>33.26</v>
      </c>
      <c r="AA259" s="2">
        <v>41.526666666666664</v>
      </c>
      <c r="AB259" s="2">
        <v>110.63000000000001</v>
      </c>
      <c r="AC259" s="3">
        <v>3126.4399999999996</v>
      </c>
      <c r="AD259" s="3">
        <v>3903.5066666666662</v>
      </c>
      <c r="AE259" s="3">
        <v>318.34666666666669</v>
      </c>
      <c r="AF259" s="3">
        <v>3369.2733333333331</v>
      </c>
      <c r="AG259" s="3">
        <v>10399.219999999999</v>
      </c>
      <c r="AH259" s="4">
        <v>5.8475582666666668</v>
      </c>
    </row>
    <row r="260" spans="1:34" x14ac:dyDescent="0.25">
      <c r="A260">
        <v>2017</v>
      </c>
      <c r="B260">
        <v>220</v>
      </c>
      <c r="C260" s="1">
        <v>42955</v>
      </c>
      <c r="D260" t="s">
        <v>1187</v>
      </c>
      <c r="E260">
        <v>3</v>
      </c>
      <c r="F260">
        <v>91</v>
      </c>
      <c r="G260" s="2">
        <f t="shared" si="12"/>
        <v>0.91</v>
      </c>
      <c r="H260">
        <v>29</v>
      </c>
      <c r="I260">
        <v>6</v>
      </c>
      <c r="J260">
        <v>23</v>
      </c>
      <c r="K260">
        <v>96</v>
      </c>
      <c r="L260" s="2">
        <f t="shared" si="13"/>
        <v>0.96</v>
      </c>
      <c r="M260">
        <v>31</v>
      </c>
      <c r="N260">
        <v>7</v>
      </c>
      <c r="O260">
        <v>24</v>
      </c>
      <c r="P260">
        <v>104</v>
      </c>
      <c r="Q260" s="2">
        <f t="shared" si="14"/>
        <v>1.04</v>
      </c>
      <c r="R260">
        <v>32</v>
      </c>
      <c r="S260">
        <v>7</v>
      </c>
      <c r="T260">
        <v>24</v>
      </c>
      <c r="U260" s="3">
        <v>62.666666666666664</v>
      </c>
      <c r="V260" s="3">
        <v>17</v>
      </c>
      <c r="W260" s="3">
        <v>0.33333333333333331</v>
      </c>
      <c r="X260" s="3">
        <v>14</v>
      </c>
      <c r="Y260" s="3">
        <v>0.33333333333333331</v>
      </c>
      <c r="Z260" s="2">
        <v>31.143333333333334</v>
      </c>
      <c r="AA260" s="2">
        <v>35.83</v>
      </c>
      <c r="AB260" s="2">
        <v>98.210000000000022</v>
      </c>
      <c r="AC260" s="3">
        <v>2927.4733333333338</v>
      </c>
      <c r="AD260" s="3">
        <v>3368.0200000000004</v>
      </c>
      <c r="AE260" s="3">
        <v>165.75333333333333</v>
      </c>
      <c r="AF260" s="3">
        <v>2936.2466666666669</v>
      </c>
      <c r="AG260" s="3">
        <v>9231.7400000000016</v>
      </c>
      <c r="AH260" s="4">
        <v>4.9345832666666665</v>
      </c>
    </row>
    <row r="261" spans="1:34" x14ac:dyDescent="0.25">
      <c r="A261">
        <v>2017</v>
      </c>
      <c r="B261">
        <v>220</v>
      </c>
      <c r="C261" s="1">
        <v>42955</v>
      </c>
      <c r="D261" t="s">
        <v>1188</v>
      </c>
      <c r="E261">
        <v>3</v>
      </c>
      <c r="F261">
        <v>82</v>
      </c>
      <c r="G261" s="2">
        <f t="shared" si="12"/>
        <v>0.82</v>
      </c>
      <c r="H261">
        <v>30</v>
      </c>
      <c r="I261">
        <v>7</v>
      </c>
      <c r="J261">
        <v>23</v>
      </c>
      <c r="K261">
        <v>93</v>
      </c>
      <c r="L261" s="2">
        <f t="shared" si="13"/>
        <v>0.93</v>
      </c>
      <c r="M261">
        <v>30</v>
      </c>
      <c r="N261">
        <v>6</v>
      </c>
      <c r="O261">
        <v>24</v>
      </c>
      <c r="P261">
        <v>65</v>
      </c>
      <c r="Q261" s="2">
        <f t="shared" si="14"/>
        <v>0.65</v>
      </c>
      <c r="R261">
        <v>27</v>
      </c>
      <c r="S261">
        <v>7</v>
      </c>
      <c r="T261">
        <v>20</v>
      </c>
      <c r="U261" s="3">
        <v>66.333333333333329</v>
      </c>
      <c r="V261" s="3">
        <v>17.666666666666668</v>
      </c>
      <c r="W261" s="3">
        <v>0.33333333333333331</v>
      </c>
      <c r="X261" s="3">
        <v>10</v>
      </c>
      <c r="Y261" s="3">
        <v>1</v>
      </c>
      <c r="Z261" s="2">
        <v>28.786666666666665</v>
      </c>
      <c r="AA261" s="2">
        <v>30.74</v>
      </c>
      <c r="AB261" s="2">
        <v>87.63666666666667</v>
      </c>
      <c r="AC261" s="3">
        <v>2705.9466666666667</v>
      </c>
      <c r="AD261" s="3">
        <v>2889.56</v>
      </c>
      <c r="AE261" s="3">
        <v>177.34666666666666</v>
      </c>
      <c r="AF261" s="3">
        <v>2642.34</v>
      </c>
      <c r="AG261" s="3">
        <v>8237.8466666666664</v>
      </c>
      <c r="AH261" s="4">
        <v>4.1645885333333332</v>
      </c>
    </row>
    <row r="262" spans="1:34" x14ac:dyDescent="0.25">
      <c r="A262">
        <v>2017</v>
      </c>
      <c r="B262">
        <v>220</v>
      </c>
      <c r="C262" s="1">
        <v>42955</v>
      </c>
      <c r="D262" t="s">
        <v>1189</v>
      </c>
      <c r="E262">
        <v>3</v>
      </c>
      <c r="F262">
        <v>105</v>
      </c>
      <c r="G262" s="2">
        <f t="shared" si="12"/>
        <v>1.05</v>
      </c>
      <c r="H262">
        <v>29</v>
      </c>
      <c r="I262">
        <v>7</v>
      </c>
      <c r="J262">
        <v>22</v>
      </c>
      <c r="K262">
        <v>122</v>
      </c>
      <c r="L262" s="2">
        <f t="shared" si="13"/>
        <v>1.22</v>
      </c>
      <c r="M262">
        <v>31</v>
      </c>
      <c r="N262">
        <v>7</v>
      </c>
      <c r="O262">
        <v>24</v>
      </c>
      <c r="P262">
        <v>107</v>
      </c>
      <c r="Q262" s="2">
        <f t="shared" si="14"/>
        <v>1.07</v>
      </c>
      <c r="R262">
        <v>29</v>
      </c>
      <c r="S262">
        <v>6</v>
      </c>
      <c r="T262">
        <v>23</v>
      </c>
      <c r="U262" s="3">
        <v>49.333333333333336</v>
      </c>
      <c r="V262" s="3">
        <v>4</v>
      </c>
      <c r="W262" s="3">
        <v>0.33333333333333331</v>
      </c>
      <c r="X262" s="3">
        <v>15</v>
      </c>
      <c r="Y262" s="3">
        <v>0</v>
      </c>
      <c r="Z262" s="2">
        <v>28.916666666666668</v>
      </c>
      <c r="AA262" s="2">
        <v>36.97</v>
      </c>
      <c r="AB262" s="2">
        <v>100.7</v>
      </c>
      <c r="AC262" s="3">
        <v>2718.166666666667</v>
      </c>
      <c r="AD262" s="3">
        <v>3475.18</v>
      </c>
      <c r="AE262" s="3">
        <v>0</v>
      </c>
      <c r="AF262" s="3">
        <v>3272.4533333333343</v>
      </c>
      <c r="AG262" s="3">
        <v>9465.8000000000011</v>
      </c>
      <c r="AH262" s="4">
        <v>4.9348402</v>
      </c>
    </row>
    <row r="263" spans="1:34" x14ac:dyDescent="0.25">
      <c r="A263">
        <v>2017</v>
      </c>
      <c r="B263">
        <v>220</v>
      </c>
      <c r="C263" s="1">
        <v>42955</v>
      </c>
      <c r="D263" t="s">
        <v>1190</v>
      </c>
      <c r="E263">
        <v>3</v>
      </c>
      <c r="F263">
        <v>99</v>
      </c>
      <c r="G263" s="2">
        <f t="shared" si="12"/>
        <v>0.99</v>
      </c>
      <c r="H263">
        <v>30</v>
      </c>
      <c r="I263">
        <v>6</v>
      </c>
      <c r="J263">
        <v>24</v>
      </c>
      <c r="K263">
        <v>79</v>
      </c>
      <c r="L263" s="2">
        <f t="shared" si="13"/>
        <v>0.79</v>
      </c>
      <c r="M263">
        <v>26</v>
      </c>
      <c r="N263">
        <v>6</v>
      </c>
      <c r="O263">
        <v>20</v>
      </c>
      <c r="P263">
        <v>83</v>
      </c>
      <c r="Q263" s="2">
        <f t="shared" si="14"/>
        <v>0.83</v>
      </c>
      <c r="R263">
        <v>26</v>
      </c>
      <c r="S263">
        <v>6</v>
      </c>
      <c r="T263">
        <v>20</v>
      </c>
      <c r="U263" s="3">
        <v>34.666666666666664</v>
      </c>
      <c r="V263" s="3">
        <v>13.666666666666666</v>
      </c>
      <c r="W263" s="3">
        <v>0</v>
      </c>
      <c r="X263" s="3">
        <v>7.666666666666667</v>
      </c>
      <c r="Y263" s="3">
        <v>0</v>
      </c>
      <c r="Z263" s="2">
        <v>23.063333333333333</v>
      </c>
      <c r="AA263" s="2">
        <v>23.75</v>
      </c>
      <c r="AB263" s="2">
        <v>66.016666666666666</v>
      </c>
      <c r="AC263" s="3">
        <v>2167.9533333333329</v>
      </c>
      <c r="AD263" s="3">
        <v>2232.5</v>
      </c>
      <c r="AE263" s="3">
        <v>156.66666666666669</v>
      </c>
      <c r="AF263" s="3">
        <v>1805.1133333333332</v>
      </c>
      <c r="AG263" s="3">
        <v>6205.5666666666657</v>
      </c>
      <c r="AH263" s="4">
        <v>3.7407112000000002</v>
      </c>
    </row>
    <row r="264" spans="1:34" x14ac:dyDescent="0.25">
      <c r="A264">
        <v>2017</v>
      </c>
      <c r="B264">
        <v>220</v>
      </c>
      <c r="C264" s="1">
        <v>42955</v>
      </c>
      <c r="D264" t="s">
        <v>1191</v>
      </c>
      <c r="E264">
        <v>3</v>
      </c>
      <c r="F264">
        <v>78</v>
      </c>
      <c r="G264" s="2">
        <f t="shared" si="12"/>
        <v>0.78</v>
      </c>
      <c r="H264">
        <v>28</v>
      </c>
      <c r="I264">
        <v>7</v>
      </c>
      <c r="J264">
        <v>21</v>
      </c>
      <c r="K264">
        <v>93</v>
      </c>
      <c r="L264" s="2">
        <f t="shared" si="13"/>
        <v>0.93</v>
      </c>
      <c r="M264">
        <v>31</v>
      </c>
      <c r="N264">
        <v>7</v>
      </c>
      <c r="O264">
        <v>24</v>
      </c>
      <c r="P264">
        <v>85</v>
      </c>
      <c r="Q264" s="2">
        <f t="shared" si="14"/>
        <v>0.85</v>
      </c>
      <c r="R264">
        <v>30</v>
      </c>
      <c r="S264">
        <v>7</v>
      </c>
      <c r="T264">
        <v>23</v>
      </c>
      <c r="U264" s="3">
        <v>53.666666666666664</v>
      </c>
      <c r="V264" s="3">
        <v>10</v>
      </c>
      <c r="W264" s="3">
        <v>0.33333333333333331</v>
      </c>
      <c r="X264" s="3">
        <v>13.333333333333334</v>
      </c>
      <c r="Y264" s="3">
        <v>0</v>
      </c>
      <c r="Z264" s="2">
        <v>24.77333333333333</v>
      </c>
      <c r="AA264" s="2">
        <v>27.073333333333334</v>
      </c>
      <c r="AB264" s="2">
        <v>84.233333333333334</v>
      </c>
      <c r="AC264" s="3">
        <v>2328.6933333333332</v>
      </c>
      <c r="AD264" s="3">
        <v>2544.8933333333334</v>
      </c>
      <c r="AE264" s="3">
        <v>0</v>
      </c>
      <c r="AF264" s="3">
        <v>3044.3466666666664</v>
      </c>
      <c r="AG264" s="3">
        <v>7917.9333333333325</v>
      </c>
      <c r="AH264" s="4">
        <v>3.8889679999999998</v>
      </c>
    </row>
    <row r="265" spans="1:34" x14ac:dyDescent="0.25">
      <c r="A265">
        <v>2017</v>
      </c>
      <c r="B265">
        <v>220</v>
      </c>
      <c r="C265" s="1">
        <v>42955</v>
      </c>
      <c r="D265" t="s">
        <v>1192</v>
      </c>
      <c r="E265">
        <v>3</v>
      </c>
      <c r="F265">
        <v>118</v>
      </c>
      <c r="G265" s="2">
        <f t="shared" si="12"/>
        <v>1.18</v>
      </c>
      <c r="H265">
        <v>32</v>
      </c>
      <c r="I265">
        <v>7</v>
      </c>
      <c r="J265">
        <v>25</v>
      </c>
      <c r="K265">
        <v>89</v>
      </c>
      <c r="L265" s="2">
        <f t="shared" si="13"/>
        <v>0.89</v>
      </c>
      <c r="M265">
        <v>30</v>
      </c>
      <c r="N265">
        <v>6</v>
      </c>
      <c r="O265">
        <v>24</v>
      </c>
      <c r="P265">
        <v>100</v>
      </c>
      <c r="Q265" s="2">
        <f t="shared" si="14"/>
        <v>1</v>
      </c>
      <c r="R265">
        <v>30</v>
      </c>
      <c r="S265">
        <v>6</v>
      </c>
      <c r="T265">
        <v>24</v>
      </c>
      <c r="U265" s="3">
        <v>69</v>
      </c>
      <c r="V265" s="3">
        <v>13.666666666666666</v>
      </c>
      <c r="W265" s="3">
        <v>0.33333333333333331</v>
      </c>
      <c r="X265" s="3">
        <v>14.666666666666666</v>
      </c>
      <c r="Y265" s="3">
        <v>0.66666666666666663</v>
      </c>
      <c r="Z265" s="2">
        <v>34.423333333333332</v>
      </c>
      <c r="AA265" s="2">
        <v>41.163333333333334</v>
      </c>
      <c r="AB265" s="2">
        <v>112.48666666666666</v>
      </c>
      <c r="AC265" s="3">
        <v>3235.7933333333335</v>
      </c>
      <c r="AD265" s="3">
        <v>3869.3533333333335</v>
      </c>
      <c r="AE265" s="3">
        <v>230.3</v>
      </c>
      <c r="AF265" s="3">
        <v>3468.5999999999995</v>
      </c>
      <c r="AG265" s="3">
        <v>10573.746666666666</v>
      </c>
      <c r="AH265" s="4">
        <v>5.8599004666666676</v>
      </c>
    </row>
    <row r="266" spans="1:34" x14ac:dyDescent="0.25">
      <c r="A266">
        <v>2017</v>
      </c>
      <c r="B266">
        <v>220</v>
      </c>
      <c r="C266" s="1">
        <v>42955</v>
      </c>
      <c r="D266" t="s">
        <v>1193</v>
      </c>
      <c r="E266">
        <v>3</v>
      </c>
      <c r="F266">
        <v>102</v>
      </c>
      <c r="G266" s="2">
        <f t="shared" si="12"/>
        <v>1.02</v>
      </c>
      <c r="H266">
        <v>30</v>
      </c>
      <c r="I266">
        <v>7</v>
      </c>
      <c r="J266">
        <v>23</v>
      </c>
      <c r="K266">
        <v>127</v>
      </c>
      <c r="L266" s="2">
        <f t="shared" si="13"/>
        <v>1.27</v>
      </c>
      <c r="M266">
        <v>31</v>
      </c>
      <c r="N266">
        <v>7</v>
      </c>
      <c r="O266">
        <v>24</v>
      </c>
      <c r="P266">
        <v>142</v>
      </c>
      <c r="Q266" s="2">
        <f t="shared" si="14"/>
        <v>1.42</v>
      </c>
      <c r="R266">
        <v>34</v>
      </c>
      <c r="S266">
        <v>7</v>
      </c>
      <c r="T266">
        <v>27</v>
      </c>
      <c r="U266" s="3">
        <v>75</v>
      </c>
      <c r="V266" s="3">
        <v>10.333333333333334</v>
      </c>
      <c r="W266" s="3">
        <v>0</v>
      </c>
      <c r="X266" s="3">
        <v>16</v>
      </c>
      <c r="Y266" s="3">
        <v>0</v>
      </c>
      <c r="Z266" s="2">
        <v>38.123333333333335</v>
      </c>
      <c r="AA266" s="2">
        <v>57.22</v>
      </c>
      <c r="AB266" s="2">
        <v>126.76333333333332</v>
      </c>
      <c r="AC266" s="3">
        <v>3583.5933333333337</v>
      </c>
      <c r="AD266" s="3">
        <v>5378.68</v>
      </c>
      <c r="AE266" s="3">
        <v>0</v>
      </c>
      <c r="AF266" s="3">
        <v>2953.48</v>
      </c>
      <c r="AG266" s="3">
        <v>11915.753333333334</v>
      </c>
      <c r="AH266" s="4">
        <v>6.7509609333333334</v>
      </c>
    </row>
    <row r="267" spans="1:34" x14ac:dyDescent="0.25">
      <c r="A267">
        <v>2017</v>
      </c>
      <c r="B267">
        <v>220</v>
      </c>
      <c r="C267" s="1">
        <v>42955</v>
      </c>
      <c r="D267" t="s">
        <v>1194</v>
      </c>
      <c r="E267">
        <v>3</v>
      </c>
      <c r="F267">
        <v>56</v>
      </c>
      <c r="G267" s="2">
        <f t="shared" si="12"/>
        <v>0.56000000000000005</v>
      </c>
      <c r="H267">
        <v>21</v>
      </c>
      <c r="I267">
        <v>6</v>
      </c>
      <c r="J267">
        <v>15</v>
      </c>
      <c r="K267">
        <v>56</v>
      </c>
      <c r="L267" s="2">
        <f t="shared" si="13"/>
        <v>0.56000000000000005</v>
      </c>
      <c r="M267">
        <v>21</v>
      </c>
      <c r="N267">
        <v>5</v>
      </c>
      <c r="O267">
        <v>16</v>
      </c>
      <c r="P267">
        <v>74</v>
      </c>
      <c r="Q267" s="2">
        <f t="shared" si="14"/>
        <v>0.74</v>
      </c>
      <c r="R267">
        <v>28</v>
      </c>
      <c r="S267">
        <v>9</v>
      </c>
      <c r="T267">
        <v>19</v>
      </c>
      <c r="U267" s="3">
        <v>26.333333333333332</v>
      </c>
      <c r="V267" s="3">
        <v>12.666666666666666</v>
      </c>
      <c r="W267" s="3">
        <v>0.33333333333333331</v>
      </c>
      <c r="X267" s="3">
        <v>10</v>
      </c>
      <c r="Y267" s="3">
        <v>0.33333333333333331</v>
      </c>
      <c r="Z267" s="2">
        <v>21.783333333333331</v>
      </c>
      <c r="AA267" s="2">
        <v>20.406666666666666</v>
      </c>
      <c r="AB267" s="2">
        <v>67.956666666666663</v>
      </c>
      <c r="AC267" s="3">
        <v>2047.6333333333332</v>
      </c>
      <c r="AD267" s="3">
        <v>1918.2266666666667</v>
      </c>
      <c r="AE267" s="3">
        <v>134.10666666666668</v>
      </c>
      <c r="AF267" s="3">
        <v>2422.0666666666666</v>
      </c>
      <c r="AG267" s="3">
        <v>6387.9266666666663</v>
      </c>
      <c r="AH267" s="4">
        <v>3.0663959333333333</v>
      </c>
    </row>
    <row r="268" spans="1:34" x14ac:dyDescent="0.25">
      <c r="A268">
        <v>2017</v>
      </c>
      <c r="B268">
        <v>220</v>
      </c>
      <c r="C268" s="1">
        <v>42955</v>
      </c>
      <c r="D268" t="s">
        <v>1195</v>
      </c>
      <c r="E268">
        <v>3</v>
      </c>
      <c r="F268">
        <v>74</v>
      </c>
      <c r="G268" s="2">
        <f t="shared" si="12"/>
        <v>0.74</v>
      </c>
      <c r="H268">
        <v>27</v>
      </c>
      <c r="I268">
        <v>7</v>
      </c>
      <c r="J268">
        <v>20</v>
      </c>
      <c r="K268">
        <v>58</v>
      </c>
      <c r="L268" s="2">
        <f t="shared" si="13"/>
        <v>0.57999999999999996</v>
      </c>
      <c r="M268">
        <v>25</v>
      </c>
      <c r="N268">
        <v>8</v>
      </c>
      <c r="O268">
        <v>19</v>
      </c>
      <c r="P268">
        <v>89</v>
      </c>
      <c r="Q268" s="2">
        <f t="shared" si="14"/>
        <v>0.89</v>
      </c>
      <c r="R268">
        <v>29</v>
      </c>
      <c r="S268">
        <v>6</v>
      </c>
      <c r="T268">
        <v>22</v>
      </c>
      <c r="U268" s="3">
        <v>48.333333333333336</v>
      </c>
      <c r="V268" s="3">
        <v>14.666666666666666</v>
      </c>
      <c r="W268" s="3">
        <v>0.33333333333333331</v>
      </c>
      <c r="X268" s="3">
        <v>9.6666666666666661</v>
      </c>
      <c r="Y268" s="3">
        <v>0</v>
      </c>
      <c r="Z268" s="2">
        <v>22.296666666666667</v>
      </c>
      <c r="AA268" s="2">
        <v>21.086666666666666</v>
      </c>
      <c r="AB268" s="2">
        <v>71.976666666666674</v>
      </c>
      <c r="AC268" s="3">
        <v>2095.8866666666668</v>
      </c>
      <c r="AD268" s="3">
        <v>1982.1466666666668</v>
      </c>
      <c r="AE268" s="3">
        <v>0</v>
      </c>
      <c r="AF268" s="3">
        <v>2687.7733333333335</v>
      </c>
      <c r="AG268" s="3">
        <v>6765.8066666666673</v>
      </c>
      <c r="AH268" s="4">
        <v>3.6675948666666671</v>
      </c>
    </row>
    <row r="269" spans="1:34" x14ac:dyDescent="0.25">
      <c r="A269">
        <v>2017</v>
      </c>
      <c r="B269">
        <v>220</v>
      </c>
      <c r="C269" s="1">
        <v>42955</v>
      </c>
      <c r="D269" t="s">
        <v>1196</v>
      </c>
      <c r="E269">
        <v>3</v>
      </c>
      <c r="F269">
        <v>141</v>
      </c>
      <c r="G269" s="2">
        <f t="shared" si="12"/>
        <v>1.41</v>
      </c>
      <c r="H269">
        <v>33</v>
      </c>
      <c r="I269">
        <v>7</v>
      </c>
      <c r="J269">
        <v>26</v>
      </c>
      <c r="K269">
        <v>126</v>
      </c>
      <c r="L269" s="2">
        <f t="shared" si="13"/>
        <v>1.26</v>
      </c>
      <c r="M269">
        <v>26</v>
      </c>
      <c r="N269">
        <v>8</v>
      </c>
      <c r="O269">
        <v>20</v>
      </c>
      <c r="P269">
        <v>89</v>
      </c>
      <c r="Q269" s="2">
        <f t="shared" si="14"/>
        <v>0.89</v>
      </c>
      <c r="R269">
        <v>23</v>
      </c>
      <c r="S269">
        <v>6</v>
      </c>
      <c r="T269">
        <v>17</v>
      </c>
      <c r="U269" s="3">
        <v>33.666666666666664</v>
      </c>
      <c r="V269" s="3">
        <v>11</v>
      </c>
      <c r="W269" s="3">
        <v>0.33333333333333331</v>
      </c>
      <c r="X269" s="3">
        <v>8</v>
      </c>
      <c r="Y269" s="3">
        <v>0.66666666666666663</v>
      </c>
      <c r="Z269" s="2">
        <v>23.51</v>
      </c>
      <c r="AA269" s="2">
        <v>38.68</v>
      </c>
      <c r="AB269" s="2">
        <v>78.853333333333339</v>
      </c>
      <c r="AC269" s="3">
        <v>2209.9400000000005</v>
      </c>
      <c r="AD269" s="3">
        <v>3635.92</v>
      </c>
      <c r="AE269" s="3">
        <v>198.65333333333336</v>
      </c>
      <c r="AF269" s="3">
        <v>1566.3533333333332</v>
      </c>
      <c r="AG269" s="3">
        <v>7412.213333333334</v>
      </c>
      <c r="AH269" s="4">
        <v>4.024277866666667</v>
      </c>
    </row>
    <row r="270" spans="1:34" x14ac:dyDescent="0.25">
      <c r="A270">
        <v>2017</v>
      </c>
      <c r="B270">
        <v>220</v>
      </c>
      <c r="C270" s="1">
        <v>42955</v>
      </c>
      <c r="D270" t="s">
        <v>1197</v>
      </c>
      <c r="E270">
        <v>3</v>
      </c>
      <c r="F270">
        <v>121</v>
      </c>
      <c r="G270" s="2">
        <f t="shared" si="12"/>
        <v>1.21</v>
      </c>
      <c r="H270">
        <v>36</v>
      </c>
      <c r="I270">
        <v>8</v>
      </c>
      <c r="J270">
        <v>27</v>
      </c>
      <c r="K270">
        <v>108</v>
      </c>
      <c r="L270" s="2">
        <f t="shared" si="13"/>
        <v>1.08</v>
      </c>
      <c r="M270">
        <v>31</v>
      </c>
      <c r="N270">
        <v>7</v>
      </c>
      <c r="O270">
        <v>24</v>
      </c>
      <c r="P270">
        <v>100</v>
      </c>
      <c r="Q270" s="2">
        <f t="shared" si="14"/>
        <v>1</v>
      </c>
      <c r="R270">
        <v>32</v>
      </c>
      <c r="S270">
        <v>8</v>
      </c>
      <c r="T270">
        <v>24</v>
      </c>
      <c r="U270" s="3">
        <v>61.333333333333336</v>
      </c>
      <c r="V270" s="3">
        <v>21</v>
      </c>
      <c r="W270" s="3">
        <v>0.33333333333333331</v>
      </c>
      <c r="X270" s="3">
        <v>13</v>
      </c>
      <c r="Y270" s="3">
        <v>0</v>
      </c>
      <c r="Z270" s="2">
        <v>29.33666666666667</v>
      </c>
      <c r="AA270" s="2">
        <v>36.64</v>
      </c>
      <c r="AB270" s="2">
        <v>90.506666666666661</v>
      </c>
      <c r="AC270" s="3">
        <v>2757.646666666667</v>
      </c>
      <c r="AD270" s="3">
        <v>3444.16</v>
      </c>
      <c r="AE270" s="3">
        <v>0</v>
      </c>
      <c r="AF270" s="3">
        <v>2305.8200000000002</v>
      </c>
      <c r="AG270" s="3">
        <v>8507.626666666667</v>
      </c>
      <c r="AH270" s="4">
        <v>4.7718567333333342</v>
      </c>
    </row>
    <row r="271" spans="1:34" x14ac:dyDescent="0.25">
      <c r="A271">
        <v>2017</v>
      </c>
      <c r="B271">
        <v>220</v>
      </c>
      <c r="C271" s="1">
        <v>42955</v>
      </c>
      <c r="D271" t="s">
        <v>1198</v>
      </c>
      <c r="E271">
        <v>3</v>
      </c>
      <c r="F271">
        <v>89</v>
      </c>
      <c r="G271" s="2">
        <f t="shared" si="12"/>
        <v>0.89</v>
      </c>
      <c r="H271">
        <v>32</v>
      </c>
      <c r="I271">
        <v>8</v>
      </c>
      <c r="J271">
        <v>24</v>
      </c>
      <c r="K271">
        <v>98</v>
      </c>
      <c r="L271" s="2">
        <f t="shared" si="13"/>
        <v>0.98</v>
      </c>
      <c r="M271">
        <v>28</v>
      </c>
      <c r="N271">
        <v>6</v>
      </c>
      <c r="O271">
        <v>22</v>
      </c>
      <c r="P271">
        <v>77</v>
      </c>
      <c r="Q271" s="2">
        <f t="shared" si="14"/>
        <v>0.77</v>
      </c>
      <c r="R271">
        <v>26</v>
      </c>
      <c r="S271">
        <v>7</v>
      </c>
      <c r="T271">
        <v>19</v>
      </c>
      <c r="U271" s="3">
        <v>46.333333333333336</v>
      </c>
      <c r="V271" s="3">
        <v>9.3333333333333339</v>
      </c>
      <c r="W271" s="3">
        <v>0.33333333333333331</v>
      </c>
      <c r="X271" s="3">
        <v>10</v>
      </c>
      <c r="Y271" s="3">
        <v>0</v>
      </c>
      <c r="Z271" s="2">
        <v>20.776666666666667</v>
      </c>
      <c r="AA271" s="2">
        <v>22.403333333333332</v>
      </c>
      <c r="AB271" s="2">
        <v>76.733333333333334</v>
      </c>
      <c r="AC271" s="3">
        <v>1953.0066666666671</v>
      </c>
      <c r="AD271" s="3">
        <v>2105.9133333333334</v>
      </c>
      <c r="AE271" s="3">
        <v>0</v>
      </c>
      <c r="AF271" s="3">
        <v>3154.0133333333338</v>
      </c>
      <c r="AG271" s="3">
        <v>7212.9333333333343</v>
      </c>
      <c r="AH271" s="4">
        <v>3.2042657333333331</v>
      </c>
    </row>
    <row r="272" spans="1:34" x14ac:dyDescent="0.25">
      <c r="A272">
        <v>2017</v>
      </c>
      <c r="B272">
        <v>220</v>
      </c>
      <c r="C272" s="1">
        <v>42955</v>
      </c>
      <c r="D272" t="s">
        <v>1199</v>
      </c>
      <c r="E272">
        <v>3</v>
      </c>
      <c r="F272">
        <v>117</v>
      </c>
      <c r="G272" s="2">
        <f t="shared" si="12"/>
        <v>1.17</v>
      </c>
      <c r="H272">
        <v>28</v>
      </c>
      <c r="I272">
        <v>6</v>
      </c>
      <c r="J272">
        <v>22</v>
      </c>
      <c r="K272">
        <v>127</v>
      </c>
      <c r="L272" s="2">
        <f t="shared" si="13"/>
        <v>1.27</v>
      </c>
      <c r="M272">
        <v>27</v>
      </c>
      <c r="N272">
        <v>6</v>
      </c>
      <c r="O272">
        <v>21</v>
      </c>
      <c r="P272">
        <v>122</v>
      </c>
      <c r="Q272" s="2">
        <f t="shared" si="14"/>
        <v>1.22</v>
      </c>
      <c r="R272">
        <v>28</v>
      </c>
      <c r="S272">
        <v>6</v>
      </c>
      <c r="T272">
        <v>22</v>
      </c>
      <c r="U272" s="3">
        <v>47.666666666666664</v>
      </c>
      <c r="V272" s="3">
        <v>14</v>
      </c>
      <c r="W272" s="3">
        <v>0</v>
      </c>
      <c r="X272" s="3">
        <v>13</v>
      </c>
      <c r="Y272" s="3">
        <v>0.33333333333333331</v>
      </c>
      <c r="Z272" s="2">
        <v>34.5</v>
      </c>
      <c r="AA272" s="2">
        <v>45.84</v>
      </c>
      <c r="AB272" s="2">
        <v>113.42333333333333</v>
      </c>
      <c r="AC272" s="3">
        <v>3243.0000000000005</v>
      </c>
      <c r="AD272" s="3">
        <v>4308.9600000000009</v>
      </c>
      <c r="AE272" s="3">
        <v>22.246666666666666</v>
      </c>
      <c r="AF272" s="3">
        <v>3109.8333333333335</v>
      </c>
      <c r="AG272" s="3">
        <v>10661.793333333335</v>
      </c>
      <c r="AH272" s="4">
        <v>6.3568596666666659</v>
      </c>
    </row>
    <row r="273" spans="1:34" x14ac:dyDescent="0.25">
      <c r="A273">
        <v>2017</v>
      </c>
      <c r="B273">
        <v>220</v>
      </c>
      <c r="C273" s="1">
        <v>42955</v>
      </c>
      <c r="D273" t="s">
        <v>1200</v>
      </c>
      <c r="E273">
        <v>3</v>
      </c>
      <c r="F273">
        <v>118</v>
      </c>
      <c r="G273" s="2">
        <f t="shared" si="12"/>
        <v>1.18</v>
      </c>
      <c r="H273">
        <v>28</v>
      </c>
      <c r="I273">
        <v>6</v>
      </c>
      <c r="J273">
        <v>22</v>
      </c>
      <c r="K273">
        <v>92</v>
      </c>
      <c r="L273" s="2">
        <f t="shared" si="13"/>
        <v>0.92</v>
      </c>
      <c r="M273">
        <v>27</v>
      </c>
      <c r="N273">
        <v>7</v>
      </c>
      <c r="O273">
        <v>20</v>
      </c>
      <c r="P273">
        <v>126</v>
      </c>
      <c r="Q273" s="2">
        <f t="shared" si="14"/>
        <v>1.26</v>
      </c>
      <c r="R273">
        <v>31</v>
      </c>
      <c r="S273">
        <v>6</v>
      </c>
      <c r="T273">
        <v>25</v>
      </c>
      <c r="U273" s="3">
        <v>54</v>
      </c>
      <c r="V273" s="3">
        <v>13.666666666666666</v>
      </c>
      <c r="W273" s="3">
        <v>0</v>
      </c>
      <c r="X273" s="3">
        <v>15</v>
      </c>
      <c r="Y273" s="3">
        <v>0.33333333333333331</v>
      </c>
      <c r="Z273" s="2">
        <v>37.99</v>
      </c>
      <c r="AA273" s="2">
        <v>52.25333333333333</v>
      </c>
      <c r="AB273" s="2">
        <v>126.87</v>
      </c>
      <c r="AC273" s="3">
        <v>3571.0600000000004</v>
      </c>
      <c r="AD273" s="3">
        <v>4911.8133333333335</v>
      </c>
      <c r="AE273" s="3">
        <v>120.63333333333334</v>
      </c>
      <c r="AF273" s="3">
        <v>3442.9066666666668</v>
      </c>
      <c r="AG273" s="3">
        <v>11925.779999999999</v>
      </c>
      <c r="AH273" s="4">
        <v>6.5303805333333331</v>
      </c>
    </row>
    <row r="274" spans="1:34" x14ac:dyDescent="0.25">
      <c r="A274">
        <v>2017</v>
      </c>
      <c r="B274">
        <v>220</v>
      </c>
      <c r="C274" s="1">
        <v>42955</v>
      </c>
      <c r="D274" t="s">
        <v>1201</v>
      </c>
      <c r="E274">
        <v>3</v>
      </c>
      <c r="F274">
        <v>134</v>
      </c>
      <c r="G274" s="2">
        <f t="shared" si="12"/>
        <v>1.34</v>
      </c>
      <c r="H274">
        <v>29</v>
      </c>
      <c r="I274">
        <v>8</v>
      </c>
      <c r="J274">
        <v>21</v>
      </c>
      <c r="K274">
        <v>106</v>
      </c>
      <c r="L274" s="2">
        <f t="shared" si="13"/>
        <v>1.06</v>
      </c>
      <c r="M274">
        <v>31</v>
      </c>
      <c r="N274">
        <v>8</v>
      </c>
      <c r="O274">
        <v>23</v>
      </c>
      <c r="P274">
        <v>117</v>
      </c>
      <c r="Q274" s="2">
        <f t="shared" si="14"/>
        <v>1.17</v>
      </c>
      <c r="R274">
        <v>29</v>
      </c>
      <c r="S274">
        <v>8</v>
      </c>
      <c r="T274">
        <v>22</v>
      </c>
      <c r="U274" s="3">
        <v>66</v>
      </c>
      <c r="V274" s="3">
        <v>16</v>
      </c>
      <c r="W274" s="3">
        <v>0.33333333333333331</v>
      </c>
      <c r="X274" s="3">
        <v>14.666666666666666</v>
      </c>
      <c r="Y274" s="3">
        <v>0</v>
      </c>
      <c r="Z274" s="2">
        <v>36.363333333333337</v>
      </c>
      <c r="AA274" s="2">
        <v>49.610000000000007</v>
      </c>
      <c r="AB274" s="2">
        <v>119.88000000000001</v>
      </c>
      <c r="AC274" s="3">
        <v>3418.1533333333341</v>
      </c>
      <c r="AD274" s="3">
        <v>4663.3400000000011</v>
      </c>
      <c r="AE274" s="3">
        <v>0</v>
      </c>
      <c r="AF274" s="3">
        <v>3187.2266666666669</v>
      </c>
      <c r="AG274" s="3">
        <v>11268.720000000003</v>
      </c>
      <c r="AH274" s="4">
        <v>6.8535964000000007</v>
      </c>
    </row>
    <row r="275" spans="1:34" x14ac:dyDescent="0.25">
      <c r="A275">
        <v>2017</v>
      </c>
      <c r="B275">
        <v>220</v>
      </c>
      <c r="C275" s="1">
        <v>42955</v>
      </c>
      <c r="D275" t="s">
        <v>1202</v>
      </c>
      <c r="E275">
        <v>3</v>
      </c>
      <c r="F275">
        <v>125</v>
      </c>
      <c r="G275" s="2">
        <f t="shared" si="12"/>
        <v>1.25</v>
      </c>
      <c r="H275">
        <v>30</v>
      </c>
      <c r="I275">
        <v>10</v>
      </c>
      <c r="J275">
        <v>20</v>
      </c>
      <c r="K275">
        <v>111</v>
      </c>
      <c r="L275" s="2">
        <f t="shared" si="13"/>
        <v>1.1100000000000001</v>
      </c>
      <c r="M275">
        <v>27</v>
      </c>
      <c r="N275">
        <v>7</v>
      </c>
      <c r="O275">
        <v>20</v>
      </c>
      <c r="P275">
        <v>121</v>
      </c>
      <c r="Q275" s="2">
        <f t="shared" si="14"/>
        <v>1.21</v>
      </c>
      <c r="R275">
        <v>29</v>
      </c>
      <c r="S275">
        <v>8</v>
      </c>
      <c r="T275">
        <v>21</v>
      </c>
      <c r="U275" s="3">
        <v>38.666666666666664</v>
      </c>
      <c r="V275" s="3">
        <v>4.666666666666667</v>
      </c>
      <c r="W275" s="3">
        <v>0</v>
      </c>
      <c r="X275" s="3">
        <v>9</v>
      </c>
      <c r="Y275" s="3">
        <v>0</v>
      </c>
      <c r="Z275" s="2">
        <v>20.833333333333332</v>
      </c>
      <c r="AA275" s="2">
        <v>29.17</v>
      </c>
      <c r="AB275" s="2">
        <v>67.459999999999994</v>
      </c>
      <c r="AC275" s="3">
        <v>1958.3333333333333</v>
      </c>
      <c r="AD275" s="3">
        <v>2741.98</v>
      </c>
      <c r="AE275" s="3">
        <v>0</v>
      </c>
      <c r="AF275" s="3">
        <v>1640.9266666666667</v>
      </c>
      <c r="AG275" s="3">
        <v>6341.24</v>
      </c>
      <c r="AH275" s="4">
        <v>3.9271163333333337</v>
      </c>
    </row>
    <row r="276" spans="1:34" x14ac:dyDescent="0.25">
      <c r="A276">
        <v>2017</v>
      </c>
      <c r="B276">
        <v>220</v>
      </c>
      <c r="C276" s="1">
        <v>42955</v>
      </c>
      <c r="D276" t="s">
        <v>1203</v>
      </c>
      <c r="E276">
        <v>3</v>
      </c>
      <c r="F276">
        <v>148</v>
      </c>
      <c r="G276" s="2">
        <f t="shared" si="12"/>
        <v>1.48</v>
      </c>
      <c r="H276">
        <v>33</v>
      </c>
      <c r="I276">
        <v>8</v>
      </c>
      <c r="J276">
        <v>25</v>
      </c>
      <c r="K276">
        <v>101</v>
      </c>
      <c r="L276" s="2">
        <f t="shared" si="13"/>
        <v>1.01</v>
      </c>
      <c r="M276">
        <v>30</v>
      </c>
      <c r="N276">
        <v>8</v>
      </c>
      <c r="O276">
        <v>22</v>
      </c>
      <c r="P276">
        <v>153</v>
      </c>
      <c r="Q276" s="2">
        <f t="shared" si="14"/>
        <v>1.53</v>
      </c>
      <c r="R276">
        <v>34</v>
      </c>
      <c r="S276">
        <v>8</v>
      </c>
      <c r="T276">
        <v>26</v>
      </c>
      <c r="U276" s="3">
        <v>76.666666666666671</v>
      </c>
      <c r="V276" s="3">
        <v>18.333333333333332</v>
      </c>
      <c r="W276" s="3">
        <v>1</v>
      </c>
      <c r="X276" s="3">
        <v>9</v>
      </c>
      <c r="Y276" s="3">
        <v>0</v>
      </c>
      <c r="Z276" s="2">
        <v>32.619999999999997</v>
      </c>
      <c r="AA276" s="2">
        <v>54.02</v>
      </c>
      <c r="AB276" s="2">
        <v>103.42666666666666</v>
      </c>
      <c r="AC276" s="3">
        <v>3066.2799999999997</v>
      </c>
      <c r="AD276" s="3">
        <v>5077.88</v>
      </c>
      <c r="AE276" s="3">
        <v>0</v>
      </c>
      <c r="AF276" s="3">
        <v>1577.9466666666667</v>
      </c>
      <c r="AG276" s="3">
        <v>9722.1066666666666</v>
      </c>
      <c r="AH276" s="4">
        <v>6.098040066666667</v>
      </c>
    </row>
    <row r="277" spans="1:34" x14ac:dyDescent="0.25">
      <c r="A277">
        <v>2017</v>
      </c>
      <c r="B277">
        <v>220</v>
      </c>
      <c r="C277" s="1">
        <v>42955</v>
      </c>
      <c r="D277" t="s">
        <v>1204</v>
      </c>
      <c r="E277">
        <v>3</v>
      </c>
      <c r="F277">
        <v>65</v>
      </c>
      <c r="G277" s="2">
        <f t="shared" si="12"/>
        <v>0.65</v>
      </c>
      <c r="H277">
        <v>22</v>
      </c>
      <c r="I277">
        <v>5</v>
      </c>
      <c r="J277">
        <v>17</v>
      </c>
      <c r="K277">
        <v>54</v>
      </c>
      <c r="L277" s="2">
        <f t="shared" si="13"/>
        <v>0.54</v>
      </c>
      <c r="M277">
        <v>24</v>
      </c>
      <c r="N277">
        <v>5</v>
      </c>
      <c r="O277">
        <v>19</v>
      </c>
      <c r="P277">
        <v>79</v>
      </c>
      <c r="Q277" s="2">
        <f t="shared" si="14"/>
        <v>0.79</v>
      </c>
      <c r="R277">
        <v>27</v>
      </c>
      <c r="S277">
        <v>9</v>
      </c>
      <c r="T277">
        <v>18</v>
      </c>
      <c r="U277" s="3">
        <v>23.666666666666668</v>
      </c>
      <c r="V277" s="3">
        <v>5.333333333333333</v>
      </c>
      <c r="W277" s="3">
        <v>0.66666666666666663</v>
      </c>
      <c r="X277" s="3">
        <v>5.333333333333333</v>
      </c>
      <c r="Y277" s="3">
        <v>0</v>
      </c>
      <c r="Z277" s="2">
        <v>12.39</v>
      </c>
      <c r="AA277" s="2">
        <v>11.51</v>
      </c>
      <c r="AB277" s="2">
        <v>35.136666666666663</v>
      </c>
      <c r="AC277" s="3">
        <v>1164.6600000000001</v>
      </c>
      <c r="AD277" s="3">
        <v>1081.94</v>
      </c>
      <c r="AE277" s="3">
        <v>0</v>
      </c>
      <c r="AF277" s="3">
        <v>1056.2466666666664</v>
      </c>
      <c r="AG277" s="3">
        <v>3302.8466666666668</v>
      </c>
      <c r="AH277" s="4">
        <v>2.0140784666666671</v>
      </c>
    </row>
    <row r="278" spans="1:34" x14ac:dyDescent="0.25">
      <c r="A278">
        <v>2017</v>
      </c>
      <c r="B278">
        <v>220</v>
      </c>
      <c r="C278" s="1">
        <v>42955</v>
      </c>
      <c r="D278" t="s">
        <v>1205</v>
      </c>
      <c r="E278">
        <v>3</v>
      </c>
      <c r="F278">
        <v>82</v>
      </c>
      <c r="G278" s="2">
        <f t="shared" si="12"/>
        <v>0.82</v>
      </c>
      <c r="H278">
        <v>26</v>
      </c>
      <c r="I278">
        <v>7</v>
      </c>
      <c r="J278">
        <v>19</v>
      </c>
      <c r="K278">
        <v>91</v>
      </c>
      <c r="L278" s="2">
        <f t="shared" si="13"/>
        <v>0.91</v>
      </c>
      <c r="M278">
        <v>24</v>
      </c>
      <c r="N278">
        <v>7</v>
      </c>
      <c r="O278">
        <v>17</v>
      </c>
      <c r="P278">
        <v>113</v>
      </c>
      <c r="Q278" s="2">
        <f t="shared" si="14"/>
        <v>1.1299999999999999</v>
      </c>
      <c r="R278">
        <v>32</v>
      </c>
      <c r="S278">
        <v>7</v>
      </c>
      <c r="T278">
        <v>25</v>
      </c>
      <c r="U278" s="3">
        <v>38</v>
      </c>
      <c r="V278" s="3">
        <v>10.333333333333334</v>
      </c>
      <c r="W278" s="3">
        <v>0.33333333333333331</v>
      </c>
      <c r="X278" s="3">
        <v>5.333333333333333</v>
      </c>
      <c r="Y278" s="3">
        <v>0</v>
      </c>
      <c r="Z278" s="2">
        <v>16.126666666666669</v>
      </c>
      <c r="AA278" s="2">
        <v>19.12</v>
      </c>
      <c r="AB278" s="2">
        <v>49.26</v>
      </c>
      <c r="AC278" s="3">
        <v>1515.9066666666668</v>
      </c>
      <c r="AD278" s="3">
        <v>1797.2800000000002</v>
      </c>
      <c r="AE278" s="3">
        <v>0</v>
      </c>
      <c r="AF278" s="3">
        <v>1317.2533333333333</v>
      </c>
      <c r="AG278" s="3">
        <v>4630.4400000000005</v>
      </c>
      <c r="AH278" s="4">
        <v>2.7974117999999999</v>
      </c>
    </row>
    <row r="279" spans="1:34" x14ac:dyDescent="0.25">
      <c r="A279">
        <v>2017</v>
      </c>
      <c r="B279">
        <v>220</v>
      </c>
      <c r="C279" s="1">
        <v>42955</v>
      </c>
      <c r="D279" t="s">
        <v>1206</v>
      </c>
      <c r="E279">
        <v>3</v>
      </c>
      <c r="F279">
        <v>86</v>
      </c>
      <c r="G279" s="2">
        <f t="shared" si="12"/>
        <v>0.86</v>
      </c>
      <c r="H279">
        <v>29</v>
      </c>
      <c r="I279">
        <v>9</v>
      </c>
      <c r="J279">
        <v>20</v>
      </c>
      <c r="K279">
        <v>84</v>
      </c>
      <c r="L279" s="2">
        <f t="shared" si="13"/>
        <v>0.84</v>
      </c>
      <c r="M279">
        <v>24</v>
      </c>
      <c r="N279">
        <v>7</v>
      </c>
      <c r="O279">
        <v>19</v>
      </c>
      <c r="P279">
        <v>81</v>
      </c>
      <c r="Q279" s="2">
        <f t="shared" si="14"/>
        <v>0.81</v>
      </c>
      <c r="R279">
        <v>22</v>
      </c>
      <c r="S279">
        <v>6</v>
      </c>
      <c r="T279">
        <v>16</v>
      </c>
      <c r="U279" s="3">
        <v>32.666666666666664</v>
      </c>
      <c r="V279" s="3">
        <v>8.6666666666666661</v>
      </c>
      <c r="W279" s="3">
        <v>0</v>
      </c>
      <c r="X279" s="3">
        <v>11.666666666666666</v>
      </c>
      <c r="Y279" s="3">
        <v>0</v>
      </c>
      <c r="Z279" s="2">
        <v>24.846666666666668</v>
      </c>
      <c r="AA279" s="2">
        <v>24.443333333333332</v>
      </c>
      <c r="AB279" s="2">
        <v>85.573333333333338</v>
      </c>
      <c r="AC279" s="3">
        <v>2335.5866666666666</v>
      </c>
      <c r="AD279" s="3">
        <v>2297.6733333333332</v>
      </c>
      <c r="AE279" s="3">
        <v>0</v>
      </c>
      <c r="AF279" s="3">
        <v>3410.6333333333332</v>
      </c>
      <c r="AG279" s="3">
        <v>8043.8933333333334</v>
      </c>
      <c r="AH279" s="4">
        <v>3.8564220666666671</v>
      </c>
    </row>
    <row r="280" spans="1:34" x14ac:dyDescent="0.25">
      <c r="A280">
        <v>2017</v>
      </c>
      <c r="B280">
        <v>220</v>
      </c>
      <c r="C280" s="1">
        <v>42955</v>
      </c>
      <c r="D280" t="s">
        <v>1207</v>
      </c>
      <c r="E280">
        <v>3</v>
      </c>
      <c r="F280">
        <v>107</v>
      </c>
      <c r="G280" s="2">
        <f t="shared" si="12"/>
        <v>1.07</v>
      </c>
      <c r="H280">
        <v>27</v>
      </c>
      <c r="I280">
        <v>8</v>
      </c>
      <c r="J280">
        <v>19</v>
      </c>
      <c r="K280">
        <v>89</v>
      </c>
      <c r="L280" s="2">
        <f t="shared" si="13"/>
        <v>0.89</v>
      </c>
      <c r="M280">
        <v>28</v>
      </c>
      <c r="N280">
        <v>6</v>
      </c>
      <c r="O280">
        <v>22</v>
      </c>
      <c r="P280">
        <v>106</v>
      </c>
      <c r="Q280" s="2">
        <f t="shared" si="14"/>
        <v>1.06</v>
      </c>
      <c r="R280">
        <v>30</v>
      </c>
      <c r="S280">
        <v>7</v>
      </c>
      <c r="T280">
        <v>23</v>
      </c>
      <c r="U280" s="3">
        <v>83</v>
      </c>
      <c r="V280" s="3">
        <v>14.666666666666666</v>
      </c>
      <c r="W280" s="3">
        <v>1</v>
      </c>
      <c r="X280" s="3">
        <v>13.333333333333334</v>
      </c>
      <c r="Y280" s="3">
        <v>0</v>
      </c>
      <c r="Z280" s="2">
        <v>15.196666666666667</v>
      </c>
      <c r="AA280" s="2">
        <v>47.543333333333329</v>
      </c>
      <c r="AB280" s="2">
        <v>90.57</v>
      </c>
      <c r="AC280" s="3">
        <v>1428.4866666666669</v>
      </c>
      <c r="AD280" s="3">
        <v>4469.0733333333328</v>
      </c>
      <c r="AE280" s="3">
        <v>0</v>
      </c>
      <c r="AF280" s="3">
        <v>2616.02</v>
      </c>
      <c r="AG280" s="3">
        <v>8513.58</v>
      </c>
      <c r="AH280" s="4">
        <v>7.1611675333333338</v>
      </c>
    </row>
    <row r="281" spans="1:34" x14ac:dyDescent="0.25">
      <c r="A281">
        <v>2017</v>
      </c>
      <c r="B281">
        <v>220</v>
      </c>
      <c r="C281" s="1">
        <v>42955</v>
      </c>
      <c r="D281" t="s">
        <v>1208</v>
      </c>
      <c r="E281">
        <v>3</v>
      </c>
      <c r="F281">
        <v>113</v>
      </c>
      <c r="G281" s="2">
        <f t="shared" si="12"/>
        <v>1.1299999999999999</v>
      </c>
      <c r="H281">
        <v>30</v>
      </c>
      <c r="I281">
        <v>5</v>
      </c>
      <c r="J281">
        <v>25</v>
      </c>
      <c r="K281">
        <v>92</v>
      </c>
      <c r="L281" s="2">
        <f t="shared" si="13"/>
        <v>0.92</v>
      </c>
      <c r="M281">
        <v>28</v>
      </c>
      <c r="N281">
        <v>5</v>
      </c>
      <c r="O281">
        <v>23</v>
      </c>
      <c r="P281">
        <v>80</v>
      </c>
      <c r="Q281" s="2">
        <f t="shared" si="14"/>
        <v>0.8</v>
      </c>
      <c r="R281">
        <v>27</v>
      </c>
      <c r="S281">
        <v>6</v>
      </c>
      <c r="T281">
        <v>19</v>
      </c>
      <c r="U281" s="3">
        <v>47.333333333333336</v>
      </c>
      <c r="V281" s="3">
        <v>14.666666666666666</v>
      </c>
      <c r="W281" s="3">
        <v>0.33333333333333331</v>
      </c>
      <c r="X281" s="3">
        <v>11</v>
      </c>
      <c r="Y281" s="3">
        <v>1</v>
      </c>
      <c r="Z281" s="2">
        <v>31.26</v>
      </c>
      <c r="AA281" s="2">
        <v>34.813333333333333</v>
      </c>
      <c r="AB281" s="2">
        <v>93.250000000000014</v>
      </c>
      <c r="AC281" s="3">
        <v>2938.4400000000005</v>
      </c>
      <c r="AD281" s="3">
        <v>3272.4533333333338</v>
      </c>
      <c r="AE281" s="3">
        <v>287.01333333333332</v>
      </c>
      <c r="AF281" s="3">
        <v>2554.6066666666666</v>
      </c>
      <c r="AG281" s="3">
        <v>8765.5</v>
      </c>
      <c r="AH281" s="4">
        <v>5.234217666666666</v>
      </c>
    </row>
    <row r="282" spans="1:34" x14ac:dyDescent="0.25">
      <c r="A282">
        <v>2017</v>
      </c>
      <c r="B282">
        <v>220</v>
      </c>
      <c r="C282" s="1">
        <v>42955</v>
      </c>
      <c r="D282" t="s">
        <v>1209</v>
      </c>
      <c r="E282">
        <v>3</v>
      </c>
      <c r="F282">
        <v>115</v>
      </c>
      <c r="G282" s="2">
        <f t="shared" si="12"/>
        <v>1.1499999999999999</v>
      </c>
      <c r="H282">
        <v>31</v>
      </c>
      <c r="I282">
        <v>7</v>
      </c>
      <c r="J282">
        <v>24</v>
      </c>
      <c r="K282">
        <v>113</v>
      </c>
      <c r="L282" s="2">
        <f t="shared" si="13"/>
        <v>1.1299999999999999</v>
      </c>
      <c r="M282">
        <v>33</v>
      </c>
      <c r="N282">
        <v>6</v>
      </c>
      <c r="O282">
        <v>27</v>
      </c>
      <c r="P282">
        <v>142</v>
      </c>
      <c r="Q282" s="2">
        <f t="shared" si="14"/>
        <v>1.42</v>
      </c>
      <c r="R282">
        <v>36</v>
      </c>
      <c r="S282">
        <v>6</v>
      </c>
      <c r="T282">
        <v>29</v>
      </c>
      <c r="U282" s="3">
        <v>75.666666666666671</v>
      </c>
      <c r="V282" s="3">
        <v>20.666666666666668</v>
      </c>
      <c r="W282" s="3">
        <v>0.66666666666666663</v>
      </c>
      <c r="X282" s="3">
        <v>14.333333333333334</v>
      </c>
      <c r="Y282" s="3">
        <v>0</v>
      </c>
      <c r="Z282" s="2">
        <v>36.606666666666662</v>
      </c>
      <c r="AA282" s="2">
        <v>56.343333333333334</v>
      </c>
      <c r="AB282" s="2">
        <v>122.90000000000002</v>
      </c>
      <c r="AC282" s="3">
        <v>3441.0266666666662</v>
      </c>
      <c r="AD282" s="3">
        <v>5296.2733333333335</v>
      </c>
      <c r="AE282" s="3">
        <v>0</v>
      </c>
      <c r="AF282" s="3">
        <v>2815.3000000000006</v>
      </c>
      <c r="AG282" s="3">
        <v>11552.6</v>
      </c>
      <c r="AH282" s="4">
        <v>6.383956733333334</v>
      </c>
    </row>
    <row r="283" spans="1:34" x14ac:dyDescent="0.25">
      <c r="A283">
        <v>2017</v>
      </c>
      <c r="B283">
        <v>220</v>
      </c>
      <c r="C283" s="1">
        <v>42955</v>
      </c>
      <c r="D283" t="s">
        <v>1210</v>
      </c>
      <c r="E283">
        <v>3</v>
      </c>
      <c r="F283">
        <v>111</v>
      </c>
      <c r="G283" s="2">
        <f t="shared" si="12"/>
        <v>1.1100000000000001</v>
      </c>
      <c r="H283">
        <v>32</v>
      </c>
      <c r="I283">
        <v>8</v>
      </c>
      <c r="J283">
        <v>24</v>
      </c>
      <c r="K283">
        <v>76</v>
      </c>
      <c r="L283" s="2">
        <f t="shared" si="13"/>
        <v>0.76</v>
      </c>
      <c r="M283">
        <v>29</v>
      </c>
      <c r="N283">
        <v>7</v>
      </c>
      <c r="O283">
        <v>22</v>
      </c>
      <c r="P283">
        <v>95</v>
      </c>
      <c r="Q283" s="2">
        <f t="shared" si="14"/>
        <v>0.95</v>
      </c>
      <c r="R283">
        <v>31</v>
      </c>
      <c r="S283">
        <v>7</v>
      </c>
      <c r="T283">
        <v>24</v>
      </c>
      <c r="U283" s="3">
        <v>58.333333333333336</v>
      </c>
      <c r="V283" s="3">
        <v>13</v>
      </c>
      <c r="W283" s="3">
        <v>0.66666666666666663</v>
      </c>
      <c r="X283" s="3">
        <v>13</v>
      </c>
      <c r="Y283" s="3">
        <v>0.33333333333333331</v>
      </c>
      <c r="Z283" s="2">
        <v>27.606666666666666</v>
      </c>
      <c r="AA283" s="2">
        <v>33.983333333333334</v>
      </c>
      <c r="AB283" s="2">
        <v>86.666666666666671</v>
      </c>
      <c r="AC283" s="3">
        <v>2595.0266666666666</v>
      </c>
      <c r="AD283" s="3">
        <v>3194.4333333333343</v>
      </c>
      <c r="AE283" s="3">
        <v>159.80000000000001</v>
      </c>
      <c r="AF283" s="3">
        <v>2357.2066666666665</v>
      </c>
      <c r="AG283" s="3">
        <v>8146.6666666666679</v>
      </c>
      <c r="AH283" s="4">
        <v>4.6138082666666662</v>
      </c>
    </row>
    <row r="284" spans="1:34" x14ac:dyDescent="0.25">
      <c r="A284">
        <v>2017</v>
      </c>
      <c r="B284">
        <v>220</v>
      </c>
      <c r="C284" s="1">
        <v>42955</v>
      </c>
      <c r="D284" t="s">
        <v>1211</v>
      </c>
      <c r="E284">
        <v>3</v>
      </c>
      <c r="F284">
        <v>115</v>
      </c>
      <c r="G284" s="2">
        <f t="shared" si="12"/>
        <v>1.1499999999999999</v>
      </c>
      <c r="H284">
        <v>30</v>
      </c>
      <c r="I284">
        <v>7</v>
      </c>
      <c r="J284">
        <v>23</v>
      </c>
      <c r="K284">
        <v>115</v>
      </c>
      <c r="L284" s="2">
        <f t="shared" si="13"/>
        <v>1.1499999999999999</v>
      </c>
      <c r="M284">
        <v>31</v>
      </c>
      <c r="N284">
        <v>7</v>
      </c>
      <c r="O284">
        <v>24</v>
      </c>
      <c r="P284">
        <v>108</v>
      </c>
      <c r="Q284" s="2">
        <f t="shared" si="14"/>
        <v>1.08</v>
      </c>
      <c r="R284">
        <v>25</v>
      </c>
      <c r="S284">
        <v>9</v>
      </c>
      <c r="T284">
        <v>16</v>
      </c>
      <c r="U284" s="3">
        <v>47.333333333333336</v>
      </c>
      <c r="V284" s="3">
        <v>4</v>
      </c>
      <c r="W284" s="3">
        <v>0</v>
      </c>
      <c r="X284" s="3">
        <v>8.6666666666666661</v>
      </c>
      <c r="Y284" s="3">
        <v>1</v>
      </c>
      <c r="Z284" s="2">
        <v>25.783333333333331</v>
      </c>
      <c r="AA284" s="2">
        <v>31.926666666666666</v>
      </c>
      <c r="AB284" s="2">
        <v>84.63333333333334</v>
      </c>
      <c r="AC284" s="3">
        <v>2423.6333333333332</v>
      </c>
      <c r="AD284" s="3">
        <v>3001.106666666667</v>
      </c>
      <c r="AE284" s="3">
        <v>502.58666666666676</v>
      </c>
      <c r="AF284" s="3">
        <v>2530.7933333333326</v>
      </c>
      <c r="AG284" s="3">
        <v>7955.5333333333328</v>
      </c>
      <c r="AH284" s="4">
        <v>4.6157383999999997</v>
      </c>
    </row>
    <row r="285" spans="1:34" x14ac:dyDescent="0.25">
      <c r="A285">
        <v>2017</v>
      </c>
      <c r="B285">
        <v>220</v>
      </c>
      <c r="C285" s="1">
        <v>42955</v>
      </c>
      <c r="D285" t="s">
        <v>1212</v>
      </c>
      <c r="E285">
        <v>3</v>
      </c>
      <c r="F285">
        <v>95</v>
      </c>
      <c r="G285" s="2">
        <f t="shared" si="12"/>
        <v>0.95</v>
      </c>
      <c r="H285">
        <v>30</v>
      </c>
      <c r="I285">
        <v>6</v>
      </c>
      <c r="J285">
        <v>24</v>
      </c>
      <c r="K285">
        <v>99</v>
      </c>
      <c r="L285" s="2">
        <f t="shared" si="13"/>
        <v>0.99</v>
      </c>
      <c r="M285">
        <v>30</v>
      </c>
      <c r="N285">
        <v>8</v>
      </c>
      <c r="O285">
        <v>22</v>
      </c>
      <c r="P285">
        <v>80</v>
      </c>
      <c r="Q285" s="2">
        <f t="shared" si="14"/>
        <v>0.8</v>
      </c>
      <c r="R285">
        <v>29</v>
      </c>
      <c r="S285">
        <v>6</v>
      </c>
      <c r="T285">
        <v>23</v>
      </c>
      <c r="U285" s="3">
        <v>58.333333333333336</v>
      </c>
      <c r="V285" s="3">
        <v>10</v>
      </c>
      <c r="W285" s="3">
        <v>0</v>
      </c>
      <c r="X285" s="3">
        <v>11.333333333333334</v>
      </c>
      <c r="Y285" s="3">
        <v>0.33333333333333331</v>
      </c>
      <c r="Z285" s="2">
        <v>27.303333333333331</v>
      </c>
      <c r="AA285" s="2">
        <v>29.303333333333331</v>
      </c>
      <c r="AB285" s="2">
        <v>84.509999999999991</v>
      </c>
      <c r="AC285" s="3">
        <v>2566.5133333333333</v>
      </c>
      <c r="AD285" s="3">
        <v>2754.5133333333333</v>
      </c>
      <c r="AE285" s="3">
        <v>95.88000000000001</v>
      </c>
      <c r="AF285" s="3">
        <v>2622.9133333333339</v>
      </c>
      <c r="AG285" s="3">
        <v>7943.9400000000005</v>
      </c>
      <c r="AH285" s="4">
        <v>4.1500937333333328</v>
      </c>
    </row>
    <row r="286" spans="1:34" x14ac:dyDescent="0.25">
      <c r="A286">
        <v>2017</v>
      </c>
      <c r="B286">
        <v>220</v>
      </c>
      <c r="C286" s="1">
        <v>42955</v>
      </c>
      <c r="D286" t="s">
        <v>1213</v>
      </c>
      <c r="E286">
        <v>3</v>
      </c>
      <c r="F286">
        <v>117</v>
      </c>
      <c r="G286" s="2">
        <f t="shared" si="12"/>
        <v>1.17</v>
      </c>
      <c r="H286">
        <v>31</v>
      </c>
      <c r="I286">
        <v>7</v>
      </c>
      <c r="J286">
        <v>24</v>
      </c>
      <c r="K286">
        <v>106</v>
      </c>
      <c r="L286" s="2">
        <f t="shared" si="13"/>
        <v>1.06</v>
      </c>
      <c r="M286">
        <v>25</v>
      </c>
      <c r="N286">
        <v>6</v>
      </c>
      <c r="O286">
        <v>19</v>
      </c>
      <c r="P286">
        <v>91</v>
      </c>
      <c r="Q286" s="2">
        <f t="shared" si="14"/>
        <v>0.91</v>
      </c>
      <c r="R286">
        <v>28</v>
      </c>
      <c r="S286">
        <v>8</v>
      </c>
      <c r="T286">
        <v>20</v>
      </c>
      <c r="U286" s="3">
        <v>59.333333333333336</v>
      </c>
      <c r="V286" s="3">
        <v>10.666666666666666</v>
      </c>
      <c r="W286" s="3">
        <v>0.33333333333333331</v>
      </c>
      <c r="X286" s="3">
        <v>9</v>
      </c>
      <c r="Y286" s="3">
        <v>0</v>
      </c>
      <c r="Z286" s="2">
        <v>23.383333333333336</v>
      </c>
      <c r="AA286" s="2">
        <v>28.033333333333331</v>
      </c>
      <c r="AB286" s="2">
        <v>70.679999999999993</v>
      </c>
      <c r="AC286" s="3">
        <v>2198.0333333333338</v>
      </c>
      <c r="AD286" s="3">
        <v>2635.1333333333332</v>
      </c>
      <c r="AE286" s="3">
        <v>0</v>
      </c>
      <c r="AF286" s="3">
        <v>1810.7533333333333</v>
      </c>
      <c r="AG286" s="3">
        <v>6643.92</v>
      </c>
      <c r="AH286" s="4">
        <v>4.1634918666666669</v>
      </c>
    </row>
    <row r="287" spans="1:34" x14ac:dyDescent="0.25">
      <c r="A287">
        <v>2017</v>
      </c>
      <c r="B287">
        <v>220</v>
      </c>
      <c r="C287" s="1">
        <v>42955</v>
      </c>
      <c r="D287" t="s">
        <v>1214</v>
      </c>
      <c r="E287">
        <v>3</v>
      </c>
      <c r="F287">
        <v>150</v>
      </c>
      <c r="G287" s="2">
        <f t="shared" si="12"/>
        <v>1.5</v>
      </c>
      <c r="H287">
        <v>32</v>
      </c>
      <c r="I287">
        <v>6</v>
      </c>
      <c r="J287">
        <v>26</v>
      </c>
      <c r="K287">
        <v>140</v>
      </c>
      <c r="L287" s="2">
        <f t="shared" si="13"/>
        <v>1.4</v>
      </c>
      <c r="M287">
        <v>31</v>
      </c>
      <c r="N287">
        <v>7</v>
      </c>
      <c r="O287">
        <v>24</v>
      </c>
      <c r="P287">
        <v>119</v>
      </c>
      <c r="Q287" s="2">
        <f t="shared" si="14"/>
        <v>1.19</v>
      </c>
      <c r="R287">
        <v>26</v>
      </c>
      <c r="S287">
        <v>7</v>
      </c>
      <c r="T287">
        <v>19</v>
      </c>
      <c r="U287" s="3">
        <v>63</v>
      </c>
      <c r="V287" s="3">
        <v>7</v>
      </c>
      <c r="W287" s="3">
        <v>0</v>
      </c>
      <c r="X287" s="3">
        <v>7.666666666666667</v>
      </c>
      <c r="Y287" s="3">
        <v>0</v>
      </c>
      <c r="Z287" s="2">
        <v>29.173333333333332</v>
      </c>
      <c r="AA287" s="2">
        <v>46.686666666666667</v>
      </c>
      <c r="AB287" s="2">
        <v>93.556666666666672</v>
      </c>
      <c r="AC287" s="3">
        <v>2742.2933333333331</v>
      </c>
      <c r="AD287" s="3">
        <v>4388.5466666666671</v>
      </c>
      <c r="AE287" s="3">
        <v>0</v>
      </c>
      <c r="AF287" s="3">
        <v>1663.4866666666667</v>
      </c>
      <c r="AG287" s="3">
        <v>8794.3266666666677</v>
      </c>
      <c r="AH287" s="4">
        <v>5.8832124666666665</v>
      </c>
    </row>
    <row r="288" spans="1:34" x14ac:dyDescent="0.25">
      <c r="A288">
        <v>2017</v>
      </c>
      <c r="B288">
        <v>220</v>
      </c>
      <c r="C288" s="1">
        <v>42955</v>
      </c>
      <c r="D288" t="s">
        <v>1215</v>
      </c>
      <c r="E288">
        <v>3</v>
      </c>
      <c r="F288">
        <v>129</v>
      </c>
      <c r="G288" s="2">
        <f t="shared" si="12"/>
        <v>1.29</v>
      </c>
      <c r="H288">
        <v>29</v>
      </c>
      <c r="I288">
        <v>7</v>
      </c>
      <c r="J288">
        <v>22</v>
      </c>
      <c r="K288">
        <v>127</v>
      </c>
      <c r="L288" s="2">
        <f t="shared" si="13"/>
        <v>1.27</v>
      </c>
      <c r="M288">
        <v>31</v>
      </c>
      <c r="N288">
        <v>6</v>
      </c>
      <c r="O288">
        <v>25</v>
      </c>
      <c r="P288">
        <v>138</v>
      </c>
      <c r="Q288" s="2">
        <f t="shared" si="14"/>
        <v>1.38</v>
      </c>
      <c r="R288">
        <v>33</v>
      </c>
      <c r="S288">
        <v>7</v>
      </c>
      <c r="T288">
        <v>26</v>
      </c>
      <c r="U288" s="3">
        <v>66.333333333333329</v>
      </c>
      <c r="V288" s="3">
        <v>14.333333333333334</v>
      </c>
      <c r="W288" s="3">
        <v>0.33333333333333331</v>
      </c>
      <c r="X288" s="3">
        <v>10</v>
      </c>
      <c r="Y288" s="3">
        <v>0</v>
      </c>
      <c r="Z288" s="2">
        <v>35.976666666666667</v>
      </c>
      <c r="AA288" s="2">
        <v>55.59</v>
      </c>
      <c r="AB288" s="2">
        <v>110.19666666666667</v>
      </c>
      <c r="AC288" s="3">
        <v>3381.8066666666664</v>
      </c>
      <c r="AD288" s="3">
        <v>5225.4600000000009</v>
      </c>
      <c r="AE288" s="3">
        <v>0</v>
      </c>
      <c r="AF288" s="3">
        <v>1751.22</v>
      </c>
      <c r="AG288" s="3">
        <v>10358.486666666666</v>
      </c>
      <c r="AH288" s="4">
        <v>6.4135134666666671</v>
      </c>
    </row>
    <row r="289" spans="1:34" x14ac:dyDescent="0.25">
      <c r="A289">
        <v>2017</v>
      </c>
      <c r="B289">
        <v>220</v>
      </c>
      <c r="C289" s="1">
        <v>42955</v>
      </c>
      <c r="D289" t="s">
        <v>1216</v>
      </c>
      <c r="E289">
        <v>3</v>
      </c>
      <c r="F289">
        <v>95</v>
      </c>
      <c r="G289" s="2">
        <f t="shared" si="12"/>
        <v>0.95</v>
      </c>
      <c r="H289">
        <v>30</v>
      </c>
      <c r="I289">
        <v>6</v>
      </c>
      <c r="J289">
        <v>24</v>
      </c>
      <c r="K289">
        <v>116</v>
      </c>
      <c r="L289" s="2">
        <f t="shared" si="13"/>
        <v>1.1599999999999999</v>
      </c>
      <c r="M289">
        <v>31</v>
      </c>
      <c r="N289">
        <v>7</v>
      </c>
      <c r="O289">
        <v>24</v>
      </c>
      <c r="P289">
        <v>92</v>
      </c>
      <c r="Q289" s="2">
        <f t="shared" si="14"/>
        <v>0.92</v>
      </c>
      <c r="R289">
        <v>25</v>
      </c>
      <c r="S289">
        <v>5</v>
      </c>
      <c r="T289">
        <v>20</v>
      </c>
      <c r="U289" s="3">
        <v>52.333333333333336</v>
      </c>
      <c r="V289" s="3">
        <v>6.666666666666667</v>
      </c>
      <c r="W289" s="3">
        <v>0.33333333333333331</v>
      </c>
      <c r="X289" s="3">
        <v>10</v>
      </c>
      <c r="Y289" s="3">
        <v>0.66666666666666663</v>
      </c>
      <c r="Z289" s="2">
        <v>21.803333333333331</v>
      </c>
      <c r="AA289" s="2">
        <v>25.506666666666664</v>
      </c>
      <c r="AB289" s="2">
        <v>76.533333333333346</v>
      </c>
      <c r="AC289" s="3">
        <v>2049.5133333333333</v>
      </c>
      <c r="AD289" s="3">
        <v>2397.6266666666666</v>
      </c>
      <c r="AE289" s="3">
        <v>313.02000000000004</v>
      </c>
      <c r="AF289" s="3">
        <v>2746.9933333333329</v>
      </c>
      <c r="AG289" s="3">
        <v>7194.1333333333323</v>
      </c>
      <c r="AH289" s="4">
        <v>3.7447469333333334</v>
      </c>
    </row>
    <row r="290" spans="1:34" x14ac:dyDescent="0.25">
      <c r="A290">
        <v>2017</v>
      </c>
      <c r="B290">
        <v>220</v>
      </c>
      <c r="C290" s="1">
        <v>42955</v>
      </c>
      <c r="D290" t="s">
        <v>1217</v>
      </c>
      <c r="E290">
        <v>3</v>
      </c>
      <c r="F290">
        <v>93</v>
      </c>
      <c r="G290" s="2">
        <f t="shared" si="12"/>
        <v>0.93</v>
      </c>
      <c r="H290">
        <v>27</v>
      </c>
      <c r="I290">
        <v>8</v>
      </c>
      <c r="J290">
        <v>19</v>
      </c>
      <c r="K290">
        <v>88</v>
      </c>
      <c r="L290" s="2">
        <f t="shared" si="13"/>
        <v>0.88</v>
      </c>
      <c r="M290">
        <v>28</v>
      </c>
      <c r="N290">
        <v>8</v>
      </c>
      <c r="O290">
        <v>20</v>
      </c>
      <c r="P290">
        <v>96</v>
      </c>
      <c r="Q290" s="2">
        <f t="shared" si="14"/>
        <v>0.96</v>
      </c>
      <c r="R290">
        <v>27</v>
      </c>
      <c r="S290">
        <v>8</v>
      </c>
      <c r="T290">
        <v>19</v>
      </c>
      <c r="U290" s="3">
        <v>34.333333333333336</v>
      </c>
      <c r="V290" s="3">
        <v>7.666666666666667</v>
      </c>
      <c r="W290" s="3">
        <v>0.33333333333333331</v>
      </c>
      <c r="X290" s="3">
        <v>8.6666666666666661</v>
      </c>
      <c r="Y290" s="3">
        <v>0.33333333333333331</v>
      </c>
      <c r="Z290" s="2">
        <v>20.756666666666668</v>
      </c>
      <c r="AA290" s="2">
        <v>22.776666666666667</v>
      </c>
      <c r="AB290" s="2">
        <v>61.663333333333334</v>
      </c>
      <c r="AC290" s="3">
        <v>1951.1266666666668</v>
      </c>
      <c r="AD290" s="3">
        <v>2141.0066666666671</v>
      </c>
      <c r="AE290" s="3">
        <v>91.806666666666672</v>
      </c>
      <c r="AF290" s="3">
        <v>1704.2200000000003</v>
      </c>
      <c r="AG290" s="3">
        <v>5796.3533333333344</v>
      </c>
      <c r="AH290" s="4">
        <v>3.690888066666667</v>
      </c>
    </row>
    <row r="291" spans="1:34" x14ac:dyDescent="0.25">
      <c r="A291">
        <v>2017</v>
      </c>
      <c r="B291">
        <v>220</v>
      </c>
      <c r="C291" s="1">
        <v>42955</v>
      </c>
      <c r="D291" t="s">
        <v>1218</v>
      </c>
      <c r="E291">
        <v>3</v>
      </c>
      <c r="F291">
        <v>165</v>
      </c>
      <c r="G291" s="2">
        <f t="shared" si="12"/>
        <v>1.65</v>
      </c>
      <c r="H291">
        <v>36</v>
      </c>
      <c r="I291">
        <v>7</v>
      </c>
      <c r="J291">
        <v>28</v>
      </c>
      <c r="K291">
        <v>140</v>
      </c>
      <c r="L291" s="2">
        <f t="shared" si="13"/>
        <v>1.4</v>
      </c>
      <c r="M291">
        <v>33</v>
      </c>
      <c r="N291">
        <v>6</v>
      </c>
      <c r="O291">
        <v>27</v>
      </c>
      <c r="P291">
        <v>132</v>
      </c>
      <c r="Q291" s="2">
        <f t="shared" si="14"/>
        <v>1.32</v>
      </c>
      <c r="R291">
        <v>32</v>
      </c>
      <c r="S291">
        <v>6</v>
      </c>
      <c r="T291">
        <v>26</v>
      </c>
      <c r="U291" s="3">
        <v>79</v>
      </c>
      <c r="V291" s="3">
        <v>19.333333333333332</v>
      </c>
      <c r="W291" s="3">
        <v>0</v>
      </c>
      <c r="X291" s="3">
        <v>8</v>
      </c>
      <c r="Y291" s="3">
        <v>0</v>
      </c>
      <c r="Z291" s="2">
        <v>31.956666666666667</v>
      </c>
      <c r="AA291" s="2">
        <v>52.896666666666668</v>
      </c>
      <c r="AB291" s="2">
        <v>101.16333333333334</v>
      </c>
      <c r="AC291" s="3">
        <v>3003.9266666666672</v>
      </c>
      <c r="AD291" s="3">
        <v>4972.2866666666669</v>
      </c>
      <c r="AE291" s="3">
        <v>0</v>
      </c>
      <c r="AF291" s="3">
        <v>1533.1399999999999</v>
      </c>
      <c r="AG291" s="3">
        <v>9509.3533333333344</v>
      </c>
      <c r="AH291" s="4">
        <v>6.4469680666666669</v>
      </c>
    </row>
    <row r="292" spans="1:34" x14ac:dyDescent="0.25">
      <c r="A292">
        <v>2017</v>
      </c>
      <c r="B292">
        <v>220</v>
      </c>
      <c r="C292" s="1">
        <v>42955</v>
      </c>
      <c r="D292" t="s">
        <v>1219</v>
      </c>
      <c r="E292">
        <v>3</v>
      </c>
      <c r="F292">
        <v>112</v>
      </c>
      <c r="G292" s="2">
        <f t="shared" si="12"/>
        <v>1.1200000000000001</v>
      </c>
      <c r="H292">
        <v>31</v>
      </c>
      <c r="I292">
        <v>7</v>
      </c>
      <c r="J292">
        <v>24</v>
      </c>
      <c r="K292">
        <v>73</v>
      </c>
      <c r="L292" s="2">
        <f t="shared" si="13"/>
        <v>0.73</v>
      </c>
      <c r="M292">
        <v>25</v>
      </c>
      <c r="N292">
        <v>7</v>
      </c>
      <c r="O292">
        <v>18</v>
      </c>
      <c r="P292">
        <v>66</v>
      </c>
      <c r="Q292" s="2">
        <f t="shared" si="14"/>
        <v>0.66</v>
      </c>
      <c r="R292">
        <v>26</v>
      </c>
      <c r="S292">
        <v>6</v>
      </c>
      <c r="T292">
        <v>20</v>
      </c>
      <c r="U292" s="3">
        <v>41.666666666666664</v>
      </c>
      <c r="V292" s="3">
        <v>9.6666666666666661</v>
      </c>
      <c r="W292" s="3">
        <v>0.33333333333333331</v>
      </c>
      <c r="X292" s="3">
        <v>5.666666666666667</v>
      </c>
      <c r="Y292" s="3">
        <v>0</v>
      </c>
      <c r="Z292" s="2">
        <v>14.530000000000001</v>
      </c>
      <c r="AA292" s="2">
        <v>14.006666666666668</v>
      </c>
      <c r="AB292" s="2">
        <v>45.003333333333337</v>
      </c>
      <c r="AC292" s="3">
        <v>1365.8200000000002</v>
      </c>
      <c r="AD292" s="3">
        <v>1316.6266666666668</v>
      </c>
      <c r="AE292" s="3">
        <v>0</v>
      </c>
      <c r="AF292" s="3">
        <v>1547.8666666666666</v>
      </c>
      <c r="AG292" s="3">
        <v>4230.3133333333335</v>
      </c>
      <c r="AH292" s="4">
        <v>2.4316734666666671</v>
      </c>
    </row>
    <row r="293" spans="1:34" x14ac:dyDescent="0.25">
      <c r="A293">
        <v>2017</v>
      </c>
      <c r="B293">
        <v>220</v>
      </c>
      <c r="C293" s="1">
        <v>42955</v>
      </c>
      <c r="D293" t="s">
        <v>1220</v>
      </c>
      <c r="E293">
        <v>3</v>
      </c>
      <c r="F293">
        <v>102</v>
      </c>
      <c r="G293" s="2">
        <f t="shared" si="12"/>
        <v>1.02</v>
      </c>
      <c r="H293">
        <v>30</v>
      </c>
      <c r="I293">
        <v>8</v>
      </c>
      <c r="J293">
        <v>22</v>
      </c>
      <c r="K293">
        <v>96</v>
      </c>
      <c r="L293" s="2">
        <f t="shared" si="13"/>
        <v>0.96</v>
      </c>
      <c r="M293">
        <v>29</v>
      </c>
      <c r="N293">
        <v>8</v>
      </c>
      <c r="O293">
        <v>21</v>
      </c>
      <c r="P293">
        <v>93</v>
      </c>
      <c r="Q293" s="2">
        <f t="shared" si="14"/>
        <v>0.93</v>
      </c>
      <c r="R293">
        <v>32</v>
      </c>
      <c r="S293">
        <v>7</v>
      </c>
      <c r="T293">
        <v>25</v>
      </c>
      <c r="U293" s="3">
        <v>54</v>
      </c>
      <c r="V293" s="3">
        <v>14</v>
      </c>
      <c r="W293" s="3">
        <v>0.66666666666666663</v>
      </c>
      <c r="X293" s="3">
        <v>13.333333333333334</v>
      </c>
      <c r="Y293" s="3">
        <v>0.33333333333333331</v>
      </c>
      <c r="Z293" s="2">
        <v>28.393333333333334</v>
      </c>
      <c r="AA293" s="2">
        <v>35.013333333333335</v>
      </c>
      <c r="AB293" s="2">
        <v>94.500000000000014</v>
      </c>
      <c r="AC293" s="3">
        <v>2668.9733333333334</v>
      </c>
      <c r="AD293" s="3">
        <v>3291.2533333333331</v>
      </c>
      <c r="AE293" s="3">
        <v>84.286666666666662</v>
      </c>
      <c r="AF293" s="3">
        <v>2922.7733333333335</v>
      </c>
      <c r="AG293" s="3">
        <v>8883</v>
      </c>
      <c r="AH293" s="4">
        <v>4.6095030666666661</v>
      </c>
    </row>
    <row r="294" spans="1:34" x14ac:dyDescent="0.25">
      <c r="A294">
        <v>2017</v>
      </c>
      <c r="B294">
        <v>220</v>
      </c>
      <c r="C294" s="1">
        <v>42955</v>
      </c>
      <c r="D294" t="s">
        <v>1221</v>
      </c>
      <c r="E294">
        <v>3</v>
      </c>
      <c r="F294">
        <v>92</v>
      </c>
      <c r="G294" s="2">
        <f t="shared" si="12"/>
        <v>0.92</v>
      </c>
      <c r="H294">
        <v>30</v>
      </c>
      <c r="I294">
        <v>8</v>
      </c>
      <c r="J294">
        <v>22</v>
      </c>
      <c r="K294">
        <v>103</v>
      </c>
      <c r="L294" s="2">
        <f t="shared" si="13"/>
        <v>1.03</v>
      </c>
      <c r="M294">
        <v>28</v>
      </c>
      <c r="N294">
        <v>8</v>
      </c>
      <c r="O294">
        <v>20</v>
      </c>
      <c r="P294">
        <v>80</v>
      </c>
      <c r="Q294" s="2">
        <f t="shared" si="14"/>
        <v>0.8</v>
      </c>
      <c r="R294">
        <v>25</v>
      </c>
      <c r="S294">
        <v>6</v>
      </c>
      <c r="T294">
        <v>19</v>
      </c>
      <c r="U294" s="3">
        <v>42.333333333333336</v>
      </c>
      <c r="V294" s="3">
        <v>2.6666666666666665</v>
      </c>
      <c r="W294" s="3">
        <v>0</v>
      </c>
      <c r="X294" s="3">
        <v>8</v>
      </c>
      <c r="Y294" s="3">
        <v>0.33333333333333331</v>
      </c>
      <c r="Z294" s="2">
        <v>18.416666666666668</v>
      </c>
      <c r="AA294" s="2">
        <v>20.16</v>
      </c>
      <c r="AB294" s="2">
        <v>60.379999999999995</v>
      </c>
      <c r="AC294" s="3">
        <v>1731.166666666667</v>
      </c>
      <c r="AD294" s="3">
        <v>1895.04</v>
      </c>
      <c r="AE294" s="3">
        <v>46.059999999999995</v>
      </c>
      <c r="AF294" s="3">
        <v>2049.5133333333333</v>
      </c>
      <c r="AG294" s="3">
        <v>5675.72</v>
      </c>
      <c r="AH294" s="4">
        <v>3.0876900666666667</v>
      </c>
    </row>
    <row r="295" spans="1:34" x14ac:dyDescent="0.25">
      <c r="A295">
        <v>2017</v>
      </c>
      <c r="B295">
        <v>220</v>
      </c>
      <c r="C295" s="1">
        <v>42955</v>
      </c>
      <c r="D295" t="s">
        <v>1222</v>
      </c>
      <c r="E295">
        <v>3</v>
      </c>
      <c r="F295">
        <v>44</v>
      </c>
      <c r="G295" s="2">
        <f t="shared" si="12"/>
        <v>0.44</v>
      </c>
      <c r="H295">
        <v>21</v>
      </c>
      <c r="I295">
        <v>6</v>
      </c>
      <c r="J295">
        <v>15</v>
      </c>
      <c r="K295">
        <v>59</v>
      </c>
      <c r="L295" s="2">
        <f t="shared" si="13"/>
        <v>0.59</v>
      </c>
      <c r="M295">
        <v>24</v>
      </c>
      <c r="N295">
        <v>6</v>
      </c>
      <c r="O295">
        <v>18</v>
      </c>
      <c r="P295">
        <v>93</v>
      </c>
      <c r="Q295" s="2">
        <f t="shared" si="14"/>
        <v>0.93</v>
      </c>
      <c r="R295">
        <v>30</v>
      </c>
      <c r="S295">
        <v>6</v>
      </c>
      <c r="T295">
        <v>24</v>
      </c>
      <c r="U295" s="3">
        <v>35</v>
      </c>
      <c r="V295" s="3">
        <v>12</v>
      </c>
      <c r="W295" s="3">
        <v>0.33333333333333331</v>
      </c>
      <c r="X295" s="3">
        <v>5.333333333333333</v>
      </c>
      <c r="Y295" s="3">
        <v>1</v>
      </c>
      <c r="Z295" s="2">
        <v>15.590000000000002</v>
      </c>
      <c r="AA295" s="2">
        <v>14.786666666666667</v>
      </c>
      <c r="AB295" s="2">
        <v>50.873333333333335</v>
      </c>
      <c r="AC295" s="3">
        <v>1465.46</v>
      </c>
      <c r="AD295" s="3">
        <v>1389.9466666666669</v>
      </c>
      <c r="AE295" s="3">
        <v>527.65333333333331</v>
      </c>
      <c r="AF295" s="3">
        <v>1926.6866666666672</v>
      </c>
      <c r="AG295" s="3">
        <v>4782.0933333333342</v>
      </c>
      <c r="AH295" s="4">
        <v>2.4603622666666669</v>
      </c>
    </row>
    <row r="296" spans="1:34" x14ac:dyDescent="0.25">
      <c r="A296">
        <v>2017</v>
      </c>
      <c r="B296">
        <v>220</v>
      </c>
      <c r="C296" s="1">
        <v>42955</v>
      </c>
      <c r="D296" t="s">
        <v>1223</v>
      </c>
      <c r="E296">
        <v>3</v>
      </c>
      <c r="F296">
        <v>81</v>
      </c>
      <c r="G296" s="2">
        <f t="shared" si="12"/>
        <v>0.81</v>
      </c>
      <c r="H296">
        <v>29</v>
      </c>
      <c r="I296">
        <v>6</v>
      </c>
      <c r="J296">
        <v>23</v>
      </c>
      <c r="K296">
        <v>75</v>
      </c>
      <c r="L296" s="2">
        <f t="shared" si="13"/>
        <v>0.75</v>
      </c>
      <c r="M296">
        <v>26</v>
      </c>
      <c r="N296">
        <v>7</v>
      </c>
      <c r="O296">
        <v>19</v>
      </c>
      <c r="P296">
        <v>32</v>
      </c>
      <c r="Q296" s="2">
        <f t="shared" si="14"/>
        <v>0.32</v>
      </c>
      <c r="R296">
        <v>19</v>
      </c>
      <c r="S296">
        <v>6</v>
      </c>
      <c r="T296">
        <v>13</v>
      </c>
      <c r="U296" s="3">
        <v>35</v>
      </c>
      <c r="V296" s="3">
        <v>12.333333333333334</v>
      </c>
      <c r="W296" s="3">
        <v>0.33333333333333331</v>
      </c>
      <c r="X296" s="3">
        <v>4.666666666666667</v>
      </c>
      <c r="Y296" s="3">
        <v>0.66666666666666663</v>
      </c>
      <c r="Z296" s="2">
        <v>17.010000000000002</v>
      </c>
      <c r="AA296" s="2">
        <v>15.983333333333334</v>
      </c>
      <c r="AB296" s="2">
        <v>51.706666666666671</v>
      </c>
      <c r="AC296" s="3">
        <v>1598.94</v>
      </c>
      <c r="AD296" s="3">
        <v>1502.4333333333336</v>
      </c>
      <c r="AE296" s="3">
        <v>300.48666666666668</v>
      </c>
      <c r="AF296" s="3">
        <v>1759.0533333333335</v>
      </c>
      <c r="AG296" s="3">
        <v>4860.4266666666672</v>
      </c>
      <c r="AH296" s="4">
        <v>2.5090386000000002</v>
      </c>
    </row>
    <row r="297" spans="1:34" x14ac:dyDescent="0.25">
      <c r="A297">
        <v>2017</v>
      </c>
      <c r="B297">
        <v>220</v>
      </c>
      <c r="C297" s="1">
        <v>42955</v>
      </c>
      <c r="D297" t="s">
        <v>1224</v>
      </c>
      <c r="E297">
        <v>3</v>
      </c>
      <c r="F297">
        <v>69</v>
      </c>
      <c r="G297" s="2">
        <f t="shared" si="12"/>
        <v>0.69</v>
      </c>
      <c r="H297">
        <v>21</v>
      </c>
      <c r="I297">
        <v>6</v>
      </c>
      <c r="J297">
        <v>15</v>
      </c>
      <c r="K297">
        <v>80</v>
      </c>
      <c r="L297" s="2">
        <f t="shared" si="13"/>
        <v>0.8</v>
      </c>
      <c r="M297">
        <v>29</v>
      </c>
      <c r="N297">
        <v>6</v>
      </c>
      <c r="O297">
        <v>23</v>
      </c>
      <c r="P297">
        <v>95</v>
      </c>
      <c r="Q297" s="2">
        <f t="shared" si="14"/>
        <v>0.95</v>
      </c>
      <c r="R297">
        <v>29</v>
      </c>
      <c r="S297">
        <v>7</v>
      </c>
      <c r="T297">
        <v>22</v>
      </c>
      <c r="U297" s="3">
        <v>31.333333333333332</v>
      </c>
      <c r="V297" s="3">
        <v>6.333333333333333</v>
      </c>
      <c r="W297" s="3">
        <v>0.33333333333333331</v>
      </c>
      <c r="X297" s="3">
        <v>3.3333333333333335</v>
      </c>
      <c r="Y297" s="3">
        <v>0</v>
      </c>
      <c r="Z297" s="2">
        <v>15.143333333333333</v>
      </c>
      <c r="AA297" s="2">
        <v>14.996666666666668</v>
      </c>
      <c r="AB297" s="2">
        <v>38.006666666666668</v>
      </c>
      <c r="AC297" s="3">
        <v>1423.4733333333334</v>
      </c>
      <c r="AD297" s="3">
        <v>1409.686666666667</v>
      </c>
      <c r="AE297" s="3">
        <v>0</v>
      </c>
      <c r="AF297" s="3">
        <v>739.4666666666667</v>
      </c>
      <c r="AG297" s="3">
        <v>3572.626666666667</v>
      </c>
      <c r="AH297" s="4">
        <v>2.4962358000000004</v>
      </c>
    </row>
    <row r="298" spans="1:34" x14ac:dyDescent="0.25">
      <c r="A298">
        <v>2017</v>
      </c>
      <c r="B298">
        <v>220</v>
      </c>
      <c r="C298" s="1">
        <v>42955</v>
      </c>
      <c r="D298" t="s">
        <v>1225</v>
      </c>
      <c r="E298">
        <v>3</v>
      </c>
      <c r="F298">
        <v>112</v>
      </c>
      <c r="G298" s="2">
        <f t="shared" si="12"/>
        <v>1.1200000000000001</v>
      </c>
      <c r="H298">
        <v>32</v>
      </c>
      <c r="I298">
        <v>5</v>
      </c>
      <c r="J298">
        <v>27</v>
      </c>
      <c r="K298">
        <v>94</v>
      </c>
      <c r="L298" s="2">
        <f t="shared" si="13"/>
        <v>0.94</v>
      </c>
      <c r="M298">
        <v>31</v>
      </c>
      <c r="N298">
        <v>7</v>
      </c>
      <c r="O298">
        <v>24</v>
      </c>
      <c r="P298">
        <v>90</v>
      </c>
      <c r="Q298" s="2">
        <f t="shared" si="14"/>
        <v>0.9</v>
      </c>
      <c r="R298">
        <v>29</v>
      </c>
      <c r="S298">
        <v>9</v>
      </c>
      <c r="T298">
        <v>20</v>
      </c>
      <c r="U298" s="3">
        <v>69.333333333333329</v>
      </c>
      <c r="V298" s="3">
        <v>18</v>
      </c>
      <c r="W298" s="3">
        <v>0.33333333333333331</v>
      </c>
      <c r="X298" s="3">
        <v>8.3333333333333339</v>
      </c>
      <c r="Y298" s="3">
        <v>0.33333333333333331</v>
      </c>
      <c r="Z298" s="2">
        <v>29.466666666666669</v>
      </c>
      <c r="AA298" s="2">
        <v>33.456666666666671</v>
      </c>
      <c r="AB298" s="2">
        <v>76.336666666666659</v>
      </c>
      <c r="AC298" s="3">
        <v>2769.8666666666672</v>
      </c>
      <c r="AD298" s="3">
        <v>3144.9266666666672</v>
      </c>
      <c r="AE298" s="3">
        <v>154.78666666666669</v>
      </c>
      <c r="AF298" s="3">
        <v>1260.8533333333335</v>
      </c>
      <c r="AG298" s="3">
        <v>7175.6466666666684</v>
      </c>
      <c r="AH298" s="4">
        <v>5.2234797333333338</v>
      </c>
    </row>
    <row r="299" spans="1:34" x14ac:dyDescent="0.25">
      <c r="A299">
        <v>2017</v>
      </c>
      <c r="B299">
        <v>220</v>
      </c>
      <c r="C299" s="1">
        <v>42955</v>
      </c>
      <c r="D299" t="s">
        <v>1226</v>
      </c>
      <c r="E299">
        <v>3</v>
      </c>
      <c r="F299">
        <v>94</v>
      </c>
      <c r="G299" s="2">
        <f t="shared" si="12"/>
        <v>0.94</v>
      </c>
      <c r="H299">
        <v>31</v>
      </c>
      <c r="I299">
        <v>7</v>
      </c>
      <c r="J299">
        <v>24</v>
      </c>
      <c r="K299">
        <v>108</v>
      </c>
      <c r="L299" s="2">
        <f t="shared" si="13"/>
        <v>1.08</v>
      </c>
      <c r="M299">
        <v>31</v>
      </c>
      <c r="N299">
        <v>9</v>
      </c>
      <c r="O299">
        <v>22</v>
      </c>
      <c r="P299">
        <v>95</v>
      </c>
      <c r="Q299" s="2">
        <f t="shared" si="14"/>
        <v>0.95</v>
      </c>
      <c r="R299">
        <v>31</v>
      </c>
      <c r="S299">
        <v>9</v>
      </c>
      <c r="T299">
        <v>22</v>
      </c>
      <c r="U299" s="3">
        <v>48.666666666666664</v>
      </c>
      <c r="V299" s="3">
        <v>22.333333333333332</v>
      </c>
      <c r="W299" s="3">
        <v>0</v>
      </c>
      <c r="X299" s="3">
        <v>10</v>
      </c>
      <c r="Y299" s="3">
        <v>1</v>
      </c>
      <c r="Z299" s="2">
        <v>28.326666666666668</v>
      </c>
      <c r="AA299" s="2">
        <v>32.06666666666667</v>
      </c>
      <c r="AB299" s="2">
        <v>90.38666666666667</v>
      </c>
      <c r="AC299" s="3">
        <v>2662.7066666666665</v>
      </c>
      <c r="AD299" s="3">
        <v>3014.2666666666669</v>
      </c>
      <c r="AE299" s="3">
        <v>517</v>
      </c>
      <c r="AF299" s="3">
        <v>2819.373333333333</v>
      </c>
      <c r="AG299" s="3">
        <v>8496.3466666666664</v>
      </c>
      <c r="AH299" s="4">
        <v>5.1323185333333328</v>
      </c>
    </row>
    <row r="300" spans="1:34" x14ac:dyDescent="0.25">
      <c r="A300">
        <v>2017</v>
      </c>
      <c r="B300">
        <v>220</v>
      </c>
      <c r="C300" s="1">
        <v>42955</v>
      </c>
      <c r="D300" t="s">
        <v>1227</v>
      </c>
      <c r="E300">
        <v>3</v>
      </c>
      <c r="F300">
        <v>131</v>
      </c>
      <c r="G300" s="2">
        <f t="shared" si="12"/>
        <v>1.31</v>
      </c>
      <c r="H300">
        <v>33</v>
      </c>
      <c r="I300">
        <v>8</v>
      </c>
      <c r="J300">
        <v>25</v>
      </c>
      <c r="K300">
        <v>99</v>
      </c>
      <c r="L300" s="2">
        <f t="shared" si="13"/>
        <v>0.99</v>
      </c>
      <c r="M300">
        <v>29</v>
      </c>
      <c r="N300">
        <v>7</v>
      </c>
      <c r="O300">
        <v>22</v>
      </c>
      <c r="P300">
        <v>119</v>
      </c>
      <c r="Q300" s="2">
        <f t="shared" si="14"/>
        <v>1.19</v>
      </c>
      <c r="R300">
        <v>29</v>
      </c>
      <c r="S300">
        <v>6</v>
      </c>
      <c r="T300">
        <v>23</v>
      </c>
      <c r="U300" s="3">
        <v>47</v>
      </c>
      <c r="V300" s="3">
        <v>8</v>
      </c>
      <c r="W300" s="3">
        <v>0</v>
      </c>
      <c r="X300" s="3">
        <v>6</v>
      </c>
      <c r="Y300" s="3">
        <v>0</v>
      </c>
      <c r="Z300" s="2">
        <v>22.356666666666666</v>
      </c>
      <c r="AA300" s="2">
        <v>30.95</v>
      </c>
      <c r="AB300" s="2">
        <v>67.539999999999992</v>
      </c>
      <c r="AC300" s="3">
        <v>2101.5266666666666</v>
      </c>
      <c r="AD300" s="3">
        <v>2909.3</v>
      </c>
      <c r="AE300" s="3">
        <v>0</v>
      </c>
      <c r="AF300" s="3">
        <v>1337.9333333333332</v>
      </c>
      <c r="AG300" s="3">
        <v>6348.76</v>
      </c>
      <c r="AH300" s="4">
        <v>4.0963414</v>
      </c>
    </row>
    <row r="301" spans="1:34" x14ac:dyDescent="0.25">
      <c r="A301">
        <v>2017</v>
      </c>
      <c r="B301">
        <v>220</v>
      </c>
      <c r="C301" s="1">
        <v>42955</v>
      </c>
      <c r="D301" t="s">
        <v>1228</v>
      </c>
      <c r="E301">
        <v>3</v>
      </c>
      <c r="F301">
        <v>81</v>
      </c>
      <c r="G301" s="2">
        <f t="shared" si="12"/>
        <v>0.81</v>
      </c>
      <c r="H301">
        <v>29</v>
      </c>
      <c r="I301">
        <v>7</v>
      </c>
      <c r="J301">
        <v>22</v>
      </c>
      <c r="K301">
        <v>84</v>
      </c>
      <c r="L301" s="2">
        <f t="shared" si="13"/>
        <v>0.84</v>
      </c>
      <c r="M301">
        <v>29</v>
      </c>
      <c r="N301">
        <v>8</v>
      </c>
      <c r="O301">
        <v>21</v>
      </c>
      <c r="P301">
        <v>86</v>
      </c>
      <c r="Q301" s="2">
        <f t="shared" si="14"/>
        <v>0.86</v>
      </c>
      <c r="R301">
        <v>28</v>
      </c>
      <c r="S301">
        <v>7</v>
      </c>
      <c r="T301">
        <v>21</v>
      </c>
      <c r="U301" s="3">
        <v>57</v>
      </c>
      <c r="V301" s="3">
        <v>8.3333333333333339</v>
      </c>
      <c r="W301" s="3">
        <v>0.66666666666666663</v>
      </c>
      <c r="X301" s="3">
        <v>12.666666666666666</v>
      </c>
      <c r="Y301" s="3">
        <v>0.33333333333333331</v>
      </c>
      <c r="Z301" s="2">
        <v>24.503333333333334</v>
      </c>
      <c r="AA301" s="2">
        <v>29.406666666666666</v>
      </c>
      <c r="AB301" s="2">
        <v>83.143333333333345</v>
      </c>
      <c r="AC301" s="3">
        <v>2303.3133333333335</v>
      </c>
      <c r="AD301" s="3">
        <v>2764.2266666666669</v>
      </c>
      <c r="AE301" s="3">
        <v>134.73333333333335</v>
      </c>
      <c r="AF301" s="3">
        <v>2747.9333333333334</v>
      </c>
      <c r="AG301" s="3">
        <v>7815.4733333333343</v>
      </c>
      <c r="AH301" s="4">
        <v>3.9038701333333332</v>
      </c>
    </row>
    <row r="302" spans="1:34" x14ac:dyDescent="0.25">
      <c r="A302">
        <v>2017</v>
      </c>
      <c r="B302">
        <v>220</v>
      </c>
      <c r="C302" s="1">
        <v>42955</v>
      </c>
      <c r="D302" t="s">
        <v>1229</v>
      </c>
      <c r="E302">
        <v>3</v>
      </c>
      <c r="F302">
        <v>128</v>
      </c>
      <c r="G302" s="2">
        <f t="shared" si="12"/>
        <v>1.28</v>
      </c>
      <c r="H302">
        <v>26</v>
      </c>
      <c r="I302">
        <v>7</v>
      </c>
      <c r="J302">
        <v>19</v>
      </c>
      <c r="K302">
        <v>92</v>
      </c>
      <c r="L302" s="2">
        <f t="shared" si="13"/>
        <v>0.92</v>
      </c>
      <c r="M302">
        <v>27</v>
      </c>
      <c r="N302">
        <v>6</v>
      </c>
      <c r="O302">
        <v>21</v>
      </c>
      <c r="P302">
        <v>87</v>
      </c>
      <c r="Q302" s="2">
        <f t="shared" si="14"/>
        <v>0.87</v>
      </c>
      <c r="R302">
        <v>28</v>
      </c>
      <c r="S302">
        <v>7</v>
      </c>
      <c r="T302">
        <v>21</v>
      </c>
      <c r="U302" s="3">
        <v>36.666666666666664</v>
      </c>
      <c r="V302" s="3">
        <v>7.666666666666667</v>
      </c>
      <c r="W302" s="3">
        <v>0</v>
      </c>
      <c r="X302" s="3">
        <v>8.6666666666666661</v>
      </c>
      <c r="Y302" s="3">
        <v>0</v>
      </c>
      <c r="Z302" s="2">
        <v>20.146666666666665</v>
      </c>
      <c r="AA302" s="2">
        <v>24.12</v>
      </c>
      <c r="AB302" s="2">
        <v>64.823333333333338</v>
      </c>
      <c r="AC302" s="3">
        <v>1893.7866666666664</v>
      </c>
      <c r="AD302" s="3">
        <v>2267.2800000000002</v>
      </c>
      <c r="AE302" s="3">
        <v>0</v>
      </c>
      <c r="AF302" s="3">
        <v>1932.3266666666664</v>
      </c>
      <c r="AG302" s="3">
        <v>6093.3933333333334</v>
      </c>
      <c r="AH302" s="4">
        <v>3.723280466666667</v>
      </c>
    </row>
    <row r="303" spans="1:34" x14ac:dyDescent="0.25">
      <c r="A303">
        <v>2017</v>
      </c>
      <c r="B303">
        <v>220</v>
      </c>
      <c r="C303" s="1">
        <v>42955</v>
      </c>
      <c r="D303" t="s">
        <v>1230</v>
      </c>
      <c r="E303">
        <v>3</v>
      </c>
      <c r="F303">
        <v>119</v>
      </c>
      <c r="G303" s="2">
        <f t="shared" si="12"/>
        <v>1.19</v>
      </c>
      <c r="H303">
        <v>30</v>
      </c>
      <c r="I303">
        <v>7</v>
      </c>
      <c r="J303">
        <v>23</v>
      </c>
      <c r="K303">
        <v>71</v>
      </c>
      <c r="L303" s="2">
        <f t="shared" si="13"/>
        <v>0.71</v>
      </c>
      <c r="M303">
        <v>26</v>
      </c>
      <c r="N303">
        <v>7</v>
      </c>
      <c r="O303">
        <v>19</v>
      </c>
      <c r="P303">
        <v>116</v>
      </c>
      <c r="Q303" s="2">
        <f t="shared" si="14"/>
        <v>1.1599999999999999</v>
      </c>
      <c r="R303">
        <v>33</v>
      </c>
      <c r="S303">
        <v>7</v>
      </c>
      <c r="T303">
        <v>25</v>
      </c>
      <c r="U303" s="3">
        <v>48.666666666666664</v>
      </c>
      <c r="V303" s="3">
        <v>17.333333333333332</v>
      </c>
      <c r="W303" s="3">
        <v>0</v>
      </c>
      <c r="X303" s="3">
        <v>10.333333333333334</v>
      </c>
      <c r="Y303" s="3">
        <v>0</v>
      </c>
      <c r="Z303" s="2">
        <v>25.38</v>
      </c>
      <c r="AA303" s="2">
        <v>33.033333333333331</v>
      </c>
      <c r="AB303" s="2">
        <v>76.146666666666661</v>
      </c>
      <c r="AC303" s="3">
        <v>2385.7200000000003</v>
      </c>
      <c r="AD303" s="3">
        <v>3105.1333333333332</v>
      </c>
      <c r="AE303" s="3">
        <v>0</v>
      </c>
      <c r="AF303" s="3">
        <v>1666.9333333333334</v>
      </c>
      <c r="AG303" s="3">
        <v>7157.7866666666669</v>
      </c>
      <c r="AH303" s="4">
        <v>4.8741412666666672</v>
      </c>
    </row>
    <row r="304" spans="1:34" x14ac:dyDescent="0.25">
      <c r="A304">
        <v>2017</v>
      </c>
      <c r="B304">
        <v>220</v>
      </c>
      <c r="C304" s="1">
        <v>42955</v>
      </c>
      <c r="D304" t="s">
        <v>1231</v>
      </c>
      <c r="E304">
        <v>3</v>
      </c>
      <c r="F304">
        <v>96</v>
      </c>
      <c r="G304" s="2">
        <f t="shared" si="12"/>
        <v>0.96</v>
      </c>
      <c r="H304">
        <v>32</v>
      </c>
      <c r="I304">
        <v>7</v>
      </c>
      <c r="J304">
        <v>25</v>
      </c>
      <c r="K304">
        <v>103</v>
      </c>
      <c r="L304" s="2">
        <f t="shared" si="13"/>
        <v>1.03</v>
      </c>
      <c r="M304">
        <v>29</v>
      </c>
      <c r="N304">
        <v>7</v>
      </c>
      <c r="O304">
        <v>22</v>
      </c>
      <c r="P304">
        <v>94</v>
      </c>
      <c r="Q304" s="2">
        <f t="shared" si="14"/>
        <v>0.94</v>
      </c>
      <c r="R304">
        <v>31</v>
      </c>
      <c r="S304">
        <v>6</v>
      </c>
      <c r="T304">
        <v>25</v>
      </c>
      <c r="U304" s="3">
        <v>53</v>
      </c>
      <c r="V304" s="3">
        <v>14.666666666666666</v>
      </c>
      <c r="W304" s="3">
        <v>0.66666666666666663</v>
      </c>
      <c r="X304" s="3">
        <v>10.666666666666666</v>
      </c>
      <c r="Y304" s="3">
        <v>0</v>
      </c>
      <c r="Z304" s="2">
        <v>2.2733333333333334</v>
      </c>
      <c r="AA304" s="2">
        <v>25.959999999999997</v>
      </c>
      <c r="AB304" s="2">
        <v>51.839999999999996</v>
      </c>
      <c r="AC304" s="3">
        <v>213.69333333333333</v>
      </c>
      <c r="AD304" s="3">
        <v>2440.2399999999998</v>
      </c>
      <c r="AE304" s="3">
        <v>0</v>
      </c>
      <c r="AF304" s="3">
        <v>2219.0266666666666</v>
      </c>
      <c r="AG304" s="3">
        <v>4872.9599999999991</v>
      </c>
      <c r="AH304" s="4">
        <v>4.0391612000000006</v>
      </c>
    </row>
    <row r="305" spans="1:34" x14ac:dyDescent="0.25">
      <c r="A305">
        <v>2017</v>
      </c>
      <c r="B305">
        <v>220</v>
      </c>
      <c r="C305" s="1">
        <v>42955</v>
      </c>
      <c r="D305" t="s">
        <v>1232</v>
      </c>
      <c r="E305">
        <v>3</v>
      </c>
      <c r="F305">
        <v>99</v>
      </c>
      <c r="G305" s="2">
        <f t="shared" si="12"/>
        <v>0.99</v>
      </c>
      <c r="H305">
        <v>32</v>
      </c>
      <c r="I305">
        <v>6</v>
      </c>
      <c r="J305">
        <v>26</v>
      </c>
      <c r="K305">
        <v>121</v>
      </c>
      <c r="L305" s="2">
        <f t="shared" si="13"/>
        <v>1.21</v>
      </c>
      <c r="M305">
        <v>32</v>
      </c>
      <c r="N305">
        <v>6</v>
      </c>
      <c r="O305">
        <v>26</v>
      </c>
      <c r="P305">
        <v>119</v>
      </c>
      <c r="Q305" s="2">
        <f t="shared" si="14"/>
        <v>1.19</v>
      </c>
      <c r="R305">
        <v>33</v>
      </c>
      <c r="S305">
        <v>6</v>
      </c>
      <c r="T305">
        <v>27</v>
      </c>
      <c r="U305" s="3">
        <v>76.666666666666671</v>
      </c>
      <c r="V305" s="3">
        <v>17</v>
      </c>
      <c r="W305" s="3">
        <v>0.66666666666666663</v>
      </c>
      <c r="X305" s="3">
        <v>17</v>
      </c>
      <c r="Y305" s="3">
        <v>0.33333333333333331</v>
      </c>
      <c r="Z305" s="2">
        <v>41.946666666666665</v>
      </c>
      <c r="AA305" s="2">
        <v>54.47</v>
      </c>
      <c r="AB305" s="2">
        <v>137.11000000000001</v>
      </c>
      <c r="AC305" s="3">
        <v>3942.9866666666667</v>
      </c>
      <c r="AD305" s="3">
        <v>5120.1799999999994</v>
      </c>
      <c r="AE305" s="3">
        <v>146.01333333333335</v>
      </c>
      <c r="AF305" s="3">
        <v>3825.1733333333336</v>
      </c>
      <c r="AG305" s="3">
        <v>12888.34</v>
      </c>
      <c r="AH305" s="4">
        <v>7.356164266666668</v>
      </c>
    </row>
    <row r="306" spans="1:34" x14ac:dyDescent="0.25">
      <c r="A306">
        <v>2017</v>
      </c>
      <c r="B306">
        <v>220</v>
      </c>
      <c r="C306" s="1">
        <v>42955</v>
      </c>
      <c r="D306" t="s">
        <v>1233</v>
      </c>
      <c r="E306">
        <v>3</v>
      </c>
      <c r="F306">
        <v>114</v>
      </c>
      <c r="G306" s="2">
        <f t="shared" si="12"/>
        <v>1.1399999999999999</v>
      </c>
      <c r="H306">
        <v>31</v>
      </c>
      <c r="I306">
        <v>7</v>
      </c>
      <c r="J306">
        <v>24</v>
      </c>
      <c r="K306">
        <v>84</v>
      </c>
      <c r="L306" s="2">
        <f t="shared" si="13"/>
        <v>0.84</v>
      </c>
      <c r="M306">
        <v>29</v>
      </c>
      <c r="N306">
        <v>7</v>
      </c>
      <c r="O306">
        <v>22</v>
      </c>
      <c r="P306">
        <v>117</v>
      </c>
      <c r="Q306" s="2">
        <f t="shared" si="14"/>
        <v>1.17</v>
      </c>
      <c r="R306">
        <v>32</v>
      </c>
      <c r="S306">
        <v>6</v>
      </c>
      <c r="T306">
        <v>26</v>
      </c>
      <c r="U306" s="3">
        <v>55.666666666666664</v>
      </c>
      <c r="V306" s="3">
        <v>15</v>
      </c>
      <c r="W306" s="3">
        <v>0.66666666666666663</v>
      </c>
      <c r="X306" s="3">
        <v>12</v>
      </c>
      <c r="Y306" s="3">
        <v>0</v>
      </c>
      <c r="Z306" s="2">
        <v>29.196666666666669</v>
      </c>
      <c r="AA306" s="2">
        <v>38.453333333333333</v>
      </c>
      <c r="AB306" s="2">
        <v>87.186666666666667</v>
      </c>
      <c r="AC306" s="3">
        <v>2744.4866666666671</v>
      </c>
      <c r="AD306" s="3">
        <v>3614.6133333333337</v>
      </c>
      <c r="AE306" s="3">
        <v>0</v>
      </c>
      <c r="AF306" s="3">
        <v>1836.4466666666667</v>
      </c>
      <c r="AG306" s="3">
        <v>8195.5466666666671</v>
      </c>
      <c r="AH306" s="4">
        <v>5.2623738000000007</v>
      </c>
    </row>
    <row r="307" spans="1:34" x14ac:dyDescent="0.25">
      <c r="A307">
        <v>2017</v>
      </c>
      <c r="B307">
        <v>220</v>
      </c>
      <c r="C307" s="1">
        <v>42955</v>
      </c>
      <c r="D307" t="s">
        <v>1234</v>
      </c>
      <c r="E307">
        <v>3</v>
      </c>
      <c r="F307">
        <v>100</v>
      </c>
      <c r="G307" s="2">
        <f t="shared" si="12"/>
        <v>1</v>
      </c>
      <c r="H307">
        <v>32</v>
      </c>
      <c r="I307">
        <v>6</v>
      </c>
      <c r="J307">
        <v>26</v>
      </c>
      <c r="K307">
        <v>897</v>
      </c>
      <c r="L307" s="2">
        <f t="shared" si="13"/>
        <v>8.9700000000000006</v>
      </c>
      <c r="M307">
        <v>27</v>
      </c>
      <c r="N307">
        <v>8</v>
      </c>
      <c r="O307">
        <v>19</v>
      </c>
      <c r="P307">
        <v>97</v>
      </c>
      <c r="Q307" s="2">
        <f t="shared" si="14"/>
        <v>0.97</v>
      </c>
      <c r="R307">
        <v>29</v>
      </c>
      <c r="S307">
        <v>7</v>
      </c>
      <c r="T307">
        <v>22</v>
      </c>
      <c r="U307" s="3">
        <v>66.666666666666671</v>
      </c>
      <c r="V307" s="3">
        <v>16.333333333333332</v>
      </c>
      <c r="W307" s="3">
        <v>0.33333333333333331</v>
      </c>
      <c r="X307" s="3">
        <v>13.666666666666666</v>
      </c>
      <c r="Y307" s="3">
        <v>0.33333333333333331</v>
      </c>
      <c r="Z307" s="2">
        <v>28.463333333333335</v>
      </c>
      <c r="AA307" s="2">
        <v>35.623333333333335</v>
      </c>
      <c r="AB307" s="2">
        <v>100.10666666666667</v>
      </c>
      <c r="AC307" s="3">
        <v>2675.5533333333337</v>
      </c>
      <c r="AD307" s="3">
        <v>3348.5933333333332</v>
      </c>
      <c r="AE307" s="3">
        <v>390.41333333333336</v>
      </c>
      <c r="AF307" s="3">
        <v>3385.8800000000006</v>
      </c>
      <c r="AG307" s="3">
        <v>9410.0266666666685</v>
      </c>
      <c r="AH307" s="4">
        <v>5.4882213333333336</v>
      </c>
    </row>
    <row r="308" spans="1:34" x14ac:dyDescent="0.25">
      <c r="A308">
        <v>2017</v>
      </c>
      <c r="B308">
        <v>220</v>
      </c>
      <c r="C308" s="1">
        <v>42955</v>
      </c>
      <c r="D308" t="s">
        <v>1235</v>
      </c>
      <c r="E308">
        <v>3</v>
      </c>
      <c r="F308">
        <v>101</v>
      </c>
      <c r="G308" s="2">
        <f t="shared" si="12"/>
        <v>1.01</v>
      </c>
      <c r="H308">
        <v>30</v>
      </c>
      <c r="I308">
        <v>8</v>
      </c>
      <c r="J308">
        <v>22</v>
      </c>
      <c r="K308">
        <v>88</v>
      </c>
      <c r="L308" s="2">
        <f t="shared" si="13"/>
        <v>0.88</v>
      </c>
      <c r="M308">
        <v>27</v>
      </c>
      <c r="N308">
        <v>6</v>
      </c>
      <c r="O308">
        <v>21</v>
      </c>
      <c r="P308">
        <v>92</v>
      </c>
      <c r="Q308" s="2">
        <f t="shared" si="14"/>
        <v>0.92</v>
      </c>
      <c r="R308">
        <v>29</v>
      </c>
      <c r="S308">
        <v>7</v>
      </c>
      <c r="T308">
        <v>22</v>
      </c>
      <c r="U308" s="3">
        <v>74</v>
      </c>
      <c r="V308" s="3">
        <v>32</v>
      </c>
      <c r="W308" s="3">
        <v>0.66666666666666663</v>
      </c>
      <c r="X308" s="3">
        <v>12.666666666666666</v>
      </c>
      <c r="Y308" s="3">
        <v>0</v>
      </c>
      <c r="Z308" s="2">
        <v>36.786666666666669</v>
      </c>
      <c r="AA308" s="2">
        <v>41.913333333333334</v>
      </c>
      <c r="AB308" s="2">
        <v>106.57</v>
      </c>
      <c r="AC308" s="3">
        <v>3457.9466666666672</v>
      </c>
      <c r="AD308" s="3">
        <v>3939.8533333333339</v>
      </c>
      <c r="AE308" s="3">
        <v>0</v>
      </c>
      <c r="AF308" s="3">
        <v>2619.7800000000007</v>
      </c>
      <c r="AG308" s="3">
        <v>10017.580000000002</v>
      </c>
      <c r="AH308" s="4">
        <v>6.9180710000000012</v>
      </c>
    </row>
    <row r="309" spans="1:34" x14ac:dyDescent="0.25">
      <c r="A309">
        <v>2017</v>
      </c>
      <c r="B309">
        <v>220</v>
      </c>
      <c r="C309" s="1">
        <v>42955</v>
      </c>
      <c r="D309" t="s">
        <v>1236</v>
      </c>
      <c r="E309">
        <v>3</v>
      </c>
      <c r="F309">
        <v>121</v>
      </c>
      <c r="G309" s="2">
        <f t="shared" si="12"/>
        <v>1.21</v>
      </c>
      <c r="H309">
        <v>33</v>
      </c>
      <c r="I309">
        <v>7</v>
      </c>
      <c r="J309">
        <v>26</v>
      </c>
      <c r="K309">
        <v>107</v>
      </c>
      <c r="L309" s="2">
        <f t="shared" si="13"/>
        <v>1.07</v>
      </c>
      <c r="M309">
        <v>30</v>
      </c>
      <c r="N309">
        <v>8</v>
      </c>
      <c r="O309">
        <v>22</v>
      </c>
      <c r="P309">
        <v>80</v>
      </c>
      <c r="Q309" s="2">
        <f t="shared" si="14"/>
        <v>0.8</v>
      </c>
      <c r="R309">
        <v>29</v>
      </c>
      <c r="S309">
        <v>7</v>
      </c>
      <c r="T309">
        <v>22</v>
      </c>
      <c r="U309" s="3">
        <v>85.666666666666671</v>
      </c>
      <c r="V309" s="3">
        <v>13.666666666666666</v>
      </c>
      <c r="W309" s="3">
        <v>0.66666666666666663</v>
      </c>
      <c r="X309" s="3">
        <v>16.333333333333332</v>
      </c>
      <c r="Y309" s="3">
        <v>0.33333333333333331</v>
      </c>
      <c r="Z309" s="2">
        <v>44.273333333333333</v>
      </c>
      <c r="AA309" s="2">
        <v>58.893333333333338</v>
      </c>
      <c r="AB309" s="2">
        <v>136.08333333333334</v>
      </c>
      <c r="AC309" s="3">
        <v>4161.6933333333336</v>
      </c>
      <c r="AD309" s="3">
        <v>5535.9733333333343</v>
      </c>
      <c r="AE309" s="3">
        <v>177.66</v>
      </c>
      <c r="AF309" s="3">
        <v>3094.1666666666665</v>
      </c>
      <c r="AG309" s="3">
        <v>12791.833333333334</v>
      </c>
      <c r="AH309" s="4">
        <v>8.2127925333333351</v>
      </c>
    </row>
    <row r="310" spans="1:34" x14ac:dyDescent="0.25">
      <c r="A310">
        <v>2017</v>
      </c>
      <c r="B310">
        <v>220</v>
      </c>
      <c r="C310" s="1">
        <v>42955</v>
      </c>
      <c r="D310" t="s">
        <v>1237</v>
      </c>
      <c r="E310">
        <v>3</v>
      </c>
      <c r="F310">
        <v>96</v>
      </c>
      <c r="G310" s="2">
        <f t="shared" si="12"/>
        <v>0.96</v>
      </c>
      <c r="H310">
        <v>32</v>
      </c>
      <c r="I310">
        <v>6</v>
      </c>
      <c r="J310">
        <v>26</v>
      </c>
      <c r="K310">
        <v>92</v>
      </c>
      <c r="L310" s="2">
        <f t="shared" si="13"/>
        <v>0.92</v>
      </c>
      <c r="M310">
        <v>29</v>
      </c>
      <c r="N310">
        <v>8</v>
      </c>
      <c r="O310">
        <v>21</v>
      </c>
      <c r="P310">
        <v>81</v>
      </c>
      <c r="Q310" s="2">
        <f t="shared" si="14"/>
        <v>0.81</v>
      </c>
      <c r="R310">
        <v>29</v>
      </c>
      <c r="S310">
        <v>7</v>
      </c>
      <c r="T310">
        <v>22</v>
      </c>
      <c r="U310" s="3">
        <v>55</v>
      </c>
      <c r="V310" s="3">
        <v>15.333333333333334</v>
      </c>
      <c r="W310" s="3">
        <v>0.66666666666666663</v>
      </c>
      <c r="X310" s="3">
        <v>12.666666666666666</v>
      </c>
      <c r="Y310" s="3">
        <v>0</v>
      </c>
      <c r="Z310" s="2">
        <v>23.096666666666668</v>
      </c>
      <c r="AA310" s="2">
        <v>26.176666666666666</v>
      </c>
      <c r="AB310" s="2">
        <v>69.163333333333341</v>
      </c>
      <c r="AC310" s="3">
        <v>2171.086666666667</v>
      </c>
      <c r="AD310" s="3">
        <v>2460.6066666666666</v>
      </c>
      <c r="AE310" s="3">
        <v>0</v>
      </c>
      <c r="AF310" s="3">
        <v>1869.6600000000003</v>
      </c>
      <c r="AG310" s="3">
        <v>6501.3533333333344</v>
      </c>
      <c r="AH310" s="4">
        <v>3.9377320666666669</v>
      </c>
    </row>
    <row r="311" spans="1:34" x14ac:dyDescent="0.25">
      <c r="A311">
        <v>2017</v>
      </c>
      <c r="B311">
        <v>220</v>
      </c>
      <c r="C311" s="1">
        <v>42955</v>
      </c>
      <c r="D311" t="s">
        <v>1238</v>
      </c>
      <c r="E311">
        <v>3</v>
      </c>
      <c r="F311">
        <v>128</v>
      </c>
      <c r="G311" s="2">
        <f t="shared" si="12"/>
        <v>1.28</v>
      </c>
      <c r="H311">
        <v>32</v>
      </c>
      <c r="I311">
        <v>6</v>
      </c>
      <c r="J311">
        <v>26</v>
      </c>
      <c r="K311">
        <v>152</v>
      </c>
      <c r="L311" s="2">
        <f t="shared" si="13"/>
        <v>1.52</v>
      </c>
      <c r="M311">
        <v>32</v>
      </c>
      <c r="N311">
        <v>6</v>
      </c>
      <c r="O311">
        <v>26</v>
      </c>
      <c r="P311">
        <v>140</v>
      </c>
      <c r="Q311" s="2">
        <f t="shared" si="14"/>
        <v>1.4</v>
      </c>
      <c r="R311">
        <v>33</v>
      </c>
      <c r="S311">
        <v>8</v>
      </c>
      <c r="T311">
        <v>25</v>
      </c>
      <c r="U311" s="3">
        <v>72.666666666666671</v>
      </c>
      <c r="V311" s="3">
        <v>10.666666666666666</v>
      </c>
      <c r="W311" s="3">
        <v>0.33333333333333331</v>
      </c>
      <c r="X311" s="3">
        <v>12.333333333333334</v>
      </c>
      <c r="Y311" s="3">
        <v>0.33333333333333331</v>
      </c>
      <c r="Z311" s="2">
        <v>40.28</v>
      </c>
      <c r="AA311" s="2">
        <v>61.536666666666669</v>
      </c>
      <c r="AB311" s="2">
        <v>126.77333333333335</v>
      </c>
      <c r="AC311" s="3">
        <v>3786.32</v>
      </c>
      <c r="AD311" s="3">
        <v>5784.4466666666676</v>
      </c>
      <c r="AE311" s="3">
        <v>107.16</v>
      </c>
      <c r="AF311" s="3">
        <v>2345.9266666666663</v>
      </c>
      <c r="AG311" s="3">
        <v>11916.693333333335</v>
      </c>
      <c r="AH311" s="4">
        <v>7.1345498666666671</v>
      </c>
    </row>
    <row r="312" spans="1:34" x14ac:dyDescent="0.25">
      <c r="A312">
        <v>2017</v>
      </c>
      <c r="B312">
        <v>220</v>
      </c>
      <c r="C312" s="1">
        <v>42955</v>
      </c>
      <c r="D312" t="s">
        <v>1239</v>
      </c>
      <c r="E312">
        <v>3</v>
      </c>
      <c r="F312">
        <v>83</v>
      </c>
      <c r="G312" s="2">
        <f t="shared" si="12"/>
        <v>0.83</v>
      </c>
      <c r="H312">
        <v>28</v>
      </c>
      <c r="I312">
        <v>7</v>
      </c>
      <c r="J312">
        <v>21</v>
      </c>
      <c r="K312">
        <v>108</v>
      </c>
      <c r="L312" s="2">
        <f t="shared" si="13"/>
        <v>1.08</v>
      </c>
      <c r="M312">
        <v>34</v>
      </c>
      <c r="N312">
        <v>7</v>
      </c>
      <c r="O312">
        <v>27</v>
      </c>
      <c r="P312">
        <v>96</v>
      </c>
      <c r="Q312" s="2">
        <f t="shared" si="14"/>
        <v>0.96</v>
      </c>
      <c r="R312">
        <v>30</v>
      </c>
      <c r="S312">
        <v>7</v>
      </c>
      <c r="T312">
        <v>23</v>
      </c>
      <c r="U312" s="3">
        <v>83.333333333333329</v>
      </c>
      <c r="V312" s="3">
        <v>24.666666666666668</v>
      </c>
      <c r="W312" s="3">
        <v>0.66666666666666663</v>
      </c>
      <c r="X312" s="3">
        <v>7.666666666666667</v>
      </c>
      <c r="Y312" s="3">
        <v>0.33333333333333331</v>
      </c>
      <c r="Z312" s="2">
        <v>32.47</v>
      </c>
      <c r="AA312" s="2">
        <v>35.979999999999997</v>
      </c>
      <c r="AB312" s="2">
        <v>88.8</v>
      </c>
      <c r="AC312" s="3">
        <v>3052.18</v>
      </c>
      <c r="AD312" s="3">
        <v>3382.1200000000003</v>
      </c>
      <c r="AE312" s="3">
        <v>138.80666666666667</v>
      </c>
      <c r="AF312" s="3">
        <v>1912.8999999999999</v>
      </c>
      <c r="AG312" s="3">
        <v>8347.2000000000007</v>
      </c>
      <c r="AH312" s="4">
        <v>5.6750400666666678</v>
      </c>
    </row>
    <row r="313" spans="1:34" x14ac:dyDescent="0.25">
      <c r="A313">
        <v>2017</v>
      </c>
      <c r="B313">
        <v>220</v>
      </c>
      <c r="C313" s="1">
        <v>42955</v>
      </c>
      <c r="D313" t="s">
        <v>1240</v>
      </c>
      <c r="E313">
        <v>3</v>
      </c>
      <c r="F313">
        <v>111</v>
      </c>
      <c r="G313" s="2">
        <f t="shared" si="12"/>
        <v>1.1100000000000001</v>
      </c>
      <c r="H313">
        <v>30</v>
      </c>
      <c r="I313">
        <v>6</v>
      </c>
      <c r="J313">
        <v>24</v>
      </c>
      <c r="K313">
        <v>94</v>
      </c>
      <c r="L313" s="2">
        <f t="shared" si="13"/>
        <v>0.94</v>
      </c>
      <c r="M313">
        <v>28</v>
      </c>
      <c r="N313">
        <v>6</v>
      </c>
      <c r="O313">
        <v>22</v>
      </c>
      <c r="P313">
        <v>76</v>
      </c>
      <c r="Q313" s="2">
        <f t="shared" si="14"/>
        <v>0.76</v>
      </c>
      <c r="R313">
        <v>27</v>
      </c>
      <c r="S313">
        <v>6</v>
      </c>
      <c r="T313">
        <v>21</v>
      </c>
      <c r="U313" s="3">
        <v>49.666666666666664</v>
      </c>
      <c r="V313" s="3">
        <v>6.666666666666667</v>
      </c>
      <c r="W313" s="3">
        <v>0</v>
      </c>
      <c r="X313" s="3">
        <v>10.333333333333334</v>
      </c>
      <c r="Y313" s="3">
        <v>0</v>
      </c>
      <c r="Z313" s="2">
        <v>23.806666666666668</v>
      </c>
      <c r="AA313" s="2">
        <v>27.319999999999997</v>
      </c>
      <c r="AB313" s="2">
        <v>77.13666666666667</v>
      </c>
      <c r="AC313" s="3">
        <v>2237.8266666666668</v>
      </c>
      <c r="AD313" s="3">
        <v>2568.08</v>
      </c>
      <c r="AE313" s="3">
        <v>0</v>
      </c>
      <c r="AF313" s="3">
        <v>2444.94</v>
      </c>
      <c r="AG313" s="3">
        <v>7250.8466666666664</v>
      </c>
      <c r="AH313" s="4">
        <v>3.9626420666666666</v>
      </c>
    </row>
    <row r="314" spans="1:34" x14ac:dyDescent="0.25">
      <c r="A314">
        <v>2017</v>
      </c>
      <c r="B314">
        <v>220</v>
      </c>
      <c r="C314" s="1">
        <v>42955</v>
      </c>
      <c r="D314" t="s">
        <v>1241</v>
      </c>
      <c r="E314">
        <v>3</v>
      </c>
      <c r="F314">
        <v>92</v>
      </c>
      <c r="G314" s="2">
        <f t="shared" si="12"/>
        <v>0.92</v>
      </c>
      <c r="H314">
        <v>30</v>
      </c>
      <c r="I314">
        <v>8</v>
      </c>
      <c r="J314">
        <v>22</v>
      </c>
      <c r="K314">
        <v>105</v>
      </c>
      <c r="L314" s="2">
        <f t="shared" si="13"/>
        <v>1.05</v>
      </c>
      <c r="M314">
        <v>31</v>
      </c>
      <c r="N314">
        <v>9</v>
      </c>
      <c r="O314">
        <v>22</v>
      </c>
      <c r="P314">
        <v>97</v>
      </c>
      <c r="Q314" s="2">
        <f t="shared" si="14"/>
        <v>0.97</v>
      </c>
      <c r="R314">
        <v>30</v>
      </c>
      <c r="S314">
        <v>7</v>
      </c>
      <c r="T314">
        <v>23</v>
      </c>
      <c r="U314" s="3">
        <v>77</v>
      </c>
      <c r="V314" s="3">
        <v>15</v>
      </c>
      <c r="W314" s="3">
        <v>0.66666666666666663</v>
      </c>
      <c r="X314" s="3">
        <v>16.333333333333332</v>
      </c>
      <c r="Y314" s="3">
        <v>0.66666666666666663</v>
      </c>
      <c r="Z314" s="2">
        <v>32.263333333333335</v>
      </c>
      <c r="AA314" s="2">
        <v>44.706666666666671</v>
      </c>
      <c r="AB314" s="2">
        <v>111.11333333333334</v>
      </c>
      <c r="AC314" s="3">
        <v>3032.753333333334</v>
      </c>
      <c r="AD314" s="3">
        <v>4202.4266666666672</v>
      </c>
      <c r="AE314" s="3">
        <v>373.80666666666667</v>
      </c>
      <c r="AF314" s="3">
        <v>3209.4733333333338</v>
      </c>
      <c r="AG314" s="3">
        <v>10444.653333333335</v>
      </c>
      <c r="AH314" s="4">
        <v>5.0451492000000009</v>
      </c>
    </row>
    <row r="315" spans="1:34" x14ac:dyDescent="0.25">
      <c r="A315">
        <v>2017</v>
      </c>
      <c r="B315">
        <v>220</v>
      </c>
      <c r="C315" s="1">
        <v>42955</v>
      </c>
      <c r="D315" t="s">
        <v>1242</v>
      </c>
      <c r="E315">
        <v>3</v>
      </c>
      <c r="F315">
        <v>79</v>
      </c>
      <c r="G315" s="2">
        <f t="shared" si="12"/>
        <v>0.79</v>
      </c>
      <c r="H315">
        <v>21</v>
      </c>
      <c r="I315">
        <v>5</v>
      </c>
      <c r="J315">
        <v>16</v>
      </c>
      <c r="K315">
        <v>59</v>
      </c>
      <c r="L315" s="2">
        <f t="shared" si="13"/>
        <v>0.59</v>
      </c>
      <c r="M315">
        <v>21</v>
      </c>
      <c r="N315">
        <v>6</v>
      </c>
      <c r="O315">
        <v>15</v>
      </c>
      <c r="P315">
        <v>91</v>
      </c>
      <c r="Q315" s="2">
        <f t="shared" si="14"/>
        <v>0.91</v>
      </c>
      <c r="R315">
        <v>29</v>
      </c>
      <c r="S315">
        <v>6</v>
      </c>
      <c r="T315">
        <v>23</v>
      </c>
      <c r="U315" s="3">
        <v>38</v>
      </c>
      <c r="V315" s="3">
        <v>4</v>
      </c>
      <c r="W315" s="3">
        <v>0</v>
      </c>
      <c r="X315" s="3">
        <v>7.666666666666667</v>
      </c>
      <c r="Y315" s="3">
        <v>1</v>
      </c>
      <c r="Z315" s="2">
        <v>17</v>
      </c>
      <c r="AA315" s="2">
        <v>17.82</v>
      </c>
      <c r="AB315" s="2">
        <v>57.633333333333333</v>
      </c>
      <c r="AC315" s="3">
        <v>1598.0000000000002</v>
      </c>
      <c r="AD315" s="3">
        <v>1675.08</v>
      </c>
      <c r="AE315" s="3">
        <v>224.66000000000003</v>
      </c>
      <c r="AF315" s="3">
        <v>2144.4533333333334</v>
      </c>
      <c r="AG315" s="3">
        <v>5417.5333333333328</v>
      </c>
      <c r="AH315" s="4">
        <v>2.7226598666666666</v>
      </c>
    </row>
    <row r="316" spans="1:34" x14ac:dyDescent="0.25">
      <c r="A316">
        <v>2017</v>
      </c>
      <c r="B316">
        <v>220</v>
      </c>
      <c r="C316" s="1">
        <v>42955</v>
      </c>
      <c r="D316" t="s">
        <v>1243</v>
      </c>
      <c r="E316">
        <v>3</v>
      </c>
      <c r="F316">
        <v>138</v>
      </c>
      <c r="G316" s="2">
        <f t="shared" si="12"/>
        <v>1.38</v>
      </c>
      <c r="H316">
        <v>33</v>
      </c>
      <c r="I316">
        <v>6</v>
      </c>
      <c r="J316">
        <v>27</v>
      </c>
      <c r="K316">
        <v>144</v>
      </c>
      <c r="L316" s="2">
        <f t="shared" si="13"/>
        <v>1.44</v>
      </c>
      <c r="M316">
        <v>33</v>
      </c>
      <c r="N316">
        <v>7</v>
      </c>
      <c r="O316">
        <v>26</v>
      </c>
      <c r="P316">
        <v>126</v>
      </c>
      <c r="Q316" s="2">
        <f t="shared" si="14"/>
        <v>1.26</v>
      </c>
      <c r="R316">
        <v>32</v>
      </c>
      <c r="S316">
        <v>7</v>
      </c>
      <c r="T316">
        <v>25</v>
      </c>
      <c r="U316" s="3">
        <v>68.666666666666671</v>
      </c>
      <c r="V316" s="3">
        <v>10</v>
      </c>
      <c r="W316" s="3">
        <v>0</v>
      </c>
      <c r="X316" s="3">
        <v>11.333333333333334</v>
      </c>
      <c r="Y316" s="3">
        <v>0</v>
      </c>
      <c r="Z316" s="2">
        <v>32.733333333333334</v>
      </c>
      <c r="AA316" s="2">
        <v>52.236666666666672</v>
      </c>
      <c r="AB316" s="2">
        <v>111.87</v>
      </c>
      <c r="AC316" s="3">
        <v>3076.9333333333338</v>
      </c>
      <c r="AD316" s="3">
        <v>4910.2466666666678</v>
      </c>
      <c r="AE316" s="3">
        <v>0</v>
      </c>
      <c r="AF316" s="3">
        <v>2528.6000000000004</v>
      </c>
      <c r="AG316" s="3">
        <v>10515.780000000002</v>
      </c>
      <c r="AH316" s="4">
        <v>6.1373602666666667</v>
      </c>
    </row>
    <row r="317" spans="1:34" x14ac:dyDescent="0.25">
      <c r="A317">
        <v>2017</v>
      </c>
      <c r="B317">
        <v>220</v>
      </c>
      <c r="C317" s="1">
        <v>42955</v>
      </c>
      <c r="D317" t="s">
        <v>1244</v>
      </c>
      <c r="E317">
        <v>3</v>
      </c>
      <c r="F317">
        <v>131</v>
      </c>
      <c r="G317" s="2">
        <f t="shared" si="12"/>
        <v>1.31</v>
      </c>
      <c r="H317">
        <v>35</v>
      </c>
      <c r="I317">
        <v>7</v>
      </c>
      <c r="J317">
        <v>28</v>
      </c>
      <c r="K317">
        <v>139</v>
      </c>
      <c r="L317" s="2">
        <f t="shared" si="13"/>
        <v>1.39</v>
      </c>
      <c r="M317">
        <v>34</v>
      </c>
      <c r="N317">
        <v>8</v>
      </c>
      <c r="O317">
        <v>26</v>
      </c>
      <c r="P317">
        <v>139</v>
      </c>
      <c r="Q317" s="2">
        <f t="shared" si="14"/>
        <v>1.39</v>
      </c>
      <c r="R317">
        <v>36</v>
      </c>
      <c r="S317">
        <v>7</v>
      </c>
      <c r="T317">
        <v>29</v>
      </c>
      <c r="U317" s="3">
        <v>87</v>
      </c>
      <c r="V317" s="3">
        <v>26</v>
      </c>
      <c r="W317" s="3">
        <v>1.3333333333333333</v>
      </c>
      <c r="X317" s="3">
        <v>9.6666666666666661</v>
      </c>
      <c r="Y317" s="3">
        <v>0</v>
      </c>
      <c r="Z317" s="2">
        <v>37.846666666666671</v>
      </c>
      <c r="AA317" s="2">
        <v>61.77</v>
      </c>
      <c r="AB317" s="2">
        <v>119.76333333333334</v>
      </c>
      <c r="AC317" s="3">
        <v>3557.586666666668</v>
      </c>
      <c r="AD317" s="3">
        <v>5806.380000000001</v>
      </c>
      <c r="AE317" s="3">
        <v>0</v>
      </c>
      <c r="AF317" s="3">
        <v>1893.7866666666664</v>
      </c>
      <c r="AG317" s="3">
        <v>11257.753333333336</v>
      </c>
      <c r="AH317" s="4">
        <v>6.9216649333333331</v>
      </c>
    </row>
    <row r="318" spans="1:34" x14ac:dyDescent="0.25">
      <c r="A318">
        <v>2017</v>
      </c>
      <c r="B318">
        <v>220</v>
      </c>
      <c r="C318" s="1">
        <v>42955</v>
      </c>
      <c r="D318" t="s">
        <v>1245</v>
      </c>
      <c r="E318">
        <v>3</v>
      </c>
      <c r="F318">
        <v>113</v>
      </c>
      <c r="G318" s="2">
        <f t="shared" si="12"/>
        <v>1.1299999999999999</v>
      </c>
      <c r="H318">
        <v>29</v>
      </c>
      <c r="I318">
        <v>6</v>
      </c>
      <c r="J318">
        <v>23</v>
      </c>
      <c r="K318">
        <v>138</v>
      </c>
      <c r="L318" s="2">
        <f t="shared" si="13"/>
        <v>1.38</v>
      </c>
      <c r="M318">
        <v>37</v>
      </c>
      <c r="N318">
        <v>9</v>
      </c>
      <c r="O318">
        <v>28</v>
      </c>
      <c r="P318">
        <v>115</v>
      </c>
      <c r="Q318" s="2">
        <f t="shared" si="14"/>
        <v>1.1499999999999999</v>
      </c>
      <c r="R318">
        <v>30</v>
      </c>
      <c r="S318">
        <v>7</v>
      </c>
      <c r="T318">
        <v>23</v>
      </c>
      <c r="U318" s="3">
        <v>93.333333333333329</v>
      </c>
      <c r="V318" s="3">
        <v>16.333333333333332</v>
      </c>
      <c r="W318" s="3">
        <v>1</v>
      </c>
      <c r="X318" s="3">
        <v>11.333333333333334</v>
      </c>
      <c r="Y318" s="3">
        <v>0</v>
      </c>
      <c r="Z318" s="2">
        <v>43.50333333333333</v>
      </c>
      <c r="AA318" s="2">
        <v>70.103333333333339</v>
      </c>
      <c r="AB318" s="2">
        <v>138.52666666666667</v>
      </c>
      <c r="AC318" s="3">
        <v>4089.313333333333</v>
      </c>
      <c r="AD318" s="3">
        <v>6589.7133333333331</v>
      </c>
      <c r="AE318" s="3">
        <v>0</v>
      </c>
      <c r="AF318" s="3">
        <v>2342.48</v>
      </c>
      <c r="AG318" s="3">
        <v>13021.506666666666</v>
      </c>
      <c r="AH318" s="4">
        <v>8.311100866666667</v>
      </c>
    </row>
    <row r="319" spans="1:34" x14ac:dyDescent="0.25">
      <c r="A319">
        <v>2017</v>
      </c>
      <c r="B319">
        <v>220</v>
      </c>
      <c r="C319" s="1">
        <v>42955</v>
      </c>
      <c r="D319" t="s">
        <v>1246</v>
      </c>
      <c r="E319">
        <v>3</v>
      </c>
      <c r="F319">
        <v>146</v>
      </c>
      <c r="G319" s="2">
        <f t="shared" si="12"/>
        <v>1.46</v>
      </c>
      <c r="H319">
        <v>32</v>
      </c>
      <c r="I319">
        <v>7</v>
      </c>
      <c r="J319">
        <v>25</v>
      </c>
      <c r="K319">
        <v>148</v>
      </c>
      <c r="L319" s="2">
        <f t="shared" si="13"/>
        <v>1.48</v>
      </c>
      <c r="M319">
        <v>32</v>
      </c>
      <c r="N319">
        <v>6</v>
      </c>
      <c r="O319">
        <v>26</v>
      </c>
      <c r="P319">
        <v>149</v>
      </c>
      <c r="Q319" s="2">
        <f t="shared" si="14"/>
        <v>1.49</v>
      </c>
      <c r="R319">
        <v>34</v>
      </c>
      <c r="S319">
        <v>7</v>
      </c>
      <c r="T319">
        <v>27</v>
      </c>
      <c r="U319" s="3">
        <v>75</v>
      </c>
      <c r="V319" s="3">
        <v>10.666666666666666</v>
      </c>
      <c r="W319" s="3">
        <v>0.66666666666666663</v>
      </c>
      <c r="X319" s="3">
        <v>11.333333333333334</v>
      </c>
      <c r="Y319" s="3">
        <v>0</v>
      </c>
      <c r="Z319" s="2">
        <v>35.33</v>
      </c>
      <c r="AA319" s="2">
        <v>59.386666666666663</v>
      </c>
      <c r="AB319" s="2">
        <v>112.44666666666666</v>
      </c>
      <c r="AC319" s="3">
        <v>3321.02</v>
      </c>
      <c r="AD319" s="3">
        <v>5582.3466666666664</v>
      </c>
      <c r="AE319" s="3">
        <v>0</v>
      </c>
      <c r="AF319" s="3">
        <v>1666.6200000000001</v>
      </c>
      <c r="AG319" s="3">
        <v>10569.986666666668</v>
      </c>
      <c r="AH319" s="4">
        <v>6.8765010666666671</v>
      </c>
    </row>
    <row r="320" spans="1:34" x14ac:dyDescent="0.25">
      <c r="A320">
        <v>2017</v>
      </c>
      <c r="B320">
        <v>220</v>
      </c>
      <c r="C320" s="1">
        <v>42955</v>
      </c>
      <c r="D320" t="s">
        <v>1247</v>
      </c>
      <c r="E320">
        <v>3</v>
      </c>
      <c r="F320">
        <v>108</v>
      </c>
      <c r="G320" s="2">
        <f t="shared" si="12"/>
        <v>1.08</v>
      </c>
      <c r="H320">
        <v>31</v>
      </c>
      <c r="I320">
        <v>7</v>
      </c>
      <c r="J320">
        <v>24</v>
      </c>
      <c r="K320">
        <v>98</v>
      </c>
      <c r="L320" s="2">
        <f t="shared" si="13"/>
        <v>0.98</v>
      </c>
      <c r="M320">
        <v>30</v>
      </c>
      <c r="N320">
        <v>7</v>
      </c>
      <c r="O320">
        <v>23</v>
      </c>
      <c r="P320">
        <v>116</v>
      </c>
      <c r="Q320" s="2">
        <f t="shared" si="14"/>
        <v>1.1599999999999999</v>
      </c>
      <c r="R320">
        <v>31</v>
      </c>
      <c r="S320">
        <v>7</v>
      </c>
      <c r="T320">
        <v>24</v>
      </c>
      <c r="U320" s="3">
        <v>53</v>
      </c>
      <c r="V320" s="3">
        <v>10</v>
      </c>
      <c r="W320" s="3">
        <v>0.66666666666666663</v>
      </c>
      <c r="X320" s="3">
        <v>12</v>
      </c>
      <c r="Y320" s="3">
        <v>0</v>
      </c>
      <c r="Z320" s="2">
        <v>27.933333333333334</v>
      </c>
      <c r="AA320" s="2">
        <v>33.336666666666666</v>
      </c>
      <c r="AB320" s="2">
        <v>89.800000000000011</v>
      </c>
      <c r="AC320" s="3">
        <v>2625.7333333333331</v>
      </c>
      <c r="AD320" s="3">
        <v>3133.646666666667</v>
      </c>
      <c r="AE320" s="3">
        <v>0</v>
      </c>
      <c r="AF320" s="3">
        <v>2681.82</v>
      </c>
      <c r="AG320" s="3">
        <v>8441.2000000000007</v>
      </c>
      <c r="AH320" s="4">
        <v>4.9925373999999998</v>
      </c>
    </row>
    <row r="321" spans="1:34" x14ac:dyDescent="0.25">
      <c r="A321">
        <v>2017</v>
      </c>
      <c r="B321">
        <v>220</v>
      </c>
      <c r="C321" s="1">
        <v>42955</v>
      </c>
      <c r="D321" t="s">
        <v>1248</v>
      </c>
      <c r="E321">
        <v>3</v>
      </c>
      <c r="F321">
        <v>115</v>
      </c>
      <c r="G321" s="2">
        <f t="shared" si="12"/>
        <v>1.1499999999999999</v>
      </c>
      <c r="H321">
        <v>28</v>
      </c>
      <c r="I321">
        <v>6</v>
      </c>
      <c r="J321">
        <v>22</v>
      </c>
      <c r="K321">
        <v>128</v>
      </c>
      <c r="L321" s="2">
        <f t="shared" si="13"/>
        <v>1.28</v>
      </c>
      <c r="M321">
        <v>32</v>
      </c>
      <c r="N321">
        <v>7</v>
      </c>
      <c r="O321">
        <v>25</v>
      </c>
      <c r="P321">
        <v>130</v>
      </c>
      <c r="Q321" s="2">
        <f t="shared" si="14"/>
        <v>1.3</v>
      </c>
      <c r="R321">
        <v>32</v>
      </c>
      <c r="S321">
        <v>7</v>
      </c>
      <c r="T321">
        <v>25</v>
      </c>
      <c r="U321" s="3">
        <v>56.666666666666664</v>
      </c>
      <c r="V321" s="3">
        <v>16</v>
      </c>
      <c r="W321" s="3">
        <v>0.66666666666666663</v>
      </c>
      <c r="X321" s="3">
        <v>6.333333333333333</v>
      </c>
      <c r="Y321" s="3">
        <v>0</v>
      </c>
      <c r="Z321" s="2">
        <v>31.126666666666665</v>
      </c>
      <c r="AA321" s="2">
        <v>42.646666666666668</v>
      </c>
      <c r="AB321" s="2">
        <v>86.023333333333326</v>
      </c>
      <c r="AC321" s="3">
        <v>2925.9066666666668</v>
      </c>
      <c r="AD321" s="3">
        <v>4008.7866666666664</v>
      </c>
      <c r="AE321" s="3">
        <v>0</v>
      </c>
      <c r="AF321" s="3">
        <v>1151.5</v>
      </c>
      <c r="AG321" s="3">
        <v>8086.1933333333327</v>
      </c>
      <c r="AH321" s="4">
        <v>5.851405999999999</v>
      </c>
    </row>
    <row r="322" spans="1:34" x14ac:dyDescent="0.25">
      <c r="A322">
        <v>2017</v>
      </c>
      <c r="B322">
        <v>234</v>
      </c>
      <c r="C322" s="1">
        <v>42969</v>
      </c>
      <c r="D322" t="s">
        <v>1472</v>
      </c>
      <c r="E322">
        <v>1</v>
      </c>
      <c r="F322">
        <v>125</v>
      </c>
      <c r="G322" s="2">
        <f t="shared" si="12"/>
        <v>1.25</v>
      </c>
      <c r="H322">
        <v>36</v>
      </c>
      <c r="I322">
        <v>7</v>
      </c>
      <c r="J322">
        <v>29</v>
      </c>
      <c r="U322" s="3">
        <v>85</v>
      </c>
      <c r="V322" s="3">
        <v>37</v>
      </c>
      <c r="W322" s="3">
        <v>1</v>
      </c>
      <c r="X322" s="3">
        <v>31</v>
      </c>
      <c r="Y322" s="3">
        <v>5</v>
      </c>
      <c r="Z322" s="2">
        <v>58.67</v>
      </c>
      <c r="AA322" s="2">
        <v>83.87</v>
      </c>
      <c r="AB322" s="2">
        <v>258.40000000000003</v>
      </c>
      <c r="AC322" s="3">
        <v>5514.9800000000005</v>
      </c>
      <c r="AD322" s="3">
        <v>7883.7800000000007</v>
      </c>
      <c r="AE322" s="3">
        <v>2398.88</v>
      </c>
      <c r="AF322" s="3">
        <v>10890.840000000002</v>
      </c>
      <c r="AG322" s="3">
        <v>24289.600000000006</v>
      </c>
      <c r="AH322" s="4">
        <v>9.4794864000000008</v>
      </c>
    </row>
    <row r="323" spans="1:34" x14ac:dyDescent="0.25">
      <c r="A323">
        <v>2017</v>
      </c>
      <c r="B323">
        <v>234</v>
      </c>
      <c r="C323" s="1">
        <v>42969</v>
      </c>
      <c r="D323" t="s">
        <v>1473</v>
      </c>
      <c r="E323">
        <v>1</v>
      </c>
      <c r="F323">
        <v>36</v>
      </c>
      <c r="G323" s="2">
        <f t="shared" ref="G323:G386" si="15">F323/100</f>
        <v>0.36</v>
      </c>
      <c r="H323">
        <v>32</v>
      </c>
      <c r="I323">
        <v>6</v>
      </c>
      <c r="J323">
        <v>26</v>
      </c>
      <c r="U323" s="3">
        <v>48</v>
      </c>
      <c r="V323" s="3">
        <v>18</v>
      </c>
      <c r="W323" s="3">
        <v>0</v>
      </c>
      <c r="X323" s="3">
        <v>9</v>
      </c>
      <c r="Y323" s="3">
        <v>0</v>
      </c>
      <c r="Z323" s="2">
        <v>29.51</v>
      </c>
      <c r="AA323" s="2">
        <v>38.93</v>
      </c>
      <c r="AB323" s="2">
        <v>99.36999999999999</v>
      </c>
      <c r="AC323" s="3">
        <v>2773.9400000000005</v>
      </c>
      <c r="AD323" s="3">
        <v>3659.42</v>
      </c>
      <c r="AE323" s="3">
        <v>0</v>
      </c>
      <c r="AF323" s="3">
        <v>2907.42</v>
      </c>
      <c r="AG323" s="3">
        <v>9340.7800000000007</v>
      </c>
      <c r="AH323" s="4">
        <v>5.5821711999999994</v>
      </c>
    </row>
    <row r="324" spans="1:34" x14ac:dyDescent="0.25">
      <c r="A324">
        <v>2017</v>
      </c>
      <c r="B324">
        <v>234</v>
      </c>
      <c r="C324" s="1">
        <v>42969</v>
      </c>
      <c r="D324" t="s">
        <v>1474</v>
      </c>
      <c r="E324">
        <v>1</v>
      </c>
      <c r="F324">
        <v>114</v>
      </c>
      <c r="G324" s="2">
        <f t="shared" si="15"/>
        <v>1.1399999999999999</v>
      </c>
      <c r="H324">
        <v>31</v>
      </c>
      <c r="I324">
        <v>4</v>
      </c>
      <c r="J324">
        <v>27</v>
      </c>
      <c r="U324" s="3">
        <v>32</v>
      </c>
      <c r="V324" s="3">
        <v>19</v>
      </c>
      <c r="W324" s="3">
        <v>0</v>
      </c>
      <c r="X324" s="3">
        <v>3</v>
      </c>
      <c r="Y324" s="3">
        <v>3</v>
      </c>
      <c r="Z324" s="2">
        <v>17.78</v>
      </c>
      <c r="AA324" s="2">
        <v>25.33</v>
      </c>
      <c r="AB324" s="2">
        <v>56.6</v>
      </c>
      <c r="AC324" s="3">
        <v>1671.32</v>
      </c>
      <c r="AD324" s="3">
        <v>2381.02</v>
      </c>
      <c r="AE324" s="3">
        <v>928.72000000000025</v>
      </c>
      <c r="AF324" s="3">
        <v>1268.0600000000004</v>
      </c>
      <c r="AG324" s="3">
        <v>5320.4000000000005</v>
      </c>
      <c r="AH324" s="4">
        <v>3.1398162000000003</v>
      </c>
    </row>
    <row r="325" spans="1:34" x14ac:dyDescent="0.25">
      <c r="A325">
        <v>2017</v>
      </c>
      <c r="B325">
        <v>234</v>
      </c>
      <c r="C325" s="1">
        <v>42969</v>
      </c>
      <c r="D325" t="s">
        <v>1475</v>
      </c>
      <c r="E325">
        <v>1</v>
      </c>
      <c r="F325">
        <v>68</v>
      </c>
      <c r="G325" s="2">
        <f t="shared" si="15"/>
        <v>0.68</v>
      </c>
      <c r="H325">
        <v>28</v>
      </c>
      <c r="I325">
        <v>6</v>
      </c>
      <c r="J325">
        <v>22</v>
      </c>
      <c r="U325" s="3">
        <v>44</v>
      </c>
      <c r="V325" s="3">
        <v>8</v>
      </c>
      <c r="W325" s="3">
        <v>1</v>
      </c>
      <c r="X325" s="3">
        <v>11</v>
      </c>
      <c r="Y325" s="3">
        <v>1</v>
      </c>
      <c r="Z325" s="2">
        <v>16.86</v>
      </c>
      <c r="AA325" s="2">
        <v>18.57</v>
      </c>
      <c r="AB325" s="2">
        <v>62.669999999999995</v>
      </c>
      <c r="AC325" s="3">
        <v>1584.8400000000001</v>
      </c>
      <c r="AD325" s="3">
        <v>1745.58</v>
      </c>
      <c r="AE325" s="3">
        <v>262.26</v>
      </c>
      <c r="AF325" s="3">
        <v>2560.56</v>
      </c>
      <c r="AG325" s="3">
        <v>5890.98</v>
      </c>
      <c r="AH325" s="4">
        <v>2.1363192</v>
      </c>
    </row>
    <row r="326" spans="1:34" x14ac:dyDescent="0.25">
      <c r="A326">
        <v>2017</v>
      </c>
      <c r="B326">
        <v>234</v>
      </c>
      <c r="C326" s="1">
        <v>42969</v>
      </c>
      <c r="D326" t="s">
        <v>1476</v>
      </c>
      <c r="E326">
        <v>1</v>
      </c>
      <c r="F326">
        <v>105</v>
      </c>
      <c r="G326" s="2">
        <f t="shared" si="15"/>
        <v>1.05</v>
      </c>
      <c r="H326">
        <v>27</v>
      </c>
      <c r="I326">
        <v>6</v>
      </c>
      <c r="J326">
        <v>21</v>
      </c>
      <c r="U326" s="3">
        <v>24</v>
      </c>
      <c r="V326" s="3">
        <v>5</v>
      </c>
      <c r="W326" s="3">
        <v>0</v>
      </c>
      <c r="X326" s="3">
        <v>7</v>
      </c>
      <c r="Y326" s="3">
        <v>0</v>
      </c>
      <c r="Z326" s="2">
        <v>13.7</v>
      </c>
      <c r="AA326" s="2">
        <v>19.079999999999998</v>
      </c>
      <c r="AB326" s="2">
        <v>49.88</v>
      </c>
      <c r="AC326" s="3">
        <v>1287.8</v>
      </c>
      <c r="AD326" s="3">
        <v>1793.5200000000002</v>
      </c>
      <c r="AE326" s="3">
        <v>0</v>
      </c>
      <c r="AF326" s="3">
        <v>1607.4000000000003</v>
      </c>
      <c r="AG326" s="3">
        <v>4688.72</v>
      </c>
      <c r="AH326" s="4">
        <v>2.413732</v>
      </c>
    </row>
    <row r="327" spans="1:34" x14ac:dyDescent="0.25">
      <c r="A327">
        <v>2017</v>
      </c>
      <c r="B327">
        <v>234</v>
      </c>
      <c r="C327" s="1">
        <v>42969</v>
      </c>
      <c r="D327" t="s">
        <v>1477</v>
      </c>
      <c r="E327">
        <v>1</v>
      </c>
      <c r="F327">
        <v>126</v>
      </c>
      <c r="G327" s="2">
        <f t="shared" si="15"/>
        <v>1.26</v>
      </c>
      <c r="H327">
        <v>32</v>
      </c>
      <c r="I327">
        <v>6</v>
      </c>
      <c r="J327">
        <v>26</v>
      </c>
      <c r="U327" s="3">
        <v>41</v>
      </c>
      <c r="V327" s="3">
        <v>22</v>
      </c>
      <c r="W327" s="3">
        <v>0</v>
      </c>
      <c r="X327" s="3">
        <v>2</v>
      </c>
      <c r="Y327" s="3">
        <v>2</v>
      </c>
      <c r="Z327" s="2">
        <v>18.8</v>
      </c>
      <c r="AA327" s="2">
        <v>28.43</v>
      </c>
      <c r="AB327" s="2">
        <v>54.780000000000008</v>
      </c>
      <c r="AC327" s="3">
        <v>1767.2000000000003</v>
      </c>
      <c r="AD327" s="3">
        <v>2672.4200000000005</v>
      </c>
      <c r="AE327" s="3">
        <v>593.14</v>
      </c>
      <c r="AF327" s="3">
        <v>709.69999999999993</v>
      </c>
      <c r="AG327" s="3">
        <v>5149.3200000000006</v>
      </c>
      <c r="AH327" s="4">
        <v>3.6985146000000002</v>
      </c>
    </row>
    <row r="328" spans="1:34" x14ac:dyDescent="0.25">
      <c r="A328">
        <v>2017</v>
      </c>
      <c r="B328">
        <v>234</v>
      </c>
      <c r="C328" s="1">
        <v>42969</v>
      </c>
      <c r="D328" t="s">
        <v>1478</v>
      </c>
      <c r="E328">
        <v>1</v>
      </c>
      <c r="F328">
        <v>112</v>
      </c>
      <c r="G328" s="2">
        <f t="shared" si="15"/>
        <v>1.1200000000000001</v>
      </c>
      <c r="H328">
        <v>27</v>
      </c>
      <c r="I328">
        <v>5</v>
      </c>
      <c r="J328">
        <v>25</v>
      </c>
      <c r="U328" s="3">
        <v>65</v>
      </c>
      <c r="V328" s="3">
        <v>5</v>
      </c>
      <c r="W328" s="3">
        <v>0</v>
      </c>
      <c r="X328" s="3">
        <v>15</v>
      </c>
      <c r="Y328" s="3">
        <v>1</v>
      </c>
      <c r="Z328" s="2">
        <v>29.79</v>
      </c>
      <c r="AA328" s="2">
        <v>51.86</v>
      </c>
      <c r="AB328" s="2">
        <v>129.57</v>
      </c>
      <c r="AC328" s="3">
        <v>2800.2599999999998</v>
      </c>
      <c r="AD328" s="3">
        <v>4874.84</v>
      </c>
      <c r="AE328" s="3">
        <v>138.18</v>
      </c>
      <c r="AF328" s="3">
        <v>4504.4800000000005</v>
      </c>
      <c r="AG328" s="3">
        <v>12179.580000000002</v>
      </c>
      <c r="AH328" s="4">
        <v>4.7318472000000007</v>
      </c>
    </row>
    <row r="329" spans="1:34" x14ac:dyDescent="0.25">
      <c r="A329">
        <v>2017</v>
      </c>
      <c r="B329">
        <v>234</v>
      </c>
      <c r="C329" s="1">
        <v>42969</v>
      </c>
      <c r="D329" t="s">
        <v>1479</v>
      </c>
      <c r="E329">
        <v>1</v>
      </c>
      <c r="F329">
        <v>126</v>
      </c>
      <c r="G329" s="2">
        <f t="shared" si="15"/>
        <v>1.26</v>
      </c>
      <c r="H329">
        <v>36</v>
      </c>
      <c r="I329">
        <v>7</v>
      </c>
      <c r="J329">
        <v>29</v>
      </c>
      <c r="U329" s="3">
        <v>78</v>
      </c>
      <c r="V329" s="3">
        <v>12</v>
      </c>
      <c r="W329" s="3">
        <v>0</v>
      </c>
      <c r="X329" s="3">
        <v>9</v>
      </c>
      <c r="Y329" s="3">
        <v>6</v>
      </c>
      <c r="Z329" s="2">
        <v>37.85</v>
      </c>
      <c r="AA329" s="2">
        <v>54.1</v>
      </c>
      <c r="AB329" s="2">
        <v>140.19999999999999</v>
      </c>
      <c r="AC329" s="3">
        <v>3557.9000000000005</v>
      </c>
      <c r="AD329" s="3">
        <v>5085.3999999999996</v>
      </c>
      <c r="AE329" s="3">
        <v>2233.44</v>
      </c>
      <c r="AF329" s="3">
        <v>4535.5</v>
      </c>
      <c r="AG329" s="3">
        <v>13178.8</v>
      </c>
      <c r="AH329" s="4">
        <v>7.0763576000000006</v>
      </c>
    </row>
    <row r="330" spans="1:34" x14ac:dyDescent="0.25">
      <c r="A330">
        <v>2017</v>
      </c>
      <c r="B330">
        <v>234</v>
      </c>
      <c r="C330" s="1">
        <v>42969</v>
      </c>
      <c r="D330" t="s">
        <v>1480</v>
      </c>
      <c r="E330">
        <v>1</v>
      </c>
      <c r="F330">
        <v>145</v>
      </c>
      <c r="G330" s="2">
        <f t="shared" si="15"/>
        <v>1.45</v>
      </c>
      <c r="H330">
        <v>36</v>
      </c>
      <c r="I330">
        <v>7</v>
      </c>
      <c r="J330">
        <v>29</v>
      </c>
      <c r="U330" s="3">
        <v>95</v>
      </c>
      <c r="V330" s="3">
        <v>19</v>
      </c>
      <c r="W330" s="3">
        <v>0</v>
      </c>
      <c r="X330" s="3">
        <v>17</v>
      </c>
      <c r="Y330" s="3">
        <v>5</v>
      </c>
      <c r="Z330" s="2">
        <v>47.56</v>
      </c>
      <c r="AA330" s="2">
        <v>83.32</v>
      </c>
      <c r="AB330" s="2">
        <v>200.79</v>
      </c>
      <c r="AC330" s="3">
        <v>4470.6400000000003</v>
      </c>
      <c r="AD330" s="3">
        <v>7832.079999999999</v>
      </c>
      <c r="AE330" s="3">
        <v>2017.2400000000002</v>
      </c>
      <c r="AF330" s="3">
        <v>6571.54</v>
      </c>
      <c r="AG330" s="3">
        <v>18874.259999999998</v>
      </c>
      <c r="AH330" s="4">
        <v>8.4234904000000004</v>
      </c>
    </row>
    <row r="331" spans="1:34" x14ac:dyDescent="0.25">
      <c r="A331">
        <v>2017</v>
      </c>
      <c r="B331">
        <v>234</v>
      </c>
      <c r="C331" s="1">
        <v>42969</v>
      </c>
      <c r="D331" t="s">
        <v>1481</v>
      </c>
      <c r="E331">
        <v>1</v>
      </c>
      <c r="F331">
        <v>88</v>
      </c>
      <c r="G331" s="2">
        <f t="shared" si="15"/>
        <v>0.88</v>
      </c>
      <c r="H331">
        <v>30</v>
      </c>
      <c r="I331">
        <v>7</v>
      </c>
      <c r="J331">
        <v>23</v>
      </c>
      <c r="U331" s="3">
        <v>56</v>
      </c>
      <c r="V331" s="3">
        <v>14</v>
      </c>
      <c r="W331" s="3">
        <v>0</v>
      </c>
      <c r="X331" s="3">
        <v>15</v>
      </c>
      <c r="Y331" s="3">
        <v>1</v>
      </c>
      <c r="Z331" s="2">
        <v>27.01</v>
      </c>
      <c r="AA331" s="2">
        <v>31.29</v>
      </c>
      <c r="AB331" s="2">
        <v>101.10999999999999</v>
      </c>
      <c r="AC331" s="3">
        <v>2538.94</v>
      </c>
      <c r="AD331" s="3">
        <v>2941.2599999999998</v>
      </c>
      <c r="AE331" s="3">
        <v>338.40000000000003</v>
      </c>
      <c r="AF331" s="3">
        <v>4024.1400000000003</v>
      </c>
      <c r="AG331" s="3">
        <v>9504.34</v>
      </c>
      <c r="AH331" s="4">
        <v>4.1090502000000004</v>
      </c>
    </row>
    <row r="332" spans="1:34" x14ac:dyDescent="0.25">
      <c r="A332">
        <v>2017</v>
      </c>
      <c r="B332">
        <v>234</v>
      </c>
      <c r="C332" s="1">
        <v>42969</v>
      </c>
      <c r="D332" t="s">
        <v>1482</v>
      </c>
      <c r="E332">
        <v>1</v>
      </c>
      <c r="F332">
        <v>73</v>
      </c>
      <c r="G332" s="2">
        <f t="shared" si="15"/>
        <v>0.73</v>
      </c>
      <c r="H332">
        <v>27</v>
      </c>
      <c r="I332">
        <v>7</v>
      </c>
      <c r="J332">
        <v>20</v>
      </c>
      <c r="U332" s="3">
        <v>21</v>
      </c>
      <c r="V332" s="3">
        <v>14</v>
      </c>
      <c r="W332" s="3">
        <v>0</v>
      </c>
      <c r="X332" s="3">
        <v>5</v>
      </c>
      <c r="Y332" s="3">
        <v>1</v>
      </c>
      <c r="Z332" s="2">
        <v>13.89</v>
      </c>
      <c r="AA332" s="2">
        <v>13.36</v>
      </c>
      <c r="AB332" s="2">
        <v>40.339999999999996</v>
      </c>
      <c r="AC332" s="3">
        <v>1305.6600000000001</v>
      </c>
      <c r="AD332" s="3">
        <v>1255.8399999999999</v>
      </c>
      <c r="AE332" s="3">
        <v>313.02000000000004</v>
      </c>
      <c r="AF332" s="3">
        <v>1230.46</v>
      </c>
      <c r="AG332" s="3">
        <v>3791.96</v>
      </c>
      <c r="AH332" s="4">
        <v>1.9944920000000002</v>
      </c>
    </row>
    <row r="333" spans="1:34" x14ac:dyDescent="0.25">
      <c r="A333">
        <v>2017</v>
      </c>
      <c r="B333">
        <v>234</v>
      </c>
      <c r="C333" s="1">
        <v>42969</v>
      </c>
      <c r="D333" t="s">
        <v>1483</v>
      </c>
      <c r="E333">
        <v>1</v>
      </c>
      <c r="F333">
        <v>129</v>
      </c>
      <c r="G333" s="2">
        <f t="shared" si="15"/>
        <v>1.29</v>
      </c>
      <c r="H333">
        <v>33</v>
      </c>
      <c r="I333">
        <v>8</v>
      </c>
      <c r="J333">
        <v>25</v>
      </c>
      <c r="U333" s="3">
        <v>65</v>
      </c>
      <c r="V333" s="3">
        <v>4</v>
      </c>
      <c r="W333" s="3">
        <v>0</v>
      </c>
      <c r="X333" s="3">
        <v>12</v>
      </c>
      <c r="Y333" s="3">
        <v>2</v>
      </c>
      <c r="Z333" s="2">
        <v>27.48</v>
      </c>
      <c r="AA333" s="2">
        <v>50.51</v>
      </c>
      <c r="AB333" s="2">
        <v>115.63</v>
      </c>
      <c r="AC333" s="3">
        <v>2583.1200000000003</v>
      </c>
      <c r="AD333" s="3">
        <v>4747.9399999999996</v>
      </c>
      <c r="AE333" s="3">
        <v>895.81999999999994</v>
      </c>
      <c r="AF333" s="3">
        <v>3538.1600000000003</v>
      </c>
      <c r="AG333" s="3">
        <v>10869.22</v>
      </c>
      <c r="AH333" s="4">
        <v>4.5545255999999998</v>
      </c>
    </row>
    <row r="334" spans="1:34" x14ac:dyDescent="0.25">
      <c r="A334">
        <v>2017</v>
      </c>
      <c r="B334">
        <v>234</v>
      </c>
      <c r="C334" s="1">
        <v>42969</v>
      </c>
      <c r="D334" t="s">
        <v>1484</v>
      </c>
      <c r="E334">
        <v>1</v>
      </c>
      <c r="F334">
        <v>94</v>
      </c>
      <c r="G334" s="2">
        <f t="shared" si="15"/>
        <v>0.94</v>
      </c>
      <c r="H334">
        <v>28</v>
      </c>
      <c r="I334">
        <v>7</v>
      </c>
      <c r="J334">
        <v>21</v>
      </c>
      <c r="U334" s="3">
        <v>28</v>
      </c>
      <c r="V334" s="3">
        <v>0</v>
      </c>
      <c r="W334" s="3">
        <v>0</v>
      </c>
      <c r="X334" s="3">
        <v>8</v>
      </c>
      <c r="Y334" s="3">
        <v>2</v>
      </c>
      <c r="Z334" s="2">
        <v>15.77</v>
      </c>
      <c r="AA334" s="2">
        <v>17.489999999999998</v>
      </c>
      <c r="AB334" s="2">
        <v>68.48</v>
      </c>
      <c r="AC334" s="3">
        <v>1482.38</v>
      </c>
      <c r="AD334" s="3">
        <v>1644.06</v>
      </c>
      <c r="AE334" s="3">
        <v>645.78000000000009</v>
      </c>
      <c r="AF334" s="3">
        <v>3310.6800000000003</v>
      </c>
      <c r="AG334" s="3">
        <v>6437.1200000000008</v>
      </c>
      <c r="AH334" s="4">
        <v>2.6322725999999999</v>
      </c>
    </row>
    <row r="335" spans="1:34" x14ac:dyDescent="0.25">
      <c r="A335">
        <v>2017</v>
      </c>
      <c r="B335">
        <v>234</v>
      </c>
      <c r="C335" s="1">
        <v>42969</v>
      </c>
      <c r="D335" t="s">
        <v>1485</v>
      </c>
      <c r="E335">
        <v>1</v>
      </c>
      <c r="F335">
        <v>97</v>
      </c>
      <c r="G335" s="2">
        <f t="shared" si="15"/>
        <v>0.97</v>
      </c>
      <c r="H335">
        <v>31</v>
      </c>
      <c r="I335">
        <v>8</v>
      </c>
      <c r="J335">
        <v>23</v>
      </c>
      <c r="U335" s="3">
        <v>99</v>
      </c>
      <c r="V335" s="3">
        <v>5</v>
      </c>
      <c r="W335" s="3">
        <v>0</v>
      </c>
      <c r="X335" s="3">
        <v>25</v>
      </c>
      <c r="Y335" s="3">
        <v>4</v>
      </c>
      <c r="Z335" s="2">
        <v>44.51</v>
      </c>
      <c r="AA335" s="2">
        <v>62.82</v>
      </c>
      <c r="AB335" s="2">
        <v>194.06</v>
      </c>
      <c r="AC335" s="3">
        <v>4183.9400000000005</v>
      </c>
      <c r="AD335" s="3">
        <v>5905.08</v>
      </c>
      <c r="AE335" s="3">
        <v>1114.8399999999999</v>
      </c>
      <c r="AF335" s="3">
        <v>8152.619999999999</v>
      </c>
      <c r="AG335" s="3">
        <v>18241.64</v>
      </c>
      <c r="AH335" s="4">
        <v>6.6237288000000012</v>
      </c>
    </row>
    <row r="336" spans="1:34" x14ac:dyDescent="0.25">
      <c r="A336">
        <v>2017</v>
      </c>
      <c r="B336">
        <v>234</v>
      </c>
      <c r="C336" s="1">
        <v>42969</v>
      </c>
      <c r="D336" t="s">
        <v>1486</v>
      </c>
      <c r="E336">
        <v>1</v>
      </c>
      <c r="F336">
        <v>133</v>
      </c>
      <c r="G336" s="2">
        <f t="shared" si="15"/>
        <v>1.33</v>
      </c>
      <c r="H336">
        <v>33</v>
      </c>
      <c r="I336">
        <v>7</v>
      </c>
      <c r="J336">
        <v>26</v>
      </c>
      <c r="U336" s="3">
        <v>68</v>
      </c>
      <c r="V336" s="3">
        <v>3</v>
      </c>
      <c r="W336" s="3">
        <v>1</v>
      </c>
      <c r="X336" s="3">
        <v>15</v>
      </c>
      <c r="Y336" s="3">
        <v>5</v>
      </c>
      <c r="Z336" s="2">
        <v>39.1</v>
      </c>
      <c r="AA336" s="2">
        <v>64.67</v>
      </c>
      <c r="AB336" s="2">
        <v>179.36</v>
      </c>
      <c r="AC336" s="3">
        <v>3675.4000000000005</v>
      </c>
      <c r="AD336" s="3">
        <v>6078.9800000000005</v>
      </c>
      <c r="AE336" s="3">
        <v>1644.06</v>
      </c>
      <c r="AF336" s="3">
        <v>7105.4600000000009</v>
      </c>
      <c r="AG336" s="3">
        <v>16859.840000000004</v>
      </c>
      <c r="AH336" s="4">
        <v>7.2007383999999997</v>
      </c>
    </row>
    <row r="337" spans="1:34" x14ac:dyDescent="0.25">
      <c r="A337">
        <v>2017</v>
      </c>
      <c r="B337">
        <v>234</v>
      </c>
      <c r="C337" s="1">
        <v>42969</v>
      </c>
      <c r="D337" t="s">
        <v>1487</v>
      </c>
      <c r="E337">
        <v>1</v>
      </c>
      <c r="F337">
        <v>143</v>
      </c>
      <c r="G337" s="2">
        <f t="shared" si="15"/>
        <v>1.43</v>
      </c>
      <c r="H337">
        <v>34</v>
      </c>
      <c r="I337">
        <v>7</v>
      </c>
      <c r="J337">
        <v>27</v>
      </c>
      <c r="U337" s="3">
        <v>58</v>
      </c>
      <c r="V337" s="3">
        <v>9</v>
      </c>
      <c r="W337" s="3">
        <v>0</v>
      </c>
      <c r="X337" s="3">
        <v>19</v>
      </c>
      <c r="Y337" s="3">
        <v>0</v>
      </c>
      <c r="Z337" s="2">
        <v>34.51</v>
      </c>
      <c r="AA337" s="2">
        <v>63.53</v>
      </c>
      <c r="AB337" s="2">
        <v>139.16</v>
      </c>
      <c r="AC337" s="3">
        <v>3243.94</v>
      </c>
      <c r="AD337" s="3">
        <v>5971.8200000000006</v>
      </c>
      <c r="AE337" s="3">
        <v>0</v>
      </c>
      <c r="AF337" s="3">
        <v>3865.2799999999997</v>
      </c>
      <c r="AG337" s="3">
        <v>13081.04</v>
      </c>
      <c r="AH337" s="4">
        <v>5.7774655999999993</v>
      </c>
    </row>
    <row r="338" spans="1:34" x14ac:dyDescent="0.25">
      <c r="A338">
        <v>2017</v>
      </c>
      <c r="B338">
        <v>234</v>
      </c>
      <c r="C338" s="1">
        <v>42969</v>
      </c>
      <c r="D338" t="s">
        <v>1488</v>
      </c>
      <c r="E338">
        <v>1</v>
      </c>
      <c r="F338">
        <v>137</v>
      </c>
      <c r="G338" s="2">
        <f t="shared" si="15"/>
        <v>1.37</v>
      </c>
      <c r="H338">
        <v>34</v>
      </c>
      <c r="I338">
        <v>7</v>
      </c>
      <c r="J338">
        <v>27</v>
      </c>
      <c r="U338" s="3">
        <v>70</v>
      </c>
      <c r="V338" s="3">
        <v>6</v>
      </c>
      <c r="W338" s="3">
        <v>0</v>
      </c>
      <c r="X338" s="3">
        <v>13</v>
      </c>
      <c r="Y338" s="3">
        <v>5</v>
      </c>
      <c r="Z338" s="2">
        <v>53.31</v>
      </c>
      <c r="AA338" s="2">
        <v>53.31</v>
      </c>
      <c r="AB338" s="2">
        <v>162.35000000000002</v>
      </c>
      <c r="AC338" s="3">
        <v>5011.1400000000003</v>
      </c>
      <c r="AD338" s="3">
        <v>5011.1400000000003</v>
      </c>
      <c r="AE338" s="3">
        <v>2484.42</v>
      </c>
      <c r="AF338" s="3">
        <v>5238.6200000000008</v>
      </c>
      <c r="AG338" s="3">
        <v>15260.900000000001</v>
      </c>
      <c r="AH338" s="4">
        <v>5.1030720000000001</v>
      </c>
    </row>
    <row r="339" spans="1:34" x14ac:dyDescent="0.25">
      <c r="A339">
        <v>2017</v>
      </c>
      <c r="B339">
        <v>234</v>
      </c>
      <c r="C339" s="1">
        <v>42969</v>
      </c>
      <c r="D339" t="s">
        <v>1489</v>
      </c>
      <c r="E339">
        <v>1</v>
      </c>
      <c r="F339">
        <v>139</v>
      </c>
      <c r="G339" s="2">
        <f t="shared" si="15"/>
        <v>1.39</v>
      </c>
      <c r="H339">
        <v>34</v>
      </c>
      <c r="I339">
        <v>7</v>
      </c>
      <c r="J339">
        <v>27</v>
      </c>
      <c r="U339" s="3">
        <v>69</v>
      </c>
      <c r="V339" s="3">
        <v>11</v>
      </c>
      <c r="W339" s="3">
        <v>0</v>
      </c>
      <c r="X339" s="3">
        <v>15</v>
      </c>
      <c r="Y339" s="3">
        <v>2</v>
      </c>
      <c r="Z339" s="2">
        <v>62.57</v>
      </c>
      <c r="AA339" s="2">
        <v>62.57</v>
      </c>
      <c r="AB339" s="2">
        <v>172.5</v>
      </c>
      <c r="AC339" s="3">
        <v>5881.5800000000008</v>
      </c>
      <c r="AD339" s="3">
        <v>5881.5800000000008</v>
      </c>
      <c r="AE339" s="3">
        <v>834.72</v>
      </c>
      <c r="AF339" s="3">
        <v>4451.84</v>
      </c>
      <c r="AG339" s="3">
        <v>16215.000000000002</v>
      </c>
      <c r="AH339" s="4">
        <v>6.4905683999999999</v>
      </c>
    </row>
    <row r="340" spans="1:34" x14ac:dyDescent="0.25">
      <c r="A340">
        <v>2017</v>
      </c>
      <c r="B340">
        <v>234</v>
      </c>
      <c r="C340" s="1">
        <v>42969</v>
      </c>
      <c r="D340" t="s">
        <v>1490</v>
      </c>
      <c r="E340">
        <v>1</v>
      </c>
      <c r="F340">
        <v>144</v>
      </c>
      <c r="G340" s="2">
        <f t="shared" si="15"/>
        <v>1.44</v>
      </c>
      <c r="H340">
        <v>27</v>
      </c>
      <c r="I340">
        <v>2</v>
      </c>
      <c r="J340">
        <v>25</v>
      </c>
      <c r="U340" s="3">
        <v>29</v>
      </c>
      <c r="V340" s="3">
        <v>8</v>
      </c>
      <c r="W340" s="3">
        <v>0</v>
      </c>
      <c r="X340" s="3">
        <v>7</v>
      </c>
      <c r="Y340" s="3">
        <v>0</v>
      </c>
      <c r="Z340" s="2">
        <v>31.12</v>
      </c>
      <c r="AA340" s="2">
        <v>31.12</v>
      </c>
      <c r="AB340" s="2">
        <v>82.53</v>
      </c>
      <c r="AC340" s="3">
        <v>2925.28</v>
      </c>
      <c r="AD340" s="3">
        <v>2925.28</v>
      </c>
      <c r="AE340" s="3">
        <v>0</v>
      </c>
      <c r="AF340" s="3">
        <v>1907.26</v>
      </c>
      <c r="AG340" s="3">
        <v>7757.8200000000006</v>
      </c>
      <c r="AH340" s="4">
        <v>2.7365562000000003</v>
      </c>
    </row>
    <row r="341" spans="1:34" x14ac:dyDescent="0.25">
      <c r="A341">
        <v>2017</v>
      </c>
      <c r="B341">
        <v>234</v>
      </c>
      <c r="C341" s="1">
        <v>42969</v>
      </c>
      <c r="D341" t="s">
        <v>1491</v>
      </c>
      <c r="E341">
        <v>1</v>
      </c>
      <c r="F341">
        <v>70</v>
      </c>
      <c r="G341" s="2">
        <f t="shared" si="15"/>
        <v>0.7</v>
      </c>
      <c r="H341">
        <v>26</v>
      </c>
      <c r="I341">
        <v>7</v>
      </c>
      <c r="J341">
        <v>19</v>
      </c>
      <c r="U341" s="3">
        <v>33</v>
      </c>
      <c r="V341" s="3">
        <v>7</v>
      </c>
      <c r="W341" s="3">
        <v>0</v>
      </c>
      <c r="X341" s="3">
        <v>9</v>
      </c>
      <c r="Y341" s="3">
        <v>1</v>
      </c>
      <c r="Z341" s="2">
        <v>14.76</v>
      </c>
      <c r="AA341" s="2">
        <v>14.76</v>
      </c>
      <c r="AB341" s="2">
        <v>48.660000000000004</v>
      </c>
      <c r="AC341" s="3">
        <v>1387.44</v>
      </c>
      <c r="AD341" s="3">
        <v>1387.44</v>
      </c>
      <c r="AE341" s="3">
        <v>388.22</v>
      </c>
      <c r="AF341" s="3">
        <v>1799.1600000000003</v>
      </c>
      <c r="AG341" s="3">
        <v>4574.0400000000009</v>
      </c>
      <c r="AH341" s="4">
        <v>2.0163000000000002</v>
      </c>
    </row>
    <row r="342" spans="1:34" x14ac:dyDescent="0.25">
      <c r="A342">
        <v>2017</v>
      </c>
      <c r="B342">
        <v>234</v>
      </c>
      <c r="C342" s="1">
        <v>42969</v>
      </c>
      <c r="D342" t="s">
        <v>1492</v>
      </c>
      <c r="E342">
        <v>1</v>
      </c>
      <c r="F342">
        <v>91</v>
      </c>
      <c r="G342" s="2">
        <f t="shared" si="15"/>
        <v>0.91</v>
      </c>
      <c r="H342">
        <v>26</v>
      </c>
      <c r="I342">
        <v>5</v>
      </c>
      <c r="J342">
        <v>21</v>
      </c>
      <c r="U342" s="3">
        <v>45</v>
      </c>
      <c r="V342" s="3">
        <v>8</v>
      </c>
      <c r="W342" s="3">
        <v>0</v>
      </c>
      <c r="X342" s="3">
        <v>8</v>
      </c>
      <c r="Y342" s="3">
        <v>5</v>
      </c>
      <c r="Z342" s="2">
        <v>27.67</v>
      </c>
      <c r="AA342" s="2">
        <v>27.67</v>
      </c>
      <c r="AB342" s="2">
        <v>115.08999999999999</v>
      </c>
      <c r="AC342" s="3">
        <v>2600.98</v>
      </c>
      <c r="AD342" s="3">
        <v>2600.98</v>
      </c>
      <c r="AE342" s="3">
        <v>2093.38</v>
      </c>
      <c r="AF342" s="3">
        <v>5616.5</v>
      </c>
      <c r="AG342" s="3">
        <v>10818.46</v>
      </c>
      <c r="AH342" s="4">
        <v>3.5547040000000001</v>
      </c>
    </row>
    <row r="343" spans="1:34" x14ac:dyDescent="0.25">
      <c r="A343">
        <v>2017</v>
      </c>
      <c r="B343">
        <v>234</v>
      </c>
      <c r="C343" s="1">
        <v>42969</v>
      </c>
      <c r="D343" t="s">
        <v>1493</v>
      </c>
      <c r="E343">
        <v>1</v>
      </c>
      <c r="F343">
        <v>80</v>
      </c>
      <c r="G343" s="2">
        <f t="shared" si="15"/>
        <v>0.8</v>
      </c>
      <c r="H343">
        <v>29</v>
      </c>
      <c r="I343">
        <v>7</v>
      </c>
      <c r="J343">
        <v>22</v>
      </c>
      <c r="U343" s="3">
        <v>63</v>
      </c>
      <c r="V343" s="3">
        <v>6</v>
      </c>
      <c r="W343" s="3">
        <v>0</v>
      </c>
      <c r="X343" s="3">
        <v>18</v>
      </c>
      <c r="Y343" s="3">
        <v>3</v>
      </c>
      <c r="Z343" s="2">
        <v>37.770000000000003</v>
      </c>
      <c r="AA343" s="2">
        <v>37.770000000000003</v>
      </c>
      <c r="AB343" s="2">
        <v>126.23</v>
      </c>
      <c r="AC343" s="3">
        <v>3550.3800000000006</v>
      </c>
      <c r="AD343" s="3">
        <v>3550.3800000000006</v>
      </c>
      <c r="AE343" s="3">
        <v>626.98</v>
      </c>
      <c r="AF343" s="3">
        <v>4764.8600000000006</v>
      </c>
      <c r="AG343" s="3">
        <v>11865.620000000003</v>
      </c>
      <c r="AH343" s="4">
        <v>4.1259138000000011</v>
      </c>
    </row>
    <row r="344" spans="1:34" x14ac:dyDescent="0.25">
      <c r="A344">
        <v>2017</v>
      </c>
      <c r="B344">
        <v>234</v>
      </c>
      <c r="C344" s="1">
        <v>42969</v>
      </c>
      <c r="D344" t="s">
        <v>1494</v>
      </c>
      <c r="E344">
        <v>1</v>
      </c>
      <c r="F344">
        <v>139</v>
      </c>
      <c r="G344" s="2">
        <f t="shared" si="15"/>
        <v>1.39</v>
      </c>
      <c r="H344">
        <v>34</v>
      </c>
      <c r="I344">
        <v>6</v>
      </c>
      <c r="J344">
        <v>29</v>
      </c>
      <c r="U344" s="3">
        <v>80</v>
      </c>
      <c r="V344" s="3">
        <v>30</v>
      </c>
      <c r="W344" s="3">
        <v>0</v>
      </c>
      <c r="X344" s="3">
        <v>10</v>
      </c>
      <c r="Y344" s="3">
        <v>5</v>
      </c>
      <c r="Z344" s="2">
        <v>60.25</v>
      </c>
      <c r="AA344" s="2">
        <v>60.25</v>
      </c>
      <c r="AB344" s="2">
        <v>163.31</v>
      </c>
      <c r="AC344" s="3">
        <v>5663.5</v>
      </c>
      <c r="AD344" s="3">
        <v>5663.5</v>
      </c>
      <c r="AE344" s="3">
        <v>2171.4</v>
      </c>
      <c r="AF344" s="3">
        <v>4024.1400000000003</v>
      </c>
      <c r="AG344" s="3">
        <v>15351.14</v>
      </c>
      <c r="AH344" s="4">
        <v>7.2865134000000005</v>
      </c>
    </row>
    <row r="345" spans="1:34" x14ac:dyDescent="0.25">
      <c r="A345">
        <v>2017</v>
      </c>
      <c r="B345">
        <v>234</v>
      </c>
      <c r="C345" s="1">
        <v>42969</v>
      </c>
      <c r="D345" t="s">
        <v>1495</v>
      </c>
      <c r="E345">
        <v>1</v>
      </c>
      <c r="F345">
        <v>138</v>
      </c>
      <c r="G345" s="2">
        <f t="shared" si="15"/>
        <v>1.38</v>
      </c>
      <c r="H345">
        <v>35</v>
      </c>
      <c r="I345">
        <v>6</v>
      </c>
      <c r="J345">
        <v>29</v>
      </c>
      <c r="U345" s="3">
        <v>99</v>
      </c>
      <c r="V345" s="3">
        <v>28</v>
      </c>
      <c r="W345" s="3">
        <v>0</v>
      </c>
      <c r="X345" s="3">
        <v>8</v>
      </c>
      <c r="Y345" s="3">
        <v>3</v>
      </c>
      <c r="Z345" s="2">
        <v>67.17</v>
      </c>
      <c r="AA345" s="2">
        <v>67.17</v>
      </c>
      <c r="AB345" s="2">
        <v>166.39000000000001</v>
      </c>
      <c r="AC345" s="3">
        <v>6313.9800000000014</v>
      </c>
      <c r="AD345" s="3">
        <v>6313.9800000000014</v>
      </c>
      <c r="AE345" s="3">
        <v>1403.4200000000003</v>
      </c>
      <c r="AF345" s="3">
        <v>3012.7</v>
      </c>
      <c r="AG345" s="3">
        <v>15640.660000000003</v>
      </c>
      <c r="AH345" s="4">
        <v>7.9532271999999997</v>
      </c>
    </row>
    <row r="346" spans="1:34" x14ac:dyDescent="0.25">
      <c r="A346">
        <v>2017</v>
      </c>
      <c r="B346">
        <v>234</v>
      </c>
      <c r="C346" s="1">
        <v>42969</v>
      </c>
      <c r="D346" t="s">
        <v>1496</v>
      </c>
      <c r="E346">
        <v>1</v>
      </c>
      <c r="F346">
        <v>121</v>
      </c>
      <c r="G346" s="2">
        <f t="shared" si="15"/>
        <v>1.21</v>
      </c>
      <c r="H346">
        <v>33</v>
      </c>
      <c r="I346">
        <v>7</v>
      </c>
      <c r="J346">
        <v>26</v>
      </c>
      <c r="U346" s="3">
        <v>61</v>
      </c>
      <c r="V346" s="3">
        <v>8</v>
      </c>
      <c r="W346" s="3">
        <v>0</v>
      </c>
      <c r="X346" s="3">
        <v>8</v>
      </c>
      <c r="Y346" s="3">
        <v>5</v>
      </c>
      <c r="Z346" s="2">
        <v>47.7</v>
      </c>
      <c r="AA346" s="2">
        <v>47.7</v>
      </c>
      <c r="AB346" s="2">
        <v>139.71</v>
      </c>
      <c r="AC346" s="3">
        <v>4483.8</v>
      </c>
      <c r="AD346" s="3">
        <v>4483.8</v>
      </c>
      <c r="AE346" s="3">
        <v>1907.26</v>
      </c>
      <c r="AF346" s="3">
        <v>4165.1400000000003</v>
      </c>
      <c r="AG346" s="3">
        <v>13132.740000000002</v>
      </c>
      <c r="AH346" s="4">
        <v>5.1776892000000005</v>
      </c>
    </row>
    <row r="347" spans="1:34" x14ac:dyDescent="0.25">
      <c r="A347">
        <v>2017</v>
      </c>
      <c r="B347">
        <v>234</v>
      </c>
      <c r="C347" s="1">
        <v>42969</v>
      </c>
      <c r="D347" t="s">
        <v>1497</v>
      </c>
      <c r="E347">
        <v>1</v>
      </c>
      <c r="F347">
        <v>115</v>
      </c>
      <c r="G347" s="2">
        <f t="shared" si="15"/>
        <v>1.1499999999999999</v>
      </c>
      <c r="H347">
        <v>32</v>
      </c>
      <c r="I347">
        <v>6</v>
      </c>
      <c r="J347">
        <v>26</v>
      </c>
      <c r="U347" s="3">
        <v>61</v>
      </c>
      <c r="V347" s="3">
        <v>7</v>
      </c>
      <c r="W347" s="3">
        <v>0</v>
      </c>
      <c r="X347" s="3">
        <v>24</v>
      </c>
      <c r="Y347" s="3">
        <v>3</v>
      </c>
      <c r="Z347" s="2">
        <v>61.81</v>
      </c>
      <c r="AA347" s="2">
        <v>61.81</v>
      </c>
      <c r="AB347" s="2">
        <v>199.37</v>
      </c>
      <c r="AC347" s="3">
        <v>5810.14</v>
      </c>
      <c r="AD347" s="3">
        <v>5810.14</v>
      </c>
      <c r="AE347" s="3">
        <v>1427.86</v>
      </c>
      <c r="AF347" s="3">
        <v>7120.5</v>
      </c>
      <c r="AG347" s="3">
        <v>18740.78</v>
      </c>
      <c r="AH347" s="4">
        <v>5.5735608000000001</v>
      </c>
    </row>
    <row r="348" spans="1:34" x14ac:dyDescent="0.25">
      <c r="A348">
        <v>2017</v>
      </c>
      <c r="B348">
        <v>234</v>
      </c>
      <c r="C348" s="1">
        <v>42969</v>
      </c>
      <c r="D348" t="s">
        <v>1498</v>
      </c>
      <c r="E348">
        <v>1</v>
      </c>
      <c r="F348">
        <v>138</v>
      </c>
      <c r="G348" s="2">
        <f t="shared" si="15"/>
        <v>1.38</v>
      </c>
      <c r="H348">
        <v>35</v>
      </c>
      <c r="I348">
        <v>7</v>
      </c>
      <c r="J348">
        <v>28</v>
      </c>
      <c r="U348" s="3">
        <v>117</v>
      </c>
      <c r="V348" s="3">
        <v>16</v>
      </c>
      <c r="W348" s="3">
        <v>1</v>
      </c>
      <c r="X348" s="3">
        <v>20</v>
      </c>
      <c r="Y348" s="3">
        <v>0</v>
      </c>
      <c r="Z348" s="2">
        <v>88.57</v>
      </c>
      <c r="AA348" s="2">
        <v>88.57</v>
      </c>
      <c r="AB348" s="2">
        <v>218.87</v>
      </c>
      <c r="AC348" s="3">
        <v>8325.58</v>
      </c>
      <c r="AD348" s="3">
        <v>8325.58</v>
      </c>
      <c r="AE348" s="3">
        <v>0</v>
      </c>
      <c r="AF348" s="3">
        <v>3922.6200000000003</v>
      </c>
      <c r="AG348" s="3">
        <v>20573.78</v>
      </c>
      <c r="AH348" s="4">
        <v>8.2705900000000003</v>
      </c>
    </row>
    <row r="349" spans="1:34" x14ac:dyDescent="0.25">
      <c r="A349">
        <v>2017</v>
      </c>
      <c r="B349">
        <v>234</v>
      </c>
      <c r="C349" s="1">
        <v>42969</v>
      </c>
      <c r="D349" t="s">
        <v>1499</v>
      </c>
      <c r="E349">
        <v>1</v>
      </c>
      <c r="F349">
        <v>115</v>
      </c>
      <c r="G349" s="2">
        <f t="shared" si="15"/>
        <v>1.1499999999999999</v>
      </c>
      <c r="H349">
        <v>33</v>
      </c>
      <c r="I349">
        <v>7</v>
      </c>
      <c r="J349">
        <v>26</v>
      </c>
      <c r="U349" s="3">
        <v>92</v>
      </c>
      <c r="V349" s="3">
        <v>19</v>
      </c>
      <c r="W349" s="3">
        <v>0</v>
      </c>
      <c r="X349" s="3">
        <v>17</v>
      </c>
      <c r="Y349" s="3">
        <v>1</v>
      </c>
      <c r="Z349" s="2">
        <v>51.9</v>
      </c>
      <c r="AA349" s="2">
        <v>51.9</v>
      </c>
      <c r="AB349" s="2">
        <v>145.31</v>
      </c>
      <c r="AC349" s="3">
        <v>4878.6000000000004</v>
      </c>
      <c r="AD349" s="3">
        <v>4878.6000000000004</v>
      </c>
      <c r="AE349" s="3">
        <v>305.5</v>
      </c>
      <c r="AF349" s="3">
        <v>3901.94</v>
      </c>
      <c r="AG349" s="3">
        <v>13659.140000000001</v>
      </c>
      <c r="AH349" s="4">
        <v>6.2572698000000004</v>
      </c>
    </row>
    <row r="350" spans="1:34" x14ac:dyDescent="0.25">
      <c r="A350">
        <v>2017</v>
      </c>
      <c r="B350">
        <v>234</v>
      </c>
      <c r="C350" s="1">
        <v>42969</v>
      </c>
      <c r="D350" t="s">
        <v>1500</v>
      </c>
      <c r="E350">
        <v>1</v>
      </c>
      <c r="F350">
        <v>129</v>
      </c>
      <c r="G350" s="2">
        <f t="shared" si="15"/>
        <v>1.29</v>
      </c>
      <c r="H350">
        <v>35</v>
      </c>
      <c r="I350">
        <v>7</v>
      </c>
      <c r="J350">
        <v>28</v>
      </c>
      <c r="U350" s="3">
        <v>96</v>
      </c>
      <c r="V350" s="3">
        <v>56</v>
      </c>
      <c r="W350" s="3">
        <v>1</v>
      </c>
      <c r="X350" s="3">
        <v>13</v>
      </c>
      <c r="Y350" s="3">
        <v>6</v>
      </c>
      <c r="Z350" s="2">
        <v>98.35</v>
      </c>
      <c r="AA350" s="2">
        <v>98.35</v>
      </c>
      <c r="AB350" s="2">
        <v>265.81</v>
      </c>
      <c r="AC350" s="3">
        <v>9244.9</v>
      </c>
      <c r="AD350" s="3">
        <v>9244.9</v>
      </c>
      <c r="AE350" s="3">
        <v>2524.8399999999997</v>
      </c>
      <c r="AF350" s="3">
        <v>6496.34</v>
      </c>
      <c r="AG350" s="3">
        <v>24986.14</v>
      </c>
      <c r="AH350" s="4">
        <v>10.127409600000002</v>
      </c>
    </row>
    <row r="351" spans="1:34" x14ac:dyDescent="0.25">
      <c r="A351">
        <v>2017</v>
      </c>
      <c r="B351">
        <v>234</v>
      </c>
      <c r="C351" s="1">
        <v>42969</v>
      </c>
      <c r="D351" t="s">
        <v>1501</v>
      </c>
      <c r="E351">
        <v>1</v>
      </c>
      <c r="F351">
        <v>163</v>
      </c>
      <c r="G351" s="2">
        <f t="shared" si="15"/>
        <v>1.63</v>
      </c>
      <c r="H351">
        <v>35</v>
      </c>
      <c r="I351">
        <v>6</v>
      </c>
      <c r="J351">
        <v>29</v>
      </c>
      <c r="U351" s="3">
        <v>85</v>
      </c>
      <c r="V351" s="3">
        <v>7</v>
      </c>
      <c r="W351" s="3">
        <v>0</v>
      </c>
      <c r="X351" s="3">
        <v>12</v>
      </c>
      <c r="Y351" s="3">
        <v>1</v>
      </c>
      <c r="Z351" s="2">
        <v>68.83</v>
      </c>
      <c r="AA351" s="2">
        <v>68.83</v>
      </c>
      <c r="AB351" s="2">
        <v>177.62</v>
      </c>
      <c r="AC351" s="3">
        <v>6470.02</v>
      </c>
      <c r="AD351" s="3">
        <v>6470.02</v>
      </c>
      <c r="AE351" s="3">
        <v>641.08000000000015</v>
      </c>
      <c r="AF351" s="3">
        <v>3756.2400000000002</v>
      </c>
      <c r="AG351" s="3">
        <v>16696.280000000002</v>
      </c>
      <c r="AH351" s="4">
        <v>7.4470559999999999</v>
      </c>
    </row>
    <row r="352" spans="1:34" x14ac:dyDescent="0.25">
      <c r="A352">
        <v>2017</v>
      </c>
      <c r="B352">
        <v>234</v>
      </c>
      <c r="C352" s="1">
        <v>42969</v>
      </c>
      <c r="D352" t="s">
        <v>1502</v>
      </c>
      <c r="E352">
        <v>1</v>
      </c>
      <c r="F352">
        <v>164</v>
      </c>
      <c r="G352" s="2">
        <f t="shared" si="15"/>
        <v>1.64</v>
      </c>
      <c r="H352">
        <v>37</v>
      </c>
      <c r="I352">
        <v>7</v>
      </c>
      <c r="J352">
        <v>30</v>
      </c>
      <c r="U352" s="3">
        <v>84</v>
      </c>
      <c r="V352" s="3">
        <v>41</v>
      </c>
      <c r="W352" s="3">
        <v>2</v>
      </c>
      <c r="X352" s="3">
        <v>5</v>
      </c>
      <c r="Y352" s="3">
        <v>2</v>
      </c>
      <c r="Z352" s="2">
        <v>105.13</v>
      </c>
      <c r="AA352" s="2">
        <v>105.13</v>
      </c>
      <c r="AB352" s="2">
        <v>225.69</v>
      </c>
      <c r="AC352" s="3">
        <v>9882.2200000000012</v>
      </c>
      <c r="AD352" s="3">
        <v>9882.2200000000012</v>
      </c>
      <c r="AE352" s="3">
        <v>709.69999999999993</v>
      </c>
      <c r="AF352" s="3">
        <v>1450.42</v>
      </c>
      <c r="AG352" s="3">
        <v>21214.86</v>
      </c>
      <c r="AH352" s="4">
        <v>8.8838084000000013</v>
      </c>
    </row>
    <row r="353" spans="1:34" x14ac:dyDescent="0.25">
      <c r="A353">
        <v>2017</v>
      </c>
      <c r="B353">
        <v>234</v>
      </c>
      <c r="C353" s="1">
        <v>42969</v>
      </c>
      <c r="D353" t="s">
        <v>1503</v>
      </c>
      <c r="E353">
        <v>1</v>
      </c>
      <c r="F353">
        <v>132</v>
      </c>
      <c r="G353" s="2">
        <f t="shared" si="15"/>
        <v>1.32</v>
      </c>
      <c r="H353">
        <v>32</v>
      </c>
      <c r="I353">
        <v>6</v>
      </c>
      <c r="J353">
        <v>26</v>
      </c>
      <c r="U353" s="3">
        <v>39</v>
      </c>
      <c r="V353" s="3">
        <v>9</v>
      </c>
      <c r="W353" s="3">
        <v>0</v>
      </c>
      <c r="X353" s="3">
        <v>8</v>
      </c>
      <c r="Y353" s="3">
        <v>1</v>
      </c>
      <c r="Z353" s="2">
        <v>22.09</v>
      </c>
      <c r="AA353" s="2">
        <v>36.630000000000003</v>
      </c>
      <c r="AB353" s="2">
        <v>83.320000000000007</v>
      </c>
      <c r="AC353" s="3">
        <v>2076.46</v>
      </c>
      <c r="AD353" s="3">
        <v>3443.2200000000003</v>
      </c>
      <c r="AE353" s="3">
        <v>324.30000000000007</v>
      </c>
      <c r="AF353" s="3">
        <v>2312.3999999999996</v>
      </c>
      <c r="AG353" s="3">
        <v>7832.08</v>
      </c>
      <c r="AH353" s="4">
        <v>3.7752938</v>
      </c>
    </row>
    <row r="354" spans="1:34" x14ac:dyDescent="0.25">
      <c r="A354">
        <v>2017</v>
      </c>
      <c r="B354">
        <v>234</v>
      </c>
      <c r="C354" s="1">
        <v>42969</v>
      </c>
      <c r="D354" t="s">
        <v>1504</v>
      </c>
      <c r="E354">
        <v>1</v>
      </c>
      <c r="F354">
        <v>123</v>
      </c>
      <c r="G354" s="2">
        <f t="shared" si="15"/>
        <v>1.23</v>
      </c>
      <c r="H354">
        <v>36</v>
      </c>
      <c r="I354">
        <v>8</v>
      </c>
      <c r="J354">
        <v>28</v>
      </c>
      <c r="U354" s="3">
        <v>74</v>
      </c>
      <c r="V354" s="3">
        <v>30</v>
      </c>
      <c r="W354" s="3">
        <v>0</v>
      </c>
      <c r="X354" s="3">
        <v>13</v>
      </c>
      <c r="Y354" s="3">
        <v>1</v>
      </c>
      <c r="Z354" s="2">
        <v>40.020000000000003</v>
      </c>
      <c r="AA354" s="2">
        <v>66.959999999999994</v>
      </c>
      <c r="AB354" s="2">
        <v>136.53</v>
      </c>
      <c r="AC354" s="3">
        <v>3761.88</v>
      </c>
      <c r="AD354" s="3">
        <v>6294.24</v>
      </c>
      <c r="AE354" s="3">
        <v>409.84</v>
      </c>
      <c r="AF354" s="3">
        <v>2777.7</v>
      </c>
      <c r="AG354" s="3">
        <v>12833.82</v>
      </c>
      <c r="AH354" s="4">
        <v>6.0081040000000012</v>
      </c>
    </row>
    <row r="355" spans="1:34" x14ac:dyDescent="0.25">
      <c r="A355">
        <v>2017</v>
      </c>
      <c r="B355">
        <v>234</v>
      </c>
      <c r="C355" s="1">
        <v>42969</v>
      </c>
      <c r="D355" t="s">
        <v>1505</v>
      </c>
      <c r="E355">
        <v>1</v>
      </c>
      <c r="F355">
        <v>163</v>
      </c>
      <c r="G355" s="2">
        <f t="shared" si="15"/>
        <v>1.63</v>
      </c>
      <c r="H355">
        <v>35</v>
      </c>
      <c r="I355">
        <v>7</v>
      </c>
      <c r="J355">
        <v>28</v>
      </c>
      <c r="U355" s="3">
        <v>46</v>
      </c>
      <c r="V355" s="3">
        <v>16</v>
      </c>
      <c r="W355" s="3">
        <v>1</v>
      </c>
      <c r="X355" s="3">
        <v>5</v>
      </c>
      <c r="Y355" s="3">
        <v>1</v>
      </c>
      <c r="Z355" s="2">
        <v>30.02</v>
      </c>
      <c r="AA355" s="2">
        <v>62.96</v>
      </c>
      <c r="AB355" s="2">
        <v>107.88</v>
      </c>
      <c r="AC355" s="3">
        <v>2821.88</v>
      </c>
      <c r="AD355" s="3">
        <v>5918.24</v>
      </c>
      <c r="AE355" s="3">
        <v>561.18000000000006</v>
      </c>
      <c r="AF355" s="3">
        <v>1400.6</v>
      </c>
      <c r="AG355" s="3">
        <v>10140.719999999999</v>
      </c>
      <c r="AH355" s="4">
        <v>4.7357952000000001</v>
      </c>
    </row>
    <row r="356" spans="1:34" x14ac:dyDescent="0.25">
      <c r="A356">
        <v>2017</v>
      </c>
      <c r="B356">
        <v>234</v>
      </c>
      <c r="C356" s="1">
        <v>42969</v>
      </c>
      <c r="D356" t="s">
        <v>1506</v>
      </c>
      <c r="E356">
        <v>1</v>
      </c>
      <c r="F356">
        <v>115</v>
      </c>
      <c r="G356" s="2">
        <f t="shared" si="15"/>
        <v>1.1499999999999999</v>
      </c>
      <c r="H356">
        <v>32</v>
      </c>
      <c r="I356">
        <v>7</v>
      </c>
      <c r="J356">
        <v>25</v>
      </c>
      <c r="U356" s="3">
        <v>51</v>
      </c>
      <c r="V356" s="3">
        <v>4</v>
      </c>
      <c r="W356" s="3">
        <v>2</v>
      </c>
      <c r="X356" s="3">
        <v>15</v>
      </c>
      <c r="Y356" s="3">
        <v>2</v>
      </c>
      <c r="Z356" s="2">
        <v>27.24</v>
      </c>
      <c r="AA356" s="2">
        <v>46.17</v>
      </c>
      <c r="AB356" s="2">
        <v>108.19999999999999</v>
      </c>
      <c r="AC356" s="3">
        <v>2560.56</v>
      </c>
      <c r="AD356" s="3">
        <v>4339.9800000000005</v>
      </c>
      <c r="AE356" s="3">
        <v>378.82000000000005</v>
      </c>
      <c r="AF356" s="3">
        <v>3270.26</v>
      </c>
      <c r="AG356" s="3">
        <v>10170.800000000001</v>
      </c>
      <c r="AH356" s="4">
        <v>4.4449122000000001</v>
      </c>
    </row>
    <row r="357" spans="1:34" x14ac:dyDescent="0.25">
      <c r="A357">
        <v>2017</v>
      </c>
      <c r="B357">
        <v>234</v>
      </c>
      <c r="C357" s="1">
        <v>42969</v>
      </c>
      <c r="D357" t="s">
        <v>1507</v>
      </c>
      <c r="E357">
        <v>1</v>
      </c>
      <c r="F357">
        <v>110</v>
      </c>
      <c r="G357" s="2">
        <f t="shared" si="15"/>
        <v>1.1000000000000001</v>
      </c>
      <c r="H357">
        <v>32</v>
      </c>
      <c r="I357">
        <v>7</v>
      </c>
      <c r="J357">
        <v>25</v>
      </c>
      <c r="U357" s="3">
        <v>73</v>
      </c>
      <c r="V357" s="3">
        <v>6</v>
      </c>
      <c r="W357" s="3">
        <v>0</v>
      </c>
      <c r="X357" s="3">
        <v>13</v>
      </c>
      <c r="Y357" s="3">
        <v>0</v>
      </c>
      <c r="Z357" s="2">
        <v>25.98</v>
      </c>
      <c r="AA357" s="2">
        <v>42.3</v>
      </c>
      <c r="AB357" s="2">
        <v>95.94</v>
      </c>
      <c r="AC357" s="3">
        <v>2442.1200000000003</v>
      </c>
      <c r="AD357" s="3">
        <v>3976.2</v>
      </c>
      <c r="AE357" s="3">
        <v>0</v>
      </c>
      <c r="AF357" s="3">
        <v>2600.04</v>
      </c>
      <c r="AG357" s="3">
        <v>9018.36</v>
      </c>
      <c r="AH357" s="4">
        <v>3.9108136</v>
      </c>
    </row>
    <row r="358" spans="1:34" x14ac:dyDescent="0.25">
      <c r="A358">
        <v>2017</v>
      </c>
      <c r="B358">
        <v>234</v>
      </c>
      <c r="C358" s="1">
        <v>42969</v>
      </c>
      <c r="D358" t="s">
        <v>1508</v>
      </c>
      <c r="E358">
        <v>1</v>
      </c>
      <c r="F358">
        <v>136</v>
      </c>
      <c r="G358" s="2">
        <f t="shared" si="15"/>
        <v>1.36</v>
      </c>
      <c r="H358">
        <v>37</v>
      </c>
      <c r="I358">
        <v>9</v>
      </c>
      <c r="J358">
        <v>28</v>
      </c>
      <c r="U358" s="3">
        <v>45</v>
      </c>
      <c r="V358" s="3">
        <v>16</v>
      </c>
      <c r="W358" s="3">
        <v>1</v>
      </c>
      <c r="X358" s="3">
        <v>12</v>
      </c>
      <c r="Y358" s="3">
        <v>2</v>
      </c>
      <c r="Z358" s="2">
        <v>25.3</v>
      </c>
      <c r="AA358" s="2">
        <v>41.65</v>
      </c>
      <c r="AB358" s="2">
        <v>96.33</v>
      </c>
      <c r="AC358" s="3">
        <v>2378.1999999999998</v>
      </c>
      <c r="AD358" s="3">
        <v>3915.1000000000004</v>
      </c>
      <c r="AE358" s="3">
        <v>383.52000000000004</v>
      </c>
      <c r="AF358" s="3">
        <v>2761.7200000000003</v>
      </c>
      <c r="AG358" s="3">
        <v>9055.02</v>
      </c>
      <c r="AH358" s="4">
        <v>3.9490809999999996</v>
      </c>
    </row>
    <row r="359" spans="1:34" x14ac:dyDescent="0.25">
      <c r="A359">
        <v>2017</v>
      </c>
      <c r="B359">
        <v>234</v>
      </c>
      <c r="C359" s="1">
        <v>42969</v>
      </c>
      <c r="D359" t="s">
        <v>1509</v>
      </c>
      <c r="E359">
        <v>1</v>
      </c>
      <c r="F359">
        <v>102</v>
      </c>
      <c r="G359" s="2">
        <f t="shared" si="15"/>
        <v>1.02</v>
      </c>
      <c r="H359">
        <v>32</v>
      </c>
      <c r="I359">
        <v>7</v>
      </c>
      <c r="J359">
        <v>25</v>
      </c>
      <c r="U359" s="3">
        <v>64</v>
      </c>
      <c r="V359" s="3">
        <v>25</v>
      </c>
      <c r="W359" s="3">
        <v>0</v>
      </c>
      <c r="X359" s="3">
        <v>10</v>
      </c>
      <c r="Y359" s="3">
        <v>4</v>
      </c>
      <c r="Z359" s="2">
        <v>33.950000000000003</v>
      </c>
      <c r="AA359" s="2">
        <v>46.95</v>
      </c>
      <c r="AB359" s="2">
        <v>114.63</v>
      </c>
      <c r="AC359" s="3">
        <v>3191.3</v>
      </c>
      <c r="AD359" s="3">
        <v>4413.3</v>
      </c>
      <c r="AE359" s="3">
        <v>1659.1</v>
      </c>
      <c r="AF359" s="3">
        <v>3170.6200000000008</v>
      </c>
      <c r="AG359" s="3">
        <v>10775.220000000001</v>
      </c>
      <c r="AH359" s="4">
        <v>4.9796594000000001</v>
      </c>
    </row>
    <row r="360" spans="1:34" x14ac:dyDescent="0.25">
      <c r="A360">
        <v>2017</v>
      </c>
      <c r="B360">
        <v>234</v>
      </c>
      <c r="C360" s="1">
        <v>42969</v>
      </c>
      <c r="D360" t="s">
        <v>1510</v>
      </c>
      <c r="E360">
        <v>1</v>
      </c>
      <c r="F360">
        <v>76</v>
      </c>
      <c r="G360" s="2">
        <f t="shared" si="15"/>
        <v>0.76</v>
      </c>
      <c r="H360">
        <v>29</v>
      </c>
      <c r="I360">
        <v>7</v>
      </c>
      <c r="J360">
        <v>22</v>
      </c>
      <c r="U360" s="3">
        <v>40</v>
      </c>
      <c r="V360" s="3">
        <v>9</v>
      </c>
      <c r="W360" s="3">
        <v>0</v>
      </c>
      <c r="X360" s="3">
        <v>9</v>
      </c>
      <c r="Y360" s="3">
        <v>1</v>
      </c>
      <c r="Z360" s="2">
        <v>17.32</v>
      </c>
      <c r="AA360" s="2">
        <v>19.95</v>
      </c>
      <c r="AB360" s="2">
        <v>60.83</v>
      </c>
      <c r="AC360" s="3">
        <v>1628.0799999999997</v>
      </c>
      <c r="AD360" s="3">
        <v>1875.3</v>
      </c>
      <c r="AE360" s="3">
        <v>365.66</v>
      </c>
      <c r="AF360" s="3">
        <v>2214.6400000000003</v>
      </c>
      <c r="AG360" s="3">
        <v>5718.02</v>
      </c>
      <c r="AH360" s="4">
        <v>2.3336722000000001</v>
      </c>
    </row>
    <row r="361" spans="1:34" x14ac:dyDescent="0.25">
      <c r="A361">
        <v>2017</v>
      </c>
      <c r="B361">
        <v>234</v>
      </c>
      <c r="C361" s="1">
        <v>42969</v>
      </c>
      <c r="D361" t="s">
        <v>1511</v>
      </c>
      <c r="E361">
        <v>1</v>
      </c>
      <c r="F361">
        <v>88</v>
      </c>
      <c r="G361" s="2">
        <f t="shared" si="15"/>
        <v>0.88</v>
      </c>
      <c r="H361">
        <v>30</v>
      </c>
      <c r="I361">
        <v>7</v>
      </c>
      <c r="J361">
        <v>23</v>
      </c>
      <c r="U361" s="3">
        <v>43</v>
      </c>
      <c r="V361" s="3">
        <v>13</v>
      </c>
      <c r="W361" s="3">
        <v>0</v>
      </c>
      <c r="X361" s="3">
        <v>5</v>
      </c>
      <c r="Y361" s="3">
        <v>3</v>
      </c>
      <c r="Z361" s="2">
        <v>19</v>
      </c>
      <c r="AA361" s="2">
        <v>20.149999999999999</v>
      </c>
      <c r="AB361" s="2">
        <v>60.99</v>
      </c>
      <c r="AC361" s="3">
        <v>1786</v>
      </c>
      <c r="AD361" s="3">
        <v>1894.1</v>
      </c>
      <c r="AE361" s="3">
        <v>966.31999999999994</v>
      </c>
      <c r="AF361" s="3">
        <v>2052.9599999999996</v>
      </c>
      <c r="AG361" s="3">
        <v>5733.0599999999995</v>
      </c>
      <c r="AH361" s="4">
        <v>2.7058934000000003</v>
      </c>
    </row>
    <row r="362" spans="1:34" x14ac:dyDescent="0.25">
      <c r="A362">
        <v>2017</v>
      </c>
      <c r="B362">
        <v>234</v>
      </c>
      <c r="C362" s="1">
        <v>42969</v>
      </c>
      <c r="D362" t="s">
        <v>1512</v>
      </c>
      <c r="E362">
        <v>1</v>
      </c>
      <c r="F362">
        <v>119</v>
      </c>
      <c r="G362" s="2">
        <f t="shared" si="15"/>
        <v>1.19</v>
      </c>
      <c r="H362">
        <v>31</v>
      </c>
      <c r="I362">
        <v>6</v>
      </c>
      <c r="J362">
        <v>25</v>
      </c>
      <c r="U362" s="3">
        <v>83</v>
      </c>
      <c r="V362" s="3">
        <v>32</v>
      </c>
      <c r="W362" s="3">
        <v>1</v>
      </c>
      <c r="X362" s="3">
        <v>8</v>
      </c>
      <c r="Y362" s="3">
        <v>5</v>
      </c>
      <c r="Z362" s="2">
        <v>44.58</v>
      </c>
      <c r="AA362" s="2">
        <v>56.82</v>
      </c>
      <c r="AB362" s="2">
        <v>128.82</v>
      </c>
      <c r="AC362" s="3">
        <v>4190.5200000000004</v>
      </c>
      <c r="AD362" s="3">
        <v>5341.08</v>
      </c>
      <c r="AE362" s="3">
        <v>1769.0800000000002</v>
      </c>
      <c r="AF362" s="3">
        <v>2577.4800000000005</v>
      </c>
      <c r="AG362" s="3">
        <v>12109.080000000002</v>
      </c>
      <c r="AH362" s="4">
        <v>7.6532074000000003</v>
      </c>
    </row>
    <row r="363" spans="1:34" x14ac:dyDescent="0.25">
      <c r="A363">
        <v>2017</v>
      </c>
      <c r="B363">
        <v>234</v>
      </c>
      <c r="C363" s="1">
        <v>42969</v>
      </c>
      <c r="D363" t="s">
        <v>1513</v>
      </c>
      <c r="E363">
        <v>1</v>
      </c>
      <c r="F363">
        <v>142</v>
      </c>
      <c r="G363" s="2">
        <f t="shared" si="15"/>
        <v>1.42</v>
      </c>
      <c r="H363">
        <v>35</v>
      </c>
      <c r="I363">
        <v>7</v>
      </c>
      <c r="J363">
        <v>28</v>
      </c>
      <c r="U363" s="3">
        <v>87</v>
      </c>
      <c r="V363" s="3">
        <v>36</v>
      </c>
      <c r="W363" s="3">
        <v>1</v>
      </c>
      <c r="X363" s="3">
        <v>15</v>
      </c>
      <c r="Y363" s="3">
        <v>0</v>
      </c>
      <c r="Z363" s="2">
        <v>47.9</v>
      </c>
      <c r="AA363" s="2">
        <v>71.17</v>
      </c>
      <c r="AB363" s="2">
        <v>154.89999999999998</v>
      </c>
      <c r="AC363" s="3">
        <v>4502.6000000000004</v>
      </c>
      <c r="AD363" s="3">
        <v>6689.98</v>
      </c>
      <c r="AE363" s="3">
        <v>0</v>
      </c>
      <c r="AF363" s="3">
        <v>3368.0200000000004</v>
      </c>
      <c r="AG363" s="3">
        <v>14560.6</v>
      </c>
      <c r="AH363" s="4">
        <v>8.0340389999999999</v>
      </c>
    </row>
    <row r="364" spans="1:34" x14ac:dyDescent="0.25">
      <c r="A364">
        <v>2017</v>
      </c>
      <c r="B364">
        <v>234</v>
      </c>
      <c r="C364" s="1">
        <v>42969</v>
      </c>
      <c r="D364" t="s">
        <v>1514</v>
      </c>
      <c r="E364">
        <v>1</v>
      </c>
      <c r="F364">
        <v>124</v>
      </c>
      <c r="G364" s="2">
        <f t="shared" si="15"/>
        <v>1.24</v>
      </c>
      <c r="H364">
        <v>30</v>
      </c>
      <c r="I364">
        <v>6</v>
      </c>
      <c r="J364">
        <v>24</v>
      </c>
      <c r="U364" s="3">
        <v>53</v>
      </c>
      <c r="V364" s="3">
        <v>8</v>
      </c>
      <c r="W364" s="3">
        <v>0</v>
      </c>
      <c r="X364" s="3">
        <v>11</v>
      </c>
      <c r="Y364" s="3">
        <v>6</v>
      </c>
      <c r="Z364" s="2">
        <v>28.5</v>
      </c>
      <c r="AA364" s="2">
        <v>45.75</v>
      </c>
      <c r="AB364" s="2">
        <v>132.56</v>
      </c>
      <c r="AC364" s="3">
        <v>2679.0000000000005</v>
      </c>
      <c r="AD364" s="3">
        <v>4300.5</v>
      </c>
      <c r="AE364" s="3">
        <v>2022.8800000000003</v>
      </c>
      <c r="AF364" s="3">
        <v>5481.14</v>
      </c>
      <c r="AG364" s="3">
        <v>12460.64</v>
      </c>
      <c r="AH364" s="4">
        <v>4.5951430000000002</v>
      </c>
    </row>
    <row r="365" spans="1:34" x14ac:dyDescent="0.25">
      <c r="A365">
        <v>2017</v>
      </c>
      <c r="B365">
        <v>234</v>
      </c>
      <c r="C365" s="1">
        <v>42969</v>
      </c>
      <c r="D365" t="s">
        <v>1515</v>
      </c>
      <c r="E365">
        <v>1</v>
      </c>
      <c r="F365">
        <v>74</v>
      </c>
      <c r="G365" s="2">
        <f t="shared" si="15"/>
        <v>0.74</v>
      </c>
      <c r="H365">
        <v>26</v>
      </c>
      <c r="I365">
        <v>7</v>
      </c>
      <c r="J365">
        <v>19</v>
      </c>
      <c r="U365" s="3">
        <v>32</v>
      </c>
      <c r="V365" s="3">
        <v>1</v>
      </c>
      <c r="W365" s="3">
        <v>0</v>
      </c>
      <c r="X365" s="3">
        <v>5</v>
      </c>
      <c r="Y365" s="3">
        <v>5</v>
      </c>
      <c r="Z365" s="2">
        <v>15.85</v>
      </c>
      <c r="AA365" s="2">
        <v>20.86</v>
      </c>
      <c r="AB365" s="2">
        <v>73.820000000000007</v>
      </c>
      <c r="AC365" s="3">
        <v>1489.9</v>
      </c>
      <c r="AD365" s="3">
        <v>1960.8400000000001</v>
      </c>
      <c r="AE365" s="3">
        <v>1925.1200000000001</v>
      </c>
      <c r="AF365" s="3">
        <v>3488.3399999999997</v>
      </c>
      <c r="AG365" s="3">
        <v>6939.08</v>
      </c>
      <c r="AH365" s="4">
        <v>2.1482665999999999</v>
      </c>
    </row>
    <row r="366" spans="1:34" x14ac:dyDescent="0.25">
      <c r="A366">
        <v>2017</v>
      </c>
      <c r="B366">
        <v>234</v>
      </c>
      <c r="C366" s="1">
        <v>42969</v>
      </c>
      <c r="D366" t="s">
        <v>1516</v>
      </c>
      <c r="E366">
        <v>1</v>
      </c>
      <c r="F366">
        <v>130</v>
      </c>
      <c r="G366" s="2">
        <f t="shared" si="15"/>
        <v>1.3</v>
      </c>
      <c r="H366">
        <v>35</v>
      </c>
      <c r="I366">
        <v>6</v>
      </c>
      <c r="J366">
        <v>29</v>
      </c>
      <c r="U366" s="3">
        <v>64</v>
      </c>
      <c r="V366" s="3">
        <v>14</v>
      </c>
      <c r="W366" s="3">
        <v>1</v>
      </c>
      <c r="X366" s="3">
        <v>14</v>
      </c>
      <c r="Y366" s="3">
        <v>4</v>
      </c>
      <c r="Z366" s="2">
        <v>30.63</v>
      </c>
      <c r="AA366" s="2">
        <v>51.06</v>
      </c>
      <c r="AB366" s="2">
        <v>129.94</v>
      </c>
      <c r="AC366" s="3">
        <v>2879.2200000000003</v>
      </c>
      <c r="AD366" s="3">
        <v>4799.6400000000003</v>
      </c>
      <c r="AE366" s="3">
        <v>1498.36</v>
      </c>
      <c r="AF366" s="3">
        <v>4535.4999999999991</v>
      </c>
      <c r="AG366" s="3">
        <v>12214.36</v>
      </c>
      <c r="AH366" s="4">
        <v>5.0363601999999998</v>
      </c>
    </row>
    <row r="367" spans="1:34" x14ac:dyDescent="0.25">
      <c r="A367">
        <v>2017</v>
      </c>
      <c r="B367">
        <v>234</v>
      </c>
      <c r="C367" s="1">
        <v>42969</v>
      </c>
      <c r="D367" t="s">
        <v>1517</v>
      </c>
      <c r="E367">
        <v>1</v>
      </c>
      <c r="F367">
        <v>147</v>
      </c>
      <c r="G367" s="2">
        <f t="shared" si="15"/>
        <v>1.47</v>
      </c>
      <c r="H367">
        <v>32</v>
      </c>
      <c r="I367">
        <v>7</v>
      </c>
      <c r="J367">
        <v>25</v>
      </c>
      <c r="U367" s="3">
        <v>29</v>
      </c>
      <c r="V367" s="3">
        <v>16</v>
      </c>
      <c r="W367" s="3">
        <v>0</v>
      </c>
      <c r="X367" s="3">
        <v>5</v>
      </c>
      <c r="Y367" s="3">
        <v>0</v>
      </c>
      <c r="Z367" s="2">
        <v>19.559999999999999</v>
      </c>
      <c r="AA367" s="2">
        <v>33.58</v>
      </c>
      <c r="AB367" s="2">
        <v>65.34</v>
      </c>
      <c r="AC367" s="3">
        <v>1838.6399999999996</v>
      </c>
      <c r="AD367" s="3">
        <v>3156.52</v>
      </c>
      <c r="AE367" s="3">
        <v>0</v>
      </c>
      <c r="AF367" s="3">
        <v>1146.8</v>
      </c>
      <c r="AG367" s="3">
        <v>6141.96</v>
      </c>
      <c r="AH367" s="4">
        <v>3.4553272000000002</v>
      </c>
    </row>
    <row r="368" spans="1:34" x14ac:dyDescent="0.25">
      <c r="A368">
        <v>2017</v>
      </c>
      <c r="B368">
        <v>234</v>
      </c>
      <c r="C368" s="1">
        <v>42969</v>
      </c>
      <c r="D368" t="s">
        <v>1518</v>
      </c>
      <c r="E368">
        <v>1</v>
      </c>
      <c r="F368">
        <v>133</v>
      </c>
      <c r="G368" s="2">
        <f t="shared" si="15"/>
        <v>1.33</v>
      </c>
      <c r="H368">
        <v>32</v>
      </c>
      <c r="I368">
        <v>6</v>
      </c>
      <c r="J368">
        <v>26</v>
      </c>
      <c r="U368" s="3">
        <v>52</v>
      </c>
      <c r="V368" s="3">
        <v>20</v>
      </c>
      <c r="W368" s="3">
        <v>0</v>
      </c>
      <c r="X368" s="3">
        <v>11</v>
      </c>
      <c r="Y368" s="3">
        <v>1</v>
      </c>
      <c r="Z368" s="2">
        <v>27.26</v>
      </c>
      <c r="AA368" s="2">
        <v>41.46</v>
      </c>
      <c r="AB368" s="2">
        <v>100.11</v>
      </c>
      <c r="AC368" s="3">
        <v>2562.44</v>
      </c>
      <c r="AD368" s="3">
        <v>3897.2400000000007</v>
      </c>
      <c r="AE368" s="3">
        <v>418.3</v>
      </c>
      <c r="AF368" s="3">
        <v>2950.6599999999994</v>
      </c>
      <c r="AG368" s="3">
        <v>9410.34</v>
      </c>
      <c r="AH368" s="4">
        <v>4.7775499999999997</v>
      </c>
    </row>
    <row r="369" spans="1:34" x14ac:dyDescent="0.25">
      <c r="A369">
        <v>2017</v>
      </c>
      <c r="B369">
        <v>234</v>
      </c>
      <c r="C369" s="1">
        <v>42969</v>
      </c>
      <c r="D369" t="s">
        <v>1519</v>
      </c>
      <c r="E369">
        <v>1</v>
      </c>
      <c r="F369">
        <v>124</v>
      </c>
      <c r="G369" s="2">
        <f t="shared" si="15"/>
        <v>1.24</v>
      </c>
      <c r="H369">
        <v>35</v>
      </c>
      <c r="I369">
        <v>9</v>
      </c>
      <c r="J369">
        <v>26</v>
      </c>
      <c r="U369" s="3">
        <v>55</v>
      </c>
      <c r="V369" s="3">
        <v>4</v>
      </c>
      <c r="W369" s="3">
        <v>2</v>
      </c>
      <c r="X369" s="3">
        <v>8</v>
      </c>
      <c r="Y369" s="3">
        <v>1</v>
      </c>
      <c r="Z369" s="2">
        <v>23.49</v>
      </c>
      <c r="AA369" s="2">
        <v>35.14</v>
      </c>
      <c r="AB369" s="2">
        <v>95.14</v>
      </c>
      <c r="AC369" s="3">
        <v>2208.06</v>
      </c>
      <c r="AD369" s="3">
        <v>3303.16</v>
      </c>
      <c r="AE369" s="3">
        <v>575.28000000000009</v>
      </c>
      <c r="AF369" s="3">
        <v>3431.94</v>
      </c>
      <c r="AG369" s="3">
        <v>8943.16</v>
      </c>
      <c r="AH369" s="4">
        <v>3.8597622</v>
      </c>
    </row>
    <row r="370" spans="1:34" x14ac:dyDescent="0.25">
      <c r="A370">
        <v>2017</v>
      </c>
      <c r="B370">
        <v>234</v>
      </c>
      <c r="C370" s="1">
        <v>42969</v>
      </c>
      <c r="D370" t="s">
        <v>1520</v>
      </c>
      <c r="E370">
        <v>1</v>
      </c>
      <c r="F370">
        <v>75</v>
      </c>
      <c r="G370" s="2">
        <f t="shared" si="15"/>
        <v>0.75</v>
      </c>
      <c r="H370">
        <v>29</v>
      </c>
      <c r="I370">
        <v>8</v>
      </c>
      <c r="J370">
        <v>21</v>
      </c>
      <c r="U370" s="3">
        <v>45</v>
      </c>
      <c r="V370" s="3">
        <v>4</v>
      </c>
      <c r="W370" s="3">
        <v>1</v>
      </c>
      <c r="X370" s="3">
        <v>11</v>
      </c>
      <c r="Y370" s="3">
        <v>0</v>
      </c>
      <c r="Z370" s="2">
        <v>20.03</v>
      </c>
      <c r="AA370" s="2">
        <v>19.190000000000001</v>
      </c>
      <c r="AB370" s="2">
        <v>64.16</v>
      </c>
      <c r="AC370" s="3">
        <v>1882.8200000000004</v>
      </c>
      <c r="AD370" s="3">
        <v>1803.8600000000001</v>
      </c>
      <c r="AE370" s="3">
        <v>0</v>
      </c>
      <c r="AF370" s="3">
        <v>2344.3599999999997</v>
      </c>
      <c r="AG370" s="3">
        <v>6031.04</v>
      </c>
      <c r="AH370" s="4">
        <v>2.5001744000000006</v>
      </c>
    </row>
    <row r="371" spans="1:34" x14ac:dyDescent="0.25">
      <c r="A371">
        <v>2017</v>
      </c>
      <c r="B371">
        <v>234</v>
      </c>
      <c r="C371" s="1">
        <v>42969</v>
      </c>
      <c r="D371" t="s">
        <v>1521</v>
      </c>
      <c r="E371">
        <v>1</v>
      </c>
      <c r="F371">
        <v>112</v>
      </c>
      <c r="G371" s="2">
        <f t="shared" si="15"/>
        <v>1.1200000000000001</v>
      </c>
      <c r="H371">
        <v>34</v>
      </c>
      <c r="I371">
        <v>7</v>
      </c>
      <c r="J371">
        <v>27</v>
      </c>
      <c r="U371" s="3">
        <v>86</v>
      </c>
      <c r="V371" s="3">
        <v>23</v>
      </c>
      <c r="W371" s="3">
        <v>1</v>
      </c>
      <c r="X371" s="3">
        <v>18</v>
      </c>
      <c r="Y371" s="3">
        <v>4</v>
      </c>
      <c r="Z371" s="2">
        <v>45.92</v>
      </c>
      <c r="AA371" s="2">
        <v>60.46</v>
      </c>
      <c r="AB371" s="2">
        <v>166.904</v>
      </c>
      <c r="AC371" s="3">
        <v>4316.4800000000005</v>
      </c>
      <c r="AD371" s="3">
        <v>5683.2400000000007</v>
      </c>
      <c r="AE371" s="3">
        <v>1253.396</v>
      </c>
      <c r="AF371" s="3">
        <v>5689.2560000000003</v>
      </c>
      <c r="AG371" s="3">
        <v>15688.976000000002</v>
      </c>
      <c r="AH371" s="4">
        <v>7.6874422000000004</v>
      </c>
    </row>
    <row r="372" spans="1:34" x14ac:dyDescent="0.25">
      <c r="A372">
        <v>2017</v>
      </c>
      <c r="B372">
        <v>234</v>
      </c>
      <c r="C372" s="1">
        <v>42969</v>
      </c>
      <c r="D372" t="s">
        <v>1522</v>
      </c>
      <c r="E372">
        <v>1</v>
      </c>
      <c r="F372">
        <v>131</v>
      </c>
      <c r="G372" s="2">
        <f t="shared" si="15"/>
        <v>1.31</v>
      </c>
      <c r="H372">
        <v>35</v>
      </c>
      <c r="I372">
        <v>6</v>
      </c>
      <c r="J372">
        <v>29</v>
      </c>
      <c r="U372" s="3">
        <v>121</v>
      </c>
      <c r="V372" s="3">
        <v>20</v>
      </c>
      <c r="W372" s="3">
        <v>1</v>
      </c>
      <c r="X372" s="3">
        <v>17</v>
      </c>
      <c r="Y372" s="3">
        <v>2</v>
      </c>
      <c r="Z372" s="2">
        <v>52.77</v>
      </c>
      <c r="AA372" s="2">
        <v>82.84</v>
      </c>
      <c r="AB372" s="2">
        <v>183.31000000000003</v>
      </c>
      <c r="AC372" s="3">
        <v>4960.38</v>
      </c>
      <c r="AD372" s="3">
        <v>7786.9600000000009</v>
      </c>
      <c r="AE372" s="3">
        <v>310.20000000000005</v>
      </c>
      <c r="AF372" s="3">
        <v>4483.7999999999993</v>
      </c>
      <c r="AG372" s="3">
        <v>17231.14</v>
      </c>
      <c r="AH372" s="4">
        <v>9.7368207999999985</v>
      </c>
    </row>
    <row r="373" spans="1:34" x14ac:dyDescent="0.25">
      <c r="A373">
        <v>2017</v>
      </c>
      <c r="B373">
        <v>234</v>
      </c>
      <c r="C373" s="1">
        <v>42969</v>
      </c>
      <c r="D373" t="s">
        <v>1523</v>
      </c>
      <c r="E373">
        <v>1</v>
      </c>
      <c r="F373">
        <v>136</v>
      </c>
      <c r="G373" s="2">
        <f t="shared" si="15"/>
        <v>1.36</v>
      </c>
      <c r="H373">
        <v>37</v>
      </c>
      <c r="I373">
        <v>7</v>
      </c>
      <c r="J373">
        <v>30</v>
      </c>
      <c r="U373" s="3">
        <v>102</v>
      </c>
      <c r="V373" s="3">
        <v>25</v>
      </c>
      <c r="W373" s="3">
        <v>2</v>
      </c>
      <c r="X373" s="3">
        <v>13</v>
      </c>
      <c r="Y373" s="3">
        <v>2</v>
      </c>
      <c r="Z373" s="2">
        <v>48.76</v>
      </c>
      <c r="AA373" s="2">
        <v>83.6</v>
      </c>
      <c r="AB373" s="2">
        <v>170.81</v>
      </c>
      <c r="AC373" s="3">
        <v>4583.4399999999996</v>
      </c>
      <c r="AD373" s="3">
        <v>7858.4</v>
      </c>
      <c r="AE373" s="3">
        <v>944.69999999999993</v>
      </c>
      <c r="AF373" s="3">
        <v>3614.3000000000006</v>
      </c>
      <c r="AG373" s="3">
        <v>16056.140000000001</v>
      </c>
      <c r="AH373" s="4">
        <v>8.9011044000000012</v>
      </c>
    </row>
    <row r="374" spans="1:34" x14ac:dyDescent="0.25">
      <c r="A374">
        <v>2017</v>
      </c>
      <c r="B374">
        <v>234</v>
      </c>
      <c r="C374" s="1">
        <v>42969</v>
      </c>
      <c r="D374" t="s">
        <v>1524</v>
      </c>
      <c r="E374">
        <v>1</v>
      </c>
      <c r="F374">
        <v>111</v>
      </c>
      <c r="G374" s="2">
        <f t="shared" si="15"/>
        <v>1.1100000000000001</v>
      </c>
      <c r="H374">
        <v>32</v>
      </c>
      <c r="I374">
        <v>6</v>
      </c>
      <c r="J374">
        <v>26</v>
      </c>
      <c r="U374" s="3">
        <v>50</v>
      </c>
      <c r="V374" s="3">
        <v>12</v>
      </c>
      <c r="W374" s="3">
        <v>0</v>
      </c>
      <c r="X374" s="3">
        <v>12</v>
      </c>
      <c r="Y374" s="3">
        <v>3</v>
      </c>
      <c r="Z374" s="2">
        <v>23.02</v>
      </c>
      <c r="AA374" s="2">
        <v>36.4</v>
      </c>
      <c r="AB374" s="2">
        <v>92.240000000000009</v>
      </c>
      <c r="AC374" s="3">
        <v>2163.88</v>
      </c>
      <c r="AD374" s="3">
        <v>3421.6000000000004</v>
      </c>
      <c r="AE374" s="3">
        <v>1131.7599999999998</v>
      </c>
      <c r="AF374" s="3">
        <v>3085.08</v>
      </c>
      <c r="AG374" s="3">
        <v>8670.5600000000013</v>
      </c>
      <c r="AH374" s="4">
        <v>3.4916394000000004</v>
      </c>
    </row>
    <row r="375" spans="1:34" x14ac:dyDescent="0.25">
      <c r="A375">
        <v>2017</v>
      </c>
      <c r="B375">
        <v>234</v>
      </c>
      <c r="C375" s="1">
        <v>42969</v>
      </c>
      <c r="D375" t="s">
        <v>1525</v>
      </c>
      <c r="E375">
        <v>1</v>
      </c>
      <c r="F375">
        <v>160</v>
      </c>
      <c r="G375" s="2">
        <f t="shared" si="15"/>
        <v>1.6</v>
      </c>
      <c r="H375">
        <v>33</v>
      </c>
      <c r="I375">
        <v>5</v>
      </c>
      <c r="J375">
        <v>28</v>
      </c>
      <c r="U375" s="3">
        <v>75</v>
      </c>
      <c r="V375" s="3">
        <v>8</v>
      </c>
      <c r="W375" s="3">
        <v>0</v>
      </c>
      <c r="X375" s="3">
        <v>8</v>
      </c>
      <c r="Y375" s="3">
        <v>1</v>
      </c>
      <c r="Z375" s="2">
        <v>32.75</v>
      </c>
      <c r="AA375" s="2">
        <v>59.55</v>
      </c>
      <c r="AB375" s="2">
        <v>127.36</v>
      </c>
      <c r="AC375" s="3">
        <v>3078.5</v>
      </c>
      <c r="AD375" s="3">
        <v>5597.7</v>
      </c>
      <c r="AE375" s="3">
        <v>481.28000000000003</v>
      </c>
      <c r="AF375" s="3">
        <v>3295.64</v>
      </c>
      <c r="AG375" s="3">
        <v>11971.84</v>
      </c>
      <c r="AH375" s="4">
        <v>6.9474647999999997</v>
      </c>
    </row>
    <row r="376" spans="1:34" x14ac:dyDescent="0.25">
      <c r="A376">
        <v>2017</v>
      </c>
      <c r="B376">
        <v>234</v>
      </c>
      <c r="C376" s="1">
        <v>42969</v>
      </c>
      <c r="D376" t="s">
        <v>1526</v>
      </c>
      <c r="E376">
        <v>1</v>
      </c>
      <c r="F376">
        <v>127</v>
      </c>
      <c r="G376" s="2">
        <f t="shared" si="15"/>
        <v>1.27</v>
      </c>
      <c r="H376">
        <v>32</v>
      </c>
      <c r="I376">
        <v>7</v>
      </c>
      <c r="J376">
        <v>25</v>
      </c>
      <c r="U376" s="3">
        <v>37</v>
      </c>
      <c r="V376" s="3">
        <v>12</v>
      </c>
      <c r="W376" s="3">
        <v>0</v>
      </c>
      <c r="X376" s="3">
        <v>3</v>
      </c>
      <c r="Y376" s="3">
        <v>2</v>
      </c>
      <c r="Z376" s="2">
        <v>23.39</v>
      </c>
      <c r="AA376" s="2">
        <v>33.11</v>
      </c>
      <c r="AB376" s="2">
        <v>72.64</v>
      </c>
      <c r="AC376" s="3">
        <v>2198.66</v>
      </c>
      <c r="AD376" s="3">
        <v>3112.34</v>
      </c>
      <c r="AE376" s="3">
        <v>837.54</v>
      </c>
      <c r="AF376" s="3">
        <v>1517.16</v>
      </c>
      <c r="AG376" s="3">
        <v>6828.16</v>
      </c>
      <c r="AH376" s="4">
        <v>3.8910078000000001</v>
      </c>
    </row>
    <row r="377" spans="1:34" x14ac:dyDescent="0.25">
      <c r="A377">
        <v>2017</v>
      </c>
      <c r="B377">
        <v>234</v>
      </c>
      <c r="C377" s="1">
        <v>42969</v>
      </c>
      <c r="D377" t="s">
        <v>1527</v>
      </c>
      <c r="E377">
        <v>1</v>
      </c>
      <c r="F377">
        <v>107</v>
      </c>
      <c r="G377" s="2">
        <f t="shared" si="15"/>
        <v>1.07</v>
      </c>
      <c r="H377">
        <v>36</v>
      </c>
      <c r="I377">
        <v>8</v>
      </c>
      <c r="J377">
        <v>28</v>
      </c>
      <c r="U377" s="3">
        <v>71</v>
      </c>
      <c r="V377" s="3">
        <v>13</v>
      </c>
      <c r="W377" s="3">
        <v>2</v>
      </c>
      <c r="X377" s="3">
        <v>14</v>
      </c>
      <c r="Y377" s="3">
        <v>2</v>
      </c>
      <c r="Z377" s="2">
        <v>33.39</v>
      </c>
      <c r="AA377" s="2">
        <v>45.36</v>
      </c>
      <c r="AB377" s="2">
        <v>122.85</v>
      </c>
      <c r="AC377" s="3">
        <v>3138.6600000000003</v>
      </c>
      <c r="AD377" s="3">
        <v>4263.84</v>
      </c>
      <c r="AE377" s="3">
        <v>693.72</v>
      </c>
      <c r="AF377" s="3">
        <v>4145.4000000000005</v>
      </c>
      <c r="AG377" s="3">
        <v>11547.900000000001</v>
      </c>
      <c r="AH377" s="4">
        <v>4.2737570000000007</v>
      </c>
    </row>
    <row r="378" spans="1:34" x14ac:dyDescent="0.25">
      <c r="A378">
        <v>2017</v>
      </c>
      <c r="B378">
        <v>234</v>
      </c>
      <c r="C378" s="1">
        <v>42969</v>
      </c>
      <c r="D378" t="s">
        <v>1528</v>
      </c>
      <c r="E378">
        <v>1</v>
      </c>
      <c r="F378">
        <v>94</v>
      </c>
      <c r="G378" s="2">
        <f t="shared" si="15"/>
        <v>0.94</v>
      </c>
      <c r="H378">
        <v>28</v>
      </c>
      <c r="I378">
        <v>6</v>
      </c>
      <c r="J378">
        <v>22</v>
      </c>
      <c r="U378" s="3">
        <v>58</v>
      </c>
      <c r="V378" s="3">
        <v>4</v>
      </c>
      <c r="W378" s="3">
        <v>0</v>
      </c>
      <c r="X378" s="3">
        <v>13</v>
      </c>
      <c r="Y378" s="3">
        <v>2</v>
      </c>
      <c r="Z378" s="2">
        <v>25.88</v>
      </c>
      <c r="AA378" s="2">
        <v>38.03</v>
      </c>
      <c r="AB378" s="2">
        <v>118.97</v>
      </c>
      <c r="AC378" s="3">
        <v>2432.7200000000003</v>
      </c>
      <c r="AD378" s="3">
        <v>3574.82</v>
      </c>
      <c r="AE378" s="3">
        <v>881.72000000000014</v>
      </c>
      <c r="AF378" s="3">
        <v>5175.6400000000003</v>
      </c>
      <c r="AG378" s="3">
        <v>11183.18</v>
      </c>
      <c r="AH378" s="4">
        <v>4.0415018000000007</v>
      </c>
    </row>
    <row r="379" spans="1:34" x14ac:dyDescent="0.25">
      <c r="A379">
        <v>2017</v>
      </c>
      <c r="B379">
        <v>234</v>
      </c>
      <c r="C379" s="1">
        <v>42969</v>
      </c>
      <c r="D379" t="s">
        <v>1529</v>
      </c>
      <c r="E379">
        <v>1</v>
      </c>
      <c r="F379">
        <v>89</v>
      </c>
      <c r="G379" s="2">
        <f t="shared" si="15"/>
        <v>0.89</v>
      </c>
      <c r="H379">
        <v>30</v>
      </c>
      <c r="I379">
        <v>6</v>
      </c>
      <c r="J379">
        <v>24</v>
      </c>
      <c r="U379" s="3">
        <v>63</v>
      </c>
      <c r="V379" s="3">
        <v>21</v>
      </c>
      <c r="W379" s="3">
        <v>0</v>
      </c>
      <c r="X379" s="3">
        <v>18</v>
      </c>
      <c r="Y379" s="3">
        <v>4</v>
      </c>
      <c r="Z379" s="2">
        <v>43.74</v>
      </c>
      <c r="AA379" s="2">
        <v>54.27</v>
      </c>
      <c r="AB379" s="2">
        <v>158.18</v>
      </c>
      <c r="AC379" s="3">
        <v>4111.5600000000004</v>
      </c>
      <c r="AD379" s="3">
        <v>5101.380000000001</v>
      </c>
      <c r="AE379" s="3">
        <v>1427.86</v>
      </c>
      <c r="AF379" s="3">
        <v>5655.98</v>
      </c>
      <c r="AG379" s="3">
        <v>14868.920000000002</v>
      </c>
      <c r="AH379" s="4">
        <v>5.5595359999999996</v>
      </c>
    </row>
    <row r="380" spans="1:34" x14ac:dyDescent="0.25">
      <c r="A380">
        <v>2017</v>
      </c>
      <c r="B380">
        <v>234</v>
      </c>
      <c r="C380" s="1">
        <v>42969</v>
      </c>
      <c r="D380" t="s">
        <v>1530</v>
      </c>
      <c r="E380">
        <v>1</v>
      </c>
      <c r="F380">
        <v>144</v>
      </c>
      <c r="G380" s="2">
        <f t="shared" si="15"/>
        <v>1.44</v>
      </c>
      <c r="H380">
        <v>30</v>
      </c>
      <c r="I380">
        <v>7</v>
      </c>
      <c r="J380">
        <v>23</v>
      </c>
      <c r="U380" s="3">
        <v>41</v>
      </c>
      <c r="V380" s="3">
        <v>11</v>
      </c>
      <c r="W380" s="3">
        <v>1</v>
      </c>
      <c r="X380" s="3">
        <v>6</v>
      </c>
      <c r="Y380" s="3">
        <v>0</v>
      </c>
      <c r="Z380" s="2">
        <v>21.94</v>
      </c>
      <c r="AA380" s="2">
        <v>43.07</v>
      </c>
      <c r="AB380" s="2">
        <v>78.94</v>
      </c>
      <c r="AC380" s="3">
        <v>2062.36</v>
      </c>
      <c r="AD380" s="3">
        <v>4048.58</v>
      </c>
      <c r="AE380" s="3">
        <v>0</v>
      </c>
      <c r="AF380" s="3">
        <v>1309.42</v>
      </c>
      <c r="AG380" s="3">
        <v>7420.3600000000006</v>
      </c>
      <c r="AH380" s="4">
        <v>3.6126174000000004</v>
      </c>
    </row>
    <row r="381" spans="1:34" x14ac:dyDescent="0.25">
      <c r="A381">
        <v>2017</v>
      </c>
      <c r="B381">
        <v>234</v>
      </c>
      <c r="C381" s="1">
        <v>42969</v>
      </c>
      <c r="D381" t="s">
        <v>1531</v>
      </c>
      <c r="E381">
        <v>1</v>
      </c>
      <c r="F381">
        <v>151</v>
      </c>
      <c r="G381" s="2">
        <f t="shared" si="15"/>
        <v>1.51</v>
      </c>
      <c r="H381">
        <v>35</v>
      </c>
      <c r="I381">
        <v>8</v>
      </c>
      <c r="J381">
        <v>27</v>
      </c>
      <c r="U381" s="3">
        <v>69</v>
      </c>
      <c r="V381" s="3">
        <v>17</v>
      </c>
      <c r="W381" s="3">
        <v>0</v>
      </c>
      <c r="X381" s="3">
        <v>15</v>
      </c>
      <c r="Y381" s="3">
        <v>1</v>
      </c>
      <c r="Z381" s="2">
        <v>38.72</v>
      </c>
      <c r="AA381" s="2">
        <v>73.95</v>
      </c>
      <c r="AB381" s="2">
        <v>144.35999999999999</v>
      </c>
      <c r="AC381" s="3">
        <v>3639.6800000000003</v>
      </c>
      <c r="AD381" s="3">
        <v>6951.3</v>
      </c>
      <c r="AE381" s="3">
        <v>97.760000000000019</v>
      </c>
      <c r="AF381" s="3">
        <v>2978.8599999999997</v>
      </c>
      <c r="AG381" s="3">
        <v>13569.84</v>
      </c>
      <c r="AH381" s="4">
        <v>6.2579842000000001</v>
      </c>
    </row>
    <row r="382" spans="1:34" x14ac:dyDescent="0.25">
      <c r="A382">
        <v>2017</v>
      </c>
      <c r="B382">
        <v>234</v>
      </c>
      <c r="C382" s="1">
        <v>42969</v>
      </c>
      <c r="D382" t="s">
        <v>1532</v>
      </c>
      <c r="E382">
        <v>1</v>
      </c>
      <c r="F382">
        <v>99</v>
      </c>
      <c r="G382" s="2">
        <f t="shared" si="15"/>
        <v>0.99</v>
      </c>
      <c r="J382">
        <v>23</v>
      </c>
      <c r="U382" s="3">
        <v>48</v>
      </c>
      <c r="V382" s="3">
        <v>10</v>
      </c>
      <c r="W382" s="3">
        <v>0</v>
      </c>
      <c r="X382" s="3">
        <v>17</v>
      </c>
      <c r="Y382" s="3">
        <v>3</v>
      </c>
      <c r="Z382" s="2">
        <v>33.29</v>
      </c>
      <c r="AA382" s="2">
        <v>40.39</v>
      </c>
      <c r="AB382" s="2">
        <v>143.58000000000001</v>
      </c>
      <c r="AC382" s="3">
        <v>3129.26</v>
      </c>
      <c r="AD382" s="3">
        <v>3796.6600000000008</v>
      </c>
      <c r="AE382" s="3">
        <v>1706.1000000000001</v>
      </c>
      <c r="AF382" s="3">
        <v>6570.6000000000013</v>
      </c>
      <c r="AG382" s="3">
        <v>13496.520000000002</v>
      </c>
      <c r="AH382" s="4">
        <v>4.9628052000000009</v>
      </c>
    </row>
    <row r="383" spans="1:34" x14ac:dyDescent="0.25">
      <c r="A383">
        <v>2017</v>
      </c>
      <c r="B383">
        <v>234</v>
      </c>
      <c r="C383" s="1">
        <v>42969</v>
      </c>
      <c r="D383" t="s">
        <v>1533</v>
      </c>
      <c r="E383">
        <v>1</v>
      </c>
      <c r="F383">
        <v>152</v>
      </c>
      <c r="G383" s="2">
        <f t="shared" si="15"/>
        <v>1.52</v>
      </c>
      <c r="H383">
        <v>37</v>
      </c>
      <c r="I383">
        <v>6</v>
      </c>
      <c r="J383">
        <v>31</v>
      </c>
      <c r="U383" s="3">
        <v>94</v>
      </c>
      <c r="V383" s="3">
        <v>13</v>
      </c>
      <c r="W383" s="3">
        <v>0</v>
      </c>
      <c r="X383" s="3">
        <v>10</v>
      </c>
      <c r="Y383" s="3">
        <v>6</v>
      </c>
      <c r="Z383" s="2">
        <v>39.909999999999997</v>
      </c>
      <c r="AA383" s="2">
        <v>68.08</v>
      </c>
      <c r="AB383" s="2">
        <v>170.25</v>
      </c>
      <c r="AC383" s="3">
        <v>3751.5399999999995</v>
      </c>
      <c r="AD383" s="3">
        <v>6399.52</v>
      </c>
      <c r="AE383" s="3">
        <v>2358.4600000000005</v>
      </c>
      <c r="AF383" s="3">
        <v>5852.4400000000014</v>
      </c>
      <c r="AG383" s="3">
        <v>16003.5</v>
      </c>
      <c r="AH383" s="4">
        <v>7.3421990000000008</v>
      </c>
    </row>
    <row r="384" spans="1:34" x14ac:dyDescent="0.25">
      <c r="A384">
        <v>2017</v>
      </c>
      <c r="B384">
        <v>234</v>
      </c>
      <c r="C384" s="1">
        <v>42969</v>
      </c>
      <c r="D384" t="s">
        <v>1534</v>
      </c>
      <c r="E384">
        <v>1</v>
      </c>
      <c r="F384">
        <v>120</v>
      </c>
      <c r="G384" s="2">
        <f t="shared" si="15"/>
        <v>1.2</v>
      </c>
      <c r="H384">
        <v>34</v>
      </c>
      <c r="I384">
        <v>7</v>
      </c>
      <c r="J384">
        <v>24</v>
      </c>
      <c r="U384" s="3">
        <v>43</v>
      </c>
      <c r="V384" s="3">
        <v>14</v>
      </c>
      <c r="W384" s="3">
        <v>2</v>
      </c>
      <c r="X384" s="3">
        <v>6</v>
      </c>
      <c r="Y384" s="3">
        <v>0</v>
      </c>
      <c r="Z384" s="2">
        <v>17.57</v>
      </c>
      <c r="AA384" s="2">
        <v>23.8</v>
      </c>
      <c r="AB384" s="2">
        <v>60.100000000000009</v>
      </c>
      <c r="AC384" s="3">
        <v>1651.58</v>
      </c>
      <c r="AD384" s="3">
        <v>2237.2000000000003</v>
      </c>
      <c r="AE384" s="3">
        <v>0</v>
      </c>
      <c r="AF384" s="3">
        <v>1760.62</v>
      </c>
      <c r="AG384" s="3">
        <v>5649.4</v>
      </c>
      <c r="AH384" s="4">
        <v>3.3165267999999997</v>
      </c>
    </row>
    <row r="385" spans="1:34" x14ac:dyDescent="0.25">
      <c r="A385">
        <v>2017</v>
      </c>
      <c r="B385">
        <v>234</v>
      </c>
      <c r="C385" s="1">
        <v>42969</v>
      </c>
      <c r="D385" t="s">
        <v>1535</v>
      </c>
      <c r="E385">
        <v>1</v>
      </c>
      <c r="F385">
        <v>165</v>
      </c>
      <c r="G385" s="2">
        <f t="shared" si="15"/>
        <v>1.65</v>
      </c>
      <c r="H385">
        <v>36</v>
      </c>
      <c r="I385">
        <v>8</v>
      </c>
      <c r="J385">
        <v>28</v>
      </c>
      <c r="U385" s="3">
        <v>57</v>
      </c>
      <c r="V385" s="3">
        <v>24</v>
      </c>
      <c r="W385" s="3">
        <v>1</v>
      </c>
      <c r="X385" s="3">
        <v>7</v>
      </c>
      <c r="Y385" s="3">
        <v>1</v>
      </c>
      <c r="Z385" s="2">
        <v>27.57</v>
      </c>
      <c r="AA385" s="2">
        <v>57.25</v>
      </c>
      <c r="AB385" s="2">
        <v>101.21999999999998</v>
      </c>
      <c r="AC385" s="3">
        <v>2591.58</v>
      </c>
      <c r="AD385" s="3">
        <v>5381.5</v>
      </c>
      <c r="AE385" s="3">
        <v>188</v>
      </c>
      <c r="AF385" s="3">
        <v>1541.6</v>
      </c>
      <c r="AG385" s="3">
        <v>9514.68</v>
      </c>
      <c r="AH385" s="4">
        <v>5.1196348</v>
      </c>
    </row>
    <row r="386" spans="1:34" x14ac:dyDescent="0.25">
      <c r="A386">
        <v>2017</v>
      </c>
      <c r="B386">
        <v>255</v>
      </c>
      <c r="C386" s="1">
        <v>42990</v>
      </c>
      <c r="D386" t="s">
        <v>1536</v>
      </c>
      <c r="E386">
        <v>1</v>
      </c>
      <c r="F386">
        <v>108</v>
      </c>
      <c r="G386" s="2">
        <f t="shared" si="15"/>
        <v>1.08</v>
      </c>
      <c r="H386">
        <v>34</v>
      </c>
      <c r="I386">
        <v>7</v>
      </c>
      <c r="J386">
        <v>27</v>
      </c>
      <c r="U386" s="3">
        <v>36</v>
      </c>
      <c r="V386" s="3">
        <v>12</v>
      </c>
      <c r="W386" s="3">
        <v>0</v>
      </c>
      <c r="X386" s="3">
        <v>3</v>
      </c>
      <c r="Y386" s="3">
        <v>12</v>
      </c>
      <c r="Z386" s="2">
        <v>22.75</v>
      </c>
      <c r="AA386" s="2">
        <v>31.34</v>
      </c>
      <c r="AB386" s="2">
        <v>109.64</v>
      </c>
      <c r="AC386" s="3">
        <v>2138.5</v>
      </c>
      <c r="AD386" s="3">
        <v>2945.96</v>
      </c>
      <c r="AE386" s="3">
        <v>4621.9799999999996</v>
      </c>
      <c r="AF386" s="3">
        <v>5221.7</v>
      </c>
      <c r="AG386" s="3">
        <v>10306.16</v>
      </c>
      <c r="AH386" s="4">
        <v>3.1896455999999995</v>
      </c>
    </row>
    <row r="387" spans="1:34" x14ac:dyDescent="0.25">
      <c r="A387">
        <v>2017</v>
      </c>
      <c r="B387">
        <v>255</v>
      </c>
      <c r="C387" s="1">
        <v>42990</v>
      </c>
      <c r="D387" t="s">
        <v>1537</v>
      </c>
      <c r="E387">
        <v>1</v>
      </c>
      <c r="F387">
        <v>103</v>
      </c>
      <c r="G387" s="2">
        <f t="shared" ref="G387:G449" si="16">F387/100</f>
        <v>1.03</v>
      </c>
      <c r="H387">
        <v>29</v>
      </c>
      <c r="I387">
        <v>8</v>
      </c>
      <c r="J387">
        <v>21</v>
      </c>
      <c r="U387" s="3">
        <v>23</v>
      </c>
      <c r="V387" s="3">
        <v>19</v>
      </c>
      <c r="W387" s="3">
        <v>1</v>
      </c>
      <c r="X387" s="3">
        <v>1</v>
      </c>
      <c r="Y387" s="3">
        <v>9</v>
      </c>
      <c r="Z387" s="2">
        <v>19.920000000000002</v>
      </c>
      <c r="AA387" s="2">
        <v>30.88</v>
      </c>
      <c r="AB387" s="2">
        <v>93.5</v>
      </c>
      <c r="AC387" s="3">
        <v>1872.48</v>
      </c>
      <c r="AD387" s="3">
        <v>2902.72</v>
      </c>
      <c r="AE387" s="3">
        <v>3874.6800000000003</v>
      </c>
      <c r="AF387" s="3">
        <v>4013.7999999999997</v>
      </c>
      <c r="AG387" s="3">
        <v>8789</v>
      </c>
      <c r="AH387" s="4">
        <v>3.4696622000000001</v>
      </c>
    </row>
    <row r="388" spans="1:34" x14ac:dyDescent="0.25">
      <c r="A388">
        <v>2017</v>
      </c>
      <c r="B388">
        <v>255</v>
      </c>
      <c r="C388" s="1">
        <v>42990</v>
      </c>
      <c r="D388" t="s">
        <v>1538</v>
      </c>
      <c r="E388">
        <v>1</v>
      </c>
      <c r="F388">
        <v>132</v>
      </c>
      <c r="G388" s="2">
        <f t="shared" si="16"/>
        <v>1.32</v>
      </c>
      <c r="H388">
        <v>37</v>
      </c>
      <c r="I388">
        <v>6</v>
      </c>
      <c r="J388">
        <v>27</v>
      </c>
      <c r="U388" s="3">
        <v>60</v>
      </c>
      <c r="V388" s="3">
        <v>17</v>
      </c>
      <c r="W388" s="3">
        <v>1</v>
      </c>
      <c r="X388" s="3">
        <v>10</v>
      </c>
      <c r="Y388" s="3">
        <v>8</v>
      </c>
      <c r="Z388" s="2">
        <v>28.85</v>
      </c>
      <c r="AA388" s="2">
        <v>55.41</v>
      </c>
      <c r="AB388" s="2">
        <v>133.37</v>
      </c>
      <c r="AC388" s="3">
        <v>2711.9000000000005</v>
      </c>
      <c r="AD388" s="3">
        <v>5208.5399999999991</v>
      </c>
      <c r="AE388" s="3">
        <v>3287.1800000000003</v>
      </c>
      <c r="AF388" s="3">
        <v>4616.34</v>
      </c>
      <c r="AG388" s="3">
        <v>12536.779999999999</v>
      </c>
      <c r="AH388" s="4">
        <v>4.2408476000000004</v>
      </c>
    </row>
    <row r="389" spans="1:34" x14ac:dyDescent="0.25">
      <c r="A389">
        <v>2017</v>
      </c>
      <c r="B389">
        <v>255</v>
      </c>
      <c r="C389" s="1">
        <v>42990</v>
      </c>
      <c r="D389" t="s">
        <v>1539</v>
      </c>
      <c r="E389">
        <v>1</v>
      </c>
      <c r="F389">
        <v>72</v>
      </c>
      <c r="G389" s="2">
        <f t="shared" si="16"/>
        <v>0.72</v>
      </c>
      <c r="H389">
        <v>30</v>
      </c>
      <c r="I389">
        <v>7</v>
      </c>
      <c r="J389">
        <v>23</v>
      </c>
      <c r="U389" s="3">
        <v>20</v>
      </c>
      <c r="V389" s="3">
        <v>14</v>
      </c>
      <c r="W389" s="3">
        <v>0</v>
      </c>
      <c r="X389" s="3">
        <v>1</v>
      </c>
      <c r="Y389" s="3">
        <v>6</v>
      </c>
      <c r="Z389" s="2">
        <v>11.34</v>
      </c>
      <c r="AA389" s="2">
        <v>18.47</v>
      </c>
      <c r="AB389" s="2">
        <v>60.23</v>
      </c>
      <c r="AC389" s="3">
        <v>1065.96</v>
      </c>
      <c r="AD389" s="3">
        <v>1736.1800000000003</v>
      </c>
      <c r="AE389" s="3">
        <v>2753.26</v>
      </c>
      <c r="AF389" s="3">
        <v>2859.48</v>
      </c>
      <c r="AG389" s="3">
        <v>5661.6200000000008</v>
      </c>
      <c r="AH389" s="4">
        <v>1.8370514</v>
      </c>
    </row>
    <row r="390" spans="1:34" x14ac:dyDescent="0.25">
      <c r="A390">
        <v>2017</v>
      </c>
      <c r="B390">
        <v>255</v>
      </c>
      <c r="C390" s="1">
        <v>42990</v>
      </c>
      <c r="D390" t="s">
        <v>1540</v>
      </c>
      <c r="E390">
        <v>1</v>
      </c>
      <c r="F390">
        <v>122</v>
      </c>
      <c r="G390" s="2">
        <f t="shared" si="16"/>
        <v>1.22</v>
      </c>
      <c r="H390">
        <v>30</v>
      </c>
      <c r="I390">
        <v>6</v>
      </c>
      <c r="J390">
        <v>24</v>
      </c>
      <c r="U390" s="3">
        <v>58</v>
      </c>
      <c r="V390" s="3">
        <v>0</v>
      </c>
      <c r="W390" s="3">
        <v>0</v>
      </c>
      <c r="X390" s="3">
        <v>6</v>
      </c>
      <c r="Y390" s="3">
        <v>7</v>
      </c>
      <c r="Z390" s="2">
        <v>26.66</v>
      </c>
      <c r="AA390" s="2">
        <v>46.48</v>
      </c>
      <c r="AB390" s="2">
        <v>126.28</v>
      </c>
      <c r="AC390" s="3">
        <v>2506.04</v>
      </c>
      <c r="AD390" s="3">
        <v>4369.12</v>
      </c>
      <c r="AE390" s="3">
        <v>3224.2</v>
      </c>
      <c r="AF390" s="3">
        <v>4995.16</v>
      </c>
      <c r="AG390" s="3">
        <v>11870.32</v>
      </c>
      <c r="AH390" s="4">
        <v>3.5574864000000002</v>
      </c>
    </row>
    <row r="391" spans="1:34" x14ac:dyDescent="0.25">
      <c r="A391">
        <v>2017</v>
      </c>
      <c r="B391">
        <v>255</v>
      </c>
      <c r="C391" s="1">
        <v>42990</v>
      </c>
      <c r="D391" t="s">
        <v>1541</v>
      </c>
      <c r="E391">
        <v>1</v>
      </c>
      <c r="F391">
        <v>134</v>
      </c>
      <c r="G391" s="2">
        <f t="shared" si="16"/>
        <v>1.34</v>
      </c>
      <c r="H391">
        <v>35</v>
      </c>
      <c r="I391">
        <v>7</v>
      </c>
      <c r="J391">
        <v>28</v>
      </c>
      <c r="U391" s="3">
        <v>50</v>
      </c>
      <c r="V391" s="3">
        <v>9</v>
      </c>
      <c r="W391" s="3">
        <v>0</v>
      </c>
      <c r="X391" s="3">
        <v>4</v>
      </c>
      <c r="Y391" s="3">
        <v>9</v>
      </c>
      <c r="Z391" s="2">
        <v>18.14</v>
      </c>
      <c r="AA391" s="2">
        <v>29.63</v>
      </c>
      <c r="AB391" s="2">
        <v>91.35</v>
      </c>
      <c r="AC391" s="3">
        <v>1705.16</v>
      </c>
      <c r="AD391" s="3">
        <v>2785.22</v>
      </c>
      <c r="AE391" s="3">
        <v>3265.56</v>
      </c>
      <c r="AF391" s="3">
        <v>4096.5200000000004</v>
      </c>
      <c r="AG391" s="3">
        <v>8586.9000000000015</v>
      </c>
      <c r="AH391" s="4">
        <v>3.6341903999999996</v>
      </c>
    </row>
    <row r="392" spans="1:34" x14ac:dyDescent="0.25">
      <c r="A392">
        <v>2017</v>
      </c>
      <c r="B392">
        <v>255</v>
      </c>
      <c r="C392" s="1">
        <v>42990</v>
      </c>
      <c r="D392" t="s">
        <v>1542</v>
      </c>
      <c r="E392">
        <v>1</v>
      </c>
      <c r="F392">
        <v>116</v>
      </c>
      <c r="G392" s="2">
        <f t="shared" si="16"/>
        <v>1.1599999999999999</v>
      </c>
      <c r="H392">
        <v>32</v>
      </c>
      <c r="I392">
        <v>7</v>
      </c>
      <c r="J392">
        <v>25</v>
      </c>
      <c r="U392" s="3">
        <v>57</v>
      </c>
      <c r="V392" s="3">
        <v>0</v>
      </c>
      <c r="W392" s="3">
        <v>0</v>
      </c>
      <c r="X392" s="3">
        <v>12</v>
      </c>
      <c r="Y392" s="3">
        <v>5</v>
      </c>
      <c r="Z392" s="2">
        <v>27.66</v>
      </c>
      <c r="AA392" s="2">
        <v>51.89</v>
      </c>
      <c r="AB392" s="2">
        <v>142.52000000000001</v>
      </c>
      <c r="AC392" s="3">
        <v>2600.04</v>
      </c>
      <c r="AD392" s="3">
        <v>4877.6600000000008</v>
      </c>
      <c r="AE392" s="3">
        <v>2291.7199999999998</v>
      </c>
      <c r="AF392" s="3">
        <v>5919.18</v>
      </c>
      <c r="AG392" s="3">
        <v>13396.880000000001</v>
      </c>
      <c r="AH392" s="4">
        <v>3.0916694000000002</v>
      </c>
    </row>
    <row r="393" spans="1:34" x14ac:dyDescent="0.25">
      <c r="A393">
        <v>2017</v>
      </c>
      <c r="B393">
        <v>255</v>
      </c>
      <c r="C393" s="1">
        <v>42990</v>
      </c>
      <c r="D393" t="s">
        <v>1543</v>
      </c>
      <c r="E393">
        <v>1</v>
      </c>
      <c r="F393">
        <v>113</v>
      </c>
      <c r="G393" s="2">
        <f t="shared" si="16"/>
        <v>1.1299999999999999</v>
      </c>
      <c r="H393">
        <v>34</v>
      </c>
      <c r="I393">
        <v>7</v>
      </c>
      <c r="J393">
        <v>27</v>
      </c>
      <c r="U393" s="3">
        <v>41</v>
      </c>
      <c r="V393" s="3">
        <v>7</v>
      </c>
      <c r="W393" s="3">
        <v>1</v>
      </c>
      <c r="X393" s="3">
        <v>5</v>
      </c>
      <c r="Y393" s="3">
        <v>10</v>
      </c>
      <c r="Z393" s="2">
        <v>24.97</v>
      </c>
      <c r="AA393" s="2">
        <v>38.49</v>
      </c>
      <c r="AB393" s="2">
        <v>118.48</v>
      </c>
      <c r="AC393" s="3">
        <v>2347.1800000000003</v>
      </c>
      <c r="AD393" s="3">
        <v>3618.0600000000009</v>
      </c>
      <c r="AE393" s="3">
        <v>3977.1400000000003</v>
      </c>
      <c r="AF393" s="3">
        <v>5171.880000000001</v>
      </c>
      <c r="AG393" s="3">
        <v>11137.120000000003</v>
      </c>
      <c r="AH393" s="4">
        <v>4.0120703999999998</v>
      </c>
    </row>
    <row r="394" spans="1:34" x14ac:dyDescent="0.25">
      <c r="A394">
        <v>2017</v>
      </c>
      <c r="B394">
        <v>255</v>
      </c>
      <c r="C394" s="1">
        <v>42990</v>
      </c>
      <c r="D394" t="s">
        <v>1544</v>
      </c>
      <c r="E394">
        <v>1</v>
      </c>
      <c r="F394">
        <v>111</v>
      </c>
      <c r="G394" s="2">
        <f t="shared" si="16"/>
        <v>1.1100000000000001</v>
      </c>
      <c r="H394">
        <v>33</v>
      </c>
      <c r="I394">
        <v>6</v>
      </c>
      <c r="J394">
        <v>27</v>
      </c>
      <c r="U394" s="3">
        <v>81</v>
      </c>
      <c r="V394" s="3">
        <v>2</v>
      </c>
      <c r="W394" s="3">
        <v>0</v>
      </c>
      <c r="X394" s="3">
        <v>12</v>
      </c>
      <c r="Y394" s="3">
        <v>13</v>
      </c>
      <c r="Z394" s="2">
        <v>38.090000000000003</v>
      </c>
      <c r="AA394" s="2">
        <v>61.86</v>
      </c>
      <c r="AB394" s="2">
        <v>213.08</v>
      </c>
      <c r="AC394" s="3">
        <v>3580.4600000000009</v>
      </c>
      <c r="AD394" s="3">
        <v>5814.84</v>
      </c>
      <c r="AE394" s="3">
        <v>5718.9600000000009</v>
      </c>
      <c r="AF394" s="3">
        <v>10634.220000000001</v>
      </c>
      <c r="AG394" s="3">
        <v>20029.520000000004</v>
      </c>
      <c r="AH394" s="4">
        <v>5.5726865999999999</v>
      </c>
    </row>
    <row r="395" spans="1:34" x14ac:dyDescent="0.25">
      <c r="A395">
        <v>2017</v>
      </c>
      <c r="B395">
        <v>255</v>
      </c>
      <c r="C395" s="1">
        <v>42990</v>
      </c>
      <c r="D395" t="s">
        <v>1545</v>
      </c>
      <c r="E395">
        <v>1</v>
      </c>
      <c r="F395">
        <v>95</v>
      </c>
      <c r="G395" s="2">
        <f t="shared" si="16"/>
        <v>0.95</v>
      </c>
      <c r="H395">
        <v>35</v>
      </c>
      <c r="I395">
        <v>7</v>
      </c>
      <c r="J395">
        <v>28</v>
      </c>
      <c r="U395" s="3">
        <v>75</v>
      </c>
      <c r="V395" s="3">
        <v>16</v>
      </c>
      <c r="W395" s="3">
        <v>0</v>
      </c>
      <c r="X395" s="3">
        <v>11</v>
      </c>
      <c r="Y395" s="3">
        <v>6</v>
      </c>
      <c r="Z395" s="2">
        <v>31.32</v>
      </c>
      <c r="AA395" s="2">
        <v>41.27</v>
      </c>
      <c r="AB395" s="2">
        <v>136.92000000000002</v>
      </c>
      <c r="AC395" s="3">
        <v>2944.08</v>
      </c>
      <c r="AD395" s="3">
        <v>3879.38</v>
      </c>
      <c r="AE395" s="3">
        <v>2520.1399999999994</v>
      </c>
      <c r="AF395" s="3">
        <v>6047.0199999999995</v>
      </c>
      <c r="AG395" s="3">
        <v>12870.48</v>
      </c>
      <c r="AH395" s="4">
        <v>4.4362266000000004</v>
      </c>
    </row>
    <row r="396" spans="1:34" x14ac:dyDescent="0.25">
      <c r="A396">
        <v>2017</v>
      </c>
      <c r="B396">
        <v>255</v>
      </c>
      <c r="C396" s="1">
        <v>42990</v>
      </c>
      <c r="D396" t="s">
        <v>1546</v>
      </c>
      <c r="E396">
        <v>1</v>
      </c>
      <c r="F396">
        <v>102</v>
      </c>
      <c r="G396" s="2">
        <f t="shared" si="16"/>
        <v>1.02</v>
      </c>
      <c r="H396">
        <v>36</v>
      </c>
      <c r="I396">
        <v>8</v>
      </c>
      <c r="J396">
        <v>28</v>
      </c>
      <c r="U396" s="3">
        <v>31</v>
      </c>
      <c r="V396" s="3">
        <v>17</v>
      </c>
      <c r="W396" s="3">
        <v>1</v>
      </c>
      <c r="X396" s="3">
        <v>6</v>
      </c>
      <c r="Y396" s="3">
        <v>12</v>
      </c>
      <c r="Z396" s="2">
        <v>23.48</v>
      </c>
      <c r="AA396" s="2">
        <v>34.97</v>
      </c>
      <c r="AB396" s="2">
        <v>111.38999999999999</v>
      </c>
      <c r="AC396" s="3">
        <v>2207.1200000000003</v>
      </c>
      <c r="AD396" s="3">
        <v>3287.1800000000003</v>
      </c>
      <c r="AE396" s="3">
        <v>4040.12</v>
      </c>
      <c r="AF396" s="3">
        <v>4976.3600000000006</v>
      </c>
      <c r="AG396" s="3">
        <v>10470.660000000002</v>
      </c>
      <c r="AH396" s="4">
        <v>3.3774294000000005</v>
      </c>
    </row>
    <row r="397" spans="1:34" x14ac:dyDescent="0.25">
      <c r="A397">
        <v>2017</v>
      </c>
      <c r="B397">
        <v>255</v>
      </c>
      <c r="C397" s="1">
        <v>42990</v>
      </c>
      <c r="D397" t="s">
        <v>1547</v>
      </c>
      <c r="E397">
        <v>1</v>
      </c>
      <c r="F397">
        <v>134</v>
      </c>
      <c r="G397" s="2">
        <f t="shared" si="16"/>
        <v>1.34</v>
      </c>
      <c r="H397">
        <v>33</v>
      </c>
      <c r="I397">
        <v>8</v>
      </c>
      <c r="J397">
        <v>25</v>
      </c>
      <c r="U397" s="3">
        <v>65</v>
      </c>
      <c r="V397" s="3">
        <v>0</v>
      </c>
      <c r="W397" s="3">
        <v>0</v>
      </c>
      <c r="X397" s="3">
        <v>7</v>
      </c>
      <c r="Y397" s="3">
        <v>6</v>
      </c>
      <c r="Z397" s="2">
        <v>30.45</v>
      </c>
      <c r="AA397" s="2">
        <v>54.09</v>
      </c>
      <c r="AB397" s="2">
        <v>135.08000000000001</v>
      </c>
      <c r="AC397" s="3">
        <v>2862.2999999999997</v>
      </c>
      <c r="AD397" s="3">
        <v>5084.4600000000009</v>
      </c>
      <c r="AE397" s="3">
        <v>2364.1</v>
      </c>
      <c r="AF397" s="3">
        <v>4750.76</v>
      </c>
      <c r="AG397" s="3">
        <v>12697.52</v>
      </c>
      <c r="AH397" s="4">
        <v>4.0795529999999998</v>
      </c>
    </row>
    <row r="398" spans="1:34" x14ac:dyDescent="0.25">
      <c r="A398">
        <v>2017</v>
      </c>
      <c r="B398">
        <v>255</v>
      </c>
      <c r="C398" s="1">
        <v>42990</v>
      </c>
      <c r="D398" t="s">
        <v>1548</v>
      </c>
      <c r="E398">
        <v>1</v>
      </c>
      <c r="F398">
        <v>121</v>
      </c>
      <c r="G398" s="2">
        <f t="shared" si="16"/>
        <v>1.21</v>
      </c>
      <c r="H398">
        <v>35</v>
      </c>
      <c r="I398">
        <v>7</v>
      </c>
      <c r="J398">
        <v>28</v>
      </c>
      <c r="U398" s="3">
        <v>60</v>
      </c>
      <c r="V398" s="3">
        <v>3</v>
      </c>
      <c r="W398" s="3">
        <v>0</v>
      </c>
      <c r="X398" s="3">
        <v>15</v>
      </c>
      <c r="Y398" s="3">
        <v>14</v>
      </c>
      <c r="Z398" s="2">
        <v>32.4</v>
      </c>
      <c r="AA398" s="2">
        <v>56.48</v>
      </c>
      <c r="AB398" s="2">
        <v>174.24</v>
      </c>
      <c r="AC398" s="3">
        <v>3045.6</v>
      </c>
      <c r="AD398" s="3">
        <v>5309.119999999999</v>
      </c>
      <c r="AE398" s="3">
        <v>5026.18</v>
      </c>
      <c r="AF398" s="3">
        <v>8023.8400000000011</v>
      </c>
      <c r="AG398" s="3">
        <v>16378.560000000001</v>
      </c>
      <c r="AH398" s="4">
        <v>4.6510635999999996</v>
      </c>
    </row>
    <row r="399" spans="1:34" x14ac:dyDescent="0.25">
      <c r="A399">
        <v>2017</v>
      </c>
      <c r="B399">
        <v>255</v>
      </c>
      <c r="C399" s="1">
        <v>42990</v>
      </c>
      <c r="D399" t="s">
        <v>1549</v>
      </c>
      <c r="E399">
        <v>1</v>
      </c>
      <c r="F399">
        <v>94</v>
      </c>
      <c r="G399" s="2">
        <f t="shared" si="16"/>
        <v>0.94</v>
      </c>
      <c r="H399">
        <v>32</v>
      </c>
      <c r="I399">
        <v>6</v>
      </c>
      <c r="J399">
        <v>26</v>
      </c>
      <c r="U399" s="3">
        <v>51</v>
      </c>
      <c r="V399" s="3">
        <v>21</v>
      </c>
      <c r="W399" s="3">
        <v>0</v>
      </c>
      <c r="X399" s="3">
        <v>2</v>
      </c>
      <c r="Y399" s="3">
        <v>14</v>
      </c>
      <c r="Z399" s="2">
        <v>26.32</v>
      </c>
      <c r="AA399" s="2">
        <v>41.8</v>
      </c>
      <c r="AB399" s="2">
        <v>133.07</v>
      </c>
      <c r="AC399" s="3">
        <v>2474.0800000000004</v>
      </c>
      <c r="AD399" s="3">
        <v>3929.2</v>
      </c>
      <c r="AE399" s="3">
        <v>5143.68</v>
      </c>
      <c r="AF399" s="3">
        <v>6105.3000000000011</v>
      </c>
      <c r="AG399" s="3">
        <v>12508.580000000002</v>
      </c>
      <c r="AH399" s="4">
        <v>3.7000374000000003</v>
      </c>
    </row>
    <row r="400" spans="1:34" x14ac:dyDescent="0.25">
      <c r="A400">
        <v>2017</v>
      </c>
      <c r="B400">
        <v>255</v>
      </c>
      <c r="C400" s="1">
        <v>42990</v>
      </c>
      <c r="D400" t="s">
        <v>1550</v>
      </c>
      <c r="E400">
        <v>1</v>
      </c>
      <c r="F400">
        <v>149</v>
      </c>
      <c r="G400" s="2">
        <f t="shared" si="16"/>
        <v>1.49</v>
      </c>
      <c r="H400">
        <v>39</v>
      </c>
      <c r="I400">
        <v>7</v>
      </c>
      <c r="J400">
        <v>32</v>
      </c>
      <c r="U400" s="3">
        <v>79</v>
      </c>
      <c r="V400" s="3">
        <v>9</v>
      </c>
      <c r="W400" s="3">
        <v>1</v>
      </c>
      <c r="X400" s="3">
        <v>12</v>
      </c>
      <c r="Y400" s="3">
        <v>15</v>
      </c>
      <c r="Z400" s="2">
        <v>36.01</v>
      </c>
      <c r="AA400" s="2">
        <v>74.89</v>
      </c>
      <c r="AB400" s="2">
        <v>191.71</v>
      </c>
      <c r="AC400" s="3">
        <v>3384.94</v>
      </c>
      <c r="AD400" s="3">
        <v>7039.66</v>
      </c>
      <c r="AE400" s="3">
        <v>6149.4800000000005</v>
      </c>
      <c r="AF400" s="3">
        <v>7596.1400000000012</v>
      </c>
      <c r="AG400" s="3">
        <v>18020.740000000002</v>
      </c>
      <c r="AH400" s="4">
        <v>5.9955173999999998</v>
      </c>
    </row>
    <row r="401" spans="1:34" x14ac:dyDescent="0.25">
      <c r="A401">
        <v>2017</v>
      </c>
      <c r="B401">
        <v>255</v>
      </c>
      <c r="C401" s="1">
        <v>42990</v>
      </c>
      <c r="D401" t="s">
        <v>1551</v>
      </c>
      <c r="E401">
        <v>1</v>
      </c>
      <c r="F401">
        <v>106</v>
      </c>
      <c r="G401" s="2">
        <f t="shared" si="16"/>
        <v>1.06</v>
      </c>
      <c r="H401">
        <v>32</v>
      </c>
      <c r="I401">
        <v>7</v>
      </c>
      <c r="J401">
        <v>25</v>
      </c>
      <c r="U401" s="3">
        <v>50</v>
      </c>
      <c r="V401" s="3">
        <v>4</v>
      </c>
      <c r="W401" s="3">
        <v>0</v>
      </c>
      <c r="X401" s="3">
        <v>6</v>
      </c>
      <c r="Y401" s="3">
        <v>7</v>
      </c>
      <c r="Z401" s="2">
        <v>22.07</v>
      </c>
      <c r="AA401" s="2">
        <v>42.9</v>
      </c>
      <c r="AB401" s="2">
        <v>116.92</v>
      </c>
      <c r="AC401" s="3">
        <v>2074.58</v>
      </c>
      <c r="AD401" s="3">
        <v>4032.6</v>
      </c>
      <c r="AE401" s="3">
        <v>2853.8399999999997</v>
      </c>
      <c r="AF401" s="3">
        <v>4883.3</v>
      </c>
      <c r="AG401" s="3">
        <v>10990.48</v>
      </c>
      <c r="AH401" s="4">
        <v>3.2013203999999997</v>
      </c>
    </row>
    <row r="402" spans="1:34" x14ac:dyDescent="0.25">
      <c r="A402">
        <v>2017</v>
      </c>
      <c r="B402">
        <v>255</v>
      </c>
      <c r="C402" s="1">
        <v>42990</v>
      </c>
      <c r="D402" t="s">
        <v>1552</v>
      </c>
      <c r="E402">
        <v>1</v>
      </c>
      <c r="F402">
        <v>147</v>
      </c>
      <c r="G402" s="2">
        <f t="shared" si="16"/>
        <v>1.47</v>
      </c>
      <c r="H402">
        <v>34</v>
      </c>
      <c r="I402">
        <v>8</v>
      </c>
      <c r="J402">
        <v>26</v>
      </c>
      <c r="U402" s="3">
        <v>55</v>
      </c>
      <c r="V402" s="3">
        <v>2</v>
      </c>
      <c r="W402" s="3">
        <v>0</v>
      </c>
      <c r="X402" s="3">
        <v>11</v>
      </c>
      <c r="Y402" s="3">
        <v>6</v>
      </c>
      <c r="Z402" s="2">
        <v>23.41</v>
      </c>
      <c r="AA402" s="2">
        <v>45.89</v>
      </c>
      <c r="AB402" s="2">
        <v>113.42999999999999</v>
      </c>
      <c r="AC402" s="3">
        <v>2200.54</v>
      </c>
      <c r="AD402" s="3">
        <v>4313.66</v>
      </c>
      <c r="AE402" s="3">
        <v>1808.5600000000002</v>
      </c>
      <c r="AF402" s="3">
        <v>4148.2199999999993</v>
      </c>
      <c r="AG402" s="3">
        <v>10662.419999999998</v>
      </c>
      <c r="AH402" s="4">
        <v>4.1280757999999995</v>
      </c>
    </row>
    <row r="403" spans="1:34" x14ac:dyDescent="0.25">
      <c r="A403">
        <v>2017</v>
      </c>
      <c r="B403">
        <v>255</v>
      </c>
      <c r="C403" s="1">
        <v>42990</v>
      </c>
      <c r="D403" t="s">
        <v>1553</v>
      </c>
      <c r="E403">
        <v>1</v>
      </c>
      <c r="F403">
        <v>123</v>
      </c>
      <c r="G403" s="2">
        <f t="shared" si="16"/>
        <v>1.23</v>
      </c>
      <c r="H403">
        <v>34</v>
      </c>
      <c r="I403">
        <v>6</v>
      </c>
      <c r="J403">
        <v>32</v>
      </c>
      <c r="U403" s="3">
        <v>76</v>
      </c>
      <c r="V403" s="3">
        <v>14</v>
      </c>
      <c r="W403" s="3">
        <v>3</v>
      </c>
      <c r="X403" s="3">
        <v>10</v>
      </c>
      <c r="Y403" s="3">
        <v>14</v>
      </c>
      <c r="Z403" s="2">
        <v>31.15</v>
      </c>
      <c r="AA403" s="2">
        <v>60.88</v>
      </c>
      <c r="AB403" s="2">
        <v>178.53</v>
      </c>
      <c r="AC403" s="3">
        <v>2928.0999999999995</v>
      </c>
      <c r="AD403" s="3">
        <v>5722.72</v>
      </c>
      <c r="AE403" s="3">
        <v>5816.7200000000012</v>
      </c>
      <c r="AF403" s="3">
        <v>8130.9999999999991</v>
      </c>
      <c r="AG403" s="3">
        <v>16781.82</v>
      </c>
      <c r="AH403" s="4">
        <v>4.2529548000000004</v>
      </c>
    </row>
    <row r="404" spans="1:34" x14ac:dyDescent="0.25">
      <c r="A404">
        <v>2017</v>
      </c>
      <c r="B404">
        <v>255</v>
      </c>
      <c r="C404" s="1">
        <v>42990</v>
      </c>
      <c r="D404" t="s">
        <v>1554</v>
      </c>
      <c r="E404">
        <v>1</v>
      </c>
      <c r="F404">
        <v>188</v>
      </c>
      <c r="G404" s="2">
        <f t="shared" si="16"/>
        <v>1.88</v>
      </c>
      <c r="H404">
        <v>39</v>
      </c>
      <c r="I404">
        <v>7</v>
      </c>
      <c r="J404">
        <v>32</v>
      </c>
      <c r="U404" s="3">
        <v>84</v>
      </c>
      <c r="V404" s="3">
        <v>10</v>
      </c>
      <c r="W404" s="3">
        <v>0</v>
      </c>
      <c r="X404" s="3">
        <v>19</v>
      </c>
      <c r="Y404" s="3">
        <v>2</v>
      </c>
      <c r="Z404" s="2">
        <v>39.270000000000003</v>
      </c>
      <c r="AA404" s="2">
        <v>100.69</v>
      </c>
      <c r="AB404" s="2">
        <v>181.81</v>
      </c>
      <c r="AC404" s="3">
        <v>3691.3800000000006</v>
      </c>
      <c r="AD404" s="3">
        <v>9464.86</v>
      </c>
      <c r="AE404" s="3">
        <v>458.72</v>
      </c>
      <c r="AF404" s="3">
        <v>3933.9000000000005</v>
      </c>
      <c r="AG404" s="3">
        <v>17090.140000000003</v>
      </c>
      <c r="AH404" s="4">
        <v>5.0686398000000006</v>
      </c>
    </row>
    <row r="405" spans="1:34" x14ac:dyDescent="0.25">
      <c r="A405">
        <v>2017</v>
      </c>
      <c r="B405">
        <v>255</v>
      </c>
      <c r="C405" s="1">
        <v>42990</v>
      </c>
      <c r="D405" t="s">
        <v>1555</v>
      </c>
      <c r="E405">
        <v>1</v>
      </c>
      <c r="F405">
        <v>84</v>
      </c>
      <c r="G405" s="2">
        <f t="shared" si="16"/>
        <v>0.84</v>
      </c>
      <c r="H405">
        <v>30</v>
      </c>
      <c r="I405">
        <v>7</v>
      </c>
      <c r="J405">
        <v>23</v>
      </c>
      <c r="U405" s="3">
        <v>27</v>
      </c>
      <c r="V405" s="3">
        <v>8</v>
      </c>
      <c r="W405" s="3">
        <v>0</v>
      </c>
      <c r="X405" s="3">
        <v>8</v>
      </c>
      <c r="Y405" s="3">
        <v>3</v>
      </c>
      <c r="Z405" s="2">
        <v>13.32</v>
      </c>
      <c r="AA405" s="2">
        <v>16.04</v>
      </c>
      <c r="AB405" s="2">
        <v>56.209999999999994</v>
      </c>
      <c r="AC405" s="3">
        <v>1252.0800000000002</v>
      </c>
      <c r="AD405" s="3">
        <v>1507.76</v>
      </c>
      <c r="AE405" s="3">
        <v>1409.9999999999998</v>
      </c>
      <c r="AF405" s="3">
        <v>2523.9000000000005</v>
      </c>
      <c r="AG405" s="3">
        <v>5283.7400000000007</v>
      </c>
      <c r="AH405" s="4">
        <v>2.0397436</v>
      </c>
    </row>
    <row r="406" spans="1:34" x14ac:dyDescent="0.25">
      <c r="A406">
        <v>2017</v>
      </c>
      <c r="B406">
        <v>255</v>
      </c>
      <c r="C406" s="1">
        <v>42990</v>
      </c>
      <c r="D406" t="s">
        <v>1556</v>
      </c>
      <c r="E406">
        <v>1</v>
      </c>
      <c r="F406">
        <v>112</v>
      </c>
      <c r="G406" s="2">
        <f t="shared" si="16"/>
        <v>1.1200000000000001</v>
      </c>
      <c r="H406">
        <v>45</v>
      </c>
      <c r="I406">
        <v>5</v>
      </c>
      <c r="J406">
        <v>29</v>
      </c>
      <c r="U406" s="3">
        <v>40</v>
      </c>
      <c r="V406" s="3">
        <v>15</v>
      </c>
      <c r="W406" s="3">
        <v>0</v>
      </c>
      <c r="X406" s="3">
        <v>5</v>
      </c>
      <c r="Y406" s="3">
        <v>7</v>
      </c>
      <c r="Z406" s="2">
        <v>23.26</v>
      </c>
      <c r="AA406" s="2">
        <v>38.71</v>
      </c>
      <c r="AB406" s="2">
        <v>110.53999999999999</v>
      </c>
      <c r="AC406" s="3">
        <v>2186.4400000000005</v>
      </c>
      <c r="AD406" s="3">
        <v>3638.7400000000002</v>
      </c>
      <c r="AE406" s="3">
        <v>1910.0800000000002</v>
      </c>
      <c r="AF406" s="3">
        <v>4565.58</v>
      </c>
      <c r="AG406" s="3">
        <v>10390.76</v>
      </c>
      <c r="AH406" s="4">
        <v>3.5107402000000003</v>
      </c>
    </row>
    <row r="407" spans="1:34" x14ac:dyDescent="0.25">
      <c r="A407">
        <v>2017</v>
      </c>
      <c r="B407">
        <v>255</v>
      </c>
      <c r="C407" s="1">
        <v>42990</v>
      </c>
      <c r="D407" t="s">
        <v>1557</v>
      </c>
      <c r="E407">
        <v>1</v>
      </c>
      <c r="F407">
        <v>121</v>
      </c>
      <c r="G407" s="2">
        <f t="shared" si="16"/>
        <v>1.21</v>
      </c>
      <c r="H407">
        <v>33</v>
      </c>
      <c r="I407">
        <v>6</v>
      </c>
      <c r="J407">
        <v>23</v>
      </c>
      <c r="U407" s="3">
        <v>71</v>
      </c>
      <c r="V407" s="3">
        <v>9</v>
      </c>
      <c r="W407" s="3">
        <v>0</v>
      </c>
      <c r="X407" s="3">
        <v>14</v>
      </c>
      <c r="Y407" s="3">
        <v>18</v>
      </c>
      <c r="Z407" s="2">
        <v>43.95</v>
      </c>
      <c r="AA407" s="2">
        <v>84.83</v>
      </c>
      <c r="AB407" s="2">
        <v>261.17</v>
      </c>
      <c r="AC407" s="3">
        <v>4131.3</v>
      </c>
      <c r="AD407" s="3">
        <v>7974.02</v>
      </c>
      <c r="AE407" s="3">
        <v>6627.9400000000014</v>
      </c>
      <c r="AF407" s="3">
        <v>12444.66</v>
      </c>
      <c r="AG407" s="3">
        <v>24549.98</v>
      </c>
      <c r="AH407" s="4">
        <v>5.6556698000000001</v>
      </c>
    </row>
    <row r="408" spans="1:34" x14ac:dyDescent="0.25">
      <c r="A408">
        <v>2017</v>
      </c>
      <c r="B408">
        <v>255</v>
      </c>
      <c r="C408" s="1">
        <v>42990</v>
      </c>
      <c r="D408" t="s">
        <v>1558</v>
      </c>
      <c r="E408">
        <v>1</v>
      </c>
      <c r="F408">
        <v>149</v>
      </c>
      <c r="G408" s="2">
        <f t="shared" si="16"/>
        <v>1.49</v>
      </c>
      <c r="H408">
        <v>40</v>
      </c>
      <c r="I408">
        <v>7</v>
      </c>
      <c r="J408">
        <v>32</v>
      </c>
      <c r="U408" s="3">
        <v>73</v>
      </c>
      <c r="V408" s="3">
        <v>16</v>
      </c>
      <c r="W408" s="3">
        <v>0</v>
      </c>
      <c r="X408" s="3">
        <v>9</v>
      </c>
      <c r="Y408" s="3">
        <v>10</v>
      </c>
      <c r="Z408" s="2">
        <v>31.18</v>
      </c>
      <c r="AA408" s="2">
        <v>64.680000000000007</v>
      </c>
      <c r="AB408" s="2">
        <v>152.20000000000002</v>
      </c>
      <c r="AC408" s="3">
        <v>2930.92</v>
      </c>
      <c r="AD408" s="3">
        <v>6079.920000000001</v>
      </c>
      <c r="AE408" s="3">
        <v>4430.2200000000012</v>
      </c>
      <c r="AF408" s="3">
        <v>5295.9600000000009</v>
      </c>
      <c r="AG408" s="3">
        <v>14306.800000000001</v>
      </c>
      <c r="AH408" s="4">
        <v>5.0224200000000003</v>
      </c>
    </row>
    <row r="409" spans="1:34" x14ac:dyDescent="0.25">
      <c r="A409">
        <v>2017</v>
      </c>
      <c r="B409">
        <v>255</v>
      </c>
      <c r="C409" s="1">
        <v>42990</v>
      </c>
      <c r="D409" t="s">
        <v>1559</v>
      </c>
      <c r="E409">
        <v>1</v>
      </c>
      <c r="F409">
        <v>133</v>
      </c>
      <c r="G409" s="2">
        <f t="shared" si="16"/>
        <v>1.33</v>
      </c>
      <c r="H409">
        <v>33</v>
      </c>
      <c r="I409">
        <v>9</v>
      </c>
      <c r="J409">
        <v>24</v>
      </c>
      <c r="U409" s="3">
        <v>37</v>
      </c>
      <c r="V409" s="3">
        <v>5</v>
      </c>
      <c r="W409" s="3">
        <v>0</v>
      </c>
      <c r="X409" s="3">
        <v>14</v>
      </c>
      <c r="Y409" s="3">
        <v>5</v>
      </c>
      <c r="Z409" s="2">
        <v>22.46</v>
      </c>
      <c r="AA409" s="2">
        <v>41.77</v>
      </c>
      <c r="AB409" s="2">
        <v>105.43</v>
      </c>
      <c r="AC409" s="3">
        <v>2111.2400000000002</v>
      </c>
      <c r="AD409" s="3">
        <v>3926.3800000000006</v>
      </c>
      <c r="AE409" s="3">
        <v>1460.7600000000002</v>
      </c>
      <c r="AF409" s="3">
        <v>3872.8</v>
      </c>
      <c r="AG409" s="3">
        <v>9910.4200000000019</v>
      </c>
      <c r="AH409" s="4">
        <v>4.1079033999999996</v>
      </c>
    </row>
    <row r="410" spans="1:34" x14ac:dyDescent="0.25">
      <c r="A410">
        <v>2017</v>
      </c>
      <c r="B410">
        <v>255</v>
      </c>
      <c r="C410" s="1">
        <v>42990</v>
      </c>
      <c r="D410" t="s">
        <v>1560</v>
      </c>
      <c r="E410">
        <v>1</v>
      </c>
      <c r="F410">
        <v>136</v>
      </c>
      <c r="G410" s="2">
        <f t="shared" si="16"/>
        <v>1.36</v>
      </c>
      <c r="H410">
        <v>33</v>
      </c>
      <c r="I410">
        <v>7</v>
      </c>
      <c r="J410">
        <v>26</v>
      </c>
      <c r="U410" s="3">
        <v>74</v>
      </c>
      <c r="V410" s="3">
        <v>0</v>
      </c>
      <c r="W410" s="3">
        <v>0</v>
      </c>
      <c r="X410" s="3">
        <v>15</v>
      </c>
      <c r="Y410" s="3">
        <v>11</v>
      </c>
      <c r="Z410" s="2">
        <v>34.630000000000003</v>
      </c>
      <c r="AA410" s="2">
        <v>80.099999999999994</v>
      </c>
      <c r="AB410" s="2">
        <v>208.07999999999998</v>
      </c>
      <c r="AC410" s="3">
        <v>3255.2200000000003</v>
      </c>
      <c r="AD410" s="3">
        <v>7529.4</v>
      </c>
      <c r="AE410" s="3">
        <v>3791.9600000000005</v>
      </c>
      <c r="AF410" s="3">
        <v>8774.9</v>
      </c>
      <c r="AG410" s="3">
        <v>19559.519999999997</v>
      </c>
      <c r="AH410" s="4">
        <v>4.9330448000000002</v>
      </c>
    </row>
    <row r="411" spans="1:34" x14ac:dyDescent="0.25">
      <c r="A411">
        <v>2017</v>
      </c>
      <c r="B411">
        <v>255</v>
      </c>
      <c r="C411" s="1">
        <v>42990</v>
      </c>
      <c r="D411" t="s">
        <v>1561</v>
      </c>
      <c r="E411">
        <v>1</v>
      </c>
      <c r="F411">
        <v>91</v>
      </c>
      <c r="G411" s="2">
        <f t="shared" si="16"/>
        <v>0.91</v>
      </c>
      <c r="H411">
        <v>30</v>
      </c>
      <c r="I411">
        <v>8</v>
      </c>
      <c r="J411">
        <v>22</v>
      </c>
      <c r="U411" s="3">
        <v>42</v>
      </c>
      <c r="V411" s="3">
        <v>10</v>
      </c>
      <c r="W411" s="3">
        <v>0</v>
      </c>
      <c r="X411" s="3">
        <v>10</v>
      </c>
      <c r="Y411" s="3">
        <v>4</v>
      </c>
      <c r="Z411" s="2">
        <v>22.46</v>
      </c>
      <c r="AA411" s="2">
        <v>34.96</v>
      </c>
      <c r="AB411" s="2">
        <v>96.35</v>
      </c>
      <c r="AC411" s="3">
        <v>2111.2400000000002</v>
      </c>
      <c r="AD411" s="3">
        <v>3286.24</v>
      </c>
      <c r="AE411" s="3">
        <v>1155.26</v>
      </c>
      <c r="AF411" s="3">
        <v>3659.4199999999992</v>
      </c>
      <c r="AG411" s="3">
        <v>9056.8999999999978</v>
      </c>
      <c r="AH411" s="4">
        <v>2.7802286</v>
      </c>
    </row>
    <row r="412" spans="1:34" x14ac:dyDescent="0.25">
      <c r="A412">
        <v>2017</v>
      </c>
      <c r="B412">
        <v>255</v>
      </c>
      <c r="C412" s="1">
        <v>42990</v>
      </c>
      <c r="D412" t="s">
        <v>1562</v>
      </c>
      <c r="E412">
        <v>1</v>
      </c>
      <c r="F412">
        <v>125</v>
      </c>
      <c r="G412" s="2">
        <f t="shared" si="16"/>
        <v>1.25</v>
      </c>
      <c r="H412">
        <v>30</v>
      </c>
      <c r="I412">
        <v>7</v>
      </c>
      <c r="J412">
        <v>23</v>
      </c>
      <c r="U412" s="3">
        <v>35</v>
      </c>
      <c r="V412" s="3">
        <v>2</v>
      </c>
      <c r="W412" s="3">
        <v>0</v>
      </c>
      <c r="X412" s="3">
        <v>8</v>
      </c>
      <c r="Y412" s="3">
        <v>5</v>
      </c>
      <c r="Z412" s="2">
        <v>23.43</v>
      </c>
      <c r="AA412" s="2">
        <v>41.71</v>
      </c>
      <c r="AB412" s="2">
        <v>109.47</v>
      </c>
      <c r="AC412" s="3">
        <v>2202.42</v>
      </c>
      <c r="AD412" s="3">
        <v>3920.7400000000002</v>
      </c>
      <c r="AE412" s="3">
        <v>1691.0600000000002</v>
      </c>
      <c r="AF412" s="3">
        <v>4167.0200000000004</v>
      </c>
      <c r="AG412" s="3">
        <v>10290.18</v>
      </c>
      <c r="AH412" s="4">
        <v>3.2475496000000001</v>
      </c>
    </row>
    <row r="413" spans="1:34" x14ac:dyDescent="0.25">
      <c r="A413">
        <v>2017</v>
      </c>
      <c r="B413">
        <v>255</v>
      </c>
      <c r="C413" s="1">
        <v>42990</v>
      </c>
      <c r="D413" t="s">
        <v>1563</v>
      </c>
      <c r="E413">
        <v>1</v>
      </c>
      <c r="F413">
        <v>110</v>
      </c>
      <c r="G413" s="2">
        <f t="shared" si="16"/>
        <v>1.1000000000000001</v>
      </c>
      <c r="H413">
        <v>35</v>
      </c>
      <c r="I413">
        <v>8</v>
      </c>
      <c r="J413">
        <v>27</v>
      </c>
      <c r="U413" s="3">
        <v>87</v>
      </c>
      <c r="V413" s="3">
        <v>4</v>
      </c>
      <c r="W413" s="3">
        <v>0</v>
      </c>
      <c r="X413" s="3">
        <v>16</v>
      </c>
      <c r="Y413" s="3">
        <v>12</v>
      </c>
      <c r="Z413" s="2">
        <v>40.98</v>
      </c>
      <c r="AA413" s="2">
        <v>60.05</v>
      </c>
      <c r="AB413" s="2">
        <v>189.31</v>
      </c>
      <c r="AC413" s="3">
        <v>3852.12</v>
      </c>
      <c r="AD413" s="3">
        <v>5644.7000000000007</v>
      </c>
      <c r="AE413" s="3">
        <v>4851.34</v>
      </c>
      <c r="AF413" s="3">
        <v>8298.32</v>
      </c>
      <c r="AG413" s="3">
        <v>17795.14</v>
      </c>
      <c r="AH413" s="4">
        <v>6.3159916000000003</v>
      </c>
    </row>
    <row r="414" spans="1:34" x14ac:dyDescent="0.25">
      <c r="A414">
        <v>2017</v>
      </c>
      <c r="B414">
        <v>255</v>
      </c>
      <c r="C414" s="1">
        <v>42990</v>
      </c>
      <c r="D414" t="s">
        <v>1564</v>
      </c>
      <c r="E414">
        <v>1</v>
      </c>
      <c r="F414">
        <v>125</v>
      </c>
      <c r="G414" s="2">
        <f t="shared" si="16"/>
        <v>1.25</v>
      </c>
      <c r="H414">
        <v>56</v>
      </c>
      <c r="I414">
        <v>8</v>
      </c>
      <c r="J414">
        <v>28</v>
      </c>
      <c r="U414" s="3">
        <v>61</v>
      </c>
      <c r="V414" s="3">
        <v>5</v>
      </c>
      <c r="W414" s="3">
        <v>0</v>
      </c>
      <c r="X414" s="3">
        <v>15</v>
      </c>
      <c r="Y414" s="3">
        <v>7</v>
      </c>
      <c r="Z414" s="2">
        <v>30.04</v>
      </c>
      <c r="AA414" s="2">
        <v>58.08</v>
      </c>
      <c r="AB414" s="2">
        <v>148.03</v>
      </c>
      <c r="AC414" s="3">
        <v>2823.76</v>
      </c>
      <c r="AD414" s="3">
        <v>5459.5199999999995</v>
      </c>
      <c r="AE414" s="3">
        <v>3257.1</v>
      </c>
      <c r="AF414" s="3">
        <v>5631.5400000000009</v>
      </c>
      <c r="AG414" s="3">
        <v>13914.82</v>
      </c>
      <c r="AH414" s="4">
        <v>4.4189400000000001</v>
      </c>
    </row>
    <row r="415" spans="1:34" x14ac:dyDescent="0.25">
      <c r="A415">
        <v>2017</v>
      </c>
      <c r="B415">
        <v>255</v>
      </c>
      <c r="C415" s="1">
        <v>42990</v>
      </c>
      <c r="D415" t="s">
        <v>1565</v>
      </c>
      <c r="E415">
        <v>1</v>
      </c>
      <c r="F415">
        <v>161</v>
      </c>
      <c r="G415" s="2">
        <f t="shared" si="16"/>
        <v>1.61</v>
      </c>
      <c r="H415">
        <v>36</v>
      </c>
      <c r="I415">
        <v>9</v>
      </c>
      <c r="J415">
        <v>27</v>
      </c>
      <c r="U415" s="3">
        <v>66</v>
      </c>
      <c r="V415" s="3">
        <v>3</v>
      </c>
      <c r="W415" s="3">
        <v>0</v>
      </c>
      <c r="X415" s="3">
        <v>11</v>
      </c>
      <c r="Y415" s="3">
        <v>5</v>
      </c>
      <c r="Z415" s="2">
        <v>31.48</v>
      </c>
      <c r="AA415" s="2">
        <v>73.14</v>
      </c>
      <c r="AB415" s="2">
        <v>158.72</v>
      </c>
      <c r="AC415" s="3">
        <v>2959.12</v>
      </c>
      <c r="AD415" s="3">
        <v>6875.16</v>
      </c>
      <c r="AE415" s="3">
        <v>2134.7400000000002</v>
      </c>
      <c r="AF415" s="3">
        <v>5085.3999999999996</v>
      </c>
      <c r="AG415" s="3">
        <v>14919.679999999998</v>
      </c>
      <c r="AH415" s="4">
        <v>5.2575422000000005</v>
      </c>
    </row>
    <row r="416" spans="1:34" x14ac:dyDescent="0.25">
      <c r="A416">
        <v>2017</v>
      </c>
      <c r="B416">
        <v>255</v>
      </c>
      <c r="C416" s="1">
        <v>42990</v>
      </c>
      <c r="D416" t="s">
        <v>1566</v>
      </c>
      <c r="E416">
        <v>1</v>
      </c>
      <c r="F416">
        <v>152</v>
      </c>
      <c r="G416" s="2">
        <f t="shared" si="16"/>
        <v>1.52</v>
      </c>
      <c r="H416">
        <v>35</v>
      </c>
      <c r="I416">
        <v>6</v>
      </c>
      <c r="J416">
        <v>29</v>
      </c>
      <c r="U416" s="3">
        <v>64</v>
      </c>
      <c r="V416" s="3">
        <v>0</v>
      </c>
      <c r="W416" s="3">
        <v>0</v>
      </c>
      <c r="X416" s="3">
        <v>16</v>
      </c>
      <c r="Y416" s="3">
        <v>6</v>
      </c>
      <c r="Z416" s="2">
        <v>34.76</v>
      </c>
      <c r="AA416" s="2">
        <v>68.88</v>
      </c>
      <c r="AB416" s="2">
        <v>180.91000000000003</v>
      </c>
      <c r="AC416" s="3">
        <v>3267.4399999999996</v>
      </c>
      <c r="AD416" s="3">
        <v>6474.72</v>
      </c>
      <c r="AE416" s="3">
        <v>2342.48</v>
      </c>
      <c r="AF416" s="3">
        <v>7263.38</v>
      </c>
      <c r="AG416" s="3">
        <v>17005.54</v>
      </c>
      <c r="AH416" s="4">
        <v>4.9123460000000003</v>
      </c>
    </row>
    <row r="417" spans="1:34" x14ac:dyDescent="0.25">
      <c r="A417">
        <v>2017</v>
      </c>
      <c r="B417">
        <v>255</v>
      </c>
      <c r="C417" s="1">
        <v>42990</v>
      </c>
      <c r="D417" t="s">
        <v>1567</v>
      </c>
      <c r="E417">
        <v>1</v>
      </c>
      <c r="F417">
        <v>112</v>
      </c>
      <c r="G417" s="2">
        <f t="shared" si="16"/>
        <v>1.1200000000000001</v>
      </c>
      <c r="H417">
        <v>31</v>
      </c>
      <c r="I417">
        <v>6</v>
      </c>
      <c r="J417">
        <v>25</v>
      </c>
      <c r="U417" s="3">
        <v>44</v>
      </c>
      <c r="V417" s="3">
        <v>1</v>
      </c>
      <c r="W417" s="3">
        <v>0</v>
      </c>
      <c r="X417" s="3">
        <v>6</v>
      </c>
      <c r="Y417" s="3">
        <v>7</v>
      </c>
      <c r="Z417" s="2">
        <v>20.41</v>
      </c>
      <c r="AA417" s="2">
        <v>32.619999999999997</v>
      </c>
      <c r="AB417" s="2">
        <v>110.72</v>
      </c>
      <c r="AC417" s="3">
        <v>1918.5400000000002</v>
      </c>
      <c r="AD417" s="3">
        <v>3066.2799999999997</v>
      </c>
      <c r="AE417" s="3">
        <v>3269.32</v>
      </c>
      <c r="AF417" s="3">
        <v>5422.8600000000006</v>
      </c>
      <c r="AG417" s="3">
        <v>10407.68</v>
      </c>
      <c r="AH417" s="4">
        <v>2.8037380000000001</v>
      </c>
    </row>
    <row r="418" spans="1:34" x14ac:dyDescent="0.25">
      <c r="A418">
        <v>2017</v>
      </c>
      <c r="B418">
        <v>255</v>
      </c>
      <c r="C418" s="1">
        <v>42990</v>
      </c>
      <c r="D418" t="s">
        <v>1568</v>
      </c>
      <c r="E418">
        <v>1</v>
      </c>
      <c r="F418">
        <v>128</v>
      </c>
      <c r="G418" s="2">
        <f t="shared" si="16"/>
        <v>1.28</v>
      </c>
      <c r="H418">
        <v>35</v>
      </c>
      <c r="I418">
        <v>5</v>
      </c>
      <c r="J418">
        <v>30</v>
      </c>
      <c r="U418" s="3">
        <v>77</v>
      </c>
      <c r="V418" s="3">
        <v>2</v>
      </c>
      <c r="W418" s="3">
        <v>0</v>
      </c>
      <c r="X418" s="3">
        <v>17</v>
      </c>
      <c r="Y418" s="3">
        <v>6</v>
      </c>
      <c r="Z418" s="2">
        <v>25.02</v>
      </c>
      <c r="AA418" s="2">
        <v>57.78</v>
      </c>
      <c r="AB418" s="2">
        <v>163.32</v>
      </c>
      <c r="AC418" s="3">
        <v>2351.88</v>
      </c>
      <c r="AD418" s="3">
        <v>5431.32</v>
      </c>
      <c r="AE418" s="3">
        <v>2571.84</v>
      </c>
      <c r="AF418" s="3">
        <v>7568.88</v>
      </c>
      <c r="AG418" s="3">
        <v>15352.08</v>
      </c>
      <c r="AH418" s="4">
        <v>4.8815328000000004</v>
      </c>
    </row>
    <row r="419" spans="1:34" x14ac:dyDescent="0.25">
      <c r="A419">
        <v>2017</v>
      </c>
      <c r="B419">
        <v>255</v>
      </c>
      <c r="C419" s="1">
        <v>42990</v>
      </c>
      <c r="D419" t="s">
        <v>1569</v>
      </c>
      <c r="E419">
        <v>1</v>
      </c>
      <c r="F419">
        <v>163</v>
      </c>
      <c r="G419" s="2">
        <f t="shared" si="16"/>
        <v>1.63</v>
      </c>
      <c r="H419">
        <v>37</v>
      </c>
      <c r="I419">
        <v>7</v>
      </c>
      <c r="J419">
        <v>30</v>
      </c>
      <c r="U419" s="3">
        <v>55</v>
      </c>
      <c r="V419" s="3">
        <v>12</v>
      </c>
      <c r="W419" s="3">
        <v>2</v>
      </c>
      <c r="X419" s="3">
        <v>14</v>
      </c>
      <c r="Y419" s="3">
        <v>3</v>
      </c>
      <c r="Z419" s="2">
        <v>25.34</v>
      </c>
      <c r="AA419" s="2">
        <v>61.06</v>
      </c>
      <c r="AB419" s="2">
        <v>113.4</v>
      </c>
      <c r="AC419" s="3">
        <v>2381.96</v>
      </c>
      <c r="AD419" s="3">
        <v>5739.64</v>
      </c>
      <c r="AE419" s="3">
        <v>681.5</v>
      </c>
      <c r="AF419" s="3">
        <v>2538.0000000000005</v>
      </c>
      <c r="AG419" s="3">
        <v>10659.6</v>
      </c>
      <c r="AH419" s="4">
        <v>3.7277110000000002</v>
      </c>
    </row>
    <row r="420" spans="1:34" x14ac:dyDescent="0.25">
      <c r="A420">
        <v>2017</v>
      </c>
      <c r="B420">
        <v>255</v>
      </c>
      <c r="C420" s="1">
        <v>42990</v>
      </c>
      <c r="D420" t="s">
        <v>1570</v>
      </c>
      <c r="E420">
        <v>1</v>
      </c>
      <c r="F420">
        <v>102</v>
      </c>
      <c r="G420" s="2">
        <f t="shared" si="16"/>
        <v>1.02</v>
      </c>
      <c r="H420">
        <v>34</v>
      </c>
      <c r="I420">
        <v>6</v>
      </c>
      <c r="J420">
        <v>28</v>
      </c>
      <c r="U420" s="3">
        <v>80</v>
      </c>
      <c r="V420" s="3">
        <v>6</v>
      </c>
      <c r="W420" s="3">
        <v>1</v>
      </c>
      <c r="X420" s="3">
        <v>20</v>
      </c>
      <c r="Y420" s="3">
        <v>6</v>
      </c>
      <c r="Z420" s="2">
        <v>36.96</v>
      </c>
      <c r="AA420" s="2">
        <v>60.26</v>
      </c>
      <c r="AB420" s="2">
        <v>173.73999999999998</v>
      </c>
      <c r="AC420" s="3">
        <v>3474.2400000000002</v>
      </c>
      <c r="AD420" s="3">
        <v>5664.4400000000005</v>
      </c>
      <c r="AE420" s="3">
        <v>2048.2600000000002</v>
      </c>
      <c r="AF420" s="3">
        <v>7192.8799999999992</v>
      </c>
      <c r="AG420" s="3">
        <v>16331.56</v>
      </c>
      <c r="AH420" s="4">
        <v>4.5982826000000001</v>
      </c>
    </row>
    <row r="421" spans="1:34" x14ac:dyDescent="0.25">
      <c r="A421">
        <v>2017</v>
      </c>
      <c r="B421">
        <v>255</v>
      </c>
      <c r="C421" s="1">
        <v>42990</v>
      </c>
      <c r="D421" t="s">
        <v>1571</v>
      </c>
      <c r="E421">
        <v>1</v>
      </c>
      <c r="F421">
        <v>121</v>
      </c>
      <c r="G421" s="2">
        <f t="shared" si="16"/>
        <v>1.21</v>
      </c>
      <c r="H421">
        <v>35</v>
      </c>
      <c r="I421">
        <v>8</v>
      </c>
      <c r="J421">
        <v>27</v>
      </c>
      <c r="U421" s="3">
        <v>100</v>
      </c>
      <c r="V421" s="3">
        <v>2</v>
      </c>
      <c r="W421" s="3">
        <v>0</v>
      </c>
      <c r="X421" s="3">
        <v>16</v>
      </c>
      <c r="Y421" s="3">
        <v>12</v>
      </c>
      <c r="Z421" s="2">
        <v>48.18</v>
      </c>
      <c r="AA421" s="2">
        <v>89.37</v>
      </c>
      <c r="AB421" s="2">
        <v>247.59</v>
      </c>
      <c r="AC421" s="3">
        <v>4528.92</v>
      </c>
      <c r="AD421" s="3">
        <v>8400.7800000000007</v>
      </c>
      <c r="AE421" s="3">
        <v>4979.1799999999994</v>
      </c>
      <c r="AF421" s="3">
        <v>10343.76</v>
      </c>
      <c r="AG421" s="3">
        <v>23273.46</v>
      </c>
      <c r="AH421" s="4">
        <v>6.7078494000000006</v>
      </c>
    </row>
    <row r="422" spans="1:34" x14ac:dyDescent="0.25">
      <c r="A422">
        <v>2017</v>
      </c>
      <c r="B422">
        <v>255</v>
      </c>
      <c r="C422" s="1">
        <v>42990</v>
      </c>
      <c r="D422" t="s">
        <v>1572</v>
      </c>
      <c r="E422">
        <v>1</v>
      </c>
      <c r="F422">
        <v>101</v>
      </c>
      <c r="G422" s="2">
        <f t="shared" si="16"/>
        <v>1.01</v>
      </c>
      <c r="H422">
        <v>30</v>
      </c>
      <c r="I422">
        <v>6</v>
      </c>
      <c r="J422">
        <v>24</v>
      </c>
      <c r="U422" s="3">
        <v>30</v>
      </c>
      <c r="V422" s="3">
        <v>9</v>
      </c>
      <c r="W422" s="3">
        <v>0</v>
      </c>
      <c r="X422" s="3">
        <v>5</v>
      </c>
      <c r="Y422" s="3">
        <v>7</v>
      </c>
      <c r="Z422" s="2">
        <v>20.65</v>
      </c>
      <c r="AA422" s="2">
        <v>32.020000000000003</v>
      </c>
      <c r="AB422" s="2">
        <v>90.09</v>
      </c>
      <c r="AC422" s="3">
        <v>1941.0999999999997</v>
      </c>
      <c r="AD422" s="3">
        <v>3009.88</v>
      </c>
      <c r="AE422" s="3">
        <v>2737.28</v>
      </c>
      <c r="AF422" s="3">
        <v>3517.48</v>
      </c>
      <c r="AG422" s="3">
        <v>8468.4599999999991</v>
      </c>
      <c r="AH422" s="4">
        <v>3.4973358000000005</v>
      </c>
    </row>
    <row r="423" spans="1:34" x14ac:dyDescent="0.25">
      <c r="A423">
        <v>2017</v>
      </c>
      <c r="B423">
        <v>255</v>
      </c>
      <c r="C423" s="1">
        <v>42990</v>
      </c>
      <c r="D423" t="s">
        <v>1573</v>
      </c>
      <c r="E423">
        <v>1</v>
      </c>
      <c r="F423">
        <v>121</v>
      </c>
      <c r="G423" s="2">
        <f t="shared" si="16"/>
        <v>1.21</v>
      </c>
      <c r="H423">
        <v>34</v>
      </c>
      <c r="I423">
        <v>7</v>
      </c>
      <c r="J423">
        <v>27</v>
      </c>
      <c r="U423" s="3">
        <v>74</v>
      </c>
      <c r="V423" s="3">
        <v>27</v>
      </c>
      <c r="W423" s="3">
        <v>0</v>
      </c>
      <c r="X423" s="3">
        <v>18</v>
      </c>
      <c r="Y423" s="3">
        <v>10</v>
      </c>
      <c r="Z423" s="2">
        <v>42.15</v>
      </c>
      <c r="AA423" s="2">
        <v>67.7</v>
      </c>
      <c r="AB423" s="2">
        <v>187.85</v>
      </c>
      <c r="AC423" s="3">
        <v>3962.1</v>
      </c>
      <c r="AD423" s="3">
        <v>6363.7999999999993</v>
      </c>
      <c r="AE423" s="3">
        <v>3384.94</v>
      </c>
      <c r="AF423" s="3">
        <v>7332.0000000000009</v>
      </c>
      <c r="AG423" s="3">
        <v>17657.900000000001</v>
      </c>
      <c r="AH423" s="4">
        <v>6.2056355999999999</v>
      </c>
    </row>
    <row r="424" spans="1:34" x14ac:dyDescent="0.25">
      <c r="A424">
        <v>2017</v>
      </c>
      <c r="B424">
        <v>255</v>
      </c>
      <c r="C424" s="1">
        <v>42990</v>
      </c>
      <c r="D424" t="s">
        <v>1574</v>
      </c>
      <c r="E424">
        <v>1</v>
      </c>
      <c r="F424">
        <v>77</v>
      </c>
      <c r="G424" s="2">
        <f t="shared" si="16"/>
        <v>0.77</v>
      </c>
      <c r="H424">
        <v>24</v>
      </c>
      <c r="I424">
        <v>5</v>
      </c>
      <c r="J424">
        <v>19</v>
      </c>
      <c r="U424" s="3">
        <v>53</v>
      </c>
      <c r="V424" s="3">
        <v>6</v>
      </c>
      <c r="W424" s="3">
        <v>0</v>
      </c>
      <c r="X424" s="3">
        <v>5</v>
      </c>
      <c r="Y424" s="3">
        <v>10</v>
      </c>
      <c r="Z424" s="2">
        <v>24.19</v>
      </c>
      <c r="AA424" s="2">
        <v>42.96</v>
      </c>
      <c r="AB424" s="2">
        <v>130.59</v>
      </c>
      <c r="AC424" s="3">
        <v>2273.86</v>
      </c>
      <c r="AD424" s="3">
        <v>4038.2400000000002</v>
      </c>
      <c r="AE424" s="3">
        <v>4188.6400000000003</v>
      </c>
      <c r="AF424" s="3">
        <v>5963.36</v>
      </c>
      <c r="AG424" s="3">
        <v>12275.46</v>
      </c>
      <c r="AH424" s="4">
        <v>3.7586182000000004</v>
      </c>
    </row>
    <row r="425" spans="1:34" x14ac:dyDescent="0.25">
      <c r="A425">
        <v>2017</v>
      </c>
      <c r="B425">
        <v>255</v>
      </c>
      <c r="C425" s="1">
        <v>42990</v>
      </c>
      <c r="D425" t="s">
        <v>1575</v>
      </c>
      <c r="E425">
        <v>1</v>
      </c>
      <c r="F425">
        <v>129</v>
      </c>
      <c r="G425" s="2">
        <f t="shared" si="16"/>
        <v>1.29</v>
      </c>
      <c r="H425">
        <v>33</v>
      </c>
      <c r="I425">
        <v>7</v>
      </c>
      <c r="J425">
        <v>26</v>
      </c>
      <c r="U425" s="3">
        <v>26</v>
      </c>
      <c r="V425" s="3">
        <v>15</v>
      </c>
      <c r="W425" s="3">
        <v>0</v>
      </c>
      <c r="X425" s="3">
        <v>14</v>
      </c>
      <c r="Y425" s="3">
        <v>1</v>
      </c>
      <c r="Z425" s="2">
        <v>20.56</v>
      </c>
      <c r="AA425" s="2">
        <v>41.05</v>
      </c>
      <c r="AB425" s="2">
        <v>84.22</v>
      </c>
      <c r="AC425" s="3">
        <v>1932.6399999999999</v>
      </c>
      <c r="AD425" s="3">
        <v>3858.7</v>
      </c>
      <c r="AE425" s="3">
        <v>406.08000000000004</v>
      </c>
      <c r="AF425" s="3">
        <v>2125.34</v>
      </c>
      <c r="AG425" s="3">
        <v>7916.68</v>
      </c>
      <c r="AH425" s="4">
        <v>2.5839284000000005</v>
      </c>
    </row>
    <row r="426" spans="1:34" x14ac:dyDescent="0.25">
      <c r="A426">
        <v>2017</v>
      </c>
      <c r="B426">
        <v>255</v>
      </c>
      <c r="C426" s="1">
        <v>42990</v>
      </c>
      <c r="D426" t="s">
        <v>1576</v>
      </c>
      <c r="E426">
        <v>1</v>
      </c>
      <c r="F426">
        <v>152</v>
      </c>
      <c r="G426" s="2">
        <f t="shared" si="16"/>
        <v>1.52</v>
      </c>
      <c r="H426">
        <v>41</v>
      </c>
      <c r="I426">
        <v>7</v>
      </c>
      <c r="J426">
        <v>34</v>
      </c>
      <c r="U426" s="3">
        <v>75</v>
      </c>
      <c r="V426" s="3">
        <v>34</v>
      </c>
      <c r="W426" s="3">
        <v>2</v>
      </c>
      <c r="X426" s="3">
        <v>29</v>
      </c>
      <c r="Y426" s="3">
        <v>4</v>
      </c>
      <c r="Z426" s="2">
        <v>42.7</v>
      </c>
      <c r="AA426" s="2">
        <v>94.37</v>
      </c>
      <c r="AB426" s="2">
        <v>194.89</v>
      </c>
      <c r="AC426" s="3">
        <v>4013.8</v>
      </c>
      <c r="AD426" s="3">
        <v>8870.7800000000007</v>
      </c>
      <c r="AE426" s="3">
        <v>1374.28</v>
      </c>
      <c r="AF426" s="3">
        <v>5435.0800000000008</v>
      </c>
      <c r="AG426" s="3">
        <v>18319.660000000003</v>
      </c>
      <c r="AH426" s="4">
        <v>6.5491210000000004</v>
      </c>
    </row>
    <row r="427" spans="1:34" x14ac:dyDescent="0.25">
      <c r="A427">
        <v>2017</v>
      </c>
      <c r="B427">
        <v>255</v>
      </c>
      <c r="C427" s="1">
        <v>42990</v>
      </c>
      <c r="D427" t="s">
        <v>1577</v>
      </c>
      <c r="E427">
        <v>1</v>
      </c>
      <c r="F427">
        <v>148</v>
      </c>
      <c r="G427" s="2">
        <f t="shared" si="16"/>
        <v>1.48</v>
      </c>
      <c r="H427">
        <v>38</v>
      </c>
      <c r="I427">
        <v>6</v>
      </c>
      <c r="J427">
        <v>32</v>
      </c>
      <c r="U427" s="3">
        <v>85</v>
      </c>
      <c r="V427" s="3">
        <v>10</v>
      </c>
      <c r="W427" s="3">
        <v>0</v>
      </c>
      <c r="X427" s="3">
        <v>24</v>
      </c>
      <c r="Y427" s="3">
        <v>14</v>
      </c>
      <c r="Z427" s="2">
        <v>41.81</v>
      </c>
      <c r="AA427" s="2">
        <v>75.69</v>
      </c>
      <c r="AB427" s="2">
        <v>214.68</v>
      </c>
      <c r="AC427" s="3">
        <v>3930.1400000000003</v>
      </c>
      <c r="AD427" s="3">
        <v>7114.86</v>
      </c>
      <c r="AE427" s="3">
        <v>4571.22</v>
      </c>
      <c r="AF427" s="3">
        <v>9134.92</v>
      </c>
      <c r="AG427" s="3">
        <v>20179.919999999998</v>
      </c>
      <c r="AH427" s="4">
        <v>7.0072863999999999</v>
      </c>
    </row>
    <row r="428" spans="1:34" x14ac:dyDescent="0.25">
      <c r="A428">
        <v>2017</v>
      </c>
      <c r="B428">
        <v>255</v>
      </c>
      <c r="C428" s="1">
        <v>42990</v>
      </c>
      <c r="D428" t="s">
        <v>1578</v>
      </c>
      <c r="E428">
        <v>1</v>
      </c>
      <c r="F428">
        <v>128</v>
      </c>
      <c r="G428" s="2">
        <f t="shared" si="16"/>
        <v>1.28</v>
      </c>
      <c r="H428">
        <v>35</v>
      </c>
      <c r="I428">
        <v>6</v>
      </c>
      <c r="J428">
        <v>29</v>
      </c>
      <c r="U428" s="3">
        <v>43</v>
      </c>
      <c r="V428" s="3">
        <v>8</v>
      </c>
      <c r="W428" s="3">
        <v>0</v>
      </c>
      <c r="X428" s="3">
        <v>4</v>
      </c>
      <c r="Y428" s="3">
        <v>7</v>
      </c>
      <c r="Z428" s="2">
        <v>21.09</v>
      </c>
      <c r="AA428" s="2">
        <v>42.98</v>
      </c>
      <c r="AB428" s="2">
        <v>112.72</v>
      </c>
      <c r="AC428" s="3">
        <v>1982.46</v>
      </c>
      <c r="AD428" s="3">
        <v>4040.12</v>
      </c>
      <c r="AE428" s="3">
        <v>3327.6</v>
      </c>
      <c r="AF428" s="3">
        <v>4573.1000000000004</v>
      </c>
      <c r="AG428" s="3">
        <v>10595.68</v>
      </c>
      <c r="AH428" s="4">
        <v>3.1559936</v>
      </c>
    </row>
    <row r="429" spans="1:34" x14ac:dyDescent="0.25">
      <c r="A429">
        <v>2017</v>
      </c>
      <c r="B429">
        <v>255</v>
      </c>
      <c r="C429" s="1">
        <v>42990</v>
      </c>
      <c r="D429" t="s">
        <v>1579</v>
      </c>
      <c r="E429">
        <v>1</v>
      </c>
      <c r="F429">
        <v>95</v>
      </c>
      <c r="G429" s="2">
        <f t="shared" si="16"/>
        <v>0.95</v>
      </c>
      <c r="H429">
        <v>33</v>
      </c>
      <c r="I429">
        <v>6</v>
      </c>
      <c r="J429">
        <v>27</v>
      </c>
      <c r="U429" s="3">
        <v>65</v>
      </c>
      <c r="V429" s="3">
        <v>7</v>
      </c>
      <c r="W429" s="3">
        <v>0</v>
      </c>
      <c r="X429" s="3">
        <v>6</v>
      </c>
      <c r="Y429" s="3">
        <v>8</v>
      </c>
      <c r="Z429" s="2">
        <v>25.67</v>
      </c>
      <c r="AA429" s="2">
        <v>46.67</v>
      </c>
      <c r="AB429" s="2">
        <v>127.68</v>
      </c>
      <c r="AC429" s="3">
        <v>2412.9800000000005</v>
      </c>
      <c r="AD429" s="3">
        <v>4386.9800000000005</v>
      </c>
      <c r="AE429" s="3">
        <v>3224.2</v>
      </c>
      <c r="AF429" s="3">
        <v>5201.96</v>
      </c>
      <c r="AG429" s="3">
        <v>12001.920000000002</v>
      </c>
      <c r="AH429" s="4">
        <v>3.4500444000000003</v>
      </c>
    </row>
    <row r="430" spans="1:34" x14ac:dyDescent="0.25">
      <c r="A430">
        <v>2017</v>
      </c>
      <c r="B430">
        <v>255</v>
      </c>
      <c r="C430" s="1">
        <v>42990</v>
      </c>
      <c r="D430" t="s">
        <v>1580</v>
      </c>
      <c r="E430">
        <v>1</v>
      </c>
      <c r="F430">
        <v>123</v>
      </c>
      <c r="G430" s="2">
        <f t="shared" si="16"/>
        <v>1.23</v>
      </c>
      <c r="H430">
        <v>35</v>
      </c>
      <c r="I430">
        <v>5</v>
      </c>
      <c r="J430">
        <v>30</v>
      </c>
      <c r="U430" s="3">
        <v>51</v>
      </c>
      <c r="V430" s="3">
        <v>23</v>
      </c>
      <c r="W430" s="3">
        <v>1</v>
      </c>
      <c r="X430" s="3">
        <v>11</v>
      </c>
      <c r="Y430" s="3">
        <v>6</v>
      </c>
      <c r="Z430" s="2">
        <v>25.32</v>
      </c>
      <c r="AA430" s="2">
        <v>41.58</v>
      </c>
      <c r="AB430" s="2">
        <v>111.56</v>
      </c>
      <c r="AC430" s="3">
        <v>2380.08</v>
      </c>
      <c r="AD430" s="3">
        <v>3908.52</v>
      </c>
      <c r="AE430" s="3">
        <v>1791.6399999999999</v>
      </c>
      <c r="AF430" s="3">
        <v>4198.04</v>
      </c>
      <c r="AG430" s="3">
        <v>10486.64</v>
      </c>
      <c r="AH430" s="4">
        <v>4.3332966000000006</v>
      </c>
    </row>
    <row r="431" spans="1:34" x14ac:dyDescent="0.25">
      <c r="A431">
        <v>2017</v>
      </c>
      <c r="B431">
        <v>255</v>
      </c>
      <c r="C431" s="1">
        <v>42990</v>
      </c>
      <c r="D431" t="s">
        <v>1581</v>
      </c>
      <c r="E431">
        <v>1</v>
      </c>
      <c r="F431">
        <v>98</v>
      </c>
      <c r="G431" s="2">
        <f t="shared" si="16"/>
        <v>0.98</v>
      </c>
      <c r="H431">
        <v>33</v>
      </c>
      <c r="I431">
        <v>7</v>
      </c>
      <c r="J431">
        <v>26</v>
      </c>
      <c r="U431" s="3">
        <v>45</v>
      </c>
      <c r="V431" s="3">
        <v>8</v>
      </c>
      <c r="W431" s="3">
        <v>0</v>
      </c>
      <c r="X431" s="3">
        <v>6</v>
      </c>
      <c r="Y431" s="3">
        <v>9</v>
      </c>
      <c r="Z431" s="2">
        <v>23.89</v>
      </c>
      <c r="AA431" s="2">
        <v>35.520000000000003</v>
      </c>
      <c r="AB431" s="2">
        <v>111.72999999999999</v>
      </c>
      <c r="AC431" s="3">
        <v>2245.6600000000003</v>
      </c>
      <c r="AD431" s="3">
        <v>3338.88</v>
      </c>
      <c r="AE431" s="3">
        <v>3633.0999999999995</v>
      </c>
      <c r="AF431" s="3">
        <v>4918.08</v>
      </c>
      <c r="AG431" s="3">
        <v>10502.62</v>
      </c>
      <c r="AH431" s="4">
        <v>4.0334366000000008</v>
      </c>
    </row>
    <row r="432" spans="1:34" x14ac:dyDescent="0.25">
      <c r="A432">
        <v>2017</v>
      </c>
      <c r="B432">
        <v>255</v>
      </c>
      <c r="C432" s="1">
        <v>42990</v>
      </c>
      <c r="D432" t="s">
        <v>1582</v>
      </c>
      <c r="E432">
        <v>1</v>
      </c>
      <c r="F432">
        <v>130</v>
      </c>
      <c r="G432" s="2">
        <f t="shared" si="16"/>
        <v>1.3</v>
      </c>
      <c r="H432">
        <v>37</v>
      </c>
      <c r="I432">
        <v>7</v>
      </c>
      <c r="J432">
        <v>30</v>
      </c>
      <c r="U432" s="3">
        <v>73</v>
      </c>
      <c r="V432" s="3">
        <v>8</v>
      </c>
      <c r="W432" s="3">
        <v>0</v>
      </c>
      <c r="X432" s="3">
        <v>22</v>
      </c>
      <c r="Y432" s="3">
        <v>5</v>
      </c>
      <c r="Z432" s="2">
        <v>36.79</v>
      </c>
      <c r="AA432" s="2">
        <v>63.62</v>
      </c>
      <c r="AB432" s="2">
        <v>168.64999999999998</v>
      </c>
      <c r="AC432" s="3">
        <v>3458.2599999999998</v>
      </c>
      <c r="AD432" s="3">
        <v>5980.28</v>
      </c>
      <c r="AE432" s="3">
        <v>1933.5800000000004</v>
      </c>
      <c r="AF432" s="3">
        <v>6414.5600000000013</v>
      </c>
      <c r="AG432" s="3">
        <v>15853.1</v>
      </c>
      <c r="AH432" s="4">
        <v>5.5339774000000004</v>
      </c>
    </row>
    <row r="433" spans="1:34" x14ac:dyDescent="0.25">
      <c r="A433">
        <v>2017</v>
      </c>
      <c r="B433">
        <v>255</v>
      </c>
      <c r="C433" s="1">
        <v>42990</v>
      </c>
      <c r="D433" t="s">
        <v>1583</v>
      </c>
      <c r="E433">
        <v>1</v>
      </c>
      <c r="F433">
        <v>133</v>
      </c>
      <c r="G433" s="2">
        <f t="shared" si="16"/>
        <v>1.33</v>
      </c>
      <c r="H433">
        <v>35</v>
      </c>
      <c r="I433">
        <v>7</v>
      </c>
      <c r="J433">
        <v>28</v>
      </c>
      <c r="U433" s="3">
        <v>91</v>
      </c>
      <c r="V433" s="3">
        <v>0</v>
      </c>
      <c r="W433" s="3">
        <v>0</v>
      </c>
      <c r="X433" s="3">
        <v>18</v>
      </c>
      <c r="Y433" s="3">
        <v>7</v>
      </c>
      <c r="Z433" s="2">
        <v>42.65</v>
      </c>
      <c r="AA433" s="2">
        <v>74.88</v>
      </c>
      <c r="AB433" s="2">
        <v>208.85</v>
      </c>
      <c r="AC433" s="3">
        <v>4009.1000000000004</v>
      </c>
      <c r="AD433" s="3">
        <v>7038.72</v>
      </c>
      <c r="AE433" s="3">
        <v>2422.38</v>
      </c>
      <c r="AF433" s="3">
        <v>8584.08</v>
      </c>
      <c r="AG433" s="3">
        <v>19631.900000000001</v>
      </c>
      <c r="AH433" s="4">
        <v>5.9593931999999992</v>
      </c>
    </row>
    <row r="434" spans="1:34" x14ac:dyDescent="0.25">
      <c r="A434">
        <v>2017</v>
      </c>
      <c r="B434">
        <v>255</v>
      </c>
      <c r="C434" s="1">
        <v>42990</v>
      </c>
      <c r="D434" t="s">
        <v>1584</v>
      </c>
      <c r="E434">
        <v>1</v>
      </c>
      <c r="F434">
        <v>118</v>
      </c>
      <c r="G434" s="2">
        <f t="shared" si="16"/>
        <v>1.18</v>
      </c>
      <c r="H434">
        <v>32</v>
      </c>
      <c r="I434">
        <v>7</v>
      </c>
      <c r="J434">
        <v>25</v>
      </c>
      <c r="U434" s="3">
        <v>51</v>
      </c>
      <c r="V434" s="3">
        <v>4</v>
      </c>
      <c r="W434" s="3">
        <v>0</v>
      </c>
      <c r="X434" s="3">
        <v>17</v>
      </c>
      <c r="Y434" s="3">
        <v>5</v>
      </c>
      <c r="Z434" s="2">
        <v>24.79</v>
      </c>
      <c r="AA434" s="2">
        <v>40.47</v>
      </c>
      <c r="AB434" s="2">
        <v>128.55000000000001</v>
      </c>
      <c r="AC434" s="3">
        <v>2330.2600000000002</v>
      </c>
      <c r="AD434" s="3">
        <v>3804.18</v>
      </c>
      <c r="AE434" s="3">
        <v>1561.34</v>
      </c>
      <c r="AF434" s="3">
        <v>5949.26</v>
      </c>
      <c r="AG434" s="3">
        <v>12083.7</v>
      </c>
      <c r="AH434" s="4">
        <v>3.9435538000000006</v>
      </c>
    </row>
    <row r="435" spans="1:34" x14ac:dyDescent="0.25">
      <c r="A435">
        <v>2017</v>
      </c>
      <c r="B435">
        <v>255</v>
      </c>
      <c r="C435" s="1">
        <v>42990</v>
      </c>
      <c r="D435" t="s">
        <v>1585</v>
      </c>
      <c r="E435">
        <v>1</v>
      </c>
      <c r="F435">
        <v>136</v>
      </c>
      <c r="G435" s="2">
        <f t="shared" si="16"/>
        <v>1.36</v>
      </c>
      <c r="H435">
        <v>35</v>
      </c>
      <c r="I435">
        <v>6</v>
      </c>
      <c r="J435">
        <v>29</v>
      </c>
      <c r="U435" s="3">
        <v>60</v>
      </c>
      <c r="V435" s="3">
        <v>12</v>
      </c>
      <c r="W435" s="3">
        <v>0</v>
      </c>
      <c r="X435" s="3">
        <v>23</v>
      </c>
      <c r="Y435" s="3">
        <v>4</v>
      </c>
      <c r="Z435" s="2">
        <v>34.21</v>
      </c>
      <c r="AA435" s="2">
        <v>65.680000000000007</v>
      </c>
      <c r="AB435" s="2">
        <v>151.59000000000003</v>
      </c>
      <c r="AC435" s="3">
        <v>3215.7400000000002</v>
      </c>
      <c r="AD435" s="3">
        <v>6173.92</v>
      </c>
      <c r="AE435" s="3">
        <v>1092.28</v>
      </c>
      <c r="AF435" s="3">
        <v>4859.8</v>
      </c>
      <c r="AG435" s="3">
        <v>14249.46</v>
      </c>
      <c r="AH435" s="4">
        <v>5.8817585999999995</v>
      </c>
    </row>
    <row r="436" spans="1:34" x14ac:dyDescent="0.25">
      <c r="A436">
        <v>2017</v>
      </c>
      <c r="B436">
        <v>255</v>
      </c>
      <c r="C436" s="1">
        <v>42990</v>
      </c>
      <c r="D436" t="s">
        <v>1586</v>
      </c>
      <c r="E436">
        <v>1</v>
      </c>
      <c r="F436">
        <v>155</v>
      </c>
      <c r="G436" s="2">
        <f t="shared" si="16"/>
        <v>1.55</v>
      </c>
      <c r="H436">
        <v>39</v>
      </c>
      <c r="I436">
        <v>6</v>
      </c>
      <c r="J436">
        <v>32</v>
      </c>
      <c r="U436" s="3">
        <v>70</v>
      </c>
      <c r="V436" s="3">
        <v>30</v>
      </c>
      <c r="W436" s="3">
        <v>0</v>
      </c>
      <c r="X436" s="3">
        <v>19</v>
      </c>
      <c r="Y436" s="3">
        <v>4</v>
      </c>
      <c r="Z436" s="2">
        <v>39.520000000000003</v>
      </c>
      <c r="AA436" s="2">
        <v>74.64</v>
      </c>
      <c r="AB436" s="2">
        <v>157.66999999999999</v>
      </c>
      <c r="AC436" s="3">
        <v>3714.880000000001</v>
      </c>
      <c r="AD436" s="3">
        <v>7016.16</v>
      </c>
      <c r="AE436" s="3">
        <v>1222.94</v>
      </c>
      <c r="AF436" s="3">
        <v>4089.94</v>
      </c>
      <c r="AG436" s="3">
        <v>14820.980000000001</v>
      </c>
      <c r="AH436" s="4">
        <v>6.1191368000000006</v>
      </c>
    </row>
    <row r="437" spans="1:34" x14ac:dyDescent="0.25">
      <c r="A437">
        <v>2017</v>
      </c>
      <c r="B437">
        <v>255</v>
      </c>
      <c r="C437" s="1">
        <v>42990</v>
      </c>
      <c r="D437" t="s">
        <v>1587</v>
      </c>
      <c r="E437">
        <v>1</v>
      </c>
      <c r="F437">
        <v>112</v>
      </c>
      <c r="G437" s="2">
        <f t="shared" si="16"/>
        <v>1.1200000000000001</v>
      </c>
      <c r="H437">
        <v>30</v>
      </c>
      <c r="I437">
        <v>6</v>
      </c>
      <c r="J437">
        <v>24</v>
      </c>
      <c r="U437" s="3">
        <v>29</v>
      </c>
      <c r="V437" s="3">
        <v>3</v>
      </c>
      <c r="W437" s="3">
        <v>0</v>
      </c>
      <c r="X437" s="3">
        <v>6</v>
      </c>
      <c r="Y437" s="3">
        <v>5</v>
      </c>
      <c r="Z437" s="2">
        <v>19.03</v>
      </c>
      <c r="AA437" s="2">
        <v>31.23</v>
      </c>
      <c r="AB437" s="2">
        <v>81.460000000000008</v>
      </c>
      <c r="AC437" s="3">
        <v>1788.8200000000002</v>
      </c>
      <c r="AD437" s="3">
        <v>2935.6200000000003</v>
      </c>
      <c r="AE437" s="3">
        <v>1707.9800000000002</v>
      </c>
      <c r="AF437" s="3">
        <v>2932.8</v>
      </c>
      <c r="AG437" s="3">
        <v>7657.2400000000007</v>
      </c>
      <c r="AH437" s="4">
        <v>3.1167674000000001</v>
      </c>
    </row>
    <row r="438" spans="1:34" x14ac:dyDescent="0.25">
      <c r="A438">
        <v>2017</v>
      </c>
      <c r="B438">
        <v>255</v>
      </c>
      <c r="C438" s="1">
        <v>42990</v>
      </c>
      <c r="D438" t="s">
        <v>1588</v>
      </c>
      <c r="E438">
        <v>1</v>
      </c>
      <c r="F438">
        <v>101</v>
      </c>
      <c r="G438" s="2">
        <f t="shared" si="16"/>
        <v>1.01</v>
      </c>
      <c r="H438">
        <v>33</v>
      </c>
      <c r="I438">
        <v>5</v>
      </c>
      <c r="J438">
        <v>28</v>
      </c>
      <c r="U438" s="3">
        <v>58</v>
      </c>
      <c r="V438" s="3">
        <v>6</v>
      </c>
      <c r="W438" s="3">
        <v>0</v>
      </c>
      <c r="X438" s="3">
        <v>11</v>
      </c>
      <c r="Y438" s="3">
        <v>10</v>
      </c>
      <c r="Z438" s="2">
        <v>27.07</v>
      </c>
      <c r="AA438" s="2">
        <v>39.479999999999997</v>
      </c>
      <c r="AB438" s="2">
        <v>145.13</v>
      </c>
      <c r="AC438" s="3">
        <v>2544.5800000000004</v>
      </c>
      <c r="AD438" s="3">
        <v>3711.1199999999994</v>
      </c>
      <c r="AE438" s="3">
        <v>3310.6800000000003</v>
      </c>
      <c r="AF438" s="3">
        <v>7386.5199999999995</v>
      </c>
      <c r="AG438" s="3">
        <v>13642.22</v>
      </c>
      <c r="AH438" s="4">
        <v>3.8296446000000004</v>
      </c>
    </row>
    <row r="439" spans="1:34" x14ac:dyDescent="0.25">
      <c r="A439">
        <v>2017</v>
      </c>
      <c r="B439">
        <v>255</v>
      </c>
      <c r="C439" s="1">
        <v>42990</v>
      </c>
      <c r="D439" t="s">
        <v>1589</v>
      </c>
      <c r="E439">
        <v>1</v>
      </c>
      <c r="F439">
        <v>161</v>
      </c>
      <c r="G439" s="2">
        <f t="shared" si="16"/>
        <v>1.61</v>
      </c>
      <c r="H439">
        <v>36</v>
      </c>
      <c r="I439">
        <v>8</v>
      </c>
      <c r="J439">
        <v>28</v>
      </c>
      <c r="U439" s="3">
        <v>51</v>
      </c>
      <c r="V439" s="3">
        <v>4</v>
      </c>
      <c r="W439" s="3">
        <v>1</v>
      </c>
      <c r="X439" s="3">
        <v>12</v>
      </c>
      <c r="Y439" s="3">
        <v>5</v>
      </c>
      <c r="Z439" s="2">
        <v>31.05</v>
      </c>
      <c r="AA439" s="2">
        <v>61.35</v>
      </c>
      <c r="AB439" s="2">
        <v>131.1</v>
      </c>
      <c r="AC439" s="3">
        <v>2918.7000000000003</v>
      </c>
      <c r="AD439" s="3">
        <v>5766.9000000000005</v>
      </c>
      <c r="AE439" s="3">
        <v>2133.7999999999997</v>
      </c>
      <c r="AF439" s="3">
        <v>3637.8000000000006</v>
      </c>
      <c r="AG439" s="3">
        <v>12323.400000000001</v>
      </c>
      <c r="AH439" s="4">
        <v>4.7153783999999996</v>
      </c>
    </row>
    <row r="440" spans="1:34" x14ac:dyDescent="0.25">
      <c r="A440">
        <v>2017</v>
      </c>
      <c r="B440">
        <v>255</v>
      </c>
      <c r="C440" s="1">
        <v>42990</v>
      </c>
      <c r="D440" t="s">
        <v>1590</v>
      </c>
      <c r="E440">
        <v>1</v>
      </c>
      <c r="F440">
        <v>160</v>
      </c>
      <c r="G440" s="2">
        <f t="shared" si="16"/>
        <v>1.6</v>
      </c>
      <c r="H440">
        <v>41</v>
      </c>
      <c r="I440">
        <v>8</v>
      </c>
      <c r="J440">
        <v>33</v>
      </c>
      <c r="U440" s="3">
        <v>65</v>
      </c>
      <c r="V440" s="3">
        <v>24</v>
      </c>
      <c r="W440" s="3">
        <v>1</v>
      </c>
      <c r="X440" s="3">
        <v>12</v>
      </c>
      <c r="Y440" s="3">
        <v>5</v>
      </c>
      <c r="Z440" s="2">
        <v>37.4</v>
      </c>
      <c r="AA440" s="2">
        <v>76.86</v>
      </c>
      <c r="AB440" s="2">
        <v>144.86999999999998</v>
      </c>
      <c r="AC440" s="3">
        <v>3515.6</v>
      </c>
      <c r="AD440" s="3">
        <v>7224.84</v>
      </c>
      <c r="AE440" s="3">
        <v>1499.3000000000002</v>
      </c>
      <c r="AF440" s="3">
        <v>2877.3399999999997</v>
      </c>
      <c r="AG440" s="3">
        <v>13617.78</v>
      </c>
      <c r="AH440" s="4">
        <v>6.3523696000000003</v>
      </c>
    </row>
    <row r="441" spans="1:34" x14ac:dyDescent="0.25">
      <c r="A441">
        <v>2017</v>
      </c>
      <c r="B441">
        <v>255</v>
      </c>
      <c r="C441" s="1">
        <v>42990</v>
      </c>
      <c r="D441" t="s">
        <v>1591</v>
      </c>
      <c r="E441">
        <v>1</v>
      </c>
      <c r="F441">
        <v>119</v>
      </c>
      <c r="G441" s="2">
        <f t="shared" si="16"/>
        <v>1.19</v>
      </c>
      <c r="H441">
        <v>30</v>
      </c>
      <c r="I441">
        <v>5</v>
      </c>
      <c r="J441">
        <v>25</v>
      </c>
      <c r="U441" s="3">
        <v>58</v>
      </c>
      <c r="V441" s="3">
        <v>5</v>
      </c>
      <c r="W441" s="3">
        <v>0</v>
      </c>
      <c r="X441" s="3">
        <v>9</v>
      </c>
      <c r="Y441" s="3">
        <v>9</v>
      </c>
      <c r="Z441" s="2">
        <v>30.2</v>
      </c>
      <c r="AA441" s="2">
        <v>47.57</v>
      </c>
      <c r="AB441" s="2">
        <v>140.72</v>
      </c>
      <c r="AC441" s="3">
        <v>2838.7999999999997</v>
      </c>
      <c r="AD441" s="3">
        <v>4471.5800000000008</v>
      </c>
      <c r="AE441" s="3">
        <v>3197.88</v>
      </c>
      <c r="AF441" s="3">
        <v>5917.3000000000011</v>
      </c>
      <c r="AG441" s="3">
        <v>13227.680000000002</v>
      </c>
      <c r="AH441" s="4">
        <v>4.3398108000000004</v>
      </c>
    </row>
    <row r="442" spans="1:34" x14ac:dyDescent="0.25">
      <c r="A442">
        <v>2017</v>
      </c>
      <c r="B442">
        <v>255</v>
      </c>
      <c r="C442" s="1">
        <v>42990</v>
      </c>
      <c r="D442" t="s">
        <v>1592</v>
      </c>
      <c r="E442">
        <v>1</v>
      </c>
      <c r="F442">
        <v>90</v>
      </c>
      <c r="G442" s="2">
        <f t="shared" si="16"/>
        <v>0.9</v>
      </c>
      <c r="H442">
        <v>31</v>
      </c>
      <c r="I442">
        <v>4</v>
      </c>
      <c r="J442">
        <v>27</v>
      </c>
      <c r="U442" s="3">
        <v>88</v>
      </c>
      <c r="V442" s="3">
        <v>12</v>
      </c>
      <c r="W442" s="3">
        <v>0</v>
      </c>
      <c r="X442" s="3">
        <v>4</v>
      </c>
      <c r="Y442" s="3">
        <v>14</v>
      </c>
      <c r="Z442" s="2">
        <v>34</v>
      </c>
      <c r="AA442" s="2">
        <v>54.18</v>
      </c>
      <c r="AB442" s="2">
        <v>159</v>
      </c>
      <c r="AC442" s="3">
        <v>3196.0000000000005</v>
      </c>
      <c r="AD442" s="3">
        <v>5092.92</v>
      </c>
      <c r="AE442" s="3">
        <v>4925.6000000000004</v>
      </c>
      <c r="AF442" s="3">
        <v>6657.08</v>
      </c>
      <c r="AG442" s="3">
        <v>14946</v>
      </c>
      <c r="AH442" s="4">
        <v>4.5573832000000003</v>
      </c>
    </row>
    <row r="443" spans="1:34" x14ac:dyDescent="0.25">
      <c r="A443">
        <v>2017</v>
      </c>
      <c r="B443">
        <v>255</v>
      </c>
      <c r="C443" s="1">
        <v>42990</v>
      </c>
      <c r="D443" t="s">
        <v>1593</v>
      </c>
      <c r="E443">
        <v>1</v>
      </c>
      <c r="F443">
        <v>107</v>
      </c>
      <c r="G443" s="2">
        <f t="shared" si="16"/>
        <v>1.07</v>
      </c>
      <c r="H443">
        <v>36</v>
      </c>
      <c r="I443">
        <v>7</v>
      </c>
      <c r="J443">
        <v>29</v>
      </c>
      <c r="U443" s="3">
        <v>47</v>
      </c>
      <c r="V443" s="3">
        <v>11</v>
      </c>
      <c r="W443" s="3">
        <v>0</v>
      </c>
      <c r="X443" s="3">
        <v>8</v>
      </c>
      <c r="Y443" s="3">
        <v>11</v>
      </c>
      <c r="Z443" s="2">
        <v>24.73</v>
      </c>
      <c r="AA443" s="2">
        <v>36.06</v>
      </c>
      <c r="AB443" s="2">
        <v>117.91000000000001</v>
      </c>
      <c r="AC443" s="3">
        <v>2324.6200000000003</v>
      </c>
      <c r="AD443" s="3">
        <v>3389.6400000000003</v>
      </c>
      <c r="AE443" s="3">
        <v>3532.5199999999995</v>
      </c>
      <c r="AF443" s="3">
        <v>5369.28</v>
      </c>
      <c r="AG443" s="3">
        <v>11083.54</v>
      </c>
      <c r="AH443" s="4">
        <v>3.5713607999999999</v>
      </c>
    </row>
    <row r="444" spans="1:34" x14ac:dyDescent="0.25">
      <c r="A444">
        <v>2017</v>
      </c>
      <c r="B444">
        <v>255</v>
      </c>
      <c r="C444" s="1">
        <v>42990</v>
      </c>
      <c r="D444" t="s">
        <v>1594</v>
      </c>
      <c r="E444">
        <v>1</v>
      </c>
      <c r="F444">
        <v>150</v>
      </c>
      <c r="G444" s="2">
        <f t="shared" si="16"/>
        <v>1.5</v>
      </c>
      <c r="H444">
        <v>33</v>
      </c>
      <c r="I444">
        <v>6</v>
      </c>
      <c r="J444">
        <v>27</v>
      </c>
      <c r="U444" s="3">
        <v>62</v>
      </c>
      <c r="V444" s="3">
        <v>3</v>
      </c>
      <c r="W444" s="3">
        <v>0</v>
      </c>
      <c r="X444" s="3">
        <v>12</v>
      </c>
      <c r="Y444" s="3">
        <v>6</v>
      </c>
      <c r="Z444" s="2">
        <v>34.14</v>
      </c>
      <c r="AA444" s="2">
        <v>71.64</v>
      </c>
      <c r="AB444" s="2">
        <v>160.59000000000003</v>
      </c>
      <c r="AC444" s="3">
        <v>3209.1600000000003</v>
      </c>
      <c r="AD444" s="3">
        <v>6734.16</v>
      </c>
      <c r="AE444" s="3">
        <v>2137.56</v>
      </c>
      <c r="AF444" s="3">
        <v>5152.1400000000003</v>
      </c>
      <c r="AG444" s="3">
        <v>15095.46</v>
      </c>
      <c r="AH444" s="4">
        <v>4.9031716000000003</v>
      </c>
    </row>
    <row r="445" spans="1:34" x14ac:dyDescent="0.25">
      <c r="A445">
        <v>2017</v>
      </c>
      <c r="B445">
        <v>255</v>
      </c>
      <c r="C445" s="1">
        <v>42990</v>
      </c>
      <c r="D445" t="s">
        <v>1595</v>
      </c>
      <c r="E445">
        <v>1</v>
      </c>
      <c r="F445">
        <v>157</v>
      </c>
      <c r="G445" s="2">
        <f t="shared" si="16"/>
        <v>1.57</v>
      </c>
      <c r="H445">
        <v>35</v>
      </c>
      <c r="I445">
        <v>7</v>
      </c>
      <c r="J445">
        <v>28</v>
      </c>
      <c r="U445" s="3">
        <v>57</v>
      </c>
      <c r="V445" s="3">
        <v>2</v>
      </c>
      <c r="W445" s="3">
        <v>0</v>
      </c>
      <c r="X445" s="3">
        <v>12</v>
      </c>
      <c r="Y445" s="3">
        <v>5</v>
      </c>
      <c r="Z445" s="2">
        <v>33.83</v>
      </c>
      <c r="AA445" s="2">
        <v>69.430000000000007</v>
      </c>
      <c r="AB445" s="2">
        <v>159.55000000000001</v>
      </c>
      <c r="AC445" s="3">
        <v>3180.02</v>
      </c>
      <c r="AD445" s="3">
        <v>6526.420000000001</v>
      </c>
      <c r="AE445" s="3">
        <v>2291.7199999999998</v>
      </c>
      <c r="AF445" s="3">
        <v>5291.26</v>
      </c>
      <c r="AG445" s="3">
        <v>14997.7</v>
      </c>
      <c r="AH445" s="4">
        <v>5.6857216000000008</v>
      </c>
    </row>
    <row r="446" spans="1:34" x14ac:dyDescent="0.25">
      <c r="A446">
        <v>2017</v>
      </c>
      <c r="B446">
        <v>255</v>
      </c>
      <c r="C446" s="1">
        <v>42990</v>
      </c>
      <c r="D446" t="s">
        <v>1596</v>
      </c>
      <c r="E446">
        <v>1</v>
      </c>
      <c r="F446">
        <v>135</v>
      </c>
      <c r="G446" s="2">
        <f t="shared" si="16"/>
        <v>1.35</v>
      </c>
      <c r="H446">
        <v>32</v>
      </c>
      <c r="I446">
        <v>7</v>
      </c>
      <c r="J446">
        <v>25</v>
      </c>
      <c r="U446" s="3">
        <v>46</v>
      </c>
      <c r="V446" s="3">
        <v>14</v>
      </c>
      <c r="W446" s="3">
        <v>0</v>
      </c>
      <c r="X446" s="3">
        <v>4</v>
      </c>
      <c r="Y446" s="3">
        <v>6</v>
      </c>
      <c r="Z446" s="2">
        <v>23.53</v>
      </c>
      <c r="AA446" s="2">
        <v>48.57</v>
      </c>
      <c r="AB446" s="2">
        <v>109.16</v>
      </c>
      <c r="AC446" s="3">
        <v>2211.8200000000002</v>
      </c>
      <c r="AD446" s="3">
        <v>4565.58</v>
      </c>
      <c r="AE446" s="3">
        <v>2659.2599999999998</v>
      </c>
      <c r="AF446" s="3">
        <v>3483.6400000000008</v>
      </c>
      <c r="AG446" s="3">
        <v>10261.040000000001</v>
      </c>
      <c r="AH446" s="4">
        <v>4.3731526000000001</v>
      </c>
    </row>
    <row r="447" spans="1:34" x14ac:dyDescent="0.25">
      <c r="A447">
        <v>2017</v>
      </c>
      <c r="B447">
        <v>255</v>
      </c>
      <c r="C447" s="1">
        <v>42990</v>
      </c>
      <c r="D447" t="s">
        <v>1597</v>
      </c>
      <c r="E447">
        <v>1</v>
      </c>
      <c r="F447">
        <v>172</v>
      </c>
      <c r="G447" s="2">
        <f t="shared" si="16"/>
        <v>1.72</v>
      </c>
      <c r="H447">
        <v>41</v>
      </c>
      <c r="I447">
        <v>7</v>
      </c>
      <c r="J447">
        <v>34</v>
      </c>
      <c r="U447" s="3">
        <v>93</v>
      </c>
      <c r="V447" s="3">
        <v>8</v>
      </c>
      <c r="W447" s="3">
        <v>0</v>
      </c>
      <c r="X447" s="3">
        <v>19</v>
      </c>
      <c r="Y447" s="3">
        <v>6</v>
      </c>
      <c r="Z447" s="2">
        <v>40.4</v>
      </c>
      <c r="AA447" s="2">
        <v>93.68</v>
      </c>
      <c r="AB447" s="2">
        <v>197.15</v>
      </c>
      <c r="AC447" s="3">
        <v>3797.6</v>
      </c>
      <c r="AD447" s="3">
        <v>8805.9200000000019</v>
      </c>
      <c r="AE447" s="3">
        <v>2570.9000000000005</v>
      </c>
      <c r="AF447" s="3">
        <v>5928.58</v>
      </c>
      <c r="AG447" s="3">
        <v>18532.100000000002</v>
      </c>
      <c r="AH447" s="4">
        <v>6.5066611999999999</v>
      </c>
    </row>
    <row r="448" spans="1:34" x14ac:dyDescent="0.25">
      <c r="A448">
        <v>2017</v>
      </c>
      <c r="B448">
        <v>255</v>
      </c>
      <c r="C448" s="1">
        <v>42990</v>
      </c>
      <c r="D448" t="s">
        <v>1598</v>
      </c>
      <c r="E448">
        <v>1</v>
      </c>
      <c r="F448">
        <v>166</v>
      </c>
      <c r="G448" s="2">
        <f t="shared" si="16"/>
        <v>1.66</v>
      </c>
      <c r="H448">
        <v>40</v>
      </c>
      <c r="I448">
        <v>7</v>
      </c>
      <c r="J448">
        <v>33</v>
      </c>
      <c r="U448" s="3">
        <v>55</v>
      </c>
      <c r="V448" s="3">
        <v>39</v>
      </c>
      <c r="W448" s="3">
        <v>1</v>
      </c>
      <c r="X448" s="3">
        <v>12</v>
      </c>
      <c r="Y448" s="3">
        <v>5</v>
      </c>
      <c r="Z448" s="2">
        <v>30.93</v>
      </c>
      <c r="AA448" s="2">
        <v>68.98</v>
      </c>
      <c r="AB448" s="2">
        <v>133.68</v>
      </c>
      <c r="AC448" s="3">
        <v>2907.42</v>
      </c>
      <c r="AD448" s="3">
        <v>6484.12</v>
      </c>
      <c r="AE448" s="3">
        <v>2111.2400000000002</v>
      </c>
      <c r="AF448" s="3">
        <v>3174.38</v>
      </c>
      <c r="AG448" s="3">
        <v>12565.920000000002</v>
      </c>
      <c r="AH448" s="4">
        <v>5.7213194000000005</v>
      </c>
    </row>
    <row r="449" spans="1:34" x14ac:dyDescent="0.25">
      <c r="A449">
        <v>2017</v>
      </c>
      <c r="B449">
        <v>255</v>
      </c>
      <c r="C449" s="1">
        <v>42990</v>
      </c>
      <c r="D449" t="s">
        <v>1599</v>
      </c>
      <c r="E449">
        <v>1</v>
      </c>
      <c r="F449">
        <v>171</v>
      </c>
      <c r="G449" s="2">
        <f t="shared" si="16"/>
        <v>1.71</v>
      </c>
      <c r="H449">
        <v>38</v>
      </c>
      <c r="I449">
        <v>7</v>
      </c>
      <c r="J449">
        <v>32</v>
      </c>
      <c r="U449" s="3">
        <v>74</v>
      </c>
      <c r="V449" s="3">
        <v>22</v>
      </c>
      <c r="W449" s="3">
        <v>1</v>
      </c>
      <c r="X449" s="3">
        <v>13</v>
      </c>
      <c r="Y449" s="3">
        <v>3</v>
      </c>
      <c r="Z449" s="2">
        <v>40.07</v>
      </c>
      <c r="AA449" s="2">
        <v>49.21</v>
      </c>
      <c r="AB449" s="2">
        <v>134.59</v>
      </c>
      <c r="AC449" s="3">
        <v>3766.5800000000004</v>
      </c>
      <c r="AD449" s="3">
        <v>4625.7400000000007</v>
      </c>
      <c r="AE449" s="3">
        <v>1163.72</v>
      </c>
      <c r="AF449" s="3">
        <v>4259.1400000000003</v>
      </c>
      <c r="AG449" s="3">
        <v>12651.460000000003</v>
      </c>
      <c r="AH449" s="4">
        <v>7.1939704000000004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5B557-96F5-4449-9D92-0DEBB72DEDC6}">
  <dimension ref="A1:BJ969"/>
  <sheetViews>
    <sheetView topLeftCell="AL1" zoomScale="50" zoomScaleNormal="50" zoomScaleSheetLayoutView="50" workbookViewId="0">
      <selection activeCell="BF1" sqref="BF1:BJ1048576"/>
    </sheetView>
  </sheetViews>
  <sheetFormatPr defaultRowHeight="15" x14ac:dyDescent="0.2"/>
  <cols>
    <col min="1" max="1" width="6.140625" style="5" customWidth="1"/>
    <col min="2" max="2" width="16.42578125" style="10" customWidth="1"/>
    <col min="3" max="3" width="9" style="5" customWidth="1"/>
    <col min="4" max="4" width="12.7109375" style="9" customWidth="1"/>
    <col min="5" max="7" width="12.7109375" style="8" customWidth="1"/>
    <col min="8" max="8" width="11.7109375" style="7" customWidth="1"/>
    <col min="9" max="11" width="10.7109375" style="5" customWidth="1"/>
    <col min="12" max="12" width="4.28515625" style="5" customWidth="1"/>
    <col min="13" max="13" width="25.7109375" style="6" customWidth="1"/>
    <col min="14" max="14" width="4.28515625" style="5" customWidth="1"/>
    <col min="15" max="15" width="25.7109375" style="6" customWidth="1"/>
    <col min="16" max="16" width="4.28515625" style="5" customWidth="1"/>
    <col min="17" max="17" width="25.7109375" style="6" customWidth="1"/>
    <col min="18" max="18" width="4.28515625" style="5" customWidth="1"/>
    <col min="19" max="19" width="22.7109375" style="6" customWidth="1"/>
    <col min="20" max="20" width="8.140625" style="5" customWidth="1"/>
    <col min="21" max="21" width="9.28515625" style="6" customWidth="1"/>
    <col min="22" max="22" width="20.28515625" style="6" customWidth="1"/>
    <col min="23" max="23" width="10.140625" style="6" customWidth="1"/>
    <col min="24" max="24" width="11.42578125" style="5" customWidth="1"/>
    <col min="25" max="25" width="12.140625" style="5" customWidth="1"/>
    <col min="26" max="26" width="12.7109375" style="5" customWidth="1"/>
    <col min="27" max="27" width="13.7109375" style="5" customWidth="1"/>
    <col min="28" max="28" width="8.140625" style="5" customWidth="1"/>
    <col min="29" max="29" width="9.28515625" style="6" customWidth="1"/>
    <col min="30" max="30" width="41.85546875" style="6" customWidth="1"/>
    <col min="31" max="31" width="10.140625" style="6" customWidth="1"/>
    <col min="32" max="32" width="11.42578125" style="5" customWidth="1"/>
    <col min="33" max="33" width="12.140625" style="5" customWidth="1"/>
    <col min="34" max="34" width="12.7109375" style="5" customWidth="1"/>
    <col min="35" max="35" width="22.42578125" style="5" customWidth="1"/>
    <col min="36" max="49" width="13.7109375" style="5" customWidth="1"/>
    <col min="50" max="54" width="13.85546875" style="5" customWidth="1"/>
    <col min="55" max="55" width="20.42578125" style="5" customWidth="1"/>
    <col min="56" max="16384" width="9.140625" style="5"/>
  </cols>
  <sheetData>
    <row r="1" spans="1:62" ht="31.9" customHeight="1" x14ac:dyDescent="0.4">
      <c r="B1" s="150">
        <v>2017</v>
      </c>
      <c r="C1" s="150" t="s">
        <v>275</v>
      </c>
      <c r="D1" s="149" t="s">
        <v>274</v>
      </c>
      <c r="E1" s="148"/>
      <c r="F1" s="147" t="s">
        <v>273</v>
      </c>
      <c r="H1" s="8"/>
      <c r="I1" s="7"/>
      <c r="M1" s="5"/>
      <c r="N1" s="6"/>
      <c r="O1" s="5"/>
      <c r="P1" s="6"/>
      <c r="Q1" s="5"/>
      <c r="R1" s="6"/>
      <c r="S1" s="5"/>
      <c r="T1" s="138"/>
      <c r="U1" s="138"/>
      <c r="V1" s="138"/>
      <c r="W1" s="138"/>
      <c r="X1" s="138"/>
      <c r="Y1" s="138"/>
      <c r="Z1" s="138"/>
      <c r="AA1" s="138"/>
      <c r="AB1" s="6"/>
      <c r="AC1" s="5"/>
      <c r="AF1" s="6"/>
    </row>
    <row r="2" spans="1:62" ht="22.15" customHeight="1" x14ac:dyDescent="0.25">
      <c r="B2" s="146" t="s">
        <v>272</v>
      </c>
      <c r="G2" s="145" t="s">
        <v>271</v>
      </c>
      <c r="H2" s="144" t="s">
        <v>270</v>
      </c>
      <c r="I2" s="142"/>
      <c r="J2" s="142"/>
      <c r="K2" s="142"/>
      <c r="L2" s="142"/>
      <c r="M2" s="143"/>
      <c r="N2" s="142"/>
      <c r="O2" s="143"/>
      <c r="P2" s="142"/>
      <c r="T2" s="138"/>
      <c r="U2" s="138"/>
      <c r="V2" s="138"/>
      <c r="W2" s="138"/>
      <c r="X2" s="138"/>
      <c r="Y2" s="138"/>
      <c r="Z2" s="138"/>
      <c r="AA2" s="138"/>
    </row>
    <row r="3" spans="1:62" ht="6.6" customHeight="1" x14ac:dyDescent="0.3">
      <c r="B3" s="9"/>
      <c r="T3" s="138"/>
      <c r="U3" s="138"/>
      <c r="V3" s="138"/>
      <c r="W3" s="138"/>
      <c r="X3" s="138"/>
      <c r="Y3" s="138"/>
      <c r="Z3" s="138"/>
      <c r="AA3" s="138"/>
      <c r="AD3" s="129"/>
      <c r="AE3" s="129"/>
      <c r="AF3" s="141"/>
      <c r="AG3" s="129"/>
      <c r="AH3" s="129"/>
      <c r="AI3" s="129"/>
      <c r="AJ3" s="129"/>
    </row>
    <row r="4" spans="1:62" ht="22.15" customHeight="1" thickBot="1" x14ac:dyDescent="0.4">
      <c r="B4" s="134" t="s">
        <v>269</v>
      </c>
      <c r="C4" s="277">
        <v>42900</v>
      </c>
      <c r="D4" s="278"/>
      <c r="F4" s="140" t="s">
        <v>268</v>
      </c>
      <c r="G4" s="139" t="s">
        <v>267</v>
      </c>
      <c r="H4" s="134"/>
      <c r="M4" s="130"/>
      <c r="N4" s="130"/>
      <c r="O4" s="130"/>
      <c r="P4" s="130"/>
      <c r="Q4" s="130"/>
      <c r="R4" s="130"/>
      <c r="S4" s="130"/>
      <c r="T4" s="138"/>
      <c r="U4" s="138"/>
      <c r="V4" s="138"/>
      <c r="W4" s="138"/>
      <c r="X4" s="138"/>
      <c r="Y4" s="138"/>
      <c r="Z4" s="138"/>
      <c r="AA4" s="138"/>
      <c r="AB4" s="130"/>
      <c r="AC4" s="130"/>
    </row>
    <row r="5" spans="1:62" ht="22.15" customHeight="1" thickTop="1" x14ac:dyDescent="0.35">
      <c r="B5" s="134" t="s">
        <v>266</v>
      </c>
      <c r="C5" s="137">
        <v>165</v>
      </c>
      <c r="D5" s="136"/>
      <c r="E5" s="135"/>
      <c r="F5" s="135"/>
      <c r="G5" s="135"/>
      <c r="H5" s="282" t="s">
        <v>265</v>
      </c>
      <c r="I5" s="283"/>
      <c r="J5" s="283"/>
      <c r="K5" s="283"/>
      <c r="L5" s="283"/>
      <c r="M5" s="284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M5" s="128"/>
      <c r="AN5" s="128"/>
      <c r="BF5" s="5" t="s">
        <v>4</v>
      </c>
      <c r="BG5" s="5">
        <v>3</v>
      </c>
    </row>
    <row r="6" spans="1:62" ht="22.15" customHeight="1" x14ac:dyDescent="0.35">
      <c r="B6" s="134" t="s">
        <v>264</v>
      </c>
      <c r="C6" s="7" t="s">
        <v>263</v>
      </c>
      <c r="H6" s="285" t="s">
        <v>262</v>
      </c>
      <c r="I6" s="286"/>
      <c r="J6" s="286"/>
      <c r="K6" s="286"/>
      <c r="L6" s="286"/>
      <c r="M6" s="287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M6" s="128"/>
      <c r="AN6" s="128"/>
    </row>
    <row r="7" spans="1:62" ht="22.15" customHeight="1" thickBot="1" x14ac:dyDescent="0.4">
      <c r="B7" s="134" t="s">
        <v>261</v>
      </c>
      <c r="C7" s="133" t="s">
        <v>260</v>
      </c>
      <c r="D7" s="132"/>
      <c r="E7" s="131"/>
      <c r="F7" s="131"/>
      <c r="H7" s="288" t="s">
        <v>259</v>
      </c>
      <c r="I7" s="289"/>
      <c r="J7" s="289"/>
      <c r="K7" s="289"/>
      <c r="L7" s="289"/>
      <c r="M7" s="290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M7" s="128"/>
      <c r="AN7" s="128"/>
    </row>
    <row r="8" spans="1:62" ht="11.45" customHeight="1" thickTop="1" thickBot="1" x14ac:dyDescent="0.35">
      <c r="B8" s="129"/>
      <c r="V8" s="5"/>
      <c r="Y8" s="6"/>
      <c r="AA8" s="6"/>
      <c r="AK8" s="128"/>
      <c r="AL8" s="128"/>
    </row>
    <row r="9" spans="1:62" ht="90.6" customHeight="1" thickBot="1" x14ac:dyDescent="0.35">
      <c r="B9" s="105" t="s">
        <v>174</v>
      </c>
      <c r="C9" s="95" t="s">
        <v>173</v>
      </c>
      <c r="D9" s="100" t="s">
        <v>172</v>
      </c>
      <c r="E9" s="104" t="s">
        <v>171</v>
      </c>
      <c r="F9" s="103"/>
      <c r="G9" s="102"/>
      <c r="H9" s="101" t="s">
        <v>170</v>
      </c>
      <c r="I9" s="100" t="s">
        <v>96</v>
      </c>
      <c r="J9" s="100" t="s">
        <v>169</v>
      </c>
      <c r="K9" s="100" t="s">
        <v>97</v>
      </c>
      <c r="L9" s="256" t="s">
        <v>168</v>
      </c>
      <c r="M9" s="262"/>
      <c r="N9" s="256" t="s">
        <v>167</v>
      </c>
      <c r="O9" s="262"/>
      <c r="P9" s="256" t="s">
        <v>167</v>
      </c>
      <c r="Q9" s="257"/>
      <c r="R9" s="256" t="s">
        <v>167</v>
      </c>
      <c r="S9" s="257"/>
      <c r="T9" s="256" t="s">
        <v>167</v>
      </c>
      <c r="U9" s="257"/>
      <c r="V9" s="256" t="s">
        <v>167</v>
      </c>
      <c r="W9" s="257"/>
      <c r="X9" s="256" t="s">
        <v>167</v>
      </c>
      <c r="Y9" s="257"/>
      <c r="Z9" s="256" t="s">
        <v>167</v>
      </c>
      <c r="AA9" s="257"/>
      <c r="AB9" s="261" t="s">
        <v>166</v>
      </c>
      <c r="AC9" s="257"/>
      <c r="AD9" s="101" t="s">
        <v>165</v>
      </c>
      <c r="AE9" s="101" t="s">
        <v>164</v>
      </c>
      <c r="AF9" s="100" t="s">
        <v>163</v>
      </c>
      <c r="AG9" s="100" t="s">
        <v>162</v>
      </c>
      <c r="AH9" s="99" t="s">
        <v>161</v>
      </c>
      <c r="AI9" s="98"/>
      <c r="AJ9" s="96" t="s">
        <v>160</v>
      </c>
      <c r="AK9" s="95" t="s">
        <v>159</v>
      </c>
      <c r="AL9" s="94" t="s">
        <v>158</v>
      </c>
      <c r="AM9" s="96" t="s">
        <v>157</v>
      </c>
      <c r="AN9" s="95" t="s">
        <v>156</v>
      </c>
      <c r="AO9" s="94" t="s">
        <v>155</v>
      </c>
      <c r="AP9" s="96" t="s">
        <v>154</v>
      </c>
      <c r="AQ9" s="95" t="s">
        <v>153</v>
      </c>
      <c r="AR9" s="97" t="s">
        <v>152</v>
      </c>
      <c r="AS9" s="96" t="s">
        <v>151</v>
      </c>
      <c r="AT9" s="95" t="s">
        <v>150</v>
      </c>
      <c r="AU9" s="94" t="s">
        <v>149</v>
      </c>
      <c r="AV9" s="96" t="s">
        <v>148</v>
      </c>
      <c r="AW9" s="95" t="s">
        <v>147</v>
      </c>
      <c r="AX9" s="94" t="s">
        <v>146</v>
      </c>
      <c r="AY9" s="93" t="s">
        <v>145</v>
      </c>
      <c r="AZ9" s="92" t="s">
        <v>144</v>
      </c>
      <c r="BA9" s="92" t="s">
        <v>143</v>
      </c>
      <c r="BB9" s="91" t="s">
        <v>142</v>
      </c>
    </row>
    <row r="10" spans="1:62" ht="47.45" customHeight="1" thickBot="1" x14ac:dyDescent="0.3">
      <c r="B10" s="90" t="s">
        <v>258</v>
      </c>
      <c r="C10" s="89"/>
      <c r="D10" s="127">
        <v>165</v>
      </c>
      <c r="E10" s="258" t="s">
        <v>257</v>
      </c>
      <c r="F10" s="259"/>
      <c r="G10" s="260"/>
      <c r="H10" s="87" t="s">
        <v>140</v>
      </c>
      <c r="I10" s="86"/>
      <c r="J10" s="86"/>
      <c r="K10" s="85"/>
      <c r="L10" s="84"/>
      <c r="M10" s="81"/>
      <c r="N10" s="84"/>
      <c r="O10" s="81"/>
      <c r="P10" s="84"/>
      <c r="Q10" s="81"/>
      <c r="R10" s="84"/>
      <c r="S10" s="81"/>
      <c r="T10" s="84"/>
      <c r="U10" s="81"/>
      <c r="V10" s="84"/>
      <c r="W10" s="81"/>
      <c r="X10" s="84"/>
      <c r="Y10" s="81"/>
      <c r="Z10" s="84"/>
      <c r="AA10" s="83"/>
      <c r="AB10" s="82" t="s">
        <v>139</v>
      </c>
      <c r="AC10" s="81"/>
      <c r="AD10" s="81"/>
      <c r="AE10" s="81"/>
      <c r="AF10" s="80"/>
      <c r="AG10" s="80"/>
      <c r="AH10" s="60"/>
      <c r="AI10" s="59" t="s">
        <v>138</v>
      </c>
      <c r="AJ10" s="78">
        <f t="shared" ref="AJ10:BB10" si="0">SUM(AJ12:AJ23)</f>
        <v>19</v>
      </c>
      <c r="AK10" s="77">
        <f t="shared" si="0"/>
        <v>0</v>
      </c>
      <c r="AL10" s="76">
        <f t="shared" si="0"/>
        <v>0</v>
      </c>
      <c r="AM10" s="78">
        <f t="shared" si="0"/>
        <v>10</v>
      </c>
      <c r="AN10" s="77">
        <f t="shared" si="0"/>
        <v>0</v>
      </c>
      <c r="AO10" s="76">
        <f t="shared" si="0"/>
        <v>0</v>
      </c>
      <c r="AP10" s="78">
        <f t="shared" si="0"/>
        <v>0</v>
      </c>
      <c r="AQ10" s="77">
        <f t="shared" si="0"/>
        <v>0</v>
      </c>
      <c r="AR10" s="76">
        <f t="shared" si="0"/>
        <v>0</v>
      </c>
      <c r="AS10" s="78">
        <f t="shared" si="0"/>
        <v>0</v>
      </c>
      <c r="AT10" s="77">
        <f t="shared" si="0"/>
        <v>0</v>
      </c>
      <c r="AU10" s="76">
        <f t="shared" si="0"/>
        <v>0</v>
      </c>
      <c r="AV10" s="78">
        <f t="shared" si="0"/>
        <v>0</v>
      </c>
      <c r="AW10" s="77">
        <f t="shared" si="0"/>
        <v>0</v>
      </c>
      <c r="AX10" s="76">
        <f t="shared" si="0"/>
        <v>0</v>
      </c>
      <c r="AY10" s="75">
        <f t="shared" si="0"/>
        <v>0</v>
      </c>
      <c r="AZ10" s="74">
        <f t="shared" si="0"/>
        <v>1</v>
      </c>
      <c r="BA10" s="74">
        <f t="shared" si="0"/>
        <v>0</v>
      </c>
      <c r="BB10" s="73">
        <f t="shared" si="0"/>
        <v>0</v>
      </c>
      <c r="BC10" s="72" t="s">
        <v>137</v>
      </c>
      <c r="BF10" s="5">
        <f>SUM(AJ10:AL10)/$BG$5</f>
        <v>6.333333333333333</v>
      </c>
      <c r="BG10" s="5">
        <f>SUM(AM10:AO10,AY10)/$BG$5</f>
        <v>3.3333333333333335</v>
      </c>
      <c r="BH10" s="5">
        <f>SUM(AP10:AR10,AZ10)/$BG$5</f>
        <v>0.33333333333333331</v>
      </c>
      <c r="BI10" s="5">
        <f>SUM(AS10:AU10,BA10)/$BG$5</f>
        <v>0</v>
      </c>
      <c r="BJ10" s="5">
        <f>SUM(AV10:AX10,BB10)/$BG$5</f>
        <v>0</v>
      </c>
    </row>
    <row r="11" spans="1:62" ht="47.45" customHeight="1" thickBot="1" x14ac:dyDescent="0.3">
      <c r="B11" s="71"/>
      <c r="C11" s="70"/>
      <c r="D11" s="69"/>
      <c r="E11" s="68"/>
      <c r="F11" s="68"/>
      <c r="G11" s="67"/>
      <c r="H11" s="66"/>
      <c r="I11" s="64"/>
      <c r="J11" s="64"/>
      <c r="K11" s="65"/>
      <c r="L11" s="64"/>
      <c r="M11" s="62"/>
      <c r="N11" s="64"/>
      <c r="O11" s="62"/>
      <c r="P11" s="64"/>
      <c r="Q11" s="62"/>
      <c r="R11" s="64"/>
      <c r="S11" s="62"/>
      <c r="T11" s="64"/>
      <c r="U11" s="62"/>
      <c r="V11" s="64"/>
      <c r="W11" s="62"/>
      <c r="X11" s="64"/>
      <c r="Y11" s="62"/>
      <c r="Z11" s="64"/>
      <c r="AA11" s="62"/>
      <c r="AB11" s="63"/>
      <c r="AC11" s="62"/>
      <c r="AD11" s="62"/>
      <c r="AE11" s="62"/>
      <c r="AF11" s="61"/>
      <c r="AG11" s="61"/>
      <c r="AH11" s="126"/>
      <c r="AI11" s="59" t="s">
        <v>136</v>
      </c>
      <c r="AJ11" s="58">
        <f t="shared" ref="AJ11:BB11" si="1">AJ10/3</f>
        <v>6.333333333333333</v>
      </c>
      <c r="AK11" s="57">
        <f t="shared" si="1"/>
        <v>0</v>
      </c>
      <c r="AL11" s="56">
        <f t="shared" si="1"/>
        <v>0</v>
      </c>
      <c r="AM11" s="58">
        <f t="shared" si="1"/>
        <v>3.3333333333333335</v>
      </c>
      <c r="AN11" s="57">
        <f t="shared" si="1"/>
        <v>0</v>
      </c>
      <c r="AO11" s="56">
        <f t="shared" si="1"/>
        <v>0</v>
      </c>
      <c r="AP11" s="58">
        <f t="shared" si="1"/>
        <v>0</v>
      </c>
      <c r="AQ11" s="57">
        <f t="shared" si="1"/>
        <v>0</v>
      </c>
      <c r="AR11" s="56">
        <f t="shared" si="1"/>
        <v>0</v>
      </c>
      <c r="AS11" s="58">
        <f t="shared" si="1"/>
        <v>0</v>
      </c>
      <c r="AT11" s="57">
        <f t="shared" si="1"/>
        <v>0</v>
      </c>
      <c r="AU11" s="56">
        <f t="shared" si="1"/>
        <v>0</v>
      </c>
      <c r="AV11" s="58">
        <f t="shared" si="1"/>
        <v>0</v>
      </c>
      <c r="AW11" s="57">
        <f t="shared" si="1"/>
        <v>0</v>
      </c>
      <c r="AX11" s="56">
        <f t="shared" si="1"/>
        <v>0</v>
      </c>
      <c r="AY11" s="55">
        <f t="shared" si="1"/>
        <v>0</v>
      </c>
      <c r="AZ11" s="54">
        <f t="shared" si="1"/>
        <v>0.33333333333333331</v>
      </c>
      <c r="BA11" s="54">
        <f t="shared" si="1"/>
        <v>0</v>
      </c>
      <c r="BB11" s="53">
        <f t="shared" si="1"/>
        <v>0</v>
      </c>
      <c r="BC11" s="52" t="s">
        <v>135</v>
      </c>
    </row>
    <row r="12" spans="1:62" ht="28.15" customHeight="1" x14ac:dyDescent="0.4">
      <c r="A12" s="125"/>
      <c r="B12" s="30"/>
      <c r="C12" s="242">
        <v>1</v>
      </c>
      <c r="D12" s="124"/>
      <c r="E12" s="123"/>
      <c r="F12" s="123"/>
      <c r="G12" s="122"/>
      <c r="H12" s="223" t="s">
        <v>134</v>
      </c>
      <c r="I12" s="246">
        <v>31</v>
      </c>
      <c r="J12" s="246">
        <v>15</v>
      </c>
      <c r="K12" s="246">
        <v>7</v>
      </c>
      <c r="L12" s="41" t="s">
        <v>133</v>
      </c>
      <c r="M12" s="40" t="s">
        <v>175</v>
      </c>
      <c r="N12" s="41" t="s">
        <v>131</v>
      </c>
      <c r="O12" s="40" t="s">
        <v>113</v>
      </c>
      <c r="P12" s="41" t="s">
        <v>130</v>
      </c>
      <c r="Q12" s="40"/>
      <c r="R12" s="41" t="s">
        <v>129</v>
      </c>
      <c r="S12" s="40"/>
      <c r="T12" s="41" t="s">
        <v>128</v>
      </c>
      <c r="U12" s="40"/>
      <c r="V12" s="41" t="s">
        <v>127</v>
      </c>
      <c r="W12" s="40"/>
      <c r="X12" s="41" t="s">
        <v>126</v>
      </c>
      <c r="Y12" s="40"/>
      <c r="Z12" s="41" t="s">
        <v>125</v>
      </c>
      <c r="AA12" s="40"/>
      <c r="AB12" s="39"/>
      <c r="AC12" s="40"/>
      <c r="AD12" s="39"/>
      <c r="AE12" s="38"/>
      <c r="AF12" s="250"/>
      <c r="AG12" s="250"/>
      <c r="AH12" s="120"/>
      <c r="AI12" s="11"/>
      <c r="AJ12" s="233">
        <f>SUMPRODUCT(LEN($M12:$S15)-LEN(SUBSTITUTE($M12:$S15,"A", "")))</f>
        <v>6</v>
      </c>
      <c r="AK12" s="239">
        <f>SUMPRODUCT(LEN($AD12:$AD15)-LEN(SUBSTITUTE($AD12:$AD15,"A", "")))</f>
        <v>0</v>
      </c>
      <c r="AL12" s="230">
        <f>SUMPRODUCT(LEN($AC12:$AC15)-LEN(SUBSTITUTE($AC12:$AC15,"A", "")))</f>
        <v>0</v>
      </c>
      <c r="AM12" s="233">
        <f>SUMPRODUCT(LEN($M12:$S15)-LEN(SUBSTITUTE($M12:$S15,"S", "")))</f>
        <v>8</v>
      </c>
      <c r="AN12" s="239">
        <f>SUMPRODUCT(LEN($AD12:$AD15)-LEN(SUBSTITUTE($AD12:$AD15,"S", "")))</f>
        <v>0</v>
      </c>
      <c r="AO12" s="230">
        <f>SUMPRODUCT(LEN($AC12:$AC15)-LEN(SUBSTITUTE($AC12:$AC15,"S", "")))</f>
        <v>0</v>
      </c>
      <c r="AP12" s="233">
        <f>SUMPRODUCT(LEN($M12:$S15)-LEN(SUBSTITUTE($M12:$S15,"F", "")))</f>
        <v>0</v>
      </c>
      <c r="AQ12" s="239">
        <f>SUMPRODUCT(LEN($AD12:$AD15)-LEN(SUBSTITUTE($AD12:$AD15,"F", "")))</f>
        <v>0</v>
      </c>
      <c r="AR12" s="230">
        <f>SUMPRODUCT(LEN($AC12:$AC15)-LEN(SUBSTITUTE($AC12:$AC15,"F", "")))</f>
        <v>0</v>
      </c>
      <c r="AS12" s="233">
        <f>SUMPRODUCT(LEN($M12:$S15)-LEN(SUBSTITUTE($M12:$S15,"G", "")))</f>
        <v>0</v>
      </c>
      <c r="AT12" s="239">
        <f>SUMPRODUCT(LEN($AD12:$AD15)-LEN(SUBSTITUTE($AD12:$AD15,"G", "")))</f>
        <v>0</v>
      </c>
      <c r="AU12" s="230">
        <f>SUMPRODUCT(LEN($AC12:$AC15)-LEN(SUBSTITUTE($AC12:$AC15,"G", "")))</f>
        <v>0</v>
      </c>
      <c r="AV12" s="233">
        <f>SUMPRODUCT(LEN($L12:$S15)-LEN(SUBSTITUTE($L12:$S15,"M", "")))</f>
        <v>0</v>
      </c>
      <c r="AW12" s="236">
        <f>SUMPRODUCT(LEN($AD12:$AD15)-LEN(SUBSTITUTE($AD12:$AD15,"M", "")))</f>
        <v>0</v>
      </c>
      <c r="AX12" s="269">
        <f>SUMPRODUCT(LEN($AC12:$AC15)-LEN(SUBSTITUTE($AC12:$AC15,"M", "")))</f>
        <v>0</v>
      </c>
      <c r="AY12" s="291">
        <f>SUMPRODUCT(LEN($AE12:$AE15)-LEN(SUBSTITUTE($AE12:$AE15,"S", "")))</f>
        <v>0</v>
      </c>
      <c r="AZ12" s="227">
        <f>SUMPRODUCT(LEN($AE12:$AE15)-LEN(SUBSTITUTE($AE12:$AE15,"F", "")))</f>
        <v>1</v>
      </c>
      <c r="BA12" s="227">
        <f>SUMPRODUCT(LEN($AE12:$AE15)-LEN(SUBSTITUTE($AE12:$AE15,"G", "")))</f>
        <v>0</v>
      </c>
      <c r="BB12" s="294">
        <f>SUMPRODUCT(LEN($AE12:$AE15)-LEN(SUBSTITUTE($AE12:$AE15,"M", "")))</f>
        <v>0</v>
      </c>
    </row>
    <row r="13" spans="1:62" ht="28.15" customHeight="1" thickBot="1" x14ac:dyDescent="0.25">
      <c r="B13" s="30"/>
      <c r="C13" s="243"/>
      <c r="D13" s="36"/>
      <c r="E13" s="111"/>
      <c r="F13" s="111"/>
      <c r="G13" s="110"/>
      <c r="H13" s="224"/>
      <c r="I13" s="247"/>
      <c r="J13" s="247"/>
      <c r="K13" s="247"/>
      <c r="L13" s="33" t="s">
        <v>123</v>
      </c>
      <c r="M13" s="32" t="s">
        <v>132</v>
      </c>
      <c r="N13" s="33" t="s">
        <v>122</v>
      </c>
      <c r="O13" s="32" t="s">
        <v>113</v>
      </c>
      <c r="P13" s="33" t="s">
        <v>120</v>
      </c>
      <c r="Q13" s="32"/>
      <c r="R13" s="33" t="s">
        <v>119</v>
      </c>
      <c r="S13" s="32"/>
      <c r="T13" s="33" t="s">
        <v>118</v>
      </c>
      <c r="U13" s="32"/>
      <c r="V13" s="33" t="s">
        <v>117</v>
      </c>
      <c r="W13" s="32"/>
      <c r="X13" s="33" t="s">
        <v>116</v>
      </c>
      <c r="Y13" s="32"/>
      <c r="Z13" s="33" t="s">
        <v>115</v>
      </c>
      <c r="AA13" s="32"/>
      <c r="AB13" s="31"/>
      <c r="AC13" s="32"/>
      <c r="AD13" s="31"/>
      <c r="AE13" s="23"/>
      <c r="AF13" s="251"/>
      <c r="AG13" s="251"/>
      <c r="AH13" s="119"/>
      <c r="AI13" s="11"/>
      <c r="AJ13" s="265"/>
      <c r="AK13" s="267"/>
      <c r="AL13" s="263"/>
      <c r="AM13" s="265"/>
      <c r="AN13" s="267"/>
      <c r="AO13" s="263"/>
      <c r="AP13" s="265"/>
      <c r="AQ13" s="267"/>
      <c r="AR13" s="263"/>
      <c r="AS13" s="265"/>
      <c r="AT13" s="267"/>
      <c r="AU13" s="263"/>
      <c r="AV13" s="265"/>
      <c r="AW13" s="275"/>
      <c r="AX13" s="270"/>
      <c r="AY13" s="292"/>
      <c r="AZ13" s="228"/>
      <c r="BA13" s="228"/>
      <c r="BB13" s="295"/>
    </row>
    <row r="14" spans="1:62" ht="28.15" customHeight="1" x14ac:dyDescent="0.2">
      <c r="B14" s="30"/>
      <c r="C14" s="244"/>
      <c r="D14" s="29"/>
      <c r="E14" s="109"/>
      <c r="F14" s="109"/>
      <c r="G14" s="108"/>
      <c r="H14" s="225">
        <v>165</v>
      </c>
      <c r="I14" s="248"/>
      <c r="J14" s="248"/>
      <c r="K14" s="248"/>
      <c r="L14" s="26" t="s">
        <v>114</v>
      </c>
      <c r="M14" s="25" t="s">
        <v>132</v>
      </c>
      <c r="N14" s="26" t="s">
        <v>112</v>
      </c>
      <c r="O14" s="25" t="s">
        <v>121</v>
      </c>
      <c r="P14" s="26" t="s">
        <v>111</v>
      </c>
      <c r="Q14" s="25"/>
      <c r="R14" s="26" t="s">
        <v>110</v>
      </c>
      <c r="S14" s="25"/>
      <c r="T14" s="26" t="s">
        <v>109</v>
      </c>
      <c r="U14" s="25"/>
      <c r="V14" s="26" t="s">
        <v>108</v>
      </c>
      <c r="W14" s="25"/>
      <c r="X14" s="26" t="s">
        <v>107</v>
      </c>
      <c r="Y14" s="25"/>
      <c r="Z14" s="26" t="s">
        <v>106</v>
      </c>
      <c r="AA14" s="25"/>
      <c r="AB14" s="24"/>
      <c r="AC14" s="25"/>
      <c r="AD14" s="24"/>
      <c r="AE14" s="23" t="s">
        <v>256</v>
      </c>
      <c r="AF14" s="251"/>
      <c r="AG14" s="251"/>
      <c r="AH14" s="119"/>
      <c r="AI14" s="11"/>
      <c r="AJ14" s="265"/>
      <c r="AK14" s="267"/>
      <c r="AL14" s="263"/>
      <c r="AM14" s="265"/>
      <c r="AN14" s="267"/>
      <c r="AO14" s="263"/>
      <c r="AP14" s="265"/>
      <c r="AQ14" s="267"/>
      <c r="AR14" s="263"/>
      <c r="AS14" s="265"/>
      <c r="AT14" s="267"/>
      <c r="AU14" s="263"/>
      <c r="AV14" s="265"/>
      <c r="AW14" s="275"/>
      <c r="AX14" s="270"/>
      <c r="AY14" s="292"/>
      <c r="AZ14" s="228"/>
      <c r="BA14" s="228"/>
      <c r="BB14" s="295"/>
    </row>
    <row r="15" spans="1:62" ht="28.15" customHeight="1" thickBot="1" x14ac:dyDescent="0.25">
      <c r="B15" s="30"/>
      <c r="C15" s="253"/>
      <c r="D15" s="51"/>
      <c r="E15" s="115"/>
      <c r="F15" s="115"/>
      <c r="G15" s="114"/>
      <c r="H15" s="226"/>
      <c r="I15" s="254"/>
      <c r="J15" s="254"/>
      <c r="K15" s="254"/>
      <c r="L15" s="48" t="s">
        <v>105</v>
      </c>
      <c r="M15" s="47" t="s">
        <v>175</v>
      </c>
      <c r="N15" s="48" t="s">
        <v>103</v>
      </c>
      <c r="O15" s="47" t="s">
        <v>121</v>
      </c>
      <c r="P15" s="48" t="s">
        <v>102</v>
      </c>
      <c r="Q15" s="47"/>
      <c r="R15" s="48" t="s">
        <v>101</v>
      </c>
      <c r="S15" s="47"/>
      <c r="T15" s="48">
        <v>20</v>
      </c>
      <c r="U15" s="47"/>
      <c r="V15" s="48" t="s">
        <v>100</v>
      </c>
      <c r="W15" s="47"/>
      <c r="X15" s="48" t="s">
        <v>99</v>
      </c>
      <c r="Y15" s="47"/>
      <c r="Z15" s="48" t="s">
        <v>98</v>
      </c>
      <c r="AA15" s="47"/>
      <c r="AB15" s="16"/>
      <c r="AC15" s="47"/>
      <c r="AD15" s="16"/>
      <c r="AE15" s="46"/>
      <c r="AF15" s="255"/>
      <c r="AG15" s="255"/>
      <c r="AH15" s="121"/>
      <c r="AI15" s="11"/>
      <c r="AJ15" s="266"/>
      <c r="AK15" s="268"/>
      <c r="AL15" s="264"/>
      <c r="AM15" s="266"/>
      <c r="AN15" s="268"/>
      <c r="AO15" s="264"/>
      <c r="AP15" s="266"/>
      <c r="AQ15" s="268"/>
      <c r="AR15" s="264"/>
      <c r="AS15" s="266"/>
      <c r="AT15" s="268"/>
      <c r="AU15" s="264"/>
      <c r="AV15" s="266"/>
      <c r="AW15" s="276"/>
      <c r="AX15" s="271"/>
      <c r="AY15" s="293"/>
      <c r="AZ15" s="229"/>
      <c r="BA15" s="229"/>
      <c r="BB15" s="296"/>
    </row>
    <row r="16" spans="1:62" ht="28.15" customHeight="1" x14ac:dyDescent="0.2">
      <c r="B16" s="30"/>
      <c r="C16" s="242">
        <v>2</v>
      </c>
      <c r="D16" s="44"/>
      <c r="E16" s="113"/>
      <c r="F16" s="113"/>
      <c r="G16" s="112"/>
      <c r="H16" s="279" t="s">
        <v>255</v>
      </c>
      <c r="I16" s="246">
        <v>30</v>
      </c>
      <c r="J16" s="246">
        <v>13</v>
      </c>
      <c r="K16" s="246">
        <v>6</v>
      </c>
      <c r="L16" s="41" t="s">
        <v>133</v>
      </c>
      <c r="M16" s="40" t="s">
        <v>104</v>
      </c>
      <c r="N16" s="41" t="s">
        <v>131</v>
      </c>
      <c r="O16" s="40" t="s">
        <v>104</v>
      </c>
      <c r="P16" s="41" t="s">
        <v>130</v>
      </c>
      <c r="Q16" s="40"/>
      <c r="R16" s="41" t="s">
        <v>129</v>
      </c>
      <c r="S16" s="40"/>
      <c r="T16" s="41" t="s">
        <v>128</v>
      </c>
      <c r="U16" s="40"/>
      <c r="V16" s="41" t="s">
        <v>127</v>
      </c>
      <c r="W16" s="40"/>
      <c r="X16" s="41" t="s">
        <v>126</v>
      </c>
      <c r="Y16" s="40"/>
      <c r="Z16" s="41" t="s">
        <v>125</v>
      </c>
      <c r="AA16" s="40"/>
      <c r="AB16" s="39"/>
      <c r="AC16" s="40"/>
      <c r="AD16" s="39"/>
      <c r="AE16" s="38"/>
      <c r="AF16" s="250"/>
      <c r="AG16" s="250"/>
      <c r="AH16" s="120"/>
      <c r="AI16" s="11"/>
      <c r="AJ16" s="233">
        <f>SUMPRODUCT(LEN($M16:$S19)-LEN(SUBSTITUTE($M16:$S19,"A", "")))</f>
        <v>9</v>
      </c>
      <c r="AK16" s="239">
        <f>SUMPRODUCT(LEN($AD16:$AD19)-LEN(SUBSTITUTE($AD16:$AD19,"A", "")))</f>
        <v>0</v>
      </c>
      <c r="AL16" s="230">
        <f>SUMPRODUCT(LEN($AC16:$AC19)-LEN(SUBSTITUTE($AC16:$AC19,"A", "")))</f>
        <v>0</v>
      </c>
      <c r="AM16" s="233">
        <f>SUMPRODUCT(LEN($M16:$S19)-LEN(SUBSTITUTE($M16:$S19,"S", "")))</f>
        <v>1</v>
      </c>
      <c r="AN16" s="239">
        <f>SUMPRODUCT(LEN($AD16:$AD19)-LEN(SUBSTITUTE($AD16:$AD19,"S", "")))</f>
        <v>0</v>
      </c>
      <c r="AO16" s="230">
        <f>SUMPRODUCT(LEN($AC16:$AC19)-LEN(SUBSTITUTE($AC16:$AC19,"S", "")))</f>
        <v>0</v>
      </c>
      <c r="AP16" s="233">
        <f>SUMPRODUCT(LEN($M16:$S19)-LEN(SUBSTITUTE($M16:$S19,"F", "")))</f>
        <v>0</v>
      </c>
      <c r="AQ16" s="239">
        <f>SUMPRODUCT(LEN($AD16:$AD19)-LEN(SUBSTITUTE($AD16:$AD19,"F", "")))</f>
        <v>0</v>
      </c>
      <c r="AR16" s="230">
        <f>SUMPRODUCT(LEN($AC16:$AC19)-LEN(SUBSTITUTE($AC16:$AC19,"F", "")))</f>
        <v>0</v>
      </c>
      <c r="AS16" s="233">
        <f>SUMPRODUCT(LEN($M16:$S19)-LEN(SUBSTITUTE($M16:$S19,"G", "")))</f>
        <v>0</v>
      </c>
      <c r="AT16" s="239">
        <f>SUMPRODUCT(LEN($AD16:$AD19)-LEN(SUBSTITUTE($AD16:$AD19,"G", "")))</f>
        <v>0</v>
      </c>
      <c r="AU16" s="230">
        <f>SUMPRODUCT(LEN($AC16:$AC19)-LEN(SUBSTITUTE($AC16:$AC19,"G", "")))</f>
        <v>0</v>
      </c>
      <c r="AV16" s="233">
        <f>SUMPRODUCT(LEN($L16:$S19)-LEN(SUBSTITUTE($L16:$S19,"M", "")))</f>
        <v>0</v>
      </c>
      <c r="AW16" s="236">
        <f>SUMPRODUCT(LEN($AD16:$AD19)-LEN(SUBSTITUTE($AD16:$AD19,"M", "")))</f>
        <v>0</v>
      </c>
      <c r="AX16" s="269">
        <f>SUMPRODUCT(LEN($AC16:$AC19)-LEN(SUBSTITUTE($AC16:$AC19,"M", "")))</f>
        <v>0</v>
      </c>
      <c r="AY16" s="291">
        <f>SUMPRODUCT(LEN($AE16:$AE19)-LEN(SUBSTITUTE($AE16:$AE19,"S", "")))</f>
        <v>0</v>
      </c>
      <c r="AZ16" s="227">
        <f>SUMPRODUCT(LEN($AE16:$AE19)-LEN(SUBSTITUTE($AE16:$AE19,"F", "")))</f>
        <v>0</v>
      </c>
      <c r="BA16" s="227">
        <f>SUMPRODUCT(LEN($AE16:$AE19)-LEN(SUBSTITUTE($AE16:$AE19,"G", "")))</f>
        <v>0</v>
      </c>
      <c r="BB16" s="294">
        <f>SUMPRODUCT(LEN($AE16:$AE19)-LEN(SUBSTITUTE($AE16:$AE19,"M", "")))</f>
        <v>0</v>
      </c>
    </row>
    <row r="17" spans="2:62" ht="28.15" customHeight="1" x14ac:dyDescent="0.2">
      <c r="B17" s="30"/>
      <c r="C17" s="243"/>
      <c r="D17" s="36"/>
      <c r="E17" s="111"/>
      <c r="F17" s="111"/>
      <c r="G17" s="110"/>
      <c r="H17" s="280"/>
      <c r="I17" s="247"/>
      <c r="J17" s="247"/>
      <c r="K17" s="247"/>
      <c r="L17" s="33" t="s">
        <v>123</v>
      </c>
      <c r="M17" s="32" t="s">
        <v>132</v>
      </c>
      <c r="N17" s="33" t="s">
        <v>122</v>
      </c>
      <c r="O17" s="32" t="s">
        <v>104</v>
      </c>
      <c r="P17" s="33" t="s">
        <v>120</v>
      </c>
      <c r="Q17" s="32"/>
      <c r="R17" s="33" t="s">
        <v>119</v>
      </c>
      <c r="S17" s="32"/>
      <c r="T17" s="33" t="s">
        <v>118</v>
      </c>
      <c r="U17" s="32"/>
      <c r="V17" s="33" t="s">
        <v>117</v>
      </c>
      <c r="W17" s="32"/>
      <c r="X17" s="33" t="s">
        <v>116</v>
      </c>
      <c r="Y17" s="32"/>
      <c r="Z17" s="33" t="s">
        <v>115</v>
      </c>
      <c r="AA17" s="32"/>
      <c r="AB17" s="31"/>
      <c r="AC17" s="32"/>
      <c r="AD17" s="31"/>
      <c r="AE17" s="23"/>
      <c r="AF17" s="251"/>
      <c r="AG17" s="251"/>
      <c r="AH17" s="119"/>
      <c r="AI17" s="11"/>
      <c r="AJ17" s="234"/>
      <c r="AK17" s="240"/>
      <c r="AL17" s="231"/>
      <c r="AM17" s="234"/>
      <c r="AN17" s="240"/>
      <c r="AO17" s="231"/>
      <c r="AP17" s="234"/>
      <c r="AQ17" s="240"/>
      <c r="AR17" s="231"/>
      <c r="AS17" s="234"/>
      <c r="AT17" s="240"/>
      <c r="AU17" s="231"/>
      <c r="AV17" s="265"/>
      <c r="AW17" s="275"/>
      <c r="AX17" s="270"/>
      <c r="AY17" s="292"/>
      <c r="AZ17" s="228"/>
      <c r="BA17" s="228"/>
      <c r="BB17" s="295"/>
    </row>
    <row r="18" spans="2:62" ht="28.15" customHeight="1" x14ac:dyDescent="0.2">
      <c r="B18" s="30"/>
      <c r="C18" s="244"/>
      <c r="D18" s="29"/>
      <c r="E18" s="109"/>
      <c r="F18" s="109"/>
      <c r="G18" s="108"/>
      <c r="H18" s="280"/>
      <c r="I18" s="248"/>
      <c r="J18" s="248"/>
      <c r="K18" s="248"/>
      <c r="L18" s="26" t="s">
        <v>114</v>
      </c>
      <c r="M18" s="25" t="s">
        <v>132</v>
      </c>
      <c r="N18" s="26" t="s">
        <v>112</v>
      </c>
      <c r="O18" s="25" t="s">
        <v>121</v>
      </c>
      <c r="P18" s="26" t="s">
        <v>111</v>
      </c>
      <c r="Q18" s="25"/>
      <c r="R18" s="26" t="s">
        <v>110</v>
      </c>
      <c r="S18" s="25"/>
      <c r="T18" s="26" t="s">
        <v>109</v>
      </c>
      <c r="U18" s="25"/>
      <c r="V18" s="26" t="s">
        <v>108</v>
      </c>
      <c r="W18" s="25"/>
      <c r="X18" s="26" t="s">
        <v>107</v>
      </c>
      <c r="Y18" s="25"/>
      <c r="Z18" s="26" t="s">
        <v>106</v>
      </c>
      <c r="AA18" s="25"/>
      <c r="AB18" s="24"/>
      <c r="AC18" s="25"/>
      <c r="AD18" s="24"/>
      <c r="AE18" s="23"/>
      <c r="AF18" s="251"/>
      <c r="AG18" s="251"/>
      <c r="AH18" s="119"/>
      <c r="AI18" s="11"/>
      <c r="AJ18" s="234"/>
      <c r="AK18" s="240"/>
      <c r="AL18" s="231"/>
      <c r="AM18" s="234"/>
      <c r="AN18" s="240"/>
      <c r="AO18" s="231"/>
      <c r="AP18" s="234"/>
      <c r="AQ18" s="240"/>
      <c r="AR18" s="231"/>
      <c r="AS18" s="234"/>
      <c r="AT18" s="240"/>
      <c r="AU18" s="231"/>
      <c r="AV18" s="265"/>
      <c r="AW18" s="275"/>
      <c r="AX18" s="270"/>
      <c r="AY18" s="292"/>
      <c r="AZ18" s="228"/>
      <c r="BA18" s="228"/>
      <c r="BB18" s="295"/>
    </row>
    <row r="19" spans="2:62" ht="28.15" customHeight="1" thickBot="1" x14ac:dyDescent="0.25">
      <c r="B19" s="30"/>
      <c r="C19" s="253"/>
      <c r="D19" s="51"/>
      <c r="E19" s="115"/>
      <c r="F19" s="115"/>
      <c r="G19" s="114"/>
      <c r="H19" s="281"/>
      <c r="I19" s="254"/>
      <c r="J19" s="254"/>
      <c r="K19" s="254"/>
      <c r="L19" s="48" t="s">
        <v>105</v>
      </c>
      <c r="M19" s="47" t="s">
        <v>132</v>
      </c>
      <c r="N19" s="48" t="s">
        <v>103</v>
      </c>
      <c r="O19" s="47"/>
      <c r="P19" s="48" t="s">
        <v>102</v>
      </c>
      <c r="Q19" s="47"/>
      <c r="R19" s="48" t="s">
        <v>101</v>
      </c>
      <c r="S19" s="47"/>
      <c r="T19" s="48">
        <v>20</v>
      </c>
      <c r="U19" s="47"/>
      <c r="V19" s="48" t="s">
        <v>100</v>
      </c>
      <c r="W19" s="47"/>
      <c r="X19" s="48" t="s">
        <v>99</v>
      </c>
      <c r="Y19" s="47"/>
      <c r="Z19" s="48" t="s">
        <v>98</v>
      </c>
      <c r="AA19" s="47"/>
      <c r="AB19" s="16"/>
      <c r="AC19" s="47"/>
      <c r="AD19" s="16"/>
      <c r="AE19" s="46"/>
      <c r="AF19" s="255"/>
      <c r="AG19" s="255"/>
      <c r="AH19" s="121"/>
      <c r="AI19" s="11"/>
      <c r="AJ19" s="235"/>
      <c r="AK19" s="241"/>
      <c r="AL19" s="232"/>
      <c r="AM19" s="235"/>
      <c r="AN19" s="241"/>
      <c r="AO19" s="232"/>
      <c r="AP19" s="235"/>
      <c r="AQ19" s="241"/>
      <c r="AR19" s="232"/>
      <c r="AS19" s="235"/>
      <c r="AT19" s="241"/>
      <c r="AU19" s="232"/>
      <c r="AV19" s="266"/>
      <c r="AW19" s="276"/>
      <c r="AX19" s="271"/>
      <c r="AY19" s="293"/>
      <c r="AZ19" s="229"/>
      <c r="BA19" s="229"/>
      <c r="BB19" s="296"/>
    </row>
    <row r="20" spans="2:62" ht="28.15" customHeight="1" x14ac:dyDescent="0.2">
      <c r="B20" s="30"/>
      <c r="C20" s="242">
        <v>3</v>
      </c>
      <c r="D20" s="44"/>
      <c r="E20" s="113"/>
      <c r="F20" s="113"/>
      <c r="G20" s="112"/>
      <c r="H20" s="223"/>
      <c r="I20" s="246">
        <v>25</v>
      </c>
      <c r="J20" s="246">
        <v>12</v>
      </c>
      <c r="K20" s="246">
        <v>7</v>
      </c>
      <c r="L20" s="41" t="s">
        <v>133</v>
      </c>
      <c r="M20" s="40" t="s">
        <v>104</v>
      </c>
      <c r="N20" s="41" t="s">
        <v>131</v>
      </c>
      <c r="O20" s="40" t="s">
        <v>121</v>
      </c>
      <c r="P20" s="41" t="s">
        <v>130</v>
      </c>
      <c r="Q20" s="40"/>
      <c r="R20" s="41" t="s">
        <v>129</v>
      </c>
      <c r="S20" s="40"/>
      <c r="T20" s="41" t="s">
        <v>128</v>
      </c>
      <c r="U20" s="40"/>
      <c r="V20" s="41" t="s">
        <v>127</v>
      </c>
      <c r="W20" s="40"/>
      <c r="X20" s="41" t="s">
        <v>126</v>
      </c>
      <c r="Y20" s="40"/>
      <c r="Z20" s="41" t="s">
        <v>125</v>
      </c>
      <c r="AA20" s="40"/>
      <c r="AB20" s="39"/>
      <c r="AC20" s="40"/>
      <c r="AD20" s="39"/>
      <c r="AE20" s="38"/>
      <c r="AF20" s="250"/>
      <c r="AG20" s="250"/>
      <c r="AH20" s="120"/>
      <c r="AI20" s="11"/>
      <c r="AJ20" s="233">
        <f>SUMPRODUCT(LEN($M20:$S23)-LEN(SUBSTITUTE($M20:$S23,"A", "")))</f>
        <v>4</v>
      </c>
      <c r="AK20" s="239">
        <f>SUMPRODUCT(LEN($AD20:$AD23)-LEN(SUBSTITUTE($AD20:$AD23,"A", "")))</f>
        <v>0</v>
      </c>
      <c r="AL20" s="230">
        <f>SUMPRODUCT(LEN($AC20:$AC23)-LEN(SUBSTITUTE($AC20:$AC23,"A", "")))</f>
        <v>0</v>
      </c>
      <c r="AM20" s="233">
        <f>SUMPRODUCT(LEN($M20:$S23)-LEN(SUBSTITUTE($M20:$S23,"S", "")))</f>
        <v>1</v>
      </c>
      <c r="AN20" s="239">
        <f>SUMPRODUCT(LEN($AD20:$AD23)-LEN(SUBSTITUTE($AD20:$AD23,"S", "")))</f>
        <v>0</v>
      </c>
      <c r="AO20" s="230">
        <f>SUMPRODUCT(LEN($AC20:$AC23)-LEN(SUBSTITUTE($AC20:$AC23,"S", "")))</f>
        <v>0</v>
      </c>
      <c r="AP20" s="233">
        <f>SUMPRODUCT(LEN($M20:$S23)-LEN(SUBSTITUTE($M20:$S23,"F", "")))</f>
        <v>0</v>
      </c>
      <c r="AQ20" s="239">
        <f>SUMPRODUCT(LEN($AD20:$AD23)-LEN(SUBSTITUTE($AD20:$AD23,"F", "")))</f>
        <v>0</v>
      </c>
      <c r="AR20" s="230">
        <f>SUMPRODUCT(LEN($AC20:$AC23)-LEN(SUBSTITUTE($AC20:$AC23,"F", "")))</f>
        <v>0</v>
      </c>
      <c r="AS20" s="233">
        <f>SUMPRODUCT(LEN($M20:$S23)-LEN(SUBSTITUTE($M20:$S23,"G", "")))</f>
        <v>0</v>
      </c>
      <c r="AT20" s="239">
        <f>SUMPRODUCT(LEN($AD20:$AD23)-LEN(SUBSTITUTE($AD20:$AD23,"G", "")))</f>
        <v>0</v>
      </c>
      <c r="AU20" s="230">
        <f>SUMPRODUCT(LEN($AC20:$AC23)-LEN(SUBSTITUTE($AC20:$AC23,"G", "")))</f>
        <v>0</v>
      </c>
      <c r="AV20" s="233">
        <f>SUMPRODUCT(LEN($L20:$S23)-LEN(SUBSTITUTE($L20:$S23,"M", "")))</f>
        <v>0</v>
      </c>
      <c r="AW20" s="236">
        <f>SUMPRODUCT(LEN($AD20:$AD23)-LEN(SUBSTITUTE($AD20:$AD23,"M", "")))</f>
        <v>0</v>
      </c>
      <c r="AX20" s="269">
        <f>SUMPRODUCT(LEN($AC20:$AC23)-LEN(SUBSTITUTE($AC20:$AC23,"M", "")))</f>
        <v>0</v>
      </c>
      <c r="AY20" s="291">
        <f>SUMPRODUCT(LEN($AE20:$AE23)-LEN(SUBSTITUTE($AE20:$AE23,"S", "")))</f>
        <v>0</v>
      </c>
      <c r="AZ20" s="227">
        <f>SUMPRODUCT(LEN($AE20:$AE23)-LEN(SUBSTITUTE($AE20:$AE23,"F", "")))</f>
        <v>0</v>
      </c>
      <c r="BA20" s="227">
        <f>SUMPRODUCT(LEN($AE20:$AE23)-LEN(SUBSTITUTE($AE20:$AE23,"G", "")))</f>
        <v>0</v>
      </c>
      <c r="BB20" s="294">
        <f>SUMPRODUCT(LEN($AE20:$AE23)-LEN(SUBSTITUTE($AE20:$AE23,"M", "")))</f>
        <v>0</v>
      </c>
    </row>
    <row r="21" spans="2:62" ht="28.15" customHeight="1" thickBot="1" x14ac:dyDescent="0.25">
      <c r="B21" s="30"/>
      <c r="C21" s="243"/>
      <c r="D21" s="36"/>
      <c r="E21" s="111"/>
      <c r="F21" s="111"/>
      <c r="G21" s="110"/>
      <c r="H21" s="224"/>
      <c r="I21" s="247"/>
      <c r="J21" s="247"/>
      <c r="K21" s="247"/>
      <c r="L21" s="33" t="s">
        <v>123</v>
      </c>
      <c r="M21" s="32" t="s">
        <v>104</v>
      </c>
      <c r="N21" s="33" t="s">
        <v>122</v>
      </c>
      <c r="O21" s="32"/>
      <c r="P21" s="33" t="s">
        <v>120</v>
      </c>
      <c r="Q21" s="32"/>
      <c r="R21" s="33" t="s">
        <v>119</v>
      </c>
      <c r="S21" s="32"/>
      <c r="T21" s="33" t="s">
        <v>118</v>
      </c>
      <c r="U21" s="32"/>
      <c r="V21" s="33" t="s">
        <v>117</v>
      </c>
      <c r="W21" s="32"/>
      <c r="X21" s="33" t="s">
        <v>116</v>
      </c>
      <c r="Y21" s="32"/>
      <c r="Z21" s="33" t="s">
        <v>115</v>
      </c>
      <c r="AA21" s="32"/>
      <c r="AB21" s="31"/>
      <c r="AC21" s="32"/>
      <c r="AD21" s="31"/>
      <c r="AE21" s="23"/>
      <c r="AF21" s="251"/>
      <c r="AG21" s="251"/>
      <c r="AH21" s="119"/>
      <c r="AI21" s="11"/>
      <c r="AJ21" s="234"/>
      <c r="AK21" s="240"/>
      <c r="AL21" s="231"/>
      <c r="AM21" s="234"/>
      <c r="AN21" s="240"/>
      <c r="AO21" s="231"/>
      <c r="AP21" s="234"/>
      <c r="AQ21" s="240"/>
      <c r="AR21" s="231"/>
      <c r="AS21" s="234"/>
      <c r="AT21" s="240"/>
      <c r="AU21" s="231"/>
      <c r="AV21" s="265"/>
      <c r="AW21" s="275"/>
      <c r="AX21" s="270"/>
      <c r="AY21" s="292"/>
      <c r="AZ21" s="228"/>
      <c r="BA21" s="228"/>
      <c r="BB21" s="295"/>
    </row>
    <row r="22" spans="2:62" ht="28.15" customHeight="1" x14ac:dyDescent="0.2">
      <c r="B22" s="30"/>
      <c r="C22" s="244"/>
      <c r="D22" s="29"/>
      <c r="E22" s="109"/>
      <c r="F22" s="109"/>
      <c r="G22" s="108"/>
      <c r="H22" s="225"/>
      <c r="I22" s="248"/>
      <c r="J22" s="248"/>
      <c r="K22" s="248"/>
      <c r="L22" s="26" t="s">
        <v>114</v>
      </c>
      <c r="M22" s="25" t="s">
        <v>104</v>
      </c>
      <c r="N22" s="26" t="s">
        <v>112</v>
      </c>
      <c r="O22" s="25"/>
      <c r="P22" s="26" t="s">
        <v>111</v>
      </c>
      <c r="Q22" s="25"/>
      <c r="R22" s="26" t="s">
        <v>110</v>
      </c>
      <c r="S22" s="25"/>
      <c r="T22" s="26" t="s">
        <v>109</v>
      </c>
      <c r="U22" s="25"/>
      <c r="V22" s="26" t="s">
        <v>108</v>
      </c>
      <c r="W22" s="25"/>
      <c r="X22" s="26" t="s">
        <v>107</v>
      </c>
      <c r="Y22" s="25"/>
      <c r="Z22" s="26" t="s">
        <v>106</v>
      </c>
      <c r="AA22" s="25"/>
      <c r="AB22" s="24"/>
      <c r="AC22" s="25"/>
      <c r="AD22" s="24"/>
      <c r="AE22" s="23"/>
      <c r="AF22" s="251"/>
      <c r="AG22" s="251"/>
      <c r="AH22" s="119"/>
      <c r="AI22" s="11"/>
      <c r="AJ22" s="234"/>
      <c r="AK22" s="240"/>
      <c r="AL22" s="231"/>
      <c r="AM22" s="234"/>
      <c r="AN22" s="240"/>
      <c r="AO22" s="231"/>
      <c r="AP22" s="234"/>
      <c r="AQ22" s="240"/>
      <c r="AR22" s="231"/>
      <c r="AS22" s="234"/>
      <c r="AT22" s="240"/>
      <c r="AU22" s="231"/>
      <c r="AV22" s="265"/>
      <c r="AW22" s="275"/>
      <c r="AX22" s="270"/>
      <c r="AY22" s="292"/>
      <c r="AZ22" s="228"/>
      <c r="BA22" s="228"/>
      <c r="BB22" s="295"/>
    </row>
    <row r="23" spans="2:62" ht="28.15" customHeight="1" thickBot="1" x14ac:dyDescent="0.25">
      <c r="B23" s="21"/>
      <c r="C23" s="245"/>
      <c r="D23" s="20"/>
      <c r="E23" s="19"/>
      <c r="F23" s="19"/>
      <c r="G23" s="18"/>
      <c r="H23" s="226"/>
      <c r="I23" s="249"/>
      <c r="J23" s="249"/>
      <c r="K23" s="249"/>
      <c r="L23" s="17" t="s">
        <v>105</v>
      </c>
      <c r="M23" s="15" t="s">
        <v>104</v>
      </c>
      <c r="N23" s="17" t="s">
        <v>103</v>
      </c>
      <c r="O23" s="15"/>
      <c r="P23" s="17" t="s">
        <v>102</v>
      </c>
      <c r="Q23" s="15"/>
      <c r="R23" s="17" t="s">
        <v>101</v>
      </c>
      <c r="S23" s="15"/>
      <c r="T23" s="17">
        <v>20</v>
      </c>
      <c r="U23" s="15"/>
      <c r="V23" s="17" t="s">
        <v>100</v>
      </c>
      <c r="W23" s="15"/>
      <c r="X23" s="17" t="s">
        <v>99</v>
      </c>
      <c r="Y23" s="15"/>
      <c r="Z23" s="17" t="s">
        <v>98</v>
      </c>
      <c r="AA23" s="15"/>
      <c r="AB23" s="16"/>
      <c r="AC23" s="15"/>
      <c r="AD23" s="14"/>
      <c r="AE23" s="13"/>
      <c r="AF23" s="252"/>
      <c r="AG23" s="252"/>
      <c r="AH23" s="118"/>
      <c r="AI23" s="11"/>
      <c r="AJ23" s="235"/>
      <c r="AK23" s="241"/>
      <c r="AL23" s="232"/>
      <c r="AM23" s="235"/>
      <c r="AN23" s="241"/>
      <c r="AO23" s="232"/>
      <c r="AP23" s="235"/>
      <c r="AQ23" s="241"/>
      <c r="AR23" s="232"/>
      <c r="AS23" s="235"/>
      <c r="AT23" s="241"/>
      <c r="AU23" s="232"/>
      <c r="AV23" s="266"/>
      <c r="AW23" s="276"/>
      <c r="AX23" s="271"/>
      <c r="AY23" s="293"/>
      <c r="AZ23" s="229"/>
      <c r="BA23" s="229"/>
      <c r="BB23" s="296"/>
    </row>
    <row r="24" spans="2:62" ht="85.9" customHeight="1" thickTop="1" thickBot="1" x14ac:dyDescent="0.35">
      <c r="B24" s="105" t="s">
        <v>174</v>
      </c>
      <c r="C24" s="95" t="s">
        <v>173</v>
      </c>
      <c r="D24" s="100" t="s">
        <v>172</v>
      </c>
      <c r="E24" s="104" t="s">
        <v>171</v>
      </c>
      <c r="F24" s="103"/>
      <c r="G24" s="102"/>
      <c r="H24" s="101" t="s">
        <v>170</v>
      </c>
      <c r="I24" s="100" t="s">
        <v>96</v>
      </c>
      <c r="J24" s="100" t="s">
        <v>169</v>
      </c>
      <c r="K24" s="100" t="s">
        <v>97</v>
      </c>
      <c r="L24" s="256" t="s">
        <v>168</v>
      </c>
      <c r="M24" s="262"/>
      <c r="N24" s="256" t="s">
        <v>167</v>
      </c>
      <c r="O24" s="262"/>
      <c r="P24" s="256" t="s">
        <v>167</v>
      </c>
      <c r="Q24" s="257"/>
      <c r="R24" s="256" t="s">
        <v>167</v>
      </c>
      <c r="S24" s="257"/>
      <c r="T24" s="256" t="s">
        <v>167</v>
      </c>
      <c r="U24" s="257"/>
      <c r="V24" s="256" t="s">
        <v>167</v>
      </c>
      <c r="W24" s="257"/>
      <c r="X24" s="256" t="s">
        <v>167</v>
      </c>
      <c r="Y24" s="257"/>
      <c r="Z24" s="256" t="s">
        <v>167</v>
      </c>
      <c r="AA24" s="257"/>
      <c r="AB24" s="261" t="s">
        <v>166</v>
      </c>
      <c r="AC24" s="257"/>
      <c r="AD24" s="101" t="s">
        <v>165</v>
      </c>
      <c r="AE24" s="101" t="s">
        <v>164</v>
      </c>
      <c r="AF24" s="100" t="s">
        <v>163</v>
      </c>
      <c r="AG24" s="100" t="s">
        <v>162</v>
      </c>
      <c r="AH24" s="99" t="s">
        <v>161</v>
      </c>
      <c r="AI24" s="98"/>
      <c r="AJ24" s="96" t="s">
        <v>160</v>
      </c>
      <c r="AK24" s="95" t="s">
        <v>159</v>
      </c>
      <c r="AL24" s="94" t="s">
        <v>158</v>
      </c>
      <c r="AM24" s="96" t="s">
        <v>157</v>
      </c>
      <c r="AN24" s="95" t="s">
        <v>156</v>
      </c>
      <c r="AO24" s="94" t="s">
        <v>155</v>
      </c>
      <c r="AP24" s="96" t="s">
        <v>154</v>
      </c>
      <c r="AQ24" s="95" t="s">
        <v>153</v>
      </c>
      <c r="AR24" s="97" t="s">
        <v>152</v>
      </c>
      <c r="AS24" s="96" t="s">
        <v>151</v>
      </c>
      <c r="AT24" s="95" t="s">
        <v>150</v>
      </c>
      <c r="AU24" s="94" t="s">
        <v>149</v>
      </c>
      <c r="AV24" s="96" t="s">
        <v>148</v>
      </c>
      <c r="AW24" s="95" t="s">
        <v>147</v>
      </c>
      <c r="AX24" s="94" t="s">
        <v>146</v>
      </c>
      <c r="AY24" s="93" t="s">
        <v>145</v>
      </c>
      <c r="AZ24" s="92" t="s">
        <v>144</v>
      </c>
      <c r="BA24" s="92" t="s">
        <v>143</v>
      </c>
      <c r="BB24" s="91" t="s">
        <v>142</v>
      </c>
    </row>
    <row r="25" spans="2:62" ht="47.45" customHeight="1" thickBot="1" x14ac:dyDescent="0.3">
      <c r="B25" s="90" t="s">
        <v>254</v>
      </c>
      <c r="C25" s="89"/>
      <c r="D25" s="88">
        <v>165</v>
      </c>
      <c r="E25" s="258"/>
      <c r="F25" s="259"/>
      <c r="G25" s="260"/>
      <c r="H25" s="87" t="s">
        <v>140</v>
      </c>
      <c r="I25" s="86"/>
      <c r="J25" s="86"/>
      <c r="K25" s="85"/>
      <c r="L25" s="84"/>
      <c r="M25" s="81"/>
      <c r="N25" s="84"/>
      <c r="O25" s="81"/>
      <c r="P25" s="84"/>
      <c r="Q25" s="81"/>
      <c r="R25" s="84"/>
      <c r="S25" s="81"/>
      <c r="T25" s="84"/>
      <c r="U25" s="81"/>
      <c r="V25" s="84"/>
      <c r="W25" s="81"/>
      <c r="X25" s="84"/>
      <c r="Y25" s="81"/>
      <c r="Z25" s="84"/>
      <c r="AA25" s="83"/>
      <c r="AB25" s="82" t="s">
        <v>139</v>
      </c>
      <c r="AC25" s="81"/>
      <c r="AD25" s="81"/>
      <c r="AE25" s="81"/>
      <c r="AF25" s="80"/>
      <c r="AG25" s="80"/>
      <c r="AH25" s="60"/>
      <c r="AI25" s="79" t="s">
        <v>138</v>
      </c>
      <c r="AJ25" s="78">
        <f t="shared" ref="AJ25:BB25" si="2">SUM(AJ27:AJ38)</f>
        <v>17</v>
      </c>
      <c r="AK25" s="77">
        <f t="shared" si="2"/>
        <v>1</v>
      </c>
      <c r="AL25" s="76">
        <f t="shared" si="2"/>
        <v>0</v>
      </c>
      <c r="AM25" s="78">
        <f t="shared" si="2"/>
        <v>19</v>
      </c>
      <c r="AN25" s="77">
        <f t="shared" si="2"/>
        <v>2</v>
      </c>
      <c r="AO25" s="76">
        <f t="shared" si="2"/>
        <v>0</v>
      </c>
      <c r="AP25" s="78">
        <f t="shared" si="2"/>
        <v>0</v>
      </c>
      <c r="AQ25" s="77">
        <f t="shared" si="2"/>
        <v>0</v>
      </c>
      <c r="AR25" s="76">
        <f t="shared" si="2"/>
        <v>0</v>
      </c>
      <c r="AS25" s="78">
        <f t="shared" si="2"/>
        <v>0</v>
      </c>
      <c r="AT25" s="77">
        <f t="shared" si="2"/>
        <v>0</v>
      </c>
      <c r="AU25" s="76">
        <f t="shared" si="2"/>
        <v>0</v>
      </c>
      <c r="AV25" s="78">
        <f t="shared" si="2"/>
        <v>0</v>
      </c>
      <c r="AW25" s="77">
        <f t="shared" si="2"/>
        <v>0</v>
      </c>
      <c r="AX25" s="76">
        <f t="shared" si="2"/>
        <v>0</v>
      </c>
      <c r="AY25" s="75">
        <f t="shared" si="2"/>
        <v>0</v>
      </c>
      <c r="AZ25" s="74">
        <f t="shared" si="2"/>
        <v>0</v>
      </c>
      <c r="BA25" s="74">
        <f t="shared" si="2"/>
        <v>0</v>
      </c>
      <c r="BB25" s="73">
        <f t="shared" si="2"/>
        <v>0</v>
      </c>
      <c r="BC25" s="72" t="s">
        <v>137</v>
      </c>
      <c r="BF25" s="5">
        <f>SUM(AJ25:AL25)/$BG$5</f>
        <v>6</v>
      </c>
      <c r="BG25" s="5">
        <f>SUM(AM25:AO25,AY25)/$BG$5</f>
        <v>7</v>
      </c>
      <c r="BH25" s="5">
        <f>SUM(AP25:AR25,AZ25)/$BG$5</f>
        <v>0</v>
      </c>
      <c r="BI25" s="5">
        <f>SUM(AS25:AU25,BA25)/$BG$5</f>
        <v>0</v>
      </c>
      <c r="BJ25" s="5">
        <f>SUM(AV25:AX25,BB25)/$BG$5</f>
        <v>0</v>
      </c>
    </row>
    <row r="26" spans="2:62" ht="47.45" customHeight="1" thickBot="1" x14ac:dyDescent="0.3">
      <c r="B26" s="71"/>
      <c r="C26" s="70"/>
      <c r="D26" s="69"/>
      <c r="E26" s="68"/>
      <c r="F26" s="68"/>
      <c r="G26" s="67"/>
      <c r="H26" s="66"/>
      <c r="I26" s="64"/>
      <c r="J26" s="64"/>
      <c r="K26" s="65"/>
      <c r="L26" s="64"/>
      <c r="M26" s="62"/>
      <c r="N26" s="64"/>
      <c r="O26" s="62"/>
      <c r="P26" s="64"/>
      <c r="Q26" s="62"/>
      <c r="R26" s="64"/>
      <c r="S26" s="62"/>
      <c r="T26" s="64"/>
      <c r="U26" s="62"/>
      <c r="V26" s="64"/>
      <c r="W26" s="62"/>
      <c r="X26" s="64"/>
      <c r="Y26" s="62"/>
      <c r="Z26" s="64"/>
      <c r="AA26" s="62"/>
      <c r="AB26" s="63"/>
      <c r="AC26" s="62"/>
      <c r="AD26" s="62"/>
      <c r="AE26" s="62"/>
      <c r="AF26" s="61"/>
      <c r="AG26" s="61"/>
      <c r="AH26" s="60"/>
      <c r="AI26" s="59" t="s">
        <v>136</v>
      </c>
      <c r="AJ26" s="58">
        <f t="shared" ref="AJ26:BB26" si="3">AJ25/3</f>
        <v>5.666666666666667</v>
      </c>
      <c r="AK26" s="57">
        <f t="shared" si="3"/>
        <v>0.33333333333333331</v>
      </c>
      <c r="AL26" s="56">
        <f t="shared" si="3"/>
        <v>0</v>
      </c>
      <c r="AM26" s="58">
        <f t="shared" si="3"/>
        <v>6.333333333333333</v>
      </c>
      <c r="AN26" s="57">
        <f t="shared" si="3"/>
        <v>0.66666666666666663</v>
      </c>
      <c r="AO26" s="56">
        <f t="shared" si="3"/>
        <v>0</v>
      </c>
      <c r="AP26" s="58">
        <f t="shared" si="3"/>
        <v>0</v>
      </c>
      <c r="AQ26" s="57">
        <f t="shared" si="3"/>
        <v>0</v>
      </c>
      <c r="AR26" s="56">
        <f t="shared" si="3"/>
        <v>0</v>
      </c>
      <c r="AS26" s="58">
        <f t="shared" si="3"/>
        <v>0</v>
      </c>
      <c r="AT26" s="57">
        <f t="shared" si="3"/>
        <v>0</v>
      </c>
      <c r="AU26" s="56">
        <f t="shared" si="3"/>
        <v>0</v>
      </c>
      <c r="AV26" s="58">
        <f t="shared" si="3"/>
        <v>0</v>
      </c>
      <c r="AW26" s="57">
        <f t="shared" si="3"/>
        <v>0</v>
      </c>
      <c r="AX26" s="56">
        <f t="shared" si="3"/>
        <v>0</v>
      </c>
      <c r="AY26" s="55">
        <f t="shared" si="3"/>
        <v>0</v>
      </c>
      <c r="AZ26" s="54">
        <f t="shared" si="3"/>
        <v>0</v>
      </c>
      <c r="BA26" s="54">
        <f t="shared" si="3"/>
        <v>0</v>
      </c>
      <c r="BB26" s="53">
        <f t="shared" si="3"/>
        <v>0</v>
      </c>
      <c r="BC26" s="52" t="s">
        <v>135</v>
      </c>
    </row>
    <row r="27" spans="2:62" ht="28.15" customHeight="1" x14ac:dyDescent="0.2">
      <c r="B27" s="30"/>
      <c r="C27" s="242">
        <v>1</v>
      </c>
      <c r="D27" s="44"/>
      <c r="E27" s="113"/>
      <c r="F27" s="113"/>
      <c r="G27" s="112"/>
      <c r="H27" s="223" t="s">
        <v>134</v>
      </c>
      <c r="I27" s="246">
        <v>38</v>
      </c>
      <c r="J27" s="246">
        <v>14</v>
      </c>
      <c r="K27" s="246">
        <v>6</v>
      </c>
      <c r="L27" s="41" t="s">
        <v>133</v>
      </c>
      <c r="M27" s="40" t="s">
        <v>104</v>
      </c>
      <c r="N27" s="41" t="s">
        <v>131</v>
      </c>
      <c r="O27" s="40" t="s">
        <v>104</v>
      </c>
      <c r="P27" s="41" t="s">
        <v>130</v>
      </c>
      <c r="Q27" s="40"/>
      <c r="R27" s="41" t="s">
        <v>129</v>
      </c>
      <c r="S27" s="40"/>
      <c r="T27" s="41" t="s">
        <v>128</v>
      </c>
      <c r="U27" s="40"/>
      <c r="V27" s="41" t="s">
        <v>127</v>
      </c>
      <c r="W27" s="40"/>
      <c r="X27" s="41" t="s">
        <v>126</v>
      </c>
      <c r="Y27" s="40"/>
      <c r="Z27" s="41" t="s">
        <v>125</v>
      </c>
      <c r="AA27" s="40"/>
      <c r="AB27" s="39"/>
      <c r="AC27" s="40"/>
      <c r="AD27" s="39" t="s">
        <v>121</v>
      </c>
      <c r="AE27" s="38"/>
      <c r="AF27" s="250"/>
      <c r="AG27" s="250"/>
      <c r="AH27" s="37"/>
      <c r="AI27" s="11"/>
      <c r="AJ27" s="233">
        <f>SUMPRODUCT(LEN($M27:$S30)-LEN(SUBSTITUTE($M27:$S30,"A", "")))</f>
        <v>6</v>
      </c>
      <c r="AK27" s="239">
        <f>SUMPRODUCT(LEN($AD27:$AD30)-LEN(SUBSTITUTE($AD27:$AD30,"A", "")))</f>
        <v>0</v>
      </c>
      <c r="AL27" s="230">
        <f>SUMPRODUCT(LEN($AC27:$AC30)-LEN(SUBSTITUTE($AC27:$AC30,"A", "")))</f>
        <v>0</v>
      </c>
      <c r="AM27" s="233">
        <f>SUMPRODUCT(LEN($M27:$S30)-LEN(SUBSTITUTE($M27:$S30,"S", "")))</f>
        <v>6</v>
      </c>
      <c r="AN27" s="239">
        <f>SUMPRODUCT(LEN($AD27:$AD30)-LEN(SUBSTITUTE($AD27:$AD30,"S", "")))</f>
        <v>1</v>
      </c>
      <c r="AO27" s="230">
        <f>SUMPRODUCT(LEN($AC27:$AC30)-LEN(SUBSTITUTE($AC27:$AC30,"S", "")))</f>
        <v>0</v>
      </c>
      <c r="AP27" s="233">
        <f>SUMPRODUCT(LEN($M27:$S30)-LEN(SUBSTITUTE($M27:$S30,"F", "")))</f>
        <v>0</v>
      </c>
      <c r="AQ27" s="239">
        <f>SUMPRODUCT(LEN($AD27:$AD30)-LEN(SUBSTITUTE($AD27:$AD30,"F", "")))</f>
        <v>0</v>
      </c>
      <c r="AR27" s="230">
        <f>SUMPRODUCT(LEN($AC27:$AC30)-LEN(SUBSTITUTE($AC27:$AC30,"F", "")))</f>
        <v>0</v>
      </c>
      <c r="AS27" s="233">
        <f>SUMPRODUCT(LEN($M27:$S30)-LEN(SUBSTITUTE($M27:$S30,"G", "")))</f>
        <v>0</v>
      </c>
      <c r="AT27" s="239">
        <f>SUMPRODUCT(LEN($AD27:$AD30)-LEN(SUBSTITUTE($AD27:$AD30,"G", "")))</f>
        <v>0</v>
      </c>
      <c r="AU27" s="230">
        <f>SUMPRODUCT(LEN($AC27:$AC30)-LEN(SUBSTITUTE($AC27:$AC30,"G", "")))</f>
        <v>0</v>
      </c>
      <c r="AV27" s="233">
        <f>SUMPRODUCT(LEN($L27:$S30)-LEN(SUBSTITUTE($L27:$S30,"M", "")))</f>
        <v>0</v>
      </c>
      <c r="AW27" s="236">
        <f>SUMPRODUCT(LEN($AD27:$AD30)-LEN(SUBSTITUTE($AD27:$AD30,"M", "")))</f>
        <v>0</v>
      </c>
      <c r="AX27" s="230">
        <f>SUMPRODUCT(LEN($AC27:$AC30)-LEN(SUBSTITUTE($AC27:$AC30,"M", "")))</f>
        <v>0</v>
      </c>
      <c r="AY27" s="291">
        <f>SUMPRODUCT(LEN($AE27:$AE30)-LEN(SUBSTITUTE($AE27:$AE30,"S", "")))</f>
        <v>0</v>
      </c>
      <c r="AZ27" s="227">
        <f>SUMPRODUCT(LEN($AE27:$AE30)-LEN(SUBSTITUTE($AE27:$AE30,"F", "")))</f>
        <v>0</v>
      </c>
      <c r="BA27" s="227">
        <f>SUMPRODUCT(LEN($AE27:$AE30)-LEN(SUBSTITUTE($AE27:$AE30,"G", "")))</f>
        <v>0</v>
      </c>
      <c r="BB27" s="294">
        <f>SUMPRODUCT(LEN($AE27:$AE30)-LEN(SUBSTITUTE($AE27:$AE30,"M", "")))</f>
        <v>0</v>
      </c>
    </row>
    <row r="28" spans="2:62" ht="28.15" customHeight="1" thickBot="1" x14ac:dyDescent="0.25">
      <c r="B28" s="30"/>
      <c r="C28" s="243"/>
      <c r="D28" s="36"/>
      <c r="E28" s="111"/>
      <c r="F28" s="111"/>
      <c r="G28" s="110"/>
      <c r="H28" s="224"/>
      <c r="I28" s="247"/>
      <c r="J28" s="247"/>
      <c r="K28" s="247"/>
      <c r="L28" s="33" t="s">
        <v>123</v>
      </c>
      <c r="M28" s="32" t="s">
        <v>217</v>
      </c>
      <c r="N28" s="33" t="s">
        <v>122</v>
      </c>
      <c r="O28" s="32" t="s">
        <v>104</v>
      </c>
      <c r="P28" s="33" t="s">
        <v>120</v>
      </c>
      <c r="Q28" s="32"/>
      <c r="R28" s="33" t="s">
        <v>119</v>
      </c>
      <c r="S28" s="32"/>
      <c r="T28" s="33" t="s">
        <v>118</v>
      </c>
      <c r="U28" s="32"/>
      <c r="V28" s="33" t="s">
        <v>117</v>
      </c>
      <c r="W28" s="32"/>
      <c r="X28" s="33" t="s">
        <v>116</v>
      </c>
      <c r="Y28" s="32"/>
      <c r="Z28" s="33" t="s">
        <v>115</v>
      </c>
      <c r="AA28" s="32"/>
      <c r="AB28" s="31"/>
      <c r="AC28" s="32"/>
      <c r="AD28" s="31"/>
      <c r="AE28" s="23"/>
      <c r="AF28" s="251"/>
      <c r="AG28" s="251"/>
      <c r="AH28" s="22"/>
      <c r="AI28" s="11"/>
      <c r="AJ28" s="234"/>
      <c r="AK28" s="240"/>
      <c r="AL28" s="231"/>
      <c r="AM28" s="234"/>
      <c r="AN28" s="240"/>
      <c r="AO28" s="231"/>
      <c r="AP28" s="234"/>
      <c r="AQ28" s="240"/>
      <c r="AR28" s="231"/>
      <c r="AS28" s="234"/>
      <c r="AT28" s="240"/>
      <c r="AU28" s="231"/>
      <c r="AV28" s="234"/>
      <c r="AW28" s="237"/>
      <c r="AX28" s="231"/>
      <c r="AY28" s="292"/>
      <c r="AZ28" s="228"/>
      <c r="BA28" s="228"/>
      <c r="BB28" s="295"/>
    </row>
    <row r="29" spans="2:62" ht="28.15" customHeight="1" x14ac:dyDescent="0.2">
      <c r="B29" s="30"/>
      <c r="C29" s="244"/>
      <c r="D29" s="29"/>
      <c r="E29" s="109"/>
      <c r="F29" s="109"/>
      <c r="G29" s="108"/>
      <c r="H29" s="225">
        <v>165</v>
      </c>
      <c r="I29" s="248"/>
      <c r="J29" s="248"/>
      <c r="K29" s="248"/>
      <c r="L29" s="26" t="s">
        <v>114</v>
      </c>
      <c r="M29" s="25" t="s">
        <v>113</v>
      </c>
      <c r="N29" s="26" t="s">
        <v>112</v>
      </c>
      <c r="O29" s="25" t="s">
        <v>121</v>
      </c>
      <c r="P29" s="26" t="s">
        <v>111</v>
      </c>
      <c r="Q29" s="25"/>
      <c r="R29" s="26" t="s">
        <v>110</v>
      </c>
      <c r="S29" s="25"/>
      <c r="T29" s="26" t="s">
        <v>109</v>
      </c>
      <c r="U29" s="25"/>
      <c r="V29" s="26" t="s">
        <v>108</v>
      </c>
      <c r="W29" s="25"/>
      <c r="X29" s="26" t="s">
        <v>107</v>
      </c>
      <c r="Y29" s="25"/>
      <c r="Z29" s="26" t="s">
        <v>106</v>
      </c>
      <c r="AA29" s="25"/>
      <c r="AB29" s="24"/>
      <c r="AC29" s="25"/>
      <c r="AD29" s="24"/>
      <c r="AE29" s="23"/>
      <c r="AF29" s="251"/>
      <c r="AG29" s="251"/>
      <c r="AH29" s="22"/>
      <c r="AI29" s="11"/>
      <c r="AJ29" s="234"/>
      <c r="AK29" s="240"/>
      <c r="AL29" s="231"/>
      <c r="AM29" s="234"/>
      <c r="AN29" s="240"/>
      <c r="AO29" s="231"/>
      <c r="AP29" s="234"/>
      <c r="AQ29" s="240"/>
      <c r="AR29" s="231"/>
      <c r="AS29" s="234"/>
      <c r="AT29" s="240"/>
      <c r="AU29" s="231"/>
      <c r="AV29" s="234"/>
      <c r="AW29" s="237"/>
      <c r="AX29" s="231"/>
      <c r="AY29" s="292"/>
      <c r="AZ29" s="228"/>
      <c r="BA29" s="228"/>
      <c r="BB29" s="295"/>
    </row>
    <row r="30" spans="2:62" ht="28.15" customHeight="1" thickBot="1" x14ac:dyDescent="0.25">
      <c r="B30" s="30"/>
      <c r="C30" s="253"/>
      <c r="D30" s="51"/>
      <c r="E30" s="115"/>
      <c r="F30" s="115"/>
      <c r="G30" s="114"/>
      <c r="H30" s="226"/>
      <c r="I30" s="254"/>
      <c r="J30" s="254"/>
      <c r="K30" s="254"/>
      <c r="L30" s="48" t="s">
        <v>105</v>
      </c>
      <c r="M30" s="47" t="s">
        <v>124</v>
      </c>
      <c r="N30" s="48" t="s">
        <v>103</v>
      </c>
      <c r="O30" s="47" t="s">
        <v>121</v>
      </c>
      <c r="P30" s="48" t="s">
        <v>102</v>
      </c>
      <c r="Q30" s="47"/>
      <c r="R30" s="48" t="s">
        <v>101</v>
      </c>
      <c r="S30" s="47"/>
      <c r="T30" s="48">
        <v>20</v>
      </c>
      <c r="U30" s="47"/>
      <c r="V30" s="48" t="s">
        <v>100</v>
      </c>
      <c r="W30" s="47"/>
      <c r="X30" s="48" t="s">
        <v>99</v>
      </c>
      <c r="Y30" s="47"/>
      <c r="Z30" s="48" t="s">
        <v>98</v>
      </c>
      <c r="AA30" s="47"/>
      <c r="AB30" s="16"/>
      <c r="AC30" s="47"/>
      <c r="AD30" s="16"/>
      <c r="AE30" s="46"/>
      <c r="AF30" s="255"/>
      <c r="AG30" s="255"/>
      <c r="AH30" s="45"/>
      <c r="AI30" s="11"/>
      <c r="AJ30" s="235"/>
      <c r="AK30" s="241"/>
      <c r="AL30" s="232"/>
      <c r="AM30" s="235"/>
      <c r="AN30" s="241"/>
      <c r="AO30" s="232"/>
      <c r="AP30" s="235"/>
      <c r="AQ30" s="241"/>
      <c r="AR30" s="232"/>
      <c r="AS30" s="235"/>
      <c r="AT30" s="241"/>
      <c r="AU30" s="232"/>
      <c r="AV30" s="235"/>
      <c r="AW30" s="238"/>
      <c r="AX30" s="232"/>
      <c r="AY30" s="293"/>
      <c r="AZ30" s="229"/>
      <c r="BA30" s="229"/>
      <c r="BB30" s="296"/>
    </row>
    <row r="31" spans="2:62" ht="28.15" customHeight="1" x14ac:dyDescent="0.2">
      <c r="B31" s="30"/>
      <c r="C31" s="242">
        <v>2</v>
      </c>
      <c r="D31" s="44"/>
      <c r="E31" s="113"/>
      <c r="F31" s="113"/>
      <c r="G31" s="112"/>
      <c r="H31" s="223"/>
      <c r="I31" s="246">
        <v>32</v>
      </c>
      <c r="J31" s="246">
        <v>15</v>
      </c>
      <c r="K31" s="246">
        <v>7</v>
      </c>
      <c r="L31" s="41" t="s">
        <v>133</v>
      </c>
      <c r="M31" s="40" t="s">
        <v>175</v>
      </c>
      <c r="N31" s="41" t="s">
        <v>131</v>
      </c>
      <c r="O31" s="40" t="s">
        <v>121</v>
      </c>
      <c r="P31" s="41" t="s">
        <v>130</v>
      </c>
      <c r="Q31" s="40"/>
      <c r="R31" s="41" t="s">
        <v>129</v>
      </c>
      <c r="S31" s="40"/>
      <c r="T31" s="41" t="s">
        <v>128</v>
      </c>
      <c r="U31" s="40"/>
      <c r="V31" s="41" t="s">
        <v>127</v>
      </c>
      <c r="W31" s="40"/>
      <c r="X31" s="41" t="s">
        <v>126</v>
      </c>
      <c r="Y31" s="40"/>
      <c r="Z31" s="41" t="s">
        <v>125</v>
      </c>
      <c r="AA31" s="40"/>
      <c r="AB31" s="39"/>
      <c r="AC31" s="40"/>
      <c r="AD31" s="39" t="s">
        <v>175</v>
      </c>
      <c r="AE31" s="38"/>
      <c r="AF31" s="250"/>
      <c r="AG31" s="250"/>
      <c r="AH31" s="37"/>
      <c r="AI31" s="11"/>
      <c r="AJ31" s="233">
        <f>SUMPRODUCT(LEN($M31:$S34)-LEN(SUBSTITUTE($M31:$S34,"A", "")))</f>
        <v>6</v>
      </c>
      <c r="AK31" s="239">
        <f>SUMPRODUCT(LEN($AD31:$AD34)-LEN(SUBSTITUTE($AD31:$AD34,"A", "")))</f>
        <v>1</v>
      </c>
      <c r="AL31" s="230">
        <f>SUMPRODUCT(LEN($AC31:$AC34)-LEN(SUBSTITUTE($AC31:$AC34,"A", "")))</f>
        <v>0</v>
      </c>
      <c r="AM31" s="233">
        <f>SUMPRODUCT(LEN($M31:$S34)-LEN(SUBSTITUTE($M31:$S34,"S", "")))</f>
        <v>6</v>
      </c>
      <c r="AN31" s="239">
        <f>SUMPRODUCT(LEN($AD31:$AD34)-LEN(SUBSTITUTE($AD31:$AD34,"S", "")))</f>
        <v>1</v>
      </c>
      <c r="AO31" s="230">
        <f>SUMPRODUCT(LEN($AC31:$AC34)-LEN(SUBSTITUTE($AC31:$AC34,"S", "")))</f>
        <v>0</v>
      </c>
      <c r="AP31" s="233">
        <f>SUMPRODUCT(LEN($M31:$S34)-LEN(SUBSTITUTE($M31:$S34,"F", "")))</f>
        <v>0</v>
      </c>
      <c r="AQ31" s="239">
        <f>SUMPRODUCT(LEN($AD31:$AD34)-LEN(SUBSTITUTE($AD31:$AD34,"F", "")))</f>
        <v>0</v>
      </c>
      <c r="AR31" s="230">
        <f>SUMPRODUCT(LEN($AC31:$AC34)-LEN(SUBSTITUTE($AC31:$AC34,"F", "")))</f>
        <v>0</v>
      </c>
      <c r="AS31" s="233">
        <f>SUMPRODUCT(LEN($M31:$S34)-LEN(SUBSTITUTE($M31:$S34,"G", "")))</f>
        <v>0</v>
      </c>
      <c r="AT31" s="239">
        <f>SUMPRODUCT(LEN($AD31:$AD34)-LEN(SUBSTITUTE($AD31:$AD34,"G", "")))</f>
        <v>0</v>
      </c>
      <c r="AU31" s="230">
        <f>SUMPRODUCT(LEN($AC31:$AC34)-LEN(SUBSTITUTE($AC31:$AC34,"G", "")))</f>
        <v>0</v>
      </c>
      <c r="AV31" s="233">
        <f>SUMPRODUCT(LEN($L31:$S34)-LEN(SUBSTITUTE($L31:$S34,"M", "")))</f>
        <v>0</v>
      </c>
      <c r="AW31" s="236">
        <f>SUMPRODUCT(LEN($AD31:$AD34)-LEN(SUBSTITUTE($AD31:$AD34,"M", "")))</f>
        <v>0</v>
      </c>
      <c r="AX31" s="230">
        <f>SUMPRODUCT(LEN($AC31:$AC34)-LEN(SUBSTITUTE($AC31:$AC34,"M", "")))</f>
        <v>0</v>
      </c>
      <c r="AY31" s="291">
        <f>SUMPRODUCT(LEN($AE31:$AE34)-LEN(SUBSTITUTE($AE31:$AE34,"S", "")))</f>
        <v>0</v>
      </c>
      <c r="AZ31" s="227">
        <f>SUMPRODUCT(LEN($AE31:$AE34)-LEN(SUBSTITUTE($AE31:$AE34,"F", "")))</f>
        <v>0</v>
      </c>
      <c r="BA31" s="227">
        <f>SUMPRODUCT(LEN($AE31:$AE34)-LEN(SUBSTITUTE($AE31:$AE34,"G", "")))</f>
        <v>0</v>
      </c>
      <c r="BB31" s="294">
        <f>SUMPRODUCT(LEN($AE31:$AE34)-LEN(SUBSTITUTE($AE31:$AE34,"M", "")))</f>
        <v>0</v>
      </c>
    </row>
    <row r="32" spans="2:62" ht="28.15" customHeight="1" thickBot="1" x14ac:dyDescent="0.25">
      <c r="B32" s="30"/>
      <c r="C32" s="243"/>
      <c r="D32" s="36"/>
      <c r="E32" s="111"/>
      <c r="F32" s="111"/>
      <c r="G32" s="110"/>
      <c r="H32" s="224"/>
      <c r="I32" s="247"/>
      <c r="J32" s="247"/>
      <c r="K32" s="247"/>
      <c r="L32" s="33" t="s">
        <v>123</v>
      </c>
      <c r="M32" s="32" t="s">
        <v>175</v>
      </c>
      <c r="N32" s="33" t="s">
        <v>122</v>
      </c>
      <c r="O32" s="32" t="s">
        <v>104</v>
      </c>
      <c r="P32" s="33" t="s">
        <v>120</v>
      </c>
      <c r="Q32" s="32"/>
      <c r="R32" s="33" t="s">
        <v>119</v>
      </c>
      <c r="S32" s="32"/>
      <c r="T32" s="33" t="s">
        <v>118</v>
      </c>
      <c r="U32" s="32"/>
      <c r="V32" s="33" t="s">
        <v>117</v>
      </c>
      <c r="W32" s="32"/>
      <c r="X32" s="33" t="s">
        <v>116</v>
      </c>
      <c r="Y32" s="32"/>
      <c r="Z32" s="33" t="s">
        <v>115</v>
      </c>
      <c r="AA32" s="32"/>
      <c r="AB32" s="31"/>
      <c r="AC32" s="32"/>
      <c r="AD32" s="31"/>
      <c r="AE32" s="23"/>
      <c r="AF32" s="251"/>
      <c r="AG32" s="251"/>
      <c r="AH32" s="22"/>
      <c r="AI32" s="11"/>
      <c r="AJ32" s="234"/>
      <c r="AK32" s="240"/>
      <c r="AL32" s="231"/>
      <c r="AM32" s="234"/>
      <c r="AN32" s="240"/>
      <c r="AO32" s="231"/>
      <c r="AP32" s="234"/>
      <c r="AQ32" s="240"/>
      <c r="AR32" s="231"/>
      <c r="AS32" s="234"/>
      <c r="AT32" s="240"/>
      <c r="AU32" s="231"/>
      <c r="AV32" s="234"/>
      <c r="AW32" s="237"/>
      <c r="AX32" s="231"/>
      <c r="AY32" s="292"/>
      <c r="AZ32" s="228"/>
      <c r="BA32" s="228"/>
      <c r="BB32" s="295"/>
    </row>
    <row r="33" spans="2:62" ht="28.15" customHeight="1" x14ac:dyDescent="0.2">
      <c r="B33" s="30"/>
      <c r="C33" s="244"/>
      <c r="D33" s="29"/>
      <c r="E33" s="109"/>
      <c r="F33" s="109"/>
      <c r="G33" s="108"/>
      <c r="H33" s="225"/>
      <c r="I33" s="248"/>
      <c r="J33" s="248"/>
      <c r="K33" s="248"/>
      <c r="L33" s="26" t="s">
        <v>114</v>
      </c>
      <c r="M33" s="25" t="s">
        <v>132</v>
      </c>
      <c r="N33" s="26" t="s">
        <v>112</v>
      </c>
      <c r="O33" s="25" t="s">
        <v>104</v>
      </c>
      <c r="P33" s="26" t="s">
        <v>111</v>
      </c>
      <c r="Q33" s="25"/>
      <c r="R33" s="26" t="s">
        <v>110</v>
      </c>
      <c r="S33" s="25"/>
      <c r="T33" s="26" t="s">
        <v>109</v>
      </c>
      <c r="U33" s="25"/>
      <c r="V33" s="26" t="s">
        <v>108</v>
      </c>
      <c r="W33" s="25"/>
      <c r="X33" s="26" t="s">
        <v>107</v>
      </c>
      <c r="Y33" s="25"/>
      <c r="Z33" s="26" t="s">
        <v>106</v>
      </c>
      <c r="AA33" s="25"/>
      <c r="AB33" s="24"/>
      <c r="AC33" s="25"/>
      <c r="AD33" s="24"/>
      <c r="AE33" s="23"/>
      <c r="AF33" s="251"/>
      <c r="AG33" s="251"/>
      <c r="AH33" s="22"/>
      <c r="AI33" s="11"/>
      <c r="AJ33" s="234"/>
      <c r="AK33" s="240"/>
      <c r="AL33" s="231"/>
      <c r="AM33" s="234"/>
      <c r="AN33" s="240"/>
      <c r="AO33" s="231"/>
      <c r="AP33" s="234"/>
      <c r="AQ33" s="240"/>
      <c r="AR33" s="231"/>
      <c r="AS33" s="234"/>
      <c r="AT33" s="240"/>
      <c r="AU33" s="231"/>
      <c r="AV33" s="234"/>
      <c r="AW33" s="237"/>
      <c r="AX33" s="231"/>
      <c r="AY33" s="292"/>
      <c r="AZ33" s="228"/>
      <c r="BA33" s="228"/>
      <c r="BB33" s="295"/>
    </row>
    <row r="34" spans="2:62" ht="28.15" customHeight="1" thickBot="1" x14ac:dyDescent="0.25">
      <c r="B34" s="30"/>
      <c r="C34" s="253"/>
      <c r="D34" s="51"/>
      <c r="E34" s="115"/>
      <c r="F34" s="115"/>
      <c r="G34" s="114"/>
      <c r="H34" s="226"/>
      <c r="I34" s="254"/>
      <c r="J34" s="254"/>
      <c r="K34" s="254"/>
      <c r="L34" s="48" t="s">
        <v>105</v>
      </c>
      <c r="M34" s="47" t="s">
        <v>113</v>
      </c>
      <c r="N34" s="48" t="s">
        <v>103</v>
      </c>
      <c r="O34" s="47" t="s">
        <v>121</v>
      </c>
      <c r="P34" s="48" t="s">
        <v>102</v>
      </c>
      <c r="Q34" s="47"/>
      <c r="R34" s="48" t="s">
        <v>101</v>
      </c>
      <c r="S34" s="47"/>
      <c r="T34" s="48">
        <v>20</v>
      </c>
      <c r="U34" s="47"/>
      <c r="V34" s="48" t="s">
        <v>100</v>
      </c>
      <c r="W34" s="47"/>
      <c r="X34" s="48" t="s">
        <v>99</v>
      </c>
      <c r="Y34" s="47"/>
      <c r="Z34" s="48" t="s">
        <v>98</v>
      </c>
      <c r="AA34" s="47"/>
      <c r="AB34" s="16"/>
      <c r="AC34" s="47"/>
      <c r="AD34" s="16"/>
      <c r="AE34" s="46"/>
      <c r="AF34" s="255"/>
      <c r="AG34" s="255"/>
      <c r="AH34" s="45"/>
      <c r="AI34" s="11"/>
      <c r="AJ34" s="235"/>
      <c r="AK34" s="241"/>
      <c r="AL34" s="232"/>
      <c r="AM34" s="235"/>
      <c r="AN34" s="241"/>
      <c r="AO34" s="232"/>
      <c r="AP34" s="235"/>
      <c r="AQ34" s="241"/>
      <c r="AR34" s="232"/>
      <c r="AS34" s="235"/>
      <c r="AT34" s="241"/>
      <c r="AU34" s="232"/>
      <c r="AV34" s="235"/>
      <c r="AW34" s="238"/>
      <c r="AX34" s="232"/>
      <c r="AY34" s="293"/>
      <c r="AZ34" s="229"/>
      <c r="BA34" s="229"/>
      <c r="BB34" s="296"/>
    </row>
    <row r="35" spans="2:62" ht="28.15" customHeight="1" x14ac:dyDescent="0.2">
      <c r="B35" s="30"/>
      <c r="C35" s="242">
        <v>3</v>
      </c>
      <c r="D35" s="44"/>
      <c r="E35" s="113"/>
      <c r="F35" s="113"/>
      <c r="G35" s="112"/>
      <c r="H35" s="223"/>
      <c r="I35" s="246">
        <v>39</v>
      </c>
      <c r="J35" s="246">
        <v>15</v>
      </c>
      <c r="K35" s="246">
        <v>8</v>
      </c>
      <c r="L35" s="41" t="s">
        <v>133</v>
      </c>
      <c r="M35" s="40" t="s">
        <v>132</v>
      </c>
      <c r="N35" s="41" t="s">
        <v>131</v>
      </c>
      <c r="O35" s="40" t="s">
        <v>124</v>
      </c>
      <c r="P35" s="41" t="s">
        <v>130</v>
      </c>
      <c r="Q35" s="40"/>
      <c r="R35" s="41" t="s">
        <v>129</v>
      </c>
      <c r="S35" s="40"/>
      <c r="T35" s="41" t="s">
        <v>128</v>
      </c>
      <c r="U35" s="40"/>
      <c r="V35" s="41" t="s">
        <v>127</v>
      </c>
      <c r="W35" s="40"/>
      <c r="X35" s="41" t="s">
        <v>126</v>
      </c>
      <c r="Y35" s="40"/>
      <c r="Z35" s="41" t="s">
        <v>125</v>
      </c>
      <c r="AA35" s="40"/>
      <c r="AB35" s="39"/>
      <c r="AC35" s="40"/>
      <c r="AD35" s="39"/>
      <c r="AE35" s="38"/>
      <c r="AF35" s="250"/>
      <c r="AG35" s="250"/>
      <c r="AH35" s="37"/>
      <c r="AI35" s="11"/>
      <c r="AJ35" s="233">
        <f>SUMPRODUCT(LEN($M35:$S38)-LEN(SUBSTITUTE($M35:$S38,"A", "")))</f>
        <v>5</v>
      </c>
      <c r="AK35" s="239">
        <f>SUMPRODUCT(LEN($AD35:$AD38)-LEN(SUBSTITUTE($AD35:$AD38,"A", "")))</f>
        <v>0</v>
      </c>
      <c r="AL35" s="230">
        <f>SUMPRODUCT(LEN($AC35:$AC38)-LEN(SUBSTITUTE($AC35:$AC38,"A", "")))</f>
        <v>0</v>
      </c>
      <c r="AM35" s="233">
        <f>SUMPRODUCT(LEN($M35:$S38)-LEN(SUBSTITUTE($M35:$S38,"S", "")))</f>
        <v>7</v>
      </c>
      <c r="AN35" s="239">
        <f>SUMPRODUCT(LEN($AD35:$AD38)-LEN(SUBSTITUTE($AD35:$AD38,"S", "")))</f>
        <v>0</v>
      </c>
      <c r="AO35" s="230">
        <f>SUMPRODUCT(LEN($AC35:$AC38)-LEN(SUBSTITUTE($AC35:$AC38,"S", "")))</f>
        <v>0</v>
      </c>
      <c r="AP35" s="233">
        <f>SUMPRODUCT(LEN($M35:$S38)-LEN(SUBSTITUTE($M35:$S38,"F", "")))</f>
        <v>0</v>
      </c>
      <c r="AQ35" s="239">
        <f>SUMPRODUCT(LEN($AD35:$AD38)-LEN(SUBSTITUTE($AD35:$AD38,"F", "")))</f>
        <v>0</v>
      </c>
      <c r="AR35" s="230">
        <f>SUMPRODUCT(LEN($AC35:$AC38)-LEN(SUBSTITUTE($AC35:$AC38,"F", "")))</f>
        <v>0</v>
      </c>
      <c r="AS35" s="233">
        <f>SUMPRODUCT(LEN($M35:$S38)-LEN(SUBSTITUTE($M35:$S38,"G", "")))</f>
        <v>0</v>
      </c>
      <c r="AT35" s="239">
        <f>SUMPRODUCT(LEN($AD35:$AD38)-LEN(SUBSTITUTE($AD35:$AD38,"G", "")))</f>
        <v>0</v>
      </c>
      <c r="AU35" s="230">
        <f>SUMPRODUCT(LEN($AC35:$AC38)-LEN(SUBSTITUTE($AC35:$AC38,"G", "")))</f>
        <v>0</v>
      </c>
      <c r="AV35" s="233">
        <f>SUMPRODUCT(LEN($L35:$S38)-LEN(SUBSTITUTE($L35:$S38,"M", "")))</f>
        <v>0</v>
      </c>
      <c r="AW35" s="236">
        <f>SUMPRODUCT(LEN($AD35:$AD38)-LEN(SUBSTITUTE($AD35:$AD38,"M", "")))</f>
        <v>0</v>
      </c>
      <c r="AX35" s="230">
        <f>SUMPRODUCT(LEN($AC35:$AC38)-LEN(SUBSTITUTE($AC35:$AC38,"M", "")))</f>
        <v>0</v>
      </c>
      <c r="AY35" s="291">
        <f>SUMPRODUCT(LEN($AE35:$AE38)-LEN(SUBSTITUTE($AE35:$AE38,"S", "")))</f>
        <v>0</v>
      </c>
      <c r="AZ35" s="227">
        <f>SUMPRODUCT(LEN($AE35:$AE38)-LEN(SUBSTITUTE($AE35:$AE38,"F", "")))</f>
        <v>0</v>
      </c>
      <c r="BA35" s="227">
        <f>SUMPRODUCT(LEN($AE35:$AE38)-LEN(SUBSTITUTE($AE35:$AE38,"G", "")))</f>
        <v>0</v>
      </c>
      <c r="BB35" s="294">
        <f>SUMPRODUCT(LEN($AE35:$AE38)-LEN(SUBSTITUTE($AE35:$AE38,"M", "")))</f>
        <v>0</v>
      </c>
    </row>
    <row r="36" spans="2:62" ht="28.15" customHeight="1" thickBot="1" x14ac:dyDescent="0.25">
      <c r="B36" s="30"/>
      <c r="C36" s="243"/>
      <c r="D36" s="36"/>
      <c r="E36" s="111"/>
      <c r="F36" s="111"/>
      <c r="G36" s="110"/>
      <c r="H36" s="224"/>
      <c r="I36" s="247"/>
      <c r="J36" s="247"/>
      <c r="K36" s="247"/>
      <c r="L36" s="33" t="s">
        <v>123</v>
      </c>
      <c r="M36" s="32" t="s">
        <v>113</v>
      </c>
      <c r="N36" s="33" t="s">
        <v>122</v>
      </c>
      <c r="O36" s="32" t="s">
        <v>121</v>
      </c>
      <c r="P36" s="33" t="s">
        <v>120</v>
      </c>
      <c r="Q36" s="32"/>
      <c r="R36" s="33" t="s">
        <v>119</v>
      </c>
      <c r="S36" s="32"/>
      <c r="T36" s="33" t="s">
        <v>118</v>
      </c>
      <c r="U36" s="32"/>
      <c r="V36" s="33" t="s">
        <v>117</v>
      </c>
      <c r="W36" s="32"/>
      <c r="X36" s="33" t="s">
        <v>116</v>
      </c>
      <c r="Y36" s="32"/>
      <c r="Z36" s="33" t="s">
        <v>115</v>
      </c>
      <c r="AA36" s="32"/>
      <c r="AB36" s="31"/>
      <c r="AC36" s="32"/>
      <c r="AD36" s="31"/>
      <c r="AE36" s="23"/>
      <c r="AF36" s="251"/>
      <c r="AG36" s="251"/>
      <c r="AH36" s="22"/>
      <c r="AI36" s="11"/>
      <c r="AJ36" s="234"/>
      <c r="AK36" s="240"/>
      <c r="AL36" s="231"/>
      <c r="AM36" s="234"/>
      <c r="AN36" s="240"/>
      <c r="AO36" s="231"/>
      <c r="AP36" s="234"/>
      <c r="AQ36" s="240"/>
      <c r="AR36" s="231"/>
      <c r="AS36" s="234"/>
      <c r="AT36" s="240"/>
      <c r="AU36" s="231"/>
      <c r="AV36" s="234"/>
      <c r="AW36" s="237"/>
      <c r="AX36" s="231"/>
      <c r="AY36" s="292"/>
      <c r="AZ36" s="228"/>
      <c r="BA36" s="228"/>
      <c r="BB36" s="295"/>
    </row>
    <row r="37" spans="2:62" ht="28.15" customHeight="1" x14ac:dyDescent="0.2">
      <c r="B37" s="30"/>
      <c r="C37" s="244"/>
      <c r="D37" s="29"/>
      <c r="E37" s="109"/>
      <c r="F37" s="109"/>
      <c r="G37" s="108"/>
      <c r="H37" s="225"/>
      <c r="I37" s="248"/>
      <c r="J37" s="248"/>
      <c r="K37" s="248"/>
      <c r="L37" s="26" t="s">
        <v>114</v>
      </c>
      <c r="M37" s="25" t="s">
        <v>132</v>
      </c>
      <c r="N37" s="26" t="s">
        <v>112</v>
      </c>
      <c r="O37" s="25" t="s">
        <v>121</v>
      </c>
      <c r="P37" s="26" t="s">
        <v>111</v>
      </c>
      <c r="Q37" s="25"/>
      <c r="R37" s="26" t="s">
        <v>110</v>
      </c>
      <c r="S37" s="25"/>
      <c r="T37" s="26" t="s">
        <v>109</v>
      </c>
      <c r="U37" s="25"/>
      <c r="V37" s="26" t="s">
        <v>108</v>
      </c>
      <c r="W37" s="25"/>
      <c r="X37" s="26" t="s">
        <v>107</v>
      </c>
      <c r="Y37" s="25"/>
      <c r="Z37" s="26" t="s">
        <v>106</v>
      </c>
      <c r="AA37" s="25"/>
      <c r="AB37" s="24"/>
      <c r="AC37" s="25"/>
      <c r="AD37" s="24"/>
      <c r="AE37" s="23"/>
      <c r="AF37" s="251"/>
      <c r="AG37" s="251"/>
      <c r="AH37" s="22"/>
      <c r="AI37" s="11"/>
      <c r="AJ37" s="234"/>
      <c r="AK37" s="240"/>
      <c r="AL37" s="231"/>
      <c r="AM37" s="234"/>
      <c r="AN37" s="240"/>
      <c r="AO37" s="231"/>
      <c r="AP37" s="234"/>
      <c r="AQ37" s="240"/>
      <c r="AR37" s="231"/>
      <c r="AS37" s="234"/>
      <c r="AT37" s="240"/>
      <c r="AU37" s="231"/>
      <c r="AV37" s="234"/>
      <c r="AW37" s="237"/>
      <c r="AX37" s="231"/>
      <c r="AY37" s="292"/>
      <c r="AZ37" s="228"/>
      <c r="BA37" s="228"/>
      <c r="BB37" s="295"/>
    </row>
    <row r="38" spans="2:62" ht="28.15" customHeight="1" thickBot="1" x14ac:dyDescent="0.25">
      <c r="B38" s="21"/>
      <c r="C38" s="245"/>
      <c r="D38" s="20"/>
      <c r="E38" s="117"/>
      <c r="F38" s="117"/>
      <c r="G38" s="116"/>
      <c r="H38" s="226"/>
      <c r="I38" s="249"/>
      <c r="J38" s="249"/>
      <c r="K38" s="249"/>
      <c r="L38" s="17" t="s">
        <v>105</v>
      </c>
      <c r="M38" s="15" t="s">
        <v>113</v>
      </c>
      <c r="N38" s="17" t="s">
        <v>103</v>
      </c>
      <c r="O38" s="15"/>
      <c r="P38" s="17" t="s">
        <v>102</v>
      </c>
      <c r="Q38" s="15"/>
      <c r="R38" s="17" t="s">
        <v>101</v>
      </c>
      <c r="S38" s="15"/>
      <c r="T38" s="17">
        <v>20</v>
      </c>
      <c r="U38" s="15"/>
      <c r="V38" s="17" t="s">
        <v>100</v>
      </c>
      <c r="W38" s="15"/>
      <c r="X38" s="17" t="s">
        <v>99</v>
      </c>
      <c r="Y38" s="15"/>
      <c r="Z38" s="17" t="s">
        <v>98</v>
      </c>
      <c r="AA38" s="15"/>
      <c r="AB38" s="16"/>
      <c r="AC38" s="15"/>
      <c r="AD38" s="14"/>
      <c r="AE38" s="13"/>
      <c r="AF38" s="252"/>
      <c r="AG38" s="252"/>
      <c r="AH38" s="12"/>
      <c r="AI38" s="11"/>
      <c r="AJ38" s="235"/>
      <c r="AK38" s="241"/>
      <c r="AL38" s="232"/>
      <c r="AM38" s="235"/>
      <c r="AN38" s="241"/>
      <c r="AO38" s="232"/>
      <c r="AP38" s="235"/>
      <c r="AQ38" s="241"/>
      <c r="AR38" s="232"/>
      <c r="AS38" s="235"/>
      <c r="AT38" s="241"/>
      <c r="AU38" s="232"/>
      <c r="AV38" s="235"/>
      <c r="AW38" s="238"/>
      <c r="AX38" s="232"/>
      <c r="AY38" s="293"/>
      <c r="AZ38" s="229"/>
      <c r="BA38" s="229"/>
      <c r="BB38" s="296"/>
    </row>
    <row r="39" spans="2:62" ht="85.9" customHeight="1" thickTop="1" thickBot="1" x14ac:dyDescent="0.35">
      <c r="B39" s="105" t="s">
        <v>174</v>
      </c>
      <c r="C39" s="95" t="s">
        <v>173</v>
      </c>
      <c r="D39" s="100" t="s">
        <v>172</v>
      </c>
      <c r="E39" s="104" t="s">
        <v>171</v>
      </c>
      <c r="F39" s="103"/>
      <c r="G39" s="102"/>
      <c r="H39" s="101" t="s">
        <v>170</v>
      </c>
      <c r="I39" s="100" t="s">
        <v>96</v>
      </c>
      <c r="J39" s="100" t="s">
        <v>169</v>
      </c>
      <c r="K39" s="100" t="s">
        <v>97</v>
      </c>
      <c r="L39" s="256" t="s">
        <v>168</v>
      </c>
      <c r="M39" s="262"/>
      <c r="N39" s="256" t="s">
        <v>167</v>
      </c>
      <c r="O39" s="262"/>
      <c r="P39" s="256" t="s">
        <v>167</v>
      </c>
      <c r="Q39" s="257"/>
      <c r="R39" s="256" t="s">
        <v>167</v>
      </c>
      <c r="S39" s="257"/>
      <c r="T39" s="256" t="s">
        <v>167</v>
      </c>
      <c r="U39" s="257"/>
      <c r="V39" s="256" t="s">
        <v>167</v>
      </c>
      <c r="W39" s="257"/>
      <c r="X39" s="256" t="s">
        <v>167</v>
      </c>
      <c r="Y39" s="257"/>
      <c r="Z39" s="256" t="s">
        <v>167</v>
      </c>
      <c r="AA39" s="257"/>
      <c r="AB39" s="261" t="s">
        <v>166</v>
      </c>
      <c r="AC39" s="257"/>
      <c r="AD39" s="101" t="s">
        <v>165</v>
      </c>
      <c r="AE39" s="101" t="s">
        <v>164</v>
      </c>
      <c r="AF39" s="100" t="s">
        <v>163</v>
      </c>
      <c r="AG39" s="100" t="s">
        <v>162</v>
      </c>
      <c r="AH39" s="99" t="s">
        <v>161</v>
      </c>
      <c r="AI39" s="98"/>
      <c r="AJ39" s="96" t="s">
        <v>160</v>
      </c>
      <c r="AK39" s="95" t="s">
        <v>159</v>
      </c>
      <c r="AL39" s="94" t="s">
        <v>158</v>
      </c>
      <c r="AM39" s="96" t="s">
        <v>157</v>
      </c>
      <c r="AN39" s="95" t="s">
        <v>156</v>
      </c>
      <c r="AO39" s="94" t="s">
        <v>155</v>
      </c>
      <c r="AP39" s="96" t="s">
        <v>154</v>
      </c>
      <c r="AQ39" s="95" t="s">
        <v>153</v>
      </c>
      <c r="AR39" s="97" t="s">
        <v>152</v>
      </c>
      <c r="AS39" s="96" t="s">
        <v>151</v>
      </c>
      <c r="AT39" s="95" t="s">
        <v>150</v>
      </c>
      <c r="AU39" s="94" t="s">
        <v>149</v>
      </c>
      <c r="AV39" s="96" t="s">
        <v>148</v>
      </c>
      <c r="AW39" s="95" t="s">
        <v>147</v>
      </c>
      <c r="AX39" s="94" t="s">
        <v>146</v>
      </c>
      <c r="AY39" s="93" t="s">
        <v>145</v>
      </c>
      <c r="AZ39" s="92" t="s">
        <v>144</v>
      </c>
      <c r="BA39" s="92" t="s">
        <v>143</v>
      </c>
      <c r="BB39" s="91" t="s">
        <v>142</v>
      </c>
    </row>
    <row r="40" spans="2:62" ht="48" thickBot="1" x14ac:dyDescent="0.3">
      <c r="B40" s="90" t="s">
        <v>253</v>
      </c>
      <c r="C40" s="89"/>
      <c r="D40" s="88">
        <v>165</v>
      </c>
      <c r="E40" s="258"/>
      <c r="F40" s="259"/>
      <c r="G40" s="260"/>
      <c r="H40" s="87" t="s">
        <v>140</v>
      </c>
      <c r="I40" s="86"/>
      <c r="J40" s="86"/>
      <c r="K40" s="85"/>
      <c r="L40" s="84"/>
      <c r="M40" s="81"/>
      <c r="N40" s="84"/>
      <c r="O40" s="81"/>
      <c r="P40" s="84"/>
      <c r="Q40" s="81"/>
      <c r="R40" s="84"/>
      <c r="S40" s="81"/>
      <c r="T40" s="84"/>
      <c r="U40" s="81"/>
      <c r="V40" s="84"/>
      <c r="W40" s="81"/>
      <c r="X40" s="84"/>
      <c r="Y40" s="81"/>
      <c r="Z40" s="84"/>
      <c r="AA40" s="83"/>
      <c r="AB40" s="82" t="s">
        <v>139</v>
      </c>
      <c r="AC40" s="81"/>
      <c r="AD40" s="81"/>
      <c r="AE40" s="81"/>
      <c r="AF40" s="80"/>
      <c r="AG40" s="80"/>
      <c r="AH40" s="60"/>
      <c r="AI40" s="79" t="s">
        <v>138</v>
      </c>
      <c r="AJ40" s="78">
        <f t="shared" ref="AJ40:BB40" si="4">SUM(AJ42:AJ53)</f>
        <v>10</v>
      </c>
      <c r="AK40" s="77">
        <f t="shared" si="4"/>
        <v>0</v>
      </c>
      <c r="AL40" s="76">
        <f t="shared" si="4"/>
        <v>0</v>
      </c>
      <c r="AM40" s="78">
        <f t="shared" si="4"/>
        <v>20</v>
      </c>
      <c r="AN40" s="77">
        <f t="shared" si="4"/>
        <v>0</v>
      </c>
      <c r="AO40" s="76">
        <f t="shared" si="4"/>
        <v>0</v>
      </c>
      <c r="AP40" s="78">
        <f t="shared" si="4"/>
        <v>0</v>
      </c>
      <c r="AQ40" s="77">
        <f t="shared" si="4"/>
        <v>0</v>
      </c>
      <c r="AR40" s="76">
        <f t="shared" si="4"/>
        <v>0</v>
      </c>
      <c r="AS40" s="78">
        <f t="shared" si="4"/>
        <v>0</v>
      </c>
      <c r="AT40" s="77">
        <f t="shared" si="4"/>
        <v>0</v>
      </c>
      <c r="AU40" s="76">
        <f t="shared" si="4"/>
        <v>0</v>
      </c>
      <c r="AV40" s="78">
        <f t="shared" si="4"/>
        <v>0</v>
      </c>
      <c r="AW40" s="77">
        <f t="shared" si="4"/>
        <v>0</v>
      </c>
      <c r="AX40" s="76">
        <f t="shared" si="4"/>
        <v>0</v>
      </c>
      <c r="AY40" s="75">
        <f t="shared" si="4"/>
        <v>0</v>
      </c>
      <c r="AZ40" s="74">
        <f t="shared" si="4"/>
        <v>0</v>
      </c>
      <c r="BA40" s="74">
        <f t="shared" si="4"/>
        <v>0</v>
      </c>
      <c r="BB40" s="73">
        <f t="shared" si="4"/>
        <v>0</v>
      </c>
      <c r="BC40" s="72" t="s">
        <v>137</v>
      </c>
      <c r="BF40" s="5">
        <f>SUM(AJ40:AL40)/$BG$5</f>
        <v>3.3333333333333335</v>
      </c>
      <c r="BG40" s="5">
        <f>SUM(AM40:AO40,AY40)/$BG$5</f>
        <v>6.666666666666667</v>
      </c>
      <c r="BH40" s="5">
        <f>SUM(AP40:AR40,AZ40)/$BG$5</f>
        <v>0</v>
      </c>
      <c r="BI40" s="5">
        <f>SUM(AS40:AU40,BA40)/$BG$5</f>
        <v>0</v>
      </c>
      <c r="BJ40" s="5">
        <f>SUM(AV40:AX40,BB40)/$BG$5</f>
        <v>0</v>
      </c>
    </row>
    <row r="41" spans="2:62" ht="37.5" thickBot="1" x14ac:dyDescent="0.3">
      <c r="B41" s="71"/>
      <c r="C41" s="70"/>
      <c r="D41" s="69"/>
      <c r="E41" s="68"/>
      <c r="F41" s="68"/>
      <c r="G41" s="67"/>
      <c r="H41" s="66"/>
      <c r="I41" s="64"/>
      <c r="J41" s="64"/>
      <c r="K41" s="65"/>
      <c r="L41" s="64"/>
      <c r="M41" s="62"/>
      <c r="N41" s="64"/>
      <c r="O41" s="62"/>
      <c r="P41" s="64"/>
      <c r="Q41" s="62"/>
      <c r="R41" s="64"/>
      <c r="S41" s="62"/>
      <c r="T41" s="64"/>
      <c r="U41" s="62"/>
      <c r="V41" s="64"/>
      <c r="W41" s="62"/>
      <c r="X41" s="64"/>
      <c r="Y41" s="62"/>
      <c r="Z41" s="64"/>
      <c r="AA41" s="62"/>
      <c r="AB41" s="63"/>
      <c r="AC41" s="62"/>
      <c r="AD41" s="62"/>
      <c r="AE41" s="62"/>
      <c r="AF41" s="61"/>
      <c r="AG41" s="61"/>
      <c r="AH41" s="60"/>
      <c r="AI41" s="59" t="s">
        <v>136</v>
      </c>
      <c r="AJ41" s="58">
        <f t="shared" ref="AJ41:BB41" si="5">AJ40/3</f>
        <v>3.3333333333333335</v>
      </c>
      <c r="AK41" s="57">
        <f t="shared" si="5"/>
        <v>0</v>
      </c>
      <c r="AL41" s="56">
        <f t="shared" si="5"/>
        <v>0</v>
      </c>
      <c r="AM41" s="58">
        <f t="shared" si="5"/>
        <v>6.666666666666667</v>
      </c>
      <c r="AN41" s="57">
        <f t="shared" si="5"/>
        <v>0</v>
      </c>
      <c r="AO41" s="56">
        <f t="shared" si="5"/>
        <v>0</v>
      </c>
      <c r="AP41" s="58">
        <f t="shared" si="5"/>
        <v>0</v>
      </c>
      <c r="AQ41" s="57">
        <f t="shared" si="5"/>
        <v>0</v>
      </c>
      <c r="AR41" s="56">
        <f t="shared" si="5"/>
        <v>0</v>
      </c>
      <c r="AS41" s="58">
        <f t="shared" si="5"/>
        <v>0</v>
      </c>
      <c r="AT41" s="57">
        <f t="shared" si="5"/>
        <v>0</v>
      </c>
      <c r="AU41" s="56">
        <f t="shared" si="5"/>
        <v>0</v>
      </c>
      <c r="AV41" s="58">
        <f t="shared" si="5"/>
        <v>0</v>
      </c>
      <c r="AW41" s="57">
        <f t="shared" si="5"/>
        <v>0</v>
      </c>
      <c r="AX41" s="56">
        <f t="shared" si="5"/>
        <v>0</v>
      </c>
      <c r="AY41" s="55">
        <f t="shared" si="5"/>
        <v>0</v>
      </c>
      <c r="AZ41" s="54">
        <f t="shared" si="5"/>
        <v>0</v>
      </c>
      <c r="BA41" s="54">
        <f t="shared" si="5"/>
        <v>0</v>
      </c>
      <c r="BB41" s="53">
        <f t="shared" si="5"/>
        <v>0</v>
      </c>
      <c r="BC41" s="52" t="s">
        <v>135</v>
      </c>
    </row>
    <row r="42" spans="2:62" ht="28.15" customHeight="1" x14ac:dyDescent="0.2">
      <c r="B42" s="30"/>
      <c r="C42" s="242">
        <v>1</v>
      </c>
      <c r="D42" s="44"/>
      <c r="E42" s="113"/>
      <c r="F42" s="113"/>
      <c r="G42" s="112"/>
      <c r="H42" s="223" t="s">
        <v>134</v>
      </c>
      <c r="I42" s="246">
        <v>26</v>
      </c>
      <c r="J42" s="246">
        <v>13</v>
      </c>
      <c r="K42" s="246">
        <v>7</v>
      </c>
      <c r="L42" s="41" t="s">
        <v>133</v>
      </c>
      <c r="M42" s="40" t="s">
        <v>113</v>
      </c>
      <c r="N42" s="41" t="s">
        <v>131</v>
      </c>
      <c r="O42" s="40" t="s">
        <v>121</v>
      </c>
      <c r="P42" s="41" t="s">
        <v>130</v>
      </c>
      <c r="Q42" s="40"/>
      <c r="R42" s="41" t="s">
        <v>129</v>
      </c>
      <c r="S42" s="40"/>
      <c r="T42" s="41" t="s">
        <v>128</v>
      </c>
      <c r="U42" s="40"/>
      <c r="V42" s="41" t="s">
        <v>127</v>
      </c>
      <c r="W42" s="40"/>
      <c r="X42" s="41" t="s">
        <v>126</v>
      </c>
      <c r="Y42" s="40"/>
      <c r="Z42" s="41" t="s">
        <v>125</v>
      </c>
      <c r="AA42" s="40"/>
      <c r="AB42" s="39"/>
      <c r="AC42" s="40"/>
      <c r="AD42" s="39"/>
      <c r="AE42" s="38"/>
      <c r="AF42" s="250"/>
      <c r="AG42" s="250"/>
      <c r="AH42" s="37"/>
      <c r="AI42" s="11"/>
      <c r="AJ42" s="233">
        <f>SUMPRODUCT(LEN($M42:$S45)-LEN(SUBSTITUTE($M42:$S45,"A", "")))</f>
        <v>2</v>
      </c>
      <c r="AK42" s="239">
        <f>SUMPRODUCT(LEN($AD42:$AD45)-LEN(SUBSTITUTE($AD42:$AD45,"A", "")))</f>
        <v>0</v>
      </c>
      <c r="AL42" s="230">
        <f>SUMPRODUCT(LEN($AC42:$AC45)-LEN(SUBSTITUTE($AC42:$AC45,"A", "")))</f>
        <v>0</v>
      </c>
      <c r="AM42" s="233">
        <f>SUMPRODUCT(LEN($M42:$S45)-LEN(SUBSTITUTE($M42:$S45,"S", "")))</f>
        <v>6</v>
      </c>
      <c r="AN42" s="239">
        <f>SUMPRODUCT(LEN($AD42:$AD45)-LEN(SUBSTITUTE($AD42:$AD45,"S", "")))</f>
        <v>0</v>
      </c>
      <c r="AO42" s="230">
        <f>SUMPRODUCT(LEN($AC42:$AC45)-LEN(SUBSTITUTE($AC42:$AC45,"S", "")))</f>
        <v>0</v>
      </c>
      <c r="AP42" s="233">
        <f>SUMPRODUCT(LEN($M42:$S45)-LEN(SUBSTITUTE($M42:$S45,"F", "")))</f>
        <v>0</v>
      </c>
      <c r="AQ42" s="239">
        <f>SUMPRODUCT(LEN($AD42:$AD45)-LEN(SUBSTITUTE($AD42:$AD45,"F", "")))</f>
        <v>0</v>
      </c>
      <c r="AR42" s="230">
        <f>SUMPRODUCT(LEN($AC42:$AC45)-LEN(SUBSTITUTE($AC42:$AC45,"F", "")))</f>
        <v>0</v>
      </c>
      <c r="AS42" s="233">
        <f>SUMPRODUCT(LEN($M42:$S45)-LEN(SUBSTITUTE($M42:$S45,"G", "")))</f>
        <v>0</v>
      </c>
      <c r="AT42" s="239">
        <f>SUMPRODUCT(LEN($AD42:$AD45)-LEN(SUBSTITUTE($AD42:$AD45,"G", "")))</f>
        <v>0</v>
      </c>
      <c r="AU42" s="230">
        <f>SUMPRODUCT(LEN($AC42:$AC45)-LEN(SUBSTITUTE($AC42:$AC45,"G", "")))</f>
        <v>0</v>
      </c>
      <c r="AV42" s="233">
        <f>SUMPRODUCT(LEN($L42:$S45)-LEN(SUBSTITUTE($L42:$S45,"M", "")))</f>
        <v>0</v>
      </c>
      <c r="AW42" s="236">
        <f>SUMPRODUCT(LEN($AD42:$AD45)-LEN(SUBSTITUTE($AD42:$AD45,"M", "")))</f>
        <v>0</v>
      </c>
      <c r="AX42" s="230">
        <f>SUMPRODUCT(LEN($AC42:$AC45)-LEN(SUBSTITUTE($AC42:$AC45,"M", "")))</f>
        <v>0</v>
      </c>
      <c r="AY42" s="291">
        <f>SUMPRODUCT(LEN($AE42:$AE45)-LEN(SUBSTITUTE($AE42:$AE45,"S", "")))</f>
        <v>0</v>
      </c>
      <c r="AZ42" s="227">
        <f>SUMPRODUCT(LEN($AE42:$AE45)-LEN(SUBSTITUTE($AE42:$AE45,"F", "")))</f>
        <v>0</v>
      </c>
      <c r="BA42" s="227">
        <f>SUMPRODUCT(LEN($AE42:$AE45)-LEN(SUBSTITUTE($AE42:$AE45,"G", "")))</f>
        <v>0</v>
      </c>
      <c r="BB42" s="294">
        <f>SUMPRODUCT(LEN($AE42:$AE45)-LEN(SUBSTITUTE($AE42:$AE45,"M", "")))</f>
        <v>0</v>
      </c>
    </row>
    <row r="43" spans="2:62" ht="28.15" customHeight="1" thickBot="1" x14ac:dyDescent="0.25">
      <c r="B43" s="30"/>
      <c r="C43" s="243"/>
      <c r="D43" s="36"/>
      <c r="E43" s="111"/>
      <c r="F43" s="111"/>
      <c r="G43" s="110"/>
      <c r="H43" s="224"/>
      <c r="I43" s="247"/>
      <c r="J43" s="247"/>
      <c r="K43" s="247"/>
      <c r="L43" s="33" t="s">
        <v>123</v>
      </c>
      <c r="M43" s="32" t="s">
        <v>132</v>
      </c>
      <c r="N43" s="33" t="s">
        <v>122</v>
      </c>
      <c r="O43" s="32" t="s">
        <v>121</v>
      </c>
      <c r="P43" s="33" t="s">
        <v>120</v>
      </c>
      <c r="Q43" s="32"/>
      <c r="R43" s="33" t="s">
        <v>119</v>
      </c>
      <c r="S43" s="32"/>
      <c r="T43" s="33" t="s">
        <v>118</v>
      </c>
      <c r="U43" s="32"/>
      <c r="V43" s="33" t="s">
        <v>117</v>
      </c>
      <c r="W43" s="32"/>
      <c r="X43" s="33" t="s">
        <v>116</v>
      </c>
      <c r="Y43" s="32"/>
      <c r="Z43" s="33" t="s">
        <v>115</v>
      </c>
      <c r="AA43" s="32"/>
      <c r="AB43" s="31"/>
      <c r="AC43" s="32"/>
      <c r="AD43" s="31"/>
      <c r="AE43" s="23"/>
      <c r="AF43" s="251"/>
      <c r="AG43" s="251"/>
      <c r="AH43" s="22"/>
      <c r="AI43" s="11"/>
      <c r="AJ43" s="234"/>
      <c r="AK43" s="240"/>
      <c r="AL43" s="231"/>
      <c r="AM43" s="234"/>
      <c r="AN43" s="240"/>
      <c r="AO43" s="231"/>
      <c r="AP43" s="234"/>
      <c r="AQ43" s="240"/>
      <c r="AR43" s="231"/>
      <c r="AS43" s="234"/>
      <c r="AT43" s="240"/>
      <c r="AU43" s="231"/>
      <c r="AV43" s="234"/>
      <c r="AW43" s="237"/>
      <c r="AX43" s="231"/>
      <c r="AY43" s="292"/>
      <c r="AZ43" s="228"/>
      <c r="BA43" s="228"/>
      <c r="BB43" s="295"/>
    </row>
    <row r="44" spans="2:62" ht="28.15" customHeight="1" x14ac:dyDescent="0.2">
      <c r="B44" s="30"/>
      <c r="C44" s="244"/>
      <c r="D44" s="29"/>
      <c r="E44" s="109"/>
      <c r="F44" s="109"/>
      <c r="G44" s="108"/>
      <c r="H44" s="225">
        <v>165</v>
      </c>
      <c r="I44" s="248"/>
      <c r="J44" s="248"/>
      <c r="K44" s="248"/>
      <c r="L44" s="26" t="s">
        <v>114</v>
      </c>
      <c r="M44" s="25" t="s">
        <v>121</v>
      </c>
      <c r="N44" s="26" t="s">
        <v>112</v>
      </c>
      <c r="O44" s="25"/>
      <c r="P44" s="26" t="s">
        <v>111</v>
      </c>
      <c r="Q44" s="25"/>
      <c r="R44" s="26" t="s">
        <v>110</v>
      </c>
      <c r="S44" s="25"/>
      <c r="T44" s="26" t="s">
        <v>109</v>
      </c>
      <c r="U44" s="25"/>
      <c r="V44" s="26" t="s">
        <v>108</v>
      </c>
      <c r="W44" s="25"/>
      <c r="X44" s="26" t="s">
        <v>107</v>
      </c>
      <c r="Y44" s="25"/>
      <c r="Z44" s="26" t="s">
        <v>106</v>
      </c>
      <c r="AA44" s="25"/>
      <c r="AB44" s="24"/>
      <c r="AC44" s="25"/>
      <c r="AD44" s="24"/>
      <c r="AE44" s="23"/>
      <c r="AF44" s="251"/>
      <c r="AG44" s="251"/>
      <c r="AH44" s="22"/>
      <c r="AI44" s="11"/>
      <c r="AJ44" s="234"/>
      <c r="AK44" s="240"/>
      <c r="AL44" s="231"/>
      <c r="AM44" s="234"/>
      <c r="AN44" s="240"/>
      <c r="AO44" s="231"/>
      <c r="AP44" s="234"/>
      <c r="AQ44" s="240"/>
      <c r="AR44" s="231"/>
      <c r="AS44" s="234"/>
      <c r="AT44" s="240"/>
      <c r="AU44" s="231"/>
      <c r="AV44" s="234"/>
      <c r="AW44" s="237"/>
      <c r="AX44" s="231"/>
      <c r="AY44" s="292"/>
      <c r="AZ44" s="228"/>
      <c r="BA44" s="228"/>
      <c r="BB44" s="295"/>
    </row>
    <row r="45" spans="2:62" ht="28.15" customHeight="1" thickBot="1" x14ac:dyDescent="0.25">
      <c r="B45" s="30"/>
      <c r="C45" s="253"/>
      <c r="D45" s="51"/>
      <c r="E45" s="115"/>
      <c r="F45" s="115"/>
      <c r="G45" s="114"/>
      <c r="H45" s="226"/>
      <c r="I45" s="254"/>
      <c r="J45" s="254"/>
      <c r="K45" s="254"/>
      <c r="L45" s="48" t="s">
        <v>105</v>
      </c>
      <c r="M45" s="47" t="s">
        <v>121</v>
      </c>
      <c r="N45" s="48" t="s">
        <v>103</v>
      </c>
      <c r="O45" s="47"/>
      <c r="P45" s="48" t="s">
        <v>102</v>
      </c>
      <c r="Q45" s="47"/>
      <c r="R45" s="48" t="s">
        <v>101</v>
      </c>
      <c r="S45" s="47"/>
      <c r="T45" s="48">
        <v>20</v>
      </c>
      <c r="U45" s="47"/>
      <c r="V45" s="48" t="s">
        <v>100</v>
      </c>
      <c r="W45" s="47"/>
      <c r="X45" s="48" t="s">
        <v>99</v>
      </c>
      <c r="Y45" s="47"/>
      <c r="Z45" s="48" t="s">
        <v>98</v>
      </c>
      <c r="AA45" s="47"/>
      <c r="AB45" s="16"/>
      <c r="AC45" s="47"/>
      <c r="AD45" s="16"/>
      <c r="AE45" s="46"/>
      <c r="AF45" s="255"/>
      <c r="AG45" s="255"/>
      <c r="AH45" s="45"/>
      <c r="AI45" s="11"/>
      <c r="AJ45" s="235"/>
      <c r="AK45" s="241"/>
      <c r="AL45" s="232"/>
      <c r="AM45" s="235"/>
      <c r="AN45" s="241"/>
      <c r="AO45" s="232"/>
      <c r="AP45" s="235"/>
      <c r="AQ45" s="241"/>
      <c r="AR45" s="232"/>
      <c r="AS45" s="235"/>
      <c r="AT45" s="241"/>
      <c r="AU45" s="232"/>
      <c r="AV45" s="235"/>
      <c r="AW45" s="238"/>
      <c r="AX45" s="232"/>
      <c r="AY45" s="293"/>
      <c r="AZ45" s="229"/>
      <c r="BA45" s="229"/>
      <c r="BB45" s="296"/>
    </row>
    <row r="46" spans="2:62" ht="28.15" customHeight="1" x14ac:dyDescent="0.2">
      <c r="B46" s="30"/>
      <c r="C46" s="242">
        <v>2</v>
      </c>
      <c r="D46" s="44"/>
      <c r="E46" s="113"/>
      <c r="F46" s="113"/>
      <c r="G46" s="112"/>
      <c r="H46" s="223"/>
      <c r="I46" s="246">
        <v>35</v>
      </c>
      <c r="J46" s="246">
        <v>14</v>
      </c>
      <c r="K46" s="246">
        <v>6</v>
      </c>
      <c r="L46" s="41" t="s">
        <v>133</v>
      </c>
      <c r="M46" s="40" t="s">
        <v>132</v>
      </c>
      <c r="N46" s="41" t="s">
        <v>131</v>
      </c>
      <c r="O46" s="40" t="s">
        <v>124</v>
      </c>
      <c r="P46" s="41" t="s">
        <v>130</v>
      </c>
      <c r="Q46" s="40"/>
      <c r="R46" s="41" t="s">
        <v>129</v>
      </c>
      <c r="S46" s="40"/>
      <c r="T46" s="41" t="s">
        <v>128</v>
      </c>
      <c r="U46" s="40"/>
      <c r="V46" s="41" t="s">
        <v>127</v>
      </c>
      <c r="W46" s="40"/>
      <c r="X46" s="41" t="s">
        <v>126</v>
      </c>
      <c r="Y46" s="40"/>
      <c r="Z46" s="41" t="s">
        <v>125</v>
      </c>
      <c r="AA46" s="40"/>
      <c r="AB46" s="39"/>
      <c r="AC46" s="40"/>
      <c r="AD46" s="39"/>
      <c r="AE46" s="38"/>
      <c r="AF46" s="250"/>
      <c r="AG46" s="250"/>
      <c r="AH46" s="37"/>
      <c r="AI46" s="11"/>
      <c r="AJ46" s="233">
        <f>SUMPRODUCT(LEN($M46:$S49)-LEN(SUBSTITUTE($M46:$S49,"A", "")))</f>
        <v>5</v>
      </c>
      <c r="AK46" s="239">
        <f>SUMPRODUCT(LEN($AD46:$AD49)-LEN(SUBSTITUTE($AD46:$AD49,"A", "")))</f>
        <v>0</v>
      </c>
      <c r="AL46" s="230">
        <f>SUMPRODUCT(LEN($AC46:$AC49)-LEN(SUBSTITUTE($AC46:$AC49,"A", "")))</f>
        <v>0</v>
      </c>
      <c r="AM46" s="233">
        <f>SUMPRODUCT(LEN($M46:$S49)-LEN(SUBSTITUTE($M46:$S49,"S", "")))</f>
        <v>8</v>
      </c>
      <c r="AN46" s="239">
        <f>SUMPRODUCT(LEN($AD46:$AD49)-LEN(SUBSTITUTE($AD46:$AD49,"S", "")))</f>
        <v>0</v>
      </c>
      <c r="AO46" s="230">
        <f>SUMPRODUCT(LEN($AC46:$AC49)-LEN(SUBSTITUTE($AC46:$AC49,"S", "")))</f>
        <v>0</v>
      </c>
      <c r="AP46" s="233">
        <f>SUMPRODUCT(LEN($M46:$S49)-LEN(SUBSTITUTE($M46:$S49,"F", "")))</f>
        <v>0</v>
      </c>
      <c r="AQ46" s="239">
        <f>SUMPRODUCT(LEN($AD46:$AD49)-LEN(SUBSTITUTE($AD46:$AD49,"F", "")))</f>
        <v>0</v>
      </c>
      <c r="AR46" s="230">
        <f>SUMPRODUCT(LEN($AC46:$AC49)-LEN(SUBSTITUTE($AC46:$AC49,"F", "")))</f>
        <v>0</v>
      </c>
      <c r="AS46" s="233">
        <f>SUMPRODUCT(LEN($M46:$S49)-LEN(SUBSTITUTE($M46:$S49,"G", "")))</f>
        <v>0</v>
      </c>
      <c r="AT46" s="239">
        <f>SUMPRODUCT(LEN($AD46:$AD49)-LEN(SUBSTITUTE($AD46:$AD49,"G", "")))</f>
        <v>0</v>
      </c>
      <c r="AU46" s="230">
        <f>SUMPRODUCT(LEN($AC46:$AC49)-LEN(SUBSTITUTE($AC46:$AC49,"G", "")))</f>
        <v>0</v>
      </c>
      <c r="AV46" s="233">
        <f>SUMPRODUCT(LEN($L46:$S49)-LEN(SUBSTITUTE($L46:$S49,"M", "")))</f>
        <v>0</v>
      </c>
      <c r="AW46" s="236">
        <f>SUMPRODUCT(LEN($AD46:$AD49)-LEN(SUBSTITUTE($AD46:$AD49,"M", "")))</f>
        <v>0</v>
      </c>
      <c r="AX46" s="230">
        <f>SUMPRODUCT(LEN($AC46:$AC49)-LEN(SUBSTITUTE($AC46:$AC49,"M", "")))</f>
        <v>0</v>
      </c>
      <c r="AY46" s="291">
        <f>SUMPRODUCT(LEN($AE46:$AE49)-LEN(SUBSTITUTE($AE46:$AE49,"S", "")))</f>
        <v>0</v>
      </c>
      <c r="AZ46" s="227">
        <f>SUMPRODUCT(LEN($AE46:$AE49)-LEN(SUBSTITUTE($AE46:$AE49,"F", "")))</f>
        <v>0</v>
      </c>
      <c r="BA46" s="227">
        <f>SUMPRODUCT(LEN($AE46:$AE49)-LEN(SUBSTITUTE($AE46:$AE49,"G", "")))</f>
        <v>0</v>
      </c>
      <c r="BB46" s="294">
        <f>SUMPRODUCT(LEN($AE46:$AE49)-LEN(SUBSTITUTE($AE46:$AE49,"M", "")))</f>
        <v>0</v>
      </c>
    </row>
    <row r="47" spans="2:62" ht="28.15" customHeight="1" thickBot="1" x14ac:dyDescent="0.25">
      <c r="B47" s="30"/>
      <c r="C47" s="243"/>
      <c r="D47" s="36"/>
      <c r="E47" s="111"/>
      <c r="F47" s="111"/>
      <c r="G47" s="110"/>
      <c r="H47" s="224"/>
      <c r="I47" s="247"/>
      <c r="J47" s="247"/>
      <c r="K47" s="247"/>
      <c r="L47" s="33" t="s">
        <v>123</v>
      </c>
      <c r="M47" s="32" t="s">
        <v>113</v>
      </c>
      <c r="N47" s="33" t="s">
        <v>122</v>
      </c>
      <c r="O47" s="32" t="s">
        <v>121</v>
      </c>
      <c r="P47" s="33" t="s">
        <v>120</v>
      </c>
      <c r="Q47" s="32"/>
      <c r="R47" s="33" t="s">
        <v>119</v>
      </c>
      <c r="S47" s="32"/>
      <c r="T47" s="33" t="s">
        <v>118</v>
      </c>
      <c r="U47" s="32"/>
      <c r="V47" s="33" t="s">
        <v>117</v>
      </c>
      <c r="W47" s="32"/>
      <c r="X47" s="33" t="s">
        <v>116</v>
      </c>
      <c r="Y47" s="32"/>
      <c r="Z47" s="33" t="s">
        <v>115</v>
      </c>
      <c r="AA47" s="32"/>
      <c r="AB47" s="31"/>
      <c r="AC47" s="32"/>
      <c r="AD47" s="31"/>
      <c r="AE47" s="23"/>
      <c r="AF47" s="251"/>
      <c r="AG47" s="251"/>
      <c r="AH47" s="22"/>
      <c r="AI47" s="11"/>
      <c r="AJ47" s="234"/>
      <c r="AK47" s="240"/>
      <c r="AL47" s="231"/>
      <c r="AM47" s="234"/>
      <c r="AN47" s="240"/>
      <c r="AO47" s="231"/>
      <c r="AP47" s="234"/>
      <c r="AQ47" s="240"/>
      <c r="AR47" s="231"/>
      <c r="AS47" s="234"/>
      <c r="AT47" s="240"/>
      <c r="AU47" s="231"/>
      <c r="AV47" s="234"/>
      <c r="AW47" s="237"/>
      <c r="AX47" s="231"/>
      <c r="AY47" s="292"/>
      <c r="AZ47" s="228"/>
      <c r="BA47" s="228"/>
      <c r="BB47" s="295"/>
    </row>
    <row r="48" spans="2:62" ht="28.15" customHeight="1" x14ac:dyDescent="0.2">
      <c r="B48" s="30"/>
      <c r="C48" s="244"/>
      <c r="D48" s="29"/>
      <c r="E48" s="109"/>
      <c r="F48" s="109"/>
      <c r="G48" s="108"/>
      <c r="H48" s="225"/>
      <c r="I48" s="248"/>
      <c r="J48" s="248"/>
      <c r="K48" s="248"/>
      <c r="L48" s="26" t="s">
        <v>114</v>
      </c>
      <c r="M48" s="25" t="s">
        <v>175</v>
      </c>
      <c r="N48" s="26" t="s">
        <v>112</v>
      </c>
      <c r="O48" s="25" t="s">
        <v>121</v>
      </c>
      <c r="P48" s="26" t="s">
        <v>111</v>
      </c>
      <c r="Q48" s="25"/>
      <c r="R48" s="26" t="s">
        <v>110</v>
      </c>
      <c r="S48" s="25"/>
      <c r="T48" s="26" t="s">
        <v>109</v>
      </c>
      <c r="U48" s="25"/>
      <c r="V48" s="26" t="s">
        <v>108</v>
      </c>
      <c r="W48" s="25"/>
      <c r="X48" s="26" t="s">
        <v>107</v>
      </c>
      <c r="Y48" s="25"/>
      <c r="Z48" s="26" t="s">
        <v>106</v>
      </c>
      <c r="AA48" s="25"/>
      <c r="AB48" s="24"/>
      <c r="AC48" s="25"/>
      <c r="AD48" s="24"/>
      <c r="AE48" s="23"/>
      <c r="AF48" s="251"/>
      <c r="AG48" s="251"/>
      <c r="AH48" s="22"/>
      <c r="AI48" s="11"/>
      <c r="AJ48" s="234"/>
      <c r="AK48" s="240"/>
      <c r="AL48" s="231"/>
      <c r="AM48" s="234"/>
      <c r="AN48" s="240"/>
      <c r="AO48" s="231"/>
      <c r="AP48" s="234"/>
      <c r="AQ48" s="240"/>
      <c r="AR48" s="231"/>
      <c r="AS48" s="234"/>
      <c r="AT48" s="240"/>
      <c r="AU48" s="231"/>
      <c r="AV48" s="234"/>
      <c r="AW48" s="237"/>
      <c r="AX48" s="231"/>
      <c r="AY48" s="292"/>
      <c r="AZ48" s="228"/>
      <c r="BA48" s="228"/>
      <c r="BB48" s="295"/>
    </row>
    <row r="49" spans="2:62" ht="28.15" customHeight="1" thickBot="1" x14ac:dyDescent="0.25">
      <c r="B49" s="30"/>
      <c r="C49" s="253"/>
      <c r="D49" s="51"/>
      <c r="E49" s="115"/>
      <c r="F49" s="115"/>
      <c r="G49" s="114"/>
      <c r="H49" s="226"/>
      <c r="I49" s="254"/>
      <c r="J49" s="254"/>
      <c r="K49" s="254"/>
      <c r="L49" s="48" t="s">
        <v>105</v>
      </c>
      <c r="M49" s="47" t="s">
        <v>124</v>
      </c>
      <c r="N49" s="48" t="s">
        <v>103</v>
      </c>
      <c r="O49" s="47" t="s">
        <v>121</v>
      </c>
      <c r="P49" s="48" t="s">
        <v>102</v>
      </c>
      <c r="Q49" s="47"/>
      <c r="R49" s="48" t="s">
        <v>101</v>
      </c>
      <c r="S49" s="47"/>
      <c r="T49" s="48">
        <v>20</v>
      </c>
      <c r="U49" s="47"/>
      <c r="V49" s="48" t="s">
        <v>100</v>
      </c>
      <c r="W49" s="47"/>
      <c r="X49" s="48" t="s">
        <v>99</v>
      </c>
      <c r="Y49" s="47"/>
      <c r="Z49" s="48" t="s">
        <v>98</v>
      </c>
      <c r="AA49" s="47"/>
      <c r="AB49" s="16"/>
      <c r="AC49" s="47"/>
      <c r="AD49" s="16"/>
      <c r="AE49" s="46"/>
      <c r="AF49" s="255"/>
      <c r="AG49" s="255"/>
      <c r="AH49" s="45"/>
      <c r="AI49" s="11"/>
      <c r="AJ49" s="235"/>
      <c r="AK49" s="241"/>
      <c r="AL49" s="232"/>
      <c r="AM49" s="235"/>
      <c r="AN49" s="241"/>
      <c r="AO49" s="232"/>
      <c r="AP49" s="235"/>
      <c r="AQ49" s="241"/>
      <c r="AR49" s="232"/>
      <c r="AS49" s="235"/>
      <c r="AT49" s="241"/>
      <c r="AU49" s="232"/>
      <c r="AV49" s="235"/>
      <c r="AW49" s="238"/>
      <c r="AX49" s="232"/>
      <c r="AY49" s="293"/>
      <c r="AZ49" s="229"/>
      <c r="BA49" s="229"/>
      <c r="BB49" s="296"/>
    </row>
    <row r="50" spans="2:62" ht="28.15" customHeight="1" x14ac:dyDescent="0.2">
      <c r="B50" s="30"/>
      <c r="C50" s="242">
        <v>3</v>
      </c>
      <c r="D50" s="44"/>
      <c r="E50" s="113"/>
      <c r="F50" s="113"/>
      <c r="G50" s="112"/>
      <c r="H50" s="223"/>
      <c r="I50" s="246">
        <v>33</v>
      </c>
      <c r="J50" s="246">
        <v>13</v>
      </c>
      <c r="K50" s="246">
        <v>7</v>
      </c>
      <c r="L50" s="41" t="s">
        <v>133</v>
      </c>
      <c r="M50" s="40" t="s">
        <v>104</v>
      </c>
      <c r="N50" s="41" t="s">
        <v>131</v>
      </c>
      <c r="O50" s="40" t="s">
        <v>121</v>
      </c>
      <c r="P50" s="41" t="s">
        <v>130</v>
      </c>
      <c r="Q50" s="40"/>
      <c r="R50" s="41" t="s">
        <v>129</v>
      </c>
      <c r="S50" s="40"/>
      <c r="T50" s="41" t="s">
        <v>128</v>
      </c>
      <c r="U50" s="40"/>
      <c r="V50" s="41" t="s">
        <v>127</v>
      </c>
      <c r="W50" s="40"/>
      <c r="X50" s="41" t="s">
        <v>126</v>
      </c>
      <c r="Y50" s="40"/>
      <c r="Z50" s="41" t="s">
        <v>125</v>
      </c>
      <c r="AA50" s="40"/>
      <c r="AB50" s="39"/>
      <c r="AC50" s="40"/>
      <c r="AD50" s="39"/>
      <c r="AE50" s="38"/>
      <c r="AF50" s="250"/>
      <c r="AG50" s="250"/>
      <c r="AH50" s="37"/>
      <c r="AI50" s="11"/>
      <c r="AJ50" s="233">
        <f>SUMPRODUCT(LEN($M50:$S53)-LEN(SUBSTITUTE($M50:$S53,"A", "")))</f>
        <v>3</v>
      </c>
      <c r="AK50" s="239">
        <f>SUMPRODUCT(LEN($AD50:$AD53)-LEN(SUBSTITUTE($AD50:$AD53,"A", "")))</f>
        <v>0</v>
      </c>
      <c r="AL50" s="230">
        <f>SUMPRODUCT(LEN($AC50:$AC53)-LEN(SUBSTITUTE($AC50:$AC53,"A", "")))</f>
        <v>0</v>
      </c>
      <c r="AM50" s="233">
        <f>SUMPRODUCT(LEN($M50:$S53)-LEN(SUBSTITUTE($M50:$S53,"S", "")))</f>
        <v>6</v>
      </c>
      <c r="AN50" s="239">
        <f>SUMPRODUCT(LEN($AD50:$AD53)-LEN(SUBSTITUTE($AD50:$AD53,"S", "")))</f>
        <v>0</v>
      </c>
      <c r="AO50" s="230">
        <f>SUMPRODUCT(LEN($AC50:$AC53)-LEN(SUBSTITUTE($AC50:$AC53,"S", "")))</f>
        <v>0</v>
      </c>
      <c r="AP50" s="233">
        <f>SUMPRODUCT(LEN($M50:$S53)-LEN(SUBSTITUTE($M50:$S53,"F", "")))</f>
        <v>0</v>
      </c>
      <c r="AQ50" s="239">
        <f>SUMPRODUCT(LEN($AD50:$AD53)-LEN(SUBSTITUTE($AD50:$AD53,"F", "")))</f>
        <v>0</v>
      </c>
      <c r="AR50" s="230">
        <f>SUMPRODUCT(LEN($AC50:$AC53)-LEN(SUBSTITUTE($AC50:$AC53,"F", "")))</f>
        <v>0</v>
      </c>
      <c r="AS50" s="233">
        <f>SUMPRODUCT(LEN($M50:$S53)-LEN(SUBSTITUTE($M50:$S53,"G", "")))</f>
        <v>0</v>
      </c>
      <c r="AT50" s="239">
        <f>SUMPRODUCT(LEN($AD50:$AD53)-LEN(SUBSTITUTE($AD50:$AD53,"G", "")))</f>
        <v>0</v>
      </c>
      <c r="AU50" s="230">
        <f>SUMPRODUCT(LEN($AC50:$AC53)-LEN(SUBSTITUTE($AC50:$AC53,"G", "")))</f>
        <v>0</v>
      </c>
      <c r="AV50" s="233">
        <f>SUMPRODUCT(LEN($L50:$S53)-LEN(SUBSTITUTE($L50:$S53,"M", "")))</f>
        <v>0</v>
      </c>
      <c r="AW50" s="236">
        <f>SUMPRODUCT(LEN($AD50:$AD53)-LEN(SUBSTITUTE($AD50:$AD53,"M", "")))</f>
        <v>0</v>
      </c>
      <c r="AX50" s="230">
        <f>SUMPRODUCT(LEN($AC50:$AC53)-LEN(SUBSTITUTE($AC50:$AC53,"M", "")))</f>
        <v>0</v>
      </c>
      <c r="AY50" s="291">
        <f>SUMPRODUCT(LEN($AE50:$AE53)-LEN(SUBSTITUTE($AE50:$AE53,"S", "")))</f>
        <v>0</v>
      </c>
      <c r="AZ50" s="227">
        <f>SUMPRODUCT(LEN($AE50:$AE53)-LEN(SUBSTITUTE($AE50:$AE53,"F", "")))</f>
        <v>0</v>
      </c>
      <c r="BA50" s="227">
        <f>SUMPRODUCT(LEN($AE50:$AE53)-LEN(SUBSTITUTE($AE50:$AE53,"G", "")))</f>
        <v>0</v>
      </c>
      <c r="BB50" s="294">
        <f>SUMPRODUCT(LEN($AE50:$AE53)-LEN(SUBSTITUTE($AE50:$AE53,"M", "")))</f>
        <v>0</v>
      </c>
    </row>
    <row r="51" spans="2:62" ht="28.15" customHeight="1" thickBot="1" x14ac:dyDescent="0.25">
      <c r="B51" s="30"/>
      <c r="C51" s="243"/>
      <c r="D51" s="36"/>
      <c r="E51" s="111"/>
      <c r="F51" s="111"/>
      <c r="G51" s="110"/>
      <c r="H51" s="224"/>
      <c r="I51" s="247"/>
      <c r="J51" s="247"/>
      <c r="K51" s="247"/>
      <c r="L51" s="33" t="s">
        <v>123</v>
      </c>
      <c r="M51" s="32" t="s">
        <v>175</v>
      </c>
      <c r="N51" s="33" t="s">
        <v>122</v>
      </c>
      <c r="O51" s="32" t="s">
        <v>121</v>
      </c>
      <c r="P51" s="33" t="s">
        <v>120</v>
      </c>
      <c r="Q51" s="32"/>
      <c r="R51" s="33" t="s">
        <v>119</v>
      </c>
      <c r="S51" s="32"/>
      <c r="T51" s="33" t="s">
        <v>118</v>
      </c>
      <c r="U51" s="32"/>
      <c r="V51" s="33" t="s">
        <v>117</v>
      </c>
      <c r="W51" s="32"/>
      <c r="X51" s="33" t="s">
        <v>116</v>
      </c>
      <c r="Y51" s="32"/>
      <c r="Z51" s="33" t="s">
        <v>115</v>
      </c>
      <c r="AA51" s="32"/>
      <c r="AB51" s="31"/>
      <c r="AC51" s="32"/>
      <c r="AD51" s="31"/>
      <c r="AE51" s="23"/>
      <c r="AF51" s="251"/>
      <c r="AG51" s="251"/>
      <c r="AH51" s="22"/>
      <c r="AI51" s="11"/>
      <c r="AJ51" s="234"/>
      <c r="AK51" s="240"/>
      <c r="AL51" s="231"/>
      <c r="AM51" s="234"/>
      <c r="AN51" s="240"/>
      <c r="AO51" s="231"/>
      <c r="AP51" s="234"/>
      <c r="AQ51" s="240"/>
      <c r="AR51" s="231"/>
      <c r="AS51" s="234"/>
      <c r="AT51" s="240"/>
      <c r="AU51" s="231"/>
      <c r="AV51" s="234"/>
      <c r="AW51" s="237"/>
      <c r="AX51" s="231"/>
      <c r="AY51" s="292"/>
      <c r="AZ51" s="228"/>
      <c r="BA51" s="228"/>
      <c r="BB51" s="295"/>
    </row>
    <row r="52" spans="2:62" ht="28.15" customHeight="1" x14ac:dyDescent="0.2">
      <c r="B52" s="30"/>
      <c r="C52" s="244"/>
      <c r="D52" s="29"/>
      <c r="E52" s="109"/>
      <c r="F52" s="109"/>
      <c r="G52" s="108"/>
      <c r="H52" s="225"/>
      <c r="I52" s="248"/>
      <c r="J52" s="248"/>
      <c r="K52" s="248"/>
      <c r="L52" s="26" t="s">
        <v>114</v>
      </c>
      <c r="M52" s="25" t="s">
        <v>113</v>
      </c>
      <c r="N52" s="26" t="s">
        <v>112</v>
      </c>
      <c r="O52" s="25"/>
      <c r="P52" s="26" t="s">
        <v>111</v>
      </c>
      <c r="Q52" s="25"/>
      <c r="R52" s="26" t="s">
        <v>110</v>
      </c>
      <c r="S52" s="25"/>
      <c r="T52" s="26" t="s">
        <v>109</v>
      </c>
      <c r="U52" s="25"/>
      <c r="V52" s="26" t="s">
        <v>108</v>
      </c>
      <c r="W52" s="25"/>
      <c r="X52" s="26" t="s">
        <v>107</v>
      </c>
      <c r="Y52" s="25"/>
      <c r="Z52" s="26" t="s">
        <v>106</v>
      </c>
      <c r="AA52" s="25"/>
      <c r="AB52" s="24"/>
      <c r="AC52" s="25"/>
      <c r="AD52" s="24"/>
      <c r="AE52" s="23"/>
      <c r="AF52" s="251"/>
      <c r="AG52" s="251"/>
      <c r="AH52" s="22"/>
      <c r="AI52" s="11"/>
      <c r="AJ52" s="234"/>
      <c r="AK52" s="240"/>
      <c r="AL52" s="231"/>
      <c r="AM52" s="234"/>
      <c r="AN52" s="240"/>
      <c r="AO52" s="231"/>
      <c r="AP52" s="234"/>
      <c r="AQ52" s="240"/>
      <c r="AR52" s="231"/>
      <c r="AS52" s="234"/>
      <c r="AT52" s="240"/>
      <c r="AU52" s="231"/>
      <c r="AV52" s="234"/>
      <c r="AW52" s="237"/>
      <c r="AX52" s="231"/>
      <c r="AY52" s="292"/>
      <c r="AZ52" s="228"/>
      <c r="BA52" s="228"/>
      <c r="BB52" s="295"/>
    </row>
    <row r="53" spans="2:62" ht="28.15" customHeight="1" thickBot="1" x14ac:dyDescent="0.25">
      <c r="B53" s="21"/>
      <c r="C53" s="245"/>
      <c r="D53" s="20"/>
      <c r="E53" s="117"/>
      <c r="F53" s="117"/>
      <c r="G53" s="116"/>
      <c r="H53" s="226"/>
      <c r="I53" s="249"/>
      <c r="J53" s="249"/>
      <c r="K53" s="249"/>
      <c r="L53" s="17" t="s">
        <v>105</v>
      </c>
      <c r="M53" s="15" t="s">
        <v>175</v>
      </c>
      <c r="N53" s="17" t="s">
        <v>103</v>
      </c>
      <c r="O53" s="15"/>
      <c r="P53" s="17" t="s">
        <v>102</v>
      </c>
      <c r="Q53" s="15"/>
      <c r="R53" s="17" t="s">
        <v>101</v>
      </c>
      <c r="S53" s="15"/>
      <c r="T53" s="17">
        <v>20</v>
      </c>
      <c r="U53" s="15"/>
      <c r="V53" s="17" t="s">
        <v>100</v>
      </c>
      <c r="W53" s="15"/>
      <c r="X53" s="17" t="s">
        <v>99</v>
      </c>
      <c r="Y53" s="15"/>
      <c r="Z53" s="17" t="s">
        <v>98</v>
      </c>
      <c r="AA53" s="15"/>
      <c r="AB53" s="16"/>
      <c r="AC53" s="15"/>
      <c r="AD53" s="14"/>
      <c r="AE53" s="13"/>
      <c r="AF53" s="252"/>
      <c r="AG53" s="252"/>
      <c r="AH53" s="12"/>
      <c r="AI53" s="11"/>
      <c r="AJ53" s="235"/>
      <c r="AK53" s="241"/>
      <c r="AL53" s="232"/>
      <c r="AM53" s="235"/>
      <c r="AN53" s="241"/>
      <c r="AO53" s="232"/>
      <c r="AP53" s="235"/>
      <c r="AQ53" s="241"/>
      <c r="AR53" s="232"/>
      <c r="AS53" s="235"/>
      <c r="AT53" s="241"/>
      <c r="AU53" s="232"/>
      <c r="AV53" s="235"/>
      <c r="AW53" s="238"/>
      <c r="AX53" s="232"/>
      <c r="AY53" s="293"/>
      <c r="AZ53" s="229"/>
      <c r="BA53" s="229"/>
      <c r="BB53" s="296"/>
    </row>
    <row r="54" spans="2:62" ht="85.9" customHeight="1" thickTop="1" thickBot="1" x14ac:dyDescent="0.35">
      <c r="B54" s="105" t="s">
        <v>174</v>
      </c>
      <c r="C54" s="95" t="s">
        <v>173</v>
      </c>
      <c r="D54" s="100" t="s">
        <v>172</v>
      </c>
      <c r="E54" s="104" t="s">
        <v>171</v>
      </c>
      <c r="F54" s="103"/>
      <c r="G54" s="102"/>
      <c r="H54" s="101" t="s">
        <v>170</v>
      </c>
      <c r="I54" s="100" t="s">
        <v>96</v>
      </c>
      <c r="J54" s="100" t="s">
        <v>169</v>
      </c>
      <c r="K54" s="100" t="s">
        <v>97</v>
      </c>
      <c r="L54" s="256" t="s">
        <v>168</v>
      </c>
      <c r="M54" s="262"/>
      <c r="N54" s="256" t="s">
        <v>167</v>
      </c>
      <c r="O54" s="262"/>
      <c r="P54" s="256" t="s">
        <v>167</v>
      </c>
      <c r="Q54" s="257"/>
      <c r="R54" s="256" t="s">
        <v>167</v>
      </c>
      <c r="S54" s="257"/>
      <c r="T54" s="256" t="s">
        <v>167</v>
      </c>
      <c r="U54" s="257"/>
      <c r="V54" s="256" t="s">
        <v>167</v>
      </c>
      <c r="W54" s="257"/>
      <c r="X54" s="256" t="s">
        <v>167</v>
      </c>
      <c r="Y54" s="257"/>
      <c r="Z54" s="256" t="s">
        <v>167</v>
      </c>
      <c r="AA54" s="257"/>
      <c r="AB54" s="261" t="s">
        <v>166</v>
      </c>
      <c r="AC54" s="257"/>
      <c r="AD54" s="101" t="s">
        <v>165</v>
      </c>
      <c r="AE54" s="101" t="s">
        <v>164</v>
      </c>
      <c r="AF54" s="100" t="s">
        <v>163</v>
      </c>
      <c r="AG54" s="100" t="s">
        <v>162</v>
      </c>
      <c r="AH54" s="99" t="s">
        <v>161</v>
      </c>
      <c r="AI54" s="98"/>
      <c r="AJ54" s="96" t="s">
        <v>160</v>
      </c>
      <c r="AK54" s="95" t="s">
        <v>159</v>
      </c>
      <c r="AL54" s="94" t="s">
        <v>158</v>
      </c>
      <c r="AM54" s="96" t="s">
        <v>157</v>
      </c>
      <c r="AN54" s="95" t="s">
        <v>156</v>
      </c>
      <c r="AO54" s="94" t="s">
        <v>155</v>
      </c>
      <c r="AP54" s="96" t="s">
        <v>154</v>
      </c>
      <c r="AQ54" s="95" t="s">
        <v>153</v>
      </c>
      <c r="AR54" s="97" t="s">
        <v>152</v>
      </c>
      <c r="AS54" s="96" t="s">
        <v>151</v>
      </c>
      <c r="AT54" s="95" t="s">
        <v>150</v>
      </c>
      <c r="AU54" s="94" t="s">
        <v>149</v>
      </c>
      <c r="AV54" s="96" t="s">
        <v>148</v>
      </c>
      <c r="AW54" s="95" t="s">
        <v>147</v>
      </c>
      <c r="AX54" s="94" t="s">
        <v>146</v>
      </c>
      <c r="AY54" s="93" t="s">
        <v>145</v>
      </c>
      <c r="AZ54" s="92" t="s">
        <v>144</v>
      </c>
      <c r="BA54" s="92" t="s">
        <v>143</v>
      </c>
      <c r="BB54" s="91" t="s">
        <v>142</v>
      </c>
    </row>
    <row r="55" spans="2:62" ht="48" thickBot="1" x14ac:dyDescent="0.3">
      <c r="B55" s="90" t="s">
        <v>252</v>
      </c>
      <c r="C55" s="89"/>
      <c r="D55" s="88">
        <v>165</v>
      </c>
      <c r="E55" s="258"/>
      <c r="F55" s="259"/>
      <c r="G55" s="260"/>
      <c r="H55" s="87" t="s">
        <v>140</v>
      </c>
      <c r="I55" s="86"/>
      <c r="J55" s="86"/>
      <c r="K55" s="85"/>
      <c r="L55" s="84"/>
      <c r="M55" s="81"/>
      <c r="N55" s="84"/>
      <c r="O55" s="81"/>
      <c r="P55" s="84"/>
      <c r="Q55" s="81"/>
      <c r="R55" s="84"/>
      <c r="S55" s="81"/>
      <c r="T55" s="84"/>
      <c r="U55" s="81"/>
      <c r="V55" s="84"/>
      <c r="W55" s="81"/>
      <c r="X55" s="84"/>
      <c r="Y55" s="81"/>
      <c r="Z55" s="84"/>
      <c r="AA55" s="83"/>
      <c r="AB55" s="82" t="s">
        <v>139</v>
      </c>
      <c r="AC55" s="81"/>
      <c r="AD55" s="81"/>
      <c r="AE55" s="81"/>
      <c r="AF55" s="80"/>
      <c r="AG55" s="80"/>
      <c r="AH55" s="60"/>
      <c r="AI55" s="79" t="s">
        <v>138</v>
      </c>
      <c r="AJ55" s="78">
        <f t="shared" ref="AJ55:BB55" si="6">SUM(AJ57:AJ68)</f>
        <v>9</v>
      </c>
      <c r="AK55" s="77">
        <f t="shared" si="6"/>
        <v>0</v>
      </c>
      <c r="AL55" s="76">
        <f t="shared" si="6"/>
        <v>0</v>
      </c>
      <c r="AM55" s="78">
        <f t="shared" si="6"/>
        <v>16</v>
      </c>
      <c r="AN55" s="77">
        <f t="shared" si="6"/>
        <v>0</v>
      </c>
      <c r="AO55" s="76">
        <f t="shared" si="6"/>
        <v>0</v>
      </c>
      <c r="AP55" s="78">
        <f t="shared" si="6"/>
        <v>0</v>
      </c>
      <c r="AQ55" s="77">
        <f t="shared" si="6"/>
        <v>0</v>
      </c>
      <c r="AR55" s="76">
        <f t="shared" si="6"/>
        <v>0</v>
      </c>
      <c r="AS55" s="78">
        <f t="shared" si="6"/>
        <v>0</v>
      </c>
      <c r="AT55" s="77">
        <f t="shared" si="6"/>
        <v>0</v>
      </c>
      <c r="AU55" s="76">
        <f t="shared" si="6"/>
        <v>0</v>
      </c>
      <c r="AV55" s="78">
        <f t="shared" si="6"/>
        <v>0</v>
      </c>
      <c r="AW55" s="77">
        <f t="shared" si="6"/>
        <v>0</v>
      </c>
      <c r="AX55" s="76">
        <f t="shared" si="6"/>
        <v>0</v>
      </c>
      <c r="AY55" s="75">
        <f t="shared" si="6"/>
        <v>1</v>
      </c>
      <c r="AZ55" s="74">
        <f t="shared" si="6"/>
        <v>0</v>
      </c>
      <c r="BA55" s="74">
        <f t="shared" si="6"/>
        <v>0</v>
      </c>
      <c r="BB55" s="73">
        <f t="shared" si="6"/>
        <v>0</v>
      </c>
      <c r="BC55" s="72" t="s">
        <v>137</v>
      </c>
      <c r="BF55" s="5">
        <f>SUM(AJ55:AL55)/$BG$5</f>
        <v>3</v>
      </c>
      <c r="BG55" s="5">
        <f>SUM(AM55:AO55,AY55)/$BG$5</f>
        <v>5.666666666666667</v>
      </c>
      <c r="BH55" s="5">
        <f>SUM(AP55:AR55,AZ55)/$BG$5</f>
        <v>0</v>
      </c>
      <c r="BI55" s="5">
        <f>SUM(AS55:AU55,BA55)/$BG$5</f>
        <v>0</v>
      </c>
      <c r="BJ55" s="5">
        <f>SUM(AV55:AX55,BB55)/$BG$5</f>
        <v>0</v>
      </c>
    </row>
    <row r="56" spans="2:62" ht="37.5" thickBot="1" x14ac:dyDescent="0.3">
      <c r="B56" s="71"/>
      <c r="C56" s="70"/>
      <c r="D56" s="69"/>
      <c r="E56" s="68"/>
      <c r="F56" s="68"/>
      <c r="G56" s="67"/>
      <c r="H56" s="66"/>
      <c r="I56" s="64"/>
      <c r="J56" s="64"/>
      <c r="K56" s="65"/>
      <c r="L56" s="64"/>
      <c r="M56" s="62"/>
      <c r="N56" s="64"/>
      <c r="O56" s="62"/>
      <c r="P56" s="64"/>
      <c r="Q56" s="62"/>
      <c r="R56" s="64"/>
      <c r="S56" s="62"/>
      <c r="T56" s="64"/>
      <c r="U56" s="62"/>
      <c r="V56" s="64"/>
      <c r="W56" s="62"/>
      <c r="X56" s="64"/>
      <c r="Y56" s="62"/>
      <c r="Z56" s="64"/>
      <c r="AA56" s="62"/>
      <c r="AB56" s="63"/>
      <c r="AC56" s="62"/>
      <c r="AD56" s="62"/>
      <c r="AE56" s="62"/>
      <c r="AF56" s="61"/>
      <c r="AG56" s="61"/>
      <c r="AH56" s="60"/>
      <c r="AI56" s="59" t="s">
        <v>136</v>
      </c>
      <c r="AJ56" s="58">
        <f t="shared" ref="AJ56:BB56" si="7">AJ55/3</f>
        <v>3</v>
      </c>
      <c r="AK56" s="57">
        <f t="shared" si="7"/>
        <v>0</v>
      </c>
      <c r="AL56" s="56">
        <f t="shared" si="7"/>
        <v>0</v>
      </c>
      <c r="AM56" s="58">
        <f t="shared" si="7"/>
        <v>5.333333333333333</v>
      </c>
      <c r="AN56" s="57">
        <f t="shared" si="7"/>
        <v>0</v>
      </c>
      <c r="AO56" s="56">
        <f t="shared" si="7"/>
        <v>0</v>
      </c>
      <c r="AP56" s="58">
        <f t="shared" si="7"/>
        <v>0</v>
      </c>
      <c r="AQ56" s="57">
        <f t="shared" si="7"/>
        <v>0</v>
      </c>
      <c r="AR56" s="56">
        <f t="shared" si="7"/>
        <v>0</v>
      </c>
      <c r="AS56" s="58">
        <f t="shared" si="7"/>
        <v>0</v>
      </c>
      <c r="AT56" s="57">
        <f t="shared" si="7"/>
        <v>0</v>
      </c>
      <c r="AU56" s="56">
        <f t="shared" si="7"/>
        <v>0</v>
      </c>
      <c r="AV56" s="58">
        <f t="shared" si="7"/>
        <v>0</v>
      </c>
      <c r="AW56" s="57">
        <f t="shared" si="7"/>
        <v>0</v>
      </c>
      <c r="AX56" s="56">
        <f t="shared" si="7"/>
        <v>0</v>
      </c>
      <c r="AY56" s="55">
        <f t="shared" si="7"/>
        <v>0.33333333333333331</v>
      </c>
      <c r="AZ56" s="54">
        <f t="shared" si="7"/>
        <v>0</v>
      </c>
      <c r="BA56" s="54">
        <f t="shared" si="7"/>
        <v>0</v>
      </c>
      <c r="BB56" s="53">
        <f t="shared" si="7"/>
        <v>0</v>
      </c>
      <c r="BC56" s="52" t="s">
        <v>135</v>
      </c>
    </row>
    <row r="57" spans="2:62" ht="28.15" customHeight="1" x14ac:dyDescent="0.2">
      <c r="B57" s="30"/>
      <c r="C57" s="242">
        <v>1</v>
      </c>
      <c r="D57" s="44"/>
      <c r="E57" s="113"/>
      <c r="F57" s="113"/>
      <c r="G57" s="112"/>
      <c r="H57" s="223" t="s">
        <v>134</v>
      </c>
      <c r="I57" s="246">
        <v>25</v>
      </c>
      <c r="J57" s="246">
        <v>13</v>
      </c>
      <c r="K57" s="246">
        <v>5</v>
      </c>
      <c r="L57" s="41" t="s">
        <v>133</v>
      </c>
      <c r="M57" s="40" t="s">
        <v>104</v>
      </c>
      <c r="N57" s="41" t="s">
        <v>131</v>
      </c>
      <c r="O57" s="40" t="s">
        <v>113</v>
      </c>
      <c r="P57" s="41" t="s">
        <v>130</v>
      </c>
      <c r="Q57" s="40"/>
      <c r="R57" s="41" t="s">
        <v>129</v>
      </c>
      <c r="S57" s="40"/>
      <c r="T57" s="41" t="s">
        <v>128</v>
      </c>
      <c r="U57" s="40"/>
      <c r="V57" s="41" t="s">
        <v>127</v>
      </c>
      <c r="W57" s="40"/>
      <c r="X57" s="41" t="s">
        <v>126</v>
      </c>
      <c r="Y57" s="40"/>
      <c r="Z57" s="41" t="s">
        <v>125</v>
      </c>
      <c r="AA57" s="40"/>
      <c r="AB57" s="39"/>
      <c r="AC57" s="40"/>
      <c r="AD57" s="39"/>
      <c r="AE57" s="38" t="s">
        <v>121</v>
      </c>
      <c r="AF57" s="250"/>
      <c r="AG57" s="250"/>
      <c r="AH57" s="37"/>
      <c r="AI57" s="11"/>
      <c r="AJ57" s="233">
        <f>SUMPRODUCT(LEN($M57:$S60)-LEN(SUBSTITUTE($M57:$S60,"A", "")))</f>
        <v>2</v>
      </c>
      <c r="AK57" s="239">
        <f>SUMPRODUCT(LEN($AD57:$AD60)-LEN(SUBSTITUTE($AD57:$AD60,"A", "")))</f>
        <v>0</v>
      </c>
      <c r="AL57" s="230">
        <f>SUMPRODUCT(LEN($AC57:$AC60)-LEN(SUBSTITUTE($AC57:$AC60,"A", "")))</f>
        <v>0</v>
      </c>
      <c r="AM57" s="233">
        <f>SUMPRODUCT(LEN($M57:$S60)-LEN(SUBSTITUTE($M57:$S60,"S", "")))</f>
        <v>8</v>
      </c>
      <c r="AN57" s="239">
        <f>SUMPRODUCT(LEN($AD57:$AD60)-LEN(SUBSTITUTE($AD57:$AD60,"S", "")))</f>
        <v>0</v>
      </c>
      <c r="AO57" s="230">
        <f>SUMPRODUCT(LEN($AC57:$AC60)-LEN(SUBSTITUTE($AC57:$AC60,"S", "")))</f>
        <v>0</v>
      </c>
      <c r="AP57" s="233">
        <f>SUMPRODUCT(LEN($M57:$S60)-LEN(SUBSTITUTE($M57:$S60,"F", "")))</f>
        <v>0</v>
      </c>
      <c r="AQ57" s="239">
        <f>SUMPRODUCT(LEN($AD57:$AD60)-LEN(SUBSTITUTE($AD57:$AD60,"F", "")))</f>
        <v>0</v>
      </c>
      <c r="AR57" s="230">
        <f>SUMPRODUCT(LEN($AC57:$AC60)-LEN(SUBSTITUTE($AC57:$AC60,"F", "")))</f>
        <v>0</v>
      </c>
      <c r="AS57" s="233">
        <f>SUMPRODUCT(LEN($M57:$S60)-LEN(SUBSTITUTE($M57:$S60,"G", "")))</f>
        <v>0</v>
      </c>
      <c r="AT57" s="239">
        <f>SUMPRODUCT(LEN($AD57:$AD60)-LEN(SUBSTITUTE($AD57:$AD60,"G", "")))</f>
        <v>0</v>
      </c>
      <c r="AU57" s="230">
        <f>SUMPRODUCT(LEN($AC57:$AC60)-LEN(SUBSTITUTE($AC57:$AC60,"G", "")))</f>
        <v>0</v>
      </c>
      <c r="AV57" s="233">
        <f>SUMPRODUCT(LEN($L57:$S60)-LEN(SUBSTITUTE($L57:$S60,"M", "")))</f>
        <v>0</v>
      </c>
      <c r="AW57" s="236">
        <f>SUMPRODUCT(LEN($AD57:$AD60)-LEN(SUBSTITUTE($AD57:$AD60,"M", "")))</f>
        <v>0</v>
      </c>
      <c r="AX57" s="230">
        <f>SUMPRODUCT(LEN($AC57:$AC60)-LEN(SUBSTITUTE($AC57:$AC60,"M", "")))</f>
        <v>0</v>
      </c>
      <c r="AY57" s="291">
        <f>SUMPRODUCT(LEN($AE57:$AE60)-LEN(SUBSTITUTE($AE57:$AE60,"S", "")))</f>
        <v>1</v>
      </c>
      <c r="AZ57" s="227">
        <f>SUMPRODUCT(LEN($AE57:$AE60)-LEN(SUBSTITUTE($AE57:$AE60,"F", "")))</f>
        <v>0</v>
      </c>
      <c r="BA57" s="227">
        <f>SUMPRODUCT(LEN($AE57:$AE60)-LEN(SUBSTITUTE($AE57:$AE60,"G", "")))</f>
        <v>0</v>
      </c>
      <c r="BB57" s="294">
        <f>SUMPRODUCT(LEN($AE57:$AE60)-LEN(SUBSTITUTE($AE57:$AE60,"M", "")))</f>
        <v>0</v>
      </c>
    </row>
    <row r="58" spans="2:62" ht="28.15" customHeight="1" thickBot="1" x14ac:dyDescent="0.25">
      <c r="B58" s="30"/>
      <c r="C58" s="243"/>
      <c r="D58" s="36"/>
      <c r="E58" s="111"/>
      <c r="F58" s="111"/>
      <c r="G58" s="110"/>
      <c r="H58" s="224"/>
      <c r="I58" s="247"/>
      <c r="J58" s="247"/>
      <c r="K58" s="247"/>
      <c r="L58" s="33" t="s">
        <v>123</v>
      </c>
      <c r="M58" s="32" t="s">
        <v>176</v>
      </c>
      <c r="N58" s="33" t="s">
        <v>122</v>
      </c>
      <c r="O58" s="32" t="s">
        <v>121</v>
      </c>
      <c r="P58" s="33" t="s">
        <v>120</v>
      </c>
      <c r="Q58" s="32"/>
      <c r="R58" s="33" t="s">
        <v>119</v>
      </c>
      <c r="S58" s="32"/>
      <c r="T58" s="33" t="s">
        <v>118</v>
      </c>
      <c r="U58" s="32"/>
      <c r="V58" s="33" t="s">
        <v>117</v>
      </c>
      <c r="W58" s="32"/>
      <c r="X58" s="33" t="s">
        <v>116</v>
      </c>
      <c r="Y58" s="32"/>
      <c r="Z58" s="33" t="s">
        <v>115</v>
      </c>
      <c r="AA58" s="32"/>
      <c r="AB58" s="31"/>
      <c r="AC58" s="32"/>
      <c r="AD58" s="31"/>
      <c r="AE58" s="23"/>
      <c r="AF58" s="251"/>
      <c r="AG58" s="251"/>
      <c r="AH58" s="22"/>
      <c r="AI58" s="11"/>
      <c r="AJ58" s="234"/>
      <c r="AK58" s="240"/>
      <c r="AL58" s="231"/>
      <c r="AM58" s="234"/>
      <c r="AN58" s="240"/>
      <c r="AO58" s="231"/>
      <c r="AP58" s="234"/>
      <c r="AQ58" s="240"/>
      <c r="AR58" s="231"/>
      <c r="AS58" s="234"/>
      <c r="AT58" s="240"/>
      <c r="AU58" s="231"/>
      <c r="AV58" s="234"/>
      <c r="AW58" s="237"/>
      <c r="AX58" s="231"/>
      <c r="AY58" s="292"/>
      <c r="AZ58" s="228"/>
      <c r="BA58" s="228"/>
      <c r="BB58" s="295"/>
    </row>
    <row r="59" spans="2:62" ht="28.15" customHeight="1" x14ac:dyDescent="0.2">
      <c r="B59" s="30"/>
      <c r="C59" s="244"/>
      <c r="D59" s="29"/>
      <c r="E59" s="109"/>
      <c r="F59" s="109"/>
      <c r="G59" s="108"/>
      <c r="H59" s="225">
        <v>165</v>
      </c>
      <c r="I59" s="248"/>
      <c r="J59" s="248"/>
      <c r="K59" s="248"/>
      <c r="L59" s="26" t="s">
        <v>114</v>
      </c>
      <c r="M59" s="25" t="s">
        <v>175</v>
      </c>
      <c r="N59" s="26" t="s">
        <v>112</v>
      </c>
      <c r="O59" s="25" t="s">
        <v>121</v>
      </c>
      <c r="P59" s="26" t="s">
        <v>111</v>
      </c>
      <c r="Q59" s="25"/>
      <c r="R59" s="26" t="s">
        <v>110</v>
      </c>
      <c r="S59" s="25"/>
      <c r="T59" s="26" t="s">
        <v>109</v>
      </c>
      <c r="U59" s="25"/>
      <c r="V59" s="26" t="s">
        <v>108</v>
      </c>
      <c r="W59" s="25"/>
      <c r="X59" s="26" t="s">
        <v>107</v>
      </c>
      <c r="Y59" s="25"/>
      <c r="Z59" s="26" t="s">
        <v>106</v>
      </c>
      <c r="AA59" s="25"/>
      <c r="AB59" s="24"/>
      <c r="AC59" s="25"/>
      <c r="AD59" s="24"/>
      <c r="AE59" s="23"/>
      <c r="AF59" s="251"/>
      <c r="AG59" s="251"/>
      <c r="AH59" s="22"/>
      <c r="AI59" s="11"/>
      <c r="AJ59" s="234"/>
      <c r="AK59" s="240"/>
      <c r="AL59" s="231"/>
      <c r="AM59" s="234"/>
      <c r="AN59" s="240"/>
      <c r="AO59" s="231"/>
      <c r="AP59" s="234"/>
      <c r="AQ59" s="240"/>
      <c r="AR59" s="231"/>
      <c r="AS59" s="234"/>
      <c r="AT59" s="240"/>
      <c r="AU59" s="231"/>
      <c r="AV59" s="234"/>
      <c r="AW59" s="237"/>
      <c r="AX59" s="231"/>
      <c r="AY59" s="292"/>
      <c r="AZ59" s="228"/>
      <c r="BA59" s="228"/>
      <c r="BB59" s="295"/>
    </row>
    <row r="60" spans="2:62" ht="28.15" customHeight="1" thickBot="1" x14ac:dyDescent="0.25">
      <c r="B60" s="30"/>
      <c r="C60" s="253"/>
      <c r="D60" s="51"/>
      <c r="E60" s="115"/>
      <c r="F60" s="115"/>
      <c r="G60" s="114"/>
      <c r="H60" s="226"/>
      <c r="I60" s="254"/>
      <c r="J60" s="254"/>
      <c r="K60" s="254"/>
      <c r="L60" s="48" t="s">
        <v>105</v>
      </c>
      <c r="M60" s="47" t="s">
        <v>113</v>
      </c>
      <c r="N60" s="48" t="s">
        <v>103</v>
      </c>
      <c r="O60" s="47" t="s">
        <v>121</v>
      </c>
      <c r="P60" s="48" t="s">
        <v>102</v>
      </c>
      <c r="Q60" s="47"/>
      <c r="R60" s="48" t="s">
        <v>101</v>
      </c>
      <c r="S60" s="47"/>
      <c r="T60" s="48">
        <v>20</v>
      </c>
      <c r="U60" s="47"/>
      <c r="V60" s="48" t="s">
        <v>100</v>
      </c>
      <c r="W60" s="47"/>
      <c r="X60" s="48" t="s">
        <v>99</v>
      </c>
      <c r="Y60" s="47"/>
      <c r="Z60" s="48" t="s">
        <v>98</v>
      </c>
      <c r="AA60" s="47"/>
      <c r="AB60" s="16"/>
      <c r="AC60" s="47"/>
      <c r="AD60" s="16"/>
      <c r="AE60" s="46"/>
      <c r="AF60" s="255"/>
      <c r="AG60" s="255"/>
      <c r="AH60" s="45"/>
      <c r="AI60" s="11"/>
      <c r="AJ60" s="235"/>
      <c r="AK60" s="241"/>
      <c r="AL60" s="232"/>
      <c r="AM60" s="235"/>
      <c r="AN60" s="241"/>
      <c r="AO60" s="232"/>
      <c r="AP60" s="235"/>
      <c r="AQ60" s="241"/>
      <c r="AR60" s="232"/>
      <c r="AS60" s="235"/>
      <c r="AT60" s="241"/>
      <c r="AU60" s="232"/>
      <c r="AV60" s="235"/>
      <c r="AW60" s="238"/>
      <c r="AX60" s="232"/>
      <c r="AY60" s="293"/>
      <c r="AZ60" s="229"/>
      <c r="BA60" s="229"/>
      <c r="BB60" s="296"/>
    </row>
    <row r="61" spans="2:62" ht="28.15" customHeight="1" x14ac:dyDescent="0.2">
      <c r="B61" s="30"/>
      <c r="C61" s="242">
        <v>2</v>
      </c>
      <c r="D61" s="44"/>
      <c r="E61" s="113"/>
      <c r="F61" s="113"/>
      <c r="G61" s="112"/>
      <c r="H61" s="223"/>
      <c r="I61" s="246">
        <v>24</v>
      </c>
      <c r="J61" s="246">
        <v>12</v>
      </c>
      <c r="K61" s="246">
        <v>7</v>
      </c>
      <c r="L61" s="41" t="s">
        <v>133</v>
      </c>
      <c r="M61" s="40" t="s">
        <v>104</v>
      </c>
      <c r="N61" s="41" t="s">
        <v>131</v>
      </c>
      <c r="O61" s="40" t="s">
        <v>121</v>
      </c>
      <c r="P61" s="41" t="s">
        <v>130</v>
      </c>
      <c r="Q61" s="40"/>
      <c r="R61" s="41" t="s">
        <v>129</v>
      </c>
      <c r="S61" s="40"/>
      <c r="T61" s="41" t="s">
        <v>128</v>
      </c>
      <c r="U61" s="40"/>
      <c r="V61" s="41" t="s">
        <v>127</v>
      </c>
      <c r="W61" s="40"/>
      <c r="X61" s="41" t="s">
        <v>126</v>
      </c>
      <c r="Y61" s="40"/>
      <c r="Z61" s="41" t="s">
        <v>125</v>
      </c>
      <c r="AA61" s="40"/>
      <c r="AB61" s="39"/>
      <c r="AC61" s="40"/>
      <c r="AD61" s="39"/>
      <c r="AE61" s="38"/>
      <c r="AF61" s="250"/>
      <c r="AG61" s="250"/>
      <c r="AH61" s="37"/>
      <c r="AI61" s="11"/>
      <c r="AJ61" s="233">
        <f>SUMPRODUCT(LEN($M61:$S64)-LEN(SUBSTITUTE($M61:$S64,"A", "")))</f>
        <v>4</v>
      </c>
      <c r="AK61" s="239">
        <f>SUMPRODUCT(LEN($AD61:$AD64)-LEN(SUBSTITUTE($AD61:$AD64,"A", "")))</f>
        <v>0</v>
      </c>
      <c r="AL61" s="230">
        <f>SUMPRODUCT(LEN($AC61:$AC64)-LEN(SUBSTITUTE($AC61:$AC64,"A", "")))</f>
        <v>0</v>
      </c>
      <c r="AM61" s="233">
        <f>SUMPRODUCT(LEN($M61:$S64)-LEN(SUBSTITUTE($M61:$S64,"S", "")))</f>
        <v>2</v>
      </c>
      <c r="AN61" s="239">
        <f>SUMPRODUCT(LEN($AD61:$AD64)-LEN(SUBSTITUTE($AD61:$AD64,"S", "")))</f>
        <v>0</v>
      </c>
      <c r="AO61" s="230">
        <f>SUMPRODUCT(LEN($AC61:$AC64)-LEN(SUBSTITUTE($AC61:$AC64,"S", "")))</f>
        <v>0</v>
      </c>
      <c r="AP61" s="233">
        <f>SUMPRODUCT(LEN($M61:$S64)-LEN(SUBSTITUTE($M61:$S64,"F", "")))</f>
        <v>0</v>
      </c>
      <c r="AQ61" s="239">
        <f>SUMPRODUCT(LEN($AD61:$AD64)-LEN(SUBSTITUTE($AD61:$AD64,"F", "")))</f>
        <v>0</v>
      </c>
      <c r="AR61" s="230">
        <f>SUMPRODUCT(LEN($AC61:$AC64)-LEN(SUBSTITUTE($AC61:$AC64,"F", "")))</f>
        <v>0</v>
      </c>
      <c r="AS61" s="233">
        <f>SUMPRODUCT(LEN($M61:$S64)-LEN(SUBSTITUTE($M61:$S64,"G", "")))</f>
        <v>0</v>
      </c>
      <c r="AT61" s="239">
        <f>SUMPRODUCT(LEN($AD61:$AD64)-LEN(SUBSTITUTE($AD61:$AD64,"G", "")))</f>
        <v>0</v>
      </c>
      <c r="AU61" s="230">
        <f>SUMPRODUCT(LEN($AC61:$AC64)-LEN(SUBSTITUTE($AC61:$AC64,"G", "")))</f>
        <v>0</v>
      </c>
      <c r="AV61" s="233">
        <f>SUMPRODUCT(LEN($L61:$S64)-LEN(SUBSTITUTE($L61:$S64,"M", "")))</f>
        <v>0</v>
      </c>
      <c r="AW61" s="236">
        <f>SUMPRODUCT(LEN($AD61:$AD64)-LEN(SUBSTITUTE($AD61:$AD64,"M", "")))</f>
        <v>0</v>
      </c>
      <c r="AX61" s="230">
        <f>SUMPRODUCT(LEN($AC61:$AC64)-LEN(SUBSTITUTE($AC61:$AC64,"M", "")))</f>
        <v>0</v>
      </c>
      <c r="AY61" s="291">
        <f>SUMPRODUCT(LEN($AE61:$AE64)-LEN(SUBSTITUTE($AE61:$AE64,"S", "")))</f>
        <v>0</v>
      </c>
      <c r="AZ61" s="227">
        <f>SUMPRODUCT(LEN($AE61:$AE64)-LEN(SUBSTITUTE($AE61:$AE64,"F", "")))</f>
        <v>0</v>
      </c>
      <c r="BA61" s="227">
        <f>SUMPRODUCT(LEN($AE61:$AE64)-LEN(SUBSTITUTE($AE61:$AE64,"G", "")))</f>
        <v>0</v>
      </c>
      <c r="BB61" s="294">
        <f>SUMPRODUCT(LEN($AE61:$AE64)-LEN(SUBSTITUTE($AE61:$AE64,"M", "")))</f>
        <v>0</v>
      </c>
    </row>
    <row r="62" spans="2:62" ht="28.15" customHeight="1" thickBot="1" x14ac:dyDescent="0.25">
      <c r="B62" s="30"/>
      <c r="C62" s="243"/>
      <c r="D62" s="36"/>
      <c r="E62" s="111"/>
      <c r="F62" s="111"/>
      <c r="G62" s="110"/>
      <c r="H62" s="224"/>
      <c r="I62" s="247"/>
      <c r="J62" s="247"/>
      <c r="K62" s="247"/>
      <c r="L62" s="33" t="s">
        <v>123</v>
      </c>
      <c r="M62" s="32" t="s">
        <v>175</v>
      </c>
      <c r="N62" s="33" t="s">
        <v>122</v>
      </c>
      <c r="O62" s="32"/>
      <c r="P62" s="33" t="s">
        <v>120</v>
      </c>
      <c r="Q62" s="32"/>
      <c r="R62" s="33" t="s">
        <v>119</v>
      </c>
      <c r="S62" s="32"/>
      <c r="T62" s="33" t="s">
        <v>118</v>
      </c>
      <c r="U62" s="32"/>
      <c r="V62" s="33" t="s">
        <v>117</v>
      </c>
      <c r="W62" s="32"/>
      <c r="X62" s="33" t="s">
        <v>116</v>
      </c>
      <c r="Y62" s="32"/>
      <c r="Z62" s="33" t="s">
        <v>115</v>
      </c>
      <c r="AA62" s="32"/>
      <c r="AB62" s="31"/>
      <c r="AC62" s="32"/>
      <c r="AD62" s="31"/>
      <c r="AE62" s="23"/>
      <c r="AF62" s="251"/>
      <c r="AG62" s="251"/>
      <c r="AH62" s="22"/>
      <c r="AI62" s="11"/>
      <c r="AJ62" s="234"/>
      <c r="AK62" s="240"/>
      <c r="AL62" s="231"/>
      <c r="AM62" s="234"/>
      <c r="AN62" s="240"/>
      <c r="AO62" s="231"/>
      <c r="AP62" s="234"/>
      <c r="AQ62" s="240"/>
      <c r="AR62" s="231"/>
      <c r="AS62" s="234"/>
      <c r="AT62" s="240"/>
      <c r="AU62" s="231"/>
      <c r="AV62" s="234"/>
      <c r="AW62" s="237"/>
      <c r="AX62" s="231"/>
      <c r="AY62" s="292"/>
      <c r="AZ62" s="228"/>
      <c r="BA62" s="228"/>
      <c r="BB62" s="295"/>
    </row>
    <row r="63" spans="2:62" ht="28.15" customHeight="1" x14ac:dyDescent="0.2">
      <c r="B63" s="30"/>
      <c r="C63" s="244"/>
      <c r="D63" s="29"/>
      <c r="E63" s="109"/>
      <c r="F63" s="109"/>
      <c r="G63" s="108"/>
      <c r="H63" s="225"/>
      <c r="I63" s="248"/>
      <c r="J63" s="248"/>
      <c r="K63" s="248"/>
      <c r="L63" s="26" t="s">
        <v>114</v>
      </c>
      <c r="M63" s="25" t="s">
        <v>104</v>
      </c>
      <c r="N63" s="26" t="s">
        <v>112</v>
      </c>
      <c r="O63" s="25"/>
      <c r="P63" s="26" t="s">
        <v>111</v>
      </c>
      <c r="Q63" s="25"/>
      <c r="R63" s="26" t="s">
        <v>110</v>
      </c>
      <c r="S63" s="25"/>
      <c r="T63" s="26" t="s">
        <v>109</v>
      </c>
      <c r="U63" s="25"/>
      <c r="V63" s="26" t="s">
        <v>108</v>
      </c>
      <c r="W63" s="25"/>
      <c r="X63" s="26" t="s">
        <v>107</v>
      </c>
      <c r="Y63" s="25"/>
      <c r="Z63" s="26" t="s">
        <v>106</v>
      </c>
      <c r="AA63" s="25"/>
      <c r="AB63" s="24"/>
      <c r="AC63" s="25"/>
      <c r="AD63" s="24"/>
      <c r="AE63" s="23"/>
      <c r="AF63" s="251"/>
      <c r="AG63" s="251"/>
      <c r="AH63" s="22"/>
      <c r="AI63" s="11"/>
      <c r="AJ63" s="234"/>
      <c r="AK63" s="240"/>
      <c r="AL63" s="231"/>
      <c r="AM63" s="234"/>
      <c r="AN63" s="240"/>
      <c r="AO63" s="231"/>
      <c r="AP63" s="234"/>
      <c r="AQ63" s="240"/>
      <c r="AR63" s="231"/>
      <c r="AS63" s="234"/>
      <c r="AT63" s="240"/>
      <c r="AU63" s="231"/>
      <c r="AV63" s="234"/>
      <c r="AW63" s="237"/>
      <c r="AX63" s="231"/>
      <c r="AY63" s="292"/>
      <c r="AZ63" s="228"/>
      <c r="BA63" s="228"/>
      <c r="BB63" s="295"/>
    </row>
    <row r="64" spans="2:62" ht="28.15" customHeight="1" thickBot="1" x14ac:dyDescent="0.25">
      <c r="B64" s="30"/>
      <c r="C64" s="253"/>
      <c r="D64" s="51"/>
      <c r="E64" s="115"/>
      <c r="F64" s="115"/>
      <c r="G64" s="114"/>
      <c r="H64" s="226"/>
      <c r="I64" s="254"/>
      <c r="J64" s="254"/>
      <c r="K64" s="254"/>
      <c r="L64" s="48" t="s">
        <v>105</v>
      </c>
      <c r="M64" s="47" t="s">
        <v>104</v>
      </c>
      <c r="N64" s="48" t="s">
        <v>103</v>
      </c>
      <c r="O64" s="47"/>
      <c r="P64" s="48" t="s">
        <v>102</v>
      </c>
      <c r="Q64" s="47"/>
      <c r="R64" s="48" t="s">
        <v>101</v>
      </c>
      <c r="S64" s="47"/>
      <c r="T64" s="48">
        <v>20</v>
      </c>
      <c r="U64" s="47"/>
      <c r="V64" s="48" t="s">
        <v>100</v>
      </c>
      <c r="W64" s="47"/>
      <c r="X64" s="48" t="s">
        <v>99</v>
      </c>
      <c r="Y64" s="47"/>
      <c r="Z64" s="48" t="s">
        <v>98</v>
      </c>
      <c r="AA64" s="47"/>
      <c r="AB64" s="16"/>
      <c r="AC64" s="47"/>
      <c r="AD64" s="16"/>
      <c r="AE64" s="46"/>
      <c r="AF64" s="255"/>
      <c r="AG64" s="255"/>
      <c r="AH64" s="45"/>
      <c r="AI64" s="11"/>
      <c r="AJ64" s="235"/>
      <c r="AK64" s="241"/>
      <c r="AL64" s="232"/>
      <c r="AM64" s="235"/>
      <c r="AN64" s="241"/>
      <c r="AO64" s="232"/>
      <c r="AP64" s="235"/>
      <c r="AQ64" s="241"/>
      <c r="AR64" s="232"/>
      <c r="AS64" s="235"/>
      <c r="AT64" s="241"/>
      <c r="AU64" s="232"/>
      <c r="AV64" s="235"/>
      <c r="AW64" s="238"/>
      <c r="AX64" s="232"/>
      <c r="AY64" s="293"/>
      <c r="AZ64" s="229"/>
      <c r="BA64" s="229"/>
      <c r="BB64" s="296"/>
    </row>
    <row r="65" spans="2:62" ht="28.15" customHeight="1" x14ac:dyDescent="0.2">
      <c r="B65" s="30"/>
      <c r="C65" s="242">
        <v>3</v>
      </c>
      <c r="D65" s="44"/>
      <c r="E65" s="113"/>
      <c r="F65" s="113"/>
      <c r="G65" s="112"/>
      <c r="H65" s="223"/>
      <c r="I65" s="246">
        <v>25</v>
      </c>
      <c r="J65" s="246">
        <v>12</v>
      </c>
      <c r="K65" s="246">
        <v>6</v>
      </c>
      <c r="L65" s="41" t="s">
        <v>133</v>
      </c>
      <c r="M65" s="40" t="s">
        <v>175</v>
      </c>
      <c r="N65" s="41" t="s">
        <v>131</v>
      </c>
      <c r="O65" s="40" t="s">
        <v>124</v>
      </c>
      <c r="P65" s="41" t="s">
        <v>130</v>
      </c>
      <c r="Q65" s="40"/>
      <c r="R65" s="41" t="s">
        <v>129</v>
      </c>
      <c r="S65" s="40"/>
      <c r="T65" s="41" t="s">
        <v>128</v>
      </c>
      <c r="U65" s="40"/>
      <c r="V65" s="41" t="s">
        <v>127</v>
      </c>
      <c r="W65" s="40"/>
      <c r="X65" s="41" t="s">
        <v>126</v>
      </c>
      <c r="Y65" s="40"/>
      <c r="Z65" s="41" t="s">
        <v>125</v>
      </c>
      <c r="AA65" s="40"/>
      <c r="AB65" s="39"/>
      <c r="AC65" s="40"/>
      <c r="AD65" s="39"/>
      <c r="AE65" s="38"/>
      <c r="AF65" s="250"/>
      <c r="AG65" s="250"/>
      <c r="AH65" s="37"/>
      <c r="AI65" s="11"/>
      <c r="AJ65" s="233">
        <f>SUMPRODUCT(LEN($M65:$S68)-LEN(SUBSTITUTE($M65:$S68,"A", "")))</f>
        <v>3</v>
      </c>
      <c r="AK65" s="239">
        <f>SUMPRODUCT(LEN($AD65:$AD68)-LEN(SUBSTITUTE($AD65:$AD68,"A", "")))</f>
        <v>0</v>
      </c>
      <c r="AL65" s="230">
        <f>SUMPRODUCT(LEN($AC65:$AC68)-LEN(SUBSTITUTE($AC65:$AC68,"A", "")))</f>
        <v>0</v>
      </c>
      <c r="AM65" s="233">
        <f>SUMPRODUCT(LEN($M65:$S68)-LEN(SUBSTITUTE($M65:$S68,"S", "")))</f>
        <v>6</v>
      </c>
      <c r="AN65" s="239">
        <f>SUMPRODUCT(LEN($AD65:$AD68)-LEN(SUBSTITUTE($AD65:$AD68,"S", "")))</f>
        <v>0</v>
      </c>
      <c r="AO65" s="230">
        <f>SUMPRODUCT(LEN($AC65:$AC68)-LEN(SUBSTITUTE($AC65:$AC68,"S", "")))</f>
        <v>0</v>
      </c>
      <c r="AP65" s="233">
        <f>SUMPRODUCT(LEN($M65:$S68)-LEN(SUBSTITUTE($M65:$S68,"F", "")))</f>
        <v>0</v>
      </c>
      <c r="AQ65" s="239">
        <f>SUMPRODUCT(LEN($AD65:$AD68)-LEN(SUBSTITUTE($AD65:$AD68,"F", "")))</f>
        <v>0</v>
      </c>
      <c r="AR65" s="230">
        <f>SUMPRODUCT(LEN($AC65:$AC68)-LEN(SUBSTITUTE($AC65:$AC68,"F", "")))</f>
        <v>0</v>
      </c>
      <c r="AS65" s="233">
        <f>SUMPRODUCT(LEN($M65:$S68)-LEN(SUBSTITUTE($M65:$S68,"G", "")))</f>
        <v>0</v>
      </c>
      <c r="AT65" s="239">
        <f>SUMPRODUCT(LEN($AD65:$AD68)-LEN(SUBSTITUTE($AD65:$AD68,"G", "")))</f>
        <v>0</v>
      </c>
      <c r="AU65" s="230">
        <f>SUMPRODUCT(LEN($AC65:$AC68)-LEN(SUBSTITUTE($AC65:$AC68,"G", "")))</f>
        <v>0</v>
      </c>
      <c r="AV65" s="233">
        <f>SUMPRODUCT(LEN($L65:$S68)-LEN(SUBSTITUTE($L65:$S68,"M", "")))</f>
        <v>0</v>
      </c>
      <c r="AW65" s="236">
        <f>SUMPRODUCT(LEN($AD65:$AD68)-LEN(SUBSTITUTE($AD65:$AD68,"M", "")))</f>
        <v>0</v>
      </c>
      <c r="AX65" s="230">
        <f>SUMPRODUCT(LEN($AC65:$AC68)-LEN(SUBSTITUTE($AC65:$AC68,"M", "")))</f>
        <v>0</v>
      </c>
      <c r="AY65" s="291">
        <f>SUMPRODUCT(LEN($AE65:$AE68)-LEN(SUBSTITUTE($AE65:$AE68,"S", "")))</f>
        <v>0</v>
      </c>
      <c r="AZ65" s="227">
        <f>SUMPRODUCT(LEN($AE65:$AE68)-LEN(SUBSTITUTE($AE65:$AE68,"F", "")))</f>
        <v>0</v>
      </c>
      <c r="BA65" s="227">
        <f>SUMPRODUCT(LEN($AE65:$AE68)-LEN(SUBSTITUTE($AE65:$AE68,"G", "")))</f>
        <v>0</v>
      </c>
      <c r="BB65" s="294">
        <f>SUMPRODUCT(LEN($AE65:$AE68)-LEN(SUBSTITUTE($AE65:$AE68,"M", "")))</f>
        <v>0</v>
      </c>
    </row>
    <row r="66" spans="2:62" ht="28.15" customHeight="1" thickBot="1" x14ac:dyDescent="0.25">
      <c r="B66" s="30"/>
      <c r="C66" s="243"/>
      <c r="D66" s="36"/>
      <c r="E66" s="111"/>
      <c r="F66" s="111"/>
      <c r="G66" s="110"/>
      <c r="H66" s="224"/>
      <c r="I66" s="247"/>
      <c r="J66" s="247"/>
      <c r="K66" s="247"/>
      <c r="L66" s="33" t="s">
        <v>123</v>
      </c>
      <c r="M66" s="32" t="s">
        <v>124</v>
      </c>
      <c r="N66" s="33" t="s">
        <v>122</v>
      </c>
      <c r="O66" s="32"/>
      <c r="P66" s="33" t="s">
        <v>120</v>
      </c>
      <c r="Q66" s="32"/>
      <c r="R66" s="33" t="s">
        <v>119</v>
      </c>
      <c r="S66" s="32"/>
      <c r="T66" s="33" t="s">
        <v>118</v>
      </c>
      <c r="U66" s="32"/>
      <c r="V66" s="33" t="s">
        <v>117</v>
      </c>
      <c r="W66" s="32"/>
      <c r="X66" s="33" t="s">
        <v>116</v>
      </c>
      <c r="Y66" s="32"/>
      <c r="Z66" s="33" t="s">
        <v>115</v>
      </c>
      <c r="AA66" s="32"/>
      <c r="AB66" s="31"/>
      <c r="AC66" s="32"/>
      <c r="AD66" s="31"/>
      <c r="AE66" s="23"/>
      <c r="AF66" s="251"/>
      <c r="AG66" s="251"/>
      <c r="AH66" s="22"/>
      <c r="AI66" s="11"/>
      <c r="AJ66" s="234"/>
      <c r="AK66" s="240"/>
      <c r="AL66" s="231"/>
      <c r="AM66" s="234"/>
      <c r="AN66" s="240"/>
      <c r="AO66" s="231"/>
      <c r="AP66" s="234"/>
      <c r="AQ66" s="240"/>
      <c r="AR66" s="231"/>
      <c r="AS66" s="234"/>
      <c r="AT66" s="240"/>
      <c r="AU66" s="231"/>
      <c r="AV66" s="234"/>
      <c r="AW66" s="237"/>
      <c r="AX66" s="231"/>
      <c r="AY66" s="292"/>
      <c r="AZ66" s="228"/>
      <c r="BA66" s="228"/>
      <c r="BB66" s="295"/>
    </row>
    <row r="67" spans="2:62" ht="28.15" customHeight="1" x14ac:dyDescent="0.2">
      <c r="B67" s="30"/>
      <c r="C67" s="244"/>
      <c r="D67" s="29"/>
      <c r="E67" s="109"/>
      <c r="F67" s="109"/>
      <c r="G67" s="108"/>
      <c r="H67" s="225"/>
      <c r="I67" s="248"/>
      <c r="J67" s="248"/>
      <c r="K67" s="248"/>
      <c r="L67" s="26" t="s">
        <v>114</v>
      </c>
      <c r="M67" s="25" t="s">
        <v>121</v>
      </c>
      <c r="N67" s="26" t="s">
        <v>112</v>
      </c>
      <c r="O67" s="25"/>
      <c r="P67" s="26" t="s">
        <v>111</v>
      </c>
      <c r="Q67" s="25"/>
      <c r="R67" s="26" t="s">
        <v>110</v>
      </c>
      <c r="S67" s="25"/>
      <c r="T67" s="26" t="s">
        <v>109</v>
      </c>
      <c r="U67" s="25"/>
      <c r="V67" s="26" t="s">
        <v>108</v>
      </c>
      <c r="W67" s="25"/>
      <c r="X67" s="26" t="s">
        <v>107</v>
      </c>
      <c r="Y67" s="25"/>
      <c r="Z67" s="26" t="s">
        <v>106</v>
      </c>
      <c r="AA67" s="25"/>
      <c r="AB67" s="24"/>
      <c r="AC67" s="25"/>
      <c r="AD67" s="24"/>
      <c r="AE67" s="23"/>
      <c r="AF67" s="251"/>
      <c r="AG67" s="251"/>
      <c r="AH67" s="22"/>
      <c r="AI67" s="11"/>
      <c r="AJ67" s="234"/>
      <c r="AK67" s="240"/>
      <c r="AL67" s="231"/>
      <c r="AM67" s="234"/>
      <c r="AN67" s="240"/>
      <c r="AO67" s="231"/>
      <c r="AP67" s="234"/>
      <c r="AQ67" s="240"/>
      <c r="AR67" s="231"/>
      <c r="AS67" s="234"/>
      <c r="AT67" s="240"/>
      <c r="AU67" s="231"/>
      <c r="AV67" s="234"/>
      <c r="AW67" s="237"/>
      <c r="AX67" s="231"/>
      <c r="AY67" s="292"/>
      <c r="AZ67" s="228"/>
      <c r="BA67" s="228"/>
      <c r="BB67" s="295"/>
    </row>
    <row r="68" spans="2:62" ht="28.15" customHeight="1" thickBot="1" x14ac:dyDescent="0.25">
      <c r="B68" s="21"/>
      <c r="C68" s="245"/>
      <c r="D68" s="20"/>
      <c r="E68" s="117"/>
      <c r="F68" s="117"/>
      <c r="G68" s="116"/>
      <c r="H68" s="226"/>
      <c r="I68" s="249"/>
      <c r="J68" s="249"/>
      <c r="K68" s="249"/>
      <c r="L68" s="17" t="s">
        <v>105</v>
      </c>
      <c r="M68" s="15" t="s">
        <v>113</v>
      </c>
      <c r="N68" s="17" t="s">
        <v>103</v>
      </c>
      <c r="O68" s="15"/>
      <c r="P68" s="17" t="s">
        <v>102</v>
      </c>
      <c r="Q68" s="15"/>
      <c r="R68" s="17" t="s">
        <v>101</v>
      </c>
      <c r="S68" s="15"/>
      <c r="T68" s="17">
        <v>20</v>
      </c>
      <c r="U68" s="15"/>
      <c r="V68" s="17" t="s">
        <v>100</v>
      </c>
      <c r="W68" s="15"/>
      <c r="X68" s="17" t="s">
        <v>99</v>
      </c>
      <c r="Y68" s="15"/>
      <c r="Z68" s="17" t="s">
        <v>98</v>
      </c>
      <c r="AA68" s="15"/>
      <c r="AB68" s="16"/>
      <c r="AC68" s="15"/>
      <c r="AD68" s="14"/>
      <c r="AE68" s="13"/>
      <c r="AF68" s="252"/>
      <c r="AG68" s="252"/>
      <c r="AH68" s="12"/>
      <c r="AI68" s="11"/>
      <c r="AJ68" s="235"/>
      <c r="AK68" s="241"/>
      <c r="AL68" s="232"/>
      <c r="AM68" s="235"/>
      <c r="AN68" s="241"/>
      <c r="AO68" s="232"/>
      <c r="AP68" s="235"/>
      <c r="AQ68" s="241"/>
      <c r="AR68" s="232"/>
      <c r="AS68" s="235"/>
      <c r="AT68" s="241"/>
      <c r="AU68" s="232"/>
      <c r="AV68" s="235"/>
      <c r="AW68" s="238"/>
      <c r="AX68" s="232"/>
      <c r="AY68" s="293"/>
      <c r="AZ68" s="229"/>
      <c r="BA68" s="229"/>
      <c r="BB68" s="296"/>
    </row>
    <row r="69" spans="2:62" ht="85.9" customHeight="1" thickTop="1" thickBot="1" x14ac:dyDescent="0.35">
      <c r="B69" s="105" t="s">
        <v>174</v>
      </c>
      <c r="C69" s="95" t="s">
        <v>173</v>
      </c>
      <c r="D69" s="100" t="s">
        <v>172</v>
      </c>
      <c r="E69" s="104" t="s">
        <v>171</v>
      </c>
      <c r="F69" s="103"/>
      <c r="G69" s="102"/>
      <c r="H69" s="101" t="s">
        <v>170</v>
      </c>
      <c r="I69" s="100" t="s">
        <v>96</v>
      </c>
      <c r="J69" s="100" t="s">
        <v>169</v>
      </c>
      <c r="K69" s="100" t="s">
        <v>97</v>
      </c>
      <c r="L69" s="256" t="s">
        <v>168</v>
      </c>
      <c r="M69" s="262"/>
      <c r="N69" s="256" t="s">
        <v>167</v>
      </c>
      <c r="O69" s="262"/>
      <c r="P69" s="256" t="s">
        <v>167</v>
      </c>
      <c r="Q69" s="257"/>
      <c r="R69" s="256" t="s">
        <v>167</v>
      </c>
      <c r="S69" s="257"/>
      <c r="T69" s="256" t="s">
        <v>167</v>
      </c>
      <c r="U69" s="257"/>
      <c r="V69" s="256" t="s">
        <v>167</v>
      </c>
      <c r="W69" s="257"/>
      <c r="X69" s="256" t="s">
        <v>167</v>
      </c>
      <c r="Y69" s="257"/>
      <c r="Z69" s="256" t="s">
        <v>167</v>
      </c>
      <c r="AA69" s="257"/>
      <c r="AB69" s="261" t="s">
        <v>166</v>
      </c>
      <c r="AC69" s="257"/>
      <c r="AD69" s="101" t="s">
        <v>165</v>
      </c>
      <c r="AE69" s="101" t="s">
        <v>164</v>
      </c>
      <c r="AF69" s="100" t="s">
        <v>163</v>
      </c>
      <c r="AG69" s="100" t="s">
        <v>162</v>
      </c>
      <c r="AH69" s="99" t="s">
        <v>161</v>
      </c>
      <c r="AI69" s="98"/>
      <c r="AJ69" s="96" t="s">
        <v>160</v>
      </c>
      <c r="AK69" s="95" t="s">
        <v>159</v>
      </c>
      <c r="AL69" s="94" t="s">
        <v>158</v>
      </c>
      <c r="AM69" s="96" t="s">
        <v>157</v>
      </c>
      <c r="AN69" s="95" t="s">
        <v>156</v>
      </c>
      <c r="AO69" s="94" t="s">
        <v>155</v>
      </c>
      <c r="AP69" s="96" t="s">
        <v>154</v>
      </c>
      <c r="AQ69" s="95" t="s">
        <v>153</v>
      </c>
      <c r="AR69" s="97" t="s">
        <v>152</v>
      </c>
      <c r="AS69" s="96" t="s">
        <v>151</v>
      </c>
      <c r="AT69" s="95" t="s">
        <v>150</v>
      </c>
      <c r="AU69" s="94" t="s">
        <v>149</v>
      </c>
      <c r="AV69" s="96" t="s">
        <v>148</v>
      </c>
      <c r="AW69" s="95" t="s">
        <v>147</v>
      </c>
      <c r="AX69" s="94" t="s">
        <v>146</v>
      </c>
      <c r="AY69" s="93" t="s">
        <v>145</v>
      </c>
      <c r="AZ69" s="92" t="s">
        <v>144</v>
      </c>
      <c r="BA69" s="92" t="s">
        <v>143</v>
      </c>
      <c r="BB69" s="91" t="s">
        <v>142</v>
      </c>
    </row>
    <row r="70" spans="2:62" ht="48" thickBot="1" x14ac:dyDescent="0.3">
      <c r="B70" s="90" t="s">
        <v>251</v>
      </c>
      <c r="C70" s="89"/>
      <c r="D70" s="88">
        <v>166</v>
      </c>
      <c r="E70" s="258"/>
      <c r="F70" s="259"/>
      <c r="G70" s="260"/>
      <c r="H70" s="87" t="s">
        <v>140</v>
      </c>
      <c r="I70" s="86"/>
      <c r="J70" s="86"/>
      <c r="K70" s="85"/>
      <c r="L70" s="84"/>
      <c r="M70" s="81"/>
      <c r="N70" s="84"/>
      <c r="O70" s="81"/>
      <c r="P70" s="84"/>
      <c r="Q70" s="81"/>
      <c r="R70" s="84"/>
      <c r="S70" s="81"/>
      <c r="T70" s="84"/>
      <c r="U70" s="81"/>
      <c r="V70" s="84"/>
      <c r="W70" s="81"/>
      <c r="X70" s="84"/>
      <c r="Y70" s="81"/>
      <c r="Z70" s="84"/>
      <c r="AA70" s="83"/>
      <c r="AB70" s="82" t="s">
        <v>139</v>
      </c>
      <c r="AC70" s="81"/>
      <c r="AD70" s="81"/>
      <c r="AE70" s="81"/>
      <c r="AF70" s="80"/>
      <c r="AG70" s="80"/>
      <c r="AH70" s="60"/>
      <c r="AI70" s="79" t="s">
        <v>138</v>
      </c>
      <c r="AJ70" s="78">
        <f t="shared" ref="AJ70:BB70" si="8">SUM(AJ72:AJ83)</f>
        <v>7</v>
      </c>
      <c r="AK70" s="77">
        <f t="shared" si="8"/>
        <v>1</v>
      </c>
      <c r="AL70" s="76">
        <f t="shared" si="8"/>
        <v>0</v>
      </c>
      <c r="AM70" s="78">
        <f t="shared" si="8"/>
        <v>21</v>
      </c>
      <c r="AN70" s="77">
        <f t="shared" si="8"/>
        <v>1</v>
      </c>
      <c r="AO70" s="76">
        <f t="shared" si="8"/>
        <v>0</v>
      </c>
      <c r="AP70" s="78">
        <f t="shared" si="8"/>
        <v>0</v>
      </c>
      <c r="AQ70" s="77">
        <f t="shared" si="8"/>
        <v>0</v>
      </c>
      <c r="AR70" s="76">
        <f t="shared" si="8"/>
        <v>0</v>
      </c>
      <c r="AS70" s="78">
        <f t="shared" si="8"/>
        <v>0</v>
      </c>
      <c r="AT70" s="77">
        <f t="shared" si="8"/>
        <v>0</v>
      </c>
      <c r="AU70" s="76">
        <f t="shared" si="8"/>
        <v>0</v>
      </c>
      <c r="AV70" s="78">
        <f t="shared" si="8"/>
        <v>0</v>
      </c>
      <c r="AW70" s="77">
        <f t="shared" si="8"/>
        <v>0</v>
      </c>
      <c r="AX70" s="76">
        <f t="shared" si="8"/>
        <v>0</v>
      </c>
      <c r="AY70" s="75">
        <f t="shared" si="8"/>
        <v>0</v>
      </c>
      <c r="AZ70" s="74">
        <f t="shared" si="8"/>
        <v>0</v>
      </c>
      <c r="BA70" s="74">
        <f t="shared" si="8"/>
        <v>0</v>
      </c>
      <c r="BB70" s="73">
        <f t="shared" si="8"/>
        <v>0</v>
      </c>
      <c r="BC70" s="72" t="s">
        <v>137</v>
      </c>
      <c r="BF70" s="5">
        <f>SUM(AJ70:AL70)/$BG$5</f>
        <v>2.6666666666666665</v>
      </c>
      <c r="BG70" s="5">
        <f>SUM(AM70:AO70,AY70)/$BG$5</f>
        <v>7.333333333333333</v>
      </c>
      <c r="BH70" s="5">
        <f>SUM(AP70:AR70,AZ70)/$BG$5</f>
        <v>0</v>
      </c>
      <c r="BI70" s="5">
        <f>SUM(AS70:AU70,BA70)/$BG$5</f>
        <v>0</v>
      </c>
      <c r="BJ70" s="5">
        <f>SUM(AV70:AX70,BB70)/$BG$5</f>
        <v>0</v>
      </c>
    </row>
    <row r="71" spans="2:62" ht="37.5" thickBot="1" x14ac:dyDescent="0.3">
      <c r="B71" s="71"/>
      <c r="C71" s="70"/>
      <c r="D71" s="69"/>
      <c r="E71" s="68"/>
      <c r="F71" s="68"/>
      <c r="G71" s="67"/>
      <c r="H71" s="66"/>
      <c r="I71" s="64"/>
      <c r="J71" s="64"/>
      <c r="K71" s="65"/>
      <c r="L71" s="64"/>
      <c r="M71" s="62"/>
      <c r="N71" s="64"/>
      <c r="O71" s="62"/>
      <c r="P71" s="64"/>
      <c r="Q71" s="62"/>
      <c r="R71" s="64"/>
      <c r="S71" s="62"/>
      <c r="T71" s="64"/>
      <c r="U71" s="62"/>
      <c r="V71" s="64"/>
      <c r="W71" s="62"/>
      <c r="X71" s="64"/>
      <c r="Y71" s="62"/>
      <c r="Z71" s="64"/>
      <c r="AA71" s="62"/>
      <c r="AB71" s="63"/>
      <c r="AC71" s="62"/>
      <c r="AD71" s="62"/>
      <c r="AE71" s="62"/>
      <c r="AF71" s="61"/>
      <c r="AG71" s="61"/>
      <c r="AH71" s="60"/>
      <c r="AI71" s="59" t="s">
        <v>136</v>
      </c>
      <c r="AJ71" s="58">
        <f t="shared" ref="AJ71:BB71" si="9">AJ70/3</f>
        <v>2.3333333333333335</v>
      </c>
      <c r="AK71" s="57">
        <f t="shared" si="9"/>
        <v>0.33333333333333331</v>
      </c>
      <c r="AL71" s="56">
        <f t="shared" si="9"/>
        <v>0</v>
      </c>
      <c r="AM71" s="58">
        <f t="shared" si="9"/>
        <v>7</v>
      </c>
      <c r="AN71" s="57">
        <f t="shared" si="9"/>
        <v>0.33333333333333331</v>
      </c>
      <c r="AO71" s="56">
        <f t="shared" si="9"/>
        <v>0</v>
      </c>
      <c r="AP71" s="58">
        <f t="shared" si="9"/>
        <v>0</v>
      </c>
      <c r="AQ71" s="57">
        <f t="shared" si="9"/>
        <v>0</v>
      </c>
      <c r="AR71" s="56">
        <f t="shared" si="9"/>
        <v>0</v>
      </c>
      <c r="AS71" s="58">
        <f t="shared" si="9"/>
        <v>0</v>
      </c>
      <c r="AT71" s="57">
        <f t="shared" si="9"/>
        <v>0</v>
      </c>
      <c r="AU71" s="56">
        <f t="shared" si="9"/>
        <v>0</v>
      </c>
      <c r="AV71" s="58">
        <f t="shared" si="9"/>
        <v>0</v>
      </c>
      <c r="AW71" s="57">
        <f t="shared" si="9"/>
        <v>0</v>
      </c>
      <c r="AX71" s="56">
        <f t="shared" si="9"/>
        <v>0</v>
      </c>
      <c r="AY71" s="55">
        <f t="shared" si="9"/>
        <v>0</v>
      </c>
      <c r="AZ71" s="54">
        <f t="shared" si="9"/>
        <v>0</v>
      </c>
      <c r="BA71" s="54">
        <f t="shared" si="9"/>
        <v>0</v>
      </c>
      <c r="BB71" s="53">
        <f t="shared" si="9"/>
        <v>0</v>
      </c>
      <c r="BC71" s="52" t="s">
        <v>135</v>
      </c>
    </row>
    <row r="72" spans="2:62" ht="28.15" customHeight="1" x14ac:dyDescent="0.2">
      <c r="B72" s="30"/>
      <c r="C72" s="242">
        <v>1</v>
      </c>
      <c r="D72" s="44"/>
      <c r="E72" s="113"/>
      <c r="F72" s="113"/>
      <c r="G72" s="112"/>
      <c r="H72" s="223" t="s">
        <v>134</v>
      </c>
      <c r="I72" s="246">
        <v>33</v>
      </c>
      <c r="J72" s="246">
        <v>12</v>
      </c>
      <c r="K72" s="246">
        <v>6</v>
      </c>
      <c r="L72" s="41" t="s">
        <v>133</v>
      </c>
      <c r="M72" s="40" t="s">
        <v>121</v>
      </c>
      <c r="N72" s="41" t="s">
        <v>131</v>
      </c>
      <c r="O72" s="40" t="s">
        <v>121</v>
      </c>
      <c r="P72" s="41" t="s">
        <v>130</v>
      </c>
      <c r="Q72" s="40"/>
      <c r="R72" s="41" t="s">
        <v>129</v>
      </c>
      <c r="S72" s="40"/>
      <c r="T72" s="41" t="s">
        <v>128</v>
      </c>
      <c r="U72" s="40"/>
      <c r="V72" s="41" t="s">
        <v>127</v>
      </c>
      <c r="W72" s="40"/>
      <c r="X72" s="41" t="s">
        <v>126</v>
      </c>
      <c r="Y72" s="40"/>
      <c r="Z72" s="41" t="s">
        <v>125</v>
      </c>
      <c r="AA72" s="40"/>
      <c r="AB72" s="39"/>
      <c r="AC72" s="40"/>
      <c r="AD72" s="39"/>
      <c r="AE72" s="38"/>
      <c r="AF72" s="250"/>
      <c r="AG72" s="250"/>
      <c r="AH72" s="37"/>
      <c r="AI72" s="11"/>
      <c r="AJ72" s="233">
        <f>SUMPRODUCT(LEN($M72:$S75)-LEN(SUBSTITUTE($M72:$S75,"A", "")))</f>
        <v>2</v>
      </c>
      <c r="AK72" s="239">
        <f>SUMPRODUCT(LEN($AD72:$AD75)-LEN(SUBSTITUTE($AD72:$AD75,"A", "")))</f>
        <v>0</v>
      </c>
      <c r="AL72" s="230">
        <f>SUMPRODUCT(LEN($AC72:$AC75)-LEN(SUBSTITUTE($AC72:$AC75,"A", "")))</f>
        <v>0</v>
      </c>
      <c r="AM72" s="233">
        <f>SUMPRODUCT(LEN($M72:$S75)-LEN(SUBSTITUTE($M72:$S75,"S", "")))</f>
        <v>6</v>
      </c>
      <c r="AN72" s="239">
        <f>SUMPRODUCT(LEN($AD72:$AD75)-LEN(SUBSTITUTE($AD72:$AD75,"S", "")))</f>
        <v>0</v>
      </c>
      <c r="AO72" s="230">
        <f>SUMPRODUCT(LEN($AC72:$AC75)-LEN(SUBSTITUTE($AC72:$AC75,"S", "")))</f>
        <v>0</v>
      </c>
      <c r="AP72" s="233">
        <f>SUMPRODUCT(LEN($M72:$S75)-LEN(SUBSTITUTE($M72:$S75,"F", "")))</f>
        <v>0</v>
      </c>
      <c r="AQ72" s="239">
        <f>SUMPRODUCT(LEN($AD72:$AD75)-LEN(SUBSTITUTE($AD72:$AD75,"F", "")))</f>
        <v>0</v>
      </c>
      <c r="AR72" s="230">
        <f>SUMPRODUCT(LEN($AC72:$AC75)-LEN(SUBSTITUTE($AC72:$AC75,"F", "")))</f>
        <v>0</v>
      </c>
      <c r="AS72" s="233">
        <f>SUMPRODUCT(LEN($M72:$S75)-LEN(SUBSTITUTE($M72:$S75,"G", "")))</f>
        <v>0</v>
      </c>
      <c r="AT72" s="239">
        <f>SUMPRODUCT(LEN($AD72:$AD75)-LEN(SUBSTITUTE($AD72:$AD75,"G", "")))</f>
        <v>0</v>
      </c>
      <c r="AU72" s="230">
        <f>SUMPRODUCT(LEN($AC72:$AC75)-LEN(SUBSTITUTE($AC72:$AC75,"G", "")))</f>
        <v>0</v>
      </c>
      <c r="AV72" s="233">
        <f>SUMPRODUCT(LEN($L72:$S75)-LEN(SUBSTITUTE($L72:$S75,"M", "")))</f>
        <v>0</v>
      </c>
      <c r="AW72" s="236">
        <f>SUMPRODUCT(LEN($AD72:$AD75)-LEN(SUBSTITUTE($AD72:$AD75,"M", "")))</f>
        <v>0</v>
      </c>
      <c r="AX72" s="230">
        <f>SUMPRODUCT(LEN($AC72:$AC75)-LEN(SUBSTITUTE($AC72:$AC75,"M", "")))</f>
        <v>0</v>
      </c>
      <c r="AY72" s="291">
        <f>SUMPRODUCT(LEN($AE72:$AE75)-LEN(SUBSTITUTE($AE72:$AE75,"S", "")))</f>
        <v>0</v>
      </c>
      <c r="AZ72" s="227">
        <f>SUMPRODUCT(LEN($AE72:$AE75)-LEN(SUBSTITUTE($AE72:$AE75,"F", "")))</f>
        <v>0</v>
      </c>
      <c r="BA72" s="227">
        <f>SUMPRODUCT(LEN($AE72:$AE75)-LEN(SUBSTITUTE($AE72:$AE75,"G", "")))</f>
        <v>0</v>
      </c>
      <c r="BB72" s="294">
        <f>SUMPRODUCT(LEN($AE72:$AE75)-LEN(SUBSTITUTE($AE72:$AE75,"M", "")))</f>
        <v>0</v>
      </c>
    </row>
    <row r="73" spans="2:62" ht="28.15" customHeight="1" thickBot="1" x14ac:dyDescent="0.25">
      <c r="B73" s="30"/>
      <c r="C73" s="243"/>
      <c r="D73" s="36"/>
      <c r="E73" s="111"/>
      <c r="F73" s="111"/>
      <c r="G73" s="110"/>
      <c r="H73" s="224"/>
      <c r="I73" s="247"/>
      <c r="J73" s="247"/>
      <c r="K73" s="247"/>
      <c r="L73" s="33" t="s">
        <v>123</v>
      </c>
      <c r="M73" s="32" t="s">
        <v>113</v>
      </c>
      <c r="N73" s="33" t="s">
        <v>122</v>
      </c>
      <c r="O73" s="32" t="s">
        <v>121</v>
      </c>
      <c r="P73" s="33" t="s">
        <v>120</v>
      </c>
      <c r="Q73" s="32"/>
      <c r="R73" s="33" t="s">
        <v>119</v>
      </c>
      <c r="S73" s="32"/>
      <c r="T73" s="33" t="s">
        <v>118</v>
      </c>
      <c r="U73" s="32"/>
      <c r="V73" s="33" t="s">
        <v>117</v>
      </c>
      <c r="W73" s="32"/>
      <c r="X73" s="33" t="s">
        <v>116</v>
      </c>
      <c r="Y73" s="32"/>
      <c r="Z73" s="33" t="s">
        <v>115</v>
      </c>
      <c r="AA73" s="32"/>
      <c r="AB73" s="31"/>
      <c r="AC73" s="32"/>
      <c r="AD73" s="31"/>
      <c r="AE73" s="23"/>
      <c r="AF73" s="251"/>
      <c r="AG73" s="251"/>
      <c r="AH73" s="22"/>
      <c r="AI73" s="11"/>
      <c r="AJ73" s="234"/>
      <c r="AK73" s="240"/>
      <c r="AL73" s="231"/>
      <c r="AM73" s="234"/>
      <c r="AN73" s="240"/>
      <c r="AO73" s="231"/>
      <c r="AP73" s="234"/>
      <c r="AQ73" s="240"/>
      <c r="AR73" s="231"/>
      <c r="AS73" s="234"/>
      <c r="AT73" s="240"/>
      <c r="AU73" s="231"/>
      <c r="AV73" s="234"/>
      <c r="AW73" s="237"/>
      <c r="AX73" s="231"/>
      <c r="AY73" s="292"/>
      <c r="AZ73" s="228"/>
      <c r="BA73" s="228"/>
      <c r="BB73" s="295"/>
    </row>
    <row r="74" spans="2:62" ht="28.15" customHeight="1" x14ac:dyDescent="0.2">
      <c r="B74" s="30"/>
      <c r="C74" s="244"/>
      <c r="D74" s="29"/>
      <c r="E74" s="109"/>
      <c r="F74" s="109"/>
      <c r="G74" s="108"/>
      <c r="H74" s="225">
        <v>166</v>
      </c>
      <c r="I74" s="248"/>
      <c r="J74" s="248"/>
      <c r="K74" s="248"/>
      <c r="L74" s="26" t="s">
        <v>114</v>
      </c>
      <c r="M74" s="25" t="s">
        <v>124</v>
      </c>
      <c r="N74" s="26" t="s">
        <v>112</v>
      </c>
      <c r="O74" s="25"/>
      <c r="P74" s="26" t="s">
        <v>111</v>
      </c>
      <c r="Q74" s="25"/>
      <c r="R74" s="26" t="s">
        <v>110</v>
      </c>
      <c r="S74" s="25"/>
      <c r="T74" s="26" t="s">
        <v>109</v>
      </c>
      <c r="U74" s="25"/>
      <c r="V74" s="26" t="s">
        <v>108</v>
      </c>
      <c r="W74" s="25"/>
      <c r="X74" s="26" t="s">
        <v>107</v>
      </c>
      <c r="Y74" s="25"/>
      <c r="Z74" s="26" t="s">
        <v>106</v>
      </c>
      <c r="AA74" s="25"/>
      <c r="AB74" s="24"/>
      <c r="AC74" s="25"/>
      <c r="AD74" s="24"/>
      <c r="AE74" s="23"/>
      <c r="AF74" s="251"/>
      <c r="AG74" s="251"/>
      <c r="AH74" s="22"/>
      <c r="AI74" s="11"/>
      <c r="AJ74" s="234"/>
      <c r="AK74" s="240"/>
      <c r="AL74" s="231"/>
      <c r="AM74" s="234"/>
      <c r="AN74" s="240"/>
      <c r="AO74" s="231"/>
      <c r="AP74" s="234"/>
      <c r="AQ74" s="240"/>
      <c r="AR74" s="231"/>
      <c r="AS74" s="234"/>
      <c r="AT74" s="240"/>
      <c r="AU74" s="231"/>
      <c r="AV74" s="234"/>
      <c r="AW74" s="237"/>
      <c r="AX74" s="231"/>
      <c r="AY74" s="292"/>
      <c r="AZ74" s="228"/>
      <c r="BA74" s="228"/>
      <c r="BB74" s="295"/>
    </row>
    <row r="75" spans="2:62" ht="28.15" customHeight="1" thickBot="1" x14ac:dyDescent="0.25">
      <c r="B75" s="30"/>
      <c r="C75" s="253"/>
      <c r="D75" s="51"/>
      <c r="E75" s="115"/>
      <c r="F75" s="115"/>
      <c r="G75" s="114"/>
      <c r="H75" s="226"/>
      <c r="I75" s="254"/>
      <c r="J75" s="254"/>
      <c r="K75" s="254"/>
      <c r="L75" s="48" t="s">
        <v>105</v>
      </c>
      <c r="M75" s="47" t="s">
        <v>104</v>
      </c>
      <c r="N75" s="48" t="s">
        <v>103</v>
      </c>
      <c r="O75" s="47"/>
      <c r="P75" s="48" t="s">
        <v>102</v>
      </c>
      <c r="Q75" s="47"/>
      <c r="R75" s="48" t="s">
        <v>101</v>
      </c>
      <c r="S75" s="47"/>
      <c r="T75" s="48">
        <v>20</v>
      </c>
      <c r="U75" s="47"/>
      <c r="V75" s="48" t="s">
        <v>100</v>
      </c>
      <c r="W75" s="47"/>
      <c r="X75" s="48" t="s">
        <v>99</v>
      </c>
      <c r="Y75" s="47"/>
      <c r="Z75" s="48" t="s">
        <v>98</v>
      </c>
      <c r="AA75" s="47"/>
      <c r="AB75" s="16"/>
      <c r="AC75" s="47"/>
      <c r="AD75" s="16"/>
      <c r="AE75" s="46"/>
      <c r="AF75" s="255"/>
      <c r="AG75" s="255"/>
      <c r="AH75" s="45"/>
      <c r="AI75" s="11"/>
      <c r="AJ75" s="235"/>
      <c r="AK75" s="241"/>
      <c r="AL75" s="232"/>
      <c r="AM75" s="235"/>
      <c r="AN75" s="241"/>
      <c r="AO75" s="232"/>
      <c r="AP75" s="235"/>
      <c r="AQ75" s="241"/>
      <c r="AR75" s="232"/>
      <c r="AS75" s="235"/>
      <c r="AT75" s="241"/>
      <c r="AU75" s="232"/>
      <c r="AV75" s="235"/>
      <c r="AW75" s="238"/>
      <c r="AX75" s="232"/>
      <c r="AY75" s="293"/>
      <c r="AZ75" s="229"/>
      <c r="BA75" s="229"/>
      <c r="BB75" s="296"/>
    </row>
    <row r="76" spans="2:62" ht="28.15" customHeight="1" x14ac:dyDescent="0.2">
      <c r="B76" s="30"/>
      <c r="C76" s="242">
        <v>2</v>
      </c>
      <c r="D76" s="44"/>
      <c r="E76" s="113"/>
      <c r="F76" s="113"/>
      <c r="G76" s="112"/>
      <c r="H76" s="223"/>
      <c r="I76" s="246">
        <v>34</v>
      </c>
      <c r="J76" s="246">
        <v>14</v>
      </c>
      <c r="K76" s="246">
        <v>8</v>
      </c>
      <c r="L76" s="41" t="s">
        <v>133</v>
      </c>
      <c r="M76" s="40" t="s">
        <v>175</v>
      </c>
      <c r="N76" s="41" t="s">
        <v>131</v>
      </c>
      <c r="O76" s="40" t="s">
        <v>121</v>
      </c>
      <c r="P76" s="41" t="s">
        <v>130</v>
      </c>
      <c r="Q76" s="40"/>
      <c r="R76" s="41" t="s">
        <v>129</v>
      </c>
      <c r="S76" s="40"/>
      <c r="T76" s="41" t="s">
        <v>128</v>
      </c>
      <c r="U76" s="40"/>
      <c r="V76" s="41" t="s">
        <v>127</v>
      </c>
      <c r="W76" s="40"/>
      <c r="X76" s="41" t="s">
        <v>126</v>
      </c>
      <c r="Y76" s="40"/>
      <c r="Z76" s="41" t="s">
        <v>125</v>
      </c>
      <c r="AA76" s="40"/>
      <c r="AB76" s="39"/>
      <c r="AC76" s="40"/>
      <c r="AD76" s="39" t="s">
        <v>121</v>
      </c>
      <c r="AE76" s="38"/>
      <c r="AF76" s="250"/>
      <c r="AG76" s="250"/>
      <c r="AH76" s="37"/>
      <c r="AI76" s="11"/>
      <c r="AJ76" s="233">
        <f>SUMPRODUCT(LEN($M76:$S79)-LEN(SUBSTITUTE($M76:$S79,"A", "")))</f>
        <v>2</v>
      </c>
      <c r="AK76" s="239">
        <f>SUMPRODUCT(LEN($AD76:$AD79)-LEN(SUBSTITUTE($AD76:$AD79,"A", "")))</f>
        <v>0</v>
      </c>
      <c r="AL76" s="230">
        <f>SUMPRODUCT(LEN($AC76:$AC79)-LEN(SUBSTITUTE($AC76:$AC79,"A", "")))</f>
        <v>0</v>
      </c>
      <c r="AM76" s="233">
        <f>SUMPRODUCT(LEN($M76:$S79)-LEN(SUBSTITUTE($M76:$S79,"S", "")))</f>
        <v>7</v>
      </c>
      <c r="AN76" s="239">
        <f>SUMPRODUCT(LEN($AD76:$AD79)-LEN(SUBSTITUTE($AD76:$AD79,"S", "")))</f>
        <v>1</v>
      </c>
      <c r="AO76" s="230">
        <f>SUMPRODUCT(LEN($AC76:$AC79)-LEN(SUBSTITUTE($AC76:$AC79,"S", "")))</f>
        <v>0</v>
      </c>
      <c r="AP76" s="233">
        <f>SUMPRODUCT(LEN($M76:$S79)-LEN(SUBSTITUTE($M76:$S79,"F", "")))</f>
        <v>0</v>
      </c>
      <c r="AQ76" s="239">
        <f>SUMPRODUCT(LEN($AD76:$AD79)-LEN(SUBSTITUTE($AD76:$AD79,"F", "")))</f>
        <v>0</v>
      </c>
      <c r="AR76" s="230">
        <f>SUMPRODUCT(LEN($AC76:$AC79)-LEN(SUBSTITUTE($AC76:$AC79,"F", "")))</f>
        <v>0</v>
      </c>
      <c r="AS76" s="233">
        <f>SUMPRODUCT(LEN($M76:$S79)-LEN(SUBSTITUTE($M76:$S79,"G", "")))</f>
        <v>0</v>
      </c>
      <c r="AT76" s="239">
        <f>SUMPRODUCT(LEN($AD76:$AD79)-LEN(SUBSTITUTE($AD76:$AD79,"G", "")))</f>
        <v>0</v>
      </c>
      <c r="AU76" s="230">
        <f>SUMPRODUCT(LEN($AC76:$AC79)-LEN(SUBSTITUTE($AC76:$AC79,"G", "")))</f>
        <v>0</v>
      </c>
      <c r="AV76" s="233">
        <f>SUMPRODUCT(LEN($L76:$S79)-LEN(SUBSTITUTE($L76:$S79,"M", "")))</f>
        <v>0</v>
      </c>
      <c r="AW76" s="236">
        <f>SUMPRODUCT(LEN($AD76:$AD79)-LEN(SUBSTITUTE($AD76:$AD79,"M", "")))</f>
        <v>0</v>
      </c>
      <c r="AX76" s="230">
        <f>SUMPRODUCT(LEN($AC76:$AC79)-LEN(SUBSTITUTE($AC76:$AC79,"M", "")))</f>
        <v>0</v>
      </c>
      <c r="AY76" s="291">
        <f>SUMPRODUCT(LEN($AE76:$AE79)-LEN(SUBSTITUTE($AE76:$AE79,"S", "")))</f>
        <v>0</v>
      </c>
      <c r="AZ76" s="227">
        <f>SUMPRODUCT(LEN($AE76:$AE79)-LEN(SUBSTITUTE($AE76:$AE79,"F", "")))</f>
        <v>0</v>
      </c>
      <c r="BA76" s="227">
        <f>SUMPRODUCT(LEN($AE76:$AE79)-LEN(SUBSTITUTE($AE76:$AE79,"G", "")))</f>
        <v>0</v>
      </c>
      <c r="BB76" s="294">
        <f>SUMPRODUCT(LEN($AE76:$AE79)-LEN(SUBSTITUTE($AE76:$AE79,"M", "")))</f>
        <v>0</v>
      </c>
    </row>
    <row r="77" spans="2:62" ht="28.15" customHeight="1" thickBot="1" x14ac:dyDescent="0.25">
      <c r="B77" s="30"/>
      <c r="C77" s="243"/>
      <c r="D77" s="36"/>
      <c r="E77" s="111"/>
      <c r="F77" s="111"/>
      <c r="G77" s="110"/>
      <c r="H77" s="224"/>
      <c r="I77" s="247"/>
      <c r="J77" s="247"/>
      <c r="K77" s="247"/>
      <c r="L77" s="33" t="s">
        <v>123</v>
      </c>
      <c r="M77" s="32" t="s">
        <v>113</v>
      </c>
      <c r="N77" s="33" t="s">
        <v>122</v>
      </c>
      <c r="O77" s="32" t="s">
        <v>104</v>
      </c>
      <c r="P77" s="33" t="s">
        <v>120</v>
      </c>
      <c r="Q77" s="32"/>
      <c r="R77" s="33" t="s">
        <v>119</v>
      </c>
      <c r="S77" s="32"/>
      <c r="T77" s="33" t="s">
        <v>118</v>
      </c>
      <c r="U77" s="32"/>
      <c r="V77" s="33" t="s">
        <v>117</v>
      </c>
      <c r="W77" s="32"/>
      <c r="X77" s="33" t="s">
        <v>116</v>
      </c>
      <c r="Y77" s="32"/>
      <c r="Z77" s="33" t="s">
        <v>115</v>
      </c>
      <c r="AA77" s="32"/>
      <c r="AB77" s="31"/>
      <c r="AC77" s="32"/>
      <c r="AD77" s="31"/>
      <c r="AE77" s="23"/>
      <c r="AF77" s="251"/>
      <c r="AG77" s="251"/>
      <c r="AH77" s="22"/>
      <c r="AI77" s="11"/>
      <c r="AJ77" s="234"/>
      <c r="AK77" s="240"/>
      <c r="AL77" s="231"/>
      <c r="AM77" s="234"/>
      <c r="AN77" s="240"/>
      <c r="AO77" s="231"/>
      <c r="AP77" s="234"/>
      <c r="AQ77" s="240"/>
      <c r="AR77" s="231"/>
      <c r="AS77" s="234"/>
      <c r="AT77" s="240"/>
      <c r="AU77" s="231"/>
      <c r="AV77" s="234"/>
      <c r="AW77" s="237"/>
      <c r="AX77" s="231"/>
      <c r="AY77" s="292"/>
      <c r="AZ77" s="228"/>
      <c r="BA77" s="228"/>
      <c r="BB77" s="295"/>
    </row>
    <row r="78" spans="2:62" ht="28.15" customHeight="1" x14ac:dyDescent="0.2">
      <c r="B78" s="30"/>
      <c r="C78" s="244"/>
      <c r="D78" s="29"/>
      <c r="E78" s="109"/>
      <c r="F78" s="109"/>
      <c r="G78" s="108"/>
      <c r="H78" s="225"/>
      <c r="I78" s="248"/>
      <c r="J78" s="248"/>
      <c r="K78" s="248"/>
      <c r="L78" s="26" t="s">
        <v>114</v>
      </c>
      <c r="M78" s="25" t="s">
        <v>113</v>
      </c>
      <c r="N78" s="26" t="s">
        <v>112</v>
      </c>
      <c r="O78" s="25"/>
      <c r="P78" s="26" t="s">
        <v>111</v>
      </c>
      <c r="Q78" s="25"/>
      <c r="R78" s="26" t="s">
        <v>110</v>
      </c>
      <c r="S78" s="25"/>
      <c r="T78" s="26" t="s">
        <v>109</v>
      </c>
      <c r="U78" s="25"/>
      <c r="V78" s="26" t="s">
        <v>108</v>
      </c>
      <c r="W78" s="25"/>
      <c r="X78" s="26" t="s">
        <v>107</v>
      </c>
      <c r="Y78" s="25"/>
      <c r="Z78" s="26" t="s">
        <v>106</v>
      </c>
      <c r="AA78" s="25"/>
      <c r="AB78" s="24"/>
      <c r="AC78" s="25"/>
      <c r="AD78" s="24"/>
      <c r="AE78" s="23"/>
      <c r="AF78" s="251"/>
      <c r="AG78" s="251"/>
      <c r="AH78" s="22"/>
      <c r="AI78" s="11"/>
      <c r="AJ78" s="234"/>
      <c r="AK78" s="240"/>
      <c r="AL78" s="231"/>
      <c r="AM78" s="234"/>
      <c r="AN78" s="240"/>
      <c r="AO78" s="231"/>
      <c r="AP78" s="234"/>
      <c r="AQ78" s="240"/>
      <c r="AR78" s="231"/>
      <c r="AS78" s="234"/>
      <c r="AT78" s="240"/>
      <c r="AU78" s="231"/>
      <c r="AV78" s="234"/>
      <c r="AW78" s="237"/>
      <c r="AX78" s="231"/>
      <c r="AY78" s="292"/>
      <c r="AZ78" s="228"/>
      <c r="BA78" s="228"/>
      <c r="BB78" s="295"/>
    </row>
    <row r="79" spans="2:62" ht="28.15" customHeight="1" thickBot="1" x14ac:dyDescent="0.25">
      <c r="B79" s="30"/>
      <c r="C79" s="253"/>
      <c r="D79" s="51"/>
      <c r="E79" s="115"/>
      <c r="F79" s="115"/>
      <c r="G79" s="114"/>
      <c r="H79" s="226"/>
      <c r="I79" s="254"/>
      <c r="J79" s="254"/>
      <c r="K79" s="254"/>
      <c r="L79" s="48" t="s">
        <v>105</v>
      </c>
      <c r="M79" s="47" t="s">
        <v>121</v>
      </c>
      <c r="N79" s="48" t="s">
        <v>103</v>
      </c>
      <c r="O79" s="47"/>
      <c r="P79" s="48" t="s">
        <v>102</v>
      </c>
      <c r="Q79" s="47"/>
      <c r="R79" s="48" t="s">
        <v>101</v>
      </c>
      <c r="S79" s="47"/>
      <c r="T79" s="48">
        <v>20</v>
      </c>
      <c r="U79" s="47"/>
      <c r="V79" s="48" t="s">
        <v>100</v>
      </c>
      <c r="W79" s="47"/>
      <c r="X79" s="48" t="s">
        <v>99</v>
      </c>
      <c r="Y79" s="47"/>
      <c r="Z79" s="48" t="s">
        <v>98</v>
      </c>
      <c r="AA79" s="47"/>
      <c r="AB79" s="16"/>
      <c r="AC79" s="47"/>
      <c r="AD79" s="16"/>
      <c r="AE79" s="46"/>
      <c r="AF79" s="255"/>
      <c r="AG79" s="255"/>
      <c r="AH79" s="45"/>
      <c r="AI79" s="11"/>
      <c r="AJ79" s="235"/>
      <c r="AK79" s="241"/>
      <c r="AL79" s="232"/>
      <c r="AM79" s="235"/>
      <c r="AN79" s="241"/>
      <c r="AO79" s="232"/>
      <c r="AP79" s="235"/>
      <c r="AQ79" s="241"/>
      <c r="AR79" s="232"/>
      <c r="AS79" s="235"/>
      <c r="AT79" s="241"/>
      <c r="AU79" s="232"/>
      <c r="AV79" s="235"/>
      <c r="AW79" s="238"/>
      <c r="AX79" s="232"/>
      <c r="AY79" s="293"/>
      <c r="AZ79" s="229"/>
      <c r="BA79" s="229"/>
      <c r="BB79" s="296"/>
    </row>
    <row r="80" spans="2:62" ht="28.15" customHeight="1" x14ac:dyDescent="0.2">
      <c r="B80" s="30"/>
      <c r="C80" s="242">
        <v>3</v>
      </c>
      <c r="D80" s="44"/>
      <c r="E80" s="113"/>
      <c r="F80" s="113"/>
      <c r="G80" s="112"/>
      <c r="H80" s="223"/>
      <c r="I80" s="246">
        <v>37</v>
      </c>
      <c r="J80" s="246">
        <v>14</v>
      </c>
      <c r="K80" s="246">
        <v>7</v>
      </c>
      <c r="L80" s="41" t="s">
        <v>133</v>
      </c>
      <c r="M80" s="40" t="s">
        <v>195</v>
      </c>
      <c r="N80" s="41" t="s">
        <v>131</v>
      </c>
      <c r="O80" s="40" t="s">
        <v>104</v>
      </c>
      <c r="P80" s="41" t="s">
        <v>130</v>
      </c>
      <c r="Q80" s="40"/>
      <c r="R80" s="41" t="s">
        <v>129</v>
      </c>
      <c r="S80" s="40"/>
      <c r="T80" s="41" t="s">
        <v>128</v>
      </c>
      <c r="U80" s="40"/>
      <c r="V80" s="41" t="s">
        <v>127</v>
      </c>
      <c r="W80" s="40"/>
      <c r="X80" s="41" t="s">
        <v>126</v>
      </c>
      <c r="Y80" s="40"/>
      <c r="Z80" s="41" t="s">
        <v>125</v>
      </c>
      <c r="AA80" s="40"/>
      <c r="AB80" s="39"/>
      <c r="AC80" s="40"/>
      <c r="AD80" s="39" t="s">
        <v>104</v>
      </c>
      <c r="AE80" s="38"/>
      <c r="AF80" s="250"/>
      <c r="AG80" s="250"/>
      <c r="AH80" s="37"/>
      <c r="AI80" s="11"/>
      <c r="AJ80" s="233">
        <f>SUMPRODUCT(LEN($M80:$S83)-LEN(SUBSTITUTE($M80:$S83,"A", "")))</f>
        <v>3</v>
      </c>
      <c r="AK80" s="239">
        <f>SUMPRODUCT(LEN($AD80:$AD83)-LEN(SUBSTITUTE($AD80:$AD83,"A", "")))</f>
        <v>1</v>
      </c>
      <c r="AL80" s="230">
        <f>SUMPRODUCT(LEN($AC80:$AC83)-LEN(SUBSTITUTE($AC80:$AC83,"A", "")))</f>
        <v>0</v>
      </c>
      <c r="AM80" s="233">
        <f>SUMPRODUCT(LEN($M80:$S83)-LEN(SUBSTITUTE($M80:$S83,"S", "")))</f>
        <v>8</v>
      </c>
      <c r="AN80" s="239">
        <f>SUMPRODUCT(LEN($AD80:$AD83)-LEN(SUBSTITUTE($AD80:$AD83,"S", "")))</f>
        <v>0</v>
      </c>
      <c r="AO80" s="230">
        <f>SUMPRODUCT(LEN($AC80:$AC83)-LEN(SUBSTITUTE($AC80:$AC83,"S", "")))</f>
        <v>0</v>
      </c>
      <c r="AP80" s="233">
        <f>SUMPRODUCT(LEN($M80:$S83)-LEN(SUBSTITUTE($M80:$S83,"F", "")))</f>
        <v>0</v>
      </c>
      <c r="AQ80" s="239">
        <f>SUMPRODUCT(LEN($AD80:$AD83)-LEN(SUBSTITUTE($AD80:$AD83,"F", "")))</f>
        <v>0</v>
      </c>
      <c r="AR80" s="230">
        <f>SUMPRODUCT(LEN($AC80:$AC83)-LEN(SUBSTITUTE($AC80:$AC83,"F", "")))</f>
        <v>0</v>
      </c>
      <c r="AS80" s="233">
        <f>SUMPRODUCT(LEN($M80:$S83)-LEN(SUBSTITUTE($M80:$S83,"G", "")))</f>
        <v>0</v>
      </c>
      <c r="AT80" s="239">
        <f>SUMPRODUCT(LEN($AD80:$AD83)-LEN(SUBSTITUTE($AD80:$AD83,"G", "")))</f>
        <v>0</v>
      </c>
      <c r="AU80" s="230">
        <f>SUMPRODUCT(LEN($AC80:$AC83)-LEN(SUBSTITUTE($AC80:$AC83,"G", "")))</f>
        <v>0</v>
      </c>
      <c r="AV80" s="233">
        <f>SUMPRODUCT(LEN($L80:$S83)-LEN(SUBSTITUTE($L80:$S83,"M", "")))</f>
        <v>0</v>
      </c>
      <c r="AW80" s="236">
        <f>SUMPRODUCT(LEN($AD80:$AD83)-LEN(SUBSTITUTE($AD80:$AD83,"M", "")))</f>
        <v>0</v>
      </c>
      <c r="AX80" s="230">
        <f>SUMPRODUCT(LEN($AC80:$AC83)-LEN(SUBSTITUTE($AC80:$AC83,"M", "")))</f>
        <v>0</v>
      </c>
      <c r="AY80" s="291">
        <f>SUMPRODUCT(LEN($AE80:$AE83)-LEN(SUBSTITUTE($AE80:$AE83,"S", "")))</f>
        <v>0</v>
      </c>
      <c r="AZ80" s="227">
        <f>SUMPRODUCT(LEN($AE80:$AE83)-LEN(SUBSTITUTE($AE80:$AE83,"F", "")))</f>
        <v>0</v>
      </c>
      <c r="BA80" s="227">
        <f>SUMPRODUCT(LEN($AE80:$AE83)-LEN(SUBSTITUTE($AE80:$AE83,"G", "")))</f>
        <v>0</v>
      </c>
      <c r="BB80" s="294">
        <f>SUMPRODUCT(LEN($AE80:$AE83)-LEN(SUBSTITUTE($AE80:$AE83,"M", "")))</f>
        <v>0</v>
      </c>
    </row>
    <row r="81" spans="2:62" ht="28.15" customHeight="1" thickBot="1" x14ac:dyDescent="0.25">
      <c r="B81" s="30"/>
      <c r="C81" s="243"/>
      <c r="D81" s="36"/>
      <c r="E81" s="111"/>
      <c r="F81" s="111"/>
      <c r="G81" s="110"/>
      <c r="H81" s="224"/>
      <c r="I81" s="247"/>
      <c r="J81" s="247"/>
      <c r="K81" s="247"/>
      <c r="L81" s="33" t="s">
        <v>123</v>
      </c>
      <c r="M81" s="32" t="s">
        <v>113</v>
      </c>
      <c r="N81" s="33" t="s">
        <v>122</v>
      </c>
      <c r="O81" s="32" t="s">
        <v>121</v>
      </c>
      <c r="P81" s="33" t="s">
        <v>120</v>
      </c>
      <c r="Q81" s="32"/>
      <c r="R81" s="33" t="s">
        <v>119</v>
      </c>
      <c r="S81" s="32"/>
      <c r="T81" s="33" t="s">
        <v>118</v>
      </c>
      <c r="U81" s="32"/>
      <c r="V81" s="33" t="s">
        <v>117</v>
      </c>
      <c r="W81" s="32"/>
      <c r="X81" s="33" t="s">
        <v>116</v>
      </c>
      <c r="Y81" s="32"/>
      <c r="Z81" s="33" t="s">
        <v>115</v>
      </c>
      <c r="AA81" s="32"/>
      <c r="AB81" s="31"/>
      <c r="AC81" s="32"/>
      <c r="AD81" s="31"/>
      <c r="AE81" s="23"/>
      <c r="AF81" s="251"/>
      <c r="AG81" s="251"/>
      <c r="AH81" s="22"/>
      <c r="AI81" s="11"/>
      <c r="AJ81" s="234"/>
      <c r="AK81" s="240"/>
      <c r="AL81" s="231"/>
      <c r="AM81" s="234"/>
      <c r="AN81" s="240"/>
      <c r="AO81" s="231"/>
      <c r="AP81" s="234"/>
      <c r="AQ81" s="240"/>
      <c r="AR81" s="231"/>
      <c r="AS81" s="234"/>
      <c r="AT81" s="240"/>
      <c r="AU81" s="231"/>
      <c r="AV81" s="234"/>
      <c r="AW81" s="237"/>
      <c r="AX81" s="231"/>
      <c r="AY81" s="292"/>
      <c r="AZ81" s="228"/>
      <c r="BA81" s="228"/>
      <c r="BB81" s="295"/>
    </row>
    <row r="82" spans="2:62" ht="28.15" customHeight="1" x14ac:dyDescent="0.2">
      <c r="B82" s="30"/>
      <c r="C82" s="244"/>
      <c r="D82" s="29"/>
      <c r="E82" s="109"/>
      <c r="F82" s="109"/>
      <c r="G82" s="108"/>
      <c r="H82" s="225"/>
      <c r="I82" s="248"/>
      <c r="J82" s="248"/>
      <c r="K82" s="248"/>
      <c r="L82" s="26" t="s">
        <v>114</v>
      </c>
      <c r="M82" s="25" t="s">
        <v>175</v>
      </c>
      <c r="N82" s="26" t="s">
        <v>112</v>
      </c>
      <c r="O82" s="25" t="s">
        <v>121</v>
      </c>
      <c r="P82" s="26" t="s">
        <v>111</v>
      </c>
      <c r="Q82" s="25"/>
      <c r="R82" s="26" t="s">
        <v>110</v>
      </c>
      <c r="S82" s="25"/>
      <c r="T82" s="26" t="s">
        <v>109</v>
      </c>
      <c r="U82" s="25"/>
      <c r="V82" s="26" t="s">
        <v>108</v>
      </c>
      <c r="W82" s="25"/>
      <c r="X82" s="26" t="s">
        <v>107</v>
      </c>
      <c r="Y82" s="25"/>
      <c r="Z82" s="26" t="s">
        <v>106</v>
      </c>
      <c r="AA82" s="25"/>
      <c r="AB82" s="24"/>
      <c r="AC82" s="25"/>
      <c r="AD82" s="24"/>
      <c r="AE82" s="23"/>
      <c r="AF82" s="251"/>
      <c r="AG82" s="251"/>
      <c r="AH82" s="22"/>
      <c r="AI82" s="11"/>
      <c r="AJ82" s="234"/>
      <c r="AK82" s="240"/>
      <c r="AL82" s="231"/>
      <c r="AM82" s="234"/>
      <c r="AN82" s="240"/>
      <c r="AO82" s="231"/>
      <c r="AP82" s="234"/>
      <c r="AQ82" s="240"/>
      <c r="AR82" s="231"/>
      <c r="AS82" s="234"/>
      <c r="AT82" s="240"/>
      <c r="AU82" s="231"/>
      <c r="AV82" s="234"/>
      <c r="AW82" s="237"/>
      <c r="AX82" s="231"/>
      <c r="AY82" s="292"/>
      <c r="AZ82" s="228"/>
      <c r="BA82" s="228"/>
      <c r="BB82" s="295"/>
    </row>
    <row r="83" spans="2:62" ht="28.15" customHeight="1" thickBot="1" x14ac:dyDescent="0.25">
      <c r="B83" s="21"/>
      <c r="C83" s="245"/>
      <c r="D83" s="20"/>
      <c r="E83" s="117"/>
      <c r="F83" s="117"/>
      <c r="G83" s="116"/>
      <c r="H83" s="226"/>
      <c r="I83" s="249"/>
      <c r="J83" s="249"/>
      <c r="K83" s="249"/>
      <c r="L83" s="17" t="s">
        <v>105</v>
      </c>
      <c r="M83" s="15" t="s">
        <v>104</v>
      </c>
      <c r="N83" s="17" t="s">
        <v>103</v>
      </c>
      <c r="O83" s="15"/>
      <c r="P83" s="17" t="s">
        <v>102</v>
      </c>
      <c r="Q83" s="15"/>
      <c r="R83" s="17" t="s">
        <v>101</v>
      </c>
      <c r="S83" s="15"/>
      <c r="T83" s="17">
        <v>20</v>
      </c>
      <c r="U83" s="15"/>
      <c r="V83" s="17" t="s">
        <v>100</v>
      </c>
      <c r="W83" s="15"/>
      <c r="X83" s="17" t="s">
        <v>99</v>
      </c>
      <c r="Y83" s="15"/>
      <c r="Z83" s="17" t="s">
        <v>98</v>
      </c>
      <c r="AA83" s="15"/>
      <c r="AB83" s="16"/>
      <c r="AC83" s="15"/>
      <c r="AD83" s="14"/>
      <c r="AE83" s="13"/>
      <c r="AF83" s="252"/>
      <c r="AG83" s="252"/>
      <c r="AH83" s="12"/>
      <c r="AI83" s="11"/>
      <c r="AJ83" s="235"/>
      <c r="AK83" s="241"/>
      <c r="AL83" s="232"/>
      <c r="AM83" s="235"/>
      <c r="AN83" s="241"/>
      <c r="AO83" s="232"/>
      <c r="AP83" s="235"/>
      <c r="AQ83" s="241"/>
      <c r="AR83" s="232"/>
      <c r="AS83" s="235"/>
      <c r="AT83" s="241"/>
      <c r="AU83" s="232"/>
      <c r="AV83" s="235"/>
      <c r="AW83" s="238"/>
      <c r="AX83" s="232"/>
      <c r="AY83" s="293"/>
      <c r="AZ83" s="229"/>
      <c r="BA83" s="229"/>
      <c r="BB83" s="296"/>
    </row>
    <row r="84" spans="2:62" ht="85.9" customHeight="1" thickTop="1" thickBot="1" x14ac:dyDescent="0.35">
      <c r="B84" s="105" t="s">
        <v>174</v>
      </c>
      <c r="C84" s="95" t="s">
        <v>173</v>
      </c>
      <c r="D84" s="100" t="s">
        <v>172</v>
      </c>
      <c r="E84" s="104" t="s">
        <v>171</v>
      </c>
      <c r="F84" s="103"/>
      <c r="G84" s="102"/>
      <c r="H84" s="101" t="s">
        <v>170</v>
      </c>
      <c r="I84" s="100" t="s">
        <v>96</v>
      </c>
      <c r="J84" s="100" t="s">
        <v>169</v>
      </c>
      <c r="K84" s="100" t="s">
        <v>97</v>
      </c>
      <c r="L84" s="256" t="s">
        <v>168</v>
      </c>
      <c r="M84" s="262"/>
      <c r="N84" s="256" t="s">
        <v>167</v>
      </c>
      <c r="O84" s="262"/>
      <c r="P84" s="256" t="s">
        <v>167</v>
      </c>
      <c r="Q84" s="257"/>
      <c r="R84" s="256" t="s">
        <v>167</v>
      </c>
      <c r="S84" s="257"/>
      <c r="T84" s="256" t="s">
        <v>167</v>
      </c>
      <c r="U84" s="257"/>
      <c r="V84" s="256" t="s">
        <v>167</v>
      </c>
      <c r="W84" s="257"/>
      <c r="X84" s="256" t="s">
        <v>167</v>
      </c>
      <c r="Y84" s="257"/>
      <c r="Z84" s="256" t="s">
        <v>167</v>
      </c>
      <c r="AA84" s="257"/>
      <c r="AB84" s="261" t="s">
        <v>166</v>
      </c>
      <c r="AC84" s="257"/>
      <c r="AD84" s="101" t="s">
        <v>165</v>
      </c>
      <c r="AE84" s="101" t="s">
        <v>164</v>
      </c>
      <c r="AF84" s="100" t="s">
        <v>163</v>
      </c>
      <c r="AG84" s="100" t="s">
        <v>162</v>
      </c>
      <c r="AH84" s="99" t="s">
        <v>161</v>
      </c>
      <c r="AI84" s="98"/>
      <c r="AJ84" s="96" t="s">
        <v>160</v>
      </c>
      <c r="AK84" s="95" t="s">
        <v>159</v>
      </c>
      <c r="AL84" s="94" t="s">
        <v>158</v>
      </c>
      <c r="AM84" s="96" t="s">
        <v>157</v>
      </c>
      <c r="AN84" s="95" t="s">
        <v>156</v>
      </c>
      <c r="AO84" s="94" t="s">
        <v>155</v>
      </c>
      <c r="AP84" s="96" t="s">
        <v>154</v>
      </c>
      <c r="AQ84" s="95" t="s">
        <v>153</v>
      </c>
      <c r="AR84" s="97" t="s">
        <v>152</v>
      </c>
      <c r="AS84" s="96" t="s">
        <v>151</v>
      </c>
      <c r="AT84" s="95" t="s">
        <v>150</v>
      </c>
      <c r="AU84" s="94" t="s">
        <v>149</v>
      </c>
      <c r="AV84" s="96" t="s">
        <v>148</v>
      </c>
      <c r="AW84" s="95" t="s">
        <v>147</v>
      </c>
      <c r="AX84" s="94" t="s">
        <v>146</v>
      </c>
      <c r="AY84" s="93" t="s">
        <v>145</v>
      </c>
      <c r="AZ84" s="92" t="s">
        <v>144</v>
      </c>
      <c r="BA84" s="92" t="s">
        <v>143</v>
      </c>
      <c r="BB84" s="91" t="s">
        <v>142</v>
      </c>
    </row>
    <row r="85" spans="2:62" ht="48" customHeight="1" thickBot="1" x14ac:dyDescent="0.3">
      <c r="B85" s="90" t="s">
        <v>250</v>
      </c>
      <c r="C85" s="89"/>
      <c r="D85" s="88">
        <v>165</v>
      </c>
      <c r="E85" s="258"/>
      <c r="F85" s="259"/>
      <c r="G85" s="260"/>
      <c r="H85" s="87" t="s">
        <v>140</v>
      </c>
      <c r="I85" s="86"/>
      <c r="J85" s="86"/>
      <c r="K85" s="85"/>
      <c r="L85" s="84"/>
      <c r="M85" s="81"/>
      <c r="N85" s="84"/>
      <c r="O85" s="81"/>
      <c r="P85" s="84"/>
      <c r="Q85" s="81"/>
      <c r="R85" s="84"/>
      <c r="S85" s="81"/>
      <c r="T85" s="84"/>
      <c r="U85" s="81"/>
      <c r="V85" s="84"/>
      <c r="W85" s="81"/>
      <c r="X85" s="84"/>
      <c r="Y85" s="81"/>
      <c r="Z85" s="84"/>
      <c r="AA85" s="83"/>
      <c r="AB85" s="82" t="s">
        <v>139</v>
      </c>
      <c r="AC85" s="81"/>
      <c r="AD85" s="81"/>
      <c r="AE85" s="81"/>
      <c r="AF85" s="80"/>
      <c r="AG85" s="80"/>
      <c r="AH85" s="60"/>
      <c r="AI85" s="79" t="s">
        <v>138</v>
      </c>
      <c r="AJ85" s="78">
        <f t="shared" ref="AJ85:BB85" si="10">SUM(AJ87:AJ98)</f>
        <v>10</v>
      </c>
      <c r="AK85" s="77">
        <f t="shared" si="10"/>
        <v>0</v>
      </c>
      <c r="AL85" s="76">
        <f t="shared" si="10"/>
        <v>0</v>
      </c>
      <c r="AM85" s="78">
        <f t="shared" si="10"/>
        <v>15</v>
      </c>
      <c r="AN85" s="77">
        <f t="shared" si="10"/>
        <v>1</v>
      </c>
      <c r="AO85" s="76">
        <f t="shared" si="10"/>
        <v>0</v>
      </c>
      <c r="AP85" s="78">
        <f t="shared" si="10"/>
        <v>0</v>
      </c>
      <c r="AQ85" s="77">
        <f t="shared" si="10"/>
        <v>0</v>
      </c>
      <c r="AR85" s="76">
        <f t="shared" si="10"/>
        <v>0</v>
      </c>
      <c r="AS85" s="78">
        <f t="shared" si="10"/>
        <v>0</v>
      </c>
      <c r="AT85" s="77">
        <f t="shared" si="10"/>
        <v>0</v>
      </c>
      <c r="AU85" s="76">
        <f t="shared" si="10"/>
        <v>0</v>
      </c>
      <c r="AV85" s="78">
        <f t="shared" si="10"/>
        <v>0</v>
      </c>
      <c r="AW85" s="77">
        <f t="shared" si="10"/>
        <v>0</v>
      </c>
      <c r="AX85" s="76">
        <f t="shared" si="10"/>
        <v>0</v>
      </c>
      <c r="AY85" s="75">
        <f t="shared" si="10"/>
        <v>0</v>
      </c>
      <c r="AZ85" s="74">
        <f t="shared" si="10"/>
        <v>0</v>
      </c>
      <c r="BA85" s="74">
        <f t="shared" si="10"/>
        <v>0</v>
      </c>
      <c r="BB85" s="73">
        <f t="shared" si="10"/>
        <v>0</v>
      </c>
      <c r="BC85" s="72" t="s">
        <v>137</v>
      </c>
      <c r="BF85" s="5">
        <f>SUM(AJ85:AL85)/$BG$5</f>
        <v>3.3333333333333335</v>
      </c>
      <c r="BG85" s="5">
        <f>SUM(AM85:AO85,AY85)/$BG$5</f>
        <v>5.333333333333333</v>
      </c>
      <c r="BH85" s="5">
        <f>SUM(AP85:AR85,AZ85)/$BG$5</f>
        <v>0</v>
      </c>
      <c r="BI85" s="5">
        <f>SUM(AS85:AU85,BA85)/$BG$5</f>
        <v>0</v>
      </c>
      <c r="BJ85" s="5">
        <f>SUM(AV85:AX85,BB85)/$BG$5</f>
        <v>0</v>
      </c>
    </row>
    <row r="86" spans="2:62" ht="48" customHeight="1" thickBot="1" x14ac:dyDescent="0.3">
      <c r="B86" s="71"/>
      <c r="C86" s="70"/>
      <c r="D86" s="69"/>
      <c r="E86" s="68"/>
      <c r="F86" s="68"/>
      <c r="G86" s="67"/>
      <c r="H86" s="66"/>
      <c r="I86" s="64"/>
      <c r="J86" s="64"/>
      <c r="K86" s="65"/>
      <c r="L86" s="64"/>
      <c r="M86" s="62"/>
      <c r="N86" s="64"/>
      <c r="O86" s="62"/>
      <c r="P86" s="64"/>
      <c r="Q86" s="62"/>
      <c r="R86" s="64"/>
      <c r="S86" s="62"/>
      <c r="T86" s="64"/>
      <c r="U86" s="62"/>
      <c r="V86" s="64"/>
      <c r="W86" s="62"/>
      <c r="X86" s="64"/>
      <c r="Y86" s="62"/>
      <c r="Z86" s="64"/>
      <c r="AA86" s="62"/>
      <c r="AB86" s="63"/>
      <c r="AC86" s="62"/>
      <c r="AD86" s="62"/>
      <c r="AE86" s="62"/>
      <c r="AF86" s="61"/>
      <c r="AG86" s="61"/>
      <c r="AH86" s="60"/>
      <c r="AI86" s="59" t="s">
        <v>136</v>
      </c>
      <c r="AJ86" s="58">
        <f t="shared" ref="AJ86:BB86" si="11">AJ85/3</f>
        <v>3.3333333333333335</v>
      </c>
      <c r="AK86" s="57">
        <f t="shared" si="11"/>
        <v>0</v>
      </c>
      <c r="AL86" s="56">
        <f t="shared" si="11"/>
        <v>0</v>
      </c>
      <c r="AM86" s="58">
        <f t="shared" si="11"/>
        <v>5</v>
      </c>
      <c r="AN86" s="57">
        <f t="shared" si="11"/>
        <v>0.33333333333333331</v>
      </c>
      <c r="AO86" s="56">
        <f t="shared" si="11"/>
        <v>0</v>
      </c>
      <c r="AP86" s="58">
        <f t="shared" si="11"/>
        <v>0</v>
      </c>
      <c r="AQ86" s="57">
        <f t="shared" si="11"/>
        <v>0</v>
      </c>
      <c r="AR86" s="56">
        <f t="shared" si="11"/>
        <v>0</v>
      </c>
      <c r="AS86" s="58">
        <f t="shared" si="11"/>
        <v>0</v>
      </c>
      <c r="AT86" s="57">
        <f t="shared" si="11"/>
        <v>0</v>
      </c>
      <c r="AU86" s="56">
        <f t="shared" si="11"/>
        <v>0</v>
      </c>
      <c r="AV86" s="58">
        <f t="shared" si="11"/>
        <v>0</v>
      </c>
      <c r="AW86" s="57">
        <f t="shared" si="11"/>
        <v>0</v>
      </c>
      <c r="AX86" s="56">
        <f t="shared" si="11"/>
        <v>0</v>
      </c>
      <c r="AY86" s="55">
        <f t="shared" si="11"/>
        <v>0</v>
      </c>
      <c r="AZ86" s="54">
        <f t="shared" si="11"/>
        <v>0</v>
      </c>
      <c r="BA86" s="54">
        <f t="shared" si="11"/>
        <v>0</v>
      </c>
      <c r="BB86" s="53">
        <f t="shared" si="11"/>
        <v>0</v>
      </c>
      <c r="BC86" s="52" t="s">
        <v>135</v>
      </c>
    </row>
    <row r="87" spans="2:62" ht="28.15" customHeight="1" x14ac:dyDescent="0.2">
      <c r="B87" s="30"/>
      <c r="C87" s="242">
        <v>1</v>
      </c>
      <c r="D87" s="44"/>
      <c r="E87" s="113"/>
      <c r="F87" s="113"/>
      <c r="G87" s="112"/>
      <c r="H87" s="223" t="s">
        <v>134</v>
      </c>
      <c r="I87" s="246">
        <v>32</v>
      </c>
      <c r="J87" s="246">
        <v>13</v>
      </c>
      <c r="K87" s="246">
        <v>7</v>
      </c>
      <c r="L87" s="41" t="s">
        <v>133</v>
      </c>
      <c r="M87" s="40" t="s">
        <v>132</v>
      </c>
      <c r="N87" s="41" t="s">
        <v>131</v>
      </c>
      <c r="O87" s="40" t="s">
        <v>121</v>
      </c>
      <c r="P87" s="41" t="s">
        <v>130</v>
      </c>
      <c r="Q87" s="40"/>
      <c r="R87" s="41" t="s">
        <v>129</v>
      </c>
      <c r="S87" s="40"/>
      <c r="T87" s="41" t="s">
        <v>128</v>
      </c>
      <c r="U87" s="40"/>
      <c r="V87" s="41" t="s">
        <v>127</v>
      </c>
      <c r="W87" s="40"/>
      <c r="X87" s="41" t="s">
        <v>126</v>
      </c>
      <c r="Y87" s="40"/>
      <c r="Z87" s="41" t="s">
        <v>125</v>
      </c>
      <c r="AA87" s="40"/>
      <c r="AB87" s="39"/>
      <c r="AC87" s="40"/>
      <c r="AD87" s="39" t="s">
        <v>121</v>
      </c>
      <c r="AE87" s="38"/>
      <c r="AF87" s="250"/>
      <c r="AG87" s="250"/>
      <c r="AH87" s="37"/>
      <c r="AI87" s="11"/>
      <c r="AJ87" s="233">
        <f>SUMPRODUCT(LEN($M87:$S90)-LEN(SUBSTITUTE($M87:$S90,"A", "")))</f>
        <v>4</v>
      </c>
      <c r="AK87" s="239">
        <f>SUMPRODUCT(LEN($AD87:$AD90)-LEN(SUBSTITUTE($AD87:$AD90,"A", "")))</f>
        <v>0</v>
      </c>
      <c r="AL87" s="230">
        <f>SUMPRODUCT(LEN($AC87:$AC90)-LEN(SUBSTITUTE($AC87:$AC90,"A", "")))</f>
        <v>0</v>
      </c>
      <c r="AM87" s="233">
        <f>SUMPRODUCT(LEN($M87:$S90)-LEN(SUBSTITUTE($M87:$S90,"S", "")))</f>
        <v>6</v>
      </c>
      <c r="AN87" s="239">
        <f>SUMPRODUCT(LEN($AD87:$AD90)-LEN(SUBSTITUTE($AD87:$AD90,"S", "")))</f>
        <v>1</v>
      </c>
      <c r="AO87" s="230">
        <f>SUMPRODUCT(LEN($AC87:$AC90)-LEN(SUBSTITUTE($AC87:$AC90,"S", "")))</f>
        <v>0</v>
      </c>
      <c r="AP87" s="233">
        <f>SUMPRODUCT(LEN($M87:$S90)-LEN(SUBSTITUTE($M87:$S90,"F", "")))</f>
        <v>0</v>
      </c>
      <c r="AQ87" s="239">
        <f>SUMPRODUCT(LEN($AD87:$AD90)-LEN(SUBSTITUTE($AD87:$AD90,"F", "")))</f>
        <v>0</v>
      </c>
      <c r="AR87" s="230">
        <f>SUMPRODUCT(LEN($AC87:$AC90)-LEN(SUBSTITUTE($AC87:$AC90,"F", "")))</f>
        <v>0</v>
      </c>
      <c r="AS87" s="233">
        <f>SUMPRODUCT(LEN($M87:$S90)-LEN(SUBSTITUTE($M87:$S90,"G", "")))</f>
        <v>0</v>
      </c>
      <c r="AT87" s="239">
        <f>SUMPRODUCT(LEN($AD87:$AD90)-LEN(SUBSTITUTE($AD87:$AD90,"G", "")))</f>
        <v>0</v>
      </c>
      <c r="AU87" s="230">
        <f>SUMPRODUCT(LEN($AC87:$AC90)-LEN(SUBSTITUTE($AC87:$AC90,"G", "")))</f>
        <v>0</v>
      </c>
      <c r="AV87" s="233">
        <f>SUMPRODUCT(LEN($L87:$S90)-LEN(SUBSTITUTE($L87:$S90,"M", "")))</f>
        <v>0</v>
      </c>
      <c r="AW87" s="236">
        <f>SUMPRODUCT(LEN($AD87:$AD90)-LEN(SUBSTITUTE($AD87:$AD90,"M", "")))</f>
        <v>0</v>
      </c>
      <c r="AX87" s="230">
        <f>SUMPRODUCT(LEN($AC87:$AC90)-LEN(SUBSTITUTE($AC87:$AC90,"M", "")))</f>
        <v>0</v>
      </c>
      <c r="AY87" s="291">
        <f>SUMPRODUCT(LEN($AE87:$AE90)-LEN(SUBSTITUTE($AE87:$AE90,"S", "")))</f>
        <v>0</v>
      </c>
      <c r="AZ87" s="227">
        <f>SUMPRODUCT(LEN($AE87:$AE90)-LEN(SUBSTITUTE($AE87:$AE90,"F", "")))</f>
        <v>0</v>
      </c>
      <c r="BA87" s="227">
        <f>SUMPRODUCT(LEN($AE87:$AE90)-LEN(SUBSTITUTE($AE87:$AE90,"G", "")))</f>
        <v>0</v>
      </c>
      <c r="BB87" s="294">
        <f>SUMPRODUCT(LEN($AE87:$AE90)-LEN(SUBSTITUTE($AE87:$AE90,"M", "")))</f>
        <v>0</v>
      </c>
    </row>
    <row r="88" spans="2:62" ht="28.15" customHeight="1" thickBot="1" x14ac:dyDescent="0.25">
      <c r="B88" s="30"/>
      <c r="C88" s="243"/>
      <c r="D88" s="36"/>
      <c r="E88" s="111"/>
      <c r="F88" s="111"/>
      <c r="G88" s="110"/>
      <c r="H88" s="224"/>
      <c r="I88" s="247"/>
      <c r="J88" s="247"/>
      <c r="K88" s="247"/>
      <c r="L88" s="33" t="s">
        <v>123</v>
      </c>
      <c r="M88" s="32" t="s">
        <v>175</v>
      </c>
      <c r="N88" s="33" t="s">
        <v>122</v>
      </c>
      <c r="O88" s="32" t="s">
        <v>121</v>
      </c>
      <c r="P88" s="33" t="s">
        <v>120</v>
      </c>
      <c r="Q88" s="32"/>
      <c r="R88" s="33" t="s">
        <v>119</v>
      </c>
      <c r="S88" s="32"/>
      <c r="T88" s="33" t="s">
        <v>118</v>
      </c>
      <c r="U88" s="32"/>
      <c r="V88" s="33" t="s">
        <v>117</v>
      </c>
      <c r="W88" s="32"/>
      <c r="X88" s="33" t="s">
        <v>116</v>
      </c>
      <c r="Y88" s="32"/>
      <c r="Z88" s="33" t="s">
        <v>115</v>
      </c>
      <c r="AA88" s="32"/>
      <c r="AB88" s="31"/>
      <c r="AC88" s="32"/>
      <c r="AD88" s="31"/>
      <c r="AE88" s="23"/>
      <c r="AF88" s="251"/>
      <c r="AG88" s="251"/>
      <c r="AH88" s="22"/>
      <c r="AI88" s="11"/>
      <c r="AJ88" s="234"/>
      <c r="AK88" s="240"/>
      <c r="AL88" s="231"/>
      <c r="AM88" s="234"/>
      <c r="AN88" s="240"/>
      <c r="AO88" s="231"/>
      <c r="AP88" s="234"/>
      <c r="AQ88" s="240"/>
      <c r="AR88" s="231"/>
      <c r="AS88" s="234"/>
      <c r="AT88" s="240"/>
      <c r="AU88" s="231"/>
      <c r="AV88" s="234"/>
      <c r="AW88" s="237"/>
      <c r="AX88" s="231"/>
      <c r="AY88" s="292"/>
      <c r="AZ88" s="228"/>
      <c r="BA88" s="228"/>
      <c r="BB88" s="295"/>
    </row>
    <row r="89" spans="2:62" ht="28.15" customHeight="1" x14ac:dyDescent="0.2">
      <c r="B89" s="30"/>
      <c r="C89" s="244"/>
      <c r="D89" s="29"/>
      <c r="E89" s="109"/>
      <c r="F89" s="109"/>
      <c r="G89" s="108"/>
      <c r="H89" s="225">
        <v>165</v>
      </c>
      <c r="I89" s="248"/>
      <c r="J89" s="248"/>
      <c r="K89" s="248"/>
      <c r="L89" s="26" t="s">
        <v>114</v>
      </c>
      <c r="M89" s="25" t="s">
        <v>113</v>
      </c>
      <c r="N89" s="26" t="s">
        <v>112</v>
      </c>
      <c r="O89" s="25"/>
      <c r="P89" s="26" t="s">
        <v>111</v>
      </c>
      <c r="Q89" s="25"/>
      <c r="R89" s="26" t="s">
        <v>110</v>
      </c>
      <c r="S89" s="25"/>
      <c r="T89" s="26" t="s">
        <v>109</v>
      </c>
      <c r="U89" s="25"/>
      <c r="V89" s="26" t="s">
        <v>108</v>
      </c>
      <c r="W89" s="25"/>
      <c r="X89" s="26" t="s">
        <v>107</v>
      </c>
      <c r="Y89" s="25"/>
      <c r="Z89" s="26" t="s">
        <v>106</v>
      </c>
      <c r="AA89" s="25"/>
      <c r="AB89" s="24"/>
      <c r="AC89" s="25"/>
      <c r="AD89" s="24"/>
      <c r="AE89" s="23"/>
      <c r="AF89" s="251"/>
      <c r="AG89" s="251"/>
      <c r="AH89" s="22"/>
      <c r="AI89" s="11"/>
      <c r="AJ89" s="234"/>
      <c r="AK89" s="240"/>
      <c r="AL89" s="231"/>
      <c r="AM89" s="234"/>
      <c r="AN89" s="240"/>
      <c r="AO89" s="231"/>
      <c r="AP89" s="234"/>
      <c r="AQ89" s="240"/>
      <c r="AR89" s="231"/>
      <c r="AS89" s="234"/>
      <c r="AT89" s="240"/>
      <c r="AU89" s="231"/>
      <c r="AV89" s="234"/>
      <c r="AW89" s="237"/>
      <c r="AX89" s="231"/>
      <c r="AY89" s="292"/>
      <c r="AZ89" s="228"/>
      <c r="BA89" s="228"/>
      <c r="BB89" s="295"/>
    </row>
    <row r="90" spans="2:62" ht="28.15" customHeight="1" thickBot="1" x14ac:dyDescent="0.25">
      <c r="B90" s="30"/>
      <c r="C90" s="253"/>
      <c r="D90" s="51"/>
      <c r="E90" s="115"/>
      <c r="F90" s="115"/>
      <c r="G90" s="114"/>
      <c r="H90" s="226"/>
      <c r="I90" s="254"/>
      <c r="J90" s="254"/>
      <c r="K90" s="254"/>
      <c r="L90" s="48" t="s">
        <v>105</v>
      </c>
      <c r="M90" s="47" t="s">
        <v>124</v>
      </c>
      <c r="N90" s="48" t="s">
        <v>103</v>
      </c>
      <c r="O90" s="47"/>
      <c r="P90" s="48" t="s">
        <v>102</v>
      </c>
      <c r="Q90" s="47"/>
      <c r="R90" s="48" t="s">
        <v>101</v>
      </c>
      <c r="S90" s="47"/>
      <c r="T90" s="48">
        <v>20</v>
      </c>
      <c r="U90" s="47"/>
      <c r="V90" s="48" t="s">
        <v>100</v>
      </c>
      <c r="W90" s="47"/>
      <c r="X90" s="48" t="s">
        <v>99</v>
      </c>
      <c r="Y90" s="47"/>
      <c r="Z90" s="48" t="s">
        <v>98</v>
      </c>
      <c r="AA90" s="47"/>
      <c r="AB90" s="16"/>
      <c r="AC90" s="47"/>
      <c r="AD90" s="16"/>
      <c r="AE90" s="46"/>
      <c r="AF90" s="255"/>
      <c r="AG90" s="255"/>
      <c r="AH90" s="45"/>
      <c r="AI90" s="11"/>
      <c r="AJ90" s="235"/>
      <c r="AK90" s="241"/>
      <c r="AL90" s="232"/>
      <c r="AM90" s="235"/>
      <c r="AN90" s="241"/>
      <c r="AO90" s="232"/>
      <c r="AP90" s="235"/>
      <c r="AQ90" s="241"/>
      <c r="AR90" s="232"/>
      <c r="AS90" s="235"/>
      <c r="AT90" s="241"/>
      <c r="AU90" s="232"/>
      <c r="AV90" s="235"/>
      <c r="AW90" s="238"/>
      <c r="AX90" s="232"/>
      <c r="AY90" s="293"/>
      <c r="AZ90" s="229"/>
      <c r="BA90" s="229"/>
      <c r="BB90" s="296"/>
    </row>
    <row r="91" spans="2:62" ht="28.15" customHeight="1" x14ac:dyDescent="0.2">
      <c r="B91" s="30"/>
      <c r="C91" s="242">
        <v>2</v>
      </c>
      <c r="D91" s="44"/>
      <c r="E91" s="113"/>
      <c r="F91" s="113"/>
      <c r="G91" s="112"/>
      <c r="H91" s="223"/>
      <c r="I91" s="246">
        <v>27</v>
      </c>
      <c r="J91" s="246">
        <v>11</v>
      </c>
      <c r="K91" s="246">
        <v>7</v>
      </c>
      <c r="L91" s="41" t="s">
        <v>133</v>
      </c>
      <c r="M91" s="40" t="s">
        <v>124</v>
      </c>
      <c r="N91" s="41" t="s">
        <v>131</v>
      </c>
      <c r="O91" s="40"/>
      <c r="P91" s="41" t="s">
        <v>130</v>
      </c>
      <c r="Q91" s="40"/>
      <c r="R91" s="41" t="s">
        <v>129</v>
      </c>
      <c r="S91" s="40"/>
      <c r="T91" s="41" t="s">
        <v>128</v>
      </c>
      <c r="U91" s="40"/>
      <c r="V91" s="41" t="s">
        <v>127</v>
      </c>
      <c r="W91" s="40"/>
      <c r="X91" s="41" t="s">
        <v>126</v>
      </c>
      <c r="Y91" s="40"/>
      <c r="Z91" s="41" t="s">
        <v>125</v>
      </c>
      <c r="AA91" s="40"/>
      <c r="AB91" s="39"/>
      <c r="AC91" s="40"/>
      <c r="AD91" s="39"/>
      <c r="AE91" s="38"/>
      <c r="AF91" s="250"/>
      <c r="AG91" s="250"/>
      <c r="AH91" s="37"/>
      <c r="AI91" s="11"/>
      <c r="AJ91" s="233">
        <f>SUMPRODUCT(LEN($M91:$S94)-LEN(SUBSTITUTE($M91:$S94,"A", "")))</f>
        <v>1</v>
      </c>
      <c r="AK91" s="239">
        <f>SUMPRODUCT(LEN($AD91:$AD94)-LEN(SUBSTITUTE($AD91:$AD94,"A", "")))</f>
        <v>0</v>
      </c>
      <c r="AL91" s="230">
        <f>SUMPRODUCT(LEN($AC91:$AC94)-LEN(SUBSTITUTE($AC91:$AC94,"A", "")))</f>
        <v>0</v>
      </c>
      <c r="AM91" s="233">
        <f>SUMPRODUCT(LEN($M91:$S94)-LEN(SUBSTITUTE($M91:$S94,"S", "")))</f>
        <v>4</v>
      </c>
      <c r="AN91" s="239">
        <f>SUMPRODUCT(LEN($AD91:$AD94)-LEN(SUBSTITUTE($AD91:$AD94,"S", "")))</f>
        <v>0</v>
      </c>
      <c r="AO91" s="230">
        <f>SUMPRODUCT(LEN($AC91:$AC94)-LEN(SUBSTITUTE($AC91:$AC94,"S", "")))</f>
        <v>0</v>
      </c>
      <c r="AP91" s="233">
        <f>SUMPRODUCT(LEN($M91:$S94)-LEN(SUBSTITUTE($M91:$S94,"F", "")))</f>
        <v>0</v>
      </c>
      <c r="AQ91" s="239">
        <f>SUMPRODUCT(LEN($AD91:$AD94)-LEN(SUBSTITUTE($AD91:$AD94,"F", "")))</f>
        <v>0</v>
      </c>
      <c r="AR91" s="230">
        <f>SUMPRODUCT(LEN($AC91:$AC94)-LEN(SUBSTITUTE($AC91:$AC94,"F", "")))</f>
        <v>0</v>
      </c>
      <c r="AS91" s="233">
        <f>SUMPRODUCT(LEN($M91:$S94)-LEN(SUBSTITUTE($M91:$S94,"G", "")))</f>
        <v>0</v>
      </c>
      <c r="AT91" s="239">
        <f>SUMPRODUCT(LEN($AD91:$AD94)-LEN(SUBSTITUTE($AD91:$AD94,"G", "")))</f>
        <v>0</v>
      </c>
      <c r="AU91" s="230">
        <f>SUMPRODUCT(LEN($AC91:$AC94)-LEN(SUBSTITUTE($AC91:$AC94,"G", "")))</f>
        <v>0</v>
      </c>
      <c r="AV91" s="233">
        <f>SUMPRODUCT(LEN($L91:$S94)-LEN(SUBSTITUTE($L91:$S94,"M", "")))</f>
        <v>0</v>
      </c>
      <c r="AW91" s="236">
        <f>SUMPRODUCT(LEN($AD91:$AD94)-LEN(SUBSTITUTE($AD91:$AD94,"M", "")))</f>
        <v>0</v>
      </c>
      <c r="AX91" s="230">
        <f>SUMPRODUCT(LEN($AC91:$AC94)-LEN(SUBSTITUTE($AC91:$AC94,"M", "")))</f>
        <v>0</v>
      </c>
      <c r="AY91" s="291">
        <f>SUMPRODUCT(LEN($AE91:$AE94)-LEN(SUBSTITUTE($AE91:$AE94,"S", "")))</f>
        <v>0</v>
      </c>
      <c r="AZ91" s="227">
        <f>SUMPRODUCT(LEN($AE91:$AE94)-LEN(SUBSTITUTE($AE91:$AE94,"F", "")))</f>
        <v>0</v>
      </c>
      <c r="BA91" s="227">
        <f>SUMPRODUCT(LEN($AE91:$AE94)-LEN(SUBSTITUTE($AE91:$AE94,"G", "")))</f>
        <v>0</v>
      </c>
      <c r="BB91" s="294">
        <f>SUMPRODUCT(LEN($AE91:$AE94)-LEN(SUBSTITUTE($AE91:$AE94,"M", "")))</f>
        <v>0</v>
      </c>
    </row>
    <row r="92" spans="2:62" ht="28.15" customHeight="1" thickBot="1" x14ac:dyDescent="0.25">
      <c r="B92" s="30"/>
      <c r="C92" s="243"/>
      <c r="D92" s="36"/>
      <c r="E92" s="111"/>
      <c r="F92" s="111"/>
      <c r="G92" s="110"/>
      <c r="H92" s="224"/>
      <c r="I92" s="247"/>
      <c r="J92" s="247"/>
      <c r="K92" s="247"/>
      <c r="L92" s="33" t="s">
        <v>123</v>
      </c>
      <c r="M92" s="32" t="s">
        <v>121</v>
      </c>
      <c r="N92" s="33" t="s">
        <v>122</v>
      </c>
      <c r="O92" s="32"/>
      <c r="P92" s="33" t="s">
        <v>120</v>
      </c>
      <c r="Q92" s="32"/>
      <c r="R92" s="33" t="s">
        <v>119</v>
      </c>
      <c r="S92" s="32"/>
      <c r="T92" s="33" t="s">
        <v>118</v>
      </c>
      <c r="U92" s="32"/>
      <c r="V92" s="33" t="s">
        <v>117</v>
      </c>
      <c r="W92" s="32"/>
      <c r="X92" s="33" t="s">
        <v>116</v>
      </c>
      <c r="Y92" s="32"/>
      <c r="Z92" s="33" t="s">
        <v>115</v>
      </c>
      <c r="AA92" s="32"/>
      <c r="AB92" s="31"/>
      <c r="AC92" s="32"/>
      <c r="AD92" s="31"/>
      <c r="AE92" s="23"/>
      <c r="AF92" s="251"/>
      <c r="AG92" s="251"/>
      <c r="AH92" s="22"/>
      <c r="AI92" s="11"/>
      <c r="AJ92" s="234"/>
      <c r="AK92" s="240"/>
      <c r="AL92" s="231"/>
      <c r="AM92" s="234"/>
      <c r="AN92" s="240"/>
      <c r="AO92" s="231"/>
      <c r="AP92" s="234"/>
      <c r="AQ92" s="240"/>
      <c r="AR92" s="231"/>
      <c r="AS92" s="234"/>
      <c r="AT92" s="240"/>
      <c r="AU92" s="231"/>
      <c r="AV92" s="234"/>
      <c r="AW92" s="237"/>
      <c r="AX92" s="231"/>
      <c r="AY92" s="292"/>
      <c r="AZ92" s="228"/>
      <c r="BA92" s="228"/>
      <c r="BB92" s="295"/>
    </row>
    <row r="93" spans="2:62" ht="28.15" customHeight="1" x14ac:dyDescent="0.2">
      <c r="B93" s="30"/>
      <c r="C93" s="244"/>
      <c r="D93" s="29"/>
      <c r="E93" s="109"/>
      <c r="F93" s="109"/>
      <c r="G93" s="108"/>
      <c r="H93" s="225"/>
      <c r="I93" s="248"/>
      <c r="J93" s="248"/>
      <c r="K93" s="248"/>
      <c r="L93" s="26" t="s">
        <v>114</v>
      </c>
      <c r="M93" s="25" t="s">
        <v>121</v>
      </c>
      <c r="N93" s="26" t="s">
        <v>112</v>
      </c>
      <c r="O93" s="25"/>
      <c r="P93" s="26" t="s">
        <v>111</v>
      </c>
      <c r="Q93" s="25"/>
      <c r="R93" s="26" t="s">
        <v>110</v>
      </c>
      <c r="S93" s="25"/>
      <c r="T93" s="26" t="s">
        <v>109</v>
      </c>
      <c r="U93" s="25"/>
      <c r="V93" s="26" t="s">
        <v>108</v>
      </c>
      <c r="W93" s="25"/>
      <c r="X93" s="26" t="s">
        <v>107</v>
      </c>
      <c r="Y93" s="25"/>
      <c r="Z93" s="26" t="s">
        <v>106</v>
      </c>
      <c r="AA93" s="25"/>
      <c r="AB93" s="24"/>
      <c r="AC93" s="25"/>
      <c r="AD93" s="24"/>
      <c r="AE93" s="23"/>
      <c r="AF93" s="251"/>
      <c r="AG93" s="251"/>
      <c r="AH93" s="22"/>
      <c r="AI93" s="11"/>
      <c r="AJ93" s="234"/>
      <c r="AK93" s="240"/>
      <c r="AL93" s="231"/>
      <c r="AM93" s="234"/>
      <c r="AN93" s="240"/>
      <c r="AO93" s="231"/>
      <c r="AP93" s="234"/>
      <c r="AQ93" s="240"/>
      <c r="AR93" s="231"/>
      <c r="AS93" s="234"/>
      <c r="AT93" s="240"/>
      <c r="AU93" s="231"/>
      <c r="AV93" s="234"/>
      <c r="AW93" s="237"/>
      <c r="AX93" s="231"/>
      <c r="AY93" s="292"/>
      <c r="AZ93" s="228"/>
      <c r="BA93" s="228"/>
      <c r="BB93" s="295"/>
    </row>
    <row r="94" spans="2:62" ht="28.15" customHeight="1" thickBot="1" x14ac:dyDescent="0.25">
      <c r="B94" s="30"/>
      <c r="C94" s="253"/>
      <c r="D94" s="51"/>
      <c r="E94" s="115"/>
      <c r="F94" s="115"/>
      <c r="G94" s="114"/>
      <c r="H94" s="226"/>
      <c r="I94" s="254"/>
      <c r="J94" s="254"/>
      <c r="K94" s="254"/>
      <c r="L94" s="48" t="s">
        <v>105</v>
      </c>
      <c r="M94" s="47" t="s">
        <v>121</v>
      </c>
      <c r="N94" s="48" t="s">
        <v>103</v>
      </c>
      <c r="O94" s="47"/>
      <c r="P94" s="48" t="s">
        <v>102</v>
      </c>
      <c r="Q94" s="47"/>
      <c r="R94" s="48" t="s">
        <v>101</v>
      </c>
      <c r="S94" s="47"/>
      <c r="T94" s="48">
        <v>20</v>
      </c>
      <c r="U94" s="47"/>
      <c r="V94" s="48" t="s">
        <v>100</v>
      </c>
      <c r="W94" s="47"/>
      <c r="X94" s="48" t="s">
        <v>99</v>
      </c>
      <c r="Y94" s="47"/>
      <c r="Z94" s="48" t="s">
        <v>98</v>
      </c>
      <c r="AA94" s="47"/>
      <c r="AB94" s="16"/>
      <c r="AC94" s="47"/>
      <c r="AD94" s="16"/>
      <c r="AE94" s="46"/>
      <c r="AF94" s="255"/>
      <c r="AG94" s="255"/>
      <c r="AH94" s="45"/>
      <c r="AI94" s="11"/>
      <c r="AJ94" s="235"/>
      <c r="AK94" s="241"/>
      <c r="AL94" s="232"/>
      <c r="AM94" s="235"/>
      <c r="AN94" s="241"/>
      <c r="AO94" s="232"/>
      <c r="AP94" s="235"/>
      <c r="AQ94" s="241"/>
      <c r="AR94" s="232"/>
      <c r="AS94" s="235"/>
      <c r="AT94" s="241"/>
      <c r="AU94" s="232"/>
      <c r="AV94" s="235"/>
      <c r="AW94" s="238"/>
      <c r="AX94" s="232"/>
      <c r="AY94" s="293"/>
      <c r="AZ94" s="229"/>
      <c r="BA94" s="229"/>
      <c r="BB94" s="296"/>
    </row>
    <row r="95" spans="2:62" ht="28.15" customHeight="1" x14ac:dyDescent="0.2">
      <c r="B95" s="30"/>
      <c r="C95" s="242">
        <v>3</v>
      </c>
      <c r="D95" s="44"/>
      <c r="E95" s="113"/>
      <c r="F95" s="113"/>
      <c r="G95" s="112"/>
      <c r="H95" s="223"/>
      <c r="I95" s="246">
        <v>36</v>
      </c>
      <c r="J95" s="246">
        <v>13</v>
      </c>
      <c r="K95" s="246">
        <v>6</v>
      </c>
      <c r="L95" s="41" t="s">
        <v>133</v>
      </c>
      <c r="M95" s="40" t="s">
        <v>132</v>
      </c>
      <c r="N95" s="41" t="s">
        <v>131</v>
      </c>
      <c r="O95" s="40" t="s">
        <v>104</v>
      </c>
      <c r="P95" s="41" t="s">
        <v>130</v>
      </c>
      <c r="Q95" s="40"/>
      <c r="R95" s="41" t="s">
        <v>129</v>
      </c>
      <c r="S95" s="40"/>
      <c r="T95" s="41" t="s">
        <v>128</v>
      </c>
      <c r="U95" s="40"/>
      <c r="V95" s="41" t="s">
        <v>127</v>
      </c>
      <c r="W95" s="40"/>
      <c r="X95" s="41" t="s">
        <v>126</v>
      </c>
      <c r="Y95" s="40"/>
      <c r="Z95" s="41" t="s">
        <v>125</v>
      </c>
      <c r="AA95" s="40"/>
      <c r="AB95" s="39"/>
      <c r="AC95" s="40"/>
      <c r="AD95" s="39"/>
      <c r="AE95" s="38"/>
      <c r="AF95" s="250"/>
      <c r="AG95" s="250"/>
      <c r="AH95" s="37"/>
      <c r="AI95" s="11"/>
      <c r="AJ95" s="233">
        <f>SUMPRODUCT(LEN($M95:$S98)-LEN(SUBSTITUTE($M95:$S98,"A", "")))</f>
        <v>5</v>
      </c>
      <c r="AK95" s="239">
        <f>SUMPRODUCT(LEN($AD95:$AD98)-LEN(SUBSTITUTE($AD95:$AD98,"A", "")))</f>
        <v>0</v>
      </c>
      <c r="AL95" s="230">
        <f>SUMPRODUCT(LEN($AC95:$AC98)-LEN(SUBSTITUTE($AC95:$AC98,"A", "")))</f>
        <v>0</v>
      </c>
      <c r="AM95" s="233">
        <f>SUMPRODUCT(LEN($M95:$S98)-LEN(SUBSTITUTE($M95:$S98,"S", "")))</f>
        <v>5</v>
      </c>
      <c r="AN95" s="239">
        <f>SUMPRODUCT(LEN($AD95:$AD98)-LEN(SUBSTITUTE($AD95:$AD98,"S", "")))</f>
        <v>0</v>
      </c>
      <c r="AO95" s="230">
        <f>SUMPRODUCT(LEN($AC95:$AC98)-LEN(SUBSTITUTE($AC95:$AC98,"S", "")))</f>
        <v>0</v>
      </c>
      <c r="AP95" s="233">
        <f>SUMPRODUCT(LEN($M95:$S98)-LEN(SUBSTITUTE($M95:$S98,"F", "")))</f>
        <v>0</v>
      </c>
      <c r="AQ95" s="239">
        <f>SUMPRODUCT(LEN($AD95:$AD98)-LEN(SUBSTITUTE($AD95:$AD98,"F", "")))</f>
        <v>0</v>
      </c>
      <c r="AR95" s="230">
        <f>SUMPRODUCT(LEN($AC95:$AC98)-LEN(SUBSTITUTE($AC95:$AC98,"F", "")))</f>
        <v>0</v>
      </c>
      <c r="AS95" s="233">
        <f>SUMPRODUCT(LEN($M95:$S98)-LEN(SUBSTITUTE($M95:$S98,"G", "")))</f>
        <v>0</v>
      </c>
      <c r="AT95" s="239">
        <f>SUMPRODUCT(LEN($AD95:$AD98)-LEN(SUBSTITUTE($AD95:$AD98,"G", "")))</f>
        <v>0</v>
      </c>
      <c r="AU95" s="230">
        <f>SUMPRODUCT(LEN($AC95:$AC98)-LEN(SUBSTITUTE($AC95:$AC98,"G", "")))</f>
        <v>0</v>
      </c>
      <c r="AV95" s="233">
        <f>SUMPRODUCT(LEN($L95:$S98)-LEN(SUBSTITUTE($L95:$S98,"M", "")))</f>
        <v>0</v>
      </c>
      <c r="AW95" s="236">
        <f>SUMPRODUCT(LEN($AD95:$AD98)-LEN(SUBSTITUTE($AD95:$AD98,"M", "")))</f>
        <v>0</v>
      </c>
      <c r="AX95" s="230">
        <f>SUMPRODUCT(LEN($AC95:$AC98)-LEN(SUBSTITUTE($AC95:$AC98,"M", "")))</f>
        <v>0</v>
      </c>
      <c r="AY95" s="291">
        <f>SUMPRODUCT(LEN($AE95:$AE98)-LEN(SUBSTITUTE($AE95:$AE98,"S", "")))</f>
        <v>0</v>
      </c>
      <c r="AZ95" s="227">
        <f>SUMPRODUCT(LEN($AE95:$AE98)-LEN(SUBSTITUTE($AE95:$AE98,"F", "")))</f>
        <v>0</v>
      </c>
      <c r="BA95" s="227">
        <f>SUMPRODUCT(LEN($AE95:$AE98)-LEN(SUBSTITUTE($AE95:$AE98,"G", "")))</f>
        <v>0</v>
      </c>
      <c r="BB95" s="294">
        <f>SUMPRODUCT(LEN($AE95:$AE98)-LEN(SUBSTITUTE($AE95:$AE98,"M", "")))</f>
        <v>0</v>
      </c>
    </row>
    <row r="96" spans="2:62" ht="28.15" customHeight="1" thickBot="1" x14ac:dyDescent="0.25">
      <c r="B96" s="30"/>
      <c r="C96" s="243"/>
      <c r="D96" s="36"/>
      <c r="E96" s="111"/>
      <c r="F96" s="111"/>
      <c r="G96" s="110"/>
      <c r="H96" s="224"/>
      <c r="I96" s="247"/>
      <c r="J96" s="247"/>
      <c r="K96" s="247"/>
      <c r="L96" s="33" t="s">
        <v>123</v>
      </c>
      <c r="M96" s="32" t="s">
        <v>113</v>
      </c>
      <c r="N96" s="33" t="s">
        <v>122</v>
      </c>
      <c r="O96" s="32" t="s">
        <v>121</v>
      </c>
      <c r="P96" s="33" t="s">
        <v>120</v>
      </c>
      <c r="Q96" s="32"/>
      <c r="R96" s="33" t="s">
        <v>119</v>
      </c>
      <c r="S96" s="32"/>
      <c r="T96" s="33" t="s">
        <v>118</v>
      </c>
      <c r="U96" s="32"/>
      <c r="V96" s="33" t="s">
        <v>117</v>
      </c>
      <c r="W96" s="32"/>
      <c r="X96" s="33" t="s">
        <v>116</v>
      </c>
      <c r="Y96" s="32"/>
      <c r="Z96" s="33" t="s">
        <v>115</v>
      </c>
      <c r="AA96" s="32"/>
      <c r="AB96" s="31"/>
      <c r="AC96" s="32"/>
      <c r="AD96" s="31"/>
      <c r="AE96" s="23"/>
      <c r="AF96" s="251"/>
      <c r="AG96" s="251"/>
      <c r="AH96" s="22"/>
      <c r="AI96" s="11"/>
      <c r="AJ96" s="234"/>
      <c r="AK96" s="240"/>
      <c r="AL96" s="231"/>
      <c r="AM96" s="234"/>
      <c r="AN96" s="240"/>
      <c r="AO96" s="231"/>
      <c r="AP96" s="234"/>
      <c r="AQ96" s="240"/>
      <c r="AR96" s="231"/>
      <c r="AS96" s="234"/>
      <c r="AT96" s="240"/>
      <c r="AU96" s="231"/>
      <c r="AV96" s="234"/>
      <c r="AW96" s="237"/>
      <c r="AX96" s="231"/>
      <c r="AY96" s="292"/>
      <c r="AZ96" s="228"/>
      <c r="BA96" s="228"/>
      <c r="BB96" s="295"/>
    </row>
    <row r="97" spans="2:62" ht="28.15" customHeight="1" x14ac:dyDescent="0.2">
      <c r="B97" s="30"/>
      <c r="C97" s="244"/>
      <c r="D97" s="29"/>
      <c r="E97" s="109"/>
      <c r="F97" s="109"/>
      <c r="G97" s="108"/>
      <c r="H97" s="225"/>
      <c r="I97" s="248"/>
      <c r="J97" s="248"/>
      <c r="K97" s="248"/>
      <c r="L97" s="26" t="s">
        <v>114</v>
      </c>
      <c r="M97" s="25" t="s">
        <v>175</v>
      </c>
      <c r="N97" s="26" t="s">
        <v>112</v>
      </c>
      <c r="O97" s="25" t="s">
        <v>121</v>
      </c>
      <c r="P97" s="26" t="s">
        <v>111</v>
      </c>
      <c r="Q97" s="25"/>
      <c r="R97" s="26" t="s">
        <v>110</v>
      </c>
      <c r="S97" s="25"/>
      <c r="T97" s="26" t="s">
        <v>109</v>
      </c>
      <c r="U97" s="25"/>
      <c r="V97" s="26" t="s">
        <v>108</v>
      </c>
      <c r="W97" s="25"/>
      <c r="X97" s="26" t="s">
        <v>107</v>
      </c>
      <c r="Y97" s="25"/>
      <c r="Z97" s="26" t="s">
        <v>106</v>
      </c>
      <c r="AA97" s="25"/>
      <c r="AB97" s="24"/>
      <c r="AC97" s="25"/>
      <c r="AD97" s="24"/>
      <c r="AE97" s="23"/>
      <c r="AF97" s="251"/>
      <c r="AG97" s="251"/>
      <c r="AH97" s="22"/>
      <c r="AI97" s="11"/>
      <c r="AJ97" s="234"/>
      <c r="AK97" s="240"/>
      <c r="AL97" s="231"/>
      <c r="AM97" s="234"/>
      <c r="AN97" s="240"/>
      <c r="AO97" s="231"/>
      <c r="AP97" s="234"/>
      <c r="AQ97" s="240"/>
      <c r="AR97" s="231"/>
      <c r="AS97" s="234"/>
      <c r="AT97" s="240"/>
      <c r="AU97" s="231"/>
      <c r="AV97" s="234"/>
      <c r="AW97" s="237"/>
      <c r="AX97" s="231"/>
      <c r="AY97" s="292"/>
      <c r="AZ97" s="228"/>
      <c r="BA97" s="228"/>
      <c r="BB97" s="295"/>
    </row>
    <row r="98" spans="2:62" ht="28.15" customHeight="1" thickBot="1" x14ac:dyDescent="0.25">
      <c r="B98" s="21"/>
      <c r="C98" s="245"/>
      <c r="D98" s="20"/>
      <c r="E98" s="117"/>
      <c r="F98" s="117"/>
      <c r="G98" s="116"/>
      <c r="H98" s="226"/>
      <c r="I98" s="249"/>
      <c r="J98" s="249"/>
      <c r="K98" s="249"/>
      <c r="L98" s="17" t="s">
        <v>105</v>
      </c>
      <c r="M98" s="15" t="s">
        <v>104</v>
      </c>
      <c r="N98" s="17" t="s">
        <v>103</v>
      </c>
      <c r="O98" s="15"/>
      <c r="P98" s="17" t="s">
        <v>102</v>
      </c>
      <c r="Q98" s="15"/>
      <c r="R98" s="17" t="s">
        <v>101</v>
      </c>
      <c r="S98" s="15"/>
      <c r="T98" s="17">
        <v>20</v>
      </c>
      <c r="U98" s="15"/>
      <c r="V98" s="17" t="s">
        <v>100</v>
      </c>
      <c r="W98" s="15"/>
      <c r="X98" s="17" t="s">
        <v>99</v>
      </c>
      <c r="Y98" s="15"/>
      <c r="Z98" s="17" t="s">
        <v>98</v>
      </c>
      <c r="AA98" s="15"/>
      <c r="AB98" s="16"/>
      <c r="AC98" s="15"/>
      <c r="AD98" s="14"/>
      <c r="AE98" s="13"/>
      <c r="AF98" s="252"/>
      <c r="AG98" s="252"/>
      <c r="AH98" s="12"/>
      <c r="AI98" s="11"/>
      <c r="AJ98" s="235"/>
      <c r="AK98" s="241"/>
      <c r="AL98" s="232"/>
      <c r="AM98" s="235"/>
      <c r="AN98" s="241"/>
      <c r="AO98" s="232"/>
      <c r="AP98" s="235"/>
      <c r="AQ98" s="241"/>
      <c r="AR98" s="232"/>
      <c r="AS98" s="235"/>
      <c r="AT98" s="241"/>
      <c r="AU98" s="232"/>
      <c r="AV98" s="235"/>
      <c r="AW98" s="238"/>
      <c r="AX98" s="232"/>
      <c r="AY98" s="293"/>
      <c r="AZ98" s="229"/>
      <c r="BA98" s="229"/>
      <c r="BB98" s="296"/>
    </row>
    <row r="99" spans="2:62" ht="85.9" customHeight="1" thickTop="1" thickBot="1" x14ac:dyDescent="0.35">
      <c r="B99" s="105" t="s">
        <v>174</v>
      </c>
      <c r="C99" s="95" t="s">
        <v>173</v>
      </c>
      <c r="D99" s="100" t="s">
        <v>172</v>
      </c>
      <c r="E99" s="104" t="s">
        <v>171</v>
      </c>
      <c r="F99" s="103"/>
      <c r="G99" s="102"/>
      <c r="H99" s="101" t="s">
        <v>170</v>
      </c>
      <c r="I99" s="100" t="s">
        <v>96</v>
      </c>
      <c r="J99" s="100" t="s">
        <v>169</v>
      </c>
      <c r="K99" s="100" t="s">
        <v>97</v>
      </c>
      <c r="L99" s="256" t="s">
        <v>168</v>
      </c>
      <c r="M99" s="262"/>
      <c r="N99" s="256" t="s">
        <v>167</v>
      </c>
      <c r="O99" s="262"/>
      <c r="P99" s="256" t="s">
        <v>167</v>
      </c>
      <c r="Q99" s="257"/>
      <c r="R99" s="256" t="s">
        <v>167</v>
      </c>
      <c r="S99" s="257"/>
      <c r="T99" s="256" t="s">
        <v>167</v>
      </c>
      <c r="U99" s="257"/>
      <c r="V99" s="256" t="s">
        <v>167</v>
      </c>
      <c r="W99" s="257"/>
      <c r="X99" s="256" t="s">
        <v>167</v>
      </c>
      <c r="Y99" s="257"/>
      <c r="Z99" s="256" t="s">
        <v>167</v>
      </c>
      <c r="AA99" s="257"/>
      <c r="AB99" s="261" t="s">
        <v>166</v>
      </c>
      <c r="AC99" s="257"/>
      <c r="AD99" s="101" t="s">
        <v>165</v>
      </c>
      <c r="AE99" s="101" t="s">
        <v>164</v>
      </c>
      <c r="AF99" s="100" t="s">
        <v>163</v>
      </c>
      <c r="AG99" s="100" t="s">
        <v>162</v>
      </c>
      <c r="AH99" s="99" t="s">
        <v>161</v>
      </c>
      <c r="AI99" s="98"/>
      <c r="AJ99" s="96" t="s">
        <v>160</v>
      </c>
      <c r="AK99" s="95" t="s">
        <v>159</v>
      </c>
      <c r="AL99" s="94" t="s">
        <v>158</v>
      </c>
      <c r="AM99" s="96" t="s">
        <v>157</v>
      </c>
      <c r="AN99" s="95" t="s">
        <v>156</v>
      </c>
      <c r="AO99" s="94" t="s">
        <v>155</v>
      </c>
      <c r="AP99" s="96" t="s">
        <v>154</v>
      </c>
      <c r="AQ99" s="95" t="s">
        <v>153</v>
      </c>
      <c r="AR99" s="97" t="s">
        <v>152</v>
      </c>
      <c r="AS99" s="96" t="s">
        <v>151</v>
      </c>
      <c r="AT99" s="95" t="s">
        <v>150</v>
      </c>
      <c r="AU99" s="94" t="s">
        <v>149</v>
      </c>
      <c r="AV99" s="96" t="s">
        <v>148</v>
      </c>
      <c r="AW99" s="95" t="s">
        <v>147</v>
      </c>
      <c r="AX99" s="94" t="s">
        <v>146</v>
      </c>
      <c r="AY99" s="93" t="s">
        <v>145</v>
      </c>
      <c r="AZ99" s="92" t="s">
        <v>144</v>
      </c>
      <c r="BA99" s="92" t="s">
        <v>143</v>
      </c>
      <c r="BB99" s="91" t="s">
        <v>142</v>
      </c>
    </row>
    <row r="100" spans="2:62" ht="48" thickBot="1" x14ac:dyDescent="0.3">
      <c r="B100" s="90" t="s">
        <v>249</v>
      </c>
      <c r="C100" s="89"/>
      <c r="D100" s="88">
        <v>165</v>
      </c>
      <c r="E100" s="258"/>
      <c r="F100" s="259"/>
      <c r="G100" s="260"/>
      <c r="H100" s="87" t="s">
        <v>140</v>
      </c>
      <c r="I100" s="86"/>
      <c r="J100" s="86"/>
      <c r="K100" s="85"/>
      <c r="L100" s="84"/>
      <c r="M100" s="81"/>
      <c r="N100" s="84"/>
      <c r="O100" s="81"/>
      <c r="P100" s="84"/>
      <c r="Q100" s="81"/>
      <c r="R100" s="84"/>
      <c r="S100" s="81"/>
      <c r="T100" s="84"/>
      <c r="U100" s="81"/>
      <c r="V100" s="84"/>
      <c r="W100" s="81"/>
      <c r="X100" s="84"/>
      <c r="Y100" s="81"/>
      <c r="Z100" s="84"/>
      <c r="AA100" s="83"/>
      <c r="AB100" s="82" t="s">
        <v>139</v>
      </c>
      <c r="AC100" s="81"/>
      <c r="AD100" s="81"/>
      <c r="AE100" s="81"/>
      <c r="AF100" s="80"/>
      <c r="AG100" s="80"/>
      <c r="AH100" s="60"/>
      <c r="AI100" s="79" t="s">
        <v>138</v>
      </c>
      <c r="AJ100" s="78">
        <f t="shared" ref="AJ100:BB100" si="12">SUM(AJ102:AJ113)</f>
        <v>17</v>
      </c>
      <c r="AK100" s="77">
        <f t="shared" si="12"/>
        <v>0</v>
      </c>
      <c r="AL100" s="76">
        <f t="shared" si="12"/>
        <v>0</v>
      </c>
      <c r="AM100" s="78">
        <f t="shared" si="12"/>
        <v>17</v>
      </c>
      <c r="AN100" s="77">
        <f t="shared" si="12"/>
        <v>0</v>
      </c>
      <c r="AO100" s="76">
        <f t="shared" si="12"/>
        <v>0</v>
      </c>
      <c r="AP100" s="78">
        <f t="shared" si="12"/>
        <v>0</v>
      </c>
      <c r="AQ100" s="77">
        <f t="shared" si="12"/>
        <v>0</v>
      </c>
      <c r="AR100" s="76">
        <f t="shared" si="12"/>
        <v>0</v>
      </c>
      <c r="AS100" s="78">
        <f t="shared" si="12"/>
        <v>0</v>
      </c>
      <c r="AT100" s="77">
        <f t="shared" si="12"/>
        <v>0</v>
      </c>
      <c r="AU100" s="76">
        <f t="shared" si="12"/>
        <v>0</v>
      </c>
      <c r="AV100" s="78">
        <f t="shared" si="12"/>
        <v>0</v>
      </c>
      <c r="AW100" s="77">
        <f t="shared" si="12"/>
        <v>0</v>
      </c>
      <c r="AX100" s="76">
        <f t="shared" si="12"/>
        <v>0</v>
      </c>
      <c r="AY100" s="75">
        <f t="shared" si="12"/>
        <v>0</v>
      </c>
      <c r="AZ100" s="74">
        <f t="shared" si="12"/>
        <v>0</v>
      </c>
      <c r="BA100" s="74">
        <f t="shared" si="12"/>
        <v>0</v>
      </c>
      <c r="BB100" s="73">
        <f t="shared" si="12"/>
        <v>0</v>
      </c>
      <c r="BC100" s="72" t="s">
        <v>137</v>
      </c>
      <c r="BF100" s="5">
        <f>SUM(AJ100:AL100)/$BG$5</f>
        <v>5.666666666666667</v>
      </c>
      <c r="BG100" s="5">
        <f>SUM(AM100:AO100,AY100)/$BG$5</f>
        <v>5.666666666666667</v>
      </c>
      <c r="BH100" s="5">
        <f>SUM(AP100:AR100,AZ100)/$BG$5</f>
        <v>0</v>
      </c>
      <c r="BI100" s="5">
        <f>SUM(AS100:AU100,BA100)/$BG$5</f>
        <v>0</v>
      </c>
      <c r="BJ100" s="5">
        <f>SUM(AV100:AX100,BB100)/$BG$5</f>
        <v>0</v>
      </c>
    </row>
    <row r="101" spans="2:62" ht="37.5" thickBot="1" x14ac:dyDescent="0.3">
      <c r="B101" s="71"/>
      <c r="C101" s="70"/>
      <c r="D101" s="69"/>
      <c r="E101" s="68"/>
      <c r="F101" s="68"/>
      <c r="G101" s="67"/>
      <c r="H101" s="66"/>
      <c r="I101" s="64"/>
      <c r="J101" s="64"/>
      <c r="K101" s="65"/>
      <c r="L101" s="64"/>
      <c r="M101" s="62"/>
      <c r="N101" s="64"/>
      <c r="O101" s="62"/>
      <c r="P101" s="64"/>
      <c r="Q101" s="62"/>
      <c r="R101" s="64"/>
      <c r="S101" s="62"/>
      <c r="T101" s="64"/>
      <c r="U101" s="62"/>
      <c r="V101" s="64"/>
      <c r="W101" s="62"/>
      <c r="X101" s="64"/>
      <c r="Y101" s="62"/>
      <c r="Z101" s="64"/>
      <c r="AA101" s="62"/>
      <c r="AB101" s="63"/>
      <c r="AC101" s="62"/>
      <c r="AD101" s="62"/>
      <c r="AE101" s="62"/>
      <c r="AF101" s="61"/>
      <c r="AG101" s="61"/>
      <c r="AH101" s="60"/>
      <c r="AI101" s="59" t="s">
        <v>136</v>
      </c>
      <c r="AJ101" s="58">
        <f t="shared" ref="AJ101:BB101" si="13">AJ100/3</f>
        <v>5.666666666666667</v>
      </c>
      <c r="AK101" s="57">
        <f t="shared" si="13"/>
        <v>0</v>
      </c>
      <c r="AL101" s="56">
        <f t="shared" si="13"/>
        <v>0</v>
      </c>
      <c r="AM101" s="58">
        <f t="shared" si="13"/>
        <v>5.666666666666667</v>
      </c>
      <c r="AN101" s="57">
        <f t="shared" si="13"/>
        <v>0</v>
      </c>
      <c r="AO101" s="56">
        <f t="shared" si="13"/>
        <v>0</v>
      </c>
      <c r="AP101" s="58">
        <f t="shared" si="13"/>
        <v>0</v>
      </c>
      <c r="AQ101" s="57">
        <f t="shared" si="13"/>
        <v>0</v>
      </c>
      <c r="AR101" s="56">
        <f t="shared" si="13"/>
        <v>0</v>
      </c>
      <c r="AS101" s="58">
        <f t="shared" si="13"/>
        <v>0</v>
      </c>
      <c r="AT101" s="57">
        <f t="shared" si="13"/>
        <v>0</v>
      </c>
      <c r="AU101" s="56">
        <f t="shared" si="13"/>
        <v>0</v>
      </c>
      <c r="AV101" s="58">
        <f t="shared" si="13"/>
        <v>0</v>
      </c>
      <c r="AW101" s="57">
        <f t="shared" si="13"/>
        <v>0</v>
      </c>
      <c r="AX101" s="56">
        <f t="shared" si="13"/>
        <v>0</v>
      </c>
      <c r="AY101" s="55">
        <f t="shared" si="13"/>
        <v>0</v>
      </c>
      <c r="AZ101" s="54">
        <f t="shared" si="13"/>
        <v>0</v>
      </c>
      <c r="BA101" s="54">
        <f t="shared" si="13"/>
        <v>0</v>
      </c>
      <c r="BB101" s="53">
        <f t="shared" si="13"/>
        <v>0</v>
      </c>
      <c r="BC101" s="52" t="s">
        <v>135</v>
      </c>
    </row>
    <row r="102" spans="2:62" ht="28.15" customHeight="1" x14ac:dyDescent="0.2">
      <c r="B102" s="30"/>
      <c r="C102" s="242">
        <v>1</v>
      </c>
      <c r="D102" s="44"/>
      <c r="E102" s="113"/>
      <c r="F102" s="113"/>
      <c r="G102" s="112"/>
      <c r="H102" s="223" t="s">
        <v>134</v>
      </c>
      <c r="I102" s="246">
        <v>35</v>
      </c>
      <c r="J102" s="246">
        <v>14</v>
      </c>
      <c r="K102" s="246">
        <v>6</v>
      </c>
      <c r="L102" s="41" t="s">
        <v>133</v>
      </c>
      <c r="M102" s="40" t="s">
        <v>217</v>
      </c>
      <c r="N102" s="41" t="s">
        <v>131</v>
      </c>
      <c r="O102" s="40" t="s">
        <v>132</v>
      </c>
      <c r="P102" s="41" t="s">
        <v>130</v>
      </c>
      <c r="Q102" s="40"/>
      <c r="R102" s="41" t="s">
        <v>129</v>
      </c>
      <c r="S102" s="40"/>
      <c r="T102" s="41" t="s">
        <v>128</v>
      </c>
      <c r="U102" s="40"/>
      <c r="V102" s="41" t="s">
        <v>127</v>
      </c>
      <c r="W102" s="40"/>
      <c r="X102" s="41" t="s">
        <v>126</v>
      </c>
      <c r="Y102" s="40"/>
      <c r="Z102" s="41" t="s">
        <v>125</v>
      </c>
      <c r="AA102" s="40"/>
      <c r="AB102" s="39"/>
      <c r="AC102" s="40"/>
      <c r="AD102" s="39"/>
      <c r="AE102" s="38"/>
      <c r="AF102" s="250"/>
      <c r="AG102" s="250"/>
      <c r="AH102" s="37"/>
      <c r="AI102" s="11"/>
      <c r="AJ102" s="233">
        <f>SUMPRODUCT(LEN($M102:$S105)-LEN(SUBSTITUTE($M102:$S105,"A", "")))</f>
        <v>7</v>
      </c>
      <c r="AK102" s="239">
        <f>SUMPRODUCT(LEN($AD102:$AD105)-LEN(SUBSTITUTE($AD102:$AD105,"A", "")))</f>
        <v>0</v>
      </c>
      <c r="AL102" s="230">
        <f>SUMPRODUCT(LEN($AC102:$AC105)-LEN(SUBSTITUTE($AC102:$AC105,"A", "")))</f>
        <v>0</v>
      </c>
      <c r="AM102" s="233">
        <f>SUMPRODUCT(LEN($M102:$S105)-LEN(SUBSTITUTE($M102:$S105,"S", "")))</f>
        <v>7</v>
      </c>
      <c r="AN102" s="239">
        <f>SUMPRODUCT(LEN($AD102:$AD105)-LEN(SUBSTITUTE($AD102:$AD105,"S", "")))</f>
        <v>0</v>
      </c>
      <c r="AO102" s="230">
        <f>SUMPRODUCT(LEN($AC102:$AC105)-LEN(SUBSTITUTE($AC102:$AC105,"S", "")))</f>
        <v>0</v>
      </c>
      <c r="AP102" s="233">
        <f>SUMPRODUCT(LEN($M102:$S105)-LEN(SUBSTITUTE($M102:$S105,"F", "")))</f>
        <v>0</v>
      </c>
      <c r="AQ102" s="239">
        <f>SUMPRODUCT(LEN($AD102:$AD105)-LEN(SUBSTITUTE($AD102:$AD105,"F", "")))</f>
        <v>0</v>
      </c>
      <c r="AR102" s="230">
        <f>SUMPRODUCT(LEN($AC102:$AC105)-LEN(SUBSTITUTE($AC102:$AC105,"F", "")))</f>
        <v>0</v>
      </c>
      <c r="AS102" s="233">
        <f>SUMPRODUCT(LEN($M102:$S105)-LEN(SUBSTITUTE($M102:$S105,"G", "")))</f>
        <v>0</v>
      </c>
      <c r="AT102" s="239">
        <f>SUMPRODUCT(LEN($AD102:$AD105)-LEN(SUBSTITUTE($AD102:$AD105,"G", "")))</f>
        <v>0</v>
      </c>
      <c r="AU102" s="230">
        <f>SUMPRODUCT(LEN($AC102:$AC105)-LEN(SUBSTITUTE($AC102:$AC105,"G", "")))</f>
        <v>0</v>
      </c>
      <c r="AV102" s="233">
        <f>SUMPRODUCT(LEN($L102:$S105)-LEN(SUBSTITUTE($L102:$S105,"M", "")))</f>
        <v>0</v>
      </c>
      <c r="AW102" s="236">
        <f>SUMPRODUCT(LEN($AD102:$AD105)-LEN(SUBSTITUTE($AD102:$AD105,"M", "")))</f>
        <v>0</v>
      </c>
      <c r="AX102" s="230">
        <f>SUMPRODUCT(LEN($AC102:$AC105)-LEN(SUBSTITUTE($AC102:$AC105,"M", "")))</f>
        <v>0</v>
      </c>
      <c r="AY102" s="291">
        <f>SUMPRODUCT(LEN($AE102:$AE105)-LEN(SUBSTITUTE($AE102:$AE105,"S", "")))</f>
        <v>0</v>
      </c>
      <c r="AZ102" s="227">
        <f>SUMPRODUCT(LEN($AE102:$AE105)-LEN(SUBSTITUTE($AE102:$AE105,"F", "")))</f>
        <v>0</v>
      </c>
      <c r="BA102" s="227">
        <f>SUMPRODUCT(LEN($AE102:$AE105)-LEN(SUBSTITUTE($AE102:$AE105,"G", "")))</f>
        <v>0</v>
      </c>
      <c r="BB102" s="294">
        <f>SUMPRODUCT(LEN($AE102:$AE105)-LEN(SUBSTITUTE($AE102:$AE105,"M", "")))</f>
        <v>0</v>
      </c>
    </row>
    <row r="103" spans="2:62" ht="28.15" customHeight="1" thickBot="1" x14ac:dyDescent="0.25">
      <c r="B103" s="30"/>
      <c r="C103" s="243"/>
      <c r="D103" s="36"/>
      <c r="E103" s="111"/>
      <c r="F103" s="111"/>
      <c r="G103" s="110"/>
      <c r="H103" s="224"/>
      <c r="I103" s="247"/>
      <c r="J103" s="247"/>
      <c r="K103" s="247"/>
      <c r="L103" s="33" t="s">
        <v>123</v>
      </c>
      <c r="M103" s="32" t="s">
        <v>113</v>
      </c>
      <c r="N103" s="33" t="s">
        <v>122</v>
      </c>
      <c r="O103" s="32" t="s">
        <v>121</v>
      </c>
      <c r="P103" s="33" t="s">
        <v>120</v>
      </c>
      <c r="Q103" s="32"/>
      <c r="R103" s="33" t="s">
        <v>119</v>
      </c>
      <c r="S103" s="32"/>
      <c r="T103" s="33" t="s">
        <v>118</v>
      </c>
      <c r="U103" s="32"/>
      <c r="V103" s="33" t="s">
        <v>117</v>
      </c>
      <c r="W103" s="32"/>
      <c r="X103" s="33" t="s">
        <v>116</v>
      </c>
      <c r="Y103" s="32"/>
      <c r="Z103" s="33" t="s">
        <v>115</v>
      </c>
      <c r="AA103" s="32"/>
      <c r="AB103" s="31"/>
      <c r="AC103" s="32"/>
      <c r="AD103" s="31"/>
      <c r="AE103" s="23"/>
      <c r="AF103" s="251"/>
      <c r="AG103" s="251"/>
      <c r="AH103" s="22"/>
      <c r="AI103" s="11"/>
      <c r="AJ103" s="234"/>
      <c r="AK103" s="240"/>
      <c r="AL103" s="231"/>
      <c r="AM103" s="234"/>
      <c r="AN103" s="240"/>
      <c r="AO103" s="231"/>
      <c r="AP103" s="234"/>
      <c r="AQ103" s="240"/>
      <c r="AR103" s="231"/>
      <c r="AS103" s="234"/>
      <c r="AT103" s="240"/>
      <c r="AU103" s="231"/>
      <c r="AV103" s="234"/>
      <c r="AW103" s="237"/>
      <c r="AX103" s="231"/>
      <c r="AY103" s="292"/>
      <c r="AZ103" s="228"/>
      <c r="BA103" s="228"/>
      <c r="BB103" s="295"/>
    </row>
    <row r="104" spans="2:62" ht="28.15" customHeight="1" x14ac:dyDescent="0.2">
      <c r="B104" s="30"/>
      <c r="C104" s="244"/>
      <c r="D104" s="29"/>
      <c r="E104" s="109"/>
      <c r="F104" s="109"/>
      <c r="G104" s="108"/>
      <c r="H104" s="225">
        <v>165</v>
      </c>
      <c r="I104" s="248"/>
      <c r="J104" s="248"/>
      <c r="K104" s="248"/>
      <c r="L104" s="26" t="s">
        <v>114</v>
      </c>
      <c r="M104" s="25" t="s">
        <v>132</v>
      </c>
      <c r="N104" s="26" t="s">
        <v>112</v>
      </c>
      <c r="O104" s="25" t="s">
        <v>121</v>
      </c>
      <c r="P104" s="26" t="s">
        <v>111</v>
      </c>
      <c r="Q104" s="25"/>
      <c r="R104" s="26" t="s">
        <v>110</v>
      </c>
      <c r="S104" s="25"/>
      <c r="T104" s="26" t="s">
        <v>109</v>
      </c>
      <c r="U104" s="25"/>
      <c r="V104" s="26" t="s">
        <v>108</v>
      </c>
      <c r="W104" s="25"/>
      <c r="X104" s="26" t="s">
        <v>107</v>
      </c>
      <c r="Y104" s="25"/>
      <c r="Z104" s="26" t="s">
        <v>106</v>
      </c>
      <c r="AA104" s="25"/>
      <c r="AB104" s="24"/>
      <c r="AC104" s="25"/>
      <c r="AD104" s="24"/>
      <c r="AE104" s="23"/>
      <c r="AF104" s="251"/>
      <c r="AG104" s="251"/>
      <c r="AH104" s="22"/>
      <c r="AI104" s="11"/>
      <c r="AJ104" s="234"/>
      <c r="AK104" s="240"/>
      <c r="AL104" s="231"/>
      <c r="AM104" s="234"/>
      <c r="AN104" s="240"/>
      <c r="AO104" s="231"/>
      <c r="AP104" s="234"/>
      <c r="AQ104" s="240"/>
      <c r="AR104" s="231"/>
      <c r="AS104" s="234"/>
      <c r="AT104" s="240"/>
      <c r="AU104" s="231"/>
      <c r="AV104" s="234"/>
      <c r="AW104" s="237"/>
      <c r="AX104" s="231"/>
      <c r="AY104" s="292"/>
      <c r="AZ104" s="228"/>
      <c r="BA104" s="228"/>
      <c r="BB104" s="295"/>
    </row>
    <row r="105" spans="2:62" ht="28.15" customHeight="1" thickBot="1" x14ac:dyDescent="0.25">
      <c r="B105" s="30"/>
      <c r="C105" s="253"/>
      <c r="D105" s="51"/>
      <c r="E105" s="115"/>
      <c r="F105" s="115"/>
      <c r="G105" s="114"/>
      <c r="H105" s="226"/>
      <c r="I105" s="254"/>
      <c r="J105" s="254"/>
      <c r="K105" s="254"/>
      <c r="L105" s="48" t="s">
        <v>105</v>
      </c>
      <c r="M105" s="47" t="s">
        <v>175</v>
      </c>
      <c r="N105" s="48" t="s">
        <v>103</v>
      </c>
      <c r="O105" s="47" t="s">
        <v>121</v>
      </c>
      <c r="P105" s="48" t="s">
        <v>102</v>
      </c>
      <c r="Q105" s="47"/>
      <c r="R105" s="48" t="s">
        <v>101</v>
      </c>
      <c r="S105" s="47"/>
      <c r="T105" s="48">
        <v>20</v>
      </c>
      <c r="U105" s="47"/>
      <c r="V105" s="48" t="s">
        <v>100</v>
      </c>
      <c r="W105" s="47"/>
      <c r="X105" s="48" t="s">
        <v>99</v>
      </c>
      <c r="Y105" s="47"/>
      <c r="Z105" s="48" t="s">
        <v>98</v>
      </c>
      <c r="AA105" s="47"/>
      <c r="AB105" s="16"/>
      <c r="AC105" s="47"/>
      <c r="AD105" s="16"/>
      <c r="AE105" s="46"/>
      <c r="AF105" s="255"/>
      <c r="AG105" s="255"/>
      <c r="AH105" s="45"/>
      <c r="AI105" s="11"/>
      <c r="AJ105" s="235"/>
      <c r="AK105" s="241"/>
      <c r="AL105" s="232"/>
      <c r="AM105" s="235"/>
      <c r="AN105" s="241"/>
      <c r="AO105" s="232"/>
      <c r="AP105" s="235"/>
      <c r="AQ105" s="241"/>
      <c r="AR105" s="232"/>
      <c r="AS105" s="235"/>
      <c r="AT105" s="241"/>
      <c r="AU105" s="232"/>
      <c r="AV105" s="235"/>
      <c r="AW105" s="238"/>
      <c r="AX105" s="232"/>
      <c r="AY105" s="293"/>
      <c r="AZ105" s="229"/>
      <c r="BA105" s="229"/>
      <c r="BB105" s="296"/>
    </row>
    <row r="106" spans="2:62" ht="28.15" customHeight="1" x14ac:dyDescent="0.2">
      <c r="B106" s="30"/>
      <c r="C106" s="242">
        <v>2</v>
      </c>
      <c r="D106" s="44"/>
      <c r="E106" s="113"/>
      <c r="F106" s="113"/>
      <c r="G106" s="112"/>
      <c r="H106" s="223"/>
      <c r="I106" s="246">
        <v>34</v>
      </c>
      <c r="J106" s="246">
        <v>13</v>
      </c>
      <c r="K106" s="246">
        <v>6</v>
      </c>
      <c r="L106" s="41" t="s">
        <v>133</v>
      </c>
      <c r="M106" s="40" t="s">
        <v>124</v>
      </c>
      <c r="N106" s="41" t="s">
        <v>131</v>
      </c>
      <c r="O106" s="40" t="s">
        <v>121</v>
      </c>
      <c r="P106" s="41" t="s">
        <v>130</v>
      </c>
      <c r="Q106" s="40"/>
      <c r="R106" s="41" t="s">
        <v>129</v>
      </c>
      <c r="S106" s="40"/>
      <c r="T106" s="41" t="s">
        <v>128</v>
      </c>
      <c r="U106" s="40"/>
      <c r="V106" s="41" t="s">
        <v>127</v>
      </c>
      <c r="W106" s="40"/>
      <c r="X106" s="41" t="s">
        <v>126</v>
      </c>
      <c r="Y106" s="40"/>
      <c r="Z106" s="41" t="s">
        <v>125</v>
      </c>
      <c r="AA106" s="40"/>
      <c r="AB106" s="39"/>
      <c r="AC106" s="40"/>
      <c r="AD106" s="39"/>
      <c r="AE106" s="38"/>
      <c r="AF106" s="250"/>
      <c r="AG106" s="250"/>
      <c r="AH106" s="37"/>
      <c r="AI106" s="11"/>
      <c r="AJ106" s="233">
        <f>SUMPRODUCT(LEN($M106:$S109)-LEN(SUBSTITUTE($M106:$S109,"A", "")))</f>
        <v>3</v>
      </c>
      <c r="AK106" s="239">
        <f>SUMPRODUCT(LEN($AD106:$AD109)-LEN(SUBSTITUTE($AD106:$AD109,"A", "")))</f>
        <v>0</v>
      </c>
      <c r="AL106" s="230">
        <f>SUMPRODUCT(LEN($AC106:$AC109)-LEN(SUBSTITUTE($AC106:$AC109,"A", "")))</f>
        <v>0</v>
      </c>
      <c r="AM106" s="233">
        <f>SUMPRODUCT(LEN($M106:$S109)-LEN(SUBSTITUTE($M106:$S109,"S", "")))</f>
        <v>8</v>
      </c>
      <c r="AN106" s="239">
        <f>SUMPRODUCT(LEN($AD106:$AD109)-LEN(SUBSTITUTE($AD106:$AD109,"S", "")))</f>
        <v>0</v>
      </c>
      <c r="AO106" s="230">
        <f>SUMPRODUCT(LEN($AC106:$AC109)-LEN(SUBSTITUTE($AC106:$AC109,"S", "")))</f>
        <v>0</v>
      </c>
      <c r="AP106" s="233">
        <f>SUMPRODUCT(LEN($M106:$S109)-LEN(SUBSTITUTE($M106:$S109,"F", "")))</f>
        <v>0</v>
      </c>
      <c r="AQ106" s="239">
        <f>SUMPRODUCT(LEN($AD106:$AD109)-LEN(SUBSTITUTE($AD106:$AD109,"F", "")))</f>
        <v>0</v>
      </c>
      <c r="AR106" s="230">
        <f>SUMPRODUCT(LEN($AC106:$AC109)-LEN(SUBSTITUTE($AC106:$AC109,"F", "")))</f>
        <v>0</v>
      </c>
      <c r="AS106" s="233">
        <f>SUMPRODUCT(LEN($M106:$S109)-LEN(SUBSTITUTE($M106:$S109,"G", "")))</f>
        <v>0</v>
      </c>
      <c r="AT106" s="239">
        <f>SUMPRODUCT(LEN($AD106:$AD109)-LEN(SUBSTITUTE($AD106:$AD109,"G", "")))</f>
        <v>0</v>
      </c>
      <c r="AU106" s="230">
        <f>SUMPRODUCT(LEN($AC106:$AC109)-LEN(SUBSTITUTE($AC106:$AC109,"G", "")))</f>
        <v>0</v>
      </c>
      <c r="AV106" s="233">
        <f>SUMPRODUCT(LEN($L106:$S109)-LEN(SUBSTITUTE($L106:$S109,"M", "")))</f>
        <v>0</v>
      </c>
      <c r="AW106" s="236">
        <f>SUMPRODUCT(LEN($AD106:$AD109)-LEN(SUBSTITUTE($AD106:$AD109,"M", "")))</f>
        <v>0</v>
      </c>
      <c r="AX106" s="230">
        <f>SUMPRODUCT(LEN($AC106:$AC109)-LEN(SUBSTITUTE($AC106:$AC109,"M", "")))</f>
        <v>0</v>
      </c>
      <c r="AY106" s="291">
        <f>SUMPRODUCT(LEN($AE106:$AE109)-LEN(SUBSTITUTE($AE106:$AE109,"S", "")))</f>
        <v>0</v>
      </c>
      <c r="AZ106" s="227">
        <f>SUMPRODUCT(LEN($AE106:$AE109)-LEN(SUBSTITUTE($AE106:$AE109,"F", "")))</f>
        <v>0</v>
      </c>
      <c r="BA106" s="227">
        <f>SUMPRODUCT(LEN($AE106:$AE109)-LEN(SUBSTITUTE($AE106:$AE109,"G", "")))</f>
        <v>0</v>
      </c>
      <c r="BB106" s="294">
        <f>SUMPRODUCT(LEN($AE106:$AE109)-LEN(SUBSTITUTE($AE106:$AE109,"M", "")))</f>
        <v>0</v>
      </c>
    </row>
    <row r="107" spans="2:62" ht="28.15" customHeight="1" thickBot="1" x14ac:dyDescent="0.25">
      <c r="B107" s="30"/>
      <c r="C107" s="243"/>
      <c r="D107" s="36"/>
      <c r="E107" s="111"/>
      <c r="F107" s="111"/>
      <c r="G107" s="110"/>
      <c r="H107" s="224"/>
      <c r="I107" s="247"/>
      <c r="J107" s="247"/>
      <c r="K107" s="247"/>
      <c r="L107" s="33" t="s">
        <v>123</v>
      </c>
      <c r="M107" s="32" t="s">
        <v>124</v>
      </c>
      <c r="N107" s="33" t="s">
        <v>122</v>
      </c>
      <c r="O107" s="32" t="s">
        <v>121</v>
      </c>
      <c r="P107" s="33" t="s">
        <v>120</v>
      </c>
      <c r="Q107" s="32"/>
      <c r="R107" s="33" t="s">
        <v>119</v>
      </c>
      <c r="S107" s="32"/>
      <c r="T107" s="33" t="s">
        <v>118</v>
      </c>
      <c r="U107" s="32"/>
      <c r="V107" s="33" t="s">
        <v>117</v>
      </c>
      <c r="W107" s="32"/>
      <c r="X107" s="33" t="s">
        <v>116</v>
      </c>
      <c r="Y107" s="32"/>
      <c r="Z107" s="33" t="s">
        <v>115</v>
      </c>
      <c r="AA107" s="32"/>
      <c r="AB107" s="31"/>
      <c r="AC107" s="32"/>
      <c r="AD107" s="31"/>
      <c r="AE107" s="23"/>
      <c r="AF107" s="251"/>
      <c r="AG107" s="251"/>
      <c r="AH107" s="22"/>
      <c r="AI107" s="11"/>
      <c r="AJ107" s="234"/>
      <c r="AK107" s="240"/>
      <c r="AL107" s="231"/>
      <c r="AM107" s="234"/>
      <c r="AN107" s="240"/>
      <c r="AO107" s="231"/>
      <c r="AP107" s="234"/>
      <c r="AQ107" s="240"/>
      <c r="AR107" s="231"/>
      <c r="AS107" s="234"/>
      <c r="AT107" s="240"/>
      <c r="AU107" s="231"/>
      <c r="AV107" s="234"/>
      <c r="AW107" s="237"/>
      <c r="AX107" s="231"/>
      <c r="AY107" s="292"/>
      <c r="AZ107" s="228"/>
      <c r="BA107" s="228"/>
      <c r="BB107" s="295"/>
    </row>
    <row r="108" spans="2:62" ht="28.15" customHeight="1" x14ac:dyDescent="0.2">
      <c r="B108" s="30"/>
      <c r="C108" s="244"/>
      <c r="D108" s="29"/>
      <c r="E108" s="109"/>
      <c r="F108" s="109"/>
      <c r="G108" s="108"/>
      <c r="H108" s="225"/>
      <c r="I108" s="248"/>
      <c r="J108" s="248"/>
      <c r="K108" s="248"/>
      <c r="L108" s="26" t="s">
        <v>114</v>
      </c>
      <c r="M108" s="25" t="s">
        <v>113</v>
      </c>
      <c r="N108" s="26" t="s">
        <v>112</v>
      </c>
      <c r="O108" s="25" t="s">
        <v>121</v>
      </c>
      <c r="P108" s="26" t="s">
        <v>111</v>
      </c>
      <c r="Q108" s="25"/>
      <c r="R108" s="26" t="s">
        <v>110</v>
      </c>
      <c r="S108" s="25"/>
      <c r="T108" s="26" t="s">
        <v>109</v>
      </c>
      <c r="U108" s="25"/>
      <c r="V108" s="26" t="s">
        <v>108</v>
      </c>
      <c r="W108" s="25"/>
      <c r="X108" s="26" t="s">
        <v>107</v>
      </c>
      <c r="Y108" s="25"/>
      <c r="Z108" s="26" t="s">
        <v>106</v>
      </c>
      <c r="AA108" s="25"/>
      <c r="AB108" s="24"/>
      <c r="AC108" s="25"/>
      <c r="AD108" s="24"/>
      <c r="AE108" s="23"/>
      <c r="AF108" s="251"/>
      <c r="AG108" s="251"/>
      <c r="AH108" s="22"/>
      <c r="AI108" s="11"/>
      <c r="AJ108" s="234"/>
      <c r="AK108" s="240"/>
      <c r="AL108" s="231"/>
      <c r="AM108" s="234"/>
      <c r="AN108" s="240"/>
      <c r="AO108" s="231"/>
      <c r="AP108" s="234"/>
      <c r="AQ108" s="240"/>
      <c r="AR108" s="231"/>
      <c r="AS108" s="234"/>
      <c r="AT108" s="240"/>
      <c r="AU108" s="231"/>
      <c r="AV108" s="234"/>
      <c r="AW108" s="237"/>
      <c r="AX108" s="231"/>
      <c r="AY108" s="292"/>
      <c r="AZ108" s="228"/>
      <c r="BA108" s="228"/>
      <c r="BB108" s="295"/>
    </row>
    <row r="109" spans="2:62" ht="28.15" customHeight="1" thickBot="1" x14ac:dyDescent="0.25">
      <c r="B109" s="30"/>
      <c r="C109" s="253"/>
      <c r="D109" s="51"/>
      <c r="E109" s="115"/>
      <c r="F109" s="115"/>
      <c r="G109" s="114"/>
      <c r="H109" s="226"/>
      <c r="I109" s="254"/>
      <c r="J109" s="254"/>
      <c r="K109" s="254"/>
      <c r="L109" s="48" t="s">
        <v>105</v>
      </c>
      <c r="M109" s="47" t="s">
        <v>124</v>
      </c>
      <c r="N109" s="48" t="s">
        <v>103</v>
      </c>
      <c r="O109" s="47"/>
      <c r="P109" s="48" t="s">
        <v>102</v>
      </c>
      <c r="Q109" s="47"/>
      <c r="R109" s="48" t="s">
        <v>101</v>
      </c>
      <c r="S109" s="47"/>
      <c r="T109" s="48">
        <v>20</v>
      </c>
      <c r="U109" s="47"/>
      <c r="V109" s="48" t="s">
        <v>100</v>
      </c>
      <c r="W109" s="47"/>
      <c r="X109" s="48" t="s">
        <v>99</v>
      </c>
      <c r="Y109" s="47"/>
      <c r="Z109" s="48" t="s">
        <v>98</v>
      </c>
      <c r="AA109" s="47"/>
      <c r="AB109" s="16"/>
      <c r="AC109" s="47"/>
      <c r="AD109" s="16"/>
      <c r="AE109" s="46"/>
      <c r="AF109" s="255"/>
      <c r="AG109" s="255"/>
      <c r="AH109" s="45"/>
      <c r="AI109" s="11"/>
      <c r="AJ109" s="235"/>
      <c r="AK109" s="241"/>
      <c r="AL109" s="232"/>
      <c r="AM109" s="235"/>
      <c r="AN109" s="241"/>
      <c r="AO109" s="232"/>
      <c r="AP109" s="235"/>
      <c r="AQ109" s="241"/>
      <c r="AR109" s="232"/>
      <c r="AS109" s="235"/>
      <c r="AT109" s="241"/>
      <c r="AU109" s="232"/>
      <c r="AV109" s="235"/>
      <c r="AW109" s="238"/>
      <c r="AX109" s="232"/>
      <c r="AY109" s="293"/>
      <c r="AZ109" s="229"/>
      <c r="BA109" s="229"/>
      <c r="BB109" s="296"/>
    </row>
    <row r="110" spans="2:62" ht="28.15" customHeight="1" x14ac:dyDescent="0.2">
      <c r="B110" s="30"/>
      <c r="C110" s="242">
        <v>3</v>
      </c>
      <c r="D110" s="44"/>
      <c r="E110" s="113"/>
      <c r="F110" s="113"/>
      <c r="G110" s="112"/>
      <c r="H110" s="223"/>
      <c r="I110" s="246">
        <v>34</v>
      </c>
      <c r="J110" s="246">
        <v>13</v>
      </c>
      <c r="K110" s="246">
        <v>7</v>
      </c>
      <c r="L110" s="41" t="s">
        <v>133</v>
      </c>
      <c r="M110" s="40" t="s">
        <v>132</v>
      </c>
      <c r="N110" s="41" t="s">
        <v>131</v>
      </c>
      <c r="O110" s="40" t="s">
        <v>104</v>
      </c>
      <c r="P110" s="41" t="s">
        <v>130</v>
      </c>
      <c r="Q110" s="40"/>
      <c r="R110" s="41" t="s">
        <v>129</v>
      </c>
      <c r="S110" s="40"/>
      <c r="T110" s="41" t="s">
        <v>128</v>
      </c>
      <c r="U110" s="40"/>
      <c r="V110" s="41" t="s">
        <v>127</v>
      </c>
      <c r="W110" s="40"/>
      <c r="X110" s="41" t="s">
        <v>126</v>
      </c>
      <c r="Y110" s="40"/>
      <c r="Z110" s="41" t="s">
        <v>125</v>
      </c>
      <c r="AA110" s="40"/>
      <c r="AB110" s="39"/>
      <c r="AC110" s="40"/>
      <c r="AD110" s="39"/>
      <c r="AE110" s="38"/>
      <c r="AF110" s="250"/>
      <c r="AG110" s="250"/>
      <c r="AH110" s="37"/>
      <c r="AI110" s="11"/>
      <c r="AJ110" s="233">
        <f>SUMPRODUCT(LEN($M110:$S113)-LEN(SUBSTITUTE($M110:$S113,"A", "")))</f>
        <v>7</v>
      </c>
      <c r="AK110" s="239">
        <f>SUMPRODUCT(LEN($AD110:$AD113)-LEN(SUBSTITUTE($AD110:$AD113,"A", "")))</f>
        <v>0</v>
      </c>
      <c r="AL110" s="230">
        <f>SUMPRODUCT(LEN($AC110:$AC113)-LEN(SUBSTITUTE($AC110:$AC113,"A", "")))</f>
        <v>0</v>
      </c>
      <c r="AM110" s="233">
        <f>SUMPRODUCT(LEN($M110:$S113)-LEN(SUBSTITUTE($M110:$S113,"S", "")))</f>
        <v>2</v>
      </c>
      <c r="AN110" s="239">
        <f>SUMPRODUCT(LEN($AD110:$AD113)-LEN(SUBSTITUTE($AD110:$AD113,"S", "")))</f>
        <v>0</v>
      </c>
      <c r="AO110" s="230">
        <f>SUMPRODUCT(LEN($AC110:$AC113)-LEN(SUBSTITUTE($AC110:$AC113,"S", "")))</f>
        <v>0</v>
      </c>
      <c r="AP110" s="233">
        <f>SUMPRODUCT(LEN($M110:$S113)-LEN(SUBSTITUTE($M110:$S113,"F", "")))</f>
        <v>0</v>
      </c>
      <c r="AQ110" s="239">
        <f>SUMPRODUCT(LEN($AD110:$AD113)-LEN(SUBSTITUTE($AD110:$AD113,"F", "")))</f>
        <v>0</v>
      </c>
      <c r="AR110" s="230">
        <f>SUMPRODUCT(LEN($AC110:$AC113)-LEN(SUBSTITUTE($AC110:$AC113,"F", "")))</f>
        <v>0</v>
      </c>
      <c r="AS110" s="233">
        <f>SUMPRODUCT(LEN($M110:$S113)-LEN(SUBSTITUTE($M110:$S113,"G", "")))</f>
        <v>0</v>
      </c>
      <c r="AT110" s="239">
        <f>SUMPRODUCT(LEN($AD110:$AD113)-LEN(SUBSTITUTE($AD110:$AD113,"G", "")))</f>
        <v>0</v>
      </c>
      <c r="AU110" s="230">
        <f>SUMPRODUCT(LEN($AC110:$AC113)-LEN(SUBSTITUTE($AC110:$AC113,"G", "")))</f>
        <v>0</v>
      </c>
      <c r="AV110" s="233">
        <f>SUMPRODUCT(LEN($L110:$S113)-LEN(SUBSTITUTE($L110:$S113,"M", "")))</f>
        <v>0</v>
      </c>
      <c r="AW110" s="236">
        <f>SUMPRODUCT(LEN($AD110:$AD113)-LEN(SUBSTITUTE($AD110:$AD113,"M", "")))</f>
        <v>0</v>
      </c>
      <c r="AX110" s="230">
        <f>SUMPRODUCT(LEN($AC110:$AC113)-LEN(SUBSTITUTE($AC110:$AC113,"M", "")))</f>
        <v>0</v>
      </c>
      <c r="AY110" s="291">
        <f>SUMPRODUCT(LEN($AE110:$AE113)-LEN(SUBSTITUTE($AE110:$AE113,"S", "")))</f>
        <v>0</v>
      </c>
      <c r="AZ110" s="227">
        <f>SUMPRODUCT(LEN($AE110:$AE113)-LEN(SUBSTITUTE($AE110:$AE113,"F", "")))</f>
        <v>0</v>
      </c>
      <c r="BA110" s="227">
        <f>SUMPRODUCT(LEN($AE110:$AE113)-LEN(SUBSTITUTE($AE110:$AE113,"G", "")))</f>
        <v>0</v>
      </c>
      <c r="BB110" s="294">
        <f>SUMPRODUCT(LEN($AE110:$AE113)-LEN(SUBSTITUTE($AE110:$AE113,"M", "")))</f>
        <v>0</v>
      </c>
    </row>
    <row r="111" spans="2:62" ht="28.15" customHeight="1" thickBot="1" x14ac:dyDescent="0.25">
      <c r="B111" s="30"/>
      <c r="C111" s="243"/>
      <c r="D111" s="36"/>
      <c r="E111" s="111"/>
      <c r="F111" s="111"/>
      <c r="G111" s="110"/>
      <c r="H111" s="224"/>
      <c r="I111" s="247"/>
      <c r="J111" s="247"/>
      <c r="K111" s="247"/>
      <c r="L111" s="33" t="s">
        <v>123</v>
      </c>
      <c r="M111" s="32" t="s">
        <v>132</v>
      </c>
      <c r="N111" s="33" t="s">
        <v>122</v>
      </c>
      <c r="O111" s="32" t="s">
        <v>121</v>
      </c>
      <c r="P111" s="33" t="s">
        <v>120</v>
      </c>
      <c r="Q111" s="32"/>
      <c r="R111" s="33" t="s">
        <v>119</v>
      </c>
      <c r="S111" s="32"/>
      <c r="T111" s="33" t="s">
        <v>118</v>
      </c>
      <c r="U111" s="32"/>
      <c r="V111" s="33" t="s">
        <v>117</v>
      </c>
      <c r="W111" s="32"/>
      <c r="X111" s="33" t="s">
        <v>116</v>
      </c>
      <c r="Y111" s="32"/>
      <c r="Z111" s="33" t="s">
        <v>115</v>
      </c>
      <c r="AA111" s="32"/>
      <c r="AB111" s="31"/>
      <c r="AC111" s="32"/>
      <c r="AD111" s="31"/>
      <c r="AE111" s="23"/>
      <c r="AF111" s="251"/>
      <c r="AG111" s="251"/>
      <c r="AH111" s="22"/>
      <c r="AI111" s="11"/>
      <c r="AJ111" s="234"/>
      <c r="AK111" s="240"/>
      <c r="AL111" s="231"/>
      <c r="AM111" s="234"/>
      <c r="AN111" s="240"/>
      <c r="AO111" s="231"/>
      <c r="AP111" s="234"/>
      <c r="AQ111" s="240"/>
      <c r="AR111" s="231"/>
      <c r="AS111" s="234"/>
      <c r="AT111" s="240"/>
      <c r="AU111" s="231"/>
      <c r="AV111" s="234"/>
      <c r="AW111" s="237"/>
      <c r="AX111" s="231"/>
      <c r="AY111" s="292"/>
      <c r="AZ111" s="228"/>
      <c r="BA111" s="228"/>
      <c r="BB111" s="295"/>
    </row>
    <row r="112" spans="2:62" ht="28.15" customHeight="1" x14ac:dyDescent="0.2">
      <c r="B112" s="30"/>
      <c r="C112" s="244"/>
      <c r="D112" s="29"/>
      <c r="E112" s="109"/>
      <c r="F112" s="109"/>
      <c r="G112" s="108"/>
      <c r="H112" s="225"/>
      <c r="I112" s="248"/>
      <c r="J112" s="248"/>
      <c r="K112" s="248"/>
      <c r="L112" s="26" t="s">
        <v>114</v>
      </c>
      <c r="M112" s="25" t="s">
        <v>175</v>
      </c>
      <c r="N112" s="26" t="s">
        <v>112</v>
      </c>
      <c r="O112" s="25"/>
      <c r="P112" s="26" t="s">
        <v>111</v>
      </c>
      <c r="Q112" s="25"/>
      <c r="R112" s="26" t="s">
        <v>110</v>
      </c>
      <c r="S112" s="25"/>
      <c r="T112" s="26" t="s">
        <v>109</v>
      </c>
      <c r="U112" s="25"/>
      <c r="V112" s="26" t="s">
        <v>108</v>
      </c>
      <c r="W112" s="25"/>
      <c r="X112" s="26" t="s">
        <v>107</v>
      </c>
      <c r="Y112" s="25"/>
      <c r="Z112" s="26" t="s">
        <v>106</v>
      </c>
      <c r="AA112" s="25"/>
      <c r="AB112" s="24"/>
      <c r="AC112" s="25"/>
      <c r="AD112" s="24"/>
      <c r="AE112" s="23"/>
      <c r="AF112" s="251"/>
      <c r="AG112" s="251"/>
      <c r="AH112" s="22"/>
      <c r="AI112" s="11"/>
      <c r="AJ112" s="234"/>
      <c r="AK112" s="240"/>
      <c r="AL112" s="231"/>
      <c r="AM112" s="234"/>
      <c r="AN112" s="240"/>
      <c r="AO112" s="231"/>
      <c r="AP112" s="234"/>
      <c r="AQ112" s="240"/>
      <c r="AR112" s="231"/>
      <c r="AS112" s="234"/>
      <c r="AT112" s="240"/>
      <c r="AU112" s="231"/>
      <c r="AV112" s="234"/>
      <c r="AW112" s="237"/>
      <c r="AX112" s="231"/>
      <c r="AY112" s="292"/>
      <c r="AZ112" s="228"/>
      <c r="BA112" s="228"/>
      <c r="BB112" s="295"/>
    </row>
    <row r="113" spans="2:62" ht="28.15" customHeight="1" thickBot="1" x14ac:dyDescent="0.25">
      <c r="B113" s="21"/>
      <c r="C113" s="245"/>
      <c r="D113" s="20"/>
      <c r="E113" s="117"/>
      <c r="F113" s="117"/>
      <c r="G113" s="116"/>
      <c r="H113" s="226"/>
      <c r="I113" s="249"/>
      <c r="J113" s="249"/>
      <c r="K113" s="249"/>
      <c r="L113" s="17" t="s">
        <v>105</v>
      </c>
      <c r="M113" s="15" t="s">
        <v>104</v>
      </c>
      <c r="N113" s="17" t="s">
        <v>103</v>
      </c>
      <c r="O113" s="15"/>
      <c r="P113" s="17" t="s">
        <v>102</v>
      </c>
      <c r="Q113" s="15"/>
      <c r="R113" s="17" t="s">
        <v>101</v>
      </c>
      <c r="S113" s="15"/>
      <c r="T113" s="17">
        <v>20</v>
      </c>
      <c r="U113" s="15"/>
      <c r="V113" s="17" t="s">
        <v>100</v>
      </c>
      <c r="W113" s="15"/>
      <c r="X113" s="17" t="s">
        <v>99</v>
      </c>
      <c r="Y113" s="15"/>
      <c r="Z113" s="17" t="s">
        <v>98</v>
      </c>
      <c r="AA113" s="15"/>
      <c r="AB113" s="16"/>
      <c r="AC113" s="15"/>
      <c r="AD113" s="14"/>
      <c r="AE113" s="13"/>
      <c r="AF113" s="252"/>
      <c r="AG113" s="252"/>
      <c r="AH113" s="12"/>
      <c r="AI113" s="11"/>
      <c r="AJ113" s="235"/>
      <c r="AK113" s="241"/>
      <c r="AL113" s="232"/>
      <c r="AM113" s="235"/>
      <c r="AN113" s="241"/>
      <c r="AO113" s="232"/>
      <c r="AP113" s="235"/>
      <c r="AQ113" s="241"/>
      <c r="AR113" s="232"/>
      <c r="AS113" s="235"/>
      <c r="AT113" s="241"/>
      <c r="AU113" s="232"/>
      <c r="AV113" s="235"/>
      <c r="AW113" s="238"/>
      <c r="AX113" s="232"/>
      <c r="AY113" s="293"/>
      <c r="AZ113" s="229"/>
      <c r="BA113" s="229"/>
      <c r="BB113" s="296"/>
    </row>
    <row r="114" spans="2:62" ht="85.9" customHeight="1" thickTop="1" thickBot="1" x14ac:dyDescent="0.35">
      <c r="B114" s="105" t="s">
        <v>174</v>
      </c>
      <c r="C114" s="95" t="s">
        <v>173</v>
      </c>
      <c r="D114" s="100" t="s">
        <v>172</v>
      </c>
      <c r="E114" s="104" t="s">
        <v>171</v>
      </c>
      <c r="F114" s="103"/>
      <c r="G114" s="102"/>
      <c r="H114" s="101" t="s">
        <v>170</v>
      </c>
      <c r="I114" s="100" t="s">
        <v>96</v>
      </c>
      <c r="J114" s="100" t="s">
        <v>169</v>
      </c>
      <c r="K114" s="100" t="s">
        <v>97</v>
      </c>
      <c r="L114" s="256" t="s">
        <v>168</v>
      </c>
      <c r="M114" s="262"/>
      <c r="N114" s="256" t="s">
        <v>167</v>
      </c>
      <c r="O114" s="262"/>
      <c r="P114" s="256" t="s">
        <v>167</v>
      </c>
      <c r="Q114" s="257"/>
      <c r="R114" s="256" t="s">
        <v>167</v>
      </c>
      <c r="S114" s="257"/>
      <c r="T114" s="256" t="s">
        <v>167</v>
      </c>
      <c r="U114" s="257"/>
      <c r="V114" s="256" t="s">
        <v>167</v>
      </c>
      <c r="W114" s="257"/>
      <c r="X114" s="256" t="s">
        <v>167</v>
      </c>
      <c r="Y114" s="257"/>
      <c r="Z114" s="256" t="s">
        <v>167</v>
      </c>
      <c r="AA114" s="257"/>
      <c r="AB114" s="261" t="s">
        <v>166</v>
      </c>
      <c r="AC114" s="257"/>
      <c r="AD114" s="101" t="s">
        <v>165</v>
      </c>
      <c r="AE114" s="101" t="s">
        <v>164</v>
      </c>
      <c r="AF114" s="100" t="s">
        <v>163</v>
      </c>
      <c r="AG114" s="100" t="s">
        <v>162</v>
      </c>
      <c r="AH114" s="99" t="s">
        <v>161</v>
      </c>
      <c r="AI114" s="98"/>
      <c r="AJ114" s="96" t="s">
        <v>160</v>
      </c>
      <c r="AK114" s="95" t="s">
        <v>159</v>
      </c>
      <c r="AL114" s="94" t="s">
        <v>158</v>
      </c>
      <c r="AM114" s="96" t="s">
        <v>157</v>
      </c>
      <c r="AN114" s="95" t="s">
        <v>156</v>
      </c>
      <c r="AO114" s="94" t="s">
        <v>155</v>
      </c>
      <c r="AP114" s="96" t="s">
        <v>154</v>
      </c>
      <c r="AQ114" s="95" t="s">
        <v>153</v>
      </c>
      <c r="AR114" s="97" t="s">
        <v>152</v>
      </c>
      <c r="AS114" s="96" t="s">
        <v>151</v>
      </c>
      <c r="AT114" s="95" t="s">
        <v>150</v>
      </c>
      <c r="AU114" s="94" t="s">
        <v>149</v>
      </c>
      <c r="AV114" s="96" t="s">
        <v>148</v>
      </c>
      <c r="AW114" s="95" t="s">
        <v>147</v>
      </c>
      <c r="AX114" s="94" t="s">
        <v>146</v>
      </c>
      <c r="AY114" s="93" t="s">
        <v>145</v>
      </c>
      <c r="AZ114" s="92" t="s">
        <v>144</v>
      </c>
      <c r="BA114" s="92" t="s">
        <v>143</v>
      </c>
      <c r="BB114" s="91" t="s">
        <v>142</v>
      </c>
    </row>
    <row r="115" spans="2:62" ht="48" thickBot="1" x14ac:dyDescent="0.3">
      <c r="B115" s="90" t="s">
        <v>248</v>
      </c>
      <c r="C115" s="89"/>
      <c r="D115" s="88">
        <v>165</v>
      </c>
      <c r="E115" s="258"/>
      <c r="F115" s="259"/>
      <c r="G115" s="260"/>
      <c r="H115" s="87" t="s">
        <v>140</v>
      </c>
      <c r="I115" s="86"/>
      <c r="J115" s="86"/>
      <c r="K115" s="85"/>
      <c r="L115" s="84"/>
      <c r="M115" s="81"/>
      <c r="N115" s="84"/>
      <c r="O115" s="81"/>
      <c r="P115" s="84"/>
      <c r="Q115" s="81"/>
      <c r="R115" s="84"/>
      <c r="S115" s="81"/>
      <c r="T115" s="84"/>
      <c r="U115" s="81"/>
      <c r="V115" s="84"/>
      <c r="W115" s="81"/>
      <c r="X115" s="84"/>
      <c r="Y115" s="81"/>
      <c r="Z115" s="84"/>
      <c r="AA115" s="83"/>
      <c r="AB115" s="82" t="s">
        <v>139</v>
      </c>
      <c r="AC115" s="81"/>
      <c r="AD115" s="81"/>
      <c r="AE115" s="81"/>
      <c r="AF115" s="80"/>
      <c r="AG115" s="80"/>
      <c r="AH115" s="60"/>
      <c r="AI115" s="79" t="s">
        <v>138</v>
      </c>
      <c r="AJ115" s="78">
        <f t="shared" ref="AJ115:BB115" si="14">SUM(AJ117:AJ128)</f>
        <v>16</v>
      </c>
      <c r="AK115" s="77">
        <f t="shared" si="14"/>
        <v>1</v>
      </c>
      <c r="AL115" s="76">
        <f t="shared" si="14"/>
        <v>0</v>
      </c>
      <c r="AM115" s="78">
        <f t="shared" si="14"/>
        <v>10</v>
      </c>
      <c r="AN115" s="77">
        <f t="shared" si="14"/>
        <v>0</v>
      </c>
      <c r="AO115" s="76">
        <f t="shared" si="14"/>
        <v>0</v>
      </c>
      <c r="AP115" s="78">
        <f t="shared" si="14"/>
        <v>0</v>
      </c>
      <c r="AQ115" s="77">
        <f t="shared" si="14"/>
        <v>0</v>
      </c>
      <c r="AR115" s="76">
        <f t="shared" si="14"/>
        <v>0</v>
      </c>
      <c r="AS115" s="78">
        <f t="shared" si="14"/>
        <v>0</v>
      </c>
      <c r="AT115" s="77">
        <f t="shared" si="14"/>
        <v>0</v>
      </c>
      <c r="AU115" s="76">
        <f t="shared" si="14"/>
        <v>0</v>
      </c>
      <c r="AV115" s="78">
        <f t="shared" si="14"/>
        <v>0</v>
      </c>
      <c r="AW115" s="77">
        <f t="shared" si="14"/>
        <v>0</v>
      </c>
      <c r="AX115" s="76">
        <f t="shared" si="14"/>
        <v>0</v>
      </c>
      <c r="AY115" s="75">
        <f t="shared" si="14"/>
        <v>0</v>
      </c>
      <c r="AZ115" s="74">
        <f t="shared" si="14"/>
        <v>0</v>
      </c>
      <c r="BA115" s="74">
        <f t="shared" si="14"/>
        <v>0</v>
      </c>
      <c r="BB115" s="73">
        <f t="shared" si="14"/>
        <v>0</v>
      </c>
      <c r="BC115" s="72" t="s">
        <v>137</v>
      </c>
      <c r="BF115" s="5">
        <f>SUM(AJ115:AL115)/$BG$5</f>
        <v>5.666666666666667</v>
      </c>
      <c r="BG115" s="5">
        <f>SUM(AM115:AO115,AY115)/$BG$5</f>
        <v>3.3333333333333335</v>
      </c>
      <c r="BH115" s="5">
        <f>SUM(AP115:AR115,AZ115)/$BG$5</f>
        <v>0</v>
      </c>
      <c r="BI115" s="5">
        <f>SUM(AS115:AU115,BA115)/$BG$5</f>
        <v>0</v>
      </c>
      <c r="BJ115" s="5">
        <f>SUM(AV115:AX115,BB115)/$BG$5</f>
        <v>0</v>
      </c>
    </row>
    <row r="116" spans="2:62" ht="37.5" thickBot="1" x14ac:dyDescent="0.3">
      <c r="B116" s="71"/>
      <c r="C116" s="70"/>
      <c r="D116" s="69"/>
      <c r="E116" s="68"/>
      <c r="F116" s="68"/>
      <c r="G116" s="67"/>
      <c r="H116" s="66"/>
      <c r="I116" s="64"/>
      <c r="J116" s="64"/>
      <c r="K116" s="65"/>
      <c r="L116" s="64"/>
      <c r="M116" s="62"/>
      <c r="N116" s="64"/>
      <c r="O116" s="62"/>
      <c r="P116" s="64"/>
      <c r="Q116" s="62"/>
      <c r="R116" s="64"/>
      <c r="S116" s="62"/>
      <c r="T116" s="64"/>
      <c r="U116" s="62"/>
      <c r="V116" s="64"/>
      <c r="W116" s="62"/>
      <c r="X116" s="64"/>
      <c r="Y116" s="62"/>
      <c r="Z116" s="64"/>
      <c r="AA116" s="62"/>
      <c r="AB116" s="63"/>
      <c r="AC116" s="62"/>
      <c r="AD116" s="62"/>
      <c r="AE116" s="62"/>
      <c r="AF116" s="61"/>
      <c r="AG116" s="61"/>
      <c r="AH116" s="60"/>
      <c r="AI116" s="59" t="s">
        <v>136</v>
      </c>
      <c r="AJ116" s="58">
        <f t="shared" ref="AJ116:BB116" si="15">AJ115/3</f>
        <v>5.333333333333333</v>
      </c>
      <c r="AK116" s="57">
        <f t="shared" si="15"/>
        <v>0.33333333333333331</v>
      </c>
      <c r="AL116" s="56">
        <f t="shared" si="15"/>
        <v>0</v>
      </c>
      <c r="AM116" s="58">
        <f t="shared" si="15"/>
        <v>3.3333333333333335</v>
      </c>
      <c r="AN116" s="57">
        <f t="shared" si="15"/>
        <v>0</v>
      </c>
      <c r="AO116" s="56">
        <f t="shared" si="15"/>
        <v>0</v>
      </c>
      <c r="AP116" s="58">
        <f t="shared" si="15"/>
        <v>0</v>
      </c>
      <c r="AQ116" s="57">
        <f t="shared" si="15"/>
        <v>0</v>
      </c>
      <c r="AR116" s="56">
        <f t="shared" si="15"/>
        <v>0</v>
      </c>
      <c r="AS116" s="58">
        <f t="shared" si="15"/>
        <v>0</v>
      </c>
      <c r="AT116" s="57">
        <f t="shared" si="15"/>
        <v>0</v>
      </c>
      <c r="AU116" s="56">
        <f t="shared" si="15"/>
        <v>0</v>
      </c>
      <c r="AV116" s="58">
        <f t="shared" si="15"/>
        <v>0</v>
      </c>
      <c r="AW116" s="57">
        <f t="shared" si="15"/>
        <v>0</v>
      </c>
      <c r="AX116" s="56">
        <f t="shared" si="15"/>
        <v>0</v>
      </c>
      <c r="AY116" s="55">
        <f t="shared" si="15"/>
        <v>0</v>
      </c>
      <c r="AZ116" s="54">
        <f t="shared" si="15"/>
        <v>0</v>
      </c>
      <c r="BA116" s="54">
        <f t="shared" si="15"/>
        <v>0</v>
      </c>
      <c r="BB116" s="53">
        <f t="shared" si="15"/>
        <v>0</v>
      </c>
      <c r="BC116" s="52" t="s">
        <v>135</v>
      </c>
    </row>
    <row r="117" spans="2:62" ht="28.15" customHeight="1" x14ac:dyDescent="0.2">
      <c r="B117" s="30"/>
      <c r="C117" s="242">
        <v>1</v>
      </c>
      <c r="D117" s="44"/>
      <c r="E117" s="113"/>
      <c r="F117" s="113"/>
      <c r="G117" s="112"/>
      <c r="H117" s="223" t="s">
        <v>134</v>
      </c>
      <c r="I117" s="246">
        <v>25</v>
      </c>
      <c r="J117" s="246">
        <v>13</v>
      </c>
      <c r="K117" s="246">
        <v>6</v>
      </c>
      <c r="L117" s="41" t="s">
        <v>133</v>
      </c>
      <c r="M117" s="40" t="s">
        <v>104</v>
      </c>
      <c r="N117" s="41" t="s">
        <v>131</v>
      </c>
      <c r="O117" s="40" t="s">
        <v>121</v>
      </c>
      <c r="P117" s="41" t="s">
        <v>130</v>
      </c>
      <c r="Q117" s="40"/>
      <c r="R117" s="41" t="s">
        <v>129</v>
      </c>
      <c r="S117" s="40"/>
      <c r="T117" s="41" t="s">
        <v>128</v>
      </c>
      <c r="U117" s="40"/>
      <c r="V117" s="41" t="s">
        <v>127</v>
      </c>
      <c r="W117" s="40"/>
      <c r="X117" s="41" t="s">
        <v>126</v>
      </c>
      <c r="Y117" s="40"/>
      <c r="Z117" s="41" t="s">
        <v>125</v>
      </c>
      <c r="AA117" s="40"/>
      <c r="AB117" s="39"/>
      <c r="AC117" s="40"/>
      <c r="AD117" s="39"/>
      <c r="AE117" s="38"/>
      <c r="AF117" s="250"/>
      <c r="AG117" s="250"/>
      <c r="AH117" s="37"/>
      <c r="AI117" s="11"/>
      <c r="AJ117" s="233">
        <f>SUMPRODUCT(LEN($M117:$S120)-LEN(SUBSTITUTE($M117:$S120,"A", "")))</f>
        <v>7</v>
      </c>
      <c r="AK117" s="239">
        <f>SUMPRODUCT(LEN($AD117:$AD120)-LEN(SUBSTITUTE($AD117:$AD120,"A", "")))</f>
        <v>0</v>
      </c>
      <c r="AL117" s="230">
        <f>SUMPRODUCT(LEN($AC117:$AC120)-LEN(SUBSTITUTE($AC117:$AC120,"A", "")))</f>
        <v>0</v>
      </c>
      <c r="AM117" s="233">
        <f>SUMPRODUCT(LEN($M117:$S120)-LEN(SUBSTITUTE($M117:$S120,"S", "")))</f>
        <v>1</v>
      </c>
      <c r="AN117" s="239">
        <f>SUMPRODUCT(LEN($AD117:$AD120)-LEN(SUBSTITUTE($AD117:$AD120,"S", "")))</f>
        <v>0</v>
      </c>
      <c r="AO117" s="230">
        <f>SUMPRODUCT(LEN($AC117:$AC120)-LEN(SUBSTITUTE($AC117:$AC120,"S", "")))</f>
        <v>0</v>
      </c>
      <c r="AP117" s="233">
        <f>SUMPRODUCT(LEN($M117:$S120)-LEN(SUBSTITUTE($M117:$S120,"F", "")))</f>
        <v>0</v>
      </c>
      <c r="AQ117" s="239">
        <f>SUMPRODUCT(LEN($AD117:$AD120)-LEN(SUBSTITUTE($AD117:$AD120,"F", "")))</f>
        <v>0</v>
      </c>
      <c r="AR117" s="230">
        <f>SUMPRODUCT(LEN($AC117:$AC120)-LEN(SUBSTITUTE($AC117:$AC120,"F", "")))</f>
        <v>0</v>
      </c>
      <c r="AS117" s="233">
        <f>SUMPRODUCT(LEN($M117:$S120)-LEN(SUBSTITUTE($M117:$S120,"G", "")))</f>
        <v>0</v>
      </c>
      <c r="AT117" s="239">
        <f>SUMPRODUCT(LEN($AD117:$AD120)-LEN(SUBSTITUTE($AD117:$AD120,"G", "")))</f>
        <v>0</v>
      </c>
      <c r="AU117" s="230">
        <f>SUMPRODUCT(LEN($AC117:$AC120)-LEN(SUBSTITUTE($AC117:$AC120,"G", "")))</f>
        <v>0</v>
      </c>
      <c r="AV117" s="233">
        <f>SUMPRODUCT(LEN($L117:$S120)-LEN(SUBSTITUTE($L117:$S120,"M", "")))</f>
        <v>0</v>
      </c>
      <c r="AW117" s="236">
        <f>SUMPRODUCT(LEN($AD117:$AD120)-LEN(SUBSTITUTE($AD117:$AD120,"M", "")))</f>
        <v>0</v>
      </c>
      <c r="AX117" s="230">
        <f>SUMPRODUCT(LEN($AC117:$AC120)-LEN(SUBSTITUTE($AC117:$AC120,"M", "")))</f>
        <v>0</v>
      </c>
      <c r="AY117" s="291">
        <f>SUMPRODUCT(LEN($AE117:$AE120)-LEN(SUBSTITUTE($AE117:$AE120,"S", "")))</f>
        <v>0</v>
      </c>
      <c r="AZ117" s="227">
        <f>SUMPRODUCT(LEN($AE117:$AE120)-LEN(SUBSTITUTE($AE117:$AE120,"F", "")))</f>
        <v>0</v>
      </c>
      <c r="BA117" s="227">
        <f>SUMPRODUCT(LEN($AE117:$AE120)-LEN(SUBSTITUTE($AE117:$AE120,"G", "")))</f>
        <v>0</v>
      </c>
      <c r="BB117" s="294">
        <f>SUMPRODUCT(LEN($AE117:$AE120)-LEN(SUBSTITUTE($AE117:$AE120,"M", "")))</f>
        <v>0</v>
      </c>
    </row>
    <row r="118" spans="2:62" ht="28.15" customHeight="1" thickBot="1" x14ac:dyDescent="0.25">
      <c r="B118" s="30"/>
      <c r="C118" s="243"/>
      <c r="D118" s="36"/>
      <c r="E118" s="111"/>
      <c r="F118" s="111"/>
      <c r="G118" s="110"/>
      <c r="H118" s="224"/>
      <c r="I118" s="247"/>
      <c r="J118" s="247"/>
      <c r="K118" s="247"/>
      <c r="L118" s="33" t="s">
        <v>123</v>
      </c>
      <c r="M118" s="32" t="s">
        <v>104</v>
      </c>
      <c r="N118" s="33" t="s">
        <v>122</v>
      </c>
      <c r="O118" s="32" t="s">
        <v>104</v>
      </c>
      <c r="P118" s="33" t="s">
        <v>120</v>
      </c>
      <c r="Q118" s="32"/>
      <c r="R118" s="33" t="s">
        <v>119</v>
      </c>
      <c r="S118" s="32"/>
      <c r="T118" s="33" t="s">
        <v>118</v>
      </c>
      <c r="U118" s="32"/>
      <c r="V118" s="33" t="s">
        <v>117</v>
      </c>
      <c r="W118" s="32"/>
      <c r="X118" s="33" t="s">
        <v>116</v>
      </c>
      <c r="Y118" s="32"/>
      <c r="Z118" s="33" t="s">
        <v>115</v>
      </c>
      <c r="AA118" s="32"/>
      <c r="AB118" s="31"/>
      <c r="AC118" s="32"/>
      <c r="AD118" s="31"/>
      <c r="AE118" s="23"/>
      <c r="AF118" s="251"/>
      <c r="AG118" s="251"/>
      <c r="AH118" s="22"/>
      <c r="AI118" s="11"/>
      <c r="AJ118" s="234"/>
      <c r="AK118" s="240"/>
      <c r="AL118" s="231"/>
      <c r="AM118" s="234"/>
      <c r="AN118" s="240"/>
      <c r="AO118" s="231"/>
      <c r="AP118" s="234"/>
      <c r="AQ118" s="240"/>
      <c r="AR118" s="231"/>
      <c r="AS118" s="234"/>
      <c r="AT118" s="240"/>
      <c r="AU118" s="231"/>
      <c r="AV118" s="234"/>
      <c r="AW118" s="237"/>
      <c r="AX118" s="231"/>
      <c r="AY118" s="292"/>
      <c r="AZ118" s="228"/>
      <c r="BA118" s="228"/>
      <c r="BB118" s="295"/>
    </row>
    <row r="119" spans="2:62" ht="28.15" customHeight="1" x14ac:dyDescent="0.2">
      <c r="B119" s="30"/>
      <c r="C119" s="244"/>
      <c r="D119" s="29"/>
      <c r="E119" s="109"/>
      <c r="F119" s="109"/>
      <c r="G119" s="108"/>
      <c r="H119" s="225">
        <v>165</v>
      </c>
      <c r="I119" s="248"/>
      <c r="J119" s="248"/>
      <c r="K119" s="248"/>
      <c r="L119" s="26" t="s">
        <v>114</v>
      </c>
      <c r="M119" s="25" t="s">
        <v>132</v>
      </c>
      <c r="N119" s="26" t="s">
        <v>112</v>
      </c>
      <c r="O119" s="25" t="s">
        <v>104</v>
      </c>
      <c r="P119" s="26" t="s">
        <v>111</v>
      </c>
      <c r="Q119" s="25"/>
      <c r="R119" s="26" t="s">
        <v>110</v>
      </c>
      <c r="S119" s="25"/>
      <c r="T119" s="26" t="s">
        <v>109</v>
      </c>
      <c r="U119" s="25"/>
      <c r="V119" s="26" t="s">
        <v>108</v>
      </c>
      <c r="W119" s="25"/>
      <c r="X119" s="26" t="s">
        <v>107</v>
      </c>
      <c r="Y119" s="25"/>
      <c r="Z119" s="26" t="s">
        <v>106</v>
      </c>
      <c r="AA119" s="25"/>
      <c r="AB119" s="24"/>
      <c r="AC119" s="25"/>
      <c r="AD119" s="24"/>
      <c r="AE119" s="23"/>
      <c r="AF119" s="251"/>
      <c r="AG119" s="251"/>
      <c r="AH119" s="22"/>
      <c r="AI119" s="11"/>
      <c r="AJ119" s="234"/>
      <c r="AK119" s="240"/>
      <c r="AL119" s="231"/>
      <c r="AM119" s="234"/>
      <c r="AN119" s="240"/>
      <c r="AO119" s="231"/>
      <c r="AP119" s="234"/>
      <c r="AQ119" s="240"/>
      <c r="AR119" s="231"/>
      <c r="AS119" s="234"/>
      <c r="AT119" s="240"/>
      <c r="AU119" s="231"/>
      <c r="AV119" s="234"/>
      <c r="AW119" s="237"/>
      <c r="AX119" s="231"/>
      <c r="AY119" s="292"/>
      <c r="AZ119" s="228"/>
      <c r="BA119" s="228"/>
      <c r="BB119" s="295"/>
    </row>
    <row r="120" spans="2:62" ht="28.15" customHeight="1" thickBot="1" x14ac:dyDescent="0.25">
      <c r="B120" s="30"/>
      <c r="C120" s="253"/>
      <c r="D120" s="51"/>
      <c r="E120" s="115"/>
      <c r="F120" s="115"/>
      <c r="G120" s="114"/>
      <c r="H120" s="226"/>
      <c r="I120" s="254"/>
      <c r="J120" s="254"/>
      <c r="K120" s="254"/>
      <c r="L120" s="48" t="s">
        <v>105</v>
      </c>
      <c r="M120" s="47" t="s">
        <v>104</v>
      </c>
      <c r="N120" s="48" t="s">
        <v>103</v>
      </c>
      <c r="O120" s="47"/>
      <c r="P120" s="48" t="s">
        <v>102</v>
      </c>
      <c r="Q120" s="47"/>
      <c r="R120" s="48" t="s">
        <v>101</v>
      </c>
      <c r="S120" s="47"/>
      <c r="T120" s="48">
        <v>20</v>
      </c>
      <c r="U120" s="47"/>
      <c r="V120" s="48" t="s">
        <v>100</v>
      </c>
      <c r="W120" s="47"/>
      <c r="X120" s="48" t="s">
        <v>99</v>
      </c>
      <c r="Y120" s="47"/>
      <c r="Z120" s="48" t="s">
        <v>98</v>
      </c>
      <c r="AA120" s="47"/>
      <c r="AB120" s="16"/>
      <c r="AC120" s="47"/>
      <c r="AD120" s="16"/>
      <c r="AE120" s="46"/>
      <c r="AF120" s="255"/>
      <c r="AG120" s="255"/>
      <c r="AH120" s="45"/>
      <c r="AI120" s="11"/>
      <c r="AJ120" s="235"/>
      <c r="AK120" s="241"/>
      <c r="AL120" s="232"/>
      <c r="AM120" s="235"/>
      <c r="AN120" s="241"/>
      <c r="AO120" s="232"/>
      <c r="AP120" s="235"/>
      <c r="AQ120" s="241"/>
      <c r="AR120" s="232"/>
      <c r="AS120" s="235"/>
      <c r="AT120" s="241"/>
      <c r="AU120" s="232"/>
      <c r="AV120" s="235"/>
      <c r="AW120" s="238"/>
      <c r="AX120" s="232"/>
      <c r="AY120" s="293"/>
      <c r="AZ120" s="229"/>
      <c r="BA120" s="229"/>
      <c r="BB120" s="296"/>
    </row>
    <row r="121" spans="2:62" ht="28.15" customHeight="1" x14ac:dyDescent="0.2">
      <c r="B121" s="30"/>
      <c r="C121" s="242">
        <v>2</v>
      </c>
      <c r="D121" s="44"/>
      <c r="E121" s="113"/>
      <c r="F121" s="113"/>
      <c r="G121" s="112"/>
      <c r="H121" s="223"/>
      <c r="I121" s="246">
        <v>30</v>
      </c>
      <c r="J121" s="246">
        <v>13</v>
      </c>
      <c r="K121" s="246">
        <v>6</v>
      </c>
      <c r="L121" s="41" t="s">
        <v>133</v>
      </c>
      <c r="M121" s="40" t="s">
        <v>104</v>
      </c>
      <c r="N121" s="41" t="s">
        <v>131</v>
      </c>
      <c r="O121" s="40" t="s">
        <v>121</v>
      </c>
      <c r="P121" s="41" t="s">
        <v>130</v>
      </c>
      <c r="Q121" s="40"/>
      <c r="R121" s="41" t="s">
        <v>129</v>
      </c>
      <c r="S121" s="40"/>
      <c r="T121" s="41" t="s">
        <v>128</v>
      </c>
      <c r="U121" s="40"/>
      <c r="V121" s="41" t="s">
        <v>127</v>
      </c>
      <c r="W121" s="40"/>
      <c r="X121" s="41" t="s">
        <v>126</v>
      </c>
      <c r="Y121" s="40"/>
      <c r="Z121" s="41" t="s">
        <v>125</v>
      </c>
      <c r="AA121" s="40"/>
      <c r="AB121" s="39"/>
      <c r="AC121" s="40"/>
      <c r="AD121" s="39"/>
      <c r="AE121" s="38"/>
      <c r="AF121" s="250"/>
      <c r="AG121" s="250"/>
      <c r="AH121" s="37"/>
      <c r="AI121" s="11"/>
      <c r="AJ121" s="233">
        <f>SUMPRODUCT(LEN($M121:$S124)-LEN(SUBSTITUTE($M121:$S124,"A", "")))</f>
        <v>6</v>
      </c>
      <c r="AK121" s="239">
        <f>SUMPRODUCT(LEN($AD121:$AD124)-LEN(SUBSTITUTE($AD121:$AD124,"A", "")))</f>
        <v>0</v>
      </c>
      <c r="AL121" s="230">
        <f>SUMPRODUCT(LEN($AC121:$AC124)-LEN(SUBSTITUTE($AC121:$AC124,"A", "")))</f>
        <v>0</v>
      </c>
      <c r="AM121" s="233">
        <f>SUMPRODUCT(LEN($M121:$S124)-LEN(SUBSTITUTE($M121:$S124,"S", "")))</f>
        <v>3</v>
      </c>
      <c r="AN121" s="239">
        <f>SUMPRODUCT(LEN($AD121:$AD124)-LEN(SUBSTITUTE($AD121:$AD124,"S", "")))</f>
        <v>0</v>
      </c>
      <c r="AO121" s="230">
        <f>SUMPRODUCT(LEN($AC121:$AC124)-LEN(SUBSTITUTE($AC121:$AC124,"S", "")))</f>
        <v>0</v>
      </c>
      <c r="AP121" s="233">
        <f>SUMPRODUCT(LEN($M121:$S124)-LEN(SUBSTITUTE($M121:$S124,"F", "")))</f>
        <v>0</v>
      </c>
      <c r="AQ121" s="239">
        <f>SUMPRODUCT(LEN($AD121:$AD124)-LEN(SUBSTITUTE($AD121:$AD124,"F", "")))</f>
        <v>0</v>
      </c>
      <c r="AR121" s="230">
        <f>SUMPRODUCT(LEN($AC121:$AC124)-LEN(SUBSTITUTE($AC121:$AC124,"F", "")))</f>
        <v>0</v>
      </c>
      <c r="AS121" s="233">
        <f>SUMPRODUCT(LEN($M121:$S124)-LEN(SUBSTITUTE($M121:$S124,"G", "")))</f>
        <v>0</v>
      </c>
      <c r="AT121" s="239">
        <f>SUMPRODUCT(LEN($AD121:$AD124)-LEN(SUBSTITUTE($AD121:$AD124,"G", "")))</f>
        <v>0</v>
      </c>
      <c r="AU121" s="230">
        <f>SUMPRODUCT(LEN($AC121:$AC124)-LEN(SUBSTITUTE($AC121:$AC124,"G", "")))</f>
        <v>0</v>
      </c>
      <c r="AV121" s="233">
        <f>SUMPRODUCT(LEN($L121:$S124)-LEN(SUBSTITUTE($L121:$S124,"M", "")))</f>
        <v>0</v>
      </c>
      <c r="AW121" s="236">
        <f>SUMPRODUCT(LEN($AD121:$AD124)-LEN(SUBSTITUTE($AD121:$AD124,"M", "")))</f>
        <v>0</v>
      </c>
      <c r="AX121" s="230">
        <f>SUMPRODUCT(LEN($AC121:$AC124)-LEN(SUBSTITUTE($AC121:$AC124,"M", "")))</f>
        <v>0</v>
      </c>
      <c r="AY121" s="291">
        <f>SUMPRODUCT(LEN($AE121:$AE124)-LEN(SUBSTITUTE($AE121:$AE124,"S", "")))</f>
        <v>0</v>
      </c>
      <c r="AZ121" s="227">
        <f>SUMPRODUCT(LEN($AE121:$AE124)-LEN(SUBSTITUTE($AE121:$AE124,"F", "")))</f>
        <v>0</v>
      </c>
      <c r="BA121" s="227">
        <f>SUMPRODUCT(LEN($AE121:$AE124)-LEN(SUBSTITUTE($AE121:$AE124,"G", "")))</f>
        <v>0</v>
      </c>
      <c r="BB121" s="294">
        <f>SUMPRODUCT(LEN($AE121:$AE124)-LEN(SUBSTITUTE($AE121:$AE124,"M", "")))</f>
        <v>0</v>
      </c>
    </row>
    <row r="122" spans="2:62" ht="28.15" customHeight="1" thickBot="1" x14ac:dyDescent="0.25">
      <c r="B122" s="30"/>
      <c r="C122" s="243"/>
      <c r="D122" s="36"/>
      <c r="E122" s="111"/>
      <c r="F122" s="111"/>
      <c r="G122" s="110"/>
      <c r="H122" s="224"/>
      <c r="I122" s="247"/>
      <c r="J122" s="247"/>
      <c r="K122" s="247"/>
      <c r="L122" s="33" t="s">
        <v>123</v>
      </c>
      <c r="M122" s="32" t="s">
        <v>104</v>
      </c>
      <c r="N122" s="33" t="s">
        <v>122</v>
      </c>
      <c r="O122" s="32" t="s">
        <v>104</v>
      </c>
      <c r="P122" s="33" t="s">
        <v>120</v>
      </c>
      <c r="Q122" s="32"/>
      <c r="R122" s="33" t="s">
        <v>119</v>
      </c>
      <c r="S122" s="32"/>
      <c r="T122" s="33" t="s">
        <v>118</v>
      </c>
      <c r="U122" s="32"/>
      <c r="V122" s="33" t="s">
        <v>117</v>
      </c>
      <c r="W122" s="32"/>
      <c r="X122" s="33" t="s">
        <v>116</v>
      </c>
      <c r="Y122" s="32"/>
      <c r="Z122" s="33" t="s">
        <v>115</v>
      </c>
      <c r="AA122" s="32"/>
      <c r="AB122" s="31"/>
      <c r="AC122" s="32"/>
      <c r="AD122" s="31"/>
      <c r="AE122" s="23"/>
      <c r="AF122" s="251"/>
      <c r="AG122" s="251"/>
      <c r="AH122" s="22"/>
      <c r="AI122" s="11"/>
      <c r="AJ122" s="234"/>
      <c r="AK122" s="240"/>
      <c r="AL122" s="231"/>
      <c r="AM122" s="234"/>
      <c r="AN122" s="240"/>
      <c r="AO122" s="231"/>
      <c r="AP122" s="234"/>
      <c r="AQ122" s="240"/>
      <c r="AR122" s="231"/>
      <c r="AS122" s="234"/>
      <c r="AT122" s="240"/>
      <c r="AU122" s="231"/>
      <c r="AV122" s="234"/>
      <c r="AW122" s="237"/>
      <c r="AX122" s="231"/>
      <c r="AY122" s="292"/>
      <c r="AZ122" s="228"/>
      <c r="BA122" s="228"/>
      <c r="BB122" s="295"/>
    </row>
    <row r="123" spans="2:62" ht="28.15" customHeight="1" x14ac:dyDescent="0.2">
      <c r="B123" s="30"/>
      <c r="C123" s="244"/>
      <c r="D123" s="29"/>
      <c r="E123" s="109"/>
      <c r="F123" s="109"/>
      <c r="G123" s="108"/>
      <c r="H123" s="225"/>
      <c r="I123" s="248"/>
      <c r="J123" s="248"/>
      <c r="K123" s="248"/>
      <c r="L123" s="26" t="s">
        <v>114</v>
      </c>
      <c r="M123" s="25" t="s">
        <v>132</v>
      </c>
      <c r="N123" s="26" t="s">
        <v>112</v>
      </c>
      <c r="O123" s="25" t="s">
        <v>121</v>
      </c>
      <c r="P123" s="26" t="s">
        <v>111</v>
      </c>
      <c r="Q123" s="25"/>
      <c r="R123" s="26" t="s">
        <v>110</v>
      </c>
      <c r="S123" s="25"/>
      <c r="T123" s="26" t="s">
        <v>109</v>
      </c>
      <c r="U123" s="25"/>
      <c r="V123" s="26" t="s">
        <v>108</v>
      </c>
      <c r="W123" s="25"/>
      <c r="X123" s="26" t="s">
        <v>107</v>
      </c>
      <c r="Y123" s="25"/>
      <c r="Z123" s="26" t="s">
        <v>106</v>
      </c>
      <c r="AA123" s="25"/>
      <c r="AB123" s="24"/>
      <c r="AC123" s="25"/>
      <c r="AD123" s="24"/>
      <c r="AE123" s="23"/>
      <c r="AF123" s="251"/>
      <c r="AG123" s="251"/>
      <c r="AH123" s="22"/>
      <c r="AI123" s="11"/>
      <c r="AJ123" s="234"/>
      <c r="AK123" s="240"/>
      <c r="AL123" s="231"/>
      <c r="AM123" s="234"/>
      <c r="AN123" s="240"/>
      <c r="AO123" s="231"/>
      <c r="AP123" s="234"/>
      <c r="AQ123" s="240"/>
      <c r="AR123" s="231"/>
      <c r="AS123" s="234"/>
      <c r="AT123" s="240"/>
      <c r="AU123" s="231"/>
      <c r="AV123" s="234"/>
      <c r="AW123" s="237"/>
      <c r="AX123" s="231"/>
      <c r="AY123" s="292"/>
      <c r="AZ123" s="228"/>
      <c r="BA123" s="228"/>
      <c r="BB123" s="295"/>
    </row>
    <row r="124" spans="2:62" ht="28.15" customHeight="1" thickBot="1" x14ac:dyDescent="0.25">
      <c r="B124" s="30"/>
      <c r="C124" s="253"/>
      <c r="D124" s="51"/>
      <c r="E124" s="115"/>
      <c r="F124" s="115"/>
      <c r="G124" s="114"/>
      <c r="H124" s="226"/>
      <c r="I124" s="254"/>
      <c r="J124" s="254"/>
      <c r="K124" s="254"/>
      <c r="L124" s="48" t="s">
        <v>105</v>
      </c>
      <c r="M124" s="47" t="s">
        <v>124</v>
      </c>
      <c r="N124" s="48" t="s">
        <v>103</v>
      </c>
      <c r="O124" s="47"/>
      <c r="P124" s="48" t="s">
        <v>102</v>
      </c>
      <c r="Q124" s="47"/>
      <c r="R124" s="48" t="s">
        <v>101</v>
      </c>
      <c r="S124" s="47"/>
      <c r="T124" s="48">
        <v>20</v>
      </c>
      <c r="U124" s="47"/>
      <c r="V124" s="48" t="s">
        <v>100</v>
      </c>
      <c r="W124" s="47"/>
      <c r="X124" s="48" t="s">
        <v>99</v>
      </c>
      <c r="Y124" s="47"/>
      <c r="Z124" s="48" t="s">
        <v>98</v>
      </c>
      <c r="AA124" s="47"/>
      <c r="AB124" s="16"/>
      <c r="AC124" s="47"/>
      <c r="AD124" s="16"/>
      <c r="AE124" s="46"/>
      <c r="AF124" s="255"/>
      <c r="AG124" s="255"/>
      <c r="AH124" s="45"/>
      <c r="AI124" s="11"/>
      <c r="AJ124" s="235"/>
      <c r="AK124" s="241"/>
      <c r="AL124" s="232"/>
      <c r="AM124" s="235"/>
      <c r="AN124" s="241"/>
      <c r="AO124" s="232"/>
      <c r="AP124" s="235"/>
      <c r="AQ124" s="241"/>
      <c r="AR124" s="232"/>
      <c r="AS124" s="235"/>
      <c r="AT124" s="241"/>
      <c r="AU124" s="232"/>
      <c r="AV124" s="235"/>
      <c r="AW124" s="238"/>
      <c r="AX124" s="232"/>
      <c r="AY124" s="293"/>
      <c r="AZ124" s="229"/>
      <c r="BA124" s="229"/>
      <c r="BB124" s="296"/>
    </row>
    <row r="125" spans="2:62" ht="28.15" customHeight="1" x14ac:dyDescent="0.2">
      <c r="B125" s="30"/>
      <c r="C125" s="242">
        <v>3</v>
      </c>
      <c r="D125" s="44"/>
      <c r="E125" s="113"/>
      <c r="F125" s="113"/>
      <c r="G125" s="112"/>
      <c r="H125" s="223"/>
      <c r="I125" s="246">
        <v>34</v>
      </c>
      <c r="J125" s="246">
        <v>13</v>
      </c>
      <c r="K125" s="246">
        <v>7</v>
      </c>
      <c r="L125" s="41" t="s">
        <v>133</v>
      </c>
      <c r="M125" s="40" t="s">
        <v>124</v>
      </c>
      <c r="N125" s="41" t="s">
        <v>131</v>
      </c>
      <c r="O125" s="40" t="s">
        <v>121</v>
      </c>
      <c r="P125" s="41" t="s">
        <v>130</v>
      </c>
      <c r="Q125" s="40"/>
      <c r="R125" s="41" t="s">
        <v>129</v>
      </c>
      <c r="S125" s="40"/>
      <c r="T125" s="41" t="s">
        <v>128</v>
      </c>
      <c r="U125" s="40"/>
      <c r="V125" s="41" t="s">
        <v>127</v>
      </c>
      <c r="W125" s="40"/>
      <c r="X125" s="41" t="s">
        <v>126</v>
      </c>
      <c r="Y125" s="40"/>
      <c r="Z125" s="41" t="s">
        <v>125</v>
      </c>
      <c r="AA125" s="40"/>
      <c r="AB125" s="39"/>
      <c r="AC125" s="40"/>
      <c r="AD125" s="39" t="s">
        <v>104</v>
      </c>
      <c r="AE125" s="38"/>
      <c r="AF125" s="250"/>
      <c r="AG125" s="250"/>
      <c r="AH125" s="37"/>
      <c r="AI125" s="11"/>
      <c r="AJ125" s="233">
        <f>SUMPRODUCT(LEN($M125:$S128)-LEN(SUBSTITUTE($M125:$S128,"A", "")))</f>
        <v>3</v>
      </c>
      <c r="AK125" s="239">
        <f>SUMPRODUCT(LEN($AD125:$AD128)-LEN(SUBSTITUTE($AD125:$AD128,"A", "")))</f>
        <v>1</v>
      </c>
      <c r="AL125" s="230">
        <f>SUMPRODUCT(LEN($AC125:$AC128)-LEN(SUBSTITUTE($AC125:$AC128,"A", "")))</f>
        <v>0</v>
      </c>
      <c r="AM125" s="233">
        <f>SUMPRODUCT(LEN($M125:$S128)-LEN(SUBSTITUTE($M125:$S128,"S", "")))</f>
        <v>6</v>
      </c>
      <c r="AN125" s="239">
        <f>SUMPRODUCT(LEN($AD125:$AD128)-LEN(SUBSTITUTE($AD125:$AD128,"S", "")))</f>
        <v>0</v>
      </c>
      <c r="AO125" s="230">
        <f>SUMPRODUCT(LEN($AC125:$AC128)-LEN(SUBSTITUTE($AC125:$AC128,"S", "")))</f>
        <v>0</v>
      </c>
      <c r="AP125" s="233">
        <f>SUMPRODUCT(LEN($M125:$S128)-LEN(SUBSTITUTE($M125:$S128,"F", "")))</f>
        <v>0</v>
      </c>
      <c r="AQ125" s="239">
        <f>SUMPRODUCT(LEN($AD125:$AD128)-LEN(SUBSTITUTE($AD125:$AD128,"F", "")))</f>
        <v>0</v>
      </c>
      <c r="AR125" s="230">
        <f>SUMPRODUCT(LEN($AC125:$AC128)-LEN(SUBSTITUTE($AC125:$AC128,"F", "")))</f>
        <v>0</v>
      </c>
      <c r="AS125" s="233">
        <f>SUMPRODUCT(LEN($M125:$S128)-LEN(SUBSTITUTE($M125:$S128,"G", "")))</f>
        <v>0</v>
      </c>
      <c r="AT125" s="239">
        <f>SUMPRODUCT(LEN($AD125:$AD128)-LEN(SUBSTITUTE($AD125:$AD128,"G", "")))</f>
        <v>0</v>
      </c>
      <c r="AU125" s="230">
        <f>SUMPRODUCT(LEN($AC125:$AC128)-LEN(SUBSTITUTE($AC125:$AC128,"G", "")))</f>
        <v>0</v>
      </c>
      <c r="AV125" s="233">
        <f>SUMPRODUCT(LEN($L125:$S128)-LEN(SUBSTITUTE($L125:$S128,"M", "")))</f>
        <v>0</v>
      </c>
      <c r="AW125" s="236">
        <f>SUMPRODUCT(LEN($AD125:$AD128)-LEN(SUBSTITUTE($AD125:$AD128,"M", "")))</f>
        <v>0</v>
      </c>
      <c r="AX125" s="230">
        <f>SUMPRODUCT(LEN($AC125:$AC128)-LEN(SUBSTITUTE($AC125:$AC128,"M", "")))</f>
        <v>0</v>
      </c>
      <c r="AY125" s="291">
        <f>SUMPRODUCT(LEN($AE125:$AE128)-LEN(SUBSTITUTE($AE125:$AE128,"S", "")))</f>
        <v>0</v>
      </c>
      <c r="AZ125" s="227">
        <f>SUMPRODUCT(LEN($AE125:$AE128)-LEN(SUBSTITUTE($AE125:$AE128,"F", "")))</f>
        <v>0</v>
      </c>
      <c r="BA125" s="227">
        <f>SUMPRODUCT(LEN($AE125:$AE128)-LEN(SUBSTITUTE($AE125:$AE128,"G", "")))</f>
        <v>0</v>
      </c>
      <c r="BB125" s="294">
        <f>SUMPRODUCT(LEN($AE125:$AE128)-LEN(SUBSTITUTE($AE125:$AE128,"M", "")))</f>
        <v>0</v>
      </c>
    </row>
    <row r="126" spans="2:62" ht="28.15" customHeight="1" thickBot="1" x14ac:dyDescent="0.25">
      <c r="B126" s="30"/>
      <c r="C126" s="243"/>
      <c r="D126" s="36"/>
      <c r="E126" s="111"/>
      <c r="F126" s="111"/>
      <c r="G126" s="110"/>
      <c r="H126" s="224"/>
      <c r="I126" s="247"/>
      <c r="J126" s="247"/>
      <c r="K126" s="247"/>
      <c r="L126" s="33" t="s">
        <v>123</v>
      </c>
      <c r="M126" s="32" t="s">
        <v>113</v>
      </c>
      <c r="N126" s="33" t="s">
        <v>122</v>
      </c>
      <c r="O126" s="32" t="s">
        <v>104</v>
      </c>
      <c r="P126" s="33" t="s">
        <v>120</v>
      </c>
      <c r="Q126" s="32"/>
      <c r="R126" s="33" t="s">
        <v>119</v>
      </c>
      <c r="S126" s="32"/>
      <c r="T126" s="33" t="s">
        <v>118</v>
      </c>
      <c r="U126" s="32"/>
      <c r="V126" s="33" t="s">
        <v>117</v>
      </c>
      <c r="W126" s="32"/>
      <c r="X126" s="33" t="s">
        <v>116</v>
      </c>
      <c r="Y126" s="32"/>
      <c r="Z126" s="33" t="s">
        <v>115</v>
      </c>
      <c r="AA126" s="32"/>
      <c r="AB126" s="31"/>
      <c r="AC126" s="32"/>
      <c r="AD126" s="31"/>
      <c r="AE126" s="23"/>
      <c r="AF126" s="251"/>
      <c r="AG126" s="251"/>
      <c r="AH126" s="22"/>
      <c r="AI126" s="11"/>
      <c r="AJ126" s="234"/>
      <c r="AK126" s="240"/>
      <c r="AL126" s="231"/>
      <c r="AM126" s="234"/>
      <c r="AN126" s="240"/>
      <c r="AO126" s="231"/>
      <c r="AP126" s="234"/>
      <c r="AQ126" s="240"/>
      <c r="AR126" s="231"/>
      <c r="AS126" s="234"/>
      <c r="AT126" s="240"/>
      <c r="AU126" s="231"/>
      <c r="AV126" s="234"/>
      <c r="AW126" s="237"/>
      <c r="AX126" s="231"/>
      <c r="AY126" s="292"/>
      <c r="AZ126" s="228"/>
      <c r="BA126" s="228"/>
      <c r="BB126" s="295"/>
    </row>
    <row r="127" spans="2:62" ht="28.15" customHeight="1" x14ac:dyDescent="0.2">
      <c r="B127" s="30"/>
      <c r="C127" s="244"/>
      <c r="D127" s="29"/>
      <c r="E127" s="109"/>
      <c r="F127" s="109"/>
      <c r="G127" s="108"/>
      <c r="H127" s="225"/>
      <c r="I127" s="248"/>
      <c r="J127" s="248"/>
      <c r="K127" s="248"/>
      <c r="L127" s="26" t="s">
        <v>114</v>
      </c>
      <c r="M127" s="25" t="s">
        <v>124</v>
      </c>
      <c r="N127" s="26" t="s">
        <v>112</v>
      </c>
      <c r="O127" s="25"/>
      <c r="P127" s="26" t="s">
        <v>111</v>
      </c>
      <c r="Q127" s="25"/>
      <c r="R127" s="26" t="s">
        <v>110</v>
      </c>
      <c r="S127" s="25"/>
      <c r="T127" s="26" t="s">
        <v>109</v>
      </c>
      <c r="U127" s="25"/>
      <c r="V127" s="26" t="s">
        <v>108</v>
      </c>
      <c r="W127" s="25"/>
      <c r="X127" s="26" t="s">
        <v>107</v>
      </c>
      <c r="Y127" s="25"/>
      <c r="Z127" s="26" t="s">
        <v>106</v>
      </c>
      <c r="AA127" s="25"/>
      <c r="AB127" s="24"/>
      <c r="AC127" s="25"/>
      <c r="AD127" s="24"/>
      <c r="AE127" s="23"/>
      <c r="AF127" s="251"/>
      <c r="AG127" s="251"/>
      <c r="AH127" s="22"/>
      <c r="AI127" s="11"/>
      <c r="AJ127" s="234"/>
      <c r="AK127" s="240"/>
      <c r="AL127" s="231"/>
      <c r="AM127" s="234"/>
      <c r="AN127" s="240"/>
      <c r="AO127" s="231"/>
      <c r="AP127" s="234"/>
      <c r="AQ127" s="240"/>
      <c r="AR127" s="231"/>
      <c r="AS127" s="234"/>
      <c r="AT127" s="240"/>
      <c r="AU127" s="231"/>
      <c r="AV127" s="234"/>
      <c r="AW127" s="237"/>
      <c r="AX127" s="231"/>
      <c r="AY127" s="292"/>
      <c r="AZ127" s="228"/>
      <c r="BA127" s="228"/>
      <c r="BB127" s="295"/>
    </row>
    <row r="128" spans="2:62" ht="28.15" customHeight="1" thickBot="1" x14ac:dyDescent="0.25">
      <c r="B128" s="21"/>
      <c r="C128" s="245"/>
      <c r="D128" s="20"/>
      <c r="E128" s="117"/>
      <c r="F128" s="117"/>
      <c r="G128" s="116"/>
      <c r="H128" s="226"/>
      <c r="I128" s="249"/>
      <c r="J128" s="249"/>
      <c r="K128" s="249"/>
      <c r="L128" s="17" t="s">
        <v>105</v>
      </c>
      <c r="M128" s="15" t="s">
        <v>121</v>
      </c>
      <c r="N128" s="17" t="s">
        <v>103</v>
      </c>
      <c r="O128" s="15"/>
      <c r="P128" s="17" t="s">
        <v>102</v>
      </c>
      <c r="Q128" s="15"/>
      <c r="R128" s="17" t="s">
        <v>101</v>
      </c>
      <c r="S128" s="15"/>
      <c r="T128" s="17">
        <v>20</v>
      </c>
      <c r="U128" s="15"/>
      <c r="V128" s="17" t="s">
        <v>100</v>
      </c>
      <c r="W128" s="15"/>
      <c r="X128" s="17" t="s">
        <v>99</v>
      </c>
      <c r="Y128" s="15"/>
      <c r="Z128" s="17" t="s">
        <v>98</v>
      </c>
      <c r="AA128" s="15"/>
      <c r="AB128" s="16"/>
      <c r="AC128" s="15"/>
      <c r="AD128" s="14"/>
      <c r="AE128" s="13"/>
      <c r="AF128" s="252"/>
      <c r="AG128" s="252"/>
      <c r="AH128" s="12"/>
      <c r="AI128" s="11"/>
      <c r="AJ128" s="235"/>
      <c r="AK128" s="241"/>
      <c r="AL128" s="232"/>
      <c r="AM128" s="235"/>
      <c r="AN128" s="241"/>
      <c r="AO128" s="232"/>
      <c r="AP128" s="235"/>
      <c r="AQ128" s="241"/>
      <c r="AR128" s="232"/>
      <c r="AS128" s="235"/>
      <c r="AT128" s="241"/>
      <c r="AU128" s="232"/>
      <c r="AV128" s="235"/>
      <c r="AW128" s="238"/>
      <c r="AX128" s="232"/>
      <c r="AY128" s="293"/>
      <c r="AZ128" s="229"/>
      <c r="BA128" s="229"/>
      <c r="BB128" s="296"/>
    </row>
    <row r="129" spans="2:62" ht="85.9" customHeight="1" thickTop="1" thickBot="1" x14ac:dyDescent="0.35">
      <c r="B129" s="105" t="s">
        <v>174</v>
      </c>
      <c r="C129" s="95" t="s">
        <v>173</v>
      </c>
      <c r="D129" s="100" t="s">
        <v>172</v>
      </c>
      <c r="E129" s="104" t="s">
        <v>171</v>
      </c>
      <c r="F129" s="103"/>
      <c r="G129" s="102"/>
      <c r="H129" s="101" t="s">
        <v>170</v>
      </c>
      <c r="I129" s="100" t="s">
        <v>96</v>
      </c>
      <c r="J129" s="100" t="s">
        <v>169</v>
      </c>
      <c r="K129" s="100" t="s">
        <v>97</v>
      </c>
      <c r="L129" s="256" t="s">
        <v>168</v>
      </c>
      <c r="M129" s="262"/>
      <c r="N129" s="256" t="s">
        <v>167</v>
      </c>
      <c r="O129" s="262"/>
      <c r="P129" s="256" t="s">
        <v>167</v>
      </c>
      <c r="Q129" s="257"/>
      <c r="R129" s="256" t="s">
        <v>167</v>
      </c>
      <c r="S129" s="257"/>
      <c r="T129" s="256" t="s">
        <v>167</v>
      </c>
      <c r="U129" s="257"/>
      <c r="V129" s="256" t="s">
        <v>167</v>
      </c>
      <c r="W129" s="257"/>
      <c r="X129" s="256" t="s">
        <v>167</v>
      </c>
      <c r="Y129" s="257"/>
      <c r="Z129" s="256" t="s">
        <v>167</v>
      </c>
      <c r="AA129" s="257"/>
      <c r="AB129" s="261" t="s">
        <v>166</v>
      </c>
      <c r="AC129" s="257"/>
      <c r="AD129" s="101" t="s">
        <v>165</v>
      </c>
      <c r="AE129" s="101" t="s">
        <v>164</v>
      </c>
      <c r="AF129" s="100" t="s">
        <v>163</v>
      </c>
      <c r="AG129" s="100" t="s">
        <v>162</v>
      </c>
      <c r="AH129" s="99" t="s">
        <v>161</v>
      </c>
      <c r="AI129" s="98"/>
      <c r="AJ129" s="96" t="s">
        <v>160</v>
      </c>
      <c r="AK129" s="95" t="s">
        <v>159</v>
      </c>
      <c r="AL129" s="94" t="s">
        <v>158</v>
      </c>
      <c r="AM129" s="96" t="s">
        <v>157</v>
      </c>
      <c r="AN129" s="95" t="s">
        <v>156</v>
      </c>
      <c r="AO129" s="94" t="s">
        <v>155</v>
      </c>
      <c r="AP129" s="96" t="s">
        <v>154</v>
      </c>
      <c r="AQ129" s="95" t="s">
        <v>153</v>
      </c>
      <c r="AR129" s="97" t="s">
        <v>152</v>
      </c>
      <c r="AS129" s="96" t="s">
        <v>151</v>
      </c>
      <c r="AT129" s="95" t="s">
        <v>150</v>
      </c>
      <c r="AU129" s="94" t="s">
        <v>149</v>
      </c>
      <c r="AV129" s="96" t="s">
        <v>148</v>
      </c>
      <c r="AW129" s="95" t="s">
        <v>147</v>
      </c>
      <c r="AX129" s="94" t="s">
        <v>146</v>
      </c>
      <c r="AY129" s="93" t="s">
        <v>145</v>
      </c>
      <c r="AZ129" s="92" t="s">
        <v>144</v>
      </c>
      <c r="BA129" s="92" t="s">
        <v>143</v>
      </c>
      <c r="BB129" s="91" t="s">
        <v>142</v>
      </c>
    </row>
    <row r="130" spans="2:62" ht="48" thickBot="1" x14ac:dyDescent="0.3">
      <c r="B130" s="90" t="s">
        <v>247</v>
      </c>
      <c r="C130" s="89"/>
      <c r="D130" s="88">
        <v>165</v>
      </c>
      <c r="E130" s="258"/>
      <c r="F130" s="259"/>
      <c r="G130" s="260"/>
      <c r="H130" s="87" t="s">
        <v>140</v>
      </c>
      <c r="I130" s="86"/>
      <c r="J130" s="86"/>
      <c r="K130" s="85"/>
      <c r="L130" s="84"/>
      <c r="M130" s="81"/>
      <c r="N130" s="84"/>
      <c r="O130" s="81"/>
      <c r="P130" s="84"/>
      <c r="Q130" s="81"/>
      <c r="R130" s="84"/>
      <c r="S130" s="81"/>
      <c r="T130" s="84"/>
      <c r="U130" s="81"/>
      <c r="V130" s="84"/>
      <c r="W130" s="81"/>
      <c r="X130" s="84"/>
      <c r="Y130" s="81"/>
      <c r="Z130" s="84"/>
      <c r="AA130" s="83"/>
      <c r="AB130" s="82" t="s">
        <v>139</v>
      </c>
      <c r="AC130" s="81"/>
      <c r="AD130" s="81"/>
      <c r="AE130" s="81"/>
      <c r="AF130" s="80"/>
      <c r="AG130" s="80"/>
      <c r="AH130" s="60"/>
      <c r="AI130" s="79" t="s">
        <v>138</v>
      </c>
      <c r="AJ130" s="78">
        <f t="shared" ref="AJ130:BB130" si="16">SUM(AJ132:AJ143)</f>
        <v>15</v>
      </c>
      <c r="AK130" s="77">
        <f t="shared" si="16"/>
        <v>1</v>
      </c>
      <c r="AL130" s="76">
        <f t="shared" si="16"/>
        <v>0</v>
      </c>
      <c r="AM130" s="78">
        <f t="shared" si="16"/>
        <v>24</v>
      </c>
      <c r="AN130" s="77">
        <f t="shared" si="16"/>
        <v>3</v>
      </c>
      <c r="AO130" s="76">
        <f t="shared" si="16"/>
        <v>0</v>
      </c>
      <c r="AP130" s="78">
        <f t="shared" si="16"/>
        <v>0</v>
      </c>
      <c r="AQ130" s="77">
        <f t="shared" si="16"/>
        <v>0</v>
      </c>
      <c r="AR130" s="76">
        <f t="shared" si="16"/>
        <v>0</v>
      </c>
      <c r="AS130" s="78">
        <f t="shared" si="16"/>
        <v>0</v>
      </c>
      <c r="AT130" s="77">
        <f t="shared" si="16"/>
        <v>0</v>
      </c>
      <c r="AU130" s="76">
        <f t="shared" si="16"/>
        <v>0</v>
      </c>
      <c r="AV130" s="78">
        <f t="shared" si="16"/>
        <v>0</v>
      </c>
      <c r="AW130" s="77">
        <f t="shared" si="16"/>
        <v>0</v>
      </c>
      <c r="AX130" s="76">
        <f t="shared" si="16"/>
        <v>0</v>
      </c>
      <c r="AY130" s="75">
        <f t="shared" si="16"/>
        <v>0</v>
      </c>
      <c r="AZ130" s="74">
        <f t="shared" si="16"/>
        <v>0</v>
      </c>
      <c r="BA130" s="74">
        <f t="shared" si="16"/>
        <v>0</v>
      </c>
      <c r="BB130" s="73">
        <f t="shared" si="16"/>
        <v>0</v>
      </c>
      <c r="BC130" s="72" t="s">
        <v>137</v>
      </c>
      <c r="BF130" s="5">
        <f>SUM(AJ130:AL130)/$BG$5</f>
        <v>5.333333333333333</v>
      </c>
      <c r="BG130" s="5">
        <f>SUM(AM130:AO130,AY130)/$BG$5</f>
        <v>9</v>
      </c>
      <c r="BH130" s="5">
        <f>SUM(AP130:AR130,AZ130)/$BG$5</f>
        <v>0</v>
      </c>
      <c r="BI130" s="5">
        <f>SUM(AS130:AU130,BA130)/$BG$5</f>
        <v>0</v>
      </c>
      <c r="BJ130" s="5">
        <f>SUM(AV130:AX130,BB130)/$BG$5</f>
        <v>0</v>
      </c>
    </row>
    <row r="131" spans="2:62" ht="37.5" thickBot="1" x14ac:dyDescent="0.3">
      <c r="B131" s="71"/>
      <c r="C131" s="70"/>
      <c r="D131" s="69"/>
      <c r="E131" s="68"/>
      <c r="F131" s="68"/>
      <c r="G131" s="67"/>
      <c r="H131" s="66"/>
      <c r="I131" s="64"/>
      <c r="J131" s="64"/>
      <c r="K131" s="65"/>
      <c r="L131" s="64"/>
      <c r="M131" s="62"/>
      <c r="N131" s="64"/>
      <c r="O131" s="62"/>
      <c r="P131" s="64"/>
      <c r="Q131" s="62"/>
      <c r="R131" s="64"/>
      <c r="S131" s="62"/>
      <c r="T131" s="64"/>
      <c r="U131" s="62"/>
      <c r="V131" s="64"/>
      <c r="W131" s="62"/>
      <c r="X131" s="64"/>
      <c r="Y131" s="62"/>
      <c r="Z131" s="64"/>
      <c r="AA131" s="62"/>
      <c r="AB131" s="63"/>
      <c r="AC131" s="62"/>
      <c r="AD131" s="62"/>
      <c r="AE131" s="62"/>
      <c r="AF131" s="61"/>
      <c r="AG131" s="61"/>
      <c r="AH131" s="60"/>
      <c r="AI131" s="59" t="s">
        <v>136</v>
      </c>
      <c r="AJ131" s="58">
        <f t="shared" ref="AJ131:BB131" si="17">AJ130/3</f>
        <v>5</v>
      </c>
      <c r="AK131" s="57">
        <f t="shared" si="17"/>
        <v>0.33333333333333331</v>
      </c>
      <c r="AL131" s="56">
        <f t="shared" si="17"/>
        <v>0</v>
      </c>
      <c r="AM131" s="58">
        <f t="shared" si="17"/>
        <v>8</v>
      </c>
      <c r="AN131" s="57">
        <f t="shared" si="17"/>
        <v>1</v>
      </c>
      <c r="AO131" s="56">
        <f t="shared" si="17"/>
        <v>0</v>
      </c>
      <c r="AP131" s="58">
        <f t="shared" si="17"/>
        <v>0</v>
      </c>
      <c r="AQ131" s="57">
        <f t="shared" si="17"/>
        <v>0</v>
      </c>
      <c r="AR131" s="56">
        <f t="shared" si="17"/>
        <v>0</v>
      </c>
      <c r="AS131" s="58">
        <f t="shared" si="17"/>
        <v>0</v>
      </c>
      <c r="AT131" s="57">
        <f t="shared" si="17"/>
        <v>0</v>
      </c>
      <c r="AU131" s="56">
        <f t="shared" si="17"/>
        <v>0</v>
      </c>
      <c r="AV131" s="58">
        <f t="shared" si="17"/>
        <v>0</v>
      </c>
      <c r="AW131" s="57">
        <f t="shared" si="17"/>
        <v>0</v>
      </c>
      <c r="AX131" s="56">
        <f t="shared" si="17"/>
        <v>0</v>
      </c>
      <c r="AY131" s="55">
        <f t="shared" si="17"/>
        <v>0</v>
      </c>
      <c r="AZ131" s="54">
        <f t="shared" si="17"/>
        <v>0</v>
      </c>
      <c r="BA131" s="54">
        <f t="shared" si="17"/>
        <v>0</v>
      </c>
      <c r="BB131" s="53">
        <f t="shared" si="17"/>
        <v>0</v>
      </c>
      <c r="BC131" s="52" t="s">
        <v>135</v>
      </c>
    </row>
    <row r="132" spans="2:62" ht="28.15" customHeight="1" x14ac:dyDescent="0.2">
      <c r="B132" s="30"/>
      <c r="C132" s="242">
        <v>1</v>
      </c>
      <c r="D132" s="44"/>
      <c r="E132" s="113"/>
      <c r="F132" s="113"/>
      <c r="G132" s="112"/>
      <c r="H132" s="223" t="s">
        <v>183</v>
      </c>
      <c r="I132" s="246">
        <v>31</v>
      </c>
      <c r="J132" s="246">
        <v>14</v>
      </c>
      <c r="K132" s="246">
        <v>6</v>
      </c>
      <c r="L132" s="41" t="s">
        <v>133</v>
      </c>
      <c r="M132" s="40" t="s">
        <v>132</v>
      </c>
      <c r="N132" s="41" t="s">
        <v>131</v>
      </c>
      <c r="O132" s="40" t="s">
        <v>132</v>
      </c>
      <c r="P132" s="41" t="s">
        <v>130</v>
      </c>
      <c r="Q132" s="40"/>
      <c r="R132" s="41" t="s">
        <v>129</v>
      </c>
      <c r="S132" s="40"/>
      <c r="T132" s="41" t="s">
        <v>128</v>
      </c>
      <c r="U132" s="40"/>
      <c r="V132" s="41" t="s">
        <v>127</v>
      </c>
      <c r="W132" s="40"/>
      <c r="X132" s="41" t="s">
        <v>126</v>
      </c>
      <c r="Y132" s="40"/>
      <c r="Z132" s="41" t="s">
        <v>125</v>
      </c>
      <c r="AA132" s="40"/>
      <c r="AB132" s="39"/>
      <c r="AC132" s="40"/>
      <c r="AD132" s="39"/>
      <c r="AE132" s="38"/>
      <c r="AF132" s="250"/>
      <c r="AG132" s="250"/>
      <c r="AH132" s="37"/>
      <c r="AI132" s="11"/>
      <c r="AJ132" s="233">
        <f>SUMPRODUCT(LEN($M132:$S135)-LEN(SUBSTITUTE($M132:$S135,"A", "")))</f>
        <v>8</v>
      </c>
      <c r="AK132" s="239">
        <f>SUMPRODUCT(LEN($AD132:$AD135)-LEN(SUBSTITUTE($AD132:$AD135,"A", "")))</f>
        <v>0</v>
      </c>
      <c r="AL132" s="230">
        <f>SUMPRODUCT(LEN($AC132:$AC135)-LEN(SUBSTITUTE($AC132:$AC135,"A", "")))</f>
        <v>0</v>
      </c>
      <c r="AM132" s="233">
        <f>SUMPRODUCT(LEN($M132:$S135)-LEN(SUBSTITUTE($M132:$S135,"S", "")))</f>
        <v>5</v>
      </c>
      <c r="AN132" s="239">
        <f>SUMPRODUCT(LEN($AD132:$AD135)-LEN(SUBSTITUTE($AD132:$AD135,"S", "")))</f>
        <v>0</v>
      </c>
      <c r="AO132" s="230">
        <f>SUMPRODUCT(LEN($AC132:$AC135)-LEN(SUBSTITUTE($AC132:$AC135,"S", "")))</f>
        <v>0</v>
      </c>
      <c r="AP132" s="233">
        <f>SUMPRODUCT(LEN($M132:$S135)-LEN(SUBSTITUTE($M132:$S135,"F", "")))</f>
        <v>0</v>
      </c>
      <c r="AQ132" s="239">
        <f>SUMPRODUCT(LEN($AD132:$AD135)-LEN(SUBSTITUTE($AD132:$AD135,"F", "")))</f>
        <v>0</v>
      </c>
      <c r="AR132" s="230">
        <f>SUMPRODUCT(LEN($AC132:$AC135)-LEN(SUBSTITUTE($AC132:$AC135,"F", "")))</f>
        <v>0</v>
      </c>
      <c r="AS132" s="233">
        <f>SUMPRODUCT(LEN($M132:$S135)-LEN(SUBSTITUTE($M132:$S135,"G", "")))</f>
        <v>0</v>
      </c>
      <c r="AT132" s="239">
        <f>SUMPRODUCT(LEN($AD132:$AD135)-LEN(SUBSTITUTE($AD132:$AD135,"G", "")))</f>
        <v>0</v>
      </c>
      <c r="AU132" s="230">
        <f>SUMPRODUCT(LEN($AC132:$AC135)-LEN(SUBSTITUTE($AC132:$AC135,"G", "")))</f>
        <v>0</v>
      </c>
      <c r="AV132" s="233">
        <f>SUMPRODUCT(LEN($L132:$S135)-LEN(SUBSTITUTE($L132:$S135,"M", "")))</f>
        <v>0</v>
      </c>
      <c r="AW132" s="236">
        <f>SUMPRODUCT(LEN($AD132:$AD135)-LEN(SUBSTITUTE($AD132:$AD135,"M", "")))</f>
        <v>0</v>
      </c>
      <c r="AX132" s="230">
        <f>SUMPRODUCT(LEN($AC132:$AC135)-LEN(SUBSTITUTE($AC132:$AC135,"M", "")))</f>
        <v>0</v>
      </c>
      <c r="AY132" s="291">
        <f>SUMPRODUCT(LEN($AE132:$AE135)-LEN(SUBSTITUTE($AE132:$AE135,"S", "")))</f>
        <v>0</v>
      </c>
      <c r="AZ132" s="227">
        <f>SUMPRODUCT(LEN($AE132:$AE135)-LEN(SUBSTITUTE($AE132:$AE135,"F", "")))</f>
        <v>0</v>
      </c>
      <c r="BA132" s="227">
        <f>SUMPRODUCT(LEN($AE132:$AE135)-LEN(SUBSTITUTE($AE132:$AE135,"G", "")))</f>
        <v>0</v>
      </c>
      <c r="BB132" s="294">
        <f>SUMPRODUCT(LEN($AE132:$AE135)-LEN(SUBSTITUTE($AE132:$AE135,"M", "")))</f>
        <v>0</v>
      </c>
    </row>
    <row r="133" spans="2:62" ht="28.15" customHeight="1" thickBot="1" x14ac:dyDescent="0.25">
      <c r="B133" s="30"/>
      <c r="C133" s="243"/>
      <c r="D133" s="36"/>
      <c r="E133" s="111"/>
      <c r="F133" s="111"/>
      <c r="G133" s="110"/>
      <c r="H133" s="224"/>
      <c r="I133" s="247"/>
      <c r="J133" s="247"/>
      <c r="K133" s="247"/>
      <c r="L133" s="33" t="s">
        <v>123</v>
      </c>
      <c r="M133" s="32" t="s">
        <v>175</v>
      </c>
      <c r="N133" s="33" t="s">
        <v>122</v>
      </c>
      <c r="O133" s="32" t="s">
        <v>104</v>
      </c>
      <c r="P133" s="33" t="s">
        <v>120</v>
      </c>
      <c r="Q133" s="32"/>
      <c r="R133" s="33" t="s">
        <v>119</v>
      </c>
      <c r="S133" s="32"/>
      <c r="T133" s="33" t="s">
        <v>118</v>
      </c>
      <c r="U133" s="32"/>
      <c r="V133" s="33" t="s">
        <v>117</v>
      </c>
      <c r="W133" s="32"/>
      <c r="X133" s="33" t="s">
        <v>116</v>
      </c>
      <c r="Y133" s="32"/>
      <c r="Z133" s="33" t="s">
        <v>115</v>
      </c>
      <c r="AA133" s="32"/>
      <c r="AB133" s="31"/>
      <c r="AC133" s="32"/>
      <c r="AD133" s="31"/>
      <c r="AE133" s="23"/>
      <c r="AF133" s="251"/>
      <c r="AG133" s="251"/>
      <c r="AH133" s="22"/>
      <c r="AI133" s="11"/>
      <c r="AJ133" s="234"/>
      <c r="AK133" s="240"/>
      <c r="AL133" s="231"/>
      <c r="AM133" s="234"/>
      <c r="AN133" s="240"/>
      <c r="AO133" s="231"/>
      <c r="AP133" s="234"/>
      <c r="AQ133" s="240"/>
      <c r="AR133" s="231"/>
      <c r="AS133" s="234"/>
      <c r="AT133" s="240"/>
      <c r="AU133" s="231"/>
      <c r="AV133" s="234"/>
      <c r="AW133" s="237"/>
      <c r="AX133" s="231"/>
      <c r="AY133" s="292"/>
      <c r="AZ133" s="228"/>
      <c r="BA133" s="228"/>
      <c r="BB133" s="295"/>
    </row>
    <row r="134" spans="2:62" ht="28.15" customHeight="1" x14ac:dyDescent="0.2">
      <c r="B134" s="30"/>
      <c r="C134" s="244"/>
      <c r="D134" s="29"/>
      <c r="E134" s="109"/>
      <c r="F134" s="109"/>
      <c r="G134" s="108"/>
      <c r="H134" s="225">
        <v>165</v>
      </c>
      <c r="I134" s="248"/>
      <c r="J134" s="248"/>
      <c r="K134" s="248"/>
      <c r="L134" s="26" t="s">
        <v>114</v>
      </c>
      <c r="M134" s="25" t="s">
        <v>113</v>
      </c>
      <c r="N134" s="26" t="s">
        <v>112</v>
      </c>
      <c r="O134" s="25" t="s">
        <v>121</v>
      </c>
      <c r="P134" s="26" t="s">
        <v>111</v>
      </c>
      <c r="Q134" s="25"/>
      <c r="R134" s="26" t="s">
        <v>110</v>
      </c>
      <c r="S134" s="25"/>
      <c r="T134" s="26" t="s">
        <v>109</v>
      </c>
      <c r="U134" s="25"/>
      <c r="V134" s="26" t="s">
        <v>108</v>
      </c>
      <c r="W134" s="25"/>
      <c r="X134" s="26" t="s">
        <v>107</v>
      </c>
      <c r="Y134" s="25"/>
      <c r="Z134" s="26" t="s">
        <v>106</v>
      </c>
      <c r="AA134" s="25"/>
      <c r="AB134" s="24"/>
      <c r="AC134" s="25"/>
      <c r="AD134" s="24"/>
      <c r="AE134" s="23"/>
      <c r="AF134" s="251"/>
      <c r="AG134" s="251"/>
      <c r="AH134" s="22"/>
      <c r="AI134" s="11"/>
      <c r="AJ134" s="234"/>
      <c r="AK134" s="240"/>
      <c r="AL134" s="231"/>
      <c r="AM134" s="234"/>
      <c r="AN134" s="240"/>
      <c r="AO134" s="231"/>
      <c r="AP134" s="234"/>
      <c r="AQ134" s="240"/>
      <c r="AR134" s="231"/>
      <c r="AS134" s="234"/>
      <c r="AT134" s="240"/>
      <c r="AU134" s="231"/>
      <c r="AV134" s="234"/>
      <c r="AW134" s="237"/>
      <c r="AX134" s="231"/>
      <c r="AY134" s="292"/>
      <c r="AZ134" s="228"/>
      <c r="BA134" s="228"/>
      <c r="BB134" s="295"/>
    </row>
    <row r="135" spans="2:62" ht="28.15" customHeight="1" thickBot="1" x14ac:dyDescent="0.25">
      <c r="B135" s="30"/>
      <c r="C135" s="253"/>
      <c r="D135" s="51"/>
      <c r="E135" s="115"/>
      <c r="F135" s="115"/>
      <c r="G135" s="114"/>
      <c r="H135" s="226"/>
      <c r="I135" s="254"/>
      <c r="J135" s="254"/>
      <c r="K135" s="254"/>
      <c r="L135" s="48" t="s">
        <v>105</v>
      </c>
      <c r="M135" s="47" t="s">
        <v>132</v>
      </c>
      <c r="N135" s="48" t="s">
        <v>103</v>
      </c>
      <c r="O135" s="47" t="s">
        <v>121</v>
      </c>
      <c r="P135" s="48" t="s">
        <v>102</v>
      </c>
      <c r="Q135" s="47"/>
      <c r="R135" s="48" t="s">
        <v>101</v>
      </c>
      <c r="S135" s="47"/>
      <c r="T135" s="48">
        <v>20</v>
      </c>
      <c r="U135" s="47"/>
      <c r="V135" s="48" t="s">
        <v>100</v>
      </c>
      <c r="W135" s="47"/>
      <c r="X135" s="48" t="s">
        <v>99</v>
      </c>
      <c r="Y135" s="47"/>
      <c r="Z135" s="48" t="s">
        <v>98</v>
      </c>
      <c r="AA135" s="47"/>
      <c r="AB135" s="16"/>
      <c r="AC135" s="47"/>
      <c r="AD135" s="16"/>
      <c r="AE135" s="46"/>
      <c r="AF135" s="255"/>
      <c r="AG135" s="255"/>
      <c r="AH135" s="45"/>
      <c r="AI135" s="11"/>
      <c r="AJ135" s="235"/>
      <c r="AK135" s="241"/>
      <c r="AL135" s="232"/>
      <c r="AM135" s="235"/>
      <c r="AN135" s="241"/>
      <c r="AO135" s="232"/>
      <c r="AP135" s="235"/>
      <c r="AQ135" s="241"/>
      <c r="AR135" s="232"/>
      <c r="AS135" s="235"/>
      <c r="AT135" s="241"/>
      <c r="AU135" s="232"/>
      <c r="AV135" s="235"/>
      <c r="AW135" s="238"/>
      <c r="AX135" s="232"/>
      <c r="AY135" s="293"/>
      <c r="AZ135" s="229"/>
      <c r="BA135" s="229"/>
      <c r="BB135" s="296"/>
    </row>
    <row r="136" spans="2:62" ht="28.15" customHeight="1" x14ac:dyDescent="0.2">
      <c r="B136" s="30"/>
      <c r="C136" s="242">
        <v>2</v>
      </c>
      <c r="D136" s="44"/>
      <c r="E136" s="113"/>
      <c r="F136" s="113"/>
      <c r="G136" s="112"/>
      <c r="H136" s="223"/>
      <c r="I136" s="246">
        <v>38</v>
      </c>
      <c r="J136" s="246">
        <v>16</v>
      </c>
      <c r="K136" s="246">
        <v>8</v>
      </c>
      <c r="L136" s="41" t="s">
        <v>133</v>
      </c>
      <c r="M136" s="40" t="s">
        <v>175</v>
      </c>
      <c r="N136" s="41" t="s">
        <v>131</v>
      </c>
      <c r="O136" s="40" t="s">
        <v>175</v>
      </c>
      <c r="P136" s="41" t="s">
        <v>130</v>
      </c>
      <c r="Q136" s="40"/>
      <c r="R136" s="41" t="s">
        <v>129</v>
      </c>
      <c r="S136" s="40"/>
      <c r="T136" s="41" t="s">
        <v>128</v>
      </c>
      <c r="U136" s="40"/>
      <c r="V136" s="41" t="s">
        <v>127</v>
      </c>
      <c r="W136" s="40"/>
      <c r="X136" s="41" t="s">
        <v>126</v>
      </c>
      <c r="Y136" s="40"/>
      <c r="Z136" s="41" t="s">
        <v>125</v>
      </c>
      <c r="AA136" s="40"/>
      <c r="AB136" s="39"/>
      <c r="AC136" s="40"/>
      <c r="AD136" s="39" t="s">
        <v>113</v>
      </c>
      <c r="AE136" s="38"/>
      <c r="AF136" s="250"/>
      <c r="AG136" s="250"/>
      <c r="AH136" s="37"/>
      <c r="AI136" s="11"/>
      <c r="AJ136" s="233">
        <f>SUMPRODUCT(LEN($M136:$S139)-LEN(SUBSTITUTE($M136:$S139,"A", "")))</f>
        <v>5</v>
      </c>
      <c r="AK136" s="239">
        <f>SUMPRODUCT(LEN($AD136:$AD139)-LEN(SUBSTITUTE($AD136:$AD139,"A", "")))</f>
        <v>1</v>
      </c>
      <c r="AL136" s="230">
        <f>SUMPRODUCT(LEN($AC136:$AC139)-LEN(SUBSTITUTE($AC136:$AC139,"A", "")))</f>
        <v>0</v>
      </c>
      <c r="AM136" s="233">
        <f>SUMPRODUCT(LEN($M136:$S139)-LEN(SUBSTITUTE($M136:$S139,"S", "")))</f>
        <v>10</v>
      </c>
      <c r="AN136" s="239">
        <f>SUMPRODUCT(LEN($AD136:$AD139)-LEN(SUBSTITUTE($AD136:$AD139,"S", "")))</f>
        <v>3</v>
      </c>
      <c r="AO136" s="230">
        <f>SUMPRODUCT(LEN($AC136:$AC139)-LEN(SUBSTITUTE($AC136:$AC139,"S", "")))</f>
        <v>0</v>
      </c>
      <c r="AP136" s="233">
        <f>SUMPRODUCT(LEN($M136:$S139)-LEN(SUBSTITUTE($M136:$S139,"F", "")))</f>
        <v>0</v>
      </c>
      <c r="AQ136" s="239">
        <f>SUMPRODUCT(LEN($AD136:$AD139)-LEN(SUBSTITUTE($AD136:$AD139,"F", "")))</f>
        <v>0</v>
      </c>
      <c r="AR136" s="230">
        <f>SUMPRODUCT(LEN($AC136:$AC139)-LEN(SUBSTITUTE($AC136:$AC139,"F", "")))</f>
        <v>0</v>
      </c>
      <c r="AS136" s="233">
        <f>SUMPRODUCT(LEN($M136:$S139)-LEN(SUBSTITUTE($M136:$S139,"G", "")))</f>
        <v>0</v>
      </c>
      <c r="AT136" s="239">
        <f>SUMPRODUCT(LEN($AD136:$AD139)-LEN(SUBSTITUTE($AD136:$AD139,"G", "")))</f>
        <v>0</v>
      </c>
      <c r="AU136" s="230">
        <f>SUMPRODUCT(LEN($AC136:$AC139)-LEN(SUBSTITUTE($AC136:$AC139,"G", "")))</f>
        <v>0</v>
      </c>
      <c r="AV136" s="233">
        <f>SUMPRODUCT(LEN($L136:$S139)-LEN(SUBSTITUTE($L136:$S139,"M", "")))</f>
        <v>0</v>
      </c>
      <c r="AW136" s="236">
        <f>SUMPRODUCT(LEN($AD136:$AD139)-LEN(SUBSTITUTE($AD136:$AD139,"M", "")))</f>
        <v>0</v>
      </c>
      <c r="AX136" s="230">
        <f>SUMPRODUCT(LEN($AC136:$AC139)-LEN(SUBSTITUTE($AC136:$AC139,"M", "")))</f>
        <v>0</v>
      </c>
      <c r="AY136" s="291">
        <f>SUMPRODUCT(LEN($AE136:$AE139)-LEN(SUBSTITUTE($AE136:$AE139,"S", "")))</f>
        <v>0</v>
      </c>
      <c r="AZ136" s="227">
        <f>SUMPRODUCT(LEN($AE136:$AE139)-LEN(SUBSTITUTE($AE136:$AE139,"F", "")))</f>
        <v>0</v>
      </c>
      <c r="BA136" s="227">
        <f>SUMPRODUCT(LEN($AE136:$AE139)-LEN(SUBSTITUTE($AE136:$AE139,"G", "")))</f>
        <v>0</v>
      </c>
      <c r="BB136" s="294">
        <f>SUMPRODUCT(LEN($AE136:$AE139)-LEN(SUBSTITUTE($AE136:$AE139,"M", "")))</f>
        <v>0</v>
      </c>
    </row>
    <row r="137" spans="2:62" ht="28.15" customHeight="1" thickBot="1" x14ac:dyDescent="0.25">
      <c r="B137" s="30"/>
      <c r="C137" s="243"/>
      <c r="D137" s="36"/>
      <c r="E137" s="111"/>
      <c r="F137" s="111"/>
      <c r="G137" s="110"/>
      <c r="H137" s="224"/>
      <c r="I137" s="247"/>
      <c r="J137" s="247"/>
      <c r="K137" s="247"/>
      <c r="L137" s="33" t="s">
        <v>123</v>
      </c>
      <c r="M137" s="32" t="s">
        <v>178</v>
      </c>
      <c r="N137" s="33" t="s">
        <v>122</v>
      </c>
      <c r="O137" s="32" t="s">
        <v>121</v>
      </c>
      <c r="P137" s="33" t="s">
        <v>120</v>
      </c>
      <c r="Q137" s="32"/>
      <c r="R137" s="33" t="s">
        <v>119</v>
      </c>
      <c r="S137" s="32"/>
      <c r="T137" s="33" t="s">
        <v>118</v>
      </c>
      <c r="U137" s="32"/>
      <c r="V137" s="33" t="s">
        <v>117</v>
      </c>
      <c r="W137" s="32"/>
      <c r="X137" s="33" t="s">
        <v>116</v>
      </c>
      <c r="Y137" s="32"/>
      <c r="Z137" s="33" t="s">
        <v>115</v>
      </c>
      <c r="AA137" s="32"/>
      <c r="AB137" s="31"/>
      <c r="AC137" s="32"/>
      <c r="AD137" s="31" t="s">
        <v>124</v>
      </c>
      <c r="AE137" s="23"/>
      <c r="AF137" s="251"/>
      <c r="AG137" s="251"/>
      <c r="AH137" s="22"/>
      <c r="AI137" s="11"/>
      <c r="AJ137" s="234"/>
      <c r="AK137" s="240"/>
      <c r="AL137" s="231"/>
      <c r="AM137" s="234"/>
      <c r="AN137" s="240"/>
      <c r="AO137" s="231"/>
      <c r="AP137" s="234"/>
      <c r="AQ137" s="240"/>
      <c r="AR137" s="231"/>
      <c r="AS137" s="234"/>
      <c r="AT137" s="240"/>
      <c r="AU137" s="231"/>
      <c r="AV137" s="234"/>
      <c r="AW137" s="237"/>
      <c r="AX137" s="231"/>
      <c r="AY137" s="292"/>
      <c r="AZ137" s="228"/>
      <c r="BA137" s="228"/>
      <c r="BB137" s="295"/>
    </row>
    <row r="138" spans="2:62" ht="28.15" customHeight="1" x14ac:dyDescent="0.2">
      <c r="B138" s="30"/>
      <c r="C138" s="244"/>
      <c r="D138" s="29"/>
      <c r="E138" s="109"/>
      <c r="F138" s="109"/>
      <c r="G138" s="108"/>
      <c r="H138" s="225"/>
      <c r="I138" s="248"/>
      <c r="J138" s="248"/>
      <c r="K138" s="248"/>
      <c r="L138" s="26" t="s">
        <v>114</v>
      </c>
      <c r="M138" s="25" t="s">
        <v>178</v>
      </c>
      <c r="N138" s="26" t="s">
        <v>112</v>
      </c>
      <c r="O138" s="25" t="s">
        <v>121</v>
      </c>
      <c r="P138" s="26" t="s">
        <v>111</v>
      </c>
      <c r="Q138" s="25"/>
      <c r="R138" s="26" t="s">
        <v>110</v>
      </c>
      <c r="S138" s="25"/>
      <c r="T138" s="26" t="s">
        <v>109</v>
      </c>
      <c r="U138" s="25"/>
      <c r="V138" s="26" t="s">
        <v>108</v>
      </c>
      <c r="W138" s="25"/>
      <c r="X138" s="26" t="s">
        <v>107</v>
      </c>
      <c r="Y138" s="25"/>
      <c r="Z138" s="26" t="s">
        <v>106</v>
      </c>
      <c r="AA138" s="25"/>
      <c r="AB138" s="24"/>
      <c r="AC138" s="25"/>
      <c r="AD138" s="24"/>
      <c r="AE138" s="23"/>
      <c r="AF138" s="251"/>
      <c r="AG138" s="251"/>
      <c r="AH138" s="22"/>
      <c r="AI138" s="11"/>
      <c r="AJ138" s="234"/>
      <c r="AK138" s="240"/>
      <c r="AL138" s="231"/>
      <c r="AM138" s="234"/>
      <c r="AN138" s="240"/>
      <c r="AO138" s="231"/>
      <c r="AP138" s="234"/>
      <c r="AQ138" s="240"/>
      <c r="AR138" s="231"/>
      <c r="AS138" s="234"/>
      <c r="AT138" s="240"/>
      <c r="AU138" s="231"/>
      <c r="AV138" s="234"/>
      <c r="AW138" s="237"/>
      <c r="AX138" s="231"/>
      <c r="AY138" s="292"/>
      <c r="AZ138" s="228"/>
      <c r="BA138" s="228"/>
      <c r="BB138" s="295"/>
    </row>
    <row r="139" spans="2:62" ht="28.15" customHeight="1" thickBot="1" x14ac:dyDescent="0.25">
      <c r="B139" s="30"/>
      <c r="C139" s="253"/>
      <c r="D139" s="51"/>
      <c r="E139" s="115"/>
      <c r="F139" s="115"/>
      <c r="G139" s="114"/>
      <c r="H139" s="226"/>
      <c r="I139" s="254"/>
      <c r="J139" s="254"/>
      <c r="K139" s="254"/>
      <c r="L139" s="48" t="s">
        <v>105</v>
      </c>
      <c r="M139" s="47" t="s">
        <v>124</v>
      </c>
      <c r="N139" s="48" t="s">
        <v>103</v>
      </c>
      <c r="O139" s="47" t="s">
        <v>121</v>
      </c>
      <c r="P139" s="48" t="s">
        <v>102</v>
      </c>
      <c r="Q139" s="47"/>
      <c r="R139" s="48" t="s">
        <v>101</v>
      </c>
      <c r="S139" s="47"/>
      <c r="T139" s="48">
        <v>20</v>
      </c>
      <c r="U139" s="47"/>
      <c r="V139" s="48" t="s">
        <v>100</v>
      </c>
      <c r="W139" s="47"/>
      <c r="X139" s="48" t="s">
        <v>99</v>
      </c>
      <c r="Y139" s="47"/>
      <c r="Z139" s="48" t="s">
        <v>98</v>
      </c>
      <c r="AA139" s="47"/>
      <c r="AB139" s="16"/>
      <c r="AC139" s="47"/>
      <c r="AD139" s="16"/>
      <c r="AE139" s="46"/>
      <c r="AF139" s="255"/>
      <c r="AG139" s="255"/>
      <c r="AH139" s="45"/>
      <c r="AI139" s="11"/>
      <c r="AJ139" s="235"/>
      <c r="AK139" s="241"/>
      <c r="AL139" s="232"/>
      <c r="AM139" s="235"/>
      <c r="AN139" s="241"/>
      <c r="AO139" s="232"/>
      <c r="AP139" s="235"/>
      <c r="AQ139" s="241"/>
      <c r="AR139" s="232"/>
      <c r="AS139" s="235"/>
      <c r="AT139" s="241"/>
      <c r="AU139" s="232"/>
      <c r="AV139" s="235"/>
      <c r="AW139" s="238"/>
      <c r="AX139" s="232"/>
      <c r="AY139" s="293"/>
      <c r="AZ139" s="229"/>
      <c r="BA139" s="229"/>
      <c r="BB139" s="296"/>
    </row>
    <row r="140" spans="2:62" ht="28.15" customHeight="1" x14ac:dyDescent="0.2">
      <c r="B140" s="30"/>
      <c r="C140" s="242">
        <v>3</v>
      </c>
      <c r="D140" s="44"/>
      <c r="E140" s="113"/>
      <c r="F140" s="113"/>
      <c r="G140" s="112"/>
      <c r="H140" s="223"/>
      <c r="I140" s="246">
        <v>28</v>
      </c>
      <c r="J140" s="246">
        <v>13</v>
      </c>
      <c r="K140" s="246">
        <v>6</v>
      </c>
      <c r="L140" s="41" t="s">
        <v>133</v>
      </c>
      <c r="M140" s="40" t="s">
        <v>175</v>
      </c>
      <c r="N140" s="41" t="s">
        <v>131</v>
      </c>
      <c r="O140" s="40" t="s">
        <v>121</v>
      </c>
      <c r="P140" s="41" t="s">
        <v>130</v>
      </c>
      <c r="Q140" s="40"/>
      <c r="R140" s="41" t="s">
        <v>129</v>
      </c>
      <c r="S140" s="40"/>
      <c r="T140" s="41" t="s">
        <v>128</v>
      </c>
      <c r="U140" s="40"/>
      <c r="V140" s="41" t="s">
        <v>127</v>
      </c>
      <c r="W140" s="40"/>
      <c r="X140" s="41" t="s">
        <v>126</v>
      </c>
      <c r="Y140" s="40"/>
      <c r="Z140" s="41" t="s">
        <v>125</v>
      </c>
      <c r="AA140" s="40"/>
      <c r="AB140" s="39"/>
      <c r="AC140" s="40"/>
      <c r="AD140" s="39"/>
      <c r="AE140" s="38"/>
      <c r="AF140" s="250"/>
      <c r="AG140" s="250"/>
      <c r="AH140" s="37"/>
      <c r="AI140" s="11"/>
      <c r="AJ140" s="233">
        <f>SUMPRODUCT(LEN($M140:$S143)-LEN(SUBSTITUTE($M140:$S143,"A", "")))</f>
        <v>2</v>
      </c>
      <c r="AK140" s="239">
        <f>SUMPRODUCT(LEN($AD140:$AD143)-LEN(SUBSTITUTE($AD140:$AD143,"A", "")))</f>
        <v>0</v>
      </c>
      <c r="AL140" s="230">
        <f>SUMPRODUCT(LEN($AC140:$AC143)-LEN(SUBSTITUTE($AC140:$AC143,"A", "")))</f>
        <v>0</v>
      </c>
      <c r="AM140" s="233">
        <f>SUMPRODUCT(LEN($M140:$S143)-LEN(SUBSTITUTE($M140:$S143,"S", "")))</f>
        <v>9</v>
      </c>
      <c r="AN140" s="239">
        <f>SUMPRODUCT(LEN($AD140:$AD143)-LEN(SUBSTITUTE($AD140:$AD143,"S", "")))</f>
        <v>0</v>
      </c>
      <c r="AO140" s="230">
        <f>SUMPRODUCT(LEN($AC140:$AC143)-LEN(SUBSTITUTE($AC140:$AC143,"S", "")))</f>
        <v>0</v>
      </c>
      <c r="AP140" s="233">
        <f>SUMPRODUCT(LEN($M140:$S143)-LEN(SUBSTITUTE($M140:$S143,"F", "")))</f>
        <v>0</v>
      </c>
      <c r="AQ140" s="239">
        <f>SUMPRODUCT(LEN($AD140:$AD143)-LEN(SUBSTITUTE($AD140:$AD143,"F", "")))</f>
        <v>0</v>
      </c>
      <c r="AR140" s="230">
        <f>SUMPRODUCT(LEN($AC140:$AC143)-LEN(SUBSTITUTE($AC140:$AC143,"F", "")))</f>
        <v>0</v>
      </c>
      <c r="AS140" s="233">
        <f>SUMPRODUCT(LEN($M140:$S143)-LEN(SUBSTITUTE($M140:$S143,"G", "")))</f>
        <v>0</v>
      </c>
      <c r="AT140" s="239">
        <f>SUMPRODUCT(LEN($AD140:$AD143)-LEN(SUBSTITUTE($AD140:$AD143,"G", "")))</f>
        <v>0</v>
      </c>
      <c r="AU140" s="230">
        <f>SUMPRODUCT(LEN($AC140:$AC143)-LEN(SUBSTITUTE($AC140:$AC143,"G", "")))</f>
        <v>0</v>
      </c>
      <c r="AV140" s="233">
        <f>SUMPRODUCT(LEN($L140:$S143)-LEN(SUBSTITUTE($L140:$S143,"M", "")))</f>
        <v>0</v>
      </c>
      <c r="AW140" s="236">
        <f>SUMPRODUCT(LEN($AD140:$AD143)-LEN(SUBSTITUTE($AD140:$AD143,"M", "")))</f>
        <v>0</v>
      </c>
      <c r="AX140" s="230">
        <f>SUMPRODUCT(LEN($AC140:$AC143)-LEN(SUBSTITUTE($AC140:$AC143,"M", "")))</f>
        <v>0</v>
      </c>
      <c r="AY140" s="291">
        <f>SUMPRODUCT(LEN($AE140:$AE143)-LEN(SUBSTITUTE($AE140:$AE143,"S", "")))</f>
        <v>0</v>
      </c>
      <c r="AZ140" s="227">
        <f>SUMPRODUCT(LEN($AE140:$AE143)-LEN(SUBSTITUTE($AE140:$AE143,"F", "")))</f>
        <v>0</v>
      </c>
      <c r="BA140" s="227">
        <f>SUMPRODUCT(LEN($AE140:$AE143)-LEN(SUBSTITUTE($AE140:$AE143,"G", "")))</f>
        <v>0</v>
      </c>
      <c r="BB140" s="294">
        <f>SUMPRODUCT(LEN($AE140:$AE143)-LEN(SUBSTITUTE($AE140:$AE143,"M", "")))</f>
        <v>0</v>
      </c>
    </row>
    <row r="141" spans="2:62" ht="28.15" customHeight="1" thickBot="1" x14ac:dyDescent="0.25">
      <c r="B141" s="30"/>
      <c r="C141" s="243"/>
      <c r="D141" s="36"/>
      <c r="E141" s="111"/>
      <c r="F141" s="111"/>
      <c r="G141" s="110"/>
      <c r="H141" s="224"/>
      <c r="I141" s="247"/>
      <c r="J141" s="247"/>
      <c r="K141" s="247"/>
      <c r="L141" s="33" t="s">
        <v>123</v>
      </c>
      <c r="M141" s="32" t="s">
        <v>124</v>
      </c>
      <c r="N141" s="33" t="s">
        <v>122</v>
      </c>
      <c r="O141" s="32" t="s">
        <v>121</v>
      </c>
      <c r="P141" s="33" t="s">
        <v>120</v>
      </c>
      <c r="Q141" s="32"/>
      <c r="R141" s="33" t="s">
        <v>119</v>
      </c>
      <c r="S141" s="32"/>
      <c r="T141" s="33" t="s">
        <v>118</v>
      </c>
      <c r="U141" s="32"/>
      <c r="V141" s="33" t="s">
        <v>117</v>
      </c>
      <c r="W141" s="32"/>
      <c r="X141" s="33" t="s">
        <v>116</v>
      </c>
      <c r="Y141" s="32"/>
      <c r="Z141" s="33" t="s">
        <v>115</v>
      </c>
      <c r="AA141" s="32"/>
      <c r="AB141" s="31"/>
      <c r="AC141" s="32"/>
      <c r="AD141" s="31"/>
      <c r="AE141" s="23"/>
      <c r="AF141" s="251"/>
      <c r="AG141" s="251"/>
      <c r="AH141" s="22"/>
      <c r="AI141" s="11"/>
      <c r="AJ141" s="234"/>
      <c r="AK141" s="240"/>
      <c r="AL141" s="231"/>
      <c r="AM141" s="234"/>
      <c r="AN141" s="240"/>
      <c r="AO141" s="231"/>
      <c r="AP141" s="234"/>
      <c r="AQ141" s="240"/>
      <c r="AR141" s="231"/>
      <c r="AS141" s="234"/>
      <c r="AT141" s="240"/>
      <c r="AU141" s="231"/>
      <c r="AV141" s="234"/>
      <c r="AW141" s="237"/>
      <c r="AX141" s="231"/>
      <c r="AY141" s="292"/>
      <c r="AZ141" s="228"/>
      <c r="BA141" s="228"/>
      <c r="BB141" s="295"/>
    </row>
    <row r="142" spans="2:62" ht="28.15" customHeight="1" x14ac:dyDescent="0.2">
      <c r="B142" s="30"/>
      <c r="C142" s="244"/>
      <c r="D142" s="29"/>
      <c r="E142" s="109"/>
      <c r="F142" s="109"/>
      <c r="G142" s="108"/>
      <c r="H142" s="225"/>
      <c r="I142" s="248"/>
      <c r="J142" s="248"/>
      <c r="K142" s="248"/>
      <c r="L142" s="26" t="s">
        <v>114</v>
      </c>
      <c r="M142" s="25" t="s">
        <v>113</v>
      </c>
      <c r="N142" s="26" t="s">
        <v>112</v>
      </c>
      <c r="O142" s="25" t="s">
        <v>121</v>
      </c>
      <c r="P142" s="26" t="s">
        <v>111</v>
      </c>
      <c r="Q142" s="25"/>
      <c r="R142" s="26" t="s">
        <v>110</v>
      </c>
      <c r="S142" s="25"/>
      <c r="T142" s="26" t="s">
        <v>109</v>
      </c>
      <c r="U142" s="25"/>
      <c r="V142" s="26" t="s">
        <v>108</v>
      </c>
      <c r="W142" s="25"/>
      <c r="X142" s="26" t="s">
        <v>107</v>
      </c>
      <c r="Y142" s="25"/>
      <c r="Z142" s="26" t="s">
        <v>106</v>
      </c>
      <c r="AA142" s="25"/>
      <c r="AB142" s="24"/>
      <c r="AC142" s="25"/>
      <c r="AD142" s="24"/>
      <c r="AE142" s="23"/>
      <c r="AF142" s="251"/>
      <c r="AG142" s="251"/>
      <c r="AH142" s="22"/>
      <c r="AI142" s="11"/>
      <c r="AJ142" s="234"/>
      <c r="AK142" s="240"/>
      <c r="AL142" s="231"/>
      <c r="AM142" s="234"/>
      <c r="AN142" s="240"/>
      <c r="AO142" s="231"/>
      <c r="AP142" s="234"/>
      <c r="AQ142" s="240"/>
      <c r="AR142" s="231"/>
      <c r="AS142" s="234"/>
      <c r="AT142" s="240"/>
      <c r="AU142" s="231"/>
      <c r="AV142" s="234"/>
      <c r="AW142" s="237"/>
      <c r="AX142" s="231"/>
      <c r="AY142" s="292"/>
      <c r="AZ142" s="228"/>
      <c r="BA142" s="228"/>
      <c r="BB142" s="295"/>
    </row>
    <row r="143" spans="2:62" ht="28.15" customHeight="1" thickBot="1" x14ac:dyDescent="0.25">
      <c r="B143" s="21"/>
      <c r="C143" s="245"/>
      <c r="D143" s="20"/>
      <c r="E143" s="117"/>
      <c r="F143" s="117"/>
      <c r="G143" s="116"/>
      <c r="H143" s="226"/>
      <c r="I143" s="249"/>
      <c r="J143" s="249"/>
      <c r="K143" s="249"/>
      <c r="L143" s="17" t="s">
        <v>105</v>
      </c>
      <c r="M143" s="15" t="s">
        <v>113</v>
      </c>
      <c r="N143" s="17" t="s">
        <v>103</v>
      </c>
      <c r="O143" s="15"/>
      <c r="P143" s="17" t="s">
        <v>102</v>
      </c>
      <c r="Q143" s="15"/>
      <c r="R143" s="17" t="s">
        <v>101</v>
      </c>
      <c r="S143" s="15"/>
      <c r="T143" s="17">
        <v>20</v>
      </c>
      <c r="U143" s="15"/>
      <c r="V143" s="17" t="s">
        <v>100</v>
      </c>
      <c r="W143" s="15"/>
      <c r="X143" s="17" t="s">
        <v>99</v>
      </c>
      <c r="Y143" s="15"/>
      <c r="Z143" s="17" t="s">
        <v>98</v>
      </c>
      <c r="AA143" s="15"/>
      <c r="AB143" s="16"/>
      <c r="AC143" s="15"/>
      <c r="AD143" s="14"/>
      <c r="AE143" s="13"/>
      <c r="AF143" s="252"/>
      <c r="AG143" s="252"/>
      <c r="AH143" s="12"/>
      <c r="AI143" s="11"/>
      <c r="AJ143" s="235"/>
      <c r="AK143" s="241"/>
      <c r="AL143" s="232"/>
      <c r="AM143" s="235"/>
      <c r="AN143" s="241"/>
      <c r="AO143" s="232"/>
      <c r="AP143" s="235"/>
      <c r="AQ143" s="241"/>
      <c r="AR143" s="232"/>
      <c r="AS143" s="235"/>
      <c r="AT143" s="241"/>
      <c r="AU143" s="232"/>
      <c r="AV143" s="235"/>
      <c r="AW143" s="238"/>
      <c r="AX143" s="232"/>
      <c r="AY143" s="293"/>
      <c r="AZ143" s="229"/>
      <c r="BA143" s="229"/>
      <c r="BB143" s="296"/>
    </row>
    <row r="144" spans="2:62" ht="85.9" customHeight="1" thickTop="1" thickBot="1" x14ac:dyDescent="0.35">
      <c r="B144" s="105" t="s">
        <v>174</v>
      </c>
      <c r="C144" s="95" t="s">
        <v>173</v>
      </c>
      <c r="D144" s="100" t="s">
        <v>172</v>
      </c>
      <c r="E144" s="104" t="s">
        <v>171</v>
      </c>
      <c r="F144" s="103"/>
      <c r="G144" s="102"/>
      <c r="H144" s="101" t="s">
        <v>170</v>
      </c>
      <c r="I144" s="100" t="s">
        <v>96</v>
      </c>
      <c r="J144" s="100" t="s">
        <v>169</v>
      </c>
      <c r="K144" s="100" t="s">
        <v>97</v>
      </c>
      <c r="L144" s="256" t="s">
        <v>168</v>
      </c>
      <c r="M144" s="262"/>
      <c r="N144" s="256" t="s">
        <v>167</v>
      </c>
      <c r="O144" s="262"/>
      <c r="P144" s="256" t="s">
        <v>167</v>
      </c>
      <c r="Q144" s="257"/>
      <c r="R144" s="256" t="s">
        <v>167</v>
      </c>
      <c r="S144" s="257"/>
      <c r="T144" s="256" t="s">
        <v>167</v>
      </c>
      <c r="U144" s="257"/>
      <c r="V144" s="256" t="s">
        <v>167</v>
      </c>
      <c r="W144" s="257"/>
      <c r="X144" s="256" t="s">
        <v>167</v>
      </c>
      <c r="Y144" s="257"/>
      <c r="Z144" s="256" t="s">
        <v>167</v>
      </c>
      <c r="AA144" s="257"/>
      <c r="AB144" s="261" t="s">
        <v>166</v>
      </c>
      <c r="AC144" s="257"/>
      <c r="AD144" s="101" t="s">
        <v>165</v>
      </c>
      <c r="AE144" s="101" t="s">
        <v>164</v>
      </c>
      <c r="AF144" s="100" t="s">
        <v>163</v>
      </c>
      <c r="AG144" s="100" t="s">
        <v>162</v>
      </c>
      <c r="AH144" s="99" t="s">
        <v>161</v>
      </c>
      <c r="AI144" s="98"/>
      <c r="AJ144" s="96" t="s">
        <v>160</v>
      </c>
      <c r="AK144" s="95" t="s">
        <v>159</v>
      </c>
      <c r="AL144" s="94" t="s">
        <v>158</v>
      </c>
      <c r="AM144" s="96" t="s">
        <v>157</v>
      </c>
      <c r="AN144" s="95" t="s">
        <v>156</v>
      </c>
      <c r="AO144" s="94" t="s">
        <v>155</v>
      </c>
      <c r="AP144" s="96" t="s">
        <v>154</v>
      </c>
      <c r="AQ144" s="95" t="s">
        <v>153</v>
      </c>
      <c r="AR144" s="97" t="s">
        <v>152</v>
      </c>
      <c r="AS144" s="96" t="s">
        <v>151</v>
      </c>
      <c r="AT144" s="95" t="s">
        <v>150</v>
      </c>
      <c r="AU144" s="94" t="s">
        <v>149</v>
      </c>
      <c r="AV144" s="96" t="s">
        <v>148</v>
      </c>
      <c r="AW144" s="95" t="s">
        <v>147</v>
      </c>
      <c r="AX144" s="94" t="s">
        <v>146</v>
      </c>
      <c r="AY144" s="93" t="s">
        <v>145</v>
      </c>
      <c r="AZ144" s="92" t="s">
        <v>144</v>
      </c>
      <c r="BA144" s="92" t="s">
        <v>143</v>
      </c>
      <c r="BB144" s="91" t="s">
        <v>142</v>
      </c>
    </row>
    <row r="145" spans="2:62" ht="48" thickBot="1" x14ac:dyDescent="0.3">
      <c r="B145" s="90" t="s">
        <v>246</v>
      </c>
      <c r="C145" s="89"/>
      <c r="D145" s="88">
        <v>165</v>
      </c>
      <c r="E145" s="258"/>
      <c r="F145" s="259"/>
      <c r="G145" s="260"/>
      <c r="H145" s="87" t="s">
        <v>140</v>
      </c>
      <c r="I145" s="86"/>
      <c r="J145" s="86"/>
      <c r="K145" s="85"/>
      <c r="L145" s="84"/>
      <c r="M145" s="81"/>
      <c r="N145" s="84"/>
      <c r="O145" s="81"/>
      <c r="P145" s="84"/>
      <c r="Q145" s="81"/>
      <c r="R145" s="84"/>
      <c r="S145" s="81"/>
      <c r="T145" s="84"/>
      <c r="U145" s="81"/>
      <c r="V145" s="84"/>
      <c r="W145" s="81"/>
      <c r="X145" s="84"/>
      <c r="Y145" s="81"/>
      <c r="Z145" s="84"/>
      <c r="AA145" s="83"/>
      <c r="AB145" s="82" t="s">
        <v>139</v>
      </c>
      <c r="AC145" s="81"/>
      <c r="AD145" s="81"/>
      <c r="AE145" s="81"/>
      <c r="AF145" s="80"/>
      <c r="AG145" s="80"/>
      <c r="AH145" s="60"/>
      <c r="AI145" s="79" t="s">
        <v>138</v>
      </c>
      <c r="AJ145" s="78">
        <f t="shared" ref="AJ145:BB145" si="18">SUM(AJ147:AJ158)</f>
        <v>13</v>
      </c>
      <c r="AK145" s="77">
        <f t="shared" si="18"/>
        <v>0</v>
      </c>
      <c r="AL145" s="76">
        <f t="shared" si="18"/>
        <v>0</v>
      </c>
      <c r="AM145" s="78">
        <f t="shared" si="18"/>
        <v>18</v>
      </c>
      <c r="AN145" s="77">
        <f t="shared" si="18"/>
        <v>0</v>
      </c>
      <c r="AO145" s="76">
        <f t="shared" si="18"/>
        <v>0</v>
      </c>
      <c r="AP145" s="78">
        <f t="shared" si="18"/>
        <v>0</v>
      </c>
      <c r="AQ145" s="77">
        <f t="shared" si="18"/>
        <v>0</v>
      </c>
      <c r="AR145" s="76">
        <f t="shared" si="18"/>
        <v>0</v>
      </c>
      <c r="AS145" s="78">
        <f t="shared" si="18"/>
        <v>0</v>
      </c>
      <c r="AT145" s="77">
        <f t="shared" si="18"/>
        <v>0</v>
      </c>
      <c r="AU145" s="76">
        <f t="shared" si="18"/>
        <v>0</v>
      </c>
      <c r="AV145" s="78">
        <f t="shared" si="18"/>
        <v>0</v>
      </c>
      <c r="AW145" s="77">
        <f t="shared" si="18"/>
        <v>0</v>
      </c>
      <c r="AX145" s="76">
        <f t="shared" si="18"/>
        <v>0</v>
      </c>
      <c r="AY145" s="75">
        <f t="shared" si="18"/>
        <v>0</v>
      </c>
      <c r="AZ145" s="74">
        <f t="shared" si="18"/>
        <v>0</v>
      </c>
      <c r="BA145" s="74">
        <f t="shared" si="18"/>
        <v>0</v>
      </c>
      <c r="BB145" s="73">
        <f t="shared" si="18"/>
        <v>0</v>
      </c>
      <c r="BC145" s="72" t="s">
        <v>137</v>
      </c>
      <c r="BF145" s="5">
        <f>SUM(AJ145:AL145)/$BG$5</f>
        <v>4.333333333333333</v>
      </c>
      <c r="BG145" s="5">
        <f>SUM(AM145:AO145,AY145)/$BG$5</f>
        <v>6</v>
      </c>
      <c r="BH145" s="5">
        <f>SUM(AP145:AR145,AZ145)/$BG$5</f>
        <v>0</v>
      </c>
      <c r="BI145" s="5">
        <f>SUM(AS145:AU145,BA145)/$BG$5</f>
        <v>0</v>
      </c>
      <c r="BJ145" s="5">
        <f>SUM(AV145:AX145,BB145)/$BG$5</f>
        <v>0</v>
      </c>
    </row>
    <row r="146" spans="2:62" ht="37.5" thickBot="1" x14ac:dyDescent="0.3">
      <c r="B146" s="71"/>
      <c r="C146" s="70"/>
      <c r="D146" s="69"/>
      <c r="E146" s="68"/>
      <c r="F146" s="68"/>
      <c r="G146" s="67"/>
      <c r="H146" s="66"/>
      <c r="I146" s="64"/>
      <c r="J146" s="64"/>
      <c r="K146" s="65"/>
      <c r="L146" s="64"/>
      <c r="M146" s="62"/>
      <c r="N146" s="64"/>
      <c r="O146" s="62"/>
      <c r="P146" s="64"/>
      <c r="Q146" s="62"/>
      <c r="R146" s="64"/>
      <c r="S146" s="62"/>
      <c r="T146" s="64"/>
      <c r="U146" s="62"/>
      <c r="V146" s="64"/>
      <c r="W146" s="62"/>
      <c r="X146" s="64"/>
      <c r="Y146" s="62"/>
      <c r="Z146" s="64"/>
      <c r="AA146" s="62"/>
      <c r="AB146" s="63"/>
      <c r="AC146" s="62"/>
      <c r="AD146" s="62"/>
      <c r="AE146" s="62"/>
      <c r="AF146" s="61"/>
      <c r="AG146" s="61"/>
      <c r="AH146" s="60"/>
      <c r="AI146" s="59" t="s">
        <v>136</v>
      </c>
      <c r="AJ146" s="58">
        <f t="shared" ref="AJ146:BB146" si="19">AJ145/3</f>
        <v>4.333333333333333</v>
      </c>
      <c r="AK146" s="57">
        <f t="shared" si="19"/>
        <v>0</v>
      </c>
      <c r="AL146" s="56">
        <f t="shared" si="19"/>
        <v>0</v>
      </c>
      <c r="AM146" s="58">
        <f t="shared" si="19"/>
        <v>6</v>
      </c>
      <c r="AN146" s="57">
        <f t="shared" si="19"/>
        <v>0</v>
      </c>
      <c r="AO146" s="56">
        <f t="shared" si="19"/>
        <v>0</v>
      </c>
      <c r="AP146" s="58">
        <f t="shared" si="19"/>
        <v>0</v>
      </c>
      <c r="AQ146" s="57">
        <f t="shared" si="19"/>
        <v>0</v>
      </c>
      <c r="AR146" s="56">
        <f t="shared" si="19"/>
        <v>0</v>
      </c>
      <c r="AS146" s="58">
        <f t="shared" si="19"/>
        <v>0</v>
      </c>
      <c r="AT146" s="57">
        <f t="shared" si="19"/>
        <v>0</v>
      </c>
      <c r="AU146" s="56">
        <f t="shared" si="19"/>
        <v>0</v>
      </c>
      <c r="AV146" s="58">
        <f t="shared" si="19"/>
        <v>0</v>
      </c>
      <c r="AW146" s="57">
        <f t="shared" si="19"/>
        <v>0</v>
      </c>
      <c r="AX146" s="56">
        <f t="shared" si="19"/>
        <v>0</v>
      </c>
      <c r="AY146" s="55">
        <f t="shared" si="19"/>
        <v>0</v>
      </c>
      <c r="AZ146" s="54">
        <f t="shared" si="19"/>
        <v>0</v>
      </c>
      <c r="BA146" s="54">
        <f t="shared" si="19"/>
        <v>0</v>
      </c>
      <c r="BB146" s="53">
        <f t="shared" si="19"/>
        <v>0</v>
      </c>
      <c r="BC146" s="52" t="s">
        <v>135</v>
      </c>
    </row>
    <row r="147" spans="2:62" ht="28.15" customHeight="1" x14ac:dyDescent="0.2">
      <c r="B147" s="30"/>
      <c r="C147" s="242">
        <v>1</v>
      </c>
      <c r="D147" s="44"/>
      <c r="E147" s="113"/>
      <c r="F147" s="113"/>
      <c r="G147" s="112"/>
      <c r="H147" s="223" t="s">
        <v>183</v>
      </c>
      <c r="I147" s="246">
        <v>21</v>
      </c>
      <c r="J147" s="246">
        <v>11</v>
      </c>
      <c r="K147" s="246">
        <v>6</v>
      </c>
      <c r="L147" s="41" t="s">
        <v>133</v>
      </c>
      <c r="M147" s="40" t="s">
        <v>113</v>
      </c>
      <c r="N147" s="41" t="s">
        <v>131</v>
      </c>
      <c r="O147" s="40" t="s">
        <v>121</v>
      </c>
      <c r="P147" s="41" t="s">
        <v>130</v>
      </c>
      <c r="Q147" s="40"/>
      <c r="R147" s="41" t="s">
        <v>129</v>
      </c>
      <c r="S147" s="40"/>
      <c r="T147" s="41" t="s">
        <v>128</v>
      </c>
      <c r="U147" s="40"/>
      <c r="V147" s="41" t="s">
        <v>127</v>
      </c>
      <c r="W147" s="40"/>
      <c r="X147" s="41" t="s">
        <v>126</v>
      </c>
      <c r="Y147" s="40"/>
      <c r="Z147" s="41" t="s">
        <v>125</v>
      </c>
      <c r="AA147" s="40"/>
      <c r="AB147" s="39"/>
      <c r="AC147" s="40"/>
      <c r="AD147" s="39"/>
      <c r="AE147" s="38"/>
      <c r="AF147" s="250"/>
      <c r="AG147" s="250"/>
      <c r="AH147" s="37"/>
      <c r="AI147" s="11"/>
      <c r="AJ147" s="233">
        <f>SUMPRODUCT(LEN($M147:$S150)-LEN(SUBSTITUTE($M147:$S150,"A", "")))</f>
        <v>2</v>
      </c>
      <c r="AK147" s="239">
        <f>SUMPRODUCT(LEN($AD147:$AD150)-LEN(SUBSTITUTE($AD147:$AD150,"A", "")))</f>
        <v>0</v>
      </c>
      <c r="AL147" s="230">
        <f>SUMPRODUCT(LEN($AC147:$AC150)-LEN(SUBSTITUTE($AC147:$AC150,"A", "")))</f>
        <v>0</v>
      </c>
      <c r="AM147" s="233">
        <f>SUMPRODUCT(LEN($M147:$S150)-LEN(SUBSTITUTE($M147:$S150,"S", "")))</f>
        <v>5</v>
      </c>
      <c r="AN147" s="239">
        <f>SUMPRODUCT(LEN($AD147:$AD150)-LEN(SUBSTITUTE($AD147:$AD150,"S", "")))</f>
        <v>0</v>
      </c>
      <c r="AO147" s="230">
        <f>SUMPRODUCT(LEN($AC147:$AC150)-LEN(SUBSTITUTE($AC147:$AC150,"S", "")))</f>
        <v>0</v>
      </c>
      <c r="AP147" s="233">
        <f>SUMPRODUCT(LEN($M147:$S150)-LEN(SUBSTITUTE($M147:$S150,"F", "")))</f>
        <v>0</v>
      </c>
      <c r="AQ147" s="239">
        <f>SUMPRODUCT(LEN($AD147:$AD150)-LEN(SUBSTITUTE($AD147:$AD150,"F", "")))</f>
        <v>0</v>
      </c>
      <c r="AR147" s="230">
        <f>SUMPRODUCT(LEN($AC147:$AC150)-LEN(SUBSTITUTE($AC147:$AC150,"F", "")))</f>
        <v>0</v>
      </c>
      <c r="AS147" s="233">
        <f>SUMPRODUCT(LEN($M147:$S150)-LEN(SUBSTITUTE($M147:$S150,"G", "")))</f>
        <v>0</v>
      </c>
      <c r="AT147" s="239">
        <f>SUMPRODUCT(LEN($AD147:$AD150)-LEN(SUBSTITUTE($AD147:$AD150,"G", "")))</f>
        <v>0</v>
      </c>
      <c r="AU147" s="230">
        <f>SUMPRODUCT(LEN($AC147:$AC150)-LEN(SUBSTITUTE($AC147:$AC150,"G", "")))</f>
        <v>0</v>
      </c>
      <c r="AV147" s="233">
        <f>SUMPRODUCT(LEN($L147:$S150)-LEN(SUBSTITUTE($L147:$S150,"M", "")))</f>
        <v>0</v>
      </c>
      <c r="AW147" s="236">
        <f>SUMPRODUCT(LEN($AD147:$AD150)-LEN(SUBSTITUTE($AD147:$AD150,"M", "")))</f>
        <v>0</v>
      </c>
      <c r="AX147" s="230">
        <f>SUMPRODUCT(LEN($AC147:$AC150)-LEN(SUBSTITUTE($AC147:$AC150,"M", "")))</f>
        <v>0</v>
      </c>
      <c r="AY147" s="291">
        <f>SUMPRODUCT(LEN($AE147:$AE150)-LEN(SUBSTITUTE($AE147:$AE150,"S", "")))</f>
        <v>0</v>
      </c>
      <c r="AZ147" s="227">
        <f>SUMPRODUCT(LEN($AE147:$AE150)-LEN(SUBSTITUTE($AE147:$AE150,"F", "")))</f>
        <v>0</v>
      </c>
      <c r="BA147" s="227">
        <f>SUMPRODUCT(LEN($AE147:$AE150)-LEN(SUBSTITUTE($AE147:$AE150,"G", "")))</f>
        <v>0</v>
      </c>
      <c r="BB147" s="294">
        <f>SUMPRODUCT(LEN($AE147:$AE150)-LEN(SUBSTITUTE($AE147:$AE150,"M", "")))</f>
        <v>0</v>
      </c>
    </row>
    <row r="148" spans="2:62" ht="28.15" customHeight="1" thickBot="1" x14ac:dyDescent="0.25">
      <c r="B148" s="30"/>
      <c r="C148" s="243"/>
      <c r="D148" s="36"/>
      <c r="E148" s="111"/>
      <c r="F148" s="111"/>
      <c r="G148" s="110"/>
      <c r="H148" s="224"/>
      <c r="I148" s="247"/>
      <c r="J148" s="247"/>
      <c r="K148" s="247"/>
      <c r="L148" s="33" t="s">
        <v>123</v>
      </c>
      <c r="M148" s="32" t="s">
        <v>124</v>
      </c>
      <c r="N148" s="33" t="s">
        <v>122</v>
      </c>
      <c r="O148" s="32"/>
      <c r="P148" s="33" t="s">
        <v>120</v>
      </c>
      <c r="Q148" s="32"/>
      <c r="R148" s="33" t="s">
        <v>119</v>
      </c>
      <c r="S148" s="32"/>
      <c r="T148" s="33" t="s">
        <v>118</v>
      </c>
      <c r="U148" s="32"/>
      <c r="V148" s="33" t="s">
        <v>117</v>
      </c>
      <c r="W148" s="32"/>
      <c r="X148" s="33" t="s">
        <v>116</v>
      </c>
      <c r="Y148" s="32"/>
      <c r="Z148" s="33" t="s">
        <v>115</v>
      </c>
      <c r="AA148" s="32"/>
      <c r="AB148" s="31"/>
      <c r="AC148" s="32"/>
      <c r="AD148" s="31"/>
      <c r="AE148" s="23"/>
      <c r="AF148" s="251"/>
      <c r="AG148" s="251"/>
      <c r="AH148" s="22"/>
      <c r="AI148" s="11"/>
      <c r="AJ148" s="234"/>
      <c r="AK148" s="240"/>
      <c r="AL148" s="231"/>
      <c r="AM148" s="234"/>
      <c r="AN148" s="240"/>
      <c r="AO148" s="231"/>
      <c r="AP148" s="234"/>
      <c r="AQ148" s="240"/>
      <c r="AR148" s="231"/>
      <c r="AS148" s="234"/>
      <c r="AT148" s="240"/>
      <c r="AU148" s="231"/>
      <c r="AV148" s="234"/>
      <c r="AW148" s="237"/>
      <c r="AX148" s="231"/>
      <c r="AY148" s="292"/>
      <c r="AZ148" s="228"/>
      <c r="BA148" s="228"/>
      <c r="BB148" s="295"/>
    </row>
    <row r="149" spans="2:62" ht="28.15" customHeight="1" x14ac:dyDescent="0.2">
      <c r="B149" s="30"/>
      <c r="C149" s="244"/>
      <c r="D149" s="29"/>
      <c r="E149" s="109"/>
      <c r="F149" s="109"/>
      <c r="G149" s="108"/>
      <c r="H149" s="225">
        <v>165</v>
      </c>
      <c r="I149" s="248"/>
      <c r="J149" s="248"/>
      <c r="K149" s="248"/>
      <c r="L149" s="26" t="s">
        <v>114</v>
      </c>
      <c r="M149" s="25" t="s">
        <v>104</v>
      </c>
      <c r="N149" s="26" t="s">
        <v>112</v>
      </c>
      <c r="O149" s="25"/>
      <c r="P149" s="26" t="s">
        <v>111</v>
      </c>
      <c r="Q149" s="25"/>
      <c r="R149" s="26" t="s">
        <v>110</v>
      </c>
      <c r="S149" s="25"/>
      <c r="T149" s="26" t="s">
        <v>109</v>
      </c>
      <c r="U149" s="25"/>
      <c r="V149" s="26" t="s">
        <v>108</v>
      </c>
      <c r="W149" s="25"/>
      <c r="X149" s="26" t="s">
        <v>107</v>
      </c>
      <c r="Y149" s="25"/>
      <c r="Z149" s="26" t="s">
        <v>106</v>
      </c>
      <c r="AA149" s="25"/>
      <c r="AB149" s="24"/>
      <c r="AC149" s="25"/>
      <c r="AD149" s="24"/>
      <c r="AE149" s="23"/>
      <c r="AF149" s="251"/>
      <c r="AG149" s="251"/>
      <c r="AH149" s="22"/>
      <c r="AI149" s="11"/>
      <c r="AJ149" s="234"/>
      <c r="AK149" s="240"/>
      <c r="AL149" s="231"/>
      <c r="AM149" s="234"/>
      <c r="AN149" s="240"/>
      <c r="AO149" s="231"/>
      <c r="AP149" s="234"/>
      <c r="AQ149" s="240"/>
      <c r="AR149" s="231"/>
      <c r="AS149" s="234"/>
      <c r="AT149" s="240"/>
      <c r="AU149" s="231"/>
      <c r="AV149" s="234"/>
      <c r="AW149" s="237"/>
      <c r="AX149" s="231"/>
      <c r="AY149" s="292"/>
      <c r="AZ149" s="228"/>
      <c r="BA149" s="228"/>
      <c r="BB149" s="295"/>
    </row>
    <row r="150" spans="2:62" ht="28.15" customHeight="1" thickBot="1" x14ac:dyDescent="0.25">
      <c r="B150" s="30"/>
      <c r="C150" s="253"/>
      <c r="D150" s="51"/>
      <c r="E150" s="115"/>
      <c r="F150" s="115"/>
      <c r="G150" s="114"/>
      <c r="H150" s="226"/>
      <c r="I150" s="254"/>
      <c r="J150" s="254"/>
      <c r="K150" s="254"/>
      <c r="L150" s="48" t="s">
        <v>105</v>
      </c>
      <c r="M150" s="47" t="s">
        <v>121</v>
      </c>
      <c r="N150" s="48" t="s">
        <v>103</v>
      </c>
      <c r="O150" s="47"/>
      <c r="P150" s="48" t="s">
        <v>102</v>
      </c>
      <c r="Q150" s="47"/>
      <c r="R150" s="48" t="s">
        <v>101</v>
      </c>
      <c r="S150" s="47"/>
      <c r="T150" s="48">
        <v>20</v>
      </c>
      <c r="U150" s="47"/>
      <c r="V150" s="48" t="s">
        <v>100</v>
      </c>
      <c r="W150" s="47"/>
      <c r="X150" s="48" t="s">
        <v>99</v>
      </c>
      <c r="Y150" s="47"/>
      <c r="Z150" s="48" t="s">
        <v>98</v>
      </c>
      <c r="AA150" s="47"/>
      <c r="AB150" s="16"/>
      <c r="AC150" s="47"/>
      <c r="AD150" s="16"/>
      <c r="AE150" s="46"/>
      <c r="AF150" s="255"/>
      <c r="AG150" s="255"/>
      <c r="AH150" s="45"/>
      <c r="AI150" s="11"/>
      <c r="AJ150" s="235"/>
      <c r="AK150" s="241"/>
      <c r="AL150" s="232"/>
      <c r="AM150" s="235"/>
      <c r="AN150" s="241"/>
      <c r="AO150" s="232"/>
      <c r="AP150" s="235"/>
      <c r="AQ150" s="241"/>
      <c r="AR150" s="232"/>
      <c r="AS150" s="235"/>
      <c r="AT150" s="241"/>
      <c r="AU150" s="232"/>
      <c r="AV150" s="235"/>
      <c r="AW150" s="238"/>
      <c r="AX150" s="232"/>
      <c r="AY150" s="293"/>
      <c r="AZ150" s="229"/>
      <c r="BA150" s="229"/>
      <c r="BB150" s="296"/>
    </row>
    <row r="151" spans="2:62" ht="28.15" customHeight="1" x14ac:dyDescent="0.2">
      <c r="B151" s="30"/>
      <c r="C151" s="242">
        <v>2</v>
      </c>
      <c r="D151" s="44"/>
      <c r="E151" s="113"/>
      <c r="F151" s="113"/>
      <c r="G151" s="112"/>
      <c r="H151" s="223"/>
      <c r="I151" s="246">
        <v>30</v>
      </c>
      <c r="J151" s="246">
        <v>14</v>
      </c>
      <c r="K151" s="246">
        <v>7</v>
      </c>
      <c r="L151" s="41" t="s">
        <v>133</v>
      </c>
      <c r="M151" s="40" t="s">
        <v>132</v>
      </c>
      <c r="N151" s="41" t="s">
        <v>131</v>
      </c>
      <c r="O151" s="40" t="s">
        <v>121</v>
      </c>
      <c r="P151" s="41" t="s">
        <v>130</v>
      </c>
      <c r="Q151" s="40"/>
      <c r="R151" s="41" t="s">
        <v>129</v>
      </c>
      <c r="S151" s="40"/>
      <c r="T151" s="41" t="s">
        <v>128</v>
      </c>
      <c r="U151" s="40"/>
      <c r="V151" s="41" t="s">
        <v>127</v>
      </c>
      <c r="W151" s="40"/>
      <c r="X151" s="41" t="s">
        <v>126</v>
      </c>
      <c r="Y151" s="40"/>
      <c r="Z151" s="41" t="s">
        <v>125</v>
      </c>
      <c r="AA151" s="40"/>
      <c r="AB151" s="39"/>
      <c r="AC151" s="40"/>
      <c r="AD151" s="39"/>
      <c r="AE151" s="38"/>
      <c r="AF151" s="250"/>
      <c r="AG151" s="250"/>
      <c r="AH151" s="37"/>
      <c r="AI151" s="11"/>
      <c r="AJ151" s="233">
        <f>SUMPRODUCT(LEN($M151:$S154)-LEN(SUBSTITUTE($M151:$S154,"A", "")))</f>
        <v>5</v>
      </c>
      <c r="AK151" s="239">
        <f>SUMPRODUCT(LEN($AD151:$AD154)-LEN(SUBSTITUTE($AD151:$AD154,"A", "")))</f>
        <v>0</v>
      </c>
      <c r="AL151" s="230">
        <f>SUMPRODUCT(LEN($AC151:$AC154)-LEN(SUBSTITUTE($AC151:$AC154,"A", "")))</f>
        <v>0</v>
      </c>
      <c r="AM151" s="233">
        <f>SUMPRODUCT(LEN($M151:$S154)-LEN(SUBSTITUTE($M151:$S154,"S", "")))</f>
        <v>6</v>
      </c>
      <c r="AN151" s="239">
        <f>SUMPRODUCT(LEN($AD151:$AD154)-LEN(SUBSTITUTE($AD151:$AD154,"S", "")))</f>
        <v>0</v>
      </c>
      <c r="AO151" s="230">
        <f>SUMPRODUCT(LEN($AC151:$AC154)-LEN(SUBSTITUTE($AC151:$AC154,"S", "")))</f>
        <v>0</v>
      </c>
      <c r="AP151" s="233">
        <f>SUMPRODUCT(LEN($M151:$S154)-LEN(SUBSTITUTE($M151:$S154,"F", "")))</f>
        <v>0</v>
      </c>
      <c r="AQ151" s="239">
        <f>SUMPRODUCT(LEN($AD151:$AD154)-LEN(SUBSTITUTE($AD151:$AD154,"F", "")))</f>
        <v>0</v>
      </c>
      <c r="AR151" s="230">
        <f>SUMPRODUCT(LEN($AC151:$AC154)-LEN(SUBSTITUTE($AC151:$AC154,"F", "")))</f>
        <v>0</v>
      </c>
      <c r="AS151" s="233">
        <f>SUMPRODUCT(LEN($M151:$S154)-LEN(SUBSTITUTE($M151:$S154,"G", "")))</f>
        <v>0</v>
      </c>
      <c r="AT151" s="239">
        <f>SUMPRODUCT(LEN($AD151:$AD154)-LEN(SUBSTITUTE($AD151:$AD154,"G", "")))</f>
        <v>0</v>
      </c>
      <c r="AU151" s="230">
        <f>SUMPRODUCT(LEN($AC151:$AC154)-LEN(SUBSTITUTE($AC151:$AC154,"G", "")))</f>
        <v>0</v>
      </c>
      <c r="AV151" s="233">
        <f>SUMPRODUCT(LEN($L151:$S154)-LEN(SUBSTITUTE($L151:$S154,"M", "")))</f>
        <v>0</v>
      </c>
      <c r="AW151" s="236">
        <f>SUMPRODUCT(LEN($AD151:$AD154)-LEN(SUBSTITUTE($AD151:$AD154,"M", "")))</f>
        <v>0</v>
      </c>
      <c r="AX151" s="230">
        <f>SUMPRODUCT(LEN($AC151:$AC154)-LEN(SUBSTITUTE($AC151:$AC154,"M", "")))</f>
        <v>0</v>
      </c>
      <c r="AY151" s="291">
        <f>SUMPRODUCT(LEN($AE151:$AE154)-LEN(SUBSTITUTE($AE151:$AE154,"S", "")))</f>
        <v>0</v>
      </c>
      <c r="AZ151" s="227">
        <f>SUMPRODUCT(LEN($AE151:$AE154)-LEN(SUBSTITUTE($AE151:$AE154,"F", "")))</f>
        <v>0</v>
      </c>
      <c r="BA151" s="227">
        <f>SUMPRODUCT(LEN($AE151:$AE154)-LEN(SUBSTITUTE($AE151:$AE154,"G", "")))</f>
        <v>0</v>
      </c>
      <c r="BB151" s="294">
        <f>SUMPRODUCT(LEN($AE151:$AE154)-LEN(SUBSTITUTE($AE151:$AE154,"M", "")))</f>
        <v>0</v>
      </c>
    </row>
    <row r="152" spans="2:62" ht="28.15" customHeight="1" thickBot="1" x14ac:dyDescent="0.25">
      <c r="B152" s="30"/>
      <c r="C152" s="243"/>
      <c r="D152" s="36"/>
      <c r="E152" s="111"/>
      <c r="F152" s="111"/>
      <c r="G152" s="110"/>
      <c r="H152" s="224"/>
      <c r="I152" s="247"/>
      <c r="J152" s="247"/>
      <c r="K152" s="247"/>
      <c r="L152" s="33" t="s">
        <v>123</v>
      </c>
      <c r="M152" s="32" t="s">
        <v>124</v>
      </c>
      <c r="N152" s="33" t="s">
        <v>122</v>
      </c>
      <c r="O152" s="32" t="s">
        <v>121</v>
      </c>
      <c r="P152" s="33" t="s">
        <v>120</v>
      </c>
      <c r="Q152" s="32"/>
      <c r="R152" s="33" t="s">
        <v>119</v>
      </c>
      <c r="S152" s="32"/>
      <c r="T152" s="33" t="s">
        <v>118</v>
      </c>
      <c r="U152" s="32"/>
      <c r="V152" s="33" t="s">
        <v>117</v>
      </c>
      <c r="W152" s="32"/>
      <c r="X152" s="33" t="s">
        <v>116</v>
      </c>
      <c r="Y152" s="32"/>
      <c r="Z152" s="33" t="s">
        <v>115</v>
      </c>
      <c r="AA152" s="32"/>
      <c r="AB152" s="31"/>
      <c r="AC152" s="32"/>
      <c r="AD152" s="31"/>
      <c r="AE152" s="23"/>
      <c r="AF152" s="251"/>
      <c r="AG152" s="251"/>
      <c r="AH152" s="22"/>
      <c r="AI152" s="11"/>
      <c r="AJ152" s="234"/>
      <c r="AK152" s="240"/>
      <c r="AL152" s="231"/>
      <c r="AM152" s="234"/>
      <c r="AN152" s="240"/>
      <c r="AO152" s="231"/>
      <c r="AP152" s="234"/>
      <c r="AQ152" s="240"/>
      <c r="AR152" s="231"/>
      <c r="AS152" s="234"/>
      <c r="AT152" s="240"/>
      <c r="AU152" s="231"/>
      <c r="AV152" s="234"/>
      <c r="AW152" s="237"/>
      <c r="AX152" s="231"/>
      <c r="AY152" s="292"/>
      <c r="AZ152" s="228"/>
      <c r="BA152" s="228"/>
      <c r="BB152" s="295"/>
    </row>
    <row r="153" spans="2:62" ht="28.15" customHeight="1" x14ac:dyDescent="0.2">
      <c r="B153" s="30"/>
      <c r="C153" s="244"/>
      <c r="D153" s="29"/>
      <c r="E153" s="109"/>
      <c r="F153" s="109"/>
      <c r="G153" s="108"/>
      <c r="H153" s="225"/>
      <c r="I153" s="248"/>
      <c r="J153" s="248"/>
      <c r="K153" s="248"/>
      <c r="L153" s="26" t="s">
        <v>114</v>
      </c>
      <c r="M153" s="25" t="s">
        <v>124</v>
      </c>
      <c r="N153" s="26" t="s">
        <v>112</v>
      </c>
      <c r="O153" s="25" t="s">
        <v>121</v>
      </c>
      <c r="P153" s="26" t="s">
        <v>111</v>
      </c>
      <c r="Q153" s="25"/>
      <c r="R153" s="26" t="s">
        <v>110</v>
      </c>
      <c r="S153" s="25"/>
      <c r="T153" s="26" t="s">
        <v>109</v>
      </c>
      <c r="U153" s="25"/>
      <c r="V153" s="26" t="s">
        <v>108</v>
      </c>
      <c r="W153" s="25"/>
      <c r="X153" s="26" t="s">
        <v>107</v>
      </c>
      <c r="Y153" s="25"/>
      <c r="Z153" s="26" t="s">
        <v>106</v>
      </c>
      <c r="AA153" s="25"/>
      <c r="AB153" s="24"/>
      <c r="AC153" s="25"/>
      <c r="AD153" s="24"/>
      <c r="AE153" s="23"/>
      <c r="AF153" s="251"/>
      <c r="AG153" s="251"/>
      <c r="AH153" s="22"/>
      <c r="AI153" s="11"/>
      <c r="AJ153" s="234"/>
      <c r="AK153" s="240"/>
      <c r="AL153" s="231"/>
      <c r="AM153" s="234"/>
      <c r="AN153" s="240"/>
      <c r="AO153" s="231"/>
      <c r="AP153" s="234"/>
      <c r="AQ153" s="240"/>
      <c r="AR153" s="231"/>
      <c r="AS153" s="234"/>
      <c r="AT153" s="240"/>
      <c r="AU153" s="231"/>
      <c r="AV153" s="234"/>
      <c r="AW153" s="237"/>
      <c r="AX153" s="231"/>
      <c r="AY153" s="292"/>
      <c r="AZ153" s="228"/>
      <c r="BA153" s="228"/>
      <c r="BB153" s="295"/>
    </row>
    <row r="154" spans="2:62" ht="28.15" customHeight="1" thickBot="1" x14ac:dyDescent="0.25">
      <c r="B154" s="30"/>
      <c r="C154" s="253"/>
      <c r="D154" s="51"/>
      <c r="E154" s="115"/>
      <c r="F154" s="115"/>
      <c r="G154" s="114"/>
      <c r="H154" s="226"/>
      <c r="I154" s="254"/>
      <c r="J154" s="254"/>
      <c r="K154" s="254"/>
      <c r="L154" s="48" t="s">
        <v>105</v>
      </c>
      <c r="M154" s="47" t="s">
        <v>124</v>
      </c>
      <c r="N154" s="48" t="s">
        <v>103</v>
      </c>
      <c r="O154" s="47"/>
      <c r="P154" s="48" t="s">
        <v>102</v>
      </c>
      <c r="Q154" s="47"/>
      <c r="R154" s="48" t="s">
        <v>101</v>
      </c>
      <c r="S154" s="47"/>
      <c r="T154" s="48">
        <v>20</v>
      </c>
      <c r="U154" s="47"/>
      <c r="V154" s="48" t="s">
        <v>100</v>
      </c>
      <c r="W154" s="47"/>
      <c r="X154" s="48" t="s">
        <v>99</v>
      </c>
      <c r="Y154" s="47"/>
      <c r="Z154" s="48" t="s">
        <v>98</v>
      </c>
      <c r="AA154" s="47"/>
      <c r="AB154" s="16"/>
      <c r="AC154" s="47"/>
      <c r="AD154" s="16"/>
      <c r="AE154" s="46"/>
      <c r="AF154" s="255"/>
      <c r="AG154" s="255"/>
      <c r="AH154" s="45"/>
      <c r="AI154" s="11"/>
      <c r="AJ154" s="235"/>
      <c r="AK154" s="241"/>
      <c r="AL154" s="232"/>
      <c r="AM154" s="235"/>
      <c r="AN154" s="241"/>
      <c r="AO154" s="232"/>
      <c r="AP154" s="235"/>
      <c r="AQ154" s="241"/>
      <c r="AR154" s="232"/>
      <c r="AS154" s="235"/>
      <c r="AT154" s="241"/>
      <c r="AU154" s="232"/>
      <c r="AV154" s="235"/>
      <c r="AW154" s="238"/>
      <c r="AX154" s="232"/>
      <c r="AY154" s="293"/>
      <c r="AZ154" s="229"/>
      <c r="BA154" s="229"/>
      <c r="BB154" s="296"/>
    </row>
    <row r="155" spans="2:62" ht="28.15" customHeight="1" x14ac:dyDescent="0.2">
      <c r="B155" s="30"/>
      <c r="C155" s="242">
        <v>3</v>
      </c>
      <c r="D155" s="44"/>
      <c r="E155" s="113"/>
      <c r="F155" s="113"/>
      <c r="G155" s="112"/>
      <c r="H155" s="223"/>
      <c r="I155" s="246">
        <v>33</v>
      </c>
      <c r="J155" s="246">
        <v>15</v>
      </c>
      <c r="K155" s="246">
        <v>7</v>
      </c>
      <c r="L155" s="41" t="s">
        <v>133</v>
      </c>
      <c r="M155" s="40" t="s">
        <v>132</v>
      </c>
      <c r="N155" s="41" t="s">
        <v>131</v>
      </c>
      <c r="O155" s="40" t="s">
        <v>113</v>
      </c>
      <c r="P155" s="41" t="s">
        <v>130</v>
      </c>
      <c r="Q155" s="40"/>
      <c r="R155" s="41" t="s">
        <v>129</v>
      </c>
      <c r="S155" s="40"/>
      <c r="T155" s="41" t="s">
        <v>128</v>
      </c>
      <c r="U155" s="40"/>
      <c r="V155" s="41" t="s">
        <v>127</v>
      </c>
      <c r="W155" s="40"/>
      <c r="X155" s="41" t="s">
        <v>126</v>
      </c>
      <c r="Y155" s="40"/>
      <c r="Z155" s="41" t="s">
        <v>125</v>
      </c>
      <c r="AA155" s="40"/>
      <c r="AB155" s="39"/>
      <c r="AC155" s="40"/>
      <c r="AD155" s="39"/>
      <c r="AE155" s="38"/>
      <c r="AF155" s="250"/>
      <c r="AG155" s="250"/>
      <c r="AH155" s="37"/>
      <c r="AI155" s="11"/>
      <c r="AJ155" s="233">
        <f>SUMPRODUCT(LEN($M155:$S158)-LEN(SUBSTITUTE($M155:$S158,"A", "")))</f>
        <v>6</v>
      </c>
      <c r="AK155" s="239">
        <f>SUMPRODUCT(LEN($AD155:$AD158)-LEN(SUBSTITUTE($AD155:$AD158,"A", "")))</f>
        <v>0</v>
      </c>
      <c r="AL155" s="230">
        <f>SUMPRODUCT(LEN($AC155:$AC158)-LEN(SUBSTITUTE($AC155:$AC158,"A", "")))</f>
        <v>0</v>
      </c>
      <c r="AM155" s="233">
        <f>SUMPRODUCT(LEN($M155:$S158)-LEN(SUBSTITUTE($M155:$S158,"S", "")))</f>
        <v>7</v>
      </c>
      <c r="AN155" s="239">
        <f>SUMPRODUCT(LEN($AD155:$AD158)-LEN(SUBSTITUTE($AD155:$AD158,"S", "")))</f>
        <v>0</v>
      </c>
      <c r="AO155" s="230">
        <f>SUMPRODUCT(LEN($AC155:$AC158)-LEN(SUBSTITUTE($AC155:$AC158,"S", "")))</f>
        <v>0</v>
      </c>
      <c r="AP155" s="233">
        <f>SUMPRODUCT(LEN($M155:$S158)-LEN(SUBSTITUTE($M155:$S158,"F", "")))</f>
        <v>0</v>
      </c>
      <c r="AQ155" s="239">
        <f>SUMPRODUCT(LEN($AD155:$AD158)-LEN(SUBSTITUTE($AD155:$AD158,"F", "")))</f>
        <v>0</v>
      </c>
      <c r="AR155" s="230">
        <f>SUMPRODUCT(LEN($AC155:$AC158)-LEN(SUBSTITUTE($AC155:$AC158,"F", "")))</f>
        <v>0</v>
      </c>
      <c r="AS155" s="233">
        <f>SUMPRODUCT(LEN($M155:$S158)-LEN(SUBSTITUTE($M155:$S158,"G", "")))</f>
        <v>0</v>
      </c>
      <c r="AT155" s="239">
        <f>SUMPRODUCT(LEN($AD155:$AD158)-LEN(SUBSTITUTE($AD155:$AD158,"G", "")))</f>
        <v>0</v>
      </c>
      <c r="AU155" s="230">
        <f>SUMPRODUCT(LEN($AC155:$AC158)-LEN(SUBSTITUTE($AC155:$AC158,"G", "")))</f>
        <v>0</v>
      </c>
      <c r="AV155" s="233">
        <f>SUMPRODUCT(LEN($L155:$S158)-LEN(SUBSTITUTE($L155:$S158,"M", "")))</f>
        <v>0</v>
      </c>
      <c r="AW155" s="236">
        <f>SUMPRODUCT(LEN($AD155:$AD158)-LEN(SUBSTITUTE($AD155:$AD158,"M", "")))</f>
        <v>0</v>
      </c>
      <c r="AX155" s="230">
        <f>SUMPRODUCT(LEN($AC155:$AC158)-LEN(SUBSTITUTE($AC155:$AC158,"M", "")))</f>
        <v>0</v>
      </c>
      <c r="AY155" s="291">
        <f>SUMPRODUCT(LEN($AE155:$AE158)-LEN(SUBSTITUTE($AE155:$AE158,"S", "")))</f>
        <v>0</v>
      </c>
      <c r="AZ155" s="227">
        <f>SUMPRODUCT(LEN($AE155:$AE158)-LEN(SUBSTITUTE($AE155:$AE158,"F", "")))</f>
        <v>0</v>
      </c>
      <c r="BA155" s="227">
        <f>SUMPRODUCT(LEN($AE155:$AE158)-LEN(SUBSTITUTE($AE155:$AE158,"G", "")))</f>
        <v>0</v>
      </c>
      <c r="BB155" s="294">
        <f>SUMPRODUCT(LEN($AE155:$AE158)-LEN(SUBSTITUTE($AE155:$AE158,"M", "")))</f>
        <v>0</v>
      </c>
    </row>
    <row r="156" spans="2:62" ht="28.15" customHeight="1" thickBot="1" x14ac:dyDescent="0.25">
      <c r="B156" s="30"/>
      <c r="C156" s="243"/>
      <c r="D156" s="36"/>
      <c r="E156" s="111"/>
      <c r="F156" s="111"/>
      <c r="G156" s="110"/>
      <c r="H156" s="224"/>
      <c r="I156" s="247"/>
      <c r="J156" s="247"/>
      <c r="K156" s="247"/>
      <c r="L156" s="33" t="s">
        <v>123</v>
      </c>
      <c r="M156" s="32" t="s">
        <v>113</v>
      </c>
      <c r="N156" s="33" t="s">
        <v>122</v>
      </c>
      <c r="O156" s="32" t="s">
        <v>121</v>
      </c>
      <c r="P156" s="33" t="s">
        <v>120</v>
      </c>
      <c r="Q156" s="32"/>
      <c r="R156" s="33" t="s">
        <v>119</v>
      </c>
      <c r="S156" s="32"/>
      <c r="T156" s="33" t="s">
        <v>118</v>
      </c>
      <c r="U156" s="32"/>
      <c r="V156" s="33" t="s">
        <v>117</v>
      </c>
      <c r="W156" s="32"/>
      <c r="X156" s="33" t="s">
        <v>116</v>
      </c>
      <c r="Y156" s="32"/>
      <c r="Z156" s="33" t="s">
        <v>115</v>
      </c>
      <c r="AA156" s="32"/>
      <c r="AB156" s="31"/>
      <c r="AC156" s="32"/>
      <c r="AD156" s="31"/>
      <c r="AE156" s="23"/>
      <c r="AF156" s="251"/>
      <c r="AG156" s="251"/>
      <c r="AH156" s="22"/>
      <c r="AI156" s="11"/>
      <c r="AJ156" s="234"/>
      <c r="AK156" s="240"/>
      <c r="AL156" s="231"/>
      <c r="AM156" s="234"/>
      <c r="AN156" s="240"/>
      <c r="AO156" s="231"/>
      <c r="AP156" s="234"/>
      <c r="AQ156" s="240"/>
      <c r="AR156" s="231"/>
      <c r="AS156" s="234"/>
      <c r="AT156" s="240"/>
      <c r="AU156" s="231"/>
      <c r="AV156" s="234"/>
      <c r="AW156" s="237"/>
      <c r="AX156" s="231"/>
      <c r="AY156" s="292"/>
      <c r="AZ156" s="228"/>
      <c r="BA156" s="228"/>
      <c r="BB156" s="295"/>
    </row>
    <row r="157" spans="2:62" ht="28.15" customHeight="1" x14ac:dyDescent="0.2">
      <c r="B157" s="30"/>
      <c r="C157" s="244"/>
      <c r="D157" s="29"/>
      <c r="E157" s="109"/>
      <c r="F157" s="109"/>
      <c r="G157" s="108"/>
      <c r="H157" s="225"/>
      <c r="I157" s="248"/>
      <c r="J157" s="248"/>
      <c r="K157" s="248"/>
      <c r="L157" s="26" t="s">
        <v>114</v>
      </c>
      <c r="M157" s="25" t="s">
        <v>132</v>
      </c>
      <c r="N157" s="26" t="s">
        <v>112</v>
      </c>
      <c r="O157" s="25" t="s">
        <v>121</v>
      </c>
      <c r="P157" s="26" t="s">
        <v>111</v>
      </c>
      <c r="Q157" s="25"/>
      <c r="R157" s="26" t="s">
        <v>110</v>
      </c>
      <c r="S157" s="25"/>
      <c r="T157" s="26" t="s">
        <v>109</v>
      </c>
      <c r="U157" s="25"/>
      <c r="V157" s="26" t="s">
        <v>108</v>
      </c>
      <c r="W157" s="25"/>
      <c r="X157" s="26" t="s">
        <v>107</v>
      </c>
      <c r="Y157" s="25"/>
      <c r="Z157" s="26" t="s">
        <v>106</v>
      </c>
      <c r="AA157" s="25"/>
      <c r="AB157" s="24"/>
      <c r="AC157" s="25"/>
      <c r="AD157" s="24"/>
      <c r="AE157" s="23"/>
      <c r="AF157" s="251"/>
      <c r="AG157" s="251"/>
      <c r="AH157" s="22"/>
      <c r="AI157" s="11"/>
      <c r="AJ157" s="234"/>
      <c r="AK157" s="240"/>
      <c r="AL157" s="231"/>
      <c r="AM157" s="234"/>
      <c r="AN157" s="240"/>
      <c r="AO157" s="231"/>
      <c r="AP157" s="234"/>
      <c r="AQ157" s="240"/>
      <c r="AR157" s="231"/>
      <c r="AS157" s="234"/>
      <c r="AT157" s="240"/>
      <c r="AU157" s="231"/>
      <c r="AV157" s="234"/>
      <c r="AW157" s="237"/>
      <c r="AX157" s="231"/>
      <c r="AY157" s="292"/>
      <c r="AZ157" s="228"/>
      <c r="BA157" s="228"/>
      <c r="BB157" s="295"/>
    </row>
    <row r="158" spans="2:62" ht="28.15" customHeight="1" thickBot="1" x14ac:dyDescent="0.25">
      <c r="B158" s="21"/>
      <c r="C158" s="245"/>
      <c r="D158" s="20"/>
      <c r="E158" s="117"/>
      <c r="F158" s="117"/>
      <c r="G158" s="116"/>
      <c r="H158" s="226"/>
      <c r="I158" s="249"/>
      <c r="J158" s="249"/>
      <c r="K158" s="249"/>
      <c r="L158" s="17" t="s">
        <v>105</v>
      </c>
      <c r="M158" s="15" t="s">
        <v>132</v>
      </c>
      <c r="N158" s="17" t="s">
        <v>103</v>
      </c>
      <c r="O158" s="15" t="s">
        <v>121</v>
      </c>
      <c r="P158" s="17" t="s">
        <v>102</v>
      </c>
      <c r="Q158" s="15"/>
      <c r="R158" s="17" t="s">
        <v>101</v>
      </c>
      <c r="S158" s="15"/>
      <c r="T158" s="17">
        <v>20</v>
      </c>
      <c r="U158" s="15"/>
      <c r="V158" s="17" t="s">
        <v>100</v>
      </c>
      <c r="W158" s="15"/>
      <c r="X158" s="17" t="s">
        <v>99</v>
      </c>
      <c r="Y158" s="15"/>
      <c r="Z158" s="17" t="s">
        <v>98</v>
      </c>
      <c r="AA158" s="15"/>
      <c r="AB158" s="16"/>
      <c r="AC158" s="15"/>
      <c r="AD158" s="14"/>
      <c r="AE158" s="13"/>
      <c r="AF158" s="252"/>
      <c r="AG158" s="252"/>
      <c r="AH158" s="12"/>
      <c r="AI158" s="11"/>
      <c r="AJ158" s="235"/>
      <c r="AK158" s="241"/>
      <c r="AL158" s="232"/>
      <c r="AM158" s="235"/>
      <c r="AN158" s="241"/>
      <c r="AO158" s="232"/>
      <c r="AP158" s="235"/>
      <c r="AQ158" s="241"/>
      <c r="AR158" s="232"/>
      <c r="AS158" s="235"/>
      <c r="AT158" s="241"/>
      <c r="AU158" s="232"/>
      <c r="AV158" s="235"/>
      <c r="AW158" s="238"/>
      <c r="AX158" s="232"/>
      <c r="AY158" s="293"/>
      <c r="AZ158" s="229"/>
      <c r="BA158" s="229"/>
      <c r="BB158" s="296"/>
    </row>
    <row r="159" spans="2:62" ht="85.9" customHeight="1" thickTop="1" thickBot="1" x14ac:dyDescent="0.35">
      <c r="B159" s="105" t="s">
        <v>174</v>
      </c>
      <c r="C159" s="95" t="s">
        <v>173</v>
      </c>
      <c r="D159" s="100" t="s">
        <v>172</v>
      </c>
      <c r="E159" s="104" t="s">
        <v>171</v>
      </c>
      <c r="F159" s="103"/>
      <c r="G159" s="102"/>
      <c r="H159" s="101" t="s">
        <v>170</v>
      </c>
      <c r="I159" s="100" t="s">
        <v>96</v>
      </c>
      <c r="J159" s="100" t="s">
        <v>169</v>
      </c>
      <c r="K159" s="100" t="s">
        <v>97</v>
      </c>
      <c r="L159" s="256" t="s">
        <v>168</v>
      </c>
      <c r="M159" s="262"/>
      <c r="N159" s="256" t="s">
        <v>167</v>
      </c>
      <c r="O159" s="262"/>
      <c r="P159" s="256" t="s">
        <v>167</v>
      </c>
      <c r="Q159" s="257"/>
      <c r="R159" s="256" t="s">
        <v>167</v>
      </c>
      <c r="S159" s="257"/>
      <c r="T159" s="256" t="s">
        <v>167</v>
      </c>
      <c r="U159" s="257"/>
      <c r="V159" s="256" t="s">
        <v>167</v>
      </c>
      <c r="W159" s="257"/>
      <c r="X159" s="256" t="s">
        <v>167</v>
      </c>
      <c r="Y159" s="257"/>
      <c r="Z159" s="256" t="s">
        <v>167</v>
      </c>
      <c r="AA159" s="257"/>
      <c r="AB159" s="261" t="s">
        <v>166</v>
      </c>
      <c r="AC159" s="257"/>
      <c r="AD159" s="101" t="s">
        <v>165</v>
      </c>
      <c r="AE159" s="101" t="s">
        <v>164</v>
      </c>
      <c r="AF159" s="100" t="s">
        <v>163</v>
      </c>
      <c r="AG159" s="100" t="s">
        <v>162</v>
      </c>
      <c r="AH159" s="99" t="s">
        <v>161</v>
      </c>
      <c r="AI159" s="98"/>
      <c r="AJ159" s="96" t="s">
        <v>160</v>
      </c>
      <c r="AK159" s="95" t="s">
        <v>159</v>
      </c>
      <c r="AL159" s="94" t="s">
        <v>158</v>
      </c>
      <c r="AM159" s="96" t="s">
        <v>157</v>
      </c>
      <c r="AN159" s="95" t="s">
        <v>156</v>
      </c>
      <c r="AO159" s="94" t="s">
        <v>155</v>
      </c>
      <c r="AP159" s="96" t="s">
        <v>154</v>
      </c>
      <c r="AQ159" s="95" t="s">
        <v>153</v>
      </c>
      <c r="AR159" s="97" t="s">
        <v>152</v>
      </c>
      <c r="AS159" s="96" t="s">
        <v>151</v>
      </c>
      <c r="AT159" s="95" t="s">
        <v>150</v>
      </c>
      <c r="AU159" s="94" t="s">
        <v>149</v>
      </c>
      <c r="AV159" s="96" t="s">
        <v>148</v>
      </c>
      <c r="AW159" s="95" t="s">
        <v>147</v>
      </c>
      <c r="AX159" s="94" t="s">
        <v>146</v>
      </c>
      <c r="AY159" s="93" t="s">
        <v>145</v>
      </c>
      <c r="AZ159" s="92" t="s">
        <v>144</v>
      </c>
      <c r="BA159" s="92" t="s">
        <v>143</v>
      </c>
      <c r="BB159" s="91" t="s">
        <v>142</v>
      </c>
    </row>
    <row r="160" spans="2:62" ht="48" thickBot="1" x14ac:dyDescent="0.3">
      <c r="B160" s="90" t="s">
        <v>245</v>
      </c>
      <c r="C160" s="89"/>
      <c r="D160" s="88">
        <v>165</v>
      </c>
      <c r="E160" s="258"/>
      <c r="F160" s="259"/>
      <c r="G160" s="260"/>
      <c r="H160" s="87" t="s">
        <v>140</v>
      </c>
      <c r="I160" s="86"/>
      <c r="J160" s="86"/>
      <c r="K160" s="85"/>
      <c r="L160" s="84"/>
      <c r="M160" s="81"/>
      <c r="N160" s="84"/>
      <c r="O160" s="81"/>
      <c r="P160" s="84"/>
      <c r="Q160" s="81"/>
      <c r="R160" s="84"/>
      <c r="S160" s="81"/>
      <c r="T160" s="84"/>
      <c r="U160" s="81"/>
      <c r="V160" s="84"/>
      <c r="W160" s="81"/>
      <c r="X160" s="84"/>
      <c r="Y160" s="81"/>
      <c r="Z160" s="84"/>
      <c r="AA160" s="83"/>
      <c r="AB160" s="82" t="s">
        <v>139</v>
      </c>
      <c r="AC160" s="81"/>
      <c r="AD160" s="81"/>
      <c r="AE160" s="81"/>
      <c r="AF160" s="80"/>
      <c r="AG160" s="80"/>
      <c r="AH160" s="60"/>
      <c r="AI160" s="79" t="s">
        <v>138</v>
      </c>
      <c r="AJ160" s="78">
        <f t="shared" ref="AJ160:BB160" si="20">SUM(AJ162:AJ173)</f>
        <v>13</v>
      </c>
      <c r="AK160" s="77">
        <f t="shared" si="20"/>
        <v>0</v>
      </c>
      <c r="AL160" s="76">
        <f t="shared" si="20"/>
        <v>0</v>
      </c>
      <c r="AM160" s="78">
        <f t="shared" si="20"/>
        <v>17</v>
      </c>
      <c r="AN160" s="77">
        <f t="shared" si="20"/>
        <v>0</v>
      </c>
      <c r="AO160" s="76">
        <f t="shared" si="20"/>
        <v>0</v>
      </c>
      <c r="AP160" s="78">
        <f t="shared" si="20"/>
        <v>0</v>
      </c>
      <c r="AQ160" s="77">
        <f t="shared" si="20"/>
        <v>0</v>
      </c>
      <c r="AR160" s="76">
        <f t="shared" si="20"/>
        <v>0</v>
      </c>
      <c r="AS160" s="78">
        <f t="shared" si="20"/>
        <v>0</v>
      </c>
      <c r="AT160" s="77">
        <f t="shared" si="20"/>
        <v>0</v>
      </c>
      <c r="AU160" s="76">
        <f t="shared" si="20"/>
        <v>0</v>
      </c>
      <c r="AV160" s="78">
        <f t="shared" si="20"/>
        <v>0</v>
      </c>
      <c r="AW160" s="77">
        <f t="shared" si="20"/>
        <v>0</v>
      </c>
      <c r="AX160" s="76">
        <f t="shared" si="20"/>
        <v>0</v>
      </c>
      <c r="AY160" s="75">
        <f t="shared" si="20"/>
        <v>0</v>
      </c>
      <c r="AZ160" s="74">
        <f t="shared" si="20"/>
        <v>0</v>
      </c>
      <c r="BA160" s="74">
        <f t="shared" si="20"/>
        <v>0</v>
      </c>
      <c r="BB160" s="73">
        <f t="shared" si="20"/>
        <v>0</v>
      </c>
      <c r="BC160" s="72" t="s">
        <v>137</v>
      </c>
      <c r="BF160" s="5">
        <f>SUM(AJ160:AL160)/$BG$5</f>
        <v>4.333333333333333</v>
      </c>
      <c r="BG160" s="5">
        <f>SUM(AM160:AO160,AY160)/$BG$5</f>
        <v>5.666666666666667</v>
      </c>
      <c r="BH160" s="5">
        <f>SUM(AP160:AR160,AZ160)/$BG$5</f>
        <v>0</v>
      </c>
      <c r="BI160" s="5">
        <f>SUM(AS160:AU160,BA160)/$BG$5</f>
        <v>0</v>
      </c>
      <c r="BJ160" s="5">
        <f>SUM(AV160:AX160,BB160)/$BG$5</f>
        <v>0</v>
      </c>
    </row>
    <row r="161" spans="2:62" ht="37.5" thickBot="1" x14ac:dyDescent="0.3">
      <c r="B161" s="71"/>
      <c r="C161" s="70"/>
      <c r="D161" s="69"/>
      <c r="E161" s="68"/>
      <c r="F161" s="68"/>
      <c r="G161" s="67"/>
      <c r="H161" s="66"/>
      <c r="I161" s="64"/>
      <c r="J161" s="64"/>
      <c r="K161" s="65"/>
      <c r="L161" s="64"/>
      <c r="M161" s="62"/>
      <c r="N161" s="64"/>
      <c r="O161" s="62"/>
      <c r="P161" s="64"/>
      <c r="Q161" s="62"/>
      <c r="R161" s="64"/>
      <c r="S161" s="62"/>
      <c r="T161" s="64"/>
      <c r="U161" s="62"/>
      <c r="V161" s="64"/>
      <c r="W161" s="62"/>
      <c r="X161" s="64"/>
      <c r="Y161" s="62"/>
      <c r="Z161" s="64"/>
      <c r="AA161" s="62"/>
      <c r="AB161" s="63"/>
      <c r="AC161" s="62"/>
      <c r="AD161" s="62"/>
      <c r="AE161" s="62"/>
      <c r="AF161" s="61"/>
      <c r="AG161" s="61"/>
      <c r="AH161" s="60"/>
      <c r="AI161" s="59" t="s">
        <v>136</v>
      </c>
      <c r="AJ161" s="58">
        <f t="shared" ref="AJ161:BB161" si="21">AJ160/3</f>
        <v>4.333333333333333</v>
      </c>
      <c r="AK161" s="57">
        <f t="shared" si="21"/>
        <v>0</v>
      </c>
      <c r="AL161" s="56">
        <f t="shared" si="21"/>
        <v>0</v>
      </c>
      <c r="AM161" s="58">
        <f t="shared" si="21"/>
        <v>5.666666666666667</v>
      </c>
      <c r="AN161" s="57">
        <f t="shared" si="21"/>
        <v>0</v>
      </c>
      <c r="AO161" s="56">
        <f t="shared" si="21"/>
        <v>0</v>
      </c>
      <c r="AP161" s="58">
        <f t="shared" si="21"/>
        <v>0</v>
      </c>
      <c r="AQ161" s="57">
        <f t="shared" si="21"/>
        <v>0</v>
      </c>
      <c r="AR161" s="56">
        <f t="shared" si="21"/>
        <v>0</v>
      </c>
      <c r="AS161" s="58">
        <f t="shared" si="21"/>
        <v>0</v>
      </c>
      <c r="AT161" s="57">
        <f t="shared" si="21"/>
        <v>0</v>
      </c>
      <c r="AU161" s="56">
        <f t="shared" si="21"/>
        <v>0</v>
      </c>
      <c r="AV161" s="58">
        <f t="shared" si="21"/>
        <v>0</v>
      </c>
      <c r="AW161" s="57">
        <f t="shared" si="21"/>
        <v>0</v>
      </c>
      <c r="AX161" s="56">
        <f t="shared" si="21"/>
        <v>0</v>
      </c>
      <c r="AY161" s="55">
        <f t="shared" si="21"/>
        <v>0</v>
      </c>
      <c r="AZ161" s="54">
        <f t="shared" si="21"/>
        <v>0</v>
      </c>
      <c r="BA161" s="54">
        <f t="shared" si="21"/>
        <v>0</v>
      </c>
      <c r="BB161" s="53">
        <f t="shared" si="21"/>
        <v>0</v>
      </c>
      <c r="BC161" s="52" t="s">
        <v>135</v>
      </c>
    </row>
    <row r="162" spans="2:62" ht="28.15" customHeight="1" x14ac:dyDescent="0.2">
      <c r="B162" s="30"/>
      <c r="C162" s="242">
        <v>1</v>
      </c>
      <c r="D162" s="44"/>
      <c r="E162" s="113"/>
      <c r="F162" s="113"/>
      <c r="G162" s="112"/>
      <c r="H162" s="223" t="s">
        <v>183</v>
      </c>
      <c r="I162" s="246">
        <v>23</v>
      </c>
      <c r="J162" s="246">
        <v>14</v>
      </c>
      <c r="K162" s="246">
        <v>9</v>
      </c>
      <c r="L162" s="41" t="s">
        <v>133</v>
      </c>
      <c r="M162" s="40" t="s">
        <v>104</v>
      </c>
      <c r="N162" s="41" t="s">
        <v>131</v>
      </c>
      <c r="O162" s="40" t="s">
        <v>121</v>
      </c>
      <c r="P162" s="41" t="s">
        <v>130</v>
      </c>
      <c r="Q162" s="40"/>
      <c r="R162" s="41" t="s">
        <v>129</v>
      </c>
      <c r="S162" s="40"/>
      <c r="T162" s="41" t="s">
        <v>128</v>
      </c>
      <c r="U162" s="40"/>
      <c r="V162" s="41" t="s">
        <v>127</v>
      </c>
      <c r="W162" s="40"/>
      <c r="X162" s="41" t="s">
        <v>126</v>
      </c>
      <c r="Y162" s="40"/>
      <c r="Z162" s="41" t="s">
        <v>125</v>
      </c>
      <c r="AA162" s="40"/>
      <c r="AB162" s="39"/>
      <c r="AC162" s="40"/>
      <c r="AD162" s="39"/>
      <c r="AE162" s="38"/>
      <c r="AF162" s="250"/>
      <c r="AG162" s="250"/>
      <c r="AH162" s="37"/>
      <c r="AI162" s="11"/>
      <c r="AJ162" s="233">
        <f>SUMPRODUCT(LEN($M162:$S165)-LEN(SUBSTITUTE($M162:$S165,"A", "")))</f>
        <v>2</v>
      </c>
      <c r="AK162" s="239">
        <f>SUMPRODUCT(LEN($AD162:$AD165)-LEN(SUBSTITUTE($AD162:$AD165,"A", "")))</f>
        <v>0</v>
      </c>
      <c r="AL162" s="230">
        <f>SUMPRODUCT(LEN($AC162:$AC165)-LEN(SUBSTITUTE($AC162:$AC165,"A", "")))</f>
        <v>0</v>
      </c>
      <c r="AM162" s="233">
        <f>SUMPRODUCT(LEN($M162:$S165)-LEN(SUBSTITUTE($M162:$S165,"S", "")))</f>
        <v>4</v>
      </c>
      <c r="AN162" s="239">
        <f>SUMPRODUCT(LEN($AD162:$AD165)-LEN(SUBSTITUTE($AD162:$AD165,"S", "")))</f>
        <v>0</v>
      </c>
      <c r="AO162" s="230">
        <f>SUMPRODUCT(LEN($AC162:$AC165)-LEN(SUBSTITUTE($AC162:$AC165,"S", "")))</f>
        <v>0</v>
      </c>
      <c r="AP162" s="233">
        <f>SUMPRODUCT(LEN($M162:$S165)-LEN(SUBSTITUTE($M162:$S165,"F", "")))</f>
        <v>0</v>
      </c>
      <c r="AQ162" s="239">
        <f>SUMPRODUCT(LEN($AD162:$AD165)-LEN(SUBSTITUTE($AD162:$AD165,"F", "")))</f>
        <v>0</v>
      </c>
      <c r="AR162" s="230">
        <f>SUMPRODUCT(LEN($AC162:$AC165)-LEN(SUBSTITUTE($AC162:$AC165,"F", "")))</f>
        <v>0</v>
      </c>
      <c r="AS162" s="233">
        <f>SUMPRODUCT(LEN($M162:$S165)-LEN(SUBSTITUTE($M162:$S165,"G", "")))</f>
        <v>0</v>
      </c>
      <c r="AT162" s="239">
        <f>SUMPRODUCT(LEN($AD162:$AD165)-LEN(SUBSTITUTE($AD162:$AD165,"G", "")))</f>
        <v>0</v>
      </c>
      <c r="AU162" s="230">
        <f>SUMPRODUCT(LEN($AC162:$AC165)-LEN(SUBSTITUTE($AC162:$AC165,"G", "")))</f>
        <v>0</v>
      </c>
      <c r="AV162" s="233">
        <f>SUMPRODUCT(LEN($L162:$S165)-LEN(SUBSTITUTE($L162:$S165,"M", "")))</f>
        <v>0</v>
      </c>
      <c r="AW162" s="236">
        <f>SUMPRODUCT(LEN($AD162:$AD165)-LEN(SUBSTITUTE($AD162:$AD165,"M", "")))</f>
        <v>0</v>
      </c>
      <c r="AX162" s="230">
        <f>SUMPRODUCT(LEN($AC162:$AC165)-LEN(SUBSTITUTE($AC162:$AC165,"M", "")))</f>
        <v>0</v>
      </c>
      <c r="AY162" s="291">
        <f>SUMPRODUCT(LEN($AE162:$AE165)-LEN(SUBSTITUTE($AE162:$AE165,"S", "")))</f>
        <v>0</v>
      </c>
      <c r="AZ162" s="227">
        <f>SUMPRODUCT(LEN($AE162:$AE165)-LEN(SUBSTITUTE($AE162:$AE165,"F", "")))</f>
        <v>0</v>
      </c>
      <c r="BA162" s="227">
        <f>SUMPRODUCT(LEN($AE162:$AE165)-LEN(SUBSTITUTE($AE162:$AE165,"G", "")))</f>
        <v>0</v>
      </c>
      <c r="BB162" s="294">
        <f>SUMPRODUCT(LEN($AE162:$AE165)-LEN(SUBSTITUTE($AE162:$AE165,"M", "")))</f>
        <v>0</v>
      </c>
    </row>
    <row r="163" spans="2:62" ht="28.15" customHeight="1" thickBot="1" x14ac:dyDescent="0.25">
      <c r="B163" s="30"/>
      <c r="C163" s="243"/>
      <c r="D163" s="36"/>
      <c r="E163" s="111"/>
      <c r="F163" s="111"/>
      <c r="G163" s="110"/>
      <c r="H163" s="224"/>
      <c r="I163" s="247"/>
      <c r="J163" s="247"/>
      <c r="K163" s="247"/>
      <c r="L163" s="33" t="s">
        <v>123</v>
      </c>
      <c r="M163" s="32" t="s">
        <v>124</v>
      </c>
      <c r="N163" s="33" t="s">
        <v>122</v>
      </c>
      <c r="O163" s="32"/>
      <c r="P163" s="33" t="s">
        <v>120</v>
      </c>
      <c r="Q163" s="32"/>
      <c r="R163" s="33" t="s">
        <v>119</v>
      </c>
      <c r="S163" s="32"/>
      <c r="T163" s="33" t="s">
        <v>118</v>
      </c>
      <c r="U163" s="32"/>
      <c r="V163" s="33" t="s">
        <v>117</v>
      </c>
      <c r="W163" s="32"/>
      <c r="X163" s="33" t="s">
        <v>116</v>
      </c>
      <c r="Y163" s="32"/>
      <c r="Z163" s="33" t="s">
        <v>115</v>
      </c>
      <c r="AA163" s="32"/>
      <c r="AB163" s="31"/>
      <c r="AC163" s="32"/>
      <c r="AD163" s="31"/>
      <c r="AE163" s="23"/>
      <c r="AF163" s="251"/>
      <c r="AG163" s="251"/>
      <c r="AH163" s="22"/>
      <c r="AI163" s="11"/>
      <c r="AJ163" s="234"/>
      <c r="AK163" s="240"/>
      <c r="AL163" s="231"/>
      <c r="AM163" s="234"/>
      <c r="AN163" s="240"/>
      <c r="AO163" s="231"/>
      <c r="AP163" s="234"/>
      <c r="AQ163" s="240"/>
      <c r="AR163" s="231"/>
      <c r="AS163" s="234"/>
      <c r="AT163" s="240"/>
      <c r="AU163" s="231"/>
      <c r="AV163" s="234"/>
      <c r="AW163" s="237"/>
      <c r="AX163" s="231"/>
      <c r="AY163" s="292"/>
      <c r="AZ163" s="228"/>
      <c r="BA163" s="228"/>
      <c r="BB163" s="295"/>
    </row>
    <row r="164" spans="2:62" ht="28.15" customHeight="1" x14ac:dyDescent="0.2">
      <c r="B164" s="30"/>
      <c r="C164" s="244"/>
      <c r="D164" s="29"/>
      <c r="E164" s="109"/>
      <c r="F164" s="109"/>
      <c r="G164" s="108"/>
      <c r="H164" s="225">
        <v>165</v>
      </c>
      <c r="I164" s="248"/>
      <c r="J164" s="248"/>
      <c r="K164" s="248"/>
      <c r="L164" s="26" t="s">
        <v>114</v>
      </c>
      <c r="M164" s="25" t="s">
        <v>121</v>
      </c>
      <c r="N164" s="26" t="s">
        <v>112</v>
      </c>
      <c r="O164" s="25"/>
      <c r="P164" s="26" t="s">
        <v>111</v>
      </c>
      <c r="Q164" s="25"/>
      <c r="R164" s="26" t="s">
        <v>110</v>
      </c>
      <c r="S164" s="25"/>
      <c r="T164" s="26" t="s">
        <v>109</v>
      </c>
      <c r="U164" s="25"/>
      <c r="V164" s="26" t="s">
        <v>108</v>
      </c>
      <c r="W164" s="25"/>
      <c r="X164" s="26" t="s">
        <v>107</v>
      </c>
      <c r="Y164" s="25"/>
      <c r="Z164" s="26" t="s">
        <v>106</v>
      </c>
      <c r="AA164" s="25"/>
      <c r="AB164" s="24"/>
      <c r="AC164" s="25"/>
      <c r="AD164" s="24"/>
      <c r="AE164" s="23"/>
      <c r="AF164" s="251"/>
      <c r="AG164" s="251"/>
      <c r="AH164" s="22"/>
      <c r="AI164" s="11"/>
      <c r="AJ164" s="234"/>
      <c r="AK164" s="240"/>
      <c r="AL164" s="231"/>
      <c r="AM164" s="234"/>
      <c r="AN164" s="240"/>
      <c r="AO164" s="231"/>
      <c r="AP164" s="234"/>
      <c r="AQ164" s="240"/>
      <c r="AR164" s="231"/>
      <c r="AS164" s="234"/>
      <c r="AT164" s="240"/>
      <c r="AU164" s="231"/>
      <c r="AV164" s="234"/>
      <c r="AW164" s="237"/>
      <c r="AX164" s="231"/>
      <c r="AY164" s="292"/>
      <c r="AZ164" s="228"/>
      <c r="BA164" s="228"/>
      <c r="BB164" s="295"/>
    </row>
    <row r="165" spans="2:62" ht="28.15" customHeight="1" thickBot="1" x14ac:dyDescent="0.25">
      <c r="B165" s="30"/>
      <c r="C165" s="253"/>
      <c r="D165" s="51"/>
      <c r="E165" s="115"/>
      <c r="F165" s="115"/>
      <c r="G165" s="114"/>
      <c r="H165" s="226"/>
      <c r="I165" s="254"/>
      <c r="J165" s="254"/>
      <c r="K165" s="254"/>
      <c r="L165" s="48" t="s">
        <v>105</v>
      </c>
      <c r="M165" s="47" t="s">
        <v>121</v>
      </c>
      <c r="N165" s="48" t="s">
        <v>103</v>
      </c>
      <c r="O165" s="47"/>
      <c r="P165" s="48" t="s">
        <v>102</v>
      </c>
      <c r="Q165" s="47"/>
      <c r="R165" s="48" t="s">
        <v>101</v>
      </c>
      <c r="S165" s="47"/>
      <c r="T165" s="48">
        <v>20</v>
      </c>
      <c r="U165" s="47"/>
      <c r="V165" s="48" t="s">
        <v>100</v>
      </c>
      <c r="W165" s="47"/>
      <c r="X165" s="48" t="s">
        <v>99</v>
      </c>
      <c r="Y165" s="47"/>
      <c r="Z165" s="48" t="s">
        <v>98</v>
      </c>
      <c r="AA165" s="47"/>
      <c r="AB165" s="16"/>
      <c r="AC165" s="47"/>
      <c r="AD165" s="16"/>
      <c r="AE165" s="46"/>
      <c r="AF165" s="255"/>
      <c r="AG165" s="255"/>
      <c r="AH165" s="45"/>
      <c r="AI165" s="11"/>
      <c r="AJ165" s="235"/>
      <c r="AK165" s="241"/>
      <c r="AL165" s="232"/>
      <c r="AM165" s="235"/>
      <c r="AN165" s="241"/>
      <c r="AO165" s="232"/>
      <c r="AP165" s="235"/>
      <c r="AQ165" s="241"/>
      <c r="AR165" s="232"/>
      <c r="AS165" s="235"/>
      <c r="AT165" s="241"/>
      <c r="AU165" s="232"/>
      <c r="AV165" s="235"/>
      <c r="AW165" s="238"/>
      <c r="AX165" s="232"/>
      <c r="AY165" s="293"/>
      <c r="AZ165" s="229"/>
      <c r="BA165" s="229"/>
      <c r="BB165" s="296"/>
    </row>
    <row r="166" spans="2:62" ht="28.15" customHeight="1" x14ac:dyDescent="0.2">
      <c r="B166" s="30"/>
      <c r="C166" s="242">
        <v>2</v>
      </c>
      <c r="D166" s="44"/>
      <c r="E166" s="113"/>
      <c r="F166" s="113"/>
      <c r="G166" s="112"/>
      <c r="H166" s="223"/>
      <c r="I166" s="246">
        <v>30</v>
      </c>
      <c r="J166" s="246">
        <v>14</v>
      </c>
      <c r="K166" s="246">
        <v>7</v>
      </c>
      <c r="L166" s="41" t="s">
        <v>133</v>
      </c>
      <c r="M166" s="40" t="s">
        <v>124</v>
      </c>
      <c r="N166" s="41" t="s">
        <v>131</v>
      </c>
      <c r="O166" s="40" t="s">
        <v>121</v>
      </c>
      <c r="P166" s="41" t="s">
        <v>130</v>
      </c>
      <c r="Q166" s="40"/>
      <c r="R166" s="41" t="s">
        <v>129</v>
      </c>
      <c r="S166" s="40"/>
      <c r="T166" s="41" t="s">
        <v>128</v>
      </c>
      <c r="U166" s="40"/>
      <c r="V166" s="41" t="s">
        <v>127</v>
      </c>
      <c r="W166" s="40"/>
      <c r="X166" s="41" t="s">
        <v>126</v>
      </c>
      <c r="Y166" s="40"/>
      <c r="Z166" s="41" t="s">
        <v>125</v>
      </c>
      <c r="AA166" s="40"/>
      <c r="AB166" s="39"/>
      <c r="AC166" s="40"/>
      <c r="AD166" s="39"/>
      <c r="AE166" s="38"/>
      <c r="AF166" s="250"/>
      <c r="AG166" s="250"/>
      <c r="AH166" s="37"/>
      <c r="AI166" s="11"/>
      <c r="AJ166" s="233">
        <f>SUMPRODUCT(LEN($M166:$S169)-LEN(SUBSTITUTE($M166:$S169,"A", "")))</f>
        <v>5</v>
      </c>
      <c r="AK166" s="239">
        <f>SUMPRODUCT(LEN($AD166:$AD169)-LEN(SUBSTITUTE($AD166:$AD169,"A", "")))</f>
        <v>0</v>
      </c>
      <c r="AL166" s="230">
        <f>SUMPRODUCT(LEN($AC166:$AC169)-LEN(SUBSTITUTE($AC166:$AC169,"A", "")))</f>
        <v>0</v>
      </c>
      <c r="AM166" s="233">
        <f>SUMPRODUCT(LEN($M166:$S169)-LEN(SUBSTITUTE($M166:$S169,"S", "")))</f>
        <v>6</v>
      </c>
      <c r="AN166" s="239">
        <f>SUMPRODUCT(LEN($AD166:$AD169)-LEN(SUBSTITUTE($AD166:$AD169,"S", "")))</f>
        <v>0</v>
      </c>
      <c r="AO166" s="230">
        <f>SUMPRODUCT(LEN($AC166:$AC169)-LEN(SUBSTITUTE($AC166:$AC169,"S", "")))</f>
        <v>0</v>
      </c>
      <c r="AP166" s="233">
        <f>SUMPRODUCT(LEN($M166:$S169)-LEN(SUBSTITUTE($M166:$S169,"F", "")))</f>
        <v>0</v>
      </c>
      <c r="AQ166" s="239">
        <f>SUMPRODUCT(LEN($AD166:$AD169)-LEN(SUBSTITUTE($AD166:$AD169,"F", "")))</f>
        <v>0</v>
      </c>
      <c r="AR166" s="230">
        <f>SUMPRODUCT(LEN($AC166:$AC169)-LEN(SUBSTITUTE($AC166:$AC169,"F", "")))</f>
        <v>0</v>
      </c>
      <c r="AS166" s="233">
        <f>SUMPRODUCT(LEN($M166:$S169)-LEN(SUBSTITUTE($M166:$S169,"G", "")))</f>
        <v>0</v>
      </c>
      <c r="AT166" s="239">
        <f>SUMPRODUCT(LEN($AD166:$AD169)-LEN(SUBSTITUTE($AD166:$AD169,"G", "")))</f>
        <v>0</v>
      </c>
      <c r="AU166" s="230">
        <f>SUMPRODUCT(LEN($AC166:$AC169)-LEN(SUBSTITUTE($AC166:$AC169,"G", "")))</f>
        <v>0</v>
      </c>
      <c r="AV166" s="233">
        <f>SUMPRODUCT(LEN($L166:$S169)-LEN(SUBSTITUTE($L166:$S169,"M", "")))</f>
        <v>0</v>
      </c>
      <c r="AW166" s="236">
        <f>SUMPRODUCT(LEN($AD166:$AD169)-LEN(SUBSTITUTE($AD166:$AD169,"M", "")))</f>
        <v>0</v>
      </c>
      <c r="AX166" s="230">
        <f>SUMPRODUCT(LEN($AC166:$AC169)-LEN(SUBSTITUTE($AC166:$AC169,"M", "")))</f>
        <v>0</v>
      </c>
      <c r="AY166" s="291">
        <f>SUMPRODUCT(LEN($AE166:$AE169)-LEN(SUBSTITUTE($AE166:$AE169,"S", "")))</f>
        <v>0</v>
      </c>
      <c r="AZ166" s="227">
        <f>SUMPRODUCT(LEN($AE166:$AE169)-LEN(SUBSTITUTE($AE166:$AE169,"F", "")))</f>
        <v>0</v>
      </c>
      <c r="BA166" s="227">
        <f>SUMPRODUCT(LEN($AE166:$AE169)-LEN(SUBSTITUTE($AE166:$AE169,"G", "")))</f>
        <v>0</v>
      </c>
      <c r="BB166" s="294">
        <f>SUMPRODUCT(LEN($AE166:$AE169)-LEN(SUBSTITUTE($AE166:$AE169,"M", "")))</f>
        <v>0</v>
      </c>
    </row>
    <row r="167" spans="2:62" ht="28.15" customHeight="1" thickBot="1" x14ac:dyDescent="0.25">
      <c r="B167" s="30"/>
      <c r="C167" s="243"/>
      <c r="D167" s="36"/>
      <c r="E167" s="111"/>
      <c r="F167" s="111"/>
      <c r="G167" s="110"/>
      <c r="H167" s="224"/>
      <c r="I167" s="247"/>
      <c r="J167" s="247"/>
      <c r="K167" s="247"/>
      <c r="L167" s="33" t="s">
        <v>123</v>
      </c>
      <c r="M167" s="32" t="s">
        <v>124</v>
      </c>
      <c r="N167" s="33" t="s">
        <v>122</v>
      </c>
      <c r="O167" s="32" t="s">
        <v>121</v>
      </c>
      <c r="P167" s="33" t="s">
        <v>120</v>
      </c>
      <c r="Q167" s="32"/>
      <c r="R167" s="33" t="s">
        <v>119</v>
      </c>
      <c r="S167" s="32"/>
      <c r="T167" s="33" t="s">
        <v>118</v>
      </c>
      <c r="U167" s="32"/>
      <c r="V167" s="33" t="s">
        <v>117</v>
      </c>
      <c r="W167" s="32"/>
      <c r="X167" s="33" t="s">
        <v>116</v>
      </c>
      <c r="Y167" s="32"/>
      <c r="Z167" s="33" t="s">
        <v>115</v>
      </c>
      <c r="AA167" s="32"/>
      <c r="AB167" s="31"/>
      <c r="AC167" s="32"/>
      <c r="AD167" s="31"/>
      <c r="AE167" s="23"/>
      <c r="AF167" s="251"/>
      <c r="AG167" s="251"/>
      <c r="AH167" s="22"/>
      <c r="AI167" s="11"/>
      <c r="AJ167" s="234"/>
      <c r="AK167" s="240"/>
      <c r="AL167" s="231"/>
      <c r="AM167" s="234"/>
      <c r="AN167" s="240"/>
      <c r="AO167" s="231"/>
      <c r="AP167" s="234"/>
      <c r="AQ167" s="240"/>
      <c r="AR167" s="231"/>
      <c r="AS167" s="234"/>
      <c r="AT167" s="240"/>
      <c r="AU167" s="231"/>
      <c r="AV167" s="234"/>
      <c r="AW167" s="237"/>
      <c r="AX167" s="231"/>
      <c r="AY167" s="292"/>
      <c r="AZ167" s="228"/>
      <c r="BA167" s="228"/>
      <c r="BB167" s="295"/>
    </row>
    <row r="168" spans="2:62" ht="28.15" customHeight="1" x14ac:dyDescent="0.2">
      <c r="B168" s="30"/>
      <c r="C168" s="244"/>
      <c r="D168" s="29"/>
      <c r="E168" s="109"/>
      <c r="F168" s="109"/>
      <c r="G168" s="108"/>
      <c r="H168" s="225"/>
      <c r="I168" s="248"/>
      <c r="J168" s="248"/>
      <c r="K168" s="248"/>
      <c r="L168" s="26" t="s">
        <v>114</v>
      </c>
      <c r="M168" s="25" t="s">
        <v>132</v>
      </c>
      <c r="N168" s="26" t="s">
        <v>112</v>
      </c>
      <c r="O168" s="25" t="s">
        <v>121</v>
      </c>
      <c r="P168" s="26" t="s">
        <v>111</v>
      </c>
      <c r="Q168" s="25"/>
      <c r="R168" s="26" t="s">
        <v>110</v>
      </c>
      <c r="S168" s="25"/>
      <c r="T168" s="26" t="s">
        <v>109</v>
      </c>
      <c r="U168" s="25"/>
      <c r="V168" s="26" t="s">
        <v>108</v>
      </c>
      <c r="W168" s="25"/>
      <c r="X168" s="26" t="s">
        <v>107</v>
      </c>
      <c r="Y168" s="25"/>
      <c r="Z168" s="26" t="s">
        <v>106</v>
      </c>
      <c r="AA168" s="25"/>
      <c r="AB168" s="24"/>
      <c r="AC168" s="25"/>
      <c r="AD168" s="24"/>
      <c r="AE168" s="23"/>
      <c r="AF168" s="251"/>
      <c r="AG168" s="251"/>
      <c r="AH168" s="22"/>
      <c r="AI168" s="11"/>
      <c r="AJ168" s="234"/>
      <c r="AK168" s="240"/>
      <c r="AL168" s="231"/>
      <c r="AM168" s="234"/>
      <c r="AN168" s="240"/>
      <c r="AO168" s="231"/>
      <c r="AP168" s="234"/>
      <c r="AQ168" s="240"/>
      <c r="AR168" s="231"/>
      <c r="AS168" s="234"/>
      <c r="AT168" s="240"/>
      <c r="AU168" s="231"/>
      <c r="AV168" s="234"/>
      <c r="AW168" s="237"/>
      <c r="AX168" s="231"/>
      <c r="AY168" s="292"/>
      <c r="AZ168" s="228"/>
      <c r="BA168" s="228"/>
      <c r="BB168" s="295"/>
    </row>
    <row r="169" spans="2:62" ht="28.15" customHeight="1" thickBot="1" x14ac:dyDescent="0.25">
      <c r="B169" s="30"/>
      <c r="C169" s="253"/>
      <c r="D169" s="51"/>
      <c r="E169" s="115"/>
      <c r="F169" s="115"/>
      <c r="G169" s="114"/>
      <c r="H169" s="226"/>
      <c r="I169" s="254"/>
      <c r="J169" s="254"/>
      <c r="K169" s="254"/>
      <c r="L169" s="48" t="s">
        <v>105</v>
      </c>
      <c r="M169" s="47" t="s">
        <v>124</v>
      </c>
      <c r="N169" s="48" t="s">
        <v>103</v>
      </c>
      <c r="O169" s="47"/>
      <c r="P169" s="48" t="s">
        <v>102</v>
      </c>
      <c r="Q169" s="47"/>
      <c r="R169" s="48" t="s">
        <v>101</v>
      </c>
      <c r="S169" s="47"/>
      <c r="T169" s="48">
        <v>20</v>
      </c>
      <c r="U169" s="47"/>
      <c r="V169" s="48" t="s">
        <v>100</v>
      </c>
      <c r="W169" s="47"/>
      <c r="X169" s="48" t="s">
        <v>99</v>
      </c>
      <c r="Y169" s="47"/>
      <c r="Z169" s="48" t="s">
        <v>98</v>
      </c>
      <c r="AA169" s="47"/>
      <c r="AB169" s="16"/>
      <c r="AC169" s="47"/>
      <c r="AD169" s="16"/>
      <c r="AE169" s="46"/>
      <c r="AF169" s="255"/>
      <c r="AG169" s="255"/>
      <c r="AH169" s="45"/>
      <c r="AI169" s="11"/>
      <c r="AJ169" s="235"/>
      <c r="AK169" s="241"/>
      <c r="AL169" s="232"/>
      <c r="AM169" s="235"/>
      <c r="AN169" s="241"/>
      <c r="AO169" s="232"/>
      <c r="AP169" s="235"/>
      <c r="AQ169" s="241"/>
      <c r="AR169" s="232"/>
      <c r="AS169" s="235"/>
      <c r="AT169" s="241"/>
      <c r="AU169" s="232"/>
      <c r="AV169" s="235"/>
      <c r="AW169" s="238"/>
      <c r="AX169" s="232"/>
      <c r="AY169" s="293"/>
      <c r="AZ169" s="229"/>
      <c r="BA169" s="229"/>
      <c r="BB169" s="296"/>
    </row>
    <row r="170" spans="2:62" ht="28.15" customHeight="1" x14ac:dyDescent="0.2">
      <c r="B170" s="30"/>
      <c r="C170" s="242">
        <v>3</v>
      </c>
      <c r="D170" s="44"/>
      <c r="E170" s="113"/>
      <c r="F170" s="113"/>
      <c r="G170" s="112"/>
      <c r="H170" s="223"/>
      <c r="I170" s="246">
        <v>33</v>
      </c>
      <c r="J170" s="246">
        <v>14</v>
      </c>
      <c r="K170" s="246">
        <v>6</v>
      </c>
      <c r="L170" s="41" t="s">
        <v>133</v>
      </c>
      <c r="M170" s="40" t="s">
        <v>175</v>
      </c>
      <c r="N170" s="41" t="s">
        <v>131</v>
      </c>
      <c r="O170" s="40" t="s">
        <v>104</v>
      </c>
      <c r="P170" s="41" t="s">
        <v>130</v>
      </c>
      <c r="Q170" s="40"/>
      <c r="R170" s="41" t="s">
        <v>129</v>
      </c>
      <c r="S170" s="40"/>
      <c r="T170" s="41" t="s">
        <v>128</v>
      </c>
      <c r="U170" s="40"/>
      <c r="V170" s="41" t="s">
        <v>127</v>
      </c>
      <c r="W170" s="40"/>
      <c r="X170" s="41" t="s">
        <v>126</v>
      </c>
      <c r="Y170" s="40"/>
      <c r="Z170" s="41" t="s">
        <v>125</v>
      </c>
      <c r="AA170" s="40"/>
      <c r="AB170" s="39"/>
      <c r="AC170" s="40"/>
      <c r="AD170" s="39"/>
      <c r="AE170" s="38"/>
      <c r="AF170" s="250"/>
      <c r="AG170" s="250"/>
      <c r="AH170" s="37"/>
      <c r="AI170" s="11"/>
      <c r="AJ170" s="233">
        <f>SUMPRODUCT(LEN($M170:$S173)-LEN(SUBSTITUTE($M170:$S173,"A", "")))</f>
        <v>6</v>
      </c>
      <c r="AK170" s="239">
        <f>SUMPRODUCT(LEN($AD170:$AD173)-LEN(SUBSTITUTE($AD170:$AD173,"A", "")))</f>
        <v>0</v>
      </c>
      <c r="AL170" s="230">
        <f>SUMPRODUCT(LEN($AC170:$AC173)-LEN(SUBSTITUTE($AC170:$AC173,"A", "")))</f>
        <v>0</v>
      </c>
      <c r="AM170" s="233">
        <f>SUMPRODUCT(LEN($M170:$S173)-LEN(SUBSTITUTE($M170:$S173,"S", "")))</f>
        <v>7</v>
      </c>
      <c r="AN170" s="239">
        <f>SUMPRODUCT(LEN($AD170:$AD173)-LEN(SUBSTITUTE($AD170:$AD173,"S", "")))</f>
        <v>0</v>
      </c>
      <c r="AO170" s="230">
        <f>SUMPRODUCT(LEN($AC170:$AC173)-LEN(SUBSTITUTE($AC170:$AC173,"S", "")))</f>
        <v>0</v>
      </c>
      <c r="AP170" s="233">
        <f>SUMPRODUCT(LEN($M170:$S173)-LEN(SUBSTITUTE($M170:$S173,"F", "")))</f>
        <v>0</v>
      </c>
      <c r="AQ170" s="239">
        <f>SUMPRODUCT(LEN($AD170:$AD173)-LEN(SUBSTITUTE($AD170:$AD173,"F", "")))</f>
        <v>0</v>
      </c>
      <c r="AR170" s="230">
        <f>SUMPRODUCT(LEN($AC170:$AC173)-LEN(SUBSTITUTE($AC170:$AC173,"F", "")))</f>
        <v>0</v>
      </c>
      <c r="AS170" s="233">
        <f>SUMPRODUCT(LEN($M170:$S173)-LEN(SUBSTITUTE($M170:$S173,"G", "")))</f>
        <v>0</v>
      </c>
      <c r="AT170" s="239">
        <f>SUMPRODUCT(LEN($AD170:$AD173)-LEN(SUBSTITUTE($AD170:$AD173,"G", "")))</f>
        <v>0</v>
      </c>
      <c r="AU170" s="230">
        <f>SUMPRODUCT(LEN($AC170:$AC173)-LEN(SUBSTITUTE($AC170:$AC173,"G", "")))</f>
        <v>0</v>
      </c>
      <c r="AV170" s="233">
        <f>SUMPRODUCT(LEN($L170:$S173)-LEN(SUBSTITUTE($L170:$S173,"M", "")))</f>
        <v>0</v>
      </c>
      <c r="AW170" s="236">
        <f>SUMPRODUCT(LEN($AD170:$AD173)-LEN(SUBSTITUTE($AD170:$AD173,"M", "")))</f>
        <v>0</v>
      </c>
      <c r="AX170" s="230">
        <f>SUMPRODUCT(LEN($AC170:$AC173)-LEN(SUBSTITUTE($AC170:$AC173,"M", "")))</f>
        <v>0</v>
      </c>
      <c r="AY170" s="291">
        <f>SUMPRODUCT(LEN($AE170:$AE173)-LEN(SUBSTITUTE($AE170:$AE173,"S", "")))</f>
        <v>0</v>
      </c>
      <c r="AZ170" s="227">
        <f>SUMPRODUCT(LEN($AE170:$AE173)-LEN(SUBSTITUTE($AE170:$AE173,"F", "")))</f>
        <v>0</v>
      </c>
      <c r="BA170" s="227">
        <f>SUMPRODUCT(LEN($AE170:$AE173)-LEN(SUBSTITUTE($AE170:$AE173,"G", "")))</f>
        <v>0</v>
      </c>
      <c r="BB170" s="294">
        <f>SUMPRODUCT(LEN($AE170:$AE173)-LEN(SUBSTITUTE($AE170:$AE173,"M", "")))</f>
        <v>0</v>
      </c>
    </row>
    <row r="171" spans="2:62" ht="28.15" customHeight="1" thickBot="1" x14ac:dyDescent="0.25">
      <c r="B171" s="30"/>
      <c r="C171" s="243"/>
      <c r="D171" s="36"/>
      <c r="E171" s="111"/>
      <c r="F171" s="111"/>
      <c r="G171" s="110"/>
      <c r="H171" s="224"/>
      <c r="I171" s="247"/>
      <c r="J171" s="247"/>
      <c r="K171" s="247"/>
      <c r="L171" s="33" t="s">
        <v>123</v>
      </c>
      <c r="M171" s="32" t="s">
        <v>187</v>
      </c>
      <c r="N171" s="33" t="s">
        <v>122</v>
      </c>
      <c r="O171" s="32" t="s">
        <v>121</v>
      </c>
      <c r="P171" s="33" t="s">
        <v>120</v>
      </c>
      <c r="Q171" s="32"/>
      <c r="R171" s="33" t="s">
        <v>119</v>
      </c>
      <c r="S171" s="32"/>
      <c r="T171" s="33" t="s">
        <v>118</v>
      </c>
      <c r="U171" s="32"/>
      <c r="V171" s="33" t="s">
        <v>117</v>
      </c>
      <c r="W171" s="32"/>
      <c r="X171" s="33" t="s">
        <v>116</v>
      </c>
      <c r="Y171" s="32"/>
      <c r="Z171" s="33" t="s">
        <v>115</v>
      </c>
      <c r="AA171" s="32"/>
      <c r="AB171" s="31"/>
      <c r="AC171" s="32"/>
      <c r="AD171" s="31"/>
      <c r="AE171" s="23"/>
      <c r="AF171" s="251"/>
      <c r="AG171" s="251"/>
      <c r="AH171" s="22"/>
      <c r="AI171" s="11"/>
      <c r="AJ171" s="234"/>
      <c r="AK171" s="240"/>
      <c r="AL171" s="231"/>
      <c r="AM171" s="234"/>
      <c r="AN171" s="240"/>
      <c r="AO171" s="231"/>
      <c r="AP171" s="234"/>
      <c r="AQ171" s="240"/>
      <c r="AR171" s="231"/>
      <c r="AS171" s="234"/>
      <c r="AT171" s="240"/>
      <c r="AU171" s="231"/>
      <c r="AV171" s="234"/>
      <c r="AW171" s="237"/>
      <c r="AX171" s="231"/>
      <c r="AY171" s="292"/>
      <c r="AZ171" s="228"/>
      <c r="BA171" s="228"/>
      <c r="BB171" s="295"/>
    </row>
    <row r="172" spans="2:62" ht="28.15" customHeight="1" x14ac:dyDescent="0.2">
      <c r="B172" s="30"/>
      <c r="C172" s="244"/>
      <c r="D172" s="29"/>
      <c r="E172" s="109"/>
      <c r="F172" s="109"/>
      <c r="G172" s="108"/>
      <c r="H172" s="225"/>
      <c r="I172" s="248"/>
      <c r="J172" s="248"/>
      <c r="K172" s="248"/>
      <c r="L172" s="26" t="s">
        <v>114</v>
      </c>
      <c r="M172" s="25" t="s">
        <v>175</v>
      </c>
      <c r="N172" s="26" t="s">
        <v>112</v>
      </c>
      <c r="O172" s="25" t="s">
        <v>121</v>
      </c>
      <c r="P172" s="26" t="s">
        <v>111</v>
      </c>
      <c r="Q172" s="25"/>
      <c r="R172" s="26" t="s">
        <v>110</v>
      </c>
      <c r="S172" s="25"/>
      <c r="T172" s="26" t="s">
        <v>109</v>
      </c>
      <c r="U172" s="25"/>
      <c r="V172" s="26" t="s">
        <v>108</v>
      </c>
      <c r="W172" s="25"/>
      <c r="X172" s="26" t="s">
        <v>107</v>
      </c>
      <c r="Y172" s="25"/>
      <c r="Z172" s="26" t="s">
        <v>106</v>
      </c>
      <c r="AA172" s="25"/>
      <c r="AB172" s="24"/>
      <c r="AC172" s="25"/>
      <c r="AD172" s="24"/>
      <c r="AE172" s="23"/>
      <c r="AF172" s="251"/>
      <c r="AG172" s="251"/>
      <c r="AH172" s="22"/>
      <c r="AI172" s="11"/>
      <c r="AJ172" s="234"/>
      <c r="AK172" s="240"/>
      <c r="AL172" s="231"/>
      <c r="AM172" s="234"/>
      <c r="AN172" s="240"/>
      <c r="AO172" s="231"/>
      <c r="AP172" s="234"/>
      <c r="AQ172" s="240"/>
      <c r="AR172" s="231"/>
      <c r="AS172" s="234"/>
      <c r="AT172" s="240"/>
      <c r="AU172" s="231"/>
      <c r="AV172" s="234"/>
      <c r="AW172" s="237"/>
      <c r="AX172" s="231"/>
      <c r="AY172" s="292"/>
      <c r="AZ172" s="228"/>
      <c r="BA172" s="228"/>
      <c r="BB172" s="295"/>
    </row>
    <row r="173" spans="2:62" ht="28.15" customHeight="1" thickBot="1" x14ac:dyDescent="0.25">
      <c r="B173" s="21"/>
      <c r="C173" s="245"/>
      <c r="D173" s="20"/>
      <c r="E173" s="117"/>
      <c r="F173" s="117"/>
      <c r="G173" s="116"/>
      <c r="H173" s="226"/>
      <c r="I173" s="249"/>
      <c r="J173" s="249"/>
      <c r="K173" s="249"/>
      <c r="L173" s="17" t="s">
        <v>105</v>
      </c>
      <c r="M173" s="15" t="s">
        <v>124</v>
      </c>
      <c r="N173" s="17" t="s">
        <v>103</v>
      </c>
      <c r="O173" s="15" t="s">
        <v>121</v>
      </c>
      <c r="P173" s="17" t="s">
        <v>102</v>
      </c>
      <c r="Q173" s="15"/>
      <c r="R173" s="17" t="s">
        <v>101</v>
      </c>
      <c r="S173" s="15"/>
      <c r="T173" s="17">
        <v>20</v>
      </c>
      <c r="U173" s="15"/>
      <c r="V173" s="17" t="s">
        <v>100</v>
      </c>
      <c r="W173" s="15"/>
      <c r="X173" s="17" t="s">
        <v>99</v>
      </c>
      <c r="Y173" s="15"/>
      <c r="Z173" s="17" t="s">
        <v>98</v>
      </c>
      <c r="AA173" s="15"/>
      <c r="AB173" s="16"/>
      <c r="AC173" s="15"/>
      <c r="AD173" s="14"/>
      <c r="AE173" s="13"/>
      <c r="AF173" s="252"/>
      <c r="AG173" s="252"/>
      <c r="AH173" s="12"/>
      <c r="AI173" s="11"/>
      <c r="AJ173" s="235"/>
      <c r="AK173" s="241"/>
      <c r="AL173" s="232"/>
      <c r="AM173" s="235"/>
      <c r="AN173" s="241"/>
      <c r="AO173" s="232"/>
      <c r="AP173" s="235"/>
      <c r="AQ173" s="241"/>
      <c r="AR173" s="232"/>
      <c r="AS173" s="235"/>
      <c r="AT173" s="241"/>
      <c r="AU173" s="232"/>
      <c r="AV173" s="235"/>
      <c r="AW173" s="238"/>
      <c r="AX173" s="232"/>
      <c r="AY173" s="293"/>
      <c r="AZ173" s="229"/>
      <c r="BA173" s="229"/>
      <c r="BB173" s="296"/>
    </row>
    <row r="174" spans="2:62" ht="85.9" customHeight="1" thickTop="1" thickBot="1" x14ac:dyDescent="0.35">
      <c r="B174" s="105" t="s">
        <v>174</v>
      </c>
      <c r="C174" s="95" t="s">
        <v>173</v>
      </c>
      <c r="D174" s="100" t="s">
        <v>172</v>
      </c>
      <c r="E174" s="104" t="s">
        <v>171</v>
      </c>
      <c r="F174" s="103"/>
      <c r="G174" s="102"/>
      <c r="H174" s="101" t="s">
        <v>170</v>
      </c>
      <c r="I174" s="100" t="s">
        <v>96</v>
      </c>
      <c r="J174" s="100" t="s">
        <v>169</v>
      </c>
      <c r="K174" s="100" t="s">
        <v>97</v>
      </c>
      <c r="L174" s="256" t="s">
        <v>168</v>
      </c>
      <c r="M174" s="262"/>
      <c r="N174" s="256" t="s">
        <v>167</v>
      </c>
      <c r="O174" s="262"/>
      <c r="P174" s="256" t="s">
        <v>167</v>
      </c>
      <c r="Q174" s="257"/>
      <c r="R174" s="256" t="s">
        <v>167</v>
      </c>
      <c r="S174" s="257"/>
      <c r="T174" s="256" t="s">
        <v>167</v>
      </c>
      <c r="U174" s="257"/>
      <c r="V174" s="256" t="s">
        <v>167</v>
      </c>
      <c r="W174" s="257"/>
      <c r="X174" s="256" t="s">
        <v>167</v>
      </c>
      <c r="Y174" s="257"/>
      <c r="Z174" s="256" t="s">
        <v>167</v>
      </c>
      <c r="AA174" s="257"/>
      <c r="AB174" s="261" t="s">
        <v>166</v>
      </c>
      <c r="AC174" s="257"/>
      <c r="AD174" s="101" t="s">
        <v>165</v>
      </c>
      <c r="AE174" s="101" t="s">
        <v>164</v>
      </c>
      <c r="AF174" s="100" t="s">
        <v>163</v>
      </c>
      <c r="AG174" s="100" t="s">
        <v>162</v>
      </c>
      <c r="AH174" s="99" t="s">
        <v>161</v>
      </c>
      <c r="AI174" s="98"/>
      <c r="AJ174" s="96" t="s">
        <v>160</v>
      </c>
      <c r="AK174" s="95" t="s">
        <v>159</v>
      </c>
      <c r="AL174" s="94" t="s">
        <v>158</v>
      </c>
      <c r="AM174" s="96" t="s">
        <v>157</v>
      </c>
      <c r="AN174" s="95" t="s">
        <v>156</v>
      </c>
      <c r="AO174" s="94" t="s">
        <v>155</v>
      </c>
      <c r="AP174" s="96" t="s">
        <v>154</v>
      </c>
      <c r="AQ174" s="95" t="s">
        <v>153</v>
      </c>
      <c r="AR174" s="97" t="s">
        <v>152</v>
      </c>
      <c r="AS174" s="96" t="s">
        <v>151</v>
      </c>
      <c r="AT174" s="95" t="s">
        <v>150</v>
      </c>
      <c r="AU174" s="94" t="s">
        <v>149</v>
      </c>
      <c r="AV174" s="96" t="s">
        <v>148</v>
      </c>
      <c r="AW174" s="95" t="s">
        <v>147</v>
      </c>
      <c r="AX174" s="94" t="s">
        <v>146</v>
      </c>
      <c r="AY174" s="93" t="s">
        <v>145</v>
      </c>
      <c r="AZ174" s="92" t="s">
        <v>144</v>
      </c>
      <c r="BA174" s="92" t="s">
        <v>143</v>
      </c>
      <c r="BB174" s="91" t="s">
        <v>142</v>
      </c>
    </row>
    <row r="175" spans="2:62" ht="48" thickBot="1" x14ac:dyDescent="0.3">
      <c r="B175" s="90" t="s">
        <v>244</v>
      </c>
      <c r="C175" s="89"/>
      <c r="D175" s="88">
        <v>165</v>
      </c>
      <c r="E175" s="258"/>
      <c r="F175" s="259"/>
      <c r="G175" s="260"/>
      <c r="H175" s="87" t="s">
        <v>140</v>
      </c>
      <c r="I175" s="86"/>
      <c r="J175" s="86"/>
      <c r="K175" s="85"/>
      <c r="L175" s="84"/>
      <c r="M175" s="81"/>
      <c r="N175" s="84"/>
      <c r="O175" s="81"/>
      <c r="P175" s="84"/>
      <c r="Q175" s="81"/>
      <c r="R175" s="84"/>
      <c r="S175" s="81"/>
      <c r="T175" s="84"/>
      <c r="U175" s="81"/>
      <c r="V175" s="84"/>
      <c r="W175" s="81"/>
      <c r="X175" s="84"/>
      <c r="Y175" s="81"/>
      <c r="Z175" s="84"/>
      <c r="AA175" s="83"/>
      <c r="AB175" s="82" t="s">
        <v>139</v>
      </c>
      <c r="AC175" s="81"/>
      <c r="AD175" s="81"/>
      <c r="AE175" s="81"/>
      <c r="AF175" s="80"/>
      <c r="AG175" s="80"/>
      <c r="AH175" s="60"/>
      <c r="AI175" s="79" t="s">
        <v>138</v>
      </c>
      <c r="AJ175" s="78">
        <f t="shared" ref="AJ175:BB175" si="22">SUM(AJ177:AJ188)</f>
        <v>11</v>
      </c>
      <c r="AK175" s="77">
        <f t="shared" si="22"/>
        <v>0</v>
      </c>
      <c r="AL175" s="76">
        <f t="shared" si="22"/>
        <v>0</v>
      </c>
      <c r="AM175" s="78">
        <f t="shared" si="22"/>
        <v>24</v>
      </c>
      <c r="AN175" s="77">
        <f t="shared" si="22"/>
        <v>2</v>
      </c>
      <c r="AO175" s="76">
        <f t="shared" si="22"/>
        <v>0</v>
      </c>
      <c r="AP175" s="78">
        <f t="shared" si="22"/>
        <v>0</v>
      </c>
      <c r="AQ175" s="77">
        <f t="shared" si="22"/>
        <v>0</v>
      </c>
      <c r="AR175" s="76">
        <f t="shared" si="22"/>
        <v>0</v>
      </c>
      <c r="AS175" s="78">
        <f t="shared" si="22"/>
        <v>0</v>
      </c>
      <c r="AT175" s="77">
        <f t="shared" si="22"/>
        <v>0</v>
      </c>
      <c r="AU175" s="76">
        <f t="shared" si="22"/>
        <v>0</v>
      </c>
      <c r="AV175" s="78">
        <f t="shared" si="22"/>
        <v>0</v>
      </c>
      <c r="AW175" s="77">
        <f t="shared" si="22"/>
        <v>0</v>
      </c>
      <c r="AX175" s="76">
        <f t="shared" si="22"/>
        <v>0</v>
      </c>
      <c r="AY175" s="75">
        <f t="shared" si="22"/>
        <v>0</v>
      </c>
      <c r="AZ175" s="74">
        <f t="shared" si="22"/>
        <v>0</v>
      </c>
      <c r="BA175" s="74">
        <f t="shared" si="22"/>
        <v>0</v>
      </c>
      <c r="BB175" s="73">
        <f t="shared" si="22"/>
        <v>0</v>
      </c>
      <c r="BC175" s="72" t="s">
        <v>137</v>
      </c>
      <c r="BF175" s="5">
        <f>SUM(AJ175:AL175)/$BG$5</f>
        <v>3.6666666666666665</v>
      </c>
      <c r="BG175" s="5">
        <f>SUM(AM175:AO175,AY175)/$BG$5</f>
        <v>8.6666666666666661</v>
      </c>
      <c r="BH175" s="5">
        <f>SUM(AP175:AR175,AZ175)/$BG$5</f>
        <v>0</v>
      </c>
      <c r="BI175" s="5">
        <f>SUM(AS175:AU175,BA175)/$BG$5</f>
        <v>0</v>
      </c>
      <c r="BJ175" s="5">
        <f>SUM(AV175:AX175,BB175)/$BG$5</f>
        <v>0</v>
      </c>
    </row>
    <row r="176" spans="2:62" ht="37.5" thickBot="1" x14ac:dyDescent="0.3">
      <c r="B176" s="71"/>
      <c r="C176" s="70"/>
      <c r="D176" s="69"/>
      <c r="E176" s="68"/>
      <c r="F176" s="68"/>
      <c r="G176" s="67"/>
      <c r="H176" s="66"/>
      <c r="I176" s="64"/>
      <c r="J176" s="64"/>
      <c r="K176" s="65"/>
      <c r="L176" s="64"/>
      <c r="M176" s="62"/>
      <c r="N176" s="64"/>
      <c r="O176" s="62"/>
      <c r="P176" s="64"/>
      <c r="Q176" s="62"/>
      <c r="R176" s="64"/>
      <c r="S176" s="62"/>
      <c r="T176" s="64"/>
      <c r="U176" s="62"/>
      <c r="V176" s="64"/>
      <c r="W176" s="62"/>
      <c r="X176" s="64"/>
      <c r="Y176" s="62"/>
      <c r="Z176" s="64"/>
      <c r="AA176" s="62"/>
      <c r="AB176" s="63"/>
      <c r="AC176" s="62"/>
      <c r="AD176" s="62"/>
      <c r="AE176" s="62"/>
      <c r="AF176" s="61"/>
      <c r="AG176" s="61"/>
      <c r="AH176" s="60"/>
      <c r="AI176" s="59" t="s">
        <v>136</v>
      </c>
      <c r="AJ176" s="58">
        <f t="shared" ref="AJ176:BB176" si="23">AJ175/3</f>
        <v>3.6666666666666665</v>
      </c>
      <c r="AK176" s="57">
        <f t="shared" si="23"/>
        <v>0</v>
      </c>
      <c r="AL176" s="56">
        <f t="shared" si="23"/>
        <v>0</v>
      </c>
      <c r="AM176" s="58">
        <f t="shared" si="23"/>
        <v>8</v>
      </c>
      <c r="AN176" s="57">
        <f t="shared" si="23"/>
        <v>0.66666666666666663</v>
      </c>
      <c r="AO176" s="56">
        <f t="shared" si="23"/>
        <v>0</v>
      </c>
      <c r="AP176" s="58">
        <f t="shared" si="23"/>
        <v>0</v>
      </c>
      <c r="AQ176" s="57">
        <f t="shared" si="23"/>
        <v>0</v>
      </c>
      <c r="AR176" s="56">
        <f t="shared" si="23"/>
        <v>0</v>
      </c>
      <c r="AS176" s="58">
        <f t="shared" si="23"/>
        <v>0</v>
      </c>
      <c r="AT176" s="57">
        <f t="shared" si="23"/>
        <v>0</v>
      </c>
      <c r="AU176" s="56">
        <f t="shared" si="23"/>
        <v>0</v>
      </c>
      <c r="AV176" s="58">
        <f t="shared" si="23"/>
        <v>0</v>
      </c>
      <c r="AW176" s="57">
        <f t="shared" si="23"/>
        <v>0</v>
      </c>
      <c r="AX176" s="56">
        <f t="shared" si="23"/>
        <v>0</v>
      </c>
      <c r="AY176" s="55">
        <f t="shared" si="23"/>
        <v>0</v>
      </c>
      <c r="AZ176" s="54">
        <f t="shared" si="23"/>
        <v>0</v>
      </c>
      <c r="BA176" s="54">
        <f t="shared" si="23"/>
        <v>0</v>
      </c>
      <c r="BB176" s="53">
        <f t="shared" si="23"/>
        <v>0</v>
      </c>
      <c r="BC176" s="52" t="s">
        <v>135</v>
      </c>
    </row>
    <row r="177" spans="2:62" ht="28.15" customHeight="1" x14ac:dyDescent="0.2">
      <c r="B177" s="30"/>
      <c r="C177" s="242">
        <v>1</v>
      </c>
      <c r="D177" s="44"/>
      <c r="E177" s="113"/>
      <c r="F177" s="113"/>
      <c r="G177" s="112"/>
      <c r="H177" s="223" t="s">
        <v>183</v>
      </c>
      <c r="I177" s="246">
        <v>25</v>
      </c>
      <c r="J177" s="246">
        <v>12</v>
      </c>
      <c r="K177" s="246">
        <v>5</v>
      </c>
      <c r="L177" s="41" t="s">
        <v>133</v>
      </c>
      <c r="M177" s="40" t="s">
        <v>104</v>
      </c>
      <c r="N177" s="41" t="s">
        <v>131</v>
      </c>
      <c r="O177" s="40" t="s">
        <v>121</v>
      </c>
      <c r="P177" s="41" t="s">
        <v>130</v>
      </c>
      <c r="Q177" s="40"/>
      <c r="R177" s="41" t="s">
        <v>129</v>
      </c>
      <c r="S177" s="40"/>
      <c r="T177" s="41" t="s">
        <v>128</v>
      </c>
      <c r="U177" s="40"/>
      <c r="V177" s="41" t="s">
        <v>127</v>
      </c>
      <c r="W177" s="40"/>
      <c r="X177" s="41" t="s">
        <v>126</v>
      </c>
      <c r="Y177" s="40"/>
      <c r="Z177" s="41" t="s">
        <v>125</v>
      </c>
      <c r="AA177" s="40"/>
      <c r="AB177" s="39"/>
      <c r="AC177" s="40"/>
      <c r="AD177" s="39" t="s">
        <v>113</v>
      </c>
      <c r="AE177" s="38"/>
      <c r="AF177" s="250"/>
      <c r="AG177" s="250"/>
      <c r="AH177" s="37"/>
      <c r="AI177" s="11"/>
      <c r="AJ177" s="233">
        <f>SUMPRODUCT(LEN($M177:$S180)-LEN(SUBSTITUTE($M177:$S180,"A", "")))</f>
        <v>4</v>
      </c>
      <c r="AK177" s="239">
        <f>SUMPRODUCT(LEN($AD177:$AD180)-LEN(SUBSTITUTE($AD177:$AD180,"A", "")))</f>
        <v>0</v>
      </c>
      <c r="AL177" s="230">
        <f>SUMPRODUCT(LEN($AC177:$AC180)-LEN(SUBSTITUTE($AC177:$AC180,"A", "")))</f>
        <v>0</v>
      </c>
      <c r="AM177" s="233">
        <f>SUMPRODUCT(LEN($M177:$S180)-LEN(SUBSTITUTE($M177:$S180,"S", "")))</f>
        <v>5</v>
      </c>
      <c r="AN177" s="239">
        <f>SUMPRODUCT(LEN($AD177:$AD180)-LEN(SUBSTITUTE($AD177:$AD180,"S", "")))</f>
        <v>2</v>
      </c>
      <c r="AO177" s="230">
        <f>SUMPRODUCT(LEN($AC177:$AC180)-LEN(SUBSTITUTE($AC177:$AC180,"S", "")))</f>
        <v>0</v>
      </c>
      <c r="AP177" s="233">
        <f>SUMPRODUCT(LEN($M177:$S180)-LEN(SUBSTITUTE($M177:$S180,"F", "")))</f>
        <v>0</v>
      </c>
      <c r="AQ177" s="239">
        <f>SUMPRODUCT(LEN($AD177:$AD180)-LEN(SUBSTITUTE($AD177:$AD180,"F", "")))</f>
        <v>0</v>
      </c>
      <c r="AR177" s="230">
        <f>SUMPRODUCT(LEN($AC177:$AC180)-LEN(SUBSTITUTE($AC177:$AC180,"F", "")))</f>
        <v>0</v>
      </c>
      <c r="AS177" s="233">
        <f>SUMPRODUCT(LEN($M177:$S180)-LEN(SUBSTITUTE($M177:$S180,"G", "")))</f>
        <v>0</v>
      </c>
      <c r="AT177" s="239">
        <f>SUMPRODUCT(LEN($AD177:$AD180)-LEN(SUBSTITUTE($AD177:$AD180,"G", "")))</f>
        <v>0</v>
      </c>
      <c r="AU177" s="230">
        <f>SUMPRODUCT(LEN($AC177:$AC180)-LEN(SUBSTITUTE($AC177:$AC180,"G", "")))</f>
        <v>0</v>
      </c>
      <c r="AV177" s="233">
        <f>SUMPRODUCT(LEN($L177:$S180)-LEN(SUBSTITUTE($L177:$S180,"M", "")))</f>
        <v>0</v>
      </c>
      <c r="AW177" s="236">
        <f>SUMPRODUCT(LEN($AD177:$AD180)-LEN(SUBSTITUTE($AD177:$AD180,"M", "")))</f>
        <v>0</v>
      </c>
      <c r="AX177" s="230">
        <f>SUMPRODUCT(LEN($AC177:$AC180)-LEN(SUBSTITUTE($AC177:$AC180,"M", "")))</f>
        <v>0</v>
      </c>
      <c r="AY177" s="291">
        <f>SUMPRODUCT(LEN($AE177:$AE180)-LEN(SUBSTITUTE($AE177:$AE180,"S", "")))</f>
        <v>0</v>
      </c>
      <c r="AZ177" s="227">
        <f>SUMPRODUCT(LEN($AE177:$AE180)-LEN(SUBSTITUTE($AE177:$AE180,"F", "")))</f>
        <v>0</v>
      </c>
      <c r="BA177" s="227">
        <f>SUMPRODUCT(LEN($AE177:$AE180)-LEN(SUBSTITUTE($AE177:$AE180,"G", "")))</f>
        <v>0</v>
      </c>
      <c r="BB177" s="294">
        <f>SUMPRODUCT(LEN($AE177:$AE180)-LEN(SUBSTITUTE($AE177:$AE180,"M", "")))</f>
        <v>0</v>
      </c>
    </row>
    <row r="178" spans="2:62" ht="28.15" customHeight="1" thickBot="1" x14ac:dyDescent="0.25">
      <c r="B178" s="30"/>
      <c r="C178" s="243"/>
      <c r="D178" s="36"/>
      <c r="E178" s="111"/>
      <c r="F178" s="111"/>
      <c r="G178" s="110"/>
      <c r="H178" s="224"/>
      <c r="I178" s="247"/>
      <c r="J178" s="247"/>
      <c r="K178" s="247"/>
      <c r="L178" s="33" t="s">
        <v>123</v>
      </c>
      <c r="M178" s="32" t="s">
        <v>104</v>
      </c>
      <c r="N178" s="33" t="s">
        <v>122</v>
      </c>
      <c r="O178" s="32" t="s">
        <v>121</v>
      </c>
      <c r="P178" s="33" t="s">
        <v>120</v>
      </c>
      <c r="Q178" s="32"/>
      <c r="R178" s="33" t="s">
        <v>119</v>
      </c>
      <c r="S178" s="32"/>
      <c r="T178" s="33" t="s">
        <v>118</v>
      </c>
      <c r="U178" s="32"/>
      <c r="V178" s="33" t="s">
        <v>117</v>
      </c>
      <c r="W178" s="32"/>
      <c r="X178" s="33" t="s">
        <v>116</v>
      </c>
      <c r="Y178" s="32"/>
      <c r="Z178" s="33" t="s">
        <v>115</v>
      </c>
      <c r="AA178" s="32"/>
      <c r="AB178" s="31"/>
      <c r="AC178" s="32"/>
      <c r="AD178" s="31"/>
      <c r="AE178" s="23"/>
      <c r="AF178" s="251"/>
      <c r="AG178" s="251"/>
      <c r="AH178" s="22"/>
      <c r="AI178" s="11"/>
      <c r="AJ178" s="234"/>
      <c r="AK178" s="240"/>
      <c r="AL178" s="231"/>
      <c r="AM178" s="234"/>
      <c r="AN178" s="240"/>
      <c r="AO178" s="231"/>
      <c r="AP178" s="234"/>
      <c r="AQ178" s="240"/>
      <c r="AR178" s="231"/>
      <c r="AS178" s="234"/>
      <c r="AT178" s="240"/>
      <c r="AU178" s="231"/>
      <c r="AV178" s="234"/>
      <c r="AW178" s="237"/>
      <c r="AX178" s="231"/>
      <c r="AY178" s="292"/>
      <c r="AZ178" s="228"/>
      <c r="BA178" s="228"/>
      <c r="BB178" s="295"/>
    </row>
    <row r="179" spans="2:62" ht="28.15" customHeight="1" x14ac:dyDescent="0.2">
      <c r="B179" s="30"/>
      <c r="C179" s="244"/>
      <c r="D179" s="29"/>
      <c r="E179" s="109"/>
      <c r="F179" s="109"/>
      <c r="G179" s="108"/>
      <c r="H179" s="225">
        <v>165</v>
      </c>
      <c r="I179" s="248"/>
      <c r="J179" s="248"/>
      <c r="K179" s="248"/>
      <c r="L179" s="26" t="s">
        <v>114</v>
      </c>
      <c r="M179" s="25" t="s">
        <v>132</v>
      </c>
      <c r="N179" s="26" t="s">
        <v>112</v>
      </c>
      <c r="O179" s="25" t="s">
        <v>121</v>
      </c>
      <c r="P179" s="26" t="s">
        <v>111</v>
      </c>
      <c r="Q179" s="25"/>
      <c r="R179" s="26" t="s">
        <v>110</v>
      </c>
      <c r="S179" s="25"/>
      <c r="T179" s="26" t="s">
        <v>109</v>
      </c>
      <c r="U179" s="25"/>
      <c r="V179" s="26" t="s">
        <v>108</v>
      </c>
      <c r="W179" s="25"/>
      <c r="X179" s="26" t="s">
        <v>107</v>
      </c>
      <c r="Y179" s="25"/>
      <c r="Z179" s="26" t="s">
        <v>106</v>
      </c>
      <c r="AA179" s="25"/>
      <c r="AB179" s="24"/>
      <c r="AC179" s="25"/>
      <c r="AD179" s="24"/>
      <c r="AE179" s="23"/>
      <c r="AF179" s="251"/>
      <c r="AG179" s="251"/>
      <c r="AH179" s="22"/>
      <c r="AI179" s="11"/>
      <c r="AJ179" s="234"/>
      <c r="AK179" s="240"/>
      <c r="AL179" s="231"/>
      <c r="AM179" s="234"/>
      <c r="AN179" s="240"/>
      <c r="AO179" s="231"/>
      <c r="AP179" s="234"/>
      <c r="AQ179" s="240"/>
      <c r="AR179" s="231"/>
      <c r="AS179" s="234"/>
      <c r="AT179" s="240"/>
      <c r="AU179" s="231"/>
      <c r="AV179" s="234"/>
      <c r="AW179" s="237"/>
      <c r="AX179" s="231"/>
      <c r="AY179" s="292"/>
      <c r="AZ179" s="228"/>
      <c r="BA179" s="228"/>
      <c r="BB179" s="295"/>
    </row>
    <row r="180" spans="2:62" ht="28.15" customHeight="1" thickBot="1" x14ac:dyDescent="0.25">
      <c r="B180" s="30"/>
      <c r="C180" s="253"/>
      <c r="D180" s="51"/>
      <c r="E180" s="115"/>
      <c r="F180" s="115"/>
      <c r="G180" s="114"/>
      <c r="H180" s="226"/>
      <c r="I180" s="254"/>
      <c r="J180" s="254"/>
      <c r="K180" s="254"/>
      <c r="L180" s="48" t="s">
        <v>105</v>
      </c>
      <c r="M180" s="47" t="s">
        <v>113</v>
      </c>
      <c r="N180" s="48" t="s">
        <v>103</v>
      </c>
      <c r="O180" s="47"/>
      <c r="P180" s="48" t="s">
        <v>102</v>
      </c>
      <c r="Q180" s="47"/>
      <c r="R180" s="48" t="s">
        <v>101</v>
      </c>
      <c r="S180" s="47"/>
      <c r="T180" s="48">
        <v>20</v>
      </c>
      <c r="U180" s="47"/>
      <c r="V180" s="48" t="s">
        <v>100</v>
      </c>
      <c r="W180" s="47"/>
      <c r="X180" s="48" t="s">
        <v>99</v>
      </c>
      <c r="Y180" s="47"/>
      <c r="Z180" s="48" t="s">
        <v>98</v>
      </c>
      <c r="AA180" s="47"/>
      <c r="AB180" s="16"/>
      <c r="AC180" s="47"/>
      <c r="AD180" s="16"/>
      <c r="AE180" s="46"/>
      <c r="AF180" s="255"/>
      <c r="AG180" s="255"/>
      <c r="AH180" s="45"/>
      <c r="AI180" s="11"/>
      <c r="AJ180" s="235"/>
      <c r="AK180" s="241"/>
      <c r="AL180" s="232"/>
      <c r="AM180" s="235"/>
      <c r="AN180" s="241"/>
      <c r="AO180" s="232"/>
      <c r="AP180" s="235"/>
      <c r="AQ180" s="241"/>
      <c r="AR180" s="232"/>
      <c r="AS180" s="235"/>
      <c r="AT180" s="241"/>
      <c r="AU180" s="232"/>
      <c r="AV180" s="235"/>
      <c r="AW180" s="238"/>
      <c r="AX180" s="232"/>
      <c r="AY180" s="293"/>
      <c r="AZ180" s="229"/>
      <c r="BA180" s="229"/>
      <c r="BB180" s="296"/>
    </row>
    <row r="181" spans="2:62" ht="28.15" customHeight="1" x14ac:dyDescent="0.2">
      <c r="B181" s="30"/>
      <c r="C181" s="242">
        <v>2</v>
      </c>
      <c r="D181" s="44"/>
      <c r="E181" s="113"/>
      <c r="F181" s="113"/>
      <c r="G181" s="112"/>
      <c r="H181" s="223"/>
      <c r="I181" s="246">
        <v>23</v>
      </c>
      <c r="J181" s="246">
        <v>14</v>
      </c>
      <c r="K181" s="246">
        <v>7</v>
      </c>
      <c r="L181" s="41" t="s">
        <v>133</v>
      </c>
      <c r="M181" s="40" t="s">
        <v>104</v>
      </c>
      <c r="N181" s="41" t="s">
        <v>131</v>
      </c>
      <c r="O181" s="40" t="s">
        <v>113</v>
      </c>
      <c r="P181" s="41" t="s">
        <v>130</v>
      </c>
      <c r="Q181" s="40"/>
      <c r="R181" s="41" t="s">
        <v>129</v>
      </c>
      <c r="S181" s="40"/>
      <c r="T181" s="41" t="s">
        <v>128</v>
      </c>
      <c r="U181" s="40"/>
      <c r="V181" s="41" t="s">
        <v>127</v>
      </c>
      <c r="W181" s="40"/>
      <c r="X181" s="41" t="s">
        <v>126</v>
      </c>
      <c r="Y181" s="40"/>
      <c r="Z181" s="41" t="s">
        <v>125</v>
      </c>
      <c r="AA181" s="40"/>
      <c r="AB181" s="39"/>
      <c r="AC181" s="40"/>
      <c r="AD181" s="39"/>
      <c r="AE181" s="38"/>
      <c r="AF181" s="250"/>
      <c r="AG181" s="250"/>
      <c r="AH181" s="37"/>
      <c r="AI181" s="11"/>
      <c r="AJ181" s="233">
        <f>SUMPRODUCT(LEN($M181:$S184)-LEN(SUBSTITUTE($M181:$S184,"A", "")))</f>
        <v>2</v>
      </c>
      <c r="AK181" s="239">
        <f>SUMPRODUCT(LEN($AD181:$AD184)-LEN(SUBSTITUTE($AD181:$AD184,"A", "")))</f>
        <v>0</v>
      </c>
      <c r="AL181" s="230">
        <f>SUMPRODUCT(LEN($AC181:$AC184)-LEN(SUBSTITUTE($AC181:$AC184,"A", "")))</f>
        <v>0</v>
      </c>
      <c r="AM181" s="233">
        <f>SUMPRODUCT(LEN($M181:$S184)-LEN(SUBSTITUTE($M181:$S184,"S", "")))</f>
        <v>9</v>
      </c>
      <c r="AN181" s="239">
        <f>SUMPRODUCT(LEN($AD181:$AD184)-LEN(SUBSTITUTE($AD181:$AD184,"S", "")))</f>
        <v>0</v>
      </c>
      <c r="AO181" s="230">
        <f>SUMPRODUCT(LEN($AC181:$AC184)-LEN(SUBSTITUTE($AC181:$AC184,"S", "")))</f>
        <v>0</v>
      </c>
      <c r="AP181" s="233">
        <f>SUMPRODUCT(LEN($M181:$S184)-LEN(SUBSTITUTE($M181:$S184,"F", "")))</f>
        <v>0</v>
      </c>
      <c r="AQ181" s="239">
        <f>SUMPRODUCT(LEN($AD181:$AD184)-LEN(SUBSTITUTE($AD181:$AD184,"F", "")))</f>
        <v>0</v>
      </c>
      <c r="AR181" s="230">
        <f>SUMPRODUCT(LEN($AC181:$AC184)-LEN(SUBSTITUTE($AC181:$AC184,"F", "")))</f>
        <v>0</v>
      </c>
      <c r="AS181" s="233">
        <f>SUMPRODUCT(LEN($M181:$S184)-LEN(SUBSTITUTE($M181:$S184,"G", "")))</f>
        <v>0</v>
      </c>
      <c r="AT181" s="239">
        <f>SUMPRODUCT(LEN($AD181:$AD184)-LEN(SUBSTITUTE($AD181:$AD184,"G", "")))</f>
        <v>0</v>
      </c>
      <c r="AU181" s="230">
        <f>SUMPRODUCT(LEN($AC181:$AC184)-LEN(SUBSTITUTE($AC181:$AC184,"G", "")))</f>
        <v>0</v>
      </c>
      <c r="AV181" s="233">
        <f>SUMPRODUCT(LEN($L181:$S184)-LEN(SUBSTITUTE($L181:$S184,"M", "")))</f>
        <v>0</v>
      </c>
      <c r="AW181" s="236">
        <f>SUMPRODUCT(LEN($AD181:$AD184)-LEN(SUBSTITUTE($AD181:$AD184,"M", "")))</f>
        <v>0</v>
      </c>
      <c r="AX181" s="230">
        <f>SUMPRODUCT(LEN($AC181:$AC184)-LEN(SUBSTITUTE($AC181:$AC184,"M", "")))</f>
        <v>0</v>
      </c>
      <c r="AY181" s="291">
        <f>SUMPRODUCT(LEN($AE181:$AE184)-LEN(SUBSTITUTE($AE181:$AE184,"S", "")))</f>
        <v>0</v>
      </c>
      <c r="AZ181" s="227">
        <f>SUMPRODUCT(LEN($AE181:$AE184)-LEN(SUBSTITUTE($AE181:$AE184,"F", "")))</f>
        <v>0</v>
      </c>
      <c r="BA181" s="227">
        <f>SUMPRODUCT(LEN($AE181:$AE184)-LEN(SUBSTITUTE($AE181:$AE184,"G", "")))</f>
        <v>0</v>
      </c>
      <c r="BB181" s="294">
        <f>SUMPRODUCT(LEN($AE181:$AE184)-LEN(SUBSTITUTE($AE181:$AE184,"M", "")))</f>
        <v>0</v>
      </c>
    </row>
    <row r="182" spans="2:62" ht="28.15" customHeight="1" thickBot="1" x14ac:dyDescent="0.25">
      <c r="B182" s="30"/>
      <c r="C182" s="243"/>
      <c r="D182" s="36"/>
      <c r="E182" s="111"/>
      <c r="F182" s="111"/>
      <c r="G182" s="110"/>
      <c r="H182" s="224"/>
      <c r="I182" s="247"/>
      <c r="J182" s="247"/>
      <c r="K182" s="247"/>
      <c r="L182" s="33" t="s">
        <v>123</v>
      </c>
      <c r="M182" s="32" t="s">
        <v>124</v>
      </c>
      <c r="N182" s="33" t="s">
        <v>122</v>
      </c>
      <c r="O182" s="32" t="s">
        <v>121</v>
      </c>
      <c r="P182" s="33" t="s">
        <v>120</v>
      </c>
      <c r="Q182" s="32"/>
      <c r="R182" s="33" t="s">
        <v>119</v>
      </c>
      <c r="S182" s="32"/>
      <c r="T182" s="33" t="s">
        <v>118</v>
      </c>
      <c r="U182" s="32"/>
      <c r="V182" s="33" t="s">
        <v>117</v>
      </c>
      <c r="W182" s="32"/>
      <c r="X182" s="33" t="s">
        <v>116</v>
      </c>
      <c r="Y182" s="32"/>
      <c r="Z182" s="33" t="s">
        <v>115</v>
      </c>
      <c r="AA182" s="32"/>
      <c r="AB182" s="31"/>
      <c r="AC182" s="32"/>
      <c r="AD182" s="31"/>
      <c r="AE182" s="23"/>
      <c r="AF182" s="251"/>
      <c r="AG182" s="251"/>
      <c r="AH182" s="22"/>
      <c r="AI182" s="11"/>
      <c r="AJ182" s="234"/>
      <c r="AK182" s="240"/>
      <c r="AL182" s="231"/>
      <c r="AM182" s="234"/>
      <c r="AN182" s="240"/>
      <c r="AO182" s="231"/>
      <c r="AP182" s="234"/>
      <c r="AQ182" s="240"/>
      <c r="AR182" s="231"/>
      <c r="AS182" s="234"/>
      <c r="AT182" s="240"/>
      <c r="AU182" s="231"/>
      <c r="AV182" s="234"/>
      <c r="AW182" s="237"/>
      <c r="AX182" s="231"/>
      <c r="AY182" s="292"/>
      <c r="AZ182" s="228"/>
      <c r="BA182" s="228"/>
      <c r="BB182" s="295"/>
    </row>
    <row r="183" spans="2:62" ht="28.15" customHeight="1" x14ac:dyDescent="0.2">
      <c r="B183" s="30"/>
      <c r="C183" s="244"/>
      <c r="D183" s="29"/>
      <c r="E183" s="109"/>
      <c r="F183" s="109"/>
      <c r="G183" s="108"/>
      <c r="H183" s="225"/>
      <c r="I183" s="248"/>
      <c r="J183" s="248"/>
      <c r="K183" s="248"/>
      <c r="L183" s="26" t="s">
        <v>114</v>
      </c>
      <c r="M183" s="25" t="s">
        <v>113</v>
      </c>
      <c r="N183" s="26" t="s">
        <v>112</v>
      </c>
      <c r="O183" s="25" t="s">
        <v>121</v>
      </c>
      <c r="P183" s="26" t="s">
        <v>111</v>
      </c>
      <c r="Q183" s="25"/>
      <c r="R183" s="26" t="s">
        <v>110</v>
      </c>
      <c r="S183" s="25"/>
      <c r="T183" s="26" t="s">
        <v>109</v>
      </c>
      <c r="U183" s="25"/>
      <c r="V183" s="26" t="s">
        <v>108</v>
      </c>
      <c r="W183" s="25"/>
      <c r="X183" s="26" t="s">
        <v>107</v>
      </c>
      <c r="Y183" s="25"/>
      <c r="Z183" s="26" t="s">
        <v>106</v>
      </c>
      <c r="AA183" s="25"/>
      <c r="AB183" s="24"/>
      <c r="AC183" s="25"/>
      <c r="AD183" s="24"/>
      <c r="AE183" s="23"/>
      <c r="AF183" s="251"/>
      <c r="AG183" s="251"/>
      <c r="AH183" s="22"/>
      <c r="AI183" s="11"/>
      <c r="AJ183" s="234"/>
      <c r="AK183" s="240"/>
      <c r="AL183" s="231"/>
      <c r="AM183" s="234"/>
      <c r="AN183" s="240"/>
      <c r="AO183" s="231"/>
      <c r="AP183" s="234"/>
      <c r="AQ183" s="240"/>
      <c r="AR183" s="231"/>
      <c r="AS183" s="234"/>
      <c r="AT183" s="240"/>
      <c r="AU183" s="231"/>
      <c r="AV183" s="234"/>
      <c r="AW183" s="237"/>
      <c r="AX183" s="231"/>
      <c r="AY183" s="292"/>
      <c r="AZ183" s="228"/>
      <c r="BA183" s="228"/>
      <c r="BB183" s="295"/>
    </row>
    <row r="184" spans="2:62" ht="28.15" customHeight="1" thickBot="1" x14ac:dyDescent="0.25">
      <c r="B184" s="30"/>
      <c r="C184" s="253"/>
      <c r="D184" s="51"/>
      <c r="E184" s="115"/>
      <c r="F184" s="115"/>
      <c r="G184" s="114"/>
      <c r="H184" s="226"/>
      <c r="I184" s="254"/>
      <c r="J184" s="254"/>
      <c r="K184" s="254"/>
      <c r="L184" s="48" t="s">
        <v>105</v>
      </c>
      <c r="M184" s="47" t="s">
        <v>113</v>
      </c>
      <c r="N184" s="48" t="s">
        <v>103</v>
      </c>
      <c r="O184" s="47"/>
      <c r="P184" s="48" t="s">
        <v>102</v>
      </c>
      <c r="Q184" s="47"/>
      <c r="R184" s="48" t="s">
        <v>101</v>
      </c>
      <c r="S184" s="47"/>
      <c r="T184" s="48">
        <v>20</v>
      </c>
      <c r="U184" s="47"/>
      <c r="V184" s="48" t="s">
        <v>100</v>
      </c>
      <c r="W184" s="47"/>
      <c r="X184" s="48" t="s">
        <v>99</v>
      </c>
      <c r="Y184" s="47"/>
      <c r="Z184" s="48" t="s">
        <v>98</v>
      </c>
      <c r="AA184" s="47"/>
      <c r="AB184" s="16"/>
      <c r="AC184" s="47"/>
      <c r="AD184" s="16"/>
      <c r="AE184" s="46"/>
      <c r="AF184" s="255"/>
      <c r="AG184" s="255"/>
      <c r="AH184" s="45"/>
      <c r="AI184" s="11"/>
      <c r="AJ184" s="235"/>
      <c r="AK184" s="241"/>
      <c r="AL184" s="232"/>
      <c r="AM184" s="235"/>
      <c r="AN184" s="241"/>
      <c r="AO184" s="232"/>
      <c r="AP184" s="235"/>
      <c r="AQ184" s="241"/>
      <c r="AR184" s="232"/>
      <c r="AS184" s="235"/>
      <c r="AT184" s="241"/>
      <c r="AU184" s="232"/>
      <c r="AV184" s="235"/>
      <c r="AW184" s="238"/>
      <c r="AX184" s="232"/>
      <c r="AY184" s="293"/>
      <c r="AZ184" s="229"/>
      <c r="BA184" s="229"/>
      <c r="BB184" s="296"/>
    </row>
    <row r="185" spans="2:62" ht="28.15" customHeight="1" x14ac:dyDescent="0.2">
      <c r="B185" s="30"/>
      <c r="C185" s="242">
        <v>3</v>
      </c>
      <c r="D185" s="44"/>
      <c r="E185" s="113"/>
      <c r="F185" s="113"/>
      <c r="G185" s="112"/>
      <c r="H185" s="223"/>
      <c r="I185" s="246">
        <v>30</v>
      </c>
      <c r="J185" s="246">
        <v>15</v>
      </c>
      <c r="K185" s="246">
        <v>6</v>
      </c>
      <c r="L185" s="41" t="s">
        <v>133</v>
      </c>
      <c r="M185" s="40" t="s">
        <v>175</v>
      </c>
      <c r="N185" s="41" t="s">
        <v>131</v>
      </c>
      <c r="O185" s="40" t="s">
        <v>175</v>
      </c>
      <c r="P185" s="41" t="s">
        <v>130</v>
      </c>
      <c r="Q185" s="40" t="s">
        <v>121</v>
      </c>
      <c r="R185" s="41" t="s">
        <v>129</v>
      </c>
      <c r="S185" s="40"/>
      <c r="T185" s="41" t="s">
        <v>128</v>
      </c>
      <c r="U185" s="40"/>
      <c r="V185" s="41" t="s">
        <v>127</v>
      </c>
      <c r="W185" s="40"/>
      <c r="X185" s="41" t="s">
        <v>126</v>
      </c>
      <c r="Y185" s="40"/>
      <c r="Z185" s="41" t="s">
        <v>125</v>
      </c>
      <c r="AA185" s="40"/>
      <c r="AB185" s="39"/>
      <c r="AC185" s="40"/>
      <c r="AD185" s="39"/>
      <c r="AE185" s="38"/>
      <c r="AF185" s="250"/>
      <c r="AG185" s="250"/>
      <c r="AH185" s="37"/>
      <c r="AI185" s="11"/>
      <c r="AJ185" s="233">
        <f>SUMPRODUCT(LEN($M185:$S188)-LEN(SUBSTITUTE($M185:$S188,"A", "")))</f>
        <v>5</v>
      </c>
      <c r="AK185" s="239">
        <f>SUMPRODUCT(LEN($AD185:$AD188)-LEN(SUBSTITUTE($AD185:$AD188,"A", "")))</f>
        <v>0</v>
      </c>
      <c r="AL185" s="230">
        <f>SUMPRODUCT(LEN($AC185:$AC188)-LEN(SUBSTITUTE($AC185:$AC188,"A", "")))</f>
        <v>0</v>
      </c>
      <c r="AM185" s="233">
        <f>SUMPRODUCT(LEN($M185:$S188)-LEN(SUBSTITUTE($M185:$S188,"S", "")))</f>
        <v>10</v>
      </c>
      <c r="AN185" s="239">
        <f>SUMPRODUCT(LEN($AD185:$AD188)-LEN(SUBSTITUTE($AD185:$AD188,"S", "")))</f>
        <v>0</v>
      </c>
      <c r="AO185" s="230">
        <f>SUMPRODUCT(LEN($AC185:$AC188)-LEN(SUBSTITUTE($AC185:$AC188,"S", "")))</f>
        <v>0</v>
      </c>
      <c r="AP185" s="233">
        <f>SUMPRODUCT(LEN($M185:$S188)-LEN(SUBSTITUTE($M185:$S188,"F", "")))</f>
        <v>0</v>
      </c>
      <c r="AQ185" s="239">
        <f>SUMPRODUCT(LEN($AD185:$AD188)-LEN(SUBSTITUTE($AD185:$AD188,"F", "")))</f>
        <v>0</v>
      </c>
      <c r="AR185" s="230">
        <f>SUMPRODUCT(LEN($AC185:$AC188)-LEN(SUBSTITUTE($AC185:$AC188,"F", "")))</f>
        <v>0</v>
      </c>
      <c r="AS185" s="233">
        <f>SUMPRODUCT(LEN($M185:$S188)-LEN(SUBSTITUTE($M185:$S188,"G", "")))</f>
        <v>0</v>
      </c>
      <c r="AT185" s="239">
        <f>SUMPRODUCT(LEN($AD185:$AD188)-LEN(SUBSTITUTE($AD185:$AD188,"G", "")))</f>
        <v>0</v>
      </c>
      <c r="AU185" s="230">
        <f>SUMPRODUCT(LEN($AC185:$AC188)-LEN(SUBSTITUTE($AC185:$AC188,"G", "")))</f>
        <v>0</v>
      </c>
      <c r="AV185" s="233">
        <f>SUMPRODUCT(LEN($L185:$S188)-LEN(SUBSTITUTE($L185:$S188,"M", "")))</f>
        <v>0</v>
      </c>
      <c r="AW185" s="236">
        <f>SUMPRODUCT(LEN($AD185:$AD188)-LEN(SUBSTITUTE($AD185:$AD188,"M", "")))</f>
        <v>0</v>
      </c>
      <c r="AX185" s="230">
        <f>SUMPRODUCT(LEN($AC185:$AC188)-LEN(SUBSTITUTE($AC185:$AC188,"M", "")))</f>
        <v>0</v>
      </c>
      <c r="AY185" s="291">
        <f>SUMPRODUCT(LEN($AE185:$AE188)-LEN(SUBSTITUTE($AE185:$AE188,"S", "")))</f>
        <v>0</v>
      </c>
      <c r="AZ185" s="227">
        <f>SUMPRODUCT(LEN($AE185:$AE188)-LEN(SUBSTITUTE($AE185:$AE188,"F", "")))</f>
        <v>0</v>
      </c>
      <c r="BA185" s="227">
        <f>SUMPRODUCT(LEN($AE185:$AE188)-LEN(SUBSTITUTE($AE185:$AE188,"G", "")))</f>
        <v>0</v>
      </c>
      <c r="BB185" s="294">
        <f>SUMPRODUCT(LEN($AE185:$AE188)-LEN(SUBSTITUTE($AE185:$AE188,"M", "")))</f>
        <v>0</v>
      </c>
    </row>
    <row r="186" spans="2:62" ht="28.15" customHeight="1" thickBot="1" x14ac:dyDescent="0.25">
      <c r="B186" s="30"/>
      <c r="C186" s="243"/>
      <c r="D186" s="36"/>
      <c r="E186" s="111"/>
      <c r="F186" s="111"/>
      <c r="G186" s="110"/>
      <c r="H186" s="224"/>
      <c r="I186" s="247"/>
      <c r="J186" s="247"/>
      <c r="K186" s="247"/>
      <c r="L186" s="33" t="s">
        <v>123</v>
      </c>
      <c r="M186" s="32" t="s">
        <v>178</v>
      </c>
      <c r="N186" s="33" t="s">
        <v>122</v>
      </c>
      <c r="O186" s="32" t="s">
        <v>121</v>
      </c>
      <c r="P186" s="33" t="s">
        <v>120</v>
      </c>
      <c r="Q186" s="32"/>
      <c r="R186" s="33" t="s">
        <v>119</v>
      </c>
      <c r="S186" s="32"/>
      <c r="T186" s="33" t="s">
        <v>118</v>
      </c>
      <c r="U186" s="32"/>
      <c r="V186" s="33" t="s">
        <v>117</v>
      </c>
      <c r="W186" s="32"/>
      <c r="X186" s="33" t="s">
        <v>116</v>
      </c>
      <c r="Y186" s="32"/>
      <c r="Z186" s="33" t="s">
        <v>115</v>
      </c>
      <c r="AA186" s="32"/>
      <c r="AB186" s="31"/>
      <c r="AC186" s="32"/>
      <c r="AD186" s="31"/>
      <c r="AE186" s="23"/>
      <c r="AF186" s="251"/>
      <c r="AG186" s="251"/>
      <c r="AH186" s="22"/>
      <c r="AI186" s="11"/>
      <c r="AJ186" s="234"/>
      <c r="AK186" s="240"/>
      <c r="AL186" s="231"/>
      <c r="AM186" s="234"/>
      <c r="AN186" s="240"/>
      <c r="AO186" s="231"/>
      <c r="AP186" s="234"/>
      <c r="AQ186" s="240"/>
      <c r="AR186" s="231"/>
      <c r="AS186" s="234"/>
      <c r="AT186" s="240"/>
      <c r="AU186" s="231"/>
      <c r="AV186" s="234"/>
      <c r="AW186" s="237"/>
      <c r="AX186" s="231"/>
      <c r="AY186" s="292"/>
      <c r="AZ186" s="228"/>
      <c r="BA186" s="228"/>
      <c r="BB186" s="295"/>
    </row>
    <row r="187" spans="2:62" ht="28.15" customHeight="1" x14ac:dyDescent="0.2">
      <c r="B187" s="30"/>
      <c r="C187" s="244"/>
      <c r="D187" s="29"/>
      <c r="E187" s="109"/>
      <c r="F187" s="109"/>
      <c r="G187" s="108"/>
      <c r="H187" s="225"/>
      <c r="I187" s="248"/>
      <c r="J187" s="248"/>
      <c r="K187" s="248"/>
      <c r="L187" s="26" t="s">
        <v>114</v>
      </c>
      <c r="M187" s="25" t="s">
        <v>124</v>
      </c>
      <c r="N187" s="26" t="s">
        <v>112</v>
      </c>
      <c r="O187" s="25" t="s">
        <v>121</v>
      </c>
      <c r="P187" s="26" t="s">
        <v>111</v>
      </c>
      <c r="Q187" s="25"/>
      <c r="R187" s="26" t="s">
        <v>110</v>
      </c>
      <c r="S187" s="25"/>
      <c r="T187" s="26" t="s">
        <v>109</v>
      </c>
      <c r="U187" s="25"/>
      <c r="V187" s="26" t="s">
        <v>108</v>
      </c>
      <c r="W187" s="25"/>
      <c r="X187" s="26" t="s">
        <v>107</v>
      </c>
      <c r="Y187" s="25"/>
      <c r="Z187" s="26" t="s">
        <v>106</v>
      </c>
      <c r="AA187" s="25"/>
      <c r="AB187" s="24"/>
      <c r="AC187" s="25"/>
      <c r="AD187" s="24"/>
      <c r="AE187" s="23"/>
      <c r="AF187" s="251"/>
      <c r="AG187" s="251"/>
      <c r="AH187" s="22"/>
      <c r="AI187" s="11"/>
      <c r="AJ187" s="234"/>
      <c r="AK187" s="240"/>
      <c r="AL187" s="231"/>
      <c r="AM187" s="234"/>
      <c r="AN187" s="240"/>
      <c r="AO187" s="231"/>
      <c r="AP187" s="234"/>
      <c r="AQ187" s="240"/>
      <c r="AR187" s="231"/>
      <c r="AS187" s="234"/>
      <c r="AT187" s="240"/>
      <c r="AU187" s="231"/>
      <c r="AV187" s="234"/>
      <c r="AW187" s="237"/>
      <c r="AX187" s="231"/>
      <c r="AY187" s="292"/>
      <c r="AZ187" s="228"/>
      <c r="BA187" s="228"/>
      <c r="BB187" s="295"/>
    </row>
    <row r="188" spans="2:62" ht="28.15" customHeight="1" thickBot="1" x14ac:dyDescent="0.25">
      <c r="B188" s="21"/>
      <c r="C188" s="245"/>
      <c r="D188" s="20"/>
      <c r="E188" s="117"/>
      <c r="F188" s="117"/>
      <c r="G188" s="116"/>
      <c r="H188" s="226"/>
      <c r="I188" s="249"/>
      <c r="J188" s="249"/>
      <c r="K188" s="249"/>
      <c r="L188" s="17" t="s">
        <v>105</v>
      </c>
      <c r="M188" s="15" t="s">
        <v>175</v>
      </c>
      <c r="N188" s="17" t="s">
        <v>103</v>
      </c>
      <c r="O188" s="15" t="s">
        <v>121</v>
      </c>
      <c r="P188" s="17" t="s">
        <v>102</v>
      </c>
      <c r="Q188" s="15"/>
      <c r="R188" s="17" t="s">
        <v>101</v>
      </c>
      <c r="S188" s="15"/>
      <c r="T188" s="17">
        <v>20</v>
      </c>
      <c r="U188" s="15"/>
      <c r="V188" s="17" t="s">
        <v>100</v>
      </c>
      <c r="W188" s="15"/>
      <c r="X188" s="17" t="s">
        <v>99</v>
      </c>
      <c r="Y188" s="15"/>
      <c r="Z188" s="17" t="s">
        <v>98</v>
      </c>
      <c r="AA188" s="15"/>
      <c r="AB188" s="16"/>
      <c r="AC188" s="15"/>
      <c r="AD188" s="14"/>
      <c r="AE188" s="13"/>
      <c r="AF188" s="252"/>
      <c r="AG188" s="252"/>
      <c r="AH188" s="12"/>
      <c r="AI188" s="11"/>
      <c r="AJ188" s="235"/>
      <c r="AK188" s="241"/>
      <c r="AL188" s="232"/>
      <c r="AM188" s="235"/>
      <c r="AN188" s="241"/>
      <c r="AO188" s="232"/>
      <c r="AP188" s="235"/>
      <c r="AQ188" s="241"/>
      <c r="AR188" s="232"/>
      <c r="AS188" s="235"/>
      <c r="AT188" s="241"/>
      <c r="AU188" s="232"/>
      <c r="AV188" s="235"/>
      <c r="AW188" s="238"/>
      <c r="AX188" s="232"/>
      <c r="AY188" s="293"/>
      <c r="AZ188" s="229"/>
      <c r="BA188" s="229"/>
      <c r="BB188" s="296"/>
    </row>
    <row r="189" spans="2:62" ht="85.9" customHeight="1" thickTop="1" thickBot="1" x14ac:dyDescent="0.35">
      <c r="B189" s="105" t="s">
        <v>174</v>
      </c>
      <c r="C189" s="95" t="s">
        <v>173</v>
      </c>
      <c r="D189" s="100" t="s">
        <v>172</v>
      </c>
      <c r="E189" s="104" t="s">
        <v>171</v>
      </c>
      <c r="F189" s="103"/>
      <c r="G189" s="102"/>
      <c r="H189" s="101" t="s">
        <v>170</v>
      </c>
      <c r="I189" s="100" t="s">
        <v>96</v>
      </c>
      <c r="J189" s="100" t="s">
        <v>169</v>
      </c>
      <c r="K189" s="100" t="s">
        <v>97</v>
      </c>
      <c r="L189" s="256" t="s">
        <v>168</v>
      </c>
      <c r="M189" s="262"/>
      <c r="N189" s="256" t="s">
        <v>167</v>
      </c>
      <c r="O189" s="262"/>
      <c r="P189" s="256" t="s">
        <v>167</v>
      </c>
      <c r="Q189" s="257"/>
      <c r="R189" s="256" t="s">
        <v>167</v>
      </c>
      <c r="S189" s="257"/>
      <c r="T189" s="256" t="s">
        <v>167</v>
      </c>
      <c r="U189" s="257"/>
      <c r="V189" s="256" t="s">
        <v>167</v>
      </c>
      <c r="W189" s="257"/>
      <c r="X189" s="256" t="s">
        <v>167</v>
      </c>
      <c r="Y189" s="257"/>
      <c r="Z189" s="256" t="s">
        <v>167</v>
      </c>
      <c r="AA189" s="257"/>
      <c r="AB189" s="261" t="s">
        <v>166</v>
      </c>
      <c r="AC189" s="257"/>
      <c r="AD189" s="101" t="s">
        <v>165</v>
      </c>
      <c r="AE189" s="101" t="s">
        <v>164</v>
      </c>
      <c r="AF189" s="100" t="s">
        <v>163</v>
      </c>
      <c r="AG189" s="100" t="s">
        <v>162</v>
      </c>
      <c r="AH189" s="99" t="s">
        <v>161</v>
      </c>
      <c r="AI189" s="98"/>
      <c r="AJ189" s="96" t="s">
        <v>160</v>
      </c>
      <c r="AK189" s="95" t="s">
        <v>159</v>
      </c>
      <c r="AL189" s="94" t="s">
        <v>158</v>
      </c>
      <c r="AM189" s="96" t="s">
        <v>157</v>
      </c>
      <c r="AN189" s="95" t="s">
        <v>156</v>
      </c>
      <c r="AO189" s="94" t="s">
        <v>155</v>
      </c>
      <c r="AP189" s="96" t="s">
        <v>154</v>
      </c>
      <c r="AQ189" s="95" t="s">
        <v>153</v>
      </c>
      <c r="AR189" s="97" t="s">
        <v>152</v>
      </c>
      <c r="AS189" s="96" t="s">
        <v>151</v>
      </c>
      <c r="AT189" s="95" t="s">
        <v>150</v>
      </c>
      <c r="AU189" s="94" t="s">
        <v>149</v>
      </c>
      <c r="AV189" s="96" t="s">
        <v>148</v>
      </c>
      <c r="AW189" s="95" t="s">
        <v>147</v>
      </c>
      <c r="AX189" s="94" t="s">
        <v>146</v>
      </c>
      <c r="AY189" s="93" t="s">
        <v>145</v>
      </c>
      <c r="AZ189" s="92" t="s">
        <v>144</v>
      </c>
      <c r="BA189" s="92" t="s">
        <v>143</v>
      </c>
      <c r="BB189" s="91" t="s">
        <v>142</v>
      </c>
    </row>
    <row r="190" spans="2:62" ht="48" thickBot="1" x14ac:dyDescent="0.3">
      <c r="B190" s="90" t="s">
        <v>243</v>
      </c>
      <c r="C190" s="89"/>
      <c r="D190" s="88">
        <v>166</v>
      </c>
      <c r="E190" s="258"/>
      <c r="F190" s="259"/>
      <c r="G190" s="260"/>
      <c r="H190" s="87" t="s">
        <v>140</v>
      </c>
      <c r="I190" s="86"/>
      <c r="J190" s="86"/>
      <c r="K190" s="85"/>
      <c r="L190" s="84"/>
      <c r="M190" s="81"/>
      <c r="N190" s="84"/>
      <c r="O190" s="81"/>
      <c r="P190" s="84"/>
      <c r="Q190" s="81"/>
      <c r="R190" s="84"/>
      <c r="S190" s="81"/>
      <c r="T190" s="84"/>
      <c r="U190" s="81"/>
      <c r="V190" s="84"/>
      <c r="W190" s="81"/>
      <c r="X190" s="84"/>
      <c r="Y190" s="81"/>
      <c r="Z190" s="84"/>
      <c r="AA190" s="83"/>
      <c r="AB190" s="82" t="s">
        <v>139</v>
      </c>
      <c r="AC190" s="81"/>
      <c r="AD190" s="81"/>
      <c r="AE190" s="81"/>
      <c r="AF190" s="80"/>
      <c r="AG190" s="80"/>
      <c r="AH190" s="60"/>
      <c r="AI190" s="79" t="s">
        <v>138</v>
      </c>
      <c r="AJ190" s="78">
        <f t="shared" ref="AJ190:BB190" si="24">SUM(AJ192:AJ203)</f>
        <v>13</v>
      </c>
      <c r="AK190" s="77">
        <f t="shared" si="24"/>
        <v>2</v>
      </c>
      <c r="AL190" s="76">
        <f t="shared" si="24"/>
        <v>0</v>
      </c>
      <c r="AM190" s="78">
        <f t="shared" si="24"/>
        <v>11</v>
      </c>
      <c r="AN190" s="77">
        <f t="shared" si="24"/>
        <v>3</v>
      </c>
      <c r="AO190" s="76">
        <f t="shared" si="24"/>
        <v>0</v>
      </c>
      <c r="AP190" s="78">
        <f t="shared" si="24"/>
        <v>0</v>
      </c>
      <c r="AQ190" s="77">
        <f t="shared" si="24"/>
        <v>0</v>
      </c>
      <c r="AR190" s="76">
        <f t="shared" si="24"/>
        <v>0</v>
      </c>
      <c r="AS190" s="78">
        <f t="shared" si="24"/>
        <v>0</v>
      </c>
      <c r="AT190" s="77">
        <f t="shared" si="24"/>
        <v>0</v>
      </c>
      <c r="AU190" s="76">
        <f t="shared" si="24"/>
        <v>0</v>
      </c>
      <c r="AV190" s="78">
        <f t="shared" si="24"/>
        <v>0</v>
      </c>
      <c r="AW190" s="77">
        <f t="shared" si="24"/>
        <v>0</v>
      </c>
      <c r="AX190" s="76">
        <f t="shared" si="24"/>
        <v>0</v>
      </c>
      <c r="AY190" s="75">
        <f t="shared" si="24"/>
        <v>0</v>
      </c>
      <c r="AZ190" s="74">
        <f t="shared" si="24"/>
        <v>0</v>
      </c>
      <c r="BA190" s="74">
        <f t="shared" si="24"/>
        <v>0</v>
      </c>
      <c r="BB190" s="73">
        <f t="shared" si="24"/>
        <v>0</v>
      </c>
      <c r="BC190" s="72" t="s">
        <v>137</v>
      </c>
      <c r="BF190" s="5">
        <f>SUM(AJ190:AL190)/$BG$5</f>
        <v>5</v>
      </c>
      <c r="BG190" s="5">
        <f>SUM(AM190:AO190,AY190)/$BG$5</f>
        <v>4.666666666666667</v>
      </c>
      <c r="BH190" s="5">
        <f>SUM(AP190:AR190,AZ190)/$BG$5</f>
        <v>0</v>
      </c>
      <c r="BI190" s="5">
        <f>SUM(AS190:AU190,BA190)/$BG$5</f>
        <v>0</v>
      </c>
      <c r="BJ190" s="5">
        <f>SUM(AV190:AX190,BB190)/$BG$5</f>
        <v>0</v>
      </c>
    </row>
    <row r="191" spans="2:62" ht="37.5" thickBot="1" x14ac:dyDescent="0.3">
      <c r="B191" s="71"/>
      <c r="C191" s="70"/>
      <c r="D191" s="69"/>
      <c r="E191" s="68"/>
      <c r="F191" s="68"/>
      <c r="G191" s="67"/>
      <c r="H191" s="66"/>
      <c r="I191" s="64"/>
      <c r="J191" s="64"/>
      <c r="K191" s="65"/>
      <c r="L191" s="64"/>
      <c r="M191" s="62"/>
      <c r="N191" s="64"/>
      <c r="O191" s="62"/>
      <c r="P191" s="64"/>
      <c r="Q191" s="62"/>
      <c r="R191" s="64"/>
      <c r="S191" s="62"/>
      <c r="T191" s="64"/>
      <c r="U191" s="62"/>
      <c r="V191" s="64"/>
      <c r="W191" s="62"/>
      <c r="X191" s="64"/>
      <c r="Y191" s="62"/>
      <c r="Z191" s="64"/>
      <c r="AA191" s="62"/>
      <c r="AB191" s="63"/>
      <c r="AC191" s="62"/>
      <c r="AD191" s="62"/>
      <c r="AE191" s="62"/>
      <c r="AF191" s="61"/>
      <c r="AG191" s="61"/>
      <c r="AH191" s="60"/>
      <c r="AI191" s="59" t="s">
        <v>136</v>
      </c>
      <c r="AJ191" s="58">
        <f t="shared" ref="AJ191:BB191" si="25">AJ190/3</f>
        <v>4.333333333333333</v>
      </c>
      <c r="AK191" s="57">
        <f t="shared" si="25"/>
        <v>0.66666666666666663</v>
      </c>
      <c r="AL191" s="56">
        <f t="shared" si="25"/>
        <v>0</v>
      </c>
      <c r="AM191" s="58">
        <f t="shared" si="25"/>
        <v>3.6666666666666665</v>
      </c>
      <c r="AN191" s="57">
        <f t="shared" si="25"/>
        <v>1</v>
      </c>
      <c r="AO191" s="56">
        <f t="shared" si="25"/>
        <v>0</v>
      </c>
      <c r="AP191" s="58">
        <f t="shared" si="25"/>
        <v>0</v>
      </c>
      <c r="AQ191" s="57">
        <f t="shared" si="25"/>
        <v>0</v>
      </c>
      <c r="AR191" s="56">
        <f t="shared" si="25"/>
        <v>0</v>
      </c>
      <c r="AS191" s="58">
        <f t="shared" si="25"/>
        <v>0</v>
      </c>
      <c r="AT191" s="57">
        <f t="shared" si="25"/>
        <v>0</v>
      </c>
      <c r="AU191" s="56">
        <f t="shared" si="25"/>
        <v>0</v>
      </c>
      <c r="AV191" s="58">
        <f t="shared" si="25"/>
        <v>0</v>
      </c>
      <c r="AW191" s="57">
        <f t="shared" si="25"/>
        <v>0</v>
      </c>
      <c r="AX191" s="56">
        <f t="shared" si="25"/>
        <v>0</v>
      </c>
      <c r="AY191" s="55">
        <f t="shared" si="25"/>
        <v>0</v>
      </c>
      <c r="AZ191" s="54">
        <f t="shared" si="25"/>
        <v>0</v>
      </c>
      <c r="BA191" s="54">
        <f t="shared" si="25"/>
        <v>0</v>
      </c>
      <c r="BB191" s="53">
        <f t="shared" si="25"/>
        <v>0</v>
      </c>
      <c r="BC191" s="52" t="s">
        <v>135</v>
      </c>
    </row>
    <row r="192" spans="2:62" ht="28.15" customHeight="1" x14ac:dyDescent="0.2">
      <c r="B192" s="30"/>
      <c r="C192" s="242">
        <v>1</v>
      </c>
      <c r="D192" s="44"/>
      <c r="E192" s="113"/>
      <c r="F192" s="113"/>
      <c r="G192" s="112"/>
      <c r="H192" s="223" t="s">
        <v>134</v>
      </c>
      <c r="I192" s="246">
        <v>41</v>
      </c>
      <c r="J192" s="246">
        <v>14</v>
      </c>
      <c r="K192" s="246">
        <v>7</v>
      </c>
      <c r="L192" s="41" t="s">
        <v>133</v>
      </c>
      <c r="M192" s="40" t="s">
        <v>124</v>
      </c>
      <c r="N192" s="41" t="s">
        <v>131</v>
      </c>
      <c r="O192" s="40" t="s">
        <v>104</v>
      </c>
      <c r="P192" s="41" t="s">
        <v>130</v>
      </c>
      <c r="Q192" s="40"/>
      <c r="R192" s="41" t="s">
        <v>129</v>
      </c>
      <c r="S192" s="40"/>
      <c r="T192" s="41" t="s">
        <v>128</v>
      </c>
      <c r="U192" s="40"/>
      <c r="V192" s="41" t="s">
        <v>127</v>
      </c>
      <c r="W192" s="40"/>
      <c r="X192" s="41" t="s">
        <v>126</v>
      </c>
      <c r="Y192" s="40"/>
      <c r="Z192" s="41" t="s">
        <v>125</v>
      </c>
      <c r="AA192" s="40"/>
      <c r="AB192" s="39"/>
      <c r="AC192" s="40"/>
      <c r="AD192" s="39" t="s">
        <v>121</v>
      </c>
      <c r="AE192" s="38"/>
      <c r="AF192" s="250"/>
      <c r="AG192" s="250"/>
      <c r="AH192" s="37"/>
      <c r="AI192" s="11"/>
      <c r="AJ192" s="233">
        <f>SUMPRODUCT(LEN($M192:$S195)-LEN(SUBSTITUTE($M192:$S195,"A", "")))</f>
        <v>7</v>
      </c>
      <c r="AK192" s="239">
        <f>SUMPRODUCT(LEN($AD192:$AD195)-LEN(SUBSTITUTE($AD192:$AD195,"A", "")))</f>
        <v>0</v>
      </c>
      <c r="AL192" s="230">
        <f>SUMPRODUCT(LEN($AC192:$AC195)-LEN(SUBSTITUTE($AC192:$AC195,"A", "")))</f>
        <v>0</v>
      </c>
      <c r="AM192" s="233">
        <f>SUMPRODUCT(LEN($M192:$S195)-LEN(SUBSTITUTE($M192:$S195,"S", "")))</f>
        <v>4</v>
      </c>
      <c r="AN192" s="239">
        <f>SUMPRODUCT(LEN($AD192:$AD195)-LEN(SUBSTITUTE($AD192:$AD195,"S", "")))</f>
        <v>1</v>
      </c>
      <c r="AO192" s="230">
        <f>SUMPRODUCT(LEN($AC192:$AC195)-LEN(SUBSTITUTE($AC192:$AC195,"S", "")))</f>
        <v>0</v>
      </c>
      <c r="AP192" s="233">
        <f>SUMPRODUCT(LEN($M192:$S195)-LEN(SUBSTITUTE($M192:$S195,"F", "")))</f>
        <v>0</v>
      </c>
      <c r="AQ192" s="239">
        <f>SUMPRODUCT(LEN($AD192:$AD195)-LEN(SUBSTITUTE($AD192:$AD195,"F", "")))</f>
        <v>0</v>
      </c>
      <c r="AR192" s="230">
        <f>SUMPRODUCT(LEN($AC192:$AC195)-LEN(SUBSTITUTE($AC192:$AC195,"F", "")))</f>
        <v>0</v>
      </c>
      <c r="AS192" s="233">
        <f>SUMPRODUCT(LEN($M192:$S195)-LEN(SUBSTITUTE($M192:$S195,"G", "")))</f>
        <v>0</v>
      </c>
      <c r="AT192" s="239">
        <f>SUMPRODUCT(LEN($AD192:$AD195)-LEN(SUBSTITUTE($AD192:$AD195,"G", "")))</f>
        <v>0</v>
      </c>
      <c r="AU192" s="230">
        <f>SUMPRODUCT(LEN($AC192:$AC195)-LEN(SUBSTITUTE($AC192:$AC195,"G", "")))</f>
        <v>0</v>
      </c>
      <c r="AV192" s="233">
        <f>SUMPRODUCT(LEN($L192:$S195)-LEN(SUBSTITUTE($L192:$S195,"M", "")))</f>
        <v>0</v>
      </c>
      <c r="AW192" s="236">
        <f>SUMPRODUCT(LEN($AD192:$AD195)-LEN(SUBSTITUTE($AD192:$AD195,"M", "")))</f>
        <v>0</v>
      </c>
      <c r="AX192" s="269">
        <f>SUMPRODUCT(LEN($AC192:$AC195)-LEN(SUBSTITUTE($AC192:$AC195,"M", "")))</f>
        <v>0</v>
      </c>
      <c r="AY192" s="291">
        <f>SUMPRODUCT(LEN($AE192:$AE195)-LEN(SUBSTITUTE($AE192:$AE195,"S", "")))</f>
        <v>0</v>
      </c>
      <c r="AZ192" s="227">
        <f>SUMPRODUCT(LEN($AE192:$AE195)-LEN(SUBSTITUTE($AE192:$AE195,"F", "")))</f>
        <v>0</v>
      </c>
      <c r="BA192" s="227">
        <f>SUMPRODUCT(LEN($AE192:$AE195)-LEN(SUBSTITUTE($AE192:$AE195,"G", "")))</f>
        <v>0</v>
      </c>
      <c r="BB192" s="294">
        <f>SUMPRODUCT(LEN($AE192:$AE195)-LEN(SUBSTITUTE($AE192:$AE195,"M", "")))</f>
        <v>0</v>
      </c>
    </row>
    <row r="193" spans="2:62" ht="28.15" customHeight="1" thickBot="1" x14ac:dyDescent="0.25">
      <c r="B193" s="30"/>
      <c r="C193" s="243"/>
      <c r="D193" s="36"/>
      <c r="E193" s="111"/>
      <c r="F193" s="111"/>
      <c r="G193" s="110"/>
      <c r="H193" s="224"/>
      <c r="I193" s="247"/>
      <c r="J193" s="247"/>
      <c r="K193" s="247"/>
      <c r="L193" s="33" t="s">
        <v>123</v>
      </c>
      <c r="M193" s="32" t="s">
        <v>113</v>
      </c>
      <c r="N193" s="33" t="s">
        <v>122</v>
      </c>
      <c r="O193" s="32" t="s">
        <v>104</v>
      </c>
      <c r="P193" s="33" t="s">
        <v>120</v>
      </c>
      <c r="Q193" s="32"/>
      <c r="R193" s="33" t="s">
        <v>119</v>
      </c>
      <c r="S193" s="32"/>
      <c r="T193" s="33" t="s">
        <v>118</v>
      </c>
      <c r="U193" s="32"/>
      <c r="V193" s="33" t="s">
        <v>117</v>
      </c>
      <c r="W193" s="32"/>
      <c r="X193" s="33" t="s">
        <v>116</v>
      </c>
      <c r="Y193" s="32"/>
      <c r="Z193" s="33" t="s">
        <v>115</v>
      </c>
      <c r="AA193" s="32"/>
      <c r="AB193" s="31"/>
      <c r="AC193" s="32"/>
      <c r="AD193" s="31"/>
      <c r="AE193" s="23"/>
      <c r="AF193" s="251"/>
      <c r="AG193" s="251"/>
      <c r="AH193" s="22"/>
      <c r="AI193" s="11"/>
      <c r="AJ193" s="265"/>
      <c r="AK193" s="267"/>
      <c r="AL193" s="263"/>
      <c r="AM193" s="265"/>
      <c r="AN193" s="267"/>
      <c r="AO193" s="263"/>
      <c r="AP193" s="265"/>
      <c r="AQ193" s="267"/>
      <c r="AR193" s="263"/>
      <c r="AS193" s="265"/>
      <c r="AT193" s="267"/>
      <c r="AU193" s="263"/>
      <c r="AV193" s="265"/>
      <c r="AW193" s="275"/>
      <c r="AX193" s="270"/>
      <c r="AY193" s="292"/>
      <c r="AZ193" s="228"/>
      <c r="BA193" s="228"/>
      <c r="BB193" s="295"/>
    </row>
    <row r="194" spans="2:62" ht="28.15" customHeight="1" x14ac:dyDescent="0.2">
      <c r="B194" s="30"/>
      <c r="C194" s="244"/>
      <c r="D194" s="29"/>
      <c r="E194" s="109"/>
      <c r="F194" s="109"/>
      <c r="G194" s="108"/>
      <c r="H194" s="225">
        <v>166</v>
      </c>
      <c r="I194" s="248"/>
      <c r="J194" s="248"/>
      <c r="K194" s="248"/>
      <c r="L194" s="26" t="s">
        <v>114</v>
      </c>
      <c r="M194" s="25" t="s">
        <v>132</v>
      </c>
      <c r="N194" s="26" t="s">
        <v>112</v>
      </c>
      <c r="O194" s="25" t="s">
        <v>121</v>
      </c>
      <c r="P194" s="26" t="s">
        <v>111</v>
      </c>
      <c r="Q194" s="25"/>
      <c r="R194" s="26" t="s">
        <v>110</v>
      </c>
      <c r="S194" s="25"/>
      <c r="T194" s="26" t="s">
        <v>109</v>
      </c>
      <c r="U194" s="25"/>
      <c r="V194" s="26" t="s">
        <v>108</v>
      </c>
      <c r="W194" s="25"/>
      <c r="X194" s="26" t="s">
        <v>107</v>
      </c>
      <c r="Y194" s="25"/>
      <c r="Z194" s="26" t="s">
        <v>106</v>
      </c>
      <c r="AA194" s="25"/>
      <c r="AB194" s="24"/>
      <c r="AC194" s="25"/>
      <c r="AD194" s="24"/>
      <c r="AE194" s="23"/>
      <c r="AF194" s="251"/>
      <c r="AG194" s="251"/>
      <c r="AH194" s="22"/>
      <c r="AI194" s="11"/>
      <c r="AJ194" s="265"/>
      <c r="AK194" s="267"/>
      <c r="AL194" s="263"/>
      <c r="AM194" s="265"/>
      <c r="AN194" s="267"/>
      <c r="AO194" s="263"/>
      <c r="AP194" s="265"/>
      <c r="AQ194" s="267"/>
      <c r="AR194" s="263"/>
      <c r="AS194" s="265"/>
      <c r="AT194" s="267"/>
      <c r="AU194" s="263"/>
      <c r="AV194" s="265"/>
      <c r="AW194" s="275"/>
      <c r="AX194" s="270"/>
      <c r="AY194" s="292"/>
      <c r="AZ194" s="228"/>
      <c r="BA194" s="228"/>
      <c r="BB194" s="295"/>
    </row>
    <row r="195" spans="2:62" ht="28.15" customHeight="1" thickBot="1" x14ac:dyDescent="0.25">
      <c r="B195" s="30"/>
      <c r="C195" s="253"/>
      <c r="D195" s="51"/>
      <c r="E195" s="115"/>
      <c r="F195" s="115"/>
      <c r="G195" s="114"/>
      <c r="H195" s="226"/>
      <c r="I195" s="254"/>
      <c r="J195" s="254"/>
      <c r="K195" s="254"/>
      <c r="L195" s="48" t="s">
        <v>105</v>
      </c>
      <c r="M195" s="47" t="s">
        <v>132</v>
      </c>
      <c r="N195" s="48" t="s">
        <v>103</v>
      </c>
      <c r="O195" s="47"/>
      <c r="P195" s="48" t="s">
        <v>102</v>
      </c>
      <c r="Q195" s="47"/>
      <c r="R195" s="48" t="s">
        <v>101</v>
      </c>
      <c r="S195" s="47"/>
      <c r="T195" s="48">
        <v>20</v>
      </c>
      <c r="U195" s="47"/>
      <c r="V195" s="48" t="s">
        <v>100</v>
      </c>
      <c r="W195" s="47"/>
      <c r="X195" s="48" t="s">
        <v>99</v>
      </c>
      <c r="Y195" s="47"/>
      <c r="Z195" s="48" t="s">
        <v>98</v>
      </c>
      <c r="AA195" s="47"/>
      <c r="AB195" s="16"/>
      <c r="AC195" s="47"/>
      <c r="AD195" s="16"/>
      <c r="AE195" s="46"/>
      <c r="AF195" s="255"/>
      <c r="AG195" s="255"/>
      <c r="AH195" s="45"/>
      <c r="AI195" s="11"/>
      <c r="AJ195" s="266"/>
      <c r="AK195" s="268"/>
      <c r="AL195" s="264"/>
      <c r="AM195" s="266"/>
      <c r="AN195" s="268"/>
      <c r="AO195" s="264"/>
      <c r="AP195" s="266"/>
      <c r="AQ195" s="268"/>
      <c r="AR195" s="264"/>
      <c r="AS195" s="266"/>
      <c r="AT195" s="268"/>
      <c r="AU195" s="264"/>
      <c r="AV195" s="266"/>
      <c r="AW195" s="276"/>
      <c r="AX195" s="271"/>
      <c r="AY195" s="293"/>
      <c r="AZ195" s="229"/>
      <c r="BA195" s="229"/>
      <c r="BB195" s="296"/>
    </row>
    <row r="196" spans="2:62" ht="28.15" customHeight="1" x14ac:dyDescent="0.2">
      <c r="B196" s="30"/>
      <c r="C196" s="242">
        <v>2</v>
      </c>
      <c r="D196" s="44"/>
      <c r="E196" s="113"/>
      <c r="F196" s="113"/>
      <c r="G196" s="112"/>
      <c r="H196" s="223"/>
      <c r="I196" s="246">
        <v>28</v>
      </c>
      <c r="J196" s="246">
        <v>13</v>
      </c>
      <c r="K196" s="246">
        <v>7</v>
      </c>
      <c r="L196" s="41" t="s">
        <v>133</v>
      </c>
      <c r="M196" s="40" t="s">
        <v>124</v>
      </c>
      <c r="N196" s="41" t="s">
        <v>131</v>
      </c>
      <c r="O196" s="40" t="s">
        <v>121</v>
      </c>
      <c r="P196" s="41" t="s">
        <v>130</v>
      </c>
      <c r="Q196" s="40"/>
      <c r="R196" s="41" t="s">
        <v>129</v>
      </c>
      <c r="S196" s="40"/>
      <c r="T196" s="41" t="s">
        <v>128</v>
      </c>
      <c r="U196" s="40"/>
      <c r="V196" s="41" t="s">
        <v>127</v>
      </c>
      <c r="W196" s="40"/>
      <c r="X196" s="41" t="s">
        <v>126</v>
      </c>
      <c r="Y196" s="40"/>
      <c r="Z196" s="41" t="s">
        <v>125</v>
      </c>
      <c r="AA196" s="40"/>
      <c r="AB196" s="39"/>
      <c r="AC196" s="40"/>
      <c r="AD196" s="39"/>
      <c r="AE196" s="38"/>
      <c r="AF196" s="250"/>
      <c r="AG196" s="250"/>
      <c r="AH196" s="37"/>
      <c r="AI196" s="11"/>
      <c r="AJ196" s="233">
        <f>SUMPRODUCT(LEN($M196:$S199)-LEN(SUBSTITUTE($M196:$S199,"A", "")))</f>
        <v>3</v>
      </c>
      <c r="AK196" s="239">
        <f>SUMPRODUCT(LEN($AD196:$AD199)-LEN(SUBSTITUTE($AD196:$AD199,"A", "")))</f>
        <v>0</v>
      </c>
      <c r="AL196" s="230">
        <f>SUMPRODUCT(LEN($AC196:$AC199)-LEN(SUBSTITUTE($AC196:$AC199,"A", "")))</f>
        <v>0</v>
      </c>
      <c r="AM196" s="233">
        <f>SUMPRODUCT(LEN($M196:$S199)-LEN(SUBSTITUTE($M196:$S199,"S", "")))</f>
        <v>6</v>
      </c>
      <c r="AN196" s="239">
        <f>SUMPRODUCT(LEN($AD196:$AD199)-LEN(SUBSTITUTE($AD196:$AD199,"S", "")))</f>
        <v>0</v>
      </c>
      <c r="AO196" s="230">
        <f>SUMPRODUCT(LEN($AC196:$AC199)-LEN(SUBSTITUTE($AC196:$AC199,"S", "")))</f>
        <v>0</v>
      </c>
      <c r="AP196" s="233">
        <f>SUMPRODUCT(LEN($M196:$S199)-LEN(SUBSTITUTE($M196:$S199,"F", "")))</f>
        <v>0</v>
      </c>
      <c r="AQ196" s="239">
        <f>SUMPRODUCT(LEN($AD196:$AD199)-LEN(SUBSTITUTE($AD196:$AD199,"F", "")))</f>
        <v>0</v>
      </c>
      <c r="AR196" s="230">
        <f>SUMPRODUCT(LEN($AC196:$AC199)-LEN(SUBSTITUTE($AC196:$AC199,"F", "")))</f>
        <v>0</v>
      </c>
      <c r="AS196" s="233">
        <f>SUMPRODUCT(LEN($M196:$S199)-LEN(SUBSTITUTE($M196:$S199,"G", "")))</f>
        <v>0</v>
      </c>
      <c r="AT196" s="239">
        <f>SUMPRODUCT(LEN($AD196:$AD199)-LEN(SUBSTITUTE($AD196:$AD199,"G", "")))</f>
        <v>0</v>
      </c>
      <c r="AU196" s="230">
        <f>SUMPRODUCT(LEN($AC196:$AC199)-LEN(SUBSTITUTE($AC196:$AC199,"G", "")))</f>
        <v>0</v>
      </c>
      <c r="AV196" s="233">
        <f>SUMPRODUCT(LEN($L196:$S199)-LEN(SUBSTITUTE($L196:$S199,"M", "")))</f>
        <v>0</v>
      </c>
      <c r="AW196" s="236">
        <f>SUMPRODUCT(LEN($AD196:$AD199)-LEN(SUBSTITUTE($AD196:$AD199,"M", "")))</f>
        <v>0</v>
      </c>
      <c r="AX196" s="269">
        <f>SUMPRODUCT(LEN($AC196:$AC199)-LEN(SUBSTITUTE($AC196:$AC199,"M", "")))</f>
        <v>0</v>
      </c>
      <c r="AY196" s="291">
        <f>SUMPRODUCT(LEN($AE196:$AE199)-LEN(SUBSTITUTE($AE196:$AE199,"S", "")))</f>
        <v>0</v>
      </c>
      <c r="AZ196" s="227">
        <f>SUMPRODUCT(LEN($AE196:$AE199)-LEN(SUBSTITUTE($AE196:$AE199,"F", "")))</f>
        <v>0</v>
      </c>
      <c r="BA196" s="227">
        <f>SUMPRODUCT(LEN($AE196:$AE199)-LEN(SUBSTITUTE($AE196:$AE199,"G", "")))</f>
        <v>0</v>
      </c>
      <c r="BB196" s="294">
        <f>SUMPRODUCT(LEN($AE196:$AE199)-LEN(SUBSTITUTE($AE196:$AE199,"M", "")))</f>
        <v>0</v>
      </c>
    </row>
    <row r="197" spans="2:62" ht="28.15" customHeight="1" thickBot="1" x14ac:dyDescent="0.25">
      <c r="B197" s="30"/>
      <c r="C197" s="243"/>
      <c r="D197" s="36"/>
      <c r="E197" s="111"/>
      <c r="F197" s="111"/>
      <c r="G197" s="110"/>
      <c r="H197" s="224"/>
      <c r="I197" s="247"/>
      <c r="J197" s="247"/>
      <c r="K197" s="247"/>
      <c r="L197" s="33" t="s">
        <v>123</v>
      </c>
      <c r="M197" s="32" t="s">
        <v>124</v>
      </c>
      <c r="N197" s="33" t="s">
        <v>122</v>
      </c>
      <c r="O197" s="32" t="s">
        <v>121</v>
      </c>
      <c r="P197" s="33" t="s">
        <v>120</v>
      </c>
      <c r="Q197" s="32"/>
      <c r="R197" s="33" t="s">
        <v>119</v>
      </c>
      <c r="S197" s="32"/>
      <c r="T197" s="33" t="s">
        <v>118</v>
      </c>
      <c r="U197" s="32"/>
      <c r="V197" s="33" t="s">
        <v>117</v>
      </c>
      <c r="W197" s="32"/>
      <c r="X197" s="33" t="s">
        <v>116</v>
      </c>
      <c r="Y197" s="32"/>
      <c r="Z197" s="33" t="s">
        <v>115</v>
      </c>
      <c r="AA197" s="32"/>
      <c r="AB197" s="31"/>
      <c r="AC197" s="32"/>
      <c r="AD197" s="31"/>
      <c r="AE197" s="23"/>
      <c r="AF197" s="251"/>
      <c r="AG197" s="251"/>
      <c r="AH197" s="22"/>
      <c r="AI197" s="11"/>
      <c r="AJ197" s="265"/>
      <c r="AK197" s="267"/>
      <c r="AL197" s="263"/>
      <c r="AM197" s="265"/>
      <c r="AN197" s="267"/>
      <c r="AO197" s="263"/>
      <c r="AP197" s="265"/>
      <c r="AQ197" s="267"/>
      <c r="AR197" s="263"/>
      <c r="AS197" s="265"/>
      <c r="AT197" s="267"/>
      <c r="AU197" s="263"/>
      <c r="AV197" s="265"/>
      <c r="AW197" s="275"/>
      <c r="AX197" s="270"/>
      <c r="AY197" s="292"/>
      <c r="AZ197" s="228"/>
      <c r="BA197" s="228"/>
      <c r="BB197" s="295"/>
    </row>
    <row r="198" spans="2:62" ht="28.15" customHeight="1" x14ac:dyDescent="0.2">
      <c r="B198" s="30"/>
      <c r="C198" s="244"/>
      <c r="D198" s="29"/>
      <c r="E198" s="109"/>
      <c r="F198" s="109"/>
      <c r="G198" s="108"/>
      <c r="H198" s="225"/>
      <c r="I198" s="248"/>
      <c r="J198" s="248"/>
      <c r="K198" s="248"/>
      <c r="L198" s="26" t="s">
        <v>114</v>
      </c>
      <c r="M198" s="25" t="s">
        <v>124</v>
      </c>
      <c r="N198" s="26" t="s">
        <v>112</v>
      </c>
      <c r="O198" s="25"/>
      <c r="P198" s="26" t="s">
        <v>111</v>
      </c>
      <c r="Q198" s="25"/>
      <c r="R198" s="26" t="s">
        <v>110</v>
      </c>
      <c r="S198" s="25"/>
      <c r="T198" s="26" t="s">
        <v>109</v>
      </c>
      <c r="U198" s="25"/>
      <c r="V198" s="26" t="s">
        <v>108</v>
      </c>
      <c r="W198" s="25"/>
      <c r="X198" s="26" t="s">
        <v>107</v>
      </c>
      <c r="Y198" s="25"/>
      <c r="Z198" s="26" t="s">
        <v>106</v>
      </c>
      <c r="AA198" s="25"/>
      <c r="AB198" s="24"/>
      <c r="AC198" s="25"/>
      <c r="AD198" s="24"/>
      <c r="AE198" s="23"/>
      <c r="AF198" s="251"/>
      <c r="AG198" s="251"/>
      <c r="AH198" s="22"/>
      <c r="AI198" s="11"/>
      <c r="AJ198" s="265"/>
      <c r="AK198" s="267"/>
      <c r="AL198" s="263"/>
      <c r="AM198" s="265"/>
      <c r="AN198" s="267"/>
      <c r="AO198" s="263"/>
      <c r="AP198" s="265"/>
      <c r="AQ198" s="267"/>
      <c r="AR198" s="263"/>
      <c r="AS198" s="265"/>
      <c r="AT198" s="267"/>
      <c r="AU198" s="263"/>
      <c r="AV198" s="265"/>
      <c r="AW198" s="275"/>
      <c r="AX198" s="270"/>
      <c r="AY198" s="292"/>
      <c r="AZ198" s="228"/>
      <c r="BA198" s="228"/>
      <c r="BB198" s="295"/>
    </row>
    <row r="199" spans="2:62" ht="28.15" customHeight="1" thickBot="1" x14ac:dyDescent="0.25">
      <c r="B199" s="30"/>
      <c r="C199" s="253"/>
      <c r="D199" s="51"/>
      <c r="E199" s="115"/>
      <c r="F199" s="115"/>
      <c r="G199" s="114"/>
      <c r="H199" s="226"/>
      <c r="I199" s="254"/>
      <c r="J199" s="254"/>
      <c r="K199" s="254"/>
      <c r="L199" s="48" t="s">
        <v>105</v>
      </c>
      <c r="M199" s="47" t="s">
        <v>121</v>
      </c>
      <c r="N199" s="48" t="s">
        <v>103</v>
      </c>
      <c r="O199" s="47"/>
      <c r="P199" s="48" t="s">
        <v>102</v>
      </c>
      <c r="Q199" s="47"/>
      <c r="R199" s="48" t="s">
        <v>101</v>
      </c>
      <c r="S199" s="47"/>
      <c r="T199" s="48">
        <v>20</v>
      </c>
      <c r="U199" s="47"/>
      <c r="V199" s="48" t="s">
        <v>100</v>
      </c>
      <c r="W199" s="47"/>
      <c r="X199" s="48" t="s">
        <v>99</v>
      </c>
      <c r="Y199" s="47"/>
      <c r="Z199" s="48" t="s">
        <v>98</v>
      </c>
      <c r="AA199" s="47"/>
      <c r="AB199" s="16"/>
      <c r="AC199" s="47"/>
      <c r="AD199" s="16"/>
      <c r="AE199" s="46"/>
      <c r="AF199" s="255"/>
      <c r="AG199" s="255"/>
      <c r="AH199" s="45"/>
      <c r="AI199" s="11"/>
      <c r="AJ199" s="266"/>
      <c r="AK199" s="268"/>
      <c r="AL199" s="264"/>
      <c r="AM199" s="266"/>
      <c r="AN199" s="268"/>
      <c r="AO199" s="264"/>
      <c r="AP199" s="266"/>
      <c r="AQ199" s="268"/>
      <c r="AR199" s="264"/>
      <c r="AS199" s="266"/>
      <c r="AT199" s="268"/>
      <c r="AU199" s="264"/>
      <c r="AV199" s="266"/>
      <c r="AW199" s="276"/>
      <c r="AX199" s="271"/>
      <c r="AY199" s="293"/>
      <c r="AZ199" s="229"/>
      <c r="BA199" s="229"/>
      <c r="BB199" s="296"/>
    </row>
    <row r="200" spans="2:62" ht="28.15" customHeight="1" x14ac:dyDescent="0.2">
      <c r="B200" s="30"/>
      <c r="C200" s="242">
        <v>3</v>
      </c>
      <c r="D200" s="44" t="s">
        <v>242</v>
      </c>
      <c r="E200" s="113"/>
      <c r="F200" s="113"/>
      <c r="G200" s="112"/>
      <c r="H200" s="223"/>
      <c r="I200" s="246">
        <v>31</v>
      </c>
      <c r="J200" s="246">
        <v>11</v>
      </c>
      <c r="K200" s="246">
        <v>7</v>
      </c>
      <c r="L200" s="41" t="s">
        <v>133</v>
      </c>
      <c r="M200" s="40" t="s">
        <v>104</v>
      </c>
      <c r="N200" s="41" t="s">
        <v>131</v>
      </c>
      <c r="O200" s="40"/>
      <c r="P200" s="41" t="s">
        <v>130</v>
      </c>
      <c r="Q200" s="40"/>
      <c r="R200" s="41" t="s">
        <v>129</v>
      </c>
      <c r="S200" s="40"/>
      <c r="T200" s="41" t="s">
        <v>128</v>
      </c>
      <c r="U200" s="40"/>
      <c r="V200" s="41" t="s">
        <v>127</v>
      </c>
      <c r="W200" s="40"/>
      <c r="X200" s="41" t="s">
        <v>126</v>
      </c>
      <c r="Y200" s="40"/>
      <c r="Z200" s="41" t="s">
        <v>125</v>
      </c>
      <c r="AA200" s="40"/>
      <c r="AB200" s="39"/>
      <c r="AC200" s="40"/>
      <c r="AD200" s="39" t="s">
        <v>178</v>
      </c>
      <c r="AE200" s="38"/>
      <c r="AF200" s="250"/>
      <c r="AG200" s="250"/>
      <c r="AH200" s="37"/>
      <c r="AI200" s="11"/>
      <c r="AJ200" s="233">
        <f>SUMPRODUCT(LEN($M200:$S203)-LEN(SUBSTITUTE($M200:$S203,"A", "")))</f>
        <v>3</v>
      </c>
      <c r="AK200" s="239">
        <f>SUMPRODUCT(LEN($AD200:$AD203)-LEN(SUBSTITUTE($AD200:$AD203,"A", "")))</f>
        <v>2</v>
      </c>
      <c r="AL200" s="230">
        <f>SUMPRODUCT(LEN($AC200:$AC203)-LEN(SUBSTITUTE($AC200:$AC203,"A", "")))</f>
        <v>0</v>
      </c>
      <c r="AM200" s="233">
        <f>SUMPRODUCT(LEN($M200:$S203)-LEN(SUBSTITUTE($M200:$S203,"S", "")))</f>
        <v>1</v>
      </c>
      <c r="AN200" s="239">
        <f>SUMPRODUCT(LEN($AD200:$AD203)-LEN(SUBSTITUTE($AD200:$AD203,"S", "")))</f>
        <v>2</v>
      </c>
      <c r="AO200" s="230">
        <f>SUMPRODUCT(LEN($AC200:$AC203)-LEN(SUBSTITUTE($AC200:$AC203,"S", "")))</f>
        <v>0</v>
      </c>
      <c r="AP200" s="233">
        <f>SUMPRODUCT(LEN($M200:$S203)-LEN(SUBSTITUTE($M200:$S203,"F", "")))</f>
        <v>0</v>
      </c>
      <c r="AQ200" s="239">
        <f>SUMPRODUCT(LEN($AD200:$AD203)-LEN(SUBSTITUTE($AD200:$AD203,"F", "")))</f>
        <v>0</v>
      </c>
      <c r="AR200" s="230">
        <f>SUMPRODUCT(LEN($AC200:$AC203)-LEN(SUBSTITUTE($AC200:$AC203,"F", "")))</f>
        <v>0</v>
      </c>
      <c r="AS200" s="233">
        <f>SUMPRODUCT(LEN($M200:$S203)-LEN(SUBSTITUTE($M200:$S203,"G", "")))</f>
        <v>0</v>
      </c>
      <c r="AT200" s="239">
        <f>SUMPRODUCT(LEN($AD200:$AD203)-LEN(SUBSTITUTE($AD200:$AD203,"G", "")))</f>
        <v>0</v>
      </c>
      <c r="AU200" s="230">
        <f>SUMPRODUCT(LEN($AC200:$AC203)-LEN(SUBSTITUTE($AC200:$AC203,"G", "")))</f>
        <v>0</v>
      </c>
      <c r="AV200" s="233">
        <f>SUMPRODUCT(LEN($L200:$S203)-LEN(SUBSTITUTE($L200:$S203,"M", "")))</f>
        <v>0</v>
      </c>
      <c r="AW200" s="236">
        <f>SUMPRODUCT(LEN($AD200:$AD203)-LEN(SUBSTITUTE($AD200:$AD203,"M", "")))</f>
        <v>0</v>
      </c>
      <c r="AX200" s="269">
        <f>SUMPRODUCT(LEN($AC200:$AC203)-LEN(SUBSTITUTE($AC200:$AC203,"M", "")))</f>
        <v>0</v>
      </c>
      <c r="AY200" s="291">
        <f>SUMPRODUCT(LEN($AE200:$AE203)-LEN(SUBSTITUTE($AE200:$AE203,"S", "")))</f>
        <v>0</v>
      </c>
      <c r="AZ200" s="227">
        <f>SUMPRODUCT(LEN($AE200:$AE203)-LEN(SUBSTITUTE($AE200:$AE203,"F", "")))</f>
        <v>0</v>
      </c>
      <c r="BA200" s="227">
        <f>SUMPRODUCT(LEN($AE200:$AE203)-LEN(SUBSTITUTE($AE200:$AE203,"G", "")))</f>
        <v>0</v>
      </c>
      <c r="BB200" s="294">
        <f>SUMPRODUCT(LEN($AE200:$AE203)-LEN(SUBSTITUTE($AE200:$AE203,"M", "")))</f>
        <v>0</v>
      </c>
    </row>
    <row r="201" spans="2:62" ht="28.15" customHeight="1" thickBot="1" x14ac:dyDescent="0.25">
      <c r="B201" s="30"/>
      <c r="C201" s="243"/>
      <c r="D201" s="36" t="s">
        <v>241</v>
      </c>
      <c r="E201" s="111"/>
      <c r="F201" s="111"/>
      <c r="G201" s="110"/>
      <c r="H201" s="224"/>
      <c r="I201" s="247"/>
      <c r="J201" s="247"/>
      <c r="K201" s="247"/>
      <c r="L201" s="33" t="s">
        <v>123</v>
      </c>
      <c r="M201" s="32" t="s">
        <v>121</v>
      </c>
      <c r="N201" s="33" t="s">
        <v>122</v>
      </c>
      <c r="O201" s="32"/>
      <c r="P201" s="33" t="s">
        <v>120</v>
      </c>
      <c r="Q201" s="32"/>
      <c r="R201" s="33" t="s">
        <v>119</v>
      </c>
      <c r="S201" s="32"/>
      <c r="T201" s="33" t="s">
        <v>118</v>
      </c>
      <c r="U201" s="32"/>
      <c r="V201" s="33" t="s">
        <v>117</v>
      </c>
      <c r="W201" s="32"/>
      <c r="X201" s="33" t="s">
        <v>116</v>
      </c>
      <c r="Y201" s="32"/>
      <c r="Z201" s="33" t="s">
        <v>115</v>
      </c>
      <c r="AA201" s="32"/>
      <c r="AB201" s="31"/>
      <c r="AC201" s="32"/>
      <c r="AD201" s="31" t="s">
        <v>104</v>
      </c>
      <c r="AE201" s="23"/>
      <c r="AF201" s="251"/>
      <c r="AG201" s="251"/>
      <c r="AH201" s="22"/>
      <c r="AI201" s="11"/>
      <c r="AJ201" s="265"/>
      <c r="AK201" s="267"/>
      <c r="AL201" s="263"/>
      <c r="AM201" s="265"/>
      <c r="AN201" s="267"/>
      <c r="AO201" s="263"/>
      <c r="AP201" s="265"/>
      <c r="AQ201" s="267"/>
      <c r="AR201" s="263"/>
      <c r="AS201" s="265"/>
      <c r="AT201" s="267"/>
      <c r="AU201" s="263"/>
      <c r="AV201" s="265"/>
      <c r="AW201" s="275"/>
      <c r="AX201" s="270"/>
      <c r="AY201" s="292"/>
      <c r="AZ201" s="228"/>
      <c r="BA201" s="228"/>
      <c r="BB201" s="295"/>
    </row>
    <row r="202" spans="2:62" ht="28.15" customHeight="1" x14ac:dyDescent="0.2">
      <c r="B202" s="30"/>
      <c r="C202" s="244"/>
      <c r="D202" s="29"/>
      <c r="E202" s="109"/>
      <c r="F202" s="109"/>
      <c r="G202" s="108"/>
      <c r="H202" s="225"/>
      <c r="I202" s="248"/>
      <c r="J202" s="248"/>
      <c r="K202" s="248"/>
      <c r="L202" s="26" t="s">
        <v>114</v>
      </c>
      <c r="M202" s="25" t="s">
        <v>104</v>
      </c>
      <c r="N202" s="26" t="s">
        <v>112</v>
      </c>
      <c r="O202" s="25"/>
      <c r="P202" s="26" t="s">
        <v>111</v>
      </c>
      <c r="Q202" s="25"/>
      <c r="R202" s="26" t="s">
        <v>110</v>
      </c>
      <c r="S202" s="25"/>
      <c r="T202" s="26" t="s">
        <v>109</v>
      </c>
      <c r="U202" s="25"/>
      <c r="V202" s="26" t="s">
        <v>108</v>
      </c>
      <c r="W202" s="25"/>
      <c r="X202" s="26" t="s">
        <v>107</v>
      </c>
      <c r="Y202" s="25"/>
      <c r="Z202" s="26" t="s">
        <v>106</v>
      </c>
      <c r="AA202" s="25"/>
      <c r="AB202" s="24"/>
      <c r="AC202" s="25"/>
      <c r="AD202" s="24"/>
      <c r="AE202" s="23"/>
      <c r="AF202" s="251"/>
      <c r="AG202" s="251"/>
      <c r="AH202" s="22"/>
      <c r="AI202" s="11"/>
      <c r="AJ202" s="265"/>
      <c r="AK202" s="267"/>
      <c r="AL202" s="263"/>
      <c r="AM202" s="265"/>
      <c r="AN202" s="267"/>
      <c r="AO202" s="263"/>
      <c r="AP202" s="265"/>
      <c r="AQ202" s="267"/>
      <c r="AR202" s="263"/>
      <c r="AS202" s="265"/>
      <c r="AT202" s="267"/>
      <c r="AU202" s="263"/>
      <c r="AV202" s="265"/>
      <c r="AW202" s="275"/>
      <c r="AX202" s="270"/>
      <c r="AY202" s="292"/>
      <c r="AZ202" s="228"/>
      <c r="BA202" s="228"/>
      <c r="BB202" s="295"/>
    </row>
    <row r="203" spans="2:62" ht="28.15" customHeight="1" thickBot="1" x14ac:dyDescent="0.25">
      <c r="B203" s="21"/>
      <c r="C203" s="245"/>
      <c r="D203" s="20"/>
      <c r="E203" s="117"/>
      <c r="F203" s="117"/>
      <c r="G203" s="116"/>
      <c r="H203" s="226"/>
      <c r="I203" s="249"/>
      <c r="J203" s="249"/>
      <c r="K203" s="249"/>
      <c r="L203" s="17" t="s">
        <v>105</v>
      </c>
      <c r="M203" s="15" t="s">
        <v>104</v>
      </c>
      <c r="N203" s="17" t="s">
        <v>103</v>
      </c>
      <c r="O203" s="15"/>
      <c r="P203" s="17" t="s">
        <v>102</v>
      </c>
      <c r="Q203" s="15"/>
      <c r="R203" s="17" t="s">
        <v>101</v>
      </c>
      <c r="S203" s="15"/>
      <c r="T203" s="17">
        <v>20</v>
      </c>
      <c r="U203" s="15"/>
      <c r="V203" s="17" t="s">
        <v>100</v>
      </c>
      <c r="W203" s="15"/>
      <c r="X203" s="17" t="s">
        <v>99</v>
      </c>
      <c r="Y203" s="15"/>
      <c r="Z203" s="17" t="s">
        <v>98</v>
      </c>
      <c r="AA203" s="15"/>
      <c r="AB203" s="16"/>
      <c r="AC203" s="15"/>
      <c r="AD203" s="14"/>
      <c r="AE203" s="13"/>
      <c r="AF203" s="252"/>
      <c r="AG203" s="252"/>
      <c r="AH203" s="12"/>
      <c r="AI203" s="11"/>
      <c r="AJ203" s="266"/>
      <c r="AK203" s="268"/>
      <c r="AL203" s="264"/>
      <c r="AM203" s="266"/>
      <c r="AN203" s="268"/>
      <c r="AO203" s="264"/>
      <c r="AP203" s="266"/>
      <c r="AQ203" s="268"/>
      <c r="AR203" s="264"/>
      <c r="AS203" s="266"/>
      <c r="AT203" s="268"/>
      <c r="AU203" s="264"/>
      <c r="AV203" s="266"/>
      <c r="AW203" s="276"/>
      <c r="AX203" s="271"/>
      <c r="AY203" s="293"/>
      <c r="AZ203" s="229"/>
      <c r="BA203" s="229"/>
      <c r="BB203" s="296"/>
    </row>
    <row r="204" spans="2:62" ht="85.9" customHeight="1" thickTop="1" thickBot="1" x14ac:dyDescent="0.35">
      <c r="B204" s="105" t="s">
        <v>174</v>
      </c>
      <c r="C204" s="95" t="s">
        <v>173</v>
      </c>
      <c r="D204" s="100" t="s">
        <v>172</v>
      </c>
      <c r="E204" s="104" t="s">
        <v>171</v>
      </c>
      <c r="F204" s="103"/>
      <c r="G204" s="102"/>
      <c r="H204" s="101" t="s">
        <v>170</v>
      </c>
      <c r="I204" s="100" t="s">
        <v>96</v>
      </c>
      <c r="J204" s="100" t="s">
        <v>169</v>
      </c>
      <c r="K204" s="100" t="s">
        <v>97</v>
      </c>
      <c r="L204" s="256" t="s">
        <v>168</v>
      </c>
      <c r="M204" s="262"/>
      <c r="N204" s="256" t="s">
        <v>167</v>
      </c>
      <c r="O204" s="262"/>
      <c r="P204" s="256" t="s">
        <v>167</v>
      </c>
      <c r="Q204" s="257"/>
      <c r="R204" s="256" t="s">
        <v>167</v>
      </c>
      <c r="S204" s="257"/>
      <c r="T204" s="256" t="s">
        <v>167</v>
      </c>
      <c r="U204" s="257"/>
      <c r="V204" s="256" t="s">
        <v>167</v>
      </c>
      <c r="W204" s="257"/>
      <c r="X204" s="256" t="s">
        <v>167</v>
      </c>
      <c r="Y204" s="257"/>
      <c r="Z204" s="256" t="s">
        <v>167</v>
      </c>
      <c r="AA204" s="257"/>
      <c r="AB204" s="261" t="s">
        <v>166</v>
      </c>
      <c r="AC204" s="257"/>
      <c r="AD204" s="101" t="s">
        <v>165</v>
      </c>
      <c r="AE204" s="101" t="s">
        <v>164</v>
      </c>
      <c r="AF204" s="100" t="s">
        <v>163</v>
      </c>
      <c r="AG204" s="100" t="s">
        <v>162</v>
      </c>
      <c r="AH204" s="99" t="s">
        <v>161</v>
      </c>
      <c r="AI204" s="98"/>
      <c r="AJ204" s="96" t="s">
        <v>160</v>
      </c>
      <c r="AK204" s="95" t="s">
        <v>159</v>
      </c>
      <c r="AL204" s="94" t="s">
        <v>158</v>
      </c>
      <c r="AM204" s="96" t="s">
        <v>157</v>
      </c>
      <c r="AN204" s="95" t="s">
        <v>156</v>
      </c>
      <c r="AO204" s="94" t="s">
        <v>155</v>
      </c>
      <c r="AP204" s="96" t="s">
        <v>154</v>
      </c>
      <c r="AQ204" s="95" t="s">
        <v>153</v>
      </c>
      <c r="AR204" s="97" t="s">
        <v>152</v>
      </c>
      <c r="AS204" s="96" t="s">
        <v>151</v>
      </c>
      <c r="AT204" s="95" t="s">
        <v>150</v>
      </c>
      <c r="AU204" s="94" t="s">
        <v>149</v>
      </c>
      <c r="AV204" s="96" t="s">
        <v>148</v>
      </c>
      <c r="AW204" s="95" t="s">
        <v>147</v>
      </c>
      <c r="AX204" s="94" t="s">
        <v>146</v>
      </c>
      <c r="AY204" s="93" t="s">
        <v>145</v>
      </c>
      <c r="AZ204" s="92" t="s">
        <v>144</v>
      </c>
      <c r="BA204" s="92" t="s">
        <v>143</v>
      </c>
      <c r="BB204" s="91" t="s">
        <v>142</v>
      </c>
    </row>
    <row r="205" spans="2:62" ht="48" thickBot="1" x14ac:dyDescent="0.3">
      <c r="B205" s="90" t="s">
        <v>240</v>
      </c>
      <c r="C205" s="89"/>
      <c r="D205" s="88">
        <v>166</v>
      </c>
      <c r="E205" s="258"/>
      <c r="F205" s="259"/>
      <c r="G205" s="260"/>
      <c r="H205" s="87" t="s">
        <v>140</v>
      </c>
      <c r="I205" s="86"/>
      <c r="J205" s="86"/>
      <c r="K205" s="85"/>
      <c r="L205" s="84"/>
      <c r="M205" s="81"/>
      <c r="N205" s="84"/>
      <c r="O205" s="81"/>
      <c r="P205" s="84"/>
      <c r="Q205" s="81"/>
      <c r="R205" s="84"/>
      <c r="S205" s="81"/>
      <c r="T205" s="84"/>
      <c r="U205" s="81"/>
      <c r="V205" s="84"/>
      <c r="W205" s="81"/>
      <c r="X205" s="84"/>
      <c r="Y205" s="81"/>
      <c r="Z205" s="84"/>
      <c r="AA205" s="83"/>
      <c r="AB205" s="82" t="s">
        <v>139</v>
      </c>
      <c r="AC205" s="81"/>
      <c r="AD205" s="81"/>
      <c r="AE205" s="81"/>
      <c r="AF205" s="80"/>
      <c r="AG205" s="80"/>
      <c r="AH205" s="60"/>
      <c r="AI205" s="79" t="s">
        <v>138</v>
      </c>
      <c r="AJ205" s="78">
        <f t="shared" ref="AJ205:BB205" si="26">SUM(AJ207:AJ218)</f>
        <v>14</v>
      </c>
      <c r="AK205" s="77">
        <f t="shared" si="26"/>
        <v>2</v>
      </c>
      <c r="AL205" s="76">
        <f t="shared" si="26"/>
        <v>0</v>
      </c>
      <c r="AM205" s="78">
        <f t="shared" si="26"/>
        <v>10</v>
      </c>
      <c r="AN205" s="77">
        <f t="shared" si="26"/>
        <v>2</v>
      </c>
      <c r="AO205" s="76">
        <f t="shared" si="26"/>
        <v>0</v>
      </c>
      <c r="AP205" s="78">
        <f t="shared" si="26"/>
        <v>0</v>
      </c>
      <c r="AQ205" s="77">
        <f t="shared" si="26"/>
        <v>0</v>
      </c>
      <c r="AR205" s="76">
        <f t="shared" si="26"/>
        <v>0</v>
      </c>
      <c r="AS205" s="78">
        <f t="shared" si="26"/>
        <v>0</v>
      </c>
      <c r="AT205" s="77">
        <f t="shared" si="26"/>
        <v>0</v>
      </c>
      <c r="AU205" s="76">
        <f t="shared" si="26"/>
        <v>0</v>
      </c>
      <c r="AV205" s="78">
        <f t="shared" si="26"/>
        <v>0</v>
      </c>
      <c r="AW205" s="77">
        <f t="shared" si="26"/>
        <v>0</v>
      </c>
      <c r="AX205" s="76">
        <f t="shared" si="26"/>
        <v>0</v>
      </c>
      <c r="AY205" s="75">
        <f t="shared" si="26"/>
        <v>0</v>
      </c>
      <c r="AZ205" s="74">
        <f t="shared" si="26"/>
        <v>0</v>
      </c>
      <c r="BA205" s="74">
        <f t="shared" si="26"/>
        <v>0</v>
      </c>
      <c r="BB205" s="73">
        <f t="shared" si="26"/>
        <v>0</v>
      </c>
      <c r="BC205" s="72" t="s">
        <v>137</v>
      </c>
      <c r="BF205" s="5">
        <f>SUM(AJ205:AL205)/$BG$5</f>
        <v>5.333333333333333</v>
      </c>
      <c r="BG205" s="5">
        <f>SUM(AM205:AO205,AY205)/$BG$5</f>
        <v>4</v>
      </c>
      <c r="BH205" s="5">
        <f>SUM(AP205:AR205,AZ205)/$BG$5</f>
        <v>0</v>
      </c>
      <c r="BI205" s="5">
        <f>SUM(AS205:AU205,BA205)/$BG$5</f>
        <v>0</v>
      </c>
      <c r="BJ205" s="5">
        <f>SUM(AV205:AX205,BB205)/$BG$5</f>
        <v>0</v>
      </c>
    </row>
    <row r="206" spans="2:62" ht="37.5" thickBot="1" x14ac:dyDescent="0.3">
      <c r="B206" s="71"/>
      <c r="C206" s="70"/>
      <c r="D206" s="69"/>
      <c r="E206" s="68"/>
      <c r="F206" s="68"/>
      <c r="G206" s="67"/>
      <c r="H206" s="66"/>
      <c r="I206" s="64"/>
      <c r="J206" s="64"/>
      <c r="K206" s="65"/>
      <c r="L206" s="64"/>
      <c r="M206" s="62"/>
      <c r="N206" s="64"/>
      <c r="O206" s="62"/>
      <c r="P206" s="64"/>
      <c r="Q206" s="62"/>
      <c r="R206" s="64"/>
      <c r="S206" s="62"/>
      <c r="T206" s="64"/>
      <c r="U206" s="62"/>
      <c r="V206" s="64"/>
      <c r="W206" s="62"/>
      <c r="X206" s="64"/>
      <c r="Y206" s="62"/>
      <c r="Z206" s="64"/>
      <c r="AA206" s="62"/>
      <c r="AB206" s="63"/>
      <c r="AC206" s="62"/>
      <c r="AD206" s="62"/>
      <c r="AE206" s="62"/>
      <c r="AF206" s="61"/>
      <c r="AG206" s="61"/>
      <c r="AH206" s="60"/>
      <c r="AI206" s="59" t="s">
        <v>136</v>
      </c>
      <c r="AJ206" s="58">
        <f t="shared" ref="AJ206:BB206" si="27">AJ205/3</f>
        <v>4.666666666666667</v>
      </c>
      <c r="AK206" s="57">
        <f t="shared" si="27"/>
        <v>0.66666666666666663</v>
      </c>
      <c r="AL206" s="56">
        <f t="shared" si="27"/>
        <v>0</v>
      </c>
      <c r="AM206" s="58">
        <f t="shared" si="27"/>
        <v>3.3333333333333335</v>
      </c>
      <c r="AN206" s="57">
        <f t="shared" si="27"/>
        <v>0.66666666666666663</v>
      </c>
      <c r="AO206" s="56">
        <f t="shared" si="27"/>
        <v>0</v>
      </c>
      <c r="AP206" s="58">
        <f t="shared" si="27"/>
        <v>0</v>
      </c>
      <c r="AQ206" s="57">
        <f t="shared" si="27"/>
        <v>0</v>
      </c>
      <c r="AR206" s="56">
        <f t="shared" si="27"/>
        <v>0</v>
      </c>
      <c r="AS206" s="58">
        <f t="shared" si="27"/>
        <v>0</v>
      </c>
      <c r="AT206" s="57">
        <f t="shared" si="27"/>
        <v>0</v>
      </c>
      <c r="AU206" s="56">
        <f t="shared" si="27"/>
        <v>0</v>
      </c>
      <c r="AV206" s="58">
        <f t="shared" si="27"/>
        <v>0</v>
      </c>
      <c r="AW206" s="57">
        <f t="shared" si="27"/>
        <v>0</v>
      </c>
      <c r="AX206" s="56">
        <f t="shared" si="27"/>
        <v>0</v>
      </c>
      <c r="AY206" s="55">
        <f t="shared" si="27"/>
        <v>0</v>
      </c>
      <c r="AZ206" s="54">
        <f t="shared" si="27"/>
        <v>0</v>
      </c>
      <c r="BA206" s="54">
        <f t="shared" si="27"/>
        <v>0</v>
      </c>
      <c r="BB206" s="53">
        <f t="shared" si="27"/>
        <v>0</v>
      </c>
      <c r="BC206" s="52" t="s">
        <v>135</v>
      </c>
    </row>
    <row r="207" spans="2:62" ht="28.15" customHeight="1" x14ac:dyDescent="0.2">
      <c r="B207" s="30"/>
      <c r="C207" s="242">
        <v>1</v>
      </c>
      <c r="D207" s="44"/>
      <c r="E207" s="113"/>
      <c r="F207" s="113"/>
      <c r="G207" s="112"/>
      <c r="H207" s="223" t="s">
        <v>134</v>
      </c>
      <c r="I207" s="246">
        <v>31</v>
      </c>
      <c r="J207" s="246">
        <v>12</v>
      </c>
      <c r="K207" s="246">
        <v>7</v>
      </c>
      <c r="L207" s="41" t="s">
        <v>133</v>
      </c>
      <c r="M207" s="40" t="s">
        <v>132</v>
      </c>
      <c r="N207" s="41" t="s">
        <v>131</v>
      </c>
      <c r="O207" s="40" t="s">
        <v>121</v>
      </c>
      <c r="P207" s="41" t="s">
        <v>130</v>
      </c>
      <c r="Q207" s="40"/>
      <c r="R207" s="41" t="s">
        <v>129</v>
      </c>
      <c r="S207" s="40"/>
      <c r="T207" s="41" t="s">
        <v>128</v>
      </c>
      <c r="U207" s="40"/>
      <c r="V207" s="41" t="s">
        <v>127</v>
      </c>
      <c r="W207" s="40"/>
      <c r="X207" s="41" t="s">
        <v>126</v>
      </c>
      <c r="Y207" s="40"/>
      <c r="Z207" s="41" t="s">
        <v>125</v>
      </c>
      <c r="AA207" s="40"/>
      <c r="AB207" s="39"/>
      <c r="AC207" s="40"/>
      <c r="AD207" s="39" t="s">
        <v>121</v>
      </c>
      <c r="AE207" s="38"/>
      <c r="AF207" s="250"/>
      <c r="AG207" s="250"/>
      <c r="AH207" s="37"/>
      <c r="AI207" s="11"/>
      <c r="AJ207" s="233">
        <f>SUMPRODUCT(LEN($M207:$S210)-LEN(SUBSTITUTE($M207:$S210,"A", "")))</f>
        <v>7</v>
      </c>
      <c r="AK207" s="239">
        <f>SUMPRODUCT(LEN($AD207:$AD210)-LEN(SUBSTITUTE($AD207:$AD210,"A", "")))</f>
        <v>1</v>
      </c>
      <c r="AL207" s="230">
        <f>SUMPRODUCT(LEN($AC207:$AC210)-LEN(SUBSTITUTE($AC207:$AC210,"A", "")))</f>
        <v>0</v>
      </c>
      <c r="AM207" s="233">
        <f>SUMPRODUCT(LEN($M207:$S210)-LEN(SUBSTITUTE($M207:$S210,"S", "")))</f>
        <v>1</v>
      </c>
      <c r="AN207" s="239">
        <f>SUMPRODUCT(LEN($AD207:$AD210)-LEN(SUBSTITUTE($AD207:$AD210,"S", "")))</f>
        <v>1</v>
      </c>
      <c r="AO207" s="230">
        <f>SUMPRODUCT(LEN($AC207:$AC210)-LEN(SUBSTITUTE($AC207:$AC210,"S", "")))</f>
        <v>0</v>
      </c>
      <c r="AP207" s="233">
        <f>SUMPRODUCT(LEN($M207:$S210)-LEN(SUBSTITUTE($M207:$S210,"F", "")))</f>
        <v>0</v>
      </c>
      <c r="AQ207" s="239">
        <f>SUMPRODUCT(LEN($AD207:$AD210)-LEN(SUBSTITUTE($AD207:$AD210,"F", "")))</f>
        <v>0</v>
      </c>
      <c r="AR207" s="230">
        <f>SUMPRODUCT(LEN($AC207:$AC210)-LEN(SUBSTITUTE($AC207:$AC210,"F", "")))</f>
        <v>0</v>
      </c>
      <c r="AS207" s="233">
        <f>SUMPRODUCT(LEN($M207:$S210)-LEN(SUBSTITUTE($M207:$S210,"G", "")))</f>
        <v>0</v>
      </c>
      <c r="AT207" s="239">
        <f>SUMPRODUCT(LEN($AD207:$AD210)-LEN(SUBSTITUTE($AD207:$AD210,"G", "")))</f>
        <v>0</v>
      </c>
      <c r="AU207" s="230">
        <f>SUMPRODUCT(LEN($AC207:$AC210)-LEN(SUBSTITUTE($AC207:$AC210,"G", "")))</f>
        <v>0</v>
      </c>
      <c r="AV207" s="233">
        <f>SUMPRODUCT(LEN($L207:$S210)-LEN(SUBSTITUTE($L207:$S210,"M", "")))</f>
        <v>0</v>
      </c>
      <c r="AW207" s="236">
        <f>SUMPRODUCT(LEN($AD207:$AD210)-LEN(SUBSTITUTE($AD207:$AD210,"M", "")))</f>
        <v>0</v>
      </c>
      <c r="AX207" s="230">
        <f>SUMPRODUCT(LEN($AC207:$AC210)-LEN(SUBSTITUTE($AC207:$AC210,"M", "")))</f>
        <v>0</v>
      </c>
      <c r="AY207" s="291">
        <f>SUMPRODUCT(LEN($AE207:$AE210)-LEN(SUBSTITUTE($AE207:$AE210,"S", "")))</f>
        <v>0</v>
      </c>
      <c r="AZ207" s="227">
        <f>SUMPRODUCT(LEN($AE207:$AE210)-LEN(SUBSTITUTE($AE207:$AE210,"F", "")))</f>
        <v>0</v>
      </c>
      <c r="BA207" s="227">
        <f>SUMPRODUCT(LEN($AE207:$AE210)-LEN(SUBSTITUTE($AE207:$AE210,"G", "")))</f>
        <v>0</v>
      </c>
      <c r="BB207" s="294">
        <f>SUMPRODUCT(LEN($AE207:$AE210)-LEN(SUBSTITUTE($AE207:$AE210,"M", "")))</f>
        <v>0</v>
      </c>
    </row>
    <row r="208" spans="2:62" ht="28.15" customHeight="1" thickBot="1" x14ac:dyDescent="0.25">
      <c r="B208" s="30"/>
      <c r="C208" s="243"/>
      <c r="D208" s="36"/>
      <c r="E208" s="111"/>
      <c r="F208" s="111"/>
      <c r="G208" s="110"/>
      <c r="H208" s="224"/>
      <c r="I208" s="247"/>
      <c r="J208" s="247"/>
      <c r="K208" s="247"/>
      <c r="L208" s="33" t="s">
        <v>123</v>
      </c>
      <c r="M208" s="32" t="s">
        <v>132</v>
      </c>
      <c r="N208" s="33" t="s">
        <v>122</v>
      </c>
      <c r="O208" s="32"/>
      <c r="P208" s="33" t="s">
        <v>120</v>
      </c>
      <c r="Q208" s="32"/>
      <c r="R208" s="33" t="s">
        <v>119</v>
      </c>
      <c r="S208" s="32"/>
      <c r="T208" s="33" t="s">
        <v>118</v>
      </c>
      <c r="U208" s="32"/>
      <c r="V208" s="33" t="s">
        <v>117</v>
      </c>
      <c r="W208" s="32"/>
      <c r="X208" s="33" t="s">
        <v>116</v>
      </c>
      <c r="Y208" s="32"/>
      <c r="Z208" s="33" t="s">
        <v>115</v>
      </c>
      <c r="AA208" s="32"/>
      <c r="AB208" s="31"/>
      <c r="AC208" s="32"/>
      <c r="AD208" s="31" t="s">
        <v>104</v>
      </c>
      <c r="AE208" s="23"/>
      <c r="AF208" s="251"/>
      <c r="AG208" s="251"/>
      <c r="AH208" s="22"/>
      <c r="AI208" s="11"/>
      <c r="AJ208" s="234"/>
      <c r="AK208" s="240"/>
      <c r="AL208" s="231"/>
      <c r="AM208" s="234"/>
      <c r="AN208" s="240"/>
      <c r="AO208" s="231"/>
      <c r="AP208" s="234"/>
      <c r="AQ208" s="240"/>
      <c r="AR208" s="231"/>
      <c r="AS208" s="234"/>
      <c r="AT208" s="240"/>
      <c r="AU208" s="231"/>
      <c r="AV208" s="234"/>
      <c r="AW208" s="237"/>
      <c r="AX208" s="231"/>
      <c r="AY208" s="292"/>
      <c r="AZ208" s="228"/>
      <c r="BA208" s="228"/>
      <c r="BB208" s="295"/>
    </row>
    <row r="209" spans="2:62" ht="28.15" customHeight="1" x14ac:dyDescent="0.2">
      <c r="B209" s="30"/>
      <c r="C209" s="244"/>
      <c r="D209" s="29"/>
      <c r="E209" s="109"/>
      <c r="F209" s="109"/>
      <c r="G209" s="108"/>
      <c r="H209" s="225">
        <v>166</v>
      </c>
      <c r="I209" s="248"/>
      <c r="J209" s="248"/>
      <c r="K209" s="248"/>
      <c r="L209" s="26" t="s">
        <v>114</v>
      </c>
      <c r="M209" s="25" t="s">
        <v>132</v>
      </c>
      <c r="N209" s="26" t="s">
        <v>112</v>
      </c>
      <c r="O209" s="25"/>
      <c r="P209" s="26" t="s">
        <v>111</v>
      </c>
      <c r="Q209" s="25"/>
      <c r="R209" s="26" t="s">
        <v>110</v>
      </c>
      <c r="S209" s="25"/>
      <c r="T209" s="26" t="s">
        <v>109</v>
      </c>
      <c r="U209" s="25"/>
      <c r="V209" s="26" t="s">
        <v>108</v>
      </c>
      <c r="W209" s="25"/>
      <c r="X209" s="26" t="s">
        <v>107</v>
      </c>
      <c r="Y209" s="25"/>
      <c r="Z209" s="26" t="s">
        <v>106</v>
      </c>
      <c r="AA209" s="25"/>
      <c r="AB209" s="24"/>
      <c r="AC209" s="25"/>
      <c r="AD209" s="24"/>
      <c r="AE209" s="23"/>
      <c r="AF209" s="251"/>
      <c r="AG209" s="251"/>
      <c r="AH209" s="22"/>
      <c r="AI209" s="11"/>
      <c r="AJ209" s="234"/>
      <c r="AK209" s="240"/>
      <c r="AL209" s="231"/>
      <c r="AM209" s="234"/>
      <c r="AN209" s="240"/>
      <c r="AO209" s="231"/>
      <c r="AP209" s="234"/>
      <c r="AQ209" s="240"/>
      <c r="AR209" s="231"/>
      <c r="AS209" s="234"/>
      <c r="AT209" s="240"/>
      <c r="AU209" s="231"/>
      <c r="AV209" s="234"/>
      <c r="AW209" s="237"/>
      <c r="AX209" s="231"/>
      <c r="AY209" s="292"/>
      <c r="AZ209" s="228"/>
      <c r="BA209" s="228"/>
      <c r="BB209" s="295"/>
    </row>
    <row r="210" spans="2:62" ht="28.15" customHeight="1" thickBot="1" x14ac:dyDescent="0.25">
      <c r="B210" s="30"/>
      <c r="C210" s="253"/>
      <c r="D210" s="51"/>
      <c r="E210" s="115"/>
      <c r="F210" s="115"/>
      <c r="G210" s="114"/>
      <c r="H210" s="226"/>
      <c r="I210" s="254"/>
      <c r="J210" s="254"/>
      <c r="K210" s="254"/>
      <c r="L210" s="48" t="s">
        <v>105</v>
      </c>
      <c r="M210" s="47" t="s">
        <v>104</v>
      </c>
      <c r="N210" s="48" t="s">
        <v>103</v>
      </c>
      <c r="O210" s="47"/>
      <c r="P210" s="48" t="s">
        <v>102</v>
      </c>
      <c r="Q210" s="47"/>
      <c r="R210" s="48" t="s">
        <v>101</v>
      </c>
      <c r="S210" s="47"/>
      <c r="T210" s="48">
        <v>20</v>
      </c>
      <c r="U210" s="47"/>
      <c r="V210" s="48" t="s">
        <v>100</v>
      </c>
      <c r="W210" s="47"/>
      <c r="X210" s="48" t="s">
        <v>99</v>
      </c>
      <c r="Y210" s="47"/>
      <c r="Z210" s="48" t="s">
        <v>98</v>
      </c>
      <c r="AA210" s="47"/>
      <c r="AB210" s="16"/>
      <c r="AC210" s="47"/>
      <c r="AD210" s="16"/>
      <c r="AE210" s="46"/>
      <c r="AF210" s="255"/>
      <c r="AG210" s="255"/>
      <c r="AH210" s="45"/>
      <c r="AI210" s="11"/>
      <c r="AJ210" s="235"/>
      <c r="AK210" s="241"/>
      <c r="AL210" s="232"/>
      <c r="AM210" s="235"/>
      <c r="AN210" s="241"/>
      <c r="AO210" s="232"/>
      <c r="AP210" s="235"/>
      <c r="AQ210" s="241"/>
      <c r="AR210" s="232"/>
      <c r="AS210" s="235"/>
      <c r="AT210" s="241"/>
      <c r="AU210" s="232"/>
      <c r="AV210" s="235"/>
      <c r="AW210" s="238"/>
      <c r="AX210" s="232"/>
      <c r="AY210" s="293"/>
      <c r="AZ210" s="229"/>
      <c r="BA210" s="229"/>
      <c r="BB210" s="296"/>
    </row>
    <row r="211" spans="2:62" ht="28.15" customHeight="1" x14ac:dyDescent="0.2">
      <c r="B211" s="30"/>
      <c r="C211" s="242">
        <v>2</v>
      </c>
      <c r="D211" s="44"/>
      <c r="E211" s="113"/>
      <c r="F211" s="113"/>
      <c r="G211" s="112"/>
      <c r="H211" s="223"/>
      <c r="I211" s="246">
        <v>29</v>
      </c>
      <c r="J211" s="246">
        <v>12</v>
      </c>
      <c r="K211" s="246">
        <v>8</v>
      </c>
      <c r="L211" s="41" t="s">
        <v>133</v>
      </c>
      <c r="M211" s="40" t="s">
        <v>121</v>
      </c>
      <c r="N211" s="41" t="s">
        <v>131</v>
      </c>
      <c r="O211" s="40"/>
      <c r="P211" s="41" t="s">
        <v>130</v>
      </c>
      <c r="Q211" s="40"/>
      <c r="R211" s="41" t="s">
        <v>129</v>
      </c>
      <c r="S211" s="40"/>
      <c r="T211" s="41" t="s">
        <v>128</v>
      </c>
      <c r="U211" s="40"/>
      <c r="V211" s="41" t="s">
        <v>127</v>
      </c>
      <c r="W211" s="40"/>
      <c r="X211" s="41" t="s">
        <v>126</v>
      </c>
      <c r="Y211" s="40"/>
      <c r="Z211" s="41" t="s">
        <v>125</v>
      </c>
      <c r="AA211" s="40"/>
      <c r="AB211" s="39"/>
      <c r="AC211" s="40"/>
      <c r="AD211" s="39"/>
      <c r="AE211" s="38"/>
      <c r="AF211" s="250"/>
      <c r="AG211" s="250"/>
      <c r="AH211" s="37"/>
      <c r="AI211" s="11"/>
      <c r="AJ211" s="233">
        <f>SUMPRODUCT(LEN($M211:$S214)-LEN(SUBSTITUTE($M211:$S214,"A", "")))</f>
        <v>3</v>
      </c>
      <c r="AK211" s="239">
        <f>SUMPRODUCT(LEN($AD211:$AD214)-LEN(SUBSTITUTE($AD211:$AD214,"A", "")))</f>
        <v>0</v>
      </c>
      <c r="AL211" s="230">
        <f>SUMPRODUCT(LEN($AC211:$AC214)-LEN(SUBSTITUTE($AC211:$AC214,"A", "")))</f>
        <v>0</v>
      </c>
      <c r="AM211" s="233">
        <f>SUMPRODUCT(LEN($M211:$S214)-LEN(SUBSTITUTE($M211:$S214,"S", "")))</f>
        <v>1</v>
      </c>
      <c r="AN211" s="239">
        <f>SUMPRODUCT(LEN($AD211:$AD214)-LEN(SUBSTITUTE($AD211:$AD214,"S", "")))</f>
        <v>0</v>
      </c>
      <c r="AO211" s="230">
        <f>SUMPRODUCT(LEN($AC211:$AC214)-LEN(SUBSTITUTE($AC211:$AC214,"S", "")))</f>
        <v>0</v>
      </c>
      <c r="AP211" s="233">
        <f>SUMPRODUCT(LEN($M211:$S214)-LEN(SUBSTITUTE($M211:$S214,"F", "")))</f>
        <v>0</v>
      </c>
      <c r="AQ211" s="239">
        <f>SUMPRODUCT(LEN($AD211:$AD214)-LEN(SUBSTITUTE($AD211:$AD214,"F", "")))</f>
        <v>0</v>
      </c>
      <c r="AR211" s="230">
        <f>SUMPRODUCT(LEN($AC211:$AC214)-LEN(SUBSTITUTE($AC211:$AC214,"F", "")))</f>
        <v>0</v>
      </c>
      <c r="AS211" s="233">
        <f>SUMPRODUCT(LEN($M211:$S214)-LEN(SUBSTITUTE($M211:$S214,"G", "")))</f>
        <v>0</v>
      </c>
      <c r="AT211" s="239">
        <f>SUMPRODUCT(LEN($AD211:$AD214)-LEN(SUBSTITUTE($AD211:$AD214,"G", "")))</f>
        <v>0</v>
      </c>
      <c r="AU211" s="230">
        <f>SUMPRODUCT(LEN($AC211:$AC214)-LEN(SUBSTITUTE($AC211:$AC214,"G", "")))</f>
        <v>0</v>
      </c>
      <c r="AV211" s="233">
        <f>SUMPRODUCT(LEN($L211:$S214)-LEN(SUBSTITUTE($L211:$S214,"M", "")))</f>
        <v>0</v>
      </c>
      <c r="AW211" s="236">
        <f>SUMPRODUCT(LEN($AD211:$AD214)-LEN(SUBSTITUTE($AD211:$AD214,"M", "")))</f>
        <v>0</v>
      </c>
      <c r="AX211" s="230">
        <f>SUMPRODUCT(LEN($AC211:$AC214)-LEN(SUBSTITUTE($AC211:$AC214,"M", "")))</f>
        <v>0</v>
      </c>
      <c r="AY211" s="291">
        <f>SUMPRODUCT(LEN($AE211:$AE214)-LEN(SUBSTITUTE($AE211:$AE214,"S", "")))</f>
        <v>0</v>
      </c>
      <c r="AZ211" s="227">
        <f>SUMPRODUCT(LEN($AE211:$AE214)-LEN(SUBSTITUTE($AE211:$AE214,"F", "")))</f>
        <v>0</v>
      </c>
      <c r="BA211" s="227">
        <f>SUMPRODUCT(LEN($AE211:$AE214)-LEN(SUBSTITUTE($AE211:$AE214,"G", "")))</f>
        <v>0</v>
      </c>
      <c r="BB211" s="294">
        <f>SUMPRODUCT(LEN($AE211:$AE214)-LEN(SUBSTITUTE($AE211:$AE214,"M", "")))</f>
        <v>0</v>
      </c>
    </row>
    <row r="212" spans="2:62" ht="28.15" customHeight="1" thickBot="1" x14ac:dyDescent="0.25">
      <c r="B212" s="30"/>
      <c r="C212" s="243"/>
      <c r="D212" s="36"/>
      <c r="E212" s="111"/>
      <c r="F212" s="111"/>
      <c r="G212" s="110"/>
      <c r="H212" s="224"/>
      <c r="I212" s="247"/>
      <c r="J212" s="247"/>
      <c r="K212" s="247"/>
      <c r="L212" s="33" t="s">
        <v>123</v>
      </c>
      <c r="M212" s="32" t="s">
        <v>104</v>
      </c>
      <c r="N212" s="33" t="s">
        <v>122</v>
      </c>
      <c r="O212" s="32"/>
      <c r="P212" s="33" t="s">
        <v>120</v>
      </c>
      <c r="Q212" s="32"/>
      <c r="R212" s="33" t="s">
        <v>119</v>
      </c>
      <c r="S212" s="32"/>
      <c r="T212" s="33" t="s">
        <v>118</v>
      </c>
      <c r="U212" s="32"/>
      <c r="V212" s="33" t="s">
        <v>117</v>
      </c>
      <c r="W212" s="32"/>
      <c r="X212" s="33" t="s">
        <v>116</v>
      </c>
      <c r="Y212" s="32"/>
      <c r="Z212" s="33" t="s">
        <v>115</v>
      </c>
      <c r="AA212" s="32"/>
      <c r="AB212" s="31"/>
      <c r="AC212" s="32"/>
      <c r="AD212" s="31"/>
      <c r="AE212" s="23"/>
      <c r="AF212" s="251"/>
      <c r="AG212" s="251"/>
      <c r="AH212" s="22"/>
      <c r="AI212" s="11"/>
      <c r="AJ212" s="234"/>
      <c r="AK212" s="240"/>
      <c r="AL212" s="231"/>
      <c r="AM212" s="234"/>
      <c r="AN212" s="240"/>
      <c r="AO212" s="231"/>
      <c r="AP212" s="234"/>
      <c r="AQ212" s="240"/>
      <c r="AR212" s="231"/>
      <c r="AS212" s="234"/>
      <c r="AT212" s="240"/>
      <c r="AU212" s="231"/>
      <c r="AV212" s="234"/>
      <c r="AW212" s="237"/>
      <c r="AX212" s="231"/>
      <c r="AY212" s="292"/>
      <c r="AZ212" s="228"/>
      <c r="BA212" s="228"/>
      <c r="BB212" s="295"/>
    </row>
    <row r="213" spans="2:62" ht="28.15" customHeight="1" x14ac:dyDescent="0.2">
      <c r="B213" s="30"/>
      <c r="C213" s="244"/>
      <c r="D213" s="29"/>
      <c r="E213" s="109"/>
      <c r="F213" s="109"/>
      <c r="G213" s="108"/>
      <c r="H213" s="225"/>
      <c r="I213" s="248"/>
      <c r="J213" s="248"/>
      <c r="K213" s="248"/>
      <c r="L213" s="26" t="s">
        <v>114</v>
      </c>
      <c r="M213" s="25" t="s">
        <v>104</v>
      </c>
      <c r="N213" s="26" t="s">
        <v>112</v>
      </c>
      <c r="O213" s="25"/>
      <c r="P213" s="26" t="s">
        <v>111</v>
      </c>
      <c r="Q213" s="25"/>
      <c r="R213" s="26" t="s">
        <v>110</v>
      </c>
      <c r="S213" s="25"/>
      <c r="T213" s="26" t="s">
        <v>109</v>
      </c>
      <c r="U213" s="25"/>
      <c r="V213" s="26" t="s">
        <v>108</v>
      </c>
      <c r="W213" s="25"/>
      <c r="X213" s="26" t="s">
        <v>107</v>
      </c>
      <c r="Y213" s="25"/>
      <c r="Z213" s="26" t="s">
        <v>106</v>
      </c>
      <c r="AA213" s="25"/>
      <c r="AB213" s="24"/>
      <c r="AC213" s="25"/>
      <c r="AD213" s="24"/>
      <c r="AE213" s="23"/>
      <c r="AF213" s="251"/>
      <c r="AG213" s="251"/>
      <c r="AH213" s="22"/>
      <c r="AI213" s="11"/>
      <c r="AJ213" s="234"/>
      <c r="AK213" s="240"/>
      <c r="AL213" s="231"/>
      <c r="AM213" s="234"/>
      <c r="AN213" s="240"/>
      <c r="AO213" s="231"/>
      <c r="AP213" s="234"/>
      <c r="AQ213" s="240"/>
      <c r="AR213" s="231"/>
      <c r="AS213" s="234"/>
      <c r="AT213" s="240"/>
      <c r="AU213" s="231"/>
      <c r="AV213" s="234"/>
      <c r="AW213" s="237"/>
      <c r="AX213" s="231"/>
      <c r="AY213" s="292"/>
      <c r="AZ213" s="228"/>
      <c r="BA213" s="228"/>
      <c r="BB213" s="295"/>
    </row>
    <row r="214" spans="2:62" ht="28.15" customHeight="1" thickBot="1" x14ac:dyDescent="0.25">
      <c r="B214" s="30"/>
      <c r="C214" s="253"/>
      <c r="D214" s="51"/>
      <c r="E214" s="115"/>
      <c r="F214" s="115"/>
      <c r="G214" s="114"/>
      <c r="H214" s="226"/>
      <c r="I214" s="254"/>
      <c r="J214" s="254"/>
      <c r="K214" s="254"/>
      <c r="L214" s="48" t="s">
        <v>105</v>
      </c>
      <c r="M214" s="47" t="s">
        <v>104</v>
      </c>
      <c r="N214" s="48" t="s">
        <v>103</v>
      </c>
      <c r="O214" s="47"/>
      <c r="P214" s="48" t="s">
        <v>102</v>
      </c>
      <c r="Q214" s="47"/>
      <c r="R214" s="48" t="s">
        <v>101</v>
      </c>
      <c r="S214" s="47"/>
      <c r="T214" s="48">
        <v>20</v>
      </c>
      <c r="U214" s="47"/>
      <c r="V214" s="48" t="s">
        <v>100</v>
      </c>
      <c r="W214" s="47"/>
      <c r="X214" s="48" t="s">
        <v>99</v>
      </c>
      <c r="Y214" s="47"/>
      <c r="Z214" s="48" t="s">
        <v>98</v>
      </c>
      <c r="AA214" s="47"/>
      <c r="AB214" s="16"/>
      <c r="AC214" s="47"/>
      <c r="AD214" s="16"/>
      <c r="AE214" s="46"/>
      <c r="AF214" s="255"/>
      <c r="AG214" s="255"/>
      <c r="AH214" s="45"/>
      <c r="AI214" s="11"/>
      <c r="AJ214" s="235"/>
      <c r="AK214" s="241"/>
      <c r="AL214" s="232"/>
      <c r="AM214" s="235"/>
      <c r="AN214" s="241"/>
      <c r="AO214" s="232"/>
      <c r="AP214" s="235"/>
      <c r="AQ214" s="241"/>
      <c r="AR214" s="232"/>
      <c r="AS214" s="235"/>
      <c r="AT214" s="241"/>
      <c r="AU214" s="232"/>
      <c r="AV214" s="235"/>
      <c r="AW214" s="238"/>
      <c r="AX214" s="232"/>
      <c r="AY214" s="293"/>
      <c r="AZ214" s="229"/>
      <c r="BA214" s="229"/>
      <c r="BB214" s="296"/>
    </row>
    <row r="215" spans="2:62" ht="28.15" customHeight="1" x14ac:dyDescent="0.2">
      <c r="B215" s="30"/>
      <c r="C215" s="242">
        <v>3</v>
      </c>
      <c r="D215" s="44"/>
      <c r="E215" s="113"/>
      <c r="F215" s="113"/>
      <c r="G215" s="112"/>
      <c r="H215" s="223"/>
      <c r="I215" s="246">
        <v>32</v>
      </c>
      <c r="J215" s="246">
        <v>13</v>
      </c>
      <c r="K215" s="246">
        <v>5</v>
      </c>
      <c r="L215" s="41" t="s">
        <v>133</v>
      </c>
      <c r="M215" s="40" t="s">
        <v>175</v>
      </c>
      <c r="N215" s="41" t="s">
        <v>131</v>
      </c>
      <c r="O215" s="40" t="s">
        <v>175</v>
      </c>
      <c r="P215" s="41" t="s">
        <v>130</v>
      </c>
      <c r="Q215" s="40"/>
      <c r="R215" s="41" t="s">
        <v>129</v>
      </c>
      <c r="S215" s="40"/>
      <c r="T215" s="41" t="s">
        <v>128</v>
      </c>
      <c r="U215" s="40"/>
      <c r="V215" s="41" t="s">
        <v>127</v>
      </c>
      <c r="W215" s="40"/>
      <c r="X215" s="41" t="s">
        <v>126</v>
      </c>
      <c r="Y215" s="40"/>
      <c r="Z215" s="41" t="s">
        <v>125</v>
      </c>
      <c r="AA215" s="40"/>
      <c r="AB215" s="39"/>
      <c r="AC215" s="40"/>
      <c r="AD215" s="39" t="s">
        <v>121</v>
      </c>
      <c r="AE215" s="38"/>
      <c r="AF215" s="250"/>
      <c r="AG215" s="250"/>
      <c r="AH215" s="37"/>
      <c r="AI215" s="11"/>
      <c r="AJ215" s="233">
        <f>SUMPRODUCT(LEN($M215:$S218)-LEN(SUBSTITUTE($M215:$S218,"A", "")))</f>
        <v>4</v>
      </c>
      <c r="AK215" s="239">
        <f>SUMPRODUCT(LEN($AD215:$AD218)-LEN(SUBSTITUTE($AD215:$AD218,"A", "")))</f>
        <v>1</v>
      </c>
      <c r="AL215" s="230">
        <f>SUMPRODUCT(LEN($AC215:$AC218)-LEN(SUBSTITUTE($AC215:$AC218,"A", "")))</f>
        <v>0</v>
      </c>
      <c r="AM215" s="233">
        <f>SUMPRODUCT(LEN($M215:$S218)-LEN(SUBSTITUTE($M215:$S218,"S", "")))</f>
        <v>8</v>
      </c>
      <c r="AN215" s="239">
        <f>SUMPRODUCT(LEN($AD215:$AD218)-LEN(SUBSTITUTE($AD215:$AD218,"S", "")))</f>
        <v>1</v>
      </c>
      <c r="AO215" s="230">
        <f>SUMPRODUCT(LEN($AC215:$AC218)-LEN(SUBSTITUTE($AC215:$AC218,"S", "")))</f>
        <v>0</v>
      </c>
      <c r="AP215" s="233">
        <f>SUMPRODUCT(LEN($M215:$S218)-LEN(SUBSTITUTE($M215:$S218,"F", "")))</f>
        <v>0</v>
      </c>
      <c r="AQ215" s="239">
        <f>SUMPRODUCT(LEN($AD215:$AD218)-LEN(SUBSTITUTE($AD215:$AD218,"F", "")))</f>
        <v>0</v>
      </c>
      <c r="AR215" s="230">
        <f>SUMPRODUCT(LEN($AC215:$AC218)-LEN(SUBSTITUTE($AC215:$AC218,"F", "")))</f>
        <v>0</v>
      </c>
      <c r="AS215" s="233">
        <f>SUMPRODUCT(LEN($M215:$S218)-LEN(SUBSTITUTE($M215:$S218,"G", "")))</f>
        <v>0</v>
      </c>
      <c r="AT215" s="239">
        <f>SUMPRODUCT(LEN($AD215:$AD218)-LEN(SUBSTITUTE($AD215:$AD218,"G", "")))</f>
        <v>0</v>
      </c>
      <c r="AU215" s="230">
        <f>SUMPRODUCT(LEN($AC215:$AC218)-LEN(SUBSTITUTE($AC215:$AC218,"G", "")))</f>
        <v>0</v>
      </c>
      <c r="AV215" s="233">
        <f>SUMPRODUCT(LEN($L215:$S218)-LEN(SUBSTITUTE($L215:$S218,"M", "")))</f>
        <v>0</v>
      </c>
      <c r="AW215" s="236">
        <f>SUMPRODUCT(LEN($AD215:$AD218)-LEN(SUBSTITUTE($AD215:$AD218,"M", "")))</f>
        <v>0</v>
      </c>
      <c r="AX215" s="230">
        <f>SUMPRODUCT(LEN($AC215:$AC218)-LEN(SUBSTITUTE($AC215:$AC218,"M", "")))</f>
        <v>0</v>
      </c>
      <c r="AY215" s="291">
        <f>SUMPRODUCT(LEN($AE215:$AE218)-LEN(SUBSTITUTE($AE215:$AE218,"S", "")))</f>
        <v>0</v>
      </c>
      <c r="AZ215" s="227">
        <f>SUMPRODUCT(LEN($AE215:$AE218)-LEN(SUBSTITUTE($AE215:$AE218,"F", "")))</f>
        <v>0</v>
      </c>
      <c r="BA215" s="227">
        <f>SUMPRODUCT(LEN($AE215:$AE218)-LEN(SUBSTITUTE($AE215:$AE218,"G", "")))</f>
        <v>0</v>
      </c>
      <c r="BB215" s="294">
        <f>SUMPRODUCT(LEN($AE215:$AE218)-LEN(SUBSTITUTE($AE215:$AE218,"M", "")))</f>
        <v>0</v>
      </c>
    </row>
    <row r="216" spans="2:62" ht="28.15" customHeight="1" thickBot="1" x14ac:dyDescent="0.25">
      <c r="B216" s="30"/>
      <c r="C216" s="243"/>
      <c r="D216" s="36"/>
      <c r="E216" s="111"/>
      <c r="F216" s="111"/>
      <c r="G216" s="110"/>
      <c r="H216" s="224"/>
      <c r="I216" s="247"/>
      <c r="J216" s="247"/>
      <c r="K216" s="247"/>
      <c r="L216" s="33" t="s">
        <v>123</v>
      </c>
      <c r="M216" s="32" t="s">
        <v>175</v>
      </c>
      <c r="N216" s="33" t="s">
        <v>122</v>
      </c>
      <c r="O216" s="32" t="s">
        <v>121</v>
      </c>
      <c r="P216" s="33" t="s">
        <v>120</v>
      </c>
      <c r="Q216" s="32"/>
      <c r="R216" s="33" t="s">
        <v>119</v>
      </c>
      <c r="S216" s="32"/>
      <c r="T216" s="33" t="s">
        <v>118</v>
      </c>
      <c r="U216" s="32"/>
      <c r="V216" s="33" t="s">
        <v>117</v>
      </c>
      <c r="W216" s="32"/>
      <c r="X216" s="33" t="s">
        <v>116</v>
      </c>
      <c r="Y216" s="32"/>
      <c r="Z216" s="33" t="s">
        <v>115</v>
      </c>
      <c r="AA216" s="32"/>
      <c r="AB216" s="31"/>
      <c r="AC216" s="32"/>
      <c r="AD216" s="31" t="s">
        <v>104</v>
      </c>
      <c r="AE216" s="23"/>
      <c r="AF216" s="251"/>
      <c r="AG216" s="251"/>
      <c r="AH216" s="22"/>
      <c r="AI216" s="11"/>
      <c r="AJ216" s="234"/>
      <c r="AK216" s="240"/>
      <c r="AL216" s="231"/>
      <c r="AM216" s="234"/>
      <c r="AN216" s="240"/>
      <c r="AO216" s="231"/>
      <c r="AP216" s="234"/>
      <c r="AQ216" s="240"/>
      <c r="AR216" s="231"/>
      <c r="AS216" s="234"/>
      <c r="AT216" s="240"/>
      <c r="AU216" s="231"/>
      <c r="AV216" s="234"/>
      <c r="AW216" s="237"/>
      <c r="AX216" s="231"/>
      <c r="AY216" s="292"/>
      <c r="AZ216" s="228"/>
      <c r="BA216" s="228"/>
      <c r="BB216" s="295"/>
    </row>
    <row r="217" spans="2:62" ht="28.15" customHeight="1" x14ac:dyDescent="0.2">
      <c r="B217" s="30"/>
      <c r="C217" s="244"/>
      <c r="D217" s="29"/>
      <c r="E217" s="109"/>
      <c r="F217" s="109"/>
      <c r="G217" s="108"/>
      <c r="H217" s="225"/>
      <c r="I217" s="248"/>
      <c r="J217" s="248"/>
      <c r="K217" s="248"/>
      <c r="L217" s="26" t="s">
        <v>114</v>
      </c>
      <c r="M217" s="25" t="s">
        <v>113</v>
      </c>
      <c r="N217" s="26" t="s">
        <v>112</v>
      </c>
      <c r="O217" s="25" t="s">
        <v>121</v>
      </c>
      <c r="P217" s="26" t="s">
        <v>111</v>
      </c>
      <c r="Q217" s="25"/>
      <c r="R217" s="26" t="s">
        <v>110</v>
      </c>
      <c r="S217" s="25"/>
      <c r="T217" s="26" t="s">
        <v>109</v>
      </c>
      <c r="U217" s="25"/>
      <c r="V217" s="26" t="s">
        <v>108</v>
      </c>
      <c r="W217" s="25"/>
      <c r="X217" s="26" t="s">
        <v>107</v>
      </c>
      <c r="Y217" s="25"/>
      <c r="Z217" s="26" t="s">
        <v>106</v>
      </c>
      <c r="AA217" s="25"/>
      <c r="AB217" s="24"/>
      <c r="AC217" s="25"/>
      <c r="AD217" s="24"/>
      <c r="AE217" s="23"/>
      <c r="AF217" s="251"/>
      <c r="AG217" s="251"/>
      <c r="AH217" s="22"/>
      <c r="AI217" s="11"/>
      <c r="AJ217" s="234"/>
      <c r="AK217" s="240"/>
      <c r="AL217" s="231"/>
      <c r="AM217" s="234"/>
      <c r="AN217" s="240"/>
      <c r="AO217" s="231"/>
      <c r="AP217" s="234"/>
      <c r="AQ217" s="240"/>
      <c r="AR217" s="231"/>
      <c r="AS217" s="234"/>
      <c r="AT217" s="240"/>
      <c r="AU217" s="231"/>
      <c r="AV217" s="234"/>
      <c r="AW217" s="237"/>
      <c r="AX217" s="231"/>
      <c r="AY217" s="292"/>
      <c r="AZ217" s="228"/>
      <c r="BA217" s="228"/>
      <c r="BB217" s="295"/>
    </row>
    <row r="218" spans="2:62" ht="28.15" customHeight="1" thickBot="1" x14ac:dyDescent="0.25">
      <c r="B218" s="21"/>
      <c r="C218" s="245"/>
      <c r="D218" s="20"/>
      <c r="E218" s="19"/>
      <c r="F218" s="19"/>
      <c r="G218" s="18"/>
      <c r="H218" s="226"/>
      <c r="I218" s="249"/>
      <c r="J218" s="249"/>
      <c r="K218" s="249"/>
      <c r="L218" s="17" t="s">
        <v>105</v>
      </c>
      <c r="M218" s="15" t="s">
        <v>121</v>
      </c>
      <c r="N218" s="17" t="s">
        <v>103</v>
      </c>
      <c r="O218" s="15" t="s">
        <v>104</v>
      </c>
      <c r="P218" s="17" t="s">
        <v>102</v>
      </c>
      <c r="Q218" s="15"/>
      <c r="R218" s="17" t="s">
        <v>101</v>
      </c>
      <c r="S218" s="15"/>
      <c r="T218" s="17">
        <v>20</v>
      </c>
      <c r="U218" s="15"/>
      <c r="V218" s="17" t="s">
        <v>100</v>
      </c>
      <c r="W218" s="15"/>
      <c r="X218" s="17" t="s">
        <v>99</v>
      </c>
      <c r="Y218" s="15"/>
      <c r="Z218" s="17" t="s">
        <v>98</v>
      </c>
      <c r="AA218" s="15"/>
      <c r="AB218" s="16"/>
      <c r="AC218" s="15"/>
      <c r="AD218" s="14"/>
      <c r="AE218" s="13"/>
      <c r="AF218" s="252"/>
      <c r="AG218" s="252"/>
      <c r="AH218" s="12"/>
      <c r="AI218" s="11"/>
      <c r="AJ218" s="235"/>
      <c r="AK218" s="241"/>
      <c r="AL218" s="232"/>
      <c r="AM218" s="235"/>
      <c r="AN218" s="241"/>
      <c r="AO218" s="232"/>
      <c r="AP218" s="235"/>
      <c r="AQ218" s="241"/>
      <c r="AR218" s="232"/>
      <c r="AS218" s="235"/>
      <c r="AT218" s="241"/>
      <c r="AU218" s="232"/>
      <c r="AV218" s="235"/>
      <c r="AW218" s="238"/>
      <c r="AX218" s="232"/>
      <c r="AY218" s="293"/>
      <c r="AZ218" s="229"/>
      <c r="BA218" s="229"/>
      <c r="BB218" s="296"/>
    </row>
    <row r="219" spans="2:62" ht="85.9" customHeight="1" thickTop="1" thickBot="1" x14ac:dyDescent="0.35">
      <c r="B219" s="105" t="s">
        <v>174</v>
      </c>
      <c r="C219" s="95" t="s">
        <v>173</v>
      </c>
      <c r="D219" s="100" t="s">
        <v>172</v>
      </c>
      <c r="E219" s="104" t="s">
        <v>171</v>
      </c>
      <c r="F219" s="103"/>
      <c r="G219" s="102"/>
      <c r="H219" s="101" t="s">
        <v>170</v>
      </c>
      <c r="I219" s="100" t="s">
        <v>96</v>
      </c>
      <c r="J219" s="100" t="s">
        <v>169</v>
      </c>
      <c r="K219" s="100" t="s">
        <v>97</v>
      </c>
      <c r="L219" s="256" t="s">
        <v>168</v>
      </c>
      <c r="M219" s="262"/>
      <c r="N219" s="256" t="s">
        <v>167</v>
      </c>
      <c r="O219" s="262"/>
      <c r="P219" s="256" t="s">
        <v>167</v>
      </c>
      <c r="Q219" s="257"/>
      <c r="R219" s="256" t="s">
        <v>167</v>
      </c>
      <c r="S219" s="257"/>
      <c r="T219" s="256" t="s">
        <v>167</v>
      </c>
      <c r="U219" s="257"/>
      <c r="V219" s="256" t="s">
        <v>167</v>
      </c>
      <c r="W219" s="257"/>
      <c r="X219" s="256" t="s">
        <v>167</v>
      </c>
      <c r="Y219" s="257"/>
      <c r="Z219" s="256" t="s">
        <v>167</v>
      </c>
      <c r="AA219" s="257"/>
      <c r="AB219" s="261" t="s">
        <v>166</v>
      </c>
      <c r="AC219" s="257"/>
      <c r="AD219" s="101" t="s">
        <v>165</v>
      </c>
      <c r="AE219" s="101" t="s">
        <v>164</v>
      </c>
      <c r="AF219" s="100" t="s">
        <v>163</v>
      </c>
      <c r="AG219" s="100" t="s">
        <v>162</v>
      </c>
      <c r="AH219" s="99" t="s">
        <v>161</v>
      </c>
      <c r="AI219" s="98"/>
      <c r="AJ219" s="96" t="s">
        <v>160</v>
      </c>
      <c r="AK219" s="95" t="s">
        <v>159</v>
      </c>
      <c r="AL219" s="94" t="s">
        <v>158</v>
      </c>
      <c r="AM219" s="96" t="s">
        <v>157</v>
      </c>
      <c r="AN219" s="95" t="s">
        <v>156</v>
      </c>
      <c r="AO219" s="94" t="s">
        <v>155</v>
      </c>
      <c r="AP219" s="96" t="s">
        <v>154</v>
      </c>
      <c r="AQ219" s="95" t="s">
        <v>153</v>
      </c>
      <c r="AR219" s="97" t="s">
        <v>152</v>
      </c>
      <c r="AS219" s="96" t="s">
        <v>151</v>
      </c>
      <c r="AT219" s="95" t="s">
        <v>150</v>
      </c>
      <c r="AU219" s="94" t="s">
        <v>149</v>
      </c>
      <c r="AV219" s="96" t="s">
        <v>148</v>
      </c>
      <c r="AW219" s="95" t="s">
        <v>147</v>
      </c>
      <c r="AX219" s="94" t="s">
        <v>146</v>
      </c>
      <c r="AY219" s="93" t="s">
        <v>145</v>
      </c>
      <c r="AZ219" s="92" t="s">
        <v>144</v>
      </c>
      <c r="BA219" s="92" t="s">
        <v>143</v>
      </c>
      <c r="BB219" s="91" t="s">
        <v>142</v>
      </c>
    </row>
    <row r="220" spans="2:62" ht="48" thickBot="1" x14ac:dyDescent="0.3">
      <c r="B220" s="90" t="s">
        <v>239</v>
      </c>
      <c r="C220" s="89"/>
      <c r="D220" s="88"/>
      <c r="E220" s="258"/>
      <c r="F220" s="259"/>
      <c r="G220" s="260"/>
      <c r="H220" s="87" t="s">
        <v>140</v>
      </c>
      <c r="I220" s="86"/>
      <c r="J220" s="86"/>
      <c r="K220" s="85"/>
      <c r="L220" s="84"/>
      <c r="M220" s="81"/>
      <c r="N220" s="84"/>
      <c r="O220" s="81"/>
      <c r="P220" s="84"/>
      <c r="Q220" s="81"/>
      <c r="R220" s="84"/>
      <c r="S220" s="81"/>
      <c r="T220" s="84"/>
      <c r="U220" s="81"/>
      <c r="V220" s="84"/>
      <c r="W220" s="81"/>
      <c r="X220" s="84"/>
      <c r="Y220" s="81"/>
      <c r="Z220" s="84"/>
      <c r="AA220" s="83"/>
      <c r="AB220" s="82" t="s">
        <v>139</v>
      </c>
      <c r="AC220" s="81"/>
      <c r="AD220" s="81"/>
      <c r="AE220" s="81"/>
      <c r="AF220" s="80"/>
      <c r="AG220" s="80"/>
      <c r="AH220" s="60"/>
      <c r="AI220" s="79" t="s">
        <v>138</v>
      </c>
      <c r="AJ220" s="78">
        <f t="shared" ref="AJ220:BB220" si="28">SUM(AJ222:AJ233)</f>
        <v>13</v>
      </c>
      <c r="AK220" s="77">
        <f t="shared" si="28"/>
        <v>1</v>
      </c>
      <c r="AL220" s="76">
        <f t="shared" si="28"/>
        <v>0</v>
      </c>
      <c r="AM220" s="78">
        <f t="shared" si="28"/>
        <v>22</v>
      </c>
      <c r="AN220" s="77">
        <f t="shared" si="28"/>
        <v>1</v>
      </c>
      <c r="AO220" s="76">
        <f t="shared" si="28"/>
        <v>0</v>
      </c>
      <c r="AP220" s="78">
        <f t="shared" si="28"/>
        <v>0</v>
      </c>
      <c r="AQ220" s="77">
        <f t="shared" si="28"/>
        <v>0</v>
      </c>
      <c r="AR220" s="76">
        <f t="shared" si="28"/>
        <v>0</v>
      </c>
      <c r="AS220" s="78">
        <f t="shared" si="28"/>
        <v>0</v>
      </c>
      <c r="AT220" s="77">
        <f t="shared" si="28"/>
        <v>0</v>
      </c>
      <c r="AU220" s="76">
        <f t="shared" si="28"/>
        <v>0</v>
      </c>
      <c r="AV220" s="78">
        <f t="shared" si="28"/>
        <v>0</v>
      </c>
      <c r="AW220" s="77">
        <f t="shared" si="28"/>
        <v>0</v>
      </c>
      <c r="AX220" s="76">
        <f t="shared" si="28"/>
        <v>0</v>
      </c>
      <c r="AY220" s="75">
        <f t="shared" si="28"/>
        <v>0</v>
      </c>
      <c r="AZ220" s="74">
        <f t="shared" si="28"/>
        <v>0</v>
      </c>
      <c r="BA220" s="74">
        <f t="shared" si="28"/>
        <v>0</v>
      </c>
      <c r="BB220" s="73">
        <f t="shared" si="28"/>
        <v>0</v>
      </c>
      <c r="BC220" s="72" t="s">
        <v>137</v>
      </c>
      <c r="BF220" s="5">
        <f>SUM(AJ220:AL220)/$BG$5</f>
        <v>4.666666666666667</v>
      </c>
      <c r="BG220" s="5">
        <f>SUM(AM220:AO220,AY220)/$BG$5</f>
        <v>7.666666666666667</v>
      </c>
      <c r="BH220" s="5">
        <f>SUM(AP220:AR220,AZ220)/$BG$5</f>
        <v>0</v>
      </c>
      <c r="BI220" s="5">
        <f>SUM(AS220:AU220,BA220)/$BG$5</f>
        <v>0</v>
      </c>
      <c r="BJ220" s="5">
        <f>SUM(AV220:AX220,BB220)/$BG$5</f>
        <v>0</v>
      </c>
    </row>
    <row r="221" spans="2:62" ht="37.5" thickBot="1" x14ac:dyDescent="0.3">
      <c r="B221" s="71"/>
      <c r="C221" s="70"/>
      <c r="D221" s="69"/>
      <c r="E221" s="68"/>
      <c r="F221" s="68"/>
      <c r="G221" s="67"/>
      <c r="H221" s="66"/>
      <c r="I221" s="64"/>
      <c r="J221" s="64"/>
      <c r="K221" s="65"/>
      <c r="L221" s="64"/>
      <c r="M221" s="62"/>
      <c r="N221" s="64"/>
      <c r="O221" s="62"/>
      <c r="P221" s="64"/>
      <c r="Q221" s="62"/>
      <c r="R221" s="64"/>
      <c r="S221" s="62"/>
      <c r="T221" s="64"/>
      <c r="U221" s="62"/>
      <c r="V221" s="64"/>
      <c r="W221" s="62"/>
      <c r="X221" s="64"/>
      <c r="Y221" s="62"/>
      <c r="Z221" s="64"/>
      <c r="AA221" s="62"/>
      <c r="AB221" s="63"/>
      <c r="AC221" s="62"/>
      <c r="AD221" s="62"/>
      <c r="AE221" s="62"/>
      <c r="AF221" s="61"/>
      <c r="AG221" s="61"/>
      <c r="AH221" s="60"/>
      <c r="AI221" s="59" t="s">
        <v>136</v>
      </c>
      <c r="AJ221" s="58">
        <f t="shared" ref="AJ221:BB221" si="29">AJ220/3</f>
        <v>4.333333333333333</v>
      </c>
      <c r="AK221" s="57">
        <f t="shared" si="29"/>
        <v>0.33333333333333331</v>
      </c>
      <c r="AL221" s="56">
        <f t="shared" si="29"/>
        <v>0</v>
      </c>
      <c r="AM221" s="58">
        <f t="shared" si="29"/>
        <v>7.333333333333333</v>
      </c>
      <c r="AN221" s="57">
        <f t="shared" si="29"/>
        <v>0.33333333333333331</v>
      </c>
      <c r="AO221" s="56">
        <f t="shared" si="29"/>
        <v>0</v>
      </c>
      <c r="AP221" s="58">
        <f t="shared" si="29"/>
        <v>0</v>
      </c>
      <c r="AQ221" s="57">
        <f t="shared" si="29"/>
        <v>0</v>
      </c>
      <c r="AR221" s="56">
        <f t="shared" si="29"/>
        <v>0</v>
      </c>
      <c r="AS221" s="58">
        <f t="shared" si="29"/>
        <v>0</v>
      </c>
      <c r="AT221" s="57">
        <f t="shared" si="29"/>
        <v>0</v>
      </c>
      <c r="AU221" s="56">
        <f t="shared" si="29"/>
        <v>0</v>
      </c>
      <c r="AV221" s="58">
        <f t="shared" si="29"/>
        <v>0</v>
      </c>
      <c r="AW221" s="57">
        <f t="shared" si="29"/>
        <v>0</v>
      </c>
      <c r="AX221" s="56">
        <f t="shared" si="29"/>
        <v>0</v>
      </c>
      <c r="AY221" s="55">
        <f t="shared" si="29"/>
        <v>0</v>
      </c>
      <c r="AZ221" s="54">
        <f t="shared" si="29"/>
        <v>0</v>
      </c>
      <c r="BA221" s="54">
        <f t="shared" si="29"/>
        <v>0</v>
      </c>
      <c r="BB221" s="53">
        <f t="shared" si="29"/>
        <v>0</v>
      </c>
      <c r="BC221" s="52" t="s">
        <v>135</v>
      </c>
    </row>
    <row r="222" spans="2:62" ht="28.15" customHeight="1" x14ac:dyDescent="0.2">
      <c r="B222" s="30"/>
      <c r="C222" s="242">
        <v>1</v>
      </c>
      <c r="D222" s="44"/>
      <c r="E222" s="43"/>
      <c r="F222" s="43"/>
      <c r="G222" s="42"/>
      <c r="H222" s="223" t="s">
        <v>183</v>
      </c>
      <c r="I222" s="246">
        <v>30</v>
      </c>
      <c r="J222" s="246">
        <v>14</v>
      </c>
      <c r="K222" s="246">
        <v>8</v>
      </c>
      <c r="L222" s="41" t="s">
        <v>133</v>
      </c>
      <c r="M222" s="40" t="s">
        <v>132</v>
      </c>
      <c r="N222" s="41" t="s">
        <v>131</v>
      </c>
      <c r="O222" s="40" t="s">
        <v>121</v>
      </c>
      <c r="P222" s="41" t="s">
        <v>130</v>
      </c>
      <c r="Q222" s="40"/>
      <c r="R222" s="41" t="s">
        <v>129</v>
      </c>
      <c r="S222" s="40"/>
      <c r="T222" s="41" t="s">
        <v>128</v>
      </c>
      <c r="U222" s="40"/>
      <c r="V222" s="41" t="s">
        <v>127</v>
      </c>
      <c r="W222" s="40"/>
      <c r="X222" s="41" t="s">
        <v>126</v>
      </c>
      <c r="Y222" s="40"/>
      <c r="Z222" s="41" t="s">
        <v>125</v>
      </c>
      <c r="AA222" s="40"/>
      <c r="AB222" s="39"/>
      <c r="AC222" s="40"/>
      <c r="AD222" s="39"/>
      <c r="AE222" s="38"/>
      <c r="AF222" s="250"/>
      <c r="AG222" s="250"/>
      <c r="AH222" s="37"/>
      <c r="AI222" s="11"/>
      <c r="AJ222" s="233">
        <f>SUMPRODUCT(LEN($M222:$S225)-LEN(SUBSTITUTE($M222:$S225,"A", "")))</f>
        <v>4</v>
      </c>
      <c r="AK222" s="239">
        <f>SUMPRODUCT(LEN($AD222:$AD225)-LEN(SUBSTITUTE($AD222:$AD225,"A", "")))</f>
        <v>0</v>
      </c>
      <c r="AL222" s="230">
        <f>SUMPRODUCT(LEN($AC222:$AC225)-LEN(SUBSTITUTE($AC222:$AC225,"A", "")))</f>
        <v>0</v>
      </c>
      <c r="AM222" s="233">
        <f>SUMPRODUCT(LEN($M222:$S225)-LEN(SUBSTITUTE($M222:$S225,"S", "")))</f>
        <v>5</v>
      </c>
      <c r="AN222" s="239">
        <f>SUMPRODUCT(LEN($AD222:$AD225)-LEN(SUBSTITUTE($AD222:$AD225,"S", "")))</f>
        <v>0</v>
      </c>
      <c r="AO222" s="230">
        <f>SUMPRODUCT(LEN($AC222:$AC225)-LEN(SUBSTITUTE($AC222:$AC225,"S", "")))</f>
        <v>0</v>
      </c>
      <c r="AP222" s="233">
        <f>SUMPRODUCT(LEN($M222:$S225)-LEN(SUBSTITUTE($M222:$S225,"F", "")))</f>
        <v>0</v>
      </c>
      <c r="AQ222" s="239">
        <f>SUMPRODUCT(LEN($AD222:$AD225)-LEN(SUBSTITUTE($AD222:$AD225,"F", "")))</f>
        <v>0</v>
      </c>
      <c r="AR222" s="230">
        <f>SUMPRODUCT(LEN($AC222:$AC225)-LEN(SUBSTITUTE($AC222:$AC225,"F", "")))</f>
        <v>0</v>
      </c>
      <c r="AS222" s="233">
        <f>SUMPRODUCT(LEN($M222:$S225)-LEN(SUBSTITUTE($M222:$S225,"G", "")))</f>
        <v>0</v>
      </c>
      <c r="AT222" s="239">
        <f>SUMPRODUCT(LEN($AD222:$AD225)-LEN(SUBSTITUTE($AD222:$AD225,"G", "")))</f>
        <v>0</v>
      </c>
      <c r="AU222" s="230">
        <f>SUMPRODUCT(LEN($AC222:$AC225)-LEN(SUBSTITUTE($AC222:$AC225,"G", "")))</f>
        <v>0</v>
      </c>
      <c r="AV222" s="233">
        <f>SUMPRODUCT(LEN($L222:$S225)-LEN(SUBSTITUTE($L222:$S225,"M", "")))</f>
        <v>0</v>
      </c>
      <c r="AW222" s="236">
        <f>SUMPRODUCT(LEN($AD222:$AD225)-LEN(SUBSTITUTE($AD222:$AD225,"M", "")))</f>
        <v>0</v>
      </c>
      <c r="AX222" s="230">
        <f>SUMPRODUCT(LEN($AC222:$AC225)-LEN(SUBSTITUTE($AC222:$AC225,"M", "")))</f>
        <v>0</v>
      </c>
      <c r="AY222" s="291">
        <f>SUMPRODUCT(LEN($AE222:$AE225)-LEN(SUBSTITUTE($AE222:$AE225,"S", "")))</f>
        <v>0</v>
      </c>
      <c r="AZ222" s="227">
        <f>SUMPRODUCT(LEN($AE222:$AE225)-LEN(SUBSTITUTE($AE222:$AE225,"F", "")))</f>
        <v>0</v>
      </c>
      <c r="BA222" s="227">
        <f>SUMPRODUCT(LEN($AE222:$AE225)-LEN(SUBSTITUTE($AE222:$AE225,"G", "")))</f>
        <v>0</v>
      </c>
      <c r="BB222" s="294">
        <f>SUMPRODUCT(LEN($AE222:$AE225)-LEN(SUBSTITUTE($AE222:$AE225,"M", "")))</f>
        <v>0</v>
      </c>
    </row>
    <row r="223" spans="2:62" ht="28.15" customHeight="1" thickBot="1" x14ac:dyDescent="0.25">
      <c r="B223" s="30"/>
      <c r="C223" s="243"/>
      <c r="D223" s="36"/>
      <c r="E223" s="35"/>
      <c r="F223" s="35"/>
      <c r="G223" s="34"/>
      <c r="H223" s="224"/>
      <c r="I223" s="247"/>
      <c r="J223" s="247"/>
      <c r="K223" s="247"/>
      <c r="L223" s="33" t="s">
        <v>123</v>
      </c>
      <c r="M223" s="32" t="s">
        <v>175</v>
      </c>
      <c r="N223" s="33" t="s">
        <v>122</v>
      </c>
      <c r="O223" s="32" t="s">
        <v>121</v>
      </c>
      <c r="P223" s="33" t="s">
        <v>120</v>
      </c>
      <c r="Q223" s="32"/>
      <c r="R223" s="33" t="s">
        <v>119</v>
      </c>
      <c r="S223" s="32"/>
      <c r="T223" s="33" t="s">
        <v>118</v>
      </c>
      <c r="U223" s="32"/>
      <c r="V223" s="33" t="s">
        <v>117</v>
      </c>
      <c r="W223" s="32"/>
      <c r="X223" s="33" t="s">
        <v>116</v>
      </c>
      <c r="Y223" s="32"/>
      <c r="Z223" s="33" t="s">
        <v>115</v>
      </c>
      <c r="AA223" s="32"/>
      <c r="AB223" s="31"/>
      <c r="AC223" s="32"/>
      <c r="AD223" s="31"/>
      <c r="AE223" s="23"/>
      <c r="AF223" s="251"/>
      <c r="AG223" s="251"/>
      <c r="AH223" s="22"/>
      <c r="AI223" s="11"/>
      <c r="AJ223" s="234"/>
      <c r="AK223" s="240"/>
      <c r="AL223" s="231"/>
      <c r="AM223" s="234"/>
      <c r="AN223" s="240"/>
      <c r="AO223" s="231"/>
      <c r="AP223" s="234"/>
      <c r="AQ223" s="240"/>
      <c r="AR223" s="231"/>
      <c r="AS223" s="234"/>
      <c r="AT223" s="240"/>
      <c r="AU223" s="231"/>
      <c r="AV223" s="234"/>
      <c r="AW223" s="237"/>
      <c r="AX223" s="231"/>
      <c r="AY223" s="292"/>
      <c r="AZ223" s="228"/>
      <c r="BA223" s="228"/>
      <c r="BB223" s="295"/>
    </row>
    <row r="224" spans="2:62" ht="28.15" customHeight="1" x14ac:dyDescent="0.2">
      <c r="B224" s="30"/>
      <c r="C224" s="244"/>
      <c r="D224" s="29"/>
      <c r="E224" s="28"/>
      <c r="F224" s="28"/>
      <c r="G224" s="27"/>
      <c r="H224" s="225"/>
      <c r="I224" s="248"/>
      <c r="J224" s="248"/>
      <c r="K224" s="248"/>
      <c r="L224" s="26" t="s">
        <v>114</v>
      </c>
      <c r="M224" s="25" t="s">
        <v>175</v>
      </c>
      <c r="N224" s="26" t="s">
        <v>112</v>
      </c>
      <c r="O224" s="25"/>
      <c r="P224" s="26" t="s">
        <v>111</v>
      </c>
      <c r="Q224" s="25"/>
      <c r="R224" s="26" t="s">
        <v>110</v>
      </c>
      <c r="S224" s="25"/>
      <c r="T224" s="26" t="s">
        <v>109</v>
      </c>
      <c r="U224" s="25"/>
      <c r="V224" s="26" t="s">
        <v>108</v>
      </c>
      <c r="W224" s="25"/>
      <c r="X224" s="26" t="s">
        <v>107</v>
      </c>
      <c r="Y224" s="25"/>
      <c r="Z224" s="26" t="s">
        <v>106</v>
      </c>
      <c r="AA224" s="25"/>
      <c r="AB224" s="24"/>
      <c r="AC224" s="25"/>
      <c r="AD224" s="24"/>
      <c r="AE224" s="23"/>
      <c r="AF224" s="251"/>
      <c r="AG224" s="251"/>
      <c r="AH224" s="22"/>
      <c r="AI224" s="11"/>
      <c r="AJ224" s="234"/>
      <c r="AK224" s="240"/>
      <c r="AL224" s="231"/>
      <c r="AM224" s="234"/>
      <c r="AN224" s="240"/>
      <c r="AO224" s="231"/>
      <c r="AP224" s="234"/>
      <c r="AQ224" s="240"/>
      <c r="AR224" s="231"/>
      <c r="AS224" s="234"/>
      <c r="AT224" s="240"/>
      <c r="AU224" s="231"/>
      <c r="AV224" s="234"/>
      <c r="AW224" s="237"/>
      <c r="AX224" s="231"/>
      <c r="AY224" s="292"/>
      <c r="AZ224" s="228"/>
      <c r="BA224" s="228"/>
      <c r="BB224" s="295"/>
    </row>
    <row r="225" spans="2:62" ht="28.15" customHeight="1" thickBot="1" x14ac:dyDescent="0.25">
      <c r="B225" s="30"/>
      <c r="C225" s="253"/>
      <c r="D225" s="51"/>
      <c r="E225" s="50"/>
      <c r="F225" s="50"/>
      <c r="G225" s="49"/>
      <c r="H225" s="226"/>
      <c r="I225" s="254"/>
      <c r="J225" s="254"/>
      <c r="K225" s="254"/>
      <c r="L225" s="48" t="s">
        <v>105</v>
      </c>
      <c r="M225" s="47" t="s">
        <v>121</v>
      </c>
      <c r="N225" s="48" t="s">
        <v>103</v>
      </c>
      <c r="O225" s="47"/>
      <c r="P225" s="48" t="s">
        <v>102</v>
      </c>
      <c r="Q225" s="47"/>
      <c r="R225" s="48" t="s">
        <v>101</v>
      </c>
      <c r="S225" s="47"/>
      <c r="T225" s="48">
        <v>20</v>
      </c>
      <c r="U225" s="47"/>
      <c r="V225" s="48" t="s">
        <v>100</v>
      </c>
      <c r="W225" s="47"/>
      <c r="X225" s="48" t="s">
        <v>99</v>
      </c>
      <c r="Y225" s="47"/>
      <c r="Z225" s="48" t="s">
        <v>98</v>
      </c>
      <c r="AA225" s="47"/>
      <c r="AB225" s="16"/>
      <c r="AC225" s="47"/>
      <c r="AD225" s="16"/>
      <c r="AE225" s="46"/>
      <c r="AF225" s="255"/>
      <c r="AG225" s="255"/>
      <c r="AH225" s="45"/>
      <c r="AI225" s="11"/>
      <c r="AJ225" s="235"/>
      <c r="AK225" s="241"/>
      <c r="AL225" s="232"/>
      <c r="AM225" s="235"/>
      <c r="AN225" s="241"/>
      <c r="AO225" s="232"/>
      <c r="AP225" s="235"/>
      <c r="AQ225" s="241"/>
      <c r="AR225" s="232"/>
      <c r="AS225" s="235"/>
      <c r="AT225" s="241"/>
      <c r="AU225" s="232"/>
      <c r="AV225" s="235"/>
      <c r="AW225" s="238"/>
      <c r="AX225" s="232"/>
      <c r="AY225" s="293"/>
      <c r="AZ225" s="229"/>
      <c r="BA225" s="229"/>
      <c r="BB225" s="296"/>
    </row>
    <row r="226" spans="2:62" ht="28.15" customHeight="1" x14ac:dyDescent="0.2">
      <c r="B226" s="30"/>
      <c r="C226" s="242">
        <v>2</v>
      </c>
      <c r="D226" s="44"/>
      <c r="E226" s="43"/>
      <c r="F226" s="43"/>
      <c r="G226" s="42"/>
      <c r="H226" s="223"/>
      <c r="I226" s="246">
        <v>29</v>
      </c>
      <c r="J226" s="246">
        <v>14</v>
      </c>
      <c r="K226" s="246">
        <v>4</v>
      </c>
      <c r="L226" s="41" t="s">
        <v>133</v>
      </c>
      <c r="M226" s="40" t="s">
        <v>195</v>
      </c>
      <c r="N226" s="41" t="s">
        <v>131</v>
      </c>
      <c r="O226" s="40" t="s">
        <v>175</v>
      </c>
      <c r="P226" s="41" t="s">
        <v>130</v>
      </c>
      <c r="Q226" s="40"/>
      <c r="R226" s="41" t="s">
        <v>129</v>
      </c>
      <c r="S226" s="40"/>
      <c r="T226" s="41" t="s">
        <v>128</v>
      </c>
      <c r="U226" s="40"/>
      <c r="V226" s="41" t="s">
        <v>127</v>
      </c>
      <c r="W226" s="40"/>
      <c r="X226" s="41" t="s">
        <v>126</v>
      </c>
      <c r="Y226" s="40"/>
      <c r="Z226" s="41" t="s">
        <v>125</v>
      </c>
      <c r="AA226" s="40"/>
      <c r="AB226" s="39"/>
      <c r="AC226" s="40"/>
      <c r="AD226" s="39" t="s">
        <v>104</v>
      </c>
      <c r="AE226" s="38"/>
      <c r="AF226" s="250"/>
      <c r="AG226" s="250"/>
      <c r="AH226" s="37"/>
      <c r="AI226" s="11"/>
      <c r="AJ226" s="233">
        <f>SUMPRODUCT(LEN($M226:$S229)-LEN(SUBSTITUTE($M226:$S229,"A", "")))</f>
        <v>3</v>
      </c>
      <c r="AK226" s="239">
        <f>SUMPRODUCT(LEN($AD226:$AD229)-LEN(SUBSTITUTE($AD226:$AD229,"A", "")))</f>
        <v>1</v>
      </c>
      <c r="AL226" s="230">
        <f>SUMPRODUCT(LEN($AC226:$AC229)-LEN(SUBSTITUTE($AC226:$AC229,"A", "")))</f>
        <v>0</v>
      </c>
      <c r="AM226" s="233">
        <f>SUMPRODUCT(LEN($M226:$S229)-LEN(SUBSTITUTE($M226:$S229,"S", "")))</f>
        <v>12</v>
      </c>
      <c r="AN226" s="239">
        <f>SUMPRODUCT(LEN($AD226:$AD229)-LEN(SUBSTITUTE($AD226:$AD229,"S", "")))</f>
        <v>0</v>
      </c>
      <c r="AO226" s="230">
        <f>SUMPRODUCT(LEN($AC226:$AC229)-LEN(SUBSTITUTE($AC226:$AC229,"S", "")))</f>
        <v>0</v>
      </c>
      <c r="AP226" s="233">
        <f>SUMPRODUCT(LEN($M226:$S229)-LEN(SUBSTITUTE($M226:$S229,"F", "")))</f>
        <v>0</v>
      </c>
      <c r="AQ226" s="239">
        <f>SUMPRODUCT(LEN($AD226:$AD229)-LEN(SUBSTITUTE($AD226:$AD229,"F", "")))</f>
        <v>0</v>
      </c>
      <c r="AR226" s="230">
        <f>SUMPRODUCT(LEN($AC226:$AC229)-LEN(SUBSTITUTE($AC226:$AC229,"F", "")))</f>
        <v>0</v>
      </c>
      <c r="AS226" s="233">
        <f>SUMPRODUCT(LEN($M226:$S229)-LEN(SUBSTITUTE($M226:$S229,"G", "")))</f>
        <v>0</v>
      </c>
      <c r="AT226" s="239">
        <f>SUMPRODUCT(LEN($AD226:$AD229)-LEN(SUBSTITUTE($AD226:$AD229,"G", "")))</f>
        <v>0</v>
      </c>
      <c r="AU226" s="230">
        <f>SUMPRODUCT(LEN($AC226:$AC229)-LEN(SUBSTITUTE($AC226:$AC229,"G", "")))</f>
        <v>0</v>
      </c>
      <c r="AV226" s="233">
        <f>SUMPRODUCT(LEN($L226:$S229)-LEN(SUBSTITUTE($L226:$S229,"M", "")))</f>
        <v>0</v>
      </c>
      <c r="AW226" s="236">
        <f>SUMPRODUCT(LEN($AD226:$AD229)-LEN(SUBSTITUTE($AD226:$AD229,"M", "")))</f>
        <v>0</v>
      </c>
      <c r="AX226" s="230">
        <f>SUMPRODUCT(LEN($AC226:$AC229)-LEN(SUBSTITUTE($AC226:$AC229,"M", "")))</f>
        <v>0</v>
      </c>
      <c r="AY226" s="291">
        <f>SUMPRODUCT(LEN($AE226:$AE229)-LEN(SUBSTITUTE($AE226:$AE229,"S", "")))</f>
        <v>0</v>
      </c>
      <c r="AZ226" s="227">
        <f>SUMPRODUCT(LEN($AE226:$AE229)-LEN(SUBSTITUTE($AE226:$AE229,"F", "")))</f>
        <v>0</v>
      </c>
      <c r="BA226" s="227">
        <f>SUMPRODUCT(LEN($AE226:$AE229)-LEN(SUBSTITUTE($AE226:$AE229,"G", "")))</f>
        <v>0</v>
      </c>
      <c r="BB226" s="294">
        <f>SUMPRODUCT(LEN($AE226:$AE229)-LEN(SUBSTITUTE($AE226:$AE229,"M", "")))</f>
        <v>0</v>
      </c>
    </row>
    <row r="227" spans="2:62" ht="28.15" customHeight="1" thickBot="1" x14ac:dyDescent="0.25">
      <c r="B227" s="30"/>
      <c r="C227" s="243"/>
      <c r="D227" s="36"/>
      <c r="E227" s="35"/>
      <c r="F227" s="35"/>
      <c r="G227" s="34"/>
      <c r="H227" s="224"/>
      <c r="I227" s="247"/>
      <c r="J227" s="247"/>
      <c r="K227" s="247"/>
      <c r="L227" s="33" t="s">
        <v>123</v>
      </c>
      <c r="M227" s="32" t="s">
        <v>195</v>
      </c>
      <c r="N227" s="33" t="s">
        <v>122</v>
      </c>
      <c r="O227" s="32" t="s">
        <v>121</v>
      </c>
      <c r="P227" s="33" t="s">
        <v>120</v>
      </c>
      <c r="Q227" s="32"/>
      <c r="R227" s="33" t="s">
        <v>119</v>
      </c>
      <c r="S227" s="32"/>
      <c r="T227" s="33" t="s">
        <v>118</v>
      </c>
      <c r="U227" s="32"/>
      <c r="V227" s="33" t="s">
        <v>117</v>
      </c>
      <c r="W227" s="32"/>
      <c r="X227" s="33" t="s">
        <v>116</v>
      </c>
      <c r="Y227" s="32"/>
      <c r="Z227" s="33" t="s">
        <v>115</v>
      </c>
      <c r="AA227" s="32"/>
      <c r="AB227" s="31"/>
      <c r="AC227" s="32"/>
      <c r="AD227" s="31"/>
      <c r="AE227" s="23"/>
      <c r="AF227" s="251"/>
      <c r="AG227" s="251"/>
      <c r="AH227" s="22"/>
      <c r="AI227" s="11"/>
      <c r="AJ227" s="234"/>
      <c r="AK227" s="240"/>
      <c r="AL227" s="231"/>
      <c r="AM227" s="234"/>
      <c r="AN227" s="240"/>
      <c r="AO227" s="231"/>
      <c r="AP227" s="234"/>
      <c r="AQ227" s="240"/>
      <c r="AR227" s="231"/>
      <c r="AS227" s="234"/>
      <c r="AT227" s="240"/>
      <c r="AU227" s="231"/>
      <c r="AV227" s="234"/>
      <c r="AW227" s="237"/>
      <c r="AX227" s="231"/>
      <c r="AY227" s="292"/>
      <c r="AZ227" s="228"/>
      <c r="BA227" s="228"/>
      <c r="BB227" s="295"/>
    </row>
    <row r="228" spans="2:62" ht="28.15" customHeight="1" x14ac:dyDescent="0.2">
      <c r="B228" s="30"/>
      <c r="C228" s="244"/>
      <c r="D228" s="29"/>
      <c r="E228" s="28"/>
      <c r="F228" s="28"/>
      <c r="G228" s="27"/>
      <c r="H228" s="225"/>
      <c r="I228" s="248"/>
      <c r="J228" s="248"/>
      <c r="K228" s="248"/>
      <c r="L228" s="26" t="s">
        <v>114</v>
      </c>
      <c r="M228" s="25" t="s">
        <v>175</v>
      </c>
      <c r="N228" s="26" t="s">
        <v>112</v>
      </c>
      <c r="O228" s="25" t="s">
        <v>121</v>
      </c>
      <c r="P228" s="26" t="s">
        <v>111</v>
      </c>
      <c r="Q228" s="25"/>
      <c r="R228" s="26" t="s">
        <v>110</v>
      </c>
      <c r="S228" s="25"/>
      <c r="T228" s="26" t="s">
        <v>109</v>
      </c>
      <c r="U228" s="25"/>
      <c r="V228" s="26" t="s">
        <v>108</v>
      </c>
      <c r="W228" s="25"/>
      <c r="X228" s="26" t="s">
        <v>107</v>
      </c>
      <c r="Y228" s="25"/>
      <c r="Z228" s="26" t="s">
        <v>106</v>
      </c>
      <c r="AA228" s="25"/>
      <c r="AB228" s="24"/>
      <c r="AC228" s="25"/>
      <c r="AD228" s="24"/>
      <c r="AE228" s="23"/>
      <c r="AF228" s="251"/>
      <c r="AG228" s="251"/>
      <c r="AH228" s="22"/>
      <c r="AI228" s="11"/>
      <c r="AJ228" s="234"/>
      <c r="AK228" s="240"/>
      <c r="AL228" s="231"/>
      <c r="AM228" s="234"/>
      <c r="AN228" s="240"/>
      <c r="AO228" s="231"/>
      <c r="AP228" s="234"/>
      <c r="AQ228" s="240"/>
      <c r="AR228" s="231"/>
      <c r="AS228" s="234"/>
      <c r="AT228" s="240"/>
      <c r="AU228" s="231"/>
      <c r="AV228" s="234"/>
      <c r="AW228" s="237"/>
      <c r="AX228" s="231"/>
      <c r="AY228" s="292"/>
      <c r="AZ228" s="228"/>
      <c r="BA228" s="228"/>
      <c r="BB228" s="295"/>
    </row>
    <row r="229" spans="2:62" ht="28.15" customHeight="1" thickBot="1" x14ac:dyDescent="0.25">
      <c r="B229" s="30"/>
      <c r="C229" s="253"/>
      <c r="D229" s="51"/>
      <c r="E229" s="50"/>
      <c r="F229" s="50"/>
      <c r="G229" s="49"/>
      <c r="H229" s="226"/>
      <c r="I229" s="254"/>
      <c r="J229" s="254"/>
      <c r="K229" s="254"/>
      <c r="L229" s="48" t="s">
        <v>105</v>
      </c>
      <c r="M229" s="47" t="s">
        <v>175</v>
      </c>
      <c r="N229" s="48" t="s">
        <v>103</v>
      </c>
      <c r="O229" s="47" t="s">
        <v>121</v>
      </c>
      <c r="P229" s="48" t="s">
        <v>102</v>
      </c>
      <c r="Q229" s="47"/>
      <c r="R229" s="48" t="s">
        <v>101</v>
      </c>
      <c r="S229" s="47"/>
      <c r="T229" s="48">
        <v>20</v>
      </c>
      <c r="U229" s="47"/>
      <c r="V229" s="48" t="s">
        <v>100</v>
      </c>
      <c r="W229" s="47"/>
      <c r="X229" s="48" t="s">
        <v>99</v>
      </c>
      <c r="Y229" s="47"/>
      <c r="Z229" s="48" t="s">
        <v>98</v>
      </c>
      <c r="AA229" s="47"/>
      <c r="AB229" s="16"/>
      <c r="AC229" s="47"/>
      <c r="AD229" s="16"/>
      <c r="AE229" s="46"/>
      <c r="AF229" s="255"/>
      <c r="AG229" s="255"/>
      <c r="AH229" s="45"/>
      <c r="AI229" s="11"/>
      <c r="AJ229" s="235"/>
      <c r="AK229" s="241"/>
      <c r="AL229" s="232"/>
      <c r="AM229" s="235"/>
      <c r="AN229" s="241"/>
      <c r="AO229" s="232"/>
      <c r="AP229" s="235"/>
      <c r="AQ229" s="241"/>
      <c r="AR229" s="232"/>
      <c r="AS229" s="235"/>
      <c r="AT229" s="241"/>
      <c r="AU229" s="232"/>
      <c r="AV229" s="235"/>
      <c r="AW229" s="238"/>
      <c r="AX229" s="232"/>
      <c r="AY229" s="293"/>
      <c r="AZ229" s="229"/>
      <c r="BA229" s="229"/>
      <c r="BB229" s="296"/>
    </row>
    <row r="230" spans="2:62" ht="28.15" customHeight="1" x14ac:dyDescent="0.2">
      <c r="B230" s="30"/>
      <c r="C230" s="242">
        <v>3</v>
      </c>
      <c r="D230" s="44"/>
      <c r="E230" s="43"/>
      <c r="F230" s="43"/>
      <c r="G230" s="42"/>
      <c r="H230" s="223"/>
      <c r="I230" s="246">
        <v>29</v>
      </c>
      <c r="J230" s="246">
        <v>15</v>
      </c>
      <c r="K230" s="246">
        <v>7</v>
      </c>
      <c r="L230" s="41" t="s">
        <v>133</v>
      </c>
      <c r="M230" s="40" t="s">
        <v>104</v>
      </c>
      <c r="N230" s="41" t="s">
        <v>131</v>
      </c>
      <c r="O230" s="40" t="s">
        <v>132</v>
      </c>
      <c r="P230" s="41" t="s">
        <v>130</v>
      </c>
      <c r="Q230" s="40"/>
      <c r="R230" s="41" t="s">
        <v>129</v>
      </c>
      <c r="S230" s="40"/>
      <c r="T230" s="41" t="s">
        <v>128</v>
      </c>
      <c r="U230" s="40"/>
      <c r="V230" s="41" t="s">
        <v>127</v>
      </c>
      <c r="W230" s="40"/>
      <c r="X230" s="41" t="s">
        <v>126</v>
      </c>
      <c r="Y230" s="40"/>
      <c r="Z230" s="41" t="s">
        <v>125</v>
      </c>
      <c r="AA230" s="40"/>
      <c r="AB230" s="39"/>
      <c r="AC230" s="40"/>
      <c r="AD230" s="39" t="s">
        <v>121</v>
      </c>
      <c r="AE230" s="38"/>
      <c r="AF230" s="250"/>
      <c r="AG230" s="250"/>
      <c r="AH230" s="37"/>
      <c r="AI230" s="11"/>
      <c r="AJ230" s="233">
        <f>SUMPRODUCT(LEN($M230:$S233)-LEN(SUBSTITUTE($M230:$S233,"A", "")))</f>
        <v>6</v>
      </c>
      <c r="AK230" s="239">
        <f>SUMPRODUCT(LEN($AD230:$AD233)-LEN(SUBSTITUTE($AD230:$AD233,"A", "")))</f>
        <v>0</v>
      </c>
      <c r="AL230" s="230">
        <f>SUMPRODUCT(LEN($AC230:$AC233)-LEN(SUBSTITUTE($AC230:$AC233,"A", "")))</f>
        <v>0</v>
      </c>
      <c r="AM230" s="233">
        <f>SUMPRODUCT(LEN($M230:$S233)-LEN(SUBSTITUTE($M230:$S233,"S", "")))</f>
        <v>5</v>
      </c>
      <c r="AN230" s="239">
        <f>SUMPRODUCT(LEN($AD230:$AD233)-LEN(SUBSTITUTE($AD230:$AD233,"S", "")))</f>
        <v>1</v>
      </c>
      <c r="AO230" s="230">
        <f>SUMPRODUCT(LEN($AC230:$AC233)-LEN(SUBSTITUTE($AC230:$AC233,"S", "")))</f>
        <v>0</v>
      </c>
      <c r="AP230" s="233">
        <f>SUMPRODUCT(LEN($M230:$S233)-LEN(SUBSTITUTE($M230:$S233,"F", "")))</f>
        <v>0</v>
      </c>
      <c r="AQ230" s="239">
        <f>SUMPRODUCT(LEN($AD230:$AD233)-LEN(SUBSTITUTE($AD230:$AD233,"F", "")))</f>
        <v>0</v>
      </c>
      <c r="AR230" s="230">
        <f>SUMPRODUCT(LEN($AC230:$AC233)-LEN(SUBSTITUTE($AC230:$AC233,"F", "")))</f>
        <v>0</v>
      </c>
      <c r="AS230" s="233">
        <f>SUMPRODUCT(LEN($M230:$S233)-LEN(SUBSTITUTE($M230:$S233,"G", "")))</f>
        <v>0</v>
      </c>
      <c r="AT230" s="239">
        <f>SUMPRODUCT(LEN($AD230:$AD233)-LEN(SUBSTITUTE($AD230:$AD233,"G", "")))</f>
        <v>0</v>
      </c>
      <c r="AU230" s="230">
        <f>SUMPRODUCT(LEN($AC230:$AC233)-LEN(SUBSTITUTE($AC230:$AC233,"G", "")))</f>
        <v>0</v>
      </c>
      <c r="AV230" s="233">
        <f>SUMPRODUCT(LEN($L230:$S233)-LEN(SUBSTITUTE($L230:$S233,"M", "")))</f>
        <v>0</v>
      </c>
      <c r="AW230" s="236">
        <f>SUMPRODUCT(LEN($AD230:$AD233)-LEN(SUBSTITUTE($AD230:$AD233,"M", "")))</f>
        <v>0</v>
      </c>
      <c r="AX230" s="230">
        <f>SUMPRODUCT(LEN($AC230:$AC233)-LEN(SUBSTITUTE($AC230:$AC233,"M", "")))</f>
        <v>0</v>
      </c>
      <c r="AY230" s="291">
        <f>SUMPRODUCT(LEN($AE230:$AE233)-LEN(SUBSTITUTE($AE230:$AE233,"S", "")))</f>
        <v>0</v>
      </c>
      <c r="AZ230" s="227">
        <f>SUMPRODUCT(LEN($AE230:$AE233)-LEN(SUBSTITUTE($AE230:$AE233,"F", "")))</f>
        <v>0</v>
      </c>
      <c r="BA230" s="227">
        <f>SUMPRODUCT(LEN($AE230:$AE233)-LEN(SUBSTITUTE($AE230:$AE233,"G", "")))</f>
        <v>0</v>
      </c>
      <c r="BB230" s="294">
        <f>SUMPRODUCT(LEN($AE230:$AE233)-LEN(SUBSTITUTE($AE230:$AE233,"M", "")))</f>
        <v>0</v>
      </c>
    </row>
    <row r="231" spans="2:62" ht="28.15" customHeight="1" thickBot="1" x14ac:dyDescent="0.25">
      <c r="B231" s="30"/>
      <c r="C231" s="243"/>
      <c r="D231" s="36"/>
      <c r="E231" s="35"/>
      <c r="F231" s="35"/>
      <c r="G231" s="34"/>
      <c r="H231" s="224"/>
      <c r="I231" s="247"/>
      <c r="J231" s="247"/>
      <c r="K231" s="247"/>
      <c r="L231" s="33" t="s">
        <v>123</v>
      </c>
      <c r="M231" s="32" t="s">
        <v>175</v>
      </c>
      <c r="N231" s="33" t="s">
        <v>122</v>
      </c>
      <c r="O231" s="32" t="s">
        <v>121</v>
      </c>
      <c r="P231" s="33" t="s">
        <v>120</v>
      </c>
      <c r="Q231" s="32"/>
      <c r="R231" s="33" t="s">
        <v>119</v>
      </c>
      <c r="S231" s="32"/>
      <c r="T231" s="33" t="s">
        <v>118</v>
      </c>
      <c r="U231" s="32"/>
      <c r="V231" s="33" t="s">
        <v>117</v>
      </c>
      <c r="W231" s="32"/>
      <c r="X231" s="33" t="s">
        <v>116</v>
      </c>
      <c r="Y231" s="32"/>
      <c r="Z231" s="33" t="s">
        <v>115</v>
      </c>
      <c r="AA231" s="32"/>
      <c r="AB231" s="31"/>
      <c r="AC231" s="32"/>
      <c r="AD231" s="31"/>
      <c r="AE231" s="23"/>
      <c r="AF231" s="251"/>
      <c r="AG231" s="251"/>
      <c r="AH231" s="22"/>
      <c r="AI231" s="11"/>
      <c r="AJ231" s="234"/>
      <c r="AK231" s="240"/>
      <c r="AL231" s="231"/>
      <c r="AM231" s="234"/>
      <c r="AN231" s="240"/>
      <c r="AO231" s="231"/>
      <c r="AP231" s="234"/>
      <c r="AQ231" s="240"/>
      <c r="AR231" s="231"/>
      <c r="AS231" s="234"/>
      <c r="AT231" s="240"/>
      <c r="AU231" s="231"/>
      <c r="AV231" s="234"/>
      <c r="AW231" s="237"/>
      <c r="AX231" s="231"/>
      <c r="AY231" s="292"/>
      <c r="AZ231" s="228"/>
      <c r="BA231" s="228"/>
      <c r="BB231" s="295"/>
    </row>
    <row r="232" spans="2:62" ht="28.15" customHeight="1" x14ac:dyDescent="0.2">
      <c r="B232" s="30"/>
      <c r="C232" s="244"/>
      <c r="D232" s="29"/>
      <c r="E232" s="28"/>
      <c r="F232" s="28"/>
      <c r="G232" s="27"/>
      <c r="H232" s="225"/>
      <c r="I232" s="248"/>
      <c r="J232" s="248"/>
      <c r="K232" s="248"/>
      <c r="L232" s="26" t="s">
        <v>114</v>
      </c>
      <c r="M232" s="25" t="s">
        <v>175</v>
      </c>
      <c r="N232" s="26" t="s">
        <v>112</v>
      </c>
      <c r="O232" s="25" t="s">
        <v>121</v>
      </c>
      <c r="P232" s="26" t="s">
        <v>111</v>
      </c>
      <c r="Q232" s="25"/>
      <c r="R232" s="26" t="s">
        <v>110</v>
      </c>
      <c r="S232" s="25"/>
      <c r="T232" s="26" t="s">
        <v>109</v>
      </c>
      <c r="U232" s="25"/>
      <c r="V232" s="26" t="s">
        <v>108</v>
      </c>
      <c r="W232" s="25"/>
      <c r="X232" s="26" t="s">
        <v>107</v>
      </c>
      <c r="Y232" s="25"/>
      <c r="Z232" s="26" t="s">
        <v>106</v>
      </c>
      <c r="AA232" s="25"/>
      <c r="AB232" s="24"/>
      <c r="AC232" s="25"/>
      <c r="AD232" s="24"/>
      <c r="AE232" s="23"/>
      <c r="AF232" s="251"/>
      <c r="AG232" s="251"/>
      <c r="AH232" s="22"/>
      <c r="AI232" s="11"/>
      <c r="AJ232" s="234"/>
      <c r="AK232" s="240"/>
      <c r="AL232" s="231"/>
      <c r="AM232" s="234"/>
      <c r="AN232" s="240"/>
      <c r="AO232" s="231"/>
      <c r="AP232" s="234"/>
      <c r="AQ232" s="240"/>
      <c r="AR232" s="231"/>
      <c r="AS232" s="234"/>
      <c r="AT232" s="240"/>
      <c r="AU232" s="231"/>
      <c r="AV232" s="234"/>
      <c r="AW232" s="237"/>
      <c r="AX232" s="231"/>
      <c r="AY232" s="292"/>
      <c r="AZ232" s="228"/>
      <c r="BA232" s="228"/>
      <c r="BB232" s="295"/>
    </row>
    <row r="233" spans="2:62" ht="28.15" customHeight="1" thickBot="1" x14ac:dyDescent="0.25">
      <c r="B233" s="21"/>
      <c r="C233" s="245"/>
      <c r="D233" s="20"/>
      <c r="E233" s="19"/>
      <c r="F233" s="19"/>
      <c r="G233" s="18"/>
      <c r="H233" s="226"/>
      <c r="I233" s="249"/>
      <c r="J233" s="249"/>
      <c r="K233" s="249"/>
      <c r="L233" s="17" t="s">
        <v>105</v>
      </c>
      <c r="M233" s="15" t="s">
        <v>104</v>
      </c>
      <c r="N233" s="17" t="s">
        <v>103</v>
      </c>
      <c r="O233" s="15" t="s">
        <v>121</v>
      </c>
      <c r="P233" s="17" t="s">
        <v>102</v>
      </c>
      <c r="Q233" s="15"/>
      <c r="R233" s="17" t="s">
        <v>101</v>
      </c>
      <c r="S233" s="15"/>
      <c r="T233" s="17">
        <v>20</v>
      </c>
      <c r="U233" s="15"/>
      <c r="V233" s="17" t="s">
        <v>100</v>
      </c>
      <c r="W233" s="15"/>
      <c r="X233" s="17" t="s">
        <v>99</v>
      </c>
      <c r="Y233" s="15"/>
      <c r="Z233" s="17" t="s">
        <v>98</v>
      </c>
      <c r="AA233" s="15"/>
      <c r="AB233" s="16"/>
      <c r="AC233" s="15"/>
      <c r="AD233" s="14"/>
      <c r="AE233" s="13"/>
      <c r="AF233" s="252"/>
      <c r="AG233" s="252"/>
      <c r="AH233" s="12"/>
      <c r="AI233" s="11"/>
      <c r="AJ233" s="235"/>
      <c r="AK233" s="241"/>
      <c r="AL233" s="232"/>
      <c r="AM233" s="235"/>
      <c r="AN233" s="241"/>
      <c r="AO233" s="232"/>
      <c r="AP233" s="235"/>
      <c r="AQ233" s="241"/>
      <c r="AR233" s="232"/>
      <c r="AS233" s="235"/>
      <c r="AT233" s="241"/>
      <c r="AU233" s="232"/>
      <c r="AV233" s="235"/>
      <c r="AW233" s="238"/>
      <c r="AX233" s="232"/>
      <c r="AY233" s="293"/>
      <c r="AZ233" s="229"/>
      <c r="BA233" s="229"/>
      <c r="BB233" s="296"/>
    </row>
    <row r="234" spans="2:62" ht="85.9" customHeight="1" thickTop="1" thickBot="1" x14ac:dyDescent="0.35">
      <c r="B234" s="105" t="s">
        <v>174</v>
      </c>
      <c r="C234" s="95" t="s">
        <v>173</v>
      </c>
      <c r="D234" s="100" t="s">
        <v>172</v>
      </c>
      <c r="E234" s="104" t="s">
        <v>171</v>
      </c>
      <c r="F234" s="103"/>
      <c r="G234" s="102"/>
      <c r="H234" s="101" t="s">
        <v>170</v>
      </c>
      <c r="I234" s="100" t="s">
        <v>96</v>
      </c>
      <c r="J234" s="100" t="s">
        <v>169</v>
      </c>
      <c r="K234" s="100" t="s">
        <v>97</v>
      </c>
      <c r="L234" s="256" t="s">
        <v>168</v>
      </c>
      <c r="M234" s="262"/>
      <c r="N234" s="256" t="s">
        <v>167</v>
      </c>
      <c r="O234" s="262"/>
      <c r="P234" s="256" t="s">
        <v>167</v>
      </c>
      <c r="Q234" s="257"/>
      <c r="R234" s="256" t="s">
        <v>167</v>
      </c>
      <c r="S234" s="257"/>
      <c r="T234" s="256" t="s">
        <v>167</v>
      </c>
      <c r="U234" s="257"/>
      <c r="V234" s="256" t="s">
        <v>167</v>
      </c>
      <c r="W234" s="257"/>
      <c r="X234" s="256" t="s">
        <v>167</v>
      </c>
      <c r="Y234" s="257"/>
      <c r="Z234" s="256" t="s">
        <v>167</v>
      </c>
      <c r="AA234" s="257"/>
      <c r="AB234" s="261" t="s">
        <v>166</v>
      </c>
      <c r="AC234" s="257"/>
      <c r="AD234" s="101" t="s">
        <v>165</v>
      </c>
      <c r="AE234" s="101" t="s">
        <v>164</v>
      </c>
      <c r="AF234" s="100" t="s">
        <v>163</v>
      </c>
      <c r="AG234" s="100" t="s">
        <v>162</v>
      </c>
      <c r="AH234" s="99" t="s">
        <v>161</v>
      </c>
      <c r="AI234" s="98"/>
      <c r="AJ234" s="96" t="s">
        <v>160</v>
      </c>
      <c r="AK234" s="95" t="s">
        <v>159</v>
      </c>
      <c r="AL234" s="94" t="s">
        <v>158</v>
      </c>
      <c r="AM234" s="96" t="s">
        <v>157</v>
      </c>
      <c r="AN234" s="95" t="s">
        <v>156</v>
      </c>
      <c r="AO234" s="94" t="s">
        <v>155</v>
      </c>
      <c r="AP234" s="96" t="s">
        <v>154</v>
      </c>
      <c r="AQ234" s="95" t="s">
        <v>153</v>
      </c>
      <c r="AR234" s="97" t="s">
        <v>152</v>
      </c>
      <c r="AS234" s="96" t="s">
        <v>151</v>
      </c>
      <c r="AT234" s="95" t="s">
        <v>150</v>
      </c>
      <c r="AU234" s="94" t="s">
        <v>149</v>
      </c>
      <c r="AV234" s="96" t="s">
        <v>148</v>
      </c>
      <c r="AW234" s="95" t="s">
        <v>147</v>
      </c>
      <c r="AX234" s="94" t="s">
        <v>146</v>
      </c>
      <c r="AY234" s="93" t="s">
        <v>145</v>
      </c>
      <c r="AZ234" s="92" t="s">
        <v>144</v>
      </c>
      <c r="BA234" s="92" t="s">
        <v>143</v>
      </c>
      <c r="BB234" s="91" t="s">
        <v>142</v>
      </c>
    </row>
    <row r="235" spans="2:62" ht="48" thickBot="1" x14ac:dyDescent="0.3">
      <c r="B235" s="90" t="s">
        <v>238</v>
      </c>
      <c r="C235" s="89"/>
      <c r="D235" s="88">
        <v>166</v>
      </c>
      <c r="E235" s="258"/>
      <c r="F235" s="259"/>
      <c r="G235" s="260"/>
      <c r="H235" s="87" t="s">
        <v>140</v>
      </c>
      <c r="I235" s="86"/>
      <c r="J235" s="86"/>
      <c r="K235" s="85"/>
      <c r="L235" s="84"/>
      <c r="M235" s="81"/>
      <c r="N235" s="84"/>
      <c r="O235" s="81"/>
      <c r="P235" s="84"/>
      <c r="Q235" s="81"/>
      <c r="R235" s="84"/>
      <c r="S235" s="81"/>
      <c r="T235" s="84"/>
      <c r="U235" s="81"/>
      <c r="V235" s="84"/>
      <c r="W235" s="81"/>
      <c r="X235" s="84"/>
      <c r="Y235" s="81"/>
      <c r="Z235" s="84"/>
      <c r="AA235" s="83"/>
      <c r="AB235" s="82" t="s">
        <v>139</v>
      </c>
      <c r="AC235" s="81"/>
      <c r="AD235" s="81"/>
      <c r="AE235" s="81"/>
      <c r="AF235" s="80"/>
      <c r="AG235" s="80"/>
      <c r="AH235" s="60"/>
      <c r="AI235" s="79" t="s">
        <v>138</v>
      </c>
      <c r="AJ235" s="78">
        <f t="shared" ref="AJ235:BB235" si="30">SUM(AJ237:AJ248)</f>
        <v>24</v>
      </c>
      <c r="AK235" s="77">
        <f t="shared" si="30"/>
        <v>0</v>
      </c>
      <c r="AL235" s="76">
        <f t="shared" si="30"/>
        <v>0</v>
      </c>
      <c r="AM235" s="78">
        <f t="shared" si="30"/>
        <v>9</v>
      </c>
      <c r="AN235" s="77">
        <f t="shared" si="30"/>
        <v>1</v>
      </c>
      <c r="AO235" s="76">
        <f t="shared" si="30"/>
        <v>0</v>
      </c>
      <c r="AP235" s="78">
        <f t="shared" si="30"/>
        <v>0</v>
      </c>
      <c r="AQ235" s="77">
        <f t="shared" si="30"/>
        <v>0</v>
      </c>
      <c r="AR235" s="76">
        <f t="shared" si="30"/>
        <v>0</v>
      </c>
      <c r="AS235" s="78">
        <f t="shared" si="30"/>
        <v>0</v>
      </c>
      <c r="AT235" s="77">
        <f t="shared" si="30"/>
        <v>0</v>
      </c>
      <c r="AU235" s="76">
        <f t="shared" si="30"/>
        <v>0</v>
      </c>
      <c r="AV235" s="78">
        <f t="shared" si="30"/>
        <v>0</v>
      </c>
      <c r="AW235" s="77">
        <f t="shared" si="30"/>
        <v>0</v>
      </c>
      <c r="AX235" s="76">
        <f t="shared" si="30"/>
        <v>0</v>
      </c>
      <c r="AY235" s="75">
        <f t="shared" si="30"/>
        <v>1</v>
      </c>
      <c r="AZ235" s="74">
        <f t="shared" si="30"/>
        <v>0</v>
      </c>
      <c r="BA235" s="74">
        <f t="shared" si="30"/>
        <v>0</v>
      </c>
      <c r="BB235" s="73">
        <f t="shared" si="30"/>
        <v>0</v>
      </c>
      <c r="BC235" s="72" t="s">
        <v>137</v>
      </c>
      <c r="BF235" s="5">
        <f>SUM(AJ235:AL235)/$BG$5</f>
        <v>8</v>
      </c>
      <c r="BG235" s="5">
        <f>SUM(AM235:AO235,AY235)/$BG$5</f>
        <v>3.6666666666666665</v>
      </c>
      <c r="BH235" s="5">
        <f>SUM(AP235:AR235,AZ235)/$BG$5</f>
        <v>0</v>
      </c>
      <c r="BI235" s="5">
        <f>SUM(AS235:AU235,BA235)/$BG$5</f>
        <v>0</v>
      </c>
      <c r="BJ235" s="5">
        <f>SUM(AV235:AX235,BB235)/$BG$5</f>
        <v>0</v>
      </c>
    </row>
    <row r="236" spans="2:62" ht="37.5" thickBot="1" x14ac:dyDescent="0.3">
      <c r="B236" s="71"/>
      <c r="C236" s="70"/>
      <c r="D236" s="69"/>
      <c r="E236" s="68"/>
      <c r="F236" s="68"/>
      <c r="G236" s="67"/>
      <c r="H236" s="66"/>
      <c r="I236" s="64"/>
      <c r="J236" s="64"/>
      <c r="K236" s="65"/>
      <c r="L236" s="64"/>
      <c r="M236" s="62"/>
      <c r="N236" s="64"/>
      <c r="O236" s="62"/>
      <c r="P236" s="64"/>
      <c r="Q236" s="62"/>
      <c r="R236" s="64"/>
      <c r="S236" s="62"/>
      <c r="T236" s="64"/>
      <c r="U236" s="62"/>
      <c r="V236" s="64"/>
      <c r="W236" s="62"/>
      <c r="X236" s="64"/>
      <c r="Y236" s="62"/>
      <c r="Z236" s="64"/>
      <c r="AA236" s="62"/>
      <c r="AB236" s="63"/>
      <c r="AC236" s="62"/>
      <c r="AD236" s="62"/>
      <c r="AE236" s="62"/>
      <c r="AF236" s="61"/>
      <c r="AG236" s="61"/>
      <c r="AH236" s="60"/>
      <c r="AI236" s="59" t="s">
        <v>136</v>
      </c>
      <c r="AJ236" s="58">
        <f t="shared" ref="AJ236:BB236" si="31">AJ235/3</f>
        <v>8</v>
      </c>
      <c r="AK236" s="57">
        <f t="shared" si="31"/>
        <v>0</v>
      </c>
      <c r="AL236" s="56">
        <f t="shared" si="31"/>
        <v>0</v>
      </c>
      <c r="AM236" s="58">
        <f t="shared" si="31"/>
        <v>3</v>
      </c>
      <c r="AN236" s="57">
        <f t="shared" si="31"/>
        <v>0.33333333333333331</v>
      </c>
      <c r="AO236" s="56">
        <f t="shared" si="31"/>
        <v>0</v>
      </c>
      <c r="AP236" s="58">
        <f t="shared" si="31"/>
        <v>0</v>
      </c>
      <c r="AQ236" s="57">
        <f t="shared" si="31"/>
        <v>0</v>
      </c>
      <c r="AR236" s="56">
        <f t="shared" si="31"/>
        <v>0</v>
      </c>
      <c r="AS236" s="58">
        <f t="shared" si="31"/>
        <v>0</v>
      </c>
      <c r="AT236" s="57">
        <f t="shared" si="31"/>
        <v>0</v>
      </c>
      <c r="AU236" s="56">
        <f t="shared" si="31"/>
        <v>0</v>
      </c>
      <c r="AV236" s="58">
        <f t="shared" si="31"/>
        <v>0</v>
      </c>
      <c r="AW236" s="57">
        <f t="shared" si="31"/>
        <v>0</v>
      </c>
      <c r="AX236" s="56">
        <f t="shared" si="31"/>
        <v>0</v>
      </c>
      <c r="AY236" s="55">
        <f t="shared" si="31"/>
        <v>0.33333333333333331</v>
      </c>
      <c r="AZ236" s="54">
        <f t="shared" si="31"/>
        <v>0</v>
      </c>
      <c r="BA236" s="54">
        <f t="shared" si="31"/>
        <v>0</v>
      </c>
      <c r="BB236" s="53">
        <f t="shared" si="31"/>
        <v>0</v>
      </c>
      <c r="BC236" s="52" t="s">
        <v>135</v>
      </c>
    </row>
    <row r="237" spans="2:62" ht="28.15" customHeight="1" x14ac:dyDescent="0.2">
      <c r="B237" s="30"/>
      <c r="C237" s="242">
        <v>1</v>
      </c>
      <c r="D237" s="44"/>
      <c r="E237" s="43"/>
      <c r="F237" s="43"/>
      <c r="G237" s="42"/>
      <c r="H237" s="223" t="s">
        <v>134</v>
      </c>
      <c r="I237" s="246">
        <v>29</v>
      </c>
      <c r="J237" s="246">
        <v>13</v>
      </c>
      <c r="K237" s="246">
        <v>7</v>
      </c>
      <c r="L237" s="41" t="s">
        <v>133</v>
      </c>
      <c r="M237" s="40" t="s">
        <v>104</v>
      </c>
      <c r="N237" s="41" t="s">
        <v>131</v>
      </c>
      <c r="O237" s="40" t="s">
        <v>104</v>
      </c>
      <c r="P237" s="41" t="s">
        <v>130</v>
      </c>
      <c r="Q237" s="40"/>
      <c r="R237" s="41" t="s">
        <v>129</v>
      </c>
      <c r="S237" s="40"/>
      <c r="T237" s="41" t="s">
        <v>128</v>
      </c>
      <c r="U237" s="40"/>
      <c r="V237" s="41" t="s">
        <v>127</v>
      </c>
      <c r="W237" s="40"/>
      <c r="X237" s="41" t="s">
        <v>126</v>
      </c>
      <c r="Y237" s="40"/>
      <c r="Z237" s="41" t="s">
        <v>125</v>
      </c>
      <c r="AA237" s="40"/>
      <c r="AB237" s="39"/>
      <c r="AC237" s="40"/>
      <c r="AD237" s="39"/>
      <c r="AE237" s="38" t="s">
        <v>121</v>
      </c>
      <c r="AF237" s="250"/>
      <c r="AG237" s="250"/>
      <c r="AH237" s="37"/>
      <c r="AI237" s="11"/>
      <c r="AJ237" s="233">
        <f>SUMPRODUCT(LEN($M237:$S240)-LEN(SUBSTITUTE($M237:$S240,"A", "")))</f>
        <v>6</v>
      </c>
      <c r="AK237" s="239">
        <f>SUMPRODUCT(LEN($AD237:$AD240)-LEN(SUBSTITUTE($AD237:$AD240,"A", "")))</f>
        <v>0</v>
      </c>
      <c r="AL237" s="230">
        <f>SUMPRODUCT(LEN($AC237:$AC240)-LEN(SUBSTITUTE($AC237:$AC240,"A", "")))</f>
        <v>0</v>
      </c>
      <c r="AM237" s="233">
        <f>SUMPRODUCT(LEN($M237:$S240)-LEN(SUBSTITUTE($M237:$S240,"S", "")))</f>
        <v>3</v>
      </c>
      <c r="AN237" s="239">
        <f>SUMPRODUCT(LEN($AD237:$AD240)-LEN(SUBSTITUTE($AD237:$AD240,"S", "")))</f>
        <v>0</v>
      </c>
      <c r="AO237" s="230">
        <f>SUMPRODUCT(LEN($AC237:$AC240)-LEN(SUBSTITUTE($AC237:$AC240,"S", "")))</f>
        <v>0</v>
      </c>
      <c r="AP237" s="233">
        <f>SUMPRODUCT(LEN($M237:$S240)-LEN(SUBSTITUTE($M237:$S240,"F", "")))</f>
        <v>0</v>
      </c>
      <c r="AQ237" s="239">
        <f>SUMPRODUCT(LEN($AD237:$AD240)-LEN(SUBSTITUTE($AD237:$AD240,"F", "")))</f>
        <v>0</v>
      </c>
      <c r="AR237" s="230">
        <f>SUMPRODUCT(LEN($AC237:$AC240)-LEN(SUBSTITUTE($AC237:$AC240,"F", "")))</f>
        <v>0</v>
      </c>
      <c r="AS237" s="233">
        <f>SUMPRODUCT(LEN($M237:$S240)-LEN(SUBSTITUTE($M237:$S240,"G", "")))</f>
        <v>0</v>
      </c>
      <c r="AT237" s="239">
        <f>SUMPRODUCT(LEN($AD237:$AD240)-LEN(SUBSTITUTE($AD237:$AD240,"G", "")))</f>
        <v>0</v>
      </c>
      <c r="AU237" s="230">
        <f>SUMPRODUCT(LEN($AC237:$AC240)-LEN(SUBSTITUTE($AC237:$AC240,"G", "")))</f>
        <v>0</v>
      </c>
      <c r="AV237" s="233">
        <f>SUMPRODUCT(LEN($L237:$S240)-LEN(SUBSTITUTE($L237:$S240,"M", "")))</f>
        <v>0</v>
      </c>
      <c r="AW237" s="236">
        <f>SUMPRODUCT(LEN($AD237:$AD240)-LEN(SUBSTITUTE($AD237:$AD240,"M", "")))</f>
        <v>0</v>
      </c>
      <c r="AX237" s="230">
        <f>SUMPRODUCT(LEN($AC237:$AC240)-LEN(SUBSTITUTE($AC237:$AC240,"M", "")))</f>
        <v>0</v>
      </c>
      <c r="AY237" s="291">
        <f>SUMPRODUCT(LEN($AE237:$AE240)-LEN(SUBSTITUTE($AE237:$AE240,"S", "")))</f>
        <v>1</v>
      </c>
      <c r="AZ237" s="227">
        <f>SUMPRODUCT(LEN($AE237:$AE240)-LEN(SUBSTITUTE($AE237:$AE240,"F", "")))</f>
        <v>0</v>
      </c>
      <c r="BA237" s="227">
        <f>SUMPRODUCT(LEN($AE237:$AE240)-LEN(SUBSTITUTE($AE237:$AE240,"G", "")))</f>
        <v>0</v>
      </c>
      <c r="BB237" s="294">
        <f>SUMPRODUCT(LEN($AE237:$AE240)-LEN(SUBSTITUTE($AE237:$AE240,"M", "")))</f>
        <v>0</v>
      </c>
    </row>
    <row r="238" spans="2:62" ht="28.15" customHeight="1" thickBot="1" x14ac:dyDescent="0.25">
      <c r="B238" s="30"/>
      <c r="C238" s="243"/>
      <c r="D238" s="36"/>
      <c r="E238" s="35"/>
      <c r="F238" s="35"/>
      <c r="G238" s="34"/>
      <c r="H238" s="224"/>
      <c r="I238" s="247"/>
      <c r="J238" s="247"/>
      <c r="K238" s="247"/>
      <c r="L238" s="33" t="s">
        <v>123</v>
      </c>
      <c r="M238" s="32" t="s">
        <v>175</v>
      </c>
      <c r="N238" s="33" t="s">
        <v>122</v>
      </c>
      <c r="O238" s="32" t="s">
        <v>121</v>
      </c>
      <c r="P238" s="33" t="s">
        <v>120</v>
      </c>
      <c r="Q238" s="32"/>
      <c r="R238" s="33" t="s">
        <v>119</v>
      </c>
      <c r="S238" s="32"/>
      <c r="T238" s="33" t="s">
        <v>118</v>
      </c>
      <c r="U238" s="32"/>
      <c r="V238" s="33" t="s">
        <v>117</v>
      </c>
      <c r="W238" s="32"/>
      <c r="X238" s="33" t="s">
        <v>116</v>
      </c>
      <c r="Y238" s="32"/>
      <c r="Z238" s="33" t="s">
        <v>115</v>
      </c>
      <c r="AA238" s="32"/>
      <c r="AB238" s="31"/>
      <c r="AC238" s="32"/>
      <c r="AD238" s="31"/>
      <c r="AE238" s="23"/>
      <c r="AF238" s="251"/>
      <c r="AG238" s="251"/>
      <c r="AH238" s="22"/>
      <c r="AI238" s="11"/>
      <c r="AJ238" s="234"/>
      <c r="AK238" s="240"/>
      <c r="AL238" s="231"/>
      <c r="AM238" s="234"/>
      <c r="AN238" s="240"/>
      <c r="AO238" s="231"/>
      <c r="AP238" s="234"/>
      <c r="AQ238" s="240"/>
      <c r="AR238" s="231"/>
      <c r="AS238" s="234"/>
      <c r="AT238" s="240"/>
      <c r="AU238" s="231"/>
      <c r="AV238" s="234"/>
      <c r="AW238" s="237"/>
      <c r="AX238" s="231"/>
      <c r="AY238" s="292"/>
      <c r="AZ238" s="228"/>
      <c r="BA238" s="228"/>
      <c r="BB238" s="295"/>
    </row>
    <row r="239" spans="2:62" ht="28.15" customHeight="1" x14ac:dyDescent="0.2">
      <c r="B239" s="30"/>
      <c r="C239" s="244"/>
      <c r="D239" s="29"/>
      <c r="E239" s="28"/>
      <c r="F239" s="28"/>
      <c r="G239" s="27"/>
      <c r="H239" s="225">
        <v>166</v>
      </c>
      <c r="I239" s="248"/>
      <c r="J239" s="248"/>
      <c r="K239" s="248"/>
      <c r="L239" s="26" t="s">
        <v>114</v>
      </c>
      <c r="M239" s="25" t="s">
        <v>132</v>
      </c>
      <c r="N239" s="26" t="s">
        <v>112</v>
      </c>
      <c r="O239" s="25"/>
      <c r="P239" s="26" t="s">
        <v>111</v>
      </c>
      <c r="Q239" s="25"/>
      <c r="R239" s="26" t="s">
        <v>110</v>
      </c>
      <c r="S239" s="25"/>
      <c r="T239" s="26" t="s">
        <v>109</v>
      </c>
      <c r="U239" s="25"/>
      <c r="V239" s="26" t="s">
        <v>108</v>
      </c>
      <c r="W239" s="25"/>
      <c r="X239" s="26" t="s">
        <v>107</v>
      </c>
      <c r="Y239" s="25"/>
      <c r="Z239" s="26" t="s">
        <v>106</v>
      </c>
      <c r="AA239" s="25"/>
      <c r="AB239" s="24"/>
      <c r="AC239" s="25"/>
      <c r="AD239" s="24"/>
      <c r="AE239" s="23"/>
      <c r="AF239" s="251"/>
      <c r="AG239" s="251"/>
      <c r="AH239" s="22"/>
      <c r="AI239" s="11"/>
      <c r="AJ239" s="234"/>
      <c r="AK239" s="240"/>
      <c r="AL239" s="231"/>
      <c r="AM239" s="234"/>
      <c r="AN239" s="240"/>
      <c r="AO239" s="231"/>
      <c r="AP239" s="234"/>
      <c r="AQ239" s="240"/>
      <c r="AR239" s="231"/>
      <c r="AS239" s="234"/>
      <c r="AT239" s="240"/>
      <c r="AU239" s="231"/>
      <c r="AV239" s="234"/>
      <c r="AW239" s="237"/>
      <c r="AX239" s="231"/>
      <c r="AY239" s="292"/>
      <c r="AZ239" s="228"/>
      <c r="BA239" s="228"/>
      <c r="BB239" s="295"/>
    </row>
    <row r="240" spans="2:62" ht="28.15" customHeight="1" thickBot="1" x14ac:dyDescent="0.25">
      <c r="B240" s="30"/>
      <c r="C240" s="253"/>
      <c r="D240" s="51"/>
      <c r="E240" s="50"/>
      <c r="F240" s="50"/>
      <c r="G240" s="49"/>
      <c r="H240" s="226"/>
      <c r="I240" s="254"/>
      <c r="J240" s="254"/>
      <c r="K240" s="254"/>
      <c r="L240" s="48" t="s">
        <v>105</v>
      </c>
      <c r="M240" s="47" t="s">
        <v>124</v>
      </c>
      <c r="N240" s="48" t="s">
        <v>103</v>
      </c>
      <c r="O240" s="47"/>
      <c r="P240" s="48" t="s">
        <v>102</v>
      </c>
      <c r="Q240" s="47"/>
      <c r="R240" s="48" t="s">
        <v>101</v>
      </c>
      <c r="S240" s="47"/>
      <c r="T240" s="48">
        <v>20</v>
      </c>
      <c r="U240" s="47"/>
      <c r="V240" s="48" t="s">
        <v>100</v>
      </c>
      <c r="W240" s="47"/>
      <c r="X240" s="48" t="s">
        <v>99</v>
      </c>
      <c r="Y240" s="47"/>
      <c r="Z240" s="48" t="s">
        <v>98</v>
      </c>
      <c r="AA240" s="47"/>
      <c r="AB240" s="16"/>
      <c r="AC240" s="47"/>
      <c r="AD240" s="16"/>
      <c r="AE240" s="46"/>
      <c r="AF240" s="255"/>
      <c r="AG240" s="255"/>
      <c r="AH240" s="45"/>
      <c r="AI240" s="11"/>
      <c r="AJ240" s="235"/>
      <c r="AK240" s="241"/>
      <c r="AL240" s="232"/>
      <c r="AM240" s="235"/>
      <c r="AN240" s="241"/>
      <c r="AO240" s="232"/>
      <c r="AP240" s="235"/>
      <c r="AQ240" s="241"/>
      <c r="AR240" s="232"/>
      <c r="AS240" s="235"/>
      <c r="AT240" s="241"/>
      <c r="AU240" s="232"/>
      <c r="AV240" s="235"/>
      <c r="AW240" s="238"/>
      <c r="AX240" s="232"/>
      <c r="AY240" s="293"/>
      <c r="AZ240" s="229"/>
      <c r="BA240" s="229"/>
      <c r="BB240" s="296"/>
    </row>
    <row r="241" spans="2:62" ht="28.15" customHeight="1" x14ac:dyDescent="0.2">
      <c r="B241" s="30"/>
      <c r="C241" s="242">
        <v>2</v>
      </c>
      <c r="D241" s="44"/>
      <c r="E241" s="43"/>
      <c r="F241" s="43"/>
      <c r="G241" s="42"/>
      <c r="H241" s="223"/>
      <c r="I241" s="246">
        <v>33</v>
      </c>
      <c r="J241" s="246">
        <v>14</v>
      </c>
      <c r="K241" s="246">
        <v>6</v>
      </c>
      <c r="L241" s="41" t="s">
        <v>133</v>
      </c>
      <c r="M241" s="40" t="s">
        <v>186</v>
      </c>
      <c r="N241" s="41" t="s">
        <v>131</v>
      </c>
      <c r="O241" s="40" t="s">
        <v>175</v>
      </c>
      <c r="P241" s="41" t="s">
        <v>130</v>
      </c>
      <c r="Q241" s="40"/>
      <c r="R241" s="41" t="s">
        <v>129</v>
      </c>
      <c r="S241" s="40"/>
      <c r="T241" s="41" t="s">
        <v>128</v>
      </c>
      <c r="U241" s="40"/>
      <c r="V241" s="41" t="s">
        <v>127</v>
      </c>
      <c r="W241" s="40"/>
      <c r="X241" s="41" t="s">
        <v>126</v>
      </c>
      <c r="Y241" s="40"/>
      <c r="Z241" s="41" t="s">
        <v>125</v>
      </c>
      <c r="AA241" s="40"/>
      <c r="AB241" s="39"/>
      <c r="AC241" s="40"/>
      <c r="AD241" s="39" t="s">
        <v>121</v>
      </c>
      <c r="AE241" s="38"/>
      <c r="AF241" s="250"/>
      <c r="AG241" s="250"/>
      <c r="AH241" s="37"/>
      <c r="AI241" s="11"/>
      <c r="AJ241" s="233">
        <f>SUMPRODUCT(LEN($M241:$S244)-LEN(SUBSTITUTE($M241:$S244,"A", "")))</f>
        <v>11</v>
      </c>
      <c r="AK241" s="239">
        <f>SUMPRODUCT(LEN($AD241:$AD244)-LEN(SUBSTITUTE($AD241:$AD244,"A", "")))</f>
        <v>0</v>
      </c>
      <c r="AL241" s="230">
        <f>SUMPRODUCT(LEN($AC241:$AC244)-LEN(SUBSTITUTE($AC241:$AC244,"A", "")))</f>
        <v>0</v>
      </c>
      <c r="AM241" s="233">
        <f>SUMPRODUCT(LEN($M241:$S244)-LEN(SUBSTITUTE($M241:$S244,"S", "")))</f>
        <v>5</v>
      </c>
      <c r="AN241" s="239">
        <f>SUMPRODUCT(LEN($AD241:$AD244)-LEN(SUBSTITUTE($AD241:$AD244,"S", "")))</f>
        <v>1</v>
      </c>
      <c r="AO241" s="230">
        <f>SUMPRODUCT(LEN($AC241:$AC244)-LEN(SUBSTITUTE($AC241:$AC244,"S", "")))</f>
        <v>0</v>
      </c>
      <c r="AP241" s="233">
        <f>SUMPRODUCT(LEN($M241:$S244)-LEN(SUBSTITUTE($M241:$S244,"F", "")))</f>
        <v>0</v>
      </c>
      <c r="AQ241" s="239">
        <f>SUMPRODUCT(LEN($AD241:$AD244)-LEN(SUBSTITUTE($AD241:$AD244,"F", "")))</f>
        <v>0</v>
      </c>
      <c r="AR241" s="230">
        <f>SUMPRODUCT(LEN($AC241:$AC244)-LEN(SUBSTITUTE($AC241:$AC244,"F", "")))</f>
        <v>0</v>
      </c>
      <c r="AS241" s="233">
        <f>SUMPRODUCT(LEN($M241:$S244)-LEN(SUBSTITUTE($M241:$S244,"G", "")))</f>
        <v>0</v>
      </c>
      <c r="AT241" s="239">
        <f>SUMPRODUCT(LEN($AD241:$AD244)-LEN(SUBSTITUTE($AD241:$AD244,"G", "")))</f>
        <v>0</v>
      </c>
      <c r="AU241" s="230">
        <f>SUMPRODUCT(LEN($AC241:$AC244)-LEN(SUBSTITUTE($AC241:$AC244,"G", "")))</f>
        <v>0</v>
      </c>
      <c r="AV241" s="233">
        <f>SUMPRODUCT(LEN($L241:$S244)-LEN(SUBSTITUTE($L241:$S244,"M", "")))</f>
        <v>0</v>
      </c>
      <c r="AW241" s="236">
        <f>SUMPRODUCT(LEN($AD241:$AD244)-LEN(SUBSTITUTE($AD241:$AD244,"M", "")))</f>
        <v>0</v>
      </c>
      <c r="AX241" s="230">
        <f>SUMPRODUCT(LEN($AC241:$AC244)-LEN(SUBSTITUTE($AC241:$AC244,"M", "")))</f>
        <v>0</v>
      </c>
      <c r="AY241" s="291">
        <f>SUMPRODUCT(LEN($AE241:$AE244)-LEN(SUBSTITUTE($AE241:$AE244,"S", "")))</f>
        <v>0</v>
      </c>
      <c r="AZ241" s="227">
        <f>SUMPRODUCT(LEN($AE241:$AE244)-LEN(SUBSTITUTE($AE241:$AE244,"F", "")))</f>
        <v>0</v>
      </c>
      <c r="BA241" s="227">
        <f>SUMPRODUCT(LEN($AE241:$AE244)-LEN(SUBSTITUTE($AE241:$AE244,"G", "")))</f>
        <v>0</v>
      </c>
      <c r="BB241" s="294">
        <f>SUMPRODUCT(LEN($AE241:$AE244)-LEN(SUBSTITUTE($AE241:$AE244,"M", "")))</f>
        <v>0</v>
      </c>
    </row>
    <row r="242" spans="2:62" ht="28.15" customHeight="1" thickBot="1" x14ac:dyDescent="0.25">
      <c r="B242" s="30"/>
      <c r="C242" s="243"/>
      <c r="D242" s="36"/>
      <c r="E242" s="35"/>
      <c r="F242" s="35"/>
      <c r="G242" s="34"/>
      <c r="H242" s="224"/>
      <c r="I242" s="247"/>
      <c r="J242" s="247"/>
      <c r="K242" s="247"/>
      <c r="L242" s="33" t="s">
        <v>123</v>
      </c>
      <c r="M242" s="32" t="s">
        <v>215</v>
      </c>
      <c r="N242" s="33" t="s">
        <v>122</v>
      </c>
      <c r="O242" s="32" t="s">
        <v>132</v>
      </c>
      <c r="P242" s="33" t="s">
        <v>120</v>
      </c>
      <c r="Q242" s="32"/>
      <c r="R242" s="33" t="s">
        <v>119</v>
      </c>
      <c r="S242" s="32"/>
      <c r="T242" s="33" t="s">
        <v>118</v>
      </c>
      <c r="U242" s="32"/>
      <c r="V242" s="33" t="s">
        <v>117</v>
      </c>
      <c r="W242" s="32"/>
      <c r="X242" s="33" t="s">
        <v>116</v>
      </c>
      <c r="Y242" s="32"/>
      <c r="Z242" s="33" t="s">
        <v>115</v>
      </c>
      <c r="AA242" s="32"/>
      <c r="AB242" s="31"/>
      <c r="AC242" s="32"/>
      <c r="AD242" s="31"/>
      <c r="AE242" s="23"/>
      <c r="AF242" s="251"/>
      <c r="AG242" s="251"/>
      <c r="AH242" s="22"/>
      <c r="AI242" s="11"/>
      <c r="AJ242" s="234"/>
      <c r="AK242" s="240"/>
      <c r="AL242" s="231"/>
      <c r="AM242" s="234"/>
      <c r="AN242" s="240"/>
      <c r="AO242" s="231"/>
      <c r="AP242" s="234"/>
      <c r="AQ242" s="240"/>
      <c r="AR242" s="231"/>
      <c r="AS242" s="234"/>
      <c r="AT242" s="240"/>
      <c r="AU242" s="231"/>
      <c r="AV242" s="234"/>
      <c r="AW242" s="237"/>
      <c r="AX242" s="231"/>
      <c r="AY242" s="292"/>
      <c r="AZ242" s="228"/>
      <c r="BA242" s="228"/>
      <c r="BB242" s="295"/>
    </row>
    <row r="243" spans="2:62" ht="28.15" customHeight="1" x14ac:dyDescent="0.2">
      <c r="B243" s="30"/>
      <c r="C243" s="244"/>
      <c r="D243" s="29"/>
      <c r="E243" s="28"/>
      <c r="F243" s="28"/>
      <c r="G243" s="27"/>
      <c r="H243" s="225"/>
      <c r="I243" s="248"/>
      <c r="J243" s="248"/>
      <c r="K243" s="248"/>
      <c r="L243" s="26" t="s">
        <v>114</v>
      </c>
      <c r="M243" s="25" t="s">
        <v>132</v>
      </c>
      <c r="N243" s="26" t="s">
        <v>112</v>
      </c>
      <c r="O243" s="25" t="s">
        <v>121</v>
      </c>
      <c r="P243" s="26" t="s">
        <v>111</v>
      </c>
      <c r="Q243" s="25"/>
      <c r="R243" s="26" t="s">
        <v>110</v>
      </c>
      <c r="S243" s="25"/>
      <c r="T243" s="26" t="s">
        <v>109</v>
      </c>
      <c r="U243" s="25"/>
      <c r="V243" s="26" t="s">
        <v>108</v>
      </c>
      <c r="W243" s="25"/>
      <c r="X243" s="26" t="s">
        <v>107</v>
      </c>
      <c r="Y243" s="25"/>
      <c r="Z243" s="26" t="s">
        <v>106</v>
      </c>
      <c r="AA243" s="25"/>
      <c r="AB243" s="24"/>
      <c r="AC243" s="25"/>
      <c r="AD243" s="24"/>
      <c r="AE243" s="23"/>
      <c r="AF243" s="251"/>
      <c r="AG243" s="251"/>
      <c r="AH243" s="22"/>
      <c r="AI243" s="11"/>
      <c r="AJ243" s="234"/>
      <c r="AK243" s="240"/>
      <c r="AL243" s="231"/>
      <c r="AM243" s="234"/>
      <c r="AN243" s="240"/>
      <c r="AO243" s="231"/>
      <c r="AP243" s="234"/>
      <c r="AQ243" s="240"/>
      <c r="AR243" s="231"/>
      <c r="AS243" s="234"/>
      <c r="AT243" s="240"/>
      <c r="AU243" s="231"/>
      <c r="AV243" s="234"/>
      <c r="AW243" s="237"/>
      <c r="AX243" s="231"/>
      <c r="AY243" s="292"/>
      <c r="AZ243" s="228"/>
      <c r="BA243" s="228"/>
      <c r="BB243" s="295"/>
    </row>
    <row r="244" spans="2:62" ht="28.15" customHeight="1" thickBot="1" x14ac:dyDescent="0.25">
      <c r="B244" s="30"/>
      <c r="C244" s="253"/>
      <c r="D244" s="51"/>
      <c r="E244" s="50"/>
      <c r="F244" s="50"/>
      <c r="G244" s="49"/>
      <c r="H244" s="226"/>
      <c r="I244" s="254"/>
      <c r="J244" s="254"/>
      <c r="K244" s="254"/>
      <c r="L244" s="48" t="s">
        <v>105</v>
      </c>
      <c r="M244" s="47" t="s">
        <v>175</v>
      </c>
      <c r="N244" s="48" t="s">
        <v>103</v>
      </c>
      <c r="O244" s="47" t="s">
        <v>104</v>
      </c>
      <c r="P244" s="48" t="s">
        <v>102</v>
      </c>
      <c r="Q244" s="47"/>
      <c r="R244" s="48" t="s">
        <v>101</v>
      </c>
      <c r="S244" s="47"/>
      <c r="T244" s="48">
        <v>20</v>
      </c>
      <c r="U244" s="47"/>
      <c r="V244" s="48" t="s">
        <v>100</v>
      </c>
      <c r="W244" s="47"/>
      <c r="X244" s="48" t="s">
        <v>99</v>
      </c>
      <c r="Y244" s="47"/>
      <c r="Z244" s="48" t="s">
        <v>98</v>
      </c>
      <c r="AA244" s="47"/>
      <c r="AB244" s="16"/>
      <c r="AC244" s="47"/>
      <c r="AD244" s="16"/>
      <c r="AE244" s="46"/>
      <c r="AF244" s="255"/>
      <c r="AG244" s="255"/>
      <c r="AH244" s="45"/>
      <c r="AI244" s="11"/>
      <c r="AJ244" s="235"/>
      <c r="AK244" s="241"/>
      <c r="AL244" s="232"/>
      <c r="AM244" s="235"/>
      <c r="AN244" s="241"/>
      <c r="AO244" s="232"/>
      <c r="AP244" s="235"/>
      <c r="AQ244" s="241"/>
      <c r="AR244" s="232"/>
      <c r="AS244" s="235"/>
      <c r="AT244" s="241"/>
      <c r="AU244" s="232"/>
      <c r="AV244" s="235"/>
      <c r="AW244" s="238"/>
      <c r="AX244" s="232"/>
      <c r="AY244" s="293"/>
      <c r="AZ244" s="229"/>
      <c r="BA244" s="229"/>
      <c r="BB244" s="296"/>
    </row>
    <row r="245" spans="2:62" ht="28.15" customHeight="1" x14ac:dyDescent="0.2">
      <c r="B245" s="30"/>
      <c r="C245" s="242">
        <v>3</v>
      </c>
      <c r="D245" s="44"/>
      <c r="E245" s="43"/>
      <c r="F245" s="43"/>
      <c r="G245" s="42"/>
      <c r="H245" s="223"/>
      <c r="I245" s="246">
        <v>28</v>
      </c>
      <c r="J245" s="246">
        <v>13</v>
      </c>
      <c r="K245" s="246">
        <v>7</v>
      </c>
      <c r="L245" s="41" t="s">
        <v>133</v>
      </c>
      <c r="M245" s="40" t="s">
        <v>124</v>
      </c>
      <c r="N245" s="41" t="s">
        <v>131</v>
      </c>
      <c r="O245" s="40" t="s">
        <v>104</v>
      </c>
      <c r="P245" s="41" t="s">
        <v>130</v>
      </c>
      <c r="Q245" s="40"/>
      <c r="R245" s="41" t="s">
        <v>129</v>
      </c>
      <c r="S245" s="40"/>
      <c r="T245" s="41" t="s">
        <v>128</v>
      </c>
      <c r="U245" s="40"/>
      <c r="V245" s="41" t="s">
        <v>127</v>
      </c>
      <c r="W245" s="40"/>
      <c r="X245" s="41" t="s">
        <v>126</v>
      </c>
      <c r="Y245" s="40"/>
      <c r="Z245" s="41" t="s">
        <v>125</v>
      </c>
      <c r="AA245" s="40"/>
      <c r="AB245" s="39"/>
      <c r="AC245" s="40"/>
      <c r="AD245" s="39"/>
      <c r="AE245" s="38"/>
      <c r="AF245" s="250"/>
      <c r="AG245" s="250"/>
      <c r="AH245" s="37"/>
      <c r="AI245" s="11"/>
      <c r="AJ245" s="233">
        <f>SUMPRODUCT(LEN($M245:$S248)-LEN(SUBSTITUTE($M245:$S248,"A", "")))</f>
        <v>7</v>
      </c>
      <c r="AK245" s="239">
        <f>SUMPRODUCT(LEN($AD245:$AD248)-LEN(SUBSTITUTE($AD245:$AD248,"A", "")))</f>
        <v>0</v>
      </c>
      <c r="AL245" s="230">
        <f>SUMPRODUCT(LEN($AC245:$AC248)-LEN(SUBSTITUTE($AC245:$AC248,"A", "")))</f>
        <v>0</v>
      </c>
      <c r="AM245" s="233">
        <f>SUMPRODUCT(LEN($M245:$S248)-LEN(SUBSTITUTE($M245:$S248,"S", "")))</f>
        <v>1</v>
      </c>
      <c r="AN245" s="239">
        <f>SUMPRODUCT(LEN($AD245:$AD248)-LEN(SUBSTITUTE($AD245:$AD248,"S", "")))</f>
        <v>0</v>
      </c>
      <c r="AO245" s="230">
        <f>SUMPRODUCT(LEN($AC245:$AC248)-LEN(SUBSTITUTE($AC245:$AC248,"S", "")))</f>
        <v>0</v>
      </c>
      <c r="AP245" s="233">
        <f>SUMPRODUCT(LEN($M245:$S248)-LEN(SUBSTITUTE($M245:$S248,"F", "")))</f>
        <v>0</v>
      </c>
      <c r="AQ245" s="239">
        <f>SUMPRODUCT(LEN($AD245:$AD248)-LEN(SUBSTITUTE($AD245:$AD248,"F", "")))</f>
        <v>0</v>
      </c>
      <c r="AR245" s="230">
        <f>SUMPRODUCT(LEN($AC245:$AC248)-LEN(SUBSTITUTE($AC245:$AC248,"F", "")))</f>
        <v>0</v>
      </c>
      <c r="AS245" s="233">
        <f>SUMPRODUCT(LEN($M245:$S248)-LEN(SUBSTITUTE($M245:$S248,"G", "")))</f>
        <v>0</v>
      </c>
      <c r="AT245" s="239">
        <f>SUMPRODUCT(LEN($AD245:$AD248)-LEN(SUBSTITUTE($AD245:$AD248,"G", "")))</f>
        <v>0</v>
      </c>
      <c r="AU245" s="230">
        <f>SUMPRODUCT(LEN($AC245:$AC248)-LEN(SUBSTITUTE($AC245:$AC248,"G", "")))</f>
        <v>0</v>
      </c>
      <c r="AV245" s="233">
        <f>SUMPRODUCT(LEN($L245:$S248)-LEN(SUBSTITUTE($L245:$S248,"M", "")))</f>
        <v>0</v>
      </c>
      <c r="AW245" s="236">
        <f>SUMPRODUCT(LEN($AD245:$AD248)-LEN(SUBSTITUTE($AD245:$AD248,"M", "")))</f>
        <v>0</v>
      </c>
      <c r="AX245" s="230">
        <f>SUMPRODUCT(LEN($AC245:$AC248)-LEN(SUBSTITUTE($AC245:$AC248,"M", "")))</f>
        <v>0</v>
      </c>
      <c r="AY245" s="291">
        <f>SUMPRODUCT(LEN($AE245:$AE248)-LEN(SUBSTITUTE($AE245:$AE248,"S", "")))</f>
        <v>0</v>
      </c>
      <c r="AZ245" s="227">
        <f>SUMPRODUCT(LEN($AE245:$AE248)-LEN(SUBSTITUTE($AE245:$AE248,"F", "")))</f>
        <v>0</v>
      </c>
      <c r="BA245" s="227">
        <f>SUMPRODUCT(LEN($AE245:$AE248)-LEN(SUBSTITUTE($AE245:$AE248,"G", "")))</f>
        <v>0</v>
      </c>
      <c r="BB245" s="294">
        <f>SUMPRODUCT(LEN($AE245:$AE248)-LEN(SUBSTITUTE($AE245:$AE248,"M", "")))</f>
        <v>0</v>
      </c>
    </row>
    <row r="246" spans="2:62" ht="28.15" customHeight="1" thickBot="1" x14ac:dyDescent="0.25">
      <c r="B246" s="30"/>
      <c r="C246" s="243"/>
      <c r="D246" s="36"/>
      <c r="E246" s="35"/>
      <c r="F246" s="35"/>
      <c r="G246" s="34"/>
      <c r="H246" s="224"/>
      <c r="I246" s="247"/>
      <c r="J246" s="247"/>
      <c r="K246" s="247"/>
      <c r="L246" s="33" t="s">
        <v>123</v>
      </c>
      <c r="M246" s="32" t="s">
        <v>132</v>
      </c>
      <c r="N246" s="33" t="s">
        <v>122</v>
      </c>
      <c r="O246" s="32" t="s">
        <v>104</v>
      </c>
      <c r="P246" s="33" t="s">
        <v>120</v>
      </c>
      <c r="Q246" s="32"/>
      <c r="R246" s="33" t="s">
        <v>119</v>
      </c>
      <c r="S246" s="32"/>
      <c r="T246" s="33" t="s">
        <v>118</v>
      </c>
      <c r="U246" s="32"/>
      <c r="V246" s="33" t="s">
        <v>117</v>
      </c>
      <c r="W246" s="32"/>
      <c r="X246" s="33" t="s">
        <v>116</v>
      </c>
      <c r="Y246" s="32"/>
      <c r="Z246" s="33" t="s">
        <v>115</v>
      </c>
      <c r="AA246" s="32"/>
      <c r="AB246" s="31"/>
      <c r="AC246" s="32"/>
      <c r="AD246" s="31"/>
      <c r="AE246" s="23"/>
      <c r="AF246" s="251"/>
      <c r="AG246" s="251"/>
      <c r="AH246" s="22"/>
      <c r="AI246" s="11"/>
      <c r="AJ246" s="234"/>
      <c r="AK246" s="240"/>
      <c r="AL246" s="231"/>
      <c r="AM246" s="234"/>
      <c r="AN246" s="240"/>
      <c r="AO246" s="231"/>
      <c r="AP246" s="234"/>
      <c r="AQ246" s="240"/>
      <c r="AR246" s="231"/>
      <c r="AS246" s="234"/>
      <c r="AT246" s="240"/>
      <c r="AU246" s="231"/>
      <c r="AV246" s="234"/>
      <c r="AW246" s="237"/>
      <c r="AX246" s="231"/>
      <c r="AY246" s="292"/>
      <c r="AZ246" s="228"/>
      <c r="BA246" s="228"/>
      <c r="BB246" s="295"/>
    </row>
    <row r="247" spans="2:62" ht="28.15" customHeight="1" x14ac:dyDescent="0.2">
      <c r="B247" s="30"/>
      <c r="C247" s="244"/>
      <c r="D247" s="29"/>
      <c r="E247" s="28"/>
      <c r="F247" s="28"/>
      <c r="G247" s="27"/>
      <c r="H247" s="225"/>
      <c r="I247" s="248"/>
      <c r="J247" s="248"/>
      <c r="K247" s="248"/>
      <c r="L247" s="26" t="s">
        <v>114</v>
      </c>
      <c r="M247" s="25" t="s">
        <v>104</v>
      </c>
      <c r="N247" s="26" t="s">
        <v>112</v>
      </c>
      <c r="O247" s="25"/>
      <c r="P247" s="26" t="s">
        <v>111</v>
      </c>
      <c r="Q247" s="25"/>
      <c r="R247" s="26" t="s">
        <v>110</v>
      </c>
      <c r="S247" s="25"/>
      <c r="T247" s="26" t="s">
        <v>109</v>
      </c>
      <c r="U247" s="25"/>
      <c r="V247" s="26" t="s">
        <v>108</v>
      </c>
      <c r="W247" s="25"/>
      <c r="X247" s="26" t="s">
        <v>107</v>
      </c>
      <c r="Y247" s="25"/>
      <c r="Z247" s="26" t="s">
        <v>106</v>
      </c>
      <c r="AA247" s="25"/>
      <c r="AB247" s="24"/>
      <c r="AC247" s="25"/>
      <c r="AD247" s="24"/>
      <c r="AE247" s="23"/>
      <c r="AF247" s="251"/>
      <c r="AG247" s="251"/>
      <c r="AH247" s="22"/>
      <c r="AI247" s="11"/>
      <c r="AJ247" s="234"/>
      <c r="AK247" s="240"/>
      <c r="AL247" s="231"/>
      <c r="AM247" s="234"/>
      <c r="AN247" s="240"/>
      <c r="AO247" s="231"/>
      <c r="AP247" s="234"/>
      <c r="AQ247" s="240"/>
      <c r="AR247" s="231"/>
      <c r="AS247" s="234"/>
      <c r="AT247" s="240"/>
      <c r="AU247" s="231"/>
      <c r="AV247" s="234"/>
      <c r="AW247" s="237"/>
      <c r="AX247" s="231"/>
      <c r="AY247" s="292"/>
      <c r="AZ247" s="228"/>
      <c r="BA247" s="228"/>
      <c r="BB247" s="295"/>
    </row>
    <row r="248" spans="2:62" ht="28.15" customHeight="1" thickBot="1" x14ac:dyDescent="0.25">
      <c r="B248" s="21"/>
      <c r="C248" s="245"/>
      <c r="D248" s="20"/>
      <c r="E248" s="19"/>
      <c r="F248" s="19"/>
      <c r="G248" s="18"/>
      <c r="H248" s="226"/>
      <c r="I248" s="249"/>
      <c r="J248" s="249"/>
      <c r="K248" s="249"/>
      <c r="L248" s="17" t="s">
        <v>105</v>
      </c>
      <c r="M248" s="15" t="s">
        <v>104</v>
      </c>
      <c r="N248" s="17" t="s">
        <v>103</v>
      </c>
      <c r="O248" s="15"/>
      <c r="P248" s="17" t="s">
        <v>102</v>
      </c>
      <c r="Q248" s="15"/>
      <c r="R248" s="17" t="s">
        <v>101</v>
      </c>
      <c r="S248" s="15"/>
      <c r="T248" s="17">
        <v>20</v>
      </c>
      <c r="U248" s="15"/>
      <c r="V248" s="17" t="s">
        <v>100</v>
      </c>
      <c r="W248" s="15"/>
      <c r="X248" s="17" t="s">
        <v>99</v>
      </c>
      <c r="Y248" s="15"/>
      <c r="Z248" s="17" t="s">
        <v>98</v>
      </c>
      <c r="AA248" s="15"/>
      <c r="AB248" s="16"/>
      <c r="AC248" s="15"/>
      <c r="AD248" s="14"/>
      <c r="AE248" s="13"/>
      <c r="AF248" s="252"/>
      <c r="AG248" s="252"/>
      <c r="AH248" s="12"/>
      <c r="AI248" s="11"/>
      <c r="AJ248" s="235"/>
      <c r="AK248" s="241"/>
      <c r="AL248" s="232"/>
      <c r="AM248" s="235"/>
      <c r="AN248" s="241"/>
      <c r="AO248" s="232"/>
      <c r="AP248" s="235"/>
      <c r="AQ248" s="241"/>
      <c r="AR248" s="232"/>
      <c r="AS248" s="235"/>
      <c r="AT248" s="241"/>
      <c r="AU248" s="232"/>
      <c r="AV248" s="235"/>
      <c r="AW248" s="238"/>
      <c r="AX248" s="232"/>
      <c r="AY248" s="293"/>
      <c r="AZ248" s="229"/>
      <c r="BA248" s="229"/>
      <c r="BB248" s="296"/>
    </row>
    <row r="249" spans="2:62" ht="85.9" customHeight="1" thickTop="1" thickBot="1" x14ac:dyDescent="0.35">
      <c r="B249" s="105" t="s">
        <v>174</v>
      </c>
      <c r="C249" s="95" t="s">
        <v>173</v>
      </c>
      <c r="D249" s="100" t="s">
        <v>172</v>
      </c>
      <c r="E249" s="104" t="s">
        <v>171</v>
      </c>
      <c r="F249" s="103"/>
      <c r="G249" s="102"/>
      <c r="H249" s="101" t="s">
        <v>170</v>
      </c>
      <c r="I249" s="100" t="s">
        <v>96</v>
      </c>
      <c r="J249" s="100" t="s">
        <v>169</v>
      </c>
      <c r="K249" s="100" t="s">
        <v>97</v>
      </c>
      <c r="L249" s="256" t="s">
        <v>168</v>
      </c>
      <c r="M249" s="262"/>
      <c r="N249" s="256" t="s">
        <v>167</v>
      </c>
      <c r="O249" s="262"/>
      <c r="P249" s="256" t="s">
        <v>167</v>
      </c>
      <c r="Q249" s="257"/>
      <c r="R249" s="256" t="s">
        <v>167</v>
      </c>
      <c r="S249" s="257"/>
      <c r="T249" s="256" t="s">
        <v>167</v>
      </c>
      <c r="U249" s="257"/>
      <c r="V249" s="256" t="s">
        <v>167</v>
      </c>
      <c r="W249" s="257"/>
      <c r="X249" s="256" t="s">
        <v>167</v>
      </c>
      <c r="Y249" s="257"/>
      <c r="Z249" s="256" t="s">
        <v>167</v>
      </c>
      <c r="AA249" s="257"/>
      <c r="AB249" s="261" t="s">
        <v>166</v>
      </c>
      <c r="AC249" s="257"/>
      <c r="AD249" s="101" t="s">
        <v>165</v>
      </c>
      <c r="AE249" s="101" t="s">
        <v>164</v>
      </c>
      <c r="AF249" s="100" t="s">
        <v>163</v>
      </c>
      <c r="AG249" s="100" t="s">
        <v>162</v>
      </c>
      <c r="AH249" s="99" t="s">
        <v>161</v>
      </c>
      <c r="AI249" s="98"/>
      <c r="AJ249" s="96" t="s">
        <v>160</v>
      </c>
      <c r="AK249" s="95" t="s">
        <v>159</v>
      </c>
      <c r="AL249" s="94" t="s">
        <v>158</v>
      </c>
      <c r="AM249" s="96" t="s">
        <v>157</v>
      </c>
      <c r="AN249" s="95" t="s">
        <v>156</v>
      </c>
      <c r="AO249" s="94" t="s">
        <v>155</v>
      </c>
      <c r="AP249" s="96" t="s">
        <v>154</v>
      </c>
      <c r="AQ249" s="95" t="s">
        <v>153</v>
      </c>
      <c r="AR249" s="97" t="s">
        <v>152</v>
      </c>
      <c r="AS249" s="96" t="s">
        <v>151</v>
      </c>
      <c r="AT249" s="95" t="s">
        <v>150</v>
      </c>
      <c r="AU249" s="94" t="s">
        <v>149</v>
      </c>
      <c r="AV249" s="96" t="s">
        <v>148</v>
      </c>
      <c r="AW249" s="95" t="s">
        <v>147</v>
      </c>
      <c r="AX249" s="94" t="s">
        <v>146</v>
      </c>
      <c r="AY249" s="93" t="s">
        <v>145</v>
      </c>
      <c r="AZ249" s="92" t="s">
        <v>144</v>
      </c>
      <c r="BA249" s="92" t="s">
        <v>143</v>
      </c>
      <c r="BB249" s="91" t="s">
        <v>142</v>
      </c>
    </row>
    <row r="250" spans="2:62" ht="48" thickBot="1" x14ac:dyDescent="0.3">
      <c r="B250" s="90" t="s">
        <v>237</v>
      </c>
      <c r="C250" s="89"/>
      <c r="D250" s="88">
        <v>165</v>
      </c>
      <c r="E250" s="258"/>
      <c r="F250" s="259"/>
      <c r="G250" s="260"/>
      <c r="H250" s="87" t="s">
        <v>140</v>
      </c>
      <c r="I250" s="86"/>
      <c r="J250" s="86"/>
      <c r="K250" s="85"/>
      <c r="L250" s="84"/>
      <c r="M250" s="81"/>
      <c r="N250" s="84"/>
      <c r="O250" s="81"/>
      <c r="P250" s="84"/>
      <c r="Q250" s="81"/>
      <c r="R250" s="84"/>
      <c r="S250" s="81"/>
      <c r="T250" s="84"/>
      <c r="U250" s="81"/>
      <c r="V250" s="84"/>
      <c r="W250" s="81"/>
      <c r="X250" s="84"/>
      <c r="Y250" s="81"/>
      <c r="Z250" s="84"/>
      <c r="AA250" s="83"/>
      <c r="AB250" s="82" t="s">
        <v>139</v>
      </c>
      <c r="AC250" s="81"/>
      <c r="AD250" s="81"/>
      <c r="AE250" s="81"/>
      <c r="AF250" s="80"/>
      <c r="AG250" s="80"/>
      <c r="AH250" s="60"/>
      <c r="AI250" s="79" t="s">
        <v>138</v>
      </c>
      <c r="AJ250" s="78">
        <f t="shared" ref="AJ250:BB250" si="32">SUM(AJ252:AJ263)</f>
        <v>15</v>
      </c>
      <c r="AK250" s="77">
        <f t="shared" si="32"/>
        <v>0</v>
      </c>
      <c r="AL250" s="76">
        <f t="shared" si="32"/>
        <v>0</v>
      </c>
      <c r="AM250" s="78">
        <f t="shared" si="32"/>
        <v>19</v>
      </c>
      <c r="AN250" s="77">
        <f t="shared" si="32"/>
        <v>2</v>
      </c>
      <c r="AO250" s="76">
        <f t="shared" si="32"/>
        <v>0</v>
      </c>
      <c r="AP250" s="78">
        <f t="shared" si="32"/>
        <v>0</v>
      </c>
      <c r="AQ250" s="77">
        <f t="shared" si="32"/>
        <v>0</v>
      </c>
      <c r="AR250" s="76">
        <f t="shared" si="32"/>
        <v>0</v>
      </c>
      <c r="AS250" s="78">
        <f t="shared" si="32"/>
        <v>0</v>
      </c>
      <c r="AT250" s="77">
        <f t="shared" si="32"/>
        <v>0</v>
      </c>
      <c r="AU250" s="76">
        <f t="shared" si="32"/>
        <v>0</v>
      </c>
      <c r="AV250" s="78">
        <f t="shared" si="32"/>
        <v>0</v>
      </c>
      <c r="AW250" s="77">
        <f t="shared" si="32"/>
        <v>0</v>
      </c>
      <c r="AX250" s="76">
        <f t="shared" si="32"/>
        <v>0</v>
      </c>
      <c r="AY250" s="75">
        <f t="shared" si="32"/>
        <v>0</v>
      </c>
      <c r="AZ250" s="74">
        <f t="shared" si="32"/>
        <v>0</v>
      </c>
      <c r="BA250" s="74">
        <f t="shared" si="32"/>
        <v>0</v>
      </c>
      <c r="BB250" s="73">
        <f t="shared" si="32"/>
        <v>0</v>
      </c>
      <c r="BC250" s="72" t="s">
        <v>137</v>
      </c>
      <c r="BF250" s="5">
        <f>SUM(AJ250:AL250)/$BG$5</f>
        <v>5</v>
      </c>
      <c r="BG250" s="5">
        <f>SUM(AM250:AO250,AY250)/$BG$5</f>
        <v>7</v>
      </c>
      <c r="BH250" s="5">
        <f>SUM(AP250:AR250,AZ250)/$BG$5</f>
        <v>0</v>
      </c>
      <c r="BI250" s="5">
        <f>SUM(AS250:AU250,BA250)/$BG$5</f>
        <v>0</v>
      </c>
      <c r="BJ250" s="5">
        <f>SUM(AV250:AX250,BB250)/$BG$5</f>
        <v>0</v>
      </c>
    </row>
    <row r="251" spans="2:62" ht="37.5" thickBot="1" x14ac:dyDescent="0.3">
      <c r="B251" s="71"/>
      <c r="C251" s="70"/>
      <c r="D251" s="69"/>
      <c r="E251" s="68"/>
      <c r="F251" s="68"/>
      <c r="G251" s="67"/>
      <c r="H251" s="66"/>
      <c r="I251" s="64"/>
      <c r="J251" s="64"/>
      <c r="K251" s="65"/>
      <c r="L251" s="64"/>
      <c r="M251" s="62"/>
      <c r="N251" s="64"/>
      <c r="O251" s="62"/>
      <c r="P251" s="64"/>
      <c r="Q251" s="62"/>
      <c r="R251" s="64"/>
      <c r="S251" s="62"/>
      <c r="T251" s="64"/>
      <c r="U251" s="62"/>
      <c r="V251" s="64"/>
      <c r="W251" s="62"/>
      <c r="X251" s="64"/>
      <c r="Y251" s="62"/>
      <c r="Z251" s="64"/>
      <c r="AA251" s="62"/>
      <c r="AB251" s="63"/>
      <c r="AC251" s="62"/>
      <c r="AD251" s="62"/>
      <c r="AE251" s="62"/>
      <c r="AF251" s="61"/>
      <c r="AG251" s="61"/>
      <c r="AH251" s="60"/>
      <c r="AI251" s="59" t="s">
        <v>136</v>
      </c>
      <c r="AJ251" s="58">
        <f t="shared" ref="AJ251:BB251" si="33">AJ250/3</f>
        <v>5</v>
      </c>
      <c r="AK251" s="57">
        <f t="shared" si="33"/>
        <v>0</v>
      </c>
      <c r="AL251" s="56">
        <f t="shared" si="33"/>
        <v>0</v>
      </c>
      <c r="AM251" s="58">
        <f t="shared" si="33"/>
        <v>6.333333333333333</v>
      </c>
      <c r="AN251" s="57">
        <f t="shared" si="33"/>
        <v>0.66666666666666663</v>
      </c>
      <c r="AO251" s="56">
        <f t="shared" si="33"/>
        <v>0</v>
      </c>
      <c r="AP251" s="58">
        <f t="shared" si="33"/>
        <v>0</v>
      </c>
      <c r="AQ251" s="57">
        <f t="shared" si="33"/>
        <v>0</v>
      </c>
      <c r="AR251" s="56">
        <f t="shared" si="33"/>
        <v>0</v>
      </c>
      <c r="AS251" s="58">
        <f t="shared" si="33"/>
        <v>0</v>
      </c>
      <c r="AT251" s="57">
        <f t="shared" si="33"/>
        <v>0</v>
      </c>
      <c r="AU251" s="56">
        <f t="shared" si="33"/>
        <v>0</v>
      </c>
      <c r="AV251" s="58">
        <f t="shared" si="33"/>
        <v>0</v>
      </c>
      <c r="AW251" s="57">
        <f t="shared" si="33"/>
        <v>0</v>
      </c>
      <c r="AX251" s="56">
        <f t="shared" si="33"/>
        <v>0</v>
      </c>
      <c r="AY251" s="55">
        <f t="shared" si="33"/>
        <v>0</v>
      </c>
      <c r="AZ251" s="54">
        <f t="shared" si="33"/>
        <v>0</v>
      </c>
      <c r="BA251" s="54">
        <f t="shared" si="33"/>
        <v>0</v>
      </c>
      <c r="BB251" s="53">
        <f t="shared" si="33"/>
        <v>0</v>
      </c>
      <c r="BC251" s="52" t="s">
        <v>135</v>
      </c>
    </row>
    <row r="252" spans="2:62" ht="28.15" customHeight="1" x14ac:dyDescent="0.2">
      <c r="B252" s="30"/>
      <c r="C252" s="242">
        <v>1</v>
      </c>
      <c r="D252" s="44"/>
      <c r="E252" s="43"/>
      <c r="F252" s="43"/>
      <c r="G252" s="42"/>
      <c r="H252" s="223" t="s">
        <v>183</v>
      </c>
      <c r="I252" s="246">
        <v>30</v>
      </c>
      <c r="J252" s="246">
        <v>14</v>
      </c>
      <c r="K252" s="246">
        <v>6</v>
      </c>
      <c r="L252" s="41" t="s">
        <v>133</v>
      </c>
      <c r="M252" s="40" t="s">
        <v>188</v>
      </c>
      <c r="N252" s="41" t="s">
        <v>131</v>
      </c>
      <c r="O252" s="40" t="s">
        <v>132</v>
      </c>
      <c r="P252" s="41" t="s">
        <v>130</v>
      </c>
      <c r="Q252" s="40"/>
      <c r="R252" s="41" t="s">
        <v>129</v>
      </c>
      <c r="S252" s="40"/>
      <c r="T252" s="41" t="s">
        <v>128</v>
      </c>
      <c r="U252" s="40"/>
      <c r="V252" s="41" t="s">
        <v>127</v>
      </c>
      <c r="W252" s="40"/>
      <c r="X252" s="41" t="s">
        <v>126</v>
      </c>
      <c r="Y252" s="40"/>
      <c r="Z252" s="41" t="s">
        <v>125</v>
      </c>
      <c r="AA252" s="40"/>
      <c r="AB252" s="39"/>
      <c r="AC252" s="40"/>
      <c r="AD252" s="39" t="s">
        <v>113</v>
      </c>
      <c r="AE252" s="38"/>
      <c r="AF252" s="250"/>
      <c r="AG252" s="250"/>
      <c r="AH252" s="37"/>
      <c r="AI252" s="11"/>
      <c r="AJ252" s="233">
        <f>SUMPRODUCT(LEN($M252:$S255)-LEN(SUBSTITUTE($M252:$S255,"A", "")))</f>
        <v>10</v>
      </c>
      <c r="AK252" s="239">
        <f>SUMPRODUCT(LEN($AD252:$AD255)-LEN(SUBSTITUTE($AD252:$AD255,"A", "")))</f>
        <v>0</v>
      </c>
      <c r="AL252" s="230">
        <f>SUMPRODUCT(LEN($AC252:$AC255)-LEN(SUBSTITUTE($AC252:$AC255,"A", "")))</f>
        <v>0</v>
      </c>
      <c r="AM252" s="233">
        <f>SUMPRODUCT(LEN($M252:$S255)-LEN(SUBSTITUTE($M252:$S255,"S", "")))</f>
        <v>6</v>
      </c>
      <c r="AN252" s="239">
        <f>SUMPRODUCT(LEN($AD252:$AD255)-LEN(SUBSTITUTE($AD252:$AD255,"S", "")))</f>
        <v>2</v>
      </c>
      <c r="AO252" s="230">
        <f>SUMPRODUCT(LEN($AC252:$AC255)-LEN(SUBSTITUTE($AC252:$AC255,"S", "")))</f>
        <v>0</v>
      </c>
      <c r="AP252" s="233">
        <f>SUMPRODUCT(LEN($M252:$S255)-LEN(SUBSTITUTE($M252:$S255,"F", "")))</f>
        <v>0</v>
      </c>
      <c r="AQ252" s="239">
        <f>SUMPRODUCT(LEN($AD252:$AD255)-LEN(SUBSTITUTE($AD252:$AD255,"F", "")))</f>
        <v>0</v>
      </c>
      <c r="AR252" s="230">
        <f>SUMPRODUCT(LEN($AC252:$AC255)-LEN(SUBSTITUTE($AC252:$AC255,"F", "")))</f>
        <v>0</v>
      </c>
      <c r="AS252" s="233">
        <f>SUMPRODUCT(LEN($M252:$S255)-LEN(SUBSTITUTE($M252:$S255,"G", "")))</f>
        <v>0</v>
      </c>
      <c r="AT252" s="239">
        <f>SUMPRODUCT(LEN($AD252:$AD255)-LEN(SUBSTITUTE($AD252:$AD255,"G", "")))</f>
        <v>0</v>
      </c>
      <c r="AU252" s="230">
        <f>SUMPRODUCT(LEN($AC252:$AC255)-LEN(SUBSTITUTE($AC252:$AC255,"G", "")))</f>
        <v>0</v>
      </c>
      <c r="AV252" s="233">
        <f>SUMPRODUCT(LEN($L252:$S255)-LEN(SUBSTITUTE($L252:$S255,"M", "")))</f>
        <v>0</v>
      </c>
      <c r="AW252" s="236">
        <f>SUMPRODUCT(LEN($AD252:$AD255)-LEN(SUBSTITUTE($AD252:$AD255,"M", "")))</f>
        <v>0</v>
      </c>
      <c r="AX252" s="269">
        <f>SUMPRODUCT(LEN($AC252:$AC255)-LEN(SUBSTITUTE($AC252:$AC255,"M", "")))</f>
        <v>0</v>
      </c>
      <c r="AY252" s="291">
        <f>SUMPRODUCT(LEN($AE252:$AE255)-LEN(SUBSTITUTE($AE252:$AE255,"S", "")))</f>
        <v>0</v>
      </c>
      <c r="AZ252" s="227">
        <f>SUMPRODUCT(LEN($AE252:$AE255)-LEN(SUBSTITUTE($AE252:$AE255,"F", "")))</f>
        <v>0</v>
      </c>
      <c r="BA252" s="227">
        <f>SUMPRODUCT(LEN($AE252:$AE255)-LEN(SUBSTITUTE($AE252:$AE255,"G", "")))</f>
        <v>0</v>
      </c>
      <c r="BB252" s="294">
        <f>SUMPRODUCT(LEN($AE252:$AE255)-LEN(SUBSTITUTE($AE252:$AE255,"M", "")))</f>
        <v>0</v>
      </c>
    </row>
    <row r="253" spans="2:62" ht="28.15" customHeight="1" thickBot="1" x14ac:dyDescent="0.25">
      <c r="B253" s="30"/>
      <c r="C253" s="243"/>
      <c r="D253" s="36"/>
      <c r="E253" s="35"/>
      <c r="F253" s="35"/>
      <c r="G253" s="34"/>
      <c r="H253" s="224"/>
      <c r="I253" s="247"/>
      <c r="J253" s="247"/>
      <c r="K253" s="247"/>
      <c r="L253" s="33" t="s">
        <v>123</v>
      </c>
      <c r="M253" s="32" t="s">
        <v>187</v>
      </c>
      <c r="N253" s="33" t="s">
        <v>122</v>
      </c>
      <c r="O253" s="32" t="s">
        <v>113</v>
      </c>
      <c r="P253" s="33" t="s">
        <v>120</v>
      </c>
      <c r="Q253" s="32"/>
      <c r="R253" s="33" t="s">
        <v>119</v>
      </c>
      <c r="S253" s="32"/>
      <c r="T253" s="33" t="s">
        <v>118</v>
      </c>
      <c r="U253" s="32"/>
      <c r="V253" s="33" t="s">
        <v>117</v>
      </c>
      <c r="W253" s="32"/>
      <c r="X253" s="33" t="s">
        <v>116</v>
      </c>
      <c r="Y253" s="32"/>
      <c r="Z253" s="33" t="s">
        <v>115</v>
      </c>
      <c r="AA253" s="32"/>
      <c r="AB253" s="31"/>
      <c r="AC253" s="32"/>
      <c r="AD253" s="31"/>
      <c r="AE253" s="23"/>
      <c r="AF253" s="251"/>
      <c r="AG253" s="251"/>
      <c r="AH253" s="22"/>
      <c r="AI253" s="11"/>
      <c r="AJ253" s="265"/>
      <c r="AK253" s="267"/>
      <c r="AL253" s="263"/>
      <c r="AM253" s="265"/>
      <c r="AN253" s="267"/>
      <c r="AO253" s="263"/>
      <c r="AP253" s="265"/>
      <c r="AQ253" s="267"/>
      <c r="AR253" s="263"/>
      <c r="AS253" s="265"/>
      <c r="AT253" s="267"/>
      <c r="AU253" s="263"/>
      <c r="AV253" s="265"/>
      <c r="AW253" s="275"/>
      <c r="AX253" s="270"/>
      <c r="AY253" s="292"/>
      <c r="AZ253" s="228"/>
      <c r="BA253" s="228"/>
      <c r="BB253" s="295"/>
    </row>
    <row r="254" spans="2:62" ht="28.15" customHeight="1" x14ac:dyDescent="0.2">
      <c r="B254" s="30"/>
      <c r="C254" s="244"/>
      <c r="D254" s="29"/>
      <c r="E254" s="28"/>
      <c r="F254" s="28"/>
      <c r="G254" s="27"/>
      <c r="H254" s="225">
        <v>165</v>
      </c>
      <c r="I254" s="248"/>
      <c r="J254" s="248"/>
      <c r="K254" s="248"/>
      <c r="L254" s="26" t="s">
        <v>114</v>
      </c>
      <c r="M254" s="25" t="s">
        <v>132</v>
      </c>
      <c r="N254" s="26" t="s">
        <v>112</v>
      </c>
      <c r="O254" s="25" t="s">
        <v>121</v>
      </c>
      <c r="P254" s="26" t="s">
        <v>111</v>
      </c>
      <c r="Q254" s="25"/>
      <c r="R254" s="26" t="s">
        <v>110</v>
      </c>
      <c r="S254" s="25"/>
      <c r="T254" s="26" t="s">
        <v>109</v>
      </c>
      <c r="U254" s="25"/>
      <c r="V254" s="26" t="s">
        <v>108</v>
      </c>
      <c r="W254" s="25"/>
      <c r="X254" s="26" t="s">
        <v>107</v>
      </c>
      <c r="Y254" s="25"/>
      <c r="Z254" s="26" t="s">
        <v>106</v>
      </c>
      <c r="AA254" s="25"/>
      <c r="AB254" s="24"/>
      <c r="AC254" s="25"/>
      <c r="AD254" s="24"/>
      <c r="AE254" s="23"/>
      <c r="AF254" s="251"/>
      <c r="AG254" s="251"/>
      <c r="AH254" s="22"/>
      <c r="AI254" s="11"/>
      <c r="AJ254" s="265"/>
      <c r="AK254" s="267"/>
      <c r="AL254" s="263"/>
      <c r="AM254" s="265"/>
      <c r="AN254" s="267"/>
      <c r="AO254" s="263"/>
      <c r="AP254" s="265"/>
      <c r="AQ254" s="267"/>
      <c r="AR254" s="263"/>
      <c r="AS254" s="265"/>
      <c r="AT254" s="267"/>
      <c r="AU254" s="263"/>
      <c r="AV254" s="265"/>
      <c r="AW254" s="275"/>
      <c r="AX254" s="270"/>
      <c r="AY254" s="292"/>
      <c r="AZ254" s="228"/>
      <c r="BA254" s="228"/>
      <c r="BB254" s="295"/>
    </row>
    <row r="255" spans="2:62" ht="28.15" customHeight="1" thickBot="1" x14ac:dyDescent="0.25">
      <c r="B255" s="30"/>
      <c r="C255" s="253"/>
      <c r="D255" s="51"/>
      <c r="E255" s="50"/>
      <c r="F255" s="50"/>
      <c r="G255" s="49"/>
      <c r="H255" s="226"/>
      <c r="I255" s="254"/>
      <c r="J255" s="254"/>
      <c r="K255" s="254"/>
      <c r="L255" s="48" t="s">
        <v>105</v>
      </c>
      <c r="M255" s="47" t="s">
        <v>132</v>
      </c>
      <c r="N255" s="48" t="s">
        <v>103</v>
      </c>
      <c r="O255" s="47" t="s">
        <v>104</v>
      </c>
      <c r="P255" s="48" t="s">
        <v>102</v>
      </c>
      <c r="Q255" s="47"/>
      <c r="R255" s="48" t="s">
        <v>101</v>
      </c>
      <c r="S255" s="47"/>
      <c r="T255" s="48">
        <v>20</v>
      </c>
      <c r="U255" s="47"/>
      <c r="V255" s="48" t="s">
        <v>100</v>
      </c>
      <c r="W255" s="47"/>
      <c r="X255" s="48" t="s">
        <v>99</v>
      </c>
      <c r="Y255" s="47"/>
      <c r="Z255" s="48" t="s">
        <v>98</v>
      </c>
      <c r="AA255" s="47"/>
      <c r="AB255" s="16"/>
      <c r="AC255" s="47"/>
      <c r="AD255" s="16"/>
      <c r="AE255" s="46"/>
      <c r="AF255" s="255"/>
      <c r="AG255" s="255"/>
      <c r="AH255" s="45"/>
      <c r="AI255" s="11"/>
      <c r="AJ255" s="266"/>
      <c r="AK255" s="268"/>
      <c r="AL255" s="264"/>
      <c r="AM255" s="266"/>
      <c r="AN255" s="268"/>
      <c r="AO255" s="264"/>
      <c r="AP255" s="266"/>
      <c r="AQ255" s="268"/>
      <c r="AR255" s="264"/>
      <c r="AS255" s="266"/>
      <c r="AT255" s="268"/>
      <c r="AU255" s="264"/>
      <c r="AV255" s="266"/>
      <c r="AW255" s="276"/>
      <c r="AX255" s="271"/>
      <c r="AY255" s="293"/>
      <c r="AZ255" s="229"/>
      <c r="BA255" s="229"/>
      <c r="BB255" s="296"/>
    </row>
    <row r="256" spans="2:62" ht="28.15" customHeight="1" x14ac:dyDescent="0.2">
      <c r="B256" s="30"/>
      <c r="C256" s="242">
        <v>2</v>
      </c>
      <c r="D256" s="44"/>
      <c r="E256" s="43"/>
      <c r="F256" s="43"/>
      <c r="G256" s="42"/>
      <c r="H256" s="223"/>
      <c r="I256" s="246">
        <v>39</v>
      </c>
      <c r="J256" s="246">
        <v>16</v>
      </c>
      <c r="K256" s="246">
        <v>7</v>
      </c>
      <c r="L256" s="41" t="s">
        <v>133</v>
      </c>
      <c r="M256" s="40" t="s">
        <v>124</v>
      </c>
      <c r="N256" s="41" t="s">
        <v>131</v>
      </c>
      <c r="O256" s="40" t="s">
        <v>113</v>
      </c>
      <c r="P256" s="41" t="s">
        <v>130</v>
      </c>
      <c r="Q256" s="40" t="s">
        <v>121</v>
      </c>
      <c r="R256" s="41" t="s">
        <v>129</v>
      </c>
      <c r="S256" s="40"/>
      <c r="T256" s="41" t="s">
        <v>128</v>
      </c>
      <c r="U256" s="40"/>
      <c r="V256" s="41" t="s">
        <v>127</v>
      </c>
      <c r="W256" s="40"/>
      <c r="X256" s="41" t="s">
        <v>126</v>
      </c>
      <c r="Y256" s="40"/>
      <c r="Z256" s="41" t="s">
        <v>125</v>
      </c>
      <c r="AA256" s="40"/>
      <c r="AB256" s="39"/>
      <c r="AC256" s="40"/>
      <c r="AD256" s="39"/>
      <c r="AE256" s="38"/>
      <c r="AF256" s="250"/>
      <c r="AG256" s="250"/>
      <c r="AH256" s="37"/>
      <c r="AI256" s="11"/>
      <c r="AJ256" s="233">
        <f>SUMPRODUCT(LEN($M256:$S259)-LEN(SUBSTITUTE($M256:$S259,"A", "")))</f>
        <v>3</v>
      </c>
      <c r="AK256" s="239">
        <f>SUMPRODUCT(LEN($AD256:$AD259)-LEN(SUBSTITUTE($AD256:$AD259,"A", "")))</f>
        <v>0</v>
      </c>
      <c r="AL256" s="230">
        <f>SUMPRODUCT(LEN($AC256:$AC259)-LEN(SUBSTITUTE($AC256:$AC259,"A", "")))</f>
        <v>0</v>
      </c>
      <c r="AM256" s="233">
        <f>SUMPRODUCT(LEN($M256:$S259)-LEN(SUBSTITUTE($M256:$S259,"S", "")))</f>
        <v>8</v>
      </c>
      <c r="AN256" s="239">
        <f>SUMPRODUCT(LEN($AD256:$AD259)-LEN(SUBSTITUTE($AD256:$AD259,"S", "")))</f>
        <v>0</v>
      </c>
      <c r="AO256" s="230">
        <f>SUMPRODUCT(LEN($AC256:$AC259)-LEN(SUBSTITUTE($AC256:$AC259,"S", "")))</f>
        <v>0</v>
      </c>
      <c r="AP256" s="233">
        <f>SUMPRODUCT(LEN($M256:$S259)-LEN(SUBSTITUTE($M256:$S259,"F", "")))</f>
        <v>0</v>
      </c>
      <c r="AQ256" s="239">
        <f>SUMPRODUCT(LEN($AD256:$AD259)-LEN(SUBSTITUTE($AD256:$AD259,"F", "")))</f>
        <v>0</v>
      </c>
      <c r="AR256" s="230">
        <f>SUMPRODUCT(LEN($AC256:$AC259)-LEN(SUBSTITUTE($AC256:$AC259,"F", "")))</f>
        <v>0</v>
      </c>
      <c r="AS256" s="233">
        <f>SUMPRODUCT(LEN($M256:$S259)-LEN(SUBSTITUTE($M256:$S259,"G", "")))</f>
        <v>0</v>
      </c>
      <c r="AT256" s="239">
        <f>SUMPRODUCT(LEN($AD256:$AD259)-LEN(SUBSTITUTE($AD256:$AD259,"G", "")))</f>
        <v>0</v>
      </c>
      <c r="AU256" s="230">
        <f>SUMPRODUCT(LEN($AC256:$AC259)-LEN(SUBSTITUTE($AC256:$AC259,"G", "")))</f>
        <v>0</v>
      </c>
      <c r="AV256" s="233">
        <f>SUMPRODUCT(LEN($L256:$S259)-LEN(SUBSTITUTE($L256:$S259,"M", "")))</f>
        <v>0</v>
      </c>
      <c r="AW256" s="236">
        <f>SUMPRODUCT(LEN($AD256:$AD259)-LEN(SUBSTITUTE($AD256:$AD259,"M", "")))</f>
        <v>0</v>
      </c>
      <c r="AX256" s="269">
        <f>SUMPRODUCT(LEN($AC256:$AC259)-LEN(SUBSTITUTE($AC256:$AC259,"M", "")))</f>
        <v>0</v>
      </c>
      <c r="AY256" s="291">
        <f>SUMPRODUCT(LEN($AE256:$AE259)-LEN(SUBSTITUTE($AE256:$AE259,"S", "")))</f>
        <v>0</v>
      </c>
      <c r="AZ256" s="227">
        <f>SUMPRODUCT(LEN($AE256:$AE259)-LEN(SUBSTITUTE($AE256:$AE259,"F", "")))</f>
        <v>0</v>
      </c>
      <c r="BA256" s="227">
        <f>SUMPRODUCT(LEN($AE256:$AE259)-LEN(SUBSTITUTE($AE256:$AE259,"G", "")))</f>
        <v>0</v>
      </c>
      <c r="BB256" s="294">
        <f>SUMPRODUCT(LEN($AE256:$AE259)-LEN(SUBSTITUTE($AE256:$AE259,"M", "")))</f>
        <v>0</v>
      </c>
    </row>
    <row r="257" spans="2:62" ht="28.15" customHeight="1" thickBot="1" x14ac:dyDescent="0.25">
      <c r="B257" s="30"/>
      <c r="C257" s="243"/>
      <c r="D257" s="36"/>
      <c r="E257" s="35"/>
      <c r="F257" s="35"/>
      <c r="G257" s="34"/>
      <c r="H257" s="224"/>
      <c r="I257" s="247"/>
      <c r="J257" s="247"/>
      <c r="K257" s="247"/>
      <c r="L257" s="33" t="s">
        <v>123</v>
      </c>
      <c r="M257" s="32" t="s">
        <v>104</v>
      </c>
      <c r="N257" s="33" t="s">
        <v>122</v>
      </c>
      <c r="O257" s="32" t="s">
        <v>113</v>
      </c>
      <c r="P257" s="33" t="s">
        <v>120</v>
      </c>
      <c r="Q257" s="32"/>
      <c r="R257" s="33" t="s">
        <v>119</v>
      </c>
      <c r="S257" s="32"/>
      <c r="T257" s="33" t="s">
        <v>118</v>
      </c>
      <c r="U257" s="32"/>
      <c r="V257" s="33" t="s">
        <v>117</v>
      </c>
      <c r="W257" s="32"/>
      <c r="X257" s="33" t="s">
        <v>116</v>
      </c>
      <c r="Y257" s="32"/>
      <c r="Z257" s="33" t="s">
        <v>115</v>
      </c>
      <c r="AA257" s="32"/>
      <c r="AB257" s="31"/>
      <c r="AC257" s="32"/>
      <c r="AD257" s="31"/>
      <c r="AE257" s="23"/>
      <c r="AF257" s="251"/>
      <c r="AG257" s="251"/>
      <c r="AH257" s="22"/>
      <c r="AI257" s="11"/>
      <c r="AJ257" s="265"/>
      <c r="AK257" s="267"/>
      <c r="AL257" s="263"/>
      <c r="AM257" s="265"/>
      <c r="AN257" s="267"/>
      <c r="AO257" s="263"/>
      <c r="AP257" s="265"/>
      <c r="AQ257" s="267"/>
      <c r="AR257" s="263"/>
      <c r="AS257" s="265"/>
      <c r="AT257" s="267"/>
      <c r="AU257" s="263"/>
      <c r="AV257" s="265"/>
      <c r="AW257" s="275"/>
      <c r="AX257" s="270"/>
      <c r="AY257" s="292"/>
      <c r="AZ257" s="228"/>
      <c r="BA257" s="228"/>
      <c r="BB257" s="295"/>
    </row>
    <row r="258" spans="2:62" ht="28.15" customHeight="1" x14ac:dyDescent="0.2">
      <c r="B258" s="30"/>
      <c r="C258" s="244"/>
      <c r="D258" s="29"/>
      <c r="E258" s="28"/>
      <c r="F258" s="28"/>
      <c r="G258" s="27"/>
      <c r="H258" s="225"/>
      <c r="I258" s="248"/>
      <c r="J258" s="248"/>
      <c r="K258" s="248"/>
      <c r="L258" s="26" t="s">
        <v>114</v>
      </c>
      <c r="M258" s="25" t="s">
        <v>104</v>
      </c>
      <c r="N258" s="26" t="s">
        <v>112</v>
      </c>
      <c r="O258" s="25" t="s">
        <v>121</v>
      </c>
      <c r="P258" s="26" t="s">
        <v>111</v>
      </c>
      <c r="Q258" s="25"/>
      <c r="R258" s="26" t="s">
        <v>110</v>
      </c>
      <c r="S258" s="25"/>
      <c r="T258" s="26" t="s">
        <v>109</v>
      </c>
      <c r="U258" s="25"/>
      <c r="V258" s="26" t="s">
        <v>108</v>
      </c>
      <c r="W258" s="25"/>
      <c r="X258" s="26" t="s">
        <v>107</v>
      </c>
      <c r="Y258" s="25"/>
      <c r="Z258" s="26" t="s">
        <v>106</v>
      </c>
      <c r="AA258" s="25"/>
      <c r="AB258" s="24"/>
      <c r="AC258" s="25"/>
      <c r="AD258" s="24"/>
      <c r="AE258" s="23"/>
      <c r="AF258" s="251"/>
      <c r="AG258" s="251"/>
      <c r="AH258" s="22"/>
      <c r="AI258" s="11"/>
      <c r="AJ258" s="265"/>
      <c r="AK258" s="267"/>
      <c r="AL258" s="263"/>
      <c r="AM258" s="265"/>
      <c r="AN258" s="267"/>
      <c r="AO258" s="263"/>
      <c r="AP258" s="265"/>
      <c r="AQ258" s="267"/>
      <c r="AR258" s="263"/>
      <c r="AS258" s="265"/>
      <c r="AT258" s="267"/>
      <c r="AU258" s="263"/>
      <c r="AV258" s="265"/>
      <c r="AW258" s="275"/>
      <c r="AX258" s="270"/>
      <c r="AY258" s="292"/>
      <c r="AZ258" s="228"/>
      <c r="BA258" s="228"/>
      <c r="BB258" s="295"/>
    </row>
    <row r="259" spans="2:62" ht="28.15" customHeight="1" thickBot="1" x14ac:dyDescent="0.25">
      <c r="B259" s="30"/>
      <c r="C259" s="253"/>
      <c r="D259" s="51"/>
      <c r="E259" s="50"/>
      <c r="F259" s="50"/>
      <c r="G259" s="49"/>
      <c r="H259" s="226"/>
      <c r="I259" s="254"/>
      <c r="J259" s="254"/>
      <c r="K259" s="254"/>
      <c r="L259" s="48" t="s">
        <v>105</v>
      </c>
      <c r="M259" s="47" t="s">
        <v>180</v>
      </c>
      <c r="N259" s="48" t="s">
        <v>103</v>
      </c>
      <c r="O259" s="47" t="s">
        <v>121</v>
      </c>
      <c r="P259" s="48" t="s">
        <v>102</v>
      </c>
      <c r="Q259" s="47"/>
      <c r="R259" s="48" t="s">
        <v>101</v>
      </c>
      <c r="S259" s="47"/>
      <c r="T259" s="48">
        <v>20</v>
      </c>
      <c r="U259" s="47"/>
      <c r="V259" s="48" t="s">
        <v>100</v>
      </c>
      <c r="W259" s="47"/>
      <c r="X259" s="48" t="s">
        <v>99</v>
      </c>
      <c r="Y259" s="47"/>
      <c r="Z259" s="48" t="s">
        <v>98</v>
      </c>
      <c r="AA259" s="47"/>
      <c r="AB259" s="16"/>
      <c r="AC259" s="47"/>
      <c r="AD259" s="16"/>
      <c r="AE259" s="46"/>
      <c r="AF259" s="255"/>
      <c r="AG259" s="255"/>
      <c r="AH259" s="45"/>
      <c r="AI259" s="11"/>
      <c r="AJ259" s="266"/>
      <c r="AK259" s="268"/>
      <c r="AL259" s="264"/>
      <c r="AM259" s="266"/>
      <c r="AN259" s="268"/>
      <c r="AO259" s="264"/>
      <c r="AP259" s="266"/>
      <c r="AQ259" s="268"/>
      <c r="AR259" s="264"/>
      <c r="AS259" s="266"/>
      <c r="AT259" s="268"/>
      <c r="AU259" s="264"/>
      <c r="AV259" s="266"/>
      <c r="AW259" s="276"/>
      <c r="AX259" s="271"/>
      <c r="AY259" s="293"/>
      <c r="AZ259" s="229"/>
      <c r="BA259" s="229"/>
      <c r="BB259" s="296"/>
    </row>
    <row r="260" spans="2:62" ht="28.15" customHeight="1" x14ac:dyDescent="0.2">
      <c r="B260" s="30"/>
      <c r="C260" s="242">
        <v>3</v>
      </c>
      <c r="D260" s="44"/>
      <c r="E260" s="43"/>
      <c r="F260" s="43"/>
      <c r="G260" s="42"/>
      <c r="H260" s="223"/>
      <c r="I260" s="246">
        <v>24</v>
      </c>
      <c r="J260" s="246">
        <v>14</v>
      </c>
      <c r="K260" s="246">
        <v>9</v>
      </c>
      <c r="L260" s="41" t="s">
        <v>133</v>
      </c>
      <c r="M260" s="40" t="s">
        <v>132</v>
      </c>
      <c r="N260" s="41" t="s">
        <v>131</v>
      </c>
      <c r="O260" s="40" t="s">
        <v>121</v>
      </c>
      <c r="P260" s="41" t="s">
        <v>130</v>
      </c>
      <c r="Q260" s="40"/>
      <c r="R260" s="41" t="s">
        <v>129</v>
      </c>
      <c r="S260" s="40"/>
      <c r="T260" s="41" t="s">
        <v>128</v>
      </c>
      <c r="U260" s="40"/>
      <c r="V260" s="41" t="s">
        <v>127</v>
      </c>
      <c r="W260" s="40"/>
      <c r="X260" s="41" t="s">
        <v>126</v>
      </c>
      <c r="Y260" s="40"/>
      <c r="Z260" s="41" t="s">
        <v>125</v>
      </c>
      <c r="AA260" s="40"/>
      <c r="AB260" s="39"/>
      <c r="AC260" s="40"/>
      <c r="AD260" s="39"/>
      <c r="AE260" s="38"/>
      <c r="AF260" s="250"/>
      <c r="AG260" s="250"/>
      <c r="AH260" s="37"/>
      <c r="AI260" s="11"/>
      <c r="AJ260" s="233">
        <f>SUMPRODUCT(LEN($M260:$S263)-LEN(SUBSTITUTE($M260:$S263,"A", "")))</f>
        <v>2</v>
      </c>
      <c r="AK260" s="239">
        <f>SUMPRODUCT(LEN($AD260:$AD263)-LEN(SUBSTITUTE($AD260:$AD263,"A", "")))</f>
        <v>0</v>
      </c>
      <c r="AL260" s="230">
        <f>SUMPRODUCT(LEN($AC260:$AC263)-LEN(SUBSTITUTE($AC260:$AC263,"A", "")))</f>
        <v>0</v>
      </c>
      <c r="AM260" s="233">
        <f>SUMPRODUCT(LEN($M260:$S263)-LEN(SUBSTITUTE($M260:$S263,"S", "")))</f>
        <v>5</v>
      </c>
      <c r="AN260" s="239">
        <f>SUMPRODUCT(LEN($AD260:$AD263)-LEN(SUBSTITUTE($AD260:$AD263,"S", "")))</f>
        <v>0</v>
      </c>
      <c r="AO260" s="230">
        <f>SUMPRODUCT(LEN($AC260:$AC263)-LEN(SUBSTITUTE($AC260:$AC263,"S", "")))</f>
        <v>0</v>
      </c>
      <c r="AP260" s="233">
        <f>SUMPRODUCT(LEN($M260:$S263)-LEN(SUBSTITUTE($M260:$S263,"F", "")))</f>
        <v>0</v>
      </c>
      <c r="AQ260" s="239">
        <f>SUMPRODUCT(LEN($AD260:$AD263)-LEN(SUBSTITUTE($AD260:$AD263,"F", "")))</f>
        <v>0</v>
      </c>
      <c r="AR260" s="230">
        <f>SUMPRODUCT(LEN($AC260:$AC263)-LEN(SUBSTITUTE($AC260:$AC263,"F", "")))</f>
        <v>0</v>
      </c>
      <c r="AS260" s="233">
        <f>SUMPRODUCT(LEN($M260:$S263)-LEN(SUBSTITUTE($M260:$S263,"G", "")))</f>
        <v>0</v>
      </c>
      <c r="AT260" s="239">
        <f>SUMPRODUCT(LEN($AD260:$AD263)-LEN(SUBSTITUTE($AD260:$AD263,"G", "")))</f>
        <v>0</v>
      </c>
      <c r="AU260" s="230">
        <f>SUMPRODUCT(LEN($AC260:$AC263)-LEN(SUBSTITUTE($AC260:$AC263,"G", "")))</f>
        <v>0</v>
      </c>
      <c r="AV260" s="233">
        <f>SUMPRODUCT(LEN($L260:$S263)-LEN(SUBSTITUTE($L260:$S263,"M", "")))</f>
        <v>0</v>
      </c>
      <c r="AW260" s="236">
        <f>SUMPRODUCT(LEN($AD260:$AD263)-LEN(SUBSTITUTE($AD260:$AD263,"M", "")))</f>
        <v>0</v>
      </c>
      <c r="AX260" s="269">
        <f>SUMPRODUCT(LEN($AC260:$AC263)-LEN(SUBSTITUTE($AC260:$AC263,"M", "")))</f>
        <v>0</v>
      </c>
      <c r="AY260" s="291">
        <f>SUMPRODUCT(LEN($AE260:$AE263)-LEN(SUBSTITUTE($AE260:$AE263,"S", "")))</f>
        <v>0</v>
      </c>
      <c r="AZ260" s="227">
        <f>SUMPRODUCT(LEN($AE260:$AE263)-LEN(SUBSTITUTE($AE260:$AE263,"F", "")))</f>
        <v>0</v>
      </c>
      <c r="BA260" s="227">
        <f>SUMPRODUCT(LEN($AE260:$AE263)-LEN(SUBSTITUTE($AE260:$AE263,"G", "")))</f>
        <v>0</v>
      </c>
      <c r="BB260" s="294">
        <f>SUMPRODUCT(LEN($AE260:$AE263)-LEN(SUBSTITUTE($AE260:$AE263,"M", "")))</f>
        <v>0</v>
      </c>
    </row>
    <row r="261" spans="2:62" ht="28.15" customHeight="1" thickBot="1" x14ac:dyDescent="0.25">
      <c r="B261" s="30"/>
      <c r="C261" s="243"/>
      <c r="D261" s="36"/>
      <c r="E261" s="35"/>
      <c r="F261" s="35"/>
      <c r="G261" s="34"/>
      <c r="H261" s="224"/>
      <c r="I261" s="247"/>
      <c r="J261" s="247"/>
      <c r="K261" s="247"/>
      <c r="L261" s="33" t="s">
        <v>123</v>
      </c>
      <c r="M261" s="32" t="s">
        <v>113</v>
      </c>
      <c r="N261" s="33" t="s">
        <v>122</v>
      </c>
      <c r="O261" s="32"/>
      <c r="P261" s="33" t="s">
        <v>120</v>
      </c>
      <c r="Q261" s="32"/>
      <c r="R261" s="33" t="s">
        <v>119</v>
      </c>
      <c r="S261" s="32"/>
      <c r="T261" s="33" t="s">
        <v>118</v>
      </c>
      <c r="U261" s="32"/>
      <c r="V261" s="33" t="s">
        <v>117</v>
      </c>
      <c r="W261" s="32"/>
      <c r="X261" s="33" t="s">
        <v>116</v>
      </c>
      <c r="Y261" s="32"/>
      <c r="Z261" s="33" t="s">
        <v>115</v>
      </c>
      <c r="AA261" s="32"/>
      <c r="AB261" s="31"/>
      <c r="AC261" s="32"/>
      <c r="AD261" s="31"/>
      <c r="AE261" s="23"/>
      <c r="AF261" s="251"/>
      <c r="AG261" s="251"/>
      <c r="AH261" s="22"/>
      <c r="AI261" s="11"/>
      <c r="AJ261" s="265"/>
      <c r="AK261" s="267"/>
      <c r="AL261" s="263"/>
      <c r="AM261" s="265"/>
      <c r="AN261" s="267"/>
      <c r="AO261" s="263"/>
      <c r="AP261" s="265"/>
      <c r="AQ261" s="267"/>
      <c r="AR261" s="263"/>
      <c r="AS261" s="265"/>
      <c r="AT261" s="267"/>
      <c r="AU261" s="263"/>
      <c r="AV261" s="265"/>
      <c r="AW261" s="275"/>
      <c r="AX261" s="270"/>
      <c r="AY261" s="292"/>
      <c r="AZ261" s="228"/>
      <c r="BA261" s="228"/>
      <c r="BB261" s="295"/>
    </row>
    <row r="262" spans="2:62" ht="28.15" customHeight="1" x14ac:dyDescent="0.2">
      <c r="B262" s="30"/>
      <c r="C262" s="244"/>
      <c r="D262" s="29"/>
      <c r="E262" s="28"/>
      <c r="F262" s="28"/>
      <c r="G262" s="27"/>
      <c r="H262" s="225"/>
      <c r="I262" s="248"/>
      <c r="J262" s="248"/>
      <c r="K262" s="248"/>
      <c r="L262" s="26" t="s">
        <v>114</v>
      </c>
      <c r="M262" s="25" t="s">
        <v>121</v>
      </c>
      <c r="N262" s="26" t="s">
        <v>112</v>
      </c>
      <c r="O262" s="25"/>
      <c r="P262" s="26" t="s">
        <v>111</v>
      </c>
      <c r="Q262" s="25"/>
      <c r="R262" s="26" t="s">
        <v>110</v>
      </c>
      <c r="S262" s="25"/>
      <c r="T262" s="26" t="s">
        <v>109</v>
      </c>
      <c r="U262" s="25"/>
      <c r="V262" s="26" t="s">
        <v>108</v>
      </c>
      <c r="W262" s="25"/>
      <c r="X262" s="26" t="s">
        <v>107</v>
      </c>
      <c r="Y262" s="25"/>
      <c r="Z262" s="26" t="s">
        <v>106</v>
      </c>
      <c r="AA262" s="25"/>
      <c r="AB262" s="24"/>
      <c r="AC262" s="25"/>
      <c r="AD262" s="24"/>
      <c r="AE262" s="23"/>
      <c r="AF262" s="251"/>
      <c r="AG262" s="251"/>
      <c r="AH262" s="22"/>
      <c r="AI262" s="11"/>
      <c r="AJ262" s="265"/>
      <c r="AK262" s="267"/>
      <c r="AL262" s="263"/>
      <c r="AM262" s="265"/>
      <c r="AN262" s="267"/>
      <c r="AO262" s="263"/>
      <c r="AP262" s="265"/>
      <c r="AQ262" s="267"/>
      <c r="AR262" s="263"/>
      <c r="AS262" s="265"/>
      <c r="AT262" s="267"/>
      <c r="AU262" s="263"/>
      <c r="AV262" s="265"/>
      <c r="AW262" s="275"/>
      <c r="AX262" s="270"/>
      <c r="AY262" s="292"/>
      <c r="AZ262" s="228"/>
      <c r="BA262" s="228"/>
      <c r="BB262" s="295"/>
    </row>
    <row r="263" spans="2:62" ht="28.15" customHeight="1" thickBot="1" x14ac:dyDescent="0.25">
      <c r="B263" s="21"/>
      <c r="C263" s="245"/>
      <c r="D263" s="20"/>
      <c r="E263" s="19"/>
      <c r="F263" s="19"/>
      <c r="G263" s="18"/>
      <c r="H263" s="226"/>
      <c r="I263" s="249"/>
      <c r="J263" s="249"/>
      <c r="K263" s="249"/>
      <c r="L263" s="17" t="s">
        <v>105</v>
      </c>
      <c r="M263" s="15" t="s">
        <v>121</v>
      </c>
      <c r="N263" s="17" t="s">
        <v>103</v>
      </c>
      <c r="O263" s="15"/>
      <c r="P263" s="17" t="s">
        <v>102</v>
      </c>
      <c r="Q263" s="15"/>
      <c r="R263" s="17" t="s">
        <v>101</v>
      </c>
      <c r="S263" s="15"/>
      <c r="T263" s="17">
        <v>20</v>
      </c>
      <c r="U263" s="15"/>
      <c r="V263" s="17" t="s">
        <v>100</v>
      </c>
      <c r="W263" s="15"/>
      <c r="X263" s="17" t="s">
        <v>99</v>
      </c>
      <c r="Y263" s="15"/>
      <c r="Z263" s="17" t="s">
        <v>98</v>
      </c>
      <c r="AA263" s="15"/>
      <c r="AB263" s="16"/>
      <c r="AC263" s="15"/>
      <c r="AD263" s="14"/>
      <c r="AE263" s="13"/>
      <c r="AF263" s="252"/>
      <c r="AG263" s="252"/>
      <c r="AH263" s="12"/>
      <c r="AI263" s="11"/>
      <c r="AJ263" s="266"/>
      <c r="AK263" s="268"/>
      <c r="AL263" s="264"/>
      <c r="AM263" s="266"/>
      <c r="AN263" s="268"/>
      <c r="AO263" s="264"/>
      <c r="AP263" s="266"/>
      <c r="AQ263" s="268"/>
      <c r="AR263" s="264"/>
      <c r="AS263" s="266"/>
      <c r="AT263" s="268"/>
      <c r="AU263" s="264"/>
      <c r="AV263" s="266"/>
      <c r="AW263" s="276"/>
      <c r="AX263" s="271"/>
      <c r="AY263" s="293"/>
      <c r="AZ263" s="229"/>
      <c r="BA263" s="229"/>
      <c r="BB263" s="296"/>
    </row>
    <row r="264" spans="2:62" ht="85.9" customHeight="1" thickTop="1" thickBot="1" x14ac:dyDescent="0.35">
      <c r="B264" s="105" t="s">
        <v>174</v>
      </c>
      <c r="C264" s="95" t="s">
        <v>173</v>
      </c>
      <c r="D264" s="100" t="s">
        <v>172</v>
      </c>
      <c r="E264" s="104" t="s">
        <v>171</v>
      </c>
      <c r="F264" s="103"/>
      <c r="G264" s="102"/>
      <c r="H264" s="101" t="s">
        <v>170</v>
      </c>
      <c r="I264" s="100" t="s">
        <v>96</v>
      </c>
      <c r="J264" s="100" t="s">
        <v>169</v>
      </c>
      <c r="K264" s="100" t="s">
        <v>97</v>
      </c>
      <c r="L264" s="256" t="s">
        <v>168</v>
      </c>
      <c r="M264" s="262"/>
      <c r="N264" s="256" t="s">
        <v>167</v>
      </c>
      <c r="O264" s="262"/>
      <c r="P264" s="256" t="s">
        <v>167</v>
      </c>
      <c r="Q264" s="257"/>
      <c r="R264" s="256" t="s">
        <v>167</v>
      </c>
      <c r="S264" s="257"/>
      <c r="T264" s="256" t="s">
        <v>167</v>
      </c>
      <c r="U264" s="257"/>
      <c r="V264" s="256" t="s">
        <v>167</v>
      </c>
      <c r="W264" s="257"/>
      <c r="X264" s="256" t="s">
        <v>167</v>
      </c>
      <c r="Y264" s="257"/>
      <c r="Z264" s="256" t="s">
        <v>167</v>
      </c>
      <c r="AA264" s="257"/>
      <c r="AB264" s="261" t="s">
        <v>166</v>
      </c>
      <c r="AC264" s="257"/>
      <c r="AD264" s="101" t="s">
        <v>165</v>
      </c>
      <c r="AE264" s="101" t="s">
        <v>164</v>
      </c>
      <c r="AF264" s="100" t="s">
        <v>163</v>
      </c>
      <c r="AG264" s="100" t="s">
        <v>162</v>
      </c>
      <c r="AH264" s="99" t="s">
        <v>161</v>
      </c>
      <c r="AI264" s="98"/>
      <c r="AJ264" s="96" t="s">
        <v>160</v>
      </c>
      <c r="AK264" s="95" t="s">
        <v>159</v>
      </c>
      <c r="AL264" s="94" t="s">
        <v>158</v>
      </c>
      <c r="AM264" s="96" t="s">
        <v>157</v>
      </c>
      <c r="AN264" s="95" t="s">
        <v>156</v>
      </c>
      <c r="AO264" s="94" t="s">
        <v>155</v>
      </c>
      <c r="AP264" s="96" t="s">
        <v>154</v>
      </c>
      <c r="AQ264" s="95" t="s">
        <v>153</v>
      </c>
      <c r="AR264" s="97" t="s">
        <v>152</v>
      </c>
      <c r="AS264" s="96" t="s">
        <v>151</v>
      </c>
      <c r="AT264" s="95" t="s">
        <v>150</v>
      </c>
      <c r="AU264" s="94" t="s">
        <v>149</v>
      </c>
      <c r="AV264" s="96" t="s">
        <v>148</v>
      </c>
      <c r="AW264" s="95" t="s">
        <v>147</v>
      </c>
      <c r="AX264" s="94" t="s">
        <v>146</v>
      </c>
      <c r="AY264" s="93" t="s">
        <v>145</v>
      </c>
      <c r="AZ264" s="92" t="s">
        <v>144</v>
      </c>
      <c r="BA264" s="92" t="s">
        <v>143</v>
      </c>
      <c r="BB264" s="91" t="s">
        <v>142</v>
      </c>
    </row>
    <row r="265" spans="2:62" ht="48" thickBot="1" x14ac:dyDescent="0.3">
      <c r="B265" s="90" t="s">
        <v>236</v>
      </c>
      <c r="C265" s="89"/>
      <c r="D265" s="88">
        <v>165</v>
      </c>
      <c r="E265" s="258"/>
      <c r="F265" s="259"/>
      <c r="G265" s="260"/>
      <c r="H265" s="87" t="s">
        <v>140</v>
      </c>
      <c r="I265" s="86"/>
      <c r="J265" s="86"/>
      <c r="K265" s="85"/>
      <c r="L265" s="84"/>
      <c r="M265" s="81"/>
      <c r="N265" s="84"/>
      <c r="O265" s="81"/>
      <c r="P265" s="84"/>
      <c r="Q265" s="81"/>
      <c r="R265" s="84"/>
      <c r="S265" s="81"/>
      <c r="T265" s="84"/>
      <c r="U265" s="81"/>
      <c r="V265" s="84"/>
      <c r="W265" s="81"/>
      <c r="X265" s="84"/>
      <c r="Y265" s="81"/>
      <c r="Z265" s="84"/>
      <c r="AA265" s="83"/>
      <c r="AB265" s="82" t="s">
        <v>139</v>
      </c>
      <c r="AC265" s="81"/>
      <c r="AD265" s="81"/>
      <c r="AE265" s="81"/>
      <c r="AF265" s="80"/>
      <c r="AG265" s="80"/>
      <c r="AH265" s="60"/>
      <c r="AI265" s="79" t="s">
        <v>138</v>
      </c>
      <c r="AJ265" s="78">
        <f t="shared" ref="AJ265:BB265" si="34">SUM(AJ267:AJ278)</f>
        <v>9</v>
      </c>
      <c r="AK265" s="77">
        <f t="shared" si="34"/>
        <v>0</v>
      </c>
      <c r="AL265" s="76">
        <f t="shared" si="34"/>
        <v>0</v>
      </c>
      <c r="AM265" s="78">
        <f t="shared" si="34"/>
        <v>15</v>
      </c>
      <c r="AN265" s="77">
        <f t="shared" si="34"/>
        <v>0</v>
      </c>
      <c r="AO265" s="76">
        <f t="shared" si="34"/>
        <v>0</v>
      </c>
      <c r="AP265" s="78">
        <f t="shared" si="34"/>
        <v>0</v>
      </c>
      <c r="AQ265" s="77">
        <f t="shared" si="34"/>
        <v>0</v>
      </c>
      <c r="AR265" s="76">
        <f t="shared" si="34"/>
        <v>0</v>
      </c>
      <c r="AS265" s="78">
        <f t="shared" si="34"/>
        <v>0</v>
      </c>
      <c r="AT265" s="77">
        <f t="shared" si="34"/>
        <v>0</v>
      </c>
      <c r="AU265" s="76">
        <f t="shared" si="34"/>
        <v>0</v>
      </c>
      <c r="AV265" s="78">
        <f t="shared" si="34"/>
        <v>0</v>
      </c>
      <c r="AW265" s="77">
        <f t="shared" si="34"/>
        <v>0</v>
      </c>
      <c r="AX265" s="76">
        <f t="shared" si="34"/>
        <v>0</v>
      </c>
      <c r="AY265" s="75">
        <f t="shared" si="34"/>
        <v>0</v>
      </c>
      <c r="AZ265" s="74">
        <f t="shared" si="34"/>
        <v>0</v>
      </c>
      <c r="BA265" s="74">
        <f t="shared" si="34"/>
        <v>0</v>
      </c>
      <c r="BB265" s="73">
        <f t="shared" si="34"/>
        <v>0</v>
      </c>
      <c r="BC265" s="72" t="s">
        <v>137</v>
      </c>
      <c r="BF265" s="5">
        <f>SUM(AJ265:AL265)/$BG$5</f>
        <v>3</v>
      </c>
      <c r="BG265" s="5">
        <f>SUM(AM265:AO265,AY265)/$BG$5</f>
        <v>5</v>
      </c>
      <c r="BH265" s="5">
        <f>SUM(AP265:AR265,AZ265)/$BG$5</f>
        <v>0</v>
      </c>
      <c r="BI265" s="5">
        <f>SUM(AS265:AU265,BA265)/$BG$5</f>
        <v>0</v>
      </c>
      <c r="BJ265" s="5">
        <f>SUM(AV265:AX265,BB265)/$BG$5</f>
        <v>0</v>
      </c>
    </row>
    <row r="266" spans="2:62" ht="37.5" thickBot="1" x14ac:dyDescent="0.3">
      <c r="B266" s="71"/>
      <c r="C266" s="70"/>
      <c r="D266" s="69"/>
      <c r="E266" s="68"/>
      <c r="F266" s="68"/>
      <c r="G266" s="67"/>
      <c r="H266" s="66"/>
      <c r="I266" s="64"/>
      <c r="J266" s="64"/>
      <c r="K266" s="65"/>
      <c r="L266" s="64"/>
      <c r="M266" s="62"/>
      <c r="N266" s="64"/>
      <c r="O266" s="62"/>
      <c r="P266" s="64"/>
      <c r="Q266" s="62"/>
      <c r="R266" s="64"/>
      <c r="S266" s="62"/>
      <c r="T266" s="64"/>
      <c r="U266" s="62"/>
      <c r="V266" s="64"/>
      <c r="W266" s="62"/>
      <c r="X266" s="64"/>
      <c r="Y266" s="62"/>
      <c r="Z266" s="64"/>
      <c r="AA266" s="62"/>
      <c r="AB266" s="63"/>
      <c r="AC266" s="62"/>
      <c r="AD266" s="62"/>
      <c r="AE266" s="62"/>
      <c r="AF266" s="61"/>
      <c r="AG266" s="61"/>
      <c r="AH266" s="60"/>
      <c r="AI266" s="59" t="s">
        <v>136</v>
      </c>
      <c r="AJ266" s="58">
        <f t="shared" ref="AJ266:BB266" si="35">AJ265/3</f>
        <v>3</v>
      </c>
      <c r="AK266" s="57">
        <f t="shared" si="35"/>
        <v>0</v>
      </c>
      <c r="AL266" s="56">
        <f t="shared" si="35"/>
        <v>0</v>
      </c>
      <c r="AM266" s="58">
        <f t="shared" si="35"/>
        <v>5</v>
      </c>
      <c r="AN266" s="57">
        <f t="shared" si="35"/>
        <v>0</v>
      </c>
      <c r="AO266" s="56">
        <f t="shared" si="35"/>
        <v>0</v>
      </c>
      <c r="AP266" s="58">
        <f t="shared" si="35"/>
        <v>0</v>
      </c>
      <c r="AQ266" s="57">
        <f t="shared" si="35"/>
        <v>0</v>
      </c>
      <c r="AR266" s="56">
        <f t="shared" si="35"/>
        <v>0</v>
      </c>
      <c r="AS266" s="58">
        <f t="shared" si="35"/>
        <v>0</v>
      </c>
      <c r="AT266" s="57">
        <f t="shared" si="35"/>
        <v>0</v>
      </c>
      <c r="AU266" s="56">
        <f t="shared" si="35"/>
        <v>0</v>
      </c>
      <c r="AV266" s="58">
        <f t="shared" si="35"/>
        <v>0</v>
      </c>
      <c r="AW266" s="57">
        <f t="shared" si="35"/>
        <v>0</v>
      </c>
      <c r="AX266" s="56">
        <f t="shared" si="35"/>
        <v>0</v>
      </c>
      <c r="AY266" s="55">
        <f t="shared" si="35"/>
        <v>0</v>
      </c>
      <c r="AZ266" s="54">
        <f t="shared" si="35"/>
        <v>0</v>
      </c>
      <c r="BA266" s="54">
        <f t="shared" si="35"/>
        <v>0</v>
      </c>
      <c r="BB266" s="53">
        <f t="shared" si="35"/>
        <v>0</v>
      </c>
      <c r="BC266" s="52" t="s">
        <v>135</v>
      </c>
    </row>
    <row r="267" spans="2:62" ht="28.15" customHeight="1" x14ac:dyDescent="0.2">
      <c r="B267" s="30"/>
      <c r="C267" s="242">
        <v>1</v>
      </c>
      <c r="D267" s="44"/>
      <c r="E267" s="43"/>
      <c r="F267" s="43"/>
      <c r="G267" s="42"/>
      <c r="H267" s="223" t="s">
        <v>183</v>
      </c>
      <c r="I267" s="246">
        <v>23</v>
      </c>
      <c r="J267" s="246">
        <v>13</v>
      </c>
      <c r="K267" s="246">
        <v>6</v>
      </c>
      <c r="L267" s="41" t="s">
        <v>133</v>
      </c>
      <c r="M267" s="40" t="s">
        <v>104</v>
      </c>
      <c r="N267" s="41" t="s">
        <v>131</v>
      </c>
      <c r="O267" s="40" t="s">
        <v>104</v>
      </c>
      <c r="P267" s="41" t="s">
        <v>130</v>
      </c>
      <c r="Q267" s="40"/>
      <c r="R267" s="41" t="s">
        <v>129</v>
      </c>
      <c r="S267" s="40"/>
      <c r="T267" s="41" t="s">
        <v>128</v>
      </c>
      <c r="U267" s="40"/>
      <c r="V267" s="41" t="s">
        <v>127</v>
      </c>
      <c r="W267" s="40"/>
      <c r="X267" s="41" t="s">
        <v>126</v>
      </c>
      <c r="Y267" s="40"/>
      <c r="Z267" s="41" t="s">
        <v>125</v>
      </c>
      <c r="AA267" s="40"/>
      <c r="AB267" s="39"/>
      <c r="AC267" s="40"/>
      <c r="AD267" s="39"/>
      <c r="AE267" s="38"/>
      <c r="AF267" s="250"/>
      <c r="AG267" s="250"/>
      <c r="AH267" s="37"/>
      <c r="AI267" s="11"/>
      <c r="AJ267" s="233">
        <f>SUMPRODUCT(LEN($M267:$S270)-LEN(SUBSTITUTE($M267:$S270,"A", "")))</f>
        <v>4</v>
      </c>
      <c r="AK267" s="239">
        <f>SUMPRODUCT(LEN($AD267:$AD270)-LEN(SUBSTITUTE($AD267:$AD270,"A", "")))</f>
        <v>0</v>
      </c>
      <c r="AL267" s="230">
        <f>SUMPRODUCT(LEN($AC267:$AC270)-LEN(SUBSTITUTE($AC267:$AC270,"A", "")))</f>
        <v>0</v>
      </c>
      <c r="AM267" s="233">
        <f>SUMPRODUCT(LEN($M267:$S270)-LEN(SUBSTITUTE($M267:$S270,"S", "")))</f>
        <v>5</v>
      </c>
      <c r="AN267" s="239">
        <f>SUMPRODUCT(LEN($AD267:$AD270)-LEN(SUBSTITUTE($AD267:$AD270,"S", "")))</f>
        <v>0</v>
      </c>
      <c r="AO267" s="230">
        <f>SUMPRODUCT(LEN($AC267:$AC270)-LEN(SUBSTITUTE($AC267:$AC270,"S", "")))</f>
        <v>0</v>
      </c>
      <c r="AP267" s="233">
        <f>SUMPRODUCT(LEN($M267:$S270)-LEN(SUBSTITUTE($M267:$S270,"F", "")))</f>
        <v>0</v>
      </c>
      <c r="AQ267" s="239">
        <f>SUMPRODUCT(LEN($AD267:$AD270)-LEN(SUBSTITUTE($AD267:$AD270,"F", "")))</f>
        <v>0</v>
      </c>
      <c r="AR267" s="230">
        <f>SUMPRODUCT(LEN($AC267:$AC270)-LEN(SUBSTITUTE($AC267:$AC270,"F", "")))</f>
        <v>0</v>
      </c>
      <c r="AS267" s="233">
        <f>SUMPRODUCT(LEN($M267:$S270)-LEN(SUBSTITUTE($M267:$S270,"G", "")))</f>
        <v>0</v>
      </c>
      <c r="AT267" s="239">
        <f>SUMPRODUCT(LEN($AD267:$AD270)-LEN(SUBSTITUTE($AD267:$AD270,"G", "")))</f>
        <v>0</v>
      </c>
      <c r="AU267" s="230">
        <f>SUMPRODUCT(LEN($AC267:$AC270)-LEN(SUBSTITUTE($AC267:$AC270,"G", "")))</f>
        <v>0</v>
      </c>
      <c r="AV267" s="233">
        <f>SUMPRODUCT(LEN($L267:$S270)-LEN(SUBSTITUTE($L267:$S270,"M", "")))</f>
        <v>0</v>
      </c>
      <c r="AW267" s="236">
        <f>SUMPRODUCT(LEN($AD267:$AD270)-LEN(SUBSTITUTE($AD267:$AD270,"M", "")))</f>
        <v>0</v>
      </c>
      <c r="AX267" s="230">
        <f>SUMPRODUCT(LEN($AC267:$AC270)-LEN(SUBSTITUTE($AC267:$AC270,"M", "")))</f>
        <v>0</v>
      </c>
      <c r="AY267" s="291">
        <f>SUMPRODUCT(LEN($AE267:$AE270)-LEN(SUBSTITUTE($AE267:$AE270,"S", "")))</f>
        <v>0</v>
      </c>
      <c r="AZ267" s="227">
        <f>SUMPRODUCT(LEN($AE267:$AE270)-LEN(SUBSTITUTE($AE267:$AE270,"F", "")))</f>
        <v>0</v>
      </c>
      <c r="BA267" s="227">
        <f>SUMPRODUCT(LEN($AE267:$AE270)-LEN(SUBSTITUTE($AE267:$AE270,"G", "")))</f>
        <v>0</v>
      </c>
      <c r="BB267" s="294">
        <f>SUMPRODUCT(LEN($AE267:$AE270)-LEN(SUBSTITUTE($AE267:$AE270,"M", "")))</f>
        <v>0</v>
      </c>
    </row>
    <row r="268" spans="2:62" ht="28.15" customHeight="1" thickBot="1" x14ac:dyDescent="0.25">
      <c r="B268" s="30"/>
      <c r="C268" s="243"/>
      <c r="D268" s="36"/>
      <c r="E268" s="35"/>
      <c r="F268" s="35"/>
      <c r="G268" s="34"/>
      <c r="H268" s="224"/>
      <c r="I268" s="247"/>
      <c r="J268" s="247"/>
      <c r="K268" s="247"/>
      <c r="L268" s="33" t="s">
        <v>123</v>
      </c>
      <c r="M268" s="32" t="s">
        <v>104</v>
      </c>
      <c r="N268" s="33" t="s">
        <v>122</v>
      </c>
      <c r="O268" s="32" t="s">
        <v>121</v>
      </c>
      <c r="P268" s="33" t="s">
        <v>120</v>
      </c>
      <c r="Q268" s="32"/>
      <c r="R268" s="33" t="s">
        <v>119</v>
      </c>
      <c r="S268" s="32"/>
      <c r="T268" s="33" t="s">
        <v>118</v>
      </c>
      <c r="U268" s="32"/>
      <c r="V268" s="33" t="s">
        <v>117</v>
      </c>
      <c r="W268" s="32"/>
      <c r="X268" s="33" t="s">
        <v>116</v>
      </c>
      <c r="Y268" s="32"/>
      <c r="Z268" s="33" t="s">
        <v>115</v>
      </c>
      <c r="AA268" s="32"/>
      <c r="AB268" s="31"/>
      <c r="AC268" s="32"/>
      <c r="AD268" s="31"/>
      <c r="AE268" s="23"/>
      <c r="AF268" s="251"/>
      <c r="AG268" s="251"/>
      <c r="AH268" s="22"/>
      <c r="AI268" s="11"/>
      <c r="AJ268" s="234"/>
      <c r="AK268" s="240"/>
      <c r="AL268" s="231"/>
      <c r="AM268" s="234"/>
      <c r="AN268" s="240"/>
      <c r="AO268" s="231"/>
      <c r="AP268" s="234"/>
      <c r="AQ268" s="240"/>
      <c r="AR268" s="231"/>
      <c r="AS268" s="234"/>
      <c r="AT268" s="240"/>
      <c r="AU268" s="231"/>
      <c r="AV268" s="234"/>
      <c r="AW268" s="237"/>
      <c r="AX268" s="231"/>
      <c r="AY268" s="292"/>
      <c r="AZ268" s="228"/>
      <c r="BA268" s="228"/>
      <c r="BB268" s="295"/>
    </row>
    <row r="269" spans="2:62" ht="28.15" customHeight="1" x14ac:dyDescent="0.2">
      <c r="B269" s="30"/>
      <c r="C269" s="244"/>
      <c r="D269" s="29"/>
      <c r="E269" s="28"/>
      <c r="F269" s="28"/>
      <c r="G269" s="27"/>
      <c r="H269" s="225">
        <v>165</v>
      </c>
      <c r="I269" s="248"/>
      <c r="J269" s="248"/>
      <c r="K269" s="248"/>
      <c r="L269" s="26" t="s">
        <v>114</v>
      </c>
      <c r="M269" s="25" t="s">
        <v>113</v>
      </c>
      <c r="N269" s="26" t="s">
        <v>112</v>
      </c>
      <c r="O269" s="25" t="s">
        <v>121</v>
      </c>
      <c r="P269" s="26" t="s">
        <v>111</v>
      </c>
      <c r="Q269" s="25"/>
      <c r="R269" s="26" t="s">
        <v>110</v>
      </c>
      <c r="S269" s="25"/>
      <c r="T269" s="26" t="s">
        <v>109</v>
      </c>
      <c r="U269" s="25"/>
      <c r="V269" s="26" t="s">
        <v>108</v>
      </c>
      <c r="W269" s="25"/>
      <c r="X269" s="26" t="s">
        <v>107</v>
      </c>
      <c r="Y269" s="25"/>
      <c r="Z269" s="26" t="s">
        <v>106</v>
      </c>
      <c r="AA269" s="25"/>
      <c r="AB269" s="24"/>
      <c r="AC269" s="25"/>
      <c r="AD269" s="24"/>
      <c r="AE269" s="23"/>
      <c r="AF269" s="251"/>
      <c r="AG269" s="251"/>
      <c r="AH269" s="22"/>
      <c r="AI269" s="11"/>
      <c r="AJ269" s="234"/>
      <c r="AK269" s="240"/>
      <c r="AL269" s="231"/>
      <c r="AM269" s="234"/>
      <c r="AN269" s="240"/>
      <c r="AO269" s="231"/>
      <c r="AP269" s="234"/>
      <c r="AQ269" s="240"/>
      <c r="AR269" s="231"/>
      <c r="AS269" s="234"/>
      <c r="AT269" s="240"/>
      <c r="AU269" s="231"/>
      <c r="AV269" s="234"/>
      <c r="AW269" s="237"/>
      <c r="AX269" s="231"/>
      <c r="AY269" s="292"/>
      <c r="AZ269" s="228"/>
      <c r="BA269" s="228"/>
      <c r="BB269" s="295"/>
    </row>
    <row r="270" spans="2:62" ht="28.15" customHeight="1" thickBot="1" x14ac:dyDescent="0.25">
      <c r="B270" s="30"/>
      <c r="C270" s="253"/>
      <c r="D270" s="51"/>
      <c r="E270" s="50"/>
      <c r="F270" s="50"/>
      <c r="G270" s="49"/>
      <c r="H270" s="226"/>
      <c r="I270" s="254"/>
      <c r="J270" s="254"/>
      <c r="K270" s="254"/>
      <c r="L270" s="48" t="s">
        <v>105</v>
      </c>
      <c r="M270" s="47" t="s">
        <v>124</v>
      </c>
      <c r="N270" s="48" t="s">
        <v>103</v>
      </c>
      <c r="O270" s="47"/>
      <c r="P270" s="48" t="s">
        <v>102</v>
      </c>
      <c r="Q270" s="47"/>
      <c r="R270" s="48" t="s">
        <v>101</v>
      </c>
      <c r="S270" s="47"/>
      <c r="T270" s="48">
        <v>20</v>
      </c>
      <c r="U270" s="47"/>
      <c r="V270" s="48" t="s">
        <v>100</v>
      </c>
      <c r="W270" s="47"/>
      <c r="X270" s="48" t="s">
        <v>99</v>
      </c>
      <c r="Y270" s="47"/>
      <c r="Z270" s="48" t="s">
        <v>98</v>
      </c>
      <c r="AA270" s="47"/>
      <c r="AB270" s="16"/>
      <c r="AC270" s="47"/>
      <c r="AD270" s="16"/>
      <c r="AE270" s="46"/>
      <c r="AF270" s="255"/>
      <c r="AG270" s="255"/>
      <c r="AH270" s="45"/>
      <c r="AI270" s="11"/>
      <c r="AJ270" s="235"/>
      <c r="AK270" s="241"/>
      <c r="AL270" s="232"/>
      <c r="AM270" s="235"/>
      <c r="AN270" s="241"/>
      <c r="AO270" s="232"/>
      <c r="AP270" s="235"/>
      <c r="AQ270" s="241"/>
      <c r="AR270" s="232"/>
      <c r="AS270" s="235"/>
      <c r="AT270" s="241"/>
      <c r="AU270" s="232"/>
      <c r="AV270" s="235"/>
      <c r="AW270" s="238"/>
      <c r="AX270" s="232"/>
      <c r="AY270" s="293"/>
      <c r="AZ270" s="229"/>
      <c r="BA270" s="229"/>
      <c r="BB270" s="296"/>
    </row>
    <row r="271" spans="2:62" ht="28.15" customHeight="1" x14ac:dyDescent="0.2">
      <c r="B271" s="30"/>
      <c r="C271" s="242">
        <v>2</v>
      </c>
      <c r="D271" s="44"/>
      <c r="E271" s="43"/>
      <c r="F271" s="43"/>
      <c r="G271" s="42"/>
      <c r="H271" s="223"/>
      <c r="I271" s="246">
        <v>30</v>
      </c>
      <c r="J271" s="246">
        <v>14</v>
      </c>
      <c r="K271" s="246">
        <v>7</v>
      </c>
      <c r="L271" s="41" t="s">
        <v>133</v>
      </c>
      <c r="M271" s="40" t="s">
        <v>175</v>
      </c>
      <c r="N271" s="41" t="s">
        <v>131</v>
      </c>
      <c r="O271" s="40" t="s">
        <v>121</v>
      </c>
      <c r="P271" s="41" t="s">
        <v>130</v>
      </c>
      <c r="Q271" s="40"/>
      <c r="R271" s="41" t="s">
        <v>129</v>
      </c>
      <c r="S271" s="40"/>
      <c r="T271" s="41" t="s">
        <v>128</v>
      </c>
      <c r="U271" s="40"/>
      <c r="V271" s="41" t="s">
        <v>127</v>
      </c>
      <c r="W271" s="40"/>
      <c r="X271" s="41" t="s">
        <v>126</v>
      </c>
      <c r="Y271" s="40"/>
      <c r="Z271" s="41" t="s">
        <v>125</v>
      </c>
      <c r="AA271" s="40"/>
      <c r="AB271" s="39"/>
      <c r="AC271" s="40"/>
      <c r="AD271" s="39"/>
      <c r="AE271" s="38"/>
      <c r="AF271" s="250"/>
      <c r="AG271" s="250"/>
      <c r="AH271" s="37"/>
      <c r="AI271" s="11"/>
      <c r="AJ271" s="233">
        <f>SUMPRODUCT(LEN($M271:$S274)-LEN(SUBSTITUTE($M271:$S274,"A", "")))</f>
        <v>3</v>
      </c>
      <c r="AK271" s="239">
        <f>SUMPRODUCT(LEN($AD271:$AD274)-LEN(SUBSTITUTE($AD271:$AD274,"A", "")))</f>
        <v>0</v>
      </c>
      <c r="AL271" s="230">
        <f>SUMPRODUCT(LEN($AC271:$AC274)-LEN(SUBSTITUTE($AC271:$AC274,"A", "")))</f>
        <v>0</v>
      </c>
      <c r="AM271" s="233">
        <f>SUMPRODUCT(LEN($M271:$S274)-LEN(SUBSTITUTE($M271:$S274,"S", "")))</f>
        <v>7</v>
      </c>
      <c r="AN271" s="239">
        <f>SUMPRODUCT(LEN($AD271:$AD274)-LEN(SUBSTITUTE($AD271:$AD274,"S", "")))</f>
        <v>0</v>
      </c>
      <c r="AO271" s="230">
        <f>SUMPRODUCT(LEN($AC271:$AC274)-LEN(SUBSTITUTE($AC271:$AC274,"S", "")))</f>
        <v>0</v>
      </c>
      <c r="AP271" s="233">
        <f>SUMPRODUCT(LEN($M271:$S274)-LEN(SUBSTITUTE($M271:$S274,"F", "")))</f>
        <v>0</v>
      </c>
      <c r="AQ271" s="239">
        <f>SUMPRODUCT(LEN($AD271:$AD274)-LEN(SUBSTITUTE($AD271:$AD274,"F", "")))</f>
        <v>0</v>
      </c>
      <c r="AR271" s="230">
        <f>SUMPRODUCT(LEN($AC271:$AC274)-LEN(SUBSTITUTE($AC271:$AC274,"F", "")))</f>
        <v>0</v>
      </c>
      <c r="AS271" s="233">
        <f>SUMPRODUCT(LEN($M271:$S274)-LEN(SUBSTITUTE($M271:$S274,"G", "")))</f>
        <v>0</v>
      </c>
      <c r="AT271" s="239">
        <f>SUMPRODUCT(LEN($AD271:$AD274)-LEN(SUBSTITUTE($AD271:$AD274,"G", "")))</f>
        <v>0</v>
      </c>
      <c r="AU271" s="230">
        <f>SUMPRODUCT(LEN($AC271:$AC274)-LEN(SUBSTITUTE($AC271:$AC274,"G", "")))</f>
        <v>0</v>
      </c>
      <c r="AV271" s="233">
        <f>SUMPRODUCT(LEN($L271:$S274)-LEN(SUBSTITUTE($L271:$S274,"M", "")))</f>
        <v>0</v>
      </c>
      <c r="AW271" s="236">
        <f>SUMPRODUCT(LEN($AD271:$AD274)-LEN(SUBSTITUTE($AD271:$AD274,"M", "")))</f>
        <v>0</v>
      </c>
      <c r="AX271" s="230">
        <f>SUMPRODUCT(LEN($AC271:$AC274)-LEN(SUBSTITUTE($AC271:$AC274,"M", "")))</f>
        <v>0</v>
      </c>
      <c r="AY271" s="291">
        <f>SUMPRODUCT(LEN($AE271:$AE274)-LEN(SUBSTITUTE($AE271:$AE274,"S", "")))</f>
        <v>0</v>
      </c>
      <c r="AZ271" s="227">
        <f>SUMPRODUCT(LEN($AE271:$AE274)-LEN(SUBSTITUTE($AE271:$AE274,"F", "")))</f>
        <v>0</v>
      </c>
      <c r="BA271" s="227">
        <f>SUMPRODUCT(LEN($AE271:$AE274)-LEN(SUBSTITUTE($AE271:$AE274,"G", "")))</f>
        <v>0</v>
      </c>
      <c r="BB271" s="294">
        <f>SUMPRODUCT(LEN($AE271:$AE274)-LEN(SUBSTITUTE($AE271:$AE274,"M", "")))</f>
        <v>0</v>
      </c>
    </row>
    <row r="272" spans="2:62" ht="28.15" customHeight="1" thickBot="1" x14ac:dyDescent="0.25">
      <c r="B272" s="30"/>
      <c r="C272" s="243"/>
      <c r="D272" s="36"/>
      <c r="E272" s="35"/>
      <c r="F272" s="35"/>
      <c r="G272" s="34"/>
      <c r="H272" s="224"/>
      <c r="I272" s="247"/>
      <c r="J272" s="247"/>
      <c r="K272" s="247"/>
      <c r="L272" s="33" t="s">
        <v>123</v>
      </c>
      <c r="M272" s="32" t="s">
        <v>104</v>
      </c>
      <c r="N272" s="33" t="s">
        <v>122</v>
      </c>
      <c r="O272" s="32" t="s">
        <v>121</v>
      </c>
      <c r="P272" s="33" t="s">
        <v>120</v>
      </c>
      <c r="Q272" s="32"/>
      <c r="R272" s="33" t="s">
        <v>119</v>
      </c>
      <c r="S272" s="32"/>
      <c r="T272" s="33" t="s">
        <v>118</v>
      </c>
      <c r="U272" s="32"/>
      <c r="V272" s="33" t="s">
        <v>117</v>
      </c>
      <c r="W272" s="32"/>
      <c r="X272" s="33" t="s">
        <v>116</v>
      </c>
      <c r="Y272" s="32"/>
      <c r="Z272" s="33" t="s">
        <v>115</v>
      </c>
      <c r="AA272" s="32"/>
      <c r="AB272" s="31"/>
      <c r="AC272" s="32"/>
      <c r="AD272" s="31"/>
      <c r="AE272" s="23"/>
      <c r="AF272" s="251"/>
      <c r="AG272" s="251"/>
      <c r="AH272" s="22"/>
      <c r="AI272" s="11"/>
      <c r="AJ272" s="234"/>
      <c r="AK272" s="240"/>
      <c r="AL272" s="231"/>
      <c r="AM272" s="234"/>
      <c r="AN272" s="240"/>
      <c r="AO272" s="231"/>
      <c r="AP272" s="234"/>
      <c r="AQ272" s="240"/>
      <c r="AR272" s="231"/>
      <c r="AS272" s="234"/>
      <c r="AT272" s="240"/>
      <c r="AU272" s="231"/>
      <c r="AV272" s="234"/>
      <c r="AW272" s="237"/>
      <c r="AX272" s="231"/>
      <c r="AY272" s="292"/>
      <c r="AZ272" s="228"/>
      <c r="BA272" s="228"/>
      <c r="BB272" s="295"/>
    </row>
    <row r="273" spans="2:62" ht="28.15" customHeight="1" x14ac:dyDescent="0.2">
      <c r="B273" s="30"/>
      <c r="C273" s="244"/>
      <c r="D273" s="29"/>
      <c r="E273" s="28"/>
      <c r="F273" s="28"/>
      <c r="G273" s="27"/>
      <c r="H273" s="225"/>
      <c r="I273" s="248"/>
      <c r="J273" s="248"/>
      <c r="K273" s="248"/>
      <c r="L273" s="26" t="s">
        <v>114</v>
      </c>
      <c r="M273" s="25" t="s">
        <v>124</v>
      </c>
      <c r="N273" s="26" t="s">
        <v>112</v>
      </c>
      <c r="O273" s="25" t="s">
        <v>121</v>
      </c>
      <c r="P273" s="26" t="s">
        <v>111</v>
      </c>
      <c r="Q273" s="25"/>
      <c r="R273" s="26" t="s">
        <v>110</v>
      </c>
      <c r="S273" s="25"/>
      <c r="T273" s="26" t="s">
        <v>109</v>
      </c>
      <c r="U273" s="25"/>
      <c r="V273" s="26" t="s">
        <v>108</v>
      </c>
      <c r="W273" s="25"/>
      <c r="X273" s="26" t="s">
        <v>107</v>
      </c>
      <c r="Y273" s="25"/>
      <c r="Z273" s="26" t="s">
        <v>106</v>
      </c>
      <c r="AA273" s="25"/>
      <c r="AB273" s="24"/>
      <c r="AC273" s="25"/>
      <c r="AD273" s="24"/>
      <c r="AE273" s="23"/>
      <c r="AF273" s="251"/>
      <c r="AG273" s="251"/>
      <c r="AH273" s="22"/>
      <c r="AI273" s="11"/>
      <c r="AJ273" s="234"/>
      <c r="AK273" s="240"/>
      <c r="AL273" s="231"/>
      <c r="AM273" s="234"/>
      <c r="AN273" s="240"/>
      <c r="AO273" s="231"/>
      <c r="AP273" s="234"/>
      <c r="AQ273" s="240"/>
      <c r="AR273" s="231"/>
      <c r="AS273" s="234"/>
      <c r="AT273" s="240"/>
      <c r="AU273" s="231"/>
      <c r="AV273" s="234"/>
      <c r="AW273" s="237"/>
      <c r="AX273" s="231"/>
      <c r="AY273" s="292"/>
      <c r="AZ273" s="228"/>
      <c r="BA273" s="228"/>
      <c r="BB273" s="295"/>
    </row>
    <row r="274" spans="2:62" ht="28.15" customHeight="1" thickBot="1" x14ac:dyDescent="0.25">
      <c r="B274" s="30"/>
      <c r="C274" s="253"/>
      <c r="D274" s="51"/>
      <c r="E274" s="50"/>
      <c r="F274" s="50"/>
      <c r="G274" s="49"/>
      <c r="H274" s="226"/>
      <c r="I274" s="254"/>
      <c r="J274" s="254"/>
      <c r="K274" s="254"/>
      <c r="L274" s="48" t="s">
        <v>105</v>
      </c>
      <c r="M274" s="47" t="s">
        <v>113</v>
      </c>
      <c r="N274" s="48" t="s">
        <v>103</v>
      </c>
      <c r="O274" s="47"/>
      <c r="P274" s="48" t="s">
        <v>102</v>
      </c>
      <c r="Q274" s="47"/>
      <c r="R274" s="48" t="s">
        <v>101</v>
      </c>
      <c r="S274" s="47"/>
      <c r="T274" s="48">
        <v>20</v>
      </c>
      <c r="U274" s="47"/>
      <c r="V274" s="48" t="s">
        <v>100</v>
      </c>
      <c r="W274" s="47"/>
      <c r="X274" s="48" t="s">
        <v>99</v>
      </c>
      <c r="Y274" s="47"/>
      <c r="Z274" s="48" t="s">
        <v>98</v>
      </c>
      <c r="AA274" s="47"/>
      <c r="AB274" s="16"/>
      <c r="AC274" s="47"/>
      <c r="AD274" s="16"/>
      <c r="AE274" s="46"/>
      <c r="AF274" s="255"/>
      <c r="AG274" s="255"/>
      <c r="AH274" s="45"/>
      <c r="AI274" s="11"/>
      <c r="AJ274" s="235"/>
      <c r="AK274" s="241"/>
      <c r="AL274" s="232"/>
      <c r="AM274" s="235"/>
      <c r="AN274" s="241"/>
      <c r="AO274" s="232"/>
      <c r="AP274" s="235"/>
      <c r="AQ274" s="241"/>
      <c r="AR274" s="232"/>
      <c r="AS274" s="235"/>
      <c r="AT274" s="241"/>
      <c r="AU274" s="232"/>
      <c r="AV274" s="235"/>
      <c r="AW274" s="238"/>
      <c r="AX274" s="232"/>
      <c r="AY274" s="293"/>
      <c r="AZ274" s="229"/>
      <c r="BA274" s="229"/>
      <c r="BB274" s="296"/>
    </row>
    <row r="275" spans="2:62" ht="28.15" customHeight="1" x14ac:dyDescent="0.2">
      <c r="B275" s="30"/>
      <c r="C275" s="242">
        <v>3</v>
      </c>
      <c r="D275" s="44"/>
      <c r="E275" s="43"/>
      <c r="F275" s="43"/>
      <c r="G275" s="42"/>
      <c r="H275" s="223"/>
      <c r="I275" s="246">
        <v>26</v>
      </c>
      <c r="J275" s="246">
        <v>12</v>
      </c>
      <c r="K275" s="246">
        <v>7</v>
      </c>
      <c r="L275" s="41" t="s">
        <v>133</v>
      </c>
      <c r="M275" s="40" t="s">
        <v>121</v>
      </c>
      <c r="N275" s="41" t="s">
        <v>131</v>
      </c>
      <c r="O275" s="40" t="s">
        <v>121</v>
      </c>
      <c r="P275" s="41" t="s">
        <v>130</v>
      </c>
      <c r="Q275" s="40"/>
      <c r="R275" s="41" t="s">
        <v>129</v>
      </c>
      <c r="S275" s="40"/>
      <c r="T275" s="41" t="s">
        <v>128</v>
      </c>
      <c r="U275" s="40"/>
      <c r="V275" s="41" t="s">
        <v>127</v>
      </c>
      <c r="W275" s="40"/>
      <c r="X275" s="41" t="s">
        <v>126</v>
      </c>
      <c r="Y275" s="40"/>
      <c r="Z275" s="41" t="s">
        <v>125</v>
      </c>
      <c r="AA275" s="40"/>
      <c r="AB275" s="39"/>
      <c r="AC275" s="40"/>
      <c r="AD275" s="39"/>
      <c r="AE275" s="38"/>
      <c r="AF275" s="250"/>
      <c r="AG275" s="250"/>
      <c r="AH275" s="37"/>
      <c r="AI275" s="11"/>
      <c r="AJ275" s="233">
        <f>SUMPRODUCT(LEN($M275:$S278)-LEN(SUBSTITUTE($M275:$S278,"A", "")))</f>
        <v>2</v>
      </c>
      <c r="AK275" s="239">
        <f>SUMPRODUCT(LEN($AD275:$AD278)-LEN(SUBSTITUTE($AD275:$AD278,"A", "")))</f>
        <v>0</v>
      </c>
      <c r="AL275" s="230">
        <f>SUMPRODUCT(LEN($AC275:$AC278)-LEN(SUBSTITUTE($AC275:$AC278,"A", "")))</f>
        <v>0</v>
      </c>
      <c r="AM275" s="233">
        <f>SUMPRODUCT(LEN($M275:$S278)-LEN(SUBSTITUTE($M275:$S278,"S", "")))</f>
        <v>3</v>
      </c>
      <c r="AN275" s="239">
        <f>SUMPRODUCT(LEN($AD275:$AD278)-LEN(SUBSTITUTE($AD275:$AD278,"S", "")))</f>
        <v>0</v>
      </c>
      <c r="AO275" s="230">
        <f>SUMPRODUCT(LEN($AC275:$AC278)-LEN(SUBSTITUTE($AC275:$AC278,"S", "")))</f>
        <v>0</v>
      </c>
      <c r="AP275" s="233">
        <f>SUMPRODUCT(LEN($M275:$S278)-LEN(SUBSTITUTE($M275:$S278,"F", "")))</f>
        <v>0</v>
      </c>
      <c r="AQ275" s="239">
        <f>SUMPRODUCT(LEN($AD275:$AD278)-LEN(SUBSTITUTE($AD275:$AD278,"F", "")))</f>
        <v>0</v>
      </c>
      <c r="AR275" s="230">
        <f>SUMPRODUCT(LEN($AC275:$AC278)-LEN(SUBSTITUTE($AC275:$AC278,"F", "")))</f>
        <v>0</v>
      </c>
      <c r="AS275" s="233">
        <f>SUMPRODUCT(LEN($M275:$S278)-LEN(SUBSTITUTE($M275:$S278,"G", "")))</f>
        <v>0</v>
      </c>
      <c r="AT275" s="239">
        <f>SUMPRODUCT(LEN($AD275:$AD278)-LEN(SUBSTITUTE($AD275:$AD278,"G", "")))</f>
        <v>0</v>
      </c>
      <c r="AU275" s="230">
        <f>SUMPRODUCT(LEN($AC275:$AC278)-LEN(SUBSTITUTE($AC275:$AC278,"G", "")))</f>
        <v>0</v>
      </c>
      <c r="AV275" s="233">
        <f>SUMPRODUCT(LEN($L275:$S278)-LEN(SUBSTITUTE($L275:$S278,"M", "")))</f>
        <v>0</v>
      </c>
      <c r="AW275" s="236">
        <f>SUMPRODUCT(LEN($AD275:$AD278)-LEN(SUBSTITUTE($AD275:$AD278,"M", "")))</f>
        <v>0</v>
      </c>
      <c r="AX275" s="230">
        <f>SUMPRODUCT(LEN($AC275:$AC278)-LEN(SUBSTITUTE($AC275:$AC278,"M", "")))</f>
        <v>0</v>
      </c>
      <c r="AY275" s="291">
        <f>SUMPRODUCT(LEN($AE275:$AE278)-LEN(SUBSTITUTE($AE275:$AE278,"S", "")))</f>
        <v>0</v>
      </c>
      <c r="AZ275" s="227">
        <f>SUMPRODUCT(LEN($AE275:$AE278)-LEN(SUBSTITUTE($AE275:$AE278,"F", "")))</f>
        <v>0</v>
      </c>
      <c r="BA275" s="227">
        <f>SUMPRODUCT(LEN($AE275:$AE278)-LEN(SUBSTITUTE($AE275:$AE278,"G", "")))</f>
        <v>0</v>
      </c>
      <c r="BB275" s="294">
        <f>SUMPRODUCT(LEN($AE275:$AE278)-LEN(SUBSTITUTE($AE275:$AE278,"M", "")))</f>
        <v>0</v>
      </c>
    </row>
    <row r="276" spans="2:62" ht="28.15" customHeight="1" thickBot="1" x14ac:dyDescent="0.25">
      <c r="B276" s="30"/>
      <c r="C276" s="243"/>
      <c r="D276" s="36"/>
      <c r="E276" s="35"/>
      <c r="F276" s="35"/>
      <c r="G276" s="34"/>
      <c r="H276" s="224"/>
      <c r="I276" s="247"/>
      <c r="J276" s="247"/>
      <c r="K276" s="247"/>
      <c r="L276" s="33" t="s">
        <v>123</v>
      </c>
      <c r="M276" s="32" t="s">
        <v>104</v>
      </c>
      <c r="N276" s="33" t="s">
        <v>122</v>
      </c>
      <c r="O276" s="32"/>
      <c r="P276" s="33" t="s">
        <v>120</v>
      </c>
      <c r="Q276" s="32"/>
      <c r="R276" s="33" t="s">
        <v>119</v>
      </c>
      <c r="S276" s="32"/>
      <c r="T276" s="33" t="s">
        <v>118</v>
      </c>
      <c r="U276" s="32"/>
      <c r="V276" s="33" t="s">
        <v>117</v>
      </c>
      <c r="W276" s="32"/>
      <c r="X276" s="33" t="s">
        <v>116</v>
      </c>
      <c r="Y276" s="32"/>
      <c r="Z276" s="33" t="s">
        <v>115</v>
      </c>
      <c r="AA276" s="32"/>
      <c r="AB276" s="31"/>
      <c r="AC276" s="32"/>
      <c r="AD276" s="31"/>
      <c r="AE276" s="23"/>
      <c r="AF276" s="251"/>
      <c r="AG276" s="251"/>
      <c r="AH276" s="22"/>
      <c r="AI276" s="11"/>
      <c r="AJ276" s="234"/>
      <c r="AK276" s="240"/>
      <c r="AL276" s="231"/>
      <c r="AM276" s="234"/>
      <c r="AN276" s="240"/>
      <c r="AO276" s="231"/>
      <c r="AP276" s="234"/>
      <c r="AQ276" s="240"/>
      <c r="AR276" s="231"/>
      <c r="AS276" s="234"/>
      <c r="AT276" s="240"/>
      <c r="AU276" s="231"/>
      <c r="AV276" s="234"/>
      <c r="AW276" s="237"/>
      <c r="AX276" s="231"/>
      <c r="AY276" s="292"/>
      <c r="AZ276" s="228"/>
      <c r="BA276" s="228"/>
      <c r="BB276" s="295"/>
    </row>
    <row r="277" spans="2:62" ht="28.15" customHeight="1" x14ac:dyDescent="0.2">
      <c r="B277" s="30"/>
      <c r="C277" s="244"/>
      <c r="D277" s="29"/>
      <c r="E277" s="28"/>
      <c r="F277" s="28"/>
      <c r="G277" s="27"/>
      <c r="H277" s="225"/>
      <c r="I277" s="248"/>
      <c r="J277" s="248"/>
      <c r="K277" s="248"/>
      <c r="L277" s="26" t="s">
        <v>114</v>
      </c>
      <c r="M277" s="25" t="s">
        <v>104</v>
      </c>
      <c r="N277" s="26" t="s">
        <v>112</v>
      </c>
      <c r="O277" s="25"/>
      <c r="P277" s="26" t="s">
        <v>111</v>
      </c>
      <c r="Q277" s="25"/>
      <c r="R277" s="26" t="s">
        <v>110</v>
      </c>
      <c r="S277" s="25"/>
      <c r="T277" s="26" t="s">
        <v>109</v>
      </c>
      <c r="U277" s="25"/>
      <c r="V277" s="26" t="s">
        <v>108</v>
      </c>
      <c r="W277" s="25"/>
      <c r="X277" s="26" t="s">
        <v>107</v>
      </c>
      <c r="Y277" s="25"/>
      <c r="Z277" s="26" t="s">
        <v>106</v>
      </c>
      <c r="AA277" s="25"/>
      <c r="AB277" s="24"/>
      <c r="AC277" s="25"/>
      <c r="AD277" s="24"/>
      <c r="AE277" s="23"/>
      <c r="AF277" s="251"/>
      <c r="AG277" s="251"/>
      <c r="AH277" s="22"/>
      <c r="AI277" s="11"/>
      <c r="AJ277" s="234"/>
      <c r="AK277" s="240"/>
      <c r="AL277" s="231"/>
      <c r="AM277" s="234"/>
      <c r="AN277" s="240"/>
      <c r="AO277" s="231"/>
      <c r="AP277" s="234"/>
      <c r="AQ277" s="240"/>
      <c r="AR277" s="231"/>
      <c r="AS277" s="234"/>
      <c r="AT277" s="240"/>
      <c r="AU277" s="231"/>
      <c r="AV277" s="234"/>
      <c r="AW277" s="237"/>
      <c r="AX277" s="231"/>
      <c r="AY277" s="292"/>
      <c r="AZ277" s="228"/>
      <c r="BA277" s="228"/>
      <c r="BB277" s="295"/>
    </row>
    <row r="278" spans="2:62" ht="28.15" customHeight="1" thickBot="1" x14ac:dyDescent="0.25">
      <c r="B278" s="21"/>
      <c r="C278" s="245"/>
      <c r="D278" s="20"/>
      <c r="E278" s="19"/>
      <c r="F278" s="19"/>
      <c r="G278" s="18"/>
      <c r="H278" s="226"/>
      <c r="I278" s="249"/>
      <c r="J278" s="249"/>
      <c r="K278" s="249"/>
      <c r="L278" s="17" t="s">
        <v>105</v>
      </c>
      <c r="M278" s="15" t="s">
        <v>121</v>
      </c>
      <c r="N278" s="17" t="s">
        <v>103</v>
      </c>
      <c r="O278" s="15"/>
      <c r="P278" s="17" t="s">
        <v>102</v>
      </c>
      <c r="Q278" s="15"/>
      <c r="R278" s="17" t="s">
        <v>101</v>
      </c>
      <c r="S278" s="15"/>
      <c r="T278" s="17">
        <v>20</v>
      </c>
      <c r="U278" s="15"/>
      <c r="V278" s="17" t="s">
        <v>100</v>
      </c>
      <c r="W278" s="15"/>
      <c r="X278" s="17" t="s">
        <v>99</v>
      </c>
      <c r="Y278" s="15"/>
      <c r="Z278" s="17" t="s">
        <v>98</v>
      </c>
      <c r="AA278" s="15"/>
      <c r="AB278" s="16"/>
      <c r="AC278" s="15"/>
      <c r="AD278" s="14"/>
      <c r="AE278" s="13"/>
      <c r="AF278" s="252"/>
      <c r="AG278" s="252"/>
      <c r="AH278" s="12"/>
      <c r="AI278" s="11"/>
      <c r="AJ278" s="235"/>
      <c r="AK278" s="241"/>
      <c r="AL278" s="232"/>
      <c r="AM278" s="235"/>
      <c r="AN278" s="241"/>
      <c r="AO278" s="232"/>
      <c r="AP278" s="235"/>
      <c r="AQ278" s="241"/>
      <c r="AR278" s="232"/>
      <c r="AS278" s="235"/>
      <c r="AT278" s="241"/>
      <c r="AU278" s="232"/>
      <c r="AV278" s="235"/>
      <c r="AW278" s="238"/>
      <c r="AX278" s="232"/>
      <c r="AY278" s="293"/>
      <c r="AZ278" s="229"/>
      <c r="BA278" s="229"/>
      <c r="BB278" s="296"/>
    </row>
    <row r="279" spans="2:62" ht="85.9" customHeight="1" thickTop="1" thickBot="1" x14ac:dyDescent="0.35">
      <c r="B279" s="105" t="s">
        <v>174</v>
      </c>
      <c r="C279" s="95" t="s">
        <v>173</v>
      </c>
      <c r="D279" s="100" t="s">
        <v>172</v>
      </c>
      <c r="E279" s="104" t="s">
        <v>171</v>
      </c>
      <c r="F279" s="103"/>
      <c r="G279" s="102"/>
      <c r="H279" s="101" t="s">
        <v>170</v>
      </c>
      <c r="I279" s="100" t="s">
        <v>96</v>
      </c>
      <c r="J279" s="100" t="s">
        <v>169</v>
      </c>
      <c r="K279" s="100" t="s">
        <v>97</v>
      </c>
      <c r="L279" s="256" t="s">
        <v>168</v>
      </c>
      <c r="M279" s="262"/>
      <c r="N279" s="256" t="s">
        <v>167</v>
      </c>
      <c r="O279" s="262"/>
      <c r="P279" s="256" t="s">
        <v>167</v>
      </c>
      <c r="Q279" s="257"/>
      <c r="R279" s="256" t="s">
        <v>167</v>
      </c>
      <c r="S279" s="257"/>
      <c r="T279" s="256" t="s">
        <v>167</v>
      </c>
      <c r="U279" s="257"/>
      <c r="V279" s="256" t="s">
        <v>167</v>
      </c>
      <c r="W279" s="257"/>
      <c r="X279" s="256" t="s">
        <v>167</v>
      </c>
      <c r="Y279" s="257"/>
      <c r="Z279" s="256" t="s">
        <v>167</v>
      </c>
      <c r="AA279" s="257"/>
      <c r="AB279" s="261" t="s">
        <v>166</v>
      </c>
      <c r="AC279" s="257"/>
      <c r="AD279" s="101" t="s">
        <v>165</v>
      </c>
      <c r="AE279" s="101" t="s">
        <v>164</v>
      </c>
      <c r="AF279" s="100" t="s">
        <v>163</v>
      </c>
      <c r="AG279" s="100" t="s">
        <v>162</v>
      </c>
      <c r="AH279" s="99" t="s">
        <v>161</v>
      </c>
      <c r="AI279" s="98"/>
      <c r="AJ279" s="96" t="s">
        <v>160</v>
      </c>
      <c r="AK279" s="95" t="s">
        <v>159</v>
      </c>
      <c r="AL279" s="94" t="s">
        <v>158</v>
      </c>
      <c r="AM279" s="96" t="s">
        <v>157</v>
      </c>
      <c r="AN279" s="95" t="s">
        <v>156</v>
      </c>
      <c r="AO279" s="94" t="s">
        <v>155</v>
      </c>
      <c r="AP279" s="96" t="s">
        <v>154</v>
      </c>
      <c r="AQ279" s="95" t="s">
        <v>153</v>
      </c>
      <c r="AR279" s="97" t="s">
        <v>152</v>
      </c>
      <c r="AS279" s="96" t="s">
        <v>151</v>
      </c>
      <c r="AT279" s="95" t="s">
        <v>150</v>
      </c>
      <c r="AU279" s="94" t="s">
        <v>149</v>
      </c>
      <c r="AV279" s="96" t="s">
        <v>148</v>
      </c>
      <c r="AW279" s="95" t="s">
        <v>147</v>
      </c>
      <c r="AX279" s="94" t="s">
        <v>146</v>
      </c>
      <c r="AY279" s="93" t="s">
        <v>145</v>
      </c>
      <c r="AZ279" s="92" t="s">
        <v>144</v>
      </c>
      <c r="BA279" s="92" t="s">
        <v>143</v>
      </c>
      <c r="BB279" s="91" t="s">
        <v>142</v>
      </c>
    </row>
    <row r="280" spans="2:62" ht="48" thickBot="1" x14ac:dyDescent="0.3">
      <c r="B280" s="90" t="s">
        <v>235</v>
      </c>
      <c r="C280" s="89"/>
      <c r="D280" s="88"/>
      <c r="E280" s="258"/>
      <c r="F280" s="259"/>
      <c r="G280" s="260"/>
      <c r="H280" s="87" t="s">
        <v>140</v>
      </c>
      <c r="I280" s="86"/>
      <c r="J280" s="86"/>
      <c r="K280" s="85"/>
      <c r="L280" s="84"/>
      <c r="M280" s="81"/>
      <c r="N280" s="84"/>
      <c r="O280" s="81"/>
      <c r="P280" s="84"/>
      <c r="Q280" s="81"/>
      <c r="R280" s="84"/>
      <c r="S280" s="81"/>
      <c r="T280" s="84"/>
      <c r="U280" s="81"/>
      <c r="V280" s="84"/>
      <c r="W280" s="81"/>
      <c r="X280" s="84"/>
      <c r="Y280" s="81"/>
      <c r="Z280" s="84"/>
      <c r="AA280" s="83"/>
      <c r="AB280" s="82" t="s">
        <v>139</v>
      </c>
      <c r="AC280" s="81"/>
      <c r="AD280" s="81"/>
      <c r="AE280" s="81"/>
      <c r="AF280" s="80"/>
      <c r="AG280" s="80"/>
      <c r="AH280" s="60"/>
      <c r="AI280" s="79" t="s">
        <v>138</v>
      </c>
      <c r="AJ280" s="78">
        <f t="shared" ref="AJ280:BB280" si="36">SUM(AJ282:AJ293)</f>
        <v>15</v>
      </c>
      <c r="AK280" s="77">
        <f t="shared" si="36"/>
        <v>0</v>
      </c>
      <c r="AL280" s="76">
        <f t="shared" si="36"/>
        <v>0</v>
      </c>
      <c r="AM280" s="78">
        <f t="shared" si="36"/>
        <v>23</v>
      </c>
      <c r="AN280" s="77">
        <f t="shared" si="36"/>
        <v>1</v>
      </c>
      <c r="AO280" s="76">
        <f t="shared" si="36"/>
        <v>0</v>
      </c>
      <c r="AP280" s="78">
        <f t="shared" si="36"/>
        <v>0</v>
      </c>
      <c r="AQ280" s="77">
        <f t="shared" si="36"/>
        <v>0</v>
      </c>
      <c r="AR280" s="76">
        <f t="shared" si="36"/>
        <v>0</v>
      </c>
      <c r="AS280" s="78">
        <f t="shared" si="36"/>
        <v>0</v>
      </c>
      <c r="AT280" s="77">
        <f t="shared" si="36"/>
        <v>0</v>
      </c>
      <c r="AU280" s="76">
        <f t="shared" si="36"/>
        <v>0</v>
      </c>
      <c r="AV280" s="78">
        <f t="shared" si="36"/>
        <v>0</v>
      </c>
      <c r="AW280" s="77">
        <f t="shared" si="36"/>
        <v>0</v>
      </c>
      <c r="AX280" s="76">
        <f t="shared" si="36"/>
        <v>0</v>
      </c>
      <c r="AY280" s="75">
        <f t="shared" si="36"/>
        <v>1</v>
      </c>
      <c r="AZ280" s="74">
        <f t="shared" si="36"/>
        <v>0</v>
      </c>
      <c r="BA280" s="74">
        <f t="shared" si="36"/>
        <v>0</v>
      </c>
      <c r="BB280" s="73">
        <f t="shared" si="36"/>
        <v>0</v>
      </c>
      <c r="BC280" s="72" t="s">
        <v>137</v>
      </c>
      <c r="BF280" s="5">
        <f>SUM(AJ280:AL280)/$BG$5</f>
        <v>5</v>
      </c>
      <c r="BG280" s="5">
        <f>SUM(AM280:AO280,AY280)/$BG$5</f>
        <v>8.3333333333333339</v>
      </c>
      <c r="BH280" s="5">
        <f>SUM(AP280:AR280,AZ280)/$BG$5</f>
        <v>0</v>
      </c>
      <c r="BI280" s="5">
        <f>SUM(AS280:AU280,BA280)/$BG$5</f>
        <v>0</v>
      </c>
      <c r="BJ280" s="5">
        <f>SUM(AV280:AX280,BB280)/$BG$5</f>
        <v>0</v>
      </c>
    </row>
    <row r="281" spans="2:62" ht="37.5" thickBot="1" x14ac:dyDescent="0.3">
      <c r="B281" s="71"/>
      <c r="C281" s="70"/>
      <c r="D281" s="69"/>
      <c r="E281" s="68"/>
      <c r="F281" s="68"/>
      <c r="G281" s="67"/>
      <c r="H281" s="66"/>
      <c r="I281" s="64"/>
      <c r="J281" s="64"/>
      <c r="K281" s="65"/>
      <c r="L281" s="64"/>
      <c r="M281" s="62"/>
      <c r="N281" s="64"/>
      <c r="O281" s="62"/>
      <c r="P281" s="64"/>
      <c r="Q281" s="62"/>
      <c r="R281" s="64"/>
      <c r="S281" s="62"/>
      <c r="T281" s="64"/>
      <c r="U281" s="62"/>
      <c r="V281" s="64"/>
      <c r="W281" s="62"/>
      <c r="X281" s="64"/>
      <c r="Y281" s="62"/>
      <c r="Z281" s="64"/>
      <c r="AA281" s="62"/>
      <c r="AB281" s="63"/>
      <c r="AC281" s="62"/>
      <c r="AD281" s="62"/>
      <c r="AE281" s="62"/>
      <c r="AF281" s="61"/>
      <c r="AG281" s="61"/>
      <c r="AH281" s="60"/>
      <c r="AI281" s="59" t="s">
        <v>136</v>
      </c>
      <c r="AJ281" s="58">
        <f t="shared" ref="AJ281:BB281" si="37">AJ280/3</f>
        <v>5</v>
      </c>
      <c r="AK281" s="57">
        <f t="shared" si="37"/>
        <v>0</v>
      </c>
      <c r="AL281" s="56">
        <f t="shared" si="37"/>
        <v>0</v>
      </c>
      <c r="AM281" s="58">
        <f t="shared" si="37"/>
        <v>7.666666666666667</v>
      </c>
      <c r="AN281" s="57">
        <f t="shared" si="37"/>
        <v>0.33333333333333331</v>
      </c>
      <c r="AO281" s="56">
        <f t="shared" si="37"/>
        <v>0</v>
      </c>
      <c r="AP281" s="58">
        <f t="shared" si="37"/>
        <v>0</v>
      </c>
      <c r="AQ281" s="57">
        <f t="shared" si="37"/>
        <v>0</v>
      </c>
      <c r="AR281" s="56">
        <f t="shared" si="37"/>
        <v>0</v>
      </c>
      <c r="AS281" s="58">
        <f t="shared" si="37"/>
        <v>0</v>
      </c>
      <c r="AT281" s="57">
        <f t="shared" si="37"/>
        <v>0</v>
      </c>
      <c r="AU281" s="56">
        <f t="shared" si="37"/>
        <v>0</v>
      </c>
      <c r="AV281" s="58">
        <f t="shared" si="37"/>
        <v>0</v>
      </c>
      <c r="AW281" s="57">
        <f t="shared" si="37"/>
        <v>0</v>
      </c>
      <c r="AX281" s="56">
        <f t="shared" si="37"/>
        <v>0</v>
      </c>
      <c r="AY281" s="55">
        <f t="shared" si="37"/>
        <v>0.33333333333333331</v>
      </c>
      <c r="AZ281" s="54">
        <f t="shared" si="37"/>
        <v>0</v>
      </c>
      <c r="BA281" s="54">
        <f t="shared" si="37"/>
        <v>0</v>
      </c>
      <c r="BB281" s="53">
        <f t="shared" si="37"/>
        <v>0</v>
      </c>
      <c r="BC281" s="52" t="s">
        <v>135</v>
      </c>
    </row>
    <row r="282" spans="2:62" ht="28.15" customHeight="1" x14ac:dyDescent="0.2">
      <c r="B282" s="30"/>
      <c r="C282" s="242">
        <v>1</v>
      </c>
      <c r="D282" s="44"/>
      <c r="E282" s="43"/>
      <c r="F282" s="43"/>
      <c r="G282" s="42"/>
      <c r="H282" s="223" t="s">
        <v>183</v>
      </c>
      <c r="I282" s="246">
        <v>29</v>
      </c>
      <c r="J282" s="246">
        <v>15</v>
      </c>
      <c r="K282" s="246">
        <v>7</v>
      </c>
      <c r="L282" s="41" t="s">
        <v>133</v>
      </c>
      <c r="M282" s="40" t="s">
        <v>113</v>
      </c>
      <c r="N282" s="41" t="s">
        <v>131</v>
      </c>
      <c r="O282" s="40" t="s">
        <v>113</v>
      </c>
      <c r="P282" s="41" t="s">
        <v>130</v>
      </c>
      <c r="Q282" s="40"/>
      <c r="R282" s="41" t="s">
        <v>129</v>
      </c>
      <c r="S282" s="40"/>
      <c r="T282" s="41" t="s">
        <v>128</v>
      </c>
      <c r="U282" s="40"/>
      <c r="V282" s="41" t="s">
        <v>127</v>
      </c>
      <c r="W282" s="40"/>
      <c r="X282" s="41" t="s">
        <v>126</v>
      </c>
      <c r="Y282" s="40"/>
      <c r="Z282" s="41" t="s">
        <v>125</v>
      </c>
      <c r="AA282" s="40"/>
      <c r="AB282" s="39"/>
      <c r="AC282" s="40"/>
      <c r="AD282" s="39" t="s">
        <v>121</v>
      </c>
      <c r="AE282" s="38" t="s">
        <v>121</v>
      </c>
      <c r="AF282" s="250"/>
      <c r="AG282" s="250"/>
      <c r="AH282" s="37"/>
      <c r="AI282" s="11"/>
      <c r="AJ282" s="233">
        <f>SUMPRODUCT(LEN($M282:$S285)-LEN(SUBSTITUTE($M282:$S285,"A", "")))</f>
        <v>1</v>
      </c>
      <c r="AK282" s="239">
        <f>SUMPRODUCT(LEN($AD282:$AD285)-LEN(SUBSTITUTE($AD282:$AD285,"A", "")))</f>
        <v>0</v>
      </c>
      <c r="AL282" s="230">
        <f>SUMPRODUCT(LEN($AC282:$AC285)-LEN(SUBSTITUTE($AC282:$AC285,"A", "")))</f>
        <v>0</v>
      </c>
      <c r="AM282" s="233">
        <f>SUMPRODUCT(LEN($M282:$S285)-LEN(SUBSTITUTE($M282:$S285,"S", "")))</f>
        <v>13</v>
      </c>
      <c r="AN282" s="239">
        <f>SUMPRODUCT(LEN($AD282:$AD285)-LEN(SUBSTITUTE($AD282:$AD285,"S", "")))</f>
        <v>1</v>
      </c>
      <c r="AO282" s="230">
        <f>SUMPRODUCT(LEN($AC282:$AC285)-LEN(SUBSTITUTE($AC282:$AC285,"S", "")))</f>
        <v>0</v>
      </c>
      <c r="AP282" s="233">
        <f>SUMPRODUCT(LEN($M282:$S285)-LEN(SUBSTITUTE($M282:$S285,"F", "")))</f>
        <v>0</v>
      </c>
      <c r="AQ282" s="239">
        <f>SUMPRODUCT(LEN($AD282:$AD285)-LEN(SUBSTITUTE($AD282:$AD285,"F", "")))</f>
        <v>0</v>
      </c>
      <c r="AR282" s="230">
        <f>SUMPRODUCT(LEN($AC282:$AC285)-LEN(SUBSTITUTE($AC282:$AC285,"F", "")))</f>
        <v>0</v>
      </c>
      <c r="AS282" s="233">
        <f>SUMPRODUCT(LEN($M282:$S285)-LEN(SUBSTITUTE($M282:$S285,"G", "")))</f>
        <v>0</v>
      </c>
      <c r="AT282" s="239">
        <f>SUMPRODUCT(LEN($AD282:$AD285)-LEN(SUBSTITUTE($AD282:$AD285,"G", "")))</f>
        <v>0</v>
      </c>
      <c r="AU282" s="230">
        <f>SUMPRODUCT(LEN($AC282:$AC285)-LEN(SUBSTITUTE($AC282:$AC285,"G", "")))</f>
        <v>0</v>
      </c>
      <c r="AV282" s="233">
        <f>SUMPRODUCT(LEN($L282:$S285)-LEN(SUBSTITUTE($L282:$S285,"M", "")))</f>
        <v>0</v>
      </c>
      <c r="AW282" s="236">
        <f>SUMPRODUCT(LEN($AD282:$AD285)-LEN(SUBSTITUTE($AD282:$AD285,"M", "")))</f>
        <v>0</v>
      </c>
      <c r="AX282" s="230">
        <f>SUMPRODUCT(LEN($AC282:$AC285)-LEN(SUBSTITUTE($AC282:$AC285,"M", "")))</f>
        <v>0</v>
      </c>
      <c r="AY282" s="291">
        <f>SUMPRODUCT(LEN($AE282:$AE285)-LEN(SUBSTITUTE($AE282:$AE285,"S", "")))</f>
        <v>1</v>
      </c>
      <c r="AZ282" s="227">
        <f>SUMPRODUCT(LEN($AE282:$AE285)-LEN(SUBSTITUTE($AE282:$AE285,"F", "")))</f>
        <v>0</v>
      </c>
      <c r="BA282" s="227">
        <f>SUMPRODUCT(LEN($AE282:$AE285)-LEN(SUBSTITUTE($AE282:$AE285,"G", "")))</f>
        <v>0</v>
      </c>
      <c r="BB282" s="294">
        <f>SUMPRODUCT(LEN($AE282:$AE285)-LEN(SUBSTITUTE($AE282:$AE285,"M", "")))</f>
        <v>0</v>
      </c>
    </row>
    <row r="283" spans="2:62" ht="28.15" customHeight="1" thickBot="1" x14ac:dyDescent="0.25">
      <c r="B283" s="30"/>
      <c r="C283" s="243"/>
      <c r="D283" s="36"/>
      <c r="E283" s="35"/>
      <c r="F283" s="35"/>
      <c r="G283" s="34"/>
      <c r="H283" s="224"/>
      <c r="I283" s="247"/>
      <c r="J283" s="247"/>
      <c r="K283" s="247"/>
      <c r="L283" s="33" t="s">
        <v>123</v>
      </c>
      <c r="M283" s="32" t="s">
        <v>195</v>
      </c>
      <c r="N283" s="33" t="s">
        <v>122</v>
      </c>
      <c r="O283" s="32" t="s">
        <v>121</v>
      </c>
      <c r="P283" s="33" t="s">
        <v>120</v>
      </c>
      <c r="Q283" s="32"/>
      <c r="R283" s="33" t="s">
        <v>119</v>
      </c>
      <c r="S283" s="32"/>
      <c r="T283" s="33" t="s">
        <v>118</v>
      </c>
      <c r="U283" s="32"/>
      <c r="V283" s="33" t="s">
        <v>117</v>
      </c>
      <c r="W283" s="32"/>
      <c r="X283" s="33" t="s">
        <v>116</v>
      </c>
      <c r="Y283" s="32"/>
      <c r="Z283" s="33" t="s">
        <v>115</v>
      </c>
      <c r="AA283" s="32"/>
      <c r="AB283" s="31"/>
      <c r="AC283" s="32"/>
      <c r="AD283" s="31"/>
      <c r="AE283" s="23"/>
      <c r="AF283" s="251"/>
      <c r="AG283" s="251"/>
      <c r="AH283" s="22"/>
      <c r="AI283" s="11"/>
      <c r="AJ283" s="234"/>
      <c r="AK283" s="240"/>
      <c r="AL283" s="231"/>
      <c r="AM283" s="234"/>
      <c r="AN283" s="240"/>
      <c r="AO283" s="231"/>
      <c r="AP283" s="234"/>
      <c r="AQ283" s="240"/>
      <c r="AR283" s="231"/>
      <c r="AS283" s="234"/>
      <c r="AT283" s="240"/>
      <c r="AU283" s="231"/>
      <c r="AV283" s="234"/>
      <c r="AW283" s="237"/>
      <c r="AX283" s="231"/>
      <c r="AY283" s="292"/>
      <c r="AZ283" s="228"/>
      <c r="BA283" s="228"/>
      <c r="BB283" s="295"/>
    </row>
    <row r="284" spans="2:62" ht="28.15" customHeight="1" x14ac:dyDescent="0.2">
      <c r="B284" s="30"/>
      <c r="C284" s="244"/>
      <c r="D284" s="29"/>
      <c r="E284" s="28"/>
      <c r="F284" s="28"/>
      <c r="G284" s="27"/>
      <c r="H284" s="225"/>
      <c r="I284" s="248"/>
      <c r="J284" s="248"/>
      <c r="K284" s="248"/>
      <c r="L284" s="26" t="s">
        <v>114</v>
      </c>
      <c r="M284" s="25" t="s">
        <v>113</v>
      </c>
      <c r="N284" s="26" t="s">
        <v>112</v>
      </c>
      <c r="O284" s="25" t="s">
        <v>121</v>
      </c>
      <c r="P284" s="26" t="s">
        <v>111</v>
      </c>
      <c r="Q284" s="25"/>
      <c r="R284" s="26" t="s">
        <v>110</v>
      </c>
      <c r="S284" s="25"/>
      <c r="T284" s="26" t="s">
        <v>109</v>
      </c>
      <c r="U284" s="25"/>
      <c r="V284" s="26" t="s">
        <v>108</v>
      </c>
      <c r="W284" s="25"/>
      <c r="X284" s="26" t="s">
        <v>107</v>
      </c>
      <c r="Y284" s="25"/>
      <c r="Z284" s="26" t="s">
        <v>106</v>
      </c>
      <c r="AA284" s="25"/>
      <c r="AB284" s="24"/>
      <c r="AC284" s="25"/>
      <c r="AD284" s="24"/>
      <c r="AE284" s="23"/>
      <c r="AF284" s="251"/>
      <c r="AG284" s="251"/>
      <c r="AH284" s="22"/>
      <c r="AI284" s="11"/>
      <c r="AJ284" s="234"/>
      <c r="AK284" s="240"/>
      <c r="AL284" s="231"/>
      <c r="AM284" s="234"/>
      <c r="AN284" s="240"/>
      <c r="AO284" s="231"/>
      <c r="AP284" s="234"/>
      <c r="AQ284" s="240"/>
      <c r="AR284" s="231"/>
      <c r="AS284" s="234"/>
      <c r="AT284" s="240"/>
      <c r="AU284" s="231"/>
      <c r="AV284" s="234"/>
      <c r="AW284" s="237"/>
      <c r="AX284" s="231"/>
      <c r="AY284" s="292"/>
      <c r="AZ284" s="228"/>
      <c r="BA284" s="228"/>
      <c r="BB284" s="295"/>
    </row>
    <row r="285" spans="2:62" ht="28.15" customHeight="1" thickBot="1" x14ac:dyDescent="0.25">
      <c r="B285" s="30"/>
      <c r="C285" s="253"/>
      <c r="D285" s="51"/>
      <c r="E285" s="50"/>
      <c r="F285" s="50"/>
      <c r="G285" s="49"/>
      <c r="H285" s="226"/>
      <c r="I285" s="254"/>
      <c r="J285" s="254"/>
      <c r="K285" s="254"/>
      <c r="L285" s="48" t="s">
        <v>105</v>
      </c>
      <c r="M285" s="47" t="s">
        <v>124</v>
      </c>
      <c r="N285" s="48" t="s">
        <v>103</v>
      </c>
      <c r="O285" s="47" t="s">
        <v>121</v>
      </c>
      <c r="P285" s="48" t="s">
        <v>102</v>
      </c>
      <c r="Q285" s="47"/>
      <c r="R285" s="48" t="s">
        <v>101</v>
      </c>
      <c r="S285" s="47"/>
      <c r="T285" s="48">
        <v>20</v>
      </c>
      <c r="U285" s="47"/>
      <c r="V285" s="48" t="s">
        <v>100</v>
      </c>
      <c r="W285" s="47"/>
      <c r="X285" s="48" t="s">
        <v>99</v>
      </c>
      <c r="Y285" s="47"/>
      <c r="Z285" s="48" t="s">
        <v>98</v>
      </c>
      <c r="AA285" s="47"/>
      <c r="AB285" s="16"/>
      <c r="AC285" s="47"/>
      <c r="AD285" s="16"/>
      <c r="AE285" s="46"/>
      <c r="AF285" s="255"/>
      <c r="AG285" s="255"/>
      <c r="AH285" s="45"/>
      <c r="AI285" s="11"/>
      <c r="AJ285" s="235"/>
      <c r="AK285" s="241"/>
      <c r="AL285" s="232"/>
      <c r="AM285" s="235"/>
      <c r="AN285" s="241"/>
      <c r="AO285" s="232"/>
      <c r="AP285" s="235"/>
      <c r="AQ285" s="241"/>
      <c r="AR285" s="232"/>
      <c r="AS285" s="235"/>
      <c r="AT285" s="241"/>
      <c r="AU285" s="232"/>
      <c r="AV285" s="235"/>
      <c r="AW285" s="238"/>
      <c r="AX285" s="232"/>
      <c r="AY285" s="293"/>
      <c r="AZ285" s="229"/>
      <c r="BA285" s="229"/>
      <c r="BB285" s="296"/>
    </row>
    <row r="286" spans="2:62" ht="28.15" customHeight="1" x14ac:dyDescent="0.2">
      <c r="B286" s="30"/>
      <c r="C286" s="242">
        <v>2</v>
      </c>
      <c r="D286" s="44"/>
      <c r="E286" s="43"/>
      <c r="F286" s="43"/>
      <c r="G286" s="42"/>
      <c r="H286" s="223"/>
      <c r="I286" s="246">
        <v>32</v>
      </c>
      <c r="J286" s="246">
        <v>14</v>
      </c>
      <c r="K286" s="246">
        <v>6</v>
      </c>
      <c r="L286" s="41" t="s">
        <v>133</v>
      </c>
      <c r="M286" s="40" t="s">
        <v>132</v>
      </c>
      <c r="N286" s="41" t="s">
        <v>131</v>
      </c>
      <c r="O286" s="40" t="s">
        <v>104</v>
      </c>
      <c r="P286" s="41" t="s">
        <v>130</v>
      </c>
      <c r="Q286" s="40"/>
      <c r="R286" s="41" t="s">
        <v>129</v>
      </c>
      <c r="S286" s="40"/>
      <c r="T286" s="41" t="s">
        <v>128</v>
      </c>
      <c r="U286" s="40"/>
      <c r="V286" s="41" t="s">
        <v>127</v>
      </c>
      <c r="W286" s="40"/>
      <c r="X286" s="41" t="s">
        <v>126</v>
      </c>
      <c r="Y286" s="40"/>
      <c r="Z286" s="41" t="s">
        <v>125</v>
      </c>
      <c r="AA286" s="40"/>
      <c r="AB286" s="39"/>
      <c r="AC286" s="40"/>
      <c r="AD286" s="39"/>
      <c r="AE286" s="38"/>
      <c r="AF286" s="250"/>
      <c r="AG286" s="250"/>
      <c r="AH286" s="37"/>
      <c r="AI286" s="11"/>
      <c r="AJ286" s="233">
        <f>SUMPRODUCT(LEN($M286:$S289)-LEN(SUBSTITUTE($M286:$S289,"A", "")))</f>
        <v>8</v>
      </c>
      <c r="AK286" s="239">
        <f>SUMPRODUCT(LEN($AD286:$AD289)-LEN(SUBSTITUTE($AD286:$AD289,"A", "")))</f>
        <v>0</v>
      </c>
      <c r="AL286" s="230">
        <f>SUMPRODUCT(LEN($AC286:$AC289)-LEN(SUBSTITUTE($AC286:$AC289,"A", "")))</f>
        <v>0</v>
      </c>
      <c r="AM286" s="233">
        <f>SUMPRODUCT(LEN($M286:$S289)-LEN(SUBSTITUTE($M286:$S289,"S", "")))</f>
        <v>5</v>
      </c>
      <c r="AN286" s="239">
        <f>SUMPRODUCT(LEN($AD286:$AD289)-LEN(SUBSTITUTE($AD286:$AD289,"S", "")))</f>
        <v>0</v>
      </c>
      <c r="AO286" s="230">
        <f>SUMPRODUCT(LEN($AC286:$AC289)-LEN(SUBSTITUTE($AC286:$AC289,"S", "")))</f>
        <v>0</v>
      </c>
      <c r="AP286" s="233">
        <f>SUMPRODUCT(LEN($M286:$S289)-LEN(SUBSTITUTE($M286:$S289,"F", "")))</f>
        <v>0</v>
      </c>
      <c r="AQ286" s="239">
        <f>SUMPRODUCT(LEN($AD286:$AD289)-LEN(SUBSTITUTE($AD286:$AD289,"F", "")))</f>
        <v>0</v>
      </c>
      <c r="AR286" s="230">
        <f>SUMPRODUCT(LEN($AC286:$AC289)-LEN(SUBSTITUTE($AC286:$AC289,"F", "")))</f>
        <v>0</v>
      </c>
      <c r="AS286" s="233">
        <f>SUMPRODUCT(LEN($M286:$S289)-LEN(SUBSTITUTE($M286:$S289,"G", "")))</f>
        <v>0</v>
      </c>
      <c r="AT286" s="239">
        <f>SUMPRODUCT(LEN($AD286:$AD289)-LEN(SUBSTITUTE($AD286:$AD289,"G", "")))</f>
        <v>0</v>
      </c>
      <c r="AU286" s="230">
        <f>SUMPRODUCT(LEN($AC286:$AC289)-LEN(SUBSTITUTE($AC286:$AC289,"G", "")))</f>
        <v>0</v>
      </c>
      <c r="AV286" s="233">
        <f>SUMPRODUCT(LEN($L286:$S289)-LEN(SUBSTITUTE($L286:$S289,"M", "")))</f>
        <v>0</v>
      </c>
      <c r="AW286" s="236">
        <f>SUMPRODUCT(LEN($AD286:$AD289)-LEN(SUBSTITUTE($AD286:$AD289,"M", "")))</f>
        <v>0</v>
      </c>
      <c r="AX286" s="230">
        <f>SUMPRODUCT(LEN($AC286:$AC289)-LEN(SUBSTITUTE($AC286:$AC289,"M", "")))</f>
        <v>0</v>
      </c>
      <c r="AY286" s="291">
        <f>SUMPRODUCT(LEN($AE286:$AE289)-LEN(SUBSTITUTE($AE286:$AE289,"S", "")))</f>
        <v>0</v>
      </c>
      <c r="AZ286" s="227">
        <f>SUMPRODUCT(LEN($AE286:$AE289)-LEN(SUBSTITUTE($AE286:$AE289,"F", "")))</f>
        <v>0</v>
      </c>
      <c r="BA286" s="227">
        <f>SUMPRODUCT(LEN($AE286:$AE289)-LEN(SUBSTITUTE($AE286:$AE289,"G", "")))</f>
        <v>0</v>
      </c>
      <c r="BB286" s="294">
        <f>SUMPRODUCT(LEN($AE286:$AE289)-LEN(SUBSTITUTE($AE286:$AE289,"M", "")))</f>
        <v>0</v>
      </c>
    </row>
    <row r="287" spans="2:62" ht="28.15" customHeight="1" thickBot="1" x14ac:dyDescent="0.25">
      <c r="B287" s="30"/>
      <c r="C287" s="243"/>
      <c r="D287" s="36"/>
      <c r="E287" s="35"/>
      <c r="F287" s="35"/>
      <c r="G287" s="34"/>
      <c r="H287" s="224"/>
      <c r="I287" s="247"/>
      <c r="J287" s="247"/>
      <c r="K287" s="247"/>
      <c r="L287" s="33" t="s">
        <v>123</v>
      </c>
      <c r="M287" s="32" t="s">
        <v>132</v>
      </c>
      <c r="N287" s="33" t="s">
        <v>122</v>
      </c>
      <c r="O287" s="32" t="s">
        <v>121</v>
      </c>
      <c r="P287" s="33" t="s">
        <v>120</v>
      </c>
      <c r="Q287" s="32"/>
      <c r="R287" s="33" t="s">
        <v>119</v>
      </c>
      <c r="S287" s="32"/>
      <c r="T287" s="33" t="s">
        <v>118</v>
      </c>
      <c r="U287" s="32"/>
      <c r="V287" s="33" t="s">
        <v>117</v>
      </c>
      <c r="W287" s="32"/>
      <c r="X287" s="33" t="s">
        <v>116</v>
      </c>
      <c r="Y287" s="32"/>
      <c r="Z287" s="33" t="s">
        <v>115</v>
      </c>
      <c r="AA287" s="32"/>
      <c r="AB287" s="31"/>
      <c r="AC287" s="32"/>
      <c r="AD287" s="31"/>
      <c r="AE287" s="23"/>
      <c r="AF287" s="251"/>
      <c r="AG287" s="251"/>
      <c r="AH287" s="22"/>
      <c r="AI287" s="11"/>
      <c r="AJ287" s="234"/>
      <c r="AK287" s="240"/>
      <c r="AL287" s="231"/>
      <c r="AM287" s="234"/>
      <c r="AN287" s="240"/>
      <c r="AO287" s="231"/>
      <c r="AP287" s="234"/>
      <c r="AQ287" s="240"/>
      <c r="AR287" s="231"/>
      <c r="AS287" s="234"/>
      <c r="AT287" s="240"/>
      <c r="AU287" s="231"/>
      <c r="AV287" s="234"/>
      <c r="AW287" s="237"/>
      <c r="AX287" s="231"/>
      <c r="AY287" s="292"/>
      <c r="AZ287" s="228"/>
      <c r="BA287" s="228"/>
      <c r="BB287" s="295"/>
    </row>
    <row r="288" spans="2:62" ht="28.15" customHeight="1" x14ac:dyDescent="0.2">
      <c r="B288" s="30"/>
      <c r="C288" s="244"/>
      <c r="D288" s="29"/>
      <c r="E288" s="28"/>
      <c r="F288" s="28"/>
      <c r="G288" s="27"/>
      <c r="H288" s="225"/>
      <c r="I288" s="248"/>
      <c r="J288" s="248"/>
      <c r="K288" s="248"/>
      <c r="L288" s="26" t="s">
        <v>114</v>
      </c>
      <c r="M288" s="25" t="s">
        <v>187</v>
      </c>
      <c r="N288" s="26" t="s">
        <v>112</v>
      </c>
      <c r="O288" s="25" t="s">
        <v>121</v>
      </c>
      <c r="P288" s="26" t="s">
        <v>111</v>
      </c>
      <c r="Q288" s="25"/>
      <c r="R288" s="26" t="s">
        <v>110</v>
      </c>
      <c r="S288" s="25"/>
      <c r="T288" s="26" t="s">
        <v>109</v>
      </c>
      <c r="U288" s="25"/>
      <c r="V288" s="26" t="s">
        <v>108</v>
      </c>
      <c r="W288" s="25"/>
      <c r="X288" s="26" t="s">
        <v>107</v>
      </c>
      <c r="Y288" s="25"/>
      <c r="Z288" s="26" t="s">
        <v>106</v>
      </c>
      <c r="AA288" s="25"/>
      <c r="AB288" s="24"/>
      <c r="AC288" s="25"/>
      <c r="AD288" s="24"/>
      <c r="AE288" s="23"/>
      <c r="AF288" s="251"/>
      <c r="AG288" s="251"/>
      <c r="AH288" s="22"/>
      <c r="AI288" s="11"/>
      <c r="AJ288" s="234"/>
      <c r="AK288" s="240"/>
      <c r="AL288" s="231"/>
      <c r="AM288" s="234"/>
      <c r="AN288" s="240"/>
      <c r="AO288" s="231"/>
      <c r="AP288" s="234"/>
      <c r="AQ288" s="240"/>
      <c r="AR288" s="231"/>
      <c r="AS288" s="234"/>
      <c r="AT288" s="240"/>
      <c r="AU288" s="231"/>
      <c r="AV288" s="234"/>
      <c r="AW288" s="237"/>
      <c r="AX288" s="231"/>
      <c r="AY288" s="292"/>
      <c r="AZ288" s="228"/>
      <c r="BA288" s="228"/>
      <c r="BB288" s="295"/>
    </row>
    <row r="289" spans="2:62" ht="28.15" customHeight="1" thickBot="1" x14ac:dyDescent="0.25">
      <c r="B289" s="30"/>
      <c r="C289" s="253"/>
      <c r="D289" s="51"/>
      <c r="E289" s="50"/>
      <c r="F289" s="50"/>
      <c r="G289" s="49"/>
      <c r="H289" s="226"/>
      <c r="I289" s="254"/>
      <c r="J289" s="254"/>
      <c r="K289" s="254"/>
      <c r="L289" s="48" t="s">
        <v>105</v>
      </c>
      <c r="M289" s="47" t="s">
        <v>124</v>
      </c>
      <c r="N289" s="48" t="s">
        <v>103</v>
      </c>
      <c r="O289" s="47" t="s">
        <v>121</v>
      </c>
      <c r="P289" s="48" t="s">
        <v>102</v>
      </c>
      <c r="Q289" s="47"/>
      <c r="R289" s="48" t="s">
        <v>101</v>
      </c>
      <c r="S289" s="47"/>
      <c r="T289" s="48">
        <v>20</v>
      </c>
      <c r="U289" s="47"/>
      <c r="V289" s="48" t="s">
        <v>100</v>
      </c>
      <c r="W289" s="47"/>
      <c r="X289" s="48" t="s">
        <v>99</v>
      </c>
      <c r="Y289" s="47"/>
      <c r="Z289" s="48" t="s">
        <v>98</v>
      </c>
      <c r="AA289" s="47"/>
      <c r="AB289" s="16"/>
      <c r="AC289" s="47"/>
      <c r="AD289" s="16"/>
      <c r="AE289" s="46"/>
      <c r="AF289" s="255"/>
      <c r="AG289" s="255"/>
      <c r="AH289" s="45"/>
      <c r="AI289" s="11"/>
      <c r="AJ289" s="235"/>
      <c r="AK289" s="241"/>
      <c r="AL289" s="232"/>
      <c r="AM289" s="235"/>
      <c r="AN289" s="241"/>
      <c r="AO289" s="232"/>
      <c r="AP289" s="235"/>
      <c r="AQ289" s="241"/>
      <c r="AR289" s="232"/>
      <c r="AS289" s="235"/>
      <c r="AT289" s="241"/>
      <c r="AU289" s="232"/>
      <c r="AV289" s="235"/>
      <c r="AW289" s="238"/>
      <c r="AX289" s="232"/>
      <c r="AY289" s="293"/>
      <c r="AZ289" s="229"/>
      <c r="BA289" s="229"/>
      <c r="BB289" s="296"/>
    </row>
    <row r="290" spans="2:62" ht="28.15" customHeight="1" x14ac:dyDescent="0.2">
      <c r="B290" s="30"/>
      <c r="C290" s="242">
        <v>3</v>
      </c>
      <c r="D290" s="44"/>
      <c r="E290" s="43"/>
      <c r="F290" s="43"/>
      <c r="G290" s="42"/>
      <c r="H290" s="223"/>
      <c r="I290" s="246">
        <v>25</v>
      </c>
      <c r="J290" s="246">
        <v>16</v>
      </c>
      <c r="K290" s="246">
        <v>9</v>
      </c>
      <c r="L290" s="41" t="s">
        <v>133</v>
      </c>
      <c r="M290" s="40" t="s">
        <v>113</v>
      </c>
      <c r="N290" s="41" t="s">
        <v>131</v>
      </c>
      <c r="O290" s="40" t="s">
        <v>104</v>
      </c>
      <c r="P290" s="41" t="s">
        <v>130</v>
      </c>
      <c r="Q290" s="40"/>
      <c r="R290" s="41" t="s">
        <v>129</v>
      </c>
      <c r="S290" s="40"/>
      <c r="T290" s="41" t="s">
        <v>128</v>
      </c>
      <c r="U290" s="40"/>
      <c r="V290" s="41" t="s">
        <v>127</v>
      </c>
      <c r="W290" s="40"/>
      <c r="X290" s="41" t="s">
        <v>126</v>
      </c>
      <c r="Y290" s="40"/>
      <c r="Z290" s="41" t="s">
        <v>125</v>
      </c>
      <c r="AA290" s="40"/>
      <c r="AB290" s="39"/>
      <c r="AC290" s="40"/>
      <c r="AD290" s="39"/>
      <c r="AE290" s="38"/>
      <c r="AF290" s="250"/>
      <c r="AG290" s="250"/>
      <c r="AH290" s="37"/>
      <c r="AI290" s="11"/>
      <c r="AJ290" s="233">
        <f>SUMPRODUCT(LEN($M290:$S293)-LEN(SUBSTITUTE($M290:$S293,"A", "")))</f>
        <v>6</v>
      </c>
      <c r="AK290" s="239">
        <f>SUMPRODUCT(LEN($AD290:$AD293)-LEN(SUBSTITUTE($AD290:$AD293,"A", "")))</f>
        <v>0</v>
      </c>
      <c r="AL290" s="230">
        <f>SUMPRODUCT(LEN($AC290:$AC293)-LEN(SUBSTITUTE($AC290:$AC293,"A", "")))</f>
        <v>0</v>
      </c>
      <c r="AM290" s="233">
        <f>SUMPRODUCT(LEN($M290:$S293)-LEN(SUBSTITUTE($M290:$S293,"S", "")))</f>
        <v>5</v>
      </c>
      <c r="AN290" s="239">
        <f>SUMPRODUCT(LEN($AD290:$AD293)-LEN(SUBSTITUTE($AD290:$AD293,"S", "")))</f>
        <v>0</v>
      </c>
      <c r="AO290" s="230">
        <f>SUMPRODUCT(LEN($AC290:$AC293)-LEN(SUBSTITUTE($AC290:$AC293,"S", "")))</f>
        <v>0</v>
      </c>
      <c r="AP290" s="233">
        <f>SUMPRODUCT(LEN($M290:$S293)-LEN(SUBSTITUTE($M290:$S293,"F", "")))</f>
        <v>0</v>
      </c>
      <c r="AQ290" s="239">
        <f>SUMPRODUCT(LEN($AD290:$AD293)-LEN(SUBSTITUTE($AD290:$AD293,"F", "")))</f>
        <v>0</v>
      </c>
      <c r="AR290" s="230">
        <f>SUMPRODUCT(LEN($AC290:$AC293)-LEN(SUBSTITUTE($AC290:$AC293,"F", "")))</f>
        <v>0</v>
      </c>
      <c r="AS290" s="233">
        <f>SUMPRODUCT(LEN($M290:$S293)-LEN(SUBSTITUTE($M290:$S293,"G", "")))</f>
        <v>0</v>
      </c>
      <c r="AT290" s="239">
        <f>SUMPRODUCT(LEN($AD290:$AD293)-LEN(SUBSTITUTE($AD290:$AD293,"G", "")))</f>
        <v>0</v>
      </c>
      <c r="AU290" s="230">
        <f>SUMPRODUCT(LEN($AC290:$AC293)-LEN(SUBSTITUTE($AC290:$AC293,"G", "")))</f>
        <v>0</v>
      </c>
      <c r="AV290" s="233">
        <f>SUMPRODUCT(LEN($L290:$S293)-LEN(SUBSTITUTE($L290:$S293,"M", "")))</f>
        <v>0</v>
      </c>
      <c r="AW290" s="236">
        <f>SUMPRODUCT(LEN($AD290:$AD293)-LEN(SUBSTITUTE($AD290:$AD293,"M", "")))</f>
        <v>0</v>
      </c>
      <c r="AX290" s="230">
        <f>SUMPRODUCT(LEN($AC290:$AC293)-LEN(SUBSTITUTE($AC290:$AC293,"M", "")))</f>
        <v>0</v>
      </c>
      <c r="AY290" s="291">
        <f>SUMPRODUCT(LEN($AE290:$AE293)-LEN(SUBSTITUTE($AE290:$AE293,"S", "")))</f>
        <v>0</v>
      </c>
      <c r="AZ290" s="227">
        <f>SUMPRODUCT(LEN($AE290:$AE293)-LEN(SUBSTITUTE($AE290:$AE293,"F", "")))</f>
        <v>0</v>
      </c>
      <c r="BA290" s="227">
        <f>SUMPRODUCT(LEN($AE290:$AE293)-LEN(SUBSTITUTE($AE290:$AE293,"G", "")))</f>
        <v>0</v>
      </c>
      <c r="BB290" s="294">
        <f>SUMPRODUCT(LEN($AE290:$AE293)-LEN(SUBSTITUTE($AE290:$AE293,"M", "")))</f>
        <v>0</v>
      </c>
    </row>
    <row r="291" spans="2:62" ht="28.15" customHeight="1" thickBot="1" x14ac:dyDescent="0.25">
      <c r="B291" s="30"/>
      <c r="C291" s="243"/>
      <c r="D291" s="36"/>
      <c r="E291" s="35"/>
      <c r="F291" s="35"/>
      <c r="G291" s="34"/>
      <c r="H291" s="224"/>
      <c r="I291" s="247"/>
      <c r="J291" s="247"/>
      <c r="K291" s="247"/>
      <c r="L291" s="33" t="s">
        <v>123</v>
      </c>
      <c r="M291" s="32" t="s">
        <v>175</v>
      </c>
      <c r="N291" s="33" t="s">
        <v>122</v>
      </c>
      <c r="O291" s="32" t="s">
        <v>121</v>
      </c>
      <c r="P291" s="33" t="s">
        <v>120</v>
      </c>
      <c r="Q291" s="32"/>
      <c r="R291" s="33" t="s">
        <v>119</v>
      </c>
      <c r="S291" s="32"/>
      <c r="T291" s="33" t="s">
        <v>118</v>
      </c>
      <c r="U291" s="32"/>
      <c r="V291" s="33" t="s">
        <v>117</v>
      </c>
      <c r="W291" s="32"/>
      <c r="X291" s="33" t="s">
        <v>116</v>
      </c>
      <c r="Y291" s="32"/>
      <c r="Z291" s="33" t="s">
        <v>115</v>
      </c>
      <c r="AA291" s="32"/>
      <c r="AB291" s="31"/>
      <c r="AC291" s="32"/>
      <c r="AD291" s="31"/>
      <c r="AE291" s="23"/>
      <c r="AF291" s="251"/>
      <c r="AG291" s="251"/>
      <c r="AH291" s="22"/>
      <c r="AI291" s="11"/>
      <c r="AJ291" s="234"/>
      <c r="AK291" s="240"/>
      <c r="AL291" s="231"/>
      <c r="AM291" s="234"/>
      <c r="AN291" s="240"/>
      <c r="AO291" s="231"/>
      <c r="AP291" s="234"/>
      <c r="AQ291" s="240"/>
      <c r="AR291" s="231"/>
      <c r="AS291" s="234"/>
      <c r="AT291" s="240"/>
      <c r="AU291" s="231"/>
      <c r="AV291" s="234"/>
      <c r="AW291" s="237"/>
      <c r="AX291" s="231"/>
      <c r="AY291" s="292"/>
      <c r="AZ291" s="228"/>
      <c r="BA291" s="228"/>
      <c r="BB291" s="295"/>
    </row>
    <row r="292" spans="2:62" ht="28.15" customHeight="1" x14ac:dyDescent="0.2">
      <c r="B292" s="30"/>
      <c r="C292" s="244"/>
      <c r="D292" s="29"/>
      <c r="E292" s="28"/>
      <c r="F292" s="28"/>
      <c r="G292" s="27"/>
      <c r="H292" s="225"/>
      <c r="I292" s="248"/>
      <c r="J292" s="248"/>
      <c r="K292" s="248"/>
      <c r="L292" s="26" t="s">
        <v>114</v>
      </c>
      <c r="M292" s="25" t="s">
        <v>132</v>
      </c>
      <c r="N292" s="26" t="s">
        <v>112</v>
      </c>
      <c r="O292" s="25" t="s">
        <v>121</v>
      </c>
      <c r="P292" s="26" t="s">
        <v>111</v>
      </c>
      <c r="Q292" s="25"/>
      <c r="R292" s="26" t="s">
        <v>110</v>
      </c>
      <c r="S292" s="25"/>
      <c r="T292" s="26" t="s">
        <v>109</v>
      </c>
      <c r="U292" s="25"/>
      <c r="V292" s="26" t="s">
        <v>108</v>
      </c>
      <c r="W292" s="25"/>
      <c r="X292" s="26" t="s">
        <v>107</v>
      </c>
      <c r="Y292" s="25"/>
      <c r="Z292" s="26" t="s">
        <v>106</v>
      </c>
      <c r="AA292" s="25"/>
      <c r="AB292" s="24"/>
      <c r="AC292" s="25"/>
      <c r="AD292" s="24"/>
      <c r="AE292" s="23"/>
      <c r="AF292" s="251"/>
      <c r="AG292" s="251"/>
      <c r="AH292" s="22"/>
      <c r="AI292" s="11"/>
      <c r="AJ292" s="234"/>
      <c r="AK292" s="240"/>
      <c r="AL292" s="231"/>
      <c r="AM292" s="234"/>
      <c r="AN292" s="240"/>
      <c r="AO292" s="231"/>
      <c r="AP292" s="234"/>
      <c r="AQ292" s="240"/>
      <c r="AR292" s="231"/>
      <c r="AS292" s="234"/>
      <c r="AT292" s="240"/>
      <c r="AU292" s="231"/>
      <c r="AV292" s="234"/>
      <c r="AW292" s="237"/>
      <c r="AX292" s="231"/>
      <c r="AY292" s="292"/>
      <c r="AZ292" s="228"/>
      <c r="BA292" s="228"/>
      <c r="BB292" s="295"/>
    </row>
    <row r="293" spans="2:62" ht="28.15" customHeight="1" thickBot="1" x14ac:dyDescent="0.25">
      <c r="B293" s="21"/>
      <c r="C293" s="245"/>
      <c r="D293" s="20"/>
      <c r="E293" s="19"/>
      <c r="F293" s="19"/>
      <c r="G293" s="18"/>
      <c r="H293" s="226"/>
      <c r="I293" s="249"/>
      <c r="J293" s="249"/>
      <c r="K293" s="249"/>
      <c r="L293" s="17" t="s">
        <v>105</v>
      </c>
      <c r="M293" s="15" t="s">
        <v>132</v>
      </c>
      <c r="N293" s="17" t="s">
        <v>103</v>
      </c>
      <c r="O293" s="15"/>
      <c r="P293" s="17" t="s">
        <v>102</v>
      </c>
      <c r="Q293" s="15"/>
      <c r="R293" s="17" t="s">
        <v>101</v>
      </c>
      <c r="S293" s="15"/>
      <c r="T293" s="17">
        <v>20</v>
      </c>
      <c r="U293" s="15"/>
      <c r="V293" s="17" t="s">
        <v>100</v>
      </c>
      <c r="W293" s="15"/>
      <c r="X293" s="17" t="s">
        <v>99</v>
      </c>
      <c r="Y293" s="15"/>
      <c r="Z293" s="17" t="s">
        <v>98</v>
      </c>
      <c r="AA293" s="15"/>
      <c r="AB293" s="16"/>
      <c r="AC293" s="15"/>
      <c r="AD293" s="14"/>
      <c r="AE293" s="13"/>
      <c r="AF293" s="252"/>
      <c r="AG293" s="252"/>
      <c r="AH293" s="12"/>
      <c r="AI293" s="11"/>
      <c r="AJ293" s="235"/>
      <c r="AK293" s="241"/>
      <c r="AL293" s="232"/>
      <c r="AM293" s="235"/>
      <c r="AN293" s="241"/>
      <c r="AO293" s="232"/>
      <c r="AP293" s="235"/>
      <c r="AQ293" s="241"/>
      <c r="AR293" s="232"/>
      <c r="AS293" s="235"/>
      <c r="AT293" s="241"/>
      <c r="AU293" s="232"/>
      <c r="AV293" s="235"/>
      <c r="AW293" s="238"/>
      <c r="AX293" s="232"/>
      <c r="AY293" s="293"/>
      <c r="AZ293" s="229"/>
      <c r="BA293" s="229"/>
      <c r="BB293" s="296"/>
    </row>
    <row r="294" spans="2:62" ht="85.9" customHeight="1" thickTop="1" thickBot="1" x14ac:dyDescent="0.35">
      <c r="B294" s="105" t="s">
        <v>174</v>
      </c>
      <c r="C294" s="95" t="s">
        <v>173</v>
      </c>
      <c r="D294" s="100" t="s">
        <v>172</v>
      </c>
      <c r="E294" s="104" t="s">
        <v>171</v>
      </c>
      <c r="F294" s="103"/>
      <c r="G294" s="102"/>
      <c r="H294" s="101" t="s">
        <v>170</v>
      </c>
      <c r="I294" s="100" t="s">
        <v>96</v>
      </c>
      <c r="J294" s="100" t="s">
        <v>169</v>
      </c>
      <c r="K294" s="100" t="s">
        <v>97</v>
      </c>
      <c r="L294" s="256" t="s">
        <v>168</v>
      </c>
      <c r="M294" s="262"/>
      <c r="N294" s="256" t="s">
        <v>167</v>
      </c>
      <c r="O294" s="262"/>
      <c r="P294" s="256" t="s">
        <v>167</v>
      </c>
      <c r="Q294" s="257"/>
      <c r="R294" s="256" t="s">
        <v>167</v>
      </c>
      <c r="S294" s="257"/>
      <c r="T294" s="256" t="s">
        <v>167</v>
      </c>
      <c r="U294" s="257"/>
      <c r="V294" s="256" t="s">
        <v>167</v>
      </c>
      <c r="W294" s="257"/>
      <c r="X294" s="256" t="s">
        <v>167</v>
      </c>
      <c r="Y294" s="257"/>
      <c r="Z294" s="256" t="s">
        <v>167</v>
      </c>
      <c r="AA294" s="257"/>
      <c r="AB294" s="261" t="s">
        <v>166</v>
      </c>
      <c r="AC294" s="257"/>
      <c r="AD294" s="101" t="s">
        <v>165</v>
      </c>
      <c r="AE294" s="101" t="s">
        <v>164</v>
      </c>
      <c r="AF294" s="100" t="s">
        <v>163</v>
      </c>
      <c r="AG294" s="100" t="s">
        <v>162</v>
      </c>
      <c r="AH294" s="99" t="s">
        <v>161</v>
      </c>
      <c r="AI294" s="98"/>
      <c r="AJ294" s="96" t="s">
        <v>160</v>
      </c>
      <c r="AK294" s="95" t="s">
        <v>159</v>
      </c>
      <c r="AL294" s="94" t="s">
        <v>158</v>
      </c>
      <c r="AM294" s="96" t="s">
        <v>157</v>
      </c>
      <c r="AN294" s="95" t="s">
        <v>156</v>
      </c>
      <c r="AO294" s="94" t="s">
        <v>155</v>
      </c>
      <c r="AP294" s="96" t="s">
        <v>154</v>
      </c>
      <c r="AQ294" s="95" t="s">
        <v>153</v>
      </c>
      <c r="AR294" s="97" t="s">
        <v>152</v>
      </c>
      <c r="AS294" s="96" t="s">
        <v>151</v>
      </c>
      <c r="AT294" s="95" t="s">
        <v>150</v>
      </c>
      <c r="AU294" s="94" t="s">
        <v>149</v>
      </c>
      <c r="AV294" s="96" t="s">
        <v>148</v>
      </c>
      <c r="AW294" s="95" t="s">
        <v>147</v>
      </c>
      <c r="AX294" s="94" t="s">
        <v>146</v>
      </c>
      <c r="AY294" s="93" t="s">
        <v>145</v>
      </c>
      <c r="AZ294" s="92" t="s">
        <v>144</v>
      </c>
      <c r="BA294" s="92" t="s">
        <v>143</v>
      </c>
      <c r="BB294" s="91" t="s">
        <v>142</v>
      </c>
    </row>
    <row r="295" spans="2:62" ht="48" thickBot="1" x14ac:dyDescent="0.3">
      <c r="B295" s="90" t="s">
        <v>234</v>
      </c>
      <c r="C295" s="89"/>
      <c r="D295" s="88">
        <v>165</v>
      </c>
      <c r="E295" s="258"/>
      <c r="F295" s="259"/>
      <c r="G295" s="260"/>
      <c r="H295" s="87" t="s">
        <v>140</v>
      </c>
      <c r="I295" s="86"/>
      <c r="J295" s="86"/>
      <c r="K295" s="85"/>
      <c r="L295" s="84"/>
      <c r="M295" s="81"/>
      <c r="N295" s="84"/>
      <c r="O295" s="81"/>
      <c r="P295" s="84"/>
      <c r="Q295" s="81"/>
      <c r="R295" s="84"/>
      <c r="S295" s="81"/>
      <c r="T295" s="84"/>
      <c r="U295" s="81"/>
      <c r="V295" s="84"/>
      <c r="W295" s="81"/>
      <c r="X295" s="84"/>
      <c r="Y295" s="81"/>
      <c r="Z295" s="84"/>
      <c r="AA295" s="83"/>
      <c r="AB295" s="82" t="s">
        <v>139</v>
      </c>
      <c r="AC295" s="81"/>
      <c r="AD295" s="81"/>
      <c r="AE295" s="81"/>
      <c r="AF295" s="80"/>
      <c r="AG295" s="80"/>
      <c r="AH295" s="60"/>
      <c r="AI295" s="79" t="s">
        <v>138</v>
      </c>
      <c r="AJ295" s="78">
        <f t="shared" ref="AJ295:BB295" si="38">SUM(AJ297:AJ308)</f>
        <v>12</v>
      </c>
      <c r="AK295" s="77">
        <f t="shared" si="38"/>
        <v>0</v>
      </c>
      <c r="AL295" s="76">
        <f t="shared" si="38"/>
        <v>0</v>
      </c>
      <c r="AM295" s="78">
        <f t="shared" si="38"/>
        <v>12</v>
      </c>
      <c r="AN295" s="77">
        <f t="shared" si="38"/>
        <v>0</v>
      </c>
      <c r="AO295" s="76">
        <f t="shared" si="38"/>
        <v>0</v>
      </c>
      <c r="AP295" s="78">
        <f t="shared" si="38"/>
        <v>0</v>
      </c>
      <c r="AQ295" s="77">
        <f t="shared" si="38"/>
        <v>0</v>
      </c>
      <c r="AR295" s="76">
        <f t="shared" si="38"/>
        <v>0</v>
      </c>
      <c r="AS295" s="78">
        <f t="shared" si="38"/>
        <v>0</v>
      </c>
      <c r="AT295" s="77">
        <f t="shared" si="38"/>
        <v>0</v>
      </c>
      <c r="AU295" s="76">
        <f t="shared" si="38"/>
        <v>0</v>
      </c>
      <c r="AV295" s="78">
        <f t="shared" si="38"/>
        <v>0</v>
      </c>
      <c r="AW295" s="77">
        <f t="shared" si="38"/>
        <v>0</v>
      </c>
      <c r="AX295" s="76">
        <f t="shared" si="38"/>
        <v>0</v>
      </c>
      <c r="AY295" s="75">
        <f t="shared" si="38"/>
        <v>0</v>
      </c>
      <c r="AZ295" s="74">
        <f t="shared" si="38"/>
        <v>0</v>
      </c>
      <c r="BA295" s="74">
        <f t="shared" si="38"/>
        <v>0</v>
      </c>
      <c r="BB295" s="73">
        <f t="shared" si="38"/>
        <v>0</v>
      </c>
      <c r="BC295" s="72" t="s">
        <v>137</v>
      </c>
      <c r="BF295" s="5">
        <f>SUM(AJ295:AL295)/$BG$5</f>
        <v>4</v>
      </c>
      <c r="BG295" s="5">
        <f>SUM(AM295:AO295,AY295)/$BG$5</f>
        <v>4</v>
      </c>
      <c r="BH295" s="5">
        <f>SUM(AP295:AR295,AZ295)/$BG$5</f>
        <v>0</v>
      </c>
      <c r="BI295" s="5">
        <f>SUM(AS295:AU295,BA295)/$BG$5</f>
        <v>0</v>
      </c>
      <c r="BJ295" s="5">
        <f>SUM(AV295:AX295,BB295)/$BG$5</f>
        <v>0</v>
      </c>
    </row>
    <row r="296" spans="2:62" ht="37.5" thickBot="1" x14ac:dyDescent="0.3">
      <c r="B296" s="71"/>
      <c r="C296" s="70"/>
      <c r="D296" s="69"/>
      <c r="E296" s="68"/>
      <c r="F296" s="68"/>
      <c r="G296" s="67"/>
      <c r="H296" s="66"/>
      <c r="I296" s="64"/>
      <c r="J296" s="64"/>
      <c r="K296" s="65"/>
      <c r="L296" s="64"/>
      <c r="M296" s="62"/>
      <c r="N296" s="64"/>
      <c r="O296" s="62"/>
      <c r="P296" s="64"/>
      <c r="Q296" s="62"/>
      <c r="R296" s="64"/>
      <c r="S296" s="62"/>
      <c r="T296" s="64"/>
      <c r="U296" s="62"/>
      <c r="V296" s="64"/>
      <c r="W296" s="62"/>
      <c r="X296" s="64"/>
      <c r="Y296" s="62"/>
      <c r="Z296" s="64"/>
      <c r="AA296" s="62"/>
      <c r="AB296" s="63"/>
      <c r="AC296" s="62"/>
      <c r="AD296" s="62"/>
      <c r="AE296" s="62"/>
      <c r="AF296" s="61"/>
      <c r="AG296" s="61"/>
      <c r="AH296" s="60"/>
      <c r="AI296" s="59" t="s">
        <v>136</v>
      </c>
      <c r="AJ296" s="58">
        <f t="shared" ref="AJ296:BB296" si="39">AJ295/3</f>
        <v>4</v>
      </c>
      <c r="AK296" s="57">
        <f t="shared" si="39"/>
        <v>0</v>
      </c>
      <c r="AL296" s="56">
        <f t="shared" si="39"/>
        <v>0</v>
      </c>
      <c r="AM296" s="58">
        <f t="shared" si="39"/>
        <v>4</v>
      </c>
      <c r="AN296" s="57">
        <f t="shared" si="39"/>
        <v>0</v>
      </c>
      <c r="AO296" s="56">
        <f t="shared" si="39"/>
        <v>0</v>
      </c>
      <c r="AP296" s="58">
        <f t="shared" si="39"/>
        <v>0</v>
      </c>
      <c r="AQ296" s="57">
        <f t="shared" si="39"/>
        <v>0</v>
      </c>
      <c r="AR296" s="56">
        <f t="shared" si="39"/>
        <v>0</v>
      </c>
      <c r="AS296" s="58">
        <f t="shared" si="39"/>
        <v>0</v>
      </c>
      <c r="AT296" s="57">
        <f t="shared" si="39"/>
        <v>0</v>
      </c>
      <c r="AU296" s="56">
        <f t="shared" si="39"/>
        <v>0</v>
      </c>
      <c r="AV296" s="58">
        <f t="shared" si="39"/>
        <v>0</v>
      </c>
      <c r="AW296" s="57">
        <f t="shared" si="39"/>
        <v>0</v>
      </c>
      <c r="AX296" s="56">
        <f t="shared" si="39"/>
        <v>0</v>
      </c>
      <c r="AY296" s="55">
        <f t="shared" si="39"/>
        <v>0</v>
      </c>
      <c r="AZ296" s="54">
        <f t="shared" si="39"/>
        <v>0</v>
      </c>
      <c r="BA296" s="54">
        <f t="shared" si="39"/>
        <v>0</v>
      </c>
      <c r="BB296" s="53">
        <f t="shared" si="39"/>
        <v>0</v>
      </c>
      <c r="BC296" s="52" t="s">
        <v>135</v>
      </c>
    </row>
    <row r="297" spans="2:62" ht="28.15" customHeight="1" x14ac:dyDescent="0.2">
      <c r="B297" s="30"/>
      <c r="C297" s="242">
        <v>1</v>
      </c>
      <c r="D297" s="44"/>
      <c r="E297" s="43"/>
      <c r="F297" s="43"/>
      <c r="G297" s="42"/>
      <c r="H297" s="223" t="s">
        <v>183</v>
      </c>
      <c r="I297" s="246">
        <v>24</v>
      </c>
      <c r="J297" s="246">
        <v>12</v>
      </c>
      <c r="K297" s="246">
        <v>6</v>
      </c>
      <c r="L297" s="41" t="s">
        <v>133</v>
      </c>
      <c r="M297" s="40" t="s">
        <v>104</v>
      </c>
      <c r="N297" s="41" t="s">
        <v>131</v>
      </c>
      <c r="O297" s="40" t="s">
        <v>104</v>
      </c>
      <c r="P297" s="41" t="s">
        <v>130</v>
      </c>
      <c r="Q297" s="40"/>
      <c r="R297" s="41" t="s">
        <v>129</v>
      </c>
      <c r="S297" s="40"/>
      <c r="T297" s="41" t="s">
        <v>128</v>
      </c>
      <c r="U297" s="40"/>
      <c r="V297" s="41" t="s">
        <v>127</v>
      </c>
      <c r="W297" s="40"/>
      <c r="X297" s="41" t="s">
        <v>126</v>
      </c>
      <c r="Y297" s="40"/>
      <c r="Z297" s="41" t="s">
        <v>125</v>
      </c>
      <c r="AA297" s="40"/>
      <c r="AB297" s="39"/>
      <c r="AC297" s="40"/>
      <c r="AD297" s="39"/>
      <c r="AE297" s="38"/>
      <c r="AF297" s="250"/>
      <c r="AG297" s="250"/>
      <c r="AH297" s="37"/>
      <c r="AI297" s="11"/>
      <c r="AJ297" s="233">
        <f>SUMPRODUCT(LEN($M297:$S300)-LEN(SUBSTITUTE($M297:$S300,"A", "")))</f>
        <v>3</v>
      </c>
      <c r="AK297" s="239">
        <f>SUMPRODUCT(LEN($AD297:$AD300)-LEN(SUBSTITUTE($AD297:$AD300,"A", "")))</f>
        <v>0</v>
      </c>
      <c r="AL297" s="230">
        <f>SUMPRODUCT(LEN($AC297:$AC300)-LEN(SUBSTITUTE($AC297:$AC300,"A", "")))</f>
        <v>0</v>
      </c>
      <c r="AM297" s="233">
        <f>SUMPRODUCT(LEN($M297:$S300)-LEN(SUBSTITUTE($M297:$S300,"S", "")))</f>
        <v>4</v>
      </c>
      <c r="AN297" s="239">
        <f>SUMPRODUCT(LEN($AD297:$AD300)-LEN(SUBSTITUTE($AD297:$AD300,"S", "")))</f>
        <v>0</v>
      </c>
      <c r="AO297" s="230">
        <f>SUMPRODUCT(LEN($AC297:$AC300)-LEN(SUBSTITUTE($AC297:$AC300,"S", "")))</f>
        <v>0</v>
      </c>
      <c r="AP297" s="233">
        <f>SUMPRODUCT(LEN($M297:$S300)-LEN(SUBSTITUTE($M297:$S300,"F", "")))</f>
        <v>0</v>
      </c>
      <c r="AQ297" s="239">
        <f>SUMPRODUCT(LEN($AD297:$AD300)-LEN(SUBSTITUTE($AD297:$AD300,"F", "")))</f>
        <v>0</v>
      </c>
      <c r="AR297" s="230">
        <f>SUMPRODUCT(LEN($AC297:$AC300)-LEN(SUBSTITUTE($AC297:$AC300,"F", "")))</f>
        <v>0</v>
      </c>
      <c r="AS297" s="233">
        <f>SUMPRODUCT(LEN($M297:$S300)-LEN(SUBSTITUTE($M297:$S300,"G", "")))</f>
        <v>0</v>
      </c>
      <c r="AT297" s="239">
        <f>SUMPRODUCT(LEN($AD297:$AD300)-LEN(SUBSTITUTE($AD297:$AD300,"G", "")))</f>
        <v>0</v>
      </c>
      <c r="AU297" s="230">
        <f>SUMPRODUCT(LEN($AC297:$AC300)-LEN(SUBSTITUTE($AC297:$AC300,"G", "")))</f>
        <v>0</v>
      </c>
      <c r="AV297" s="233">
        <f>SUMPRODUCT(LEN($L297:$S300)-LEN(SUBSTITUTE($L297:$S300,"M", "")))</f>
        <v>0</v>
      </c>
      <c r="AW297" s="236">
        <f>SUMPRODUCT(LEN($AD297:$AD300)-LEN(SUBSTITUTE($AD297:$AD300,"M", "")))</f>
        <v>0</v>
      </c>
      <c r="AX297" s="230">
        <f>SUMPRODUCT(LEN($AC297:$AC300)-LEN(SUBSTITUTE($AC297:$AC300,"M", "")))</f>
        <v>0</v>
      </c>
      <c r="AY297" s="291">
        <f>SUMPRODUCT(LEN($AE297:$AE300)-LEN(SUBSTITUTE($AE297:$AE300,"S", "")))</f>
        <v>0</v>
      </c>
      <c r="AZ297" s="227">
        <f>SUMPRODUCT(LEN($AE297:$AE300)-LEN(SUBSTITUTE($AE297:$AE300,"F", "")))</f>
        <v>0</v>
      </c>
      <c r="BA297" s="227">
        <f>SUMPRODUCT(LEN($AE297:$AE300)-LEN(SUBSTITUTE($AE297:$AE300,"G", "")))</f>
        <v>0</v>
      </c>
      <c r="BB297" s="294">
        <f>SUMPRODUCT(LEN($AE297:$AE300)-LEN(SUBSTITUTE($AE297:$AE300,"M", "")))</f>
        <v>0</v>
      </c>
    </row>
    <row r="298" spans="2:62" ht="28.15" customHeight="1" thickBot="1" x14ac:dyDescent="0.25">
      <c r="B298" s="30"/>
      <c r="C298" s="243"/>
      <c r="D298" s="36"/>
      <c r="E298" s="35"/>
      <c r="F298" s="35"/>
      <c r="G298" s="34"/>
      <c r="H298" s="224"/>
      <c r="I298" s="247"/>
      <c r="J298" s="247"/>
      <c r="K298" s="247"/>
      <c r="L298" s="33" t="s">
        <v>123</v>
      </c>
      <c r="M298" s="32" t="s">
        <v>175</v>
      </c>
      <c r="N298" s="33" t="s">
        <v>122</v>
      </c>
      <c r="O298" s="32" t="s">
        <v>121</v>
      </c>
      <c r="P298" s="33" t="s">
        <v>120</v>
      </c>
      <c r="Q298" s="32"/>
      <c r="R298" s="33" t="s">
        <v>119</v>
      </c>
      <c r="S298" s="32"/>
      <c r="T298" s="33" t="s">
        <v>118</v>
      </c>
      <c r="U298" s="32"/>
      <c r="V298" s="33" t="s">
        <v>117</v>
      </c>
      <c r="W298" s="32"/>
      <c r="X298" s="33" t="s">
        <v>116</v>
      </c>
      <c r="Y298" s="32"/>
      <c r="Z298" s="33" t="s">
        <v>115</v>
      </c>
      <c r="AA298" s="32"/>
      <c r="AB298" s="31"/>
      <c r="AC298" s="32"/>
      <c r="AD298" s="31"/>
      <c r="AE298" s="23"/>
      <c r="AF298" s="251"/>
      <c r="AG298" s="251"/>
      <c r="AH298" s="22"/>
      <c r="AI298" s="11"/>
      <c r="AJ298" s="234"/>
      <c r="AK298" s="240"/>
      <c r="AL298" s="231"/>
      <c r="AM298" s="234"/>
      <c r="AN298" s="240"/>
      <c r="AO298" s="231"/>
      <c r="AP298" s="234"/>
      <c r="AQ298" s="240"/>
      <c r="AR298" s="231"/>
      <c r="AS298" s="234"/>
      <c r="AT298" s="240"/>
      <c r="AU298" s="231"/>
      <c r="AV298" s="234"/>
      <c r="AW298" s="237"/>
      <c r="AX298" s="231"/>
      <c r="AY298" s="292"/>
      <c r="AZ298" s="228"/>
      <c r="BA298" s="228"/>
      <c r="BB298" s="295"/>
    </row>
    <row r="299" spans="2:62" ht="28.15" customHeight="1" x14ac:dyDescent="0.2">
      <c r="B299" s="30"/>
      <c r="C299" s="244"/>
      <c r="D299" s="29"/>
      <c r="E299" s="28"/>
      <c r="F299" s="28"/>
      <c r="G299" s="27"/>
      <c r="H299" s="225">
        <v>165</v>
      </c>
      <c r="I299" s="248"/>
      <c r="J299" s="248"/>
      <c r="K299" s="248"/>
      <c r="L299" s="26" t="s">
        <v>114</v>
      </c>
      <c r="M299" s="25" t="s">
        <v>121</v>
      </c>
      <c r="N299" s="26" t="s">
        <v>112</v>
      </c>
      <c r="O299" s="25"/>
      <c r="P299" s="26" t="s">
        <v>111</v>
      </c>
      <c r="Q299" s="25"/>
      <c r="R299" s="26" t="s">
        <v>110</v>
      </c>
      <c r="S299" s="25"/>
      <c r="T299" s="26" t="s">
        <v>109</v>
      </c>
      <c r="U299" s="25"/>
      <c r="V299" s="26" t="s">
        <v>108</v>
      </c>
      <c r="W299" s="25"/>
      <c r="X299" s="26" t="s">
        <v>107</v>
      </c>
      <c r="Y299" s="25"/>
      <c r="Z299" s="26" t="s">
        <v>106</v>
      </c>
      <c r="AA299" s="25"/>
      <c r="AB299" s="24"/>
      <c r="AC299" s="25"/>
      <c r="AD299" s="24"/>
      <c r="AE299" s="23"/>
      <c r="AF299" s="251"/>
      <c r="AG299" s="251"/>
      <c r="AH299" s="22"/>
      <c r="AI299" s="11"/>
      <c r="AJ299" s="234"/>
      <c r="AK299" s="240"/>
      <c r="AL299" s="231"/>
      <c r="AM299" s="234"/>
      <c r="AN299" s="240"/>
      <c r="AO299" s="231"/>
      <c r="AP299" s="234"/>
      <c r="AQ299" s="240"/>
      <c r="AR299" s="231"/>
      <c r="AS299" s="234"/>
      <c r="AT299" s="240"/>
      <c r="AU299" s="231"/>
      <c r="AV299" s="234"/>
      <c r="AW299" s="237"/>
      <c r="AX299" s="231"/>
      <c r="AY299" s="292"/>
      <c r="AZ299" s="228"/>
      <c r="BA299" s="228"/>
      <c r="BB299" s="295"/>
    </row>
    <row r="300" spans="2:62" ht="28.15" customHeight="1" thickBot="1" x14ac:dyDescent="0.25">
      <c r="B300" s="30"/>
      <c r="C300" s="253"/>
      <c r="D300" s="51"/>
      <c r="E300" s="50"/>
      <c r="F300" s="50"/>
      <c r="G300" s="49"/>
      <c r="H300" s="226"/>
      <c r="I300" s="254"/>
      <c r="J300" s="254"/>
      <c r="K300" s="254"/>
      <c r="L300" s="48" t="s">
        <v>105</v>
      </c>
      <c r="M300" s="47" t="s">
        <v>121</v>
      </c>
      <c r="N300" s="48" t="s">
        <v>103</v>
      </c>
      <c r="O300" s="47"/>
      <c r="P300" s="48" t="s">
        <v>102</v>
      </c>
      <c r="Q300" s="47"/>
      <c r="R300" s="48" t="s">
        <v>101</v>
      </c>
      <c r="S300" s="47"/>
      <c r="T300" s="48">
        <v>20</v>
      </c>
      <c r="U300" s="47"/>
      <c r="V300" s="48" t="s">
        <v>100</v>
      </c>
      <c r="W300" s="47"/>
      <c r="X300" s="48" t="s">
        <v>99</v>
      </c>
      <c r="Y300" s="47"/>
      <c r="Z300" s="48" t="s">
        <v>98</v>
      </c>
      <c r="AA300" s="47"/>
      <c r="AB300" s="16"/>
      <c r="AC300" s="47"/>
      <c r="AD300" s="16"/>
      <c r="AE300" s="46"/>
      <c r="AF300" s="255"/>
      <c r="AG300" s="255"/>
      <c r="AH300" s="45"/>
      <c r="AI300" s="11"/>
      <c r="AJ300" s="235"/>
      <c r="AK300" s="241"/>
      <c r="AL300" s="232"/>
      <c r="AM300" s="235"/>
      <c r="AN300" s="241"/>
      <c r="AO300" s="232"/>
      <c r="AP300" s="235"/>
      <c r="AQ300" s="241"/>
      <c r="AR300" s="232"/>
      <c r="AS300" s="235"/>
      <c r="AT300" s="241"/>
      <c r="AU300" s="232"/>
      <c r="AV300" s="235"/>
      <c r="AW300" s="238"/>
      <c r="AX300" s="232"/>
      <c r="AY300" s="293"/>
      <c r="AZ300" s="229"/>
      <c r="BA300" s="229"/>
      <c r="BB300" s="296"/>
    </row>
    <row r="301" spans="2:62" ht="28.15" customHeight="1" x14ac:dyDescent="0.2">
      <c r="B301" s="30"/>
      <c r="C301" s="242">
        <v>2</v>
      </c>
      <c r="D301" s="44"/>
      <c r="E301" s="43"/>
      <c r="F301" s="43"/>
      <c r="G301" s="42"/>
      <c r="H301" s="223"/>
      <c r="I301" s="246">
        <v>24</v>
      </c>
      <c r="J301" s="246">
        <v>14</v>
      </c>
      <c r="K301" s="246">
        <v>7</v>
      </c>
      <c r="L301" s="41" t="s">
        <v>133</v>
      </c>
      <c r="M301" s="40" t="s">
        <v>132</v>
      </c>
      <c r="N301" s="41" t="s">
        <v>131</v>
      </c>
      <c r="O301" s="40" t="s">
        <v>121</v>
      </c>
      <c r="P301" s="41" t="s">
        <v>130</v>
      </c>
      <c r="Q301" s="40"/>
      <c r="R301" s="41" t="s">
        <v>129</v>
      </c>
      <c r="S301" s="40"/>
      <c r="T301" s="41" t="s">
        <v>128</v>
      </c>
      <c r="U301" s="40"/>
      <c r="V301" s="41" t="s">
        <v>127</v>
      </c>
      <c r="W301" s="40"/>
      <c r="X301" s="41" t="s">
        <v>126</v>
      </c>
      <c r="Y301" s="40"/>
      <c r="Z301" s="41" t="s">
        <v>125</v>
      </c>
      <c r="AA301" s="40"/>
      <c r="AB301" s="39"/>
      <c r="AC301" s="40"/>
      <c r="AD301" s="39"/>
      <c r="AE301" s="38"/>
      <c r="AF301" s="250"/>
      <c r="AG301" s="250"/>
      <c r="AH301" s="37"/>
      <c r="AI301" s="11"/>
      <c r="AJ301" s="233">
        <f>SUMPRODUCT(LEN($M301:$S304)-LEN(SUBSTITUTE($M301:$S304,"A", "")))</f>
        <v>6</v>
      </c>
      <c r="AK301" s="239">
        <f>SUMPRODUCT(LEN($AD301:$AD304)-LEN(SUBSTITUTE($AD301:$AD304,"A", "")))</f>
        <v>0</v>
      </c>
      <c r="AL301" s="230">
        <f>SUMPRODUCT(LEN($AC301:$AC304)-LEN(SUBSTITUTE($AC301:$AC304,"A", "")))</f>
        <v>0</v>
      </c>
      <c r="AM301" s="233">
        <f>SUMPRODUCT(LEN($M301:$S304)-LEN(SUBSTITUTE($M301:$S304,"S", "")))</f>
        <v>4</v>
      </c>
      <c r="AN301" s="239">
        <f>SUMPRODUCT(LEN($AD301:$AD304)-LEN(SUBSTITUTE($AD301:$AD304,"S", "")))</f>
        <v>0</v>
      </c>
      <c r="AO301" s="230">
        <f>SUMPRODUCT(LEN($AC301:$AC304)-LEN(SUBSTITUTE($AC301:$AC304,"S", "")))</f>
        <v>0</v>
      </c>
      <c r="AP301" s="233">
        <f>SUMPRODUCT(LEN($M301:$S304)-LEN(SUBSTITUTE($M301:$S304,"F", "")))</f>
        <v>0</v>
      </c>
      <c r="AQ301" s="239">
        <f>SUMPRODUCT(LEN($AD301:$AD304)-LEN(SUBSTITUTE($AD301:$AD304,"F", "")))</f>
        <v>0</v>
      </c>
      <c r="AR301" s="230">
        <f>SUMPRODUCT(LEN($AC301:$AC304)-LEN(SUBSTITUTE($AC301:$AC304,"F", "")))</f>
        <v>0</v>
      </c>
      <c r="AS301" s="233">
        <f>SUMPRODUCT(LEN($M301:$S304)-LEN(SUBSTITUTE($M301:$S304,"G", "")))</f>
        <v>0</v>
      </c>
      <c r="AT301" s="239">
        <f>SUMPRODUCT(LEN($AD301:$AD304)-LEN(SUBSTITUTE($AD301:$AD304,"G", "")))</f>
        <v>0</v>
      </c>
      <c r="AU301" s="230">
        <f>SUMPRODUCT(LEN($AC301:$AC304)-LEN(SUBSTITUTE($AC301:$AC304,"G", "")))</f>
        <v>0</v>
      </c>
      <c r="AV301" s="233">
        <f>SUMPRODUCT(LEN($L301:$S304)-LEN(SUBSTITUTE($L301:$S304,"M", "")))</f>
        <v>0</v>
      </c>
      <c r="AW301" s="236">
        <f>SUMPRODUCT(LEN($AD301:$AD304)-LEN(SUBSTITUTE($AD301:$AD304,"M", "")))</f>
        <v>0</v>
      </c>
      <c r="AX301" s="230">
        <f>SUMPRODUCT(LEN($AC301:$AC304)-LEN(SUBSTITUTE($AC301:$AC304,"M", "")))</f>
        <v>0</v>
      </c>
      <c r="AY301" s="291">
        <f>SUMPRODUCT(LEN($AE301:$AE304)-LEN(SUBSTITUTE($AE301:$AE304,"S", "")))</f>
        <v>0</v>
      </c>
      <c r="AZ301" s="227">
        <f>SUMPRODUCT(LEN($AE301:$AE304)-LEN(SUBSTITUTE($AE301:$AE304,"F", "")))</f>
        <v>0</v>
      </c>
      <c r="BA301" s="227">
        <f>SUMPRODUCT(LEN($AE301:$AE304)-LEN(SUBSTITUTE($AE301:$AE304,"G", "")))</f>
        <v>0</v>
      </c>
      <c r="BB301" s="294">
        <f>SUMPRODUCT(LEN($AE301:$AE304)-LEN(SUBSTITUTE($AE301:$AE304,"M", "")))</f>
        <v>0</v>
      </c>
    </row>
    <row r="302" spans="2:62" ht="28.15" customHeight="1" thickBot="1" x14ac:dyDescent="0.25">
      <c r="B302" s="30"/>
      <c r="C302" s="243"/>
      <c r="D302" s="36"/>
      <c r="E302" s="35"/>
      <c r="F302" s="35"/>
      <c r="G302" s="34"/>
      <c r="H302" s="224"/>
      <c r="I302" s="247"/>
      <c r="J302" s="247"/>
      <c r="K302" s="247"/>
      <c r="L302" s="33" t="s">
        <v>123</v>
      </c>
      <c r="M302" s="32" t="s">
        <v>132</v>
      </c>
      <c r="N302" s="33" t="s">
        <v>122</v>
      </c>
      <c r="O302" s="32" t="s">
        <v>121</v>
      </c>
      <c r="P302" s="33" t="s">
        <v>120</v>
      </c>
      <c r="Q302" s="32"/>
      <c r="R302" s="33" t="s">
        <v>119</v>
      </c>
      <c r="S302" s="32"/>
      <c r="T302" s="33" t="s">
        <v>118</v>
      </c>
      <c r="U302" s="32"/>
      <c r="V302" s="33" t="s">
        <v>117</v>
      </c>
      <c r="W302" s="32"/>
      <c r="X302" s="33" t="s">
        <v>116</v>
      </c>
      <c r="Y302" s="32"/>
      <c r="Z302" s="33" t="s">
        <v>115</v>
      </c>
      <c r="AA302" s="32"/>
      <c r="AB302" s="31"/>
      <c r="AC302" s="32"/>
      <c r="AD302" s="31"/>
      <c r="AE302" s="23"/>
      <c r="AF302" s="251"/>
      <c r="AG302" s="251"/>
      <c r="AH302" s="22"/>
      <c r="AI302" s="11"/>
      <c r="AJ302" s="234"/>
      <c r="AK302" s="240"/>
      <c r="AL302" s="231"/>
      <c r="AM302" s="234"/>
      <c r="AN302" s="240"/>
      <c r="AO302" s="231"/>
      <c r="AP302" s="234"/>
      <c r="AQ302" s="240"/>
      <c r="AR302" s="231"/>
      <c r="AS302" s="234"/>
      <c r="AT302" s="240"/>
      <c r="AU302" s="231"/>
      <c r="AV302" s="234"/>
      <c r="AW302" s="237"/>
      <c r="AX302" s="231"/>
      <c r="AY302" s="292"/>
      <c r="AZ302" s="228"/>
      <c r="BA302" s="228"/>
      <c r="BB302" s="295"/>
    </row>
    <row r="303" spans="2:62" ht="28.15" customHeight="1" x14ac:dyDescent="0.2">
      <c r="B303" s="30"/>
      <c r="C303" s="244"/>
      <c r="D303" s="29"/>
      <c r="E303" s="28"/>
      <c r="F303" s="28"/>
      <c r="G303" s="27"/>
      <c r="H303" s="225"/>
      <c r="I303" s="248"/>
      <c r="J303" s="248"/>
      <c r="K303" s="248"/>
      <c r="L303" s="26" t="s">
        <v>114</v>
      </c>
      <c r="M303" s="25" t="s">
        <v>124</v>
      </c>
      <c r="N303" s="26" t="s">
        <v>112</v>
      </c>
      <c r="O303" s="25" t="s">
        <v>121</v>
      </c>
      <c r="P303" s="26" t="s">
        <v>111</v>
      </c>
      <c r="Q303" s="25"/>
      <c r="R303" s="26" t="s">
        <v>110</v>
      </c>
      <c r="S303" s="25"/>
      <c r="T303" s="26" t="s">
        <v>109</v>
      </c>
      <c r="U303" s="25"/>
      <c r="V303" s="26" t="s">
        <v>108</v>
      </c>
      <c r="W303" s="25"/>
      <c r="X303" s="26" t="s">
        <v>107</v>
      </c>
      <c r="Y303" s="25"/>
      <c r="Z303" s="26" t="s">
        <v>106</v>
      </c>
      <c r="AA303" s="25"/>
      <c r="AB303" s="24"/>
      <c r="AC303" s="25"/>
      <c r="AD303" s="24"/>
      <c r="AE303" s="23"/>
      <c r="AF303" s="251"/>
      <c r="AG303" s="251"/>
      <c r="AH303" s="22"/>
      <c r="AI303" s="11"/>
      <c r="AJ303" s="234"/>
      <c r="AK303" s="240"/>
      <c r="AL303" s="231"/>
      <c r="AM303" s="234"/>
      <c r="AN303" s="240"/>
      <c r="AO303" s="231"/>
      <c r="AP303" s="234"/>
      <c r="AQ303" s="240"/>
      <c r="AR303" s="231"/>
      <c r="AS303" s="234"/>
      <c r="AT303" s="240"/>
      <c r="AU303" s="231"/>
      <c r="AV303" s="234"/>
      <c r="AW303" s="237"/>
      <c r="AX303" s="231"/>
      <c r="AY303" s="292"/>
      <c r="AZ303" s="228"/>
      <c r="BA303" s="228"/>
      <c r="BB303" s="295"/>
    </row>
    <row r="304" spans="2:62" ht="28.15" customHeight="1" thickBot="1" x14ac:dyDescent="0.25">
      <c r="B304" s="30"/>
      <c r="C304" s="253"/>
      <c r="D304" s="51"/>
      <c r="E304" s="50"/>
      <c r="F304" s="50"/>
      <c r="G304" s="49"/>
      <c r="H304" s="226"/>
      <c r="I304" s="254"/>
      <c r="J304" s="254"/>
      <c r="K304" s="254"/>
      <c r="L304" s="48" t="s">
        <v>105</v>
      </c>
      <c r="M304" s="47" t="s">
        <v>104</v>
      </c>
      <c r="N304" s="48" t="s">
        <v>103</v>
      </c>
      <c r="O304" s="47"/>
      <c r="P304" s="48" t="s">
        <v>102</v>
      </c>
      <c r="Q304" s="47"/>
      <c r="R304" s="48" t="s">
        <v>101</v>
      </c>
      <c r="S304" s="47"/>
      <c r="T304" s="48">
        <v>20</v>
      </c>
      <c r="U304" s="47"/>
      <c r="V304" s="48" t="s">
        <v>100</v>
      </c>
      <c r="W304" s="47"/>
      <c r="X304" s="48" t="s">
        <v>99</v>
      </c>
      <c r="Y304" s="47"/>
      <c r="Z304" s="48" t="s">
        <v>98</v>
      </c>
      <c r="AA304" s="47"/>
      <c r="AB304" s="16"/>
      <c r="AC304" s="47"/>
      <c r="AD304" s="16"/>
      <c r="AE304" s="46"/>
      <c r="AF304" s="255"/>
      <c r="AG304" s="255"/>
      <c r="AH304" s="45"/>
      <c r="AI304" s="11"/>
      <c r="AJ304" s="235"/>
      <c r="AK304" s="241"/>
      <c r="AL304" s="232"/>
      <c r="AM304" s="235"/>
      <c r="AN304" s="241"/>
      <c r="AO304" s="232"/>
      <c r="AP304" s="235"/>
      <c r="AQ304" s="241"/>
      <c r="AR304" s="232"/>
      <c r="AS304" s="235"/>
      <c r="AT304" s="241"/>
      <c r="AU304" s="232"/>
      <c r="AV304" s="235"/>
      <c r="AW304" s="238"/>
      <c r="AX304" s="232"/>
      <c r="AY304" s="293"/>
      <c r="AZ304" s="229"/>
      <c r="BA304" s="229"/>
      <c r="BB304" s="296"/>
    </row>
    <row r="305" spans="2:62" ht="28.15" customHeight="1" x14ac:dyDescent="0.2">
      <c r="B305" s="30"/>
      <c r="C305" s="242">
        <v>3</v>
      </c>
      <c r="D305" s="44"/>
      <c r="E305" s="43"/>
      <c r="F305" s="43"/>
      <c r="G305" s="42"/>
      <c r="H305" s="223"/>
      <c r="I305" s="246">
        <v>22</v>
      </c>
      <c r="J305" s="246">
        <v>13</v>
      </c>
      <c r="K305" s="246">
        <v>8</v>
      </c>
      <c r="L305" s="41" t="s">
        <v>133</v>
      </c>
      <c r="M305" s="40" t="s">
        <v>132</v>
      </c>
      <c r="N305" s="41" t="s">
        <v>131</v>
      </c>
      <c r="O305" s="40" t="s">
        <v>121</v>
      </c>
      <c r="P305" s="41" t="s">
        <v>130</v>
      </c>
      <c r="Q305" s="40"/>
      <c r="R305" s="41" t="s">
        <v>129</v>
      </c>
      <c r="S305" s="40"/>
      <c r="T305" s="41" t="s">
        <v>128</v>
      </c>
      <c r="U305" s="40"/>
      <c r="V305" s="41" t="s">
        <v>127</v>
      </c>
      <c r="W305" s="40"/>
      <c r="X305" s="41" t="s">
        <v>126</v>
      </c>
      <c r="Y305" s="40"/>
      <c r="Z305" s="41" t="s">
        <v>125</v>
      </c>
      <c r="AA305" s="40"/>
      <c r="AB305" s="39"/>
      <c r="AC305" s="40"/>
      <c r="AD305" s="39"/>
      <c r="AE305" s="38"/>
      <c r="AF305" s="250"/>
      <c r="AG305" s="250"/>
      <c r="AH305" s="37"/>
      <c r="AI305" s="11"/>
      <c r="AJ305" s="233">
        <f>SUMPRODUCT(LEN($M305:$S308)-LEN(SUBSTITUTE($M305:$S308,"A", "")))</f>
        <v>3</v>
      </c>
      <c r="AK305" s="239">
        <f>SUMPRODUCT(LEN($AD305:$AD308)-LEN(SUBSTITUTE($AD305:$AD308,"A", "")))</f>
        <v>0</v>
      </c>
      <c r="AL305" s="230">
        <f>SUMPRODUCT(LEN($AC305:$AC308)-LEN(SUBSTITUTE($AC305:$AC308,"A", "")))</f>
        <v>0</v>
      </c>
      <c r="AM305" s="233">
        <f>SUMPRODUCT(LEN($M305:$S308)-LEN(SUBSTITUTE($M305:$S308,"S", "")))</f>
        <v>4</v>
      </c>
      <c r="AN305" s="239">
        <f>SUMPRODUCT(LEN($AD305:$AD308)-LEN(SUBSTITUTE($AD305:$AD308,"S", "")))</f>
        <v>0</v>
      </c>
      <c r="AO305" s="230">
        <f>SUMPRODUCT(LEN($AC305:$AC308)-LEN(SUBSTITUTE($AC305:$AC308,"S", "")))</f>
        <v>0</v>
      </c>
      <c r="AP305" s="233">
        <f>SUMPRODUCT(LEN($M305:$S308)-LEN(SUBSTITUTE($M305:$S308,"F", "")))</f>
        <v>0</v>
      </c>
      <c r="AQ305" s="239">
        <f>SUMPRODUCT(LEN($AD305:$AD308)-LEN(SUBSTITUTE($AD305:$AD308,"F", "")))</f>
        <v>0</v>
      </c>
      <c r="AR305" s="230">
        <f>SUMPRODUCT(LEN($AC305:$AC308)-LEN(SUBSTITUTE($AC305:$AC308,"F", "")))</f>
        <v>0</v>
      </c>
      <c r="AS305" s="233">
        <f>SUMPRODUCT(LEN($M305:$S308)-LEN(SUBSTITUTE($M305:$S308,"G", "")))</f>
        <v>0</v>
      </c>
      <c r="AT305" s="239">
        <f>SUMPRODUCT(LEN($AD305:$AD308)-LEN(SUBSTITUTE($AD305:$AD308,"G", "")))</f>
        <v>0</v>
      </c>
      <c r="AU305" s="230">
        <f>SUMPRODUCT(LEN($AC305:$AC308)-LEN(SUBSTITUTE($AC305:$AC308,"G", "")))</f>
        <v>0</v>
      </c>
      <c r="AV305" s="233">
        <f>SUMPRODUCT(LEN($L305:$S308)-LEN(SUBSTITUTE($L305:$S308,"M", "")))</f>
        <v>0</v>
      </c>
      <c r="AW305" s="236">
        <f>SUMPRODUCT(LEN($AD305:$AD308)-LEN(SUBSTITUTE($AD305:$AD308,"M", "")))</f>
        <v>0</v>
      </c>
      <c r="AX305" s="230">
        <f>SUMPRODUCT(LEN($AC305:$AC308)-LEN(SUBSTITUTE($AC305:$AC308,"M", "")))</f>
        <v>0</v>
      </c>
      <c r="AY305" s="291">
        <f>SUMPRODUCT(LEN($AE305:$AE308)-LEN(SUBSTITUTE($AE305:$AE308,"S", "")))</f>
        <v>0</v>
      </c>
      <c r="AZ305" s="227">
        <f>SUMPRODUCT(LEN($AE305:$AE308)-LEN(SUBSTITUTE($AE305:$AE308,"F", "")))</f>
        <v>0</v>
      </c>
      <c r="BA305" s="227">
        <f>SUMPRODUCT(LEN($AE305:$AE308)-LEN(SUBSTITUTE($AE305:$AE308,"G", "")))</f>
        <v>0</v>
      </c>
      <c r="BB305" s="294">
        <f>SUMPRODUCT(LEN($AE305:$AE308)-LEN(SUBSTITUTE($AE305:$AE308,"M", "")))</f>
        <v>0</v>
      </c>
    </row>
    <row r="306" spans="2:62" ht="28.15" customHeight="1" thickBot="1" x14ac:dyDescent="0.25">
      <c r="B306" s="30"/>
      <c r="C306" s="243"/>
      <c r="D306" s="36"/>
      <c r="E306" s="35"/>
      <c r="F306" s="35"/>
      <c r="G306" s="34"/>
      <c r="H306" s="224"/>
      <c r="I306" s="247"/>
      <c r="J306" s="247"/>
      <c r="K306" s="247"/>
      <c r="L306" s="33" t="s">
        <v>123</v>
      </c>
      <c r="M306" s="32" t="s">
        <v>124</v>
      </c>
      <c r="N306" s="33" t="s">
        <v>122</v>
      </c>
      <c r="O306" s="32"/>
      <c r="P306" s="33" t="s">
        <v>120</v>
      </c>
      <c r="Q306" s="32"/>
      <c r="R306" s="33" t="s">
        <v>119</v>
      </c>
      <c r="S306" s="32"/>
      <c r="T306" s="33" t="s">
        <v>118</v>
      </c>
      <c r="U306" s="32"/>
      <c r="V306" s="33" t="s">
        <v>117</v>
      </c>
      <c r="W306" s="32"/>
      <c r="X306" s="33" t="s">
        <v>116</v>
      </c>
      <c r="Y306" s="32"/>
      <c r="Z306" s="33" t="s">
        <v>115</v>
      </c>
      <c r="AA306" s="32"/>
      <c r="AB306" s="31"/>
      <c r="AC306" s="32"/>
      <c r="AD306" s="31"/>
      <c r="AE306" s="23"/>
      <c r="AF306" s="251"/>
      <c r="AG306" s="251"/>
      <c r="AH306" s="22"/>
      <c r="AI306" s="11"/>
      <c r="AJ306" s="234"/>
      <c r="AK306" s="240"/>
      <c r="AL306" s="231"/>
      <c r="AM306" s="234"/>
      <c r="AN306" s="240"/>
      <c r="AO306" s="231"/>
      <c r="AP306" s="234"/>
      <c r="AQ306" s="240"/>
      <c r="AR306" s="231"/>
      <c r="AS306" s="234"/>
      <c r="AT306" s="240"/>
      <c r="AU306" s="231"/>
      <c r="AV306" s="234"/>
      <c r="AW306" s="237"/>
      <c r="AX306" s="231"/>
      <c r="AY306" s="292"/>
      <c r="AZ306" s="228"/>
      <c r="BA306" s="228"/>
      <c r="BB306" s="295"/>
    </row>
    <row r="307" spans="2:62" ht="28.15" customHeight="1" x14ac:dyDescent="0.2">
      <c r="B307" s="30"/>
      <c r="C307" s="244"/>
      <c r="D307" s="29"/>
      <c r="E307" s="28"/>
      <c r="F307" s="28"/>
      <c r="G307" s="27"/>
      <c r="H307" s="225"/>
      <c r="I307" s="248"/>
      <c r="J307" s="248"/>
      <c r="K307" s="248"/>
      <c r="L307" s="26" t="s">
        <v>114</v>
      </c>
      <c r="M307" s="25" t="s">
        <v>121</v>
      </c>
      <c r="N307" s="26" t="s">
        <v>112</v>
      </c>
      <c r="O307" s="25"/>
      <c r="P307" s="26" t="s">
        <v>111</v>
      </c>
      <c r="Q307" s="25"/>
      <c r="R307" s="26" t="s">
        <v>110</v>
      </c>
      <c r="S307" s="25"/>
      <c r="T307" s="26" t="s">
        <v>109</v>
      </c>
      <c r="U307" s="25"/>
      <c r="V307" s="26" t="s">
        <v>108</v>
      </c>
      <c r="W307" s="25"/>
      <c r="X307" s="26" t="s">
        <v>107</v>
      </c>
      <c r="Y307" s="25"/>
      <c r="Z307" s="26" t="s">
        <v>106</v>
      </c>
      <c r="AA307" s="25"/>
      <c r="AB307" s="24"/>
      <c r="AC307" s="25"/>
      <c r="AD307" s="24"/>
      <c r="AE307" s="23"/>
      <c r="AF307" s="251"/>
      <c r="AG307" s="251"/>
      <c r="AH307" s="22"/>
      <c r="AI307" s="11"/>
      <c r="AJ307" s="234"/>
      <c r="AK307" s="240"/>
      <c r="AL307" s="231"/>
      <c r="AM307" s="234"/>
      <c r="AN307" s="240"/>
      <c r="AO307" s="231"/>
      <c r="AP307" s="234"/>
      <c r="AQ307" s="240"/>
      <c r="AR307" s="231"/>
      <c r="AS307" s="234"/>
      <c r="AT307" s="240"/>
      <c r="AU307" s="231"/>
      <c r="AV307" s="234"/>
      <c r="AW307" s="237"/>
      <c r="AX307" s="231"/>
      <c r="AY307" s="292"/>
      <c r="AZ307" s="228"/>
      <c r="BA307" s="228"/>
      <c r="BB307" s="295"/>
    </row>
    <row r="308" spans="2:62" ht="28.15" customHeight="1" thickBot="1" x14ac:dyDescent="0.25">
      <c r="B308" s="21"/>
      <c r="C308" s="245"/>
      <c r="D308" s="20"/>
      <c r="E308" s="19"/>
      <c r="F308" s="19"/>
      <c r="G308" s="18"/>
      <c r="H308" s="226"/>
      <c r="I308" s="249"/>
      <c r="J308" s="249"/>
      <c r="K308" s="249"/>
      <c r="L308" s="17" t="s">
        <v>105</v>
      </c>
      <c r="M308" s="15" t="s">
        <v>121</v>
      </c>
      <c r="N308" s="17" t="s">
        <v>103</v>
      </c>
      <c r="O308" s="15"/>
      <c r="P308" s="17" t="s">
        <v>102</v>
      </c>
      <c r="Q308" s="15"/>
      <c r="R308" s="17" t="s">
        <v>101</v>
      </c>
      <c r="S308" s="15"/>
      <c r="T308" s="17">
        <v>20</v>
      </c>
      <c r="U308" s="15"/>
      <c r="V308" s="17" t="s">
        <v>100</v>
      </c>
      <c r="W308" s="15"/>
      <c r="X308" s="17" t="s">
        <v>99</v>
      </c>
      <c r="Y308" s="15"/>
      <c r="Z308" s="17" t="s">
        <v>98</v>
      </c>
      <c r="AA308" s="15"/>
      <c r="AB308" s="16"/>
      <c r="AC308" s="15"/>
      <c r="AD308" s="14"/>
      <c r="AE308" s="13"/>
      <c r="AF308" s="252"/>
      <c r="AG308" s="252"/>
      <c r="AH308" s="12"/>
      <c r="AI308" s="11"/>
      <c r="AJ308" s="235"/>
      <c r="AK308" s="241"/>
      <c r="AL308" s="232"/>
      <c r="AM308" s="235"/>
      <c r="AN308" s="241"/>
      <c r="AO308" s="232"/>
      <c r="AP308" s="235"/>
      <c r="AQ308" s="241"/>
      <c r="AR308" s="232"/>
      <c r="AS308" s="235"/>
      <c r="AT308" s="241"/>
      <c r="AU308" s="232"/>
      <c r="AV308" s="235"/>
      <c r="AW308" s="238"/>
      <c r="AX308" s="232"/>
      <c r="AY308" s="293"/>
      <c r="AZ308" s="229"/>
      <c r="BA308" s="229"/>
      <c r="BB308" s="296"/>
    </row>
    <row r="309" spans="2:62" ht="85.9" customHeight="1" thickTop="1" thickBot="1" x14ac:dyDescent="0.35">
      <c r="B309" s="105" t="s">
        <v>174</v>
      </c>
      <c r="C309" s="95" t="s">
        <v>173</v>
      </c>
      <c r="D309" s="100" t="s">
        <v>172</v>
      </c>
      <c r="E309" s="104" t="s">
        <v>171</v>
      </c>
      <c r="F309" s="103"/>
      <c r="G309" s="102"/>
      <c r="H309" s="101" t="s">
        <v>170</v>
      </c>
      <c r="I309" s="100" t="s">
        <v>96</v>
      </c>
      <c r="J309" s="100" t="s">
        <v>169</v>
      </c>
      <c r="K309" s="100" t="s">
        <v>97</v>
      </c>
      <c r="L309" s="256" t="s">
        <v>168</v>
      </c>
      <c r="M309" s="262"/>
      <c r="N309" s="256" t="s">
        <v>167</v>
      </c>
      <c r="O309" s="262"/>
      <c r="P309" s="256" t="s">
        <v>167</v>
      </c>
      <c r="Q309" s="257"/>
      <c r="R309" s="256" t="s">
        <v>167</v>
      </c>
      <c r="S309" s="257"/>
      <c r="T309" s="256" t="s">
        <v>167</v>
      </c>
      <c r="U309" s="257"/>
      <c r="V309" s="256" t="s">
        <v>167</v>
      </c>
      <c r="W309" s="257"/>
      <c r="X309" s="256" t="s">
        <v>167</v>
      </c>
      <c r="Y309" s="257"/>
      <c r="Z309" s="256" t="s">
        <v>167</v>
      </c>
      <c r="AA309" s="257"/>
      <c r="AB309" s="261" t="s">
        <v>166</v>
      </c>
      <c r="AC309" s="257"/>
      <c r="AD309" s="101" t="s">
        <v>165</v>
      </c>
      <c r="AE309" s="101" t="s">
        <v>164</v>
      </c>
      <c r="AF309" s="100" t="s">
        <v>163</v>
      </c>
      <c r="AG309" s="100" t="s">
        <v>162</v>
      </c>
      <c r="AH309" s="99" t="s">
        <v>161</v>
      </c>
      <c r="AI309" s="98"/>
      <c r="AJ309" s="96" t="s">
        <v>160</v>
      </c>
      <c r="AK309" s="95" t="s">
        <v>159</v>
      </c>
      <c r="AL309" s="94" t="s">
        <v>158</v>
      </c>
      <c r="AM309" s="96" t="s">
        <v>157</v>
      </c>
      <c r="AN309" s="95" t="s">
        <v>156</v>
      </c>
      <c r="AO309" s="94" t="s">
        <v>155</v>
      </c>
      <c r="AP309" s="96" t="s">
        <v>154</v>
      </c>
      <c r="AQ309" s="95" t="s">
        <v>153</v>
      </c>
      <c r="AR309" s="97" t="s">
        <v>152</v>
      </c>
      <c r="AS309" s="96" t="s">
        <v>151</v>
      </c>
      <c r="AT309" s="95" t="s">
        <v>150</v>
      </c>
      <c r="AU309" s="94" t="s">
        <v>149</v>
      </c>
      <c r="AV309" s="96" t="s">
        <v>148</v>
      </c>
      <c r="AW309" s="95" t="s">
        <v>147</v>
      </c>
      <c r="AX309" s="94" t="s">
        <v>146</v>
      </c>
      <c r="AY309" s="93" t="s">
        <v>145</v>
      </c>
      <c r="AZ309" s="92" t="s">
        <v>144</v>
      </c>
      <c r="BA309" s="92" t="s">
        <v>143</v>
      </c>
      <c r="BB309" s="91" t="s">
        <v>142</v>
      </c>
    </row>
    <row r="310" spans="2:62" ht="48" thickBot="1" x14ac:dyDescent="0.3">
      <c r="B310" s="90" t="s">
        <v>233</v>
      </c>
      <c r="C310" s="89"/>
      <c r="D310" s="88">
        <v>166</v>
      </c>
      <c r="E310" s="258"/>
      <c r="F310" s="259"/>
      <c r="G310" s="260"/>
      <c r="H310" s="87" t="s">
        <v>140</v>
      </c>
      <c r="I310" s="86"/>
      <c r="J310" s="86"/>
      <c r="K310" s="85"/>
      <c r="L310" s="84"/>
      <c r="M310" s="81"/>
      <c r="N310" s="84"/>
      <c r="O310" s="81"/>
      <c r="P310" s="84"/>
      <c r="Q310" s="81"/>
      <c r="R310" s="84"/>
      <c r="S310" s="81"/>
      <c r="T310" s="84"/>
      <c r="U310" s="81"/>
      <c r="V310" s="84"/>
      <c r="W310" s="81"/>
      <c r="X310" s="84"/>
      <c r="Y310" s="81"/>
      <c r="Z310" s="84"/>
      <c r="AA310" s="83"/>
      <c r="AB310" s="82" t="s">
        <v>139</v>
      </c>
      <c r="AC310" s="81"/>
      <c r="AD310" s="81"/>
      <c r="AE310" s="81"/>
      <c r="AF310" s="80"/>
      <c r="AG310" s="80"/>
      <c r="AH310" s="60"/>
      <c r="AI310" s="79" t="s">
        <v>138</v>
      </c>
      <c r="AJ310" s="78">
        <f t="shared" ref="AJ310:BB310" si="40">SUM(AJ312:AJ323)</f>
        <v>14</v>
      </c>
      <c r="AK310" s="77">
        <f t="shared" si="40"/>
        <v>1</v>
      </c>
      <c r="AL310" s="76">
        <f t="shared" si="40"/>
        <v>0</v>
      </c>
      <c r="AM310" s="78">
        <f t="shared" si="40"/>
        <v>18</v>
      </c>
      <c r="AN310" s="77">
        <f t="shared" si="40"/>
        <v>2</v>
      </c>
      <c r="AO310" s="76">
        <f t="shared" si="40"/>
        <v>0</v>
      </c>
      <c r="AP310" s="78">
        <f t="shared" si="40"/>
        <v>0</v>
      </c>
      <c r="AQ310" s="77">
        <f t="shared" si="40"/>
        <v>0</v>
      </c>
      <c r="AR310" s="76">
        <f t="shared" si="40"/>
        <v>0</v>
      </c>
      <c r="AS310" s="78">
        <f t="shared" si="40"/>
        <v>0</v>
      </c>
      <c r="AT310" s="77">
        <f t="shared" si="40"/>
        <v>0</v>
      </c>
      <c r="AU310" s="76">
        <f t="shared" si="40"/>
        <v>0</v>
      </c>
      <c r="AV310" s="78">
        <f t="shared" si="40"/>
        <v>0</v>
      </c>
      <c r="AW310" s="77">
        <f t="shared" si="40"/>
        <v>0</v>
      </c>
      <c r="AX310" s="76">
        <f t="shared" si="40"/>
        <v>0</v>
      </c>
      <c r="AY310" s="75">
        <f t="shared" si="40"/>
        <v>1</v>
      </c>
      <c r="AZ310" s="74">
        <f t="shared" si="40"/>
        <v>0</v>
      </c>
      <c r="BA310" s="74">
        <f t="shared" si="40"/>
        <v>0</v>
      </c>
      <c r="BB310" s="73">
        <f t="shared" si="40"/>
        <v>0</v>
      </c>
      <c r="BC310" s="72" t="s">
        <v>137</v>
      </c>
      <c r="BF310" s="5">
        <f>SUM(AJ310:AL310)/$BG$5</f>
        <v>5</v>
      </c>
      <c r="BG310" s="5">
        <f>SUM(AM310:AO310,AY310)/$BG$5</f>
        <v>7</v>
      </c>
      <c r="BH310" s="5">
        <f>SUM(AP310:AR310,AZ310)/$BG$5</f>
        <v>0</v>
      </c>
      <c r="BI310" s="5">
        <f>SUM(AS310:AU310,BA310)/$BG$5</f>
        <v>0</v>
      </c>
      <c r="BJ310" s="5">
        <f>SUM(AV310:AX310,BB310)/$BG$5</f>
        <v>0</v>
      </c>
    </row>
    <row r="311" spans="2:62" ht="37.5" thickBot="1" x14ac:dyDescent="0.3">
      <c r="B311" s="71"/>
      <c r="C311" s="70"/>
      <c r="D311" s="69"/>
      <c r="E311" s="68"/>
      <c r="F311" s="68"/>
      <c r="G311" s="67"/>
      <c r="H311" s="66"/>
      <c r="I311" s="64"/>
      <c r="J311" s="64"/>
      <c r="K311" s="65"/>
      <c r="L311" s="64"/>
      <c r="M311" s="62"/>
      <c r="N311" s="64"/>
      <c r="O311" s="62"/>
      <c r="P311" s="64"/>
      <c r="Q311" s="62"/>
      <c r="R311" s="64"/>
      <c r="S311" s="62"/>
      <c r="T311" s="64"/>
      <c r="U311" s="62"/>
      <c r="V311" s="64"/>
      <c r="W311" s="62"/>
      <c r="X311" s="64"/>
      <c r="Y311" s="62"/>
      <c r="Z311" s="64"/>
      <c r="AA311" s="62"/>
      <c r="AB311" s="63"/>
      <c r="AC311" s="62"/>
      <c r="AD311" s="62"/>
      <c r="AE311" s="62"/>
      <c r="AF311" s="61"/>
      <c r="AG311" s="61"/>
      <c r="AH311" s="60"/>
      <c r="AI311" s="59" t="s">
        <v>136</v>
      </c>
      <c r="AJ311" s="58">
        <f t="shared" ref="AJ311:BB311" si="41">AJ310/3</f>
        <v>4.666666666666667</v>
      </c>
      <c r="AK311" s="57">
        <f t="shared" si="41"/>
        <v>0.33333333333333331</v>
      </c>
      <c r="AL311" s="56">
        <f t="shared" si="41"/>
        <v>0</v>
      </c>
      <c r="AM311" s="58">
        <f t="shared" si="41"/>
        <v>6</v>
      </c>
      <c r="AN311" s="57">
        <f t="shared" si="41"/>
        <v>0.66666666666666663</v>
      </c>
      <c r="AO311" s="56">
        <f t="shared" si="41"/>
        <v>0</v>
      </c>
      <c r="AP311" s="58">
        <f t="shared" si="41"/>
        <v>0</v>
      </c>
      <c r="AQ311" s="57">
        <f t="shared" si="41"/>
        <v>0</v>
      </c>
      <c r="AR311" s="56">
        <f t="shared" si="41"/>
        <v>0</v>
      </c>
      <c r="AS311" s="58">
        <f t="shared" si="41"/>
        <v>0</v>
      </c>
      <c r="AT311" s="57">
        <f t="shared" si="41"/>
        <v>0</v>
      </c>
      <c r="AU311" s="56">
        <f t="shared" si="41"/>
        <v>0</v>
      </c>
      <c r="AV311" s="58">
        <f t="shared" si="41"/>
        <v>0</v>
      </c>
      <c r="AW311" s="57">
        <f t="shared" si="41"/>
        <v>0</v>
      </c>
      <c r="AX311" s="56">
        <f t="shared" si="41"/>
        <v>0</v>
      </c>
      <c r="AY311" s="55">
        <f t="shared" si="41"/>
        <v>0.33333333333333331</v>
      </c>
      <c r="AZ311" s="54">
        <f t="shared" si="41"/>
        <v>0</v>
      </c>
      <c r="BA311" s="54">
        <f t="shared" si="41"/>
        <v>0</v>
      </c>
      <c r="BB311" s="53">
        <f t="shared" si="41"/>
        <v>0</v>
      </c>
      <c r="BC311" s="52" t="s">
        <v>135</v>
      </c>
    </row>
    <row r="312" spans="2:62" ht="28.15" customHeight="1" x14ac:dyDescent="0.2">
      <c r="B312" s="30"/>
      <c r="C312" s="242">
        <v>1</v>
      </c>
      <c r="D312" s="44"/>
      <c r="E312" s="43"/>
      <c r="F312" s="43"/>
      <c r="G312" s="42"/>
      <c r="H312" s="223" t="s">
        <v>183</v>
      </c>
      <c r="I312" s="246">
        <v>31</v>
      </c>
      <c r="J312" s="246">
        <v>14</v>
      </c>
      <c r="K312" s="246">
        <v>6</v>
      </c>
      <c r="L312" s="41" t="s">
        <v>133</v>
      </c>
      <c r="M312" s="40" t="s">
        <v>132</v>
      </c>
      <c r="N312" s="41" t="s">
        <v>131</v>
      </c>
      <c r="O312" s="40" t="s">
        <v>175</v>
      </c>
      <c r="P312" s="41" t="s">
        <v>130</v>
      </c>
      <c r="Q312" s="40"/>
      <c r="R312" s="41" t="s">
        <v>129</v>
      </c>
      <c r="S312" s="40"/>
      <c r="T312" s="41" t="s">
        <v>128</v>
      </c>
      <c r="U312" s="40"/>
      <c r="V312" s="41" t="s">
        <v>127</v>
      </c>
      <c r="W312" s="40"/>
      <c r="X312" s="41" t="s">
        <v>126</v>
      </c>
      <c r="Y312" s="40"/>
      <c r="Z312" s="41" t="s">
        <v>125</v>
      </c>
      <c r="AA312" s="40"/>
      <c r="AB312" s="39"/>
      <c r="AC312" s="40"/>
      <c r="AD312" s="39" t="s">
        <v>121</v>
      </c>
      <c r="AE312" s="38" t="s">
        <v>121</v>
      </c>
      <c r="AF312" s="250"/>
      <c r="AG312" s="250"/>
      <c r="AH312" s="37"/>
      <c r="AI312" s="11"/>
      <c r="AJ312" s="233">
        <f>SUMPRODUCT(LEN($M312:$S315)-LEN(SUBSTITUTE($M312:$S315,"A", "")))</f>
        <v>9</v>
      </c>
      <c r="AK312" s="239">
        <f>SUMPRODUCT(LEN($AD312:$AD315)-LEN(SUBSTITUTE($AD312:$AD315,"A", "")))</f>
        <v>0</v>
      </c>
      <c r="AL312" s="230">
        <f>SUMPRODUCT(LEN($AC312:$AC315)-LEN(SUBSTITUTE($AC312:$AC315,"A", "")))</f>
        <v>0</v>
      </c>
      <c r="AM312" s="233">
        <f>SUMPRODUCT(LEN($M312:$S315)-LEN(SUBSTITUTE($M312:$S315,"S", "")))</f>
        <v>4</v>
      </c>
      <c r="AN312" s="239">
        <f>SUMPRODUCT(LEN($AD312:$AD315)-LEN(SUBSTITUTE($AD312:$AD315,"S", "")))</f>
        <v>1</v>
      </c>
      <c r="AO312" s="230">
        <f>SUMPRODUCT(LEN($AC312:$AC315)-LEN(SUBSTITUTE($AC312:$AC315,"S", "")))</f>
        <v>0</v>
      </c>
      <c r="AP312" s="233">
        <f>SUMPRODUCT(LEN($M312:$S315)-LEN(SUBSTITUTE($M312:$S315,"F", "")))</f>
        <v>0</v>
      </c>
      <c r="AQ312" s="239">
        <f>SUMPRODUCT(LEN($AD312:$AD315)-LEN(SUBSTITUTE($AD312:$AD315,"F", "")))</f>
        <v>0</v>
      </c>
      <c r="AR312" s="230">
        <f>SUMPRODUCT(LEN($AC312:$AC315)-LEN(SUBSTITUTE($AC312:$AC315,"F", "")))</f>
        <v>0</v>
      </c>
      <c r="AS312" s="233">
        <f>SUMPRODUCT(LEN($M312:$S315)-LEN(SUBSTITUTE($M312:$S315,"G", "")))</f>
        <v>0</v>
      </c>
      <c r="AT312" s="239">
        <f>SUMPRODUCT(LEN($AD312:$AD315)-LEN(SUBSTITUTE($AD312:$AD315,"G", "")))</f>
        <v>0</v>
      </c>
      <c r="AU312" s="230">
        <f>SUMPRODUCT(LEN($AC312:$AC315)-LEN(SUBSTITUTE($AC312:$AC315,"G", "")))</f>
        <v>0</v>
      </c>
      <c r="AV312" s="233">
        <f>SUMPRODUCT(LEN($L312:$S315)-LEN(SUBSTITUTE($L312:$S315,"M", "")))</f>
        <v>0</v>
      </c>
      <c r="AW312" s="236">
        <f>SUMPRODUCT(LEN($AD312:$AD315)-LEN(SUBSTITUTE($AD312:$AD315,"M", "")))</f>
        <v>0</v>
      </c>
      <c r="AX312" s="269">
        <f>SUMPRODUCT(LEN($AC312:$AC315)-LEN(SUBSTITUTE($AC312:$AC315,"M", "")))</f>
        <v>0</v>
      </c>
      <c r="AY312" s="291">
        <f>SUMPRODUCT(LEN($AE312:$AE315)-LEN(SUBSTITUTE($AE312:$AE315,"S", "")))</f>
        <v>1</v>
      </c>
      <c r="AZ312" s="227">
        <f>SUMPRODUCT(LEN($AE312:$AE315)-LEN(SUBSTITUTE($AE312:$AE315,"F", "")))</f>
        <v>0</v>
      </c>
      <c r="BA312" s="227">
        <f>SUMPRODUCT(LEN($AE312:$AE315)-LEN(SUBSTITUTE($AE312:$AE315,"G", "")))</f>
        <v>0</v>
      </c>
      <c r="BB312" s="294">
        <f>SUMPRODUCT(LEN($AE312:$AE315)-LEN(SUBSTITUTE($AE312:$AE315,"M", "")))</f>
        <v>0</v>
      </c>
    </row>
    <row r="313" spans="2:62" ht="28.15" customHeight="1" thickBot="1" x14ac:dyDescent="0.25">
      <c r="B313" s="30"/>
      <c r="C313" s="243"/>
      <c r="D313" s="36"/>
      <c r="E313" s="35"/>
      <c r="F313" s="35"/>
      <c r="G313" s="34"/>
      <c r="H313" s="224"/>
      <c r="I313" s="247"/>
      <c r="J313" s="247"/>
      <c r="K313" s="247"/>
      <c r="L313" s="33" t="s">
        <v>123</v>
      </c>
      <c r="M313" s="32" t="s">
        <v>132</v>
      </c>
      <c r="N313" s="33" t="s">
        <v>122</v>
      </c>
      <c r="O313" s="32" t="s">
        <v>121</v>
      </c>
      <c r="P313" s="33" t="s">
        <v>120</v>
      </c>
      <c r="Q313" s="32"/>
      <c r="R313" s="33" t="s">
        <v>119</v>
      </c>
      <c r="S313" s="32"/>
      <c r="T313" s="33" t="s">
        <v>118</v>
      </c>
      <c r="U313" s="32"/>
      <c r="V313" s="33" t="s">
        <v>117</v>
      </c>
      <c r="W313" s="32"/>
      <c r="X313" s="33" t="s">
        <v>116</v>
      </c>
      <c r="Y313" s="32"/>
      <c r="Z313" s="33" t="s">
        <v>115</v>
      </c>
      <c r="AA313" s="32"/>
      <c r="AB313" s="31"/>
      <c r="AC313" s="32"/>
      <c r="AD313" s="31"/>
      <c r="AE313" s="23"/>
      <c r="AF313" s="251"/>
      <c r="AG313" s="251"/>
      <c r="AH313" s="22"/>
      <c r="AI313" s="11"/>
      <c r="AJ313" s="265"/>
      <c r="AK313" s="267"/>
      <c r="AL313" s="263"/>
      <c r="AM313" s="265"/>
      <c r="AN313" s="267"/>
      <c r="AO313" s="263"/>
      <c r="AP313" s="265"/>
      <c r="AQ313" s="267"/>
      <c r="AR313" s="263"/>
      <c r="AS313" s="265"/>
      <c r="AT313" s="267"/>
      <c r="AU313" s="263"/>
      <c r="AV313" s="265"/>
      <c r="AW313" s="275"/>
      <c r="AX313" s="270"/>
      <c r="AY313" s="292"/>
      <c r="AZ313" s="228"/>
      <c r="BA313" s="228"/>
      <c r="BB313" s="295"/>
    </row>
    <row r="314" spans="2:62" ht="28.15" customHeight="1" x14ac:dyDescent="0.2">
      <c r="B314" s="30"/>
      <c r="C314" s="244"/>
      <c r="D314" s="29"/>
      <c r="E314" s="28"/>
      <c r="F314" s="28"/>
      <c r="G314" s="27"/>
      <c r="H314" s="225">
        <v>166</v>
      </c>
      <c r="I314" s="248"/>
      <c r="J314" s="248"/>
      <c r="K314" s="248"/>
      <c r="L314" s="26" t="s">
        <v>114</v>
      </c>
      <c r="M314" s="25" t="s">
        <v>132</v>
      </c>
      <c r="N314" s="26" t="s">
        <v>112</v>
      </c>
      <c r="O314" s="25" t="s">
        <v>104</v>
      </c>
      <c r="P314" s="26" t="s">
        <v>111</v>
      </c>
      <c r="Q314" s="25"/>
      <c r="R314" s="26" t="s">
        <v>110</v>
      </c>
      <c r="S314" s="25"/>
      <c r="T314" s="26" t="s">
        <v>109</v>
      </c>
      <c r="U314" s="25"/>
      <c r="V314" s="26" t="s">
        <v>108</v>
      </c>
      <c r="W314" s="25"/>
      <c r="X314" s="26" t="s">
        <v>107</v>
      </c>
      <c r="Y314" s="25"/>
      <c r="Z314" s="26" t="s">
        <v>106</v>
      </c>
      <c r="AA314" s="25"/>
      <c r="AB314" s="24"/>
      <c r="AC314" s="25"/>
      <c r="AD314" s="24"/>
      <c r="AE314" s="23"/>
      <c r="AF314" s="251"/>
      <c r="AG314" s="251"/>
      <c r="AH314" s="22"/>
      <c r="AI314" s="11"/>
      <c r="AJ314" s="265"/>
      <c r="AK314" s="267"/>
      <c r="AL314" s="263"/>
      <c r="AM314" s="265"/>
      <c r="AN314" s="267"/>
      <c r="AO314" s="263"/>
      <c r="AP314" s="265"/>
      <c r="AQ314" s="267"/>
      <c r="AR314" s="263"/>
      <c r="AS314" s="265"/>
      <c r="AT314" s="267"/>
      <c r="AU314" s="263"/>
      <c r="AV314" s="265"/>
      <c r="AW314" s="275"/>
      <c r="AX314" s="270"/>
      <c r="AY314" s="292"/>
      <c r="AZ314" s="228"/>
      <c r="BA314" s="228"/>
      <c r="BB314" s="295"/>
    </row>
    <row r="315" spans="2:62" ht="28.15" customHeight="1" thickBot="1" x14ac:dyDescent="0.25">
      <c r="B315" s="30"/>
      <c r="C315" s="253"/>
      <c r="D315" s="51"/>
      <c r="E315" s="50"/>
      <c r="F315" s="50"/>
      <c r="G315" s="49"/>
      <c r="H315" s="226"/>
      <c r="I315" s="254"/>
      <c r="J315" s="254"/>
      <c r="K315" s="254"/>
      <c r="L315" s="48" t="s">
        <v>105</v>
      </c>
      <c r="M315" s="47" t="s">
        <v>124</v>
      </c>
      <c r="N315" s="48" t="s">
        <v>103</v>
      </c>
      <c r="O315" s="47" t="s">
        <v>121</v>
      </c>
      <c r="P315" s="48" t="s">
        <v>102</v>
      </c>
      <c r="Q315" s="47"/>
      <c r="R315" s="48" t="s">
        <v>101</v>
      </c>
      <c r="S315" s="47"/>
      <c r="T315" s="48">
        <v>20</v>
      </c>
      <c r="U315" s="47"/>
      <c r="V315" s="48" t="s">
        <v>100</v>
      </c>
      <c r="W315" s="47"/>
      <c r="X315" s="48" t="s">
        <v>99</v>
      </c>
      <c r="Y315" s="47"/>
      <c r="Z315" s="48" t="s">
        <v>98</v>
      </c>
      <c r="AA315" s="47"/>
      <c r="AB315" s="16"/>
      <c r="AC315" s="47"/>
      <c r="AD315" s="16"/>
      <c r="AE315" s="46"/>
      <c r="AF315" s="255"/>
      <c r="AG315" s="255"/>
      <c r="AH315" s="45"/>
      <c r="AI315" s="11"/>
      <c r="AJ315" s="266"/>
      <c r="AK315" s="268"/>
      <c r="AL315" s="264"/>
      <c r="AM315" s="266"/>
      <c r="AN315" s="268"/>
      <c r="AO315" s="264"/>
      <c r="AP315" s="266"/>
      <c r="AQ315" s="268"/>
      <c r="AR315" s="264"/>
      <c r="AS315" s="266"/>
      <c r="AT315" s="268"/>
      <c r="AU315" s="264"/>
      <c r="AV315" s="266"/>
      <c r="AW315" s="276"/>
      <c r="AX315" s="271"/>
      <c r="AY315" s="293"/>
      <c r="AZ315" s="229"/>
      <c r="BA315" s="229"/>
      <c r="BB315" s="296"/>
    </row>
    <row r="316" spans="2:62" ht="28.15" customHeight="1" x14ac:dyDescent="0.2">
      <c r="B316" s="30"/>
      <c r="C316" s="242">
        <v>2</v>
      </c>
      <c r="D316" s="44"/>
      <c r="E316" s="43"/>
      <c r="F316" s="43"/>
      <c r="G316" s="42"/>
      <c r="H316" s="223"/>
      <c r="I316" s="246">
        <v>31</v>
      </c>
      <c r="J316" s="246">
        <v>13</v>
      </c>
      <c r="K316" s="246">
        <v>7</v>
      </c>
      <c r="L316" s="41" t="s">
        <v>133</v>
      </c>
      <c r="M316" s="40" t="s">
        <v>132</v>
      </c>
      <c r="N316" s="41" t="s">
        <v>131</v>
      </c>
      <c r="O316" s="40" t="s">
        <v>121</v>
      </c>
      <c r="P316" s="41" t="s">
        <v>130</v>
      </c>
      <c r="Q316" s="40"/>
      <c r="R316" s="41" t="s">
        <v>129</v>
      </c>
      <c r="S316" s="40"/>
      <c r="T316" s="41" t="s">
        <v>128</v>
      </c>
      <c r="U316" s="40"/>
      <c r="V316" s="41" t="s">
        <v>127</v>
      </c>
      <c r="W316" s="40"/>
      <c r="X316" s="41" t="s">
        <v>126</v>
      </c>
      <c r="Y316" s="40"/>
      <c r="Z316" s="41" t="s">
        <v>125</v>
      </c>
      <c r="AA316" s="40"/>
      <c r="AB316" s="39"/>
      <c r="AC316" s="40"/>
      <c r="AD316" s="39" t="s">
        <v>175</v>
      </c>
      <c r="AE316" s="38"/>
      <c r="AF316" s="250"/>
      <c r="AG316" s="250"/>
      <c r="AH316" s="37"/>
      <c r="AI316" s="11"/>
      <c r="AJ316" s="233">
        <f>SUMPRODUCT(LEN($M316:$S319)-LEN(SUBSTITUTE($M316:$S319,"A", "")))</f>
        <v>2</v>
      </c>
      <c r="AK316" s="239">
        <f>SUMPRODUCT(LEN($AD316:$AD319)-LEN(SUBSTITUTE($AD316:$AD319,"A", "")))</f>
        <v>1</v>
      </c>
      <c r="AL316" s="230">
        <f>SUMPRODUCT(LEN($AC316:$AC319)-LEN(SUBSTITUTE($AC316:$AC319,"A", "")))</f>
        <v>0</v>
      </c>
      <c r="AM316" s="233">
        <f>SUMPRODUCT(LEN($M316:$S319)-LEN(SUBSTITUTE($M316:$S319,"S", "")))</f>
        <v>8</v>
      </c>
      <c r="AN316" s="239">
        <f>SUMPRODUCT(LEN($AD316:$AD319)-LEN(SUBSTITUTE($AD316:$AD319,"S", "")))</f>
        <v>1</v>
      </c>
      <c r="AO316" s="230">
        <f>SUMPRODUCT(LEN($AC316:$AC319)-LEN(SUBSTITUTE($AC316:$AC319,"S", "")))</f>
        <v>0</v>
      </c>
      <c r="AP316" s="233">
        <f>SUMPRODUCT(LEN($M316:$S319)-LEN(SUBSTITUTE($M316:$S319,"F", "")))</f>
        <v>0</v>
      </c>
      <c r="AQ316" s="239">
        <f>SUMPRODUCT(LEN($AD316:$AD319)-LEN(SUBSTITUTE($AD316:$AD319,"F", "")))</f>
        <v>0</v>
      </c>
      <c r="AR316" s="230">
        <f>SUMPRODUCT(LEN($AC316:$AC319)-LEN(SUBSTITUTE($AC316:$AC319,"F", "")))</f>
        <v>0</v>
      </c>
      <c r="AS316" s="233">
        <f>SUMPRODUCT(LEN($M316:$S319)-LEN(SUBSTITUTE($M316:$S319,"G", "")))</f>
        <v>0</v>
      </c>
      <c r="AT316" s="239">
        <f>SUMPRODUCT(LEN($AD316:$AD319)-LEN(SUBSTITUTE($AD316:$AD319,"G", "")))</f>
        <v>0</v>
      </c>
      <c r="AU316" s="230">
        <f>SUMPRODUCT(LEN($AC316:$AC319)-LEN(SUBSTITUTE($AC316:$AC319,"G", "")))</f>
        <v>0</v>
      </c>
      <c r="AV316" s="233">
        <f>SUMPRODUCT(LEN($L316:$S319)-LEN(SUBSTITUTE($L316:$S319,"M", "")))</f>
        <v>0</v>
      </c>
      <c r="AW316" s="236">
        <f>SUMPRODUCT(LEN($AD316:$AD319)-LEN(SUBSTITUTE($AD316:$AD319,"M", "")))</f>
        <v>0</v>
      </c>
      <c r="AX316" s="269">
        <f>SUMPRODUCT(LEN($AC316:$AC319)-LEN(SUBSTITUTE($AC316:$AC319,"M", "")))</f>
        <v>0</v>
      </c>
      <c r="AY316" s="291">
        <f>SUMPRODUCT(LEN($AE316:$AE319)-LEN(SUBSTITUTE($AE316:$AE319,"S", "")))</f>
        <v>0</v>
      </c>
      <c r="AZ316" s="227">
        <f>SUMPRODUCT(LEN($AE316:$AE319)-LEN(SUBSTITUTE($AE316:$AE319,"F", "")))</f>
        <v>0</v>
      </c>
      <c r="BA316" s="227">
        <f>SUMPRODUCT(LEN($AE316:$AE319)-LEN(SUBSTITUTE($AE316:$AE319,"G", "")))</f>
        <v>0</v>
      </c>
      <c r="BB316" s="294">
        <f>SUMPRODUCT(LEN($AE316:$AE319)-LEN(SUBSTITUTE($AE316:$AE319,"M", "")))</f>
        <v>0</v>
      </c>
    </row>
    <row r="317" spans="2:62" ht="28.15" customHeight="1" thickBot="1" x14ac:dyDescent="0.25">
      <c r="B317" s="30"/>
      <c r="C317" s="243"/>
      <c r="D317" s="36"/>
      <c r="E317" s="35"/>
      <c r="F317" s="35"/>
      <c r="G317" s="34"/>
      <c r="H317" s="224"/>
      <c r="I317" s="247"/>
      <c r="J317" s="247"/>
      <c r="K317" s="247"/>
      <c r="L317" s="33" t="s">
        <v>123</v>
      </c>
      <c r="M317" s="32" t="s">
        <v>113</v>
      </c>
      <c r="N317" s="33" t="s">
        <v>122</v>
      </c>
      <c r="O317" s="32" t="s">
        <v>121</v>
      </c>
      <c r="P317" s="33" t="s">
        <v>120</v>
      </c>
      <c r="Q317" s="32"/>
      <c r="R317" s="33" t="s">
        <v>119</v>
      </c>
      <c r="S317" s="32"/>
      <c r="T317" s="33" t="s">
        <v>118</v>
      </c>
      <c r="U317" s="32"/>
      <c r="V317" s="33" t="s">
        <v>117</v>
      </c>
      <c r="W317" s="32"/>
      <c r="X317" s="33" t="s">
        <v>116</v>
      </c>
      <c r="Y317" s="32"/>
      <c r="Z317" s="33" t="s">
        <v>115</v>
      </c>
      <c r="AA317" s="32"/>
      <c r="AB317" s="31"/>
      <c r="AC317" s="32"/>
      <c r="AD317" s="31"/>
      <c r="AE317" s="23"/>
      <c r="AF317" s="251"/>
      <c r="AG317" s="251"/>
      <c r="AH317" s="22"/>
      <c r="AI317" s="11"/>
      <c r="AJ317" s="265"/>
      <c r="AK317" s="267"/>
      <c r="AL317" s="263"/>
      <c r="AM317" s="265"/>
      <c r="AN317" s="267"/>
      <c r="AO317" s="263"/>
      <c r="AP317" s="265"/>
      <c r="AQ317" s="267"/>
      <c r="AR317" s="263"/>
      <c r="AS317" s="265"/>
      <c r="AT317" s="267"/>
      <c r="AU317" s="263"/>
      <c r="AV317" s="265"/>
      <c r="AW317" s="275"/>
      <c r="AX317" s="270"/>
      <c r="AY317" s="292"/>
      <c r="AZ317" s="228"/>
      <c r="BA317" s="228"/>
      <c r="BB317" s="295"/>
    </row>
    <row r="318" spans="2:62" ht="28.15" customHeight="1" x14ac:dyDescent="0.2">
      <c r="B318" s="30"/>
      <c r="C318" s="244"/>
      <c r="D318" s="29"/>
      <c r="E318" s="28"/>
      <c r="F318" s="28"/>
      <c r="G318" s="27"/>
      <c r="H318" s="225"/>
      <c r="I318" s="248"/>
      <c r="J318" s="248"/>
      <c r="K318" s="248"/>
      <c r="L318" s="26" t="s">
        <v>114</v>
      </c>
      <c r="M318" s="25" t="s">
        <v>113</v>
      </c>
      <c r="N318" s="26" t="s">
        <v>112</v>
      </c>
      <c r="O318" s="25"/>
      <c r="P318" s="26" t="s">
        <v>111</v>
      </c>
      <c r="Q318" s="25"/>
      <c r="R318" s="26" t="s">
        <v>110</v>
      </c>
      <c r="S318" s="25"/>
      <c r="T318" s="26" t="s">
        <v>109</v>
      </c>
      <c r="U318" s="25"/>
      <c r="V318" s="26" t="s">
        <v>108</v>
      </c>
      <c r="W318" s="25"/>
      <c r="X318" s="26" t="s">
        <v>107</v>
      </c>
      <c r="Y318" s="25"/>
      <c r="Z318" s="26" t="s">
        <v>106</v>
      </c>
      <c r="AA318" s="25"/>
      <c r="AB318" s="24"/>
      <c r="AC318" s="25"/>
      <c r="AD318" s="24"/>
      <c r="AE318" s="23"/>
      <c r="AF318" s="251"/>
      <c r="AG318" s="251"/>
      <c r="AH318" s="22"/>
      <c r="AI318" s="11"/>
      <c r="AJ318" s="265"/>
      <c r="AK318" s="267"/>
      <c r="AL318" s="263"/>
      <c r="AM318" s="265"/>
      <c r="AN318" s="267"/>
      <c r="AO318" s="263"/>
      <c r="AP318" s="265"/>
      <c r="AQ318" s="267"/>
      <c r="AR318" s="263"/>
      <c r="AS318" s="265"/>
      <c r="AT318" s="267"/>
      <c r="AU318" s="263"/>
      <c r="AV318" s="265"/>
      <c r="AW318" s="275"/>
      <c r="AX318" s="270"/>
      <c r="AY318" s="292"/>
      <c r="AZ318" s="228"/>
      <c r="BA318" s="228"/>
      <c r="BB318" s="295"/>
    </row>
    <row r="319" spans="2:62" ht="28.15" customHeight="1" thickBot="1" x14ac:dyDescent="0.25">
      <c r="B319" s="30"/>
      <c r="C319" s="253"/>
      <c r="D319" s="51"/>
      <c r="E319" s="50"/>
      <c r="F319" s="50"/>
      <c r="G319" s="49"/>
      <c r="H319" s="226"/>
      <c r="I319" s="254"/>
      <c r="J319" s="254"/>
      <c r="K319" s="254"/>
      <c r="L319" s="48" t="s">
        <v>105</v>
      </c>
      <c r="M319" s="47" t="s">
        <v>113</v>
      </c>
      <c r="N319" s="48" t="s">
        <v>103</v>
      </c>
      <c r="O319" s="47"/>
      <c r="P319" s="48" t="s">
        <v>102</v>
      </c>
      <c r="Q319" s="47"/>
      <c r="R319" s="48" t="s">
        <v>101</v>
      </c>
      <c r="S319" s="47"/>
      <c r="T319" s="48">
        <v>20</v>
      </c>
      <c r="U319" s="47"/>
      <c r="V319" s="48" t="s">
        <v>100</v>
      </c>
      <c r="W319" s="47"/>
      <c r="X319" s="48" t="s">
        <v>99</v>
      </c>
      <c r="Y319" s="47"/>
      <c r="Z319" s="48" t="s">
        <v>98</v>
      </c>
      <c r="AA319" s="47"/>
      <c r="AB319" s="16"/>
      <c r="AC319" s="47"/>
      <c r="AD319" s="16"/>
      <c r="AE319" s="46"/>
      <c r="AF319" s="255"/>
      <c r="AG319" s="255"/>
      <c r="AH319" s="45"/>
      <c r="AI319" s="11"/>
      <c r="AJ319" s="266"/>
      <c r="AK319" s="268"/>
      <c r="AL319" s="264"/>
      <c r="AM319" s="266"/>
      <c r="AN319" s="268"/>
      <c r="AO319" s="264"/>
      <c r="AP319" s="266"/>
      <c r="AQ319" s="268"/>
      <c r="AR319" s="264"/>
      <c r="AS319" s="266"/>
      <c r="AT319" s="268"/>
      <c r="AU319" s="264"/>
      <c r="AV319" s="266"/>
      <c r="AW319" s="276"/>
      <c r="AX319" s="271"/>
      <c r="AY319" s="293"/>
      <c r="AZ319" s="229"/>
      <c r="BA319" s="229"/>
      <c r="BB319" s="296"/>
    </row>
    <row r="320" spans="2:62" ht="28.15" customHeight="1" x14ac:dyDescent="0.2">
      <c r="B320" s="30"/>
      <c r="C320" s="242">
        <v>3</v>
      </c>
      <c r="D320" s="44"/>
      <c r="E320" s="43"/>
      <c r="F320" s="43"/>
      <c r="G320" s="42"/>
      <c r="H320" s="223"/>
      <c r="I320" s="246">
        <v>22</v>
      </c>
      <c r="J320" s="246">
        <v>14</v>
      </c>
      <c r="K320" s="246">
        <v>8</v>
      </c>
      <c r="L320" s="41" t="s">
        <v>133</v>
      </c>
      <c r="M320" s="40" t="s">
        <v>124</v>
      </c>
      <c r="N320" s="41" t="s">
        <v>131</v>
      </c>
      <c r="O320" s="40" t="s">
        <v>121</v>
      </c>
      <c r="P320" s="41" t="s">
        <v>130</v>
      </c>
      <c r="Q320" s="40"/>
      <c r="R320" s="41" t="s">
        <v>129</v>
      </c>
      <c r="S320" s="40"/>
      <c r="T320" s="41" t="s">
        <v>128</v>
      </c>
      <c r="U320" s="40"/>
      <c r="V320" s="41" t="s">
        <v>127</v>
      </c>
      <c r="W320" s="40"/>
      <c r="X320" s="41" t="s">
        <v>126</v>
      </c>
      <c r="Y320" s="40"/>
      <c r="Z320" s="41" t="s">
        <v>125</v>
      </c>
      <c r="AA320" s="40"/>
      <c r="AB320" s="39"/>
      <c r="AC320" s="40"/>
      <c r="AD320" s="39"/>
      <c r="AE320" s="38"/>
      <c r="AF320" s="250"/>
      <c r="AG320" s="250"/>
      <c r="AH320" s="37"/>
      <c r="AI320" s="11"/>
      <c r="AJ320" s="233">
        <f>SUMPRODUCT(LEN($M320:$S323)-LEN(SUBSTITUTE($M320:$S323,"A", "")))</f>
        <v>3</v>
      </c>
      <c r="AK320" s="239">
        <f>SUMPRODUCT(LEN($AD320:$AD323)-LEN(SUBSTITUTE($AD320:$AD323,"A", "")))</f>
        <v>0</v>
      </c>
      <c r="AL320" s="230">
        <f>SUMPRODUCT(LEN($AC320:$AC323)-LEN(SUBSTITUTE($AC320:$AC323,"A", "")))</f>
        <v>0</v>
      </c>
      <c r="AM320" s="233">
        <f>SUMPRODUCT(LEN($M320:$S323)-LEN(SUBSTITUTE($M320:$S323,"S", "")))</f>
        <v>6</v>
      </c>
      <c r="AN320" s="239">
        <f>SUMPRODUCT(LEN($AD320:$AD323)-LEN(SUBSTITUTE($AD320:$AD323,"S", "")))</f>
        <v>0</v>
      </c>
      <c r="AO320" s="230">
        <f>SUMPRODUCT(LEN($AC320:$AC323)-LEN(SUBSTITUTE($AC320:$AC323,"S", "")))</f>
        <v>0</v>
      </c>
      <c r="AP320" s="233">
        <f>SUMPRODUCT(LEN($M320:$S323)-LEN(SUBSTITUTE($M320:$S323,"F", "")))</f>
        <v>0</v>
      </c>
      <c r="AQ320" s="239">
        <f>SUMPRODUCT(LEN($AD320:$AD323)-LEN(SUBSTITUTE($AD320:$AD323,"F", "")))</f>
        <v>0</v>
      </c>
      <c r="AR320" s="230">
        <f>SUMPRODUCT(LEN($AC320:$AC323)-LEN(SUBSTITUTE($AC320:$AC323,"F", "")))</f>
        <v>0</v>
      </c>
      <c r="AS320" s="233">
        <f>SUMPRODUCT(LEN($M320:$S323)-LEN(SUBSTITUTE($M320:$S323,"G", "")))</f>
        <v>0</v>
      </c>
      <c r="AT320" s="239">
        <f>SUMPRODUCT(LEN($AD320:$AD323)-LEN(SUBSTITUTE($AD320:$AD323,"G", "")))</f>
        <v>0</v>
      </c>
      <c r="AU320" s="230">
        <f>SUMPRODUCT(LEN($AC320:$AC323)-LEN(SUBSTITUTE($AC320:$AC323,"G", "")))</f>
        <v>0</v>
      </c>
      <c r="AV320" s="233">
        <f>SUMPRODUCT(LEN($L320:$S323)-LEN(SUBSTITUTE($L320:$S323,"M", "")))</f>
        <v>0</v>
      </c>
      <c r="AW320" s="236">
        <f>SUMPRODUCT(LEN($AD320:$AD323)-LEN(SUBSTITUTE($AD320:$AD323,"M", "")))</f>
        <v>0</v>
      </c>
      <c r="AX320" s="269">
        <f>SUMPRODUCT(LEN($AC320:$AC323)-LEN(SUBSTITUTE($AC320:$AC323,"M", "")))</f>
        <v>0</v>
      </c>
      <c r="AY320" s="291">
        <f>SUMPRODUCT(LEN($AE320:$AE323)-LEN(SUBSTITUTE($AE320:$AE323,"S", "")))</f>
        <v>0</v>
      </c>
      <c r="AZ320" s="227">
        <f>SUMPRODUCT(LEN($AE320:$AE323)-LEN(SUBSTITUTE($AE320:$AE323,"F", "")))</f>
        <v>0</v>
      </c>
      <c r="BA320" s="227">
        <f>SUMPRODUCT(LEN($AE320:$AE323)-LEN(SUBSTITUTE($AE320:$AE323,"G", "")))</f>
        <v>0</v>
      </c>
      <c r="BB320" s="294">
        <f>SUMPRODUCT(LEN($AE320:$AE323)-LEN(SUBSTITUTE($AE320:$AE323,"M", "")))</f>
        <v>0</v>
      </c>
    </row>
    <row r="321" spans="2:62" ht="28.15" customHeight="1" thickBot="1" x14ac:dyDescent="0.25">
      <c r="B321" s="30"/>
      <c r="C321" s="243"/>
      <c r="D321" s="36"/>
      <c r="E321" s="35"/>
      <c r="F321" s="35"/>
      <c r="G321" s="34"/>
      <c r="H321" s="224"/>
      <c r="I321" s="247"/>
      <c r="J321" s="247"/>
      <c r="K321" s="247"/>
      <c r="L321" s="33" t="s">
        <v>123</v>
      </c>
      <c r="M321" s="32" t="s">
        <v>124</v>
      </c>
      <c r="N321" s="33" t="s">
        <v>122</v>
      </c>
      <c r="O321" s="32" t="s">
        <v>121</v>
      </c>
      <c r="P321" s="33" t="s">
        <v>120</v>
      </c>
      <c r="Q321" s="32"/>
      <c r="R321" s="33" t="s">
        <v>119</v>
      </c>
      <c r="S321" s="32"/>
      <c r="T321" s="33" t="s">
        <v>118</v>
      </c>
      <c r="U321" s="32"/>
      <c r="V321" s="33" t="s">
        <v>117</v>
      </c>
      <c r="W321" s="32"/>
      <c r="X321" s="33" t="s">
        <v>116</v>
      </c>
      <c r="Y321" s="32"/>
      <c r="Z321" s="33" t="s">
        <v>115</v>
      </c>
      <c r="AA321" s="32"/>
      <c r="AB321" s="31"/>
      <c r="AC321" s="32"/>
      <c r="AD321" s="31"/>
      <c r="AE321" s="23"/>
      <c r="AF321" s="251"/>
      <c r="AG321" s="251"/>
      <c r="AH321" s="22"/>
      <c r="AI321" s="11"/>
      <c r="AJ321" s="265"/>
      <c r="AK321" s="267"/>
      <c r="AL321" s="263"/>
      <c r="AM321" s="265"/>
      <c r="AN321" s="267"/>
      <c r="AO321" s="263"/>
      <c r="AP321" s="265"/>
      <c r="AQ321" s="267"/>
      <c r="AR321" s="263"/>
      <c r="AS321" s="265"/>
      <c r="AT321" s="267"/>
      <c r="AU321" s="263"/>
      <c r="AV321" s="265"/>
      <c r="AW321" s="275"/>
      <c r="AX321" s="270"/>
      <c r="AY321" s="292"/>
      <c r="AZ321" s="228"/>
      <c r="BA321" s="228"/>
      <c r="BB321" s="295"/>
    </row>
    <row r="322" spans="2:62" ht="28.15" customHeight="1" x14ac:dyDescent="0.2">
      <c r="B322" s="30"/>
      <c r="C322" s="244"/>
      <c r="D322" s="29"/>
      <c r="E322" s="28"/>
      <c r="F322" s="28"/>
      <c r="G322" s="27"/>
      <c r="H322" s="225"/>
      <c r="I322" s="248"/>
      <c r="J322" s="248"/>
      <c r="K322" s="248"/>
      <c r="L322" s="26" t="s">
        <v>114</v>
      </c>
      <c r="M322" s="25" t="s">
        <v>175</v>
      </c>
      <c r="N322" s="26" t="s">
        <v>112</v>
      </c>
      <c r="O322" s="25"/>
      <c r="P322" s="26" t="s">
        <v>111</v>
      </c>
      <c r="Q322" s="25"/>
      <c r="R322" s="26" t="s">
        <v>110</v>
      </c>
      <c r="S322" s="25"/>
      <c r="T322" s="26" t="s">
        <v>109</v>
      </c>
      <c r="U322" s="25"/>
      <c r="V322" s="26" t="s">
        <v>108</v>
      </c>
      <c r="W322" s="25"/>
      <c r="X322" s="26" t="s">
        <v>107</v>
      </c>
      <c r="Y322" s="25"/>
      <c r="Z322" s="26" t="s">
        <v>106</v>
      </c>
      <c r="AA322" s="25"/>
      <c r="AB322" s="24"/>
      <c r="AC322" s="25"/>
      <c r="AD322" s="24"/>
      <c r="AE322" s="23"/>
      <c r="AF322" s="251"/>
      <c r="AG322" s="251"/>
      <c r="AH322" s="22"/>
      <c r="AI322" s="11"/>
      <c r="AJ322" s="265"/>
      <c r="AK322" s="267"/>
      <c r="AL322" s="263"/>
      <c r="AM322" s="265"/>
      <c r="AN322" s="267"/>
      <c r="AO322" s="263"/>
      <c r="AP322" s="265"/>
      <c r="AQ322" s="267"/>
      <c r="AR322" s="263"/>
      <c r="AS322" s="265"/>
      <c r="AT322" s="267"/>
      <c r="AU322" s="263"/>
      <c r="AV322" s="265"/>
      <c r="AW322" s="275"/>
      <c r="AX322" s="270"/>
      <c r="AY322" s="292"/>
      <c r="AZ322" s="228"/>
      <c r="BA322" s="228"/>
      <c r="BB322" s="295"/>
    </row>
    <row r="323" spans="2:62" ht="28.15" customHeight="1" thickBot="1" x14ac:dyDescent="0.25">
      <c r="B323" s="21"/>
      <c r="C323" s="245"/>
      <c r="D323" s="20"/>
      <c r="E323" s="19"/>
      <c r="F323" s="19"/>
      <c r="G323" s="18"/>
      <c r="H323" s="226"/>
      <c r="I323" s="249"/>
      <c r="J323" s="249"/>
      <c r="K323" s="249"/>
      <c r="L323" s="17" t="s">
        <v>105</v>
      </c>
      <c r="M323" s="15" t="s">
        <v>121</v>
      </c>
      <c r="N323" s="17" t="s">
        <v>103</v>
      </c>
      <c r="O323" s="15"/>
      <c r="P323" s="17" t="s">
        <v>102</v>
      </c>
      <c r="Q323" s="15"/>
      <c r="R323" s="17" t="s">
        <v>101</v>
      </c>
      <c r="S323" s="15"/>
      <c r="T323" s="17">
        <v>20</v>
      </c>
      <c r="U323" s="15"/>
      <c r="V323" s="17" t="s">
        <v>100</v>
      </c>
      <c r="W323" s="15"/>
      <c r="X323" s="17" t="s">
        <v>99</v>
      </c>
      <c r="Y323" s="15"/>
      <c r="Z323" s="17" t="s">
        <v>98</v>
      </c>
      <c r="AA323" s="15"/>
      <c r="AB323" s="16"/>
      <c r="AC323" s="15"/>
      <c r="AD323" s="14"/>
      <c r="AE323" s="13"/>
      <c r="AF323" s="252"/>
      <c r="AG323" s="252"/>
      <c r="AH323" s="12"/>
      <c r="AI323" s="11"/>
      <c r="AJ323" s="266"/>
      <c r="AK323" s="268"/>
      <c r="AL323" s="264"/>
      <c r="AM323" s="266"/>
      <c r="AN323" s="268"/>
      <c r="AO323" s="264"/>
      <c r="AP323" s="266"/>
      <c r="AQ323" s="268"/>
      <c r="AR323" s="264"/>
      <c r="AS323" s="266"/>
      <c r="AT323" s="268"/>
      <c r="AU323" s="264"/>
      <c r="AV323" s="266"/>
      <c r="AW323" s="276"/>
      <c r="AX323" s="271"/>
      <c r="AY323" s="293"/>
      <c r="AZ323" s="229"/>
      <c r="BA323" s="229"/>
      <c r="BB323" s="296"/>
    </row>
    <row r="324" spans="2:62" ht="85.9" customHeight="1" thickTop="1" thickBot="1" x14ac:dyDescent="0.35">
      <c r="B324" s="105" t="s">
        <v>174</v>
      </c>
      <c r="C324" s="95" t="s">
        <v>173</v>
      </c>
      <c r="D324" s="100" t="s">
        <v>172</v>
      </c>
      <c r="E324" s="104" t="s">
        <v>171</v>
      </c>
      <c r="F324" s="103"/>
      <c r="G324" s="102"/>
      <c r="H324" s="101" t="s">
        <v>170</v>
      </c>
      <c r="I324" s="100" t="s">
        <v>96</v>
      </c>
      <c r="J324" s="100" t="s">
        <v>169</v>
      </c>
      <c r="K324" s="100" t="s">
        <v>97</v>
      </c>
      <c r="L324" s="256" t="s">
        <v>168</v>
      </c>
      <c r="M324" s="262"/>
      <c r="N324" s="256" t="s">
        <v>167</v>
      </c>
      <c r="O324" s="262"/>
      <c r="P324" s="256" t="s">
        <v>167</v>
      </c>
      <c r="Q324" s="257"/>
      <c r="R324" s="256" t="s">
        <v>167</v>
      </c>
      <c r="S324" s="257"/>
      <c r="T324" s="256" t="s">
        <v>167</v>
      </c>
      <c r="U324" s="257"/>
      <c r="V324" s="256" t="s">
        <v>167</v>
      </c>
      <c r="W324" s="257"/>
      <c r="X324" s="256" t="s">
        <v>167</v>
      </c>
      <c r="Y324" s="257"/>
      <c r="Z324" s="256" t="s">
        <v>167</v>
      </c>
      <c r="AA324" s="257"/>
      <c r="AB324" s="261" t="s">
        <v>166</v>
      </c>
      <c r="AC324" s="257"/>
      <c r="AD324" s="101" t="s">
        <v>165</v>
      </c>
      <c r="AE324" s="101" t="s">
        <v>164</v>
      </c>
      <c r="AF324" s="100" t="s">
        <v>163</v>
      </c>
      <c r="AG324" s="100" t="s">
        <v>162</v>
      </c>
      <c r="AH324" s="99" t="s">
        <v>161</v>
      </c>
      <c r="AI324" s="98"/>
      <c r="AJ324" s="96" t="s">
        <v>160</v>
      </c>
      <c r="AK324" s="95" t="s">
        <v>159</v>
      </c>
      <c r="AL324" s="94" t="s">
        <v>158</v>
      </c>
      <c r="AM324" s="96" t="s">
        <v>157</v>
      </c>
      <c r="AN324" s="95" t="s">
        <v>156</v>
      </c>
      <c r="AO324" s="94" t="s">
        <v>155</v>
      </c>
      <c r="AP324" s="96" t="s">
        <v>154</v>
      </c>
      <c r="AQ324" s="95" t="s">
        <v>153</v>
      </c>
      <c r="AR324" s="97" t="s">
        <v>152</v>
      </c>
      <c r="AS324" s="96" t="s">
        <v>151</v>
      </c>
      <c r="AT324" s="95" t="s">
        <v>150</v>
      </c>
      <c r="AU324" s="94" t="s">
        <v>149</v>
      </c>
      <c r="AV324" s="96" t="s">
        <v>148</v>
      </c>
      <c r="AW324" s="95" t="s">
        <v>147</v>
      </c>
      <c r="AX324" s="94" t="s">
        <v>146</v>
      </c>
      <c r="AY324" s="93" t="s">
        <v>145</v>
      </c>
      <c r="AZ324" s="92" t="s">
        <v>144</v>
      </c>
      <c r="BA324" s="92" t="s">
        <v>143</v>
      </c>
      <c r="BB324" s="91" t="s">
        <v>142</v>
      </c>
    </row>
    <row r="325" spans="2:62" ht="48" thickBot="1" x14ac:dyDescent="0.3">
      <c r="B325" s="90" t="s">
        <v>232</v>
      </c>
      <c r="C325" s="89"/>
      <c r="D325" s="88">
        <v>166</v>
      </c>
      <c r="E325" s="258"/>
      <c r="F325" s="259"/>
      <c r="G325" s="260"/>
      <c r="H325" s="87" t="s">
        <v>140</v>
      </c>
      <c r="I325" s="86"/>
      <c r="J325" s="86"/>
      <c r="K325" s="85"/>
      <c r="L325" s="84"/>
      <c r="M325" s="81"/>
      <c r="N325" s="84"/>
      <c r="O325" s="81"/>
      <c r="P325" s="84"/>
      <c r="Q325" s="81"/>
      <c r="R325" s="84"/>
      <c r="S325" s="81"/>
      <c r="T325" s="84"/>
      <c r="U325" s="81"/>
      <c r="V325" s="84"/>
      <c r="W325" s="81"/>
      <c r="X325" s="84"/>
      <c r="Y325" s="81"/>
      <c r="Z325" s="84"/>
      <c r="AA325" s="83"/>
      <c r="AB325" s="82" t="s">
        <v>139</v>
      </c>
      <c r="AC325" s="81"/>
      <c r="AD325" s="81"/>
      <c r="AE325" s="81"/>
      <c r="AF325" s="80"/>
      <c r="AG325" s="80"/>
      <c r="AH325" s="60"/>
      <c r="AI325" s="79" t="s">
        <v>138</v>
      </c>
      <c r="AJ325" s="78">
        <f t="shared" ref="AJ325:BB325" si="42">SUM(AJ327:AJ338)</f>
        <v>18</v>
      </c>
      <c r="AK325" s="77">
        <f t="shared" si="42"/>
        <v>1</v>
      </c>
      <c r="AL325" s="76">
        <f t="shared" si="42"/>
        <v>0</v>
      </c>
      <c r="AM325" s="78">
        <f t="shared" si="42"/>
        <v>14</v>
      </c>
      <c r="AN325" s="77">
        <f t="shared" si="42"/>
        <v>0</v>
      </c>
      <c r="AO325" s="76">
        <f t="shared" si="42"/>
        <v>0</v>
      </c>
      <c r="AP325" s="78">
        <f t="shared" si="42"/>
        <v>0</v>
      </c>
      <c r="AQ325" s="77">
        <f t="shared" si="42"/>
        <v>0</v>
      </c>
      <c r="AR325" s="76">
        <f t="shared" si="42"/>
        <v>0</v>
      </c>
      <c r="AS325" s="78">
        <f t="shared" si="42"/>
        <v>0</v>
      </c>
      <c r="AT325" s="77">
        <f t="shared" si="42"/>
        <v>0</v>
      </c>
      <c r="AU325" s="76">
        <f t="shared" si="42"/>
        <v>0</v>
      </c>
      <c r="AV325" s="78">
        <f t="shared" si="42"/>
        <v>0</v>
      </c>
      <c r="AW325" s="77">
        <f t="shared" si="42"/>
        <v>0</v>
      </c>
      <c r="AX325" s="76">
        <f t="shared" si="42"/>
        <v>0</v>
      </c>
      <c r="AY325" s="75">
        <f t="shared" si="42"/>
        <v>0</v>
      </c>
      <c r="AZ325" s="74">
        <f t="shared" si="42"/>
        <v>0</v>
      </c>
      <c r="BA325" s="74">
        <f t="shared" si="42"/>
        <v>0</v>
      </c>
      <c r="BB325" s="73">
        <f t="shared" si="42"/>
        <v>0</v>
      </c>
      <c r="BC325" s="72" t="s">
        <v>137</v>
      </c>
      <c r="BF325" s="5">
        <f>SUM(AJ325:AL325)/$BG$5</f>
        <v>6.333333333333333</v>
      </c>
      <c r="BG325" s="5">
        <f>SUM(AM325:AO325,AY325)/$BG$5</f>
        <v>4.666666666666667</v>
      </c>
      <c r="BH325" s="5">
        <f>SUM(AP325:AR325,AZ325)/$BG$5</f>
        <v>0</v>
      </c>
      <c r="BI325" s="5">
        <f>SUM(AS325:AU325,BA325)/$BG$5</f>
        <v>0</v>
      </c>
      <c r="BJ325" s="5">
        <f>SUM(AV325:AX325,BB325)/$BG$5</f>
        <v>0</v>
      </c>
    </row>
    <row r="326" spans="2:62" ht="37.5" thickBot="1" x14ac:dyDescent="0.3">
      <c r="B326" s="71"/>
      <c r="C326" s="70"/>
      <c r="D326" s="69"/>
      <c r="E326" s="68"/>
      <c r="F326" s="68"/>
      <c r="G326" s="67"/>
      <c r="H326" s="66"/>
      <c r="I326" s="64"/>
      <c r="J326" s="64"/>
      <c r="K326" s="65"/>
      <c r="L326" s="64"/>
      <c r="M326" s="62"/>
      <c r="N326" s="64"/>
      <c r="O326" s="62"/>
      <c r="P326" s="64"/>
      <c r="Q326" s="62"/>
      <c r="R326" s="64"/>
      <c r="S326" s="62"/>
      <c r="T326" s="64"/>
      <c r="U326" s="62"/>
      <c r="V326" s="64"/>
      <c r="W326" s="62"/>
      <c r="X326" s="64"/>
      <c r="Y326" s="62"/>
      <c r="Z326" s="64"/>
      <c r="AA326" s="62"/>
      <c r="AB326" s="63"/>
      <c r="AC326" s="62"/>
      <c r="AD326" s="62"/>
      <c r="AE326" s="62"/>
      <c r="AF326" s="61"/>
      <c r="AG326" s="61"/>
      <c r="AH326" s="60"/>
      <c r="AI326" s="59" t="s">
        <v>136</v>
      </c>
      <c r="AJ326" s="58">
        <f t="shared" ref="AJ326:BB326" si="43">AJ325/3</f>
        <v>6</v>
      </c>
      <c r="AK326" s="57">
        <f t="shared" si="43"/>
        <v>0.33333333333333331</v>
      </c>
      <c r="AL326" s="56">
        <f t="shared" si="43"/>
        <v>0</v>
      </c>
      <c r="AM326" s="58">
        <f t="shared" si="43"/>
        <v>4.666666666666667</v>
      </c>
      <c r="AN326" s="57">
        <f t="shared" si="43"/>
        <v>0</v>
      </c>
      <c r="AO326" s="56">
        <f t="shared" si="43"/>
        <v>0</v>
      </c>
      <c r="AP326" s="58">
        <f t="shared" si="43"/>
        <v>0</v>
      </c>
      <c r="AQ326" s="57">
        <f t="shared" si="43"/>
        <v>0</v>
      </c>
      <c r="AR326" s="56">
        <f t="shared" si="43"/>
        <v>0</v>
      </c>
      <c r="AS326" s="58">
        <f t="shared" si="43"/>
        <v>0</v>
      </c>
      <c r="AT326" s="57">
        <f t="shared" si="43"/>
        <v>0</v>
      </c>
      <c r="AU326" s="56">
        <f t="shared" si="43"/>
        <v>0</v>
      </c>
      <c r="AV326" s="58">
        <f t="shared" si="43"/>
        <v>0</v>
      </c>
      <c r="AW326" s="57">
        <f t="shared" si="43"/>
        <v>0</v>
      </c>
      <c r="AX326" s="56">
        <f t="shared" si="43"/>
        <v>0</v>
      </c>
      <c r="AY326" s="55">
        <f t="shared" si="43"/>
        <v>0</v>
      </c>
      <c r="AZ326" s="54">
        <f t="shared" si="43"/>
        <v>0</v>
      </c>
      <c r="BA326" s="54">
        <f t="shared" si="43"/>
        <v>0</v>
      </c>
      <c r="BB326" s="53">
        <f t="shared" si="43"/>
        <v>0</v>
      </c>
      <c r="BC326" s="52" t="s">
        <v>135</v>
      </c>
    </row>
    <row r="327" spans="2:62" ht="28.15" customHeight="1" x14ac:dyDescent="0.2">
      <c r="B327" s="30"/>
      <c r="C327" s="242">
        <v>1</v>
      </c>
      <c r="D327" s="44"/>
      <c r="E327" s="43"/>
      <c r="F327" s="43"/>
      <c r="G327" s="42"/>
      <c r="H327" s="223" t="s">
        <v>183</v>
      </c>
      <c r="I327" s="246">
        <v>32</v>
      </c>
      <c r="J327" s="246">
        <v>14</v>
      </c>
      <c r="K327" s="246">
        <v>6</v>
      </c>
      <c r="L327" s="41" t="s">
        <v>133</v>
      </c>
      <c r="M327" s="40" t="s">
        <v>104</v>
      </c>
      <c r="N327" s="41" t="s">
        <v>131</v>
      </c>
      <c r="O327" s="40" t="s">
        <v>175</v>
      </c>
      <c r="P327" s="41" t="s">
        <v>130</v>
      </c>
      <c r="Q327" s="40"/>
      <c r="R327" s="41" t="s">
        <v>129</v>
      </c>
      <c r="S327" s="40"/>
      <c r="T327" s="41" t="s">
        <v>128</v>
      </c>
      <c r="U327" s="40"/>
      <c r="V327" s="41" t="s">
        <v>127</v>
      </c>
      <c r="W327" s="40"/>
      <c r="X327" s="41" t="s">
        <v>126</v>
      </c>
      <c r="Y327" s="40"/>
      <c r="Z327" s="41" t="s">
        <v>125</v>
      </c>
      <c r="AA327" s="40"/>
      <c r="AB327" s="39"/>
      <c r="AC327" s="40"/>
      <c r="AD327" s="39"/>
      <c r="AE327" s="38"/>
      <c r="AF327" s="250"/>
      <c r="AG327" s="250"/>
      <c r="AH327" s="37"/>
      <c r="AI327" s="11"/>
      <c r="AJ327" s="233">
        <f>SUMPRODUCT(LEN($M327:$S330)-LEN(SUBSTITUTE($M327:$S330,"A", "")))</f>
        <v>4</v>
      </c>
      <c r="AK327" s="239">
        <f>SUMPRODUCT(LEN($AD327:$AD330)-LEN(SUBSTITUTE($AD327:$AD330,"A", "")))</f>
        <v>0</v>
      </c>
      <c r="AL327" s="230">
        <f>SUMPRODUCT(LEN($AC327:$AC330)-LEN(SUBSTITUTE($AC327:$AC330,"A", "")))</f>
        <v>0</v>
      </c>
      <c r="AM327" s="233">
        <f>SUMPRODUCT(LEN($M327:$S330)-LEN(SUBSTITUTE($M327:$S330,"S", "")))</f>
        <v>5</v>
      </c>
      <c r="AN327" s="239">
        <f>SUMPRODUCT(LEN($AD327:$AD330)-LEN(SUBSTITUTE($AD327:$AD330,"S", "")))</f>
        <v>0</v>
      </c>
      <c r="AO327" s="230">
        <f>SUMPRODUCT(LEN($AC327:$AC330)-LEN(SUBSTITUTE($AC327:$AC330,"S", "")))</f>
        <v>0</v>
      </c>
      <c r="AP327" s="233">
        <f>SUMPRODUCT(LEN($M327:$S330)-LEN(SUBSTITUTE($M327:$S330,"F", "")))</f>
        <v>0</v>
      </c>
      <c r="AQ327" s="239">
        <f>SUMPRODUCT(LEN($AD327:$AD330)-LEN(SUBSTITUTE($AD327:$AD330,"F", "")))</f>
        <v>0</v>
      </c>
      <c r="AR327" s="230">
        <f>SUMPRODUCT(LEN($AC327:$AC330)-LEN(SUBSTITUTE($AC327:$AC330,"F", "")))</f>
        <v>0</v>
      </c>
      <c r="AS327" s="233">
        <f>SUMPRODUCT(LEN($M327:$S330)-LEN(SUBSTITUTE($M327:$S330,"G", "")))</f>
        <v>0</v>
      </c>
      <c r="AT327" s="239">
        <f>SUMPRODUCT(LEN($AD327:$AD330)-LEN(SUBSTITUTE($AD327:$AD330,"G", "")))</f>
        <v>0</v>
      </c>
      <c r="AU327" s="230">
        <f>SUMPRODUCT(LEN($AC327:$AC330)-LEN(SUBSTITUTE($AC327:$AC330,"G", "")))</f>
        <v>0</v>
      </c>
      <c r="AV327" s="233">
        <f>SUMPRODUCT(LEN($L327:$S330)-LEN(SUBSTITUTE($L327:$S330,"M", "")))</f>
        <v>0</v>
      </c>
      <c r="AW327" s="236">
        <f>SUMPRODUCT(LEN($AD327:$AD330)-LEN(SUBSTITUTE($AD327:$AD330,"M", "")))</f>
        <v>0</v>
      </c>
      <c r="AX327" s="230">
        <f>SUMPRODUCT(LEN($AC327:$AC330)-LEN(SUBSTITUTE($AC327:$AC330,"M", "")))</f>
        <v>0</v>
      </c>
      <c r="AY327" s="291">
        <f>SUMPRODUCT(LEN($AE327:$AE330)-LEN(SUBSTITUTE($AE327:$AE330,"S", "")))</f>
        <v>0</v>
      </c>
      <c r="AZ327" s="227">
        <f>SUMPRODUCT(LEN($AE327:$AE330)-LEN(SUBSTITUTE($AE327:$AE330,"F", "")))</f>
        <v>0</v>
      </c>
      <c r="BA327" s="227">
        <f>SUMPRODUCT(LEN($AE327:$AE330)-LEN(SUBSTITUTE($AE327:$AE330,"G", "")))</f>
        <v>0</v>
      </c>
      <c r="BB327" s="294">
        <f>SUMPRODUCT(LEN($AE327:$AE330)-LEN(SUBSTITUTE($AE327:$AE330,"M", "")))</f>
        <v>0</v>
      </c>
    </row>
    <row r="328" spans="2:62" ht="28.15" customHeight="1" thickBot="1" x14ac:dyDescent="0.25">
      <c r="B328" s="30"/>
      <c r="C328" s="243"/>
      <c r="D328" s="36"/>
      <c r="E328" s="35"/>
      <c r="F328" s="35"/>
      <c r="G328" s="34"/>
      <c r="H328" s="224"/>
      <c r="I328" s="247"/>
      <c r="J328" s="247"/>
      <c r="K328" s="247"/>
      <c r="L328" s="33" t="s">
        <v>123</v>
      </c>
      <c r="M328" s="32" t="s">
        <v>180</v>
      </c>
      <c r="N328" s="33" t="s">
        <v>122</v>
      </c>
      <c r="O328" s="32" t="s">
        <v>121</v>
      </c>
      <c r="P328" s="33" t="s">
        <v>120</v>
      </c>
      <c r="Q328" s="32"/>
      <c r="R328" s="33" t="s">
        <v>119</v>
      </c>
      <c r="S328" s="32"/>
      <c r="T328" s="33" t="s">
        <v>118</v>
      </c>
      <c r="U328" s="32"/>
      <c r="V328" s="33" t="s">
        <v>117</v>
      </c>
      <c r="W328" s="32"/>
      <c r="X328" s="33" t="s">
        <v>116</v>
      </c>
      <c r="Y328" s="32"/>
      <c r="Z328" s="33" t="s">
        <v>115</v>
      </c>
      <c r="AA328" s="32"/>
      <c r="AB328" s="31"/>
      <c r="AC328" s="32"/>
      <c r="AD328" s="31"/>
      <c r="AE328" s="23"/>
      <c r="AF328" s="251"/>
      <c r="AG328" s="251"/>
      <c r="AH328" s="22"/>
      <c r="AI328" s="11"/>
      <c r="AJ328" s="234"/>
      <c r="AK328" s="240"/>
      <c r="AL328" s="231"/>
      <c r="AM328" s="234"/>
      <c r="AN328" s="240"/>
      <c r="AO328" s="231"/>
      <c r="AP328" s="234"/>
      <c r="AQ328" s="240"/>
      <c r="AR328" s="231"/>
      <c r="AS328" s="234"/>
      <c r="AT328" s="240"/>
      <c r="AU328" s="231"/>
      <c r="AV328" s="234"/>
      <c r="AW328" s="237"/>
      <c r="AX328" s="231"/>
      <c r="AY328" s="292"/>
      <c r="AZ328" s="228"/>
      <c r="BA328" s="228"/>
      <c r="BB328" s="295"/>
    </row>
    <row r="329" spans="2:62" ht="28.15" customHeight="1" x14ac:dyDescent="0.2">
      <c r="B329" s="30"/>
      <c r="C329" s="244"/>
      <c r="D329" s="29"/>
      <c r="E329" s="28"/>
      <c r="F329" s="28"/>
      <c r="G329" s="27"/>
      <c r="H329" s="225">
        <v>166</v>
      </c>
      <c r="I329" s="248"/>
      <c r="J329" s="248"/>
      <c r="K329" s="248"/>
      <c r="L329" s="26" t="s">
        <v>114</v>
      </c>
      <c r="M329" s="25" t="s">
        <v>175</v>
      </c>
      <c r="N329" s="26" t="s">
        <v>112</v>
      </c>
      <c r="O329" s="25" t="s">
        <v>121</v>
      </c>
      <c r="P329" s="26" t="s">
        <v>111</v>
      </c>
      <c r="Q329" s="25"/>
      <c r="R329" s="26" t="s">
        <v>110</v>
      </c>
      <c r="S329" s="25"/>
      <c r="T329" s="26" t="s">
        <v>109</v>
      </c>
      <c r="U329" s="25"/>
      <c r="V329" s="26" t="s">
        <v>108</v>
      </c>
      <c r="W329" s="25"/>
      <c r="X329" s="26" t="s">
        <v>107</v>
      </c>
      <c r="Y329" s="25"/>
      <c r="Z329" s="26" t="s">
        <v>106</v>
      </c>
      <c r="AA329" s="25"/>
      <c r="AB329" s="24"/>
      <c r="AC329" s="25"/>
      <c r="AD329" s="24"/>
      <c r="AE329" s="23"/>
      <c r="AF329" s="251"/>
      <c r="AG329" s="251"/>
      <c r="AH329" s="22"/>
      <c r="AI329" s="11"/>
      <c r="AJ329" s="234"/>
      <c r="AK329" s="240"/>
      <c r="AL329" s="231"/>
      <c r="AM329" s="234"/>
      <c r="AN329" s="240"/>
      <c r="AO329" s="231"/>
      <c r="AP329" s="234"/>
      <c r="AQ329" s="240"/>
      <c r="AR329" s="231"/>
      <c r="AS329" s="234"/>
      <c r="AT329" s="240"/>
      <c r="AU329" s="231"/>
      <c r="AV329" s="234"/>
      <c r="AW329" s="237"/>
      <c r="AX329" s="231"/>
      <c r="AY329" s="292"/>
      <c r="AZ329" s="228"/>
      <c r="BA329" s="228"/>
      <c r="BB329" s="295"/>
    </row>
    <row r="330" spans="2:62" ht="28.15" customHeight="1" thickBot="1" x14ac:dyDescent="0.25">
      <c r="B330" s="30"/>
      <c r="C330" s="253"/>
      <c r="D330" s="51"/>
      <c r="E330" s="50"/>
      <c r="F330" s="50"/>
      <c r="G330" s="49"/>
      <c r="H330" s="226"/>
      <c r="I330" s="254"/>
      <c r="J330" s="254"/>
      <c r="K330" s="254"/>
      <c r="L330" s="48" t="s">
        <v>105</v>
      </c>
      <c r="M330" s="47" t="s">
        <v>104</v>
      </c>
      <c r="N330" s="48" t="s">
        <v>103</v>
      </c>
      <c r="O330" s="47" t="s">
        <v>121</v>
      </c>
      <c r="P330" s="48" t="s">
        <v>102</v>
      </c>
      <c r="Q330" s="47"/>
      <c r="R330" s="48" t="s">
        <v>101</v>
      </c>
      <c r="S330" s="47"/>
      <c r="T330" s="48">
        <v>20</v>
      </c>
      <c r="U330" s="47"/>
      <c r="V330" s="48" t="s">
        <v>100</v>
      </c>
      <c r="W330" s="47"/>
      <c r="X330" s="48" t="s">
        <v>99</v>
      </c>
      <c r="Y330" s="47"/>
      <c r="Z330" s="48" t="s">
        <v>98</v>
      </c>
      <c r="AA330" s="47"/>
      <c r="AB330" s="16"/>
      <c r="AC330" s="47"/>
      <c r="AD330" s="16"/>
      <c r="AE330" s="46"/>
      <c r="AF330" s="255"/>
      <c r="AG330" s="255"/>
      <c r="AH330" s="45"/>
      <c r="AI330" s="11"/>
      <c r="AJ330" s="235"/>
      <c r="AK330" s="241"/>
      <c r="AL330" s="232"/>
      <c r="AM330" s="235"/>
      <c r="AN330" s="241"/>
      <c r="AO330" s="232"/>
      <c r="AP330" s="235"/>
      <c r="AQ330" s="241"/>
      <c r="AR330" s="232"/>
      <c r="AS330" s="235"/>
      <c r="AT330" s="241"/>
      <c r="AU330" s="232"/>
      <c r="AV330" s="235"/>
      <c r="AW330" s="238"/>
      <c r="AX330" s="232"/>
      <c r="AY330" s="293"/>
      <c r="AZ330" s="229"/>
      <c r="BA330" s="229"/>
      <c r="BB330" s="296"/>
    </row>
    <row r="331" spans="2:62" ht="28.15" customHeight="1" x14ac:dyDescent="0.2">
      <c r="B331" s="30"/>
      <c r="C331" s="242">
        <v>2</v>
      </c>
      <c r="D331" s="44"/>
      <c r="E331" s="43"/>
      <c r="F331" s="43"/>
      <c r="G331" s="42"/>
      <c r="H331" s="223"/>
      <c r="I331" s="246">
        <v>30</v>
      </c>
      <c r="J331" s="246">
        <v>14</v>
      </c>
      <c r="K331" s="246">
        <v>6</v>
      </c>
      <c r="L331" s="41" t="s">
        <v>133</v>
      </c>
      <c r="M331" s="40" t="s">
        <v>124</v>
      </c>
      <c r="N331" s="41" t="s">
        <v>131</v>
      </c>
      <c r="O331" s="40" t="s">
        <v>104</v>
      </c>
      <c r="P331" s="41" t="s">
        <v>130</v>
      </c>
      <c r="Q331" s="40"/>
      <c r="R331" s="41" t="s">
        <v>129</v>
      </c>
      <c r="S331" s="40"/>
      <c r="T331" s="41" t="s">
        <v>128</v>
      </c>
      <c r="U331" s="40"/>
      <c r="V331" s="41" t="s">
        <v>127</v>
      </c>
      <c r="W331" s="40"/>
      <c r="X331" s="41" t="s">
        <v>126</v>
      </c>
      <c r="Y331" s="40"/>
      <c r="Z331" s="41" t="s">
        <v>125</v>
      </c>
      <c r="AA331" s="40"/>
      <c r="AB331" s="39"/>
      <c r="AC331" s="40"/>
      <c r="AD331" s="39"/>
      <c r="AE331" s="38"/>
      <c r="AF331" s="250"/>
      <c r="AG331" s="250"/>
      <c r="AH331" s="37"/>
      <c r="AI331" s="11"/>
      <c r="AJ331" s="233">
        <f>SUMPRODUCT(LEN($M331:$S334)-LEN(SUBSTITUTE($M331:$S334,"A", "")))</f>
        <v>7</v>
      </c>
      <c r="AK331" s="239">
        <f>SUMPRODUCT(LEN($AD331:$AD334)-LEN(SUBSTITUTE($AD331:$AD334,"A", "")))</f>
        <v>0</v>
      </c>
      <c r="AL331" s="230">
        <f>SUMPRODUCT(LEN($AC331:$AC334)-LEN(SUBSTITUTE($AC331:$AC334,"A", "")))</f>
        <v>0</v>
      </c>
      <c r="AM331" s="233">
        <f>SUMPRODUCT(LEN($M331:$S334)-LEN(SUBSTITUTE($M331:$S334,"S", "")))</f>
        <v>5</v>
      </c>
      <c r="AN331" s="239">
        <f>SUMPRODUCT(LEN($AD331:$AD334)-LEN(SUBSTITUTE($AD331:$AD334,"S", "")))</f>
        <v>0</v>
      </c>
      <c r="AO331" s="230">
        <f>SUMPRODUCT(LEN($AC331:$AC334)-LEN(SUBSTITUTE($AC331:$AC334,"S", "")))</f>
        <v>0</v>
      </c>
      <c r="AP331" s="233">
        <f>SUMPRODUCT(LEN($M331:$S334)-LEN(SUBSTITUTE($M331:$S334,"F", "")))</f>
        <v>0</v>
      </c>
      <c r="AQ331" s="239">
        <f>SUMPRODUCT(LEN($AD331:$AD334)-LEN(SUBSTITUTE($AD331:$AD334,"F", "")))</f>
        <v>0</v>
      </c>
      <c r="AR331" s="230">
        <f>SUMPRODUCT(LEN($AC331:$AC334)-LEN(SUBSTITUTE($AC331:$AC334,"F", "")))</f>
        <v>0</v>
      </c>
      <c r="AS331" s="233">
        <f>SUMPRODUCT(LEN($M331:$S334)-LEN(SUBSTITUTE($M331:$S334,"G", "")))</f>
        <v>0</v>
      </c>
      <c r="AT331" s="239">
        <f>SUMPRODUCT(LEN($AD331:$AD334)-LEN(SUBSTITUTE($AD331:$AD334,"G", "")))</f>
        <v>0</v>
      </c>
      <c r="AU331" s="230">
        <f>SUMPRODUCT(LEN($AC331:$AC334)-LEN(SUBSTITUTE($AC331:$AC334,"G", "")))</f>
        <v>0</v>
      </c>
      <c r="AV331" s="233">
        <f>SUMPRODUCT(LEN($L331:$S334)-LEN(SUBSTITUTE($L331:$S334,"M", "")))</f>
        <v>0</v>
      </c>
      <c r="AW331" s="236">
        <f>SUMPRODUCT(LEN($AD331:$AD334)-LEN(SUBSTITUTE($AD331:$AD334,"M", "")))</f>
        <v>0</v>
      </c>
      <c r="AX331" s="230">
        <f>SUMPRODUCT(LEN($AC331:$AC334)-LEN(SUBSTITUTE($AC331:$AC334,"M", "")))</f>
        <v>0</v>
      </c>
      <c r="AY331" s="291">
        <f>SUMPRODUCT(LEN($AE331:$AE334)-LEN(SUBSTITUTE($AE331:$AE334,"S", "")))</f>
        <v>0</v>
      </c>
      <c r="AZ331" s="227">
        <f>SUMPRODUCT(LEN($AE331:$AE334)-LEN(SUBSTITUTE($AE331:$AE334,"F", "")))</f>
        <v>0</v>
      </c>
      <c r="BA331" s="227">
        <f>SUMPRODUCT(LEN($AE331:$AE334)-LEN(SUBSTITUTE($AE331:$AE334,"G", "")))</f>
        <v>0</v>
      </c>
      <c r="BB331" s="294">
        <f>SUMPRODUCT(LEN($AE331:$AE334)-LEN(SUBSTITUTE($AE331:$AE334,"M", "")))</f>
        <v>0</v>
      </c>
    </row>
    <row r="332" spans="2:62" ht="28.15" customHeight="1" thickBot="1" x14ac:dyDescent="0.25">
      <c r="B332" s="30"/>
      <c r="C332" s="243"/>
      <c r="D332" s="36"/>
      <c r="E332" s="35"/>
      <c r="F332" s="35"/>
      <c r="G332" s="34"/>
      <c r="H332" s="224"/>
      <c r="I332" s="247"/>
      <c r="J332" s="247"/>
      <c r="K332" s="247"/>
      <c r="L332" s="33" t="s">
        <v>123</v>
      </c>
      <c r="M332" s="32" t="s">
        <v>175</v>
      </c>
      <c r="N332" s="33" t="s">
        <v>122</v>
      </c>
      <c r="O332" s="32" t="s">
        <v>104</v>
      </c>
      <c r="P332" s="33" t="s">
        <v>120</v>
      </c>
      <c r="Q332" s="32"/>
      <c r="R332" s="33" t="s">
        <v>119</v>
      </c>
      <c r="S332" s="32"/>
      <c r="T332" s="33" t="s">
        <v>118</v>
      </c>
      <c r="U332" s="32"/>
      <c r="V332" s="33" t="s">
        <v>117</v>
      </c>
      <c r="W332" s="32"/>
      <c r="X332" s="33" t="s">
        <v>116</v>
      </c>
      <c r="Y332" s="32"/>
      <c r="Z332" s="33" t="s">
        <v>115</v>
      </c>
      <c r="AA332" s="32"/>
      <c r="AB332" s="31"/>
      <c r="AC332" s="32"/>
      <c r="AD332" s="31"/>
      <c r="AE332" s="23"/>
      <c r="AF332" s="251"/>
      <c r="AG332" s="251"/>
      <c r="AH332" s="22"/>
      <c r="AI332" s="11"/>
      <c r="AJ332" s="234"/>
      <c r="AK332" s="240"/>
      <c r="AL332" s="231"/>
      <c r="AM332" s="234"/>
      <c r="AN332" s="240"/>
      <c r="AO332" s="231"/>
      <c r="AP332" s="234"/>
      <c r="AQ332" s="240"/>
      <c r="AR332" s="231"/>
      <c r="AS332" s="234"/>
      <c r="AT332" s="240"/>
      <c r="AU332" s="231"/>
      <c r="AV332" s="234"/>
      <c r="AW332" s="237"/>
      <c r="AX332" s="231"/>
      <c r="AY332" s="292"/>
      <c r="AZ332" s="228"/>
      <c r="BA332" s="228"/>
      <c r="BB332" s="295"/>
    </row>
    <row r="333" spans="2:62" ht="28.15" customHeight="1" x14ac:dyDescent="0.2">
      <c r="B333" s="30"/>
      <c r="C333" s="244"/>
      <c r="D333" s="29"/>
      <c r="E333" s="28"/>
      <c r="F333" s="28"/>
      <c r="G333" s="27"/>
      <c r="H333" s="225"/>
      <c r="I333" s="248"/>
      <c r="J333" s="248"/>
      <c r="K333" s="248"/>
      <c r="L333" s="26" t="s">
        <v>114</v>
      </c>
      <c r="M333" s="25" t="s">
        <v>175</v>
      </c>
      <c r="N333" s="26" t="s">
        <v>112</v>
      </c>
      <c r="O333" s="25" t="s">
        <v>121</v>
      </c>
      <c r="P333" s="26" t="s">
        <v>111</v>
      </c>
      <c r="Q333" s="25"/>
      <c r="R333" s="26" t="s">
        <v>110</v>
      </c>
      <c r="S333" s="25"/>
      <c r="T333" s="26" t="s">
        <v>109</v>
      </c>
      <c r="U333" s="25"/>
      <c r="V333" s="26" t="s">
        <v>108</v>
      </c>
      <c r="W333" s="25"/>
      <c r="X333" s="26" t="s">
        <v>107</v>
      </c>
      <c r="Y333" s="25"/>
      <c r="Z333" s="26" t="s">
        <v>106</v>
      </c>
      <c r="AA333" s="25"/>
      <c r="AB333" s="24"/>
      <c r="AC333" s="25"/>
      <c r="AD333" s="24"/>
      <c r="AE333" s="23"/>
      <c r="AF333" s="251"/>
      <c r="AG333" s="251"/>
      <c r="AH333" s="22"/>
      <c r="AI333" s="11"/>
      <c r="AJ333" s="234"/>
      <c r="AK333" s="240"/>
      <c r="AL333" s="231"/>
      <c r="AM333" s="234"/>
      <c r="AN333" s="240"/>
      <c r="AO333" s="231"/>
      <c r="AP333" s="234"/>
      <c r="AQ333" s="240"/>
      <c r="AR333" s="231"/>
      <c r="AS333" s="234"/>
      <c r="AT333" s="240"/>
      <c r="AU333" s="231"/>
      <c r="AV333" s="234"/>
      <c r="AW333" s="237"/>
      <c r="AX333" s="231"/>
      <c r="AY333" s="292"/>
      <c r="AZ333" s="228"/>
      <c r="BA333" s="228"/>
      <c r="BB333" s="295"/>
    </row>
    <row r="334" spans="2:62" ht="28.15" customHeight="1" thickBot="1" x14ac:dyDescent="0.25">
      <c r="B334" s="30"/>
      <c r="C334" s="253"/>
      <c r="D334" s="51"/>
      <c r="E334" s="50"/>
      <c r="F334" s="50"/>
      <c r="G334" s="49"/>
      <c r="H334" s="226"/>
      <c r="I334" s="254"/>
      <c r="J334" s="254"/>
      <c r="K334" s="254"/>
      <c r="L334" s="48" t="s">
        <v>105</v>
      </c>
      <c r="M334" s="47" t="s">
        <v>132</v>
      </c>
      <c r="N334" s="48" t="s">
        <v>103</v>
      </c>
      <c r="O334" s="47" t="s">
        <v>121</v>
      </c>
      <c r="P334" s="48" t="s">
        <v>102</v>
      </c>
      <c r="Q334" s="47"/>
      <c r="R334" s="48" t="s">
        <v>101</v>
      </c>
      <c r="S334" s="47"/>
      <c r="T334" s="48">
        <v>20</v>
      </c>
      <c r="U334" s="47"/>
      <c r="V334" s="48" t="s">
        <v>100</v>
      </c>
      <c r="W334" s="47"/>
      <c r="X334" s="48" t="s">
        <v>99</v>
      </c>
      <c r="Y334" s="47"/>
      <c r="Z334" s="48" t="s">
        <v>98</v>
      </c>
      <c r="AA334" s="47"/>
      <c r="AB334" s="16"/>
      <c r="AC334" s="47"/>
      <c r="AD334" s="16"/>
      <c r="AE334" s="46"/>
      <c r="AF334" s="255"/>
      <c r="AG334" s="255"/>
      <c r="AH334" s="45"/>
      <c r="AI334" s="11"/>
      <c r="AJ334" s="235"/>
      <c r="AK334" s="241"/>
      <c r="AL334" s="232"/>
      <c r="AM334" s="235"/>
      <c r="AN334" s="241"/>
      <c r="AO334" s="232"/>
      <c r="AP334" s="235"/>
      <c r="AQ334" s="241"/>
      <c r="AR334" s="232"/>
      <c r="AS334" s="235"/>
      <c r="AT334" s="241"/>
      <c r="AU334" s="232"/>
      <c r="AV334" s="235"/>
      <c r="AW334" s="238"/>
      <c r="AX334" s="232"/>
      <c r="AY334" s="293"/>
      <c r="AZ334" s="229"/>
      <c r="BA334" s="229"/>
      <c r="BB334" s="296"/>
    </row>
    <row r="335" spans="2:62" ht="28.15" customHeight="1" x14ac:dyDescent="0.2">
      <c r="B335" s="30"/>
      <c r="C335" s="242">
        <v>3</v>
      </c>
      <c r="D335" s="44"/>
      <c r="E335" s="43"/>
      <c r="F335" s="43"/>
      <c r="G335" s="42"/>
      <c r="H335" s="223"/>
      <c r="I335" s="246">
        <v>26</v>
      </c>
      <c r="J335" s="246">
        <v>14</v>
      </c>
      <c r="K335" s="246">
        <v>7</v>
      </c>
      <c r="L335" s="41" t="s">
        <v>133</v>
      </c>
      <c r="M335" s="40" t="s">
        <v>132</v>
      </c>
      <c r="N335" s="41" t="s">
        <v>131</v>
      </c>
      <c r="O335" s="40" t="s">
        <v>121</v>
      </c>
      <c r="P335" s="41" t="s">
        <v>130</v>
      </c>
      <c r="Q335" s="40"/>
      <c r="R335" s="41" t="s">
        <v>129</v>
      </c>
      <c r="S335" s="40"/>
      <c r="T335" s="41" t="s">
        <v>128</v>
      </c>
      <c r="U335" s="40"/>
      <c r="V335" s="41" t="s">
        <v>127</v>
      </c>
      <c r="W335" s="40"/>
      <c r="X335" s="41" t="s">
        <v>126</v>
      </c>
      <c r="Y335" s="40"/>
      <c r="Z335" s="41" t="s">
        <v>125</v>
      </c>
      <c r="AA335" s="40"/>
      <c r="AB335" s="39"/>
      <c r="AC335" s="40"/>
      <c r="AD335" s="39" t="s">
        <v>104</v>
      </c>
      <c r="AE335" s="38"/>
      <c r="AF335" s="250"/>
      <c r="AG335" s="250"/>
      <c r="AH335" s="37"/>
      <c r="AI335" s="11"/>
      <c r="AJ335" s="233">
        <f>SUMPRODUCT(LEN($M335:$S338)-LEN(SUBSTITUTE($M335:$S338,"A", "")))</f>
        <v>7</v>
      </c>
      <c r="AK335" s="239">
        <f>SUMPRODUCT(LEN($AD335:$AD338)-LEN(SUBSTITUTE($AD335:$AD338,"A", "")))</f>
        <v>1</v>
      </c>
      <c r="AL335" s="230">
        <f>SUMPRODUCT(LEN($AC335:$AC338)-LEN(SUBSTITUTE($AC335:$AC338,"A", "")))</f>
        <v>0</v>
      </c>
      <c r="AM335" s="233">
        <f>SUMPRODUCT(LEN($M335:$S338)-LEN(SUBSTITUTE($M335:$S338,"S", "")))</f>
        <v>4</v>
      </c>
      <c r="AN335" s="239">
        <f>SUMPRODUCT(LEN($AD335:$AD338)-LEN(SUBSTITUTE($AD335:$AD338,"S", "")))</f>
        <v>0</v>
      </c>
      <c r="AO335" s="230">
        <f>SUMPRODUCT(LEN($AC335:$AC338)-LEN(SUBSTITUTE($AC335:$AC338,"S", "")))</f>
        <v>0</v>
      </c>
      <c r="AP335" s="233">
        <f>SUMPRODUCT(LEN($M335:$S338)-LEN(SUBSTITUTE($M335:$S338,"F", "")))</f>
        <v>0</v>
      </c>
      <c r="AQ335" s="239">
        <f>SUMPRODUCT(LEN($AD335:$AD338)-LEN(SUBSTITUTE($AD335:$AD338,"F", "")))</f>
        <v>0</v>
      </c>
      <c r="AR335" s="230">
        <f>SUMPRODUCT(LEN($AC335:$AC338)-LEN(SUBSTITUTE($AC335:$AC338,"F", "")))</f>
        <v>0</v>
      </c>
      <c r="AS335" s="233">
        <f>SUMPRODUCT(LEN($M335:$S338)-LEN(SUBSTITUTE($M335:$S338,"G", "")))</f>
        <v>0</v>
      </c>
      <c r="AT335" s="239">
        <f>SUMPRODUCT(LEN($AD335:$AD338)-LEN(SUBSTITUTE($AD335:$AD338,"G", "")))</f>
        <v>0</v>
      </c>
      <c r="AU335" s="230">
        <f>SUMPRODUCT(LEN($AC335:$AC338)-LEN(SUBSTITUTE($AC335:$AC338,"G", "")))</f>
        <v>0</v>
      </c>
      <c r="AV335" s="233">
        <f>SUMPRODUCT(LEN($L335:$S338)-LEN(SUBSTITUTE($L335:$S338,"M", "")))</f>
        <v>0</v>
      </c>
      <c r="AW335" s="236">
        <f>SUMPRODUCT(LEN($AD335:$AD338)-LEN(SUBSTITUTE($AD335:$AD338,"M", "")))</f>
        <v>0</v>
      </c>
      <c r="AX335" s="230">
        <f>SUMPRODUCT(LEN($AC335:$AC338)-LEN(SUBSTITUTE($AC335:$AC338,"M", "")))</f>
        <v>0</v>
      </c>
      <c r="AY335" s="291">
        <f>SUMPRODUCT(LEN($AE335:$AE338)-LEN(SUBSTITUTE($AE335:$AE338,"S", "")))</f>
        <v>0</v>
      </c>
      <c r="AZ335" s="227">
        <f>SUMPRODUCT(LEN($AE335:$AE338)-LEN(SUBSTITUTE($AE335:$AE338,"F", "")))</f>
        <v>0</v>
      </c>
      <c r="BA335" s="227">
        <f>SUMPRODUCT(LEN($AE335:$AE338)-LEN(SUBSTITUTE($AE335:$AE338,"G", "")))</f>
        <v>0</v>
      </c>
      <c r="BB335" s="294">
        <f>SUMPRODUCT(LEN($AE335:$AE338)-LEN(SUBSTITUTE($AE335:$AE338,"M", "")))</f>
        <v>0</v>
      </c>
    </row>
    <row r="336" spans="2:62" ht="28.15" customHeight="1" thickBot="1" x14ac:dyDescent="0.25">
      <c r="B336" s="30"/>
      <c r="C336" s="243"/>
      <c r="D336" s="36"/>
      <c r="E336" s="35"/>
      <c r="F336" s="35"/>
      <c r="G336" s="34"/>
      <c r="H336" s="224"/>
      <c r="I336" s="247"/>
      <c r="J336" s="247"/>
      <c r="K336" s="247"/>
      <c r="L336" s="33" t="s">
        <v>123</v>
      </c>
      <c r="M336" s="32" t="s">
        <v>132</v>
      </c>
      <c r="N336" s="33" t="s">
        <v>122</v>
      </c>
      <c r="O336" s="32" t="s">
        <v>121</v>
      </c>
      <c r="P336" s="33" t="s">
        <v>120</v>
      </c>
      <c r="Q336" s="32"/>
      <c r="R336" s="33" t="s">
        <v>119</v>
      </c>
      <c r="S336" s="32"/>
      <c r="T336" s="33" t="s">
        <v>118</v>
      </c>
      <c r="U336" s="32"/>
      <c r="V336" s="33" t="s">
        <v>117</v>
      </c>
      <c r="W336" s="32"/>
      <c r="X336" s="33" t="s">
        <v>116</v>
      </c>
      <c r="Y336" s="32"/>
      <c r="Z336" s="33" t="s">
        <v>115</v>
      </c>
      <c r="AA336" s="32"/>
      <c r="AB336" s="31"/>
      <c r="AC336" s="32"/>
      <c r="AD336" s="31"/>
      <c r="AE336" s="23"/>
      <c r="AF336" s="251"/>
      <c r="AG336" s="251"/>
      <c r="AH336" s="22"/>
      <c r="AI336" s="11"/>
      <c r="AJ336" s="234"/>
      <c r="AK336" s="240"/>
      <c r="AL336" s="231"/>
      <c r="AM336" s="234"/>
      <c r="AN336" s="240"/>
      <c r="AO336" s="231"/>
      <c r="AP336" s="234"/>
      <c r="AQ336" s="240"/>
      <c r="AR336" s="231"/>
      <c r="AS336" s="234"/>
      <c r="AT336" s="240"/>
      <c r="AU336" s="231"/>
      <c r="AV336" s="234"/>
      <c r="AW336" s="237"/>
      <c r="AX336" s="231"/>
      <c r="AY336" s="292"/>
      <c r="AZ336" s="228"/>
      <c r="BA336" s="228"/>
      <c r="BB336" s="295"/>
    </row>
    <row r="337" spans="2:62" ht="28.15" customHeight="1" x14ac:dyDescent="0.2">
      <c r="B337" s="30"/>
      <c r="C337" s="244"/>
      <c r="D337" s="29"/>
      <c r="E337" s="28"/>
      <c r="F337" s="28"/>
      <c r="G337" s="27"/>
      <c r="H337" s="225"/>
      <c r="I337" s="248"/>
      <c r="J337" s="248"/>
      <c r="K337" s="248"/>
      <c r="L337" s="26" t="s">
        <v>114</v>
      </c>
      <c r="M337" s="25" t="s">
        <v>132</v>
      </c>
      <c r="N337" s="26" t="s">
        <v>112</v>
      </c>
      <c r="O337" s="25" t="s">
        <v>121</v>
      </c>
      <c r="P337" s="26" t="s">
        <v>111</v>
      </c>
      <c r="Q337" s="25"/>
      <c r="R337" s="26" t="s">
        <v>110</v>
      </c>
      <c r="S337" s="25"/>
      <c r="T337" s="26" t="s">
        <v>109</v>
      </c>
      <c r="U337" s="25"/>
      <c r="V337" s="26" t="s">
        <v>108</v>
      </c>
      <c r="W337" s="25"/>
      <c r="X337" s="26" t="s">
        <v>107</v>
      </c>
      <c r="Y337" s="25"/>
      <c r="Z337" s="26" t="s">
        <v>106</v>
      </c>
      <c r="AA337" s="25"/>
      <c r="AB337" s="24"/>
      <c r="AC337" s="25"/>
      <c r="AD337" s="24"/>
      <c r="AE337" s="23"/>
      <c r="AF337" s="251"/>
      <c r="AG337" s="251"/>
      <c r="AH337" s="22"/>
      <c r="AI337" s="11"/>
      <c r="AJ337" s="234"/>
      <c r="AK337" s="240"/>
      <c r="AL337" s="231"/>
      <c r="AM337" s="234"/>
      <c r="AN337" s="240"/>
      <c r="AO337" s="231"/>
      <c r="AP337" s="234"/>
      <c r="AQ337" s="240"/>
      <c r="AR337" s="231"/>
      <c r="AS337" s="234"/>
      <c r="AT337" s="240"/>
      <c r="AU337" s="231"/>
      <c r="AV337" s="234"/>
      <c r="AW337" s="237"/>
      <c r="AX337" s="231"/>
      <c r="AY337" s="292"/>
      <c r="AZ337" s="228"/>
      <c r="BA337" s="228"/>
      <c r="BB337" s="295"/>
    </row>
    <row r="338" spans="2:62" ht="28.15" customHeight="1" thickBot="1" x14ac:dyDescent="0.25">
      <c r="B338" s="21"/>
      <c r="C338" s="245"/>
      <c r="D338" s="20"/>
      <c r="E338" s="19"/>
      <c r="F338" s="19"/>
      <c r="G338" s="18"/>
      <c r="H338" s="226"/>
      <c r="I338" s="249"/>
      <c r="J338" s="249"/>
      <c r="K338" s="249"/>
      <c r="L338" s="17" t="s">
        <v>105</v>
      </c>
      <c r="M338" s="15" t="s">
        <v>124</v>
      </c>
      <c r="N338" s="17" t="s">
        <v>103</v>
      </c>
      <c r="O338" s="15"/>
      <c r="P338" s="17" t="s">
        <v>102</v>
      </c>
      <c r="Q338" s="15"/>
      <c r="R338" s="17" t="s">
        <v>101</v>
      </c>
      <c r="S338" s="15"/>
      <c r="T338" s="17">
        <v>20</v>
      </c>
      <c r="U338" s="15"/>
      <c r="V338" s="17" t="s">
        <v>100</v>
      </c>
      <c r="W338" s="15"/>
      <c r="X338" s="17" t="s">
        <v>99</v>
      </c>
      <c r="Y338" s="15"/>
      <c r="Z338" s="17" t="s">
        <v>98</v>
      </c>
      <c r="AA338" s="15"/>
      <c r="AB338" s="16"/>
      <c r="AC338" s="15"/>
      <c r="AD338" s="14"/>
      <c r="AE338" s="13"/>
      <c r="AF338" s="252"/>
      <c r="AG338" s="252"/>
      <c r="AH338" s="12"/>
      <c r="AI338" s="11"/>
      <c r="AJ338" s="235"/>
      <c r="AK338" s="241"/>
      <c r="AL338" s="232"/>
      <c r="AM338" s="235"/>
      <c r="AN338" s="241"/>
      <c r="AO338" s="232"/>
      <c r="AP338" s="235"/>
      <c r="AQ338" s="241"/>
      <c r="AR338" s="232"/>
      <c r="AS338" s="235"/>
      <c r="AT338" s="241"/>
      <c r="AU338" s="232"/>
      <c r="AV338" s="235"/>
      <c r="AW338" s="238"/>
      <c r="AX338" s="232"/>
      <c r="AY338" s="293"/>
      <c r="AZ338" s="229"/>
      <c r="BA338" s="229"/>
      <c r="BB338" s="296"/>
    </row>
    <row r="339" spans="2:62" ht="85.9" customHeight="1" thickTop="1" thickBot="1" x14ac:dyDescent="0.35">
      <c r="B339" s="105" t="s">
        <v>174</v>
      </c>
      <c r="C339" s="95" t="s">
        <v>173</v>
      </c>
      <c r="D339" s="100" t="s">
        <v>172</v>
      </c>
      <c r="E339" s="104" t="s">
        <v>171</v>
      </c>
      <c r="F339" s="103"/>
      <c r="G339" s="102"/>
      <c r="H339" s="101" t="s">
        <v>170</v>
      </c>
      <c r="I339" s="100" t="s">
        <v>96</v>
      </c>
      <c r="J339" s="100" t="s">
        <v>169</v>
      </c>
      <c r="K339" s="100" t="s">
        <v>97</v>
      </c>
      <c r="L339" s="256" t="s">
        <v>168</v>
      </c>
      <c r="M339" s="262"/>
      <c r="N339" s="256" t="s">
        <v>167</v>
      </c>
      <c r="O339" s="262"/>
      <c r="P339" s="256" t="s">
        <v>167</v>
      </c>
      <c r="Q339" s="257"/>
      <c r="R339" s="256" t="s">
        <v>167</v>
      </c>
      <c r="S339" s="257"/>
      <c r="T339" s="256" t="s">
        <v>167</v>
      </c>
      <c r="U339" s="257"/>
      <c r="V339" s="256" t="s">
        <v>167</v>
      </c>
      <c r="W339" s="257"/>
      <c r="X339" s="256" t="s">
        <v>167</v>
      </c>
      <c r="Y339" s="257"/>
      <c r="Z339" s="256" t="s">
        <v>167</v>
      </c>
      <c r="AA339" s="257"/>
      <c r="AB339" s="261" t="s">
        <v>166</v>
      </c>
      <c r="AC339" s="257"/>
      <c r="AD339" s="101" t="s">
        <v>165</v>
      </c>
      <c r="AE339" s="101" t="s">
        <v>164</v>
      </c>
      <c r="AF339" s="100" t="s">
        <v>163</v>
      </c>
      <c r="AG339" s="100" t="s">
        <v>162</v>
      </c>
      <c r="AH339" s="99" t="s">
        <v>161</v>
      </c>
      <c r="AI339" s="98"/>
      <c r="AJ339" s="96" t="s">
        <v>160</v>
      </c>
      <c r="AK339" s="95" t="s">
        <v>159</v>
      </c>
      <c r="AL339" s="94" t="s">
        <v>158</v>
      </c>
      <c r="AM339" s="96" t="s">
        <v>157</v>
      </c>
      <c r="AN339" s="95" t="s">
        <v>156</v>
      </c>
      <c r="AO339" s="94" t="s">
        <v>155</v>
      </c>
      <c r="AP339" s="96" t="s">
        <v>154</v>
      </c>
      <c r="AQ339" s="95" t="s">
        <v>153</v>
      </c>
      <c r="AR339" s="97" t="s">
        <v>152</v>
      </c>
      <c r="AS339" s="96" t="s">
        <v>151</v>
      </c>
      <c r="AT339" s="95" t="s">
        <v>150</v>
      </c>
      <c r="AU339" s="94" t="s">
        <v>149</v>
      </c>
      <c r="AV339" s="96" t="s">
        <v>148</v>
      </c>
      <c r="AW339" s="95" t="s">
        <v>147</v>
      </c>
      <c r="AX339" s="94" t="s">
        <v>146</v>
      </c>
      <c r="AY339" s="93" t="s">
        <v>145</v>
      </c>
      <c r="AZ339" s="92" t="s">
        <v>144</v>
      </c>
      <c r="BA339" s="92" t="s">
        <v>143</v>
      </c>
      <c r="BB339" s="91" t="s">
        <v>142</v>
      </c>
    </row>
    <row r="340" spans="2:62" ht="48" thickBot="1" x14ac:dyDescent="0.3">
      <c r="B340" s="90" t="s">
        <v>231</v>
      </c>
      <c r="C340" s="89"/>
      <c r="D340" s="88">
        <v>166</v>
      </c>
      <c r="E340" s="258"/>
      <c r="F340" s="259"/>
      <c r="G340" s="260"/>
      <c r="H340" s="87" t="s">
        <v>140</v>
      </c>
      <c r="I340" s="86"/>
      <c r="J340" s="86"/>
      <c r="K340" s="85"/>
      <c r="L340" s="84"/>
      <c r="M340" s="81"/>
      <c r="N340" s="84"/>
      <c r="O340" s="81"/>
      <c r="P340" s="84"/>
      <c r="Q340" s="81"/>
      <c r="R340" s="84"/>
      <c r="S340" s="81"/>
      <c r="T340" s="84"/>
      <c r="U340" s="81"/>
      <c r="V340" s="84"/>
      <c r="W340" s="81"/>
      <c r="X340" s="84"/>
      <c r="Y340" s="81"/>
      <c r="Z340" s="84"/>
      <c r="AA340" s="83"/>
      <c r="AB340" s="82" t="s">
        <v>139</v>
      </c>
      <c r="AC340" s="81"/>
      <c r="AD340" s="81"/>
      <c r="AE340" s="81"/>
      <c r="AF340" s="80"/>
      <c r="AG340" s="80"/>
      <c r="AH340" s="60"/>
      <c r="AI340" s="79" t="s">
        <v>138</v>
      </c>
      <c r="AJ340" s="78">
        <f t="shared" ref="AJ340:BB340" si="44">SUM(AJ342:AJ353)</f>
        <v>17</v>
      </c>
      <c r="AK340" s="77">
        <f t="shared" si="44"/>
        <v>0</v>
      </c>
      <c r="AL340" s="76">
        <f t="shared" si="44"/>
        <v>0</v>
      </c>
      <c r="AM340" s="78">
        <f t="shared" si="44"/>
        <v>17</v>
      </c>
      <c r="AN340" s="77">
        <f t="shared" si="44"/>
        <v>1</v>
      </c>
      <c r="AO340" s="76">
        <f t="shared" si="44"/>
        <v>0</v>
      </c>
      <c r="AP340" s="78">
        <f t="shared" si="44"/>
        <v>0</v>
      </c>
      <c r="AQ340" s="77">
        <f t="shared" si="44"/>
        <v>0</v>
      </c>
      <c r="AR340" s="76">
        <f t="shared" si="44"/>
        <v>0</v>
      </c>
      <c r="AS340" s="78">
        <f t="shared" si="44"/>
        <v>0</v>
      </c>
      <c r="AT340" s="77">
        <f t="shared" si="44"/>
        <v>0</v>
      </c>
      <c r="AU340" s="76">
        <f t="shared" si="44"/>
        <v>0</v>
      </c>
      <c r="AV340" s="78">
        <f t="shared" si="44"/>
        <v>0</v>
      </c>
      <c r="AW340" s="77">
        <f t="shared" si="44"/>
        <v>0</v>
      </c>
      <c r="AX340" s="76">
        <f t="shared" si="44"/>
        <v>0</v>
      </c>
      <c r="AY340" s="75">
        <f t="shared" si="44"/>
        <v>0</v>
      </c>
      <c r="AZ340" s="74">
        <f t="shared" si="44"/>
        <v>0</v>
      </c>
      <c r="BA340" s="74">
        <f t="shared" si="44"/>
        <v>0</v>
      </c>
      <c r="BB340" s="73">
        <f t="shared" si="44"/>
        <v>0</v>
      </c>
      <c r="BC340" s="72" t="s">
        <v>137</v>
      </c>
      <c r="BF340" s="5">
        <f>SUM(AJ340:AL340)/$BG$5</f>
        <v>5.666666666666667</v>
      </c>
      <c r="BG340" s="5">
        <f>SUM(AM340:AO340,AY340)/$BG$5</f>
        <v>6</v>
      </c>
      <c r="BH340" s="5">
        <f>SUM(AP340:AR340,AZ340)/$BG$5</f>
        <v>0</v>
      </c>
      <c r="BI340" s="5">
        <f>SUM(AS340:AU340,BA340)/$BG$5</f>
        <v>0</v>
      </c>
      <c r="BJ340" s="5">
        <f>SUM(AV340:AX340,BB340)/$BG$5</f>
        <v>0</v>
      </c>
    </row>
    <row r="341" spans="2:62" ht="37.5" thickBot="1" x14ac:dyDescent="0.3">
      <c r="B341" s="71"/>
      <c r="C341" s="70"/>
      <c r="D341" s="69"/>
      <c r="E341" s="68"/>
      <c r="F341" s="68"/>
      <c r="G341" s="67"/>
      <c r="H341" s="66"/>
      <c r="I341" s="64"/>
      <c r="J341" s="64"/>
      <c r="K341" s="65"/>
      <c r="L341" s="64"/>
      <c r="M341" s="62"/>
      <c r="N341" s="64"/>
      <c r="O341" s="62"/>
      <c r="P341" s="64"/>
      <c r="Q341" s="62"/>
      <c r="R341" s="64"/>
      <c r="S341" s="62"/>
      <c r="T341" s="64"/>
      <c r="U341" s="62"/>
      <c r="V341" s="64"/>
      <c r="W341" s="62"/>
      <c r="X341" s="64"/>
      <c r="Y341" s="62"/>
      <c r="Z341" s="64"/>
      <c r="AA341" s="62"/>
      <c r="AB341" s="63"/>
      <c r="AC341" s="62"/>
      <c r="AD341" s="62"/>
      <c r="AE341" s="62"/>
      <c r="AF341" s="61"/>
      <c r="AG341" s="61"/>
      <c r="AH341" s="60"/>
      <c r="AI341" s="59" t="s">
        <v>136</v>
      </c>
      <c r="AJ341" s="58">
        <f t="shared" ref="AJ341:BB341" si="45">AJ340/3</f>
        <v>5.666666666666667</v>
      </c>
      <c r="AK341" s="57">
        <f t="shared" si="45"/>
        <v>0</v>
      </c>
      <c r="AL341" s="56">
        <f t="shared" si="45"/>
        <v>0</v>
      </c>
      <c r="AM341" s="58">
        <f t="shared" si="45"/>
        <v>5.666666666666667</v>
      </c>
      <c r="AN341" s="57">
        <f t="shared" si="45"/>
        <v>0.33333333333333331</v>
      </c>
      <c r="AO341" s="56">
        <f t="shared" si="45"/>
        <v>0</v>
      </c>
      <c r="AP341" s="58">
        <f t="shared" si="45"/>
        <v>0</v>
      </c>
      <c r="AQ341" s="57">
        <f t="shared" si="45"/>
        <v>0</v>
      </c>
      <c r="AR341" s="56">
        <f t="shared" si="45"/>
        <v>0</v>
      </c>
      <c r="AS341" s="58">
        <f t="shared" si="45"/>
        <v>0</v>
      </c>
      <c r="AT341" s="57">
        <f t="shared" si="45"/>
        <v>0</v>
      </c>
      <c r="AU341" s="56">
        <f t="shared" si="45"/>
        <v>0</v>
      </c>
      <c r="AV341" s="58">
        <f t="shared" si="45"/>
        <v>0</v>
      </c>
      <c r="AW341" s="57">
        <f t="shared" si="45"/>
        <v>0</v>
      </c>
      <c r="AX341" s="56">
        <f t="shared" si="45"/>
        <v>0</v>
      </c>
      <c r="AY341" s="55">
        <f t="shared" si="45"/>
        <v>0</v>
      </c>
      <c r="AZ341" s="54">
        <f t="shared" si="45"/>
        <v>0</v>
      </c>
      <c r="BA341" s="54">
        <f t="shared" si="45"/>
        <v>0</v>
      </c>
      <c r="BB341" s="53">
        <f t="shared" si="45"/>
        <v>0</v>
      </c>
      <c r="BC341" s="52" t="s">
        <v>135</v>
      </c>
    </row>
    <row r="342" spans="2:62" ht="28.15" customHeight="1" x14ac:dyDescent="0.2">
      <c r="B342" s="30"/>
      <c r="C342" s="242">
        <v>1</v>
      </c>
      <c r="D342" s="44"/>
      <c r="E342" s="43"/>
      <c r="F342" s="43"/>
      <c r="G342" s="42"/>
      <c r="H342" s="223" t="s">
        <v>183</v>
      </c>
      <c r="I342" s="246">
        <v>30</v>
      </c>
      <c r="J342" s="246">
        <v>14</v>
      </c>
      <c r="K342" s="246">
        <v>6</v>
      </c>
      <c r="L342" s="41" t="s">
        <v>133</v>
      </c>
      <c r="M342" s="40" t="s">
        <v>186</v>
      </c>
      <c r="N342" s="41" t="s">
        <v>131</v>
      </c>
      <c r="O342" s="40" t="s">
        <v>175</v>
      </c>
      <c r="P342" s="41" t="s">
        <v>130</v>
      </c>
      <c r="Q342" s="40"/>
      <c r="R342" s="41" t="s">
        <v>129</v>
      </c>
      <c r="S342" s="40"/>
      <c r="T342" s="41" t="s">
        <v>128</v>
      </c>
      <c r="U342" s="40"/>
      <c r="V342" s="41" t="s">
        <v>127</v>
      </c>
      <c r="W342" s="40"/>
      <c r="X342" s="41" t="s">
        <v>126</v>
      </c>
      <c r="Y342" s="40"/>
      <c r="Z342" s="41" t="s">
        <v>125</v>
      </c>
      <c r="AA342" s="40"/>
      <c r="AB342" s="39"/>
      <c r="AC342" s="40"/>
      <c r="AD342" s="39" t="s">
        <v>121</v>
      </c>
      <c r="AE342" s="38"/>
      <c r="AF342" s="250"/>
      <c r="AG342" s="250"/>
      <c r="AH342" s="37"/>
      <c r="AI342" s="11"/>
      <c r="AJ342" s="233">
        <f>SUMPRODUCT(LEN($M342:$S345)-LEN(SUBSTITUTE($M342:$S345,"A", "")))</f>
        <v>10</v>
      </c>
      <c r="AK342" s="239">
        <f>SUMPRODUCT(LEN($AD342:$AD345)-LEN(SUBSTITUTE($AD342:$AD345,"A", "")))</f>
        <v>0</v>
      </c>
      <c r="AL342" s="230">
        <f>SUMPRODUCT(LEN($AC342:$AC345)-LEN(SUBSTITUTE($AC342:$AC345,"A", "")))</f>
        <v>0</v>
      </c>
      <c r="AM342" s="233">
        <f>SUMPRODUCT(LEN($M342:$S345)-LEN(SUBSTITUTE($M342:$S345,"S", "")))</f>
        <v>5</v>
      </c>
      <c r="AN342" s="239">
        <f>SUMPRODUCT(LEN($AD342:$AD345)-LEN(SUBSTITUTE($AD342:$AD345,"S", "")))</f>
        <v>1</v>
      </c>
      <c r="AO342" s="230">
        <f>SUMPRODUCT(LEN($AC342:$AC345)-LEN(SUBSTITUTE($AC342:$AC345,"S", "")))</f>
        <v>0</v>
      </c>
      <c r="AP342" s="233">
        <f>SUMPRODUCT(LEN($M342:$S345)-LEN(SUBSTITUTE($M342:$S345,"F", "")))</f>
        <v>0</v>
      </c>
      <c r="AQ342" s="239">
        <f>SUMPRODUCT(LEN($AD342:$AD345)-LEN(SUBSTITUTE($AD342:$AD345,"F", "")))</f>
        <v>0</v>
      </c>
      <c r="AR342" s="230">
        <f>SUMPRODUCT(LEN($AC342:$AC345)-LEN(SUBSTITUTE($AC342:$AC345,"F", "")))</f>
        <v>0</v>
      </c>
      <c r="AS342" s="233">
        <f>SUMPRODUCT(LEN($M342:$S345)-LEN(SUBSTITUTE($M342:$S345,"G", "")))</f>
        <v>0</v>
      </c>
      <c r="AT342" s="239">
        <f>SUMPRODUCT(LEN($AD342:$AD345)-LEN(SUBSTITUTE($AD342:$AD345,"G", "")))</f>
        <v>0</v>
      </c>
      <c r="AU342" s="230">
        <f>SUMPRODUCT(LEN($AC342:$AC345)-LEN(SUBSTITUTE($AC342:$AC345,"G", "")))</f>
        <v>0</v>
      </c>
      <c r="AV342" s="233">
        <f>SUMPRODUCT(LEN($L342:$S345)-LEN(SUBSTITUTE($L342:$S345,"M", "")))</f>
        <v>0</v>
      </c>
      <c r="AW342" s="236">
        <f>SUMPRODUCT(LEN($AD342:$AD345)-LEN(SUBSTITUTE($AD342:$AD345,"M", "")))</f>
        <v>0</v>
      </c>
      <c r="AX342" s="230">
        <f>SUMPRODUCT(LEN($AC342:$AC345)-LEN(SUBSTITUTE($AC342:$AC345,"M", "")))</f>
        <v>0</v>
      </c>
      <c r="AY342" s="291">
        <f>SUMPRODUCT(LEN($AE342:$AE345)-LEN(SUBSTITUTE($AE342:$AE345,"S", "")))</f>
        <v>0</v>
      </c>
      <c r="AZ342" s="227">
        <f>SUMPRODUCT(LEN($AE342:$AE345)-LEN(SUBSTITUTE($AE342:$AE345,"F", "")))</f>
        <v>0</v>
      </c>
      <c r="BA342" s="227">
        <f>SUMPRODUCT(LEN($AE342:$AE345)-LEN(SUBSTITUTE($AE342:$AE345,"G", "")))</f>
        <v>0</v>
      </c>
      <c r="BB342" s="294">
        <f>SUMPRODUCT(LEN($AE342:$AE345)-LEN(SUBSTITUTE($AE342:$AE345,"M", "")))</f>
        <v>0</v>
      </c>
    </row>
    <row r="343" spans="2:62" ht="28.15" customHeight="1" thickBot="1" x14ac:dyDescent="0.25">
      <c r="B343" s="30"/>
      <c r="C343" s="243"/>
      <c r="D343" s="36"/>
      <c r="E343" s="35"/>
      <c r="F343" s="35"/>
      <c r="G343" s="34"/>
      <c r="H343" s="224"/>
      <c r="I343" s="247"/>
      <c r="J343" s="247"/>
      <c r="K343" s="247"/>
      <c r="L343" s="33" t="s">
        <v>123</v>
      </c>
      <c r="M343" s="32" t="s">
        <v>187</v>
      </c>
      <c r="N343" s="33" t="s">
        <v>122</v>
      </c>
      <c r="O343" s="32" t="s">
        <v>121</v>
      </c>
      <c r="P343" s="33" t="s">
        <v>120</v>
      </c>
      <c r="Q343" s="32"/>
      <c r="R343" s="33" t="s">
        <v>119</v>
      </c>
      <c r="S343" s="32"/>
      <c r="T343" s="33" t="s">
        <v>118</v>
      </c>
      <c r="U343" s="32"/>
      <c r="V343" s="33" t="s">
        <v>117</v>
      </c>
      <c r="W343" s="32"/>
      <c r="X343" s="33" t="s">
        <v>116</v>
      </c>
      <c r="Y343" s="32"/>
      <c r="Z343" s="33" t="s">
        <v>115</v>
      </c>
      <c r="AA343" s="32"/>
      <c r="AB343" s="31"/>
      <c r="AC343" s="32"/>
      <c r="AD343" s="31"/>
      <c r="AE343" s="23"/>
      <c r="AF343" s="251"/>
      <c r="AG343" s="251"/>
      <c r="AH343" s="22"/>
      <c r="AI343" s="11"/>
      <c r="AJ343" s="234"/>
      <c r="AK343" s="240"/>
      <c r="AL343" s="231"/>
      <c r="AM343" s="234"/>
      <c r="AN343" s="240"/>
      <c r="AO343" s="231"/>
      <c r="AP343" s="234"/>
      <c r="AQ343" s="240"/>
      <c r="AR343" s="231"/>
      <c r="AS343" s="234"/>
      <c r="AT343" s="240"/>
      <c r="AU343" s="231"/>
      <c r="AV343" s="234"/>
      <c r="AW343" s="237"/>
      <c r="AX343" s="231"/>
      <c r="AY343" s="292"/>
      <c r="AZ343" s="228"/>
      <c r="BA343" s="228"/>
      <c r="BB343" s="295"/>
    </row>
    <row r="344" spans="2:62" ht="28.15" customHeight="1" x14ac:dyDescent="0.2">
      <c r="B344" s="30"/>
      <c r="C344" s="244"/>
      <c r="D344" s="29"/>
      <c r="E344" s="28"/>
      <c r="F344" s="28"/>
      <c r="G344" s="27"/>
      <c r="H344" s="225">
        <v>166</v>
      </c>
      <c r="I344" s="248"/>
      <c r="J344" s="248"/>
      <c r="K344" s="248"/>
      <c r="L344" s="26" t="s">
        <v>114</v>
      </c>
      <c r="M344" s="25" t="s">
        <v>132</v>
      </c>
      <c r="N344" s="26" t="s">
        <v>112</v>
      </c>
      <c r="O344" s="25" t="s">
        <v>121</v>
      </c>
      <c r="P344" s="26" t="s">
        <v>111</v>
      </c>
      <c r="Q344" s="25"/>
      <c r="R344" s="26" t="s">
        <v>110</v>
      </c>
      <c r="S344" s="25"/>
      <c r="T344" s="26" t="s">
        <v>109</v>
      </c>
      <c r="U344" s="25"/>
      <c r="V344" s="26" t="s">
        <v>108</v>
      </c>
      <c r="W344" s="25"/>
      <c r="X344" s="26" t="s">
        <v>107</v>
      </c>
      <c r="Y344" s="25"/>
      <c r="Z344" s="26" t="s">
        <v>106</v>
      </c>
      <c r="AA344" s="25"/>
      <c r="AB344" s="24"/>
      <c r="AC344" s="25"/>
      <c r="AD344" s="24"/>
      <c r="AE344" s="23"/>
      <c r="AF344" s="251"/>
      <c r="AG344" s="251"/>
      <c r="AH344" s="22"/>
      <c r="AI344" s="11"/>
      <c r="AJ344" s="234"/>
      <c r="AK344" s="240"/>
      <c r="AL344" s="231"/>
      <c r="AM344" s="234"/>
      <c r="AN344" s="240"/>
      <c r="AO344" s="231"/>
      <c r="AP344" s="234"/>
      <c r="AQ344" s="240"/>
      <c r="AR344" s="231"/>
      <c r="AS344" s="234"/>
      <c r="AT344" s="240"/>
      <c r="AU344" s="231"/>
      <c r="AV344" s="234"/>
      <c r="AW344" s="237"/>
      <c r="AX344" s="231"/>
      <c r="AY344" s="292"/>
      <c r="AZ344" s="228"/>
      <c r="BA344" s="228"/>
      <c r="BB344" s="295"/>
    </row>
    <row r="345" spans="2:62" ht="28.15" customHeight="1" thickBot="1" x14ac:dyDescent="0.25">
      <c r="B345" s="30"/>
      <c r="C345" s="253"/>
      <c r="D345" s="51"/>
      <c r="E345" s="50"/>
      <c r="F345" s="50"/>
      <c r="G345" s="49"/>
      <c r="H345" s="226"/>
      <c r="I345" s="254"/>
      <c r="J345" s="254"/>
      <c r="K345" s="254"/>
      <c r="L345" s="48" t="s">
        <v>105</v>
      </c>
      <c r="M345" s="47" t="s">
        <v>132</v>
      </c>
      <c r="N345" s="48" t="s">
        <v>103</v>
      </c>
      <c r="O345" s="47" t="s">
        <v>121</v>
      </c>
      <c r="P345" s="48" t="s">
        <v>102</v>
      </c>
      <c r="Q345" s="47"/>
      <c r="R345" s="48" t="s">
        <v>101</v>
      </c>
      <c r="S345" s="47"/>
      <c r="T345" s="48">
        <v>20</v>
      </c>
      <c r="U345" s="47"/>
      <c r="V345" s="48" t="s">
        <v>100</v>
      </c>
      <c r="W345" s="47"/>
      <c r="X345" s="48" t="s">
        <v>99</v>
      </c>
      <c r="Y345" s="47"/>
      <c r="Z345" s="48" t="s">
        <v>98</v>
      </c>
      <c r="AA345" s="47"/>
      <c r="AB345" s="16"/>
      <c r="AC345" s="47"/>
      <c r="AD345" s="16"/>
      <c r="AE345" s="46"/>
      <c r="AF345" s="255"/>
      <c r="AG345" s="255"/>
      <c r="AH345" s="45"/>
      <c r="AI345" s="11"/>
      <c r="AJ345" s="235"/>
      <c r="AK345" s="241"/>
      <c r="AL345" s="232"/>
      <c r="AM345" s="235"/>
      <c r="AN345" s="241"/>
      <c r="AO345" s="232"/>
      <c r="AP345" s="235"/>
      <c r="AQ345" s="241"/>
      <c r="AR345" s="232"/>
      <c r="AS345" s="235"/>
      <c r="AT345" s="241"/>
      <c r="AU345" s="232"/>
      <c r="AV345" s="235"/>
      <c r="AW345" s="238"/>
      <c r="AX345" s="232"/>
      <c r="AY345" s="293"/>
      <c r="AZ345" s="229"/>
      <c r="BA345" s="229"/>
      <c r="BB345" s="296"/>
    </row>
    <row r="346" spans="2:62" ht="28.15" customHeight="1" x14ac:dyDescent="0.2">
      <c r="B346" s="30"/>
      <c r="C346" s="242">
        <v>2</v>
      </c>
      <c r="D346" s="44"/>
      <c r="E346" s="43"/>
      <c r="F346" s="43"/>
      <c r="G346" s="42"/>
      <c r="H346" s="223"/>
      <c r="I346" s="246">
        <v>27</v>
      </c>
      <c r="J346" s="246">
        <v>13</v>
      </c>
      <c r="K346" s="246">
        <v>7</v>
      </c>
      <c r="L346" s="41" t="s">
        <v>133</v>
      </c>
      <c r="M346" s="40" t="s">
        <v>121</v>
      </c>
      <c r="N346" s="41" t="s">
        <v>131</v>
      </c>
      <c r="O346" s="40" t="s">
        <v>121</v>
      </c>
      <c r="P346" s="41" t="s">
        <v>130</v>
      </c>
      <c r="Q346" s="40"/>
      <c r="R346" s="41" t="s">
        <v>129</v>
      </c>
      <c r="S346" s="40"/>
      <c r="T346" s="41" t="s">
        <v>128</v>
      </c>
      <c r="U346" s="40"/>
      <c r="V346" s="41" t="s">
        <v>127</v>
      </c>
      <c r="W346" s="40"/>
      <c r="X346" s="41" t="s">
        <v>126</v>
      </c>
      <c r="Y346" s="40"/>
      <c r="Z346" s="41" t="s">
        <v>125</v>
      </c>
      <c r="AA346" s="40"/>
      <c r="AB346" s="39"/>
      <c r="AC346" s="40"/>
      <c r="AD346" s="39"/>
      <c r="AE346" s="38"/>
      <c r="AF346" s="250"/>
      <c r="AG346" s="250"/>
      <c r="AH346" s="37"/>
      <c r="AI346" s="11"/>
      <c r="AJ346" s="233">
        <f>SUMPRODUCT(LEN($M346:$S349)-LEN(SUBSTITUTE($M346:$S349,"A", "")))</f>
        <v>1</v>
      </c>
      <c r="AK346" s="239">
        <f>SUMPRODUCT(LEN($AD346:$AD349)-LEN(SUBSTITUTE($AD346:$AD349,"A", "")))</f>
        <v>0</v>
      </c>
      <c r="AL346" s="230">
        <f>SUMPRODUCT(LEN($AC346:$AC349)-LEN(SUBSTITUTE($AC346:$AC349,"A", "")))</f>
        <v>0</v>
      </c>
      <c r="AM346" s="233">
        <f>SUMPRODUCT(LEN($M346:$S349)-LEN(SUBSTITUTE($M346:$S349,"S", "")))</f>
        <v>7</v>
      </c>
      <c r="AN346" s="239">
        <f>SUMPRODUCT(LEN($AD346:$AD349)-LEN(SUBSTITUTE($AD346:$AD349,"S", "")))</f>
        <v>0</v>
      </c>
      <c r="AO346" s="230">
        <f>SUMPRODUCT(LEN($AC346:$AC349)-LEN(SUBSTITUTE($AC346:$AC349,"S", "")))</f>
        <v>0</v>
      </c>
      <c r="AP346" s="233">
        <f>SUMPRODUCT(LEN($M346:$S349)-LEN(SUBSTITUTE($M346:$S349,"F", "")))</f>
        <v>0</v>
      </c>
      <c r="AQ346" s="239">
        <f>SUMPRODUCT(LEN($AD346:$AD349)-LEN(SUBSTITUTE($AD346:$AD349,"F", "")))</f>
        <v>0</v>
      </c>
      <c r="AR346" s="230">
        <f>SUMPRODUCT(LEN($AC346:$AC349)-LEN(SUBSTITUTE($AC346:$AC349,"F", "")))</f>
        <v>0</v>
      </c>
      <c r="AS346" s="233">
        <f>SUMPRODUCT(LEN($M346:$S349)-LEN(SUBSTITUTE($M346:$S349,"G", "")))</f>
        <v>0</v>
      </c>
      <c r="AT346" s="239">
        <f>SUMPRODUCT(LEN($AD346:$AD349)-LEN(SUBSTITUTE($AD346:$AD349,"G", "")))</f>
        <v>0</v>
      </c>
      <c r="AU346" s="230">
        <f>SUMPRODUCT(LEN($AC346:$AC349)-LEN(SUBSTITUTE($AC346:$AC349,"G", "")))</f>
        <v>0</v>
      </c>
      <c r="AV346" s="233">
        <f>SUMPRODUCT(LEN($L346:$S349)-LEN(SUBSTITUTE($L346:$S349,"M", "")))</f>
        <v>0</v>
      </c>
      <c r="AW346" s="236">
        <f>SUMPRODUCT(LEN($AD346:$AD349)-LEN(SUBSTITUTE($AD346:$AD349,"M", "")))</f>
        <v>0</v>
      </c>
      <c r="AX346" s="230">
        <f>SUMPRODUCT(LEN($AC346:$AC349)-LEN(SUBSTITUTE($AC346:$AC349,"M", "")))</f>
        <v>0</v>
      </c>
      <c r="AY346" s="291">
        <f>SUMPRODUCT(LEN($AE346:$AE349)-LEN(SUBSTITUTE($AE346:$AE349,"S", "")))</f>
        <v>0</v>
      </c>
      <c r="AZ346" s="227">
        <f>SUMPRODUCT(LEN($AE346:$AE349)-LEN(SUBSTITUTE($AE346:$AE349,"F", "")))</f>
        <v>0</v>
      </c>
      <c r="BA346" s="227">
        <f>SUMPRODUCT(LEN($AE346:$AE349)-LEN(SUBSTITUTE($AE346:$AE349,"G", "")))</f>
        <v>0</v>
      </c>
      <c r="BB346" s="294">
        <f>SUMPRODUCT(LEN($AE346:$AE349)-LEN(SUBSTITUTE($AE346:$AE349,"M", "")))</f>
        <v>0</v>
      </c>
    </row>
    <row r="347" spans="2:62" ht="28.15" customHeight="1" thickBot="1" x14ac:dyDescent="0.25">
      <c r="B347" s="30"/>
      <c r="C347" s="243"/>
      <c r="D347" s="36"/>
      <c r="E347" s="35"/>
      <c r="F347" s="35"/>
      <c r="G347" s="34"/>
      <c r="H347" s="224"/>
      <c r="I347" s="247"/>
      <c r="J347" s="247"/>
      <c r="K347" s="247"/>
      <c r="L347" s="33" t="s">
        <v>123</v>
      </c>
      <c r="M347" s="32" t="s">
        <v>113</v>
      </c>
      <c r="N347" s="33" t="s">
        <v>122</v>
      </c>
      <c r="O347" s="32" t="s">
        <v>121</v>
      </c>
      <c r="P347" s="33" t="s">
        <v>120</v>
      </c>
      <c r="Q347" s="32"/>
      <c r="R347" s="33" t="s">
        <v>119</v>
      </c>
      <c r="S347" s="32"/>
      <c r="T347" s="33" t="s">
        <v>118</v>
      </c>
      <c r="U347" s="32"/>
      <c r="V347" s="33" t="s">
        <v>117</v>
      </c>
      <c r="W347" s="32"/>
      <c r="X347" s="33" t="s">
        <v>116</v>
      </c>
      <c r="Y347" s="32"/>
      <c r="Z347" s="33" t="s">
        <v>115</v>
      </c>
      <c r="AA347" s="32"/>
      <c r="AB347" s="31"/>
      <c r="AC347" s="32"/>
      <c r="AD347" s="31"/>
      <c r="AE347" s="23"/>
      <c r="AF347" s="251"/>
      <c r="AG347" s="251"/>
      <c r="AH347" s="22"/>
      <c r="AI347" s="11"/>
      <c r="AJ347" s="234"/>
      <c r="AK347" s="240"/>
      <c r="AL347" s="231"/>
      <c r="AM347" s="234"/>
      <c r="AN347" s="240"/>
      <c r="AO347" s="231"/>
      <c r="AP347" s="234"/>
      <c r="AQ347" s="240"/>
      <c r="AR347" s="231"/>
      <c r="AS347" s="234"/>
      <c r="AT347" s="240"/>
      <c r="AU347" s="231"/>
      <c r="AV347" s="234"/>
      <c r="AW347" s="237"/>
      <c r="AX347" s="231"/>
      <c r="AY347" s="292"/>
      <c r="AZ347" s="228"/>
      <c r="BA347" s="228"/>
      <c r="BB347" s="295"/>
    </row>
    <row r="348" spans="2:62" ht="28.15" customHeight="1" x14ac:dyDescent="0.2">
      <c r="B348" s="30"/>
      <c r="C348" s="244"/>
      <c r="D348" s="29"/>
      <c r="E348" s="28"/>
      <c r="F348" s="28"/>
      <c r="G348" s="27"/>
      <c r="H348" s="225"/>
      <c r="I348" s="248"/>
      <c r="J348" s="248"/>
      <c r="K348" s="248"/>
      <c r="L348" s="26" t="s">
        <v>114</v>
      </c>
      <c r="M348" s="25" t="s">
        <v>124</v>
      </c>
      <c r="N348" s="26" t="s">
        <v>112</v>
      </c>
      <c r="O348" s="25"/>
      <c r="P348" s="26" t="s">
        <v>111</v>
      </c>
      <c r="Q348" s="25"/>
      <c r="R348" s="26" t="s">
        <v>110</v>
      </c>
      <c r="S348" s="25"/>
      <c r="T348" s="26" t="s">
        <v>109</v>
      </c>
      <c r="U348" s="25"/>
      <c r="V348" s="26" t="s">
        <v>108</v>
      </c>
      <c r="W348" s="25"/>
      <c r="X348" s="26" t="s">
        <v>107</v>
      </c>
      <c r="Y348" s="25"/>
      <c r="Z348" s="26" t="s">
        <v>106</v>
      </c>
      <c r="AA348" s="25"/>
      <c r="AB348" s="24"/>
      <c r="AC348" s="25"/>
      <c r="AD348" s="24"/>
      <c r="AE348" s="23"/>
      <c r="AF348" s="251"/>
      <c r="AG348" s="251"/>
      <c r="AH348" s="22"/>
      <c r="AI348" s="11"/>
      <c r="AJ348" s="234"/>
      <c r="AK348" s="240"/>
      <c r="AL348" s="231"/>
      <c r="AM348" s="234"/>
      <c r="AN348" s="240"/>
      <c r="AO348" s="231"/>
      <c r="AP348" s="234"/>
      <c r="AQ348" s="240"/>
      <c r="AR348" s="231"/>
      <c r="AS348" s="234"/>
      <c r="AT348" s="240"/>
      <c r="AU348" s="231"/>
      <c r="AV348" s="234"/>
      <c r="AW348" s="237"/>
      <c r="AX348" s="231"/>
      <c r="AY348" s="292"/>
      <c r="AZ348" s="228"/>
      <c r="BA348" s="228"/>
      <c r="BB348" s="295"/>
    </row>
    <row r="349" spans="2:62" ht="28.15" customHeight="1" thickBot="1" x14ac:dyDescent="0.25">
      <c r="B349" s="30"/>
      <c r="C349" s="253"/>
      <c r="D349" s="51"/>
      <c r="E349" s="50"/>
      <c r="F349" s="50"/>
      <c r="G349" s="49"/>
      <c r="H349" s="226"/>
      <c r="I349" s="254"/>
      <c r="J349" s="254"/>
      <c r="K349" s="254"/>
      <c r="L349" s="48" t="s">
        <v>105</v>
      </c>
      <c r="M349" s="47" t="s">
        <v>121</v>
      </c>
      <c r="N349" s="48" t="s">
        <v>103</v>
      </c>
      <c r="O349" s="47"/>
      <c r="P349" s="48" t="s">
        <v>102</v>
      </c>
      <c r="Q349" s="47"/>
      <c r="R349" s="48" t="s">
        <v>101</v>
      </c>
      <c r="S349" s="47"/>
      <c r="T349" s="48">
        <v>20</v>
      </c>
      <c r="U349" s="47"/>
      <c r="V349" s="48" t="s">
        <v>100</v>
      </c>
      <c r="W349" s="47"/>
      <c r="X349" s="48" t="s">
        <v>99</v>
      </c>
      <c r="Y349" s="47"/>
      <c r="Z349" s="48" t="s">
        <v>98</v>
      </c>
      <c r="AA349" s="47"/>
      <c r="AB349" s="16"/>
      <c r="AC349" s="47"/>
      <c r="AD349" s="16"/>
      <c r="AE349" s="46"/>
      <c r="AF349" s="255"/>
      <c r="AG349" s="255"/>
      <c r="AH349" s="45"/>
      <c r="AI349" s="11"/>
      <c r="AJ349" s="235"/>
      <c r="AK349" s="241"/>
      <c r="AL349" s="232"/>
      <c r="AM349" s="235"/>
      <c r="AN349" s="241"/>
      <c r="AO349" s="232"/>
      <c r="AP349" s="235"/>
      <c r="AQ349" s="241"/>
      <c r="AR349" s="232"/>
      <c r="AS349" s="235"/>
      <c r="AT349" s="241"/>
      <c r="AU349" s="232"/>
      <c r="AV349" s="235"/>
      <c r="AW349" s="238"/>
      <c r="AX349" s="232"/>
      <c r="AY349" s="293"/>
      <c r="AZ349" s="229"/>
      <c r="BA349" s="229"/>
      <c r="BB349" s="296"/>
    </row>
    <row r="350" spans="2:62" ht="28.15" customHeight="1" x14ac:dyDescent="0.2">
      <c r="B350" s="30"/>
      <c r="C350" s="242">
        <v>3</v>
      </c>
      <c r="D350" s="44"/>
      <c r="E350" s="43"/>
      <c r="F350" s="43"/>
      <c r="G350" s="42"/>
      <c r="H350" s="223"/>
      <c r="I350" s="246">
        <v>29</v>
      </c>
      <c r="J350" s="246">
        <v>14</v>
      </c>
      <c r="K350" s="246">
        <v>7</v>
      </c>
      <c r="L350" s="41" t="s">
        <v>133</v>
      </c>
      <c r="M350" s="40" t="s">
        <v>132</v>
      </c>
      <c r="N350" s="41" t="s">
        <v>131</v>
      </c>
      <c r="O350" s="40" t="s">
        <v>121</v>
      </c>
      <c r="P350" s="41" t="s">
        <v>130</v>
      </c>
      <c r="Q350" s="40"/>
      <c r="R350" s="41" t="s">
        <v>129</v>
      </c>
      <c r="S350" s="40"/>
      <c r="T350" s="41" t="s">
        <v>128</v>
      </c>
      <c r="U350" s="40"/>
      <c r="V350" s="41" t="s">
        <v>127</v>
      </c>
      <c r="W350" s="40"/>
      <c r="X350" s="41" t="s">
        <v>126</v>
      </c>
      <c r="Y350" s="40"/>
      <c r="Z350" s="41" t="s">
        <v>125</v>
      </c>
      <c r="AA350" s="40"/>
      <c r="AB350" s="39"/>
      <c r="AC350" s="40"/>
      <c r="AD350" s="39"/>
      <c r="AE350" s="38"/>
      <c r="AF350" s="250"/>
      <c r="AG350" s="250"/>
      <c r="AH350" s="37"/>
      <c r="AI350" s="11"/>
      <c r="AJ350" s="233">
        <f>SUMPRODUCT(LEN($M350:$S353)-LEN(SUBSTITUTE($M350:$S353,"A", "")))</f>
        <v>6</v>
      </c>
      <c r="AK350" s="239">
        <f>SUMPRODUCT(LEN($AD350:$AD353)-LEN(SUBSTITUTE($AD350:$AD353,"A", "")))</f>
        <v>0</v>
      </c>
      <c r="AL350" s="230">
        <f>SUMPRODUCT(LEN($AC350:$AC353)-LEN(SUBSTITUTE($AC350:$AC353,"A", "")))</f>
        <v>0</v>
      </c>
      <c r="AM350" s="233">
        <f>SUMPRODUCT(LEN($M350:$S353)-LEN(SUBSTITUTE($M350:$S353,"S", "")))</f>
        <v>5</v>
      </c>
      <c r="AN350" s="239">
        <f>SUMPRODUCT(LEN($AD350:$AD353)-LEN(SUBSTITUTE($AD350:$AD353,"S", "")))</f>
        <v>0</v>
      </c>
      <c r="AO350" s="230">
        <f>SUMPRODUCT(LEN($AC350:$AC353)-LEN(SUBSTITUTE($AC350:$AC353,"S", "")))</f>
        <v>0</v>
      </c>
      <c r="AP350" s="233">
        <f>SUMPRODUCT(LEN($M350:$S353)-LEN(SUBSTITUTE($M350:$S353,"F", "")))</f>
        <v>0</v>
      </c>
      <c r="AQ350" s="239">
        <f>SUMPRODUCT(LEN($AD350:$AD353)-LEN(SUBSTITUTE($AD350:$AD353,"F", "")))</f>
        <v>0</v>
      </c>
      <c r="AR350" s="230">
        <f>SUMPRODUCT(LEN($AC350:$AC353)-LEN(SUBSTITUTE($AC350:$AC353,"F", "")))</f>
        <v>0</v>
      </c>
      <c r="AS350" s="233">
        <f>SUMPRODUCT(LEN($M350:$S353)-LEN(SUBSTITUTE($M350:$S353,"G", "")))</f>
        <v>0</v>
      </c>
      <c r="AT350" s="239">
        <f>SUMPRODUCT(LEN($AD350:$AD353)-LEN(SUBSTITUTE($AD350:$AD353,"G", "")))</f>
        <v>0</v>
      </c>
      <c r="AU350" s="230">
        <f>SUMPRODUCT(LEN($AC350:$AC353)-LEN(SUBSTITUTE($AC350:$AC353,"G", "")))</f>
        <v>0</v>
      </c>
      <c r="AV350" s="233">
        <f>SUMPRODUCT(LEN($L350:$S353)-LEN(SUBSTITUTE($L350:$S353,"M", "")))</f>
        <v>0</v>
      </c>
      <c r="AW350" s="236">
        <f>SUMPRODUCT(LEN($AD350:$AD353)-LEN(SUBSTITUTE($AD350:$AD353,"M", "")))</f>
        <v>0</v>
      </c>
      <c r="AX350" s="230">
        <f>SUMPRODUCT(LEN($AC350:$AC353)-LEN(SUBSTITUTE($AC350:$AC353,"M", "")))</f>
        <v>0</v>
      </c>
      <c r="AY350" s="291">
        <f>SUMPRODUCT(LEN($AE350:$AE353)-LEN(SUBSTITUTE($AE350:$AE353,"S", "")))</f>
        <v>0</v>
      </c>
      <c r="AZ350" s="227">
        <f>SUMPRODUCT(LEN($AE350:$AE353)-LEN(SUBSTITUTE($AE350:$AE353,"F", "")))</f>
        <v>0</v>
      </c>
      <c r="BA350" s="227">
        <f>SUMPRODUCT(LEN($AE350:$AE353)-LEN(SUBSTITUTE($AE350:$AE353,"G", "")))</f>
        <v>0</v>
      </c>
      <c r="BB350" s="294">
        <f>SUMPRODUCT(LEN($AE350:$AE353)-LEN(SUBSTITUTE($AE350:$AE353,"M", "")))</f>
        <v>0</v>
      </c>
    </row>
    <row r="351" spans="2:62" ht="28.15" customHeight="1" thickBot="1" x14ac:dyDescent="0.25">
      <c r="B351" s="30"/>
      <c r="C351" s="243"/>
      <c r="D351" s="36"/>
      <c r="E351" s="35"/>
      <c r="F351" s="35"/>
      <c r="G351" s="34"/>
      <c r="H351" s="224"/>
      <c r="I351" s="247"/>
      <c r="J351" s="247"/>
      <c r="K351" s="247"/>
      <c r="L351" s="33" t="s">
        <v>123</v>
      </c>
      <c r="M351" s="32" t="s">
        <v>132</v>
      </c>
      <c r="N351" s="33" t="s">
        <v>122</v>
      </c>
      <c r="O351" s="32" t="s">
        <v>121</v>
      </c>
      <c r="P351" s="33" t="s">
        <v>120</v>
      </c>
      <c r="Q351" s="32"/>
      <c r="R351" s="33" t="s">
        <v>119</v>
      </c>
      <c r="S351" s="32"/>
      <c r="T351" s="33" t="s">
        <v>118</v>
      </c>
      <c r="U351" s="32"/>
      <c r="V351" s="33" t="s">
        <v>117</v>
      </c>
      <c r="W351" s="32"/>
      <c r="X351" s="33" t="s">
        <v>116</v>
      </c>
      <c r="Y351" s="32"/>
      <c r="Z351" s="33" t="s">
        <v>115</v>
      </c>
      <c r="AA351" s="32"/>
      <c r="AB351" s="31"/>
      <c r="AC351" s="32"/>
      <c r="AD351" s="31"/>
      <c r="AE351" s="23"/>
      <c r="AF351" s="251"/>
      <c r="AG351" s="251"/>
      <c r="AH351" s="22"/>
      <c r="AI351" s="11"/>
      <c r="AJ351" s="234"/>
      <c r="AK351" s="240"/>
      <c r="AL351" s="231"/>
      <c r="AM351" s="234"/>
      <c r="AN351" s="240"/>
      <c r="AO351" s="231"/>
      <c r="AP351" s="234"/>
      <c r="AQ351" s="240"/>
      <c r="AR351" s="231"/>
      <c r="AS351" s="234"/>
      <c r="AT351" s="240"/>
      <c r="AU351" s="231"/>
      <c r="AV351" s="234"/>
      <c r="AW351" s="237"/>
      <c r="AX351" s="231"/>
      <c r="AY351" s="292"/>
      <c r="AZ351" s="228"/>
      <c r="BA351" s="228"/>
      <c r="BB351" s="295"/>
    </row>
    <row r="352" spans="2:62" ht="28.15" customHeight="1" x14ac:dyDescent="0.2">
      <c r="B352" s="30"/>
      <c r="C352" s="244"/>
      <c r="D352" s="29"/>
      <c r="E352" s="28"/>
      <c r="F352" s="28"/>
      <c r="G352" s="27"/>
      <c r="H352" s="225"/>
      <c r="I352" s="248"/>
      <c r="J352" s="248"/>
      <c r="K352" s="248"/>
      <c r="L352" s="26" t="s">
        <v>114</v>
      </c>
      <c r="M352" s="25" t="s">
        <v>132</v>
      </c>
      <c r="N352" s="26" t="s">
        <v>112</v>
      </c>
      <c r="O352" s="25" t="s">
        <v>121</v>
      </c>
      <c r="P352" s="26" t="s">
        <v>111</v>
      </c>
      <c r="Q352" s="25"/>
      <c r="R352" s="26" t="s">
        <v>110</v>
      </c>
      <c r="S352" s="25"/>
      <c r="T352" s="26" t="s">
        <v>109</v>
      </c>
      <c r="U352" s="25"/>
      <c r="V352" s="26" t="s">
        <v>108</v>
      </c>
      <c r="W352" s="25"/>
      <c r="X352" s="26" t="s">
        <v>107</v>
      </c>
      <c r="Y352" s="25"/>
      <c r="Z352" s="26" t="s">
        <v>106</v>
      </c>
      <c r="AA352" s="25"/>
      <c r="AB352" s="24"/>
      <c r="AC352" s="25"/>
      <c r="AD352" s="24"/>
      <c r="AE352" s="23"/>
      <c r="AF352" s="251"/>
      <c r="AG352" s="251"/>
      <c r="AH352" s="22"/>
      <c r="AI352" s="11"/>
      <c r="AJ352" s="234"/>
      <c r="AK352" s="240"/>
      <c r="AL352" s="231"/>
      <c r="AM352" s="234"/>
      <c r="AN352" s="240"/>
      <c r="AO352" s="231"/>
      <c r="AP352" s="234"/>
      <c r="AQ352" s="240"/>
      <c r="AR352" s="231"/>
      <c r="AS352" s="234"/>
      <c r="AT352" s="240"/>
      <c r="AU352" s="231"/>
      <c r="AV352" s="234"/>
      <c r="AW352" s="237"/>
      <c r="AX352" s="231"/>
      <c r="AY352" s="292"/>
      <c r="AZ352" s="228"/>
      <c r="BA352" s="228"/>
      <c r="BB352" s="295"/>
    </row>
    <row r="353" spans="2:62" ht="28.15" customHeight="1" thickBot="1" x14ac:dyDescent="0.25">
      <c r="B353" s="21"/>
      <c r="C353" s="245"/>
      <c r="D353" s="20"/>
      <c r="E353" s="19"/>
      <c r="F353" s="19"/>
      <c r="G353" s="18"/>
      <c r="H353" s="226"/>
      <c r="I353" s="249"/>
      <c r="J353" s="249"/>
      <c r="K353" s="249"/>
      <c r="L353" s="17" t="s">
        <v>105</v>
      </c>
      <c r="M353" s="15" t="s">
        <v>113</v>
      </c>
      <c r="N353" s="17" t="s">
        <v>103</v>
      </c>
      <c r="O353" s="15"/>
      <c r="P353" s="17" t="s">
        <v>102</v>
      </c>
      <c r="Q353" s="15"/>
      <c r="R353" s="17" t="s">
        <v>101</v>
      </c>
      <c r="S353" s="15"/>
      <c r="T353" s="17">
        <v>20</v>
      </c>
      <c r="U353" s="15"/>
      <c r="V353" s="17" t="s">
        <v>100</v>
      </c>
      <c r="W353" s="15"/>
      <c r="X353" s="17" t="s">
        <v>99</v>
      </c>
      <c r="Y353" s="15"/>
      <c r="Z353" s="17" t="s">
        <v>98</v>
      </c>
      <c r="AA353" s="15"/>
      <c r="AB353" s="16"/>
      <c r="AC353" s="15"/>
      <c r="AD353" s="14"/>
      <c r="AE353" s="13"/>
      <c r="AF353" s="252"/>
      <c r="AG353" s="252"/>
      <c r="AH353" s="12"/>
      <c r="AI353" s="11"/>
      <c r="AJ353" s="235"/>
      <c r="AK353" s="241"/>
      <c r="AL353" s="232"/>
      <c r="AM353" s="235"/>
      <c r="AN353" s="241"/>
      <c r="AO353" s="232"/>
      <c r="AP353" s="235"/>
      <c r="AQ353" s="241"/>
      <c r="AR353" s="232"/>
      <c r="AS353" s="235"/>
      <c r="AT353" s="241"/>
      <c r="AU353" s="232"/>
      <c r="AV353" s="235"/>
      <c r="AW353" s="238"/>
      <c r="AX353" s="232"/>
      <c r="AY353" s="293"/>
      <c r="AZ353" s="229"/>
      <c r="BA353" s="229"/>
      <c r="BB353" s="296"/>
    </row>
    <row r="354" spans="2:62" ht="85.9" customHeight="1" thickTop="1" thickBot="1" x14ac:dyDescent="0.35">
      <c r="B354" s="105" t="s">
        <v>174</v>
      </c>
      <c r="C354" s="95" t="s">
        <v>173</v>
      </c>
      <c r="D354" s="100" t="s">
        <v>172</v>
      </c>
      <c r="E354" s="104" t="s">
        <v>171</v>
      </c>
      <c r="F354" s="103"/>
      <c r="G354" s="102"/>
      <c r="H354" s="101" t="s">
        <v>170</v>
      </c>
      <c r="I354" s="100" t="s">
        <v>96</v>
      </c>
      <c r="J354" s="100" t="s">
        <v>169</v>
      </c>
      <c r="K354" s="100" t="s">
        <v>97</v>
      </c>
      <c r="L354" s="256" t="s">
        <v>168</v>
      </c>
      <c r="M354" s="262"/>
      <c r="N354" s="256" t="s">
        <v>167</v>
      </c>
      <c r="O354" s="262"/>
      <c r="P354" s="256" t="s">
        <v>167</v>
      </c>
      <c r="Q354" s="257"/>
      <c r="R354" s="256" t="s">
        <v>167</v>
      </c>
      <c r="S354" s="257"/>
      <c r="T354" s="256" t="s">
        <v>167</v>
      </c>
      <c r="U354" s="257"/>
      <c r="V354" s="256" t="s">
        <v>167</v>
      </c>
      <c r="W354" s="257"/>
      <c r="X354" s="256" t="s">
        <v>167</v>
      </c>
      <c r="Y354" s="257"/>
      <c r="Z354" s="256" t="s">
        <v>167</v>
      </c>
      <c r="AA354" s="257"/>
      <c r="AB354" s="261" t="s">
        <v>166</v>
      </c>
      <c r="AC354" s="257"/>
      <c r="AD354" s="101" t="s">
        <v>165</v>
      </c>
      <c r="AE354" s="101" t="s">
        <v>164</v>
      </c>
      <c r="AF354" s="100" t="s">
        <v>163</v>
      </c>
      <c r="AG354" s="100" t="s">
        <v>162</v>
      </c>
      <c r="AH354" s="99" t="s">
        <v>161</v>
      </c>
      <c r="AI354" s="98"/>
      <c r="AJ354" s="96" t="s">
        <v>160</v>
      </c>
      <c r="AK354" s="95" t="s">
        <v>159</v>
      </c>
      <c r="AL354" s="94" t="s">
        <v>158</v>
      </c>
      <c r="AM354" s="96" t="s">
        <v>157</v>
      </c>
      <c r="AN354" s="95" t="s">
        <v>156</v>
      </c>
      <c r="AO354" s="94" t="s">
        <v>155</v>
      </c>
      <c r="AP354" s="96" t="s">
        <v>154</v>
      </c>
      <c r="AQ354" s="95" t="s">
        <v>153</v>
      </c>
      <c r="AR354" s="97" t="s">
        <v>152</v>
      </c>
      <c r="AS354" s="96" t="s">
        <v>151</v>
      </c>
      <c r="AT354" s="95" t="s">
        <v>150</v>
      </c>
      <c r="AU354" s="94" t="s">
        <v>149</v>
      </c>
      <c r="AV354" s="96" t="s">
        <v>148</v>
      </c>
      <c r="AW354" s="95" t="s">
        <v>147</v>
      </c>
      <c r="AX354" s="94" t="s">
        <v>146</v>
      </c>
      <c r="AY354" s="93" t="s">
        <v>145</v>
      </c>
      <c r="AZ354" s="92" t="s">
        <v>144</v>
      </c>
      <c r="BA354" s="92" t="s">
        <v>143</v>
      </c>
      <c r="BB354" s="91" t="s">
        <v>142</v>
      </c>
    </row>
    <row r="355" spans="2:62" ht="48" thickBot="1" x14ac:dyDescent="0.3">
      <c r="B355" s="90" t="s">
        <v>230</v>
      </c>
      <c r="C355" s="89"/>
      <c r="D355" s="88">
        <v>166</v>
      </c>
      <c r="E355" s="258"/>
      <c r="F355" s="259"/>
      <c r="G355" s="260"/>
      <c r="H355" s="87" t="s">
        <v>140</v>
      </c>
      <c r="I355" s="86"/>
      <c r="J355" s="86"/>
      <c r="K355" s="85"/>
      <c r="L355" s="84"/>
      <c r="M355" s="81"/>
      <c r="N355" s="84"/>
      <c r="O355" s="81"/>
      <c r="P355" s="84"/>
      <c r="Q355" s="81"/>
      <c r="R355" s="84"/>
      <c r="S355" s="81"/>
      <c r="T355" s="84"/>
      <c r="U355" s="81"/>
      <c r="V355" s="84"/>
      <c r="W355" s="81"/>
      <c r="X355" s="84"/>
      <c r="Y355" s="81"/>
      <c r="Z355" s="84"/>
      <c r="AA355" s="83"/>
      <c r="AB355" s="82" t="s">
        <v>139</v>
      </c>
      <c r="AC355" s="81"/>
      <c r="AD355" s="81"/>
      <c r="AE355" s="81"/>
      <c r="AF355" s="80"/>
      <c r="AG355" s="80"/>
      <c r="AH355" s="60"/>
      <c r="AI355" s="79" t="s">
        <v>138</v>
      </c>
      <c r="AJ355" s="78">
        <f t="shared" ref="AJ355:BB355" si="46">SUM(AJ357:AJ368)</f>
        <v>18</v>
      </c>
      <c r="AK355" s="77">
        <f t="shared" si="46"/>
        <v>0</v>
      </c>
      <c r="AL355" s="76">
        <f t="shared" si="46"/>
        <v>0</v>
      </c>
      <c r="AM355" s="78">
        <f t="shared" si="46"/>
        <v>16</v>
      </c>
      <c r="AN355" s="77">
        <f t="shared" si="46"/>
        <v>0</v>
      </c>
      <c r="AO355" s="76">
        <f t="shared" si="46"/>
        <v>0</v>
      </c>
      <c r="AP355" s="78">
        <f t="shared" si="46"/>
        <v>0</v>
      </c>
      <c r="AQ355" s="77">
        <f t="shared" si="46"/>
        <v>0</v>
      </c>
      <c r="AR355" s="76">
        <f t="shared" si="46"/>
        <v>0</v>
      </c>
      <c r="AS355" s="78">
        <f t="shared" si="46"/>
        <v>0</v>
      </c>
      <c r="AT355" s="77">
        <f t="shared" si="46"/>
        <v>0</v>
      </c>
      <c r="AU355" s="76">
        <f t="shared" si="46"/>
        <v>0</v>
      </c>
      <c r="AV355" s="78">
        <f t="shared" si="46"/>
        <v>0</v>
      </c>
      <c r="AW355" s="77">
        <f t="shared" si="46"/>
        <v>0</v>
      </c>
      <c r="AX355" s="76">
        <f t="shared" si="46"/>
        <v>0</v>
      </c>
      <c r="AY355" s="75">
        <f t="shared" si="46"/>
        <v>0</v>
      </c>
      <c r="AZ355" s="74">
        <f t="shared" si="46"/>
        <v>0</v>
      </c>
      <c r="BA355" s="74">
        <f t="shared" si="46"/>
        <v>0</v>
      </c>
      <c r="BB355" s="73">
        <f t="shared" si="46"/>
        <v>0</v>
      </c>
      <c r="BC355" s="72" t="s">
        <v>137</v>
      </c>
      <c r="BF355" s="5">
        <f>SUM(AJ355:AL355)/$BG$5</f>
        <v>6</v>
      </c>
      <c r="BG355" s="5">
        <f>SUM(AM355:AO355,AY355)/$BG$5</f>
        <v>5.333333333333333</v>
      </c>
      <c r="BH355" s="5">
        <f>SUM(AP355:AR355,AZ355)/$BG$5</f>
        <v>0</v>
      </c>
      <c r="BI355" s="5">
        <f>SUM(AS355:AU355,BA355)/$BG$5</f>
        <v>0</v>
      </c>
      <c r="BJ355" s="5">
        <f>SUM(AV355:AX355,BB355)/$BG$5</f>
        <v>0</v>
      </c>
    </row>
    <row r="356" spans="2:62" ht="37.5" thickBot="1" x14ac:dyDescent="0.3">
      <c r="B356" s="71"/>
      <c r="C356" s="70"/>
      <c r="D356" s="69"/>
      <c r="E356" s="68"/>
      <c r="F356" s="68"/>
      <c r="G356" s="67"/>
      <c r="H356" s="66"/>
      <c r="I356" s="64"/>
      <c r="J356" s="64"/>
      <c r="K356" s="65"/>
      <c r="L356" s="64"/>
      <c r="M356" s="62"/>
      <c r="N356" s="64"/>
      <c r="O356" s="62"/>
      <c r="P356" s="64"/>
      <c r="Q356" s="62"/>
      <c r="R356" s="64"/>
      <c r="S356" s="62"/>
      <c r="T356" s="64"/>
      <c r="U356" s="62"/>
      <c r="V356" s="64"/>
      <c r="W356" s="62"/>
      <c r="X356" s="64"/>
      <c r="Y356" s="62"/>
      <c r="Z356" s="64"/>
      <c r="AA356" s="62"/>
      <c r="AB356" s="63"/>
      <c r="AC356" s="62"/>
      <c r="AD356" s="62"/>
      <c r="AE356" s="62"/>
      <c r="AF356" s="61"/>
      <c r="AG356" s="61"/>
      <c r="AH356" s="60"/>
      <c r="AI356" s="59" t="s">
        <v>136</v>
      </c>
      <c r="AJ356" s="58">
        <f t="shared" ref="AJ356:BB356" si="47">AJ355/3</f>
        <v>6</v>
      </c>
      <c r="AK356" s="57">
        <f t="shared" si="47"/>
        <v>0</v>
      </c>
      <c r="AL356" s="56">
        <f t="shared" si="47"/>
        <v>0</v>
      </c>
      <c r="AM356" s="58">
        <f t="shared" si="47"/>
        <v>5.333333333333333</v>
      </c>
      <c r="AN356" s="57">
        <f t="shared" si="47"/>
        <v>0</v>
      </c>
      <c r="AO356" s="56">
        <f t="shared" si="47"/>
        <v>0</v>
      </c>
      <c r="AP356" s="58">
        <f t="shared" si="47"/>
        <v>0</v>
      </c>
      <c r="AQ356" s="57">
        <f t="shared" si="47"/>
        <v>0</v>
      </c>
      <c r="AR356" s="56">
        <f t="shared" si="47"/>
        <v>0</v>
      </c>
      <c r="AS356" s="58">
        <f t="shared" si="47"/>
        <v>0</v>
      </c>
      <c r="AT356" s="57">
        <f t="shared" si="47"/>
        <v>0</v>
      </c>
      <c r="AU356" s="56">
        <f t="shared" si="47"/>
        <v>0</v>
      </c>
      <c r="AV356" s="58">
        <f t="shared" si="47"/>
        <v>0</v>
      </c>
      <c r="AW356" s="57">
        <f t="shared" si="47"/>
        <v>0</v>
      </c>
      <c r="AX356" s="56">
        <f t="shared" si="47"/>
        <v>0</v>
      </c>
      <c r="AY356" s="55">
        <f t="shared" si="47"/>
        <v>0</v>
      </c>
      <c r="AZ356" s="54">
        <f t="shared" si="47"/>
        <v>0</v>
      </c>
      <c r="BA356" s="54">
        <f t="shared" si="47"/>
        <v>0</v>
      </c>
      <c r="BB356" s="53">
        <f t="shared" si="47"/>
        <v>0</v>
      </c>
      <c r="BC356" s="52" t="s">
        <v>135</v>
      </c>
    </row>
    <row r="357" spans="2:62" ht="28.15" customHeight="1" x14ac:dyDescent="0.2">
      <c r="B357" s="30"/>
      <c r="C357" s="242">
        <v>1</v>
      </c>
      <c r="D357" s="44"/>
      <c r="E357" s="43"/>
      <c r="F357" s="43"/>
      <c r="G357" s="42"/>
      <c r="H357" s="223" t="s">
        <v>183</v>
      </c>
      <c r="I357" s="246">
        <v>24</v>
      </c>
      <c r="J357" s="246">
        <v>14</v>
      </c>
      <c r="K357" s="246">
        <v>7</v>
      </c>
      <c r="L357" s="41" t="s">
        <v>133</v>
      </c>
      <c r="M357" s="40" t="s">
        <v>132</v>
      </c>
      <c r="N357" s="41" t="s">
        <v>131</v>
      </c>
      <c r="O357" s="40" t="s">
        <v>104</v>
      </c>
      <c r="P357" s="41" t="s">
        <v>130</v>
      </c>
      <c r="Q357" s="40"/>
      <c r="R357" s="41" t="s">
        <v>129</v>
      </c>
      <c r="S357" s="40"/>
      <c r="T357" s="41" t="s">
        <v>128</v>
      </c>
      <c r="U357" s="40"/>
      <c r="V357" s="41" t="s">
        <v>127</v>
      </c>
      <c r="W357" s="40"/>
      <c r="X357" s="41" t="s">
        <v>126</v>
      </c>
      <c r="Y357" s="40"/>
      <c r="Z357" s="41" t="s">
        <v>125</v>
      </c>
      <c r="AA357" s="40"/>
      <c r="AB357" s="39"/>
      <c r="AC357" s="40"/>
      <c r="AD357" s="39"/>
      <c r="AE357" s="38"/>
      <c r="AF357" s="250"/>
      <c r="AG357" s="250"/>
      <c r="AH357" s="37"/>
      <c r="AI357" s="11"/>
      <c r="AJ357" s="233">
        <f>SUMPRODUCT(LEN($M357:$S360)-LEN(SUBSTITUTE($M357:$S360,"A", "")))</f>
        <v>5</v>
      </c>
      <c r="AK357" s="239">
        <f>SUMPRODUCT(LEN($AD357:$AD360)-LEN(SUBSTITUTE($AD357:$AD360,"A", "")))</f>
        <v>0</v>
      </c>
      <c r="AL357" s="230">
        <f>SUMPRODUCT(LEN($AC357:$AC360)-LEN(SUBSTITUTE($AC357:$AC360,"A", "")))</f>
        <v>0</v>
      </c>
      <c r="AM357" s="233">
        <f>SUMPRODUCT(LEN($M357:$S360)-LEN(SUBSTITUTE($M357:$S360,"S", "")))</f>
        <v>5</v>
      </c>
      <c r="AN357" s="239">
        <f>SUMPRODUCT(LEN($AD357:$AD360)-LEN(SUBSTITUTE($AD357:$AD360,"S", "")))</f>
        <v>0</v>
      </c>
      <c r="AO357" s="230">
        <f>SUMPRODUCT(LEN($AC357:$AC360)-LEN(SUBSTITUTE($AC357:$AC360,"S", "")))</f>
        <v>0</v>
      </c>
      <c r="AP357" s="233">
        <f>SUMPRODUCT(LEN($M357:$S360)-LEN(SUBSTITUTE($M357:$S360,"F", "")))</f>
        <v>0</v>
      </c>
      <c r="AQ357" s="239">
        <f>SUMPRODUCT(LEN($AD357:$AD360)-LEN(SUBSTITUTE($AD357:$AD360,"F", "")))</f>
        <v>0</v>
      </c>
      <c r="AR357" s="230">
        <f>SUMPRODUCT(LEN($AC357:$AC360)-LEN(SUBSTITUTE($AC357:$AC360,"F", "")))</f>
        <v>0</v>
      </c>
      <c r="AS357" s="233">
        <f>SUMPRODUCT(LEN($M357:$S360)-LEN(SUBSTITUTE($M357:$S360,"G", "")))</f>
        <v>0</v>
      </c>
      <c r="AT357" s="239">
        <f>SUMPRODUCT(LEN($AD357:$AD360)-LEN(SUBSTITUTE($AD357:$AD360,"G", "")))</f>
        <v>0</v>
      </c>
      <c r="AU357" s="230">
        <f>SUMPRODUCT(LEN($AC357:$AC360)-LEN(SUBSTITUTE($AC357:$AC360,"G", "")))</f>
        <v>0</v>
      </c>
      <c r="AV357" s="233">
        <f>SUMPRODUCT(LEN($L357:$S360)-LEN(SUBSTITUTE($L357:$S360,"M", "")))</f>
        <v>0</v>
      </c>
      <c r="AW357" s="236">
        <f>SUMPRODUCT(LEN($AD357:$AD360)-LEN(SUBSTITUTE($AD357:$AD360,"M", "")))</f>
        <v>0</v>
      </c>
      <c r="AX357" s="230">
        <f>SUMPRODUCT(LEN($AC357:$AC360)-LEN(SUBSTITUTE($AC357:$AC360,"M", "")))</f>
        <v>0</v>
      </c>
      <c r="AY357" s="291">
        <f>SUMPRODUCT(LEN($AE357:$AE360)-LEN(SUBSTITUTE($AE357:$AE360,"S", "")))</f>
        <v>0</v>
      </c>
      <c r="AZ357" s="227">
        <f>SUMPRODUCT(LEN($AE357:$AE360)-LEN(SUBSTITUTE($AE357:$AE360,"F", "")))</f>
        <v>0</v>
      </c>
      <c r="BA357" s="227">
        <f>SUMPRODUCT(LEN($AE357:$AE360)-LEN(SUBSTITUTE($AE357:$AE360,"G", "")))</f>
        <v>0</v>
      </c>
      <c r="BB357" s="294">
        <f>SUMPRODUCT(LEN($AE357:$AE360)-LEN(SUBSTITUTE($AE357:$AE360,"M", "")))</f>
        <v>0</v>
      </c>
    </row>
    <row r="358" spans="2:62" ht="28.15" customHeight="1" thickBot="1" x14ac:dyDescent="0.25">
      <c r="B358" s="30"/>
      <c r="C358" s="243"/>
      <c r="D358" s="36"/>
      <c r="E358" s="35"/>
      <c r="F358" s="35"/>
      <c r="G358" s="34"/>
      <c r="H358" s="224"/>
      <c r="I358" s="247"/>
      <c r="J358" s="247"/>
      <c r="K358" s="247"/>
      <c r="L358" s="33" t="s">
        <v>123</v>
      </c>
      <c r="M358" s="32" t="s">
        <v>175</v>
      </c>
      <c r="N358" s="33" t="s">
        <v>122</v>
      </c>
      <c r="O358" s="32" t="s">
        <v>121</v>
      </c>
      <c r="P358" s="33" t="s">
        <v>120</v>
      </c>
      <c r="Q358" s="32"/>
      <c r="R358" s="33" t="s">
        <v>119</v>
      </c>
      <c r="S358" s="32"/>
      <c r="T358" s="33" t="s">
        <v>118</v>
      </c>
      <c r="U358" s="32"/>
      <c r="V358" s="33" t="s">
        <v>117</v>
      </c>
      <c r="W358" s="32"/>
      <c r="X358" s="33" t="s">
        <v>116</v>
      </c>
      <c r="Y358" s="32"/>
      <c r="Z358" s="33" t="s">
        <v>115</v>
      </c>
      <c r="AA358" s="32"/>
      <c r="AB358" s="31"/>
      <c r="AC358" s="32"/>
      <c r="AD358" s="31"/>
      <c r="AE358" s="23"/>
      <c r="AF358" s="251"/>
      <c r="AG358" s="251"/>
      <c r="AH358" s="22"/>
      <c r="AI358" s="11"/>
      <c r="AJ358" s="234"/>
      <c r="AK358" s="240"/>
      <c r="AL358" s="231"/>
      <c r="AM358" s="234"/>
      <c r="AN358" s="240"/>
      <c r="AO358" s="231"/>
      <c r="AP358" s="234"/>
      <c r="AQ358" s="240"/>
      <c r="AR358" s="231"/>
      <c r="AS358" s="234"/>
      <c r="AT358" s="240"/>
      <c r="AU358" s="231"/>
      <c r="AV358" s="234"/>
      <c r="AW358" s="237"/>
      <c r="AX358" s="231"/>
      <c r="AY358" s="292"/>
      <c r="AZ358" s="228"/>
      <c r="BA358" s="228"/>
      <c r="BB358" s="295"/>
    </row>
    <row r="359" spans="2:62" ht="28.15" customHeight="1" x14ac:dyDescent="0.2">
      <c r="B359" s="30"/>
      <c r="C359" s="244"/>
      <c r="D359" s="29"/>
      <c r="E359" s="28"/>
      <c r="F359" s="28"/>
      <c r="G359" s="27"/>
      <c r="H359" s="225">
        <v>166</v>
      </c>
      <c r="I359" s="248"/>
      <c r="J359" s="248"/>
      <c r="K359" s="248"/>
      <c r="L359" s="26" t="s">
        <v>114</v>
      </c>
      <c r="M359" s="25" t="s">
        <v>104</v>
      </c>
      <c r="N359" s="26" t="s">
        <v>112</v>
      </c>
      <c r="O359" s="25" t="s">
        <v>121</v>
      </c>
      <c r="P359" s="26" t="s">
        <v>111</v>
      </c>
      <c r="Q359" s="25"/>
      <c r="R359" s="26" t="s">
        <v>110</v>
      </c>
      <c r="S359" s="25"/>
      <c r="T359" s="26" t="s">
        <v>109</v>
      </c>
      <c r="U359" s="25"/>
      <c r="V359" s="26" t="s">
        <v>108</v>
      </c>
      <c r="W359" s="25"/>
      <c r="X359" s="26" t="s">
        <v>107</v>
      </c>
      <c r="Y359" s="25"/>
      <c r="Z359" s="26" t="s">
        <v>106</v>
      </c>
      <c r="AA359" s="25"/>
      <c r="AB359" s="24"/>
      <c r="AC359" s="25"/>
      <c r="AD359" s="24"/>
      <c r="AE359" s="23"/>
      <c r="AF359" s="251"/>
      <c r="AG359" s="251"/>
      <c r="AH359" s="22"/>
      <c r="AI359" s="11"/>
      <c r="AJ359" s="234"/>
      <c r="AK359" s="240"/>
      <c r="AL359" s="231"/>
      <c r="AM359" s="234"/>
      <c r="AN359" s="240"/>
      <c r="AO359" s="231"/>
      <c r="AP359" s="234"/>
      <c r="AQ359" s="240"/>
      <c r="AR359" s="231"/>
      <c r="AS359" s="234"/>
      <c r="AT359" s="240"/>
      <c r="AU359" s="231"/>
      <c r="AV359" s="234"/>
      <c r="AW359" s="237"/>
      <c r="AX359" s="231"/>
      <c r="AY359" s="292"/>
      <c r="AZ359" s="228"/>
      <c r="BA359" s="228"/>
      <c r="BB359" s="295"/>
    </row>
    <row r="360" spans="2:62" ht="28.15" customHeight="1" thickBot="1" x14ac:dyDescent="0.25">
      <c r="B360" s="30"/>
      <c r="C360" s="253"/>
      <c r="D360" s="51"/>
      <c r="E360" s="50"/>
      <c r="F360" s="50"/>
      <c r="G360" s="49"/>
      <c r="H360" s="226"/>
      <c r="I360" s="254"/>
      <c r="J360" s="254"/>
      <c r="K360" s="254"/>
      <c r="L360" s="48" t="s">
        <v>105</v>
      </c>
      <c r="M360" s="47" t="s">
        <v>113</v>
      </c>
      <c r="N360" s="48" t="s">
        <v>103</v>
      </c>
      <c r="O360" s="47"/>
      <c r="P360" s="48" t="s">
        <v>102</v>
      </c>
      <c r="Q360" s="47"/>
      <c r="R360" s="48" t="s">
        <v>101</v>
      </c>
      <c r="S360" s="47"/>
      <c r="T360" s="48">
        <v>20</v>
      </c>
      <c r="U360" s="47"/>
      <c r="V360" s="48" t="s">
        <v>100</v>
      </c>
      <c r="W360" s="47"/>
      <c r="X360" s="48" t="s">
        <v>99</v>
      </c>
      <c r="Y360" s="47"/>
      <c r="Z360" s="48" t="s">
        <v>98</v>
      </c>
      <c r="AA360" s="47"/>
      <c r="AB360" s="16"/>
      <c r="AC360" s="47"/>
      <c r="AD360" s="16"/>
      <c r="AE360" s="46"/>
      <c r="AF360" s="255"/>
      <c r="AG360" s="255"/>
      <c r="AH360" s="45"/>
      <c r="AI360" s="11"/>
      <c r="AJ360" s="235"/>
      <c r="AK360" s="241"/>
      <c r="AL360" s="232"/>
      <c r="AM360" s="235"/>
      <c r="AN360" s="241"/>
      <c r="AO360" s="232"/>
      <c r="AP360" s="235"/>
      <c r="AQ360" s="241"/>
      <c r="AR360" s="232"/>
      <c r="AS360" s="235"/>
      <c r="AT360" s="241"/>
      <c r="AU360" s="232"/>
      <c r="AV360" s="235"/>
      <c r="AW360" s="238"/>
      <c r="AX360" s="232"/>
      <c r="AY360" s="293"/>
      <c r="AZ360" s="229"/>
      <c r="BA360" s="229"/>
      <c r="BB360" s="296"/>
    </row>
    <row r="361" spans="2:62" ht="28.15" customHeight="1" x14ac:dyDescent="0.2">
      <c r="B361" s="30"/>
      <c r="C361" s="242">
        <v>2</v>
      </c>
      <c r="D361" s="44"/>
      <c r="E361" s="43"/>
      <c r="F361" s="43"/>
      <c r="G361" s="42"/>
      <c r="H361" s="223"/>
      <c r="I361" s="246">
        <v>25</v>
      </c>
      <c r="J361" s="246">
        <v>14</v>
      </c>
      <c r="K361" s="246">
        <v>6</v>
      </c>
      <c r="L361" s="41" t="s">
        <v>133</v>
      </c>
      <c r="M361" s="40" t="s">
        <v>132</v>
      </c>
      <c r="N361" s="41" t="s">
        <v>131</v>
      </c>
      <c r="O361" s="40" t="s">
        <v>113</v>
      </c>
      <c r="P361" s="41" t="s">
        <v>130</v>
      </c>
      <c r="Q361" s="40"/>
      <c r="R361" s="41" t="s">
        <v>129</v>
      </c>
      <c r="S361" s="40"/>
      <c r="T361" s="41" t="s">
        <v>128</v>
      </c>
      <c r="U361" s="40"/>
      <c r="V361" s="41" t="s">
        <v>127</v>
      </c>
      <c r="W361" s="40"/>
      <c r="X361" s="41" t="s">
        <v>126</v>
      </c>
      <c r="Y361" s="40"/>
      <c r="Z361" s="41" t="s">
        <v>125</v>
      </c>
      <c r="AA361" s="40"/>
      <c r="AB361" s="39"/>
      <c r="AC361" s="40"/>
      <c r="AD361" s="39"/>
      <c r="AE361" s="38"/>
      <c r="AF361" s="250"/>
      <c r="AG361" s="250"/>
      <c r="AH361" s="37"/>
      <c r="AI361" s="11"/>
      <c r="AJ361" s="233">
        <f>SUMPRODUCT(LEN($M361:$S364)-LEN(SUBSTITUTE($M361:$S364,"A", "")))</f>
        <v>8</v>
      </c>
      <c r="AK361" s="239">
        <f>SUMPRODUCT(LEN($AD361:$AD364)-LEN(SUBSTITUTE($AD361:$AD364,"A", "")))</f>
        <v>0</v>
      </c>
      <c r="AL361" s="230">
        <f>SUMPRODUCT(LEN($AC361:$AC364)-LEN(SUBSTITUTE($AC361:$AC364,"A", "")))</f>
        <v>0</v>
      </c>
      <c r="AM361" s="233">
        <f>SUMPRODUCT(LEN($M361:$S364)-LEN(SUBSTITUTE($M361:$S364,"S", "")))</f>
        <v>5</v>
      </c>
      <c r="AN361" s="239">
        <f>SUMPRODUCT(LEN($AD361:$AD364)-LEN(SUBSTITUTE($AD361:$AD364,"S", "")))</f>
        <v>0</v>
      </c>
      <c r="AO361" s="230">
        <f>SUMPRODUCT(LEN($AC361:$AC364)-LEN(SUBSTITUTE($AC361:$AC364,"S", "")))</f>
        <v>0</v>
      </c>
      <c r="AP361" s="233">
        <f>SUMPRODUCT(LEN($M361:$S364)-LEN(SUBSTITUTE($M361:$S364,"F", "")))</f>
        <v>0</v>
      </c>
      <c r="AQ361" s="239">
        <f>SUMPRODUCT(LEN($AD361:$AD364)-LEN(SUBSTITUTE($AD361:$AD364,"F", "")))</f>
        <v>0</v>
      </c>
      <c r="AR361" s="230">
        <f>SUMPRODUCT(LEN($AC361:$AC364)-LEN(SUBSTITUTE($AC361:$AC364,"F", "")))</f>
        <v>0</v>
      </c>
      <c r="AS361" s="233">
        <f>SUMPRODUCT(LEN($M361:$S364)-LEN(SUBSTITUTE($M361:$S364,"G", "")))</f>
        <v>0</v>
      </c>
      <c r="AT361" s="239">
        <f>SUMPRODUCT(LEN($AD361:$AD364)-LEN(SUBSTITUTE($AD361:$AD364,"G", "")))</f>
        <v>0</v>
      </c>
      <c r="AU361" s="230">
        <f>SUMPRODUCT(LEN($AC361:$AC364)-LEN(SUBSTITUTE($AC361:$AC364,"G", "")))</f>
        <v>0</v>
      </c>
      <c r="AV361" s="233">
        <f>SUMPRODUCT(LEN($L361:$S364)-LEN(SUBSTITUTE($L361:$S364,"M", "")))</f>
        <v>0</v>
      </c>
      <c r="AW361" s="236">
        <f>SUMPRODUCT(LEN($AD361:$AD364)-LEN(SUBSTITUTE($AD361:$AD364,"M", "")))</f>
        <v>0</v>
      </c>
      <c r="AX361" s="230">
        <f>SUMPRODUCT(LEN($AC361:$AC364)-LEN(SUBSTITUTE($AC361:$AC364,"M", "")))</f>
        <v>0</v>
      </c>
      <c r="AY361" s="291">
        <f>SUMPRODUCT(LEN($AE361:$AE364)-LEN(SUBSTITUTE($AE361:$AE364,"S", "")))</f>
        <v>0</v>
      </c>
      <c r="AZ361" s="227">
        <f>SUMPRODUCT(LEN($AE361:$AE364)-LEN(SUBSTITUTE($AE361:$AE364,"F", "")))</f>
        <v>0</v>
      </c>
      <c r="BA361" s="227">
        <f>SUMPRODUCT(LEN($AE361:$AE364)-LEN(SUBSTITUTE($AE361:$AE364,"G", "")))</f>
        <v>0</v>
      </c>
      <c r="BB361" s="294">
        <f>SUMPRODUCT(LEN($AE361:$AE364)-LEN(SUBSTITUTE($AE361:$AE364,"M", "")))</f>
        <v>0</v>
      </c>
    </row>
    <row r="362" spans="2:62" ht="28.15" customHeight="1" thickBot="1" x14ac:dyDescent="0.25">
      <c r="B362" s="30"/>
      <c r="C362" s="243"/>
      <c r="D362" s="36"/>
      <c r="E362" s="35"/>
      <c r="F362" s="35"/>
      <c r="G362" s="34"/>
      <c r="H362" s="224"/>
      <c r="I362" s="247"/>
      <c r="J362" s="247"/>
      <c r="K362" s="247"/>
      <c r="L362" s="33" t="s">
        <v>123</v>
      </c>
      <c r="M362" s="32" t="s">
        <v>132</v>
      </c>
      <c r="N362" s="33" t="s">
        <v>122</v>
      </c>
      <c r="O362" s="32" t="s">
        <v>121</v>
      </c>
      <c r="P362" s="33" t="s">
        <v>120</v>
      </c>
      <c r="Q362" s="32"/>
      <c r="R362" s="33" t="s">
        <v>119</v>
      </c>
      <c r="S362" s="32"/>
      <c r="T362" s="33" t="s">
        <v>118</v>
      </c>
      <c r="U362" s="32"/>
      <c r="V362" s="33" t="s">
        <v>117</v>
      </c>
      <c r="W362" s="32"/>
      <c r="X362" s="33" t="s">
        <v>116</v>
      </c>
      <c r="Y362" s="32"/>
      <c r="Z362" s="33" t="s">
        <v>115</v>
      </c>
      <c r="AA362" s="32"/>
      <c r="AB362" s="31"/>
      <c r="AC362" s="32"/>
      <c r="AD362" s="31"/>
      <c r="AE362" s="23"/>
      <c r="AF362" s="251"/>
      <c r="AG362" s="251"/>
      <c r="AH362" s="22"/>
      <c r="AI362" s="11"/>
      <c r="AJ362" s="234"/>
      <c r="AK362" s="240"/>
      <c r="AL362" s="231"/>
      <c r="AM362" s="234"/>
      <c r="AN362" s="240"/>
      <c r="AO362" s="231"/>
      <c r="AP362" s="234"/>
      <c r="AQ362" s="240"/>
      <c r="AR362" s="231"/>
      <c r="AS362" s="234"/>
      <c r="AT362" s="240"/>
      <c r="AU362" s="231"/>
      <c r="AV362" s="234"/>
      <c r="AW362" s="237"/>
      <c r="AX362" s="231"/>
      <c r="AY362" s="292"/>
      <c r="AZ362" s="228"/>
      <c r="BA362" s="228"/>
      <c r="BB362" s="295"/>
    </row>
    <row r="363" spans="2:62" ht="28.15" customHeight="1" x14ac:dyDescent="0.2">
      <c r="B363" s="30"/>
      <c r="C363" s="244"/>
      <c r="D363" s="29"/>
      <c r="E363" s="28"/>
      <c r="F363" s="28"/>
      <c r="G363" s="27"/>
      <c r="H363" s="225"/>
      <c r="I363" s="248"/>
      <c r="J363" s="248"/>
      <c r="K363" s="248"/>
      <c r="L363" s="26" t="s">
        <v>114</v>
      </c>
      <c r="M363" s="25" t="s">
        <v>132</v>
      </c>
      <c r="N363" s="26" t="s">
        <v>112</v>
      </c>
      <c r="O363" s="25" t="s">
        <v>121</v>
      </c>
      <c r="P363" s="26" t="s">
        <v>111</v>
      </c>
      <c r="Q363" s="25"/>
      <c r="R363" s="26" t="s">
        <v>110</v>
      </c>
      <c r="S363" s="25"/>
      <c r="T363" s="26" t="s">
        <v>109</v>
      </c>
      <c r="U363" s="25"/>
      <c r="V363" s="26" t="s">
        <v>108</v>
      </c>
      <c r="W363" s="25"/>
      <c r="X363" s="26" t="s">
        <v>107</v>
      </c>
      <c r="Y363" s="25"/>
      <c r="Z363" s="26" t="s">
        <v>106</v>
      </c>
      <c r="AA363" s="25"/>
      <c r="AB363" s="24"/>
      <c r="AC363" s="25"/>
      <c r="AD363" s="24"/>
      <c r="AE363" s="23"/>
      <c r="AF363" s="251"/>
      <c r="AG363" s="251"/>
      <c r="AH363" s="22"/>
      <c r="AI363" s="11"/>
      <c r="AJ363" s="234"/>
      <c r="AK363" s="240"/>
      <c r="AL363" s="231"/>
      <c r="AM363" s="234"/>
      <c r="AN363" s="240"/>
      <c r="AO363" s="231"/>
      <c r="AP363" s="234"/>
      <c r="AQ363" s="240"/>
      <c r="AR363" s="231"/>
      <c r="AS363" s="234"/>
      <c r="AT363" s="240"/>
      <c r="AU363" s="231"/>
      <c r="AV363" s="234"/>
      <c r="AW363" s="237"/>
      <c r="AX363" s="231"/>
      <c r="AY363" s="292"/>
      <c r="AZ363" s="228"/>
      <c r="BA363" s="228"/>
      <c r="BB363" s="295"/>
    </row>
    <row r="364" spans="2:62" ht="28.15" customHeight="1" thickBot="1" x14ac:dyDescent="0.25">
      <c r="B364" s="30"/>
      <c r="C364" s="253"/>
      <c r="D364" s="51"/>
      <c r="E364" s="50"/>
      <c r="F364" s="50"/>
      <c r="G364" s="49"/>
      <c r="H364" s="226"/>
      <c r="I364" s="254"/>
      <c r="J364" s="254"/>
      <c r="K364" s="254"/>
      <c r="L364" s="48" t="s">
        <v>105</v>
      </c>
      <c r="M364" s="47" t="s">
        <v>132</v>
      </c>
      <c r="N364" s="48" t="s">
        <v>103</v>
      </c>
      <c r="O364" s="47" t="s">
        <v>121</v>
      </c>
      <c r="P364" s="48" t="s">
        <v>102</v>
      </c>
      <c r="Q364" s="47"/>
      <c r="R364" s="48" t="s">
        <v>101</v>
      </c>
      <c r="S364" s="47"/>
      <c r="T364" s="48">
        <v>20</v>
      </c>
      <c r="U364" s="47"/>
      <c r="V364" s="48" t="s">
        <v>100</v>
      </c>
      <c r="W364" s="47"/>
      <c r="X364" s="48" t="s">
        <v>99</v>
      </c>
      <c r="Y364" s="47"/>
      <c r="Z364" s="48" t="s">
        <v>98</v>
      </c>
      <c r="AA364" s="47"/>
      <c r="AB364" s="16"/>
      <c r="AC364" s="47"/>
      <c r="AD364" s="16"/>
      <c r="AE364" s="46"/>
      <c r="AF364" s="255"/>
      <c r="AG364" s="255"/>
      <c r="AH364" s="45"/>
      <c r="AI364" s="11"/>
      <c r="AJ364" s="235"/>
      <c r="AK364" s="241"/>
      <c r="AL364" s="232"/>
      <c r="AM364" s="235"/>
      <c r="AN364" s="241"/>
      <c r="AO364" s="232"/>
      <c r="AP364" s="235"/>
      <c r="AQ364" s="241"/>
      <c r="AR364" s="232"/>
      <c r="AS364" s="235"/>
      <c r="AT364" s="241"/>
      <c r="AU364" s="232"/>
      <c r="AV364" s="235"/>
      <c r="AW364" s="238"/>
      <c r="AX364" s="232"/>
      <c r="AY364" s="293"/>
      <c r="AZ364" s="229"/>
      <c r="BA364" s="229"/>
      <c r="BB364" s="296"/>
    </row>
    <row r="365" spans="2:62" ht="28.15" customHeight="1" x14ac:dyDescent="0.2">
      <c r="B365" s="30"/>
      <c r="C365" s="242">
        <v>3</v>
      </c>
      <c r="D365" s="44"/>
      <c r="E365" s="43"/>
      <c r="F365" s="43"/>
      <c r="G365" s="42"/>
      <c r="H365" s="223"/>
      <c r="I365" s="246">
        <v>22</v>
      </c>
      <c r="J365" s="246">
        <v>14</v>
      </c>
      <c r="K365" s="246">
        <v>7</v>
      </c>
      <c r="L365" s="41" t="s">
        <v>133</v>
      </c>
      <c r="M365" s="40" t="s">
        <v>175</v>
      </c>
      <c r="N365" s="41" t="s">
        <v>131</v>
      </c>
      <c r="O365" s="40" t="s">
        <v>121</v>
      </c>
      <c r="P365" s="41" t="s">
        <v>130</v>
      </c>
      <c r="Q365" s="40"/>
      <c r="R365" s="41" t="s">
        <v>129</v>
      </c>
      <c r="S365" s="40"/>
      <c r="T365" s="41" t="s">
        <v>128</v>
      </c>
      <c r="U365" s="40"/>
      <c r="V365" s="41" t="s">
        <v>127</v>
      </c>
      <c r="W365" s="40"/>
      <c r="X365" s="41" t="s">
        <v>126</v>
      </c>
      <c r="Y365" s="40"/>
      <c r="Z365" s="41" t="s">
        <v>125</v>
      </c>
      <c r="AA365" s="40"/>
      <c r="AB365" s="39"/>
      <c r="AC365" s="40"/>
      <c r="AD365" s="39"/>
      <c r="AE365" s="38"/>
      <c r="AF365" s="250"/>
      <c r="AG365" s="250"/>
      <c r="AH365" s="37"/>
      <c r="AI365" s="11"/>
      <c r="AJ365" s="233">
        <f>SUMPRODUCT(LEN($M365:$S368)-LEN(SUBSTITUTE($M365:$S368,"A", "")))</f>
        <v>5</v>
      </c>
      <c r="AK365" s="239">
        <f>SUMPRODUCT(LEN($AD365:$AD368)-LEN(SUBSTITUTE($AD365:$AD368,"A", "")))</f>
        <v>0</v>
      </c>
      <c r="AL365" s="230">
        <f>SUMPRODUCT(LEN($AC365:$AC368)-LEN(SUBSTITUTE($AC365:$AC368,"A", "")))</f>
        <v>0</v>
      </c>
      <c r="AM365" s="233">
        <f>SUMPRODUCT(LEN($M365:$S368)-LEN(SUBSTITUTE($M365:$S368,"S", "")))</f>
        <v>6</v>
      </c>
      <c r="AN365" s="239">
        <f>SUMPRODUCT(LEN($AD365:$AD368)-LEN(SUBSTITUTE($AD365:$AD368,"S", "")))</f>
        <v>0</v>
      </c>
      <c r="AO365" s="230">
        <f>SUMPRODUCT(LEN($AC365:$AC368)-LEN(SUBSTITUTE($AC365:$AC368,"S", "")))</f>
        <v>0</v>
      </c>
      <c r="AP365" s="233">
        <f>SUMPRODUCT(LEN($M365:$S368)-LEN(SUBSTITUTE($M365:$S368,"F", "")))</f>
        <v>0</v>
      </c>
      <c r="AQ365" s="239">
        <f>SUMPRODUCT(LEN($AD365:$AD368)-LEN(SUBSTITUTE($AD365:$AD368,"F", "")))</f>
        <v>0</v>
      </c>
      <c r="AR365" s="230">
        <f>SUMPRODUCT(LEN($AC365:$AC368)-LEN(SUBSTITUTE($AC365:$AC368,"F", "")))</f>
        <v>0</v>
      </c>
      <c r="AS365" s="233">
        <f>SUMPRODUCT(LEN($M365:$S368)-LEN(SUBSTITUTE($M365:$S368,"G", "")))</f>
        <v>0</v>
      </c>
      <c r="AT365" s="239">
        <f>SUMPRODUCT(LEN($AD365:$AD368)-LEN(SUBSTITUTE($AD365:$AD368,"G", "")))</f>
        <v>0</v>
      </c>
      <c r="AU365" s="230">
        <f>SUMPRODUCT(LEN($AC365:$AC368)-LEN(SUBSTITUTE($AC365:$AC368,"G", "")))</f>
        <v>0</v>
      </c>
      <c r="AV365" s="233">
        <f>SUMPRODUCT(LEN($L365:$S368)-LEN(SUBSTITUTE($L365:$S368,"M", "")))</f>
        <v>0</v>
      </c>
      <c r="AW365" s="236">
        <f>SUMPRODUCT(LEN($AD365:$AD368)-LEN(SUBSTITUTE($AD365:$AD368,"M", "")))</f>
        <v>0</v>
      </c>
      <c r="AX365" s="230">
        <f>SUMPRODUCT(LEN($AC365:$AC368)-LEN(SUBSTITUTE($AC365:$AC368,"M", "")))</f>
        <v>0</v>
      </c>
      <c r="AY365" s="291">
        <f>SUMPRODUCT(LEN($AE365:$AE368)-LEN(SUBSTITUTE($AE365:$AE368,"S", "")))</f>
        <v>0</v>
      </c>
      <c r="AZ365" s="227">
        <f>SUMPRODUCT(LEN($AE365:$AE368)-LEN(SUBSTITUTE($AE365:$AE368,"F", "")))</f>
        <v>0</v>
      </c>
      <c r="BA365" s="227">
        <f>SUMPRODUCT(LEN($AE365:$AE368)-LEN(SUBSTITUTE($AE365:$AE368,"G", "")))</f>
        <v>0</v>
      </c>
      <c r="BB365" s="294">
        <f>SUMPRODUCT(LEN($AE365:$AE368)-LEN(SUBSTITUTE($AE365:$AE368,"M", "")))</f>
        <v>0</v>
      </c>
    </row>
    <row r="366" spans="2:62" ht="28.15" customHeight="1" thickBot="1" x14ac:dyDescent="0.25">
      <c r="B366" s="30"/>
      <c r="C366" s="243"/>
      <c r="D366" s="36"/>
      <c r="E366" s="35"/>
      <c r="F366" s="35"/>
      <c r="G366" s="34"/>
      <c r="H366" s="224"/>
      <c r="I366" s="247"/>
      <c r="J366" s="247"/>
      <c r="K366" s="247"/>
      <c r="L366" s="33" t="s">
        <v>123</v>
      </c>
      <c r="M366" s="32" t="s">
        <v>124</v>
      </c>
      <c r="N366" s="33" t="s">
        <v>122</v>
      </c>
      <c r="O366" s="32" t="s">
        <v>121</v>
      </c>
      <c r="P366" s="33" t="s">
        <v>120</v>
      </c>
      <c r="Q366" s="32"/>
      <c r="R366" s="33" t="s">
        <v>119</v>
      </c>
      <c r="S366" s="32"/>
      <c r="T366" s="33" t="s">
        <v>118</v>
      </c>
      <c r="U366" s="32"/>
      <c r="V366" s="33" t="s">
        <v>117</v>
      </c>
      <c r="W366" s="32"/>
      <c r="X366" s="33" t="s">
        <v>116</v>
      </c>
      <c r="Y366" s="32"/>
      <c r="Z366" s="33" t="s">
        <v>115</v>
      </c>
      <c r="AA366" s="32"/>
      <c r="AB366" s="31"/>
      <c r="AC366" s="32"/>
      <c r="AD366" s="31"/>
      <c r="AE366" s="23"/>
      <c r="AF366" s="251"/>
      <c r="AG366" s="251"/>
      <c r="AH366" s="22"/>
      <c r="AI366" s="11"/>
      <c r="AJ366" s="234"/>
      <c r="AK366" s="240"/>
      <c r="AL366" s="231"/>
      <c r="AM366" s="234"/>
      <c r="AN366" s="240"/>
      <c r="AO366" s="231"/>
      <c r="AP366" s="234"/>
      <c r="AQ366" s="240"/>
      <c r="AR366" s="231"/>
      <c r="AS366" s="234"/>
      <c r="AT366" s="240"/>
      <c r="AU366" s="231"/>
      <c r="AV366" s="234"/>
      <c r="AW366" s="237"/>
      <c r="AX366" s="231"/>
      <c r="AY366" s="292"/>
      <c r="AZ366" s="228"/>
      <c r="BA366" s="228"/>
      <c r="BB366" s="295"/>
    </row>
    <row r="367" spans="2:62" ht="28.15" customHeight="1" x14ac:dyDescent="0.2">
      <c r="B367" s="30"/>
      <c r="C367" s="244"/>
      <c r="D367" s="29"/>
      <c r="E367" s="28"/>
      <c r="F367" s="28"/>
      <c r="G367" s="27"/>
      <c r="H367" s="225"/>
      <c r="I367" s="248"/>
      <c r="J367" s="248"/>
      <c r="K367" s="248"/>
      <c r="L367" s="26" t="s">
        <v>114</v>
      </c>
      <c r="M367" s="25" t="s">
        <v>132</v>
      </c>
      <c r="N367" s="26" t="s">
        <v>112</v>
      </c>
      <c r="O367" s="25" t="s">
        <v>121</v>
      </c>
      <c r="P367" s="26" t="s">
        <v>111</v>
      </c>
      <c r="Q367" s="25"/>
      <c r="R367" s="26" t="s">
        <v>110</v>
      </c>
      <c r="S367" s="25"/>
      <c r="T367" s="26" t="s">
        <v>109</v>
      </c>
      <c r="U367" s="25"/>
      <c r="V367" s="26" t="s">
        <v>108</v>
      </c>
      <c r="W367" s="25"/>
      <c r="X367" s="26" t="s">
        <v>107</v>
      </c>
      <c r="Y367" s="25"/>
      <c r="Z367" s="26" t="s">
        <v>106</v>
      </c>
      <c r="AA367" s="25"/>
      <c r="AB367" s="24"/>
      <c r="AC367" s="25"/>
      <c r="AD367" s="24"/>
      <c r="AE367" s="23"/>
      <c r="AF367" s="251"/>
      <c r="AG367" s="251"/>
      <c r="AH367" s="22"/>
      <c r="AI367" s="11"/>
      <c r="AJ367" s="234"/>
      <c r="AK367" s="240"/>
      <c r="AL367" s="231"/>
      <c r="AM367" s="234"/>
      <c r="AN367" s="240"/>
      <c r="AO367" s="231"/>
      <c r="AP367" s="234"/>
      <c r="AQ367" s="240"/>
      <c r="AR367" s="231"/>
      <c r="AS367" s="234"/>
      <c r="AT367" s="240"/>
      <c r="AU367" s="231"/>
      <c r="AV367" s="234"/>
      <c r="AW367" s="237"/>
      <c r="AX367" s="231"/>
      <c r="AY367" s="292"/>
      <c r="AZ367" s="228"/>
      <c r="BA367" s="228"/>
      <c r="BB367" s="295"/>
    </row>
    <row r="368" spans="2:62" ht="28.15" customHeight="1" thickBot="1" x14ac:dyDescent="0.25">
      <c r="B368" s="21"/>
      <c r="C368" s="245"/>
      <c r="D368" s="20"/>
      <c r="E368" s="19"/>
      <c r="F368" s="19"/>
      <c r="G368" s="18"/>
      <c r="H368" s="226"/>
      <c r="I368" s="249"/>
      <c r="J368" s="249"/>
      <c r="K368" s="249"/>
      <c r="L368" s="17" t="s">
        <v>105</v>
      </c>
      <c r="M368" s="15" t="s">
        <v>124</v>
      </c>
      <c r="N368" s="17" t="s">
        <v>103</v>
      </c>
      <c r="O368" s="15"/>
      <c r="P368" s="17" t="s">
        <v>102</v>
      </c>
      <c r="Q368" s="15"/>
      <c r="R368" s="17" t="s">
        <v>101</v>
      </c>
      <c r="S368" s="15"/>
      <c r="T368" s="17">
        <v>20</v>
      </c>
      <c r="U368" s="15"/>
      <c r="V368" s="17" t="s">
        <v>100</v>
      </c>
      <c r="W368" s="15"/>
      <c r="X368" s="17" t="s">
        <v>99</v>
      </c>
      <c r="Y368" s="15"/>
      <c r="Z368" s="17" t="s">
        <v>98</v>
      </c>
      <c r="AA368" s="15"/>
      <c r="AB368" s="16"/>
      <c r="AC368" s="15"/>
      <c r="AD368" s="14"/>
      <c r="AE368" s="13"/>
      <c r="AF368" s="252"/>
      <c r="AG368" s="252"/>
      <c r="AH368" s="12"/>
      <c r="AI368" s="11"/>
      <c r="AJ368" s="235"/>
      <c r="AK368" s="241"/>
      <c r="AL368" s="232"/>
      <c r="AM368" s="235"/>
      <c r="AN368" s="241"/>
      <c r="AO368" s="232"/>
      <c r="AP368" s="235"/>
      <c r="AQ368" s="241"/>
      <c r="AR368" s="232"/>
      <c r="AS368" s="235"/>
      <c r="AT368" s="241"/>
      <c r="AU368" s="232"/>
      <c r="AV368" s="235"/>
      <c r="AW368" s="238"/>
      <c r="AX368" s="232"/>
      <c r="AY368" s="293"/>
      <c r="AZ368" s="229"/>
      <c r="BA368" s="229"/>
      <c r="BB368" s="296"/>
    </row>
    <row r="369" spans="2:62" ht="85.9" customHeight="1" thickTop="1" thickBot="1" x14ac:dyDescent="0.35">
      <c r="B369" s="105" t="s">
        <v>174</v>
      </c>
      <c r="C369" s="95" t="s">
        <v>173</v>
      </c>
      <c r="D369" s="100" t="s">
        <v>172</v>
      </c>
      <c r="E369" s="104" t="s">
        <v>171</v>
      </c>
      <c r="F369" s="103"/>
      <c r="G369" s="102"/>
      <c r="H369" s="101" t="s">
        <v>170</v>
      </c>
      <c r="I369" s="100" t="s">
        <v>96</v>
      </c>
      <c r="J369" s="100" t="s">
        <v>169</v>
      </c>
      <c r="K369" s="100" t="s">
        <v>97</v>
      </c>
      <c r="L369" s="256" t="s">
        <v>168</v>
      </c>
      <c r="M369" s="262"/>
      <c r="N369" s="256" t="s">
        <v>167</v>
      </c>
      <c r="O369" s="262"/>
      <c r="P369" s="256" t="s">
        <v>167</v>
      </c>
      <c r="Q369" s="257"/>
      <c r="R369" s="256" t="s">
        <v>167</v>
      </c>
      <c r="S369" s="257"/>
      <c r="T369" s="256" t="s">
        <v>167</v>
      </c>
      <c r="U369" s="257"/>
      <c r="V369" s="256" t="s">
        <v>167</v>
      </c>
      <c r="W369" s="257"/>
      <c r="X369" s="256" t="s">
        <v>167</v>
      </c>
      <c r="Y369" s="257"/>
      <c r="Z369" s="256" t="s">
        <v>167</v>
      </c>
      <c r="AA369" s="257"/>
      <c r="AB369" s="261" t="s">
        <v>166</v>
      </c>
      <c r="AC369" s="257"/>
      <c r="AD369" s="101" t="s">
        <v>165</v>
      </c>
      <c r="AE369" s="101" t="s">
        <v>164</v>
      </c>
      <c r="AF369" s="100" t="s">
        <v>163</v>
      </c>
      <c r="AG369" s="100" t="s">
        <v>162</v>
      </c>
      <c r="AH369" s="99" t="s">
        <v>161</v>
      </c>
      <c r="AI369" s="98"/>
      <c r="AJ369" s="96" t="s">
        <v>160</v>
      </c>
      <c r="AK369" s="95" t="s">
        <v>159</v>
      </c>
      <c r="AL369" s="94" t="s">
        <v>158</v>
      </c>
      <c r="AM369" s="96" t="s">
        <v>157</v>
      </c>
      <c r="AN369" s="95" t="s">
        <v>156</v>
      </c>
      <c r="AO369" s="94" t="s">
        <v>155</v>
      </c>
      <c r="AP369" s="96" t="s">
        <v>154</v>
      </c>
      <c r="AQ369" s="95" t="s">
        <v>153</v>
      </c>
      <c r="AR369" s="97" t="s">
        <v>152</v>
      </c>
      <c r="AS369" s="96" t="s">
        <v>151</v>
      </c>
      <c r="AT369" s="95" t="s">
        <v>150</v>
      </c>
      <c r="AU369" s="94" t="s">
        <v>149</v>
      </c>
      <c r="AV369" s="96" t="s">
        <v>148</v>
      </c>
      <c r="AW369" s="95" t="s">
        <v>147</v>
      </c>
      <c r="AX369" s="94" t="s">
        <v>146</v>
      </c>
      <c r="AY369" s="93" t="s">
        <v>145</v>
      </c>
      <c r="AZ369" s="92" t="s">
        <v>144</v>
      </c>
      <c r="BA369" s="92" t="s">
        <v>143</v>
      </c>
      <c r="BB369" s="91" t="s">
        <v>142</v>
      </c>
    </row>
    <row r="370" spans="2:62" ht="48" thickBot="1" x14ac:dyDescent="0.3">
      <c r="B370" s="90" t="s">
        <v>229</v>
      </c>
      <c r="C370" s="89"/>
      <c r="D370" s="88">
        <v>166</v>
      </c>
      <c r="E370" s="258"/>
      <c r="F370" s="259"/>
      <c r="G370" s="260"/>
      <c r="H370" s="87" t="s">
        <v>140</v>
      </c>
      <c r="I370" s="86"/>
      <c r="J370" s="86"/>
      <c r="K370" s="85"/>
      <c r="L370" s="84"/>
      <c r="M370" s="81"/>
      <c r="N370" s="84"/>
      <c r="O370" s="81"/>
      <c r="P370" s="84"/>
      <c r="Q370" s="81"/>
      <c r="R370" s="84"/>
      <c r="S370" s="81"/>
      <c r="T370" s="84"/>
      <c r="U370" s="81"/>
      <c r="V370" s="84"/>
      <c r="W370" s="81"/>
      <c r="X370" s="84"/>
      <c r="Y370" s="81"/>
      <c r="Z370" s="84"/>
      <c r="AA370" s="83"/>
      <c r="AB370" s="82" t="s">
        <v>139</v>
      </c>
      <c r="AC370" s="81"/>
      <c r="AD370" s="81"/>
      <c r="AE370" s="81"/>
      <c r="AF370" s="80"/>
      <c r="AG370" s="80"/>
      <c r="AH370" s="60"/>
      <c r="AI370" s="79" t="s">
        <v>138</v>
      </c>
      <c r="AJ370" s="78">
        <f t="shared" ref="AJ370:BB370" si="48">SUM(AJ372:AJ383)</f>
        <v>24</v>
      </c>
      <c r="AK370" s="77">
        <f t="shared" si="48"/>
        <v>1</v>
      </c>
      <c r="AL370" s="76">
        <f t="shared" si="48"/>
        <v>0</v>
      </c>
      <c r="AM370" s="78">
        <f t="shared" si="48"/>
        <v>10</v>
      </c>
      <c r="AN370" s="77">
        <f t="shared" si="48"/>
        <v>1</v>
      </c>
      <c r="AO370" s="76">
        <f t="shared" si="48"/>
        <v>0</v>
      </c>
      <c r="AP370" s="78">
        <f t="shared" si="48"/>
        <v>0</v>
      </c>
      <c r="AQ370" s="77">
        <f t="shared" si="48"/>
        <v>0</v>
      </c>
      <c r="AR370" s="76">
        <f t="shared" si="48"/>
        <v>0</v>
      </c>
      <c r="AS370" s="78">
        <f t="shared" si="48"/>
        <v>0</v>
      </c>
      <c r="AT370" s="77">
        <f t="shared" si="48"/>
        <v>0</v>
      </c>
      <c r="AU370" s="76">
        <f t="shared" si="48"/>
        <v>0</v>
      </c>
      <c r="AV370" s="78">
        <f t="shared" si="48"/>
        <v>0</v>
      </c>
      <c r="AW370" s="77">
        <f t="shared" si="48"/>
        <v>0</v>
      </c>
      <c r="AX370" s="76">
        <f t="shared" si="48"/>
        <v>0</v>
      </c>
      <c r="AY370" s="75">
        <f t="shared" si="48"/>
        <v>1</v>
      </c>
      <c r="AZ370" s="74">
        <f t="shared" si="48"/>
        <v>0</v>
      </c>
      <c r="BA370" s="74">
        <f t="shared" si="48"/>
        <v>0</v>
      </c>
      <c r="BB370" s="73">
        <f t="shared" si="48"/>
        <v>0</v>
      </c>
      <c r="BC370" s="72" t="s">
        <v>137</v>
      </c>
      <c r="BF370" s="5">
        <f>SUM(AJ370:AL370)/$BG$5</f>
        <v>8.3333333333333339</v>
      </c>
      <c r="BG370" s="5">
        <f>SUM(AM370:AO370,AY370)/$BG$5</f>
        <v>4</v>
      </c>
      <c r="BH370" s="5">
        <f>SUM(AP370:AR370,AZ370)/$BG$5</f>
        <v>0</v>
      </c>
      <c r="BI370" s="5">
        <f>SUM(AS370:AU370,BA370)/$BG$5</f>
        <v>0</v>
      </c>
      <c r="BJ370" s="5">
        <f>SUM(AV370:AX370,BB370)/$BG$5</f>
        <v>0</v>
      </c>
    </row>
    <row r="371" spans="2:62" ht="37.5" thickBot="1" x14ac:dyDescent="0.3">
      <c r="B371" s="71"/>
      <c r="C371" s="70"/>
      <c r="D371" s="69"/>
      <c r="E371" s="68"/>
      <c r="F371" s="68"/>
      <c r="G371" s="67"/>
      <c r="H371" s="66"/>
      <c r="I371" s="64"/>
      <c r="J371" s="64"/>
      <c r="K371" s="65"/>
      <c r="L371" s="64"/>
      <c r="M371" s="62"/>
      <c r="N371" s="64"/>
      <c r="O371" s="62"/>
      <c r="P371" s="64"/>
      <c r="Q371" s="62"/>
      <c r="R371" s="64"/>
      <c r="S371" s="62"/>
      <c r="T371" s="64"/>
      <c r="U371" s="62"/>
      <c r="V371" s="64"/>
      <c r="W371" s="62"/>
      <c r="X371" s="64"/>
      <c r="Y371" s="62"/>
      <c r="Z371" s="64"/>
      <c r="AA371" s="62"/>
      <c r="AB371" s="63"/>
      <c r="AC371" s="62"/>
      <c r="AD371" s="62"/>
      <c r="AE371" s="62"/>
      <c r="AF371" s="61"/>
      <c r="AG371" s="61"/>
      <c r="AH371" s="60"/>
      <c r="AI371" s="59" t="s">
        <v>136</v>
      </c>
      <c r="AJ371" s="58">
        <f t="shared" ref="AJ371:BB371" si="49">AJ370/3</f>
        <v>8</v>
      </c>
      <c r="AK371" s="57">
        <f t="shared" si="49"/>
        <v>0.33333333333333331</v>
      </c>
      <c r="AL371" s="56">
        <f t="shared" si="49"/>
        <v>0</v>
      </c>
      <c r="AM371" s="58">
        <f t="shared" si="49"/>
        <v>3.3333333333333335</v>
      </c>
      <c r="AN371" s="57">
        <f t="shared" si="49"/>
        <v>0.33333333333333331</v>
      </c>
      <c r="AO371" s="56">
        <f t="shared" si="49"/>
        <v>0</v>
      </c>
      <c r="AP371" s="58">
        <f t="shared" si="49"/>
        <v>0</v>
      </c>
      <c r="AQ371" s="57">
        <f t="shared" si="49"/>
        <v>0</v>
      </c>
      <c r="AR371" s="56">
        <f t="shared" si="49"/>
        <v>0</v>
      </c>
      <c r="AS371" s="58">
        <f t="shared" si="49"/>
        <v>0</v>
      </c>
      <c r="AT371" s="57">
        <f t="shared" si="49"/>
        <v>0</v>
      </c>
      <c r="AU371" s="56">
        <f t="shared" si="49"/>
        <v>0</v>
      </c>
      <c r="AV371" s="58">
        <f t="shared" si="49"/>
        <v>0</v>
      </c>
      <c r="AW371" s="57">
        <f t="shared" si="49"/>
        <v>0</v>
      </c>
      <c r="AX371" s="56">
        <f t="shared" si="49"/>
        <v>0</v>
      </c>
      <c r="AY371" s="55">
        <f t="shared" si="49"/>
        <v>0.33333333333333331</v>
      </c>
      <c r="AZ371" s="54">
        <f t="shared" si="49"/>
        <v>0</v>
      </c>
      <c r="BA371" s="54">
        <f t="shared" si="49"/>
        <v>0</v>
      </c>
      <c r="BB371" s="53">
        <f t="shared" si="49"/>
        <v>0</v>
      </c>
      <c r="BC371" s="52" t="s">
        <v>135</v>
      </c>
    </row>
    <row r="372" spans="2:62" ht="28.15" customHeight="1" x14ac:dyDescent="0.2">
      <c r="B372" s="30"/>
      <c r="C372" s="242">
        <v>1</v>
      </c>
      <c r="D372" s="44"/>
      <c r="E372" s="43"/>
      <c r="F372" s="43"/>
      <c r="G372" s="42"/>
      <c r="H372" s="223" t="s">
        <v>134</v>
      </c>
      <c r="I372" s="246">
        <v>34</v>
      </c>
      <c r="J372" s="246">
        <v>13</v>
      </c>
      <c r="K372" s="246">
        <v>7</v>
      </c>
      <c r="L372" s="41" t="s">
        <v>133</v>
      </c>
      <c r="M372" s="40" t="s">
        <v>175</v>
      </c>
      <c r="N372" s="41" t="s">
        <v>131</v>
      </c>
      <c r="O372" s="40" t="s">
        <v>121</v>
      </c>
      <c r="P372" s="41" t="s">
        <v>130</v>
      </c>
      <c r="Q372" s="40"/>
      <c r="R372" s="41" t="s">
        <v>129</v>
      </c>
      <c r="S372" s="40"/>
      <c r="T372" s="41" t="s">
        <v>128</v>
      </c>
      <c r="U372" s="40"/>
      <c r="V372" s="41" t="s">
        <v>127</v>
      </c>
      <c r="W372" s="40"/>
      <c r="X372" s="41" t="s">
        <v>126</v>
      </c>
      <c r="Y372" s="40"/>
      <c r="Z372" s="41" t="s">
        <v>125</v>
      </c>
      <c r="AA372" s="40"/>
      <c r="AB372" s="39"/>
      <c r="AC372" s="40"/>
      <c r="AD372" s="39"/>
      <c r="AE372" s="38" t="s">
        <v>121</v>
      </c>
      <c r="AF372" s="250"/>
      <c r="AG372" s="250"/>
      <c r="AH372" s="37"/>
      <c r="AI372" s="11"/>
      <c r="AJ372" s="233">
        <f>SUMPRODUCT(LEN($M372:$S375)-LEN(SUBSTITUTE($M372:$S375,"A", "")))</f>
        <v>3</v>
      </c>
      <c r="AK372" s="239">
        <f>SUMPRODUCT(LEN($AD372:$AD375)-LEN(SUBSTITUTE($AD372:$AD375,"A", "")))</f>
        <v>0</v>
      </c>
      <c r="AL372" s="230">
        <f>SUMPRODUCT(LEN($AC372:$AC375)-LEN(SUBSTITUTE($AC372:$AC375,"A", "")))</f>
        <v>0</v>
      </c>
      <c r="AM372" s="233">
        <f>SUMPRODUCT(LEN($M372:$S375)-LEN(SUBSTITUTE($M372:$S375,"S", "")))</f>
        <v>6</v>
      </c>
      <c r="AN372" s="239">
        <f>SUMPRODUCT(LEN($AD372:$AD375)-LEN(SUBSTITUTE($AD372:$AD375,"S", "")))</f>
        <v>0</v>
      </c>
      <c r="AO372" s="230">
        <f>SUMPRODUCT(LEN($AC372:$AC375)-LEN(SUBSTITUTE($AC372:$AC375,"S", "")))</f>
        <v>0</v>
      </c>
      <c r="AP372" s="233">
        <f>SUMPRODUCT(LEN($M372:$S375)-LEN(SUBSTITUTE($M372:$S375,"F", "")))</f>
        <v>0</v>
      </c>
      <c r="AQ372" s="239">
        <f>SUMPRODUCT(LEN($AD372:$AD375)-LEN(SUBSTITUTE($AD372:$AD375,"F", "")))</f>
        <v>0</v>
      </c>
      <c r="AR372" s="230">
        <f>SUMPRODUCT(LEN($AC372:$AC375)-LEN(SUBSTITUTE($AC372:$AC375,"F", "")))</f>
        <v>0</v>
      </c>
      <c r="AS372" s="233">
        <f>SUMPRODUCT(LEN($M372:$S375)-LEN(SUBSTITUTE($M372:$S375,"G", "")))</f>
        <v>0</v>
      </c>
      <c r="AT372" s="239">
        <f>SUMPRODUCT(LEN($AD372:$AD375)-LEN(SUBSTITUTE($AD372:$AD375,"G", "")))</f>
        <v>0</v>
      </c>
      <c r="AU372" s="230">
        <f>SUMPRODUCT(LEN($AC372:$AC375)-LEN(SUBSTITUTE($AC372:$AC375,"G", "")))</f>
        <v>0</v>
      </c>
      <c r="AV372" s="233">
        <f>SUMPRODUCT(LEN($L372:$S375)-LEN(SUBSTITUTE($L372:$S375,"M", "")))</f>
        <v>0</v>
      </c>
      <c r="AW372" s="236">
        <f>SUMPRODUCT(LEN($AD372:$AD375)-LEN(SUBSTITUTE($AD372:$AD375,"M", "")))</f>
        <v>0</v>
      </c>
      <c r="AX372" s="230">
        <f>SUMPRODUCT(LEN($AC372:$AC375)-LEN(SUBSTITUTE($AC372:$AC375,"M", "")))</f>
        <v>0</v>
      </c>
      <c r="AY372" s="291">
        <f>SUMPRODUCT(LEN($AE372:$AE375)-LEN(SUBSTITUTE($AE372:$AE375,"S", "")))</f>
        <v>1</v>
      </c>
      <c r="AZ372" s="227">
        <f>SUMPRODUCT(LEN($AE372:$AE375)-LEN(SUBSTITUTE($AE372:$AE375,"F", "")))</f>
        <v>0</v>
      </c>
      <c r="BA372" s="227">
        <f>SUMPRODUCT(LEN($AE372:$AE375)-LEN(SUBSTITUTE($AE372:$AE375,"G", "")))</f>
        <v>0</v>
      </c>
      <c r="BB372" s="294">
        <f>SUMPRODUCT(LEN($AE372:$AE375)-LEN(SUBSTITUTE($AE372:$AE375,"M", "")))</f>
        <v>0</v>
      </c>
    </row>
    <row r="373" spans="2:62" ht="28.15" customHeight="1" thickBot="1" x14ac:dyDescent="0.25">
      <c r="B373" s="30"/>
      <c r="C373" s="243"/>
      <c r="D373" s="36"/>
      <c r="E373" s="35"/>
      <c r="F373" s="35"/>
      <c r="G373" s="34"/>
      <c r="H373" s="224"/>
      <c r="I373" s="247"/>
      <c r="J373" s="247"/>
      <c r="K373" s="247"/>
      <c r="L373" s="33" t="s">
        <v>123</v>
      </c>
      <c r="M373" s="32" t="s">
        <v>132</v>
      </c>
      <c r="N373" s="33" t="s">
        <v>122</v>
      </c>
      <c r="O373" s="32" t="s">
        <v>121</v>
      </c>
      <c r="P373" s="33" t="s">
        <v>120</v>
      </c>
      <c r="Q373" s="32"/>
      <c r="R373" s="33" t="s">
        <v>119</v>
      </c>
      <c r="S373" s="32"/>
      <c r="T373" s="33" t="s">
        <v>118</v>
      </c>
      <c r="U373" s="32"/>
      <c r="V373" s="33" t="s">
        <v>117</v>
      </c>
      <c r="W373" s="32"/>
      <c r="X373" s="33" t="s">
        <v>116</v>
      </c>
      <c r="Y373" s="32"/>
      <c r="Z373" s="33" t="s">
        <v>115</v>
      </c>
      <c r="AA373" s="32"/>
      <c r="AB373" s="31"/>
      <c r="AC373" s="32"/>
      <c r="AD373" s="31"/>
      <c r="AE373" s="23"/>
      <c r="AF373" s="251"/>
      <c r="AG373" s="251"/>
      <c r="AH373" s="22"/>
      <c r="AI373" s="11"/>
      <c r="AJ373" s="234"/>
      <c r="AK373" s="240"/>
      <c r="AL373" s="231"/>
      <c r="AM373" s="234"/>
      <c r="AN373" s="240"/>
      <c r="AO373" s="231"/>
      <c r="AP373" s="234"/>
      <c r="AQ373" s="240"/>
      <c r="AR373" s="231"/>
      <c r="AS373" s="234"/>
      <c r="AT373" s="240"/>
      <c r="AU373" s="231"/>
      <c r="AV373" s="234"/>
      <c r="AW373" s="237"/>
      <c r="AX373" s="231"/>
      <c r="AY373" s="292"/>
      <c r="AZ373" s="228"/>
      <c r="BA373" s="228"/>
      <c r="BB373" s="295"/>
    </row>
    <row r="374" spans="2:62" ht="28.15" customHeight="1" x14ac:dyDescent="0.2">
      <c r="B374" s="30"/>
      <c r="C374" s="244"/>
      <c r="D374" s="29"/>
      <c r="E374" s="28"/>
      <c r="F374" s="28"/>
      <c r="G374" s="27"/>
      <c r="H374" s="225">
        <v>166</v>
      </c>
      <c r="I374" s="248"/>
      <c r="J374" s="248"/>
      <c r="K374" s="248"/>
      <c r="L374" s="26" t="s">
        <v>114</v>
      </c>
      <c r="M374" s="25" t="s">
        <v>113</v>
      </c>
      <c r="N374" s="26" t="s">
        <v>112</v>
      </c>
      <c r="O374" s="25"/>
      <c r="P374" s="26" t="s">
        <v>111</v>
      </c>
      <c r="Q374" s="25"/>
      <c r="R374" s="26" t="s">
        <v>110</v>
      </c>
      <c r="S374" s="25"/>
      <c r="T374" s="26" t="s">
        <v>109</v>
      </c>
      <c r="U374" s="25"/>
      <c r="V374" s="26" t="s">
        <v>108</v>
      </c>
      <c r="W374" s="25"/>
      <c r="X374" s="26" t="s">
        <v>107</v>
      </c>
      <c r="Y374" s="25"/>
      <c r="Z374" s="26" t="s">
        <v>106</v>
      </c>
      <c r="AA374" s="25"/>
      <c r="AB374" s="24"/>
      <c r="AC374" s="25"/>
      <c r="AD374" s="24"/>
      <c r="AE374" s="23"/>
      <c r="AF374" s="251"/>
      <c r="AG374" s="251"/>
      <c r="AH374" s="22"/>
      <c r="AI374" s="11"/>
      <c r="AJ374" s="234"/>
      <c r="AK374" s="240"/>
      <c r="AL374" s="231"/>
      <c r="AM374" s="234"/>
      <c r="AN374" s="240"/>
      <c r="AO374" s="231"/>
      <c r="AP374" s="234"/>
      <c r="AQ374" s="240"/>
      <c r="AR374" s="231"/>
      <c r="AS374" s="234"/>
      <c r="AT374" s="240"/>
      <c r="AU374" s="231"/>
      <c r="AV374" s="234"/>
      <c r="AW374" s="237"/>
      <c r="AX374" s="231"/>
      <c r="AY374" s="292"/>
      <c r="AZ374" s="228"/>
      <c r="BA374" s="228"/>
      <c r="BB374" s="295"/>
    </row>
    <row r="375" spans="2:62" ht="28.15" customHeight="1" thickBot="1" x14ac:dyDescent="0.25">
      <c r="B375" s="30"/>
      <c r="C375" s="253"/>
      <c r="D375" s="51"/>
      <c r="E375" s="50"/>
      <c r="F375" s="50"/>
      <c r="G375" s="49"/>
      <c r="H375" s="226"/>
      <c r="I375" s="254"/>
      <c r="J375" s="254"/>
      <c r="K375" s="254"/>
      <c r="L375" s="48" t="s">
        <v>105</v>
      </c>
      <c r="M375" s="47" t="s">
        <v>121</v>
      </c>
      <c r="N375" s="48" t="s">
        <v>103</v>
      </c>
      <c r="O375" s="47"/>
      <c r="P375" s="48" t="s">
        <v>102</v>
      </c>
      <c r="Q375" s="47"/>
      <c r="R375" s="48" t="s">
        <v>101</v>
      </c>
      <c r="S375" s="47"/>
      <c r="T375" s="48">
        <v>20</v>
      </c>
      <c r="U375" s="47"/>
      <c r="V375" s="48" t="s">
        <v>100</v>
      </c>
      <c r="W375" s="47"/>
      <c r="X375" s="48" t="s">
        <v>99</v>
      </c>
      <c r="Y375" s="47"/>
      <c r="Z375" s="48" t="s">
        <v>98</v>
      </c>
      <c r="AA375" s="47"/>
      <c r="AB375" s="16"/>
      <c r="AC375" s="47"/>
      <c r="AD375" s="16"/>
      <c r="AE375" s="46"/>
      <c r="AF375" s="255"/>
      <c r="AG375" s="255"/>
      <c r="AH375" s="45"/>
      <c r="AI375" s="11"/>
      <c r="AJ375" s="235"/>
      <c r="AK375" s="241"/>
      <c r="AL375" s="232"/>
      <c r="AM375" s="235"/>
      <c r="AN375" s="241"/>
      <c r="AO375" s="232"/>
      <c r="AP375" s="235"/>
      <c r="AQ375" s="241"/>
      <c r="AR375" s="232"/>
      <c r="AS375" s="235"/>
      <c r="AT375" s="241"/>
      <c r="AU375" s="232"/>
      <c r="AV375" s="235"/>
      <c r="AW375" s="238"/>
      <c r="AX375" s="232"/>
      <c r="AY375" s="293"/>
      <c r="AZ375" s="229"/>
      <c r="BA375" s="229"/>
      <c r="BB375" s="296"/>
    </row>
    <row r="376" spans="2:62" ht="28.15" customHeight="1" x14ac:dyDescent="0.2">
      <c r="B376" s="30"/>
      <c r="C376" s="242">
        <v>2</v>
      </c>
      <c r="D376" s="44"/>
      <c r="E376" s="43"/>
      <c r="F376" s="43"/>
      <c r="G376" s="42"/>
      <c r="H376" s="223"/>
      <c r="I376" s="246">
        <v>32</v>
      </c>
      <c r="J376" s="246">
        <v>13</v>
      </c>
      <c r="K376" s="246">
        <v>6</v>
      </c>
      <c r="L376" s="41" t="s">
        <v>133</v>
      </c>
      <c r="M376" s="40" t="s">
        <v>217</v>
      </c>
      <c r="N376" s="41" t="s">
        <v>131</v>
      </c>
      <c r="O376" s="40" t="s">
        <v>132</v>
      </c>
      <c r="P376" s="41" t="s">
        <v>130</v>
      </c>
      <c r="Q376" s="40"/>
      <c r="R376" s="41" t="s">
        <v>129</v>
      </c>
      <c r="S376" s="40"/>
      <c r="T376" s="41" t="s">
        <v>128</v>
      </c>
      <c r="U376" s="40"/>
      <c r="V376" s="41" t="s">
        <v>127</v>
      </c>
      <c r="W376" s="40"/>
      <c r="X376" s="41" t="s">
        <v>126</v>
      </c>
      <c r="Y376" s="40"/>
      <c r="Z376" s="41" t="s">
        <v>125</v>
      </c>
      <c r="AA376" s="40"/>
      <c r="AB376" s="39"/>
      <c r="AC376" s="40"/>
      <c r="AD376" s="39"/>
      <c r="AE376" s="38"/>
      <c r="AF376" s="250"/>
      <c r="AG376" s="250"/>
      <c r="AH376" s="37"/>
      <c r="AI376" s="11"/>
      <c r="AJ376" s="233">
        <f>SUMPRODUCT(LEN($M376:$S379)-LEN(SUBSTITUTE($M376:$S379,"A", "")))</f>
        <v>11</v>
      </c>
      <c r="AK376" s="239">
        <f>SUMPRODUCT(LEN($AD376:$AD379)-LEN(SUBSTITUTE($AD376:$AD379,"A", "")))</f>
        <v>0</v>
      </c>
      <c r="AL376" s="230">
        <f>SUMPRODUCT(LEN($AC376:$AC379)-LEN(SUBSTITUTE($AC376:$AC379,"A", "")))</f>
        <v>0</v>
      </c>
      <c r="AM376" s="233">
        <f>SUMPRODUCT(LEN($M376:$S379)-LEN(SUBSTITUTE($M376:$S379,"S", "")))</f>
        <v>2</v>
      </c>
      <c r="AN376" s="239">
        <f>SUMPRODUCT(LEN($AD376:$AD379)-LEN(SUBSTITUTE($AD376:$AD379,"S", "")))</f>
        <v>0</v>
      </c>
      <c r="AO376" s="230">
        <f>SUMPRODUCT(LEN($AC376:$AC379)-LEN(SUBSTITUTE($AC376:$AC379,"S", "")))</f>
        <v>0</v>
      </c>
      <c r="AP376" s="233">
        <f>SUMPRODUCT(LEN($M376:$S379)-LEN(SUBSTITUTE($M376:$S379,"F", "")))</f>
        <v>0</v>
      </c>
      <c r="AQ376" s="239">
        <f>SUMPRODUCT(LEN($AD376:$AD379)-LEN(SUBSTITUTE($AD376:$AD379,"F", "")))</f>
        <v>0</v>
      </c>
      <c r="AR376" s="230">
        <f>SUMPRODUCT(LEN($AC376:$AC379)-LEN(SUBSTITUTE($AC376:$AC379,"F", "")))</f>
        <v>0</v>
      </c>
      <c r="AS376" s="233">
        <f>SUMPRODUCT(LEN($M376:$S379)-LEN(SUBSTITUTE($M376:$S379,"G", "")))</f>
        <v>0</v>
      </c>
      <c r="AT376" s="239">
        <f>SUMPRODUCT(LEN($AD376:$AD379)-LEN(SUBSTITUTE($AD376:$AD379,"G", "")))</f>
        <v>0</v>
      </c>
      <c r="AU376" s="230">
        <f>SUMPRODUCT(LEN($AC376:$AC379)-LEN(SUBSTITUTE($AC376:$AC379,"G", "")))</f>
        <v>0</v>
      </c>
      <c r="AV376" s="233">
        <f>SUMPRODUCT(LEN($L376:$S379)-LEN(SUBSTITUTE($L376:$S379,"M", "")))</f>
        <v>0</v>
      </c>
      <c r="AW376" s="236">
        <f>SUMPRODUCT(LEN($AD376:$AD379)-LEN(SUBSTITUTE($AD376:$AD379,"M", "")))</f>
        <v>0</v>
      </c>
      <c r="AX376" s="230">
        <f>SUMPRODUCT(LEN($AC376:$AC379)-LEN(SUBSTITUTE($AC376:$AC379,"M", "")))</f>
        <v>0</v>
      </c>
      <c r="AY376" s="291">
        <f>SUMPRODUCT(LEN($AE376:$AE379)-LEN(SUBSTITUTE($AE376:$AE379,"S", "")))</f>
        <v>0</v>
      </c>
      <c r="AZ376" s="227">
        <f>SUMPRODUCT(LEN($AE376:$AE379)-LEN(SUBSTITUTE($AE376:$AE379,"F", "")))</f>
        <v>0</v>
      </c>
      <c r="BA376" s="227">
        <f>SUMPRODUCT(LEN($AE376:$AE379)-LEN(SUBSTITUTE($AE376:$AE379,"G", "")))</f>
        <v>0</v>
      </c>
      <c r="BB376" s="294">
        <f>SUMPRODUCT(LEN($AE376:$AE379)-LEN(SUBSTITUTE($AE376:$AE379,"M", "")))</f>
        <v>0</v>
      </c>
    </row>
    <row r="377" spans="2:62" ht="28.15" customHeight="1" thickBot="1" x14ac:dyDescent="0.25">
      <c r="B377" s="30"/>
      <c r="C377" s="243"/>
      <c r="D377" s="36"/>
      <c r="E377" s="35"/>
      <c r="F377" s="35"/>
      <c r="G377" s="34"/>
      <c r="H377" s="224"/>
      <c r="I377" s="247"/>
      <c r="J377" s="247"/>
      <c r="K377" s="247"/>
      <c r="L377" s="33" t="s">
        <v>123</v>
      </c>
      <c r="M377" s="32" t="s">
        <v>132</v>
      </c>
      <c r="N377" s="33" t="s">
        <v>122</v>
      </c>
      <c r="O377" s="32" t="s">
        <v>104</v>
      </c>
      <c r="P377" s="33" t="s">
        <v>120</v>
      </c>
      <c r="Q377" s="32"/>
      <c r="R377" s="33" t="s">
        <v>119</v>
      </c>
      <c r="S377" s="32"/>
      <c r="T377" s="33" t="s">
        <v>118</v>
      </c>
      <c r="U377" s="32"/>
      <c r="V377" s="33" t="s">
        <v>117</v>
      </c>
      <c r="W377" s="32"/>
      <c r="X377" s="33" t="s">
        <v>116</v>
      </c>
      <c r="Y377" s="32"/>
      <c r="Z377" s="33" t="s">
        <v>115</v>
      </c>
      <c r="AA377" s="32"/>
      <c r="AB377" s="31"/>
      <c r="AC377" s="32"/>
      <c r="AD377" s="31"/>
      <c r="AE377" s="23"/>
      <c r="AF377" s="251"/>
      <c r="AG377" s="251"/>
      <c r="AH377" s="22"/>
      <c r="AI377" s="11"/>
      <c r="AJ377" s="234"/>
      <c r="AK377" s="240"/>
      <c r="AL377" s="231"/>
      <c r="AM377" s="234"/>
      <c r="AN377" s="240"/>
      <c r="AO377" s="231"/>
      <c r="AP377" s="234"/>
      <c r="AQ377" s="240"/>
      <c r="AR377" s="231"/>
      <c r="AS377" s="234"/>
      <c r="AT377" s="240"/>
      <c r="AU377" s="231"/>
      <c r="AV377" s="234"/>
      <c r="AW377" s="237"/>
      <c r="AX377" s="231"/>
      <c r="AY377" s="292"/>
      <c r="AZ377" s="228"/>
      <c r="BA377" s="228"/>
      <c r="BB377" s="295"/>
    </row>
    <row r="378" spans="2:62" ht="28.15" customHeight="1" x14ac:dyDescent="0.2">
      <c r="B378" s="30"/>
      <c r="C378" s="244"/>
      <c r="D378" s="29"/>
      <c r="E378" s="28"/>
      <c r="F378" s="28"/>
      <c r="G378" s="27"/>
      <c r="H378" s="225"/>
      <c r="I378" s="248"/>
      <c r="J378" s="248"/>
      <c r="K378" s="248"/>
      <c r="L378" s="26" t="s">
        <v>114</v>
      </c>
      <c r="M378" s="25" t="s">
        <v>132</v>
      </c>
      <c r="N378" s="26" t="s">
        <v>112</v>
      </c>
      <c r="O378" s="25" t="s">
        <v>121</v>
      </c>
      <c r="P378" s="26" t="s">
        <v>111</v>
      </c>
      <c r="Q378" s="25"/>
      <c r="R378" s="26" t="s">
        <v>110</v>
      </c>
      <c r="S378" s="25"/>
      <c r="T378" s="26" t="s">
        <v>109</v>
      </c>
      <c r="U378" s="25"/>
      <c r="V378" s="26" t="s">
        <v>108</v>
      </c>
      <c r="W378" s="25"/>
      <c r="X378" s="26" t="s">
        <v>107</v>
      </c>
      <c r="Y378" s="25"/>
      <c r="Z378" s="26" t="s">
        <v>106</v>
      </c>
      <c r="AA378" s="25"/>
      <c r="AB378" s="24"/>
      <c r="AC378" s="25"/>
      <c r="AD378" s="24"/>
      <c r="AE378" s="23"/>
      <c r="AF378" s="251"/>
      <c r="AG378" s="251"/>
      <c r="AH378" s="22"/>
      <c r="AI378" s="11"/>
      <c r="AJ378" s="234"/>
      <c r="AK378" s="240"/>
      <c r="AL378" s="231"/>
      <c r="AM378" s="234"/>
      <c r="AN378" s="240"/>
      <c r="AO378" s="231"/>
      <c r="AP378" s="234"/>
      <c r="AQ378" s="240"/>
      <c r="AR378" s="231"/>
      <c r="AS378" s="234"/>
      <c r="AT378" s="240"/>
      <c r="AU378" s="231"/>
      <c r="AV378" s="234"/>
      <c r="AW378" s="237"/>
      <c r="AX378" s="231"/>
      <c r="AY378" s="292"/>
      <c r="AZ378" s="228"/>
      <c r="BA378" s="228"/>
      <c r="BB378" s="295"/>
    </row>
    <row r="379" spans="2:62" ht="28.15" customHeight="1" thickBot="1" x14ac:dyDescent="0.25">
      <c r="B379" s="30"/>
      <c r="C379" s="253"/>
      <c r="D379" s="51"/>
      <c r="E379" s="50"/>
      <c r="F379" s="50"/>
      <c r="G379" s="49"/>
      <c r="H379" s="226"/>
      <c r="I379" s="254"/>
      <c r="J379" s="254"/>
      <c r="K379" s="254"/>
      <c r="L379" s="48" t="s">
        <v>105</v>
      </c>
      <c r="M379" s="47" t="s">
        <v>132</v>
      </c>
      <c r="N379" s="48" t="s">
        <v>103</v>
      </c>
      <c r="O379" s="47"/>
      <c r="P379" s="48" t="s">
        <v>102</v>
      </c>
      <c r="Q379" s="47"/>
      <c r="R379" s="48" t="s">
        <v>101</v>
      </c>
      <c r="S379" s="47"/>
      <c r="T379" s="48">
        <v>20</v>
      </c>
      <c r="U379" s="47"/>
      <c r="V379" s="48" t="s">
        <v>100</v>
      </c>
      <c r="W379" s="47"/>
      <c r="X379" s="48" t="s">
        <v>99</v>
      </c>
      <c r="Y379" s="47"/>
      <c r="Z379" s="48" t="s">
        <v>98</v>
      </c>
      <c r="AA379" s="47"/>
      <c r="AB379" s="16"/>
      <c r="AC379" s="47"/>
      <c r="AD379" s="16"/>
      <c r="AE379" s="46"/>
      <c r="AF379" s="255"/>
      <c r="AG379" s="255"/>
      <c r="AH379" s="45"/>
      <c r="AI379" s="11"/>
      <c r="AJ379" s="235"/>
      <c r="AK379" s="241"/>
      <c r="AL379" s="232"/>
      <c r="AM379" s="235"/>
      <c r="AN379" s="241"/>
      <c r="AO379" s="232"/>
      <c r="AP379" s="235"/>
      <c r="AQ379" s="241"/>
      <c r="AR379" s="232"/>
      <c r="AS379" s="235"/>
      <c r="AT379" s="241"/>
      <c r="AU379" s="232"/>
      <c r="AV379" s="235"/>
      <c r="AW379" s="238"/>
      <c r="AX379" s="232"/>
      <c r="AY379" s="293"/>
      <c r="AZ379" s="229"/>
      <c r="BA379" s="229"/>
      <c r="BB379" s="296"/>
    </row>
    <row r="380" spans="2:62" ht="28.15" customHeight="1" x14ac:dyDescent="0.2">
      <c r="B380" s="30"/>
      <c r="C380" s="242">
        <v>3</v>
      </c>
      <c r="D380" s="44"/>
      <c r="E380" s="43"/>
      <c r="F380" s="43"/>
      <c r="G380" s="42"/>
      <c r="H380" s="223"/>
      <c r="I380" s="246">
        <v>37</v>
      </c>
      <c r="J380" s="246">
        <v>13</v>
      </c>
      <c r="K380" s="246">
        <v>6</v>
      </c>
      <c r="L380" s="41" t="s">
        <v>133</v>
      </c>
      <c r="M380" s="40" t="s">
        <v>132</v>
      </c>
      <c r="N380" s="41" t="s">
        <v>131</v>
      </c>
      <c r="O380" s="40" t="s">
        <v>121</v>
      </c>
      <c r="P380" s="41" t="s">
        <v>130</v>
      </c>
      <c r="Q380" s="40"/>
      <c r="R380" s="41" t="s">
        <v>129</v>
      </c>
      <c r="S380" s="40"/>
      <c r="T380" s="41" t="s">
        <v>128</v>
      </c>
      <c r="U380" s="40"/>
      <c r="V380" s="41" t="s">
        <v>127</v>
      </c>
      <c r="W380" s="40"/>
      <c r="X380" s="41" t="s">
        <v>126</v>
      </c>
      <c r="Y380" s="40"/>
      <c r="Z380" s="41" t="s">
        <v>125</v>
      </c>
      <c r="AA380" s="40"/>
      <c r="AB380" s="39"/>
      <c r="AC380" s="40"/>
      <c r="AD380" s="39" t="s">
        <v>124</v>
      </c>
      <c r="AE380" s="38"/>
      <c r="AF380" s="250"/>
      <c r="AG380" s="250"/>
      <c r="AH380" s="37"/>
      <c r="AI380" s="11"/>
      <c r="AJ380" s="233">
        <f>SUMPRODUCT(LEN($M380:$S383)-LEN(SUBSTITUTE($M380:$S383,"A", "")))</f>
        <v>10</v>
      </c>
      <c r="AK380" s="239">
        <f>SUMPRODUCT(LEN($AD380:$AD383)-LEN(SUBSTITUTE($AD380:$AD383,"A", "")))</f>
        <v>1</v>
      </c>
      <c r="AL380" s="230">
        <f>SUMPRODUCT(LEN($AC380:$AC383)-LEN(SUBSTITUTE($AC380:$AC383,"A", "")))</f>
        <v>0</v>
      </c>
      <c r="AM380" s="233">
        <f>SUMPRODUCT(LEN($M380:$S383)-LEN(SUBSTITUTE($M380:$S383,"S", "")))</f>
        <v>2</v>
      </c>
      <c r="AN380" s="239">
        <f>SUMPRODUCT(LEN($AD380:$AD383)-LEN(SUBSTITUTE($AD380:$AD383,"S", "")))</f>
        <v>1</v>
      </c>
      <c r="AO380" s="230">
        <f>SUMPRODUCT(LEN($AC380:$AC383)-LEN(SUBSTITUTE($AC380:$AC383,"S", "")))</f>
        <v>0</v>
      </c>
      <c r="AP380" s="233">
        <f>SUMPRODUCT(LEN($M380:$S383)-LEN(SUBSTITUTE($M380:$S383,"F", "")))</f>
        <v>0</v>
      </c>
      <c r="AQ380" s="239">
        <f>SUMPRODUCT(LEN($AD380:$AD383)-LEN(SUBSTITUTE($AD380:$AD383,"F", "")))</f>
        <v>0</v>
      </c>
      <c r="AR380" s="230">
        <f>SUMPRODUCT(LEN($AC380:$AC383)-LEN(SUBSTITUTE($AC380:$AC383,"F", "")))</f>
        <v>0</v>
      </c>
      <c r="AS380" s="233">
        <f>SUMPRODUCT(LEN($M380:$S383)-LEN(SUBSTITUTE($M380:$S383,"G", "")))</f>
        <v>0</v>
      </c>
      <c r="AT380" s="239">
        <f>SUMPRODUCT(LEN($AD380:$AD383)-LEN(SUBSTITUTE($AD380:$AD383,"G", "")))</f>
        <v>0</v>
      </c>
      <c r="AU380" s="230">
        <f>SUMPRODUCT(LEN($AC380:$AC383)-LEN(SUBSTITUTE($AC380:$AC383,"G", "")))</f>
        <v>0</v>
      </c>
      <c r="AV380" s="233">
        <f>SUMPRODUCT(LEN($L380:$S383)-LEN(SUBSTITUTE($L380:$S383,"M", "")))</f>
        <v>0</v>
      </c>
      <c r="AW380" s="236">
        <f>SUMPRODUCT(LEN($AD380:$AD383)-LEN(SUBSTITUTE($AD380:$AD383,"M", "")))</f>
        <v>0</v>
      </c>
      <c r="AX380" s="230">
        <f>SUMPRODUCT(LEN($AC380:$AC383)-LEN(SUBSTITUTE($AC380:$AC383,"M", "")))</f>
        <v>0</v>
      </c>
      <c r="AY380" s="291">
        <f>SUMPRODUCT(LEN($AE380:$AE383)-LEN(SUBSTITUTE($AE380:$AE383,"S", "")))</f>
        <v>0</v>
      </c>
      <c r="AZ380" s="227">
        <f>SUMPRODUCT(LEN($AE380:$AE383)-LEN(SUBSTITUTE($AE380:$AE383,"F", "")))</f>
        <v>0</v>
      </c>
      <c r="BA380" s="227">
        <f>SUMPRODUCT(LEN($AE380:$AE383)-LEN(SUBSTITUTE($AE380:$AE383,"G", "")))</f>
        <v>0</v>
      </c>
      <c r="BB380" s="294">
        <f>SUMPRODUCT(LEN($AE380:$AE383)-LEN(SUBSTITUTE($AE380:$AE383,"M", "")))</f>
        <v>0</v>
      </c>
    </row>
    <row r="381" spans="2:62" ht="28.15" customHeight="1" thickBot="1" x14ac:dyDescent="0.25">
      <c r="B381" s="30"/>
      <c r="C381" s="243"/>
      <c r="D381" s="36"/>
      <c r="E381" s="35"/>
      <c r="F381" s="35"/>
      <c r="G381" s="34"/>
      <c r="H381" s="224"/>
      <c r="I381" s="247"/>
      <c r="J381" s="247"/>
      <c r="K381" s="247"/>
      <c r="L381" s="33" t="s">
        <v>123</v>
      </c>
      <c r="M381" s="32" t="s">
        <v>186</v>
      </c>
      <c r="N381" s="33" t="s">
        <v>122</v>
      </c>
      <c r="O381" s="32" t="s">
        <v>104</v>
      </c>
      <c r="P381" s="33" t="s">
        <v>120</v>
      </c>
      <c r="Q381" s="32"/>
      <c r="R381" s="33" t="s">
        <v>119</v>
      </c>
      <c r="S381" s="32"/>
      <c r="T381" s="33" t="s">
        <v>118</v>
      </c>
      <c r="U381" s="32"/>
      <c r="V381" s="33" t="s">
        <v>117</v>
      </c>
      <c r="W381" s="32"/>
      <c r="X381" s="33" t="s">
        <v>116</v>
      </c>
      <c r="Y381" s="32"/>
      <c r="Z381" s="33" t="s">
        <v>115</v>
      </c>
      <c r="AA381" s="32"/>
      <c r="AB381" s="31"/>
      <c r="AC381" s="32"/>
      <c r="AD381" s="31"/>
      <c r="AE381" s="23"/>
      <c r="AF381" s="251"/>
      <c r="AG381" s="251"/>
      <c r="AH381" s="22"/>
      <c r="AI381" s="11"/>
      <c r="AJ381" s="234"/>
      <c r="AK381" s="240"/>
      <c r="AL381" s="231"/>
      <c r="AM381" s="234"/>
      <c r="AN381" s="240"/>
      <c r="AO381" s="231"/>
      <c r="AP381" s="234"/>
      <c r="AQ381" s="240"/>
      <c r="AR381" s="231"/>
      <c r="AS381" s="234"/>
      <c r="AT381" s="240"/>
      <c r="AU381" s="231"/>
      <c r="AV381" s="234"/>
      <c r="AW381" s="237"/>
      <c r="AX381" s="231"/>
      <c r="AY381" s="292"/>
      <c r="AZ381" s="228"/>
      <c r="BA381" s="228"/>
      <c r="BB381" s="295"/>
    </row>
    <row r="382" spans="2:62" ht="28.15" customHeight="1" x14ac:dyDescent="0.2">
      <c r="B382" s="30"/>
      <c r="C382" s="244"/>
      <c r="D382" s="29"/>
      <c r="E382" s="28"/>
      <c r="F382" s="28"/>
      <c r="G382" s="27"/>
      <c r="H382" s="225"/>
      <c r="I382" s="248"/>
      <c r="J382" s="248"/>
      <c r="K382" s="248"/>
      <c r="L382" s="26" t="s">
        <v>114</v>
      </c>
      <c r="M382" s="25" t="s">
        <v>132</v>
      </c>
      <c r="N382" s="26" t="s">
        <v>112</v>
      </c>
      <c r="O382" s="25" t="s">
        <v>121</v>
      </c>
      <c r="P382" s="26" t="s">
        <v>111</v>
      </c>
      <c r="Q382" s="25"/>
      <c r="R382" s="26" t="s">
        <v>110</v>
      </c>
      <c r="S382" s="25"/>
      <c r="T382" s="26" t="s">
        <v>109</v>
      </c>
      <c r="U382" s="25"/>
      <c r="V382" s="26" t="s">
        <v>108</v>
      </c>
      <c r="W382" s="25"/>
      <c r="X382" s="26" t="s">
        <v>107</v>
      </c>
      <c r="Y382" s="25"/>
      <c r="Z382" s="26" t="s">
        <v>106</v>
      </c>
      <c r="AA382" s="25"/>
      <c r="AB382" s="24"/>
      <c r="AC382" s="25"/>
      <c r="AD382" s="24"/>
      <c r="AE382" s="23"/>
      <c r="AF382" s="251"/>
      <c r="AG382" s="251"/>
      <c r="AH382" s="22"/>
      <c r="AI382" s="11"/>
      <c r="AJ382" s="234"/>
      <c r="AK382" s="240"/>
      <c r="AL382" s="231"/>
      <c r="AM382" s="234"/>
      <c r="AN382" s="240"/>
      <c r="AO382" s="231"/>
      <c r="AP382" s="234"/>
      <c r="AQ382" s="240"/>
      <c r="AR382" s="231"/>
      <c r="AS382" s="234"/>
      <c r="AT382" s="240"/>
      <c r="AU382" s="231"/>
      <c r="AV382" s="234"/>
      <c r="AW382" s="237"/>
      <c r="AX382" s="231"/>
      <c r="AY382" s="292"/>
      <c r="AZ382" s="228"/>
      <c r="BA382" s="228"/>
      <c r="BB382" s="295"/>
    </row>
    <row r="383" spans="2:62" ht="28.15" customHeight="1" thickBot="1" x14ac:dyDescent="0.25">
      <c r="B383" s="21"/>
      <c r="C383" s="245"/>
      <c r="D383" s="20"/>
      <c r="E383" s="19"/>
      <c r="F383" s="19"/>
      <c r="G383" s="18"/>
      <c r="H383" s="226"/>
      <c r="I383" s="249"/>
      <c r="J383" s="249"/>
      <c r="K383" s="249"/>
      <c r="L383" s="17" t="s">
        <v>105</v>
      </c>
      <c r="M383" s="15" t="s">
        <v>132</v>
      </c>
      <c r="N383" s="17" t="s">
        <v>103</v>
      </c>
      <c r="O383" s="15"/>
      <c r="P383" s="17" t="s">
        <v>102</v>
      </c>
      <c r="Q383" s="15"/>
      <c r="R383" s="17" t="s">
        <v>101</v>
      </c>
      <c r="S383" s="15"/>
      <c r="T383" s="17">
        <v>20</v>
      </c>
      <c r="U383" s="15"/>
      <c r="V383" s="17" t="s">
        <v>100</v>
      </c>
      <c r="W383" s="15"/>
      <c r="X383" s="17" t="s">
        <v>99</v>
      </c>
      <c r="Y383" s="15"/>
      <c r="Z383" s="17" t="s">
        <v>98</v>
      </c>
      <c r="AA383" s="15"/>
      <c r="AB383" s="16"/>
      <c r="AC383" s="15"/>
      <c r="AD383" s="14"/>
      <c r="AE383" s="13"/>
      <c r="AF383" s="252"/>
      <c r="AG383" s="252"/>
      <c r="AH383" s="12"/>
      <c r="AI383" s="11"/>
      <c r="AJ383" s="235"/>
      <c r="AK383" s="241"/>
      <c r="AL383" s="232"/>
      <c r="AM383" s="235"/>
      <c r="AN383" s="241"/>
      <c r="AO383" s="232"/>
      <c r="AP383" s="235"/>
      <c r="AQ383" s="241"/>
      <c r="AR383" s="232"/>
      <c r="AS383" s="235"/>
      <c r="AT383" s="241"/>
      <c r="AU383" s="232"/>
      <c r="AV383" s="235"/>
      <c r="AW383" s="238"/>
      <c r="AX383" s="232"/>
      <c r="AY383" s="293"/>
      <c r="AZ383" s="229"/>
      <c r="BA383" s="229"/>
      <c r="BB383" s="296"/>
    </row>
    <row r="384" spans="2:62" ht="85.9" customHeight="1" thickTop="1" thickBot="1" x14ac:dyDescent="0.35">
      <c r="B384" s="105" t="s">
        <v>174</v>
      </c>
      <c r="C384" s="95" t="s">
        <v>173</v>
      </c>
      <c r="D384" s="100" t="s">
        <v>172</v>
      </c>
      <c r="E384" s="104" t="s">
        <v>171</v>
      </c>
      <c r="F384" s="103"/>
      <c r="G384" s="102"/>
      <c r="H384" s="101" t="s">
        <v>170</v>
      </c>
      <c r="I384" s="100" t="s">
        <v>96</v>
      </c>
      <c r="J384" s="100" t="s">
        <v>169</v>
      </c>
      <c r="K384" s="100" t="s">
        <v>97</v>
      </c>
      <c r="L384" s="256" t="s">
        <v>168</v>
      </c>
      <c r="M384" s="262"/>
      <c r="N384" s="256" t="s">
        <v>167</v>
      </c>
      <c r="O384" s="262"/>
      <c r="P384" s="256" t="s">
        <v>167</v>
      </c>
      <c r="Q384" s="257"/>
      <c r="R384" s="256" t="s">
        <v>167</v>
      </c>
      <c r="S384" s="257"/>
      <c r="T384" s="256" t="s">
        <v>167</v>
      </c>
      <c r="U384" s="257"/>
      <c r="V384" s="256" t="s">
        <v>167</v>
      </c>
      <c r="W384" s="257"/>
      <c r="X384" s="256" t="s">
        <v>167</v>
      </c>
      <c r="Y384" s="257"/>
      <c r="Z384" s="256" t="s">
        <v>167</v>
      </c>
      <c r="AA384" s="257"/>
      <c r="AB384" s="261" t="s">
        <v>166</v>
      </c>
      <c r="AC384" s="257"/>
      <c r="AD384" s="101" t="s">
        <v>165</v>
      </c>
      <c r="AE384" s="101" t="s">
        <v>164</v>
      </c>
      <c r="AF384" s="100" t="s">
        <v>163</v>
      </c>
      <c r="AG384" s="100" t="s">
        <v>162</v>
      </c>
      <c r="AH384" s="99" t="s">
        <v>161</v>
      </c>
      <c r="AI384" s="98"/>
      <c r="AJ384" s="96" t="s">
        <v>160</v>
      </c>
      <c r="AK384" s="95" t="s">
        <v>159</v>
      </c>
      <c r="AL384" s="94" t="s">
        <v>158</v>
      </c>
      <c r="AM384" s="96" t="s">
        <v>157</v>
      </c>
      <c r="AN384" s="95" t="s">
        <v>156</v>
      </c>
      <c r="AO384" s="94" t="s">
        <v>155</v>
      </c>
      <c r="AP384" s="96" t="s">
        <v>154</v>
      </c>
      <c r="AQ384" s="95" t="s">
        <v>153</v>
      </c>
      <c r="AR384" s="97" t="s">
        <v>152</v>
      </c>
      <c r="AS384" s="96" t="s">
        <v>151</v>
      </c>
      <c r="AT384" s="95" t="s">
        <v>150</v>
      </c>
      <c r="AU384" s="94" t="s">
        <v>149</v>
      </c>
      <c r="AV384" s="96" t="s">
        <v>148</v>
      </c>
      <c r="AW384" s="95" t="s">
        <v>147</v>
      </c>
      <c r="AX384" s="94" t="s">
        <v>146</v>
      </c>
      <c r="AY384" s="93" t="s">
        <v>145</v>
      </c>
      <c r="AZ384" s="92" t="s">
        <v>144</v>
      </c>
      <c r="BA384" s="92" t="s">
        <v>143</v>
      </c>
      <c r="BB384" s="91" t="s">
        <v>142</v>
      </c>
    </row>
    <row r="385" spans="2:62" ht="48" thickBot="1" x14ac:dyDescent="0.3">
      <c r="B385" s="90" t="s">
        <v>228</v>
      </c>
      <c r="C385" s="89"/>
      <c r="D385" s="88">
        <v>166</v>
      </c>
      <c r="E385" s="258"/>
      <c r="F385" s="259"/>
      <c r="G385" s="260"/>
      <c r="H385" s="87" t="s">
        <v>140</v>
      </c>
      <c r="I385" s="86"/>
      <c r="J385" s="86"/>
      <c r="K385" s="85"/>
      <c r="L385" s="84"/>
      <c r="M385" s="81"/>
      <c r="N385" s="84"/>
      <c r="O385" s="81"/>
      <c r="P385" s="84"/>
      <c r="Q385" s="81"/>
      <c r="R385" s="84"/>
      <c r="S385" s="81"/>
      <c r="T385" s="84"/>
      <c r="U385" s="81"/>
      <c r="V385" s="84"/>
      <c r="W385" s="81"/>
      <c r="X385" s="84"/>
      <c r="Y385" s="81"/>
      <c r="Z385" s="84"/>
      <c r="AA385" s="83"/>
      <c r="AB385" s="82" t="s">
        <v>139</v>
      </c>
      <c r="AC385" s="81"/>
      <c r="AD385" s="81"/>
      <c r="AE385" s="81"/>
      <c r="AF385" s="80"/>
      <c r="AG385" s="80"/>
      <c r="AH385" s="60"/>
      <c r="AI385" s="79" t="s">
        <v>138</v>
      </c>
      <c r="AJ385" s="78">
        <f t="shared" ref="AJ385:BB385" si="50">SUM(AJ387:AJ398)</f>
        <v>12</v>
      </c>
      <c r="AK385" s="77">
        <f t="shared" si="50"/>
        <v>1</v>
      </c>
      <c r="AL385" s="76">
        <f t="shared" si="50"/>
        <v>0</v>
      </c>
      <c r="AM385" s="78">
        <f t="shared" si="50"/>
        <v>16</v>
      </c>
      <c r="AN385" s="77">
        <f t="shared" si="50"/>
        <v>1</v>
      </c>
      <c r="AO385" s="76">
        <f t="shared" si="50"/>
        <v>0</v>
      </c>
      <c r="AP385" s="78">
        <f t="shared" si="50"/>
        <v>0</v>
      </c>
      <c r="AQ385" s="77">
        <f t="shared" si="50"/>
        <v>0</v>
      </c>
      <c r="AR385" s="76">
        <f t="shared" si="50"/>
        <v>0</v>
      </c>
      <c r="AS385" s="78">
        <f t="shared" si="50"/>
        <v>0</v>
      </c>
      <c r="AT385" s="77">
        <f t="shared" si="50"/>
        <v>0</v>
      </c>
      <c r="AU385" s="76">
        <f t="shared" si="50"/>
        <v>0</v>
      </c>
      <c r="AV385" s="78">
        <f t="shared" si="50"/>
        <v>0</v>
      </c>
      <c r="AW385" s="77">
        <f t="shared" si="50"/>
        <v>0</v>
      </c>
      <c r="AX385" s="76">
        <f t="shared" si="50"/>
        <v>0</v>
      </c>
      <c r="AY385" s="75">
        <f t="shared" si="50"/>
        <v>0</v>
      </c>
      <c r="AZ385" s="74">
        <f t="shared" si="50"/>
        <v>0</v>
      </c>
      <c r="BA385" s="74">
        <f t="shared" si="50"/>
        <v>0</v>
      </c>
      <c r="BB385" s="73">
        <f t="shared" si="50"/>
        <v>0</v>
      </c>
      <c r="BC385" s="72" t="s">
        <v>137</v>
      </c>
      <c r="BF385" s="5">
        <f>SUM(AJ385:AL385)/$BG$5</f>
        <v>4.333333333333333</v>
      </c>
      <c r="BG385" s="5">
        <f>SUM(AM385:AO385,AY385)/$BG$5</f>
        <v>5.666666666666667</v>
      </c>
      <c r="BH385" s="5">
        <f>SUM(AP385:AR385,AZ385)/$BG$5</f>
        <v>0</v>
      </c>
      <c r="BI385" s="5">
        <f>SUM(AS385:AU385,BA385)/$BG$5</f>
        <v>0</v>
      </c>
      <c r="BJ385" s="5">
        <f>SUM(AV385:AX385,BB385)/$BG$5</f>
        <v>0</v>
      </c>
    </row>
    <row r="386" spans="2:62" ht="37.5" thickBot="1" x14ac:dyDescent="0.3">
      <c r="B386" s="71"/>
      <c r="C386" s="70"/>
      <c r="D386" s="69"/>
      <c r="E386" s="68"/>
      <c r="F386" s="68"/>
      <c r="G386" s="67"/>
      <c r="H386" s="66"/>
      <c r="I386" s="64"/>
      <c r="J386" s="64"/>
      <c r="K386" s="65"/>
      <c r="L386" s="64"/>
      <c r="M386" s="62"/>
      <c r="N386" s="64"/>
      <c r="O386" s="62"/>
      <c r="P386" s="64"/>
      <c r="Q386" s="62"/>
      <c r="R386" s="64"/>
      <c r="S386" s="62"/>
      <c r="T386" s="64"/>
      <c r="U386" s="62"/>
      <c r="V386" s="64"/>
      <c r="W386" s="62"/>
      <c r="X386" s="64"/>
      <c r="Y386" s="62"/>
      <c r="Z386" s="64"/>
      <c r="AA386" s="62"/>
      <c r="AB386" s="63"/>
      <c r="AC386" s="62"/>
      <c r="AD386" s="62"/>
      <c r="AE386" s="62"/>
      <c r="AF386" s="61"/>
      <c r="AG386" s="61"/>
      <c r="AH386" s="60"/>
      <c r="AI386" s="59" t="s">
        <v>136</v>
      </c>
      <c r="AJ386" s="58">
        <f t="shared" ref="AJ386:BB386" si="51">AJ385/3</f>
        <v>4</v>
      </c>
      <c r="AK386" s="57">
        <f t="shared" si="51"/>
        <v>0.33333333333333331</v>
      </c>
      <c r="AL386" s="56">
        <f t="shared" si="51"/>
        <v>0</v>
      </c>
      <c r="AM386" s="58">
        <f t="shared" si="51"/>
        <v>5.333333333333333</v>
      </c>
      <c r="AN386" s="57">
        <f t="shared" si="51"/>
        <v>0.33333333333333331</v>
      </c>
      <c r="AO386" s="56">
        <f t="shared" si="51"/>
        <v>0</v>
      </c>
      <c r="AP386" s="58">
        <f t="shared" si="51"/>
        <v>0</v>
      </c>
      <c r="AQ386" s="57">
        <f t="shared" si="51"/>
        <v>0</v>
      </c>
      <c r="AR386" s="56">
        <f t="shared" si="51"/>
        <v>0</v>
      </c>
      <c r="AS386" s="58">
        <f t="shared" si="51"/>
        <v>0</v>
      </c>
      <c r="AT386" s="57">
        <f t="shared" si="51"/>
        <v>0</v>
      </c>
      <c r="AU386" s="56">
        <f t="shared" si="51"/>
        <v>0</v>
      </c>
      <c r="AV386" s="58">
        <f t="shared" si="51"/>
        <v>0</v>
      </c>
      <c r="AW386" s="57">
        <f t="shared" si="51"/>
        <v>0</v>
      </c>
      <c r="AX386" s="56">
        <f t="shared" si="51"/>
        <v>0</v>
      </c>
      <c r="AY386" s="55">
        <f t="shared" si="51"/>
        <v>0</v>
      </c>
      <c r="AZ386" s="54">
        <f t="shared" si="51"/>
        <v>0</v>
      </c>
      <c r="BA386" s="54">
        <f t="shared" si="51"/>
        <v>0</v>
      </c>
      <c r="BB386" s="53">
        <f t="shared" si="51"/>
        <v>0</v>
      </c>
      <c r="BC386" s="52" t="s">
        <v>135</v>
      </c>
    </row>
    <row r="387" spans="2:62" ht="28.15" customHeight="1" x14ac:dyDescent="0.2">
      <c r="B387" s="30"/>
      <c r="C387" s="242">
        <v>1</v>
      </c>
      <c r="D387" s="44"/>
      <c r="E387" s="43"/>
      <c r="F387" s="43"/>
      <c r="G387" s="42"/>
      <c r="H387" s="223" t="s">
        <v>134</v>
      </c>
      <c r="I387" s="246">
        <v>32</v>
      </c>
      <c r="J387" s="246">
        <v>14</v>
      </c>
      <c r="K387" s="246">
        <v>7</v>
      </c>
      <c r="L387" s="41" t="s">
        <v>133</v>
      </c>
      <c r="M387" s="40" t="s">
        <v>175</v>
      </c>
      <c r="N387" s="41" t="s">
        <v>131</v>
      </c>
      <c r="O387" s="40" t="s">
        <v>121</v>
      </c>
      <c r="P387" s="41" t="s">
        <v>130</v>
      </c>
      <c r="Q387" s="40"/>
      <c r="R387" s="41" t="s">
        <v>129</v>
      </c>
      <c r="S387" s="40"/>
      <c r="T387" s="41" t="s">
        <v>128</v>
      </c>
      <c r="U387" s="40"/>
      <c r="V387" s="41" t="s">
        <v>127</v>
      </c>
      <c r="W387" s="40"/>
      <c r="X387" s="41" t="s">
        <v>126</v>
      </c>
      <c r="Y387" s="40"/>
      <c r="Z387" s="41" t="s">
        <v>125</v>
      </c>
      <c r="AA387" s="40"/>
      <c r="AB387" s="39"/>
      <c r="AC387" s="40"/>
      <c r="AD387" s="39" t="s">
        <v>121</v>
      </c>
      <c r="AE387" s="38"/>
      <c r="AF387" s="250"/>
      <c r="AG387" s="250"/>
      <c r="AH387" s="37"/>
      <c r="AI387" s="11"/>
      <c r="AJ387" s="233">
        <f>SUMPRODUCT(LEN($M387:$S390)-LEN(SUBSTITUTE($M387:$S390,"A", "")))</f>
        <v>4</v>
      </c>
      <c r="AK387" s="239">
        <f>SUMPRODUCT(LEN($AD387:$AD390)-LEN(SUBSTITUTE($AD387:$AD390,"A", "")))</f>
        <v>0</v>
      </c>
      <c r="AL387" s="230">
        <f>SUMPRODUCT(LEN($AC387:$AC390)-LEN(SUBSTITUTE($AC387:$AC390,"A", "")))</f>
        <v>0</v>
      </c>
      <c r="AM387" s="233">
        <f>SUMPRODUCT(LEN($M387:$S390)-LEN(SUBSTITUTE($M387:$S390,"S", "")))</f>
        <v>7</v>
      </c>
      <c r="AN387" s="239">
        <f>SUMPRODUCT(LEN($AD387:$AD390)-LEN(SUBSTITUTE($AD387:$AD390,"S", "")))</f>
        <v>1</v>
      </c>
      <c r="AO387" s="230">
        <f>SUMPRODUCT(LEN($AC387:$AC390)-LEN(SUBSTITUTE($AC387:$AC390,"S", "")))</f>
        <v>0</v>
      </c>
      <c r="AP387" s="233">
        <f>SUMPRODUCT(LEN($M387:$S390)-LEN(SUBSTITUTE($M387:$S390,"F", "")))</f>
        <v>0</v>
      </c>
      <c r="AQ387" s="239">
        <f>SUMPRODUCT(LEN($AD387:$AD390)-LEN(SUBSTITUTE($AD387:$AD390,"F", "")))</f>
        <v>0</v>
      </c>
      <c r="AR387" s="230">
        <f>SUMPRODUCT(LEN($AC387:$AC390)-LEN(SUBSTITUTE($AC387:$AC390,"F", "")))</f>
        <v>0</v>
      </c>
      <c r="AS387" s="233">
        <f>SUMPRODUCT(LEN($M387:$S390)-LEN(SUBSTITUTE($M387:$S390,"G", "")))</f>
        <v>0</v>
      </c>
      <c r="AT387" s="239">
        <f>SUMPRODUCT(LEN($AD387:$AD390)-LEN(SUBSTITUTE($AD387:$AD390,"G", "")))</f>
        <v>0</v>
      </c>
      <c r="AU387" s="230">
        <f>SUMPRODUCT(LEN($AC387:$AC390)-LEN(SUBSTITUTE($AC387:$AC390,"G", "")))</f>
        <v>0</v>
      </c>
      <c r="AV387" s="233">
        <f>SUMPRODUCT(LEN($L387:$S390)-LEN(SUBSTITUTE($L387:$S390,"M", "")))</f>
        <v>0</v>
      </c>
      <c r="AW387" s="236">
        <f>SUMPRODUCT(LEN($AD387:$AD390)-LEN(SUBSTITUTE($AD387:$AD390,"M", "")))</f>
        <v>0</v>
      </c>
      <c r="AX387" s="230">
        <f>SUMPRODUCT(LEN($AC387:$AC390)-LEN(SUBSTITUTE($AC387:$AC390,"M", "")))</f>
        <v>0</v>
      </c>
      <c r="AY387" s="291">
        <f>SUMPRODUCT(LEN($AE387:$AE390)-LEN(SUBSTITUTE($AE387:$AE390,"S", "")))</f>
        <v>0</v>
      </c>
      <c r="AZ387" s="227">
        <f>SUMPRODUCT(LEN($AE387:$AE390)-LEN(SUBSTITUTE($AE387:$AE390,"F", "")))</f>
        <v>0</v>
      </c>
      <c r="BA387" s="227">
        <f>SUMPRODUCT(LEN($AE387:$AE390)-LEN(SUBSTITUTE($AE387:$AE390,"G", "")))</f>
        <v>0</v>
      </c>
      <c r="BB387" s="294">
        <f>SUMPRODUCT(LEN($AE387:$AE390)-LEN(SUBSTITUTE($AE387:$AE390,"M", "")))</f>
        <v>0</v>
      </c>
    </row>
    <row r="388" spans="2:62" ht="28.15" customHeight="1" thickBot="1" x14ac:dyDescent="0.25">
      <c r="B388" s="30"/>
      <c r="C388" s="243"/>
      <c r="D388" s="36"/>
      <c r="E388" s="35"/>
      <c r="F388" s="35"/>
      <c r="G388" s="34"/>
      <c r="H388" s="224"/>
      <c r="I388" s="247"/>
      <c r="J388" s="247"/>
      <c r="K388" s="247"/>
      <c r="L388" s="33" t="s">
        <v>123</v>
      </c>
      <c r="M388" s="32" t="s">
        <v>124</v>
      </c>
      <c r="N388" s="33" t="s">
        <v>122</v>
      </c>
      <c r="O388" s="32" t="s">
        <v>121</v>
      </c>
      <c r="P388" s="33" t="s">
        <v>120</v>
      </c>
      <c r="Q388" s="32"/>
      <c r="R388" s="33" t="s">
        <v>119</v>
      </c>
      <c r="S388" s="32"/>
      <c r="T388" s="33" t="s">
        <v>118</v>
      </c>
      <c r="U388" s="32"/>
      <c r="V388" s="33" t="s">
        <v>117</v>
      </c>
      <c r="W388" s="32"/>
      <c r="X388" s="33" t="s">
        <v>116</v>
      </c>
      <c r="Y388" s="32"/>
      <c r="Z388" s="33" t="s">
        <v>115</v>
      </c>
      <c r="AA388" s="32"/>
      <c r="AB388" s="31"/>
      <c r="AC388" s="32"/>
      <c r="AD388" s="31"/>
      <c r="AE388" s="23"/>
      <c r="AF388" s="251"/>
      <c r="AG388" s="251"/>
      <c r="AH388" s="22"/>
      <c r="AI388" s="11"/>
      <c r="AJ388" s="234"/>
      <c r="AK388" s="240"/>
      <c r="AL388" s="231"/>
      <c r="AM388" s="234"/>
      <c r="AN388" s="240"/>
      <c r="AO388" s="231"/>
      <c r="AP388" s="234"/>
      <c r="AQ388" s="240"/>
      <c r="AR388" s="231"/>
      <c r="AS388" s="234"/>
      <c r="AT388" s="240"/>
      <c r="AU388" s="231"/>
      <c r="AV388" s="234"/>
      <c r="AW388" s="237"/>
      <c r="AX388" s="231"/>
      <c r="AY388" s="292"/>
      <c r="AZ388" s="228"/>
      <c r="BA388" s="228"/>
      <c r="BB388" s="295"/>
    </row>
    <row r="389" spans="2:62" ht="28.15" customHeight="1" x14ac:dyDescent="0.2">
      <c r="B389" s="30"/>
      <c r="C389" s="244"/>
      <c r="D389" s="29"/>
      <c r="E389" s="28"/>
      <c r="F389" s="28"/>
      <c r="G389" s="27"/>
      <c r="H389" s="225">
        <v>166</v>
      </c>
      <c r="I389" s="248"/>
      <c r="J389" s="248"/>
      <c r="K389" s="248"/>
      <c r="L389" s="26" t="s">
        <v>114</v>
      </c>
      <c r="M389" s="25" t="s">
        <v>175</v>
      </c>
      <c r="N389" s="26" t="s">
        <v>112</v>
      </c>
      <c r="O389" s="25" t="s">
        <v>121</v>
      </c>
      <c r="P389" s="26" t="s">
        <v>111</v>
      </c>
      <c r="Q389" s="25"/>
      <c r="R389" s="26" t="s">
        <v>110</v>
      </c>
      <c r="S389" s="25"/>
      <c r="T389" s="26" t="s">
        <v>109</v>
      </c>
      <c r="U389" s="25"/>
      <c r="V389" s="26" t="s">
        <v>108</v>
      </c>
      <c r="W389" s="25"/>
      <c r="X389" s="26" t="s">
        <v>107</v>
      </c>
      <c r="Y389" s="25"/>
      <c r="Z389" s="26" t="s">
        <v>106</v>
      </c>
      <c r="AA389" s="25"/>
      <c r="AB389" s="24"/>
      <c r="AC389" s="25"/>
      <c r="AD389" s="24"/>
      <c r="AE389" s="23"/>
      <c r="AF389" s="251"/>
      <c r="AG389" s="251"/>
      <c r="AH389" s="22"/>
      <c r="AI389" s="11"/>
      <c r="AJ389" s="234"/>
      <c r="AK389" s="240"/>
      <c r="AL389" s="231"/>
      <c r="AM389" s="234"/>
      <c r="AN389" s="240"/>
      <c r="AO389" s="231"/>
      <c r="AP389" s="234"/>
      <c r="AQ389" s="240"/>
      <c r="AR389" s="231"/>
      <c r="AS389" s="234"/>
      <c r="AT389" s="240"/>
      <c r="AU389" s="231"/>
      <c r="AV389" s="234"/>
      <c r="AW389" s="237"/>
      <c r="AX389" s="231"/>
      <c r="AY389" s="292"/>
      <c r="AZ389" s="228"/>
      <c r="BA389" s="228"/>
      <c r="BB389" s="295"/>
    </row>
    <row r="390" spans="2:62" ht="28.15" customHeight="1" thickBot="1" x14ac:dyDescent="0.25">
      <c r="B390" s="30"/>
      <c r="C390" s="253"/>
      <c r="D390" s="51"/>
      <c r="E390" s="50"/>
      <c r="F390" s="50"/>
      <c r="G390" s="49"/>
      <c r="H390" s="226"/>
      <c r="I390" s="254"/>
      <c r="J390" s="254"/>
      <c r="K390" s="254"/>
      <c r="L390" s="48" t="s">
        <v>105</v>
      </c>
      <c r="M390" s="47" t="s">
        <v>124</v>
      </c>
      <c r="N390" s="48" t="s">
        <v>103</v>
      </c>
      <c r="O390" s="47"/>
      <c r="P390" s="48" t="s">
        <v>102</v>
      </c>
      <c r="Q390" s="47"/>
      <c r="R390" s="48" t="s">
        <v>101</v>
      </c>
      <c r="S390" s="47"/>
      <c r="T390" s="48">
        <v>20</v>
      </c>
      <c r="U390" s="47"/>
      <c r="V390" s="48" t="s">
        <v>100</v>
      </c>
      <c r="W390" s="47"/>
      <c r="X390" s="48" t="s">
        <v>99</v>
      </c>
      <c r="Y390" s="47"/>
      <c r="Z390" s="48" t="s">
        <v>98</v>
      </c>
      <c r="AA390" s="47"/>
      <c r="AB390" s="16"/>
      <c r="AC390" s="47"/>
      <c r="AD390" s="16"/>
      <c r="AE390" s="46"/>
      <c r="AF390" s="255"/>
      <c r="AG390" s="255"/>
      <c r="AH390" s="45"/>
      <c r="AI390" s="11"/>
      <c r="AJ390" s="235"/>
      <c r="AK390" s="241"/>
      <c r="AL390" s="232"/>
      <c r="AM390" s="235"/>
      <c r="AN390" s="241"/>
      <c r="AO390" s="232"/>
      <c r="AP390" s="235"/>
      <c r="AQ390" s="241"/>
      <c r="AR390" s="232"/>
      <c r="AS390" s="235"/>
      <c r="AT390" s="241"/>
      <c r="AU390" s="232"/>
      <c r="AV390" s="235"/>
      <c r="AW390" s="238"/>
      <c r="AX390" s="232"/>
      <c r="AY390" s="293"/>
      <c r="AZ390" s="229"/>
      <c r="BA390" s="229"/>
      <c r="BB390" s="296"/>
    </row>
    <row r="391" spans="2:62" ht="28.15" customHeight="1" x14ac:dyDescent="0.2">
      <c r="B391" s="30"/>
      <c r="C391" s="242">
        <v>2</v>
      </c>
      <c r="D391" s="44"/>
      <c r="E391" s="43"/>
      <c r="F391" s="43"/>
      <c r="G391" s="42"/>
      <c r="H391" s="223"/>
      <c r="I391" s="246">
        <v>28</v>
      </c>
      <c r="J391" s="246">
        <v>13</v>
      </c>
      <c r="K391" s="246">
        <v>6</v>
      </c>
      <c r="L391" s="41" t="s">
        <v>133</v>
      </c>
      <c r="M391" s="40" t="s">
        <v>175</v>
      </c>
      <c r="N391" s="41" t="s">
        <v>131</v>
      </c>
      <c r="O391" s="40" t="s">
        <v>104</v>
      </c>
      <c r="P391" s="41" t="s">
        <v>130</v>
      </c>
      <c r="Q391" s="40"/>
      <c r="R391" s="41" t="s">
        <v>129</v>
      </c>
      <c r="S391" s="40"/>
      <c r="T391" s="41" t="s">
        <v>128</v>
      </c>
      <c r="U391" s="40"/>
      <c r="V391" s="41" t="s">
        <v>127</v>
      </c>
      <c r="W391" s="40"/>
      <c r="X391" s="41" t="s">
        <v>126</v>
      </c>
      <c r="Y391" s="40"/>
      <c r="Z391" s="41" t="s">
        <v>125</v>
      </c>
      <c r="AA391" s="40"/>
      <c r="AB391" s="39"/>
      <c r="AC391" s="40"/>
      <c r="AD391" s="39" t="s">
        <v>104</v>
      </c>
      <c r="AE391" s="38"/>
      <c r="AF391" s="250"/>
      <c r="AG391" s="250"/>
      <c r="AH391" s="37"/>
      <c r="AI391" s="11"/>
      <c r="AJ391" s="233">
        <f>SUMPRODUCT(LEN($M391:$S394)-LEN(SUBSTITUTE($M391:$S394,"A", "")))</f>
        <v>3</v>
      </c>
      <c r="AK391" s="239">
        <f>SUMPRODUCT(LEN($AD391:$AD394)-LEN(SUBSTITUTE($AD391:$AD394,"A", "")))</f>
        <v>1</v>
      </c>
      <c r="AL391" s="230">
        <f>SUMPRODUCT(LEN($AC391:$AC394)-LEN(SUBSTITUTE($AC391:$AC394,"A", "")))</f>
        <v>0</v>
      </c>
      <c r="AM391" s="233">
        <f>SUMPRODUCT(LEN($M391:$S394)-LEN(SUBSTITUTE($M391:$S394,"S", "")))</f>
        <v>8</v>
      </c>
      <c r="AN391" s="239">
        <f>SUMPRODUCT(LEN($AD391:$AD394)-LEN(SUBSTITUTE($AD391:$AD394,"S", "")))</f>
        <v>0</v>
      </c>
      <c r="AO391" s="230">
        <f>SUMPRODUCT(LEN($AC391:$AC394)-LEN(SUBSTITUTE($AC391:$AC394,"S", "")))</f>
        <v>0</v>
      </c>
      <c r="AP391" s="233">
        <f>SUMPRODUCT(LEN($M391:$S394)-LEN(SUBSTITUTE($M391:$S394,"F", "")))</f>
        <v>0</v>
      </c>
      <c r="AQ391" s="239">
        <f>SUMPRODUCT(LEN($AD391:$AD394)-LEN(SUBSTITUTE($AD391:$AD394,"F", "")))</f>
        <v>0</v>
      </c>
      <c r="AR391" s="230">
        <f>SUMPRODUCT(LEN($AC391:$AC394)-LEN(SUBSTITUTE($AC391:$AC394,"F", "")))</f>
        <v>0</v>
      </c>
      <c r="AS391" s="233">
        <f>SUMPRODUCT(LEN($M391:$S394)-LEN(SUBSTITUTE($M391:$S394,"G", "")))</f>
        <v>0</v>
      </c>
      <c r="AT391" s="239">
        <f>SUMPRODUCT(LEN($AD391:$AD394)-LEN(SUBSTITUTE($AD391:$AD394,"G", "")))</f>
        <v>0</v>
      </c>
      <c r="AU391" s="230">
        <f>SUMPRODUCT(LEN($AC391:$AC394)-LEN(SUBSTITUTE($AC391:$AC394,"G", "")))</f>
        <v>0</v>
      </c>
      <c r="AV391" s="233">
        <f>SUMPRODUCT(LEN($L391:$S394)-LEN(SUBSTITUTE($L391:$S394,"M", "")))</f>
        <v>0</v>
      </c>
      <c r="AW391" s="236">
        <f>SUMPRODUCT(LEN($AD391:$AD394)-LEN(SUBSTITUTE($AD391:$AD394,"M", "")))</f>
        <v>0</v>
      </c>
      <c r="AX391" s="230">
        <f>SUMPRODUCT(LEN($AC391:$AC394)-LEN(SUBSTITUTE($AC391:$AC394,"M", "")))</f>
        <v>0</v>
      </c>
      <c r="AY391" s="291">
        <f>SUMPRODUCT(LEN($AE391:$AE394)-LEN(SUBSTITUTE($AE391:$AE394,"S", "")))</f>
        <v>0</v>
      </c>
      <c r="AZ391" s="227">
        <f>SUMPRODUCT(LEN($AE391:$AE394)-LEN(SUBSTITUTE($AE391:$AE394,"F", "")))</f>
        <v>0</v>
      </c>
      <c r="BA391" s="227">
        <f>SUMPRODUCT(LEN($AE391:$AE394)-LEN(SUBSTITUTE($AE391:$AE394,"G", "")))</f>
        <v>0</v>
      </c>
      <c r="BB391" s="294">
        <f>SUMPRODUCT(LEN($AE391:$AE394)-LEN(SUBSTITUTE($AE391:$AE394,"M", "")))</f>
        <v>0</v>
      </c>
    </row>
    <row r="392" spans="2:62" ht="28.15" customHeight="1" thickBot="1" x14ac:dyDescent="0.25">
      <c r="B392" s="30"/>
      <c r="C392" s="243"/>
      <c r="D392" s="36"/>
      <c r="E392" s="35"/>
      <c r="F392" s="35"/>
      <c r="G392" s="34"/>
      <c r="H392" s="224"/>
      <c r="I392" s="247"/>
      <c r="J392" s="247"/>
      <c r="K392" s="247"/>
      <c r="L392" s="33" t="s">
        <v>123</v>
      </c>
      <c r="M392" s="32" t="s">
        <v>175</v>
      </c>
      <c r="N392" s="33" t="s">
        <v>122</v>
      </c>
      <c r="O392" s="32" t="s">
        <v>121</v>
      </c>
      <c r="P392" s="33" t="s">
        <v>120</v>
      </c>
      <c r="Q392" s="32"/>
      <c r="R392" s="33" t="s">
        <v>119</v>
      </c>
      <c r="S392" s="32"/>
      <c r="T392" s="33" t="s">
        <v>118</v>
      </c>
      <c r="U392" s="32"/>
      <c r="V392" s="33" t="s">
        <v>117</v>
      </c>
      <c r="W392" s="32"/>
      <c r="X392" s="33" t="s">
        <v>116</v>
      </c>
      <c r="Y392" s="32"/>
      <c r="Z392" s="33" t="s">
        <v>115</v>
      </c>
      <c r="AA392" s="32"/>
      <c r="AB392" s="31"/>
      <c r="AC392" s="32"/>
      <c r="AD392" s="31"/>
      <c r="AE392" s="23"/>
      <c r="AF392" s="251"/>
      <c r="AG392" s="251"/>
      <c r="AH392" s="22"/>
      <c r="AI392" s="11"/>
      <c r="AJ392" s="234"/>
      <c r="AK392" s="240"/>
      <c r="AL392" s="231"/>
      <c r="AM392" s="234"/>
      <c r="AN392" s="240"/>
      <c r="AO392" s="231"/>
      <c r="AP392" s="234"/>
      <c r="AQ392" s="240"/>
      <c r="AR392" s="231"/>
      <c r="AS392" s="234"/>
      <c r="AT392" s="240"/>
      <c r="AU392" s="231"/>
      <c r="AV392" s="234"/>
      <c r="AW392" s="237"/>
      <c r="AX392" s="231"/>
      <c r="AY392" s="292"/>
      <c r="AZ392" s="228"/>
      <c r="BA392" s="228"/>
      <c r="BB392" s="295"/>
    </row>
    <row r="393" spans="2:62" ht="28.15" customHeight="1" x14ac:dyDescent="0.2">
      <c r="B393" s="30"/>
      <c r="C393" s="244"/>
      <c r="D393" s="29"/>
      <c r="E393" s="28"/>
      <c r="F393" s="28"/>
      <c r="G393" s="27"/>
      <c r="H393" s="225"/>
      <c r="I393" s="248"/>
      <c r="J393" s="248"/>
      <c r="K393" s="248"/>
      <c r="L393" s="26" t="s">
        <v>114</v>
      </c>
      <c r="M393" s="25" t="s">
        <v>113</v>
      </c>
      <c r="N393" s="26" t="s">
        <v>112</v>
      </c>
      <c r="O393" s="25" t="s">
        <v>121</v>
      </c>
      <c r="P393" s="26" t="s">
        <v>111</v>
      </c>
      <c r="Q393" s="25"/>
      <c r="R393" s="26" t="s">
        <v>110</v>
      </c>
      <c r="S393" s="25"/>
      <c r="T393" s="26" t="s">
        <v>109</v>
      </c>
      <c r="U393" s="25"/>
      <c r="V393" s="26" t="s">
        <v>108</v>
      </c>
      <c r="W393" s="25"/>
      <c r="X393" s="26" t="s">
        <v>107</v>
      </c>
      <c r="Y393" s="25"/>
      <c r="Z393" s="26" t="s">
        <v>106</v>
      </c>
      <c r="AA393" s="25"/>
      <c r="AB393" s="24"/>
      <c r="AC393" s="25"/>
      <c r="AD393" s="24"/>
      <c r="AE393" s="23"/>
      <c r="AF393" s="251"/>
      <c r="AG393" s="251"/>
      <c r="AH393" s="22"/>
      <c r="AI393" s="11"/>
      <c r="AJ393" s="234"/>
      <c r="AK393" s="240"/>
      <c r="AL393" s="231"/>
      <c r="AM393" s="234"/>
      <c r="AN393" s="240"/>
      <c r="AO393" s="231"/>
      <c r="AP393" s="234"/>
      <c r="AQ393" s="240"/>
      <c r="AR393" s="231"/>
      <c r="AS393" s="234"/>
      <c r="AT393" s="240"/>
      <c r="AU393" s="231"/>
      <c r="AV393" s="234"/>
      <c r="AW393" s="237"/>
      <c r="AX393" s="231"/>
      <c r="AY393" s="292"/>
      <c r="AZ393" s="228"/>
      <c r="BA393" s="228"/>
      <c r="BB393" s="295"/>
    </row>
    <row r="394" spans="2:62" ht="28.15" customHeight="1" thickBot="1" x14ac:dyDescent="0.25">
      <c r="B394" s="30"/>
      <c r="C394" s="253"/>
      <c r="D394" s="51"/>
      <c r="E394" s="50"/>
      <c r="F394" s="50"/>
      <c r="G394" s="49"/>
      <c r="H394" s="226"/>
      <c r="I394" s="254"/>
      <c r="J394" s="254"/>
      <c r="K394" s="254"/>
      <c r="L394" s="48" t="s">
        <v>105</v>
      </c>
      <c r="M394" s="47" t="s">
        <v>113</v>
      </c>
      <c r="N394" s="48" t="s">
        <v>103</v>
      </c>
      <c r="O394" s="47"/>
      <c r="P394" s="48" t="s">
        <v>102</v>
      </c>
      <c r="Q394" s="47"/>
      <c r="R394" s="48" t="s">
        <v>101</v>
      </c>
      <c r="S394" s="47"/>
      <c r="T394" s="48">
        <v>20</v>
      </c>
      <c r="U394" s="47"/>
      <c r="V394" s="48" t="s">
        <v>100</v>
      </c>
      <c r="W394" s="47"/>
      <c r="X394" s="48" t="s">
        <v>99</v>
      </c>
      <c r="Y394" s="47"/>
      <c r="Z394" s="48" t="s">
        <v>98</v>
      </c>
      <c r="AA394" s="47"/>
      <c r="AB394" s="16"/>
      <c r="AC394" s="47"/>
      <c r="AD394" s="16"/>
      <c r="AE394" s="46"/>
      <c r="AF394" s="255"/>
      <c r="AG394" s="255"/>
      <c r="AH394" s="45"/>
      <c r="AI394" s="11"/>
      <c r="AJ394" s="235"/>
      <c r="AK394" s="241"/>
      <c r="AL394" s="232"/>
      <c r="AM394" s="235"/>
      <c r="AN394" s="241"/>
      <c r="AO394" s="232"/>
      <c r="AP394" s="235"/>
      <c r="AQ394" s="241"/>
      <c r="AR394" s="232"/>
      <c r="AS394" s="235"/>
      <c r="AT394" s="241"/>
      <c r="AU394" s="232"/>
      <c r="AV394" s="235"/>
      <c r="AW394" s="238"/>
      <c r="AX394" s="232"/>
      <c r="AY394" s="293"/>
      <c r="AZ394" s="229"/>
      <c r="BA394" s="229"/>
      <c r="BB394" s="296"/>
    </row>
    <row r="395" spans="2:62" ht="28.15" customHeight="1" x14ac:dyDescent="0.2">
      <c r="B395" s="30"/>
      <c r="C395" s="242">
        <v>3</v>
      </c>
      <c r="D395" s="44"/>
      <c r="E395" s="43"/>
      <c r="F395" s="43"/>
      <c r="G395" s="42"/>
      <c r="H395" s="223"/>
      <c r="I395" s="246">
        <v>23</v>
      </c>
      <c r="J395" s="246">
        <v>11</v>
      </c>
      <c r="K395" s="246">
        <v>6</v>
      </c>
      <c r="L395" s="41" t="s">
        <v>133</v>
      </c>
      <c r="M395" s="40" t="s">
        <v>132</v>
      </c>
      <c r="N395" s="41" t="s">
        <v>131</v>
      </c>
      <c r="O395" s="40" t="s">
        <v>121</v>
      </c>
      <c r="P395" s="41" t="s">
        <v>130</v>
      </c>
      <c r="Q395" s="40"/>
      <c r="R395" s="41" t="s">
        <v>129</v>
      </c>
      <c r="S395" s="40"/>
      <c r="T395" s="41" t="s">
        <v>128</v>
      </c>
      <c r="U395" s="40"/>
      <c r="V395" s="41" t="s">
        <v>127</v>
      </c>
      <c r="W395" s="40"/>
      <c r="X395" s="41" t="s">
        <v>126</v>
      </c>
      <c r="Y395" s="40"/>
      <c r="Z395" s="41" t="s">
        <v>125</v>
      </c>
      <c r="AA395" s="40"/>
      <c r="AB395" s="39"/>
      <c r="AC395" s="40"/>
      <c r="AD395" s="39"/>
      <c r="AE395" s="38"/>
      <c r="AF395" s="250"/>
      <c r="AG395" s="250"/>
      <c r="AH395" s="37"/>
      <c r="AI395" s="11"/>
      <c r="AJ395" s="233">
        <f>SUMPRODUCT(LEN($M395:$S398)-LEN(SUBSTITUTE($M395:$S398,"A", "")))</f>
        <v>5</v>
      </c>
      <c r="AK395" s="239">
        <f>SUMPRODUCT(LEN($AD395:$AD398)-LEN(SUBSTITUTE($AD395:$AD398,"A", "")))</f>
        <v>0</v>
      </c>
      <c r="AL395" s="230">
        <f>SUMPRODUCT(LEN($AC395:$AC398)-LEN(SUBSTITUTE($AC395:$AC398,"A", "")))</f>
        <v>0</v>
      </c>
      <c r="AM395" s="233">
        <f>SUMPRODUCT(LEN($M395:$S398)-LEN(SUBSTITUTE($M395:$S398,"S", "")))</f>
        <v>1</v>
      </c>
      <c r="AN395" s="239">
        <f>SUMPRODUCT(LEN($AD395:$AD398)-LEN(SUBSTITUTE($AD395:$AD398,"S", "")))</f>
        <v>0</v>
      </c>
      <c r="AO395" s="230">
        <f>SUMPRODUCT(LEN($AC395:$AC398)-LEN(SUBSTITUTE($AC395:$AC398,"S", "")))</f>
        <v>0</v>
      </c>
      <c r="AP395" s="233">
        <f>SUMPRODUCT(LEN($M395:$S398)-LEN(SUBSTITUTE($M395:$S398,"F", "")))</f>
        <v>0</v>
      </c>
      <c r="AQ395" s="239">
        <f>SUMPRODUCT(LEN($AD395:$AD398)-LEN(SUBSTITUTE($AD395:$AD398,"F", "")))</f>
        <v>0</v>
      </c>
      <c r="AR395" s="230">
        <f>SUMPRODUCT(LEN($AC395:$AC398)-LEN(SUBSTITUTE($AC395:$AC398,"F", "")))</f>
        <v>0</v>
      </c>
      <c r="AS395" s="233">
        <f>SUMPRODUCT(LEN($M395:$S398)-LEN(SUBSTITUTE($M395:$S398,"G", "")))</f>
        <v>0</v>
      </c>
      <c r="AT395" s="239">
        <f>SUMPRODUCT(LEN($AD395:$AD398)-LEN(SUBSTITUTE($AD395:$AD398,"G", "")))</f>
        <v>0</v>
      </c>
      <c r="AU395" s="230">
        <f>SUMPRODUCT(LEN($AC395:$AC398)-LEN(SUBSTITUTE($AC395:$AC398,"G", "")))</f>
        <v>0</v>
      </c>
      <c r="AV395" s="233">
        <f>SUMPRODUCT(LEN($L395:$S398)-LEN(SUBSTITUTE($L395:$S398,"M", "")))</f>
        <v>0</v>
      </c>
      <c r="AW395" s="236">
        <f>SUMPRODUCT(LEN($AD395:$AD398)-LEN(SUBSTITUTE($AD395:$AD398,"M", "")))</f>
        <v>0</v>
      </c>
      <c r="AX395" s="230">
        <f>SUMPRODUCT(LEN($AC395:$AC398)-LEN(SUBSTITUTE($AC395:$AC398,"M", "")))</f>
        <v>0</v>
      </c>
      <c r="AY395" s="291">
        <f>SUMPRODUCT(LEN($AE395:$AE398)-LEN(SUBSTITUTE($AE395:$AE398,"S", "")))</f>
        <v>0</v>
      </c>
      <c r="AZ395" s="227">
        <f>SUMPRODUCT(LEN($AE395:$AE398)-LEN(SUBSTITUTE($AE395:$AE398,"F", "")))</f>
        <v>0</v>
      </c>
      <c r="BA395" s="227">
        <f>SUMPRODUCT(LEN($AE395:$AE398)-LEN(SUBSTITUTE($AE395:$AE398,"G", "")))</f>
        <v>0</v>
      </c>
      <c r="BB395" s="294">
        <f>SUMPRODUCT(LEN($AE395:$AE398)-LEN(SUBSTITUTE($AE395:$AE398,"M", "")))</f>
        <v>0</v>
      </c>
    </row>
    <row r="396" spans="2:62" ht="28.15" customHeight="1" thickBot="1" x14ac:dyDescent="0.25">
      <c r="B396" s="30"/>
      <c r="C396" s="243"/>
      <c r="D396" s="36"/>
      <c r="E396" s="35"/>
      <c r="F396" s="35"/>
      <c r="G396" s="34"/>
      <c r="H396" s="224"/>
      <c r="I396" s="247"/>
      <c r="J396" s="247"/>
      <c r="K396" s="247"/>
      <c r="L396" s="33" t="s">
        <v>123</v>
      </c>
      <c r="M396" s="32" t="s">
        <v>104</v>
      </c>
      <c r="N396" s="33" t="s">
        <v>122</v>
      </c>
      <c r="O396" s="32"/>
      <c r="P396" s="33" t="s">
        <v>120</v>
      </c>
      <c r="Q396" s="32"/>
      <c r="R396" s="33" t="s">
        <v>119</v>
      </c>
      <c r="S396" s="32"/>
      <c r="T396" s="33" t="s">
        <v>118</v>
      </c>
      <c r="U396" s="32"/>
      <c r="V396" s="33" t="s">
        <v>117</v>
      </c>
      <c r="W396" s="32"/>
      <c r="X396" s="33" t="s">
        <v>116</v>
      </c>
      <c r="Y396" s="32"/>
      <c r="Z396" s="33" t="s">
        <v>115</v>
      </c>
      <c r="AA396" s="32"/>
      <c r="AB396" s="31"/>
      <c r="AC396" s="32"/>
      <c r="AD396" s="31"/>
      <c r="AE396" s="23"/>
      <c r="AF396" s="251"/>
      <c r="AG396" s="251"/>
      <c r="AH396" s="22"/>
      <c r="AI396" s="11"/>
      <c r="AJ396" s="234"/>
      <c r="AK396" s="240"/>
      <c r="AL396" s="231"/>
      <c r="AM396" s="234"/>
      <c r="AN396" s="240"/>
      <c r="AO396" s="231"/>
      <c r="AP396" s="234"/>
      <c r="AQ396" s="240"/>
      <c r="AR396" s="231"/>
      <c r="AS396" s="234"/>
      <c r="AT396" s="240"/>
      <c r="AU396" s="231"/>
      <c r="AV396" s="234"/>
      <c r="AW396" s="237"/>
      <c r="AX396" s="231"/>
      <c r="AY396" s="292"/>
      <c r="AZ396" s="228"/>
      <c r="BA396" s="228"/>
      <c r="BB396" s="295"/>
    </row>
    <row r="397" spans="2:62" ht="28.15" customHeight="1" x14ac:dyDescent="0.2">
      <c r="B397" s="30"/>
      <c r="C397" s="244"/>
      <c r="D397" s="29"/>
      <c r="E397" s="28"/>
      <c r="F397" s="28"/>
      <c r="G397" s="27"/>
      <c r="H397" s="225"/>
      <c r="I397" s="248"/>
      <c r="J397" s="248"/>
      <c r="K397" s="248"/>
      <c r="L397" s="26" t="s">
        <v>114</v>
      </c>
      <c r="M397" s="25" t="s">
        <v>104</v>
      </c>
      <c r="N397" s="26" t="s">
        <v>112</v>
      </c>
      <c r="O397" s="25"/>
      <c r="P397" s="26" t="s">
        <v>111</v>
      </c>
      <c r="Q397" s="25"/>
      <c r="R397" s="26" t="s">
        <v>110</v>
      </c>
      <c r="S397" s="25"/>
      <c r="T397" s="26" t="s">
        <v>109</v>
      </c>
      <c r="U397" s="25"/>
      <c r="V397" s="26" t="s">
        <v>108</v>
      </c>
      <c r="W397" s="25"/>
      <c r="X397" s="26" t="s">
        <v>107</v>
      </c>
      <c r="Y397" s="25"/>
      <c r="Z397" s="26" t="s">
        <v>106</v>
      </c>
      <c r="AA397" s="25"/>
      <c r="AB397" s="24"/>
      <c r="AC397" s="25"/>
      <c r="AD397" s="24"/>
      <c r="AE397" s="23"/>
      <c r="AF397" s="251"/>
      <c r="AG397" s="251"/>
      <c r="AH397" s="22"/>
      <c r="AI397" s="11"/>
      <c r="AJ397" s="234"/>
      <c r="AK397" s="240"/>
      <c r="AL397" s="231"/>
      <c r="AM397" s="234"/>
      <c r="AN397" s="240"/>
      <c r="AO397" s="231"/>
      <c r="AP397" s="234"/>
      <c r="AQ397" s="240"/>
      <c r="AR397" s="231"/>
      <c r="AS397" s="234"/>
      <c r="AT397" s="240"/>
      <c r="AU397" s="231"/>
      <c r="AV397" s="234"/>
      <c r="AW397" s="237"/>
      <c r="AX397" s="231"/>
      <c r="AY397" s="292"/>
      <c r="AZ397" s="228"/>
      <c r="BA397" s="228"/>
      <c r="BB397" s="295"/>
    </row>
    <row r="398" spans="2:62" ht="28.15" customHeight="1" thickBot="1" x14ac:dyDescent="0.25">
      <c r="B398" s="21"/>
      <c r="C398" s="245"/>
      <c r="D398" s="20"/>
      <c r="E398" s="19"/>
      <c r="F398" s="19"/>
      <c r="G398" s="18"/>
      <c r="H398" s="226"/>
      <c r="I398" s="249"/>
      <c r="J398" s="249"/>
      <c r="K398" s="249"/>
      <c r="L398" s="17" t="s">
        <v>105</v>
      </c>
      <c r="M398" s="15" t="s">
        <v>104</v>
      </c>
      <c r="N398" s="17" t="s">
        <v>103</v>
      </c>
      <c r="O398" s="15"/>
      <c r="P398" s="17" t="s">
        <v>102</v>
      </c>
      <c r="Q398" s="15"/>
      <c r="R398" s="17" t="s">
        <v>101</v>
      </c>
      <c r="S398" s="15"/>
      <c r="T398" s="17">
        <v>20</v>
      </c>
      <c r="U398" s="15"/>
      <c r="V398" s="17" t="s">
        <v>100</v>
      </c>
      <c r="W398" s="15"/>
      <c r="X398" s="17" t="s">
        <v>99</v>
      </c>
      <c r="Y398" s="15"/>
      <c r="Z398" s="17" t="s">
        <v>98</v>
      </c>
      <c r="AA398" s="15"/>
      <c r="AB398" s="16"/>
      <c r="AC398" s="15"/>
      <c r="AD398" s="14"/>
      <c r="AE398" s="13"/>
      <c r="AF398" s="252"/>
      <c r="AG398" s="252"/>
      <c r="AH398" s="12"/>
      <c r="AI398" s="11"/>
      <c r="AJ398" s="235"/>
      <c r="AK398" s="241"/>
      <c r="AL398" s="232"/>
      <c r="AM398" s="235"/>
      <c r="AN398" s="241"/>
      <c r="AO398" s="232"/>
      <c r="AP398" s="235"/>
      <c r="AQ398" s="241"/>
      <c r="AR398" s="232"/>
      <c r="AS398" s="235"/>
      <c r="AT398" s="241"/>
      <c r="AU398" s="232"/>
      <c r="AV398" s="235"/>
      <c r="AW398" s="238"/>
      <c r="AX398" s="232"/>
      <c r="AY398" s="293"/>
      <c r="AZ398" s="229"/>
      <c r="BA398" s="229"/>
      <c r="BB398" s="296"/>
    </row>
    <row r="399" spans="2:62" ht="85.9" customHeight="1" thickTop="1" thickBot="1" x14ac:dyDescent="0.35">
      <c r="B399" s="105" t="s">
        <v>174</v>
      </c>
      <c r="C399" s="95" t="s">
        <v>173</v>
      </c>
      <c r="D399" s="100" t="s">
        <v>172</v>
      </c>
      <c r="E399" s="104" t="s">
        <v>171</v>
      </c>
      <c r="F399" s="103"/>
      <c r="G399" s="102"/>
      <c r="H399" s="101" t="s">
        <v>170</v>
      </c>
      <c r="I399" s="100" t="s">
        <v>96</v>
      </c>
      <c r="J399" s="100" t="s">
        <v>169</v>
      </c>
      <c r="K399" s="100" t="s">
        <v>97</v>
      </c>
      <c r="L399" s="256" t="s">
        <v>168</v>
      </c>
      <c r="M399" s="262"/>
      <c r="N399" s="256" t="s">
        <v>167</v>
      </c>
      <c r="O399" s="262"/>
      <c r="P399" s="256" t="s">
        <v>167</v>
      </c>
      <c r="Q399" s="257"/>
      <c r="R399" s="256" t="s">
        <v>167</v>
      </c>
      <c r="S399" s="257"/>
      <c r="T399" s="256" t="s">
        <v>167</v>
      </c>
      <c r="U399" s="257"/>
      <c r="V399" s="256" t="s">
        <v>167</v>
      </c>
      <c r="W399" s="257"/>
      <c r="X399" s="256" t="s">
        <v>167</v>
      </c>
      <c r="Y399" s="257"/>
      <c r="Z399" s="256" t="s">
        <v>167</v>
      </c>
      <c r="AA399" s="257"/>
      <c r="AB399" s="261" t="s">
        <v>166</v>
      </c>
      <c r="AC399" s="257"/>
      <c r="AD399" s="101" t="s">
        <v>165</v>
      </c>
      <c r="AE399" s="101" t="s">
        <v>164</v>
      </c>
      <c r="AF399" s="100" t="s">
        <v>163</v>
      </c>
      <c r="AG399" s="100" t="s">
        <v>162</v>
      </c>
      <c r="AH399" s="99" t="s">
        <v>161</v>
      </c>
      <c r="AI399" s="98"/>
      <c r="AJ399" s="96" t="s">
        <v>160</v>
      </c>
      <c r="AK399" s="95" t="s">
        <v>159</v>
      </c>
      <c r="AL399" s="94" t="s">
        <v>158</v>
      </c>
      <c r="AM399" s="96" t="s">
        <v>157</v>
      </c>
      <c r="AN399" s="95" t="s">
        <v>156</v>
      </c>
      <c r="AO399" s="94" t="s">
        <v>155</v>
      </c>
      <c r="AP399" s="96" t="s">
        <v>154</v>
      </c>
      <c r="AQ399" s="95" t="s">
        <v>153</v>
      </c>
      <c r="AR399" s="97" t="s">
        <v>152</v>
      </c>
      <c r="AS399" s="96" t="s">
        <v>151</v>
      </c>
      <c r="AT399" s="95" t="s">
        <v>150</v>
      </c>
      <c r="AU399" s="94" t="s">
        <v>149</v>
      </c>
      <c r="AV399" s="96" t="s">
        <v>148</v>
      </c>
      <c r="AW399" s="95" t="s">
        <v>147</v>
      </c>
      <c r="AX399" s="94" t="s">
        <v>146</v>
      </c>
      <c r="AY399" s="93" t="s">
        <v>145</v>
      </c>
      <c r="AZ399" s="92" t="s">
        <v>144</v>
      </c>
      <c r="BA399" s="92" t="s">
        <v>143</v>
      </c>
      <c r="BB399" s="91" t="s">
        <v>142</v>
      </c>
    </row>
    <row r="400" spans="2:62" ht="48" thickBot="1" x14ac:dyDescent="0.3">
      <c r="B400" s="90" t="s">
        <v>227</v>
      </c>
      <c r="C400" s="89"/>
      <c r="D400" s="88">
        <v>166</v>
      </c>
      <c r="E400" s="258"/>
      <c r="F400" s="259"/>
      <c r="G400" s="260"/>
      <c r="H400" s="87" t="s">
        <v>140</v>
      </c>
      <c r="I400" s="86"/>
      <c r="J400" s="86"/>
      <c r="K400" s="85"/>
      <c r="L400" s="84"/>
      <c r="M400" s="81"/>
      <c r="N400" s="84"/>
      <c r="O400" s="81"/>
      <c r="P400" s="84"/>
      <c r="Q400" s="81"/>
      <c r="R400" s="84"/>
      <c r="S400" s="81"/>
      <c r="T400" s="84"/>
      <c r="U400" s="81"/>
      <c r="V400" s="84"/>
      <c r="W400" s="81"/>
      <c r="X400" s="84"/>
      <c r="Y400" s="81"/>
      <c r="Z400" s="84"/>
      <c r="AA400" s="83"/>
      <c r="AB400" s="82" t="s">
        <v>139</v>
      </c>
      <c r="AC400" s="81"/>
      <c r="AD400" s="81"/>
      <c r="AE400" s="81"/>
      <c r="AF400" s="80"/>
      <c r="AG400" s="80"/>
      <c r="AH400" s="60"/>
      <c r="AI400" s="79" t="s">
        <v>138</v>
      </c>
      <c r="AJ400" s="78">
        <f t="shared" ref="AJ400:BB400" si="52">SUM(AJ402:AJ413)</f>
        <v>18</v>
      </c>
      <c r="AK400" s="77">
        <f t="shared" si="52"/>
        <v>1</v>
      </c>
      <c r="AL400" s="76">
        <f t="shared" si="52"/>
        <v>0</v>
      </c>
      <c r="AM400" s="78">
        <f t="shared" si="52"/>
        <v>21</v>
      </c>
      <c r="AN400" s="77">
        <f t="shared" si="52"/>
        <v>0</v>
      </c>
      <c r="AO400" s="76">
        <f t="shared" si="52"/>
        <v>0</v>
      </c>
      <c r="AP400" s="78">
        <f t="shared" si="52"/>
        <v>0</v>
      </c>
      <c r="AQ400" s="77">
        <f t="shared" si="52"/>
        <v>0</v>
      </c>
      <c r="AR400" s="76">
        <f t="shared" si="52"/>
        <v>0</v>
      </c>
      <c r="AS400" s="78">
        <f t="shared" si="52"/>
        <v>0</v>
      </c>
      <c r="AT400" s="77">
        <f t="shared" si="52"/>
        <v>0</v>
      </c>
      <c r="AU400" s="76">
        <f t="shared" si="52"/>
        <v>0</v>
      </c>
      <c r="AV400" s="78">
        <f t="shared" si="52"/>
        <v>0</v>
      </c>
      <c r="AW400" s="77">
        <f t="shared" si="52"/>
        <v>0</v>
      </c>
      <c r="AX400" s="76">
        <f t="shared" si="52"/>
        <v>0</v>
      </c>
      <c r="AY400" s="75">
        <f t="shared" si="52"/>
        <v>0</v>
      </c>
      <c r="AZ400" s="74">
        <f t="shared" si="52"/>
        <v>0</v>
      </c>
      <c r="BA400" s="74">
        <f t="shared" si="52"/>
        <v>0</v>
      </c>
      <c r="BB400" s="73">
        <f t="shared" si="52"/>
        <v>0</v>
      </c>
      <c r="BC400" s="72" t="s">
        <v>137</v>
      </c>
      <c r="BF400" s="5">
        <f>SUM(AJ400:AL400)/$BG$5</f>
        <v>6.333333333333333</v>
      </c>
      <c r="BG400" s="5">
        <f>SUM(AM400:AO400,AY400)/$BG$5</f>
        <v>7</v>
      </c>
      <c r="BH400" s="5">
        <f>SUM(AP400:AR400,AZ400)/$BG$5</f>
        <v>0</v>
      </c>
      <c r="BI400" s="5">
        <f>SUM(AS400:AU400,BA400)/$BG$5</f>
        <v>0</v>
      </c>
      <c r="BJ400" s="5">
        <f>SUM(AV400:AX400,BB400)/$BG$5</f>
        <v>0</v>
      </c>
    </row>
    <row r="401" spans="2:62" ht="37.5" thickBot="1" x14ac:dyDescent="0.3">
      <c r="B401" s="71"/>
      <c r="C401" s="70"/>
      <c r="D401" s="69"/>
      <c r="E401" s="68"/>
      <c r="F401" s="68"/>
      <c r="G401" s="67"/>
      <c r="H401" s="66"/>
      <c r="I401" s="64"/>
      <c r="J401" s="64"/>
      <c r="K401" s="65"/>
      <c r="L401" s="64"/>
      <c r="M401" s="62"/>
      <c r="N401" s="64"/>
      <c r="O401" s="62"/>
      <c r="P401" s="64"/>
      <c r="Q401" s="62"/>
      <c r="R401" s="64"/>
      <c r="S401" s="62"/>
      <c r="T401" s="64"/>
      <c r="U401" s="62"/>
      <c r="V401" s="64"/>
      <c r="W401" s="62"/>
      <c r="X401" s="64"/>
      <c r="Y401" s="62"/>
      <c r="Z401" s="64"/>
      <c r="AA401" s="62"/>
      <c r="AB401" s="63"/>
      <c r="AC401" s="62"/>
      <c r="AD401" s="62"/>
      <c r="AE401" s="62"/>
      <c r="AF401" s="61"/>
      <c r="AG401" s="61"/>
      <c r="AH401" s="60"/>
      <c r="AI401" s="59" t="s">
        <v>136</v>
      </c>
      <c r="AJ401" s="58">
        <f t="shared" ref="AJ401:BB401" si="53">AJ400/3</f>
        <v>6</v>
      </c>
      <c r="AK401" s="57">
        <f t="shared" si="53"/>
        <v>0.33333333333333331</v>
      </c>
      <c r="AL401" s="56">
        <f t="shared" si="53"/>
        <v>0</v>
      </c>
      <c r="AM401" s="58">
        <f t="shared" si="53"/>
        <v>7</v>
      </c>
      <c r="AN401" s="57">
        <f t="shared" si="53"/>
        <v>0</v>
      </c>
      <c r="AO401" s="56">
        <f t="shared" si="53"/>
        <v>0</v>
      </c>
      <c r="AP401" s="58">
        <f t="shared" si="53"/>
        <v>0</v>
      </c>
      <c r="AQ401" s="57">
        <f t="shared" si="53"/>
        <v>0</v>
      </c>
      <c r="AR401" s="56">
        <f t="shared" si="53"/>
        <v>0</v>
      </c>
      <c r="AS401" s="58">
        <f t="shared" si="53"/>
        <v>0</v>
      </c>
      <c r="AT401" s="57">
        <f t="shared" si="53"/>
        <v>0</v>
      </c>
      <c r="AU401" s="56">
        <f t="shared" si="53"/>
        <v>0</v>
      </c>
      <c r="AV401" s="58">
        <f t="shared" si="53"/>
        <v>0</v>
      </c>
      <c r="AW401" s="57">
        <f t="shared" si="53"/>
        <v>0</v>
      </c>
      <c r="AX401" s="56">
        <f t="shared" si="53"/>
        <v>0</v>
      </c>
      <c r="AY401" s="55">
        <f t="shared" si="53"/>
        <v>0</v>
      </c>
      <c r="AZ401" s="54">
        <f t="shared" si="53"/>
        <v>0</v>
      </c>
      <c r="BA401" s="54">
        <f t="shared" si="53"/>
        <v>0</v>
      </c>
      <c r="BB401" s="53">
        <f t="shared" si="53"/>
        <v>0</v>
      </c>
      <c r="BC401" s="52" t="s">
        <v>135</v>
      </c>
    </row>
    <row r="402" spans="2:62" ht="28.15" customHeight="1" x14ac:dyDescent="0.2">
      <c r="B402" s="30"/>
      <c r="C402" s="242">
        <v>1</v>
      </c>
      <c r="D402" s="44"/>
      <c r="E402" s="43"/>
      <c r="F402" s="43"/>
      <c r="G402" s="42"/>
      <c r="H402" s="223" t="s">
        <v>134</v>
      </c>
      <c r="I402" s="246">
        <v>36</v>
      </c>
      <c r="J402" s="246">
        <v>14</v>
      </c>
      <c r="K402" s="246">
        <v>7</v>
      </c>
      <c r="L402" s="41" t="s">
        <v>133</v>
      </c>
      <c r="M402" s="40" t="s">
        <v>188</v>
      </c>
      <c r="N402" s="41" t="s">
        <v>131</v>
      </c>
      <c r="O402" s="40" t="s">
        <v>113</v>
      </c>
      <c r="P402" s="41" t="s">
        <v>130</v>
      </c>
      <c r="Q402" s="40"/>
      <c r="R402" s="41" t="s">
        <v>129</v>
      </c>
      <c r="S402" s="40"/>
      <c r="T402" s="41" t="s">
        <v>128</v>
      </c>
      <c r="U402" s="40"/>
      <c r="V402" s="41" t="s">
        <v>127</v>
      </c>
      <c r="W402" s="40"/>
      <c r="X402" s="41" t="s">
        <v>126</v>
      </c>
      <c r="Y402" s="40"/>
      <c r="Z402" s="41" t="s">
        <v>125</v>
      </c>
      <c r="AA402" s="40"/>
      <c r="AB402" s="39"/>
      <c r="AC402" s="40"/>
      <c r="AD402" s="39" t="s">
        <v>104</v>
      </c>
      <c r="AE402" s="38"/>
      <c r="AF402" s="250"/>
      <c r="AG402" s="250"/>
      <c r="AH402" s="37"/>
      <c r="AI402" s="11"/>
      <c r="AJ402" s="233">
        <f>SUMPRODUCT(LEN($M402:$S405)-LEN(SUBSTITUTE($M402:$S405,"A", "")))</f>
        <v>4</v>
      </c>
      <c r="AK402" s="239">
        <f>SUMPRODUCT(LEN($AD402:$AD405)-LEN(SUBSTITUTE($AD402:$AD405,"A", "")))</f>
        <v>1</v>
      </c>
      <c r="AL402" s="230">
        <f>SUMPRODUCT(LEN($AC402:$AC405)-LEN(SUBSTITUTE($AC402:$AC405,"A", "")))</f>
        <v>0</v>
      </c>
      <c r="AM402" s="233">
        <f>SUMPRODUCT(LEN($M402:$S405)-LEN(SUBSTITUTE($M402:$S405,"S", "")))</f>
        <v>9</v>
      </c>
      <c r="AN402" s="239">
        <f>SUMPRODUCT(LEN($AD402:$AD405)-LEN(SUBSTITUTE($AD402:$AD405,"S", "")))</f>
        <v>0</v>
      </c>
      <c r="AO402" s="230">
        <f>SUMPRODUCT(LEN($AC402:$AC405)-LEN(SUBSTITUTE($AC402:$AC405,"S", "")))</f>
        <v>0</v>
      </c>
      <c r="AP402" s="233">
        <f>SUMPRODUCT(LEN($M402:$S405)-LEN(SUBSTITUTE($M402:$S405,"F", "")))</f>
        <v>0</v>
      </c>
      <c r="AQ402" s="239">
        <f>SUMPRODUCT(LEN($AD402:$AD405)-LEN(SUBSTITUTE($AD402:$AD405,"F", "")))</f>
        <v>0</v>
      </c>
      <c r="AR402" s="230">
        <f>SUMPRODUCT(LEN($AC402:$AC405)-LEN(SUBSTITUTE($AC402:$AC405,"F", "")))</f>
        <v>0</v>
      </c>
      <c r="AS402" s="233">
        <f>SUMPRODUCT(LEN($M402:$S405)-LEN(SUBSTITUTE($M402:$S405,"G", "")))</f>
        <v>0</v>
      </c>
      <c r="AT402" s="239">
        <f>SUMPRODUCT(LEN($AD402:$AD405)-LEN(SUBSTITUTE($AD402:$AD405,"G", "")))</f>
        <v>0</v>
      </c>
      <c r="AU402" s="230">
        <f>SUMPRODUCT(LEN($AC402:$AC405)-LEN(SUBSTITUTE($AC402:$AC405,"G", "")))</f>
        <v>0</v>
      </c>
      <c r="AV402" s="233">
        <f>SUMPRODUCT(LEN($L402:$S405)-LEN(SUBSTITUTE($L402:$S405,"M", "")))</f>
        <v>0</v>
      </c>
      <c r="AW402" s="236">
        <f>SUMPRODUCT(LEN($AD402:$AD405)-LEN(SUBSTITUTE($AD402:$AD405,"M", "")))</f>
        <v>0</v>
      </c>
      <c r="AX402" s="230">
        <f>SUMPRODUCT(LEN($AC402:$AC405)-LEN(SUBSTITUTE($AC402:$AC405,"M", "")))</f>
        <v>0</v>
      </c>
      <c r="AY402" s="291">
        <f>SUMPRODUCT(LEN($AE402:$AE405)-LEN(SUBSTITUTE($AE402:$AE405,"S", "")))</f>
        <v>0</v>
      </c>
      <c r="AZ402" s="227">
        <f>SUMPRODUCT(LEN($AE402:$AE405)-LEN(SUBSTITUTE($AE402:$AE405,"F", "")))</f>
        <v>0</v>
      </c>
      <c r="BA402" s="227">
        <f>SUMPRODUCT(LEN($AE402:$AE405)-LEN(SUBSTITUTE($AE402:$AE405,"G", "")))</f>
        <v>0</v>
      </c>
      <c r="BB402" s="294">
        <f>SUMPRODUCT(LEN($AE402:$AE405)-LEN(SUBSTITUTE($AE402:$AE405,"M", "")))</f>
        <v>0</v>
      </c>
    </row>
    <row r="403" spans="2:62" ht="28.15" customHeight="1" thickBot="1" x14ac:dyDescent="0.25">
      <c r="B403" s="30"/>
      <c r="C403" s="243"/>
      <c r="D403" s="36"/>
      <c r="E403" s="35"/>
      <c r="F403" s="35"/>
      <c r="G403" s="34"/>
      <c r="H403" s="224"/>
      <c r="I403" s="247"/>
      <c r="J403" s="247"/>
      <c r="K403" s="247"/>
      <c r="L403" s="33" t="s">
        <v>123</v>
      </c>
      <c r="M403" s="32" t="s">
        <v>132</v>
      </c>
      <c r="N403" s="33" t="s">
        <v>122</v>
      </c>
      <c r="O403" s="32" t="s">
        <v>121</v>
      </c>
      <c r="P403" s="33" t="s">
        <v>120</v>
      </c>
      <c r="Q403" s="32"/>
      <c r="R403" s="33" t="s">
        <v>119</v>
      </c>
      <c r="S403" s="32"/>
      <c r="T403" s="33" t="s">
        <v>118</v>
      </c>
      <c r="U403" s="32"/>
      <c r="V403" s="33" t="s">
        <v>117</v>
      </c>
      <c r="W403" s="32"/>
      <c r="X403" s="33" t="s">
        <v>116</v>
      </c>
      <c r="Y403" s="32"/>
      <c r="Z403" s="33" t="s">
        <v>115</v>
      </c>
      <c r="AA403" s="32"/>
      <c r="AB403" s="31"/>
      <c r="AC403" s="32"/>
      <c r="AD403" s="31"/>
      <c r="AE403" s="23"/>
      <c r="AF403" s="251"/>
      <c r="AG403" s="251"/>
      <c r="AH403" s="22"/>
      <c r="AI403" s="11"/>
      <c r="AJ403" s="234"/>
      <c r="AK403" s="240"/>
      <c r="AL403" s="231"/>
      <c r="AM403" s="234"/>
      <c r="AN403" s="240"/>
      <c r="AO403" s="231"/>
      <c r="AP403" s="234"/>
      <c r="AQ403" s="240"/>
      <c r="AR403" s="231"/>
      <c r="AS403" s="234"/>
      <c r="AT403" s="240"/>
      <c r="AU403" s="231"/>
      <c r="AV403" s="234"/>
      <c r="AW403" s="237"/>
      <c r="AX403" s="231"/>
      <c r="AY403" s="292"/>
      <c r="AZ403" s="228"/>
      <c r="BA403" s="228"/>
      <c r="BB403" s="295"/>
    </row>
    <row r="404" spans="2:62" ht="28.15" customHeight="1" x14ac:dyDescent="0.2">
      <c r="B404" s="30"/>
      <c r="C404" s="244"/>
      <c r="D404" s="29"/>
      <c r="E404" s="28"/>
      <c r="F404" s="28"/>
      <c r="G404" s="27"/>
      <c r="H404" s="225">
        <v>166</v>
      </c>
      <c r="I404" s="248"/>
      <c r="J404" s="248"/>
      <c r="K404" s="248"/>
      <c r="L404" s="26" t="s">
        <v>114</v>
      </c>
      <c r="M404" s="25" t="s">
        <v>113</v>
      </c>
      <c r="N404" s="26" t="s">
        <v>112</v>
      </c>
      <c r="O404" s="25" t="s">
        <v>121</v>
      </c>
      <c r="P404" s="26" t="s">
        <v>111</v>
      </c>
      <c r="Q404" s="25"/>
      <c r="R404" s="26" t="s">
        <v>110</v>
      </c>
      <c r="S404" s="25"/>
      <c r="T404" s="26" t="s">
        <v>109</v>
      </c>
      <c r="U404" s="25"/>
      <c r="V404" s="26" t="s">
        <v>108</v>
      </c>
      <c r="W404" s="25"/>
      <c r="X404" s="26" t="s">
        <v>107</v>
      </c>
      <c r="Y404" s="25"/>
      <c r="Z404" s="26" t="s">
        <v>106</v>
      </c>
      <c r="AA404" s="25"/>
      <c r="AB404" s="24"/>
      <c r="AC404" s="25"/>
      <c r="AD404" s="24"/>
      <c r="AE404" s="23"/>
      <c r="AF404" s="251"/>
      <c r="AG404" s="251"/>
      <c r="AH404" s="22"/>
      <c r="AI404" s="11"/>
      <c r="AJ404" s="234"/>
      <c r="AK404" s="240"/>
      <c r="AL404" s="231"/>
      <c r="AM404" s="234"/>
      <c r="AN404" s="240"/>
      <c r="AO404" s="231"/>
      <c r="AP404" s="234"/>
      <c r="AQ404" s="240"/>
      <c r="AR404" s="231"/>
      <c r="AS404" s="234"/>
      <c r="AT404" s="240"/>
      <c r="AU404" s="231"/>
      <c r="AV404" s="234"/>
      <c r="AW404" s="237"/>
      <c r="AX404" s="231"/>
      <c r="AY404" s="292"/>
      <c r="AZ404" s="228"/>
      <c r="BA404" s="228"/>
      <c r="BB404" s="295"/>
    </row>
    <row r="405" spans="2:62" ht="28.15" customHeight="1" thickBot="1" x14ac:dyDescent="0.25">
      <c r="B405" s="30"/>
      <c r="C405" s="253"/>
      <c r="D405" s="51"/>
      <c r="E405" s="50"/>
      <c r="F405" s="50"/>
      <c r="G405" s="49"/>
      <c r="H405" s="226"/>
      <c r="I405" s="254"/>
      <c r="J405" s="254"/>
      <c r="K405" s="254"/>
      <c r="L405" s="48" t="s">
        <v>105</v>
      </c>
      <c r="M405" s="47" t="s">
        <v>124</v>
      </c>
      <c r="N405" s="48" t="s">
        <v>103</v>
      </c>
      <c r="O405" s="47"/>
      <c r="P405" s="48" t="s">
        <v>102</v>
      </c>
      <c r="Q405" s="47"/>
      <c r="R405" s="48" t="s">
        <v>101</v>
      </c>
      <c r="S405" s="47"/>
      <c r="T405" s="48">
        <v>20</v>
      </c>
      <c r="U405" s="47"/>
      <c r="V405" s="48" t="s">
        <v>100</v>
      </c>
      <c r="W405" s="47"/>
      <c r="X405" s="48" t="s">
        <v>99</v>
      </c>
      <c r="Y405" s="47"/>
      <c r="Z405" s="48" t="s">
        <v>98</v>
      </c>
      <c r="AA405" s="47"/>
      <c r="AB405" s="16"/>
      <c r="AC405" s="47"/>
      <c r="AD405" s="16"/>
      <c r="AE405" s="46"/>
      <c r="AF405" s="255"/>
      <c r="AG405" s="255"/>
      <c r="AH405" s="45"/>
      <c r="AI405" s="11"/>
      <c r="AJ405" s="235"/>
      <c r="AK405" s="241"/>
      <c r="AL405" s="232"/>
      <c r="AM405" s="235"/>
      <c r="AN405" s="241"/>
      <c r="AO405" s="232"/>
      <c r="AP405" s="235"/>
      <c r="AQ405" s="241"/>
      <c r="AR405" s="232"/>
      <c r="AS405" s="235"/>
      <c r="AT405" s="241"/>
      <c r="AU405" s="232"/>
      <c r="AV405" s="235"/>
      <c r="AW405" s="238"/>
      <c r="AX405" s="232"/>
      <c r="AY405" s="293"/>
      <c r="AZ405" s="229"/>
      <c r="BA405" s="229"/>
      <c r="BB405" s="296"/>
    </row>
    <row r="406" spans="2:62" ht="28.15" customHeight="1" x14ac:dyDescent="0.2">
      <c r="B406" s="30"/>
      <c r="C406" s="242">
        <v>2</v>
      </c>
      <c r="D406" s="44"/>
      <c r="E406" s="43"/>
      <c r="F406" s="43"/>
      <c r="G406" s="42"/>
      <c r="H406" s="223"/>
      <c r="I406" s="246">
        <v>40</v>
      </c>
      <c r="J406" s="246">
        <v>14</v>
      </c>
      <c r="K406" s="246">
        <v>7</v>
      </c>
      <c r="L406" s="41" t="s">
        <v>133</v>
      </c>
      <c r="M406" s="40" t="s">
        <v>217</v>
      </c>
      <c r="N406" s="41" t="s">
        <v>131</v>
      </c>
      <c r="O406" s="40" t="s">
        <v>132</v>
      </c>
      <c r="P406" s="41" t="s">
        <v>130</v>
      </c>
      <c r="Q406" s="40"/>
      <c r="R406" s="41" t="s">
        <v>129</v>
      </c>
      <c r="S406" s="40"/>
      <c r="T406" s="41" t="s">
        <v>128</v>
      </c>
      <c r="U406" s="40"/>
      <c r="V406" s="41" t="s">
        <v>127</v>
      </c>
      <c r="W406" s="40"/>
      <c r="X406" s="41" t="s">
        <v>126</v>
      </c>
      <c r="Y406" s="40"/>
      <c r="Z406" s="41" t="s">
        <v>125</v>
      </c>
      <c r="AA406" s="40"/>
      <c r="AB406" s="39"/>
      <c r="AC406" s="40"/>
      <c r="AD406" s="39"/>
      <c r="AE406" s="38"/>
      <c r="AF406" s="250"/>
      <c r="AG406" s="250"/>
      <c r="AH406" s="37"/>
      <c r="AI406" s="11"/>
      <c r="AJ406" s="233">
        <f>SUMPRODUCT(LEN($M406:$S409)-LEN(SUBSTITUTE($M406:$S409,"A", "")))</f>
        <v>8</v>
      </c>
      <c r="AK406" s="239">
        <f>SUMPRODUCT(LEN($AD406:$AD409)-LEN(SUBSTITUTE($AD406:$AD409,"A", "")))</f>
        <v>0</v>
      </c>
      <c r="AL406" s="230">
        <f>SUMPRODUCT(LEN($AC406:$AC409)-LEN(SUBSTITUTE($AC406:$AC409,"A", "")))</f>
        <v>0</v>
      </c>
      <c r="AM406" s="233">
        <f>SUMPRODUCT(LEN($M406:$S409)-LEN(SUBSTITUTE($M406:$S409,"S", "")))</f>
        <v>5</v>
      </c>
      <c r="AN406" s="239">
        <f>SUMPRODUCT(LEN($AD406:$AD409)-LEN(SUBSTITUTE($AD406:$AD409,"S", "")))</f>
        <v>0</v>
      </c>
      <c r="AO406" s="230">
        <f>SUMPRODUCT(LEN($AC406:$AC409)-LEN(SUBSTITUTE($AC406:$AC409,"S", "")))</f>
        <v>0</v>
      </c>
      <c r="AP406" s="233">
        <f>SUMPRODUCT(LEN($M406:$S409)-LEN(SUBSTITUTE($M406:$S409,"F", "")))</f>
        <v>0</v>
      </c>
      <c r="AQ406" s="239">
        <f>SUMPRODUCT(LEN($AD406:$AD409)-LEN(SUBSTITUTE($AD406:$AD409,"F", "")))</f>
        <v>0</v>
      </c>
      <c r="AR406" s="230">
        <f>SUMPRODUCT(LEN($AC406:$AC409)-LEN(SUBSTITUTE($AC406:$AC409,"F", "")))</f>
        <v>0</v>
      </c>
      <c r="AS406" s="233">
        <f>SUMPRODUCT(LEN($M406:$S409)-LEN(SUBSTITUTE($M406:$S409,"G", "")))</f>
        <v>0</v>
      </c>
      <c r="AT406" s="239">
        <f>SUMPRODUCT(LEN($AD406:$AD409)-LEN(SUBSTITUTE($AD406:$AD409,"G", "")))</f>
        <v>0</v>
      </c>
      <c r="AU406" s="230">
        <f>SUMPRODUCT(LEN($AC406:$AC409)-LEN(SUBSTITUTE($AC406:$AC409,"G", "")))</f>
        <v>0</v>
      </c>
      <c r="AV406" s="233">
        <f>SUMPRODUCT(LEN($L406:$S409)-LEN(SUBSTITUTE($L406:$S409,"M", "")))</f>
        <v>0</v>
      </c>
      <c r="AW406" s="236">
        <f>SUMPRODUCT(LEN($AD406:$AD409)-LEN(SUBSTITUTE($AD406:$AD409,"M", "")))</f>
        <v>0</v>
      </c>
      <c r="AX406" s="230">
        <f>SUMPRODUCT(LEN($AC406:$AC409)-LEN(SUBSTITUTE($AC406:$AC409,"M", "")))</f>
        <v>0</v>
      </c>
      <c r="AY406" s="291">
        <f>SUMPRODUCT(LEN($AE406:$AE409)-LEN(SUBSTITUTE($AE406:$AE409,"S", "")))</f>
        <v>0</v>
      </c>
      <c r="AZ406" s="227">
        <f>SUMPRODUCT(LEN($AE406:$AE409)-LEN(SUBSTITUTE($AE406:$AE409,"F", "")))</f>
        <v>0</v>
      </c>
      <c r="BA406" s="227">
        <f>SUMPRODUCT(LEN($AE406:$AE409)-LEN(SUBSTITUTE($AE406:$AE409,"G", "")))</f>
        <v>0</v>
      </c>
      <c r="BB406" s="294">
        <f>SUMPRODUCT(LEN($AE406:$AE409)-LEN(SUBSTITUTE($AE406:$AE409,"M", "")))</f>
        <v>0</v>
      </c>
    </row>
    <row r="407" spans="2:62" ht="28.15" customHeight="1" thickBot="1" x14ac:dyDescent="0.25">
      <c r="B407" s="30"/>
      <c r="C407" s="243"/>
      <c r="D407" s="36"/>
      <c r="E407" s="35"/>
      <c r="F407" s="35"/>
      <c r="G407" s="34"/>
      <c r="H407" s="224"/>
      <c r="I407" s="247"/>
      <c r="J407" s="247"/>
      <c r="K407" s="247"/>
      <c r="L407" s="33" t="s">
        <v>123</v>
      </c>
      <c r="M407" s="32" t="s">
        <v>132</v>
      </c>
      <c r="N407" s="33" t="s">
        <v>122</v>
      </c>
      <c r="O407" s="32" t="s">
        <v>104</v>
      </c>
      <c r="P407" s="33" t="s">
        <v>120</v>
      </c>
      <c r="Q407" s="32"/>
      <c r="R407" s="33" t="s">
        <v>119</v>
      </c>
      <c r="S407" s="32"/>
      <c r="T407" s="33" t="s">
        <v>118</v>
      </c>
      <c r="U407" s="32"/>
      <c r="V407" s="33" t="s">
        <v>117</v>
      </c>
      <c r="W407" s="32"/>
      <c r="X407" s="33" t="s">
        <v>116</v>
      </c>
      <c r="Y407" s="32"/>
      <c r="Z407" s="33" t="s">
        <v>115</v>
      </c>
      <c r="AA407" s="32"/>
      <c r="AB407" s="31"/>
      <c r="AC407" s="32"/>
      <c r="AD407" s="31"/>
      <c r="AE407" s="23"/>
      <c r="AF407" s="251"/>
      <c r="AG407" s="251"/>
      <c r="AH407" s="22"/>
      <c r="AI407" s="11"/>
      <c r="AJ407" s="234"/>
      <c r="AK407" s="240"/>
      <c r="AL407" s="231"/>
      <c r="AM407" s="234"/>
      <c r="AN407" s="240"/>
      <c r="AO407" s="231"/>
      <c r="AP407" s="234"/>
      <c r="AQ407" s="240"/>
      <c r="AR407" s="231"/>
      <c r="AS407" s="234"/>
      <c r="AT407" s="240"/>
      <c r="AU407" s="231"/>
      <c r="AV407" s="234"/>
      <c r="AW407" s="237"/>
      <c r="AX407" s="231"/>
      <c r="AY407" s="292"/>
      <c r="AZ407" s="228"/>
      <c r="BA407" s="228"/>
      <c r="BB407" s="295"/>
    </row>
    <row r="408" spans="2:62" ht="28.15" customHeight="1" x14ac:dyDescent="0.2">
      <c r="B408" s="30"/>
      <c r="C408" s="244"/>
      <c r="D408" s="29"/>
      <c r="E408" s="28"/>
      <c r="F408" s="28"/>
      <c r="G408" s="27"/>
      <c r="H408" s="225"/>
      <c r="I408" s="248"/>
      <c r="J408" s="248"/>
      <c r="K408" s="248"/>
      <c r="L408" s="26" t="s">
        <v>114</v>
      </c>
      <c r="M408" s="25" t="s">
        <v>175</v>
      </c>
      <c r="N408" s="26" t="s">
        <v>112</v>
      </c>
      <c r="O408" s="25" t="s">
        <v>121</v>
      </c>
      <c r="P408" s="26" t="s">
        <v>111</v>
      </c>
      <c r="Q408" s="25"/>
      <c r="R408" s="26" t="s">
        <v>110</v>
      </c>
      <c r="S408" s="25"/>
      <c r="T408" s="26" t="s">
        <v>109</v>
      </c>
      <c r="U408" s="25"/>
      <c r="V408" s="26" t="s">
        <v>108</v>
      </c>
      <c r="W408" s="25"/>
      <c r="X408" s="26" t="s">
        <v>107</v>
      </c>
      <c r="Y408" s="25"/>
      <c r="Z408" s="26" t="s">
        <v>106</v>
      </c>
      <c r="AA408" s="25"/>
      <c r="AB408" s="24"/>
      <c r="AC408" s="25"/>
      <c r="AD408" s="24"/>
      <c r="AE408" s="23"/>
      <c r="AF408" s="251"/>
      <c r="AG408" s="251"/>
      <c r="AH408" s="22"/>
      <c r="AI408" s="11"/>
      <c r="AJ408" s="234"/>
      <c r="AK408" s="240"/>
      <c r="AL408" s="231"/>
      <c r="AM408" s="234"/>
      <c r="AN408" s="240"/>
      <c r="AO408" s="231"/>
      <c r="AP408" s="234"/>
      <c r="AQ408" s="240"/>
      <c r="AR408" s="231"/>
      <c r="AS408" s="234"/>
      <c r="AT408" s="240"/>
      <c r="AU408" s="231"/>
      <c r="AV408" s="234"/>
      <c r="AW408" s="237"/>
      <c r="AX408" s="231"/>
      <c r="AY408" s="292"/>
      <c r="AZ408" s="228"/>
      <c r="BA408" s="228"/>
      <c r="BB408" s="295"/>
    </row>
    <row r="409" spans="2:62" ht="28.15" customHeight="1" thickBot="1" x14ac:dyDescent="0.25">
      <c r="B409" s="30"/>
      <c r="C409" s="253"/>
      <c r="D409" s="51"/>
      <c r="E409" s="50"/>
      <c r="F409" s="50"/>
      <c r="G409" s="49"/>
      <c r="H409" s="226"/>
      <c r="I409" s="254"/>
      <c r="J409" s="254"/>
      <c r="K409" s="254"/>
      <c r="L409" s="48" t="s">
        <v>105</v>
      </c>
      <c r="M409" s="47" t="s">
        <v>113</v>
      </c>
      <c r="N409" s="48" t="s">
        <v>103</v>
      </c>
      <c r="O409" s="47"/>
      <c r="P409" s="48" t="s">
        <v>102</v>
      </c>
      <c r="Q409" s="47"/>
      <c r="R409" s="48" t="s">
        <v>101</v>
      </c>
      <c r="S409" s="47"/>
      <c r="T409" s="48">
        <v>20</v>
      </c>
      <c r="U409" s="47"/>
      <c r="V409" s="48" t="s">
        <v>100</v>
      </c>
      <c r="W409" s="47"/>
      <c r="X409" s="48" t="s">
        <v>99</v>
      </c>
      <c r="Y409" s="47"/>
      <c r="Z409" s="48" t="s">
        <v>98</v>
      </c>
      <c r="AA409" s="47"/>
      <c r="AB409" s="16"/>
      <c r="AC409" s="47"/>
      <c r="AD409" s="16"/>
      <c r="AE409" s="46"/>
      <c r="AF409" s="255"/>
      <c r="AG409" s="255"/>
      <c r="AH409" s="45"/>
      <c r="AI409" s="11"/>
      <c r="AJ409" s="235"/>
      <c r="AK409" s="241"/>
      <c r="AL409" s="232"/>
      <c r="AM409" s="235"/>
      <c r="AN409" s="241"/>
      <c r="AO409" s="232"/>
      <c r="AP409" s="235"/>
      <c r="AQ409" s="241"/>
      <c r="AR409" s="232"/>
      <c r="AS409" s="235"/>
      <c r="AT409" s="241"/>
      <c r="AU409" s="232"/>
      <c r="AV409" s="235"/>
      <c r="AW409" s="238"/>
      <c r="AX409" s="232"/>
      <c r="AY409" s="293"/>
      <c r="AZ409" s="229"/>
      <c r="BA409" s="229"/>
      <c r="BB409" s="296"/>
    </row>
    <row r="410" spans="2:62" ht="28.15" customHeight="1" x14ac:dyDescent="0.2">
      <c r="B410" s="30"/>
      <c r="C410" s="242">
        <v>3</v>
      </c>
      <c r="D410" s="44"/>
      <c r="E410" s="43"/>
      <c r="F410" s="43"/>
      <c r="G410" s="42"/>
      <c r="H410" s="223"/>
      <c r="I410" s="246">
        <v>31</v>
      </c>
      <c r="J410" s="246">
        <v>14</v>
      </c>
      <c r="K410" s="246">
        <v>7</v>
      </c>
      <c r="L410" s="41" t="s">
        <v>133</v>
      </c>
      <c r="M410" s="40" t="s">
        <v>187</v>
      </c>
      <c r="N410" s="41" t="s">
        <v>131</v>
      </c>
      <c r="O410" s="40" t="s">
        <v>121</v>
      </c>
      <c r="P410" s="41" t="s">
        <v>130</v>
      </c>
      <c r="Q410" s="40"/>
      <c r="R410" s="41" t="s">
        <v>129</v>
      </c>
      <c r="S410" s="40"/>
      <c r="T410" s="41" t="s">
        <v>128</v>
      </c>
      <c r="U410" s="40"/>
      <c r="V410" s="41" t="s">
        <v>127</v>
      </c>
      <c r="W410" s="40"/>
      <c r="X410" s="41" t="s">
        <v>126</v>
      </c>
      <c r="Y410" s="40"/>
      <c r="Z410" s="41" t="s">
        <v>125</v>
      </c>
      <c r="AA410" s="40"/>
      <c r="AB410" s="39"/>
      <c r="AC410" s="40"/>
      <c r="AD410" s="39"/>
      <c r="AE410" s="38"/>
      <c r="AF410" s="250"/>
      <c r="AG410" s="250"/>
      <c r="AH410" s="37"/>
      <c r="AI410" s="11"/>
      <c r="AJ410" s="233">
        <f>SUMPRODUCT(LEN($M410:$S413)-LEN(SUBSTITUTE($M410:$S413,"A", "")))</f>
        <v>6</v>
      </c>
      <c r="AK410" s="239">
        <f>SUMPRODUCT(LEN($AD410:$AD413)-LEN(SUBSTITUTE($AD410:$AD413,"A", "")))</f>
        <v>0</v>
      </c>
      <c r="AL410" s="230">
        <f>SUMPRODUCT(LEN($AC410:$AC413)-LEN(SUBSTITUTE($AC410:$AC413,"A", "")))</f>
        <v>0</v>
      </c>
      <c r="AM410" s="233">
        <f>SUMPRODUCT(LEN($M410:$S413)-LEN(SUBSTITUTE($M410:$S413,"S", "")))</f>
        <v>7</v>
      </c>
      <c r="AN410" s="239">
        <f>SUMPRODUCT(LEN($AD410:$AD413)-LEN(SUBSTITUTE($AD410:$AD413,"S", "")))</f>
        <v>0</v>
      </c>
      <c r="AO410" s="230">
        <f>SUMPRODUCT(LEN($AC410:$AC413)-LEN(SUBSTITUTE($AC410:$AC413,"S", "")))</f>
        <v>0</v>
      </c>
      <c r="AP410" s="233">
        <f>SUMPRODUCT(LEN($M410:$S413)-LEN(SUBSTITUTE($M410:$S413,"F", "")))</f>
        <v>0</v>
      </c>
      <c r="AQ410" s="239">
        <f>SUMPRODUCT(LEN($AD410:$AD413)-LEN(SUBSTITUTE($AD410:$AD413,"F", "")))</f>
        <v>0</v>
      </c>
      <c r="AR410" s="230">
        <f>SUMPRODUCT(LEN($AC410:$AC413)-LEN(SUBSTITUTE($AC410:$AC413,"F", "")))</f>
        <v>0</v>
      </c>
      <c r="AS410" s="233">
        <f>SUMPRODUCT(LEN($M410:$S413)-LEN(SUBSTITUTE($M410:$S413,"G", "")))</f>
        <v>0</v>
      </c>
      <c r="AT410" s="239">
        <f>SUMPRODUCT(LEN($AD410:$AD413)-LEN(SUBSTITUTE($AD410:$AD413,"G", "")))</f>
        <v>0</v>
      </c>
      <c r="AU410" s="230">
        <f>SUMPRODUCT(LEN($AC410:$AC413)-LEN(SUBSTITUTE($AC410:$AC413,"G", "")))</f>
        <v>0</v>
      </c>
      <c r="AV410" s="233">
        <f>SUMPRODUCT(LEN($L410:$S413)-LEN(SUBSTITUTE($L410:$S413,"M", "")))</f>
        <v>0</v>
      </c>
      <c r="AW410" s="236">
        <f>SUMPRODUCT(LEN($AD410:$AD413)-LEN(SUBSTITUTE($AD410:$AD413,"M", "")))</f>
        <v>0</v>
      </c>
      <c r="AX410" s="230">
        <f>SUMPRODUCT(LEN($AC410:$AC413)-LEN(SUBSTITUTE($AC410:$AC413,"M", "")))</f>
        <v>0</v>
      </c>
      <c r="AY410" s="291">
        <f>SUMPRODUCT(LEN($AE410:$AE413)-LEN(SUBSTITUTE($AE410:$AE413,"S", "")))</f>
        <v>0</v>
      </c>
      <c r="AZ410" s="227">
        <f>SUMPRODUCT(LEN($AE410:$AE413)-LEN(SUBSTITUTE($AE410:$AE413,"F", "")))</f>
        <v>0</v>
      </c>
      <c r="BA410" s="227">
        <f>SUMPRODUCT(LEN($AE410:$AE413)-LEN(SUBSTITUTE($AE410:$AE413,"G", "")))</f>
        <v>0</v>
      </c>
      <c r="BB410" s="294">
        <f>SUMPRODUCT(LEN($AE410:$AE413)-LEN(SUBSTITUTE($AE410:$AE413,"M", "")))</f>
        <v>0</v>
      </c>
    </row>
    <row r="411" spans="2:62" ht="28.15" customHeight="1" thickBot="1" x14ac:dyDescent="0.25">
      <c r="B411" s="30"/>
      <c r="C411" s="243"/>
      <c r="D411" s="36"/>
      <c r="E411" s="35"/>
      <c r="F411" s="35"/>
      <c r="G411" s="34"/>
      <c r="H411" s="224"/>
      <c r="I411" s="247"/>
      <c r="J411" s="247"/>
      <c r="K411" s="247"/>
      <c r="L411" s="33" t="s">
        <v>123</v>
      </c>
      <c r="M411" s="32" t="s">
        <v>217</v>
      </c>
      <c r="N411" s="33" t="s">
        <v>122</v>
      </c>
      <c r="O411" s="32" t="s">
        <v>121</v>
      </c>
      <c r="P411" s="33" t="s">
        <v>120</v>
      </c>
      <c r="Q411" s="32"/>
      <c r="R411" s="33" t="s">
        <v>119</v>
      </c>
      <c r="S411" s="32"/>
      <c r="T411" s="33" t="s">
        <v>118</v>
      </c>
      <c r="U411" s="32"/>
      <c r="V411" s="33" t="s">
        <v>117</v>
      </c>
      <c r="W411" s="32"/>
      <c r="X411" s="33" t="s">
        <v>116</v>
      </c>
      <c r="Y411" s="32"/>
      <c r="Z411" s="33" t="s">
        <v>115</v>
      </c>
      <c r="AA411" s="32"/>
      <c r="AB411" s="31"/>
      <c r="AC411" s="32"/>
      <c r="AD411" s="31"/>
      <c r="AE411" s="23"/>
      <c r="AF411" s="251"/>
      <c r="AG411" s="251"/>
      <c r="AH411" s="22"/>
      <c r="AI411" s="11"/>
      <c r="AJ411" s="234"/>
      <c r="AK411" s="240"/>
      <c r="AL411" s="231"/>
      <c r="AM411" s="234"/>
      <c r="AN411" s="240"/>
      <c r="AO411" s="231"/>
      <c r="AP411" s="234"/>
      <c r="AQ411" s="240"/>
      <c r="AR411" s="231"/>
      <c r="AS411" s="234"/>
      <c r="AT411" s="240"/>
      <c r="AU411" s="231"/>
      <c r="AV411" s="234"/>
      <c r="AW411" s="237"/>
      <c r="AX411" s="231"/>
      <c r="AY411" s="292"/>
      <c r="AZ411" s="228"/>
      <c r="BA411" s="228"/>
      <c r="BB411" s="295"/>
    </row>
    <row r="412" spans="2:62" ht="28.15" customHeight="1" x14ac:dyDescent="0.2">
      <c r="B412" s="30"/>
      <c r="C412" s="244"/>
      <c r="D412" s="29"/>
      <c r="E412" s="28"/>
      <c r="F412" s="28"/>
      <c r="G412" s="27"/>
      <c r="H412" s="225"/>
      <c r="I412" s="248"/>
      <c r="J412" s="248"/>
      <c r="K412" s="248"/>
      <c r="L412" s="26" t="s">
        <v>114</v>
      </c>
      <c r="M412" s="25" t="s">
        <v>175</v>
      </c>
      <c r="N412" s="26" t="s">
        <v>112</v>
      </c>
      <c r="O412" s="25" t="s">
        <v>121</v>
      </c>
      <c r="P412" s="26" t="s">
        <v>111</v>
      </c>
      <c r="Q412" s="25"/>
      <c r="R412" s="26" t="s">
        <v>110</v>
      </c>
      <c r="S412" s="25"/>
      <c r="T412" s="26" t="s">
        <v>109</v>
      </c>
      <c r="U412" s="25"/>
      <c r="V412" s="26" t="s">
        <v>108</v>
      </c>
      <c r="W412" s="25"/>
      <c r="X412" s="26" t="s">
        <v>107</v>
      </c>
      <c r="Y412" s="25"/>
      <c r="Z412" s="26" t="s">
        <v>106</v>
      </c>
      <c r="AA412" s="25"/>
      <c r="AB412" s="24"/>
      <c r="AC412" s="25"/>
      <c r="AD412" s="24"/>
      <c r="AE412" s="23"/>
      <c r="AF412" s="251"/>
      <c r="AG412" s="251"/>
      <c r="AH412" s="22"/>
      <c r="AI412" s="11"/>
      <c r="AJ412" s="234"/>
      <c r="AK412" s="240"/>
      <c r="AL412" s="231"/>
      <c r="AM412" s="234"/>
      <c r="AN412" s="240"/>
      <c r="AO412" s="231"/>
      <c r="AP412" s="234"/>
      <c r="AQ412" s="240"/>
      <c r="AR412" s="231"/>
      <c r="AS412" s="234"/>
      <c r="AT412" s="240"/>
      <c r="AU412" s="231"/>
      <c r="AV412" s="234"/>
      <c r="AW412" s="237"/>
      <c r="AX412" s="231"/>
      <c r="AY412" s="292"/>
      <c r="AZ412" s="228"/>
      <c r="BA412" s="228"/>
      <c r="BB412" s="295"/>
    </row>
    <row r="413" spans="2:62" ht="28.15" customHeight="1" thickBot="1" x14ac:dyDescent="0.25">
      <c r="B413" s="21"/>
      <c r="C413" s="245"/>
      <c r="D413" s="20"/>
      <c r="E413" s="19"/>
      <c r="F413" s="19"/>
      <c r="G413" s="18"/>
      <c r="H413" s="226"/>
      <c r="I413" s="249"/>
      <c r="J413" s="249"/>
      <c r="K413" s="249"/>
      <c r="L413" s="17" t="s">
        <v>105</v>
      </c>
      <c r="M413" s="15" t="s">
        <v>124</v>
      </c>
      <c r="N413" s="17" t="s">
        <v>103</v>
      </c>
      <c r="O413" s="15"/>
      <c r="P413" s="17" t="s">
        <v>102</v>
      </c>
      <c r="Q413" s="15"/>
      <c r="R413" s="17" t="s">
        <v>101</v>
      </c>
      <c r="S413" s="15"/>
      <c r="T413" s="17">
        <v>20</v>
      </c>
      <c r="U413" s="15"/>
      <c r="V413" s="17" t="s">
        <v>100</v>
      </c>
      <c r="W413" s="15"/>
      <c r="X413" s="17" t="s">
        <v>99</v>
      </c>
      <c r="Y413" s="15"/>
      <c r="Z413" s="17" t="s">
        <v>98</v>
      </c>
      <c r="AA413" s="15"/>
      <c r="AB413" s="16"/>
      <c r="AC413" s="15"/>
      <c r="AD413" s="14"/>
      <c r="AE413" s="13"/>
      <c r="AF413" s="252"/>
      <c r="AG413" s="252"/>
      <c r="AH413" s="12"/>
      <c r="AI413" s="11"/>
      <c r="AJ413" s="235"/>
      <c r="AK413" s="241"/>
      <c r="AL413" s="232"/>
      <c r="AM413" s="235"/>
      <c r="AN413" s="241"/>
      <c r="AO413" s="232"/>
      <c r="AP413" s="235"/>
      <c r="AQ413" s="241"/>
      <c r="AR413" s="232"/>
      <c r="AS413" s="235"/>
      <c r="AT413" s="241"/>
      <c r="AU413" s="232"/>
      <c r="AV413" s="235"/>
      <c r="AW413" s="238"/>
      <c r="AX413" s="232"/>
      <c r="AY413" s="293"/>
      <c r="AZ413" s="229"/>
      <c r="BA413" s="229"/>
      <c r="BB413" s="296"/>
    </row>
    <row r="414" spans="2:62" ht="85.9" customHeight="1" thickTop="1" thickBot="1" x14ac:dyDescent="0.35">
      <c r="B414" s="105" t="s">
        <v>174</v>
      </c>
      <c r="C414" s="95" t="s">
        <v>173</v>
      </c>
      <c r="D414" s="100" t="s">
        <v>172</v>
      </c>
      <c r="E414" s="104" t="s">
        <v>171</v>
      </c>
      <c r="F414" s="103"/>
      <c r="G414" s="102"/>
      <c r="H414" s="101" t="s">
        <v>170</v>
      </c>
      <c r="I414" s="100" t="s">
        <v>96</v>
      </c>
      <c r="J414" s="100" t="s">
        <v>169</v>
      </c>
      <c r="K414" s="100" t="s">
        <v>97</v>
      </c>
      <c r="L414" s="256" t="s">
        <v>168</v>
      </c>
      <c r="M414" s="262"/>
      <c r="N414" s="256" t="s">
        <v>167</v>
      </c>
      <c r="O414" s="262"/>
      <c r="P414" s="256" t="s">
        <v>167</v>
      </c>
      <c r="Q414" s="257"/>
      <c r="R414" s="256" t="s">
        <v>167</v>
      </c>
      <c r="S414" s="257"/>
      <c r="T414" s="256" t="s">
        <v>167</v>
      </c>
      <c r="U414" s="257"/>
      <c r="V414" s="256" t="s">
        <v>167</v>
      </c>
      <c r="W414" s="257"/>
      <c r="X414" s="256" t="s">
        <v>167</v>
      </c>
      <c r="Y414" s="257"/>
      <c r="Z414" s="256" t="s">
        <v>167</v>
      </c>
      <c r="AA414" s="257"/>
      <c r="AB414" s="261" t="s">
        <v>166</v>
      </c>
      <c r="AC414" s="257"/>
      <c r="AD414" s="101" t="s">
        <v>165</v>
      </c>
      <c r="AE414" s="101" t="s">
        <v>164</v>
      </c>
      <c r="AF414" s="100" t="s">
        <v>163</v>
      </c>
      <c r="AG414" s="100" t="s">
        <v>162</v>
      </c>
      <c r="AH414" s="99" t="s">
        <v>161</v>
      </c>
      <c r="AI414" s="98"/>
      <c r="AJ414" s="96" t="s">
        <v>160</v>
      </c>
      <c r="AK414" s="95" t="s">
        <v>159</v>
      </c>
      <c r="AL414" s="94" t="s">
        <v>158</v>
      </c>
      <c r="AM414" s="96" t="s">
        <v>157</v>
      </c>
      <c r="AN414" s="95" t="s">
        <v>156</v>
      </c>
      <c r="AO414" s="94" t="s">
        <v>155</v>
      </c>
      <c r="AP414" s="96" t="s">
        <v>154</v>
      </c>
      <c r="AQ414" s="95" t="s">
        <v>153</v>
      </c>
      <c r="AR414" s="97" t="s">
        <v>152</v>
      </c>
      <c r="AS414" s="96" t="s">
        <v>151</v>
      </c>
      <c r="AT414" s="95" t="s">
        <v>150</v>
      </c>
      <c r="AU414" s="94" t="s">
        <v>149</v>
      </c>
      <c r="AV414" s="96" t="s">
        <v>148</v>
      </c>
      <c r="AW414" s="95" t="s">
        <v>147</v>
      </c>
      <c r="AX414" s="94" t="s">
        <v>146</v>
      </c>
      <c r="AY414" s="93" t="s">
        <v>145</v>
      </c>
      <c r="AZ414" s="92" t="s">
        <v>144</v>
      </c>
      <c r="BA414" s="92" t="s">
        <v>143</v>
      </c>
      <c r="BB414" s="91" t="s">
        <v>142</v>
      </c>
    </row>
    <row r="415" spans="2:62" ht="48" thickBot="1" x14ac:dyDescent="0.3">
      <c r="B415" s="90" t="s">
        <v>226</v>
      </c>
      <c r="C415" s="89"/>
      <c r="D415" s="88">
        <v>166</v>
      </c>
      <c r="E415" s="258"/>
      <c r="F415" s="259"/>
      <c r="G415" s="260"/>
      <c r="H415" s="87" t="s">
        <v>140</v>
      </c>
      <c r="I415" s="86"/>
      <c r="J415" s="86"/>
      <c r="K415" s="85"/>
      <c r="L415" s="84"/>
      <c r="M415" s="81"/>
      <c r="N415" s="84"/>
      <c r="O415" s="81"/>
      <c r="P415" s="84"/>
      <c r="Q415" s="81"/>
      <c r="R415" s="84"/>
      <c r="S415" s="81"/>
      <c r="T415" s="84"/>
      <c r="U415" s="81"/>
      <c r="V415" s="84"/>
      <c r="W415" s="81"/>
      <c r="X415" s="84"/>
      <c r="Y415" s="81"/>
      <c r="Z415" s="84"/>
      <c r="AA415" s="83"/>
      <c r="AB415" s="82" t="s">
        <v>139</v>
      </c>
      <c r="AC415" s="81"/>
      <c r="AD415" s="81"/>
      <c r="AE415" s="81"/>
      <c r="AF415" s="80"/>
      <c r="AG415" s="80"/>
      <c r="AH415" s="60"/>
      <c r="AI415" s="79" t="s">
        <v>138</v>
      </c>
      <c r="AJ415" s="78">
        <f t="shared" ref="AJ415:BB415" si="54">SUM(AJ417:AJ428)</f>
        <v>14</v>
      </c>
      <c r="AK415" s="77">
        <f t="shared" si="54"/>
        <v>0</v>
      </c>
      <c r="AL415" s="76">
        <f t="shared" si="54"/>
        <v>0</v>
      </c>
      <c r="AM415" s="78">
        <f t="shared" si="54"/>
        <v>9</v>
      </c>
      <c r="AN415" s="77">
        <f t="shared" si="54"/>
        <v>1</v>
      </c>
      <c r="AO415" s="76">
        <f t="shared" si="54"/>
        <v>0</v>
      </c>
      <c r="AP415" s="78">
        <f t="shared" si="54"/>
        <v>0</v>
      </c>
      <c r="AQ415" s="77">
        <f t="shared" si="54"/>
        <v>0</v>
      </c>
      <c r="AR415" s="76">
        <f t="shared" si="54"/>
        <v>0</v>
      </c>
      <c r="AS415" s="78">
        <f t="shared" si="54"/>
        <v>0</v>
      </c>
      <c r="AT415" s="77">
        <f t="shared" si="54"/>
        <v>0</v>
      </c>
      <c r="AU415" s="76">
        <f t="shared" si="54"/>
        <v>0</v>
      </c>
      <c r="AV415" s="78">
        <f t="shared" si="54"/>
        <v>0</v>
      </c>
      <c r="AW415" s="77">
        <f t="shared" si="54"/>
        <v>0</v>
      </c>
      <c r="AX415" s="76">
        <f t="shared" si="54"/>
        <v>0</v>
      </c>
      <c r="AY415" s="75">
        <f t="shared" si="54"/>
        <v>0</v>
      </c>
      <c r="AZ415" s="74">
        <f t="shared" si="54"/>
        <v>0</v>
      </c>
      <c r="BA415" s="74">
        <f t="shared" si="54"/>
        <v>0</v>
      </c>
      <c r="BB415" s="73">
        <f t="shared" si="54"/>
        <v>0</v>
      </c>
      <c r="BC415" s="72" t="s">
        <v>137</v>
      </c>
      <c r="BF415" s="5">
        <f>SUM(AJ415:AL415)/$BG$5</f>
        <v>4.666666666666667</v>
      </c>
      <c r="BG415" s="5">
        <f>SUM(AM415:AO415,AY415)/$BG$5</f>
        <v>3.3333333333333335</v>
      </c>
      <c r="BH415" s="5">
        <f>SUM(AP415:AR415,AZ415)/$BG$5</f>
        <v>0</v>
      </c>
      <c r="BI415" s="5">
        <f>SUM(AS415:AU415,BA415)/$BG$5</f>
        <v>0</v>
      </c>
      <c r="BJ415" s="5">
        <f>SUM(AV415:AX415,BB415)/$BG$5</f>
        <v>0</v>
      </c>
    </row>
    <row r="416" spans="2:62" ht="37.5" thickBot="1" x14ac:dyDescent="0.3">
      <c r="B416" s="71"/>
      <c r="C416" s="70"/>
      <c r="D416" s="69"/>
      <c r="E416" s="68"/>
      <c r="F416" s="68"/>
      <c r="G416" s="67"/>
      <c r="H416" s="66"/>
      <c r="I416" s="64"/>
      <c r="J416" s="64"/>
      <c r="K416" s="65"/>
      <c r="L416" s="64"/>
      <c r="M416" s="62"/>
      <c r="N416" s="64"/>
      <c r="O416" s="62"/>
      <c r="P416" s="64"/>
      <c r="Q416" s="62"/>
      <c r="R416" s="64"/>
      <c r="S416" s="62"/>
      <c r="T416" s="64"/>
      <c r="U416" s="62"/>
      <c r="V416" s="64"/>
      <c r="W416" s="62"/>
      <c r="X416" s="64"/>
      <c r="Y416" s="62"/>
      <c r="Z416" s="64"/>
      <c r="AA416" s="62"/>
      <c r="AB416" s="63"/>
      <c r="AC416" s="62"/>
      <c r="AD416" s="62"/>
      <c r="AE416" s="62"/>
      <c r="AF416" s="61"/>
      <c r="AG416" s="61"/>
      <c r="AH416" s="60"/>
      <c r="AI416" s="59" t="s">
        <v>136</v>
      </c>
      <c r="AJ416" s="58">
        <f t="shared" ref="AJ416:BB416" si="55">AJ415/3</f>
        <v>4.666666666666667</v>
      </c>
      <c r="AK416" s="57">
        <f t="shared" si="55"/>
        <v>0</v>
      </c>
      <c r="AL416" s="56">
        <f t="shared" si="55"/>
        <v>0</v>
      </c>
      <c r="AM416" s="58">
        <f t="shared" si="55"/>
        <v>3</v>
      </c>
      <c r="AN416" s="57">
        <f t="shared" si="55"/>
        <v>0.33333333333333331</v>
      </c>
      <c r="AO416" s="56">
        <f t="shared" si="55"/>
        <v>0</v>
      </c>
      <c r="AP416" s="58">
        <f t="shared" si="55"/>
        <v>0</v>
      </c>
      <c r="AQ416" s="57">
        <f t="shared" si="55"/>
        <v>0</v>
      </c>
      <c r="AR416" s="56">
        <f t="shared" si="55"/>
        <v>0</v>
      </c>
      <c r="AS416" s="58">
        <f t="shared" si="55"/>
        <v>0</v>
      </c>
      <c r="AT416" s="57">
        <f t="shared" si="55"/>
        <v>0</v>
      </c>
      <c r="AU416" s="56">
        <f t="shared" si="55"/>
        <v>0</v>
      </c>
      <c r="AV416" s="58">
        <f t="shared" si="55"/>
        <v>0</v>
      </c>
      <c r="AW416" s="57">
        <f t="shared" si="55"/>
        <v>0</v>
      </c>
      <c r="AX416" s="56">
        <f t="shared" si="55"/>
        <v>0</v>
      </c>
      <c r="AY416" s="55">
        <f t="shared" si="55"/>
        <v>0</v>
      </c>
      <c r="AZ416" s="54">
        <f t="shared" si="55"/>
        <v>0</v>
      </c>
      <c r="BA416" s="54">
        <f t="shared" si="55"/>
        <v>0</v>
      </c>
      <c r="BB416" s="53">
        <f t="shared" si="55"/>
        <v>0</v>
      </c>
      <c r="BC416" s="52" t="s">
        <v>135</v>
      </c>
    </row>
    <row r="417" spans="2:62" ht="28.15" customHeight="1" x14ac:dyDescent="0.2">
      <c r="B417" s="30"/>
      <c r="C417" s="242">
        <v>1</v>
      </c>
      <c r="D417" s="44"/>
      <c r="E417" s="43"/>
      <c r="F417" s="43"/>
      <c r="G417" s="42"/>
      <c r="H417" s="223" t="s">
        <v>134</v>
      </c>
      <c r="I417" s="246">
        <v>28</v>
      </c>
      <c r="J417" s="246">
        <v>13</v>
      </c>
      <c r="K417" s="246">
        <v>6</v>
      </c>
      <c r="L417" s="41" t="s">
        <v>133</v>
      </c>
      <c r="M417" s="40" t="s">
        <v>104</v>
      </c>
      <c r="N417" s="41" t="s">
        <v>131</v>
      </c>
      <c r="O417" s="40" t="s">
        <v>104</v>
      </c>
      <c r="P417" s="41" t="s">
        <v>130</v>
      </c>
      <c r="Q417" s="40"/>
      <c r="R417" s="41" t="s">
        <v>129</v>
      </c>
      <c r="S417" s="40"/>
      <c r="T417" s="41" t="s">
        <v>128</v>
      </c>
      <c r="U417" s="40"/>
      <c r="V417" s="41" t="s">
        <v>127</v>
      </c>
      <c r="W417" s="40"/>
      <c r="X417" s="41" t="s">
        <v>126</v>
      </c>
      <c r="Y417" s="40"/>
      <c r="Z417" s="41" t="s">
        <v>125</v>
      </c>
      <c r="AA417" s="40"/>
      <c r="AB417" s="39"/>
      <c r="AC417" s="40"/>
      <c r="AD417" s="39" t="s">
        <v>121</v>
      </c>
      <c r="AE417" s="38"/>
      <c r="AF417" s="250"/>
      <c r="AG417" s="250"/>
      <c r="AH417" s="37"/>
      <c r="AI417" s="11"/>
      <c r="AJ417" s="233">
        <f>SUMPRODUCT(LEN($M417:$S420)-LEN(SUBSTITUTE($M417:$S420,"A", "")))</f>
        <v>6</v>
      </c>
      <c r="AK417" s="239">
        <f>SUMPRODUCT(LEN($AD417:$AD420)-LEN(SUBSTITUTE($AD417:$AD420,"A", "")))</f>
        <v>0</v>
      </c>
      <c r="AL417" s="230">
        <f>SUMPRODUCT(LEN($AC417:$AC420)-LEN(SUBSTITUTE($AC417:$AC420,"A", "")))</f>
        <v>0</v>
      </c>
      <c r="AM417" s="233">
        <f>SUMPRODUCT(LEN($M417:$S420)-LEN(SUBSTITUTE($M417:$S420,"S", "")))</f>
        <v>4</v>
      </c>
      <c r="AN417" s="239">
        <f>SUMPRODUCT(LEN($AD417:$AD420)-LEN(SUBSTITUTE($AD417:$AD420,"S", "")))</f>
        <v>1</v>
      </c>
      <c r="AO417" s="230">
        <f>SUMPRODUCT(LEN($AC417:$AC420)-LEN(SUBSTITUTE($AC417:$AC420,"S", "")))</f>
        <v>0</v>
      </c>
      <c r="AP417" s="233">
        <f>SUMPRODUCT(LEN($M417:$S420)-LEN(SUBSTITUTE($M417:$S420,"F", "")))</f>
        <v>0</v>
      </c>
      <c r="AQ417" s="239">
        <f>SUMPRODUCT(LEN($AD417:$AD420)-LEN(SUBSTITUTE($AD417:$AD420,"F", "")))</f>
        <v>0</v>
      </c>
      <c r="AR417" s="230">
        <f>SUMPRODUCT(LEN($AC417:$AC420)-LEN(SUBSTITUTE($AC417:$AC420,"F", "")))</f>
        <v>0</v>
      </c>
      <c r="AS417" s="233">
        <f>SUMPRODUCT(LEN($M417:$S420)-LEN(SUBSTITUTE($M417:$S420,"G", "")))</f>
        <v>0</v>
      </c>
      <c r="AT417" s="239">
        <f>SUMPRODUCT(LEN($AD417:$AD420)-LEN(SUBSTITUTE($AD417:$AD420,"G", "")))</f>
        <v>0</v>
      </c>
      <c r="AU417" s="230">
        <f>SUMPRODUCT(LEN($AC417:$AC420)-LEN(SUBSTITUTE($AC417:$AC420,"G", "")))</f>
        <v>0</v>
      </c>
      <c r="AV417" s="233">
        <f>SUMPRODUCT(LEN($L417:$S420)-LEN(SUBSTITUTE($L417:$S420,"M", "")))</f>
        <v>0</v>
      </c>
      <c r="AW417" s="236">
        <f>SUMPRODUCT(LEN($AD417:$AD420)-LEN(SUBSTITUTE($AD417:$AD420,"M", "")))</f>
        <v>0</v>
      </c>
      <c r="AX417" s="230">
        <f>SUMPRODUCT(LEN($AC417:$AC420)-LEN(SUBSTITUTE($AC417:$AC420,"M", "")))</f>
        <v>0</v>
      </c>
      <c r="AY417" s="291">
        <f>SUMPRODUCT(LEN($AE417:$AE420)-LEN(SUBSTITUTE($AE417:$AE420,"S", "")))</f>
        <v>0</v>
      </c>
      <c r="AZ417" s="227">
        <f>SUMPRODUCT(LEN($AE417:$AE420)-LEN(SUBSTITUTE($AE417:$AE420,"F", "")))</f>
        <v>0</v>
      </c>
      <c r="BA417" s="227">
        <f>SUMPRODUCT(LEN($AE417:$AE420)-LEN(SUBSTITUTE($AE417:$AE420,"G", "")))</f>
        <v>0</v>
      </c>
      <c r="BB417" s="294">
        <f>SUMPRODUCT(LEN($AE417:$AE420)-LEN(SUBSTITUTE($AE417:$AE420,"M", "")))</f>
        <v>0</v>
      </c>
    </row>
    <row r="418" spans="2:62" ht="28.15" customHeight="1" thickBot="1" x14ac:dyDescent="0.25">
      <c r="B418" s="30"/>
      <c r="C418" s="243"/>
      <c r="D418" s="36"/>
      <c r="E418" s="35"/>
      <c r="F418" s="35"/>
      <c r="G418" s="34"/>
      <c r="H418" s="224"/>
      <c r="I418" s="247"/>
      <c r="J418" s="247"/>
      <c r="K418" s="247"/>
      <c r="L418" s="33" t="s">
        <v>123</v>
      </c>
      <c r="M418" s="32" t="s">
        <v>124</v>
      </c>
      <c r="N418" s="33" t="s">
        <v>122</v>
      </c>
      <c r="O418" s="32" t="s">
        <v>104</v>
      </c>
      <c r="P418" s="33" t="s">
        <v>120</v>
      </c>
      <c r="Q418" s="32"/>
      <c r="R418" s="33" t="s">
        <v>119</v>
      </c>
      <c r="S418" s="32"/>
      <c r="T418" s="33" t="s">
        <v>118</v>
      </c>
      <c r="U418" s="32"/>
      <c r="V418" s="33" t="s">
        <v>117</v>
      </c>
      <c r="W418" s="32"/>
      <c r="X418" s="33" t="s">
        <v>116</v>
      </c>
      <c r="Y418" s="32"/>
      <c r="Z418" s="33" t="s">
        <v>115</v>
      </c>
      <c r="AA418" s="32"/>
      <c r="AB418" s="31"/>
      <c r="AC418" s="32"/>
      <c r="AD418" s="31"/>
      <c r="AE418" s="23"/>
      <c r="AF418" s="251"/>
      <c r="AG418" s="251"/>
      <c r="AH418" s="22"/>
      <c r="AI418" s="11"/>
      <c r="AJ418" s="234"/>
      <c r="AK418" s="240"/>
      <c r="AL418" s="231"/>
      <c r="AM418" s="234"/>
      <c r="AN418" s="240"/>
      <c r="AO418" s="231"/>
      <c r="AP418" s="234"/>
      <c r="AQ418" s="240"/>
      <c r="AR418" s="231"/>
      <c r="AS418" s="234"/>
      <c r="AT418" s="240"/>
      <c r="AU418" s="231"/>
      <c r="AV418" s="234"/>
      <c r="AW418" s="237"/>
      <c r="AX418" s="231"/>
      <c r="AY418" s="292"/>
      <c r="AZ418" s="228"/>
      <c r="BA418" s="228"/>
      <c r="BB418" s="295"/>
    </row>
    <row r="419" spans="2:62" ht="28.15" customHeight="1" x14ac:dyDescent="0.2">
      <c r="B419" s="30"/>
      <c r="C419" s="244"/>
      <c r="D419" s="29"/>
      <c r="E419" s="28"/>
      <c r="F419" s="28"/>
      <c r="G419" s="27"/>
      <c r="H419" s="225">
        <v>166</v>
      </c>
      <c r="I419" s="248"/>
      <c r="J419" s="248"/>
      <c r="K419" s="248"/>
      <c r="L419" s="26" t="s">
        <v>114</v>
      </c>
      <c r="M419" s="25" t="s">
        <v>175</v>
      </c>
      <c r="N419" s="26" t="s">
        <v>112</v>
      </c>
      <c r="O419" s="25" t="s">
        <v>121</v>
      </c>
      <c r="P419" s="26" t="s">
        <v>111</v>
      </c>
      <c r="Q419" s="25"/>
      <c r="R419" s="26" t="s">
        <v>110</v>
      </c>
      <c r="S419" s="25"/>
      <c r="T419" s="26" t="s">
        <v>109</v>
      </c>
      <c r="U419" s="25"/>
      <c r="V419" s="26" t="s">
        <v>108</v>
      </c>
      <c r="W419" s="25"/>
      <c r="X419" s="26" t="s">
        <v>107</v>
      </c>
      <c r="Y419" s="25"/>
      <c r="Z419" s="26" t="s">
        <v>106</v>
      </c>
      <c r="AA419" s="25"/>
      <c r="AB419" s="24"/>
      <c r="AC419" s="25"/>
      <c r="AD419" s="24"/>
      <c r="AE419" s="23"/>
      <c r="AF419" s="251"/>
      <c r="AG419" s="251"/>
      <c r="AH419" s="22"/>
      <c r="AI419" s="11"/>
      <c r="AJ419" s="234"/>
      <c r="AK419" s="240"/>
      <c r="AL419" s="231"/>
      <c r="AM419" s="234"/>
      <c r="AN419" s="240"/>
      <c r="AO419" s="231"/>
      <c r="AP419" s="234"/>
      <c r="AQ419" s="240"/>
      <c r="AR419" s="231"/>
      <c r="AS419" s="234"/>
      <c r="AT419" s="240"/>
      <c r="AU419" s="231"/>
      <c r="AV419" s="234"/>
      <c r="AW419" s="237"/>
      <c r="AX419" s="231"/>
      <c r="AY419" s="292"/>
      <c r="AZ419" s="228"/>
      <c r="BA419" s="228"/>
      <c r="BB419" s="295"/>
    </row>
    <row r="420" spans="2:62" ht="28.15" customHeight="1" thickBot="1" x14ac:dyDescent="0.25">
      <c r="B420" s="30"/>
      <c r="C420" s="253"/>
      <c r="D420" s="51"/>
      <c r="E420" s="50"/>
      <c r="F420" s="50"/>
      <c r="G420" s="49"/>
      <c r="H420" s="226"/>
      <c r="I420" s="254"/>
      <c r="J420" s="254"/>
      <c r="K420" s="254"/>
      <c r="L420" s="48" t="s">
        <v>105</v>
      </c>
      <c r="M420" s="47" t="s">
        <v>124</v>
      </c>
      <c r="N420" s="48" t="s">
        <v>103</v>
      </c>
      <c r="O420" s="47"/>
      <c r="P420" s="48" t="s">
        <v>102</v>
      </c>
      <c r="Q420" s="47"/>
      <c r="R420" s="48" t="s">
        <v>101</v>
      </c>
      <c r="S420" s="47"/>
      <c r="T420" s="48">
        <v>20</v>
      </c>
      <c r="U420" s="47"/>
      <c r="V420" s="48" t="s">
        <v>100</v>
      </c>
      <c r="W420" s="47"/>
      <c r="X420" s="48" t="s">
        <v>99</v>
      </c>
      <c r="Y420" s="47"/>
      <c r="Z420" s="48" t="s">
        <v>98</v>
      </c>
      <c r="AA420" s="47"/>
      <c r="AB420" s="16"/>
      <c r="AC420" s="47"/>
      <c r="AD420" s="16"/>
      <c r="AE420" s="46"/>
      <c r="AF420" s="255"/>
      <c r="AG420" s="255"/>
      <c r="AH420" s="45"/>
      <c r="AI420" s="11"/>
      <c r="AJ420" s="235"/>
      <c r="AK420" s="241"/>
      <c r="AL420" s="232"/>
      <c r="AM420" s="235"/>
      <c r="AN420" s="241"/>
      <c r="AO420" s="232"/>
      <c r="AP420" s="235"/>
      <c r="AQ420" s="241"/>
      <c r="AR420" s="232"/>
      <c r="AS420" s="235"/>
      <c r="AT420" s="241"/>
      <c r="AU420" s="232"/>
      <c r="AV420" s="235"/>
      <c r="AW420" s="238"/>
      <c r="AX420" s="232"/>
      <c r="AY420" s="293"/>
      <c r="AZ420" s="229"/>
      <c r="BA420" s="229"/>
      <c r="BB420" s="296"/>
    </row>
    <row r="421" spans="2:62" ht="28.15" customHeight="1" x14ac:dyDescent="0.2">
      <c r="B421" s="30"/>
      <c r="C421" s="242">
        <v>2</v>
      </c>
      <c r="D421" s="44"/>
      <c r="E421" s="43"/>
      <c r="F421" s="43"/>
      <c r="G421" s="42"/>
      <c r="H421" s="223"/>
      <c r="I421" s="246">
        <v>24</v>
      </c>
      <c r="J421" s="246">
        <v>13</v>
      </c>
      <c r="K421" s="246">
        <v>8</v>
      </c>
      <c r="L421" s="41" t="s">
        <v>133</v>
      </c>
      <c r="M421" s="40" t="s">
        <v>124</v>
      </c>
      <c r="N421" s="41" t="s">
        <v>131</v>
      </c>
      <c r="O421" s="40" t="s">
        <v>121</v>
      </c>
      <c r="P421" s="41" t="s">
        <v>130</v>
      </c>
      <c r="Q421" s="40"/>
      <c r="R421" s="41" t="s">
        <v>129</v>
      </c>
      <c r="S421" s="40"/>
      <c r="T421" s="41" t="s">
        <v>128</v>
      </c>
      <c r="U421" s="40"/>
      <c r="V421" s="41" t="s">
        <v>127</v>
      </c>
      <c r="W421" s="40"/>
      <c r="X421" s="41" t="s">
        <v>126</v>
      </c>
      <c r="Y421" s="40"/>
      <c r="Z421" s="41" t="s">
        <v>125</v>
      </c>
      <c r="AA421" s="40"/>
      <c r="AB421" s="39"/>
      <c r="AC421" s="40"/>
      <c r="AD421" s="39"/>
      <c r="AE421" s="38"/>
      <c r="AF421" s="250"/>
      <c r="AG421" s="250"/>
      <c r="AH421" s="37"/>
      <c r="AI421" s="11"/>
      <c r="AJ421" s="233">
        <f>SUMPRODUCT(LEN($M421:$S424)-LEN(SUBSTITUTE($M421:$S424,"A", "")))</f>
        <v>2</v>
      </c>
      <c r="AK421" s="239">
        <f>SUMPRODUCT(LEN($AD421:$AD424)-LEN(SUBSTITUTE($AD421:$AD424,"A", "")))</f>
        <v>0</v>
      </c>
      <c r="AL421" s="230">
        <f>SUMPRODUCT(LEN($AC421:$AC424)-LEN(SUBSTITUTE($AC421:$AC424,"A", "")))</f>
        <v>0</v>
      </c>
      <c r="AM421" s="233">
        <f>SUMPRODUCT(LEN($M421:$S424)-LEN(SUBSTITUTE($M421:$S424,"S", "")))</f>
        <v>4</v>
      </c>
      <c r="AN421" s="239">
        <f>SUMPRODUCT(LEN($AD421:$AD424)-LEN(SUBSTITUTE($AD421:$AD424,"S", "")))</f>
        <v>0</v>
      </c>
      <c r="AO421" s="230">
        <f>SUMPRODUCT(LEN($AC421:$AC424)-LEN(SUBSTITUTE($AC421:$AC424,"S", "")))</f>
        <v>0</v>
      </c>
      <c r="AP421" s="233">
        <f>SUMPRODUCT(LEN($M421:$S424)-LEN(SUBSTITUTE($M421:$S424,"F", "")))</f>
        <v>0</v>
      </c>
      <c r="AQ421" s="239">
        <f>SUMPRODUCT(LEN($AD421:$AD424)-LEN(SUBSTITUTE($AD421:$AD424,"F", "")))</f>
        <v>0</v>
      </c>
      <c r="AR421" s="230">
        <f>SUMPRODUCT(LEN($AC421:$AC424)-LEN(SUBSTITUTE($AC421:$AC424,"F", "")))</f>
        <v>0</v>
      </c>
      <c r="AS421" s="233">
        <f>SUMPRODUCT(LEN($M421:$S424)-LEN(SUBSTITUTE($M421:$S424,"G", "")))</f>
        <v>0</v>
      </c>
      <c r="AT421" s="239">
        <f>SUMPRODUCT(LEN($AD421:$AD424)-LEN(SUBSTITUTE($AD421:$AD424,"G", "")))</f>
        <v>0</v>
      </c>
      <c r="AU421" s="230">
        <f>SUMPRODUCT(LEN($AC421:$AC424)-LEN(SUBSTITUTE($AC421:$AC424,"G", "")))</f>
        <v>0</v>
      </c>
      <c r="AV421" s="233">
        <f>SUMPRODUCT(LEN($L421:$S424)-LEN(SUBSTITUTE($L421:$S424,"M", "")))</f>
        <v>0</v>
      </c>
      <c r="AW421" s="236">
        <f>SUMPRODUCT(LEN($AD421:$AD424)-LEN(SUBSTITUTE($AD421:$AD424,"M", "")))</f>
        <v>0</v>
      </c>
      <c r="AX421" s="230">
        <f>SUMPRODUCT(LEN($AC421:$AC424)-LEN(SUBSTITUTE($AC421:$AC424,"M", "")))</f>
        <v>0</v>
      </c>
      <c r="AY421" s="291">
        <f>SUMPRODUCT(LEN($AE421:$AE424)-LEN(SUBSTITUTE($AE421:$AE424,"S", "")))</f>
        <v>0</v>
      </c>
      <c r="AZ421" s="227">
        <f>SUMPRODUCT(LEN($AE421:$AE424)-LEN(SUBSTITUTE($AE421:$AE424,"F", "")))</f>
        <v>0</v>
      </c>
      <c r="BA421" s="227">
        <f>SUMPRODUCT(LEN($AE421:$AE424)-LEN(SUBSTITUTE($AE421:$AE424,"G", "")))</f>
        <v>0</v>
      </c>
      <c r="BB421" s="294">
        <f>SUMPRODUCT(LEN($AE421:$AE424)-LEN(SUBSTITUTE($AE421:$AE424,"M", "")))</f>
        <v>0</v>
      </c>
    </row>
    <row r="422" spans="2:62" ht="28.15" customHeight="1" thickBot="1" x14ac:dyDescent="0.25">
      <c r="B422" s="30"/>
      <c r="C422" s="243"/>
      <c r="D422" s="36"/>
      <c r="E422" s="35"/>
      <c r="F422" s="35"/>
      <c r="G422" s="34"/>
      <c r="H422" s="224"/>
      <c r="I422" s="247"/>
      <c r="J422" s="247"/>
      <c r="K422" s="247"/>
      <c r="L422" s="33" t="s">
        <v>123</v>
      </c>
      <c r="M422" s="32" t="s">
        <v>121</v>
      </c>
      <c r="N422" s="33" t="s">
        <v>122</v>
      </c>
      <c r="O422" s="32"/>
      <c r="P422" s="33" t="s">
        <v>120</v>
      </c>
      <c r="Q422" s="32"/>
      <c r="R422" s="33" t="s">
        <v>119</v>
      </c>
      <c r="S422" s="32"/>
      <c r="T422" s="33" t="s">
        <v>118</v>
      </c>
      <c r="U422" s="32"/>
      <c r="V422" s="33" t="s">
        <v>117</v>
      </c>
      <c r="W422" s="32"/>
      <c r="X422" s="33" t="s">
        <v>116</v>
      </c>
      <c r="Y422" s="32"/>
      <c r="Z422" s="33" t="s">
        <v>115</v>
      </c>
      <c r="AA422" s="32"/>
      <c r="AB422" s="31"/>
      <c r="AC422" s="32"/>
      <c r="AD422" s="31"/>
      <c r="AE422" s="23"/>
      <c r="AF422" s="251"/>
      <c r="AG422" s="251"/>
      <c r="AH422" s="22"/>
      <c r="AI422" s="11"/>
      <c r="AJ422" s="234"/>
      <c r="AK422" s="240"/>
      <c r="AL422" s="231"/>
      <c r="AM422" s="234"/>
      <c r="AN422" s="240"/>
      <c r="AO422" s="231"/>
      <c r="AP422" s="234"/>
      <c r="AQ422" s="240"/>
      <c r="AR422" s="231"/>
      <c r="AS422" s="234"/>
      <c r="AT422" s="240"/>
      <c r="AU422" s="231"/>
      <c r="AV422" s="234"/>
      <c r="AW422" s="237"/>
      <c r="AX422" s="231"/>
      <c r="AY422" s="292"/>
      <c r="AZ422" s="228"/>
      <c r="BA422" s="228"/>
      <c r="BB422" s="295"/>
    </row>
    <row r="423" spans="2:62" ht="28.15" customHeight="1" x14ac:dyDescent="0.2">
      <c r="B423" s="30"/>
      <c r="C423" s="244"/>
      <c r="D423" s="29"/>
      <c r="E423" s="28"/>
      <c r="F423" s="28"/>
      <c r="G423" s="27"/>
      <c r="H423" s="225"/>
      <c r="I423" s="248"/>
      <c r="J423" s="248"/>
      <c r="K423" s="248"/>
      <c r="L423" s="26" t="s">
        <v>114</v>
      </c>
      <c r="M423" s="25" t="s">
        <v>104</v>
      </c>
      <c r="N423" s="26" t="s">
        <v>112</v>
      </c>
      <c r="O423" s="25"/>
      <c r="P423" s="26" t="s">
        <v>111</v>
      </c>
      <c r="Q423" s="25"/>
      <c r="R423" s="26" t="s">
        <v>110</v>
      </c>
      <c r="S423" s="25"/>
      <c r="T423" s="26" t="s">
        <v>109</v>
      </c>
      <c r="U423" s="25"/>
      <c r="V423" s="26" t="s">
        <v>108</v>
      </c>
      <c r="W423" s="25"/>
      <c r="X423" s="26" t="s">
        <v>107</v>
      </c>
      <c r="Y423" s="25"/>
      <c r="Z423" s="26" t="s">
        <v>106</v>
      </c>
      <c r="AA423" s="25"/>
      <c r="AB423" s="24"/>
      <c r="AC423" s="25"/>
      <c r="AD423" s="24"/>
      <c r="AE423" s="23"/>
      <c r="AF423" s="251"/>
      <c r="AG423" s="251"/>
      <c r="AH423" s="22"/>
      <c r="AI423" s="11"/>
      <c r="AJ423" s="234"/>
      <c r="AK423" s="240"/>
      <c r="AL423" s="231"/>
      <c r="AM423" s="234"/>
      <c r="AN423" s="240"/>
      <c r="AO423" s="231"/>
      <c r="AP423" s="234"/>
      <c r="AQ423" s="240"/>
      <c r="AR423" s="231"/>
      <c r="AS423" s="234"/>
      <c r="AT423" s="240"/>
      <c r="AU423" s="231"/>
      <c r="AV423" s="234"/>
      <c r="AW423" s="237"/>
      <c r="AX423" s="231"/>
      <c r="AY423" s="292"/>
      <c r="AZ423" s="228"/>
      <c r="BA423" s="228"/>
      <c r="BB423" s="295"/>
    </row>
    <row r="424" spans="2:62" ht="28.15" customHeight="1" thickBot="1" x14ac:dyDescent="0.25">
      <c r="B424" s="30"/>
      <c r="C424" s="253"/>
      <c r="D424" s="51"/>
      <c r="E424" s="50"/>
      <c r="F424" s="50"/>
      <c r="G424" s="49"/>
      <c r="H424" s="226"/>
      <c r="I424" s="254"/>
      <c r="J424" s="254"/>
      <c r="K424" s="254"/>
      <c r="L424" s="48" t="s">
        <v>105</v>
      </c>
      <c r="M424" s="47" t="s">
        <v>121</v>
      </c>
      <c r="N424" s="48" t="s">
        <v>103</v>
      </c>
      <c r="O424" s="47"/>
      <c r="P424" s="48" t="s">
        <v>102</v>
      </c>
      <c r="Q424" s="47"/>
      <c r="R424" s="48" t="s">
        <v>101</v>
      </c>
      <c r="S424" s="47"/>
      <c r="T424" s="48">
        <v>20</v>
      </c>
      <c r="U424" s="47"/>
      <c r="V424" s="48" t="s">
        <v>100</v>
      </c>
      <c r="W424" s="47"/>
      <c r="X424" s="48" t="s">
        <v>99</v>
      </c>
      <c r="Y424" s="47"/>
      <c r="Z424" s="48" t="s">
        <v>98</v>
      </c>
      <c r="AA424" s="47"/>
      <c r="AB424" s="16"/>
      <c r="AC424" s="47"/>
      <c r="AD424" s="16"/>
      <c r="AE424" s="46"/>
      <c r="AF424" s="255"/>
      <c r="AG424" s="255"/>
      <c r="AH424" s="45"/>
      <c r="AI424" s="11"/>
      <c r="AJ424" s="235"/>
      <c r="AK424" s="241"/>
      <c r="AL424" s="232"/>
      <c r="AM424" s="235"/>
      <c r="AN424" s="241"/>
      <c r="AO424" s="232"/>
      <c r="AP424" s="235"/>
      <c r="AQ424" s="241"/>
      <c r="AR424" s="232"/>
      <c r="AS424" s="235"/>
      <c r="AT424" s="241"/>
      <c r="AU424" s="232"/>
      <c r="AV424" s="235"/>
      <c r="AW424" s="238"/>
      <c r="AX424" s="232"/>
      <c r="AY424" s="293"/>
      <c r="AZ424" s="229"/>
      <c r="BA424" s="229"/>
      <c r="BB424" s="296"/>
    </row>
    <row r="425" spans="2:62" ht="28.15" customHeight="1" x14ac:dyDescent="0.2">
      <c r="B425" s="30"/>
      <c r="C425" s="242">
        <v>3</v>
      </c>
      <c r="D425" s="44"/>
      <c r="E425" s="43"/>
      <c r="F425" s="43"/>
      <c r="G425" s="42"/>
      <c r="H425" s="223"/>
      <c r="I425" s="246">
        <v>25</v>
      </c>
      <c r="J425" s="246">
        <v>13</v>
      </c>
      <c r="K425" s="246">
        <v>6</v>
      </c>
      <c r="L425" s="41" t="s">
        <v>133</v>
      </c>
      <c r="M425" s="40" t="s">
        <v>104</v>
      </c>
      <c r="N425" s="41" t="s">
        <v>131</v>
      </c>
      <c r="O425" s="40" t="s">
        <v>104</v>
      </c>
      <c r="P425" s="41" t="s">
        <v>130</v>
      </c>
      <c r="Q425" s="40"/>
      <c r="R425" s="41" t="s">
        <v>129</v>
      </c>
      <c r="S425" s="40"/>
      <c r="T425" s="41" t="s">
        <v>128</v>
      </c>
      <c r="U425" s="40"/>
      <c r="V425" s="41" t="s">
        <v>127</v>
      </c>
      <c r="W425" s="40"/>
      <c r="X425" s="41" t="s">
        <v>126</v>
      </c>
      <c r="Y425" s="40"/>
      <c r="Z425" s="41" t="s">
        <v>125</v>
      </c>
      <c r="AA425" s="40"/>
      <c r="AB425" s="39"/>
      <c r="AC425" s="40"/>
      <c r="AD425" s="39"/>
      <c r="AE425" s="38"/>
      <c r="AF425" s="250"/>
      <c r="AG425" s="250"/>
      <c r="AH425" s="37"/>
      <c r="AI425" s="11"/>
      <c r="AJ425" s="233">
        <f>SUMPRODUCT(LEN($M425:$S428)-LEN(SUBSTITUTE($M425:$S428,"A", "")))</f>
        <v>6</v>
      </c>
      <c r="AK425" s="239">
        <f>SUMPRODUCT(LEN($AD425:$AD428)-LEN(SUBSTITUTE($AD425:$AD428,"A", "")))</f>
        <v>0</v>
      </c>
      <c r="AL425" s="230">
        <f>SUMPRODUCT(LEN($AC425:$AC428)-LEN(SUBSTITUTE($AC425:$AC428,"A", "")))</f>
        <v>0</v>
      </c>
      <c r="AM425" s="233">
        <f>SUMPRODUCT(LEN($M425:$S428)-LEN(SUBSTITUTE($M425:$S428,"S", "")))</f>
        <v>1</v>
      </c>
      <c r="AN425" s="239">
        <f>SUMPRODUCT(LEN($AD425:$AD428)-LEN(SUBSTITUTE($AD425:$AD428,"S", "")))</f>
        <v>0</v>
      </c>
      <c r="AO425" s="230">
        <f>SUMPRODUCT(LEN($AC425:$AC428)-LEN(SUBSTITUTE($AC425:$AC428,"S", "")))</f>
        <v>0</v>
      </c>
      <c r="AP425" s="233">
        <f>SUMPRODUCT(LEN($M425:$S428)-LEN(SUBSTITUTE($M425:$S428,"F", "")))</f>
        <v>0</v>
      </c>
      <c r="AQ425" s="239">
        <f>SUMPRODUCT(LEN($AD425:$AD428)-LEN(SUBSTITUTE($AD425:$AD428,"F", "")))</f>
        <v>0</v>
      </c>
      <c r="AR425" s="230">
        <f>SUMPRODUCT(LEN($AC425:$AC428)-LEN(SUBSTITUTE($AC425:$AC428,"F", "")))</f>
        <v>0</v>
      </c>
      <c r="AS425" s="233">
        <f>SUMPRODUCT(LEN($M425:$S428)-LEN(SUBSTITUTE($M425:$S428,"G", "")))</f>
        <v>0</v>
      </c>
      <c r="AT425" s="239">
        <f>SUMPRODUCT(LEN($AD425:$AD428)-LEN(SUBSTITUTE($AD425:$AD428,"G", "")))</f>
        <v>0</v>
      </c>
      <c r="AU425" s="230">
        <f>SUMPRODUCT(LEN($AC425:$AC428)-LEN(SUBSTITUTE($AC425:$AC428,"G", "")))</f>
        <v>0</v>
      </c>
      <c r="AV425" s="233">
        <f>SUMPRODUCT(LEN($L425:$S428)-LEN(SUBSTITUTE($L425:$S428,"M", "")))</f>
        <v>0</v>
      </c>
      <c r="AW425" s="236">
        <f>SUMPRODUCT(LEN($AD425:$AD428)-LEN(SUBSTITUTE($AD425:$AD428,"M", "")))</f>
        <v>0</v>
      </c>
      <c r="AX425" s="230">
        <f>SUMPRODUCT(LEN($AC425:$AC428)-LEN(SUBSTITUTE($AC425:$AC428,"M", "")))</f>
        <v>0</v>
      </c>
      <c r="AY425" s="291">
        <f>SUMPRODUCT(LEN($AE425:$AE428)-LEN(SUBSTITUTE($AE425:$AE428,"S", "")))</f>
        <v>0</v>
      </c>
      <c r="AZ425" s="227">
        <f>SUMPRODUCT(LEN($AE425:$AE428)-LEN(SUBSTITUTE($AE425:$AE428,"F", "")))</f>
        <v>0</v>
      </c>
      <c r="BA425" s="227">
        <f>SUMPRODUCT(LEN($AE425:$AE428)-LEN(SUBSTITUTE($AE425:$AE428,"G", "")))</f>
        <v>0</v>
      </c>
      <c r="BB425" s="294">
        <f>SUMPRODUCT(LEN($AE425:$AE428)-LEN(SUBSTITUTE($AE425:$AE428,"M", "")))</f>
        <v>0</v>
      </c>
    </row>
    <row r="426" spans="2:62" ht="28.15" customHeight="1" thickBot="1" x14ac:dyDescent="0.25">
      <c r="B426" s="30"/>
      <c r="C426" s="243"/>
      <c r="D426" s="36"/>
      <c r="E426" s="35"/>
      <c r="F426" s="35"/>
      <c r="G426" s="34"/>
      <c r="H426" s="224"/>
      <c r="I426" s="247"/>
      <c r="J426" s="247"/>
      <c r="K426" s="247"/>
      <c r="L426" s="33" t="s">
        <v>123</v>
      </c>
      <c r="M426" s="32" t="s">
        <v>104</v>
      </c>
      <c r="N426" s="33" t="s">
        <v>122</v>
      </c>
      <c r="O426" s="32" t="s">
        <v>104</v>
      </c>
      <c r="P426" s="33" t="s">
        <v>120</v>
      </c>
      <c r="Q426" s="32"/>
      <c r="R426" s="33" t="s">
        <v>119</v>
      </c>
      <c r="S426" s="32"/>
      <c r="T426" s="33" t="s">
        <v>118</v>
      </c>
      <c r="U426" s="32"/>
      <c r="V426" s="33" t="s">
        <v>117</v>
      </c>
      <c r="W426" s="32"/>
      <c r="X426" s="33" t="s">
        <v>116</v>
      </c>
      <c r="Y426" s="32"/>
      <c r="Z426" s="33" t="s">
        <v>115</v>
      </c>
      <c r="AA426" s="32"/>
      <c r="AB426" s="31"/>
      <c r="AC426" s="32"/>
      <c r="AD426" s="31"/>
      <c r="AE426" s="23"/>
      <c r="AF426" s="251"/>
      <c r="AG426" s="251"/>
      <c r="AH426" s="22"/>
      <c r="AI426" s="11"/>
      <c r="AJ426" s="234"/>
      <c r="AK426" s="240"/>
      <c r="AL426" s="231"/>
      <c r="AM426" s="234"/>
      <c r="AN426" s="240"/>
      <c r="AO426" s="231"/>
      <c r="AP426" s="234"/>
      <c r="AQ426" s="240"/>
      <c r="AR426" s="231"/>
      <c r="AS426" s="234"/>
      <c r="AT426" s="240"/>
      <c r="AU426" s="231"/>
      <c r="AV426" s="234"/>
      <c r="AW426" s="237"/>
      <c r="AX426" s="231"/>
      <c r="AY426" s="292"/>
      <c r="AZ426" s="228"/>
      <c r="BA426" s="228"/>
      <c r="BB426" s="295"/>
    </row>
    <row r="427" spans="2:62" ht="28.15" customHeight="1" x14ac:dyDescent="0.2">
      <c r="B427" s="30"/>
      <c r="C427" s="244"/>
      <c r="D427" s="29"/>
      <c r="E427" s="28"/>
      <c r="F427" s="28"/>
      <c r="G427" s="27"/>
      <c r="H427" s="225"/>
      <c r="I427" s="248"/>
      <c r="J427" s="248"/>
      <c r="K427" s="248"/>
      <c r="L427" s="26" t="s">
        <v>114</v>
      </c>
      <c r="M427" s="25" t="s">
        <v>104</v>
      </c>
      <c r="N427" s="26" t="s">
        <v>112</v>
      </c>
      <c r="O427" s="25" t="s">
        <v>121</v>
      </c>
      <c r="P427" s="26" t="s">
        <v>111</v>
      </c>
      <c r="Q427" s="25"/>
      <c r="R427" s="26" t="s">
        <v>110</v>
      </c>
      <c r="S427" s="25"/>
      <c r="T427" s="26" t="s">
        <v>109</v>
      </c>
      <c r="U427" s="25"/>
      <c r="V427" s="26" t="s">
        <v>108</v>
      </c>
      <c r="W427" s="25"/>
      <c r="X427" s="26" t="s">
        <v>107</v>
      </c>
      <c r="Y427" s="25"/>
      <c r="Z427" s="26" t="s">
        <v>106</v>
      </c>
      <c r="AA427" s="25"/>
      <c r="AB427" s="24"/>
      <c r="AC427" s="25"/>
      <c r="AD427" s="24"/>
      <c r="AE427" s="23"/>
      <c r="AF427" s="251"/>
      <c r="AG427" s="251"/>
      <c r="AH427" s="22"/>
      <c r="AI427" s="11"/>
      <c r="AJ427" s="234"/>
      <c r="AK427" s="240"/>
      <c r="AL427" s="231"/>
      <c r="AM427" s="234"/>
      <c r="AN427" s="240"/>
      <c r="AO427" s="231"/>
      <c r="AP427" s="234"/>
      <c r="AQ427" s="240"/>
      <c r="AR427" s="231"/>
      <c r="AS427" s="234"/>
      <c r="AT427" s="240"/>
      <c r="AU427" s="231"/>
      <c r="AV427" s="234"/>
      <c r="AW427" s="237"/>
      <c r="AX427" s="231"/>
      <c r="AY427" s="292"/>
      <c r="AZ427" s="228"/>
      <c r="BA427" s="228"/>
      <c r="BB427" s="295"/>
    </row>
    <row r="428" spans="2:62" ht="28.15" customHeight="1" thickBot="1" x14ac:dyDescent="0.25">
      <c r="B428" s="21"/>
      <c r="C428" s="245"/>
      <c r="D428" s="20"/>
      <c r="E428" s="19"/>
      <c r="F428" s="19"/>
      <c r="G428" s="18"/>
      <c r="H428" s="226"/>
      <c r="I428" s="249"/>
      <c r="J428" s="249"/>
      <c r="K428" s="249"/>
      <c r="L428" s="17" t="s">
        <v>105</v>
      </c>
      <c r="M428" s="15" t="s">
        <v>104</v>
      </c>
      <c r="N428" s="17" t="s">
        <v>103</v>
      </c>
      <c r="O428" s="15"/>
      <c r="P428" s="17" t="s">
        <v>102</v>
      </c>
      <c r="Q428" s="15"/>
      <c r="R428" s="17" t="s">
        <v>101</v>
      </c>
      <c r="S428" s="15"/>
      <c r="T428" s="17">
        <v>20</v>
      </c>
      <c r="U428" s="15"/>
      <c r="V428" s="17" t="s">
        <v>100</v>
      </c>
      <c r="W428" s="15"/>
      <c r="X428" s="17" t="s">
        <v>99</v>
      </c>
      <c r="Y428" s="15"/>
      <c r="Z428" s="17" t="s">
        <v>98</v>
      </c>
      <c r="AA428" s="15"/>
      <c r="AB428" s="16"/>
      <c r="AC428" s="15"/>
      <c r="AD428" s="14"/>
      <c r="AE428" s="13"/>
      <c r="AF428" s="252"/>
      <c r="AG428" s="252"/>
      <c r="AH428" s="12"/>
      <c r="AI428" s="11"/>
      <c r="AJ428" s="235"/>
      <c r="AK428" s="241"/>
      <c r="AL428" s="232"/>
      <c r="AM428" s="235"/>
      <c r="AN428" s="241"/>
      <c r="AO428" s="232"/>
      <c r="AP428" s="235"/>
      <c r="AQ428" s="241"/>
      <c r="AR428" s="232"/>
      <c r="AS428" s="235"/>
      <c r="AT428" s="241"/>
      <c r="AU428" s="232"/>
      <c r="AV428" s="235"/>
      <c r="AW428" s="238"/>
      <c r="AX428" s="232"/>
      <c r="AY428" s="293"/>
      <c r="AZ428" s="229"/>
      <c r="BA428" s="229"/>
      <c r="BB428" s="296"/>
    </row>
    <row r="429" spans="2:62" ht="85.9" customHeight="1" thickTop="1" thickBot="1" x14ac:dyDescent="0.35">
      <c r="B429" s="105" t="s">
        <v>174</v>
      </c>
      <c r="C429" s="95" t="s">
        <v>173</v>
      </c>
      <c r="D429" s="100" t="s">
        <v>172</v>
      </c>
      <c r="E429" s="104" t="s">
        <v>171</v>
      </c>
      <c r="F429" s="103"/>
      <c r="G429" s="102"/>
      <c r="H429" s="101" t="s">
        <v>170</v>
      </c>
      <c r="I429" s="100" t="s">
        <v>96</v>
      </c>
      <c r="J429" s="100" t="s">
        <v>169</v>
      </c>
      <c r="K429" s="100" t="s">
        <v>97</v>
      </c>
      <c r="L429" s="256" t="s">
        <v>168</v>
      </c>
      <c r="M429" s="262"/>
      <c r="N429" s="256" t="s">
        <v>167</v>
      </c>
      <c r="O429" s="262"/>
      <c r="P429" s="256" t="s">
        <v>167</v>
      </c>
      <c r="Q429" s="257"/>
      <c r="R429" s="256" t="s">
        <v>167</v>
      </c>
      <c r="S429" s="257"/>
      <c r="T429" s="256" t="s">
        <v>167</v>
      </c>
      <c r="U429" s="257"/>
      <c r="V429" s="256" t="s">
        <v>167</v>
      </c>
      <c r="W429" s="257"/>
      <c r="X429" s="256" t="s">
        <v>167</v>
      </c>
      <c r="Y429" s="257"/>
      <c r="Z429" s="256" t="s">
        <v>167</v>
      </c>
      <c r="AA429" s="257"/>
      <c r="AB429" s="261" t="s">
        <v>166</v>
      </c>
      <c r="AC429" s="257"/>
      <c r="AD429" s="101" t="s">
        <v>165</v>
      </c>
      <c r="AE429" s="101" t="s">
        <v>164</v>
      </c>
      <c r="AF429" s="100" t="s">
        <v>163</v>
      </c>
      <c r="AG429" s="100" t="s">
        <v>162</v>
      </c>
      <c r="AH429" s="99" t="s">
        <v>161</v>
      </c>
      <c r="AI429" s="98"/>
      <c r="AJ429" s="96" t="s">
        <v>160</v>
      </c>
      <c r="AK429" s="95" t="s">
        <v>159</v>
      </c>
      <c r="AL429" s="94" t="s">
        <v>158</v>
      </c>
      <c r="AM429" s="96" t="s">
        <v>157</v>
      </c>
      <c r="AN429" s="95" t="s">
        <v>156</v>
      </c>
      <c r="AO429" s="94" t="s">
        <v>155</v>
      </c>
      <c r="AP429" s="96" t="s">
        <v>154</v>
      </c>
      <c r="AQ429" s="95" t="s">
        <v>153</v>
      </c>
      <c r="AR429" s="97" t="s">
        <v>152</v>
      </c>
      <c r="AS429" s="96" t="s">
        <v>151</v>
      </c>
      <c r="AT429" s="95" t="s">
        <v>150</v>
      </c>
      <c r="AU429" s="94" t="s">
        <v>149</v>
      </c>
      <c r="AV429" s="96" t="s">
        <v>148</v>
      </c>
      <c r="AW429" s="95" t="s">
        <v>147</v>
      </c>
      <c r="AX429" s="94" t="s">
        <v>146</v>
      </c>
      <c r="AY429" s="93" t="s">
        <v>145</v>
      </c>
      <c r="AZ429" s="92" t="s">
        <v>144</v>
      </c>
      <c r="BA429" s="92" t="s">
        <v>143</v>
      </c>
      <c r="BB429" s="91" t="s">
        <v>142</v>
      </c>
    </row>
    <row r="430" spans="2:62" ht="48" thickBot="1" x14ac:dyDescent="0.3">
      <c r="B430" s="90" t="s">
        <v>225</v>
      </c>
      <c r="C430" s="89"/>
      <c r="D430" s="88">
        <v>166</v>
      </c>
      <c r="E430" s="258"/>
      <c r="F430" s="259"/>
      <c r="G430" s="260"/>
      <c r="H430" s="87" t="s">
        <v>140</v>
      </c>
      <c r="I430" s="86"/>
      <c r="J430" s="86"/>
      <c r="K430" s="85"/>
      <c r="L430" s="84"/>
      <c r="M430" s="81"/>
      <c r="N430" s="84"/>
      <c r="O430" s="81"/>
      <c r="P430" s="84"/>
      <c r="Q430" s="81"/>
      <c r="R430" s="84"/>
      <c r="S430" s="81"/>
      <c r="T430" s="84"/>
      <c r="U430" s="81"/>
      <c r="V430" s="84"/>
      <c r="W430" s="81"/>
      <c r="X430" s="84"/>
      <c r="Y430" s="81"/>
      <c r="Z430" s="84"/>
      <c r="AA430" s="83"/>
      <c r="AB430" s="82" t="s">
        <v>139</v>
      </c>
      <c r="AC430" s="81"/>
      <c r="AD430" s="81"/>
      <c r="AE430" s="81"/>
      <c r="AF430" s="80"/>
      <c r="AG430" s="80"/>
      <c r="AH430" s="60"/>
      <c r="AI430" s="79" t="s">
        <v>138</v>
      </c>
      <c r="AJ430" s="78">
        <f t="shared" ref="AJ430:BB430" si="56">SUM(AJ432:AJ443)</f>
        <v>10</v>
      </c>
      <c r="AK430" s="77">
        <f t="shared" si="56"/>
        <v>0</v>
      </c>
      <c r="AL430" s="76">
        <f t="shared" si="56"/>
        <v>0</v>
      </c>
      <c r="AM430" s="78">
        <f t="shared" si="56"/>
        <v>14</v>
      </c>
      <c r="AN430" s="77">
        <f t="shared" si="56"/>
        <v>1</v>
      </c>
      <c r="AO430" s="76">
        <f t="shared" si="56"/>
        <v>0</v>
      </c>
      <c r="AP430" s="78">
        <f t="shared" si="56"/>
        <v>0</v>
      </c>
      <c r="AQ430" s="77">
        <f t="shared" si="56"/>
        <v>0</v>
      </c>
      <c r="AR430" s="76">
        <f t="shared" si="56"/>
        <v>0</v>
      </c>
      <c r="AS430" s="78">
        <f t="shared" si="56"/>
        <v>0</v>
      </c>
      <c r="AT430" s="77">
        <f t="shared" si="56"/>
        <v>0</v>
      </c>
      <c r="AU430" s="76">
        <f t="shared" si="56"/>
        <v>0</v>
      </c>
      <c r="AV430" s="78">
        <f t="shared" si="56"/>
        <v>0</v>
      </c>
      <c r="AW430" s="77">
        <f t="shared" si="56"/>
        <v>0</v>
      </c>
      <c r="AX430" s="76">
        <f t="shared" si="56"/>
        <v>0</v>
      </c>
      <c r="AY430" s="75">
        <f t="shared" si="56"/>
        <v>0</v>
      </c>
      <c r="AZ430" s="74">
        <f t="shared" si="56"/>
        <v>0</v>
      </c>
      <c r="BA430" s="74">
        <f t="shared" si="56"/>
        <v>0</v>
      </c>
      <c r="BB430" s="73">
        <f t="shared" si="56"/>
        <v>0</v>
      </c>
      <c r="BC430" s="72" t="s">
        <v>137</v>
      </c>
      <c r="BF430" s="5">
        <f>SUM(AJ430:AL430)/$BG$5</f>
        <v>3.3333333333333335</v>
      </c>
      <c r="BG430" s="5">
        <f>SUM(AM430:AO430,AY430)/$BG$5</f>
        <v>5</v>
      </c>
      <c r="BH430" s="5">
        <f>SUM(AP430:AR430,AZ430)/$BG$5</f>
        <v>0</v>
      </c>
      <c r="BI430" s="5">
        <f>SUM(AS430:AU430,BA430)/$BG$5</f>
        <v>0</v>
      </c>
      <c r="BJ430" s="5">
        <f>SUM(AV430:AX430,BB430)/$BG$5</f>
        <v>0</v>
      </c>
    </row>
    <row r="431" spans="2:62" ht="37.5" thickBot="1" x14ac:dyDescent="0.3">
      <c r="B431" s="71"/>
      <c r="C431" s="70"/>
      <c r="D431" s="69"/>
      <c r="E431" s="68"/>
      <c r="F431" s="68"/>
      <c r="G431" s="67"/>
      <c r="H431" s="66"/>
      <c r="I431" s="64"/>
      <c r="J431" s="64"/>
      <c r="K431" s="65"/>
      <c r="L431" s="64"/>
      <c r="M431" s="62"/>
      <c r="N431" s="64"/>
      <c r="O431" s="62"/>
      <c r="P431" s="64"/>
      <c r="Q431" s="62"/>
      <c r="R431" s="64"/>
      <c r="S431" s="62"/>
      <c r="T431" s="64"/>
      <c r="U431" s="62"/>
      <c r="V431" s="64"/>
      <c r="W431" s="62"/>
      <c r="X431" s="64"/>
      <c r="Y431" s="62"/>
      <c r="Z431" s="64"/>
      <c r="AA431" s="62"/>
      <c r="AB431" s="63"/>
      <c r="AC431" s="62"/>
      <c r="AD431" s="62"/>
      <c r="AE431" s="62"/>
      <c r="AF431" s="61"/>
      <c r="AG431" s="61"/>
      <c r="AH431" s="60"/>
      <c r="AI431" s="59" t="s">
        <v>136</v>
      </c>
      <c r="AJ431" s="58">
        <f t="shared" ref="AJ431:BB431" si="57">AJ430/3</f>
        <v>3.3333333333333335</v>
      </c>
      <c r="AK431" s="57">
        <f t="shared" si="57"/>
        <v>0</v>
      </c>
      <c r="AL431" s="56">
        <f t="shared" si="57"/>
        <v>0</v>
      </c>
      <c r="AM431" s="58">
        <f t="shared" si="57"/>
        <v>4.666666666666667</v>
      </c>
      <c r="AN431" s="57">
        <f t="shared" si="57"/>
        <v>0.33333333333333331</v>
      </c>
      <c r="AO431" s="56">
        <f t="shared" si="57"/>
        <v>0</v>
      </c>
      <c r="AP431" s="58">
        <f t="shared" si="57"/>
        <v>0</v>
      </c>
      <c r="AQ431" s="57">
        <f t="shared" si="57"/>
        <v>0</v>
      </c>
      <c r="AR431" s="56">
        <f t="shared" si="57"/>
        <v>0</v>
      </c>
      <c r="AS431" s="58">
        <f t="shared" si="57"/>
        <v>0</v>
      </c>
      <c r="AT431" s="57">
        <f t="shared" si="57"/>
        <v>0</v>
      </c>
      <c r="AU431" s="56">
        <f t="shared" si="57"/>
        <v>0</v>
      </c>
      <c r="AV431" s="58">
        <f t="shared" si="57"/>
        <v>0</v>
      </c>
      <c r="AW431" s="57">
        <f t="shared" si="57"/>
        <v>0</v>
      </c>
      <c r="AX431" s="56">
        <f t="shared" si="57"/>
        <v>0</v>
      </c>
      <c r="AY431" s="55">
        <f t="shared" si="57"/>
        <v>0</v>
      </c>
      <c r="AZ431" s="54">
        <f t="shared" si="57"/>
        <v>0</v>
      </c>
      <c r="BA431" s="54">
        <f t="shared" si="57"/>
        <v>0</v>
      </c>
      <c r="BB431" s="53">
        <f t="shared" si="57"/>
        <v>0</v>
      </c>
      <c r="BC431" s="52" t="s">
        <v>135</v>
      </c>
    </row>
    <row r="432" spans="2:62" ht="28.15" customHeight="1" x14ac:dyDescent="0.2">
      <c r="B432" s="30"/>
      <c r="C432" s="242">
        <v>1</v>
      </c>
      <c r="D432" s="44"/>
      <c r="E432" s="43"/>
      <c r="F432" s="43"/>
      <c r="G432" s="42"/>
      <c r="H432" s="223" t="s">
        <v>134</v>
      </c>
      <c r="I432" s="246">
        <v>34</v>
      </c>
      <c r="J432" s="246">
        <v>14</v>
      </c>
      <c r="K432" s="246">
        <v>7</v>
      </c>
      <c r="L432" s="41" t="s">
        <v>133</v>
      </c>
      <c r="M432" s="40" t="s">
        <v>113</v>
      </c>
      <c r="N432" s="41" t="s">
        <v>131</v>
      </c>
      <c r="O432" s="40" t="s">
        <v>121</v>
      </c>
      <c r="P432" s="41" t="s">
        <v>130</v>
      </c>
      <c r="Q432" s="40"/>
      <c r="R432" s="41" t="s">
        <v>129</v>
      </c>
      <c r="S432" s="40"/>
      <c r="T432" s="41" t="s">
        <v>128</v>
      </c>
      <c r="U432" s="40"/>
      <c r="V432" s="41" t="s">
        <v>127</v>
      </c>
      <c r="W432" s="40"/>
      <c r="X432" s="41" t="s">
        <v>126</v>
      </c>
      <c r="Y432" s="40"/>
      <c r="Z432" s="41" t="s">
        <v>125</v>
      </c>
      <c r="AA432" s="40"/>
      <c r="AB432" s="39"/>
      <c r="AC432" s="40"/>
      <c r="AD432" s="39" t="s">
        <v>121</v>
      </c>
      <c r="AE432" s="38"/>
      <c r="AF432" s="250"/>
      <c r="AG432" s="250"/>
      <c r="AH432" s="37"/>
      <c r="AI432" s="11"/>
      <c r="AJ432" s="233">
        <f>SUMPRODUCT(LEN($M432:$S435)-LEN(SUBSTITUTE($M432:$S435,"A", "")))</f>
        <v>2</v>
      </c>
      <c r="AK432" s="239">
        <f>SUMPRODUCT(LEN($AD432:$AD435)-LEN(SUBSTITUTE($AD432:$AD435,"A", "")))</f>
        <v>0</v>
      </c>
      <c r="AL432" s="230">
        <f>SUMPRODUCT(LEN($AC432:$AC435)-LEN(SUBSTITUTE($AC432:$AC435,"A", "")))</f>
        <v>0</v>
      </c>
      <c r="AM432" s="233">
        <f>SUMPRODUCT(LEN($M432:$S435)-LEN(SUBSTITUTE($M432:$S435,"S", "")))</f>
        <v>9</v>
      </c>
      <c r="AN432" s="239">
        <f>SUMPRODUCT(LEN($AD432:$AD435)-LEN(SUBSTITUTE($AD432:$AD435,"S", "")))</f>
        <v>1</v>
      </c>
      <c r="AO432" s="230">
        <f>SUMPRODUCT(LEN($AC432:$AC435)-LEN(SUBSTITUTE($AC432:$AC435,"S", "")))</f>
        <v>0</v>
      </c>
      <c r="AP432" s="233">
        <f>SUMPRODUCT(LEN($M432:$S435)-LEN(SUBSTITUTE($M432:$S435,"F", "")))</f>
        <v>0</v>
      </c>
      <c r="AQ432" s="239">
        <f>SUMPRODUCT(LEN($AD432:$AD435)-LEN(SUBSTITUTE($AD432:$AD435,"F", "")))</f>
        <v>0</v>
      </c>
      <c r="AR432" s="230">
        <f>SUMPRODUCT(LEN($AC432:$AC435)-LEN(SUBSTITUTE($AC432:$AC435,"F", "")))</f>
        <v>0</v>
      </c>
      <c r="AS432" s="233">
        <f>SUMPRODUCT(LEN($M432:$S435)-LEN(SUBSTITUTE($M432:$S435,"G", "")))</f>
        <v>0</v>
      </c>
      <c r="AT432" s="239">
        <f>SUMPRODUCT(LEN($AD432:$AD435)-LEN(SUBSTITUTE($AD432:$AD435,"G", "")))</f>
        <v>0</v>
      </c>
      <c r="AU432" s="230">
        <f>SUMPRODUCT(LEN($AC432:$AC435)-LEN(SUBSTITUTE($AC432:$AC435,"G", "")))</f>
        <v>0</v>
      </c>
      <c r="AV432" s="233">
        <f>SUMPRODUCT(LEN($L432:$S435)-LEN(SUBSTITUTE($L432:$S435,"M", "")))</f>
        <v>0</v>
      </c>
      <c r="AW432" s="236">
        <f>SUMPRODUCT(LEN($AD432:$AD435)-LEN(SUBSTITUTE($AD432:$AD435,"M", "")))</f>
        <v>0</v>
      </c>
      <c r="AX432" s="230">
        <f>SUMPRODUCT(LEN($AC432:$AC435)-LEN(SUBSTITUTE($AC432:$AC435,"M", "")))</f>
        <v>0</v>
      </c>
      <c r="AY432" s="291">
        <f>SUMPRODUCT(LEN($AE432:$AE435)-LEN(SUBSTITUTE($AE432:$AE435,"S", "")))</f>
        <v>0</v>
      </c>
      <c r="AZ432" s="227">
        <f>SUMPRODUCT(LEN($AE432:$AE435)-LEN(SUBSTITUTE($AE432:$AE435,"F", "")))</f>
        <v>0</v>
      </c>
      <c r="BA432" s="227">
        <f>SUMPRODUCT(LEN($AE432:$AE435)-LEN(SUBSTITUTE($AE432:$AE435,"G", "")))</f>
        <v>0</v>
      </c>
      <c r="BB432" s="294">
        <f>SUMPRODUCT(LEN($AE432:$AE435)-LEN(SUBSTITUTE($AE432:$AE435,"M", "")))</f>
        <v>0</v>
      </c>
    </row>
    <row r="433" spans="2:62" ht="28.15" customHeight="1" thickBot="1" x14ac:dyDescent="0.25">
      <c r="B433" s="30"/>
      <c r="C433" s="243"/>
      <c r="D433" s="36"/>
      <c r="E433" s="35"/>
      <c r="F433" s="35"/>
      <c r="G433" s="34"/>
      <c r="H433" s="224"/>
      <c r="I433" s="247"/>
      <c r="J433" s="247"/>
      <c r="K433" s="247"/>
      <c r="L433" s="33" t="s">
        <v>123</v>
      </c>
      <c r="M433" s="32" t="s">
        <v>132</v>
      </c>
      <c r="N433" s="33" t="s">
        <v>122</v>
      </c>
      <c r="O433" s="32" t="s">
        <v>121</v>
      </c>
      <c r="P433" s="33" t="s">
        <v>120</v>
      </c>
      <c r="Q433" s="32"/>
      <c r="R433" s="33" t="s">
        <v>119</v>
      </c>
      <c r="S433" s="32"/>
      <c r="T433" s="33" t="s">
        <v>118</v>
      </c>
      <c r="U433" s="32"/>
      <c r="V433" s="33" t="s">
        <v>117</v>
      </c>
      <c r="W433" s="32"/>
      <c r="X433" s="33" t="s">
        <v>116</v>
      </c>
      <c r="Y433" s="32"/>
      <c r="Z433" s="33" t="s">
        <v>115</v>
      </c>
      <c r="AA433" s="32"/>
      <c r="AB433" s="31"/>
      <c r="AC433" s="32"/>
      <c r="AD433" s="31"/>
      <c r="AE433" s="23"/>
      <c r="AF433" s="251"/>
      <c r="AG433" s="251"/>
      <c r="AH433" s="22"/>
      <c r="AI433" s="11"/>
      <c r="AJ433" s="234"/>
      <c r="AK433" s="240"/>
      <c r="AL433" s="231"/>
      <c r="AM433" s="234"/>
      <c r="AN433" s="240"/>
      <c r="AO433" s="231"/>
      <c r="AP433" s="234"/>
      <c r="AQ433" s="240"/>
      <c r="AR433" s="231"/>
      <c r="AS433" s="234"/>
      <c r="AT433" s="240"/>
      <c r="AU433" s="231"/>
      <c r="AV433" s="234"/>
      <c r="AW433" s="237"/>
      <c r="AX433" s="231"/>
      <c r="AY433" s="292"/>
      <c r="AZ433" s="228"/>
      <c r="BA433" s="228"/>
      <c r="BB433" s="295"/>
    </row>
    <row r="434" spans="2:62" ht="28.15" customHeight="1" x14ac:dyDescent="0.2">
      <c r="B434" s="30"/>
      <c r="C434" s="244"/>
      <c r="D434" s="29"/>
      <c r="E434" s="28"/>
      <c r="F434" s="28"/>
      <c r="G434" s="27"/>
      <c r="H434" s="225">
        <v>166</v>
      </c>
      <c r="I434" s="248"/>
      <c r="J434" s="248"/>
      <c r="K434" s="248"/>
      <c r="L434" s="26" t="s">
        <v>114</v>
      </c>
      <c r="M434" s="25" t="s">
        <v>113</v>
      </c>
      <c r="N434" s="26" t="s">
        <v>112</v>
      </c>
      <c r="O434" s="25" t="s">
        <v>121</v>
      </c>
      <c r="P434" s="26" t="s">
        <v>111</v>
      </c>
      <c r="Q434" s="25"/>
      <c r="R434" s="26" t="s">
        <v>110</v>
      </c>
      <c r="S434" s="25"/>
      <c r="T434" s="26" t="s">
        <v>109</v>
      </c>
      <c r="U434" s="25"/>
      <c r="V434" s="26" t="s">
        <v>108</v>
      </c>
      <c r="W434" s="25"/>
      <c r="X434" s="26" t="s">
        <v>107</v>
      </c>
      <c r="Y434" s="25"/>
      <c r="Z434" s="26" t="s">
        <v>106</v>
      </c>
      <c r="AA434" s="25"/>
      <c r="AB434" s="24"/>
      <c r="AC434" s="25"/>
      <c r="AD434" s="24"/>
      <c r="AE434" s="23"/>
      <c r="AF434" s="251"/>
      <c r="AG434" s="251"/>
      <c r="AH434" s="22"/>
      <c r="AI434" s="11"/>
      <c r="AJ434" s="234"/>
      <c r="AK434" s="240"/>
      <c r="AL434" s="231"/>
      <c r="AM434" s="234"/>
      <c r="AN434" s="240"/>
      <c r="AO434" s="231"/>
      <c r="AP434" s="234"/>
      <c r="AQ434" s="240"/>
      <c r="AR434" s="231"/>
      <c r="AS434" s="234"/>
      <c r="AT434" s="240"/>
      <c r="AU434" s="231"/>
      <c r="AV434" s="234"/>
      <c r="AW434" s="237"/>
      <c r="AX434" s="231"/>
      <c r="AY434" s="292"/>
      <c r="AZ434" s="228"/>
      <c r="BA434" s="228"/>
      <c r="BB434" s="295"/>
    </row>
    <row r="435" spans="2:62" ht="28.15" customHeight="1" thickBot="1" x14ac:dyDescent="0.25">
      <c r="B435" s="30"/>
      <c r="C435" s="253"/>
      <c r="D435" s="51"/>
      <c r="E435" s="50"/>
      <c r="F435" s="50"/>
      <c r="G435" s="49"/>
      <c r="H435" s="226"/>
      <c r="I435" s="254"/>
      <c r="J435" s="254"/>
      <c r="K435" s="254"/>
      <c r="L435" s="48" t="s">
        <v>105</v>
      </c>
      <c r="M435" s="47" t="s">
        <v>113</v>
      </c>
      <c r="N435" s="48" t="s">
        <v>103</v>
      </c>
      <c r="O435" s="47"/>
      <c r="P435" s="48" t="s">
        <v>102</v>
      </c>
      <c r="Q435" s="47"/>
      <c r="R435" s="48" t="s">
        <v>101</v>
      </c>
      <c r="S435" s="47"/>
      <c r="T435" s="48">
        <v>20</v>
      </c>
      <c r="U435" s="47"/>
      <c r="V435" s="48" t="s">
        <v>100</v>
      </c>
      <c r="W435" s="47"/>
      <c r="X435" s="48" t="s">
        <v>99</v>
      </c>
      <c r="Y435" s="47"/>
      <c r="Z435" s="48" t="s">
        <v>98</v>
      </c>
      <c r="AA435" s="47"/>
      <c r="AB435" s="16"/>
      <c r="AC435" s="47"/>
      <c r="AD435" s="16"/>
      <c r="AE435" s="46"/>
      <c r="AF435" s="255"/>
      <c r="AG435" s="255"/>
      <c r="AH435" s="45"/>
      <c r="AI435" s="11"/>
      <c r="AJ435" s="235"/>
      <c r="AK435" s="241"/>
      <c r="AL435" s="232"/>
      <c r="AM435" s="235"/>
      <c r="AN435" s="241"/>
      <c r="AO435" s="232"/>
      <c r="AP435" s="235"/>
      <c r="AQ435" s="241"/>
      <c r="AR435" s="232"/>
      <c r="AS435" s="235"/>
      <c r="AT435" s="241"/>
      <c r="AU435" s="232"/>
      <c r="AV435" s="235"/>
      <c r="AW435" s="238"/>
      <c r="AX435" s="232"/>
      <c r="AY435" s="293"/>
      <c r="AZ435" s="229"/>
      <c r="BA435" s="229"/>
      <c r="BB435" s="296"/>
    </row>
    <row r="436" spans="2:62" ht="28.15" customHeight="1" x14ac:dyDescent="0.2">
      <c r="B436" s="30"/>
      <c r="C436" s="242">
        <v>2</v>
      </c>
      <c r="D436" s="44"/>
      <c r="E436" s="43"/>
      <c r="F436" s="43"/>
      <c r="G436" s="42"/>
      <c r="H436" s="223"/>
      <c r="I436" s="246">
        <v>32</v>
      </c>
      <c r="J436" s="246">
        <v>11</v>
      </c>
      <c r="K436" s="246">
        <v>5</v>
      </c>
      <c r="L436" s="41" t="s">
        <v>133</v>
      </c>
      <c r="M436" s="40" t="s">
        <v>104</v>
      </c>
      <c r="N436" s="41" t="s">
        <v>131</v>
      </c>
      <c r="O436" s="40" t="s">
        <v>121</v>
      </c>
      <c r="P436" s="41" t="s">
        <v>130</v>
      </c>
      <c r="Q436" s="40"/>
      <c r="R436" s="41" t="s">
        <v>129</v>
      </c>
      <c r="S436" s="40"/>
      <c r="T436" s="41" t="s">
        <v>128</v>
      </c>
      <c r="U436" s="40"/>
      <c r="V436" s="41" t="s">
        <v>127</v>
      </c>
      <c r="W436" s="40"/>
      <c r="X436" s="41" t="s">
        <v>126</v>
      </c>
      <c r="Y436" s="40"/>
      <c r="Z436" s="41" t="s">
        <v>125</v>
      </c>
      <c r="AA436" s="40"/>
      <c r="AB436" s="39"/>
      <c r="AC436" s="40"/>
      <c r="AD436" s="39"/>
      <c r="AE436" s="38"/>
      <c r="AF436" s="250"/>
      <c r="AG436" s="250"/>
      <c r="AH436" s="37"/>
      <c r="AI436" s="11"/>
      <c r="AJ436" s="233">
        <f>SUMPRODUCT(LEN($M436:$S439)-LEN(SUBSTITUTE($M436:$S439,"A", "")))</f>
        <v>4</v>
      </c>
      <c r="AK436" s="239">
        <f>SUMPRODUCT(LEN($AD436:$AD439)-LEN(SUBSTITUTE($AD436:$AD439,"A", "")))</f>
        <v>0</v>
      </c>
      <c r="AL436" s="230">
        <f>SUMPRODUCT(LEN($AC436:$AC439)-LEN(SUBSTITUTE($AC436:$AC439,"A", "")))</f>
        <v>0</v>
      </c>
      <c r="AM436" s="233">
        <f>SUMPRODUCT(LEN($M436:$S439)-LEN(SUBSTITUTE($M436:$S439,"S", "")))</f>
        <v>3</v>
      </c>
      <c r="AN436" s="239">
        <f>SUMPRODUCT(LEN($AD436:$AD439)-LEN(SUBSTITUTE($AD436:$AD439,"S", "")))</f>
        <v>0</v>
      </c>
      <c r="AO436" s="230">
        <f>SUMPRODUCT(LEN($AC436:$AC439)-LEN(SUBSTITUTE($AC436:$AC439,"S", "")))</f>
        <v>0</v>
      </c>
      <c r="AP436" s="233">
        <f>SUMPRODUCT(LEN($M436:$S439)-LEN(SUBSTITUTE($M436:$S439,"F", "")))</f>
        <v>0</v>
      </c>
      <c r="AQ436" s="239">
        <f>SUMPRODUCT(LEN($AD436:$AD439)-LEN(SUBSTITUTE($AD436:$AD439,"F", "")))</f>
        <v>0</v>
      </c>
      <c r="AR436" s="230">
        <f>SUMPRODUCT(LEN($AC436:$AC439)-LEN(SUBSTITUTE($AC436:$AC439,"F", "")))</f>
        <v>0</v>
      </c>
      <c r="AS436" s="233">
        <f>SUMPRODUCT(LEN($M436:$S439)-LEN(SUBSTITUTE($M436:$S439,"G", "")))</f>
        <v>0</v>
      </c>
      <c r="AT436" s="239">
        <f>SUMPRODUCT(LEN($AD436:$AD439)-LEN(SUBSTITUTE($AD436:$AD439,"G", "")))</f>
        <v>0</v>
      </c>
      <c r="AU436" s="230">
        <f>SUMPRODUCT(LEN($AC436:$AC439)-LEN(SUBSTITUTE($AC436:$AC439,"G", "")))</f>
        <v>0</v>
      </c>
      <c r="AV436" s="233">
        <f>SUMPRODUCT(LEN($L436:$S439)-LEN(SUBSTITUTE($L436:$S439,"M", "")))</f>
        <v>0</v>
      </c>
      <c r="AW436" s="236">
        <f>SUMPRODUCT(LEN($AD436:$AD439)-LEN(SUBSTITUTE($AD436:$AD439,"M", "")))</f>
        <v>0</v>
      </c>
      <c r="AX436" s="230">
        <f>SUMPRODUCT(LEN($AC436:$AC439)-LEN(SUBSTITUTE($AC436:$AC439,"M", "")))</f>
        <v>0</v>
      </c>
      <c r="AY436" s="291">
        <f>SUMPRODUCT(LEN($AE436:$AE439)-LEN(SUBSTITUTE($AE436:$AE439,"S", "")))</f>
        <v>0</v>
      </c>
      <c r="AZ436" s="227">
        <f>SUMPRODUCT(LEN($AE436:$AE439)-LEN(SUBSTITUTE($AE436:$AE439,"F", "")))</f>
        <v>0</v>
      </c>
      <c r="BA436" s="227">
        <f>SUMPRODUCT(LEN($AE436:$AE439)-LEN(SUBSTITUTE($AE436:$AE439,"G", "")))</f>
        <v>0</v>
      </c>
      <c r="BB436" s="294">
        <f>SUMPRODUCT(LEN($AE436:$AE439)-LEN(SUBSTITUTE($AE436:$AE439,"M", "")))</f>
        <v>0</v>
      </c>
    </row>
    <row r="437" spans="2:62" ht="28.15" customHeight="1" thickBot="1" x14ac:dyDescent="0.25">
      <c r="B437" s="30"/>
      <c r="C437" s="243"/>
      <c r="D437" s="36"/>
      <c r="E437" s="35"/>
      <c r="F437" s="35"/>
      <c r="G437" s="34"/>
      <c r="H437" s="224"/>
      <c r="I437" s="247"/>
      <c r="J437" s="247"/>
      <c r="K437" s="247"/>
      <c r="L437" s="33" t="s">
        <v>123</v>
      </c>
      <c r="M437" s="32" t="s">
        <v>104</v>
      </c>
      <c r="N437" s="33" t="s">
        <v>122</v>
      </c>
      <c r="O437" s="32" t="s">
        <v>121</v>
      </c>
      <c r="P437" s="33" t="s">
        <v>120</v>
      </c>
      <c r="Q437" s="32"/>
      <c r="R437" s="33" t="s">
        <v>119</v>
      </c>
      <c r="S437" s="32"/>
      <c r="T437" s="33" t="s">
        <v>118</v>
      </c>
      <c r="U437" s="32"/>
      <c r="V437" s="33" t="s">
        <v>117</v>
      </c>
      <c r="W437" s="32"/>
      <c r="X437" s="33" t="s">
        <v>116</v>
      </c>
      <c r="Y437" s="32"/>
      <c r="Z437" s="33" t="s">
        <v>115</v>
      </c>
      <c r="AA437" s="32"/>
      <c r="AB437" s="31"/>
      <c r="AC437" s="32"/>
      <c r="AD437" s="31"/>
      <c r="AE437" s="23"/>
      <c r="AF437" s="251"/>
      <c r="AG437" s="251"/>
      <c r="AH437" s="22"/>
      <c r="AI437" s="11"/>
      <c r="AJ437" s="234"/>
      <c r="AK437" s="240"/>
      <c r="AL437" s="231"/>
      <c r="AM437" s="234"/>
      <c r="AN437" s="240"/>
      <c r="AO437" s="231"/>
      <c r="AP437" s="234"/>
      <c r="AQ437" s="240"/>
      <c r="AR437" s="231"/>
      <c r="AS437" s="234"/>
      <c r="AT437" s="240"/>
      <c r="AU437" s="231"/>
      <c r="AV437" s="234"/>
      <c r="AW437" s="237"/>
      <c r="AX437" s="231"/>
      <c r="AY437" s="292"/>
      <c r="AZ437" s="228"/>
      <c r="BA437" s="228"/>
      <c r="BB437" s="295"/>
    </row>
    <row r="438" spans="2:62" ht="28.15" customHeight="1" x14ac:dyDescent="0.2">
      <c r="B438" s="30"/>
      <c r="C438" s="244"/>
      <c r="D438" s="29"/>
      <c r="E438" s="28"/>
      <c r="F438" s="28"/>
      <c r="G438" s="27"/>
      <c r="H438" s="225"/>
      <c r="I438" s="248"/>
      <c r="J438" s="248"/>
      <c r="K438" s="248"/>
      <c r="L438" s="26" t="s">
        <v>114</v>
      </c>
      <c r="M438" s="25" t="s">
        <v>124</v>
      </c>
      <c r="N438" s="26" t="s">
        <v>112</v>
      </c>
      <c r="O438" s="25"/>
      <c r="P438" s="26" t="s">
        <v>111</v>
      </c>
      <c r="Q438" s="25"/>
      <c r="R438" s="26" t="s">
        <v>110</v>
      </c>
      <c r="S438" s="25"/>
      <c r="T438" s="26" t="s">
        <v>109</v>
      </c>
      <c r="U438" s="25"/>
      <c r="V438" s="26" t="s">
        <v>108</v>
      </c>
      <c r="W438" s="25"/>
      <c r="X438" s="26" t="s">
        <v>107</v>
      </c>
      <c r="Y438" s="25"/>
      <c r="Z438" s="26" t="s">
        <v>106</v>
      </c>
      <c r="AA438" s="25"/>
      <c r="AB438" s="24"/>
      <c r="AC438" s="25"/>
      <c r="AD438" s="24"/>
      <c r="AE438" s="23"/>
      <c r="AF438" s="251"/>
      <c r="AG438" s="251"/>
      <c r="AH438" s="22"/>
      <c r="AI438" s="11"/>
      <c r="AJ438" s="234"/>
      <c r="AK438" s="240"/>
      <c r="AL438" s="231"/>
      <c r="AM438" s="234"/>
      <c r="AN438" s="240"/>
      <c r="AO438" s="231"/>
      <c r="AP438" s="234"/>
      <c r="AQ438" s="240"/>
      <c r="AR438" s="231"/>
      <c r="AS438" s="234"/>
      <c r="AT438" s="240"/>
      <c r="AU438" s="231"/>
      <c r="AV438" s="234"/>
      <c r="AW438" s="237"/>
      <c r="AX438" s="231"/>
      <c r="AY438" s="292"/>
      <c r="AZ438" s="228"/>
      <c r="BA438" s="228"/>
      <c r="BB438" s="295"/>
    </row>
    <row r="439" spans="2:62" ht="28.15" customHeight="1" thickBot="1" x14ac:dyDescent="0.25">
      <c r="B439" s="30"/>
      <c r="C439" s="253"/>
      <c r="D439" s="51"/>
      <c r="E439" s="50"/>
      <c r="F439" s="50"/>
      <c r="G439" s="49"/>
      <c r="H439" s="226"/>
      <c r="I439" s="254"/>
      <c r="J439" s="254"/>
      <c r="K439" s="254"/>
      <c r="L439" s="48" t="s">
        <v>105</v>
      </c>
      <c r="M439" s="47" t="s">
        <v>104</v>
      </c>
      <c r="N439" s="48" t="s">
        <v>103</v>
      </c>
      <c r="O439" s="47"/>
      <c r="P439" s="48" t="s">
        <v>102</v>
      </c>
      <c r="Q439" s="47"/>
      <c r="R439" s="48" t="s">
        <v>101</v>
      </c>
      <c r="S439" s="47"/>
      <c r="T439" s="48">
        <v>20</v>
      </c>
      <c r="U439" s="47"/>
      <c r="V439" s="48" t="s">
        <v>100</v>
      </c>
      <c r="W439" s="47"/>
      <c r="X439" s="48" t="s">
        <v>99</v>
      </c>
      <c r="Y439" s="47"/>
      <c r="Z439" s="48" t="s">
        <v>98</v>
      </c>
      <c r="AA439" s="47"/>
      <c r="AB439" s="16"/>
      <c r="AC439" s="47"/>
      <c r="AD439" s="16"/>
      <c r="AE439" s="46"/>
      <c r="AF439" s="255"/>
      <c r="AG439" s="255"/>
      <c r="AH439" s="45"/>
      <c r="AI439" s="11"/>
      <c r="AJ439" s="235"/>
      <c r="AK439" s="241"/>
      <c r="AL439" s="232"/>
      <c r="AM439" s="235"/>
      <c r="AN439" s="241"/>
      <c r="AO439" s="232"/>
      <c r="AP439" s="235"/>
      <c r="AQ439" s="241"/>
      <c r="AR439" s="232"/>
      <c r="AS439" s="235"/>
      <c r="AT439" s="241"/>
      <c r="AU439" s="232"/>
      <c r="AV439" s="235"/>
      <c r="AW439" s="238"/>
      <c r="AX439" s="232"/>
      <c r="AY439" s="293"/>
      <c r="AZ439" s="229"/>
      <c r="BA439" s="229"/>
      <c r="BB439" s="296"/>
    </row>
    <row r="440" spans="2:62" ht="28.15" customHeight="1" x14ac:dyDescent="0.2">
      <c r="B440" s="30"/>
      <c r="C440" s="242">
        <v>3</v>
      </c>
      <c r="D440" s="44"/>
      <c r="E440" s="43"/>
      <c r="F440" s="43"/>
      <c r="G440" s="42"/>
      <c r="H440" s="223"/>
      <c r="I440" s="246">
        <v>29</v>
      </c>
      <c r="J440" s="246">
        <v>13</v>
      </c>
      <c r="K440" s="246">
        <v>7</v>
      </c>
      <c r="L440" s="41" t="s">
        <v>133</v>
      </c>
      <c r="M440" s="40" t="s">
        <v>104</v>
      </c>
      <c r="N440" s="41" t="s">
        <v>131</v>
      </c>
      <c r="O440" s="40" t="s">
        <v>121</v>
      </c>
      <c r="P440" s="41" t="s">
        <v>130</v>
      </c>
      <c r="Q440" s="40"/>
      <c r="R440" s="41" t="s">
        <v>129</v>
      </c>
      <c r="S440" s="40"/>
      <c r="T440" s="41" t="s">
        <v>128</v>
      </c>
      <c r="U440" s="40"/>
      <c r="V440" s="41" t="s">
        <v>127</v>
      </c>
      <c r="W440" s="40"/>
      <c r="X440" s="41" t="s">
        <v>126</v>
      </c>
      <c r="Y440" s="40"/>
      <c r="Z440" s="41" t="s">
        <v>125</v>
      </c>
      <c r="AA440" s="40"/>
      <c r="AB440" s="39"/>
      <c r="AC440" s="40"/>
      <c r="AD440" s="39"/>
      <c r="AE440" s="38"/>
      <c r="AF440" s="250"/>
      <c r="AG440" s="250"/>
      <c r="AH440" s="37"/>
      <c r="AI440" s="11"/>
      <c r="AJ440" s="233">
        <f>SUMPRODUCT(LEN($M440:$S443)-LEN(SUBSTITUTE($M440:$S443,"A", "")))</f>
        <v>4</v>
      </c>
      <c r="AK440" s="239">
        <f>SUMPRODUCT(LEN($AD440:$AD443)-LEN(SUBSTITUTE($AD440:$AD443,"A", "")))</f>
        <v>0</v>
      </c>
      <c r="AL440" s="230">
        <f>SUMPRODUCT(LEN($AC440:$AC443)-LEN(SUBSTITUTE($AC440:$AC443,"A", "")))</f>
        <v>0</v>
      </c>
      <c r="AM440" s="233">
        <f>SUMPRODUCT(LEN($M440:$S443)-LEN(SUBSTITUTE($M440:$S443,"S", "")))</f>
        <v>2</v>
      </c>
      <c r="AN440" s="239">
        <f>SUMPRODUCT(LEN($AD440:$AD443)-LEN(SUBSTITUTE($AD440:$AD443,"S", "")))</f>
        <v>0</v>
      </c>
      <c r="AO440" s="230">
        <f>SUMPRODUCT(LEN($AC440:$AC443)-LEN(SUBSTITUTE($AC440:$AC443,"S", "")))</f>
        <v>0</v>
      </c>
      <c r="AP440" s="233">
        <f>SUMPRODUCT(LEN($M440:$S443)-LEN(SUBSTITUTE($M440:$S443,"F", "")))</f>
        <v>0</v>
      </c>
      <c r="AQ440" s="239">
        <f>SUMPRODUCT(LEN($AD440:$AD443)-LEN(SUBSTITUTE($AD440:$AD443,"F", "")))</f>
        <v>0</v>
      </c>
      <c r="AR440" s="230">
        <f>SUMPRODUCT(LEN($AC440:$AC443)-LEN(SUBSTITUTE($AC440:$AC443,"F", "")))</f>
        <v>0</v>
      </c>
      <c r="AS440" s="233">
        <f>SUMPRODUCT(LEN($M440:$S443)-LEN(SUBSTITUTE($M440:$S443,"G", "")))</f>
        <v>0</v>
      </c>
      <c r="AT440" s="239">
        <f>SUMPRODUCT(LEN($AD440:$AD443)-LEN(SUBSTITUTE($AD440:$AD443,"G", "")))</f>
        <v>0</v>
      </c>
      <c r="AU440" s="230">
        <f>SUMPRODUCT(LEN($AC440:$AC443)-LEN(SUBSTITUTE($AC440:$AC443,"G", "")))</f>
        <v>0</v>
      </c>
      <c r="AV440" s="233">
        <f>SUMPRODUCT(LEN($L440:$S443)-LEN(SUBSTITUTE($L440:$S443,"M", "")))</f>
        <v>0</v>
      </c>
      <c r="AW440" s="236">
        <f>SUMPRODUCT(LEN($AD440:$AD443)-LEN(SUBSTITUTE($AD440:$AD443,"M", "")))</f>
        <v>0</v>
      </c>
      <c r="AX440" s="230">
        <f>SUMPRODUCT(LEN($AC440:$AC443)-LEN(SUBSTITUTE($AC440:$AC443,"M", "")))</f>
        <v>0</v>
      </c>
      <c r="AY440" s="291">
        <f>SUMPRODUCT(LEN($AE440:$AE443)-LEN(SUBSTITUTE($AE440:$AE443,"S", "")))</f>
        <v>0</v>
      </c>
      <c r="AZ440" s="227">
        <f>SUMPRODUCT(LEN($AE440:$AE443)-LEN(SUBSTITUTE($AE440:$AE443,"F", "")))</f>
        <v>0</v>
      </c>
      <c r="BA440" s="227">
        <f>SUMPRODUCT(LEN($AE440:$AE443)-LEN(SUBSTITUTE($AE440:$AE443,"G", "")))</f>
        <v>0</v>
      </c>
      <c r="BB440" s="294">
        <f>SUMPRODUCT(LEN($AE440:$AE443)-LEN(SUBSTITUTE($AE440:$AE443,"M", "")))</f>
        <v>0</v>
      </c>
    </row>
    <row r="441" spans="2:62" ht="28.15" customHeight="1" thickBot="1" x14ac:dyDescent="0.25">
      <c r="B441" s="30"/>
      <c r="C441" s="243"/>
      <c r="D441" s="36"/>
      <c r="E441" s="35"/>
      <c r="F441" s="35"/>
      <c r="G441" s="34"/>
      <c r="H441" s="224"/>
      <c r="I441" s="247"/>
      <c r="J441" s="247"/>
      <c r="K441" s="247"/>
      <c r="L441" s="33" t="s">
        <v>123</v>
      </c>
      <c r="M441" s="32" t="s">
        <v>104</v>
      </c>
      <c r="N441" s="33" t="s">
        <v>122</v>
      </c>
      <c r="O441" s="32" t="s">
        <v>121</v>
      </c>
      <c r="P441" s="33" t="s">
        <v>120</v>
      </c>
      <c r="Q441" s="32"/>
      <c r="R441" s="33" t="s">
        <v>119</v>
      </c>
      <c r="S441" s="32"/>
      <c r="T441" s="33" t="s">
        <v>118</v>
      </c>
      <c r="U441" s="32"/>
      <c r="V441" s="33" t="s">
        <v>117</v>
      </c>
      <c r="W441" s="32"/>
      <c r="X441" s="33" t="s">
        <v>116</v>
      </c>
      <c r="Y441" s="32"/>
      <c r="Z441" s="33" t="s">
        <v>115</v>
      </c>
      <c r="AA441" s="32"/>
      <c r="AB441" s="31"/>
      <c r="AC441" s="32"/>
      <c r="AD441" s="31"/>
      <c r="AE441" s="23"/>
      <c r="AF441" s="251"/>
      <c r="AG441" s="251"/>
      <c r="AH441" s="22"/>
      <c r="AI441" s="11"/>
      <c r="AJ441" s="234"/>
      <c r="AK441" s="240"/>
      <c r="AL441" s="231"/>
      <c r="AM441" s="234"/>
      <c r="AN441" s="240"/>
      <c r="AO441" s="231"/>
      <c r="AP441" s="234"/>
      <c r="AQ441" s="240"/>
      <c r="AR441" s="231"/>
      <c r="AS441" s="234"/>
      <c r="AT441" s="240"/>
      <c r="AU441" s="231"/>
      <c r="AV441" s="234"/>
      <c r="AW441" s="237"/>
      <c r="AX441" s="231"/>
      <c r="AY441" s="292"/>
      <c r="AZ441" s="228"/>
      <c r="BA441" s="228"/>
      <c r="BB441" s="295"/>
    </row>
    <row r="442" spans="2:62" ht="28.15" customHeight="1" x14ac:dyDescent="0.2">
      <c r="B442" s="30"/>
      <c r="C442" s="244"/>
      <c r="D442" s="29"/>
      <c r="E442" s="28"/>
      <c r="F442" s="28"/>
      <c r="G442" s="27"/>
      <c r="H442" s="225"/>
      <c r="I442" s="248"/>
      <c r="J442" s="248"/>
      <c r="K442" s="248"/>
      <c r="L442" s="26" t="s">
        <v>114</v>
      </c>
      <c r="M442" s="25" t="s">
        <v>104</v>
      </c>
      <c r="N442" s="26" t="s">
        <v>112</v>
      </c>
      <c r="O442" s="25"/>
      <c r="P442" s="26" t="s">
        <v>111</v>
      </c>
      <c r="Q442" s="25"/>
      <c r="R442" s="26" t="s">
        <v>110</v>
      </c>
      <c r="S442" s="25"/>
      <c r="T442" s="26" t="s">
        <v>109</v>
      </c>
      <c r="U442" s="25"/>
      <c r="V442" s="26" t="s">
        <v>108</v>
      </c>
      <c r="W442" s="25"/>
      <c r="X442" s="26" t="s">
        <v>107</v>
      </c>
      <c r="Y442" s="25"/>
      <c r="Z442" s="26" t="s">
        <v>106</v>
      </c>
      <c r="AA442" s="25"/>
      <c r="AB442" s="24"/>
      <c r="AC442" s="25"/>
      <c r="AD442" s="24"/>
      <c r="AE442" s="23"/>
      <c r="AF442" s="251"/>
      <c r="AG442" s="251"/>
      <c r="AH442" s="22"/>
      <c r="AI442" s="11"/>
      <c r="AJ442" s="234"/>
      <c r="AK442" s="240"/>
      <c r="AL442" s="231"/>
      <c r="AM442" s="234"/>
      <c r="AN442" s="240"/>
      <c r="AO442" s="231"/>
      <c r="AP442" s="234"/>
      <c r="AQ442" s="240"/>
      <c r="AR442" s="231"/>
      <c r="AS442" s="234"/>
      <c r="AT442" s="240"/>
      <c r="AU442" s="231"/>
      <c r="AV442" s="234"/>
      <c r="AW442" s="237"/>
      <c r="AX442" s="231"/>
      <c r="AY442" s="292"/>
      <c r="AZ442" s="228"/>
      <c r="BA442" s="228"/>
      <c r="BB442" s="295"/>
    </row>
    <row r="443" spans="2:62" ht="28.15" customHeight="1" thickBot="1" x14ac:dyDescent="0.25">
      <c r="B443" s="21"/>
      <c r="C443" s="245"/>
      <c r="D443" s="20"/>
      <c r="E443" s="19"/>
      <c r="F443" s="19"/>
      <c r="G443" s="18"/>
      <c r="H443" s="226"/>
      <c r="I443" s="249"/>
      <c r="J443" s="249"/>
      <c r="K443" s="249"/>
      <c r="L443" s="17" t="s">
        <v>105</v>
      </c>
      <c r="M443" s="15" t="s">
        <v>104</v>
      </c>
      <c r="N443" s="17" t="s">
        <v>103</v>
      </c>
      <c r="O443" s="15"/>
      <c r="P443" s="17" t="s">
        <v>102</v>
      </c>
      <c r="Q443" s="15"/>
      <c r="R443" s="17" t="s">
        <v>101</v>
      </c>
      <c r="S443" s="15"/>
      <c r="T443" s="17">
        <v>20</v>
      </c>
      <c r="U443" s="15"/>
      <c r="V443" s="17" t="s">
        <v>100</v>
      </c>
      <c r="W443" s="15"/>
      <c r="X443" s="17" t="s">
        <v>99</v>
      </c>
      <c r="Y443" s="15"/>
      <c r="Z443" s="17" t="s">
        <v>98</v>
      </c>
      <c r="AA443" s="15"/>
      <c r="AB443" s="16"/>
      <c r="AC443" s="15"/>
      <c r="AD443" s="14"/>
      <c r="AE443" s="13"/>
      <c r="AF443" s="252"/>
      <c r="AG443" s="252"/>
      <c r="AH443" s="12"/>
      <c r="AI443" s="11"/>
      <c r="AJ443" s="235"/>
      <c r="AK443" s="241"/>
      <c r="AL443" s="232"/>
      <c r="AM443" s="235"/>
      <c r="AN443" s="241"/>
      <c r="AO443" s="232"/>
      <c r="AP443" s="235"/>
      <c r="AQ443" s="241"/>
      <c r="AR443" s="232"/>
      <c r="AS443" s="235"/>
      <c r="AT443" s="241"/>
      <c r="AU443" s="232"/>
      <c r="AV443" s="235"/>
      <c r="AW443" s="238"/>
      <c r="AX443" s="232"/>
      <c r="AY443" s="293"/>
      <c r="AZ443" s="229"/>
      <c r="BA443" s="229"/>
      <c r="BB443" s="296"/>
    </row>
    <row r="444" spans="2:62" ht="85.9" customHeight="1" thickTop="1" thickBot="1" x14ac:dyDescent="0.35">
      <c r="B444" s="105" t="s">
        <v>174</v>
      </c>
      <c r="C444" s="95" t="s">
        <v>173</v>
      </c>
      <c r="D444" s="100" t="s">
        <v>172</v>
      </c>
      <c r="E444" s="104" t="s">
        <v>171</v>
      </c>
      <c r="F444" s="103"/>
      <c r="G444" s="102"/>
      <c r="H444" s="101" t="s">
        <v>170</v>
      </c>
      <c r="I444" s="100" t="s">
        <v>96</v>
      </c>
      <c r="J444" s="100" t="s">
        <v>169</v>
      </c>
      <c r="K444" s="100" t="s">
        <v>97</v>
      </c>
      <c r="L444" s="256" t="s">
        <v>168</v>
      </c>
      <c r="M444" s="262"/>
      <c r="N444" s="256" t="s">
        <v>167</v>
      </c>
      <c r="O444" s="262"/>
      <c r="P444" s="256" t="s">
        <v>167</v>
      </c>
      <c r="Q444" s="257"/>
      <c r="R444" s="256" t="s">
        <v>167</v>
      </c>
      <c r="S444" s="257"/>
      <c r="T444" s="256" t="s">
        <v>167</v>
      </c>
      <c r="U444" s="257"/>
      <c r="V444" s="256" t="s">
        <v>167</v>
      </c>
      <c r="W444" s="257"/>
      <c r="X444" s="256" t="s">
        <v>167</v>
      </c>
      <c r="Y444" s="257"/>
      <c r="Z444" s="256" t="s">
        <v>167</v>
      </c>
      <c r="AA444" s="257"/>
      <c r="AB444" s="261" t="s">
        <v>166</v>
      </c>
      <c r="AC444" s="257"/>
      <c r="AD444" s="101" t="s">
        <v>165</v>
      </c>
      <c r="AE444" s="101" t="s">
        <v>164</v>
      </c>
      <c r="AF444" s="100" t="s">
        <v>163</v>
      </c>
      <c r="AG444" s="100" t="s">
        <v>162</v>
      </c>
      <c r="AH444" s="99" t="s">
        <v>161</v>
      </c>
      <c r="AI444" s="98"/>
      <c r="AJ444" s="96" t="s">
        <v>160</v>
      </c>
      <c r="AK444" s="95" t="s">
        <v>159</v>
      </c>
      <c r="AL444" s="94" t="s">
        <v>158</v>
      </c>
      <c r="AM444" s="96" t="s">
        <v>157</v>
      </c>
      <c r="AN444" s="95" t="s">
        <v>156</v>
      </c>
      <c r="AO444" s="94" t="s">
        <v>155</v>
      </c>
      <c r="AP444" s="96" t="s">
        <v>154</v>
      </c>
      <c r="AQ444" s="95" t="s">
        <v>153</v>
      </c>
      <c r="AR444" s="97" t="s">
        <v>152</v>
      </c>
      <c r="AS444" s="96" t="s">
        <v>151</v>
      </c>
      <c r="AT444" s="95" t="s">
        <v>150</v>
      </c>
      <c r="AU444" s="94" t="s">
        <v>149</v>
      </c>
      <c r="AV444" s="96" t="s">
        <v>148</v>
      </c>
      <c r="AW444" s="95" t="s">
        <v>147</v>
      </c>
      <c r="AX444" s="94" t="s">
        <v>146</v>
      </c>
      <c r="AY444" s="93" t="s">
        <v>145</v>
      </c>
      <c r="AZ444" s="92" t="s">
        <v>144</v>
      </c>
      <c r="BA444" s="92" t="s">
        <v>143</v>
      </c>
      <c r="BB444" s="91" t="s">
        <v>142</v>
      </c>
    </row>
    <row r="445" spans="2:62" ht="48" thickBot="1" x14ac:dyDescent="0.3">
      <c r="B445" s="90" t="s">
        <v>224</v>
      </c>
      <c r="C445" s="89"/>
      <c r="D445" s="88">
        <v>166</v>
      </c>
      <c r="E445" s="258"/>
      <c r="F445" s="259"/>
      <c r="G445" s="260"/>
      <c r="H445" s="87" t="s">
        <v>140</v>
      </c>
      <c r="I445" s="86"/>
      <c r="J445" s="86"/>
      <c r="K445" s="85"/>
      <c r="L445" s="84"/>
      <c r="M445" s="81"/>
      <c r="N445" s="84"/>
      <c r="O445" s="81"/>
      <c r="P445" s="84"/>
      <c r="Q445" s="81"/>
      <c r="R445" s="84"/>
      <c r="S445" s="81"/>
      <c r="T445" s="84"/>
      <c r="U445" s="81"/>
      <c r="V445" s="84"/>
      <c r="W445" s="81"/>
      <c r="X445" s="84"/>
      <c r="Y445" s="81"/>
      <c r="Z445" s="84"/>
      <c r="AA445" s="83"/>
      <c r="AB445" s="82" t="s">
        <v>139</v>
      </c>
      <c r="AC445" s="81"/>
      <c r="AD445" s="81"/>
      <c r="AE445" s="81"/>
      <c r="AF445" s="80"/>
      <c r="AG445" s="80"/>
      <c r="AH445" s="60"/>
      <c r="AI445" s="79" t="s">
        <v>138</v>
      </c>
      <c r="AJ445" s="78">
        <f t="shared" ref="AJ445:BB445" si="58">SUM(AJ447:AJ458)</f>
        <v>18</v>
      </c>
      <c r="AK445" s="77">
        <f t="shared" si="58"/>
        <v>1</v>
      </c>
      <c r="AL445" s="76">
        <f t="shared" si="58"/>
        <v>0</v>
      </c>
      <c r="AM445" s="78">
        <f t="shared" si="58"/>
        <v>22</v>
      </c>
      <c r="AN445" s="77">
        <f t="shared" si="58"/>
        <v>3</v>
      </c>
      <c r="AO445" s="76">
        <f t="shared" si="58"/>
        <v>0</v>
      </c>
      <c r="AP445" s="78">
        <f t="shared" si="58"/>
        <v>0</v>
      </c>
      <c r="AQ445" s="77">
        <f t="shared" si="58"/>
        <v>0</v>
      </c>
      <c r="AR445" s="76">
        <f t="shared" si="58"/>
        <v>0</v>
      </c>
      <c r="AS445" s="78">
        <f t="shared" si="58"/>
        <v>0</v>
      </c>
      <c r="AT445" s="77">
        <f t="shared" si="58"/>
        <v>0</v>
      </c>
      <c r="AU445" s="76">
        <f t="shared" si="58"/>
        <v>0</v>
      </c>
      <c r="AV445" s="78">
        <f t="shared" si="58"/>
        <v>0</v>
      </c>
      <c r="AW445" s="77">
        <f t="shared" si="58"/>
        <v>0</v>
      </c>
      <c r="AX445" s="76">
        <f t="shared" si="58"/>
        <v>0</v>
      </c>
      <c r="AY445" s="75">
        <f t="shared" si="58"/>
        <v>0</v>
      </c>
      <c r="AZ445" s="74">
        <f t="shared" si="58"/>
        <v>0</v>
      </c>
      <c r="BA445" s="74">
        <f t="shared" si="58"/>
        <v>0</v>
      </c>
      <c r="BB445" s="73">
        <f t="shared" si="58"/>
        <v>0</v>
      </c>
      <c r="BC445" s="72" t="s">
        <v>137</v>
      </c>
      <c r="BF445" s="5">
        <f>SUM(AJ445:AL445)/$BG$5</f>
        <v>6.333333333333333</v>
      </c>
      <c r="BG445" s="5">
        <f>SUM(AM445:AO445,AY445)/$BG$5</f>
        <v>8.3333333333333339</v>
      </c>
      <c r="BH445" s="5">
        <f>SUM(AP445:AR445,AZ445)/$BG$5</f>
        <v>0</v>
      </c>
      <c r="BI445" s="5">
        <f>SUM(AS445:AU445,BA445)/$BG$5</f>
        <v>0</v>
      </c>
      <c r="BJ445" s="5">
        <f>SUM(AV445:AX445,BB445)/$BG$5</f>
        <v>0</v>
      </c>
    </row>
    <row r="446" spans="2:62" ht="37.5" thickBot="1" x14ac:dyDescent="0.3">
      <c r="B446" s="71"/>
      <c r="C446" s="70"/>
      <c r="D446" s="69"/>
      <c r="E446" s="68"/>
      <c r="F446" s="68"/>
      <c r="G446" s="67"/>
      <c r="H446" s="66"/>
      <c r="I446" s="64"/>
      <c r="J446" s="64"/>
      <c r="K446" s="65"/>
      <c r="L446" s="64"/>
      <c r="M446" s="62"/>
      <c r="N446" s="64"/>
      <c r="O446" s="62"/>
      <c r="P446" s="64"/>
      <c r="Q446" s="62"/>
      <c r="R446" s="64"/>
      <c r="S446" s="62"/>
      <c r="T446" s="64"/>
      <c r="U446" s="62"/>
      <c r="V446" s="64"/>
      <c r="W446" s="62"/>
      <c r="X446" s="64"/>
      <c r="Y446" s="62"/>
      <c r="Z446" s="64"/>
      <c r="AA446" s="62"/>
      <c r="AB446" s="63"/>
      <c r="AC446" s="62"/>
      <c r="AD446" s="62"/>
      <c r="AE446" s="62"/>
      <c r="AF446" s="61"/>
      <c r="AG446" s="61"/>
      <c r="AH446" s="60"/>
      <c r="AI446" s="59" t="s">
        <v>136</v>
      </c>
      <c r="AJ446" s="58">
        <f t="shared" ref="AJ446:BB446" si="59">AJ445/3</f>
        <v>6</v>
      </c>
      <c r="AK446" s="57">
        <f t="shared" si="59"/>
        <v>0.33333333333333331</v>
      </c>
      <c r="AL446" s="56">
        <f t="shared" si="59"/>
        <v>0</v>
      </c>
      <c r="AM446" s="58">
        <f t="shared" si="59"/>
        <v>7.333333333333333</v>
      </c>
      <c r="AN446" s="57">
        <f t="shared" si="59"/>
        <v>1</v>
      </c>
      <c r="AO446" s="56">
        <f t="shared" si="59"/>
        <v>0</v>
      </c>
      <c r="AP446" s="58">
        <f t="shared" si="59"/>
        <v>0</v>
      </c>
      <c r="AQ446" s="57">
        <f t="shared" si="59"/>
        <v>0</v>
      </c>
      <c r="AR446" s="56">
        <f t="shared" si="59"/>
        <v>0</v>
      </c>
      <c r="AS446" s="58">
        <f t="shared" si="59"/>
        <v>0</v>
      </c>
      <c r="AT446" s="57">
        <f t="shared" si="59"/>
        <v>0</v>
      </c>
      <c r="AU446" s="56">
        <f t="shared" si="59"/>
        <v>0</v>
      </c>
      <c r="AV446" s="58">
        <f t="shared" si="59"/>
        <v>0</v>
      </c>
      <c r="AW446" s="57">
        <f t="shared" si="59"/>
        <v>0</v>
      </c>
      <c r="AX446" s="56">
        <f t="shared" si="59"/>
        <v>0</v>
      </c>
      <c r="AY446" s="55">
        <f t="shared" si="59"/>
        <v>0</v>
      </c>
      <c r="AZ446" s="54">
        <f t="shared" si="59"/>
        <v>0</v>
      </c>
      <c r="BA446" s="54">
        <f t="shared" si="59"/>
        <v>0</v>
      </c>
      <c r="BB446" s="53">
        <f t="shared" si="59"/>
        <v>0</v>
      </c>
      <c r="BC446" s="52" t="s">
        <v>135</v>
      </c>
    </row>
    <row r="447" spans="2:62" ht="28.15" customHeight="1" x14ac:dyDescent="0.2">
      <c r="B447" s="30"/>
      <c r="C447" s="242">
        <v>1</v>
      </c>
      <c r="D447" s="44"/>
      <c r="E447" s="43"/>
      <c r="F447" s="43"/>
      <c r="G447" s="42"/>
      <c r="H447" s="223" t="s">
        <v>183</v>
      </c>
      <c r="I447" s="246">
        <v>33</v>
      </c>
      <c r="J447" s="246">
        <v>15</v>
      </c>
      <c r="K447" s="246">
        <v>7</v>
      </c>
      <c r="L447" s="41" t="s">
        <v>133</v>
      </c>
      <c r="M447" s="40" t="s">
        <v>203</v>
      </c>
      <c r="N447" s="41" t="s">
        <v>131</v>
      </c>
      <c r="O447" s="40" t="s">
        <v>124</v>
      </c>
      <c r="P447" s="41" t="s">
        <v>130</v>
      </c>
      <c r="Q447" s="40"/>
      <c r="R447" s="41" t="s">
        <v>129</v>
      </c>
      <c r="S447" s="40"/>
      <c r="T447" s="41" t="s">
        <v>128</v>
      </c>
      <c r="U447" s="40"/>
      <c r="V447" s="41" t="s">
        <v>127</v>
      </c>
      <c r="W447" s="40"/>
      <c r="X447" s="41" t="s">
        <v>126</v>
      </c>
      <c r="Y447" s="40"/>
      <c r="Z447" s="41" t="s">
        <v>125</v>
      </c>
      <c r="AA447" s="40"/>
      <c r="AB447" s="39"/>
      <c r="AC447" s="40"/>
      <c r="AD447" s="39" t="s">
        <v>121</v>
      </c>
      <c r="AE447" s="38"/>
      <c r="AF447" s="250"/>
      <c r="AG447" s="250"/>
      <c r="AH447" s="37"/>
      <c r="AI447" s="11"/>
      <c r="AJ447" s="233">
        <f>SUMPRODUCT(LEN($M447:$S450)-LEN(SUBSTITUTE($M447:$S450,"A", "")))</f>
        <v>8</v>
      </c>
      <c r="AK447" s="239">
        <f>SUMPRODUCT(LEN($AD447:$AD450)-LEN(SUBSTITUTE($AD447:$AD450,"A", "")))</f>
        <v>1</v>
      </c>
      <c r="AL447" s="230">
        <f>SUMPRODUCT(LEN($AC447:$AC450)-LEN(SUBSTITUTE($AC447:$AC450,"A", "")))</f>
        <v>0</v>
      </c>
      <c r="AM447" s="233">
        <f>SUMPRODUCT(LEN($M447:$S450)-LEN(SUBSTITUTE($M447:$S450,"S", "")))</f>
        <v>9</v>
      </c>
      <c r="AN447" s="239">
        <f>SUMPRODUCT(LEN($AD447:$AD450)-LEN(SUBSTITUTE($AD447:$AD450,"S", "")))</f>
        <v>3</v>
      </c>
      <c r="AO447" s="230">
        <f>SUMPRODUCT(LEN($AC447:$AC450)-LEN(SUBSTITUTE($AC447:$AC450,"S", "")))</f>
        <v>0</v>
      </c>
      <c r="AP447" s="233">
        <f>SUMPRODUCT(LEN($M447:$S450)-LEN(SUBSTITUTE($M447:$S450,"F", "")))</f>
        <v>0</v>
      </c>
      <c r="AQ447" s="239">
        <f>SUMPRODUCT(LEN($AD447:$AD450)-LEN(SUBSTITUTE($AD447:$AD450,"F", "")))</f>
        <v>0</v>
      </c>
      <c r="AR447" s="230">
        <f>SUMPRODUCT(LEN($AC447:$AC450)-LEN(SUBSTITUTE($AC447:$AC450,"F", "")))</f>
        <v>0</v>
      </c>
      <c r="AS447" s="233">
        <f>SUMPRODUCT(LEN($M447:$S450)-LEN(SUBSTITUTE($M447:$S450,"G", "")))</f>
        <v>0</v>
      </c>
      <c r="AT447" s="239">
        <f>SUMPRODUCT(LEN($AD447:$AD450)-LEN(SUBSTITUTE($AD447:$AD450,"G", "")))</f>
        <v>0</v>
      </c>
      <c r="AU447" s="230">
        <f>SUMPRODUCT(LEN($AC447:$AC450)-LEN(SUBSTITUTE($AC447:$AC450,"G", "")))</f>
        <v>0</v>
      </c>
      <c r="AV447" s="233">
        <f>SUMPRODUCT(LEN($L447:$S450)-LEN(SUBSTITUTE($L447:$S450,"M", "")))</f>
        <v>0</v>
      </c>
      <c r="AW447" s="236">
        <f>SUMPRODUCT(LEN($AD447:$AD450)-LEN(SUBSTITUTE($AD447:$AD450,"M", "")))</f>
        <v>0</v>
      </c>
      <c r="AX447" s="230">
        <f>SUMPRODUCT(LEN($AC447:$AC450)-LEN(SUBSTITUTE($AC447:$AC450,"M", "")))</f>
        <v>0</v>
      </c>
      <c r="AY447" s="291">
        <f>SUMPRODUCT(LEN($AE447:$AE450)-LEN(SUBSTITUTE($AE447:$AE450,"S", "")))</f>
        <v>0</v>
      </c>
      <c r="AZ447" s="227">
        <f>SUMPRODUCT(LEN($AE447:$AE450)-LEN(SUBSTITUTE($AE447:$AE450,"F", "")))</f>
        <v>0</v>
      </c>
      <c r="BA447" s="227">
        <f>SUMPRODUCT(LEN($AE447:$AE450)-LEN(SUBSTITUTE($AE447:$AE450,"G", "")))</f>
        <v>0</v>
      </c>
      <c r="BB447" s="294">
        <f>SUMPRODUCT(LEN($AE447:$AE450)-LEN(SUBSTITUTE($AE447:$AE450,"M", "")))</f>
        <v>0</v>
      </c>
    </row>
    <row r="448" spans="2:62" ht="28.15" customHeight="1" thickBot="1" x14ac:dyDescent="0.25">
      <c r="B448" s="30"/>
      <c r="C448" s="243"/>
      <c r="D448" s="36"/>
      <c r="E448" s="35"/>
      <c r="F448" s="35"/>
      <c r="G448" s="34"/>
      <c r="H448" s="224"/>
      <c r="I448" s="247"/>
      <c r="J448" s="247"/>
      <c r="K448" s="247"/>
      <c r="L448" s="33" t="s">
        <v>123</v>
      </c>
      <c r="M448" s="32" t="s">
        <v>188</v>
      </c>
      <c r="N448" s="33" t="s">
        <v>122</v>
      </c>
      <c r="O448" s="32" t="s">
        <v>175</v>
      </c>
      <c r="P448" s="33" t="s">
        <v>120</v>
      </c>
      <c r="Q448" s="32"/>
      <c r="R448" s="33" t="s">
        <v>119</v>
      </c>
      <c r="S448" s="32"/>
      <c r="T448" s="33" t="s">
        <v>118</v>
      </c>
      <c r="U448" s="32"/>
      <c r="V448" s="33" t="s">
        <v>117</v>
      </c>
      <c r="W448" s="32"/>
      <c r="X448" s="33" t="s">
        <v>116</v>
      </c>
      <c r="Y448" s="32"/>
      <c r="Z448" s="33" t="s">
        <v>115</v>
      </c>
      <c r="AA448" s="32"/>
      <c r="AB448" s="31"/>
      <c r="AC448" s="32"/>
      <c r="AD448" s="31" t="s">
        <v>121</v>
      </c>
      <c r="AE448" s="23"/>
      <c r="AF448" s="251"/>
      <c r="AG448" s="251"/>
      <c r="AH448" s="22"/>
      <c r="AI448" s="11"/>
      <c r="AJ448" s="234"/>
      <c r="AK448" s="240"/>
      <c r="AL448" s="231"/>
      <c r="AM448" s="234"/>
      <c r="AN448" s="240"/>
      <c r="AO448" s="231"/>
      <c r="AP448" s="234"/>
      <c r="AQ448" s="240"/>
      <c r="AR448" s="231"/>
      <c r="AS448" s="234"/>
      <c r="AT448" s="240"/>
      <c r="AU448" s="231"/>
      <c r="AV448" s="234"/>
      <c r="AW448" s="237"/>
      <c r="AX448" s="231"/>
      <c r="AY448" s="292"/>
      <c r="AZ448" s="228"/>
      <c r="BA448" s="228"/>
      <c r="BB448" s="295"/>
    </row>
    <row r="449" spans="2:62" ht="28.15" customHeight="1" x14ac:dyDescent="0.2">
      <c r="B449" s="30"/>
      <c r="C449" s="244"/>
      <c r="D449" s="29"/>
      <c r="E449" s="28"/>
      <c r="F449" s="28"/>
      <c r="G449" s="27"/>
      <c r="H449" s="225">
        <v>166</v>
      </c>
      <c r="I449" s="248"/>
      <c r="J449" s="248"/>
      <c r="K449" s="248"/>
      <c r="L449" s="26" t="s">
        <v>114</v>
      </c>
      <c r="M449" s="25" t="s">
        <v>187</v>
      </c>
      <c r="N449" s="26" t="s">
        <v>112</v>
      </c>
      <c r="O449" s="25" t="s">
        <v>121</v>
      </c>
      <c r="P449" s="26" t="s">
        <v>111</v>
      </c>
      <c r="Q449" s="25"/>
      <c r="R449" s="26" t="s">
        <v>110</v>
      </c>
      <c r="S449" s="25"/>
      <c r="T449" s="26" t="s">
        <v>109</v>
      </c>
      <c r="U449" s="25"/>
      <c r="V449" s="26" t="s">
        <v>108</v>
      </c>
      <c r="W449" s="25"/>
      <c r="X449" s="26" t="s">
        <v>107</v>
      </c>
      <c r="Y449" s="25"/>
      <c r="Z449" s="26" t="s">
        <v>106</v>
      </c>
      <c r="AA449" s="25"/>
      <c r="AB449" s="24"/>
      <c r="AC449" s="25"/>
      <c r="AD449" s="24" t="s">
        <v>124</v>
      </c>
      <c r="AE449" s="23"/>
      <c r="AF449" s="251"/>
      <c r="AG449" s="251"/>
      <c r="AH449" s="22"/>
      <c r="AI449" s="11"/>
      <c r="AJ449" s="234"/>
      <c r="AK449" s="240"/>
      <c r="AL449" s="231"/>
      <c r="AM449" s="234"/>
      <c r="AN449" s="240"/>
      <c r="AO449" s="231"/>
      <c r="AP449" s="234"/>
      <c r="AQ449" s="240"/>
      <c r="AR449" s="231"/>
      <c r="AS449" s="234"/>
      <c r="AT449" s="240"/>
      <c r="AU449" s="231"/>
      <c r="AV449" s="234"/>
      <c r="AW449" s="237"/>
      <c r="AX449" s="231"/>
      <c r="AY449" s="292"/>
      <c r="AZ449" s="228"/>
      <c r="BA449" s="228"/>
      <c r="BB449" s="295"/>
    </row>
    <row r="450" spans="2:62" ht="28.15" customHeight="1" thickBot="1" x14ac:dyDescent="0.25">
      <c r="B450" s="30"/>
      <c r="C450" s="253"/>
      <c r="D450" s="51"/>
      <c r="E450" s="50"/>
      <c r="F450" s="50"/>
      <c r="G450" s="49"/>
      <c r="H450" s="226"/>
      <c r="I450" s="254"/>
      <c r="J450" s="254"/>
      <c r="K450" s="254"/>
      <c r="L450" s="48" t="s">
        <v>105</v>
      </c>
      <c r="M450" s="47" t="s">
        <v>175</v>
      </c>
      <c r="N450" s="48" t="s">
        <v>103</v>
      </c>
      <c r="O450" s="47" t="s">
        <v>121</v>
      </c>
      <c r="P450" s="48" t="s">
        <v>102</v>
      </c>
      <c r="Q450" s="47"/>
      <c r="R450" s="48" t="s">
        <v>101</v>
      </c>
      <c r="S450" s="47"/>
      <c r="T450" s="48">
        <v>20</v>
      </c>
      <c r="U450" s="47"/>
      <c r="V450" s="48" t="s">
        <v>100</v>
      </c>
      <c r="W450" s="47"/>
      <c r="X450" s="48" t="s">
        <v>99</v>
      </c>
      <c r="Y450" s="47"/>
      <c r="Z450" s="48" t="s">
        <v>98</v>
      </c>
      <c r="AA450" s="47"/>
      <c r="AB450" s="16"/>
      <c r="AC450" s="47"/>
      <c r="AD450" s="16" t="s">
        <v>223</v>
      </c>
      <c r="AE450" s="46"/>
      <c r="AF450" s="255"/>
      <c r="AG450" s="255"/>
      <c r="AH450" s="45"/>
      <c r="AI450" s="11"/>
      <c r="AJ450" s="235"/>
      <c r="AK450" s="241"/>
      <c r="AL450" s="232"/>
      <c r="AM450" s="235"/>
      <c r="AN450" s="241"/>
      <c r="AO450" s="232"/>
      <c r="AP450" s="235"/>
      <c r="AQ450" s="241"/>
      <c r="AR450" s="232"/>
      <c r="AS450" s="235"/>
      <c r="AT450" s="241"/>
      <c r="AU450" s="232"/>
      <c r="AV450" s="235"/>
      <c r="AW450" s="238"/>
      <c r="AX450" s="232"/>
      <c r="AY450" s="293"/>
      <c r="AZ450" s="229"/>
      <c r="BA450" s="229"/>
      <c r="BB450" s="296"/>
    </row>
    <row r="451" spans="2:62" ht="28.15" customHeight="1" x14ac:dyDescent="0.2">
      <c r="B451" s="30"/>
      <c r="C451" s="242">
        <v>2</v>
      </c>
      <c r="D451" s="44"/>
      <c r="E451" s="43"/>
      <c r="F451" s="43"/>
      <c r="G451" s="42"/>
      <c r="H451" s="223"/>
      <c r="I451" s="246">
        <v>25</v>
      </c>
      <c r="J451" s="246">
        <v>12</v>
      </c>
      <c r="K451" s="246">
        <v>7</v>
      </c>
      <c r="L451" s="41" t="s">
        <v>133</v>
      </c>
      <c r="M451" s="40" t="s">
        <v>132</v>
      </c>
      <c r="N451" s="41" t="s">
        <v>131</v>
      </c>
      <c r="O451" s="40" t="s">
        <v>121</v>
      </c>
      <c r="P451" s="41" t="s">
        <v>130</v>
      </c>
      <c r="Q451" s="40"/>
      <c r="R451" s="41" t="s">
        <v>129</v>
      </c>
      <c r="S451" s="40"/>
      <c r="T451" s="41" t="s">
        <v>128</v>
      </c>
      <c r="U451" s="40"/>
      <c r="V451" s="41" t="s">
        <v>127</v>
      </c>
      <c r="W451" s="40"/>
      <c r="X451" s="41" t="s">
        <v>126</v>
      </c>
      <c r="Y451" s="40"/>
      <c r="Z451" s="41" t="s">
        <v>125</v>
      </c>
      <c r="AA451" s="40"/>
      <c r="AB451" s="39"/>
      <c r="AC451" s="40"/>
      <c r="AD451" s="39"/>
      <c r="AE451" s="38"/>
      <c r="AF451" s="250"/>
      <c r="AG451" s="250"/>
      <c r="AH451" s="37"/>
      <c r="AI451" s="11"/>
      <c r="AJ451" s="233">
        <f>SUMPRODUCT(LEN($M451:$S454)-LEN(SUBSTITUTE($M451:$S454,"A", "")))</f>
        <v>4</v>
      </c>
      <c r="AK451" s="239">
        <f>SUMPRODUCT(LEN($AD451:$AD454)-LEN(SUBSTITUTE($AD451:$AD454,"A", "")))</f>
        <v>0</v>
      </c>
      <c r="AL451" s="230">
        <f>SUMPRODUCT(LEN($AC451:$AC454)-LEN(SUBSTITUTE($AC451:$AC454,"A", "")))</f>
        <v>0</v>
      </c>
      <c r="AM451" s="233">
        <f>SUMPRODUCT(LEN($M451:$S454)-LEN(SUBSTITUTE($M451:$S454,"S", "")))</f>
        <v>3</v>
      </c>
      <c r="AN451" s="239">
        <f>SUMPRODUCT(LEN($AD451:$AD454)-LEN(SUBSTITUTE($AD451:$AD454,"S", "")))</f>
        <v>0</v>
      </c>
      <c r="AO451" s="230">
        <f>SUMPRODUCT(LEN($AC451:$AC454)-LEN(SUBSTITUTE($AC451:$AC454,"S", "")))</f>
        <v>0</v>
      </c>
      <c r="AP451" s="233">
        <f>SUMPRODUCT(LEN($M451:$S454)-LEN(SUBSTITUTE($M451:$S454,"F", "")))</f>
        <v>0</v>
      </c>
      <c r="AQ451" s="239">
        <f>SUMPRODUCT(LEN($AD451:$AD454)-LEN(SUBSTITUTE($AD451:$AD454,"F", "")))</f>
        <v>0</v>
      </c>
      <c r="AR451" s="230">
        <f>SUMPRODUCT(LEN($AC451:$AC454)-LEN(SUBSTITUTE($AC451:$AC454,"F", "")))</f>
        <v>0</v>
      </c>
      <c r="AS451" s="233">
        <f>SUMPRODUCT(LEN($M451:$S454)-LEN(SUBSTITUTE($M451:$S454,"G", "")))</f>
        <v>0</v>
      </c>
      <c r="AT451" s="239">
        <f>SUMPRODUCT(LEN($AD451:$AD454)-LEN(SUBSTITUTE($AD451:$AD454,"G", "")))</f>
        <v>0</v>
      </c>
      <c r="AU451" s="230">
        <f>SUMPRODUCT(LEN($AC451:$AC454)-LEN(SUBSTITUTE($AC451:$AC454,"G", "")))</f>
        <v>0</v>
      </c>
      <c r="AV451" s="233">
        <f>SUMPRODUCT(LEN($L451:$S454)-LEN(SUBSTITUTE($L451:$S454,"M", "")))</f>
        <v>0</v>
      </c>
      <c r="AW451" s="236">
        <f>SUMPRODUCT(LEN($AD451:$AD454)-LEN(SUBSTITUTE($AD451:$AD454,"M", "")))</f>
        <v>0</v>
      </c>
      <c r="AX451" s="230">
        <f>SUMPRODUCT(LEN($AC451:$AC454)-LEN(SUBSTITUTE($AC451:$AC454,"M", "")))</f>
        <v>0</v>
      </c>
      <c r="AY451" s="291">
        <f>SUMPRODUCT(LEN($AE451:$AE454)-LEN(SUBSTITUTE($AE451:$AE454,"S", "")))</f>
        <v>0</v>
      </c>
      <c r="AZ451" s="227">
        <f>SUMPRODUCT(LEN($AE451:$AE454)-LEN(SUBSTITUTE($AE451:$AE454,"F", "")))</f>
        <v>0</v>
      </c>
      <c r="BA451" s="227">
        <f>SUMPRODUCT(LEN($AE451:$AE454)-LEN(SUBSTITUTE($AE451:$AE454,"G", "")))</f>
        <v>0</v>
      </c>
      <c r="BB451" s="294">
        <f>SUMPRODUCT(LEN($AE451:$AE454)-LEN(SUBSTITUTE($AE451:$AE454,"M", "")))</f>
        <v>0</v>
      </c>
    </row>
    <row r="452" spans="2:62" ht="28.15" customHeight="1" thickBot="1" x14ac:dyDescent="0.25">
      <c r="B452" s="30"/>
      <c r="C452" s="243"/>
      <c r="D452" s="36"/>
      <c r="E452" s="35"/>
      <c r="F452" s="35"/>
      <c r="G452" s="34"/>
      <c r="H452" s="224"/>
      <c r="I452" s="247"/>
      <c r="J452" s="247"/>
      <c r="K452" s="247"/>
      <c r="L452" s="33" t="s">
        <v>123</v>
      </c>
      <c r="M452" s="32" t="s">
        <v>104</v>
      </c>
      <c r="N452" s="33" t="s">
        <v>122</v>
      </c>
      <c r="O452" s="32"/>
      <c r="P452" s="33" t="s">
        <v>120</v>
      </c>
      <c r="Q452" s="32"/>
      <c r="R452" s="33" t="s">
        <v>119</v>
      </c>
      <c r="S452" s="32"/>
      <c r="T452" s="33" t="s">
        <v>118</v>
      </c>
      <c r="U452" s="32"/>
      <c r="V452" s="33" t="s">
        <v>117</v>
      </c>
      <c r="W452" s="32"/>
      <c r="X452" s="33" t="s">
        <v>116</v>
      </c>
      <c r="Y452" s="32"/>
      <c r="Z452" s="33" t="s">
        <v>115</v>
      </c>
      <c r="AA452" s="32"/>
      <c r="AB452" s="31"/>
      <c r="AC452" s="32"/>
      <c r="AD452" s="31"/>
      <c r="AE452" s="23"/>
      <c r="AF452" s="251"/>
      <c r="AG452" s="251"/>
      <c r="AH452" s="22"/>
      <c r="AI452" s="11"/>
      <c r="AJ452" s="234"/>
      <c r="AK452" s="240"/>
      <c r="AL452" s="231"/>
      <c r="AM452" s="234"/>
      <c r="AN452" s="240"/>
      <c r="AO452" s="231"/>
      <c r="AP452" s="234"/>
      <c r="AQ452" s="240"/>
      <c r="AR452" s="231"/>
      <c r="AS452" s="234"/>
      <c r="AT452" s="240"/>
      <c r="AU452" s="231"/>
      <c r="AV452" s="234"/>
      <c r="AW452" s="237"/>
      <c r="AX452" s="231"/>
      <c r="AY452" s="292"/>
      <c r="AZ452" s="228"/>
      <c r="BA452" s="228"/>
      <c r="BB452" s="295"/>
    </row>
    <row r="453" spans="2:62" ht="28.15" customHeight="1" x14ac:dyDescent="0.2">
      <c r="B453" s="30"/>
      <c r="C453" s="244"/>
      <c r="D453" s="29"/>
      <c r="E453" s="28"/>
      <c r="F453" s="28"/>
      <c r="G453" s="27"/>
      <c r="H453" s="225"/>
      <c r="I453" s="248"/>
      <c r="J453" s="248"/>
      <c r="K453" s="248"/>
      <c r="L453" s="26" t="s">
        <v>114</v>
      </c>
      <c r="M453" s="25" t="s">
        <v>124</v>
      </c>
      <c r="N453" s="26" t="s">
        <v>112</v>
      </c>
      <c r="O453" s="25"/>
      <c r="P453" s="26" t="s">
        <v>111</v>
      </c>
      <c r="Q453" s="25"/>
      <c r="R453" s="26" t="s">
        <v>110</v>
      </c>
      <c r="S453" s="25"/>
      <c r="T453" s="26" t="s">
        <v>109</v>
      </c>
      <c r="U453" s="25"/>
      <c r="V453" s="26" t="s">
        <v>108</v>
      </c>
      <c r="W453" s="25"/>
      <c r="X453" s="26" t="s">
        <v>107</v>
      </c>
      <c r="Y453" s="25"/>
      <c r="Z453" s="26" t="s">
        <v>106</v>
      </c>
      <c r="AA453" s="25"/>
      <c r="AB453" s="24"/>
      <c r="AC453" s="25"/>
      <c r="AD453" s="24"/>
      <c r="AE453" s="23"/>
      <c r="AF453" s="251"/>
      <c r="AG453" s="251"/>
      <c r="AH453" s="22"/>
      <c r="AI453" s="11"/>
      <c r="AJ453" s="234"/>
      <c r="AK453" s="240"/>
      <c r="AL453" s="231"/>
      <c r="AM453" s="234"/>
      <c r="AN453" s="240"/>
      <c r="AO453" s="231"/>
      <c r="AP453" s="234"/>
      <c r="AQ453" s="240"/>
      <c r="AR453" s="231"/>
      <c r="AS453" s="234"/>
      <c r="AT453" s="240"/>
      <c r="AU453" s="231"/>
      <c r="AV453" s="234"/>
      <c r="AW453" s="237"/>
      <c r="AX453" s="231"/>
      <c r="AY453" s="292"/>
      <c r="AZ453" s="228"/>
      <c r="BA453" s="228"/>
      <c r="BB453" s="295"/>
    </row>
    <row r="454" spans="2:62" ht="28.15" customHeight="1" thickBot="1" x14ac:dyDescent="0.25">
      <c r="B454" s="30"/>
      <c r="C454" s="253"/>
      <c r="D454" s="51"/>
      <c r="E454" s="50"/>
      <c r="F454" s="50"/>
      <c r="G454" s="49"/>
      <c r="H454" s="226"/>
      <c r="I454" s="254"/>
      <c r="J454" s="254"/>
      <c r="K454" s="254"/>
      <c r="L454" s="48" t="s">
        <v>105</v>
      </c>
      <c r="M454" s="47" t="s">
        <v>121</v>
      </c>
      <c r="N454" s="48" t="s">
        <v>103</v>
      </c>
      <c r="O454" s="47"/>
      <c r="P454" s="48" t="s">
        <v>102</v>
      </c>
      <c r="Q454" s="47"/>
      <c r="R454" s="48" t="s">
        <v>101</v>
      </c>
      <c r="S454" s="47"/>
      <c r="T454" s="48">
        <v>20</v>
      </c>
      <c r="U454" s="47"/>
      <c r="V454" s="48" t="s">
        <v>100</v>
      </c>
      <c r="W454" s="47"/>
      <c r="X454" s="48" t="s">
        <v>99</v>
      </c>
      <c r="Y454" s="47"/>
      <c r="Z454" s="48" t="s">
        <v>98</v>
      </c>
      <c r="AA454" s="47"/>
      <c r="AB454" s="16"/>
      <c r="AC454" s="47"/>
      <c r="AD454" s="16"/>
      <c r="AE454" s="46"/>
      <c r="AF454" s="255"/>
      <c r="AG454" s="255"/>
      <c r="AH454" s="45"/>
      <c r="AI454" s="11"/>
      <c r="AJ454" s="235"/>
      <c r="AK454" s="241"/>
      <c r="AL454" s="232"/>
      <c r="AM454" s="235"/>
      <c r="AN454" s="241"/>
      <c r="AO454" s="232"/>
      <c r="AP454" s="235"/>
      <c r="AQ454" s="241"/>
      <c r="AR454" s="232"/>
      <c r="AS454" s="235"/>
      <c r="AT454" s="241"/>
      <c r="AU454" s="232"/>
      <c r="AV454" s="235"/>
      <c r="AW454" s="238"/>
      <c r="AX454" s="232"/>
      <c r="AY454" s="293"/>
      <c r="AZ454" s="229"/>
      <c r="BA454" s="229"/>
      <c r="BB454" s="296"/>
    </row>
    <row r="455" spans="2:62" ht="28.15" customHeight="1" x14ac:dyDescent="0.2">
      <c r="B455" s="30"/>
      <c r="C455" s="242">
        <v>3</v>
      </c>
      <c r="D455" s="44"/>
      <c r="E455" s="43"/>
      <c r="F455" s="43"/>
      <c r="G455" s="42"/>
      <c r="H455" s="223"/>
      <c r="I455" s="246">
        <v>37</v>
      </c>
      <c r="J455" s="246">
        <v>15</v>
      </c>
      <c r="K455" s="246">
        <v>6</v>
      </c>
      <c r="L455" s="41" t="s">
        <v>133</v>
      </c>
      <c r="M455" s="40" t="s">
        <v>178</v>
      </c>
      <c r="N455" s="41" t="s">
        <v>131</v>
      </c>
      <c r="O455" s="40" t="s">
        <v>175</v>
      </c>
      <c r="P455" s="41" t="s">
        <v>130</v>
      </c>
      <c r="Q455" s="40"/>
      <c r="R455" s="41" t="s">
        <v>129</v>
      </c>
      <c r="S455" s="40"/>
      <c r="T455" s="41" t="s">
        <v>128</v>
      </c>
      <c r="U455" s="40"/>
      <c r="V455" s="41" t="s">
        <v>127</v>
      </c>
      <c r="W455" s="40"/>
      <c r="X455" s="41" t="s">
        <v>126</v>
      </c>
      <c r="Y455" s="40"/>
      <c r="Z455" s="41" t="s">
        <v>125</v>
      </c>
      <c r="AA455" s="40"/>
      <c r="AB455" s="39"/>
      <c r="AC455" s="40"/>
      <c r="AD455" s="39"/>
      <c r="AE455" s="38"/>
      <c r="AF455" s="250"/>
      <c r="AG455" s="250"/>
      <c r="AH455" s="37"/>
      <c r="AI455" s="11"/>
      <c r="AJ455" s="233">
        <f>SUMPRODUCT(LEN($M455:$S458)-LEN(SUBSTITUTE($M455:$S458,"A", "")))</f>
        <v>6</v>
      </c>
      <c r="AK455" s="239">
        <f>SUMPRODUCT(LEN($AD455:$AD458)-LEN(SUBSTITUTE($AD455:$AD458,"A", "")))</f>
        <v>0</v>
      </c>
      <c r="AL455" s="230">
        <f>SUMPRODUCT(LEN($AC455:$AC458)-LEN(SUBSTITUTE($AC455:$AC458,"A", "")))</f>
        <v>0</v>
      </c>
      <c r="AM455" s="233">
        <f>SUMPRODUCT(LEN($M455:$S458)-LEN(SUBSTITUTE($M455:$S458,"S", "")))</f>
        <v>10</v>
      </c>
      <c r="AN455" s="239">
        <f>SUMPRODUCT(LEN($AD455:$AD458)-LEN(SUBSTITUTE($AD455:$AD458,"S", "")))</f>
        <v>0</v>
      </c>
      <c r="AO455" s="230">
        <f>SUMPRODUCT(LEN($AC455:$AC458)-LEN(SUBSTITUTE($AC455:$AC458,"S", "")))</f>
        <v>0</v>
      </c>
      <c r="AP455" s="233">
        <f>SUMPRODUCT(LEN($M455:$S458)-LEN(SUBSTITUTE($M455:$S458,"F", "")))</f>
        <v>0</v>
      </c>
      <c r="AQ455" s="239">
        <f>SUMPRODUCT(LEN($AD455:$AD458)-LEN(SUBSTITUTE($AD455:$AD458,"F", "")))</f>
        <v>0</v>
      </c>
      <c r="AR455" s="230">
        <f>SUMPRODUCT(LEN($AC455:$AC458)-LEN(SUBSTITUTE($AC455:$AC458,"F", "")))</f>
        <v>0</v>
      </c>
      <c r="AS455" s="233">
        <f>SUMPRODUCT(LEN($M455:$S458)-LEN(SUBSTITUTE($M455:$S458,"G", "")))</f>
        <v>0</v>
      </c>
      <c r="AT455" s="239">
        <f>SUMPRODUCT(LEN($AD455:$AD458)-LEN(SUBSTITUTE($AD455:$AD458,"G", "")))</f>
        <v>0</v>
      </c>
      <c r="AU455" s="230">
        <f>SUMPRODUCT(LEN($AC455:$AC458)-LEN(SUBSTITUTE($AC455:$AC458,"G", "")))</f>
        <v>0</v>
      </c>
      <c r="AV455" s="233">
        <f>SUMPRODUCT(LEN($L455:$S458)-LEN(SUBSTITUTE($L455:$S458,"M", "")))</f>
        <v>0</v>
      </c>
      <c r="AW455" s="236">
        <f>SUMPRODUCT(LEN($AD455:$AD458)-LEN(SUBSTITUTE($AD455:$AD458,"M", "")))</f>
        <v>0</v>
      </c>
      <c r="AX455" s="230">
        <f>SUMPRODUCT(LEN($AC455:$AC458)-LEN(SUBSTITUTE($AC455:$AC458,"M", "")))</f>
        <v>0</v>
      </c>
      <c r="AY455" s="291">
        <f>SUMPRODUCT(LEN($AE455:$AE458)-LEN(SUBSTITUTE($AE455:$AE458,"S", "")))</f>
        <v>0</v>
      </c>
      <c r="AZ455" s="227">
        <f>SUMPRODUCT(LEN($AE455:$AE458)-LEN(SUBSTITUTE($AE455:$AE458,"F", "")))</f>
        <v>0</v>
      </c>
      <c r="BA455" s="227">
        <f>SUMPRODUCT(LEN($AE455:$AE458)-LEN(SUBSTITUTE($AE455:$AE458,"G", "")))</f>
        <v>0</v>
      </c>
      <c r="BB455" s="294">
        <f>SUMPRODUCT(LEN($AE455:$AE458)-LEN(SUBSTITUTE($AE455:$AE458,"M", "")))</f>
        <v>0</v>
      </c>
    </row>
    <row r="456" spans="2:62" ht="28.15" customHeight="1" thickBot="1" x14ac:dyDescent="0.25">
      <c r="B456" s="30"/>
      <c r="C456" s="243"/>
      <c r="D456" s="36"/>
      <c r="E456" s="35"/>
      <c r="F456" s="35"/>
      <c r="G456" s="34"/>
      <c r="H456" s="224"/>
      <c r="I456" s="247"/>
      <c r="J456" s="247"/>
      <c r="K456" s="247"/>
      <c r="L456" s="33" t="s">
        <v>123</v>
      </c>
      <c r="M456" s="32" t="s">
        <v>217</v>
      </c>
      <c r="N456" s="33" t="s">
        <v>122</v>
      </c>
      <c r="O456" s="32" t="s">
        <v>104</v>
      </c>
      <c r="P456" s="33" t="s">
        <v>120</v>
      </c>
      <c r="Q456" s="32"/>
      <c r="R456" s="33" t="s">
        <v>119</v>
      </c>
      <c r="S456" s="32"/>
      <c r="T456" s="33" t="s">
        <v>118</v>
      </c>
      <c r="U456" s="32"/>
      <c r="V456" s="33" t="s">
        <v>117</v>
      </c>
      <c r="W456" s="32"/>
      <c r="X456" s="33" t="s">
        <v>116</v>
      </c>
      <c r="Y456" s="32"/>
      <c r="Z456" s="33" t="s">
        <v>115</v>
      </c>
      <c r="AA456" s="32"/>
      <c r="AB456" s="31"/>
      <c r="AC456" s="32"/>
      <c r="AD456" s="31"/>
      <c r="AE456" s="23"/>
      <c r="AF456" s="251"/>
      <c r="AG456" s="251"/>
      <c r="AH456" s="22"/>
      <c r="AI456" s="11"/>
      <c r="AJ456" s="234"/>
      <c r="AK456" s="240"/>
      <c r="AL456" s="231"/>
      <c r="AM456" s="234"/>
      <c r="AN456" s="240"/>
      <c r="AO456" s="231"/>
      <c r="AP456" s="234"/>
      <c r="AQ456" s="240"/>
      <c r="AR456" s="231"/>
      <c r="AS456" s="234"/>
      <c r="AT456" s="240"/>
      <c r="AU456" s="231"/>
      <c r="AV456" s="234"/>
      <c r="AW456" s="237"/>
      <c r="AX456" s="231"/>
      <c r="AY456" s="292"/>
      <c r="AZ456" s="228"/>
      <c r="BA456" s="228"/>
      <c r="BB456" s="295"/>
    </row>
    <row r="457" spans="2:62" ht="28.15" customHeight="1" x14ac:dyDescent="0.2">
      <c r="B457" s="30"/>
      <c r="C457" s="244"/>
      <c r="D457" s="29"/>
      <c r="E457" s="28"/>
      <c r="F457" s="28"/>
      <c r="G457" s="27"/>
      <c r="H457" s="225"/>
      <c r="I457" s="248"/>
      <c r="J457" s="248"/>
      <c r="K457" s="248"/>
      <c r="L457" s="26" t="s">
        <v>114</v>
      </c>
      <c r="M457" s="25" t="s">
        <v>195</v>
      </c>
      <c r="N457" s="26" t="s">
        <v>112</v>
      </c>
      <c r="O457" s="25" t="s">
        <v>121</v>
      </c>
      <c r="P457" s="26" t="s">
        <v>111</v>
      </c>
      <c r="Q457" s="25"/>
      <c r="R457" s="26" t="s">
        <v>110</v>
      </c>
      <c r="S457" s="25"/>
      <c r="T457" s="26" t="s">
        <v>109</v>
      </c>
      <c r="U457" s="25"/>
      <c r="V457" s="26" t="s">
        <v>108</v>
      </c>
      <c r="W457" s="25"/>
      <c r="X457" s="26" t="s">
        <v>107</v>
      </c>
      <c r="Y457" s="25"/>
      <c r="Z457" s="26" t="s">
        <v>106</v>
      </c>
      <c r="AA457" s="25"/>
      <c r="AB457" s="24"/>
      <c r="AC457" s="25"/>
      <c r="AD457" s="24"/>
      <c r="AE457" s="23"/>
      <c r="AF457" s="251"/>
      <c r="AG457" s="251"/>
      <c r="AH457" s="22"/>
      <c r="AI457" s="11"/>
      <c r="AJ457" s="234"/>
      <c r="AK457" s="240"/>
      <c r="AL457" s="231"/>
      <c r="AM457" s="234"/>
      <c r="AN457" s="240"/>
      <c r="AO457" s="231"/>
      <c r="AP457" s="234"/>
      <c r="AQ457" s="240"/>
      <c r="AR457" s="231"/>
      <c r="AS457" s="234"/>
      <c r="AT457" s="240"/>
      <c r="AU457" s="231"/>
      <c r="AV457" s="234"/>
      <c r="AW457" s="237"/>
      <c r="AX457" s="231"/>
      <c r="AY457" s="292"/>
      <c r="AZ457" s="228"/>
      <c r="BA457" s="228"/>
      <c r="BB457" s="295"/>
    </row>
    <row r="458" spans="2:62" ht="28.15" customHeight="1" thickBot="1" x14ac:dyDescent="0.25">
      <c r="B458" s="21"/>
      <c r="C458" s="245"/>
      <c r="D458" s="20"/>
      <c r="E458" s="19"/>
      <c r="F458" s="19"/>
      <c r="G458" s="18"/>
      <c r="H458" s="226"/>
      <c r="I458" s="249"/>
      <c r="J458" s="249"/>
      <c r="K458" s="249"/>
      <c r="L458" s="17" t="s">
        <v>105</v>
      </c>
      <c r="M458" s="15" t="s">
        <v>175</v>
      </c>
      <c r="N458" s="17" t="s">
        <v>103</v>
      </c>
      <c r="O458" s="15" t="s">
        <v>121</v>
      </c>
      <c r="P458" s="17" t="s">
        <v>102</v>
      </c>
      <c r="Q458" s="15"/>
      <c r="R458" s="17" t="s">
        <v>101</v>
      </c>
      <c r="S458" s="15"/>
      <c r="T458" s="17">
        <v>20</v>
      </c>
      <c r="U458" s="15"/>
      <c r="V458" s="17" t="s">
        <v>100</v>
      </c>
      <c r="W458" s="15"/>
      <c r="X458" s="17" t="s">
        <v>99</v>
      </c>
      <c r="Y458" s="15"/>
      <c r="Z458" s="17" t="s">
        <v>98</v>
      </c>
      <c r="AA458" s="15"/>
      <c r="AB458" s="16"/>
      <c r="AC458" s="15"/>
      <c r="AD458" s="14"/>
      <c r="AE458" s="13"/>
      <c r="AF458" s="252"/>
      <c r="AG458" s="252"/>
      <c r="AH458" s="12"/>
      <c r="AI458" s="11"/>
      <c r="AJ458" s="235"/>
      <c r="AK458" s="241"/>
      <c r="AL458" s="232"/>
      <c r="AM458" s="235"/>
      <c r="AN458" s="241"/>
      <c r="AO458" s="232"/>
      <c r="AP458" s="235"/>
      <c r="AQ458" s="241"/>
      <c r="AR458" s="232"/>
      <c r="AS458" s="235"/>
      <c r="AT458" s="241"/>
      <c r="AU458" s="232"/>
      <c r="AV458" s="235"/>
      <c r="AW458" s="238"/>
      <c r="AX458" s="232"/>
      <c r="AY458" s="293"/>
      <c r="AZ458" s="229"/>
      <c r="BA458" s="229"/>
      <c r="BB458" s="296"/>
    </row>
    <row r="459" spans="2:62" ht="85.9" customHeight="1" thickTop="1" thickBot="1" x14ac:dyDescent="0.35">
      <c r="B459" s="105" t="s">
        <v>174</v>
      </c>
      <c r="C459" s="95" t="s">
        <v>173</v>
      </c>
      <c r="D459" s="100" t="s">
        <v>172</v>
      </c>
      <c r="E459" s="104" t="s">
        <v>171</v>
      </c>
      <c r="F459" s="103"/>
      <c r="G459" s="102"/>
      <c r="H459" s="101" t="s">
        <v>170</v>
      </c>
      <c r="I459" s="100" t="s">
        <v>96</v>
      </c>
      <c r="J459" s="100" t="s">
        <v>169</v>
      </c>
      <c r="K459" s="100" t="s">
        <v>97</v>
      </c>
      <c r="L459" s="256" t="s">
        <v>168</v>
      </c>
      <c r="M459" s="262"/>
      <c r="N459" s="256" t="s">
        <v>167</v>
      </c>
      <c r="O459" s="262"/>
      <c r="P459" s="256" t="s">
        <v>167</v>
      </c>
      <c r="Q459" s="257"/>
      <c r="R459" s="256" t="s">
        <v>167</v>
      </c>
      <c r="S459" s="257"/>
      <c r="T459" s="256" t="s">
        <v>167</v>
      </c>
      <c r="U459" s="257"/>
      <c r="V459" s="256" t="s">
        <v>167</v>
      </c>
      <c r="W459" s="257"/>
      <c r="X459" s="256" t="s">
        <v>167</v>
      </c>
      <c r="Y459" s="257"/>
      <c r="Z459" s="256" t="s">
        <v>167</v>
      </c>
      <c r="AA459" s="257"/>
      <c r="AB459" s="261" t="s">
        <v>166</v>
      </c>
      <c r="AC459" s="257"/>
      <c r="AD459" s="101" t="s">
        <v>165</v>
      </c>
      <c r="AE459" s="101" t="s">
        <v>164</v>
      </c>
      <c r="AF459" s="100" t="s">
        <v>163</v>
      </c>
      <c r="AG459" s="100" t="s">
        <v>162</v>
      </c>
      <c r="AH459" s="99" t="s">
        <v>161</v>
      </c>
      <c r="AI459" s="98"/>
      <c r="AJ459" s="96" t="s">
        <v>160</v>
      </c>
      <c r="AK459" s="95" t="s">
        <v>159</v>
      </c>
      <c r="AL459" s="94" t="s">
        <v>158</v>
      </c>
      <c r="AM459" s="96" t="s">
        <v>157</v>
      </c>
      <c r="AN459" s="95" t="s">
        <v>156</v>
      </c>
      <c r="AO459" s="94" t="s">
        <v>155</v>
      </c>
      <c r="AP459" s="96" t="s">
        <v>154</v>
      </c>
      <c r="AQ459" s="95" t="s">
        <v>153</v>
      </c>
      <c r="AR459" s="97" t="s">
        <v>152</v>
      </c>
      <c r="AS459" s="96" t="s">
        <v>151</v>
      </c>
      <c r="AT459" s="95" t="s">
        <v>150</v>
      </c>
      <c r="AU459" s="94" t="s">
        <v>149</v>
      </c>
      <c r="AV459" s="96" t="s">
        <v>148</v>
      </c>
      <c r="AW459" s="95" t="s">
        <v>147</v>
      </c>
      <c r="AX459" s="94" t="s">
        <v>146</v>
      </c>
      <c r="AY459" s="93" t="s">
        <v>145</v>
      </c>
      <c r="AZ459" s="92" t="s">
        <v>144</v>
      </c>
      <c r="BA459" s="92" t="s">
        <v>143</v>
      </c>
      <c r="BB459" s="91" t="s">
        <v>142</v>
      </c>
    </row>
    <row r="460" spans="2:62" ht="48" thickBot="1" x14ac:dyDescent="0.3">
      <c r="B460" s="90" t="s">
        <v>222</v>
      </c>
      <c r="C460" s="89"/>
      <c r="D460" s="88">
        <v>166</v>
      </c>
      <c r="E460" s="258"/>
      <c r="F460" s="259"/>
      <c r="G460" s="260"/>
      <c r="H460" s="87" t="s">
        <v>140</v>
      </c>
      <c r="I460" s="86"/>
      <c r="J460" s="86"/>
      <c r="K460" s="85"/>
      <c r="L460" s="84"/>
      <c r="M460" s="81"/>
      <c r="N460" s="84"/>
      <c r="O460" s="81"/>
      <c r="P460" s="84"/>
      <c r="Q460" s="81"/>
      <c r="R460" s="84"/>
      <c r="S460" s="81"/>
      <c r="T460" s="84"/>
      <c r="U460" s="81"/>
      <c r="V460" s="84"/>
      <c r="W460" s="81"/>
      <c r="X460" s="84"/>
      <c r="Y460" s="81"/>
      <c r="Z460" s="84"/>
      <c r="AA460" s="83"/>
      <c r="AB460" s="82" t="s">
        <v>139</v>
      </c>
      <c r="AC460" s="81"/>
      <c r="AD460" s="81"/>
      <c r="AE460" s="81"/>
      <c r="AF460" s="80"/>
      <c r="AG460" s="80"/>
      <c r="AH460" s="60"/>
      <c r="AI460" s="79" t="s">
        <v>138</v>
      </c>
      <c r="AJ460" s="78">
        <f t="shared" ref="AJ460:BB460" si="60">SUM(AJ462:AJ473)</f>
        <v>8</v>
      </c>
      <c r="AK460" s="77">
        <f t="shared" si="60"/>
        <v>0</v>
      </c>
      <c r="AL460" s="76">
        <f t="shared" si="60"/>
        <v>0</v>
      </c>
      <c r="AM460" s="78">
        <f t="shared" si="60"/>
        <v>18</v>
      </c>
      <c r="AN460" s="77">
        <f t="shared" si="60"/>
        <v>0</v>
      </c>
      <c r="AO460" s="76">
        <f t="shared" si="60"/>
        <v>0</v>
      </c>
      <c r="AP460" s="78">
        <f t="shared" si="60"/>
        <v>0</v>
      </c>
      <c r="AQ460" s="77">
        <f t="shared" si="60"/>
        <v>0</v>
      </c>
      <c r="AR460" s="76">
        <f t="shared" si="60"/>
        <v>0</v>
      </c>
      <c r="AS460" s="78">
        <f t="shared" si="60"/>
        <v>0</v>
      </c>
      <c r="AT460" s="77">
        <f t="shared" si="60"/>
        <v>0</v>
      </c>
      <c r="AU460" s="76">
        <f t="shared" si="60"/>
        <v>0</v>
      </c>
      <c r="AV460" s="78">
        <f t="shared" si="60"/>
        <v>0</v>
      </c>
      <c r="AW460" s="77">
        <f t="shared" si="60"/>
        <v>0</v>
      </c>
      <c r="AX460" s="76">
        <f t="shared" si="60"/>
        <v>0</v>
      </c>
      <c r="AY460" s="75">
        <f t="shared" si="60"/>
        <v>2</v>
      </c>
      <c r="AZ460" s="74">
        <f t="shared" si="60"/>
        <v>0</v>
      </c>
      <c r="BA460" s="74">
        <f t="shared" si="60"/>
        <v>0</v>
      </c>
      <c r="BB460" s="73">
        <f t="shared" si="60"/>
        <v>0</v>
      </c>
      <c r="BC460" s="72" t="s">
        <v>137</v>
      </c>
      <c r="BF460" s="5">
        <f>SUM(AJ460:AL460)/$BG$5</f>
        <v>2.6666666666666665</v>
      </c>
      <c r="BG460" s="5">
        <f>SUM(AM460:AO460,AY460)/$BG$5</f>
        <v>6.666666666666667</v>
      </c>
      <c r="BH460" s="5">
        <f>SUM(AP460:AR460,AZ460)/$BG$5</f>
        <v>0</v>
      </c>
      <c r="BI460" s="5">
        <f>SUM(AS460:AU460,BA460)/$BG$5</f>
        <v>0</v>
      </c>
      <c r="BJ460" s="5">
        <f>SUM(AV460:AX460,BB460)/$BG$5</f>
        <v>0</v>
      </c>
    </row>
    <row r="461" spans="2:62" ht="37.5" thickBot="1" x14ac:dyDescent="0.3">
      <c r="B461" s="71"/>
      <c r="C461" s="70"/>
      <c r="D461" s="69"/>
      <c r="E461" s="68"/>
      <c r="F461" s="68"/>
      <c r="G461" s="67"/>
      <c r="H461" s="66"/>
      <c r="I461" s="64"/>
      <c r="J461" s="64"/>
      <c r="K461" s="65"/>
      <c r="L461" s="64"/>
      <c r="M461" s="62"/>
      <c r="N461" s="64"/>
      <c r="O461" s="62"/>
      <c r="P461" s="64"/>
      <c r="Q461" s="62"/>
      <c r="R461" s="64"/>
      <c r="S461" s="62"/>
      <c r="T461" s="64"/>
      <c r="U461" s="62"/>
      <c r="V461" s="64"/>
      <c r="W461" s="62"/>
      <c r="X461" s="64"/>
      <c r="Y461" s="62"/>
      <c r="Z461" s="64"/>
      <c r="AA461" s="62"/>
      <c r="AB461" s="63"/>
      <c r="AC461" s="62"/>
      <c r="AD461" s="62"/>
      <c r="AE461" s="62"/>
      <c r="AF461" s="61"/>
      <c r="AG461" s="61"/>
      <c r="AH461" s="60"/>
      <c r="AI461" s="59" t="s">
        <v>136</v>
      </c>
      <c r="AJ461" s="58">
        <f t="shared" ref="AJ461:BB461" si="61">AJ460/3</f>
        <v>2.6666666666666665</v>
      </c>
      <c r="AK461" s="57">
        <f t="shared" si="61"/>
        <v>0</v>
      </c>
      <c r="AL461" s="56">
        <f t="shared" si="61"/>
        <v>0</v>
      </c>
      <c r="AM461" s="58">
        <f t="shared" si="61"/>
        <v>6</v>
      </c>
      <c r="AN461" s="57">
        <f t="shared" si="61"/>
        <v>0</v>
      </c>
      <c r="AO461" s="56">
        <f t="shared" si="61"/>
        <v>0</v>
      </c>
      <c r="AP461" s="58">
        <f t="shared" si="61"/>
        <v>0</v>
      </c>
      <c r="AQ461" s="57">
        <f t="shared" si="61"/>
        <v>0</v>
      </c>
      <c r="AR461" s="56">
        <f t="shared" si="61"/>
        <v>0</v>
      </c>
      <c r="AS461" s="58">
        <f t="shared" si="61"/>
        <v>0</v>
      </c>
      <c r="AT461" s="57">
        <f t="shared" si="61"/>
        <v>0</v>
      </c>
      <c r="AU461" s="56">
        <f t="shared" si="61"/>
        <v>0</v>
      </c>
      <c r="AV461" s="58">
        <f t="shared" si="61"/>
        <v>0</v>
      </c>
      <c r="AW461" s="57">
        <f t="shared" si="61"/>
        <v>0</v>
      </c>
      <c r="AX461" s="56">
        <f t="shared" si="61"/>
        <v>0</v>
      </c>
      <c r="AY461" s="55">
        <f t="shared" si="61"/>
        <v>0.66666666666666663</v>
      </c>
      <c r="AZ461" s="54">
        <f t="shared" si="61"/>
        <v>0</v>
      </c>
      <c r="BA461" s="54">
        <f t="shared" si="61"/>
        <v>0</v>
      </c>
      <c r="BB461" s="53">
        <f t="shared" si="61"/>
        <v>0</v>
      </c>
      <c r="BC461" s="52" t="s">
        <v>135</v>
      </c>
    </row>
    <row r="462" spans="2:62" ht="28.15" customHeight="1" x14ac:dyDescent="0.2">
      <c r="B462" s="30"/>
      <c r="C462" s="242">
        <v>1</v>
      </c>
      <c r="D462" s="44"/>
      <c r="E462" s="43"/>
      <c r="F462" s="43"/>
      <c r="G462" s="42"/>
      <c r="H462" s="223" t="s">
        <v>134</v>
      </c>
      <c r="I462" s="246">
        <v>35</v>
      </c>
      <c r="J462" s="246">
        <v>14</v>
      </c>
      <c r="K462" s="246">
        <v>7</v>
      </c>
      <c r="L462" s="41" t="s">
        <v>133</v>
      </c>
      <c r="M462" s="40" t="s">
        <v>215</v>
      </c>
      <c r="N462" s="41" t="s">
        <v>131</v>
      </c>
      <c r="O462" s="40" t="s">
        <v>175</v>
      </c>
      <c r="P462" s="41" t="s">
        <v>130</v>
      </c>
      <c r="Q462" s="40"/>
      <c r="R462" s="41" t="s">
        <v>129</v>
      </c>
      <c r="S462" s="40"/>
      <c r="T462" s="41" t="s">
        <v>128</v>
      </c>
      <c r="U462" s="40"/>
      <c r="V462" s="41" t="s">
        <v>127</v>
      </c>
      <c r="W462" s="40"/>
      <c r="X462" s="41" t="s">
        <v>126</v>
      </c>
      <c r="Y462" s="40"/>
      <c r="Z462" s="41" t="s">
        <v>125</v>
      </c>
      <c r="AA462" s="40"/>
      <c r="AB462" s="39"/>
      <c r="AC462" s="40"/>
      <c r="AD462" s="39"/>
      <c r="AE462" s="38" t="s">
        <v>113</v>
      </c>
      <c r="AF462" s="250"/>
      <c r="AG462" s="250"/>
      <c r="AH462" s="37"/>
      <c r="AI462" s="11"/>
      <c r="AJ462" s="233">
        <f>SUMPRODUCT(LEN($M462:$S465)-LEN(SUBSTITUTE($M462:$S465,"A", "")))</f>
        <v>4</v>
      </c>
      <c r="AK462" s="239">
        <f>SUMPRODUCT(LEN($AD462:$AD465)-LEN(SUBSTITUTE($AD462:$AD465,"A", "")))</f>
        <v>0</v>
      </c>
      <c r="AL462" s="230">
        <f>SUMPRODUCT(LEN($AC462:$AC465)-LEN(SUBSTITUTE($AC462:$AC465,"A", "")))</f>
        <v>0</v>
      </c>
      <c r="AM462" s="233">
        <f>SUMPRODUCT(LEN($M462:$S465)-LEN(SUBSTITUTE($M462:$S465,"S", "")))</f>
        <v>9</v>
      </c>
      <c r="AN462" s="239">
        <f>SUMPRODUCT(LEN($AD462:$AD465)-LEN(SUBSTITUTE($AD462:$AD465,"S", "")))</f>
        <v>0</v>
      </c>
      <c r="AO462" s="230">
        <f>SUMPRODUCT(LEN($AC462:$AC465)-LEN(SUBSTITUTE($AC462:$AC465,"S", "")))</f>
        <v>0</v>
      </c>
      <c r="AP462" s="233">
        <f>SUMPRODUCT(LEN($M462:$S465)-LEN(SUBSTITUTE($M462:$S465,"F", "")))</f>
        <v>0</v>
      </c>
      <c r="AQ462" s="239">
        <f>SUMPRODUCT(LEN($AD462:$AD465)-LEN(SUBSTITUTE($AD462:$AD465,"F", "")))</f>
        <v>0</v>
      </c>
      <c r="AR462" s="230">
        <f>SUMPRODUCT(LEN($AC462:$AC465)-LEN(SUBSTITUTE($AC462:$AC465,"F", "")))</f>
        <v>0</v>
      </c>
      <c r="AS462" s="233">
        <f>SUMPRODUCT(LEN($M462:$S465)-LEN(SUBSTITUTE($M462:$S465,"G", "")))</f>
        <v>0</v>
      </c>
      <c r="AT462" s="239">
        <f>SUMPRODUCT(LEN($AD462:$AD465)-LEN(SUBSTITUTE($AD462:$AD465,"G", "")))</f>
        <v>0</v>
      </c>
      <c r="AU462" s="230">
        <f>SUMPRODUCT(LEN($AC462:$AC465)-LEN(SUBSTITUTE($AC462:$AC465,"G", "")))</f>
        <v>0</v>
      </c>
      <c r="AV462" s="233">
        <f>SUMPRODUCT(LEN($L462:$S465)-LEN(SUBSTITUTE($L462:$S465,"M", "")))</f>
        <v>0</v>
      </c>
      <c r="AW462" s="236">
        <f>SUMPRODUCT(LEN($AD462:$AD465)-LEN(SUBSTITUTE($AD462:$AD465,"M", "")))</f>
        <v>0</v>
      </c>
      <c r="AX462" s="230">
        <f>SUMPRODUCT(LEN($AC462:$AC465)-LEN(SUBSTITUTE($AC462:$AC465,"M", "")))</f>
        <v>0</v>
      </c>
      <c r="AY462" s="291">
        <f>SUMPRODUCT(LEN($AE462:$AE465)-LEN(SUBSTITUTE($AE462:$AE465,"S", "")))</f>
        <v>2</v>
      </c>
      <c r="AZ462" s="227">
        <f>SUMPRODUCT(LEN($AE462:$AE465)-LEN(SUBSTITUTE($AE462:$AE465,"F", "")))</f>
        <v>0</v>
      </c>
      <c r="BA462" s="227">
        <f>SUMPRODUCT(LEN($AE462:$AE465)-LEN(SUBSTITUTE($AE462:$AE465,"G", "")))</f>
        <v>0</v>
      </c>
      <c r="BB462" s="294">
        <f>SUMPRODUCT(LEN($AE462:$AE465)-LEN(SUBSTITUTE($AE462:$AE465,"M", "")))</f>
        <v>0</v>
      </c>
    </row>
    <row r="463" spans="2:62" ht="28.15" customHeight="1" thickBot="1" x14ac:dyDescent="0.25">
      <c r="B463" s="30"/>
      <c r="C463" s="243"/>
      <c r="D463" s="36"/>
      <c r="E463" s="35"/>
      <c r="F463" s="35"/>
      <c r="G463" s="34"/>
      <c r="H463" s="224"/>
      <c r="I463" s="247"/>
      <c r="J463" s="247"/>
      <c r="K463" s="247"/>
      <c r="L463" s="33" t="s">
        <v>123</v>
      </c>
      <c r="M463" s="32" t="s">
        <v>175</v>
      </c>
      <c r="N463" s="33" t="s">
        <v>122</v>
      </c>
      <c r="O463" s="32" t="s">
        <v>121</v>
      </c>
      <c r="P463" s="33" t="s">
        <v>120</v>
      </c>
      <c r="Q463" s="32"/>
      <c r="R463" s="33" t="s">
        <v>119</v>
      </c>
      <c r="S463" s="32"/>
      <c r="T463" s="33" t="s">
        <v>118</v>
      </c>
      <c r="U463" s="32"/>
      <c r="V463" s="33" t="s">
        <v>117</v>
      </c>
      <c r="W463" s="32"/>
      <c r="X463" s="33" t="s">
        <v>116</v>
      </c>
      <c r="Y463" s="32"/>
      <c r="Z463" s="33" t="s">
        <v>115</v>
      </c>
      <c r="AA463" s="32"/>
      <c r="AB463" s="31"/>
      <c r="AC463" s="32"/>
      <c r="AD463" s="31"/>
      <c r="AE463" s="23"/>
      <c r="AF463" s="251"/>
      <c r="AG463" s="251"/>
      <c r="AH463" s="22"/>
      <c r="AI463" s="11"/>
      <c r="AJ463" s="234"/>
      <c r="AK463" s="240"/>
      <c r="AL463" s="231"/>
      <c r="AM463" s="234"/>
      <c r="AN463" s="240"/>
      <c r="AO463" s="231"/>
      <c r="AP463" s="234"/>
      <c r="AQ463" s="240"/>
      <c r="AR463" s="231"/>
      <c r="AS463" s="234"/>
      <c r="AT463" s="240"/>
      <c r="AU463" s="231"/>
      <c r="AV463" s="234"/>
      <c r="AW463" s="237"/>
      <c r="AX463" s="231"/>
      <c r="AY463" s="292"/>
      <c r="AZ463" s="228"/>
      <c r="BA463" s="228"/>
      <c r="BB463" s="295"/>
    </row>
    <row r="464" spans="2:62" ht="28.15" customHeight="1" x14ac:dyDescent="0.2">
      <c r="B464" s="30"/>
      <c r="C464" s="244"/>
      <c r="D464" s="29"/>
      <c r="E464" s="28"/>
      <c r="F464" s="28"/>
      <c r="G464" s="27"/>
      <c r="H464" s="225">
        <v>166</v>
      </c>
      <c r="I464" s="248"/>
      <c r="J464" s="248"/>
      <c r="K464" s="248"/>
      <c r="L464" s="26" t="s">
        <v>114</v>
      </c>
      <c r="M464" s="25" t="s">
        <v>113</v>
      </c>
      <c r="N464" s="26" t="s">
        <v>112</v>
      </c>
      <c r="O464" s="25" t="s">
        <v>121</v>
      </c>
      <c r="P464" s="26" t="s">
        <v>111</v>
      </c>
      <c r="Q464" s="25"/>
      <c r="R464" s="26" t="s">
        <v>110</v>
      </c>
      <c r="S464" s="25"/>
      <c r="T464" s="26" t="s">
        <v>109</v>
      </c>
      <c r="U464" s="25"/>
      <c r="V464" s="26" t="s">
        <v>108</v>
      </c>
      <c r="W464" s="25"/>
      <c r="X464" s="26" t="s">
        <v>107</v>
      </c>
      <c r="Y464" s="25"/>
      <c r="Z464" s="26" t="s">
        <v>106</v>
      </c>
      <c r="AA464" s="25"/>
      <c r="AB464" s="24"/>
      <c r="AC464" s="25"/>
      <c r="AD464" s="24"/>
      <c r="AE464" s="23"/>
      <c r="AF464" s="251"/>
      <c r="AG464" s="251"/>
      <c r="AH464" s="22"/>
      <c r="AI464" s="11"/>
      <c r="AJ464" s="234"/>
      <c r="AK464" s="240"/>
      <c r="AL464" s="231"/>
      <c r="AM464" s="234"/>
      <c r="AN464" s="240"/>
      <c r="AO464" s="231"/>
      <c r="AP464" s="234"/>
      <c r="AQ464" s="240"/>
      <c r="AR464" s="231"/>
      <c r="AS464" s="234"/>
      <c r="AT464" s="240"/>
      <c r="AU464" s="231"/>
      <c r="AV464" s="234"/>
      <c r="AW464" s="237"/>
      <c r="AX464" s="231"/>
      <c r="AY464" s="292"/>
      <c r="AZ464" s="228"/>
      <c r="BA464" s="228"/>
      <c r="BB464" s="295"/>
    </row>
    <row r="465" spans="2:62" ht="28.15" customHeight="1" thickBot="1" x14ac:dyDescent="0.25">
      <c r="B465" s="30"/>
      <c r="C465" s="253"/>
      <c r="D465" s="51"/>
      <c r="E465" s="50"/>
      <c r="F465" s="50"/>
      <c r="G465" s="49"/>
      <c r="H465" s="226"/>
      <c r="I465" s="254"/>
      <c r="J465" s="254"/>
      <c r="K465" s="254"/>
      <c r="L465" s="48" t="s">
        <v>105</v>
      </c>
      <c r="M465" s="47" t="s">
        <v>175</v>
      </c>
      <c r="N465" s="48" t="s">
        <v>103</v>
      </c>
      <c r="O465" s="47"/>
      <c r="P465" s="48" t="s">
        <v>102</v>
      </c>
      <c r="Q465" s="47"/>
      <c r="R465" s="48" t="s">
        <v>101</v>
      </c>
      <c r="S465" s="47"/>
      <c r="T465" s="48">
        <v>20</v>
      </c>
      <c r="U465" s="47"/>
      <c r="V465" s="48" t="s">
        <v>100</v>
      </c>
      <c r="W465" s="47"/>
      <c r="X465" s="48" t="s">
        <v>99</v>
      </c>
      <c r="Y465" s="47"/>
      <c r="Z465" s="48" t="s">
        <v>98</v>
      </c>
      <c r="AA465" s="47"/>
      <c r="AB465" s="16"/>
      <c r="AC465" s="47"/>
      <c r="AD465" s="16"/>
      <c r="AE465" s="46"/>
      <c r="AF465" s="255"/>
      <c r="AG465" s="255"/>
      <c r="AH465" s="45"/>
      <c r="AI465" s="11"/>
      <c r="AJ465" s="235"/>
      <c r="AK465" s="241"/>
      <c r="AL465" s="232"/>
      <c r="AM465" s="235"/>
      <c r="AN465" s="241"/>
      <c r="AO465" s="232"/>
      <c r="AP465" s="235"/>
      <c r="AQ465" s="241"/>
      <c r="AR465" s="232"/>
      <c r="AS465" s="235"/>
      <c r="AT465" s="241"/>
      <c r="AU465" s="232"/>
      <c r="AV465" s="235"/>
      <c r="AW465" s="238"/>
      <c r="AX465" s="232"/>
      <c r="AY465" s="293"/>
      <c r="AZ465" s="229"/>
      <c r="BA465" s="229"/>
      <c r="BB465" s="296"/>
    </row>
    <row r="466" spans="2:62" ht="28.15" customHeight="1" x14ac:dyDescent="0.2">
      <c r="B466" s="30"/>
      <c r="C466" s="242">
        <v>2</v>
      </c>
      <c r="D466" s="44"/>
      <c r="E466" s="43"/>
      <c r="F466" s="43"/>
      <c r="G466" s="42"/>
      <c r="H466" s="223"/>
      <c r="I466" s="246">
        <v>28</v>
      </c>
      <c r="J466" s="246">
        <v>13</v>
      </c>
      <c r="K466" s="246">
        <v>7</v>
      </c>
      <c r="L466" s="41" t="s">
        <v>133</v>
      </c>
      <c r="M466" s="40" t="s">
        <v>113</v>
      </c>
      <c r="N466" s="41" t="s">
        <v>131</v>
      </c>
      <c r="O466" s="40" t="s">
        <v>121</v>
      </c>
      <c r="P466" s="41" t="s">
        <v>130</v>
      </c>
      <c r="Q466" s="40"/>
      <c r="R466" s="41" t="s">
        <v>129</v>
      </c>
      <c r="S466" s="40"/>
      <c r="T466" s="41" t="s">
        <v>128</v>
      </c>
      <c r="U466" s="40"/>
      <c r="V466" s="41" t="s">
        <v>127</v>
      </c>
      <c r="W466" s="40"/>
      <c r="X466" s="41" t="s">
        <v>126</v>
      </c>
      <c r="Y466" s="40"/>
      <c r="Z466" s="41" t="s">
        <v>125</v>
      </c>
      <c r="AA466" s="40"/>
      <c r="AB466" s="39"/>
      <c r="AC466" s="40"/>
      <c r="AD466" s="39"/>
      <c r="AE466" s="38"/>
      <c r="AF466" s="250"/>
      <c r="AG466" s="250"/>
      <c r="AH466" s="37"/>
      <c r="AI466" s="11"/>
      <c r="AJ466" s="233">
        <f>SUMPRODUCT(LEN($M466:$S469)-LEN(SUBSTITUTE($M466:$S469,"A", "")))</f>
        <v>1</v>
      </c>
      <c r="AK466" s="239">
        <f>SUMPRODUCT(LEN($AD466:$AD469)-LEN(SUBSTITUTE($AD466:$AD469,"A", "")))</f>
        <v>0</v>
      </c>
      <c r="AL466" s="230">
        <f>SUMPRODUCT(LEN($AC466:$AC469)-LEN(SUBSTITUTE($AC466:$AC469,"A", "")))</f>
        <v>0</v>
      </c>
      <c r="AM466" s="233">
        <f>SUMPRODUCT(LEN($M466:$S469)-LEN(SUBSTITUTE($M466:$S469,"S", "")))</f>
        <v>9</v>
      </c>
      <c r="AN466" s="239">
        <f>SUMPRODUCT(LEN($AD466:$AD469)-LEN(SUBSTITUTE($AD466:$AD469,"S", "")))</f>
        <v>0</v>
      </c>
      <c r="AO466" s="230">
        <f>SUMPRODUCT(LEN($AC466:$AC469)-LEN(SUBSTITUTE($AC466:$AC469,"S", "")))</f>
        <v>0</v>
      </c>
      <c r="AP466" s="233">
        <f>SUMPRODUCT(LEN($M466:$S469)-LEN(SUBSTITUTE($M466:$S469,"F", "")))</f>
        <v>0</v>
      </c>
      <c r="AQ466" s="239">
        <f>SUMPRODUCT(LEN($AD466:$AD469)-LEN(SUBSTITUTE($AD466:$AD469,"F", "")))</f>
        <v>0</v>
      </c>
      <c r="AR466" s="230">
        <f>SUMPRODUCT(LEN($AC466:$AC469)-LEN(SUBSTITUTE($AC466:$AC469,"F", "")))</f>
        <v>0</v>
      </c>
      <c r="AS466" s="233">
        <f>SUMPRODUCT(LEN($M466:$S469)-LEN(SUBSTITUTE($M466:$S469,"G", "")))</f>
        <v>0</v>
      </c>
      <c r="AT466" s="239">
        <f>SUMPRODUCT(LEN($AD466:$AD469)-LEN(SUBSTITUTE($AD466:$AD469,"G", "")))</f>
        <v>0</v>
      </c>
      <c r="AU466" s="230">
        <f>SUMPRODUCT(LEN($AC466:$AC469)-LEN(SUBSTITUTE($AC466:$AC469,"G", "")))</f>
        <v>0</v>
      </c>
      <c r="AV466" s="233">
        <f>SUMPRODUCT(LEN($L466:$S469)-LEN(SUBSTITUTE($L466:$S469,"M", "")))</f>
        <v>0</v>
      </c>
      <c r="AW466" s="236">
        <f>SUMPRODUCT(LEN($AD466:$AD469)-LEN(SUBSTITUTE($AD466:$AD469,"M", "")))</f>
        <v>0</v>
      </c>
      <c r="AX466" s="230">
        <f>SUMPRODUCT(LEN($AC466:$AC469)-LEN(SUBSTITUTE($AC466:$AC469,"M", "")))</f>
        <v>0</v>
      </c>
      <c r="AY466" s="291">
        <f>SUMPRODUCT(LEN($AE466:$AE469)-LEN(SUBSTITUTE($AE466:$AE469,"S", "")))</f>
        <v>0</v>
      </c>
      <c r="AZ466" s="227">
        <f>SUMPRODUCT(LEN($AE466:$AE469)-LEN(SUBSTITUTE($AE466:$AE469,"F", "")))</f>
        <v>0</v>
      </c>
      <c r="BA466" s="227">
        <f>SUMPRODUCT(LEN($AE466:$AE469)-LEN(SUBSTITUTE($AE466:$AE469,"G", "")))</f>
        <v>0</v>
      </c>
      <c r="BB466" s="294">
        <f>SUMPRODUCT(LEN($AE466:$AE469)-LEN(SUBSTITUTE($AE466:$AE469,"M", "")))</f>
        <v>0</v>
      </c>
    </row>
    <row r="467" spans="2:62" ht="28.15" customHeight="1" thickBot="1" x14ac:dyDescent="0.25">
      <c r="B467" s="30"/>
      <c r="C467" s="243"/>
      <c r="D467" s="36"/>
      <c r="E467" s="35"/>
      <c r="F467" s="35"/>
      <c r="G467" s="34"/>
      <c r="H467" s="224"/>
      <c r="I467" s="247"/>
      <c r="J467" s="247"/>
      <c r="K467" s="247"/>
      <c r="L467" s="33" t="s">
        <v>123</v>
      </c>
      <c r="M467" s="32" t="s">
        <v>175</v>
      </c>
      <c r="N467" s="33" t="s">
        <v>122</v>
      </c>
      <c r="O467" s="32" t="s">
        <v>121</v>
      </c>
      <c r="P467" s="33" t="s">
        <v>120</v>
      </c>
      <c r="Q467" s="32"/>
      <c r="R467" s="33" t="s">
        <v>119</v>
      </c>
      <c r="S467" s="32"/>
      <c r="T467" s="33" t="s">
        <v>118</v>
      </c>
      <c r="U467" s="32"/>
      <c r="V467" s="33" t="s">
        <v>117</v>
      </c>
      <c r="W467" s="32"/>
      <c r="X467" s="33" t="s">
        <v>116</v>
      </c>
      <c r="Y467" s="32"/>
      <c r="Z467" s="33" t="s">
        <v>115</v>
      </c>
      <c r="AA467" s="32"/>
      <c r="AB467" s="31"/>
      <c r="AC467" s="32"/>
      <c r="AD467" s="31"/>
      <c r="AE467" s="23"/>
      <c r="AF467" s="251"/>
      <c r="AG467" s="251"/>
      <c r="AH467" s="22"/>
      <c r="AI467" s="11"/>
      <c r="AJ467" s="234"/>
      <c r="AK467" s="240"/>
      <c r="AL467" s="231"/>
      <c r="AM467" s="234"/>
      <c r="AN467" s="240"/>
      <c r="AO467" s="231"/>
      <c r="AP467" s="234"/>
      <c r="AQ467" s="240"/>
      <c r="AR467" s="231"/>
      <c r="AS467" s="234"/>
      <c r="AT467" s="240"/>
      <c r="AU467" s="231"/>
      <c r="AV467" s="234"/>
      <c r="AW467" s="237"/>
      <c r="AX467" s="231"/>
      <c r="AY467" s="292"/>
      <c r="AZ467" s="228"/>
      <c r="BA467" s="228"/>
      <c r="BB467" s="295"/>
    </row>
    <row r="468" spans="2:62" ht="28.15" customHeight="1" x14ac:dyDescent="0.2">
      <c r="B468" s="30"/>
      <c r="C468" s="244"/>
      <c r="D468" s="29"/>
      <c r="E468" s="28"/>
      <c r="F468" s="28"/>
      <c r="G468" s="27"/>
      <c r="H468" s="225"/>
      <c r="I468" s="248"/>
      <c r="J468" s="248"/>
      <c r="K468" s="248"/>
      <c r="L468" s="26" t="s">
        <v>114</v>
      </c>
      <c r="M468" s="25" t="s">
        <v>113</v>
      </c>
      <c r="N468" s="26" t="s">
        <v>112</v>
      </c>
      <c r="O468" s="25"/>
      <c r="P468" s="26" t="s">
        <v>111</v>
      </c>
      <c r="Q468" s="25"/>
      <c r="R468" s="26" t="s">
        <v>110</v>
      </c>
      <c r="S468" s="25"/>
      <c r="T468" s="26" t="s">
        <v>109</v>
      </c>
      <c r="U468" s="25"/>
      <c r="V468" s="26" t="s">
        <v>108</v>
      </c>
      <c r="W468" s="25"/>
      <c r="X468" s="26" t="s">
        <v>107</v>
      </c>
      <c r="Y468" s="25"/>
      <c r="Z468" s="26" t="s">
        <v>106</v>
      </c>
      <c r="AA468" s="25"/>
      <c r="AB468" s="24"/>
      <c r="AC468" s="25"/>
      <c r="AD468" s="24"/>
      <c r="AE468" s="23"/>
      <c r="AF468" s="251"/>
      <c r="AG468" s="251"/>
      <c r="AH468" s="22"/>
      <c r="AI468" s="11"/>
      <c r="AJ468" s="234"/>
      <c r="AK468" s="240"/>
      <c r="AL468" s="231"/>
      <c r="AM468" s="234"/>
      <c r="AN468" s="240"/>
      <c r="AO468" s="231"/>
      <c r="AP468" s="234"/>
      <c r="AQ468" s="240"/>
      <c r="AR468" s="231"/>
      <c r="AS468" s="234"/>
      <c r="AT468" s="240"/>
      <c r="AU468" s="231"/>
      <c r="AV468" s="234"/>
      <c r="AW468" s="237"/>
      <c r="AX468" s="231"/>
      <c r="AY468" s="292"/>
      <c r="AZ468" s="228"/>
      <c r="BA468" s="228"/>
      <c r="BB468" s="295"/>
    </row>
    <row r="469" spans="2:62" ht="28.15" customHeight="1" thickBot="1" x14ac:dyDescent="0.25">
      <c r="B469" s="30"/>
      <c r="C469" s="253"/>
      <c r="D469" s="51"/>
      <c r="E469" s="50"/>
      <c r="F469" s="50"/>
      <c r="G469" s="49"/>
      <c r="H469" s="226"/>
      <c r="I469" s="254"/>
      <c r="J469" s="254"/>
      <c r="K469" s="254"/>
      <c r="L469" s="48" t="s">
        <v>105</v>
      </c>
      <c r="M469" s="47" t="s">
        <v>113</v>
      </c>
      <c r="N469" s="48" t="s">
        <v>103</v>
      </c>
      <c r="O469" s="47"/>
      <c r="P469" s="48" t="s">
        <v>102</v>
      </c>
      <c r="Q469" s="47"/>
      <c r="R469" s="48" t="s">
        <v>101</v>
      </c>
      <c r="S469" s="47"/>
      <c r="T469" s="48">
        <v>20</v>
      </c>
      <c r="U469" s="47"/>
      <c r="V469" s="48" t="s">
        <v>100</v>
      </c>
      <c r="W469" s="47"/>
      <c r="X469" s="48" t="s">
        <v>99</v>
      </c>
      <c r="Y469" s="47"/>
      <c r="Z469" s="48" t="s">
        <v>98</v>
      </c>
      <c r="AA469" s="47"/>
      <c r="AB469" s="16"/>
      <c r="AC469" s="47"/>
      <c r="AD469" s="16"/>
      <c r="AE469" s="46"/>
      <c r="AF469" s="255"/>
      <c r="AG469" s="255"/>
      <c r="AH469" s="45"/>
      <c r="AI469" s="11"/>
      <c r="AJ469" s="235"/>
      <c r="AK469" s="241"/>
      <c r="AL469" s="232"/>
      <c r="AM469" s="235"/>
      <c r="AN469" s="241"/>
      <c r="AO469" s="232"/>
      <c r="AP469" s="235"/>
      <c r="AQ469" s="241"/>
      <c r="AR469" s="232"/>
      <c r="AS469" s="235"/>
      <c r="AT469" s="241"/>
      <c r="AU469" s="232"/>
      <c r="AV469" s="235"/>
      <c r="AW469" s="238"/>
      <c r="AX469" s="232"/>
      <c r="AY469" s="293"/>
      <c r="AZ469" s="229"/>
      <c r="BA469" s="229"/>
      <c r="BB469" s="296"/>
    </row>
    <row r="470" spans="2:62" ht="28.15" customHeight="1" x14ac:dyDescent="0.2">
      <c r="B470" s="30"/>
      <c r="C470" s="242">
        <v>3</v>
      </c>
      <c r="D470" s="44"/>
      <c r="E470" s="43"/>
      <c r="F470" s="43"/>
      <c r="G470" s="42"/>
      <c r="H470" s="223"/>
      <c r="I470" s="246">
        <v>20</v>
      </c>
      <c r="J470" s="246">
        <v>10</v>
      </c>
      <c r="K470" s="246">
        <v>7</v>
      </c>
      <c r="L470" s="41" t="s">
        <v>133</v>
      </c>
      <c r="M470" s="40" t="s">
        <v>104</v>
      </c>
      <c r="N470" s="41" t="s">
        <v>131</v>
      </c>
      <c r="O470" s="40"/>
      <c r="P470" s="41" t="s">
        <v>130</v>
      </c>
      <c r="Q470" s="40"/>
      <c r="R470" s="41" t="s">
        <v>129</v>
      </c>
      <c r="S470" s="40"/>
      <c r="T470" s="41" t="s">
        <v>128</v>
      </c>
      <c r="U470" s="40"/>
      <c r="V470" s="41" t="s">
        <v>127</v>
      </c>
      <c r="W470" s="40"/>
      <c r="X470" s="41" t="s">
        <v>126</v>
      </c>
      <c r="Y470" s="40"/>
      <c r="Z470" s="41" t="s">
        <v>125</v>
      </c>
      <c r="AA470" s="40"/>
      <c r="AB470" s="39"/>
      <c r="AC470" s="40"/>
      <c r="AD470" s="39"/>
      <c r="AE470" s="38"/>
      <c r="AF470" s="250"/>
      <c r="AG470" s="250"/>
      <c r="AH470" s="37"/>
      <c r="AI470" s="11"/>
      <c r="AJ470" s="233">
        <f>SUMPRODUCT(LEN($M470:$S473)-LEN(SUBSTITUTE($M470:$S473,"A", "")))</f>
        <v>3</v>
      </c>
      <c r="AK470" s="239">
        <f>SUMPRODUCT(LEN($AD470:$AD473)-LEN(SUBSTITUTE($AD470:$AD473,"A", "")))</f>
        <v>0</v>
      </c>
      <c r="AL470" s="230">
        <f>SUMPRODUCT(LEN($AC470:$AC473)-LEN(SUBSTITUTE($AC470:$AC473,"A", "")))</f>
        <v>0</v>
      </c>
      <c r="AM470" s="233">
        <f>SUMPRODUCT(LEN($M470:$S473)-LEN(SUBSTITUTE($M470:$S473,"S", "")))</f>
        <v>0</v>
      </c>
      <c r="AN470" s="239">
        <f>SUMPRODUCT(LEN($AD470:$AD473)-LEN(SUBSTITUTE($AD470:$AD473,"S", "")))</f>
        <v>0</v>
      </c>
      <c r="AO470" s="230">
        <f>SUMPRODUCT(LEN($AC470:$AC473)-LEN(SUBSTITUTE($AC470:$AC473,"S", "")))</f>
        <v>0</v>
      </c>
      <c r="AP470" s="233">
        <f>SUMPRODUCT(LEN($M470:$S473)-LEN(SUBSTITUTE($M470:$S473,"F", "")))</f>
        <v>0</v>
      </c>
      <c r="AQ470" s="239">
        <f>SUMPRODUCT(LEN($AD470:$AD473)-LEN(SUBSTITUTE($AD470:$AD473,"F", "")))</f>
        <v>0</v>
      </c>
      <c r="AR470" s="230">
        <f>SUMPRODUCT(LEN($AC470:$AC473)-LEN(SUBSTITUTE($AC470:$AC473,"F", "")))</f>
        <v>0</v>
      </c>
      <c r="AS470" s="233">
        <f>SUMPRODUCT(LEN($M470:$S473)-LEN(SUBSTITUTE($M470:$S473,"G", "")))</f>
        <v>0</v>
      </c>
      <c r="AT470" s="239">
        <f>SUMPRODUCT(LEN($AD470:$AD473)-LEN(SUBSTITUTE($AD470:$AD473,"G", "")))</f>
        <v>0</v>
      </c>
      <c r="AU470" s="230">
        <f>SUMPRODUCT(LEN($AC470:$AC473)-LEN(SUBSTITUTE($AC470:$AC473,"G", "")))</f>
        <v>0</v>
      </c>
      <c r="AV470" s="233">
        <f>SUMPRODUCT(LEN($L470:$S473)-LEN(SUBSTITUTE($L470:$S473,"M", "")))</f>
        <v>0</v>
      </c>
      <c r="AW470" s="236">
        <f>SUMPRODUCT(LEN($AD470:$AD473)-LEN(SUBSTITUTE($AD470:$AD473,"M", "")))</f>
        <v>0</v>
      </c>
      <c r="AX470" s="230">
        <f>SUMPRODUCT(LEN($AC470:$AC473)-LEN(SUBSTITUTE($AC470:$AC473,"M", "")))</f>
        <v>0</v>
      </c>
      <c r="AY470" s="291">
        <f>SUMPRODUCT(LEN($AE470:$AE473)-LEN(SUBSTITUTE($AE470:$AE473,"S", "")))</f>
        <v>0</v>
      </c>
      <c r="AZ470" s="227">
        <f>SUMPRODUCT(LEN($AE470:$AE473)-LEN(SUBSTITUTE($AE470:$AE473,"F", "")))</f>
        <v>0</v>
      </c>
      <c r="BA470" s="227">
        <f>SUMPRODUCT(LEN($AE470:$AE473)-LEN(SUBSTITUTE($AE470:$AE473,"G", "")))</f>
        <v>0</v>
      </c>
      <c r="BB470" s="294">
        <f>SUMPRODUCT(LEN($AE470:$AE473)-LEN(SUBSTITUTE($AE470:$AE473,"M", "")))</f>
        <v>0</v>
      </c>
    </row>
    <row r="471" spans="2:62" ht="28.15" customHeight="1" thickBot="1" x14ac:dyDescent="0.25">
      <c r="B471" s="30"/>
      <c r="C471" s="243"/>
      <c r="D471" s="36"/>
      <c r="E471" s="35"/>
      <c r="F471" s="35"/>
      <c r="G471" s="34"/>
      <c r="H471" s="224"/>
      <c r="I471" s="247"/>
      <c r="J471" s="247"/>
      <c r="K471" s="247"/>
      <c r="L471" s="33" t="s">
        <v>123</v>
      </c>
      <c r="M471" s="32" t="s">
        <v>104</v>
      </c>
      <c r="N471" s="33" t="s">
        <v>122</v>
      </c>
      <c r="O471" s="32"/>
      <c r="P471" s="33" t="s">
        <v>120</v>
      </c>
      <c r="Q471" s="32"/>
      <c r="R471" s="33" t="s">
        <v>119</v>
      </c>
      <c r="S471" s="32"/>
      <c r="T471" s="33" t="s">
        <v>118</v>
      </c>
      <c r="U471" s="32"/>
      <c r="V471" s="33" t="s">
        <v>117</v>
      </c>
      <c r="W471" s="32"/>
      <c r="X471" s="33" t="s">
        <v>116</v>
      </c>
      <c r="Y471" s="32"/>
      <c r="Z471" s="33" t="s">
        <v>115</v>
      </c>
      <c r="AA471" s="32"/>
      <c r="AB471" s="31"/>
      <c r="AC471" s="32"/>
      <c r="AD471" s="31"/>
      <c r="AE471" s="23"/>
      <c r="AF471" s="251"/>
      <c r="AG471" s="251"/>
      <c r="AH471" s="22"/>
      <c r="AI471" s="11"/>
      <c r="AJ471" s="234"/>
      <c r="AK471" s="240"/>
      <c r="AL471" s="231"/>
      <c r="AM471" s="234"/>
      <c r="AN471" s="240"/>
      <c r="AO471" s="231"/>
      <c r="AP471" s="234"/>
      <c r="AQ471" s="240"/>
      <c r="AR471" s="231"/>
      <c r="AS471" s="234"/>
      <c r="AT471" s="240"/>
      <c r="AU471" s="231"/>
      <c r="AV471" s="234"/>
      <c r="AW471" s="237"/>
      <c r="AX471" s="231"/>
      <c r="AY471" s="292"/>
      <c r="AZ471" s="228"/>
      <c r="BA471" s="228"/>
      <c r="BB471" s="295"/>
    </row>
    <row r="472" spans="2:62" ht="28.15" customHeight="1" x14ac:dyDescent="0.2">
      <c r="B472" s="30"/>
      <c r="C472" s="244"/>
      <c r="D472" s="29"/>
      <c r="E472" s="28"/>
      <c r="F472" s="28"/>
      <c r="G472" s="27"/>
      <c r="H472" s="225"/>
      <c r="I472" s="248"/>
      <c r="J472" s="248"/>
      <c r="K472" s="248"/>
      <c r="L472" s="26" t="s">
        <v>114</v>
      </c>
      <c r="M472" s="25" t="s">
        <v>104</v>
      </c>
      <c r="N472" s="26" t="s">
        <v>112</v>
      </c>
      <c r="O472" s="25"/>
      <c r="P472" s="26" t="s">
        <v>111</v>
      </c>
      <c r="Q472" s="25"/>
      <c r="R472" s="26" t="s">
        <v>110</v>
      </c>
      <c r="S472" s="25"/>
      <c r="T472" s="26" t="s">
        <v>109</v>
      </c>
      <c r="U472" s="25"/>
      <c r="V472" s="26" t="s">
        <v>108</v>
      </c>
      <c r="W472" s="25"/>
      <c r="X472" s="26" t="s">
        <v>107</v>
      </c>
      <c r="Y472" s="25"/>
      <c r="Z472" s="26" t="s">
        <v>106</v>
      </c>
      <c r="AA472" s="25"/>
      <c r="AB472" s="24"/>
      <c r="AC472" s="25"/>
      <c r="AD472" s="24"/>
      <c r="AE472" s="23"/>
      <c r="AF472" s="251"/>
      <c r="AG472" s="251"/>
      <c r="AH472" s="22"/>
      <c r="AI472" s="11"/>
      <c r="AJ472" s="234"/>
      <c r="AK472" s="240"/>
      <c r="AL472" s="231"/>
      <c r="AM472" s="234"/>
      <c r="AN472" s="240"/>
      <c r="AO472" s="231"/>
      <c r="AP472" s="234"/>
      <c r="AQ472" s="240"/>
      <c r="AR472" s="231"/>
      <c r="AS472" s="234"/>
      <c r="AT472" s="240"/>
      <c r="AU472" s="231"/>
      <c r="AV472" s="234"/>
      <c r="AW472" s="237"/>
      <c r="AX472" s="231"/>
      <c r="AY472" s="292"/>
      <c r="AZ472" s="228"/>
      <c r="BA472" s="228"/>
      <c r="BB472" s="295"/>
    </row>
    <row r="473" spans="2:62" ht="28.15" customHeight="1" thickBot="1" x14ac:dyDescent="0.25">
      <c r="B473" s="21"/>
      <c r="C473" s="245"/>
      <c r="D473" s="20"/>
      <c r="E473" s="19"/>
      <c r="F473" s="19"/>
      <c r="G473" s="18"/>
      <c r="H473" s="226"/>
      <c r="I473" s="249"/>
      <c r="J473" s="249"/>
      <c r="K473" s="249"/>
      <c r="L473" s="17" t="s">
        <v>105</v>
      </c>
      <c r="M473" s="15"/>
      <c r="N473" s="17" t="s">
        <v>103</v>
      </c>
      <c r="O473" s="15"/>
      <c r="P473" s="17" t="s">
        <v>102</v>
      </c>
      <c r="Q473" s="15"/>
      <c r="R473" s="17" t="s">
        <v>101</v>
      </c>
      <c r="S473" s="15"/>
      <c r="T473" s="17">
        <v>20</v>
      </c>
      <c r="U473" s="15"/>
      <c r="V473" s="17" t="s">
        <v>100</v>
      </c>
      <c r="W473" s="15"/>
      <c r="X473" s="17" t="s">
        <v>99</v>
      </c>
      <c r="Y473" s="15"/>
      <c r="Z473" s="17" t="s">
        <v>98</v>
      </c>
      <c r="AA473" s="15"/>
      <c r="AB473" s="16"/>
      <c r="AC473" s="15"/>
      <c r="AD473" s="14"/>
      <c r="AE473" s="13"/>
      <c r="AF473" s="252"/>
      <c r="AG473" s="252"/>
      <c r="AH473" s="12"/>
      <c r="AI473" s="11"/>
      <c r="AJ473" s="235"/>
      <c r="AK473" s="241"/>
      <c r="AL473" s="232"/>
      <c r="AM473" s="235"/>
      <c r="AN473" s="241"/>
      <c r="AO473" s="232"/>
      <c r="AP473" s="235"/>
      <c r="AQ473" s="241"/>
      <c r="AR473" s="232"/>
      <c r="AS473" s="235"/>
      <c r="AT473" s="241"/>
      <c r="AU473" s="232"/>
      <c r="AV473" s="235"/>
      <c r="AW473" s="238"/>
      <c r="AX473" s="232"/>
      <c r="AY473" s="293"/>
      <c r="AZ473" s="229"/>
      <c r="BA473" s="229"/>
      <c r="BB473" s="296"/>
    </row>
    <row r="474" spans="2:62" ht="85.9" customHeight="1" thickTop="1" thickBot="1" x14ac:dyDescent="0.35">
      <c r="B474" s="105" t="s">
        <v>174</v>
      </c>
      <c r="C474" s="95" t="s">
        <v>173</v>
      </c>
      <c r="D474" s="100" t="s">
        <v>172</v>
      </c>
      <c r="E474" s="104" t="s">
        <v>171</v>
      </c>
      <c r="F474" s="103"/>
      <c r="G474" s="102"/>
      <c r="H474" s="101" t="s">
        <v>170</v>
      </c>
      <c r="I474" s="100" t="s">
        <v>96</v>
      </c>
      <c r="J474" s="100" t="s">
        <v>169</v>
      </c>
      <c r="K474" s="100" t="s">
        <v>97</v>
      </c>
      <c r="L474" s="256" t="s">
        <v>168</v>
      </c>
      <c r="M474" s="262"/>
      <c r="N474" s="256" t="s">
        <v>167</v>
      </c>
      <c r="O474" s="262"/>
      <c r="P474" s="256" t="s">
        <v>167</v>
      </c>
      <c r="Q474" s="257"/>
      <c r="R474" s="256" t="s">
        <v>167</v>
      </c>
      <c r="S474" s="257"/>
      <c r="T474" s="256" t="s">
        <v>167</v>
      </c>
      <c r="U474" s="257"/>
      <c r="V474" s="256" t="s">
        <v>167</v>
      </c>
      <c r="W474" s="257"/>
      <c r="X474" s="256" t="s">
        <v>167</v>
      </c>
      <c r="Y474" s="257"/>
      <c r="Z474" s="256" t="s">
        <v>167</v>
      </c>
      <c r="AA474" s="257"/>
      <c r="AB474" s="261" t="s">
        <v>166</v>
      </c>
      <c r="AC474" s="257"/>
      <c r="AD474" s="101" t="s">
        <v>165</v>
      </c>
      <c r="AE474" s="101" t="s">
        <v>164</v>
      </c>
      <c r="AF474" s="100" t="s">
        <v>163</v>
      </c>
      <c r="AG474" s="100" t="s">
        <v>162</v>
      </c>
      <c r="AH474" s="99" t="s">
        <v>161</v>
      </c>
      <c r="AI474" s="98"/>
      <c r="AJ474" s="96" t="s">
        <v>160</v>
      </c>
      <c r="AK474" s="95" t="s">
        <v>159</v>
      </c>
      <c r="AL474" s="94" t="s">
        <v>158</v>
      </c>
      <c r="AM474" s="96" t="s">
        <v>157</v>
      </c>
      <c r="AN474" s="95" t="s">
        <v>156</v>
      </c>
      <c r="AO474" s="94" t="s">
        <v>155</v>
      </c>
      <c r="AP474" s="96" t="s">
        <v>154</v>
      </c>
      <c r="AQ474" s="95" t="s">
        <v>153</v>
      </c>
      <c r="AR474" s="97" t="s">
        <v>152</v>
      </c>
      <c r="AS474" s="96" t="s">
        <v>151</v>
      </c>
      <c r="AT474" s="95" t="s">
        <v>150</v>
      </c>
      <c r="AU474" s="94" t="s">
        <v>149</v>
      </c>
      <c r="AV474" s="96" t="s">
        <v>148</v>
      </c>
      <c r="AW474" s="95" t="s">
        <v>147</v>
      </c>
      <c r="AX474" s="94" t="s">
        <v>146</v>
      </c>
      <c r="AY474" s="93" t="s">
        <v>145</v>
      </c>
      <c r="AZ474" s="92" t="s">
        <v>144</v>
      </c>
      <c r="BA474" s="92" t="s">
        <v>143</v>
      </c>
      <c r="BB474" s="91" t="s">
        <v>142</v>
      </c>
    </row>
    <row r="475" spans="2:62" ht="48" thickBot="1" x14ac:dyDescent="0.3">
      <c r="B475" s="90" t="s">
        <v>221</v>
      </c>
      <c r="C475" s="89"/>
      <c r="D475" s="88">
        <v>166</v>
      </c>
      <c r="E475" s="258"/>
      <c r="F475" s="259"/>
      <c r="G475" s="260"/>
      <c r="H475" s="87" t="s">
        <v>140</v>
      </c>
      <c r="I475" s="86"/>
      <c r="J475" s="86"/>
      <c r="K475" s="85"/>
      <c r="L475" s="84"/>
      <c r="M475" s="81"/>
      <c r="N475" s="84"/>
      <c r="O475" s="81"/>
      <c r="P475" s="84"/>
      <c r="Q475" s="81"/>
      <c r="R475" s="84"/>
      <c r="S475" s="81"/>
      <c r="T475" s="84"/>
      <c r="U475" s="81"/>
      <c r="V475" s="84"/>
      <c r="W475" s="81"/>
      <c r="X475" s="84"/>
      <c r="Y475" s="81"/>
      <c r="Z475" s="84"/>
      <c r="AA475" s="83"/>
      <c r="AB475" s="82" t="s">
        <v>139</v>
      </c>
      <c r="AC475" s="81"/>
      <c r="AD475" s="81"/>
      <c r="AE475" s="81"/>
      <c r="AF475" s="80"/>
      <c r="AG475" s="80"/>
      <c r="AH475" s="60"/>
      <c r="AI475" s="79" t="s">
        <v>138</v>
      </c>
      <c r="AJ475" s="78">
        <f t="shared" ref="AJ475:BB475" si="62">SUM(AJ477:AJ488)</f>
        <v>12</v>
      </c>
      <c r="AK475" s="77">
        <f t="shared" si="62"/>
        <v>2</v>
      </c>
      <c r="AL475" s="76">
        <f t="shared" si="62"/>
        <v>0</v>
      </c>
      <c r="AM475" s="78">
        <f t="shared" si="62"/>
        <v>11</v>
      </c>
      <c r="AN475" s="77">
        <f t="shared" si="62"/>
        <v>0</v>
      </c>
      <c r="AO475" s="76">
        <f t="shared" si="62"/>
        <v>0</v>
      </c>
      <c r="AP475" s="78">
        <f t="shared" si="62"/>
        <v>0</v>
      </c>
      <c r="AQ475" s="77">
        <f t="shared" si="62"/>
        <v>0</v>
      </c>
      <c r="AR475" s="76">
        <f t="shared" si="62"/>
        <v>0</v>
      </c>
      <c r="AS475" s="78">
        <f t="shared" si="62"/>
        <v>0</v>
      </c>
      <c r="AT475" s="77">
        <f t="shared" si="62"/>
        <v>0</v>
      </c>
      <c r="AU475" s="76">
        <f t="shared" si="62"/>
        <v>0</v>
      </c>
      <c r="AV475" s="78">
        <f t="shared" si="62"/>
        <v>0</v>
      </c>
      <c r="AW475" s="77">
        <f t="shared" si="62"/>
        <v>0</v>
      </c>
      <c r="AX475" s="76">
        <f t="shared" si="62"/>
        <v>0</v>
      </c>
      <c r="AY475" s="75">
        <f t="shared" si="62"/>
        <v>0</v>
      </c>
      <c r="AZ475" s="74">
        <f t="shared" si="62"/>
        <v>0</v>
      </c>
      <c r="BA475" s="74">
        <f t="shared" si="62"/>
        <v>0</v>
      </c>
      <c r="BB475" s="73">
        <f t="shared" si="62"/>
        <v>0</v>
      </c>
      <c r="BC475" s="72" t="s">
        <v>137</v>
      </c>
      <c r="BF475" s="5">
        <f>SUM(AJ475:AL475)/$BG$5</f>
        <v>4.666666666666667</v>
      </c>
      <c r="BG475" s="5">
        <f>SUM(AM475:AO475,AY475)/$BG$5</f>
        <v>3.6666666666666665</v>
      </c>
      <c r="BH475" s="5">
        <f>SUM(AP475:AR475,AZ475)/$BG$5</f>
        <v>0</v>
      </c>
      <c r="BI475" s="5">
        <f>SUM(AS475:AU475,BA475)/$BG$5</f>
        <v>0</v>
      </c>
      <c r="BJ475" s="5">
        <f>SUM(AV475:AX475,BB475)/$BG$5</f>
        <v>0</v>
      </c>
    </row>
    <row r="476" spans="2:62" ht="37.5" thickBot="1" x14ac:dyDescent="0.3">
      <c r="B476" s="71"/>
      <c r="C476" s="70"/>
      <c r="D476" s="69"/>
      <c r="E476" s="68"/>
      <c r="F476" s="68"/>
      <c r="G476" s="67"/>
      <c r="H476" s="66"/>
      <c r="I476" s="64"/>
      <c r="J476" s="64"/>
      <c r="K476" s="65"/>
      <c r="L476" s="64"/>
      <c r="M476" s="62"/>
      <c r="N476" s="64"/>
      <c r="O476" s="62"/>
      <c r="P476" s="64"/>
      <c r="Q476" s="62"/>
      <c r="R476" s="64"/>
      <c r="S476" s="62"/>
      <c r="T476" s="64"/>
      <c r="U476" s="62"/>
      <c r="V476" s="64"/>
      <c r="W476" s="62"/>
      <c r="X476" s="64"/>
      <c r="Y476" s="62"/>
      <c r="Z476" s="64"/>
      <c r="AA476" s="62"/>
      <c r="AB476" s="63"/>
      <c r="AC476" s="62"/>
      <c r="AD476" s="62"/>
      <c r="AE476" s="62"/>
      <c r="AF476" s="61"/>
      <c r="AG476" s="61"/>
      <c r="AH476" s="60"/>
      <c r="AI476" s="59" t="s">
        <v>136</v>
      </c>
      <c r="AJ476" s="58">
        <f t="shared" ref="AJ476:BB476" si="63">AJ475/3</f>
        <v>4</v>
      </c>
      <c r="AK476" s="57">
        <f t="shared" si="63"/>
        <v>0.66666666666666663</v>
      </c>
      <c r="AL476" s="56">
        <f t="shared" si="63"/>
        <v>0</v>
      </c>
      <c r="AM476" s="58">
        <f t="shared" si="63"/>
        <v>3.6666666666666665</v>
      </c>
      <c r="AN476" s="57">
        <f t="shared" si="63"/>
        <v>0</v>
      </c>
      <c r="AO476" s="56">
        <f t="shared" si="63"/>
        <v>0</v>
      </c>
      <c r="AP476" s="58">
        <f t="shared" si="63"/>
        <v>0</v>
      </c>
      <c r="AQ476" s="57">
        <f t="shared" si="63"/>
        <v>0</v>
      </c>
      <c r="AR476" s="56">
        <f t="shared" si="63"/>
        <v>0</v>
      </c>
      <c r="AS476" s="58">
        <f t="shared" si="63"/>
        <v>0</v>
      </c>
      <c r="AT476" s="57">
        <f t="shared" si="63"/>
        <v>0</v>
      </c>
      <c r="AU476" s="56">
        <f t="shared" si="63"/>
        <v>0</v>
      </c>
      <c r="AV476" s="58">
        <f t="shared" si="63"/>
        <v>0</v>
      </c>
      <c r="AW476" s="57">
        <f t="shared" si="63"/>
        <v>0</v>
      </c>
      <c r="AX476" s="56">
        <f t="shared" si="63"/>
        <v>0</v>
      </c>
      <c r="AY476" s="55">
        <f t="shared" si="63"/>
        <v>0</v>
      </c>
      <c r="AZ476" s="54">
        <f t="shared" si="63"/>
        <v>0</v>
      </c>
      <c r="BA476" s="54">
        <f t="shared" si="63"/>
        <v>0</v>
      </c>
      <c r="BB476" s="53">
        <f t="shared" si="63"/>
        <v>0</v>
      </c>
      <c r="BC476" s="52" t="s">
        <v>135</v>
      </c>
    </row>
    <row r="477" spans="2:62" ht="28.15" customHeight="1" x14ac:dyDescent="0.2">
      <c r="B477" s="30"/>
      <c r="C477" s="242">
        <v>1</v>
      </c>
      <c r="D477" s="44"/>
      <c r="E477" s="43"/>
      <c r="F477" s="43"/>
      <c r="G477" s="42"/>
      <c r="H477" s="223" t="s">
        <v>134</v>
      </c>
      <c r="I477" s="246">
        <v>32</v>
      </c>
      <c r="J477" s="246">
        <v>14</v>
      </c>
      <c r="K477" s="246">
        <v>7</v>
      </c>
      <c r="L477" s="41" t="s">
        <v>133</v>
      </c>
      <c r="M477" s="40" t="s">
        <v>132</v>
      </c>
      <c r="N477" s="41" t="s">
        <v>131</v>
      </c>
      <c r="O477" s="40" t="s">
        <v>124</v>
      </c>
      <c r="P477" s="41" t="s">
        <v>130</v>
      </c>
      <c r="Q477" s="40"/>
      <c r="R477" s="41" t="s">
        <v>129</v>
      </c>
      <c r="S477" s="40"/>
      <c r="T477" s="41" t="s">
        <v>128</v>
      </c>
      <c r="U477" s="40"/>
      <c r="V477" s="41" t="s">
        <v>127</v>
      </c>
      <c r="W477" s="40"/>
      <c r="X477" s="41" t="s">
        <v>126</v>
      </c>
      <c r="Y477" s="40"/>
      <c r="Z477" s="41" t="s">
        <v>125</v>
      </c>
      <c r="AA477" s="40"/>
      <c r="AB477" s="39"/>
      <c r="AC477" s="40"/>
      <c r="AD477" s="39" t="s">
        <v>132</v>
      </c>
      <c r="AE477" s="38"/>
      <c r="AF477" s="250"/>
      <c r="AG477" s="250"/>
      <c r="AH477" s="37"/>
      <c r="AI477" s="11"/>
      <c r="AJ477" s="233">
        <f>SUMPRODUCT(LEN($M477:$S480)-LEN(SUBSTITUTE($M477:$S480,"A", "")))</f>
        <v>8</v>
      </c>
      <c r="AK477" s="239">
        <f>SUMPRODUCT(LEN($AD477:$AD480)-LEN(SUBSTITUTE($AD477:$AD480,"A", "")))</f>
        <v>2</v>
      </c>
      <c r="AL477" s="230">
        <f>SUMPRODUCT(LEN($AC477:$AC480)-LEN(SUBSTITUTE($AC477:$AC480,"A", "")))</f>
        <v>0</v>
      </c>
      <c r="AM477" s="233">
        <f>SUMPRODUCT(LEN($M477:$S480)-LEN(SUBSTITUTE($M477:$S480,"S", "")))</f>
        <v>4</v>
      </c>
      <c r="AN477" s="239">
        <f>SUMPRODUCT(LEN($AD477:$AD480)-LEN(SUBSTITUTE($AD477:$AD480,"S", "")))</f>
        <v>0</v>
      </c>
      <c r="AO477" s="230">
        <f>SUMPRODUCT(LEN($AC477:$AC480)-LEN(SUBSTITUTE($AC477:$AC480,"S", "")))</f>
        <v>0</v>
      </c>
      <c r="AP477" s="233">
        <f>SUMPRODUCT(LEN($M477:$S480)-LEN(SUBSTITUTE($M477:$S480,"F", "")))</f>
        <v>0</v>
      </c>
      <c r="AQ477" s="239">
        <f>SUMPRODUCT(LEN($AD477:$AD480)-LEN(SUBSTITUTE($AD477:$AD480,"F", "")))</f>
        <v>0</v>
      </c>
      <c r="AR477" s="230">
        <f>SUMPRODUCT(LEN($AC477:$AC480)-LEN(SUBSTITUTE($AC477:$AC480,"F", "")))</f>
        <v>0</v>
      </c>
      <c r="AS477" s="233">
        <f>SUMPRODUCT(LEN($M477:$S480)-LEN(SUBSTITUTE($M477:$S480,"G", "")))</f>
        <v>0</v>
      </c>
      <c r="AT477" s="239">
        <f>SUMPRODUCT(LEN($AD477:$AD480)-LEN(SUBSTITUTE($AD477:$AD480,"G", "")))</f>
        <v>0</v>
      </c>
      <c r="AU477" s="230">
        <f>SUMPRODUCT(LEN($AC477:$AC480)-LEN(SUBSTITUTE($AC477:$AC480,"G", "")))</f>
        <v>0</v>
      </c>
      <c r="AV477" s="233">
        <f>SUMPRODUCT(LEN($L477:$S480)-LEN(SUBSTITUTE($L477:$S480,"M", "")))</f>
        <v>0</v>
      </c>
      <c r="AW477" s="236">
        <f>SUMPRODUCT(LEN($AD477:$AD480)-LEN(SUBSTITUTE($AD477:$AD480,"M", "")))</f>
        <v>0</v>
      </c>
      <c r="AX477" s="230">
        <f>SUMPRODUCT(LEN($AC477:$AC480)-LEN(SUBSTITUTE($AC477:$AC480,"M", "")))</f>
        <v>0</v>
      </c>
      <c r="AY477" s="291">
        <f>SUMPRODUCT(LEN($AE477:$AE480)-LEN(SUBSTITUTE($AE477:$AE480,"S", "")))</f>
        <v>0</v>
      </c>
      <c r="AZ477" s="227">
        <f>SUMPRODUCT(LEN($AE477:$AE480)-LEN(SUBSTITUTE($AE477:$AE480,"F", "")))</f>
        <v>0</v>
      </c>
      <c r="BA477" s="227">
        <f>SUMPRODUCT(LEN($AE477:$AE480)-LEN(SUBSTITUTE($AE477:$AE480,"G", "")))</f>
        <v>0</v>
      </c>
      <c r="BB477" s="294">
        <f>SUMPRODUCT(LEN($AE477:$AE480)-LEN(SUBSTITUTE($AE477:$AE480,"M", "")))</f>
        <v>0</v>
      </c>
    </row>
    <row r="478" spans="2:62" ht="28.15" customHeight="1" thickBot="1" x14ac:dyDescent="0.25">
      <c r="B478" s="30"/>
      <c r="C478" s="243"/>
      <c r="D478" s="36"/>
      <c r="E478" s="35"/>
      <c r="F478" s="35"/>
      <c r="G478" s="34"/>
      <c r="H478" s="224"/>
      <c r="I478" s="247"/>
      <c r="J478" s="247"/>
      <c r="K478" s="247"/>
      <c r="L478" s="33" t="s">
        <v>123</v>
      </c>
      <c r="M478" s="32" t="s">
        <v>132</v>
      </c>
      <c r="N478" s="33" t="s">
        <v>122</v>
      </c>
      <c r="O478" s="32" t="s">
        <v>121</v>
      </c>
      <c r="P478" s="33" t="s">
        <v>120</v>
      </c>
      <c r="Q478" s="32"/>
      <c r="R478" s="33" t="s">
        <v>119</v>
      </c>
      <c r="S478" s="32"/>
      <c r="T478" s="33" t="s">
        <v>118</v>
      </c>
      <c r="U478" s="32"/>
      <c r="V478" s="33" t="s">
        <v>117</v>
      </c>
      <c r="W478" s="32"/>
      <c r="X478" s="33" t="s">
        <v>116</v>
      </c>
      <c r="Y478" s="32"/>
      <c r="Z478" s="33" t="s">
        <v>115</v>
      </c>
      <c r="AA478" s="32"/>
      <c r="AB478" s="31"/>
      <c r="AC478" s="32"/>
      <c r="AD478" s="31"/>
      <c r="AE478" s="23"/>
      <c r="AF478" s="251"/>
      <c r="AG478" s="251"/>
      <c r="AH478" s="22"/>
      <c r="AI478" s="11"/>
      <c r="AJ478" s="234"/>
      <c r="AK478" s="240"/>
      <c r="AL478" s="231"/>
      <c r="AM478" s="234"/>
      <c r="AN478" s="240"/>
      <c r="AO478" s="231"/>
      <c r="AP478" s="234"/>
      <c r="AQ478" s="240"/>
      <c r="AR478" s="231"/>
      <c r="AS478" s="234"/>
      <c r="AT478" s="240"/>
      <c r="AU478" s="231"/>
      <c r="AV478" s="234"/>
      <c r="AW478" s="237"/>
      <c r="AX478" s="231"/>
      <c r="AY478" s="292"/>
      <c r="AZ478" s="228"/>
      <c r="BA478" s="228"/>
      <c r="BB478" s="295"/>
    </row>
    <row r="479" spans="2:62" ht="28.15" customHeight="1" x14ac:dyDescent="0.2">
      <c r="B479" s="30"/>
      <c r="C479" s="244"/>
      <c r="D479" s="29"/>
      <c r="E479" s="28"/>
      <c r="F479" s="28"/>
      <c r="G479" s="27"/>
      <c r="H479" s="225">
        <v>166</v>
      </c>
      <c r="I479" s="248"/>
      <c r="J479" s="248"/>
      <c r="K479" s="248"/>
      <c r="L479" s="26" t="s">
        <v>114</v>
      </c>
      <c r="M479" s="25" t="s">
        <v>132</v>
      </c>
      <c r="N479" s="26" t="s">
        <v>112</v>
      </c>
      <c r="O479" s="25" t="s">
        <v>121</v>
      </c>
      <c r="P479" s="26" t="s">
        <v>111</v>
      </c>
      <c r="Q479" s="25"/>
      <c r="R479" s="26" t="s">
        <v>110</v>
      </c>
      <c r="S479" s="25"/>
      <c r="T479" s="26" t="s">
        <v>109</v>
      </c>
      <c r="U479" s="25"/>
      <c r="V479" s="26" t="s">
        <v>108</v>
      </c>
      <c r="W479" s="25"/>
      <c r="X479" s="26" t="s">
        <v>107</v>
      </c>
      <c r="Y479" s="25"/>
      <c r="Z479" s="26" t="s">
        <v>106</v>
      </c>
      <c r="AA479" s="25"/>
      <c r="AB479" s="24"/>
      <c r="AC479" s="25"/>
      <c r="AD479" s="24"/>
      <c r="AE479" s="23"/>
      <c r="AF479" s="251"/>
      <c r="AG479" s="251"/>
      <c r="AH479" s="22"/>
      <c r="AI479" s="11"/>
      <c r="AJ479" s="234"/>
      <c r="AK479" s="240"/>
      <c r="AL479" s="231"/>
      <c r="AM479" s="234"/>
      <c r="AN479" s="240"/>
      <c r="AO479" s="231"/>
      <c r="AP479" s="234"/>
      <c r="AQ479" s="240"/>
      <c r="AR479" s="231"/>
      <c r="AS479" s="234"/>
      <c r="AT479" s="240"/>
      <c r="AU479" s="231"/>
      <c r="AV479" s="234"/>
      <c r="AW479" s="237"/>
      <c r="AX479" s="231"/>
      <c r="AY479" s="292"/>
      <c r="AZ479" s="228"/>
      <c r="BA479" s="228"/>
      <c r="BB479" s="295"/>
    </row>
    <row r="480" spans="2:62" ht="28.15" customHeight="1" thickBot="1" x14ac:dyDescent="0.25">
      <c r="B480" s="30"/>
      <c r="C480" s="253"/>
      <c r="D480" s="51"/>
      <c r="E480" s="50"/>
      <c r="F480" s="50"/>
      <c r="G480" s="49"/>
      <c r="H480" s="226"/>
      <c r="I480" s="254"/>
      <c r="J480" s="254"/>
      <c r="K480" s="254"/>
      <c r="L480" s="48" t="s">
        <v>105</v>
      </c>
      <c r="M480" s="47" t="s">
        <v>175</v>
      </c>
      <c r="N480" s="48" t="s">
        <v>103</v>
      </c>
      <c r="O480" s="47"/>
      <c r="P480" s="48" t="s">
        <v>102</v>
      </c>
      <c r="Q480" s="47"/>
      <c r="R480" s="48" t="s">
        <v>101</v>
      </c>
      <c r="S480" s="47"/>
      <c r="T480" s="48">
        <v>20</v>
      </c>
      <c r="U480" s="47"/>
      <c r="V480" s="48" t="s">
        <v>100</v>
      </c>
      <c r="W480" s="47"/>
      <c r="X480" s="48" t="s">
        <v>99</v>
      </c>
      <c r="Y480" s="47"/>
      <c r="Z480" s="48" t="s">
        <v>98</v>
      </c>
      <c r="AA480" s="47"/>
      <c r="AB480" s="16"/>
      <c r="AC480" s="47"/>
      <c r="AD480" s="16"/>
      <c r="AE480" s="46"/>
      <c r="AF480" s="255"/>
      <c r="AG480" s="255"/>
      <c r="AH480" s="45"/>
      <c r="AI480" s="11"/>
      <c r="AJ480" s="235"/>
      <c r="AK480" s="241"/>
      <c r="AL480" s="232"/>
      <c r="AM480" s="235"/>
      <c r="AN480" s="241"/>
      <c r="AO480" s="232"/>
      <c r="AP480" s="235"/>
      <c r="AQ480" s="241"/>
      <c r="AR480" s="232"/>
      <c r="AS480" s="235"/>
      <c r="AT480" s="241"/>
      <c r="AU480" s="232"/>
      <c r="AV480" s="235"/>
      <c r="AW480" s="238"/>
      <c r="AX480" s="232"/>
      <c r="AY480" s="293"/>
      <c r="AZ480" s="229"/>
      <c r="BA480" s="229"/>
      <c r="BB480" s="296"/>
    </row>
    <row r="481" spans="2:62" ht="28.15" customHeight="1" x14ac:dyDescent="0.2">
      <c r="B481" s="30"/>
      <c r="C481" s="242">
        <v>2</v>
      </c>
      <c r="D481" s="44"/>
      <c r="E481" s="43"/>
      <c r="F481" s="43"/>
      <c r="G481" s="42"/>
      <c r="H481" s="223"/>
      <c r="I481" s="246">
        <v>28</v>
      </c>
      <c r="J481" s="246">
        <v>13</v>
      </c>
      <c r="K481" s="246">
        <v>8</v>
      </c>
      <c r="L481" s="41" t="s">
        <v>133</v>
      </c>
      <c r="M481" s="40" t="s">
        <v>104</v>
      </c>
      <c r="N481" s="41" t="s">
        <v>131</v>
      </c>
      <c r="O481" s="40" t="s">
        <v>121</v>
      </c>
      <c r="P481" s="41" t="s">
        <v>130</v>
      </c>
      <c r="Q481" s="40"/>
      <c r="R481" s="41" t="s">
        <v>129</v>
      </c>
      <c r="S481" s="40"/>
      <c r="T481" s="41" t="s">
        <v>128</v>
      </c>
      <c r="U481" s="40"/>
      <c r="V481" s="41" t="s">
        <v>127</v>
      </c>
      <c r="W481" s="40"/>
      <c r="X481" s="41" t="s">
        <v>126</v>
      </c>
      <c r="Y481" s="40"/>
      <c r="Z481" s="41" t="s">
        <v>125</v>
      </c>
      <c r="AA481" s="40"/>
      <c r="AB481" s="39"/>
      <c r="AC481" s="40"/>
      <c r="AD481" s="39"/>
      <c r="AE481" s="38"/>
      <c r="AF481" s="250"/>
      <c r="AG481" s="250"/>
      <c r="AH481" s="37"/>
      <c r="AI481" s="11"/>
      <c r="AJ481" s="233">
        <f>SUMPRODUCT(LEN($M481:$S484)-LEN(SUBSTITUTE($M481:$S484,"A", "")))</f>
        <v>2</v>
      </c>
      <c r="AK481" s="239">
        <f>SUMPRODUCT(LEN($AD481:$AD484)-LEN(SUBSTITUTE($AD481:$AD484,"A", "")))</f>
        <v>0</v>
      </c>
      <c r="AL481" s="230">
        <f>SUMPRODUCT(LEN($AC481:$AC484)-LEN(SUBSTITUTE($AC481:$AC484,"A", "")))</f>
        <v>0</v>
      </c>
      <c r="AM481" s="233">
        <f>SUMPRODUCT(LEN($M481:$S484)-LEN(SUBSTITUTE($M481:$S484,"S", "")))</f>
        <v>3</v>
      </c>
      <c r="AN481" s="239">
        <f>SUMPRODUCT(LEN($AD481:$AD484)-LEN(SUBSTITUTE($AD481:$AD484,"S", "")))</f>
        <v>0</v>
      </c>
      <c r="AO481" s="230">
        <f>SUMPRODUCT(LEN($AC481:$AC484)-LEN(SUBSTITUTE($AC481:$AC484,"S", "")))</f>
        <v>0</v>
      </c>
      <c r="AP481" s="233">
        <f>SUMPRODUCT(LEN($M481:$S484)-LEN(SUBSTITUTE($M481:$S484,"F", "")))</f>
        <v>0</v>
      </c>
      <c r="AQ481" s="239">
        <f>SUMPRODUCT(LEN($AD481:$AD484)-LEN(SUBSTITUTE($AD481:$AD484,"F", "")))</f>
        <v>0</v>
      </c>
      <c r="AR481" s="230">
        <f>SUMPRODUCT(LEN($AC481:$AC484)-LEN(SUBSTITUTE($AC481:$AC484,"F", "")))</f>
        <v>0</v>
      </c>
      <c r="AS481" s="233">
        <f>SUMPRODUCT(LEN($M481:$S484)-LEN(SUBSTITUTE($M481:$S484,"G", "")))</f>
        <v>0</v>
      </c>
      <c r="AT481" s="239">
        <f>SUMPRODUCT(LEN($AD481:$AD484)-LEN(SUBSTITUTE($AD481:$AD484,"G", "")))</f>
        <v>0</v>
      </c>
      <c r="AU481" s="230">
        <f>SUMPRODUCT(LEN($AC481:$AC484)-LEN(SUBSTITUTE($AC481:$AC484,"G", "")))</f>
        <v>0</v>
      </c>
      <c r="AV481" s="233">
        <f>SUMPRODUCT(LEN($L481:$S484)-LEN(SUBSTITUTE($L481:$S484,"M", "")))</f>
        <v>0</v>
      </c>
      <c r="AW481" s="236">
        <f>SUMPRODUCT(LEN($AD481:$AD484)-LEN(SUBSTITUTE($AD481:$AD484,"M", "")))</f>
        <v>0</v>
      </c>
      <c r="AX481" s="230">
        <f>SUMPRODUCT(LEN($AC481:$AC484)-LEN(SUBSTITUTE($AC481:$AC484,"M", "")))</f>
        <v>0</v>
      </c>
      <c r="AY481" s="291">
        <f>SUMPRODUCT(LEN($AE481:$AE484)-LEN(SUBSTITUTE($AE481:$AE484,"S", "")))</f>
        <v>0</v>
      </c>
      <c r="AZ481" s="227">
        <f>SUMPRODUCT(LEN($AE481:$AE484)-LEN(SUBSTITUTE($AE481:$AE484,"F", "")))</f>
        <v>0</v>
      </c>
      <c r="BA481" s="227">
        <f>SUMPRODUCT(LEN($AE481:$AE484)-LEN(SUBSTITUTE($AE481:$AE484,"G", "")))</f>
        <v>0</v>
      </c>
      <c r="BB481" s="294">
        <f>SUMPRODUCT(LEN($AE481:$AE484)-LEN(SUBSTITUTE($AE481:$AE484,"M", "")))</f>
        <v>0</v>
      </c>
    </row>
    <row r="482" spans="2:62" ht="28.15" customHeight="1" thickBot="1" x14ac:dyDescent="0.25">
      <c r="B482" s="30"/>
      <c r="C482" s="243"/>
      <c r="D482" s="36"/>
      <c r="E482" s="35"/>
      <c r="F482" s="35"/>
      <c r="G482" s="34"/>
      <c r="H482" s="224"/>
      <c r="I482" s="247"/>
      <c r="J482" s="247"/>
      <c r="K482" s="247"/>
      <c r="L482" s="33" t="s">
        <v>123</v>
      </c>
      <c r="M482" s="32" t="s">
        <v>104</v>
      </c>
      <c r="N482" s="33" t="s">
        <v>122</v>
      </c>
      <c r="O482" s="32"/>
      <c r="P482" s="33" t="s">
        <v>120</v>
      </c>
      <c r="Q482" s="32"/>
      <c r="R482" s="33" t="s">
        <v>119</v>
      </c>
      <c r="S482" s="32"/>
      <c r="T482" s="33" t="s">
        <v>118</v>
      </c>
      <c r="U482" s="32"/>
      <c r="V482" s="33" t="s">
        <v>117</v>
      </c>
      <c r="W482" s="32"/>
      <c r="X482" s="33" t="s">
        <v>116</v>
      </c>
      <c r="Y482" s="32"/>
      <c r="Z482" s="33" t="s">
        <v>115</v>
      </c>
      <c r="AA482" s="32"/>
      <c r="AB482" s="31"/>
      <c r="AC482" s="32"/>
      <c r="AD482" s="31"/>
      <c r="AE482" s="23"/>
      <c r="AF482" s="251"/>
      <c r="AG482" s="251"/>
      <c r="AH482" s="22"/>
      <c r="AI482" s="11"/>
      <c r="AJ482" s="234"/>
      <c r="AK482" s="240"/>
      <c r="AL482" s="231"/>
      <c r="AM482" s="234"/>
      <c r="AN482" s="240"/>
      <c r="AO482" s="231"/>
      <c r="AP482" s="234"/>
      <c r="AQ482" s="240"/>
      <c r="AR482" s="231"/>
      <c r="AS482" s="234"/>
      <c r="AT482" s="240"/>
      <c r="AU482" s="231"/>
      <c r="AV482" s="234"/>
      <c r="AW482" s="237"/>
      <c r="AX482" s="231"/>
      <c r="AY482" s="292"/>
      <c r="AZ482" s="228"/>
      <c r="BA482" s="228"/>
      <c r="BB482" s="295"/>
    </row>
    <row r="483" spans="2:62" ht="28.15" customHeight="1" x14ac:dyDescent="0.2">
      <c r="B483" s="30"/>
      <c r="C483" s="244"/>
      <c r="D483" s="29"/>
      <c r="E483" s="28"/>
      <c r="F483" s="28"/>
      <c r="G483" s="27"/>
      <c r="H483" s="225"/>
      <c r="I483" s="248"/>
      <c r="J483" s="248"/>
      <c r="K483" s="248"/>
      <c r="L483" s="26" t="s">
        <v>114</v>
      </c>
      <c r="M483" s="25" t="s">
        <v>121</v>
      </c>
      <c r="N483" s="26" t="s">
        <v>112</v>
      </c>
      <c r="O483" s="25"/>
      <c r="P483" s="26" t="s">
        <v>111</v>
      </c>
      <c r="Q483" s="25"/>
      <c r="R483" s="26" t="s">
        <v>110</v>
      </c>
      <c r="S483" s="25"/>
      <c r="T483" s="26" t="s">
        <v>109</v>
      </c>
      <c r="U483" s="25"/>
      <c r="V483" s="26" t="s">
        <v>108</v>
      </c>
      <c r="W483" s="25"/>
      <c r="X483" s="26" t="s">
        <v>107</v>
      </c>
      <c r="Y483" s="25"/>
      <c r="Z483" s="26" t="s">
        <v>106</v>
      </c>
      <c r="AA483" s="25"/>
      <c r="AB483" s="24"/>
      <c r="AC483" s="25"/>
      <c r="AD483" s="24"/>
      <c r="AE483" s="23"/>
      <c r="AF483" s="251"/>
      <c r="AG483" s="251"/>
      <c r="AH483" s="22"/>
      <c r="AI483" s="11"/>
      <c r="AJ483" s="234"/>
      <c r="AK483" s="240"/>
      <c r="AL483" s="231"/>
      <c r="AM483" s="234"/>
      <c r="AN483" s="240"/>
      <c r="AO483" s="231"/>
      <c r="AP483" s="234"/>
      <c r="AQ483" s="240"/>
      <c r="AR483" s="231"/>
      <c r="AS483" s="234"/>
      <c r="AT483" s="240"/>
      <c r="AU483" s="231"/>
      <c r="AV483" s="234"/>
      <c r="AW483" s="237"/>
      <c r="AX483" s="231"/>
      <c r="AY483" s="292"/>
      <c r="AZ483" s="228"/>
      <c r="BA483" s="228"/>
      <c r="BB483" s="295"/>
    </row>
    <row r="484" spans="2:62" ht="28.15" customHeight="1" thickBot="1" x14ac:dyDescent="0.25">
      <c r="B484" s="30"/>
      <c r="C484" s="253"/>
      <c r="D484" s="51"/>
      <c r="E484" s="50"/>
      <c r="F484" s="50"/>
      <c r="G484" s="49"/>
      <c r="H484" s="226"/>
      <c r="I484" s="254"/>
      <c r="J484" s="254"/>
      <c r="K484" s="254"/>
      <c r="L484" s="48" t="s">
        <v>105</v>
      </c>
      <c r="M484" s="47" t="s">
        <v>121</v>
      </c>
      <c r="N484" s="48" t="s">
        <v>103</v>
      </c>
      <c r="O484" s="47"/>
      <c r="P484" s="48" t="s">
        <v>102</v>
      </c>
      <c r="Q484" s="47"/>
      <c r="R484" s="48" t="s">
        <v>101</v>
      </c>
      <c r="S484" s="47"/>
      <c r="T484" s="48">
        <v>20</v>
      </c>
      <c r="U484" s="47"/>
      <c r="V484" s="48" t="s">
        <v>100</v>
      </c>
      <c r="W484" s="47"/>
      <c r="X484" s="48" t="s">
        <v>99</v>
      </c>
      <c r="Y484" s="47"/>
      <c r="Z484" s="48" t="s">
        <v>98</v>
      </c>
      <c r="AA484" s="47"/>
      <c r="AB484" s="16"/>
      <c r="AC484" s="47"/>
      <c r="AD484" s="16"/>
      <c r="AE484" s="46"/>
      <c r="AF484" s="255"/>
      <c r="AG484" s="255"/>
      <c r="AH484" s="45"/>
      <c r="AI484" s="11"/>
      <c r="AJ484" s="235"/>
      <c r="AK484" s="241"/>
      <c r="AL484" s="232"/>
      <c r="AM484" s="235"/>
      <c r="AN484" s="241"/>
      <c r="AO484" s="232"/>
      <c r="AP484" s="235"/>
      <c r="AQ484" s="241"/>
      <c r="AR484" s="232"/>
      <c r="AS484" s="235"/>
      <c r="AT484" s="241"/>
      <c r="AU484" s="232"/>
      <c r="AV484" s="235"/>
      <c r="AW484" s="238"/>
      <c r="AX484" s="232"/>
      <c r="AY484" s="293"/>
      <c r="AZ484" s="229"/>
      <c r="BA484" s="229"/>
      <c r="BB484" s="296"/>
    </row>
    <row r="485" spans="2:62" ht="28.15" customHeight="1" x14ac:dyDescent="0.2">
      <c r="B485" s="30"/>
      <c r="C485" s="242">
        <v>3</v>
      </c>
      <c r="D485" s="44"/>
      <c r="E485" s="43"/>
      <c r="F485" s="43"/>
      <c r="G485" s="42"/>
      <c r="H485" s="223"/>
      <c r="I485" s="246">
        <v>22</v>
      </c>
      <c r="J485" s="246">
        <v>12</v>
      </c>
      <c r="K485" s="246">
        <v>6</v>
      </c>
      <c r="L485" s="41" t="s">
        <v>133</v>
      </c>
      <c r="M485" s="40" t="s">
        <v>121</v>
      </c>
      <c r="N485" s="41" t="s">
        <v>131</v>
      </c>
      <c r="O485" s="40" t="s">
        <v>121</v>
      </c>
      <c r="P485" s="41" t="s">
        <v>130</v>
      </c>
      <c r="Q485" s="40"/>
      <c r="R485" s="41" t="s">
        <v>129</v>
      </c>
      <c r="S485" s="40"/>
      <c r="T485" s="41" t="s">
        <v>128</v>
      </c>
      <c r="U485" s="40"/>
      <c r="V485" s="41" t="s">
        <v>127</v>
      </c>
      <c r="W485" s="40"/>
      <c r="X485" s="41" t="s">
        <v>126</v>
      </c>
      <c r="Y485" s="40"/>
      <c r="Z485" s="41" t="s">
        <v>125</v>
      </c>
      <c r="AA485" s="40"/>
      <c r="AB485" s="39"/>
      <c r="AC485" s="40"/>
      <c r="AD485" s="39"/>
      <c r="AE485" s="38"/>
      <c r="AF485" s="250"/>
      <c r="AG485" s="250"/>
      <c r="AH485" s="37"/>
      <c r="AI485" s="11"/>
      <c r="AJ485" s="233">
        <f>SUMPRODUCT(LEN($M485:$S488)-LEN(SUBSTITUTE($M485:$S488,"A", "")))</f>
        <v>2</v>
      </c>
      <c r="AK485" s="239">
        <f>SUMPRODUCT(LEN($AD485:$AD488)-LEN(SUBSTITUTE($AD485:$AD488,"A", "")))</f>
        <v>0</v>
      </c>
      <c r="AL485" s="230">
        <f>SUMPRODUCT(LEN($AC485:$AC488)-LEN(SUBSTITUTE($AC485:$AC488,"A", "")))</f>
        <v>0</v>
      </c>
      <c r="AM485" s="233">
        <f>SUMPRODUCT(LEN($M485:$S488)-LEN(SUBSTITUTE($M485:$S488,"S", "")))</f>
        <v>4</v>
      </c>
      <c r="AN485" s="239">
        <f>SUMPRODUCT(LEN($AD485:$AD488)-LEN(SUBSTITUTE($AD485:$AD488,"S", "")))</f>
        <v>0</v>
      </c>
      <c r="AO485" s="230">
        <f>SUMPRODUCT(LEN($AC485:$AC488)-LEN(SUBSTITUTE($AC485:$AC488,"S", "")))</f>
        <v>0</v>
      </c>
      <c r="AP485" s="233">
        <f>SUMPRODUCT(LEN($M485:$S488)-LEN(SUBSTITUTE($M485:$S488,"F", "")))</f>
        <v>0</v>
      </c>
      <c r="AQ485" s="239">
        <f>SUMPRODUCT(LEN($AD485:$AD488)-LEN(SUBSTITUTE($AD485:$AD488,"F", "")))</f>
        <v>0</v>
      </c>
      <c r="AR485" s="230">
        <f>SUMPRODUCT(LEN($AC485:$AC488)-LEN(SUBSTITUTE($AC485:$AC488,"F", "")))</f>
        <v>0</v>
      </c>
      <c r="AS485" s="233">
        <f>SUMPRODUCT(LEN($M485:$S488)-LEN(SUBSTITUTE($M485:$S488,"G", "")))</f>
        <v>0</v>
      </c>
      <c r="AT485" s="239">
        <f>SUMPRODUCT(LEN($AD485:$AD488)-LEN(SUBSTITUTE($AD485:$AD488,"G", "")))</f>
        <v>0</v>
      </c>
      <c r="AU485" s="230">
        <f>SUMPRODUCT(LEN($AC485:$AC488)-LEN(SUBSTITUTE($AC485:$AC488,"G", "")))</f>
        <v>0</v>
      </c>
      <c r="AV485" s="233">
        <f>SUMPRODUCT(LEN($L485:$S488)-LEN(SUBSTITUTE($L485:$S488,"M", "")))</f>
        <v>0</v>
      </c>
      <c r="AW485" s="236">
        <f>SUMPRODUCT(LEN($AD485:$AD488)-LEN(SUBSTITUTE($AD485:$AD488,"M", "")))</f>
        <v>0</v>
      </c>
      <c r="AX485" s="230">
        <f>SUMPRODUCT(LEN($AC485:$AC488)-LEN(SUBSTITUTE($AC485:$AC488,"M", "")))</f>
        <v>0</v>
      </c>
      <c r="AY485" s="291">
        <f>SUMPRODUCT(LEN($AE485:$AE488)-LEN(SUBSTITUTE($AE485:$AE488,"S", "")))</f>
        <v>0</v>
      </c>
      <c r="AZ485" s="227">
        <f>SUMPRODUCT(LEN($AE485:$AE488)-LEN(SUBSTITUTE($AE485:$AE488,"F", "")))</f>
        <v>0</v>
      </c>
      <c r="BA485" s="227">
        <f>SUMPRODUCT(LEN($AE485:$AE488)-LEN(SUBSTITUTE($AE485:$AE488,"G", "")))</f>
        <v>0</v>
      </c>
      <c r="BB485" s="294">
        <f>SUMPRODUCT(LEN($AE485:$AE488)-LEN(SUBSTITUTE($AE485:$AE488,"M", "")))</f>
        <v>0</v>
      </c>
    </row>
    <row r="486" spans="2:62" ht="28.15" customHeight="1" thickBot="1" x14ac:dyDescent="0.25">
      <c r="B486" s="30"/>
      <c r="C486" s="243"/>
      <c r="D486" s="36"/>
      <c r="E486" s="35"/>
      <c r="F486" s="35"/>
      <c r="G486" s="34"/>
      <c r="H486" s="224"/>
      <c r="I486" s="247"/>
      <c r="J486" s="247"/>
      <c r="K486" s="247"/>
      <c r="L486" s="33" t="s">
        <v>123</v>
      </c>
      <c r="M486" s="32" t="s">
        <v>104</v>
      </c>
      <c r="N486" s="33" t="s">
        <v>122</v>
      </c>
      <c r="O486" s="32" t="s">
        <v>121</v>
      </c>
      <c r="P486" s="33" t="s">
        <v>120</v>
      </c>
      <c r="Q486" s="32"/>
      <c r="R486" s="33" t="s">
        <v>119</v>
      </c>
      <c r="S486" s="32"/>
      <c r="T486" s="33" t="s">
        <v>118</v>
      </c>
      <c r="U486" s="32"/>
      <c r="V486" s="33" t="s">
        <v>117</v>
      </c>
      <c r="W486" s="32"/>
      <c r="X486" s="33" t="s">
        <v>116</v>
      </c>
      <c r="Y486" s="32"/>
      <c r="Z486" s="33" t="s">
        <v>115</v>
      </c>
      <c r="AA486" s="32"/>
      <c r="AB486" s="31"/>
      <c r="AC486" s="32"/>
      <c r="AD486" s="31"/>
      <c r="AE486" s="23"/>
      <c r="AF486" s="251"/>
      <c r="AG486" s="251"/>
      <c r="AH486" s="22"/>
      <c r="AI486" s="11"/>
      <c r="AJ486" s="234"/>
      <c r="AK486" s="240"/>
      <c r="AL486" s="231"/>
      <c r="AM486" s="234"/>
      <c r="AN486" s="240"/>
      <c r="AO486" s="231"/>
      <c r="AP486" s="234"/>
      <c r="AQ486" s="240"/>
      <c r="AR486" s="231"/>
      <c r="AS486" s="234"/>
      <c r="AT486" s="240"/>
      <c r="AU486" s="231"/>
      <c r="AV486" s="234"/>
      <c r="AW486" s="237"/>
      <c r="AX486" s="231"/>
      <c r="AY486" s="292"/>
      <c r="AZ486" s="228"/>
      <c r="BA486" s="228"/>
      <c r="BB486" s="295"/>
    </row>
    <row r="487" spans="2:62" ht="28.15" customHeight="1" x14ac:dyDescent="0.2">
      <c r="B487" s="30"/>
      <c r="C487" s="244"/>
      <c r="D487" s="29"/>
      <c r="E487" s="28"/>
      <c r="F487" s="28"/>
      <c r="G487" s="27"/>
      <c r="H487" s="225"/>
      <c r="I487" s="248"/>
      <c r="J487" s="248"/>
      <c r="K487" s="248"/>
      <c r="L487" s="26" t="s">
        <v>114</v>
      </c>
      <c r="M487" s="25" t="s">
        <v>104</v>
      </c>
      <c r="N487" s="26" t="s">
        <v>112</v>
      </c>
      <c r="O487" s="25"/>
      <c r="P487" s="26" t="s">
        <v>111</v>
      </c>
      <c r="Q487" s="25"/>
      <c r="R487" s="26" t="s">
        <v>110</v>
      </c>
      <c r="S487" s="25"/>
      <c r="T487" s="26" t="s">
        <v>109</v>
      </c>
      <c r="U487" s="25"/>
      <c r="V487" s="26" t="s">
        <v>108</v>
      </c>
      <c r="W487" s="25"/>
      <c r="X487" s="26" t="s">
        <v>107</v>
      </c>
      <c r="Y487" s="25"/>
      <c r="Z487" s="26" t="s">
        <v>106</v>
      </c>
      <c r="AA487" s="25"/>
      <c r="AB487" s="24"/>
      <c r="AC487" s="25"/>
      <c r="AD487" s="24"/>
      <c r="AE487" s="23"/>
      <c r="AF487" s="251"/>
      <c r="AG487" s="251"/>
      <c r="AH487" s="22"/>
      <c r="AI487" s="11"/>
      <c r="AJ487" s="234"/>
      <c r="AK487" s="240"/>
      <c r="AL487" s="231"/>
      <c r="AM487" s="234"/>
      <c r="AN487" s="240"/>
      <c r="AO487" s="231"/>
      <c r="AP487" s="234"/>
      <c r="AQ487" s="240"/>
      <c r="AR487" s="231"/>
      <c r="AS487" s="234"/>
      <c r="AT487" s="240"/>
      <c r="AU487" s="231"/>
      <c r="AV487" s="234"/>
      <c r="AW487" s="237"/>
      <c r="AX487" s="231"/>
      <c r="AY487" s="292"/>
      <c r="AZ487" s="228"/>
      <c r="BA487" s="228"/>
      <c r="BB487" s="295"/>
    </row>
    <row r="488" spans="2:62" ht="28.15" customHeight="1" thickBot="1" x14ac:dyDescent="0.25">
      <c r="B488" s="21"/>
      <c r="C488" s="245"/>
      <c r="D488" s="20"/>
      <c r="E488" s="19"/>
      <c r="F488" s="19"/>
      <c r="G488" s="18"/>
      <c r="H488" s="226"/>
      <c r="I488" s="249"/>
      <c r="J488" s="249"/>
      <c r="K488" s="249"/>
      <c r="L488" s="17" t="s">
        <v>105</v>
      </c>
      <c r="M488" s="15" t="s">
        <v>121</v>
      </c>
      <c r="N488" s="17" t="s">
        <v>103</v>
      </c>
      <c r="O488" s="15"/>
      <c r="P488" s="17" t="s">
        <v>102</v>
      </c>
      <c r="Q488" s="15"/>
      <c r="R488" s="17" t="s">
        <v>101</v>
      </c>
      <c r="S488" s="15"/>
      <c r="T488" s="17">
        <v>20</v>
      </c>
      <c r="U488" s="15"/>
      <c r="V488" s="17" t="s">
        <v>100</v>
      </c>
      <c r="W488" s="15"/>
      <c r="X488" s="17" t="s">
        <v>99</v>
      </c>
      <c r="Y488" s="15"/>
      <c r="Z488" s="17" t="s">
        <v>98</v>
      </c>
      <c r="AA488" s="15"/>
      <c r="AB488" s="16"/>
      <c r="AC488" s="15"/>
      <c r="AD488" s="14"/>
      <c r="AE488" s="13"/>
      <c r="AF488" s="252"/>
      <c r="AG488" s="252"/>
      <c r="AH488" s="12"/>
      <c r="AI488" s="11"/>
      <c r="AJ488" s="235"/>
      <c r="AK488" s="241"/>
      <c r="AL488" s="232"/>
      <c r="AM488" s="235"/>
      <c r="AN488" s="241"/>
      <c r="AO488" s="232"/>
      <c r="AP488" s="235"/>
      <c r="AQ488" s="241"/>
      <c r="AR488" s="232"/>
      <c r="AS488" s="235"/>
      <c r="AT488" s="241"/>
      <c r="AU488" s="232"/>
      <c r="AV488" s="235"/>
      <c r="AW488" s="238"/>
      <c r="AX488" s="232"/>
      <c r="AY488" s="293"/>
      <c r="AZ488" s="229"/>
      <c r="BA488" s="229"/>
      <c r="BB488" s="296"/>
    </row>
    <row r="489" spans="2:62" ht="85.9" customHeight="1" thickTop="1" thickBot="1" x14ac:dyDescent="0.35">
      <c r="B489" s="105" t="s">
        <v>174</v>
      </c>
      <c r="C489" s="95" t="s">
        <v>173</v>
      </c>
      <c r="D489" s="100" t="s">
        <v>172</v>
      </c>
      <c r="E489" s="104" t="s">
        <v>171</v>
      </c>
      <c r="F489" s="103"/>
      <c r="G489" s="102"/>
      <c r="H489" s="101" t="s">
        <v>170</v>
      </c>
      <c r="I489" s="100" t="s">
        <v>96</v>
      </c>
      <c r="J489" s="100" t="s">
        <v>169</v>
      </c>
      <c r="K489" s="100" t="s">
        <v>97</v>
      </c>
      <c r="L489" s="256" t="s">
        <v>168</v>
      </c>
      <c r="M489" s="262"/>
      <c r="N489" s="256" t="s">
        <v>167</v>
      </c>
      <c r="O489" s="262"/>
      <c r="P489" s="256" t="s">
        <v>167</v>
      </c>
      <c r="Q489" s="257"/>
      <c r="R489" s="256" t="s">
        <v>167</v>
      </c>
      <c r="S489" s="257"/>
      <c r="T489" s="256" t="s">
        <v>167</v>
      </c>
      <c r="U489" s="257"/>
      <c r="V489" s="256" t="s">
        <v>167</v>
      </c>
      <c r="W489" s="257"/>
      <c r="X489" s="256" t="s">
        <v>167</v>
      </c>
      <c r="Y489" s="257"/>
      <c r="Z489" s="256" t="s">
        <v>167</v>
      </c>
      <c r="AA489" s="257"/>
      <c r="AB489" s="261" t="s">
        <v>166</v>
      </c>
      <c r="AC489" s="257"/>
      <c r="AD489" s="101" t="s">
        <v>165</v>
      </c>
      <c r="AE489" s="101" t="s">
        <v>164</v>
      </c>
      <c r="AF489" s="100" t="s">
        <v>163</v>
      </c>
      <c r="AG489" s="100" t="s">
        <v>162</v>
      </c>
      <c r="AH489" s="99" t="s">
        <v>161</v>
      </c>
      <c r="AI489" s="98"/>
      <c r="AJ489" s="107" t="s">
        <v>160</v>
      </c>
      <c r="AK489" s="95" t="s">
        <v>159</v>
      </c>
      <c r="AL489" s="94" t="s">
        <v>158</v>
      </c>
      <c r="AM489" s="96" t="s">
        <v>157</v>
      </c>
      <c r="AN489" s="95" t="s">
        <v>156</v>
      </c>
      <c r="AO489" s="94" t="s">
        <v>155</v>
      </c>
      <c r="AP489" s="96" t="s">
        <v>154</v>
      </c>
      <c r="AQ489" s="95" t="s">
        <v>153</v>
      </c>
      <c r="AR489" s="97" t="s">
        <v>152</v>
      </c>
      <c r="AS489" s="96" t="s">
        <v>151</v>
      </c>
      <c r="AT489" s="95" t="s">
        <v>150</v>
      </c>
      <c r="AU489" s="94" t="s">
        <v>149</v>
      </c>
      <c r="AV489" s="96" t="s">
        <v>148</v>
      </c>
      <c r="AW489" s="95" t="s">
        <v>147</v>
      </c>
      <c r="AX489" s="94" t="s">
        <v>146</v>
      </c>
      <c r="AY489" s="93" t="s">
        <v>145</v>
      </c>
      <c r="AZ489" s="92" t="s">
        <v>144</v>
      </c>
      <c r="BA489" s="92" t="s">
        <v>143</v>
      </c>
      <c r="BB489" s="91" t="s">
        <v>142</v>
      </c>
    </row>
    <row r="490" spans="2:62" ht="48" thickBot="1" x14ac:dyDescent="0.3">
      <c r="B490" s="90" t="s">
        <v>220</v>
      </c>
      <c r="C490" s="89"/>
      <c r="D490" s="88">
        <v>166</v>
      </c>
      <c r="E490" s="258"/>
      <c r="F490" s="259"/>
      <c r="G490" s="260"/>
      <c r="H490" s="87" t="s">
        <v>140</v>
      </c>
      <c r="I490" s="86"/>
      <c r="J490" s="86"/>
      <c r="K490" s="85"/>
      <c r="L490" s="84"/>
      <c r="M490" s="81"/>
      <c r="N490" s="84"/>
      <c r="O490" s="81"/>
      <c r="P490" s="84"/>
      <c r="Q490" s="81"/>
      <c r="R490" s="84"/>
      <c r="S490" s="81"/>
      <c r="T490" s="84"/>
      <c r="U490" s="81"/>
      <c r="V490" s="84"/>
      <c r="W490" s="81"/>
      <c r="X490" s="84"/>
      <c r="Y490" s="81"/>
      <c r="Z490" s="84"/>
      <c r="AA490" s="83"/>
      <c r="AB490" s="82" t="s">
        <v>139</v>
      </c>
      <c r="AC490" s="81"/>
      <c r="AD490" s="81"/>
      <c r="AE490" s="81"/>
      <c r="AF490" s="80"/>
      <c r="AG490" s="80"/>
      <c r="AH490" s="60"/>
      <c r="AI490" s="79" t="s">
        <v>138</v>
      </c>
      <c r="AJ490" s="106">
        <f t="shared" ref="AJ490:BB490" si="64">SUM(AJ492:AJ503)</f>
        <v>11</v>
      </c>
      <c r="AK490" s="77">
        <f t="shared" si="64"/>
        <v>2</v>
      </c>
      <c r="AL490" s="76">
        <f t="shared" si="64"/>
        <v>0</v>
      </c>
      <c r="AM490" s="78">
        <f t="shared" si="64"/>
        <v>15</v>
      </c>
      <c r="AN490" s="77">
        <f t="shared" si="64"/>
        <v>5</v>
      </c>
      <c r="AO490" s="76">
        <f t="shared" si="64"/>
        <v>0</v>
      </c>
      <c r="AP490" s="78">
        <f t="shared" si="64"/>
        <v>0</v>
      </c>
      <c r="AQ490" s="77">
        <f t="shared" si="64"/>
        <v>0</v>
      </c>
      <c r="AR490" s="76">
        <f t="shared" si="64"/>
        <v>0</v>
      </c>
      <c r="AS490" s="78">
        <f t="shared" si="64"/>
        <v>0</v>
      </c>
      <c r="AT490" s="77">
        <f t="shared" si="64"/>
        <v>0</v>
      </c>
      <c r="AU490" s="76">
        <f t="shared" si="64"/>
        <v>0</v>
      </c>
      <c r="AV490" s="78">
        <f t="shared" si="64"/>
        <v>0</v>
      </c>
      <c r="AW490" s="77">
        <f t="shared" si="64"/>
        <v>0</v>
      </c>
      <c r="AX490" s="76">
        <f t="shared" si="64"/>
        <v>0</v>
      </c>
      <c r="AY490" s="75">
        <f t="shared" si="64"/>
        <v>0</v>
      </c>
      <c r="AZ490" s="74">
        <f t="shared" si="64"/>
        <v>0</v>
      </c>
      <c r="BA490" s="74">
        <f t="shared" si="64"/>
        <v>0</v>
      </c>
      <c r="BB490" s="73">
        <f t="shared" si="64"/>
        <v>0</v>
      </c>
      <c r="BC490" s="72" t="s">
        <v>137</v>
      </c>
      <c r="BF490" s="5">
        <f>SUM(AJ490:AL490)/$BG$5</f>
        <v>4.333333333333333</v>
      </c>
      <c r="BG490" s="5">
        <f>SUM(AM490:AO490,AY490)/$BG$5</f>
        <v>6.666666666666667</v>
      </c>
      <c r="BH490" s="5">
        <f>SUM(AP490:AR490,AZ490)/$BG$5</f>
        <v>0</v>
      </c>
      <c r="BI490" s="5">
        <f>SUM(AS490:AU490,BA490)/$BG$5</f>
        <v>0</v>
      </c>
      <c r="BJ490" s="5">
        <f>SUM(AV490:AX490,BB490)/$BG$5</f>
        <v>0</v>
      </c>
    </row>
    <row r="491" spans="2:62" ht="37.5" thickBot="1" x14ac:dyDescent="0.3">
      <c r="B491" s="71"/>
      <c r="C491" s="70"/>
      <c r="D491" s="69"/>
      <c r="E491" s="68"/>
      <c r="F491" s="68"/>
      <c r="G491" s="67"/>
      <c r="H491" s="66"/>
      <c r="I491" s="64"/>
      <c r="J491" s="64"/>
      <c r="K491" s="65"/>
      <c r="L491" s="64"/>
      <c r="M491" s="62"/>
      <c r="N491" s="64"/>
      <c r="O491" s="62"/>
      <c r="P491" s="64"/>
      <c r="Q491" s="62"/>
      <c r="R491" s="64"/>
      <c r="S491" s="62"/>
      <c r="T491" s="64"/>
      <c r="U491" s="62"/>
      <c r="V491" s="64"/>
      <c r="W491" s="62"/>
      <c r="X491" s="64"/>
      <c r="Y491" s="62"/>
      <c r="Z491" s="64"/>
      <c r="AA491" s="62"/>
      <c r="AB491" s="63"/>
      <c r="AC491" s="62"/>
      <c r="AD491" s="62"/>
      <c r="AE491" s="62"/>
      <c r="AF491" s="61"/>
      <c r="AG491" s="61"/>
      <c r="AH491" s="60"/>
      <c r="AI491" s="59" t="s">
        <v>136</v>
      </c>
      <c r="AJ491" s="58">
        <f t="shared" ref="AJ491:BB491" si="65">AJ490/3</f>
        <v>3.6666666666666665</v>
      </c>
      <c r="AK491" s="57">
        <f t="shared" si="65"/>
        <v>0.66666666666666663</v>
      </c>
      <c r="AL491" s="56">
        <f t="shared" si="65"/>
        <v>0</v>
      </c>
      <c r="AM491" s="58">
        <f t="shared" si="65"/>
        <v>5</v>
      </c>
      <c r="AN491" s="57">
        <f t="shared" si="65"/>
        <v>1.6666666666666667</v>
      </c>
      <c r="AO491" s="56">
        <f t="shared" si="65"/>
        <v>0</v>
      </c>
      <c r="AP491" s="58">
        <f t="shared" si="65"/>
        <v>0</v>
      </c>
      <c r="AQ491" s="57">
        <f t="shared" si="65"/>
        <v>0</v>
      </c>
      <c r="AR491" s="56">
        <f t="shared" si="65"/>
        <v>0</v>
      </c>
      <c r="AS491" s="58">
        <f t="shared" si="65"/>
        <v>0</v>
      </c>
      <c r="AT491" s="57">
        <f t="shared" si="65"/>
        <v>0</v>
      </c>
      <c r="AU491" s="56">
        <f t="shared" si="65"/>
        <v>0</v>
      </c>
      <c r="AV491" s="58">
        <f t="shared" si="65"/>
        <v>0</v>
      </c>
      <c r="AW491" s="57">
        <f t="shared" si="65"/>
        <v>0</v>
      </c>
      <c r="AX491" s="56">
        <f t="shared" si="65"/>
        <v>0</v>
      </c>
      <c r="AY491" s="55">
        <f t="shared" si="65"/>
        <v>0</v>
      </c>
      <c r="AZ491" s="54">
        <f t="shared" si="65"/>
        <v>0</v>
      </c>
      <c r="BA491" s="54">
        <f t="shared" si="65"/>
        <v>0</v>
      </c>
      <c r="BB491" s="53">
        <f t="shared" si="65"/>
        <v>0</v>
      </c>
      <c r="BC491" s="52" t="s">
        <v>135</v>
      </c>
    </row>
    <row r="492" spans="2:62" ht="28.15" customHeight="1" x14ac:dyDescent="0.2">
      <c r="B492" s="30"/>
      <c r="C492" s="242">
        <v>1</v>
      </c>
      <c r="D492" s="44"/>
      <c r="E492" s="43"/>
      <c r="F492" s="43"/>
      <c r="G492" s="42"/>
      <c r="H492" s="223" t="s">
        <v>183</v>
      </c>
      <c r="I492" s="246">
        <v>30</v>
      </c>
      <c r="J492" s="246">
        <v>15</v>
      </c>
      <c r="K492" s="246">
        <v>7</v>
      </c>
      <c r="L492" s="41" t="s">
        <v>133</v>
      </c>
      <c r="M492" s="40" t="s">
        <v>187</v>
      </c>
      <c r="N492" s="41" t="s">
        <v>131</v>
      </c>
      <c r="O492" s="40" t="s">
        <v>121</v>
      </c>
      <c r="P492" s="41" t="s">
        <v>130</v>
      </c>
      <c r="Q492" s="40"/>
      <c r="R492" s="41" t="s">
        <v>129</v>
      </c>
      <c r="S492" s="40"/>
      <c r="T492" s="41" t="s">
        <v>128</v>
      </c>
      <c r="U492" s="40"/>
      <c r="V492" s="41" t="s">
        <v>127</v>
      </c>
      <c r="W492" s="40"/>
      <c r="X492" s="41" t="s">
        <v>126</v>
      </c>
      <c r="Y492" s="40"/>
      <c r="Z492" s="41" t="s">
        <v>125</v>
      </c>
      <c r="AA492" s="40"/>
      <c r="AB492" s="39"/>
      <c r="AC492" s="40"/>
      <c r="AD492" s="39"/>
      <c r="AE492" s="38"/>
      <c r="AF492" s="250"/>
      <c r="AG492" s="250"/>
      <c r="AH492" s="37"/>
      <c r="AI492" s="11"/>
      <c r="AJ492" s="272">
        <f>SUMPRODUCT(LEN($M492:$S495)-LEN(SUBSTITUTE($M492:$S495,"A", "")))</f>
        <v>5</v>
      </c>
      <c r="AK492" s="239">
        <f>SUMPRODUCT(LEN($AD492:$AD495)-LEN(SUBSTITUTE($AD492:$AD495,"A", "")))</f>
        <v>0</v>
      </c>
      <c r="AL492" s="230">
        <f>SUMPRODUCT(LEN($AC492:$AC495)-LEN(SUBSTITUTE($AC492:$AC495,"A", "")))</f>
        <v>0</v>
      </c>
      <c r="AM492" s="233">
        <f>SUMPRODUCT(LEN($M492:$S495)-LEN(SUBSTITUTE($M492:$S495,"S", "")))</f>
        <v>8</v>
      </c>
      <c r="AN492" s="239">
        <f>SUMPRODUCT(LEN($AD492:$AD495)-LEN(SUBSTITUTE($AD492:$AD495,"S", "")))</f>
        <v>0</v>
      </c>
      <c r="AO492" s="230">
        <f>SUMPRODUCT(LEN($AC492:$AC495)-LEN(SUBSTITUTE($AC492:$AC495,"S", "")))</f>
        <v>0</v>
      </c>
      <c r="AP492" s="233">
        <f>SUMPRODUCT(LEN($M492:$S495)-LEN(SUBSTITUTE($M492:$S495,"F", "")))</f>
        <v>0</v>
      </c>
      <c r="AQ492" s="239">
        <f>SUMPRODUCT(LEN($AD492:$AD495)-LEN(SUBSTITUTE($AD492:$AD495,"F", "")))</f>
        <v>0</v>
      </c>
      <c r="AR492" s="230">
        <f>SUMPRODUCT(LEN($AC492:$AC495)-LEN(SUBSTITUTE($AC492:$AC495,"F", "")))</f>
        <v>0</v>
      </c>
      <c r="AS492" s="233">
        <f>SUMPRODUCT(LEN($M492:$S495)-LEN(SUBSTITUTE($M492:$S495,"G", "")))</f>
        <v>0</v>
      </c>
      <c r="AT492" s="239">
        <f>SUMPRODUCT(LEN($AD492:$AD495)-LEN(SUBSTITUTE($AD492:$AD495,"G", "")))</f>
        <v>0</v>
      </c>
      <c r="AU492" s="230">
        <f>SUMPRODUCT(LEN($AC492:$AC495)-LEN(SUBSTITUTE($AC492:$AC495,"G", "")))</f>
        <v>0</v>
      </c>
      <c r="AV492" s="233">
        <f>SUMPRODUCT(LEN($L492:$S495)-LEN(SUBSTITUTE($L492:$S495,"M", "")))</f>
        <v>0</v>
      </c>
      <c r="AW492" s="236">
        <f>SUMPRODUCT(LEN($AD492:$AD495)-LEN(SUBSTITUTE($AD492:$AD495,"M", "")))</f>
        <v>0</v>
      </c>
      <c r="AX492" s="230">
        <f>SUMPRODUCT(LEN($AC492:$AC495)-LEN(SUBSTITUTE($AC492:$AC495,"M", "")))</f>
        <v>0</v>
      </c>
      <c r="AY492" s="291">
        <f>SUMPRODUCT(LEN($AE492:$AE495)-LEN(SUBSTITUTE($AE492:$AE495,"S", "")))</f>
        <v>0</v>
      </c>
      <c r="AZ492" s="227">
        <f>SUMPRODUCT(LEN($AE492:$AE495)-LEN(SUBSTITUTE($AE492:$AE495,"F", "")))</f>
        <v>0</v>
      </c>
      <c r="BA492" s="227">
        <f>SUMPRODUCT(LEN($AE492:$AE495)-LEN(SUBSTITUTE($AE492:$AE495,"G", "")))</f>
        <v>0</v>
      </c>
      <c r="BB492" s="294">
        <f>SUMPRODUCT(LEN($AE492:$AE495)-LEN(SUBSTITUTE($AE492:$AE495,"M", "")))</f>
        <v>0</v>
      </c>
    </row>
    <row r="493" spans="2:62" ht="28.15" customHeight="1" thickBot="1" x14ac:dyDescent="0.25">
      <c r="B493" s="30"/>
      <c r="C493" s="243"/>
      <c r="D493" s="36"/>
      <c r="E493" s="35"/>
      <c r="F493" s="35"/>
      <c r="G493" s="34"/>
      <c r="H493" s="224"/>
      <c r="I493" s="247"/>
      <c r="J493" s="247"/>
      <c r="K493" s="247"/>
      <c r="L493" s="33" t="s">
        <v>123</v>
      </c>
      <c r="M493" s="32" t="s">
        <v>113</v>
      </c>
      <c r="N493" s="33" t="s">
        <v>122</v>
      </c>
      <c r="O493" s="32" t="s">
        <v>121</v>
      </c>
      <c r="P493" s="33" t="s">
        <v>120</v>
      </c>
      <c r="Q493" s="32"/>
      <c r="R493" s="33" t="s">
        <v>119</v>
      </c>
      <c r="S493" s="32"/>
      <c r="T493" s="33" t="s">
        <v>118</v>
      </c>
      <c r="U493" s="32"/>
      <c r="V493" s="33" t="s">
        <v>117</v>
      </c>
      <c r="W493" s="32"/>
      <c r="X493" s="33" t="s">
        <v>116</v>
      </c>
      <c r="Y493" s="32"/>
      <c r="Z493" s="33" t="s">
        <v>115</v>
      </c>
      <c r="AA493" s="32"/>
      <c r="AB493" s="31"/>
      <c r="AC493" s="32"/>
      <c r="AD493" s="31"/>
      <c r="AE493" s="23"/>
      <c r="AF493" s="251"/>
      <c r="AG493" s="251"/>
      <c r="AH493" s="22"/>
      <c r="AI493" s="11"/>
      <c r="AJ493" s="273"/>
      <c r="AK493" s="240"/>
      <c r="AL493" s="231"/>
      <c r="AM493" s="234"/>
      <c r="AN493" s="240"/>
      <c r="AO493" s="231"/>
      <c r="AP493" s="234"/>
      <c r="AQ493" s="240"/>
      <c r="AR493" s="231"/>
      <c r="AS493" s="234"/>
      <c r="AT493" s="240"/>
      <c r="AU493" s="231"/>
      <c r="AV493" s="234"/>
      <c r="AW493" s="237"/>
      <c r="AX493" s="231"/>
      <c r="AY493" s="292"/>
      <c r="AZ493" s="228"/>
      <c r="BA493" s="228"/>
      <c r="BB493" s="295"/>
    </row>
    <row r="494" spans="2:62" ht="28.15" customHeight="1" x14ac:dyDescent="0.2">
      <c r="B494" s="30"/>
      <c r="C494" s="244"/>
      <c r="D494" s="29"/>
      <c r="E494" s="28"/>
      <c r="F494" s="28"/>
      <c r="G494" s="27"/>
      <c r="H494" s="225">
        <v>166</v>
      </c>
      <c r="I494" s="248"/>
      <c r="J494" s="248"/>
      <c r="K494" s="248"/>
      <c r="L494" s="26" t="s">
        <v>114</v>
      </c>
      <c r="M494" s="25" t="s">
        <v>132</v>
      </c>
      <c r="N494" s="26" t="s">
        <v>112</v>
      </c>
      <c r="O494" s="25" t="s">
        <v>121</v>
      </c>
      <c r="P494" s="26" t="s">
        <v>111</v>
      </c>
      <c r="Q494" s="25"/>
      <c r="R494" s="26" t="s">
        <v>110</v>
      </c>
      <c r="S494" s="25"/>
      <c r="T494" s="26" t="s">
        <v>109</v>
      </c>
      <c r="U494" s="25"/>
      <c r="V494" s="26" t="s">
        <v>108</v>
      </c>
      <c r="W494" s="25"/>
      <c r="X494" s="26" t="s">
        <v>107</v>
      </c>
      <c r="Y494" s="25"/>
      <c r="Z494" s="26" t="s">
        <v>106</v>
      </c>
      <c r="AA494" s="25"/>
      <c r="AB494" s="24"/>
      <c r="AC494" s="25"/>
      <c r="AD494" s="24"/>
      <c r="AE494" s="23"/>
      <c r="AF494" s="251"/>
      <c r="AG494" s="251"/>
      <c r="AH494" s="22"/>
      <c r="AI494" s="11"/>
      <c r="AJ494" s="273"/>
      <c r="AK494" s="240"/>
      <c r="AL494" s="231"/>
      <c r="AM494" s="234"/>
      <c r="AN494" s="240"/>
      <c r="AO494" s="231"/>
      <c r="AP494" s="234"/>
      <c r="AQ494" s="240"/>
      <c r="AR494" s="231"/>
      <c r="AS494" s="234"/>
      <c r="AT494" s="240"/>
      <c r="AU494" s="231"/>
      <c r="AV494" s="234"/>
      <c r="AW494" s="237"/>
      <c r="AX494" s="231"/>
      <c r="AY494" s="292"/>
      <c r="AZ494" s="228"/>
      <c r="BA494" s="228"/>
      <c r="BB494" s="295"/>
    </row>
    <row r="495" spans="2:62" ht="28.15" customHeight="1" thickBot="1" x14ac:dyDescent="0.25">
      <c r="B495" s="30"/>
      <c r="C495" s="253"/>
      <c r="D495" s="51"/>
      <c r="E495" s="50"/>
      <c r="F495" s="50"/>
      <c r="G495" s="49"/>
      <c r="H495" s="226"/>
      <c r="I495" s="254"/>
      <c r="J495" s="254"/>
      <c r="K495" s="254"/>
      <c r="L495" s="48" t="s">
        <v>105</v>
      </c>
      <c r="M495" s="47" t="s">
        <v>175</v>
      </c>
      <c r="N495" s="48" t="s">
        <v>103</v>
      </c>
      <c r="O495" s="47" t="s">
        <v>121</v>
      </c>
      <c r="P495" s="48" t="s">
        <v>102</v>
      </c>
      <c r="Q495" s="47"/>
      <c r="R495" s="48" t="s">
        <v>101</v>
      </c>
      <c r="S495" s="47"/>
      <c r="T495" s="48">
        <v>20</v>
      </c>
      <c r="U495" s="47"/>
      <c r="V495" s="48" t="s">
        <v>100</v>
      </c>
      <c r="W495" s="47"/>
      <c r="X495" s="48" t="s">
        <v>99</v>
      </c>
      <c r="Y495" s="47"/>
      <c r="Z495" s="48" t="s">
        <v>98</v>
      </c>
      <c r="AA495" s="47"/>
      <c r="AB495" s="16"/>
      <c r="AC495" s="47"/>
      <c r="AD495" s="16"/>
      <c r="AE495" s="46"/>
      <c r="AF495" s="255"/>
      <c r="AG495" s="255"/>
      <c r="AH495" s="45"/>
      <c r="AI495" s="11"/>
      <c r="AJ495" s="274"/>
      <c r="AK495" s="241"/>
      <c r="AL495" s="232"/>
      <c r="AM495" s="235"/>
      <c r="AN495" s="241"/>
      <c r="AO495" s="232"/>
      <c r="AP495" s="235"/>
      <c r="AQ495" s="241"/>
      <c r="AR495" s="232"/>
      <c r="AS495" s="235"/>
      <c r="AT495" s="241"/>
      <c r="AU495" s="232"/>
      <c r="AV495" s="235"/>
      <c r="AW495" s="238"/>
      <c r="AX495" s="232"/>
      <c r="AY495" s="293"/>
      <c r="AZ495" s="229"/>
      <c r="BA495" s="229"/>
      <c r="BB495" s="296"/>
    </row>
    <row r="496" spans="2:62" ht="28.15" customHeight="1" x14ac:dyDescent="0.2">
      <c r="B496" s="30"/>
      <c r="C496" s="242">
        <v>2</v>
      </c>
      <c r="D496" s="44"/>
      <c r="E496" s="43"/>
      <c r="F496" s="43"/>
      <c r="G496" s="42"/>
      <c r="H496" s="223"/>
      <c r="I496" s="246">
        <v>30</v>
      </c>
      <c r="J496" s="246">
        <v>15</v>
      </c>
      <c r="K496" s="246">
        <v>8</v>
      </c>
      <c r="L496" s="41" t="s">
        <v>133</v>
      </c>
      <c r="M496" s="40" t="s">
        <v>175</v>
      </c>
      <c r="N496" s="41" t="s">
        <v>131</v>
      </c>
      <c r="O496" s="40" t="s">
        <v>104</v>
      </c>
      <c r="P496" s="41" t="s">
        <v>130</v>
      </c>
      <c r="Q496" s="40"/>
      <c r="R496" s="41" t="s">
        <v>129</v>
      </c>
      <c r="S496" s="40"/>
      <c r="T496" s="41" t="s">
        <v>128</v>
      </c>
      <c r="U496" s="40"/>
      <c r="V496" s="41" t="s">
        <v>127</v>
      </c>
      <c r="W496" s="40"/>
      <c r="X496" s="41" t="s">
        <v>126</v>
      </c>
      <c r="Y496" s="40"/>
      <c r="Z496" s="41" t="s">
        <v>125</v>
      </c>
      <c r="AA496" s="40"/>
      <c r="AB496" s="39"/>
      <c r="AC496" s="40"/>
      <c r="AD496" s="39" t="s">
        <v>113</v>
      </c>
      <c r="AE496" s="38"/>
      <c r="AF496" s="250"/>
      <c r="AG496" s="250"/>
      <c r="AH496" s="37"/>
      <c r="AI496" s="11"/>
      <c r="AJ496" s="272">
        <f>SUMPRODUCT(LEN($M496:$S499)-LEN(SUBSTITUTE($M496:$S499,"A", "")))</f>
        <v>6</v>
      </c>
      <c r="AK496" s="239">
        <f>SUMPRODUCT(LEN($AD496:$AD499)-LEN(SUBSTITUTE($AD496:$AD499,"A", "")))</f>
        <v>1</v>
      </c>
      <c r="AL496" s="230">
        <f>SUMPRODUCT(LEN($AC496:$AC499)-LEN(SUBSTITUTE($AC496:$AC499,"A", "")))</f>
        <v>0</v>
      </c>
      <c r="AM496" s="233">
        <f>SUMPRODUCT(LEN($M496:$S499)-LEN(SUBSTITUTE($M496:$S499,"S", "")))</f>
        <v>5</v>
      </c>
      <c r="AN496" s="239">
        <f>SUMPRODUCT(LEN($AD496:$AD499)-LEN(SUBSTITUTE($AD496:$AD499,"S", "")))</f>
        <v>3</v>
      </c>
      <c r="AO496" s="230">
        <f>SUMPRODUCT(LEN($AC496:$AC499)-LEN(SUBSTITUTE($AC496:$AC499,"S", "")))</f>
        <v>0</v>
      </c>
      <c r="AP496" s="233">
        <f>SUMPRODUCT(LEN($M496:$S499)-LEN(SUBSTITUTE($M496:$S499,"F", "")))</f>
        <v>0</v>
      </c>
      <c r="AQ496" s="239">
        <f>SUMPRODUCT(LEN($AD496:$AD499)-LEN(SUBSTITUTE($AD496:$AD499,"F", "")))</f>
        <v>0</v>
      </c>
      <c r="AR496" s="230">
        <f>SUMPRODUCT(LEN($AC496:$AC499)-LEN(SUBSTITUTE($AC496:$AC499,"F", "")))</f>
        <v>0</v>
      </c>
      <c r="AS496" s="233">
        <f>SUMPRODUCT(LEN($M496:$S499)-LEN(SUBSTITUTE($M496:$S499,"G", "")))</f>
        <v>0</v>
      </c>
      <c r="AT496" s="239">
        <f>SUMPRODUCT(LEN($AD496:$AD499)-LEN(SUBSTITUTE($AD496:$AD499,"G", "")))</f>
        <v>0</v>
      </c>
      <c r="AU496" s="230">
        <f>SUMPRODUCT(LEN($AC496:$AC499)-LEN(SUBSTITUTE($AC496:$AC499,"G", "")))</f>
        <v>0</v>
      </c>
      <c r="AV496" s="233">
        <f>SUMPRODUCT(LEN($L496:$S499)-LEN(SUBSTITUTE($L496:$S499,"M", "")))</f>
        <v>0</v>
      </c>
      <c r="AW496" s="236">
        <f>SUMPRODUCT(LEN($AD496:$AD499)-LEN(SUBSTITUTE($AD496:$AD499,"M", "")))</f>
        <v>0</v>
      </c>
      <c r="AX496" s="230">
        <f>SUMPRODUCT(LEN($AC496:$AC499)-LEN(SUBSTITUTE($AC496:$AC499,"M", "")))</f>
        <v>0</v>
      </c>
      <c r="AY496" s="291">
        <f>SUMPRODUCT(LEN($AE496:$AE499)-LEN(SUBSTITUTE($AE496:$AE499,"S", "")))</f>
        <v>0</v>
      </c>
      <c r="AZ496" s="227">
        <f>SUMPRODUCT(LEN($AE496:$AE499)-LEN(SUBSTITUTE($AE496:$AE499,"F", "")))</f>
        <v>0</v>
      </c>
      <c r="BA496" s="227">
        <f>SUMPRODUCT(LEN($AE496:$AE499)-LEN(SUBSTITUTE($AE496:$AE499,"G", "")))</f>
        <v>0</v>
      </c>
      <c r="BB496" s="294">
        <f>SUMPRODUCT(LEN($AE496:$AE499)-LEN(SUBSTITUTE($AE496:$AE499,"M", "")))</f>
        <v>0</v>
      </c>
    </row>
    <row r="497" spans="2:62" ht="28.15" customHeight="1" thickBot="1" x14ac:dyDescent="0.25">
      <c r="B497" s="30"/>
      <c r="C497" s="243"/>
      <c r="D497" s="36"/>
      <c r="E497" s="35"/>
      <c r="F497" s="35"/>
      <c r="G497" s="34"/>
      <c r="H497" s="224"/>
      <c r="I497" s="247"/>
      <c r="J497" s="247"/>
      <c r="K497" s="247"/>
      <c r="L497" s="33" t="s">
        <v>123</v>
      </c>
      <c r="M497" s="32" t="s">
        <v>132</v>
      </c>
      <c r="N497" s="33" t="s">
        <v>122</v>
      </c>
      <c r="O497" s="32" t="s">
        <v>121</v>
      </c>
      <c r="P497" s="33" t="s">
        <v>120</v>
      </c>
      <c r="Q497" s="32"/>
      <c r="R497" s="33" t="s">
        <v>119</v>
      </c>
      <c r="S497" s="32"/>
      <c r="T497" s="33" t="s">
        <v>118</v>
      </c>
      <c r="U497" s="32"/>
      <c r="V497" s="33" t="s">
        <v>117</v>
      </c>
      <c r="W497" s="32"/>
      <c r="X497" s="33" t="s">
        <v>116</v>
      </c>
      <c r="Y497" s="32"/>
      <c r="Z497" s="33" t="s">
        <v>115</v>
      </c>
      <c r="AA497" s="32"/>
      <c r="AB497" s="31"/>
      <c r="AC497" s="32"/>
      <c r="AD497" s="31" t="s">
        <v>124</v>
      </c>
      <c r="AE497" s="23"/>
      <c r="AF497" s="251"/>
      <c r="AG497" s="251"/>
      <c r="AH497" s="22"/>
      <c r="AI497" s="11"/>
      <c r="AJ497" s="273"/>
      <c r="AK497" s="240"/>
      <c r="AL497" s="231"/>
      <c r="AM497" s="234"/>
      <c r="AN497" s="240"/>
      <c r="AO497" s="231"/>
      <c r="AP497" s="234"/>
      <c r="AQ497" s="240"/>
      <c r="AR497" s="231"/>
      <c r="AS497" s="234"/>
      <c r="AT497" s="240"/>
      <c r="AU497" s="231"/>
      <c r="AV497" s="234"/>
      <c r="AW497" s="237"/>
      <c r="AX497" s="231"/>
      <c r="AY497" s="292"/>
      <c r="AZ497" s="228"/>
      <c r="BA497" s="228"/>
      <c r="BB497" s="295"/>
    </row>
    <row r="498" spans="2:62" ht="28.15" customHeight="1" x14ac:dyDescent="0.2">
      <c r="B498" s="30"/>
      <c r="C498" s="244"/>
      <c r="D498" s="29"/>
      <c r="E498" s="28"/>
      <c r="F498" s="28"/>
      <c r="G498" s="27"/>
      <c r="H498" s="225"/>
      <c r="I498" s="248"/>
      <c r="J498" s="248"/>
      <c r="K498" s="248"/>
      <c r="L498" s="26" t="s">
        <v>114</v>
      </c>
      <c r="M498" s="25" t="s">
        <v>175</v>
      </c>
      <c r="N498" s="26" t="s">
        <v>112</v>
      </c>
      <c r="O498" s="25" t="s">
        <v>121</v>
      </c>
      <c r="P498" s="26" t="s">
        <v>111</v>
      </c>
      <c r="Q498" s="25"/>
      <c r="R498" s="26" t="s">
        <v>110</v>
      </c>
      <c r="S498" s="25"/>
      <c r="T498" s="26" t="s">
        <v>109</v>
      </c>
      <c r="U498" s="25"/>
      <c r="V498" s="26" t="s">
        <v>108</v>
      </c>
      <c r="W498" s="25"/>
      <c r="X498" s="26" t="s">
        <v>107</v>
      </c>
      <c r="Y498" s="25"/>
      <c r="Z498" s="26" t="s">
        <v>106</v>
      </c>
      <c r="AA498" s="25"/>
      <c r="AB498" s="24"/>
      <c r="AC498" s="25"/>
      <c r="AD498" s="24"/>
      <c r="AE498" s="23"/>
      <c r="AF498" s="251"/>
      <c r="AG498" s="251"/>
      <c r="AH498" s="22"/>
      <c r="AI498" s="11"/>
      <c r="AJ498" s="273"/>
      <c r="AK498" s="240"/>
      <c r="AL498" s="231"/>
      <c r="AM498" s="234"/>
      <c r="AN498" s="240"/>
      <c r="AO498" s="231"/>
      <c r="AP498" s="234"/>
      <c r="AQ498" s="240"/>
      <c r="AR498" s="231"/>
      <c r="AS498" s="234"/>
      <c r="AT498" s="240"/>
      <c r="AU498" s="231"/>
      <c r="AV498" s="234"/>
      <c r="AW498" s="237"/>
      <c r="AX498" s="231"/>
      <c r="AY498" s="292"/>
      <c r="AZ498" s="228"/>
      <c r="BA498" s="228"/>
      <c r="BB498" s="295"/>
    </row>
    <row r="499" spans="2:62" ht="28.15" customHeight="1" thickBot="1" x14ac:dyDescent="0.25">
      <c r="B499" s="30"/>
      <c r="C499" s="253"/>
      <c r="D499" s="51"/>
      <c r="E499" s="50"/>
      <c r="F499" s="50"/>
      <c r="G499" s="49"/>
      <c r="H499" s="226"/>
      <c r="I499" s="254"/>
      <c r="J499" s="254"/>
      <c r="K499" s="254"/>
      <c r="L499" s="48" t="s">
        <v>105</v>
      </c>
      <c r="M499" s="47" t="s">
        <v>175</v>
      </c>
      <c r="N499" s="48" t="s">
        <v>103</v>
      </c>
      <c r="O499" s="47"/>
      <c r="P499" s="48" t="s">
        <v>102</v>
      </c>
      <c r="Q499" s="47"/>
      <c r="R499" s="48" t="s">
        <v>101</v>
      </c>
      <c r="S499" s="47"/>
      <c r="T499" s="48">
        <v>20</v>
      </c>
      <c r="U499" s="47"/>
      <c r="V499" s="48" t="s">
        <v>100</v>
      </c>
      <c r="W499" s="47"/>
      <c r="X499" s="48" t="s">
        <v>99</v>
      </c>
      <c r="Y499" s="47"/>
      <c r="Z499" s="48" t="s">
        <v>98</v>
      </c>
      <c r="AA499" s="47"/>
      <c r="AB499" s="16"/>
      <c r="AC499" s="47"/>
      <c r="AD499" s="16"/>
      <c r="AE499" s="46"/>
      <c r="AF499" s="255"/>
      <c r="AG499" s="255"/>
      <c r="AH499" s="45"/>
      <c r="AI499" s="11"/>
      <c r="AJ499" s="274"/>
      <c r="AK499" s="241"/>
      <c r="AL499" s="232"/>
      <c r="AM499" s="235"/>
      <c r="AN499" s="241"/>
      <c r="AO499" s="232"/>
      <c r="AP499" s="235"/>
      <c r="AQ499" s="241"/>
      <c r="AR499" s="232"/>
      <c r="AS499" s="235"/>
      <c r="AT499" s="241"/>
      <c r="AU499" s="232"/>
      <c r="AV499" s="235"/>
      <c r="AW499" s="238"/>
      <c r="AX499" s="232"/>
      <c r="AY499" s="293"/>
      <c r="AZ499" s="229"/>
      <c r="BA499" s="229"/>
      <c r="BB499" s="296"/>
    </row>
    <row r="500" spans="2:62" ht="28.15" customHeight="1" x14ac:dyDescent="0.2">
      <c r="B500" s="30"/>
      <c r="C500" s="242">
        <v>3</v>
      </c>
      <c r="D500" s="44" t="s">
        <v>219</v>
      </c>
      <c r="E500" s="43"/>
      <c r="F500" s="43"/>
      <c r="G500" s="42"/>
      <c r="H500" s="223"/>
      <c r="I500" s="246">
        <v>23</v>
      </c>
      <c r="J500" s="246">
        <v>13</v>
      </c>
      <c r="K500" s="246">
        <v>10</v>
      </c>
      <c r="L500" s="41" t="s">
        <v>133</v>
      </c>
      <c r="M500" s="40" t="s">
        <v>121</v>
      </c>
      <c r="N500" s="41" t="s">
        <v>131</v>
      </c>
      <c r="O500" s="40"/>
      <c r="P500" s="41" t="s">
        <v>130</v>
      </c>
      <c r="Q500" s="40"/>
      <c r="R500" s="41" t="s">
        <v>129</v>
      </c>
      <c r="S500" s="40"/>
      <c r="T500" s="41" t="s">
        <v>128</v>
      </c>
      <c r="U500" s="40"/>
      <c r="V500" s="41" t="s">
        <v>127</v>
      </c>
      <c r="W500" s="40"/>
      <c r="X500" s="41" t="s">
        <v>126</v>
      </c>
      <c r="Y500" s="40"/>
      <c r="Z500" s="41" t="s">
        <v>125</v>
      </c>
      <c r="AA500" s="40"/>
      <c r="AB500" s="39"/>
      <c r="AC500" s="40"/>
      <c r="AD500" s="39" t="s">
        <v>113</v>
      </c>
      <c r="AE500" s="38"/>
      <c r="AF500" s="250"/>
      <c r="AG500" s="250"/>
      <c r="AH500" s="37"/>
      <c r="AI500" s="11"/>
      <c r="AJ500" s="272">
        <f>SUMPRODUCT(LEN($M500:$S503)-LEN(SUBSTITUTE($M500:$S503,"A", "")))</f>
        <v>0</v>
      </c>
      <c r="AK500" s="239">
        <f>SUMPRODUCT(LEN($AD500:$AD503)-LEN(SUBSTITUTE($AD500:$AD503,"A", "")))</f>
        <v>1</v>
      </c>
      <c r="AL500" s="230">
        <f>SUMPRODUCT(LEN($AC500:$AC503)-LEN(SUBSTITUTE($AC500:$AC503,"A", "")))</f>
        <v>0</v>
      </c>
      <c r="AM500" s="233">
        <f>SUMPRODUCT(LEN($M500:$S503)-LEN(SUBSTITUTE($M500:$S503,"S", "")))</f>
        <v>2</v>
      </c>
      <c r="AN500" s="239">
        <f>SUMPRODUCT(LEN($AD500:$AD503)-LEN(SUBSTITUTE($AD500:$AD503,"S", "")))</f>
        <v>2</v>
      </c>
      <c r="AO500" s="230">
        <f>SUMPRODUCT(LEN($AC500:$AC503)-LEN(SUBSTITUTE($AC500:$AC503,"S", "")))</f>
        <v>0</v>
      </c>
      <c r="AP500" s="233">
        <f>SUMPRODUCT(LEN($M500:$S503)-LEN(SUBSTITUTE($M500:$S503,"F", "")))</f>
        <v>0</v>
      </c>
      <c r="AQ500" s="239">
        <f>SUMPRODUCT(LEN($AD500:$AD503)-LEN(SUBSTITUTE($AD500:$AD503,"F", "")))</f>
        <v>0</v>
      </c>
      <c r="AR500" s="230">
        <f>SUMPRODUCT(LEN($AC500:$AC503)-LEN(SUBSTITUTE($AC500:$AC503,"F", "")))</f>
        <v>0</v>
      </c>
      <c r="AS500" s="233">
        <f>SUMPRODUCT(LEN($M500:$S503)-LEN(SUBSTITUTE($M500:$S503,"G", "")))</f>
        <v>0</v>
      </c>
      <c r="AT500" s="239">
        <f>SUMPRODUCT(LEN($AD500:$AD503)-LEN(SUBSTITUTE($AD500:$AD503,"G", "")))</f>
        <v>0</v>
      </c>
      <c r="AU500" s="230">
        <f>SUMPRODUCT(LEN($AC500:$AC503)-LEN(SUBSTITUTE($AC500:$AC503,"G", "")))</f>
        <v>0</v>
      </c>
      <c r="AV500" s="233">
        <f>SUMPRODUCT(LEN($L500:$S503)-LEN(SUBSTITUTE($L500:$S503,"M", "")))</f>
        <v>0</v>
      </c>
      <c r="AW500" s="236">
        <f>SUMPRODUCT(LEN($AD500:$AD503)-LEN(SUBSTITUTE($AD500:$AD503,"M", "")))</f>
        <v>0</v>
      </c>
      <c r="AX500" s="230">
        <f>SUMPRODUCT(LEN($AC500:$AC503)-LEN(SUBSTITUTE($AC500:$AC503,"M", "")))</f>
        <v>0</v>
      </c>
      <c r="AY500" s="291">
        <f>SUMPRODUCT(LEN($AE500:$AE503)-LEN(SUBSTITUTE($AE500:$AE503,"S", "")))</f>
        <v>0</v>
      </c>
      <c r="AZ500" s="227">
        <f>SUMPRODUCT(LEN($AE500:$AE503)-LEN(SUBSTITUTE($AE500:$AE503,"F", "")))</f>
        <v>0</v>
      </c>
      <c r="BA500" s="227">
        <f>SUMPRODUCT(LEN($AE500:$AE503)-LEN(SUBSTITUTE($AE500:$AE503,"G", "")))</f>
        <v>0</v>
      </c>
      <c r="BB500" s="294">
        <f>SUMPRODUCT(LEN($AE500:$AE503)-LEN(SUBSTITUTE($AE500:$AE503,"M", "")))</f>
        <v>0</v>
      </c>
    </row>
    <row r="501" spans="2:62" ht="28.15" customHeight="1" thickBot="1" x14ac:dyDescent="0.25">
      <c r="B501" s="30"/>
      <c r="C501" s="243"/>
      <c r="D501" s="36"/>
      <c r="E501" s="35"/>
      <c r="F501" s="35"/>
      <c r="G501" s="34"/>
      <c r="H501" s="224"/>
      <c r="I501" s="247"/>
      <c r="J501" s="247"/>
      <c r="K501" s="247"/>
      <c r="L501" s="33" t="s">
        <v>123</v>
      </c>
      <c r="M501" s="32" t="s">
        <v>180</v>
      </c>
      <c r="N501" s="33" t="s">
        <v>122</v>
      </c>
      <c r="O501" s="32"/>
      <c r="P501" s="33" t="s">
        <v>120</v>
      </c>
      <c r="Q501" s="32"/>
      <c r="R501" s="33" t="s">
        <v>119</v>
      </c>
      <c r="S501" s="32"/>
      <c r="T501" s="33" t="s">
        <v>118</v>
      </c>
      <c r="U501" s="32"/>
      <c r="V501" s="33" t="s">
        <v>117</v>
      </c>
      <c r="W501" s="32"/>
      <c r="X501" s="33" t="s">
        <v>116</v>
      </c>
      <c r="Y501" s="32"/>
      <c r="Z501" s="33" t="s">
        <v>115</v>
      </c>
      <c r="AA501" s="32"/>
      <c r="AB501" s="31"/>
      <c r="AC501" s="32"/>
      <c r="AD501" s="31" t="s">
        <v>104</v>
      </c>
      <c r="AE501" s="23"/>
      <c r="AF501" s="251"/>
      <c r="AG501" s="251"/>
      <c r="AH501" s="22"/>
      <c r="AI501" s="11"/>
      <c r="AJ501" s="273"/>
      <c r="AK501" s="240"/>
      <c r="AL501" s="231"/>
      <c r="AM501" s="234"/>
      <c r="AN501" s="240"/>
      <c r="AO501" s="231"/>
      <c r="AP501" s="234"/>
      <c r="AQ501" s="240"/>
      <c r="AR501" s="231"/>
      <c r="AS501" s="234"/>
      <c r="AT501" s="240"/>
      <c r="AU501" s="231"/>
      <c r="AV501" s="234"/>
      <c r="AW501" s="237"/>
      <c r="AX501" s="231"/>
      <c r="AY501" s="292"/>
      <c r="AZ501" s="228"/>
      <c r="BA501" s="228"/>
      <c r="BB501" s="295"/>
    </row>
    <row r="502" spans="2:62" ht="28.15" customHeight="1" x14ac:dyDescent="0.2">
      <c r="B502" s="30"/>
      <c r="C502" s="244"/>
      <c r="D502" s="29"/>
      <c r="E502" s="28"/>
      <c r="F502" s="28"/>
      <c r="G502" s="27"/>
      <c r="H502" s="225"/>
      <c r="I502" s="248"/>
      <c r="J502" s="248"/>
      <c r="K502" s="248"/>
      <c r="L502" s="26" t="s">
        <v>114</v>
      </c>
      <c r="M502" s="25" t="s">
        <v>121</v>
      </c>
      <c r="N502" s="26" t="s">
        <v>112</v>
      </c>
      <c r="O502" s="25"/>
      <c r="P502" s="26" t="s">
        <v>111</v>
      </c>
      <c r="Q502" s="25"/>
      <c r="R502" s="26" t="s">
        <v>110</v>
      </c>
      <c r="S502" s="25"/>
      <c r="T502" s="26" t="s">
        <v>109</v>
      </c>
      <c r="U502" s="25"/>
      <c r="V502" s="26" t="s">
        <v>108</v>
      </c>
      <c r="W502" s="25"/>
      <c r="X502" s="26" t="s">
        <v>107</v>
      </c>
      <c r="Y502" s="25"/>
      <c r="Z502" s="26" t="s">
        <v>106</v>
      </c>
      <c r="AA502" s="25"/>
      <c r="AB502" s="24"/>
      <c r="AC502" s="25"/>
      <c r="AD502" s="24"/>
      <c r="AE502" s="23"/>
      <c r="AF502" s="251"/>
      <c r="AG502" s="251"/>
      <c r="AH502" s="22"/>
      <c r="AI502" s="11"/>
      <c r="AJ502" s="273"/>
      <c r="AK502" s="240"/>
      <c r="AL502" s="231"/>
      <c r="AM502" s="234"/>
      <c r="AN502" s="240"/>
      <c r="AO502" s="231"/>
      <c r="AP502" s="234"/>
      <c r="AQ502" s="240"/>
      <c r="AR502" s="231"/>
      <c r="AS502" s="234"/>
      <c r="AT502" s="240"/>
      <c r="AU502" s="231"/>
      <c r="AV502" s="234"/>
      <c r="AW502" s="237"/>
      <c r="AX502" s="231"/>
      <c r="AY502" s="292"/>
      <c r="AZ502" s="228"/>
      <c r="BA502" s="228"/>
      <c r="BB502" s="295"/>
    </row>
    <row r="503" spans="2:62" ht="28.15" customHeight="1" thickBot="1" x14ac:dyDescent="0.25">
      <c r="B503" s="21"/>
      <c r="C503" s="245"/>
      <c r="D503" s="20"/>
      <c r="E503" s="19"/>
      <c r="F503" s="19"/>
      <c r="G503" s="18"/>
      <c r="H503" s="226"/>
      <c r="I503" s="249"/>
      <c r="J503" s="249"/>
      <c r="K503" s="249"/>
      <c r="L503" s="17" t="s">
        <v>105</v>
      </c>
      <c r="M503" s="15"/>
      <c r="N503" s="17" t="s">
        <v>103</v>
      </c>
      <c r="O503" s="15"/>
      <c r="P503" s="17" t="s">
        <v>102</v>
      </c>
      <c r="Q503" s="15"/>
      <c r="R503" s="17" t="s">
        <v>101</v>
      </c>
      <c r="S503" s="15"/>
      <c r="T503" s="17">
        <v>20</v>
      </c>
      <c r="U503" s="15"/>
      <c r="V503" s="17" t="s">
        <v>100</v>
      </c>
      <c r="W503" s="15"/>
      <c r="X503" s="17" t="s">
        <v>99</v>
      </c>
      <c r="Y503" s="15"/>
      <c r="Z503" s="17" t="s">
        <v>98</v>
      </c>
      <c r="AA503" s="15"/>
      <c r="AB503" s="16"/>
      <c r="AC503" s="15"/>
      <c r="AD503" s="14"/>
      <c r="AE503" s="13"/>
      <c r="AF503" s="252"/>
      <c r="AG503" s="252"/>
      <c r="AH503" s="12"/>
      <c r="AI503" s="11"/>
      <c r="AJ503" s="274"/>
      <c r="AK503" s="241"/>
      <c r="AL503" s="232"/>
      <c r="AM503" s="235"/>
      <c r="AN503" s="241"/>
      <c r="AO503" s="232"/>
      <c r="AP503" s="235"/>
      <c r="AQ503" s="241"/>
      <c r="AR503" s="232"/>
      <c r="AS503" s="235"/>
      <c r="AT503" s="241"/>
      <c r="AU503" s="232"/>
      <c r="AV503" s="235"/>
      <c r="AW503" s="238"/>
      <c r="AX503" s="232"/>
      <c r="AY503" s="293"/>
      <c r="AZ503" s="229"/>
      <c r="BA503" s="229"/>
      <c r="BB503" s="296"/>
    </row>
    <row r="504" spans="2:62" ht="85.9" customHeight="1" thickTop="1" thickBot="1" x14ac:dyDescent="0.35">
      <c r="B504" s="105" t="s">
        <v>174</v>
      </c>
      <c r="C504" s="95" t="s">
        <v>173</v>
      </c>
      <c r="D504" s="100" t="s">
        <v>172</v>
      </c>
      <c r="E504" s="104" t="s">
        <v>171</v>
      </c>
      <c r="F504" s="103"/>
      <c r="G504" s="102"/>
      <c r="H504" s="101" t="s">
        <v>170</v>
      </c>
      <c r="I504" s="100" t="s">
        <v>96</v>
      </c>
      <c r="J504" s="100" t="s">
        <v>169</v>
      </c>
      <c r="K504" s="100" t="s">
        <v>97</v>
      </c>
      <c r="L504" s="256" t="s">
        <v>168</v>
      </c>
      <c r="M504" s="262"/>
      <c r="N504" s="256" t="s">
        <v>167</v>
      </c>
      <c r="O504" s="262"/>
      <c r="P504" s="256" t="s">
        <v>167</v>
      </c>
      <c r="Q504" s="257"/>
      <c r="R504" s="256" t="s">
        <v>167</v>
      </c>
      <c r="S504" s="257"/>
      <c r="T504" s="256" t="s">
        <v>167</v>
      </c>
      <c r="U504" s="257"/>
      <c r="V504" s="256" t="s">
        <v>167</v>
      </c>
      <c r="W504" s="257"/>
      <c r="X504" s="256" t="s">
        <v>167</v>
      </c>
      <c r="Y504" s="257"/>
      <c r="Z504" s="256" t="s">
        <v>167</v>
      </c>
      <c r="AA504" s="257"/>
      <c r="AB504" s="261" t="s">
        <v>166</v>
      </c>
      <c r="AC504" s="257"/>
      <c r="AD504" s="101" t="s">
        <v>165</v>
      </c>
      <c r="AE504" s="101" t="s">
        <v>164</v>
      </c>
      <c r="AF504" s="100" t="s">
        <v>163</v>
      </c>
      <c r="AG504" s="100" t="s">
        <v>162</v>
      </c>
      <c r="AH504" s="99" t="s">
        <v>161</v>
      </c>
      <c r="AI504" s="98"/>
      <c r="AJ504" s="96" t="s">
        <v>160</v>
      </c>
      <c r="AK504" s="95" t="s">
        <v>159</v>
      </c>
      <c r="AL504" s="94" t="s">
        <v>158</v>
      </c>
      <c r="AM504" s="96" t="s">
        <v>157</v>
      </c>
      <c r="AN504" s="95" t="s">
        <v>156</v>
      </c>
      <c r="AO504" s="94" t="s">
        <v>155</v>
      </c>
      <c r="AP504" s="96" t="s">
        <v>154</v>
      </c>
      <c r="AQ504" s="95" t="s">
        <v>153</v>
      </c>
      <c r="AR504" s="97" t="s">
        <v>152</v>
      </c>
      <c r="AS504" s="96" t="s">
        <v>151</v>
      </c>
      <c r="AT504" s="95" t="s">
        <v>150</v>
      </c>
      <c r="AU504" s="94" t="s">
        <v>149</v>
      </c>
      <c r="AV504" s="96" t="s">
        <v>148</v>
      </c>
      <c r="AW504" s="95" t="s">
        <v>147</v>
      </c>
      <c r="AX504" s="94" t="s">
        <v>146</v>
      </c>
      <c r="AY504" s="93" t="s">
        <v>145</v>
      </c>
      <c r="AZ504" s="92" t="s">
        <v>144</v>
      </c>
      <c r="BA504" s="92" t="s">
        <v>143</v>
      </c>
      <c r="BB504" s="91" t="s">
        <v>142</v>
      </c>
    </row>
    <row r="505" spans="2:62" ht="48" thickBot="1" x14ac:dyDescent="0.3">
      <c r="B505" s="90" t="s">
        <v>218</v>
      </c>
      <c r="C505" s="89"/>
      <c r="D505" s="88">
        <v>166</v>
      </c>
      <c r="E505" s="258"/>
      <c r="F505" s="259"/>
      <c r="G505" s="260"/>
      <c r="H505" s="87" t="s">
        <v>140</v>
      </c>
      <c r="I505" s="86"/>
      <c r="J505" s="86"/>
      <c r="K505" s="85"/>
      <c r="L505" s="84"/>
      <c r="M505" s="81"/>
      <c r="N505" s="84"/>
      <c r="O505" s="81"/>
      <c r="P505" s="84"/>
      <c r="Q505" s="81"/>
      <c r="R505" s="84"/>
      <c r="S505" s="81"/>
      <c r="T505" s="84"/>
      <c r="U505" s="81"/>
      <c r="V505" s="84"/>
      <c r="W505" s="81"/>
      <c r="X505" s="84"/>
      <c r="Y505" s="81"/>
      <c r="Z505" s="84"/>
      <c r="AA505" s="83"/>
      <c r="AB505" s="82" t="s">
        <v>139</v>
      </c>
      <c r="AC505" s="81"/>
      <c r="AD505" s="81"/>
      <c r="AE505" s="81"/>
      <c r="AF505" s="80"/>
      <c r="AG505" s="80"/>
      <c r="AH505" s="60"/>
      <c r="AI505" s="79" t="s">
        <v>138</v>
      </c>
      <c r="AJ505" s="78">
        <f t="shared" ref="AJ505:BB505" si="66">SUM(AJ507:AJ518)</f>
        <v>29</v>
      </c>
      <c r="AK505" s="77">
        <f t="shared" si="66"/>
        <v>0</v>
      </c>
      <c r="AL505" s="76">
        <f t="shared" si="66"/>
        <v>0</v>
      </c>
      <c r="AM505" s="78">
        <f t="shared" si="66"/>
        <v>24</v>
      </c>
      <c r="AN505" s="77">
        <f t="shared" si="66"/>
        <v>4</v>
      </c>
      <c r="AO505" s="76">
        <f t="shared" si="66"/>
        <v>0</v>
      </c>
      <c r="AP505" s="78">
        <f t="shared" si="66"/>
        <v>0</v>
      </c>
      <c r="AQ505" s="77">
        <f t="shared" si="66"/>
        <v>0</v>
      </c>
      <c r="AR505" s="76">
        <f t="shared" si="66"/>
        <v>0</v>
      </c>
      <c r="AS505" s="78">
        <f t="shared" si="66"/>
        <v>0</v>
      </c>
      <c r="AT505" s="77">
        <f t="shared" si="66"/>
        <v>0</v>
      </c>
      <c r="AU505" s="76">
        <f t="shared" si="66"/>
        <v>0</v>
      </c>
      <c r="AV505" s="78">
        <f t="shared" si="66"/>
        <v>0</v>
      </c>
      <c r="AW505" s="77">
        <f t="shared" si="66"/>
        <v>0</v>
      </c>
      <c r="AX505" s="76">
        <f t="shared" si="66"/>
        <v>0</v>
      </c>
      <c r="AY505" s="75">
        <f t="shared" si="66"/>
        <v>2</v>
      </c>
      <c r="AZ505" s="74">
        <f t="shared" si="66"/>
        <v>0</v>
      </c>
      <c r="BA505" s="74">
        <f t="shared" si="66"/>
        <v>0</v>
      </c>
      <c r="BB505" s="73">
        <f t="shared" si="66"/>
        <v>0</v>
      </c>
      <c r="BC505" s="72" t="s">
        <v>137</v>
      </c>
      <c r="BF505" s="5">
        <f>SUM(AJ505:AL505)/$BG$5</f>
        <v>9.6666666666666661</v>
      </c>
      <c r="BG505" s="5">
        <f>SUM(AM505:AO505,AY505)/$BG$5</f>
        <v>10</v>
      </c>
      <c r="BH505" s="5">
        <f>SUM(AP505:AR505,AZ505)/$BG$5</f>
        <v>0</v>
      </c>
      <c r="BI505" s="5">
        <f>SUM(AS505:AU505,BA505)/$BG$5</f>
        <v>0</v>
      </c>
      <c r="BJ505" s="5">
        <f>SUM(AV505:AX505,BB505)/$BG$5</f>
        <v>0</v>
      </c>
    </row>
    <row r="506" spans="2:62" ht="37.5" thickBot="1" x14ac:dyDescent="0.3">
      <c r="B506" s="71"/>
      <c r="C506" s="70"/>
      <c r="D506" s="69"/>
      <c r="E506" s="68"/>
      <c r="F506" s="68"/>
      <c r="G506" s="67"/>
      <c r="H506" s="66"/>
      <c r="I506" s="64"/>
      <c r="J506" s="64"/>
      <c r="K506" s="65"/>
      <c r="L506" s="64"/>
      <c r="M506" s="62"/>
      <c r="N506" s="64"/>
      <c r="O506" s="62"/>
      <c r="P506" s="64"/>
      <c r="Q506" s="62"/>
      <c r="R506" s="64"/>
      <c r="S506" s="62"/>
      <c r="T506" s="64"/>
      <c r="U506" s="62"/>
      <c r="V506" s="64"/>
      <c r="W506" s="62"/>
      <c r="X506" s="64"/>
      <c r="Y506" s="62"/>
      <c r="Z506" s="64"/>
      <c r="AA506" s="62"/>
      <c r="AB506" s="63"/>
      <c r="AC506" s="62"/>
      <c r="AD506" s="62"/>
      <c r="AE506" s="62"/>
      <c r="AF506" s="61"/>
      <c r="AG506" s="61"/>
      <c r="AH506" s="60"/>
      <c r="AI506" s="59" t="s">
        <v>136</v>
      </c>
      <c r="AJ506" s="58">
        <f t="shared" ref="AJ506:BB506" si="67">AJ505/3</f>
        <v>9.6666666666666661</v>
      </c>
      <c r="AK506" s="57">
        <f t="shared" si="67"/>
        <v>0</v>
      </c>
      <c r="AL506" s="56">
        <f t="shared" si="67"/>
        <v>0</v>
      </c>
      <c r="AM506" s="58">
        <f t="shared" si="67"/>
        <v>8</v>
      </c>
      <c r="AN506" s="57">
        <f t="shared" si="67"/>
        <v>1.3333333333333333</v>
      </c>
      <c r="AO506" s="56">
        <f t="shared" si="67"/>
        <v>0</v>
      </c>
      <c r="AP506" s="58">
        <f t="shared" si="67"/>
        <v>0</v>
      </c>
      <c r="AQ506" s="57">
        <f t="shared" si="67"/>
        <v>0</v>
      </c>
      <c r="AR506" s="56">
        <f t="shared" si="67"/>
        <v>0</v>
      </c>
      <c r="AS506" s="58">
        <f t="shared" si="67"/>
        <v>0</v>
      </c>
      <c r="AT506" s="57">
        <f t="shared" si="67"/>
        <v>0</v>
      </c>
      <c r="AU506" s="56">
        <f t="shared" si="67"/>
        <v>0</v>
      </c>
      <c r="AV506" s="58">
        <f t="shared" si="67"/>
        <v>0</v>
      </c>
      <c r="AW506" s="57">
        <f t="shared" si="67"/>
        <v>0</v>
      </c>
      <c r="AX506" s="56">
        <f t="shared" si="67"/>
        <v>0</v>
      </c>
      <c r="AY506" s="55">
        <f t="shared" si="67"/>
        <v>0.66666666666666663</v>
      </c>
      <c r="AZ506" s="54">
        <f t="shared" si="67"/>
        <v>0</v>
      </c>
      <c r="BA506" s="54">
        <f t="shared" si="67"/>
        <v>0</v>
      </c>
      <c r="BB506" s="53">
        <f t="shared" si="67"/>
        <v>0</v>
      </c>
      <c r="BC506" s="52" t="s">
        <v>135</v>
      </c>
    </row>
    <row r="507" spans="2:62" ht="28.15" customHeight="1" x14ac:dyDescent="0.2">
      <c r="B507" s="30"/>
      <c r="C507" s="242">
        <v>1</v>
      </c>
      <c r="D507" s="44"/>
      <c r="E507" s="43"/>
      <c r="F507" s="43"/>
      <c r="G507" s="42"/>
      <c r="H507" s="223" t="s">
        <v>183</v>
      </c>
      <c r="I507" s="246">
        <v>35</v>
      </c>
      <c r="J507" s="246">
        <v>15</v>
      </c>
      <c r="K507" s="246">
        <v>6</v>
      </c>
      <c r="L507" s="41" t="s">
        <v>133</v>
      </c>
      <c r="M507" s="40" t="s">
        <v>132</v>
      </c>
      <c r="N507" s="41" t="s">
        <v>131</v>
      </c>
      <c r="O507" s="40" t="s">
        <v>175</v>
      </c>
      <c r="P507" s="41" t="s">
        <v>130</v>
      </c>
      <c r="Q507" s="40" t="s">
        <v>121</v>
      </c>
      <c r="R507" s="41" t="s">
        <v>129</v>
      </c>
      <c r="S507" s="40"/>
      <c r="T507" s="41" t="s">
        <v>128</v>
      </c>
      <c r="U507" s="40"/>
      <c r="V507" s="41" t="s">
        <v>127</v>
      </c>
      <c r="W507" s="40"/>
      <c r="X507" s="41" t="s">
        <v>126</v>
      </c>
      <c r="Y507" s="40"/>
      <c r="Z507" s="41" t="s">
        <v>125</v>
      </c>
      <c r="AA507" s="40"/>
      <c r="AB507" s="39"/>
      <c r="AC507" s="40"/>
      <c r="AD507" s="39"/>
      <c r="AE507" s="38" t="s">
        <v>113</v>
      </c>
      <c r="AF507" s="250"/>
      <c r="AG507" s="250"/>
      <c r="AH507" s="37"/>
      <c r="AI507" s="11"/>
      <c r="AJ507" s="233">
        <f>SUMPRODUCT(LEN($M507:$S510)-LEN(SUBSTITUTE($M507:$S510,"A", "")))</f>
        <v>8</v>
      </c>
      <c r="AK507" s="239">
        <f>SUMPRODUCT(LEN($AD507:$AD510)-LEN(SUBSTITUTE($AD507:$AD510,"A", "")))</f>
        <v>0</v>
      </c>
      <c r="AL507" s="230">
        <f>SUMPRODUCT(LEN($AC507:$AC510)-LEN(SUBSTITUTE($AC507:$AC510,"A", "")))</f>
        <v>0</v>
      </c>
      <c r="AM507" s="233">
        <f>SUMPRODUCT(LEN($M507:$S510)-LEN(SUBSTITUTE($M507:$S510,"S", "")))</f>
        <v>9</v>
      </c>
      <c r="AN507" s="239">
        <f>SUMPRODUCT(LEN($AD507:$AD510)-LEN(SUBSTITUTE($AD507:$AD510,"S", "")))</f>
        <v>0</v>
      </c>
      <c r="AO507" s="230">
        <f>SUMPRODUCT(LEN($AC507:$AC510)-LEN(SUBSTITUTE($AC507:$AC510,"S", "")))</f>
        <v>0</v>
      </c>
      <c r="AP507" s="233">
        <f>SUMPRODUCT(LEN($M507:$S510)-LEN(SUBSTITUTE($M507:$S510,"F", "")))</f>
        <v>0</v>
      </c>
      <c r="AQ507" s="239">
        <f>SUMPRODUCT(LEN($AD507:$AD510)-LEN(SUBSTITUTE($AD507:$AD510,"F", "")))</f>
        <v>0</v>
      </c>
      <c r="AR507" s="230">
        <f>SUMPRODUCT(LEN($AC507:$AC510)-LEN(SUBSTITUTE($AC507:$AC510,"F", "")))</f>
        <v>0</v>
      </c>
      <c r="AS507" s="233">
        <f>SUMPRODUCT(LEN($M507:$S510)-LEN(SUBSTITUTE($M507:$S510,"G", "")))</f>
        <v>0</v>
      </c>
      <c r="AT507" s="239">
        <f>SUMPRODUCT(LEN($AD507:$AD510)-LEN(SUBSTITUTE($AD507:$AD510,"G", "")))</f>
        <v>0</v>
      </c>
      <c r="AU507" s="230">
        <f>SUMPRODUCT(LEN($AC507:$AC510)-LEN(SUBSTITUTE($AC507:$AC510,"G", "")))</f>
        <v>0</v>
      </c>
      <c r="AV507" s="233">
        <f>SUMPRODUCT(LEN($L507:$S510)-LEN(SUBSTITUTE($L507:$S510,"M", "")))</f>
        <v>0</v>
      </c>
      <c r="AW507" s="236">
        <f>SUMPRODUCT(LEN($AD507:$AD510)-LEN(SUBSTITUTE($AD507:$AD510,"M", "")))</f>
        <v>0</v>
      </c>
      <c r="AX507" s="230">
        <f>SUMPRODUCT(LEN($AC507:$AC510)-LEN(SUBSTITUTE($AC507:$AC510,"M", "")))</f>
        <v>0</v>
      </c>
      <c r="AY507" s="291">
        <f>SUMPRODUCT(LEN($AE507:$AE510)-LEN(SUBSTITUTE($AE507:$AE510,"S", "")))</f>
        <v>2</v>
      </c>
      <c r="AZ507" s="227">
        <f>SUMPRODUCT(LEN($AE507:$AE510)-LEN(SUBSTITUTE($AE507:$AE510,"F", "")))</f>
        <v>0</v>
      </c>
      <c r="BA507" s="227">
        <f>SUMPRODUCT(LEN($AE507:$AE510)-LEN(SUBSTITUTE($AE507:$AE510,"G", "")))</f>
        <v>0</v>
      </c>
      <c r="BB507" s="294">
        <f>SUMPRODUCT(LEN($AE507:$AE510)-LEN(SUBSTITUTE($AE507:$AE510,"M", "")))</f>
        <v>0</v>
      </c>
    </row>
    <row r="508" spans="2:62" ht="28.15" customHeight="1" thickBot="1" x14ac:dyDescent="0.25">
      <c r="B508" s="30"/>
      <c r="C508" s="243"/>
      <c r="D508" s="36"/>
      <c r="E508" s="35"/>
      <c r="F508" s="35"/>
      <c r="G508" s="34"/>
      <c r="H508" s="224"/>
      <c r="I508" s="247"/>
      <c r="J508" s="247"/>
      <c r="K508" s="247"/>
      <c r="L508" s="33" t="s">
        <v>123</v>
      </c>
      <c r="M508" s="32" t="s">
        <v>217</v>
      </c>
      <c r="N508" s="33" t="s">
        <v>122</v>
      </c>
      <c r="O508" s="32" t="s">
        <v>124</v>
      </c>
      <c r="P508" s="33" t="s">
        <v>120</v>
      </c>
      <c r="Q508" s="32"/>
      <c r="R508" s="33" t="s">
        <v>119</v>
      </c>
      <c r="S508" s="32"/>
      <c r="T508" s="33" t="s">
        <v>118</v>
      </c>
      <c r="U508" s="32"/>
      <c r="V508" s="33" t="s">
        <v>117</v>
      </c>
      <c r="W508" s="32"/>
      <c r="X508" s="33" t="s">
        <v>116</v>
      </c>
      <c r="Y508" s="32"/>
      <c r="Z508" s="33" t="s">
        <v>115</v>
      </c>
      <c r="AA508" s="32"/>
      <c r="AB508" s="31"/>
      <c r="AC508" s="32"/>
      <c r="AD508" s="31"/>
      <c r="AE508" s="23"/>
      <c r="AF508" s="251"/>
      <c r="AG508" s="251"/>
      <c r="AH508" s="22"/>
      <c r="AI508" s="11"/>
      <c r="AJ508" s="234"/>
      <c r="AK508" s="240"/>
      <c r="AL508" s="231"/>
      <c r="AM508" s="234"/>
      <c r="AN508" s="240"/>
      <c r="AO508" s="231"/>
      <c r="AP508" s="234"/>
      <c r="AQ508" s="240"/>
      <c r="AR508" s="231"/>
      <c r="AS508" s="234"/>
      <c r="AT508" s="240"/>
      <c r="AU508" s="231"/>
      <c r="AV508" s="234"/>
      <c r="AW508" s="237"/>
      <c r="AX508" s="231"/>
      <c r="AY508" s="292"/>
      <c r="AZ508" s="228"/>
      <c r="BA508" s="228"/>
      <c r="BB508" s="295"/>
    </row>
    <row r="509" spans="2:62" ht="28.15" customHeight="1" x14ac:dyDescent="0.2">
      <c r="B509" s="30"/>
      <c r="C509" s="244"/>
      <c r="D509" s="29"/>
      <c r="E509" s="28"/>
      <c r="F509" s="28"/>
      <c r="G509" s="27"/>
      <c r="H509" s="225">
        <v>166</v>
      </c>
      <c r="I509" s="248"/>
      <c r="J509" s="248"/>
      <c r="K509" s="248"/>
      <c r="L509" s="26" t="s">
        <v>114</v>
      </c>
      <c r="M509" s="25" t="s">
        <v>178</v>
      </c>
      <c r="N509" s="26" t="s">
        <v>112</v>
      </c>
      <c r="O509" s="25" t="s">
        <v>121</v>
      </c>
      <c r="P509" s="26" t="s">
        <v>111</v>
      </c>
      <c r="Q509" s="25"/>
      <c r="R509" s="26" t="s">
        <v>110</v>
      </c>
      <c r="S509" s="25"/>
      <c r="T509" s="26" t="s">
        <v>109</v>
      </c>
      <c r="U509" s="25"/>
      <c r="V509" s="26" t="s">
        <v>108</v>
      </c>
      <c r="W509" s="25"/>
      <c r="X509" s="26" t="s">
        <v>107</v>
      </c>
      <c r="Y509" s="25"/>
      <c r="Z509" s="26" t="s">
        <v>106</v>
      </c>
      <c r="AA509" s="25"/>
      <c r="AB509" s="24"/>
      <c r="AC509" s="25"/>
      <c r="AD509" s="24"/>
      <c r="AE509" s="23"/>
      <c r="AF509" s="251"/>
      <c r="AG509" s="251"/>
      <c r="AH509" s="22"/>
      <c r="AI509" s="11"/>
      <c r="AJ509" s="234"/>
      <c r="AK509" s="240"/>
      <c r="AL509" s="231"/>
      <c r="AM509" s="234"/>
      <c r="AN509" s="240"/>
      <c r="AO509" s="231"/>
      <c r="AP509" s="234"/>
      <c r="AQ509" s="240"/>
      <c r="AR509" s="231"/>
      <c r="AS509" s="234"/>
      <c r="AT509" s="240"/>
      <c r="AU509" s="231"/>
      <c r="AV509" s="234"/>
      <c r="AW509" s="237"/>
      <c r="AX509" s="231"/>
      <c r="AY509" s="292"/>
      <c r="AZ509" s="228"/>
      <c r="BA509" s="228"/>
      <c r="BB509" s="295"/>
    </row>
    <row r="510" spans="2:62" ht="28.15" customHeight="1" thickBot="1" x14ac:dyDescent="0.25">
      <c r="B510" s="30"/>
      <c r="C510" s="253"/>
      <c r="D510" s="51"/>
      <c r="E510" s="50"/>
      <c r="F510" s="50"/>
      <c r="G510" s="49"/>
      <c r="H510" s="226"/>
      <c r="I510" s="254"/>
      <c r="J510" s="254"/>
      <c r="K510" s="254"/>
      <c r="L510" s="48" t="s">
        <v>105</v>
      </c>
      <c r="M510" s="47" t="s">
        <v>175</v>
      </c>
      <c r="N510" s="48" t="s">
        <v>103</v>
      </c>
      <c r="O510" s="47" t="s">
        <v>121</v>
      </c>
      <c r="P510" s="48" t="s">
        <v>102</v>
      </c>
      <c r="Q510" s="47"/>
      <c r="R510" s="48" t="s">
        <v>101</v>
      </c>
      <c r="S510" s="47"/>
      <c r="T510" s="48">
        <v>20</v>
      </c>
      <c r="U510" s="47"/>
      <c r="V510" s="48" t="s">
        <v>100</v>
      </c>
      <c r="W510" s="47"/>
      <c r="X510" s="48" t="s">
        <v>99</v>
      </c>
      <c r="Y510" s="47"/>
      <c r="Z510" s="48" t="s">
        <v>98</v>
      </c>
      <c r="AA510" s="47"/>
      <c r="AB510" s="16"/>
      <c r="AC510" s="47"/>
      <c r="AD510" s="16"/>
      <c r="AE510" s="46"/>
      <c r="AF510" s="255"/>
      <c r="AG510" s="255"/>
      <c r="AH510" s="45"/>
      <c r="AI510" s="11"/>
      <c r="AJ510" s="235"/>
      <c r="AK510" s="241"/>
      <c r="AL510" s="232"/>
      <c r="AM510" s="235"/>
      <c r="AN510" s="241"/>
      <c r="AO510" s="232"/>
      <c r="AP510" s="235"/>
      <c r="AQ510" s="241"/>
      <c r="AR510" s="232"/>
      <c r="AS510" s="235"/>
      <c r="AT510" s="241"/>
      <c r="AU510" s="232"/>
      <c r="AV510" s="235"/>
      <c r="AW510" s="238"/>
      <c r="AX510" s="232"/>
      <c r="AY510" s="293"/>
      <c r="AZ510" s="229"/>
      <c r="BA510" s="229"/>
      <c r="BB510" s="296"/>
    </row>
    <row r="511" spans="2:62" ht="28.15" customHeight="1" x14ac:dyDescent="0.2">
      <c r="B511" s="30"/>
      <c r="C511" s="242">
        <v>2</v>
      </c>
      <c r="D511" s="44"/>
      <c r="E511" s="43"/>
      <c r="F511" s="43"/>
      <c r="G511" s="42"/>
      <c r="H511" s="223"/>
      <c r="I511" s="246">
        <v>36</v>
      </c>
      <c r="J511" s="246">
        <v>16</v>
      </c>
      <c r="K511" s="246">
        <v>7</v>
      </c>
      <c r="L511" s="41" t="s">
        <v>133</v>
      </c>
      <c r="M511" s="40" t="s">
        <v>187</v>
      </c>
      <c r="N511" s="41" t="s">
        <v>131</v>
      </c>
      <c r="O511" s="40" t="s">
        <v>175</v>
      </c>
      <c r="P511" s="41" t="s">
        <v>130</v>
      </c>
      <c r="Q511" s="40" t="s">
        <v>121</v>
      </c>
      <c r="R511" s="41" t="s">
        <v>129</v>
      </c>
      <c r="S511" s="40"/>
      <c r="T511" s="41" t="s">
        <v>128</v>
      </c>
      <c r="U511" s="40"/>
      <c r="V511" s="41" t="s">
        <v>127</v>
      </c>
      <c r="W511" s="40"/>
      <c r="X511" s="41" t="s">
        <v>126</v>
      </c>
      <c r="Y511" s="40"/>
      <c r="Z511" s="41" t="s">
        <v>125</v>
      </c>
      <c r="AA511" s="40"/>
      <c r="AB511" s="39"/>
      <c r="AC511" s="40"/>
      <c r="AD511" s="39" t="s">
        <v>121</v>
      </c>
      <c r="AE511" s="38"/>
      <c r="AF511" s="250"/>
      <c r="AG511" s="250"/>
      <c r="AH511" s="37"/>
      <c r="AI511" s="11"/>
      <c r="AJ511" s="233">
        <f>SUMPRODUCT(LEN($M511:$S514)-LEN(SUBSTITUTE($M511:$S514,"A", "")))</f>
        <v>6</v>
      </c>
      <c r="AK511" s="239">
        <f>SUMPRODUCT(LEN($AD511:$AD514)-LEN(SUBSTITUTE($AD511:$AD514,"A", "")))</f>
        <v>0</v>
      </c>
      <c r="AL511" s="230">
        <f>SUMPRODUCT(LEN($AC511:$AC514)-LEN(SUBSTITUTE($AC511:$AC514,"A", "")))</f>
        <v>0</v>
      </c>
      <c r="AM511" s="233">
        <f>SUMPRODUCT(LEN($M511:$S514)-LEN(SUBSTITUTE($M511:$S514,"S", "")))</f>
        <v>11</v>
      </c>
      <c r="AN511" s="239">
        <f>SUMPRODUCT(LEN($AD511:$AD514)-LEN(SUBSTITUTE($AD511:$AD514,"S", "")))</f>
        <v>4</v>
      </c>
      <c r="AO511" s="230">
        <f>SUMPRODUCT(LEN($AC511:$AC514)-LEN(SUBSTITUTE($AC511:$AC514,"S", "")))</f>
        <v>0</v>
      </c>
      <c r="AP511" s="233">
        <f>SUMPRODUCT(LEN($M511:$S514)-LEN(SUBSTITUTE($M511:$S514,"F", "")))</f>
        <v>0</v>
      </c>
      <c r="AQ511" s="239">
        <f>SUMPRODUCT(LEN($AD511:$AD514)-LEN(SUBSTITUTE($AD511:$AD514,"F", "")))</f>
        <v>0</v>
      </c>
      <c r="AR511" s="230">
        <f>SUMPRODUCT(LEN($AC511:$AC514)-LEN(SUBSTITUTE($AC511:$AC514,"F", "")))</f>
        <v>0</v>
      </c>
      <c r="AS511" s="233">
        <f>SUMPRODUCT(LEN($M511:$S514)-LEN(SUBSTITUTE($M511:$S514,"G", "")))</f>
        <v>0</v>
      </c>
      <c r="AT511" s="239">
        <f>SUMPRODUCT(LEN($AD511:$AD514)-LEN(SUBSTITUTE($AD511:$AD514,"G", "")))</f>
        <v>0</v>
      </c>
      <c r="AU511" s="230">
        <f>SUMPRODUCT(LEN($AC511:$AC514)-LEN(SUBSTITUTE($AC511:$AC514,"G", "")))</f>
        <v>0</v>
      </c>
      <c r="AV511" s="233">
        <f>SUMPRODUCT(LEN($L511:$S514)-LEN(SUBSTITUTE($L511:$S514,"M", "")))</f>
        <v>0</v>
      </c>
      <c r="AW511" s="236">
        <f>SUMPRODUCT(LEN($AD511:$AD514)-LEN(SUBSTITUTE($AD511:$AD514,"M", "")))</f>
        <v>0</v>
      </c>
      <c r="AX511" s="230">
        <f>SUMPRODUCT(LEN($AC511:$AC514)-LEN(SUBSTITUTE($AC511:$AC514,"M", "")))</f>
        <v>0</v>
      </c>
      <c r="AY511" s="291">
        <f>SUMPRODUCT(LEN($AE511:$AE514)-LEN(SUBSTITUTE($AE511:$AE514,"S", "")))</f>
        <v>0</v>
      </c>
      <c r="AZ511" s="227">
        <f>SUMPRODUCT(LEN($AE511:$AE514)-LEN(SUBSTITUTE($AE511:$AE514,"F", "")))</f>
        <v>0</v>
      </c>
      <c r="BA511" s="227">
        <f>SUMPRODUCT(LEN($AE511:$AE514)-LEN(SUBSTITUTE($AE511:$AE514,"G", "")))</f>
        <v>0</v>
      </c>
      <c r="BB511" s="294">
        <f>SUMPRODUCT(LEN($AE511:$AE514)-LEN(SUBSTITUTE($AE511:$AE514,"M", "")))</f>
        <v>0</v>
      </c>
    </row>
    <row r="512" spans="2:62" ht="28.15" customHeight="1" thickBot="1" x14ac:dyDescent="0.25">
      <c r="B512" s="30"/>
      <c r="C512" s="243"/>
      <c r="D512" s="36"/>
      <c r="E512" s="35"/>
      <c r="F512" s="35"/>
      <c r="G512" s="34"/>
      <c r="H512" s="224"/>
      <c r="I512" s="247"/>
      <c r="J512" s="247"/>
      <c r="K512" s="247"/>
      <c r="L512" s="33" t="s">
        <v>123</v>
      </c>
      <c r="M512" s="32" t="s">
        <v>187</v>
      </c>
      <c r="N512" s="33" t="s">
        <v>122</v>
      </c>
      <c r="O512" s="32" t="s">
        <v>113</v>
      </c>
      <c r="P512" s="33" t="s">
        <v>120</v>
      </c>
      <c r="Q512" s="32"/>
      <c r="R512" s="33" t="s">
        <v>119</v>
      </c>
      <c r="S512" s="32"/>
      <c r="T512" s="33" t="s">
        <v>118</v>
      </c>
      <c r="U512" s="32"/>
      <c r="V512" s="33" t="s">
        <v>117</v>
      </c>
      <c r="W512" s="32"/>
      <c r="X512" s="33" t="s">
        <v>116</v>
      </c>
      <c r="Y512" s="32"/>
      <c r="Z512" s="33" t="s">
        <v>115</v>
      </c>
      <c r="AA512" s="32"/>
      <c r="AB512" s="31"/>
      <c r="AC512" s="32"/>
      <c r="AD512" s="31" t="s">
        <v>195</v>
      </c>
      <c r="AE512" s="23"/>
      <c r="AF512" s="251"/>
      <c r="AG512" s="251"/>
      <c r="AH512" s="22"/>
      <c r="AI512" s="11"/>
      <c r="AJ512" s="234"/>
      <c r="AK512" s="240"/>
      <c r="AL512" s="231"/>
      <c r="AM512" s="234"/>
      <c r="AN512" s="240"/>
      <c r="AO512" s="231"/>
      <c r="AP512" s="234"/>
      <c r="AQ512" s="240"/>
      <c r="AR512" s="231"/>
      <c r="AS512" s="234"/>
      <c r="AT512" s="240"/>
      <c r="AU512" s="231"/>
      <c r="AV512" s="234"/>
      <c r="AW512" s="237"/>
      <c r="AX512" s="231"/>
      <c r="AY512" s="292"/>
      <c r="AZ512" s="228"/>
      <c r="BA512" s="228"/>
      <c r="BB512" s="295"/>
    </row>
    <row r="513" spans="2:62" ht="28.15" customHeight="1" x14ac:dyDescent="0.2">
      <c r="B513" s="30"/>
      <c r="C513" s="244"/>
      <c r="D513" s="29"/>
      <c r="E513" s="28"/>
      <c r="F513" s="28"/>
      <c r="G513" s="27"/>
      <c r="H513" s="225"/>
      <c r="I513" s="248"/>
      <c r="J513" s="248"/>
      <c r="K513" s="248"/>
      <c r="L513" s="26" t="s">
        <v>114</v>
      </c>
      <c r="M513" s="25" t="s">
        <v>104</v>
      </c>
      <c r="N513" s="26" t="s">
        <v>112</v>
      </c>
      <c r="O513" s="25" t="s">
        <v>121</v>
      </c>
      <c r="P513" s="26" t="s">
        <v>111</v>
      </c>
      <c r="Q513" s="25"/>
      <c r="R513" s="26" t="s">
        <v>110</v>
      </c>
      <c r="S513" s="25"/>
      <c r="T513" s="26" t="s">
        <v>109</v>
      </c>
      <c r="U513" s="25"/>
      <c r="V513" s="26" t="s">
        <v>108</v>
      </c>
      <c r="W513" s="25"/>
      <c r="X513" s="26" t="s">
        <v>107</v>
      </c>
      <c r="Y513" s="25"/>
      <c r="Z513" s="26" t="s">
        <v>106</v>
      </c>
      <c r="AA513" s="25"/>
      <c r="AB513" s="24"/>
      <c r="AC513" s="25"/>
      <c r="AD513" s="24"/>
      <c r="AE513" s="23"/>
      <c r="AF513" s="251"/>
      <c r="AG513" s="251"/>
      <c r="AH513" s="22"/>
      <c r="AI513" s="11"/>
      <c r="AJ513" s="234"/>
      <c r="AK513" s="240"/>
      <c r="AL513" s="231"/>
      <c r="AM513" s="234"/>
      <c r="AN513" s="240"/>
      <c r="AO513" s="231"/>
      <c r="AP513" s="234"/>
      <c r="AQ513" s="240"/>
      <c r="AR513" s="231"/>
      <c r="AS513" s="234"/>
      <c r="AT513" s="240"/>
      <c r="AU513" s="231"/>
      <c r="AV513" s="234"/>
      <c r="AW513" s="237"/>
      <c r="AX513" s="231"/>
      <c r="AY513" s="292"/>
      <c r="AZ513" s="228"/>
      <c r="BA513" s="228"/>
      <c r="BB513" s="295"/>
    </row>
    <row r="514" spans="2:62" ht="28.15" customHeight="1" thickBot="1" x14ac:dyDescent="0.25">
      <c r="B514" s="30"/>
      <c r="C514" s="253"/>
      <c r="D514" s="51"/>
      <c r="E514" s="50"/>
      <c r="F514" s="50"/>
      <c r="G514" s="49"/>
      <c r="H514" s="226"/>
      <c r="I514" s="254"/>
      <c r="J514" s="254"/>
      <c r="K514" s="254"/>
      <c r="L514" s="48" t="s">
        <v>105</v>
      </c>
      <c r="M514" s="47" t="s">
        <v>195</v>
      </c>
      <c r="N514" s="48" t="s">
        <v>103</v>
      </c>
      <c r="O514" s="47" t="s">
        <v>121</v>
      </c>
      <c r="P514" s="48" t="s">
        <v>102</v>
      </c>
      <c r="Q514" s="47"/>
      <c r="R514" s="48" t="s">
        <v>101</v>
      </c>
      <c r="S514" s="47"/>
      <c r="T514" s="48">
        <v>20</v>
      </c>
      <c r="U514" s="47"/>
      <c r="V514" s="48" t="s">
        <v>100</v>
      </c>
      <c r="W514" s="47"/>
      <c r="X514" s="48" t="s">
        <v>99</v>
      </c>
      <c r="Y514" s="47"/>
      <c r="Z514" s="48" t="s">
        <v>98</v>
      </c>
      <c r="AA514" s="47"/>
      <c r="AB514" s="16"/>
      <c r="AC514" s="47"/>
      <c r="AD514" s="16"/>
      <c r="AE514" s="46"/>
      <c r="AF514" s="255"/>
      <c r="AG514" s="255"/>
      <c r="AH514" s="45"/>
      <c r="AI514" s="11"/>
      <c r="AJ514" s="235"/>
      <c r="AK514" s="241"/>
      <c r="AL514" s="232"/>
      <c r="AM514" s="235"/>
      <c r="AN514" s="241"/>
      <c r="AO514" s="232"/>
      <c r="AP514" s="235"/>
      <c r="AQ514" s="241"/>
      <c r="AR514" s="232"/>
      <c r="AS514" s="235"/>
      <c r="AT514" s="241"/>
      <c r="AU514" s="232"/>
      <c r="AV514" s="235"/>
      <c r="AW514" s="238"/>
      <c r="AX514" s="232"/>
      <c r="AY514" s="293"/>
      <c r="AZ514" s="229"/>
      <c r="BA514" s="229"/>
      <c r="BB514" s="296"/>
    </row>
    <row r="515" spans="2:62" ht="28.15" customHeight="1" x14ac:dyDescent="0.2">
      <c r="B515" s="30"/>
      <c r="C515" s="242">
        <v>3</v>
      </c>
      <c r="D515" s="44"/>
      <c r="E515" s="43"/>
      <c r="F515" s="43"/>
      <c r="G515" s="42"/>
      <c r="H515" s="223"/>
      <c r="I515" s="246">
        <v>31</v>
      </c>
      <c r="J515" s="246">
        <v>15</v>
      </c>
      <c r="K515" s="246">
        <v>5</v>
      </c>
      <c r="L515" s="41" t="s">
        <v>133</v>
      </c>
      <c r="M515" s="40" t="s">
        <v>186</v>
      </c>
      <c r="N515" s="41" t="s">
        <v>131</v>
      </c>
      <c r="O515" s="40" t="s">
        <v>132</v>
      </c>
      <c r="P515" s="41" t="s">
        <v>130</v>
      </c>
      <c r="Q515" s="40" t="s">
        <v>121</v>
      </c>
      <c r="R515" s="41" t="s">
        <v>129</v>
      </c>
      <c r="S515" s="40"/>
      <c r="T515" s="41" t="s">
        <v>128</v>
      </c>
      <c r="U515" s="40"/>
      <c r="V515" s="41" t="s">
        <v>127</v>
      </c>
      <c r="W515" s="40"/>
      <c r="X515" s="41" t="s">
        <v>126</v>
      </c>
      <c r="Y515" s="40"/>
      <c r="Z515" s="41" t="s">
        <v>125</v>
      </c>
      <c r="AA515" s="40"/>
      <c r="AB515" s="39"/>
      <c r="AC515" s="40"/>
      <c r="AD515" s="39"/>
      <c r="AE515" s="38"/>
      <c r="AF515" s="250"/>
      <c r="AG515" s="250"/>
      <c r="AH515" s="37"/>
      <c r="AI515" s="11"/>
      <c r="AJ515" s="233">
        <f>SUMPRODUCT(LEN($M515:$S518)-LEN(SUBSTITUTE($M515:$S518,"A", "")))</f>
        <v>15</v>
      </c>
      <c r="AK515" s="239">
        <f>SUMPRODUCT(LEN($AD515:$AD518)-LEN(SUBSTITUTE($AD515:$AD518,"A", "")))</f>
        <v>0</v>
      </c>
      <c r="AL515" s="230">
        <f>SUMPRODUCT(LEN($AC515:$AC518)-LEN(SUBSTITUTE($AC515:$AC518,"A", "")))</f>
        <v>0</v>
      </c>
      <c r="AM515" s="233">
        <f>SUMPRODUCT(LEN($M515:$S518)-LEN(SUBSTITUTE($M515:$S518,"S", "")))</f>
        <v>4</v>
      </c>
      <c r="AN515" s="239">
        <f>SUMPRODUCT(LEN($AD515:$AD518)-LEN(SUBSTITUTE($AD515:$AD518,"S", "")))</f>
        <v>0</v>
      </c>
      <c r="AO515" s="230">
        <f>SUMPRODUCT(LEN($AC515:$AC518)-LEN(SUBSTITUTE($AC515:$AC518,"S", "")))</f>
        <v>0</v>
      </c>
      <c r="AP515" s="233">
        <f>SUMPRODUCT(LEN($M515:$S518)-LEN(SUBSTITUTE($M515:$S518,"F", "")))</f>
        <v>0</v>
      </c>
      <c r="AQ515" s="239">
        <f>SUMPRODUCT(LEN($AD515:$AD518)-LEN(SUBSTITUTE($AD515:$AD518,"F", "")))</f>
        <v>0</v>
      </c>
      <c r="AR515" s="230">
        <f>SUMPRODUCT(LEN($AC515:$AC518)-LEN(SUBSTITUTE($AC515:$AC518,"F", "")))</f>
        <v>0</v>
      </c>
      <c r="AS515" s="233">
        <f>SUMPRODUCT(LEN($M515:$S518)-LEN(SUBSTITUTE($M515:$S518,"G", "")))</f>
        <v>0</v>
      </c>
      <c r="AT515" s="239">
        <f>SUMPRODUCT(LEN($AD515:$AD518)-LEN(SUBSTITUTE($AD515:$AD518,"G", "")))</f>
        <v>0</v>
      </c>
      <c r="AU515" s="230">
        <f>SUMPRODUCT(LEN($AC515:$AC518)-LEN(SUBSTITUTE($AC515:$AC518,"G", "")))</f>
        <v>0</v>
      </c>
      <c r="AV515" s="233">
        <f>SUMPRODUCT(LEN($L515:$S518)-LEN(SUBSTITUTE($L515:$S518,"M", "")))</f>
        <v>0</v>
      </c>
      <c r="AW515" s="236">
        <f>SUMPRODUCT(LEN($AD515:$AD518)-LEN(SUBSTITUTE($AD515:$AD518,"M", "")))</f>
        <v>0</v>
      </c>
      <c r="AX515" s="230">
        <f>SUMPRODUCT(LEN($AC515:$AC518)-LEN(SUBSTITUTE($AC515:$AC518,"M", "")))</f>
        <v>0</v>
      </c>
      <c r="AY515" s="291">
        <f>SUMPRODUCT(LEN($AE515:$AE518)-LEN(SUBSTITUTE($AE515:$AE518,"S", "")))</f>
        <v>0</v>
      </c>
      <c r="AZ515" s="227">
        <f>SUMPRODUCT(LEN($AE515:$AE518)-LEN(SUBSTITUTE($AE515:$AE518,"F", "")))</f>
        <v>0</v>
      </c>
      <c r="BA515" s="227">
        <f>SUMPRODUCT(LEN($AE515:$AE518)-LEN(SUBSTITUTE($AE515:$AE518,"G", "")))</f>
        <v>0</v>
      </c>
      <c r="BB515" s="294">
        <f>SUMPRODUCT(LEN($AE515:$AE518)-LEN(SUBSTITUTE($AE515:$AE518,"M", "")))</f>
        <v>0</v>
      </c>
    </row>
    <row r="516" spans="2:62" ht="28.15" customHeight="1" thickBot="1" x14ac:dyDescent="0.25">
      <c r="B516" s="30"/>
      <c r="C516" s="243"/>
      <c r="D516" s="36"/>
      <c r="E516" s="35"/>
      <c r="F516" s="35"/>
      <c r="G516" s="34"/>
      <c r="H516" s="224"/>
      <c r="I516" s="247"/>
      <c r="J516" s="247"/>
      <c r="K516" s="247"/>
      <c r="L516" s="33" t="s">
        <v>123</v>
      </c>
      <c r="M516" s="32" t="s">
        <v>186</v>
      </c>
      <c r="N516" s="33" t="s">
        <v>122</v>
      </c>
      <c r="O516" s="32" t="s">
        <v>132</v>
      </c>
      <c r="P516" s="33" t="s">
        <v>120</v>
      </c>
      <c r="Q516" s="32" t="s">
        <v>121</v>
      </c>
      <c r="R516" s="33" t="s">
        <v>119</v>
      </c>
      <c r="S516" s="32"/>
      <c r="T516" s="33" t="s">
        <v>118</v>
      </c>
      <c r="U516" s="32"/>
      <c r="V516" s="33" t="s">
        <v>117</v>
      </c>
      <c r="W516" s="32"/>
      <c r="X516" s="33" t="s">
        <v>116</v>
      </c>
      <c r="Y516" s="32"/>
      <c r="Z516" s="33" t="s">
        <v>115</v>
      </c>
      <c r="AA516" s="32"/>
      <c r="AB516" s="31"/>
      <c r="AC516" s="32"/>
      <c r="AD516" s="31"/>
      <c r="AE516" s="23"/>
      <c r="AF516" s="251"/>
      <c r="AG516" s="251"/>
      <c r="AH516" s="22"/>
      <c r="AI516" s="11"/>
      <c r="AJ516" s="234"/>
      <c r="AK516" s="240"/>
      <c r="AL516" s="231"/>
      <c r="AM516" s="234"/>
      <c r="AN516" s="240"/>
      <c r="AO516" s="231"/>
      <c r="AP516" s="234"/>
      <c r="AQ516" s="240"/>
      <c r="AR516" s="231"/>
      <c r="AS516" s="234"/>
      <c r="AT516" s="240"/>
      <c r="AU516" s="231"/>
      <c r="AV516" s="234"/>
      <c r="AW516" s="237"/>
      <c r="AX516" s="231"/>
      <c r="AY516" s="292"/>
      <c r="AZ516" s="228"/>
      <c r="BA516" s="228"/>
      <c r="BB516" s="295"/>
    </row>
    <row r="517" spans="2:62" ht="28.15" customHeight="1" x14ac:dyDescent="0.2">
      <c r="B517" s="30"/>
      <c r="C517" s="244"/>
      <c r="D517" s="29"/>
      <c r="E517" s="28"/>
      <c r="F517" s="28"/>
      <c r="G517" s="27"/>
      <c r="H517" s="225"/>
      <c r="I517" s="248"/>
      <c r="J517" s="248"/>
      <c r="K517" s="248"/>
      <c r="L517" s="26" t="s">
        <v>114</v>
      </c>
      <c r="M517" s="25" t="s">
        <v>186</v>
      </c>
      <c r="N517" s="26" t="s">
        <v>112</v>
      </c>
      <c r="O517" s="25" t="s">
        <v>121</v>
      </c>
      <c r="P517" s="26" t="s">
        <v>111</v>
      </c>
      <c r="Q517" s="25"/>
      <c r="R517" s="26" t="s">
        <v>110</v>
      </c>
      <c r="S517" s="25"/>
      <c r="T517" s="26" t="s">
        <v>109</v>
      </c>
      <c r="U517" s="25"/>
      <c r="V517" s="26" t="s">
        <v>108</v>
      </c>
      <c r="W517" s="25"/>
      <c r="X517" s="26" t="s">
        <v>107</v>
      </c>
      <c r="Y517" s="25"/>
      <c r="Z517" s="26" t="s">
        <v>106</v>
      </c>
      <c r="AA517" s="25"/>
      <c r="AB517" s="24"/>
      <c r="AC517" s="25"/>
      <c r="AD517" s="24"/>
      <c r="AE517" s="23"/>
      <c r="AF517" s="251"/>
      <c r="AG517" s="251"/>
      <c r="AH517" s="22"/>
      <c r="AI517" s="11"/>
      <c r="AJ517" s="234"/>
      <c r="AK517" s="240"/>
      <c r="AL517" s="231"/>
      <c r="AM517" s="234"/>
      <c r="AN517" s="240"/>
      <c r="AO517" s="231"/>
      <c r="AP517" s="234"/>
      <c r="AQ517" s="240"/>
      <c r="AR517" s="231"/>
      <c r="AS517" s="234"/>
      <c r="AT517" s="240"/>
      <c r="AU517" s="231"/>
      <c r="AV517" s="234"/>
      <c r="AW517" s="237"/>
      <c r="AX517" s="231"/>
      <c r="AY517" s="292"/>
      <c r="AZ517" s="228"/>
      <c r="BA517" s="228"/>
      <c r="BB517" s="295"/>
    </row>
    <row r="518" spans="2:62" ht="28.15" customHeight="1" thickBot="1" x14ac:dyDescent="0.25">
      <c r="B518" s="21"/>
      <c r="C518" s="245"/>
      <c r="D518" s="20"/>
      <c r="E518" s="19"/>
      <c r="F518" s="19"/>
      <c r="G518" s="18"/>
      <c r="H518" s="226"/>
      <c r="I518" s="249"/>
      <c r="J518" s="249"/>
      <c r="K518" s="249"/>
      <c r="L518" s="17" t="s">
        <v>105</v>
      </c>
      <c r="M518" s="15" t="s">
        <v>132</v>
      </c>
      <c r="N518" s="17" t="s">
        <v>103</v>
      </c>
      <c r="O518" s="15" t="s">
        <v>121</v>
      </c>
      <c r="P518" s="17" t="s">
        <v>102</v>
      </c>
      <c r="Q518" s="15"/>
      <c r="R518" s="17" t="s">
        <v>101</v>
      </c>
      <c r="S518" s="15"/>
      <c r="T518" s="17">
        <v>20</v>
      </c>
      <c r="U518" s="15"/>
      <c r="V518" s="17" t="s">
        <v>100</v>
      </c>
      <c r="W518" s="15"/>
      <c r="X518" s="17" t="s">
        <v>99</v>
      </c>
      <c r="Y518" s="15"/>
      <c r="Z518" s="17" t="s">
        <v>98</v>
      </c>
      <c r="AA518" s="15"/>
      <c r="AB518" s="16"/>
      <c r="AC518" s="15"/>
      <c r="AD518" s="14"/>
      <c r="AE518" s="13"/>
      <c r="AF518" s="252"/>
      <c r="AG518" s="252"/>
      <c r="AH518" s="12"/>
      <c r="AI518" s="11"/>
      <c r="AJ518" s="235"/>
      <c r="AK518" s="241"/>
      <c r="AL518" s="232"/>
      <c r="AM518" s="235"/>
      <c r="AN518" s="241"/>
      <c r="AO518" s="232"/>
      <c r="AP518" s="235"/>
      <c r="AQ518" s="241"/>
      <c r="AR518" s="232"/>
      <c r="AS518" s="235"/>
      <c r="AT518" s="241"/>
      <c r="AU518" s="232"/>
      <c r="AV518" s="235"/>
      <c r="AW518" s="238"/>
      <c r="AX518" s="232"/>
      <c r="AY518" s="293"/>
      <c r="AZ518" s="229"/>
      <c r="BA518" s="229"/>
      <c r="BB518" s="296"/>
    </row>
    <row r="519" spans="2:62" ht="85.9" customHeight="1" thickTop="1" thickBot="1" x14ac:dyDescent="0.35">
      <c r="B519" s="105" t="s">
        <v>174</v>
      </c>
      <c r="C519" s="95" t="s">
        <v>173</v>
      </c>
      <c r="D519" s="100" t="s">
        <v>172</v>
      </c>
      <c r="E519" s="104" t="s">
        <v>171</v>
      </c>
      <c r="F519" s="103"/>
      <c r="G519" s="102"/>
      <c r="H519" s="101" t="s">
        <v>170</v>
      </c>
      <c r="I519" s="100" t="s">
        <v>96</v>
      </c>
      <c r="J519" s="100" t="s">
        <v>169</v>
      </c>
      <c r="K519" s="100" t="s">
        <v>97</v>
      </c>
      <c r="L519" s="256" t="s">
        <v>168</v>
      </c>
      <c r="M519" s="262"/>
      <c r="N519" s="256" t="s">
        <v>167</v>
      </c>
      <c r="O519" s="262"/>
      <c r="P519" s="256" t="s">
        <v>167</v>
      </c>
      <c r="Q519" s="257"/>
      <c r="R519" s="256" t="s">
        <v>167</v>
      </c>
      <c r="S519" s="257"/>
      <c r="T519" s="256" t="s">
        <v>167</v>
      </c>
      <c r="U519" s="257"/>
      <c r="V519" s="256" t="s">
        <v>167</v>
      </c>
      <c r="W519" s="257"/>
      <c r="X519" s="256" t="s">
        <v>167</v>
      </c>
      <c r="Y519" s="257"/>
      <c r="Z519" s="256" t="s">
        <v>167</v>
      </c>
      <c r="AA519" s="257"/>
      <c r="AB519" s="261" t="s">
        <v>166</v>
      </c>
      <c r="AC519" s="257"/>
      <c r="AD519" s="101" t="s">
        <v>165</v>
      </c>
      <c r="AE519" s="101" t="s">
        <v>164</v>
      </c>
      <c r="AF519" s="100" t="s">
        <v>163</v>
      </c>
      <c r="AG519" s="100" t="s">
        <v>162</v>
      </c>
      <c r="AH519" s="99" t="s">
        <v>161</v>
      </c>
      <c r="AI519" s="98"/>
      <c r="AJ519" s="96" t="s">
        <v>160</v>
      </c>
      <c r="AK519" s="95" t="s">
        <v>159</v>
      </c>
      <c r="AL519" s="94" t="s">
        <v>158</v>
      </c>
      <c r="AM519" s="96" t="s">
        <v>157</v>
      </c>
      <c r="AN519" s="95" t="s">
        <v>156</v>
      </c>
      <c r="AO519" s="94" t="s">
        <v>155</v>
      </c>
      <c r="AP519" s="96" t="s">
        <v>154</v>
      </c>
      <c r="AQ519" s="95" t="s">
        <v>153</v>
      </c>
      <c r="AR519" s="97" t="s">
        <v>152</v>
      </c>
      <c r="AS519" s="96" t="s">
        <v>151</v>
      </c>
      <c r="AT519" s="95" t="s">
        <v>150</v>
      </c>
      <c r="AU519" s="94" t="s">
        <v>149</v>
      </c>
      <c r="AV519" s="96" t="s">
        <v>148</v>
      </c>
      <c r="AW519" s="95" t="s">
        <v>147</v>
      </c>
      <c r="AX519" s="94" t="s">
        <v>146</v>
      </c>
      <c r="AY519" s="93" t="s">
        <v>145</v>
      </c>
      <c r="AZ519" s="92" t="s">
        <v>144</v>
      </c>
      <c r="BA519" s="92" t="s">
        <v>143</v>
      </c>
      <c r="BB519" s="91" t="s">
        <v>142</v>
      </c>
    </row>
    <row r="520" spans="2:62" ht="48" thickBot="1" x14ac:dyDescent="0.3">
      <c r="B520" s="90" t="s">
        <v>216</v>
      </c>
      <c r="C520" s="89"/>
      <c r="D520" s="88">
        <v>166</v>
      </c>
      <c r="E520" s="258"/>
      <c r="F520" s="259"/>
      <c r="G520" s="260"/>
      <c r="H520" s="87" t="s">
        <v>140</v>
      </c>
      <c r="I520" s="86"/>
      <c r="J520" s="86"/>
      <c r="K520" s="85"/>
      <c r="L520" s="84"/>
      <c r="M520" s="81"/>
      <c r="N520" s="84"/>
      <c r="O520" s="81"/>
      <c r="P520" s="84"/>
      <c r="Q520" s="81"/>
      <c r="R520" s="84"/>
      <c r="S520" s="81"/>
      <c r="T520" s="84"/>
      <c r="U520" s="81"/>
      <c r="V520" s="84"/>
      <c r="W520" s="81"/>
      <c r="X520" s="84"/>
      <c r="Y520" s="81"/>
      <c r="Z520" s="84"/>
      <c r="AA520" s="83"/>
      <c r="AB520" s="82" t="s">
        <v>139</v>
      </c>
      <c r="AC520" s="81"/>
      <c r="AD520" s="81"/>
      <c r="AE520" s="81"/>
      <c r="AF520" s="80"/>
      <c r="AG520" s="80"/>
      <c r="AH520" s="60"/>
      <c r="AI520" s="79" t="s">
        <v>138</v>
      </c>
      <c r="AJ520" s="78">
        <f t="shared" ref="AJ520:BB520" si="68">SUM(AJ522:AJ533)</f>
        <v>11</v>
      </c>
      <c r="AK520" s="77">
        <f t="shared" si="68"/>
        <v>0</v>
      </c>
      <c r="AL520" s="76">
        <f t="shared" si="68"/>
        <v>0</v>
      </c>
      <c r="AM520" s="78">
        <f t="shared" si="68"/>
        <v>28</v>
      </c>
      <c r="AN520" s="77">
        <f t="shared" si="68"/>
        <v>6</v>
      </c>
      <c r="AO520" s="76">
        <f t="shared" si="68"/>
        <v>0</v>
      </c>
      <c r="AP520" s="78">
        <f t="shared" si="68"/>
        <v>0</v>
      </c>
      <c r="AQ520" s="77">
        <f t="shared" si="68"/>
        <v>0</v>
      </c>
      <c r="AR520" s="76">
        <f t="shared" si="68"/>
        <v>0</v>
      </c>
      <c r="AS520" s="78">
        <f t="shared" si="68"/>
        <v>0</v>
      </c>
      <c r="AT520" s="77">
        <f t="shared" si="68"/>
        <v>0</v>
      </c>
      <c r="AU520" s="76">
        <f t="shared" si="68"/>
        <v>0</v>
      </c>
      <c r="AV520" s="78">
        <f t="shared" si="68"/>
        <v>0</v>
      </c>
      <c r="AW520" s="77">
        <f t="shared" si="68"/>
        <v>0</v>
      </c>
      <c r="AX520" s="76">
        <f t="shared" si="68"/>
        <v>0</v>
      </c>
      <c r="AY520" s="75">
        <f t="shared" si="68"/>
        <v>0</v>
      </c>
      <c r="AZ520" s="74">
        <f t="shared" si="68"/>
        <v>0</v>
      </c>
      <c r="BA520" s="74">
        <f t="shared" si="68"/>
        <v>0</v>
      </c>
      <c r="BB520" s="73">
        <f t="shared" si="68"/>
        <v>0</v>
      </c>
      <c r="BC520" s="72" t="s">
        <v>137</v>
      </c>
      <c r="BF520" s="5">
        <f>SUM(AJ520:AL520)/$BG$5</f>
        <v>3.6666666666666665</v>
      </c>
      <c r="BG520" s="5">
        <f>SUM(AM520:AO520,AY520)/$BG$5</f>
        <v>11.333333333333334</v>
      </c>
      <c r="BH520" s="5">
        <f>SUM(AP520:AR520,AZ520)/$BG$5</f>
        <v>0</v>
      </c>
      <c r="BI520" s="5">
        <f>SUM(AS520:AU520,BA520)/$BG$5</f>
        <v>0</v>
      </c>
      <c r="BJ520" s="5">
        <f>SUM(AV520:AX520,BB520)/$BG$5</f>
        <v>0</v>
      </c>
    </row>
    <row r="521" spans="2:62" ht="37.5" thickBot="1" x14ac:dyDescent="0.3">
      <c r="B521" s="71"/>
      <c r="C521" s="70"/>
      <c r="D521" s="69"/>
      <c r="E521" s="68"/>
      <c r="F521" s="68"/>
      <c r="G521" s="67"/>
      <c r="H521" s="66"/>
      <c r="I521" s="64"/>
      <c r="J521" s="64"/>
      <c r="K521" s="65"/>
      <c r="L521" s="64"/>
      <c r="M521" s="62"/>
      <c r="N521" s="64"/>
      <c r="O521" s="62"/>
      <c r="P521" s="64"/>
      <c r="Q521" s="62"/>
      <c r="R521" s="64"/>
      <c r="S521" s="62"/>
      <c r="T521" s="64"/>
      <c r="U521" s="62"/>
      <c r="V521" s="64"/>
      <c r="W521" s="62"/>
      <c r="X521" s="64"/>
      <c r="Y521" s="62"/>
      <c r="Z521" s="64"/>
      <c r="AA521" s="62"/>
      <c r="AB521" s="63"/>
      <c r="AC521" s="62"/>
      <c r="AD521" s="62"/>
      <c r="AE521" s="62"/>
      <c r="AF521" s="61"/>
      <c r="AG521" s="61"/>
      <c r="AH521" s="60"/>
      <c r="AI521" s="59" t="s">
        <v>136</v>
      </c>
      <c r="AJ521" s="58">
        <f t="shared" ref="AJ521:BB521" si="69">AJ520/3</f>
        <v>3.6666666666666665</v>
      </c>
      <c r="AK521" s="57">
        <f t="shared" si="69"/>
        <v>0</v>
      </c>
      <c r="AL521" s="56">
        <f t="shared" si="69"/>
        <v>0</v>
      </c>
      <c r="AM521" s="58">
        <f t="shared" si="69"/>
        <v>9.3333333333333339</v>
      </c>
      <c r="AN521" s="57">
        <f t="shared" si="69"/>
        <v>2</v>
      </c>
      <c r="AO521" s="56">
        <f t="shared" si="69"/>
        <v>0</v>
      </c>
      <c r="AP521" s="58">
        <f t="shared" si="69"/>
        <v>0</v>
      </c>
      <c r="AQ521" s="57">
        <f t="shared" si="69"/>
        <v>0</v>
      </c>
      <c r="AR521" s="56">
        <f t="shared" si="69"/>
        <v>0</v>
      </c>
      <c r="AS521" s="58">
        <f t="shared" si="69"/>
        <v>0</v>
      </c>
      <c r="AT521" s="57">
        <f t="shared" si="69"/>
        <v>0</v>
      </c>
      <c r="AU521" s="56">
        <f t="shared" si="69"/>
        <v>0</v>
      </c>
      <c r="AV521" s="58">
        <f t="shared" si="69"/>
        <v>0</v>
      </c>
      <c r="AW521" s="57">
        <f t="shared" si="69"/>
        <v>0</v>
      </c>
      <c r="AX521" s="56">
        <f t="shared" si="69"/>
        <v>0</v>
      </c>
      <c r="AY521" s="55">
        <f t="shared" si="69"/>
        <v>0</v>
      </c>
      <c r="AZ521" s="54">
        <f t="shared" si="69"/>
        <v>0</v>
      </c>
      <c r="BA521" s="54">
        <f t="shared" si="69"/>
        <v>0</v>
      </c>
      <c r="BB521" s="53">
        <f t="shared" si="69"/>
        <v>0</v>
      </c>
      <c r="BC521" s="52" t="s">
        <v>135</v>
      </c>
    </row>
    <row r="522" spans="2:62" ht="28.15" customHeight="1" x14ac:dyDescent="0.2">
      <c r="B522" s="30"/>
      <c r="C522" s="242">
        <v>1</v>
      </c>
      <c r="D522" s="44"/>
      <c r="E522" s="43"/>
      <c r="F522" s="43"/>
      <c r="G522" s="42"/>
      <c r="H522" s="223" t="s">
        <v>183</v>
      </c>
      <c r="I522" s="246">
        <v>33</v>
      </c>
      <c r="J522" s="246">
        <v>16</v>
      </c>
      <c r="K522" s="246">
        <v>7</v>
      </c>
      <c r="L522" s="41" t="s">
        <v>133</v>
      </c>
      <c r="M522" s="40" t="s">
        <v>215</v>
      </c>
      <c r="N522" s="41" t="s">
        <v>131</v>
      </c>
      <c r="O522" s="40" t="s">
        <v>132</v>
      </c>
      <c r="P522" s="41" t="s">
        <v>130</v>
      </c>
      <c r="Q522" s="40" t="s">
        <v>121</v>
      </c>
      <c r="R522" s="41" t="s">
        <v>129</v>
      </c>
      <c r="S522" s="40"/>
      <c r="T522" s="41" t="s">
        <v>128</v>
      </c>
      <c r="U522" s="40"/>
      <c r="V522" s="41" t="s">
        <v>127</v>
      </c>
      <c r="W522" s="40"/>
      <c r="X522" s="41" t="s">
        <v>126</v>
      </c>
      <c r="Y522" s="40"/>
      <c r="Z522" s="41" t="s">
        <v>125</v>
      </c>
      <c r="AA522" s="40"/>
      <c r="AB522" s="39"/>
      <c r="AC522" s="40"/>
      <c r="AD522" s="39" t="s">
        <v>113</v>
      </c>
      <c r="AE522" s="38"/>
      <c r="AF522" s="250"/>
      <c r="AG522" s="250"/>
      <c r="AH522" s="37"/>
      <c r="AI522" s="11"/>
      <c r="AJ522" s="233">
        <f>SUMPRODUCT(LEN($M522:$S525)-LEN(SUBSTITUTE($M522:$S525,"A", "")))</f>
        <v>8</v>
      </c>
      <c r="AK522" s="239">
        <f>SUMPRODUCT(LEN($AD522:$AD525)-LEN(SUBSTITUTE($AD522:$AD525,"A", "")))</f>
        <v>0</v>
      </c>
      <c r="AL522" s="230">
        <f>SUMPRODUCT(LEN($AC522:$AC525)-LEN(SUBSTITUTE($AC522:$AC525,"A", "")))</f>
        <v>0</v>
      </c>
      <c r="AM522" s="233">
        <f>SUMPRODUCT(LEN($M522:$S525)-LEN(SUBSTITUTE($M522:$S525,"S", "")))</f>
        <v>11</v>
      </c>
      <c r="AN522" s="239">
        <f>SUMPRODUCT(LEN($AD522:$AD525)-LEN(SUBSTITUTE($AD522:$AD525,"S", "")))</f>
        <v>5</v>
      </c>
      <c r="AO522" s="230">
        <f>SUMPRODUCT(LEN($AC522:$AC525)-LEN(SUBSTITUTE($AC522:$AC525,"S", "")))</f>
        <v>0</v>
      </c>
      <c r="AP522" s="233">
        <f>SUMPRODUCT(LEN($M522:$S525)-LEN(SUBSTITUTE($M522:$S525,"F", "")))</f>
        <v>0</v>
      </c>
      <c r="AQ522" s="239">
        <f>SUMPRODUCT(LEN($AD522:$AD525)-LEN(SUBSTITUTE($AD522:$AD525,"F", "")))</f>
        <v>0</v>
      </c>
      <c r="AR522" s="230">
        <f>SUMPRODUCT(LEN($AC522:$AC525)-LEN(SUBSTITUTE($AC522:$AC525,"F", "")))</f>
        <v>0</v>
      </c>
      <c r="AS522" s="233">
        <f>SUMPRODUCT(LEN($M522:$S525)-LEN(SUBSTITUTE($M522:$S525,"G", "")))</f>
        <v>0</v>
      </c>
      <c r="AT522" s="239">
        <f>SUMPRODUCT(LEN($AD522:$AD525)-LEN(SUBSTITUTE($AD522:$AD525,"G", "")))</f>
        <v>0</v>
      </c>
      <c r="AU522" s="230">
        <f>SUMPRODUCT(LEN($AC522:$AC525)-LEN(SUBSTITUTE($AC522:$AC525,"G", "")))</f>
        <v>0</v>
      </c>
      <c r="AV522" s="233">
        <f>SUMPRODUCT(LEN($L522:$S525)-LEN(SUBSTITUTE($L522:$S525,"M", "")))</f>
        <v>0</v>
      </c>
      <c r="AW522" s="236">
        <f>SUMPRODUCT(LEN($AD522:$AD525)-LEN(SUBSTITUTE($AD522:$AD525,"M", "")))</f>
        <v>0</v>
      </c>
      <c r="AX522" s="230">
        <f>SUMPRODUCT(LEN($AC522:$AC525)-LEN(SUBSTITUTE($AC522:$AC525,"M", "")))</f>
        <v>0</v>
      </c>
      <c r="AY522" s="291">
        <f>SUMPRODUCT(LEN($AE522:$AE525)-LEN(SUBSTITUTE($AE522:$AE525,"S", "")))</f>
        <v>0</v>
      </c>
      <c r="AZ522" s="227">
        <f>SUMPRODUCT(LEN($AE522:$AE525)-LEN(SUBSTITUTE($AE522:$AE525,"F", "")))</f>
        <v>0</v>
      </c>
      <c r="BA522" s="227">
        <f>SUMPRODUCT(LEN($AE522:$AE525)-LEN(SUBSTITUTE($AE522:$AE525,"G", "")))</f>
        <v>0</v>
      </c>
      <c r="BB522" s="294">
        <f>SUMPRODUCT(LEN($AE522:$AE525)-LEN(SUBSTITUTE($AE522:$AE525,"M", "")))</f>
        <v>0</v>
      </c>
    </row>
    <row r="523" spans="2:62" ht="28.15" customHeight="1" thickBot="1" x14ac:dyDescent="0.25">
      <c r="B523" s="30"/>
      <c r="C523" s="243"/>
      <c r="D523" s="36"/>
      <c r="E523" s="35"/>
      <c r="F523" s="35"/>
      <c r="G523" s="34"/>
      <c r="H523" s="224"/>
      <c r="I523" s="247"/>
      <c r="J523" s="247"/>
      <c r="K523" s="247"/>
      <c r="L523" s="33" t="s">
        <v>123</v>
      </c>
      <c r="M523" s="32" t="s">
        <v>188</v>
      </c>
      <c r="N523" s="33" t="s">
        <v>122</v>
      </c>
      <c r="O523" s="32" t="s">
        <v>124</v>
      </c>
      <c r="P523" s="33" t="s">
        <v>120</v>
      </c>
      <c r="Q523" s="32"/>
      <c r="R523" s="33" t="s">
        <v>119</v>
      </c>
      <c r="S523" s="32"/>
      <c r="T523" s="33" t="s">
        <v>118</v>
      </c>
      <c r="U523" s="32"/>
      <c r="V523" s="33" t="s">
        <v>117</v>
      </c>
      <c r="W523" s="32"/>
      <c r="X523" s="33" t="s">
        <v>116</v>
      </c>
      <c r="Y523" s="32"/>
      <c r="Z523" s="33" t="s">
        <v>115</v>
      </c>
      <c r="AA523" s="32"/>
      <c r="AB523" s="31"/>
      <c r="AC523" s="32"/>
      <c r="AD523" s="31" t="s">
        <v>121</v>
      </c>
      <c r="AE523" s="23"/>
      <c r="AF523" s="251"/>
      <c r="AG523" s="251"/>
      <c r="AH523" s="22"/>
      <c r="AI523" s="11"/>
      <c r="AJ523" s="234"/>
      <c r="AK523" s="240"/>
      <c r="AL523" s="231"/>
      <c r="AM523" s="234"/>
      <c r="AN523" s="240"/>
      <c r="AO523" s="231"/>
      <c r="AP523" s="234"/>
      <c r="AQ523" s="240"/>
      <c r="AR523" s="231"/>
      <c r="AS523" s="234"/>
      <c r="AT523" s="240"/>
      <c r="AU523" s="231"/>
      <c r="AV523" s="234"/>
      <c r="AW523" s="237"/>
      <c r="AX523" s="231"/>
      <c r="AY523" s="292"/>
      <c r="AZ523" s="228"/>
      <c r="BA523" s="228"/>
      <c r="BB523" s="295"/>
    </row>
    <row r="524" spans="2:62" ht="28.15" customHeight="1" x14ac:dyDescent="0.2">
      <c r="B524" s="30"/>
      <c r="C524" s="244"/>
      <c r="D524" s="29"/>
      <c r="E524" s="28"/>
      <c r="F524" s="28"/>
      <c r="G524" s="27"/>
      <c r="H524" s="225">
        <v>166</v>
      </c>
      <c r="I524" s="248"/>
      <c r="J524" s="248"/>
      <c r="K524" s="248"/>
      <c r="L524" s="26" t="s">
        <v>114</v>
      </c>
      <c r="M524" s="25" t="s">
        <v>203</v>
      </c>
      <c r="N524" s="26" t="s">
        <v>112</v>
      </c>
      <c r="O524" s="25" t="s">
        <v>121</v>
      </c>
      <c r="P524" s="26" t="s">
        <v>111</v>
      </c>
      <c r="Q524" s="25"/>
      <c r="R524" s="26" t="s">
        <v>110</v>
      </c>
      <c r="S524" s="25"/>
      <c r="T524" s="26" t="s">
        <v>109</v>
      </c>
      <c r="U524" s="25"/>
      <c r="V524" s="26" t="s">
        <v>108</v>
      </c>
      <c r="W524" s="25"/>
      <c r="X524" s="26" t="s">
        <v>107</v>
      </c>
      <c r="Y524" s="25"/>
      <c r="Z524" s="26" t="s">
        <v>106</v>
      </c>
      <c r="AA524" s="25"/>
      <c r="AB524" s="24"/>
      <c r="AC524" s="25"/>
      <c r="AD524" s="24" t="s">
        <v>121</v>
      </c>
      <c r="AE524" s="23"/>
      <c r="AF524" s="251"/>
      <c r="AG524" s="251"/>
      <c r="AH524" s="22"/>
      <c r="AI524" s="11"/>
      <c r="AJ524" s="234"/>
      <c r="AK524" s="240"/>
      <c r="AL524" s="231"/>
      <c r="AM524" s="234"/>
      <c r="AN524" s="240"/>
      <c r="AO524" s="231"/>
      <c r="AP524" s="234"/>
      <c r="AQ524" s="240"/>
      <c r="AR524" s="231"/>
      <c r="AS524" s="234"/>
      <c r="AT524" s="240"/>
      <c r="AU524" s="231"/>
      <c r="AV524" s="234"/>
      <c r="AW524" s="237"/>
      <c r="AX524" s="231"/>
      <c r="AY524" s="292"/>
      <c r="AZ524" s="228"/>
      <c r="BA524" s="228"/>
      <c r="BB524" s="295"/>
    </row>
    <row r="525" spans="2:62" ht="28.15" customHeight="1" thickBot="1" x14ac:dyDescent="0.25">
      <c r="B525" s="30"/>
      <c r="C525" s="253"/>
      <c r="D525" s="51"/>
      <c r="E525" s="50"/>
      <c r="F525" s="50"/>
      <c r="G525" s="49"/>
      <c r="H525" s="226"/>
      <c r="I525" s="254"/>
      <c r="J525" s="254"/>
      <c r="K525" s="254"/>
      <c r="L525" s="48" t="s">
        <v>105</v>
      </c>
      <c r="M525" s="47" t="s">
        <v>195</v>
      </c>
      <c r="N525" s="48" t="s">
        <v>103</v>
      </c>
      <c r="O525" s="47" t="s">
        <v>104</v>
      </c>
      <c r="P525" s="48" t="s">
        <v>102</v>
      </c>
      <c r="Q525" s="47"/>
      <c r="R525" s="48" t="s">
        <v>101</v>
      </c>
      <c r="S525" s="47"/>
      <c r="T525" s="48">
        <v>20</v>
      </c>
      <c r="U525" s="47"/>
      <c r="V525" s="48" t="s">
        <v>100</v>
      </c>
      <c r="W525" s="47"/>
      <c r="X525" s="48" t="s">
        <v>99</v>
      </c>
      <c r="Y525" s="47"/>
      <c r="Z525" s="48" t="s">
        <v>98</v>
      </c>
      <c r="AA525" s="47"/>
      <c r="AB525" s="16"/>
      <c r="AC525" s="47"/>
      <c r="AD525" s="16" t="s">
        <v>121</v>
      </c>
      <c r="AE525" s="46"/>
      <c r="AF525" s="255"/>
      <c r="AG525" s="255"/>
      <c r="AH525" s="45"/>
      <c r="AI525" s="11"/>
      <c r="AJ525" s="235"/>
      <c r="AK525" s="241"/>
      <c r="AL525" s="232"/>
      <c r="AM525" s="235"/>
      <c r="AN525" s="241"/>
      <c r="AO525" s="232"/>
      <c r="AP525" s="235"/>
      <c r="AQ525" s="241"/>
      <c r="AR525" s="232"/>
      <c r="AS525" s="235"/>
      <c r="AT525" s="241"/>
      <c r="AU525" s="232"/>
      <c r="AV525" s="235"/>
      <c r="AW525" s="238"/>
      <c r="AX525" s="232"/>
      <c r="AY525" s="293"/>
      <c r="AZ525" s="229"/>
      <c r="BA525" s="229"/>
      <c r="BB525" s="296"/>
    </row>
    <row r="526" spans="2:62" ht="28.15" customHeight="1" x14ac:dyDescent="0.2">
      <c r="B526" s="30"/>
      <c r="C526" s="242">
        <v>2</v>
      </c>
      <c r="D526" s="44"/>
      <c r="E526" s="43"/>
      <c r="F526" s="43"/>
      <c r="G526" s="42"/>
      <c r="H526" s="223"/>
      <c r="I526" s="246">
        <v>29</v>
      </c>
      <c r="J526" s="246">
        <v>15</v>
      </c>
      <c r="K526" s="246">
        <v>8</v>
      </c>
      <c r="L526" s="41" t="s">
        <v>133</v>
      </c>
      <c r="M526" s="40" t="s">
        <v>215</v>
      </c>
      <c r="N526" s="41" t="s">
        <v>131</v>
      </c>
      <c r="O526" s="40" t="s">
        <v>121</v>
      </c>
      <c r="P526" s="41" t="s">
        <v>130</v>
      </c>
      <c r="Q526" s="40"/>
      <c r="R526" s="41" t="s">
        <v>129</v>
      </c>
      <c r="S526" s="40"/>
      <c r="T526" s="41" t="s">
        <v>128</v>
      </c>
      <c r="U526" s="40"/>
      <c r="V526" s="41" t="s">
        <v>127</v>
      </c>
      <c r="W526" s="40"/>
      <c r="X526" s="41" t="s">
        <v>126</v>
      </c>
      <c r="Y526" s="40"/>
      <c r="Z526" s="41" t="s">
        <v>125</v>
      </c>
      <c r="AA526" s="40"/>
      <c r="AB526" s="39"/>
      <c r="AC526" s="40"/>
      <c r="AD526" s="39"/>
      <c r="AE526" s="38"/>
      <c r="AF526" s="250"/>
      <c r="AG526" s="250"/>
      <c r="AH526" s="37"/>
      <c r="AI526" s="11"/>
      <c r="AJ526" s="233">
        <f>SUMPRODUCT(LEN($M526:$S529)-LEN(SUBSTITUTE($M526:$S529,"A", "")))</f>
        <v>2</v>
      </c>
      <c r="AK526" s="239">
        <f>SUMPRODUCT(LEN($AD526:$AD529)-LEN(SUBSTITUTE($AD526:$AD529,"A", "")))</f>
        <v>0</v>
      </c>
      <c r="AL526" s="230">
        <f>SUMPRODUCT(LEN($AC526:$AC529)-LEN(SUBSTITUTE($AC526:$AC529,"A", "")))</f>
        <v>0</v>
      </c>
      <c r="AM526" s="233">
        <f>SUMPRODUCT(LEN($M526:$S529)-LEN(SUBSTITUTE($M526:$S529,"S", "")))</f>
        <v>10</v>
      </c>
      <c r="AN526" s="239">
        <f>SUMPRODUCT(LEN($AD526:$AD529)-LEN(SUBSTITUTE($AD526:$AD529,"S", "")))</f>
        <v>0</v>
      </c>
      <c r="AO526" s="230">
        <f>SUMPRODUCT(LEN($AC526:$AC529)-LEN(SUBSTITUTE($AC526:$AC529,"S", "")))</f>
        <v>0</v>
      </c>
      <c r="AP526" s="233">
        <f>SUMPRODUCT(LEN($M526:$S529)-LEN(SUBSTITUTE($M526:$S529,"F", "")))</f>
        <v>0</v>
      </c>
      <c r="AQ526" s="239">
        <f>SUMPRODUCT(LEN($AD526:$AD529)-LEN(SUBSTITUTE($AD526:$AD529,"F", "")))</f>
        <v>0</v>
      </c>
      <c r="AR526" s="230">
        <f>SUMPRODUCT(LEN($AC526:$AC529)-LEN(SUBSTITUTE($AC526:$AC529,"F", "")))</f>
        <v>0</v>
      </c>
      <c r="AS526" s="233">
        <f>SUMPRODUCT(LEN($M526:$S529)-LEN(SUBSTITUTE($M526:$S529,"G", "")))</f>
        <v>0</v>
      </c>
      <c r="AT526" s="239">
        <f>SUMPRODUCT(LEN($AD526:$AD529)-LEN(SUBSTITUTE($AD526:$AD529,"G", "")))</f>
        <v>0</v>
      </c>
      <c r="AU526" s="230">
        <f>SUMPRODUCT(LEN($AC526:$AC529)-LEN(SUBSTITUTE($AC526:$AC529,"G", "")))</f>
        <v>0</v>
      </c>
      <c r="AV526" s="233">
        <f>SUMPRODUCT(LEN($L526:$S529)-LEN(SUBSTITUTE($L526:$S529,"M", "")))</f>
        <v>0</v>
      </c>
      <c r="AW526" s="236">
        <f>SUMPRODUCT(LEN($AD526:$AD529)-LEN(SUBSTITUTE($AD526:$AD529,"M", "")))</f>
        <v>0</v>
      </c>
      <c r="AX526" s="230">
        <f>SUMPRODUCT(LEN($AC526:$AC529)-LEN(SUBSTITUTE($AC526:$AC529,"M", "")))</f>
        <v>0</v>
      </c>
      <c r="AY526" s="291">
        <f>SUMPRODUCT(LEN($AE526:$AE529)-LEN(SUBSTITUTE($AE526:$AE529,"S", "")))</f>
        <v>0</v>
      </c>
      <c r="AZ526" s="227">
        <f>SUMPRODUCT(LEN($AE526:$AE529)-LEN(SUBSTITUTE($AE526:$AE529,"F", "")))</f>
        <v>0</v>
      </c>
      <c r="BA526" s="227">
        <f>SUMPRODUCT(LEN($AE526:$AE529)-LEN(SUBSTITUTE($AE526:$AE529,"G", "")))</f>
        <v>0</v>
      </c>
      <c r="BB526" s="294">
        <f>SUMPRODUCT(LEN($AE526:$AE529)-LEN(SUBSTITUTE($AE526:$AE529,"M", "")))</f>
        <v>0</v>
      </c>
    </row>
    <row r="527" spans="2:62" ht="28.15" customHeight="1" thickBot="1" x14ac:dyDescent="0.25">
      <c r="B527" s="30"/>
      <c r="C527" s="243"/>
      <c r="D527" s="36"/>
      <c r="E527" s="35"/>
      <c r="F527" s="35"/>
      <c r="G527" s="34"/>
      <c r="H527" s="224"/>
      <c r="I527" s="247"/>
      <c r="J527" s="247"/>
      <c r="K527" s="247"/>
      <c r="L527" s="33" t="s">
        <v>123</v>
      </c>
      <c r="M527" s="32" t="s">
        <v>113</v>
      </c>
      <c r="N527" s="33" t="s">
        <v>122</v>
      </c>
      <c r="O527" s="32" t="s">
        <v>121</v>
      </c>
      <c r="P527" s="33" t="s">
        <v>120</v>
      </c>
      <c r="Q527" s="32"/>
      <c r="R527" s="33" t="s">
        <v>119</v>
      </c>
      <c r="S527" s="32"/>
      <c r="T527" s="33" t="s">
        <v>118</v>
      </c>
      <c r="U527" s="32"/>
      <c r="V527" s="33" t="s">
        <v>117</v>
      </c>
      <c r="W527" s="32"/>
      <c r="X527" s="33" t="s">
        <v>116</v>
      </c>
      <c r="Y527" s="32"/>
      <c r="Z527" s="33" t="s">
        <v>115</v>
      </c>
      <c r="AA527" s="32"/>
      <c r="AB527" s="31"/>
      <c r="AC527" s="32"/>
      <c r="AD527" s="31"/>
      <c r="AE527" s="23"/>
      <c r="AF527" s="251"/>
      <c r="AG527" s="251"/>
      <c r="AH527" s="22"/>
      <c r="AI527" s="11"/>
      <c r="AJ527" s="234"/>
      <c r="AK527" s="240"/>
      <c r="AL527" s="231"/>
      <c r="AM527" s="234"/>
      <c r="AN527" s="240"/>
      <c r="AO527" s="231"/>
      <c r="AP527" s="234"/>
      <c r="AQ527" s="240"/>
      <c r="AR527" s="231"/>
      <c r="AS527" s="234"/>
      <c r="AT527" s="240"/>
      <c r="AU527" s="231"/>
      <c r="AV527" s="234"/>
      <c r="AW527" s="237"/>
      <c r="AX527" s="231"/>
      <c r="AY527" s="292"/>
      <c r="AZ527" s="228"/>
      <c r="BA527" s="228"/>
      <c r="BB527" s="295"/>
    </row>
    <row r="528" spans="2:62" ht="28.15" customHeight="1" x14ac:dyDescent="0.2">
      <c r="B528" s="30"/>
      <c r="C528" s="244"/>
      <c r="D528" s="29"/>
      <c r="E528" s="28"/>
      <c r="F528" s="28"/>
      <c r="G528" s="27"/>
      <c r="H528" s="225"/>
      <c r="I528" s="248"/>
      <c r="J528" s="248"/>
      <c r="K528" s="248"/>
      <c r="L528" s="26" t="s">
        <v>114</v>
      </c>
      <c r="M528" s="25" t="s">
        <v>175</v>
      </c>
      <c r="N528" s="26" t="s">
        <v>112</v>
      </c>
      <c r="O528" s="25" t="s">
        <v>121</v>
      </c>
      <c r="P528" s="26" t="s">
        <v>111</v>
      </c>
      <c r="Q528" s="25"/>
      <c r="R528" s="26" t="s">
        <v>110</v>
      </c>
      <c r="S528" s="25"/>
      <c r="T528" s="26" t="s">
        <v>109</v>
      </c>
      <c r="U528" s="25"/>
      <c r="V528" s="26" t="s">
        <v>108</v>
      </c>
      <c r="W528" s="25"/>
      <c r="X528" s="26" t="s">
        <v>107</v>
      </c>
      <c r="Y528" s="25"/>
      <c r="Z528" s="26" t="s">
        <v>106</v>
      </c>
      <c r="AA528" s="25"/>
      <c r="AB528" s="24"/>
      <c r="AC528" s="25"/>
      <c r="AD528" s="24"/>
      <c r="AE528" s="23"/>
      <c r="AF528" s="251"/>
      <c r="AG528" s="251"/>
      <c r="AH528" s="22"/>
      <c r="AI528" s="11"/>
      <c r="AJ528" s="234"/>
      <c r="AK528" s="240"/>
      <c r="AL528" s="231"/>
      <c r="AM528" s="234"/>
      <c r="AN528" s="240"/>
      <c r="AO528" s="231"/>
      <c r="AP528" s="234"/>
      <c r="AQ528" s="240"/>
      <c r="AR528" s="231"/>
      <c r="AS528" s="234"/>
      <c r="AT528" s="240"/>
      <c r="AU528" s="231"/>
      <c r="AV528" s="234"/>
      <c r="AW528" s="237"/>
      <c r="AX528" s="231"/>
      <c r="AY528" s="292"/>
      <c r="AZ528" s="228"/>
      <c r="BA528" s="228"/>
      <c r="BB528" s="295"/>
    </row>
    <row r="529" spans="2:62" ht="28.15" customHeight="1" thickBot="1" x14ac:dyDescent="0.25">
      <c r="B529" s="30"/>
      <c r="C529" s="253"/>
      <c r="D529" s="51"/>
      <c r="E529" s="50"/>
      <c r="F529" s="50"/>
      <c r="G529" s="49"/>
      <c r="H529" s="226"/>
      <c r="I529" s="254"/>
      <c r="J529" s="254"/>
      <c r="K529" s="254"/>
      <c r="L529" s="48" t="s">
        <v>105</v>
      </c>
      <c r="M529" s="47" t="s">
        <v>113</v>
      </c>
      <c r="N529" s="48" t="s">
        <v>103</v>
      </c>
      <c r="O529" s="47"/>
      <c r="P529" s="48" t="s">
        <v>102</v>
      </c>
      <c r="Q529" s="47"/>
      <c r="R529" s="48" t="s">
        <v>101</v>
      </c>
      <c r="S529" s="47"/>
      <c r="T529" s="48">
        <v>20</v>
      </c>
      <c r="U529" s="47"/>
      <c r="V529" s="48" t="s">
        <v>100</v>
      </c>
      <c r="W529" s="47"/>
      <c r="X529" s="48" t="s">
        <v>99</v>
      </c>
      <c r="Y529" s="47"/>
      <c r="Z529" s="48" t="s">
        <v>98</v>
      </c>
      <c r="AA529" s="47"/>
      <c r="AB529" s="16"/>
      <c r="AC529" s="47"/>
      <c r="AD529" s="16"/>
      <c r="AE529" s="46"/>
      <c r="AF529" s="255"/>
      <c r="AG529" s="255"/>
      <c r="AH529" s="45"/>
      <c r="AI529" s="11"/>
      <c r="AJ529" s="235"/>
      <c r="AK529" s="241"/>
      <c r="AL529" s="232"/>
      <c r="AM529" s="235"/>
      <c r="AN529" s="241"/>
      <c r="AO529" s="232"/>
      <c r="AP529" s="235"/>
      <c r="AQ529" s="241"/>
      <c r="AR529" s="232"/>
      <c r="AS529" s="235"/>
      <c r="AT529" s="241"/>
      <c r="AU529" s="232"/>
      <c r="AV529" s="235"/>
      <c r="AW529" s="238"/>
      <c r="AX529" s="232"/>
      <c r="AY529" s="293"/>
      <c r="AZ529" s="229"/>
      <c r="BA529" s="229"/>
      <c r="BB529" s="296"/>
    </row>
    <row r="530" spans="2:62" ht="28.15" customHeight="1" x14ac:dyDescent="0.2">
      <c r="B530" s="30"/>
      <c r="C530" s="242">
        <v>3</v>
      </c>
      <c r="D530" s="44"/>
      <c r="E530" s="43"/>
      <c r="F530" s="43"/>
      <c r="G530" s="42"/>
      <c r="H530" s="223"/>
      <c r="I530" s="246">
        <v>26</v>
      </c>
      <c r="J530" s="246">
        <v>15</v>
      </c>
      <c r="K530" s="246">
        <v>8</v>
      </c>
      <c r="L530" s="41" t="s">
        <v>133</v>
      </c>
      <c r="M530" s="40" t="s">
        <v>188</v>
      </c>
      <c r="N530" s="41" t="s">
        <v>131</v>
      </c>
      <c r="O530" s="40" t="s">
        <v>121</v>
      </c>
      <c r="P530" s="41" t="s">
        <v>130</v>
      </c>
      <c r="Q530" s="40"/>
      <c r="R530" s="41" t="s">
        <v>129</v>
      </c>
      <c r="S530" s="40"/>
      <c r="T530" s="41" t="s">
        <v>128</v>
      </c>
      <c r="U530" s="40"/>
      <c r="V530" s="41" t="s">
        <v>127</v>
      </c>
      <c r="W530" s="40"/>
      <c r="X530" s="41" t="s">
        <v>126</v>
      </c>
      <c r="Y530" s="40"/>
      <c r="Z530" s="41" t="s">
        <v>125</v>
      </c>
      <c r="AA530" s="40"/>
      <c r="AB530" s="39"/>
      <c r="AC530" s="40"/>
      <c r="AD530" s="39" t="s">
        <v>121</v>
      </c>
      <c r="AE530" s="38"/>
      <c r="AF530" s="250"/>
      <c r="AG530" s="250"/>
      <c r="AH530" s="37"/>
      <c r="AI530" s="11"/>
      <c r="AJ530" s="233">
        <f>SUMPRODUCT(LEN($M530:$S533)-LEN(SUBSTITUTE($M530:$S533,"A", "")))</f>
        <v>1</v>
      </c>
      <c r="AK530" s="239">
        <f>SUMPRODUCT(LEN($AD530:$AD533)-LEN(SUBSTITUTE($AD530:$AD533,"A", "")))</f>
        <v>0</v>
      </c>
      <c r="AL530" s="230">
        <f>SUMPRODUCT(LEN($AC530:$AC533)-LEN(SUBSTITUTE($AC530:$AC533,"A", "")))</f>
        <v>0</v>
      </c>
      <c r="AM530" s="233">
        <f>SUMPRODUCT(LEN($M530:$S533)-LEN(SUBSTITUTE($M530:$S533,"S", "")))</f>
        <v>7</v>
      </c>
      <c r="AN530" s="239">
        <f>SUMPRODUCT(LEN($AD530:$AD533)-LEN(SUBSTITUTE($AD530:$AD533,"S", "")))</f>
        <v>1</v>
      </c>
      <c r="AO530" s="230">
        <f>SUMPRODUCT(LEN($AC530:$AC533)-LEN(SUBSTITUTE($AC530:$AC533,"S", "")))</f>
        <v>0</v>
      </c>
      <c r="AP530" s="233">
        <f>SUMPRODUCT(LEN($M530:$S533)-LEN(SUBSTITUTE($M530:$S533,"F", "")))</f>
        <v>0</v>
      </c>
      <c r="AQ530" s="239">
        <f>SUMPRODUCT(LEN($AD530:$AD533)-LEN(SUBSTITUTE($AD530:$AD533,"F", "")))</f>
        <v>0</v>
      </c>
      <c r="AR530" s="230">
        <f>SUMPRODUCT(LEN($AC530:$AC533)-LEN(SUBSTITUTE($AC530:$AC533,"F", "")))</f>
        <v>0</v>
      </c>
      <c r="AS530" s="233">
        <f>SUMPRODUCT(LEN($M530:$S533)-LEN(SUBSTITUTE($M530:$S533,"G", "")))</f>
        <v>0</v>
      </c>
      <c r="AT530" s="239">
        <f>SUMPRODUCT(LEN($AD530:$AD533)-LEN(SUBSTITUTE($AD530:$AD533,"G", "")))</f>
        <v>0</v>
      </c>
      <c r="AU530" s="230">
        <f>SUMPRODUCT(LEN($AC530:$AC533)-LEN(SUBSTITUTE($AC530:$AC533,"G", "")))</f>
        <v>0</v>
      </c>
      <c r="AV530" s="233">
        <f>SUMPRODUCT(LEN($L530:$S533)-LEN(SUBSTITUTE($L530:$S533,"M", "")))</f>
        <v>0</v>
      </c>
      <c r="AW530" s="236">
        <f>SUMPRODUCT(LEN($AD530:$AD533)-LEN(SUBSTITUTE($AD530:$AD533,"M", "")))</f>
        <v>0</v>
      </c>
      <c r="AX530" s="230">
        <f>SUMPRODUCT(LEN($AC530:$AC533)-LEN(SUBSTITUTE($AC530:$AC533,"M", "")))</f>
        <v>0</v>
      </c>
      <c r="AY530" s="291">
        <f>SUMPRODUCT(LEN($AE530:$AE533)-LEN(SUBSTITUTE($AE530:$AE533,"S", "")))</f>
        <v>0</v>
      </c>
      <c r="AZ530" s="227">
        <f>SUMPRODUCT(LEN($AE530:$AE533)-LEN(SUBSTITUTE($AE530:$AE533,"F", "")))</f>
        <v>0</v>
      </c>
      <c r="BA530" s="227">
        <f>SUMPRODUCT(LEN($AE530:$AE533)-LEN(SUBSTITUTE($AE530:$AE533,"G", "")))</f>
        <v>0</v>
      </c>
      <c r="BB530" s="294">
        <f>SUMPRODUCT(LEN($AE530:$AE533)-LEN(SUBSTITUTE($AE530:$AE533,"M", "")))</f>
        <v>0</v>
      </c>
    </row>
    <row r="531" spans="2:62" ht="28.15" customHeight="1" thickBot="1" x14ac:dyDescent="0.25">
      <c r="B531" s="30"/>
      <c r="C531" s="243"/>
      <c r="D531" s="36"/>
      <c r="E531" s="35"/>
      <c r="F531" s="35"/>
      <c r="G531" s="34"/>
      <c r="H531" s="224"/>
      <c r="I531" s="247"/>
      <c r="J531" s="247"/>
      <c r="K531" s="247"/>
      <c r="L531" s="33" t="s">
        <v>123</v>
      </c>
      <c r="M531" s="32" t="s">
        <v>176</v>
      </c>
      <c r="N531" s="33" t="s">
        <v>122</v>
      </c>
      <c r="O531" s="32" t="s">
        <v>121</v>
      </c>
      <c r="P531" s="33" t="s">
        <v>120</v>
      </c>
      <c r="Q531" s="32"/>
      <c r="R531" s="33" t="s">
        <v>119</v>
      </c>
      <c r="S531" s="32"/>
      <c r="T531" s="33" t="s">
        <v>118</v>
      </c>
      <c r="U531" s="32"/>
      <c r="V531" s="33" t="s">
        <v>117</v>
      </c>
      <c r="W531" s="32"/>
      <c r="X531" s="33" t="s">
        <v>116</v>
      </c>
      <c r="Y531" s="32"/>
      <c r="Z531" s="33" t="s">
        <v>115</v>
      </c>
      <c r="AA531" s="32"/>
      <c r="AB531" s="31"/>
      <c r="AC531" s="32"/>
      <c r="AD531" s="31"/>
      <c r="AE531" s="23"/>
      <c r="AF531" s="251"/>
      <c r="AG531" s="251"/>
      <c r="AH531" s="22"/>
      <c r="AI531" s="11"/>
      <c r="AJ531" s="234"/>
      <c r="AK531" s="240"/>
      <c r="AL531" s="231"/>
      <c r="AM531" s="234"/>
      <c r="AN531" s="240"/>
      <c r="AO531" s="231"/>
      <c r="AP531" s="234"/>
      <c r="AQ531" s="240"/>
      <c r="AR531" s="231"/>
      <c r="AS531" s="234"/>
      <c r="AT531" s="240"/>
      <c r="AU531" s="231"/>
      <c r="AV531" s="234"/>
      <c r="AW531" s="237"/>
      <c r="AX531" s="231"/>
      <c r="AY531" s="292"/>
      <c r="AZ531" s="228"/>
      <c r="BA531" s="228"/>
      <c r="BB531" s="295"/>
    </row>
    <row r="532" spans="2:62" ht="28.15" customHeight="1" x14ac:dyDescent="0.2">
      <c r="B532" s="30"/>
      <c r="C532" s="244"/>
      <c r="D532" s="29"/>
      <c r="E532" s="28"/>
      <c r="F532" s="28"/>
      <c r="G532" s="27"/>
      <c r="H532" s="225"/>
      <c r="I532" s="248"/>
      <c r="J532" s="248"/>
      <c r="K532" s="248"/>
      <c r="L532" s="26" t="s">
        <v>114</v>
      </c>
      <c r="M532" s="25" t="s">
        <v>113</v>
      </c>
      <c r="N532" s="26" t="s">
        <v>112</v>
      </c>
      <c r="O532" s="25" t="s">
        <v>121</v>
      </c>
      <c r="P532" s="26" t="s">
        <v>111</v>
      </c>
      <c r="Q532" s="25"/>
      <c r="R532" s="26" t="s">
        <v>110</v>
      </c>
      <c r="S532" s="25"/>
      <c r="T532" s="26" t="s">
        <v>109</v>
      </c>
      <c r="U532" s="25"/>
      <c r="V532" s="26" t="s">
        <v>108</v>
      </c>
      <c r="W532" s="25"/>
      <c r="X532" s="26" t="s">
        <v>107</v>
      </c>
      <c r="Y532" s="25"/>
      <c r="Z532" s="26" t="s">
        <v>106</v>
      </c>
      <c r="AA532" s="25"/>
      <c r="AB532" s="24"/>
      <c r="AC532" s="25"/>
      <c r="AD532" s="24"/>
      <c r="AE532" s="23"/>
      <c r="AF532" s="251"/>
      <c r="AG532" s="251"/>
      <c r="AH532" s="22"/>
      <c r="AI532" s="11"/>
      <c r="AJ532" s="234"/>
      <c r="AK532" s="240"/>
      <c r="AL532" s="231"/>
      <c r="AM532" s="234"/>
      <c r="AN532" s="240"/>
      <c r="AO532" s="231"/>
      <c r="AP532" s="234"/>
      <c r="AQ532" s="240"/>
      <c r="AR532" s="231"/>
      <c r="AS532" s="234"/>
      <c r="AT532" s="240"/>
      <c r="AU532" s="231"/>
      <c r="AV532" s="234"/>
      <c r="AW532" s="237"/>
      <c r="AX532" s="231"/>
      <c r="AY532" s="292"/>
      <c r="AZ532" s="228"/>
      <c r="BA532" s="228"/>
      <c r="BB532" s="295"/>
    </row>
    <row r="533" spans="2:62" ht="28.15" customHeight="1" thickBot="1" x14ac:dyDescent="0.25">
      <c r="B533" s="21"/>
      <c r="C533" s="245"/>
      <c r="D533" s="20"/>
      <c r="E533" s="19"/>
      <c r="F533" s="19"/>
      <c r="G533" s="18"/>
      <c r="H533" s="226"/>
      <c r="I533" s="249"/>
      <c r="J533" s="249"/>
      <c r="K533" s="249"/>
      <c r="L533" s="17" t="s">
        <v>105</v>
      </c>
      <c r="M533" s="15" t="s">
        <v>180</v>
      </c>
      <c r="N533" s="17" t="s">
        <v>103</v>
      </c>
      <c r="O533" s="15"/>
      <c r="P533" s="17" t="s">
        <v>102</v>
      </c>
      <c r="Q533" s="15"/>
      <c r="R533" s="17" t="s">
        <v>101</v>
      </c>
      <c r="S533" s="15"/>
      <c r="T533" s="17">
        <v>20</v>
      </c>
      <c r="U533" s="15"/>
      <c r="V533" s="17" t="s">
        <v>100</v>
      </c>
      <c r="W533" s="15"/>
      <c r="X533" s="17" t="s">
        <v>99</v>
      </c>
      <c r="Y533" s="15"/>
      <c r="Z533" s="17" t="s">
        <v>98</v>
      </c>
      <c r="AA533" s="15"/>
      <c r="AB533" s="16"/>
      <c r="AC533" s="15"/>
      <c r="AD533" s="14"/>
      <c r="AE533" s="13"/>
      <c r="AF533" s="252"/>
      <c r="AG533" s="252"/>
      <c r="AH533" s="12"/>
      <c r="AI533" s="11"/>
      <c r="AJ533" s="235"/>
      <c r="AK533" s="241"/>
      <c r="AL533" s="232"/>
      <c r="AM533" s="235"/>
      <c r="AN533" s="241"/>
      <c r="AO533" s="232"/>
      <c r="AP533" s="235"/>
      <c r="AQ533" s="241"/>
      <c r="AR533" s="232"/>
      <c r="AS533" s="235"/>
      <c r="AT533" s="241"/>
      <c r="AU533" s="232"/>
      <c r="AV533" s="235"/>
      <c r="AW533" s="238"/>
      <c r="AX533" s="232"/>
      <c r="AY533" s="293"/>
      <c r="AZ533" s="229"/>
      <c r="BA533" s="229"/>
      <c r="BB533" s="296"/>
    </row>
    <row r="534" spans="2:62" ht="85.9" customHeight="1" thickTop="1" thickBot="1" x14ac:dyDescent="0.35">
      <c r="B534" s="105" t="s">
        <v>174</v>
      </c>
      <c r="C534" s="95" t="s">
        <v>173</v>
      </c>
      <c r="D534" s="100" t="s">
        <v>172</v>
      </c>
      <c r="E534" s="104" t="s">
        <v>171</v>
      </c>
      <c r="F534" s="103"/>
      <c r="G534" s="102"/>
      <c r="H534" s="101" t="s">
        <v>170</v>
      </c>
      <c r="I534" s="100" t="s">
        <v>96</v>
      </c>
      <c r="J534" s="100" t="s">
        <v>169</v>
      </c>
      <c r="K534" s="100" t="s">
        <v>97</v>
      </c>
      <c r="L534" s="256" t="s">
        <v>168</v>
      </c>
      <c r="M534" s="262"/>
      <c r="N534" s="256" t="s">
        <v>167</v>
      </c>
      <c r="O534" s="262"/>
      <c r="P534" s="256" t="s">
        <v>167</v>
      </c>
      <c r="Q534" s="257"/>
      <c r="R534" s="256" t="s">
        <v>167</v>
      </c>
      <c r="S534" s="257"/>
      <c r="T534" s="256" t="s">
        <v>167</v>
      </c>
      <c r="U534" s="257"/>
      <c r="V534" s="256" t="s">
        <v>167</v>
      </c>
      <c r="W534" s="257"/>
      <c r="X534" s="256" t="s">
        <v>167</v>
      </c>
      <c r="Y534" s="257"/>
      <c r="Z534" s="256" t="s">
        <v>167</v>
      </c>
      <c r="AA534" s="257"/>
      <c r="AB534" s="261" t="s">
        <v>166</v>
      </c>
      <c r="AC534" s="257"/>
      <c r="AD534" s="101" t="s">
        <v>165</v>
      </c>
      <c r="AE534" s="101" t="s">
        <v>164</v>
      </c>
      <c r="AF534" s="100" t="s">
        <v>163</v>
      </c>
      <c r="AG534" s="100" t="s">
        <v>162</v>
      </c>
      <c r="AH534" s="99" t="s">
        <v>161</v>
      </c>
      <c r="AI534" s="98"/>
      <c r="AJ534" s="96" t="s">
        <v>160</v>
      </c>
      <c r="AK534" s="95" t="s">
        <v>159</v>
      </c>
      <c r="AL534" s="94" t="s">
        <v>158</v>
      </c>
      <c r="AM534" s="96" t="s">
        <v>157</v>
      </c>
      <c r="AN534" s="95" t="s">
        <v>156</v>
      </c>
      <c r="AO534" s="94" t="s">
        <v>155</v>
      </c>
      <c r="AP534" s="96" t="s">
        <v>154</v>
      </c>
      <c r="AQ534" s="95" t="s">
        <v>153</v>
      </c>
      <c r="AR534" s="97" t="s">
        <v>152</v>
      </c>
      <c r="AS534" s="96" t="s">
        <v>151</v>
      </c>
      <c r="AT534" s="95" t="s">
        <v>150</v>
      </c>
      <c r="AU534" s="94" t="s">
        <v>149</v>
      </c>
      <c r="AV534" s="96" t="s">
        <v>148</v>
      </c>
      <c r="AW534" s="95" t="s">
        <v>147</v>
      </c>
      <c r="AX534" s="94" t="s">
        <v>146</v>
      </c>
      <c r="AY534" s="93" t="s">
        <v>145</v>
      </c>
      <c r="AZ534" s="92" t="s">
        <v>144</v>
      </c>
      <c r="BA534" s="92" t="s">
        <v>143</v>
      </c>
      <c r="BB534" s="91" t="s">
        <v>142</v>
      </c>
    </row>
    <row r="535" spans="2:62" ht="48" thickBot="1" x14ac:dyDescent="0.3">
      <c r="B535" s="90" t="s">
        <v>214</v>
      </c>
      <c r="C535" s="89"/>
      <c r="D535" s="88">
        <v>166</v>
      </c>
      <c r="E535" s="258"/>
      <c r="F535" s="259"/>
      <c r="G535" s="260"/>
      <c r="H535" s="87" t="s">
        <v>140</v>
      </c>
      <c r="I535" s="86"/>
      <c r="J535" s="86"/>
      <c r="K535" s="85"/>
      <c r="L535" s="84"/>
      <c r="M535" s="81"/>
      <c r="N535" s="84"/>
      <c r="O535" s="81"/>
      <c r="P535" s="84"/>
      <c r="Q535" s="81"/>
      <c r="R535" s="84"/>
      <c r="S535" s="81"/>
      <c r="T535" s="84"/>
      <c r="U535" s="81"/>
      <c r="V535" s="84"/>
      <c r="W535" s="81"/>
      <c r="X535" s="84"/>
      <c r="Y535" s="81"/>
      <c r="Z535" s="84"/>
      <c r="AA535" s="83"/>
      <c r="AB535" s="82" t="s">
        <v>139</v>
      </c>
      <c r="AC535" s="81"/>
      <c r="AD535" s="81"/>
      <c r="AE535" s="81"/>
      <c r="AF535" s="80"/>
      <c r="AG535" s="80"/>
      <c r="AH535" s="60"/>
      <c r="AI535" s="79" t="s">
        <v>138</v>
      </c>
      <c r="AJ535" s="78">
        <f t="shared" ref="AJ535:BB535" si="70">SUM(AJ537:AJ548)</f>
        <v>12</v>
      </c>
      <c r="AK535" s="77">
        <f t="shared" si="70"/>
        <v>0</v>
      </c>
      <c r="AL535" s="76">
        <f t="shared" si="70"/>
        <v>0</v>
      </c>
      <c r="AM535" s="78">
        <f t="shared" si="70"/>
        <v>20</v>
      </c>
      <c r="AN535" s="77">
        <f t="shared" si="70"/>
        <v>0</v>
      </c>
      <c r="AO535" s="76">
        <f t="shared" si="70"/>
        <v>0</v>
      </c>
      <c r="AP535" s="78">
        <f t="shared" si="70"/>
        <v>0</v>
      </c>
      <c r="AQ535" s="77">
        <f t="shared" si="70"/>
        <v>0</v>
      </c>
      <c r="AR535" s="76">
        <f t="shared" si="70"/>
        <v>0</v>
      </c>
      <c r="AS535" s="78">
        <f t="shared" si="70"/>
        <v>0</v>
      </c>
      <c r="AT535" s="77">
        <f t="shared" si="70"/>
        <v>0</v>
      </c>
      <c r="AU535" s="76">
        <f t="shared" si="70"/>
        <v>0</v>
      </c>
      <c r="AV535" s="78">
        <f t="shared" si="70"/>
        <v>0</v>
      </c>
      <c r="AW535" s="77">
        <f t="shared" si="70"/>
        <v>0</v>
      </c>
      <c r="AX535" s="76">
        <f t="shared" si="70"/>
        <v>0</v>
      </c>
      <c r="AY535" s="75">
        <f t="shared" si="70"/>
        <v>0</v>
      </c>
      <c r="AZ535" s="74">
        <f t="shared" si="70"/>
        <v>0</v>
      </c>
      <c r="BA535" s="74">
        <f t="shared" si="70"/>
        <v>0</v>
      </c>
      <c r="BB535" s="73">
        <f t="shared" si="70"/>
        <v>0</v>
      </c>
      <c r="BC535" s="72" t="s">
        <v>137</v>
      </c>
      <c r="BF535" s="5">
        <f>SUM(AJ535:AL535)/$BG$5</f>
        <v>4</v>
      </c>
      <c r="BG535" s="5">
        <f>SUM(AM535:AO535,AY535)/$BG$5</f>
        <v>6.666666666666667</v>
      </c>
      <c r="BH535" s="5">
        <f>SUM(AP535:AR535,AZ535)/$BG$5</f>
        <v>0</v>
      </c>
      <c r="BI535" s="5">
        <f>SUM(AS535:AU535,BA535)/$BG$5</f>
        <v>0</v>
      </c>
      <c r="BJ535" s="5">
        <f>SUM(AV535:AX535,BB535)/$BG$5</f>
        <v>0</v>
      </c>
    </row>
    <row r="536" spans="2:62" ht="37.5" thickBot="1" x14ac:dyDescent="0.3">
      <c r="B536" s="71"/>
      <c r="C536" s="70"/>
      <c r="D536" s="69"/>
      <c r="E536" s="68"/>
      <c r="F536" s="68"/>
      <c r="G536" s="67"/>
      <c r="H536" s="66"/>
      <c r="I536" s="64"/>
      <c r="J536" s="64"/>
      <c r="K536" s="65"/>
      <c r="L536" s="64"/>
      <c r="M536" s="62"/>
      <c r="N536" s="64"/>
      <c r="O536" s="62"/>
      <c r="P536" s="64"/>
      <c r="Q536" s="62"/>
      <c r="R536" s="64"/>
      <c r="S536" s="62"/>
      <c r="T536" s="64"/>
      <c r="U536" s="62"/>
      <c r="V536" s="64"/>
      <c r="W536" s="62"/>
      <c r="X536" s="64"/>
      <c r="Y536" s="62"/>
      <c r="Z536" s="64"/>
      <c r="AA536" s="62"/>
      <c r="AB536" s="63"/>
      <c r="AC536" s="62"/>
      <c r="AD536" s="62"/>
      <c r="AE536" s="62"/>
      <c r="AF536" s="61"/>
      <c r="AG536" s="61"/>
      <c r="AH536" s="60"/>
      <c r="AI536" s="59" t="s">
        <v>136</v>
      </c>
      <c r="AJ536" s="58">
        <f t="shared" ref="AJ536:BB536" si="71">AJ535/3</f>
        <v>4</v>
      </c>
      <c r="AK536" s="57">
        <f t="shared" si="71"/>
        <v>0</v>
      </c>
      <c r="AL536" s="56">
        <f t="shared" si="71"/>
        <v>0</v>
      </c>
      <c r="AM536" s="58">
        <f t="shared" si="71"/>
        <v>6.666666666666667</v>
      </c>
      <c r="AN536" s="57">
        <f t="shared" si="71"/>
        <v>0</v>
      </c>
      <c r="AO536" s="56">
        <f t="shared" si="71"/>
        <v>0</v>
      </c>
      <c r="AP536" s="58">
        <f t="shared" si="71"/>
        <v>0</v>
      </c>
      <c r="AQ536" s="57">
        <f t="shared" si="71"/>
        <v>0</v>
      </c>
      <c r="AR536" s="56">
        <f t="shared" si="71"/>
        <v>0</v>
      </c>
      <c r="AS536" s="58">
        <f t="shared" si="71"/>
        <v>0</v>
      </c>
      <c r="AT536" s="57">
        <f t="shared" si="71"/>
        <v>0</v>
      </c>
      <c r="AU536" s="56">
        <f t="shared" si="71"/>
        <v>0</v>
      </c>
      <c r="AV536" s="58">
        <f t="shared" si="71"/>
        <v>0</v>
      </c>
      <c r="AW536" s="57">
        <f t="shared" si="71"/>
        <v>0</v>
      </c>
      <c r="AX536" s="56">
        <f t="shared" si="71"/>
        <v>0</v>
      </c>
      <c r="AY536" s="55">
        <f t="shared" si="71"/>
        <v>0</v>
      </c>
      <c r="AZ536" s="54">
        <f t="shared" si="71"/>
        <v>0</v>
      </c>
      <c r="BA536" s="54">
        <f t="shared" si="71"/>
        <v>0</v>
      </c>
      <c r="BB536" s="53">
        <f t="shared" si="71"/>
        <v>0</v>
      </c>
      <c r="BC536" s="52" t="s">
        <v>135</v>
      </c>
    </row>
    <row r="537" spans="2:62" ht="28.15" customHeight="1" x14ac:dyDescent="0.2">
      <c r="B537" s="30"/>
      <c r="C537" s="242">
        <v>1</v>
      </c>
      <c r="D537" s="44"/>
      <c r="E537" s="43"/>
      <c r="F537" s="43"/>
      <c r="G537" s="42"/>
      <c r="H537" s="223" t="s">
        <v>183</v>
      </c>
      <c r="I537" s="246">
        <v>27</v>
      </c>
      <c r="J537" s="246">
        <v>15</v>
      </c>
      <c r="K537" s="246">
        <v>7</v>
      </c>
      <c r="L537" s="41" t="s">
        <v>133</v>
      </c>
      <c r="M537" s="40" t="s">
        <v>132</v>
      </c>
      <c r="N537" s="41" t="s">
        <v>131</v>
      </c>
      <c r="O537" s="40" t="s">
        <v>113</v>
      </c>
      <c r="P537" s="41" t="s">
        <v>130</v>
      </c>
      <c r="Q537" s="40"/>
      <c r="R537" s="41" t="s">
        <v>129</v>
      </c>
      <c r="S537" s="40"/>
      <c r="T537" s="41" t="s">
        <v>128</v>
      </c>
      <c r="U537" s="40"/>
      <c r="V537" s="41" t="s">
        <v>127</v>
      </c>
      <c r="W537" s="40"/>
      <c r="X537" s="41" t="s">
        <v>126</v>
      </c>
      <c r="Y537" s="40"/>
      <c r="Z537" s="41" t="s">
        <v>125</v>
      </c>
      <c r="AA537" s="40"/>
      <c r="AB537" s="39"/>
      <c r="AC537" s="40"/>
      <c r="AD537" s="39"/>
      <c r="AE537" s="38"/>
      <c r="AF537" s="250"/>
      <c r="AG537" s="250"/>
      <c r="AH537" s="37"/>
      <c r="AI537" s="11"/>
      <c r="AJ537" s="233">
        <f>SUMPRODUCT(LEN($M537:$S540)-LEN(SUBSTITUTE($M537:$S540,"A", "")))</f>
        <v>4</v>
      </c>
      <c r="AK537" s="239">
        <f>SUMPRODUCT(LEN($AD537:$AD540)-LEN(SUBSTITUTE($AD537:$AD540,"A", "")))</f>
        <v>0</v>
      </c>
      <c r="AL537" s="230">
        <f>SUMPRODUCT(LEN($AC537:$AC540)-LEN(SUBSTITUTE($AC537:$AC540,"A", "")))</f>
        <v>0</v>
      </c>
      <c r="AM537" s="233">
        <f>SUMPRODUCT(LEN($M537:$S540)-LEN(SUBSTITUTE($M537:$S540,"S", "")))</f>
        <v>9</v>
      </c>
      <c r="AN537" s="239">
        <f>SUMPRODUCT(LEN($AD537:$AD540)-LEN(SUBSTITUTE($AD537:$AD540,"S", "")))</f>
        <v>0</v>
      </c>
      <c r="AO537" s="230">
        <f>SUMPRODUCT(LEN($AC537:$AC540)-LEN(SUBSTITUTE($AC537:$AC540,"S", "")))</f>
        <v>0</v>
      </c>
      <c r="AP537" s="233">
        <f>SUMPRODUCT(LEN($M537:$S540)-LEN(SUBSTITUTE($M537:$S540,"F", "")))</f>
        <v>0</v>
      </c>
      <c r="AQ537" s="239">
        <f>SUMPRODUCT(LEN($AD537:$AD540)-LEN(SUBSTITUTE($AD537:$AD540,"F", "")))</f>
        <v>0</v>
      </c>
      <c r="AR537" s="230">
        <f>SUMPRODUCT(LEN($AC537:$AC540)-LEN(SUBSTITUTE($AC537:$AC540,"F", "")))</f>
        <v>0</v>
      </c>
      <c r="AS537" s="233">
        <f>SUMPRODUCT(LEN($M537:$S540)-LEN(SUBSTITUTE($M537:$S540,"G", "")))</f>
        <v>0</v>
      </c>
      <c r="AT537" s="239">
        <f>SUMPRODUCT(LEN($AD537:$AD540)-LEN(SUBSTITUTE($AD537:$AD540,"G", "")))</f>
        <v>0</v>
      </c>
      <c r="AU537" s="230">
        <f>SUMPRODUCT(LEN($AC537:$AC540)-LEN(SUBSTITUTE($AC537:$AC540,"G", "")))</f>
        <v>0</v>
      </c>
      <c r="AV537" s="233">
        <f>SUMPRODUCT(LEN($L537:$S540)-LEN(SUBSTITUTE($L537:$S540,"M", "")))</f>
        <v>0</v>
      </c>
      <c r="AW537" s="236">
        <f>SUMPRODUCT(LEN($AD537:$AD540)-LEN(SUBSTITUTE($AD537:$AD540,"M", "")))</f>
        <v>0</v>
      </c>
      <c r="AX537" s="230">
        <f>SUMPRODUCT(LEN($AC537:$AC540)-LEN(SUBSTITUTE($AC537:$AC540,"M", "")))</f>
        <v>0</v>
      </c>
      <c r="AY537" s="291">
        <f>SUMPRODUCT(LEN($AE537:$AE540)-LEN(SUBSTITUTE($AE537:$AE540,"S", "")))</f>
        <v>0</v>
      </c>
      <c r="AZ537" s="227">
        <f>SUMPRODUCT(LEN($AE537:$AE540)-LEN(SUBSTITUTE($AE537:$AE540,"F", "")))</f>
        <v>0</v>
      </c>
      <c r="BA537" s="227">
        <f>SUMPRODUCT(LEN($AE537:$AE540)-LEN(SUBSTITUTE($AE537:$AE540,"G", "")))</f>
        <v>0</v>
      </c>
      <c r="BB537" s="294">
        <f>SUMPRODUCT(LEN($AE537:$AE540)-LEN(SUBSTITUTE($AE537:$AE540,"M", "")))</f>
        <v>0</v>
      </c>
    </row>
    <row r="538" spans="2:62" ht="28.15" customHeight="1" thickBot="1" x14ac:dyDescent="0.25">
      <c r="B538" s="30"/>
      <c r="C538" s="243"/>
      <c r="D538" s="36"/>
      <c r="E538" s="35"/>
      <c r="F538" s="35"/>
      <c r="G538" s="34"/>
      <c r="H538" s="224"/>
      <c r="I538" s="247"/>
      <c r="J538" s="247"/>
      <c r="K538" s="247"/>
      <c r="L538" s="33" t="s">
        <v>123</v>
      </c>
      <c r="M538" s="32" t="s">
        <v>132</v>
      </c>
      <c r="N538" s="33" t="s">
        <v>122</v>
      </c>
      <c r="O538" s="32" t="s">
        <v>121</v>
      </c>
      <c r="P538" s="33" t="s">
        <v>120</v>
      </c>
      <c r="Q538" s="32"/>
      <c r="R538" s="33" t="s">
        <v>119</v>
      </c>
      <c r="S538" s="32"/>
      <c r="T538" s="33" t="s">
        <v>118</v>
      </c>
      <c r="U538" s="32"/>
      <c r="V538" s="33" t="s">
        <v>117</v>
      </c>
      <c r="W538" s="32"/>
      <c r="X538" s="33" t="s">
        <v>116</v>
      </c>
      <c r="Y538" s="32"/>
      <c r="Z538" s="33" t="s">
        <v>115</v>
      </c>
      <c r="AA538" s="32"/>
      <c r="AB538" s="31"/>
      <c r="AC538" s="32"/>
      <c r="AD538" s="31"/>
      <c r="AE538" s="23"/>
      <c r="AF538" s="251"/>
      <c r="AG538" s="251"/>
      <c r="AH538" s="22"/>
      <c r="AI538" s="11"/>
      <c r="AJ538" s="234"/>
      <c r="AK538" s="240"/>
      <c r="AL538" s="231"/>
      <c r="AM538" s="234"/>
      <c r="AN538" s="240"/>
      <c r="AO538" s="231"/>
      <c r="AP538" s="234"/>
      <c r="AQ538" s="240"/>
      <c r="AR538" s="231"/>
      <c r="AS538" s="234"/>
      <c r="AT538" s="240"/>
      <c r="AU538" s="231"/>
      <c r="AV538" s="234"/>
      <c r="AW538" s="237"/>
      <c r="AX538" s="231"/>
      <c r="AY538" s="292"/>
      <c r="AZ538" s="228"/>
      <c r="BA538" s="228"/>
      <c r="BB538" s="295"/>
    </row>
    <row r="539" spans="2:62" ht="28.15" customHeight="1" x14ac:dyDescent="0.2">
      <c r="B539" s="30"/>
      <c r="C539" s="244"/>
      <c r="D539" s="29"/>
      <c r="E539" s="28"/>
      <c r="F539" s="28"/>
      <c r="G539" s="27"/>
      <c r="H539" s="225">
        <v>166</v>
      </c>
      <c r="I539" s="248"/>
      <c r="J539" s="248"/>
      <c r="K539" s="248"/>
      <c r="L539" s="26" t="s">
        <v>114</v>
      </c>
      <c r="M539" s="25" t="s">
        <v>113</v>
      </c>
      <c r="N539" s="26" t="s">
        <v>112</v>
      </c>
      <c r="O539" s="25" t="s">
        <v>121</v>
      </c>
      <c r="P539" s="26" t="s">
        <v>111</v>
      </c>
      <c r="Q539" s="25"/>
      <c r="R539" s="26" t="s">
        <v>110</v>
      </c>
      <c r="S539" s="25"/>
      <c r="T539" s="26" t="s">
        <v>109</v>
      </c>
      <c r="U539" s="25"/>
      <c r="V539" s="26" t="s">
        <v>108</v>
      </c>
      <c r="W539" s="25"/>
      <c r="X539" s="26" t="s">
        <v>107</v>
      </c>
      <c r="Y539" s="25"/>
      <c r="Z539" s="26" t="s">
        <v>106</v>
      </c>
      <c r="AA539" s="25"/>
      <c r="AB539" s="24"/>
      <c r="AC539" s="25"/>
      <c r="AD539" s="24"/>
      <c r="AE539" s="23"/>
      <c r="AF539" s="251"/>
      <c r="AG539" s="251"/>
      <c r="AH539" s="22"/>
      <c r="AI539" s="11"/>
      <c r="AJ539" s="234"/>
      <c r="AK539" s="240"/>
      <c r="AL539" s="231"/>
      <c r="AM539" s="234"/>
      <c r="AN539" s="240"/>
      <c r="AO539" s="231"/>
      <c r="AP539" s="234"/>
      <c r="AQ539" s="240"/>
      <c r="AR539" s="231"/>
      <c r="AS539" s="234"/>
      <c r="AT539" s="240"/>
      <c r="AU539" s="231"/>
      <c r="AV539" s="234"/>
      <c r="AW539" s="237"/>
      <c r="AX539" s="231"/>
      <c r="AY539" s="292"/>
      <c r="AZ539" s="228"/>
      <c r="BA539" s="228"/>
      <c r="BB539" s="295"/>
    </row>
    <row r="540" spans="2:62" ht="28.15" customHeight="1" thickBot="1" x14ac:dyDescent="0.25">
      <c r="B540" s="30"/>
      <c r="C540" s="253"/>
      <c r="D540" s="51"/>
      <c r="E540" s="50"/>
      <c r="F540" s="50"/>
      <c r="G540" s="49"/>
      <c r="H540" s="226"/>
      <c r="I540" s="254"/>
      <c r="J540" s="254"/>
      <c r="K540" s="254"/>
      <c r="L540" s="48" t="s">
        <v>105</v>
      </c>
      <c r="M540" s="47" t="s">
        <v>113</v>
      </c>
      <c r="N540" s="48" t="s">
        <v>103</v>
      </c>
      <c r="O540" s="47" t="s">
        <v>121</v>
      </c>
      <c r="P540" s="48" t="s">
        <v>102</v>
      </c>
      <c r="Q540" s="47"/>
      <c r="R540" s="48" t="s">
        <v>101</v>
      </c>
      <c r="S540" s="47"/>
      <c r="T540" s="48">
        <v>20</v>
      </c>
      <c r="U540" s="47"/>
      <c r="V540" s="48" t="s">
        <v>100</v>
      </c>
      <c r="W540" s="47"/>
      <c r="X540" s="48" t="s">
        <v>99</v>
      </c>
      <c r="Y540" s="47"/>
      <c r="Z540" s="48" t="s">
        <v>98</v>
      </c>
      <c r="AA540" s="47"/>
      <c r="AB540" s="16"/>
      <c r="AC540" s="47"/>
      <c r="AD540" s="16"/>
      <c r="AE540" s="46"/>
      <c r="AF540" s="255"/>
      <c r="AG540" s="255"/>
      <c r="AH540" s="45"/>
      <c r="AI540" s="11"/>
      <c r="AJ540" s="235"/>
      <c r="AK540" s="241"/>
      <c r="AL540" s="232"/>
      <c r="AM540" s="235"/>
      <c r="AN540" s="241"/>
      <c r="AO540" s="232"/>
      <c r="AP540" s="235"/>
      <c r="AQ540" s="241"/>
      <c r="AR540" s="232"/>
      <c r="AS540" s="235"/>
      <c r="AT540" s="241"/>
      <c r="AU540" s="232"/>
      <c r="AV540" s="235"/>
      <c r="AW540" s="238"/>
      <c r="AX540" s="232"/>
      <c r="AY540" s="293"/>
      <c r="AZ540" s="229"/>
      <c r="BA540" s="229"/>
      <c r="BB540" s="296"/>
    </row>
    <row r="541" spans="2:62" ht="28.15" customHeight="1" x14ac:dyDescent="0.2">
      <c r="B541" s="30"/>
      <c r="C541" s="242">
        <v>2</v>
      </c>
      <c r="D541" s="44"/>
      <c r="E541" s="43"/>
      <c r="F541" s="43"/>
      <c r="G541" s="42"/>
      <c r="H541" s="223"/>
      <c r="I541" s="246">
        <v>23</v>
      </c>
      <c r="J541" s="246">
        <v>14</v>
      </c>
      <c r="K541" s="246">
        <v>8</v>
      </c>
      <c r="L541" s="41" t="s">
        <v>133</v>
      </c>
      <c r="M541" s="40" t="s">
        <v>104</v>
      </c>
      <c r="N541" s="41" t="s">
        <v>131</v>
      </c>
      <c r="O541" s="40" t="s">
        <v>121</v>
      </c>
      <c r="P541" s="41" t="s">
        <v>130</v>
      </c>
      <c r="Q541" s="40"/>
      <c r="R541" s="41" t="s">
        <v>129</v>
      </c>
      <c r="S541" s="40"/>
      <c r="T541" s="41" t="s">
        <v>128</v>
      </c>
      <c r="U541" s="40"/>
      <c r="V541" s="41" t="s">
        <v>127</v>
      </c>
      <c r="W541" s="40"/>
      <c r="X541" s="41" t="s">
        <v>126</v>
      </c>
      <c r="Y541" s="40"/>
      <c r="Z541" s="41" t="s">
        <v>125</v>
      </c>
      <c r="AA541" s="40"/>
      <c r="AB541" s="39"/>
      <c r="AC541" s="40"/>
      <c r="AD541" s="39"/>
      <c r="AE541" s="38"/>
      <c r="AF541" s="250"/>
      <c r="AG541" s="250"/>
      <c r="AH541" s="37"/>
      <c r="AI541" s="11"/>
      <c r="AJ541" s="233">
        <f>SUMPRODUCT(LEN($M541:$S544)-LEN(SUBSTITUTE($M541:$S544,"A", "")))</f>
        <v>2</v>
      </c>
      <c r="AK541" s="239">
        <f>SUMPRODUCT(LEN($AD541:$AD544)-LEN(SUBSTITUTE($AD541:$AD544,"A", "")))</f>
        <v>0</v>
      </c>
      <c r="AL541" s="230">
        <f>SUMPRODUCT(LEN($AC541:$AC544)-LEN(SUBSTITUTE($AC541:$AC544,"A", "")))</f>
        <v>0</v>
      </c>
      <c r="AM541" s="233">
        <f>SUMPRODUCT(LEN($M541:$S544)-LEN(SUBSTITUTE($M541:$S544,"S", "")))</f>
        <v>6</v>
      </c>
      <c r="AN541" s="239">
        <f>SUMPRODUCT(LEN($AD541:$AD544)-LEN(SUBSTITUTE($AD541:$AD544,"S", "")))</f>
        <v>0</v>
      </c>
      <c r="AO541" s="230">
        <f>SUMPRODUCT(LEN($AC541:$AC544)-LEN(SUBSTITUTE($AC541:$AC544,"S", "")))</f>
        <v>0</v>
      </c>
      <c r="AP541" s="233">
        <f>SUMPRODUCT(LEN($M541:$S544)-LEN(SUBSTITUTE($M541:$S544,"F", "")))</f>
        <v>0</v>
      </c>
      <c r="AQ541" s="239">
        <f>SUMPRODUCT(LEN($AD541:$AD544)-LEN(SUBSTITUTE($AD541:$AD544,"F", "")))</f>
        <v>0</v>
      </c>
      <c r="AR541" s="230">
        <f>SUMPRODUCT(LEN($AC541:$AC544)-LEN(SUBSTITUTE($AC541:$AC544,"F", "")))</f>
        <v>0</v>
      </c>
      <c r="AS541" s="233">
        <f>SUMPRODUCT(LEN($M541:$S544)-LEN(SUBSTITUTE($M541:$S544,"G", "")))</f>
        <v>0</v>
      </c>
      <c r="AT541" s="239">
        <f>SUMPRODUCT(LEN($AD541:$AD544)-LEN(SUBSTITUTE($AD541:$AD544,"G", "")))</f>
        <v>0</v>
      </c>
      <c r="AU541" s="230">
        <f>SUMPRODUCT(LEN($AC541:$AC544)-LEN(SUBSTITUTE($AC541:$AC544,"G", "")))</f>
        <v>0</v>
      </c>
      <c r="AV541" s="233">
        <f>SUMPRODUCT(LEN($L541:$S544)-LEN(SUBSTITUTE($L541:$S544,"M", "")))</f>
        <v>0</v>
      </c>
      <c r="AW541" s="236">
        <f>SUMPRODUCT(LEN($AD541:$AD544)-LEN(SUBSTITUTE($AD541:$AD544,"M", "")))</f>
        <v>0</v>
      </c>
      <c r="AX541" s="230">
        <f>SUMPRODUCT(LEN($AC541:$AC544)-LEN(SUBSTITUTE($AC541:$AC544,"M", "")))</f>
        <v>0</v>
      </c>
      <c r="AY541" s="291">
        <f>SUMPRODUCT(LEN($AE541:$AE544)-LEN(SUBSTITUTE($AE541:$AE544,"S", "")))</f>
        <v>0</v>
      </c>
      <c r="AZ541" s="227">
        <f>SUMPRODUCT(LEN($AE541:$AE544)-LEN(SUBSTITUTE($AE541:$AE544,"F", "")))</f>
        <v>0</v>
      </c>
      <c r="BA541" s="227">
        <f>SUMPRODUCT(LEN($AE541:$AE544)-LEN(SUBSTITUTE($AE541:$AE544,"G", "")))</f>
        <v>0</v>
      </c>
      <c r="BB541" s="294">
        <f>SUMPRODUCT(LEN($AE541:$AE544)-LEN(SUBSTITUTE($AE541:$AE544,"M", "")))</f>
        <v>0</v>
      </c>
    </row>
    <row r="542" spans="2:62" ht="28.15" customHeight="1" thickBot="1" x14ac:dyDescent="0.25">
      <c r="B542" s="30"/>
      <c r="C542" s="243"/>
      <c r="D542" s="36"/>
      <c r="E542" s="35"/>
      <c r="F542" s="35"/>
      <c r="G542" s="34"/>
      <c r="H542" s="224"/>
      <c r="I542" s="247"/>
      <c r="J542" s="247"/>
      <c r="K542" s="247"/>
      <c r="L542" s="33" t="s">
        <v>123</v>
      </c>
      <c r="M542" s="32" t="s">
        <v>113</v>
      </c>
      <c r="N542" s="33" t="s">
        <v>122</v>
      </c>
      <c r="O542" s="32" t="s">
        <v>121</v>
      </c>
      <c r="P542" s="33" t="s">
        <v>120</v>
      </c>
      <c r="Q542" s="32"/>
      <c r="R542" s="33" t="s">
        <v>119</v>
      </c>
      <c r="S542" s="32"/>
      <c r="T542" s="33" t="s">
        <v>118</v>
      </c>
      <c r="U542" s="32"/>
      <c r="V542" s="33" t="s">
        <v>117</v>
      </c>
      <c r="W542" s="32"/>
      <c r="X542" s="33" t="s">
        <v>116</v>
      </c>
      <c r="Y542" s="32"/>
      <c r="Z542" s="33" t="s">
        <v>115</v>
      </c>
      <c r="AA542" s="32"/>
      <c r="AB542" s="31"/>
      <c r="AC542" s="32"/>
      <c r="AD542" s="31"/>
      <c r="AE542" s="23"/>
      <c r="AF542" s="251"/>
      <c r="AG542" s="251"/>
      <c r="AH542" s="22"/>
      <c r="AI542" s="11"/>
      <c r="AJ542" s="234"/>
      <c r="AK542" s="240"/>
      <c r="AL542" s="231"/>
      <c r="AM542" s="234"/>
      <c r="AN542" s="240"/>
      <c r="AO542" s="231"/>
      <c r="AP542" s="234"/>
      <c r="AQ542" s="240"/>
      <c r="AR542" s="231"/>
      <c r="AS542" s="234"/>
      <c r="AT542" s="240"/>
      <c r="AU542" s="231"/>
      <c r="AV542" s="234"/>
      <c r="AW542" s="237"/>
      <c r="AX542" s="231"/>
      <c r="AY542" s="292"/>
      <c r="AZ542" s="228"/>
      <c r="BA542" s="228"/>
      <c r="BB542" s="295"/>
    </row>
    <row r="543" spans="2:62" ht="28.15" customHeight="1" x14ac:dyDescent="0.2">
      <c r="B543" s="30"/>
      <c r="C543" s="244"/>
      <c r="D543" s="29"/>
      <c r="E543" s="28"/>
      <c r="F543" s="28"/>
      <c r="G543" s="27"/>
      <c r="H543" s="225"/>
      <c r="I543" s="248"/>
      <c r="J543" s="248"/>
      <c r="K543" s="248"/>
      <c r="L543" s="26" t="s">
        <v>114</v>
      </c>
      <c r="M543" s="25" t="s">
        <v>124</v>
      </c>
      <c r="N543" s="26" t="s">
        <v>112</v>
      </c>
      <c r="O543" s="25"/>
      <c r="P543" s="26" t="s">
        <v>111</v>
      </c>
      <c r="Q543" s="25"/>
      <c r="R543" s="26" t="s">
        <v>110</v>
      </c>
      <c r="S543" s="25"/>
      <c r="T543" s="26" t="s">
        <v>109</v>
      </c>
      <c r="U543" s="25"/>
      <c r="V543" s="26" t="s">
        <v>108</v>
      </c>
      <c r="W543" s="25"/>
      <c r="X543" s="26" t="s">
        <v>107</v>
      </c>
      <c r="Y543" s="25"/>
      <c r="Z543" s="26" t="s">
        <v>106</v>
      </c>
      <c r="AA543" s="25"/>
      <c r="AB543" s="24"/>
      <c r="AC543" s="25"/>
      <c r="AD543" s="24"/>
      <c r="AE543" s="23"/>
      <c r="AF543" s="251"/>
      <c r="AG543" s="251"/>
      <c r="AH543" s="22"/>
      <c r="AI543" s="11"/>
      <c r="AJ543" s="234"/>
      <c r="AK543" s="240"/>
      <c r="AL543" s="231"/>
      <c r="AM543" s="234"/>
      <c r="AN543" s="240"/>
      <c r="AO543" s="231"/>
      <c r="AP543" s="234"/>
      <c r="AQ543" s="240"/>
      <c r="AR543" s="231"/>
      <c r="AS543" s="234"/>
      <c r="AT543" s="240"/>
      <c r="AU543" s="231"/>
      <c r="AV543" s="234"/>
      <c r="AW543" s="237"/>
      <c r="AX543" s="231"/>
      <c r="AY543" s="292"/>
      <c r="AZ543" s="228"/>
      <c r="BA543" s="228"/>
      <c r="BB543" s="295"/>
    </row>
    <row r="544" spans="2:62" ht="28.15" customHeight="1" thickBot="1" x14ac:dyDescent="0.25">
      <c r="B544" s="30"/>
      <c r="C544" s="253"/>
      <c r="D544" s="51"/>
      <c r="E544" s="50"/>
      <c r="F544" s="50"/>
      <c r="G544" s="49"/>
      <c r="H544" s="226"/>
      <c r="I544" s="254"/>
      <c r="J544" s="254"/>
      <c r="K544" s="254"/>
      <c r="L544" s="48" t="s">
        <v>105</v>
      </c>
      <c r="M544" s="47" t="s">
        <v>121</v>
      </c>
      <c r="N544" s="48" t="s">
        <v>103</v>
      </c>
      <c r="O544" s="47"/>
      <c r="P544" s="48" t="s">
        <v>102</v>
      </c>
      <c r="Q544" s="47"/>
      <c r="R544" s="48" t="s">
        <v>101</v>
      </c>
      <c r="S544" s="47"/>
      <c r="T544" s="48">
        <v>20</v>
      </c>
      <c r="U544" s="47"/>
      <c r="V544" s="48" t="s">
        <v>100</v>
      </c>
      <c r="W544" s="47"/>
      <c r="X544" s="48" t="s">
        <v>99</v>
      </c>
      <c r="Y544" s="47"/>
      <c r="Z544" s="48" t="s">
        <v>98</v>
      </c>
      <c r="AA544" s="47"/>
      <c r="AB544" s="16"/>
      <c r="AC544" s="47"/>
      <c r="AD544" s="16"/>
      <c r="AE544" s="46"/>
      <c r="AF544" s="255"/>
      <c r="AG544" s="255"/>
      <c r="AH544" s="45"/>
      <c r="AI544" s="11"/>
      <c r="AJ544" s="235"/>
      <c r="AK544" s="241"/>
      <c r="AL544" s="232"/>
      <c r="AM544" s="235"/>
      <c r="AN544" s="241"/>
      <c r="AO544" s="232"/>
      <c r="AP544" s="235"/>
      <c r="AQ544" s="241"/>
      <c r="AR544" s="232"/>
      <c r="AS544" s="235"/>
      <c r="AT544" s="241"/>
      <c r="AU544" s="232"/>
      <c r="AV544" s="235"/>
      <c r="AW544" s="238"/>
      <c r="AX544" s="232"/>
      <c r="AY544" s="293"/>
      <c r="AZ544" s="229"/>
      <c r="BA544" s="229"/>
      <c r="BB544" s="296"/>
    </row>
    <row r="545" spans="2:62" ht="28.15" customHeight="1" x14ac:dyDescent="0.2">
      <c r="B545" s="30"/>
      <c r="C545" s="242">
        <v>3</v>
      </c>
      <c r="D545" s="44"/>
      <c r="E545" s="43"/>
      <c r="F545" s="43"/>
      <c r="G545" s="42"/>
      <c r="H545" s="223"/>
      <c r="I545" s="246">
        <v>27</v>
      </c>
      <c r="J545" s="246">
        <v>14</v>
      </c>
      <c r="K545" s="246">
        <v>7</v>
      </c>
      <c r="L545" s="41" t="s">
        <v>133</v>
      </c>
      <c r="M545" s="40" t="s">
        <v>132</v>
      </c>
      <c r="N545" s="41" t="s">
        <v>131</v>
      </c>
      <c r="O545" s="40" t="s">
        <v>121</v>
      </c>
      <c r="P545" s="41" t="s">
        <v>130</v>
      </c>
      <c r="Q545" s="40"/>
      <c r="R545" s="41" t="s">
        <v>129</v>
      </c>
      <c r="S545" s="40"/>
      <c r="T545" s="41" t="s">
        <v>128</v>
      </c>
      <c r="U545" s="40"/>
      <c r="V545" s="41" t="s">
        <v>127</v>
      </c>
      <c r="W545" s="40"/>
      <c r="X545" s="41" t="s">
        <v>126</v>
      </c>
      <c r="Y545" s="40"/>
      <c r="Z545" s="41" t="s">
        <v>125</v>
      </c>
      <c r="AA545" s="40"/>
      <c r="AB545" s="39"/>
      <c r="AC545" s="40"/>
      <c r="AD545" s="39"/>
      <c r="AE545" s="38"/>
      <c r="AF545" s="250"/>
      <c r="AG545" s="250"/>
      <c r="AH545" s="37"/>
      <c r="AI545" s="11"/>
      <c r="AJ545" s="233">
        <f>SUMPRODUCT(LEN($M545:$S548)-LEN(SUBSTITUTE($M545:$S548,"A", "")))</f>
        <v>6</v>
      </c>
      <c r="AK545" s="239">
        <f>SUMPRODUCT(LEN($AD545:$AD548)-LEN(SUBSTITUTE($AD545:$AD548,"A", "")))</f>
        <v>0</v>
      </c>
      <c r="AL545" s="230">
        <f>SUMPRODUCT(LEN($AC545:$AC548)-LEN(SUBSTITUTE($AC545:$AC548,"A", "")))</f>
        <v>0</v>
      </c>
      <c r="AM545" s="233">
        <f>SUMPRODUCT(LEN($M545:$S548)-LEN(SUBSTITUTE($M545:$S548,"S", "")))</f>
        <v>5</v>
      </c>
      <c r="AN545" s="239">
        <f>SUMPRODUCT(LEN($AD545:$AD548)-LEN(SUBSTITUTE($AD545:$AD548,"S", "")))</f>
        <v>0</v>
      </c>
      <c r="AO545" s="230">
        <f>SUMPRODUCT(LEN($AC545:$AC548)-LEN(SUBSTITUTE($AC545:$AC548,"S", "")))</f>
        <v>0</v>
      </c>
      <c r="AP545" s="233">
        <f>SUMPRODUCT(LEN($M545:$S548)-LEN(SUBSTITUTE($M545:$S548,"F", "")))</f>
        <v>0</v>
      </c>
      <c r="AQ545" s="239">
        <f>SUMPRODUCT(LEN($AD545:$AD548)-LEN(SUBSTITUTE($AD545:$AD548,"F", "")))</f>
        <v>0</v>
      </c>
      <c r="AR545" s="230">
        <f>SUMPRODUCT(LEN($AC545:$AC548)-LEN(SUBSTITUTE($AC545:$AC548,"F", "")))</f>
        <v>0</v>
      </c>
      <c r="AS545" s="233">
        <f>SUMPRODUCT(LEN($M545:$S548)-LEN(SUBSTITUTE($M545:$S548,"G", "")))</f>
        <v>0</v>
      </c>
      <c r="AT545" s="239">
        <f>SUMPRODUCT(LEN($AD545:$AD548)-LEN(SUBSTITUTE($AD545:$AD548,"G", "")))</f>
        <v>0</v>
      </c>
      <c r="AU545" s="230">
        <f>SUMPRODUCT(LEN($AC545:$AC548)-LEN(SUBSTITUTE($AC545:$AC548,"G", "")))</f>
        <v>0</v>
      </c>
      <c r="AV545" s="233">
        <f>SUMPRODUCT(LEN($L545:$S548)-LEN(SUBSTITUTE($L545:$S548,"M", "")))</f>
        <v>0</v>
      </c>
      <c r="AW545" s="236">
        <f>SUMPRODUCT(LEN($AD545:$AD548)-LEN(SUBSTITUTE($AD545:$AD548,"M", "")))</f>
        <v>0</v>
      </c>
      <c r="AX545" s="230">
        <f>SUMPRODUCT(LEN($AC545:$AC548)-LEN(SUBSTITUTE($AC545:$AC548,"M", "")))</f>
        <v>0</v>
      </c>
      <c r="AY545" s="291">
        <f>SUMPRODUCT(LEN($AE545:$AE548)-LEN(SUBSTITUTE($AE545:$AE548,"S", "")))</f>
        <v>0</v>
      </c>
      <c r="AZ545" s="227">
        <f>SUMPRODUCT(LEN($AE545:$AE548)-LEN(SUBSTITUTE($AE545:$AE548,"F", "")))</f>
        <v>0</v>
      </c>
      <c r="BA545" s="227">
        <f>SUMPRODUCT(LEN($AE545:$AE548)-LEN(SUBSTITUTE($AE545:$AE548,"G", "")))</f>
        <v>0</v>
      </c>
      <c r="BB545" s="294">
        <f>SUMPRODUCT(LEN($AE545:$AE548)-LEN(SUBSTITUTE($AE545:$AE548,"M", "")))</f>
        <v>0</v>
      </c>
    </row>
    <row r="546" spans="2:62" ht="28.15" customHeight="1" thickBot="1" x14ac:dyDescent="0.25">
      <c r="B546" s="30"/>
      <c r="C546" s="243"/>
      <c r="D546" s="36"/>
      <c r="E546" s="35"/>
      <c r="F546" s="35"/>
      <c r="G546" s="34"/>
      <c r="H546" s="224"/>
      <c r="I546" s="247"/>
      <c r="J546" s="247"/>
      <c r="K546" s="247"/>
      <c r="L546" s="33" t="s">
        <v>123</v>
      </c>
      <c r="M546" s="32" t="s">
        <v>175</v>
      </c>
      <c r="N546" s="33" t="s">
        <v>122</v>
      </c>
      <c r="O546" s="32" t="s">
        <v>121</v>
      </c>
      <c r="P546" s="33" t="s">
        <v>120</v>
      </c>
      <c r="Q546" s="32"/>
      <c r="R546" s="33" t="s">
        <v>119</v>
      </c>
      <c r="S546" s="32"/>
      <c r="T546" s="33" t="s">
        <v>118</v>
      </c>
      <c r="U546" s="32"/>
      <c r="V546" s="33" t="s">
        <v>117</v>
      </c>
      <c r="W546" s="32"/>
      <c r="X546" s="33" t="s">
        <v>116</v>
      </c>
      <c r="Y546" s="32"/>
      <c r="Z546" s="33" t="s">
        <v>115</v>
      </c>
      <c r="AA546" s="32"/>
      <c r="AB546" s="31"/>
      <c r="AC546" s="32"/>
      <c r="AD546" s="31"/>
      <c r="AE546" s="23"/>
      <c r="AF546" s="251"/>
      <c r="AG546" s="251"/>
      <c r="AH546" s="22"/>
      <c r="AI546" s="11"/>
      <c r="AJ546" s="234"/>
      <c r="AK546" s="240"/>
      <c r="AL546" s="231"/>
      <c r="AM546" s="234"/>
      <c r="AN546" s="240"/>
      <c r="AO546" s="231"/>
      <c r="AP546" s="234"/>
      <c r="AQ546" s="240"/>
      <c r="AR546" s="231"/>
      <c r="AS546" s="234"/>
      <c r="AT546" s="240"/>
      <c r="AU546" s="231"/>
      <c r="AV546" s="234"/>
      <c r="AW546" s="237"/>
      <c r="AX546" s="231"/>
      <c r="AY546" s="292"/>
      <c r="AZ546" s="228"/>
      <c r="BA546" s="228"/>
      <c r="BB546" s="295"/>
    </row>
    <row r="547" spans="2:62" ht="28.15" customHeight="1" x14ac:dyDescent="0.2">
      <c r="B547" s="30"/>
      <c r="C547" s="244"/>
      <c r="D547" s="29"/>
      <c r="E547" s="28"/>
      <c r="F547" s="28"/>
      <c r="G547" s="27"/>
      <c r="H547" s="225"/>
      <c r="I547" s="248"/>
      <c r="J547" s="248"/>
      <c r="K547" s="248"/>
      <c r="L547" s="26" t="s">
        <v>114</v>
      </c>
      <c r="M547" s="25" t="s">
        <v>175</v>
      </c>
      <c r="N547" s="26" t="s">
        <v>112</v>
      </c>
      <c r="O547" s="25" t="s">
        <v>121</v>
      </c>
      <c r="P547" s="26" t="s">
        <v>111</v>
      </c>
      <c r="Q547" s="25"/>
      <c r="R547" s="26" t="s">
        <v>110</v>
      </c>
      <c r="S547" s="25"/>
      <c r="T547" s="26" t="s">
        <v>109</v>
      </c>
      <c r="U547" s="25"/>
      <c r="V547" s="26" t="s">
        <v>108</v>
      </c>
      <c r="W547" s="25"/>
      <c r="X547" s="26" t="s">
        <v>107</v>
      </c>
      <c r="Y547" s="25"/>
      <c r="Z547" s="26" t="s">
        <v>106</v>
      </c>
      <c r="AA547" s="25"/>
      <c r="AB547" s="24"/>
      <c r="AC547" s="25"/>
      <c r="AD547" s="24"/>
      <c r="AE547" s="23"/>
      <c r="AF547" s="251"/>
      <c r="AG547" s="251"/>
      <c r="AH547" s="22"/>
      <c r="AI547" s="11"/>
      <c r="AJ547" s="234"/>
      <c r="AK547" s="240"/>
      <c r="AL547" s="231"/>
      <c r="AM547" s="234"/>
      <c r="AN547" s="240"/>
      <c r="AO547" s="231"/>
      <c r="AP547" s="234"/>
      <c r="AQ547" s="240"/>
      <c r="AR547" s="231"/>
      <c r="AS547" s="234"/>
      <c r="AT547" s="240"/>
      <c r="AU547" s="231"/>
      <c r="AV547" s="234"/>
      <c r="AW547" s="237"/>
      <c r="AX547" s="231"/>
      <c r="AY547" s="292"/>
      <c r="AZ547" s="228"/>
      <c r="BA547" s="228"/>
      <c r="BB547" s="295"/>
    </row>
    <row r="548" spans="2:62" ht="28.15" customHeight="1" thickBot="1" x14ac:dyDescent="0.25">
      <c r="B548" s="21"/>
      <c r="C548" s="245"/>
      <c r="D548" s="20"/>
      <c r="E548" s="19"/>
      <c r="F548" s="19"/>
      <c r="G548" s="18"/>
      <c r="H548" s="226"/>
      <c r="I548" s="249"/>
      <c r="J548" s="249"/>
      <c r="K548" s="249"/>
      <c r="L548" s="17" t="s">
        <v>105</v>
      </c>
      <c r="M548" s="15" t="s">
        <v>132</v>
      </c>
      <c r="N548" s="17" t="s">
        <v>103</v>
      </c>
      <c r="O548" s="15"/>
      <c r="P548" s="17" t="s">
        <v>102</v>
      </c>
      <c r="Q548" s="15"/>
      <c r="R548" s="17" t="s">
        <v>101</v>
      </c>
      <c r="S548" s="15"/>
      <c r="T548" s="17">
        <v>20</v>
      </c>
      <c r="U548" s="15"/>
      <c r="V548" s="17" t="s">
        <v>100</v>
      </c>
      <c r="W548" s="15"/>
      <c r="X548" s="17" t="s">
        <v>99</v>
      </c>
      <c r="Y548" s="15"/>
      <c r="Z548" s="17" t="s">
        <v>98</v>
      </c>
      <c r="AA548" s="15"/>
      <c r="AB548" s="16"/>
      <c r="AC548" s="15"/>
      <c r="AD548" s="14"/>
      <c r="AE548" s="13"/>
      <c r="AF548" s="252"/>
      <c r="AG548" s="252"/>
      <c r="AH548" s="12"/>
      <c r="AI548" s="11"/>
      <c r="AJ548" s="235"/>
      <c r="AK548" s="241"/>
      <c r="AL548" s="232"/>
      <c r="AM548" s="235"/>
      <c r="AN548" s="241"/>
      <c r="AO548" s="232"/>
      <c r="AP548" s="235"/>
      <c r="AQ548" s="241"/>
      <c r="AR548" s="232"/>
      <c r="AS548" s="235"/>
      <c r="AT548" s="241"/>
      <c r="AU548" s="232"/>
      <c r="AV548" s="235"/>
      <c r="AW548" s="238"/>
      <c r="AX548" s="232"/>
      <c r="AY548" s="293"/>
      <c r="AZ548" s="229"/>
      <c r="BA548" s="229"/>
      <c r="BB548" s="296"/>
    </row>
    <row r="549" spans="2:62" ht="85.9" customHeight="1" thickTop="1" thickBot="1" x14ac:dyDescent="0.35">
      <c r="B549" s="105" t="s">
        <v>174</v>
      </c>
      <c r="C549" s="95" t="s">
        <v>173</v>
      </c>
      <c r="D549" s="100" t="s">
        <v>172</v>
      </c>
      <c r="E549" s="104" t="s">
        <v>171</v>
      </c>
      <c r="F549" s="103"/>
      <c r="G549" s="102"/>
      <c r="H549" s="101" t="s">
        <v>170</v>
      </c>
      <c r="I549" s="100" t="s">
        <v>96</v>
      </c>
      <c r="J549" s="100" t="s">
        <v>169</v>
      </c>
      <c r="K549" s="100" t="s">
        <v>97</v>
      </c>
      <c r="L549" s="256" t="s">
        <v>168</v>
      </c>
      <c r="M549" s="262"/>
      <c r="N549" s="256" t="s">
        <v>167</v>
      </c>
      <c r="O549" s="262"/>
      <c r="P549" s="256" t="s">
        <v>167</v>
      </c>
      <c r="Q549" s="257"/>
      <c r="R549" s="256" t="s">
        <v>167</v>
      </c>
      <c r="S549" s="257"/>
      <c r="T549" s="256" t="s">
        <v>167</v>
      </c>
      <c r="U549" s="257"/>
      <c r="V549" s="256" t="s">
        <v>167</v>
      </c>
      <c r="W549" s="257"/>
      <c r="X549" s="256" t="s">
        <v>167</v>
      </c>
      <c r="Y549" s="257"/>
      <c r="Z549" s="256" t="s">
        <v>167</v>
      </c>
      <c r="AA549" s="257"/>
      <c r="AB549" s="261" t="s">
        <v>166</v>
      </c>
      <c r="AC549" s="257"/>
      <c r="AD549" s="101" t="s">
        <v>165</v>
      </c>
      <c r="AE549" s="101" t="s">
        <v>164</v>
      </c>
      <c r="AF549" s="100" t="s">
        <v>163</v>
      </c>
      <c r="AG549" s="100" t="s">
        <v>162</v>
      </c>
      <c r="AH549" s="99" t="s">
        <v>161</v>
      </c>
      <c r="AI549" s="98"/>
      <c r="AJ549" s="96" t="s">
        <v>160</v>
      </c>
      <c r="AK549" s="95" t="s">
        <v>159</v>
      </c>
      <c r="AL549" s="94" t="s">
        <v>158</v>
      </c>
      <c r="AM549" s="96" t="s">
        <v>157</v>
      </c>
      <c r="AN549" s="95" t="s">
        <v>156</v>
      </c>
      <c r="AO549" s="94" t="s">
        <v>155</v>
      </c>
      <c r="AP549" s="96" t="s">
        <v>154</v>
      </c>
      <c r="AQ549" s="95" t="s">
        <v>153</v>
      </c>
      <c r="AR549" s="97" t="s">
        <v>152</v>
      </c>
      <c r="AS549" s="96" t="s">
        <v>151</v>
      </c>
      <c r="AT549" s="95" t="s">
        <v>150</v>
      </c>
      <c r="AU549" s="94" t="s">
        <v>149</v>
      </c>
      <c r="AV549" s="96" t="s">
        <v>148</v>
      </c>
      <c r="AW549" s="95" t="s">
        <v>147</v>
      </c>
      <c r="AX549" s="94" t="s">
        <v>146</v>
      </c>
      <c r="AY549" s="93" t="s">
        <v>145</v>
      </c>
      <c r="AZ549" s="92" t="s">
        <v>144</v>
      </c>
      <c r="BA549" s="92" t="s">
        <v>143</v>
      </c>
      <c r="BB549" s="91" t="s">
        <v>142</v>
      </c>
    </row>
    <row r="550" spans="2:62" ht="48" thickBot="1" x14ac:dyDescent="0.3">
      <c r="B550" s="90" t="s">
        <v>213</v>
      </c>
      <c r="C550" s="89"/>
      <c r="D550" s="88">
        <v>166</v>
      </c>
      <c r="E550" s="258"/>
      <c r="F550" s="259"/>
      <c r="G550" s="260"/>
      <c r="H550" s="87" t="s">
        <v>140</v>
      </c>
      <c r="I550" s="86"/>
      <c r="J550" s="86"/>
      <c r="K550" s="85"/>
      <c r="L550" s="84"/>
      <c r="M550" s="81"/>
      <c r="N550" s="84"/>
      <c r="O550" s="81"/>
      <c r="P550" s="84"/>
      <c r="Q550" s="81"/>
      <c r="R550" s="84"/>
      <c r="S550" s="81"/>
      <c r="T550" s="84"/>
      <c r="U550" s="81"/>
      <c r="V550" s="84"/>
      <c r="W550" s="81"/>
      <c r="X550" s="84"/>
      <c r="Y550" s="81"/>
      <c r="Z550" s="84"/>
      <c r="AA550" s="83"/>
      <c r="AB550" s="82" t="s">
        <v>139</v>
      </c>
      <c r="AC550" s="81"/>
      <c r="AD550" s="81"/>
      <c r="AE550" s="81"/>
      <c r="AF550" s="80"/>
      <c r="AG550" s="80"/>
      <c r="AH550" s="60"/>
      <c r="AI550" s="79" t="s">
        <v>138</v>
      </c>
      <c r="AJ550" s="78">
        <f t="shared" ref="AJ550:BB550" si="72">SUM(AJ552:AJ563)</f>
        <v>11</v>
      </c>
      <c r="AK550" s="77">
        <f t="shared" si="72"/>
        <v>1</v>
      </c>
      <c r="AL550" s="76">
        <f t="shared" si="72"/>
        <v>0</v>
      </c>
      <c r="AM550" s="78">
        <f t="shared" si="72"/>
        <v>18</v>
      </c>
      <c r="AN550" s="77">
        <f t="shared" si="72"/>
        <v>4</v>
      </c>
      <c r="AO550" s="76">
        <f t="shared" si="72"/>
        <v>0</v>
      </c>
      <c r="AP550" s="78">
        <f t="shared" si="72"/>
        <v>0</v>
      </c>
      <c r="AQ550" s="77">
        <f t="shared" si="72"/>
        <v>0</v>
      </c>
      <c r="AR550" s="76">
        <f t="shared" si="72"/>
        <v>0</v>
      </c>
      <c r="AS550" s="78">
        <f t="shared" si="72"/>
        <v>0</v>
      </c>
      <c r="AT550" s="77">
        <f t="shared" si="72"/>
        <v>0</v>
      </c>
      <c r="AU550" s="76">
        <f t="shared" si="72"/>
        <v>0</v>
      </c>
      <c r="AV550" s="78">
        <f t="shared" si="72"/>
        <v>0</v>
      </c>
      <c r="AW550" s="77">
        <f t="shared" si="72"/>
        <v>0</v>
      </c>
      <c r="AX550" s="76">
        <f t="shared" si="72"/>
        <v>0</v>
      </c>
      <c r="AY550" s="75">
        <f t="shared" si="72"/>
        <v>0</v>
      </c>
      <c r="AZ550" s="74">
        <f t="shared" si="72"/>
        <v>0</v>
      </c>
      <c r="BA550" s="74">
        <f t="shared" si="72"/>
        <v>0</v>
      </c>
      <c r="BB550" s="73">
        <f t="shared" si="72"/>
        <v>0</v>
      </c>
      <c r="BC550" s="72" t="s">
        <v>137</v>
      </c>
      <c r="BF550" s="5">
        <f>SUM(AJ550:AL550)/$BG$5</f>
        <v>4</v>
      </c>
      <c r="BG550" s="5">
        <f>SUM(AM550:AO550,AY550)/$BG$5</f>
        <v>7.333333333333333</v>
      </c>
      <c r="BH550" s="5">
        <f>SUM(AP550:AR550,AZ550)/$BG$5</f>
        <v>0</v>
      </c>
      <c r="BI550" s="5">
        <f>SUM(AS550:AU550,BA550)/$BG$5</f>
        <v>0</v>
      </c>
      <c r="BJ550" s="5">
        <f>SUM(AV550:AX550,BB550)/$BG$5</f>
        <v>0</v>
      </c>
    </row>
    <row r="551" spans="2:62" ht="37.5" thickBot="1" x14ac:dyDescent="0.3">
      <c r="B551" s="71"/>
      <c r="C551" s="70"/>
      <c r="D551" s="69"/>
      <c r="E551" s="68"/>
      <c r="F551" s="68"/>
      <c r="G551" s="67"/>
      <c r="H551" s="66"/>
      <c r="I551" s="64"/>
      <c r="J551" s="64"/>
      <c r="K551" s="65"/>
      <c r="L551" s="64"/>
      <c r="M551" s="62"/>
      <c r="N551" s="64"/>
      <c r="O551" s="62"/>
      <c r="P551" s="64"/>
      <c r="Q551" s="62"/>
      <c r="R551" s="64"/>
      <c r="S551" s="62"/>
      <c r="T551" s="64"/>
      <c r="U551" s="62"/>
      <c r="V551" s="64"/>
      <c r="W551" s="62"/>
      <c r="X551" s="64"/>
      <c r="Y551" s="62"/>
      <c r="Z551" s="64"/>
      <c r="AA551" s="62"/>
      <c r="AB551" s="63"/>
      <c r="AC551" s="62"/>
      <c r="AD551" s="62"/>
      <c r="AE551" s="62"/>
      <c r="AF551" s="61"/>
      <c r="AG551" s="61"/>
      <c r="AH551" s="60"/>
      <c r="AI551" s="59" t="s">
        <v>136</v>
      </c>
      <c r="AJ551" s="58">
        <f t="shared" ref="AJ551:BB551" si="73">AJ550/3</f>
        <v>3.6666666666666665</v>
      </c>
      <c r="AK551" s="57">
        <f t="shared" si="73"/>
        <v>0.33333333333333331</v>
      </c>
      <c r="AL551" s="56">
        <f t="shared" si="73"/>
        <v>0</v>
      </c>
      <c r="AM551" s="58">
        <f t="shared" si="73"/>
        <v>6</v>
      </c>
      <c r="AN551" s="57">
        <f t="shared" si="73"/>
        <v>1.3333333333333333</v>
      </c>
      <c r="AO551" s="56">
        <f t="shared" si="73"/>
        <v>0</v>
      </c>
      <c r="AP551" s="58">
        <f t="shared" si="73"/>
        <v>0</v>
      </c>
      <c r="AQ551" s="57">
        <f t="shared" si="73"/>
        <v>0</v>
      </c>
      <c r="AR551" s="56">
        <f t="shared" si="73"/>
        <v>0</v>
      </c>
      <c r="AS551" s="58">
        <f t="shared" si="73"/>
        <v>0</v>
      </c>
      <c r="AT551" s="57">
        <f t="shared" si="73"/>
        <v>0</v>
      </c>
      <c r="AU551" s="56">
        <f t="shared" si="73"/>
        <v>0</v>
      </c>
      <c r="AV551" s="58">
        <f t="shared" si="73"/>
        <v>0</v>
      </c>
      <c r="AW551" s="57">
        <f t="shared" si="73"/>
        <v>0</v>
      </c>
      <c r="AX551" s="56">
        <f t="shared" si="73"/>
        <v>0</v>
      </c>
      <c r="AY551" s="55">
        <f t="shared" si="73"/>
        <v>0</v>
      </c>
      <c r="AZ551" s="54">
        <f t="shared" si="73"/>
        <v>0</v>
      </c>
      <c r="BA551" s="54">
        <f t="shared" si="73"/>
        <v>0</v>
      </c>
      <c r="BB551" s="53">
        <f t="shared" si="73"/>
        <v>0</v>
      </c>
      <c r="BC551" s="52" t="s">
        <v>135</v>
      </c>
    </row>
    <row r="552" spans="2:62" ht="28.15" customHeight="1" x14ac:dyDescent="0.2">
      <c r="B552" s="30"/>
      <c r="C552" s="242">
        <v>1</v>
      </c>
      <c r="D552" s="44"/>
      <c r="E552" s="43"/>
      <c r="F552" s="43"/>
      <c r="G552" s="42"/>
      <c r="H552" s="223" t="s">
        <v>183</v>
      </c>
      <c r="I552" s="246">
        <v>29</v>
      </c>
      <c r="J552" s="246">
        <v>14</v>
      </c>
      <c r="K552" s="246">
        <v>8</v>
      </c>
      <c r="L552" s="41" t="s">
        <v>133</v>
      </c>
      <c r="M552" s="40" t="s">
        <v>113</v>
      </c>
      <c r="N552" s="41" t="s">
        <v>131</v>
      </c>
      <c r="O552" s="40" t="s">
        <v>121</v>
      </c>
      <c r="P552" s="41" t="s">
        <v>130</v>
      </c>
      <c r="Q552" s="40"/>
      <c r="R552" s="41" t="s">
        <v>129</v>
      </c>
      <c r="S552" s="40"/>
      <c r="T552" s="41" t="s">
        <v>128</v>
      </c>
      <c r="U552" s="40"/>
      <c r="V552" s="41" t="s">
        <v>127</v>
      </c>
      <c r="W552" s="40"/>
      <c r="X552" s="41" t="s">
        <v>126</v>
      </c>
      <c r="Y552" s="40"/>
      <c r="Z552" s="41" t="s">
        <v>125</v>
      </c>
      <c r="AA552" s="40"/>
      <c r="AB552" s="39"/>
      <c r="AC552" s="40"/>
      <c r="AD552" s="39" t="s">
        <v>121</v>
      </c>
      <c r="AE552" s="38"/>
      <c r="AF552" s="250"/>
      <c r="AG552" s="250"/>
      <c r="AH552" s="37"/>
      <c r="AI552" s="11"/>
      <c r="AJ552" s="233">
        <f>SUMPRODUCT(LEN($M552:$S555)-LEN(SUBSTITUTE($M552:$S555,"A", "")))</f>
        <v>2</v>
      </c>
      <c r="AK552" s="239">
        <f>SUMPRODUCT(LEN($AD552:$AD555)-LEN(SUBSTITUTE($AD552:$AD555,"A", "")))</f>
        <v>1</v>
      </c>
      <c r="AL552" s="230">
        <f>SUMPRODUCT(LEN($AC552:$AC555)-LEN(SUBSTITUTE($AC552:$AC555,"A", "")))</f>
        <v>0</v>
      </c>
      <c r="AM552" s="233">
        <f>SUMPRODUCT(LEN($M552:$S555)-LEN(SUBSTITUTE($M552:$S555,"S", "")))</f>
        <v>7</v>
      </c>
      <c r="AN552" s="239">
        <f>SUMPRODUCT(LEN($AD552:$AD555)-LEN(SUBSTITUTE($AD552:$AD555,"S", "")))</f>
        <v>2</v>
      </c>
      <c r="AO552" s="230">
        <f>SUMPRODUCT(LEN($AC552:$AC555)-LEN(SUBSTITUTE($AC552:$AC555,"S", "")))</f>
        <v>0</v>
      </c>
      <c r="AP552" s="233">
        <f>SUMPRODUCT(LEN($M552:$S555)-LEN(SUBSTITUTE($M552:$S555,"F", "")))</f>
        <v>0</v>
      </c>
      <c r="AQ552" s="239">
        <f>SUMPRODUCT(LEN($AD552:$AD555)-LEN(SUBSTITUTE($AD552:$AD555,"F", "")))</f>
        <v>0</v>
      </c>
      <c r="AR552" s="230">
        <f>SUMPRODUCT(LEN($AC552:$AC555)-LEN(SUBSTITUTE($AC552:$AC555,"F", "")))</f>
        <v>0</v>
      </c>
      <c r="AS552" s="233">
        <f>SUMPRODUCT(LEN($M552:$S555)-LEN(SUBSTITUTE($M552:$S555,"G", "")))</f>
        <v>0</v>
      </c>
      <c r="AT552" s="239">
        <f>SUMPRODUCT(LEN($AD552:$AD555)-LEN(SUBSTITUTE($AD552:$AD555,"G", "")))</f>
        <v>0</v>
      </c>
      <c r="AU552" s="230">
        <f>SUMPRODUCT(LEN($AC552:$AC555)-LEN(SUBSTITUTE($AC552:$AC555,"G", "")))</f>
        <v>0</v>
      </c>
      <c r="AV552" s="233">
        <f>SUMPRODUCT(LEN($L552:$S555)-LEN(SUBSTITUTE($L552:$S555,"M", "")))</f>
        <v>0</v>
      </c>
      <c r="AW552" s="236">
        <f>SUMPRODUCT(LEN($AD552:$AD555)-LEN(SUBSTITUTE($AD552:$AD555,"M", "")))</f>
        <v>0</v>
      </c>
      <c r="AX552" s="230">
        <f>SUMPRODUCT(LEN($AC552:$AC555)-LEN(SUBSTITUTE($AC552:$AC555,"M", "")))</f>
        <v>0</v>
      </c>
      <c r="AY552" s="291">
        <f>SUMPRODUCT(LEN($AE552:$AE555)-LEN(SUBSTITUTE($AE552:$AE555,"S", "")))</f>
        <v>0</v>
      </c>
      <c r="AZ552" s="227">
        <f>SUMPRODUCT(LEN($AE552:$AE555)-LEN(SUBSTITUTE($AE552:$AE555,"F", "")))</f>
        <v>0</v>
      </c>
      <c r="BA552" s="227">
        <f>SUMPRODUCT(LEN($AE552:$AE555)-LEN(SUBSTITUTE($AE552:$AE555,"G", "")))</f>
        <v>0</v>
      </c>
      <c r="BB552" s="294">
        <f>SUMPRODUCT(LEN($AE552:$AE555)-LEN(SUBSTITUTE($AE552:$AE555,"M", "")))</f>
        <v>0</v>
      </c>
    </row>
    <row r="553" spans="2:62" ht="28.15" customHeight="1" thickBot="1" x14ac:dyDescent="0.25">
      <c r="B553" s="30"/>
      <c r="C553" s="243"/>
      <c r="D553" s="36"/>
      <c r="E553" s="35"/>
      <c r="F553" s="35"/>
      <c r="G553" s="34"/>
      <c r="H553" s="224"/>
      <c r="I553" s="247"/>
      <c r="J553" s="247"/>
      <c r="K553" s="247"/>
      <c r="L553" s="33" t="s">
        <v>123</v>
      </c>
      <c r="M553" s="32" t="s">
        <v>175</v>
      </c>
      <c r="N553" s="33" t="s">
        <v>122</v>
      </c>
      <c r="O553" s="32" t="s">
        <v>121</v>
      </c>
      <c r="P553" s="33" t="s">
        <v>120</v>
      </c>
      <c r="Q553" s="32"/>
      <c r="R553" s="33" t="s">
        <v>119</v>
      </c>
      <c r="S553" s="32"/>
      <c r="T553" s="33" t="s">
        <v>118</v>
      </c>
      <c r="U553" s="32"/>
      <c r="V553" s="33" t="s">
        <v>117</v>
      </c>
      <c r="W553" s="32"/>
      <c r="X553" s="33" t="s">
        <v>116</v>
      </c>
      <c r="Y553" s="32"/>
      <c r="Z553" s="33" t="s">
        <v>115</v>
      </c>
      <c r="AA553" s="32"/>
      <c r="AB553" s="31"/>
      <c r="AC553" s="32"/>
      <c r="AD553" s="31" t="s">
        <v>124</v>
      </c>
      <c r="AE553" s="23"/>
      <c r="AF553" s="251"/>
      <c r="AG553" s="251"/>
      <c r="AH553" s="22"/>
      <c r="AI553" s="11"/>
      <c r="AJ553" s="234"/>
      <c r="AK553" s="240"/>
      <c r="AL553" s="231"/>
      <c r="AM553" s="234"/>
      <c r="AN553" s="240"/>
      <c r="AO553" s="231"/>
      <c r="AP553" s="234"/>
      <c r="AQ553" s="240"/>
      <c r="AR553" s="231"/>
      <c r="AS553" s="234"/>
      <c r="AT553" s="240"/>
      <c r="AU553" s="231"/>
      <c r="AV553" s="234"/>
      <c r="AW553" s="237"/>
      <c r="AX553" s="231"/>
      <c r="AY553" s="292"/>
      <c r="AZ553" s="228"/>
      <c r="BA553" s="228"/>
      <c r="BB553" s="295"/>
    </row>
    <row r="554" spans="2:62" ht="28.15" customHeight="1" x14ac:dyDescent="0.2">
      <c r="B554" s="30"/>
      <c r="C554" s="244"/>
      <c r="D554" s="29"/>
      <c r="E554" s="28"/>
      <c r="F554" s="28"/>
      <c r="G554" s="27"/>
      <c r="H554" s="225">
        <v>166</v>
      </c>
      <c r="I554" s="248"/>
      <c r="J554" s="248"/>
      <c r="K554" s="248"/>
      <c r="L554" s="26" t="s">
        <v>114</v>
      </c>
      <c r="M554" s="25" t="s">
        <v>124</v>
      </c>
      <c r="N554" s="26" t="s">
        <v>112</v>
      </c>
      <c r="O554" s="25"/>
      <c r="P554" s="26" t="s">
        <v>111</v>
      </c>
      <c r="Q554" s="25"/>
      <c r="R554" s="26" t="s">
        <v>110</v>
      </c>
      <c r="S554" s="25"/>
      <c r="T554" s="26" t="s">
        <v>109</v>
      </c>
      <c r="U554" s="25"/>
      <c r="V554" s="26" t="s">
        <v>108</v>
      </c>
      <c r="W554" s="25"/>
      <c r="X554" s="26" t="s">
        <v>107</v>
      </c>
      <c r="Y554" s="25"/>
      <c r="Z554" s="26" t="s">
        <v>106</v>
      </c>
      <c r="AA554" s="25"/>
      <c r="AB554" s="24"/>
      <c r="AC554" s="25"/>
      <c r="AD554" s="24"/>
      <c r="AE554" s="23"/>
      <c r="AF554" s="251"/>
      <c r="AG554" s="251"/>
      <c r="AH554" s="22"/>
      <c r="AI554" s="11"/>
      <c r="AJ554" s="234"/>
      <c r="AK554" s="240"/>
      <c r="AL554" s="231"/>
      <c r="AM554" s="234"/>
      <c r="AN554" s="240"/>
      <c r="AO554" s="231"/>
      <c r="AP554" s="234"/>
      <c r="AQ554" s="240"/>
      <c r="AR554" s="231"/>
      <c r="AS554" s="234"/>
      <c r="AT554" s="240"/>
      <c r="AU554" s="231"/>
      <c r="AV554" s="234"/>
      <c r="AW554" s="237"/>
      <c r="AX554" s="231"/>
      <c r="AY554" s="292"/>
      <c r="AZ554" s="228"/>
      <c r="BA554" s="228"/>
      <c r="BB554" s="295"/>
    </row>
    <row r="555" spans="2:62" ht="28.15" customHeight="1" thickBot="1" x14ac:dyDescent="0.25">
      <c r="B555" s="30"/>
      <c r="C555" s="253"/>
      <c r="D555" s="51"/>
      <c r="E555" s="50"/>
      <c r="F555" s="50"/>
      <c r="G555" s="49"/>
      <c r="H555" s="226"/>
      <c r="I555" s="254"/>
      <c r="J555" s="254"/>
      <c r="K555" s="254"/>
      <c r="L555" s="48" t="s">
        <v>105</v>
      </c>
      <c r="M555" s="47" t="s">
        <v>121</v>
      </c>
      <c r="N555" s="48" t="s">
        <v>103</v>
      </c>
      <c r="O555" s="47"/>
      <c r="P555" s="48" t="s">
        <v>102</v>
      </c>
      <c r="Q555" s="47"/>
      <c r="R555" s="48" t="s">
        <v>101</v>
      </c>
      <c r="S555" s="47"/>
      <c r="T555" s="48">
        <v>20</v>
      </c>
      <c r="U555" s="47"/>
      <c r="V555" s="48" t="s">
        <v>100</v>
      </c>
      <c r="W555" s="47"/>
      <c r="X555" s="48" t="s">
        <v>99</v>
      </c>
      <c r="Y555" s="47"/>
      <c r="Z555" s="48" t="s">
        <v>98</v>
      </c>
      <c r="AA555" s="47"/>
      <c r="AB555" s="16"/>
      <c r="AC555" s="47"/>
      <c r="AD555" s="16"/>
      <c r="AE555" s="46"/>
      <c r="AF555" s="255"/>
      <c r="AG555" s="255"/>
      <c r="AH555" s="45"/>
      <c r="AI555" s="11"/>
      <c r="AJ555" s="235"/>
      <c r="AK555" s="241"/>
      <c r="AL555" s="232"/>
      <c r="AM555" s="235"/>
      <c r="AN555" s="241"/>
      <c r="AO555" s="232"/>
      <c r="AP555" s="235"/>
      <c r="AQ555" s="241"/>
      <c r="AR555" s="232"/>
      <c r="AS555" s="235"/>
      <c r="AT555" s="241"/>
      <c r="AU555" s="232"/>
      <c r="AV555" s="235"/>
      <c r="AW555" s="238"/>
      <c r="AX555" s="232"/>
      <c r="AY555" s="293"/>
      <c r="AZ555" s="229"/>
      <c r="BA555" s="229"/>
      <c r="BB555" s="296"/>
    </row>
    <row r="556" spans="2:62" ht="28.15" customHeight="1" x14ac:dyDescent="0.2">
      <c r="B556" s="30"/>
      <c r="C556" s="242">
        <v>2</v>
      </c>
      <c r="D556" s="44"/>
      <c r="E556" s="43"/>
      <c r="F556" s="43"/>
      <c r="G556" s="42"/>
      <c r="H556" s="223"/>
      <c r="I556" s="246">
        <v>28</v>
      </c>
      <c r="J556" s="246">
        <v>15</v>
      </c>
      <c r="K556" s="246">
        <v>7</v>
      </c>
      <c r="L556" s="41" t="s">
        <v>133</v>
      </c>
      <c r="M556" s="40" t="s">
        <v>132</v>
      </c>
      <c r="N556" s="41" t="s">
        <v>131</v>
      </c>
      <c r="O556" s="40" t="s">
        <v>113</v>
      </c>
      <c r="P556" s="41" t="s">
        <v>130</v>
      </c>
      <c r="Q556" s="40"/>
      <c r="R556" s="41" t="s">
        <v>129</v>
      </c>
      <c r="S556" s="40"/>
      <c r="T556" s="41" t="s">
        <v>128</v>
      </c>
      <c r="U556" s="40"/>
      <c r="V556" s="41" t="s">
        <v>127</v>
      </c>
      <c r="W556" s="40"/>
      <c r="X556" s="41" t="s">
        <v>126</v>
      </c>
      <c r="Y556" s="40"/>
      <c r="Z556" s="41" t="s">
        <v>125</v>
      </c>
      <c r="AA556" s="40"/>
      <c r="AB556" s="39"/>
      <c r="AC556" s="40"/>
      <c r="AD556" s="39"/>
      <c r="AE556" s="38"/>
      <c r="AF556" s="250"/>
      <c r="AG556" s="250"/>
      <c r="AH556" s="37"/>
      <c r="AI556" s="11"/>
      <c r="AJ556" s="233">
        <f>SUMPRODUCT(LEN($M556:$S559)-LEN(SUBSTITUTE($M556:$S559,"A", "")))</f>
        <v>7</v>
      </c>
      <c r="AK556" s="239">
        <f>SUMPRODUCT(LEN($AD556:$AD559)-LEN(SUBSTITUTE($AD556:$AD559,"A", "")))</f>
        <v>0</v>
      </c>
      <c r="AL556" s="230">
        <f>SUMPRODUCT(LEN($AC556:$AC559)-LEN(SUBSTITUTE($AC556:$AC559,"A", "")))</f>
        <v>0</v>
      </c>
      <c r="AM556" s="233">
        <f>SUMPRODUCT(LEN($M556:$S559)-LEN(SUBSTITUTE($M556:$S559,"S", "")))</f>
        <v>6</v>
      </c>
      <c r="AN556" s="239">
        <f>SUMPRODUCT(LEN($AD556:$AD559)-LEN(SUBSTITUTE($AD556:$AD559,"S", "")))</f>
        <v>0</v>
      </c>
      <c r="AO556" s="230">
        <f>SUMPRODUCT(LEN($AC556:$AC559)-LEN(SUBSTITUTE($AC556:$AC559,"S", "")))</f>
        <v>0</v>
      </c>
      <c r="AP556" s="233">
        <f>SUMPRODUCT(LEN($M556:$S559)-LEN(SUBSTITUTE($M556:$S559,"F", "")))</f>
        <v>0</v>
      </c>
      <c r="AQ556" s="239">
        <f>SUMPRODUCT(LEN($AD556:$AD559)-LEN(SUBSTITUTE($AD556:$AD559,"F", "")))</f>
        <v>0</v>
      </c>
      <c r="AR556" s="230">
        <f>SUMPRODUCT(LEN($AC556:$AC559)-LEN(SUBSTITUTE($AC556:$AC559,"F", "")))</f>
        <v>0</v>
      </c>
      <c r="AS556" s="233">
        <f>SUMPRODUCT(LEN($M556:$S559)-LEN(SUBSTITUTE($M556:$S559,"G", "")))</f>
        <v>0</v>
      </c>
      <c r="AT556" s="239">
        <f>SUMPRODUCT(LEN($AD556:$AD559)-LEN(SUBSTITUTE($AD556:$AD559,"G", "")))</f>
        <v>0</v>
      </c>
      <c r="AU556" s="230">
        <f>SUMPRODUCT(LEN($AC556:$AC559)-LEN(SUBSTITUTE($AC556:$AC559,"G", "")))</f>
        <v>0</v>
      </c>
      <c r="AV556" s="233">
        <f>SUMPRODUCT(LEN($L556:$S559)-LEN(SUBSTITUTE($L556:$S559,"M", "")))</f>
        <v>0</v>
      </c>
      <c r="AW556" s="236">
        <f>SUMPRODUCT(LEN($AD556:$AD559)-LEN(SUBSTITUTE($AD556:$AD559,"M", "")))</f>
        <v>0</v>
      </c>
      <c r="AX556" s="230">
        <f>SUMPRODUCT(LEN($AC556:$AC559)-LEN(SUBSTITUTE($AC556:$AC559,"M", "")))</f>
        <v>0</v>
      </c>
      <c r="AY556" s="291">
        <f>SUMPRODUCT(LEN($AE556:$AE559)-LEN(SUBSTITUTE($AE556:$AE559,"S", "")))</f>
        <v>0</v>
      </c>
      <c r="AZ556" s="227">
        <f>SUMPRODUCT(LEN($AE556:$AE559)-LEN(SUBSTITUTE($AE556:$AE559,"F", "")))</f>
        <v>0</v>
      </c>
      <c r="BA556" s="227">
        <f>SUMPRODUCT(LEN($AE556:$AE559)-LEN(SUBSTITUTE($AE556:$AE559,"G", "")))</f>
        <v>0</v>
      </c>
      <c r="BB556" s="294">
        <f>SUMPRODUCT(LEN($AE556:$AE559)-LEN(SUBSTITUTE($AE556:$AE559,"M", "")))</f>
        <v>0</v>
      </c>
    </row>
    <row r="557" spans="2:62" ht="28.15" customHeight="1" thickBot="1" x14ac:dyDescent="0.25">
      <c r="B557" s="30"/>
      <c r="C557" s="243"/>
      <c r="D557" s="36"/>
      <c r="E557" s="35"/>
      <c r="F557" s="35"/>
      <c r="G557" s="34"/>
      <c r="H557" s="224"/>
      <c r="I557" s="247"/>
      <c r="J557" s="247"/>
      <c r="K557" s="247"/>
      <c r="L557" s="33" t="s">
        <v>123</v>
      </c>
      <c r="M557" s="32" t="s">
        <v>124</v>
      </c>
      <c r="N557" s="33" t="s">
        <v>122</v>
      </c>
      <c r="O557" s="32" t="s">
        <v>121</v>
      </c>
      <c r="P557" s="33" t="s">
        <v>120</v>
      </c>
      <c r="Q557" s="32"/>
      <c r="R557" s="33" t="s">
        <v>119</v>
      </c>
      <c r="S557" s="32"/>
      <c r="T557" s="33" t="s">
        <v>118</v>
      </c>
      <c r="U557" s="32"/>
      <c r="V557" s="33" t="s">
        <v>117</v>
      </c>
      <c r="W557" s="32"/>
      <c r="X557" s="33" t="s">
        <v>116</v>
      </c>
      <c r="Y557" s="32"/>
      <c r="Z557" s="33" t="s">
        <v>115</v>
      </c>
      <c r="AA557" s="32"/>
      <c r="AB557" s="31"/>
      <c r="AC557" s="32"/>
      <c r="AD557" s="31"/>
      <c r="AE557" s="23"/>
      <c r="AF557" s="251"/>
      <c r="AG557" s="251"/>
      <c r="AH557" s="22"/>
      <c r="AI557" s="11"/>
      <c r="AJ557" s="234"/>
      <c r="AK557" s="240"/>
      <c r="AL557" s="231"/>
      <c r="AM557" s="234"/>
      <c r="AN557" s="240"/>
      <c r="AO557" s="231"/>
      <c r="AP557" s="234"/>
      <c r="AQ557" s="240"/>
      <c r="AR557" s="231"/>
      <c r="AS557" s="234"/>
      <c r="AT557" s="240"/>
      <c r="AU557" s="231"/>
      <c r="AV557" s="234"/>
      <c r="AW557" s="237"/>
      <c r="AX557" s="231"/>
      <c r="AY557" s="292"/>
      <c r="AZ557" s="228"/>
      <c r="BA557" s="228"/>
      <c r="BB557" s="295"/>
    </row>
    <row r="558" spans="2:62" ht="28.15" customHeight="1" x14ac:dyDescent="0.2">
      <c r="B558" s="30"/>
      <c r="C558" s="244"/>
      <c r="D558" s="29"/>
      <c r="E558" s="28"/>
      <c r="F558" s="28"/>
      <c r="G558" s="27"/>
      <c r="H558" s="225"/>
      <c r="I558" s="248"/>
      <c r="J558" s="248"/>
      <c r="K558" s="248"/>
      <c r="L558" s="26" t="s">
        <v>114</v>
      </c>
      <c r="M558" s="25" t="s">
        <v>132</v>
      </c>
      <c r="N558" s="26" t="s">
        <v>112</v>
      </c>
      <c r="O558" s="25" t="s">
        <v>121</v>
      </c>
      <c r="P558" s="26" t="s">
        <v>111</v>
      </c>
      <c r="Q558" s="25"/>
      <c r="R558" s="26" t="s">
        <v>110</v>
      </c>
      <c r="S558" s="25"/>
      <c r="T558" s="26" t="s">
        <v>109</v>
      </c>
      <c r="U558" s="25"/>
      <c r="V558" s="26" t="s">
        <v>108</v>
      </c>
      <c r="W558" s="25"/>
      <c r="X558" s="26" t="s">
        <v>107</v>
      </c>
      <c r="Y558" s="25"/>
      <c r="Z558" s="26" t="s">
        <v>106</v>
      </c>
      <c r="AA558" s="25"/>
      <c r="AB558" s="24"/>
      <c r="AC558" s="25"/>
      <c r="AD558" s="24"/>
      <c r="AE558" s="23"/>
      <c r="AF558" s="251"/>
      <c r="AG558" s="251"/>
      <c r="AH558" s="22"/>
      <c r="AI558" s="11"/>
      <c r="AJ558" s="234"/>
      <c r="AK558" s="240"/>
      <c r="AL558" s="231"/>
      <c r="AM558" s="234"/>
      <c r="AN558" s="240"/>
      <c r="AO558" s="231"/>
      <c r="AP558" s="234"/>
      <c r="AQ558" s="240"/>
      <c r="AR558" s="231"/>
      <c r="AS558" s="234"/>
      <c r="AT558" s="240"/>
      <c r="AU558" s="231"/>
      <c r="AV558" s="234"/>
      <c r="AW558" s="237"/>
      <c r="AX558" s="231"/>
      <c r="AY558" s="292"/>
      <c r="AZ558" s="228"/>
      <c r="BA558" s="228"/>
      <c r="BB558" s="295"/>
    </row>
    <row r="559" spans="2:62" ht="28.15" customHeight="1" thickBot="1" x14ac:dyDescent="0.25">
      <c r="B559" s="30"/>
      <c r="C559" s="253"/>
      <c r="D559" s="51"/>
      <c r="E559" s="50"/>
      <c r="F559" s="50"/>
      <c r="G559" s="49"/>
      <c r="H559" s="226"/>
      <c r="I559" s="254"/>
      <c r="J559" s="254"/>
      <c r="K559" s="254"/>
      <c r="L559" s="48" t="s">
        <v>105</v>
      </c>
      <c r="M559" s="47" t="s">
        <v>132</v>
      </c>
      <c r="N559" s="48" t="s">
        <v>103</v>
      </c>
      <c r="O559" s="47" t="s">
        <v>121</v>
      </c>
      <c r="P559" s="48" t="s">
        <v>102</v>
      </c>
      <c r="Q559" s="47"/>
      <c r="R559" s="48" t="s">
        <v>101</v>
      </c>
      <c r="S559" s="47"/>
      <c r="T559" s="48">
        <v>20</v>
      </c>
      <c r="U559" s="47"/>
      <c r="V559" s="48" t="s">
        <v>100</v>
      </c>
      <c r="W559" s="47"/>
      <c r="X559" s="48" t="s">
        <v>99</v>
      </c>
      <c r="Y559" s="47"/>
      <c r="Z559" s="48" t="s">
        <v>98</v>
      </c>
      <c r="AA559" s="47"/>
      <c r="AB559" s="16"/>
      <c r="AC559" s="47"/>
      <c r="AD559" s="16"/>
      <c r="AE559" s="46"/>
      <c r="AF559" s="255"/>
      <c r="AG559" s="255"/>
      <c r="AH559" s="45"/>
      <c r="AI559" s="11"/>
      <c r="AJ559" s="235"/>
      <c r="AK559" s="241"/>
      <c r="AL559" s="232"/>
      <c r="AM559" s="235"/>
      <c r="AN559" s="241"/>
      <c r="AO559" s="232"/>
      <c r="AP559" s="235"/>
      <c r="AQ559" s="241"/>
      <c r="AR559" s="232"/>
      <c r="AS559" s="235"/>
      <c r="AT559" s="241"/>
      <c r="AU559" s="232"/>
      <c r="AV559" s="235"/>
      <c r="AW559" s="238"/>
      <c r="AX559" s="232"/>
      <c r="AY559" s="293"/>
      <c r="AZ559" s="229"/>
      <c r="BA559" s="229"/>
      <c r="BB559" s="296"/>
    </row>
    <row r="560" spans="2:62" ht="28.15" customHeight="1" x14ac:dyDescent="0.2">
      <c r="B560" s="30"/>
      <c r="C560" s="242">
        <v>3</v>
      </c>
      <c r="D560" s="44"/>
      <c r="E560" s="43"/>
      <c r="F560" s="43"/>
      <c r="G560" s="42"/>
      <c r="H560" s="223"/>
      <c r="I560" s="246">
        <v>22</v>
      </c>
      <c r="J560" s="246">
        <v>14</v>
      </c>
      <c r="K560" s="246">
        <v>8</v>
      </c>
      <c r="L560" s="41" t="s">
        <v>133</v>
      </c>
      <c r="M560" s="40" t="s">
        <v>104</v>
      </c>
      <c r="N560" s="41" t="s">
        <v>131</v>
      </c>
      <c r="O560" s="40" t="s">
        <v>121</v>
      </c>
      <c r="P560" s="41" t="s">
        <v>130</v>
      </c>
      <c r="Q560" s="40"/>
      <c r="R560" s="41" t="s">
        <v>129</v>
      </c>
      <c r="S560" s="40"/>
      <c r="T560" s="41" t="s">
        <v>128</v>
      </c>
      <c r="U560" s="40"/>
      <c r="V560" s="41" t="s">
        <v>127</v>
      </c>
      <c r="W560" s="40"/>
      <c r="X560" s="41" t="s">
        <v>126</v>
      </c>
      <c r="Y560" s="40"/>
      <c r="Z560" s="41" t="s">
        <v>125</v>
      </c>
      <c r="AA560" s="40"/>
      <c r="AB560" s="39"/>
      <c r="AC560" s="40"/>
      <c r="AD560" s="39" t="s">
        <v>121</v>
      </c>
      <c r="AE560" s="38"/>
      <c r="AF560" s="250"/>
      <c r="AG560" s="250"/>
      <c r="AH560" s="37"/>
      <c r="AI560" s="11"/>
      <c r="AJ560" s="233">
        <f>SUMPRODUCT(LEN($M560:$S563)-LEN(SUBSTITUTE($M560:$S563,"A", "")))</f>
        <v>2</v>
      </c>
      <c r="AK560" s="239">
        <f>SUMPRODUCT(LEN($AD560:$AD563)-LEN(SUBSTITUTE($AD560:$AD563,"A", "")))</f>
        <v>0</v>
      </c>
      <c r="AL560" s="230">
        <f>SUMPRODUCT(LEN($AC560:$AC563)-LEN(SUBSTITUTE($AC560:$AC563,"A", "")))</f>
        <v>0</v>
      </c>
      <c r="AM560" s="233">
        <f>SUMPRODUCT(LEN($M560:$S563)-LEN(SUBSTITUTE($M560:$S563,"S", "")))</f>
        <v>5</v>
      </c>
      <c r="AN560" s="239">
        <f>SUMPRODUCT(LEN($AD560:$AD563)-LEN(SUBSTITUTE($AD560:$AD563,"S", "")))</f>
        <v>2</v>
      </c>
      <c r="AO560" s="230">
        <f>SUMPRODUCT(LEN($AC560:$AC563)-LEN(SUBSTITUTE($AC560:$AC563,"S", "")))</f>
        <v>0</v>
      </c>
      <c r="AP560" s="233">
        <f>SUMPRODUCT(LEN($M560:$S563)-LEN(SUBSTITUTE($M560:$S563,"F", "")))</f>
        <v>0</v>
      </c>
      <c r="AQ560" s="239">
        <f>SUMPRODUCT(LEN($AD560:$AD563)-LEN(SUBSTITUTE($AD560:$AD563,"F", "")))</f>
        <v>0</v>
      </c>
      <c r="AR560" s="230">
        <f>SUMPRODUCT(LEN($AC560:$AC563)-LEN(SUBSTITUTE($AC560:$AC563,"F", "")))</f>
        <v>0</v>
      </c>
      <c r="AS560" s="233">
        <f>SUMPRODUCT(LEN($M560:$S563)-LEN(SUBSTITUTE($M560:$S563,"G", "")))</f>
        <v>0</v>
      </c>
      <c r="AT560" s="239">
        <f>SUMPRODUCT(LEN($AD560:$AD563)-LEN(SUBSTITUTE($AD560:$AD563,"G", "")))</f>
        <v>0</v>
      </c>
      <c r="AU560" s="230">
        <f>SUMPRODUCT(LEN($AC560:$AC563)-LEN(SUBSTITUTE($AC560:$AC563,"G", "")))</f>
        <v>0</v>
      </c>
      <c r="AV560" s="233">
        <f>SUMPRODUCT(LEN($L560:$S563)-LEN(SUBSTITUTE($L560:$S563,"M", "")))</f>
        <v>0</v>
      </c>
      <c r="AW560" s="236">
        <f>SUMPRODUCT(LEN($AD560:$AD563)-LEN(SUBSTITUTE($AD560:$AD563,"M", "")))</f>
        <v>0</v>
      </c>
      <c r="AX560" s="230">
        <f>SUMPRODUCT(LEN($AC560:$AC563)-LEN(SUBSTITUTE($AC560:$AC563,"M", "")))</f>
        <v>0</v>
      </c>
      <c r="AY560" s="291">
        <f>SUMPRODUCT(LEN($AE560:$AE563)-LEN(SUBSTITUTE($AE560:$AE563,"S", "")))</f>
        <v>0</v>
      </c>
      <c r="AZ560" s="227">
        <f>SUMPRODUCT(LEN($AE560:$AE563)-LEN(SUBSTITUTE($AE560:$AE563,"F", "")))</f>
        <v>0</v>
      </c>
      <c r="BA560" s="227">
        <f>SUMPRODUCT(LEN($AE560:$AE563)-LEN(SUBSTITUTE($AE560:$AE563,"G", "")))</f>
        <v>0</v>
      </c>
      <c r="BB560" s="294">
        <f>SUMPRODUCT(LEN($AE560:$AE563)-LEN(SUBSTITUTE($AE560:$AE563,"M", "")))</f>
        <v>0</v>
      </c>
    </row>
    <row r="561" spans="2:62" ht="28.15" customHeight="1" thickBot="1" x14ac:dyDescent="0.25">
      <c r="B561" s="30"/>
      <c r="C561" s="243"/>
      <c r="D561" s="36"/>
      <c r="E561" s="35"/>
      <c r="F561" s="35"/>
      <c r="G561" s="34"/>
      <c r="H561" s="224"/>
      <c r="I561" s="247"/>
      <c r="J561" s="247"/>
      <c r="K561" s="247"/>
      <c r="L561" s="33" t="s">
        <v>123</v>
      </c>
      <c r="M561" s="32" t="s">
        <v>113</v>
      </c>
      <c r="N561" s="33" t="s">
        <v>122</v>
      </c>
      <c r="O561" s="32" t="s">
        <v>121</v>
      </c>
      <c r="P561" s="33" t="s">
        <v>120</v>
      </c>
      <c r="Q561" s="32"/>
      <c r="R561" s="33" t="s">
        <v>119</v>
      </c>
      <c r="S561" s="32"/>
      <c r="T561" s="33" t="s">
        <v>118</v>
      </c>
      <c r="U561" s="32"/>
      <c r="V561" s="33" t="s">
        <v>117</v>
      </c>
      <c r="W561" s="32"/>
      <c r="X561" s="33" t="s">
        <v>116</v>
      </c>
      <c r="Y561" s="32"/>
      <c r="Z561" s="33" t="s">
        <v>115</v>
      </c>
      <c r="AA561" s="32"/>
      <c r="AB561" s="31"/>
      <c r="AC561" s="32"/>
      <c r="AD561" s="31" t="s">
        <v>121</v>
      </c>
      <c r="AE561" s="23"/>
      <c r="AF561" s="251"/>
      <c r="AG561" s="251"/>
      <c r="AH561" s="22"/>
      <c r="AI561" s="11"/>
      <c r="AJ561" s="234"/>
      <c r="AK561" s="240"/>
      <c r="AL561" s="231"/>
      <c r="AM561" s="234"/>
      <c r="AN561" s="240"/>
      <c r="AO561" s="231"/>
      <c r="AP561" s="234"/>
      <c r="AQ561" s="240"/>
      <c r="AR561" s="231"/>
      <c r="AS561" s="234"/>
      <c r="AT561" s="240"/>
      <c r="AU561" s="231"/>
      <c r="AV561" s="234"/>
      <c r="AW561" s="237"/>
      <c r="AX561" s="231"/>
      <c r="AY561" s="292"/>
      <c r="AZ561" s="228"/>
      <c r="BA561" s="228"/>
      <c r="BB561" s="295"/>
    </row>
    <row r="562" spans="2:62" ht="28.15" customHeight="1" x14ac:dyDescent="0.2">
      <c r="B562" s="30"/>
      <c r="C562" s="244"/>
      <c r="D562" s="29"/>
      <c r="E562" s="28"/>
      <c r="F562" s="28"/>
      <c r="G562" s="27"/>
      <c r="H562" s="225"/>
      <c r="I562" s="248"/>
      <c r="J562" s="248"/>
      <c r="K562" s="248"/>
      <c r="L562" s="26" t="s">
        <v>114</v>
      </c>
      <c r="M562" s="25" t="s">
        <v>104</v>
      </c>
      <c r="N562" s="26" t="s">
        <v>112</v>
      </c>
      <c r="O562" s="25"/>
      <c r="P562" s="26" t="s">
        <v>111</v>
      </c>
      <c r="Q562" s="25"/>
      <c r="R562" s="26" t="s">
        <v>110</v>
      </c>
      <c r="S562" s="25"/>
      <c r="T562" s="26" t="s">
        <v>109</v>
      </c>
      <c r="U562" s="25"/>
      <c r="V562" s="26" t="s">
        <v>108</v>
      </c>
      <c r="W562" s="25"/>
      <c r="X562" s="26" t="s">
        <v>107</v>
      </c>
      <c r="Y562" s="25"/>
      <c r="Z562" s="26" t="s">
        <v>106</v>
      </c>
      <c r="AA562" s="25"/>
      <c r="AB562" s="24"/>
      <c r="AC562" s="25"/>
      <c r="AD562" s="24"/>
      <c r="AE562" s="23"/>
      <c r="AF562" s="251"/>
      <c r="AG562" s="251"/>
      <c r="AH562" s="22"/>
      <c r="AI562" s="11"/>
      <c r="AJ562" s="234"/>
      <c r="AK562" s="240"/>
      <c r="AL562" s="231"/>
      <c r="AM562" s="234"/>
      <c r="AN562" s="240"/>
      <c r="AO562" s="231"/>
      <c r="AP562" s="234"/>
      <c r="AQ562" s="240"/>
      <c r="AR562" s="231"/>
      <c r="AS562" s="234"/>
      <c r="AT562" s="240"/>
      <c r="AU562" s="231"/>
      <c r="AV562" s="234"/>
      <c r="AW562" s="237"/>
      <c r="AX562" s="231"/>
      <c r="AY562" s="292"/>
      <c r="AZ562" s="228"/>
      <c r="BA562" s="228"/>
      <c r="BB562" s="295"/>
    </row>
    <row r="563" spans="2:62" ht="28.15" customHeight="1" thickBot="1" x14ac:dyDescent="0.25">
      <c r="B563" s="21"/>
      <c r="C563" s="245"/>
      <c r="D563" s="20"/>
      <c r="E563" s="19"/>
      <c r="F563" s="19"/>
      <c r="G563" s="18"/>
      <c r="H563" s="226"/>
      <c r="I563" s="249"/>
      <c r="J563" s="249"/>
      <c r="K563" s="249"/>
      <c r="L563" s="17" t="s">
        <v>105</v>
      </c>
      <c r="M563" s="15" t="s">
        <v>121</v>
      </c>
      <c r="N563" s="17" t="s">
        <v>103</v>
      </c>
      <c r="O563" s="15"/>
      <c r="P563" s="17" t="s">
        <v>102</v>
      </c>
      <c r="Q563" s="15"/>
      <c r="R563" s="17" t="s">
        <v>101</v>
      </c>
      <c r="S563" s="15"/>
      <c r="T563" s="17">
        <v>20</v>
      </c>
      <c r="U563" s="15"/>
      <c r="V563" s="17" t="s">
        <v>100</v>
      </c>
      <c r="W563" s="15"/>
      <c r="X563" s="17" t="s">
        <v>99</v>
      </c>
      <c r="Y563" s="15"/>
      <c r="Z563" s="17" t="s">
        <v>98</v>
      </c>
      <c r="AA563" s="15"/>
      <c r="AB563" s="16"/>
      <c r="AC563" s="15"/>
      <c r="AD563" s="14"/>
      <c r="AE563" s="13"/>
      <c r="AF563" s="252"/>
      <c r="AG563" s="252"/>
      <c r="AH563" s="12"/>
      <c r="AI563" s="11"/>
      <c r="AJ563" s="235"/>
      <c r="AK563" s="241"/>
      <c r="AL563" s="232"/>
      <c r="AM563" s="235"/>
      <c r="AN563" s="241"/>
      <c r="AO563" s="232"/>
      <c r="AP563" s="235"/>
      <c r="AQ563" s="241"/>
      <c r="AR563" s="232"/>
      <c r="AS563" s="235"/>
      <c r="AT563" s="241"/>
      <c r="AU563" s="232"/>
      <c r="AV563" s="235"/>
      <c r="AW563" s="238"/>
      <c r="AX563" s="232"/>
      <c r="AY563" s="293"/>
      <c r="AZ563" s="229"/>
      <c r="BA563" s="229"/>
      <c r="BB563" s="296"/>
    </row>
    <row r="564" spans="2:62" ht="85.9" customHeight="1" thickTop="1" thickBot="1" x14ac:dyDescent="0.35">
      <c r="B564" s="105" t="s">
        <v>174</v>
      </c>
      <c r="C564" s="95" t="s">
        <v>173</v>
      </c>
      <c r="D564" s="100" t="s">
        <v>172</v>
      </c>
      <c r="E564" s="104" t="s">
        <v>171</v>
      </c>
      <c r="F564" s="103"/>
      <c r="G564" s="102"/>
      <c r="H564" s="101" t="s">
        <v>170</v>
      </c>
      <c r="I564" s="100" t="s">
        <v>96</v>
      </c>
      <c r="J564" s="100" t="s">
        <v>169</v>
      </c>
      <c r="K564" s="100" t="s">
        <v>97</v>
      </c>
      <c r="L564" s="256" t="s">
        <v>168</v>
      </c>
      <c r="M564" s="262"/>
      <c r="N564" s="256" t="s">
        <v>167</v>
      </c>
      <c r="O564" s="262"/>
      <c r="P564" s="256" t="s">
        <v>167</v>
      </c>
      <c r="Q564" s="257"/>
      <c r="R564" s="256" t="s">
        <v>167</v>
      </c>
      <c r="S564" s="257"/>
      <c r="T564" s="256" t="s">
        <v>167</v>
      </c>
      <c r="U564" s="257"/>
      <c r="V564" s="256" t="s">
        <v>167</v>
      </c>
      <c r="W564" s="257"/>
      <c r="X564" s="256" t="s">
        <v>167</v>
      </c>
      <c r="Y564" s="257"/>
      <c r="Z564" s="256" t="s">
        <v>167</v>
      </c>
      <c r="AA564" s="257"/>
      <c r="AB564" s="261" t="s">
        <v>166</v>
      </c>
      <c r="AC564" s="257"/>
      <c r="AD564" s="101" t="s">
        <v>165</v>
      </c>
      <c r="AE564" s="101" t="s">
        <v>164</v>
      </c>
      <c r="AF564" s="100" t="s">
        <v>163</v>
      </c>
      <c r="AG564" s="100" t="s">
        <v>162</v>
      </c>
      <c r="AH564" s="99" t="s">
        <v>161</v>
      </c>
      <c r="AI564" s="98"/>
      <c r="AJ564" s="96" t="s">
        <v>160</v>
      </c>
      <c r="AK564" s="95" t="s">
        <v>159</v>
      </c>
      <c r="AL564" s="94" t="s">
        <v>158</v>
      </c>
      <c r="AM564" s="96" t="s">
        <v>157</v>
      </c>
      <c r="AN564" s="95" t="s">
        <v>156</v>
      </c>
      <c r="AO564" s="94" t="s">
        <v>155</v>
      </c>
      <c r="AP564" s="96" t="s">
        <v>154</v>
      </c>
      <c r="AQ564" s="95" t="s">
        <v>153</v>
      </c>
      <c r="AR564" s="97" t="s">
        <v>152</v>
      </c>
      <c r="AS564" s="96" t="s">
        <v>151</v>
      </c>
      <c r="AT564" s="95" t="s">
        <v>150</v>
      </c>
      <c r="AU564" s="94" t="s">
        <v>149</v>
      </c>
      <c r="AV564" s="96" t="s">
        <v>148</v>
      </c>
      <c r="AW564" s="95" t="s">
        <v>147</v>
      </c>
      <c r="AX564" s="94" t="s">
        <v>146</v>
      </c>
      <c r="AY564" s="93" t="s">
        <v>145</v>
      </c>
      <c r="AZ564" s="92" t="s">
        <v>144</v>
      </c>
      <c r="BA564" s="92" t="s">
        <v>143</v>
      </c>
      <c r="BB564" s="91" t="s">
        <v>142</v>
      </c>
    </row>
    <row r="565" spans="2:62" ht="48" thickBot="1" x14ac:dyDescent="0.3">
      <c r="B565" s="90" t="s">
        <v>212</v>
      </c>
      <c r="C565" s="89"/>
      <c r="D565" s="88">
        <v>166</v>
      </c>
      <c r="E565" s="258"/>
      <c r="F565" s="259"/>
      <c r="G565" s="260"/>
      <c r="H565" s="87" t="s">
        <v>140</v>
      </c>
      <c r="I565" s="86"/>
      <c r="J565" s="86"/>
      <c r="K565" s="85"/>
      <c r="L565" s="84"/>
      <c r="M565" s="81"/>
      <c r="N565" s="84"/>
      <c r="O565" s="81"/>
      <c r="P565" s="84"/>
      <c r="Q565" s="81"/>
      <c r="R565" s="84"/>
      <c r="S565" s="81"/>
      <c r="T565" s="84"/>
      <c r="U565" s="81"/>
      <c r="V565" s="84"/>
      <c r="W565" s="81"/>
      <c r="X565" s="84"/>
      <c r="Y565" s="81"/>
      <c r="Z565" s="84"/>
      <c r="AA565" s="83"/>
      <c r="AB565" s="82" t="s">
        <v>139</v>
      </c>
      <c r="AC565" s="81"/>
      <c r="AD565" s="81"/>
      <c r="AE565" s="81"/>
      <c r="AF565" s="80"/>
      <c r="AG565" s="80"/>
      <c r="AH565" s="60"/>
      <c r="AI565" s="79" t="s">
        <v>138</v>
      </c>
      <c r="AJ565" s="78">
        <f t="shared" ref="AJ565:BB565" si="74">SUM(AJ567:AJ578)</f>
        <v>13</v>
      </c>
      <c r="AK565" s="77">
        <f t="shared" si="74"/>
        <v>2</v>
      </c>
      <c r="AL565" s="76">
        <f t="shared" si="74"/>
        <v>0</v>
      </c>
      <c r="AM565" s="78">
        <f t="shared" si="74"/>
        <v>11</v>
      </c>
      <c r="AN565" s="77">
        <f t="shared" si="74"/>
        <v>1</v>
      </c>
      <c r="AO565" s="76">
        <f t="shared" si="74"/>
        <v>0</v>
      </c>
      <c r="AP565" s="78">
        <f t="shared" si="74"/>
        <v>0</v>
      </c>
      <c r="AQ565" s="77">
        <f t="shared" si="74"/>
        <v>0</v>
      </c>
      <c r="AR565" s="76">
        <f t="shared" si="74"/>
        <v>0</v>
      </c>
      <c r="AS565" s="78">
        <f t="shared" si="74"/>
        <v>0</v>
      </c>
      <c r="AT565" s="77">
        <f t="shared" si="74"/>
        <v>0</v>
      </c>
      <c r="AU565" s="76">
        <f t="shared" si="74"/>
        <v>0</v>
      </c>
      <c r="AV565" s="78">
        <f t="shared" si="74"/>
        <v>0</v>
      </c>
      <c r="AW565" s="77">
        <f t="shared" si="74"/>
        <v>0</v>
      </c>
      <c r="AX565" s="76">
        <f t="shared" si="74"/>
        <v>0</v>
      </c>
      <c r="AY565" s="75">
        <f t="shared" si="74"/>
        <v>0</v>
      </c>
      <c r="AZ565" s="74">
        <f t="shared" si="74"/>
        <v>0</v>
      </c>
      <c r="BA565" s="74">
        <f t="shared" si="74"/>
        <v>0</v>
      </c>
      <c r="BB565" s="73">
        <f t="shared" si="74"/>
        <v>0</v>
      </c>
      <c r="BC565" s="72" t="s">
        <v>137</v>
      </c>
      <c r="BF565" s="5">
        <f>SUM(AJ565:AL565)/$BG$5</f>
        <v>5</v>
      </c>
      <c r="BG565" s="5">
        <f>SUM(AM565:AO565,AY565)/$BG$5</f>
        <v>4</v>
      </c>
      <c r="BH565" s="5">
        <f>SUM(AP565:AR565,AZ565)/$BG$5</f>
        <v>0</v>
      </c>
      <c r="BI565" s="5">
        <f>SUM(AS565:AU565,BA565)/$BG$5</f>
        <v>0</v>
      </c>
      <c r="BJ565" s="5">
        <f>SUM(AV565:AX565,BB565)/$BG$5</f>
        <v>0</v>
      </c>
    </row>
    <row r="566" spans="2:62" ht="37.5" thickBot="1" x14ac:dyDescent="0.3">
      <c r="B566" s="71"/>
      <c r="C566" s="70"/>
      <c r="D566" s="69"/>
      <c r="E566" s="68"/>
      <c r="F566" s="68"/>
      <c r="G566" s="67"/>
      <c r="H566" s="66"/>
      <c r="I566" s="64"/>
      <c r="J566" s="64"/>
      <c r="K566" s="65"/>
      <c r="L566" s="64"/>
      <c r="M566" s="62"/>
      <c r="N566" s="64"/>
      <c r="O566" s="62"/>
      <c r="P566" s="64"/>
      <c r="Q566" s="62"/>
      <c r="R566" s="64"/>
      <c r="S566" s="62"/>
      <c r="T566" s="64"/>
      <c r="U566" s="62"/>
      <c r="V566" s="64"/>
      <c r="W566" s="62"/>
      <c r="X566" s="64"/>
      <c r="Y566" s="62"/>
      <c r="Z566" s="64"/>
      <c r="AA566" s="62"/>
      <c r="AB566" s="63"/>
      <c r="AC566" s="62"/>
      <c r="AD566" s="62"/>
      <c r="AE566" s="62"/>
      <c r="AF566" s="61"/>
      <c r="AG566" s="61"/>
      <c r="AH566" s="60"/>
      <c r="AI566" s="59" t="s">
        <v>136</v>
      </c>
      <c r="AJ566" s="58">
        <f t="shared" ref="AJ566:BB566" si="75">AJ565/3</f>
        <v>4.333333333333333</v>
      </c>
      <c r="AK566" s="57">
        <f t="shared" si="75"/>
        <v>0.66666666666666663</v>
      </c>
      <c r="AL566" s="56">
        <f t="shared" si="75"/>
        <v>0</v>
      </c>
      <c r="AM566" s="58">
        <f t="shared" si="75"/>
        <v>3.6666666666666665</v>
      </c>
      <c r="AN566" s="57">
        <f t="shared" si="75"/>
        <v>0.33333333333333331</v>
      </c>
      <c r="AO566" s="56">
        <f t="shared" si="75"/>
        <v>0</v>
      </c>
      <c r="AP566" s="58">
        <f t="shared" si="75"/>
        <v>0</v>
      </c>
      <c r="AQ566" s="57">
        <f t="shared" si="75"/>
        <v>0</v>
      </c>
      <c r="AR566" s="56">
        <f t="shared" si="75"/>
        <v>0</v>
      </c>
      <c r="AS566" s="58">
        <f t="shared" si="75"/>
        <v>0</v>
      </c>
      <c r="AT566" s="57">
        <f t="shared" si="75"/>
        <v>0</v>
      </c>
      <c r="AU566" s="56">
        <f t="shared" si="75"/>
        <v>0</v>
      </c>
      <c r="AV566" s="58">
        <f t="shared" si="75"/>
        <v>0</v>
      </c>
      <c r="AW566" s="57">
        <f t="shared" si="75"/>
        <v>0</v>
      </c>
      <c r="AX566" s="56">
        <f t="shared" si="75"/>
        <v>0</v>
      </c>
      <c r="AY566" s="55">
        <f t="shared" si="75"/>
        <v>0</v>
      </c>
      <c r="AZ566" s="54">
        <f t="shared" si="75"/>
        <v>0</v>
      </c>
      <c r="BA566" s="54">
        <f t="shared" si="75"/>
        <v>0</v>
      </c>
      <c r="BB566" s="53">
        <f t="shared" si="75"/>
        <v>0</v>
      </c>
      <c r="BC566" s="52" t="s">
        <v>135</v>
      </c>
    </row>
    <row r="567" spans="2:62" ht="28.15" customHeight="1" x14ac:dyDescent="0.2">
      <c r="B567" s="30"/>
      <c r="C567" s="242">
        <v>1</v>
      </c>
      <c r="D567" s="44"/>
      <c r="E567" s="43"/>
      <c r="F567" s="43"/>
      <c r="G567" s="42"/>
      <c r="H567" s="223" t="s">
        <v>134</v>
      </c>
      <c r="I567" s="246">
        <v>32</v>
      </c>
      <c r="J567" s="246">
        <v>12</v>
      </c>
      <c r="K567" s="246">
        <v>7</v>
      </c>
      <c r="L567" s="41" t="s">
        <v>133</v>
      </c>
      <c r="M567" s="40" t="s">
        <v>113</v>
      </c>
      <c r="N567" s="41" t="s">
        <v>131</v>
      </c>
      <c r="O567" s="40" t="s">
        <v>104</v>
      </c>
      <c r="P567" s="41" t="s">
        <v>130</v>
      </c>
      <c r="Q567" s="40"/>
      <c r="R567" s="41" t="s">
        <v>129</v>
      </c>
      <c r="S567" s="40"/>
      <c r="T567" s="41" t="s">
        <v>128</v>
      </c>
      <c r="U567" s="40"/>
      <c r="V567" s="41" t="s">
        <v>127</v>
      </c>
      <c r="W567" s="40"/>
      <c r="X567" s="41" t="s">
        <v>126</v>
      </c>
      <c r="Y567" s="40"/>
      <c r="Z567" s="41" t="s">
        <v>125</v>
      </c>
      <c r="AA567" s="40"/>
      <c r="AB567" s="39"/>
      <c r="AC567" s="40"/>
      <c r="AD567" s="39"/>
      <c r="AE567" s="38"/>
      <c r="AF567" s="250"/>
      <c r="AG567" s="250"/>
      <c r="AH567" s="37"/>
      <c r="AI567" s="11"/>
      <c r="AJ567" s="233">
        <f>SUMPRODUCT(LEN($M567:$S570)-LEN(SUBSTITUTE($M567:$S570,"A", "")))</f>
        <v>4</v>
      </c>
      <c r="AK567" s="239">
        <f>SUMPRODUCT(LEN($AD567:$AD570)-LEN(SUBSTITUTE($AD567:$AD570,"A", "")))</f>
        <v>0</v>
      </c>
      <c r="AL567" s="230">
        <f>SUMPRODUCT(LEN($AC567:$AC570)-LEN(SUBSTITUTE($AC567:$AC570,"A", "")))</f>
        <v>0</v>
      </c>
      <c r="AM567" s="233">
        <f>SUMPRODUCT(LEN($M567:$S570)-LEN(SUBSTITUTE($M567:$S570,"S", "")))</f>
        <v>3</v>
      </c>
      <c r="AN567" s="239">
        <f>SUMPRODUCT(LEN($AD567:$AD570)-LEN(SUBSTITUTE($AD567:$AD570,"S", "")))</f>
        <v>0</v>
      </c>
      <c r="AO567" s="230">
        <f>SUMPRODUCT(LEN($AC567:$AC570)-LEN(SUBSTITUTE($AC567:$AC570,"S", "")))</f>
        <v>0</v>
      </c>
      <c r="AP567" s="233">
        <f>SUMPRODUCT(LEN($M567:$S570)-LEN(SUBSTITUTE($M567:$S570,"F", "")))</f>
        <v>0</v>
      </c>
      <c r="AQ567" s="239">
        <f>SUMPRODUCT(LEN($AD567:$AD570)-LEN(SUBSTITUTE($AD567:$AD570,"F", "")))</f>
        <v>0</v>
      </c>
      <c r="AR567" s="230">
        <f>SUMPRODUCT(LEN($AC567:$AC570)-LEN(SUBSTITUTE($AC567:$AC570,"F", "")))</f>
        <v>0</v>
      </c>
      <c r="AS567" s="233">
        <f>SUMPRODUCT(LEN($M567:$S570)-LEN(SUBSTITUTE($M567:$S570,"G", "")))</f>
        <v>0</v>
      </c>
      <c r="AT567" s="239">
        <f>SUMPRODUCT(LEN($AD567:$AD570)-LEN(SUBSTITUTE($AD567:$AD570,"G", "")))</f>
        <v>0</v>
      </c>
      <c r="AU567" s="230">
        <f>SUMPRODUCT(LEN($AC567:$AC570)-LEN(SUBSTITUTE($AC567:$AC570,"G", "")))</f>
        <v>0</v>
      </c>
      <c r="AV567" s="233">
        <f>SUMPRODUCT(LEN($L567:$S570)-LEN(SUBSTITUTE($L567:$S570,"M", "")))</f>
        <v>0</v>
      </c>
      <c r="AW567" s="236">
        <f>SUMPRODUCT(LEN($AD567:$AD570)-LEN(SUBSTITUTE($AD567:$AD570,"M", "")))</f>
        <v>0</v>
      </c>
      <c r="AX567" s="230">
        <f>SUMPRODUCT(LEN($AC567:$AC570)-LEN(SUBSTITUTE($AC567:$AC570,"M", "")))</f>
        <v>0</v>
      </c>
      <c r="AY567" s="291">
        <f>SUMPRODUCT(LEN($AE567:$AE570)-LEN(SUBSTITUTE($AE567:$AE570,"S", "")))</f>
        <v>0</v>
      </c>
      <c r="AZ567" s="227">
        <f>SUMPRODUCT(LEN($AE567:$AE570)-LEN(SUBSTITUTE($AE567:$AE570,"F", "")))</f>
        <v>0</v>
      </c>
      <c r="BA567" s="227">
        <f>SUMPRODUCT(LEN($AE567:$AE570)-LEN(SUBSTITUTE($AE567:$AE570,"G", "")))</f>
        <v>0</v>
      </c>
      <c r="BB567" s="294">
        <f>SUMPRODUCT(LEN($AE567:$AE570)-LEN(SUBSTITUTE($AE567:$AE570,"M", "")))</f>
        <v>0</v>
      </c>
    </row>
    <row r="568" spans="2:62" ht="28.15" customHeight="1" thickBot="1" x14ac:dyDescent="0.25">
      <c r="B568" s="30"/>
      <c r="C568" s="243"/>
      <c r="D568" s="36"/>
      <c r="E568" s="35"/>
      <c r="F568" s="35"/>
      <c r="G568" s="34"/>
      <c r="H568" s="224"/>
      <c r="I568" s="247"/>
      <c r="J568" s="247"/>
      <c r="K568" s="247"/>
      <c r="L568" s="33" t="s">
        <v>123</v>
      </c>
      <c r="M568" s="32" t="s">
        <v>132</v>
      </c>
      <c r="N568" s="33" t="s">
        <v>122</v>
      </c>
      <c r="O568" s="32"/>
      <c r="P568" s="33" t="s">
        <v>120</v>
      </c>
      <c r="Q568" s="32"/>
      <c r="R568" s="33" t="s">
        <v>119</v>
      </c>
      <c r="S568" s="32"/>
      <c r="T568" s="33" t="s">
        <v>118</v>
      </c>
      <c r="U568" s="32"/>
      <c r="V568" s="33" t="s">
        <v>117</v>
      </c>
      <c r="W568" s="32"/>
      <c r="X568" s="33" t="s">
        <v>116</v>
      </c>
      <c r="Y568" s="32"/>
      <c r="Z568" s="33" t="s">
        <v>115</v>
      </c>
      <c r="AA568" s="32"/>
      <c r="AB568" s="31"/>
      <c r="AC568" s="32"/>
      <c r="AD568" s="31"/>
      <c r="AE568" s="23"/>
      <c r="AF568" s="251"/>
      <c r="AG568" s="251"/>
      <c r="AH568" s="22"/>
      <c r="AI568" s="11"/>
      <c r="AJ568" s="234"/>
      <c r="AK568" s="240"/>
      <c r="AL568" s="231"/>
      <c r="AM568" s="234"/>
      <c r="AN568" s="240"/>
      <c r="AO568" s="231"/>
      <c r="AP568" s="234"/>
      <c r="AQ568" s="240"/>
      <c r="AR568" s="231"/>
      <c r="AS568" s="234"/>
      <c r="AT568" s="240"/>
      <c r="AU568" s="231"/>
      <c r="AV568" s="234"/>
      <c r="AW568" s="237"/>
      <c r="AX568" s="231"/>
      <c r="AY568" s="292"/>
      <c r="AZ568" s="228"/>
      <c r="BA568" s="228"/>
      <c r="BB568" s="295"/>
    </row>
    <row r="569" spans="2:62" ht="28.15" customHeight="1" x14ac:dyDescent="0.2">
      <c r="B569" s="30"/>
      <c r="C569" s="244"/>
      <c r="D569" s="29"/>
      <c r="E569" s="28"/>
      <c r="F569" s="28"/>
      <c r="G569" s="27"/>
      <c r="H569" s="225">
        <v>166</v>
      </c>
      <c r="I569" s="248"/>
      <c r="J569" s="248"/>
      <c r="K569" s="248"/>
      <c r="L569" s="26" t="s">
        <v>114</v>
      </c>
      <c r="M569" s="25" t="s">
        <v>104</v>
      </c>
      <c r="N569" s="26" t="s">
        <v>112</v>
      </c>
      <c r="O569" s="25"/>
      <c r="P569" s="26" t="s">
        <v>111</v>
      </c>
      <c r="Q569" s="25"/>
      <c r="R569" s="26" t="s">
        <v>110</v>
      </c>
      <c r="S569" s="25"/>
      <c r="T569" s="26" t="s">
        <v>109</v>
      </c>
      <c r="U569" s="25"/>
      <c r="V569" s="26" t="s">
        <v>108</v>
      </c>
      <c r="W569" s="25"/>
      <c r="X569" s="26" t="s">
        <v>107</v>
      </c>
      <c r="Y569" s="25"/>
      <c r="Z569" s="26" t="s">
        <v>106</v>
      </c>
      <c r="AA569" s="25"/>
      <c r="AB569" s="24"/>
      <c r="AC569" s="25"/>
      <c r="AD569" s="24"/>
      <c r="AE569" s="23"/>
      <c r="AF569" s="251"/>
      <c r="AG569" s="251"/>
      <c r="AH569" s="22"/>
      <c r="AI569" s="11"/>
      <c r="AJ569" s="234"/>
      <c r="AK569" s="240"/>
      <c r="AL569" s="231"/>
      <c r="AM569" s="234"/>
      <c r="AN569" s="240"/>
      <c r="AO569" s="231"/>
      <c r="AP569" s="234"/>
      <c r="AQ569" s="240"/>
      <c r="AR569" s="231"/>
      <c r="AS569" s="234"/>
      <c r="AT569" s="240"/>
      <c r="AU569" s="231"/>
      <c r="AV569" s="234"/>
      <c r="AW569" s="237"/>
      <c r="AX569" s="231"/>
      <c r="AY569" s="292"/>
      <c r="AZ569" s="228"/>
      <c r="BA569" s="228"/>
      <c r="BB569" s="295"/>
    </row>
    <row r="570" spans="2:62" ht="28.15" customHeight="1" thickBot="1" x14ac:dyDescent="0.25">
      <c r="B570" s="30"/>
      <c r="C570" s="253"/>
      <c r="D570" s="51"/>
      <c r="E570" s="50"/>
      <c r="F570" s="50"/>
      <c r="G570" s="49"/>
      <c r="H570" s="226"/>
      <c r="I570" s="254"/>
      <c r="J570" s="254"/>
      <c r="K570" s="254"/>
      <c r="L570" s="48" t="s">
        <v>105</v>
      </c>
      <c r="M570" s="47" t="s">
        <v>121</v>
      </c>
      <c r="N570" s="48" t="s">
        <v>103</v>
      </c>
      <c r="O570" s="47"/>
      <c r="P570" s="48" t="s">
        <v>102</v>
      </c>
      <c r="Q570" s="47"/>
      <c r="R570" s="48" t="s">
        <v>101</v>
      </c>
      <c r="S570" s="47"/>
      <c r="T570" s="48">
        <v>20</v>
      </c>
      <c r="U570" s="47"/>
      <c r="V570" s="48" t="s">
        <v>100</v>
      </c>
      <c r="W570" s="47"/>
      <c r="X570" s="48" t="s">
        <v>99</v>
      </c>
      <c r="Y570" s="47"/>
      <c r="Z570" s="48" t="s">
        <v>98</v>
      </c>
      <c r="AA570" s="47"/>
      <c r="AB570" s="16"/>
      <c r="AC570" s="47"/>
      <c r="AD570" s="16"/>
      <c r="AE570" s="46"/>
      <c r="AF570" s="255"/>
      <c r="AG570" s="255"/>
      <c r="AH570" s="45"/>
      <c r="AI570" s="11"/>
      <c r="AJ570" s="235"/>
      <c r="AK570" s="241"/>
      <c r="AL570" s="232"/>
      <c r="AM570" s="235"/>
      <c r="AN570" s="241"/>
      <c r="AO570" s="232"/>
      <c r="AP570" s="235"/>
      <c r="AQ570" s="241"/>
      <c r="AR570" s="232"/>
      <c r="AS570" s="235"/>
      <c r="AT570" s="241"/>
      <c r="AU570" s="232"/>
      <c r="AV570" s="235"/>
      <c r="AW570" s="238"/>
      <c r="AX570" s="232"/>
      <c r="AY570" s="293"/>
      <c r="AZ570" s="229"/>
      <c r="BA570" s="229"/>
      <c r="BB570" s="296"/>
    </row>
    <row r="571" spans="2:62" ht="28.15" customHeight="1" x14ac:dyDescent="0.2">
      <c r="B571" s="30"/>
      <c r="C571" s="242">
        <v>2</v>
      </c>
      <c r="D571" s="44"/>
      <c r="E571" s="43"/>
      <c r="F571" s="43"/>
      <c r="G571" s="42"/>
      <c r="H571" s="223"/>
      <c r="I571" s="246">
        <v>28</v>
      </c>
      <c r="J571" s="246">
        <v>14</v>
      </c>
      <c r="K571" s="246">
        <v>8</v>
      </c>
      <c r="L571" s="41" t="s">
        <v>133</v>
      </c>
      <c r="M571" s="40" t="s">
        <v>104</v>
      </c>
      <c r="N571" s="41" t="s">
        <v>131</v>
      </c>
      <c r="O571" s="40" t="s">
        <v>104</v>
      </c>
      <c r="P571" s="41" t="s">
        <v>130</v>
      </c>
      <c r="Q571" s="40"/>
      <c r="R571" s="41" t="s">
        <v>129</v>
      </c>
      <c r="S571" s="40"/>
      <c r="T571" s="41" t="s">
        <v>128</v>
      </c>
      <c r="U571" s="40"/>
      <c r="V571" s="41" t="s">
        <v>127</v>
      </c>
      <c r="W571" s="40"/>
      <c r="X571" s="41" t="s">
        <v>126</v>
      </c>
      <c r="Y571" s="40"/>
      <c r="Z571" s="41" t="s">
        <v>125</v>
      </c>
      <c r="AA571" s="40"/>
      <c r="AB571" s="39"/>
      <c r="AC571" s="40"/>
      <c r="AD571" s="39"/>
      <c r="AE571" s="38"/>
      <c r="AF571" s="250"/>
      <c r="AG571" s="250"/>
      <c r="AH571" s="37"/>
      <c r="AI571" s="11"/>
      <c r="AJ571" s="233">
        <f>SUMPRODUCT(LEN($M571:$S574)-LEN(SUBSTITUTE($M571:$S574,"A", "")))</f>
        <v>4</v>
      </c>
      <c r="AK571" s="239">
        <f>SUMPRODUCT(LEN($AD571:$AD574)-LEN(SUBSTITUTE($AD571:$AD574,"A", "")))</f>
        <v>0</v>
      </c>
      <c r="AL571" s="230">
        <f>SUMPRODUCT(LEN($AC571:$AC574)-LEN(SUBSTITUTE($AC571:$AC574,"A", "")))</f>
        <v>0</v>
      </c>
      <c r="AM571" s="233">
        <f>SUMPRODUCT(LEN($M571:$S574)-LEN(SUBSTITUTE($M571:$S574,"S", "")))</f>
        <v>3</v>
      </c>
      <c r="AN571" s="239">
        <f>SUMPRODUCT(LEN($AD571:$AD574)-LEN(SUBSTITUTE($AD571:$AD574,"S", "")))</f>
        <v>0</v>
      </c>
      <c r="AO571" s="230">
        <f>SUMPRODUCT(LEN($AC571:$AC574)-LEN(SUBSTITUTE($AC571:$AC574,"S", "")))</f>
        <v>0</v>
      </c>
      <c r="AP571" s="233">
        <f>SUMPRODUCT(LEN($M571:$S574)-LEN(SUBSTITUTE($M571:$S574,"F", "")))</f>
        <v>0</v>
      </c>
      <c r="AQ571" s="239">
        <f>SUMPRODUCT(LEN($AD571:$AD574)-LEN(SUBSTITUTE($AD571:$AD574,"F", "")))</f>
        <v>0</v>
      </c>
      <c r="AR571" s="230">
        <f>SUMPRODUCT(LEN($AC571:$AC574)-LEN(SUBSTITUTE($AC571:$AC574,"F", "")))</f>
        <v>0</v>
      </c>
      <c r="AS571" s="233">
        <f>SUMPRODUCT(LEN($M571:$S574)-LEN(SUBSTITUTE($M571:$S574,"G", "")))</f>
        <v>0</v>
      </c>
      <c r="AT571" s="239">
        <f>SUMPRODUCT(LEN($AD571:$AD574)-LEN(SUBSTITUTE($AD571:$AD574,"G", "")))</f>
        <v>0</v>
      </c>
      <c r="AU571" s="230">
        <f>SUMPRODUCT(LEN($AC571:$AC574)-LEN(SUBSTITUTE($AC571:$AC574,"G", "")))</f>
        <v>0</v>
      </c>
      <c r="AV571" s="233">
        <f>SUMPRODUCT(LEN($L571:$S574)-LEN(SUBSTITUTE($L571:$S574,"M", "")))</f>
        <v>0</v>
      </c>
      <c r="AW571" s="236">
        <f>SUMPRODUCT(LEN($AD571:$AD574)-LEN(SUBSTITUTE($AD571:$AD574,"M", "")))</f>
        <v>0</v>
      </c>
      <c r="AX571" s="230">
        <f>SUMPRODUCT(LEN($AC571:$AC574)-LEN(SUBSTITUTE($AC571:$AC574,"M", "")))</f>
        <v>0</v>
      </c>
      <c r="AY571" s="291">
        <f>SUMPRODUCT(LEN($AE571:$AE574)-LEN(SUBSTITUTE($AE571:$AE574,"S", "")))</f>
        <v>0</v>
      </c>
      <c r="AZ571" s="227">
        <f>SUMPRODUCT(LEN($AE571:$AE574)-LEN(SUBSTITUTE($AE571:$AE574,"F", "")))</f>
        <v>0</v>
      </c>
      <c r="BA571" s="227">
        <f>SUMPRODUCT(LEN($AE571:$AE574)-LEN(SUBSTITUTE($AE571:$AE574,"G", "")))</f>
        <v>0</v>
      </c>
      <c r="BB571" s="294">
        <f>SUMPRODUCT(LEN($AE571:$AE574)-LEN(SUBSTITUTE($AE571:$AE574,"M", "")))</f>
        <v>0</v>
      </c>
    </row>
    <row r="572" spans="2:62" ht="28.15" customHeight="1" thickBot="1" x14ac:dyDescent="0.25">
      <c r="B572" s="30"/>
      <c r="C572" s="243"/>
      <c r="D572" s="36"/>
      <c r="E572" s="35"/>
      <c r="F572" s="35"/>
      <c r="G572" s="34"/>
      <c r="H572" s="224"/>
      <c r="I572" s="247"/>
      <c r="J572" s="247"/>
      <c r="K572" s="247"/>
      <c r="L572" s="33" t="s">
        <v>123</v>
      </c>
      <c r="M572" s="32" t="s">
        <v>104</v>
      </c>
      <c r="N572" s="33" t="s">
        <v>122</v>
      </c>
      <c r="O572" s="32" t="s">
        <v>121</v>
      </c>
      <c r="P572" s="33" t="s">
        <v>120</v>
      </c>
      <c r="Q572" s="32"/>
      <c r="R572" s="33" t="s">
        <v>119</v>
      </c>
      <c r="S572" s="32"/>
      <c r="T572" s="33" t="s">
        <v>118</v>
      </c>
      <c r="U572" s="32"/>
      <c r="V572" s="33" t="s">
        <v>117</v>
      </c>
      <c r="W572" s="32"/>
      <c r="X572" s="33" t="s">
        <v>116</v>
      </c>
      <c r="Y572" s="32"/>
      <c r="Z572" s="33" t="s">
        <v>115</v>
      </c>
      <c r="AA572" s="32"/>
      <c r="AB572" s="31"/>
      <c r="AC572" s="32"/>
      <c r="AD572" s="31"/>
      <c r="AE572" s="23"/>
      <c r="AF572" s="251"/>
      <c r="AG572" s="251"/>
      <c r="AH572" s="22"/>
      <c r="AI572" s="11"/>
      <c r="AJ572" s="234"/>
      <c r="AK572" s="240"/>
      <c r="AL572" s="231"/>
      <c r="AM572" s="234"/>
      <c r="AN572" s="240"/>
      <c r="AO572" s="231"/>
      <c r="AP572" s="234"/>
      <c r="AQ572" s="240"/>
      <c r="AR572" s="231"/>
      <c r="AS572" s="234"/>
      <c r="AT572" s="240"/>
      <c r="AU572" s="231"/>
      <c r="AV572" s="234"/>
      <c r="AW572" s="237"/>
      <c r="AX572" s="231"/>
      <c r="AY572" s="292"/>
      <c r="AZ572" s="228"/>
      <c r="BA572" s="228"/>
      <c r="BB572" s="295"/>
    </row>
    <row r="573" spans="2:62" ht="28.15" customHeight="1" x14ac:dyDescent="0.2">
      <c r="B573" s="30"/>
      <c r="C573" s="244"/>
      <c r="D573" s="29"/>
      <c r="E573" s="28"/>
      <c r="F573" s="28"/>
      <c r="G573" s="27"/>
      <c r="H573" s="225"/>
      <c r="I573" s="248"/>
      <c r="J573" s="248"/>
      <c r="K573" s="248"/>
      <c r="L573" s="26" t="s">
        <v>114</v>
      </c>
      <c r="M573" s="25" t="s">
        <v>124</v>
      </c>
      <c r="N573" s="26" t="s">
        <v>112</v>
      </c>
      <c r="O573" s="25"/>
      <c r="P573" s="26" t="s">
        <v>111</v>
      </c>
      <c r="Q573" s="25"/>
      <c r="R573" s="26" t="s">
        <v>110</v>
      </c>
      <c r="S573" s="25"/>
      <c r="T573" s="26" t="s">
        <v>109</v>
      </c>
      <c r="U573" s="25"/>
      <c r="V573" s="26" t="s">
        <v>108</v>
      </c>
      <c r="W573" s="25"/>
      <c r="X573" s="26" t="s">
        <v>107</v>
      </c>
      <c r="Y573" s="25"/>
      <c r="Z573" s="26" t="s">
        <v>106</v>
      </c>
      <c r="AA573" s="25"/>
      <c r="AB573" s="24"/>
      <c r="AC573" s="25"/>
      <c r="AD573" s="24"/>
      <c r="AE573" s="23"/>
      <c r="AF573" s="251"/>
      <c r="AG573" s="251"/>
      <c r="AH573" s="22"/>
      <c r="AI573" s="11"/>
      <c r="AJ573" s="234"/>
      <c r="AK573" s="240"/>
      <c r="AL573" s="231"/>
      <c r="AM573" s="234"/>
      <c r="AN573" s="240"/>
      <c r="AO573" s="231"/>
      <c r="AP573" s="234"/>
      <c r="AQ573" s="240"/>
      <c r="AR573" s="231"/>
      <c r="AS573" s="234"/>
      <c r="AT573" s="240"/>
      <c r="AU573" s="231"/>
      <c r="AV573" s="234"/>
      <c r="AW573" s="237"/>
      <c r="AX573" s="231"/>
      <c r="AY573" s="292"/>
      <c r="AZ573" s="228"/>
      <c r="BA573" s="228"/>
      <c r="BB573" s="295"/>
    </row>
    <row r="574" spans="2:62" ht="28.15" customHeight="1" thickBot="1" x14ac:dyDescent="0.25">
      <c r="B574" s="30"/>
      <c r="C574" s="253"/>
      <c r="D574" s="51"/>
      <c r="E574" s="50"/>
      <c r="F574" s="50"/>
      <c r="G574" s="49"/>
      <c r="H574" s="226"/>
      <c r="I574" s="254"/>
      <c r="J574" s="254"/>
      <c r="K574" s="254"/>
      <c r="L574" s="48" t="s">
        <v>105</v>
      </c>
      <c r="M574" s="47" t="s">
        <v>121</v>
      </c>
      <c r="N574" s="48" t="s">
        <v>103</v>
      </c>
      <c r="O574" s="47"/>
      <c r="P574" s="48" t="s">
        <v>102</v>
      </c>
      <c r="Q574" s="47"/>
      <c r="R574" s="48" t="s">
        <v>101</v>
      </c>
      <c r="S574" s="47"/>
      <c r="T574" s="48">
        <v>20</v>
      </c>
      <c r="U574" s="47"/>
      <c r="V574" s="48" t="s">
        <v>100</v>
      </c>
      <c r="W574" s="47"/>
      <c r="X574" s="48" t="s">
        <v>99</v>
      </c>
      <c r="Y574" s="47"/>
      <c r="Z574" s="48" t="s">
        <v>98</v>
      </c>
      <c r="AA574" s="47"/>
      <c r="AB574" s="16"/>
      <c r="AC574" s="47"/>
      <c r="AD574" s="16"/>
      <c r="AE574" s="46"/>
      <c r="AF574" s="255"/>
      <c r="AG574" s="255"/>
      <c r="AH574" s="45"/>
      <c r="AI574" s="11"/>
      <c r="AJ574" s="235"/>
      <c r="AK574" s="241"/>
      <c r="AL574" s="232"/>
      <c r="AM574" s="235"/>
      <c r="AN574" s="241"/>
      <c r="AO574" s="232"/>
      <c r="AP574" s="235"/>
      <c r="AQ574" s="241"/>
      <c r="AR574" s="232"/>
      <c r="AS574" s="235"/>
      <c r="AT574" s="241"/>
      <c r="AU574" s="232"/>
      <c r="AV574" s="235"/>
      <c r="AW574" s="238"/>
      <c r="AX574" s="232"/>
      <c r="AY574" s="293"/>
      <c r="AZ574" s="229"/>
      <c r="BA574" s="229"/>
      <c r="BB574" s="296"/>
    </row>
    <row r="575" spans="2:62" ht="28.15" customHeight="1" x14ac:dyDescent="0.2">
      <c r="B575" s="30"/>
      <c r="C575" s="242">
        <v>3</v>
      </c>
      <c r="D575" s="44"/>
      <c r="E575" s="43"/>
      <c r="F575" s="43"/>
      <c r="G575" s="42"/>
      <c r="H575" s="223"/>
      <c r="I575" s="246">
        <v>27</v>
      </c>
      <c r="J575" s="246">
        <v>12</v>
      </c>
      <c r="K575" s="246">
        <v>6</v>
      </c>
      <c r="L575" s="41" t="s">
        <v>133</v>
      </c>
      <c r="M575" s="40" t="s">
        <v>175</v>
      </c>
      <c r="N575" s="41" t="s">
        <v>131</v>
      </c>
      <c r="O575" s="40" t="s">
        <v>121</v>
      </c>
      <c r="P575" s="41" t="s">
        <v>130</v>
      </c>
      <c r="Q575" s="40"/>
      <c r="R575" s="41" t="s">
        <v>129</v>
      </c>
      <c r="S575" s="40"/>
      <c r="T575" s="41" t="s">
        <v>128</v>
      </c>
      <c r="U575" s="40"/>
      <c r="V575" s="41" t="s">
        <v>127</v>
      </c>
      <c r="W575" s="40"/>
      <c r="X575" s="41" t="s">
        <v>126</v>
      </c>
      <c r="Y575" s="40"/>
      <c r="Z575" s="41" t="s">
        <v>125</v>
      </c>
      <c r="AA575" s="40"/>
      <c r="AB575" s="39"/>
      <c r="AC575" s="40"/>
      <c r="AD575" s="39" t="s">
        <v>124</v>
      </c>
      <c r="AE575" s="38"/>
      <c r="AF575" s="250"/>
      <c r="AG575" s="250"/>
      <c r="AH575" s="37"/>
      <c r="AI575" s="11"/>
      <c r="AJ575" s="233">
        <f>SUMPRODUCT(LEN($M575:$S578)-LEN(SUBSTITUTE($M575:$S578,"A", "")))</f>
        <v>5</v>
      </c>
      <c r="AK575" s="239">
        <f>SUMPRODUCT(LEN($AD575:$AD578)-LEN(SUBSTITUTE($AD575:$AD578,"A", "")))</f>
        <v>2</v>
      </c>
      <c r="AL575" s="230">
        <f>SUMPRODUCT(LEN($AC575:$AC578)-LEN(SUBSTITUTE($AC575:$AC578,"A", "")))</f>
        <v>0</v>
      </c>
      <c r="AM575" s="233">
        <f>SUMPRODUCT(LEN($M575:$S578)-LEN(SUBSTITUTE($M575:$S578,"S", "")))</f>
        <v>5</v>
      </c>
      <c r="AN575" s="239">
        <f>SUMPRODUCT(LEN($AD575:$AD578)-LEN(SUBSTITUTE($AD575:$AD578,"S", "")))</f>
        <v>1</v>
      </c>
      <c r="AO575" s="230">
        <f>SUMPRODUCT(LEN($AC575:$AC578)-LEN(SUBSTITUTE($AC575:$AC578,"S", "")))</f>
        <v>0</v>
      </c>
      <c r="AP575" s="233">
        <f>SUMPRODUCT(LEN($M575:$S578)-LEN(SUBSTITUTE($M575:$S578,"F", "")))</f>
        <v>0</v>
      </c>
      <c r="AQ575" s="239">
        <f>SUMPRODUCT(LEN($AD575:$AD578)-LEN(SUBSTITUTE($AD575:$AD578,"F", "")))</f>
        <v>0</v>
      </c>
      <c r="AR575" s="230">
        <f>SUMPRODUCT(LEN($AC575:$AC578)-LEN(SUBSTITUTE($AC575:$AC578,"F", "")))</f>
        <v>0</v>
      </c>
      <c r="AS575" s="233">
        <f>SUMPRODUCT(LEN($M575:$S578)-LEN(SUBSTITUTE($M575:$S578,"G", "")))</f>
        <v>0</v>
      </c>
      <c r="AT575" s="239">
        <f>SUMPRODUCT(LEN($AD575:$AD578)-LEN(SUBSTITUTE($AD575:$AD578,"G", "")))</f>
        <v>0</v>
      </c>
      <c r="AU575" s="230">
        <f>SUMPRODUCT(LEN($AC575:$AC578)-LEN(SUBSTITUTE($AC575:$AC578,"G", "")))</f>
        <v>0</v>
      </c>
      <c r="AV575" s="233">
        <f>SUMPRODUCT(LEN($L575:$S578)-LEN(SUBSTITUTE($L575:$S578,"M", "")))</f>
        <v>0</v>
      </c>
      <c r="AW575" s="236">
        <f>SUMPRODUCT(LEN($AD575:$AD578)-LEN(SUBSTITUTE($AD575:$AD578,"M", "")))</f>
        <v>0</v>
      </c>
      <c r="AX575" s="230">
        <f>SUMPRODUCT(LEN($AC575:$AC578)-LEN(SUBSTITUTE($AC575:$AC578,"M", "")))</f>
        <v>0</v>
      </c>
      <c r="AY575" s="291">
        <f>SUMPRODUCT(LEN($AE575:$AE578)-LEN(SUBSTITUTE($AE575:$AE578,"S", "")))</f>
        <v>0</v>
      </c>
      <c r="AZ575" s="227">
        <f>SUMPRODUCT(LEN($AE575:$AE578)-LEN(SUBSTITUTE($AE575:$AE578,"F", "")))</f>
        <v>0</v>
      </c>
      <c r="BA575" s="227">
        <f>SUMPRODUCT(LEN($AE575:$AE578)-LEN(SUBSTITUTE($AE575:$AE578,"G", "")))</f>
        <v>0</v>
      </c>
      <c r="BB575" s="294">
        <f>SUMPRODUCT(LEN($AE575:$AE578)-LEN(SUBSTITUTE($AE575:$AE578,"M", "")))</f>
        <v>0</v>
      </c>
    </row>
    <row r="576" spans="2:62" ht="28.15" customHeight="1" thickBot="1" x14ac:dyDescent="0.25">
      <c r="B576" s="30"/>
      <c r="C576" s="243"/>
      <c r="D576" s="36"/>
      <c r="E576" s="35"/>
      <c r="F576" s="35"/>
      <c r="G576" s="34"/>
      <c r="H576" s="224"/>
      <c r="I576" s="247"/>
      <c r="J576" s="247"/>
      <c r="K576" s="247"/>
      <c r="L576" s="33" t="s">
        <v>123</v>
      </c>
      <c r="M576" s="32" t="s">
        <v>132</v>
      </c>
      <c r="N576" s="33" t="s">
        <v>122</v>
      </c>
      <c r="O576" s="32" t="s">
        <v>121</v>
      </c>
      <c r="P576" s="33" t="s">
        <v>120</v>
      </c>
      <c r="Q576" s="32"/>
      <c r="R576" s="33" t="s">
        <v>119</v>
      </c>
      <c r="S576" s="32"/>
      <c r="T576" s="33" t="s">
        <v>118</v>
      </c>
      <c r="U576" s="32"/>
      <c r="V576" s="33" t="s">
        <v>117</v>
      </c>
      <c r="W576" s="32"/>
      <c r="X576" s="33" t="s">
        <v>116</v>
      </c>
      <c r="Y576" s="32"/>
      <c r="Z576" s="33" t="s">
        <v>115</v>
      </c>
      <c r="AA576" s="32"/>
      <c r="AB576" s="31"/>
      <c r="AC576" s="32"/>
      <c r="AD576" s="31" t="s">
        <v>104</v>
      </c>
      <c r="AE576" s="23"/>
      <c r="AF576" s="251"/>
      <c r="AG576" s="251"/>
      <c r="AH576" s="22"/>
      <c r="AI576" s="11"/>
      <c r="AJ576" s="234"/>
      <c r="AK576" s="240"/>
      <c r="AL576" s="231"/>
      <c r="AM576" s="234"/>
      <c r="AN576" s="240"/>
      <c r="AO576" s="231"/>
      <c r="AP576" s="234"/>
      <c r="AQ576" s="240"/>
      <c r="AR576" s="231"/>
      <c r="AS576" s="234"/>
      <c r="AT576" s="240"/>
      <c r="AU576" s="231"/>
      <c r="AV576" s="234"/>
      <c r="AW576" s="237"/>
      <c r="AX576" s="231"/>
      <c r="AY576" s="292"/>
      <c r="AZ576" s="228"/>
      <c r="BA576" s="228"/>
      <c r="BB576" s="295"/>
    </row>
    <row r="577" spans="2:62" ht="28.15" customHeight="1" x14ac:dyDescent="0.2">
      <c r="B577" s="30"/>
      <c r="C577" s="244"/>
      <c r="D577" s="29"/>
      <c r="E577" s="28"/>
      <c r="F577" s="28"/>
      <c r="G577" s="27"/>
      <c r="H577" s="225"/>
      <c r="I577" s="248"/>
      <c r="J577" s="248"/>
      <c r="K577" s="248"/>
      <c r="L577" s="26" t="s">
        <v>114</v>
      </c>
      <c r="M577" s="25" t="s">
        <v>175</v>
      </c>
      <c r="N577" s="26" t="s">
        <v>112</v>
      </c>
      <c r="O577" s="25"/>
      <c r="P577" s="26" t="s">
        <v>111</v>
      </c>
      <c r="Q577" s="25"/>
      <c r="R577" s="26" t="s">
        <v>110</v>
      </c>
      <c r="S577" s="25"/>
      <c r="T577" s="26" t="s">
        <v>109</v>
      </c>
      <c r="U577" s="25"/>
      <c r="V577" s="26" t="s">
        <v>108</v>
      </c>
      <c r="W577" s="25"/>
      <c r="X577" s="26" t="s">
        <v>107</v>
      </c>
      <c r="Y577" s="25"/>
      <c r="Z577" s="26" t="s">
        <v>106</v>
      </c>
      <c r="AA577" s="25"/>
      <c r="AB577" s="24"/>
      <c r="AC577" s="25"/>
      <c r="AD577" s="24"/>
      <c r="AE577" s="23"/>
      <c r="AF577" s="251"/>
      <c r="AG577" s="251"/>
      <c r="AH577" s="22"/>
      <c r="AI577" s="11"/>
      <c r="AJ577" s="234"/>
      <c r="AK577" s="240"/>
      <c r="AL577" s="231"/>
      <c r="AM577" s="234"/>
      <c r="AN577" s="240"/>
      <c r="AO577" s="231"/>
      <c r="AP577" s="234"/>
      <c r="AQ577" s="240"/>
      <c r="AR577" s="231"/>
      <c r="AS577" s="234"/>
      <c r="AT577" s="240"/>
      <c r="AU577" s="231"/>
      <c r="AV577" s="234"/>
      <c r="AW577" s="237"/>
      <c r="AX577" s="231"/>
      <c r="AY577" s="292"/>
      <c r="AZ577" s="228"/>
      <c r="BA577" s="228"/>
      <c r="BB577" s="295"/>
    </row>
    <row r="578" spans="2:62" ht="28.15" customHeight="1" thickBot="1" x14ac:dyDescent="0.25">
      <c r="B578" s="21"/>
      <c r="C578" s="245"/>
      <c r="D578" s="20"/>
      <c r="E578" s="19"/>
      <c r="F578" s="19"/>
      <c r="G578" s="18"/>
      <c r="H578" s="226"/>
      <c r="I578" s="249"/>
      <c r="J578" s="249"/>
      <c r="K578" s="249"/>
      <c r="L578" s="17" t="s">
        <v>105</v>
      </c>
      <c r="M578" s="15" t="s">
        <v>124</v>
      </c>
      <c r="N578" s="17" t="s">
        <v>103</v>
      </c>
      <c r="O578" s="15"/>
      <c r="P578" s="17" t="s">
        <v>102</v>
      </c>
      <c r="Q578" s="15"/>
      <c r="R578" s="17" t="s">
        <v>101</v>
      </c>
      <c r="S578" s="15"/>
      <c r="T578" s="17">
        <v>20</v>
      </c>
      <c r="U578" s="15"/>
      <c r="V578" s="17" t="s">
        <v>100</v>
      </c>
      <c r="W578" s="15"/>
      <c r="X578" s="17" t="s">
        <v>99</v>
      </c>
      <c r="Y578" s="15"/>
      <c r="Z578" s="17" t="s">
        <v>98</v>
      </c>
      <c r="AA578" s="15"/>
      <c r="AB578" s="16"/>
      <c r="AC578" s="15"/>
      <c r="AD578" s="14"/>
      <c r="AE578" s="13"/>
      <c r="AF578" s="252"/>
      <c r="AG578" s="252"/>
      <c r="AH578" s="12"/>
      <c r="AI578" s="11"/>
      <c r="AJ578" s="235"/>
      <c r="AK578" s="241"/>
      <c r="AL578" s="232"/>
      <c r="AM578" s="235"/>
      <c r="AN578" s="241"/>
      <c r="AO578" s="232"/>
      <c r="AP578" s="235"/>
      <c r="AQ578" s="241"/>
      <c r="AR578" s="232"/>
      <c r="AS578" s="235"/>
      <c r="AT578" s="241"/>
      <c r="AU578" s="232"/>
      <c r="AV578" s="235"/>
      <c r="AW578" s="238"/>
      <c r="AX578" s="232"/>
      <c r="AY578" s="293"/>
      <c r="AZ578" s="229"/>
      <c r="BA578" s="229"/>
      <c r="BB578" s="296"/>
    </row>
    <row r="579" spans="2:62" ht="85.9" customHeight="1" thickTop="1" thickBot="1" x14ac:dyDescent="0.35">
      <c r="B579" s="105" t="s">
        <v>174</v>
      </c>
      <c r="C579" s="95" t="s">
        <v>173</v>
      </c>
      <c r="D579" s="100" t="s">
        <v>172</v>
      </c>
      <c r="E579" s="104" t="s">
        <v>171</v>
      </c>
      <c r="F579" s="103"/>
      <c r="G579" s="102"/>
      <c r="H579" s="101" t="s">
        <v>170</v>
      </c>
      <c r="I579" s="100" t="s">
        <v>96</v>
      </c>
      <c r="J579" s="100" t="s">
        <v>169</v>
      </c>
      <c r="K579" s="100" t="s">
        <v>97</v>
      </c>
      <c r="L579" s="256" t="s">
        <v>168</v>
      </c>
      <c r="M579" s="262"/>
      <c r="N579" s="256" t="s">
        <v>167</v>
      </c>
      <c r="O579" s="262"/>
      <c r="P579" s="256" t="s">
        <v>167</v>
      </c>
      <c r="Q579" s="257"/>
      <c r="R579" s="256" t="s">
        <v>167</v>
      </c>
      <c r="S579" s="257"/>
      <c r="T579" s="256" t="s">
        <v>167</v>
      </c>
      <c r="U579" s="257"/>
      <c r="V579" s="256" t="s">
        <v>167</v>
      </c>
      <c r="W579" s="257"/>
      <c r="X579" s="256" t="s">
        <v>167</v>
      </c>
      <c r="Y579" s="257"/>
      <c r="Z579" s="256" t="s">
        <v>167</v>
      </c>
      <c r="AA579" s="257"/>
      <c r="AB579" s="261" t="s">
        <v>166</v>
      </c>
      <c r="AC579" s="257"/>
      <c r="AD579" s="101" t="s">
        <v>165</v>
      </c>
      <c r="AE579" s="101" t="s">
        <v>164</v>
      </c>
      <c r="AF579" s="100" t="s">
        <v>163</v>
      </c>
      <c r="AG579" s="100" t="s">
        <v>162</v>
      </c>
      <c r="AH579" s="99" t="s">
        <v>161</v>
      </c>
      <c r="AI579" s="98"/>
      <c r="AJ579" s="96" t="s">
        <v>160</v>
      </c>
      <c r="AK579" s="95" t="s">
        <v>159</v>
      </c>
      <c r="AL579" s="94" t="s">
        <v>158</v>
      </c>
      <c r="AM579" s="96" t="s">
        <v>157</v>
      </c>
      <c r="AN579" s="95" t="s">
        <v>156</v>
      </c>
      <c r="AO579" s="94" t="s">
        <v>155</v>
      </c>
      <c r="AP579" s="96" t="s">
        <v>154</v>
      </c>
      <c r="AQ579" s="95" t="s">
        <v>153</v>
      </c>
      <c r="AR579" s="97" t="s">
        <v>152</v>
      </c>
      <c r="AS579" s="96" t="s">
        <v>151</v>
      </c>
      <c r="AT579" s="95" t="s">
        <v>150</v>
      </c>
      <c r="AU579" s="94" t="s">
        <v>149</v>
      </c>
      <c r="AV579" s="96" t="s">
        <v>148</v>
      </c>
      <c r="AW579" s="95" t="s">
        <v>147</v>
      </c>
      <c r="AX579" s="94" t="s">
        <v>146</v>
      </c>
      <c r="AY579" s="93" t="s">
        <v>145</v>
      </c>
      <c r="AZ579" s="92" t="s">
        <v>144</v>
      </c>
      <c r="BA579" s="92" t="s">
        <v>143</v>
      </c>
      <c r="BB579" s="91" t="s">
        <v>142</v>
      </c>
    </row>
    <row r="580" spans="2:62" ht="48" thickBot="1" x14ac:dyDescent="0.3">
      <c r="B580" s="90" t="s">
        <v>211</v>
      </c>
      <c r="C580" s="89"/>
      <c r="D580" s="88">
        <v>166</v>
      </c>
      <c r="E580" s="258"/>
      <c r="F580" s="259"/>
      <c r="G580" s="260"/>
      <c r="H580" s="87" t="s">
        <v>140</v>
      </c>
      <c r="I580" s="86"/>
      <c r="J580" s="86"/>
      <c r="K580" s="85"/>
      <c r="L580" s="84"/>
      <c r="M580" s="81"/>
      <c r="N580" s="84"/>
      <c r="O580" s="81"/>
      <c r="P580" s="84"/>
      <c r="Q580" s="81"/>
      <c r="R580" s="84"/>
      <c r="S580" s="81"/>
      <c r="T580" s="84"/>
      <c r="U580" s="81"/>
      <c r="V580" s="84"/>
      <c r="W580" s="81"/>
      <c r="X580" s="84"/>
      <c r="Y580" s="81"/>
      <c r="Z580" s="84"/>
      <c r="AA580" s="83"/>
      <c r="AB580" s="82" t="s">
        <v>139</v>
      </c>
      <c r="AC580" s="81"/>
      <c r="AD580" s="81"/>
      <c r="AE580" s="81"/>
      <c r="AF580" s="80"/>
      <c r="AG580" s="80"/>
      <c r="AH580" s="60"/>
      <c r="AI580" s="79" t="s">
        <v>138</v>
      </c>
      <c r="AJ580" s="78">
        <f t="shared" ref="AJ580:BB580" si="76">SUM(AJ582:AJ593)</f>
        <v>11</v>
      </c>
      <c r="AK580" s="77">
        <f t="shared" si="76"/>
        <v>1</v>
      </c>
      <c r="AL580" s="76">
        <f t="shared" si="76"/>
        <v>0</v>
      </c>
      <c r="AM580" s="78">
        <f t="shared" si="76"/>
        <v>24</v>
      </c>
      <c r="AN580" s="77">
        <f t="shared" si="76"/>
        <v>1</v>
      </c>
      <c r="AO580" s="76">
        <f t="shared" si="76"/>
        <v>0</v>
      </c>
      <c r="AP580" s="78">
        <f t="shared" si="76"/>
        <v>0</v>
      </c>
      <c r="AQ580" s="77">
        <f t="shared" si="76"/>
        <v>0</v>
      </c>
      <c r="AR580" s="76">
        <f t="shared" si="76"/>
        <v>0</v>
      </c>
      <c r="AS580" s="78">
        <f t="shared" si="76"/>
        <v>0</v>
      </c>
      <c r="AT580" s="77">
        <f t="shared" si="76"/>
        <v>0</v>
      </c>
      <c r="AU580" s="76">
        <f t="shared" si="76"/>
        <v>0</v>
      </c>
      <c r="AV580" s="78">
        <f t="shared" si="76"/>
        <v>0</v>
      </c>
      <c r="AW580" s="77">
        <f t="shared" si="76"/>
        <v>0</v>
      </c>
      <c r="AX580" s="76">
        <f t="shared" si="76"/>
        <v>0</v>
      </c>
      <c r="AY580" s="75">
        <f t="shared" si="76"/>
        <v>0</v>
      </c>
      <c r="AZ580" s="74">
        <f t="shared" si="76"/>
        <v>0</v>
      </c>
      <c r="BA580" s="74">
        <f t="shared" si="76"/>
        <v>0</v>
      </c>
      <c r="BB580" s="73">
        <f t="shared" si="76"/>
        <v>0</v>
      </c>
      <c r="BC580" s="72" t="s">
        <v>137</v>
      </c>
      <c r="BF580" s="5">
        <f>SUM(AJ580:AL580)/$BG$5</f>
        <v>4</v>
      </c>
      <c r="BG580" s="5">
        <f>SUM(AM580:AO580,AY580)/$BG$5</f>
        <v>8.3333333333333339</v>
      </c>
      <c r="BH580" s="5">
        <f>SUM(AP580:AR580,AZ580)/$BG$5</f>
        <v>0</v>
      </c>
      <c r="BI580" s="5">
        <f>SUM(AS580:AU580,BA580)/$BG$5</f>
        <v>0</v>
      </c>
      <c r="BJ580" s="5">
        <f>SUM(AV580:AX580,BB580)/$BG$5</f>
        <v>0</v>
      </c>
    </row>
    <row r="581" spans="2:62" ht="37.5" thickBot="1" x14ac:dyDescent="0.3">
      <c r="B581" s="71"/>
      <c r="C581" s="70"/>
      <c r="D581" s="69"/>
      <c r="E581" s="68"/>
      <c r="F581" s="68"/>
      <c r="G581" s="67"/>
      <c r="H581" s="66"/>
      <c r="I581" s="64"/>
      <c r="J581" s="64"/>
      <c r="K581" s="65"/>
      <c r="L581" s="64"/>
      <c r="M581" s="62"/>
      <c r="N581" s="64"/>
      <c r="O581" s="62"/>
      <c r="P581" s="64"/>
      <c r="Q581" s="62"/>
      <c r="R581" s="64"/>
      <c r="S581" s="62"/>
      <c r="T581" s="64"/>
      <c r="U581" s="62"/>
      <c r="V581" s="64"/>
      <c r="W581" s="62"/>
      <c r="X581" s="64"/>
      <c r="Y581" s="62"/>
      <c r="Z581" s="64"/>
      <c r="AA581" s="62"/>
      <c r="AB581" s="63"/>
      <c r="AC581" s="62"/>
      <c r="AD581" s="62"/>
      <c r="AE581" s="62"/>
      <c r="AF581" s="61"/>
      <c r="AG581" s="61"/>
      <c r="AH581" s="60"/>
      <c r="AI581" s="59" t="s">
        <v>136</v>
      </c>
      <c r="AJ581" s="58">
        <f t="shared" ref="AJ581:BB581" si="77">AJ580/3</f>
        <v>3.6666666666666665</v>
      </c>
      <c r="AK581" s="57">
        <f t="shared" si="77"/>
        <v>0.33333333333333331</v>
      </c>
      <c r="AL581" s="56">
        <f t="shared" si="77"/>
        <v>0</v>
      </c>
      <c r="AM581" s="58">
        <f t="shared" si="77"/>
        <v>8</v>
      </c>
      <c r="AN581" s="57">
        <f t="shared" si="77"/>
        <v>0.33333333333333331</v>
      </c>
      <c r="AO581" s="56">
        <f t="shared" si="77"/>
        <v>0</v>
      </c>
      <c r="AP581" s="58">
        <f t="shared" si="77"/>
        <v>0</v>
      </c>
      <c r="AQ581" s="57">
        <f t="shared" si="77"/>
        <v>0</v>
      </c>
      <c r="AR581" s="56">
        <f t="shared" si="77"/>
        <v>0</v>
      </c>
      <c r="AS581" s="58">
        <f t="shared" si="77"/>
        <v>0</v>
      </c>
      <c r="AT581" s="57">
        <f t="shared" si="77"/>
        <v>0</v>
      </c>
      <c r="AU581" s="56">
        <f t="shared" si="77"/>
        <v>0</v>
      </c>
      <c r="AV581" s="58">
        <f t="shared" si="77"/>
        <v>0</v>
      </c>
      <c r="AW581" s="57">
        <f t="shared" si="77"/>
        <v>0</v>
      </c>
      <c r="AX581" s="56">
        <f t="shared" si="77"/>
        <v>0</v>
      </c>
      <c r="AY581" s="55">
        <f t="shared" si="77"/>
        <v>0</v>
      </c>
      <c r="AZ581" s="54">
        <f t="shared" si="77"/>
        <v>0</v>
      </c>
      <c r="BA581" s="54">
        <f t="shared" si="77"/>
        <v>0</v>
      </c>
      <c r="BB581" s="53">
        <f t="shared" si="77"/>
        <v>0</v>
      </c>
      <c r="BC581" s="52" t="s">
        <v>135</v>
      </c>
    </row>
    <row r="582" spans="2:62" ht="28.15" customHeight="1" x14ac:dyDescent="0.2">
      <c r="B582" s="30"/>
      <c r="C582" s="242">
        <v>1</v>
      </c>
      <c r="D582" s="44"/>
      <c r="E582" s="43"/>
      <c r="F582" s="43"/>
      <c r="G582" s="42"/>
      <c r="H582" s="223" t="s">
        <v>183</v>
      </c>
      <c r="I582" s="246">
        <v>29</v>
      </c>
      <c r="J582" s="246">
        <v>14</v>
      </c>
      <c r="K582" s="246">
        <v>7</v>
      </c>
      <c r="L582" s="41" t="s">
        <v>133</v>
      </c>
      <c r="M582" s="40" t="s">
        <v>188</v>
      </c>
      <c r="N582" s="41" t="s">
        <v>131</v>
      </c>
      <c r="O582" s="40" t="s">
        <v>113</v>
      </c>
      <c r="P582" s="41" t="s">
        <v>130</v>
      </c>
      <c r="Q582" s="40"/>
      <c r="R582" s="41" t="s">
        <v>129</v>
      </c>
      <c r="S582" s="40"/>
      <c r="T582" s="41" t="s">
        <v>128</v>
      </c>
      <c r="U582" s="40"/>
      <c r="V582" s="41" t="s">
        <v>127</v>
      </c>
      <c r="W582" s="40"/>
      <c r="X582" s="41" t="s">
        <v>126</v>
      </c>
      <c r="Y582" s="40"/>
      <c r="Z582" s="41" t="s">
        <v>125</v>
      </c>
      <c r="AA582" s="40"/>
      <c r="AB582" s="39"/>
      <c r="AC582" s="40"/>
      <c r="AD582" s="39" t="s">
        <v>121</v>
      </c>
      <c r="AE582" s="38"/>
      <c r="AF582" s="250"/>
      <c r="AG582" s="250"/>
      <c r="AH582" s="37"/>
      <c r="AI582" s="11"/>
      <c r="AJ582" s="233">
        <f>SUMPRODUCT(LEN($M582:$S585)-LEN(SUBSTITUTE($M582:$S585,"A", "")))</f>
        <v>4</v>
      </c>
      <c r="AK582" s="239">
        <f>SUMPRODUCT(LEN($AD582:$AD585)-LEN(SUBSTITUTE($AD582:$AD585,"A", "")))</f>
        <v>1</v>
      </c>
      <c r="AL582" s="230">
        <f>SUMPRODUCT(LEN($AC582:$AC585)-LEN(SUBSTITUTE($AC582:$AC585,"A", "")))</f>
        <v>0</v>
      </c>
      <c r="AM582" s="233">
        <f>SUMPRODUCT(LEN($M582:$S585)-LEN(SUBSTITUTE($M582:$S585,"S", "")))</f>
        <v>8</v>
      </c>
      <c r="AN582" s="239">
        <f>SUMPRODUCT(LEN($AD582:$AD585)-LEN(SUBSTITUTE($AD582:$AD585,"S", "")))</f>
        <v>1</v>
      </c>
      <c r="AO582" s="230">
        <f>SUMPRODUCT(LEN($AC582:$AC585)-LEN(SUBSTITUTE($AC582:$AC585,"S", "")))</f>
        <v>0</v>
      </c>
      <c r="AP582" s="233">
        <f>SUMPRODUCT(LEN($M582:$S585)-LEN(SUBSTITUTE($M582:$S585,"F", "")))</f>
        <v>0</v>
      </c>
      <c r="AQ582" s="239">
        <f>SUMPRODUCT(LEN($AD582:$AD585)-LEN(SUBSTITUTE($AD582:$AD585,"F", "")))</f>
        <v>0</v>
      </c>
      <c r="AR582" s="230">
        <f>SUMPRODUCT(LEN($AC582:$AC585)-LEN(SUBSTITUTE($AC582:$AC585,"F", "")))</f>
        <v>0</v>
      </c>
      <c r="AS582" s="233">
        <f>SUMPRODUCT(LEN($M582:$S585)-LEN(SUBSTITUTE($M582:$S585,"G", "")))</f>
        <v>0</v>
      </c>
      <c r="AT582" s="239">
        <f>SUMPRODUCT(LEN($AD582:$AD585)-LEN(SUBSTITUTE($AD582:$AD585,"G", "")))</f>
        <v>0</v>
      </c>
      <c r="AU582" s="230">
        <f>SUMPRODUCT(LEN($AC582:$AC585)-LEN(SUBSTITUTE($AC582:$AC585,"G", "")))</f>
        <v>0</v>
      </c>
      <c r="AV582" s="233">
        <f>SUMPRODUCT(LEN($L582:$S585)-LEN(SUBSTITUTE($L582:$S585,"M", "")))</f>
        <v>0</v>
      </c>
      <c r="AW582" s="236">
        <f>SUMPRODUCT(LEN($AD582:$AD585)-LEN(SUBSTITUTE($AD582:$AD585,"M", "")))</f>
        <v>0</v>
      </c>
      <c r="AX582" s="230">
        <f>SUMPRODUCT(LEN($AC582:$AC585)-LEN(SUBSTITUTE($AC582:$AC585,"M", "")))</f>
        <v>0</v>
      </c>
      <c r="AY582" s="291">
        <f>SUMPRODUCT(LEN($AE582:$AE585)-LEN(SUBSTITUTE($AE582:$AE585,"S", "")))</f>
        <v>0</v>
      </c>
      <c r="AZ582" s="227">
        <f>SUMPRODUCT(LEN($AE582:$AE585)-LEN(SUBSTITUTE($AE582:$AE585,"F", "")))</f>
        <v>0</v>
      </c>
      <c r="BA582" s="227">
        <f>SUMPRODUCT(LEN($AE582:$AE585)-LEN(SUBSTITUTE($AE582:$AE585,"G", "")))</f>
        <v>0</v>
      </c>
      <c r="BB582" s="294">
        <f>SUMPRODUCT(LEN($AE582:$AE585)-LEN(SUBSTITUTE($AE582:$AE585,"M", "")))</f>
        <v>0</v>
      </c>
    </row>
    <row r="583" spans="2:62" ht="28.15" customHeight="1" thickBot="1" x14ac:dyDescent="0.25">
      <c r="B583" s="30"/>
      <c r="C583" s="243"/>
      <c r="D583" s="36"/>
      <c r="E583" s="35"/>
      <c r="F583" s="35"/>
      <c r="G583" s="34"/>
      <c r="H583" s="224"/>
      <c r="I583" s="247"/>
      <c r="J583" s="247"/>
      <c r="K583" s="247"/>
      <c r="L583" s="33" t="s">
        <v>123</v>
      </c>
      <c r="M583" s="32" t="s">
        <v>175</v>
      </c>
      <c r="N583" s="33" t="s">
        <v>122</v>
      </c>
      <c r="O583" s="32" t="s">
        <v>121</v>
      </c>
      <c r="P583" s="33" t="s">
        <v>120</v>
      </c>
      <c r="Q583" s="32"/>
      <c r="R583" s="33" t="s">
        <v>119</v>
      </c>
      <c r="S583" s="32"/>
      <c r="T583" s="33" t="s">
        <v>118</v>
      </c>
      <c r="U583" s="32"/>
      <c r="V583" s="33" t="s">
        <v>117</v>
      </c>
      <c r="W583" s="32"/>
      <c r="X583" s="33" t="s">
        <v>116</v>
      </c>
      <c r="Y583" s="32"/>
      <c r="Z583" s="33" t="s">
        <v>115</v>
      </c>
      <c r="AA583" s="32"/>
      <c r="AB583" s="31"/>
      <c r="AC583" s="32"/>
      <c r="AD583" s="31" t="s">
        <v>104</v>
      </c>
      <c r="AE583" s="23"/>
      <c r="AF583" s="251"/>
      <c r="AG583" s="251"/>
      <c r="AH583" s="22"/>
      <c r="AI583" s="11"/>
      <c r="AJ583" s="234"/>
      <c r="AK583" s="240"/>
      <c r="AL583" s="231"/>
      <c r="AM583" s="234"/>
      <c r="AN583" s="240"/>
      <c r="AO583" s="231"/>
      <c r="AP583" s="234"/>
      <c r="AQ583" s="240"/>
      <c r="AR583" s="231"/>
      <c r="AS583" s="234"/>
      <c r="AT583" s="240"/>
      <c r="AU583" s="231"/>
      <c r="AV583" s="234"/>
      <c r="AW583" s="237"/>
      <c r="AX583" s="231"/>
      <c r="AY583" s="292"/>
      <c r="AZ583" s="228"/>
      <c r="BA583" s="228"/>
      <c r="BB583" s="295"/>
    </row>
    <row r="584" spans="2:62" ht="28.15" customHeight="1" x14ac:dyDescent="0.2">
      <c r="B584" s="30"/>
      <c r="C584" s="244"/>
      <c r="D584" s="29"/>
      <c r="E584" s="28"/>
      <c r="F584" s="28"/>
      <c r="G584" s="27"/>
      <c r="H584" s="225">
        <v>166</v>
      </c>
      <c r="I584" s="248"/>
      <c r="J584" s="248"/>
      <c r="K584" s="248"/>
      <c r="L584" s="26" t="s">
        <v>114</v>
      </c>
      <c r="M584" s="25" t="s">
        <v>175</v>
      </c>
      <c r="N584" s="26" t="s">
        <v>112</v>
      </c>
      <c r="O584" s="25" t="s">
        <v>121</v>
      </c>
      <c r="P584" s="26" t="s">
        <v>111</v>
      </c>
      <c r="Q584" s="25"/>
      <c r="R584" s="26" t="s">
        <v>110</v>
      </c>
      <c r="S584" s="25"/>
      <c r="T584" s="26" t="s">
        <v>109</v>
      </c>
      <c r="U584" s="25"/>
      <c r="V584" s="26" t="s">
        <v>108</v>
      </c>
      <c r="W584" s="25"/>
      <c r="X584" s="26" t="s">
        <v>107</v>
      </c>
      <c r="Y584" s="25"/>
      <c r="Z584" s="26" t="s">
        <v>106</v>
      </c>
      <c r="AA584" s="25"/>
      <c r="AB584" s="24"/>
      <c r="AC584" s="25"/>
      <c r="AD584" s="24"/>
      <c r="AE584" s="23"/>
      <c r="AF584" s="251"/>
      <c r="AG584" s="251"/>
      <c r="AH584" s="22"/>
      <c r="AI584" s="11"/>
      <c r="AJ584" s="234"/>
      <c r="AK584" s="240"/>
      <c r="AL584" s="231"/>
      <c r="AM584" s="234"/>
      <c r="AN584" s="240"/>
      <c r="AO584" s="231"/>
      <c r="AP584" s="234"/>
      <c r="AQ584" s="240"/>
      <c r="AR584" s="231"/>
      <c r="AS584" s="234"/>
      <c r="AT584" s="240"/>
      <c r="AU584" s="231"/>
      <c r="AV584" s="234"/>
      <c r="AW584" s="237"/>
      <c r="AX584" s="231"/>
      <c r="AY584" s="292"/>
      <c r="AZ584" s="228"/>
      <c r="BA584" s="228"/>
      <c r="BB584" s="295"/>
    </row>
    <row r="585" spans="2:62" ht="28.15" customHeight="1" thickBot="1" x14ac:dyDescent="0.25">
      <c r="B585" s="30"/>
      <c r="C585" s="253"/>
      <c r="D585" s="51"/>
      <c r="E585" s="50"/>
      <c r="F585" s="50"/>
      <c r="G585" s="49"/>
      <c r="H585" s="226"/>
      <c r="I585" s="254"/>
      <c r="J585" s="254"/>
      <c r="K585" s="254"/>
      <c r="L585" s="48" t="s">
        <v>105</v>
      </c>
      <c r="M585" s="47" t="s">
        <v>104</v>
      </c>
      <c r="N585" s="48" t="s">
        <v>103</v>
      </c>
      <c r="O585" s="47"/>
      <c r="P585" s="48" t="s">
        <v>102</v>
      </c>
      <c r="Q585" s="47"/>
      <c r="R585" s="48" t="s">
        <v>101</v>
      </c>
      <c r="S585" s="47"/>
      <c r="T585" s="48">
        <v>20</v>
      </c>
      <c r="U585" s="47"/>
      <c r="V585" s="48" t="s">
        <v>100</v>
      </c>
      <c r="W585" s="47"/>
      <c r="X585" s="48" t="s">
        <v>99</v>
      </c>
      <c r="Y585" s="47"/>
      <c r="Z585" s="48" t="s">
        <v>98</v>
      </c>
      <c r="AA585" s="47"/>
      <c r="AB585" s="16"/>
      <c r="AC585" s="47"/>
      <c r="AD585" s="16"/>
      <c r="AE585" s="46"/>
      <c r="AF585" s="255"/>
      <c r="AG585" s="255"/>
      <c r="AH585" s="45"/>
      <c r="AI585" s="11"/>
      <c r="AJ585" s="235"/>
      <c r="AK585" s="241"/>
      <c r="AL585" s="232"/>
      <c r="AM585" s="235"/>
      <c r="AN585" s="241"/>
      <c r="AO585" s="232"/>
      <c r="AP585" s="235"/>
      <c r="AQ585" s="241"/>
      <c r="AR585" s="232"/>
      <c r="AS585" s="235"/>
      <c r="AT585" s="241"/>
      <c r="AU585" s="232"/>
      <c r="AV585" s="235"/>
      <c r="AW585" s="238"/>
      <c r="AX585" s="232"/>
      <c r="AY585" s="293"/>
      <c r="AZ585" s="229"/>
      <c r="BA585" s="229"/>
      <c r="BB585" s="296"/>
    </row>
    <row r="586" spans="2:62" ht="28.15" customHeight="1" x14ac:dyDescent="0.2">
      <c r="B586" s="30"/>
      <c r="C586" s="242">
        <v>2</v>
      </c>
      <c r="D586" s="44"/>
      <c r="E586" s="43"/>
      <c r="F586" s="43"/>
      <c r="G586" s="42"/>
      <c r="H586" s="223"/>
      <c r="I586" s="246">
        <v>27</v>
      </c>
      <c r="J586" s="246">
        <v>15</v>
      </c>
      <c r="K586" s="246">
        <v>7</v>
      </c>
      <c r="L586" s="41" t="s">
        <v>133</v>
      </c>
      <c r="M586" s="40" t="s">
        <v>175</v>
      </c>
      <c r="N586" s="41" t="s">
        <v>131</v>
      </c>
      <c r="O586" s="40" t="s">
        <v>104</v>
      </c>
      <c r="P586" s="41" t="s">
        <v>130</v>
      </c>
      <c r="Q586" s="40"/>
      <c r="R586" s="41" t="s">
        <v>129</v>
      </c>
      <c r="S586" s="40"/>
      <c r="T586" s="41" t="s">
        <v>128</v>
      </c>
      <c r="U586" s="40"/>
      <c r="V586" s="41" t="s">
        <v>127</v>
      </c>
      <c r="W586" s="40"/>
      <c r="X586" s="41" t="s">
        <v>126</v>
      </c>
      <c r="Y586" s="40"/>
      <c r="Z586" s="41" t="s">
        <v>125</v>
      </c>
      <c r="AA586" s="40"/>
      <c r="AB586" s="39"/>
      <c r="AC586" s="40"/>
      <c r="AD586" s="39"/>
      <c r="AE586" s="38"/>
      <c r="AF586" s="250"/>
      <c r="AG586" s="250"/>
      <c r="AH586" s="37"/>
      <c r="AI586" s="11"/>
      <c r="AJ586" s="233">
        <f>SUMPRODUCT(LEN($M586:$S589)-LEN(SUBSTITUTE($M586:$S589,"A", "")))</f>
        <v>5</v>
      </c>
      <c r="AK586" s="239">
        <f>SUMPRODUCT(LEN($AD586:$AD589)-LEN(SUBSTITUTE($AD586:$AD589,"A", "")))</f>
        <v>0</v>
      </c>
      <c r="AL586" s="230">
        <f>SUMPRODUCT(LEN($AC586:$AC589)-LEN(SUBSTITUTE($AC586:$AC589,"A", "")))</f>
        <v>0</v>
      </c>
      <c r="AM586" s="233">
        <f>SUMPRODUCT(LEN($M586:$S589)-LEN(SUBSTITUTE($M586:$S589,"S", "")))</f>
        <v>7</v>
      </c>
      <c r="AN586" s="239">
        <f>SUMPRODUCT(LEN($AD586:$AD589)-LEN(SUBSTITUTE($AD586:$AD589,"S", "")))</f>
        <v>0</v>
      </c>
      <c r="AO586" s="230">
        <f>SUMPRODUCT(LEN($AC586:$AC589)-LEN(SUBSTITUTE($AC586:$AC589,"S", "")))</f>
        <v>0</v>
      </c>
      <c r="AP586" s="233">
        <f>SUMPRODUCT(LEN($M586:$S589)-LEN(SUBSTITUTE($M586:$S589,"F", "")))</f>
        <v>0</v>
      </c>
      <c r="AQ586" s="239">
        <f>SUMPRODUCT(LEN($AD586:$AD589)-LEN(SUBSTITUTE($AD586:$AD589,"F", "")))</f>
        <v>0</v>
      </c>
      <c r="AR586" s="230">
        <f>SUMPRODUCT(LEN($AC586:$AC589)-LEN(SUBSTITUTE($AC586:$AC589,"F", "")))</f>
        <v>0</v>
      </c>
      <c r="AS586" s="233">
        <f>SUMPRODUCT(LEN($M586:$S589)-LEN(SUBSTITUTE($M586:$S589,"G", "")))</f>
        <v>0</v>
      </c>
      <c r="AT586" s="239">
        <f>SUMPRODUCT(LEN($AD586:$AD589)-LEN(SUBSTITUTE($AD586:$AD589,"G", "")))</f>
        <v>0</v>
      </c>
      <c r="AU586" s="230">
        <f>SUMPRODUCT(LEN($AC586:$AC589)-LEN(SUBSTITUTE($AC586:$AC589,"G", "")))</f>
        <v>0</v>
      </c>
      <c r="AV586" s="233">
        <f>SUMPRODUCT(LEN($L586:$S589)-LEN(SUBSTITUTE($L586:$S589,"M", "")))</f>
        <v>0</v>
      </c>
      <c r="AW586" s="236">
        <f>SUMPRODUCT(LEN($AD586:$AD589)-LEN(SUBSTITUTE($AD586:$AD589,"M", "")))</f>
        <v>0</v>
      </c>
      <c r="AX586" s="230">
        <f>SUMPRODUCT(LEN($AC586:$AC589)-LEN(SUBSTITUTE($AC586:$AC589,"M", "")))</f>
        <v>0</v>
      </c>
      <c r="AY586" s="291">
        <f>SUMPRODUCT(LEN($AE586:$AE589)-LEN(SUBSTITUTE($AE586:$AE589,"S", "")))</f>
        <v>0</v>
      </c>
      <c r="AZ586" s="227">
        <f>SUMPRODUCT(LEN($AE586:$AE589)-LEN(SUBSTITUTE($AE586:$AE589,"F", "")))</f>
        <v>0</v>
      </c>
      <c r="BA586" s="227">
        <f>SUMPRODUCT(LEN($AE586:$AE589)-LEN(SUBSTITUTE($AE586:$AE589,"G", "")))</f>
        <v>0</v>
      </c>
      <c r="BB586" s="294">
        <f>SUMPRODUCT(LEN($AE586:$AE589)-LEN(SUBSTITUTE($AE586:$AE589,"M", "")))</f>
        <v>0</v>
      </c>
    </row>
    <row r="587" spans="2:62" ht="28.15" customHeight="1" thickBot="1" x14ac:dyDescent="0.25">
      <c r="B587" s="30"/>
      <c r="C587" s="243"/>
      <c r="D587" s="36"/>
      <c r="E587" s="35"/>
      <c r="F587" s="35"/>
      <c r="G587" s="34"/>
      <c r="H587" s="224"/>
      <c r="I587" s="247"/>
      <c r="J587" s="247"/>
      <c r="K587" s="247"/>
      <c r="L587" s="33" t="s">
        <v>123</v>
      </c>
      <c r="M587" s="32" t="s">
        <v>132</v>
      </c>
      <c r="N587" s="33" t="s">
        <v>122</v>
      </c>
      <c r="O587" s="32" t="s">
        <v>121</v>
      </c>
      <c r="P587" s="33" t="s">
        <v>120</v>
      </c>
      <c r="Q587" s="32"/>
      <c r="R587" s="33" t="s">
        <v>119</v>
      </c>
      <c r="S587" s="32"/>
      <c r="T587" s="33" t="s">
        <v>118</v>
      </c>
      <c r="U587" s="32"/>
      <c r="V587" s="33" t="s">
        <v>117</v>
      </c>
      <c r="W587" s="32"/>
      <c r="X587" s="33" t="s">
        <v>116</v>
      </c>
      <c r="Y587" s="32"/>
      <c r="Z587" s="33" t="s">
        <v>115</v>
      </c>
      <c r="AA587" s="32"/>
      <c r="AB587" s="31"/>
      <c r="AC587" s="32"/>
      <c r="AD587" s="31"/>
      <c r="AE587" s="23"/>
      <c r="AF587" s="251"/>
      <c r="AG587" s="251"/>
      <c r="AH587" s="22"/>
      <c r="AI587" s="11"/>
      <c r="AJ587" s="234"/>
      <c r="AK587" s="240"/>
      <c r="AL587" s="231"/>
      <c r="AM587" s="234"/>
      <c r="AN587" s="240"/>
      <c r="AO587" s="231"/>
      <c r="AP587" s="234"/>
      <c r="AQ587" s="240"/>
      <c r="AR587" s="231"/>
      <c r="AS587" s="234"/>
      <c r="AT587" s="240"/>
      <c r="AU587" s="231"/>
      <c r="AV587" s="234"/>
      <c r="AW587" s="237"/>
      <c r="AX587" s="231"/>
      <c r="AY587" s="292"/>
      <c r="AZ587" s="228"/>
      <c r="BA587" s="228"/>
      <c r="BB587" s="295"/>
    </row>
    <row r="588" spans="2:62" ht="28.15" customHeight="1" x14ac:dyDescent="0.2">
      <c r="B588" s="30"/>
      <c r="C588" s="244"/>
      <c r="D588" s="29"/>
      <c r="E588" s="28"/>
      <c r="F588" s="28"/>
      <c r="G588" s="27"/>
      <c r="H588" s="225"/>
      <c r="I588" s="248"/>
      <c r="J588" s="248"/>
      <c r="K588" s="248"/>
      <c r="L588" s="26" t="s">
        <v>114</v>
      </c>
      <c r="M588" s="25" t="s">
        <v>113</v>
      </c>
      <c r="N588" s="26" t="s">
        <v>112</v>
      </c>
      <c r="O588" s="25" t="s">
        <v>121</v>
      </c>
      <c r="P588" s="26" t="s">
        <v>111</v>
      </c>
      <c r="Q588" s="25"/>
      <c r="R588" s="26" t="s">
        <v>110</v>
      </c>
      <c r="S588" s="25"/>
      <c r="T588" s="26" t="s">
        <v>109</v>
      </c>
      <c r="U588" s="25"/>
      <c r="V588" s="26" t="s">
        <v>108</v>
      </c>
      <c r="W588" s="25"/>
      <c r="X588" s="26" t="s">
        <v>107</v>
      </c>
      <c r="Y588" s="25"/>
      <c r="Z588" s="26" t="s">
        <v>106</v>
      </c>
      <c r="AA588" s="25"/>
      <c r="AB588" s="24"/>
      <c r="AC588" s="25"/>
      <c r="AD588" s="24"/>
      <c r="AE588" s="23"/>
      <c r="AF588" s="251"/>
      <c r="AG588" s="251"/>
      <c r="AH588" s="22"/>
      <c r="AI588" s="11"/>
      <c r="AJ588" s="234"/>
      <c r="AK588" s="240"/>
      <c r="AL588" s="231"/>
      <c r="AM588" s="234"/>
      <c r="AN588" s="240"/>
      <c r="AO588" s="231"/>
      <c r="AP588" s="234"/>
      <c r="AQ588" s="240"/>
      <c r="AR588" s="231"/>
      <c r="AS588" s="234"/>
      <c r="AT588" s="240"/>
      <c r="AU588" s="231"/>
      <c r="AV588" s="234"/>
      <c r="AW588" s="237"/>
      <c r="AX588" s="231"/>
      <c r="AY588" s="292"/>
      <c r="AZ588" s="228"/>
      <c r="BA588" s="228"/>
      <c r="BB588" s="295"/>
    </row>
    <row r="589" spans="2:62" ht="28.15" customHeight="1" thickBot="1" x14ac:dyDescent="0.25">
      <c r="B589" s="30"/>
      <c r="C589" s="253"/>
      <c r="D589" s="51"/>
      <c r="E589" s="50"/>
      <c r="F589" s="50"/>
      <c r="G589" s="49"/>
      <c r="H589" s="226"/>
      <c r="I589" s="254"/>
      <c r="J589" s="254"/>
      <c r="K589" s="254"/>
      <c r="L589" s="48" t="s">
        <v>105</v>
      </c>
      <c r="M589" s="47" t="s">
        <v>124</v>
      </c>
      <c r="N589" s="48" t="s">
        <v>103</v>
      </c>
      <c r="O589" s="47" t="s">
        <v>121</v>
      </c>
      <c r="P589" s="48" t="s">
        <v>102</v>
      </c>
      <c r="Q589" s="47"/>
      <c r="R589" s="48" t="s">
        <v>101</v>
      </c>
      <c r="S589" s="47"/>
      <c r="T589" s="48">
        <v>20</v>
      </c>
      <c r="U589" s="47"/>
      <c r="V589" s="48" t="s">
        <v>100</v>
      </c>
      <c r="W589" s="47"/>
      <c r="X589" s="48" t="s">
        <v>99</v>
      </c>
      <c r="Y589" s="47"/>
      <c r="Z589" s="48" t="s">
        <v>98</v>
      </c>
      <c r="AA589" s="47"/>
      <c r="AB589" s="16"/>
      <c r="AC589" s="47"/>
      <c r="AD589" s="16"/>
      <c r="AE589" s="46"/>
      <c r="AF589" s="255"/>
      <c r="AG589" s="255"/>
      <c r="AH589" s="45"/>
      <c r="AI589" s="11"/>
      <c r="AJ589" s="235"/>
      <c r="AK589" s="241"/>
      <c r="AL589" s="232"/>
      <c r="AM589" s="235"/>
      <c r="AN589" s="241"/>
      <c r="AO589" s="232"/>
      <c r="AP589" s="235"/>
      <c r="AQ589" s="241"/>
      <c r="AR589" s="232"/>
      <c r="AS589" s="235"/>
      <c r="AT589" s="241"/>
      <c r="AU589" s="232"/>
      <c r="AV589" s="235"/>
      <c r="AW589" s="238"/>
      <c r="AX589" s="232"/>
      <c r="AY589" s="293"/>
      <c r="AZ589" s="229"/>
      <c r="BA589" s="229"/>
      <c r="BB589" s="296"/>
    </row>
    <row r="590" spans="2:62" ht="28.15" customHeight="1" x14ac:dyDescent="0.2">
      <c r="B590" s="30"/>
      <c r="C590" s="242">
        <v>3</v>
      </c>
      <c r="D590" s="44"/>
      <c r="E590" s="43"/>
      <c r="F590" s="43"/>
      <c r="G590" s="42"/>
      <c r="H590" s="223"/>
      <c r="I590" s="246">
        <v>24</v>
      </c>
      <c r="J590" s="246">
        <v>14</v>
      </c>
      <c r="K590" s="246">
        <v>7</v>
      </c>
      <c r="L590" s="41" t="s">
        <v>133</v>
      </c>
      <c r="M590" s="40" t="s">
        <v>132</v>
      </c>
      <c r="N590" s="41" t="s">
        <v>131</v>
      </c>
      <c r="O590" s="40" t="s">
        <v>121</v>
      </c>
      <c r="P590" s="41" t="s">
        <v>130</v>
      </c>
      <c r="Q590" s="40"/>
      <c r="R590" s="41" t="s">
        <v>129</v>
      </c>
      <c r="S590" s="40"/>
      <c r="T590" s="41" t="s">
        <v>128</v>
      </c>
      <c r="U590" s="40"/>
      <c r="V590" s="41" t="s">
        <v>127</v>
      </c>
      <c r="W590" s="40"/>
      <c r="X590" s="41" t="s">
        <v>126</v>
      </c>
      <c r="Y590" s="40"/>
      <c r="Z590" s="41" t="s">
        <v>125</v>
      </c>
      <c r="AA590" s="40"/>
      <c r="AB590" s="39"/>
      <c r="AC590" s="40"/>
      <c r="AD590" s="39"/>
      <c r="AE590" s="38"/>
      <c r="AF590" s="250"/>
      <c r="AG590" s="250"/>
      <c r="AH590" s="37"/>
      <c r="AI590" s="11"/>
      <c r="AJ590" s="233">
        <f>SUMPRODUCT(LEN($M590:$S593)-LEN(SUBSTITUTE($M590:$S593,"A", "")))</f>
        <v>2</v>
      </c>
      <c r="AK590" s="239">
        <f>SUMPRODUCT(LEN($AD590:$AD593)-LEN(SUBSTITUTE($AD590:$AD593,"A", "")))</f>
        <v>0</v>
      </c>
      <c r="AL590" s="230">
        <f>SUMPRODUCT(LEN($AC590:$AC593)-LEN(SUBSTITUTE($AC590:$AC593,"A", "")))</f>
        <v>0</v>
      </c>
      <c r="AM590" s="233">
        <f>SUMPRODUCT(LEN($M590:$S593)-LEN(SUBSTITUTE($M590:$S593,"S", "")))</f>
        <v>9</v>
      </c>
      <c r="AN590" s="239">
        <f>SUMPRODUCT(LEN($AD590:$AD593)-LEN(SUBSTITUTE($AD590:$AD593,"S", "")))</f>
        <v>0</v>
      </c>
      <c r="AO590" s="230">
        <f>SUMPRODUCT(LEN($AC590:$AC593)-LEN(SUBSTITUTE($AC590:$AC593,"S", "")))</f>
        <v>0</v>
      </c>
      <c r="AP590" s="233">
        <f>SUMPRODUCT(LEN($M590:$S593)-LEN(SUBSTITUTE($M590:$S593,"F", "")))</f>
        <v>0</v>
      </c>
      <c r="AQ590" s="239">
        <f>SUMPRODUCT(LEN($AD590:$AD593)-LEN(SUBSTITUTE($AD590:$AD593,"F", "")))</f>
        <v>0</v>
      </c>
      <c r="AR590" s="230">
        <f>SUMPRODUCT(LEN($AC590:$AC593)-LEN(SUBSTITUTE($AC590:$AC593,"F", "")))</f>
        <v>0</v>
      </c>
      <c r="AS590" s="233">
        <f>SUMPRODUCT(LEN($M590:$S593)-LEN(SUBSTITUTE($M590:$S593,"G", "")))</f>
        <v>0</v>
      </c>
      <c r="AT590" s="239">
        <f>SUMPRODUCT(LEN($AD590:$AD593)-LEN(SUBSTITUTE($AD590:$AD593,"G", "")))</f>
        <v>0</v>
      </c>
      <c r="AU590" s="230">
        <f>SUMPRODUCT(LEN($AC590:$AC593)-LEN(SUBSTITUTE($AC590:$AC593,"G", "")))</f>
        <v>0</v>
      </c>
      <c r="AV590" s="233">
        <f>SUMPRODUCT(LEN($L590:$S593)-LEN(SUBSTITUTE($L590:$S593,"M", "")))</f>
        <v>0</v>
      </c>
      <c r="AW590" s="236">
        <f>SUMPRODUCT(LEN($AD590:$AD593)-LEN(SUBSTITUTE($AD590:$AD593,"M", "")))</f>
        <v>0</v>
      </c>
      <c r="AX590" s="230">
        <f>SUMPRODUCT(LEN($AC590:$AC593)-LEN(SUBSTITUTE($AC590:$AC593,"M", "")))</f>
        <v>0</v>
      </c>
      <c r="AY590" s="291">
        <f>SUMPRODUCT(LEN($AE590:$AE593)-LEN(SUBSTITUTE($AE590:$AE593,"S", "")))</f>
        <v>0</v>
      </c>
      <c r="AZ590" s="227">
        <f>SUMPRODUCT(LEN($AE590:$AE593)-LEN(SUBSTITUTE($AE590:$AE593,"F", "")))</f>
        <v>0</v>
      </c>
      <c r="BA590" s="227">
        <f>SUMPRODUCT(LEN($AE590:$AE593)-LEN(SUBSTITUTE($AE590:$AE593,"G", "")))</f>
        <v>0</v>
      </c>
      <c r="BB590" s="294">
        <f>SUMPRODUCT(LEN($AE590:$AE593)-LEN(SUBSTITUTE($AE590:$AE593,"M", "")))</f>
        <v>0</v>
      </c>
    </row>
    <row r="591" spans="2:62" ht="28.15" customHeight="1" thickBot="1" x14ac:dyDescent="0.25">
      <c r="B591" s="30"/>
      <c r="C591" s="243"/>
      <c r="D591" s="36"/>
      <c r="E591" s="35"/>
      <c r="F591" s="35"/>
      <c r="G591" s="34"/>
      <c r="H591" s="224"/>
      <c r="I591" s="247"/>
      <c r="J591" s="247"/>
      <c r="K591" s="247"/>
      <c r="L591" s="33" t="s">
        <v>123</v>
      </c>
      <c r="M591" s="32" t="s">
        <v>113</v>
      </c>
      <c r="N591" s="33" t="s">
        <v>122</v>
      </c>
      <c r="O591" s="32" t="s">
        <v>121</v>
      </c>
      <c r="P591" s="33" t="s">
        <v>120</v>
      </c>
      <c r="Q591" s="32"/>
      <c r="R591" s="33" t="s">
        <v>119</v>
      </c>
      <c r="S591" s="32"/>
      <c r="T591" s="33" t="s">
        <v>118</v>
      </c>
      <c r="U591" s="32"/>
      <c r="V591" s="33" t="s">
        <v>117</v>
      </c>
      <c r="W591" s="32"/>
      <c r="X591" s="33" t="s">
        <v>116</v>
      </c>
      <c r="Y591" s="32"/>
      <c r="Z591" s="33" t="s">
        <v>115</v>
      </c>
      <c r="AA591" s="32"/>
      <c r="AB591" s="31"/>
      <c r="AC591" s="32"/>
      <c r="AD591" s="31"/>
      <c r="AE591" s="23"/>
      <c r="AF591" s="251"/>
      <c r="AG591" s="251"/>
      <c r="AH591" s="22"/>
      <c r="AI591" s="11"/>
      <c r="AJ591" s="234"/>
      <c r="AK591" s="240"/>
      <c r="AL591" s="231"/>
      <c r="AM591" s="234"/>
      <c r="AN591" s="240"/>
      <c r="AO591" s="231"/>
      <c r="AP591" s="234"/>
      <c r="AQ591" s="240"/>
      <c r="AR591" s="231"/>
      <c r="AS591" s="234"/>
      <c r="AT591" s="240"/>
      <c r="AU591" s="231"/>
      <c r="AV591" s="234"/>
      <c r="AW591" s="237"/>
      <c r="AX591" s="231"/>
      <c r="AY591" s="292"/>
      <c r="AZ591" s="228"/>
      <c r="BA591" s="228"/>
      <c r="BB591" s="295"/>
    </row>
    <row r="592" spans="2:62" ht="28.15" customHeight="1" x14ac:dyDescent="0.2">
      <c r="B592" s="30"/>
      <c r="C592" s="244"/>
      <c r="D592" s="29"/>
      <c r="E592" s="28"/>
      <c r="F592" s="28"/>
      <c r="G592" s="27"/>
      <c r="H592" s="225"/>
      <c r="I592" s="248"/>
      <c r="J592" s="248"/>
      <c r="K592" s="248"/>
      <c r="L592" s="26" t="s">
        <v>114</v>
      </c>
      <c r="M592" s="25" t="s">
        <v>113</v>
      </c>
      <c r="N592" s="26" t="s">
        <v>112</v>
      </c>
      <c r="O592" s="25" t="s">
        <v>121</v>
      </c>
      <c r="P592" s="26" t="s">
        <v>111</v>
      </c>
      <c r="Q592" s="25"/>
      <c r="R592" s="26" t="s">
        <v>110</v>
      </c>
      <c r="S592" s="25"/>
      <c r="T592" s="26" t="s">
        <v>109</v>
      </c>
      <c r="U592" s="25"/>
      <c r="V592" s="26" t="s">
        <v>108</v>
      </c>
      <c r="W592" s="25"/>
      <c r="X592" s="26" t="s">
        <v>107</v>
      </c>
      <c r="Y592" s="25"/>
      <c r="Z592" s="26" t="s">
        <v>106</v>
      </c>
      <c r="AA592" s="25"/>
      <c r="AB592" s="24"/>
      <c r="AC592" s="25"/>
      <c r="AD592" s="24"/>
      <c r="AE592" s="23"/>
      <c r="AF592" s="251"/>
      <c r="AG592" s="251"/>
      <c r="AH592" s="22"/>
      <c r="AI592" s="11"/>
      <c r="AJ592" s="234"/>
      <c r="AK592" s="240"/>
      <c r="AL592" s="231"/>
      <c r="AM592" s="234"/>
      <c r="AN592" s="240"/>
      <c r="AO592" s="231"/>
      <c r="AP592" s="234"/>
      <c r="AQ592" s="240"/>
      <c r="AR592" s="231"/>
      <c r="AS592" s="234"/>
      <c r="AT592" s="240"/>
      <c r="AU592" s="231"/>
      <c r="AV592" s="234"/>
      <c r="AW592" s="237"/>
      <c r="AX592" s="231"/>
      <c r="AY592" s="292"/>
      <c r="AZ592" s="228"/>
      <c r="BA592" s="228"/>
      <c r="BB592" s="295"/>
    </row>
    <row r="593" spans="2:62" ht="28.15" customHeight="1" thickBot="1" x14ac:dyDescent="0.25">
      <c r="B593" s="21"/>
      <c r="C593" s="245"/>
      <c r="D593" s="20"/>
      <c r="E593" s="19"/>
      <c r="F593" s="19"/>
      <c r="G593" s="18"/>
      <c r="H593" s="226"/>
      <c r="I593" s="249"/>
      <c r="J593" s="249"/>
      <c r="K593" s="249"/>
      <c r="L593" s="17" t="s">
        <v>105</v>
      </c>
      <c r="M593" s="15" t="s">
        <v>113</v>
      </c>
      <c r="N593" s="17" t="s">
        <v>103</v>
      </c>
      <c r="O593" s="15"/>
      <c r="P593" s="17" t="s">
        <v>102</v>
      </c>
      <c r="Q593" s="15"/>
      <c r="R593" s="17" t="s">
        <v>101</v>
      </c>
      <c r="S593" s="15"/>
      <c r="T593" s="17">
        <v>20</v>
      </c>
      <c r="U593" s="15"/>
      <c r="V593" s="17" t="s">
        <v>100</v>
      </c>
      <c r="W593" s="15"/>
      <c r="X593" s="17" t="s">
        <v>99</v>
      </c>
      <c r="Y593" s="15"/>
      <c r="Z593" s="17" t="s">
        <v>98</v>
      </c>
      <c r="AA593" s="15"/>
      <c r="AB593" s="16"/>
      <c r="AC593" s="15"/>
      <c r="AD593" s="14"/>
      <c r="AE593" s="13"/>
      <c r="AF593" s="252"/>
      <c r="AG593" s="252"/>
      <c r="AH593" s="12"/>
      <c r="AI593" s="11"/>
      <c r="AJ593" s="235"/>
      <c r="AK593" s="241"/>
      <c r="AL593" s="232"/>
      <c r="AM593" s="235"/>
      <c r="AN593" s="241"/>
      <c r="AO593" s="232"/>
      <c r="AP593" s="235"/>
      <c r="AQ593" s="241"/>
      <c r="AR593" s="232"/>
      <c r="AS593" s="235"/>
      <c r="AT593" s="241"/>
      <c r="AU593" s="232"/>
      <c r="AV593" s="235"/>
      <c r="AW593" s="238"/>
      <c r="AX593" s="232"/>
      <c r="AY593" s="293"/>
      <c r="AZ593" s="229"/>
      <c r="BA593" s="229"/>
      <c r="BB593" s="296"/>
    </row>
    <row r="594" spans="2:62" ht="85.9" customHeight="1" thickTop="1" thickBot="1" x14ac:dyDescent="0.35">
      <c r="B594" s="105" t="s">
        <v>174</v>
      </c>
      <c r="C594" s="95" t="s">
        <v>173</v>
      </c>
      <c r="D594" s="100" t="s">
        <v>172</v>
      </c>
      <c r="E594" s="104" t="s">
        <v>171</v>
      </c>
      <c r="F594" s="103"/>
      <c r="G594" s="102"/>
      <c r="H594" s="101" t="s">
        <v>170</v>
      </c>
      <c r="I594" s="100" t="s">
        <v>96</v>
      </c>
      <c r="J594" s="100" t="s">
        <v>169</v>
      </c>
      <c r="K594" s="100" t="s">
        <v>97</v>
      </c>
      <c r="L594" s="256" t="s">
        <v>168</v>
      </c>
      <c r="M594" s="262"/>
      <c r="N594" s="256" t="s">
        <v>167</v>
      </c>
      <c r="O594" s="262"/>
      <c r="P594" s="256" t="s">
        <v>167</v>
      </c>
      <c r="Q594" s="257"/>
      <c r="R594" s="256" t="s">
        <v>167</v>
      </c>
      <c r="S594" s="257"/>
      <c r="T594" s="256" t="s">
        <v>167</v>
      </c>
      <c r="U594" s="257"/>
      <c r="V594" s="256" t="s">
        <v>167</v>
      </c>
      <c r="W594" s="257"/>
      <c r="X594" s="256" t="s">
        <v>167</v>
      </c>
      <c r="Y594" s="257"/>
      <c r="Z594" s="256" t="s">
        <v>167</v>
      </c>
      <c r="AA594" s="257"/>
      <c r="AB594" s="261" t="s">
        <v>166</v>
      </c>
      <c r="AC594" s="257"/>
      <c r="AD594" s="101" t="s">
        <v>165</v>
      </c>
      <c r="AE594" s="101" t="s">
        <v>164</v>
      </c>
      <c r="AF594" s="100" t="s">
        <v>163</v>
      </c>
      <c r="AG594" s="100" t="s">
        <v>162</v>
      </c>
      <c r="AH594" s="99" t="s">
        <v>161</v>
      </c>
      <c r="AI594" s="98"/>
      <c r="AJ594" s="96" t="s">
        <v>160</v>
      </c>
      <c r="AK594" s="95" t="s">
        <v>159</v>
      </c>
      <c r="AL594" s="94" t="s">
        <v>158</v>
      </c>
      <c r="AM594" s="96" t="s">
        <v>157</v>
      </c>
      <c r="AN594" s="95" t="s">
        <v>156</v>
      </c>
      <c r="AO594" s="94" t="s">
        <v>155</v>
      </c>
      <c r="AP594" s="96" t="s">
        <v>154</v>
      </c>
      <c r="AQ594" s="95" t="s">
        <v>153</v>
      </c>
      <c r="AR594" s="97" t="s">
        <v>152</v>
      </c>
      <c r="AS594" s="96" t="s">
        <v>151</v>
      </c>
      <c r="AT594" s="95" t="s">
        <v>150</v>
      </c>
      <c r="AU594" s="94" t="s">
        <v>149</v>
      </c>
      <c r="AV594" s="96" t="s">
        <v>148</v>
      </c>
      <c r="AW594" s="95" t="s">
        <v>147</v>
      </c>
      <c r="AX594" s="94" t="s">
        <v>146</v>
      </c>
      <c r="AY594" s="93" t="s">
        <v>145</v>
      </c>
      <c r="AZ594" s="92" t="s">
        <v>144</v>
      </c>
      <c r="BA594" s="92" t="s">
        <v>143</v>
      </c>
      <c r="BB594" s="91" t="s">
        <v>142</v>
      </c>
    </row>
    <row r="595" spans="2:62" ht="48" thickBot="1" x14ac:dyDescent="0.3">
      <c r="B595" s="90" t="s">
        <v>210</v>
      </c>
      <c r="C595" s="89"/>
      <c r="D595" s="88">
        <v>166</v>
      </c>
      <c r="E595" s="258"/>
      <c r="F595" s="259"/>
      <c r="G595" s="260"/>
      <c r="H595" s="87" t="s">
        <v>140</v>
      </c>
      <c r="I595" s="86"/>
      <c r="J595" s="86"/>
      <c r="K595" s="85"/>
      <c r="L595" s="84"/>
      <c r="M595" s="81"/>
      <c r="N595" s="84"/>
      <c r="O595" s="81"/>
      <c r="P595" s="84"/>
      <c r="Q595" s="81"/>
      <c r="R595" s="84"/>
      <c r="S595" s="81"/>
      <c r="T595" s="84"/>
      <c r="U595" s="81"/>
      <c r="V595" s="84"/>
      <c r="W595" s="81"/>
      <c r="X595" s="84"/>
      <c r="Y595" s="81"/>
      <c r="Z595" s="84"/>
      <c r="AA595" s="83"/>
      <c r="AB595" s="82" t="s">
        <v>139</v>
      </c>
      <c r="AC595" s="81"/>
      <c r="AD595" s="81"/>
      <c r="AE595" s="81"/>
      <c r="AF595" s="80"/>
      <c r="AG595" s="80"/>
      <c r="AH595" s="60"/>
      <c r="AI595" s="79" t="s">
        <v>138</v>
      </c>
      <c r="AJ595" s="78">
        <f t="shared" ref="AJ595:BB595" si="78">SUM(AJ597:AJ608)</f>
        <v>7</v>
      </c>
      <c r="AK595" s="77">
        <f t="shared" si="78"/>
        <v>0</v>
      </c>
      <c r="AL595" s="76">
        <f t="shared" si="78"/>
        <v>0</v>
      </c>
      <c r="AM595" s="78">
        <f t="shared" si="78"/>
        <v>7</v>
      </c>
      <c r="AN595" s="77">
        <f t="shared" si="78"/>
        <v>0</v>
      </c>
      <c r="AO595" s="76">
        <f t="shared" si="78"/>
        <v>0</v>
      </c>
      <c r="AP595" s="78">
        <f t="shared" si="78"/>
        <v>0</v>
      </c>
      <c r="AQ595" s="77">
        <f t="shared" si="78"/>
        <v>0</v>
      </c>
      <c r="AR595" s="76">
        <f t="shared" si="78"/>
        <v>0</v>
      </c>
      <c r="AS595" s="78">
        <f t="shared" si="78"/>
        <v>0</v>
      </c>
      <c r="AT595" s="77">
        <f t="shared" si="78"/>
        <v>0</v>
      </c>
      <c r="AU595" s="76">
        <f t="shared" si="78"/>
        <v>0</v>
      </c>
      <c r="AV595" s="78">
        <f t="shared" si="78"/>
        <v>0</v>
      </c>
      <c r="AW595" s="77">
        <f t="shared" si="78"/>
        <v>0</v>
      </c>
      <c r="AX595" s="76">
        <f t="shared" si="78"/>
        <v>0</v>
      </c>
      <c r="AY595" s="75">
        <f t="shared" si="78"/>
        <v>0</v>
      </c>
      <c r="AZ595" s="74">
        <f t="shared" si="78"/>
        <v>0</v>
      </c>
      <c r="BA595" s="74">
        <f t="shared" si="78"/>
        <v>0</v>
      </c>
      <c r="BB595" s="73">
        <f t="shared" si="78"/>
        <v>0</v>
      </c>
      <c r="BC595" s="72" t="s">
        <v>137</v>
      </c>
      <c r="BF595" s="5">
        <f>SUM(AJ595:AL595)/$BG$5</f>
        <v>2.3333333333333335</v>
      </c>
      <c r="BG595" s="5">
        <f>SUM(AM595:AO595,AY595)/$BG$5</f>
        <v>2.3333333333333335</v>
      </c>
      <c r="BH595" s="5">
        <f>SUM(AP595:AR595,AZ595)/$BG$5</f>
        <v>0</v>
      </c>
      <c r="BI595" s="5">
        <f>SUM(AS595:AU595,BA595)/$BG$5</f>
        <v>0</v>
      </c>
      <c r="BJ595" s="5">
        <f>SUM(AV595:AX595,BB595)/$BG$5</f>
        <v>0</v>
      </c>
    </row>
    <row r="596" spans="2:62" ht="37.5" thickBot="1" x14ac:dyDescent="0.3">
      <c r="B596" s="71"/>
      <c r="C596" s="70"/>
      <c r="D596" s="69"/>
      <c r="E596" s="68"/>
      <c r="F596" s="68"/>
      <c r="G596" s="67"/>
      <c r="H596" s="66"/>
      <c r="I596" s="64"/>
      <c r="J596" s="64"/>
      <c r="K596" s="65"/>
      <c r="L596" s="64"/>
      <c r="M596" s="62"/>
      <c r="N596" s="64"/>
      <c r="O596" s="62"/>
      <c r="P596" s="64"/>
      <c r="Q596" s="62"/>
      <c r="R596" s="64"/>
      <c r="S596" s="62"/>
      <c r="T596" s="64"/>
      <c r="U596" s="62"/>
      <c r="V596" s="64"/>
      <c r="W596" s="62"/>
      <c r="X596" s="64"/>
      <c r="Y596" s="62"/>
      <c r="Z596" s="64"/>
      <c r="AA596" s="62"/>
      <c r="AB596" s="63"/>
      <c r="AC596" s="62"/>
      <c r="AD596" s="62"/>
      <c r="AE596" s="62"/>
      <c r="AF596" s="61"/>
      <c r="AG596" s="61"/>
      <c r="AH596" s="60"/>
      <c r="AI596" s="59" t="s">
        <v>136</v>
      </c>
      <c r="AJ596" s="58">
        <f t="shared" ref="AJ596:BB596" si="79">AJ595/3</f>
        <v>2.3333333333333335</v>
      </c>
      <c r="AK596" s="57">
        <f t="shared" si="79"/>
        <v>0</v>
      </c>
      <c r="AL596" s="56">
        <f t="shared" si="79"/>
        <v>0</v>
      </c>
      <c r="AM596" s="58">
        <f t="shared" si="79"/>
        <v>2.3333333333333335</v>
      </c>
      <c r="AN596" s="57">
        <f t="shared" si="79"/>
        <v>0</v>
      </c>
      <c r="AO596" s="56">
        <f t="shared" si="79"/>
        <v>0</v>
      </c>
      <c r="AP596" s="58">
        <f t="shared" si="79"/>
        <v>0</v>
      </c>
      <c r="AQ596" s="57">
        <f t="shared" si="79"/>
        <v>0</v>
      </c>
      <c r="AR596" s="56">
        <f t="shared" si="79"/>
        <v>0</v>
      </c>
      <c r="AS596" s="58">
        <f t="shared" si="79"/>
        <v>0</v>
      </c>
      <c r="AT596" s="57">
        <f t="shared" si="79"/>
        <v>0</v>
      </c>
      <c r="AU596" s="56">
        <f t="shared" si="79"/>
        <v>0</v>
      </c>
      <c r="AV596" s="58">
        <f t="shared" si="79"/>
        <v>0</v>
      </c>
      <c r="AW596" s="57">
        <f t="shared" si="79"/>
        <v>0</v>
      </c>
      <c r="AX596" s="56">
        <f t="shared" si="79"/>
        <v>0</v>
      </c>
      <c r="AY596" s="55">
        <f t="shared" si="79"/>
        <v>0</v>
      </c>
      <c r="AZ596" s="54">
        <f t="shared" si="79"/>
        <v>0</v>
      </c>
      <c r="BA596" s="54">
        <f t="shared" si="79"/>
        <v>0</v>
      </c>
      <c r="BB596" s="53">
        <f t="shared" si="79"/>
        <v>0</v>
      </c>
      <c r="BC596" s="52" t="s">
        <v>135</v>
      </c>
    </row>
    <row r="597" spans="2:62" ht="28.15" customHeight="1" x14ac:dyDescent="0.2">
      <c r="B597" s="30"/>
      <c r="C597" s="242">
        <v>1</v>
      </c>
      <c r="D597" s="44"/>
      <c r="E597" s="43"/>
      <c r="F597" s="43"/>
      <c r="G597" s="42"/>
      <c r="H597" s="223" t="s">
        <v>134</v>
      </c>
      <c r="I597" s="246">
        <v>19</v>
      </c>
      <c r="J597" s="246">
        <v>10</v>
      </c>
      <c r="K597" s="246">
        <v>6</v>
      </c>
      <c r="L597" s="41" t="s">
        <v>133</v>
      </c>
      <c r="M597" s="40" t="s">
        <v>104</v>
      </c>
      <c r="N597" s="41" t="s">
        <v>131</v>
      </c>
      <c r="O597" s="40" t="s">
        <v>104</v>
      </c>
      <c r="P597" s="41" t="s">
        <v>130</v>
      </c>
      <c r="Q597" s="40"/>
      <c r="R597" s="41" t="s">
        <v>129</v>
      </c>
      <c r="S597" s="40"/>
      <c r="T597" s="41" t="s">
        <v>128</v>
      </c>
      <c r="U597" s="40"/>
      <c r="V597" s="41" t="s">
        <v>127</v>
      </c>
      <c r="W597" s="40"/>
      <c r="X597" s="41" t="s">
        <v>126</v>
      </c>
      <c r="Y597" s="40"/>
      <c r="Z597" s="41" t="s">
        <v>125</v>
      </c>
      <c r="AA597" s="40"/>
      <c r="AB597" s="39"/>
      <c r="AC597" s="40"/>
      <c r="AD597" s="39"/>
      <c r="AE597" s="38"/>
      <c r="AF597" s="250"/>
      <c r="AG597" s="250"/>
      <c r="AH597" s="37"/>
      <c r="AI597" s="11"/>
      <c r="AJ597" s="233">
        <f>SUMPRODUCT(LEN($M597:$S600)-LEN(SUBSTITUTE($M597:$S600,"A", "")))</f>
        <v>4</v>
      </c>
      <c r="AK597" s="239">
        <f>SUMPRODUCT(LEN($AD597:$AD600)-LEN(SUBSTITUTE($AD597:$AD600,"A", "")))</f>
        <v>0</v>
      </c>
      <c r="AL597" s="230">
        <f>SUMPRODUCT(LEN($AC597:$AC600)-LEN(SUBSTITUTE($AC597:$AC600,"A", "")))</f>
        <v>0</v>
      </c>
      <c r="AM597" s="233">
        <f>SUMPRODUCT(LEN($M597:$S600)-LEN(SUBSTITUTE($M597:$S600,"S", "")))</f>
        <v>1</v>
      </c>
      <c r="AN597" s="239">
        <f>SUMPRODUCT(LEN($AD597:$AD600)-LEN(SUBSTITUTE($AD597:$AD600,"S", "")))</f>
        <v>0</v>
      </c>
      <c r="AO597" s="230">
        <f>SUMPRODUCT(LEN($AC597:$AC600)-LEN(SUBSTITUTE($AC597:$AC600,"S", "")))</f>
        <v>0</v>
      </c>
      <c r="AP597" s="233">
        <f>SUMPRODUCT(LEN($M597:$S600)-LEN(SUBSTITUTE($M597:$S600,"F", "")))</f>
        <v>0</v>
      </c>
      <c r="AQ597" s="239">
        <f>SUMPRODUCT(LEN($AD597:$AD600)-LEN(SUBSTITUTE($AD597:$AD600,"F", "")))</f>
        <v>0</v>
      </c>
      <c r="AR597" s="230">
        <f>SUMPRODUCT(LEN($AC597:$AC600)-LEN(SUBSTITUTE($AC597:$AC600,"F", "")))</f>
        <v>0</v>
      </c>
      <c r="AS597" s="233">
        <f>SUMPRODUCT(LEN($M597:$S600)-LEN(SUBSTITUTE($M597:$S600,"G", "")))</f>
        <v>0</v>
      </c>
      <c r="AT597" s="239">
        <f>SUMPRODUCT(LEN($AD597:$AD600)-LEN(SUBSTITUTE($AD597:$AD600,"G", "")))</f>
        <v>0</v>
      </c>
      <c r="AU597" s="230">
        <f>SUMPRODUCT(LEN($AC597:$AC600)-LEN(SUBSTITUTE($AC597:$AC600,"G", "")))</f>
        <v>0</v>
      </c>
      <c r="AV597" s="233">
        <f>SUMPRODUCT(LEN($L597:$S600)-LEN(SUBSTITUTE($L597:$S600,"M", "")))</f>
        <v>0</v>
      </c>
      <c r="AW597" s="236">
        <f>SUMPRODUCT(LEN($AD597:$AD600)-LEN(SUBSTITUTE($AD597:$AD600,"M", "")))</f>
        <v>0</v>
      </c>
      <c r="AX597" s="230">
        <f>SUMPRODUCT(LEN($AC597:$AC600)-LEN(SUBSTITUTE($AC597:$AC600,"M", "")))</f>
        <v>0</v>
      </c>
      <c r="AY597" s="291">
        <f>SUMPRODUCT(LEN($AE597:$AE600)-LEN(SUBSTITUTE($AE597:$AE600,"S", "")))</f>
        <v>0</v>
      </c>
      <c r="AZ597" s="227">
        <f>SUMPRODUCT(LEN($AE597:$AE600)-LEN(SUBSTITUTE($AE597:$AE600,"F", "")))</f>
        <v>0</v>
      </c>
      <c r="BA597" s="227">
        <f>SUMPRODUCT(LEN($AE597:$AE600)-LEN(SUBSTITUTE($AE597:$AE600,"G", "")))</f>
        <v>0</v>
      </c>
      <c r="BB597" s="294">
        <f>SUMPRODUCT(LEN($AE597:$AE600)-LEN(SUBSTITUTE($AE597:$AE600,"M", "")))</f>
        <v>0</v>
      </c>
    </row>
    <row r="598" spans="2:62" ht="28.15" customHeight="1" thickBot="1" x14ac:dyDescent="0.25">
      <c r="B598" s="30"/>
      <c r="C598" s="243"/>
      <c r="D598" s="36"/>
      <c r="E598" s="35"/>
      <c r="F598" s="35"/>
      <c r="G598" s="34"/>
      <c r="H598" s="224"/>
      <c r="I598" s="247"/>
      <c r="J598" s="247"/>
      <c r="K598" s="247"/>
      <c r="L598" s="33" t="s">
        <v>123</v>
      </c>
      <c r="M598" s="32" t="s">
        <v>104</v>
      </c>
      <c r="N598" s="33" t="s">
        <v>122</v>
      </c>
      <c r="O598" s="32"/>
      <c r="P598" s="33" t="s">
        <v>120</v>
      </c>
      <c r="Q598" s="32"/>
      <c r="R598" s="33" t="s">
        <v>119</v>
      </c>
      <c r="S598" s="32"/>
      <c r="T598" s="33" t="s">
        <v>118</v>
      </c>
      <c r="U598" s="32"/>
      <c r="V598" s="33" t="s">
        <v>117</v>
      </c>
      <c r="W598" s="32"/>
      <c r="X598" s="33" t="s">
        <v>116</v>
      </c>
      <c r="Y598" s="32"/>
      <c r="Z598" s="33" t="s">
        <v>115</v>
      </c>
      <c r="AA598" s="32"/>
      <c r="AB598" s="31"/>
      <c r="AC598" s="32"/>
      <c r="AD598" s="31"/>
      <c r="AE598" s="23"/>
      <c r="AF598" s="251"/>
      <c r="AG598" s="251"/>
      <c r="AH598" s="22"/>
      <c r="AI598" s="11"/>
      <c r="AJ598" s="234"/>
      <c r="AK598" s="240"/>
      <c r="AL598" s="231"/>
      <c r="AM598" s="234"/>
      <c r="AN598" s="240"/>
      <c r="AO598" s="231"/>
      <c r="AP598" s="234"/>
      <c r="AQ598" s="240"/>
      <c r="AR598" s="231"/>
      <c r="AS598" s="234"/>
      <c r="AT598" s="240"/>
      <c r="AU598" s="231"/>
      <c r="AV598" s="234"/>
      <c r="AW598" s="237"/>
      <c r="AX598" s="231"/>
      <c r="AY598" s="292"/>
      <c r="AZ598" s="228"/>
      <c r="BA598" s="228"/>
      <c r="BB598" s="295"/>
    </row>
    <row r="599" spans="2:62" ht="28.15" customHeight="1" x14ac:dyDescent="0.2">
      <c r="B599" s="30"/>
      <c r="C599" s="244"/>
      <c r="D599" s="29"/>
      <c r="E599" s="28"/>
      <c r="F599" s="28"/>
      <c r="G599" s="27"/>
      <c r="H599" s="225">
        <v>166</v>
      </c>
      <c r="I599" s="248"/>
      <c r="J599" s="248"/>
      <c r="K599" s="248"/>
      <c r="L599" s="26" t="s">
        <v>114</v>
      </c>
      <c r="M599" s="25" t="s">
        <v>121</v>
      </c>
      <c r="N599" s="26" t="s">
        <v>112</v>
      </c>
      <c r="O599" s="25"/>
      <c r="P599" s="26" t="s">
        <v>111</v>
      </c>
      <c r="Q599" s="25"/>
      <c r="R599" s="26" t="s">
        <v>110</v>
      </c>
      <c r="S599" s="25"/>
      <c r="T599" s="26" t="s">
        <v>109</v>
      </c>
      <c r="U599" s="25"/>
      <c r="V599" s="26" t="s">
        <v>108</v>
      </c>
      <c r="W599" s="25"/>
      <c r="X599" s="26" t="s">
        <v>107</v>
      </c>
      <c r="Y599" s="25"/>
      <c r="Z599" s="26" t="s">
        <v>106</v>
      </c>
      <c r="AA599" s="25"/>
      <c r="AB599" s="24"/>
      <c r="AC599" s="25"/>
      <c r="AD599" s="24"/>
      <c r="AE599" s="23"/>
      <c r="AF599" s="251"/>
      <c r="AG599" s="251"/>
      <c r="AH599" s="22"/>
      <c r="AI599" s="11"/>
      <c r="AJ599" s="234"/>
      <c r="AK599" s="240"/>
      <c r="AL599" s="231"/>
      <c r="AM599" s="234"/>
      <c r="AN599" s="240"/>
      <c r="AO599" s="231"/>
      <c r="AP599" s="234"/>
      <c r="AQ599" s="240"/>
      <c r="AR599" s="231"/>
      <c r="AS599" s="234"/>
      <c r="AT599" s="240"/>
      <c r="AU599" s="231"/>
      <c r="AV599" s="234"/>
      <c r="AW599" s="237"/>
      <c r="AX599" s="231"/>
      <c r="AY599" s="292"/>
      <c r="AZ599" s="228"/>
      <c r="BA599" s="228"/>
      <c r="BB599" s="295"/>
    </row>
    <row r="600" spans="2:62" ht="28.15" customHeight="1" thickBot="1" x14ac:dyDescent="0.25">
      <c r="B600" s="30"/>
      <c r="C600" s="253"/>
      <c r="D600" s="51"/>
      <c r="E600" s="50"/>
      <c r="F600" s="50"/>
      <c r="G600" s="49"/>
      <c r="H600" s="226"/>
      <c r="I600" s="254"/>
      <c r="J600" s="254"/>
      <c r="K600" s="254"/>
      <c r="L600" s="48" t="s">
        <v>105</v>
      </c>
      <c r="M600" s="47" t="s">
        <v>104</v>
      </c>
      <c r="N600" s="48" t="s">
        <v>103</v>
      </c>
      <c r="O600" s="47"/>
      <c r="P600" s="48" t="s">
        <v>102</v>
      </c>
      <c r="Q600" s="47"/>
      <c r="R600" s="48" t="s">
        <v>101</v>
      </c>
      <c r="S600" s="47"/>
      <c r="T600" s="48">
        <v>20</v>
      </c>
      <c r="U600" s="47"/>
      <c r="V600" s="48" t="s">
        <v>100</v>
      </c>
      <c r="W600" s="47"/>
      <c r="X600" s="48" t="s">
        <v>99</v>
      </c>
      <c r="Y600" s="47"/>
      <c r="Z600" s="48" t="s">
        <v>98</v>
      </c>
      <c r="AA600" s="47"/>
      <c r="AB600" s="16"/>
      <c r="AC600" s="47"/>
      <c r="AD600" s="16"/>
      <c r="AE600" s="46"/>
      <c r="AF600" s="255"/>
      <c r="AG600" s="255"/>
      <c r="AH600" s="45"/>
      <c r="AI600" s="11"/>
      <c r="AJ600" s="235"/>
      <c r="AK600" s="241"/>
      <c r="AL600" s="232"/>
      <c r="AM600" s="235"/>
      <c r="AN600" s="241"/>
      <c r="AO600" s="232"/>
      <c r="AP600" s="235"/>
      <c r="AQ600" s="241"/>
      <c r="AR600" s="232"/>
      <c r="AS600" s="235"/>
      <c r="AT600" s="241"/>
      <c r="AU600" s="232"/>
      <c r="AV600" s="235"/>
      <c r="AW600" s="238"/>
      <c r="AX600" s="232"/>
      <c r="AY600" s="293"/>
      <c r="AZ600" s="229"/>
      <c r="BA600" s="229"/>
      <c r="BB600" s="296"/>
    </row>
    <row r="601" spans="2:62" ht="28.15" customHeight="1" x14ac:dyDescent="0.2">
      <c r="B601" s="30"/>
      <c r="C601" s="242">
        <v>2</v>
      </c>
      <c r="D601" s="44"/>
      <c r="E601" s="43"/>
      <c r="F601" s="43"/>
      <c r="G601" s="42"/>
      <c r="H601" s="223"/>
      <c r="I601" s="246">
        <v>19</v>
      </c>
      <c r="J601" s="246">
        <v>10</v>
      </c>
      <c r="K601" s="246">
        <v>7</v>
      </c>
      <c r="L601" s="41" t="s">
        <v>133</v>
      </c>
      <c r="M601" s="40" t="s">
        <v>121</v>
      </c>
      <c r="N601" s="41" t="s">
        <v>131</v>
      </c>
      <c r="O601" s="40"/>
      <c r="P601" s="41" t="s">
        <v>130</v>
      </c>
      <c r="Q601" s="40"/>
      <c r="R601" s="41" t="s">
        <v>129</v>
      </c>
      <c r="S601" s="40"/>
      <c r="T601" s="41" t="s">
        <v>128</v>
      </c>
      <c r="U601" s="40"/>
      <c r="V601" s="41" t="s">
        <v>127</v>
      </c>
      <c r="W601" s="40"/>
      <c r="X601" s="41" t="s">
        <v>126</v>
      </c>
      <c r="Y601" s="40"/>
      <c r="Z601" s="41" t="s">
        <v>125</v>
      </c>
      <c r="AA601" s="40"/>
      <c r="AB601" s="39"/>
      <c r="AC601" s="40"/>
      <c r="AD601" s="39"/>
      <c r="AE601" s="38"/>
      <c r="AF601" s="250"/>
      <c r="AG601" s="250"/>
      <c r="AH601" s="37"/>
      <c r="AI601" s="11"/>
      <c r="AJ601" s="233">
        <f>SUMPRODUCT(LEN($M601:$S604)-LEN(SUBSTITUTE($M601:$S604,"A", "")))</f>
        <v>2</v>
      </c>
      <c r="AK601" s="239">
        <f>SUMPRODUCT(LEN($AD601:$AD604)-LEN(SUBSTITUTE($AD601:$AD604,"A", "")))</f>
        <v>0</v>
      </c>
      <c r="AL601" s="230">
        <f>SUMPRODUCT(LEN($AC601:$AC604)-LEN(SUBSTITUTE($AC601:$AC604,"A", "")))</f>
        <v>0</v>
      </c>
      <c r="AM601" s="233">
        <f>SUMPRODUCT(LEN($M601:$S604)-LEN(SUBSTITUTE($M601:$S604,"S", "")))</f>
        <v>1</v>
      </c>
      <c r="AN601" s="239">
        <f>SUMPRODUCT(LEN($AD601:$AD604)-LEN(SUBSTITUTE($AD601:$AD604,"S", "")))</f>
        <v>0</v>
      </c>
      <c r="AO601" s="230">
        <f>SUMPRODUCT(LEN($AC601:$AC604)-LEN(SUBSTITUTE($AC601:$AC604,"S", "")))</f>
        <v>0</v>
      </c>
      <c r="AP601" s="233">
        <f>SUMPRODUCT(LEN($M601:$S604)-LEN(SUBSTITUTE($M601:$S604,"F", "")))</f>
        <v>0</v>
      </c>
      <c r="AQ601" s="239">
        <f>SUMPRODUCT(LEN($AD601:$AD604)-LEN(SUBSTITUTE($AD601:$AD604,"F", "")))</f>
        <v>0</v>
      </c>
      <c r="AR601" s="230">
        <f>SUMPRODUCT(LEN($AC601:$AC604)-LEN(SUBSTITUTE($AC601:$AC604,"F", "")))</f>
        <v>0</v>
      </c>
      <c r="AS601" s="233">
        <f>SUMPRODUCT(LEN($M601:$S604)-LEN(SUBSTITUTE($M601:$S604,"G", "")))</f>
        <v>0</v>
      </c>
      <c r="AT601" s="239">
        <f>SUMPRODUCT(LEN($AD601:$AD604)-LEN(SUBSTITUTE($AD601:$AD604,"G", "")))</f>
        <v>0</v>
      </c>
      <c r="AU601" s="230">
        <f>SUMPRODUCT(LEN($AC601:$AC604)-LEN(SUBSTITUTE($AC601:$AC604,"G", "")))</f>
        <v>0</v>
      </c>
      <c r="AV601" s="233">
        <f>SUMPRODUCT(LEN($L601:$S604)-LEN(SUBSTITUTE($L601:$S604,"M", "")))</f>
        <v>0</v>
      </c>
      <c r="AW601" s="236">
        <f>SUMPRODUCT(LEN($AD601:$AD604)-LEN(SUBSTITUTE($AD601:$AD604,"M", "")))</f>
        <v>0</v>
      </c>
      <c r="AX601" s="230">
        <f>SUMPRODUCT(LEN($AC601:$AC604)-LEN(SUBSTITUTE($AC601:$AC604,"M", "")))</f>
        <v>0</v>
      </c>
      <c r="AY601" s="291">
        <f>SUMPRODUCT(LEN($AE601:$AE604)-LEN(SUBSTITUTE($AE601:$AE604,"S", "")))</f>
        <v>0</v>
      </c>
      <c r="AZ601" s="227">
        <f>SUMPRODUCT(LEN($AE601:$AE604)-LEN(SUBSTITUTE($AE601:$AE604,"F", "")))</f>
        <v>0</v>
      </c>
      <c r="BA601" s="227">
        <f>SUMPRODUCT(LEN($AE601:$AE604)-LEN(SUBSTITUTE($AE601:$AE604,"G", "")))</f>
        <v>0</v>
      </c>
      <c r="BB601" s="294">
        <f>SUMPRODUCT(LEN($AE601:$AE604)-LEN(SUBSTITUTE($AE601:$AE604,"M", "")))</f>
        <v>0</v>
      </c>
    </row>
    <row r="602" spans="2:62" ht="28.15" customHeight="1" thickBot="1" x14ac:dyDescent="0.25">
      <c r="B602" s="30"/>
      <c r="C602" s="243"/>
      <c r="D602" s="36"/>
      <c r="E602" s="35"/>
      <c r="F602" s="35"/>
      <c r="G602" s="34"/>
      <c r="H602" s="224"/>
      <c r="I602" s="247"/>
      <c r="J602" s="247"/>
      <c r="K602" s="247"/>
      <c r="L602" s="33" t="s">
        <v>123</v>
      </c>
      <c r="M602" s="32" t="s">
        <v>104</v>
      </c>
      <c r="N602" s="33" t="s">
        <v>122</v>
      </c>
      <c r="O602" s="32"/>
      <c r="P602" s="33" t="s">
        <v>120</v>
      </c>
      <c r="Q602" s="32"/>
      <c r="R602" s="33" t="s">
        <v>119</v>
      </c>
      <c r="S602" s="32"/>
      <c r="T602" s="33" t="s">
        <v>118</v>
      </c>
      <c r="U602" s="32"/>
      <c r="V602" s="33" t="s">
        <v>117</v>
      </c>
      <c r="W602" s="32"/>
      <c r="X602" s="33" t="s">
        <v>116</v>
      </c>
      <c r="Y602" s="32"/>
      <c r="Z602" s="33" t="s">
        <v>115</v>
      </c>
      <c r="AA602" s="32"/>
      <c r="AB602" s="31"/>
      <c r="AC602" s="32"/>
      <c r="AD602" s="31"/>
      <c r="AE602" s="23"/>
      <c r="AF602" s="251"/>
      <c r="AG602" s="251"/>
      <c r="AH602" s="22"/>
      <c r="AI602" s="11"/>
      <c r="AJ602" s="234"/>
      <c r="AK602" s="240"/>
      <c r="AL602" s="231"/>
      <c r="AM602" s="234"/>
      <c r="AN602" s="240"/>
      <c r="AO602" s="231"/>
      <c r="AP602" s="234"/>
      <c r="AQ602" s="240"/>
      <c r="AR602" s="231"/>
      <c r="AS602" s="234"/>
      <c r="AT602" s="240"/>
      <c r="AU602" s="231"/>
      <c r="AV602" s="234"/>
      <c r="AW602" s="237"/>
      <c r="AX602" s="231"/>
      <c r="AY602" s="292"/>
      <c r="AZ602" s="228"/>
      <c r="BA602" s="228"/>
      <c r="BB602" s="295"/>
    </row>
    <row r="603" spans="2:62" ht="28.15" customHeight="1" x14ac:dyDescent="0.2">
      <c r="B603" s="30"/>
      <c r="C603" s="244"/>
      <c r="D603" s="29"/>
      <c r="E603" s="28"/>
      <c r="F603" s="28"/>
      <c r="G603" s="27"/>
      <c r="H603" s="225"/>
      <c r="I603" s="248"/>
      <c r="J603" s="248"/>
      <c r="K603" s="248"/>
      <c r="L603" s="26" t="s">
        <v>114</v>
      </c>
      <c r="M603" s="25" t="s">
        <v>104</v>
      </c>
      <c r="N603" s="26" t="s">
        <v>112</v>
      </c>
      <c r="O603" s="25"/>
      <c r="P603" s="26" t="s">
        <v>111</v>
      </c>
      <c r="Q603" s="25"/>
      <c r="R603" s="26" t="s">
        <v>110</v>
      </c>
      <c r="S603" s="25"/>
      <c r="T603" s="26" t="s">
        <v>109</v>
      </c>
      <c r="U603" s="25"/>
      <c r="V603" s="26" t="s">
        <v>108</v>
      </c>
      <c r="W603" s="25"/>
      <c r="X603" s="26" t="s">
        <v>107</v>
      </c>
      <c r="Y603" s="25"/>
      <c r="Z603" s="26" t="s">
        <v>106</v>
      </c>
      <c r="AA603" s="25"/>
      <c r="AB603" s="24"/>
      <c r="AC603" s="25"/>
      <c r="AD603" s="24"/>
      <c r="AE603" s="23"/>
      <c r="AF603" s="251"/>
      <c r="AG603" s="251"/>
      <c r="AH603" s="22"/>
      <c r="AI603" s="11"/>
      <c r="AJ603" s="234"/>
      <c r="AK603" s="240"/>
      <c r="AL603" s="231"/>
      <c r="AM603" s="234"/>
      <c r="AN603" s="240"/>
      <c r="AO603" s="231"/>
      <c r="AP603" s="234"/>
      <c r="AQ603" s="240"/>
      <c r="AR603" s="231"/>
      <c r="AS603" s="234"/>
      <c r="AT603" s="240"/>
      <c r="AU603" s="231"/>
      <c r="AV603" s="234"/>
      <c r="AW603" s="237"/>
      <c r="AX603" s="231"/>
      <c r="AY603" s="292"/>
      <c r="AZ603" s="228"/>
      <c r="BA603" s="228"/>
      <c r="BB603" s="295"/>
    </row>
    <row r="604" spans="2:62" ht="28.15" customHeight="1" thickBot="1" x14ac:dyDescent="0.25">
      <c r="B604" s="30"/>
      <c r="C604" s="253"/>
      <c r="D604" s="51"/>
      <c r="E604" s="50"/>
      <c r="F604" s="50"/>
      <c r="G604" s="49"/>
      <c r="H604" s="226"/>
      <c r="I604" s="254"/>
      <c r="J604" s="254"/>
      <c r="K604" s="254"/>
      <c r="L604" s="48" t="s">
        <v>105</v>
      </c>
      <c r="M604" s="47"/>
      <c r="N604" s="48" t="s">
        <v>103</v>
      </c>
      <c r="O604" s="47"/>
      <c r="P604" s="48" t="s">
        <v>102</v>
      </c>
      <c r="Q604" s="47"/>
      <c r="R604" s="48" t="s">
        <v>101</v>
      </c>
      <c r="S604" s="47"/>
      <c r="T604" s="48">
        <v>20</v>
      </c>
      <c r="U604" s="47"/>
      <c r="V604" s="48" t="s">
        <v>100</v>
      </c>
      <c r="W604" s="47"/>
      <c r="X604" s="48" t="s">
        <v>99</v>
      </c>
      <c r="Y604" s="47"/>
      <c r="Z604" s="48" t="s">
        <v>98</v>
      </c>
      <c r="AA604" s="47"/>
      <c r="AB604" s="16"/>
      <c r="AC604" s="47"/>
      <c r="AD604" s="16"/>
      <c r="AE604" s="46"/>
      <c r="AF604" s="255"/>
      <c r="AG604" s="255"/>
      <c r="AH604" s="45"/>
      <c r="AI604" s="11"/>
      <c r="AJ604" s="235"/>
      <c r="AK604" s="241"/>
      <c r="AL604" s="232"/>
      <c r="AM604" s="235"/>
      <c r="AN604" s="241"/>
      <c r="AO604" s="232"/>
      <c r="AP604" s="235"/>
      <c r="AQ604" s="241"/>
      <c r="AR604" s="232"/>
      <c r="AS604" s="235"/>
      <c r="AT604" s="241"/>
      <c r="AU604" s="232"/>
      <c r="AV604" s="235"/>
      <c r="AW604" s="238"/>
      <c r="AX604" s="232"/>
      <c r="AY604" s="293"/>
      <c r="AZ604" s="229"/>
      <c r="BA604" s="229"/>
      <c r="BB604" s="296"/>
    </row>
    <row r="605" spans="2:62" ht="28.15" customHeight="1" x14ac:dyDescent="0.2">
      <c r="B605" s="30"/>
      <c r="C605" s="242">
        <v>3</v>
      </c>
      <c r="D605" s="44" t="s">
        <v>209</v>
      </c>
      <c r="E605" s="43"/>
      <c r="F605" s="43"/>
      <c r="G605" s="42"/>
      <c r="H605" s="223"/>
      <c r="I605" s="246">
        <v>22</v>
      </c>
      <c r="J605" s="246">
        <v>12</v>
      </c>
      <c r="K605" s="246">
        <v>7</v>
      </c>
      <c r="L605" s="41" t="s">
        <v>133</v>
      </c>
      <c r="M605" s="40" t="s">
        <v>121</v>
      </c>
      <c r="N605" s="41" t="s">
        <v>131</v>
      </c>
      <c r="O605" s="40" t="s">
        <v>121</v>
      </c>
      <c r="P605" s="41" t="s">
        <v>130</v>
      </c>
      <c r="Q605" s="40"/>
      <c r="R605" s="41" t="s">
        <v>129</v>
      </c>
      <c r="S605" s="40"/>
      <c r="T605" s="41" t="s">
        <v>128</v>
      </c>
      <c r="U605" s="40"/>
      <c r="V605" s="41" t="s">
        <v>127</v>
      </c>
      <c r="W605" s="40"/>
      <c r="X605" s="41" t="s">
        <v>126</v>
      </c>
      <c r="Y605" s="40"/>
      <c r="Z605" s="41" t="s">
        <v>125</v>
      </c>
      <c r="AA605" s="40"/>
      <c r="AB605" s="39"/>
      <c r="AC605" s="40"/>
      <c r="AD605" s="39"/>
      <c r="AE605" s="38"/>
      <c r="AF605" s="250"/>
      <c r="AG605" s="250"/>
      <c r="AH605" s="37"/>
      <c r="AI605" s="11"/>
      <c r="AJ605" s="233">
        <f>SUMPRODUCT(LEN($M605:$S608)-LEN(SUBSTITUTE($M605:$S608,"A", "")))</f>
        <v>1</v>
      </c>
      <c r="AK605" s="239">
        <f>SUMPRODUCT(LEN($AD605:$AD608)-LEN(SUBSTITUTE($AD605:$AD608,"A", "")))</f>
        <v>0</v>
      </c>
      <c r="AL605" s="230">
        <f>SUMPRODUCT(LEN($AC605:$AC608)-LEN(SUBSTITUTE($AC605:$AC608,"A", "")))</f>
        <v>0</v>
      </c>
      <c r="AM605" s="233">
        <f>SUMPRODUCT(LEN($M605:$S608)-LEN(SUBSTITUTE($M605:$S608,"S", "")))</f>
        <v>5</v>
      </c>
      <c r="AN605" s="239">
        <f>SUMPRODUCT(LEN($AD605:$AD608)-LEN(SUBSTITUTE($AD605:$AD608,"S", "")))</f>
        <v>0</v>
      </c>
      <c r="AO605" s="230">
        <f>SUMPRODUCT(LEN($AC605:$AC608)-LEN(SUBSTITUTE($AC605:$AC608,"S", "")))</f>
        <v>0</v>
      </c>
      <c r="AP605" s="233">
        <f>SUMPRODUCT(LEN($M605:$S608)-LEN(SUBSTITUTE($M605:$S608,"F", "")))</f>
        <v>0</v>
      </c>
      <c r="AQ605" s="239">
        <f>SUMPRODUCT(LEN($AD605:$AD608)-LEN(SUBSTITUTE($AD605:$AD608,"F", "")))</f>
        <v>0</v>
      </c>
      <c r="AR605" s="230">
        <f>SUMPRODUCT(LEN($AC605:$AC608)-LEN(SUBSTITUTE($AC605:$AC608,"F", "")))</f>
        <v>0</v>
      </c>
      <c r="AS605" s="233">
        <f>SUMPRODUCT(LEN($M605:$S608)-LEN(SUBSTITUTE($M605:$S608,"G", "")))</f>
        <v>0</v>
      </c>
      <c r="AT605" s="239">
        <f>SUMPRODUCT(LEN($AD605:$AD608)-LEN(SUBSTITUTE($AD605:$AD608,"G", "")))</f>
        <v>0</v>
      </c>
      <c r="AU605" s="230">
        <f>SUMPRODUCT(LEN($AC605:$AC608)-LEN(SUBSTITUTE($AC605:$AC608,"G", "")))</f>
        <v>0</v>
      </c>
      <c r="AV605" s="233">
        <f>SUMPRODUCT(LEN($L605:$S608)-LEN(SUBSTITUTE($L605:$S608,"M", "")))</f>
        <v>0</v>
      </c>
      <c r="AW605" s="236">
        <f>SUMPRODUCT(LEN($AD605:$AD608)-LEN(SUBSTITUTE($AD605:$AD608,"M", "")))</f>
        <v>0</v>
      </c>
      <c r="AX605" s="230">
        <f>SUMPRODUCT(LEN($AC605:$AC608)-LEN(SUBSTITUTE($AC605:$AC608,"M", "")))</f>
        <v>0</v>
      </c>
      <c r="AY605" s="291">
        <f>SUMPRODUCT(LEN($AE605:$AE608)-LEN(SUBSTITUTE($AE605:$AE608,"S", "")))</f>
        <v>0</v>
      </c>
      <c r="AZ605" s="227">
        <f>SUMPRODUCT(LEN($AE605:$AE608)-LEN(SUBSTITUTE($AE605:$AE608,"F", "")))</f>
        <v>0</v>
      </c>
      <c r="BA605" s="227">
        <f>SUMPRODUCT(LEN($AE605:$AE608)-LEN(SUBSTITUTE($AE605:$AE608,"G", "")))</f>
        <v>0</v>
      </c>
      <c r="BB605" s="294">
        <f>SUMPRODUCT(LEN($AE605:$AE608)-LEN(SUBSTITUTE($AE605:$AE608,"M", "")))</f>
        <v>0</v>
      </c>
    </row>
    <row r="606" spans="2:62" ht="28.15" customHeight="1" thickBot="1" x14ac:dyDescent="0.25">
      <c r="B606" s="30"/>
      <c r="C606" s="243"/>
      <c r="D606" s="36"/>
      <c r="E606" s="35"/>
      <c r="F606" s="35"/>
      <c r="G606" s="34"/>
      <c r="H606" s="224"/>
      <c r="I606" s="247"/>
      <c r="J606" s="247"/>
      <c r="K606" s="247"/>
      <c r="L606" s="33" t="s">
        <v>123</v>
      </c>
      <c r="M606" s="32" t="s">
        <v>208</v>
      </c>
      <c r="N606" s="33" t="s">
        <v>122</v>
      </c>
      <c r="O606" s="32" t="s">
        <v>121</v>
      </c>
      <c r="P606" s="33" t="s">
        <v>120</v>
      </c>
      <c r="Q606" s="32"/>
      <c r="R606" s="33" t="s">
        <v>119</v>
      </c>
      <c r="S606" s="32"/>
      <c r="T606" s="33" t="s">
        <v>118</v>
      </c>
      <c r="U606" s="32"/>
      <c r="V606" s="33" t="s">
        <v>117</v>
      </c>
      <c r="W606" s="32"/>
      <c r="X606" s="33" t="s">
        <v>116</v>
      </c>
      <c r="Y606" s="32"/>
      <c r="Z606" s="33" t="s">
        <v>115</v>
      </c>
      <c r="AA606" s="32"/>
      <c r="AB606" s="31"/>
      <c r="AC606" s="32"/>
      <c r="AD606" s="31"/>
      <c r="AE606" s="23"/>
      <c r="AF606" s="251"/>
      <c r="AG606" s="251"/>
      <c r="AH606" s="22"/>
      <c r="AI606" s="11"/>
      <c r="AJ606" s="234"/>
      <c r="AK606" s="240"/>
      <c r="AL606" s="231"/>
      <c r="AM606" s="234"/>
      <c r="AN606" s="240"/>
      <c r="AO606" s="231"/>
      <c r="AP606" s="234"/>
      <c r="AQ606" s="240"/>
      <c r="AR606" s="231"/>
      <c r="AS606" s="234"/>
      <c r="AT606" s="240"/>
      <c r="AU606" s="231"/>
      <c r="AV606" s="234"/>
      <c r="AW606" s="237"/>
      <c r="AX606" s="231"/>
      <c r="AY606" s="292"/>
      <c r="AZ606" s="228"/>
      <c r="BA606" s="228"/>
      <c r="BB606" s="295"/>
    </row>
    <row r="607" spans="2:62" ht="28.15" customHeight="1" x14ac:dyDescent="0.2">
      <c r="B607" s="30"/>
      <c r="C607" s="244"/>
      <c r="D607" s="29"/>
      <c r="E607" s="28"/>
      <c r="F607" s="28"/>
      <c r="G607" s="27"/>
      <c r="H607" s="225"/>
      <c r="I607" s="248"/>
      <c r="J607" s="248"/>
      <c r="K607" s="248"/>
      <c r="L607" s="26" t="s">
        <v>114</v>
      </c>
      <c r="M607" s="25" t="s">
        <v>124</v>
      </c>
      <c r="N607" s="26" t="s">
        <v>112</v>
      </c>
      <c r="O607" s="25"/>
      <c r="P607" s="26" t="s">
        <v>111</v>
      </c>
      <c r="Q607" s="25"/>
      <c r="R607" s="26" t="s">
        <v>110</v>
      </c>
      <c r="S607" s="25"/>
      <c r="T607" s="26" t="s">
        <v>109</v>
      </c>
      <c r="U607" s="25"/>
      <c r="V607" s="26" t="s">
        <v>108</v>
      </c>
      <c r="W607" s="25"/>
      <c r="X607" s="26" t="s">
        <v>107</v>
      </c>
      <c r="Y607" s="25"/>
      <c r="Z607" s="26" t="s">
        <v>106</v>
      </c>
      <c r="AA607" s="25"/>
      <c r="AB607" s="24"/>
      <c r="AC607" s="25"/>
      <c r="AD607" s="24"/>
      <c r="AE607" s="23"/>
      <c r="AF607" s="251"/>
      <c r="AG607" s="251"/>
      <c r="AH607" s="22"/>
      <c r="AI607" s="11"/>
      <c r="AJ607" s="234"/>
      <c r="AK607" s="240"/>
      <c r="AL607" s="231"/>
      <c r="AM607" s="234"/>
      <c r="AN607" s="240"/>
      <c r="AO607" s="231"/>
      <c r="AP607" s="234"/>
      <c r="AQ607" s="240"/>
      <c r="AR607" s="231"/>
      <c r="AS607" s="234"/>
      <c r="AT607" s="240"/>
      <c r="AU607" s="231"/>
      <c r="AV607" s="234"/>
      <c r="AW607" s="237"/>
      <c r="AX607" s="231"/>
      <c r="AY607" s="292"/>
      <c r="AZ607" s="228"/>
      <c r="BA607" s="228"/>
      <c r="BB607" s="295"/>
    </row>
    <row r="608" spans="2:62" ht="28.15" customHeight="1" thickBot="1" x14ac:dyDescent="0.25">
      <c r="B608" s="21"/>
      <c r="C608" s="245"/>
      <c r="D608" s="20"/>
      <c r="E608" s="19"/>
      <c r="F608" s="19"/>
      <c r="G608" s="18"/>
      <c r="H608" s="226"/>
      <c r="I608" s="249"/>
      <c r="J608" s="249"/>
      <c r="K608" s="249"/>
      <c r="L608" s="17" t="s">
        <v>105</v>
      </c>
      <c r="M608" s="15" t="s">
        <v>121</v>
      </c>
      <c r="N608" s="17" t="s">
        <v>103</v>
      </c>
      <c r="O608" s="15"/>
      <c r="P608" s="17" t="s">
        <v>102</v>
      </c>
      <c r="Q608" s="15"/>
      <c r="R608" s="17" t="s">
        <v>101</v>
      </c>
      <c r="S608" s="15"/>
      <c r="T608" s="17">
        <v>20</v>
      </c>
      <c r="U608" s="15"/>
      <c r="V608" s="17" t="s">
        <v>100</v>
      </c>
      <c r="W608" s="15"/>
      <c r="X608" s="17" t="s">
        <v>99</v>
      </c>
      <c r="Y608" s="15"/>
      <c r="Z608" s="17" t="s">
        <v>98</v>
      </c>
      <c r="AA608" s="15"/>
      <c r="AB608" s="16"/>
      <c r="AC608" s="15"/>
      <c r="AD608" s="14"/>
      <c r="AE608" s="13"/>
      <c r="AF608" s="252"/>
      <c r="AG608" s="252"/>
      <c r="AH608" s="12"/>
      <c r="AI608" s="11"/>
      <c r="AJ608" s="235"/>
      <c r="AK608" s="241"/>
      <c r="AL608" s="232"/>
      <c r="AM608" s="235"/>
      <c r="AN608" s="241"/>
      <c r="AO608" s="232"/>
      <c r="AP608" s="235"/>
      <c r="AQ608" s="241"/>
      <c r="AR608" s="232"/>
      <c r="AS608" s="235"/>
      <c r="AT608" s="241"/>
      <c r="AU608" s="232"/>
      <c r="AV608" s="235"/>
      <c r="AW608" s="238"/>
      <c r="AX608" s="232"/>
      <c r="AY608" s="293"/>
      <c r="AZ608" s="229"/>
      <c r="BA608" s="229"/>
      <c r="BB608" s="296"/>
    </row>
    <row r="609" spans="2:62" ht="85.9" customHeight="1" thickTop="1" thickBot="1" x14ac:dyDescent="0.35">
      <c r="B609" s="105" t="s">
        <v>174</v>
      </c>
      <c r="C609" s="95" t="s">
        <v>173</v>
      </c>
      <c r="D609" s="100" t="s">
        <v>172</v>
      </c>
      <c r="E609" s="104" t="s">
        <v>171</v>
      </c>
      <c r="F609" s="103"/>
      <c r="G609" s="102"/>
      <c r="H609" s="101" t="s">
        <v>170</v>
      </c>
      <c r="I609" s="100" t="s">
        <v>96</v>
      </c>
      <c r="J609" s="100" t="s">
        <v>169</v>
      </c>
      <c r="K609" s="100" t="s">
        <v>97</v>
      </c>
      <c r="L609" s="256" t="s">
        <v>168</v>
      </c>
      <c r="M609" s="262"/>
      <c r="N609" s="256" t="s">
        <v>167</v>
      </c>
      <c r="O609" s="262"/>
      <c r="P609" s="256" t="s">
        <v>167</v>
      </c>
      <c r="Q609" s="257"/>
      <c r="R609" s="256" t="s">
        <v>167</v>
      </c>
      <c r="S609" s="257"/>
      <c r="T609" s="256" t="s">
        <v>167</v>
      </c>
      <c r="U609" s="257"/>
      <c r="V609" s="256" t="s">
        <v>167</v>
      </c>
      <c r="W609" s="257"/>
      <c r="X609" s="256" t="s">
        <v>167</v>
      </c>
      <c r="Y609" s="257"/>
      <c r="Z609" s="256" t="s">
        <v>167</v>
      </c>
      <c r="AA609" s="257"/>
      <c r="AB609" s="261" t="s">
        <v>166</v>
      </c>
      <c r="AC609" s="257"/>
      <c r="AD609" s="101" t="s">
        <v>165</v>
      </c>
      <c r="AE609" s="101" t="s">
        <v>164</v>
      </c>
      <c r="AF609" s="100" t="s">
        <v>163</v>
      </c>
      <c r="AG609" s="100" t="s">
        <v>162</v>
      </c>
      <c r="AH609" s="99" t="s">
        <v>161</v>
      </c>
      <c r="AI609" s="98"/>
      <c r="AJ609" s="96" t="s">
        <v>160</v>
      </c>
      <c r="AK609" s="95" t="s">
        <v>159</v>
      </c>
      <c r="AL609" s="94" t="s">
        <v>158</v>
      </c>
      <c r="AM609" s="96" t="s">
        <v>157</v>
      </c>
      <c r="AN609" s="95" t="s">
        <v>156</v>
      </c>
      <c r="AO609" s="94" t="s">
        <v>155</v>
      </c>
      <c r="AP609" s="96" t="s">
        <v>154</v>
      </c>
      <c r="AQ609" s="95" t="s">
        <v>153</v>
      </c>
      <c r="AR609" s="97" t="s">
        <v>152</v>
      </c>
      <c r="AS609" s="96" t="s">
        <v>151</v>
      </c>
      <c r="AT609" s="95" t="s">
        <v>150</v>
      </c>
      <c r="AU609" s="94" t="s">
        <v>149</v>
      </c>
      <c r="AV609" s="96" t="s">
        <v>148</v>
      </c>
      <c r="AW609" s="95" t="s">
        <v>147</v>
      </c>
      <c r="AX609" s="94" t="s">
        <v>146</v>
      </c>
      <c r="AY609" s="93" t="s">
        <v>145</v>
      </c>
      <c r="AZ609" s="92" t="s">
        <v>144</v>
      </c>
      <c r="BA609" s="92" t="s">
        <v>143</v>
      </c>
      <c r="BB609" s="91" t="s">
        <v>142</v>
      </c>
    </row>
    <row r="610" spans="2:62" ht="48" thickBot="1" x14ac:dyDescent="0.3">
      <c r="B610" s="90" t="s">
        <v>207</v>
      </c>
      <c r="C610" s="89"/>
      <c r="D610" s="88">
        <v>165</v>
      </c>
      <c r="E610" s="258"/>
      <c r="F610" s="259"/>
      <c r="G610" s="260"/>
      <c r="H610" s="87" t="s">
        <v>140</v>
      </c>
      <c r="I610" s="86"/>
      <c r="J610" s="86"/>
      <c r="K610" s="85"/>
      <c r="L610" s="84"/>
      <c r="M610" s="81"/>
      <c r="N610" s="84"/>
      <c r="O610" s="81"/>
      <c r="P610" s="84"/>
      <c r="Q610" s="81"/>
      <c r="R610" s="84"/>
      <c r="S610" s="81"/>
      <c r="T610" s="84"/>
      <c r="U610" s="81"/>
      <c r="V610" s="84"/>
      <c r="W610" s="81"/>
      <c r="X610" s="84"/>
      <c r="Y610" s="81"/>
      <c r="Z610" s="84"/>
      <c r="AA610" s="83"/>
      <c r="AB610" s="82" t="s">
        <v>139</v>
      </c>
      <c r="AC610" s="81"/>
      <c r="AD610" s="81"/>
      <c r="AE610" s="81"/>
      <c r="AF610" s="80"/>
      <c r="AG610" s="80"/>
      <c r="AH610" s="60"/>
      <c r="AI610" s="79" t="s">
        <v>138</v>
      </c>
      <c r="AJ610" s="78">
        <f t="shared" ref="AJ610:BB610" si="80">SUM(AJ612:AJ623)</f>
        <v>18</v>
      </c>
      <c r="AK610" s="77">
        <f t="shared" si="80"/>
        <v>0</v>
      </c>
      <c r="AL610" s="76">
        <f t="shared" si="80"/>
        <v>0</v>
      </c>
      <c r="AM610" s="78">
        <f t="shared" si="80"/>
        <v>18</v>
      </c>
      <c r="AN610" s="77">
        <f t="shared" si="80"/>
        <v>2</v>
      </c>
      <c r="AO610" s="76">
        <f t="shared" si="80"/>
        <v>0</v>
      </c>
      <c r="AP610" s="78">
        <f t="shared" si="80"/>
        <v>0</v>
      </c>
      <c r="AQ610" s="77">
        <f t="shared" si="80"/>
        <v>0</v>
      </c>
      <c r="AR610" s="76">
        <f t="shared" si="80"/>
        <v>0</v>
      </c>
      <c r="AS610" s="78">
        <f t="shared" si="80"/>
        <v>0</v>
      </c>
      <c r="AT610" s="77">
        <f t="shared" si="80"/>
        <v>0</v>
      </c>
      <c r="AU610" s="76">
        <f t="shared" si="80"/>
        <v>0</v>
      </c>
      <c r="AV610" s="78">
        <f t="shared" si="80"/>
        <v>0</v>
      </c>
      <c r="AW610" s="77">
        <f t="shared" si="80"/>
        <v>0</v>
      </c>
      <c r="AX610" s="76">
        <f t="shared" si="80"/>
        <v>0</v>
      </c>
      <c r="AY610" s="75">
        <f t="shared" si="80"/>
        <v>0</v>
      </c>
      <c r="AZ610" s="74">
        <f t="shared" si="80"/>
        <v>0</v>
      </c>
      <c r="BA610" s="74">
        <f t="shared" si="80"/>
        <v>0</v>
      </c>
      <c r="BB610" s="73">
        <f t="shared" si="80"/>
        <v>0</v>
      </c>
      <c r="BC610" s="72" t="s">
        <v>137</v>
      </c>
      <c r="BF610" s="5">
        <f>SUM(AJ610:AL610)/$BG$5</f>
        <v>6</v>
      </c>
      <c r="BG610" s="5">
        <f>SUM(AM610:AO610,AY610)/$BG$5</f>
        <v>6.666666666666667</v>
      </c>
      <c r="BH610" s="5">
        <f>SUM(AP610:AR610,AZ610)/$BG$5</f>
        <v>0</v>
      </c>
      <c r="BI610" s="5">
        <f>SUM(AS610:AU610,BA610)/$BG$5</f>
        <v>0</v>
      </c>
      <c r="BJ610" s="5">
        <f>SUM(AV610:AX610,BB610)/$BG$5</f>
        <v>0</v>
      </c>
    </row>
    <row r="611" spans="2:62" ht="37.5" thickBot="1" x14ac:dyDescent="0.3">
      <c r="B611" s="71"/>
      <c r="C611" s="70"/>
      <c r="D611" s="69"/>
      <c r="E611" s="68"/>
      <c r="F611" s="68"/>
      <c r="G611" s="67"/>
      <c r="H611" s="66"/>
      <c r="I611" s="64"/>
      <c r="J611" s="64"/>
      <c r="K611" s="65"/>
      <c r="L611" s="64"/>
      <c r="M611" s="62"/>
      <c r="N611" s="64"/>
      <c r="O611" s="62"/>
      <c r="P611" s="64"/>
      <c r="Q611" s="62"/>
      <c r="R611" s="64"/>
      <c r="S611" s="62"/>
      <c r="T611" s="64"/>
      <c r="U611" s="62"/>
      <c r="V611" s="64"/>
      <c r="W611" s="62"/>
      <c r="X611" s="64"/>
      <c r="Y611" s="62"/>
      <c r="Z611" s="64"/>
      <c r="AA611" s="62"/>
      <c r="AB611" s="63"/>
      <c r="AC611" s="62"/>
      <c r="AD611" s="62"/>
      <c r="AE611" s="62"/>
      <c r="AF611" s="61"/>
      <c r="AG611" s="61"/>
      <c r="AH611" s="60"/>
      <c r="AI611" s="59" t="s">
        <v>136</v>
      </c>
      <c r="AJ611" s="58">
        <f t="shared" ref="AJ611:BB611" si="81">AJ610/3</f>
        <v>6</v>
      </c>
      <c r="AK611" s="57">
        <f t="shared" si="81"/>
        <v>0</v>
      </c>
      <c r="AL611" s="56">
        <f t="shared" si="81"/>
        <v>0</v>
      </c>
      <c r="AM611" s="58">
        <f t="shared" si="81"/>
        <v>6</v>
      </c>
      <c r="AN611" s="57">
        <f t="shared" si="81"/>
        <v>0.66666666666666663</v>
      </c>
      <c r="AO611" s="56">
        <f t="shared" si="81"/>
        <v>0</v>
      </c>
      <c r="AP611" s="58">
        <f t="shared" si="81"/>
        <v>0</v>
      </c>
      <c r="AQ611" s="57">
        <f t="shared" si="81"/>
        <v>0</v>
      </c>
      <c r="AR611" s="56">
        <f t="shared" si="81"/>
        <v>0</v>
      </c>
      <c r="AS611" s="58">
        <f t="shared" si="81"/>
        <v>0</v>
      </c>
      <c r="AT611" s="57">
        <f t="shared" si="81"/>
        <v>0</v>
      </c>
      <c r="AU611" s="56">
        <f t="shared" si="81"/>
        <v>0</v>
      </c>
      <c r="AV611" s="58">
        <f t="shared" si="81"/>
        <v>0</v>
      </c>
      <c r="AW611" s="57">
        <f t="shared" si="81"/>
        <v>0</v>
      </c>
      <c r="AX611" s="56">
        <f t="shared" si="81"/>
        <v>0</v>
      </c>
      <c r="AY611" s="55">
        <f t="shared" si="81"/>
        <v>0</v>
      </c>
      <c r="AZ611" s="54">
        <f t="shared" si="81"/>
        <v>0</v>
      </c>
      <c r="BA611" s="54">
        <f t="shared" si="81"/>
        <v>0</v>
      </c>
      <c r="BB611" s="53">
        <f t="shared" si="81"/>
        <v>0</v>
      </c>
      <c r="BC611" s="52" t="s">
        <v>135</v>
      </c>
    </row>
    <row r="612" spans="2:62" ht="28.15" customHeight="1" x14ac:dyDescent="0.2">
      <c r="B612" s="30"/>
      <c r="C612" s="242">
        <v>1</v>
      </c>
      <c r="D612" s="44"/>
      <c r="E612" s="43"/>
      <c r="F612" s="43"/>
      <c r="G612" s="42"/>
      <c r="H612" s="223" t="s">
        <v>183</v>
      </c>
      <c r="I612" s="246">
        <v>29</v>
      </c>
      <c r="J612" s="246">
        <v>13</v>
      </c>
      <c r="K612" s="246">
        <v>7</v>
      </c>
      <c r="L612" s="41" t="s">
        <v>133</v>
      </c>
      <c r="M612" s="40" t="s">
        <v>178</v>
      </c>
      <c r="N612" s="41" t="s">
        <v>131</v>
      </c>
      <c r="O612" s="40" t="s">
        <v>121</v>
      </c>
      <c r="P612" s="41" t="s">
        <v>130</v>
      </c>
      <c r="Q612" s="40"/>
      <c r="R612" s="41" t="s">
        <v>129</v>
      </c>
      <c r="S612" s="40"/>
      <c r="T612" s="41" t="s">
        <v>128</v>
      </c>
      <c r="U612" s="40"/>
      <c r="V612" s="41" t="s">
        <v>127</v>
      </c>
      <c r="W612" s="40"/>
      <c r="X612" s="41" t="s">
        <v>126</v>
      </c>
      <c r="Y612" s="40"/>
      <c r="Z612" s="41" t="s">
        <v>125</v>
      </c>
      <c r="AA612" s="40"/>
      <c r="AB612" s="39"/>
      <c r="AC612" s="40"/>
      <c r="AD612" s="39" t="s">
        <v>121</v>
      </c>
      <c r="AE612" s="38"/>
      <c r="AF612" s="250"/>
      <c r="AG612" s="250"/>
      <c r="AH612" s="37"/>
      <c r="AI612" s="11"/>
      <c r="AJ612" s="233">
        <f>SUMPRODUCT(LEN($M612:$S615)-LEN(SUBSTITUTE($M612:$S615,"A", "")))</f>
        <v>4</v>
      </c>
      <c r="AK612" s="239">
        <f>SUMPRODUCT(LEN($AD612:$AD615)-LEN(SUBSTITUTE($AD612:$AD615,"A", "")))</f>
        <v>0</v>
      </c>
      <c r="AL612" s="230">
        <f>SUMPRODUCT(LEN($AC612:$AC615)-LEN(SUBSTITUTE($AC612:$AC615,"A", "")))</f>
        <v>0</v>
      </c>
      <c r="AM612" s="233">
        <f>SUMPRODUCT(LEN($M612:$S615)-LEN(SUBSTITUTE($M612:$S615,"S", "")))</f>
        <v>7</v>
      </c>
      <c r="AN612" s="239">
        <f>SUMPRODUCT(LEN($AD612:$AD615)-LEN(SUBSTITUTE($AD612:$AD615,"S", "")))</f>
        <v>1</v>
      </c>
      <c r="AO612" s="230">
        <f>SUMPRODUCT(LEN($AC612:$AC615)-LEN(SUBSTITUTE($AC612:$AC615,"S", "")))</f>
        <v>0</v>
      </c>
      <c r="AP612" s="233">
        <f>SUMPRODUCT(LEN($M612:$S615)-LEN(SUBSTITUTE($M612:$S615,"F", "")))</f>
        <v>0</v>
      </c>
      <c r="AQ612" s="239">
        <f>SUMPRODUCT(LEN($AD612:$AD615)-LEN(SUBSTITUTE($AD612:$AD615,"F", "")))</f>
        <v>0</v>
      </c>
      <c r="AR612" s="230">
        <f>SUMPRODUCT(LEN($AC612:$AC615)-LEN(SUBSTITUTE($AC612:$AC615,"F", "")))</f>
        <v>0</v>
      </c>
      <c r="AS612" s="233">
        <f>SUMPRODUCT(LEN($M612:$S615)-LEN(SUBSTITUTE($M612:$S615,"G", "")))</f>
        <v>0</v>
      </c>
      <c r="AT612" s="239">
        <f>SUMPRODUCT(LEN($AD612:$AD615)-LEN(SUBSTITUTE($AD612:$AD615,"G", "")))</f>
        <v>0</v>
      </c>
      <c r="AU612" s="230">
        <f>SUMPRODUCT(LEN($AC612:$AC615)-LEN(SUBSTITUTE($AC612:$AC615,"G", "")))</f>
        <v>0</v>
      </c>
      <c r="AV612" s="233">
        <f>SUMPRODUCT(LEN($L612:$S615)-LEN(SUBSTITUTE($L612:$S615,"M", "")))</f>
        <v>0</v>
      </c>
      <c r="AW612" s="236">
        <f>SUMPRODUCT(LEN($AD612:$AD615)-LEN(SUBSTITUTE($AD612:$AD615,"M", "")))</f>
        <v>0</v>
      </c>
      <c r="AX612" s="230">
        <f>SUMPRODUCT(LEN($AC612:$AC615)-LEN(SUBSTITUTE($AC612:$AC615,"M", "")))</f>
        <v>0</v>
      </c>
      <c r="AY612" s="291">
        <f>SUMPRODUCT(LEN($AE612:$AE615)-LEN(SUBSTITUTE($AE612:$AE615,"S", "")))</f>
        <v>0</v>
      </c>
      <c r="AZ612" s="227">
        <f>SUMPRODUCT(LEN($AE612:$AE615)-LEN(SUBSTITUTE($AE612:$AE615,"F", "")))</f>
        <v>0</v>
      </c>
      <c r="BA612" s="227">
        <f>SUMPRODUCT(LEN($AE612:$AE615)-LEN(SUBSTITUTE($AE612:$AE615,"G", "")))</f>
        <v>0</v>
      </c>
      <c r="BB612" s="294">
        <f>SUMPRODUCT(LEN($AE612:$AE615)-LEN(SUBSTITUTE($AE612:$AE615,"M", "")))</f>
        <v>0</v>
      </c>
    </row>
    <row r="613" spans="2:62" ht="28.15" customHeight="1" thickBot="1" x14ac:dyDescent="0.25">
      <c r="B613" s="30"/>
      <c r="C613" s="243"/>
      <c r="D613" s="36"/>
      <c r="E613" s="35"/>
      <c r="F613" s="35"/>
      <c r="G613" s="34"/>
      <c r="H613" s="224"/>
      <c r="I613" s="247"/>
      <c r="J613" s="247"/>
      <c r="K613" s="247"/>
      <c r="L613" s="33" t="s">
        <v>123</v>
      </c>
      <c r="M613" s="32" t="s">
        <v>175</v>
      </c>
      <c r="N613" s="33" t="s">
        <v>122</v>
      </c>
      <c r="O613" s="32" t="s">
        <v>121</v>
      </c>
      <c r="P613" s="33" t="s">
        <v>120</v>
      </c>
      <c r="Q613" s="32"/>
      <c r="R613" s="33" t="s">
        <v>119</v>
      </c>
      <c r="S613" s="32"/>
      <c r="T613" s="33" t="s">
        <v>118</v>
      </c>
      <c r="U613" s="32"/>
      <c r="V613" s="33" t="s">
        <v>117</v>
      </c>
      <c r="W613" s="32"/>
      <c r="X613" s="33" t="s">
        <v>116</v>
      </c>
      <c r="Y613" s="32"/>
      <c r="Z613" s="33" t="s">
        <v>115</v>
      </c>
      <c r="AA613" s="32"/>
      <c r="AB613" s="31"/>
      <c r="AC613" s="32"/>
      <c r="AD613" s="31"/>
      <c r="AE613" s="23"/>
      <c r="AF613" s="251"/>
      <c r="AG613" s="251"/>
      <c r="AH613" s="22"/>
      <c r="AI613" s="11"/>
      <c r="AJ613" s="234"/>
      <c r="AK613" s="240"/>
      <c r="AL613" s="231"/>
      <c r="AM613" s="234"/>
      <c r="AN613" s="240"/>
      <c r="AO613" s="231"/>
      <c r="AP613" s="234"/>
      <c r="AQ613" s="240"/>
      <c r="AR613" s="231"/>
      <c r="AS613" s="234"/>
      <c r="AT613" s="240"/>
      <c r="AU613" s="231"/>
      <c r="AV613" s="234"/>
      <c r="AW613" s="237"/>
      <c r="AX613" s="231"/>
      <c r="AY613" s="292"/>
      <c r="AZ613" s="228"/>
      <c r="BA613" s="228"/>
      <c r="BB613" s="295"/>
    </row>
    <row r="614" spans="2:62" ht="28.15" customHeight="1" x14ac:dyDescent="0.2">
      <c r="B614" s="30"/>
      <c r="C614" s="244"/>
      <c r="D614" s="29"/>
      <c r="E614" s="28"/>
      <c r="F614" s="28"/>
      <c r="G614" s="27"/>
      <c r="H614" s="225">
        <v>165</v>
      </c>
      <c r="I614" s="248"/>
      <c r="J614" s="248"/>
      <c r="K614" s="248"/>
      <c r="L614" s="26" t="s">
        <v>114</v>
      </c>
      <c r="M614" s="25" t="s">
        <v>175</v>
      </c>
      <c r="N614" s="26" t="s">
        <v>112</v>
      </c>
      <c r="O614" s="25"/>
      <c r="P614" s="26" t="s">
        <v>111</v>
      </c>
      <c r="Q614" s="25"/>
      <c r="R614" s="26" t="s">
        <v>110</v>
      </c>
      <c r="S614" s="25"/>
      <c r="T614" s="26" t="s">
        <v>109</v>
      </c>
      <c r="U614" s="25"/>
      <c r="V614" s="26" t="s">
        <v>108</v>
      </c>
      <c r="W614" s="25"/>
      <c r="X614" s="26" t="s">
        <v>107</v>
      </c>
      <c r="Y614" s="25"/>
      <c r="Z614" s="26" t="s">
        <v>106</v>
      </c>
      <c r="AA614" s="25"/>
      <c r="AB614" s="24"/>
      <c r="AC614" s="25"/>
      <c r="AD614" s="24"/>
      <c r="AE614" s="23"/>
      <c r="AF614" s="251"/>
      <c r="AG614" s="251"/>
      <c r="AH614" s="22"/>
      <c r="AI614" s="11"/>
      <c r="AJ614" s="234"/>
      <c r="AK614" s="240"/>
      <c r="AL614" s="231"/>
      <c r="AM614" s="234"/>
      <c r="AN614" s="240"/>
      <c r="AO614" s="231"/>
      <c r="AP614" s="234"/>
      <c r="AQ614" s="240"/>
      <c r="AR614" s="231"/>
      <c r="AS614" s="234"/>
      <c r="AT614" s="240"/>
      <c r="AU614" s="231"/>
      <c r="AV614" s="234"/>
      <c r="AW614" s="237"/>
      <c r="AX614" s="231"/>
      <c r="AY614" s="292"/>
      <c r="AZ614" s="228"/>
      <c r="BA614" s="228"/>
      <c r="BB614" s="295"/>
    </row>
    <row r="615" spans="2:62" ht="28.15" customHeight="1" thickBot="1" x14ac:dyDescent="0.25">
      <c r="B615" s="30"/>
      <c r="C615" s="253"/>
      <c r="D615" s="51"/>
      <c r="E615" s="50"/>
      <c r="F615" s="50"/>
      <c r="G615" s="49"/>
      <c r="H615" s="226"/>
      <c r="I615" s="254"/>
      <c r="J615" s="254"/>
      <c r="K615" s="254"/>
      <c r="L615" s="48" t="s">
        <v>105</v>
      </c>
      <c r="M615" s="47" t="s">
        <v>124</v>
      </c>
      <c r="N615" s="48" t="s">
        <v>103</v>
      </c>
      <c r="O615" s="47"/>
      <c r="P615" s="48" t="s">
        <v>102</v>
      </c>
      <c r="Q615" s="47"/>
      <c r="R615" s="48" t="s">
        <v>101</v>
      </c>
      <c r="S615" s="47"/>
      <c r="T615" s="48">
        <v>20</v>
      </c>
      <c r="U615" s="47"/>
      <c r="V615" s="48" t="s">
        <v>100</v>
      </c>
      <c r="W615" s="47"/>
      <c r="X615" s="48" t="s">
        <v>99</v>
      </c>
      <c r="Y615" s="47"/>
      <c r="Z615" s="48" t="s">
        <v>98</v>
      </c>
      <c r="AA615" s="47"/>
      <c r="AB615" s="16"/>
      <c r="AC615" s="47"/>
      <c r="AD615" s="16"/>
      <c r="AE615" s="46"/>
      <c r="AF615" s="255"/>
      <c r="AG615" s="255"/>
      <c r="AH615" s="45"/>
      <c r="AI615" s="11"/>
      <c r="AJ615" s="235"/>
      <c r="AK615" s="241"/>
      <c r="AL615" s="232"/>
      <c r="AM615" s="235"/>
      <c r="AN615" s="241"/>
      <c r="AO615" s="232"/>
      <c r="AP615" s="235"/>
      <c r="AQ615" s="241"/>
      <c r="AR615" s="232"/>
      <c r="AS615" s="235"/>
      <c r="AT615" s="241"/>
      <c r="AU615" s="232"/>
      <c r="AV615" s="235"/>
      <c r="AW615" s="238"/>
      <c r="AX615" s="232"/>
      <c r="AY615" s="293"/>
      <c r="AZ615" s="229"/>
      <c r="BA615" s="229"/>
      <c r="BB615" s="296"/>
    </row>
    <row r="616" spans="2:62" ht="28.15" customHeight="1" x14ac:dyDescent="0.2">
      <c r="B616" s="30"/>
      <c r="C616" s="242">
        <v>2</v>
      </c>
      <c r="D616" s="44"/>
      <c r="E616" s="43"/>
      <c r="F616" s="43"/>
      <c r="G616" s="42"/>
      <c r="H616" s="223"/>
      <c r="I616" s="246">
        <v>31</v>
      </c>
      <c r="J616" s="246">
        <v>14</v>
      </c>
      <c r="K616" s="246">
        <v>6</v>
      </c>
      <c r="L616" s="41" t="s">
        <v>133</v>
      </c>
      <c r="M616" s="40" t="s">
        <v>178</v>
      </c>
      <c r="N616" s="41" t="s">
        <v>131</v>
      </c>
      <c r="O616" s="40" t="s">
        <v>132</v>
      </c>
      <c r="P616" s="41" t="s">
        <v>130</v>
      </c>
      <c r="Q616" s="40"/>
      <c r="R616" s="41" t="s">
        <v>129</v>
      </c>
      <c r="S616" s="40"/>
      <c r="T616" s="41" t="s">
        <v>128</v>
      </c>
      <c r="U616" s="40"/>
      <c r="V616" s="41" t="s">
        <v>127</v>
      </c>
      <c r="W616" s="40"/>
      <c r="X616" s="41" t="s">
        <v>126</v>
      </c>
      <c r="Y616" s="40"/>
      <c r="Z616" s="41" t="s">
        <v>125</v>
      </c>
      <c r="AA616" s="40"/>
      <c r="AB616" s="39"/>
      <c r="AC616" s="40"/>
      <c r="AD616" s="39" t="s">
        <v>121</v>
      </c>
      <c r="AE616" s="38"/>
      <c r="AF616" s="250"/>
      <c r="AG616" s="250"/>
      <c r="AH616" s="37"/>
      <c r="AI616" s="11"/>
      <c r="AJ616" s="233">
        <f>SUMPRODUCT(LEN($M616:$S619)-LEN(SUBSTITUTE($M616:$S619,"A", "")))</f>
        <v>5</v>
      </c>
      <c r="AK616" s="239">
        <f>SUMPRODUCT(LEN($AD616:$AD619)-LEN(SUBSTITUTE($AD616:$AD619,"A", "")))</f>
        <v>0</v>
      </c>
      <c r="AL616" s="230">
        <f>SUMPRODUCT(LEN($AC616:$AC619)-LEN(SUBSTITUTE($AC616:$AC619,"A", "")))</f>
        <v>0</v>
      </c>
      <c r="AM616" s="233">
        <f>SUMPRODUCT(LEN($M616:$S619)-LEN(SUBSTITUTE($M616:$S619,"S", "")))</f>
        <v>9</v>
      </c>
      <c r="AN616" s="239">
        <f>SUMPRODUCT(LEN($AD616:$AD619)-LEN(SUBSTITUTE($AD616:$AD619,"S", "")))</f>
        <v>1</v>
      </c>
      <c r="AO616" s="230">
        <f>SUMPRODUCT(LEN($AC616:$AC619)-LEN(SUBSTITUTE($AC616:$AC619,"S", "")))</f>
        <v>0</v>
      </c>
      <c r="AP616" s="233">
        <f>SUMPRODUCT(LEN($M616:$S619)-LEN(SUBSTITUTE($M616:$S619,"F", "")))</f>
        <v>0</v>
      </c>
      <c r="AQ616" s="239">
        <f>SUMPRODUCT(LEN($AD616:$AD619)-LEN(SUBSTITUTE($AD616:$AD619,"F", "")))</f>
        <v>0</v>
      </c>
      <c r="AR616" s="230">
        <f>SUMPRODUCT(LEN($AC616:$AC619)-LEN(SUBSTITUTE($AC616:$AC619,"F", "")))</f>
        <v>0</v>
      </c>
      <c r="AS616" s="233">
        <f>SUMPRODUCT(LEN($M616:$S619)-LEN(SUBSTITUTE($M616:$S619,"G", "")))</f>
        <v>0</v>
      </c>
      <c r="AT616" s="239">
        <f>SUMPRODUCT(LEN($AD616:$AD619)-LEN(SUBSTITUTE($AD616:$AD619,"G", "")))</f>
        <v>0</v>
      </c>
      <c r="AU616" s="230">
        <f>SUMPRODUCT(LEN($AC616:$AC619)-LEN(SUBSTITUTE($AC616:$AC619,"G", "")))</f>
        <v>0</v>
      </c>
      <c r="AV616" s="233">
        <f>SUMPRODUCT(LEN($L616:$S619)-LEN(SUBSTITUTE($L616:$S619,"M", "")))</f>
        <v>0</v>
      </c>
      <c r="AW616" s="236">
        <f>SUMPRODUCT(LEN($AD616:$AD619)-LEN(SUBSTITUTE($AD616:$AD619,"M", "")))</f>
        <v>0</v>
      </c>
      <c r="AX616" s="230">
        <f>SUMPRODUCT(LEN($AC616:$AC619)-LEN(SUBSTITUTE($AC616:$AC619,"M", "")))</f>
        <v>0</v>
      </c>
      <c r="AY616" s="291">
        <f>SUMPRODUCT(LEN($AE616:$AE619)-LEN(SUBSTITUTE($AE616:$AE619,"S", "")))</f>
        <v>0</v>
      </c>
      <c r="AZ616" s="227">
        <f>SUMPRODUCT(LEN($AE616:$AE619)-LEN(SUBSTITUTE($AE616:$AE619,"F", "")))</f>
        <v>0</v>
      </c>
      <c r="BA616" s="227">
        <f>SUMPRODUCT(LEN($AE616:$AE619)-LEN(SUBSTITUTE($AE616:$AE619,"G", "")))</f>
        <v>0</v>
      </c>
      <c r="BB616" s="294">
        <f>SUMPRODUCT(LEN($AE616:$AE619)-LEN(SUBSTITUTE($AE616:$AE619,"M", "")))</f>
        <v>0</v>
      </c>
    </row>
    <row r="617" spans="2:62" ht="28.15" customHeight="1" thickBot="1" x14ac:dyDescent="0.25">
      <c r="B617" s="30"/>
      <c r="C617" s="243"/>
      <c r="D617" s="36"/>
      <c r="E617" s="35"/>
      <c r="F617" s="35"/>
      <c r="G617" s="34"/>
      <c r="H617" s="224"/>
      <c r="I617" s="247"/>
      <c r="J617" s="247"/>
      <c r="K617" s="247"/>
      <c r="L617" s="33" t="s">
        <v>123</v>
      </c>
      <c r="M617" s="32" t="s">
        <v>175</v>
      </c>
      <c r="N617" s="33" t="s">
        <v>122</v>
      </c>
      <c r="O617" s="32" t="s">
        <v>121</v>
      </c>
      <c r="P617" s="33" t="s">
        <v>120</v>
      </c>
      <c r="Q617" s="32"/>
      <c r="R617" s="33" t="s">
        <v>119</v>
      </c>
      <c r="S617" s="32"/>
      <c r="T617" s="33" t="s">
        <v>118</v>
      </c>
      <c r="U617" s="32"/>
      <c r="V617" s="33" t="s">
        <v>117</v>
      </c>
      <c r="W617" s="32"/>
      <c r="X617" s="33" t="s">
        <v>116</v>
      </c>
      <c r="Y617" s="32"/>
      <c r="Z617" s="33" t="s">
        <v>115</v>
      </c>
      <c r="AA617" s="32"/>
      <c r="AB617" s="31"/>
      <c r="AC617" s="32"/>
      <c r="AD617" s="31"/>
      <c r="AE617" s="23"/>
      <c r="AF617" s="251"/>
      <c r="AG617" s="251"/>
      <c r="AH617" s="22"/>
      <c r="AI617" s="11"/>
      <c r="AJ617" s="234"/>
      <c r="AK617" s="240"/>
      <c r="AL617" s="231"/>
      <c r="AM617" s="234"/>
      <c r="AN617" s="240"/>
      <c r="AO617" s="231"/>
      <c r="AP617" s="234"/>
      <c r="AQ617" s="240"/>
      <c r="AR617" s="231"/>
      <c r="AS617" s="234"/>
      <c r="AT617" s="240"/>
      <c r="AU617" s="231"/>
      <c r="AV617" s="234"/>
      <c r="AW617" s="237"/>
      <c r="AX617" s="231"/>
      <c r="AY617" s="292"/>
      <c r="AZ617" s="228"/>
      <c r="BA617" s="228"/>
      <c r="BB617" s="295"/>
    </row>
    <row r="618" spans="2:62" ht="28.15" customHeight="1" x14ac:dyDescent="0.2">
      <c r="B618" s="30"/>
      <c r="C618" s="244"/>
      <c r="D618" s="29"/>
      <c r="E618" s="28"/>
      <c r="F618" s="28"/>
      <c r="G618" s="27"/>
      <c r="H618" s="225"/>
      <c r="I618" s="248"/>
      <c r="J618" s="248"/>
      <c r="K618" s="248"/>
      <c r="L618" s="26" t="s">
        <v>114</v>
      </c>
      <c r="M618" s="25" t="s">
        <v>113</v>
      </c>
      <c r="N618" s="26" t="s">
        <v>112</v>
      </c>
      <c r="O618" s="25" t="s">
        <v>121</v>
      </c>
      <c r="P618" s="26" t="s">
        <v>111</v>
      </c>
      <c r="Q618" s="25"/>
      <c r="R618" s="26" t="s">
        <v>110</v>
      </c>
      <c r="S618" s="25"/>
      <c r="T618" s="26" t="s">
        <v>109</v>
      </c>
      <c r="U618" s="25"/>
      <c r="V618" s="26" t="s">
        <v>108</v>
      </c>
      <c r="W618" s="25"/>
      <c r="X618" s="26" t="s">
        <v>107</v>
      </c>
      <c r="Y618" s="25"/>
      <c r="Z618" s="26" t="s">
        <v>106</v>
      </c>
      <c r="AA618" s="25"/>
      <c r="AB618" s="24"/>
      <c r="AC618" s="25"/>
      <c r="AD618" s="24"/>
      <c r="AE618" s="23"/>
      <c r="AF618" s="251"/>
      <c r="AG618" s="251"/>
      <c r="AH618" s="22"/>
      <c r="AI618" s="11"/>
      <c r="AJ618" s="234"/>
      <c r="AK618" s="240"/>
      <c r="AL618" s="231"/>
      <c r="AM618" s="234"/>
      <c r="AN618" s="240"/>
      <c r="AO618" s="231"/>
      <c r="AP618" s="234"/>
      <c r="AQ618" s="240"/>
      <c r="AR618" s="231"/>
      <c r="AS618" s="234"/>
      <c r="AT618" s="240"/>
      <c r="AU618" s="231"/>
      <c r="AV618" s="234"/>
      <c r="AW618" s="237"/>
      <c r="AX618" s="231"/>
      <c r="AY618" s="292"/>
      <c r="AZ618" s="228"/>
      <c r="BA618" s="228"/>
      <c r="BB618" s="295"/>
    </row>
    <row r="619" spans="2:62" ht="28.15" customHeight="1" thickBot="1" x14ac:dyDescent="0.25">
      <c r="B619" s="30"/>
      <c r="C619" s="253"/>
      <c r="D619" s="51"/>
      <c r="E619" s="50"/>
      <c r="F619" s="50"/>
      <c r="G619" s="49"/>
      <c r="H619" s="226"/>
      <c r="I619" s="254"/>
      <c r="J619" s="254"/>
      <c r="K619" s="254"/>
      <c r="L619" s="48" t="s">
        <v>105</v>
      </c>
      <c r="M619" s="47" t="s">
        <v>124</v>
      </c>
      <c r="N619" s="48" t="s">
        <v>103</v>
      </c>
      <c r="O619" s="47" t="s">
        <v>121</v>
      </c>
      <c r="P619" s="48" t="s">
        <v>102</v>
      </c>
      <c r="Q619" s="47"/>
      <c r="R619" s="48" t="s">
        <v>101</v>
      </c>
      <c r="S619" s="47"/>
      <c r="T619" s="48">
        <v>20</v>
      </c>
      <c r="U619" s="47"/>
      <c r="V619" s="48" t="s">
        <v>100</v>
      </c>
      <c r="W619" s="47"/>
      <c r="X619" s="48" t="s">
        <v>99</v>
      </c>
      <c r="Y619" s="47"/>
      <c r="Z619" s="48" t="s">
        <v>98</v>
      </c>
      <c r="AA619" s="47"/>
      <c r="AB619" s="16"/>
      <c r="AC619" s="47"/>
      <c r="AD619" s="16"/>
      <c r="AE619" s="46"/>
      <c r="AF619" s="255"/>
      <c r="AG619" s="255"/>
      <c r="AH619" s="45"/>
      <c r="AI619" s="11"/>
      <c r="AJ619" s="235"/>
      <c r="AK619" s="241"/>
      <c r="AL619" s="232"/>
      <c r="AM619" s="235"/>
      <c r="AN619" s="241"/>
      <c r="AO619" s="232"/>
      <c r="AP619" s="235"/>
      <c r="AQ619" s="241"/>
      <c r="AR619" s="232"/>
      <c r="AS619" s="235"/>
      <c r="AT619" s="241"/>
      <c r="AU619" s="232"/>
      <c r="AV619" s="235"/>
      <c r="AW619" s="238"/>
      <c r="AX619" s="232"/>
      <c r="AY619" s="293"/>
      <c r="AZ619" s="229"/>
      <c r="BA619" s="229"/>
      <c r="BB619" s="296"/>
    </row>
    <row r="620" spans="2:62" ht="28.15" customHeight="1" x14ac:dyDescent="0.2">
      <c r="B620" s="30"/>
      <c r="C620" s="242">
        <v>3</v>
      </c>
      <c r="D620" s="44"/>
      <c r="E620" s="43"/>
      <c r="F620" s="43"/>
      <c r="G620" s="42"/>
      <c r="H620" s="223"/>
      <c r="I620" s="246">
        <v>31</v>
      </c>
      <c r="J620" s="246">
        <v>14</v>
      </c>
      <c r="K620" s="246">
        <v>7</v>
      </c>
      <c r="L620" s="41" t="s">
        <v>133</v>
      </c>
      <c r="M620" s="40" t="s">
        <v>132</v>
      </c>
      <c r="N620" s="41" t="s">
        <v>131</v>
      </c>
      <c r="O620" s="40" t="s">
        <v>104</v>
      </c>
      <c r="P620" s="41" t="s">
        <v>130</v>
      </c>
      <c r="Q620" s="40"/>
      <c r="R620" s="41" t="s">
        <v>129</v>
      </c>
      <c r="S620" s="40"/>
      <c r="T620" s="41" t="s">
        <v>128</v>
      </c>
      <c r="U620" s="40"/>
      <c r="V620" s="41" t="s">
        <v>127</v>
      </c>
      <c r="W620" s="40"/>
      <c r="X620" s="41" t="s">
        <v>126</v>
      </c>
      <c r="Y620" s="40"/>
      <c r="Z620" s="41" t="s">
        <v>125</v>
      </c>
      <c r="AA620" s="40"/>
      <c r="AB620" s="39"/>
      <c r="AC620" s="40"/>
      <c r="AD620" s="39"/>
      <c r="AE620" s="38"/>
      <c r="AF620" s="250"/>
      <c r="AG620" s="250"/>
      <c r="AH620" s="37"/>
      <c r="AI620" s="11"/>
      <c r="AJ620" s="233">
        <f>SUMPRODUCT(LEN($M620:$S623)-LEN(SUBSTITUTE($M620:$S623,"A", "")))</f>
        <v>9</v>
      </c>
      <c r="AK620" s="239">
        <f>SUMPRODUCT(LEN($AD620:$AD623)-LEN(SUBSTITUTE($AD620:$AD623,"A", "")))</f>
        <v>0</v>
      </c>
      <c r="AL620" s="230">
        <f>SUMPRODUCT(LEN($AC620:$AC623)-LEN(SUBSTITUTE($AC620:$AC623,"A", "")))</f>
        <v>0</v>
      </c>
      <c r="AM620" s="233">
        <f>SUMPRODUCT(LEN($M620:$S623)-LEN(SUBSTITUTE($M620:$S623,"S", "")))</f>
        <v>2</v>
      </c>
      <c r="AN620" s="239">
        <f>SUMPRODUCT(LEN($AD620:$AD623)-LEN(SUBSTITUTE($AD620:$AD623,"S", "")))</f>
        <v>0</v>
      </c>
      <c r="AO620" s="230">
        <f>SUMPRODUCT(LEN($AC620:$AC623)-LEN(SUBSTITUTE($AC620:$AC623,"S", "")))</f>
        <v>0</v>
      </c>
      <c r="AP620" s="233">
        <f>SUMPRODUCT(LEN($M620:$S623)-LEN(SUBSTITUTE($M620:$S623,"F", "")))</f>
        <v>0</v>
      </c>
      <c r="AQ620" s="239">
        <f>SUMPRODUCT(LEN($AD620:$AD623)-LEN(SUBSTITUTE($AD620:$AD623,"F", "")))</f>
        <v>0</v>
      </c>
      <c r="AR620" s="230">
        <f>SUMPRODUCT(LEN($AC620:$AC623)-LEN(SUBSTITUTE($AC620:$AC623,"F", "")))</f>
        <v>0</v>
      </c>
      <c r="AS620" s="233">
        <f>SUMPRODUCT(LEN($M620:$S623)-LEN(SUBSTITUTE($M620:$S623,"G", "")))</f>
        <v>0</v>
      </c>
      <c r="AT620" s="239">
        <f>SUMPRODUCT(LEN($AD620:$AD623)-LEN(SUBSTITUTE($AD620:$AD623,"G", "")))</f>
        <v>0</v>
      </c>
      <c r="AU620" s="230">
        <f>SUMPRODUCT(LEN($AC620:$AC623)-LEN(SUBSTITUTE($AC620:$AC623,"G", "")))</f>
        <v>0</v>
      </c>
      <c r="AV620" s="233">
        <f>SUMPRODUCT(LEN($L620:$S623)-LEN(SUBSTITUTE($L620:$S623,"M", "")))</f>
        <v>0</v>
      </c>
      <c r="AW620" s="236">
        <f>SUMPRODUCT(LEN($AD620:$AD623)-LEN(SUBSTITUTE($AD620:$AD623,"M", "")))</f>
        <v>0</v>
      </c>
      <c r="AX620" s="230">
        <f>SUMPRODUCT(LEN($AC620:$AC623)-LEN(SUBSTITUTE($AC620:$AC623,"M", "")))</f>
        <v>0</v>
      </c>
      <c r="AY620" s="291">
        <f>SUMPRODUCT(LEN($AE620:$AE623)-LEN(SUBSTITUTE($AE620:$AE623,"S", "")))</f>
        <v>0</v>
      </c>
      <c r="AZ620" s="227">
        <f>SUMPRODUCT(LEN($AE620:$AE623)-LEN(SUBSTITUTE($AE620:$AE623,"F", "")))</f>
        <v>0</v>
      </c>
      <c r="BA620" s="227">
        <f>SUMPRODUCT(LEN($AE620:$AE623)-LEN(SUBSTITUTE($AE620:$AE623,"G", "")))</f>
        <v>0</v>
      </c>
      <c r="BB620" s="294">
        <f>SUMPRODUCT(LEN($AE620:$AE623)-LEN(SUBSTITUTE($AE620:$AE623,"M", "")))</f>
        <v>0</v>
      </c>
    </row>
    <row r="621" spans="2:62" ht="28.15" customHeight="1" thickBot="1" x14ac:dyDescent="0.25">
      <c r="B621" s="30"/>
      <c r="C621" s="243"/>
      <c r="D621" s="36"/>
      <c r="E621" s="35"/>
      <c r="F621" s="35"/>
      <c r="G621" s="34"/>
      <c r="H621" s="224"/>
      <c r="I621" s="247"/>
      <c r="J621" s="247"/>
      <c r="K621" s="247"/>
      <c r="L621" s="33" t="s">
        <v>123</v>
      </c>
      <c r="M621" s="32" t="s">
        <v>132</v>
      </c>
      <c r="N621" s="33" t="s">
        <v>122</v>
      </c>
      <c r="O621" s="32" t="s">
        <v>104</v>
      </c>
      <c r="P621" s="33" t="s">
        <v>120</v>
      </c>
      <c r="Q621" s="32"/>
      <c r="R621" s="33" t="s">
        <v>119</v>
      </c>
      <c r="S621" s="32"/>
      <c r="T621" s="33" t="s">
        <v>118</v>
      </c>
      <c r="U621" s="32"/>
      <c r="V621" s="33" t="s">
        <v>117</v>
      </c>
      <c r="W621" s="32"/>
      <c r="X621" s="33" t="s">
        <v>116</v>
      </c>
      <c r="Y621" s="32"/>
      <c r="Z621" s="33" t="s">
        <v>115</v>
      </c>
      <c r="AA621" s="32"/>
      <c r="AB621" s="31"/>
      <c r="AC621" s="32"/>
      <c r="AD621" s="31"/>
      <c r="AE621" s="23"/>
      <c r="AF621" s="251"/>
      <c r="AG621" s="251"/>
      <c r="AH621" s="22"/>
      <c r="AI621" s="11"/>
      <c r="AJ621" s="234"/>
      <c r="AK621" s="240"/>
      <c r="AL621" s="231"/>
      <c r="AM621" s="234"/>
      <c r="AN621" s="240"/>
      <c r="AO621" s="231"/>
      <c r="AP621" s="234"/>
      <c r="AQ621" s="240"/>
      <c r="AR621" s="231"/>
      <c r="AS621" s="234"/>
      <c r="AT621" s="240"/>
      <c r="AU621" s="231"/>
      <c r="AV621" s="234"/>
      <c r="AW621" s="237"/>
      <c r="AX621" s="231"/>
      <c r="AY621" s="292"/>
      <c r="AZ621" s="228"/>
      <c r="BA621" s="228"/>
      <c r="BB621" s="295"/>
    </row>
    <row r="622" spans="2:62" ht="28.15" customHeight="1" x14ac:dyDescent="0.2">
      <c r="B622" s="30"/>
      <c r="C622" s="244"/>
      <c r="D622" s="29"/>
      <c r="E622" s="28"/>
      <c r="F622" s="28"/>
      <c r="G622" s="27"/>
      <c r="H622" s="225"/>
      <c r="I622" s="248"/>
      <c r="J622" s="248"/>
      <c r="K622" s="248"/>
      <c r="L622" s="26" t="s">
        <v>114</v>
      </c>
      <c r="M622" s="25" t="s">
        <v>175</v>
      </c>
      <c r="N622" s="26" t="s">
        <v>112</v>
      </c>
      <c r="O622" s="25" t="s">
        <v>121</v>
      </c>
      <c r="P622" s="26" t="s">
        <v>111</v>
      </c>
      <c r="Q622" s="25"/>
      <c r="R622" s="26" t="s">
        <v>110</v>
      </c>
      <c r="S622" s="25"/>
      <c r="T622" s="26" t="s">
        <v>109</v>
      </c>
      <c r="U622" s="25"/>
      <c r="V622" s="26" t="s">
        <v>108</v>
      </c>
      <c r="W622" s="25"/>
      <c r="X622" s="26" t="s">
        <v>107</v>
      </c>
      <c r="Y622" s="25"/>
      <c r="Z622" s="26" t="s">
        <v>106</v>
      </c>
      <c r="AA622" s="25"/>
      <c r="AB622" s="24"/>
      <c r="AC622" s="25"/>
      <c r="AD622" s="24"/>
      <c r="AE622" s="23"/>
      <c r="AF622" s="251"/>
      <c r="AG622" s="251"/>
      <c r="AH622" s="22"/>
      <c r="AI622" s="11"/>
      <c r="AJ622" s="234"/>
      <c r="AK622" s="240"/>
      <c r="AL622" s="231"/>
      <c r="AM622" s="234"/>
      <c r="AN622" s="240"/>
      <c r="AO622" s="231"/>
      <c r="AP622" s="234"/>
      <c r="AQ622" s="240"/>
      <c r="AR622" s="231"/>
      <c r="AS622" s="234"/>
      <c r="AT622" s="240"/>
      <c r="AU622" s="231"/>
      <c r="AV622" s="234"/>
      <c r="AW622" s="237"/>
      <c r="AX622" s="231"/>
      <c r="AY622" s="292"/>
      <c r="AZ622" s="228"/>
      <c r="BA622" s="228"/>
      <c r="BB622" s="295"/>
    </row>
    <row r="623" spans="2:62" ht="28.15" customHeight="1" thickBot="1" x14ac:dyDescent="0.25">
      <c r="B623" s="21"/>
      <c r="C623" s="245"/>
      <c r="D623" s="20"/>
      <c r="E623" s="19"/>
      <c r="F623" s="19"/>
      <c r="G623" s="18"/>
      <c r="H623" s="226"/>
      <c r="I623" s="249"/>
      <c r="J623" s="249"/>
      <c r="K623" s="249"/>
      <c r="L623" s="17" t="s">
        <v>105</v>
      </c>
      <c r="M623" s="15" t="s">
        <v>132</v>
      </c>
      <c r="N623" s="17" t="s">
        <v>103</v>
      </c>
      <c r="O623" s="15"/>
      <c r="P623" s="17" t="s">
        <v>102</v>
      </c>
      <c r="Q623" s="15"/>
      <c r="R623" s="17" t="s">
        <v>101</v>
      </c>
      <c r="S623" s="15"/>
      <c r="T623" s="17">
        <v>20</v>
      </c>
      <c r="U623" s="15"/>
      <c r="V623" s="17" t="s">
        <v>100</v>
      </c>
      <c r="W623" s="15"/>
      <c r="X623" s="17" t="s">
        <v>99</v>
      </c>
      <c r="Y623" s="15"/>
      <c r="Z623" s="17" t="s">
        <v>98</v>
      </c>
      <c r="AA623" s="15"/>
      <c r="AB623" s="16"/>
      <c r="AC623" s="15"/>
      <c r="AD623" s="14"/>
      <c r="AE623" s="13"/>
      <c r="AF623" s="252"/>
      <c r="AG623" s="252"/>
      <c r="AH623" s="12"/>
      <c r="AI623" s="11"/>
      <c r="AJ623" s="235"/>
      <c r="AK623" s="241"/>
      <c r="AL623" s="232"/>
      <c r="AM623" s="235"/>
      <c r="AN623" s="241"/>
      <c r="AO623" s="232"/>
      <c r="AP623" s="235"/>
      <c r="AQ623" s="241"/>
      <c r="AR623" s="232"/>
      <c r="AS623" s="235"/>
      <c r="AT623" s="241"/>
      <c r="AU623" s="232"/>
      <c r="AV623" s="235"/>
      <c r="AW623" s="238"/>
      <c r="AX623" s="232"/>
      <c r="AY623" s="293"/>
      <c r="AZ623" s="229"/>
      <c r="BA623" s="229"/>
      <c r="BB623" s="296"/>
    </row>
    <row r="624" spans="2:62" ht="85.9" customHeight="1" thickTop="1" thickBot="1" x14ac:dyDescent="0.35">
      <c r="B624" s="105" t="s">
        <v>174</v>
      </c>
      <c r="C624" s="95" t="s">
        <v>173</v>
      </c>
      <c r="D624" s="100" t="s">
        <v>172</v>
      </c>
      <c r="E624" s="104" t="s">
        <v>171</v>
      </c>
      <c r="F624" s="103"/>
      <c r="G624" s="102"/>
      <c r="H624" s="101" t="s">
        <v>170</v>
      </c>
      <c r="I624" s="100" t="s">
        <v>96</v>
      </c>
      <c r="J624" s="100" t="s">
        <v>169</v>
      </c>
      <c r="K624" s="100" t="s">
        <v>97</v>
      </c>
      <c r="L624" s="256" t="s">
        <v>168</v>
      </c>
      <c r="M624" s="262"/>
      <c r="N624" s="256" t="s">
        <v>167</v>
      </c>
      <c r="O624" s="262"/>
      <c r="P624" s="256" t="s">
        <v>167</v>
      </c>
      <c r="Q624" s="257"/>
      <c r="R624" s="256" t="s">
        <v>167</v>
      </c>
      <c r="S624" s="257"/>
      <c r="T624" s="256" t="s">
        <v>167</v>
      </c>
      <c r="U624" s="257"/>
      <c r="V624" s="256" t="s">
        <v>167</v>
      </c>
      <c r="W624" s="257"/>
      <c r="X624" s="256" t="s">
        <v>167</v>
      </c>
      <c r="Y624" s="257"/>
      <c r="Z624" s="256" t="s">
        <v>167</v>
      </c>
      <c r="AA624" s="257"/>
      <c r="AB624" s="261" t="s">
        <v>166</v>
      </c>
      <c r="AC624" s="257"/>
      <c r="AD624" s="101" t="s">
        <v>165</v>
      </c>
      <c r="AE624" s="101" t="s">
        <v>164</v>
      </c>
      <c r="AF624" s="100" t="s">
        <v>163</v>
      </c>
      <c r="AG624" s="100" t="s">
        <v>162</v>
      </c>
      <c r="AH624" s="99" t="s">
        <v>161</v>
      </c>
      <c r="AI624" s="98"/>
      <c r="AJ624" s="96" t="s">
        <v>160</v>
      </c>
      <c r="AK624" s="95" t="s">
        <v>159</v>
      </c>
      <c r="AL624" s="94" t="s">
        <v>158</v>
      </c>
      <c r="AM624" s="96" t="s">
        <v>157</v>
      </c>
      <c r="AN624" s="95" t="s">
        <v>156</v>
      </c>
      <c r="AO624" s="94" t="s">
        <v>155</v>
      </c>
      <c r="AP624" s="96" t="s">
        <v>154</v>
      </c>
      <c r="AQ624" s="95" t="s">
        <v>153</v>
      </c>
      <c r="AR624" s="97" t="s">
        <v>152</v>
      </c>
      <c r="AS624" s="96" t="s">
        <v>151</v>
      </c>
      <c r="AT624" s="95" t="s">
        <v>150</v>
      </c>
      <c r="AU624" s="94" t="s">
        <v>149</v>
      </c>
      <c r="AV624" s="96" t="s">
        <v>148</v>
      </c>
      <c r="AW624" s="95" t="s">
        <v>147</v>
      </c>
      <c r="AX624" s="94" t="s">
        <v>146</v>
      </c>
      <c r="AY624" s="93" t="s">
        <v>145</v>
      </c>
      <c r="AZ624" s="92" t="s">
        <v>144</v>
      </c>
      <c r="BA624" s="92" t="s">
        <v>143</v>
      </c>
      <c r="BB624" s="91" t="s">
        <v>142</v>
      </c>
    </row>
    <row r="625" spans="2:62" ht="48" thickBot="1" x14ac:dyDescent="0.3">
      <c r="B625" s="90" t="s">
        <v>206</v>
      </c>
      <c r="C625" s="89"/>
      <c r="D625" s="88"/>
      <c r="E625" s="258"/>
      <c r="F625" s="259"/>
      <c r="G625" s="260"/>
      <c r="H625" s="87" t="s">
        <v>140</v>
      </c>
      <c r="I625" s="86"/>
      <c r="J625" s="86"/>
      <c r="K625" s="85"/>
      <c r="L625" s="84"/>
      <c r="M625" s="81"/>
      <c r="N625" s="84"/>
      <c r="O625" s="81"/>
      <c r="P625" s="84"/>
      <c r="Q625" s="81"/>
      <c r="R625" s="84"/>
      <c r="S625" s="81"/>
      <c r="T625" s="84"/>
      <c r="U625" s="81"/>
      <c r="V625" s="84"/>
      <c r="W625" s="81"/>
      <c r="X625" s="84"/>
      <c r="Y625" s="81"/>
      <c r="Z625" s="84"/>
      <c r="AA625" s="83"/>
      <c r="AB625" s="82" t="s">
        <v>139</v>
      </c>
      <c r="AC625" s="81"/>
      <c r="AD625" s="81"/>
      <c r="AE625" s="81"/>
      <c r="AF625" s="80"/>
      <c r="AG625" s="80"/>
      <c r="AH625" s="60"/>
      <c r="AI625" s="79" t="s">
        <v>138</v>
      </c>
      <c r="AJ625" s="78">
        <f t="shared" ref="AJ625:BB625" si="82">SUM(AJ627:AJ638)</f>
        <v>18</v>
      </c>
      <c r="AK625" s="77">
        <f t="shared" si="82"/>
        <v>0</v>
      </c>
      <c r="AL625" s="76">
        <f t="shared" si="82"/>
        <v>0</v>
      </c>
      <c r="AM625" s="78">
        <f t="shared" si="82"/>
        <v>17</v>
      </c>
      <c r="AN625" s="77">
        <f t="shared" si="82"/>
        <v>0</v>
      </c>
      <c r="AO625" s="76">
        <f t="shared" si="82"/>
        <v>0</v>
      </c>
      <c r="AP625" s="78">
        <f t="shared" si="82"/>
        <v>0</v>
      </c>
      <c r="AQ625" s="77">
        <f t="shared" si="82"/>
        <v>0</v>
      </c>
      <c r="AR625" s="76">
        <f t="shared" si="82"/>
        <v>0</v>
      </c>
      <c r="AS625" s="78">
        <f t="shared" si="82"/>
        <v>0</v>
      </c>
      <c r="AT625" s="77">
        <f t="shared" si="82"/>
        <v>0</v>
      </c>
      <c r="AU625" s="76">
        <f t="shared" si="82"/>
        <v>0</v>
      </c>
      <c r="AV625" s="78">
        <f t="shared" si="82"/>
        <v>0</v>
      </c>
      <c r="AW625" s="77">
        <f t="shared" si="82"/>
        <v>0</v>
      </c>
      <c r="AX625" s="76">
        <f t="shared" si="82"/>
        <v>0</v>
      </c>
      <c r="AY625" s="75">
        <f t="shared" si="82"/>
        <v>0</v>
      </c>
      <c r="AZ625" s="74">
        <f t="shared" si="82"/>
        <v>0</v>
      </c>
      <c r="BA625" s="74">
        <f t="shared" si="82"/>
        <v>0</v>
      </c>
      <c r="BB625" s="73">
        <f t="shared" si="82"/>
        <v>0</v>
      </c>
      <c r="BC625" s="72" t="s">
        <v>137</v>
      </c>
      <c r="BF625" s="5">
        <f>SUM(AJ625:AL625)/$BG$5</f>
        <v>6</v>
      </c>
      <c r="BG625" s="5">
        <f>SUM(AM625:AO625,AY625)/$BG$5</f>
        <v>5.666666666666667</v>
      </c>
      <c r="BH625" s="5">
        <f>SUM(AP625:AR625,AZ625)/$BG$5</f>
        <v>0</v>
      </c>
      <c r="BI625" s="5">
        <f>SUM(AS625:AU625,BA625)/$BG$5</f>
        <v>0</v>
      </c>
      <c r="BJ625" s="5">
        <f>SUM(AV625:AX625,BB625)/$BG$5</f>
        <v>0</v>
      </c>
    </row>
    <row r="626" spans="2:62" ht="37.5" thickBot="1" x14ac:dyDescent="0.3">
      <c r="B626" s="71"/>
      <c r="C626" s="70"/>
      <c r="D626" s="69"/>
      <c r="E626" s="68"/>
      <c r="F626" s="68"/>
      <c r="G626" s="67"/>
      <c r="H626" s="66"/>
      <c r="I626" s="64"/>
      <c r="J626" s="64"/>
      <c r="K626" s="65"/>
      <c r="L626" s="64"/>
      <c r="M626" s="62"/>
      <c r="N626" s="64"/>
      <c r="O626" s="62"/>
      <c r="P626" s="64"/>
      <c r="Q626" s="62"/>
      <c r="R626" s="64"/>
      <c r="S626" s="62"/>
      <c r="T626" s="64"/>
      <c r="U626" s="62"/>
      <c r="V626" s="64"/>
      <c r="W626" s="62"/>
      <c r="X626" s="64"/>
      <c r="Y626" s="62"/>
      <c r="Z626" s="64"/>
      <c r="AA626" s="62"/>
      <c r="AB626" s="63"/>
      <c r="AC626" s="62"/>
      <c r="AD626" s="62"/>
      <c r="AE626" s="62"/>
      <c r="AF626" s="61"/>
      <c r="AG626" s="61"/>
      <c r="AH626" s="60"/>
      <c r="AI626" s="59" t="s">
        <v>136</v>
      </c>
      <c r="AJ626" s="58">
        <f t="shared" ref="AJ626:BB626" si="83">AJ625/3</f>
        <v>6</v>
      </c>
      <c r="AK626" s="57">
        <f t="shared" si="83"/>
        <v>0</v>
      </c>
      <c r="AL626" s="56">
        <f t="shared" si="83"/>
        <v>0</v>
      </c>
      <c r="AM626" s="58">
        <f t="shared" si="83"/>
        <v>5.666666666666667</v>
      </c>
      <c r="AN626" s="57">
        <f t="shared" si="83"/>
        <v>0</v>
      </c>
      <c r="AO626" s="56">
        <f t="shared" si="83"/>
        <v>0</v>
      </c>
      <c r="AP626" s="58">
        <f t="shared" si="83"/>
        <v>0</v>
      </c>
      <c r="AQ626" s="57">
        <f t="shared" si="83"/>
        <v>0</v>
      </c>
      <c r="AR626" s="56">
        <f t="shared" si="83"/>
        <v>0</v>
      </c>
      <c r="AS626" s="58">
        <f t="shared" si="83"/>
        <v>0</v>
      </c>
      <c r="AT626" s="57">
        <f t="shared" si="83"/>
        <v>0</v>
      </c>
      <c r="AU626" s="56">
        <f t="shared" si="83"/>
        <v>0</v>
      </c>
      <c r="AV626" s="58">
        <f t="shared" si="83"/>
        <v>0</v>
      </c>
      <c r="AW626" s="57">
        <f t="shared" si="83"/>
        <v>0</v>
      </c>
      <c r="AX626" s="56">
        <f t="shared" si="83"/>
        <v>0</v>
      </c>
      <c r="AY626" s="55">
        <f t="shared" si="83"/>
        <v>0</v>
      </c>
      <c r="AZ626" s="54">
        <f t="shared" si="83"/>
        <v>0</v>
      </c>
      <c r="BA626" s="54">
        <f t="shared" si="83"/>
        <v>0</v>
      </c>
      <c r="BB626" s="53">
        <f t="shared" si="83"/>
        <v>0</v>
      </c>
      <c r="BC626" s="52" t="s">
        <v>135</v>
      </c>
    </row>
    <row r="627" spans="2:62" ht="28.15" customHeight="1" x14ac:dyDescent="0.2">
      <c r="B627" s="30"/>
      <c r="C627" s="242">
        <v>1</v>
      </c>
      <c r="D627" s="44"/>
      <c r="E627" s="43"/>
      <c r="F627" s="43"/>
      <c r="G627" s="42"/>
      <c r="H627" s="223" t="s">
        <v>183</v>
      </c>
      <c r="I627" s="246">
        <v>30</v>
      </c>
      <c r="J627" s="246">
        <v>13</v>
      </c>
      <c r="K627" s="246">
        <v>6</v>
      </c>
      <c r="L627" s="41" t="s">
        <v>133</v>
      </c>
      <c r="M627" s="40" t="s">
        <v>104</v>
      </c>
      <c r="N627" s="41" t="s">
        <v>131</v>
      </c>
      <c r="O627" s="40" t="s">
        <v>104</v>
      </c>
      <c r="P627" s="41" t="s">
        <v>130</v>
      </c>
      <c r="Q627" s="40"/>
      <c r="R627" s="41" t="s">
        <v>129</v>
      </c>
      <c r="S627" s="40"/>
      <c r="T627" s="41" t="s">
        <v>128</v>
      </c>
      <c r="U627" s="40"/>
      <c r="V627" s="41" t="s">
        <v>127</v>
      </c>
      <c r="W627" s="40"/>
      <c r="X627" s="41" t="s">
        <v>126</v>
      </c>
      <c r="Y627" s="40"/>
      <c r="Z627" s="41" t="s">
        <v>125</v>
      </c>
      <c r="AA627" s="40"/>
      <c r="AB627" s="39"/>
      <c r="AC627" s="40"/>
      <c r="AD627" s="39"/>
      <c r="AE627" s="38"/>
      <c r="AF627" s="250"/>
      <c r="AG627" s="250"/>
      <c r="AH627" s="37"/>
      <c r="AI627" s="11"/>
      <c r="AJ627" s="233">
        <f>SUMPRODUCT(LEN($M627:$S630)-LEN(SUBSTITUTE($M627:$S630,"A", "")))</f>
        <v>6</v>
      </c>
      <c r="AK627" s="239">
        <f>SUMPRODUCT(LEN($AD627:$AD630)-LEN(SUBSTITUTE($AD627:$AD630,"A", "")))</f>
        <v>0</v>
      </c>
      <c r="AL627" s="230">
        <f>SUMPRODUCT(LEN($AC627:$AC630)-LEN(SUBSTITUTE($AC627:$AC630,"A", "")))</f>
        <v>0</v>
      </c>
      <c r="AM627" s="233">
        <f>SUMPRODUCT(LEN($M627:$S630)-LEN(SUBSTITUTE($M627:$S630,"S", "")))</f>
        <v>3</v>
      </c>
      <c r="AN627" s="239">
        <f>SUMPRODUCT(LEN($AD627:$AD630)-LEN(SUBSTITUTE($AD627:$AD630,"S", "")))</f>
        <v>0</v>
      </c>
      <c r="AO627" s="230">
        <f>SUMPRODUCT(LEN($AC627:$AC630)-LEN(SUBSTITUTE($AC627:$AC630,"S", "")))</f>
        <v>0</v>
      </c>
      <c r="AP627" s="233">
        <f>SUMPRODUCT(LEN($M627:$S630)-LEN(SUBSTITUTE($M627:$S630,"F", "")))</f>
        <v>0</v>
      </c>
      <c r="AQ627" s="239">
        <f>SUMPRODUCT(LEN($AD627:$AD630)-LEN(SUBSTITUTE($AD627:$AD630,"F", "")))</f>
        <v>0</v>
      </c>
      <c r="AR627" s="230">
        <f>SUMPRODUCT(LEN($AC627:$AC630)-LEN(SUBSTITUTE($AC627:$AC630,"F", "")))</f>
        <v>0</v>
      </c>
      <c r="AS627" s="233">
        <f>SUMPRODUCT(LEN($M627:$S630)-LEN(SUBSTITUTE($M627:$S630,"G", "")))</f>
        <v>0</v>
      </c>
      <c r="AT627" s="239">
        <f>SUMPRODUCT(LEN($AD627:$AD630)-LEN(SUBSTITUTE($AD627:$AD630,"G", "")))</f>
        <v>0</v>
      </c>
      <c r="AU627" s="230">
        <f>SUMPRODUCT(LEN($AC627:$AC630)-LEN(SUBSTITUTE($AC627:$AC630,"G", "")))</f>
        <v>0</v>
      </c>
      <c r="AV627" s="233">
        <f>SUMPRODUCT(LEN($L627:$S630)-LEN(SUBSTITUTE($L627:$S630,"M", "")))</f>
        <v>0</v>
      </c>
      <c r="AW627" s="236">
        <f>SUMPRODUCT(LEN($AD627:$AD630)-LEN(SUBSTITUTE($AD627:$AD630,"M", "")))</f>
        <v>0</v>
      </c>
      <c r="AX627" s="230">
        <f>SUMPRODUCT(LEN($AC627:$AC630)-LEN(SUBSTITUTE($AC627:$AC630,"M", "")))</f>
        <v>0</v>
      </c>
      <c r="AY627" s="291">
        <f>SUMPRODUCT(LEN($AE627:$AE630)-LEN(SUBSTITUTE($AE627:$AE630,"S", "")))</f>
        <v>0</v>
      </c>
      <c r="AZ627" s="227">
        <f>SUMPRODUCT(LEN($AE627:$AE630)-LEN(SUBSTITUTE($AE627:$AE630,"F", "")))</f>
        <v>0</v>
      </c>
      <c r="BA627" s="227">
        <f>SUMPRODUCT(LEN($AE627:$AE630)-LEN(SUBSTITUTE($AE627:$AE630,"G", "")))</f>
        <v>0</v>
      </c>
      <c r="BB627" s="294">
        <f>SUMPRODUCT(LEN($AE627:$AE630)-LEN(SUBSTITUTE($AE627:$AE630,"M", "")))</f>
        <v>0</v>
      </c>
    </row>
    <row r="628" spans="2:62" ht="28.15" customHeight="1" thickBot="1" x14ac:dyDescent="0.25">
      <c r="B628" s="30"/>
      <c r="C628" s="243"/>
      <c r="D628" s="36"/>
      <c r="E628" s="35"/>
      <c r="F628" s="35"/>
      <c r="G628" s="34"/>
      <c r="H628" s="224"/>
      <c r="I628" s="247"/>
      <c r="J628" s="247"/>
      <c r="K628" s="247"/>
      <c r="L628" s="33" t="s">
        <v>123</v>
      </c>
      <c r="M628" s="32" t="s">
        <v>104</v>
      </c>
      <c r="N628" s="33" t="s">
        <v>122</v>
      </c>
      <c r="O628" s="32" t="s">
        <v>121</v>
      </c>
      <c r="P628" s="33" t="s">
        <v>120</v>
      </c>
      <c r="Q628" s="32"/>
      <c r="R628" s="33" t="s">
        <v>119</v>
      </c>
      <c r="S628" s="32"/>
      <c r="T628" s="33" t="s">
        <v>118</v>
      </c>
      <c r="U628" s="32"/>
      <c r="V628" s="33" t="s">
        <v>117</v>
      </c>
      <c r="W628" s="32"/>
      <c r="X628" s="33" t="s">
        <v>116</v>
      </c>
      <c r="Y628" s="32"/>
      <c r="Z628" s="33" t="s">
        <v>115</v>
      </c>
      <c r="AA628" s="32"/>
      <c r="AB628" s="31"/>
      <c r="AC628" s="32"/>
      <c r="AD628" s="31"/>
      <c r="AE628" s="23"/>
      <c r="AF628" s="251"/>
      <c r="AG628" s="251"/>
      <c r="AH628" s="22"/>
      <c r="AI628" s="11"/>
      <c r="AJ628" s="234"/>
      <c r="AK628" s="240"/>
      <c r="AL628" s="231"/>
      <c r="AM628" s="234"/>
      <c r="AN628" s="240"/>
      <c r="AO628" s="231"/>
      <c r="AP628" s="234"/>
      <c r="AQ628" s="240"/>
      <c r="AR628" s="231"/>
      <c r="AS628" s="234"/>
      <c r="AT628" s="240"/>
      <c r="AU628" s="231"/>
      <c r="AV628" s="234"/>
      <c r="AW628" s="237"/>
      <c r="AX628" s="231"/>
      <c r="AY628" s="292"/>
      <c r="AZ628" s="228"/>
      <c r="BA628" s="228"/>
      <c r="BB628" s="295"/>
    </row>
    <row r="629" spans="2:62" ht="28.15" customHeight="1" x14ac:dyDescent="0.2">
      <c r="B629" s="30"/>
      <c r="C629" s="244"/>
      <c r="D629" s="29"/>
      <c r="E629" s="28"/>
      <c r="F629" s="28"/>
      <c r="G629" s="27"/>
      <c r="H629" s="225"/>
      <c r="I629" s="248"/>
      <c r="J629" s="248"/>
      <c r="K629" s="248"/>
      <c r="L629" s="26" t="s">
        <v>114</v>
      </c>
      <c r="M629" s="25" t="s">
        <v>132</v>
      </c>
      <c r="N629" s="26" t="s">
        <v>112</v>
      </c>
      <c r="O629" s="25" t="s">
        <v>121</v>
      </c>
      <c r="P629" s="26" t="s">
        <v>111</v>
      </c>
      <c r="Q629" s="25"/>
      <c r="R629" s="26" t="s">
        <v>110</v>
      </c>
      <c r="S629" s="25"/>
      <c r="T629" s="26" t="s">
        <v>109</v>
      </c>
      <c r="U629" s="25"/>
      <c r="V629" s="26" t="s">
        <v>108</v>
      </c>
      <c r="W629" s="25"/>
      <c r="X629" s="26" t="s">
        <v>107</v>
      </c>
      <c r="Y629" s="25"/>
      <c r="Z629" s="26" t="s">
        <v>106</v>
      </c>
      <c r="AA629" s="25"/>
      <c r="AB629" s="24"/>
      <c r="AC629" s="25"/>
      <c r="AD629" s="24"/>
      <c r="AE629" s="23"/>
      <c r="AF629" s="251"/>
      <c r="AG629" s="251"/>
      <c r="AH629" s="22"/>
      <c r="AI629" s="11"/>
      <c r="AJ629" s="234"/>
      <c r="AK629" s="240"/>
      <c r="AL629" s="231"/>
      <c r="AM629" s="234"/>
      <c r="AN629" s="240"/>
      <c r="AO629" s="231"/>
      <c r="AP629" s="234"/>
      <c r="AQ629" s="240"/>
      <c r="AR629" s="231"/>
      <c r="AS629" s="234"/>
      <c r="AT629" s="240"/>
      <c r="AU629" s="231"/>
      <c r="AV629" s="234"/>
      <c r="AW629" s="237"/>
      <c r="AX629" s="231"/>
      <c r="AY629" s="292"/>
      <c r="AZ629" s="228"/>
      <c r="BA629" s="228"/>
      <c r="BB629" s="295"/>
    </row>
    <row r="630" spans="2:62" ht="28.15" customHeight="1" thickBot="1" x14ac:dyDescent="0.25">
      <c r="B630" s="30"/>
      <c r="C630" s="253"/>
      <c r="D630" s="51"/>
      <c r="E630" s="50"/>
      <c r="F630" s="50"/>
      <c r="G630" s="49"/>
      <c r="H630" s="226"/>
      <c r="I630" s="254"/>
      <c r="J630" s="254"/>
      <c r="K630" s="254"/>
      <c r="L630" s="48" t="s">
        <v>105</v>
      </c>
      <c r="M630" s="47" t="s">
        <v>124</v>
      </c>
      <c r="N630" s="48" t="s">
        <v>103</v>
      </c>
      <c r="O630" s="47"/>
      <c r="P630" s="48" t="s">
        <v>102</v>
      </c>
      <c r="Q630" s="47"/>
      <c r="R630" s="48" t="s">
        <v>101</v>
      </c>
      <c r="S630" s="47"/>
      <c r="T630" s="48">
        <v>20</v>
      </c>
      <c r="U630" s="47"/>
      <c r="V630" s="48" t="s">
        <v>100</v>
      </c>
      <c r="W630" s="47"/>
      <c r="X630" s="48" t="s">
        <v>99</v>
      </c>
      <c r="Y630" s="47"/>
      <c r="Z630" s="48" t="s">
        <v>98</v>
      </c>
      <c r="AA630" s="47"/>
      <c r="AB630" s="16"/>
      <c r="AC630" s="47"/>
      <c r="AD630" s="16"/>
      <c r="AE630" s="46"/>
      <c r="AF630" s="255"/>
      <c r="AG630" s="255"/>
      <c r="AH630" s="45"/>
      <c r="AI630" s="11"/>
      <c r="AJ630" s="235"/>
      <c r="AK630" s="241"/>
      <c r="AL630" s="232"/>
      <c r="AM630" s="235"/>
      <c r="AN630" s="241"/>
      <c r="AO630" s="232"/>
      <c r="AP630" s="235"/>
      <c r="AQ630" s="241"/>
      <c r="AR630" s="232"/>
      <c r="AS630" s="235"/>
      <c r="AT630" s="241"/>
      <c r="AU630" s="232"/>
      <c r="AV630" s="235"/>
      <c r="AW630" s="238"/>
      <c r="AX630" s="232"/>
      <c r="AY630" s="293"/>
      <c r="AZ630" s="229"/>
      <c r="BA630" s="229"/>
      <c r="BB630" s="296"/>
    </row>
    <row r="631" spans="2:62" ht="28.15" customHeight="1" x14ac:dyDescent="0.2">
      <c r="B631" s="30"/>
      <c r="C631" s="242">
        <v>2</v>
      </c>
      <c r="D631" s="44"/>
      <c r="E631" s="43"/>
      <c r="F631" s="43"/>
      <c r="G631" s="42"/>
      <c r="H631" s="223"/>
      <c r="I631" s="246">
        <v>33</v>
      </c>
      <c r="J631" s="246">
        <v>14</v>
      </c>
      <c r="K631" s="246">
        <v>6</v>
      </c>
      <c r="L631" s="41" t="s">
        <v>133</v>
      </c>
      <c r="M631" s="40" t="s">
        <v>186</v>
      </c>
      <c r="N631" s="41" t="s">
        <v>131</v>
      </c>
      <c r="O631" s="40" t="s">
        <v>104</v>
      </c>
      <c r="P631" s="41" t="s">
        <v>130</v>
      </c>
      <c r="Q631" s="40"/>
      <c r="R631" s="41" t="s">
        <v>129</v>
      </c>
      <c r="S631" s="40"/>
      <c r="T631" s="41" t="s">
        <v>128</v>
      </c>
      <c r="U631" s="40"/>
      <c r="V631" s="41" t="s">
        <v>127</v>
      </c>
      <c r="W631" s="40"/>
      <c r="X631" s="41" t="s">
        <v>126</v>
      </c>
      <c r="Y631" s="40"/>
      <c r="Z631" s="41" t="s">
        <v>125</v>
      </c>
      <c r="AA631" s="40"/>
      <c r="AB631" s="39"/>
      <c r="AC631" s="40"/>
      <c r="AD631" s="39"/>
      <c r="AE631" s="38"/>
      <c r="AF631" s="250"/>
      <c r="AG631" s="250"/>
      <c r="AH631" s="37"/>
      <c r="AI631" s="11"/>
      <c r="AJ631" s="233">
        <f>SUMPRODUCT(LEN($M631:$S634)-LEN(SUBSTITUTE($M631:$S634,"A", "")))</f>
        <v>8</v>
      </c>
      <c r="AK631" s="239">
        <f>SUMPRODUCT(LEN($AD631:$AD634)-LEN(SUBSTITUTE($AD631:$AD634,"A", "")))</f>
        <v>0</v>
      </c>
      <c r="AL631" s="230">
        <f>SUMPRODUCT(LEN($AC631:$AC634)-LEN(SUBSTITUTE($AC631:$AC634,"A", "")))</f>
        <v>0</v>
      </c>
      <c r="AM631" s="233">
        <f>SUMPRODUCT(LEN($M631:$S634)-LEN(SUBSTITUTE($M631:$S634,"S", "")))</f>
        <v>5</v>
      </c>
      <c r="AN631" s="239">
        <f>SUMPRODUCT(LEN($AD631:$AD634)-LEN(SUBSTITUTE($AD631:$AD634,"S", "")))</f>
        <v>0</v>
      </c>
      <c r="AO631" s="230">
        <f>SUMPRODUCT(LEN($AC631:$AC634)-LEN(SUBSTITUTE($AC631:$AC634,"S", "")))</f>
        <v>0</v>
      </c>
      <c r="AP631" s="233">
        <f>SUMPRODUCT(LEN($M631:$S634)-LEN(SUBSTITUTE($M631:$S634,"F", "")))</f>
        <v>0</v>
      </c>
      <c r="AQ631" s="239">
        <f>SUMPRODUCT(LEN($AD631:$AD634)-LEN(SUBSTITUTE($AD631:$AD634,"F", "")))</f>
        <v>0</v>
      </c>
      <c r="AR631" s="230">
        <f>SUMPRODUCT(LEN($AC631:$AC634)-LEN(SUBSTITUTE($AC631:$AC634,"F", "")))</f>
        <v>0</v>
      </c>
      <c r="AS631" s="233">
        <f>SUMPRODUCT(LEN($M631:$S634)-LEN(SUBSTITUTE($M631:$S634,"G", "")))</f>
        <v>0</v>
      </c>
      <c r="AT631" s="239">
        <f>SUMPRODUCT(LEN($AD631:$AD634)-LEN(SUBSTITUTE($AD631:$AD634,"G", "")))</f>
        <v>0</v>
      </c>
      <c r="AU631" s="230">
        <f>SUMPRODUCT(LEN($AC631:$AC634)-LEN(SUBSTITUTE($AC631:$AC634,"G", "")))</f>
        <v>0</v>
      </c>
      <c r="AV631" s="233">
        <f>SUMPRODUCT(LEN($L631:$S634)-LEN(SUBSTITUTE($L631:$S634,"M", "")))</f>
        <v>0</v>
      </c>
      <c r="AW631" s="236">
        <f>SUMPRODUCT(LEN($AD631:$AD634)-LEN(SUBSTITUTE($AD631:$AD634,"M", "")))</f>
        <v>0</v>
      </c>
      <c r="AX631" s="230">
        <f>SUMPRODUCT(LEN($AC631:$AC634)-LEN(SUBSTITUTE($AC631:$AC634,"M", "")))</f>
        <v>0</v>
      </c>
      <c r="AY631" s="291">
        <f>SUMPRODUCT(LEN($AE631:$AE634)-LEN(SUBSTITUTE($AE631:$AE634,"S", "")))</f>
        <v>0</v>
      </c>
      <c r="AZ631" s="227">
        <f>SUMPRODUCT(LEN($AE631:$AE634)-LEN(SUBSTITUTE($AE631:$AE634,"F", "")))</f>
        <v>0</v>
      </c>
      <c r="BA631" s="227">
        <f>SUMPRODUCT(LEN($AE631:$AE634)-LEN(SUBSTITUTE($AE631:$AE634,"G", "")))</f>
        <v>0</v>
      </c>
      <c r="BB631" s="294">
        <f>SUMPRODUCT(LEN($AE631:$AE634)-LEN(SUBSTITUTE($AE631:$AE634,"M", "")))</f>
        <v>0</v>
      </c>
    </row>
    <row r="632" spans="2:62" ht="28.15" customHeight="1" thickBot="1" x14ac:dyDescent="0.25">
      <c r="B632" s="30"/>
      <c r="C632" s="243"/>
      <c r="D632" s="36"/>
      <c r="E632" s="35"/>
      <c r="F632" s="35"/>
      <c r="G632" s="34"/>
      <c r="H632" s="224"/>
      <c r="I632" s="247"/>
      <c r="J632" s="247"/>
      <c r="K632" s="247"/>
      <c r="L632" s="33" t="s">
        <v>123</v>
      </c>
      <c r="M632" s="32" t="s">
        <v>132</v>
      </c>
      <c r="N632" s="33" t="s">
        <v>122</v>
      </c>
      <c r="O632" s="32" t="s">
        <v>121</v>
      </c>
      <c r="P632" s="33" t="s">
        <v>120</v>
      </c>
      <c r="Q632" s="32"/>
      <c r="R632" s="33" t="s">
        <v>119</v>
      </c>
      <c r="S632" s="32"/>
      <c r="T632" s="33" t="s">
        <v>118</v>
      </c>
      <c r="U632" s="32"/>
      <c r="V632" s="33" t="s">
        <v>117</v>
      </c>
      <c r="W632" s="32"/>
      <c r="X632" s="33" t="s">
        <v>116</v>
      </c>
      <c r="Y632" s="32"/>
      <c r="Z632" s="33" t="s">
        <v>115</v>
      </c>
      <c r="AA632" s="32"/>
      <c r="AB632" s="31"/>
      <c r="AC632" s="32"/>
      <c r="AD632" s="31"/>
      <c r="AE632" s="23"/>
      <c r="AF632" s="251"/>
      <c r="AG632" s="251"/>
      <c r="AH632" s="22"/>
      <c r="AI632" s="11"/>
      <c r="AJ632" s="234"/>
      <c r="AK632" s="240"/>
      <c r="AL632" s="231"/>
      <c r="AM632" s="234"/>
      <c r="AN632" s="240"/>
      <c r="AO632" s="231"/>
      <c r="AP632" s="234"/>
      <c r="AQ632" s="240"/>
      <c r="AR632" s="231"/>
      <c r="AS632" s="234"/>
      <c r="AT632" s="240"/>
      <c r="AU632" s="231"/>
      <c r="AV632" s="234"/>
      <c r="AW632" s="237"/>
      <c r="AX632" s="231"/>
      <c r="AY632" s="292"/>
      <c r="AZ632" s="228"/>
      <c r="BA632" s="228"/>
      <c r="BB632" s="295"/>
    </row>
    <row r="633" spans="2:62" ht="28.15" customHeight="1" x14ac:dyDescent="0.2">
      <c r="B633" s="30"/>
      <c r="C633" s="244"/>
      <c r="D633" s="29"/>
      <c r="E633" s="28"/>
      <c r="F633" s="28"/>
      <c r="G633" s="27"/>
      <c r="H633" s="225"/>
      <c r="I633" s="248"/>
      <c r="J633" s="248"/>
      <c r="K633" s="248"/>
      <c r="L633" s="26" t="s">
        <v>114</v>
      </c>
      <c r="M633" s="25" t="s">
        <v>175</v>
      </c>
      <c r="N633" s="26" t="s">
        <v>112</v>
      </c>
      <c r="O633" s="25" t="s">
        <v>121</v>
      </c>
      <c r="P633" s="26" t="s">
        <v>111</v>
      </c>
      <c r="Q633" s="25"/>
      <c r="R633" s="26" t="s">
        <v>110</v>
      </c>
      <c r="S633" s="25"/>
      <c r="T633" s="26" t="s">
        <v>109</v>
      </c>
      <c r="U633" s="25"/>
      <c r="V633" s="26" t="s">
        <v>108</v>
      </c>
      <c r="W633" s="25"/>
      <c r="X633" s="26" t="s">
        <v>107</v>
      </c>
      <c r="Y633" s="25"/>
      <c r="Z633" s="26" t="s">
        <v>106</v>
      </c>
      <c r="AA633" s="25"/>
      <c r="AB633" s="24"/>
      <c r="AC633" s="25"/>
      <c r="AD633" s="24"/>
      <c r="AE633" s="23"/>
      <c r="AF633" s="251"/>
      <c r="AG633" s="251"/>
      <c r="AH633" s="22"/>
      <c r="AI633" s="11"/>
      <c r="AJ633" s="234"/>
      <c r="AK633" s="240"/>
      <c r="AL633" s="231"/>
      <c r="AM633" s="234"/>
      <c r="AN633" s="240"/>
      <c r="AO633" s="231"/>
      <c r="AP633" s="234"/>
      <c r="AQ633" s="240"/>
      <c r="AR633" s="231"/>
      <c r="AS633" s="234"/>
      <c r="AT633" s="240"/>
      <c r="AU633" s="231"/>
      <c r="AV633" s="234"/>
      <c r="AW633" s="237"/>
      <c r="AX633" s="231"/>
      <c r="AY633" s="292"/>
      <c r="AZ633" s="228"/>
      <c r="BA633" s="228"/>
      <c r="BB633" s="295"/>
    </row>
    <row r="634" spans="2:62" ht="28.15" customHeight="1" thickBot="1" x14ac:dyDescent="0.25">
      <c r="B634" s="30"/>
      <c r="C634" s="253"/>
      <c r="D634" s="51"/>
      <c r="E634" s="50"/>
      <c r="F634" s="50"/>
      <c r="G634" s="49"/>
      <c r="H634" s="226"/>
      <c r="I634" s="254"/>
      <c r="J634" s="254"/>
      <c r="K634" s="254"/>
      <c r="L634" s="48" t="s">
        <v>105</v>
      </c>
      <c r="M634" s="47" t="s">
        <v>124</v>
      </c>
      <c r="N634" s="48" t="s">
        <v>103</v>
      </c>
      <c r="O634" s="47" t="s">
        <v>121</v>
      </c>
      <c r="P634" s="48" t="s">
        <v>102</v>
      </c>
      <c r="Q634" s="47"/>
      <c r="R634" s="48" t="s">
        <v>101</v>
      </c>
      <c r="S634" s="47"/>
      <c r="T634" s="48">
        <v>20</v>
      </c>
      <c r="U634" s="47"/>
      <c r="V634" s="48" t="s">
        <v>100</v>
      </c>
      <c r="W634" s="47"/>
      <c r="X634" s="48" t="s">
        <v>99</v>
      </c>
      <c r="Y634" s="47"/>
      <c r="Z634" s="48" t="s">
        <v>98</v>
      </c>
      <c r="AA634" s="47"/>
      <c r="AB634" s="16"/>
      <c r="AC634" s="47"/>
      <c r="AD634" s="16"/>
      <c r="AE634" s="46"/>
      <c r="AF634" s="255"/>
      <c r="AG634" s="255"/>
      <c r="AH634" s="45"/>
      <c r="AI634" s="11"/>
      <c r="AJ634" s="235"/>
      <c r="AK634" s="241"/>
      <c r="AL634" s="232"/>
      <c r="AM634" s="235"/>
      <c r="AN634" s="241"/>
      <c r="AO634" s="232"/>
      <c r="AP634" s="235"/>
      <c r="AQ634" s="241"/>
      <c r="AR634" s="232"/>
      <c r="AS634" s="235"/>
      <c r="AT634" s="241"/>
      <c r="AU634" s="232"/>
      <c r="AV634" s="235"/>
      <c r="AW634" s="238"/>
      <c r="AX634" s="232"/>
      <c r="AY634" s="293"/>
      <c r="AZ634" s="229"/>
      <c r="BA634" s="229"/>
      <c r="BB634" s="296"/>
    </row>
    <row r="635" spans="2:62" ht="28.15" customHeight="1" x14ac:dyDescent="0.2">
      <c r="B635" s="30"/>
      <c r="C635" s="242">
        <v>3</v>
      </c>
      <c r="D635" s="44"/>
      <c r="E635" s="43"/>
      <c r="F635" s="43"/>
      <c r="G635" s="42"/>
      <c r="H635" s="223"/>
      <c r="I635" s="246">
        <v>34</v>
      </c>
      <c r="J635" s="246">
        <v>14</v>
      </c>
      <c r="K635" s="246">
        <v>6</v>
      </c>
      <c r="L635" s="41" t="s">
        <v>133</v>
      </c>
      <c r="M635" s="40" t="s">
        <v>124</v>
      </c>
      <c r="N635" s="41" t="s">
        <v>131</v>
      </c>
      <c r="O635" s="40" t="s">
        <v>124</v>
      </c>
      <c r="P635" s="41" t="s">
        <v>130</v>
      </c>
      <c r="Q635" s="40"/>
      <c r="R635" s="41" t="s">
        <v>129</v>
      </c>
      <c r="S635" s="40"/>
      <c r="T635" s="41" t="s">
        <v>128</v>
      </c>
      <c r="U635" s="40"/>
      <c r="V635" s="41" t="s">
        <v>127</v>
      </c>
      <c r="W635" s="40"/>
      <c r="X635" s="41" t="s">
        <v>126</v>
      </c>
      <c r="Y635" s="40"/>
      <c r="Z635" s="41" t="s">
        <v>125</v>
      </c>
      <c r="AA635" s="40"/>
      <c r="AB635" s="39"/>
      <c r="AC635" s="40"/>
      <c r="AD635" s="39"/>
      <c r="AE635" s="38"/>
      <c r="AF635" s="250"/>
      <c r="AG635" s="250"/>
      <c r="AH635" s="37"/>
      <c r="AI635" s="11"/>
      <c r="AJ635" s="233">
        <f>SUMPRODUCT(LEN($M635:$S638)-LEN(SUBSTITUTE($M635:$S638,"A", "")))</f>
        <v>4</v>
      </c>
      <c r="AK635" s="239">
        <f>SUMPRODUCT(LEN($AD635:$AD638)-LEN(SUBSTITUTE($AD635:$AD638,"A", "")))</f>
        <v>0</v>
      </c>
      <c r="AL635" s="230">
        <f>SUMPRODUCT(LEN($AC635:$AC638)-LEN(SUBSTITUTE($AC635:$AC638,"A", "")))</f>
        <v>0</v>
      </c>
      <c r="AM635" s="233">
        <f>SUMPRODUCT(LEN($M635:$S638)-LEN(SUBSTITUTE($M635:$S638,"S", "")))</f>
        <v>9</v>
      </c>
      <c r="AN635" s="239">
        <f>SUMPRODUCT(LEN($AD635:$AD638)-LEN(SUBSTITUTE($AD635:$AD638,"S", "")))</f>
        <v>0</v>
      </c>
      <c r="AO635" s="230">
        <f>SUMPRODUCT(LEN($AC635:$AC638)-LEN(SUBSTITUTE($AC635:$AC638,"S", "")))</f>
        <v>0</v>
      </c>
      <c r="AP635" s="233">
        <f>SUMPRODUCT(LEN($M635:$S638)-LEN(SUBSTITUTE($M635:$S638,"F", "")))</f>
        <v>0</v>
      </c>
      <c r="AQ635" s="239">
        <f>SUMPRODUCT(LEN($AD635:$AD638)-LEN(SUBSTITUTE($AD635:$AD638,"F", "")))</f>
        <v>0</v>
      </c>
      <c r="AR635" s="230">
        <f>SUMPRODUCT(LEN($AC635:$AC638)-LEN(SUBSTITUTE($AC635:$AC638,"F", "")))</f>
        <v>0</v>
      </c>
      <c r="AS635" s="233">
        <f>SUMPRODUCT(LEN($M635:$S638)-LEN(SUBSTITUTE($M635:$S638,"G", "")))</f>
        <v>0</v>
      </c>
      <c r="AT635" s="239">
        <f>SUMPRODUCT(LEN($AD635:$AD638)-LEN(SUBSTITUTE($AD635:$AD638,"G", "")))</f>
        <v>0</v>
      </c>
      <c r="AU635" s="230">
        <f>SUMPRODUCT(LEN($AC635:$AC638)-LEN(SUBSTITUTE($AC635:$AC638,"G", "")))</f>
        <v>0</v>
      </c>
      <c r="AV635" s="233">
        <f>SUMPRODUCT(LEN($L635:$S638)-LEN(SUBSTITUTE($L635:$S638,"M", "")))</f>
        <v>0</v>
      </c>
      <c r="AW635" s="236">
        <f>SUMPRODUCT(LEN($AD635:$AD638)-LEN(SUBSTITUTE($AD635:$AD638,"M", "")))</f>
        <v>0</v>
      </c>
      <c r="AX635" s="230">
        <f>SUMPRODUCT(LEN($AC635:$AC638)-LEN(SUBSTITUTE($AC635:$AC638,"M", "")))</f>
        <v>0</v>
      </c>
      <c r="AY635" s="291">
        <f>SUMPRODUCT(LEN($AE635:$AE638)-LEN(SUBSTITUTE($AE635:$AE638,"S", "")))</f>
        <v>0</v>
      </c>
      <c r="AZ635" s="227">
        <f>SUMPRODUCT(LEN($AE635:$AE638)-LEN(SUBSTITUTE($AE635:$AE638,"F", "")))</f>
        <v>0</v>
      </c>
      <c r="BA635" s="227">
        <f>SUMPRODUCT(LEN($AE635:$AE638)-LEN(SUBSTITUTE($AE635:$AE638,"G", "")))</f>
        <v>0</v>
      </c>
      <c r="BB635" s="294">
        <f>SUMPRODUCT(LEN($AE635:$AE638)-LEN(SUBSTITUTE($AE635:$AE638,"M", "")))</f>
        <v>0</v>
      </c>
    </row>
    <row r="636" spans="2:62" ht="28.15" customHeight="1" thickBot="1" x14ac:dyDescent="0.25">
      <c r="B636" s="30"/>
      <c r="C636" s="243"/>
      <c r="D636" s="36"/>
      <c r="E636" s="35"/>
      <c r="F636" s="35"/>
      <c r="G636" s="34"/>
      <c r="H636" s="224"/>
      <c r="I636" s="247"/>
      <c r="J636" s="247"/>
      <c r="K636" s="247"/>
      <c r="L636" s="33" t="s">
        <v>123</v>
      </c>
      <c r="M636" s="32" t="s">
        <v>132</v>
      </c>
      <c r="N636" s="33" t="s">
        <v>122</v>
      </c>
      <c r="O636" s="32" t="s">
        <v>121</v>
      </c>
      <c r="P636" s="33" t="s">
        <v>120</v>
      </c>
      <c r="Q636" s="32"/>
      <c r="R636" s="33" t="s">
        <v>119</v>
      </c>
      <c r="S636" s="32"/>
      <c r="T636" s="33" t="s">
        <v>118</v>
      </c>
      <c r="U636" s="32"/>
      <c r="V636" s="33" t="s">
        <v>117</v>
      </c>
      <c r="W636" s="32"/>
      <c r="X636" s="33" t="s">
        <v>116</v>
      </c>
      <c r="Y636" s="32"/>
      <c r="Z636" s="33" t="s">
        <v>115</v>
      </c>
      <c r="AA636" s="32"/>
      <c r="AB636" s="31"/>
      <c r="AC636" s="32"/>
      <c r="AD636" s="31"/>
      <c r="AE636" s="23"/>
      <c r="AF636" s="251"/>
      <c r="AG636" s="251"/>
      <c r="AH636" s="22"/>
      <c r="AI636" s="11"/>
      <c r="AJ636" s="234"/>
      <c r="AK636" s="240"/>
      <c r="AL636" s="231"/>
      <c r="AM636" s="234"/>
      <c r="AN636" s="240"/>
      <c r="AO636" s="231"/>
      <c r="AP636" s="234"/>
      <c r="AQ636" s="240"/>
      <c r="AR636" s="231"/>
      <c r="AS636" s="234"/>
      <c r="AT636" s="240"/>
      <c r="AU636" s="231"/>
      <c r="AV636" s="234"/>
      <c r="AW636" s="237"/>
      <c r="AX636" s="231"/>
      <c r="AY636" s="292"/>
      <c r="AZ636" s="228"/>
      <c r="BA636" s="228"/>
      <c r="BB636" s="295"/>
    </row>
    <row r="637" spans="2:62" ht="28.15" customHeight="1" x14ac:dyDescent="0.2">
      <c r="B637" s="30"/>
      <c r="C637" s="244"/>
      <c r="D637" s="29"/>
      <c r="E637" s="28"/>
      <c r="F637" s="28"/>
      <c r="G637" s="27"/>
      <c r="H637" s="225"/>
      <c r="I637" s="248"/>
      <c r="J637" s="248"/>
      <c r="K637" s="248"/>
      <c r="L637" s="26" t="s">
        <v>114</v>
      </c>
      <c r="M637" s="25" t="s">
        <v>113</v>
      </c>
      <c r="N637" s="26" t="s">
        <v>112</v>
      </c>
      <c r="O637" s="25" t="s">
        <v>121</v>
      </c>
      <c r="P637" s="26" t="s">
        <v>111</v>
      </c>
      <c r="Q637" s="25"/>
      <c r="R637" s="26" t="s">
        <v>110</v>
      </c>
      <c r="S637" s="25"/>
      <c r="T637" s="26" t="s">
        <v>109</v>
      </c>
      <c r="U637" s="25"/>
      <c r="V637" s="26" t="s">
        <v>108</v>
      </c>
      <c r="W637" s="25"/>
      <c r="X637" s="26" t="s">
        <v>107</v>
      </c>
      <c r="Y637" s="25"/>
      <c r="Z637" s="26" t="s">
        <v>106</v>
      </c>
      <c r="AA637" s="25"/>
      <c r="AB637" s="24"/>
      <c r="AC637" s="25"/>
      <c r="AD637" s="24"/>
      <c r="AE637" s="23"/>
      <c r="AF637" s="251"/>
      <c r="AG637" s="251"/>
      <c r="AH637" s="22"/>
      <c r="AI637" s="11"/>
      <c r="AJ637" s="234"/>
      <c r="AK637" s="240"/>
      <c r="AL637" s="231"/>
      <c r="AM637" s="234"/>
      <c r="AN637" s="240"/>
      <c r="AO637" s="231"/>
      <c r="AP637" s="234"/>
      <c r="AQ637" s="240"/>
      <c r="AR637" s="231"/>
      <c r="AS637" s="234"/>
      <c r="AT637" s="240"/>
      <c r="AU637" s="231"/>
      <c r="AV637" s="234"/>
      <c r="AW637" s="237"/>
      <c r="AX637" s="231"/>
      <c r="AY637" s="292"/>
      <c r="AZ637" s="228"/>
      <c r="BA637" s="228"/>
      <c r="BB637" s="295"/>
    </row>
    <row r="638" spans="2:62" ht="28.15" customHeight="1" thickBot="1" x14ac:dyDescent="0.25">
      <c r="B638" s="21"/>
      <c r="C638" s="245"/>
      <c r="D638" s="20"/>
      <c r="E638" s="19"/>
      <c r="F638" s="19"/>
      <c r="G638" s="18"/>
      <c r="H638" s="226"/>
      <c r="I638" s="249"/>
      <c r="J638" s="249"/>
      <c r="K638" s="249"/>
      <c r="L638" s="17" t="s">
        <v>105</v>
      </c>
      <c r="M638" s="15" t="s">
        <v>113</v>
      </c>
      <c r="N638" s="17" t="s">
        <v>103</v>
      </c>
      <c r="O638" s="15" t="s">
        <v>121</v>
      </c>
      <c r="P638" s="17" t="s">
        <v>102</v>
      </c>
      <c r="Q638" s="15"/>
      <c r="R638" s="17" t="s">
        <v>101</v>
      </c>
      <c r="S638" s="15"/>
      <c r="T638" s="17">
        <v>20</v>
      </c>
      <c r="U638" s="15"/>
      <c r="V638" s="17" t="s">
        <v>100</v>
      </c>
      <c r="W638" s="15"/>
      <c r="X638" s="17" t="s">
        <v>99</v>
      </c>
      <c r="Y638" s="15"/>
      <c r="Z638" s="17" t="s">
        <v>98</v>
      </c>
      <c r="AA638" s="15"/>
      <c r="AB638" s="16"/>
      <c r="AC638" s="15"/>
      <c r="AD638" s="14"/>
      <c r="AE638" s="13"/>
      <c r="AF638" s="252"/>
      <c r="AG638" s="252"/>
      <c r="AH638" s="12"/>
      <c r="AI638" s="11"/>
      <c r="AJ638" s="235"/>
      <c r="AK638" s="241"/>
      <c r="AL638" s="232"/>
      <c r="AM638" s="235"/>
      <c r="AN638" s="241"/>
      <c r="AO638" s="232"/>
      <c r="AP638" s="235"/>
      <c r="AQ638" s="241"/>
      <c r="AR638" s="232"/>
      <c r="AS638" s="235"/>
      <c r="AT638" s="241"/>
      <c r="AU638" s="232"/>
      <c r="AV638" s="235"/>
      <c r="AW638" s="238"/>
      <c r="AX638" s="232"/>
      <c r="AY638" s="293"/>
      <c r="AZ638" s="229"/>
      <c r="BA638" s="229"/>
      <c r="BB638" s="296"/>
    </row>
    <row r="639" spans="2:62" ht="85.9" customHeight="1" thickTop="1" thickBot="1" x14ac:dyDescent="0.35">
      <c r="B639" s="105" t="s">
        <v>174</v>
      </c>
      <c r="C639" s="95" t="s">
        <v>173</v>
      </c>
      <c r="D639" s="100" t="s">
        <v>172</v>
      </c>
      <c r="E639" s="104" t="s">
        <v>171</v>
      </c>
      <c r="F639" s="103"/>
      <c r="G639" s="102"/>
      <c r="H639" s="101" t="s">
        <v>170</v>
      </c>
      <c r="I639" s="100" t="s">
        <v>96</v>
      </c>
      <c r="J639" s="100" t="s">
        <v>169</v>
      </c>
      <c r="K639" s="100" t="s">
        <v>97</v>
      </c>
      <c r="L639" s="256" t="s">
        <v>168</v>
      </c>
      <c r="M639" s="262"/>
      <c r="N639" s="256" t="s">
        <v>167</v>
      </c>
      <c r="O639" s="262"/>
      <c r="P639" s="256" t="s">
        <v>167</v>
      </c>
      <c r="Q639" s="257"/>
      <c r="R639" s="256" t="s">
        <v>167</v>
      </c>
      <c r="S639" s="257"/>
      <c r="T639" s="256" t="s">
        <v>167</v>
      </c>
      <c r="U639" s="257"/>
      <c r="V639" s="256" t="s">
        <v>167</v>
      </c>
      <c r="W639" s="257"/>
      <c r="X639" s="256" t="s">
        <v>167</v>
      </c>
      <c r="Y639" s="257"/>
      <c r="Z639" s="256" t="s">
        <v>167</v>
      </c>
      <c r="AA639" s="257"/>
      <c r="AB639" s="261" t="s">
        <v>166</v>
      </c>
      <c r="AC639" s="257"/>
      <c r="AD639" s="101" t="s">
        <v>165</v>
      </c>
      <c r="AE639" s="101" t="s">
        <v>164</v>
      </c>
      <c r="AF639" s="100" t="s">
        <v>163</v>
      </c>
      <c r="AG639" s="100" t="s">
        <v>162</v>
      </c>
      <c r="AH639" s="99" t="s">
        <v>161</v>
      </c>
      <c r="AI639" s="98"/>
      <c r="AJ639" s="96" t="s">
        <v>160</v>
      </c>
      <c r="AK639" s="95" t="s">
        <v>159</v>
      </c>
      <c r="AL639" s="94" t="s">
        <v>158</v>
      </c>
      <c r="AM639" s="96" t="s">
        <v>157</v>
      </c>
      <c r="AN639" s="95" t="s">
        <v>156</v>
      </c>
      <c r="AO639" s="94" t="s">
        <v>155</v>
      </c>
      <c r="AP639" s="96" t="s">
        <v>154</v>
      </c>
      <c r="AQ639" s="95" t="s">
        <v>153</v>
      </c>
      <c r="AR639" s="97" t="s">
        <v>152</v>
      </c>
      <c r="AS639" s="96" t="s">
        <v>151</v>
      </c>
      <c r="AT639" s="95" t="s">
        <v>150</v>
      </c>
      <c r="AU639" s="94" t="s">
        <v>149</v>
      </c>
      <c r="AV639" s="96" t="s">
        <v>148</v>
      </c>
      <c r="AW639" s="95" t="s">
        <v>147</v>
      </c>
      <c r="AX639" s="94" t="s">
        <v>146</v>
      </c>
      <c r="AY639" s="93" t="s">
        <v>145</v>
      </c>
      <c r="AZ639" s="92" t="s">
        <v>144</v>
      </c>
      <c r="BA639" s="92" t="s">
        <v>143</v>
      </c>
      <c r="BB639" s="91" t="s">
        <v>142</v>
      </c>
    </row>
    <row r="640" spans="2:62" ht="48" thickBot="1" x14ac:dyDescent="0.3">
      <c r="B640" s="90" t="s">
        <v>205</v>
      </c>
      <c r="C640" s="89"/>
      <c r="D640" s="88">
        <v>165</v>
      </c>
      <c r="E640" s="258"/>
      <c r="F640" s="259"/>
      <c r="G640" s="260"/>
      <c r="H640" s="87" t="s">
        <v>140</v>
      </c>
      <c r="I640" s="86"/>
      <c r="J640" s="86"/>
      <c r="K640" s="85"/>
      <c r="L640" s="84"/>
      <c r="M640" s="81"/>
      <c r="N640" s="84"/>
      <c r="O640" s="81"/>
      <c r="P640" s="84"/>
      <c r="Q640" s="81"/>
      <c r="R640" s="84"/>
      <c r="S640" s="81"/>
      <c r="T640" s="84"/>
      <c r="U640" s="81"/>
      <c r="V640" s="84"/>
      <c r="W640" s="81"/>
      <c r="X640" s="84"/>
      <c r="Y640" s="81"/>
      <c r="Z640" s="84"/>
      <c r="AA640" s="83"/>
      <c r="AB640" s="82" t="s">
        <v>139</v>
      </c>
      <c r="AC640" s="81"/>
      <c r="AD640" s="81"/>
      <c r="AE640" s="81"/>
      <c r="AF640" s="80"/>
      <c r="AG640" s="80"/>
      <c r="AH640" s="60"/>
      <c r="AI640" s="79" t="s">
        <v>138</v>
      </c>
      <c r="AJ640" s="78">
        <f t="shared" ref="AJ640:BB640" si="84">SUM(AJ642:AJ653)</f>
        <v>10</v>
      </c>
      <c r="AK640" s="77">
        <f t="shared" si="84"/>
        <v>1</v>
      </c>
      <c r="AL640" s="76">
        <f t="shared" si="84"/>
        <v>0</v>
      </c>
      <c r="AM640" s="78">
        <f t="shared" si="84"/>
        <v>23</v>
      </c>
      <c r="AN640" s="77">
        <f t="shared" si="84"/>
        <v>2</v>
      </c>
      <c r="AO640" s="76">
        <f t="shared" si="84"/>
        <v>0</v>
      </c>
      <c r="AP640" s="78">
        <f t="shared" si="84"/>
        <v>0</v>
      </c>
      <c r="AQ640" s="77">
        <f t="shared" si="84"/>
        <v>0</v>
      </c>
      <c r="AR640" s="76">
        <f t="shared" si="84"/>
        <v>0</v>
      </c>
      <c r="AS640" s="78">
        <f t="shared" si="84"/>
        <v>0</v>
      </c>
      <c r="AT640" s="77">
        <f t="shared" si="84"/>
        <v>0</v>
      </c>
      <c r="AU640" s="76">
        <f t="shared" si="84"/>
        <v>0</v>
      </c>
      <c r="AV640" s="78">
        <f t="shared" si="84"/>
        <v>0</v>
      </c>
      <c r="AW640" s="77">
        <f t="shared" si="84"/>
        <v>0</v>
      </c>
      <c r="AX640" s="76">
        <f t="shared" si="84"/>
        <v>0</v>
      </c>
      <c r="AY640" s="75">
        <f t="shared" si="84"/>
        <v>0</v>
      </c>
      <c r="AZ640" s="74">
        <f t="shared" si="84"/>
        <v>0</v>
      </c>
      <c r="BA640" s="74">
        <f t="shared" si="84"/>
        <v>0</v>
      </c>
      <c r="BB640" s="73">
        <f t="shared" si="84"/>
        <v>0</v>
      </c>
      <c r="BC640" s="72" t="s">
        <v>137</v>
      </c>
      <c r="BF640" s="5">
        <f>SUM(AJ640:AL640)/$BG$5</f>
        <v>3.6666666666666665</v>
      </c>
      <c r="BG640" s="5">
        <f>SUM(AM640:AO640,AY640)/$BG$5</f>
        <v>8.3333333333333339</v>
      </c>
      <c r="BH640" s="5">
        <f>SUM(AP640:AR640,AZ640)/$BG$5</f>
        <v>0</v>
      </c>
      <c r="BI640" s="5">
        <f>SUM(AS640:AU640,BA640)/$BG$5</f>
        <v>0</v>
      </c>
      <c r="BJ640" s="5">
        <f>SUM(AV640:AX640,BB640)/$BG$5</f>
        <v>0</v>
      </c>
    </row>
    <row r="641" spans="2:62" ht="37.5" thickBot="1" x14ac:dyDescent="0.3">
      <c r="B641" s="71"/>
      <c r="C641" s="70"/>
      <c r="D641" s="69"/>
      <c r="E641" s="68"/>
      <c r="F641" s="68"/>
      <c r="G641" s="67"/>
      <c r="H641" s="66"/>
      <c r="I641" s="64"/>
      <c r="J641" s="64"/>
      <c r="K641" s="65"/>
      <c r="L641" s="64"/>
      <c r="M641" s="62"/>
      <c r="N641" s="64"/>
      <c r="O641" s="62"/>
      <c r="P641" s="64"/>
      <c r="Q641" s="62"/>
      <c r="R641" s="64"/>
      <c r="S641" s="62"/>
      <c r="T641" s="64"/>
      <c r="U641" s="62"/>
      <c r="V641" s="64"/>
      <c r="W641" s="62"/>
      <c r="X641" s="64"/>
      <c r="Y641" s="62"/>
      <c r="Z641" s="64"/>
      <c r="AA641" s="62"/>
      <c r="AB641" s="63"/>
      <c r="AC641" s="62"/>
      <c r="AD641" s="62"/>
      <c r="AE641" s="62"/>
      <c r="AF641" s="61"/>
      <c r="AG641" s="61"/>
      <c r="AH641" s="60"/>
      <c r="AI641" s="59" t="s">
        <v>136</v>
      </c>
      <c r="AJ641" s="58">
        <f t="shared" ref="AJ641:BB641" si="85">AJ640/3</f>
        <v>3.3333333333333335</v>
      </c>
      <c r="AK641" s="57">
        <f t="shared" si="85"/>
        <v>0.33333333333333331</v>
      </c>
      <c r="AL641" s="56">
        <f t="shared" si="85"/>
        <v>0</v>
      </c>
      <c r="AM641" s="58">
        <f t="shared" si="85"/>
        <v>7.666666666666667</v>
      </c>
      <c r="AN641" s="57">
        <f t="shared" si="85"/>
        <v>0.66666666666666663</v>
      </c>
      <c r="AO641" s="56">
        <f t="shared" si="85"/>
        <v>0</v>
      </c>
      <c r="AP641" s="58">
        <f t="shared" si="85"/>
        <v>0</v>
      </c>
      <c r="AQ641" s="57">
        <f t="shared" si="85"/>
        <v>0</v>
      </c>
      <c r="AR641" s="56">
        <f t="shared" si="85"/>
        <v>0</v>
      </c>
      <c r="AS641" s="58">
        <f t="shared" si="85"/>
        <v>0</v>
      </c>
      <c r="AT641" s="57">
        <f t="shared" si="85"/>
        <v>0</v>
      </c>
      <c r="AU641" s="56">
        <f t="shared" si="85"/>
        <v>0</v>
      </c>
      <c r="AV641" s="58">
        <f t="shared" si="85"/>
        <v>0</v>
      </c>
      <c r="AW641" s="57">
        <f t="shared" si="85"/>
        <v>0</v>
      </c>
      <c r="AX641" s="56">
        <f t="shared" si="85"/>
        <v>0</v>
      </c>
      <c r="AY641" s="55">
        <f t="shared" si="85"/>
        <v>0</v>
      </c>
      <c r="AZ641" s="54">
        <f t="shared" si="85"/>
        <v>0</v>
      </c>
      <c r="BA641" s="54">
        <f t="shared" si="85"/>
        <v>0</v>
      </c>
      <c r="BB641" s="53">
        <f t="shared" si="85"/>
        <v>0</v>
      </c>
      <c r="BC641" s="52" t="s">
        <v>135</v>
      </c>
    </row>
    <row r="642" spans="2:62" ht="28.15" customHeight="1" x14ac:dyDescent="0.2">
      <c r="B642" s="30"/>
      <c r="C642" s="242">
        <v>1</v>
      </c>
      <c r="D642" s="44"/>
      <c r="E642" s="43"/>
      <c r="F642" s="43"/>
      <c r="G642" s="42"/>
      <c r="H642" s="223" t="s">
        <v>183</v>
      </c>
      <c r="I642" s="246">
        <v>25</v>
      </c>
      <c r="J642" s="246">
        <v>14</v>
      </c>
      <c r="K642" s="246">
        <v>7</v>
      </c>
      <c r="L642" s="41" t="s">
        <v>133</v>
      </c>
      <c r="M642" s="40" t="s">
        <v>104</v>
      </c>
      <c r="N642" s="41" t="s">
        <v>131</v>
      </c>
      <c r="O642" s="40" t="s">
        <v>104</v>
      </c>
      <c r="P642" s="41" t="s">
        <v>130</v>
      </c>
      <c r="Q642" s="40"/>
      <c r="R642" s="41" t="s">
        <v>129</v>
      </c>
      <c r="S642" s="40"/>
      <c r="T642" s="41" t="s">
        <v>128</v>
      </c>
      <c r="U642" s="40"/>
      <c r="V642" s="41" t="s">
        <v>127</v>
      </c>
      <c r="W642" s="40"/>
      <c r="X642" s="41" t="s">
        <v>126</v>
      </c>
      <c r="Y642" s="40"/>
      <c r="Z642" s="41" t="s">
        <v>125</v>
      </c>
      <c r="AA642" s="40"/>
      <c r="AB642" s="39"/>
      <c r="AC642" s="40"/>
      <c r="AD642" s="39"/>
      <c r="AE642" s="38"/>
      <c r="AF642" s="250"/>
      <c r="AG642" s="250"/>
      <c r="AH642" s="37"/>
      <c r="AI642" s="11"/>
      <c r="AJ642" s="233">
        <f>SUMPRODUCT(LEN($M642:$S645)-LEN(SUBSTITUTE($M642:$S645,"A", "")))</f>
        <v>3</v>
      </c>
      <c r="AK642" s="239">
        <f>SUMPRODUCT(LEN($AD642:$AD645)-LEN(SUBSTITUTE($AD642:$AD645,"A", "")))</f>
        <v>0</v>
      </c>
      <c r="AL642" s="230">
        <f>SUMPRODUCT(LEN($AC642:$AC645)-LEN(SUBSTITUTE($AC642:$AC645,"A", "")))</f>
        <v>0</v>
      </c>
      <c r="AM642" s="233">
        <f>SUMPRODUCT(LEN($M642:$S645)-LEN(SUBSTITUTE($M642:$S645,"S", "")))</f>
        <v>7</v>
      </c>
      <c r="AN642" s="239">
        <f>SUMPRODUCT(LEN($AD642:$AD645)-LEN(SUBSTITUTE($AD642:$AD645,"S", "")))</f>
        <v>0</v>
      </c>
      <c r="AO642" s="230">
        <f>SUMPRODUCT(LEN($AC642:$AC645)-LEN(SUBSTITUTE($AC642:$AC645,"S", "")))</f>
        <v>0</v>
      </c>
      <c r="AP642" s="233">
        <f>SUMPRODUCT(LEN($M642:$S645)-LEN(SUBSTITUTE($M642:$S645,"F", "")))</f>
        <v>0</v>
      </c>
      <c r="AQ642" s="239">
        <f>SUMPRODUCT(LEN($AD642:$AD645)-LEN(SUBSTITUTE($AD642:$AD645,"F", "")))</f>
        <v>0</v>
      </c>
      <c r="AR642" s="230">
        <f>SUMPRODUCT(LEN($AC642:$AC645)-LEN(SUBSTITUTE($AC642:$AC645,"F", "")))</f>
        <v>0</v>
      </c>
      <c r="AS642" s="233">
        <f>SUMPRODUCT(LEN($M642:$S645)-LEN(SUBSTITUTE($M642:$S645,"G", "")))</f>
        <v>0</v>
      </c>
      <c r="AT642" s="239">
        <f>SUMPRODUCT(LEN($AD642:$AD645)-LEN(SUBSTITUTE($AD642:$AD645,"G", "")))</f>
        <v>0</v>
      </c>
      <c r="AU642" s="230">
        <f>SUMPRODUCT(LEN($AC642:$AC645)-LEN(SUBSTITUTE($AC642:$AC645,"G", "")))</f>
        <v>0</v>
      </c>
      <c r="AV642" s="233">
        <f>SUMPRODUCT(LEN($L642:$S645)-LEN(SUBSTITUTE($L642:$S645,"M", "")))</f>
        <v>0</v>
      </c>
      <c r="AW642" s="236">
        <f>SUMPRODUCT(LEN($AD642:$AD645)-LEN(SUBSTITUTE($AD642:$AD645,"M", "")))</f>
        <v>0</v>
      </c>
      <c r="AX642" s="230">
        <f>SUMPRODUCT(LEN($AC642:$AC645)-LEN(SUBSTITUTE($AC642:$AC645,"M", "")))</f>
        <v>0</v>
      </c>
      <c r="AY642" s="291">
        <f>SUMPRODUCT(LEN($AE642:$AE645)-LEN(SUBSTITUTE($AE642:$AE645,"S", "")))</f>
        <v>0</v>
      </c>
      <c r="AZ642" s="227">
        <f>SUMPRODUCT(LEN($AE642:$AE645)-LEN(SUBSTITUTE($AE642:$AE645,"F", "")))</f>
        <v>0</v>
      </c>
      <c r="BA642" s="227">
        <f>SUMPRODUCT(LEN($AE642:$AE645)-LEN(SUBSTITUTE($AE642:$AE645,"G", "")))</f>
        <v>0</v>
      </c>
      <c r="BB642" s="294">
        <f>SUMPRODUCT(LEN($AE642:$AE645)-LEN(SUBSTITUTE($AE642:$AE645,"M", "")))</f>
        <v>0</v>
      </c>
    </row>
    <row r="643" spans="2:62" ht="28.15" customHeight="1" thickBot="1" x14ac:dyDescent="0.25">
      <c r="B643" s="30"/>
      <c r="C643" s="243"/>
      <c r="D643" s="36"/>
      <c r="E643" s="35"/>
      <c r="F643" s="35"/>
      <c r="G643" s="34"/>
      <c r="H643" s="224"/>
      <c r="I643" s="247"/>
      <c r="J643" s="247"/>
      <c r="K643" s="247"/>
      <c r="L643" s="33" t="s">
        <v>123</v>
      </c>
      <c r="M643" s="32" t="s">
        <v>175</v>
      </c>
      <c r="N643" s="33" t="s">
        <v>122</v>
      </c>
      <c r="O643" s="32" t="s">
        <v>121</v>
      </c>
      <c r="P643" s="33" t="s">
        <v>120</v>
      </c>
      <c r="Q643" s="32"/>
      <c r="R643" s="33" t="s">
        <v>119</v>
      </c>
      <c r="S643" s="32"/>
      <c r="T643" s="33" t="s">
        <v>118</v>
      </c>
      <c r="U643" s="32"/>
      <c r="V643" s="33" t="s">
        <v>117</v>
      </c>
      <c r="W643" s="32"/>
      <c r="X643" s="33" t="s">
        <v>116</v>
      </c>
      <c r="Y643" s="32"/>
      <c r="Z643" s="33" t="s">
        <v>115</v>
      </c>
      <c r="AA643" s="32"/>
      <c r="AB643" s="31"/>
      <c r="AC643" s="32"/>
      <c r="AD643" s="31"/>
      <c r="AE643" s="23"/>
      <c r="AF643" s="251"/>
      <c r="AG643" s="251"/>
      <c r="AH643" s="22"/>
      <c r="AI643" s="11"/>
      <c r="AJ643" s="234"/>
      <c r="AK643" s="240"/>
      <c r="AL643" s="231"/>
      <c r="AM643" s="234"/>
      <c r="AN643" s="240"/>
      <c r="AO643" s="231"/>
      <c r="AP643" s="234"/>
      <c r="AQ643" s="240"/>
      <c r="AR643" s="231"/>
      <c r="AS643" s="234"/>
      <c r="AT643" s="240"/>
      <c r="AU643" s="231"/>
      <c r="AV643" s="234"/>
      <c r="AW643" s="237"/>
      <c r="AX643" s="231"/>
      <c r="AY643" s="292"/>
      <c r="AZ643" s="228"/>
      <c r="BA643" s="228"/>
      <c r="BB643" s="295"/>
    </row>
    <row r="644" spans="2:62" ht="28.15" customHeight="1" x14ac:dyDescent="0.2">
      <c r="B644" s="30"/>
      <c r="C644" s="244"/>
      <c r="D644" s="29"/>
      <c r="E644" s="28"/>
      <c r="F644" s="28"/>
      <c r="G644" s="27"/>
      <c r="H644" s="225">
        <v>165</v>
      </c>
      <c r="I644" s="248"/>
      <c r="J644" s="248"/>
      <c r="K644" s="248"/>
      <c r="L644" s="26" t="s">
        <v>114</v>
      </c>
      <c r="M644" s="25" t="s">
        <v>113</v>
      </c>
      <c r="N644" s="26" t="s">
        <v>112</v>
      </c>
      <c r="O644" s="25" t="s">
        <v>121</v>
      </c>
      <c r="P644" s="26" t="s">
        <v>111</v>
      </c>
      <c r="Q644" s="25"/>
      <c r="R644" s="26" t="s">
        <v>110</v>
      </c>
      <c r="S644" s="25"/>
      <c r="T644" s="26" t="s">
        <v>109</v>
      </c>
      <c r="U644" s="25"/>
      <c r="V644" s="26" t="s">
        <v>108</v>
      </c>
      <c r="W644" s="25"/>
      <c r="X644" s="26" t="s">
        <v>107</v>
      </c>
      <c r="Y644" s="25"/>
      <c r="Z644" s="26" t="s">
        <v>106</v>
      </c>
      <c r="AA644" s="25"/>
      <c r="AB644" s="24"/>
      <c r="AC644" s="25"/>
      <c r="AD644" s="24"/>
      <c r="AE644" s="23"/>
      <c r="AF644" s="251"/>
      <c r="AG644" s="251"/>
      <c r="AH644" s="22"/>
      <c r="AI644" s="11"/>
      <c r="AJ644" s="234"/>
      <c r="AK644" s="240"/>
      <c r="AL644" s="231"/>
      <c r="AM644" s="234"/>
      <c r="AN644" s="240"/>
      <c r="AO644" s="231"/>
      <c r="AP644" s="234"/>
      <c r="AQ644" s="240"/>
      <c r="AR644" s="231"/>
      <c r="AS644" s="234"/>
      <c r="AT644" s="240"/>
      <c r="AU644" s="231"/>
      <c r="AV644" s="234"/>
      <c r="AW644" s="237"/>
      <c r="AX644" s="231"/>
      <c r="AY644" s="292"/>
      <c r="AZ644" s="228"/>
      <c r="BA644" s="228"/>
      <c r="BB644" s="295"/>
    </row>
    <row r="645" spans="2:62" ht="28.15" customHeight="1" thickBot="1" x14ac:dyDescent="0.25">
      <c r="B645" s="30"/>
      <c r="C645" s="253"/>
      <c r="D645" s="51"/>
      <c r="E645" s="50"/>
      <c r="F645" s="50"/>
      <c r="G645" s="49"/>
      <c r="H645" s="226"/>
      <c r="I645" s="254"/>
      <c r="J645" s="254"/>
      <c r="K645" s="254"/>
      <c r="L645" s="48" t="s">
        <v>105</v>
      </c>
      <c r="M645" s="47" t="s">
        <v>113</v>
      </c>
      <c r="N645" s="48" t="s">
        <v>103</v>
      </c>
      <c r="O645" s="47"/>
      <c r="P645" s="48" t="s">
        <v>102</v>
      </c>
      <c r="Q645" s="47"/>
      <c r="R645" s="48" t="s">
        <v>101</v>
      </c>
      <c r="S645" s="47"/>
      <c r="T645" s="48">
        <v>20</v>
      </c>
      <c r="U645" s="47"/>
      <c r="V645" s="48" t="s">
        <v>100</v>
      </c>
      <c r="W645" s="47"/>
      <c r="X645" s="48" t="s">
        <v>99</v>
      </c>
      <c r="Y645" s="47"/>
      <c r="Z645" s="48" t="s">
        <v>98</v>
      </c>
      <c r="AA645" s="47"/>
      <c r="AB645" s="16"/>
      <c r="AC645" s="47"/>
      <c r="AD645" s="16"/>
      <c r="AE645" s="46"/>
      <c r="AF645" s="255"/>
      <c r="AG645" s="255"/>
      <c r="AH645" s="45"/>
      <c r="AI645" s="11"/>
      <c r="AJ645" s="235"/>
      <c r="AK645" s="241"/>
      <c r="AL645" s="232"/>
      <c r="AM645" s="235"/>
      <c r="AN645" s="241"/>
      <c r="AO645" s="232"/>
      <c r="AP645" s="235"/>
      <c r="AQ645" s="241"/>
      <c r="AR645" s="232"/>
      <c r="AS645" s="235"/>
      <c r="AT645" s="241"/>
      <c r="AU645" s="232"/>
      <c r="AV645" s="235"/>
      <c r="AW645" s="238"/>
      <c r="AX645" s="232"/>
      <c r="AY645" s="293"/>
      <c r="AZ645" s="229"/>
      <c r="BA645" s="229"/>
      <c r="BB645" s="296"/>
    </row>
    <row r="646" spans="2:62" ht="28.15" customHeight="1" x14ac:dyDescent="0.2">
      <c r="B646" s="30"/>
      <c r="C646" s="242">
        <v>2</v>
      </c>
      <c r="D646" s="44"/>
      <c r="E646" s="43"/>
      <c r="F646" s="43"/>
      <c r="G646" s="42"/>
      <c r="H646" s="223"/>
      <c r="I646" s="246">
        <v>34</v>
      </c>
      <c r="J646" s="246">
        <v>15</v>
      </c>
      <c r="K646" s="246">
        <v>7</v>
      </c>
      <c r="L646" s="41" t="s">
        <v>133</v>
      </c>
      <c r="M646" s="40" t="s">
        <v>187</v>
      </c>
      <c r="N646" s="41" t="s">
        <v>131</v>
      </c>
      <c r="O646" s="40" t="s">
        <v>113</v>
      </c>
      <c r="P646" s="41" t="s">
        <v>130</v>
      </c>
      <c r="Q646" s="40"/>
      <c r="R646" s="41" t="s">
        <v>129</v>
      </c>
      <c r="S646" s="40"/>
      <c r="T646" s="41" t="s">
        <v>128</v>
      </c>
      <c r="U646" s="40"/>
      <c r="V646" s="41" t="s">
        <v>127</v>
      </c>
      <c r="W646" s="40"/>
      <c r="X646" s="41" t="s">
        <v>126</v>
      </c>
      <c r="Y646" s="40"/>
      <c r="Z646" s="41" t="s">
        <v>125</v>
      </c>
      <c r="AA646" s="40"/>
      <c r="AB646" s="39"/>
      <c r="AC646" s="40"/>
      <c r="AD646" s="39" t="s">
        <v>113</v>
      </c>
      <c r="AE646" s="38"/>
      <c r="AF646" s="250"/>
      <c r="AG646" s="250"/>
      <c r="AH646" s="37"/>
      <c r="AI646" s="11"/>
      <c r="AJ646" s="233">
        <f>SUMPRODUCT(LEN($M646:$S649)-LEN(SUBSTITUTE($M646:$S649,"A", "")))</f>
        <v>4</v>
      </c>
      <c r="AK646" s="239">
        <f>SUMPRODUCT(LEN($AD646:$AD649)-LEN(SUBSTITUTE($AD646:$AD649,"A", "")))</f>
        <v>0</v>
      </c>
      <c r="AL646" s="230">
        <f>SUMPRODUCT(LEN($AC646:$AC649)-LEN(SUBSTITUTE($AC646:$AC649,"A", "")))</f>
        <v>0</v>
      </c>
      <c r="AM646" s="233">
        <f>SUMPRODUCT(LEN($M646:$S649)-LEN(SUBSTITUTE($M646:$S649,"S", "")))</f>
        <v>10</v>
      </c>
      <c r="AN646" s="239">
        <f>SUMPRODUCT(LEN($AD646:$AD649)-LEN(SUBSTITUTE($AD646:$AD649,"S", "")))</f>
        <v>2</v>
      </c>
      <c r="AO646" s="230">
        <f>SUMPRODUCT(LEN($AC646:$AC649)-LEN(SUBSTITUTE($AC646:$AC649,"S", "")))</f>
        <v>0</v>
      </c>
      <c r="AP646" s="233">
        <f>SUMPRODUCT(LEN($M646:$S649)-LEN(SUBSTITUTE($M646:$S649,"F", "")))</f>
        <v>0</v>
      </c>
      <c r="AQ646" s="239">
        <f>SUMPRODUCT(LEN($AD646:$AD649)-LEN(SUBSTITUTE($AD646:$AD649,"F", "")))</f>
        <v>0</v>
      </c>
      <c r="AR646" s="230">
        <f>SUMPRODUCT(LEN($AC646:$AC649)-LEN(SUBSTITUTE($AC646:$AC649,"F", "")))</f>
        <v>0</v>
      </c>
      <c r="AS646" s="233">
        <f>SUMPRODUCT(LEN($M646:$S649)-LEN(SUBSTITUTE($M646:$S649,"G", "")))</f>
        <v>0</v>
      </c>
      <c r="AT646" s="239">
        <f>SUMPRODUCT(LEN($AD646:$AD649)-LEN(SUBSTITUTE($AD646:$AD649,"G", "")))</f>
        <v>0</v>
      </c>
      <c r="AU646" s="230">
        <f>SUMPRODUCT(LEN($AC646:$AC649)-LEN(SUBSTITUTE($AC646:$AC649,"G", "")))</f>
        <v>0</v>
      </c>
      <c r="AV646" s="233">
        <f>SUMPRODUCT(LEN($L646:$S649)-LEN(SUBSTITUTE($L646:$S649,"M", "")))</f>
        <v>0</v>
      </c>
      <c r="AW646" s="236">
        <f>SUMPRODUCT(LEN($AD646:$AD649)-LEN(SUBSTITUTE($AD646:$AD649,"M", "")))</f>
        <v>0</v>
      </c>
      <c r="AX646" s="230">
        <f>SUMPRODUCT(LEN($AC646:$AC649)-LEN(SUBSTITUTE($AC646:$AC649,"M", "")))</f>
        <v>0</v>
      </c>
      <c r="AY646" s="291">
        <f>SUMPRODUCT(LEN($AE646:$AE649)-LEN(SUBSTITUTE($AE646:$AE649,"S", "")))</f>
        <v>0</v>
      </c>
      <c r="AZ646" s="227">
        <f>SUMPRODUCT(LEN($AE646:$AE649)-LEN(SUBSTITUTE($AE646:$AE649,"F", "")))</f>
        <v>0</v>
      </c>
      <c r="BA646" s="227">
        <f>SUMPRODUCT(LEN($AE646:$AE649)-LEN(SUBSTITUTE($AE646:$AE649,"G", "")))</f>
        <v>0</v>
      </c>
      <c r="BB646" s="294">
        <f>SUMPRODUCT(LEN($AE646:$AE649)-LEN(SUBSTITUTE($AE646:$AE649,"M", "")))</f>
        <v>0</v>
      </c>
    </row>
    <row r="647" spans="2:62" ht="28.15" customHeight="1" thickBot="1" x14ac:dyDescent="0.25">
      <c r="B647" s="30"/>
      <c r="C647" s="243"/>
      <c r="D647" s="36"/>
      <c r="E647" s="35"/>
      <c r="F647" s="35"/>
      <c r="G647" s="34"/>
      <c r="H647" s="224"/>
      <c r="I647" s="247"/>
      <c r="J647" s="247"/>
      <c r="K647" s="247"/>
      <c r="L647" s="33" t="s">
        <v>123</v>
      </c>
      <c r="M647" s="32" t="s">
        <v>175</v>
      </c>
      <c r="N647" s="33" t="s">
        <v>122</v>
      </c>
      <c r="O647" s="32" t="s">
        <v>104</v>
      </c>
      <c r="P647" s="33" t="s">
        <v>120</v>
      </c>
      <c r="Q647" s="32"/>
      <c r="R647" s="33" t="s">
        <v>119</v>
      </c>
      <c r="S647" s="32"/>
      <c r="T647" s="33" t="s">
        <v>118</v>
      </c>
      <c r="U647" s="32"/>
      <c r="V647" s="33" t="s">
        <v>117</v>
      </c>
      <c r="W647" s="32"/>
      <c r="X647" s="33" t="s">
        <v>116</v>
      </c>
      <c r="Y647" s="32"/>
      <c r="Z647" s="33" t="s">
        <v>115</v>
      </c>
      <c r="AA647" s="32"/>
      <c r="AB647" s="31"/>
      <c r="AC647" s="32"/>
      <c r="AD647" s="31"/>
      <c r="AE647" s="23"/>
      <c r="AF647" s="251"/>
      <c r="AG647" s="251"/>
      <c r="AH647" s="22"/>
      <c r="AI647" s="11"/>
      <c r="AJ647" s="234"/>
      <c r="AK647" s="240"/>
      <c r="AL647" s="231"/>
      <c r="AM647" s="234"/>
      <c r="AN647" s="240"/>
      <c r="AO647" s="231"/>
      <c r="AP647" s="234"/>
      <c r="AQ647" s="240"/>
      <c r="AR647" s="231"/>
      <c r="AS647" s="234"/>
      <c r="AT647" s="240"/>
      <c r="AU647" s="231"/>
      <c r="AV647" s="234"/>
      <c r="AW647" s="237"/>
      <c r="AX647" s="231"/>
      <c r="AY647" s="292"/>
      <c r="AZ647" s="228"/>
      <c r="BA647" s="228"/>
      <c r="BB647" s="295"/>
    </row>
    <row r="648" spans="2:62" ht="28.15" customHeight="1" x14ac:dyDescent="0.2">
      <c r="B648" s="30"/>
      <c r="C648" s="244"/>
      <c r="D648" s="29"/>
      <c r="E648" s="28"/>
      <c r="F648" s="28"/>
      <c r="G648" s="27"/>
      <c r="H648" s="225"/>
      <c r="I648" s="248"/>
      <c r="J648" s="248"/>
      <c r="K648" s="248"/>
      <c r="L648" s="26" t="s">
        <v>114</v>
      </c>
      <c r="M648" s="25" t="s">
        <v>113</v>
      </c>
      <c r="N648" s="26" t="s">
        <v>112</v>
      </c>
      <c r="O648" s="25" t="s">
        <v>121</v>
      </c>
      <c r="P648" s="26" t="s">
        <v>111</v>
      </c>
      <c r="Q648" s="25"/>
      <c r="R648" s="26" t="s">
        <v>110</v>
      </c>
      <c r="S648" s="25"/>
      <c r="T648" s="26" t="s">
        <v>109</v>
      </c>
      <c r="U648" s="25"/>
      <c r="V648" s="26" t="s">
        <v>108</v>
      </c>
      <c r="W648" s="25"/>
      <c r="X648" s="26" t="s">
        <v>107</v>
      </c>
      <c r="Y648" s="25"/>
      <c r="Z648" s="26" t="s">
        <v>106</v>
      </c>
      <c r="AA648" s="25"/>
      <c r="AB648" s="24"/>
      <c r="AC648" s="25"/>
      <c r="AD648" s="24"/>
      <c r="AE648" s="23"/>
      <c r="AF648" s="251"/>
      <c r="AG648" s="251"/>
      <c r="AH648" s="22"/>
      <c r="AI648" s="11"/>
      <c r="AJ648" s="234"/>
      <c r="AK648" s="240"/>
      <c r="AL648" s="231"/>
      <c r="AM648" s="234"/>
      <c r="AN648" s="240"/>
      <c r="AO648" s="231"/>
      <c r="AP648" s="234"/>
      <c r="AQ648" s="240"/>
      <c r="AR648" s="231"/>
      <c r="AS648" s="234"/>
      <c r="AT648" s="240"/>
      <c r="AU648" s="231"/>
      <c r="AV648" s="234"/>
      <c r="AW648" s="237"/>
      <c r="AX648" s="231"/>
      <c r="AY648" s="292"/>
      <c r="AZ648" s="228"/>
      <c r="BA648" s="228"/>
      <c r="BB648" s="295"/>
    </row>
    <row r="649" spans="2:62" ht="28.15" customHeight="1" thickBot="1" x14ac:dyDescent="0.25">
      <c r="B649" s="30"/>
      <c r="C649" s="253"/>
      <c r="D649" s="51"/>
      <c r="E649" s="50"/>
      <c r="F649" s="50"/>
      <c r="G649" s="49"/>
      <c r="H649" s="226"/>
      <c r="I649" s="254"/>
      <c r="J649" s="254"/>
      <c r="K649" s="254"/>
      <c r="L649" s="48" t="s">
        <v>105</v>
      </c>
      <c r="M649" s="47" t="s">
        <v>113</v>
      </c>
      <c r="N649" s="48" t="s">
        <v>103</v>
      </c>
      <c r="O649" s="47" t="s">
        <v>121</v>
      </c>
      <c r="P649" s="48" t="s">
        <v>102</v>
      </c>
      <c r="Q649" s="47"/>
      <c r="R649" s="48" t="s">
        <v>101</v>
      </c>
      <c r="S649" s="47"/>
      <c r="T649" s="48">
        <v>20</v>
      </c>
      <c r="U649" s="47"/>
      <c r="V649" s="48" t="s">
        <v>100</v>
      </c>
      <c r="W649" s="47"/>
      <c r="X649" s="48" t="s">
        <v>99</v>
      </c>
      <c r="Y649" s="47"/>
      <c r="Z649" s="48" t="s">
        <v>98</v>
      </c>
      <c r="AA649" s="47"/>
      <c r="AB649" s="16"/>
      <c r="AC649" s="47"/>
      <c r="AD649" s="16"/>
      <c r="AE649" s="46"/>
      <c r="AF649" s="255"/>
      <c r="AG649" s="255"/>
      <c r="AH649" s="45"/>
      <c r="AI649" s="11"/>
      <c r="AJ649" s="235"/>
      <c r="AK649" s="241"/>
      <c r="AL649" s="232"/>
      <c r="AM649" s="235"/>
      <c r="AN649" s="241"/>
      <c r="AO649" s="232"/>
      <c r="AP649" s="235"/>
      <c r="AQ649" s="241"/>
      <c r="AR649" s="232"/>
      <c r="AS649" s="235"/>
      <c r="AT649" s="241"/>
      <c r="AU649" s="232"/>
      <c r="AV649" s="235"/>
      <c r="AW649" s="238"/>
      <c r="AX649" s="232"/>
      <c r="AY649" s="293"/>
      <c r="AZ649" s="229"/>
      <c r="BA649" s="229"/>
      <c r="BB649" s="296"/>
    </row>
    <row r="650" spans="2:62" ht="28.15" customHeight="1" x14ac:dyDescent="0.2">
      <c r="B650" s="30"/>
      <c r="C650" s="242">
        <v>3</v>
      </c>
      <c r="D650" s="44"/>
      <c r="E650" s="43"/>
      <c r="F650" s="43"/>
      <c r="G650" s="42"/>
      <c r="H650" s="223"/>
      <c r="I650" s="246">
        <v>29</v>
      </c>
      <c r="J650" s="246">
        <v>14</v>
      </c>
      <c r="K650" s="246">
        <v>8</v>
      </c>
      <c r="L650" s="41" t="s">
        <v>133</v>
      </c>
      <c r="M650" s="40" t="s">
        <v>124</v>
      </c>
      <c r="N650" s="41" t="s">
        <v>131</v>
      </c>
      <c r="O650" s="40" t="s">
        <v>121</v>
      </c>
      <c r="P650" s="41" t="s">
        <v>130</v>
      </c>
      <c r="Q650" s="40"/>
      <c r="R650" s="41" t="s">
        <v>129</v>
      </c>
      <c r="S650" s="40"/>
      <c r="T650" s="41" t="s">
        <v>128</v>
      </c>
      <c r="U650" s="40"/>
      <c r="V650" s="41" t="s">
        <v>127</v>
      </c>
      <c r="W650" s="40"/>
      <c r="X650" s="41" t="s">
        <v>126</v>
      </c>
      <c r="Y650" s="40"/>
      <c r="Z650" s="41" t="s">
        <v>125</v>
      </c>
      <c r="AA650" s="40"/>
      <c r="AB650" s="39"/>
      <c r="AC650" s="40"/>
      <c r="AD650" s="39" t="s">
        <v>104</v>
      </c>
      <c r="AE650" s="38"/>
      <c r="AF650" s="250"/>
      <c r="AG650" s="250"/>
      <c r="AH650" s="37"/>
      <c r="AI650" s="11"/>
      <c r="AJ650" s="233">
        <f>SUMPRODUCT(LEN($M650:$S653)-LEN(SUBSTITUTE($M650:$S653,"A", "")))</f>
        <v>3</v>
      </c>
      <c r="AK650" s="239">
        <f>SUMPRODUCT(LEN($AD650:$AD653)-LEN(SUBSTITUTE($AD650:$AD653,"A", "")))</f>
        <v>1</v>
      </c>
      <c r="AL650" s="230">
        <f>SUMPRODUCT(LEN($AC650:$AC653)-LEN(SUBSTITUTE($AC650:$AC653,"A", "")))</f>
        <v>0</v>
      </c>
      <c r="AM650" s="233">
        <f>SUMPRODUCT(LEN($M650:$S653)-LEN(SUBSTITUTE($M650:$S653,"S", "")))</f>
        <v>6</v>
      </c>
      <c r="AN650" s="239">
        <f>SUMPRODUCT(LEN($AD650:$AD653)-LEN(SUBSTITUTE($AD650:$AD653,"S", "")))</f>
        <v>0</v>
      </c>
      <c r="AO650" s="230">
        <f>SUMPRODUCT(LEN($AC650:$AC653)-LEN(SUBSTITUTE($AC650:$AC653,"S", "")))</f>
        <v>0</v>
      </c>
      <c r="AP650" s="233">
        <f>SUMPRODUCT(LEN($M650:$S653)-LEN(SUBSTITUTE($M650:$S653,"F", "")))</f>
        <v>0</v>
      </c>
      <c r="AQ650" s="239">
        <f>SUMPRODUCT(LEN($AD650:$AD653)-LEN(SUBSTITUTE($AD650:$AD653,"F", "")))</f>
        <v>0</v>
      </c>
      <c r="AR650" s="230">
        <f>SUMPRODUCT(LEN($AC650:$AC653)-LEN(SUBSTITUTE($AC650:$AC653,"F", "")))</f>
        <v>0</v>
      </c>
      <c r="AS650" s="233">
        <f>SUMPRODUCT(LEN($M650:$S653)-LEN(SUBSTITUTE($M650:$S653,"G", "")))</f>
        <v>0</v>
      </c>
      <c r="AT650" s="239">
        <f>SUMPRODUCT(LEN($AD650:$AD653)-LEN(SUBSTITUTE($AD650:$AD653,"G", "")))</f>
        <v>0</v>
      </c>
      <c r="AU650" s="230">
        <f>SUMPRODUCT(LEN($AC650:$AC653)-LEN(SUBSTITUTE($AC650:$AC653,"G", "")))</f>
        <v>0</v>
      </c>
      <c r="AV650" s="233">
        <f>SUMPRODUCT(LEN($L650:$S653)-LEN(SUBSTITUTE($L650:$S653,"M", "")))</f>
        <v>0</v>
      </c>
      <c r="AW650" s="236">
        <f>SUMPRODUCT(LEN($AD650:$AD653)-LEN(SUBSTITUTE($AD650:$AD653,"M", "")))</f>
        <v>0</v>
      </c>
      <c r="AX650" s="230">
        <f>SUMPRODUCT(LEN($AC650:$AC653)-LEN(SUBSTITUTE($AC650:$AC653,"M", "")))</f>
        <v>0</v>
      </c>
      <c r="AY650" s="291">
        <f>SUMPRODUCT(LEN($AE650:$AE653)-LEN(SUBSTITUTE($AE650:$AE653,"S", "")))</f>
        <v>0</v>
      </c>
      <c r="AZ650" s="227">
        <f>SUMPRODUCT(LEN($AE650:$AE653)-LEN(SUBSTITUTE($AE650:$AE653,"F", "")))</f>
        <v>0</v>
      </c>
      <c r="BA650" s="227">
        <f>SUMPRODUCT(LEN($AE650:$AE653)-LEN(SUBSTITUTE($AE650:$AE653,"G", "")))</f>
        <v>0</v>
      </c>
      <c r="BB650" s="294">
        <f>SUMPRODUCT(LEN($AE650:$AE653)-LEN(SUBSTITUTE($AE650:$AE653,"M", "")))</f>
        <v>0</v>
      </c>
    </row>
    <row r="651" spans="2:62" ht="28.15" customHeight="1" thickBot="1" x14ac:dyDescent="0.25">
      <c r="B651" s="30"/>
      <c r="C651" s="243"/>
      <c r="D651" s="36"/>
      <c r="E651" s="35"/>
      <c r="F651" s="35"/>
      <c r="G651" s="34"/>
      <c r="H651" s="224"/>
      <c r="I651" s="247"/>
      <c r="J651" s="247"/>
      <c r="K651" s="247"/>
      <c r="L651" s="33" t="s">
        <v>123</v>
      </c>
      <c r="M651" s="32" t="s">
        <v>175</v>
      </c>
      <c r="N651" s="33" t="s">
        <v>122</v>
      </c>
      <c r="O651" s="32" t="s">
        <v>121</v>
      </c>
      <c r="P651" s="33" t="s">
        <v>120</v>
      </c>
      <c r="Q651" s="32"/>
      <c r="R651" s="33" t="s">
        <v>119</v>
      </c>
      <c r="S651" s="32"/>
      <c r="T651" s="33" t="s">
        <v>118</v>
      </c>
      <c r="U651" s="32"/>
      <c r="V651" s="33" t="s">
        <v>117</v>
      </c>
      <c r="W651" s="32"/>
      <c r="X651" s="33" t="s">
        <v>116</v>
      </c>
      <c r="Y651" s="32"/>
      <c r="Z651" s="33" t="s">
        <v>115</v>
      </c>
      <c r="AA651" s="32"/>
      <c r="AB651" s="31"/>
      <c r="AC651" s="32"/>
      <c r="AD651" s="31"/>
      <c r="AE651" s="23"/>
      <c r="AF651" s="251"/>
      <c r="AG651" s="251"/>
      <c r="AH651" s="22"/>
      <c r="AI651" s="11"/>
      <c r="AJ651" s="234"/>
      <c r="AK651" s="240"/>
      <c r="AL651" s="231"/>
      <c r="AM651" s="234"/>
      <c r="AN651" s="240"/>
      <c r="AO651" s="231"/>
      <c r="AP651" s="234"/>
      <c r="AQ651" s="240"/>
      <c r="AR651" s="231"/>
      <c r="AS651" s="234"/>
      <c r="AT651" s="240"/>
      <c r="AU651" s="231"/>
      <c r="AV651" s="234"/>
      <c r="AW651" s="237"/>
      <c r="AX651" s="231"/>
      <c r="AY651" s="292"/>
      <c r="AZ651" s="228"/>
      <c r="BA651" s="228"/>
      <c r="BB651" s="295"/>
    </row>
    <row r="652" spans="2:62" ht="28.15" customHeight="1" x14ac:dyDescent="0.2">
      <c r="B652" s="30"/>
      <c r="C652" s="244"/>
      <c r="D652" s="29"/>
      <c r="E652" s="28"/>
      <c r="F652" s="28"/>
      <c r="G652" s="27"/>
      <c r="H652" s="225"/>
      <c r="I652" s="248"/>
      <c r="J652" s="248"/>
      <c r="K652" s="248"/>
      <c r="L652" s="26" t="s">
        <v>114</v>
      </c>
      <c r="M652" s="25" t="s">
        <v>113</v>
      </c>
      <c r="N652" s="26" t="s">
        <v>112</v>
      </c>
      <c r="O652" s="25"/>
      <c r="P652" s="26" t="s">
        <v>111</v>
      </c>
      <c r="Q652" s="25"/>
      <c r="R652" s="26" t="s">
        <v>110</v>
      </c>
      <c r="S652" s="25"/>
      <c r="T652" s="26" t="s">
        <v>109</v>
      </c>
      <c r="U652" s="25"/>
      <c r="V652" s="26" t="s">
        <v>108</v>
      </c>
      <c r="W652" s="25"/>
      <c r="X652" s="26" t="s">
        <v>107</v>
      </c>
      <c r="Y652" s="25"/>
      <c r="Z652" s="26" t="s">
        <v>106</v>
      </c>
      <c r="AA652" s="25"/>
      <c r="AB652" s="24"/>
      <c r="AC652" s="25"/>
      <c r="AD652" s="24"/>
      <c r="AE652" s="23"/>
      <c r="AF652" s="251"/>
      <c r="AG652" s="251"/>
      <c r="AH652" s="22"/>
      <c r="AI652" s="11"/>
      <c r="AJ652" s="234"/>
      <c r="AK652" s="240"/>
      <c r="AL652" s="231"/>
      <c r="AM652" s="234"/>
      <c r="AN652" s="240"/>
      <c r="AO652" s="231"/>
      <c r="AP652" s="234"/>
      <c r="AQ652" s="240"/>
      <c r="AR652" s="231"/>
      <c r="AS652" s="234"/>
      <c r="AT652" s="240"/>
      <c r="AU652" s="231"/>
      <c r="AV652" s="234"/>
      <c r="AW652" s="237"/>
      <c r="AX652" s="231"/>
      <c r="AY652" s="292"/>
      <c r="AZ652" s="228"/>
      <c r="BA652" s="228"/>
      <c r="BB652" s="295"/>
    </row>
    <row r="653" spans="2:62" ht="28.15" customHeight="1" thickBot="1" x14ac:dyDescent="0.25">
      <c r="B653" s="21"/>
      <c r="C653" s="245"/>
      <c r="D653" s="20"/>
      <c r="E653" s="19"/>
      <c r="F653" s="19"/>
      <c r="G653" s="18"/>
      <c r="H653" s="226"/>
      <c r="I653" s="249"/>
      <c r="J653" s="249"/>
      <c r="K653" s="249"/>
      <c r="L653" s="17" t="s">
        <v>105</v>
      </c>
      <c r="M653" s="15" t="s">
        <v>104</v>
      </c>
      <c r="N653" s="17" t="s">
        <v>103</v>
      </c>
      <c r="O653" s="15"/>
      <c r="P653" s="17" t="s">
        <v>102</v>
      </c>
      <c r="Q653" s="15"/>
      <c r="R653" s="17" t="s">
        <v>101</v>
      </c>
      <c r="S653" s="15"/>
      <c r="T653" s="17">
        <v>20</v>
      </c>
      <c r="U653" s="15"/>
      <c r="V653" s="17" t="s">
        <v>100</v>
      </c>
      <c r="W653" s="15"/>
      <c r="X653" s="17" t="s">
        <v>99</v>
      </c>
      <c r="Y653" s="15"/>
      <c r="Z653" s="17" t="s">
        <v>98</v>
      </c>
      <c r="AA653" s="15"/>
      <c r="AB653" s="16"/>
      <c r="AC653" s="15"/>
      <c r="AD653" s="14"/>
      <c r="AE653" s="13"/>
      <c r="AF653" s="252"/>
      <c r="AG653" s="252"/>
      <c r="AH653" s="12"/>
      <c r="AI653" s="11"/>
      <c r="AJ653" s="235"/>
      <c r="AK653" s="241"/>
      <c r="AL653" s="232"/>
      <c r="AM653" s="235"/>
      <c r="AN653" s="241"/>
      <c r="AO653" s="232"/>
      <c r="AP653" s="235"/>
      <c r="AQ653" s="241"/>
      <c r="AR653" s="232"/>
      <c r="AS653" s="235"/>
      <c r="AT653" s="241"/>
      <c r="AU653" s="232"/>
      <c r="AV653" s="235"/>
      <c r="AW653" s="238"/>
      <c r="AX653" s="232"/>
      <c r="AY653" s="293"/>
      <c r="AZ653" s="229"/>
      <c r="BA653" s="229"/>
      <c r="BB653" s="296"/>
    </row>
    <row r="654" spans="2:62" ht="85.9" customHeight="1" thickTop="1" thickBot="1" x14ac:dyDescent="0.35">
      <c r="B654" s="105" t="s">
        <v>174</v>
      </c>
      <c r="C654" s="95" t="s">
        <v>173</v>
      </c>
      <c r="D654" s="100" t="s">
        <v>172</v>
      </c>
      <c r="E654" s="104" t="s">
        <v>171</v>
      </c>
      <c r="F654" s="103"/>
      <c r="G654" s="102"/>
      <c r="H654" s="101" t="s">
        <v>170</v>
      </c>
      <c r="I654" s="100" t="s">
        <v>96</v>
      </c>
      <c r="J654" s="100" t="s">
        <v>169</v>
      </c>
      <c r="K654" s="100" t="s">
        <v>97</v>
      </c>
      <c r="L654" s="256" t="s">
        <v>168</v>
      </c>
      <c r="M654" s="262"/>
      <c r="N654" s="256" t="s">
        <v>167</v>
      </c>
      <c r="O654" s="262"/>
      <c r="P654" s="256" t="s">
        <v>167</v>
      </c>
      <c r="Q654" s="257"/>
      <c r="R654" s="256" t="s">
        <v>167</v>
      </c>
      <c r="S654" s="257"/>
      <c r="T654" s="256" t="s">
        <v>167</v>
      </c>
      <c r="U654" s="257"/>
      <c r="V654" s="256" t="s">
        <v>167</v>
      </c>
      <c r="W654" s="257"/>
      <c r="X654" s="256" t="s">
        <v>167</v>
      </c>
      <c r="Y654" s="257"/>
      <c r="Z654" s="256" t="s">
        <v>167</v>
      </c>
      <c r="AA654" s="257"/>
      <c r="AB654" s="261" t="s">
        <v>166</v>
      </c>
      <c r="AC654" s="257"/>
      <c r="AD654" s="101" t="s">
        <v>165</v>
      </c>
      <c r="AE654" s="101" t="s">
        <v>164</v>
      </c>
      <c r="AF654" s="100" t="s">
        <v>163</v>
      </c>
      <c r="AG654" s="100" t="s">
        <v>162</v>
      </c>
      <c r="AH654" s="99" t="s">
        <v>161</v>
      </c>
      <c r="AI654" s="98"/>
      <c r="AJ654" s="96" t="s">
        <v>160</v>
      </c>
      <c r="AK654" s="95" t="s">
        <v>159</v>
      </c>
      <c r="AL654" s="94" t="s">
        <v>158</v>
      </c>
      <c r="AM654" s="96" t="s">
        <v>157</v>
      </c>
      <c r="AN654" s="95" t="s">
        <v>156</v>
      </c>
      <c r="AO654" s="94" t="s">
        <v>155</v>
      </c>
      <c r="AP654" s="96" t="s">
        <v>154</v>
      </c>
      <c r="AQ654" s="95" t="s">
        <v>153</v>
      </c>
      <c r="AR654" s="97" t="s">
        <v>152</v>
      </c>
      <c r="AS654" s="96" t="s">
        <v>151</v>
      </c>
      <c r="AT654" s="95" t="s">
        <v>150</v>
      </c>
      <c r="AU654" s="94" t="s">
        <v>149</v>
      </c>
      <c r="AV654" s="96" t="s">
        <v>148</v>
      </c>
      <c r="AW654" s="95" t="s">
        <v>147</v>
      </c>
      <c r="AX654" s="94" t="s">
        <v>146</v>
      </c>
      <c r="AY654" s="93" t="s">
        <v>145</v>
      </c>
      <c r="AZ654" s="92" t="s">
        <v>144</v>
      </c>
      <c r="BA654" s="92" t="s">
        <v>143</v>
      </c>
      <c r="BB654" s="91" t="s">
        <v>142</v>
      </c>
    </row>
    <row r="655" spans="2:62" ht="48" thickBot="1" x14ac:dyDescent="0.3">
      <c r="B655" s="90" t="s">
        <v>204</v>
      </c>
      <c r="C655" s="89"/>
      <c r="D655" s="88">
        <v>165</v>
      </c>
      <c r="E655" s="258"/>
      <c r="F655" s="259"/>
      <c r="G655" s="260"/>
      <c r="H655" s="87" t="s">
        <v>140</v>
      </c>
      <c r="I655" s="86"/>
      <c r="J655" s="86"/>
      <c r="K655" s="85"/>
      <c r="L655" s="84"/>
      <c r="M655" s="81"/>
      <c r="N655" s="84"/>
      <c r="O655" s="81"/>
      <c r="P655" s="84"/>
      <c r="Q655" s="81"/>
      <c r="R655" s="84"/>
      <c r="S655" s="81"/>
      <c r="T655" s="84"/>
      <c r="U655" s="81"/>
      <c r="V655" s="84"/>
      <c r="W655" s="81"/>
      <c r="X655" s="84"/>
      <c r="Y655" s="81"/>
      <c r="Z655" s="84"/>
      <c r="AA655" s="83"/>
      <c r="AB655" s="82" t="s">
        <v>139</v>
      </c>
      <c r="AC655" s="81"/>
      <c r="AD655" s="81"/>
      <c r="AE655" s="81"/>
      <c r="AF655" s="80"/>
      <c r="AG655" s="80"/>
      <c r="AH655" s="60"/>
      <c r="AI655" s="79" t="s">
        <v>138</v>
      </c>
      <c r="AJ655" s="78">
        <f t="shared" ref="AJ655:BB655" si="86">SUM(AJ657:AJ668)</f>
        <v>11</v>
      </c>
      <c r="AK655" s="77">
        <f t="shared" si="86"/>
        <v>0</v>
      </c>
      <c r="AL655" s="76">
        <f t="shared" si="86"/>
        <v>0</v>
      </c>
      <c r="AM655" s="78">
        <f t="shared" si="86"/>
        <v>22</v>
      </c>
      <c r="AN655" s="77">
        <f t="shared" si="86"/>
        <v>6</v>
      </c>
      <c r="AO655" s="76">
        <f t="shared" si="86"/>
        <v>0</v>
      </c>
      <c r="AP655" s="78">
        <f t="shared" si="86"/>
        <v>0</v>
      </c>
      <c r="AQ655" s="77">
        <f t="shared" si="86"/>
        <v>0</v>
      </c>
      <c r="AR655" s="76">
        <f t="shared" si="86"/>
        <v>0</v>
      </c>
      <c r="AS655" s="78">
        <f t="shared" si="86"/>
        <v>0</v>
      </c>
      <c r="AT655" s="77">
        <f t="shared" si="86"/>
        <v>0</v>
      </c>
      <c r="AU655" s="76">
        <f t="shared" si="86"/>
        <v>0</v>
      </c>
      <c r="AV655" s="78">
        <f t="shared" si="86"/>
        <v>0</v>
      </c>
      <c r="AW655" s="77">
        <f t="shared" si="86"/>
        <v>0</v>
      </c>
      <c r="AX655" s="76">
        <f t="shared" si="86"/>
        <v>0</v>
      </c>
      <c r="AY655" s="75">
        <f t="shared" si="86"/>
        <v>0</v>
      </c>
      <c r="AZ655" s="74">
        <f t="shared" si="86"/>
        <v>0</v>
      </c>
      <c r="BA655" s="74">
        <f t="shared" si="86"/>
        <v>0</v>
      </c>
      <c r="BB655" s="73">
        <f t="shared" si="86"/>
        <v>0</v>
      </c>
      <c r="BC655" s="72" t="s">
        <v>137</v>
      </c>
      <c r="BF655" s="5">
        <f>SUM(AJ655:AL655)/$BG$5</f>
        <v>3.6666666666666665</v>
      </c>
      <c r="BG655" s="5">
        <f>SUM(AM655:AO655,AY655)/$BG$5</f>
        <v>9.3333333333333339</v>
      </c>
      <c r="BH655" s="5">
        <f>SUM(AP655:AR655,AZ655)/$BG$5</f>
        <v>0</v>
      </c>
      <c r="BI655" s="5">
        <f>SUM(AS655:AU655,BA655)/$BG$5</f>
        <v>0</v>
      </c>
      <c r="BJ655" s="5">
        <f>SUM(AV655:AX655,BB655)/$BG$5</f>
        <v>0</v>
      </c>
    </row>
    <row r="656" spans="2:62" ht="37.5" thickBot="1" x14ac:dyDescent="0.3">
      <c r="B656" s="71"/>
      <c r="C656" s="70"/>
      <c r="D656" s="69"/>
      <c r="E656" s="68"/>
      <c r="F656" s="68"/>
      <c r="G656" s="67"/>
      <c r="H656" s="66"/>
      <c r="I656" s="64"/>
      <c r="J656" s="64"/>
      <c r="K656" s="65"/>
      <c r="L656" s="64"/>
      <c r="M656" s="62"/>
      <c r="N656" s="64"/>
      <c r="O656" s="62"/>
      <c r="P656" s="64"/>
      <c r="Q656" s="62"/>
      <c r="R656" s="64"/>
      <c r="S656" s="62"/>
      <c r="T656" s="64"/>
      <c r="U656" s="62"/>
      <c r="V656" s="64"/>
      <c r="W656" s="62"/>
      <c r="X656" s="64"/>
      <c r="Y656" s="62"/>
      <c r="Z656" s="64"/>
      <c r="AA656" s="62"/>
      <c r="AB656" s="63"/>
      <c r="AC656" s="62"/>
      <c r="AD656" s="62"/>
      <c r="AE656" s="62"/>
      <c r="AF656" s="61"/>
      <c r="AG656" s="61"/>
      <c r="AH656" s="60"/>
      <c r="AI656" s="59" t="s">
        <v>136</v>
      </c>
      <c r="AJ656" s="58">
        <f t="shared" ref="AJ656:BB656" si="87">AJ655/3</f>
        <v>3.6666666666666665</v>
      </c>
      <c r="AK656" s="57">
        <f t="shared" si="87"/>
        <v>0</v>
      </c>
      <c r="AL656" s="56">
        <f t="shared" si="87"/>
        <v>0</v>
      </c>
      <c r="AM656" s="58">
        <f t="shared" si="87"/>
        <v>7.333333333333333</v>
      </c>
      <c r="AN656" s="57">
        <f t="shared" si="87"/>
        <v>2</v>
      </c>
      <c r="AO656" s="56">
        <f t="shared" si="87"/>
        <v>0</v>
      </c>
      <c r="AP656" s="58">
        <f t="shared" si="87"/>
        <v>0</v>
      </c>
      <c r="AQ656" s="57">
        <f t="shared" si="87"/>
        <v>0</v>
      </c>
      <c r="AR656" s="56">
        <f t="shared" si="87"/>
        <v>0</v>
      </c>
      <c r="AS656" s="58">
        <f t="shared" si="87"/>
        <v>0</v>
      </c>
      <c r="AT656" s="57">
        <f t="shared" si="87"/>
        <v>0</v>
      </c>
      <c r="AU656" s="56">
        <f t="shared" si="87"/>
        <v>0</v>
      </c>
      <c r="AV656" s="58">
        <f t="shared" si="87"/>
        <v>0</v>
      </c>
      <c r="AW656" s="57">
        <f t="shared" si="87"/>
        <v>0</v>
      </c>
      <c r="AX656" s="56">
        <f t="shared" si="87"/>
        <v>0</v>
      </c>
      <c r="AY656" s="55">
        <f t="shared" si="87"/>
        <v>0</v>
      </c>
      <c r="AZ656" s="54">
        <f t="shared" si="87"/>
        <v>0</v>
      </c>
      <c r="BA656" s="54">
        <f t="shared" si="87"/>
        <v>0</v>
      </c>
      <c r="BB656" s="53">
        <f t="shared" si="87"/>
        <v>0</v>
      </c>
      <c r="BC656" s="52" t="s">
        <v>135</v>
      </c>
    </row>
    <row r="657" spans="2:62" ht="28.15" customHeight="1" x14ac:dyDescent="0.2">
      <c r="B657" s="30"/>
      <c r="C657" s="242">
        <v>1</v>
      </c>
      <c r="D657" s="44"/>
      <c r="E657" s="43"/>
      <c r="F657" s="43"/>
      <c r="G657" s="42"/>
      <c r="H657" s="223" t="s">
        <v>183</v>
      </c>
      <c r="I657" s="246">
        <v>29</v>
      </c>
      <c r="J657" s="246">
        <v>15</v>
      </c>
      <c r="K657" s="246">
        <v>8</v>
      </c>
      <c r="L657" s="41" t="s">
        <v>133</v>
      </c>
      <c r="M657" s="40" t="s">
        <v>113</v>
      </c>
      <c r="N657" s="41" t="s">
        <v>131</v>
      </c>
      <c r="O657" s="40" t="s">
        <v>121</v>
      </c>
      <c r="P657" s="41" t="s">
        <v>130</v>
      </c>
      <c r="Q657" s="40"/>
      <c r="R657" s="41" t="s">
        <v>129</v>
      </c>
      <c r="S657" s="40"/>
      <c r="T657" s="41" t="s">
        <v>128</v>
      </c>
      <c r="U657" s="40"/>
      <c r="V657" s="41" t="s">
        <v>127</v>
      </c>
      <c r="W657" s="40"/>
      <c r="X657" s="41" t="s">
        <v>126</v>
      </c>
      <c r="Y657" s="40"/>
      <c r="Z657" s="41" t="s">
        <v>125</v>
      </c>
      <c r="AA657" s="40"/>
      <c r="AB657" s="39"/>
      <c r="AC657" s="40"/>
      <c r="AD657" s="39" t="s">
        <v>121</v>
      </c>
      <c r="AE657" s="38"/>
      <c r="AF657" s="250"/>
      <c r="AG657" s="250"/>
      <c r="AH657" s="37"/>
      <c r="AI657" s="11"/>
      <c r="AJ657" s="233">
        <f>SUMPRODUCT(LEN($M657:$S660)-LEN(SUBSTITUTE($M657:$S660,"A", "")))</f>
        <v>2</v>
      </c>
      <c r="AK657" s="239">
        <f>SUMPRODUCT(LEN($AD657:$AD660)-LEN(SUBSTITUTE($AD657:$AD660,"A", "")))</f>
        <v>0</v>
      </c>
      <c r="AL657" s="230">
        <f>SUMPRODUCT(LEN($AC657:$AC660)-LEN(SUBSTITUTE($AC657:$AC660,"A", "")))</f>
        <v>0</v>
      </c>
      <c r="AM657" s="233">
        <f>SUMPRODUCT(LEN($M657:$S660)-LEN(SUBSTITUTE($M657:$S660,"S", "")))</f>
        <v>9</v>
      </c>
      <c r="AN657" s="239">
        <f>SUMPRODUCT(LEN($AD657:$AD660)-LEN(SUBSTITUTE($AD657:$AD660,"S", "")))</f>
        <v>3</v>
      </c>
      <c r="AO657" s="230">
        <f>SUMPRODUCT(LEN($AC657:$AC660)-LEN(SUBSTITUTE($AC657:$AC660,"S", "")))</f>
        <v>0</v>
      </c>
      <c r="AP657" s="233">
        <f>SUMPRODUCT(LEN($M657:$S660)-LEN(SUBSTITUTE($M657:$S660,"F", "")))</f>
        <v>0</v>
      </c>
      <c r="AQ657" s="239">
        <f>SUMPRODUCT(LEN($AD657:$AD660)-LEN(SUBSTITUTE($AD657:$AD660,"F", "")))</f>
        <v>0</v>
      </c>
      <c r="AR657" s="230">
        <f>SUMPRODUCT(LEN($AC657:$AC660)-LEN(SUBSTITUTE($AC657:$AC660,"F", "")))</f>
        <v>0</v>
      </c>
      <c r="AS657" s="233">
        <f>SUMPRODUCT(LEN($M657:$S660)-LEN(SUBSTITUTE($M657:$S660,"G", "")))</f>
        <v>0</v>
      </c>
      <c r="AT657" s="239">
        <f>SUMPRODUCT(LEN($AD657:$AD660)-LEN(SUBSTITUTE($AD657:$AD660,"G", "")))</f>
        <v>0</v>
      </c>
      <c r="AU657" s="230">
        <f>SUMPRODUCT(LEN($AC657:$AC660)-LEN(SUBSTITUTE($AC657:$AC660,"G", "")))</f>
        <v>0</v>
      </c>
      <c r="AV657" s="233">
        <f>SUMPRODUCT(LEN($L657:$S660)-LEN(SUBSTITUTE($L657:$S660,"M", "")))</f>
        <v>0</v>
      </c>
      <c r="AW657" s="236">
        <f>SUMPRODUCT(LEN($AD657:$AD660)-LEN(SUBSTITUTE($AD657:$AD660,"M", "")))</f>
        <v>0</v>
      </c>
      <c r="AX657" s="230">
        <f>SUMPRODUCT(LEN($AC657:$AC660)-LEN(SUBSTITUTE($AC657:$AC660,"M", "")))</f>
        <v>0</v>
      </c>
      <c r="AY657" s="291">
        <f>SUMPRODUCT(LEN($AE657:$AE660)-LEN(SUBSTITUTE($AE657:$AE660,"S", "")))</f>
        <v>0</v>
      </c>
      <c r="AZ657" s="227">
        <f>SUMPRODUCT(LEN($AE657:$AE660)-LEN(SUBSTITUTE($AE657:$AE660,"F", "")))</f>
        <v>0</v>
      </c>
      <c r="BA657" s="227">
        <f>SUMPRODUCT(LEN($AE657:$AE660)-LEN(SUBSTITUTE($AE657:$AE660,"G", "")))</f>
        <v>0</v>
      </c>
      <c r="BB657" s="294">
        <f>SUMPRODUCT(LEN($AE657:$AE660)-LEN(SUBSTITUTE($AE657:$AE660,"M", "")))</f>
        <v>0</v>
      </c>
    </row>
    <row r="658" spans="2:62" ht="28.15" customHeight="1" thickBot="1" x14ac:dyDescent="0.25">
      <c r="B658" s="30"/>
      <c r="C658" s="243"/>
      <c r="D658" s="36"/>
      <c r="E658" s="35"/>
      <c r="F658" s="35"/>
      <c r="G658" s="34"/>
      <c r="H658" s="224"/>
      <c r="I658" s="247"/>
      <c r="J658" s="247"/>
      <c r="K658" s="247"/>
      <c r="L658" s="33" t="s">
        <v>123</v>
      </c>
      <c r="M658" s="32" t="s">
        <v>113</v>
      </c>
      <c r="N658" s="33" t="s">
        <v>122</v>
      </c>
      <c r="O658" s="32" t="s">
        <v>121</v>
      </c>
      <c r="P658" s="33" t="s">
        <v>120</v>
      </c>
      <c r="Q658" s="32"/>
      <c r="R658" s="33" t="s">
        <v>119</v>
      </c>
      <c r="S658" s="32"/>
      <c r="T658" s="33" t="s">
        <v>118</v>
      </c>
      <c r="U658" s="32"/>
      <c r="V658" s="33" t="s">
        <v>117</v>
      </c>
      <c r="W658" s="32"/>
      <c r="X658" s="33" t="s">
        <v>116</v>
      </c>
      <c r="Y658" s="32"/>
      <c r="Z658" s="33" t="s">
        <v>115</v>
      </c>
      <c r="AA658" s="32"/>
      <c r="AB658" s="31"/>
      <c r="AC658" s="32"/>
      <c r="AD658" s="31" t="s">
        <v>113</v>
      </c>
      <c r="AE658" s="23"/>
      <c r="AF658" s="251"/>
      <c r="AG658" s="251"/>
      <c r="AH658" s="22"/>
      <c r="AI658" s="11"/>
      <c r="AJ658" s="234"/>
      <c r="AK658" s="240"/>
      <c r="AL658" s="231"/>
      <c r="AM658" s="234"/>
      <c r="AN658" s="240"/>
      <c r="AO658" s="231"/>
      <c r="AP658" s="234"/>
      <c r="AQ658" s="240"/>
      <c r="AR658" s="231"/>
      <c r="AS658" s="234"/>
      <c r="AT658" s="240"/>
      <c r="AU658" s="231"/>
      <c r="AV658" s="234"/>
      <c r="AW658" s="237"/>
      <c r="AX658" s="231"/>
      <c r="AY658" s="292"/>
      <c r="AZ658" s="228"/>
      <c r="BA658" s="228"/>
      <c r="BB658" s="295"/>
    </row>
    <row r="659" spans="2:62" ht="28.15" customHeight="1" x14ac:dyDescent="0.2">
      <c r="B659" s="30"/>
      <c r="C659" s="244"/>
      <c r="D659" s="29"/>
      <c r="E659" s="28"/>
      <c r="F659" s="28"/>
      <c r="G659" s="27"/>
      <c r="H659" s="225">
        <v>165</v>
      </c>
      <c r="I659" s="248"/>
      <c r="J659" s="248"/>
      <c r="K659" s="248"/>
      <c r="L659" s="26" t="s">
        <v>114</v>
      </c>
      <c r="M659" s="25" t="s">
        <v>132</v>
      </c>
      <c r="N659" s="26" t="s">
        <v>112</v>
      </c>
      <c r="O659" s="25" t="s">
        <v>121</v>
      </c>
      <c r="P659" s="26" t="s">
        <v>111</v>
      </c>
      <c r="Q659" s="25"/>
      <c r="R659" s="26" t="s">
        <v>110</v>
      </c>
      <c r="S659" s="25"/>
      <c r="T659" s="26" t="s">
        <v>109</v>
      </c>
      <c r="U659" s="25"/>
      <c r="V659" s="26" t="s">
        <v>108</v>
      </c>
      <c r="W659" s="25"/>
      <c r="X659" s="26" t="s">
        <v>107</v>
      </c>
      <c r="Y659" s="25"/>
      <c r="Z659" s="26" t="s">
        <v>106</v>
      </c>
      <c r="AA659" s="25"/>
      <c r="AB659" s="24"/>
      <c r="AC659" s="25"/>
      <c r="AD659" s="24"/>
      <c r="AE659" s="23"/>
      <c r="AF659" s="251"/>
      <c r="AG659" s="251"/>
      <c r="AH659" s="22"/>
      <c r="AI659" s="11"/>
      <c r="AJ659" s="234"/>
      <c r="AK659" s="240"/>
      <c r="AL659" s="231"/>
      <c r="AM659" s="234"/>
      <c r="AN659" s="240"/>
      <c r="AO659" s="231"/>
      <c r="AP659" s="234"/>
      <c r="AQ659" s="240"/>
      <c r="AR659" s="231"/>
      <c r="AS659" s="234"/>
      <c r="AT659" s="240"/>
      <c r="AU659" s="231"/>
      <c r="AV659" s="234"/>
      <c r="AW659" s="237"/>
      <c r="AX659" s="231"/>
      <c r="AY659" s="292"/>
      <c r="AZ659" s="228"/>
      <c r="BA659" s="228"/>
      <c r="BB659" s="295"/>
    </row>
    <row r="660" spans="2:62" ht="28.15" customHeight="1" thickBot="1" x14ac:dyDescent="0.25">
      <c r="B660" s="30"/>
      <c r="C660" s="253"/>
      <c r="D660" s="51"/>
      <c r="E660" s="50"/>
      <c r="F660" s="50"/>
      <c r="G660" s="49"/>
      <c r="H660" s="226"/>
      <c r="I660" s="254"/>
      <c r="J660" s="254"/>
      <c r="K660" s="254"/>
      <c r="L660" s="48" t="s">
        <v>105</v>
      </c>
      <c r="M660" s="47" t="s">
        <v>113</v>
      </c>
      <c r="N660" s="48" t="s">
        <v>103</v>
      </c>
      <c r="O660" s="47"/>
      <c r="P660" s="48" t="s">
        <v>102</v>
      </c>
      <c r="Q660" s="47"/>
      <c r="R660" s="48" t="s">
        <v>101</v>
      </c>
      <c r="S660" s="47"/>
      <c r="T660" s="48">
        <v>20</v>
      </c>
      <c r="U660" s="47"/>
      <c r="V660" s="48" t="s">
        <v>100</v>
      </c>
      <c r="W660" s="47"/>
      <c r="X660" s="48" t="s">
        <v>99</v>
      </c>
      <c r="Y660" s="47"/>
      <c r="Z660" s="48" t="s">
        <v>98</v>
      </c>
      <c r="AA660" s="47"/>
      <c r="AB660" s="16"/>
      <c r="AC660" s="47"/>
      <c r="AD660" s="16"/>
      <c r="AE660" s="46"/>
      <c r="AF660" s="255"/>
      <c r="AG660" s="255"/>
      <c r="AH660" s="45"/>
      <c r="AI660" s="11"/>
      <c r="AJ660" s="235"/>
      <c r="AK660" s="241"/>
      <c r="AL660" s="232"/>
      <c r="AM660" s="235"/>
      <c r="AN660" s="241"/>
      <c r="AO660" s="232"/>
      <c r="AP660" s="235"/>
      <c r="AQ660" s="241"/>
      <c r="AR660" s="232"/>
      <c r="AS660" s="235"/>
      <c r="AT660" s="241"/>
      <c r="AU660" s="232"/>
      <c r="AV660" s="235"/>
      <c r="AW660" s="238"/>
      <c r="AX660" s="232"/>
      <c r="AY660" s="293"/>
      <c r="AZ660" s="229"/>
      <c r="BA660" s="229"/>
      <c r="BB660" s="296"/>
    </row>
    <row r="661" spans="2:62" ht="28.15" customHeight="1" x14ac:dyDescent="0.2">
      <c r="B661" s="30"/>
      <c r="C661" s="242">
        <v>2</v>
      </c>
      <c r="D661" s="44"/>
      <c r="E661" s="43"/>
      <c r="F661" s="43"/>
      <c r="G661" s="42"/>
      <c r="H661" s="223"/>
      <c r="I661" s="246">
        <v>31</v>
      </c>
      <c r="J661" s="246">
        <v>14</v>
      </c>
      <c r="K661" s="246">
        <v>6</v>
      </c>
      <c r="L661" s="41" t="s">
        <v>133</v>
      </c>
      <c r="M661" s="40" t="s">
        <v>203</v>
      </c>
      <c r="N661" s="41" t="s">
        <v>131</v>
      </c>
      <c r="O661" s="40" t="s">
        <v>104</v>
      </c>
      <c r="P661" s="41" t="s">
        <v>130</v>
      </c>
      <c r="Q661" s="40"/>
      <c r="R661" s="41" t="s">
        <v>129</v>
      </c>
      <c r="S661" s="40"/>
      <c r="T661" s="41" t="s">
        <v>128</v>
      </c>
      <c r="U661" s="40"/>
      <c r="V661" s="41" t="s">
        <v>127</v>
      </c>
      <c r="W661" s="40"/>
      <c r="X661" s="41" t="s">
        <v>126</v>
      </c>
      <c r="Y661" s="40"/>
      <c r="Z661" s="41" t="s">
        <v>125</v>
      </c>
      <c r="AA661" s="40"/>
      <c r="AB661" s="39"/>
      <c r="AC661" s="40"/>
      <c r="AD661" s="39" t="s">
        <v>195</v>
      </c>
      <c r="AE661" s="38"/>
      <c r="AF661" s="250"/>
      <c r="AG661" s="250"/>
      <c r="AH661" s="37"/>
      <c r="AI661" s="11"/>
      <c r="AJ661" s="233">
        <f>SUMPRODUCT(LEN($M661:$S664)-LEN(SUBSTITUTE($M661:$S664,"A", "")))</f>
        <v>5</v>
      </c>
      <c r="AK661" s="239">
        <f>SUMPRODUCT(LEN($AD661:$AD664)-LEN(SUBSTITUTE($AD661:$AD664,"A", "")))</f>
        <v>0</v>
      </c>
      <c r="AL661" s="230">
        <f>SUMPRODUCT(LEN($AC661:$AC664)-LEN(SUBSTITUTE($AC661:$AC664,"A", "")))</f>
        <v>0</v>
      </c>
      <c r="AM661" s="233">
        <f>SUMPRODUCT(LEN($M661:$S664)-LEN(SUBSTITUTE($M661:$S664,"S", "")))</f>
        <v>8</v>
      </c>
      <c r="AN661" s="239">
        <f>SUMPRODUCT(LEN($AD661:$AD664)-LEN(SUBSTITUTE($AD661:$AD664,"S", "")))</f>
        <v>3</v>
      </c>
      <c r="AO661" s="230">
        <f>SUMPRODUCT(LEN($AC661:$AC664)-LEN(SUBSTITUTE($AC661:$AC664,"S", "")))</f>
        <v>0</v>
      </c>
      <c r="AP661" s="233">
        <f>SUMPRODUCT(LEN($M661:$S664)-LEN(SUBSTITUTE($M661:$S664,"F", "")))</f>
        <v>0</v>
      </c>
      <c r="AQ661" s="239">
        <f>SUMPRODUCT(LEN($AD661:$AD664)-LEN(SUBSTITUTE($AD661:$AD664,"F", "")))</f>
        <v>0</v>
      </c>
      <c r="AR661" s="230">
        <f>SUMPRODUCT(LEN($AC661:$AC664)-LEN(SUBSTITUTE($AC661:$AC664,"F", "")))</f>
        <v>0</v>
      </c>
      <c r="AS661" s="233">
        <f>SUMPRODUCT(LEN($M661:$S664)-LEN(SUBSTITUTE($M661:$S664,"G", "")))</f>
        <v>0</v>
      </c>
      <c r="AT661" s="239">
        <f>SUMPRODUCT(LEN($AD661:$AD664)-LEN(SUBSTITUTE($AD661:$AD664,"G", "")))</f>
        <v>0</v>
      </c>
      <c r="AU661" s="230">
        <f>SUMPRODUCT(LEN($AC661:$AC664)-LEN(SUBSTITUTE($AC661:$AC664,"G", "")))</f>
        <v>0</v>
      </c>
      <c r="AV661" s="233">
        <f>SUMPRODUCT(LEN($L661:$S664)-LEN(SUBSTITUTE($L661:$S664,"M", "")))</f>
        <v>0</v>
      </c>
      <c r="AW661" s="236">
        <f>SUMPRODUCT(LEN($AD661:$AD664)-LEN(SUBSTITUTE($AD661:$AD664,"M", "")))</f>
        <v>0</v>
      </c>
      <c r="AX661" s="230">
        <f>SUMPRODUCT(LEN($AC661:$AC664)-LEN(SUBSTITUTE($AC661:$AC664,"M", "")))</f>
        <v>0</v>
      </c>
      <c r="AY661" s="291">
        <f>SUMPRODUCT(LEN($AE661:$AE664)-LEN(SUBSTITUTE($AE661:$AE664,"S", "")))</f>
        <v>0</v>
      </c>
      <c r="AZ661" s="227">
        <f>SUMPRODUCT(LEN($AE661:$AE664)-LEN(SUBSTITUTE($AE661:$AE664,"F", "")))</f>
        <v>0</v>
      </c>
      <c r="BA661" s="227">
        <f>SUMPRODUCT(LEN($AE661:$AE664)-LEN(SUBSTITUTE($AE661:$AE664,"G", "")))</f>
        <v>0</v>
      </c>
      <c r="BB661" s="294">
        <f>SUMPRODUCT(LEN($AE661:$AE664)-LEN(SUBSTITUTE($AE661:$AE664,"M", "")))</f>
        <v>0</v>
      </c>
    </row>
    <row r="662" spans="2:62" ht="28.15" customHeight="1" thickBot="1" x14ac:dyDescent="0.25">
      <c r="B662" s="30"/>
      <c r="C662" s="243"/>
      <c r="D662" s="36"/>
      <c r="E662" s="35"/>
      <c r="F662" s="35"/>
      <c r="G662" s="34"/>
      <c r="H662" s="224"/>
      <c r="I662" s="247"/>
      <c r="J662" s="247"/>
      <c r="K662" s="247"/>
      <c r="L662" s="33" t="s">
        <v>123</v>
      </c>
      <c r="M662" s="32" t="s">
        <v>113</v>
      </c>
      <c r="N662" s="33" t="s">
        <v>122</v>
      </c>
      <c r="O662" s="32" t="s">
        <v>121</v>
      </c>
      <c r="P662" s="33" t="s">
        <v>120</v>
      </c>
      <c r="Q662" s="32"/>
      <c r="R662" s="33" t="s">
        <v>119</v>
      </c>
      <c r="S662" s="32"/>
      <c r="T662" s="33" t="s">
        <v>118</v>
      </c>
      <c r="U662" s="32"/>
      <c r="V662" s="33" t="s">
        <v>117</v>
      </c>
      <c r="W662" s="32"/>
      <c r="X662" s="33" t="s">
        <v>116</v>
      </c>
      <c r="Y662" s="32"/>
      <c r="Z662" s="33" t="s">
        <v>115</v>
      </c>
      <c r="AA662" s="32"/>
      <c r="AB662" s="31"/>
      <c r="AC662" s="32"/>
      <c r="AD662" s="31"/>
      <c r="AE662" s="23"/>
      <c r="AF662" s="251"/>
      <c r="AG662" s="251"/>
      <c r="AH662" s="22"/>
      <c r="AI662" s="11"/>
      <c r="AJ662" s="234"/>
      <c r="AK662" s="240"/>
      <c r="AL662" s="231"/>
      <c r="AM662" s="234"/>
      <c r="AN662" s="240"/>
      <c r="AO662" s="231"/>
      <c r="AP662" s="234"/>
      <c r="AQ662" s="240"/>
      <c r="AR662" s="231"/>
      <c r="AS662" s="234"/>
      <c r="AT662" s="240"/>
      <c r="AU662" s="231"/>
      <c r="AV662" s="234"/>
      <c r="AW662" s="237"/>
      <c r="AX662" s="231"/>
      <c r="AY662" s="292"/>
      <c r="AZ662" s="228"/>
      <c r="BA662" s="228"/>
      <c r="BB662" s="295"/>
    </row>
    <row r="663" spans="2:62" ht="28.15" customHeight="1" x14ac:dyDescent="0.2">
      <c r="B663" s="30"/>
      <c r="C663" s="244"/>
      <c r="D663" s="29"/>
      <c r="E663" s="28"/>
      <c r="F663" s="28"/>
      <c r="G663" s="27"/>
      <c r="H663" s="225"/>
      <c r="I663" s="248"/>
      <c r="J663" s="248"/>
      <c r="K663" s="248"/>
      <c r="L663" s="26" t="s">
        <v>114</v>
      </c>
      <c r="M663" s="25" t="s">
        <v>175</v>
      </c>
      <c r="N663" s="26" t="s">
        <v>112</v>
      </c>
      <c r="O663" s="25" t="s">
        <v>121</v>
      </c>
      <c r="P663" s="26" t="s">
        <v>111</v>
      </c>
      <c r="Q663" s="25"/>
      <c r="R663" s="26" t="s">
        <v>110</v>
      </c>
      <c r="S663" s="25"/>
      <c r="T663" s="26" t="s">
        <v>109</v>
      </c>
      <c r="U663" s="25"/>
      <c r="V663" s="26" t="s">
        <v>108</v>
      </c>
      <c r="W663" s="25"/>
      <c r="X663" s="26" t="s">
        <v>107</v>
      </c>
      <c r="Y663" s="25"/>
      <c r="Z663" s="26" t="s">
        <v>106</v>
      </c>
      <c r="AA663" s="25"/>
      <c r="AB663" s="24"/>
      <c r="AC663" s="25"/>
      <c r="AD663" s="24"/>
      <c r="AE663" s="23"/>
      <c r="AF663" s="251"/>
      <c r="AG663" s="251"/>
      <c r="AH663" s="22"/>
      <c r="AI663" s="11"/>
      <c r="AJ663" s="234"/>
      <c r="AK663" s="240"/>
      <c r="AL663" s="231"/>
      <c r="AM663" s="234"/>
      <c r="AN663" s="240"/>
      <c r="AO663" s="231"/>
      <c r="AP663" s="234"/>
      <c r="AQ663" s="240"/>
      <c r="AR663" s="231"/>
      <c r="AS663" s="234"/>
      <c r="AT663" s="240"/>
      <c r="AU663" s="231"/>
      <c r="AV663" s="234"/>
      <c r="AW663" s="237"/>
      <c r="AX663" s="231"/>
      <c r="AY663" s="292"/>
      <c r="AZ663" s="228"/>
      <c r="BA663" s="228"/>
      <c r="BB663" s="295"/>
    </row>
    <row r="664" spans="2:62" ht="28.15" customHeight="1" thickBot="1" x14ac:dyDescent="0.25">
      <c r="B664" s="30"/>
      <c r="C664" s="253"/>
      <c r="D664" s="51"/>
      <c r="E664" s="50"/>
      <c r="F664" s="50"/>
      <c r="G664" s="49"/>
      <c r="H664" s="226"/>
      <c r="I664" s="254"/>
      <c r="J664" s="254"/>
      <c r="K664" s="254"/>
      <c r="L664" s="48" t="s">
        <v>105</v>
      </c>
      <c r="M664" s="47" t="s">
        <v>175</v>
      </c>
      <c r="N664" s="48" t="s">
        <v>103</v>
      </c>
      <c r="O664" s="47" t="s">
        <v>121</v>
      </c>
      <c r="P664" s="48" t="s">
        <v>102</v>
      </c>
      <c r="Q664" s="47"/>
      <c r="R664" s="48" t="s">
        <v>101</v>
      </c>
      <c r="S664" s="47"/>
      <c r="T664" s="48">
        <v>20</v>
      </c>
      <c r="U664" s="47"/>
      <c r="V664" s="48" t="s">
        <v>100</v>
      </c>
      <c r="W664" s="47"/>
      <c r="X664" s="48" t="s">
        <v>99</v>
      </c>
      <c r="Y664" s="47"/>
      <c r="Z664" s="48" t="s">
        <v>98</v>
      </c>
      <c r="AA664" s="47"/>
      <c r="AB664" s="16"/>
      <c r="AC664" s="47"/>
      <c r="AD664" s="16"/>
      <c r="AE664" s="46"/>
      <c r="AF664" s="255"/>
      <c r="AG664" s="255"/>
      <c r="AH664" s="45"/>
      <c r="AI664" s="11"/>
      <c r="AJ664" s="235"/>
      <c r="AK664" s="241"/>
      <c r="AL664" s="232"/>
      <c r="AM664" s="235"/>
      <c r="AN664" s="241"/>
      <c r="AO664" s="232"/>
      <c r="AP664" s="235"/>
      <c r="AQ664" s="241"/>
      <c r="AR664" s="232"/>
      <c r="AS664" s="235"/>
      <c r="AT664" s="241"/>
      <c r="AU664" s="232"/>
      <c r="AV664" s="235"/>
      <c r="AW664" s="238"/>
      <c r="AX664" s="232"/>
      <c r="AY664" s="293"/>
      <c r="AZ664" s="229"/>
      <c r="BA664" s="229"/>
      <c r="BB664" s="296"/>
    </row>
    <row r="665" spans="2:62" ht="28.15" customHeight="1" x14ac:dyDescent="0.2">
      <c r="B665" s="30"/>
      <c r="C665" s="242">
        <v>3</v>
      </c>
      <c r="D665" s="44"/>
      <c r="E665" s="43"/>
      <c r="F665" s="43"/>
      <c r="G665" s="42"/>
      <c r="H665" s="223"/>
      <c r="I665" s="246">
        <v>30</v>
      </c>
      <c r="J665" s="246">
        <v>15</v>
      </c>
      <c r="K665" s="246">
        <v>8</v>
      </c>
      <c r="L665" s="41" t="s">
        <v>133</v>
      </c>
      <c r="M665" s="40" t="s">
        <v>132</v>
      </c>
      <c r="N665" s="41" t="s">
        <v>131</v>
      </c>
      <c r="O665" s="40" t="s">
        <v>121</v>
      </c>
      <c r="P665" s="41" t="s">
        <v>130</v>
      </c>
      <c r="Q665" s="40"/>
      <c r="R665" s="41" t="s">
        <v>129</v>
      </c>
      <c r="S665" s="40"/>
      <c r="T665" s="41" t="s">
        <v>128</v>
      </c>
      <c r="U665" s="40"/>
      <c r="V665" s="41" t="s">
        <v>127</v>
      </c>
      <c r="W665" s="40"/>
      <c r="X665" s="41" t="s">
        <v>126</v>
      </c>
      <c r="Y665" s="40"/>
      <c r="Z665" s="41" t="s">
        <v>125</v>
      </c>
      <c r="AA665" s="40"/>
      <c r="AB665" s="39"/>
      <c r="AC665" s="40"/>
      <c r="AD665" s="39"/>
      <c r="AE665" s="38"/>
      <c r="AF665" s="250"/>
      <c r="AG665" s="250"/>
      <c r="AH665" s="37"/>
      <c r="AI665" s="11"/>
      <c r="AJ665" s="233">
        <f>SUMPRODUCT(LEN($M665:$S668)-LEN(SUBSTITUTE($M665:$S668,"A", "")))</f>
        <v>4</v>
      </c>
      <c r="AK665" s="239">
        <f>SUMPRODUCT(LEN($AD665:$AD668)-LEN(SUBSTITUTE($AD665:$AD668,"A", "")))</f>
        <v>0</v>
      </c>
      <c r="AL665" s="230">
        <f>SUMPRODUCT(LEN($AC665:$AC668)-LEN(SUBSTITUTE($AC665:$AC668,"A", "")))</f>
        <v>0</v>
      </c>
      <c r="AM665" s="233">
        <f>SUMPRODUCT(LEN($M665:$S668)-LEN(SUBSTITUTE($M665:$S668,"S", "")))</f>
        <v>5</v>
      </c>
      <c r="AN665" s="239">
        <f>SUMPRODUCT(LEN($AD665:$AD668)-LEN(SUBSTITUTE($AD665:$AD668,"S", "")))</f>
        <v>0</v>
      </c>
      <c r="AO665" s="230">
        <f>SUMPRODUCT(LEN($AC665:$AC668)-LEN(SUBSTITUTE($AC665:$AC668,"S", "")))</f>
        <v>0</v>
      </c>
      <c r="AP665" s="233">
        <f>SUMPRODUCT(LEN($M665:$S668)-LEN(SUBSTITUTE($M665:$S668,"F", "")))</f>
        <v>0</v>
      </c>
      <c r="AQ665" s="239">
        <f>SUMPRODUCT(LEN($AD665:$AD668)-LEN(SUBSTITUTE($AD665:$AD668,"F", "")))</f>
        <v>0</v>
      </c>
      <c r="AR665" s="230">
        <f>SUMPRODUCT(LEN($AC665:$AC668)-LEN(SUBSTITUTE($AC665:$AC668,"F", "")))</f>
        <v>0</v>
      </c>
      <c r="AS665" s="233">
        <f>SUMPRODUCT(LEN($M665:$S668)-LEN(SUBSTITUTE($M665:$S668,"G", "")))</f>
        <v>0</v>
      </c>
      <c r="AT665" s="239">
        <f>SUMPRODUCT(LEN($AD665:$AD668)-LEN(SUBSTITUTE($AD665:$AD668,"G", "")))</f>
        <v>0</v>
      </c>
      <c r="AU665" s="230">
        <f>SUMPRODUCT(LEN($AC665:$AC668)-LEN(SUBSTITUTE($AC665:$AC668,"G", "")))</f>
        <v>0</v>
      </c>
      <c r="AV665" s="233">
        <f>SUMPRODUCT(LEN($L665:$S668)-LEN(SUBSTITUTE($L665:$S668,"M", "")))</f>
        <v>0</v>
      </c>
      <c r="AW665" s="236">
        <f>SUMPRODUCT(LEN($AD665:$AD668)-LEN(SUBSTITUTE($AD665:$AD668,"M", "")))</f>
        <v>0</v>
      </c>
      <c r="AX665" s="230">
        <f>SUMPRODUCT(LEN($AC665:$AC668)-LEN(SUBSTITUTE($AC665:$AC668,"M", "")))</f>
        <v>0</v>
      </c>
      <c r="AY665" s="291">
        <f>SUMPRODUCT(LEN($AE665:$AE668)-LEN(SUBSTITUTE($AE665:$AE668,"S", "")))</f>
        <v>0</v>
      </c>
      <c r="AZ665" s="227">
        <f>SUMPRODUCT(LEN($AE665:$AE668)-LEN(SUBSTITUTE($AE665:$AE668,"F", "")))</f>
        <v>0</v>
      </c>
      <c r="BA665" s="227">
        <f>SUMPRODUCT(LEN($AE665:$AE668)-LEN(SUBSTITUTE($AE665:$AE668,"G", "")))</f>
        <v>0</v>
      </c>
      <c r="BB665" s="294">
        <f>SUMPRODUCT(LEN($AE665:$AE668)-LEN(SUBSTITUTE($AE665:$AE668,"M", "")))</f>
        <v>0</v>
      </c>
    </row>
    <row r="666" spans="2:62" ht="28.15" customHeight="1" thickBot="1" x14ac:dyDescent="0.25">
      <c r="B666" s="30"/>
      <c r="C666" s="243"/>
      <c r="D666" s="36"/>
      <c r="E666" s="35"/>
      <c r="F666" s="35"/>
      <c r="G666" s="34"/>
      <c r="H666" s="224"/>
      <c r="I666" s="247"/>
      <c r="J666" s="247"/>
      <c r="K666" s="247"/>
      <c r="L666" s="33" t="s">
        <v>123</v>
      </c>
      <c r="M666" s="32" t="s">
        <v>124</v>
      </c>
      <c r="N666" s="33" t="s">
        <v>122</v>
      </c>
      <c r="O666" s="32" t="s">
        <v>121</v>
      </c>
      <c r="P666" s="33" t="s">
        <v>120</v>
      </c>
      <c r="Q666" s="32"/>
      <c r="R666" s="33" t="s">
        <v>119</v>
      </c>
      <c r="S666" s="32"/>
      <c r="T666" s="33" t="s">
        <v>118</v>
      </c>
      <c r="U666" s="32"/>
      <c r="V666" s="33" t="s">
        <v>117</v>
      </c>
      <c r="W666" s="32"/>
      <c r="X666" s="33" t="s">
        <v>116</v>
      </c>
      <c r="Y666" s="32"/>
      <c r="Z666" s="33" t="s">
        <v>115</v>
      </c>
      <c r="AA666" s="32"/>
      <c r="AB666" s="31"/>
      <c r="AC666" s="32"/>
      <c r="AD666" s="31"/>
      <c r="AE666" s="23"/>
      <c r="AF666" s="251"/>
      <c r="AG666" s="251"/>
      <c r="AH666" s="22"/>
      <c r="AI666" s="11"/>
      <c r="AJ666" s="234"/>
      <c r="AK666" s="240"/>
      <c r="AL666" s="231"/>
      <c r="AM666" s="234"/>
      <c r="AN666" s="240"/>
      <c r="AO666" s="231"/>
      <c r="AP666" s="234"/>
      <c r="AQ666" s="240"/>
      <c r="AR666" s="231"/>
      <c r="AS666" s="234"/>
      <c r="AT666" s="240"/>
      <c r="AU666" s="231"/>
      <c r="AV666" s="234"/>
      <c r="AW666" s="237"/>
      <c r="AX666" s="231"/>
      <c r="AY666" s="292"/>
      <c r="AZ666" s="228"/>
      <c r="BA666" s="228"/>
      <c r="BB666" s="295"/>
    </row>
    <row r="667" spans="2:62" ht="28.15" customHeight="1" x14ac:dyDescent="0.2">
      <c r="B667" s="30"/>
      <c r="C667" s="244"/>
      <c r="D667" s="29"/>
      <c r="E667" s="28"/>
      <c r="F667" s="28"/>
      <c r="G667" s="27"/>
      <c r="H667" s="225"/>
      <c r="I667" s="248"/>
      <c r="J667" s="248"/>
      <c r="K667" s="248"/>
      <c r="L667" s="26" t="s">
        <v>114</v>
      </c>
      <c r="M667" s="25" t="s">
        <v>104</v>
      </c>
      <c r="N667" s="26" t="s">
        <v>112</v>
      </c>
      <c r="O667" s="25" t="s">
        <v>121</v>
      </c>
      <c r="P667" s="26" t="s">
        <v>111</v>
      </c>
      <c r="Q667" s="25"/>
      <c r="R667" s="26" t="s">
        <v>110</v>
      </c>
      <c r="S667" s="25"/>
      <c r="T667" s="26" t="s">
        <v>109</v>
      </c>
      <c r="U667" s="25"/>
      <c r="V667" s="26" t="s">
        <v>108</v>
      </c>
      <c r="W667" s="25"/>
      <c r="X667" s="26" t="s">
        <v>107</v>
      </c>
      <c r="Y667" s="25"/>
      <c r="Z667" s="26" t="s">
        <v>106</v>
      </c>
      <c r="AA667" s="25"/>
      <c r="AB667" s="24"/>
      <c r="AC667" s="25"/>
      <c r="AD667" s="24"/>
      <c r="AE667" s="23"/>
      <c r="AF667" s="251"/>
      <c r="AG667" s="251"/>
      <c r="AH667" s="22"/>
      <c r="AI667" s="11"/>
      <c r="AJ667" s="234"/>
      <c r="AK667" s="240"/>
      <c r="AL667" s="231"/>
      <c r="AM667" s="234"/>
      <c r="AN667" s="240"/>
      <c r="AO667" s="231"/>
      <c r="AP667" s="234"/>
      <c r="AQ667" s="240"/>
      <c r="AR667" s="231"/>
      <c r="AS667" s="234"/>
      <c r="AT667" s="240"/>
      <c r="AU667" s="231"/>
      <c r="AV667" s="234"/>
      <c r="AW667" s="237"/>
      <c r="AX667" s="231"/>
      <c r="AY667" s="292"/>
      <c r="AZ667" s="228"/>
      <c r="BA667" s="228"/>
      <c r="BB667" s="295"/>
    </row>
    <row r="668" spans="2:62" ht="28.15" customHeight="1" thickBot="1" x14ac:dyDescent="0.25">
      <c r="B668" s="21"/>
      <c r="C668" s="245"/>
      <c r="D668" s="20"/>
      <c r="E668" s="19"/>
      <c r="F668" s="19"/>
      <c r="G668" s="18"/>
      <c r="H668" s="226"/>
      <c r="I668" s="249"/>
      <c r="J668" s="249"/>
      <c r="K668" s="249"/>
      <c r="L668" s="17" t="s">
        <v>105</v>
      </c>
      <c r="M668" s="15" t="s">
        <v>121</v>
      </c>
      <c r="N668" s="17" t="s">
        <v>103</v>
      </c>
      <c r="O668" s="15"/>
      <c r="P668" s="17" t="s">
        <v>102</v>
      </c>
      <c r="Q668" s="15"/>
      <c r="R668" s="17" t="s">
        <v>101</v>
      </c>
      <c r="S668" s="15"/>
      <c r="T668" s="17">
        <v>20</v>
      </c>
      <c r="U668" s="15"/>
      <c r="V668" s="17" t="s">
        <v>100</v>
      </c>
      <c r="W668" s="15"/>
      <c r="X668" s="17" t="s">
        <v>99</v>
      </c>
      <c r="Y668" s="15"/>
      <c r="Z668" s="17" t="s">
        <v>98</v>
      </c>
      <c r="AA668" s="15"/>
      <c r="AB668" s="16"/>
      <c r="AC668" s="15"/>
      <c r="AD668" s="14"/>
      <c r="AE668" s="13"/>
      <c r="AF668" s="252"/>
      <c r="AG668" s="252"/>
      <c r="AH668" s="12"/>
      <c r="AI668" s="11"/>
      <c r="AJ668" s="235"/>
      <c r="AK668" s="241"/>
      <c r="AL668" s="232"/>
      <c r="AM668" s="235"/>
      <c r="AN668" s="241"/>
      <c r="AO668" s="232"/>
      <c r="AP668" s="235"/>
      <c r="AQ668" s="241"/>
      <c r="AR668" s="232"/>
      <c r="AS668" s="235"/>
      <c r="AT668" s="241"/>
      <c r="AU668" s="232"/>
      <c r="AV668" s="235"/>
      <c r="AW668" s="238"/>
      <c r="AX668" s="232"/>
      <c r="AY668" s="293"/>
      <c r="AZ668" s="229"/>
      <c r="BA668" s="229"/>
      <c r="BB668" s="296"/>
    </row>
    <row r="669" spans="2:62" ht="85.9" customHeight="1" thickTop="1" thickBot="1" x14ac:dyDescent="0.35">
      <c r="B669" s="105" t="s">
        <v>174</v>
      </c>
      <c r="C669" s="95" t="s">
        <v>173</v>
      </c>
      <c r="D669" s="100" t="s">
        <v>172</v>
      </c>
      <c r="E669" s="104" t="s">
        <v>171</v>
      </c>
      <c r="F669" s="103"/>
      <c r="G669" s="102"/>
      <c r="H669" s="101" t="s">
        <v>170</v>
      </c>
      <c r="I669" s="100" t="s">
        <v>96</v>
      </c>
      <c r="J669" s="100" t="s">
        <v>169</v>
      </c>
      <c r="K669" s="100" t="s">
        <v>97</v>
      </c>
      <c r="L669" s="256" t="s">
        <v>168</v>
      </c>
      <c r="M669" s="262"/>
      <c r="N669" s="256" t="s">
        <v>167</v>
      </c>
      <c r="O669" s="262"/>
      <c r="P669" s="256" t="s">
        <v>167</v>
      </c>
      <c r="Q669" s="257"/>
      <c r="R669" s="256" t="s">
        <v>167</v>
      </c>
      <c r="S669" s="257"/>
      <c r="T669" s="256" t="s">
        <v>167</v>
      </c>
      <c r="U669" s="257"/>
      <c r="V669" s="256" t="s">
        <v>167</v>
      </c>
      <c r="W669" s="257"/>
      <c r="X669" s="256" t="s">
        <v>167</v>
      </c>
      <c r="Y669" s="257"/>
      <c r="Z669" s="256" t="s">
        <v>167</v>
      </c>
      <c r="AA669" s="257"/>
      <c r="AB669" s="261" t="s">
        <v>166</v>
      </c>
      <c r="AC669" s="257"/>
      <c r="AD669" s="101" t="s">
        <v>165</v>
      </c>
      <c r="AE669" s="101" t="s">
        <v>164</v>
      </c>
      <c r="AF669" s="100" t="s">
        <v>163</v>
      </c>
      <c r="AG669" s="100" t="s">
        <v>162</v>
      </c>
      <c r="AH669" s="99" t="s">
        <v>161</v>
      </c>
      <c r="AI669" s="98"/>
      <c r="AJ669" s="96" t="s">
        <v>160</v>
      </c>
      <c r="AK669" s="95" t="s">
        <v>159</v>
      </c>
      <c r="AL669" s="94" t="s">
        <v>158</v>
      </c>
      <c r="AM669" s="96" t="s">
        <v>157</v>
      </c>
      <c r="AN669" s="95" t="s">
        <v>156</v>
      </c>
      <c r="AO669" s="94" t="s">
        <v>155</v>
      </c>
      <c r="AP669" s="96" t="s">
        <v>154</v>
      </c>
      <c r="AQ669" s="95" t="s">
        <v>153</v>
      </c>
      <c r="AR669" s="97" t="s">
        <v>152</v>
      </c>
      <c r="AS669" s="96" t="s">
        <v>151</v>
      </c>
      <c r="AT669" s="95" t="s">
        <v>150</v>
      </c>
      <c r="AU669" s="94" t="s">
        <v>149</v>
      </c>
      <c r="AV669" s="96" t="s">
        <v>148</v>
      </c>
      <c r="AW669" s="95" t="s">
        <v>147</v>
      </c>
      <c r="AX669" s="94" t="s">
        <v>146</v>
      </c>
      <c r="AY669" s="93" t="s">
        <v>145</v>
      </c>
      <c r="AZ669" s="92" t="s">
        <v>144</v>
      </c>
      <c r="BA669" s="92" t="s">
        <v>143</v>
      </c>
      <c r="BB669" s="91" t="s">
        <v>142</v>
      </c>
    </row>
    <row r="670" spans="2:62" ht="48" thickBot="1" x14ac:dyDescent="0.3">
      <c r="B670" s="90" t="s">
        <v>202</v>
      </c>
      <c r="C670" s="89"/>
      <c r="D670" s="88">
        <v>165</v>
      </c>
      <c r="E670" s="258"/>
      <c r="F670" s="259"/>
      <c r="G670" s="260"/>
      <c r="H670" s="87" t="s">
        <v>140</v>
      </c>
      <c r="I670" s="86"/>
      <c r="J670" s="86"/>
      <c r="K670" s="85"/>
      <c r="L670" s="84"/>
      <c r="M670" s="81"/>
      <c r="N670" s="84"/>
      <c r="O670" s="81"/>
      <c r="P670" s="84"/>
      <c r="Q670" s="81"/>
      <c r="R670" s="84"/>
      <c r="S670" s="81"/>
      <c r="T670" s="84"/>
      <c r="U670" s="81"/>
      <c r="V670" s="84"/>
      <c r="W670" s="81"/>
      <c r="X670" s="84"/>
      <c r="Y670" s="81"/>
      <c r="Z670" s="84"/>
      <c r="AA670" s="83"/>
      <c r="AB670" s="82" t="s">
        <v>139</v>
      </c>
      <c r="AC670" s="81"/>
      <c r="AD670" s="81"/>
      <c r="AE670" s="81"/>
      <c r="AF670" s="80"/>
      <c r="AG670" s="80"/>
      <c r="AH670" s="60"/>
      <c r="AI670" s="79" t="s">
        <v>138</v>
      </c>
      <c r="AJ670" s="78">
        <f t="shared" ref="AJ670:BB670" si="88">SUM(AJ672:AJ683)</f>
        <v>21</v>
      </c>
      <c r="AK670" s="77">
        <f t="shared" si="88"/>
        <v>1</v>
      </c>
      <c r="AL670" s="76">
        <f t="shared" si="88"/>
        <v>0</v>
      </c>
      <c r="AM670" s="78">
        <f t="shared" si="88"/>
        <v>15</v>
      </c>
      <c r="AN670" s="77">
        <f t="shared" si="88"/>
        <v>2</v>
      </c>
      <c r="AO670" s="76">
        <f t="shared" si="88"/>
        <v>0</v>
      </c>
      <c r="AP670" s="78">
        <f t="shared" si="88"/>
        <v>0</v>
      </c>
      <c r="AQ670" s="77">
        <f t="shared" si="88"/>
        <v>0</v>
      </c>
      <c r="AR670" s="76">
        <f t="shared" si="88"/>
        <v>0</v>
      </c>
      <c r="AS670" s="78">
        <f t="shared" si="88"/>
        <v>0</v>
      </c>
      <c r="AT670" s="77">
        <f t="shared" si="88"/>
        <v>0</v>
      </c>
      <c r="AU670" s="76">
        <f t="shared" si="88"/>
        <v>0</v>
      </c>
      <c r="AV670" s="78">
        <f t="shared" si="88"/>
        <v>0</v>
      </c>
      <c r="AW670" s="77">
        <f t="shared" si="88"/>
        <v>0</v>
      </c>
      <c r="AX670" s="76">
        <f t="shared" si="88"/>
        <v>0</v>
      </c>
      <c r="AY670" s="75">
        <f t="shared" si="88"/>
        <v>1</v>
      </c>
      <c r="AZ670" s="74">
        <f t="shared" si="88"/>
        <v>0</v>
      </c>
      <c r="BA670" s="74">
        <f t="shared" si="88"/>
        <v>0</v>
      </c>
      <c r="BB670" s="73">
        <f t="shared" si="88"/>
        <v>0</v>
      </c>
      <c r="BC670" s="72" t="s">
        <v>137</v>
      </c>
      <c r="BF670" s="5">
        <f>SUM(AJ670:AL670)/$BG$5</f>
        <v>7.333333333333333</v>
      </c>
      <c r="BG670" s="5">
        <f>SUM(AM670:AO670,AY670)/$BG$5</f>
        <v>6</v>
      </c>
      <c r="BH670" s="5">
        <f>SUM(AP670:AR670,AZ670)/$BG$5</f>
        <v>0</v>
      </c>
      <c r="BI670" s="5">
        <f>SUM(AS670:AU670,BA670)/$BG$5</f>
        <v>0</v>
      </c>
      <c r="BJ670" s="5">
        <f>SUM(AV670:AX670,BB670)/$BG$5</f>
        <v>0</v>
      </c>
    </row>
    <row r="671" spans="2:62" ht="37.5" thickBot="1" x14ac:dyDescent="0.3">
      <c r="B671" s="71"/>
      <c r="C671" s="70"/>
      <c r="D671" s="69"/>
      <c r="E671" s="68"/>
      <c r="F671" s="68"/>
      <c r="G671" s="67"/>
      <c r="H671" s="66"/>
      <c r="I671" s="64"/>
      <c r="J671" s="64"/>
      <c r="K671" s="65"/>
      <c r="L671" s="64"/>
      <c r="M671" s="62"/>
      <c r="N671" s="64"/>
      <c r="O671" s="62"/>
      <c r="P671" s="64"/>
      <c r="Q671" s="62"/>
      <c r="R671" s="64"/>
      <c r="S671" s="62"/>
      <c r="T671" s="64"/>
      <c r="U671" s="62"/>
      <c r="V671" s="64"/>
      <c r="W671" s="62"/>
      <c r="X671" s="64"/>
      <c r="Y671" s="62"/>
      <c r="Z671" s="64"/>
      <c r="AA671" s="62"/>
      <c r="AB671" s="63"/>
      <c r="AC671" s="62"/>
      <c r="AD671" s="62"/>
      <c r="AE671" s="62"/>
      <c r="AF671" s="61"/>
      <c r="AG671" s="61"/>
      <c r="AH671" s="60"/>
      <c r="AI671" s="59" t="s">
        <v>136</v>
      </c>
      <c r="AJ671" s="58">
        <f t="shared" ref="AJ671:BB671" si="89">AJ670/3</f>
        <v>7</v>
      </c>
      <c r="AK671" s="57">
        <f t="shared" si="89"/>
        <v>0.33333333333333331</v>
      </c>
      <c r="AL671" s="56">
        <f t="shared" si="89"/>
        <v>0</v>
      </c>
      <c r="AM671" s="58">
        <f t="shared" si="89"/>
        <v>5</v>
      </c>
      <c r="AN671" s="57">
        <f t="shared" si="89"/>
        <v>0.66666666666666663</v>
      </c>
      <c r="AO671" s="56">
        <f t="shared" si="89"/>
        <v>0</v>
      </c>
      <c r="AP671" s="58">
        <f t="shared" si="89"/>
        <v>0</v>
      </c>
      <c r="AQ671" s="57">
        <f t="shared" si="89"/>
        <v>0</v>
      </c>
      <c r="AR671" s="56">
        <f t="shared" si="89"/>
        <v>0</v>
      </c>
      <c r="AS671" s="58">
        <f t="shared" si="89"/>
        <v>0</v>
      </c>
      <c r="AT671" s="57">
        <f t="shared" si="89"/>
        <v>0</v>
      </c>
      <c r="AU671" s="56">
        <f t="shared" si="89"/>
        <v>0</v>
      </c>
      <c r="AV671" s="58">
        <f t="shared" si="89"/>
        <v>0</v>
      </c>
      <c r="AW671" s="57">
        <f t="shared" si="89"/>
        <v>0</v>
      </c>
      <c r="AX671" s="56">
        <f t="shared" si="89"/>
        <v>0</v>
      </c>
      <c r="AY671" s="55">
        <f t="shared" si="89"/>
        <v>0.33333333333333331</v>
      </c>
      <c r="AZ671" s="54">
        <f t="shared" si="89"/>
        <v>0</v>
      </c>
      <c r="BA671" s="54">
        <f t="shared" si="89"/>
        <v>0</v>
      </c>
      <c r="BB671" s="53">
        <f t="shared" si="89"/>
        <v>0</v>
      </c>
      <c r="BC671" s="52" t="s">
        <v>135</v>
      </c>
    </row>
    <row r="672" spans="2:62" ht="28.15" customHeight="1" x14ac:dyDescent="0.2">
      <c r="B672" s="30"/>
      <c r="C672" s="242">
        <v>1</v>
      </c>
      <c r="D672" s="44"/>
      <c r="E672" s="43"/>
      <c r="F672" s="43"/>
      <c r="G672" s="42"/>
      <c r="H672" s="223" t="s">
        <v>183</v>
      </c>
      <c r="I672" s="246">
        <v>33</v>
      </c>
      <c r="J672" s="246">
        <v>15</v>
      </c>
      <c r="K672" s="246">
        <v>5</v>
      </c>
      <c r="L672" s="41" t="s">
        <v>133</v>
      </c>
      <c r="M672" s="40" t="s">
        <v>187</v>
      </c>
      <c r="N672" s="41" t="s">
        <v>131</v>
      </c>
      <c r="O672" s="40" t="s">
        <v>132</v>
      </c>
      <c r="P672" s="41" t="s">
        <v>130</v>
      </c>
      <c r="Q672" s="40" t="s">
        <v>104</v>
      </c>
      <c r="R672" s="41" t="s">
        <v>129</v>
      </c>
      <c r="S672" s="40"/>
      <c r="T672" s="41" t="s">
        <v>128</v>
      </c>
      <c r="U672" s="40"/>
      <c r="V672" s="41" t="s">
        <v>127</v>
      </c>
      <c r="W672" s="40"/>
      <c r="X672" s="41" t="s">
        <v>126</v>
      </c>
      <c r="Y672" s="40"/>
      <c r="Z672" s="41" t="s">
        <v>125</v>
      </c>
      <c r="AA672" s="40"/>
      <c r="AB672" s="39"/>
      <c r="AC672" s="40"/>
      <c r="AD672" s="39"/>
      <c r="AE672" s="38" t="s">
        <v>121</v>
      </c>
      <c r="AF672" s="250"/>
      <c r="AG672" s="250"/>
      <c r="AH672" s="37"/>
      <c r="AI672" s="11"/>
      <c r="AJ672" s="233">
        <f>SUMPRODUCT(LEN($M672:$S675)-LEN(SUBSTITUTE($M672:$S675,"A", "")))</f>
        <v>12</v>
      </c>
      <c r="AK672" s="239">
        <f>SUMPRODUCT(LEN($AD672:$AD675)-LEN(SUBSTITUTE($AD672:$AD675,"A", "")))</f>
        <v>0</v>
      </c>
      <c r="AL672" s="230">
        <f>SUMPRODUCT(LEN($AC672:$AC675)-LEN(SUBSTITUTE($AC672:$AC675,"A", "")))</f>
        <v>0</v>
      </c>
      <c r="AM672" s="233">
        <f>SUMPRODUCT(LEN($M672:$S675)-LEN(SUBSTITUTE($M672:$S675,"S", "")))</f>
        <v>4</v>
      </c>
      <c r="AN672" s="239">
        <f>SUMPRODUCT(LEN($AD672:$AD675)-LEN(SUBSTITUTE($AD672:$AD675,"S", "")))</f>
        <v>0</v>
      </c>
      <c r="AO672" s="230">
        <f>SUMPRODUCT(LEN($AC672:$AC675)-LEN(SUBSTITUTE($AC672:$AC675,"S", "")))</f>
        <v>0</v>
      </c>
      <c r="AP672" s="233">
        <f>SUMPRODUCT(LEN($M672:$S675)-LEN(SUBSTITUTE($M672:$S675,"F", "")))</f>
        <v>0</v>
      </c>
      <c r="AQ672" s="239">
        <f>SUMPRODUCT(LEN($AD672:$AD675)-LEN(SUBSTITUTE($AD672:$AD675,"F", "")))</f>
        <v>0</v>
      </c>
      <c r="AR672" s="230">
        <f>SUMPRODUCT(LEN($AC672:$AC675)-LEN(SUBSTITUTE($AC672:$AC675,"F", "")))</f>
        <v>0</v>
      </c>
      <c r="AS672" s="233">
        <f>SUMPRODUCT(LEN($M672:$S675)-LEN(SUBSTITUTE($M672:$S675,"G", "")))</f>
        <v>0</v>
      </c>
      <c r="AT672" s="239">
        <f>SUMPRODUCT(LEN($AD672:$AD675)-LEN(SUBSTITUTE($AD672:$AD675,"G", "")))</f>
        <v>0</v>
      </c>
      <c r="AU672" s="230">
        <f>SUMPRODUCT(LEN($AC672:$AC675)-LEN(SUBSTITUTE($AC672:$AC675,"G", "")))</f>
        <v>0</v>
      </c>
      <c r="AV672" s="233">
        <f>SUMPRODUCT(LEN($L672:$S675)-LEN(SUBSTITUTE($L672:$S675,"M", "")))</f>
        <v>0</v>
      </c>
      <c r="AW672" s="236">
        <f>SUMPRODUCT(LEN($AD672:$AD675)-LEN(SUBSTITUTE($AD672:$AD675,"M", "")))</f>
        <v>0</v>
      </c>
      <c r="AX672" s="269">
        <f>SUMPRODUCT(LEN($AC672:$AC675)-LEN(SUBSTITUTE($AC672:$AC675,"M", "")))</f>
        <v>0</v>
      </c>
      <c r="AY672" s="291">
        <f>SUMPRODUCT(LEN($AE672:$AE675)-LEN(SUBSTITUTE($AE672:$AE675,"S", "")))</f>
        <v>1</v>
      </c>
      <c r="AZ672" s="227">
        <f>SUMPRODUCT(LEN($AE672:$AE675)-LEN(SUBSTITUTE($AE672:$AE675,"F", "")))</f>
        <v>0</v>
      </c>
      <c r="BA672" s="227">
        <f>SUMPRODUCT(LEN($AE672:$AE675)-LEN(SUBSTITUTE($AE672:$AE675,"G", "")))</f>
        <v>0</v>
      </c>
      <c r="BB672" s="294">
        <f>SUMPRODUCT(LEN($AE672:$AE675)-LEN(SUBSTITUTE($AE672:$AE675,"M", "")))</f>
        <v>0</v>
      </c>
    </row>
    <row r="673" spans="2:62" ht="28.15" customHeight="1" thickBot="1" x14ac:dyDescent="0.25">
      <c r="B673" s="30"/>
      <c r="C673" s="243"/>
      <c r="D673" s="36"/>
      <c r="E673" s="35"/>
      <c r="F673" s="35"/>
      <c r="G673" s="34"/>
      <c r="H673" s="224"/>
      <c r="I673" s="247"/>
      <c r="J673" s="247"/>
      <c r="K673" s="247"/>
      <c r="L673" s="33" t="s">
        <v>123</v>
      </c>
      <c r="M673" s="32" t="s">
        <v>132</v>
      </c>
      <c r="N673" s="33" t="s">
        <v>122</v>
      </c>
      <c r="O673" s="32" t="s">
        <v>104</v>
      </c>
      <c r="P673" s="33" t="s">
        <v>120</v>
      </c>
      <c r="Q673" s="32" t="s">
        <v>104</v>
      </c>
      <c r="R673" s="33" t="s">
        <v>119</v>
      </c>
      <c r="S673" s="32"/>
      <c r="T673" s="33" t="s">
        <v>118</v>
      </c>
      <c r="U673" s="32"/>
      <c r="V673" s="33" t="s">
        <v>117</v>
      </c>
      <c r="W673" s="32"/>
      <c r="X673" s="33" t="s">
        <v>116</v>
      </c>
      <c r="Y673" s="32"/>
      <c r="Z673" s="33" t="s">
        <v>115</v>
      </c>
      <c r="AA673" s="32"/>
      <c r="AB673" s="31"/>
      <c r="AC673" s="32"/>
      <c r="AD673" s="31"/>
      <c r="AE673" s="23"/>
      <c r="AF673" s="251"/>
      <c r="AG673" s="251"/>
      <c r="AH673" s="22"/>
      <c r="AI673" s="11"/>
      <c r="AJ673" s="265"/>
      <c r="AK673" s="267"/>
      <c r="AL673" s="263"/>
      <c r="AM673" s="265"/>
      <c r="AN673" s="267"/>
      <c r="AO673" s="263"/>
      <c r="AP673" s="265"/>
      <c r="AQ673" s="267"/>
      <c r="AR673" s="263"/>
      <c r="AS673" s="265"/>
      <c r="AT673" s="267"/>
      <c r="AU673" s="263"/>
      <c r="AV673" s="265"/>
      <c r="AW673" s="275"/>
      <c r="AX673" s="270"/>
      <c r="AY673" s="292"/>
      <c r="AZ673" s="228"/>
      <c r="BA673" s="228"/>
      <c r="BB673" s="295"/>
    </row>
    <row r="674" spans="2:62" ht="28.15" customHeight="1" x14ac:dyDescent="0.2">
      <c r="B674" s="30"/>
      <c r="C674" s="244"/>
      <c r="D674" s="29"/>
      <c r="E674" s="28"/>
      <c r="F674" s="28"/>
      <c r="G674" s="27"/>
      <c r="H674" s="225">
        <v>165</v>
      </c>
      <c r="I674" s="248"/>
      <c r="J674" s="248"/>
      <c r="K674" s="248"/>
      <c r="L674" s="26" t="s">
        <v>114</v>
      </c>
      <c r="M674" s="25" t="s">
        <v>175</v>
      </c>
      <c r="N674" s="26" t="s">
        <v>112</v>
      </c>
      <c r="O674" s="25" t="s">
        <v>121</v>
      </c>
      <c r="P674" s="26" t="s">
        <v>111</v>
      </c>
      <c r="Q674" s="25"/>
      <c r="R674" s="26" t="s">
        <v>110</v>
      </c>
      <c r="S674" s="25"/>
      <c r="T674" s="26" t="s">
        <v>109</v>
      </c>
      <c r="U674" s="25"/>
      <c r="V674" s="26" t="s">
        <v>108</v>
      </c>
      <c r="W674" s="25"/>
      <c r="X674" s="26" t="s">
        <v>107</v>
      </c>
      <c r="Y674" s="25"/>
      <c r="Z674" s="26" t="s">
        <v>106</v>
      </c>
      <c r="AA674" s="25"/>
      <c r="AB674" s="24"/>
      <c r="AC674" s="25"/>
      <c r="AD674" s="24"/>
      <c r="AE674" s="23"/>
      <c r="AF674" s="251"/>
      <c r="AG674" s="251"/>
      <c r="AH674" s="22"/>
      <c r="AI674" s="11"/>
      <c r="AJ674" s="265"/>
      <c r="AK674" s="267"/>
      <c r="AL674" s="263"/>
      <c r="AM674" s="265"/>
      <c r="AN674" s="267"/>
      <c r="AO674" s="263"/>
      <c r="AP674" s="265"/>
      <c r="AQ674" s="267"/>
      <c r="AR674" s="263"/>
      <c r="AS674" s="265"/>
      <c r="AT674" s="267"/>
      <c r="AU674" s="263"/>
      <c r="AV674" s="265"/>
      <c r="AW674" s="275"/>
      <c r="AX674" s="270"/>
      <c r="AY674" s="292"/>
      <c r="AZ674" s="228"/>
      <c r="BA674" s="228"/>
      <c r="BB674" s="295"/>
    </row>
    <row r="675" spans="2:62" ht="28.15" customHeight="1" thickBot="1" x14ac:dyDescent="0.25">
      <c r="B675" s="30"/>
      <c r="C675" s="253"/>
      <c r="D675" s="51"/>
      <c r="E675" s="50"/>
      <c r="F675" s="50"/>
      <c r="G675" s="49"/>
      <c r="H675" s="226"/>
      <c r="I675" s="254"/>
      <c r="J675" s="254"/>
      <c r="K675" s="254"/>
      <c r="L675" s="48" t="s">
        <v>105</v>
      </c>
      <c r="M675" s="47" t="s">
        <v>124</v>
      </c>
      <c r="N675" s="48" t="s">
        <v>103</v>
      </c>
      <c r="O675" s="47" t="s">
        <v>104</v>
      </c>
      <c r="P675" s="48" t="s">
        <v>102</v>
      </c>
      <c r="Q675" s="47"/>
      <c r="R675" s="48" t="s">
        <v>101</v>
      </c>
      <c r="S675" s="47"/>
      <c r="T675" s="48">
        <v>20</v>
      </c>
      <c r="U675" s="47"/>
      <c r="V675" s="48" t="s">
        <v>100</v>
      </c>
      <c r="W675" s="47"/>
      <c r="X675" s="48" t="s">
        <v>99</v>
      </c>
      <c r="Y675" s="47"/>
      <c r="Z675" s="48" t="s">
        <v>98</v>
      </c>
      <c r="AA675" s="47"/>
      <c r="AB675" s="16"/>
      <c r="AC675" s="47"/>
      <c r="AD675" s="16"/>
      <c r="AE675" s="46"/>
      <c r="AF675" s="255"/>
      <c r="AG675" s="255"/>
      <c r="AH675" s="45"/>
      <c r="AI675" s="11"/>
      <c r="AJ675" s="266"/>
      <c r="AK675" s="268"/>
      <c r="AL675" s="264"/>
      <c r="AM675" s="266"/>
      <c r="AN675" s="268"/>
      <c r="AO675" s="264"/>
      <c r="AP675" s="266"/>
      <c r="AQ675" s="268"/>
      <c r="AR675" s="264"/>
      <c r="AS675" s="266"/>
      <c r="AT675" s="268"/>
      <c r="AU675" s="264"/>
      <c r="AV675" s="266"/>
      <c r="AW675" s="276"/>
      <c r="AX675" s="271"/>
      <c r="AY675" s="293"/>
      <c r="AZ675" s="229"/>
      <c r="BA675" s="229"/>
      <c r="BB675" s="296"/>
    </row>
    <row r="676" spans="2:62" ht="28.15" customHeight="1" x14ac:dyDescent="0.2">
      <c r="B676" s="30"/>
      <c r="C676" s="242">
        <v>2</v>
      </c>
      <c r="D676" s="44"/>
      <c r="E676" s="43"/>
      <c r="F676" s="43"/>
      <c r="G676" s="42"/>
      <c r="H676" s="223"/>
      <c r="I676" s="246">
        <v>34</v>
      </c>
      <c r="J676" s="246">
        <v>15</v>
      </c>
      <c r="K676" s="246">
        <v>7</v>
      </c>
      <c r="L676" s="41" t="s">
        <v>133</v>
      </c>
      <c r="M676" s="40" t="s">
        <v>187</v>
      </c>
      <c r="N676" s="41" t="s">
        <v>131</v>
      </c>
      <c r="O676" s="40" t="s">
        <v>121</v>
      </c>
      <c r="P676" s="41" t="s">
        <v>130</v>
      </c>
      <c r="Q676" s="40"/>
      <c r="R676" s="41" t="s">
        <v>129</v>
      </c>
      <c r="S676" s="40"/>
      <c r="T676" s="41" t="s">
        <v>128</v>
      </c>
      <c r="U676" s="40"/>
      <c r="V676" s="41" t="s">
        <v>127</v>
      </c>
      <c r="W676" s="40"/>
      <c r="X676" s="41" t="s">
        <v>126</v>
      </c>
      <c r="Y676" s="40"/>
      <c r="Z676" s="41" t="s">
        <v>125</v>
      </c>
      <c r="AA676" s="40"/>
      <c r="AB676" s="39"/>
      <c r="AC676" s="40"/>
      <c r="AD676" s="39" t="s">
        <v>113</v>
      </c>
      <c r="AE676" s="38"/>
      <c r="AF676" s="250"/>
      <c r="AG676" s="250"/>
      <c r="AH676" s="37"/>
      <c r="AI676" s="11"/>
      <c r="AJ676" s="233">
        <f>SUMPRODUCT(LEN($M676:$S679)-LEN(SUBSTITUTE($M676:$S679,"A", "")))</f>
        <v>7</v>
      </c>
      <c r="AK676" s="239">
        <f>SUMPRODUCT(LEN($AD676:$AD679)-LEN(SUBSTITUTE($AD676:$AD679,"A", "")))</f>
        <v>1</v>
      </c>
      <c r="AL676" s="230">
        <f>SUMPRODUCT(LEN($AC676:$AC679)-LEN(SUBSTITUTE($AC676:$AC679,"A", "")))</f>
        <v>0</v>
      </c>
      <c r="AM676" s="233">
        <f>SUMPRODUCT(LEN($M676:$S679)-LEN(SUBSTITUTE($M676:$S679,"S", "")))</f>
        <v>6</v>
      </c>
      <c r="AN676" s="239">
        <f>SUMPRODUCT(LEN($AD676:$AD679)-LEN(SUBSTITUTE($AD676:$AD679,"S", "")))</f>
        <v>2</v>
      </c>
      <c r="AO676" s="230">
        <f>SUMPRODUCT(LEN($AC676:$AC679)-LEN(SUBSTITUTE($AC676:$AC679,"S", "")))</f>
        <v>0</v>
      </c>
      <c r="AP676" s="233">
        <f>SUMPRODUCT(LEN($M676:$S679)-LEN(SUBSTITUTE($M676:$S679,"F", "")))</f>
        <v>0</v>
      </c>
      <c r="AQ676" s="239">
        <f>SUMPRODUCT(LEN($AD676:$AD679)-LEN(SUBSTITUTE($AD676:$AD679,"F", "")))</f>
        <v>0</v>
      </c>
      <c r="AR676" s="230">
        <f>SUMPRODUCT(LEN($AC676:$AC679)-LEN(SUBSTITUTE($AC676:$AC679,"F", "")))</f>
        <v>0</v>
      </c>
      <c r="AS676" s="233">
        <f>SUMPRODUCT(LEN($M676:$S679)-LEN(SUBSTITUTE($M676:$S679,"G", "")))</f>
        <v>0</v>
      </c>
      <c r="AT676" s="239">
        <f>SUMPRODUCT(LEN($AD676:$AD679)-LEN(SUBSTITUTE($AD676:$AD679,"G", "")))</f>
        <v>0</v>
      </c>
      <c r="AU676" s="230">
        <f>SUMPRODUCT(LEN($AC676:$AC679)-LEN(SUBSTITUTE($AC676:$AC679,"G", "")))</f>
        <v>0</v>
      </c>
      <c r="AV676" s="233">
        <f>SUMPRODUCT(LEN($L676:$S679)-LEN(SUBSTITUTE($L676:$S679,"M", "")))</f>
        <v>0</v>
      </c>
      <c r="AW676" s="236">
        <f>SUMPRODUCT(LEN($AD676:$AD679)-LEN(SUBSTITUTE($AD676:$AD679,"M", "")))</f>
        <v>0</v>
      </c>
      <c r="AX676" s="269">
        <f>SUMPRODUCT(LEN($AC676:$AC679)-LEN(SUBSTITUTE($AC676:$AC679,"M", "")))</f>
        <v>0</v>
      </c>
      <c r="AY676" s="291">
        <f>SUMPRODUCT(LEN($AE676:$AE679)-LEN(SUBSTITUTE($AE676:$AE679,"S", "")))</f>
        <v>0</v>
      </c>
      <c r="AZ676" s="227">
        <f>SUMPRODUCT(LEN($AE676:$AE679)-LEN(SUBSTITUTE($AE676:$AE679,"F", "")))</f>
        <v>0</v>
      </c>
      <c r="BA676" s="227">
        <f>SUMPRODUCT(LEN($AE676:$AE679)-LEN(SUBSTITUTE($AE676:$AE679,"G", "")))</f>
        <v>0</v>
      </c>
      <c r="BB676" s="294">
        <f>SUMPRODUCT(LEN($AE676:$AE679)-LEN(SUBSTITUTE($AE676:$AE679,"M", "")))</f>
        <v>0</v>
      </c>
    </row>
    <row r="677" spans="2:62" ht="28.15" customHeight="1" thickBot="1" x14ac:dyDescent="0.25">
      <c r="B677" s="30"/>
      <c r="C677" s="243"/>
      <c r="D677" s="36"/>
      <c r="E677" s="35"/>
      <c r="F677" s="35"/>
      <c r="G677" s="34"/>
      <c r="H677" s="224"/>
      <c r="I677" s="247"/>
      <c r="J677" s="247"/>
      <c r="K677" s="247"/>
      <c r="L677" s="33" t="s">
        <v>123</v>
      </c>
      <c r="M677" s="32" t="s">
        <v>124</v>
      </c>
      <c r="N677" s="33" t="s">
        <v>122</v>
      </c>
      <c r="O677" s="32" t="s">
        <v>104</v>
      </c>
      <c r="P677" s="33" t="s">
        <v>120</v>
      </c>
      <c r="Q677" s="32"/>
      <c r="R677" s="33" t="s">
        <v>119</v>
      </c>
      <c r="S677" s="32"/>
      <c r="T677" s="33" t="s">
        <v>118</v>
      </c>
      <c r="U677" s="32"/>
      <c r="V677" s="33" t="s">
        <v>117</v>
      </c>
      <c r="W677" s="32"/>
      <c r="X677" s="33" t="s">
        <v>116</v>
      </c>
      <c r="Y677" s="32"/>
      <c r="Z677" s="33" t="s">
        <v>115</v>
      </c>
      <c r="AA677" s="32"/>
      <c r="AB677" s="31"/>
      <c r="AC677" s="32"/>
      <c r="AD677" s="31" t="s">
        <v>104</v>
      </c>
      <c r="AE677" s="23"/>
      <c r="AF677" s="251"/>
      <c r="AG677" s="251"/>
      <c r="AH677" s="22"/>
      <c r="AI677" s="11"/>
      <c r="AJ677" s="265"/>
      <c r="AK677" s="267"/>
      <c r="AL677" s="263"/>
      <c r="AM677" s="265"/>
      <c r="AN677" s="267"/>
      <c r="AO677" s="263"/>
      <c r="AP677" s="265"/>
      <c r="AQ677" s="267"/>
      <c r="AR677" s="263"/>
      <c r="AS677" s="265"/>
      <c r="AT677" s="267"/>
      <c r="AU677" s="263"/>
      <c r="AV677" s="265"/>
      <c r="AW677" s="275"/>
      <c r="AX677" s="270"/>
      <c r="AY677" s="292"/>
      <c r="AZ677" s="228"/>
      <c r="BA677" s="228"/>
      <c r="BB677" s="295"/>
    </row>
    <row r="678" spans="2:62" ht="28.15" customHeight="1" x14ac:dyDescent="0.2">
      <c r="B678" s="30"/>
      <c r="C678" s="244"/>
      <c r="D678" s="29"/>
      <c r="E678" s="28"/>
      <c r="F678" s="28"/>
      <c r="G678" s="27"/>
      <c r="H678" s="225"/>
      <c r="I678" s="248"/>
      <c r="J678" s="248"/>
      <c r="K678" s="248"/>
      <c r="L678" s="26" t="s">
        <v>114</v>
      </c>
      <c r="M678" s="25" t="s">
        <v>124</v>
      </c>
      <c r="N678" s="26" t="s">
        <v>112</v>
      </c>
      <c r="O678" s="25" t="s">
        <v>104</v>
      </c>
      <c r="P678" s="26" t="s">
        <v>111</v>
      </c>
      <c r="Q678" s="25"/>
      <c r="R678" s="26" t="s">
        <v>110</v>
      </c>
      <c r="S678" s="25"/>
      <c r="T678" s="26" t="s">
        <v>109</v>
      </c>
      <c r="U678" s="25"/>
      <c r="V678" s="26" t="s">
        <v>108</v>
      </c>
      <c r="W678" s="25"/>
      <c r="X678" s="26" t="s">
        <v>107</v>
      </c>
      <c r="Y678" s="25"/>
      <c r="Z678" s="26" t="s">
        <v>106</v>
      </c>
      <c r="AA678" s="25"/>
      <c r="AB678" s="24"/>
      <c r="AC678" s="25"/>
      <c r="AD678" s="24"/>
      <c r="AE678" s="23"/>
      <c r="AF678" s="251"/>
      <c r="AG678" s="251"/>
      <c r="AH678" s="22"/>
      <c r="AI678" s="11"/>
      <c r="AJ678" s="265"/>
      <c r="AK678" s="267"/>
      <c r="AL678" s="263"/>
      <c r="AM678" s="265"/>
      <c r="AN678" s="267"/>
      <c r="AO678" s="263"/>
      <c r="AP678" s="265"/>
      <c r="AQ678" s="267"/>
      <c r="AR678" s="263"/>
      <c r="AS678" s="265"/>
      <c r="AT678" s="267"/>
      <c r="AU678" s="263"/>
      <c r="AV678" s="265"/>
      <c r="AW678" s="275"/>
      <c r="AX678" s="270"/>
      <c r="AY678" s="292"/>
      <c r="AZ678" s="228"/>
      <c r="BA678" s="228"/>
      <c r="BB678" s="295"/>
    </row>
    <row r="679" spans="2:62" ht="28.15" customHeight="1" thickBot="1" x14ac:dyDescent="0.25">
      <c r="B679" s="30"/>
      <c r="C679" s="253"/>
      <c r="D679" s="51"/>
      <c r="E679" s="50"/>
      <c r="F679" s="50"/>
      <c r="G679" s="49"/>
      <c r="H679" s="226"/>
      <c r="I679" s="254"/>
      <c r="J679" s="254"/>
      <c r="K679" s="254"/>
      <c r="L679" s="48" t="s">
        <v>105</v>
      </c>
      <c r="M679" s="47" t="s">
        <v>175</v>
      </c>
      <c r="N679" s="48" t="s">
        <v>103</v>
      </c>
      <c r="O679" s="47" t="s">
        <v>121</v>
      </c>
      <c r="P679" s="48" t="s">
        <v>102</v>
      </c>
      <c r="Q679" s="47"/>
      <c r="R679" s="48" t="s">
        <v>101</v>
      </c>
      <c r="S679" s="47"/>
      <c r="T679" s="48">
        <v>20</v>
      </c>
      <c r="U679" s="47"/>
      <c r="V679" s="48" t="s">
        <v>100</v>
      </c>
      <c r="W679" s="47"/>
      <c r="X679" s="48" t="s">
        <v>99</v>
      </c>
      <c r="Y679" s="47"/>
      <c r="Z679" s="48" t="s">
        <v>98</v>
      </c>
      <c r="AA679" s="47"/>
      <c r="AB679" s="16"/>
      <c r="AC679" s="47"/>
      <c r="AD679" s="16"/>
      <c r="AE679" s="46"/>
      <c r="AF679" s="255"/>
      <c r="AG679" s="255"/>
      <c r="AH679" s="45"/>
      <c r="AI679" s="11"/>
      <c r="AJ679" s="266"/>
      <c r="AK679" s="268"/>
      <c r="AL679" s="264"/>
      <c r="AM679" s="266"/>
      <c r="AN679" s="268"/>
      <c r="AO679" s="264"/>
      <c r="AP679" s="266"/>
      <c r="AQ679" s="268"/>
      <c r="AR679" s="264"/>
      <c r="AS679" s="266"/>
      <c r="AT679" s="268"/>
      <c r="AU679" s="264"/>
      <c r="AV679" s="266"/>
      <c r="AW679" s="276"/>
      <c r="AX679" s="271"/>
      <c r="AY679" s="293"/>
      <c r="AZ679" s="229"/>
      <c r="BA679" s="229"/>
      <c r="BB679" s="296"/>
    </row>
    <row r="680" spans="2:62" ht="28.15" customHeight="1" x14ac:dyDescent="0.2">
      <c r="B680" s="30"/>
      <c r="C680" s="242">
        <v>3</v>
      </c>
      <c r="D680" s="44"/>
      <c r="E680" s="43"/>
      <c r="F680" s="43"/>
      <c r="G680" s="42"/>
      <c r="H680" s="223"/>
      <c r="I680" s="246">
        <v>24</v>
      </c>
      <c r="J680" s="246">
        <v>13</v>
      </c>
      <c r="K680" s="246">
        <v>7</v>
      </c>
      <c r="L680" s="41" t="s">
        <v>133</v>
      </c>
      <c r="M680" s="40" t="s">
        <v>121</v>
      </c>
      <c r="N680" s="41" t="s">
        <v>131</v>
      </c>
      <c r="O680" s="40" t="s">
        <v>121</v>
      </c>
      <c r="P680" s="41" t="s">
        <v>130</v>
      </c>
      <c r="Q680" s="40"/>
      <c r="R680" s="41" t="s">
        <v>129</v>
      </c>
      <c r="S680" s="40"/>
      <c r="T680" s="41" t="s">
        <v>128</v>
      </c>
      <c r="U680" s="40"/>
      <c r="V680" s="41" t="s">
        <v>127</v>
      </c>
      <c r="W680" s="40"/>
      <c r="X680" s="41" t="s">
        <v>126</v>
      </c>
      <c r="Y680" s="40"/>
      <c r="Z680" s="41" t="s">
        <v>125</v>
      </c>
      <c r="AA680" s="40"/>
      <c r="AB680" s="39"/>
      <c r="AC680" s="40"/>
      <c r="AD680" s="39"/>
      <c r="AE680" s="38"/>
      <c r="AF680" s="250"/>
      <c r="AG680" s="250"/>
      <c r="AH680" s="37"/>
      <c r="AI680" s="11"/>
      <c r="AJ680" s="233">
        <f>SUMPRODUCT(LEN($M680:$S683)-LEN(SUBSTITUTE($M680:$S683,"A", "")))</f>
        <v>2</v>
      </c>
      <c r="AK680" s="239">
        <f>SUMPRODUCT(LEN($AD680:$AD683)-LEN(SUBSTITUTE($AD680:$AD683,"A", "")))</f>
        <v>0</v>
      </c>
      <c r="AL680" s="230">
        <f>SUMPRODUCT(LEN($AC680:$AC683)-LEN(SUBSTITUTE($AC680:$AC683,"A", "")))</f>
        <v>0</v>
      </c>
      <c r="AM680" s="233">
        <f>SUMPRODUCT(LEN($M680:$S683)-LEN(SUBSTITUTE($M680:$S683,"S", "")))</f>
        <v>5</v>
      </c>
      <c r="AN680" s="239">
        <f>SUMPRODUCT(LEN($AD680:$AD683)-LEN(SUBSTITUTE($AD680:$AD683,"S", "")))</f>
        <v>0</v>
      </c>
      <c r="AO680" s="230">
        <f>SUMPRODUCT(LEN($AC680:$AC683)-LEN(SUBSTITUTE($AC680:$AC683,"S", "")))</f>
        <v>0</v>
      </c>
      <c r="AP680" s="233">
        <f>SUMPRODUCT(LEN($M680:$S683)-LEN(SUBSTITUTE($M680:$S683,"F", "")))</f>
        <v>0</v>
      </c>
      <c r="AQ680" s="239">
        <f>SUMPRODUCT(LEN($AD680:$AD683)-LEN(SUBSTITUTE($AD680:$AD683,"F", "")))</f>
        <v>0</v>
      </c>
      <c r="AR680" s="230">
        <f>SUMPRODUCT(LEN($AC680:$AC683)-LEN(SUBSTITUTE($AC680:$AC683,"F", "")))</f>
        <v>0</v>
      </c>
      <c r="AS680" s="233">
        <f>SUMPRODUCT(LEN($M680:$S683)-LEN(SUBSTITUTE($M680:$S683,"G", "")))</f>
        <v>0</v>
      </c>
      <c r="AT680" s="239">
        <f>SUMPRODUCT(LEN($AD680:$AD683)-LEN(SUBSTITUTE($AD680:$AD683,"G", "")))</f>
        <v>0</v>
      </c>
      <c r="AU680" s="230">
        <f>SUMPRODUCT(LEN($AC680:$AC683)-LEN(SUBSTITUTE($AC680:$AC683,"G", "")))</f>
        <v>0</v>
      </c>
      <c r="AV680" s="233">
        <f>SUMPRODUCT(LEN($L680:$S683)-LEN(SUBSTITUTE($L680:$S683,"M", "")))</f>
        <v>0</v>
      </c>
      <c r="AW680" s="236">
        <f>SUMPRODUCT(LEN($AD680:$AD683)-LEN(SUBSTITUTE($AD680:$AD683,"M", "")))</f>
        <v>0</v>
      </c>
      <c r="AX680" s="269">
        <f>SUMPRODUCT(LEN($AC680:$AC683)-LEN(SUBSTITUTE($AC680:$AC683,"M", "")))</f>
        <v>0</v>
      </c>
      <c r="AY680" s="291">
        <f>SUMPRODUCT(LEN($AE680:$AE683)-LEN(SUBSTITUTE($AE680:$AE683,"S", "")))</f>
        <v>0</v>
      </c>
      <c r="AZ680" s="227">
        <f>SUMPRODUCT(LEN($AE680:$AE683)-LEN(SUBSTITUTE($AE680:$AE683,"F", "")))</f>
        <v>0</v>
      </c>
      <c r="BA680" s="227">
        <f>SUMPRODUCT(LEN($AE680:$AE683)-LEN(SUBSTITUTE($AE680:$AE683,"G", "")))</f>
        <v>0</v>
      </c>
      <c r="BB680" s="294">
        <f>SUMPRODUCT(LEN($AE680:$AE683)-LEN(SUBSTITUTE($AE680:$AE683,"M", "")))</f>
        <v>0</v>
      </c>
    </row>
    <row r="681" spans="2:62" ht="28.15" customHeight="1" thickBot="1" x14ac:dyDescent="0.25">
      <c r="B681" s="30"/>
      <c r="C681" s="243"/>
      <c r="D681" s="36"/>
      <c r="E681" s="35"/>
      <c r="F681" s="35"/>
      <c r="G681" s="34"/>
      <c r="H681" s="224"/>
      <c r="I681" s="247"/>
      <c r="J681" s="247"/>
      <c r="K681" s="247"/>
      <c r="L681" s="33" t="s">
        <v>123</v>
      </c>
      <c r="M681" s="32" t="s">
        <v>124</v>
      </c>
      <c r="N681" s="33" t="s">
        <v>122</v>
      </c>
      <c r="O681" s="32" t="s">
        <v>121</v>
      </c>
      <c r="P681" s="33" t="s">
        <v>120</v>
      </c>
      <c r="Q681" s="32"/>
      <c r="R681" s="33" t="s">
        <v>119</v>
      </c>
      <c r="S681" s="32"/>
      <c r="T681" s="33" t="s">
        <v>118</v>
      </c>
      <c r="U681" s="32"/>
      <c r="V681" s="33" t="s">
        <v>117</v>
      </c>
      <c r="W681" s="32"/>
      <c r="X681" s="33" t="s">
        <v>116</v>
      </c>
      <c r="Y681" s="32"/>
      <c r="Z681" s="33" t="s">
        <v>115</v>
      </c>
      <c r="AA681" s="32"/>
      <c r="AB681" s="31"/>
      <c r="AC681" s="32"/>
      <c r="AD681" s="31"/>
      <c r="AE681" s="23"/>
      <c r="AF681" s="251"/>
      <c r="AG681" s="251"/>
      <c r="AH681" s="22"/>
      <c r="AI681" s="11"/>
      <c r="AJ681" s="265"/>
      <c r="AK681" s="267"/>
      <c r="AL681" s="263"/>
      <c r="AM681" s="265"/>
      <c r="AN681" s="267"/>
      <c r="AO681" s="263"/>
      <c r="AP681" s="265"/>
      <c r="AQ681" s="267"/>
      <c r="AR681" s="263"/>
      <c r="AS681" s="265"/>
      <c r="AT681" s="267"/>
      <c r="AU681" s="263"/>
      <c r="AV681" s="265"/>
      <c r="AW681" s="275"/>
      <c r="AX681" s="270"/>
      <c r="AY681" s="292"/>
      <c r="AZ681" s="228"/>
      <c r="BA681" s="228"/>
      <c r="BB681" s="295"/>
    </row>
    <row r="682" spans="2:62" ht="28.15" customHeight="1" x14ac:dyDescent="0.2">
      <c r="B682" s="30"/>
      <c r="C682" s="244"/>
      <c r="D682" s="29"/>
      <c r="E682" s="28"/>
      <c r="F682" s="28"/>
      <c r="G682" s="27"/>
      <c r="H682" s="225"/>
      <c r="I682" s="248"/>
      <c r="J682" s="248"/>
      <c r="K682" s="248"/>
      <c r="L682" s="26" t="s">
        <v>114</v>
      </c>
      <c r="M682" s="25" t="s">
        <v>104</v>
      </c>
      <c r="N682" s="26" t="s">
        <v>112</v>
      </c>
      <c r="O682" s="25"/>
      <c r="P682" s="26" t="s">
        <v>111</v>
      </c>
      <c r="Q682" s="25"/>
      <c r="R682" s="26" t="s">
        <v>110</v>
      </c>
      <c r="S682" s="25"/>
      <c r="T682" s="26" t="s">
        <v>109</v>
      </c>
      <c r="U682" s="25"/>
      <c r="V682" s="26" t="s">
        <v>108</v>
      </c>
      <c r="W682" s="25"/>
      <c r="X682" s="26" t="s">
        <v>107</v>
      </c>
      <c r="Y682" s="25"/>
      <c r="Z682" s="26" t="s">
        <v>106</v>
      </c>
      <c r="AA682" s="25"/>
      <c r="AB682" s="24"/>
      <c r="AC682" s="25"/>
      <c r="AD682" s="24"/>
      <c r="AE682" s="23"/>
      <c r="AF682" s="251"/>
      <c r="AG682" s="251"/>
      <c r="AH682" s="22"/>
      <c r="AI682" s="11"/>
      <c r="AJ682" s="265"/>
      <c r="AK682" s="267"/>
      <c r="AL682" s="263"/>
      <c r="AM682" s="265"/>
      <c r="AN682" s="267"/>
      <c r="AO682" s="263"/>
      <c r="AP682" s="265"/>
      <c r="AQ682" s="267"/>
      <c r="AR682" s="263"/>
      <c r="AS682" s="265"/>
      <c r="AT682" s="267"/>
      <c r="AU682" s="263"/>
      <c r="AV682" s="265"/>
      <c r="AW682" s="275"/>
      <c r="AX682" s="270"/>
      <c r="AY682" s="292"/>
      <c r="AZ682" s="228"/>
      <c r="BA682" s="228"/>
      <c r="BB682" s="295"/>
    </row>
    <row r="683" spans="2:62" ht="28.15" customHeight="1" thickBot="1" x14ac:dyDescent="0.25">
      <c r="B683" s="21"/>
      <c r="C683" s="245"/>
      <c r="D683" s="20"/>
      <c r="E683" s="19"/>
      <c r="F683" s="19"/>
      <c r="G683" s="18"/>
      <c r="H683" s="226"/>
      <c r="I683" s="249"/>
      <c r="J683" s="249"/>
      <c r="K683" s="249"/>
      <c r="L683" s="17" t="s">
        <v>105</v>
      </c>
      <c r="M683" s="15" t="s">
        <v>121</v>
      </c>
      <c r="N683" s="17" t="s">
        <v>103</v>
      </c>
      <c r="O683" s="15"/>
      <c r="P683" s="17" t="s">
        <v>102</v>
      </c>
      <c r="Q683" s="15"/>
      <c r="R683" s="17" t="s">
        <v>101</v>
      </c>
      <c r="S683" s="15"/>
      <c r="T683" s="17">
        <v>20</v>
      </c>
      <c r="U683" s="15"/>
      <c r="V683" s="17" t="s">
        <v>100</v>
      </c>
      <c r="W683" s="15"/>
      <c r="X683" s="17" t="s">
        <v>99</v>
      </c>
      <c r="Y683" s="15"/>
      <c r="Z683" s="17" t="s">
        <v>98</v>
      </c>
      <c r="AA683" s="15"/>
      <c r="AB683" s="16"/>
      <c r="AC683" s="15"/>
      <c r="AD683" s="14"/>
      <c r="AE683" s="13"/>
      <c r="AF683" s="252"/>
      <c r="AG683" s="252"/>
      <c r="AH683" s="12"/>
      <c r="AI683" s="11"/>
      <c r="AJ683" s="266"/>
      <c r="AK683" s="268"/>
      <c r="AL683" s="264"/>
      <c r="AM683" s="266"/>
      <c r="AN683" s="268"/>
      <c r="AO683" s="264"/>
      <c r="AP683" s="266"/>
      <c r="AQ683" s="268"/>
      <c r="AR683" s="264"/>
      <c r="AS683" s="266"/>
      <c r="AT683" s="268"/>
      <c r="AU683" s="264"/>
      <c r="AV683" s="266"/>
      <c r="AW683" s="276"/>
      <c r="AX683" s="271"/>
      <c r="AY683" s="293"/>
      <c r="AZ683" s="229"/>
      <c r="BA683" s="229"/>
      <c r="BB683" s="296"/>
    </row>
    <row r="684" spans="2:62" ht="85.9" customHeight="1" thickTop="1" thickBot="1" x14ac:dyDescent="0.35">
      <c r="B684" s="105" t="s">
        <v>174</v>
      </c>
      <c r="C684" s="95" t="s">
        <v>173</v>
      </c>
      <c r="D684" s="100" t="s">
        <v>172</v>
      </c>
      <c r="E684" s="104" t="s">
        <v>171</v>
      </c>
      <c r="F684" s="103"/>
      <c r="G684" s="102"/>
      <c r="H684" s="101" t="s">
        <v>170</v>
      </c>
      <c r="I684" s="100" t="s">
        <v>96</v>
      </c>
      <c r="J684" s="100" t="s">
        <v>169</v>
      </c>
      <c r="K684" s="100" t="s">
        <v>97</v>
      </c>
      <c r="L684" s="256" t="s">
        <v>168</v>
      </c>
      <c r="M684" s="262"/>
      <c r="N684" s="256" t="s">
        <v>167</v>
      </c>
      <c r="O684" s="262"/>
      <c r="P684" s="256" t="s">
        <v>167</v>
      </c>
      <c r="Q684" s="257"/>
      <c r="R684" s="256" t="s">
        <v>167</v>
      </c>
      <c r="S684" s="257"/>
      <c r="T684" s="256" t="s">
        <v>167</v>
      </c>
      <c r="U684" s="257"/>
      <c r="V684" s="256" t="s">
        <v>167</v>
      </c>
      <c r="W684" s="257"/>
      <c r="X684" s="256" t="s">
        <v>167</v>
      </c>
      <c r="Y684" s="257"/>
      <c r="Z684" s="256" t="s">
        <v>167</v>
      </c>
      <c r="AA684" s="257"/>
      <c r="AB684" s="261" t="s">
        <v>166</v>
      </c>
      <c r="AC684" s="257"/>
      <c r="AD684" s="101" t="s">
        <v>165</v>
      </c>
      <c r="AE684" s="101" t="s">
        <v>164</v>
      </c>
      <c r="AF684" s="100" t="s">
        <v>163</v>
      </c>
      <c r="AG684" s="100" t="s">
        <v>162</v>
      </c>
      <c r="AH684" s="99" t="s">
        <v>161</v>
      </c>
      <c r="AI684" s="98"/>
      <c r="AJ684" s="96" t="s">
        <v>160</v>
      </c>
      <c r="AK684" s="95" t="s">
        <v>159</v>
      </c>
      <c r="AL684" s="94" t="s">
        <v>158</v>
      </c>
      <c r="AM684" s="96" t="s">
        <v>157</v>
      </c>
      <c r="AN684" s="95" t="s">
        <v>156</v>
      </c>
      <c r="AO684" s="94" t="s">
        <v>155</v>
      </c>
      <c r="AP684" s="96" t="s">
        <v>154</v>
      </c>
      <c r="AQ684" s="95" t="s">
        <v>153</v>
      </c>
      <c r="AR684" s="97" t="s">
        <v>152</v>
      </c>
      <c r="AS684" s="96" t="s">
        <v>151</v>
      </c>
      <c r="AT684" s="95" t="s">
        <v>150</v>
      </c>
      <c r="AU684" s="94" t="s">
        <v>149</v>
      </c>
      <c r="AV684" s="96" t="s">
        <v>148</v>
      </c>
      <c r="AW684" s="95" t="s">
        <v>147</v>
      </c>
      <c r="AX684" s="94" t="s">
        <v>146</v>
      </c>
      <c r="AY684" s="93" t="s">
        <v>145</v>
      </c>
      <c r="AZ684" s="92" t="s">
        <v>144</v>
      </c>
      <c r="BA684" s="92" t="s">
        <v>143</v>
      </c>
      <c r="BB684" s="91" t="s">
        <v>142</v>
      </c>
    </row>
    <row r="685" spans="2:62" ht="48" thickBot="1" x14ac:dyDescent="0.3">
      <c r="B685" s="90" t="s">
        <v>201</v>
      </c>
      <c r="C685" s="89"/>
      <c r="D685" s="88">
        <v>165</v>
      </c>
      <c r="E685" s="258"/>
      <c r="F685" s="259"/>
      <c r="G685" s="260"/>
      <c r="H685" s="87" t="s">
        <v>140</v>
      </c>
      <c r="I685" s="86"/>
      <c r="J685" s="86"/>
      <c r="K685" s="85"/>
      <c r="L685" s="84"/>
      <c r="M685" s="81"/>
      <c r="N685" s="84"/>
      <c r="O685" s="81"/>
      <c r="P685" s="84"/>
      <c r="Q685" s="81"/>
      <c r="R685" s="84"/>
      <c r="S685" s="81"/>
      <c r="T685" s="84"/>
      <c r="U685" s="81"/>
      <c r="V685" s="84"/>
      <c r="W685" s="81"/>
      <c r="X685" s="84"/>
      <c r="Y685" s="81"/>
      <c r="Z685" s="84"/>
      <c r="AA685" s="83"/>
      <c r="AB685" s="82" t="s">
        <v>139</v>
      </c>
      <c r="AC685" s="81"/>
      <c r="AD685" s="81"/>
      <c r="AE685" s="81"/>
      <c r="AF685" s="80"/>
      <c r="AG685" s="80"/>
      <c r="AH685" s="60"/>
      <c r="AI685" s="79" t="s">
        <v>138</v>
      </c>
      <c r="AJ685" s="78">
        <f t="shared" ref="AJ685:BB685" si="90">SUM(AJ687:AJ698)</f>
        <v>16</v>
      </c>
      <c r="AK685" s="77">
        <f t="shared" si="90"/>
        <v>2</v>
      </c>
      <c r="AL685" s="76">
        <f t="shared" si="90"/>
        <v>0</v>
      </c>
      <c r="AM685" s="78">
        <f t="shared" si="90"/>
        <v>18</v>
      </c>
      <c r="AN685" s="77">
        <f t="shared" si="90"/>
        <v>1</v>
      </c>
      <c r="AO685" s="76">
        <f t="shared" si="90"/>
        <v>0</v>
      </c>
      <c r="AP685" s="78">
        <f t="shared" si="90"/>
        <v>0</v>
      </c>
      <c r="AQ685" s="77">
        <f t="shared" si="90"/>
        <v>0</v>
      </c>
      <c r="AR685" s="76">
        <f t="shared" si="90"/>
        <v>0</v>
      </c>
      <c r="AS685" s="78">
        <f t="shared" si="90"/>
        <v>0</v>
      </c>
      <c r="AT685" s="77">
        <f t="shared" si="90"/>
        <v>0</v>
      </c>
      <c r="AU685" s="76">
        <f t="shared" si="90"/>
        <v>0</v>
      </c>
      <c r="AV685" s="78">
        <f t="shared" si="90"/>
        <v>0</v>
      </c>
      <c r="AW685" s="77">
        <f t="shared" si="90"/>
        <v>0</v>
      </c>
      <c r="AX685" s="76">
        <f t="shared" si="90"/>
        <v>0</v>
      </c>
      <c r="AY685" s="75">
        <f t="shared" si="90"/>
        <v>0</v>
      </c>
      <c r="AZ685" s="74">
        <f t="shared" si="90"/>
        <v>0</v>
      </c>
      <c r="BA685" s="74">
        <f t="shared" si="90"/>
        <v>0</v>
      </c>
      <c r="BB685" s="73">
        <f t="shared" si="90"/>
        <v>0</v>
      </c>
      <c r="BC685" s="72" t="s">
        <v>137</v>
      </c>
      <c r="BF685" s="5">
        <f>SUM(AJ685:AL685)/$BG$5</f>
        <v>6</v>
      </c>
      <c r="BG685" s="5">
        <f>SUM(AM685:AO685,AY685)/$BG$5</f>
        <v>6.333333333333333</v>
      </c>
      <c r="BH685" s="5">
        <f>SUM(AP685:AR685,AZ685)/$BG$5</f>
        <v>0</v>
      </c>
      <c r="BI685" s="5">
        <f>SUM(AS685:AU685,BA685)/$BG$5</f>
        <v>0</v>
      </c>
      <c r="BJ685" s="5">
        <f>SUM(AV685:AX685,BB685)/$BG$5</f>
        <v>0</v>
      </c>
    </row>
    <row r="686" spans="2:62" ht="37.5" thickBot="1" x14ac:dyDescent="0.3">
      <c r="B686" s="71"/>
      <c r="C686" s="70"/>
      <c r="D686" s="69"/>
      <c r="E686" s="68"/>
      <c r="F686" s="68"/>
      <c r="G686" s="67"/>
      <c r="H686" s="66"/>
      <c r="I686" s="64"/>
      <c r="J686" s="64"/>
      <c r="K686" s="65"/>
      <c r="L686" s="64"/>
      <c r="M686" s="62"/>
      <c r="N686" s="64"/>
      <c r="O686" s="62"/>
      <c r="P686" s="64"/>
      <c r="Q686" s="62"/>
      <c r="R686" s="64"/>
      <c r="S686" s="62"/>
      <c r="T686" s="64"/>
      <c r="U686" s="62"/>
      <c r="V686" s="64"/>
      <c r="W686" s="62"/>
      <c r="X686" s="64"/>
      <c r="Y686" s="62"/>
      <c r="Z686" s="64"/>
      <c r="AA686" s="62"/>
      <c r="AB686" s="63"/>
      <c r="AC686" s="62"/>
      <c r="AD686" s="62"/>
      <c r="AE686" s="62"/>
      <c r="AF686" s="61"/>
      <c r="AG686" s="61"/>
      <c r="AH686" s="60"/>
      <c r="AI686" s="59" t="s">
        <v>136</v>
      </c>
      <c r="AJ686" s="58">
        <f t="shared" ref="AJ686:BB686" si="91">AJ685/3</f>
        <v>5.333333333333333</v>
      </c>
      <c r="AK686" s="57">
        <f t="shared" si="91"/>
        <v>0.66666666666666663</v>
      </c>
      <c r="AL686" s="56">
        <f t="shared" si="91"/>
        <v>0</v>
      </c>
      <c r="AM686" s="58">
        <f t="shared" si="91"/>
        <v>6</v>
      </c>
      <c r="AN686" s="57">
        <f t="shared" si="91"/>
        <v>0.33333333333333331</v>
      </c>
      <c r="AO686" s="56">
        <f t="shared" si="91"/>
        <v>0</v>
      </c>
      <c r="AP686" s="58">
        <f t="shared" si="91"/>
        <v>0</v>
      </c>
      <c r="AQ686" s="57">
        <f t="shared" si="91"/>
        <v>0</v>
      </c>
      <c r="AR686" s="56">
        <f t="shared" si="91"/>
        <v>0</v>
      </c>
      <c r="AS686" s="58">
        <f t="shared" si="91"/>
        <v>0</v>
      </c>
      <c r="AT686" s="57">
        <f t="shared" si="91"/>
        <v>0</v>
      </c>
      <c r="AU686" s="56">
        <f t="shared" si="91"/>
        <v>0</v>
      </c>
      <c r="AV686" s="58">
        <f t="shared" si="91"/>
        <v>0</v>
      </c>
      <c r="AW686" s="57">
        <f t="shared" si="91"/>
        <v>0</v>
      </c>
      <c r="AX686" s="56">
        <f t="shared" si="91"/>
        <v>0</v>
      </c>
      <c r="AY686" s="55">
        <f t="shared" si="91"/>
        <v>0</v>
      </c>
      <c r="AZ686" s="54">
        <f t="shared" si="91"/>
        <v>0</v>
      </c>
      <c r="BA686" s="54">
        <f t="shared" si="91"/>
        <v>0</v>
      </c>
      <c r="BB686" s="53">
        <f t="shared" si="91"/>
        <v>0</v>
      </c>
      <c r="BC686" s="52" t="s">
        <v>135</v>
      </c>
    </row>
    <row r="687" spans="2:62" ht="28.15" customHeight="1" x14ac:dyDescent="0.2">
      <c r="B687" s="30"/>
      <c r="C687" s="242">
        <v>1</v>
      </c>
      <c r="D687" s="44"/>
      <c r="E687" s="43"/>
      <c r="F687" s="43"/>
      <c r="G687" s="42"/>
      <c r="H687" s="223" t="s">
        <v>183</v>
      </c>
      <c r="I687" s="246">
        <v>37</v>
      </c>
      <c r="J687" s="246">
        <v>15</v>
      </c>
      <c r="K687" s="246">
        <v>7</v>
      </c>
      <c r="L687" s="41" t="s">
        <v>133</v>
      </c>
      <c r="M687" s="40" t="s">
        <v>132</v>
      </c>
      <c r="N687" s="41" t="s">
        <v>131</v>
      </c>
      <c r="O687" s="40" t="s">
        <v>121</v>
      </c>
      <c r="P687" s="41" t="s">
        <v>130</v>
      </c>
      <c r="Q687" s="40"/>
      <c r="R687" s="41" t="s">
        <v>129</v>
      </c>
      <c r="S687" s="40"/>
      <c r="T687" s="41" t="s">
        <v>128</v>
      </c>
      <c r="U687" s="40"/>
      <c r="V687" s="41" t="s">
        <v>127</v>
      </c>
      <c r="W687" s="40"/>
      <c r="X687" s="41" t="s">
        <v>126</v>
      </c>
      <c r="Y687" s="40"/>
      <c r="Z687" s="41" t="s">
        <v>125</v>
      </c>
      <c r="AA687" s="40"/>
      <c r="AB687" s="39"/>
      <c r="AC687" s="40"/>
      <c r="AD687" s="39"/>
      <c r="AE687" s="38"/>
      <c r="AF687" s="250"/>
      <c r="AG687" s="250"/>
      <c r="AH687" s="37"/>
      <c r="AI687" s="11"/>
      <c r="AJ687" s="233">
        <f>SUMPRODUCT(LEN($M687:$S690)-LEN(SUBSTITUTE($M687:$S690,"A", "")))</f>
        <v>5</v>
      </c>
      <c r="AK687" s="239">
        <f>SUMPRODUCT(LEN($AD687:$AD690)-LEN(SUBSTITUTE($AD687:$AD690,"A", "")))</f>
        <v>0</v>
      </c>
      <c r="AL687" s="230">
        <f>SUMPRODUCT(LEN($AC687:$AC690)-LEN(SUBSTITUTE($AC687:$AC690,"A", "")))</f>
        <v>0</v>
      </c>
      <c r="AM687" s="233">
        <f>SUMPRODUCT(LEN($M687:$S690)-LEN(SUBSTITUTE($M687:$S690,"S", "")))</f>
        <v>7</v>
      </c>
      <c r="AN687" s="239">
        <f>SUMPRODUCT(LEN($AD687:$AD690)-LEN(SUBSTITUTE($AD687:$AD690,"S", "")))</f>
        <v>0</v>
      </c>
      <c r="AO687" s="230">
        <f>SUMPRODUCT(LEN($AC687:$AC690)-LEN(SUBSTITUTE($AC687:$AC690,"S", "")))</f>
        <v>0</v>
      </c>
      <c r="AP687" s="233">
        <f>SUMPRODUCT(LEN($M687:$S690)-LEN(SUBSTITUTE($M687:$S690,"F", "")))</f>
        <v>0</v>
      </c>
      <c r="AQ687" s="239">
        <f>SUMPRODUCT(LEN($AD687:$AD690)-LEN(SUBSTITUTE($AD687:$AD690,"F", "")))</f>
        <v>0</v>
      </c>
      <c r="AR687" s="230">
        <f>SUMPRODUCT(LEN($AC687:$AC690)-LEN(SUBSTITUTE($AC687:$AC690,"F", "")))</f>
        <v>0</v>
      </c>
      <c r="AS687" s="233">
        <f>SUMPRODUCT(LEN($M687:$S690)-LEN(SUBSTITUTE($M687:$S690,"G", "")))</f>
        <v>0</v>
      </c>
      <c r="AT687" s="239">
        <f>SUMPRODUCT(LEN($AD687:$AD690)-LEN(SUBSTITUTE($AD687:$AD690,"G", "")))</f>
        <v>0</v>
      </c>
      <c r="AU687" s="230">
        <f>SUMPRODUCT(LEN($AC687:$AC690)-LEN(SUBSTITUTE($AC687:$AC690,"G", "")))</f>
        <v>0</v>
      </c>
      <c r="AV687" s="233">
        <f>SUMPRODUCT(LEN($L687:$S690)-LEN(SUBSTITUTE($L687:$S690,"M", "")))</f>
        <v>0</v>
      </c>
      <c r="AW687" s="236">
        <f>SUMPRODUCT(LEN($AD687:$AD690)-LEN(SUBSTITUTE($AD687:$AD690,"M", "")))</f>
        <v>0</v>
      </c>
      <c r="AX687" s="230">
        <f>SUMPRODUCT(LEN($AC687:$AC690)-LEN(SUBSTITUTE($AC687:$AC690,"M", "")))</f>
        <v>0</v>
      </c>
      <c r="AY687" s="291">
        <f>SUMPRODUCT(LEN($AE687:$AE690)-LEN(SUBSTITUTE($AE687:$AE690,"S", "")))</f>
        <v>0</v>
      </c>
      <c r="AZ687" s="227">
        <f>SUMPRODUCT(LEN($AE687:$AE690)-LEN(SUBSTITUTE($AE687:$AE690,"F", "")))</f>
        <v>0</v>
      </c>
      <c r="BA687" s="227">
        <f>SUMPRODUCT(LEN($AE687:$AE690)-LEN(SUBSTITUTE($AE687:$AE690,"G", "")))</f>
        <v>0</v>
      </c>
      <c r="BB687" s="294">
        <f>SUMPRODUCT(LEN($AE687:$AE690)-LEN(SUBSTITUTE($AE687:$AE690,"M", "")))</f>
        <v>0</v>
      </c>
    </row>
    <row r="688" spans="2:62" ht="28.15" customHeight="1" thickBot="1" x14ac:dyDescent="0.25">
      <c r="B688" s="30"/>
      <c r="C688" s="243"/>
      <c r="D688" s="36"/>
      <c r="E688" s="35"/>
      <c r="F688" s="35"/>
      <c r="G688" s="34"/>
      <c r="H688" s="224"/>
      <c r="I688" s="247"/>
      <c r="J688" s="247"/>
      <c r="K688" s="247"/>
      <c r="L688" s="33" t="s">
        <v>123</v>
      </c>
      <c r="M688" s="32" t="s">
        <v>132</v>
      </c>
      <c r="N688" s="33" t="s">
        <v>122</v>
      </c>
      <c r="O688" s="32" t="s">
        <v>121</v>
      </c>
      <c r="P688" s="33" t="s">
        <v>120</v>
      </c>
      <c r="Q688" s="32"/>
      <c r="R688" s="33" t="s">
        <v>119</v>
      </c>
      <c r="S688" s="32"/>
      <c r="T688" s="33" t="s">
        <v>118</v>
      </c>
      <c r="U688" s="32"/>
      <c r="V688" s="33" t="s">
        <v>117</v>
      </c>
      <c r="W688" s="32"/>
      <c r="X688" s="33" t="s">
        <v>116</v>
      </c>
      <c r="Y688" s="32"/>
      <c r="Z688" s="33" t="s">
        <v>115</v>
      </c>
      <c r="AA688" s="32"/>
      <c r="AB688" s="31"/>
      <c r="AC688" s="32"/>
      <c r="AD688" s="31"/>
      <c r="AE688" s="23"/>
      <c r="AF688" s="251"/>
      <c r="AG688" s="251"/>
      <c r="AH688" s="22"/>
      <c r="AI688" s="11"/>
      <c r="AJ688" s="234"/>
      <c r="AK688" s="240"/>
      <c r="AL688" s="231"/>
      <c r="AM688" s="234"/>
      <c r="AN688" s="240"/>
      <c r="AO688" s="231"/>
      <c r="AP688" s="234"/>
      <c r="AQ688" s="240"/>
      <c r="AR688" s="231"/>
      <c r="AS688" s="234"/>
      <c r="AT688" s="240"/>
      <c r="AU688" s="231"/>
      <c r="AV688" s="234"/>
      <c r="AW688" s="237"/>
      <c r="AX688" s="231"/>
      <c r="AY688" s="292"/>
      <c r="AZ688" s="228"/>
      <c r="BA688" s="228"/>
      <c r="BB688" s="295"/>
    </row>
    <row r="689" spans="2:62" ht="28.15" customHeight="1" x14ac:dyDescent="0.2">
      <c r="B689" s="30"/>
      <c r="C689" s="244"/>
      <c r="D689" s="29"/>
      <c r="E689" s="28"/>
      <c r="F689" s="28"/>
      <c r="G689" s="27"/>
      <c r="H689" s="225">
        <v>165</v>
      </c>
      <c r="I689" s="248"/>
      <c r="J689" s="248"/>
      <c r="K689" s="248"/>
      <c r="L689" s="26" t="s">
        <v>114</v>
      </c>
      <c r="M689" s="25" t="s">
        <v>113</v>
      </c>
      <c r="N689" s="26" t="s">
        <v>112</v>
      </c>
      <c r="O689" s="25" t="s">
        <v>121</v>
      </c>
      <c r="P689" s="26" t="s">
        <v>111</v>
      </c>
      <c r="Q689" s="25"/>
      <c r="R689" s="26" t="s">
        <v>110</v>
      </c>
      <c r="S689" s="25"/>
      <c r="T689" s="26" t="s">
        <v>109</v>
      </c>
      <c r="U689" s="25"/>
      <c r="V689" s="26" t="s">
        <v>108</v>
      </c>
      <c r="W689" s="25"/>
      <c r="X689" s="26" t="s">
        <v>107</v>
      </c>
      <c r="Y689" s="25"/>
      <c r="Z689" s="26" t="s">
        <v>106</v>
      </c>
      <c r="AA689" s="25"/>
      <c r="AB689" s="24"/>
      <c r="AC689" s="25"/>
      <c r="AD689" s="24"/>
      <c r="AE689" s="23"/>
      <c r="AF689" s="251"/>
      <c r="AG689" s="251"/>
      <c r="AH689" s="22"/>
      <c r="AI689" s="11"/>
      <c r="AJ689" s="234"/>
      <c r="AK689" s="240"/>
      <c r="AL689" s="231"/>
      <c r="AM689" s="234"/>
      <c r="AN689" s="240"/>
      <c r="AO689" s="231"/>
      <c r="AP689" s="234"/>
      <c r="AQ689" s="240"/>
      <c r="AR689" s="231"/>
      <c r="AS689" s="234"/>
      <c r="AT689" s="240"/>
      <c r="AU689" s="231"/>
      <c r="AV689" s="234"/>
      <c r="AW689" s="237"/>
      <c r="AX689" s="231"/>
      <c r="AY689" s="292"/>
      <c r="AZ689" s="228"/>
      <c r="BA689" s="228"/>
      <c r="BB689" s="295"/>
    </row>
    <row r="690" spans="2:62" ht="28.15" customHeight="1" thickBot="1" x14ac:dyDescent="0.25">
      <c r="B690" s="30"/>
      <c r="C690" s="253"/>
      <c r="D690" s="51"/>
      <c r="E690" s="50"/>
      <c r="F690" s="50"/>
      <c r="G690" s="49"/>
      <c r="H690" s="226"/>
      <c r="I690" s="254"/>
      <c r="J690" s="254"/>
      <c r="K690" s="254"/>
      <c r="L690" s="48" t="s">
        <v>105</v>
      </c>
      <c r="M690" s="47" t="s">
        <v>175</v>
      </c>
      <c r="N690" s="48" t="s">
        <v>103</v>
      </c>
      <c r="O690" s="47" t="s">
        <v>121</v>
      </c>
      <c r="P690" s="48" t="s">
        <v>102</v>
      </c>
      <c r="Q690" s="47"/>
      <c r="R690" s="48" t="s">
        <v>101</v>
      </c>
      <c r="S690" s="47"/>
      <c r="T690" s="48">
        <v>20</v>
      </c>
      <c r="U690" s="47"/>
      <c r="V690" s="48" t="s">
        <v>100</v>
      </c>
      <c r="W690" s="47"/>
      <c r="X690" s="48" t="s">
        <v>99</v>
      </c>
      <c r="Y690" s="47"/>
      <c r="Z690" s="48" t="s">
        <v>98</v>
      </c>
      <c r="AA690" s="47"/>
      <c r="AB690" s="16"/>
      <c r="AC690" s="47"/>
      <c r="AD690" s="16"/>
      <c r="AE690" s="46"/>
      <c r="AF690" s="255"/>
      <c r="AG690" s="255"/>
      <c r="AH690" s="45"/>
      <c r="AI690" s="11"/>
      <c r="AJ690" s="235"/>
      <c r="AK690" s="241"/>
      <c r="AL690" s="232"/>
      <c r="AM690" s="235"/>
      <c r="AN690" s="241"/>
      <c r="AO690" s="232"/>
      <c r="AP690" s="235"/>
      <c r="AQ690" s="241"/>
      <c r="AR690" s="232"/>
      <c r="AS690" s="235"/>
      <c r="AT690" s="241"/>
      <c r="AU690" s="232"/>
      <c r="AV690" s="235"/>
      <c r="AW690" s="238"/>
      <c r="AX690" s="232"/>
      <c r="AY690" s="293"/>
      <c r="AZ690" s="229"/>
      <c r="BA690" s="229"/>
      <c r="BB690" s="296"/>
    </row>
    <row r="691" spans="2:62" ht="28.15" customHeight="1" x14ac:dyDescent="0.2">
      <c r="B691" s="30"/>
      <c r="C691" s="242">
        <v>2</v>
      </c>
      <c r="D691" s="44"/>
      <c r="E691" s="43"/>
      <c r="F691" s="43"/>
      <c r="G691" s="42"/>
      <c r="H691" s="223"/>
      <c r="I691" s="246">
        <v>29</v>
      </c>
      <c r="J691" s="246">
        <v>15</v>
      </c>
      <c r="K691" s="246">
        <v>6</v>
      </c>
      <c r="L691" s="41" t="s">
        <v>133</v>
      </c>
      <c r="M691" s="40" t="s">
        <v>104</v>
      </c>
      <c r="N691" s="41" t="s">
        <v>131</v>
      </c>
      <c r="O691" s="40" t="s">
        <v>113</v>
      </c>
      <c r="P691" s="41" t="s">
        <v>130</v>
      </c>
      <c r="Q691" s="40" t="s">
        <v>121</v>
      </c>
      <c r="R691" s="41" t="s">
        <v>129</v>
      </c>
      <c r="S691" s="40"/>
      <c r="T691" s="41" t="s">
        <v>128</v>
      </c>
      <c r="U691" s="40"/>
      <c r="V691" s="41" t="s">
        <v>127</v>
      </c>
      <c r="W691" s="40"/>
      <c r="X691" s="41" t="s">
        <v>126</v>
      </c>
      <c r="Y691" s="40"/>
      <c r="Z691" s="41" t="s">
        <v>125</v>
      </c>
      <c r="AA691" s="40"/>
      <c r="AB691" s="39"/>
      <c r="AC691" s="40"/>
      <c r="AD691" s="39" t="s">
        <v>124</v>
      </c>
      <c r="AE691" s="38"/>
      <c r="AF691" s="250"/>
      <c r="AG691" s="250"/>
      <c r="AH691" s="37"/>
      <c r="AI691" s="11"/>
      <c r="AJ691" s="233">
        <f>SUMPRODUCT(LEN($M691:$S694)-LEN(SUBSTITUTE($M691:$S694,"A", "")))</f>
        <v>5</v>
      </c>
      <c r="AK691" s="239">
        <f>SUMPRODUCT(LEN($AD691:$AD694)-LEN(SUBSTITUTE($AD691:$AD694,"A", "")))</f>
        <v>1</v>
      </c>
      <c r="AL691" s="230">
        <f>SUMPRODUCT(LEN($AC691:$AC694)-LEN(SUBSTITUTE($AC691:$AC694,"A", "")))</f>
        <v>0</v>
      </c>
      <c r="AM691" s="233">
        <f>SUMPRODUCT(LEN($M691:$S694)-LEN(SUBSTITUTE($M691:$S694,"S", "")))</f>
        <v>8</v>
      </c>
      <c r="AN691" s="239">
        <f>SUMPRODUCT(LEN($AD691:$AD694)-LEN(SUBSTITUTE($AD691:$AD694,"S", "")))</f>
        <v>1</v>
      </c>
      <c r="AO691" s="230">
        <f>SUMPRODUCT(LEN($AC691:$AC694)-LEN(SUBSTITUTE($AC691:$AC694,"S", "")))</f>
        <v>0</v>
      </c>
      <c r="AP691" s="233">
        <f>SUMPRODUCT(LEN($M691:$S694)-LEN(SUBSTITUTE($M691:$S694,"F", "")))</f>
        <v>0</v>
      </c>
      <c r="AQ691" s="239">
        <f>SUMPRODUCT(LEN($AD691:$AD694)-LEN(SUBSTITUTE($AD691:$AD694,"F", "")))</f>
        <v>0</v>
      </c>
      <c r="AR691" s="230">
        <f>SUMPRODUCT(LEN($AC691:$AC694)-LEN(SUBSTITUTE($AC691:$AC694,"F", "")))</f>
        <v>0</v>
      </c>
      <c r="AS691" s="233">
        <f>SUMPRODUCT(LEN($M691:$S694)-LEN(SUBSTITUTE($M691:$S694,"G", "")))</f>
        <v>0</v>
      </c>
      <c r="AT691" s="239">
        <f>SUMPRODUCT(LEN($AD691:$AD694)-LEN(SUBSTITUTE($AD691:$AD694,"G", "")))</f>
        <v>0</v>
      </c>
      <c r="AU691" s="230">
        <f>SUMPRODUCT(LEN($AC691:$AC694)-LEN(SUBSTITUTE($AC691:$AC694,"G", "")))</f>
        <v>0</v>
      </c>
      <c r="AV691" s="233">
        <f>SUMPRODUCT(LEN($L691:$S694)-LEN(SUBSTITUTE($L691:$S694,"M", "")))</f>
        <v>0</v>
      </c>
      <c r="AW691" s="236">
        <f>SUMPRODUCT(LEN($AD691:$AD694)-LEN(SUBSTITUTE($AD691:$AD694,"M", "")))</f>
        <v>0</v>
      </c>
      <c r="AX691" s="230">
        <f>SUMPRODUCT(LEN($AC691:$AC694)-LEN(SUBSTITUTE($AC691:$AC694,"M", "")))</f>
        <v>0</v>
      </c>
      <c r="AY691" s="291">
        <f>SUMPRODUCT(LEN($AE691:$AE694)-LEN(SUBSTITUTE($AE691:$AE694,"S", "")))</f>
        <v>0</v>
      </c>
      <c r="AZ691" s="227">
        <f>SUMPRODUCT(LEN($AE691:$AE694)-LEN(SUBSTITUTE($AE691:$AE694,"F", "")))</f>
        <v>0</v>
      </c>
      <c r="BA691" s="227">
        <f>SUMPRODUCT(LEN($AE691:$AE694)-LEN(SUBSTITUTE($AE691:$AE694,"G", "")))</f>
        <v>0</v>
      </c>
      <c r="BB691" s="294">
        <f>SUMPRODUCT(LEN($AE691:$AE694)-LEN(SUBSTITUTE($AE691:$AE694,"M", "")))</f>
        <v>0</v>
      </c>
    </row>
    <row r="692" spans="2:62" ht="28.15" customHeight="1" thickBot="1" x14ac:dyDescent="0.25">
      <c r="B692" s="30"/>
      <c r="C692" s="243"/>
      <c r="D692" s="36"/>
      <c r="E692" s="35"/>
      <c r="F692" s="35"/>
      <c r="G692" s="34"/>
      <c r="H692" s="224"/>
      <c r="I692" s="247"/>
      <c r="J692" s="247"/>
      <c r="K692" s="247"/>
      <c r="L692" s="33" t="s">
        <v>123</v>
      </c>
      <c r="M692" s="32" t="s">
        <v>104</v>
      </c>
      <c r="N692" s="33" t="s">
        <v>122</v>
      </c>
      <c r="O692" s="32" t="s">
        <v>124</v>
      </c>
      <c r="P692" s="33" t="s">
        <v>120</v>
      </c>
      <c r="Q692" s="32"/>
      <c r="R692" s="33" t="s">
        <v>119</v>
      </c>
      <c r="S692" s="32"/>
      <c r="T692" s="33" t="s">
        <v>118</v>
      </c>
      <c r="U692" s="32"/>
      <c r="V692" s="33" t="s">
        <v>117</v>
      </c>
      <c r="W692" s="32"/>
      <c r="X692" s="33" t="s">
        <v>116</v>
      </c>
      <c r="Y692" s="32"/>
      <c r="Z692" s="33" t="s">
        <v>115</v>
      </c>
      <c r="AA692" s="32"/>
      <c r="AB692" s="31"/>
      <c r="AC692" s="32"/>
      <c r="AD692" s="31"/>
      <c r="AE692" s="23"/>
      <c r="AF692" s="251"/>
      <c r="AG692" s="251"/>
      <c r="AH692" s="22"/>
      <c r="AI692" s="11"/>
      <c r="AJ692" s="234"/>
      <c r="AK692" s="240"/>
      <c r="AL692" s="231"/>
      <c r="AM692" s="234"/>
      <c r="AN692" s="240"/>
      <c r="AO692" s="231"/>
      <c r="AP692" s="234"/>
      <c r="AQ692" s="240"/>
      <c r="AR692" s="231"/>
      <c r="AS692" s="234"/>
      <c r="AT692" s="240"/>
      <c r="AU692" s="231"/>
      <c r="AV692" s="234"/>
      <c r="AW692" s="237"/>
      <c r="AX692" s="231"/>
      <c r="AY692" s="292"/>
      <c r="AZ692" s="228"/>
      <c r="BA692" s="228"/>
      <c r="BB692" s="295"/>
    </row>
    <row r="693" spans="2:62" ht="28.15" customHeight="1" x14ac:dyDescent="0.2">
      <c r="B693" s="30"/>
      <c r="C693" s="244"/>
      <c r="D693" s="29"/>
      <c r="E693" s="28"/>
      <c r="F693" s="28"/>
      <c r="G693" s="27"/>
      <c r="H693" s="225"/>
      <c r="I693" s="248"/>
      <c r="J693" s="248"/>
      <c r="K693" s="248"/>
      <c r="L693" s="26" t="s">
        <v>114</v>
      </c>
      <c r="M693" s="25" t="s">
        <v>188</v>
      </c>
      <c r="N693" s="26" t="s">
        <v>112</v>
      </c>
      <c r="O693" s="25" t="s">
        <v>121</v>
      </c>
      <c r="P693" s="26" t="s">
        <v>111</v>
      </c>
      <c r="Q693" s="25"/>
      <c r="R693" s="26" t="s">
        <v>110</v>
      </c>
      <c r="S693" s="25"/>
      <c r="T693" s="26" t="s">
        <v>109</v>
      </c>
      <c r="U693" s="25"/>
      <c r="V693" s="26" t="s">
        <v>108</v>
      </c>
      <c r="W693" s="25"/>
      <c r="X693" s="26" t="s">
        <v>107</v>
      </c>
      <c r="Y693" s="25"/>
      <c r="Z693" s="26" t="s">
        <v>106</v>
      </c>
      <c r="AA693" s="25"/>
      <c r="AB693" s="24"/>
      <c r="AC693" s="25"/>
      <c r="AD693" s="24"/>
      <c r="AE693" s="23"/>
      <c r="AF693" s="251"/>
      <c r="AG693" s="251"/>
      <c r="AH693" s="22"/>
      <c r="AI693" s="11"/>
      <c r="AJ693" s="234"/>
      <c r="AK693" s="240"/>
      <c r="AL693" s="231"/>
      <c r="AM693" s="234"/>
      <c r="AN693" s="240"/>
      <c r="AO693" s="231"/>
      <c r="AP693" s="234"/>
      <c r="AQ693" s="240"/>
      <c r="AR693" s="231"/>
      <c r="AS693" s="234"/>
      <c r="AT693" s="240"/>
      <c r="AU693" s="231"/>
      <c r="AV693" s="234"/>
      <c r="AW693" s="237"/>
      <c r="AX693" s="231"/>
      <c r="AY693" s="292"/>
      <c r="AZ693" s="228"/>
      <c r="BA693" s="228"/>
      <c r="BB693" s="295"/>
    </row>
    <row r="694" spans="2:62" ht="28.15" customHeight="1" thickBot="1" x14ac:dyDescent="0.25">
      <c r="B694" s="30"/>
      <c r="C694" s="253"/>
      <c r="D694" s="51"/>
      <c r="E694" s="50"/>
      <c r="F694" s="50"/>
      <c r="G694" s="49"/>
      <c r="H694" s="226"/>
      <c r="I694" s="254"/>
      <c r="J694" s="254"/>
      <c r="K694" s="254"/>
      <c r="L694" s="48" t="s">
        <v>105</v>
      </c>
      <c r="M694" s="47" t="s">
        <v>104</v>
      </c>
      <c r="N694" s="48" t="s">
        <v>103</v>
      </c>
      <c r="O694" s="47" t="s">
        <v>121</v>
      </c>
      <c r="P694" s="48" t="s">
        <v>102</v>
      </c>
      <c r="Q694" s="47"/>
      <c r="R694" s="48" t="s">
        <v>101</v>
      </c>
      <c r="S694" s="47"/>
      <c r="T694" s="48">
        <v>20</v>
      </c>
      <c r="U694" s="47"/>
      <c r="V694" s="48" t="s">
        <v>100</v>
      </c>
      <c r="W694" s="47"/>
      <c r="X694" s="48" t="s">
        <v>99</v>
      </c>
      <c r="Y694" s="47"/>
      <c r="Z694" s="48" t="s">
        <v>98</v>
      </c>
      <c r="AA694" s="47"/>
      <c r="AB694" s="16"/>
      <c r="AC694" s="47"/>
      <c r="AD694" s="16"/>
      <c r="AE694" s="46"/>
      <c r="AF694" s="255"/>
      <c r="AG694" s="255"/>
      <c r="AH694" s="45"/>
      <c r="AI694" s="11"/>
      <c r="AJ694" s="235"/>
      <c r="AK694" s="241"/>
      <c r="AL694" s="232"/>
      <c r="AM694" s="235"/>
      <c r="AN694" s="241"/>
      <c r="AO694" s="232"/>
      <c r="AP694" s="235"/>
      <c r="AQ694" s="241"/>
      <c r="AR694" s="232"/>
      <c r="AS694" s="235"/>
      <c r="AT694" s="241"/>
      <c r="AU694" s="232"/>
      <c r="AV694" s="235"/>
      <c r="AW694" s="238"/>
      <c r="AX694" s="232"/>
      <c r="AY694" s="293"/>
      <c r="AZ694" s="229"/>
      <c r="BA694" s="229"/>
      <c r="BB694" s="296"/>
    </row>
    <row r="695" spans="2:62" ht="28.15" customHeight="1" x14ac:dyDescent="0.2">
      <c r="B695" s="30"/>
      <c r="C695" s="242">
        <v>3</v>
      </c>
      <c r="D695" s="44"/>
      <c r="E695" s="43"/>
      <c r="F695" s="43"/>
      <c r="G695" s="42"/>
      <c r="H695" s="223"/>
      <c r="I695" s="246">
        <v>33</v>
      </c>
      <c r="J695" s="246">
        <v>15</v>
      </c>
      <c r="K695" s="246">
        <v>8</v>
      </c>
      <c r="L695" s="41" t="s">
        <v>133</v>
      </c>
      <c r="M695" s="40" t="s">
        <v>132</v>
      </c>
      <c r="N695" s="41" t="s">
        <v>131</v>
      </c>
      <c r="O695" s="40" t="s">
        <v>104</v>
      </c>
      <c r="P695" s="41" t="s">
        <v>130</v>
      </c>
      <c r="Q695" s="40"/>
      <c r="R695" s="41" t="s">
        <v>129</v>
      </c>
      <c r="S695" s="40"/>
      <c r="T695" s="41" t="s">
        <v>128</v>
      </c>
      <c r="U695" s="40"/>
      <c r="V695" s="41" t="s">
        <v>127</v>
      </c>
      <c r="W695" s="40"/>
      <c r="X695" s="41" t="s">
        <v>126</v>
      </c>
      <c r="Y695" s="40"/>
      <c r="Z695" s="41" t="s">
        <v>125</v>
      </c>
      <c r="AA695" s="40"/>
      <c r="AB695" s="39"/>
      <c r="AC695" s="40"/>
      <c r="AD695" s="39" t="s">
        <v>104</v>
      </c>
      <c r="AE695" s="38"/>
      <c r="AF695" s="250"/>
      <c r="AG695" s="250"/>
      <c r="AH695" s="37"/>
      <c r="AI695" s="11"/>
      <c r="AJ695" s="233">
        <f>SUMPRODUCT(LEN($M695:$S698)-LEN(SUBSTITUTE($M695:$S698,"A", "")))</f>
        <v>6</v>
      </c>
      <c r="AK695" s="239">
        <f>SUMPRODUCT(LEN($AD695:$AD698)-LEN(SUBSTITUTE($AD695:$AD698,"A", "")))</f>
        <v>1</v>
      </c>
      <c r="AL695" s="230">
        <f>SUMPRODUCT(LEN($AC695:$AC698)-LEN(SUBSTITUTE($AC695:$AC698,"A", "")))</f>
        <v>0</v>
      </c>
      <c r="AM695" s="233">
        <f>SUMPRODUCT(LEN($M695:$S698)-LEN(SUBSTITUTE($M695:$S698,"S", "")))</f>
        <v>3</v>
      </c>
      <c r="AN695" s="239">
        <f>SUMPRODUCT(LEN($AD695:$AD698)-LEN(SUBSTITUTE($AD695:$AD698,"S", "")))</f>
        <v>0</v>
      </c>
      <c r="AO695" s="230">
        <f>SUMPRODUCT(LEN($AC695:$AC698)-LEN(SUBSTITUTE($AC695:$AC698,"S", "")))</f>
        <v>0</v>
      </c>
      <c r="AP695" s="233">
        <f>SUMPRODUCT(LEN($M695:$S698)-LEN(SUBSTITUTE($M695:$S698,"F", "")))</f>
        <v>0</v>
      </c>
      <c r="AQ695" s="239">
        <f>SUMPRODUCT(LEN($AD695:$AD698)-LEN(SUBSTITUTE($AD695:$AD698,"F", "")))</f>
        <v>0</v>
      </c>
      <c r="AR695" s="230">
        <f>SUMPRODUCT(LEN($AC695:$AC698)-LEN(SUBSTITUTE($AC695:$AC698,"F", "")))</f>
        <v>0</v>
      </c>
      <c r="AS695" s="233">
        <f>SUMPRODUCT(LEN($M695:$S698)-LEN(SUBSTITUTE($M695:$S698,"G", "")))</f>
        <v>0</v>
      </c>
      <c r="AT695" s="239">
        <f>SUMPRODUCT(LEN($AD695:$AD698)-LEN(SUBSTITUTE($AD695:$AD698,"G", "")))</f>
        <v>0</v>
      </c>
      <c r="AU695" s="230">
        <f>SUMPRODUCT(LEN($AC695:$AC698)-LEN(SUBSTITUTE($AC695:$AC698,"G", "")))</f>
        <v>0</v>
      </c>
      <c r="AV695" s="233">
        <f>SUMPRODUCT(LEN($L695:$S698)-LEN(SUBSTITUTE($L695:$S698,"M", "")))</f>
        <v>0</v>
      </c>
      <c r="AW695" s="236">
        <f>SUMPRODUCT(LEN($AD695:$AD698)-LEN(SUBSTITUTE($AD695:$AD698,"M", "")))</f>
        <v>0</v>
      </c>
      <c r="AX695" s="230">
        <f>SUMPRODUCT(LEN($AC695:$AC698)-LEN(SUBSTITUTE($AC695:$AC698,"M", "")))</f>
        <v>0</v>
      </c>
      <c r="AY695" s="291">
        <f>SUMPRODUCT(LEN($AE695:$AE698)-LEN(SUBSTITUTE($AE695:$AE698,"S", "")))</f>
        <v>0</v>
      </c>
      <c r="AZ695" s="227">
        <f>SUMPRODUCT(LEN($AE695:$AE698)-LEN(SUBSTITUTE($AE695:$AE698,"F", "")))</f>
        <v>0</v>
      </c>
      <c r="BA695" s="227">
        <f>SUMPRODUCT(LEN($AE695:$AE698)-LEN(SUBSTITUTE($AE695:$AE698,"G", "")))</f>
        <v>0</v>
      </c>
      <c r="BB695" s="294">
        <f>SUMPRODUCT(LEN($AE695:$AE698)-LEN(SUBSTITUTE($AE695:$AE698,"M", "")))</f>
        <v>0</v>
      </c>
    </row>
    <row r="696" spans="2:62" ht="28.15" customHeight="1" thickBot="1" x14ac:dyDescent="0.25">
      <c r="B696" s="30"/>
      <c r="C696" s="243"/>
      <c r="D696" s="36"/>
      <c r="E696" s="35"/>
      <c r="F696" s="35"/>
      <c r="G696" s="34"/>
      <c r="H696" s="224"/>
      <c r="I696" s="247"/>
      <c r="J696" s="247"/>
      <c r="K696" s="247"/>
      <c r="L696" s="33" t="s">
        <v>123</v>
      </c>
      <c r="M696" s="32" t="s">
        <v>121</v>
      </c>
      <c r="N696" s="33" t="s">
        <v>122</v>
      </c>
      <c r="O696" s="32" t="s">
        <v>121</v>
      </c>
      <c r="P696" s="33" t="s">
        <v>120</v>
      </c>
      <c r="Q696" s="32"/>
      <c r="R696" s="33" t="s">
        <v>119</v>
      </c>
      <c r="S696" s="32"/>
      <c r="T696" s="33" t="s">
        <v>118</v>
      </c>
      <c r="U696" s="32"/>
      <c r="V696" s="33" t="s">
        <v>117</v>
      </c>
      <c r="W696" s="32"/>
      <c r="X696" s="33" t="s">
        <v>116</v>
      </c>
      <c r="Y696" s="32"/>
      <c r="Z696" s="33" t="s">
        <v>115</v>
      </c>
      <c r="AA696" s="32"/>
      <c r="AB696" s="31"/>
      <c r="AC696" s="32"/>
      <c r="AD696" s="31"/>
      <c r="AE696" s="23"/>
      <c r="AF696" s="251"/>
      <c r="AG696" s="251"/>
      <c r="AH696" s="22"/>
      <c r="AI696" s="11"/>
      <c r="AJ696" s="234"/>
      <c r="AK696" s="240"/>
      <c r="AL696" s="231"/>
      <c r="AM696" s="234"/>
      <c r="AN696" s="240"/>
      <c r="AO696" s="231"/>
      <c r="AP696" s="234"/>
      <c r="AQ696" s="240"/>
      <c r="AR696" s="231"/>
      <c r="AS696" s="234"/>
      <c r="AT696" s="240"/>
      <c r="AU696" s="231"/>
      <c r="AV696" s="234"/>
      <c r="AW696" s="237"/>
      <c r="AX696" s="231"/>
      <c r="AY696" s="292"/>
      <c r="AZ696" s="228"/>
      <c r="BA696" s="228"/>
      <c r="BB696" s="295"/>
    </row>
    <row r="697" spans="2:62" ht="28.15" customHeight="1" x14ac:dyDescent="0.2">
      <c r="B697" s="30"/>
      <c r="C697" s="244"/>
      <c r="D697" s="29"/>
      <c r="E697" s="28"/>
      <c r="F697" s="28"/>
      <c r="G697" s="27"/>
      <c r="H697" s="225"/>
      <c r="I697" s="248"/>
      <c r="J697" s="248"/>
      <c r="K697" s="248"/>
      <c r="L697" s="26" t="s">
        <v>114</v>
      </c>
      <c r="M697" s="25" t="s">
        <v>132</v>
      </c>
      <c r="N697" s="26" t="s">
        <v>112</v>
      </c>
      <c r="O697" s="25" t="s">
        <v>121</v>
      </c>
      <c r="P697" s="26" t="s">
        <v>111</v>
      </c>
      <c r="Q697" s="25"/>
      <c r="R697" s="26" t="s">
        <v>110</v>
      </c>
      <c r="S697" s="25"/>
      <c r="T697" s="26" t="s">
        <v>109</v>
      </c>
      <c r="U697" s="25"/>
      <c r="V697" s="26" t="s">
        <v>108</v>
      </c>
      <c r="W697" s="25"/>
      <c r="X697" s="26" t="s">
        <v>107</v>
      </c>
      <c r="Y697" s="25"/>
      <c r="Z697" s="26" t="s">
        <v>106</v>
      </c>
      <c r="AA697" s="25"/>
      <c r="AB697" s="24"/>
      <c r="AC697" s="25"/>
      <c r="AD697" s="24"/>
      <c r="AE697" s="23"/>
      <c r="AF697" s="251"/>
      <c r="AG697" s="251"/>
      <c r="AH697" s="22"/>
      <c r="AI697" s="11"/>
      <c r="AJ697" s="234"/>
      <c r="AK697" s="240"/>
      <c r="AL697" s="231"/>
      <c r="AM697" s="234"/>
      <c r="AN697" s="240"/>
      <c r="AO697" s="231"/>
      <c r="AP697" s="234"/>
      <c r="AQ697" s="240"/>
      <c r="AR697" s="231"/>
      <c r="AS697" s="234"/>
      <c r="AT697" s="240"/>
      <c r="AU697" s="231"/>
      <c r="AV697" s="234"/>
      <c r="AW697" s="237"/>
      <c r="AX697" s="231"/>
      <c r="AY697" s="292"/>
      <c r="AZ697" s="228"/>
      <c r="BA697" s="228"/>
      <c r="BB697" s="295"/>
    </row>
    <row r="698" spans="2:62" ht="28.15" customHeight="1" thickBot="1" x14ac:dyDescent="0.25">
      <c r="B698" s="21"/>
      <c r="C698" s="245"/>
      <c r="D698" s="20"/>
      <c r="E698" s="19"/>
      <c r="F698" s="19"/>
      <c r="G698" s="18"/>
      <c r="H698" s="226"/>
      <c r="I698" s="249"/>
      <c r="J698" s="249"/>
      <c r="K698" s="249"/>
      <c r="L698" s="17" t="s">
        <v>105</v>
      </c>
      <c r="M698" s="15" t="s">
        <v>104</v>
      </c>
      <c r="N698" s="17" t="s">
        <v>103</v>
      </c>
      <c r="O698" s="15"/>
      <c r="P698" s="17" t="s">
        <v>102</v>
      </c>
      <c r="Q698" s="15"/>
      <c r="R698" s="17" t="s">
        <v>101</v>
      </c>
      <c r="S698" s="15"/>
      <c r="T698" s="17">
        <v>20</v>
      </c>
      <c r="U698" s="15"/>
      <c r="V698" s="17" t="s">
        <v>100</v>
      </c>
      <c r="W698" s="15"/>
      <c r="X698" s="17" t="s">
        <v>99</v>
      </c>
      <c r="Y698" s="15"/>
      <c r="Z698" s="17" t="s">
        <v>98</v>
      </c>
      <c r="AA698" s="15"/>
      <c r="AB698" s="16"/>
      <c r="AC698" s="15"/>
      <c r="AD698" s="14"/>
      <c r="AE698" s="13"/>
      <c r="AF698" s="252"/>
      <c r="AG698" s="252"/>
      <c r="AH698" s="12"/>
      <c r="AI698" s="11"/>
      <c r="AJ698" s="235"/>
      <c r="AK698" s="241"/>
      <c r="AL698" s="232"/>
      <c r="AM698" s="235"/>
      <c r="AN698" s="241"/>
      <c r="AO698" s="232"/>
      <c r="AP698" s="235"/>
      <c r="AQ698" s="241"/>
      <c r="AR698" s="232"/>
      <c r="AS698" s="235"/>
      <c r="AT698" s="241"/>
      <c r="AU698" s="232"/>
      <c r="AV698" s="235"/>
      <c r="AW698" s="238"/>
      <c r="AX698" s="232"/>
      <c r="AY698" s="293"/>
      <c r="AZ698" s="229"/>
      <c r="BA698" s="229"/>
      <c r="BB698" s="296"/>
    </row>
    <row r="699" spans="2:62" ht="85.9" customHeight="1" thickTop="1" thickBot="1" x14ac:dyDescent="0.35">
      <c r="B699" s="105" t="s">
        <v>174</v>
      </c>
      <c r="C699" s="95" t="s">
        <v>173</v>
      </c>
      <c r="D699" s="100" t="s">
        <v>172</v>
      </c>
      <c r="E699" s="104" t="s">
        <v>171</v>
      </c>
      <c r="F699" s="103"/>
      <c r="G699" s="102"/>
      <c r="H699" s="101" t="s">
        <v>170</v>
      </c>
      <c r="I699" s="100" t="s">
        <v>96</v>
      </c>
      <c r="J699" s="100" t="s">
        <v>169</v>
      </c>
      <c r="K699" s="100" t="s">
        <v>97</v>
      </c>
      <c r="L699" s="256" t="s">
        <v>168</v>
      </c>
      <c r="M699" s="262"/>
      <c r="N699" s="256" t="s">
        <v>167</v>
      </c>
      <c r="O699" s="262"/>
      <c r="P699" s="256" t="s">
        <v>167</v>
      </c>
      <c r="Q699" s="257"/>
      <c r="R699" s="256" t="s">
        <v>167</v>
      </c>
      <c r="S699" s="257"/>
      <c r="T699" s="256" t="s">
        <v>167</v>
      </c>
      <c r="U699" s="257"/>
      <c r="V699" s="256" t="s">
        <v>167</v>
      </c>
      <c r="W699" s="257"/>
      <c r="X699" s="256" t="s">
        <v>167</v>
      </c>
      <c r="Y699" s="257"/>
      <c r="Z699" s="256" t="s">
        <v>167</v>
      </c>
      <c r="AA699" s="257"/>
      <c r="AB699" s="261" t="s">
        <v>166</v>
      </c>
      <c r="AC699" s="257"/>
      <c r="AD699" s="101" t="s">
        <v>165</v>
      </c>
      <c r="AE699" s="101" t="s">
        <v>164</v>
      </c>
      <c r="AF699" s="100" t="s">
        <v>163</v>
      </c>
      <c r="AG699" s="100" t="s">
        <v>162</v>
      </c>
      <c r="AH699" s="99" t="s">
        <v>161</v>
      </c>
      <c r="AI699" s="98"/>
      <c r="AJ699" s="96" t="s">
        <v>160</v>
      </c>
      <c r="AK699" s="95" t="s">
        <v>159</v>
      </c>
      <c r="AL699" s="94" t="s">
        <v>158</v>
      </c>
      <c r="AM699" s="96" t="s">
        <v>157</v>
      </c>
      <c r="AN699" s="95" t="s">
        <v>156</v>
      </c>
      <c r="AO699" s="94" t="s">
        <v>155</v>
      </c>
      <c r="AP699" s="96" t="s">
        <v>154</v>
      </c>
      <c r="AQ699" s="95" t="s">
        <v>153</v>
      </c>
      <c r="AR699" s="97" t="s">
        <v>152</v>
      </c>
      <c r="AS699" s="96" t="s">
        <v>151</v>
      </c>
      <c r="AT699" s="95" t="s">
        <v>150</v>
      </c>
      <c r="AU699" s="94" t="s">
        <v>149</v>
      </c>
      <c r="AV699" s="96" t="s">
        <v>148</v>
      </c>
      <c r="AW699" s="95" t="s">
        <v>147</v>
      </c>
      <c r="AX699" s="94" t="s">
        <v>146</v>
      </c>
      <c r="AY699" s="93" t="s">
        <v>145</v>
      </c>
      <c r="AZ699" s="92" t="s">
        <v>144</v>
      </c>
      <c r="BA699" s="92" t="s">
        <v>143</v>
      </c>
      <c r="BB699" s="91" t="s">
        <v>142</v>
      </c>
    </row>
    <row r="700" spans="2:62" ht="48" thickBot="1" x14ac:dyDescent="0.3">
      <c r="B700" s="90" t="s">
        <v>200</v>
      </c>
      <c r="C700" s="89"/>
      <c r="D700" s="88">
        <v>165</v>
      </c>
      <c r="E700" s="258"/>
      <c r="F700" s="259"/>
      <c r="G700" s="260"/>
      <c r="H700" s="87" t="s">
        <v>140</v>
      </c>
      <c r="I700" s="86"/>
      <c r="J700" s="86"/>
      <c r="K700" s="85"/>
      <c r="L700" s="84"/>
      <c r="M700" s="81"/>
      <c r="N700" s="84"/>
      <c r="O700" s="81"/>
      <c r="P700" s="84"/>
      <c r="Q700" s="81"/>
      <c r="R700" s="84"/>
      <c r="S700" s="81"/>
      <c r="T700" s="84"/>
      <c r="U700" s="81"/>
      <c r="V700" s="84"/>
      <c r="W700" s="81"/>
      <c r="X700" s="84"/>
      <c r="Y700" s="81"/>
      <c r="Z700" s="84"/>
      <c r="AA700" s="83"/>
      <c r="AB700" s="82" t="s">
        <v>139</v>
      </c>
      <c r="AC700" s="81"/>
      <c r="AD700" s="81"/>
      <c r="AE700" s="81"/>
      <c r="AF700" s="80"/>
      <c r="AG700" s="80"/>
      <c r="AH700" s="60"/>
      <c r="AI700" s="79" t="s">
        <v>138</v>
      </c>
      <c r="AJ700" s="78">
        <f t="shared" ref="AJ700:BB700" si="92">SUM(AJ702:AJ713)</f>
        <v>10</v>
      </c>
      <c r="AK700" s="77">
        <f t="shared" si="92"/>
        <v>0</v>
      </c>
      <c r="AL700" s="76">
        <f t="shared" si="92"/>
        <v>0</v>
      </c>
      <c r="AM700" s="78">
        <f t="shared" si="92"/>
        <v>19</v>
      </c>
      <c r="AN700" s="77">
        <f t="shared" si="92"/>
        <v>1</v>
      </c>
      <c r="AO700" s="76">
        <f t="shared" si="92"/>
        <v>0</v>
      </c>
      <c r="AP700" s="78">
        <f t="shared" si="92"/>
        <v>0</v>
      </c>
      <c r="AQ700" s="77">
        <f t="shared" si="92"/>
        <v>0</v>
      </c>
      <c r="AR700" s="76">
        <f t="shared" si="92"/>
        <v>0</v>
      </c>
      <c r="AS700" s="78">
        <f t="shared" si="92"/>
        <v>0</v>
      </c>
      <c r="AT700" s="77">
        <f t="shared" si="92"/>
        <v>0</v>
      </c>
      <c r="AU700" s="76">
        <f t="shared" si="92"/>
        <v>0</v>
      </c>
      <c r="AV700" s="78">
        <f t="shared" si="92"/>
        <v>0</v>
      </c>
      <c r="AW700" s="77">
        <f t="shared" si="92"/>
        <v>0</v>
      </c>
      <c r="AX700" s="76">
        <f t="shared" si="92"/>
        <v>0</v>
      </c>
      <c r="AY700" s="75">
        <f t="shared" si="92"/>
        <v>0</v>
      </c>
      <c r="AZ700" s="74">
        <f t="shared" si="92"/>
        <v>0</v>
      </c>
      <c r="BA700" s="74">
        <f t="shared" si="92"/>
        <v>0</v>
      </c>
      <c r="BB700" s="73">
        <f t="shared" si="92"/>
        <v>0</v>
      </c>
      <c r="BC700" s="72" t="s">
        <v>137</v>
      </c>
      <c r="BF700" s="5">
        <f>SUM(AJ700:AL700)/$BG$5</f>
        <v>3.3333333333333335</v>
      </c>
      <c r="BG700" s="5">
        <f>SUM(AM700:AO700,AY700)/$BG$5</f>
        <v>6.666666666666667</v>
      </c>
      <c r="BH700" s="5">
        <f>SUM(AP700:AR700,AZ700)/$BG$5</f>
        <v>0</v>
      </c>
      <c r="BI700" s="5">
        <f>SUM(AS700:AU700,BA700)/$BG$5</f>
        <v>0</v>
      </c>
      <c r="BJ700" s="5">
        <f>SUM(AV700:AX700,BB700)/$BG$5</f>
        <v>0</v>
      </c>
    </row>
    <row r="701" spans="2:62" ht="37.5" thickBot="1" x14ac:dyDescent="0.3">
      <c r="B701" s="71"/>
      <c r="C701" s="70"/>
      <c r="D701" s="69"/>
      <c r="E701" s="68"/>
      <c r="F701" s="68"/>
      <c r="G701" s="67"/>
      <c r="H701" s="66"/>
      <c r="I701" s="64"/>
      <c r="J701" s="64"/>
      <c r="K701" s="65"/>
      <c r="L701" s="64"/>
      <c r="M701" s="62"/>
      <c r="N701" s="64"/>
      <c r="O701" s="62"/>
      <c r="P701" s="64"/>
      <c r="Q701" s="62"/>
      <c r="R701" s="64"/>
      <c r="S701" s="62"/>
      <c r="T701" s="64"/>
      <c r="U701" s="62"/>
      <c r="V701" s="64"/>
      <c r="W701" s="62"/>
      <c r="X701" s="64"/>
      <c r="Y701" s="62"/>
      <c r="Z701" s="64"/>
      <c r="AA701" s="62"/>
      <c r="AB701" s="63"/>
      <c r="AC701" s="62"/>
      <c r="AD701" s="62"/>
      <c r="AE701" s="62"/>
      <c r="AF701" s="61"/>
      <c r="AG701" s="61"/>
      <c r="AH701" s="60"/>
      <c r="AI701" s="59" t="s">
        <v>136</v>
      </c>
      <c r="AJ701" s="58">
        <f t="shared" ref="AJ701:BB701" si="93">AJ700/3</f>
        <v>3.3333333333333335</v>
      </c>
      <c r="AK701" s="57">
        <f t="shared" si="93"/>
        <v>0</v>
      </c>
      <c r="AL701" s="56">
        <f t="shared" si="93"/>
        <v>0</v>
      </c>
      <c r="AM701" s="58">
        <f t="shared" si="93"/>
        <v>6.333333333333333</v>
      </c>
      <c r="AN701" s="57">
        <f t="shared" si="93"/>
        <v>0.33333333333333331</v>
      </c>
      <c r="AO701" s="56">
        <f t="shared" si="93"/>
        <v>0</v>
      </c>
      <c r="AP701" s="58">
        <f t="shared" si="93"/>
        <v>0</v>
      </c>
      <c r="AQ701" s="57">
        <f t="shared" si="93"/>
        <v>0</v>
      </c>
      <c r="AR701" s="56">
        <f t="shared" si="93"/>
        <v>0</v>
      </c>
      <c r="AS701" s="58">
        <f t="shared" si="93"/>
        <v>0</v>
      </c>
      <c r="AT701" s="57">
        <f t="shared" si="93"/>
        <v>0</v>
      </c>
      <c r="AU701" s="56">
        <f t="shared" si="93"/>
        <v>0</v>
      </c>
      <c r="AV701" s="58">
        <f t="shared" si="93"/>
        <v>0</v>
      </c>
      <c r="AW701" s="57">
        <f t="shared" si="93"/>
        <v>0</v>
      </c>
      <c r="AX701" s="56">
        <f t="shared" si="93"/>
        <v>0</v>
      </c>
      <c r="AY701" s="55">
        <f t="shared" si="93"/>
        <v>0</v>
      </c>
      <c r="AZ701" s="54">
        <f t="shared" si="93"/>
        <v>0</v>
      </c>
      <c r="BA701" s="54">
        <f t="shared" si="93"/>
        <v>0</v>
      </c>
      <c r="BB701" s="53">
        <f t="shared" si="93"/>
        <v>0</v>
      </c>
      <c r="BC701" s="52" t="s">
        <v>135</v>
      </c>
    </row>
    <row r="702" spans="2:62" ht="28.15" customHeight="1" x14ac:dyDescent="0.2">
      <c r="B702" s="30"/>
      <c r="C702" s="242">
        <v>1</v>
      </c>
      <c r="D702" s="44"/>
      <c r="E702" s="43"/>
      <c r="F702" s="43"/>
      <c r="G702" s="42"/>
      <c r="H702" s="223" t="s">
        <v>183</v>
      </c>
      <c r="I702" s="246">
        <v>23</v>
      </c>
      <c r="J702" s="246">
        <v>12</v>
      </c>
      <c r="K702" s="246">
        <v>8</v>
      </c>
      <c r="L702" s="41" t="s">
        <v>133</v>
      </c>
      <c r="M702" s="40" t="s">
        <v>104</v>
      </c>
      <c r="N702" s="41" t="s">
        <v>131</v>
      </c>
      <c r="O702" s="40"/>
      <c r="P702" s="41" t="s">
        <v>130</v>
      </c>
      <c r="Q702" s="40"/>
      <c r="R702" s="41" t="s">
        <v>129</v>
      </c>
      <c r="S702" s="40"/>
      <c r="T702" s="41" t="s">
        <v>128</v>
      </c>
      <c r="U702" s="40"/>
      <c r="V702" s="41" t="s">
        <v>127</v>
      </c>
      <c r="W702" s="40"/>
      <c r="X702" s="41" t="s">
        <v>126</v>
      </c>
      <c r="Y702" s="40"/>
      <c r="Z702" s="41" t="s">
        <v>125</v>
      </c>
      <c r="AA702" s="40"/>
      <c r="AB702" s="39"/>
      <c r="AC702" s="40"/>
      <c r="AD702" s="39"/>
      <c r="AE702" s="38"/>
      <c r="AF702" s="250"/>
      <c r="AG702" s="250"/>
      <c r="AH702" s="37"/>
      <c r="AI702" s="11"/>
      <c r="AJ702" s="233">
        <f>SUMPRODUCT(LEN($M702:$S705)-LEN(SUBSTITUTE($M702:$S705,"A", "")))</f>
        <v>2</v>
      </c>
      <c r="AK702" s="239">
        <f>SUMPRODUCT(LEN($AD702:$AD705)-LEN(SUBSTITUTE($AD702:$AD705,"A", "")))</f>
        <v>0</v>
      </c>
      <c r="AL702" s="230">
        <f>SUMPRODUCT(LEN($AC702:$AC705)-LEN(SUBSTITUTE($AC702:$AC705,"A", "")))</f>
        <v>0</v>
      </c>
      <c r="AM702" s="233">
        <f>SUMPRODUCT(LEN($M702:$S705)-LEN(SUBSTITUTE($M702:$S705,"S", "")))</f>
        <v>2</v>
      </c>
      <c r="AN702" s="239">
        <f>SUMPRODUCT(LEN($AD702:$AD705)-LEN(SUBSTITUTE($AD702:$AD705,"S", "")))</f>
        <v>0</v>
      </c>
      <c r="AO702" s="230">
        <f>SUMPRODUCT(LEN($AC702:$AC705)-LEN(SUBSTITUTE($AC702:$AC705,"S", "")))</f>
        <v>0</v>
      </c>
      <c r="AP702" s="233">
        <f>SUMPRODUCT(LEN($M702:$S705)-LEN(SUBSTITUTE($M702:$S705,"F", "")))</f>
        <v>0</v>
      </c>
      <c r="AQ702" s="239">
        <f>SUMPRODUCT(LEN($AD702:$AD705)-LEN(SUBSTITUTE($AD702:$AD705,"F", "")))</f>
        <v>0</v>
      </c>
      <c r="AR702" s="230">
        <f>SUMPRODUCT(LEN($AC702:$AC705)-LEN(SUBSTITUTE($AC702:$AC705,"F", "")))</f>
        <v>0</v>
      </c>
      <c r="AS702" s="233">
        <f>SUMPRODUCT(LEN($M702:$S705)-LEN(SUBSTITUTE($M702:$S705,"G", "")))</f>
        <v>0</v>
      </c>
      <c r="AT702" s="239">
        <f>SUMPRODUCT(LEN($AD702:$AD705)-LEN(SUBSTITUTE($AD702:$AD705,"G", "")))</f>
        <v>0</v>
      </c>
      <c r="AU702" s="230">
        <f>SUMPRODUCT(LEN($AC702:$AC705)-LEN(SUBSTITUTE($AC702:$AC705,"G", "")))</f>
        <v>0</v>
      </c>
      <c r="AV702" s="233">
        <f>SUMPRODUCT(LEN($L702:$S705)-LEN(SUBSTITUTE($L702:$S705,"M", "")))</f>
        <v>0</v>
      </c>
      <c r="AW702" s="236">
        <f>SUMPRODUCT(LEN($AD702:$AD705)-LEN(SUBSTITUTE($AD702:$AD705,"M", "")))</f>
        <v>0</v>
      </c>
      <c r="AX702" s="230">
        <f>SUMPRODUCT(LEN($AC702:$AC705)-LEN(SUBSTITUTE($AC702:$AC705,"M", "")))</f>
        <v>0</v>
      </c>
      <c r="AY702" s="291">
        <f>SUMPRODUCT(LEN($AE702:$AE705)-LEN(SUBSTITUTE($AE702:$AE705,"S", "")))</f>
        <v>0</v>
      </c>
      <c r="AZ702" s="227">
        <f>SUMPRODUCT(LEN($AE702:$AE705)-LEN(SUBSTITUTE($AE702:$AE705,"F", "")))</f>
        <v>0</v>
      </c>
      <c r="BA702" s="227">
        <f>SUMPRODUCT(LEN($AE702:$AE705)-LEN(SUBSTITUTE($AE702:$AE705,"G", "")))</f>
        <v>0</v>
      </c>
      <c r="BB702" s="294">
        <f>SUMPRODUCT(LEN($AE702:$AE705)-LEN(SUBSTITUTE($AE702:$AE705,"M", "")))</f>
        <v>0</v>
      </c>
    </row>
    <row r="703" spans="2:62" ht="28.15" customHeight="1" thickBot="1" x14ac:dyDescent="0.25">
      <c r="B703" s="30"/>
      <c r="C703" s="243"/>
      <c r="D703" s="36"/>
      <c r="E703" s="35"/>
      <c r="F703" s="35"/>
      <c r="G703" s="34"/>
      <c r="H703" s="224"/>
      <c r="I703" s="247"/>
      <c r="J703" s="247"/>
      <c r="K703" s="247"/>
      <c r="L703" s="33" t="s">
        <v>123</v>
      </c>
      <c r="M703" s="32" t="s">
        <v>104</v>
      </c>
      <c r="N703" s="33" t="s">
        <v>122</v>
      </c>
      <c r="O703" s="32"/>
      <c r="P703" s="33" t="s">
        <v>120</v>
      </c>
      <c r="Q703" s="32"/>
      <c r="R703" s="33" t="s">
        <v>119</v>
      </c>
      <c r="S703" s="32"/>
      <c r="T703" s="33" t="s">
        <v>118</v>
      </c>
      <c r="U703" s="32"/>
      <c r="V703" s="33" t="s">
        <v>117</v>
      </c>
      <c r="W703" s="32"/>
      <c r="X703" s="33" t="s">
        <v>116</v>
      </c>
      <c r="Y703" s="32"/>
      <c r="Z703" s="33" t="s">
        <v>115</v>
      </c>
      <c r="AA703" s="32"/>
      <c r="AB703" s="31"/>
      <c r="AC703" s="32"/>
      <c r="AD703" s="31"/>
      <c r="AE703" s="23"/>
      <c r="AF703" s="251"/>
      <c r="AG703" s="251"/>
      <c r="AH703" s="22"/>
      <c r="AI703" s="11"/>
      <c r="AJ703" s="234"/>
      <c r="AK703" s="240"/>
      <c r="AL703" s="231"/>
      <c r="AM703" s="234"/>
      <c r="AN703" s="240"/>
      <c r="AO703" s="231"/>
      <c r="AP703" s="234"/>
      <c r="AQ703" s="240"/>
      <c r="AR703" s="231"/>
      <c r="AS703" s="234"/>
      <c r="AT703" s="240"/>
      <c r="AU703" s="231"/>
      <c r="AV703" s="234"/>
      <c r="AW703" s="237"/>
      <c r="AX703" s="231"/>
      <c r="AY703" s="292"/>
      <c r="AZ703" s="228"/>
      <c r="BA703" s="228"/>
      <c r="BB703" s="295"/>
    </row>
    <row r="704" spans="2:62" ht="28.15" customHeight="1" x14ac:dyDescent="0.2">
      <c r="B704" s="30"/>
      <c r="C704" s="244"/>
      <c r="D704" s="29"/>
      <c r="E704" s="28"/>
      <c r="F704" s="28"/>
      <c r="G704" s="27"/>
      <c r="H704" s="225">
        <v>165</v>
      </c>
      <c r="I704" s="248"/>
      <c r="J704" s="248"/>
      <c r="K704" s="248"/>
      <c r="L704" s="26" t="s">
        <v>114</v>
      </c>
      <c r="M704" s="25" t="s">
        <v>121</v>
      </c>
      <c r="N704" s="26" t="s">
        <v>112</v>
      </c>
      <c r="O704" s="25"/>
      <c r="P704" s="26" t="s">
        <v>111</v>
      </c>
      <c r="Q704" s="25"/>
      <c r="R704" s="26" t="s">
        <v>110</v>
      </c>
      <c r="S704" s="25"/>
      <c r="T704" s="26" t="s">
        <v>109</v>
      </c>
      <c r="U704" s="25"/>
      <c r="V704" s="26" t="s">
        <v>108</v>
      </c>
      <c r="W704" s="25"/>
      <c r="X704" s="26" t="s">
        <v>107</v>
      </c>
      <c r="Y704" s="25"/>
      <c r="Z704" s="26" t="s">
        <v>106</v>
      </c>
      <c r="AA704" s="25"/>
      <c r="AB704" s="24"/>
      <c r="AC704" s="25"/>
      <c r="AD704" s="24"/>
      <c r="AE704" s="23"/>
      <c r="AF704" s="251"/>
      <c r="AG704" s="251"/>
      <c r="AH704" s="22"/>
      <c r="AI704" s="11"/>
      <c r="AJ704" s="234"/>
      <c r="AK704" s="240"/>
      <c r="AL704" s="231"/>
      <c r="AM704" s="234"/>
      <c r="AN704" s="240"/>
      <c r="AO704" s="231"/>
      <c r="AP704" s="234"/>
      <c r="AQ704" s="240"/>
      <c r="AR704" s="231"/>
      <c r="AS704" s="234"/>
      <c r="AT704" s="240"/>
      <c r="AU704" s="231"/>
      <c r="AV704" s="234"/>
      <c r="AW704" s="237"/>
      <c r="AX704" s="231"/>
      <c r="AY704" s="292"/>
      <c r="AZ704" s="228"/>
      <c r="BA704" s="228"/>
      <c r="BB704" s="295"/>
    </row>
    <row r="705" spans="2:62" ht="28.15" customHeight="1" thickBot="1" x14ac:dyDescent="0.25">
      <c r="B705" s="30"/>
      <c r="C705" s="253"/>
      <c r="D705" s="51"/>
      <c r="E705" s="50"/>
      <c r="F705" s="50"/>
      <c r="G705" s="49"/>
      <c r="H705" s="226"/>
      <c r="I705" s="254"/>
      <c r="J705" s="254"/>
      <c r="K705" s="254"/>
      <c r="L705" s="48" t="s">
        <v>105</v>
      </c>
      <c r="M705" s="47" t="s">
        <v>121</v>
      </c>
      <c r="N705" s="48" t="s">
        <v>103</v>
      </c>
      <c r="O705" s="47"/>
      <c r="P705" s="48" t="s">
        <v>102</v>
      </c>
      <c r="Q705" s="47"/>
      <c r="R705" s="48" t="s">
        <v>101</v>
      </c>
      <c r="S705" s="47"/>
      <c r="T705" s="48">
        <v>20</v>
      </c>
      <c r="U705" s="47"/>
      <c r="V705" s="48" t="s">
        <v>100</v>
      </c>
      <c r="W705" s="47"/>
      <c r="X705" s="48" t="s">
        <v>99</v>
      </c>
      <c r="Y705" s="47"/>
      <c r="Z705" s="48" t="s">
        <v>98</v>
      </c>
      <c r="AA705" s="47"/>
      <c r="AB705" s="16"/>
      <c r="AC705" s="47"/>
      <c r="AD705" s="16"/>
      <c r="AE705" s="46"/>
      <c r="AF705" s="255"/>
      <c r="AG705" s="255"/>
      <c r="AH705" s="45"/>
      <c r="AI705" s="11"/>
      <c r="AJ705" s="235"/>
      <c r="AK705" s="241"/>
      <c r="AL705" s="232"/>
      <c r="AM705" s="235"/>
      <c r="AN705" s="241"/>
      <c r="AO705" s="232"/>
      <c r="AP705" s="235"/>
      <c r="AQ705" s="241"/>
      <c r="AR705" s="232"/>
      <c r="AS705" s="235"/>
      <c r="AT705" s="241"/>
      <c r="AU705" s="232"/>
      <c r="AV705" s="235"/>
      <c r="AW705" s="238"/>
      <c r="AX705" s="232"/>
      <c r="AY705" s="293"/>
      <c r="AZ705" s="229"/>
      <c r="BA705" s="229"/>
      <c r="BB705" s="296"/>
    </row>
    <row r="706" spans="2:62" ht="28.15" customHeight="1" x14ac:dyDescent="0.2">
      <c r="B706" s="30"/>
      <c r="C706" s="242">
        <v>2</v>
      </c>
      <c r="D706" s="44"/>
      <c r="E706" s="43"/>
      <c r="F706" s="43"/>
      <c r="G706" s="42"/>
      <c r="H706" s="223"/>
      <c r="I706" s="246">
        <v>29</v>
      </c>
      <c r="J706" s="246">
        <v>14</v>
      </c>
      <c r="K706" s="246">
        <v>6</v>
      </c>
      <c r="L706" s="41" t="s">
        <v>133</v>
      </c>
      <c r="M706" s="40" t="s">
        <v>104</v>
      </c>
      <c r="N706" s="41" t="s">
        <v>131</v>
      </c>
      <c r="O706" s="40" t="s">
        <v>124</v>
      </c>
      <c r="P706" s="41" t="s">
        <v>130</v>
      </c>
      <c r="Q706" s="40"/>
      <c r="R706" s="41" t="s">
        <v>129</v>
      </c>
      <c r="S706" s="40"/>
      <c r="T706" s="41" t="s">
        <v>128</v>
      </c>
      <c r="U706" s="40"/>
      <c r="V706" s="41" t="s">
        <v>127</v>
      </c>
      <c r="W706" s="40"/>
      <c r="X706" s="41" t="s">
        <v>126</v>
      </c>
      <c r="Y706" s="40"/>
      <c r="Z706" s="41" t="s">
        <v>125</v>
      </c>
      <c r="AA706" s="40"/>
      <c r="AB706" s="39"/>
      <c r="AC706" s="40"/>
      <c r="AD706" s="39"/>
      <c r="AE706" s="38"/>
      <c r="AF706" s="250"/>
      <c r="AG706" s="250"/>
      <c r="AH706" s="37"/>
      <c r="AI706" s="11"/>
      <c r="AJ706" s="233">
        <f>SUMPRODUCT(LEN($M706:$S709)-LEN(SUBSTITUTE($M706:$S709,"A", "")))</f>
        <v>6</v>
      </c>
      <c r="AK706" s="239">
        <f>SUMPRODUCT(LEN($AD706:$AD709)-LEN(SUBSTITUTE($AD706:$AD709,"A", "")))</f>
        <v>0</v>
      </c>
      <c r="AL706" s="230">
        <f>SUMPRODUCT(LEN($AC706:$AC709)-LEN(SUBSTITUTE($AC706:$AC709,"A", "")))</f>
        <v>0</v>
      </c>
      <c r="AM706" s="233">
        <f>SUMPRODUCT(LEN($M706:$S709)-LEN(SUBSTITUTE($M706:$S709,"S", "")))</f>
        <v>7</v>
      </c>
      <c r="AN706" s="239">
        <f>SUMPRODUCT(LEN($AD706:$AD709)-LEN(SUBSTITUTE($AD706:$AD709,"S", "")))</f>
        <v>0</v>
      </c>
      <c r="AO706" s="230">
        <f>SUMPRODUCT(LEN($AC706:$AC709)-LEN(SUBSTITUTE($AC706:$AC709,"S", "")))</f>
        <v>0</v>
      </c>
      <c r="AP706" s="233">
        <f>SUMPRODUCT(LEN($M706:$S709)-LEN(SUBSTITUTE($M706:$S709,"F", "")))</f>
        <v>0</v>
      </c>
      <c r="AQ706" s="239">
        <f>SUMPRODUCT(LEN($AD706:$AD709)-LEN(SUBSTITUTE($AD706:$AD709,"F", "")))</f>
        <v>0</v>
      </c>
      <c r="AR706" s="230">
        <f>SUMPRODUCT(LEN($AC706:$AC709)-LEN(SUBSTITUTE($AC706:$AC709,"F", "")))</f>
        <v>0</v>
      </c>
      <c r="AS706" s="233">
        <f>SUMPRODUCT(LEN($M706:$S709)-LEN(SUBSTITUTE($M706:$S709,"G", "")))</f>
        <v>0</v>
      </c>
      <c r="AT706" s="239">
        <f>SUMPRODUCT(LEN($AD706:$AD709)-LEN(SUBSTITUTE($AD706:$AD709,"G", "")))</f>
        <v>0</v>
      </c>
      <c r="AU706" s="230">
        <f>SUMPRODUCT(LEN($AC706:$AC709)-LEN(SUBSTITUTE($AC706:$AC709,"G", "")))</f>
        <v>0</v>
      </c>
      <c r="AV706" s="233">
        <f>SUMPRODUCT(LEN($L706:$S709)-LEN(SUBSTITUTE($L706:$S709,"M", "")))</f>
        <v>0</v>
      </c>
      <c r="AW706" s="236">
        <f>SUMPRODUCT(LEN($AD706:$AD709)-LEN(SUBSTITUTE($AD706:$AD709,"M", "")))</f>
        <v>0</v>
      </c>
      <c r="AX706" s="230">
        <f>SUMPRODUCT(LEN($AC706:$AC709)-LEN(SUBSTITUTE($AC706:$AC709,"M", "")))</f>
        <v>0</v>
      </c>
      <c r="AY706" s="291">
        <f>SUMPRODUCT(LEN($AE706:$AE709)-LEN(SUBSTITUTE($AE706:$AE709,"S", "")))</f>
        <v>0</v>
      </c>
      <c r="AZ706" s="227">
        <f>SUMPRODUCT(LEN($AE706:$AE709)-LEN(SUBSTITUTE($AE706:$AE709,"F", "")))</f>
        <v>0</v>
      </c>
      <c r="BA706" s="227">
        <f>SUMPRODUCT(LEN($AE706:$AE709)-LEN(SUBSTITUTE($AE706:$AE709,"G", "")))</f>
        <v>0</v>
      </c>
      <c r="BB706" s="294">
        <f>SUMPRODUCT(LEN($AE706:$AE709)-LEN(SUBSTITUTE($AE706:$AE709,"M", "")))</f>
        <v>0</v>
      </c>
    </row>
    <row r="707" spans="2:62" ht="28.15" customHeight="1" thickBot="1" x14ac:dyDescent="0.25">
      <c r="B707" s="30"/>
      <c r="C707" s="243"/>
      <c r="D707" s="36"/>
      <c r="E707" s="35"/>
      <c r="F707" s="35"/>
      <c r="G707" s="34"/>
      <c r="H707" s="224"/>
      <c r="I707" s="247"/>
      <c r="J707" s="247"/>
      <c r="K707" s="247"/>
      <c r="L707" s="33" t="s">
        <v>123</v>
      </c>
      <c r="M707" s="32" t="s">
        <v>195</v>
      </c>
      <c r="N707" s="33" t="s">
        <v>122</v>
      </c>
      <c r="O707" s="32" t="s">
        <v>121</v>
      </c>
      <c r="P707" s="33" t="s">
        <v>120</v>
      </c>
      <c r="Q707" s="32"/>
      <c r="R707" s="33" t="s">
        <v>119</v>
      </c>
      <c r="S707" s="32"/>
      <c r="T707" s="33" t="s">
        <v>118</v>
      </c>
      <c r="U707" s="32"/>
      <c r="V707" s="33" t="s">
        <v>117</v>
      </c>
      <c r="W707" s="32"/>
      <c r="X707" s="33" t="s">
        <v>116</v>
      </c>
      <c r="Y707" s="32"/>
      <c r="Z707" s="33" t="s">
        <v>115</v>
      </c>
      <c r="AA707" s="32"/>
      <c r="AB707" s="31"/>
      <c r="AC707" s="32"/>
      <c r="AD707" s="31"/>
      <c r="AE707" s="23"/>
      <c r="AF707" s="251"/>
      <c r="AG707" s="251"/>
      <c r="AH707" s="22"/>
      <c r="AI707" s="11"/>
      <c r="AJ707" s="234"/>
      <c r="AK707" s="240"/>
      <c r="AL707" s="231"/>
      <c r="AM707" s="234"/>
      <c r="AN707" s="240"/>
      <c r="AO707" s="231"/>
      <c r="AP707" s="234"/>
      <c r="AQ707" s="240"/>
      <c r="AR707" s="231"/>
      <c r="AS707" s="234"/>
      <c r="AT707" s="240"/>
      <c r="AU707" s="231"/>
      <c r="AV707" s="234"/>
      <c r="AW707" s="237"/>
      <c r="AX707" s="231"/>
      <c r="AY707" s="292"/>
      <c r="AZ707" s="228"/>
      <c r="BA707" s="228"/>
      <c r="BB707" s="295"/>
    </row>
    <row r="708" spans="2:62" ht="28.15" customHeight="1" x14ac:dyDescent="0.2">
      <c r="B708" s="30"/>
      <c r="C708" s="244"/>
      <c r="D708" s="29"/>
      <c r="E708" s="28"/>
      <c r="F708" s="28"/>
      <c r="G708" s="27"/>
      <c r="H708" s="225"/>
      <c r="I708" s="248"/>
      <c r="J708" s="248"/>
      <c r="K708" s="248"/>
      <c r="L708" s="26" t="s">
        <v>114</v>
      </c>
      <c r="M708" s="25" t="s">
        <v>132</v>
      </c>
      <c r="N708" s="26" t="s">
        <v>112</v>
      </c>
      <c r="O708" s="25" t="s">
        <v>121</v>
      </c>
      <c r="P708" s="26" t="s">
        <v>111</v>
      </c>
      <c r="Q708" s="25"/>
      <c r="R708" s="26" t="s">
        <v>110</v>
      </c>
      <c r="S708" s="25"/>
      <c r="T708" s="26" t="s">
        <v>109</v>
      </c>
      <c r="U708" s="25"/>
      <c r="V708" s="26" t="s">
        <v>108</v>
      </c>
      <c r="W708" s="25"/>
      <c r="X708" s="26" t="s">
        <v>107</v>
      </c>
      <c r="Y708" s="25"/>
      <c r="Z708" s="26" t="s">
        <v>106</v>
      </c>
      <c r="AA708" s="25"/>
      <c r="AB708" s="24"/>
      <c r="AC708" s="25"/>
      <c r="AD708" s="24"/>
      <c r="AE708" s="23"/>
      <c r="AF708" s="251"/>
      <c r="AG708" s="251"/>
      <c r="AH708" s="22"/>
      <c r="AI708" s="11"/>
      <c r="AJ708" s="234"/>
      <c r="AK708" s="240"/>
      <c r="AL708" s="231"/>
      <c r="AM708" s="234"/>
      <c r="AN708" s="240"/>
      <c r="AO708" s="231"/>
      <c r="AP708" s="234"/>
      <c r="AQ708" s="240"/>
      <c r="AR708" s="231"/>
      <c r="AS708" s="234"/>
      <c r="AT708" s="240"/>
      <c r="AU708" s="231"/>
      <c r="AV708" s="234"/>
      <c r="AW708" s="237"/>
      <c r="AX708" s="231"/>
      <c r="AY708" s="292"/>
      <c r="AZ708" s="228"/>
      <c r="BA708" s="228"/>
      <c r="BB708" s="295"/>
    </row>
    <row r="709" spans="2:62" ht="28.15" customHeight="1" thickBot="1" x14ac:dyDescent="0.25">
      <c r="B709" s="30"/>
      <c r="C709" s="253"/>
      <c r="D709" s="51"/>
      <c r="E709" s="50"/>
      <c r="F709" s="50"/>
      <c r="G709" s="49"/>
      <c r="H709" s="226"/>
      <c r="I709" s="254"/>
      <c r="J709" s="254"/>
      <c r="K709" s="254"/>
      <c r="L709" s="48" t="s">
        <v>105</v>
      </c>
      <c r="M709" s="47" t="s">
        <v>132</v>
      </c>
      <c r="N709" s="48" t="s">
        <v>103</v>
      </c>
      <c r="O709" s="47" t="s">
        <v>121</v>
      </c>
      <c r="P709" s="48" t="s">
        <v>102</v>
      </c>
      <c r="Q709" s="47"/>
      <c r="R709" s="48" t="s">
        <v>101</v>
      </c>
      <c r="S709" s="47"/>
      <c r="T709" s="48">
        <v>20</v>
      </c>
      <c r="U709" s="47"/>
      <c r="V709" s="48" t="s">
        <v>100</v>
      </c>
      <c r="W709" s="47"/>
      <c r="X709" s="48" t="s">
        <v>99</v>
      </c>
      <c r="Y709" s="47"/>
      <c r="Z709" s="48" t="s">
        <v>98</v>
      </c>
      <c r="AA709" s="47"/>
      <c r="AB709" s="16"/>
      <c r="AC709" s="47"/>
      <c r="AD709" s="16"/>
      <c r="AE709" s="46"/>
      <c r="AF709" s="255"/>
      <c r="AG709" s="255"/>
      <c r="AH709" s="45"/>
      <c r="AI709" s="11"/>
      <c r="AJ709" s="235"/>
      <c r="AK709" s="241"/>
      <c r="AL709" s="232"/>
      <c r="AM709" s="235"/>
      <c r="AN709" s="241"/>
      <c r="AO709" s="232"/>
      <c r="AP709" s="235"/>
      <c r="AQ709" s="241"/>
      <c r="AR709" s="232"/>
      <c r="AS709" s="235"/>
      <c r="AT709" s="241"/>
      <c r="AU709" s="232"/>
      <c r="AV709" s="235"/>
      <c r="AW709" s="238"/>
      <c r="AX709" s="232"/>
      <c r="AY709" s="293"/>
      <c r="AZ709" s="229"/>
      <c r="BA709" s="229"/>
      <c r="BB709" s="296"/>
    </row>
    <row r="710" spans="2:62" ht="28.15" customHeight="1" x14ac:dyDescent="0.2">
      <c r="B710" s="30"/>
      <c r="C710" s="242">
        <v>3</v>
      </c>
      <c r="D710" s="44"/>
      <c r="E710" s="43"/>
      <c r="F710" s="43"/>
      <c r="G710" s="42"/>
      <c r="H710" s="223"/>
      <c r="I710" s="246">
        <v>33</v>
      </c>
      <c r="J710" s="246">
        <v>15</v>
      </c>
      <c r="K710" s="246">
        <v>7</v>
      </c>
      <c r="L710" s="41" t="s">
        <v>133</v>
      </c>
      <c r="M710" s="40" t="s">
        <v>175</v>
      </c>
      <c r="N710" s="41" t="s">
        <v>131</v>
      </c>
      <c r="O710" s="40" t="s">
        <v>121</v>
      </c>
      <c r="P710" s="41" t="s">
        <v>130</v>
      </c>
      <c r="Q710" s="40"/>
      <c r="R710" s="41" t="s">
        <v>129</v>
      </c>
      <c r="S710" s="40"/>
      <c r="T710" s="41" t="s">
        <v>128</v>
      </c>
      <c r="U710" s="40"/>
      <c r="V710" s="41" t="s">
        <v>127</v>
      </c>
      <c r="W710" s="40"/>
      <c r="X710" s="41" t="s">
        <v>126</v>
      </c>
      <c r="Y710" s="40"/>
      <c r="Z710" s="41" t="s">
        <v>125</v>
      </c>
      <c r="AA710" s="40"/>
      <c r="AB710" s="39"/>
      <c r="AC710" s="40"/>
      <c r="AD710" s="39" t="s">
        <v>121</v>
      </c>
      <c r="AE710" s="38"/>
      <c r="AF710" s="250"/>
      <c r="AG710" s="250"/>
      <c r="AH710" s="37"/>
      <c r="AI710" s="11"/>
      <c r="AJ710" s="233">
        <f>SUMPRODUCT(LEN($M710:$S713)-LEN(SUBSTITUTE($M710:$S713,"A", "")))</f>
        <v>2</v>
      </c>
      <c r="AK710" s="239">
        <f>SUMPRODUCT(LEN($AD710:$AD713)-LEN(SUBSTITUTE($AD710:$AD713,"A", "")))</f>
        <v>0</v>
      </c>
      <c r="AL710" s="230">
        <f>SUMPRODUCT(LEN($AC710:$AC713)-LEN(SUBSTITUTE($AC710:$AC713,"A", "")))</f>
        <v>0</v>
      </c>
      <c r="AM710" s="233">
        <f>SUMPRODUCT(LEN($M710:$S713)-LEN(SUBSTITUTE($M710:$S713,"S", "")))</f>
        <v>10</v>
      </c>
      <c r="AN710" s="239">
        <f>SUMPRODUCT(LEN($AD710:$AD713)-LEN(SUBSTITUTE($AD710:$AD713,"S", "")))</f>
        <v>1</v>
      </c>
      <c r="AO710" s="230">
        <f>SUMPRODUCT(LEN($AC710:$AC713)-LEN(SUBSTITUTE($AC710:$AC713,"S", "")))</f>
        <v>0</v>
      </c>
      <c r="AP710" s="233">
        <f>SUMPRODUCT(LEN($M710:$S713)-LEN(SUBSTITUTE($M710:$S713,"F", "")))</f>
        <v>0</v>
      </c>
      <c r="AQ710" s="239">
        <f>SUMPRODUCT(LEN($AD710:$AD713)-LEN(SUBSTITUTE($AD710:$AD713,"F", "")))</f>
        <v>0</v>
      </c>
      <c r="AR710" s="230">
        <f>SUMPRODUCT(LEN($AC710:$AC713)-LEN(SUBSTITUTE($AC710:$AC713,"F", "")))</f>
        <v>0</v>
      </c>
      <c r="AS710" s="233">
        <f>SUMPRODUCT(LEN($M710:$S713)-LEN(SUBSTITUTE($M710:$S713,"G", "")))</f>
        <v>0</v>
      </c>
      <c r="AT710" s="239">
        <f>SUMPRODUCT(LEN($AD710:$AD713)-LEN(SUBSTITUTE($AD710:$AD713,"G", "")))</f>
        <v>0</v>
      </c>
      <c r="AU710" s="230">
        <f>SUMPRODUCT(LEN($AC710:$AC713)-LEN(SUBSTITUTE($AC710:$AC713,"G", "")))</f>
        <v>0</v>
      </c>
      <c r="AV710" s="233">
        <f>SUMPRODUCT(LEN($L710:$S713)-LEN(SUBSTITUTE($L710:$S713,"M", "")))</f>
        <v>0</v>
      </c>
      <c r="AW710" s="236">
        <f>SUMPRODUCT(LEN($AD710:$AD713)-LEN(SUBSTITUTE($AD710:$AD713,"M", "")))</f>
        <v>0</v>
      </c>
      <c r="AX710" s="230">
        <f>SUMPRODUCT(LEN($AC710:$AC713)-LEN(SUBSTITUTE($AC710:$AC713,"M", "")))</f>
        <v>0</v>
      </c>
      <c r="AY710" s="291">
        <f>SUMPRODUCT(LEN($AE710:$AE713)-LEN(SUBSTITUTE($AE710:$AE713,"S", "")))</f>
        <v>0</v>
      </c>
      <c r="AZ710" s="227">
        <f>SUMPRODUCT(LEN($AE710:$AE713)-LEN(SUBSTITUTE($AE710:$AE713,"F", "")))</f>
        <v>0</v>
      </c>
      <c r="BA710" s="227">
        <f>SUMPRODUCT(LEN($AE710:$AE713)-LEN(SUBSTITUTE($AE710:$AE713,"G", "")))</f>
        <v>0</v>
      </c>
      <c r="BB710" s="294">
        <f>SUMPRODUCT(LEN($AE710:$AE713)-LEN(SUBSTITUTE($AE710:$AE713,"M", "")))</f>
        <v>0</v>
      </c>
    </row>
    <row r="711" spans="2:62" ht="28.15" customHeight="1" thickBot="1" x14ac:dyDescent="0.25">
      <c r="B711" s="30"/>
      <c r="C711" s="243"/>
      <c r="D711" s="36"/>
      <c r="E711" s="35"/>
      <c r="F711" s="35"/>
      <c r="G711" s="34"/>
      <c r="H711" s="224"/>
      <c r="I711" s="247"/>
      <c r="J711" s="247"/>
      <c r="K711" s="247"/>
      <c r="L711" s="33" t="s">
        <v>123</v>
      </c>
      <c r="M711" s="32" t="s">
        <v>113</v>
      </c>
      <c r="N711" s="33" t="s">
        <v>122</v>
      </c>
      <c r="O711" s="32" t="s">
        <v>121</v>
      </c>
      <c r="P711" s="33" t="s">
        <v>120</v>
      </c>
      <c r="Q711" s="32"/>
      <c r="R711" s="33" t="s">
        <v>119</v>
      </c>
      <c r="S711" s="32"/>
      <c r="T711" s="33" t="s">
        <v>118</v>
      </c>
      <c r="U711" s="32"/>
      <c r="V711" s="33" t="s">
        <v>117</v>
      </c>
      <c r="W711" s="32"/>
      <c r="X711" s="33" t="s">
        <v>116</v>
      </c>
      <c r="Y711" s="32"/>
      <c r="Z711" s="33" t="s">
        <v>115</v>
      </c>
      <c r="AA711" s="32"/>
      <c r="AB711" s="31"/>
      <c r="AC711" s="32"/>
      <c r="AD711" s="31"/>
      <c r="AE711" s="23"/>
      <c r="AF711" s="251"/>
      <c r="AG711" s="251"/>
      <c r="AH711" s="22"/>
      <c r="AI711" s="11"/>
      <c r="AJ711" s="234"/>
      <c r="AK711" s="240"/>
      <c r="AL711" s="231"/>
      <c r="AM711" s="234"/>
      <c r="AN711" s="240"/>
      <c r="AO711" s="231"/>
      <c r="AP711" s="234"/>
      <c r="AQ711" s="240"/>
      <c r="AR711" s="231"/>
      <c r="AS711" s="234"/>
      <c r="AT711" s="240"/>
      <c r="AU711" s="231"/>
      <c r="AV711" s="234"/>
      <c r="AW711" s="237"/>
      <c r="AX711" s="231"/>
      <c r="AY711" s="292"/>
      <c r="AZ711" s="228"/>
      <c r="BA711" s="228"/>
      <c r="BB711" s="295"/>
    </row>
    <row r="712" spans="2:62" ht="28.15" customHeight="1" x14ac:dyDescent="0.2">
      <c r="B712" s="30"/>
      <c r="C712" s="244"/>
      <c r="D712" s="29"/>
      <c r="E712" s="28"/>
      <c r="F712" s="28"/>
      <c r="G712" s="27"/>
      <c r="H712" s="225"/>
      <c r="I712" s="248"/>
      <c r="J712" s="248"/>
      <c r="K712" s="248"/>
      <c r="L712" s="26" t="s">
        <v>114</v>
      </c>
      <c r="M712" s="25" t="s">
        <v>113</v>
      </c>
      <c r="N712" s="26" t="s">
        <v>112</v>
      </c>
      <c r="O712" s="25" t="s">
        <v>121</v>
      </c>
      <c r="P712" s="26" t="s">
        <v>111</v>
      </c>
      <c r="Q712" s="25"/>
      <c r="R712" s="26" t="s">
        <v>110</v>
      </c>
      <c r="S712" s="25"/>
      <c r="T712" s="26" t="s">
        <v>109</v>
      </c>
      <c r="U712" s="25"/>
      <c r="V712" s="26" t="s">
        <v>108</v>
      </c>
      <c r="W712" s="25"/>
      <c r="X712" s="26" t="s">
        <v>107</v>
      </c>
      <c r="Y712" s="25"/>
      <c r="Z712" s="26" t="s">
        <v>106</v>
      </c>
      <c r="AA712" s="25"/>
      <c r="AB712" s="24"/>
      <c r="AC712" s="25"/>
      <c r="AD712" s="24"/>
      <c r="AE712" s="23"/>
      <c r="AF712" s="251"/>
      <c r="AG712" s="251"/>
      <c r="AH712" s="22"/>
      <c r="AI712" s="11"/>
      <c r="AJ712" s="234"/>
      <c r="AK712" s="240"/>
      <c r="AL712" s="231"/>
      <c r="AM712" s="234"/>
      <c r="AN712" s="240"/>
      <c r="AO712" s="231"/>
      <c r="AP712" s="234"/>
      <c r="AQ712" s="240"/>
      <c r="AR712" s="231"/>
      <c r="AS712" s="234"/>
      <c r="AT712" s="240"/>
      <c r="AU712" s="231"/>
      <c r="AV712" s="234"/>
      <c r="AW712" s="237"/>
      <c r="AX712" s="231"/>
      <c r="AY712" s="292"/>
      <c r="AZ712" s="228"/>
      <c r="BA712" s="228"/>
      <c r="BB712" s="295"/>
    </row>
    <row r="713" spans="2:62" ht="28.15" customHeight="1" thickBot="1" x14ac:dyDescent="0.25">
      <c r="B713" s="21"/>
      <c r="C713" s="245"/>
      <c r="D713" s="20"/>
      <c r="E713" s="19"/>
      <c r="F713" s="19"/>
      <c r="G713" s="18"/>
      <c r="H713" s="226"/>
      <c r="I713" s="249"/>
      <c r="J713" s="249"/>
      <c r="K713" s="249"/>
      <c r="L713" s="17" t="s">
        <v>105</v>
      </c>
      <c r="M713" s="15" t="s">
        <v>175</v>
      </c>
      <c r="N713" s="17" t="s">
        <v>103</v>
      </c>
      <c r="O713" s="15" t="s">
        <v>121</v>
      </c>
      <c r="P713" s="17" t="s">
        <v>102</v>
      </c>
      <c r="Q713" s="15"/>
      <c r="R713" s="17" t="s">
        <v>101</v>
      </c>
      <c r="S713" s="15"/>
      <c r="T713" s="17">
        <v>20</v>
      </c>
      <c r="U713" s="15"/>
      <c r="V713" s="17" t="s">
        <v>100</v>
      </c>
      <c r="W713" s="15"/>
      <c r="X713" s="17" t="s">
        <v>99</v>
      </c>
      <c r="Y713" s="15"/>
      <c r="Z713" s="17" t="s">
        <v>98</v>
      </c>
      <c r="AA713" s="15"/>
      <c r="AB713" s="16"/>
      <c r="AC713" s="15"/>
      <c r="AD713" s="14"/>
      <c r="AE713" s="13"/>
      <c r="AF713" s="252"/>
      <c r="AG713" s="252"/>
      <c r="AH713" s="12"/>
      <c r="AI713" s="11"/>
      <c r="AJ713" s="235"/>
      <c r="AK713" s="241"/>
      <c r="AL713" s="232"/>
      <c r="AM713" s="235"/>
      <c r="AN713" s="241"/>
      <c r="AO713" s="232"/>
      <c r="AP713" s="235"/>
      <c r="AQ713" s="241"/>
      <c r="AR713" s="232"/>
      <c r="AS713" s="235"/>
      <c r="AT713" s="241"/>
      <c r="AU713" s="232"/>
      <c r="AV713" s="235"/>
      <c r="AW713" s="238"/>
      <c r="AX713" s="232"/>
      <c r="AY713" s="293"/>
      <c r="AZ713" s="229"/>
      <c r="BA713" s="229"/>
      <c r="BB713" s="296"/>
    </row>
    <row r="714" spans="2:62" ht="85.9" customHeight="1" thickTop="1" thickBot="1" x14ac:dyDescent="0.35">
      <c r="B714" s="105" t="s">
        <v>174</v>
      </c>
      <c r="C714" s="95" t="s">
        <v>173</v>
      </c>
      <c r="D714" s="100" t="s">
        <v>172</v>
      </c>
      <c r="E714" s="104" t="s">
        <v>171</v>
      </c>
      <c r="F714" s="103"/>
      <c r="G714" s="102"/>
      <c r="H714" s="101" t="s">
        <v>170</v>
      </c>
      <c r="I714" s="100" t="s">
        <v>96</v>
      </c>
      <c r="J714" s="100" t="s">
        <v>169</v>
      </c>
      <c r="K714" s="100" t="s">
        <v>97</v>
      </c>
      <c r="L714" s="256" t="s">
        <v>168</v>
      </c>
      <c r="M714" s="262"/>
      <c r="N714" s="256" t="s">
        <v>167</v>
      </c>
      <c r="O714" s="262"/>
      <c r="P714" s="256" t="s">
        <v>167</v>
      </c>
      <c r="Q714" s="257"/>
      <c r="R714" s="256" t="s">
        <v>167</v>
      </c>
      <c r="S714" s="257"/>
      <c r="T714" s="256" t="s">
        <v>167</v>
      </c>
      <c r="U714" s="257"/>
      <c r="V714" s="256" t="s">
        <v>167</v>
      </c>
      <c r="W714" s="257"/>
      <c r="X714" s="256" t="s">
        <v>167</v>
      </c>
      <c r="Y714" s="257"/>
      <c r="Z714" s="256" t="s">
        <v>167</v>
      </c>
      <c r="AA714" s="257"/>
      <c r="AB714" s="261" t="s">
        <v>166</v>
      </c>
      <c r="AC714" s="257"/>
      <c r="AD714" s="101" t="s">
        <v>165</v>
      </c>
      <c r="AE714" s="101" t="s">
        <v>164</v>
      </c>
      <c r="AF714" s="100" t="s">
        <v>163</v>
      </c>
      <c r="AG714" s="100" t="s">
        <v>162</v>
      </c>
      <c r="AH714" s="99" t="s">
        <v>161</v>
      </c>
      <c r="AI714" s="98"/>
      <c r="AJ714" s="96" t="s">
        <v>160</v>
      </c>
      <c r="AK714" s="95" t="s">
        <v>159</v>
      </c>
      <c r="AL714" s="94" t="s">
        <v>158</v>
      </c>
      <c r="AM714" s="96" t="s">
        <v>157</v>
      </c>
      <c r="AN714" s="95" t="s">
        <v>156</v>
      </c>
      <c r="AO714" s="94" t="s">
        <v>155</v>
      </c>
      <c r="AP714" s="96" t="s">
        <v>154</v>
      </c>
      <c r="AQ714" s="95" t="s">
        <v>153</v>
      </c>
      <c r="AR714" s="97" t="s">
        <v>152</v>
      </c>
      <c r="AS714" s="96" t="s">
        <v>151</v>
      </c>
      <c r="AT714" s="95" t="s">
        <v>150</v>
      </c>
      <c r="AU714" s="94" t="s">
        <v>149</v>
      </c>
      <c r="AV714" s="96" t="s">
        <v>148</v>
      </c>
      <c r="AW714" s="95" t="s">
        <v>147</v>
      </c>
      <c r="AX714" s="94" t="s">
        <v>146</v>
      </c>
      <c r="AY714" s="93" t="s">
        <v>145</v>
      </c>
      <c r="AZ714" s="92" t="s">
        <v>144</v>
      </c>
      <c r="BA714" s="92" t="s">
        <v>143</v>
      </c>
      <c r="BB714" s="91" t="s">
        <v>142</v>
      </c>
    </row>
    <row r="715" spans="2:62" ht="48" thickBot="1" x14ac:dyDescent="0.3">
      <c r="B715" s="90" t="s">
        <v>199</v>
      </c>
      <c r="C715" s="89"/>
      <c r="D715" s="88"/>
      <c r="E715" s="258"/>
      <c r="F715" s="259"/>
      <c r="G715" s="260"/>
      <c r="H715" s="87" t="s">
        <v>140</v>
      </c>
      <c r="I715" s="86"/>
      <c r="J715" s="86"/>
      <c r="K715" s="85"/>
      <c r="L715" s="84"/>
      <c r="M715" s="81"/>
      <c r="N715" s="84"/>
      <c r="O715" s="81"/>
      <c r="P715" s="84"/>
      <c r="Q715" s="81"/>
      <c r="R715" s="84"/>
      <c r="S715" s="81"/>
      <c r="T715" s="84"/>
      <c r="U715" s="81"/>
      <c r="V715" s="84"/>
      <c r="W715" s="81"/>
      <c r="X715" s="84"/>
      <c r="Y715" s="81"/>
      <c r="Z715" s="84"/>
      <c r="AA715" s="83"/>
      <c r="AB715" s="82" t="s">
        <v>139</v>
      </c>
      <c r="AC715" s="81"/>
      <c r="AD715" s="81"/>
      <c r="AE715" s="81"/>
      <c r="AF715" s="80"/>
      <c r="AG715" s="80"/>
      <c r="AH715" s="60"/>
      <c r="AI715" s="79" t="s">
        <v>138</v>
      </c>
      <c r="AJ715" s="78">
        <f t="shared" ref="AJ715:BB715" si="94">SUM(AJ717:AJ728)</f>
        <v>15</v>
      </c>
      <c r="AK715" s="77">
        <f t="shared" si="94"/>
        <v>0</v>
      </c>
      <c r="AL715" s="76">
        <f t="shared" si="94"/>
        <v>0</v>
      </c>
      <c r="AM715" s="78">
        <f t="shared" si="94"/>
        <v>17</v>
      </c>
      <c r="AN715" s="77">
        <f t="shared" si="94"/>
        <v>1</v>
      </c>
      <c r="AO715" s="76">
        <f t="shared" si="94"/>
        <v>0</v>
      </c>
      <c r="AP715" s="78">
        <f t="shared" si="94"/>
        <v>0</v>
      </c>
      <c r="AQ715" s="77">
        <f t="shared" si="94"/>
        <v>0</v>
      </c>
      <c r="AR715" s="76">
        <f t="shared" si="94"/>
        <v>0</v>
      </c>
      <c r="AS715" s="78">
        <f t="shared" si="94"/>
        <v>0</v>
      </c>
      <c r="AT715" s="77">
        <f t="shared" si="94"/>
        <v>0</v>
      </c>
      <c r="AU715" s="76">
        <f t="shared" si="94"/>
        <v>0</v>
      </c>
      <c r="AV715" s="78">
        <f t="shared" si="94"/>
        <v>0</v>
      </c>
      <c r="AW715" s="77">
        <f t="shared" si="94"/>
        <v>0</v>
      </c>
      <c r="AX715" s="76">
        <f t="shared" si="94"/>
        <v>0</v>
      </c>
      <c r="AY715" s="75">
        <f t="shared" si="94"/>
        <v>0</v>
      </c>
      <c r="AZ715" s="74">
        <f t="shared" si="94"/>
        <v>0</v>
      </c>
      <c r="BA715" s="74">
        <f t="shared" si="94"/>
        <v>0</v>
      </c>
      <c r="BB715" s="73">
        <f t="shared" si="94"/>
        <v>0</v>
      </c>
      <c r="BC715" s="72" t="s">
        <v>137</v>
      </c>
      <c r="BF715" s="5">
        <f>SUM(AJ715:AL715)/$BG$5</f>
        <v>5</v>
      </c>
      <c r="BG715" s="5">
        <f>SUM(AM715:AO715,AY715)/$BG$5</f>
        <v>6</v>
      </c>
      <c r="BH715" s="5">
        <f>SUM(AP715:AR715,AZ715)/$BG$5</f>
        <v>0</v>
      </c>
      <c r="BI715" s="5">
        <f>SUM(AS715:AU715,BA715)/$BG$5</f>
        <v>0</v>
      </c>
      <c r="BJ715" s="5">
        <f>SUM(AV715:AX715,BB715)/$BG$5</f>
        <v>0</v>
      </c>
    </row>
    <row r="716" spans="2:62" ht="37.5" thickBot="1" x14ac:dyDescent="0.3">
      <c r="B716" s="71"/>
      <c r="C716" s="70"/>
      <c r="D716" s="69"/>
      <c r="E716" s="68"/>
      <c r="F716" s="68"/>
      <c r="G716" s="67"/>
      <c r="H716" s="66"/>
      <c r="I716" s="64"/>
      <c r="J716" s="64"/>
      <c r="K716" s="65"/>
      <c r="L716" s="64"/>
      <c r="M716" s="62"/>
      <c r="N716" s="64"/>
      <c r="O716" s="62"/>
      <c r="P716" s="64"/>
      <c r="Q716" s="62"/>
      <c r="R716" s="64"/>
      <c r="S716" s="62"/>
      <c r="T716" s="64"/>
      <c r="U716" s="62"/>
      <c r="V716" s="64"/>
      <c r="W716" s="62"/>
      <c r="X716" s="64"/>
      <c r="Y716" s="62"/>
      <c r="Z716" s="64"/>
      <c r="AA716" s="62"/>
      <c r="AB716" s="63"/>
      <c r="AC716" s="62"/>
      <c r="AD716" s="62"/>
      <c r="AE716" s="62"/>
      <c r="AF716" s="61"/>
      <c r="AG716" s="61"/>
      <c r="AH716" s="60"/>
      <c r="AI716" s="59" t="s">
        <v>136</v>
      </c>
      <c r="AJ716" s="58">
        <f t="shared" ref="AJ716:BB716" si="95">AJ715/3</f>
        <v>5</v>
      </c>
      <c r="AK716" s="57">
        <f t="shared" si="95"/>
        <v>0</v>
      </c>
      <c r="AL716" s="56">
        <f t="shared" si="95"/>
        <v>0</v>
      </c>
      <c r="AM716" s="58">
        <f t="shared" si="95"/>
        <v>5.666666666666667</v>
      </c>
      <c r="AN716" s="57">
        <f t="shared" si="95"/>
        <v>0.33333333333333331</v>
      </c>
      <c r="AO716" s="56">
        <f t="shared" si="95"/>
        <v>0</v>
      </c>
      <c r="AP716" s="58">
        <f t="shared" si="95"/>
        <v>0</v>
      </c>
      <c r="AQ716" s="57">
        <f t="shared" si="95"/>
        <v>0</v>
      </c>
      <c r="AR716" s="56">
        <f t="shared" si="95"/>
        <v>0</v>
      </c>
      <c r="AS716" s="58">
        <f t="shared" si="95"/>
        <v>0</v>
      </c>
      <c r="AT716" s="57">
        <f t="shared" si="95"/>
        <v>0</v>
      </c>
      <c r="AU716" s="56">
        <f t="shared" si="95"/>
        <v>0</v>
      </c>
      <c r="AV716" s="58">
        <f t="shared" si="95"/>
        <v>0</v>
      </c>
      <c r="AW716" s="57">
        <f t="shared" si="95"/>
        <v>0</v>
      </c>
      <c r="AX716" s="56">
        <f t="shared" si="95"/>
        <v>0</v>
      </c>
      <c r="AY716" s="55">
        <f t="shared" si="95"/>
        <v>0</v>
      </c>
      <c r="AZ716" s="54">
        <f t="shared" si="95"/>
        <v>0</v>
      </c>
      <c r="BA716" s="54">
        <f t="shared" si="95"/>
        <v>0</v>
      </c>
      <c r="BB716" s="53">
        <f t="shared" si="95"/>
        <v>0</v>
      </c>
      <c r="BC716" s="52" t="s">
        <v>135</v>
      </c>
    </row>
    <row r="717" spans="2:62" ht="28.15" customHeight="1" x14ac:dyDescent="0.2">
      <c r="B717" s="30"/>
      <c r="C717" s="242">
        <v>1</v>
      </c>
      <c r="D717" s="44"/>
      <c r="E717" s="43"/>
      <c r="F717" s="43"/>
      <c r="G717" s="42"/>
      <c r="H717" s="223" t="s">
        <v>183</v>
      </c>
      <c r="I717" s="246">
        <v>28</v>
      </c>
      <c r="J717" s="246">
        <v>13</v>
      </c>
      <c r="K717" s="246">
        <v>7</v>
      </c>
      <c r="L717" s="41" t="s">
        <v>133</v>
      </c>
      <c r="M717" s="40" t="s">
        <v>113</v>
      </c>
      <c r="N717" s="41" t="s">
        <v>131</v>
      </c>
      <c r="O717" s="40" t="s">
        <v>121</v>
      </c>
      <c r="P717" s="41" t="s">
        <v>130</v>
      </c>
      <c r="Q717" s="40"/>
      <c r="R717" s="41" t="s">
        <v>129</v>
      </c>
      <c r="S717" s="40"/>
      <c r="T717" s="41" t="s">
        <v>128</v>
      </c>
      <c r="U717" s="40"/>
      <c r="V717" s="41" t="s">
        <v>127</v>
      </c>
      <c r="W717" s="40"/>
      <c r="X717" s="41" t="s">
        <v>126</v>
      </c>
      <c r="Y717" s="40"/>
      <c r="Z717" s="41" t="s">
        <v>125</v>
      </c>
      <c r="AA717" s="40"/>
      <c r="AB717" s="39"/>
      <c r="AC717" s="40"/>
      <c r="AD717" s="39" t="s">
        <v>121</v>
      </c>
      <c r="AE717" s="38"/>
      <c r="AF717" s="250"/>
      <c r="AG717" s="250"/>
      <c r="AH717" s="37"/>
      <c r="AI717" s="11"/>
      <c r="AJ717" s="233">
        <f>SUMPRODUCT(LEN($M717:$S720)-LEN(SUBSTITUTE($M717:$S720,"A", "")))</f>
        <v>3</v>
      </c>
      <c r="AK717" s="239">
        <f>SUMPRODUCT(LEN($AD717:$AD720)-LEN(SUBSTITUTE($AD717:$AD720,"A", "")))</f>
        <v>0</v>
      </c>
      <c r="AL717" s="230">
        <f>SUMPRODUCT(LEN($AC717:$AC720)-LEN(SUBSTITUTE($AC717:$AC720,"A", "")))</f>
        <v>0</v>
      </c>
      <c r="AM717" s="233">
        <f>SUMPRODUCT(LEN($M717:$S720)-LEN(SUBSTITUTE($M717:$S720,"S", "")))</f>
        <v>5</v>
      </c>
      <c r="AN717" s="239">
        <f>SUMPRODUCT(LEN($AD717:$AD720)-LEN(SUBSTITUTE($AD717:$AD720,"S", "")))</f>
        <v>1</v>
      </c>
      <c r="AO717" s="230">
        <f>SUMPRODUCT(LEN($AC717:$AC720)-LEN(SUBSTITUTE($AC717:$AC720,"S", "")))</f>
        <v>0</v>
      </c>
      <c r="AP717" s="233">
        <f>SUMPRODUCT(LEN($M717:$S720)-LEN(SUBSTITUTE($M717:$S720,"F", "")))</f>
        <v>0</v>
      </c>
      <c r="AQ717" s="239">
        <f>SUMPRODUCT(LEN($AD717:$AD720)-LEN(SUBSTITUTE($AD717:$AD720,"F", "")))</f>
        <v>0</v>
      </c>
      <c r="AR717" s="230">
        <f>SUMPRODUCT(LEN($AC717:$AC720)-LEN(SUBSTITUTE($AC717:$AC720,"F", "")))</f>
        <v>0</v>
      </c>
      <c r="AS717" s="233">
        <f>SUMPRODUCT(LEN($M717:$S720)-LEN(SUBSTITUTE($M717:$S720,"G", "")))</f>
        <v>0</v>
      </c>
      <c r="AT717" s="239">
        <f>SUMPRODUCT(LEN($AD717:$AD720)-LEN(SUBSTITUTE($AD717:$AD720,"G", "")))</f>
        <v>0</v>
      </c>
      <c r="AU717" s="230">
        <f>SUMPRODUCT(LEN($AC717:$AC720)-LEN(SUBSTITUTE($AC717:$AC720,"G", "")))</f>
        <v>0</v>
      </c>
      <c r="AV717" s="233">
        <f>SUMPRODUCT(LEN($L717:$S720)-LEN(SUBSTITUTE($L717:$S720,"M", "")))</f>
        <v>0</v>
      </c>
      <c r="AW717" s="236">
        <f>SUMPRODUCT(LEN($AD717:$AD720)-LEN(SUBSTITUTE($AD717:$AD720,"M", "")))</f>
        <v>0</v>
      </c>
      <c r="AX717" s="230">
        <f>SUMPRODUCT(LEN($AC717:$AC720)-LEN(SUBSTITUTE($AC717:$AC720,"M", "")))</f>
        <v>0</v>
      </c>
      <c r="AY717" s="291">
        <f>SUMPRODUCT(LEN($AE717:$AE720)-LEN(SUBSTITUTE($AE717:$AE720,"S", "")))</f>
        <v>0</v>
      </c>
      <c r="AZ717" s="227">
        <f>SUMPRODUCT(LEN($AE717:$AE720)-LEN(SUBSTITUTE($AE717:$AE720,"F", "")))</f>
        <v>0</v>
      </c>
      <c r="BA717" s="227">
        <f>SUMPRODUCT(LEN($AE717:$AE720)-LEN(SUBSTITUTE($AE717:$AE720,"G", "")))</f>
        <v>0</v>
      </c>
      <c r="BB717" s="294">
        <f>SUMPRODUCT(LEN($AE717:$AE720)-LEN(SUBSTITUTE($AE717:$AE720,"M", "")))</f>
        <v>0</v>
      </c>
    </row>
    <row r="718" spans="2:62" ht="28.15" customHeight="1" thickBot="1" x14ac:dyDescent="0.25">
      <c r="B718" s="30"/>
      <c r="C718" s="243"/>
      <c r="D718" s="36"/>
      <c r="E718" s="35"/>
      <c r="F718" s="35"/>
      <c r="G718" s="34"/>
      <c r="H718" s="224"/>
      <c r="I718" s="247"/>
      <c r="J718" s="247"/>
      <c r="K718" s="247"/>
      <c r="L718" s="33" t="s">
        <v>123</v>
      </c>
      <c r="M718" s="32" t="s">
        <v>132</v>
      </c>
      <c r="N718" s="33" t="s">
        <v>122</v>
      </c>
      <c r="O718" s="32" t="s">
        <v>121</v>
      </c>
      <c r="P718" s="33" t="s">
        <v>120</v>
      </c>
      <c r="Q718" s="32"/>
      <c r="R718" s="33" t="s">
        <v>119</v>
      </c>
      <c r="S718" s="32"/>
      <c r="T718" s="33" t="s">
        <v>118</v>
      </c>
      <c r="U718" s="32"/>
      <c r="V718" s="33" t="s">
        <v>117</v>
      </c>
      <c r="W718" s="32"/>
      <c r="X718" s="33" t="s">
        <v>116</v>
      </c>
      <c r="Y718" s="32"/>
      <c r="Z718" s="33" t="s">
        <v>115</v>
      </c>
      <c r="AA718" s="32"/>
      <c r="AB718" s="31"/>
      <c r="AC718" s="32"/>
      <c r="AD718" s="31"/>
      <c r="AE718" s="23"/>
      <c r="AF718" s="251"/>
      <c r="AG718" s="251"/>
      <c r="AH718" s="22"/>
      <c r="AI718" s="11"/>
      <c r="AJ718" s="234"/>
      <c r="AK718" s="240"/>
      <c r="AL718" s="231"/>
      <c r="AM718" s="234"/>
      <c r="AN718" s="240"/>
      <c r="AO718" s="231"/>
      <c r="AP718" s="234"/>
      <c r="AQ718" s="240"/>
      <c r="AR718" s="231"/>
      <c r="AS718" s="234"/>
      <c r="AT718" s="240"/>
      <c r="AU718" s="231"/>
      <c r="AV718" s="234"/>
      <c r="AW718" s="237"/>
      <c r="AX718" s="231"/>
      <c r="AY718" s="292"/>
      <c r="AZ718" s="228"/>
      <c r="BA718" s="228"/>
      <c r="BB718" s="295"/>
    </row>
    <row r="719" spans="2:62" ht="28.15" customHeight="1" x14ac:dyDescent="0.2">
      <c r="B719" s="30"/>
      <c r="C719" s="244"/>
      <c r="D719" s="29"/>
      <c r="E719" s="28"/>
      <c r="F719" s="28"/>
      <c r="G719" s="27"/>
      <c r="H719" s="225"/>
      <c r="I719" s="248"/>
      <c r="J719" s="248"/>
      <c r="K719" s="248"/>
      <c r="L719" s="26" t="s">
        <v>114</v>
      </c>
      <c r="M719" s="25" t="s">
        <v>104</v>
      </c>
      <c r="N719" s="26" t="s">
        <v>112</v>
      </c>
      <c r="O719" s="25"/>
      <c r="P719" s="26" t="s">
        <v>111</v>
      </c>
      <c r="Q719" s="25"/>
      <c r="R719" s="26" t="s">
        <v>110</v>
      </c>
      <c r="S719" s="25"/>
      <c r="T719" s="26" t="s">
        <v>109</v>
      </c>
      <c r="U719" s="25"/>
      <c r="V719" s="26" t="s">
        <v>108</v>
      </c>
      <c r="W719" s="25"/>
      <c r="X719" s="26" t="s">
        <v>107</v>
      </c>
      <c r="Y719" s="25"/>
      <c r="Z719" s="26" t="s">
        <v>106</v>
      </c>
      <c r="AA719" s="25"/>
      <c r="AB719" s="24"/>
      <c r="AC719" s="25"/>
      <c r="AD719" s="24"/>
      <c r="AE719" s="23"/>
      <c r="AF719" s="251"/>
      <c r="AG719" s="251"/>
      <c r="AH719" s="22"/>
      <c r="AI719" s="11"/>
      <c r="AJ719" s="234"/>
      <c r="AK719" s="240"/>
      <c r="AL719" s="231"/>
      <c r="AM719" s="234"/>
      <c r="AN719" s="240"/>
      <c r="AO719" s="231"/>
      <c r="AP719" s="234"/>
      <c r="AQ719" s="240"/>
      <c r="AR719" s="231"/>
      <c r="AS719" s="234"/>
      <c r="AT719" s="240"/>
      <c r="AU719" s="231"/>
      <c r="AV719" s="234"/>
      <c r="AW719" s="237"/>
      <c r="AX719" s="231"/>
      <c r="AY719" s="292"/>
      <c r="AZ719" s="228"/>
      <c r="BA719" s="228"/>
      <c r="BB719" s="295"/>
    </row>
    <row r="720" spans="2:62" ht="28.15" customHeight="1" thickBot="1" x14ac:dyDescent="0.25">
      <c r="B720" s="30"/>
      <c r="C720" s="253"/>
      <c r="D720" s="51"/>
      <c r="E720" s="50"/>
      <c r="F720" s="50"/>
      <c r="G720" s="49"/>
      <c r="H720" s="226"/>
      <c r="I720" s="254"/>
      <c r="J720" s="254"/>
      <c r="K720" s="254"/>
      <c r="L720" s="48" t="s">
        <v>105</v>
      </c>
      <c r="M720" s="47" t="s">
        <v>121</v>
      </c>
      <c r="N720" s="48" t="s">
        <v>103</v>
      </c>
      <c r="O720" s="47"/>
      <c r="P720" s="48" t="s">
        <v>102</v>
      </c>
      <c r="Q720" s="47"/>
      <c r="R720" s="48" t="s">
        <v>101</v>
      </c>
      <c r="S720" s="47"/>
      <c r="T720" s="48">
        <v>20</v>
      </c>
      <c r="U720" s="47"/>
      <c r="V720" s="48" t="s">
        <v>100</v>
      </c>
      <c r="W720" s="47"/>
      <c r="X720" s="48" t="s">
        <v>99</v>
      </c>
      <c r="Y720" s="47"/>
      <c r="Z720" s="48" t="s">
        <v>98</v>
      </c>
      <c r="AA720" s="47"/>
      <c r="AB720" s="16"/>
      <c r="AC720" s="47"/>
      <c r="AD720" s="16"/>
      <c r="AE720" s="46"/>
      <c r="AF720" s="255"/>
      <c r="AG720" s="255"/>
      <c r="AH720" s="45"/>
      <c r="AI720" s="11"/>
      <c r="AJ720" s="235"/>
      <c r="AK720" s="241"/>
      <c r="AL720" s="232"/>
      <c r="AM720" s="235"/>
      <c r="AN720" s="241"/>
      <c r="AO720" s="232"/>
      <c r="AP720" s="235"/>
      <c r="AQ720" s="241"/>
      <c r="AR720" s="232"/>
      <c r="AS720" s="235"/>
      <c r="AT720" s="241"/>
      <c r="AU720" s="232"/>
      <c r="AV720" s="235"/>
      <c r="AW720" s="238"/>
      <c r="AX720" s="232"/>
      <c r="AY720" s="293"/>
      <c r="AZ720" s="229"/>
      <c r="BA720" s="229"/>
      <c r="BB720" s="296"/>
    </row>
    <row r="721" spans="2:62" ht="28.15" customHeight="1" x14ac:dyDescent="0.2">
      <c r="B721" s="30"/>
      <c r="C721" s="242">
        <v>2</v>
      </c>
      <c r="D721" s="44"/>
      <c r="E721" s="43"/>
      <c r="F721" s="43"/>
      <c r="G721" s="42"/>
      <c r="H721" s="223"/>
      <c r="I721" s="246">
        <v>25</v>
      </c>
      <c r="J721" s="246">
        <v>14</v>
      </c>
      <c r="K721" s="246">
        <v>7</v>
      </c>
      <c r="L721" s="41" t="s">
        <v>133</v>
      </c>
      <c r="M721" s="40" t="s">
        <v>132</v>
      </c>
      <c r="N721" s="41" t="s">
        <v>131</v>
      </c>
      <c r="O721" s="40" t="s">
        <v>104</v>
      </c>
      <c r="P721" s="41" t="s">
        <v>130</v>
      </c>
      <c r="Q721" s="40"/>
      <c r="R721" s="41" t="s">
        <v>129</v>
      </c>
      <c r="S721" s="40"/>
      <c r="T721" s="41" t="s">
        <v>128</v>
      </c>
      <c r="U721" s="40"/>
      <c r="V721" s="41" t="s">
        <v>127</v>
      </c>
      <c r="W721" s="40"/>
      <c r="X721" s="41" t="s">
        <v>126</v>
      </c>
      <c r="Y721" s="40"/>
      <c r="Z721" s="41" t="s">
        <v>125</v>
      </c>
      <c r="AA721" s="40"/>
      <c r="AB721" s="39"/>
      <c r="AC721" s="40"/>
      <c r="AD721" s="39"/>
      <c r="AE721" s="38"/>
      <c r="AF721" s="250"/>
      <c r="AG721" s="250"/>
      <c r="AH721" s="37"/>
      <c r="AI721" s="11"/>
      <c r="AJ721" s="233">
        <f>SUMPRODUCT(LEN($M721:$S724)-LEN(SUBSTITUTE($M721:$S724,"A", "")))</f>
        <v>6</v>
      </c>
      <c r="AK721" s="239">
        <f>SUMPRODUCT(LEN($AD721:$AD724)-LEN(SUBSTITUTE($AD721:$AD724,"A", "")))</f>
        <v>0</v>
      </c>
      <c r="AL721" s="230">
        <f>SUMPRODUCT(LEN($AC721:$AC724)-LEN(SUBSTITUTE($AC721:$AC724,"A", "")))</f>
        <v>0</v>
      </c>
      <c r="AM721" s="233">
        <f>SUMPRODUCT(LEN($M721:$S724)-LEN(SUBSTITUTE($M721:$S724,"S", "")))</f>
        <v>5</v>
      </c>
      <c r="AN721" s="239">
        <f>SUMPRODUCT(LEN($AD721:$AD724)-LEN(SUBSTITUTE($AD721:$AD724,"S", "")))</f>
        <v>0</v>
      </c>
      <c r="AO721" s="230">
        <f>SUMPRODUCT(LEN($AC721:$AC724)-LEN(SUBSTITUTE($AC721:$AC724,"S", "")))</f>
        <v>0</v>
      </c>
      <c r="AP721" s="233">
        <f>SUMPRODUCT(LEN($M721:$S724)-LEN(SUBSTITUTE($M721:$S724,"F", "")))</f>
        <v>0</v>
      </c>
      <c r="AQ721" s="239">
        <f>SUMPRODUCT(LEN($AD721:$AD724)-LEN(SUBSTITUTE($AD721:$AD724,"F", "")))</f>
        <v>0</v>
      </c>
      <c r="AR721" s="230">
        <f>SUMPRODUCT(LEN($AC721:$AC724)-LEN(SUBSTITUTE($AC721:$AC724,"F", "")))</f>
        <v>0</v>
      </c>
      <c r="AS721" s="233">
        <f>SUMPRODUCT(LEN($M721:$S724)-LEN(SUBSTITUTE($M721:$S724,"G", "")))</f>
        <v>0</v>
      </c>
      <c r="AT721" s="239">
        <f>SUMPRODUCT(LEN($AD721:$AD724)-LEN(SUBSTITUTE($AD721:$AD724,"G", "")))</f>
        <v>0</v>
      </c>
      <c r="AU721" s="230">
        <f>SUMPRODUCT(LEN($AC721:$AC724)-LEN(SUBSTITUTE($AC721:$AC724,"G", "")))</f>
        <v>0</v>
      </c>
      <c r="AV721" s="233">
        <f>SUMPRODUCT(LEN($L721:$S724)-LEN(SUBSTITUTE($L721:$S724,"M", "")))</f>
        <v>0</v>
      </c>
      <c r="AW721" s="236">
        <f>SUMPRODUCT(LEN($AD721:$AD724)-LEN(SUBSTITUTE($AD721:$AD724,"M", "")))</f>
        <v>0</v>
      </c>
      <c r="AX721" s="230">
        <f>SUMPRODUCT(LEN($AC721:$AC724)-LEN(SUBSTITUTE($AC721:$AC724,"M", "")))</f>
        <v>0</v>
      </c>
      <c r="AY721" s="291">
        <f>SUMPRODUCT(LEN($AE721:$AE724)-LEN(SUBSTITUTE($AE721:$AE724,"S", "")))</f>
        <v>0</v>
      </c>
      <c r="AZ721" s="227">
        <f>SUMPRODUCT(LEN($AE721:$AE724)-LEN(SUBSTITUTE($AE721:$AE724,"F", "")))</f>
        <v>0</v>
      </c>
      <c r="BA721" s="227">
        <f>SUMPRODUCT(LEN($AE721:$AE724)-LEN(SUBSTITUTE($AE721:$AE724,"G", "")))</f>
        <v>0</v>
      </c>
      <c r="BB721" s="294">
        <f>SUMPRODUCT(LEN($AE721:$AE724)-LEN(SUBSTITUTE($AE721:$AE724,"M", "")))</f>
        <v>0</v>
      </c>
    </row>
    <row r="722" spans="2:62" ht="28.15" customHeight="1" thickBot="1" x14ac:dyDescent="0.25">
      <c r="B722" s="30"/>
      <c r="C722" s="243"/>
      <c r="D722" s="36"/>
      <c r="E722" s="35"/>
      <c r="F722" s="35"/>
      <c r="G722" s="34"/>
      <c r="H722" s="224"/>
      <c r="I722" s="247"/>
      <c r="J722" s="247"/>
      <c r="K722" s="247"/>
      <c r="L722" s="33" t="s">
        <v>123</v>
      </c>
      <c r="M722" s="32" t="s">
        <v>175</v>
      </c>
      <c r="N722" s="33" t="s">
        <v>122</v>
      </c>
      <c r="O722" s="32" t="s">
        <v>121</v>
      </c>
      <c r="P722" s="33" t="s">
        <v>120</v>
      </c>
      <c r="Q722" s="32"/>
      <c r="R722" s="33" t="s">
        <v>119</v>
      </c>
      <c r="S722" s="32"/>
      <c r="T722" s="33" t="s">
        <v>118</v>
      </c>
      <c r="U722" s="32"/>
      <c r="V722" s="33" t="s">
        <v>117</v>
      </c>
      <c r="W722" s="32"/>
      <c r="X722" s="33" t="s">
        <v>116</v>
      </c>
      <c r="Y722" s="32"/>
      <c r="Z722" s="33" t="s">
        <v>115</v>
      </c>
      <c r="AA722" s="32"/>
      <c r="AB722" s="31"/>
      <c r="AC722" s="32"/>
      <c r="AD722" s="31"/>
      <c r="AE722" s="23"/>
      <c r="AF722" s="251"/>
      <c r="AG722" s="251"/>
      <c r="AH722" s="22"/>
      <c r="AI722" s="11"/>
      <c r="AJ722" s="234"/>
      <c r="AK722" s="240"/>
      <c r="AL722" s="231"/>
      <c r="AM722" s="234"/>
      <c r="AN722" s="240"/>
      <c r="AO722" s="231"/>
      <c r="AP722" s="234"/>
      <c r="AQ722" s="240"/>
      <c r="AR722" s="231"/>
      <c r="AS722" s="234"/>
      <c r="AT722" s="240"/>
      <c r="AU722" s="231"/>
      <c r="AV722" s="234"/>
      <c r="AW722" s="237"/>
      <c r="AX722" s="231"/>
      <c r="AY722" s="292"/>
      <c r="AZ722" s="228"/>
      <c r="BA722" s="228"/>
      <c r="BB722" s="295"/>
    </row>
    <row r="723" spans="2:62" ht="28.15" customHeight="1" x14ac:dyDescent="0.2">
      <c r="B723" s="30"/>
      <c r="C723" s="244"/>
      <c r="D723" s="29"/>
      <c r="E723" s="28"/>
      <c r="F723" s="28"/>
      <c r="G723" s="27"/>
      <c r="H723" s="225"/>
      <c r="I723" s="248"/>
      <c r="J723" s="248"/>
      <c r="K723" s="248"/>
      <c r="L723" s="26" t="s">
        <v>114</v>
      </c>
      <c r="M723" s="25" t="s">
        <v>175</v>
      </c>
      <c r="N723" s="26" t="s">
        <v>112</v>
      </c>
      <c r="O723" s="25" t="s">
        <v>121</v>
      </c>
      <c r="P723" s="26" t="s">
        <v>111</v>
      </c>
      <c r="Q723" s="25"/>
      <c r="R723" s="26" t="s">
        <v>110</v>
      </c>
      <c r="S723" s="25"/>
      <c r="T723" s="26" t="s">
        <v>109</v>
      </c>
      <c r="U723" s="25"/>
      <c r="V723" s="26" t="s">
        <v>108</v>
      </c>
      <c r="W723" s="25"/>
      <c r="X723" s="26" t="s">
        <v>107</v>
      </c>
      <c r="Y723" s="25"/>
      <c r="Z723" s="26" t="s">
        <v>106</v>
      </c>
      <c r="AA723" s="25"/>
      <c r="AB723" s="24"/>
      <c r="AC723" s="25"/>
      <c r="AD723" s="24"/>
      <c r="AE723" s="23"/>
      <c r="AF723" s="251"/>
      <c r="AG723" s="251"/>
      <c r="AH723" s="22"/>
      <c r="AI723" s="11"/>
      <c r="AJ723" s="234"/>
      <c r="AK723" s="240"/>
      <c r="AL723" s="231"/>
      <c r="AM723" s="234"/>
      <c r="AN723" s="240"/>
      <c r="AO723" s="231"/>
      <c r="AP723" s="234"/>
      <c r="AQ723" s="240"/>
      <c r="AR723" s="231"/>
      <c r="AS723" s="234"/>
      <c r="AT723" s="240"/>
      <c r="AU723" s="231"/>
      <c r="AV723" s="234"/>
      <c r="AW723" s="237"/>
      <c r="AX723" s="231"/>
      <c r="AY723" s="292"/>
      <c r="AZ723" s="228"/>
      <c r="BA723" s="228"/>
      <c r="BB723" s="295"/>
    </row>
    <row r="724" spans="2:62" ht="28.15" customHeight="1" thickBot="1" x14ac:dyDescent="0.25">
      <c r="B724" s="30"/>
      <c r="C724" s="253"/>
      <c r="D724" s="51"/>
      <c r="E724" s="50"/>
      <c r="F724" s="50"/>
      <c r="G724" s="49"/>
      <c r="H724" s="226"/>
      <c r="I724" s="254"/>
      <c r="J724" s="254"/>
      <c r="K724" s="254"/>
      <c r="L724" s="48" t="s">
        <v>105</v>
      </c>
      <c r="M724" s="47" t="s">
        <v>175</v>
      </c>
      <c r="N724" s="48" t="s">
        <v>103</v>
      </c>
      <c r="O724" s="47"/>
      <c r="P724" s="48" t="s">
        <v>102</v>
      </c>
      <c r="Q724" s="47"/>
      <c r="R724" s="48" t="s">
        <v>101</v>
      </c>
      <c r="S724" s="47"/>
      <c r="T724" s="48">
        <v>20</v>
      </c>
      <c r="U724" s="47"/>
      <c r="V724" s="48" t="s">
        <v>100</v>
      </c>
      <c r="W724" s="47"/>
      <c r="X724" s="48" t="s">
        <v>99</v>
      </c>
      <c r="Y724" s="47"/>
      <c r="Z724" s="48" t="s">
        <v>98</v>
      </c>
      <c r="AA724" s="47"/>
      <c r="AB724" s="16"/>
      <c r="AC724" s="47"/>
      <c r="AD724" s="16"/>
      <c r="AE724" s="46"/>
      <c r="AF724" s="255"/>
      <c r="AG724" s="255"/>
      <c r="AH724" s="45"/>
      <c r="AI724" s="11"/>
      <c r="AJ724" s="235"/>
      <c r="AK724" s="241"/>
      <c r="AL724" s="232"/>
      <c r="AM724" s="235"/>
      <c r="AN724" s="241"/>
      <c r="AO724" s="232"/>
      <c r="AP724" s="235"/>
      <c r="AQ724" s="241"/>
      <c r="AR724" s="232"/>
      <c r="AS724" s="235"/>
      <c r="AT724" s="241"/>
      <c r="AU724" s="232"/>
      <c r="AV724" s="235"/>
      <c r="AW724" s="238"/>
      <c r="AX724" s="232"/>
      <c r="AY724" s="293"/>
      <c r="AZ724" s="229"/>
      <c r="BA724" s="229"/>
      <c r="BB724" s="296"/>
    </row>
    <row r="725" spans="2:62" ht="28.15" customHeight="1" x14ac:dyDescent="0.2">
      <c r="B725" s="30"/>
      <c r="C725" s="242">
        <v>3</v>
      </c>
      <c r="D725" s="44"/>
      <c r="E725" s="43"/>
      <c r="F725" s="43"/>
      <c r="G725" s="42"/>
      <c r="H725" s="223"/>
      <c r="I725" s="246">
        <v>32</v>
      </c>
      <c r="J725" s="246">
        <v>15</v>
      </c>
      <c r="K725" s="246">
        <v>7</v>
      </c>
      <c r="L725" s="41" t="s">
        <v>133</v>
      </c>
      <c r="M725" s="40" t="s">
        <v>132</v>
      </c>
      <c r="N725" s="41" t="s">
        <v>131</v>
      </c>
      <c r="O725" s="40" t="s">
        <v>113</v>
      </c>
      <c r="P725" s="41" t="s">
        <v>130</v>
      </c>
      <c r="Q725" s="40"/>
      <c r="R725" s="41" t="s">
        <v>129</v>
      </c>
      <c r="S725" s="40"/>
      <c r="T725" s="41" t="s">
        <v>128</v>
      </c>
      <c r="U725" s="40"/>
      <c r="V725" s="41" t="s">
        <v>127</v>
      </c>
      <c r="W725" s="40"/>
      <c r="X725" s="41" t="s">
        <v>126</v>
      </c>
      <c r="Y725" s="40"/>
      <c r="Z725" s="41" t="s">
        <v>125</v>
      </c>
      <c r="AA725" s="40"/>
      <c r="AB725" s="39"/>
      <c r="AC725" s="40"/>
      <c r="AD725" s="39"/>
      <c r="AE725" s="38"/>
      <c r="AF725" s="250"/>
      <c r="AG725" s="250"/>
      <c r="AH725" s="37"/>
      <c r="AI725" s="11"/>
      <c r="AJ725" s="233">
        <f>SUMPRODUCT(LEN($M725:$S728)-LEN(SUBSTITUTE($M725:$S728,"A", "")))</f>
        <v>6</v>
      </c>
      <c r="AK725" s="239">
        <f>SUMPRODUCT(LEN($AD725:$AD728)-LEN(SUBSTITUTE($AD725:$AD728,"A", "")))</f>
        <v>0</v>
      </c>
      <c r="AL725" s="230">
        <f>SUMPRODUCT(LEN($AC725:$AC728)-LEN(SUBSTITUTE($AC725:$AC728,"A", "")))</f>
        <v>0</v>
      </c>
      <c r="AM725" s="233">
        <f>SUMPRODUCT(LEN($M725:$S728)-LEN(SUBSTITUTE($M725:$S728,"S", "")))</f>
        <v>7</v>
      </c>
      <c r="AN725" s="239">
        <f>SUMPRODUCT(LEN($AD725:$AD728)-LEN(SUBSTITUTE($AD725:$AD728,"S", "")))</f>
        <v>0</v>
      </c>
      <c r="AO725" s="230">
        <f>SUMPRODUCT(LEN($AC725:$AC728)-LEN(SUBSTITUTE($AC725:$AC728,"S", "")))</f>
        <v>0</v>
      </c>
      <c r="AP725" s="233">
        <f>SUMPRODUCT(LEN($M725:$S728)-LEN(SUBSTITUTE($M725:$S728,"F", "")))</f>
        <v>0</v>
      </c>
      <c r="AQ725" s="239">
        <f>SUMPRODUCT(LEN($AD725:$AD728)-LEN(SUBSTITUTE($AD725:$AD728,"F", "")))</f>
        <v>0</v>
      </c>
      <c r="AR725" s="230">
        <f>SUMPRODUCT(LEN($AC725:$AC728)-LEN(SUBSTITUTE($AC725:$AC728,"F", "")))</f>
        <v>0</v>
      </c>
      <c r="AS725" s="233">
        <f>SUMPRODUCT(LEN($M725:$S728)-LEN(SUBSTITUTE($M725:$S728,"G", "")))</f>
        <v>0</v>
      </c>
      <c r="AT725" s="239">
        <f>SUMPRODUCT(LEN($AD725:$AD728)-LEN(SUBSTITUTE($AD725:$AD728,"G", "")))</f>
        <v>0</v>
      </c>
      <c r="AU725" s="230">
        <f>SUMPRODUCT(LEN($AC725:$AC728)-LEN(SUBSTITUTE($AC725:$AC728,"G", "")))</f>
        <v>0</v>
      </c>
      <c r="AV725" s="233">
        <f>SUMPRODUCT(LEN($L725:$S728)-LEN(SUBSTITUTE($L725:$S728,"M", "")))</f>
        <v>0</v>
      </c>
      <c r="AW725" s="236">
        <f>SUMPRODUCT(LEN($AD725:$AD728)-LEN(SUBSTITUTE($AD725:$AD728,"M", "")))</f>
        <v>0</v>
      </c>
      <c r="AX725" s="230">
        <f>SUMPRODUCT(LEN($AC725:$AC728)-LEN(SUBSTITUTE($AC725:$AC728,"M", "")))</f>
        <v>0</v>
      </c>
      <c r="AY725" s="291">
        <f>SUMPRODUCT(LEN($AE725:$AE728)-LEN(SUBSTITUTE($AE725:$AE728,"S", "")))</f>
        <v>0</v>
      </c>
      <c r="AZ725" s="227">
        <f>SUMPRODUCT(LEN($AE725:$AE728)-LEN(SUBSTITUTE($AE725:$AE728,"F", "")))</f>
        <v>0</v>
      </c>
      <c r="BA725" s="227">
        <f>SUMPRODUCT(LEN($AE725:$AE728)-LEN(SUBSTITUTE($AE725:$AE728,"G", "")))</f>
        <v>0</v>
      </c>
      <c r="BB725" s="294">
        <f>SUMPRODUCT(LEN($AE725:$AE728)-LEN(SUBSTITUTE($AE725:$AE728,"M", "")))</f>
        <v>0</v>
      </c>
    </row>
    <row r="726" spans="2:62" ht="28.15" customHeight="1" thickBot="1" x14ac:dyDescent="0.25">
      <c r="B726" s="30"/>
      <c r="C726" s="243"/>
      <c r="D726" s="36"/>
      <c r="E726" s="35"/>
      <c r="F726" s="35"/>
      <c r="G726" s="34"/>
      <c r="H726" s="224"/>
      <c r="I726" s="247"/>
      <c r="J726" s="247"/>
      <c r="K726" s="247"/>
      <c r="L726" s="33" t="s">
        <v>123</v>
      </c>
      <c r="M726" s="32" t="s">
        <v>175</v>
      </c>
      <c r="N726" s="33" t="s">
        <v>122</v>
      </c>
      <c r="O726" s="32" t="s">
        <v>121</v>
      </c>
      <c r="P726" s="33" t="s">
        <v>120</v>
      </c>
      <c r="Q726" s="32"/>
      <c r="R726" s="33" t="s">
        <v>119</v>
      </c>
      <c r="S726" s="32"/>
      <c r="T726" s="33" t="s">
        <v>118</v>
      </c>
      <c r="U726" s="32"/>
      <c r="V726" s="33" t="s">
        <v>117</v>
      </c>
      <c r="W726" s="32"/>
      <c r="X726" s="33" t="s">
        <v>116</v>
      </c>
      <c r="Y726" s="32"/>
      <c r="Z726" s="33" t="s">
        <v>115</v>
      </c>
      <c r="AA726" s="32"/>
      <c r="AB726" s="31"/>
      <c r="AC726" s="32"/>
      <c r="AD726" s="31"/>
      <c r="AE726" s="23"/>
      <c r="AF726" s="251"/>
      <c r="AG726" s="251"/>
      <c r="AH726" s="22"/>
      <c r="AI726" s="11"/>
      <c r="AJ726" s="234"/>
      <c r="AK726" s="240"/>
      <c r="AL726" s="231"/>
      <c r="AM726" s="234"/>
      <c r="AN726" s="240"/>
      <c r="AO726" s="231"/>
      <c r="AP726" s="234"/>
      <c r="AQ726" s="240"/>
      <c r="AR726" s="231"/>
      <c r="AS726" s="234"/>
      <c r="AT726" s="240"/>
      <c r="AU726" s="231"/>
      <c r="AV726" s="234"/>
      <c r="AW726" s="237"/>
      <c r="AX726" s="231"/>
      <c r="AY726" s="292"/>
      <c r="AZ726" s="228"/>
      <c r="BA726" s="228"/>
      <c r="BB726" s="295"/>
    </row>
    <row r="727" spans="2:62" ht="28.15" customHeight="1" x14ac:dyDescent="0.2">
      <c r="B727" s="30"/>
      <c r="C727" s="244"/>
      <c r="D727" s="29"/>
      <c r="E727" s="28"/>
      <c r="F727" s="28"/>
      <c r="G727" s="27"/>
      <c r="H727" s="225"/>
      <c r="I727" s="248"/>
      <c r="J727" s="248"/>
      <c r="K727" s="248"/>
      <c r="L727" s="26" t="s">
        <v>114</v>
      </c>
      <c r="M727" s="25" t="s">
        <v>132</v>
      </c>
      <c r="N727" s="26" t="s">
        <v>112</v>
      </c>
      <c r="O727" s="25" t="s">
        <v>121</v>
      </c>
      <c r="P727" s="26" t="s">
        <v>111</v>
      </c>
      <c r="Q727" s="25"/>
      <c r="R727" s="26" t="s">
        <v>110</v>
      </c>
      <c r="S727" s="25"/>
      <c r="T727" s="26" t="s">
        <v>109</v>
      </c>
      <c r="U727" s="25"/>
      <c r="V727" s="26" t="s">
        <v>108</v>
      </c>
      <c r="W727" s="25"/>
      <c r="X727" s="26" t="s">
        <v>107</v>
      </c>
      <c r="Y727" s="25"/>
      <c r="Z727" s="26" t="s">
        <v>106</v>
      </c>
      <c r="AA727" s="25"/>
      <c r="AB727" s="24"/>
      <c r="AC727" s="25"/>
      <c r="AD727" s="24"/>
      <c r="AE727" s="23"/>
      <c r="AF727" s="251"/>
      <c r="AG727" s="251"/>
      <c r="AH727" s="22"/>
      <c r="AI727" s="11"/>
      <c r="AJ727" s="234"/>
      <c r="AK727" s="240"/>
      <c r="AL727" s="231"/>
      <c r="AM727" s="234"/>
      <c r="AN727" s="240"/>
      <c r="AO727" s="231"/>
      <c r="AP727" s="234"/>
      <c r="AQ727" s="240"/>
      <c r="AR727" s="231"/>
      <c r="AS727" s="234"/>
      <c r="AT727" s="240"/>
      <c r="AU727" s="231"/>
      <c r="AV727" s="234"/>
      <c r="AW727" s="237"/>
      <c r="AX727" s="231"/>
      <c r="AY727" s="292"/>
      <c r="AZ727" s="228"/>
      <c r="BA727" s="228"/>
      <c r="BB727" s="295"/>
    </row>
    <row r="728" spans="2:62" ht="28.15" customHeight="1" thickBot="1" x14ac:dyDescent="0.25">
      <c r="B728" s="21"/>
      <c r="C728" s="245"/>
      <c r="D728" s="20"/>
      <c r="E728" s="19"/>
      <c r="F728" s="19"/>
      <c r="G728" s="18"/>
      <c r="H728" s="226"/>
      <c r="I728" s="249"/>
      <c r="J728" s="249"/>
      <c r="K728" s="249"/>
      <c r="L728" s="17" t="s">
        <v>105</v>
      </c>
      <c r="M728" s="15" t="s">
        <v>124</v>
      </c>
      <c r="N728" s="17" t="s">
        <v>103</v>
      </c>
      <c r="O728" s="15" t="s">
        <v>121</v>
      </c>
      <c r="P728" s="17" t="s">
        <v>102</v>
      </c>
      <c r="Q728" s="15"/>
      <c r="R728" s="17" t="s">
        <v>101</v>
      </c>
      <c r="S728" s="15"/>
      <c r="T728" s="17">
        <v>20</v>
      </c>
      <c r="U728" s="15"/>
      <c r="V728" s="17" t="s">
        <v>100</v>
      </c>
      <c r="W728" s="15"/>
      <c r="X728" s="17" t="s">
        <v>99</v>
      </c>
      <c r="Y728" s="15"/>
      <c r="Z728" s="17" t="s">
        <v>98</v>
      </c>
      <c r="AA728" s="15"/>
      <c r="AB728" s="16"/>
      <c r="AC728" s="15"/>
      <c r="AD728" s="14"/>
      <c r="AE728" s="13"/>
      <c r="AF728" s="252"/>
      <c r="AG728" s="252"/>
      <c r="AH728" s="12"/>
      <c r="AI728" s="11"/>
      <c r="AJ728" s="235"/>
      <c r="AK728" s="241"/>
      <c r="AL728" s="232"/>
      <c r="AM728" s="235"/>
      <c r="AN728" s="241"/>
      <c r="AO728" s="232"/>
      <c r="AP728" s="235"/>
      <c r="AQ728" s="241"/>
      <c r="AR728" s="232"/>
      <c r="AS728" s="235"/>
      <c r="AT728" s="241"/>
      <c r="AU728" s="232"/>
      <c r="AV728" s="235"/>
      <c r="AW728" s="238"/>
      <c r="AX728" s="232"/>
      <c r="AY728" s="293"/>
      <c r="AZ728" s="229"/>
      <c r="BA728" s="229"/>
      <c r="BB728" s="296"/>
    </row>
    <row r="729" spans="2:62" ht="85.9" customHeight="1" thickTop="1" thickBot="1" x14ac:dyDescent="0.35">
      <c r="B729" s="105" t="s">
        <v>174</v>
      </c>
      <c r="C729" s="95" t="s">
        <v>173</v>
      </c>
      <c r="D729" s="100" t="s">
        <v>172</v>
      </c>
      <c r="E729" s="104" t="s">
        <v>171</v>
      </c>
      <c r="F729" s="103"/>
      <c r="G729" s="102"/>
      <c r="H729" s="101" t="s">
        <v>170</v>
      </c>
      <c r="I729" s="100" t="s">
        <v>96</v>
      </c>
      <c r="J729" s="100" t="s">
        <v>169</v>
      </c>
      <c r="K729" s="100" t="s">
        <v>97</v>
      </c>
      <c r="L729" s="256" t="s">
        <v>168</v>
      </c>
      <c r="M729" s="262"/>
      <c r="N729" s="256" t="s">
        <v>167</v>
      </c>
      <c r="O729" s="262"/>
      <c r="P729" s="256" t="s">
        <v>167</v>
      </c>
      <c r="Q729" s="257"/>
      <c r="R729" s="256" t="s">
        <v>167</v>
      </c>
      <c r="S729" s="257"/>
      <c r="T729" s="256" t="s">
        <v>167</v>
      </c>
      <c r="U729" s="257"/>
      <c r="V729" s="256" t="s">
        <v>167</v>
      </c>
      <c r="W729" s="257"/>
      <c r="X729" s="256" t="s">
        <v>167</v>
      </c>
      <c r="Y729" s="257"/>
      <c r="Z729" s="256" t="s">
        <v>167</v>
      </c>
      <c r="AA729" s="257"/>
      <c r="AB729" s="261" t="s">
        <v>166</v>
      </c>
      <c r="AC729" s="257"/>
      <c r="AD729" s="101" t="s">
        <v>165</v>
      </c>
      <c r="AE729" s="101" t="s">
        <v>164</v>
      </c>
      <c r="AF729" s="100" t="s">
        <v>163</v>
      </c>
      <c r="AG729" s="100" t="s">
        <v>162</v>
      </c>
      <c r="AH729" s="99" t="s">
        <v>161</v>
      </c>
      <c r="AI729" s="98"/>
      <c r="AJ729" s="96" t="s">
        <v>160</v>
      </c>
      <c r="AK729" s="95" t="s">
        <v>159</v>
      </c>
      <c r="AL729" s="94" t="s">
        <v>158</v>
      </c>
      <c r="AM729" s="96" t="s">
        <v>157</v>
      </c>
      <c r="AN729" s="95" t="s">
        <v>156</v>
      </c>
      <c r="AO729" s="94" t="s">
        <v>155</v>
      </c>
      <c r="AP729" s="96" t="s">
        <v>154</v>
      </c>
      <c r="AQ729" s="95" t="s">
        <v>153</v>
      </c>
      <c r="AR729" s="97" t="s">
        <v>152</v>
      </c>
      <c r="AS729" s="96" t="s">
        <v>151</v>
      </c>
      <c r="AT729" s="95" t="s">
        <v>150</v>
      </c>
      <c r="AU729" s="94" t="s">
        <v>149</v>
      </c>
      <c r="AV729" s="96" t="s">
        <v>148</v>
      </c>
      <c r="AW729" s="95" t="s">
        <v>147</v>
      </c>
      <c r="AX729" s="94" t="s">
        <v>146</v>
      </c>
      <c r="AY729" s="93" t="s">
        <v>145</v>
      </c>
      <c r="AZ729" s="92" t="s">
        <v>144</v>
      </c>
      <c r="BA729" s="92" t="s">
        <v>143</v>
      </c>
      <c r="BB729" s="91" t="s">
        <v>142</v>
      </c>
    </row>
    <row r="730" spans="2:62" ht="48" thickBot="1" x14ac:dyDescent="0.3">
      <c r="B730" s="90" t="s">
        <v>198</v>
      </c>
      <c r="C730" s="89"/>
      <c r="D730" s="88">
        <v>165</v>
      </c>
      <c r="E730" s="258"/>
      <c r="F730" s="259"/>
      <c r="G730" s="260"/>
      <c r="H730" s="87" t="s">
        <v>140</v>
      </c>
      <c r="I730" s="86"/>
      <c r="J730" s="86"/>
      <c r="K730" s="85"/>
      <c r="L730" s="84"/>
      <c r="M730" s="81"/>
      <c r="N730" s="84"/>
      <c r="O730" s="81"/>
      <c r="P730" s="84"/>
      <c r="Q730" s="81"/>
      <c r="R730" s="84"/>
      <c r="S730" s="81"/>
      <c r="T730" s="84"/>
      <c r="U730" s="81"/>
      <c r="V730" s="84"/>
      <c r="W730" s="81"/>
      <c r="X730" s="84"/>
      <c r="Y730" s="81"/>
      <c r="Z730" s="84"/>
      <c r="AA730" s="83"/>
      <c r="AB730" s="82" t="s">
        <v>139</v>
      </c>
      <c r="AC730" s="81"/>
      <c r="AD730" s="81"/>
      <c r="AE730" s="81"/>
      <c r="AF730" s="80"/>
      <c r="AG730" s="80"/>
      <c r="AH730" s="60"/>
      <c r="AI730" s="79" t="s">
        <v>138</v>
      </c>
      <c r="AJ730" s="78">
        <f t="shared" ref="AJ730:BB730" si="96">SUM(AJ732:AJ743)</f>
        <v>16</v>
      </c>
      <c r="AK730" s="77">
        <f t="shared" si="96"/>
        <v>0</v>
      </c>
      <c r="AL730" s="76">
        <f t="shared" si="96"/>
        <v>0</v>
      </c>
      <c r="AM730" s="78">
        <f t="shared" si="96"/>
        <v>15</v>
      </c>
      <c r="AN730" s="77">
        <f t="shared" si="96"/>
        <v>0</v>
      </c>
      <c r="AO730" s="76">
        <f t="shared" si="96"/>
        <v>0</v>
      </c>
      <c r="AP730" s="78">
        <f t="shared" si="96"/>
        <v>0</v>
      </c>
      <c r="AQ730" s="77">
        <f t="shared" si="96"/>
        <v>0</v>
      </c>
      <c r="AR730" s="76">
        <f t="shared" si="96"/>
        <v>0</v>
      </c>
      <c r="AS730" s="78">
        <f t="shared" si="96"/>
        <v>0</v>
      </c>
      <c r="AT730" s="77">
        <f t="shared" si="96"/>
        <v>0</v>
      </c>
      <c r="AU730" s="76">
        <f t="shared" si="96"/>
        <v>0</v>
      </c>
      <c r="AV730" s="78">
        <f t="shared" si="96"/>
        <v>0</v>
      </c>
      <c r="AW730" s="77">
        <f t="shared" si="96"/>
        <v>0</v>
      </c>
      <c r="AX730" s="76">
        <f t="shared" si="96"/>
        <v>0</v>
      </c>
      <c r="AY730" s="75">
        <f t="shared" si="96"/>
        <v>0</v>
      </c>
      <c r="AZ730" s="74">
        <f t="shared" si="96"/>
        <v>0</v>
      </c>
      <c r="BA730" s="74">
        <f t="shared" si="96"/>
        <v>0</v>
      </c>
      <c r="BB730" s="73">
        <f t="shared" si="96"/>
        <v>0</v>
      </c>
      <c r="BC730" s="72" t="s">
        <v>137</v>
      </c>
      <c r="BF730" s="5">
        <f>SUM(AJ730:AL730)/$BG$5</f>
        <v>5.333333333333333</v>
      </c>
      <c r="BG730" s="5">
        <f>SUM(AM730:AO730,AY730)/$BG$5</f>
        <v>5</v>
      </c>
      <c r="BH730" s="5">
        <f>SUM(AP730:AR730,AZ730)/$BG$5</f>
        <v>0</v>
      </c>
      <c r="BI730" s="5">
        <f>SUM(AS730:AU730,BA730)/$BG$5</f>
        <v>0</v>
      </c>
      <c r="BJ730" s="5">
        <f>SUM(AV730:AX730,BB730)/$BG$5</f>
        <v>0</v>
      </c>
    </row>
    <row r="731" spans="2:62" ht="37.5" thickBot="1" x14ac:dyDescent="0.3">
      <c r="B731" s="71"/>
      <c r="C731" s="70"/>
      <c r="D731" s="69"/>
      <c r="E731" s="68"/>
      <c r="F731" s="68"/>
      <c r="G731" s="67"/>
      <c r="H731" s="66"/>
      <c r="I731" s="64"/>
      <c r="J731" s="64"/>
      <c r="K731" s="65"/>
      <c r="L731" s="64"/>
      <c r="M731" s="62"/>
      <c r="N731" s="64"/>
      <c r="O731" s="62"/>
      <c r="P731" s="64"/>
      <c r="Q731" s="62"/>
      <c r="R731" s="64"/>
      <c r="S731" s="62"/>
      <c r="T731" s="64"/>
      <c r="U731" s="62"/>
      <c r="V731" s="64"/>
      <c r="W731" s="62"/>
      <c r="X731" s="64"/>
      <c r="Y731" s="62"/>
      <c r="Z731" s="64"/>
      <c r="AA731" s="62"/>
      <c r="AB731" s="63"/>
      <c r="AC731" s="62"/>
      <c r="AD731" s="62"/>
      <c r="AE731" s="62"/>
      <c r="AF731" s="61"/>
      <c r="AG731" s="61"/>
      <c r="AH731" s="60"/>
      <c r="AI731" s="59" t="s">
        <v>136</v>
      </c>
      <c r="AJ731" s="58">
        <f t="shared" ref="AJ731:BB731" si="97">AJ730/3</f>
        <v>5.333333333333333</v>
      </c>
      <c r="AK731" s="57">
        <f t="shared" si="97"/>
        <v>0</v>
      </c>
      <c r="AL731" s="56">
        <f t="shared" si="97"/>
        <v>0</v>
      </c>
      <c r="AM731" s="58">
        <f t="shared" si="97"/>
        <v>5</v>
      </c>
      <c r="AN731" s="57">
        <f t="shared" si="97"/>
        <v>0</v>
      </c>
      <c r="AO731" s="56">
        <f t="shared" si="97"/>
        <v>0</v>
      </c>
      <c r="AP731" s="58">
        <f t="shared" si="97"/>
        <v>0</v>
      </c>
      <c r="AQ731" s="57">
        <f t="shared" si="97"/>
        <v>0</v>
      </c>
      <c r="AR731" s="56">
        <f t="shared" si="97"/>
        <v>0</v>
      </c>
      <c r="AS731" s="58">
        <f t="shared" si="97"/>
        <v>0</v>
      </c>
      <c r="AT731" s="57">
        <f t="shared" si="97"/>
        <v>0</v>
      </c>
      <c r="AU731" s="56">
        <f t="shared" si="97"/>
        <v>0</v>
      </c>
      <c r="AV731" s="58">
        <f t="shared" si="97"/>
        <v>0</v>
      </c>
      <c r="AW731" s="57">
        <f t="shared" si="97"/>
        <v>0</v>
      </c>
      <c r="AX731" s="56">
        <f t="shared" si="97"/>
        <v>0</v>
      </c>
      <c r="AY731" s="55">
        <f t="shared" si="97"/>
        <v>0</v>
      </c>
      <c r="AZ731" s="54">
        <f t="shared" si="97"/>
        <v>0</v>
      </c>
      <c r="BA731" s="54">
        <f t="shared" si="97"/>
        <v>0</v>
      </c>
      <c r="BB731" s="53">
        <f t="shared" si="97"/>
        <v>0</v>
      </c>
      <c r="BC731" s="52" t="s">
        <v>135</v>
      </c>
    </row>
    <row r="732" spans="2:62" ht="28.15" customHeight="1" x14ac:dyDescent="0.2">
      <c r="B732" s="30"/>
      <c r="C732" s="242">
        <v>1</v>
      </c>
      <c r="D732" s="44"/>
      <c r="E732" s="43"/>
      <c r="F732" s="43"/>
      <c r="G732" s="42"/>
      <c r="H732" s="223" t="s">
        <v>134</v>
      </c>
      <c r="I732" s="246">
        <v>33</v>
      </c>
      <c r="J732" s="246">
        <v>12</v>
      </c>
      <c r="K732" s="246">
        <v>6</v>
      </c>
      <c r="L732" s="41" t="s">
        <v>133</v>
      </c>
      <c r="M732" s="40" t="s">
        <v>175</v>
      </c>
      <c r="N732" s="41" t="s">
        <v>131</v>
      </c>
      <c r="O732" s="40" t="s">
        <v>121</v>
      </c>
      <c r="P732" s="41" t="s">
        <v>130</v>
      </c>
      <c r="Q732" s="40"/>
      <c r="R732" s="41" t="s">
        <v>129</v>
      </c>
      <c r="S732" s="40"/>
      <c r="T732" s="41" t="s">
        <v>128</v>
      </c>
      <c r="U732" s="40"/>
      <c r="V732" s="41" t="s">
        <v>127</v>
      </c>
      <c r="W732" s="40"/>
      <c r="X732" s="41" t="s">
        <v>126</v>
      </c>
      <c r="Y732" s="40"/>
      <c r="Z732" s="41" t="s">
        <v>125</v>
      </c>
      <c r="AA732" s="40"/>
      <c r="AB732" s="39"/>
      <c r="AC732" s="40"/>
      <c r="AD732" s="39"/>
      <c r="AE732" s="38"/>
      <c r="AF732" s="250"/>
      <c r="AG732" s="250"/>
      <c r="AH732" s="37"/>
      <c r="AI732" s="11"/>
      <c r="AJ732" s="233">
        <f>SUMPRODUCT(LEN($M732:$S735)-LEN(SUBSTITUTE($M732:$S735,"A", "")))</f>
        <v>6</v>
      </c>
      <c r="AK732" s="239">
        <f>SUMPRODUCT(LEN($AD732:$AD735)-LEN(SUBSTITUTE($AD732:$AD735,"A", "")))</f>
        <v>0</v>
      </c>
      <c r="AL732" s="230">
        <f>SUMPRODUCT(LEN($AC732:$AC735)-LEN(SUBSTITUTE($AC732:$AC735,"A", "")))</f>
        <v>0</v>
      </c>
      <c r="AM732" s="233">
        <f>SUMPRODUCT(LEN($M732:$S735)-LEN(SUBSTITUTE($M732:$S735,"S", "")))</f>
        <v>4</v>
      </c>
      <c r="AN732" s="239">
        <f>SUMPRODUCT(LEN($AD732:$AD735)-LEN(SUBSTITUTE($AD732:$AD735,"S", "")))</f>
        <v>0</v>
      </c>
      <c r="AO732" s="230">
        <f>SUMPRODUCT(LEN($AC732:$AC735)-LEN(SUBSTITUTE($AC732:$AC735,"S", "")))</f>
        <v>0</v>
      </c>
      <c r="AP732" s="233">
        <f>SUMPRODUCT(LEN($M732:$S735)-LEN(SUBSTITUTE($M732:$S735,"F", "")))</f>
        <v>0</v>
      </c>
      <c r="AQ732" s="239">
        <f>SUMPRODUCT(LEN($AD732:$AD735)-LEN(SUBSTITUTE($AD732:$AD735,"F", "")))</f>
        <v>0</v>
      </c>
      <c r="AR732" s="230">
        <f>SUMPRODUCT(LEN($AC732:$AC735)-LEN(SUBSTITUTE($AC732:$AC735,"F", "")))</f>
        <v>0</v>
      </c>
      <c r="AS732" s="233">
        <f>SUMPRODUCT(LEN($M732:$S735)-LEN(SUBSTITUTE($M732:$S735,"G", "")))</f>
        <v>0</v>
      </c>
      <c r="AT732" s="239">
        <f>SUMPRODUCT(LEN($AD732:$AD735)-LEN(SUBSTITUTE($AD732:$AD735,"G", "")))</f>
        <v>0</v>
      </c>
      <c r="AU732" s="230">
        <f>SUMPRODUCT(LEN($AC732:$AC735)-LEN(SUBSTITUTE($AC732:$AC735,"G", "")))</f>
        <v>0</v>
      </c>
      <c r="AV732" s="233">
        <f>SUMPRODUCT(LEN($L732:$S735)-LEN(SUBSTITUTE($L732:$S735,"M", "")))</f>
        <v>0</v>
      </c>
      <c r="AW732" s="236">
        <f>SUMPRODUCT(LEN($AD732:$AD735)-LEN(SUBSTITUTE($AD732:$AD735,"M", "")))</f>
        <v>0</v>
      </c>
      <c r="AX732" s="269">
        <f>SUMPRODUCT(LEN($AC732:$AC735)-LEN(SUBSTITUTE($AC732:$AC735,"M", "")))</f>
        <v>0</v>
      </c>
      <c r="AY732" s="291">
        <f>SUMPRODUCT(LEN($AE732:$AE735)-LEN(SUBSTITUTE($AE732:$AE735,"S", "")))</f>
        <v>0</v>
      </c>
      <c r="AZ732" s="227">
        <f>SUMPRODUCT(LEN($AE732:$AE735)-LEN(SUBSTITUTE($AE732:$AE735,"F", "")))</f>
        <v>0</v>
      </c>
      <c r="BA732" s="227">
        <f>SUMPRODUCT(LEN($AE732:$AE735)-LEN(SUBSTITUTE($AE732:$AE735,"G", "")))</f>
        <v>0</v>
      </c>
      <c r="BB732" s="294">
        <f>SUMPRODUCT(LEN($AE732:$AE735)-LEN(SUBSTITUTE($AE732:$AE735,"M", "")))</f>
        <v>0</v>
      </c>
    </row>
    <row r="733" spans="2:62" ht="28.15" customHeight="1" thickBot="1" x14ac:dyDescent="0.25">
      <c r="B733" s="30"/>
      <c r="C733" s="243"/>
      <c r="D733" s="36"/>
      <c r="E733" s="35"/>
      <c r="F733" s="35"/>
      <c r="G733" s="34"/>
      <c r="H733" s="224"/>
      <c r="I733" s="247"/>
      <c r="J733" s="247"/>
      <c r="K733" s="247"/>
      <c r="L733" s="33" t="s">
        <v>123</v>
      </c>
      <c r="M733" s="32" t="s">
        <v>132</v>
      </c>
      <c r="N733" s="33" t="s">
        <v>122</v>
      </c>
      <c r="O733" s="32" t="s">
        <v>121</v>
      </c>
      <c r="P733" s="33" t="s">
        <v>120</v>
      </c>
      <c r="Q733" s="32"/>
      <c r="R733" s="33" t="s">
        <v>119</v>
      </c>
      <c r="S733" s="32"/>
      <c r="T733" s="33" t="s">
        <v>118</v>
      </c>
      <c r="U733" s="32"/>
      <c r="V733" s="33" t="s">
        <v>117</v>
      </c>
      <c r="W733" s="32"/>
      <c r="X733" s="33" t="s">
        <v>116</v>
      </c>
      <c r="Y733" s="32"/>
      <c r="Z733" s="33" t="s">
        <v>115</v>
      </c>
      <c r="AA733" s="32"/>
      <c r="AB733" s="31"/>
      <c r="AC733" s="32"/>
      <c r="AD733" s="31"/>
      <c r="AE733" s="23"/>
      <c r="AF733" s="251"/>
      <c r="AG733" s="251"/>
      <c r="AH733" s="22"/>
      <c r="AI733" s="11"/>
      <c r="AJ733" s="265"/>
      <c r="AK733" s="267"/>
      <c r="AL733" s="263"/>
      <c r="AM733" s="265"/>
      <c r="AN733" s="267"/>
      <c r="AO733" s="263"/>
      <c r="AP733" s="265"/>
      <c r="AQ733" s="267"/>
      <c r="AR733" s="263"/>
      <c r="AS733" s="265"/>
      <c r="AT733" s="267"/>
      <c r="AU733" s="263"/>
      <c r="AV733" s="265"/>
      <c r="AW733" s="275"/>
      <c r="AX733" s="270"/>
      <c r="AY733" s="292"/>
      <c r="AZ733" s="228"/>
      <c r="BA733" s="228"/>
      <c r="BB733" s="295"/>
    </row>
    <row r="734" spans="2:62" ht="28.15" customHeight="1" x14ac:dyDescent="0.2">
      <c r="B734" s="30"/>
      <c r="C734" s="244"/>
      <c r="D734" s="29"/>
      <c r="E734" s="28"/>
      <c r="F734" s="28"/>
      <c r="G734" s="27"/>
      <c r="H734" s="225">
        <v>165</v>
      </c>
      <c r="I734" s="248"/>
      <c r="J734" s="248"/>
      <c r="K734" s="248"/>
      <c r="L734" s="26" t="s">
        <v>114</v>
      </c>
      <c r="M734" s="25" t="s">
        <v>132</v>
      </c>
      <c r="N734" s="26" t="s">
        <v>112</v>
      </c>
      <c r="O734" s="25"/>
      <c r="P734" s="26" t="s">
        <v>111</v>
      </c>
      <c r="Q734" s="25"/>
      <c r="R734" s="26" t="s">
        <v>110</v>
      </c>
      <c r="S734" s="25"/>
      <c r="T734" s="26" t="s">
        <v>109</v>
      </c>
      <c r="U734" s="25"/>
      <c r="V734" s="26" t="s">
        <v>108</v>
      </c>
      <c r="W734" s="25"/>
      <c r="X734" s="26" t="s">
        <v>107</v>
      </c>
      <c r="Y734" s="25"/>
      <c r="Z734" s="26" t="s">
        <v>106</v>
      </c>
      <c r="AA734" s="25"/>
      <c r="AB734" s="24"/>
      <c r="AC734" s="25"/>
      <c r="AD734" s="24"/>
      <c r="AE734" s="23"/>
      <c r="AF734" s="251"/>
      <c r="AG734" s="251"/>
      <c r="AH734" s="22"/>
      <c r="AI734" s="11"/>
      <c r="AJ734" s="265"/>
      <c r="AK734" s="267"/>
      <c r="AL734" s="263"/>
      <c r="AM734" s="265"/>
      <c r="AN734" s="267"/>
      <c r="AO734" s="263"/>
      <c r="AP734" s="265"/>
      <c r="AQ734" s="267"/>
      <c r="AR734" s="263"/>
      <c r="AS734" s="265"/>
      <c r="AT734" s="267"/>
      <c r="AU734" s="263"/>
      <c r="AV734" s="265"/>
      <c r="AW734" s="275"/>
      <c r="AX734" s="270"/>
      <c r="AY734" s="292"/>
      <c r="AZ734" s="228"/>
      <c r="BA734" s="228"/>
      <c r="BB734" s="295"/>
    </row>
    <row r="735" spans="2:62" ht="28.15" customHeight="1" thickBot="1" x14ac:dyDescent="0.25">
      <c r="B735" s="30"/>
      <c r="C735" s="253"/>
      <c r="D735" s="51"/>
      <c r="E735" s="50"/>
      <c r="F735" s="50"/>
      <c r="G735" s="49"/>
      <c r="H735" s="226"/>
      <c r="I735" s="254"/>
      <c r="J735" s="254"/>
      <c r="K735" s="254"/>
      <c r="L735" s="48" t="s">
        <v>105</v>
      </c>
      <c r="M735" s="47" t="s">
        <v>124</v>
      </c>
      <c r="N735" s="48" t="s">
        <v>103</v>
      </c>
      <c r="O735" s="47"/>
      <c r="P735" s="48" t="s">
        <v>102</v>
      </c>
      <c r="Q735" s="47"/>
      <c r="R735" s="48" t="s">
        <v>101</v>
      </c>
      <c r="S735" s="47"/>
      <c r="T735" s="48">
        <v>20</v>
      </c>
      <c r="U735" s="47"/>
      <c r="V735" s="48" t="s">
        <v>100</v>
      </c>
      <c r="W735" s="47"/>
      <c r="X735" s="48" t="s">
        <v>99</v>
      </c>
      <c r="Y735" s="47"/>
      <c r="Z735" s="48" t="s">
        <v>98</v>
      </c>
      <c r="AA735" s="47"/>
      <c r="AB735" s="16"/>
      <c r="AC735" s="47"/>
      <c r="AD735" s="16"/>
      <c r="AE735" s="46"/>
      <c r="AF735" s="255"/>
      <c r="AG735" s="255"/>
      <c r="AH735" s="45"/>
      <c r="AI735" s="11"/>
      <c r="AJ735" s="266"/>
      <c r="AK735" s="268"/>
      <c r="AL735" s="264"/>
      <c r="AM735" s="266"/>
      <c r="AN735" s="268"/>
      <c r="AO735" s="264"/>
      <c r="AP735" s="266"/>
      <c r="AQ735" s="268"/>
      <c r="AR735" s="264"/>
      <c r="AS735" s="266"/>
      <c r="AT735" s="268"/>
      <c r="AU735" s="264"/>
      <c r="AV735" s="266"/>
      <c r="AW735" s="276"/>
      <c r="AX735" s="271"/>
      <c r="AY735" s="293"/>
      <c r="AZ735" s="229"/>
      <c r="BA735" s="229"/>
      <c r="BB735" s="296"/>
    </row>
    <row r="736" spans="2:62" ht="28.15" customHeight="1" x14ac:dyDescent="0.2">
      <c r="B736" s="30"/>
      <c r="C736" s="242">
        <v>2</v>
      </c>
      <c r="D736" s="44"/>
      <c r="E736" s="43"/>
      <c r="F736" s="43"/>
      <c r="G736" s="42"/>
      <c r="H736" s="223"/>
      <c r="I736" s="246">
        <v>32</v>
      </c>
      <c r="J736" s="246">
        <v>13</v>
      </c>
      <c r="K736" s="246">
        <v>6</v>
      </c>
      <c r="L736" s="41" t="s">
        <v>133</v>
      </c>
      <c r="M736" s="40" t="s">
        <v>104</v>
      </c>
      <c r="N736" s="41" t="s">
        <v>131</v>
      </c>
      <c r="O736" s="40" t="s">
        <v>175</v>
      </c>
      <c r="P736" s="41" t="s">
        <v>130</v>
      </c>
      <c r="Q736" s="40"/>
      <c r="R736" s="41" t="s">
        <v>129</v>
      </c>
      <c r="S736" s="40"/>
      <c r="T736" s="41" t="s">
        <v>128</v>
      </c>
      <c r="U736" s="40"/>
      <c r="V736" s="41" t="s">
        <v>127</v>
      </c>
      <c r="W736" s="40"/>
      <c r="X736" s="41" t="s">
        <v>126</v>
      </c>
      <c r="Y736" s="40"/>
      <c r="Z736" s="41" t="s">
        <v>125</v>
      </c>
      <c r="AA736" s="40"/>
      <c r="AB736" s="39"/>
      <c r="AC736" s="40"/>
      <c r="AD736" s="39"/>
      <c r="AE736" s="38"/>
      <c r="AF736" s="250"/>
      <c r="AG736" s="250"/>
      <c r="AH736" s="37"/>
      <c r="AI736" s="11"/>
      <c r="AJ736" s="233">
        <f>SUMPRODUCT(LEN($M736:$S739)-LEN(SUBSTITUTE($M736:$S739,"A", "")))</f>
        <v>7</v>
      </c>
      <c r="AK736" s="239">
        <f>SUMPRODUCT(LEN($AD736:$AD739)-LEN(SUBSTITUTE($AD736:$AD739,"A", "")))</f>
        <v>0</v>
      </c>
      <c r="AL736" s="230">
        <f>SUMPRODUCT(LEN($AC736:$AC739)-LEN(SUBSTITUTE($AC736:$AC739,"A", "")))</f>
        <v>0</v>
      </c>
      <c r="AM736" s="233">
        <f>SUMPRODUCT(LEN($M736:$S739)-LEN(SUBSTITUTE($M736:$S739,"S", "")))</f>
        <v>4</v>
      </c>
      <c r="AN736" s="239">
        <f>SUMPRODUCT(LEN($AD736:$AD739)-LEN(SUBSTITUTE($AD736:$AD739,"S", "")))</f>
        <v>0</v>
      </c>
      <c r="AO736" s="230">
        <f>SUMPRODUCT(LEN($AC736:$AC739)-LEN(SUBSTITUTE($AC736:$AC739,"S", "")))</f>
        <v>0</v>
      </c>
      <c r="AP736" s="233">
        <f>SUMPRODUCT(LEN($M736:$S739)-LEN(SUBSTITUTE($M736:$S739,"F", "")))</f>
        <v>0</v>
      </c>
      <c r="AQ736" s="239">
        <f>SUMPRODUCT(LEN($AD736:$AD739)-LEN(SUBSTITUTE($AD736:$AD739,"F", "")))</f>
        <v>0</v>
      </c>
      <c r="AR736" s="230">
        <f>SUMPRODUCT(LEN($AC736:$AC739)-LEN(SUBSTITUTE($AC736:$AC739,"F", "")))</f>
        <v>0</v>
      </c>
      <c r="AS736" s="233">
        <f>SUMPRODUCT(LEN($M736:$S739)-LEN(SUBSTITUTE($M736:$S739,"G", "")))</f>
        <v>0</v>
      </c>
      <c r="AT736" s="239">
        <f>SUMPRODUCT(LEN($AD736:$AD739)-LEN(SUBSTITUTE($AD736:$AD739,"G", "")))</f>
        <v>0</v>
      </c>
      <c r="AU736" s="230">
        <f>SUMPRODUCT(LEN($AC736:$AC739)-LEN(SUBSTITUTE($AC736:$AC739,"G", "")))</f>
        <v>0</v>
      </c>
      <c r="AV736" s="233">
        <f>SUMPRODUCT(LEN($L736:$S739)-LEN(SUBSTITUTE($L736:$S739,"M", "")))</f>
        <v>0</v>
      </c>
      <c r="AW736" s="236">
        <f>SUMPRODUCT(LEN($AD736:$AD739)-LEN(SUBSTITUTE($AD736:$AD739,"M", "")))</f>
        <v>0</v>
      </c>
      <c r="AX736" s="269">
        <f>SUMPRODUCT(LEN($AC736:$AC739)-LEN(SUBSTITUTE($AC736:$AC739,"M", "")))</f>
        <v>0</v>
      </c>
      <c r="AY736" s="291">
        <f>SUMPRODUCT(LEN($AE736:$AE739)-LEN(SUBSTITUTE($AE736:$AE739,"S", "")))</f>
        <v>0</v>
      </c>
      <c r="AZ736" s="227">
        <f>SUMPRODUCT(LEN($AE736:$AE739)-LEN(SUBSTITUTE($AE736:$AE739,"F", "")))</f>
        <v>0</v>
      </c>
      <c r="BA736" s="227">
        <f>SUMPRODUCT(LEN($AE736:$AE739)-LEN(SUBSTITUTE($AE736:$AE739,"G", "")))</f>
        <v>0</v>
      </c>
      <c r="BB736" s="294">
        <f>SUMPRODUCT(LEN($AE736:$AE739)-LEN(SUBSTITUTE($AE736:$AE739,"M", "")))</f>
        <v>0</v>
      </c>
    </row>
    <row r="737" spans="2:62" ht="28.15" customHeight="1" thickBot="1" x14ac:dyDescent="0.25">
      <c r="B737" s="30"/>
      <c r="C737" s="243"/>
      <c r="D737" s="36"/>
      <c r="E737" s="35"/>
      <c r="F737" s="35"/>
      <c r="G737" s="34"/>
      <c r="H737" s="224"/>
      <c r="I737" s="247"/>
      <c r="J737" s="247"/>
      <c r="K737" s="247"/>
      <c r="L737" s="33" t="s">
        <v>123</v>
      </c>
      <c r="M737" s="32" t="s">
        <v>175</v>
      </c>
      <c r="N737" s="33" t="s">
        <v>122</v>
      </c>
      <c r="O737" s="32" t="s">
        <v>104</v>
      </c>
      <c r="P737" s="33" t="s">
        <v>120</v>
      </c>
      <c r="Q737" s="32"/>
      <c r="R737" s="33" t="s">
        <v>119</v>
      </c>
      <c r="S737" s="32"/>
      <c r="T737" s="33" t="s">
        <v>118</v>
      </c>
      <c r="U737" s="32"/>
      <c r="V737" s="33" t="s">
        <v>117</v>
      </c>
      <c r="W737" s="32"/>
      <c r="X737" s="33" t="s">
        <v>116</v>
      </c>
      <c r="Y737" s="32"/>
      <c r="Z737" s="33" t="s">
        <v>115</v>
      </c>
      <c r="AA737" s="32"/>
      <c r="AB737" s="31"/>
      <c r="AC737" s="32"/>
      <c r="AD737" s="31"/>
      <c r="AE737" s="23"/>
      <c r="AF737" s="251"/>
      <c r="AG737" s="251"/>
      <c r="AH737" s="22"/>
      <c r="AI737" s="11"/>
      <c r="AJ737" s="265"/>
      <c r="AK737" s="267"/>
      <c r="AL737" s="263"/>
      <c r="AM737" s="265"/>
      <c r="AN737" s="267"/>
      <c r="AO737" s="263"/>
      <c r="AP737" s="265"/>
      <c r="AQ737" s="267"/>
      <c r="AR737" s="263"/>
      <c r="AS737" s="265"/>
      <c r="AT737" s="267"/>
      <c r="AU737" s="263"/>
      <c r="AV737" s="265"/>
      <c r="AW737" s="275"/>
      <c r="AX737" s="270"/>
      <c r="AY737" s="292"/>
      <c r="AZ737" s="228"/>
      <c r="BA737" s="228"/>
      <c r="BB737" s="295"/>
    </row>
    <row r="738" spans="2:62" ht="28.15" customHeight="1" x14ac:dyDescent="0.2">
      <c r="B738" s="30"/>
      <c r="C738" s="244"/>
      <c r="D738" s="29"/>
      <c r="E738" s="28"/>
      <c r="F738" s="28"/>
      <c r="G738" s="27"/>
      <c r="H738" s="225"/>
      <c r="I738" s="248"/>
      <c r="J738" s="248"/>
      <c r="K738" s="248"/>
      <c r="L738" s="26" t="s">
        <v>114</v>
      </c>
      <c r="M738" s="25" t="s">
        <v>124</v>
      </c>
      <c r="N738" s="26" t="s">
        <v>112</v>
      </c>
      <c r="O738" s="25" t="s">
        <v>121</v>
      </c>
      <c r="P738" s="26" t="s">
        <v>111</v>
      </c>
      <c r="Q738" s="25"/>
      <c r="R738" s="26" t="s">
        <v>110</v>
      </c>
      <c r="S738" s="25"/>
      <c r="T738" s="26" t="s">
        <v>109</v>
      </c>
      <c r="U738" s="25"/>
      <c r="V738" s="26" t="s">
        <v>108</v>
      </c>
      <c r="W738" s="25"/>
      <c r="X738" s="26" t="s">
        <v>107</v>
      </c>
      <c r="Y738" s="25"/>
      <c r="Z738" s="26" t="s">
        <v>106</v>
      </c>
      <c r="AA738" s="25"/>
      <c r="AB738" s="24"/>
      <c r="AC738" s="25"/>
      <c r="AD738" s="24"/>
      <c r="AE738" s="23"/>
      <c r="AF738" s="251"/>
      <c r="AG738" s="251"/>
      <c r="AH738" s="22"/>
      <c r="AI738" s="11"/>
      <c r="AJ738" s="265"/>
      <c r="AK738" s="267"/>
      <c r="AL738" s="263"/>
      <c r="AM738" s="265"/>
      <c r="AN738" s="267"/>
      <c r="AO738" s="263"/>
      <c r="AP738" s="265"/>
      <c r="AQ738" s="267"/>
      <c r="AR738" s="263"/>
      <c r="AS738" s="265"/>
      <c r="AT738" s="267"/>
      <c r="AU738" s="263"/>
      <c r="AV738" s="265"/>
      <c r="AW738" s="275"/>
      <c r="AX738" s="270"/>
      <c r="AY738" s="292"/>
      <c r="AZ738" s="228"/>
      <c r="BA738" s="228"/>
      <c r="BB738" s="295"/>
    </row>
    <row r="739" spans="2:62" ht="28.15" customHeight="1" thickBot="1" x14ac:dyDescent="0.25">
      <c r="B739" s="30"/>
      <c r="C739" s="253"/>
      <c r="D739" s="51"/>
      <c r="E739" s="50"/>
      <c r="F739" s="50"/>
      <c r="G739" s="49"/>
      <c r="H739" s="226"/>
      <c r="I739" s="254"/>
      <c r="J739" s="254"/>
      <c r="K739" s="254"/>
      <c r="L739" s="48" t="s">
        <v>105</v>
      </c>
      <c r="M739" s="47" t="s">
        <v>132</v>
      </c>
      <c r="N739" s="48" t="s">
        <v>103</v>
      </c>
      <c r="O739" s="47"/>
      <c r="P739" s="48" t="s">
        <v>102</v>
      </c>
      <c r="Q739" s="47"/>
      <c r="R739" s="48" t="s">
        <v>101</v>
      </c>
      <c r="S739" s="47"/>
      <c r="T739" s="48">
        <v>20</v>
      </c>
      <c r="U739" s="47"/>
      <c r="V739" s="48" t="s">
        <v>100</v>
      </c>
      <c r="W739" s="47"/>
      <c r="X739" s="48" t="s">
        <v>99</v>
      </c>
      <c r="Y739" s="47"/>
      <c r="Z739" s="48" t="s">
        <v>98</v>
      </c>
      <c r="AA739" s="47"/>
      <c r="AB739" s="16"/>
      <c r="AC739" s="47"/>
      <c r="AD739" s="16"/>
      <c r="AE739" s="46"/>
      <c r="AF739" s="255"/>
      <c r="AG739" s="255"/>
      <c r="AH739" s="45"/>
      <c r="AI739" s="11"/>
      <c r="AJ739" s="266"/>
      <c r="AK739" s="268"/>
      <c r="AL739" s="264"/>
      <c r="AM739" s="266"/>
      <c r="AN739" s="268"/>
      <c r="AO739" s="264"/>
      <c r="AP739" s="266"/>
      <c r="AQ739" s="268"/>
      <c r="AR739" s="264"/>
      <c r="AS739" s="266"/>
      <c r="AT739" s="268"/>
      <c r="AU739" s="264"/>
      <c r="AV739" s="266"/>
      <c r="AW739" s="276"/>
      <c r="AX739" s="271"/>
      <c r="AY739" s="293"/>
      <c r="AZ739" s="229"/>
      <c r="BA739" s="229"/>
      <c r="BB739" s="296"/>
    </row>
    <row r="740" spans="2:62" ht="28.15" customHeight="1" x14ac:dyDescent="0.2">
      <c r="B740" s="30"/>
      <c r="C740" s="242">
        <v>3</v>
      </c>
      <c r="D740" s="44"/>
      <c r="E740" s="43"/>
      <c r="F740" s="43"/>
      <c r="G740" s="42"/>
      <c r="H740" s="223"/>
      <c r="I740" s="246">
        <v>32</v>
      </c>
      <c r="J740" s="246">
        <v>13</v>
      </c>
      <c r="K740" s="246">
        <v>7</v>
      </c>
      <c r="L740" s="41" t="s">
        <v>133</v>
      </c>
      <c r="M740" s="40" t="s">
        <v>175</v>
      </c>
      <c r="N740" s="41" t="s">
        <v>131</v>
      </c>
      <c r="O740" s="40" t="s">
        <v>121</v>
      </c>
      <c r="P740" s="41" t="s">
        <v>130</v>
      </c>
      <c r="Q740" s="40"/>
      <c r="R740" s="41" t="s">
        <v>129</v>
      </c>
      <c r="S740" s="40"/>
      <c r="T740" s="41" t="s">
        <v>128</v>
      </c>
      <c r="U740" s="40"/>
      <c r="V740" s="41" t="s">
        <v>127</v>
      </c>
      <c r="W740" s="40"/>
      <c r="X740" s="41" t="s">
        <v>126</v>
      </c>
      <c r="Y740" s="40"/>
      <c r="Z740" s="41" t="s">
        <v>125</v>
      </c>
      <c r="AA740" s="40"/>
      <c r="AB740" s="39"/>
      <c r="AC740" s="40"/>
      <c r="AD740" s="39"/>
      <c r="AE740" s="38"/>
      <c r="AF740" s="250"/>
      <c r="AG740" s="250"/>
      <c r="AH740" s="37"/>
      <c r="AI740" s="11"/>
      <c r="AJ740" s="233">
        <f>SUMPRODUCT(LEN($M740:$S743)-LEN(SUBSTITUTE($M740:$S743,"A", "")))</f>
        <v>3</v>
      </c>
      <c r="AK740" s="239">
        <f>SUMPRODUCT(LEN($AD740:$AD743)-LEN(SUBSTITUTE($AD740:$AD743,"A", "")))</f>
        <v>0</v>
      </c>
      <c r="AL740" s="230">
        <f>SUMPRODUCT(LEN($AC740:$AC743)-LEN(SUBSTITUTE($AC740:$AC743,"A", "")))</f>
        <v>0</v>
      </c>
      <c r="AM740" s="233">
        <f>SUMPRODUCT(LEN($M740:$S743)-LEN(SUBSTITUTE($M740:$S743,"S", "")))</f>
        <v>7</v>
      </c>
      <c r="AN740" s="239">
        <f>SUMPRODUCT(LEN($AD740:$AD743)-LEN(SUBSTITUTE($AD740:$AD743,"S", "")))</f>
        <v>0</v>
      </c>
      <c r="AO740" s="230">
        <f>SUMPRODUCT(LEN($AC740:$AC743)-LEN(SUBSTITUTE($AC740:$AC743,"S", "")))</f>
        <v>0</v>
      </c>
      <c r="AP740" s="233">
        <f>SUMPRODUCT(LEN($M740:$S743)-LEN(SUBSTITUTE($M740:$S743,"F", "")))</f>
        <v>0</v>
      </c>
      <c r="AQ740" s="239">
        <f>SUMPRODUCT(LEN($AD740:$AD743)-LEN(SUBSTITUTE($AD740:$AD743,"F", "")))</f>
        <v>0</v>
      </c>
      <c r="AR740" s="230">
        <f>SUMPRODUCT(LEN($AC740:$AC743)-LEN(SUBSTITUTE($AC740:$AC743,"F", "")))</f>
        <v>0</v>
      </c>
      <c r="AS740" s="233">
        <f>SUMPRODUCT(LEN($M740:$S743)-LEN(SUBSTITUTE($M740:$S743,"G", "")))</f>
        <v>0</v>
      </c>
      <c r="AT740" s="239">
        <f>SUMPRODUCT(LEN($AD740:$AD743)-LEN(SUBSTITUTE($AD740:$AD743,"G", "")))</f>
        <v>0</v>
      </c>
      <c r="AU740" s="230">
        <f>SUMPRODUCT(LEN($AC740:$AC743)-LEN(SUBSTITUTE($AC740:$AC743,"G", "")))</f>
        <v>0</v>
      </c>
      <c r="AV740" s="233">
        <f>SUMPRODUCT(LEN($L740:$S743)-LEN(SUBSTITUTE($L740:$S743,"M", "")))</f>
        <v>0</v>
      </c>
      <c r="AW740" s="236">
        <f>SUMPRODUCT(LEN($AD740:$AD743)-LEN(SUBSTITUTE($AD740:$AD743,"M", "")))</f>
        <v>0</v>
      </c>
      <c r="AX740" s="269">
        <f>SUMPRODUCT(LEN($AC740:$AC743)-LEN(SUBSTITUTE($AC740:$AC743,"M", "")))</f>
        <v>0</v>
      </c>
      <c r="AY740" s="291">
        <f>SUMPRODUCT(LEN($AE740:$AE743)-LEN(SUBSTITUTE($AE740:$AE743,"S", "")))</f>
        <v>0</v>
      </c>
      <c r="AZ740" s="227">
        <f>SUMPRODUCT(LEN($AE740:$AE743)-LEN(SUBSTITUTE($AE740:$AE743,"F", "")))</f>
        <v>0</v>
      </c>
      <c r="BA740" s="227">
        <f>SUMPRODUCT(LEN($AE740:$AE743)-LEN(SUBSTITUTE($AE740:$AE743,"G", "")))</f>
        <v>0</v>
      </c>
      <c r="BB740" s="294">
        <f>SUMPRODUCT(LEN($AE740:$AE743)-LEN(SUBSTITUTE($AE740:$AE743,"M", "")))</f>
        <v>0</v>
      </c>
    </row>
    <row r="741" spans="2:62" ht="28.15" customHeight="1" thickBot="1" x14ac:dyDescent="0.25">
      <c r="B741" s="30"/>
      <c r="C741" s="243"/>
      <c r="D741" s="36"/>
      <c r="E741" s="35"/>
      <c r="F741" s="35"/>
      <c r="G741" s="34"/>
      <c r="H741" s="224"/>
      <c r="I741" s="247"/>
      <c r="J741" s="247"/>
      <c r="K741" s="247"/>
      <c r="L741" s="33" t="s">
        <v>123</v>
      </c>
      <c r="M741" s="32" t="s">
        <v>175</v>
      </c>
      <c r="N741" s="33" t="s">
        <v>122</v>
      </c>
      <c r="O741" s="32" t="s">
        <v>121</v>
      </c>
      <c r="P741" s="33" t="s">
        <v>120</v>
      </c>
      <c r="Q741" s="32"/>
      <c r="R741" s="33" t="s">
        <v>119</v>
      </c>
      <c r="S741" s="32"/>
      <c r="T741" s="33" t="s">
        <v>118</v>
      </c>
      <c r="U741" s="32"/>
      <c r="V741" s="33" t="s">
        <v>117</v>
      </c>
      <c r="W741" s="32"/>
      <c r="X741" s="33" t="s">
        <v>116</v>
      </c>
      <c r="Y741" s="32"/>
      <c r="Z741" s="33" t="s">
        <v>115</v>
      </c>
      <c r="AA741" s="32"/>
      <c r="AB741" s="31"/>
      <c r="AC741" s="32"/>
      <c r="AD741" s="31"/>
      <c r="AE741" s="23"/>
      <c r="AF741" s="251"/>
      <c r="AG741" s="251"/>
      <c r="AH741" s="22"/>
      <c r="AI741" s="11"/>
      <c r="AJ741" s="265"/>
      <c r="AK741" s="267"/>
      <c r="AL741" s="263"/>
      <c r="AM741" s="265"/>
      <c r="AN741" s="267"/>
      <c r="AO741" s="263"/>
      <c r="AP741" s="265"/>
      <c r="AQ741" s="267"/>
      <c r="AR741" s="263"/>
      <c r="AS741" s="265"/>
      <c r="AT741" s="267"/>
      <c r="AU741" s="263"/>
      <c r="AV741" s="265"/>
      <c r="AW741" s="275"/>
      <c r="AX741" s="270"/>
      <c r="AY741" s="292"/>
      <c r="AZ741" s="228"/>
      <c r="BA741" s="228"/>
      <c r="BB741" s="295"/>
    </row>
    <row r="742" spans="2:62" ht="28.15" customHeight="1" x14ac:dyDescent="0.2">
      <c r="B742" s="30"/>
      <c r="C742" s="244"/>
      <c r="D742" s="29"/>
      <c r="E742" s="28"/>
      <c r="F742" s="28"/>
      <c r="G742" s="27"/>
      <c r="H742" s="225"/>
      <c r="I742" s="248"/>
      <c r="J742" s="248"/>
      <c r="K742" s="248"/>
      <c r="L742" s="26" t="s">
        <v>114</v>
      </c>
      <c r="M742" s="25" t="s">
        <v>113</v>
      </c>
      <c r="N742" s="26" t="s">
        <v>112</v>
      </c>
      <c r="O742" s="25"/>
      <c r="P742" s="26" t="s">
        <v>111</v>
      </c>
      <c r="Q742" s="25"/>
      <c r="R742" s="26" t="s">
        <v>110</v>
      </c>
      <c r="S742" s="25"/>
      <c r="T742" s="26" t="s">
        <v>109</v>
      </c>
      <c r="U742" s="25"/>
      <c r="V742" s="26" t="s">
        <v>108</v>
      </c>
      <c r="W742" s="25"/>
      <c r="X742" s="26" t="s">
        <v>107</v>
      </c>
      <c r="Y742" s="25"/>
      <c r="Z742" s="26" t="s">
        <v>106</v>
      </c>
      <c r="AA742" s="25"/>
      <c r="AB742" s="24"/>
      <c r="AC742" s="25"/>
      <c r="AD742" s="24"/>
      <c r="AE742" s="23"/>
      <c r="AF742" s="251"/>
      <c r="AG742" s="251"/>
      <c r="AH742" s="22"/>
      <c r="AI742" s="11"/>
      <c r="AJ742" s="265"/>
      <c r="AK742" s="267"/>
      <c r="AL742" s="263"/>
      <c r="AM742" s="265"/>
      <c r="AN742" s="267"/>
      <c r="AO742" s="263"/>
      <c r="AP742" s="265"/>
      <c r="AQ742" s="267"/>
      <c r="AR742" s="263"/>
      <c r="AS742" s="265"/>
      <c r="AT742" s="267"/>
      <c r="AU742" s="263"/>
      <c r="AV742" s="265"/>
      <c r="AW742" s="275"/>
      <c r="AX742" s="270"/>
      <c r="AY742" s="292"/>
      <c r="AZ742" s="228"/>
      <c r="BA742" s="228"/>
      <c r="BB742" s="295"/>
    </row>
    <row r="743" spans="2:62" ht="28.15" customHeight="1" thickBot="1" x14ac:dyDescent="0.25">
      <c r="B743" s="21"/>
      <c r="C743" s="245"/>
      <c r="D743" s="20"/>
      <c r="E743" s="19"/>
      <c r="F743" s="19"/>
      <c r="G743" s="18"/>
      <c r="H743" s="226"/>
      <c r="I743" s="249"/>
      <c r="J743" s="249"/>
      <c r="K743" s="249"/>
      <c r="L743" s="17" t="s">
        <v>105</v>
      </c>
      <c r="M743" s="15" t="s">
        <v>175</v>
      </c>
      <c r="N743" s="17" t="s">
        <v>103</v>
      </c>
      <c r="O743" s="15"/>
      <c r="P743" s="17" t="s">
        <v>102</v>
      </c>
      <c r="Q743" s="15"/>
      <c r="R743" s="17" t="s">
        <v>101</v>
      </c>
      <c r="S743" s="15"/>
      <c r="T743" s="17">
        <v>20</v>
      </c>
      <c r="U743" s="15"/>
      <c r="V743" s="17" t="s">
        <v>100</v>
      </c>
      <c r="W743" s="15"/>
      <c r="X743" s="17" t="s">
        <v>99</v>
      </c>
      <c r="Y743" s="15"/>
      <c r="Z743" s="17" t="s">
        <v>98</v>
      </c>
      <c r="AA743" s="15"/>
      <c r="AB743" s="16"/>
      <c r="AC743" s="15"/>
      <c r="AD743" s="14"/>
      <c r="AE743" s="13"/>
      <c r="AF743" s="252"/>
      <c r="AG743" s="252"/>
      <c r="AH743" s="12"/>
      <c r="AI743" s="11"/>
      <c r="AJ743" s="266"/>
      <c r="AK743" s="268"/>
      <c r="AL743" s="264"/>
      <c r="AM743" s="266"/>
      <c r="AN743" s="268"/>
      <c r="AO743" s="264"/>
      <c r="AP743" s="266"/>
      <c r="AQ743" s="268"/>
      <c r="AR743" s="264"/>
      <c r="AS743" s="266"/>
      <c r="AT743" s="268"/>
      <c r="AU743" s="264"/>
      <c r="AV743" s="266"/>
      <c r="AW743" s="276"/>
      <c r="AX743" s="271"/>
      <c r="AY743" s="293"/>
      <c r="AZ743" s="229"/>
      <c r="BA743" s="229"/>
      <c r="BB743" s="296"/>
    </row>
    <row r="744" spans="2:62" ht="85.9" customHeight="1" thickTop="1" thickBot="1" x14ac:dyDescent="0.35">
      <c r="B744" s="105" t="s">
        <v>174</v>
      </c>
      <c r="C744" s="95" t="s">
        <v>173</v>
      </c>
      <c r="D744" s="100" t="s">
        <v>172</v>
      </c>
      <c r="E744" s="104" t="s">
        <v>171</v>
      </c>
      <c r="F744" s="103"/>
      <c r="G744" s="102"/>
      <c r="H744" s="101" t="s">
        <v>170</v>
      </c>
      <c r="I744" s="100" t="s">
        <v>96</v>
      </c>
      <c r="J744" s="100" t="s">
        <v>169</v>
      </c>
      <c r="K744" s="100" t="s">
        <v>97</v>
      </c>
      <c r="L744" s="256" t="s">
        <v>168</v>
      </c>
      <c r="M744" s="262"/>
      <c r="N744" s="256" t="s">
        <v>167</v>
      </c>
      <c r="O744" s="262"/>
      <c r="P744" s="256" t="s">
        <v>167</v>
      </c>
      <c r="Q744" s="257"/>
      <c r="R744" s="256" t="s">
        <v>167</v>
      </c>
      <c r="S744" s="257"/>
      <c r="T744" s="256" t="s">
        <v>167</v>
      </c>
      <c r="U744" s="257"/>
      <c r="V744" s="256" t="s">
        <v>167</v>
      </c>
      <c r="W744" s="257"/>
      <c r="X744" s="256" t="s">
        <v>167</v>
      </c>
      <c r="Y744" s="257"/>
      <c r="Z744" s="256" t="s">
        <v>167</v>
      </c>
      <c r="AA744" s="257"/>
      <c r="AB744" s="261" t="s">
        <v>166</v>
      </c>
      <c r="AC744" s="257"/>
      <c r="AD744" s="101" t="s">
        <v>165</v>
      </c>
      <c r="AE744" s="101" t="s">
        <v>164</v>
      </c>
      <c r="AF744" s="100" t="s">
        <v>163</v>
      </c>
      <c r="AG744" s="100" t="s">
        <v>162</v>
      </c>
      <c r="AH744" s="99" t="s">
        <v>161</v>
      </c>
      <c r="AI744" s="98"/>
      <c r="AJ744" s="96" t="s">
        <v>160</v>
      </c>
      <c r="AK744" s="95" t="s">
        <v>159</v>
      </c>
      <c r="AL744" s="94" t="s">
        <v>158</v>
      </c>
      <c r="AM744" s="96" t="s">
        <v>157</v>
      </c>
      <c r="AN744" s="95" t="s">
        <v>156</v>
      </c>
      <c r="AO744" s="94" t="s">
        <v>155</v>
      </c>
      <c r="AP744" s="96" t="s">
        <v>154</v>
      </c>
      <c r="AQ744" s="95" t="s">
        <v>153</v>
      </c>
      <c r="AR744" s="97" t="s">
        <v>152</v>
      </c>
      <c r="AS744" s="96" t="s">
        <v>151</v>
      </c>
      <c r="AT744" s="95" t="s">
        <v>150</v>
      </c>
      <c r="AU744" s="94" t="s">
        <v>149</v>
      </c>
      <c r="AV744" s="96" t="s">
        <v>148</v>
      </c>
      <c r="AW744" s="95" t="s">
        <v>147</v>
      </c>
      <c r="AX744" s="94" t="s">
        <v>146</v>
      </c>
      <c r="AY744" s="93" t="s">
        <v>145</v>
      </c>
      <c r="AZ744" s="92" t="s">
        <v>144</v>
      </c>
      <c r="BA744" s="92" t="s">
        <v>143</v>
      </c>
      <c r="BB744" s="91" t="s">
        <v>142</v>
      </c>
    </row>
    <row r="745" spans="2:62" ht="48" thickBot="1" x14ac:dyDescent="0.3">
      <c r="B745" s="90" t="s">
        <v>197</v>
      </c>
      <c r="C745" s="89"/>
      <c r="D745" s="88">
        <v>165</v>
      </c>
      <c r="E745" s="258"/>
      <c r="F745" s="259"/>
      <c r="G745" s="260"/>
      <c r="H745" s="87" t="s">
        <v>140</v>
      </c>
      <c r="I745" s="86"/>
      <c r="J745" s="86"/>
      <c r="K745" s="85"/>
      <c r="L745" s="84"/>
      <c r="M745" s="81"/>
      <c r="N745" s="84"/>
      <c r="O745" s="81"/>
      <c r="P745" s="84"/>
      <c r="Q745" s="81"/>
      <c r="R745" s="84"/>
      <c r="S745" s="81"/>
      <c r="T745" s="84"/>
      <c r="U745" s="81"/>
      <c r="V745" s="84"/>
      <c r="W745" s="81"/>
      <c r="X745" s="84"/>
      <c r="Y745" s="81"/>
      <c r="Z745" s="84"/>
      <c r="AA745" s="83"/>
      <c r="AB745" s="82" t="s">
        <v>139</v>
      </c>
      <c r="AC745" s="81"/>
      <c r="AD745" s="81"/>
      <c r="AE745" s="81"/>
      <c r="AF745" s="80"/>
      <c r="AG745" s="80"/>
      <c r="AH745" s="60"/>
      <c r="AI745" s="79" t="s">
        <v>138</v>
      </c>
      <c r="AJ745" s="78">
        <f t="shared" ref="AJ745:BB745" si="98">SUM(AJ747:AJ758)</f>
        <v>8</v>
      </c>
      <c r="AK745" s="77">
        <f t="shared" si="98"/>
        <v>0</v>
      </c>
      <c r="AL745" s="76">
        <f t="shared" si="98"/>
        <v>0</v>
      </c>
      <c r="AM745" s="78">
        <f t="shared" si="98"/>
        <v>23</v>
      </c>
      <c r="AN745" s="77">
        <f t="shared" si="98"/>
        <v>0</v>
      </c>
      <c r="AO745" s="76">
        <f t="shared" si="98"/>
        <v>0</v>
      </c>
      <c r="AP745" s="78">
        <f t="shared" si="98"/>
        <v>0</v>
      </c>
      <c r="AQ745" s="77">
        <f t="shared" si="98"/>
        <v>0</v>
      </c>
      <c r="AR745" s="76">
        <f t="shared" si="98"/>
        <v>0</v>
      </c>
      <c r="AS745" s="78">
        <f t="shared" si="98"/>
        <v>0</v>
      </c>
      <c r="AT745" s="77">
        <f t="shared" si="98"/>
        <v>0</v>
      </c>
      <c r="AU745" s="76">
        <f t="shared" si="98"/>
        <v>0</v>
      </c>
      <c r="AV745" s="78">
        <f t="shared" si="98"/>
        <v>0</v>
      </c>
      <c r="AW745" s="77">
        <f t="shared" si="98"/>
        <v>0</v>
      </c>
      <c r="AX745" s="76">
        <f t="shared" si="98"/>
        <v>0</v>
      </c>
      <c r="AY745" s="75">
        <f t="shared" si="98"/>
        <v>0</v>
      </c>
      <c r="AZ745" s="74">
        <f t="shared" si="98"/>
        <v>0</v>
      </c>
      <c r="BA745" s="74">
        <f t="shared" si="98"/>
        <v>0</v>
      </c>
      <c r="BB745" s="73">
        <f t="shared" si="98"/>
        <v>0</v>
      </c>
      <c r="BC745" s="72" t="s">
        <v>137</v>
      </c>
      <c r="BF745" s="5">
        <f>SUM(AJ745:AL745)/$BG$5</f>
        <v>2.6666666666666665</v>
      </c>
      <c r="BG745" s="5">
        <f>SUM(AM745:AO745,AY745)/$BG$5</f>
        <v>7.666666666666667</v>
      </c>
      <c r="BH745" s="5">
        <f>SUM(AP745:AR745,AZ745)/$BG$5</f>
        <v>0</v>
      </c>
      <c r="BI745" s="5">
        <f>SUM(AS745:AU745,BA745)/$BG$5</f>
        <v>0</v>
      </c>
      <c r="BJ745" s="5">
        <f>SUM(AV745:AX745,BB745)/$BG$5</f>
        <v>0</v>
      </c>
    </row>
    <row r="746" spans="2:62" ht="37.5" thickBot="1" x14ac:dyDescent="0.3">
      <c r="B746" s="71"/>
      <c r="C746" s="70"/>
      <c r="D746" s="69"/>
      <c r="E746" s="68"/>
      <c r="F746" s="68"/>
      <c r="G746" s="67"/>
      <c r="H746" s="66"/>
      <c r="I746" s="64"/>
      <c r="J746" s="64"/>
      <c r="K746" s="65"/>
      <c r="L746" s="64"/>
      <c r="M746" s="62"/>
      <c r="N746" s="64"/>
      <c r="O746" s="62"/>
      <c r="P746" s="64"/>
      <c r="Q746" s="62"/>
      <c r="R746" s="64"/>
      <c r="S746" s="62"/>
      <c r="T746" s="64"/>
      <c r="U746" s="62"/>
      <c r="V746" s="64"/>
      <c r="W746" s="62"/>
      <c r="X746" s="64"/>
      <c r="Y746" s="62"/>
      <c r="Z746" s="64"/>
      <c r="AA746" s="62"/>
      <c r="AB746" s="63"/>
      <c r="AC746" s="62"/>
      <c r="AD746" s="62"/>
      <c r="AE746" s="62"/>
      <c r="AF746" s="61"/>
      <c r="AG746" s="61"/>
      <c r="AH746" s="60"/>
      <c r="AI746" s="59" t="s">
        <v>136</v>
      </c>
      <c r="AJ746" s="58">
        <f t="shared" ref="AJ746:BB746" si="99">AJ745/3</f>
        <v>2.6666666666666665</v>
      </c>
      <c r="AK746" s="57">
        <f t="shared" si="99"/>
        <v>0</v>
      </c>
      <c r="AL746" s="56">
        <f t="shared" si="99"/>
        <v>0</v>
      </c>
      <c r="AM746" s="58">
        <f t="shared" si="99"/>
        <v>7.666666666666667</v>
      </c>
      <c r="AN746" s="57">
        <f t="shared" si="99"/>
        <v>0</v>
      </c>
      <c r="AO746" s="56">
        <f t="shared" si="99"/>
        <v>0</v>
      </c>
      <c r="AP746" s="58">
        <f t="shared" si="99"/>
        <v>0</v>
      </c>
      <c r="AQ746" s="57">
        <f t="shared" si="99"/>
        <v>0</v>
      </c>
      <c r="AR746" s="56">
        <f t="shared" si="99"/>
        <v>0</v>
      </c>
      <c r="AS746" s="58">
        <f t="shared" si="99"/>
        <v>0</v>
      </c>
      <c r="AT746" s="57">
        <f t="shared" si="99"/>
        <v>0</v>
      </c>
      <c r="AU746" s="56">
        <f t="shared" si="99"/>
        <v>0</v>
      </c>
      <c r="AV746" s="58">
        <f t="shared" si="99"/>
        <v>0</v>
      </c>
      <c r="AW746" s="57">
        <f t="shared" si="99"/>
        <v>0</v>
      </c>
      <c r="AX746" s="56">
        <f t="shared" si="99"/>
        <v>0</v>
      </c>
      <c r="AY746" s="55">
        <f t="shared" si="99"/>
        <v>0</v>
      </c>
      <c r="AZ746" s="54">
        <f t="shared" si="99"/>
        <v>0</v>
      </c>
      <c r="BA746" s="54">
        <f t="shared" si="99"/>
        <v>0</v>
      </c>
      <c r="BB746" s="53">
        <f t="shared" si="99"/>
        <v>0</v>
      </c>
      <c r="BC746" s="52" t="s">
        <v>135</v>
      </c>
    </row>
    <row r="747" spans="2:62" ht="28.15" customHeight="1" x14ac:dyDescent="0.2">
      <c r="B747" s="30"/>
      <c r="C747" s="242">
        <v>1</v>
      </c>
      <c r="D747" s="44"/>
      <c r="E747" s="43"/>
      <c r="F747" s="43"/>
      <c r="G747" s="42"/>
      <c r="H747" s="223" t="s">
        <v>134</v>
      </c>
      <c r="I747" s="246">
        <v>23</v>
      </c>
      <c r="J747" s="246">
        <v>12</v>
      </c>
      <c r="K747" s="246">
        <v>6</v>
      </c>
      <c r="L747" s="41" t="s">
        <v>133</v>
      </c>
      <c r="M747" s="40" t="s">
        <v>121</v>
      </c>
      <c r="N747" s="41" t="s">
        <v>131</v>
      </c>
      <c r="O747" s="40" t="s">
        <v>121</v>
      </c>
      <c r="P747" s="41" t="s">
        <v>130</v>
      </c>
      <c r="Q747" s="40"/>
      <c r="R747" s="41" t="s">
        <v>129</v>
      </c>
      <c r="S747" s="40"/>
      <c r="T747" s="41" t="s">
        <v>128</v>
      </c>
      <c r="U747" s="40"/>
      <c r="V747" s="41" t="s">
        <v>127</v>
      </c>
      <c r="W747" s="40"/>
      <c r="X747" s="41" t="s">
        <v>126</v>
      </c>
      <c r="Y747" s="40"/>
      <c r="Z747" s="41" t="s">
        <v>125</v>
      </c>
      <c r="AA747" s="40"/>
      <c r="AB747" s="39"/>
      <c r="AC747" s="40"/>
      <c r="AD747" s="39"/>
      <c r="AE747" s="38"/>
      <c r="AF747" s="250"/>
      <c r="AG747" s="250"/>
      <c r="AH747" s="37"/>
      <c r="AI747" s="11"/>
      <c r="AJ747" s="233">
        <f>SUMPRODUCT(LEN($M747:$S750)-LEN(SUBSTITUTE($M747:$S750,"A", "")))</f>
        <v>0</v>
      </c>
      <c r="AK747" s="239">
        <f>SUMPRODUCT(LEN($AD747:$AD750)-LEN(SUBSTITUTE($AD747:$AD750,"A", "")))</f>
        <v>0</v>
      </c>
      <c r="AL747" s="230">
        <f>SUMPRODUCT(LEN($AC747:$AC750)-LEN(SUBSTITUTE($AC747:$AC750,"A", "")))</f>
        <v>0</v>
      </c>
      <c r="AM747" s="233">
        <f>SUMPRODUCT(LEN($M747:$S750)-LEN(SUBSTITUTE($M747:$S750,"S", "")))</f>
        <v>9</v>
      </c>
      <c r="AN747" s="239">
        <f>SUMPRODUCT(LEN($AD747:$AD750)-LEN(SUBSTITUTE($AD747:$AD750,"S", "")))</f>
        <v>0</v>
      </c>
      <c r="AO747" s="230">
        <f>SUMPRODUCT(LEN($AC747:$AC750)-LEN(SUBSTITUTE($AC747:$AC750,"S", "")))</f>
        <v>0</v>
      </c>
      <c r="AP747" s="233">
        <f>SUMPRODUCT(LEN($M747:$S750)-LEN(SUBSTITUTE($M747:$S750,"F", "")))</f>
        <v>0</v>
      </c>
      <c r="AQ747" s="239">
        <f>SUMPRODUCT(LEN($AD747:$AD750)-LEN(SUBSTITUTE($AD747:$AD750,"F", "")))</f>
        <v>0</v>
      </c>
      <c r="AR747" s="230">
        <f>SUMPRODUCT(LEN($AC747:$AC750)-LEN(SUBSTITUTE($AC747:$AC750,"F", "")))</f>
        <v>0</v>
      </c>
      <c r="AS747" s="233">
        <f>SUMPRODUCT(LEN($M747:$S750)-LEN(SUBSTITUTE($M747:$S750,"G", "")))</f>
        <v>0</v>
      </c>
      <c r="AT747" s="239">
        <f>SUMPRODUCT(LEN($AD747:$AD750)-LEN(SUBSTITUTE($AD747:$AD750,"G", "")))</f>
        <v>0</v>
      </c>
      <c r="AU747" s="230">
        <f>SUMPRODUCT(LEN($AC747:$AC750)-LEN(SUBSTITUTE($AC747:$AC750,"G", "")))</f>
        <v>0</v>
      </c>
      <c r="AV747" s="233">
        <f>SUMPRODUCT(LEN($L747:$S750)-LEN(SUBSTITUTE($L747:$S750,"M", "")))</f>
        <v>0</v>
      </c>
      <c r="AW747" s="236">
        <f>SUMPRODUCT(LEN($AD747:$AD750)-LEN(SUBSTITUTE($AD747:$AD750,"M", "")))</f>
        <v>0</v>
      </c>
      <c r="AX747" s="230">
        <f>SUMPRODUCT(LEN($AC747:$AC750)-LEN(SUBSTITUTE($AC747:$AC750,"M", "")))</f>
        <v>0</v>
      </c>
      <c r="AY747" s="291">
        <f>SUMPRODUCT(LEN($AE747:$AE750)-LEN(SUBSTITUTE($AE747:$AE750,"S", "")))</f>
        <v>0</v>
      </c>
      <c r="AZ747" s="227">
        <f>SUMPRODUCT(LEN($AE747:$AE750)-LEN(SUBSTITUTE($AE747:$AE750,"F", "")))</f>
        <v>0</v>
      </c>
      <c r="BA747" s="227">
        <f>SUMPRODUCT(LEN($AE747:$AE750)-LEN(SUBSTITUTE($AE747:$AE750,"G", "")))</f>
        <v>0</v>
      </c>
      <c r="BB747" s="294">
        <f>SUMPRODUCT(LEN($AE747:$AE750)-LEN(SUBSTITUTE($AE747:$AE750,"M", "")))</f>
        <v>0</v>
      </c>
    </row>
    <row r="748" spans="2:62" ht="28.15" customHeight="1" thickBot="1" x14ac:dyDescent="0.25">
      <c r="B748" s="30"/>
      <c r="C748" s="243"/>
      <c r="D748" s="36"/>
      <c r="E748" s="35"/>
      <c r="F748" s="35"/>
      <c r="G748" s="34"/>
      <c r="H748" s="224"/>
      <c r="I748" s="247"/>
      <c r="J748" s="247"/>
      <c r="K748" s="247"/>
      <c r="L748" s="33" t="s">
        <v>123</v>
      </c>
      <c r="M748" s="32" t="s">
        <v>113</v>
      </c>
      <c r="N748" s="33" t="s">
        <v>122</v>
      </c>
      <c r="O748" s="32" t="s">
        <v>121</v>
      </c>
      <c r="P748" s="33" t="s">
        <v>120</v>
      </c>
      <c r="Q748" s="32"/>
      <c r="R748" s="33" t="s">
        <v>119</v>
      </c>
      <c r="S748" s="32"/>
      <c r="T748" s="33" t="s">
        <v>118</v>
      </c>
      <c r="U748" s="32"/>
      <c r="V748" s="33" t="s">
        <v>117</v>
      </c>
      <c r="W748" s="32"/>
      <c r="X748" s="33" t="s">
        <v>116</v>
      </c>
      <c r="Y748" s="32"/>
      <c r="Z748" s="33" t="s">
        <v>115</v>
      </c>
      <c r="AA748" s="32"/>
      <c r="AB748" s="31"/>
      <c r="AC748" s="32"/>
      <c r="AD748" s="31"/>
      <c r="AE748" s="23"/>
      <c r="AF748" s="251"/>
      <c r="AG748" s="251"/>
      <c r="AH748" s="22"/>
      <c r="AI748" s="11"/>
      <c r="AJ748" s="234"/>
      <c r="AK748" s="240"/>
      <c r="AL748" s="231"/>
      <c r="AM748" s="234"/>
      <c r="AN748" s="240"/>
      <c r="AO748" s="231"/>
      <c r="AP748" s="234"/>
      <c r="AQ748" s="240"/>
      <c r="AR748" s="231"/>
      <c r="AS748" s="234"/>
      <c r="AT748" s="240"/>
      <c r="AU748" s="231"/>
      <c r="AV748" s="234"/>
      <c r="AW748" s="237"/>
      <c r="AX748" s="231"/>
      <c r="AY748" s="292"/>
      <c r="AZ748" s="228"/>
      <c r="BA748" s="228"/>
      <c r="BB748" s="295"/>
    </row>
    <row r="749" spans="2:62" ht="28.15" customHeight="1" x14ac:dyDescent="0.2">
      <c r="B749" s="30"/>
      <c r="C749" s="244"/>
      <c r="D749" s="29"/>
      <c r="E749" s="28"/>
      <c r="F749" s="28"/>
      <c r="G749" s="27"/>
      <c r="H749" s="225">
        <v>165</v>
      </c>
      <c r="I749" s="248"/>
      <c r="J749" s="248"/>
      <c r="K749" s="248"/>
      <c r="L749" s="26" t="s">
        <v>114</v>
      </c>
      <c r="M749" s="25" t="s">
        <v>113</v>
      </c>
      <c r="N749" s="26" t="s">
        <v>112</v>
      </c>
      <c r="O749" s="25"/>
      <c r="P749" s="26" t="s">
        <v>111</v>
      </c>
      <c r="Q749" s="25"/>
      <c r="R749" s="26" t="s">
        <v>110</v>
      </c>
      <c r="S749" s="25"/>
      <c r="T749" s="26" t="s">
        <v>109</v>
      </c>
      <c r="U749" s="25"/>
      <c r="V749" s="26" t="s">
        <v>108</v>
      </c>
      <c r="W749" s="25"/>
      <c r="X749" s="26" t="s">
        <v>107</v>
      </c>
      <c r="Y749" s="25"/>
      <c r="Z749" s="26" t="s">
        <v>106</v>
      </c>
      <c r="AA749" s="25"/>
      <c r="AB749" s="24"/>
      <c r="AC749" s="25"/>
      <c r="AD749" s="24"/>
      <c r="AE749" s="23"/>
      <c r="AF749" s="251"/>
      <c r="AG749" s="251"/>
      <c r="AH749" s="22"/>
      <c r="AI749" s="11"/>
      <c r="AJ749" s="234"/>
      <c r="AK749" s="240"/>
      <c r="AL749" s="231"/>
      <c r="AM749" s="234"/>
      <c r="AN749" s="240"/>
      <c r="AO749" s="231"/>
      <c r="AP749" s="234"/>
      <c r="AQ749" s="240"/>
      <c r="AR749" s="231"/>
      <c r="AS749" s="234"/>
      <c r="AT749" s="240"/>
      <c r="AU749" s="231"/>
      <c r="AV749" s="234"/>
      <c r="AW749" s="237"/>
      <c r="AX749" s="231"/>
      <c r="AY749" s="292"/>
      <c r="AZ749" s="228"/>
      <c r="BA749" s="228"/>
      <c r="BB749" s="295"/>
    </row>
    <row r="750" spans="2:62" ht="28.15" customHeight="1" thickBot="1" x14ac:dyDescent="0.25">
      <c r="B750" s="30"/>
      <c r="C750" s="253"/>
      <c r="D750" s="51"/>
      <c r="E750" s="50"/>
      <c r="F750" s="50"/>
      <c r="G750" s="49"/>
      <c r="H750" s="226"/>
      <c r="I750" s="254"/>
      <c r="J750" s="254"/>
      <c r="K750" s="254"/>
      <c r="L750" s="48" t="s">
        <v>105</v>
      </c>
      <c r="M750" s="47" t="s">
        <v>113</v>
      </c>
      <c r="N750" s="48" t="s">
        <v>103</v>
      </c>
      <c r="O750" s="47"/>
      <c r="P750" s="48" t="s">
        <v>102</v>
      </c>
      <c r="Q750" s="47"/>
      <c r="R750" s="48" t="s">
        <v>101</v>
      </c>
      <c r="S750" s="47"/>
      <c r="T750" s="48">
        <v>20</v>
      </c>
      <c r="U750" s="47"/>
      <c r="V750" s="48" t="s">
        <v>100</v>
      </c>
      <c r="W750" s="47"/>
      <c r="X750" s="48" t="s">
        <v>99</v>
      </c>
      <c r="Y750" s="47"/>
      <c r="Z750" s="48" t="s">
        <v>98</v>
      </c>
      <c r="AA750" s="47"/>
      <c r="AB750" s="16"/>
      <c r="AC750" s="47"/>
      <c r="AD750" s="16"/>
      <c r="AE750" s="46"/>
      <c r="AF750" s="255"/>
      <c r="AG750" s="255"/>
      <c r="AH750" s="45"/>
      <c r="AI750" s="11"/>
      <c r="AJ750" s="235"/>
      <c r="AK750" s="241"/>
      <c r="AL750" s="232"/>
      <c r="AM750" s="235"/>
      <c r="AN750" s="241"/>
      <c r="AO750" s="232"/>
      <c r="AP750" s="235"/>
      <c r="AQ750" s="241"/>
      <c r="AR750" s="232"/>
      <c r="AS750" s="235"/>
      <c r="AT750" s="241"/>
      <c r="AU750" s="232"/>
      <c r="AV750" s="235"/>
      <c r="AW750" s="238"/>
      <c r="AX750" s="232"/>
      <c r="AY750" s="293"/>
      <c r="AZ750" s="229"/>
      <c r="BA750" s="229"/>
      <c r="BB750" s="296"/>
    </row>
    <row r="751" spans="2:62" ht="28.15" customHeight="1" x14ac:dyDescent="0.2">
      <c r="B751" s="30"/>
      <c r="C751" s="242">
        <v>2</v>
      </c>
      <c r="D751" s="44"/>
      <c r="E751" s="43"/>
      <c r="F751" s="43"/>
      <c r="G751" s="42"/>
      <c r="H751" s="223"/>
      <c r="I751" s="246">
        <v>37</v>
      </c>
      <c r="J751" s="246">
        <v>14</v>
      </c>
      <c r="K751" s="246">
        <v>6</v>
      </c>
      <c r="L751" s="41" t="s">
        <v>133</v>
      </c>
      <c r="M751" s="40" t="s">
        <v>175</v>
      </c>
      <c r="N751" s="41" t="s">
        <v>131</v>
      </c>
      <c r="O751" s="40" t="s">
        <v>124</v>
      </c>
      <c r="P751" s="41" t="s">
        <v>130</v>
      </c>
      <c r="Q751" s="40"/>
      <c r="R751" s="41" t="s">
        <v>129</v>
      </c>
      <c r="S751" s="40"/>
      <c r="T751" s="41" t="s">
        <v>128</v>
      </c>
      <c r="U751" s="40"/>
      <c r="V751" s="41" t="s">
        <v>127</v>
      </c>
      <c r="W751" s="40"/>
      <c r="X751" s="41" t="s">
        <v>126</v>
      </c>
      <c r="Y751" s="40"/>
      <c r="Z751" s="41" t="s">
        <v>125</v>
      </c>
      <c r="AA751" s="40"/>
      <c r="AB751" s="39"/>
      <c r="AC751" s="40"/>
      <c r="AD751" s="39"/>
      <c r="AE751" s="38"/>
      <c r="AF751" s="250"/>
      <c r="AG751" s="250"/>
      <c r="AH751" s="37"/>
      <c r="AI751" s="11"/>
      <c r="AJ751" s="233">
        <f>SUMPRODUCT(LEN($M751:$S754)-LEN(SUBSTITUTE($M751:$S754,"A", "")))</f>
        <v>6</v>
      </c>
      <c r="AK751" s="239">
        <f>SUMPRODUCT(LEN($AD751:$AD754)-LEN(SUBSTITUTE($AD751:$AD754,"A", "")))</f>
        <v>0</v>
      </c>
      <c r="AL751" s="230">
        <f>SUMPRODUCT(LEN($AC751:$AC754)-LEN(SUBSTITUTE($AC751:$AC754,"A", "")))</f>
        <v>0</v>
      </c>
      <c r="AM751" s="233">
        <f>SUMPRODUCT(LEN($M751:$S754)-LEN(SUBSTITUTE($M751:$S754,"S", "")))</f>
        <v>7</v>
      </c>
      <c r="AN751" s="239">
        <f>SUMPRODUCT(LEN($AD751:$AD754)-LEN(SUBSTITUTE($AD751:$AD754,"S", "")))</f>
        <v>0</v>
      </c>
      <c r="AO751" s="230">
        <f>SUMPRODUCT(LEN($AC751:$AC754)-LEN(SUBSTITUTE($AC751:$AC754,"S", "")))</f>
        <v>0</v>
      </c>
      <c r="AP751" s="233">
        <f>SUMPRODUCT(LEN($M751:$S754)-LEN(SUBSTITUTE($M751:$S754,"F", "")))</f>
        <v>0</v>
      </c>
      <c r="AQ751" s="239">
        <f>SUMPRODUCT(LEN($AD751:$AD754)-LEN(SUBSTITUTE($AD751:$AD754,"F", "")))</f>
        <v>0</v>
      </c>
      <c r="AR751" s="230">
        <f>SUMPRODUCT(LEN($AC751:$AC754)-LEN(SUBSTITUTE($AC751:$AC754,"F", "")))</f>
        <v>0</v>
      </c>
      <c r="AS751" s="233">
        <f>SUMPRODUCT(LEN($M751:$S754)-LEN(SUBSTITUTE($M751:$S754,"G", "")))</f>
        <v>0</v>
      </c>
      <c r="AT751" s="239">
        <f>SUMPRODUCT(LEN($AD751:$AD754)-LEN(SUBSTITUTE($AD751:$AD754,"G", "")))</f>
        <v>0</v>
      </c>
      <c r="AU751" s="230">
        <f>SUMPRODUCT(LEN($AC751:$AC754)-LEN(SUBSTITUTE($AC751:$AC754,"G", "")))</f>
        <v>0</v>
      </c>
      <c r="AV751" s="233">
        <f>SUMPRODUCT(LEN($L751:$S754)-LEN(SUBSTITUTE($L751:$S754,"M", "")))</f>
        <v>0</v>
      </c>
      <c r="AW751" s="236">
        <f>SUMPRODUCT(LEN($AD751:$AD754)-LEN(SUBSTITUTE($AD751:$AD754,"M", "")))</f>
        <v>0</v>
      </c>
      <c r="AX751" s="230">
        <f>SUMPRODUCT(LEN($AC751:$AC754)-LEN(SUBSTITUTE($AC751:$AC754,"M", "")))</f>
        <v>0</v>
      </c>
      <c r="AY751" s="291">
        <f>SUMPRODUCT(LEN($AE751:$AE754)-LEN(SUBSTITUTE($AE751:$AE754,"S", "")))</f>
        <v>0</v>
      </c>
      <c r="AZ751" s="227">
        <f>SUMPRODUCT(LEN($AE751:$AE754)-LEN(SUBSTITUTE($AE751:$AE754,"F", "")))</f>
        <v>0</v>
      </c>
      <c r="BA751" s="227">
        <f>SUMPRODUCT(LEN($AE751:$AE754)-LEN(SUBSTITUTE($AE751:$AE754,"G", "")))</f>
        <v>0</v>
      </c>
      <c r="BB751" s="294">
        <f>SUMPRODUCT(LEN($AE751:$AE754)-LEN(SUBSTITUTE($AE751:$AE754,"M", "")))</f>
        <v>0</v>
      </c>
    </row>
    <row r="752" spans="2:62" ht="28.15" customHeight="1" thickBot="1" x14ac:dyDescent="0.25">
      <c r="B752" s="30"/>
      <c r="C752" s="243"/>
      <c r="D752" s="36"/>
      <c r="E752" s="35"/>
      <c r="F752" s="35"/>
      <c r="G752" s="34"/>
      <c r="H752" s="224"/>
      <c r="I752" s="247"/>
      <c r="J752" s="247"/>
      <c r="K752" s="247"/>
      <c r="L752" s="33" t="s">
        <v>123</v>
      </c>
      <c r="M752" s="32" t="s">
        <v>175</v>
      </c>
      <c r="N752" s="33" t="s">
        <v>122</v>
      </c>
      <c r="O752" s="32" t="s">
        <v>104</v>
      </c>
      <c r="P752" s="33" t="s">
        <v>120</v>
      </c>
      <c r="Q752" s="32"/>
      <c r="R752" s="33" t="s">
        <v>119</v>
      </c>
      <c r="S752" s="32"/>
      <c r="T752" s="33" t="s">
        <v>118</v>
      </c>
      <c r="U752" s="32"/>
      <c r="V752" s="33" t="s">
        <v>117</v>
      </c>
      <c r="W752" s="32"/>
      <c r="X752" s="33" t="s">
        <v>116</v>
      </c>
      <c r="Y752" s="32"/>
      <c r="Z752" s="33" t="s">
        <v>115</v>
      </c>
      <c r="AA752" s="32"/>
      <c r="AB752" s="31"/>
      <c r="AC752" s="32"/>
      <c r="AD752" s="31"/>
      <c r="AE752" s="23"/>
      <c r="AF752" s="251"/>
      <c r="AG752" s="251"/>
      <c r="AH752" s="22"/>
      <c r="AI752" s="11"/>
      <c r="AJ752" s="234"/>
      <c r="AK752" s="240"/>
      <c r="AL752" s="231"/>
      <c r="AM752" s="234"/>
      <c r="AN752" s="240"/>
      <c r="AO752" s="231"/>
      <c r="AP752" s="234"/>
      <c r="AQ752" s="240"/>
      <c r="AR752" s="231"/>
      <c r="AS752" s="234"/>
      <c r="AT752" s="240"/>
      <c r="AU752" s="231"/>
      <c r="AV752" s="234"/>
      <c r="AW752" s="237"/>
      <c r="AX752" s="231"/>
      <c r="AY752" s="292"/>
      <c r="AZ752" s="228"/>
      <c r="BA752" s="228"/>
      <c r="BB752" s="295"/>
    </row>
    <row r="753" spans="2:62" ht="28.15" customHeight="1" x14ac:dyDescent="0.2">
      <c r="B753" s="30"/>
      <c r="C753" s="244"/>
      <c r="D753" s="29"/>
      <c r="E753" s="28"/>
      <c r="F753" s="28"/>
      <c r="G753" s="27"/>
      <c r="H753" s="225"/>
      <c r="I753" s="248"/>
      <c r="J753" s="248"/>
      <c r="K753" s="248"/>
      <c r="L753" s="26" t="s">
        <v>114</v>
      </c>
      <c r="M753" s="25" t="s">
        <v>175</v>
      </c>
      <c r="N753" s="26" t="s">
        <v>112</v>
      </c>
      <c r="O753" s="25" t="s">
        <v>121</v>
      </c>
      <c r="P753" s="26" t="s">
        <v>111</v>
      </c>
      <c r="Q753" s="25"/>
      <c r="R753" s="26" t="s">
        <v>110</v>
      </c>
      <c r="S753" s="25"/>
      <c r="T753" s="26" t="s">
        <v>109</v>
      </c>
      <c r="U753" s="25"/>
      <c r="V753" s="26" t="s">
        <v>108</v>
      </c>
      <c r="W753" s="25"/>
      <c r="X753" s="26" t="s">
        <v>107</v>
      </c>
      <c r="Y753" s="25"/>
      <c r="Z753" s="26" t="s">
        <v>106</v>
      </c>
      <c r="AA753" s="25"/>
      <c r="AB753" s="24"/>
      <c r="AC753" s="25"/>
      <c r="AD753" s="24"/>
      <c r="AE753" s="23"/>
      <c r="AF753" s="251"/>
      <c r="AG753" s="251"/>
      <c r="AH753" s="22"/>
      <c r="AI753" s="11"/>
      <c r="AJ753" s="234"/>
      <c r="AK753" s="240"/>
      <c r="AL753" s="231"/>
      <c r="AM753" s="234"/>
      <c r="AN753" s="240"/>
      <c r="AO753" s="231"/>
      <c r="AP753" s="234"/>
      <c r="AQ753" s="240"/>
      <c r="AR753" s="231"/>
      <c r="AS753" s="234"/>
      <c r="AT753" s="240"/>
      <c r="AU753" s="231"/>
      <c r="AV753" s="234"/>
      <c r="AW753" s="237"/>
      <c r="AX753" s="231"/>
      <c r="AY753" s="292"/>
      <c r="AZ753" s="228"/>
      <c r="BA753" s="228"/>
      <c r="BB753" s="295"/>
    </row>
    <row r="754" spans="2:62" ht="28.15" customHeight="1" thickBot="1" x14ac:dyDescent="0.25">
      <c r="B754" s="30"/>
      <c r="C754" s="253"/>
      <c r="D754" s="51"/>
      <c r="E754" s="50"/>
      <c r="F754" s="50"/>
      <c r="G754" s="49"/>
      <c r="H754" s="226"/>
      <c r="I754" s="254"/>
      <c r="J754" s="254"/>
      <c r="K754" s="254"/>
      <c r="L754" s="48" t="s">
        <v>105</v>
      </c>
      <c r="M754" s="47" t="s">
        <v>175</v>
      </c>
      <c r="N754" s="48" t="s">
        <v>103</v>
      </c>
      <c r="O754" s="47" t="s">
        <v>121</v>
      </c>
      <c r="P754" s="48" t="s">
        <v>102</v>
      </c>
      <c r="Q754" s="47"/>
      <c r="R754" s="48" t="s">
        <v>101</v>
      </c>
      <c r="S754" s="47"/>
      <c r="T754" s="48">
        <v>20</v>
      </c>
      <c r="U754" s="47"/>
      <c r="V754" s="48" t="s">
        <v>100</v>
      </c>
      <c r="W754" s="47"/>
      <c r="X754" s="48" t="s">
        <v>99</v>
      </c>
      <c r="Y754" s="47"/>
      <c r="Z754" s="48" t="s">
        <v>98</v>
      </c>
      <c r="AA754" s="47"/>
      <c r="AB754" s="16"/>
      <c r="AC754" s="47"/>
      <c r="AD754" s="16"/>
      <c r="AE754" s="46"/>
      <c r="AF754" s="255"/>
      <c r="AG754" s="255"/>
      <c r="AH754" s="45"/>
      <c r="AI754" s="11"/>
      <c r="AJ754" s="235"/>
      <c r="AK754" s="241"/>
      <c r="AL754" s="232"/>
      <c r="AM754" s="235"/>
      <c r="AN754" s="241"/>
      <c r="AO754" s="232"/>
      <c r="AP754" s="235"/>
      <c r="AQ754" s="241"/>
      <c r="AR754" s="232"/>
      <c r="AS754" s="235"/>
      <c r="AT754" s="241"/>
      <c r="AU754" s="232"/>
      <c r="AV754" s="235"/>
      <c r="AW754" s="238"/>
      <c r="AX754" s="232"/>
      <c r="AY754" s="293"/>
      <c r="AZ754" s="229"/>
      <c r="BA754" s="229"/>
      <c r="BB754" s="296"/>
    </row>
    <row r="755" spans="2:62" ht="28.15" customHeight="1" x14ac:dyDescent="0.2">
      <c r="B755" s="30"/>
      <c r="C755" s="242">
        <v>3</v>
      </c>
      <c r="D755" s="44"/>
      <c r="E755" s="43"/>
      <c r="F755" s="43"/>
      <c r="G755" s="42"/>
      <c r="H755" s="223"/>
      <c r="I755" s="246">
        <v>31</v>
      </c>
      <c r="J755" s="246">
        <v>13</v>
      </c>
      <c r="K755" s="246">
        <v>7</v>
      </c>
      <c r="L755" s="41" t="s">
        <v>133</v>
      </c>
      <c r="M755" s="40" t="s">
        <v>124</v>
      </c>
      <c r="N755" s="41" t="s">
        <v>131</v>
      </c>
      <c r="O755" s="40" t="s">
        <v>121</v>
      </c>
      <c r="P755" s="41" t="s">
        <v>130</v>
      </c>
      <c r="Q755" s="40"/>
      <c r="R755" s="41" t="s">
        <v>129</v>
      </c>
      <c r="S755" s="40"/>
      <c r="T755" s="41" t="s">
        <v>128</v>
      </c>
      <c r="U755" s="40"/>
      <c r="V755" s="41" t="s">
        <v>127</v>
      </c>
      <c r="W755" s="40"/>
      <c r="X755" s="41" t="s">
        <v>126</v>
      </c>
      <c r="Y755" s="40"/>
      <c r="Z755" s="41" t="s">
        <v>125</v>
      </c>
      <c r="AA755" s="40"/>
      <c r="AB755" s="39"/>
      <c r="AC755" s="40"/>
      <c r="AD755" s="39"/>
      <c r="AE755" s="38"/>
      <c r="AF755" s="250"/>
      <c r="AG755" s="250"/>
      <c r="AH755" s="37"/>
      <c r="AI755" s="11"/>
      <c r="AJ755" s="233">
        <f>SUMPRODUCT(LEN($M755:$S758)-LEN(SUBSTITUTE($M755:$S758,"A", "")))</f>
        <v>2</v>
      </c>
      <c r="AK755" s="239">
        <f>SUMPRODUCT(LEN($AD755:$AD758)-LEN(SUBSTITUTE($AD755:$AD758,"A", "")))</f>
        <v>0</v>
      </c>
      <c r="AL755" s="230">
        <f>SUMPRODUCT(LEN($AC755:$AC758)-LEN(SUBSTITUTE($AC755:$AC758,"A", "")))</f>
        <v>0</v>
      </c>
      <c r="AM755" s="233">
        <f>SUMPRODUCT(LEN($M755:$S758)-LEN(SUBSTITUTE($M755:$S758,"S", "")))</f>
        <v>7</v>
      </c>
      <c r="AN755" s="239">
        <f>SUMPRODUCT(LEN($AD755:$AD758)-LEN(SUBSTITUTE($AD755:$AD758,"S", "")))</f>
        <v>0</v>
      </c>
      <c r="AO755" s="230">
        <f>SUMPRODUCT(LEN($AC755:$AC758)-LEN(SUBSTITUTE($AC755:$AC758,"S", "")))</f>
        <v>0</v>
      </c>
      <c r="AP755" s="233">
        <f>SUMPRODUCT(LEN($M755:$S758)-LEN(SUBSTITUTE($M755:$S758,"F", "")))</f>
        <v>0</v>
      </c>
      <c r="AQ755" s="239">
        <f>SUMPRODUCT(LEN($AD755:$AD758)-LEN(SUBSTITUTE($AD755:$AD758,"F", "")))</f>
        <v>0</v>
      </c>
      <c r="AR755" s="230">
        <f>SUMPRODUCT(LEN($AC755:$AC758)-LEN(SUBSTITUTE($AC755:$AC758,"F", "")))</f>
        <v>0</v>
      </c>
      <c r="AS755" s="233">
        <f>SUMPRODUCT(LEN($M755:$S758)-LEN(SUBSTITUTE($M755:$S758,"G", "")))</f>
        <v>0</v>
      </c>
      <c r="AT755" s="239">
        <f>SUMPRODUCT(LEN($AD755:$AD758)-LEN(SUBSTITUTE($AD755:$AD758,"G", "")))</f>
        <v>0</v>
      </c>
      <c r="AU755" s="230">
        <f>SUMPRODUCT(LEN($AC755:$AC758)-LEN(SUBSTITUTE($AC755:$AC758,"G", "")))</f>
        <v>0</v>
      </c>
      <c r="AV755" s="233">
        <f>SUMPRODUCT(LEN($L755:$S758)-LEN(SUBSTITUTE($L755:$S758,"M", "")))</f>
        <v>0</v>
      </c>
      <c r="AW755" s="236">
        <f>SUMPRODUCT(LEN($AD755:$AD758)-LEN(SUBSTITUTE($AD755:$AD758,"M", "")))</f>
        <v>0</v>
      </c>
      <c r="AX755" s="230">
        <f>SUMPRODUCT(LEN($AC755:$AC758)-LEN(SUBSTITUTE($AC755:$AC758,"M", "")))</f>
        <v>0</v>
      </c>
      <c r="AY755" s="291">
        <f>SUMPRODUCT(LEN($AE755:$AE758)-LEN(SUBSTITUTE($AE755:$AE758,"S", "")))</f>
        <v>0</v>
      </c>
      <c r="AZ755" s="227">
        <f>SUMPRODUCT(LEN($AE755:$AE758)-LEN(SUBSTITUTE($AE755:$AE758,"F", "")))</f>
        <v>0</v>
      </c>
      <c r="BA755" s="227">
        <f>SUMPRODUCT(LEN($AE755:$AE758)-LEN(SUBSTITUTE($AE755:$AE758,"G", "")))</f>
        <v>0</v>
      </c>
      <c r="BB755" s="294">
        <f>SUMPRODUCT(LEN($AE755:$AE758)-LEN(SUBSTITUTE($AE755:$AE758,"M", "")))</f>
        <v>0</v>
      </c>
    </row>
    <row r="756" spans="2:62" ht="28.15" customHeight="1" thickBot="1" x14ac:dyDescent="0.25">
      <c r="B756" s="30"/>
      <c r="C756" s="243"/>
      <c r="D756" s="36"/>
      <c r="E756" s="35"/>
      <c r="F756" s="35"/>
      <c r="G756" s="34"/>
      <c r="H756" s="224"/>
      <c r="I756" s="247"/>
      <c r="J756" s="247"/>
      <c r="K756" s="247"/>
      <c r="L756" s="33" t="s">
        <v>123</v>
      </c>
      <c r="M756" s="32" t="s">
        <v>113</v>
      </c>
      <c r="N756" s="33" t="s">
        <v>122</v>
      </c>
      <c r="O756" s="32" t="s">
        <v>121</v>
      </c>
      <c r="P756" s="33" t="s">
        <v>120</v>
      </c>
      <c r="Q756" s="32"/>
      <c r="R756" s="33" t="s">
        <v>119</v>
      </c>
      <c r="S756" s="32"/>
      <c r="T756" s="33" t="s">
        <v>118</v>
      </c>
      <c r="U756" s="32"/>
      <c r="V756" s="33" t="s">
        <v>117</v>
      </c>
      <c r="W756" s="32"/>
      <c r="X756" s="33" t="s">
        <v>116</v>
      </c>
      <c r="Y756" s="32"/>
      <c r="Z756" s="33" t="s">
        <v>115</v>
      </c>
      <c r="AA756" s="32"/>
      <c r="AB756" s="31"/>
      <c r="AC756" s="32"/>
      <c r="AD756" s="31"/>
      <c r="AE756" s="23"/>
      <c r="AF756" s="251"/>
      <c r="AG756" s="251"/>
      <c r="AH756" s="22"/>
      <c r="AI756" s="11"/>
      <c r="AJ756" s="234"/>
      <c r="AK756" s="240"/>
      <c r="AL756" s="231"/>
      <c r="AM756" s="234"/>
      <c r="AN756" s="240"/>
      <c r="AO756" s="231"/>
      <c r="AP756" s="234"/>
      <c r="AQ756" s="240"/>
      <c r="AR756" s="231"/>
      <c r="AS756" s="234"/>
      <c r="AT756" s="240"/>
      <c r="AU756" s="231"/>
      <c r="AV756" s="234"/>
      <c r="AW756" s="237"/>
      <c r="AX756" s="231"/>
      <c r="AY756" s="292"/>
      <c r="AZ756" s="228"/>
      <c r="BA756" s="228"/>
      <c r="BB756" s="295"/>
    </row>
    <row r="757" spans="2:62" ht="28.15" customHeight="1" x14ac:dyDescent="0.2">
      <c r="B757" s="30"/>
      <c r="C757" s="244"/>
      <c r="D757" s="29"/>
      <c r="E757" s="28"/>
      <c r="F757" s="28"/>
      <c r="G757" s="27"/>
      <c r="H757" s="225"/>
      <c r="I757" s="248"/>
      <c r="J757" s="248"/>
      <c r="K757" s="248"/>
      <c r="L757" s="26" t="s">
        <v>114</v>
      </c>
      <c r="M757" s="25" t="s">
        <v>124</v>
      </c>
      <c r="N757" s="26" t="s">
        <v>112</v>
      </c>
      <c r="O757" s="25"/>
      <c r="P757" s="26" t="s">
        <v>111</v>
      </c>
      <c r="Q757" s="25"/>
      <c r="R757" s="26" t="s">
        <v>110</v>
      </c>
      <c r="S757" s="25"/>
      <c r="T757" s="26" t="s">
        <v>109</v>
      </c>
      <c r="U757" s="25"/>
      <c r="V757" s="26" t="s">
        <v>108</v>
      </c>
      <c r="W757" s="25"/>
      <c r="X757" s="26" t="s">
        <v>107</v>
      </c>
      <c r="Y757" s="25"/>
      <c r="Z757" s="26" t="s">
        <v>106</v>
      </c>
      <c r="AA757" s="25"/>
      <c r="AB757" s="24"/>
      <c r="AC757" s="25"/>
      <c r="AD757" s="24"/>
      <c r="AE757" s="23"/>
      <c r="AF757" s="251"/>
      <c r="AG757" s="251"/>
      <c r="AH757" s="22"/>
      <c r="AI757" s="11"/>
      <c r="AJ757" s="234"/>
      <c r="AK757" s="240"/>
      <c r="AL757" s="231"/>
      <c r="AM757" s="234"/>
      <c r="AN757" s="240"/>
      <c r="AO757" s="231"/>
      <c r="AP757" s="234"/>
      <c r="AQ757" s="240"/>
      <c r="AR757" s="231"/>
      <c r="AS757" s="234"/>
      <c r="AT757" s="240"/>
      <c r="AU757" s="231"/>
      <c r="AV757" s="234"/>
      <c r="AW757" s="237"/>
      <c r="AX757" s="231"/>
      <c r="AY757" s="292"/>
      <c r="AZ757" s="228"/>
      <c r="BA757" s="228"/>
      <c r="BB757" s="295"/>
    </row>
    <row r="758" spans="2:62" ht="28.15" customHeight="1" thickBot="1" x14ac:dyDescent="0.25">
      <c r="B758" s="21"/>
      <c r="C758" s="245"/>
      <c r="D758" s="20"/>
      <c r="E758" s="19"/>
      <c r="F758" s="19"/>
      <c r="G758" s="18"/>
      <c r="H758" s="226"/>
      <c r="I758" s="249"/>
      <c r="J758" s="249"/>
      <c r="K758" s="249"/>
      <c r="L758" s="17" t="s">
        <v>105</v>
      </c>
      <c r="M758" s="15" t="s">
        <v>121</v>
      </c>
      <c r="N758" s="17" t="s">
        <v>103</v>
      </c>
      <c r="O758" s="15"/>
      <c r="P758" s="17" t="s">
        <v>102</v>
      </c>
      <c r="Q758" s="15"/>
      <c r="R758" s="17" t="s">
        <v>101</v>
      </c>
      <c r="S758" s="15"/>
      <c r="T758" s="17">
        <v>20</v>
      </c>
      <c r="U758" s="15"/>
      <c r="V758" s="17" t="s">
        <v>100</v>
      </c>
      <c r="W758" s="15"/>
      <c r="X758" s="17" t="s">
        <v>99</v>
      </c>
      <c r="Y758" s="15"/>
      <c r="Z758" s="17" t="s">
        <v>98</v>
      </c>
      <c r="AA758" s="15"/>
      <c r="AB758" s="16"/>
      <c r="AC758" s="15"/>
      <c r="AD758" s="14"/>
      <c r="AE758" s="13"/>
      <c r="AF758" s="252"/>
      <c r="AG758" s="252"/>
      <c r="AH758" s="12"/>
      <c r="AI758" s="11"/>
      <c r="AJ758" s="235"/>
      <c r="AK758" s="241"/>
      <c r="AL758" s="232"/>
      <c r="AM758" s="235"/>
      <c r="AN758" s="241"/>
      <c r="AO758" s="232"/>
      <c r="AP758" s="235"/>
      <c r="AQ758" s="241"/>
      <c r="AR758" s="232"/>
      <c r="AS758" s="235"/>
      <c r="AT758" s="241"/>
      <c r="AU758" s="232"/>
      <c r="AV758" s="235"/>
      <c r="AW758" s="238"/>
      <c r="AX758" s="232"/>
      <c r="AY758" s="293"/>
      <c r="AZ758" s="229"/>
      <c r="BA758" s="229"/>
      <c r="BB758" s="296"/>
    </row>
    <row r="759" spans="2:62" ht="85.9" customHeight="1" thickTop="1" thickBot="1" x14ac:dyDescent="0.35">
      <c r="B759" s="105" t="s">
        <v>174</v>
      </c>
      <c r="C759" s="95" t="s">
        <v>173</v>
      </c>
      <c r="D759" s="100" t="s">
        <v>172</v>
      </c>
      <c r="E759" s="104" t="s">
        <v>171</v>
      </c>
      <c r="F759" s="103"/>
      <c r="G759" s="102"/>
      <c r="H759" s="101" t="s">
        <v>170</v>
      </c>
      <c r="I759" s="100" t="s">
        <v>96</v>
      </c>
      <c r="J759" s="100" t="s">
        <v>169</v>
      </c>
      <c r="K759" s="100" t="s">
        <v>97</v>
      </c>
      <c r="L759" s="256" t="s">
        <v>168</v>
      </c>
      <c r="M759" s="262"/>
      <c r="N759" s="256" t="s">
        <v>167</v>
      </c>
      <c r="O759" s="262"/>
      <c r="P759" s="256" t="s">
        <v>167</v>
      </c>
      <c r="Q759" s="257"/>
      <c r="R759" s="256" t="s">
        <v>167</v>
      </c>
      <c r="S759" s="257"/>
      <c r="T759" s="256" t="s">
        <v>167</v>
      </c>
      <c r="U759" s="257"/>
      <c r="V759" s="256" t="s">
        <v>167</v>
      </c>
      <c r="W759" s="257"/>
      <c r="X759" s="256" t="s">
        <v>167</v>
      </c>
      <c r="Y759" s="257"/>
      <c r="Z759" s="256" t="s">
        <v>167</v>
      </c>
      <c r="AA759" s="257"/>
      <c r="AB759" s="261" t="s">
        <v>166</v>
      </c>
      <c r="AC759" s="257"/>
      <c r="AD759" s="101" t="s">
        <v>165</v>
      </c>
      <c r="AE759" s="101" t="s">
        <v>164</v>
      </c>
      <c r="AF759" s="100" t="s">
        <v>163</v>
      </c>
      <c r="AG759" s="100" t="s">
        <v>162</v>
      </c>
      <c r="AH759" s="99" t="s">
        <v>161</v>
      </c>
      <c r="AI759" s="98"/>
      <c r="AJ759" s="96" t="s">
        <v>160</v>
      </c>
      <c r="AK759" s="95" t="s">
        <v>159</v>
      </c>
      <c r="AL759" s="94" t="s">
        <v>158</v>
      </c>
      <c r="AM759" s="96" t="s">
        <v>157</v>
      </c>
      <c r="AN759" s="95" t="s">
        <v>156</v>
      </c>
      <c r="AO759" s="94" t="s">
        <v>155</v>
      </c>
      <c r="AP759" s="96" t="s">
        <v>154</v>
      </c>
      <c r="AQ759" s="95" t="s">
        <v>153</v>
      </c>
      <c r="AR759" s="97" t="s">
        <v>152</v>
      </c>
      <c r="AS759" s="96" t="s">
        <v>151</v>
      </c>
      <c r="AT759" s="95" t="s">
        <v>150</v>
      </c>
      <c r="AU759" s="94" t="s">
        <v>149</v>
      </c>
      <c r="AV759" s="96" t="s">
        <v>148</v>
      </c>
      <c r="AW759" s="95" t="s">
        <v>147</v>
      </c>
      <c r="AX759" s="94" t="s">
        <v>146</v>
      </c>
      <c r="AY759" s="93" t="s">
        <v>145</v>
      </c>
      <c r="AZ759" s="92" t="s">
        <v>144</v>
      </c>
      <c r="BA759" s="92" t="s">
        <v>143</v>
      </c>
      <c r="BB759" s="91" t="s">
        <v>142</v>
      </c>
    </row>
    <row r="760" spans="2:62" ht="48" thickBot="1" x14ac:dyDescent="0.3">
      <c r="B760" s="90" t="s">
        <v>196</v>
      </c>
      <c r="C760" s="89"/>
      <c r="D760" s="88">
        <v>165</v>
      </c>
      <c r="E760" s="258"/>
      <c r="F760" s="259"/>
      <c r="G760" s="260"/>
      <c r="H760" s="87" t="s">
        <v>140</v>
      </c>
      <c r="I760" s="86"/>
      <c r="J760" s="86"/>
      <c r="K760" s="85"/>
      <c r="L760" s="84"/>
      <c r="M760" s="81"/>
      <c r="N760" s="84"/>
      <c r="O760" s="81"/>
      <c r="P760" s="84"/>
      <c r="Q760" s="81"/>
      <c r="R760" s="84"/>
      <c r="S760" s="81"/>
      <c r="T760" s="84"/>
      <c r="U760" s="81"/>
      <c r="V760" s="84"/>
      <c r="W760" s="81"/>
      <c r="X760" s="84"/>
      <c r="Y760" s="81"/>
      <c r="Z760" s="84"/>
      <c r="AA760" s="83"/>
      <c r="AB760" s="82" t="s">
        <v>139</v>
      </c>
      <c r="AC760" s="81"/>
      <c r="AD760" s="81"/>
      <c r="AE760" s="81"/>
      <c r="AF760" s="80"/>
      <c r="AG760" s="80"/>
      <c r="AH760" s="60"/>
      <c r="AI760" s="79" t="s">
        <v>138</v>
      </c>
      <c r="AJ760" s="78">
        <f t="shared" ref="AJ760:BB760" si="100">SUM(AJ762:AJ773)</f>
        <v>4</v>
      </c>
      <c r="AK760" s="77">
        <f t="shared" si="100"/>
        <v>1</v>
      </c>
      <c r="AL760" s="76">
        <f t="shared" si="100"/>
        <v>0</v>
      </c>
      <c r="AM760" s="78">
        <f t="shared" si="100"/>
        <v>27</v>
      </c>
      <c r="AN760" s="77">
        <f t="shared" si="100"/>
        <v>1</v>
      </c>
      <c r="AO760" s="76">
        <f t="shared" si="100"/>
        <v>0</v>
      </c>
      <c r="AP760" s="78">
        <f t="shared" si="100"/>
        <v>0</v>
      </c>
      <c r="AQ760" s="77">
        <f t="shared" si="100"/>
        <v>0</v>
      </c>
      <c r="AR760" s="76">
        <f t="shared" si="100"/>
        <v>0</v>
      </c>
      <c r="AS760" s="78">
        <f t="shared" si="100"/>
        <v>0</v>
      </c>
      <c r="AT760" s="77">
        <f t="shared" si="100"/>
        <v>0</v>
      </c>
      <c r="AU760" s="76">
        <f t="shared" si="100"/>
        <v>0</v>
      </c>
      <c r="AV760" s="78">
        <f t="shared" si="100"/>
        <v>0</v>
      </c>
      <c r="AW760" s="77">
        <f t="shared" si="100"/>
        <v>0</v>
      </c>
      <c r="AX760" s="76">
        <f t="shared" si="100"/>
        <v>0</v>
      </c>
      <c r="AY760" s="75">
        <f t="shared" si="100"/>
        <v>0</v>
      </c>
      <c r="AZ760" s="74">
        <f t="shared" si="100"/>
        <v>0</v>
      </c>
      <c r="BA760" s="74">
        <f t="shared" si="100"/>
        <v>0</v>
      </c>
      <c r="BB760" s="73">
        <f t="shared" si="100"/>
        <v>0</v>
      </c>
      <c r="BC760" s="72" t="s">
        <v>137</v>
      </c>
      <c r="BF760" s="5">
        <f>SUM(AJ760:AL760)/$BG$5</f>
        <v>1.6666666666666667</v>
      </c>
      <c r="BG760" s="5">
        <f>SUM(AM760:AO760,AY760)/$BG$5</f>
        <v>9.3333333333333339</v>
      </c>
      <c r="BH760" s="5">
        <f>SUM(AP760:AR760,AZ760)/$BG$5</f>
        <v>0</v>
      </c>
      <c r="BI760" s="5">
        <f>SUM(AS760:AU760,BA760)/$BG$5</f>
        <v>0</v>
      </c>
      <c r="BJ760" s="5">
        <f>SUM(AV760:AX760,BB760)/$BG$5</f>
        <v>0</v>
      </c>
    </row>
    <row r="761" spans="2:62" ht="37.5" thickBot="1" x14ac:dyDescent="0.3">
      <c r="B761" s="71"/>
      <c r="C761" s="70"/>
      <c r="D761" s="69"/>
      <c r="E761" s="68"/>
      <c r="F761" s="68"/>
      <c r="G761" s="67"/>
      <c r="H761" s="66"/>
      <c r="I761" s="64"/>
      <c r="J761" s="64"/>
      <c r="K761" s="65"/>
      <c r="L761" s="64"/>
      <c r="M761" s="62"/>
      <c r="N761" s="64"/>
      <c r="O761" s="62"/>
      <c r="P761" s="64"/>
      <c r="Q761" s="62"/>
      <c r="R761" s="64"/>
      <c r="S761" s="62"/>
      <c r="T761" s="64"/>
      <c r="U761" s="62"/>
      <c r="V761" s="64"/>
      <c r="W761" s="62"/>
      <c r="X761" s="64"/>
      <c r="Y761" s="62"/>
      <c r="Z761" s="64"/>
      <c r="AA761" s="62"/>
      <c r="AB761" s="63"/>
      <c r="AC761" s="62"/>
      <c r="AD761" s="62"/>
      <c r="AE761" s="62"/>
      <c r="AF761" s="61"/>
      <c r="AG761" s="61"/>
      <c r="AH761" s="60"/>
      <c r="AI761" s="59" t="s">
        <v>136</v>
      </c>
      <c r="AJ761" s="58">
        <f t="shared" ref="AJ761:BB761" si="101">AJ760/3</f>
        <v>1.3333333333333333</v>
      </c>
      <c r="AK761" s="57">
        <f t="shared" si="101"/>
        <v>0.33333333333333331</v>
      </c>
      <c r="AL761" s="56">
        <f t="shared" si="101"/>
        <v>0</v>
      </c>
      <c r="AM761" s="58">
        <f t="shared" si="101"/>
        <v>9</v>
      </c>
      <c r="AN761" s="57">
        <f t="shared" si="101"/>
        <v>0.33333333333333331</v>
      </c>
      <c r="AO761" s="56">
        <f t="shared" si="101"/>
        <v>0</v>
      </c>
      <c r="AP761" s="58">
        <f t="shared" si="101"/>
        <v>0</v>
      </c>
      <c r="AQ761" s="57">
        <f t="shared" si="101"/>
        <v>0</v>
      </c>
      <c r="AR761" s="56">
        <f t="shared" si="101"/>
        <v>0</v>
      </c>
      <c r="AS761" s="58">
        <f t="shared" si="101"/>
        <v>0</v>
      </c>
      <c r="AT761" s="57">
        <f t="shared" si="101"/>
        <v>0</v>
      </c>
      <c r="AU761" s="56">
        <f t="shared" si="101"/>
        <v>0</v>
      </c>
      <c r="AV761" s="58">
        <f t="shared" si="101"/>
        <v>0</v>
      </c>
      <c r="AW761" s="57">
        <f t="shared" si="101"/>
        <v>0</v>
      </c>
      <c r="AX761" s="56">
        <f t="shared" si="101"/>
        <v>0</v>
      </c>
      <c r="AY761" s="55">
        <f t="shared" si="101"/>
        <v>0</v>
      </c>
      <c r="AZ761" s="54">
        <f t="shared" si="101"/>
        <v>0</v>
      </c>
      <c r="BA761" s="54">
        <f t="shared" si="101"/>
        <v>0</v>
      </c>
      <c r="BB761" s="53">
        <f t="shared" si="101"/>
        <v>0</v>
      </c>
      <c r="BC761" s="52" t="s">
        <v>135</v>
      </c>
    </row>
    <row r="762" spans="2:62" ht="28.15" customHeight="1" x14ac:dyDescent="0.2">
      <c r="B762" s="30"/>
      <c r="C762" s="242">
        <v>1</v>
      </c>
      <c r="D762" s="44"/>
      <c r="E762" s="43"/>
      <c r="F762" s="43"/>
      <c r="G762" s="42"/>
      <c r="H762" s="223" t="s">
        <v>134</v>
      </c>
      <c r="I762" s="246">
        <v>23</v>
      </c>
      <c r="J762" s="246">
        <v>12</v>
      </c>
      <c r="K762" s="246">
        <v>6</v>
      </c>
      <c r="L762" s="41" t="s">
        <v>133</v>
      </c>
      <c r="M762" s="40" t="s">
        <v>124</v>
      </c>
      <c r="N762" s="41" t="s">
        <v>131</v>
      </c>
      <c r="O762" s="40" t="s">
        <v>121</v>
      </c>
      <c r="P762" s="41" t="s">
        <v>130</v>
      </c>
      <c r="Q762" s="40"/>
      <c r="R762" s="41" t="s">
        <v>129</v>
      </c>
      <c r="S762" s="40"/>
      <c r="T762" s="41" t="s">
        <v>128</v>
      </c>
      <c r="U762" s="40"/>
      <c r="V762" s="41" t="s">
        <v>127</v>
      </c>
      <c r="W762" s="40"/>
      <c r="X762" s="41" t="s">
        <v>126</v>
      </c>
      <c r="Y762" s="40"/>
      <c r="Z762" s="41" t="s">
        <v>125</v>
      </c>
      <c r="AA762" s="40"/>
      <c r="AB762" s="39"/>
      <c r="AC762" s="40"/>
      <c r="AD762" s="39"/>
      <c r="AE762" s="38"/>
      <c r="AF762" s="250"/>
      <c r="AG762" s="250"/>
      <c r="AH762" s="37"/>
      <c r="AI762" s="11"/>
      <c r="AJ762" s="233">
        <f>SUMPRODUCT(LEN($M762:$S765)-LEN(SUBSTITUTE($M762:$S765,"A", "")))</f>
        <v>1</v>
      </c>
      <c r="AK762" s="239">
        <f>SUMPRODUCT(LEN($AD762:$AD765)-LEN(SUBSTITUTE($AD762:$AD765,"A", "")))</f>
        <v>0</v>
      </c>
      <c r="AL762" s="230">
        <f>SUMPRODUCT(LEN($AC762:$AC765)-LEN(SUBSTITUTE($AC762:$AC765,"A", "")))</f>
        <v>0</v>
      </c>
      <c r="AM762" s="233">
        <f>SUMPRODUCT(LEN($M762:$S765)-LEN(SUBSTITUTE($M762:$S765,"S", "")))</f>
        <v>8</v>
      </c>
      <c r="AN762" s="239">
        <f>SUMPRODUCT(LEN($AD762:$AD765)-LEN(SUBSTITUTE($AD762:$AD765,"S", "")))</f>
        <v>0</v>
      </c>
      <c r="AO762" s="230">
        <f>SUMPRODUCT(LEN($AC762:$AC765)-LEN(SUBSTITUTE($AC762:$AC765,"S", "")))</f>
        <v>0</v>
      </c>
      <c r="AP762" s="233">
        <f>SUMPRODUCT(LEN($M762:$S765)-LEN(SUBSTITUTE($M762:$S765,"F", "")))</f>
        <v>0</v>
      </c>
      <c r="AQ762" s="239">
        <f>SUMPRODUCT(LEN($AD762:$AD765)-LEN(SUBSTITUTE($AD762:$AD765,"F", "")))</f>
        <v>0</v>
      </c>
      <c r="AR762" s="230">
        <f>SUMPRODUCT(LEN($AC762:$AC765)-LEN(SUBSTITUTE($AC762:$AC765,"F", "")))</f>
        <v>0</v>
      </c>
      <c r="AS762" s="233">
        <f>SUMPRODUCT(LEN($M762:$S765)-LEN(SUBSTITUTE($M762:$S765,"G", "")))</f>
        <v>0</v>
      </c>
      <c r="AT762" s="239">
        <f>SUMPRODUCT(LEN($AD762:$AD765)-LEN(SUBSTITUTE($AD762:$AD765,"G", "")))</f>
        <v>0</v>
      </c>
      <c r="AU762" s="230">
        <f>SUMPRODUCT(LEN($AC762:$AC765)-LEN(SUBSTITUTE($AC762:$AC765,"G", "")))</f>
        <v>0</v>
      </c>
      <c r="AV762" s="233">
        <f>SUMPRODUCT(LEN($L762:$S765)-LEN(SUBSTITUTE($L762:$S765,"M", "")))</f>
        <v>0</v>
      </c>
      <c r="AW762" s="236">
        <f>SUMPRODUCT(LEN($AD762:$AD765)-LEN(SUBSTITUTE($AD762:$AD765,"M", "")))</f>
        <v>0</v>
      </c>
      <c r="AX762" s="230">
        <f>SUMPRODUCT(LEN($AC762:$AC765)-LEN(SUBSTITUTE($AC762:$AC765,"M", "")))</f>
        <v>0</v>
      </c>
      <c r="AY762" s="291">
        <f>SUMPRODUCT(LEN($AE762:$AE765)-LEN(SUBSTITUTE($AE762:$AE765,"S", "")))</f>
        <v>0</v>
      </c>
      <c r="AZ762" s="227">
        <f>SUMPRODUCT(LEN($AE762:$AE765)-LEN(SUBSTITUTE($AE762:$AE765,"F", "")))</f>
        <v>0</v>
      </c>
      <c r="BA762" s="227">
        <f>SUMPRODUCT(LEN($AE762:$AE765)-LEN(SUBSTITUTE($AE762:$AE765,"G", "")))</f>
        <v>0</v>
      </c>
      <c r="BB762" s="294">
        <f>SUMPRODUCT(LEN($AE762:$AE765)-LEN(SUBSTITUTE($AE762:$AE765,"M", "")))</f>
        <v>0</v>
      </c>
    </row>
    <row r="763" spans="2:62" ht="28.15" customHeight="1" thickBot="1" x14ac:dyDescent="0.25">
      <c r="B763" s="30"/>
      <c r="C763" s="243"/>
      <c r="D763" s="36"/>
      <c r="E763" s="35"/>
      <c r="F763" s="35"/>
      <c r="G763" s="34"/>
      <c r="H763" s="224"/>
      <c r="I763" s="247"/>
      <c r="J763" s="247"/>
      <c r="K763" s="247"/>
      <c r="L763" s="33" t="s">
        <v>123</v>
      </c>
      <c r="M763" s="32" t="s">
        <v>113</v>
      </c>
      <c r="N763" s="33" t="s">
        <v>122</v>
      </c>
      <c r="O763" s="32" t="s">
        <v>121</v>
      </c>
      <c r="P763" s="33" t="s">
        <v>120</v>
      </c>
      <c r="Q763" s="32"/>
      <c r="R763" s="33" t="s">
        <v>119</v>
      </c>
      <c r="S763" s="32"/>
      <c r="T763" s="33" t="s">
        <v>118</v>
      </c>
      <c r="U763" s="32"/>
      <c r="V763" s="33" t="s">
        <v>117</v>
      </c>
      <c r="W763" s="32"/>
      <c r="X763" s="33" t="s">
        <v>116</v>
      </c>
      <c r="Y763" s="32"/>
      <c r="Z763" s="33" t="s">
        <v>115</v>
      </c>
      <c r="AA763" s="32"/>
      <c r="AB763" s="31"/>
      <c r="AC763" s="32"/>
      <c r="AD763" s="31"/>
      <c r="AE763" s="23"/>
      <c r="AF763" s="251"/>
      <c r="AG763" s="251"/>
      <c r="AH763" s="22"/>
      <c r="AI763" s="11"/>
      <c r="AJ763" s="234"/>
      <c r="AK763" s="240"/>
      <c r="AL763" s="231"/>
      <c r="AM763" s="234"/>
      <c r="AN763" s="240"/>
      <c r="AO763" s="231"/>
      <c r="AP763" s="234"/>
      <c r="AQ763" s="240"/>
      <c r="AR763" s="231"/>
      <c r="AS763" s="234"/>
      <c r="AT763" s="240"/>
      <c r="AU763" s="231"/>
      <c r="AV763" s="234"/>
      <c r="AW763" s="237"/>
      <c r="AX763" s="231"/>
      <c r="AY763" s="292"/>
      <c r="AZ763" s="228"/>
      <c r="BA763" s="228"/>
      <c r="BB763" s="295"/>
    </row>
    <row r="764" spans="2:62" ht="28.15" customHeight="1" x14ac:dyDescent="0.2">
      <c r="B764" s="30"/>
      <c r="C764" s="244"/>
      <c r="D764" s="29"/>
      <c r="E764" s="28"/>
      <c r="F764" s="28"/>
      <c r="G764" s="27"/>
      <c r="H764" s="225">
        <v>165</v>
      </c>
      <c r="I764" s="248"/>
      <c r="J764" s="248"/>
      <c r="K764" s="248"/>
      <c r="L764" s="26" t="s">
        <v>114</v>
      </c>
      <c r="M764" s="25" t="s">
        <v>113</v>
      </c>
      <c r="N764" s="26" t="s">
        <v>112</v>
      </c>
      <c r="O764" s="25"/>
      <c r="P764" s="26" t="s">
        <v>111</v>
      </c>
      <c r="Q764" s="25"/>
      <c r="R764" s="26" t="s">
        <v>110</v>
      </c>
      <c r="S764" s="25"/>
      <c r="T764" s="26" t="s">
        <v>109</v>
      </c>
      <c r="U764" s="25"/>
      <c r="V764" s="26" t="s">
        <v>108</v>
      </c>
      <c r="W764" s="25"/>
      <c r="X764" s="26" t="s">
        <v>107</v>
      </c>
      <c r="Y764" s="25"/>
      <c r="Z764" s="26" t="s">
        <v>106</v>
      </c>
      <c r="AA764" s="25"/>
      <c r="AB764" s="24"/>
      <c r="AC764" s="25"/>
      <c r="AD764" s="24"/>
      <c r="AE764" s="23"/>
      <c r="AF764" s="251"/>
      <c r="AG764" s="251"/>
      <c r="AH764" s="22"/>
      <c r="AI764" s="11"/>
      <c r="AJ764" s="234"/>
      <c r="AK764" s="240"/>
      <c r="AL764" s="231"/>
      <c r="AM764" s="234"/>
      <c r="AN764" s="240"/>
      <c r="AO764" s="231"/>
      <c r="AP764" s="234"/>
      <c r="AQ764" s="240"/>
      <c r="AR764" s="231"/>
      <c r="AS764" s="234"/>
      <c r="AT764" s="240"/>
      <c r="AU764" s="231"/>
      <c r="AV764" s="234"/>
      <c r="AW764" s="237"/>
      <c r="AX764" s="231"/>
      <c r="AY764" s="292"/>
      <c r="AZ764" s="228"/>
      <c r="BA764" s="228"/>
      <c r="BB764" s="295"/>
    </row>
    <row r="765" spans="2:62" ht="28.15" customHeight="1" thickBot="1" x14ac:dyDescent="0.25">
      <c r="B765" s="30"/>
      <c r="C765" s="253"/>
      <c r="D765" s="51"/>
      <c r="E765" s="50"/>
      <c r="F765" s="50"/>
      <c r="G765" s="49"/>
      <c r="H765" s="226"/>
      <c r="I765" s="254"/>
      <c r="J765" s="254"/>
      <c r="K765" s="254"/>
      <c r="L765" s="48" t="s">
        <v>105</v>
      </c>
      <c r="M765" s="47" t="s">
        <v>121</v>
      </c>
      <c r="N765" s="48" t="s">
        <v>103</v>
      </c>
      <c r="O765" s="47"/>
      <c r="P765" s="48" t="s">
        <v>102</v>
      </c>
      <c r="Q765" s="47"/>
      <c r="R765" s="48" t="s">
        <v>101</v>
      </c>
      <c r="S765" s="47"/>
      <c r="T765" s="48">
        <v>20</v>
      </c>
      <c r="U765" s="47"/>
      <c r="V765" s="48" t="s">
        <v>100</v>
      </c>
      <c r="W765" s="47"/>
      <c r="X765" s="48" t="s">
        <v>99</v>
      </c>
      <c r="Y765" s="47"/>
      <c r="Z765" s="48" t="s">
        <v>98</v>
      </c>
      <c r="AA765" s="47"/>
      <c r="AB765" s="16"/>
      <c r="AC765" s="47"/>
      <c r="AD765" s="16"/>
      <c r="AE765" s="46"/>
      <c r="AF765" s="255"/>
      <c r="AG765" s="255"/>
      <c r="AH765" s="45"/>
      <c r="AI765" s="11"/>
      <c r="AJ765" s="235"/>
      <c r="AK765" s="241"/>
      <c r="AL765" s="232"/>
      <c r="AM765" s="235"/>
      <c r="AN765" s="241"/>
      <c r="AO765" s="232"/>
      <c r="AP765" s="235"/>
      <c r="AQ765" s="241"/>
      <c r="AR765" s="232"/>
      <c r="AS765" s="235"/>
      <c r="AT765" s="241"/>
      <c r="AU765" s="232"/>
      <c r="AV765" s="235"/>
      <c r="AW765" s="238"/>
      <c r="AX765" s="232"/>
      <c r="AY765" s="293"/>
      <c r="AZ765" s="229"/>
      <c r="BA765" s="229"/>
      <c r="BB765" s="296"/>
    </row>
    <row r="766" spans="2:62" ht="28.15" customHeight="1" x14ac:dyDescent="0.2">
      <c r="B766" s="30"/>
      <c r="C766" s="242">
        <v>2</v>
      </c>
      <c r="D766" s="44"/>
      <c r="E766" s="43"/>
      <c r="F766" s="43"/>
      <c r="G766" s="42"/>
      <c r="H766" s="223"/>
      <c r="I766" s="246">
        <v>26</v>
      </c>
      <c r="J766" s="246">
        <v>13</v>
      </c>
      <c r="K766" s="246">
        <v>7</v>
      </c>
      <c r="L766" s="41" t="s">
        <v>133</v>
      </c>
      <c r="M766" s="40" t="s">
        <v>124</v>
      </c>
      <c r="N766" s="41" t="s">
        <v>131</v>
      </c>
      <c r="O766" s="40" t="s">
        <v>121</v>
      </c>
      <c r="P766" s="41" t="s">
        <v>130</v>
      </c>
      <c r="Q766" s="40"/>
      <c r="R766" s="41" t="s">
        <v>129</v>
      </c>
      <c r="S766" s="40"/>
      <c r="T766" s="41" t="s">
        <v>128</v>
      </c>
      <c r="U766" s="40"/>
      <c r="V766" s="41" t="s">
        <v>127</v>
      </c>
      <c r="W766" s="40"/>
      <c r="X766" s="41" t="s">
        <v>126</v>
      </c>
      <c r="Y766" s="40"/>
      <c r="Z766" s="41" t="s">
        <v>125</v>
      </c>
      <c r="AA766" s="40"/>
      <c r="AB766" s="39"/>
      <c r="AC766" s="40"/>
      <c r="AD766" s="39"/>
      <c r="AE766" s="38"/>
      <c r="AF766" s="250"/>
      <c r="AG766" s="250"/>
      <c r="AH766" s="37"/>
      <c r="AI766" s="11"/>
      <c r="AJ766" s="233">
        <f>SUMPRODUCT(LEN($M766:$S769)-LEN(SUBSTITUTE($M766:$S769,"A", "")))</f>
        <v>2</v>
      </c>
      <c r="AK766" s="239">
        <f>SUMPRODUCT(LEN($AD766:$AD769)-LEN(SUBSTITUTE($AD766:$AD769,"A", "")))</f>
        <v>0</v>
      </c>
      <c r="AL766" s="230">
        <f>SUMPRODUCT(LEN($AC766:$AC769)-LEN(SUBSTITUTE($AC766:$AC769,"A", "")))</f>
        <v>0</v>
      </c>
      <c r="AM766" s="233">
        <f>SUMPRODUCT(LEN($M766:$S769)-LEN(SUBSTITUTE($M766:$S769,"S", "")))</f>
        <v>7</v>
      </c>
      <c r="AN766" s="239">
        <f>SUMPRODUCT(LEN($AD766:$AD769)-LEN(SUBSTITUTE($AD766:$AD769,"S", "")))</f>
        <v>0</v>
      </c>
      <c r="AO766" s="230">
        <f>SUMPRODUCT(LEN($AC766:$AC769)-LEN(SUBSTITUTE($AC766:$AC769,"S", "")))</f>
        <v>0</v>
      </c>
      <c r="AP766" s="233">
        <f>SUMPRODUCT(LEN($M766:$S769)-LEN(SUBSTITUTE($M766:$S769,"F", "")))</f>
        <v>0</v>
      </c>
      <c r="AQ766" s="239">
        <f>SUMPRODUCT(LEN($AD766:$AD769)-LEN(SUBSTITUTE($AD766:$AD769,"F", "")))</f>
        <v>0</v>
      </c>
      <c r="AR766" s="230">
        <f>SUMPRODUCT(LEN($AC766:$AC769)-LEN(SUBSTITUTE($AC766:$AC769,"F", "")))</f>
        <v>0</v>
      </c>
      <c r="AS766" s="233">
        <f>SUMPRODUCT(LEN($M766:$S769)-LEN(SUBSTITUTE($M766:$S769,"G", "")))</f>
        <v>0</v>
      </c>
      <c r="AT766" s="239">
        <f>SUMPRODUCT(LEN($AD766:$AD769)-LEN(SUBSTITUTE($AD766:$AD769,"G", "")))</f>
        <v>0</v>
      </c>
      <c r="AU766" s="230">
        <f>SUMPRODUCT(LEN($AC766:$AC769)-LEN(SUBSTITUTE($AC766:$AC769,"G", "")))</f>
        <v>0</v>
      </c>
      <c r="AV766" s="233">
        <f>SUMPRODUCT(LEN($L766:$S769)-LEN(SUBSTITUTE($L766:$S769,"M", "")))</f>
        <v>0</v>
      </c>
      <c r="AW766" s="236">
        <f>SUMPRODUCT(LEN($AD766:$AD769)-LEN(SUBSTITUTE($AD766:$AD769,"M", "")))</f>
        <v>0</v>
      </c>
      <c r="AX766" s="230">
        <f>SUMPRODUCT(LEN($AC766:$AC769)-LEN(SUBSTITUTE($AC766:$AC769,"M", "")))</f>
        <v>0</v>
      </c>
      <c r="AY766" s="291">
        <f>SUMPRODUCT(LEN($AE766:$AE769)-LEN(SUBSTITUTE($AE766:$AE769,"S", "")))</f>
        <v>0</v>
      </c>
      <c r="AZ766" s="227">
        <f>SUMPRODUCT(LEN($AE766:$AE769)-LEN(SUBSTITUTE($AE766:$AE769,"F", "")))</f>
        <v>0</v>
      </c>
      <c r="BA766" s="227">
        <f>SUMPRODUCT(LEN($AE766:$AE769)-LEN(SUBSTITUTE($AE766:$AE769,"G", "")))</f>
        <v>0</v>
      </c>
      <c r="BB766" s="294">
        <f>SUMPRODUCT(LEN($AE766:$AE769)-LEN(SUBSTITUTE($AE766:$AE769,"M", "")))</f>
        <v>0</v>
      </c>
    </row>
    <row r="767" spans="2:62" ht="28.15" customHeight="1" thickBot="1" x14ac:dyDescent="0.25">
      <c r="B767" s="30"/>
      <c r="C767" s="243"/>
      <c r="D767" s="36"/>
      <c r="E767" s="35"/>
      <c r="F767" s="35"/>
      <c r="G767" s="34"/>
      <c r="H767" s="224"/>
      <c r="I767" s="247"/>
      <c r="J767" s="247"/>
      <c r="K767" s="247"/>
      <c r="L767" s="33" t="s">
        <v>123</v>
      </c>
      <c r="M767" s="32" t="s">
        <v>124</v>
      </c>
      <c r="N767" s="33" t="s">
        <v>122</v>
      </c>
      <c r="O767" s="32" t="s">
        <v>121</v>
      </c>
      <c r="P767" s="33" t="s">
        <v>120</v>
      </c>
      <c r="Q767" s="32"/>
      <c r="R767" s="33" t="s">
        <v>119</v>
      </c>
      <c r="S767" s="32"/>
      <c r="T767" s="33" t="s">
        <v>118</v>
      </c>
      <c r="U767" s="32"/>
      <c r="V767" s="33" t="s">
        <v>117</v>
      </c>
      <c r="W767" s="32"/>
      <c r="X767" s="33" t="s">
        <v>116</v>
      </c>
      <c r="Y767" s="32"/>
      <c r="Z767" s="33" t="s">
        <v>115</v>
      </c>
      <c r="AA767" s="32"/>
      <c r="AB767" s="31"/>
      <c r="AC767" s="32"/>
      <c r="AD767" s="31"/>
      <c r="AE767" s="23"/>
      <c r="AF767" s="251"/>
      <c r="AG767" s="251"/>
      <c r="AH767" s="22"/>
      <c r="AI767" s="11"/>
      <c r="AJ767" s="234"/>
      <c r="AK767" s="240"/>
      <c r="AL767" s="231"/>
      <c r="AM767" s="234"/>
      <c r="AN767" s="240"/>
      <c r="AO767" s="231"/>
      <c r="AP767" s="234"/>
      <c r="AQ767" s="240"/>
      <c r="AR767" s="231"/>
      <c r="AS767" s="234"/>
      <c r="AT767" s="240"/>
      <c r="AU767" s="231"/>
      <c r="AV767" s="234"/>
      <c r="AW767" s="237"/>
      <c r="AX767" s="231"/>
      <c r="AY767" s="292"/>
      <c r="AZ767" s="228"/>
      <c r="BA767" s="228"/>
      <c r="BB767" s="295"/>
    </row>
    <row r="768" spans="2:62" ht="28.15" customHeight="1" x14ac:dyDescent="0.2">
      <c r="B768" s="30"/>
      <c r="C768" s="244"/>
      <c r="D768" s="29"/>
      <c r="E768" s="28"/>
      <c r="F768" s="28"/>
      <c r="G768" s="27"/>
      <c r="H768" s="225"/>
      <c r="I768" s="248"/>
      <c r="J768" s="248"/>
      <c r="K768" s="248"/>
      <c r="L768" s="26" t="s">
        <v>114</v>
      </c>
      <c r="M768" s="25" t="s">
        <v>113</v>
      </c>
      <c r="N768" s="26" t="s">
        <v>112</v>
      </c>
      <c r="O768" s="25"/>
      <c r="P768" s="26" t="s">
        <v>111</v>
      </c>
      <c r="Q768" s="25"/>
      <c r="R768" s="26" t="s">
        <v>110</v>
      </c>
      <c r="S768" s="25"/>
      <c r="T768" s="26" t="s">
        <v>109</v>
      </c>
      <c r="U768" s="25"/>
      <c r="V768" s="26" t="s">
        <v>108</v>
      </c>
      <c r="W768" s="25"/>
      <c r="X768" s="26" t="s">
        <v>107</v>
      </c>
      <c r="Y768" s="25"/>
      <c r="Z768" s="26" t="s">
        <v>106</v>
      </c>
      <c r="AA768" s="25"/>
      <c r="AB768" s="24"/>
      <c r="AC768" s="25"/>
      <c r="AD768" s="24"/>
      <c r="AE768" s="23"/>
      <c r="AF768" s="251"/>
      <c r="AG768" s="251"/>
      <c r="AH768" s="22"/>
      <c r="AI768" s="11"/>
      <c r="AJ768" s="234"/>
      <c r="AK768" s="240"/>
      <c r="AL768" s="231"/>
      <c r="AM768" s="234"/>
      <c r="AN768" s="240"/>
      <c r="AO768" s="231"/>
      <c r="AP768" s="234"/>
      <c r="AQ768" s="240"/>
      <c r="AR768" s="231"/>
      <c r="AS768" s="234"/>
      <c r="AT768" s="240"/>
      <c r="AU768" s="231"/>
      <c r="AV768" s="234"/>
      <c r="AW768" s="237"/>
      <c r="AX768" s="231"/>
      <c r="AY768" s="292"/>
      <c r="AZ768" s="228"/>
      <c r="BA768" s="228"/>
      <c r="BB768" s="295"/>
    </row>
    <row r="769" spans="2:62" ht="28.15" customHeight="1" thickBot="1" x14ac:dyDescent="0.25">
      <c r="B769" s="30"/>
      <c r="C769" s="253"/>
      <c r="D769" s="51"/>
      <c r="E769" s="50"/>
      <c r="F769" s="50"/>
      <c r="G769" s="49"/>
      <c r="H769" s="226"/>
      <c r="I769" s="254"/>
      <c r="J769" s="254"/>
      <c r="K769" s="254"/>
      <c r="L769" s="48" t="s">
        <v>105</v>
      </c>
      <c r="M769" s="47" t="s">
        <v>121</v>
      </c>
      <c r="N769" s="48" t="s">
        <v>103</v>
      </c>
      <c r="O769" s="47"/>
      <c r="P769" s="48" t="s">
        <v>102</v>
      </c>
      <c r="Q769" s="47"/>
      <c r="R769" s="48" t="s">
        <v>101</v>
      </c>
      <c r="S769" s="47"/>
      <c r="T769" s="48">
        <v>20</v>
      </c>
      <c r="U769" s="47"/>
      <c r="V769" s="48" t="s">
        <v>100</v>
      </c>
      <c r="W769" s="47"/>
      <c r="X769" s="48" t="s">
        <v>99</v>
      </c>
      <c r="Y769" s="47"/>
      <c r="Z769" s="48" t="s">
        <v>98</v>
      </c>
      <c r="AA769" s="47"/>
      <c r="AB769" s="16"/>
      <c r="AC769" s="47"/>
      <c r="AD769" s="16"/>
      <c r="AE769" s="46"/>
      <c r="AF769" s="255"/>
      <c r="AG769" s="255"/>
      <c r="AH769" s="45"/>
      <c r="AI769" s="11"/>
      <c r="AJ769" s="235"/>
      <c r="AK769" s="241"/>
      <c r="AL769" s="232"/>
      <c r="AM769" s="235"/>
      <c r="AN769" s="241"/>
      <c r="AO769" s="232"/>
      <c r="AP769" s="235"/>
      <c r="AQ769" s="241"/>
      <c r="AR769" s="232"/>
      <c r="AS769" s="235"/>
      <c r="AT769" s="241"/>
      <c r="AU769" s="232"/>
      <c r="AV769" s="235"/>
      <c r="AW769" s="238"/>
      <c r="AX769" s="232"/>
      <c r="AY769" s="293"/>
      <c r="AZ769" s="229"/>
      <c r="BA769" s="229"/>
      <c r="BB769" s="296"/>
    </row>
    <row r="770" spans="2:62" ht="28.15" customHeight="1" x14ac:dyDescent="0.2">
      <c r="B770" s="30"/>
      <c r="C770" s="242">
        <v>3</v>
      </c>
      <c r="D770" s="44"/>
      <c r="E770" s="43"/>
      <c r="F770" s="43"/>
      <c r="G770" s="42"/>
      <c r="H770" s="223"/>
      <c r="I770" s="246">
        <v>32</v>
      </c>
      <c r="J770" s="246">
        <v>14</v>
      </c>
      <c r="K770" s="246">
        <v>6</v>
      </c>
      <c r="L770" s="41" t="s">
        <v>133</v>
      </c>
      <c r="M770" s="40" t="s">
        <v>195</v>
      </c>
      <c r="N770" s="41" t="s">
        <v>131</v>
      </c>
      <c r="O770" s="40" t="s">
        <v>113</v>
      </c>
      <c r="P770" s="41" t="s">
        <v>130</v>
      </c>
      <c r="Q770" s="40"/>
      <c r="R770" s="41" t="s">
        <v>129</v>
      </c>
      <c r="S770" s="40"/>
      <c r="T770" s="41" t="s">
        <v>128</v>
      </c>
      <c r="U770" s="40"/>
      <c r="V770" s="41" t="s">
        <v>127</v>
      </c>
      <c r="W770" s="40"/>
      <c r="X770" s="41" t="s">
        <v>126</v>
      </c>
      <c r="Y770" s="40"/>
      <c r="Z770" s="41" t="s">
        <v>125</v>
      </c>
      <c r="AA770" s="40"/>
      <c r="AB770" s="39"/>
      <c r="AC770" s="40"/>
      <c r="AD770" s="39" t="s">
        <v>124</v>
      </c>
      <c r="AE770" s="38"/>
      <c r="AF770" s="250"/>
      <c r="AG770" s="250"/>
      <c r="AH770" s="37"/>
      <c r="AI770" s="11"/>
      <c r="AJ770" s="233">
        <f>SUMPRODUCT(LEN($M770:$S773)-LEN(SUBSTITUTE($M770:$S773,"A", "")))</f>
        <v>1</v>
      </c>
      <c r="AK770" s="239">
        <f>SUMPRODUCT(LEN($AD770:$AD773)-LEN(SUBSTITUTE($AD770:$AD773,"A", "")))</f>
        <v>1</v>
      </c>
      <c r="AL770" s="230">
        <f>SUMPRODUCT(LEN($AC770:$AC773)-LEN(SUBSTITUTE($AC770:$AC773,"A", "")))</f>
        <v>0</v>
      </c>
      <c r="AM770" s="233">
        <f>SUMPRODUCT(LEN($M770:$S773)-LEN(SUBSTITUTE($M770:$S773,"S", "")))</f>
        <v>12</v>
      </c>
      <c r="AN770" s="239">
        <f>SUMPRODUCT(LEN($AD770:$AD773)-LEN(SUBSTITUTE($AD770:$AD773,"S", "")))</f>
        <v>1</v>
      </c>
      <c r="AO770" s="230">
        <f>SUMPRODUCT(LEN($AC770:$AC773)-LEN(SUBSTITUTE($AC770:$AC773,"S", "")))</f>
        <v>0</v>
      </c>
      <c r="AP770" s="233">
        <f>SUMPRODUCT(LEN($M770:$S773)-LEN(SUBSTITUTE($M770:$S773,"F", "")))</f>
        <v>0</v>
      </c>
      <c r="AQ770" s="239">
        <f>SUMPRODUCT(LEN($AD770:$AD773)-LEN(SUBSTITUTE($AD770:$AD773,"F", "")))</f>
        <v>0</v>
      </c>
      <c r="AR770" s="230">
        <f>SUMPRODUCT(LEN($AC770:$AC773)-LEN(SUBSTITUTE($AC770:$AC773,"F", "")))</f>
        <v>0</v>
      </c>
      <c r="AS770" s="233">
        <f>SUMPRODUCT(LEN($M770:$S773)-LEN(SUBSTITUTE($M770:$S773,"G", "")))</f>
        <v>0</v>
      </c>
      <c r="AT770" s="239">
        <f>SUMPRODUCT(LEN($AD770:$AD773)-LEN(SUBSTITUTE($AD770:$AD773,"G", "")))</f>
        <v>0</v>
      </c>
      <c r="AU770" s="230">
        <f>SUMPRODUCT(LEN($AC770:$AC773)-LEN(SUBSTITUTE($AC770:$AC773,"G", "")))</f>
        <v>0</v>
      </c>
      <c r="AV770" s="233">
        <f>SUMPRODUCT(LEN($L770:$S773)-LEN(SUBSTITUTE($L770:$S773,"M", "")))</f>
        <v>0</v>
      </c>
      <c r="AW770" s="236">
        <f>SUMPRODUCT(LEN($AD770:$AD773)-LEN(SUBSTITUTE($AD770:$AD773,"M", "")))</f>
        <v>0</v>
      </c>
      <c r="AX770" s="230">
        <f>SUMPRODUCT(LEN($AC770:$AC773)-LEN(SUBSTITUTE($AC770:$AC773,"M", "")))</f>
        <v>0</v>
      </c>
      <c r="AY770" s="291">
        <f>SUMPRODUCT(LEN($AE770:$AE773)-LEN(SUBSTITUTE($AE770:$AE773,"S", "")))</f>
        <v>0</v>
      </c>
      <c r="AZ770" s="227">
        <f>SUMPRODUCT(LEN($AE770:$AE773)-LEN(SUBSTITUTE($AE770:$AE773,"F", "")))</f>
        <v>0</v>
      </c>
      <c r="BA770" s="227">
        <f>SUMPRODUCT(LEN($AE770:$AE773)-LEN(SUBSTITUTE($AE770:$AE773,"G", "")))</f>
        <v>0</v>
      </c>
      <c r="BB770" s="294">
        <f>SUMPRODUCT(LEN($AE770:$AE773)-LEN(SUBSTITUTE($AE770:$AE773,"M", "")))</f>
        <v>0</v>
      </c>
    </row>
    <row r="771" spans="2:62" ht="28.15" customHeight="1" thickBot="1" x14ac:dyDescent="0.25">
      <c r="B771" s="30"/>
      <c r="C771" s="243"/>
      <c r="D771" s="36"/>
      <c r="E771" s="35"/>
      <c r="F771" s="35"/>
      <c r="G771" s="34"/>
      <c r="H771" s="224"/>
      <c r="I771" s="247"/>
      <c r="J771" s="247"/>
      <c r="K771" s="247"/>
      <c r="L771" s="33" t="s">
        <v>123</v>
      </c>
      <c r="M771" s="32" t="s">
        <v>188</v>
      </c>
      <c r="N771" s="33" t="s">
        <v>122</v>
      </c>
      <c r="O771" s="32" t="s">
        <v>121</v>
      </c>
      <c r="P771" s="33" t="s">
        <v>120</v>
      </c>
      <c r="Q771" s="32"/>
      <c r="R771" s="33" t="s">
        <v>119</v>
      </c>
      <c r="S771" s="32"/>
      <c r="T771" s="33" t="s">
        <v>118</v>
      </c>
      <c r="U771" s="32"/>
      <c r="V771" s="33" t="s">
        <v>117</v>
      </c>
      <c r="W771" s="32"/>
      <c r="X771" s="33" t="s">
        <v>116</v>
      </c>
      <c r="Y771" s="32"/>
      <c r="Z771" s="33" t="s">
        <v>115</v>
      </c>
      <c r="AA771" s="32"/>
      <c r="AB771" s="31"/>
      <c r="AC771" s="32"/>
      <c r="AD771" s="31"/>
      <c r="AE771" s="23"/>
      <c r="AF771" s="251"/>
      <c r="AG771" s="251"/>
      <c r="AH771" s="22"/>
      <c r="AI771" s="11"/>
      <c r="AJ771" s="234"/>
      <c r="AK771" s="240"/>
      <c r="AL771" s="231"/>
      <c r="AM771" s="234"/>
      <c r="AN771" s="240"/>
      <c r="AO771" s="231"/>
      <c r="AP771" s="234"/>
      <c r="AQ771" s="240"/>
      <c r="AR771" s="231"/>
      <c r="AS771" s="234"/>
      <c r="AT771" s="240"/>
      <c r="AU771" s="231"/>
      <c r="AV771" s="234"/>
      <c r="AW771" s="237"/>
      <c r="AX771" s="231"/>
      <c r="AY771" s="292"/>
      <c r="AZ771" s="228"/>
      <c r="BA771" s="228"/>
      <c r="BB771" s="295"/>
    </row>
    <row r="772" spans="2:62" ht="28.15" customHeight="1" x14ac:dyDescent="0.2">
      <c r="B772" s="30"/>
      <c r="C772" s="244"/>
      <c r="D772" s="29"/>
      <c r="E772" s="28"/>
      <c r="F772" s="28"/>
      <c r="G772" s="27"/>
      <c r="H772" s="225"/>
      <c r="I772" s="248"/>
      <c r="J772" s="248"/>
      <c r="K772" s="248"/>
      <c r="L772" s="26" t="s">
        <v>114</v>
      </c>
      <c r="M772" s="25" t="s">
        <v>113</v>
      </c>
      <c r="N772" s="26" t="s">
        <v>112</v>
      </c>
      <c r="O772" s="25"/>
      <c r="P772" s="26" t="s">
        <v>111</v>
      </c>
      <c r="Q772" s="25"/>
      <c r="R772" s="26" t="s">
        <v>110</v>
      </c>
      <c r="S772" s="25"/>
      <c r="T772" s="26" t="s">
        <v>109</v>
      </c>
      <c r="U772" s="25"/>
      <c r="V772" s="26" t="s">
        <v>108</v>
      </c>
      <c r="W772" s="25"/>
      <c r="X772" s="26" t="s">
        <v>107</v>
      </c>
      <c r="Y772" s="25"/>
      <c r="Z772" s="26" t="s">
        <v>106</v>
      </c>
      <c r="AA772" s="25"/>
      <c r="AB772" s="24"/>
      <c r="AC772" s="25"/>
      <c r="AD772" s="24"/>
      <c r="AE772" s="23"/>
      <c r="AF772" s="251"/>
      <c r="AG772" s="251"/>
      <c r="AH772" s="22"/>
      <c r="AI772" s="11"/>
      <c r="AJ772" s="234"/>
      <c r="AK772" s="240"/>
      <c r="AL772" s="231"/>
      <c r="AM772" s="234"/>
      <c r="AN772" s="240"/>
      <c r="AO772" s="231"/>
      <c r="AP772" s="234"/>
      <c r="AQ772" s="240"/>
      <c r="AR772" s="231"/>
      <c r="AS772" s="234"/>
      <c r="AT772" s="240"/>
      <c r="AU772" s="231"/>
      <c r="AV772" s="234"/>
      <c r="AW772" s="237"/>
      <c r="AX772" s="231"/>
      <c r="AY772" s="292"/>
      <c r="AZ772" s="228"/>
      <c r="BA772" s="228"/>
      <c r="BB772" s="295"/>
    </row>
    <row r="773" spans="2:62" ht="28.15" customHeight="1" thickBot="1" x14ac:dyDescent="0.25">
      <c r="B773" s="21"/>
      <c r="C773" s="245"/>
      <c r="D773" s="20"/>
      <c r="E773" s="19"/>
      <c r="F773" s="19"/>
      <c r="G773" s="18"/>
      <c r="H773" s="226"/>
      <c r="I773" s="249"/>
      <c r="J773" s="249"/>
      <c r="K773" s="249"/>
      <c r="L773" s="17" t="s">
        <v>105</v>
      </c>
      <c r="M773" s="15" t="s">
        <v>113</v>
      </c>
      <c r="N773" s="17" t="s">
        <v>103</v>
      </c>
      <c r="O773" s="15"/>
      <c r="P773" s="17" t="s">
        <v>102</v>
      </c>
      <c r="Q773" s="15"/>
      <c r="R773" s="17" t="s">
        <v>101</v>
      </c>
      <c r="S773" s="15"/>
      <c r="T773" s="17">
        <v>20</v>
      </c>
      <c r="U773" s="15"/>
      <c r="V773" s="17" t="s">
        <v>100</v>
      </c>
      <c r="W773" s="15"/>
      <c r="X773" s="17" t="s">
        <v>99</v>
      </c>
      <c r="Y773" s="15"/>
      <c r="Z773" s="17" t="s">
        <v>98</v>
      </c>
      <c r="AA773" s="15"/>
      <c r="AB773" s="16"/>
      <c r="AC773" s="15"/>
      <c r="AD773" s="14"/>
      <c r="AE773" s="13"/>
      <c r="AF773" s="252"/>
      <c r="AG773" s="252"/>
      <c r="AH773" s="12"/>
      <c r="AI773" s="11"/>
      <c r="AJ773" s="235"/>
      <c r="AK773" s="241"/>
      <c r="AL773" s="232"/>
      <c r="AM773" s="235"/>
      <c r="AN773" s="241"/>
      <c r="AO773" s="232"/>
      <c r="AP773" s="235"/>
      <c r="AQ773" s="241"/>
      <c r="AR773" s="232"/>
      <c r="AS773" s="235"/>
      <c r="AT773" s="241"/>
      <c r="AU773" s="232"/>
      <c r="AV773" s="235"/>
      <c r="AW773" s="238"/>
      <c r="AX773" s="232"/>
      <c r="AY773" s="293"/>
      <c r="AZ773" s="229"/>
      <c r="BA773" s="229"/>
      <c r="BB773" s="296"/>
    </row>
    <row r="774" spans="2:62" ht="85.9" customHeight="1" thickTop="1" thickBot="1" x14ac:dyDescent="0.35">
      <c r="B774" s="105" t="s">
        <v>174</v>
      </c>
      <c r="C774" s="95" t="s">
        <v>173</v>
      </c>
      <c r="D774" s="100" t="s">
        <v>172</v>
      </c>
      <c r="E774" s="104" t="s">
        <v>171</v>
      </c>
      <c r="F774" s="103"/>
      <c r="G774" s="102"/>
      <c r="H774" s="101" t="s">
        <v>170</v>
      </c>
      <c r="I774" s="100" t="s">
        <v>96</v>
      </c>
      <c r="J774" s="100" t="s">
        <v>169</v>
      </c>
      <c r="K774" s="100" t="s">
        <v>97</v>
      </c>
      <c r="L774" s="256" t="s">
        <v>168</v>
      </c>
      <c r="M774" s="262"/>
      <c r="N774" s="256" t="s">
        <v>167</v>
      </c>
      <c r="O774" s="262"/>
      <c r="P774" s="256" t="s">
        <v>167</v>
      </c>
      <c r="Q774" s="257"/>
      <c r="R774" s="256" t="s">
        <v>167</v>
      </c>
      <c r="S774" s="257"/>
      <c r="T774" s="256" t="s">
        <v>167</v>
      </c>
      <c r="U774" s="257"/>
      <c r="V774" s="256" t="s">
        <v>167</v>
      </c>
      <c r="W774" s="257"/>
      <c r="X774" s="256" t="s">
        <v>167</v>
      </c>
      <c r="Y774" s="257"/>
      <c r="Z774" s="256" t="s">
        <v>167</v>
      </c>
      <c r="AA774" s="257"/>
      <c r="AB774" s="261" t="s">
        <v>166</v>
      </c>
      <c r="AC774" s="257"/>
      <c r="AD774" s="101" t="s">
        <v>165</v>
      </c>
      <c r="AE774" s="101" t="s">
        <v>164</v>
      </c>
      <c r="AF774" s="100" t="s">
        <v>163</v>
      </c>
      <c r="AG774" s="100" t="s">
        <v>162</v>
      </c>
      <c r="AH774" s="99" t="s">
        <v>161</v>
      </c>
      <c r="AI774" s="98"/>
      <c r="AJ774" s="96" t="s">
        <v>160</v>
      </c>
      <c r="AK774" s="95" t="s">
        <v>159</v>
      </c>
      <c r="AL774" s="94" t="s">
        <v>158</v>
      </c>
      <c r="AM774" s="96" t="s">
        <v>157</v>
      </c>
      <c r="AN774" s="95" t="s">
        <v>156</v>
      </c>
      <c r="AO774" s="94" t="s">
        <v>155</v>
      </c>
      <c r="AP774" s="96" t="s">
        <v>154</v>
      </c>
      <c r="AQ774" s="95" t="s">
        <v>153</v>
      </c>
      <c r="AR774" s="97" t="s">
        <v>152</v>
      </c>
      <c r="AS774" s="96" t="s">
        <v>151</v>
      </c>
      <c r="AT774" s="95" t="s">
        <v>150</v>
      </c>
      <c r="AU774" s="94" t="s">
        <v>149</v>
      </c>
      <c r="AV774" s="96" t="s">
        <v>148</v>
      </c>
      <c r="AW774" s="95" t="s">
        <v>147</v>
      </c>
      <c r="AX774" s="94" t="s">
        <v>146</v>
      </c>
      <c r="AY774" s="93" t="s">
        <v>145</v>
      </c>
      <c r="AZ774" s="92" t="s">
        <v>144</v>
      </c>
      <c r="BA774" s="92" t="s">
        <v>143</v>
      </c>
      <c r="BB774" s="91" t="s">
        <v>142</v>
      </c>
    </row>
    <row r="775" spans="2:62" ht="48" thickBot="1" x14ac:dyDescent="0.3">
      <c r="B775" s="90" t="s">
        <v>194</v>
      </c>
      <c r="C775" s="89"/>
      <c r="D775" s="88">
        <v>165</v>
      </c>
      <c r="E775" s="258"/>
      <c r="F775" s="259"/>
      <c r="G775" s="260"/>
      <c r="H775" s="87" t="s">
        <v>140</v>
      </c>
      <c r="I775" s="86"/>
      <c r="J775" s="86"/>
      <c r="K775" s="85"/>
      <c r="L775" s="84"/>
      <c r="M775" s="81"/>
      <c r="N775" s="84"/>
      <c r="O775" s="81"/>
      <c r="P775" s="84"/>
      <c r="Q775" s="81"/>
      <c r="R775" s="84"/>
      <c r="S775" s="81"/>
      <c r="T775" s="84"/>
      <c r="U775" s="81"/>
      <c r="V775" s="84"/>
      <c r="W775" s="81"/>
      <c r="X775" s="84"/>
      <c r="Y775" s="81"/>
      <c r="Z775" s="84"/>
      <c r="AA775" s="83"/>
      <c r="AB775" s="82" t="s">
        <v>139</v>
      </c>
      <c r="AC775" s="81"/>
      <c r="AD775" s="81"/>
      <c r="AE775" s="81"/>
      <c r="AF775" s="80"/>
      <c r="AG775" s="80"/>
      <c r="AH775" s="60"/>
      <c r="AI775" s="79" t="s">
        <v>138</v>
      </c>
      <c r="AJ775" s="78">
        <f t="shared" ref="AJ775:BB775" si="102">SUM(AJ777:AJ788)</f>
        <v>8</v>
      </c>
      <c r="AK775" s="77">
        <f t="shared" si="102"/>
        <v>0</v>
      </c>
      <c r="AL775" s="76">
        <f t="shared" si="102"/>
        <v>0</v>
      </c>
      <c r="AM775" s="78">
        <f t="shared" si="102"/>
        <v>7</v>
      </c>
      <c r="AN775" s="77">
        <f t="shared" si="102"/>
        <v>0</v>
      </c>
      <c r="AO775" s="76">
        <f t="shared" si="102"/>
        <v>0</v>
      </c>
      <c r="AP775" s="78">
        <f t="shared" si="102"/>
        <v>0</v>
      </c>
      <c r="AQ775" s="77">
        <f t="shared" si="102"/>
        <v>0</v>
      </c>
      <c r="AR775" s="76">
        <f t="shared" si="102"/>
        <v>0</v>
      </c>
      <c r="AS775" s="78">
        <f t="shared" si="102"/>
        <v>0</v>
      </c>
      <c r="AT775" s="77">
        <f t="shared" si="102"/>
        <v>0</v>
      </c>
      <c r="AU775" s="76">
        <f t="shared" si="102"/>
        <v>0</v>
      </c>
      <c r="AV775" s="78">
        <f t="shared" si="102"/>
        <v>0</v>
      </c>
      <c r="AW775" s="77">
        <f t="shared" si="102"/>
        <v>0</v>
      </c>
      <c r="AX775" s="76">
        <f t="shared" si="102"/>
        <v>0</v>
      </c>
      <c r="AY775" s="75">
        <f t="shared" si="102"/>
        <v>0</v>
      </c>
      <c r="AZ775" s="74">
        <f t="shared" si="102"/>
        <v>0</v>
      </c>
      <c r="BA775" s="74">
        <f t="shared" si="102"/>
        <v>0</v>
      </c>
      <c r="BB775" s="73">
        <f t="shared" si="102"/>
        <v>0</v>
      </c>
      <c r="BC775" s="72" t="s">
        <v>137</v>
      </c>
      <c r="BF775" s="5">
        <f>SUM(AJ775:AL775)/$BG$5</f>
        <v>2.6666666666666665</v>
      </c>
      <c r="BG775" s="5">
        <f>SUM(AM775:AO775,AY775)/$BG$5</f>
        <v>2.3333333333333335</v>
      </c>
      <c r="BH775" s="5">
        <f>SUM(AP775:AR775,AZ775)/$BG$5</f>
        <v>0</v>
      </c>
      <c r="BI775" s="5">
        <f>SUM(AS775:AU775,BA775)/$BG$5</f>
        <v>0</v>
      </c>
      <c r="BJ775" s="5">
        <f>SUM(AV775:AX775,BB775)/$BG$5</f>
        <v>0</v>
      </c>
    </row>
    <row r="776" spans="2:62" ht="37.5" thickBot="1" x14ac:dyDescent="0.3">
      <c r="B776" s="71"/>
      <c r="C776" s="70"/>
      <c r="D776" s="69"/>
      <c r="E776" s="68"/>
      <c r="F776" s="68"/>
      <c r="G776" s="67"/>
      <c r="H776" s="66"/>
      <c r="I776" s="64"/>
      <c r="J776" s="64"/>
      <c r="K776" s="65"/>
      <c r="L776" s="64"/>
      <c r="M776" s="62"/>
      <c r="N776" s="64"/>
      <c r="O776" s="62"/>
      <c r="P776" s="64"/>
      <c r="Q776" s="62"/>
      <c r="R776" s="64"/>
      <c r="S776" s="62"/>
      <c r="T776" s="64"/>
      <c r="U776" s="62"/>
      <c r="V776" s="64"/>
      <c r="W776" s="62"/>
      <c r="X776" s="64"/>
      <c r="Y776" s="62"/>
      <c r="Z776" s="64"/>
      <c r="AA776" s="62"/>
      <c r="AB776" s="63"/>
      <c r="AC776" s="62"/>
      <c r="AD776" s="62"/>
      <c r="AE776" s="62"/>
      <c r="AF776" s="61"/>
      <c r="AG776" s="61"/>
      <c r="AH776" s="60"/>
      <c r="AI776" s="59" t="s">
        <v>136</v>
      </c>
      <c r="AJ776" s="58">
        <f t="shared" ref="AJ776:BB776" si="103">AJ775/3</f>
        <v>2.6666666666666665</v>
      </c>
      <c r="AK776" s="57">
        <f t="shared" si="103"/>
        <v>0</v>
      </c>
      <c r="AL776" s="56">
        <f t="shared" si="103"/>
        <v>0</v>
      </c>
      <c r="AM776" s="58">
        <f t="shared" si="103"/>
        <v>2.3333333333333335</v>
      </c>
      <c r="AN776" s="57">
        <f t="shared" si="103"/>
        <v>0</v>
      </c>
      <c r="AO776" s="56">
        <f t="shared" si="103"/>
        <v>0</v>
      </c>
      <c r="AP776" s="58">
        <f t="shared" si="103"/>
        <v>0</v>
      </c>
      <c r="AQ776" s="57">
        <f t="shared" si="103"/>
        <v>0</v>
      </c>
      <c r="AR776" s="56">
        <f t="shared" si="103"/>
        <v>0</v>
      </c>
      <c r="AS776" s="58">
        <f t="shared" si="103"/>
        <v>0</v>
      </c>
      <c r="AT776" s="57">
        <f t="shared" si="103"/>
        <v>0</v>
      </c>
      <c r="AU776" s="56">
        <f t="shared" si="103"/>
        <v>0</v>
      </c>
      <c r="AV776" s="58">
        <f t="shared" si="103"/>
        <v>0</v>
      </c>
      <c r="AW776" s="57">
        <f t="shared" si="103"/>
        <v>0</v>
      </c>
      <c r="AX776" s="56">
        <f t="shared" si="103"/>
        <v>0</v>
      </c>
      <c r="AY776" s="55">
        <f t="shared" si="103"/>
        <v>0</v>
      </c>
      <c r="AZ776" s="54">
        <f t="shared" si="103"/>
        <v>0</v>
      </c>
      <c r="BA776" s="54">
        <f t="shared" si="103"/>
        <v>0</v>
      </c>
      <c r="BB776" s="53">
        <f t="shared" si="103"/>
        <v>0</v>
      </c>
      <c r="BC776" s="52" t="s">
        <v>135</v>
      </c>
    </row>
    <row r="777" spans="2:62" ht="28.15" customHeight="1" x14ac:dyDescent="0.2">
      <c r="B777" s="30"/>
      <c r="C777" s="242">
        <v>1</v>
      </c>
      <c r="D777" s="44"/>
      <c r="E777" s="43"/>
      <c r="F777" s="43"/>
      <c r="G777" s="42"/>
      <c r="H777" s="223" t="s">
        <v>134</v>
      </c>
      <c r="I777" s="246">
        <v>26</v>
      </c>
      <c r="J777" s="246">
        <v>13</v>
      </c>
      <c r="K777" s="246">
        <v>6</v>
      </c>
      <c r="L777" s="41" t="s">
        <v>133</v>
      </c>
      <c r="M777" s="40" t="s">
        <v>104</v>
      </c>
      <c r="N777" s="41" t="s">
        <v>131</v>
      </c>
      <c r="O777" s="40" t="s">
        <v>121</v>
      </c>
      <c r="P777" s="41" t="s">
        <v>130</v>
      </c>
      <c r="Q777" s="40"/>
      <c r="R777" s="41" t="s">
        <v>129</v>
      </c>
      <c r="S777" s="40"/>
      <c r="T777" s="41" t="s">
        <v>128</v>
      </c>
      <c r="U777" s="40"/>
      <c r="V777" s="41" t="s">
        <v>127</v>
      </c>
      <c r="W777" s="40"/>
      <c r="X777" s="41" t="s">
        <v>126</v>
      </c>
      <c r="Y777" s="40"/>
      <c r="Z777" s="41" t="s">
        <v>125</v>
      </c>
      <c r="AA777" s="40"/>
      <c r="AB777" s="39"/>
      <c r="AC777" s="40"/>
      <c r="AD777" s="39"/>
      <c r="AE777" s="38"/>
      <c r="AF777" s="250"/>
      <c r="AG777" s="250"/>
      <c r="AH777" s="37"/>
      <c r="AI777" s="11"/>
      <c r="AJ777" s="233">
        <f>SUMPRODUCT(LEN($M777:$S780)-LEN(SUBSTITUTE($M777:$S780,"A", "")))</f>
        <v>4</v>
      </c>
      <c r="AK777" s="239">
        <f>SUMPRODUCT(LEN($AD777:$AD780)-LEN(SUBSTITUTE($AD777:$AD780,"A", "")))</f>
        <v>0</v>
      </c>
      <c r="AL777" s="230">
        <f>SUMPRODUCT(LEN($AC777:$AC780)-LEN(SUBSTITUTE($AC777:$AC780,"A", "")))</f>
        <v>0</v>
      </c>
      <c r="AM777" s="233">
        <f>SUMPRODUCT(LEN($M777:$S780)-LEN(SUBSTITUTE($M777:$S780,"S", "")))</f>
        <v>2</v>
      </c>
      <c r="AN777" s="239">
        <f>SUMPRODUCT(LEN($AD777:$AD780)-LEN(SUBSTITUTE($AD777:$AD780,"S", "")))</f>
        <v>0</v>
      </c>
      <c r="AO777" s="230">
        <f>SUMPRODUCT(LEN($AC777:$AC780)-LEN(SUBSTITUTE($AC777:$AC780,"S", "")))</f>
        <v>0</v>
      </c>
      <c r="AP777" s="233">
        <f>SUMPRODUCT(LEN($M777:$S780)-LEN(SUBSTITUTE($M777:$S780,"F", "")))</f>
        <v>0</v>
      </c>
      <c r="AQ777" s="239">
        <f>SUMPRODUCT(LEN($AD777:$AD780)-LEN(SUBSTITUTE($AD777:$AD780,"F", "")))</f>
        <v>0</v>
      </c>
      <c r="AR777" s="230">
        <f>SUMPRODUCT(LEN($AC777:$AC780)-LEN(SUBSTITUTE($AC777:$AC780,"F", "")))</f>
        <v>0</v>
      </c>
      <c r="AS777" s="233">
        <f>SUMPRODUCT(LEN($M777:$S780)-LEN(SUBSTITUTE($M777:$S780,"G", "")))</f>
        <v>0</v>
      </c>
      <c r="AT777" s="239">
        <f>SUMPRODUCT(LEN($AD777:$AD780)-LEN(SUBSTITUTE($AD777:$AD780,"G", "")))</f>
        <v>0</v>
      </c>
      <c r="AU777" s="230">
        <f>SUMPRODUCT(LEN($AC777:$AC780)-LEN(SUBSTITUTE($AC777:$AC780,"G", "")))</f>
        <v>0</v>
      </c>
      <c r="AV777" s="233">
        <f>SUMPRODUCT(LEN($L777:$S780)-LEN(SUBSTITUTE($L777:$S780,"M", "")))</f>
        <v>0</v>
      </c>
      <c r="AW777" s="236">
        <f>SUMPRODUCT(LEN($AD777:$AD780)-LEN(SUBSTITUTE($AD777:$AD780,"M", "")))</f>
        <v>0</v>
      </c>
      <c r="AX777" s="230">
        <f>SUMPRODUCT(LEN($AC777:$AC780)-LEN(SUBSTITUTE($AC777:$AC780,"M", "")))</f>
        <v>0</v>
      </c>
      <c r="AY777" s="291">
        <f>SUMPRODUCT(LEN($AE777:$AE780)-LEN(SUBSTITUTE($AE777:$AE780,"S", "")))</f>
        <v>0</v>
      </c>
      <c r="AZ777" s="227">
        <f>SUMPRODUCT(LEN($AE777:$AE780)-LEN(SUBSTITUTE($AE777:$AE780,"F", "")))</f>
        <v>0</v>
      </c>
      <c r="BA777" s="227">
        <f>SUMPRODUCT(LEN($AE777:$AE780)-LEN(SUBSTITUTE($AE777:$AE780,"G", "")))</f>
        <v>0</v>
      </c>
      <c r="BB777" s="294">
        <f>SUMPRODUCT(LEN($AE777:$AE780)-LEN(SUBSTITUTE($AE777:$AE780,"M", "")))</f>
        <v>0</v>
      </c>
    </row>
    <row r="778" spans="2:62" ht="28.15" customHeight="1" thickBot="1" x14ac:dyDescent="0.25">
      <c r="B778" s="30"/>
      <c r="C778" s="243"/>
      <c r="D778" s="36"/>
      <c r="E778" s="35"/>
      <c r="F778" s="35"/>
      <c r="G778" s="34"/>
      <c r="H778" s="224"/>
      <c r="I778" s="247"/>
      <c r="J778" s="247"/>
      <c r="K778" s="247"/>
      <c r="L778" s="33" t="s">
        <v>123</v>
      </c>
      <c r="M778" s="32" t="s">
        <v>104</v>
      </c>
      <c r="N778" s="33" t="s">
        <v>122</v>
      </c>
      <c r="O778" s="32" t="s">
        <v>104</v>
      </c>
      <c r="P778" s="33" t="s">
        <v>120</v>
      </c>
      <c r="Q778" s="32"/>
      <c r="R778" s="33" t="s">
        <v>119</v>
      </c>
      <c r="S778" s="32"/>
      <c r="T778" s="33" t="s">
        <v>118</v>
      </c>
      <c r="U778" s="32"/>
      <c r="V778" s="33" t="s">
        <v>117</v>
      </c>
      <c r="W778" s="32"/>
      <c r="X778" s="33" t="s">
        <v>116</v>
      </c>
      <c r="Y778" s="32"/>
      <c r="Z778" s="33" t="s">
        <v>115</v>
      </c>
      <c r="AA778" s="32"/>
      <c r="AB778" s="31"/>
      <c r="AC778" s="32"/>
      <c r="AD778" s="31"/>
      <c r="AE778" s="23"/>
      <c r="AF778" s="251"/>
      <c r="AG778" s="251"/>
      <c r="AH778" s="22"/>
      <c r="AI778" s="11"/>
      <c r="AJ778" s="234"/>
      <c r="AK778" s="240"/>
      <c r="AL778" s="231"/>
      <c r="AM778" s="234"/>
      <c r="AN778" s="240"/>
      <c r="AO778" s="231"/>
      <c r="AP778" s="234"/>
      <c r="AQ778" s="240"/>
      <c r="AR778" s="231"/>
      <c r="AS778" s="234"/>
      <c r="AT778" s="240"/>
      <c r="AU778" s="231"/>
      <c r="AV778" s="234"/>
      <c r="AW778" s="237"/>
      <c r="AX778" s="231"/>
      <c r="AY778" s="292"/>
      <c r="AZ778" s="228"/>
      <c r="BA778" s="228"/>
      <c r="BB778" s="295"/>
    </row>
    <row r="779" spans="2:62" ht="28.15" customHeight="1" x14ac:dyDescent="0.2">
      <c r="B779" s="30"/>
      <c r="C779" s="244"/>
      <c r="D779" s="29"/>
      <c r="E779" s="28"/>
      <c r="F779" s="28"/>
      <c r="G779" s="27"/>
      <c r="H779" s="225">
        <v>165</v>
      </c>
      <c r="I779" s="248"/>
      <c r="J779" s="248"/>
      <c r="K779" s="248"/>
      <c r="L779" s="26" t="s">
        <v>114</v>
      </c>
      <c r="M779" s="25" t="s">
        <v>176</v>
      </c>
      <c r="N779" s="26" t="s">
        <v>112</v>
      </c>
      <c r="O779" s="25" t="s">
        <v>121</v>
      </c>
      <c r="P779" s="26" t="s">
        <v>111</v>
      </c>
      <c r="Q779" s="25"/>
      <c r="R779" s="26" t="s">
        <v>110</v>
      </c>
      <c r="S779" s="25"/>
      <c r="T779" s="26" t="s">
        <v>109</v>
      </c>
      <c r="U779" s="25"/>
      <c r="V779" s="26" t="s">
        <v>108</v>
      </c>
      <c r="W779" s="25"/>
      <c r="X779" s="26" t="s">
        <v>107</v>
      </c>
      <c r="Y779" s="25"/>
      <c r="Z779" s="26" t="s">
        <v>106</v>
      </c>
      <c r="AA779" s="25"/>
      <c r="AB779" s="24"/>
      <c r="AC779" s="25"/>
      <c r="AD779" s="24"/>
      <c r="AE779" s="23"/>
      <c r="AF779" s="251"/>
      <c r="AG779" s="251"/>
      <c r="AH779" s="22"/>
      <c r="AI779" s="11"/>
      <c r="AJ779" s="234"/>
      <c r="AK779" s="240"/>
      <c r="AL779" s="231"/>
      <c r="AM779" s="234"/>
      <c r="AN779" s="240"/>
      <c r="AO779" s="231"/>
      <c r="AP779" s="234"/>
      <c r="AQ779" s="240"/>
      <c r="AR779" s="231"/>
      <c r="AS779" s="234"/>
      <c r="AT779" s="240"/>
      <c r="AU779" s="231"/>
      <c r="AV779" s="234"/>
      <c r="AW779" s="237"/>
      <c r="AX779" s="231"/>
      <c r="AY779" s="292"/>
      <c r="AZ779" s="228"/>
      <c r="BA779" s="228"/>
      <c r="BB779" s="295"/>
    </row>
    <row r="780" spans="2:62" ht="28.15" customHeight="1" thickBot="1" x14ac:dyDescent="0.25">
      <c r="B780" s="30"/>
      <c r="C780" s="253"/>
      <c r="D780" s="51"/>
      <c r="E780" s="50"/>
      <c r="F780" s="50"/>
      <c r="G780" s="49"/>
      <c r="H780" s="226"/>
      <c r="I780" s="254"/>
      <c r="J780" s="254"/>
      <c r="K780" s="254"/>
      <c r="L780" s="48" t="s">
        <v>105</v>
      </c>
      <c r="M780" s="47" t="s">
        <v>104</v>
      </c>
      <c r="N780" s="48" t="s">
        <v>103</v>
      </c>
      <c r="O780" s="47"/>
      <c r="P780" s="48" t="s">
        <v>102</v>
      </c>
      <c r="Q780" s="47"/>
      <c r="R780" s="48" t="s">
        <v>101</v>
      </c>
      <c r="S780" s="47"/>
      <c r="T780" s="48">
        <v>20</v>
      </c>
      <c r="U780" s="47"/>
      <c r="V780" s="48" t="s">
        <v>100</v>
      </c>
      <c r="W780" s="47"/>
      <c r="X780" s="48" t="s">
        <v>99</v>
      </c>
      <c r="Y780" s="47"/>
      <c r="Z780" s="48" t="s">
        <v>98</v>
      </c>
      <c r="AA780" s="47"/>
      <c r="AB780" s="16"/>
      <c r="AC780" s="47"/>
      <c r="AD780" s="16"/>
      <c r="AE780" s="46"/>
      <c r="AF780" s="255"/>
      <c r="AG780" s="255"/>
      <c r="AH780" s="45"/>
      <c r="AI780" s="11"/>
      <c r="AJ780" s="235"/>
      <c r="AK780" s="241"/>
      <c r="AL780" s="232"/>
      <c r="AM780" s="235"/>
      <c r="AN780" s="241"/>
      <c r="AO780" s="232"/>
      <c r="AP780" s="235"/>
      <c r="AQ780" s="241"/>
      <c r="AR780" s="232"/>
      <c r="AS780" s="235"/>
      <c r="AT780" s="241"/>
      <c r="AU780" s="232"/>
      <c r="AV780" s="235"/>
      <c r="AW780" s="238"/>
      <c r="AX780" s="232"/>
      <c r="AY780" s="293"/>
      <c r="AZ780" s="229"/>
      <c r="BA780" s="229"/>
      <c r="BB780" s="296"/>
    </row>
    <row r="781" spans="2:62" ht="28.15" customHeight="1" x14ac:dyDescent="0.2">
      <c r="B781" s="30"/>
      <c r="C781" s="242">
        <v>2</v>
      </c>
      <c r="D781" s="44"/>
      <c r="E781" s="43"/>
      <c r="F781" s="43"/>
      <c r="G781" s="42"/>
      <c r="H781" s="223"/>
      <c r="I781" s="246">
        <v>24</v>
      </c>
      <c r="J781" s="246">
        <v>11</v>
      </c>
      <c r="K781" s="246">
        <v>7</v>
      </c>
      <c r="L781" s="41" t="s">
        <v>133</v>
      </c>
      <c r="M781" s="40" t="s">
        <v>113</v>
      </c>
      <c r="N781" s="41" t="s">
        <v>131</v>
      </c>
      <c r="O781" s="40"/>
      <c r="P781" s="41" t="s">
        <v>130</v>
      </c>
      <c r="Q781" s="40"/>
      <c r="R781" s="41" t="s">
        <v>129</v>
      </c>
      <c r="S781" s="40"/>
      <c r="T781" s="41" t="s">
        <v>128</v>
      </c>
      <c r="U781" s="40"/>
      <c r="V781" s="41" t="s">
        <v>127</v>
      </c>
      <c r="W781" s="40"/>
      <c r="X781" s="41" t="s">
        <v>126</v>
      </c>
      <c r="Y781" s="40"/>
      <c r="Z781" s="41" t="s">
        <v>125</v>
      </c>
      <c r="AA781" s="40"/>
      <c r="AB781" s="39"/>
      <c r="AC781" s="40"/>
      <c r="AD781" s="39"/>
      <c r="AE781" s="38"/>
      <c r="AF781" s="250"/>
      <c r="AG781" s="250"/>
      <c r="AH781" s="37"/>
      <c r="AI781" s="11"/>
      <c r="AJ781" s="233">
        <f>SUMPRODUCT(LEN($M781:$S784)-LEN(SUBSTITUTE($M781:$S784,"A", "")))</f>
        <v>1</v>
      </c>
      <c r="AK781" s="239">
        <f>SUMPRODUCT(LEN($AD781:$AD784)-LEN(SUBSTITUTE($AD781:$AD784,"A", "")))</f>
        <v>0</v>
      </c>
      <c r="AL781" s="230">
        <f>SUMPRODUCT(LEN($AC781:$AC784)-LEN(SUBSTITUTE($AC781:$AC784,"A", "")))</f>
        <v>0</v>
      </c>
      <c r="AM781" s="233">
        <f>SUMPRODUCT(LEN($M781:$S784)-LEN(SUBSTITUTE($M781:$S784,"S", "")))</f>
        <v>4</v>
      </c>
      <c r="AN781" s="239">
        <f>SUMPRODUCT(LEN($AD781:$AD784)-LEN(SUBSTITUTE($AD781:$AD784,"S", "")))</f>
        <v>0</v>
      </c>
      <c r="AO781" s="230">
        <f>SUMPRODUCT(LEN($AC781:$AC784)-LEN(SUBSTITUTE($AC781:$AC784,"S", "")))</f>
        <v>0</v>
      </c>
      <c r="AP781" s="233">
        <f>SUMPRODUCT(LEN($M781:$S784)-LEN(SUBSTITUTE($M781:$S784,"F", "")))</f>
        <v>0</v>
      </c>
      <c r="AQ781" s="239">
        <f>SUMPRODUCT(LEN($AD781:$AD784)-LEN(SUBSTITUTE($AD781:$AD784,"F", "")))</f>
        <v>0</v>
      </c>
      <c r="AR781" s="230">
        <f>SUMPRODUCT(LEN($AC781:$AC784)-LEN(SUBSTITUTE($AC781:$AC784,"F", "")))</f>
        <v>0</v>
      </c>
      <c r="AS781" s="233">
        <f>SUMPRODUCT(LEN($M781:$S784)-LEN(SUBSTITUTE($M781:$S784,"G", "")))</f>
        <v>0</v>
      </c>
      <c r="AT781" s="239">
        <f>SUMPRODUCT(LEN($AD781:$AD784)-LEN(SUBSTITUTE($AD781:$AD784,"G", "")))</f>
        <v>0</v>
      </c>
      <c r="AU781" s="230">
        <f>SUMPRODUCT(LEN($AC781:$AC784)-LEN(SUBSTITUTE($AC781:$AC784,"G", "")))</f>
        <v>0</v>
      </c>
      <c r="AV781" s="233">
        <f>SUMPRODUCT(LEN($L781:$S784)-LEN(SUBSTITUTE($L781:$S784,"M", "")))</f>
        <v>0</v>
      </c>
      <c r="AW781" s="236">
        <f>SUMPRODUCT(LEN($AD781:$AD784)-LEN(SUBSTITUTE($AD781:$AD784,"M", "")))</f>
        <v>0</v>
      </c>
      <c r="AX781" s="230">
        <f>SUMPRODUCT(LEN($AC781:$AC784)-LEN(SUBSTITUTE($AC781:$AC784,"M", "")))</f>
        <v>0</v>
      </c>
      <c r="AY781" s="291">
        <f>SUMPRODUCT(LEN($AE781:$AE784)-LEN(SUBSTITUTE($AE781:$AE784,"S", "")))</f>
        <v>0</v>
      </c>
      <c r="AZ781" s="227">
        <f>SUMPRODUCT(LEN($AE781:$AE784)-LEN(SUBSTITUTE($AE781:$AE784,"F", "")))</f>
        <v>0</v>
      </c>
      <c r="BA781" s="227">
        <f>SUMPRODUCT(LEN($AE781:$AE784)-LEN(SUBSTITUTE($AE781:$AE784,"G", "")))</f>
        <v>0</v>
      </c>
      <c r="BB781" s="294">
        <f>SUMPRODUCT(LEN($AE781:$AE784)-LEN(SUBSTITUTE($AE781:$AE784,"M", "")))</f>
        <v>0</v>
      </c>
    </row>
    <row r="782" spans="2:62" ht="28.15" customHeight="1" thickBot="1" x14ac:dyDescent="0.25">
      <c r="B782" s="30"/>
      <c r="C782" s="243"/>
      <c r="D782" s="36"/>
      <c r="E782" s="35"/>
      <c r="F782" s="35"/>
      <c r="G782" s="34"/>
      <c r="H782" s="224"/>
      <c r="I782" s="247"/>
      <c r="J782" s="247"/>
      <c r="K782" s="247"/>
      <c r="L782" s="33" t="s">
        <v>123</v>
      </c>
      <c r="M782" s="32" t="s">
        <v>121</v>
      </c>
      <c r="N782" s="33" t="s">
        <v>122</v>
      </c>
      <c r="O782" s="32"/>
      <c r="P782" s="33" t="s">
        <v>120</v>
      </c>
      <c r="Q782" s="32"/>
      <c r="R782" s="33" t="s">
        <v>119</v>
      </c>
      <c r="S782" s="32"/>
      <c r="T782" s="33" t="s">
        <v>118</v>
      </c>
      <c r="U782" s="32"/>
      <c r="V782" s="33" t="s">
        <v>117</v>
      </c>
      <c r="W782" s="32"/>
      <c r="X782" s="33" t="s">
        <v>116</v>
      </c>
      <c r="Y782" s="32"/>
      <c r="Z782" s="33" t="s">
        <v>115</v>
      </c>
      <c r="AA782" s="32"/>
      <c r="AB782" s="31"/>
      <c r="AC782" s="32"/>
      <c r="AD782" s="31"/>
      <c r="AE782" s="23"/>
      <c r="AF782" s="251"/>
      <c r="AG782" s="251"/>
      <c r="AH782" s="22"/>
      <c r="AI782" s="11"/>
      <c r="AJ782" s="234"/>
      <c r="AK782" s="240"/>
      <c r="AL782" s="231"/>
      <c r="AM782" s="234"/>
      <c r="AN782" s="240"/>
      <c r="AO782" s="231"/>
      <c r="AP782" s="234"/>
      <c r="AQ782" s="240"/>
      <c r="AR782" s="231"/>
      <c r="AS782" s="234"/>
      <c r="AT782" s="240"/>
      <c r="AU782" s="231"/>
      <c r="AV782" s="234"/>
      <c r="AW782" s="237"/>
      <c r="AX782" s="231"/>
      <c r="AY782" s="292"/>
      <c r="AZ782" s="228"/>
      <c r="BA782" s="228"/>
      <c r="BB782" s="295"/>
    </row>
    <row r="783" spans="2:62" ht="28.15" customHeight="1" x14ac:dyDescent="0.2">
      <c r="B783" s="30"/>
      <c r="C783" s="244"/>
      <c r="D783" s="29"/>
      <c r="E783" s="28"/>
      <c r="F783" s="28"/>
      <c r="G783" s="27"/>
      <c r="H783" s="225"/>
      <c r="I783" s="248"/>
      <c r="J783" s="248"/>
      <c r="K783" s="248"/>
      <c r="L783" s="26" t="s">
        <v>114</v>
      </c>
      <c r="M783" s="25" t="s">
        <v>104</v>
      </c>
      <c r="N783" s="26" t="s">
        <v>112</v>
      </c>
      <c r="O783" s="25"/>
      <c r="P783" s="26" t="s">
        <v>111</v>
      </c>
      <c r="Q783" s="25"/>
      <c r="R783" s="26" t="s">
        <v>110</v>
      </c>
      <c r="S783" s="25"/>
      <c r="T783" s="26" t="s">
        <v>109</v>
      </c>
      <c r="U783" s="25"/>
      <c r="V783" s="26" t="s">
        <v>108</v>
      </c>
      <c r="W783" s="25"/>
      <c r="X783" s="26" t="s">
        <v>107</v>
      </c>
      <c r="Y783" s="25"/>
      <c r="Z783" s="26" t="s">
        <v>106</v>
      </c>
      <c r="AA783" s="25"/>
      <c r="AB783" s="24"/>
      <c r="AC783" s="25"/>
      <c r="AD783" s="24"/>
      <c r="AE783" s="23"/>
      <c r="AF783" s="251"/>
      <c r="AG783" s="251"/>
      <c r="AH783" s="22"/>
      <c r="AI783" s="11"/>
      <c r="AJ783" s="234"/>
      <c r="AK783" s="240"/>
      <c r="AL783" s="231"/>
      <c r="AM783" s="234"/>
      <c r="AN783" s="240"/>
      <c r="AO783" s="231"/>
      <c r="AP783" s="234"/>
      <c r="AQ783" s="240"/>
      <c r="AR783" s="231"/>
      <c r="AS783" s="234"/>
      <c r="AT783" s="240"/>
      <c r="AU783" s="231"/>
      <c r="AV783" s="234"/>
      <c r="AW783" s="237"/>
      <c r="AX783" s="231"/>
      <c r="AY783" s="292"/>
      <c r="AZ783" s="228"/>
      <c r="BA783" s="228"/>
      <c r="BB783" s="295"/>
    </row>
    <row r="784" spans="2:62" ht="28.15" customHeight="1" thickBot="1" x14ac:dyDescent="0.25">
      <c r="B784" s="30"/>
      <c r="C784" s="253"/>
      <c r="D784" s="51"/>
      <c r="E784" s="50"/>
      <c r="F784" s="50"/>
      <c r="G784" s="49"/>
      <c r="H784" s="226"/>
      <c r="I784" s="254"/>
      <c r="J784" s="254"/>
      <c r="K784" s="254"/>
      <c r="L784" s="48" t="s">
        <v>105</v>
      </c>
      <c r="M784" s="47" t="s">
        <v>121</v>
      </c>
      <c r="N784" s="48" t="s">
        <v>103</v>
      </c>
      <c r="O784" s="47"/>
      <c r="P784" s="48" t="s">
        <v>102</v>
      </c>
      <c r="Q784" s="47"/>
      <c r="R784" s="48" t="s">
        <v>101</v>
      </c>
      <c r="S784" s="47"/>
      <c r="T784" s="48">
        <v>20</v>
      </c>
      <c r="U784" s="47"/>
      <c r="V784" s="48" t="s">
        <v>100</v>
      </c>
      <c r="W784" s="47"/>
      <c r="X784" s="48" t="s">
        <v>99</v>
      </c>
      <c r="Y784" s="47"/>
      <c r="Z784" s="48" t="s">
        <v>98</v>
      </c>
      <c r="AA784" s="47"/>
      <c r="AB784" s="16"/>
      <c r="AC784" s="47"/>
      <c r="AD784" s="16"/>
      <c r="AE784" s="46"/>
      <c r="AF784" s="255"/>
      <c r="AG784" s="255"/>
      <c r="AH784" s="45"/>
      <c r="AI784" s="11"/>
      <c r="AJ784" s="235"/>
      <c r="AK784" s="241"/>
      <c r="AL784" s="232"/>
      <c r="AM784" s="235"/>
      <c r="AN784" s="241"/>
      <c r="AO784" s="232"/>
      <c r="AP784" s="235"/>
      <c r="AQ784" s="241"/>
      <c r="AR784" s="232"/>
      <c r="AS784" s="235"/>
      <c r="AT784" s="241"/>
      <c r="AU784" s="232"/>
      <c r="AV784" s="235"/>
      <c r="AW784" s="238"/>
      <c r="AX784" s="232"/>
      <c r="AY784" s="293"/>
      <c r="AZ784" s="229"/>
      <c r="BA784" s="229"/>
      <c r="BB784" s="296"/>
    </row>
    <row r="785" spans="2:62" ht="28.15" customHeight="1" x14ac:dyDescent="0.2">
      <c r="B785" s="30"/>
      <c r="C785" s="242">
        <v>3</v>
      </c>
      <c r="D785" s="44"/>
      <c r="E785" s="43"/>
      <c r="F785" s="43"/>
      <c r="G785" s="42"/>
      <c r="H785" s="223"/>
      <c r="I785" s="246">
        <v>22</v>
      </c>
      <c r="J785" s="246">
        <v>10</v>
      </c>
      <c r="K785" s="246">
        <v>6</v>
      </c>
      <c r="L785" s="41" t="s">
        <v>133</v>
      </c>
      <c r="M785" s="40" t="s">
        <v>104</v>
      </c>
      <c r="N785" s="41" t="s">
        <v>131</v>
      </c>
      <c r="O785" s="40"/>
      <c r="P785" s="41" t="s">
        <v>130</v>
      </c>
      <c r="Q785" s="40"/>
      <c r="R785" s="41" t="s">
        <v>129</v>
      </c>
      <c r="S785" s="40"/>
      <c r="T785" s="41" t="s">
        <v>128</v>
      </c>
      <c r="U785" s="40"/>
      <c r="V785" s="41" t="s">
        <v>127</v>
      </c>
      <c r="W785" s="40"/>
      <c r="X785" s="41" t="s">
        <v>126</v>
      </c>
      <c r="Y785" s="40"/>
      <c r="Z785" s="41" t="s">
        <v>125</v>
      </c>
      <c r="AA785" s="40"/>
      <c r="AB785" s="39"/>
      <c r="AC785" s="40"/>
      <c r="AD785" s="39"/>
      <c r="AE785" s="38"/>
      <c r="AF785" s="250"/>
      <c r="AG785" s="250"/>
      <c r="AH785" s="37"/>
      <c r="AI785" s="11"/>
      <c r="AJ785" s="233">
        <f>SUMPRODUCT(LEN($M785:$S788)-LEN(SUBSTITUTE($M785:$S788,"A", "")))</f>
        <v>3</v>
      </c>
      <c r="AK785" s="239">
        <f>SUMPRODUCT(LEN($AD785:$AD788)-LEN(SUBSTITUTE($AD785:$AD788,"A", "")))</f>
        <v>0</v>
      </c>
      <c r="AL785" s="230">
        <f>SUMPRODUCT(LEN($AC785:$AC788)-LEN(SUBSTITUTE($AC785:$AC788,"A", "")))</f>
        <v>0</v>
      </c>
      <c r="AM785" s="233">
        <f>SUMPRODUCT(LEN($M785:$S788)-LEN(SUBSTITUTE($M785:$S788,"S", "")))</f>
        <v>1</v>
      </c>
      <c r="AN785" s="239">
        <f>SUMPRODUCT(LEN($AD785:$AD788)-LEN(SUBSTITUTE($AD785:$AD788,"S", "")))</f>
        <v>0</v>
      </c>
      <c r="AO785" s="230">
        <f>SUMPRODUCT(LEN($AC785:$AC788)-LEN(SUBSTITUTE($AC785:$AC788,"S", "")))</f>
        <v>0</v>
      </c>
      <c r="AP785" s="233">
        <f>SUMPRODUCT(LEN($M785:$S788)-LEN(SUBSTITUTE($M785:$S788,"F", "")))</f>
        <v>0</v>
      </c>
      <c r="AQ785" s="239">
        <f>SUMPRODUCT(LEN($AD785:$AD788)-LEN(SUBSTITUTE($AD785:$AD788,"F", "")))</f>
        <v>0</v>
      </c>
      <c r="AR785" s="230">
        <f>SUMPRODUCT(LEN($AC785:$AC788)-LEN(SUBSTITUTE($AC785:$AC788,"F", "")))</f>
        <v>0</v>
      </c>
      <c r="AS785" s="233">
        <f>SUMPRODUCT(LEN($M785:$S788)-LEN(SUBSTITUTE($M785:$S788,"G", "")))</f>
        <v>0</v>
      </c>
      <c r="AT785" s="239">
        <f>SUMPRODUCT(LEN($AD785:$AD788)-LEN(SUBSTITUTE($AD785:$AD788,"G", "")))</f>
        <v>0</v>
      </c>
      <c r="AU785" s="230">
        <f>SUMPRODUCT(LEN($AC785:$AC788)-LEN(SUBSTITUTE($AC785:$AC788,"G", "")))</f>
        <v>0</v>
      </c>
      <c r="AV785" s="233">
        <f>SUMPRODUCT(LEN($L785:$S788)-LEN(SUBSTITUTE($L785:$S788,"M", "")))</f>
        <v>0</v>
      </c>
      <c r="AW785" s="236">
        <f>SUMPRODUCT(LEN($AD785:$AD788)-LEN(SUBSTITUTE($AD785:$AD788,"M", "")))</f>
        <v>0</v>
      </c>
      <c r="AX785" s="230">
        <f>SUMPRODUCT(LEN($AC785:$AC788)-LEN(SUBSTITUTE($AC785:$AC788,"M", "")))</f>
        <v>0</v>
      </c>
      <c r="AY785" s="291">
        <f>SUMPRODUCT(LEN($AE785:$AE788)-LEN(SUBSTITUTE($AE785:$AE788,"S", "")))</f>
        <v>0</v>
      </c>
      <c r="AZ785" s="227">
        <f>SUMPRODUCT(LEN($AE785:$AE788)-LEN(SUBSTITUTE($AE785:$AE788,"F", "")))</f>
        <v>0</v>
      </c>
      <c r="BA785" s="227">
        <f>SUMPRODUCT(LEN($AE785:$AE788)-LEN(SUBSTITUTE($AE785:$AE788,"G", "")))</f>
        <v>0</v>
      </c>
      <c r="BB785" s="294">
        <f>SUMPRODUCT(LEN($AE785:$AE788)-LEN(SUBSTITUTE($AE785:$AE788,"M", "")))</f>
        <v>0</v>
      </c>
    </row>
    <row r="786" spans="2:62" ht="28.15" customHeight="1" thickBot="1" x14ac:dyDescent="0.25">
      <c r="B786" s="30"/>
      <c r="C786" s="243"/>
      <c r="D786" s="36"/>
      <c r="E786" s="35"/>
      <c r="F786" s="35"/>
      <c r="G786" s="34"/>
      <c r="H786" s="224"/>
      <c r="I786" s="247"/>
      <c r="J786" s="247"/>
      <c r="K786" s="247"/>
      <c r="L786" s="33" t="s">
        <v>123</v>
      </c>
      <c r="M786" s="32" t="s">
        <v>104</v>
      </c>
      <c r="N786" s="33" t="s">
        <v>122</v>
      </c>
      <c r="O786" s="32"/>
      <c r="P786" s="33" t="s">
        <v>120</v>
      </c>
      <c r="Q786" s="32"/>
      <c r="R786" s="33" t="s">
        <v>119</v>
      </c>
      <c r="S786" s="32"/>
      <c r="T786" s="33" t="s">
        <v>118</v>
      </c>
      <c r="U786" s="32"/>
      <c r="V786" s="33" t="s">
        <v>117</v>
      </c>
      <c r="W786" s="32"/>
      <c r="X786" s="33" t="s">
        <v>116</v>
      </c>
      <c r="Y786" s="32"/>
      <c r="Z786" s="33" t="s">
        <v>115</v>
      </c>
      <c r="AA786" s="32"/>
      <c r="AB786" s="31"/>
      <c r="AC786" s="32"/>
      <c r="AD786" s="31"/>
      <c r="AE786" s="23"/>
      <c r="AF786" s="251"/>
      <c r="AG786" s="251"/>
      <c r="AH786" s="22"/>
      <c r="AI786" s="11"/>
      <c r="AJ786" s="234"/>
      <c r="AK786" s="240"/>
      <c r="AL786" s="231"/>
      <c r="AM786" s="234"/>
      <c r="AN786" s="240"/>
      <c r="AO786" s="231"/>
      <c r="AP786" s="234"/>
      <c r="AQ786" s="240"/>
      <c r="AR786" s="231"/>
      <c r="AS786" s="234"/>
      <c r="AT786" s="240"/>
      <c r="AU786" s="231"/>
      <c r="AV786" s="234"/>
      <c r="AW786" s="237"/>
      <c r="AX786" s="231"/>
      <c r="AY786" s="292"/>
      <c r="AZ786" s="228"/>
      <c r="BA786" s="228"/>
      <c r="BB786" s="295"/>
    </row>
    <row r="787" spans="2:62" ht="28.15" customHeight="1" x14ac:dyDescent="0.2">
      <c r="B787" s="30"/>
      <c r="C787" s="244"/>
      <c r="D787" s="29"/>
      <c r="E787" s="28"/>
      <c r="F787" s="28"/>
      <c r="G787" s="27"/>
      <c r="H787" s="225"/>
      <c r="I787" s="248"/>
      <c r="J787" s="248"/>
      <c r="K787" s="248"/>
      <c r="L787" s="26" t="s">
        <v>114</v>
      </c>
      <c r="M787" s="25" t="s">
        <v>121</v>
      </c>
      <c r="N787" s="26" t="s">
        <v>112</v>
      </c>
      <c r="O787" s="25"/>
      <c r="P787" s="26" t="s">
        <v>111</v>
      </c>
      <c r="Q787" s="25"/>
      <c r="R787" s="26" t="s">
        <v>110</v>
      </c>
      <c r="S787" s="25"/>
      <c r="T787" s="26" t="s">
        <v>109</v>
      </c>
      <c r="U787" s="25"/>
      <c r="V787" s="26" t="s">
        <v>108</v>
      </c>
      <c r="W787" s="25"/>
      <c r="X787" s="26" t="s">
        <v>107</v>
      </c>
      <c r="Y787" s="25"/>
      <c r="Z787" s="26" t="s">
        <v>106</v>
      </c>
      <c r="AA787" s="25"/>
      <c r="AB787" s="24"/>
      <c r="AC787" s="25"/>
      <c r="AD787" s="24"/>
      <c r="AE787" s="23"/>
      <c r="AF787" s="251"/>
      <c r="AG787" s="251"/>
      <c r="AH787" s="22"/>
      <c r="AI787" s="11"/>
      <c r="AJ787" s="234"/>
      <c r="AK787" s="240"/>
      <c r="AL787" s="231"/>
      <c r="AM787" s="234"/>
      <c r="AN787" s="240"/>
      <c r="AO787" s="231"/>
      <c r="AP787" s="234"/>
      <c r="AQ787" s="240"/>
      <c r="AR787" s="231"/>
      <c r="AS787" s="234"/>
      <c r="AT787" s="240"/>
      <c r="AU787" s="231"/>
      <c r="AV787" s="234"/>
      <c r="AW787" s="237"/>
      <c r="AX787" s="231"/>
      <c r="AY787" s="292"/>
      <c r="AZ787" s="228"/>
      <c r="BA787" s="228"/>
      <c r="BB787" s="295"/>
    </row>
    <row r="788" spans="2:62" ht="28.15" customHeight="1" thickBot="1" x14ac:dyDescent="0.25">
      <c r="B788" s="21"/>
      <c r="C788" s="245"/>
      <c r="D788" s="20"/>
      <c r="E788" s="19"/>
      <c r="F788" s="19"/>
      <c r="G788" s="18"/>
      <c r="H788" s="226"/>
      <c r="I788" s="249"/>
      <c r="J788" s="249"/>
      <c r="K788" s="249"/>
      <c r="L788" s="17" t="s">
        <v>105</v>
      </c>
      <c r="M788" s="15" t="s">
        <v>104</v>
      </c>
      <c r="N788" s="17" t="s">
        <v>103</v>
      </c>
      <c r="O788" s="15"/>
      <c r="P788" s="17" t="s">
        <v>102</v>
      </c>
      <c r="Q788" s="15"/>
      <c r="R788" s="17" t="s">
        <v>101</v>
      </c>
      <c r="S788" s="15"/>
      <c r="T788" s="17">
        <v>20</v>
      </c>
      <c r="U788" s="15"/>
      <c r="V788" s="17" t="s">
        <v>100</v>
      </c>
      <c r="W788" s="15"/>
      <c r="X788" s="17" t="s">
        <v>99</v>
      </c>
      <c r="Y788" s="15"/>
      <c r="Z788" s="17" t="s">
        <v>98</v>
      </c>
      <c r="AA788" s="15"/>
      <c r="AB788" s="16"/>
      <c r="AC788" s="15"/>
      <c r="AD788" s="14"/>
      <c r="AE788" s="13"/>
      <c r="AF788" s="252"/>
      <c r="AG788" s="252"/>
      <c r="AH788" s="12"/>
      <c r="AI788" s="11"/>
      <c r="AJ788" s="235"/>
      <c r="AK788" s="241"/>
      <c r="AL788" s="232"/>
      <c r="AM788" s="235"/>
      <c r="AN788" s="241"/>
      <c r="AO788" s="232"/>
      <c r="AP788" s="235"/>
      <c r="AQ788" s="241"/>
      <c r="AR788" s="232"/>
      <c r="AS788" s="235"/>
      <c r="AT788" s="241"/>
      <c r="AU788" s="232"/>
      <c r="AV788" s="235"/>
      <c r="AW788" s="238"/>
      <c r="AX788" s="232"/>
      <c r="AY788" s="293"/>
      <c r="AZ788" s="229"/>
      <c r="BA788" s="229"/>
      <c r="BB788" s="296"/>
    </row>
    <row r="789" spans="2:62" ht="85.9" customHeight="1" thickTop="1" thickBot="1" x14ac:dyDescent="0.35">
      <c r="B789" s="105" t="s">
        <v>174</v>
      </c>
      <c r="C789" s="95" t="s">
        <v>173</v>
      </c>
      <c r="D789" s="100" t="s">
        <v>172</v>
      </c>
      <c r="E789" s="104" t="s">
        <v>171</v>
      </c>
      <c r="F789" s="103"/>
      <c r="G789" s="102"/>
      <c r="H789" s="101" t="s">
        <v>170</v>
      </c>
      <c r="I789" s="100" t="s">
        <v>96</v>
      </c>
      <c r="J789" s="100" t="s">
        <v>169</v>
      </c>
      <c r="K789" s="100" t="s">
        <v>97</v>
      </c>
      <c r="L789" s="256" t="s">
        <v>168</v>
      </c>
      <c r="M789" s="262"/>
      <c r="N789" s="256" t="s">
        <v>167</v>
      </c>
      <c r="O789" s="262"/>
      <c r="P789" s="256" t="s">
        <v>167</v>
      </c>
      <c r="Q789" s="257"/>
      <c r="R789" s="256" t="s">
        <v>167</v>
      </c>
      <c r="S789" s="257"/>
      <c r="T789" s="256" t="s">
        <v>167</v>
      </c>
      <c r="U789" s="257"/>
      <c r="V789" s="256" t="s">
        <v>167</v>
      </c>
      <c r="W789" s="257"/>
      <c r="X789" s="256" t="s">
        <v>167</v>
      </c>
      <c r="Y789" s="257"/>
      <c r="Z789" s="256" t="s">
        <v>167</v>
      </c>
      <c r="AA789" s="257"/>
      <c r="AB789" s="261" t="s">
        <v>166</v>
      </c>
      <c r="AC789" s="257"/>
      <c r="AD789" s="101" t="s">
        <v>165</v>
      </c>
      <c r="AE789" s="101" t="s">
        <v>164</v>
      </c>
      <c r="AF789" s="100" t="s">
        <v>163</v>
      </c>
      <c r="AG789" s="100" t="s">
        <v>162</v>
      </c>
      <c r="AH789" s="99" t="s">
        <v>161</v>
      </c>
      <c r="AI789" s="98"/>
      <c r="AJ789" s="96" t="s">
        <v>160</v>
      </c>
      <c r="AK789" s="95" t="s">
        <v>159</v>
      </c>
      <c r="AL789" s="94" t="s">
        <v>158</v>
      </c>
      <c r="AM789" s="96" t="s">
        <v>157</v>
      </c>
      <c r="AN789" s="95" t="s">
        <v>156</v>
      </c>
      <c r="AO789" s="94" t="s">
        <v>155</v>
      </c>
      <c r="AP789" s="96" t="s">
        <v>154</v>
      </c>
      <c r="AQ789" s="95" t="s">
        <v>153</v>
      </c>
      <c r="AR789" s="97" t="s">
        <v>152</v>
      </c>
      <c r="AS789" s="96" t="s">
        <v>151</v>
      </c>
      <c r="AT789" s="95" t="s">
        <v>150</v>
      </c>
      <c r="AU789" s="94" t="s">
        <v>149</v>
      </c>
      <c r="AV789" s="96" t="s">
        <v>148</v>
      </c>
      <c r="AW789" s="95" t="s">
        <v>147</v>
      </c>
      <c r="AX789" s="94" t="s">
        <v>146</v>
      </c>
      <c r="AY789" s="93" t="s">
        <v>145</v>
      </c>
      <c r="AZ789" s="92" t="s">
        <v>144</v>
      </c>
      <c r="BA789" s="92" t="s">
        <v>143</v>
      </c>
      <c r="BB789" s="91" t="s">
        <v>142</v>
      </c>
    </row>
    <row r="790" spans="2:62" ht="48" thickBot="1" x14ac:dyDescent="0.3">
      <c r="B790" s="90" t="s">
        <v>193</v>
      </c>
      <c r="C790" s="89"/>
      <c r="D790" s="88">
        <v>165</v>
      </c>
      <c r="E790" s="258"/>
      <c r="F790" s="259"/>
      <c r="G790" s="260"/>
      <c r="H790" s="87" t="s">
        <v>140</v>
      </c>
      <c r="I790" s="86"/>
      <c r="J790" s="86"/>
      <c r="K790" s="85"/>
      <c r="L790" s="84"/>
      <c r="M790" s="81"/>
      <c r="N790" s="84"/>
      <c r="O790" s="81"/>
      <c r="P790" s="84"/>
      <c r="Q790" s="81"/>
      <c r="R790" s="84"/>
      <c r="S790" s="81"/>
      <c r="T790" s="84"/>
      <c r="U790" s="81"/>
      <c r="V790" s="84"/>
      <c r="W790" s="81"/>
      <c r="X790" s="84"/>
      <c r="Y790" s="81"/>
      <c r="Z790" s="84"/>
      <c r="AA790" s="83"/>
      <c r="AB790" s="82" t="s">
        <v>139</v>
      </c>
      <c r="AC790" s="81"/>
      <c r="AD790" s="81"/>
      <c r="AE790" s="81"/>
      <c r="AF790" s="80"/>
      <c r="AG790" s="80"/>
      <c r="AH790" s="60"/>
      <c r="AI790" s="79" t="s">
        <v>138</v>
      </c>
      <c r="AJ790" s="78">
        <f t="shared" ref="AJ790:BB790" si="104">SUM(AJ792:AJ803)</f>
        <v>11</v>
      </c>
      <c r="AK790" s="77">
        <f t="shared" si="104"/>
        <v>1</v>
      </c>
      <c r="AL790" s="76">
        <f t="shared" si="104"/>
        <v>0</v>
      </c>
      <c r="AM790" s="78">
        <f t="shared" si="104"/>
        <v>12</v>
      </c>
      <c r="AN790" s="77">
        <f t="shared" si="104"/>
        <v>4</v>
      </c>
      <c r="AO790" s="76">
        <f t="shared" si="104"/>
        <v>0</v>
      </c>
      <c r="AP790" s="78">
        <f t="shared" si="104"/>
        <v>0</v>
      </c>
      <c r="AQ790" s="77">
        <f t="shared" si="104"/>
        <v>0</v>
      </c>
      <c r="AR790" s="76">
        <f t="shared" si="104"/>
        <v>0</v>
      </c>
      <c r="AS790" s="78">
        <f t="shared" si="104"/>
        <v>0</v>
      </c>
      <c r="AT790" s="77">
        <f t="shared" si="104"/>
        <v>0</v>
      </c>
      <c r="AU790" s="76">
        <f t="shared" si="104"/>
        <v>0</v>
      </c>
      <c r="AV790" s="78">
        <f t="shared" si="104"/>
        <v>0</v>
      </c>
      <c r="AW790" s="77">
        <f t="shared" si="104"/>
        <v>0</v>
      </c>
      <c r="AX790" s="76">
        <f t="shared" si="104"/>
        <v>0</v>
      </c>
      <c r="AY790" s="75">
        <f t="shared" si="104"/>
        <v>0</v>
      </c>
      <c r="AZ790" s="74">
        <f t="shared" si="104"/>
        <v>0</v>
      </c>
      <c r="BA790" s="74">
        <f t="shared" si="104"/>
        <v>0</v>
      </c>
      <c r="BB790" s="73">
        <f t="shared" si="104"/>
        <v>0</v>
      </c>
      <c r="BC790" s="72" t="s">
        <v>137</v>
      </c>
      <c r="BF790" s="5">
        <f>SUM(AJ790:AL790)/$BG$5</f>
        <v>4</v>
      </c>
      <c r="BG790" s="5">
        <f>SUM(AM790:AO790,AY790)/$BG$5</f>
        <v>5.333333333333333</v>
      </c>
      <c r="BH790" s="5">
        <f>SUM(AP790:AR790,AZ790)/$BG$5</f>
        <v>0</v>
      </c>
      <c r="BI790" s="5">
        <f>SUM(AS790:AU790,BA790)/$BG$5</f>
        <v>0</v>
      </c>
      <c r="BJ790" s="5">
        <f>SUM(AV790:AX790,BB790)/$BG$5</f>
        <v>0</v>
      </c>
    </row>
    <row r="791" spans="2:62" ht="37.5" thickBot="1" x14ac:dyDescent="0.3">
      <c r="B791" s="71"/>
      <c r="C791" s="70"/>
      <c r="D791" s="69"/>
      <c r="E791" s="68"/>
      <c r="F791" s="68"/>
      <c r="G791" s="67"/>
      <c r="H791" s="66"/>
      <c r="I791" s="64"/>
      <c r="J791" s="64"/>
      <c r="K791" s="65"/>
      <c r="L791" s="64"/>
      <c r="M791" s="62"/>
      <c r="N791" s="64"/>
      <c r="O791" s="62"/>
      <c r="P791" s="64"/>
      <c r="Q791" s="62"/>
      <c r="R791" s="64"/>
      <c r="S791" s="62"/>
      <c r="T791" s="64"/>
      <c r="U791" s="62"/>
      <c r="V791" s="64"/>
      <c r="W791" s="62"/>
      <c r="X791" s="64"/>
      <c r="Y791" s="62"/>
      <c r="Z791" s="64"/>
      <c r="AA791" s="62"/>
      <c r="AB791" s="63"/>
      <c r="AC791" s="62"/>
      <c r="AD791" s="62"/>
      <c r="AE791" s="62"/>
      <c r="AF791" s="61"/>
      <c r="AG791" s="61"/>
      <c r="AH791" s="60"/>
      <c r="AI791" s="59" t="s">
        <v>136</v>
      </c>
      <c r="AJ791" s="58">
        <f t="shared" ref="AJ791:BB791" si="105">AJ790/3</f>
        <v>3.6666666666666665</v>
      </c>
      <c r="AK791" s="57">
        <f t="shared" si="105"/>
        <v>0.33333333333333331</v>
      </c>
      <c r="AL791" s="56">
        <f t="shared" si="105"/>
        <v>0</v>
      </c>
      <c r="AM791" s="58">
        <f t="shared" si="105"/>
        <v>4</v>
      </c>
      <c r="AN791" s="57">
        <f t="shared" si="105"/>
        <v>1.3333333333333333</v>
      </c>
      <c r="AO791" s="56">
        <f t="shared" si="105"/>
        <v>0</v>
      </c>
      <c r="AP791" s="58">
        <f t="shared" si="105"/>
        <v>0</v>
      </c>
      <c r="AQ791" s="57">
        <f t="shared" si="105"/>
        <v>0</v>
      </c>
      <c r="AR791" s="56">
        <f t="shared" si="105"/>
        <v>0</v>
      </c>
      <c r="AS791" s="58">
        <f t="shared" si="105"/>
        <v>0</v>
      </c>
      <c r="AT791" s="57">
        <f t="shared" si="105"/>
        <v>0</v>
      </c>
      <c r="AU791" s="56">
        <f t="shared" si="105"/>
        <v>0</v>
      </c>
      <c r="AV791" s="58">
        <f t="shared" si="105"/>
        <v>0</v>
      </c>
      <c r="AW791" s="57">
        <f t="shared" si="105"/>
        <v>0</v>
      </c>
      <c r="AX791" s="56">
        <f t="shared" si="105"/>
        <v>0</v>
      </c>
      <c r="AY791" s="55">
        <f t="shared" si="105"/>
        <v>0</v>
      </c>
      <c r="AZ791" s="54">
        <f t="shared" si="105"/>
        <v>0</v>
      </c>
      <c r="BA791" s="54">
        <f t="shared" si="105"/>
        <v>0</v>
      </c>
      <c r="BB791" s="53">
        <f t="shared" si="105"/>
        <v>0</v>
      </c>
      <c r="BC791" s="52" t="s">
        <v>135</v>
      </c>
    </row>
    <row r="792" spans="2:62" ht="28.15" customHeight="1" x14ac:dyDescent="0.2">
      <c r="B792" s="30"/>
      <c r="C792" s="242">
        <v>1</v>
      </c>
      <c r="D792" s="44"/>
      <c r="E792" s="43"/>
      <c r="F792" s="43"/>
      <c r="G792" s="42"/>
      <c r="H792" s="223" t="s">
        <v>183</v>
      </c>
      <c r="I792" s="246">
        <v>26</v>
      </c>
      <c r="J792" s="246">
        <v>13</v>
      </c>
      <c r="K792" s="246">
        <v>8</v>
      </c>
      <c r="L792" s="41" t="s">
        <v>133</v>
      </c>
      <c r="M792" s="40" t="s">
        <v>132</v>
      </c>
      <c r="N792" s="41" t="s">
        <v>131</v>
      </c>
      <c r="O792" s="40" t="s">
        <v>121</v>
      </c>
      <c r="P792" s="41" t="s">
        <v>130</v>
      </c>
      <c r="Q792" s="40"/>
      <c r="R792" s="41" t="s">
        <v>129</v>
      </c>
      <c r="S792" s="40"/>
      <c r="T792" s="41" t="s">
        <v>128</v>
      </c>
      <c r="U792" s="40"/>
      <c r="V792" s="41" t="s">
        <v>127</v>
      </c>
      <c r="W792" s="40"/>
      <c r="X792" s="41" t="s">
        <v>126</v>
      </c>
      <c r="Y792" s="40"/>
      <c r="Z792" s="41" t="s">
        <v>125</v>
      </c>
      <c r="AA792" s="40"/>
      <c r="AB792" s="39"/>
      <c r="AC792" s="40"/>
      <c r="AD792" s="39" t="s">
        <v>121</v>
      </c>
      <c r="AE792" s="38"/>
      <c r="AF792" s="250"/>
      <c r="AG792" s="250"/>
      <c r="AH792" s="37"/>
      <c r="AI792" s="11"/>
      <c r="AJ792" s="233">
        <f>SUMPRODUCT(LEN($M792:$S795)-LEN(SUBSTITUTE($M792:$S795,"A", "")))</f>
        <v>2</v>
      </c>
      <c r="AK792" s="239">
        <f>SUMPRODUCT(LEN($AD792:$AD795)-LEN(SUBSTITUTE($AD792:$AD795,"A", "")))</f>
        <v>0</v>
      </c>
      <c r="AL792" s="230">
        <f>SUMPRODUCT(LEN($AC792:$AC795)-LEN(SUBSTITUTE($AC792:$AC795,"A", "")))</f>
        <v>0</v>
      </c>
      <c r="AM792" s="233">
        <f>SUMPRODUCT(LEN($M792:$S795)-LEN(SUBSTITUTE($M792:$S795,"S", "")))</f>
        <v>5</v>
      </c>
      <c r="AN792" s="239">
        <f>SUMPRODUCT(LEN($AD792:$AD795)-LEN(SUBSTITUTE($AD792:$AD795,"S", "")))</f>
        <v>1</v>
      </c>
      <c r="AO792" s="230">
        <f>SUMPRODUCT(LEN($AC792:$AC795)-LEN(SUBSTITUTE($AC792:$AC795,"S", "")))</f>
        <v>0</v>
      </c>
      <c r="AP792" s="233">
        <f>SUMPRODUCT(LEN($M792:$S795)-LEN(SUBSTITUTE($M792:$S795,"F", "")))</f>
        <v>0</v>
      </c>
      <c r="AQ792" s="239">
        <f>SUMPRODUCT(LEN($AD792:$AD795)-LEN(SUBSTITUTE($AD792:$AD795,"F", "")))</f>
        <v>0</v>
      </c>
      <c r="AR792" s="230">
        <f>SUMPRODUCT(LEN($AC792:$AC795)-LEN(SUBSTITUTE($AC792:$AC795,"F", "")))</f>
        <v>0</v>
      </c>
      <c r="AS792" s="233">
        <f>SUMPRODUCT(LEN($M792:$S795)-LEN(SUBSTITUTE($M792:$S795,"G", "")))</f>
        <v>0</v>
      </c>
      <c r="AT792" s="239">
        <f>SUMPRODUCT(LEN($AD792:$AD795)-LEN(SUBSTITUTE($AD792:$AD795,"G", "")))</f>
        <v>0</v>
      </c>
      <c r="AU792" s="230">
        <f>SUMPRODUCT(LEN($AC792:$AC795)-LEN(SUBSTITUTE($AC792:$AC795,"G", "")))</f>
        <v>0</v>
      </c>
      <c r="AV792" s="233">
        <f>SUMPRODUCT(LEN($L792:$S795)-LEN(SUBSTITUTE($L792:$S795,"M", "")))</f>
        <v>0</v>
      </c>
      <c r="AW792" s="236">
        <f>SUMPRODUCT(LEN($AD792:$AD795)-LEN(SUBSTITUTE($AD792:$AD795,"M", "")))</f>
        <v>0</v>
      </c>
      <c r="AX792" s="269">
        <f>SUMPRODUCT(LEN($AC792:$AC795)-LEN(SUBSTITUTE($AC792:$AC795,"M", "")))</f>
        <v>0</v>
      </c>
      <c r="AY792" s="291">
        <f>SUMPRODUCT(LEN($AE792:$AE795)-LEN(SUBSTITUTE($AE792:$AE795,"S", "")))</f>
        <v>0</v>
      </c>
      <c r="AZ792" s="227">
        <f>SUMPRODUCT(LEN($AE792:$AE795)-LEN(SUBSTITUTE($AE792:$AE795,"F", "")))</f>
        <v>0</v>
      </c>
      <c r="BA792" s="227">
        <f>SUMPRODUCT(LEN($AE792:$AE795)-LEN(SUBSTITUTE($AE792:$AE795,"G", "")))</f>
        <v>0</v>
      </c>
      <c r="BB792" s="294">
        <f>SUMPRODUCT(LEN($AE792:$AE795)-LEN(SUBSTITUTE($AE792:$AE795,"M", "")))</f>
        <v>0</v>
      </c>
    </row>
    <row r="793" spans="2:62" ht="28.15" customHeight="1" thickBot="1" x14ac:dyDescent="0.25">
      <c r="B793" s="30"/>
      <c r="C793" s="243"/>
      <c r="D793" s="36"/>
      <c r="E793" s="35"/>
      <c r="F793" s="35"/>
      <c r="G793" s="34"/>
      <c r="H793" s="224"/>
      <c r="I793" s="247"/>
      <c r="J793" s="247"/>
      <c r="K793" s="247"/>
      <c r="L793" s="33" t="s">
        <v>123</v>
      </c>
      <c r="M793" s="32" t="s">
        <v>113</v>
      </c>
      <c r="N793" s="33" t="s">
        <v>122</v>
      </c>
      <c r="O793" s="32"/>
      <c r="P793" s="33" t="s">
        <v>120</v>
      </c>
      <c r="Q793" s="32"/>
      <c r="R793" s="33" t="s">
        <v>119</v>
      </c>
      <c r="S793" s="32"/>
      <c r="T793" s="33" t="s">
        <v>118</v>
      </c>
      <c r="U793" s="32"/>
      <c r="V793" s="33" t="s">
        <v>117</v>
      </c>
      <c r="W793" s="32"/>
      <c r="X793" s="33" t="s">
        <v>116</v>
      </c>
      <c r="Y793" s="32"/>
      <c r="Z793" s="33" t="s">
        <v>115</v>
      </c>
      <c r="AA793" s="32"/>
      <c r="AB793" s="31"/>
      <c r="AC793" s="32"/>
      <c r="AD793" s="31"/>
      <c r="AE793" s="23"/>
      <c r="AF793" s="251"/>
      <c r="AG793" s="251"/>
      <c r="AH793" s="22"/>
      <c r="AI793" s="11"/>
      <c r="AJ793" s="265"/>
      <c r="AK793" s="267"/>
      <c r="AL793" s="263"/>
      <c r="AM793" s="265"/>
      <c r="AN793" s="267"/>
      <c r="AO793" s="263"/>
      <c r="AP793" s="265"/>
      <c r="AQ793" s="267"/>
      <c r="AR793" s="263"/>
      <c r="AS793" s="265"/>
      <c r="AT793" s="267"/>
      <c r="AU793" s="263"/>
      <c r="AV793" s="265"/>
      <c r="AW793" s="275"/>
      <c r="AX793" s="270"/>
      <c r="AY793" s="292"/>
      <c r="AZ793" s="228"/>
      <c r="BA793" s="228"/>
      <c r="BB793" s="295"/>
    </row>
    <row r="794" spans="2:62" ht="28.15" customHeight="1" x14ac:dyDescent="0.2">
      <c r="B794" s="30"/>
      <c r="C794" s="244"/>
      <c r="D794" s="29"/>
      <c r="E794" s="28"/>
      <c r="F794" s="28"/>
      <c r="G794" s="27"/>
      <c r="H794" s="225">
        <v>165</v>
      </c>
      <c r="I794" s="248"/>
      <c r="J794" s="248"/>
      <c r="K794" s="248"/>
      <c r="L794" s="26" t="s">
        <v>114</v>
      </c>
      <c r="M794" s="25" t="s">
        <v>121</v>
      </c>
      <c r="N794" s="26" t="s">
        <v>112</v>
      </c>
      <c r="O794" s="25"/>
      <c r="P794" s="26" t="s">
        <v>111</v>
      </c>
      <c r="Q794" s="25"/>
      <c r="R794" s="26" t="s">
        <v>110</v>
      </c>
      <c r="S794" s="25"/>
      <c r="T794" s="26" t="s">
        <v>109</v>
      </c>
      <c r="U794" s="25"/>
      <c r="V794" s="26" t="s">
        <v>108</v>
      </c>
      <c r="W794" s="25"/>
      <c r="X794" s="26" t="s">
        <v>107</v>
      </c>
      <c r="Y794" s="25"/>
      <c r="Z794" s="26" t="s">
        <v>106</v>
      </c>
      <c r="AA794" s="25"/>
      <c r="AB794" s="24"/>
      <c r="AC794" s="25"/>
      <c r="AD794" s="24"/>
      <c r="AE794" s="23"/>
      <c r="AF794" s="251"/>
      <c r="AG794" s="251"/>
      <c r="AH794" s="22"/>
      <c r="AI794" s="11"/>
      <c r="AJ794" s="265"/>
      <c r="AK794" s="267"/>
      <c r="AL794" s="263"/>
      <c r="AM794" s="265"/>
      <c r="AN794" s="267"/>
      <c r="AO794" s="263"/>
      <c r="AP794" s="265"/>
      <c r="AQ794" s="267"/>
      <c r="AR794" s="263"/>
      <c r="AS794" s="265"/>
      <c r="AT794" s="267"/>
      <c r="AU794" s="263"/>
      <c r="AV794" s="265"/>
      <c r="AW794" s="275"/>
      <c r="AX794" s="270"/>
      <c r="AY794" s="292"/>
      <c r="AZ794" s="228"/>
      <c r="BA794" s="228"/>
      <c r="BB794" s="295"/>
    </row>
    <row r="795" spans="2:62" ht="28.15" customHeight="1" thickBot="1" x14ac:dyDescent="0.25">
      <c r="B795" s="30"/>
      <c r="C795" s="253"/>
      <c r="D795" s="51"/>
      <c r="E795" s="50"/>
      <c r="F795" s="50"/>
      <c r="G795" s="49"/>
      <c r="H795" s="226"/>
      <c r="I795" s="254"/>
      <c r="J795" s="254"/>
      <c r="K795" s="254"/>
      <c r="L795" s="48" t="s">
        <v>105</v>
      </c>
      <c r="M795" s="47" t="s">
        <v>121</v>
      </c>
      <c r="N795" s="48" t="s">
        <v>103</v>
      </c>
      <c r="O795" s="47"/>
      <c r="P795" s="48" t="s">
        <v>102</v>
      </c>
      <c r="Q795" s="47"/>
      <c r="R795" s="48" t="s">
        <v>101</v>
      </c>
      <c r="S795" s="47"/>
      <c r="T795" s="48">
        <v>20</v>
      </c>
      <c r="U795" s="47"/>
      <c r="V795" s="48" t="s">
        <v>100</v>
      </c>
      <c r="W795" s="47"/>
      <c r="X795" s="48" t="s">
        <v>99</v>
      </c>
      <c r="Y795" s="47"/>
      <c r="Z795" s="48" t="s">
        <v>98</v>
      </c>
      <c r="AA795" s="47"/>
      <c r="AB795" s="16"/>
      <c r="AC795" s="47"/>
      <c r="AD795" s="16"/>
      <c r="AE795" s="46"/>
      <c r="AF795" s="255"/>
      <c r="AG795" s="255"/>
      <c r="AH795" s="45"/>
      <c r="AI795" s="11"/>
      <c r="AJ795" s="266"/>
      <c r="AK795" s="268"/>
      <c r="AL795" s="264"/>
      <c r="AM795" s="266"/>
      <c r="AN795" s="268"/>
      <c r="AO795" s="264"/>
      <c r="AP795" s="266"/>
      <c r="AQ795" s="268"/>
      <c r="AR795" s="264"/>
      <c r="AS795" s="266"/>
      <c r="AT795" s="268"/>
      <c r="AU795" s="264"/>
      <c r="AV795" s="266"/>
      <c r="AW795" s="276"/>
      <c r="AX795" s="271"/>
      <c r="AY795" s="293"/>
      <c r="AZ795" s="229"/>
      <c r="BA795" s="229"/>
      <c r="BB795" s="296"/>
    </row>
    <row r="796" spans="2:62" ht="28.15" customHeight="1" x14ac:dyDescent="0.2">
      <c r="B796" s="30"/>
      <c r="C796" s="242">
        <v>2</v>
      </c>
      <c r="D796" s="44"/>
      <c r="E796" s="43"/>
      <c r="F796" s="43"/>
      <c r="G796" s="42"/>
      <c r="H796" s="223"/>
      <c r="I796" s="246">
        <v>28</v>
      </c>
      <c r="J796" s="246">
        <v>13</v>
      </c>
      <c r="K796" s="246">
        <v>7</v>
      </c>
      <c r="L796" s="41" t="s">
        <v>133</v>
      </c>
      <c r="M796" s="40" t="s">
        <v>124</v>
      </c>
      <c r="N796" s="41" t="s">
        <v>131</v>
      </c>
      <c r="O796" s="40" t="s">
        <v>121</v>
      </c>
      <c r="P796" s="41" t="s">
        <v>130</v>
      </c>
      <c r="Q796" s="40"/>
      <c r="R796" s="41" t="s">
        <v>129</v>
      </c>
      <c r="S796" s="40"/>
      <c r="T796" s="41" t="s">
        <v>128</v>
      </c>
      <c r="U796" s="40"/>
      <c r="V796" s="41" t="s">
        <v>127</v>
      </c>
      <c r="W796" s="40"/>
      <c r="X796" s="41" t="s">
        <v>126</v>
      </c>
      <c r="Y796" s="40"/>
      <c r="Z796" s="41" t="s">
        <v>125</v>
      </c>
      <c r="AA796" s="40"/>
      <c r="AB796" s="39"/>
      <c r="AC796" s="40"/>
      <c r="AD796" s="39" t="s">
        <v>121</v>
      </c>
      <c r="AE796" s="38"/>
      <c r="AF796" s="250"/>
      <c r="AG796" s="250"/>
      <c r="AH796" s="37"/>
      <c r="AI796" s="11"/>
      <c r="AJ796" s="233">
        <f>SUMPRODUCT(LEN($M796:$S799)-LEN(SUBSTITUTE($M796:$S799,"A", "")))</f>
        <v>3</v>
      </c>
      <c r="AK796" s="239">
        <f>SUMPRODUCT(LEN($AD796:$AD799)-LEN(SUBSTITUTE($AD796:$AD799,"A", "")))</f>
        <v>0</v>
      </c>
      <c r="AL796" s="230">
        <f>SUMPRODUCT(LEN($AC796:$AC799)-LEN(SUBSTITUTE($AC796:$AC799,"A", "")))</f>
        <v>0</v>
      </c>
      <c r="AM796" s="233">
        <f>SUMPRODUCT(LEN($M796:$S799)-LEN(SUBSTITUTE($M796:$S799,"S", "")))</f>
        <v>5</v>
      </c>
      <c r="AN796" s="239">
        <f>SUMPRODUCT(LEN($AD796:$AD799)-LEN(SUBSTITUTE($AD796:$AD799,"S", "")))</f>
        <v>2</v>
      </c>
      <c r="AO796" s="230">
        <f>SUMPRODUCT(LEN($AC796:$AC799)-LEN(SUBSTITUTE($AC796:$AC799,"S", "")))</f>
        <v>0</v>
      </c>
      <c r="AP796" s="233">
        <f>SUMPRODUCT(LEN($M796:$S799)-LEN(SUBSTITUTE($M796:$S799,"F", "")))</f>
        <v>0</v>
      </c>
      <c r="AQ796" s="239">
        <f>SUMPRODUCT(LEN($AD796:$AD799)-LEN(SUBSTITUTE($AD796:$AD799,"F", "")))</f>
        <v>0</v>
      </c>
      <c r="AR796" s="230">
        <f>SUMPRODUCT(LEN($AC796:$AC799)-LEN(SUBSTITUTE($AC796:$AC799,"F", "")))</f>
        <v>0</v>
      </c>
      <c r="AS796" s="233">
        <f>SUMPRODUCT(LEN($M796:$S799)-LEN(SUBSTITUTE($M796:$S799,"G", "")))</f>
        <v>0</v>
      </c>
      <c r="AT796" s="239">
        <f>SUMPRODUCT(LEN($AD796:$AD799)-LEN(SUBSTITUTE($AD796:$AD799,"G", "")))</f>
        <v>0</v>
      </c>
      <c r="AU796" s="230">
        <f>SUMPRODUCT(LEN($AC796:$AC799)-LEN(SUBSTITUTE($AC796:$AC799,"G", "")))</f>
        <v>0</v>
      </c>
      <c r="AV796" s="233">
        <f>SUMPRODUCT(LEN($L796:$S799)-LEN(SUBSTITUTE($L796:$S799,"M", "")))</f>
        <v>0</v>
      </c>
      <c r="AW796" s="236">
        <f>SUMPRODUCT(LEN($AD796:$AD799)-LEN(SUBSTITUTE($AD796:$AD799,"M", "")))</f>
        <v>0</v>
      </c>
      <c r="AX796" s="269">
        <f>SUMPRODUCT(LEN($AC796:$AC799)-LEN(SUBSTITUTE($AC796:$AC799,"M", "")))</f>
        <v>0</v>
      </c>
      <c r="AY796" s="291">
        <f>SUMPRODUCT(LEN($AE796:$AE799)-LEN(SUBSTITUTE($AE796:$AE799,"S", "")))</f>
        <v>0</v>
      </c>
      <c r="AZ796" s="227">
        <f>SUMPRODUCT(LEN($AE796:$AE799)-LEN(SUBSTITUTE($AE796:$AE799,"F", "")))</f>
        <v>0</v>
      </c>
      <c r="BA796" s="227">
        <f>SUMPRODUCT(LEN($AE796:$AE799)-LEN(SUBSTITUTE($AE796:$AE799,"G", "")))</f>
        <v>0</v>
      </c>
      <c r="BB796" s="294">
        <f>SUMPRODUCT(LEN($AE796:$AE799)-LEN(SUBSTITUTE($AE796:$AE799,"M", "")))</f>
        <v>0</v>
      </c>
    </row>
    <row r="797" spans="2:62" ht="28.15" customHeight="1" thickBot="1" x14ac:dyDescent="0.25">
      <c r="B797" s="30"/>
      <c r="C797" s="243"/>
      <c r="D797" s="36"/>
      <c r="E797" s="35"/>
      <c r="F797" s="35"/>
      <c r="G797" s="34"/>
      <c r="H797" s="224"/>
      <c r="I797" s="247"/>
      <c r="J797" s="247"/>
      <c r="K797" s="247"/>
      <c r="L797" s="33" t="s">
        <v>123</v>
      </c>
      <c r="M797" s="32" t="s">
        <v>175</v>
      </c>
      <c r="N797" s="33" t="s">
        <v>122</v>
      </c>
      <c r="O797" s="32" t="s">
        <v>121</v>
      </c>
      <c r="P797" s="33" t="s">
        <v>120</v>
      </c>
      <c r="Q797" s="32"/>
      <c r="R797" s="33" t="s">
        <v>119</v>
      </c>
      <c r="S797" s="32"/>
      <c r="T797" s="33" t="s">
        <v>118</v>
      </c>
      <c r="U797" s="32"/>
      <c r="V797" s="33" t="s">
        <v>117</v>
      </c>
      <c r="W797" s="32"/>
      <c r="X797" s="33" t="s">
        <v>116</v>
      </c>
      <c r="Y797" s="32"/>
      <c r="Z797" s="33" t="s">
        <v>115</v>
      </c>
      <c r="AA797" s="32"/>
      <c r="AB797" s="31"/>
      <c r="AC797" s="32"/>
      <c r="AD797" s="31" t="s">
        <v>121</v>
      </c>
      <c r="AE797" s="23"/>
      <c r="AF797" s="251"/>
      <c r="AG797" s="251"/>
      <c r="AH797" s="22"/>
      <c r="AI797" s="11"/>
      <c r="AJ797" s="265"/>
      <c r="AK797" s="267"/>
      <c r="AL797" s="263"/>
      <c r="AM797" s="265"/>
      <c r="AN797" s="267"/>
      <c r="AO797" s="263"/>
      <c r="AP797" s="265"/>
      <c r="AQ797" s="267"/>
      <c r="AR797" s="263"/>
      <c r="AS797" s="265"/>
      <c r="AT797" s="267"/>
      <c r="AU797" s="263"/>
      <c r="AV797" s="265"/>
      <c r="AW797" s="275"/>
      <c r="AX797" s="270"/>
      <c r="AY797" s="292"/>
      <c r="AZ797" s="228"/>
      <c r="BA797" s="228"/>
      <c r="BB797" s="295"/>
    </row>
    <row r="798" spans="2:62" ht="28.15" customHeight="1" x14ac:dyDescent="0.2">
      <c r="B798" s="30"/>
      <c r="C798" s="244"/>
      <c r="D798" s="29"/>
      <c r="E798" s="28"/>
      <c r="F798" s="28"/>
      <c r="G798" s="27"/>
      <c r="H798" s="225"/>
      <c r="I798" s="248"/>
      <c r="J798" s="248"/>
      <c r="K798" s="248"/>
      <c r="L798" s="26" t="s">
        <v>114</v>
      </c>
      <c r="M798" s="25" t="s">
        <v>104</v>
      </c>
      <c r="N798" s="26" t="s">
        <v>112</v>
      </c>
      <c r="O798" s="25"/>
      <c r="P798" s="26" t="s">
        <v>111</v>
      </c>
      <c r="Q798" s="25"/>
      <c r="R798" s="26" t="s">
        <v>110</v>
      </c>
      <c r="S798" s="25"/>
      <c r="T798" s="26" t="s">
        <v>109</v>
      </c>
      <c r="U798" s="25"/>
      <c r="V798" s="26" t="s">
        <v>108</v>
      </c>
      <c r="W798" s="25"/>
      <c r="X798" s="26" t="s">
        <v>107</v>
      </c>
      <c r="Y798" s="25"/>
      <c r="Z798" s="26" t="s">
        <v>106</v>
      </c>
      <c r="AA798" s="25"/>
      <c r="AB798" s="24"/>
      <c r="AC798" s="25"/>
      <c r="AD798" s="24"/>
      <c r="AE798" s="23"/>
      <c r="AF798" s="251"/>
      <c r="AG798" s="251"/>
      <c r="AH798" s="22"/>
      <c r="AI798" s="11"/>
      <c r="AJ798" s="265"/>
      <c r="AK798" s="267"/>
      <c r="AL798" s="263"/>
      <c r="AM798" s="265"/>
      <c r="AN798" s="267"/>
      <c r="AO798" s="263"/>
      <c r="AP798" s="265"/>
      <c r="AQ798" s="267"/>
      <c r="AR798" s="263"/>
      <c r="AS798" s="265"/>
      <c r="AT798" s="267"/>
      <c r="AU798" s="263"/>
      <c r="AV798" s="265"/>
      <c r="AW798" s="275"/>
      <c r="AX798" s="270"/>
      <c r="AY798" s="292"/>
      <c r="AZ798" s="228"/>
      <c r="BA798" s="228"/>
      <c r="BB798" s="295"/>
    </row>
    <row r="799" spans="2:62" ht="28.15" customHeight="1" thickBot="1" x14ac:dyDescent="0.25">
      <c r="B799" s="30"/>
      <c r="C799" s="253"/>
      <c r="D799" s="51"/>
      <c r="E799" s="50"/>
      <c r="F799" s="50"/>
      <c r="G799" s="49"/>
      <c r="H799" s="226"/>
      <c r="I799" s="254"/>
      <c r="J799" s="254"/>
      <c r="K799" s="254"/>
      <c r="L799" s="48" t="s">
        <v>105</v>
      </c>
      <c r="M799" s="47" t="s">
        <v>121</v>
      </c>
      <c r="N799" s="48" t="s">
        <v>103</v>
      </c>
      <c r="O799" s="47"/>
      <c r="P799" s="48" t="s">
        <v>102</v>
      </c>
      <c r="Q799" s="47"/>
      <c r="R799" s="48" t="s">
        <v>101</v>
      </c>
      <c r="S799" s="47"/>
      <c r="T799" s="48">
        <v>20</v>
      </c>
      <c r="U799" s="47"/>
      <c r="V799" s="48" t="s">
        <v>100</v>
      </c>
      <c r="W799" s="47"/>
      <c r="X799" s="48" t="s">
        <v>99</v>
      </c>
      <c r="Y799" s="47"/>
      <c r="Z799" s="48" t="s">
        <v>98</v>
      </c>
      <c r="AA799" s="47"/>
      <c r="AB799" s="16"/>
      <c r="AC799" s="47"/>
      <c r="AD799" s="16"/>
      <c r="AE799" s="46"/>
      <c r="AF799" s="255"/>
      <c r="AG799" s="255"/>
      <c r="AH799" s="45"/>
      <c r="AI799" s="11"/>
      <c r="AJ799" s="266"/>
      <c r="AK799" s="268"/>
      <c r="AL799" s="264"/>
      <c r="AM799" s="266"/>
      <c r="AN799" s="268"/>
      <c r="AO799" s="264"/>
      <c r="AP799" s="266"/>
      <c r="AQ799" s="268"/>
      <c r="AR799" s="264"/>
      <c r="AS799" s="266"/>
      <c r="AT799" s="268"/>
      <c r="AU799" s="264"/>
      <c r="AV799" s="266"/>
      <c r="AW799" s="276"/>
      <c r="AX799" s="271"/>
      <c r="AY799" s="293"/>
      <c r="AZ799" s="229"/>
      <c r="BA799" s="229"/>
      <c r="BB799" s="296"/>
    </row>
    <row r="800" spans="2:62" ht="28.15" customHeight="1" x14ac:dyDescent="0.2">
      <c r="B800" s="30"/>
      <c r="C800" s="242">
        <v>3</v>
      </c>
      <c r="D800" s="44"/>
      <c r="E800" s="43"/>
      <c r="F800" s="43"/>
      <c r="G800" s="42"/>
      <c r="H800" s="223"/>
      <c r="I800" s="246">
        <v>28</v>
      </c>
      <c r="J800" s="246">
        <v>14</v>
      </c>
      <c r="K800" s="246">
        <v>8</v>
      </c>
      <c r="L800" s="41" t="s">
        <v>133</v>
      </c>
      <c r="M800" s="40" t="s">
        <v>104</v>
      </c>
      <c r="N800" s="41" t="s">
        <v>131</v>
      </c>
      <c r="O800" s="40" t="s">
        <v>121</v>
      </c>
      <c r="P800" s="41" t="s">
        <v>130</v>
      </c>
      <c r="Q800" s="40"/>
      <c r="R800" s="41" t="s">
        <v>129</v>
      </c>
      <c r="S800" s="40"/>
      <c r="T800" s="41" t="s">
        <v>128</v>
      </c>
      <c r="U800" s="40"/>
      <c r="V800" s="41" t="s">
        <v>127</v>
      </c>
      <c r="W800" s="40"/>
      <c r="X800" s="41" t="s">
        <v>126</v>
      </c>
      <c r="Y800" s="40"/>
      <c r="Z800" s="41" t="s">
        <v>125</v>
      </c>
      <c r="AA800" s="40"/>
      <c r="AB800" s="39"/>
      <c r="AC800" s="40"/>
      <c r="AD800" s="39" t="s">
        <v>104</v>
      </c>
      <c r="AE800" s="38"/>
      <c r="AF800" s="250"/>
      <c r="AG800" s="250"/>
      <c r="AH800" s="37"/>
      <c r="AI800" s="11"/>
      <c r="AJ800" s="233">
        <f>SUMPRODUCT(LEN($M800:$S803)-LEN(SUBSTITUTE($M800:$S803,"A", "")))</f>
        <v>6</v>
      </c>
      <c r="AK800" s="239">
        <f>SUMPRODUCT(LEN($AD800:$AD803)-LEN(SUBSTITUTE($AD800:$AD803,"A", "")))</f>
        <v>1</v>
      </c>
      <c r="AL800" s="230">
        <f>SUMPRODUCT(LEN($AC800:$AC803)-LEN(SUBSTITUTE($AC800:$AC803,"A", "")))</f>
        <v>0</v>
      </c>
      <c r="AM800" s="233">
        <f>SUMPRODUCT(LEN($M800:$S803)-LEN(SUBSTITUTE($M800:$S803,"S", "")))</f>
        <v>2</v>
      </c>
      <c r="AN800" s="239">
        <f>SUMPRODUCT(LEN($AD800:$AD803)-LEN(SUBSTITUTE($AD800:$AD803,"S", "")))</f>
        <v>1</v>
      </c>
      <c r="AO800" s="230">
        <f>SUMPRODUCT(LEN($AC800:$AC803)-LEN(SUBSTITUTE($AC800:$AC803,"S", "")))</f>
        <v>0</v>
      </c>
      <c r="AP800" s="233">
        <f>SUMPRODUCT(LEN($M800:$S803)-LEN(SUBSTITUTE($M800:$S803,"F", "")))</f>
        <v>0</v>
      </c>
      <c r="AQ800" s="239">
        <f>SUMPRODUCT(LEN($AD800:$AD803)-LEN(SUBSTITUTE($AD800:$AD803,"F", "")))</f>
        <v>0</v>
      </c>
      <c r="AR800" s="230">
        <f>SUMPRODUCT(LEN($AC800:$AC803)-LEN(SUBSTITUTE($AC800:$AC803,"F", "")))</f>
        <v>0</v>
      </c>
      <c r="AS800" s="233">
        <f>SUMPRODUCT(LEN($M800:$S803)-LEN(SUBSTITUTE($M800:$S803,"G", "")))</f>
        <v>0</v>
      </c>
      <c r="AT800" s="239">
        <f>SUMPRODUCT(LEN($AD800:$AD803)-LEN(SUBSTITUTE($AD800:$AD803,"G", "")))</f>
        <v>0</v>
      </c>
      <c r="AU800" s="230">
        <f>SUMPRODUCT(LEN($AC800:$AC803)-LEN(SUBSTITUTE($AC800:$AC803,"G", "")))</f>
        <v>0</v>
      </c>
      <c r="AV800" s="233">
        <f>SUMPRODUCT(LEN($L800:$S803)-LEN(SUBSTITUTE($L800:$S803,"M", "")))</f>
        <v>0</v>
      </c>
      <c r="AW800" s="236">
        <f>SUMPRODUCT(LEN($AD800:$AD803)-LEN(SUBSTITUTE($AD800:$AD803,"M", "")))</f>
        <v>0</v>
      </c>
      <c r="AX800" s="269">
        <f>SUMPRODUCT(LEN($AC800:$AC803)-LEN(SUBSTITUTE($AC800:$AC803,"M", "")))</f>
        <v>0</v>
      </c>
      <c r="AY800" s="291">
        <f>SUMPRODUCT(LEN($AE800:$AE803)-LEN(SUBSTITUTE($AE800:$AE803,"S", "")))</f>
        <v>0</v>
      </c>
      <c r="AZ800" s="227">
        <f>SUMPRODUCT(LEN($AE800:$AE803)-LEN(SUBSTITUTE($AE800:$AE803,"F", "")))</f>
        <v>0</v>
      </c>
      <c r="BA800" s="227">
        <f>SUMPRODUCT(LEN($AE800:$AE803)-LEN(SUBSTITUTE($AE800:$AE803,"G", "")))</f>
        <v>0</v>
      </c>
      <c r="BB800" s="294">
        <f>SUMPRODUCT(LEN($AE800:$AE803)-LEN(SUBSTITUTE($AE800:$AE803,"M", "")))</f>
        <v>0</v>
      </c>
    </row>
    <row r="801" spans="2:62" ht="28.15" customHeight="1" thickBot="1" x14ac:dyDescent="0.25">
      <c r="B801" s="30"/>
      <c r="C801" s="243"/>
      <c r="D801" s="36"/>
      <c r="E801" s="35"/>
      <c r="F801" s="35"/>
      <c r="G801" s="34"/>
      <c r="H801" s="224"/>
      <c r="I801" s="247"/>
      <c r="J801" s="247"/>
      <c r="K801" s="247"/>
      <c r="L801" s="33" t="s">
        <v>123</v>
      </c>
      <c r="M801" s="32" t="s">
        <v>132</v>
      </c>
      <c r="N801" s="33" t="s">
        <v>122</v>
      </c>
      <c r="O801" s="32" t="s">
        <v>121</v>
      </c>
      <c r="P801" s="33" t="s">
        <v>120</v>
      </c>
      <c r="Q801" s="32"/>
      <c r="R801" s="33" t="s">
        <v>119</v>
      </c>
      <c r="S801" s="32"/>
      <c r="T801" s="33" t="s">
        <v>118</v>
      </c>
      <c r="U801" s="32"/>
      <c r="V801" s="33" t="s">
        <v>117</v>
      </c>
      <c r="W801" s="32"/>
      <c r="X801" s="33" t="s">
        <v>116</v>
      </c>
      <c r="Y801" s="32"/>
      <c r="Z801" s="33" t="s">
        <v>115</v>
      </c>
      <c r="AA801" s="32"/>
      <c r="AB801" s="31"/>
      <c r="AC801" s="32"/>
      <c r="AD801" s="31" t="s">
        <v>121</v>
      </c>
      <c r="AE801" s="23"/>
      <c r="AF801" s="251"/>
      <c r="AG801" s="251"/>
      <c r="AH801" s="22"/>
      <c r="AI801" s="11"/>
      <c r="AJ801" s="265"/>
      <c r="AK801" s="267"/>
      <c r="AL801" s="263"/>
      <c r="AM801" s="265"/>
      <c r="AN801" s="267"/>
      <c r="AO801" s="263"/>
      <c r="AP801" s="265"/>
      <c r="AQ801" s="267"/>
      <c r="AR801" s="263"/>
      <c r="AS801" s="265"/>
      <c r="AT801" s="267"/>
      <c r="AU801" s="263"/>
      <c r="AV801" s="265"/>
      <c r="AW801" s="275"/>
      <c r="AX801" s="270"/>
      <c r="AY801" s="292"/>
      <c r="AZ801" s="228"/>
      <c r="BA801" s="228"/>
      <c r="BB801" s="295"/>
    </row>
    <row r="802" spans="2:62" ht="28.15" customHeight="1" x14ac:dyDescent="0.2">
      <c r="B802" s="30"/>
      <c r="C802" s="244"/>
      <c r="D802" s="29"/>
      <c r="E802" s="28"/>
      <c r="F802" s="28"/>
      <c r="G802" s="27"/>
      <c r="H802" s="225"/>
      <c r="I802" s="248"/>
      <c r="J802" s="248"/>
      <c r="K802" s="248"/>
      <c r="L802" s="26" t="s">
        <v>114</v>
      </c>
      <c r="M802" s="25" t="s">
        <v>104</v>
      </c>
      <c r="N802" s="26" t="s">
        <v>112</v>
      </c>
      <c r="O802" s="25"/>
      <c r="P802" s="26" t="s">
        <v>111</v>
      </c>
      <c r="Q802" s="25"/>
      <c r="R802" s="26" t="s">
        <v>110</v>
      </c>
      <c r="S802" s="25"/>
      <c r="T802" s="26" t="s">
        <v>109</v>
      </c>
      <c r="U802" s="25"/>
      <c r="V802" s="26" t="s">
        <v>108</v>
      </c>
      <c r="W802" s="25"/>
      <c r="X802" s="26" t="s">
        <v>107</v>
      </c>
      <c r="Y802" s="25"/>
      <c r="Z802" s="26" t="s">
        <v>106</v>
      </c>
      <c r="AA802" s="25"/>
      <c r="AB802" s="24"/>
      <c r="AC802" s="25"/>
      <c r="AD802" s="24"/>
      <c r="AE802" s="23"/>
      <c r="AF802" s="251"/>
      <c r="AG802" s="251"/>
      <c r="AH802" s="22"/>
      <c r="AI802" s="11"/>
      <c r="AJ802" s="265"/>
      <c r="AK802" s="267"/>
      <c r="AL802" s="263"/>
      <c r="AM802" s="265"/>
      <c r="AN802" s="267"/>
      <c r="AO802" s="263"/>
      <c r="AP802" s="265"/>
      <c r="AQ802" s="267"/>
      <c r="AR802" s="263"/>
      <c r="AS802" s="265"/>
      <c r="AT802" s="267"/>
      <c r="AU802" s="263"/>
      <c r="AV802" s="265"/>
      <c r="AW802" s="275"/>
      <c r="AX802" s="270"/>
      <c r="AY802" s="292"/>
      <c r="AZ802" s="228"/>
      <c r="BA802" s="228"/>
      <c r="BB802" s="295"/>
    </row>
    <row r="803" spans="2:62" ht="28.15" customHeight="1" thickBot="1" x14ac:dyDescent="0.25">
      <c r="B803" s="21"/>
      <c r="C803" s="245"/>
      <c r="D803" s="20"/>
      <c r="E803" s="19"/>
      <c r="F803" s="19"/>
      <c r="G803" s="18"/>
      <c r="H803" s="226"/>
      <c r="I803" s="249"/>
      <c r="J803" s="249"/>
      <c r="K803" s="249"/>
      <c r="L803" s="17" t="s">
        <v>105</v>
      </c>
      <c r="M803" s="15" t="s">
        <v>132</v>
      </c>
      <c r="N803" s="17" t="s">
        <v>103</v>
      </c>
      <c r="O803" s="15"/>
      <c r="P803" s="17" t="s">
        <v>102</v>
      </c>
      <c r="Q803" s="15"/>
      <c r="R803" s="17" t="s">
        <v>101</v>
      </c>
      <c r="S803" s="15"/>
      <c r="T803" s="17">
        <v>20</v>
      </c>
      <c r="U803" s="15"/>
      <c r="V803" s="17" t="s">
        <v>100</v>
      </c>
      <c r="W803" s="15"/>
      <c r="X803" s="17" t="s">
        <v>99</v>
      </c>
      <c r="Y803" s="15"/>
      <c r="Z803" s="17" t="s">
        <v>98</v>
      </c>
      <c r="AA803" s="15"/>
      <c r="AB803" s="16"/>
      <c r="AC803" s="15"/>
      <c r="AD803" s="14"/>
      <c r="AE803" s="13"/>
      <c r="AF803" s="252"/>
      <c r="AG803" s="252"/>
      <c r="AH803" s="12"/>
      <c r="AI803" s="11"/>
      <c r="AJ803" s="266"/>
      <c r="AK803" s="268"/>
      <c r="AL803" s="264"/>
      <c r="AM803" s="266"/>
      <c r="AN803" s="268"/>
      <c r="AO803" s="264"/>
      <c r="AP803" s="266"/>
      <c r="AQ803" s="268"/>
      <c r="AR803" s="264"/>
      <c r="AS803" s="266"/>
      <c r="AT803" s="268"/>
      <c r="AU803" s="264"/>
      <c r="AV803" s="266"/>
      <c r="AW803" s="276"/>
      <c r="AX803" s="271"/>
      <c r="AY803" s="293"/>
      <c r="AZ803" s="229"/>
      <c r="BA803" s="229"/>
      <c r="BB803" s="296"/>
    </row>
    <row r="804" spans="2:62" ht="85.9" customHeight="1" thickTop="1" thickBot="1" x14ac:dyDescent="0.35">
      <c r="B804" s="105" t="s">
        <v>174</v>
      </c>
      <c r="C804" s="95" t="s">
        <v>173</v>
      </c>
      <c r="D804" s="100" t="s">
        <v>172</v>
      </c>
      <c r="E804" s="104" t="s">
        <v>171</v>
      </c>
      <c r="F804" s="103"/>
      <c r="G804" s="102"/>
      <c r="H804" s="101" t="s">
        <v>170</v>
      </c>
      <c r="I804" s="100" t="s">
        <v>96</v>
      </c>
      <c r="J804" s="100" t="s">
        <v>169</v>
      </c>
      <c r="K804" s="100" t="s">
        <v>97</v>
      </c>
      <c r="L804" s="256" t="s">
        <v>168</v>
      </c>
      <c r="M804" s="262"/>
      <c r="N804" s="256" t="s">
        <v>167</v>
      </c>
      <c r="O804" s="262"/>
      <c r="P804" s="256" t="s">
        <v>167</v>
      </c>
      <c r="Q804" s="257"/>
      <c r="R804" s="256" t="s">
        <v>167</v>
      </c>
      <c r="S804" s="257"/>
      <c r="T804" s="256" t="s">
        <v>167</v>
      </c>
      <c r="U804" s="257"/>
      <c r="V804" s="256" t="s">
        <v>167</v>
      </c>
      <c r="W804" s="257"/>
      <c r="X804" s="256" t="s">
        <v>167</v>
      </c>
      <c r="Y804" s="257"/>
      <c r="Z804" s="256" t="s">
        <v>167</v>
      </c>
      <c r="AA804" s="257"/>
      <c r="AB804" s="261" t="s">
        <v>166</v>
      </c>
      <c r="AC804" s="257"/>
      <c r="AD804" s="101" t="s">
        <v>165</v>
      </c>
      <c r="AE804" s="101" t="s">
        <v>164</v>
      </c>
      <c r="AF804" s="100" t="s">
        <v>163</v>
      </c>
      <c r="AG804" s="100" t="s">
        <v>162</v>
      </c>
      <c r="AH804" s="99" t="s">
        <v>161</v>
      </c>
      <c r="AI804" s="98"/>
      <c r="AJ804" s="96" t="s">
        <v>160</v>
      </c>
      <c r="AK804" s="95" t="s">
        <v>159</v>
      </c>
      <c r="AL804" s="94" t="s">
        <v>158</v>
      </c>
      <c r="AM804" s="96" t="s">
        <v>157</v>
      </c>
      <c r="AN804" s="95" t="s">
        <v>156</v>
      </c>
      <c r="AO804" s="94" t="s">
        <v>155</v>
      </c>
      <c r="AP804" s="96" t="s">
        <v>154</v>
      </c>
      <c r="AQ804" s="95" t="s">
        <v>153</v>
      </c>
      <c r="AR804" s="97" t="s">
        <v>152</v>
      </c>
      <c r="AS804" s="96" t="s">
        <v>151</v>
      </c>
      <c r="AT804" s="95" t="s">
        <v>150</v>
      </c>
      <c r="AU804" s="94" t="s">
        <v>149</v>
      </c>
      <c r="AV804" s="96" t="s">
        <v>148</v>
      </c>
      <c r="AW804" s="95" t="s">
        <v>147</v>
      </c>
      <c r="AX804" s="94" t="s">
        <v>146</v>
      </c>
      <c r="AY804" s="93" t="s">
        <v>145</v>
      </c>
      <c r="AZ804" s="92" t="s">
        <v>144</v>
      </c>
      <c r="BA804" s="92" t="s">
        <v>143</v>
      </c>
      <c r="BB804" s="91" t="s">
        <v>142</v>
      </c>
    </row>
    <row r="805" spans="2:62" ht="48" thickBot="1" x14ac:dyDescent="0.3">
      <c r="B805" s="90" t="s">
        <v>192</v>
      </c>
      <c r="C805" s="89"/>
      <c r="D805" s="88">
        <v>166</v>
      </c>
      <c r="E805" s="258"/>
      <c r="F805" s="259"/>
      <c r="G805" s="260"/>
      <c r="H805" s="87" t="s">
        <v>140</v>
      </c>
      <c r="I805" s="86"/>
      <c r="J805" s="86"/>
      <c r="K805" s="85"/>
      <c r="L805" s="84"/>
      <c r="M805" s="81"/>
      <c r="N805" s="84"/>
      <c r="O805" s="81"/>
      <c r="P805" s="84"/>
      <c r="Q805" s="81"/>
      <c r="R805" s="84"/>
      <c r="S805" s="81"/>
      <c r="T805" s="84"/>
      <c r="U805" s="81"/>
      <c r="V805" s="84"/>
      <c r="W805" s="81"/>
      <c r="X805" s="84"/>
      <c r="Y805" s="81"/>
      <c r="Z805" s="84"/>
      <c r="AA805" s="83"/>
      <c r="AB805" s="82" t="s">
        <v>139</v>
      </c>
      <c r="AC805" s="81"/>
      <c r="AD805" s="81"/>
      <c r="AE805" s="81"/>
      <c r="AF805" s="80"/>
      <c r="AG805" s="80"/>
      <c r="AH805" s="60"/>
      <c r="AI805" s="79" t="s">
        <v>138</v>
      </c>
      <c r="AJ805" s="78">
        <f t="shared" ref="AJ805:BB805" si="106">SUM(AJ807:AJ818)</f>
        <v>10</v>
      </c>
      <c r="AK805" s="77">
        <f t="shared" si="106"/>
        <v>2</v>
      </c>
      <c r="AL805" s="76">
        <f t="shared" si="106"/>
        <v>0</v>
      </c>
      <c r="AM805" s="78">
        <f t="shared" si="106"/>
        <v>15</v>
      </c>
      <c r="AN805" s="77">
        <f t="shared" si="106"/>
        <v>0</v>
      </c>
      <c r="AO805" s="76">
        <f t="shared" si="106"/>
        <v>0</v>
      </c>
      <c r="AP805" s="78">
        <f t="shared" si="106"/>
        <v>0</v>
      </c>
      <c r="AQ805" s="77">
        <f t="shared" si="106"/>
        <v>0</v>
      </c>
      <c r="AR805" s="76">
        <f t="shared" si="106"/>
        <v>0</v>
      </c>
      <c r="AS805" s="78">
        <f t="shared" si="106"/>
        <v>0</v>
      </c>
      <c r="AT805" s="77">
        <f t="shared" si="106"/>
        <v>0</v>
      </c>
      <c r="AU805" s="76">
        <f t="shared" si="106"/>
        <v>0</v>
      </c>
      <c r="AV805" s="78">
        <f t="shared" si="106"/>
        <v>0</v>
      </c>
      <c r="AW805" s="77">
        <f t="shared" si="106"/>
        <v>0</v>
      </c>
      <c r="AX805" s="76">
        <f t="shared" si="106"/>
        <v>0</v>
      </c>
      <c r="AY805" s="75">
        <f t="shared" si="106"/>
        <v>0</v>
      </c>
      <c r="AZ805" s="74">
        <f t="shared" si="106"/>
        <v>0</v>
      </c>
      <c r="BA805" s="74">
        <f t="shared" si="106"/>
        <v>0</v>
      </c>
      <c r="BB805" s="73">
        <f t="shared" si="106"/>
        <v>0</v>
      </c>
      <c r="BC805" s="72" t="s">
        <v>137</v>
      </c>
      <c r="BF805" s="5">
        <f>SUM(AJ805:AL805)/$BG$5</f>
        <v>4</v>
      </c>
      <c r="BG805" s="5">
        <f>SUM(AM805:AO805,AY805)/$BG$5</f>
        <v>5</v>
      </c>
      <c r="BH805" s="5">
        <f>SUM(AP805:AR805,AZ805)/$BG$5</f>
        <v>0</v>
      </c>
      <c r="BI805" s="5">
        <f>SUM(AS805:AU805,BA805)/$BG$5</f>
        <v>0</v>
      </c>
      <c r="BJ805" s="5">
        <f>SUM(AV805:AX805,BB805)/$BG$5</f>
        <v>0</v>
      </c>
    </row>
    <row r="806" spans="2:62" ht="37.5" thickBot="1" x14ac:dyDescent="0.3">
      <c r="B806" s="71"/>
      <c r="C806" s="70"/>
      <c r="D806" s="69"/>
      <c r="E806" s="68"/>
      <c r="F806" s="68"/>
      <c r="G806" s="67"/>
      <c r="H806" s="66"/>
      <c r="I806" s="64"/>
      <c r="J806" s="64"/>
      <c r="K806" s="65"/>
      <c r="L806" s="64"/>
      <c r="M806" s="62"/>
      <c r="N806" s="64"/>
      <c r="O806" s="62"/>
      <c r="P806" s="64"/>
      <c r="Q806" s="62"/>
      <c r="R806" s="64"/>
      <c r="S806" s="62"/>
      <c r="T806" s="64"/>
      <c r="U806" s="62"/>
      <c r="V806" s="64"/>
      <c r="W806" s="62"/>
      <c r="X806" s="64"/>
      <c r="Y806" s="62"/>
      <c r="Z806" s="64"/>
      <c r="AA806" s="62"/>
      <c r="AB806" s="63"/>
      <c r="AC806" s="62"/>
      <c r="AD806" s="62"/>
      <c r="AE806" s="62"/>
      <c r="AF806" s="61"/>
      <c r="AG806" s="61"/>
      <c r="AH806" s="60"/>
      <c r="AI806" s="59" t="s">
        <v>136</v>
      </c>
      <c r="AJ806" s="58">
        <f t="shared" ref="AJ806:BB806" si="107">AJ805/3</f>
        <v>3.3333333333333335</v>
      </c>
      <c r="AK806" s="57">
        <f t="shared" si="107"/>
        <v>0.66666666666666663</v>
      </c>
      <c r="AL806" s="56">
        <f t="shared" si="107"/>
        <v>0</v>
      </c>
      <c r="AM806" s="58">
        <f t="shared" si="107"/>
        <v>5</v>
      </c>
      <c r="AN806" s="57">
        <f t="shared" si="107"/>
        <v>0</v>
      </c>
      <c r="AO806" s="56">
        <f t="shared" si="107"/>
        <v>0</v>
      </c>
      <c r="AP806" s="58">
        <f t="shared" si="107"/>
        <v>0</v>
      </c>
      <c r="AQ806" s="57">
        <f t="shared" si="107"/>
        <v>0</v>
      </c>
      <c r="AR806" s="56">
        <f t="shared" si="107"/>
        <v>0</v>
      </c>
      <c r="AS806" s="58">
        <f t="shared" si="107"/>
        <v>0</v>
      </c>
      <c r="AT806" s="57">
        <f t="shared" si="107"/>
        <v>0</v>
      </c>
      <c r="AU806" s="56">
        <f t="shared" si="107"/>
        <v>0</v>
      </c>
      <c r="AV806" s="58">
        <f t="shared" si="107"/>
        <v>0</v>
      </c>
      <c r="AW806" s="57">
        <f t="shared" si="107"/>
        <v>0</v>
      </c>
      <c r="AX806" s="56">
        <f t="shared" si="107"/>
        <v>0</v>
      </c>
      <c r="AY806" s="55">
        <f t="shared" si="107"/>
        <v>0</v>
      </c>
      <c r="AZ806" s="54">
        <f t="shared" si="107"/>
        <v>0</v>
      </c>
      <c r="BA806" s="54">
        <f t="shared" si="107"/>
        <v>0</v>
      </c>
      <c r="BB806" s="53">
        <f t="shared" si="107"/>
        <v>0</v>
      </c>
      <c r="BC806" s="52" t="s">
        <v>135</v>
      </c>
    </row>
    <row r="807" spans="2:62" ht="28.15" customHeight="1" x14ac:dyDescent="0.2">
      <c r="B807" s="30"/>
      <c r="C807" s="242">
        <v>1</v>
      </c>
      <c r="D807" s="44"/>
      <c r="E807" s="43"/>
      <c r="F807" s="43"/>
      <c r="G807" s="42"/>
      <c r="H807" s="223" t="s">
        <v>134</v>
      </c>
      <c r="I807" s="246">
        <v>28</v>
      </c>
      <c r="J807" s="246">
        <v>11</v>
      </c>
      <c r="K807" s="246">
        <v>6</v>
      </c>
      <c r="L807" s="41" t="s">
        <v>133</v>
      </c>
      <c r="M807" s="40" t="s">
        <v>104</v>
      </c>
      <c r="N807" s="41" t="s">
        <v>131</v>
      </c>
      <c r="O807" s="40" t="s">
        <v>121</v>
      </c>
      <c r="P807" s="41" t="s">
        <v>130</v>
      </c>
      <c r="Q807" s="40"/>
      <c r="R807" s="41" t="s">
        <v>129</v>
      </c>
      <c r="S807" s="40"/>
      <c r="T807" s="41" t="s">
        <v>128</v>
      </c>
      <c r="U807" s="40"/>
      <c r="V807" s="41" t="s">
        <v>127</v>
      </c>
      <c r="W807" s="40"/>
      <c r="X807" s="41" t="s">
        <v>126</v>
      </c>
      <c r="Y807" s="40"/>
      <c r="Z807" s="41" t="s">
        <v>125</v>
      </c>
      <c r="AA807" s="40"/>
      <c r="AB807" s="39"/>
      <c r="AC807" s="40"/>
      <c r="AD807" s="39"/>
      <c r="AE807" s="38"/>
      <c r="AF807" s="250"/>
      <c r="AG807" s="250"/>
      <c r="AH807" s="37"/>
      <c r="AI807" s="11"/>
      <c r="AJ807" s="233">
        <f>SUMPRODUCT(LEN($M807:$S810)-LEN(SUBSTITUTE($M807:$S810,"A", "")))</f>
        <v>2</v>
      </c>
      <c r="AK807" s="239">
        <f>SUMPRODUCT(LEN($AD807:$AD810)-LEN(SUBSTITUTE($AD807:$AD810,"A", "")))</f>
        <v>0</v>
      </c>
      <c r="AL807" s="230">
        <f>SUMPRODUCT(LEN($AC807:$AC810)-LEN(SUBSTITUTE($AC807:$AC810,"A", "")))</f>
        <v>0</v>
      </c>
      <c r="AM807" s="233">
        <f>SUMPRODUCT(LEN($M807:$S810)-LEN(SUBSTITUTE($M807:$S810,"S", "")))</f>
        <v>3</v>
      </c>
      <c r="AN807" s="239">
        <f>SUMPRODUCT(LEN($AD807:$AD810)-LEN(SUBSTITUTE($AD807:$AD810,"S", "")))</f>
        <v>0</v>
      </c>
      <c r="AO807" s="230">
        <f>SUMPRODUCT(LEN($AC807:$AC810)-LEN(SUBSTITUTE($AC807:$AC810,"S", "")))</f>
        <v>0</v>
      </c>
      <c r="AP807" s="233">
        <f>SUMPRODUCT(LEN($M807:$S810)-LEN(SUBSTITUTE($M807:$S810,"F", "")))</f>
        <v>0</v>
      </c>
      <c r="AQ807" s="239">
        <f>SUMPRODUCT(LEN($AD807:$AD810)-LEN(SUBSTITUTE($AD807:$AD810,"F", "")))</f>
        <v>0</v>
      </c>
      <c r="AR807" s="230">
        <f>SUMPRODUCT(LEN($AC807:$AC810)-LEN(SUBSTITUTE($AC807:$AC810,"F", "")))</f>
        <v>0</v>
      </c>
      <c r="AS807" s="233">
        <f>SUMPRODUCT(LEN($M807:$S810)-LEN(SUBSTITUTE($M807:$S810,"G", "")))</f>
        <v>0</v>
      </c>
      <c r="AT807" s="239">
        <f>SUMPRODUCT(LEN($AD807:$AD810)-LEN(SUBSTITUTE($AD807:$AD810,"G", "")))</f>
        <v>0</v>
      </c>
      <c r="AU807" s="230">
        <f>SUMPRODUCT(LEN($AC807:$AC810)-LEN(SUBSTITUTE($AC807:$AC810,"G", "")))</f>
        <v>0</v>
      </c>
      <c r="AV807" s="233">
        <f>SUMPRODUCT(LEN($L807:$S810)-LEN(SUBSTITUTE($L807:$S810,"M", "")))</f>
        <v>0</v>
      </c>
      <c r="AW807" s="236">
        <f>SUMPRODUCT(LEN($AD807:$AD810)-LEN(SUBSTITUTE($AD807:$AD810,"M", "")))</f>
        <v>0</v>
      </c>
      <c r="AX807" s="230">
        <f>SUMPRODUCT(LEN($AC807:$AC810)-LEN(SUBSTITUTE($AC807:$AC810,"M", "")))</f>
        <v>0</v>
      </c>
      <c r="AY807" s="291">
        <f>SUMPRODUCT(LEN($AE807:$AE810)-LEN(SUBSTITUTE($AE807:$AE810,"S", "")))</f>
        <v>0</v>
      </c>
      <c r="AZ807" s="227">
        <f>SUMPRODUCT(LEN($AE807:$AE810)-LEN(SUBSTITUTE($AE807:$AE810,"F", "")))</f>
        <v>0</v>
      </c>
      <c r="BA807" s="227">
        <f>SUMPRODUCT(LEN($AE807:$AE810)-LEN(SUBSTITUTE($AE807:$AE810,"G", "")))</f>
        <v>0</v>
      </c>
      <c r="BB807" s="294">
        <f>SUMPRODUCT(LEN($AE807:$AE810)-LEN(SUBSTITUTE($AE807:$AE810,"M", "")))</f>
        <v>0</v>
      </c>
    </row>
    <row r="808" spans="2:62" ht="28.15" customHeight="1" thickBot="1" x14ac:dyDescent="0.25">
      <c r="B808" s="30"/>
      <c r="C808" s="243"/>
      <c r="D808" s="36"/>
      <c r="E808" s="35"/>
      <c r="F808" s="35"/>
      <c r="G808" s="34"/>
      <c r="H808" s="224"/>
      <c r="I808" s="247"/>
      <c r="J808" s="247"/>
      <c r="K808" s="247"/>
      <c r="L808" s="33" t="s">
        <v>123</v>
      </c>
      <c r="M808" s="32" t="s">
        <v>121</v>
      </c>
      <c r="N808" s="33" t="s">
        <v>122</v>
      </c>
      <c r="O808" s="32"/>
      <c r="P808" s="33" t="s">
        <v>120</v>
      </c>
      <c r="Q808" s="32"/>
      <c r="R808" s="33" t="s">
        <v>119</v>
      </c>
      <c r="S808" s="32"/>
      <c r="T808" s="33" t="s">
        <v>118</v>
      </c>
      <c r="U808" s="32"/>
      <c r="V808" s="33" t="s">
        <v>117</v>
      </c>
      <c r="W808" s="32"/>
      <c r="X808" s="33" t="s">
        <v>116</v>
      </c>
      <c r="Y808" s="32"/>
      <c r="Z808" s="33" t="s">
        <v>115</v>
      </c>
      <c r="AA808" s="32"/>
      <c r="AB808" s="31"/>
      <c r="AC808" s="32"/>
      <c r="AD808" s="31"/>
      <c r="AE808" s="23"/>
      <c r="AF808" s="251"/>
      <c r="AG808" s="251"/>
      <c r="AH808" s="22"/>
      <c r="AI808" s="11"/>
      <c r="AJ808" s="234"/>
      <c r="AK808" s="240"/>
      <c r="AL808" s="231"/>
      <c r="AM808" s="234"/>
      <c r="AN808" s="240"/>
      <c r="AO808" s="231"/>
      <c r="AP808" s="234"/>
      <c r="AQ808" s="240"/>
      <c r="AR808" s="231"/>
      <c r="AS808" s="234"/>
      <c r="AT808" s="240"/>
      <c r="AU808" s="231"/>
      <c r="AV808" s="234"/>
      <c r="AW808" s="237"/>
      <c r="AX808" s="231"/>
      <c r="AY808" s="292"/>
      <c r="AZ808" s="228"/>
      <c r="BA808" s="228"/>
      <c r="BB808" s="295"/>
    </row>
    <row r="809" spans="2:62" ht="28.15" customHeight="1" x14ac:dyDescent="0.2">
      <c r="B809" s="30"/>
      <c r="C809" s="244"/>
      <c r="D809" s="29"/>
      <c r="E809" s="28"/>
      <c r="F809" s="28"/>
      <c r="G809" s="27"/>
      <c r="H809" s="225">
        <v>166</v>
      </c>
      <c r="I809" s="248"/>
      <c r="J809" s="248"/>
      <c r="K809" s="248"/>
      <c r="L809" s="26" t="s">
        <v>114</v>
      </c>
      <c r="M809" s="25" t="s">
        <v>121</v>
      </c>
      <c r="N809" s="26" t="s">
        <v>112</v>
      </c>
      <c r="O809" s="25"/>
      <c r="P809" s="26" t="s">
        <v>111</v>
      </c>
      <c r="Q809" s="25"/>
      <c r="R809" s="26" t="s">
        <v>110</v>
      </c>
      <c r="S809" s="25"/>
      <c r="T809" s="26" t="s">
        <v>109</v>
      </c>
      <c r="U809" s="25"/>
      <c r="V809" s="26" t="s">
        <v>108</v>
      </c>
      <c r="W809" s="25"/>
      <c r="X809" s="26" t="s">
        <v>107</v>
      </c>
      <c r="Y809" s="25"/>
      <c r="Z809" s="26" t="s">
        <v>106</v>
      </c>
      <c r="AA809" s="25"/>
      <c r="AB809" s="24"/>
      <c r="AC809" s="25"/>
      <c r="AD809" s="24"/>
      <c r="AE809" s="23"/>
      <c r="AF809" s="251"/>
      <c r="AG809" s="251"/>
      <c r="AH809" s="22"/>
      <c r="AI809" s="11"/>
      <c r="AJ809" s="234"/>
      <c r="AK809" s="240"/>
      <c r="AL809" s="231"/>
      <c r="AM809" s="234"/>
      <c r="AN809" s="240"/>
      <c r="AO809" s="231"/>
      <c r="AP809" s="234"/>
      <c r="AQ809" s="240"/>
      <c r="AR809" s="231"/>
      <c r="AS809" s="234"/>
      <c r="AT809" s="240"/>
      <c r="AU809" s="231"/>
      <c r="AV809" s="234"/>
      <c r="AW809" s="237"/>
      <c r="AX809" s="231"/>
      <c r="AY809" s="292"/>
      <c r="AZ809" s="228"/>
      <c r="BA809" s="228"/>
      <c r="BB809" s="295"/>
    </row>
    <row r="810" spans="2:62" ht="28.15" customHeight="1" thickBot="1" x14ac:dyDescent="0.25">
      <c r="B810" s="30"/>
      <c r="C810" s="253"/>
      <c r="D810" s="51"/>
      <c r="E810" s="50"/>
      <c r="F810" s="50"/>
      <c r="G810" s="49"/>
      <c r="H810" s="226"/>
      <c r="I810" s="254"/>
      <c r="J810" s="254"/>
      <c r="K810" s="254"/>
      <c r="L810" s="48" t="s">
        <v>105</v>
      </c>
      <c r="M810" s="47" t="s">
        <v>104</v>
      </c>
      <c r="N810" s="48" t="s">
        <v>103</v>
      </c>
      <c r="O810" s="47"/>
      <c r="P810" s="48" t="s">
        <v>102</v>
      </c>
      <c r="Q810" s="47"/>
      <c r="R810" s="48" t="s">
        <v>101</v>
      </c>
      <c r="S810" s="47"/>
      <c r="T810" s="48">
        <v>20</v>
      </c>
      <c r="U810" s="47"/>
      <c r="V810" s="48" t="s">
        <v>100</v>
      </c>
      <c r="W810" s="47"/>
      <c r="X810" s="48" t="s">
        <v>99</v>
      </c>
      <c r="Y810" s="47"/>
      <c r="Z810" s="48" t="s">
        <v>98</v>
      </c>
      <c r="AA810" s="47"/>
      <c r="AB810" s="16"/>
      <c r="AC810" s="47"/>
      <c r="AD810" s="16"/>
      <c r="AE810" s="46"/>
      <c r="AF810" s="255"/>
      <c r="AG810" s="255"/>
      <c r="AH810" s="45"/>
      <c r="AI810" s="11"/>
      <c r="AJ810" s="235"/>
      <c r="AK810" s="241"/>
      <c r="AL810" s="232"/>
      <c r="AM810" s="235"/>
      <c r="AN810" s="241"/>
      <c r="AO810" s="232"/>
      <c r="AP810" s="235"/>
      <c r="AQ810" s="241"/>
      <c r="AR810" s="232"/>
      <c r="AS810" s="235"/>
      <c r="AT810" s="241"/>
      <c r="AU810" s="232"/>
      <c r="AV810" s="235"/>
      <c r="AW810" s="238"/>
      <c r="AX810" s="232"/>
      <c r="AY810" s="293"/>
      <c r="AZ810" s="229"/>
      <c r="BA810" s="229"/>
      <c r="BB810" s="296"/>
    </row>
    <row r="811" spans="2:62" ht="28.15" customHeight="1" x14ac:dyDescent="0.2">
      <c r="B811" s="30"/>
      <c r="C811" s="242">
        <v>2</v>
      </c>
      <c r="D811" s="44"/>
      <c r="E811" s="43"/>
      <c r="F811" s="43"/>
      <c r="G811" s="42"/>
      <c r="H811" s="223"/>
      <c r="I811" s="246">
        <v>32</v>
      </c>
      <c r="J811" s="246">
        <v>14</v>
      </c>
      <c r="K811" s="246">
        <v>7</v>
      </c>
      <c r="L811" s="41" t="s">
        <v>133</v>
      </c>
      <c r="M811" s="40" t="s">
        <v>132</v>
      </c>
      <c r="N811" s="41" t="s">
        <v>131</v>
      </c>
      <c r="O811" s="40" t="s">
        <v>121</v>
      </c>
      <c r="P811" s="41" t="s">
        <v>130</v>
      </c>
      <c r="Q811" s="40"/>
      <c r="R811" s="41" t="s">
        <v>129</v>
      </c>
      <c r="S811" s="40"/>
      <c r="T811" s="41" t="s">
        <v>128</v>
      </c>
      <c r="U811" s="40"/>
      <c r="V811" s="41" t="s">
        <v>127</v>
      </c>
      <c r="W811" s="40"/>
      <c r="X811" s="41" t="s">
        <v>126</v>
      </c>
      <c r="Y811" s="40"/>
      <c r="Z811" s="41" t="s">
        <v>125</v>
      </c>
      <c r="AA811" s="40"/>
      <c r="AB811" s="39"/>
      <c r="AC811" s="40"/>
      <c r="AD811" s="39" t="s">
        <v>104</v>
      </c>
      <c r="AE811" s="38"/>
      <c r="AF811" s="250"/>
      <c r="AG811" s="250"/>
      <c r="AH811" s="37"/>
      <c r="AI811" s="11"/>
      <c r="AJ811" s="233">
        <f>SUMPRODUCT(LEN($M811:$S814)-LEN(SUBSTITUTE($M811:$S814,"A", "")))</f>
        <v>5</v>
      </c>
      <c r="AK811" s="239">
        <f>SUMPRODUCT(LEN($AD811:$AD814)-LEN(SUBSTITUTE($AD811:$AD814,"A", "")))</f>
        <v>1</v>
      </c>
      <c r="AL811" s="230">
        <f>SUMPRODUCT(LEN($AC811:$AC814)-LEN(SUBSTITUTE($AC811:$AC814,"A", "")))</f>
        <v>0</v>
      </c>
      <c r="AM811" s="233">
        <f>SUMPRODUCT(LEN($M811:$S814)-LEN(SUBSTITUTE($M811:$S814,"S", "")))</f>
        <v>5</v>
      </c>
      <c r="AN811" s="239">
        <f>SUMPRODUCT(LEN($AD811:$AD814)-LEN(SUBSTITUTE($AD811:$AD814,"S", "")))</f>
        <v>0</v>
      </c>
      <c r="AO811" s="230">
        <f>SUMPRODUCT(LEN($AC811:$AC814)-LEN(SUBSTITUTE($AC811:$AC814,"S", "")))</f>
        <v>0</v>
      </c>
      <c r="AP811" s="233">
        <f>SUMPRODUCT(LEN($M811:$S814)-LEN(SUBSTITUTE($M811:$S814,"F", "")))</f>
        <v>0</v>
      </c>
      <c r="AQ811" s="239">
        <f>SUMPRODUCT(LEN($AD811:$AD814)-LEN(SUBSTITUTE($AD811:$AD814,"F", "")))</f>
        <v>0</v>
      </c>
      <c r="AR811" s="230">
        <f>SUMPRODUCT(LEN($AC811:$AC814)-LEN(SUBSTITUTE($AC811:$AC814,"F", "")))</f>
        <v>0</v>
      </c>
      <c r="AS811" s="233">
        <f>SUMPRODUCT(LEN($M811:$S814)-LEN(SUBSTITUTE($M811:$S814,"G", "")))</f>
        <v>0</v>
      </c>
      <c r="AT811" s="239">
        <f>SUMPRODUCT(LEN($AD811:$AD814)-LEN(SUBSTITUTE($AD811:$AD814,"G", "")))</f>
        <v>0</v>
      </c>
      <c r="AU811" s="230">
        <f>SUMPRODUCT(LEN($AC811:$AC814)-LEN(SUBSTITUTE($AC811:$AC814,"G", "")))</f>
        <v>0</v>
      </c>
      <c r="AV811" s="233">
        <f>SUMPRODUCT(LEN($L811:$S814)-LEN(SUBSTITUTE($L811:$S814,"M", "")))</f>
        <v>0</v>
      </c>
      <c r="AW811" s="236">
        <f>SUMPRODUCT(LEN($AD811:$AD814)-LEN(SUBSTITUTE($AD811:$AD814,"M", "")))</f>
        <v>0</v>
      </c>
      <c r="AX811" s="230">
        <f>SUMPRODUCT(LEN($AC811:$AC814)-LEN(SUBSTITUTE($AC811:$AC814,"M", "")))</f>
        <v>0</v>
      </c>
      <c r="AY811" s="291">
        <f>SUMPRODUCT(LEN($AE811:$AE814)-LEN(SUBSTITUTE($AE811:$AE814,"S", "")))</f>
        <v>0</v>
      </c>
      <c r="AZ811" s="227">
        <f>SUMPRODUCT(LEN($AE811:$AE814)-LEN(SUBSTITUTE($AE811:$AE814,"F", "")))</f>
        <v>0</v>
      </c>
      <c r="BA811" s="227">
        <f>SUMPRODUCT(LEN($AE811:$AE814)-LEN(SUBSTITUTE($AE811:$AE814,"G", "")))</f>
        <v>0</v>
      </c>
      <c r="BB811" s="294">
        <f>SUMPRODUCT(LEN($AE811:$AE814)-LEN(SUBSTITUTE($AE811:$AE814,"M", "")))</f>
        <v>0</v>
      </c>
    </row>
    <row r="812" spans="2:62" ht="28.15" customHeight="1" thickBot="1" x14ac:dyDescent="0.25">
      <c r="B812" s="30"/>
      <c r="C812" s="243"/>
      <c r="D812" s="36"/>
      <c r="E812" s="35"/>
      <c r="F812" s="35"/>
      <c r="G812" s="34"/>
      <c r="H812" s="224"/>
      <c r="I812" s="247"/>
      <c r="J812" s="247"/>
      <c r="K812" s="247"/>
      <c r="L812" s="33" t="s">
        <v>123</v>
      </c>
      <c r="M812" s="32" t="s">
        <v>132</v>
      </c>
      <c r="N812" s="33" t="s">
        <v>122</v>
      </c>
      <c r="O812" s="32" t="s">
        <v>121</v>
      </c>
      <c r="P812" s="33" t="s">
        <v>120</v>
      </c>
      <c r="Q812" s="32"/>
      <c r="R812" s="33" t="s">
        <v>119</v>
      </c>
      <c r="S812" s="32"/>
      <c r="T812" s="33" t="s">
        <v>118</v>
      </c>
      <c r="U812" s="32"/>
      <c r="V812" s="33" t="s">
        <v>117</v>
      </c>
      <c r="W812" s="32"/>
      <c r="X812" s="33" t="s">
        <v>116</v>
      </c>
      <c r="Y812" s="32"/>
      <c r="Z812" s="33" t="s">
        <v>115</v>
      </c>
      <c r="AA812" s="32"/>
      <c r="AB812" s="31"/>
      <c r="AC812" s="32"/>
      <c r="AD812" s="31"/>
      <c r="AE812" s="23"/>
      <c r="AF812" s="251"/>
      <c r="AG812" s="251"/>
      <c r="AH812" s="22"/>
      <c r="AI812" s="11"/>
      <c r="AJ812" s="234"/>
      <c r="AK812" s="240"/>
      <c r="AL812" s="231"/>
      <c r="AM812" s="234"/>
      <c r="AN812" s="240"/>
      <c r="AO812" s="231"/>
      <c r="AP812" s="234"/>
      <c r="AQ812" s="240"/>
      <c r="AR812" s="231"/>
      <c r="AS812" s="234"/>
      <c r="AT812" s="240"/>
      <c r="AU812" s="231"/>
      <c r="AV812" s="234"/>
      <c r="AW812" s="237"/>
      <c r="AX812" s="231"/>
      <c r="AY812" s="292"/>
      <c r="AZ812" s="228"/>
      <c r="BA812" s="228"/>
      <c r="BB812" s="295"/>
    </row>
    <row r="813" spans="2:62" ht="28.15" customHeight="1" x14ac:dyDescent="0.2">
      <c r="B813" s="30"/>
      <c r="C813" s="244"/>
      <c r="D813" s="29"/>
      <c r="E813" s="28"/>
      <c r="F813" s="28"/>
      <c r="G813" s="27"/>
      <c r="H813" s="225"/>
      <c r="I813" s="248"/>
      <c r="J813" s="248"/>
      <c r="K813" s="248"/>
      <c r="L813" s="26" t="s">
        <v>114</v>
      </c>
      <c r="M813" s="25" t="s">
        <v>175</v>
      </c>
      <c r="N813" s="26" t="s">
        <v>112</v>
      </c>
      <c r="O813" s="25" t="s">
        <v>121</v>
      </c>
      <c r="P813" s="26" t="s">
        <v>111</v>
      </c>
      <c r="Q813" s="25"/>
      <c r="R813" s="26" t="s">
        <v>110</v>
      </c>
      <c r="S813" s="25"/>
      <c r="T813" s="26" t="s">
        <v>109</v>
      </c>
      <c r="U813" s="25"/>
      <c r="V813" s="26" t="s">
        <v>108</v>
      </c>
      <c r="W813" s="25"/>
      <c r="X813" s="26" t="s">
        <v>107</v>
      </c>
      <c r="Y813" s="25"/>
      <c r="Z813" s="26" t="s">
        <v>106</v>
      </c>
      <c r="AA813" s="25"/>
      <c r="AB813" s="24"/>
      <c r="AC813" s="25"/>
      <c r="AD813" s="24"/>
      <c r="AE813" s="23"/>
      <c r="AF813" s="251"/>
      <c r="AG813" s="251"/>
      <c r="AH813" s="22"/>
      <c r="AI813" s="11"/>
      <c r="AJ813" s="234"/>
      <c r="AK813" s="240"/>
      <c r="AL813" s="231"/>
      <c r="AM813" s="234"/>
      <c r="AN813" s="240"/>
      <c r="AO813" s="231"/>
      <c r="AP813" s="234"/>
      <c r="AQ813" s="240"/>
      <c r="AR813" s="231"/>
      <c r="AS813" s="234"/>
      <c r="AT813" s="240"/>
      <c r="AU813" s="231"/>
      <c r="AV813" s="234"/>
      <c r="AW813" s="237"/>
      <c r="AX813" s="231"/>
      <c r="AY813" s="292"/>
      <c r="AZ813" s="228"/>
      <c r="BA813" s="228"/>
      <c r="BB813" s="295"/>
    </row>
    <row r="814" spans="2:62" ht="28.15" customHeight="1" thickBot="1" x14ac:dyDescent="0.25">
      <c r="B814" s="30"/>
      <c r="C814" s="253"/>
      <c r="D814" s="51"/>
      <c r="E814" s="50"/>
      <c r="F814" s="50"/>
      <c r="G814" s="49"/>
      <c r="H814" s="226"/>
      <c r="I814" s="254"/>
      <c r="J814" s="254"/>
      <c r="K814" s="254"/>
      <c r="L814" s="48" t="s">
        <v>105</v>
      </c>
      <c r="M814" s="47" t="s">
        <v>121</v>
      </c>
      <c r="N814" s="48" t="s">
        <v>103</v>
      </c>
      <c r="O814" s="47"/>
      <c r="P814" s="48" t="s">
        <v>102</v>
      </c>
      <c r="Q814" s="47"/>
      <c r="R814" s="48" t="s">
        <v>101</v>
      </c>
      <c r="S814" s="47"/>
      <c r="T814" s="48">
        <v>20</v>
      </c>
      <c r="U814" s="47"/>
      <c r="V814" s="48" t="s">
        <v>100</v>
      </c>
      <c r="W814" s="47"/>
      <c r="X814" s="48" t="s">
        <v>99</v>
      </c>
      <c r="Y814" s="47"/>
      <c r="Z814" s="48" t="s">
        <v>98</v>
      </c>
      <c r="AA814" s="47"/>
      <c r="AB814" s="16"/>
      <c r="AC814" s="47"/>
      <c r="AD814" s="16"/>
      <c r="AE814" s="46"/>
      <c r="AF814" s="255"/>
      <c r="AG814" s="255"/>
      <c r="AH814" s="45"/>
      <c r="AI814" s="11"/>
      <c r="AJ814" s="235"/>
      <c r="AK814" s="241"/>
      <c r="AL814" s="232"/>
      <c r="AM814" s="235"/>
      <c r="AN814" s="241"/>
      <c r="AO814" s="232"/>
      <c r="AP814" s="235"/>
      <c r="AQ814" s="241"/>
      <c r="AR814" s="232"/>
      <c r="AS814" s="235"/>
      <c r="AT814" s="241"/>
      <c r="AU814" s="232"/>
      <c r="AV814" s="235"/>
      <c r="AW814" s="238"/>
      <c r="AX814" s="232"/>
      <c r="AY814" s="293"/>
      <c r="AZ814" s="229"/>
      <c r="BA814" s="229"/>
      <c r="BB814" s="296"/>
    </row>
    <row r="815" spans="2:62" ht="28.15" customHeight="1" x14ac:dyDescent="0.2">
      <c r="B815" s="30"/>
      <c r="C815" s="242">
        <v>3</v>
      </c>
      <c r="D815" s="44"/>
      <c r="E815" s="43"/>
      <c r="F815" s="43"/>
      <c r="G815" s="42"/>
      <c r="H815" s="223"/>
      <c r="I815" s="246">
        <v>29</v>
      </c>
      <c r="J815" s="246">
        <v>13</v>
      </c>
      <c r="K815" s="246">
        <v>6</v>
      </c>
      <c r="L815" s="41" t="s">
        <v>133</v>
      </c>
      <c r="M815" s="40" t="s">
        <v>104</v>
      </c>
      <c r="N815" s="41" t="s">
        <v>131</v>
      </c>
      <c r="O815" s="40" t="s">
        <v>121</v>
      </c>
      <c r="P815" s="41" t="s">
        <v>130</v>
      </c>
      <c r="Q815" s="40"/>
      <c r="R815" s="41" t="s">
        <v>129</v>
      </c>
      <c r="S815" s="40"/>
      <c r="T815" s="41" t="s">
        <v>128</v>
      </c>
      <c r="U815" s="40"/>
      <c r="V815" s="41" t="s">
        <v>127</v>
      </c>
      <c r="W815" s="40"/>
      <c r="X815" s="41" t="s">
        <v>126</v>
      </c>
      <c r="Y815" s="40"/>
      <c r="Z815" s="41" t="s">
        <v>125</v>
      </c>
      <c r="AA815" s="40"/>
      <c r="AB815" s="39"/>
      <c r="AC815" s="40"/>
      <c r="AD815" s="39" t="s">
        <v>104</v>
      </c>
      <c r="AE815" s="38"/>
      <c r="AF815" s="250"/>
      <c r="AG815" s="250"/>
      <c r="AH815" s="37"/>
      <c r="AI815" s="11"/>
      <c r="AJ815" s="233">
        <f>SUMPRODUCT(LEN($M815:$S818)-LEN(SUBSTITUTE($M815:$S818,"A", "")))</f>
        <v>3</v>
      </c>
      <c r="AK815" s="239">
        <f>SUMPRODUCT(LEN($AD815:$AD818)-LEN(SUBSTITUTE($AD815:$AD818,"A", "")))</f>
        <v>1</v>
      </c>
      <c r="AL815" s="230">
        <f>SUMPRODUCT(LEN($AC815:$AC818)-LEN(SUBSTITUTE($AC815:$AC818,"A", "")))</f>
        <v>0</v>
      </c>
      <c r="AM815" s="233">
        <f>SUMPRODUCT(LEN($M815:$S818)-LEN(SUBSTITUTE($M815:$S818,"S", "")))</f>
        <v>7</v>
      </c>
      <c r="AN815" s="239">
        <f>SUMPRODUCT(LEN($AD815:$AD818)-LEN(SUBSTITUTE($AD815:$AD818,"S", "")))</f>
        <v>0</v>
      </c>
      <c r="AO815" s="230">
        <f>SUMPRODUCT(LEN($AC815:$AC818)-LEN(SUBSTITUTE($AC815:$AC818,"S", "")))</f>
        <v>0</v>
      </c>
      <c r="AP815" s="233">
        <f>SUMPRODUCT(LEN($M815:$S818)-LEN(SUBSTITUTE($M815:$S818,"F", "")))</f>
        <v>0</v>
      </c>
      <c r="AQ815" s="239">
        <f>SUMPRODUCT(LEN($AD815:$AD818)-LEN(SUBSTITUTE($AD815:$AD818,"F", "")))</f>
        <v>0</v>
      </c>
      <c r="AR815" s="230">
        <f>SUMPRODUCT(LEN($AC815:$AC818)-LEN(SUBSTITUTE($AC815:$AC818,"F", "")))</f>
        <v>0</v>
      </c>
      <c r="AS815" s="233">
        <f>SUMPRODUCT(LEN($M815:$S818)-LEN(SUBSTITUTE($M815:$S818,"G", "")))</f>
        <v>0</v>
      </c>
      <c r="AT815" s="239">
        <f>SUMPRODUCT(LEN($AD815:$AD818)-LEN(SUBSTITUTE($AD815:$AD818,"G", "")))</f>
        <v>0</v>
      </c>
      <c r="AU815" s="230">
        <f>SUMPRODUCT(LEN($AC815:$AC818)-LEN(SUBSTITUTE($AC815:$AC818,"G", "")))</f>
        <v>0</v>
      </c>
      <c r="AV815" s="233">
        <f>SUMPRODUCT(LEN($L815:$S818)-LEN(SUBSTITUTE($L815:$S818,"M", "")))</f>
        <v>0</v>
      </c>
      <c r="AW815" s="236">
        <f>SUMPRODUCT(LEN($AD815:$AD818)-LEN(SUBSTITUTE($AD815:$AD818,"M", "")))</f>
        <v>0</v>
      </c>
      <c r="AX815" s="230">
        <f>SUMPRODUCT(LEN($AC815:$AC818)-LEN(SUBSTITUTE($AC815:$AC818,"M", "")))</f>
        <v>0</v>
      </c>
      <c r="AY815" s="291">
        <f>SUMPRODUCT(LEN($AE815:$AE818)-LEN(SUBSTITUTE($AE815:$AE818,"S", "")))</f>
        <v>0</v>
      </c>
      <c r="AZ815" s="227">
        <f>SUMPRODUCT(LEN($AE815:$AE818)-LEN(SUBSTITUTE($AE815:$AE818,"F", "")))</f>
        <v>0</v>
      </c>
      <c r="BA815" s="227">
        <f>SUMPRODUCT(LEN($AE815:$AE818)-LEN(SUBSTITUTE($AE815:$AE818,"G", "")))</f>
        <v>0</v>
      </c>
      <c r="BB815" s="294">
        <f>SUMPRODUCT(LEN($AE815:$AE818)-LEN(SUBSTITUTE($AE815:$AE818,"M", "")))</f>
        <v>0</v>
      </c>
    </row>
    <row r="816" spans="2:62" ht="28.15" customHeight="1" thickBot="1" x14ac:dyDescent="0.25">
      <c r="B816" s="30"/>
      <c r="C816" s="243"/>
      <c r="D816" s="36"/>
      <c r="E816" s="35"/>
      <c r="F816" s="35"/>
      <c r="G816" s="34"/>
      <c r="H816" s="224"/>
      <c r="I816" s="247"/>
      <c r="J816" s="247"/>
      <c r="K816" s="247"/>
      <c r="L816" s="33" t="s">
        <v>123</v>
      </c>
      <c r="M816" s="32" t="s">
        <v>113</v>
      </c>
      <c r="N816" s="33" t="s">
        <v>122</v>
      </c>
      <c r="O816" s="32" t="s">
        <v>104</v>
      </c>
      <c r="P816" s="33" t="s">
        <v>120</v>
      </c>
      <c r="Q816" s="32"/>
      <c r="R816" s="33" t="s">
        <v>119</v>
      </c>
      <c r="S816" s="32"/>
      <c r="T816" s="33" t="s">
        <v>118</v>
      </c>
      <c r="U816" s="32"/>
      <c r="V816" s="33" t="s">
        <v>117</v>
      </c>
      <c r="W816" s="32"/>
      <c r="X816" s="33" t="s">
        <v>116</v>
      </c>
      <c r="Y816" s="32"/>
      <c r="Z816" s="33" t="s">
        <v>115</v>
      </c>
      <c r="AA816" s="32"/>
      <c r="AB816" s="31"/>
      <c r="AC816" s="32"/>
      <c r="AD816" s="31"/>
      <c r="AE816" s="23"/>
      <c r="AF816" s="251"/>
      <c r="AG816" s="251"/>
      <c r="AH816" s="22"/>
      <c r="AI816" s="11"/>
      <c r="AJ816" s="234"/>
      <c r="AK816" s="240"/>
      <c r="AL816" s="231"/>
      <c r="AM816" s="234"/>
      <c r="AN816" s="240"/>
      <c r="AO816" s="231"/>
      <c r="AP816" s="234"/>
      <c r="AQ816" s="240"/>
      <c r="AR816" s="231"/>
      <c r="AS816" s="234"/>
      <c r="AT816" s="240"/>
      <c r="AU816" s="231"/>
      <c r="AV816" s="234"/>
      <c r="AW816" s="237"/>
      <c r="AX816" s="231"/>
      <c r="AY816" s="292"/>
      <c r="AZ816" s="228"/>
      <c r="BA816" s="228"/>
      <c r="BB816" s="295"/>
    </row>
    <row r="817" spans="2:62" ht="28.15" customHeight="1" x14ac:dyDescent="0.2">
      <c r="B817" s="30"/>
      <c r="C817" s="244"/>
      <c r="D817" s="29"/>
      <c r="E817" s="28"/>
      <c r="F817" s="28"/>
      <c r="G817" s="27"/>
      <c r="H817" s="225"/>
      <c r="I817" s="248"/>
      <c r="J817" s="248"/>
      <c r="K817" s="248"/>
      <c r="L817" s="26" t="s">
        <v>114</v>
      </c>
      <c r="M817" s="25" t="s">
        <v>124</v>
      </c>
      <c r="N817" s="26" t="s">
        <v>112</v>
      </c>
      <c r="O817" s="25" t="s">
        <v>121</v>
      </c>
      <c r="P817" s="26" t="s">
        <v>111</v>
      </c>
      <c r="Q817" s="25"/>
      <c r="R817" s="26" t="s">
        <v>110</v>
      </c>
      <c r="S817" s="25"/>
      <c r="T817" s="26" t="s">
        <v>109</v>
      </c>
      <c r="U817" s="25"/>
      <c r="V817" s="26" t="s">
        <v>108</v>
      </c>
      <c r="W817" s="25"/>
      <c r="X817" s="26" t="s">
        <v>107</v>
      </c>
      <c r="Y817" s="25"/>
      <c r="Z817" s="26" t="s">
        <v>106</v>
      </c>
      <c r="AA817" s="25"/>
      <c r="AB817" s="24"/>
      <c r="AC817" s="25"/>
      <c r="AD817" s="24"/>
      <c r="AE817" s="23"/>
      <c r="AF817" s="251"/>
      <c r="AG817" s="251"/>
      <c r="AH817" s="22"/>
      <c r="AI817" s="11"/>
      <c r="AJ817" s="234"/>
      <c r="AK817" s="240"/>
      <c r="AL817" s="231"/>
      <c r="AM817" s="234"/>
      <c r="AN817" s="240"/>
      <c r="AO817" s="231"/>
      <c r="AP817" s="234"/>
      <c r="AQ817" s="240"/>
      <c r="AR817" s="231"/>
      <c r="AS817" s="234"/>
      <c r="AT817" s="240"/>
      <c r="AU817" s="231"/>
      <c r="AV817" s="234"/>
      <c r="AW817" s="237"/>
      <c r="AX817" s="231"/>
      <c r="AY817" s="292"/>
      <c r="AZ817" s="228"/>
      <c r="BA817" s="228"/>
      <c r="BB817" s="295"/>
    </row>
    <row r="818" spans="2:62" ht="28.15" customHeight="1" thickBot="1" x14ac:dyDescent="0.25">
      <c r="B818" s="21"/>
      <c r="C818" s="245"/>
      <c r="D818" s="20"/>
      <c r="E818" s="19"/>
      <c r="F818" s="19"/>
      <c r="G818" s="18"/>
      <c r="H818" s="226"/>
      <c r="I818" s="249"/>
      <c r="J818" s="249"/>
      <c r="K818" s="249"/>
      <c r="L818" s="17" t="s">
        <v>105</v>
      </c>
      <c r="M818" s="15" t="s">
        <v>113</v>
      </c>
      <c r="N818" s="17" t="s">
        <v>103</v>
      </c>
      <c r="O818" s="15"/>
      <c r="P818" s="17" t="s">
        <v>102</v>
      </c>
      <c r="Q818" s="15"/>
      <c r="R818" s="17" t="s">
        <v>101</v>
      </c>
      <c r="S818" s="15"/>
      <c r="T818" s="17">
        <v>20</v>
      </c>
      <c r="U818" s="15"/>
      <c r="V818" s="17" t="s">
        <v>100</v>
      </c>
      <c r="W818" s="15"/>
      <c r="X818" s="17" t="s">
        <v>99</v>
      </c>
      <c r="Y818" s="15"/>
      <c r="Z818" s="17" t="s">
        <v>98</v>
      </c>
      <c r="AA818" s="15"/>
      <c r="AB818" s="16"/>
      <c r="AC818" s="15"/>
      <c r="AD818" s="14"/>
      <c r="AE818" s="13"/>
      <c r="AF818" s="252"/>
      <c r="AG818" s="252"/>
      <c r="AH818" s="12"/>
      <c r="AI818" s="11"/>
      <c r="AJ818" s="235"/>
      <c r="AK818" s="241"/>
      <c r="AL818" s="232"/>
      <c r="AM818" s="235"/>
      <c r="AN818" s="241"/>
      <c r="AO818" s="232"/>
      <c r="AP818" s="235"/>
      <c r="AQ818" s="241"/>
      <c r="AR818" s="232"/>
      <c r="AS818" s="235"/>
      <c r="AT818" s="241"/>
      <c r="AU818" s="232"/>
      <c r="AV818" s="235"/>
      <c r="AW818" s="238"/>
      <c r="AX818" s="232"/>
      <c r="AY818" s="293"/>
      <c r="AZ818" s="229"/>
      <c r="BA818" s="229"/>
      <c r="BB818" s="296"/>
    </row>
    <row r="819" spans="2:62" ht="85.9" customHeight="1" thickTop="1" thickBot="1" x14ac:dyDescent="0.35">
      <c r="B819" s="105" t="s">
        <v>174</v>
      </c>
      <c r="C819" s="95" t="s">
        <v>173</v>
      </c>
      <c r="D819" s="100" t="s">
        <v>172</v>
      </c>
      <c r="E819" s="104" t="s">
        <v>171</v>
      </c>
      <c r="F819" s="103"/>
      <c r="G819" s="102"/>
      <c r="H819" s="101" t="s">
        <v>170</v>
      </c>
      <c r="I819" s="100" t="s">
        <v>96</v>
      </c>
      <c r="J819" s="100" t="s">
        <v>169</v>
      </c>
      <c r="K819" s="100" t="s">
        <v>97</v>
      </c>
      <c r="L819" s="256" t="s">
        <v>168</v>
      </c>
      <c r="M819" s="262"/>
      <c r="N819" s="256" t="s">
        <v>167</v>
      </c>
      <c r="O819" s="262"/>
      <c r="P819" s="256" t="s">
        <v>167</v>
      </c>
      <c r="Q819" s="257"/>
      <c r="R819" s="256" t="s">
        <v>167</v>
      </c>
      <c r="S819" s="257"/>
      <c r="T819" s="256" t="s">
        <v>167</v>
      </c>
      <c r="U819" s="257"/>
      <c r="V819" s="256" t="s">
        <v>167</v>
      </c>
      <c r="W819" s="257"/>
      <c r="X819" s="256" t="s">
        <v>167</v>
      </c>
      <c r="Y819" s="257"/>
      <c r="Z819" s="256" t="s">
        <v>167</v>
      </c>
      <c r="AA819" s="257"/>
      <c r="AB819" s="261" t="s">
        <v>166</v>
      </c>
      <c r="AC819" s="257"/>
      <c r="AD819" s="101" t="s">
        <v>165</v>
      </c>
      <c r="AE819" s="101" t="s">
        <v>164</v>
      </c>
      <c r="AF819" s="100" t="s">
        <v>163</v>
      </c>
      <c r="AG819" s="100" t="s">
        <v>162</v>
      </c>
      <c r="AH819" s="99" t="s">
        <v>161</v>
      </c>
      <c r="AI819" s="98"/>
      <c r="AJ819" s="96" t="s">
        <v>160</v>
      </c>
      <c r="AK819" s="95" t="s">
        <v>159</v>
      </c>
      <c r="AL819" s="94" t="s">
        <v>158</v>
      </c>
      <c r="AM819" s="96" t="s">
        <v>157</v>
      </c>
      <c r="AN819" s="95" t="s">
        <v>156</v>
      </c>
      <c r="AO819" s="94" t="s">
        <v>155</v>
      </c>
      <c r="AP819" s="96" t="s">
        <v>154</v>
      </c>
      <c r="AQ819" s="95" t="s">
        <v>153</v>
      </c>
      <c r="AR819" s="97" t="s">
        <v>152</v>
      </c>
      <c r="AS819" s="96" t="s">
        <v>151</v>
      </c>
      <c r="AT819" s="95" t="s">
        <v>150</v>
      </c>
      <c r="AU819" s="94" t="s">
        <v>149</v>
      </c>
      <c r="AV819" s="96" t="s">
        <v>148</v>
      </c>
      <c r="AW819" s="95" t="s">
        <v>147</v>
      </c>
      <c r="AX819" s="94" t="s">
        <v>146</v>
      </c>
      <c r="AY819" s="93" t="s">
        <v>145</v>
      </c>
      <c r="AZ819" s="92" t="s">
        <v>144</v>
      </c>
      <c r="BA819" s="92" t="s">
        <v>143</v>
      </c>
      <c r="BB819" s="91" t="s">
        <v>142</v>
      </c>
    </row>
    <row r="820" spans="2:62" ht="48" thickBot="1" x14ac:dyDescent="0.3">
      <c r="B820" s="90" t="s">
        <v>191</v>
      </c>
      <c r="C820" s="89"/>
      <c r="D820" s="88">
        <v>165</v>
      </c>
      <c r="E820" s="258"/>
      <c r="F820" s="259"/>
      <c r="G820" s="260"/>
      <c r="H820" s="87" t="s">
        <v>140</v>
      </c>
      <c r="I820" s="86"/>
      <c r="J820" s="86"/>
      <c r="K820" s="85"/>
      <c r="L820" s="84"/>
      <c r="M820" s="81"/>
      <c r="N820" s="84"/>
      <c r="O820" s="81"/>
      <c r="P820" s="84"/>
      <c r="Q820" s="81"/>
      <c r="R820" s="84"/>
      <c r="S820" s="81"/>
      <c r="T820" s="84"/>
      <c r="U820" s="81"/>
      <c r="V820" s="84"/>
      <c r="W820" s="81"/>
      <c r="X820" s="84"/>
      <c r="Y820" s="81"/>
      <c r="Z820" s="84"/>
      <c r="AA820" s="83"/>
      <c r="AB820" s="82" t="s">
        <v>139</v>
      </c>
      <c r="AC820" s="81"/>
      <c r="AD820" s="81"/>
      <c r="AE820" s="81"/>
      <c r="AF820" s="80"/>
      <c r="AG820" s="80"/>
      <c r="AH820" s="60"/>
      <c r="AI820" s="79" t="s">
        <v>138</v>
      </c>
      <c r="AJ820" s="78">
        <f t="shared" ref="AJ820:BB820" si="108">SUM(AJ822:AJ833)</f>
        <v>13</v>
      </c>
      <c r="AK820" s="77">
        <f t="shared" si="108"/>
        <v>0</v>
      </c>
      <c r="AL820" s="76">
        <f t="shared" si="108"/>
        <v>0</v>
      </c>
      <c r="AM820" s="78">
        <f t="shared" si="108"/>
        <v>13</v>
      </c>
      <c r="AN820" s="77">
        <f t="shared" si="108"/>
        <v>2</v>
      </c>
      <c r="AO820" s="76">
        <f t="shared" si="108"/>
        <v>0</v>
      </c>
      <c r="AP820" s="78">
        <f t="shared" si="108"/>
        <v>0</v>
      </c>
      <c r="AQ820" s="77">
        <f t="shared" si="108"/>
        <v>0</v>
      </c>
      <c r="AR820" s="76">
        <f t="shared" si="108"/>
        <v>0</v>
      </c>
      <c r="AS820" s="78">
        <f t="shared" si="108"/>
        <v>0</v>
      </c>
      <c r="AT820" s="77">
        <f t="shared" si="108"/>
        <v>0</v>
      </c>
      <c r="AU820" s="76">
        <f t="shared" si="108"/>
        <v>0</v>
      </c>
      <c r="AV820" s="78">
        <f t="shared" si="108"/>
        <v>0</v>
      </c>
      <c r="AW820" s="77">
        <f t="shared" si="108"/>
        <v>0</v>
      </c>
      <c r="AX820" s="76">
        <f t="shared" si="108"/>
        <v>0</v>
      </c>
      <c r="AY820" s="75">
        <f t="shared" si="108"/>
        <v>0</v>
      </c>
      <c r="AZ820" s="74">
        <f t="shared" si="108"/>
        <v>0</v>
      </c>
      <c r="BA820" s="74">
        <f t="shared" si="108"/>
        <v>0</v>
      </c>
      <c r="BB820" s="73">
        <f t="shared" si="108"/>
        <v>0</v>
      </c>
      <c r="BC820" s="72" t="s">
        <v>137</v>
      </c>
      <c r="BF820" s="5">
        <f>SUM(AJ820:AL820)/$BG$5</f>
        <v>4.333333333333333</v>
      </c>
      <c r="BG820" s="5">
        <f>SUM(AM820:AO820,AY820)/$BG$5</f>
        <v>5</v>
      </c>
      <c r="BH820" s="5">
        <f>SUM(AP820:AR820,AZ820)/$BG$5</f>
        <v>0</v>
      </c>
      <c r="BI820" s="5">
        <f>SUM(AS820:AU820,BA820)/$BG$5</f>
        <v>0</v>
      </c>
      <c r="BJ820" s="5">
        <f>SUM(AV820:AX820,BB820)/$BG$5</f>
        <v>0</v>
      </c>
    </row>
    <row r="821" spans="2:62" ht="37.5" thickBot="1" x14ac:dyDescent="0.3">
      <c r="B821" s="71"/>
      <c r="C821" s="70"/>
      <c r="D821" s="69"/>
      <c r="E821" s="68"/>
      <c r="F821" s="68"/>
      <c r="G821" s="67"/>
      <c r="H821" s="66"/>
      <c r="I821" s="64"/>
      <c r="J821" s="64"/>
      <c r="K821" s="65"/>
      <c r="L821" s="64"/>
      <c r="M821" s="62"/>
      <c r="N821" s="64"/>
      <c r="O821" s="62"/>
      <c r="P821" s="64"/>
      <c r="Q821" s="62"/>
      <c r="R821" s="64"/>
      <c r="S821" s="62"/>
      <c r="T821" s="64"/>
      <c r="U821" s="62"/>
      <c r="V821" s="64"/>
      <c r="W821" s="62"/>
      <c r="X821" s="64"/>
      <c r="Y821" s="62"/>
      <c r="Z821" s="64"/>
      <c r="AA821" s="62"/>
      <c r="AB821" s="63"/>
      <c r="AC821" s="62"/>
      <c r="AD821" s="62"/>
      <c r="AE821" s="62"/>
      <c r="AF821" s="61"/>
      <c r="AG821" s="61"/>
      <c r="AH821" s="60"/>
      <c r="AI821" s="59" t="s">
        <v>136</v>
      </c>
      <c r="AJ821" s="58">
        <f t="shared" ref="AJ821:BB821" si="109">AJ820/3</f>
        <v>4.333333333333333</v>
      </c>
      <c r="AK821" s="57">
        <f t="shared" si="109"/>
        <v>0</v>
      </c>
      <c r="AL821" s="56">
        <f t="shared" si="109"/>
        <v>0</v>
      </c>
      <c r="AM821" s="58">
        <f t="shared" si="109"/>
        <v>4.333333333333333</v>
      </c>
      <c r="AN821" s="57">
        <f t="shared" si="109"/>
        <v>0.66666666666666663</v>
      </c>
      <c r="AO821" s="56">
        <f t="shared" si="109"/>
        <v>0</v>
      </c>
      <c r="AP821" s="58">
        <f t="shared" si="109"/>
        <v>0</v>
      </c>
      <c r="AQ821" s="57">
        <f t="shared" si="109"/>
        <v>0</v>
      </c>
      <c r="AR821" s="56">
        <f t="shared" si="109"/>
        <v>0</v>
      </c>
      <c r="AS821" s="58">
        <f t="shared" si="109"/>
        <v>0</v>
      </c>
      <c r="AT821" s="57">
        <f t="shared" si="109"/>
        <v>0</v>
      </c>
      <c r="AU821" s="56">
        <f t="shared" si="109"/>
        <v>0</v>
      </c>
      <c r="AV821" s="58">
        <f t="shared" si="109"/>
        <v>0</v>
      </c>
      <c r="AW821" s="57">
        <f t="shared" si="109"/>
        <v>0</v>
      </c>
      <c r="AX821" s="56">
        <f t="shared" si="109"/>
        <v>0</v>
      </c>
      <c r="AY821" s="55">
        <f t="shared" si="109"/>
        <v>0</v>
      </c>
      <c r="AZ821" s="54">
        <f t="shared" si="109"/>
        <v>0</v>
      </c>
      <c r="BA821" s="54">
        <f t="shared" si="109"/>
        <v>0</v>
      </c>
      <c r="BB821" s="53">
        <f t="shared" si="109"/>
        <v>0</v>
      </c>
      <c r="BC821" s="52" t="s">
        <v>135</v>
      </c>
    </row>
    <row r="822" spans="2:62" ht="28.15" customHeight="1" x14ac:dyDescent="0.2">
      <c r="B822" s="30"/>
      <c r="C822" s="242">
        <v>1</v>
      </c>
      <c r="D822" s="44"/>
      <c r="E822" s="43"/>
      <c r="F822" s="43"/>
      <c r="G822" s="42"/>
      <c r="H822" s="223" t="s">
        <v>183</v>
      </c>
      <c r="I822" s="246">
        <v>24</v>
      </c>
      <c r="J822" s="246">
        <v>14</v>
      </c>
      <c r="K822" s="246">
        <v>8</v>
      </c>
      <c r="L822" s="41" t="s">
        <v>133</v>
      </c>
      <c r="M822" s="40" t="s">
        <v>132</v>
      </c>
      <c r="N822" s="41" t="s">
        <v>131</v>
      </c>
      <c r="O822" s="40" t="s">
        <v>121</v>
      </c>
      <c r="P822" s="41" t="s">
        <v>130</v>
      </c>
      <c r="Q822" s="40"/>
      <c r="R822" s="41" t="s">
        <v>129</v>
      </c>
      <c r="S822" s="40"/>
      <c r="T822" s="41" t="s">
        <v>128</v>
      </c>
      <c r="U822" s="40"/>
      <c r="V822" s="41" t="s">
        <v>127</v>
      </c>
      <c r="W822" s="40"/>
      <c r="X822" s="41" t="s">
        <v>126</v>
      </c>
      <c r="Y822" s="40"/>
      <c r="Z822" s="41" t="s">
        <v>125</v>
      </c>
      <c r="AA822" s="40"/>
      <c r="AB822" s="39"/>
      <c r="AC822" s="40"/>
      <c r="AD822" s="39" t="s">
        <v>121</v>
      </c>
      <c r="AE822" s="38"/>
      <c r="AF822" s="250"/>
      <c r="AG822" s="250"/>
      <c r="AH822" s="37"/>
      <c r="AI822" s="11"/>
      <c r="AJ822" s="233">
        <f>SUMPRODUCT(LEN($M822:$S825)-LEN(SUBSTITUTE($M822:$S825,"A", "")))</f>
        <v>4</v>
      </c>
      <c r="AK822" s="239">
        <f>SUMPRODUCT(LEN($AD822:$AD825)-LEN(SUBSTITUTE($AD822:$AD825,"A", "")))</f>
        <v>0</v>
      </c>
      <c r="AL822" s="230">
        <f>SUMPRODUCT(LEN($AC822:$AC825)-LEN(SUBSTITUTE($AC822:$AC825,"A", "")))</f>
        <v>0</v>
      </c>
      <c r="AM822" s="233">
        <f>SUMPRODUCT(LEN($M822:$S825)-LEN(SUBSTITUTE($M822:$S825,"S", "")))</f>
        <v>5</v>
      </c>
      <c r="AN822" s="239">
        <f>SUMPRODUCT(LEN($AD822:$AD825)-LEN(SUBSTITUTE($AD822:$AD825,"S", "")))</f>
        <v>1</v>
      </c>
      <c r="AO822" s="230">
        <f>SUMPRODUCT(LEN($AC822:$AC825)-LEN(SUBSTITUTE($AC822:$AC825,"S", "")))</f>
        <v>0</v>
      </c>
      <c r="AP822" s="233">
        <f>SUMPRODUCT(LEN($M822:$S825)-LEN(SUBSTITUTE($M822:$S825,"F", "")))</f>
        <v>0</v>
      </c>
      <c r="AQ822" s="239">
        <f>SUMPRODUCT(LEN($AD822:$AD825)-LEN(SUBSTITUTE($AD822:$AD825,"F", "")))</f>
        <v>0</v>
      </c>
      <c r="AR822" s="230">
        <f>SUMPRODUCT(LEN($AC822:$AC825)-LEN(SUBSTITUTE($AC822:$AC825,"F", "")))</f>
        <v>0</v>
      </c>
      <c r="AS822" s="233">
        <f>SUMPRODUCT(LEN($M822:$S825)-LEN(SUBSTITUTE($M822:$S825,"G", "")))</f>
        <v>0</v>
      </c>
      <c r="AT822" s="239">
        <f>SUMPRODUCT(LEN($AD822:$AD825)-LEN(SUBSTITUTE($AD822:$AD825,"G", "")))</f>
        <v>0</v>
      </c>
      <c r="AU822" s="230">
        <f>SUMPRODUCT(LEN($AC822:$AC825)-LEN(SUBSTITUTE($AC822:$AC825,"G", "")))</f>
        <v>0</v>
      </c>
      <c r="AV822" s="233">
        <f>SUMPRODUCT(LEN($L822:$S825)-LEN(SUBSTITUTE($L822:$S825,"M", "")))</f>
        <v>0</v>
      </c>
      <c r="AW822" s="236">
        <f>SUMPRODUCT(LEN($AD822:$AD825)-LEN(SUBSTITUTE($AD822:$AD825,"M", "")))</f>
        <v>0</v>
      </c>
      <c r="AX822" s="230">
        <f>SUMPRODUCT(LEN($AC822:$AC825)-LEN(SUBSTITUTE($AC822:$AC825,"M", "")))</f>
        <v>0</v>
      </c>
      <c r="AY822" s="291">
        <f>SUMPRODUCT(LEN($AE822:$AE825)-LEN(SUBSTITUTE($AE822:$AE825,"S", "")))</f>
        <v>0</v>
      </c>
      <c r="AZ822" s="227">
        <f>SUMPRODUCT(LEN($AE822:$AE825)-LEN(SUBSTITUTE($AE822:$AE825,"F", "")))</f>
        <v>0</v>
      </c>
      <c r="BA822" s="227">
        <f>SUMPRODUCT(LEN($AE822:$AE825)-LEN(SUBSTITUTE($AE822:$AE825,"G", "")))</f>
        <v>0</v>
      </c>
      <c r="BB822" s="294">
        <f>SUMPRODUCT(LEN($AE822:$AE825)-LEN(SUBSTITUTE($AE822:$AE825,"M", "")))</f>
        <v>0</v>
      </c>
    </row>
    <row r="823" spans="2:62" ht="28.15" customHeight="1" thickBot="1" x14ac:dyDescent="0.25">
      <c r="B823" s="30"/>
      <c r="C823" s="243"/>
      <c r="D823" s="36"/>
      <c r="E823" s="35"/>
      <c r="F823" s="35"/>
      <c r="G823" s="34"/>
      <c r="H823" s="224"/>
      <c r="I823" s="247"/>
      <c r="J823" s="247"/>
      <c r="K823" s="247"/>
      <c r="L823" s="33" t="s">
        <v>123</v>
      </c>
      <c r="M823" s="32" t="s">
        <v>113</v>
      </c>
      <c r="N823" s="33" t="s">
        <v>122</v>
      </c>
      <c r="O823" s="32" t="s">
        <v>121</v>
      </c>
      <c r="P823" s="33" t="s">
        <v>120</v>
      </c>
      <c r="Q823" s="32"/>
      <c r="R823" s="33" t="s">
        <v>119</v>
      </c>
      <c r="S823" s="32"/>
      <c r="T823" s="33" t="s">
        <v>118</v>
      </c>
      <c r="U823" s="32"/>
      <c r="V823" s="33" t="s">
        <v>117</v>
      </c>
      <c r="W823" s="32"/>
      <c r="X823" s="33" t="s">
        <v>116</v>
      </c>
      <c r="Y823" s="32"/>
      <c r="Z823" s="33" t="s">
        <v>115</v>
      </c>
      <c r="AA823" s="32"/>
      <c r="AB823" s="31"/>
      <c r="AC823" s="32"/>
      <c r="AD823" s="31"/>
      <c r="AE823" s="23"/>
      <c r="AF823" s="251"/>
      <c r="AG823" s="251"/>
      <c r="AH823" s="22"/>
      <c r="AI823" s="11"/>
      <c r="AJ823" s="234"/>
      <c r="AK823" s="240"/>
      <c r="AL823" s="231"/>
      <c r="AM823" s="234"/>
      <c r="AN823" s="240"/>
      <c r="AO823" s="231"/>
      <c r="AP823" s="234"/>
      <c r="AQ823" s="240"/>
      <c r="AR823" s="231"/>
      <c r="AS823" s="234"/>
      <c r="AT823" s="240"/>
      <c r="AU823" s="231"/>
      <c r="AV823" s="234"/>
      <c r="AW823" s="237"/>
      <c r="AX823" s="231"/>
      <c r="AY823" s="292"/>
      <c r="AZ823" s="228"/>
      <c r="BA823" s="228"/>
      <c r="BB823" s="295"/>
    </row>
    <row r="824" spans="2:62" ht="28.15" customHeight="1" x14ac:dyDescent="0.2">
      <c r="B824" s="30"/>
      <c r="C824" s="244"/>
      <c r="D824" s="29"/>
      <c r="E824" s="28"/>
      <c r="F824" s="28"/>
      <c r="G824" s="27"/>
      <c r="H824" s="225">
        <v>165</v>
      </c>
      <c r="I824" s="248"/>
      <c r="J824" s="248"/>
      <c r="K824" s="248"/>
      <c r="L824" s="26" t="s">
        <v>114</v>
      </c>
      <c r="M824" s="25" t="s">
        <v>124</v>
      </c>
      <c r="N824" s="26" t="s">
        <v>112</v>
      </c>
      <c r="O824" s="25"/>
      <c r="P824" s="26" t="s">
        <v>111</v>
      </c>
      <c r="Q824" s="25"/>
      <c r="R824" s="26" t="s">
        <v>110</v>
      </c>
      <c r="S824" s="25"/>
      <c r="T824" s="26" t="s">
        <v>109</v>
      </c>
      <c r="U824" s="25"/>
      <c r="V824" s="26" t="s">
        <v>108</v>
      </c>
      <c r="W824" s="25"/>
      <c r="X824" s="26" t="s">
        <v>107</v>
      </c>
      <c r="Y824" s="25"/>
      <c r="Z824" s="26" t="s">
        <v>106</v>
      </c>
      <c r="AA824" s="25"/>
      <c r="AB824" s="24"/>
      <c r="AC824" s="25"/>
      <c r="AD824" s="24"/>
      <c r="AE824" s="23"/>
      <c r="AF824" s="251"/>
      <c r="AG824" s="251"/>
      <c r="AH824" s="22"/>
      <c r="AI824" s="11"/>
      <c r="AJ824" s="234"/>
      <c r="AK824" s="240"/>
      <c r="AL824" s="231"/>
      <c r="AM824" s="234"/>
      <c r="AN824" s="240"/>
      <c r="AO824" s="231"/>
      <c r="AP824" s="234"/>
      <c r="AQ824" s="240"/>
      <c r="AR824" s="231"/>
      <c r="AS824" s="234"/>
      <c r="AT824" s="240"/>
      <c r="AU824" s="231"/>
      <c r="AV824" s="234"/>
      <c r="AW824" s="237"/>
      <c r="AX824" s="231"/>
      <c r="AY824" s="292"/>
      <c r="AZ824" s="228"/>
      <c r="BA824" s="228"/>
      <c r="BB824" s="295"/>
    </row>
    <row r="825" spans="2:62" ht="28.15" customHeight="1" thickBot="1" x14ac:dyDescent="0.25">
      <c r="B825" s="30"/>
      <c r="C825" s="253"/>
      <c r="D825" s="51"/>
      <c r="E825" s="50"/>
      <c r="F825" s="50"/>
      <c r="G825" s="49"/>
      <c r="H825" s="226"/>
      <c r="I825" s="254"/>
      <c r="J825" s="254"/>
      <c r="K825" s="254"/>
      <c r="L825" s="48" t="s">
        <v>105</v>
      </c>
      <c r="M825" s="47" t="s">
        <v>104</v>
      </c>
      <c r="N825" s="48" t="s">
        <v>103</v>
      </c>
      <c r="O825" s="47"/>
      <c r="P825" s="48" t="s">
        <v>102</v>
      </c>
      <c r="Q825" s="47"/>
      <c r="R825" s="48" t="s">
        <v>101</v>
      </c>
      <c r="S825" s="47"/>
      <c r="T825" s="48">
        <v>20</v>
      </c>
      <c r="U825" s="47"/>
      <c r="V825" s="48" t="s">
        <v>100</v>
      </c>
      <c r="W825" s="47"/>
      <c r="X825" s="48" t="s">
        <v>99</v>
      </c>
      <c r="Y825" s="47"/>
      <c r="Z825" s="48" t="s">
        <v>98</v>
      </c>
      <c r="AA825" s="47"/>
      <c r="AB825" s="16"/>
      <c r="AC825" s="47"/>
      <c r="AD825" s="16"/>
      <c r="AE825" s="46"/>
      <c r="AF825" s="255"/>
      <c r="AG825" s="255"/>
      <c r="AH825" s="45"/>
      <c r="AI825" s="11"/>
      <c r="AJ825" s="235"/>
      <c r="AK825" s="241"/>
      <c r="AL825" s="232"/>
      <c r="AM825" s="235"/>
      <c r="AN825" s="241"/>
      <c r="AO825" s="232"/>
      <c r="AP825" s="235"/>
      <c r="AQ825" s="241"/>
      <c r="AR825" s="232"/>
      <c r="AS825" s="235"/>
      <c r="AT825" s="241"/>
      <c r="AU825" s="232"/>
      <c r="AV825" s="235"/>
      <c r="AW825" s="238"/>
      <c r="AX825" s="232"/>
      <c r="AY825" s="293"/>
      <c r="AZ825" s="229"/>
      <c r="BA825" s="229"/>
      <c r="BB825" s="296"/>
    </row>
    <row r="826" spans="2:62" ht="28.15" customHeight="1" x14ac:dyDescent="0.2">
      <c r="B826" s="30"/>
      <c r="C826" s="242">
        <v>2</v>
      </c>
      <c r="D826" s="44"/>
      <c r="E826" s="43"/>
      <c r="F826" s="43"/>
      <c r="G826" s="42"/>
      <c r="H826" s="223"/>
      <c r="I826" s="246">
        <v>34</v>
      </c>
      <c r="J826" s="246">
        <v>14</v>
      </c>
      <c r="K826" s="246">
        <v>7</v>
      </c>
      <c r="L826" s="41" t="s">
        <v>133</v>
      </c>
      <c r="M826" s="40" t="s">
        <v>132</v>
      </c>
      <c r="N826" s="41" t="s">
        <v>131</v>
      </c>
      <c r="O826" s="40" t="s">
        <v>121</v>
      </c>
      <c r="P826" s="41" t="s">
        <v>130</v>
      </c>
      <c r="Q826" s="40"/>
      <c r="R826" s="41" t="s">
        <v>129</v>
      </c>
      <c r="S826" s="40"/>
      <c r="T826" s="41" t="s">
        <v>128</v>
      </c>
      <c r="U826" s="40"/>
      <c r="V826" s="41" t="s">
        <v>127</v>
      </c>
      <c r="W826" s="40"/>
      <c r="X826" s="41" t="s">
        <v>126</v>
      </c>
      <c r="Y826" s="40"/>
      <c r="Z826" s="41" t="s">
        <v>125</v>
      </c>
      <c r="AA826" s="40"/>
      <c r="AB826" s="39"/>
      <c r="AC826" s="40"/>
      <c r="AD826" s="39"/>
      <c r="AE826" s="38"/>
      <c r="AF826" s="250"/>
      <c r="AG826" s="250"/>
      <c r="AH826" s="37"/>
      <c r="AI826" s="11"/>
      <c r="AJ826" s="233">
        <f>SUMPRODUCT(LEN($M826:$S829)-LEN(SUBSTITUTE($M826:$S829,"A", "")))</f>
        <v>5</v>
      </c>
      <c r="AK826" s="239">
        <f>SUMPRODUCT(LEN($AD826:$AD829)-LEN(SUBSTITUTE($AD826:$AD829,"A", "")))</f>
        <v>0</v>
      </c>
      <c r="AL826" s="230">
        <f>SUMPRODUCT(LEN($AC826:$AC829)-LEN(SUBSTITUTE($AC826:$AC829,"A", "")))</f>
        <v>0</v>
      </c>
      <c r="AM826" s="233">
        <f>SUMPRODUCT(LEN($M826:$S829)-LEN(SUBSTITUTE($M826:$S829,"S", "")))</f>
        <v>6</v>
      </c>
      <c r="AN826" s="239">
        <f>SUMPRODUCT(LEN($AD826:$AD829)-LEN(SUBSTITUTE($AD826:$AD829,"S", "")))</f>
        <v>0</v>
      </c>
      <c r="AO826" s="230">
        <f>SUMPRODUCT(LEN($AC826:$AC829)-LEN(SUBSTITUTE($AC826:$AC829,"S", "")))</f>
        <v>0</v>
      </c>
      <c r="AP826" s="233">
        <f>SUMPRODUCT(LEN($M826:$S829)-LEN(SUBSTITUTE($M826:$S829,"F", "")))</f>
        <v>0</v>
      </c>
      <c r="AQ826" s="239">
        <f>SUMPRODUCT(LEN($AD826:$AD829)-LEN(SUBSTITUTE($AD826:$AD829,"F", "")))</f>
        <v>0</v>
      </c>
      <c r="AR826" s="230">
        <f>SUMPRODUCT(LEN($AC826:$AC829)-LEN(SUBSTITUTE($AC826:$AC829,"F", "")))</f>
        <v>0</v>
      </c>
      <c r="AS826" s="233">
        <f>SUMPRODUCT(LEN($M826:$S829)-LEN(SUBSTITUTE($M826:$S829,"G", "")))</f>
        <v>0</v>
      </c>
      <c r="AT826" s="239">
        <f>SUMPRODUCT(LEN($AD826:$AD829)-LEN(SUBSTITUTE($AD826:$AD829,"G", "")))</f>
        <v>0</v>
      </c>
      <c r="AU826" s="230">
        <f>SUMPRODUCT(LEN($AC826:$AC829)-LEN(SUBSTITUTE($AC826:$AC829,"G", "")))</f>
        <v>0</v>
      </c>
      <c r="AV826" s="233">
        <f>SUMPRODUCT(LEN($L826:$S829)-LEN(SUBSTITUTE($L826:$S829,"M", "")))</f>
        <v>0</v>
      </c>
      <c r="AW826" s="236">
        <f>SUMPRODUCT(LEN($AD826:$AD829)-LEN(SUBSTITUTE($AD826:$AD829,"M", "")))</f>
        <v>0</v>
      </c>
      <c r="AX826" s="230">
        <f>SUMPRODUCT(LEN($AC826:$AC829)-LEN(SUBSTITUTE($AC826:$AC829,"M", "")))</f>
        <v>0</v>
      </c>
      <c r="AY826" s="291">
        <f>SUMPRODUCT(LEN($AE826:$AE829)-LEN(SUBSTITUTE($AE826:$AE829,"S", "")))</f>
        <v>0</v>
      </c>
      <c r="AZ826" s="227">
        <f>SUMPRODUCT(LEN($AE826:$AE829)-LEN(SUBSTITUTE($AE826:$AE829,"F", "")))</f>
        <v>0</v>
      </c>
      <c r="BA826" s="227">
        <f>SUMPRODUCT(LEN($AE826:$AE829)-LEN(SUBSTITUTE($AE826:$AE829,"G", "")))</f>
        <v>0</v>
      </c>
      <c r="BB826" s="294">
        <f>SUMPRODUCT(LEN($AE826:$AE829)-LEN(SUBSTITUTE($AE826:$AE829,"M", "")))</f>
        <v>0</v>
      </c>
    </row>
    <row r="827" spans="2:62" ht="28.15" customHeight="1" thickBot="1" x14ac:dyDescent="0.25">
      <c r="B827" s="30"/>
      <c r="C827" s="243"/>
      <c r="D827" s="36"/>
      <c r="E827" s="35"/>
      <c r="F827" s="35"/>
      <c r="G827" s="34"/>
      <c r="H827" s="224"/>
      <c r="I827" s="247"/>
      <c r="J827" s="247"/>
      <c r="K827" s="247"/>
      <c r="L827" s="33" t="s">
        <v>123</v>
      </c>
      <c r="M827" s="32" t="s">
        <v>132</v>
      </c>
      <c r="N827" s="33" t="s">
        <v>122</v>
      </c>
      <c r="O827" s="32" t="s">
        <v>121</v>
      </c>
      <c r="P827" s="33" t="s">
        <v>120</v>
      </c>
      <c r="Q827" s="32"/>
      <c r="R827" s="33" t="s">
        <v>119</v>
      </c>
      <c r="S827" s="32"/>
      <c r="T827" s="33" t="s">
        <v>118</v>
      </c>
      <c r="U827" s="32"/>
      <c r="V827" s="33" t="s">
        <v>117</v>
      </c>
      <c r="W827" s="32"/>
      <c r="X827" s="33" t="s">
        <v>116</v>
      </c>
      <c r="Y827" s="32"/>
      <c r="Z827" s="33" t="s">
        <v>115</v>
      </c>
      <c r="AA827" s="32"/>
      <c r="AB827" s="31"/>
      <c r="AC827" s="32"/>
      <c r="AD827" s="31"/>
      <c r="AE827" s="23"/>
      <c r="AF827" s="251"/>
      <c r="AG827" s="251"/>
      <c r="AH827" s="22"/>
      <c r="AI827" s="11"/>
      <c r="AJ827" s="234"/>
      <c r="AK827" s="240"/>
      <c r="AL827" s="231"/>
      <c r="AM827" s="234"/>
      <c r="AN827" s="240"/>
      <c r="AO827" s="231"/>
      <c r="AP827" s="234"/>
      <c r="AQ827" s="240"/>
      <c r="AR827" s="231"/>
      <c r="AS827" s="234"/>
      <c r="AT827" s="240"/>
      <c r="AU827" s="231"/>
      <c r="AV827" s="234"/>
      <c r="AW827" s="237"/>
      <c r="AX827" s="231"/>
      <c r="AY827" s="292"/>
      <c r="AZ827" s="228"/>
      <c r="BA827" s="228"/>
      <c r="BB827" s="295"/>
    </row>
    <row r="828" spans="2:62" ht="28.15" customHeight="1" x14ac:dyDescent="0.2">
      <c r="B828" s="30"/>
      <c r="C828" s="244"/>
      <c r="D828" s="29"/>
      <c r="E828" s="28"/>
      <c r="F828" s="28"/>
      <c r="G828" s="27"/>
      <c r="H828" s="225"/>
      <c r="I828" s="248"/>
      <c r="J828" s="248"/>
      <c r="K828" s="248"/>
      <c r="L828" s="26" t="s">
        <v>114</v>
      </c>
      <c r="M828" s="25" t="s">
        <v>124</v>
      </c>
      <c r="N828" s="26" t="s">
        <v>112</v>
      </c>
      <c r="O828" s="25" t="s">
        <v>121</v>
      </c>
      <c r="P828" s="26" t="s">
        <v>111</v>
      </c>
      <c r="Q828" s="25"/>
      <c r="R828" s="26" t="s">
        <v>110</v>
      </c>
      <c r="S828" s="25"/>
      <c r="T828" s="26" t="s">
        <v>109</v>
      </c>
      <c r="U828" s="25"/>
      <c r="V828" s="26" t="s">
        <v>108</v>
      </c>
      <c r="W828" s="25"/>
      <c r="X828" s="26" t="s">
        <v>107</v>
      </c>
      <c r="Y828" s="25"/>
      <c r="Z828" s="26" t="s">
        <v>106</v>
      </c>
      <c r="AA828" s="25"/>
      <c r="AB828" s="24"/>
      <c r="AC828" s="25"/>
      <c r="AD828" s="24"/>
      <c r="AE828" s="23"/>
      <c r="AF828" s="251"/>
      <c r="AG828" s="251"/>
      <c r="AH828" s="22"/>
      <c r="AI828" s="11"/>
      <c r="AJ828" s="234"/>
      <c r="AK828" s="240"/>
      <c r="AL828" s="231"/>
      <c r="AM828" s="234"/>
      <c r="AN828" s="240"/>
      <c r="AO828" s="231"/>
      <c r="AP828" s="234"/>
      <c r="AQ828" s="240"/>
      <c r="AR828" s="231"/>
      <c r="AS828" s="234"/>
      <c r="AT828" s="240"/>
      <c r="AU828" s="231"/>
      <c r="AV828" s="234"/>
      <c r="AW828" s="237"/>
      <c r="AX828" s="231"/>
      <c r="AY828" s="292"/>
      <c r="AZ828" s="228"/>
      <c r="BA828" s="228"/>
      <c r="BB828" s="295"/>
    </row>
    <row r="829" spans="2:62" ht="28.15" customHeight="1" thickBot="1" x14ac:dyDescent="0.25">
      <c r="B829" s="30"/>
      <c r="C829" s="253"/>
      <c r="D829" s="51"/>
      <c r="E829" s="50"/>
      <c r="F829" s="50"/>
      <c r="G829" s="49"/>
      <c r="H829" s="226"/>
      <c r="I829" s="254"/>
      <c r="J829" s="254"/>
      <c r="K829" s="254"/>
      <c r="L829" s="48" t="s">
        <v>105</v>
      </c>
      <c r="M829" s="47" t="s">
        <v>113</v>
      </c>
      <c r="N829" s="48" t="s">
        <v>103</v>
      </c>
      <c r="O829" s="47"/>
      <c r="P829" s="48" t="s">
        <v>102</v>
      </c>
      <c r="Q829" s="47"/>
      <c r="R829" s="48" t="s">
        <v>101</v>
      </c>
      <c r="S829" s="47"/>
      <c r="T829" s="48">
        <v>20</v>
      </c>
      <c r="U829" s="47"/>
      <c r="V829" s="48" t="s">
        <v>100</v>
      </c>
      <c r="W829" s="47"/>
      <c r="X829" s="48" t="s">
        <v>99</v>
      </c>
      <c r="Y829" s="47"/>
      <c r="Z829" s="48" t="s">
        <v>98</v>
      </c>
      <c r="AA829" s="47"/>
      <c r="AB829" s="16"/>
      <c r="AC829" s="47"/>
      <c r="AD829" s="16"/>
      <c r="AE829" s="46"/>
      <c r="AF829" s="255"/>
      <c r="AG829" s="255"/>
      <c r="AH829" s="45"/>
      <c r="AI829" s="11"/>
      <c r="AJ829" s="235"/>
      <c r="AK829" s="241"/>
      <c r="AL829" s="232"/>
      <c r="AM829" s="235"/>
      <c r="AN829" s="241"/>
      <c r="AO829" s="232"/>
      <c r="AP829" s="235"/>
      <c r="AQ829" s="241"/>
      <c r="AR829" s="232"/>
      <c r="AS829" s="235"/>
      <c r="AT829" s="241"/>
      <c r="AU829" s="232"/>
      <c r="AV829" s="235"/>
      <c r="AW829" s="238"/>
      <c r="AX829" s="232"/>
      <c r="AY829" s="293"/>
      <c r="AZ829" s="229"/>
      <c r="BA829" s="229"/>
      <c r="BB829" s="296"/>
    </row>
    <row r="830" spans="2:62" ht="28.15" customHeight="1" x14ac:dyDescent="0.2">
      <c r="B830" s="30"/>
      <c r="C830" s="242">
        <v>3</v>
      </c>
      <c r="D830" s="44"/>
      <c r="E830" s="43"/>
      <c r="F830" s="43"/>
      <c r="G830" s="42"/>
      <c r="H830" s="223"/>
      <c r="I830" s="246">
        <v>24</v>
      </c>
      <c r="J830" s="246">
        <v>13</v>
      </c>
      <c r="K830" s="246">
        <v>7</v>
      </c>
      <c r="L830" s="41" t="s">
        <v>133</v>
      </c>
      <c r="M830" s="40" t="s">
        <v>104</v>
      </c>
      <c r="N830" s="41" t="s">
        <v>131</v>
      </c>
      <c r="O830" s="40" t="s">
        <v>104</v>
      </c>
      <c r="P830" s="41" t="s">
        <v>130</v>
      </c>
      <c r="Q830" s="40"/>
      <c r="R830" s="41" t="s">
        <v>129</v>
      </c>
      <c r="S830" s="40"/>
      <c r="T830" s="41" t="s">
        <v>128</v>
      </c>
      <c r="U830" s="40"/>
      <c r="V830" s="41" t="s">
        <v>127</v>
      </c>
      <c r="W830" s="40"/>
      <c r="X830" s="41" t="s">
        <v>126</v>
      </c>
      <c r="Y830" s="40"/>
      <c r="Z830" s="41" t="s">
        <v>125</v>
      </c>
      <c r="AA830" s="40"/>
      <c r="AB830" s="39"/>
      <c r="AC830" s="40"/>
      <c r="AD830" s="39" t="s">
        <v>121</v>
      </c>
      <c r="AE830" s="38"/>
      <c r="AF830" s="250"/>
      <c r="AG830" s="250"/>
      <c r="AH830" s="37"/>
      <c r="AI830" s="11"/>
      <c r="AJ830" s="233">
        <f>SUMPRODUCT(LEN($M830:$S833)-LEN(SUBSTITUTE($M830:$S833,"A", "")))</f>
        <v>4</v>
      </c>
      <c r="AK830" s="239">
        <f>SUMPRODUCT(LEN($AD830:$AD833)-LEN(SUBSTITUTE($AD830:$AD833,"A", "")))</f>
        <v>0</v>
      </c>
      <c r="AL830" s="230">
        <f>SUMPRODUCT(LEN($AC830:$AC833)-LEN(SUBSTITUTE($AC830:$AC833,"A", "")))</f>
        <v>0</v>
      </c>
      <c r="AM830" s="233">
        <f>SUMPRODUCT(LEN($M830:$S833)-LEN(SUBSTITUTE($M830:$S833,"S", "")))</f>
        <v>2</v>
      </c>
      <c r="AN830" s="239">
        <f>SUMPRODUCT(LEN($AD830:$AD833)-LEN(SUBSTITUTE($AD830:$AD833,"S", "")))</f>
        <v>1</v>
      </c>
      <c r="AO830" s="230">
        <f>SUMPRODUCT(LEN($AC830:$AC833)-LEN(SUBSTITUTE($AC830:$AC833,"S", "")))</f>
        <v>0</v>
      </c>
      <c r="AP830" s="233">
        <f>SUMPRODUCT(LEN($M830:$S833)-LEN(SUBSTITUTE($M830:$S833,"F", "")))</f>
        <v>0</v>
      </c>
      <c r="AQ830" s="239">
        <f>SUMPRODUCT(LEN($AD830:$AD833)-LEN(SUBSTITUTE($AD830:$AD833,"F", "")))</f>
        <v>0</v>
      </c>
      <c r="AR830" s="230">
        <f>SUMPRODUCT(LEN($AC830:$AC833)-LEN(SUBSTITUTE($AC830:$AC833,"F", "")))</f>
        <v>0</v>
      </c>
      <c r="AS830" s="233">
        <f>SUMPRODUCT(LEN($M830:$S833)-LEN(SUBSTITUTE($M830:$S833,"G", "")))</f>
        <v>0</v>
      </c>
      <c r="AT830" s="239">
        <f>SUMPRODUCT(LEN($AD830:$AD833)-LEN(SUBSTITUTE($AD830:$AD833,"G", "")))</f>
        <v>0</v>
      </c>
      <c r="AU830" s="230">
        <f>SUMPRODUCT(LEN($AC830:$AC833)-LEN(SUBSTITUTE($AC830:$AC833,"G", "")))</f>
        <v>0</v>
      </c>
      <c r="AV830" s="233">
        <f>SUMPRODUCT(LEN($L830:$S833)-LEN(SUBSTITUTE($L830:$S833,"M", "")))</f>
        <v>0</v>
      </c>
      <c r="AW830" s="236">
        <f>SUMPRODUCT(LEN($AD830:$AD833)-LEN(SUBSTITUTE($AD830:$AD833,"M", "")))</f>
        <v>0</v>
      </c>
      <c r="AX830" s="230">
        <f>SUMPRODUCT(LEN($AC830:$AC833)-LEN(SUBSTITUTE($AC830:$AC833,"M", "")))</f>
        <v>0</v>
      </c>
      <c r="AY830" s="291">
        <f>SUMPRODUCT(LEN($AE830:$AE833)-LEN(SUBSTITUTE($AE830:$AE833,"S", "")))</f>
        <v>0</v>
      </c>
      <c r="AZ830" s="227">
        <f>SUMPRODUCT(LEN($AE830:$AE833)-LEN(SUBSTITUTE($AE830:$AE833,"F", "")))</f>
        <v>0</v>
      </c>
      <c r="BA830" s="227">
        <f>SUMPRODUCT(LEN($AE830:$AE833)-LEN(SUBSTITUTE($AE830:$AE833,"G", "")))</f>
        <v>0</v>
      </c>
      <c r="BB830" s="294">
        <f>SUMPRODUCT(LEN($AE830:$AE833)-LEN(SUBSTITUTE($AE830:$AE833,"M", "")))</f>
        <v>0</v>
      </c>
    </row>
    <row r="831" spans="2:62" ht="28.15" customHeight="1" thickBot="1" x14ac:dyDescent="0.25">
      <c r="B831" s="30"/>
      <c r="C831" s="243"/>
      <c r="D831" s="36"/>
      <c r="E831" s="35"/>
      <c r="F831" s="35"/>
      <c r="G831" s="34"/>
      <c r="H831" s="224"/>
      <c r="I831" s="247"/>
      <c r="J831" s="247"/>
      <c r="K831" s="247"/>
      <c r="L831" s="33" t="s">
        <v>123</v>
      </c>
      <c r="M831" s="32" t="s">
        <v>104</v>
      </c>
      <c r="N831" s="33" t="s">
        <v>122</v>
      </c>
      <c r="O831" s="32" t="s">
        <v>121</v>
      </c>
      <c r="P831" s="33" t="s">
        <v>120</v>
      </c>
      <c r="Q831" s="32"/>
      <c r="R831" s="33" t="s">
        <v>119</v>
      </c>
      <c r="S831" s="32"/>
      <c r="T831" s="33" t="s">
        <v>118</v>
      </c>
      <c r="U831" s="32"/>
      <c r="V831" s="33" t="s">
        <v>117</v>
      </c>
      <c r="W831" s="32"/>
      <c r="X831" s="33" t="s">
        <v>116</v>
      </c>
      <c r="Y831" s="32"/>
      <c r="Z831" s="33" t="s">
        <v>115</v>
      </c>
      <c r="AA831" s="32"/>
      <c r="AB831" s="31"/>
      <c r="AC831" s="32"/>
      <c r="AD831" s="31"/>
      <c r="AE831" s="23"/>
      <c r="AF831" s="251"/>
      <c r="AG831" s="251"/>
      <c r="AH831" s="22"/>
      <c r="AI831" s="11"/>
      <c r="AJ831" s="234"/>
      <c r="AK831" s="240"/>
      <c r="AL831" s="231"/>
      <c r="AM831" s="234"/>
      <c r="AN831" s="240"/>
      <c r="AO831" s="231"/>
      <c r="AP831" s="234"/>
      <c r="AQ831" s="240"/>
      <c r="AR831" s="231"/>
      <c r="AS831" s="234"/>
      <c r="AT831" s="240"/>
      <c r="AU831" s="231"/>
      <c r="AV831" s="234"/>
      <c r="AW831" s="237"/>
      <c r="AX831" s="231"/>
      <c r="AY831" s="292"/>
      <c r="AZ831" s="228"/>
      <c r="BA831" s="228"/>
      <c r="BB831" s="295"/>
    </row>
    <row r="832" spans="2:62" ht="28.15" customHeight="1" x14ac:dyDescent="0.2">
      <c r="B832" s="30"/>
      <c r="C832" s="244"/>
      <c r="D832" s="29"/>
      <c r="E832" s="28"/>
      <c r="F832" s="28"/>
      <c r="G832" s="27"/>
      <c r="H832" s="225"/>
      <c r="I832" s="248"/>
      <c r="J832" s="248"/>
      <c r="K832" s="248"/>
      <c r="L832" s="26" t="s">
        <v>114</v>
      </c>
      <c r="M832" s="25" t="s">
        <v>104</v>
      </c>
      <c r="N832" s="26" t="s">
        <v>112</v>
      </c>
      <c r="O832" s="25"/>
      <c r="P832" s="26" t="s">
        <v>111</v>
      </c>
      <c r="Q832" s="25"/>
      <c r="R832" s="26" t="s">
        <v>110</v>
      </c>
      <c r="S832" s="25"/>
      <c r="T832" s="26" t="s">
        <v>109</v>
      </c>
      <c r="U832" s="25"/>
      <c r="V832" s="26" t="s">
        <v>108</v>
      </c>
      <c r="W832" s="25"/>
      <c r="X832" s="26" t="s">
        <v>107</v>
      </c>
      <c r="Y832" s="25"/>
      <c r="Z832" s="26" t="s">
        <v>106</v>
      </c>
      <c r="AA832" s="25"/>
      <c r="AB832" s="24"/>
      <c r="AC832" s="25"/>
      <c r="AD832" s="24"/>
      <c r="AE832" s="23"/>
      <c r="AF832" s="251"/>
      <c r="AG832" s="251"/>
      <c r="AH832" s="22"/>
      <c r="AI832" s="11"/>
      <c r="AJ832" s="234"/>
      <c r="AK832" s="240"/>
      <c r="AL832" s="231"/>
      <c r="AM832" s="234"/>
      <c r="AN832" s="240"/>
      <c r="AO832" s="231"/>
      <c r="AP832" s="234"/>
      <c r="AQ832" s="240"/>
      <c r="AR832" s="231"/>
      <c r="AS832" s="234"/>
      <c r="AT832" s="240"/>
      <c r="AU832" s="231"/>
      <c r="AV832" s="234"/>
      <c r="AW832" s="237"/>
      <c r="AX832" s="231"/>
      <c r="AY832" s="292"/>
      <c r="AZ832" s="228"/>
      <c r="BA832" s="228"/>
      <c r="BB832" s="295"/>
    </row>
    <row r="833" spans="2:62" ht="28.15" customHeight="1" thickBot="1" x14ac:dyDescent="0.25">
      <c r="B833" s="21"/>
      <c r="C833" s="245"/>
      <c r="D833" s="20"/>
      <c r="E833" s="19"/>
      <c r="F833" s="19"/>
      <c r="G833" s="18"/>
      <c r="H833" s="226"/>
      <c r="I833" s="249"/>
      <c r="J833" s="249"/>
      <c r="K833" s="249"/>
      <c r="L833" s="17" t="s">
        <v>105</v>
      </c>
      <c r="M833" s="15" t="s">
        <v>121</v>
      </c>
      <c r="N833" s="17" t="s">
        <v>103</v>
      </c>
      <c r="O833" s="15"/>
      <c r="P833" s="17" t="s">
        <v>102</v>
      </c>
      <c r="Q833" s="15"/>
      <c r="R833" s="17" t="s">
        <v>101</v>
      </c>
      <c r="S833" s="15"/>
      <c r="T833" s="17">
        <v>20</v>
      </c>
      <c r="U833" s="15"/>
      <c r="V833" s="17" t="s">
        <v>100</v>
      </c>
      <c r="W833" s="15"/>
      <c r="X833" s="17" t="s">
        <v>99</v>
      </c>
      <c r="Y833" s="15"/>
      <c r="Z833" s="17" t="s">
        <v>98</v>
      </c>
      <c r="AA833" s="15"/>
      <c r="AB833" s="16"/>
      <c r="AC833" s="15"/>
      <c r="AD833" s="14"/>
      <c r="AE833" s="13"/>
      <c r="AF833" s="252"/>
      <c r="AG833" s="252"/>
      <c r="AH833" s="12"/>
      <c r="AI833" s="11"/>
      <c r="AJ833" s="235"/>
      <c r="AK833" s="241"/>
      <c r="AL833" s="232"/>
      <c r="AM833" s="235"/>
      <c r="AN833" s="241"/>
      <c r="AO833" s="232"/>
      <c r="AP833" s="235"/>
      <c r="AQ833" s="241"/>
      <c r="AR833" s="232"/>
      <c r="AS833" s="235"/>
      <c r="AT833" s="241"/>
      <c r="AU833" s="232"/>
      <c r="AV833" s="235"/>
      <c r="AW833" s="238"/>
      <c r="AX833" s="232"/>
      <c r="AY833" s="293"/>
      <c r="AZ833" s="229"/>
      <c r="BA833" s="229"/>
      <c r="BB833" s="296"/>
    </row>
    <row r="834" spans="2:62" ht="85.9" customHeight="1" thickTop="1" thickBot="1" x14ac:dyDescent="0.35">
      <c r="B834" s="105" t="s">
        <v>174</v>
      </c>
      <c r="C834" s="95" t="s">
        <v>173</v>
      </c>
      <c r="D834" s="100" t="s">
        <v>172</v>
      </c>
      <c r="E834" s="104" t="s">
        <v>171</v>
      </c>
      <c r="F834" s="103"/>
      <c r="G834" s="102"/>
      <c r="H834" s="101" t="s">
        <v>170</v>
      </c>
      <c r="I834" s="100" t="s">
        <v>96</v>
      </c>
      <c r="J834" s="100" t="s">
        <v>169</v>
      </c>
      <c r="K834" s="100" t="s">
        <v>97</v>
      </c>
      <c r="L834" s="256" t="s">
        <v>168</v>
      </c>
      <c r="M834" s="262"/>
      <c r="N834" s="256" t="s">
        <v>167</v>
      </c>
      <c r="O834" s="262"/>
      <c r="P834" s="256" t="s">
        <v>167</v>
      </c>
      <c r="Q834" s="257"/>
      <c r="R834" s="256" t="s">
        <v>167</v>
      </c>
      <c r="S834" s="257"/>
      <c r="T834" s="256" t="s">
        <v>167</v>
      </c>
      <c r="U834" s="257"/>
      <c r="V834" s="256" t="s">
        <v>167</v>
      </c>
      <c r="W834" s="257"/>
      <c r="X834" s="256" t="s">
        <v>167</v>
      </c>
      <c r="Y834" s="257"/>
      <c r="Z834" s="256" t="s">
        <v>167</v>
      </c>
      <c r="AA834" s="257"/>
      <c r="AB834" s="261" t="s">
        <v>166</v>
      </c>
      <c r="AC834" s="257"/>
      <c r="AD834" s="101" t="s">
        <v>165</v>
      </c>
      <c r="AE834" s="101" t="s">
        <v>164</v>
      </c>
      <c r="AF834" s="100" t="s">
        <v>163</v>
      </c>
      <c r="AG834" s="100" t="s">
        <v>162</v>
      </c>
      <c r="AH834" s="99" t="s">
        <v>161</v>
      </c>
      <c r="AI834" s="98"/>
      <c r="AJ834" s="96" t="s">
        <v>160</v>
      </c>
      <c r="AK834" s="95" t="s">
        <v>159</v>
      </c>
      <c r="AL834" s="94" t="s">
        <v>158</v>
      </c>
      <c r="AM834" s="96" t="s">
        <v>157</v>
      </c>
      <c r="AN834" s="95" t="s">
        <v>156</v>
      </c>
      <c r="AO834" s="94" t="s">
        <v>155</v>
      </c>
      <c r="AP834" s="96" t="s">
        <v>154</v>
      </c>
      <c r="AQ834" s="95" t="s">
        <v>153</v>
      </c>
      <c r="AR834" s="97" t="s">
        <v>152</v>
      </c>
      <c r="AS834" s="96" t="s">
        <v>151</v>
      </c>
      <c r="AT834" s="95" t="s">
        <v>150</v>
      </c>
      <c r="AU834" s="94" t="s">
        <v>149</v>
      </c>
      <c r="AV834" s="96" t="s">
        <v>148</v>
      </c>
      <c r="AW834" s="95" t="s">
        <v>147</v>
      </c>
      <c r="AX834" s="94" t="s">
        <v>146</v>
      </c>
      <c r="AY834" s="93" t="s">
        <v>145</v>
      </c>
      <c r="AZ834" s="92" t="s">
        <v>144</v>
      </c>
      <c r="BA834" s="92" t="s">
        <v>143</v>
      </c>
      <c r="BB834" s="91" t="s">
        <v>142</v>
      </c>
    </row>
    <row r="835" spans="2:62" ht="48" thickBot="1" x14ac:dyDescent="0.3">
      <c r="B835" s="90" t="s">
        <v>190</v>
      </c>
      <c r="C835" s="89"/>
      <c r="D835" s="88">
        <v>165</v>
      </c>
      <c r="E835" s="258"/>
      <c r="F835" s="259"/>
      <c r="G835" s="260"/>
      <c r="H835" s="87" t="s">
        <v>140</v>
      </c>
      <c r="I835" s="86"/>
      <c r="J835" s="86"/>
      <c r="K835" s="85"/>
      <c r="L835" s="84"/>
      <c r="M835" s="81"/>
      <c r="N835" s="84"/>
      <c r="O835" s="81"/>
      <c r="P835" s="84"/>
      <c r="Q835" s="81"/>
      <c r="R835" s="84"/>
      <c r="S835" s="81"/>
      <c r="T835" s="84"/>
      <c r="U835" s="81"/>
      <c r="V835" s="84"/>
      <c r="W835" s="81"/>
      <c r="X835" s="84"/>
      <c r="Y835" s="81"/>
      <c r="Z835" s="84"/>
      <c r="AA835" s="83"/>
      <c r="AB835" s="82" t="s">
        <v>139</v>
      </c>
      <c r="AC835" s="81"/>
      <c r="AD835" s="81"/>
      <c r="AE835" s="81"/>
      <c r="AF835" s="80"/>
      <c r="AG835" s="80"/>
      <c r="AH835" s="60"/>
      <c r="AI835" s="79" t="s">
        <v>138</v>
      </c>
      <c r="AJ835" s="78">
        <f t="shared" ref="AJ835:BB835" si="110">SUM(AJ837:AJ848)</f>
        <v>10</v>
      </c>
      <c r="AK835" s="77">
        <f t="shared" si="110"/>
        <v>2</v>
      </c>
      <c r="AL835" s="76">
        <f t="shared" si="110"/>
        <v>0</v>
      </c>
      <c r="AM835" s="78">
        <f t="shared" si="110"/>
        <v>20</v>
      </c>
      <c r="AN835" s="77">
        <f t="shared" si="110"/>
        <v>1</v>
      </c>
      <c r="AO835" s="76">
        <f t="shared" si="110"/>
        <v>0</v>
      </c>
      <c r="AP835" s="78">
        <f t="shared" si="110"/>
        <v>0</v>
      </c>
      <c r="AQ835" s="77">
        <f t="shared" si="110"/>
        <v>0</v>
      </c>
      <c r="AR835" s="76">
        <f t="shared" si="110"/>
        <v>0</v>
      </c>
      <c r="AS835" s="78">
        <f t="shared" si="110"/>
        <v>0</v>
      </c>
      <c r="AT835" s="77">
        <f t="shared" si="110"/>
        <v>0</v>
      </c>
      <c r="AU835" s="76">
        <f t="shared" si="110"/>
        <v>0</v>
      </c>
      <c r="AV835" s="78">
        <f t="shared" si="110"/>
        <v>0</v>
      </c>
      <c r="AW835" s="77">
        <f t="shared" si="110"/>
        <v>0</v>
      </c>
      <c r="AX835" s="76">
        <f t="shared" si="110"/>
        <v>0</v>
      </c>
      <c r="AY835" s="75">
        <f t="shared" si="110"/>
        <v>0</v>
      </c>
      <c r="AZ835" s="74">
        <f t="shared" si="110"/>
        <v>0</v>
      </c>
      <c r="BA835" s="74">
        <f t="shared" si="110"/>
        <v>0</v>
      </c>
      <c r="BB835" s="73">
        <f t="shared" si="110"/>
        <v>0</v>
      </c>
      <c r="BC835" s="72" t="s">
        <v>137</v>
      </c>
      <c r="BF835" s="5">
        <f>SUM(AJ835:AL835)/$BG$5</f>
        <v>4</v>
      </c>
      <c r="BG835" s="5">
        <f>SUM(AM835:AO835,AY835)/$BG$5</f>
        <v>7</v>
      </c>
      <c r="BH835" s="5">
        <f>SUM(AP835:AR835,AZ835)/$BG$5</f>
        <v>0</v>
      </c>
      <c r="BI835" s="5">
        <f>SUM(AS835:AU835,BA835)/$BG$5</f>
        <v>0</v>
      </c>
      <c r="BJ835" s="5">
        <f>SUM(AV835:AX835,BB835)/$BG$5</f>
        <v>0</v>
      </c>
    </row>
    <row r="836" spans="2:62" ht="37.5" thickBot="1" x14ac:dyDescent="0.3">
      <c r="B836" s="71"/>
      <c r="C836" s="70"/>
      <c r="D836" s="69"/>
      <c r="E836" s="68"/>
      <c r="F836" s="68"/>
      <c r="G836" s="67"/>
      <c r="H836" s="66"/>
      <c r="I836" s="64"/>
      <c r="J836" s="64"/>
      <c r="K836" s="65"/>
      <c r="L836" s="64"/>
      <c r="M836" s="62"/>
      <c r="N836" s="64"/>
      <c r="O836" s="62"/>
      <c r="P836" s="64"/>
      <c r="Q836" s="62"/>
      <c r="R836" s="64"/>
      <c r="S836" s="62"/>
      <c r="T836" s="64"/>
      <c r="U836" s="62"/>
      <c r="V836" s="64"/>
      <c r="W836" s="62"/>
      <c r="X836" s="64"/>
      <c r="Y836" s="62"/>
      <c r="Z836" s="64"/>
      <c r="AA836" s="62"/>
      <c r="AB836" s="63"/>
      <c r="AC836" s="62"/>
      <c r="AD836" s="62"/>
      <c r="AE836" s="62"/>
      <c r="AF836" s="61"/>
      <c r="AG836" s="61"/>
      <c r="AH836" s="60"/>
      <c r="AI836" s="59" t="s">
        <v>136</v>
      </c>
      <c r="AJ836" s="58">
        <f t="shared" ref="AJ836:BB836" si="111">AJ835/3</f>
        <v>3.3333333333333335</v>
      </c>
      <c r="AK836" s="57">
        <f t="shared" si="111"/>
        <v>0.66666666666666663</v>
      </c>
      <c r="AL836" s="56">
        <f t="shared" si="111"/>
        <v>0</v>
      </c>
      <c r="AM836" s="58">
        <f t="shared" si="111"/>
        <v>6.666666666666667</v>
      </c>
      <c r="AN836" s="57">
        <f t="shared" si="111"/>
        <v>0.33333333333333331</v>
      </c>
      <c r="AO836" s="56">
        <f t="shared" si="111"/>
        <v>0</v>
      </c>
      <c r="AP836" s="58">
        <f t="shared" si="111"/>
        <v>0</v>
      </c>
      <c r="AQ836" s="57">
        <f t="shared" si="111"/>
        <v>0</v>
      </c>
      <c r="AR836" s="56">
        <f t="shared" si="111"/>
        <v>0</v>
      </c>
      <c r="AS836" s="58">
        <f t="shared" si="111"/>
        <v>0</v>
      </c>
      <c r="AT836" s="57">
        <f t="shared" si="111"/>
        <v>0</v>
      </c>
      <c r="AU836" s="56">
        <f t="shared" si="111"/>
        <v>0</v>
      </c>
      <c r="AV836" s="58">
        <f t="shared" si="111"/>
        <v>0</v>
      </c>
      <c r="AW836" s="57">
        <f t="shared" si="111"/>
        <v>0</v>
      </c>
      <c r="AX836" s="56">
        <f t="shared" si="111"/>
        <v>0</v>
      </c>
      <c r="AY836" s="55">
        <f t="shared" si="111"/>
        <v>0</v>
      </c>
      <c r="AZ836" s="54">
        <f t="shared" si="111"/>
        <v>0</v>
      </c>
      <c r="BA836" s="54">
        <f t="shared" si="111"/>
        <v>0</v>
      </c>
      <c r="BB836" s="53">
        <f t="shared" si="111"/>
        <v>0</v>
      </c>
      <c r="BC836" s="52" t="s">
        <v>135</v>
      </c>
    </row>
    <row r="837" spans="2:62" ht="28.15" customHeight="1" x14ac:dyDescent="0.2">
      <c r="B837" s="30"/>
      <c r="C837" s="242">
        <v>1</v>
      </c>
      <c r="D837" s="44"/>
      <c r="E837" s="43"/>
      <c r="F837" s="43"/>
      <c r="G837" s="42"/>
      <c r="H837" s="223" t="s">
        <v>183</v>
      </c>
      <c r="I837" s="246">
        <v>30</v>
      </c>
      <c r="J837" s="246">
        <v>15</v>
      </c>
      <c r="K837" s="246">
        <v>7</v>
      </c>
      <c r="L837" s="41" t="s">
        <v>133</v>
      </c>
      <c r="M837" s="40" t="s">
        <v>132</v>
      </c>
      <c r="N837" s="41" t="s">
        <v>131</v>
      </c>
      <c r="O837" s="40" t="s">
        <v>113</v>
      </c>
      <c r="P837" s="41" t="s">
        <v>130</v>
      </c>
      <c r="Q837" s="40"/>
      <c r="R837" s="41" t="s">
        <v>129</v>
      </c>
      <c r="S837" s="40"/>
      <c r="T837" s="41" t="s">
        <v>128</v>
      </c>
      <c r="U837" s="40"/>
      <c r="V837" s="41" t="s">
        <v>127</v>
      </c>
      <c r="W837" s="40"/>
      <c r="X837" s="41" t="s">
        <v>126</v>
      </c>
      <c r="Y837" s="40"/>
      <c r="Z837" s="41" t="s">
        <v>125</v>
      </c>
      <c r="AA837" s="40"/>
      <c r="AB837" s="39"/>
      <c r="AC837" s="40"/>
      <c r="AD837" s="39" t="s">
        <v>104</v>
      </c>
      <c r="AE837" s="38"/>
      <c r="AF837" s="250"/>
      <c r="AG837" s="250"/>
      <c r="AH837" s="37"/>
      <c r="AI837" s="11"/>
      <c r="AJ837" s="233">
        <f>SUMPRODUCT(LEN($M837:$S840)-LEN(SUBSTITUTE($M837:$S840,"A", "")))</f>
        <v>5</v>
      </c>
      <c r="AK837" s="239">
        <f>SUMPRODUCT(LEN($AD837:$AD840)-LEN(SUBSTITUTE($AD837:$AD840,"A", "")))</f>
        <v>1</v>
      </c>
      <c r="AL837" s="230">
        <f>SUMPRODUCT(LEN($AC837:$AC840)-LEN(SUBSTITUTE($AC837:$AC840,"A", "")))</f>
        <v>0</v>
      </c>
      <c r="AM837" s="233">
        <f>SUMPRODUCT(LEN($M837:$S840)-LEN(SUBSTITUTE($M837:$S840,"S", "")))</f>
        <v>7</v>
      </c>
      <c r="AN837" s="239">
        <f>SUMPRODUCT(LEN($AD837:$AD840)-LEN(SUBSTITUTE($AD837:$AD840,"S", "")))</f>
        <v>0</v>
      </c>
      <c r="AO837" s="230">
        <f>SUMPRODUCT(LEN($AC837:$AC840)-LEN(SUBSTITUTE($AC837:$AC840,"S", "")))</f>
        <v>0</v>
      </c>
      <c r="AP837" s="233">
        <f>SUMPRODUCT(LEN($M837:$S840)-LEN(SUBSTITUTE($M837:$S840,"F", "")))</f>
        <v>0</v>
      </c>
      <c r="AQ837" s="239">
        <f>SUMPRODUCT(LEN($AD837:$AD840)-LEN(SUBSTITUTE($AD837:$AD840,"F", "")))</f>
        <v>0</v>
      </c>
      <c r="AR837" s="230">
        <f>SUMPRODUCT(LEN($AC837:$AC840)-LEN(SUBSTITUTE($AC837:$AC840,"F", "")))</f>
        <v>0</v>
      </c>
      <c r="AS837" s="233">
        <f>SUMPRODUCT(LEN($M837:$S840)-LEN(SUBSTITUTE($M837:$S840,"G", "")))</f>
        <v>0</v>
      </c>
      <c r="AT837" s="239">
        <f>SUMPRODUCT(LEN($AD837:$AD840)-LEN(SUBSTITUTE($AD837:$AD840,"G", "")))</f>
        <v>0</v>
      </c>
      <c r="AU837" s="230">
        <f>SUMPRODUCT(LEN($AC837:$AC840)-LEN(SUBSTITUTE($AC837:$AC840,"G", "")))</f>
        <v>0</v>
      </c>
      <c r="AV837" s="233">
        <f>SUMPRODUCT(LEN($L837:$S840)-LEN(SUBSTITUTE($L837:$S840,"M", "")))</f>
        <v>0</v>
      </c>
      <c r="AW837" s="236">
        <f>SUMPRODUCT(LEN($AD837:$AD840)-LEN(SUBSTITUTE($AD837:$AD840,"M", "")))</f>
        <v>0</v>
      </c>
      <c r="AX837" s="230">
        <f>SUMPRODUCT(LEN($AC837:$AC840)-LEN(SUBSTITUTE($AC837:$AC840,"M", "")))</f>
        <v>0</v>
      </c>
      <c r="AY837" s="291">
        <f>SUMPRODUCT(LEN($AE837:$AE840)-LEN(SUBSTITUTE($AE837:$AE840,"S", "")))</f>
        <v>0</v>
      </c>
      <c r="AZ837" s="227">
        <f>SUMPRODUCT(LEN($AE837:$AE840)-LEN(SUBSTITUTE($AE837:$AE840,"F", "")))</f>
        <v>0</v>
      </c>
      <c r="BA837" s="227">
        <f>SUMPRODUCT(LEN($AE837:$AE840)-LEN(SUBSTITUTE($AE837:$AE840,"G", "")))</f>
        <v>0</v>
      </c>
      <c r="BB837" s="294">
        <f>SUMPRODUCT(LEN($AE837:$AE840)-LEN(SUBSTITUTE($AE837:$AE840,"M", "")))</f>
        <v>0</v>
      </c>
    </row>
    <row r="838" spans="2:62" ht="28.15" customHeight="1" thickBot="1" x14ac:dyDescent="0.25">
      <c r="B838" s="30"/>
      <c r="C838" s="243"/>
      <c r="D838" s="36"/>
      <c r="E838" s="35"/>
      <c r="F838" s="35"/>
      <c r="G838" s="34"/>
      <c r="H838" s="224"/>
      <c r="I838" s="247"/>
      <c r="J838" s="247"/>
      <c r="K838" s="247"/>
      <c r="L838" s="33" t="s">
        <v>123</v>
      </c>
      <c r="M838" s="32" t="s">
        <v>175</v>
      </c>
      <c r="N838" s="33" t="s">
        <v>122</v>
      </c>
      <c r="O838" s="32" t="s">
        <v>121</v>
      </c>
      <c r="P838" s="33" t="s">
        <v>120</v>
      </c>
      <c r="Q838" s="32"/>
      <c r="R838" s="33" t="s">
        <v>119</v>
      </c>
      <c r="S838" s="32"/>
      <c r="T838" s="33" t="s">
        <v>118</v>
      </c>
      <c r="U838" s="32"/>
      <c r="V838" s="33" t="s">
        <v>117</v>
      </c>
      <c r="W838" s="32"/>
      <c r="X838" s="33" t="s">
        <v>116</v>
      </c>
      <c r="Y838" s="32"/>
      <c r="Z838" s="33" t="s">
        <v>115</v>
      </c>
      <c r="AA838" s="32"/>
      <c r="AB838" s="31"/>
      <c r="AC838" s="32"/>
      <c r="AD838" s="31"/>
      <c r="AE838" s="23"/>
      <c r="AF838" s="251"/>
      <c r="AG838" s="251"/>
      <c r="AH838" s="22"/>
      <c r="AI838" s="11"/>
      <c r="AJ838" s="234"/>
      <c r="AK838" s="240"/>
      <c r="AL838" s="231"/>
      <c r="AM838" s="234"/>
      <c r="AN838" s="240"/>
      <c r="AO838" s="231"/>
      <c r="AP838" s="234"/>
      <c r="AQ838" s="240"/>
      <c r="AR838" s="231"/>
      <c r="AS838" s="234"/>
      <c r="AT838" s="240"/>
      <c r="AU838" s="231"/>
      <c r="AV838" s="234"/>
      <c r="AW838" s="237"/>
      <c r="AX838" s="231"/>
      <c r="AY838" s="292"/>
      <c r="AZ838" s="228"/>
      <c r="BA838" s="228"/>
      <c r="BB838" s="295"/>
    </row>
    <row r="839" spans="2:62" ht="28.15" customHeight="1" x14ac:dyDescent="0.2">
      <c r="B839" s="30"/>
      <c r="C839" s="244"/>
      <c r="D839" s="29"/>
      <c r="E839" s="28"/>
      <c r="F839" s="28"/>
      <c r="G839" s="27"/>
      <c r="H839" s="225">
        <v>165</v>
      </c>
      <c r="I839" s="248"/>
      <c r="J839" s="248"/>
      <c r="K839" s="248"/>
      <c r="L839" s="26" t="s">
        <v>114</v>
      </c>
      <c r="M839" s="25" t="s">
        <v>124</v>
      </c>
      <c r="N839" s="26" t="s">
        <v>112</v>
      </c>
      <c r="O839" s="25" t="s">
        <v>121</v>
      </c>
      <c r="P839" s="26" t="s">
        <v>111</v>
      </c>
      <c r="Q839" s="25"/>
      <c r="R839" s="26" t="s">
        <v>110</v>
      </c>
      <c r="S839" s="25"/>
      <c r="T839" s="26" t="s">
        <v>109</v>
      </c>
      <c r="U839" s="25"/>
      <c r="V839" s="26" t="s">
        <v>108</v>
      </c>
      <c r="W839" s="25"/>
      <c r="X839" s="26" t="s">
        <v>107</v>
      </c>
      <c r="Y839" s="25"/>
      <c r="Z839" s="26" t="s">
        <v>106</v>
      </c>
      <c r="AA839" s="25"/>
      <c r="AB839" s="24"/>
      <c r="AC839" s="25"/>
      <c r="AD839" s="24"/>
      <c r="AE839" s="23"/>
      <c r="AF839" s="251"/>
      <c r="AG839" s="251"/>
      <c r="AH839" s="22"/>
      <c r="AI839" s="11"/>
      <c r="AJ839" s="234"/>
      <c r="AK839" s="240"/>
      <c r="AL839" s="231"/>
      <c r="AM839" s="234"/>
      <c r="AN839" s="240"/>
      <c r="AO839" s="231"/>
      <c r="AP839" s="234"/>
      <c r="AQ839" s="240"/>
      <c r="AR839" s="231"/>
      <c r="AS839" s="234"/>
      <c r="AT839" s="240"/>
      <c r="AU839" s="231"/>
      <c r="AV839" s="234"/>
      <c r="AW839" s="237"/>
      <c r="AX839" s="231"/>
      <c r="AY839" s="292"/>
      <c r="AZ839" s="228"/>
      <c r="BA839" s="228"/>
      <c r="BB839" s="295"/>
    </row>
    <row r="840" spans="2:62" ht="28.15" customHeight="1" thickBot="1" x14ac:dyDescent="0.25">
      <c r="B840" s="30"/>
      <c r="C840" s="253"/>
      <c r="D840" s="51"/>
      <c r="E840" s="50"/>
      <c r="F840" s="50"/>
      <c r="G840" s="49"/>
      <c r="H840" s="226"/>
      <c r="I840" s="254"/>
      <c r="J840" s="254"/>
      <c r="K840" s="254"/>
      <c r="L840" s="48" t="s">
        <v>105</v>
      </c>
      <c r="M840" s="47" t="s">
        <v>104</v>
      </c>
      <c r="N840" s="48" t="s">
        <v>103</v>
      </c>
      <c r="O840" s="47" t="s">
        <v>121</v>
      </c>
      <c r="P840" s="48" t="s">
        <v>102</v>
      </c>
      <c r="Q840" s="47"/>
      <c r="R840" s="48" t="s">
        <v>101</v>
      </c>
      <c r="S840" s="47"/>
      <c r="T840" s="48">
        <v>20</v>
      </c>
      <c r="U840" s="47"/>
      <c r="V840" s="48" t="s">
        <v>100</v>
      </c>
      <c r="W840" s="47"/>
      <c r="X840" s="48" t="s">
        <v>99</v>
      </c>
      <c r="Y840" s="47"/>
      <c r="Z840" s="48" t="s">
        <v>98</v>
      </c>
      <c r="AA840" s="47"/>
      <c r="AB840" s="16"/>
      <c r="AC840" s="47"/>
      <c r="AD840" s="16"/>
      <c r="AE840" s="46"/>
      <c r="AF840" s="255"/>
      <c r="AG840" s="255"/>
      <c r="AH840" s="45"/>
      <c r="AI840" s="11"/>
      <c r="AJ840" s="235"/>
      <c r="AK840" s="241"/>
      <c r="AL840" s="232"/>
      <c r="AM840" s="235"/>
      <c r="AN840" s="241"/>
      <c r="AO840" s="232"/>
      <c r="AP840" s="235"/>
      <c r="AQ840" s="241"/>
      <c r="AR840" s="232"/>
      <c r="AS840" s="235"/>
      <c r="AT840" s="241"/>
      <c r="AU840" s="232"/>
      <c r="AV840" s="235"/>
      <c r="AW840" s="238"/>
      <c r="AX840" s="232"/>
      <c r="AY840" s="293"/>
      <c r="AZ840" s="229"/>
      <c r="BA840" s="229"/>
      <c r="BB840" s="296"/>
    </row>
    <row r="841" spans="2:62" ht="28.15" customHeight="1" x14ac:dyDescent="0.2">
      <c r="B841" s="30"/>
      <c r="C841" s="242">
        <v>2</v>
      </c>
      <c r="D841" s="44"/>
      <c r="E841" s="43"/>
      <c r="F841" s="43"/>
      <c r="G841" s="42"/>
      <c r="H841" s="223"/>
      <c r="I841" s="246">
        <v>27</v>
      </c>
      <c r="J841" s="246">
        <v>14</v>
      </c>
      <c r="K841" s="246">
        <v>7</v>
      </c>
      <c r="L841" s="41" t="s">
        <v>133</v>
      </c>
      <c r="M841" s="40" t="s">
        <v>121</v>
      </c>
      <c r="N841" s="41" t="s">
        <v>131</v>
      </c>
      <c r="O841" s="40" t="s">
        <v>104</v>
      </c>
      <c r="P841" s="41" t="s">
        <v>130</v>
      </c>
      <c r="Q841" s="40"/>
      <c r="R841" s="41" t="s">
        <v>129</v>
      </c>
      <c r="S841" s="40"/>
      <c r="T841" s="41" t="s">
        <v>128</v>
      </c>
      <c r="U841" s="40"/>
      <c r="V841" s="41" t="s">
        <v>127</v>
      </c>
      <c r="W841" s="40"/>
      <c r="X841" s="41" t="s">
        <v>126</v>
      </c>
      <c r="Y841" s="40"/>
      <c r="Z841" s="41" t="s">
        <v>125</v>
      </c>
      <c r="AA841" s="40"/>
      <c r="AB841" s="39"/>
      <c r="AC841" s="40"/>
      <c r="AD841" s="39"/>
      <c r="AE841" s="38"/>
      <c r="AF841" s="250"/>
      <c r="AG841" s="250"/>
      <c r="AH841" s="37"/>
      <c r="AI841" s="11"/>
      <c r="AJ841" s="233">
        <f>SUMPRODUCT(LEN($M841:$S844)-LEN(SUBSTITUTE($M841:$S844,"A", "")))</f>
        <v>3</v>
      </c>
      <c r="AK841" s="239">
        <f>SUMPRODUCT(LEN($AD841:$AD844)-LEN(SUBSTITUTE($AD841:$AD844,"A", "")))</f>
        <v>0</v>
      </c>
      <c r="AL841" s="230">
        <f>SUMPRODUCT(LEN($AC841:$AC844)-LEN(SUBSTITUTE($AC841:$AC844,"A", "")))</f>
        <v>0</v>
      </c>
      <c r="AM841" s="233">
        <f>SUMPRODUCT(LEN($M841:$S844)-LEN(SUBSTITUTE($M841:$S844,"S", "")))</f>
        <v>5</v>
      </c>
      <c r="AN841" s="239">
        <f>SUMPRODUCT(LEN($AD841:$AD844)-LEN(SUBSTITUTE($AD841:$AD844,"S", "")))</f>
        <v>0</v>
      </c>
      <c r="AO841" s="230">
        <f>SUMPRODUCT(LEN($AC841:$AC844)-LEN(SUBSTITUTE($AC841:$AC844,"S", "")))</f>
        <v>0</v>
      </c>
      <c r="AP841" s="233">
        <f>SUMPRODUCT(LEN($M841:$S844)-LEN(SUBSTITUTE($M841:$S844,"F", "")))</f>
        <v>0</v>
      </c>
      <c r="AQ841" s="239">
        <f>SUMPRODUCT(LEN($AD841:$AD844)-LEN(SUBSTITUTE($AD841:$AD844,"F", "")))</f>
        <v>0</v>
      </c>
      <c r="AR841" s="230">
        <f>SUMPRODUCT(LEN($AC841:$AC844)-LEN(SUBSTITUTE($AC841:$AC844,"F", "")))</f>
        <v>0</v>
      </c>
      <c r="AS841" s="233">
        <f>SUMPRODUCT(LEN($M841:$S844)-LEN(SUBSTITUTE($M841:$S844,"G", "")))</f>
        <v>0</v>
      </c>
      <c r="AT841" s="239">
        <f>SUMPRODUCT(LEN($AD841:$AD844)-LEN(SUBSTITUTE($AD841:$AD844,"G", "")))</f>
        <v>0</v>
      </c>
      <c r="AU841" s="230">
        <f>SUMPRODUCT(LEN($AC841:$AC844)-LEN(SUBSTITUTE($AC841:$AC844,"G", "")))</f>
        <v>0</v>
      </c>
      <c r="AV841" s="233">
        <f>SUMPRODUCT(LEN($L841:$S844)-LEN(SUBSTITUTE($L841:$S844,"M", "")))</f>
        <v>0</v>
      </c>
      <c r="AW841" s="236">
        <f>SUMPRODUCT(LEN($AD841:$AD844)-LEN(SUBSTITUTE($AD841:$AD844,"M", "")))</f>
        <v>0</v>
      </c>
      <c r="AX841" s="230">
        <f>SUMPRODUCT(LEN($AC841:$AC844)-LEN(SUBSTITUTE($AC841:$AC844,"M", "")))</f>
        <v>0</v>
      </c>
      <c r="AY841" s="291">
        <f>SUMPRODUCT(LEN($AE841:$AE844)-LEN(SUBSTITUTE($AE841:$AE844,"S", "")))</f>
        <v>0</v>
      </c>
      <c r="AZ841" s="227">
        <f>SUMPRODUCT(LEN($AE841:$AE844)-LEN(SUBSTITUTE($AE841:$AE844,"F", "")))</f>
        <v>0</v>
      </c>
      <c r="BA841" s="227">
        <f>SUMPRODUCT(LEN($AE841:$AE844)-LEN(SUBSTITUTE($AE841:$AE844,"G", "")))</f>
        <v>0</v>
      </c>
      <c r="BB841" s="294">
        <f>SUMPRODUCT(LEN($AE841:$AE844)-LEN(SUBSTITUTE($AE841:$AE844,"M", "")))</f>
        <v>0</v>
      </c>
    </row>
    <row r="842" spans="2:62" ht="28.15" customHeight="1" thickBot="1" x14ac:dyDescent="0.25">
      <c r="B842" s="30"/>
      <c r="C842" s="243"/>
      <c r="D842" s="36"/>
      <c r="E842" s="35"/>
      <c r="F842" s="35"/>
      <c r="G842" s="34"/>
      <c r="H842" s="224"/>
      <c r="I842" s="247"/>
      <c r="J842" s="247"/>
      <c r="K842" s="247"/>
      <c r="L842" s="33" t="s">
        <v>123</v>
      </c>
      <c r="M842" s="32" t="s">
        <v>104</v>
      </c>
      <c r="N842" s="33" t="s">
        <v>122</v>
      </c>
      <c r="O842" s="32" t="s">
        <v>121</v>
      </c>
      <c r="P842" s="33" t="s">
        <v>120</v>
      </c>
      <c r="Q842" s="32"/>
      <c r="R842" s="33" t="s">
        <v>119</v>
      </c>
      <c r="S842" s="32"/>
      <c r="T842" s="33" t="s">
        <v>118</v>
      </c>
      <c r="U842" s="32"/>
      <c r="V842" s="33" t="s">
        <v>117</v>
      </c>
      <c r="W842" s="32"/>
      <c r="X842" s="33" t="s">
        <v>116</v>
      </c>
      <c r="Y842" s="32"/>
      <c r="Z842" s="33" t="s">
        <v>115</v>
      </c>
      <c r="AA842" s="32"/>
      <c r="AB842" s="31"/>
      <c r="AC842" s="32"/>
      <c r="AD842" s="31"/>
      <c r="AE842" s="23"/>
      <c r="AF842" s="251"/>
      <c r="AG842" s="251"/>
      <c r="AH842" s="22"/>
      <c r="AI842" s="11"/>
      <c r="AJ842" s="234"/>
      <c r="AK842" s="240"/>
      <c r="AL842" s="231"/>
      <c r="AM842" s="234"/>
      <c r="AN842" s="240"/>
      <c r="AO842" s="231"/>
      <c r="AP842" s="234"/>
      <c r="AQ842" s="240"/>
      <c r="AR842" s="231"/>
      <c r="AS842" s="234"/>
      <c r="AT842" s="240"/>
      <c r="AU842" s="231"/>
      <c r="AV842" s="234"/>
      <c r="AW842" s="237"/>
      <c r="AX842" s="231"/>
      <c r="AY842" s="292"/>
      <c r="AZ842" s="228"/>
      <c r="BA842" s="228"/>
      <c r="BB842" s="295"/>
    </row>
    <row r="843" spans="2:62" ht="28.15" customHeight="1" x14ac:dyDescent="0.2">
      <c r="B843" s="30"/>
      <c r="C843" s="244"/>
      <c r="D843" s="29"/>
      <c r="E843" s="28"/>
      <c r="F843" s="28"/>
      <c r="G843" s="27"/>
      <c r="H843" s="225"/>
      <c r="I843" s="248"/>
      <c r="J843" s="248"/>
      <c r="K843" s="248"/>
      <c r="L843" s="26" t="s">
        <v>114</v>
      </c>
      <c r="M843" s="25" t="s">
        <v>175</v>
      </c>
      <c r="N843" s="26" t="s">
        <v>112</v>
      </c>
      <c r="O843" s="25" t="s">
        <v>121</v>
      </c>
      <c r="P843" s="26" t="s">
        <v>111</v>
      </c>
      <c r="Q843" s="25"/>
      <c r="R843" s="26" t="s">
        <v>110</v>
      </c>
      <c r="S843" s="25"/>
      <c r="T843" s="26" t="s">
        <v>109</v>
      </c>
      <c r="U843" s="25"/>
      <c r="V843" s="26" t="s">
        <v>108</v>
      </c>
      <c r="W843" s="25"/>
      <c r="X843" s="26" t="s">
        <v>107</v>
      </c>
      <c r="Y843" s="25"/>
      <c r="Z843" s="26" t="s">
        <v>106</v>
      </c>
      <c r="AA843" s="25"/>
      <c r="AB843" s="24"/>
      <c r="AC843" s="25"/>
      <c r="AD843" s="24"/>
      <c r="AE843" s="23"/>
      <c r="AF843" s="251"/>
      <c r="AG843" s="251"/>
      <c r="AH843" s="22"/>
      <c r="AI843" s="11"/>
      <c r="AJ843" s="234"/>
      <c r="AK843" s="240"/>
      <c r="AL843" s="231"/>
      <c r="AM843" s="234"/>
      <c r="AN843" s="240"/>
      <c r="AO843" s="231"/>
      <c r="AP843" s="234"/>
      <c r="AQ843" s="240"/>
      <c r="AR843" s="231"/>
      <c r="AS843" s="234"/>
      <c r="AT843" s="240"/>
      <c r="AU843" s="231"/>
      <c r="AV843" s="234"/>
      <c r="AW843" s="237"/>
      <c r="AX843" s="231"/>
      <c r="AY843" s="292"/>
      <c r="AZ843" s="228"/>
      <c r="BA843" s="228"/>
      <c r="BB843" s="295"/>
    </row>
    <row r="844" spans="2:62" ht="28.15" customHeight="1" thickBot="1" x14ac:dyDescent="0.25">
      <c r="B844" s="30"/>
      <c r="C844" s="253"/>
      <c r="D844" s="51"/>
      <c r="E844" s="50"/>
      <c r="F844" s="50"/>
      <c r="G844" s="49"/>
      <c r="H844" s="226"/>
      <c r="I844" s="254"/>
      <c r="J844" s="254"/>
      <c r="K844" s="254"/>
      <c r="L844" s="48" t="s">
        <v>105</v>
      </c>
      <c r="M844" s="47" t="s">
        <v>121</v>
      </c>
      <c r="N844" s="48" t="s">
        <v>103</v>
      </c>
      <c r="O844" s="47"/>
      <c r="P844" s="48" t="s">
        <v>102</v>
      </c>
      <c r="Q844" s="47"/>
      <c r="R844" s="48" t="s">
        <v>101</v>
      </c>
      <c r="S844" s="47"/>
      <c r="T844" s="48">
        <v>20</v>
      </c>
      <c r="U844" s="47"/>
      <c r="V844" s="48" t="s">
        <v>100</v>
      </c>
      <c r="W844" s="47"/>
      <c r="X844" s="48" t="s">
        <v>99</v>
      </c>
      <c r="Y844" s="47"/>
      <c r="Z844" s="48" t="s">
        <v>98</v>
      </c>
      <c r="AA844" s="47"/>
      <c r="AB844" s="16"/>
      <c r="AC844" s="47"/>
      <c r="AD844" s="16"/>
      <c r="AE844" s="46"/>
      <c r="AF844" s="255"/>
      <c r="AG844" s="255"/>
      <c r="AH844" s="45"/>
      <c r="AI844" s="11"/>
      <c r="AJ844" s="235"/>
      <c r="AK844" s="241"/>
      <c r="AL844" s="232"/>
      <c r="AM844" s="235"/>
      <c r="AN844" s="241"/>
      <c r="AO844" s="232"/>
      <c r="AP844" s="235"/>
      <c r="AQ844" s="241"/>
      <c r="AR844" s="232"/>
      <c r="AS844" s="235"/>
      <c r="AT844" s="241"/>
      <c r="AU844" s="232"/>
      <c r="AV844" s="235"/>
      <c r="AW844" s="238"/>
      <c r="AX844" s="232"/>
      <c r="AY844" s="293"/>
      <c r="AZ844" s="229"/>
      <c r="BA844" s="229"/>
      <c r="BB844" s="296"/>
    </row>
    <row r="845" spans="2:62" ht="28.15" customHeight="1" x14ac:dyDescent="0.2">
      <c r="B845" s="30"/>
      <c r="C845" s="242">
        <v>3</v>
      </c>
      <c r="D845" s="44"/>
      <c r="E845" s="43"/>
      <c r="F845" s="43"/>
      <c r="G845" s="42"/>
      <c r="H845" s="223"/>
      <c r="I845" s="246">
        <v>25</v>
      </c>
      <c r="J845" s="246">
        <v>15</v>
      </c>
      <c r="K845" s="246">
        <v>8</v>
      </c>
      <c r="L845" s="41" t="s">
        <v>133</v>
      </c>
      <c r="M845" s="40" t="s">
        <v>124</v>
      </c>
      <c r="N845" s="41" t="s">
        <v>131</v>
      </c>
      <c r="O845" s="40" t="s">
        <v>121</v>
      </c>
      <c r="P845" s="41" t="s">
        <v>130</v>
      </c>
      <c r="Q845" s="40"/>
      <c r="R845" s="41" t="s">
        <v>129</v>
      </c>
      <c r="S845" s="40"/>
      <c r="T845" s="41" t="s">
        <v>128</v>
      </c>
      <c r="U845" s="40"/>
      <c r="V845" s="41" t="s">
        <v>127</v>
      </c>
      <c r="W845" s="40"/>
      <c r="X845" s="41" t="s">
        <v>126</v>
      </c>
      <c r="Y845" s="40"/>
      <c r="Z845" s="41" t="s">
        <v>125</v>
      </c>
      <c r="AA845" s="40"/>
      <c r="AB845" s="39"/>
      <c r="AC845" s="40"/>
      <c r="AD845" s="39" t="s">
        <v>104</v>
      </c>
      <c r="AE845" s="38"/>
      <c r="AF845" s="250"/>
      <c r="AG845" s="250"/>
      <c r="AH845" s="37"/>
      <c r="AI845" s="11"/>
      <c r="AJ845" s="233">
        <f>SUMPRODUCT(LEN($M845:$S848)-LEN(SUBSTITUTE($M845:$S848,"A", "")))</f>
        <v>2</v>
      </c>
      <c r="AK845" s="239">
        <f>SUMPRODUCT(LEN($AD845:$AD848)-LEN(SUBSTITUTE($AD845:$AD848,"A", "")))</f>
        <v>1</v>
      </c>
      <c r="AL845" s="230">
        <f>SUMPRODUCT(LEN($AC845:$AC848)-LEN(SUBSTITUTE($AC845:$AC848,"A", "")))</f>
        <v>0</v>
      </c>
      <c r="AM845" s="233">
        <f>SUMPRODUCT(LEN($M845:$S848)-LEN(SUBSTITUTE($M845:$S848,"S", "")))</f>
        <v>8</v>
      </c>
      <c r="AN845" s="239">
        <f>SUMPRODUCT(LEN($AD845:$AD848)-LEN(SUBSTITUTE($AD845:$AD848,"S", "")))</f>
        <v>1</v>
      </c>
      <c r="AO845" s="230">
        <f>SUMPRODUCT(LEN($AC845:$AC848)-LEN(SUBSTITUTE($AC845:$AC848,"S", "")))</f>
        <v>0</v>
      </c>
      <c r="AP845" s="233">
        <f>SUMPRODUCT(LEN($M845:$S848)-LEN(SUBSTITUTE($M845:$S848,"F", "")))</f>
        <v>0</v>
      </c>
      <c r="AQ845" s="239">
        <f>SUMPRODUCT(LEN($AD845:$AD848)-LEN(SUBSTITUTE($AD845:$AD848,"F", "")))</f>
        <v>0</v>
      </c>
      <c r="AR845" s="230">
        <f>SUMPRODUCT(LEN($AC845:$AC848)-LEN(SUBSTITUTE($AC845:$AC848,"F", "")))</f>
        <v>0</v>
      </c>
      <c r="AS845" s="233">
        <f>SUMPRODUCT(LEN($M845:$S848)-LEN(SUBSTITUTE($M845:$S848,"G", "")))</f>
        <v>0</v>
      </c>
      <c r="AT845" s="239">
        <f>SUMPRODUCT(LEN($AD845:$AD848)-LEN(SUBSTITUTE($AD845:$AD848,"G", "")))</f>
        <v>0</v>
      </c>
      <c r="AU845" s="230">
        <f>SUMPRODUCT(LEN($AC845:$AC848)-LEN(SUBSTITUTE($AC845:$AC848,"G", "")))</f>
        <v>0</v>
      </c>
      <c r="AV845" s="233">
        <f>SUMPRODUCT(LEN($L845:$S848)-LEN(SUBSTITUTE($L845:$S848,"M", "")))</f>
        <v>0</v>
      </c>
      <c r="AW845" s="236">
        <f>SUMPRODUCT(LEN($AD845:$AD848)-LEN(SUBSTITUTE($AD845:$AD848,"M", "")))</f>
        <v>0</v>
      </c>
      <c r="AX845" s="230">
        <f>SUMPRODUCT(LEN($AC845:$AC848)-LEN(SUBSTITUTE($AC845:$AC848,"M", "")))</f>
        <v>0</v>
      </c>
      <c r="AY845" s="291">
        <f>SUMPRODUCT(LEN($AE845:$AE848)-LEN(SUBSTITUTE($AE845:$AE848,"S", "")))</f>
        <v>0</v>
      </c>
      <c r="AZ845" s="227">
        <f>SUMPRODUCT(LEN($AE845:$AE848)-LEN(SUBSTITUTE($AE845:$AE848,"F", "")))</f>
        <v>0</v>
      </c>
      <c r="BA845" s="227">
        <f>SUMPRODUCT(LEN($AE845:$AE848)-LEN(SUBSTITUTE($AE845:$AE848,"G", "")))</f>
        <v>0</v>
      </c>
      <c r="BB845" s="294">
        <f>SUMPRODUCT(LEN($AE845:$AE848)-LEN(SUBSTITUTE($AE845:$AE848,"M", "")))</f>
        <v>0</v>
      </c>
    </row>
    <row r="846" spans="2:62" ht="28.15" customHeight="1" thickBot="1" x14ac:dyDescent="0.25">
      <c r="B846" s="30"/>
      <c r="C846" s="243"/>
      <c r="D846" s="36"/>
      <c r="E846" s="35"/>
      <c r="F846" s="35"/>
      <c r="G846" s="34"/>
      <c r="H846" s="224"/>
      <c r="I846" s="247"/>
      <c r="J846" s="247"/>
      <c r="K846" s="247"/>
      <c r="L846" s="33" t="s">
        <v>123</v>
      </c>
      <c r="M846" s="32" t="s">
        <v>113</v>
      </c>
      <c r="N846" s="33" t="s">
        <v>122</v>
      </c>
      <c r="O846" s="32" t="s">
        <v>121</v>
      </c>
      <c r="P846" s="33" t="s">
        <v>120</v>
      </c>
      <c r="Q846" s="32"/>
      <c r="R846" s="33" t="s">
        <v>119</v>
      </c>
      <c r="S846" s="32"/>
      <c r="T846" s="33" t="s">
        <v>118</v>
      </c>
      <c r="U846" s="32"/>
      <c r="V846" s="33" t="s">
        <v>117</v>
      </c>
      <c r="W846" s="32"/>
      <c r="X846" s="33" t="s">
        <v>116</v>
      </c>
      <c r="Y846" s="32"/>
      <c r="Z846" s="33" t="s">
        <v>115</v>
      </c>
      <c r="AA846" s="32"/>
      <c r="AB846" s="31"/>
      <c r="AC846" s="32"/>
      <c r="AD846" s="31" t="s">
        <v>121</v>
      </c>
      <c r="AE846" s="23"/>
      <c r="AF846" s="251"/>
      <c r="AG846" s="251"/>
      <c r="AH846" s="22"/>
      <c r="AI846" s="11"/>
      <c r="AJ846" s="234"/>
      <c r="AK846" s="240"/>
      <c r="AL846" s="231"/>
      <c r="AM846" s="234"/>
      <c r="AN846" s="240"/>
      <c r="AO846" s="231"/>
      <c r="AP846" s="234"/>
      <c r="AQ846" s="240"/>
      <c r="AR846" s="231"/>
      <c r="AS846" s="234"/>
      <c r="AT846" s="240"/>
      <c r="AU846" s="231"/>
      <c r="AV846" s="234"/>
      <c r="AW846" s="237"/>
      <c r="AX846" s="231"/>
      <c r="AY846" s="292"/>
      <c r="AZ846" s="228"/>
      <c r="BA846" s="228"/>
      <c r="BB846" s="295"/>
    </row>
    <row r="847" spans="2:62" ht="28.15" customHeight="1" x14ac:dyDescent="0.2">
      <c r="B847" s="30"/>
      <c r="C847" s="244"/>
      <c r="D847" s="29"/>
      <c r="E847" s="28"/>
      <c r="F847" s="28"/>
      <c r="G847" s="27"/>
      <c r="H847" s="225"/>
      <c r="I847" s="248"/>
      <c r="J847" s="248"/>
      <c r="K847" s="248"/>
      <c r="L847" s="26" t="s">
        <v>114</v>
      </c>
      <c r="M847" s="25" t="s">
        <v>121</v>
      </c>
      <c r="N847" s="26" t="s">
        <v>112</v>
      </c>
      <c r="O847" s="25" t="s">
        <v>121</v>
      </c>
      <c r="P847" s="26" t="s">
        <v>111</v>
      </c>
      <c r="Q847" s="25"/>
      <c r="R847" s="26" t="s">
        <v>110</v>
      </c>
      <c r="S847" s="25"/>
      <c r="T847" s="26" t="s">
        <v>109</v>
      </c>
      <c r="U847" s="25"/>
      <c r="V847" s="26" t="s">
        <v>108</v>
      </c>
      <c r="W847" s="25"/>
      <c r="X847" s="26" t="s">
        <v>107</v>
      </c>
      <c r="Y847" s="25"/>
      <c r="Z847" s="26" t="s">
        <v>106</v>
      </c>
      <c r="AA847" s="25"/>
      <c r="AB847" s="24"/>
      <c r="AC847" s="25"/>
      <c r="AD847" s="24"/>
      <c r="AE847" s="23"/>
      <c r="AF847" s="251"/>
      <c r="AG847" s="251"/>
      <c r="AH847" s="22"/>
      <c r="AI847" s="11"/>
      <c r="AJ847" s="234"/>
      <c r="AK847" s="240"/>
      <c r="AL847" s="231"/>
      <c r="AM847" s="234"/>
      <c r="AN847" s="240"/>
      <c r="AO847" s="231"/>
      <c r="AP847" s="234"/>
      <c r="AQ847" s="240"/>
      <c r="AR847" s="231"/>
      <c r="AS847" s="234"/>
      <c r="AT847" s="240"/>
      <c r="AU847" s="231"/>
      <c r="AV847" s="234"/>
      <c r="AW847" s="237"/>
      <c r="AX847" s="231"/>
      <c r="AY847" s="292"/>
      <c r="AZ847" s="228"/>
      <c r="BA847" s="228"/>
      <c r="BB847" s="295"/>
    </row>
    <row r="848" spans="2:62" ht="28.15" customHeight="1" thickBot="1" x14ac:dyDescent="0.25">
      <c r="B848" s="21"/>
      <c r="C848" s="245"/>
      <c r="D848" s="20"/>
      <c r="E848" s="19"/>
      <c r="F848" s="19"/>
      <c r="G848" s="18"/>
      <c r="H848" s="226"/>
      <c r="I848" s="249"/>
      <c r="J848" s="249"/>
      <c r="K848" s="249"/>
      <c r="L848" s="17" t="s">
        <v>105</v>
      </c>
      <c r="M848" s="15" t="s">
        <v>175</v>
      </c>
      <c r="N848" s="17" t="s">
        <v>103</v>
      </c>
      <c r="O848" s="15"/>
      <c r="P848" s="17" t="s">
        <v>102</v>
      </c>
      <c r="Q848" s="15"/>
      <c r="R848" s="17" t="s">
        <v>101</v>
      </c>
      <c r="S848" s="15"/>
      <c r="T848" s="17">
        <v>20</v>
      </c>
      <c r="U848" s="15"/>
      <c r="V848" s="17" t="s">
        <v>100</v>
      </c>
      <c r="W848" s="15"/>
      <c r="X848" s="17" t="s">
        <v>99</v>
      </c>
      <c r="Y848" s="15"/>
      <c r="Z848" s="17" t="s">
        <v>98</v>
      </c>
      <c r="AA848" s="15"/>
      <c r="AB848" s="16"/>
      <c r="AC848" s="15"/>
      <c r="AD848" s="14"/>
      <c r="AE848" s="13"/>
      <c r="AF848" s="252"/>
      <c r="AG848" s="252"/>
      <c r="AH848" s="12"/>
      <c r="AI848" s="11"/>
      <c r="AJ848" s="235"/>
      <c r="AK848" s="241"/>
      <c r="AL848" s="232"/>
      <c r="AM848" s="235"/>
      <c r="AN848" s="241"/>
      <c r="AO848" s="232"/>
      <c r="AP848" s="235"/>
      <c r="AQ848" s="241"/>
      <c r="AR848" s="232"/>
      <c r="AS848" s="235"/>
      <c r="AT848" s="241"/>
      <c r="AU848" s="232"/>
      <c r="AV848" s="235"/>
      <c r="AW848" s="238"/>
      <c r="AX848" s="232"/>
      <c r="AY848" s="293"/>
      <c r="AZ848" s="229"/>
      <c r="BA848" s="229"/>
      <c r="BB848" s="296"/>
    </row>
    <row r="849" spans="2:62" ht="85.9" customHeight="1" thickTop="1" thickBot="1" x14ac:dyDescent="0.35">
      <c r="B849" s="105" t="s">
        <v>174</v>
      </c>
      <c r="C849" s="95" t="s">
        <v>173</v>
      </c>
      <c r="D849" s="100" t="s">
        <v>172</v>
      </c>
      <c r="E849" s="104" t="s">
        <v>171</v>
      </c>
      <c r="F849" s="103"/>
      <c r="G849" s="102"/>
      <c r="H849" s="101" t="s">
        <v>170</v>
      </c>
      <c r="I849" s="100" t="s">
        <v>96</v>
      </c>
      <c r="J849" s="100" t="s">
        <v>169</v>
      </c>
      <c r="K849" s="100" t="s">
        <v>97</v>
      </c>
      <c r="L849" s="256" t="s">
        <v>168</v>
      </c>
      <c r="M849" s="262"/>
      <c r="N849" s="256" t="s">
        <v>167</v>
      </c>
      <c r="O849" s="262"/>
      <c r="P849" s="256" t="s">
        <v>167</v>
      </c>
      <c r="Q849" s="257"/>
      <c r="R849" s="256" t="s">
        <v>167</v>
      </c>
      <c r="S849" s="257"/>
      <c r="T849" s="256" t="s">
        <v>167</v>
      </c>
      <c r="U849" s="257"/>
      <c r="V849" s="256" t="s">
        <v>167</v>
      </c>
      <c r="W849" s="257"/>
      <c r="X849" s="256" t="s">
        <v>167</v>
      </c>
      <c r="Y849" s="257"/>
      <c r="Z849" s="256" t="s">
        <v>167</v>
      </c>
      <c r="AA849" s="257"/>
      <c r="AB849" s="261" t="s">
        <v>166</v>
      </c>
      <c r="AC849" s="257"/>
      <c r="AD849" s="101" t="s">
        <v>165</v>
      </c>
      <c r="AE849" s="101" t="s">
        <v>164</v>
      </c>
      <c r="AF849" s="100" t="s">
        <v>163</v>
      </c>
      <c r="AG849" s="100" t="s">
        <v>162</v>
      </c>
      <c r="AH849" s="99" t="s">
        <v>161</v>
      </c>
      <c r="AI849" s="98"/>
      <c r="AJ849" s="96" t="s">
        <v>160</v>
      </c>
      <c r="AK849" s="95" t="s">
        <v>159</v>
      </c>
      <c r="AL849" s="94" t="s">
        <v>158</v>
      </c>
      <c r="AM849" s="96" t="s">
        <v>157</v>
      </c>
      <c r="AN849" s="95" t="s">
        <v>156</v>
      </c>
      <c r="AO849" s="94" t="s">
        <v>155</v>
      </c>
      <c r="AP849" s="96" t="s">
        <v>154</v>
      </c>
      <c r="AQ849" s="95" t="s">
        <v>153</v>
      </c>
      <c r="AR849" s="97" t="s">
        <v>152</v>
      </c>
      <c r="AS849" s="96" t="s">
        <v>151</v>
      </c>
      <c r="AT849" s="95" t="s">
        <v>150</v>
      </c>
      <c r="AU849" s="94" t="s">
        <v>149</v>
      </c>
      <c r="AV849" s="96" t="s">
        <v>148</v>
      </c>
      <c r="AW849" s="95" t="s">
        <v>147</v>
      </c>
      <c r="AX849" s="94" t="s">
        <v>146</v>
      </c>
      <c r="AY849" s="93" t="s">
        <v>145</v>
      </c>
      <c r="AZ849" s="92" t="s">
        <v>144</v>
      </c>
      <c r="BA849" s="92" t="s">
        <v>143</v>
      </c>
      <c r="BB849" s="91" t="s">
        <v>142</v>
      </c>
    </row>
    <row r="850" spans="2:62" ht="48" thickBot="1" x14ac:dyDescent="0.3">
      <c r="B850" s="90" t="s">
        <v>189</v>
      </c>
      <c r="C850" s="89"/>
      <c r="D850" s="88">
        <v>166</v>
      </c>
      <c r="E850" s="258"/>
      <c r="F850" s="259"/>
      <c r="G850" s="260"/>
      <c r="H850" s="87" t="s">
        <v>140</v>
      </c>
      <c r="I850" s="86"/>
      <c r="J850" s="86"/>
      <c r="K850" s="85"/>
      <c r="L850" s="84"/>
      <c r="M850" s="81"/>
      <c r="N850" s="84"/>
      <c r="O850" s="81"/>
      <c r="P850" s="84"/>
      <c r="Q850" s="81"/>
      <c r="R850" s="84"/>
      <c r="S850" s="81"/>
      <c r="T850" s="84"/>
      <c r="U850" s="81"/>
      <c r="V850" s="84"/>
      <c r="W850" s="81"/>
      <c r="X850" s="84"/>
      <c r="Y850" s="81"/>
      <c r="Z850" s="84"/>
      <c r="AA850" s="83"/>
      <c r="AB850" s="82" t="s">
        <v>139</v>
      </c>
      <c r="AC850" s="81"/>
      <c r="AD850" s="81"/>
      <c r="AE850" s="81"/>
      <c r="AF850" s="80"/>
      <c r="AG850" s="80"/>
      <c r="AH850" s="60"/>
      <c r="AI850" s="79" t="s">
        <v>138</v>
      </c>
      <c r="AJ850" s="78">
        <f t="shared" ref="AJ850:BB850" si="112">SUM(AJ852:AJ863)</f>
        <v>22</v>
      </c>
      <c r="AK850" s="77">
        <f t="shared" si="112"/>
        <v>1</v>
      </c>
      <c r="AL850" s="76">
        <f t="shared" si="112"/>
        <v>0</v>
      </c>
      <c r="AM850" s="78">
        <f t="shared" si="112"/>
        <v>19</v>
      </c>
      <c r="AN850" s="77">
        <f t="shared" si="112"/>
        <v>1</v>
      </c>
      <c r="AO850" s="76">
        <f t="shared" si="112"/>
        <v>0</v>
      </c>
      <c r="AP850" s="78">
        <f t="shared" si="112"/>
        <v>0</v>
      </c>
      <c r="AQ850" s="77">
        <f t="shared" si="112"/>
        <v>0</v>
      </c>
      <c r="AR850" s="76">
        <f t="shared" si="112"/>
        <v>0</v>
      </c>
      <c r="AS850" s="78">
        <f t="shared" si="112"/>
        <v>0</v>
      </c>
      <c r="AT850" s="77">
        <f t="shared" si="112"/>
        <v>0</v>
      </c>
      <c r="AU850" s="76">
        <f t="shared" si="112"/>
        <v>0</v>
      </c>
      <c r="AV850" s="78">
        <f t="shared" si="112"/>
        <v>0</v>
      </c>
      <c r="AW850" s="77">
        <f t="shared" si="112"/>
        <v>0</v>
      </c>
      <c r="AX850" s="76">
        <f t="shared" si="112"/>
        <v>0</v>
      </c>
      <c r="AY850" s="75">
        <f t="shared" si="112"/>
        <v>0</v>
      </c>
      <c r="AZ850" s="74">
        <f t="shared" si="112"/>
        <v>0</v>
      </c>
      <c r="BA850" s="74">
        <f t="shared" si="112"/>
        <v>0</v>
      </c>
      <c r="BB850" s="73">
        <f t="shared" si="112"/>
        <v>0</v>
      </c>
      <c r="BC850" s="72" t="s">
        <v>137</v>
      </c>
      <c r="BF850" s="5">
        <f>SUM(AJ850:AL850)/$BG$5</f>
        <v>7.666666666666667</v>
      </c>
      <c r="BG850" s="5">
        <f>SUM(AM850:AO850,AY850)/$BG$5</f>
        <v>6.666666666666667</v>
      </c>
      <c r="BH850" s="5">
        <f>SUM(AP850:AR850,AZ850)/$BG$5</f>
        <v>0</v>
      </c>
      <c r="BI850" s="5">
        <f>SUM(AS850:AU850,BA850)/$BG$5</f>
        <v>0</v>
      </c>
      <c r="BJ850" s="5">
        <f>SUM(AV850:AX850,BB850)/$BG$5</f>
        <v>0</v>
      </c>
    </row>
    <row r="851" spans="2:62" ht="37.5" thickBot="1" x14ac:dyDescent="0.3">
      <c r="B851" s="71"/>
      <c r="C851" s="70"/>
      <c r="D851" s="69"/>
      <c r="E851" s="68"/>
      <c r="F851" s="68"/>
      <c r="G851" s="67"/>
      <c r="H851" s="66"/>
      <c r="I851" s="64"/>
      <c r="J851" s="64"/>
      <c r="K851" s="65"/>
      <c r="L851" s="64"/>
      <c r="M851" s="62"/>
      <c r="N851" s="64"/>
      <c r="O851" s="62"/>
      <c r="P851" s="64"/>
      <c r="Q851" s="62"/>
      <c r="R851" s="64"/>
      <c r="S851" s="62"/>
      <c r="T851" s="64"/>
      <c r="U851" s="62"/>
      <c r="V851" s="64"/>
      <c r="W851" s="62"/>
      <c r="X851" s="64"/>
      <c r="Y851" s="62"/>
      <c r="Z851" s="64"/>
      <c r="AA851" s="62"/>
      <c r="AB851" s="63"/>
      <c r="AC851" s="62"/>
      <c r="AD851" s="62"/>
      <c r="AE851" s="62"/>
      <c r="AF851" s="61"/>
      <c r="AG851" s="61"/>
      <c r="AH851" s="60"/>
      <c r="AI851" s="59" t="s">
        <v>136</v>
      </c>
      <c r="AJ851" s="58">
        <f t="shared" ref="AJ851:BB851" si="113">AJ850/3</f>
        <v>7.333333333333333</v>
      </c>
      <c r="AK851" s="57">
        <f t="shared" si="113"/>
        <v>0.33333333333333331</v>
      </c>
      <c r="AL851" s="56">
        <f t="shared" si="113"/>
        <v>0</v>
      </c>
      <c r="AM851" s="58">
        <f t="shared" si="113"/>
        <v>6.333333333333333</v>
      </c>
      <c r="AN851" s="57">
        <f t="shared" si="113"/>
        <v>0.33333333333333331</v>
      </c>
      <c r="AO851" s="56">
        <f t="shared" si="113"/>
        <v>0</v>
      </c>
      <c r="AP851" s="58">
        <f t="shared" si="113"/>
        <v>0</v>
      </c>
      <c r="AQ851" s="57">
        <f t="shared" si="113"/>
        <v>0</v>
      </c>
      <c r="AR851" s="56">
        <f t="shared" si="113"/>
        <v>0</v>
      </c>
      <c r="AS851" s="58">
        <f t="shared" si="113"/>
        <v>0</v>
      </c>
      <c r="AT851" s="57">
        <f t="shared" si="113"/>
        <v>0</v>
      </c>
      <c r="AU851" s="56">
        <f t="shared" si="113"/>
        <v>0</v>
      </c>
      <c r="AV851" s="58">
        <f t="shared" si="113"/>
        <v>0</v>
      </c>
      <c r="AW851" s="57">
        <f t="shared" si="113"/>
        <v>0</v>
      </c>
      <c r="AX851" s="56">
        <f t="shared" si="113"/>
        <v>0</v>
      </c>
      <c r="AY851" s="55">
        <f t="shared" si="113"/>
        <v>0</v>
      </c>
      <c r="AZ851" s="54">
        <f t="shared" si="113"/>
        <v>0</v>
      </c>
      <c r="BA851" s="54">
        <f t="shared" si="113"/>
        <v>0</v>
      </c>
      <c r="BB851" s="53">
        <f t="shared" si="113"/>
        <v>0</v>
      </c>
      <c r="BC851" s="52" t="s">
        <v>135</v>
      </c>
    </row>
    <row r="852" spans="2:62" ht="28.15" customHeight="1" x14ac:dyDescent="0.2">
      <c r="B852" s="30"/>
      <c r="C852" s="242">
        <v>1</v>
      </c>
      <c r="D852" s="44"/>
      <c r="E852" s="43"/>
      <c r="F852" s="43"/>
      <c r="G852" s="42"/>
      <c r="H852" s="223" t="s">
        <v>134</v>
      </c>
      <c r="I852" s="246">
        <v>33</v>
      </c>
      <c r="J852" s="246">
        <v>13</v>
      </c>
      <c r="K852" s="246">
        <v>6</v>
      </c>
      <c r="L852" s="41" t="s">
        <v>133</v>
      </c>
      <c r="M852" s="40" t="s">
        <v>132</v>
      </c>
      <c r="N852" s="41" t="s">
        <v>131</v>
      </c>
      <c r="O852" s="40" t="s">
        <v>121</v>
      </c>
      <c r="P852" s="41" t="s">
        <v>130</v>
      </c>
      <c r="Q852" s="40"/>
      <c r="R852" s="41" t="s">
        <v>129</v>
      </c>
      <c r="S852" s="40"/>
      <c r="T852" s="41" t="s">
        <v>128</v>
      </c>
      <c r="U852" s="40"/>
      <c r="V852" s="41" t="s">
        <v>127</v>
      </c>
      <c r="W852" s="40"/>
      <c r="X852" s="41" t="s">
        <v>126</v>
      </c>
      <c r="Y852" s="40"/>
      <c r="Z852" s="41" t="s">
        <v>125</v>
      </c>
      <c r="AA852" s="40"/>
      <c r="AB852" s="39"/>
      <c r="AC852" s="40"/>
      <c r="AD852" s="39" t="s">
        <v>104</v>
      </c>
      <c r="AE852" s="38"/>
      <c r="AF852" s="250"/>
      <c r="AG852" s="250"/>
      <c r="AH852" s="37"/>
      <c r="AI852" s="11"/>
      <c r="AJ852" s="233">
        <f>SUMPRODUCT(LEN($M852:$S855)-LEN(SUBSTITUTE($M852:$S855,"A", "")))</f>
        <v>6</v>
      </c>
      <c r="AK852" s="239">
        <f>SUMPRODUCT(LEN($AD852:$AD855)-LEN(SUBSTITUTE($AD852:$AD855,"A", "")))</f>
        <v>1</v>
      </c>
      <c r="AL852" s="230">
        <f>SUMPRODUCT(LEN($AC852:$AC855)-LEN(SUBSTITUTE($AC852:$AC855,"A", "")))</f>
        <v>0</v>
      </c>
      <c r="AM852" s="233">
        <f>SUMPRODUCT(LEN($M852:$S855)-LEN(SUBSTITUTE($M852:$S855,"S", "")))</f>
        <v>6</v>
      </c>
      <c r="AN852" s="239">
        <f>SUMPRODUCT(LEN($AD852:$AD855)-LEN(SUBSTITUTE($AD852:$AD855,"S", "")))</f>
        <v>0</v>
      </c>
      <c r="AO852" s="230">
        <f>SUMPRODUCT(LEN($AC852:$AC855)-LEN(SUBSTITUTE($AC852:$AC855,"S", "")))</f>
        <v>0</v>
      </c>
      <c r="AP852" s="233">
        <f>SUMPRODUCT(LEN($M852:$S855)-LEN(SUBSTITUTE($M852:$S855,"F", "")))</f>
        <v>0</v>
      </c>
      <c r="AQ852" s="239">
        <f>SUMPRODUCT(LEN($AD852:$AD855)-LEN(SUBSTITUTE($AD852:$AD855,"F", "")))</f>
        <v>0</v>
      </c>
      <c r="AR852" s="230">
        <f>SUMPRODUCT(LEN($AC852:$AC855)-LEN(SUBSTITUTE($AC852:$AC855,"F", "")))</f>
        <v>0</v>
      </c>
      <c r="AS852" s="233">
        <f>SUMPRODUCT(LEN($M852:$S855)-LEN(SUBSTITUTE($M852:$S855,"G", "")))</f>
        <v>0</v>
      </c>
      <c r="AT852" s="239">
        <f>SUMPRODUCT(LEN($AD852:$AD855)-LEN(SUBSTITUTE($AD852:$AD855,"G", "")))</f>
        <v>0</v>
      </c>
      <c r="AU852" s="230">
        <f>SUMPRODUCT(LEN($AC852:$AC855)-LEN(SUBSTITUTE($AC852:$AC855,"G", "")))</f>
        <v>0</v>
      </c>
      <c r="AV852" s="233">
        <f>SUMPRODUCT(LEN($L852:$S855)-LEN(SUBSTITUTE($L852:$S855,"M", "")))</f>
        <v>0</v>
      </c>
      <c r="AW852" s="236">
        <f>SUMPRODUCT(LEN($AD852:$AD855)-LEN(SUBSTITUTE($AD852:$AD855,"M", "")))</f>
        <v>0</v>
      </c>
      <c r="AX852" s="230">
        <f>SUMPRODUCT(LEN($AC852:$AC855)-LEN(SUBSTITUTE($AC852:$AC855,"M", "")))</f>
        <v>0</v>
      </c>
      <c r="AY852" s="291">
        <f>SUMPRODUCT(LEN($AE852:$AE855)-LEN(SUBSTITUTE($AE852:$AE855,"S", "")))</f>
        <v>0</v>
      </c>
      <c r="AZ852" s="227">
        <f>SUMPRODUCT(LEN($AE852:$AE855)-LEN(SUBSTITUTE($AE852:$AE855,"F", "")))</f>
        <v>0</v>
      </c>
      <c r="BA852" s="227">
        <f>SUMPRODUCT(LEN($AE852:$AE855)-LEN(SUBSTITUTE($AE852:$AE855,"G", "")))</f>
        <v>0</v>
      </c>
      <c r="BB852" s="294">
        <f>SUMPRODUCT(LEN($AE852:$AE855)-LEN(SUBSTITUTE($AE852:$AE855,"M", "")))</f>
        <v>0</v>
      </c>
    </row>
    <row r="853" spans="2:62" ht="28.15" customHeight="1" thickBot="1" x14ac:dyDescent="0.25">
      <c r="B853" s="30"/>
      <c r="C853" s="243"/>
      <c r="D853" s="36"/>
      <c r="E853" s="35"/>
      <c r="F853" s="35"/>
      <c r="G853" s="34"/>
      <c r="H853" s="224"/>
      <c r="I853" s="247"/>
      <c r="J853" s="247"/>
      <c r="K853" s="247"/>
      <c r="L853" s="33" t="s">
        <v>123</v>
      </c>
      <c r="M853" s="32" t="s">
        <v>188</v>
      </c>
      <c r="N853" s="33" t="s">
        <v>122</v>
      </c>
      <c r="O853" s="32" t="s">
        <v>104</v>
      </c>
      <c r="P853" s="33" t="s">
        <v>120</v>
      </c>
      <c r="Q853" s="32"/>
      <c r="R853" s="33" t="s">
        <v>119</v>
      </c>
      <c r="S853" s="32"/>
      <c r="T853" s="33" t="s">
        <v>118</v>
      </c>
      <c r="U853" s="32"/>
      <c r="V853" s="33" t="s">
        <v>117</v>
      </c>
      <c r="W853" s="32"/>
      <c r="X853" s="33" t="s">
        <v>116</v>
      </c>
      <c r="Y853" s="32"/>
      <c r="Z853" s="33" t="s">
        <v>115</v>
      </c>
      <c r="AA853" s="32"/>
      <c r="AB853" s="31"/>
      <c r="AC853" s="32"/>
      <c r="AD853" s="31"/>
      <c r="AE853" s="23"/>
      <c r="AF853" s="251"/>
      <c r="AG853" s="251"/>
      <c r="AH853" s="22"/>
      <c r="AI853" s="11"/>
      <c r="AJ853" s="234"/>
      <c r="AK853" s="240"/>
      <c r="AL853" s="231"/>
      <c r="AM853" s="234"/>
      <c r="AN853" s="240"/>
      <c r="AO853" s="231"/>
      <c r="AP853" s="234"/>
      <c r="AQ853" s="240"/>
      <c r="AR853" s="231"/>
      <c r="AS853" s="234"/>
      <c r="AT853" s="240"/>
      <c r="AU853" s="231"/>
      <c r="AV853" s="234"/>
      <c r="AW853" s="237"/>
      <c r="AX853" s="231"/>
      <c r="AY853" s="292"/>
      <c r="AZ853" s="228"/>
      <c r="BA853" s="228"/>
      <c r="BB853" s="295"/>
    </row>
    <row r="854" spans="2:62" ht="28.15" customHeight="1" x14ac:dyDescent="0.2">
      <c r="B854" s="30"/>
      <c r="C854" s="244"/>
      <c r="D854" s="29"/>
      <c r="E854" s="28"/>
      <c r="F854" s="28"/>
      <c r="G854" s="27"/>
      <c r="H854" s="225">
        <v>166</v>
      </c>
      <c r="I854" s="248"/>
      <c r="J854" s="248"/>
      <c r="K854" s="248"/>
      <c r="L854" s="26" t="s">
        <v>114</v>
      </c>
      <c r="M854" s="25" t="s">
        <v>124</v>
      </c>
      <c r="N854" s="26" t="s">
        <v>112</v>
      </c>
      <c r="O854" s="25" t="s">
        <v>121</v>
      </c>
      <c r="P854" s="26" t="s">
        <v>111</v>
      </c>
      <c r="Q854" s="25"/>
      <c r="R854" s="26" t="s">
        <v>110</v>
      </c>
      <c r="S854" s="25"/>
      <c r="T854" s="26" t="s">
        <v>109</v>
      </c>
      <c r="U854" s="25"/>
      <c r="V854" s="26" t="s">
        <v>108</v>
      </c>
      <c r="W854" s="25"/>
      <c r="X854" s="26" t="s">
        <v>107</v>
      </c>
      <c r="Y854" s="25"/>
      <c r="Z854" s="26" t="s">
        <v>106</v>
      </c>
      <c r="AA854" s="25"/>
      <c r="AB854" s="24"/>
      <c r="AC854" s="25"/>
      <c r="AD854" s="24"/>
      <c r="AE854" s="23"/>
      <c r="AF854" s="251"/>
      <c r="AG854" s="251"/>
      <c r="AH854" s="22"/>
      <c r="AI854" s="11"/>
      <c r="AJ854" s="234"/>
      <c r="AK854" s="240"/>
      <c r="AL854" s="231"/>
      <c r="AM854" s="234"/>
      <c r="AN854" s="240"/>
      <c r="AO854" s="231"/>
      <c r="AP854" s="234"/>
      <c r="AQ854" s="240"/>
      <c r="AR854" s="231"/>
      <c r="AS854" s="234"/>
      <c r="AT854" s="240"/>
      <c r="AU854" s="231"/>
      <c r="AV854" s="234"/>
      <c r="AW854" s="237"/>
      <c r="AX854" s="231"/>
      <c r="AY854" s="292"/>
      <c r="AZ854" s="228"/>
      <c r="BA854" s="228"/>
      <c r="BB854" s="295"/>
    </row>
    <row r="855" spans="2:62" ht="28.15" customHeight="1" thickBot="1" x14ac:dyDescent="0.25">
      <c r="B855" s="30"/>
      <c r="C855" s="253"/>
      <c r="D855" s="51"/>
      <c r="E855" s="50"/>
      <c r="F855" s="50"/>
      <c r="G855" s="49"/>
      <c r="H855" s="226"/>
      <c r="I855" s="254"/>
      <c r="J855" s="254"/>
      <c r="K855" s="254"/>
      <c r="L855" s="48" t="s">
        <v>105</v>
      </c>
      <c r="M855" s="47" t="s">
        <v>175</v>
      </c>
      <c r="N855" s="48" t="s">
        <v>103</v>
      </c>
      <c r="O855" s="47"/>
      <c r="P855" s="48" t="s">
        <v>102</v>
      </c>
      <c r="Q855" s="47"/>
      <c r="R855" s="48" t="s">
        <v>101</v>
      </c>
      <c r="S855" s="47"/>
      <c r="T855" s="48">
        <v>20</v>
      </c>
      <c r="U855" s="47"/>
      <c r="V855" s="48" t="s">
        <v>100</v>
      </c>
      <c r="W855" s="47"/>
      <c r="X855" s="48" t="s">
        <v>99</v>
      </c>
      <c r="Y855" s="47"/>
      <c r="Z855" s="48" t="s">
        <v>98</v>
      </c>
      <c r="AA855" s="47"/>
      <c r="AB855" s="16"/>
      <c r="AC855" s="47"/>
      <c r="AD855" s="16"/>
      <c r="AE855" s="46"/>
      <c r="AF855" s="255"/>
      <c r="AG855" s="255"/>
      <c r="AH855" s="45"/>
      <c r="AI855" s="11"/>
      <c r="AJ855" s="235"/>
      <c r="AK855" s="241"/>
      <c r="AL855" s="232"/>
      <c r="AM855" s="235"/>
      <c r="AN855" s="241"/>
      <c r="AO855" s="232"/>
      <c r="AP855" s="235"/>
      <c r="AQ855" s="241"/>
      <c r="AR855" s="232"/>
      <c r="AS855" s="235"/>
      <c r="AT855" s="241"/>
      <c r="AU855" s="232"/>
      <c r="AV855" s="235"/>
      <c r="AW855" s="238"/>
      <c r="AX855" s="232"/>
      <c r="AY855" s="293"/>
      <c r="AZ855" s="229"/>
      <c r="BA855" s="229"/>
      <c r="BB855" s="296"/>
    </row>
    <row r="856" spans="2:62" ht="28.15" customHeight="1" x14ac:dyDescent="0.2">
      <c r="B856" s="30"/>
      <c r="C856" s="242">
        <v>2</v>
      </c>
      <c r="D856" s="44"/>
      <c r="E856" s="43"/>
      <c r="F856" s="43"/>
      <c r="G856" s="42"/>
      <c r="H856" s="223"/>
      <c r="I856" s="246">
        <v>43</v>
      </c>
      <c r="J856" s="246">
        <v>15</v>
      </c>
      <c r="K856" s="246">
        <v>7</v>
      </c>
      <c r="L856" s="41" t="s">
        <v>133</v>
      </c>
      <c r="M856" s="40" t="s">
        <v>187</v>
      </c>
      <c r="N856" s="41" t="s">
        <v>131</v>
      </c>
      <c r="O856" s="40" t="s">
        <v>113</v>
      </c>
      <c r="P856" s="41" t="s">
        <v>130</v>
      </c>
      <c r="Q856" s="40"/>
      <c r="R856" s="41" t="s">
        <v>129</v>
      </c>
      <c r="S856" s="40"/>
      <c r="T856" s="41" t="s">
        <v>128</v>
      </c>
      <c r="U856" s="40"/>
      <c r="V856" s="41" t="s">
        <v>127</v>
      </c>
      <c r="W856" s="40"/>
      <c r="X856" s="41" t="s">
        <v>126</v>
      </c>
      <c r="Y856" s="40"/>
      <c r="Z856" s="41" t="s">
        <v>125</v>
      </c>
      <c r="AA856" s="40"/>
      <c r="AB856" s="39"/>
      <c r="AC856" s="40"/>
      <c r="AD856" s="39" t="s">
        <v>121</v>
      </c>
      <c r="AE856" s="38"/>
      <c r="AF856" s="250"/>
      <c r="AG856" s="250"/>
      <c r="AH856" s="37"/>
      <c r="AI856" s="11"/>
      <c r="AJ856" s="233">
        <f>SUMPRODUCT(LEN($M856:$S859)-LEN(SUBSTITUTE($M856:$S859,"A", "")))</f>
        <v>6</v>
      </c>
      <c r="AK856" s="239">
        <f>SUMPRODUCT(LEN($AD856:$AD859)-LEN(SUBSTITUTE($AD856:$AD859,"A", "")))</f>
        <v>0</v>
      </c>
      <c r="AL856" s="230">
        <f>SUMPRODUCT(LEN($AC856:$AC859)-LEN(SUBSTITUTE($AC856:$AC859,"A", "")))</f>
        <v>0</v>
      </c>
      <c r="AM856" s="233">
        <f>SUMPRODUCT(LEN($M856:$S859)-LEN(SUBSTITUTE($M856:$S859,"S", "")))</f>
        <v>9</v>
      </c>
      <c r="AN856" s="239">
        <f>SUMPRODUCT(LEN($AD856:$AD859)-LEN(SUBSTITUTE($AD856:$AD859,"S", "")))</f>
        <v>1</v>
      </c>
      <c r="AO856" s="230">
        <f>SUMPRODUCT(LEN($AC856:$AC859)-LEN(SUBSTITUTE($AC856:$AC859,"S", "")))</f>
        <v>0</v>
      </c>
      <c r="AP856" s="233">
        <f>SUMPRODUCT(LEN($M856:$S859)-LEN(SUBSTITUTE($M856:$S859,"F", "")))</f>
        <v>0</v>
      </c>
      <c r="AQ856" s="239">
        <f>SUMPRODUCT(LEN($AD856:$AD859)-LEN(SUBSTITUTE($AD856:$AD859,"F", "")))</f>
        <v>0</v>
      </c>
      <c r="AR856" s="230">
        <f>SUMPRODUCT(LEN($AC856:$AC859)-LEN(SUBSTITUTE($AC856:$AC859,"F", "")))</f>
        <v>0</v>
      </c>
      <c r="AS856" s="233">
        <f>SUMPRODUCT(LEN($M856:$S859)-LEN(SUBSTITUTE($M856:$S859,"G", "")))</f>
        <v>0</v>
      </c>
      <c r="AT856" s="239">
        <f>SUMPRODUCT(LEN($AD856:$AD859)-LEN(SUBSTITUTE($AD856:$AD859,"G", "")))</f>
        <v>0</v>
      </c>
      <c r="AU856" s="230">
        <f>SUMPRODUCT(LEN($AC856:$AC859)-LEN(SUBSTITUTE($AC856:$AC859,"G", "")))</f>
        <v>0</v>
      </c>
      <c r="AV856" s="233">
        <f>SUMPRODUCT(LEN($L856:$S859)-LEN(SUBSTITUTE($L856:$S859,"M", "")))</f>
        <v>0</v>
      </c>
      <c r="AW856" s="236">
        <f>SUMPRODUCT(LEN($AD856:$AD859)-LEN(SUBSTITUTE($AD856:$AD859,"M", "")))</f>
        <v>0</v>
      </c>
      <c r="AX856" s="230">
        <f>SUMPRODUCT(LEN($AC856:$AC859)-LEN(SUBSTITUTE($AC856:$AC859,"M", "")))</f>
        <v>0</v>
      </c>
      <c r="AY856" s="291">
        <f>SUMPRODUCT(LEN($AE856:$AE859)-LEN(SUBSTITUTE($AE856:$AE859,"S", "")))</f>
        <v>0</v>
      </c>
      <c r="AZ856" s="227">
        <f>SUMPRODUCT(LEN($AE856:$AE859)-LEN(SUBSTITUTE($AE856:$AE859,"F", "")))</f>
        <v>0</v>
      </c>
      <c r="BA856" s="227">
        <f>SUMPRODUCT(LEN($AE856:$AE859)-LEN(SUBSTITUTE($AE856:$AE859,"G", "")))</f>
        <v>0</v>
      </c>
      <c r="BB856" s="294">
        <f>SUMPRODUCT(LEN($AE856:$AE859)-LEN(SUBSTITUTE($AE856:$AE859,"M", "")))</f>
        <v>0</v>
      </c>
    </row>
    <row r="857" spans="2:62" ht="28.15" customHeight="1" thickBot="1" x14ac:dyDescent="0.25">
      <c r="B857" s="30"/>
      <c r="C857" s="243"/>
      <c r="D857" s="36"/>
      <c r="E857" s="35"/>
      <c r="F857" s="35"/>
      <c r="G857" s="34"/>
      <c r="H857" s="224"/>
      <c r="I857" s="247"/>
      <c r="J857" s="247"/>
      <c r="K857" s="247"/>
      <c r="L857" s="33" t="s">
        <v>123</v>
      </c>
      <c r="M857" s="32" t="s">
        <v>186</v>
      </c>
      <c r="N857" s="33" t="s">
        <v>122</v>
      </c>
      <c r="O857" s="32" t="s">
        <v>104</v>
      </c>
      <c r="P857" s="33" t="s">
        <v>120</v>
      </c>
      <c r="Q857" s="32"/>
      <c r="R857" s="33" t="s">
        <v>119</v>
      </c>
      <c r="S857" s="32"/>
      <c r="T857" s="33" t="s">
        <v>118</v>
      </c>
      <c r="U857" s="32"/>
      <c r="V857" s="33" t="s">
        <v>117</v>
      </c>
      <c r="W857" s="32"/>
      <c r="X857" s="33" t="s">
        <v>116</v>
      </c>
      <c r="Y857" s="32"/>
      <c r="Z857" s="33" t="s">
        <v>115</v>
      </c>
      <c r="AA857" s="32"/>
      <c r="AB857" s="31"/>
      <c r="AC857" s="32"/>
      <c r="AD857" s="31"/>
      <c r="AE857" s="23"/>
      <c r="AF857" s="251"/>
      <c r="AG857" s="251"/>
      <c r="AH857" s="22"/>
      <c r="AI857" s="11"/>
      <c r="AJ857" s="234"/>
      <c r="AK857" s="240"/>
      <c r="AL857" s="231"/>
      <c r="AM857" s="234"/>
      <c r="AN857" s="240"/>
      <c r="AO857" s="231"/>
      <c r="AP857" s="234"/>
      <c r="AQ857" s="240"/>
      <c r="AR857" s="231"/>
      <c r="AS857" s="234"/>
      <c r="AT857" s="240"/>
      <c r="AU857" s="231"/>
      <c r="AV857" s="234"/>
      <c r="AW857" s="237"/>
      <c r="AX857" s="231"/>
      <c r="AY857" s="292"/>
      <c r="AZ857" s="228"/>
      <c r="BA857" s="228"/>
      <c r="BB857" s="295"/>
    </row>
    <row r="858" spans="2:62" ht="28.15" customHeight="1" x14ac:dyDescent="0.2">
      <c r="B858" s="30"/>
      <c r="C858" s="244"/>
      <c r="D858" s="29"/>
      <c r="E858" s="28"/>
      <c r="F858" s="28"/>
      <c r="G858" s="27"/>
      <c r="H858" s="225"/>
      <c r="I858" s="248"/>
      <c r="J858" s="248"/>
      <c r="K858" s="248"/>
      <c r="L858" s="26" t="s">
        <v>114</v>
      </c>
      <c r="M858" s="25" t="s">
        <v>113</v>
      </c>
      <c r="N858" s="26" t="s">
        <v>112</v>
      </c>
      <c r="O858" s="25" t="s">
        <v>121</v>
      </c>
      <c r="P858" s="26" t="s">
        <v>111</v>
      </c>
      <c r="Q858" s="25"/>
      <c r="R858" s="26" t="s">
        <v>110</v>
      </c>
      <c r="S858" s="25"/>
      <c r="T858" s="26" t="s">
        <v>109</v>
      </c>
      <c r="U858" s="25"/>
      <c r="V858" s="26" t="s">
        <v>108</v>
      </c>
      <c r="W858" s="25"/>
      <c r="X858" s="26" t="s">
        <v>107</v>
      </c>
      <c r="Y858" s="25"/>
      <c r="Z858" s="26" t="s">
        <v>106</v>
      </c>
      <c r="AA858" s="25"/>
      <c r="AB858" s="24"/>
      <c r="AC858" s="25"/>
      <c r="AD858" s="24"/>
      <c r="AE858" s="23"/>
      <c r="AF858" s="251"/>
      <c r="AG858" s="251"/>
      <c r="AH858" s="22"/>
      <c r="AI858" s="11"/>
      <c r="AJ858" s="234"/>
      <c r="AK858" s="240"/>
      <c r="AL858" s="231"/>
      <c r="AM858" s="234"/>
      <c r="AN858" s="240"/>
      <c r="AO858" s="231"/>
      <c r="AP858" s="234"/>
      <c r="AQ858" s="240"/>
      <c r="AR858" s="231"/>
      <c r="AS858" s="234"/>
      <c r="AT858" s="240"/>
      <c r="AU858" s="231"/>
      <c r="AV858" s="234"/>
      <c r="AW858" s="237"/>
      <c r="AX858" s="231"/>
      <c r="AY858" s="292"/>
      <c r="AZ858" s="228"/>
      <c r="BA858" s="228"/>
      <c r="BB858" s="295"/>
    </row>
    <row r="859" spans="2:62" ht="28.15" customHeight="1" thickBot="1" x14ac:dyDescent="0.25">
      <c r="B859" s="30"/>
      <c r="C859" s="253"/>
      <c r="D859" s="51"/>
      <c r="E859" s="50"/>
      <c r="F859" s="50"/>
      <c r="G859" s="49"/>
      <c r="H859" s="226"/>
      <c r="I859" s="254"/>
      <c r="J859" s="254"/>
      <c r="K859" s="254"/>
      <c r="L859" s="48" t="s">
        <v>105</v>
      </c>
      <c r="M859" s="47" t="s">
        <v>113</v>
      </c>
      <c r="N859" s="48" t="s">
        <v>103</v>
      </c>
      <c r="O859" s="47" t="s">
        <v>121</v>
      </c>
      <c r="P859" s="48" t="s">
        <v>102</v>
      </c>
      <c r="Q859" s="47"/>
      <c r="R859" s="48" t="s">
        <v>101</v>
      </c>
      <c r="S859" s="47"/>
      <c r="T859" s="48">
        <v>20</v>
      </c>
      <c r="U859" s="47"/>
      <c r="V859" s="48" t="s">
        <v>100</v>
      </c>
      <c r="W859" s="47"/>
      <c r="X859" s="48" t="s">
        <v>99</v>
      </c>
      <c r="Y859" s="47"/>
      <c r="Z859" s="48" t="s">
        <v>98</v>
      </c>
      <c r="AA859" s="47"/>
      <c r="AB859" s="16"/>
      <c r="AC859" s="47"/>
      <c r="AD859" s="16"/>
      <c r="AE859" s="46"/>
      <c r="AF859" s="255"/>
      <c r="AG859" s="255"/>
      <c r="AH859" s="45"/>
      <c r="AI859" s="11"/>
      <c r="AJ859" s="235"/>
      <c r="AK859" s="241"/>
      <c r="AL859" s="232"/>
      <c r="AM859" s="235"/>
      <c r="AN859" s="241"/>
      <c r="AO859" s="232"/>
      <c r="AP859" s="235"/>
      <c r="AQ859" s="241"/>
      <c r="AR859" s="232"/>
      <c r="AS859" s="235"/>
      <c r="AT859" s="241"/>
      <c r="AU859" s="232"/>
      <c r="AV859" s="235"/>
      <c r="AW859" s="238"/>
      <c r="AX859" s="232"/>
      <c r="AY859" s="293"/>
      <c r="AZ859" s="229"/>
      <c r="BA859" s="229"/>
      <c r="BB859" s="296"/>
    </row>
    <row r="860" spans="2:62" ht="28.15" customHeight="1" x14ac:dyDescent="0.2">
      <c r="B860" s="30"/>
      <c r="C860" s="242">
        <v>3</v>
      </c>
      <c r="D860" s="44"/>
      <c r="E860" s="43"/>
      <c r="F860" s="43"/>
      <c r="G860" s="42"/>
      <c r="H860" s="223"/>
      <c r="I860" s="246">
        <v>38</v>
      </c>
      <c r="J860" s="246">
        <v>15</v>
      </c>
      <c r="K860" s="246">
        <v>7</v>
      </c>
      <c r="L860" s="41" t="s">
        <v>133</v>
      </c>
      <c r="M860" s="40" t="s">
        <v>104</v>
      </c>
      <c r="N860" s="41" t="s">
        <v>131</v>
      </c>
      <c r="O860" s="40" t="s">
        <v>132</v>
      </c>
      <c r="P860" s="41" t="s">
        <v>130</v>
      </c>
      <c r="Q860" s="40"/>
      <c r="R860" s="41" t="s">
        <v>129</v>
      </c>
      <c r="S860" s="40"/>
      <c r="T860" s="41" t="s">
        <v>128</v>
      </c>
      <c r="U860" s="40"/>
      <c r="V860" s="41" t="s">
        <v>127</v>
      </c>
      <c r="W860" s="40"/>
      <c r="X860" s="41" t="s">
        <v>126</v>
      </c>
      <c r="Y860" s="40"/>
      <c r="Z860" s="41" t="s">
        <v>125</v>
      </c>
      <c r="AA860" s="40"/>
      <c r="AB860" s="39"/>
      <c r="AC860" s="40"/>
      <c r="AD860" s="39"/>
      <c r="AE860" s="38"/>
      <c r="AF860" s="250"/>
      <c r="AG860" s="250"/>
      <c r="AH860" s="37"/>
      <c r="AI860" s="11"/>
      <c r="AJ860" s="233">
        <f>SUMPRODUCT(LEN($M860:$S863)-LEN(SUBSTITUTE($M860:$S863,"A", "")))</f>
        <v>10</v>
      </c>
      <c r="AK860" s="239">
        <f>SUMPRODUCT(LEN($AD860:$AD863)-LEN(SUBSTITUTE($AD860:$AD863,"A", "")))</f>
        <v>0</v>
      </c>
      <c r="AL860" s="230">
        <f>SUMPRODUCT(LEN($AC860:$AC863)-LEN(SUBSTITUTE($AC860:$AC863,"A", "")))</f>
        <v>0</v>
      </c>
      <c r="AM860" s="233">
        <f>SUMPRODUCT(LEN($M860:$S863)-LEN(SUBSTITUTE($M860:$S863,"S", "")))</f>
        <v>4</v>
      </c>
      <c r="AN860" s="239">
        <f>SUMPRODUCT(LEN($AD860:$AD863)-LEN(SUBSTITUTE($AD860:$AD863,"S", "")))</f>
        <v>0</v>
      </c>
      <c r="AO860" s="230">
        <f>SUMPRODUCT(LEN($AC860:$AC863)-LEN(SUBSTITUTE($AC860:$AC863,"S", "")))</f>
        <v>0</v>
      </c>
      <c r="AP860" s="233">
        <f>SUMPRODUCT(LEN($M860:$S863)-LEN(SUBSTITUTE($M860:$S863,"F", "")))</f>
        <v>0</v>
      </c>
      <c r="AQ860" s="239">
        <f>SUMPRODUCT(LEN($AD860:$AD863)-LEN(SUBSTITUTE($AD860:$AD863,"F", "")))</f>
        <v>0</v>
      </c>
      <c r="AR860" s="230">
        <f>SUMPRODUCT(LEN($AC860:$AC863)-LEN(SUBSTITUTE($AC860:$AC863,"F", "")))</f>
        <v>0</v>
      </c>
      <c r="AS860" s="233">
        <f>SUMPRODUCT(LEN($M860:$S863)-LEN(SUBSTITUTE($M860:$S863,"G", "")))</f>
        <v>0</v>
      </c>
      <c r="AT860" s="239">
        <f>SUMPRODUCT(LEN($AD860:$AD863)-LEN(SUBSTITUTE($AD860:$AD863,"G", "")))</f>
        <v>0</v>
      </c>
      <c r="AU860" s="230">
        <f>SUMPRODUCT(LEN($AC860:$AC863)-LEN(SUBSTITUTE($AC860:$AC863,"G", "")))</f>
        <v>0</v>
      </c>
      <c r="AV860" s="233">
        <f>SUMPRODUCT(LEN($L860:$S863)-LEN(SUBSTITUTE($L860:$S863,"M", "")))</f>
        <v>0</v>
      </c>
      <c r="AW860" s="236">
        <f>SUMPRODUCT(LEN($AD860:$AD863)-LEN(SUBSTITUTE($AD860:$AD863,"M", "")))</f>
        <v>0</v>
      </c>
      <c r="AX860" s="230">
        <f>SUMPRODUCT(LEN($AC860:$AC863)-LEN(SUBSTITUTE($AC860:$AC863,"M", "")))</f>
        <v>0</v>
      </c>
      <c r="AY860" s="291">
        <f>SUMPRODUCT(LEN($AE860:$AE863)-LEN(SUBSTITUTE($AE860:$AE863,"S", "")))</f>
        <v>0</v>
      </c>
      <c r="AZ860" s="227">
        <f>SUMPRODUCT(LEN($AE860:$AE863)-LEN(SUBSTITUTE($AE860:$AE863,"F", "")))</f>
        <v>0</v>
      </c>
      <c r="BA860" s="227">
        <f>SUMPRODUCT(LEN($AE860:$AE863)-LEN(SUBSTITUTE($AE860:$AE863,"G", "")))</f>
        <v>0</v>
      </c>
      <c r="BB860" s="294">
        <f>SUMPRODUCT(LEN($AE860:$AE863)-LEN(SUBSTITUTE($AE860:$AE863,"M", "")))</f>
        <v>0</v>
      </c>
    </row>
    <row r="861" spans="2:62" ht="28.15" customHeight="1" thickBot="1" x14ac:dyDescent="0.25">
      <c r="B861" s="30"/>
      <c r="C861" s="243"/>
      <c r="D861" s="36"/>
      <c r="E861" s="35"/>
      <c r="F861" s="35"/>
      <c r="G861" s="34"/>
      <c r="H861" s="224"/>
      <c r="I861" s="247"/>
      <c r="J861" s="247"/>
      <c r="K861" s="247"/>
      <c r="L861" s="33" t="s">
        <v>123</v>
      </c>
      <c r="M861" s="32" t="s">
        <v>132</v>
      </c>
      <c r="N861" s="33" t="s">
        <v>122</v>
      </c>
      <c r="O861" s="32" t="s">
        <v>175</v>
      </c>
      <c r="P861" s="33" t="s">
        <v>120</v>
      </c>
      <c r="Q861" s="32"/>
      <c r="R861" s="33" t="s">
        <v>119</v>
      </c>
      <c r="S861" s="32"/>
      <c r="T861" s="33" t="s">
        <v>118</v>
      </c>
      <c r="U861" s="32"/>
      <c r="V861" s="33" t="s">
        <v>117</v>
      </c>
      <c r="W861" s="32"/>
      <c r="X861" s="33" t="s">
        <v>116</v>
      </c>
      <c r="Y861" s="32"/>
      <c r="Z861" s="33" t="s">
        <v>115</v>
      </c>
      <c r="AA861" s="32"/>
      <c r="AB861" s="31"/>
      <c r="AC861" s="32"/>
      <c r="AD861" s="31"/>
      <c r="AE861" s="23"/>
      <c r="AF861" s="251"/>
      <c r="AG861" s="251"/>
      <c r="AH861" s="22"/>
      <c r="AI861" s="11"/>
      <c r="AJ861" s="234"/>
      <c r="AK861" s="240"/>
      <c r="AL861" s="231"/>
      <c r="AM861" s="234"/>
      <c r="AN861" s="240"/>
      <c r="AO861" s="231"/>
      <c r="AP861" s="234"/>
      <c r="AQ861" s="240"/>
      <c r="AR861" s="231"/>
      <c r="AS861" s="234"/>
      <c r="AT861" s="240"/>
      <c r="AU861" s="231"/>
      <c r="AV861" s="234"/>
      <c r="AW861" s="237"/>
      <c r="AX861" s="231"/>
      <c r="AY861" s="292"/>
      <c r="AZ861" s="228"/>
      <c r="BA861" s="228"/>
      <c r="BB861" s="295"/>
    </row>
    <row r="862" spans="2:62" ht="28.15" customHeight="1" x14ac:dyDescent="0.2">
      <c r="B862" s="30"/>
      <c r="C862" s="244"/>
      <c r="D862" s="29"/>
      <c r="E862" s="28"/>
      <c r="F862" s="28"/>
      <c r="G862" s="27"/>
      <c r="H862" s="225"/>
      <c r="I862" s="248"/>
      <c r="J862" s="248"/>
      <c r="K862" s="248"/>
      <c r="L862" s="26" t="s">
        <v>114</v>
      </c>
      <c r="M862" s="25" t="s">
        <v>178</v>
      </c>
      <c r="N862" s="26" t="s">
        <v>112</v>
      </c>
      <c r="O862" s="25" t="s">
        <v>104</v>
      </c>
      <c r="P862" s="26" t="s">
        <v>111</v>
      </c>
      <c r="Q862" s="25"/>
      <c r="R862" s="26" t="s">
        <v>110</v>
      </c>
      <c r="S862" s="25"/>
      <c r="T862" s="26" t="s">
        <v>109</v>
      </c>
      <c r="U862" s="25"/>
      <c r="V862" s="26" t="s">
        <v>108</v>
      </c>
      <c r="W862" s="25"/>
      <c r="X862" s="26" t="s">
        <v>107</v>
      </c>
      <c r="Y862" s="25"/>
      <c r="Z862" s="26" t="s">
        <v>106</v>
      </c>
      <c r="AA862" s="25"/>
      <c r="AB862" s="24"/>
      <c r="AC862" s="25"/>
      <c r="AD862" s="24"/>
      <c r="AE862" s="23"/>
      <c r="AF862" s="251"/>
      <c r="AG862" s="251"/>
      <c r="AH862" s="22"/>
      <c r="AI862" s="11"/>
      <c r="AJ862" s="234"/>
      <c r="AK862" s="240"/>
      <c r="AL862" s="231"/>
      <c r="AM862" s="234"/>
      <c r="AN862" s="240"/>
      <c r="AO862" s="231"/>
      <c r="AP862" s="234"/>
      <c r="AQ862" s="240"/>
      <c r="AR862" s="231"/>
      <c r="AS862" s="234"/>
      <c r="AT862" s="240"/>
      <c r="AU862" s="231"/>
      <c r="AV862" s="234"/>
      <c r="AW862" s="237"/>
      <c r="AX862" s="231"/>
      <c r="AY862" s="292"/>
      <c r="AZ862" s="228"/>
      <c r="BA862" s="228"/>
      <c r="BB862" s="295"/>
    </row>
    <row r="863" spans="2:62" ht="28.15" customHeight="1" thickBot="1" x14ac:dyDescent="0.25">
      <c r="B863" s="21"/>
      <c r="C863" s="245"/>
      <c r="D863" s="20"/>
      <c r="E863" s="19"/>
      <c r="F863" s="19"/>
      <c r="G863" s="18"/>
      <c r="H863" s="226"/>
      <c r="I863" s="249"/>
      <c r="J863" s="249"/>
      <c r="K863" s="249"/>
      <c r="L863" s="17" t="s">
        <v>105</v>
      </c>
      <c r="M863" s="15" t="s">
        <v>132</v>
      </c>
      <c r="N863" s="17" t="s">
        <v>103</v>
      </c>
      <c r="O863" s="15" t="s">
        <v>121</v>
      </c>
      <c r="P863" s="17" t="s">
        <v>102</v>
      </c>
      <c r="Q863" s="15"/>
      <c r="R863" s="17" t="s">
        <v>101</v>
      </c>
      <c r="S863" s="15"/>
      <c r="T863" s="17">
        <v>20</v>
      </c>
      <c r="U863" s="15"/>
      <c r="V863" s="17" t="s">
        <v>100</v>
      </c>
      <c r="W863" s="15"/>
      <c r="X863" s="17" t="s">
        <v>99</v>
      </c>
      <c r="Y863" s="15"/>
      <c r="Z863" s="17" t="s">
        <v>98</v>
      </c>
      <c r="AA863" s="15"/>
      <c r="AB863" s="16"/>
      <c r="AC863" s="15"/>
      <c r="AD863" s="14"/>
      <c r="AE863" s="13"/>
      <c r="AF863" s="252"/>
      <c r="AG863" s="252"/>
      <c r="AH863" s="12"/>
      <c r="AI863" s="11"/>
      <c r="AJ863" s="235"/>
      <c r="AK863" s="241"/>
      <c r="AL863" s="232"/>
      <c r="AM863" s="235"/>
      <c r="AN863" s="241"/>
      <c r="AO863" s="232"/>
      <c r="AP863" s="235"/>
      <c r="AQ863" s="241"/>
      <c r="AR863" s="232"/>
      <c r="AS863" s="235"/>
      <c r="AT863" s="241"/>
      <c r="AU863" s="232"/>
      <c r="AV863" s="235"/>
      <c r="AW863" s="238"/>
      <c r="AX863" s="232"/>
      <c r="AY863" s="293"/>
      <c r="AZ863" s="229"/>
      <c r="BA863" s="229"/>
      <c r="BB863" s="296"/>
    </row>
    <row r="864" spans="2:62" ht="85.9" customHeight="1" thickTop="1" thickBot="1" x14ac:dyDescent="0.35">
      <c r="B864" s="105" t="s">
        <v>174</v>
      </c>
      <c r="C864" s="95" t="s">
        <v>173</v>
      </c>
      <c r="D864" s="100" t="s">
        <v>172</v>
      </c>
      <c r="E864" s="104" t="s">
        <v>171</v>
      </c>
      <c r="F864" s="103"/>
      <c r="G864" s="102"/>
      <c r="H864" s="101" t="s">
        <v>170</v>
      </c>
      <c r="I864" s="100" t="s">
        <v>96</v>
      </c>
      <c r="J864" s="100" t="s">
        <v>169</v>
      </c>
      <c r="K864" s="100" t="s">
        <v>97</v>
      </c>
      <c r="L864" s="256" t="s">
        <v>168</v>
      </c>
      <c r="M864" s="262"/>
      <c r="N864" s="256" t="s">
        <v>167</v>
      </c>
      <c r="O864" s="262"/>
      <c r="P864" s="256" t="s">
        <v>167</v>
      </c>
      <c r="Q864" s="257"/>
      <c r="R864" s="256" t="s">
        <v>167</v>
      </c>
      <c r="S864" s="257"/>
      <c r="T864" s="256" t="s">
        <v>167</v>
      </c>
      <c r="U864" s="257"/>
      <c r="V864" s="256" t="s">
        <v>167</v>
      </c>
      <c r="W864" s="257"/>
      <c r="X864" s="256" t="s">
        <v>167</v>
      </c>
      <c r="Y864" s="257"/>
      <c r="Z864" s="256" t="s">
        <v>167</v>
      </c>
      <c r="AA864" s="257"/>
      <c r="AB864" s="261" t="s">
        <v>166</v>
      </c>
      <c r="AC864" s="257"/>
      <c r="AD864" s="101" t="s">
        <v>165</v>
      </c>
      <c r="AE864" s="101" t="s">
        <v>164</v>
      </c>
      <c r="AF864" s="100" t="s">
        <v>163</v>
      </c>
      <c r="AG864" s="100" t="s">
        <v>162</v>
      </c>
      <c r="AH864" s="99" t="s">
        <v>161</v>
      </c>
      <c r="AI864" s="98"/>
      <c r="AJ864" s="96" t="s">
        <v>160</v>
      </c>
      <c r="AK864" s="95" t="s">
        <v>159</v>
      </c>
      <c r="AL864" s="94" t="s">
        <v>158</v>
      </c>
      <c r="AM864" s="96" t="s">
        <v>157</v>
      </c>
      <c r="AN864" s="95" t="s">
        <v>156</v>
      </c>
      <c r="AO864" s="94" t="s">
        <v>155</v>
      </c>
      <c r="AP864" s="96" t="s">
        <v>154</v>
      </c>
      <c r="AQ864" s="95" t="s">
        <v>153</v>
      </c>
      <c r="AR864" s="97" t="s">
        <v>152</v>
      </c>
      <c r="AS864" s="96" t="s">
        <v>151</v>
      </c>
      <c r="AT864" s="95" t="s">
        <v>150</v>
      </c>
      <c r="AU864" s="94" t="s">
        <v>149</v>
      </c>
      <c r="AV864" s="96" t="s">
        <v>148</v>
      </c>
      <c r="AW864" s="95" t="s">
        <v>147</v>
      </c>
      <c r="AX864" s="94" t="s">
        <v>146</v>
      </c>
      <c r="AY864" s="93" t="s">
        <v>145</v>
      </c>
      <c r="AZ864" s="92" t="s">
        <v>144</v>
      </c>
      <c r="BA864" s="92" t="s">
        <v>143</v>
      </c>
      <c r="BB864" s="91" t="s">
        <v>142</v>
      </c>
    </row>
    <row r="865" spans="2:62" ht="48" thickBot="1" x14ac:dyDescent="0.3">
      <c r="B865" s="90" t="s">
        <v>185</v>
      </c>
      <c r="C865" s="89"/>
      <c r="D865" s="88">
        <v>166</v>
      </c>
      <c r="E865" s="258"/>
      <c r="F865" s="259"/>
      <c r="G865" s="260"/>
      <c r="H865" s="87" t="s">
        <v>140</v>
      </c>
      <c r="I865" s="86"/>
      <c r="J865" s="86"/>
      <c r="K865" s="85"/>
      <c r="L865" s="84"/>
      <c r="M865" s="81"/>
      <c r="N865" s="84"/>
      <c r="O865" s="81"/>
      <c r="P865" s="84"/>
      <c r="Q865" s="81"/>
      <c r="R865" s="84"/>
      <c r="S865" s="81"/>
      <c r="T865" s="84"/>
      <c r="U865" s="81"/>
      <c r="V865" s="84"/>
      <c r="W865" s="81"/>
      <c r="X865" s="84"/>
      <c r="Y865" s="81"/>
      <c r="Z865" s="84"/>
      <c r="AA865" s="83"/>
      <c r="AB865" s="82" t="s">
        <v>139</v>
      </c>
      <c r="AC865" s="81"/>
      <c r="AD865" s="81"/>
      <c r="AE865" s="81"/>
      <c r="AF865" s="80"/>
      <c r="AG865" s="80"/>
      <c r="AH865" s="60"/>
      <c r="AI865" s="79" t="s">
        <v>138</v>
      </c>
      <c r="AJ865" s="78">
        <f t="shared" ref="AJ865:BB865" si="114">SUM(AJ867:AJ878)</f>
        <v>15</v>
      </c>
      <c r="AK865" s="77">
        <f t="shared" si="114"/>
        <v>0</v>
      </c>
      <c r="AL865" s="76">
        <f t="shared" si="114"/>
        <v>0</v>
      </c>
      <c r="AM865" s="78">
        <f t="shared" si="114"/>
        <v>18</v>
      </c>
      <c r="AN865" s="77">
        <f t="shared" si="114"/>
        <v>2</v>
      </c>
      <c r="AO865" s="76">
        <f t="shared" si="114"/>
        <v>0</v>
      </c>
      <c r="AP865" s="78">
        <f t="shared" si="114"/>
        <v>0</v>
      </c>
      <c r="AQ865" s="77">
        <f t="shared" si="114"/>
        <v>0</v>
      </c>
      <c r="AR865" s="76">
        <f t="shared" si="114"/>
        <v>0</v>
      </c>
      <c r="AS865" s="78">
        <f t="shared" si="114"/>
        <v>0</v>
      </c>
      <c r="AT865" s="77">
        <f t="shared" si="114"/>
        <v>0</v>
      </c>
      <c r="AU865" s="76">
        <f t="shared" si="114"/>
        <v>0</v>
      </c>
      <c r="AV865" s="78">
        <f t="shared" si="114"/>
        <v>0</v>
      </c>
      <c r="AW865" s="77">
        <f t="shared" si="114"/>
        <v>0</v>
      </c>
      <c r="AX865" s="76">
        <f t="shared" si="114"/>
        <v>0</v>
      </c>
      <c r="AY865" s="75">
        <f t="shared" si="114"/>
        <v>0</v>
      </c>
      <c r="AZ865" s="74">
        <f t="shared" si="114"/>
        <v>0</v>
      </c>
      <c r="BA865" s="74">
        <f t="shared" si="114"/>
        <v>0</v>
      </c>
      <c r="BB865" s="73">
        <f t="shared" si="114"/>
        <v>0</v>
      </c>
      <c r="BC865" s="72" t="s">
        <v>137</v>
      </c>
      <c r="BF865" s="5">
        <f>SUM(AJ865:AL865)/$BG$5</f>
        <v>5</v>
      </c>
      <c r="BG865" s="5">
        <f>SUM(AM865:AO865,AY865)/$BG$5</f>
        <v>6.666666666666667</v>
      </c>
      <c r="BH865" s="5">
        <f>SUM(AP865:AR865,AZ865)/$BG$5</f>
        <v>0</v>
      </c>
      <c r="BI865" s="5">
        <f>SUM(AS865:AU865,BA865)/$BG$5</f>
        <v>0</v>
      </c>
      <c r="BJ865" s="5">
        <f>SUM(AV865:AX865,BB865)/$BG$5</f>
        <v>0</v>
      </c>
    </row>
    <row r="866" spans="2:62" ht="37.5" thickBot="1" x14ac:dyDescent="0.3">
      <c r="B866" s="71"/>
      <c r="C866" s="70"/>
      <c r="D866" s="69"/>
      <c r="E866" s="68"/>
      <c r="F866" s="68"/>
      <c r="G866" s="67"/>
      <c r="H866" s="66"/>
      <c r="I866" s="64"/>
      <c r="J866" s="64"/>
      <c r="K866" s="65"/>
      <c r="L866" s="64"/>
      <c r="M866" s="62"/>
      <c r="N866" s="64"/>
      <c r="O866" s="62"/>
      <c r="P866" s="64"/>
      <c r="Q866" s="62"/>
      <c r="R866" s="64"/>
      <c r="S866" s="62"/>
      <c r="T866" s="64"/>
      <c r="U866" s="62"/>
      <c r="V866" s="64"/>
      <c r="W866" s="62"/>
      <c r="X866" s="64"/>
      <c r="Y866" s="62"/>
      <c r="Z866" s="64"/>
      <c r="AA866" s="62"/>
      <c r="AB866" s="63"/>
      <c r="AC866" s="62"/>
      <c r="AD866" s="62"/>
      <c r="AE866" s="62"/>
      <c r="AF866" s="61"/>
      <c r="AG866" s="61"/>
      <c r="AH866" s="60"/>
      <c r="AI866" s="59" t="s">
        <v>136</v>
      </c>
      <c r="AJ866" s="58">
        <f t="shared" ref="AJ866:BB866" si="115">AJ865/3</f>
        <v>5</v>
      </c>
      <c r="AK866" s="57">
        <f t="shared" si="115"/>
        <v>0</v>
      </c>
      <c r="AL866" s="56">
        <f t="shared" si="115"/>
        <v>0</v>
      </c>
      <c r="AM866" s="58">
        <f t="shared" si="115"/>
        <v>6</v>
      </c>
      <c r="AN866" s="57">
        <f t="shared" si="115"/>
        <v>0.66666666666666663</v>
      </c>
      <c r="AO866" s="56">
        <f t="shared" si="115"/>
        <v>0</v>
      </c>
      <c r="AP866" s="58">
        <f t="shared" si="115"/>
        <v>0</v>
      </c>
      <c r="AQ866" s="57">
        <f t="shared" si="115"/>
        <v>0</v>
      </c>
      <c r="AR866" s="56">
        <f t="shared" si="115"/>
        <v>0</v>
      </c>
      <c r="AS866" s="58">
        <f t="shared" si="115"/>
        <v>0</v>
      </c>
      <c r="AT866" s="57">
        <f t="shared" si="115"/>
        <v>0</v>
      </c>
      <c r="AU866" s="56">
        <f t="shared" si="115"/>
        <v>0</v>
      </c>
      <c r="AV866" s="58">
        <f t="shared" si="115"/>
        <v>0</v>
      </c>
      <c r="AW866" s="57">
        <f t="shared" si="115"/>
        <v>0</v>
      </c>
      <c r="AX866" s="56">
        <f t="shared" si="115"/>
        <v>0</v>
      </c>
      <c r="AY866" s="55">
        <f t="shared" si="115"/>
        <v>0</v>
      </c>
      <c r="AZ866" s="54">
        <f t="shared" si="115"/>
        <v>0</v>
      </c>
      <c r="BA866" s="54">
        <f t="shared" si="115"/>
        <v>0</v>
      </c>
      <c r="BB866" s="53">
        <f t="shared" si="115"/>
        <v>0</v>
      </c>
      <c r="BC866" s="52" t="s">
        <v>135</v>
      </c>
    </row>
    <row r="867" spans="2:62" ht="28.15" customHeight="1" x14ac:dyDescent="0.2">
      <c r="B867" s="30"/>
      <c r="C867" s="242">
        <v>1</v>
      </c>
      <c r="D867" s="44"/>
      <c r="E867" s="43"/>
      <c r="F867" s="43"/>
      <c r="G867" s="42"/>
      <c r="H867" s="223" t="s">
        <v>134</v>
      </c>
      <c r="I867" s="246">
        <v>31</v>
      </c>
      <c r="J867" s="246">
        <v>14</v>
      </c>
      <c r="K867" s="246">
        <v>7</v>
      </c>
      <c r="L867" s="41" t="s">
        <v>133</v>
      </c>
      <c r="M867" s="40" t="s">
        <v>175</v>
      </c>
      <c r="N867" s="41" t="s">
        <v>131</v>
      </c>
      <c r="O867" s="40" t="s">
        <v>121</v>
      </c>
      <c r="P867" s="41" t="s">
        <v>130</v>
      </c>
      <c r="Q867" s="40"/>
      <c r="R867" s="41" t="s">
        <v>129</v>
      </c>
      <c r="S867" s="40"/>
      <c r="T867" s="41" t="s">
        <v>128</v>
      </c>
      <c r="U867" s="40"/>
      <c r="V867" s="41" t="s">
        <v>127</v>
      </c>
      <c r="W867" s="40"/>
      <c r="X867" s="41" t="s">
        <v>126</v>
      </c>
      <c r="Y867" s="40"/>
      <c r="Z867" s="41" t="s">
        <v>125</v>
      </c>
      <c r="AA867" s="40"/>
      <c r="AB867" s="39"/>
      <c r="AC867" s="40"/>
      <c r="AD867" s="39"/>
      <c r="AE867" s="38"/>
      <c r="AF867" s="250"/>
      <c r="AG867" s="250"/>
      <c r="AH867" s="37"/>
      <c r="AI867" s="11"/>
      <c r="AJ867" s="233">
        <f>SUMPRODUCT(LEN($M867:$S870)-LEN(SUBSTITUTE($M867:$S870,"A", "")))</f>
        <v>4</v>
      </c>
      <c r="AK867" s="239">
        <f>SUMPRODUCT(LEN($AD867:$AD870)-LEN(SUBSTITUTE($AD867:$AD870,"A", "")))</f>
        <v>0</v>
      </c>
      <c r="AL867" s="230">
        <f>SUMPRODUCT(LEN($AC867:$AC870)-LEN(SUBSTITUTE($AC867:$AC870,"A", "")))</f>
        <v>0</v>
      </c>
      <c r="AM867" s="233">
        <f>SUMPRODUCT(LEN($M867:$S870)-LEN(SUBSTITUTE($M867:$S870,"S", "")))</f>
        <v>7</v>
      </c>
      <c r="AN867" s="239">
        <f>SUMPRODUCT(LEN($AD867:$AD870)-LEN(SUBSTITUTE($AD867:$AD870,"S", "")))</f>
        <v>0</v>
      </c>
      <c r="AO867" s="230">
        <f>SUMPRODUCT(LEN($AC867:$AC870)-LEN(SUBSTITUTE($AC867:$AC870,"S", "")))</f>
        <v>0</v>
      </c>
      <c r="AP867" s="233">
        <f>SUMPRODUCT(LEN($M867:$S870)-LEN(SUBSTITUTE($M867:$S870,"F", "")))</f>
        <v>0</v>
      </c>
      <c r="AQ867" s="239">
        <f>SUMPRODUCT(LEN($AD867:$AD870)-LEN(SUBSTITUTE($AD867:$AD870,"F", "")))</f>
        <v>0</v>
      </c>
      <c r="AR867" s="230">
        <f>SUMPRODUCT(LEN($AC867:$AC870)-LEN(SUBSTITUTE($AC867:$AC870,"F", "")))</f>
        <v>0</v>
      </c>
      <c r="AS867" s="233">
        <f>SUMPRODUCT(LEN($M867:$S870)-LEN(SUBSTITUTE($M867:$S870,"G", "")))</f>
        <v>0</v>
      </c>
      <c r="AT867" s="239">
        <f>SUMPRODUCT(LEN($AD867:$AD870)-LEN(SUBSTITUTE($AD867:$AD870,"G", "")))</f>
        <v>0</v>
      </c>
      <c r="AU867" s="230">
        <f>SUMPRODUCT(LEN($AC867:$AC870)-LEN(SUBSTITUTE($AC867:$AC870,"G", "")))</f>
        <v>0</v>
      </c>
      <c r="AV867" s="233">
        <f>SUMPRODUCT(LEN($L867:$S870)-LEN(SUBSTITUTE($L867:$S870,"M", "")))</f>
        <v>0</v>
      </c>
      <c r="AW867" s="236">
        <f>SUMPRODUCT(LEN($AD867:$AD870)-LEN(SUBSTITUTE($AD867:$AD870,"M", "")))</f>
        <v>0</v>
      </c>
      <c r="AX867" s="230">
        <f>SUMPRODUCT(LEN($AC867:$AC870)-LEN(SUBSTITUTE($AC867:$AC870,"M", "")))</f>
        <v>0</v>
      </c>
      <c r="AY867" s="291">
        <f>SUMPRODUCT(LEN($AE867:$AE870)-LEN(SUBSTITUTE($AE867:$AE870,"S", "")))</f>
        <v>0</v>
      </c>
      <c r="AZ867" s="227">
        <f>SUMPRODUCT(LEN($AE867:$AE870)-LEN(SUBSTITUTE($AE867:$AE870,"F", "")))</f>
        <v>0</v>
      </c>
      <c r="BA867" s="227">
        <f>SUMPRODUCT(LEN($AE867:$AE870)-LEN(SUBSTITUTE($AE867:$AE870,"G", "")))</f>
        <v>0</v>
      </c>
      <c r="BB867" s="294">
        <f>SUMPRODUCT(LEN($AE867:$AE870)-LEN(SUBSTITUTE($AE867:$AE870,"M", "")))</f>
        <v>0</v>
      </c>
    </row>
    <row r="868" spans="2:62" ht="28.15" customHeight="1" thickBot="1" x14ac:dyDescent="0.25">
      <c r="B868" s="30"/>
      <c r="C868" s="243"/>
      <c r="D868" s="36"/>
      <c r="E868" s="35"/>
      <c r="F868" s="35"/>
      <c r="G868" s="34"/>
      <c r="H868" s="224"/>
      <c r="I868" s="247"/>
      <c r="J868" s="247"/>
      <c r="K868" s="247"/>
      <c r="L868" s="33" t="s">
        <v>123</v>
      </c>
      <c r="M868" s="32" t="s">
        <v>132</v>
      </c>
      <c r="N868" s="33" t="s">
        <v>122</v>
      </c>
      <c r="O868" s="32" t="s">
        <v>121</v>
      </c>
      <c r="P868" s="33" t="s">
        <v>120</v>
      </c>
      <c r="Q868" s="32"/>
      <c r="R868" s="33" t="s">
        <v>119</v>
      </c>
      <c r="S868" s="32"/>
      <c r="T868" s="33" t="s">
        <v>118</v>
      </c>
      <c r="U868" s="32"/>
      <c r="V868" s="33" t="s">
        <v>117</v>
      </c>
      <c r="W868" s="32"/>
      <c r="X868" s="33" t="s">
        <v>116</v>
      </c>
      <c r="Y868" s="32"/>
      <c r="Z868" s="33" t="s">
        <v>115</v>
      </c>
      <c r="AA868" s="32"/>
      <c r="AB868" s="31"/>
      <c r="AC868" s="32"/>
      <c r="AD868" s="31"/>
      <c r="AE868" s="23"/>
      <c r="AF868" s="251"/>
      <c r="AG868" s="251"/>
      <c r="AH868" s="22"/>
      <c r="AI868" s="11"/>
      <c r="AJ868" s="234"/>
      <c r="AK868" s="240"/>
      <c r="AL868" s="231"/>
      <c r="AM868" s="234"/>
      <c r="AN868" s="240"/>
      <c r="AO868" s="231"/>
      <c r="AP868" s="234"/>
      <c r="AQ868" s="240"/>
      <c r="AR868" s="231"/>
      <c r="AS868" s="234"/>
      <c r="AT868" s="240"/>
      <c r="AU868" s="231"/>
      <c r="AV868" s="234"/>
      <c r="AW868" s="237"/>
      <c r="AX868" s="231"/>
      <c r="AY868" s="292"/>
      <c r="AZ868" s="228"/>
      <c r="BA868" s="228"/>
      <c r="BB868" s="295"/>
    </row>
    <row r="869" spans="2:62" ht="28.15" customHeight="1" x14ac:dyDescent="0.2">
      <c r="B869" s="30"/>
      <c r="C869" s="244"/>
      <c r="D869" s="29"/>
      <c r="E869" s="28"/>
      <c r="F869" s="28"/>
      <c r="G869" s="27"/>
      <c r="H869" s="225">
        <v>166</v>
      </c>
      <c r="I869" s="248"/>
      <c r="J869" s="248"/>
      <c r="K869" s="248"/>
      <c r="L869" s="26" t="s">
        <v>114</v>
      </c>
      <c r="M869" s="25" t="s">
        <v>175</v>
      </c>
      <c r="N869" s="26" t="s">
        <v>112</v>
      </c>
      <c r="O869" s="25" t="s">
        <v>121</v>
      </c>
      <c r="P869" s="26" t="s">
        <v>111</v>
      </c>
      <c r="Q869" s="25"/>
      <c r="R869" s="26" t="s">
        <v>110</v>
      </c>
      <c r="S869" s="25"/>
      <c r="T869" s="26" t="s">
        <v>109</v>
      </c>
      <c r="U869" s="25"/>
      <c r="V869" s="26" t="s">
        <v>108</v>
      </c>
      <c r="W869" s="25"/>
      <c r="X869" s="26" t="s">
        <v>107</v>
      </c>
      <c r="Y869" s="25"/>
      <c r="Z869" s="26" t="s">
        <v>106</v>
      </c>
      <c r="AA869" s="25"/>
      <c r="AB869" s="24"/>
      <c r="AC869" s="25"/>
      <c r="AD869" s="24"/>
      <c r="AE869" s="23"/>
      <c r="AF869" s="251"/>
      <c r="AG869" s="251"/>
      <c r="AH869" s="22"/>
      <c r="AI869" s="11"/>
      <c r="AJ869" s="234"/>
      <c r="AK869" s="240"/>
      <c r="AL869" s="231"/>
      <c r="AM869" s="234"/>
      <c r="AN869" s="240"/>
      <c r="AO869" s="231"/>
      <c r="AP869" s="234"/>
      <c r="AQ869" s="240"/>
      <c r="AR869" s="231"/>
      <c r="AS869" s="234"/>
      <c r="AT869" s="240"/>
      <c r="AU869" s="231"/>
      <c r="AV869" s="234"/>
      <c r="AW869" s="237"/>
      <c r="AX869" s="231"/>
      <c r="AY869" s="292"/>
      <c r="AZ869" s="228"/>
      <c r="BA869" s="228"/>
      <c r="BB869" s="295"/>
    </row>
    <row r="870" spans="2:62" ht="28.15" customHeight="1" thickBot="1" x14ac:dyDescent="0.25">
      <c r="B870" s="30"/>
      <c r="C870" s="253"/>
      <c r="D870" s="51"/>
      <c r="E870" s="50"/>
      <c r="F870" s="50"/>
      <c r="G870" s="49"/>
      <c r="H870" s="226"/>
      <c r="I870" s="254"/>
      <c r="J870" s="254"/>
      <c r="K870" s="254"/>
      <c r="L870" s="48" t="s">
        <v>105</v>
      </c>
      <c r="M870" s="47" t="s">
        <v>113</v>
      </c>
      <c r="N870" s="48" t="s">
        <v>103</v>
      </c>
      <c r="O870" s="47"/>
      <c r="P870" s="48" t="s">
        <v>102</v>
      </c>
      <c r="Q870" s="47"/>
      <c r="R870" s="48" t="s">
        <v>101</v>
      </c>
      <c r="S870" s="47"/>
      <c r="T870" s="48">
        <v>20</v>
      </c>
      <c r="U870" s="47"/>
      <c r="V870" s="48" t="s">
        <v>100</v>
      </c>
      <c r="W870" s="47"/>
      <c r="X870" s="48" t="s">
        <v>99</v>
      </c>
      <c r="Y870" s="47"/>
      <c r="Z870" s="48" t="s">
        <v>98</v>
      </c>
      <c r="AA870" s="47"/>
      <c r="AB870" s="16"/>
      <c r="AC870" s="47"/>
      <c r="AD870" s="16"/>
      <c r="AE870" s="46"/>
      <c r="AF870" s="255"/>
      <c r="AG870" s="255"/>
      <c r="AH870" s="45"/>
      <c r="AI870" s="11"/>
      <c r="AJ870" s="235"/>
      <c r="AK870" s="241"/>
      <c r="AL870" s="232"/>
      <c r="AM870" s="235"/>
      <c r="AN870" s="241"/>
      <c r="AO870" s="232"/>
      <c r="AP870" s="235"/>
      <c r="AQ870" s="241"/>
      <c r="AR870" s="232"/>
      <c r="AS870" s="235"/>
      <c r="AT870" s="241"/>
      <c r="AU870" s="232"/>
      <c r="AV870" s="235"/>
      <c r="AW870" s="238"/>
      <c r="AX870" s="232"/>
      <c r="AY870" s="293"/>
      <c r="AZ870" s="229"/>
      <c r="BA870" s="229"/>
      <c r="BB870" s="296"/>
    </row>
    <row r="871" spans="2:62" ht="28.15" customHeight="1" x14ac:dyDescent="0.2">
      <c r="B871" s="30"/>
      <c r="C871" s="242">
        <v>2</v>
      </c>
      <c r="D871" s="44"/>
      <c r="E871" s="43"/>
      <c r="F871" s="43"/>
      <c r="G871" s="42"/>
      <c r="H871" s="223"/>
      <c r="I871" s="246">
        <v>31</v>
      </c>
      <c r="J871" s="246">
        <v>14</v>
      </c>
      <c r="K871" s="246">
        <v>6</v>
      </c>
      <c r="L871" s="41" t="s">
        <v>133</v>
      </c>
      <c r="M871" s="40" t="s">
        <v>132</v>
      </c>
      <c r="N871" s="41" t="s">
        <v>131</v>
      </c>
      <c r="O871" s="40" t="s">
        <v>104</v>
      </c>
      <c r="P871" s="41" t="s">
        <v>130</v>
      </c>
      <c r="Q871" s="40"/>
      <c r="R871" s="41" t="s">
        <v>129</v>
      </c>
      <c r="S871" s="40"/>
      <c r="T871" s="41" t="s">
        <v>128</v>
      </c>
      <c r="U871" s="40"/>
      <c r="V871" s="41" t="s">
        <v>127</v>
      </c>
      <c r="W871" s="40"/>
      <c r="X871" s="41" t="s">
        <v>126</v>
      </c>
      <c r="Y871" s="40"/>
      <c r="Z871" s="41" t="s">
        <v>125</v>
      </c>
      <c r="AA871" s="40"/>
      <c r="AB871" s="39"/>
      <c r="AC871" s="40"/>
      <c r="AD871" s="39" t="s">
        <v>113</v>
      </c>
      <c r="AE871" s="38"/>
      <c r="AF871" s="250"/>
      <c r="AG871" s="250"/>
      <c r="AH871" s="37"/>
      <c r="AI871" s="11"/>
      <c r="AJ871" s="233">
        <f>SUMPRODUCT(LEN($M871:$S874)-LEN(SUBSTITUTE($M871:$S874,"A", "")))</f>
        <v>8</v>
      </c>
      <c r="AK871" s="239">
        <f>SUMPRODUCT(LEN($AD871:$AD874)-LEN(SUBSTITUTE($AD871:$AD874,"A", "")))</f>
        <v>0</v>
      </c>
      <c r="AL871" s="230">
        <f>SUMPRODUCT(LEN($AC871:$AC874)-LEN(SUBSTITUTE($AC871:$AC874,"A", "")))</f>
        <v>0</v>
      </c>
      <c r="AM871" s="233">
        <f>SUMPRODUCT(LEN($M871:$S874)-LEN(SUBSTITUTE($M871:$S874,"S", "")))</f>
        <v>3</v>
      </c>
      <c r="AN871" s="239">
        <f>SUMPRODUCT(LEN($AD871:$AD874)-LEN(SUBSTITUTE($AD871:$AD874,"S", "")))</f>
        <v>2</v>
      </c>
      <c r="AO871" s="230">
        <f>SUMPRODUCT(LEN($AC871:$AC874)-LEN(SUBSTITUTE($AC871:$AC874,"S", "")))</f>
        <v>0</v>
      </c>
      <c r="AP871" s="233">
        <f>SUMPRODUCT(LEN($M871:$S874)-LEN(SUBSTITUTE($M871:$S874,"F", "")))</f>
        <v>0</v>
      </c>
      <c r="AQ871" s="239">
        <f>SUMPRODUCT(LEN($AD871:$AD874)-LEN(SUBSTITUTE($AD871:$AD874,"F", "")))</f>
        <v>0</v>
      </c>
      <c r="AR871" s="230">
        <f>SUMPRODUCT(LEN($AC871:$AC874)-LEN(SUBSTITUTE($AC871:$AC874,"F", "")))</f>
        <v>0</v>
      </c>
      <c r="AS871" s="233">
        <f>SUMPRODUCT(LEN($M871:$S874)-LEN(SUBSTITUTE($M871:$S874,"G", "")))</f>
        <v>0</v>
      </c>
      <c r="AT871" s="239">
        <f>SUMPRODUCT(LEN($AD871:$AD874)-LEN(SUBSTITUTE($AD871:$AD874,"G", "")))</f>
        <v>0</v>
      </c>
      <c r="AU871" s="230">
        <f>SUMPRODUCT(LEN($AC871:$AC874)-LEN(SUBSTITUTE($AC871:$AC874,"G", "")))</f>
        <v>0</v>
      </c>
      <c r="AV871" s="233">
        <f>SUMPRODUCT(LEN($L871:$S874)-LEN(SUBSTITUTE($L871:$S874,"M", "")))</f>
        <v>0</v>
      </c>
      <c r="AW871" s="236">
        <f>SUMPRODUCT(LEN($AD871:$AD874)-LEN(SUBSTITUTE($AD871:$AD874,"M", "")))</f>
        <v>0</v>
      </c>
      <c r="AX871" s="230">
        <f>SUMPRODUCT(LEN($AC871:$AC874)-LEN(SUBSTITUTE($AC871:$AC874,"M", "")))</f>
        <v>0</v>
      </c>
      <c r="AY871" s="291">
        <f>SUMPRODUCT(LEN($AE871:$AE874)-LEN(SUBSTITUTE($AE871:$AE874,"S", "")))</f>
        <v>0</v>
      </c>
      <c r="AZ871" s="227">
        <f>SUMPRODUCT(LEN($AE871:$AE874)-LEN(SUBSTITUTE($AE871:$AE874,"F", "")))</f>
        <v>0</v>
      </c>
      <c r="BA871" s="227">
        <f>SUMPRODUCT(LEN($AE871:$AE874)-LEN(SUBSTITUTE($AE871:$AE874,"G", "")))</f>
        <v>0</v>
      </c>
      <c r="BB871" s="294">
        <f>SUMPRODUCT(LEN($AE871:$AE874)-LEN(SUBSTITUTE($AE871:$AE874,"M", "")))</f>
        <v>0</v>
      </c>
    </row>
    <row r="872" spans="2:62" ht="28.15" customHeight="1" thickBot="1" x14ac:dyDescent="0.25">
      <c r="B872" s="30"/>
      <c r="C872" s="243"/>
      <c r="D872" s="36"/>
      <c r="E872" s="35"/>
      <c r="F872" s="35"/>
      <c r="G872" s="34"/>
      <c r="H872" s="224"/>
      <c r="I872" s="247"/>
      <c r="J872" s="247"/>
      <c r="K872" s="247"/>
      <c r="L872" s="33" t="s">
        <v>123</v>
      </c>
      <c r="M872" s="32" t="s">
        <v>132</v>
      </c>
      <c r="N872" s="33" t="s">
        <v>122</v>
      </c>
      <c r="O872" s="32" t="s">
        <v>121</v>
      </c>
      <c r="P872" s="33" t="s">
        <v>120</v>
      </c>
      <c r="Q872" s="32"/>
      <c r="R872" s="33" t="s">
        <v>119</v>
      </c>
      <c r="S872" s="32"/>
      <c r="T872" s="33" t="s">
        <v>118</v>
      </c>
      <c r="U872" s="32"/>
      <c r="V872" s="33" t="s">
        <v>117</v>
      </c>
      <c r="W872" s="32"/>
      <c r="X872" s="33" t="s">
        <v>116</v>
      </c>
      <c r="Y872" s="32"/>
      <c r="Z872" s="33" t="s">
        <v>115</v>
      </c>
      <c r="AA872" s="32"/>
      <c r="AB872" s="31"/>
      <c r="AC872" s="32"/>
      <c r="AD872" s="31"/>
      <c r="AE872" s="23"/>
      <c r="AF872" s="251"/>
      <c r="AG872" s="251"/>
      <c r="AH872" s="22"/>
      <c r="AI872" s="11"/>
      <c r="AJ872" s="234"/>
      <c r="AK872" s="240"/>
      <c r="AL872" s="231"/>
      <c r="AM872" s="234"/>
      <c r="AN872" s="240"/>
      <c r="AO872" s="231"/>
      <c r="AP872" s="234"/>
      <c r="AQ872" s="240"/>
      <c r="AR872" s="231"/>
      <c r="AS872" s="234"/>
      <c r="AT872" s="240"/>
      <c r="AU872" s="231"/>
      <c r="AV872" s="234"/>
      <c r="AW872" s="237"/>
      <c r="AX872" s="231"/>
      <c r="AY872" s="292"/>
      <c r="AZ872" s="228"/>
      <c r="BA872" s="228"/>
      <c r="BB872" s="295"/>
    </row>
    <row r="873" spans="2:62" ht="28.15" customHeight="1" x14ac:dyDescent="0.2">
      <c r="B873" s="30"/>
      <c r="C873" s="244"/>
      <c r="D873" s="29"/>
      <c r="E873" s="28"/>
      <c r="F873" s="28"/>
      <c r="G873" s="27"/>
      <c r="H873" s="225"/>
      <c r="I873" s="248"/>
      <c r="J873" s="248"/>
      <c r="K873" s="248"/>
      <c r="L873" s="26" t="s">
        <v>114</v>
      </c>
      <c r="M873" s="25" t="s">
        <v>132</v>
      </c>
      <c r="N873" s="26" t="s">
        <v>112</v>
      </c>
      <c r="O873" s="25" t="s">
        <v>104</v>
      </c>
      <c r="P873" s="26" t="s">
        <v>111</v>
      </c>
      <c r="Q873" s="25"/>
      <c r="R873" s="26" t="s">
        <v>110</v>
      </c>
      <c r="S873" s="25"/>
      <c r="T873" s="26" t="s">
        <v>109</v>
      </c>
      <c r="U873" s="25"/>
      <c r="V873" s="26" t="s">
        <v>108</v>
      </c>
      <c r="W873" s="25"/>
      <c r="X873" s="26" t="s">
        <v>107</v>
      </c>
      <c r="Y873" s="25"/>
      <c r="Z873" s="26" t="s">
        <v>106</v>
      </c>
      <c r="AA873" s="25"/>
      <c r="AB873" s="24"/>
      <c r="AC873" s="25"/>
      <c r="AD873" s="24"/>
      <c r="AE873" s="23"/>
      <c r="AF873" s="251"/>
      <c r="AG873" s="251"/>
      <c r="AH873" s="22"/>
      <c r="AI873" s="11"/>
      <c r="AJ873" s="234"/>
      <c r="AK873" s="240"/>
      <c r="AL873" s="231"/>
      <c r="AM873" s="234"/>
      <c r="AN873" s="240"/>
      <c r="AO873" s="231"/>
      <c r="AP873" s="234"/>
      <c r="AQ873" s="240"/>
      <c r="AR873" s="231"/>
      <c r="AS873" s="234"/>
      <c r="AT873" s="240"/>
      <c r="AU873" s="231"/>
      <c r="AV873" s="234"/>
      <c r="AW873" s="237"/>
      <c r="AX873" s="231"/>
      <c r="AY873" s="292"/>
      <c r="AZ873" s="228"/>
      <c r="BA873" s="228"/>
      <c r="BB873" s="295"/>
    </row>
    <row r="874" spans="2:62" ht="28.15" customHeight="1" thickBot="1" x14ac:dyDescent="0.25">
      <c r="B874" s="30"/>
      <c r="C874" s="253"/>
      <c r="D874" s="51"/>
      <c r="E874" s="50"/>
      <c r="F874" s="50"/>
      <c r="G874" s="49"/>
      <c r="H874" s="226"/>
      <c r="I874" s="254"/>
      <c r="J874" s="254"/>
      <c r="K874" s="254"/>
      <c r="L874" s="48" t="s">
        <v>105</v>
      </c>
      <c r="M874" s="47" t="s">
        <v>121</v>
      </c>
      <c r="N874" s="48" t="s">
        <v>103</v>
      </c>
      <c r="O874" s="47" t="s">
        <v>121</v>
      </c>
      <c r="P874" s="48" t="s">
        <v>102</v>
      </c>
      <c r="Q874" s="47"/>
      <c r="R874" s="48" t="s">
        <v>101</v>
      </c>
      <c r="S874" s="47"/>
      <c r="T874" s="48">
        <v>20</v>
      </c>
      <c r="U874" s="47"/>
      <c r="V874" s="48" t="s">
        <v>100</v>
      </c>
      <c r="W874" s="47"/>
      <c r="X874" s="48" t="s">
        <v>99</v>
      </c>
      <c r="Y874" s="47"/>
      <c r="Z874" s="48" t="s">
        <v>98</v>
      </c>
      <c r="AA874" s="47"/>
      <c r="AB874" s="16"/>
      <c r="AC874" s="47"/>
      <c r="AD874" s="16"/>
      <c r="AE874" s="46"/>
      <c r="AF874" s="255"/>
      <c r="AG874" s="255"/>
      <c r="AH874" s="45"/>
      <c r="AI874" s="11"/>
      <c r="AJ874" s="235"/>
      <c r="AK874" s="241"/>
      <c r="AL874" s="232"/>
      <c r="AM874" s="235"/>
      <c r="AN874" s="241"/>
      <c r="AO874" s="232"/>
      <c r="AP874" s="235"/>
      <c r="AQ874" s="241"/>
      <c r="AR874" s="232"/>
      <c r="AS874" s="235"/>
      <c r="AT874" s="241"/>
      <c r="AU874" s="232"/>
      <c r="AV874" s="235"/>
      <c r="AW874" s="238"/>
      <c r="AX874" s="232"/>
      <c r="AY874" s="293"/>
      <c r="AZ874" s="229"/>
      <c r="BA874" s="229"/>
      <c r="BB874" s="296"/>
    </row>
    <row r="875" spans="2:62" ht="28.15" customHeight="1" x14ac:dyDescent="0.2">
      <c r="B875" s="30"/>
      <c r="C875" s="242">
        <v>3</v>
      </c>
      <c r="D875" s="44"/>
      <c r="E875" s="43"/>
      <c r="F875" s="43"/>
      <c r="G875" s="42"/>
      <c r="H875" s="223"/>
      <c r="I875" s="246">
        <v>35</v>
      </c>
      <c r="J875" s="246">
        <v>12</v>
      </c>
      <c r="K875" s="246">
        <v>5</v>
      </c>
      <c r="L875" s="41" t="s">
        <v>133</v>
      </c>
      <c r="M875" s="40" t="s">
        <v>175</v>
      </c>
      <c r="N875" s="41" t="s">
        <v>131</v>
      </c>
      <c r="O875" s="40" t="s">
        <v>121</v>
      </c>
      <c r="P875" s="41" t="s">
        <v>130</v>
      </c>
      <c r="Q875" s="40"/>
      <c r="R875" s="41" t="s">
        <v>129</v>
      </c>
      <c r="S875" s="40"/>
      <c r="T875" s="41" t="s">
        <v>128</v>
      </c>
      <c r="U875" s="40"/>
      <c r="V875" s="41" t="s">
        <v>127</v>
      </c>
      <c r="W875" s="40"/>
      <c r="X875" s="41" t="s">
        <v>126</v>
      </c>
      <c r="Y875" s="40"/>
      <c r="Z875" s="41" t="s">
        <v>125</v>
      </c>
      <c r="AA875" s="40"/>
      <c r="AB875" s="39"/>
      <c r="AC875" s="40"/>
      <c r="AD875" s="39"/>
      <c r="AE875" s="38"/>
      <c r="AF875" s="250"/>
      <c r="AG875" s="250"/>
      <c r="AH875" s="37"/>
      <c r="AI875" s="11"/>
      <c r="AJ875" s="233">
        <f>SUMPRODUCT(LEN($M875:$S878)-LEN(SUBSTITUTE($M875:$S878,"A", "")))</f>
        <v>3</v>
      </c>
      <c r="AK875" s="239">
        <f>SUMPRODUCT(LEN($AD875:$AD878)-LEN(SUBSTITUTE($AD875:$AD878,"A", "")))</f>
        <v>0</v>
      </c>
      <c r="AL875" s="230">
        <f>SUMPRODUCT(LEN($AC875:$AC878)-LEN(SUBSTITUTE($AC875:$AC878,"A", "")))</f>
        <v>0</v>
      </c>
      <c r="AM875" s="233">
        <f>SUMPRODUCT(LEN($M875:$S878)-LEN(SUBSTITUTE($M875:$S878,"S", "")))</f>
        <v>8</v>
      </c>
      <c r="AN875" s="239">
        <f>SUMPRODUCT(LEN($AD875:$AD878)-LEN(SUBSTITUTE($AD875:$AD878,"S", "")))</f>
        <v>0</v>
      </c>
      <c r="AO875" s="230">
        <f>SUMPRODUCT(LEN($AC875:$AC878)-LEN(SUBSTITUTE($AC875:$AC878,"S", "")))</f>
        <v>0</v>
      </c>
      <c r="AP875" s="233">
        <f>SUMPRODUCT(LEN($M875:$S878)-LEN(SUBSTITUTE($M875:$S878,"F", "")))</f>
        <v>0</v>
      </c>
      <c r="AQ875" s="239">
        <f>SUMPRODUCT(LEN($AD875:$AD878)-LEN(SUBSTITUTE($AD875:$AD878,"F", "")))</f>
        <v>0</v>
      </c>
      <c r="AR875" s="230">
        <f>SUMPRODUCT(LEN($AC875:$AC878)-LEN(SUBSTITUTE($AC875:$AC878,"F", "")))</f>
        <v>0</v>
      </c>
      <c r="AS875" s="233">
        <f>SUMPRODUCT(LEN($M875:$S878)-LEN(SUBSTITUTE($M875:$S878,"G", "")))</f>
        <v>0</v>
      </c>
      <c r="AT875" s="239">
        <f>SUMPRODUCT(LEN($AD875:$AD878)-LEN(SUBSTITUTE($AD875:$AD878,"G", "")))</f>
        <v>0</v>
      </c>
      <c r="AU875" s="230">
        <f>SUMPRODUCT(LEN($AC875:$AC878)-LEN(SUBSTITUTE($AC875:$AC878,"G", "")))</f>
        <v>0</v>
      </c>
      <c r="AV875" s="233">
        <f>SUMPRODUCT(LEN($L875:$S878)-LEN(SUBSTITUTE($L875:$S878,"M", "")))</f>
        <v>0</v>
      </c>
      <c r="AW875" s="236">
        <f>SUMPRODUCT(LEN($AD875:$AD878)-LEN(SUBSTITUTE($AD875:$AD878,"M", "")))</f>
        <v>0</v>
      </c>
      <c r="AX875" s="230">
        <f>SUMPRODUCT(LEN($AC875:$AC878)-LEN(SUBSTITUTE($AC875:$AC878,"M", "")))</f>
        <v>0</v>
      </c>
      <c r="AY875" s="291">
        <f>SUMPRODUCT(LEN($AE875:$AE878)-LEN(SUBSTITUTE($AE875:$AE878,"S", "")))</f>
        <v>0</v>
      </c>
      <c r="AZ875" s="227">
        <f>SUMPRODUCT(LEN($AE875:$AE878)-LEN(SUBSTITUTE($AE875:$AE878,"F", "")))</f>
        <v>0</v>
      </c>
      <c r="BA875" s="227">
        <f>SUMPRODUCT(LEN($AE875:$AE878)-LEN(SUBSTITUTE($AE875:$AE878,"G", "")))</f>
        <v>0</v>
      </c>
      <c r="BB875" s="294">
        <f>SUMPRODUCT(LEN($AE875:$AE878)-LEN(SUBSTITUTE($AE875:$AE878,"M", "")))</f>
        <v>0</v>
      </c>
    </row>
    <row r="876" spans="2:62" ht="28.15" customHeight="1" thickBot="1" x14ac:dyDescent="0.25">
      <c r="B876" s="30"/>
      <c r="C876" s="243"/>
      <c r="D876" s="36"/>
      <c r="E876" s="35"/>
      <c r="F876" s="35"/>
      <c r="G876" s="34"/>
      <c r="H876" s="224"/>
      <c r="I876" s="247"/>
      <c r="J876" s="247"/>
      <c r="K876" s="247"/>
      <c r="L876" s="33" t="s">
        <v>123</v>
      </c>
      <c r="M876" s="32" t="s">
        <v>132</v>
      </c>
      <c r="N876" s="33" t="s">
        <v>122</v>
      </c>
      <c r="O876" s="32" t="s">
        <v>121</v>
      </c>
      <c r="P876" s="33" t="s">
        <v>120</v>
      </c>
      <c r="Q876" s="32"/>
      <c r="R876" s="33" t="s">
        <v>119</v>
      </c>
      <c r="S876" s="32"/>
      <c r="T876" s="33" t="s">
        <v>118</v>
      </c>
      <c r="U876" s="32"/>
      <c r="V876" s="33" t="s">
        <v>117</v>
      </c>
      <c r="W876" s="32"/>
      <c r="X876" s="33" t="s">
        <v>116</v>
      </c>
      <c r="Y876" s="32"/>
      <c r="Z876" s="33" t="s">
        <v>115</v>
      </c>
      <c r="AA876" s="32"/>
      <c r="AB876" s="31"/>
      <c r="AC876" s="32"/>
      <c r="AD876" s="31"/>
      <c r="AE876" s="23"/>
      <c r="AF876" s="251"/>
      <c r="AG876" s="251"/>
      <c r="AH876" s="22"/>
      <c r="AI876" s="11"/>
      <c r="AJ876" s="234"/>
      <c r="AK876" s="240"/>
      <c r="AL876" s="231"/>
      <c r="AM876" s="234"/>
      <c r="AN876" s="240"/>
      <c r="AO876" s="231"/>
      <c r="AP876" s="234"/>
      <c r="AQ876" s="240"/>
      <c r="AR876" s="231"/>
      <c r="AS876" s="234"/>
      <c r="AT876" s="240"/>
      <c r="AU876" s="231"/>
      <c r="AV876" s="234"/>
      <c r="AW876" s="237"/>
      <c r="AX876" s="231"/>
      <c r="AY876" s="292"/>
      <c r="AZ876" s="228"/>
      <c r="BA876" s="228"/>
      <c r="BB876" s="295"/>
    </row>
    <row r="877" spans="2:62" ht="28.15" customHeight="1" x14ac:dyDescent="0.2">
      <c r="B877" s="30"/>
      <c r="C877" s="244"/>
      <c r="D877" s="29"/>
      <c r="E877" s="28"/>
      <c r="F877" s="28"/>
      <c r="G877" s="27"/>
      <c r="H877" s="225"/>
      <c r="I877" s="248"/>
      <c r="J877" s="248"/>
      <c r="K877" s="248"/>
      <c r="L877" s="26" t="s">
        <v>114</v>
      </c>
      <c r="M877" s="25" t="s">
        <v>113</v>
      </c>
      <c r="N877" s="26" t="s">
        <v>112</v>
      </c>
      <c r="O877" s="25" t="s">
        <v>121</v>
      </c>
      <c r="P877" s="26" t="s">
        <v>111</v>
      </c>
      <c r="Q877" s="25"/>
      <c r="R877" s="26" t="s">
        <v>110</v>
      </c>
      <c r="S877" s="25"/>
      <c r="T877" s="26" t="s">
        <v>109</v>
      </c>
      <c r="U877" s="25"/>
      <c r="V877" s="26" t="s">
        <v>108</v>
      </c>
      <c r="W877" s="25"/>
      <c r="X877" s="26" t="s">
        <v>107</v>
      </c>
      <c r="Y877" s="25"/>
      <c r="Z877" s="26" t="s">
        <v>106</v>
      </c>
      <c r="AA877" s="25"/>
      <c r="AB877" s="24"/>
      <c r="AC877" s="25"/>
      <c r="AD877" s="24"/>
      <c r="AE877" s="23"/>
      <c r="AF877" s="251"/>
      <c r="AG877" s="251"/>
      <c r="AH877" s="22"/>
      <c r="AI877" s="11"/>
      <c r="AJ877" s="234"/>
      <c r="AK877" s="240"/>
      <c r="AL877" s="231"/>
      <c r="AM877" s="234"/>
      <c r="AN877" s="240"/>
      <c r="AO877" s="231"/>
      <c r="AP877" s="234"/>
      <c r="AQ877" s="240"/>
      <c r="AR877" s="231"/>
      <c r="AS877" s="234"/>
      <c r="AT877" s="240"/>
      <c r="AU877" s="231"/>
      <c r="AV877" s="234"/>
      <c r="AW877" s="237"/>
      <c r="AX877" s="231"/>
      <c r="AY877" s="292"/>
      <c r="AZ877" s="228"/>
      <c r="BA877" s="228"/>
      <c r="BB877" s="295"/>
    </row>
    <row r="878" spans="2:62" ht="28.15" customHeight="1" thickBot="1" x14ac:dyDescent="0.25">
      <c r="B878" s="21"/>
      <c r="C878" s="245"/>
      <c r="D878" s="20"/>
      <c r="E878" s="19"/>
      <c r="F878" s="19"/>
      <c r="G878" s="18"/>
      <c r="H878" s="226"/>
      <c r="I878" s="249"/>
      <c r="J878" s="249"/>
      <c r="K878" s="249"/>
      <c r="L878" s="17" t="s">
        <v>105</v>
      </c>
      <c r="M878" s="15" t="s">
        <v>113</v>
      </c>
      <c r="N878" s="17" t="s">
        <v>103</v>
      </c>
      <c r="O878" s="15"/>
      <c r="P878" s="17" t="s">
        <v>102</v>
      </c>
      <c r="Q878" s="15"/>
      <c r="R878" s="17" t="s">
        <v>101</v>
      </c>
      <c r="S878" s="15"/>
      <c r="T878" s="17">
        <v>20</v>
      </c>
      <c r="U878" s="15"/>
      <c r="V878" s="17" t="s">
        <v>100</v>
      </c>
      <c r="W878" s="15"/>
      <c r="X878" s="17" t="s">
        <v>99</v>
      </c>
      <c r="Y878" s="15"/>
      <c r="Z878" s="17" t="s">
        <v>98</v>
      </c>
      <c r="AA878" s="15"/>
      <c r="AB878" s="16"/>
      <c r="AC878" s="15"/>
      <c r="AD878" s="14"/>
      <c r="AE878" s="13"/>
      <c r="AF878" s="252"/>
      <c r="AG878" s="252"/>
      <c r="AH878" s="12"/>
      <c r="AI878" s="11"/>
      <c r="AJ878" s="235"/>
      <c r="AK878" s="241"/>
      <c r="AL878" s="232"/>
      <c r="AM878" s="235"/>
      <c r="AN878" s="241"/>
      <c r="AO878" s="232"/>
      <c r="AP878" s="235"/>
      <c r="AQ878" s="241"/>
      <c r="AR878" s="232"/>
      <c r="AS878" s="235"/>
      <c r="AT878" s="241"/>
      <c r="AU878" s="232"/>
      <c r="AV878" s="235"/>
      <c r="AW878" s="238"/>
      <c r="AX878" s="232"/>
      <c r="AY878" s="293"/>
      <c r="AZ878" s="229"/>
      <c r="BA878" s="229"/>
      <c r="BB878" s="296"/>
    </row>
    <row r="879" spans="2:62" ht="85.9" customHeight="1" thickTop="1" thickBot="1" x14ac:dyDescent="0.35">
      <c r="B879" s="105" t="s">
        <v>174</v>
      </c>
      <c r="C879" s="95" t="s">
        <v>173</v>
      </c>
      <c r="D879" s="100" t="s">
        <v>172</v>
      </c>
      <c r="E879" s="104" t="s">
        <v>171</v>
      </c>
      <c r="F879" s="103"/>
      <c r="G879" s="102"/>
      <c r="H879" s="101" t="s">
        <v>170</v>
      </c>
      <c r="I879" s="100" t="s">
        <v>96</v>
      </c>
      <c r="J879" s="100" t="s">
        <v>169</v>
      </c>
      <c r="K879" s="100" t="s">
        <v>97</v>
      </c>
      <c r="L879" s="256" t="s">
        <v>168</v>
      </c>
      <c r="M879" s="262"/>
      <c r="N879" s="256" t="s">
        <v>167</v>
      </c>
      <c r="O879" s="262"/>
      <c r="P879" s="256" t="s">
        <v>167</v>
      </c>
      <c r="Q879" s="257"/>
      <c r="R879" s="256" t="s">
        <v>167</v>
      </c>
      <c r="S879" s="257"/>
      <c r="T879" s="256" t="s">
        <v>167</v>
      </c>
      <c r="U879" s="257"/>
      <c r="V879" s="256" t="s">
        <v>167</v>
      </c>
      <c r="W879" s="257"/>
      <c r="X879" s="256" t="s">
        <v>167</v>
      </c>
      <c r="Y879" s="257"/>
      <c r="Z879" s="256" t="s">
        <v>167</v>
      </c>
      <c r="AA879" s="257"/>
      <c r="AB879" s="261" t="s">
        <v>166</v>
      </c>
      <c r="AC879" s="257"/>
      <c r="AD879" s="101" t="s">
        <v>165</v>
      </c>
      <c r="AE879" s="101" t="s">
        <v>164</v>
      </c>
      <c r="AF879" s="100" t="s">
        <v>163</v>
      </c>
      <c r="AG879" s="100" t="s">
        <v>162</v>
      </c>
      <c r="AH879" s="99" t="s">
        <v>161</v>
      </c>
      <c r="AI879" s="98"/>
      <c r="AJ879" s="96" t="s">
        <v>160</v>
      </c>
      <c r="AK879" s="95" t="s">
        <v>159</v>
      </c>
      <c r="AL879" s="94" t="s">
        <v>158</v>
      </c>
      <c r="AM879" s="96" t="s">
        <v>157</v>
      </c>
      <c r="AN879" s="95" t="s">
        <v>156</v>
      </c>
      <c r="AO879" s="94" t="s">
        <v>155</v>
      </c>
      <c r="AP879" s="96" t="s">
        <v>154</v>
      </c>
      <c r="AQ879" s="95" t="s">
        <v>153</v>
      </c>
      <c r="AR879" s="97" t="s">
        <v>152</v>
      </c>
      <c r="AS879" s="96" t="s">
        <v>151</v>
      </c>
      <c r="AT879" s="95" t="s">
        <v>150</v>
      </c>
      <c r="AU879" s="94" t="s">
        <v>149</v>
      </c>
      <c r="AV879" s="96" t="s">
        <v>148</v>
      </c>
      <c r="AW879" s="95" t="s">
        <v>147</v>
      </c>
      <c r="AX879" s="94" t="s">
        <v>146</v>
      </c>
      <c r="AY879" s="93" t="s">
        <v>145</v>
      </c>
      <c r="AZ879" s="92" t="s">
        <v>144</v>
      </c>
      <c r="BA879" s="92" t="s">
        <v>143</v>
      </c>
      <c r="BB879" s="91" t="s">
        <v>142</v>
      </c>
    </row>
    <row r="880" spans="2:62" ht="48" thickBot="1" x14ac:dyDescent="0.3">
      <c r="B880" s="90" t="s">
        <v>184</v>
      </c>
      <c r="C880" s="89"/>
      <c r="D880" s="88">
        <v>165</v>
      </c>
      <c r="E880" s="258"/>
      <c r="F880" s="259"/>
      <c r="G880" s="260"/>
      <c r="H880" s="87" t="s">
        <v>140</v>
      </c>
      <c r="I880" s="86"/>
      <c r="J880" s="86"/>
      <c r="K880" s="85"/>
      <c r="L880" s="84"/>
      <c r="M880" s="81"/>
      <c r="N880" s="84"/>
      <c r="O880" s="81"/>
      <c r="P880" s="84"/>
      <c r="Q880" s="81"/>
      <c r="R880" s="84"/>
      <c r="S880" s="81"/>
      <c r="T880" s="84"/>
      <c r="U880" s="81"/>
      <c r="V880" s="84"/>
      <c r="W880" s="81"/>
      <c r="X880" s="84"/>
      <c r="Y880" s="81"/>
      <c r="Z880" s="84"/>
      <c r="AA880" s="83"/>
      <c r="AB880" s="82" t="s">
        <v>139</v>
      </c>
      <c r="AC880" s="81"/>
      <c r="AD880" s="81"/>
      <c r="AE880" s="81"/>
      <c r="AF880" s="80"/>
      <c r="AG880" s="80"/>
      <c r="AH880" s="60"/>
      <c r="AI880" s="79" t="s">
        <v>138</v>
      </c>
      <c r="AJ880" s="78">
        <f t="shared" ref="AJ880:BB880" si="116">SUM(AJ882:AJ893)</f>
        <v>13</v>
      </c>
      <c r="AK880" s="77">
        <f t="shared" si="116"/>
        <v>2</v>
      </c>
      <c r="AL880" s="76">
        <f t="shared" si="116"/>
        <v>0</v>
      </c>
      <c r="AM880" s="78">
        <f t="shared" si="116"/>
        <v>17</v>
      </c>
      <c r="AN880" s="77">
        <f t="shared" si="116"/>
        <v>1</v>
      </c>
      <c r="AO880" s="76">
        <f t="shared" si="116"/>
        <v>0</v>
      </c>
      <c r="AP880" s="78">
        <f t="shared" si="116"/>
        <v>0</v>
      </c>
      <c r="AQ880" s="77">
        <f t="shared" si="116"/>
        <v>0</v>
      </c>
      <c r="AR880" s="76">
        <f t="shared" si="116"/>
        <v>0</v>
      </c>
      <c r="AS880" s="78">
        <f t="shared" si="116"/>
        <v>0</v>
      </c>
      <c r="AT880" s="77">
        <f t="shared" si="116"/>
        <v>0</v>
      </c>
      <c r="AU880" s="76">
        <f t="shared" si="116"/>
        <v>0</v>
      </c>
      <c r="AV880" s="78">
        <f t="shared" si="116"/>
        <v>0</v>
      </c>
      <c r="AW880" s="77">
        <f t="shared" si="116"/>
        <v>0</v>
      </c>
      <c r="AX880" s="76">
        <f t="shared" si="116"/>
        <v>0</v>
      </c>
      <c r="AY880" s="75">
        <f t="shared" si="116"/>
        <v>0</v>
      </c>
      <c r="AZ880" s="74">
        <f t="shared" si="116"/>
        <v>0</v>
      </c>
      <c r="BA880" s="74">
        <f t="shared" si="116"/>
        <v>0</v>
      </c>
      <c r="BB880" s="73">
        <f t="shared" si="116"/>
        <v>0</v>
      </c>
      <c r="BC880" s="72" t="s">
        <v>137</v>
      </c>
      <c r="BF880" s="5">
        <f>SUM(AJ880:AL880)/$BG$5</f>
        <v>5</v>
      </c>
      <c r="BG880" s="5">
        <f>SUM(AM880:AO880,AY880)/$BG$5</f>
        <v>6</v>
      </c>
      <c r="BH880" s="5">
        <f>SUM(AP880:AR880,AZ880)/$BG$5</f>
        <v>0</v>
      </c>
      <c r="BI880" s="5">
        <f>SUM(AS880:AU880,BA880)/$BG$5</f>
        <v>0</v>
      </c>
      <c r="BJ880" s="5">
        <f>SUM(AV880:AX880,BB880)/$BG$5</f>
        <v>0</v>
      </c>
    </row>
    <row r="881" spans="2:62" ht="37.5" thickBot="1" x14ac:dyDescent="0.3">
      <c r="B881" s="71"/>
      <c r="C881" s="70"/>
      <c r="D881" s="69"/>
      <c r="E881" s="68"/>
      <c r="F881" s="68"/>
      <c r="G881" s="67"/>
      <c r="H881" s="66"/>
      <c r="I881" s="64"/>
      <c r="J881" s="64"/>
      <c r="K881" s="65"/>
      <c r="L881" s="64"/>
      <c r="M881" s="62"/>
      <c r="N881" s="64"/>
      <c r="O881" s="62"/>
      <c r="P881" s="64"/>
      <c r="Q881" s="62"/>
      <c r="R881" s="64"/>
      <c r="S881" s="62"/>
      <c r="T881" s="64"/>
      <c r="U881" s="62"/>
      <c r="V881" s="64"/>
      <c r="W881" s="62"/>
      <c r="X881" s="64"/>
      <c r="Y881" s="62"/>
      <c r="Z881" s="64"/>
      <c r="AA881" s="62"/>
      <c r="AB881" s="63"/>
      <c r="AC881" s="62"/>
      <c r="AD881" s="62"/>
      <c r="AE881" s="62"/>
      <c r="AF881" s="61"/>
      <c r="AG881" s="61"/>
      <c r="AH881" s="60"/>
      <c r="AI881" s="59" t="s">
        <v>136</v>
      </c>
      <c r="AJ881" s="58">
        <f t="shared" ref="AJ881:BB881" si="117">AJ880/3</f>
        <v>4.333333333333333</v>
      </c>
      <c r="AK881" s="57">
        <f t="shared" si="117"/>
        <v>0.66666666666666663</v>
      </c>
      <c r="AL881" s="56">
        <f t="shared" si="117"/>
        <v>0</v>
      </c>
      <c r="AM881" s="58">
        <f t="shared" si="117"/>
        <v>5.666666666666667</v>
      </c>
      <c r="AN881" s="57">
        <f t="shared" si="117"/>
        <v>0.33333333333333331</v>
      </c>
      <c r="AO881" s="56">
        <f t="shared" si="117"/>
        <v>0</v>
      </c>
      <c r="AP881" s="58">
        <f t="shared" si="117"/>
        <v>0</v>
      </c>
      <c r="AQ881" s="57">
        <f t="shared" si="117"/>
        <v>0</v>
      </c>
      <c r="AR881" s="56">
        <f t="shared" si="117"/>
        <v>0</v>
      </c>
      <c r="AS881" s="58">
        <f t="shared" si="117"/>
        <v>0</v>
      </c>
      <c r="AT881" s="57">
        <f t="shared" si="117"/>
        <v>0</v>
      </c>
      <c r="AU881" s="56">
        <f t="shared" si="117"/>
        <v>0</v>
      </c>
      <c r="AV881" s="58">
        <f t="shared" si="117"/>
        <v>0</v>
      </c>
      <c r="AW881" s="57">
        <f t="shared" si="117"/>
        <v>0</v>
      </c>
      <c r="AX881" s="56">
        <f t="shared" si="117"/>
        <v>0</v>
      </c>
      <c r="AY881" s="55">
        <f t="shared" si="117"/>
        <v>0</v>
      </c>
      <c r="AZ881" s="54">
        <f t="shared" si="117"/>
        <v>0</v>
      </c>
      <c r="BA881" s="54">
        <f t="shared" si="117"/>
        <v>0</v>
      </c>
      <c r="BB881" s="53">
        <f t="shared" si="117"/>
        <v>0</v>
      </c>
      <c r="BC881" s="52" t="s">
        <v>135</v>
      </c>
    </row>
    <row r="882" spans="2:62" ht="28.15" customHeight="1" x14ac:dyDescent="0.2">
      <c r="B882" s="30"/>
      <c r="C882" s="242">
        <v>1</v>
      </c>
      <c r="D882" s="44"/>
      <c r="E882" s="43"/>
      <c r="F882" s="43"/>
      <c r="G882" s="42"/>
      <c r="H882" s="223" t="s">
        <v>183</v>
      </c>
      <c r="I882" s="246">
        <v>30</v>
      </c>
      <c r="J882" s="246">
        <v>14</v>
      </c>
      <c r="K882" s="246">
        <v>7</v>
      </c>
      <c r="L882" s="41" t="s">
        <v>133</v>
      </c>
      <c r="M882" s="40" t="s">
        <v>124</v>
      </c>
      <c r="N882" s="41" t="s">
        <v>131</v>
      </c>
      <c r="O882" s="40" t="s">
        <v>104</v>
      </c>
      <c r="P882" s="41" t="s">
        <v>130</v>
      </c>
      <c r="Q882" s="40"/>
      <c r="R882" s="41" t="s">
        <v>129</v>
      </c>
      <c r="S882" s="40"/>
      <c r="T882" s="41" t="s">
        <v>128</v>
      </c>
      <c r="U882" s="40"/>
      <c r="V882" s="41" t="s">
        <v>127</v>
      </c>
      <c r="W882" s="40"/>
      <c r="X882" s="41" t="s">
        <v>126</v>
      </c>
      <c r="Y882" s="40"/>
      <c r="Z882" s="41" t="s">
        <v>125</v>
      </c>
      <c r="AA882" s="40"/>
      <c r="AB882" s="39"/>
      <c r="AC882" s="40"/>
      <c r="AD882" s="39" t="s">
        <v>132</v>
      </c>
      <c r="AE882" s="38"/>
      <c r="AF882" s="250"/>
      <c r="AG882" s="250"/>
      <c r="AH882" s="37"/>
      <c r="AI882" s="11"/>
      <c r="AJ882" s="233">
        <f>SUMPRODUCT(LEN($M882:$S885)-LEN(SUBSTITUTE($M882:$S885,"A", "")))</f>
        <v>7</v>
      </c>
      <c r="AK882" s="239">
        <f>SUMPRODUCT(LEN($AD882:$AD885)-LEN(SUBSTITUTE($AD882:$AD885,"A", "")))</f>
        <v>2</v>
      </c>
      <c r="AL882" s="230">
        <f>SUMPRODUCT(LEN($AC882:$AC885)-LEN(SUBSTITUTE($AC882:$AC885,"A", "")))</f>
        <v>0</v>
      </c>
      <c r="AM882" s="233">
        <f>SUMPRODUCT(LEN($M882:$S885)-LEN(SUBSTITUTE($M882:$S885,"S", "")))</f>
        <v>4</v>
      </c>
      <c r="AN882" s="239">
        <f>SUMPRODUCT(LEN($AD882:$AD885)-LEN(SUBSTITUTE($AD882:$AD885,"S", "")))</f>
        <v>0</v>
      </c>
      <c r="AO882" s="230">
        <f>SUMPRODUCT(LEN($AC882:$AC885)-LEN(SUBSTITUTE($AC882:$AC885,"S", "")))</f>
        <v>0</v>
      </c>
      <c r="AP882" s="233">
        <f>SUMPRODUCT(LEN($M882:$S885)-LEN(SUBSTITUTE($M882:$S885,"F", "")))</f>
        <v>0</v>
      </c>
      <c r="AQ882" s="239">
        <f>SUMPRODUCT(LEN($AD882:$AD885)-LEN(SUBSTITUTE($AD882:$AD885,"F", "")))</f>
        <v>0</v>
      </c>
      <c r="AR882" s="230">
        <f>SUMPRODUCT(LEN($AC882:$AC885)-LEN(SUBSTITUTE($AC882:$AC885,"F", "")))</f>
        <v>0</v>
      </c>
      <c r="AS882" s="233">
        <f>SUMPRODUCT(LEN($M882:$S885)-LEN(SUBSTITUTE($M882:$S885,"G", "")))</f>
        <v>0</v>
      </c>
      <c r="AT882" s="239">
        <f>SUMPRODUCT(LEN($AD882:$AD885)-LEN(SUBSTITUTE($AD882:$AD885,"G", "")))</f>
        <v>0</v>
      </c>
      <c r="AU882" s="230">
        <f>SUMPRODUCT(LEN($AC882:$AC885)-LEN(SUBSTITUTE($AC882:$AC885,"G", "")))</f>
        <v>0</v>
      </c>
      <c r="AV882" s="233">
        <f>SUMPRODUCT(LEN($L882:$S885)-LEN(SUBSTITUTE($L882:$S885,"M", "")))</f>
        <v>0</v>
      </c>
      <c r="AW882" s="236">
        <f>SUMPRODUCT(LEN($AD882:$AD885)-LEN(SUBSTITUTE($AD882:$AD885,"M", "")))</f>
        <v>0</v>
      </c>
      <c r="AX882" s="230">
        <f>SUMPRODUCT(LEN($AC882:$AC885)-LEN(SUBSTITUTE($AC882:$AC885,"M", "")))</f>
        <v>0</v>
      </c>
      <c r="AY882" s="291">
        <f>SUMPRODUCT(LEN($AE882:$AE885)-LEN(SUBSTITUTE($AE882:$AE885,"S", "")))</f>
        <v>0</v>
      </c>
      <c r="AZ882" s="227">
        <f>SUMPRODUCT(LEN($AE882:$AE885)-LEN(SUBSTITUTE($AE882:$AE885,"F", "")))</f>
        <v>0</v>
      </c>
      <c r="BA882" s="227">
        <f>SUMPRODUCT(LEN($AE882:$AE885)-LEN(SUBSTITUTE($AE882:$AE885,"G", "")))</f>
        <v>0</v>
      </c>
      <c r="BB882" s="294">
        <f>SUMPRODUCT(LEN($AE882:$AE885)-LEN(SUBSTITUTE($AE882:$AE885,"M", "")))</f>
        <v>0</v>
      </c>
    </row>
    <row r="883" spans="2:62" ht="28.15" customHeight="1" thickBot="1" x14ac:dyDescent="0.25">
      <c r="B883" s="30"/>
      <c r="C883" s="243"/>
      <c r="D883" s="36"/>
      <c r="E883" s="35"/>
      <c r="F883" s="35"/>
      <c r="G883" s="34"/>
      <c r="H883" s="224"/>
      <c r="I883" s="247"/>
      <c r="J883" s="247"/>
      <c r="K883" s="247"/>
      <c r="L883" s="33" t="s">
        <v>123</v>
      </c>
      <c r="M883" s="32" t="s">
        <v>132</v>
      </c>
      <c r="N883" s="33" t="s">
        <v>122</v>
      </c>
      <c r="O883" s="32" t="s">
        <v>121</v>
      </c>
      <c r="P883" s="33" t="s">
        <v>120</v>
      </c>
      <c r="Q883" s="32"/>
      <c r="R883" s="33" t="s">
        <v>119</v>
      </c>
      <c r="S883" s="32"/>
      <c r="T883" s="33" t="s">
        <v>118</v>
      </c>
      <c r="U883" s="32"/>
      <c r="V883" s="33" t="s">
        <v>117</v>
      </c>
      <c r="W883" s="32"/>
      <c r="X883" s="33" t="s">
        <v>116</v>
      </c>
      <c r="Y883" s="32"/>
      <c r="Z883" s="33" t="s">
        <v>115</v>
      </c>
      <c r="AA883" s="32"/>
      <c r="AB883" s="31"/>
      <c r="AC883" s="32"/>
      <c r="AD883" s="31"/>
      <c r="AE883" s="23"/>
      <c r="AF883" s="251"/>
      <c r="AG883" s="251"/>
      <c r="AH883" s="22"/>
      <c r="AI883" s="11"/>
      <c r="AJ883" s="234"/>
      <c r="AK883" s="240"/>
      <c r="AL883" s="231"/>
      <c r="AM883" s="234"/>
      <c r="AN883" s="240"/>
      <c r="AO883" s="231"/>
      <c r="AP883" s="234"/>
      <c r="AQ883" s="240"/>
      <c r="AR883" s="231"/>
      <c r="AS883" s="234"/>
      <c r="AT883" s="240"/>
      <c r="AU883" s="231"/>
      <c r="AV883" s="234"/>
      <c r="AW883" s="237"/>
      <c r="AX883" s="231"/>
      <c r="AY883" s="292"/>
      <c r="AZ883" s="228"/>
      <c r="BA883" s="228"/>
      <c r="BB883" s="295"/>
    </row>
    <row r="884" spans="2:62" ht="28.15" customHeight="1" x14ac:dyDescent="0.2">
      <c r="B884" s="30"/>
      <c r="C884" s="244"/>
      <c r="D884" s="29"/>
      <c r="E884" s="28"/>
      <c r="F884" s="28"/>
      <c r="G884" s="27"/>
      <c r="H884" s="225">
        <v>165</v>
      </c>
      <c r="I884" s="248"/>
      <c r="J884" s="248"/>
      <c r="K884" s="248"/>
      <c r="L884" s="26" t="s">
        <v>114</v>
      </c>
      <c r="M884" s="25" t="s">
        <v>132</v>
      </c>
      <c r="N884" s="26" t="s">
        <v>112</v>
      </c>
      <c r="O884" s="25" t="s">
        <v>121</v>
      </c>
      <c r="P884" s="26" t="s">
        <v>111</v>
      </c>
      <c r="Q884" s="25"/>
      <c r="R884" s="26" t="s">
        <v>110</v>
      </c>
      <c r="S884" s="25"/>
      <c r="T884" s="26" t="s">
        <v>109</v>
      </c>
      <c r="U884" s="25"/>
      <c r="V884" s="26" t="s">
        <v>108</v>
      </c>
      <c r="W884" s="25"/>
      <c r="X884" s="26" t="s">
        <v>107</v>
      </c>
      <c r="Y884" s="25"/>
      <c r="Z884" s="26" t="s">
        <v>106</v>
      </c>
      <c r="AA884" s="25"/>
      <c r="AB884" s="24"/>
      <c r="AC884" s="25"/>
      <c r="AD884" s="24"/>
      <c r="AE884" s="23"/>
      <c r="AF884" s="251"/>
      <c r="AG884" s="251"/>
      <c r="AH884" s="22"/>
      <c r="AI884" s="11"/>
      <c r="AJ884" s="234"/>
      <c r="AK884" s="240"/>
      <c r="AL884" s="231"/>
      <c r="AM884" s="234"/>
      <c r="AN884" s="240"/>
      <c r="AO884" s="231"/>
      <c r="AP884" s="234"/>
      <c r="AQ884" s="240"/>
      <c r="AR884" s="231"/>
      <c r="AS884" s="234"/>
      <c r="AT884" s="240"/>
      <c r="AU884" s="231"/>
      <c r="AV884" s="234"/>
      <c r="AW884" s="237"/>
      <c r="AX884" s="231"/>
      <c r="AY884" s="292"/>
      <c r="AZ884" s="228"/>
      <c r="BA884" s="228"/>
      <c r="BB884" s="295"/>
    </row>
    <row r="885" spans="2:62" ht="28.15" customHeight="1" thickBot="1" x14ac:dyDescent="0.25">
      <c r="B885" s="30"/>
      <c r="C885" s="253"/>
      <c r="D885" s="51"/>
      <c r="E885" s="50"/>
      <c r="F885" s="50"/>
      <c r="G885" s="49"/>
      <c r="H885" s="226"/>
      <c r="I885" s="254"/>
      <c r="J885" s="254"/>
      <c r="K885" s="254"/>
      <c r="L885" s="48" t="s">
        <v>105</v>
      </c>
      <c r="M885" s="47" t="s">
        <v>124</v>
      </c>
      <c r="N885" s="48" t="s">
        <v>103</v>
      </c>
      <c r="O885" s="47"/>
      <c r="P885" s="48" t="s">
        <v>102</v>
      </c>
      <c r="Q885" s="47"/>
      <c r="R885" s="48" t="s">
        <v>101</v>
      </c>
      <c r="S885" s="47"/>
      <c r="T885" s="48">
        <v>20</v>
      </c>
      <c r="U885" s="47"/>
      <c r="V885" s="48" t="s">
        <v>100</v>
      </c>
      <c r="W885" s="47"/>
      <c r="X885" s="48" t="s">
        <v>99</v>
      </c>
      <c r="Y885" s="47"/>
      <c r="Z885" s="48" t="s">
        <v>98</v>
      </c>
      <c r="AA885" s="47"/>
      <c r="AB885" s="16"/>
      <c r="AC885" s="47"/>
      <c r="AD885" s="16"/>
      <c r="AE885" s="46"/>
      <c r="AF885" s="255"/>
      <c r="AG885" s="255"/>
      <c r="AH885" s="45"/>
      <c r="AI885" s="11"/>
      <c r="AJ885" s="235"/>
      <c r="AK885" s="241"/>
      <c r="AL885" s="232"/>
      <c r="AM885" s="235"/>
      <c r="AN885" s="241"/>
      <c r="AO885" s="232"/>
      <c r="AP885" s="235"/>
      <c r="AQ885" s="241"/>
      <c r="AR885" s="232"/>
      <c r="AS885" s="235"/>
      <c r="AT885" s="241"/>
      <c r="AU885" s="232"/>
      <c r="AV885" s="235"/>
      <c r="AW885" s="238"/>
      <c r="AX885" s="232"/>
      <c r="AY885" s="293"/>
      <c r="AZ885" s="229"/>
      <c r="BA885" s="229"/>
      <c r="BB885" s="296"/>
    </row>
    <row r="886" spans="2:62" ht="28.15" customHeight="1" x14ac:dyDescent="0.2">
      <c r="B886" s="30"/>
      <c r="C886" s="242">
        <v>2</v>
      </c>
      <c r="D886" s="44"/>
      <c r="E886" s="43"/>
      <c r="F886" s="43"/>
      <c r="G886" s="42"/>
      <c r="H886" s="223"/>
      <c r="I886" s="246">
        <v>29</v>
      </c>
      <c r="J886" s="246">
        <v>14</v>
      </c>
      <c r="K886" s="246">
        <v>9</v>
      </c>
      <c r="L886" s="41" t="s">
        <v>133</v>
      </c>
      <c r="M886" s="40" t="s">
        <v>113</v>
      </c>
      <c r="N886" s="41" t="s">
        <v>131</v>
      </c>
      <c r="O886" s="40" t="s">
        <v>121</v>
      </c>
      <c r="P886" s="41" t="s">
        <v>130</v>
      </c>
      <c r="Q886" s="40"/>
      <c r="R886" s="41" t="s">
        <v>129</v>
      </c>
      <c r="S886" s="40"/>
      <c r="T886" s="41" t="s">
        <v>128</v>
      </c>
      <c r="U886" s="40"/>
      <c r="V886" s="41" t="s">
        <v>127</v>
      </c>
      <c r="W886" s="40"/>
      <c r="X886" s="41" t="s">
        <v>126</v>
      </c>
      <c r="Y886" s="40"/>
      <c r="Z886" s="41" t="s">
        <v>125</v>
      </c>
      <c r="AA886" s="40"/>
      <c r="AB886" s="39"/>
      <c r="AC886" s="40"/>
      <c r="AD886" s="39"/>
      <c r="AE886" s="38"/>
      <c r="AF886" s="250"/>
      <c r="AG886" s="250"/>
      <c r="AH886" s="37"/>
      <c r="AI886" s="11"/>
      <c r="AJ886" s="233">
        <f>SUMPRODUCT(LEN($M886:$S889)-LEN(SUBSTITUTE($M886:$S889,"A", "")))</f>
        <v>1</v>
      </c>
      <c r="AK886" s="239">
        <f>SUMPRODUCT(LEN($AD886:$AD889)-LEN(SUBSTITUTE($AD886:$AD889,"A", "")))</f>
        <v>0</v>
      </c>
      <c r="AL886" s="230">
        <f>SUMPRODUCT(LEN($AC886:$AC889)-LEN(SUBSTITUTE($AC886:$AC889,"A", "")))</f>
        <v>0</v>
      </c>
      <c r="AM886" s="233">
        <f>SUMPRODUCT(LEN($M886:$S889)-LEN(SUBSTITUTE($M886:$S889,"S", "")))</f>
        <v>6</v>
      </c>
      <c r="AN886" s="239">
        <f>SUMPRODUCT(LEN($AD886:$AD889)-LEN(SUBSTITUTE($AD886:$AD889,"S", "")))</f>
        <v>0</v>
      </c>
      <c r="AO886" s="230">
        <f>SUMPRODUCT(LEN($AC886:$AC889)-LEN(SUBSTITUTE($AC886:$AC889,"S", "")))</f>
        <v>0</v>
      </c>
      <c r="AP886" s="233">
        <f>SUMPRODUCT(LEN($M886:$S889)-LEN(SUBSTITUTE($M886:$S889,"F", "")))</f>
        <v>0</v>
      </c>
      <c r="AQ886" s="239">
        <f>SUMPRODUCT(LEN($AD886:$AD889)-LEN(SUBSTITUTE($AD886:$AD889,"F", "")))</f>
        <v>0</v>
      </c>
      <c r="AR886" s="230">
        <f>SUMPRODUCT(LEN($AC886:$AC889)-LEN(SUBSTITUTE($AC886:$AC889,"F", "")))</f>
        <v>0</v>
      </c>
      <c r="AS886" s="233">
        <f>SUMPRODUCT(LEN($M886:$S889)-LEN(SUBSTITUTE($M886:$S889,"G", "")))</f>
        <v>0</v>
      </c>
      <c r="AT886" s="239">
        <f>SUMPRODUCT(LEN($AD886:$AD889)-LEN(SUBSTITUTE($AD886:$AD889,"G", "")))</f>
        <v>0</v>
      </c>
      <c r="AU886" s="230">
        <f>SUMPRODUCT(LEN($AC886:$AC889)-LEN(SUBSTITUTE($AC886:$AC889,"G", "")))</f>
        <v>0</v>
      </c>
      <c r="AV886" s="233">
        <f>SUMPRODUCT(LEN($L886:$S889)-LEN(SUBSTITUTE($L886:$S889,"M", "")))</f>
        <v>0</v>
      </c>
      <c r="AW886" s="236">
        <f>SUMPRODUCT(LEN($AD886:$AD889)-LEN(SUBSTITUTE($AD886:$AD889,"M", "")))</f>
        <v>0</v>
      </c>
      <c r="AX886" s="230">
        <f>SUMPRODUCT(LEN($AC886:$AC889)-LEN(SUBSTITUTE($AC886:$AC889,"M", "")))</f>
        <v>0</v>
      </c>
      <c r="AY886" s="291">
        <f>SUMPRODUCT(LEN($AE886:$AE889)-LEN(SUBSTITUTE($AE886:$AE889,"S", "")))</f>
        <v>0</v>
      </c>
      <c r="AZ886" s="227">
        <f>SUMPRODUCT(LEN($AE886:$AE889)-LEN(SUBSTITUTE($AE886:$AE889,"F", "")))</f>
        <v>0</v>
      </c>
      <c r="BA886" s="227">
        <f>SUMPRODUCT(LEN($AE886:$AE889)-LEN(SUBSTITUTE($AE886:$AE889,"G", "")))</f>
        <v>0</v>
      </c>
      <c r="BB886" s="294">
        <f>SUMPRODUCT(LEN($AE886:$AE889)-LEN(SUBSTITUTE($AE886:$AE889,"M", "")))</f>
        <v>0</v>
      </c>
    </row>
    <row r="887" spans="2:62" ht="28.15" customHeight="1" thickBot="1" x14ac:dyDescent="0.25">
      <c r="B887" s="30"/>
      <c r="C887" s="243"/>
      <c r="D887" s="36"/>
      <c r="E887" s="35"/>
      <c r="F887" s="35"/>
      <c r="G887" s="34"/>
      <c r="H887" s="224"/>
      <c r="I887" s="247"/>
      <c r="J887" s="247"/>
      <c r="K887" s="247"/>
      <c r="L887" s="33" t="s">
        <v>123</v>
      </c>
      <c r="M887" s="32" t="s">
        <v>124</v>
      </c>
      <c r="N887" s="33" t="s">
        <v>122</v>
      </c>
      <c r="O887" s="32"/>
      <c r="P887" s="33" t="s">
        <v>120</v>
      </c>
      <c r="Q887" s="32"/>
      <c r="R887" s="33" t="s">
        <v>119</v>
      </c>
      <c r="S887" s="32"/>
      <c r="T887" s="33" t="s">
        <v>118</v>
      </c>
      <c r="U887" s="32"/>
      <c r="V887" s="33" t="s">
        <v>117</v>
      </c>
      <c r="W887" s="32"/>
      <c r="X887" s="33" t="s">
        <v>116</v>
      </c>
      <c r="Y887" s="32"/>
      <c r="Z887" s="33" t="s">
        <v>115</v>
      </c>
      <c r="AA887" s="32"/>
      <c r="AB887" s="31"/>
      <c r="AC887" s="32"/>
      <c r="AD887" s="31"/>
      <c r="AE887" s="23"/>
      <c r="AF887" s="251"/>
      <c r="AG887" s="251"/>
      <c r="AH887" s="22"/>
      <c r="AI887" s="11"/>
      <c r="AJ887" s="234"/>
      <c r="AK887" s="240"/>
      <c r="AL887" s="231"/>
      <c r="AM887" s="234"/>
      <c r="AN887" s="240"/>
      <c r="AO887" s="231"/>
      <c r="AP887" s="234"/>
      <c r="AQ887" s="240"/>
      <c r="AR887" s="231"/>
      <c r="AS887" s="234"/>
      <c r="AT887" s="240"/>
      <c r="AU887" s="231"/>
      <c r="AV887" s="234"/>
      <c r="AW887" s="237"/>
      <c r="AX887" s="231"/>
      <c r="AY887" s="292"/>
      <c r="AZ887" s="228"/>
      <c r="BA887" s="228"/>
      <c r="BB887" s="295"/>
    </row>
    <row r="888" spans="2:62" ht="28.15" customHeight="1" x14ac:dyDescent="0.2">
      <c r="B888" s="30"/>
      <c r="C888" s="244"/>
      <c r="D888" s="29"/>
      <c r="E888" s="28"/>
      <c r="F888" s="28"/>
      <c r="G888" s="27"/>
      <c r="H888" s="225"/>
      <c r="I888" s="248"/>
      <c r="J888" s="248"/>
      <c r="K888" s="248"/>
      <c r="L888" s="26" t="s">
        <v>114</v>
      </c>
      <c r="M888" s="25" t="s">
        <v>121</v>
      </c>
      <c r="N888" s="26" t="s">
        <v>112</v>
      </c>
      <c r="O888" s="25"/>
      <c r="P888" s="26" t="s">
        <v>111</v>
      </c>
      <c r="Q888" s="25"/>
      <c r="R888" s="26" t="s">
        <v>110</v>
      </c>
      <c r="S888" s="25"/>
      <c r="T888" s="26" t="s">
        <v>109</v>
      </c>
      <c r="U888" s="25"/>
      <c r="V888" s="26" t="s">
        <v>108</v>
      </c>
      <c r="W888" s="25"/>
      <c r="X888" s="26" t="s">
        <v>107</v>
      </c>
      <c r="Y888" s="25"/>
      <c r="Z888" s="26" t="s">
        <v>106</v>
      </c>
      <c r="AA888" s="25"/>
      <c r="AB888" s="24"/>
      <c r="AC888" s="25"/>
      <c r="AD888" s="24"/>
      <c r="AE888" s="23"/>
      <c r="AF888" s="251"/>
      <c r="AG888" s="251"/>
      <c r="AH888" s="22"/>
      <c r="AI888" s="11"/>
      <c r="AJ888" s="234"/>
      <c r="AK888" s="240"/>
      <c r="AL888" s="231"/>
      <c r="AM888" s="234"/>
      <c r="AN888" s="240"/>
      <c r="AO888" s="231"/>
      <c r="AP888" s="234"/>
      <c r="AQ888" s="240"/>
      <c r="AR888" s="231"/>
      <c r="AS888" s="234"/>
      <c r="AT888" s="240"/>
      <c r="AU888" s="231"/>
      <c r="AV888" s="234"/>
      <c r="AW888" s="237"/>
      <c r="AX888" s="231"/>
      <c r="AY888" s="292"/>
      <c r="AZ888" s="228"/>
      <c r="BA888" s="228"/>
      <c r="BB888" s="295"/>
    </row>
    <row r="889" spans="2:62" ht="28.15" customHeight="1" thickBot="1" x14ac:dyDescent="0.25">
      <c r="B889" s="30"/>
      <c r="C889" s="253"/>
      <c r="D889" s="51"/>
      <c r="E889" s="50"/>
      <c r="F889" s="50"/>
      <c r="G889" s="49"/>
      <c r="H889" s="226"/>
      <c r="I889" s="254"/>
      <c r="J889" s="254"/>
      <c r="K889" s="254"/>
      <c r="L889" s="48" t="s">
        <v>105</v>
      </c>
      <c r="M889" s="47" t="s">
        <v>121</v>
      </c>
      <c r="N889" s="48" t="s">
        <v>103</v>
      </c>
      <c r="O889" s="47"/>
      <c r="P889" s="48" t="s">
        <v>102</v>
      </c>
      <c r="Q889" s="47"/>
      <c r="R889" s="48" t="s">
        <v>101</v>
      </c>
      <c r="S889" s="47"/>
      <c r="T889" s="48">
        <v>20</v>
      </c>
      <c r="U889" s="47"/>
      <c r="V889" s="48" t="s">
        <v>100</v>
      </c>
      <c r="W889" s="47"/>
      <c r="X889" s="48" t="s">
        <v>99</v>
      </c>
      <c r="Y889" s="47"/>
      <c r="Z889" s="48" t="s">
        <v>98</v>
      </c>
      <c r="AA889" s="47"/>
      <c r="AB889" s="16"/>
      <c r="AC889" s="47"/>
      <c r="AD889" s="16"/>
      <c r="AE889" s="46"/>
      <c r="AF889" s="255"/>
      <c r="AG889" s="255"/>
      <c r="AH889" s="45"/>
      <c r="AI889" s="11"/>
      <c r="AJ889" s="235"/>
      <c r="AK889" s="241"/>
      <c r="AL889" s="232"/>
      <c r="AM889" s="235"/>
      <c r="AN889" s="241"/>
      <c r="AO889" s="232"/>
      <c r="AP889" s="235"/>
      <c r="AQ889" s="241"/>
      <c r="AR889" s="232"/>
      <c r="AS889" s="235"/>
      <c r="AT889" s="241"/>
      <c r="AU889" s="232"/>
      <c r="AV889" s="235"/>
      <c r="AW889" s="238"/>
      <c r="AX889" s="232"/>
      <c r="AY889" s="293"/>
      <c r="AZ889" s="229"/>
      <c r="BA889" s="229"/>
      <c r="BB889" s="296"/>
    </row>
    <row r="890" spans="2:62" ht="28.15" customHeight="1" x14ac:dyDescent="0.2">
      <c r="B890" s="30"/>
      <c r="C890" s="242">
        <v>3</v>
      </c>
      <c r="D890" s="44"/>
      <c r="E890" s="43"/>
      <c r="F890" s="43"/>
      <c r="G890" s="42"/>
      <c r="H890" s="223"/>
      <c r="I890" s="246">
        <v>36</v>
      </c>
      <c r="J890" s="246">
        <v>14</v>
      </c>
      <c r="K890" s="246">
        <v>7</v>
      </c>
      <c r="L890" s="41" t="s">
        <v>133</v>
      </c>
      <c r="M890" s="40" t="s">
        <v>113</v>
      </c>
      <c r="N890" s="41" t="s">
        <v>131</v>
      </c>
      <c r="O890" s="40" t="s">
        <v>113</v>
      </c>
      <c r="P890" s="41" t="s">
        <v>130</v>
      </c>
      <c r="Q890" s="40"/>
      <c r="R890" s="41" t="s">
        <v>129</v>
      </c>
      <c r="S890" s="40"/>
      <c r="T890" s="41" t="s">
        <v>128</v>
      </c>
      <c r="U890" s="40"/>
      <c r="V890" s="41" t="s">
        <v>127</v>
      </c>
      <c r="W890" s="40"/>
      <c r="X890" s="41" t="s">
        <v>126</v>
      </c>
      <c r="Y890" s="40"/>
      <c r="Z890" s="41" t="s">
        <v>125</v>
      </c>
      <c r="AA890" s="40"/>
      <c r="AB890" s="39"/>
      <c r="AC890" s="40"/>
      <c r="AD890" s="39" t="s">
        <v>121</v>
      </c>
      <c r="AE890" s="38"/>
      <c r="AF890" s="250"/>
      <c r="AG890" s="250"/>
      <c r="AH890" s="37"/>
      <c r="AI890" s="11"/>
      <c r="AJ890" s="233">
        <f>SUMPRODUCT(LEN($M890:$S893)-LEN(SUBSTITUTE($M890:$S893,"A", "")))</f>
        <v>5</v>
      </c>
      <c r="AK890" s="239">
        <f>SUMPRODUCT(LEN($AD890:$AD893)-LEN(SUBSTITUTE($AD890:$AD893,"A", "")))</f>
        <v>0</v>
      </c>
      <c r="AL890" s="230">
        <f>SUMPRODUCT(LEN($AC890:$AC893)-LEN(SUBSTITUTE($AC890:$AC893,"A", "")))</f>
        <v>0</v>
      </c>
      <c r="AM890" s="233">
        <f>SUMPRODUCT(LEN($M890:$S893)-LEN(SUBSTITUTE($M890:$S893,"S", "")))</f>
        <v>7</v>
      </c>
      <c r="AN890" s="239">
        <f>SUMPRODUCT(LEN($AD890:$AD893)-LEN(SUBSTITUTE($AD890:$AD893,"S", "")))</f>
        <v>1</v>
      </c>
      <c r="AO890" s="230">
        <f>SUMPRODUCT(LEN($AC890:$AC893)-LEN(SUBSTITUTE($AC890:$AC893,"S", "")))</f>
        <v>0</v>
      </c>
      <c r="AP890" s="233">
        <f>SUMPRODUCT(LEN($M890:$S893)-LEN(SUBSTITUTE($M890:$S893,"F", "")))</f>
        <v>0</v>
      </c>
      <c r="AQ890" s="239">
        <f>SUMPRODUCT(LEN($AD890:$AD893)-LEN(SUBSTITUTE($AD890:$AD893,"F", "")))</f>
        <v>0</v>
      </c>
      <c r="AR890" s="230">
        <f>SUMPRODUCT(LEN($AC890:$AC893)-LEN(SUBSTITUTE($AC890:$AC893,"F", "")))</f>
        <v>0</v>
      </c>
      <c r="AS890" s="233">
        <f>SUMPRODUCT(LEN($M890:$S893)-LEN(SUBSTITUTE($M890:$S893,"G", "")))</f>
        <v>0</v>
      </c>
      <c r="AT890" s="239">
        <f>SUMPRODUCT(LEN($AD890:$AD893)-LEN(SUBSTITUTE($AD890:$AD893,"G", "")))</f>
        <v>0</v>
      </c>
      <c r="AU890" s="230">
        <f>SUMPRODUCT(LEN($AC890:$AC893)-LEN(SUBSTITUTE($AC890:$AC893,"G", "")))</f>
        <v>0</v>
      </c>
      <c r="AV890" s="233">
        <f>SUMPRODUCT(LEN($L890:$S893)-LEN(SUBSTITUTE($L890:$S893,"M", "")))</f>
        <v>0</v>
      </c>
      <c r="AW890" s="236">
        <f>SUMPRODUCT(LEN($AD890:$AD893)-LEN(SUBSTITUTE($AD890:$AD893,"M", "")))</f>
        <v>0</v>
      </c>
      <c r="AX890" s="230">
        <f>SUMPRODUCT(LEN($AC890:$AC893)-LEN(SUBSTITUTE($AC890:$AC893,"M", "")))</f>
        <v>0</v>
      </c>
      <c r="AY890" s="291">
        <f>SUMPRODUCT(LEN($AE890:$AE893)-LEN(SUBSTITUTE($AE890:$AE893,"S", "")))</f>
        <v>0</v>
      </c>
      <c r="AZ890" s="227">
        <f>SUMPRODUCT(LEN($AE890:$AE893)-LEN(SUBSTITUTE($AE890:$AE893,"F", "")))</f>
        <v>0</v>
      </c>
      <c r="BA890" s="227">
        <f>SUMPRODUCT(LEN($AE890:$AE893)-LEN(SUBSTITUTE($AE890:$AE893,"G", "")))</f>
        <v>0</v>
      </c>
      <c r="BB890" s="294">
        <f>SUMPRODUCT(LEN($AE890:$AE893)-LEN(SUBSTITUTE($AE890:$AE893,"M", "")))</f>
        <v>0</v>
      </c>
    </row>
    <row r="891" spans="2:62" ht="28.15" customHeight="1" thickBot="1" x14ac:dyDescent="0.25">
      <c r="B891" s="30"/>
      <c r="C891" s="243"/>
      <c r="D891" s="36"/>
      <c r="E891" s="35"/>
      <c r="F891" s="35"/>
      <c r="G891" s="34"/>
      <c r="H891" s="224"/>
      <c r="I891" s="247"/>
      <c r="J891" s="247"/>
      <c r="K891" s="247"/>
      <c r="L891" s="33" t="s">
        <v>123</v>
      </c>
      <c r="M891" s="32" t="s">
        <v>132</v>
      </c>
      <c r="N891" s="33" t="s">
        <v>122</v>
      </c>
      <c r="O891" s="32" t="s">
        <v>104</v>
      </c>
      <c r="P891" s="33" t="s">
        <v>120</v>
      </c>
      <c r="Q891" s="32"/>
      <c r="R891" s="33" t="s">
        <v>119</v>
      </c>
      <c r="S891" s="32"/>
      <c r="T891" s="33" t="s">
        <v>118</v>
      </c>
      <c r="U891" s="32"/>
      <c r="V891" s="33" t="s">
        <v>117</v>
      </c>
      <c r="W891" s="32"/>
      <c r="X891" s="33" t="s">
        <v>116</v>
      </c>
      <c r="Y891" s="32"/>
      <c r="Z891" s="33" t="s">
        <v>115</v>
      </c>
      <c r="AA891" s="32"/>
      <c r="AB891" s="31"/>
      <c r="AC891" s="32"/>
      <c r="AD891" s="31"/>
      <c r="AE891" s="23"/>
      <c r="AF891" s="251"/>
      <c r="AG891" s="251"/>
      <c r="AH891" s="22"/>
      <c r="AI891" s="11"/>
      <c r="AJ891" s="234"/>
      <c r="AK891" s="240"/>
      <c r="AL891" s="231"/>
      <c r="AM891" s="234"/>
      <c r="AN891" s="240"/>
      <c r="AO891" s="231"/>
      <c r="AP891" s="234"/>
      <c r="AQ891" s="240"/>
      <c r="AR891" s="231"/>
      <c r="AS891" s="234"/>
      <c r="AT891" s="240"/>
      <c r="AU891" s="231"/>
      <c r="AV891" s="234"/>
      <c r="AW891" s="237"/>
      <c r="AX891" s="231"/>
      <c r="AY891" s="292"/>
      <c r="AZ891" s="228"/>
      <c r="BA891" s="228"/>
      <c r="BB891" s="295"/>
    </row>
    <row r="892" spans="2:62" ht="28.15" customHeight="1" x14ac:dyDescent="0.2">
      <c r="B892" s="30"/>
      <c r="C892" s="244"/>
      <c r="D892" s="29"/>
      <c r="E892" s="28"/>
      <c r="F892" s="28"/>
      <c r="G892" s="27"/>
      <c r="H892" s="225"/>
      <c r="I892" s="248"/>
      <c r="J892" s="248"/>
      <c r="K892" s="248"/>
      <c r="L892" s="26" t="s">
        <v>114</v>
      </c>
      <c r="M892" s="25" t="s">
        <v>132</v>
      </c>
      <c r="N892" s="26" t="s">
        <v>112</v>
      </c>
      <c r="O892" s="25" t="s">
        <v>121</v>
      </c>
      <c r="P892" s="26" t="s">
        <v>111</v>
      </c>
      <c r="Q892" s="25"/>
      <c r="R892" s="26" t="s">
        <v>110</v>
      </c>
      <c r="S892" s="25"/>
      <c r="T892" s="26" t="s">
        <v>109</v>
      </c>
      <c r="U892" s="25"/>
      <c r="V892" s="26" t="s">
        <v>108</v>
      </c>
      <c r="W892" s="25"/>
      <c r="X892" s="26" t="s">
        <v>107</v>
      </c>
      <c r="Y892" s="25"/>
      <c r="Z892" s="26" t="s">
        <v>106</v>
      </c>
      <c r="AA892" s="25"/>
      <c r="AB892" s="24"/>
      <c r="AC892" s="25"/>
      <c r="AD892" s="24"/>
      <c r="AE892" s="23"/>
      <c r="AF892" s="251"/>
      <c r="AG892" s="251"/>
      <c r="AH892" s="22"/>
      <c r="AI892" s="11"/>
      <c r="AJ892" s="234"/>
      <c r="AK892" s="240"/>
      <c r="AL892" s="231"/>
      <c r="AM892" s="234"/>
      <c r="AN892" s="240"/>
      <c r="AO892" s="231"/>
      <c r="AP892" s="234"/>
      <c r="AQ892" s="240"/>
      <c r="AR892" s="231"/>
      <c r="AS892" s="234"/>
      <c r="AT892" s="240"/>
      <c r="AU892" s="231"/>
      <c r="AV892" s="234"/>
      <c r="AW892" s="237"/>
      <c r="AX892" s="231"/>
      <c r="AY892" s="292"/>
      <c r="AZ892" s="228"/>
      <c r="BA892" s="228"/>
      <c r="BB892" s="295"/>
    </row>
    <row r="893" spans="2:62" ht="28.15" customHeight="1" thickBot="1" x14ac:dyDescent="0.25">
      <c r="B893" s="21"/>
      <c r="C893" s="245"/>
      <c r="D893" s="20"/>
      <c r="E893" s="19"/>
      <c r="F893" s="19"/>
      <c r="G893" s="18"/>
      <c r="H893" s="226"/>
      <c r="I893" s="249"/>
      <c r="J893" s="249"/>
      <c r="K893" s="249"/>
      <c r="L893" s="17" t="s">
        <v>105</v>
      </c>
      <c r="M893" s="15" t="s">
        <v>113</v>
      </c>
      <c r="N893" s="17" t="s">
        <v>103</v>
      </c>
      <c r="O893" s="15"/>
      <c r="P893" s="17" t="s">
        <v>102</v>
      </c>
      <c r="Q893" s="15"/>
      <c r="R893" s="17" t="s">
        <v>101</v>
      </c>
      <c r="S893" s="15"/>
      <c r="T893" s="17">
        <v>20</v>
      </c>
      <c r="U893" s="15"/>
      <c r="V893" s="17" t="s">
        <v>100</v>
      </c>
      <c r="W893" s="15"/>
      <c r="X893" s="17" t="s">
        <v>99</v>
      </c>
      <c r="Y893" s="15"/>
      <c r="Z893" s="17" t="s">
        <v>98</v>
      </c>
      <c r="AA893" s="15"/>
      <c r="AB893" s="16"/>
      <c r="AC893" s="15"/>
      <c r="AD893" s="14"/>
      <c r="AE893" s="13"/>
      <c r="AF893" s="252"/>
      <c r="AG893" s="252"/>
      <c r="AH893" s="12"/>
      <c r="AI893" s="11"/>
      <c r="AJ893" s="235"/>
      <c r="AK893" s="241"/>
      <c r="AL893" s="232"/>
      <c r="AM893" s="235"/>
      <c r="AN893" s="241"/>
      <c r="AO893" s="232"/>
      <c r="AP893" s="235"/>
      <c r="AQ893" s="241"/>
      <c r="AR893" s="232"/>
      <c r="AS893" s="235"/>
      <c r="AT893" s="241"/>
      <c r="AU893" s="232"/>
      <c r="AV893" s="235"/>
      <c r="AW893" s="238"/>
      <c r="AX893" s="232"/>
      <c r="AY893" s="293"/>
      <c r="AZ893" s="229"/>
      <c r="BA893" s="229"/>
      <c r="BB893" s="296"/>
    </row>
    <row r="894" spans="2:62" ht="85.9" customHeight="1" thickTop="1" thickBot="1" x14ac:dyDescent="0.35">
      <c r="B894" s="105" t="s">
        <v>174</v>
      </c>
      <c r="C894" s="95" t="s">
        <v>173</v>
      </c>
      <c r="D894" s="100" t="s">
        <v>172</v>
      </c>
      <c r="E894" s="104" t="s">
        <v>171</v>
      </c>
      <c r="F894" s="103"/>
      <c r="G894" s="102"/>
      <c r="H894" s="101" t="s">
        <v>170</v>
      </c>
      <c r="I894" s="100" t="s">
        <v>96</v>
      </c>
      <c r="J894" s="100" t="s">
        <v>169</v>
      </c>
      <c r="K894" s="100" t="s">
        <v>97</v>
      </c>
      <c r="L894" s="256" t="s">
        <v>168</v>
      </c>
      <c r="M894" s="262"/>
      <c r="N894" s="256" t="s">
        <v>167</v>
      </c>
      <c r="O894" s="262"/>
      <c r="P894" s="256" t="s">
        <v>167</v>
      </c>
      <c r="Q894" s="257"/>
      <c r="R894" s="256" t="s">
        <v>167</v>
      </c>
      <c r="S894" s="257"/>
      <c r="T894" s="256" t="s">
        <v>167</v>
      </c>
      <c r="U894" s="257"/>
      <c r="V894" s="256" t="s">
        <v>167</v>
      </c>
      <c r="W894" s="257"/>
      <c r="X894" s="256" t="s">
        <v>167</v>
      </c>
      <c r="Y894" s="257"/>
      <c r="Z894" s="256" t="s">
        <v>167</v>
      </c>
      <c r="AA894" s="257"/>
      <c r="AB894" s="261" t="s">
        <v>166</v>
      </c>
      <c r="AC894" s="257"/>
      <c r="AD894" s="101" t="s">
        <v>165</v>
      </c>
      <c r="AE894" s="101" t="s">
        <v>164</v>
      </c>
      <c r="AF894" s="100" t="s">
        <v>163</v>
      </c>
      <c r="AG894" s="100" t="s">
        <v>162</v>
      </c>
      <c r="AH894" s="99" t="s">
        <v>161</v>
      </c>
      <c r="AI894" s="98"/>
      <c r="AJ894" s="96" t="s">
        <v>160</v>
      </c>
      <c r="AK894" s="95" t="s">
        <v>159</v>
      </c>
      <c r="AL894" s="94" t="s">
        <v>158</v>
      </c>
      <c r="AM894" s="96" t="s">
        <v>157</v>
      </c>
      <c r="AN894" s="95" t="s">
        <v>156</v>
      </c>
      <c r="AO894" s="94" t="s">
        <v>155</v>
      </c>
      <c r="AP894" s="96" t="s">
        <v>154</v>
      </c>
      <c r="AQ894" s="95" t="s">
        <v>153</v>
      </c>
      <c r="AR894" s="97" t="s">
        <v>152</v>
      </c>
      <c r="AS894" s="96" t="s">
        <v>151</v>
      </c>
      <c r="AT894" s="95" t="s">
        <v>150</v>
      </c>
      <c r="AU894" s="94" t="s">
        <v>149</v>
      </c>
      <c r="AV894" s="96" t="s">
        <v>148</v>
      </c>
      <c r="AW894" s="95" t="s">
        <v>147</v>
      </c>
      <c r="AX894" s="94" t="s">
        <v>146</v>
      </c>
      <c r="AY894" s="93" t="s">
        <v>145</v>
      </c>
      <c r="AZ894" s="92" t="s">
        <v>144</v>
      </c>
      <c r="BA894" s="92" t="s">
        <v>143</v>
      </c>
      <c r="BB894" s="91" t="s">
        <v>142</v>
      </c>
    </row>
    <row r="895" spans="2:62" ht="48" thickBot="1" x14ac:dyDescent="0.3">
      <c r="B895" s="90" t="s">
        <v>182</v>
      </c>
      <c r="C895" s="89"/>
      <c r="D895" s="88">
        <v>166</v>
      </c>
      <c r="E895" s="258"/>
      <c r="F895" s="259"/>
      <c r="G895" s="260"/>
      <c r="H895" s="87" t="s">
        <v>140</v>
      </c>
      <c r="I895" s="86"/>
      <c r="J895" s="86"/>
      <c r="K895" s="85"/>
      <c r="L895" s="84"/>
      <c r="M895" s="81"/>
      <c r="N895" s="84"/>
      <c r="O895" s="81"/>
      <c r="P895" s="84"/>
      <c r="Q895" s="81"/>
      <c r="R895" s="84"/>
      <c r="S895" s="81"/>
      <c r="T895" s="84"/>
      <c r="U895" s="81"/>
      <c r="V895" s="84"/>
      <c r="W895" s="81"/>
      <c r="X895" s="84"/>
      <c r="Y895" s="81"/>
      <c r="Z895" s="84"/>
      <c r="AA895" s="83"/>
      <c r="AB895" s="82" t="s">
        <v>139</v>
      </c>
      <c r="AC895" s="81"/>
      <c r="AD895" s="81"/>
      <c r="AE895" s="81"/>
      <c r="AF895" s="80"/>
      <c r="AG895" s="80"/>
      <c r="AH895" s="60"/>
      <c r="AI895" s="79" t="s">
        <v>138</v>
      </c>
      <c r="AJ895" s="78">
        <f t="shared" ref="AJ895:BB895" si="118">SUM(AJ897:AJ908)</f>
        <v>12</v>
      </c>
      <c r="AK895" s="77">
        <f t="shared" si="118"/>
        <v>0</v>
      </c>
      <c r="AL895" s="76">
        <f t="shared" si="118"/>
        <v>0</v>
      </c>
      <c r="AM895" s="78">
        <f t="shared" si="118"/>
        <v>12</v>
      </c>
      <c r="AN895" s="77">
        <f t="shared" si="118"/>
        <v>0</v>
      </c>
      <c r="AO895" s="76">
        <f t="shared" si="118"/>
        <v>0</v>
      </c>
      <c r="AP895" s="78">
        <f t="shared" si="118"/>
        <v>0</v>
      </c>
      <c r="AQ895" s="77">
        <f t="shared" si="118"/>
        <v>0</v>
      </c>
      <c r="AR895" s="76">
        <f t="shared" si="118"/>
        <v>0</v>
      </c>
      <c r="AS895" s="78">
        <f t="shared" si="118"/>
        <v>0</v>
      </c>
      <c r="AT895" s="77">
        <f t="shared" si="118"/>
        <v>0</v>
      </c>
      <c r="AU895" s="76">
        <f t="shared" si="118"/>
        <v>0</v>
      </c>
      <c r="AV895" s="78">
        <f t="shared" si="118"/>
        <v>0</v>
      </c>
      <c r="AW895" s="77">
        <f t="shared" si="118"/>
        <v>0</v>
      </c>
      <c r="AX895" s="76">
        <f t="shared" si="118"/>
        <v>0</v>
      </c>
      <c r="AY895" s="75">
        <f t="shared" si="118"/>
        <v>0</v>
      </c>
      <c r="AZ895" s="74">
        <f t="shared" si="118"/>
        <v>0</v>
      </c>
      <c r="BA895" s="74">
        <f t="shared" si="118"/>
        <v>0</v>
      </c>
      <c r="BB895" s="73">
        <f t="shared" si="118"/>
        <v>0</v>
      </c>
      <c r="BC895" s="72" t="s">
        <v>137</v>
      </c>
      <c r="BF895" s="5">
        <f>SUM(AJ895:AL895)/$BG$5</f>
        <v>4</v>
      </c>
      <c r="BG895" s="5">
        <f>SUM(AM895:AO895,AY895)/$BG$5</f>
        <v>4</v>
      </c>
      <c r="BH895" s="5">
        <f>SUM(AP895:AR895,AZ895)/$BG$5</f>
        <v>0</v>
      </c>
      <c r="BI895" s="5">
        <f>SUM(AS895:AU895,BA895)/$BG$5</f>
        <v>0</v>
      </c>
      <c r="BJ895" s="5">
        <f>SUM(AV895:AX895,BB895)/$BG$5</f>
        <v>0</v>
      </c>
    </row>
    <row r="896" spans="2:62" ht="37.5" thickBot="1" x14ac:dyDescent="0.3">
      <c r="B896" s="71"/>
      <c r="C896" s="70"/>
      <c r="D896" s="69"/>
      <c r="E896" s="68"/>
      <c r="F896" s="68"/>
      <c r="G896" s="67"/>
      <c r="H896" s="66"/>
      <c r="I896" s="64"/>
      <c r="J896" s="64"/>
      <c r="K896" s="65"/>
      <c r="L896" s="64"/>
      <c r="M896" s="62"/>
      <c r="N896" s="64"/>
      <c r="O896" s="62"/>
      <c r="P896" s="64"/>
      <c r="Q896" s="62"/>
      <c r="R896" s="64"/>
      <c r="S896" s="62"/>
      <c r="T896" s="64"/>
      <c r="U896" s="62"/>
      <c r="V896" s="64"/>
      <c r="W896" s="62"/>
      <c r="X896" s="64"/>
      <c r="Y896" s="62"/>
      <c r="Z896" s="64"/>
      <c r="AA896" s="62"/>
      <c r="AB896" s="63"/>
      <c r="AC896" s="62"/>
      <c r="AD896" s="62"/>
      <c r="AE896" s="62"/>
      <c r="AF896" s="61"/>
      <c r="AG896" s="61"/>
      <c r="AH896" s="60"/>
      <c r="AI896" s="59" t="s">
        <v>136</v>
      </c>
      <c r="AJ896" s="58">
        <f t="shared" ref="AJ896:BB896" si="119">AJ895/3</f>
        <v>4</v>
      </c>
      <c r="AK896" s="57">
        <f t="shared" si="119"/>
        <v>0</v>
      </c>
      <c r="AL896" s="56">
        <f t="shared" si="119"/>
        <v>0</v>
      </c>
      <c r="AM896" s="58">
        <f t="shared" si="119"/>
        <v>4</v>
      </c>
      <c r="AN896" s="57">
        <f t="shared" si="119"/>
        <v>0</v>
      </c>
      <c r="AO896" s="56">
        <f t="shared" si="119"/>
        <v>0</v>
      </c>
      <c r="AP896" s="58">
        <f t="shared" si="119"/>
        <v>0</v>
      </c>
      <c r="AQ896" s="57">
        <f t="shared" si="119"/>
        <v>0</v>
      </c>
      <c r="AR896" s="56">
        <f t="shared" si="119"/>
        <v>0</v>
      </c>
      <c r="AS896" s="58">
        <f t="shared" si="119"/>
        <v>0</v>
      </c>
      <c r="AT896" s="57">
        <f t="shared" si="119"/>
        <v>0</v>
      </c>
      <c r="AU896" s="56">
        <f t="shared" si="119"/>
        <v>0</v>
      </c>
      <c r="AV896" s="58">
        <f t="shared" si="119"/>
        <v>0</v>
      </c>
      <c r="AW896" s="57">
        <f t="shared" si="119"/>
        <v>0</v>
      </c>
      <c r="AX896" s="56">
        <f t="shared" si="119"/>
        <v>0</v>
      </c>
      <c r="AY896" s="55">
        <f t="shared" si="119"/>
        <v>0</v>
      </c>
      <c r="AZ896" s="54">
        <f t="shared" si="119"/>
        <v>0</v>
      </c>
      <c r="BA896" s="54">
        <f t="shared" si="119"/>
        <v>0</v>
      </c>
      <c r="BB896" s="53">
        <f t="shared" si="119"/>
        <v>0</v>
      </c>
      <c r="BC896" s="52" t="s">
        <v>135</v>
      </c>
    </row>
    <row r="897" spans="2:62" ht="28.15" customHeight="1" x14ac:dyDescent="0.2">
      <c r="B897" s="30"/>
      <c r="C897" s="242">
        <v>1</v>
      </c>
      <c r="D897" s="44"/>
      <c r="E897" s="43"/>
      <c r="F897" s="43"/>
      <c r="G897" s="42"/>
      <c r="H897" s="223" t="s">
        <v>134</v>
      </c>
      <c r="I897" s="246">
        <v>30</v>
      </c>
      <c r="J897" s="246">
        <v>14</v>
      </c>
      <c r="K897" s="246">
        <v>7</v>
      </c>
      <c r="L897" s="41" t="s">
        <v>133</v>
      </c>
      <c r="M897" s="40" t="s">
        <v>175</v>
      </c>
      <c r="N897" s="41" t="s">
        <v>131</v>
      </c>
      <c r="O897" s="40" t="s">
        <v>104</v>
      </c>
      <c r="P897" s="41" t="s">
        <v>130</v>
      </c>
      <c r="Q897" s="40"/>
      <c r="R897" s="41" t="s">
        <v>129</v>
      </c>
      <c r="S897" s="40"/>
      <c r="T897" s="41" t="s">
        <v>128</v>
      </c>
      <c r="U897" s="40"/>
      <c r="V897" s="41" t="s">
        <v>127</v>
      </c>
      <c r="W897" s="40"/>
      <c r="X897" s="41" t="s">
        <v>126</v>
      </c>
      <c r="Y897" s="40"/>
      <c r="Z897" s="41" t="s">
        <v>125</v>
      </c>
      <c r="AA897" s="40"/>
      <c r="AB897" s="39"/>
      <c r="AC897" s="40"/>
      <c r="AD897" s="39"/>
      <c r="AE897" s="38"/>
      <c r="AF897" s="250"/>
      <c r="AG897" s="250"/>
      <c r="AH897" s="37"/>
      <c r="AI897" s="11"/>
      <c r="AJ897" s="233">
        <f>SUMPRODUCT(LEN($M897:$S900)-LEN(SUBSTITUTE($M897:$S900,"A", "")))</f>
        <v>6</v>
      </c>
      <c r="AK897" s="239">
        <f>SUMPRODUCT(LEN($AD897:$AD900)-LEN(SUBSTITUTE($AD897:$AD900,"A", "")))</f>
        <v>0</v>
      </c>
      <c r="AL897" s="230">
        <f>SUMPRODUCT(LEN($AC897:$AC900)-LEN(SUBSTITUTE($AC897:$AC900,"A", "")))</f>
        <v>0</v>
      </c>
      <c r="AM897" s="233">
        <f>SUMPRODUCT(LEN($M897:$S900)-LEN(SUBSTITUTE($M897:$S900,"S", "")))</f>
        <v>4</v>
      </c>
      <c r="AN897" s="239">
        <f>SUMPRODUCT(LEN($AD897:$AD900)-LEN(SUBSTITUTE($AD897:$AD900,"S", "")))</f>
        <v>0</v>
      </c>
      <c r="AO897" s="230">
        <f>SUMPRODUCT(LEN($AC897:$AC900)-LEN(SUBSTITUTE($AC897:$AC900,"S", "")))</f>
        <v>0</v>
      </c>
      <c r="AP897" s="233">
        <f>SUMPRODUCT(LEN($M897:$S900)-LEN(SUBSTITUTE($M897:$S900,"F", "")))</f>
        <v>0</v>
      </c>
      <c r="AQ897" s="239">
        <f>SUMPRODUCT(LEN($AD897:$AD900)-LEN(SUBSTITUTE($AD897:$AD900,"F", "")))</f>
        <v>0</v>
      </c>
      <c r="AR897" s="230">
        <f>SUMPRODUCT(LEN($AC897:$AC900)-LEN(SUBSTITUTE($AC897:$AC900,"F", "")))</f>
        <v>0</v>
      </c>
      <c r="AS897" s="233">
        <f>SUMPRODUCT(LEN($M897:$S900)-LEN(SUBSTITUTE($M897:$S900,"G", "")))</f>
        <v>0</v>
      </c>
      <c r="AT897" s="239">
        <f>SUMPRODUCT(LEN($AD897:$AD900)-LEN(SUBSTITUTE($AD897:$AD900,"G", "")))</f>
        <v>0</v>
      </c>
      <c r="AU897" s="230">
        <f>SUMPRODUCT(LEN($AC897:$AC900)-LEN(SUBSTITUTE($AC897:$AC900,"G", "")))</f>
        <v>0</v>
      </c>
      <c r="AV897" s="233">
        <f>SUMPRODUCT(LEN($L897:$S900)-LEN(SUBSTITUTE($L897:$S900,"M", "")))</f>
        <v>0</v>
      </c>
      <c r="AW897" s="236">
        <f>SUMPRODUCT(LEN($AD897:$AD900)-LEN(SUBSTITUTE($AD897:$AD900,"M", "")))</f>
        <v>0</v>
      </c>
      <c r="AX897" s="230">
        <f>SUMPRODUCT(LEN($AC897:$AC900)-LEN(SUBSTITUTE($AC897:$AC900,"M", "")))</f>
        <v>0</v>
      </c>
      <c r="AY897" s="291">
        <f>SUMPRODUCT(LEN($AE897:$AE900)-LEN(SUBSTITUTE($AE897:$AE900,"S", "")))</f>
        <v>0</v>
      </c>
      <c r="AZ897" s="227">
        <f>SUMPRODUCT(LEN($AE897:$AE900)-LEN(SUBSTITUTE($AE897:$AE900,"F", "")))</f>
        <v>0</v>
      </c>
      <c r="BA897" s="227">
        <f>SUMPRODUCT(LEN($AE897:$AE900)-LEN(SUBSTITUTE($AE897:$AE900,"G", "")))</f>
        <v>0</v>
      </c>
      <c r="BB897" s="294">
        <f>SUMPRODUCT(LEN($AE897:$AE900)-LEN(SUBSTITUTE($AE897:$AE900,"M", "")))</f>
        <v>0</v>
      </c>
    </row>
    <row r="898" spans="2:62" ht="28.15" customHeight="1" thickBot="1" x14ac:dyDescent="0.25">
      <c r="B898" s="30"/>
      <c r="C898" s="243"/>
      <c r="D898" s="36"/>
      <c r="E898" s="35"/>
      <c r="F898" s="35"/>
      <c r="G898" s="34"/>
      <c r="H898" s="224"/>
      <c r="I898" s="247"/>
      <c r="J898" s="247"/>
      <c r="K898" s="247"/>
      <c r="L898" s="33" t="s">
        <v>123</v>
      </c>
      <c r="M898" s="32" t="s">
        <v>175</v>
      </c>
      <c r="N898" s="33" t="s">
        <v>122</v>
      </c>
      <c r="O898" s="32" t="s">
        <v>121</v>
      </c>
      <c r="P898" s="33" t="s">
        <v>120</v>
      </c>
      <c r="Q898" s="32"/>
      <c r="R898" s="33" t="s">
        <v>119</v>
      </c>
      <c r="S898" s="32"/>
      <c r="T898" s="33" t="s">
        <v>118</v>
      </c>
      <c r="U898" s="32"/>
      <c r="V898" s="33" t="s">
        <v>117</v>
      </c>
      <c r="W898" s="32"/>
      <c r="X898" s="33" t="s">
        <v>116</v>
      </c>
      <c r="Y898" s="32"/>
      <c r="Z898" s="33" t="s">
        <v>115</v>
      </c>
      <c r="AA898" s="32"/>
      <c r="AB898" s="31"/>
      <c r="AC898" s="32"/>
      <c r="AD898" s="31"/>
      <c r="AE898" s="23"/>
      <c r="AF898" s="251"/>
      <c r="AG898" s="251"/>
      <c r="AH898" s="22"/>
      <c r="AI898" s="11"/>
      <c r="AJ898" s="234"/>
      <c r="AK898" s="240"/>
      <c r="AL898" s="231"/>
      <c r="AM898" s="234"/>
      <c r="AN898" s="240"/>
      <c r="AO898" s="231"/>
      <c r="AP898" s="234"/>
      <c r="AQ898" s="240"/>
      <c r="AR898" s="231"/>
      <c r="AS898" s="234"/>
      <c r="AT898" s="240"/>
      <c r="AU898" s="231"/>
      <c r="AV898" s="234"/>
      <c r="AW898" s="237"/>
      <c r="AX898" s="231"/>
      <c r="AY898" s="292"/>
      <c r="AZ898" s="228"/>
      <c r="BA898" s="228"/>
      <c r="BB898" s="295"/>
    </row>
    <row r="899" spans="2:62" ht="28.15" customHeight="1" x14ac:dyDescent="0.2">
      <c r="B899" s="30"/>
      <c r="C899" s="244"/>
      <c r="D899" s="29"/>
      <c r="E899" s="28"/>
      <c r="F899" s="28"/>
      <c r="G899" s="27"/>
      <c r="H899" s="225">
        <v>166</v>
      </c>
      <c r="I899" s="248"/>
      <c r="J899" s="248"/>
      <c r="K899" s="248"/>
      <c r="L899" s="26" t="s">
        <v>114</v>
      </c>
      <c r="M899" s="25" t="s">
        <v>132</v>
      </c>
      <c r="N899" s="26" t="s">
        <v>112</v>
      </c>
      <c r="O899" s="25" t="s">
        <v>104</v>
      </c>
      <c r="P899" s="26" t="s">
        <v>111</v>
      </c>
      <c r="Q899" s="25"/>
      <c r="R899" s="26" t="s">
        <v>110</v>
      </c>
      <c r="S899" s="25"/>
      <c r="T899" s="26" t="s">
        <v>109</v>
      </c>
      <c r="U899" s="25"/>
      <c r="V899" s="26" t="s">
        <v>108</v>
      </c>
      <c r="W899" s="25"/>
      <c r="X899" s="26" t="s">
        <v>107</v>
      </c>
      <c r="Y899" s="25"/>
      <c r="Z899" s="26" t="s">
        <v>106</v>
      </c>
      <c r="AA899" s="25"/>
      <c r="AB899" s="24"/>
      <c r="AC899" s="25"/>
      <c r="AD899" s="24"/>
      <c r="AE899" s="23"/>
      <c r="AF899" s="251"/>
      <c r="AG899" s="251"/>
      <c r="AH899" s="22"/>
      <c r="AI899" s="11"/>
      <c r="AJ899" s="234"/>
      <c r="AK899" s="240"/>
      <c r="AL899" s="231"/>
      <c r="AM899" s="234"/>
      <c r="AN899" s="240"/>
      <c r="AO899" s="231"/>
      <c r="AP899" s="234"/>
      <c r="AQ899" s="240"/>
      <c r="AR899" s="231"/>
      <c r="AS899" s="234"/>
      <c r="AT899" s="240"/>
      <c r="AU899" s="231"/>
      <c r="AV899" s="234"/>
      <c r="AW899" s="237"/>
      <c r="AX899" s="231"/>
      <c r="AY899" s="292"/>
      <c r="AZ899" s="228"/>
      <c r="BA899" s="228"/>
      <c r="BB899" s="295"/>
    </row>
    <row r="900" spans="2:62" ht="28.15" customHeight="1" thickBot="1" x14ac:dyDescent="0.25">
      <c r="B900" s="30"/>
      <c r="C900" s="253"/>
      <c r="D900" s="51"/>
      <c r="E900" s="50"/>
      <c r="F900" s="50"/>
      <c r="G900" s="49"/>
      <c r="H900" s="226"/>
      <c r="I900" s="254"/>
      <c r="J900" s="254"/>
      <c r="K900" s="254"/>
      <c r="L900" s="48" t="s">
        <v>105</v>
      </c>
      <c r="M900" s="47" t="s">
        <v>121</v>
      </c>
      <c r="N900" s="48" t="s">
        <v>103</v>
      </c>
      <c r="O900" s="47"/>
      <c r="P900" s="48" t="s">
        <v>102</v>
      </c>
      <c r="Q900" s="47"/>
      <c r="R900" s="48" t="s">
        <v>101</v>
      </c>
      <c r="S900" s="47"/>
      <c r="T900" s="48">
        <v>20</v>
      </c>
      <c r="U900" s="47"/>
      <c r="V900" s="48" t="s">
        <v>100</v>
      </c>
      <c r="W900" s="47"/>
      <c r="X900" s="48" t="s">
        <v>99</v>
      </c>
      <c r="Y900" s="47"/>
      <c r="Z900" s="48" t="s">
        <v>98</v>
      </c>
      <c r="AA900" s="47"/>
      <c r="AB900" s="16"/>
      <c r="AC900" s="47"/>
      <c r="AD900" s="16"/>
      <c r="AE900" s="46"/>
      <c r="AF900" s="255"/>
      <c r="AG900" s="255"/>
      <c r="AH900" s="45"/>
      <c r="AI900" s="11"/>
      <c r="AJ900" s="235"/>
      <c r="AK900" s="241"/>
      <c r="AL900" s="232"/>
      <c r="AM900" s="235"/>
      <c r="AN900" s="241"/>
      <c r="AO900" s="232"/>
      <c r="AP900" s="235"/>
      <c r="AQ900" s="241"/>
      <c r="AR900" s="232"/>
      <c r="AS900" s="235"/>
      <c r="AT900" s="241"/>
      <c r="AU900" s="232"/>
      <c r="AV900" s="235"/>
      <c r="AW900" s="238"/>
      <c r="AX900" s="232"/>
      <c r="AY900" s="293"/>
      <c r="AZ900" s="229"/>
      <c r="BA900" s="229"/>
      <c r="BB900" s="296"/>
    </row>
    <row r="901" spans="2:62" ht="28.15" customHeight="1" x14ac:dyDescent="0.2">
      <c r="B901" s="30"/>
      <c r="C901" s="242">
        <v>2</v>
      </c>
      <c r="D901" s="44"/>
      <c r="E901" s="43"/>
      <c r="F901" s="43"/>
      <c r="G901" s="42"/>
      <c r="H901" s="223"/>
      <c r="I901" s="246">
        <v>26</v>
      </c>
      <c r="J901" s="246">
        <v>13</v>
      </c>
      <c r="K901" s="246">
        <v>7</v>
      </c>
      <c r="L901" s="41" t="s">
        <v>133</v>
      </c>
      <c r="M901" s="40" t="s">
        <v>104</v>
      </c>
      <c r="N901" s="41" t="s">
        <v>131</v>
      </c>
      <c r="O901" s="40" t="s">
        <v>121</v>
      </c>
      <c r="P901" s="41" t="s">
        <v>130</v>
      </c>
      <c r="Q901" s="40"/>
      <c r="R901" s="41" t="s">
        <v>129</v>
      </c>
      <c r="S901" s="40"/>
      <c r="T901" s="41" t="s">
        <v>128</v>
      </c>
      <c r="U901" s="40"/>
      <c r="V901" s="41" t="s">
        <v>127</v>
      </c>
      <c r="W901" s="40"/>
      <c r="X901" s="41" t="s">
        <v>126</v>
      </c>
      <c r="Y901" s="40"/>
      <c r="Z901" s="41" t="s">
        <v>125</v>
      </c>
      <c r="AA901" s="40"/>
      <c r="AB901" s="39"/>
      <c r="AC901" s="40"/>
      <c r="AD901" s="39"/>
      <c r="AE901" s="38"/>
      <c r="AF901" s="250"/>
      <c r="AG901" s="250"/>
      <c r="AH901" s="37"/>
      <c r="AI901" s="11"/>
      <c r="AJ901" s="233">
        <f>SUMPRODUCT(LEN($M901:$S904)-LEN(SUBSTITUTE($M901:$S904,"A", "")))</f>
        <v>3</v>
      </c>
      <c r="AK901" s="239">
        <f>SUMPRODUCT(LEN($AD901:$AD904)-LEN(SUBSTITUTE($AD901:$AD904,"A", "")))</f>
        <v>0</v>
      </c>
      <c r="AL901" s="230">
        <f>SUMPRODUCT(LEN($AC901:$AC904)-LEN(SUBSTITUTE($AC901:$AC904,"A", "")))</f>
        <v>0</v>
      </c>
      <c r="AM901" s="233">
        <f>SUMPRODUCT(LEN($M901:$S904)-LEN(SUBSTITUTE($M901:$S904,"S", "")))</f>
        <v>4</v>
      </c>
      <c r="AN901" s="239">
        <f>SUMPRODUCT(LEN($AD901:$AD904)-LEN(SUBSTITUTE($AD901:$AD904,"S", "")))</f>
        <v>0</v>
      </c>
      <c r="AO901" s="230">
        <f>SUMPRODUCT(LEN($AC901:$AC904)-LEN(SUBSTITUTE($AC901:$AC904,"S", "")))</f>
        <v>0</v>
      </c>
      <c r="AP901" s="233">
        <f>SUMPRODUCT(LEN($M901:$S904)-LEN(SUBSTITUTE($M901:$S904,"F", "")))</f>
        <v>0</v>
      </c>
      <c r="AQ901" s="239">
        <f>SUMPRODUCT(LEN($AD901:$AD904)-LEN(SUBSTITUTE($AD901:$AD904,"F", "")))</f>
        <v>0</v>
      </c>
      <c r="AR901" s="230">
        <f>SUMPRODUCT(LEN($AC901:$AC904)-LEN(SUBSTITUTE($AC901:$AC904,"F", "")))</f>
        <v>0</v>
      </c>
      <c r="AS901" s="233">
        <f>SUMPRODUCT(LEN($M901:$S904)-LEN(SUBSTITUTE($M901:$S904,"G", "")))</f>
        <v>0</v>
      </c>
      <c r="AT901" s="239">
        <f>SUMPRODUCT(LEN($AD901:$AD904)-LEN(SUBSTITUTE($AD901:$AD904,"G", "")))</f>
        <v>0</v>
      </c>
      <c r="AU901" s="230">
        <f>SUMPRODUCT(LEN($AC901:$AC904)-LEN(SUBSTITUTE($AC901:$AC904,"G", "")))</f>
        <v>0</v>
      </c>
      <c r="AV901" s="233">
        <f>SUMPRODUCT(LEN($L901:$S904)-LEN(SUBSTITUTE($L901:$S904,"M", "")))</f>
        <v>0</v>
      </c>
      <c r="AW901" s="236">
        <f>SUMPRODUCT(LEN($AD901:$AD904)-LEN(SUBSTITUTE($AD901:$AD904,"M", "")))</f>
        <v>0</v>
      </c>
      <c r="AX901" s="230">
        <f>SUMPRODUCT(LEN($AC901:$AC904)-LEN(SUBSTITUTE($AC901:$AC904,"M", "")))</f>
        <v>0</v>
      </c>
      <c r="AY901" s="291">
        <f>SUMPRODUCT(LEN($AE901:$AE904)-LEN(SUBSTITUTE($AE901:$AE904,"S", "")))</f>
        <v>0</v>
      </c>
      <c r="AZ901" s="227">
        <f>SUMPRODUCT(LEN($AE901:$AE904)-LEN(SUBSTITUTE($AE901:$AE904,"F", "")))</f>
        <v>0</v>
      </c>
      <c r="BA901" s="227">
        <f>SUMPRODUCT(LEN($AE901:$AE904)-LEN(SUBSTITUTE($AE901:$AE904,"G", "")))</f>
        <v>0</v>
      </c>
      <c r="BB901" s="294">
        <f>SUMPRODUCT(LEN($AE901:$AE904)-LEN(SUBSTITUTE($AE901:$AE904,"M", "")))</f>
        <v>0</v>
      </c>
    </row>
    <row r="902" spans="2:62" ht="28.15" customHeight="1" thickBot="1" x14ac:dyDescent="0.25">
      <c r="B902" s="30"/>
      <c r="C902" s="243"/>
      <c r="D902" s="36"/>
      <c r="E902" s="35"/>
      <c r="F902" s="35"/>
      <c r="G902" s="34"/>
      <c r="H902" s="224"/>
      <c r="I902" s="247"/>
      <c r="J902" s="247"/>
      <c r="K902" s="247"/>
      <c r="L902" s="33" t="s">
        <v>123</v>
      </c>
      <c r="M902" s="32" t="s">
        <v>175</v>
      </c>
      <c r="N902" s="33" t="s">
        <v>122</v>
      </c>
      <c r="O902" s="32" t="s">
        <v>121</v>
      </c>
      <c r="P902" s="33" t="s">
        <v>120</v>
      </c>
      <c r="Q902" s="32"/>
      <c r="R902" s="33" t="s">
        <v>119</v>
      </c>
      <c r="S902" s="32"/>
      <c r="T902" s="33" t="s">
        <v>118</v>
      </c>
      <c r="U902" s="32"/>
      <c r="V902" s="33" t="s">
        <v>117</v>
      </c>
      <c r="W902" s="32"/>
      <c r="X902" s="33" t="s">
        <v>116</v>
      </c>
      <c r="Y902" s="32"/>
      <c r="Z902" s="33" t="s">
        <v>115</v>
      </c>
      <c r="AA902" s="32"/>
      <c r="AB902" s="31"/>
      <c r="AC902" s="32"/>
      <c r="AD902" s="31"/>
      <c r="AE902" s="23"/>
      <c r="AF902" s="251"/>
      <c r="AG902" s="251"/>
      <c r="AH902" s="22"/>
      <c r="AI902" s="11"/>
      <c r="AJ902" s="234"/>
      <c r="AK902" s="240"/>
      <c r="AL902" s="231"/>
      <c r="AM902" s="234"/>
      <c r="AN902" s="240"/>
      <c r="AO902" s="231"/>
      <c r="AP902" s="234"/>
      <c r="AQ902" s="240"/>
      <c r="AR902" s="231"/>
      <c r="AS902" s="234"/>
      <c r="AT902" s="240"/>
      <c r="AU902" s="231"/>
      <c r="AV902" s="234"/>
      <c r="AW902" s="237"/>
      <c r="AX902" s="231"/>
      <c r="AY902" s="292"/>
      <c r="AZ902" s="228"/>
      <c r="BA902" s="228"/>
      <c r="BB902" s="295"/>
    </row>
    <row r="903" spans="2:62" ht="28.15" customHeight="1" x14ac:dyDescent="0.2">
      <c r="B903" s="30"/>
      <c r="C903" s="244"/>
      <c r="D903" s="29"/>
      <c r="E903" s="28"/>
      <c r="F903" s="28"/>
      <c r="G903" s="27"/>
      <c r="H903" s="225"/>
      <c r="I903" s="248"/>
      <c r="J903" s="248"/>
      <c r="K903" s="248"/>
      <c r="L903" s="26" t="s">
        <v>114</v>
      </c>
      <c r="M903" s="25" t="s">
        <v>104</v>
      </c>
      <c r="N903" s="26" t="s">
        <v>112</v>
      </c>
      <c r="O903" s="25"/>
      <c r="P903" s="26" t="s">
        <v>111</v>
      </c>
      <c r="Q903" s="25"/>
      <c r="R903" s="26" t="s">
        <v>110</v>
      </c>
      <c r="S903" s="25"/>
      <c r="T903" s="26" t="s">
        <v>109</v>
      </c>
      <c r="U903" s="25"/>
      <c r="V903" s="26" t="s">
        <v>108</v>
      </c>
      <c r="W903" s="25"/>
      <c r="X903" s="26" t="s">
        <v>107</v>
      </c>
      <c r="Y903" s="25"/>
      <c r="Z903" s="26" t="s">
        <v>106</v>
      </c>
      <c r="AA903" s="25"/>
      <c r="AB903" s="24"/>
      <c r="AC903" s="25"/>
      <c r="AD903" s="24"/>
      <c r="AE903" s="23"/>
      <c r="AF903" s="251"/>
      <c r="AG903" s="251"/>
      <c r="AH903" s="22"/>
      <c r="AI903" s="11"/>
      <c r="AJ903" s="234"/>
      <c r="AK903" s="240"/>
      <c r="AL903" s="231"/>
      <c r="AM903" s="234"/>
      <c r="AN903" s="240"/>
      <c r="AO903" s="231"/>
      <c r="AP903" s="234"/>
      <c r="AQ903" s="240"/>
      <c r="AR903" s="231"/>
      <c r="AS903" s="234"/>
      <c r="AT903" s="240"/>
      <c r="AU903" s="231"/>
      <c r="AV903" s="234"/>
      <c r="AW903" s="237"/>
      <c r="AX903" s="231"/>
      <c r="AY903" s="292"/>
      <c r="AZ903" s="228"/>
      <c r="BA903" s="228"/>
      <c r="BB903" s="295"/>
    </row>
    <row r="904" spans="2:62" ht="28.15" customHeight="1" thickBot="1" x14ac:dyDescent="0.25">
      <c r="B904" s="30"/>
      <c r="C904" s="253"/>
      <c r="D904" s="51"/>
      <c r="E904" s="50"/>
      <c r="F904" s="50"/>
      <c r="G904" s="49"/>
      <c r="H904" s="226"/>
      <c r="I904" s="254"/>
      <c r="J904" s="254"/>
      <c r="K904" s="254"/>
      <c r="L904" s="48" t="s">
        <v>105</v>
      </c>
      <c r="M904" s="47" t="s">
        <v>121</v>
      </c>
      <c r="N904" s="48" t="s">
        <v>103</v>
      </c>
      <c r="O904" s="47"/>
      <c r="P904" s="48" t="s">
        <v>102</v>
      </c>
      <c r="Q904" s="47"/>
      <c r="R904" s="48" t="s">
        <v>101</v>
      </c>
      <c r="S904" s="47"/>
      <c r="T904" s="48">
        <v>20</v>
      </c>
      <c r="U904" s="47"/>
      <c r="V904" s="48" t="s">
        <v>100</v>
      </c>
      <c r="W904" s="47"/>
      <c r="X904" s="48" t="s">
        <v>99</v>
      </c>
      <c r="Y904" s="47"/>
      <c r="Z904" s="48" t="s">
        <v>98</v>
      </c>
      <c r="AA904" s="47"/>
      <c r="AB904" s="16"/>
      <c r="AC904" s="47"/>
      <c r="AD904" s="16"/>
      <c r="AE904" s="46"/>
      <c r="AF904" s="255"/>
      <c r="AG904" s="255"/>
      <c r="AH904" s="45"/>
      <c r="AI904" s="11"/>
      <c r="AJ904" s="235"/>
      <c r="AK904" s="241"/>
      <c r="AL904" s="232"/>
      <c r="AM904" s="235"/>
      <c r="AN904" s="241"/>
      <c r="AO904" s="232"/>
      <c r="AP904" s="235"/>
      <c r="AQ904" s="241"/>
      <c r="AR904" s="232"/>
      <c r="AS904" s="235"/>
      <c r="AT904" s="241"/>
      <c r="AU904" s="232"/>
      <c r="AV904" s="235"/>
      <c r="AW904" s="238"/>
      <c r="AX904" s="232"/>
      <c r="AY904" s="293"/>
      <c r="AZ904" s="229"/>
      <c r="BA904" s="229"/>
      <c r="BB904" s="296"/>
    </row>
    <row r="905" spans="2:62" ht="28.15" customHeight="1" x14ac:dyDescent="0.2">
      <c r="B905" s="30"/>
      <c r="C905" s="242">
        <v>3</v>
      </c>
      <c r="D905" s="44"/>
      <c r="E905" s="43"/>
      <c r="F905" s="43"/>
      <c r="G905" s="42"/>
      <c r="H905" s="223"/>
      <c r="I905" s="246">
        <v>31</v>
      </c>
      <c r="J905" s="246">
        <v>13</v>
      </c>
      <c r="K905" s="246">
        <v>7</v>
      </c>
      <c r="L905" s="41" t="s">
        <v>133</v>
      </c>
      <c r="M905" s="40" t="s">
        <v>104</v>
      </c>
      <c r="N905" s="41" t="s">
        <v>131</v>
      </c>
      <c r="O905" s="40" t="s">
        <v>121</v>
      </c>
      <c r="P905" s="41" t="s">
        <v>130</v>
      </c>
      <c r="Q905" s="40"/>
      <c r="R905" s="41" t="s">
        <v>129</v>
      </c>
      <c r="S905" s="40"/>
      <c r="T905" s="41" t="s">
        <v>128</v>
      </c>
      <c r="U905" s="40"/>
      <c r="V905" s="41" t="s">
        <v>127</v>
      </c>
      <c r="W905" s="40"/>
      <c r="X905" s="41" t="s">
        <v>126</v>
      </c>
      <c r="Y905" s="40"/>
      <c r="Z905" s="41" t="s">
        <v>125</v>
      </c>
      <c r="AA905" s="40"/>
      <c r="AB905" s="39"/>
      <c r="AC905" s="40"/>
      <c r="AD905" s="39"/>
      <c r="AE905" s="38"/>
      <c r="AF905" s="250"/>
      <c r="AG905" s="250"/>
      <c r="AH905" s="37"/>
      <c r="AI905" s="11"/>
      <c r="AJ905" s="233">
        <f>SUMPRODUCT(LEN($M905:$S908)-LEN(SUBSTITUTE($M905:$S908,"A", "")))</f>
        <v>3</v>
      </c>
      <c r="AK905" s="239">
        <f>SUMPRODUCT(LEN($AD905:$AD908)-LEN(SUBSTITUTE($AD905:$AD908,"A", "")))</f>
        <v>0</v>
      </c>
      <c r="AL905" s="230">
        <f>SUMPRODUCT(LEN($AC905:$AC908)-LEN(SUBSTITUTE($AC905:$AC908,"A", "")))</f>
        <v>0</v>
      </c>
      <c r="AM905" s="233">
        <f>SUMPRODUCT(LEN($M905:$S908)-LEN(SUBSTITUTE($M905:$S908,"S", "")))</f>
        <v>4</v>
      </c>
      <c r="AN905" s="239">
        <f>SUMPRODUCT(LEN($AD905:$AD908)-LEN(SUBSTITUTE($AD905:$AD908,"S", "")))</f>
        <v>0</v>
      </c>
      <c r="AO905" s="230">
        <f>SUMPRODUCT(LEN($AC905:$AC908)-LEN(SUBSTITUTE($AC905:$AC908,"S", "")))</f>
        <v>0</v>
      </c>
      <c r="AP905" s="233">
        <f>SUMPRODUCT(LEN($M905:$S908)-LEN(SUBSTITUTE($M905:$S908,"F", "")))</f>
        <v>0</v>
      </c>
      <c r="AQ905" s="239">
        <f>SUMPRODUCT(LEN($AD905:$AD908)-LEN(SUBSTITUTE($AD905:$AD908,"F", "")))</f>
        <v>0</v>
      </c>
      <c r="AR905" s="230">
        <f>SUMPRODUCT(LEN($AC905:$AC908)-LEN(SUBSTITUTE($AC905:$AC908,"F", "")))</f>
        <v>0</v>
      </c>
      <c r="AS905" s="233">
        <f>SUMPRODUCT(LEN($M905:$S908)-LEN(SUBSTITUTE($M905:$S908,"G", "")))</f>
        <v>0</v>
      </c>
      <c r="AT905" s="239">
        <f>SUMPRODUCT(LEN($AD905:$AD908)-LEN(SUBSTITUTE($AD905:$AD908,"G", "")))</f>
        <v>0</v>
      </c>
      <c r="AU905" s="230">
        <f>SUMPRODUCT(LEN($AC905:$AC908)-LEN(SUBSTITUTE($AC905:$AC908,"G", "")))</f>
        <v>0</v>
      </c>
      <c r="AV905" s="233">
        <f>SUMPRODUCT(LEN($L905:$S908)-LEN(SUBSTITUTE($L905:$S908,"M", "")))</f>
        <v>0</v>
      </c>
      <c r="AW905" s="236">
        <f>SUMPRODUCT(LEN($AD905:$AD908)-LEN(SUBSTITUTE($AD905:$AD908,"M", "")))</f>
        <v>0</v>
      </c>
      <c r="AX905" s="230">
        <f>SUMPRODUCT(LEN($AC905:$AC908)-LEN(SUBSTITUTE($AC905:$AC908,"M", "")))</f>
        <v>0</v>
      </c>
      <c r="AY905" s="291">
        <f>SUMPRODUCT(LEN($AE905:$AE908)-LEN(SUBSTITUTE($AE905:$AE908,"S", "")))</f>
        <v>0</v>
      </c>
      <c r="AZ905" s="227">
        <f>SUMPRODUCT(LEN($AE905:$AE908)-LEN(SUBSTITUTE($AE905:$AE908,"F", "")))</f>
        <v>0</v>
      </c>
      <c r="BA905" s="227">
        <f>SUMPRODUCT(LEN($AE905:$AE908)-LEN(SUBSTITUTE($AE905:$AE908,"G", "")))</f>
        <v>0</v>
      </c>
      <c r="BB905" s="294">
        <f>SUMPRODUCT(LEN($AE905:$AE908)-LEN(SUBSTITUTE($AE905:$AE908,"M", "")))</f>
        <v>0</v>
      </c>
    </row>
    <row r="906" spans="2:62" ht="28.15" customHeight="1" thickBot="1" x14ac:dyDescent="0.25">
      <c r="B906" s="30"/>
      <c r="C906" s="243"/>
      <c r="D906" s="36"/>
      <c r="E906" s="35"/>
      <c r="F906" s="35"/>
      <c r="G906" s="34"/>
      <c r="H906" s="224"/>
      <c r="I906" s="247"/>
      <c r="J906" s="247"/>
      <c r="K906" s="247"/>
      <c r="L906" s="33" t="s">
        <v>123</v>
      </c>
      <c r="M906" s="32" t="s">
        <v>124</v>
      </c>
      <c r="N906" s="33" t="s">
        <v>122</v>
      </c>
      <c r="O906" s="32" t="s">
        <v>121</v>
      </c>
      <c r="P906" s="33" t="s">
        <v>120</v>
      </c>
      <c r="Q906" s="32"/>
      <c r="R906" s="33" t="s">
        <v>119</v>
      </c>
      <c r="S906" s="32"/>
      <c r="T906" s="33" t="s">
        <v>118</v>
      </c>
      <c r="U906" s="32"/>
      <c r="V906" s="33" t="s">
        <v>117</v>
      </c>
      <c r="W906" s="32"/>
      <c r="X906" s="33" t="s">
        <v>116</v>
      </c>
      <c r="Y906" s="32"/>
      <c r="Z906" s="33" t="s">
        <v>115</v>
      </c>
      <c r="AA906" s="32"/>
      <c r="AB906" s="31"/>
      <c r="AC906" s="32"/>
      <c r="AD906" s="31"/>
      <c r="AE906" s="23"/>
      <c r="AF906" s="251"/>
      <c r="AG906" s="251"/>
      <c r="AH906" s="22"/>
      <c r="AI906" s="11"/>
      <c r="AJ906" s="234"/>
      <c r="AK906" s="240"/>
      <c r="AL906" s="231"/>
      <c r="AM906" s="234"/>
      <c r="AN906" s="240"/>
      <c r="AO906" s="231"/>
      <c r="AP906" s="234"/>
      <c r="AQ906" s="240"/>
      <c r="AR906" s="231"/>
      <c r="AS906" s="234"/>
      <c r="AT906" s="240"/>
      <c r="AU906" s="231"/>
      <c r="AV906" s="234"/>
      <c r="AW906" s="237"/>
      <c r="AX906" s="231"/>
      <c r="AY906" s="292"/>
      <c r="AZ906" s="228"/>
      <c r="BA906" s="228"/>
      <c r="BB906" s="295"/>
    </row>
    <row r="907" spans="2:62" ht="28.15" customHeight="1" x14ac:dyDescent="0.2">
      <c r="B907" s="30"/>
      <c r="C907" s="244"/>
      <c r="D907" s="29"/>
      <c r="E907" s="28"/>
      <c r="F907" s="28"/>
      <c r="G907" s="27"/>
      <c r="H907" s="225"/>
      <c r="I907" s="248"/>
      <c r="J907" s="248"/>
      <c r="K907" s="248"/>
      <c r="L907" s="26" t="s">
        <v>114</v>
      </c>
      <c r="M907" s="25" t="s">
        <v>121</v>
      </c>
      <c r="N907" s="26" t="s">
        <v>112</v>
      </c>
      <c r="O907" s="25"/>
      <c r="P907" s="26" t="s">
        <v>111</v>
      </c>
      <c r="Q907" s="25"/>
      <c r="R907" s="26" t="s">
        <v>110</v>
      </c>
      <c r="S907" s="25"/>
      <c r="T907" s="26" t="s">
        <v>109</v>
      </c>
      <c r="U907" s="25"/>
      <c r="V907" s="26" t="s">
        <v>108</v>
      </c>
      <c r="W907" s="25"/>
      <c r="X907" s="26" t="s">
        <v>107</v>
      </c>
      <c r="Y907" s="25"/>
      <c r="Z907" s="26" t="s">
        <v>106</v>
      </c>
      <c r="AA907" s="25"/>
      <c r="AB907" s="24"/>
      <c r="AC907" s="25"/>
      <c r="AD907" s="24"/>
      <c r="AE907" s="23"/>
      <c r="AF907" s="251"/>
      <c r="AG907" s="251"/>
      <c r="AH907" s="22"/>
      <c r="AI907" s="11"/>
      <c r="AJ907" s="234"/>
      <c r="AK907" s="240"/>
      <c r="AL907" s="231"/>
      <c r="AM907" s="234"/>
      <c r="AN907" s="240"/>
      <c r="AO907" s="231"/>
      <c r="AP907" s="234"/>
      <c r="AQ907" s="240"/>
      <c r="AR907" s="231"/>
      <c r="AS907" s="234"/>
      <c r="AT907" s="240"/>
      <c r="AU907" s="231"/>
      <c r="AV907" s="234"/>
      <c r="AW907" s="237"/>
      <c r="AX907" s="231"/>
      <c r="AY907" s="292"/>
      <c r="AZ907" s="228"/>
      <c r="BA907" s="228"/>
      <c r="BB907" s="295"/>
    </row>
    <row r="908" spans="2:62" ht="28.15" customHeight="1" thickBot="1" x14ac:dyDescent="0.25">
      <c r="B908" s="21"/>
      <c r="C908" s="245"/>
      <c r="D908" s="20"/>
      <c r="E908" s="19"/>
      <c r="F908" s="19"/>
      <c r="G908" s="18"/>
      <c r="H908" s="226"/>
      <c r="I908" s="249"/>
      <c r="J908" s="249"/>
      <c r="K908" s="249"/>
      <c r="L908" s="17" t="s">
        <v>105</v>
      </c>
      <c r="M908" s="15" t="s">
        <v>104</v>
      </c>
      <c r="N908" s="17" t="s">
        <v>103</v>
      </c>
      <c r="O908" s="15"/>
      <c r="P908" s="17" t="s">
        <v>102</v>
      </c>
      <c r="Q908" s="15"/>
      <c r="R908" s="17" t="s">
        <v>101</v>
      </c>
      <c r="S908" s="15"/>
      <c r="T908" s="17">
        <v>20</v>
      </c>
      <c r="U908" s="15"/>
      <c r="V908" s="17" t="s">
        <v>100</v>
      </c>
      <c r="W908" s="15"/>
      <c r="X908" s="17" t="s">
        <v>99</v>
      </c>
      <c r="Y908" s="15"/>
      <c r="Z908" s="17" t="s">
        <v>98</v>
      </c>
      <c r="AA908" s="15"/>
      <c r="AB908" s="16"/>
      <c r="AC908" s="15"/>
      <c r="AD908" s="14"/>
      <c r="AE908" s="13"/>
      <c r="AF908" s="252"/>
      <c r="AG908" s="252"/>
      <c r="AH908" s="12"/>
      <c r="AI908" s="11"/>
      <c r="AJ908" s="235"/>
      <c r="AK908" s="241"/>
      <c r="AL908" s="232"/>
      <c r="AM908" s="235"/>
      <c r="AN908" s="241"/>
      <c r="AO908" s="232"/>
      <c r="AP908" s="235"/>
      <c r="AQ908" s="241"/>
      <c r="AR908" s="232"/>
      <c r="AS908" s="235"/>
      <c r="AT908" s="241"/>
      <c r="AU908" s="232"/>
      <c r="AV908" s="235"/>
      <c r="AW908" s="238"/>
      <c r="AX908" s="232"/>
      <c r="AY908" s="293"/>
      <c r="AZ908" s="229"/>
      <c r="BA908" s="229"/>
      <c r="BB908" s="296"/>
    </row>
    <row r="909" spans="2:62" ht="85.9" customHeight="1" thickTop="1" thickBot="1" x14ac:dyDescent="0.35">
      <c r="B909" s="105" t="s">
        <v>174</v>
      </c>
      <c r="C909" s="95" t="s">
        <v>173</v>
      </c>
      <c r="D909" s="100" t="s">
        <v>172</v>
      </c>
      <c r="E909" s="104" t="s">
        <v>171</v>
      </c>
      <c r="F909" s="103"/>
      <c r="G909" s="102"/>
      <c r="H909" s="101" t="s">
        <v>170</v>
      </c>
      <c r="I909" s="100" t="s">
        <v>96</v>
      </c>
      <c r="J909" s="100" t="s">
        <v>169</v>
      </c>
      <c r="K909" s="100" t="s">
        <v>97</v>
      </c>
      <c r="L909" s="256" t="s">
        <v>168</v>
      </c>
      <c r="M909" s="262"/>
      <c r="N909" s="256" t="s">
        <v>167</v>
      </c>
      <c r="O909" s="262"/>
      <c r="P909" s="256" t="s">
        <v>167</v>
      </c>
      <c r="Q909" s="257"/>
      <c r="R909" s="256" t="s">
        <v>167</v>
      </c>
      <c r="S909" s="257"/>
      <c r="T909" s="256" t="s">
        <v>167</v>
      </c>
      <c r="U909" s="257"/>
      <c r="V909" s="256" t="s">
        <v>167</v>
      </c>
      <c r="W909" s="257"/>
      <c r="X909" s="256" t="s">
        <v>167</v>
      </c>
      <c r="Y909" s="257"/>
      <c r="Z909" s="256" t="s">
        <v>167</v>
      </c>
      <c r="AA909" s="257"/>
      <c r="AB909" s="261" t="s">
        <v>166</v>
      </c>
      <c r="AC909" s="257"/>
      <c r="AD909" s="101" t="s">
        <v>165</v>
      </c>
      <c r="AE909" s="101" t="s">
        <v>164</v>
      </c>
      <c r="AF909" s="100" t="s">
        <v>163</v>
      </c>
      <c r="AG909" s="100" t="s">
        <v>162</v>
      </c>
      <c r="AH909" s="99" t="s">
        <v>161</v>
      </c>
      <c r="AI909" s="98"/>
      <c r="AJ909" s="96" t="s">
        <v>160</v>
      </c>
      <c r="AK909" s="95" t="s">
        <v>159</v>
      </c>
      <c r="AL909" s="94" t="s">
        <v>158</v>
      </c>
      <c r="AM909" s="96" t="s">
        <v>157</v>
      </c>
      <c r="AN909" s="95" t="s">
        <v>156</v>
      </c>
      <c r="AO909" s="94" t="s">
        <v>155</v>
      </c>
      <c r="AP909" s="96" t="s">
        <v>154</v>
      </c>
      <c r="AQ909" s="95" t="s">
        <v>153</v>
      </c>
      <c r="AR909" s="97" t="s">
        <v>152</v>
      </c>
      <c r="AS909" s="96" t="s">
        <v>151</v>
      </c>
      <c r="AT909" s="95" t="s">
        <v>150</v>
      </c>
      <c r="AU909" s="94" t="s">
        <v>149</v>
      </c>
      <c r="AV909" s="96" t="s">
        <v>148</v>
      </c>
      <c r="AW909" s="95" t="s">
        <v>147</v>
      </c>
      <c r="AX909" s="94" t="s">
        <v>146</v>
      </c>
      <c r="AY909" s="93" t="s">
        <v>145</v>
      </c>
      <c r="AZ909" s="92" t="s">
        <v>144</v>
      </c>
      <c r="BA909" s="92" t="s">
        <v>143</v>
      </c>
      <c r="BB909" s="91" t="s">
        <v>142</v>
      </c>
    </row>
    <row r="910" spans="2:62" ht="48" thickBot="1" x14ac:dyDescent="0.3">
      <c r="B910" s="90" t="s">
        <v>181</v>
      </c>
      <c r="C910" s="89"/>
      <c r="D910" s="88">
        <v>165</v>
      </c>
      <c r="E910" s="258"/>
      <c r="F910" s="259"/>
      <c r="G910" s="260"/>
      <c r="H910" s="87" t="s">
        <v>140</v>
      </c>
      <c r="I910" s="86"/>
      <c r="J910" s="86"/>
      <c r="K910" s="85"/>
      <c r="L910" s="84"/>
      <c r="M910" s="81"/>
      <c r="N910" s="84"/>
      <c r="O910" s="81"/>
      <c r="P910" s="84"/>
      <c r="Q910" s="81"/>
      <c r="R910" s="84"/>
      <c r="S910" s="81"/>
      <c r="T910" s="84"/>
      <c r="U910" s="81"/>
      <c r="V910" s="84"/>
      <c r="W910" s="81"/>
      <c r="X910" s="84"/>
      <c r="Y910" s="81"/>
      <c r="Z910" s="84"/>
      <c r="AA910" s="83"/>
      <c r="AB910" s="82" t="s">
        <v>139</v>
      </c>
      <c r="AC910" s="81"/>
      <c r="AD910" s="81"/>
      <c r="AE910" s="81"/>
      <c r="AF910" s="80"/>
      <c r="AG910" s="80"/>
      <c r="AH910" s="60"/>
      <c r="AI910" s="79" t="s">
        <v>138</v>
      </c>
      <c r="AJ910" s="78">
        <f t="shared" ref="AJ910:BB910" si="120">SUM(AJ912:AJ923)</f>
        <v>16</v>
      </c>
      <c r="AK910" s="77">
        <f t="shared" si="120"/>
        <v>1</v>
      </c>
      <c r="AL910" s="76">
        <f t="shared" si="120"/>
        <v>0</v>
      </c>
      <c r="AM910" s="78">
        <f t="shared" si="120"/>
        <v>10</v>
      </c>
      <c r="AN910" s="77">
        <f t="shared" si="120"/>
        <v>1</v>
      </c>
      <c r="AO910" s="76">
        <f t="shared" si="120"/>
        <v>0</v>
      </c>
      <c r="AP910" s="78">
        <f t="shared" si="120"/>
        <v>0</v>
      </c>
      <c r="AQ910" s="77">
        <f t="shared" si="120"/>
        <v>0</v>
      </c>
      <c r="AR910" s="76">
        <f t="shared" si="120"/>
        <v>0</v>
      </c>
      <c r="AS910" s="78">
        <f t="shared" si="120"/>
        <v>0</v>
      </c>
      <c r="AT910" s="77">
        <f t="shared" si="120"/>
        <v>0</v>
      </c>
      <c r="AU910" s="76">
        <f t="shared" si="120"/>
        <v>0</v>
      </c>
      <c r="AV910" s="78">
        <f t="shared" si="120"/>
        <v>0</v>
      </c>
      <c r="AW910" s="77">
        <f t="shared" si="120"/>
        <v>0</v>
      </c>
      <c r="AX910" s="76">
        <f t="shared" si="120"/>
        <v>0</v>
      </c>
      <c r="AY910" s="75">
        <f t="shared" si="120"/>
        <v>0</v>
      </c>
      <c r="AZ910" s="74">
        <f t="shared" si="120"/>
        <v>0</v>
      </c>
      <c r="BA910" s="74">
        <f t="shared" si="120"/>
        <v>0</v>
      </c>
      <c r="BB910" s="73">
        <f t="shared" si="120"/>
        <v>0</v>
      </c>
      <c r="BC910" s="72" t="s">
        <v>137</v>
      </c>
      <c r="BF910" s="5">
        <f>SUM(AJ910:AL910)/$BG$5</f>
        <v>5.666666666666667</v>
      </c>
      <c r="BG910" s="5">
        <f>SUM(AM910:AO910,AY910)/$BG$5</f>
        <v>3.6666666666666665</v>
      </c>
      <c r="BH910" s="5">
        <f>SUM(AP910:AR910,AZ910)/$BG$5</f>
        <v>0</v>
      </c>
      <c r="BI910" s="5">
        <f>SUM(AS910:AU910,BA910)/$BG$5</f>
        <v>0</v>
      </c>
      <c r="BJ910" s="5">
        <f>SUM(AV910:AX910,BB910)/$BG$5</f>
        <v>0</v>
      </c>
    </row>
    <row r="911" spans="2:62" ht="37.5" thickBot="1" x14ac:dyDescent="0.3">
      <c r="B911" s="71"/>
      <c r="C911" s="70"/>
      <c r="D911" s="69"/>
      <c r="E911" s="68"/>
      <c r="F911" s="68"/>
      <c r="G911" s="67"/>
      <c r="H911" s="66"/>
      <c r="I911" s="64"/>
      <c r="J911" s="64"/>
      <c r="K911" s="65"/>
      <c r="L911" s="64"/>
      <c r="M911" s="62"/>
      <c r="N911" s="64"/>
      <c r="O911" s="62"/>
      <c r="P911" s="64"/>
      <c r="Q911" s="62"/>
      <c r="R911" s="64"/>
      <c r="S911" s="62"/>
      <c r="T911" s="64"/>
      <c r="U911" s="62"/>
      <c r="V911" s="64"/>
      <c r="W911" s="62"/>
      <c r="X911" s="64"/>
      <c r="Y911" s="62"/>
      <c r="Z911" s="64"/>
      <c r="AA911" s="62"/>
      <c r="AB911" s="63"/>
      <c r="AC911" s="62"/>
      <c r="AD911" s="62"/>
      <c r="AE911" s="62"/>
      <c r="AF911" s="61"/>
      <c r="AG911" s="61"/>
      <c r="AH911" s="60"/>
      <c r="AI911" s="59" t="s">
        <v>136</v>
      </c>
      <c r="AJ911" s="58">
        <f t="shared" ref="AJ911:BB911" si="121">AJ910/3</f>
        <v>5.333333333333333</v>
      </c>
      <c r="AK911" s="57">
        <f t="shared" si="121"/>
        <v>0.33333333333333331</v>
      </c>
      <c r="AL911" s="56">
        <f t="shared" si="121"/>
        <v>0</v>
      </c>
      <c r="AM911" s="58">
        <f t="shared" si="121"/>
        <v>3.3333333333333335</v>
      </c>
      <c r="AN911" s="57">
        <f t="shared" si="121"/>
        <v>0.33333333333333331</v>
      </c>
      <c r="AO911" s="56">
        <f t="shared" si="121"/>
        <v>0</v>
      </c>
      <c r="AP911" s="58">
        <f t="shared" si="121"/>
        <v>0</v>
      </c>
      <c r="AQ911" s="57">
        <f t="shared" si="121"/>
        <v>0</v>
      </c>
      <c r="AR911" s="56">
        <f t="shared" si="121"/>
        <v>0</v>
      </c>
      <c r="AS911" s="58">
        <f t="shared" si="121"/>
        <v>0</v>
      </c>
      <c r="AT911" s="57">
        <f t="shared" si="121"/>
        <v>0</v>
      </c>
      <c r="AU911" s="56">
        <f t="shared" si="121"/>
        <v>0</v>
      </c>
      <c r="AV911" s="58">
        <f t="shared" si="121"/>
        <v>0</v>
      </c>
      <c r="AW911" s="57">
        <f t="shared" si="121"/>
        <v>0</v>
      </c>
      <c r="AX911" s="56">
        <f t="shared" si="121"/>
        <v>0</v>
      </c>
      <c r="AY911" s="55">
        <f t="shared" si="121"/>
        <v>0</v>
      </c>
      <c r="AZ911" s="54">
        <f t="shared" si="121"/>
        <v>0</v>
      </c>
      <c r="BA911" s="54">
        <f t="shared" si="121"/>
        <v>0</v>
      </c>
      <c r="BB911" s="53">
        <f t="shared" si="121"/>
        <v>0</v>
      </c>
      <c r="BC911" s="52" t="s">
        <v>135</v>
      </c>
    </row>
    <row r="912" spans="2:62" ht="28.15" customHeight="1" x14ac:dyDescent="0.2">
      <c r="B912" s="30"/>
      <c r="C912" s="242">
        <v>1</v>
      </c>
      <c r="D912" s="44"/>
      <c r="E912" s="43"/>
      <c r="F912" s="43"/>
      <c r="G912" s="42"/>
      <c r="H912" s="223" t="s">
        <v>134</v>
      </c>
      <c r="I912" s="246">
        <v>41</v>
      </c>
      <c r="J912" s="246">
        <v>14</v>
      </c>
      <c r="K912" s="246">
        <v>8</v>
      </c>
      <c r="L912" s="41" t="s">
        <v>133</v>
      </c>
      <c r="M912" s="40" t="s">
        <v>132</v>
      </c>
      <c r="N912" s="41" t="s">
        <v>131</v>
      </c>
      <c r="O912" s="40" t="s">
        <v>121</v>
      </c>
      <c r="P912" s="41" t="s">
        <v>130</v>
      </c>
      <c r="Q912" s="40"/>
      <c r="R912" s="41" t="s">
        <v>129</v>
      </c>
      <c r="S912" s="40"/>
      <c r="T912" s="41" t="s">
        <v>128</v>
      </c>
      <c r="U912" s="40"/>
      <c r="V912" s="41" t="s">
        <v>127</v>
      </c>
      <c r="W912" s="40"/>
      <c r="X912" s="41" t="s">
        <v>126</v>
      </c>
      <c r="Y912" s="40"/>
      <c r="Z912" s="41" t="s">
        <v>125</v>
      </c>
      <c r="AA912" s="40"/>
      <c r="AB912" s="39"/>
      <c r="AC912" s="40"/>
      <c r="AD912" s="39" t="s">
        <v>104</v>
      </c>
      <c r="AE912" s="38"/>
      <c r="AF912" s="250"/>
      <c r="AG912" s="250"/>
      <c r="AH912" s="37"/>
      <c r="AI912" s="11"/>
      <c r="AJ912" s="233">
        <f>SUMPRODUCT(LEN($M912:$S915)-LEN(SUBSTITUTE($M912:$S915,"A", "")))</f>
        <v>5</v>
      </c>
      <c r="AK912" s="239">
        <f>SUMPRODUCT(LEN($AD912:$AD915)-LEN(SUBSTITUTE($AD912:$AD915,"A", "")))</f>
        <v>1</v>
      </c>
      <c r="AL912" s="230">
        <f>SUMPRODUCT(LEN($AC912:$AC915)-LEN(SUBSTITUTE($AC912:$AC915,"A", "")))</f>
        <v>0</v>
      </c>
      <c r="AM912" s="233">
        <f>SUMPRODUCT(LEN($M912:$S915)-LEN(SUBSTITUTE($M912:$S915,"S", "")))</f>
        <v>4</v>
      </c>
      <c r="AN912" s="239">
        <f>SUMPRODUCT(LEN($AD912:$AD915)-LEN(SUBSTITUTE($AD912:$AD915,"S", "")))</f>
        <v>0</v>
      </c>
      <c r="AO912" s="230">
        <f>SUMPRODUCT(LEN($AC912:$AC915)-LEN(SUBSTITUTE($AC912:$AC915,"S", "")))</f>
        <v>0</v>
      </c>
      <c r="AP912" s="233">
        <f>SUMPRODUCT(LEN($M912:$S915)-LEN(SUBSTITUTE($M912:$S915,"F", "")))</f>
        <v>0</v>
      </c>
      <c r="AQ912" s="239">
        <f>SUMPRODUCT(LEN($AD912:$AD915)-LEN(SUBSTITUTE($AD912:$AD915,"F", "")))</f>
        <v>0</v>
      </c>
      <c r="AR912" s="230">
        <f>SUMPRODUCT(LEN($AC912:$AC915)-LEN(SUBSTITUTE($AC912:$AC915,"F", "")))</f>
        <v>0</v>
      </c>
      <c r="AS912" s="233">
        <f>SUMPRODUCT(LEN($M912:$S915)-LEN(SUBSTITUTE($M912:$S915,"G", "")))</f>
        <v>0</v>
      </c>
      <c r="AT912" s="239">
        <f>SUMPRODUCT(LEN($AD912:$AD915)-LEN(SUBSTITUTE($AD912:$AD915,"G", "")))</f>
        <v>0</v>
      </c>
      <c r="AU912" s="230">
        <f>SUMPRODUCT(LEN($AC912:$AC915)-LEN(SUBSTITUTE($AC912:$AC915,"G", "")))</f>
        <v>0</v>
      </c>
      <c r="AV912" s="233">
        <f>SUMPRODUCT(LEN($L912:$S915)-LEN(SUBSTITUTE($L912:$S915,"M", "")))</f>
        <v>0</v>
      </c>
      <c r="AW912" s="236">
        <f>SUMPRODUCT(LEN($AD912:$AD915)-LEN(SUBSTITUTE($AD912:$AD915,"M", "")))</f>
        <v>0</v>
      </c>
      <c r="AX912" s="230">
        <f>SUMPRODUCT(LEN($AC912:$AC915)-LEN(SUBSTITUTE($AC912:$AC915,"M", "")))</f>
        <v>0</v>
      </c>
      <c r="AY912" s="291">
        <f>SUMPRODUCT(LEN($AE912:$AE915)-LEN(SUBSTITUTE($AE912:$AE915,"S", "")))</f>
        <v>0</v>
      </c>
      <c r="AZ912" s="227">
        <f>SUMPRODUCT(LEN($AE912:$AE915)-LEN(SUBSTITUTE($AE912:$AE915,"F", "")))</f>
        <v>0</v>
      </c>
      <c r="BA912" s="227">
        <f>SUMPRODUCT(LEN($AE912:$AE915)-LEN(SUBSTITUTE($AE912:$AE915,"G", "")))</f>
        <v>0</v>
      </c>
      <c r="BB912" s="294">
        <f>SUMPRODUCT(LEN($AE912:$AE915)-LEN(SUBSTITUTE($AE912:$AE915,"M", "")))</f>
        <v>0</v>
      </c>
    </row>
    <row r="913" spans="2:62" ht="28.15" customHeight="1" thickBot="1" x14ac:dyDescent="0.25">
      <c r="B913" s="30"/>
      <c r="C913" s="243"/>
      <c r="D913" s="36"/>
      <c r="E913" s="35"/>
      <c r="F913" s="35"/>
      <c r="G913" s="34"/>
      <c r="H913" s="224"/>
      <c r="I913" s="247"/>
      <c r="J913" s="247"/>
      <c r="K913" s="247"/>
      <c r="L913" s="33" t="s">
        <v>123</v>
      </c>
      <c r="M913" s="32" t="s">
        <v>132</v>
      </c>
      <c r="N913" s="33" t="s">
        <v>122</v>
      </c>
      <c r="O913" s="32" t="s">
        <v>121</v>
      </c>
      <c r="P913" s="33" t="s">
        <v>120</v>
      </c>
      <c r="Q913" s="32"/>
      <c r="R913" s="33" t="s">
        <v>119</v>
      </c>
      <c r="S913" s="32"/>
      <c r="T913" s="33" t="s">
        <v>118</v>
      </c>
      <c r="U913" s="32"/>
      <c r="V913" s="33" t="s">
        <v>117</v>
      </c>
      <c r="W913" s="32"/>
      <c r="X913" s="33" t="s">
        <v>116</v>
      </c>
      <c r="Y913" s="32"/>
      <c r="Z913" s="33" t="s">
        <v>115</v>
      </c>
      <c r="AA913" s="32"/>
      <c r="AB913" s="31"/>
      <c r="AC913" s="32"/>
      <c r="AD913" s="31"/>
      <c r="AE913" s="23"/>
      <c r="AF913" s="251"/>
      <c r="AG913" s="251"/>
      <c r="AH913" s="22"/>
      <c r="AI913" s="11"/>
      <c r="AJ913" s="234"/>
      <c r="AK913" s="240"/>
      <c r="AL913" s="231"/>
      <c r="AM913" s="234"/>
      <c r="AN913" s="240"/>
      <c r="AO913" s="231"/>
      <c r="AP913" s="234"/>
      <c r="AQ913" s="240"/>
      <c r="AR913" s="231"/>
      <c r="AS913" s="234"/>
      <c r="AT913" s="240"/>
      <c r="AU913" s="231"/>
      <c r="AV913" s="234"/>
      <c r="AW913" s="237"/>
      <c r="AX913" s="231"/>
      <c r="AY913" s="292"/>
      <c r="AZ913" s="228"/>
      <c r="BA913" s="228"/>
      <c r="BB913" s="295"/>
    </row>
    <row r="914" spans="2:62" ht="28.15" customHeight="1" x14ac:dyDescent="0.2">
      <c r="B914" s="30"/>
      <c r="C914" s="244"/>
      <c r="D914" s="29"/>
      <c r="E914" s="28"/>
      <c r="F914" s="28"/>
      <c r="G914" s="27"/>
      <c r="H914" s="225">
        <v>165</v>
      </c>
      <c r="I914" s="248"/>
      <c r="J914" s="248"/>
      <c r="K914" s="248"/>
      <c r="L914" s="26" t="s">
        <v>114</v>
      </c>
      <c r="M914" s="25" t="s">
        <v>113</v>
      </c>
      <c r="N914" s="26" t="s">
        <v>112</v>
      </c>
      <c r="O914" s="25"/>
      <c r="P914" s="26" t="s">
        <v>111</v>
      </c>
      <c r="Q914" s="25"/>
      <c r="R914" s="26" t="s">
        <v>110</v>
      </c>
      <c r="S914" s="25"/>
      <c r="T914" s="26" t="s">
        <v>109</v>
      </c>
      <c r="U914" s="25"/>
      <c r="V914" s="26" t="s">
        <v>108</v>
      </c>
      <c r="W914" s="25"/>
      <c r="X914" s="26" t="s">
        <v>107</v>
      </c>
      <c r="Y914" s="25"/>
      <c r="Z914" s="26" t="s">
        <v>106</v>
      </c>
      <c r="AA914" s="25"/>
      <c r="AB914" s="24"/>
      <c r="AC914" s="25"/>
      <c r="AD914" s="24"/>
      <c r="AE914" s="23"/>
      <c r="AF914" s="251"/>
      <c r="AG914" s="251"/>
      <c r="AH914" s="22"/>
      <c r="AI914" s="11"/>
      <c r="AJ914" s="234"/>
      <c r="AK914" s="240"/>
      <c r="AL914" s="231"/>
      <c r="AM914" s="234"/>
      <c r="AN914" s="240"/>
      <c r="AO914" s="231"/>
      <c r="AP914" s="234"/>
      <c r="AQ914" s="240"/>
      <c r="AR914" s="231"/>
      <c r="AS914" s="234"/>
      <c r="AT914" s="240"/>
      <c r="AU914" s="231"/>
      <c r="AV914" s="234"/>
      <c r="AW914" s="237"/>
      <c r="AX914" s="231"/>
      <c r="AY914" s="292"/>
      <c r="AZ914" s="228"/>
      <c r="BA914" s="228"/>
      <c r="BB914" s="295"/>
    </row>
    <row r="915" spans="2:62" ht="28.15" customHeight="1" thickBot="1" x14ac:dyDescent="0.25">
      <c r="B915" s="30"/>
      <c r="C915" s="253"/>
      <c r="D915" s="51"/>
      <c r="E915" s="50"/>
      <c r="F915" s="50"/>
      <c r="G915" s="49"/>
      <c r="H915" s="226"/>
      <c r="I915" s="254"/>
      <c r="J915" s="254"/>
      <c r="K915" s="254"/>
      <c r="L915" s="48" t="s">
        <v>105</v>
      </c>
      <c r="M915" s="47" t="s">
        <v>104</v>
      </c>
      <c r="N915" s="48" t="s">
        <v>103</v>
      </c>
      <c r="O915" s="47"/>
      <c r="P915" s="48" t="s">
        <v>102</v>
      </c>
      <c r="Q915" s="47"/>
      <c r="R915" s="48" t="s">
        <v>101</v>
      </c>
      <c r="S915" s="47"/>
      <c r="T915" s="48">
        <v>20</v>
      </c>
      <c r="U915" s="47"/>
      <c r="V915" s="48" t="s">
        <v>100</v>
      </c>
      <c r="W915" s="47"/>
      <c r="X915" s="48" t="s">
        <v>99</v>
      </c>
      <c r="Y915" s="47"/>
      <c r="Z915" s="48" t="s">
        <v>98</v>
      </c>
      <c r="AA915" s="47"/>
      <c r="AB915" s="16"/>
      <c r="AC915" s="47"/>
      <c r="AD915" s="16"/>
      <c r="AE915" s="46"/>
      <c r="AF915" s="255"/>
      <c r="AG915" s="255"/>
      <c r="AH915" s="45"/>
      <c r="AI915" s="11"/>
      <c r="AJ915" s="235"/>
      <c r="AK915" s="241"/>
      <c r="AL915" s="232"/>
      <c r="AM915" s="235"/>
      <c r="AN915" s="241"/>
      <c r="AO915" s="232"/>
      <c r="AP915" s="235"/>
      <c r="AQ915" s="241"/>
      <c r="AR915" s="232"/>
      <c r="AS915" s="235"/>
      <c r="AT915" s="241"/>
      <c r="AU915" s="232"/>
      <c r="AV915" s="235"/>
      <c r="AW915" s="238"/>
      <c r="AX915" s="232"/>
      <c r="AY915" s="293"/>
      <c r="AZ915" s="229"/>
      <c r="BA915" s="229"/>
      <c r="BB915" s="296"/>
    </row>
    <row r="916" spans="2:62" ht="28.15" customHeight="1" x14ac:dyDescent="0.2">
      <c r="B916" s="30"/>
      <c r="C916" s="242">
        <v>2</v>
      </c>
      <c r="D916" s="44"/>
      <c r="E916" s="43"/>
      <c r="F916" s="43"/>
      <c r="G916" s="42"/>
      <c r="H916" s="223"/>
      <c r="I916" s="246">
        <v>28</v>
      </c>
      <c r="J916" s="246">
        <v>12</v>
      </c>
      <c r="K916" s="246">
        <v>7</v>
      </c>
      <c r="L916" s="41" t="s">
        <v>133</v>
      </c>
      <c r="M916" s="40" t="s">
        <v>175</v>
      </c>
      <c r="N916" s="41" t="s">
        <v>131</v>
      </c>
      <c r="O916" s="40" t="s">
        <v>104</v>
      </c>
      <c r="P916" s="41" t="s">
        <v>130</v>
      </c>
      <c r="Q916" s="40"/>
      <c r="R916" s="41" t="s">
        <v>129</v>
      </c>
      <c r="S916" s="40"/>
      <c r="T916" s="41" t="s">
        <v>128</v>
      </c>
      <c r="U916" s="40"/>
      <c r="V916" s="41" t="s">
        <v>127</v>
      </c>
      <c r="W916" s="40"/>
      <c r="X916" s="41" t="s">
        <v>126</v>
      </c>
      <c r="Y916" s="40"/>
      <c r="Z916" s="41" t="s">
        <v>125</v>
      </c>
      <c r="AA916" s="40"/>
      <c r="AB916" s="39"/>
      <c r="AC916" s="40"/>
      <c r="AD916" s="39"/>
      <c r="AE916" s="38"/>
      <c r="AF916" s="250"/>
      <c r="AG916" s="250"/>
      <c r="AH916" s="37"/>
      <c r="AI916" s="11"/>
      <c r="AJ916" s="233">
        <f>SUMPRODUCT(LEN($M916:$S919)-LEN(SUBSTITUTE($M916:$S919,"A", "")))</f>
        <v>5</v>
      </c>
      <c r="AK916" s="239">
        <f>SUMPRODUCT(LEN($AD916:$AD919)-LEN(SUBSTITUTE($AD916:$AD919,"A", "")))</f>
        <v>0</v>
      </c>
      <c r="AL916" s="230">
        <f>SUMPRODUCT(LEN($AC916:$AC919)-LEN(SUBSTITUTE($AC916:$AC919,"A", "")))</f>
        <v>0</v>
      </c>
      <c r="AM916" s="233">
        <f>SUMPRODUCT(LEN($M916:$S919)-LEN(SUBSTITUTE($M916:$S919,"S", "")))</f>
        <v>2</v>
      </c>
      <c r="AN916" s="239">
        <f>SUMPRODUCT(LEN($AD916:$AD919)-LEN(SUBSTITUTE($AD916:$AD919,"S", "")))</f>
        <v>0</v>
      </c>
      <c r="AO916" s="230">
        <f>SUMPRODUCT(LEN($AC916:$AC919)-LEN(SUBSTITUTE($AC916:$AC919,"S", "")))</f>
        <v>0</v>
      </c>
      <c r="AP916" s="233">
        <f>SUMPRODUCT(LEN($M916:$S919)-LEN(SUBSTITUTE($M916:$S919,"F", "")))</f>
        <v>0</v>
      </c>
      <c r="AQ916" s="239">
        <f>SUMPRODUCT(LEN($AD916:$AD919)-LEN(SUBSTITUTE($AD916:$AD919,"F", "")))</f>
        <v>0</v>
      </c>
      <c r="AR916" s="230">
        <f>SUMPRODUCT(LEN($AC916:$AC919)-LEN(SUBSTITUTE($AC916:$AC919,"F", "")))</f>
        <v>0</v>
      </c>
      <c r="AS916" s="233">
        <f>SUMPRODUCT(LEN($M916:$S919)-LEN(SUBSTITUTE($M916:$S919,"G", "")))</f>
        <v>0</v>
      </c>
      <c r="AT916" s="239">
        <f>SUMPRODUCT(LEN($AD916:$AD919)-LEN(SUBSTITUTE($AD916:$AD919,"G", "")))</f>
        <v>0</v>
      </c>
      <c r="AU916" s="230">
        <f>SUMPRODUCT(LEN($AC916:$AC919)-LEN(SUBSTITUTE($AC916:$AC919,"G", "")))</f>
        <v>0</v>
      </c>
      <c r="AV916" s="233">
        <f>SUMPRODUCT(LEN($L916:$S919)-LEN(SUBSTITUTE($L916:$S919,"M", "")))</f>
        <v>0</v>
      </c>
      <c r="AW916" s="236">
        <f>SUMPRODUCT(LEN($AD916:$AD919)-LEN(SUBSTITUTE($AD916:$AD919,"M", "")))</f>
        <v>0</v>
      </c>
      <c r="AX916" s="230">
        <f>SUMPRODUCT(LEN($AC916:$AC919)-LEN(SUBSTITUTE($AC916:$AC919,"M", "")))</f>
        <v>0</v>
      </c>
      <c r="AY916" s="291">
        <f>SUMPRODUCT(LEN($AE916:$AE919)-LEN(SUBSTITUTE($AE916:$AE919,"S", "")))</f>
        <v>0</v>
      </c>
      <c r="AZ916" s="227">
        <f>SUMPRODUCT(LEN($AE916:$AE919)-LEN(SUBSTITUTE($AE916:$AE919,"F", "")))</f>
        <v>0</v>
      </c>
      <c r="BA916" s="227">
        <f>SUMPRODUCT(LEN($AE916:$AE919)-LEN(SUBSTITUTE($AE916:$AE919,"G", "")))</f>
        <v>0</v>
      </c>
      <c r="BB916" s="294">
        <f>SUMPRODUCT(LEN($AE916:$AE919)-LEN(SUBSTITUTE($AE916:$AE919,"M", "")))</f>
        <v>0</v>
      </c>
    </row>
    <row r="917" spans="2:62" ht="28.15" customHeight="1" thickBot="1" x14ac:dyDescent="0.25">
      <c r="B917" s="30"/>
      <c r="C917" s="243"/>
      <c r="D917" s="36"/>
      <c r="E917" s="35"/>
      <c r="F917" s="35"/>
      <c r="G917" s="34"/>
      <c r="H917" s="224"/>
      <c r="I917" s="247"/>
      <c r="J917" s="247"/>
      <c r="K917" s="247"/>
      <c r="L917" s="33" t="s">
        <v>123</v>
      </c>
      <c r="M917" s="32" t="s">
        <v>180</v>
      </c>
      <c r="N917" s="33" t="s">
        <v>122</v>
      </c>
      <c r="O917" s="32" t="s">
        <v>121</v>
      </c>
      <c r="P917" s="33" t="s">
        <v>120</v>
      </c>
      <c r="Q917" s="32"/>
      <c r="R917" s="33" t="s">
        <v>119</v>
      </c>
      <c r="S917" s="32"/>
      <c r="T917" s="33" t="s">
        <v>118</v>
      </c>
      <c r="U917" s="32"/>
      <c r="V917" s="33" t="s">
        <v>117</v>
      </c>
      <c r="W917" s="32"/>
      <c r="X917" s="33" t="s">
        <v>116</v>
      </c>
      <c r="Y917" s="32"/>
      <c r="Z917" s="33" t="s">
        <v>115</v>
      </c>
      <c r="AA917" s="32"/>
      <c r="AB917" s="31"/>
      <c r="AC917" s="32"/>
      <c r="AD917" s="31"/>
      <c r="AE917" s="23"/>
      <c r="AF917" s="251"/>
      <c r="AG917" s="251"/>
      <c r="AH917" s="22"/>
      <c r="AI917" s="11"/>
      <c r="AJ917" s="234"/>
      <c r="AK917" s="240"/>
      <c r="AL917" s="231"/>
      <c r="AM917" s="234"/>
      <c r="AN917" s="240"/>
      <c r="AO917" s="231"/>
      <c r="AP917" s="234"/>
      <c r="AQ917" s="240"/>
      <c r="AR917" s="231"/>
      <c r="AS917" s="234"/>
      <c r="AT917" s="240"/>
      <c r="AU917" s="231"/>
      <c r="AV917" s="234"/>
      <c r="AW917" s="237"/>
      <c r="AX917" s="231"/>
      <c r="AY917" s="292"/>
      <c r="AZ917" s="228"/>
      <c r="BA917" s="228"/>
      <c r="BB917" s="295"/>
    </row>
    <row r="918" spans="2:62" ht="28.15" customHeight="1" x14ac:dyDescent="0.2">
      <c r="B918" s="30"/>
      <c r="C918" s="244"/>
      <c r="D918" s="29"/>
      <c r="E918" s="28"/>
      <c r="F918" s="28"/>
      <c r="G918" s="27"/>
      <c r="H918" s="225"/>
      <c r="I918" s="248"/>
      <c r="J918" s="248"/>
      <c r="K918" s="248"/>
      <c r="L918" s="26" t="s">
        <v>114</v>
      </c>
      <c r="M918" s="25" t="s">
        <v>132</v>
      </c>
      <c r="N918" s="26" t="s">
        <v>112</v>
      </c>
      <c r="O918" s="25"/>
      <c r="P918" s="26" t="s">
        <v>111</v>
      </c>
      <c r="Q918" s="25"/>
      <c r="R918" s="26" t="s">
        <v>110</v>
      </c>
      <c r="S918" s="25"/>
      <c r="T918" s="26" t="s">
        <v>109</v>
      </c>
      <c r="U918" s="25"/>
      <c r="V918" s="26" t="s">
        <v>108</v>
      </c>
      <c r="W918" s="25"/>
      <c r="X918" s="26" t="s">
        <v>107</v>
      </c>
      <c r="Y918" s="25"/>
      <c r="Z918" s="26" t="s">
        <v>106</v>
      </c>
      <c r="AA918" s="25"/>
      <c r="AB918" s="24"/>
      <c r="AC918" s="25"/>
      <c r="AD918" s="24"/>
      <c r="AE918" s="23"/>
      <c r="AF918" s="251"/>
      <c r="AG918" s="251"/>
      <c r="AH918" s="22"/>
      <c r="AI918" s="11"/>
      <c r="AJ918" s="234"/>
      <c r="AK918" s="240"/>
      <c r="AL918" s="231"/>
      <c r="AM918" s="234"/>
      <c r="AN918" s="240"/>
      <c r="AO918" s="231"/>
      <c r="AP918" s="234"/>
      <c r="AQ918" s="240"/>
      <c r="AR918" s="231"/>
      <c r="AS918" s="234"/>
      <c r="AT918" s="240"/>
      <c r="AU918" s="231"/>
      <c r="AV918" s="234"/>
      <c r="AW918" s="237"/>
      <c r="AX918" s="231"/>
      <c r="AY918" s="292"/>
      <c r="AZ918" s="228"/>
      <c r="BA918" s="228"/>
      <c r="BB918" s="295"/>
    </row>
    <row r="919" spans="2:62" ht="28.15" customHeight="1" thickBot="1" x14ac:dyDescent="0.25">
      <c r="B919" s="30"/>
      <c r="C919" s="253"/>
      <c r="D919" s="51"/>
      <c r="E919" s="50"/>
      <c r="F919" s="50"/>
      <c r="G919" s="49"/>
      <c r="H919" s="226"/>
      <c r="I919" s="254"/>
      <c r="J919" s="254"/>
      <c r="K919" s="254"/>
      <c r="L919" s="48" t="s">
        <v>105</v>
      </c>
      <c r="M919" s="47" t="s">
        <v>104</v>
      </c>
      <c r="N919" s="48" t="s">
        <v>103</v>
      </c>
      <c r="O919" s="47"/>
      <c r="P919" s="48" t="s">
        <v>102</v>
      </c>
      <c r="Q919" s="47"/>
      <c r="R919" s="48" t="s">
        <v>101</v>
      </c>
      <c r="S919" s="47"/>
      <c r="T919" s="48">
        <v>20</v>
      </c>
      <c r="U919" s="47"/>
      <c r="V919" s="48" t="s">
        <v>100</v>
      </c>
      <c r="W919" s="47"/>
      <c r="X919" s="48" t="s">
        <v>99</v>
      </c>
      <c r="Y919" s="47"/>
      <c r="Z919" s="48" t="s">
        <v>98</v>
      </c>
      <c r="AA919" s="47"/>
      <c r="AB919" s="16"/>
      <c r="AC919" s="47"/>
      <c r="AD919" s="16"/>
      <c r="AE919" s="46"/>
      <c r="AF919" s="255"/>
      <c r="AG919" s="255"/>
      <c r="AH919" s="45"/>
      <c r="AI919" s="11"/>
      <c r="AJ919" s="235"/>
      <c r="AK919" s="241"/>
      <c r="AL919" s="232"/>
      <c r="AM919" s="235"/>
      <c r="AN919" s="241"/>
      <c r="AO919" s="232"/>
      <c r="AP919" s="235"/>
      <c r="AQ919" s="241"/>
      <c r="AR919" s="232"/>
      <c r="AS919" s="235"/>
      <c r="AT919" s="241"/>
      <c r="AU919" s="232"/>
      <c r="AV919" s="235"/>
      <c r="AW919" s="238"/>
      <c r="AX919" s="232"/>
      <c r="AY919" s="293"/>
      <c r="AZ919" s="229"/>
      <c r="BA919" s="229"/>
      <c r="BB919" s="296"/>
    </row>
    <row r="920" spans="2:62" ht="28.15" customHeight="1" x14ac:dyDescent="0.2">
      <c r="B920" s="30"/>
      <c r="C920" s="242">
        <v>3</v>
      </c>
      <c r="D920" s="44"/>
      <c r="E920" s="43"/>
      <c r="F920" s="43"/>
      <c r="G920" s="42"/>
      <c r="H920" s="223"/>
      <c r="I920" s="246">
        <v>35</v>
      </c>
      <c r="J920" s="246">
        <v>13</v>
      </c>
      <c r="K920" s="246">
        <v>6</v>
      </c>
      <c r="L920" s="41" t="s">
        <v>133</v>
      </c>
      <c r="M920" s="40" t="s">
        <v>104</v>
      </c>
      <c r="N920" s="41" t="s">
        <v>131</v>
      </c>
      <c r="O920" s="40" t="s">
        <v>121</v>
      </c>
      <c r="P920" s="41" t="s">
        <v>130</v>
      </c>
      <c r="Q920" s="40"/>
      <c r="R920" s="41" t="s">
        <v>129</v>
      </c>
      <c r="S920" s="40"/>
      <c r="T920" s="41" t="s">
        <v>128</v>
      </c>
      <c r="U920" s="40"/>
      <c r="V920" s="41" t="s">
        <v>127</v>
      </c>
      <c r="W920" s="40"/>
      <c r="X920" s="41" t="s">
        <v>126</v>
      </c>
      <c r="Y920" s="40"/>
      <c r="Z920" s="41" t="s">
        <v>125</v>
      </c>
      <c r="AA920" s="40"/>
      <c r="AB920" s="39"/>
      <c r="AC920" s="40"/>
      <c r="AD920" s="39" t="s">
        <v>121</v>
      </c>
      <c r="AE920" s="38"/>
      <c r="AF920" s="250"/>
      <c r="AG920" s="250"/>
      <c r="AH920" s="37"/>
      <c r="AI920" s="11"/>
      <c r="AJ920" s="233">
        <f>SUMPRODUCT(LEN($M920:$S923)-LEN(SUBSTITUTE($M920:$S923,"A", "")))</f>
        <v>6</v>
      </c>
      <c r="AK920" s="239">
        <f>SUMPRODUCT(LEN($AD920:$AD923)-LEN(SUBSTITUTE($AD920:$AD923,"A", "")))</f>
        <v>0</v>
      </c>
      <c r="AL920" s="230">
        <f>SUMPRODUCT(LEN($AC920:$AC923)-LEN(SUBSTITUTE($AC920:$AC923,"A", "")))</f>
        <v>0</v>
      </c>
      <c r="AM920" s="233">
        <f>SUMPRODUCT(LEN($M920:$S923)-LEN(SUBSTITUTE($M920:$S923,"S", "")))</f>
        <v>4</v>
      </c>
      <c r="AN920" s="239">
        <f>SUMPRODUCT(LEN($AD920:$AD923)-LEN(SUBSTITUTE($AD920:$AD923,"S", "")))</f>
        <v>1</v>
      </c>
      <c r="AO920" s="230">
        <f>SUMPRODUCT(LEN($AC920:$AC923)-LEN(SUBSTITUTE($AC920:$AC923,"S", "")))</f>
        <v>0</v>
      </c>
      <c r="AP920" s="233">
        <f>SUMPRODUCT(LEN($M920:$S923)-LEN(SUBSTITUTE($M920:$S923,"F", "")))</f>
        <v>0</v>
      </c>
      <c r="AQ920" s="239">
        <f>SUMPRODUCT(LEN($AD920:$AD923)-LEN(SUBSTITUTE($AD920:$AD923,"F", "")))</f>
        <v>0</v>
      </c>
      <c r="AR920" s="230">
        <f>SUMPRODUCT(LEN($AC920:$AC923)-LEN(SUBSTITUTE($AC920:$AC923,"F", "")))</f>
        <v>0</v>
      </c>
      <c r="AS920" s="233">
        <f>SUMPRODUCT(LEN($M920:$S923)-LEN(SUBSTITUTE($M920:$S923,"G", "")))</f>
        <v>0</v>
      </c>
      <c r="AT920" s="239">
        <f>SUMPRODUCT(LEN($AD920:$AD923)-LEN(SUBSTITUTE($AD920:$AD923,"G", "")))</f>
        <v>0</v>
      </c>
      <c r="AU920" s="230">
        <f>SUMPRODUCT(LEN($AC920:$AC923)-LEN(SUBSTITUTE($AC920:$AC923,"G", "")))</f>
        <v>0</v>
      </c>
      <c r="AV920" s="233">
        <f>SUMPRODUCT(LEN($L920:$S923)-LEN(SUBSTITUTE($L920:$S923,"M", "")))</f>
        <v>0</v>
      </c>
      <c r="AW920" s="236">
        <f>SUMPRODUCT(LEN($AD920:$AD923)-LEN(SUBSTITUTE($AD920:$AD923,"M", "")))</f>
        <v>0</v>
      </c>
      <c r="AX920" s="230">
        <f>SUMPRODUCT(LEN($AC920:$AC923)-LEN(SUBSTITUTE($AC920:$AC923,"M", "")))</f>
        <v>0</v>
      </c>
      <c r="AY920" s="291">
        <f>SUMPRODUCT(LEN($AE920:$AE923)-LEN(SUBSTITUTE($AE920:$AE923,"S", "")))</f>
        <v>0</v>
      </c>
      <c r="AZ920" s="227">
        <f>SUMPRODUCT(LEN($AE920:$AE923)-LEN(SUBSTITUTE($AE920:$AE923,"F", "")))</f>
        <v>0</v>
      </c>
      <c r="BA920" s="227">
        <f>SUMPRODUCT(LEN($AE920:$AE923)-LEN(SUBSTITUTE($AE920:$AE923,"G", "")))</f>
        <v>0</v>
      </c>
      <c r="BB920" s="294">
        <f>SUMPRODUCT(LEN($AE920:$AE923)-LEN(SUBSTITUTE($AE920:$AE923,"M", "")))</f>
        <v>0</v>
      </c>
    </row>
    <row r="921" spans="2:62" ht="28.15" customHeight="1" thickBot="1" x14ac:dyDescent="0.25">
      <c r="B921" s="30"/>
      <c r="C921" s="243"/>
      <c r="D921" s="36"/>
      <c r="E921" s="35"/>
      <c r="F921" s="35"/>
      <c r="G921" s="34"/>
      <c r="H921" s="224"/>
      <c r="I921" s="247"/>
      <c r="J921" s="247"/>
      <c r="K921" s="247"/>
      <c r="L921" s="33" t="s">
        <v>123</v>
      </c>
      <c r="M921" s="32" t="s">
        <v>175</v>
      </c>
      <c r="N921" s="33" t="s">
        <v>122</v>
      </c>
      <c r="O921" s="32" t="s">
        <v>121</v>
      </c>
      <c r="P921" s="33" t="s">
        <v>120</v>
      </c>
      <c r="Q921" s="32"/>
      <c r="R921" s="33" t="s">
        <v>119</v>
      </c>
      <c r="S921" s="32"/>
      <c r="T921" s="33" t="s">
        <v>118</v>
      </c>
      <c r="U921" s="32"/>
      <c r="V921" s="33" t="s">
        <v>117</v>
      </c>
      <c r="W921" s="32"/>
      <c r="X921" s="33" t="s">
        <v>116</v>
      </c>
      <c r="Y921" s="32"/>
      <c r="Z921" s="33" t="s">
        <v>115</v>
      </c>
      <c r="AA921" s="32"/>
      <c r="AB921" s="31"/>
      <c r="AC921" s="32"/>
      <c r="AD921" s="31"/>
      <c r="AE921" s="23"/>
      <c r="AF921" s="251"/>
      <c r="AG921" s="251"/>
      <c r="AH921" s="22"/>
      <c r="AI921" s="11"/>
      <c r="AJ921" s="234"/>
      <c r="AK921" s="240"/>
      <c r="AL921" s="231"/>
      <c r="AM921" s="234"/>
      <c r="AN921" s="240"/>
      <c r="AO921" s="231"/>
      <c r="AP921" s="234"/>
      <c r="AQ921" s="240"/>
      <c r="AR921" s="231"/>
      <c r="AS921" s="234"/>
      <c r="AT921" s="240"/>
      <c r="AU921" s="231"/>
      <c r="AV921" s="234"/>
      <c r="AW921" s="237"/>
      <c r="AX921" s="231"/>
      <c r="AY921" s="292"/>
      <c r="AZ921" s="228"/>
      <c r="BA921" s="228"/>
      <c r="BB921" s="295"/>
    </row>
    <row r="922" spans="2:62" ht="28.15" customHeight="1" x14ac:dyDescent="0.2">
      <c r="B922" s="30"/>
      <c r="C922" s="244"/>
      <c r="D922" s="29"/>
      <c r="E922" s="28"/>
      <c r="F922" s="28"/>
      <c r="G922" s="27"/>
      <c r="H922" s="225"/>
      <c r="I922" s="248"/>
      <c r="J922" s="248"/>
      <c r="K922" s="248"/>
      <c r="L922" s="26" t="s">
        <v>114</v>
      </c>
      <c r="M922" s="25" t="s">
        <v>132</v>
      </c>
      <c r="N922" s="26" t="s">
        <v>112</v>
      </c>
      <c r="O922" s="25" t="s">
        <v>121</v>
      </c>
      <c r="P922" s="26" t="s">
        <v>111</v>
      </c>
      <c r="Q922" s="25"/>
      <c r="R922" s="26" t="s">
        <v>110</v>
      </c>
      <c r="S922" s="25"/>
      <c r="T922" s="26" t="s">
        <v>109</v>
      </c>
      <c r="U922" s="25"/>
      <c r="V922" s="26" t="s">
        <v>108</v>
      </c>
      <c r="W922" s="25"/>
      <c r="X922" s="26" t="s">
        <v>107</v>
      </c>
      <c r="Y922" s="25"/>
      <c r="Z922" s="26" t="s">
        <v>106</v>
      </c>
      <c r="AA922" s="25"/>
      <c r="AB922" s="24"/>
      <c r="AC922" s="25"/>
      <c r="AD922" s="24"/>
      <c r="AE922" s="23"/>
      <c r="AF922" s="251"/>
      <c r="AG922" s="251"/>
      <c r="AH922" s="22"/>
      <c r="AI922" s="11"/>
      <c r="AJ922" s="234"/>
      <c r="AK922" s="240"/>
      <c r="AL922" s="231"/>
      <c r="AM922" s="234"/>
      <c r="AN922" s="240"/>
      <c r="AO922" s="231"/>
      <c r="AP922" s="234"/>
      <c r="AQ922" s="240"/>
      <c r="AR922" s="231"/>
      <c r="AS922" s="234"/>
      <c r="AT922" s="240"/>
      <c r="AU922" s="231"/>
      <c r="AV922" s="234"/>
      <c r="AW922" s="237"/>
      <c r="AX922" s="231"/>
      <c r="AY922" s="292"/>
      <c r="AZ922" s="228"/>
      <c r="BA922" s="228"/>
      <c r="BB922" s="295"/>
    </row>
    <row r="923" spans="2:62" ht="28.15" customHeight="1" thickBot="1" x14ac:dyDescent="0.25">
      <c r="B923" s="21"/>
      <c r="C923" s="245"/>
      <c r="D923" s="20"/>
      <c r="E923" s="19"/>
      <c r="F923" s="19"/>
      <c r="G923" s="18"/>
      <c r="H923" s="226"/>
      <c r="I923" s="249"/>
      <c r="J923" s="249"/>
      <c r="K923" s="249"/>
      <c r="L923" s="17" t="s">
        <v>105</v>
      </c>
      <c r="M923" s="15" t="s">
        <v>132</v>
      </c>
      <c r="N923" s="17" t="s">
        <v>103</v>
      </c>
      <c r="O923" s="15"/>
      <c r="P923" s="17" t="s">
        <v>102</v>
      </c>
      <c r="Q923" s="15"/>
      <c r="R923" s="17" t="s">
        <v>101</v>
      </c>
      <c r="S923" s="15"/>
      <c r="T923" s="17">
        <v>20</v>
      </c>
      <c r="U923" s="15"/>
      <c r="V923" s="17" t="s">
        <v>100</v>
      </c>
      <c r="W923" s="15"/>
      <c r="X923" s="17" t="s">
        <v>99</v>
      </c>
      <c r="Y923" s="15"/>
      <c r="Z923" s="17" t="s">
        <v>98</v>
      </c>
      <c r="AA923" s="15"/>
      <c r="AB923" s="16"/>
      <c r="AC923" s="15"/>
      <c r="AD923" s="14"/>
      <c r="AE923" s="13"/>
      <c r="AF923" s="252"/>
      <c r="AG923" s="252"/>
      <c r="AH923" s="12"/>
      <c r="AI923" s="11"/>
      <c r="AJ923" s="235"/>
      <c r="AK923" s="241"/>
      <c r="AL923" s="232"/>
      <c r="AM923" s="235"/>
      <c r="AN923" s="241"/>
      <c r="AO923" s="232"/>
      <c r="AP923" s="235"/>
      <c r="AQ923" s="241"/>
      <c r="AR923" s="232"/>
      <c r="AS923" s="235"/>
      <c r="AT923" s="241"/>
      <c r="AU923" s="232"/>
      <c r="AV923" s="235"/>
      <c r="AW923" s="238"/>
      <c r="AX923" s="232"/>
      <c r="AY923" s="293"/>
      <c r="AZ923" s="229"/>
      <c r="BA923" s="229"/>
      <c r="BB923" s="296"/>
    </row>
    <row r="924" spans="2:62" ht="85.9" customHeight="1" thickTop="1" thickBot="1" x14ac:dyDescent="0.35">
      <c r="B924" s="105" t="s">
        <v>174</v>
      </c>
      <c r="C924" s="95" t="s">
        <v>173</v>
      </c>
      <c r="D924" s="100" t="s">
        <v>172</v>
      </c>
      <c r="E924" s="104" t="s">
        <v>171</v>
      </c>
      <c r="F924" s="103"/>
      <c r="G924" s="102"/>
      <c r="H924" s="101" t="s">
        <v>170</v>
      </c>
      <c r="I924" s="100" t="s">
        <v>96</v>
      </c>
      <c r="J924" s="100" t="s">
        <v>169</v>
      </c>
      <c r="K924" s="100" t="s">
        <v>97</v>
      </c>
      <c r="L924" s="256" t="s">
        <v>168</v>
      </c>
      <c r="M924" s="262"/>
      <c r="N924" s="256" t="s">
        <v>167</v>
      </c>
      <c r="O924" s="262"/>
      <c r="P924" s="256" t="s">
        <v>167</v>
      </c>
      <c r="Q924" s="257"/>
      <c r="R924" s="256" t="s">
        <v>167</v>
      </c>
      <c r="S924" s="257"/>
      <c r="T924" s="256" t="s">
        <v>167</v>
      </c>
      <c r="U924" s="257"/>
      <c r="V924" s="256" t="s">
        <v>167</v>
      </c>
      <c r="W924" s="257"/>
      <c r="X924" s="256" t="s">
        <v>167</v>
      </c>
      <c r="Y924" s="257"/>
      <c r="Z924" s="256" t="s">
        <v>167</v>
      </c>
      <c r="AA924" s="257"/>
      <c r="AB924" s="261" t="s">
        <v>166</v>
      </c>
      <c r="AC924" s="257"/>
      <c r="AD924" s="101" t="s">
        <v>165</v>
      </c>
      <c r="AE924" s="101" t="s">
        <v>164</v>
      </c>
      <c r="AF924" s="100" t="s">
        <v>163</v>
      </c>
      <c r="AG924" s="100" t="s">
        <v>162</v>
      </c>
      <c r="AH924" s="99" t="s">
        <v>161</v>
      </c>
      <c r="AI924" s="98"/>
      <c r="AJ924" s="96" t="s">
        <v>160</v>
      </c>
      <c r="AK924" s="95" t="s">
        <v>159</v>
      </c>
      <c r="AL924" s="94" t="s">
        <v>158</v>
      </c>
      <c r="AM924" s="96" t="s">
        <v>157</v>
      </c>
      <c r="AN924" s="95" t="s">
        <v>156</v>
      </c>
      <c r="AO924" s="94" t="s">
        <v>155</v>
      </c>
      <c r="AP924" s="96" t="s">
        <v>154</v>
      </c>
      <c r="AQ924" s="95" t="s">
        <v>153</v>
      </c>
      <c r="AR924" s="97" t="s">
        <v>152</v>
      </c>
      <c r="AS924" s="96" t="s">
        <v>151</v>
      </c>
      <c r="AT924" s="95" t="s">
        <v>150</v>
      </c>
      <c r="AU924" s="94" t="s">
        <v>149</v>
      </c>
      <c r="AV924" s="96" t="s">
        <v>148</v>
      </c>
      <c r="AW924" s="95" t="s">
        <v>147</v>
      </c>
      <c r="AX924" s="94" t="s">
        <v>146</v>
      </c>
      <c r="AY924" s="93" t="s">
        <v>145</v>
      </c>
      <c r="AZ924" s="92" t="s">
        <v>144</v>
      </c>
      <c r="BA924" s="92" t="s">
        <v>143</v>
      </c>
      <c r="BB924" s="91" t="s">
        <v>142</v>
      </c>
    </row>
    <row r="925" spans="2:62" ht="48" thickBot="1" x14ac:dyDescent="0.3">
      <c r="B925" s="90" t="s">
        <v>179</v>
      </c>
      <c r="C925" s="89"/>
      <c r="D925" s="88">
        <v>165</v>
      </c>
      <c r="E925" s="258"/>
      <c r="F925" s="259"/>
      <c r="G925" s="260"/>
      <c r="H925" s="87" t="s">
        <v>140</v>
      </c>
      <c r="I925" s="86"/>
      <c r="J925" s="86"/>
      <c r="K925" s="85"/>
      <c r="L925" s="84"/>
      <c r="M925" s="81"/>
      <c r="N925" s="84"/>
      <c r="O925" s="81"/>
      <c r="P925" s="84"/>
      <c r="Q925" s="81"/>
      <c r="R925" s="84"/>
      <c r="S925" s="81"/>
      <c r="T925" s="84"/>
      <c r="U925" s="81"/>
      <c r="V925" s="84"/>
      <c r="W925" s="81"/>
      <c r="X925" s="84"/>
      <c r="Y925" s="81"/>
      <c r="Z925" s="84"/>
      <c r="AA925" s="83"/>
      <c r="AB925" s="82" t="s">
        <v>139</v>
      </c>
      <c r="AC925" s="81"/>
      <c r="AD925" s="81"/>
      <c r="AE925" s="81"/>
      <c r="AF925" s="80"/>
      <c r="AG925" s="80"/>
      <c r="AH925" s="60"/>
      <c r="AI925" s="79" t="s">
        <v>138</v>
      </c>
      <c r="AJ925" s="78">
        <f t="shared" ref="AJ925:BB925" si="122">SUM(AJ927:AJ938)</f>
        <v>18</v>
      </c>
      <c r="AK925" s="77">
        <f t="shared" si="122"/>
        <v>0</v>
      </c>
      <c r="AL925" s="76">
        <f t="shared" si="122"/>
        <v>0</v>
      </c>
      <c r="AM925" s="78">
        <f t="shared" si="122"/>
        <v>11</v>
      </c>
      <c r="AN925" s="77">
        <f t="shared" si="122"/>
        <v>0</v>
      </c>
      <c r="AO925" s="76">
        <f t="shared" si="122"/>
        <v>0</v>
      </c>
      <c r="AP925" s="78">
        <f t="shared" si="122"/>
        <v>0</v>
      </c>
      <c r="AQ925" s="77">
        <f t="shared" si="122"/>
        <v>0</v>
      </c>
      <c r="AR925" s="76">
        <f t="shared" si="122"/>
        <v>0</v>
      </c>
      <c r="AS925" s="78">
        <f t="shared" si="122"/>
        <v>0</v>
      </c>
      <c r="AT925" s="77">
        <f t="shared" si="122"/>
        <v>0</v>
      </c>
      <c r="AU925" s="76">
        <f t="shared" si="122"/>
        <v>0</v>
      </c>
      <c r="AV925" s="78">
        <f t="shared" si="122"/>
        <v>0</v>
      </c>
      <c r="AW925" s="77">
        <f t="shared" si="122"/>
        <v>0</v>
      </c>
      <c r="AX925" s="76">
        <f t="shared" si="122"/>
        <v>0</v>
      </c>
      <c r="AY925" s="75">
        <f t="shared" si="122"/>
        <v>1</v>
      </c>
      <c r="AZ925" s="74">
        <f t="shared" si="122"/>
        <v>0</v>
      </c>
      <c r="BA925" s="74">
        <f t="shared" si="122"/>
        <v>0</v>
      </c>
      <c r="BB925" s="73">
        <f t="shared" si="122"/>
        <v>0</v>
      </c>
      <c r="BC925" s="72" t="s">
        <v>137</v>
      </c>
      <c r="BF925" s="5">
        <f>SUM(AJ925:AL925)/$BG$5</f>
        <v>6</v>
      </c>
      <c r="BG925" s="5">
        <f>SUM(AM925:AO925,AY925)/$BG$5</f>
        <v>4</v>
      </c>
      <c r="BH925" s="5">
        <f>SUM(AP925:AR925,AZ925)/$BG$5</f>
        <v>0</v>
      </c>
      <c r="BI925" s="5">
        <f>SUM(AS925:AU925,BA925)/$BG$5</f>
        <v>0</v>
      </c>
      <c r="BJ925" s="5">
        <f>SUM(AV925:AX925,BB925)/$BG$5</f>
        <v>0</v>
      </c>
    </row>
    <row r="926" spans="2:62" ht="37.5" thickBot="1" x14ac:dyDescent="0.3">
      <c r="B926" s="71"/>
      <c r="C926" s="70"/>
      <c r="D926" s="69"/>
      <c r="E926" s="68"/>
      <c r="F926" s="68"/>
      <c r="G926" s="67"/>
      <c r="H926" s="66"/>
      <c r="I926" s="64"/>
      <c r="J926" s="64"/>
      <c r="K926" s="65"/>
      <c r="L926" s="64"/>
      <c r="M926" s="62"/>
      <c r="N926" s="64"/>
      <c r="O926" s="62"/>
      <c r="P926" s="64"/>
      <c r="Q926" s="62"/>
      <c r="R926" s="64"/>
      <c r="S926" s="62"/>
      <c r="T926" s="64"/>
      <c r="U926" s="62"/>
      <c r="V926" s="64"/>
      <c r="W926" s="62"/>
      <c r="X926" s="64"/>
      <c r="Y926" s="62"/>
      <c r="Z926" s="64"/>
      <c r="AA926" s="62"/>
      <c r="AB926" s="63"/>
      <c r="AC926" s="62"/>
      <c r="AD926" s="62"/>
      <c r="AE926" s="62"/>
      <c r="AF926" s="61"/>
      <c r="AG926" s="61"/>
      <c r="AH926" s="60"/>
      <c r="AI926" s="59" t="s">
        <v>136</v>
      </c>
      <c r="AJ926" s="58">
        <f t="shared" ref="AJ926:BB926" si="123">AJ925/3</f>
        <v>6</v>
      </c>
      <c r="AK926" s="57">
        <f t="shared" si="123"/>
        <v>0</v>
      </c>
      <c r="AL926" s="56">
        <f t="shared" si="123"/>
        <v>0</v>
      </c>
      <c r="AM926" s="58">
        <f t="shared" si="123"/>
        <v>3.6666666666666665</v>
      </c>
      <c r="AN926" s="57">
        <f t="shared" si="123"/>
        <v>0</v>
      </c>
      <c r="AO926" s="56">
        <f t="shared" si="123"/>
        <v>0</v>
      </c>
      <c r="AP926" s="58">
        <f t="shared" si="123"/>
        <v>0</v>
      </c>
      <c r="AQ926" s="57">
        <f t="shared" si="123"/>
        <v>0</v>
      </c>
      <c r="AR926" s="56">
        <f t="shared" si="123"/>
        <v>0</v>
      </c>
      <c r="AS926" s="58">
        <f t="shared" si="123"/>
        <v>0</v>
      </c>
      <c r="AT926" s="57">
        <f t="shared" si="123"/>
        <v>0</v>
      </c>
      <c r="AU926" s="56">
        <f t="shared" si="123"/>
        <v>0</v>
      </c>
      <c r="AV926" s="58">
        <f t="shared" si="123"/>
        <v>0</v>
      </c>
      <c r="AW926" s="57">
        <f t="shared" si="123"/>
        <v>0</v>
      </c>
      <c r="AX926" s="56">
        <f t="shared" si="123"/>
        <v>0</v>
      </c>
      <c r="AY926" s="55">
        <f t="shared" si="123"/>
        <v>0.33333333333333331</v>
      </c>
      <c r="AZ926" s="54">
        <f t="shared" si="123"/>
        <v>0</v>
      </c>
      <c r="BA926" s="54">
        <f t="shared" si="123"/>
        <v>0</v>
      </c>
      <c r="BB926" s="53">
        <f t="shared" si="123"/>
        <v>0</v>
      </c>
      <c r="BC926" s="52" t="s">
        <v>135</v>
      </c>
    </row>
    <row r="927" spans="2:62" ht="28.15" customHeight="1" x14ac:dyDescent="0.2">
      <c r="B927" s="30"/>
      <c r="C927" s="242">
        <v>1</v>
      </c>
      <c r="D927" s="44"/>
      <c r="E927" s="43"/>
      <c r="F927" s="43"/>
      <c r="G927" s="42"/>
      <c r="H927" s="223" t="s">
        <v>134</v>
      </c>
      <c r="I927" s="246">
        <v>35</v>
      </c>
      <c r="J927" s="246">
        <v>15</v>
      </c>
      <c r="K927" s="246">
        <v>7</v>
      </c>
      <c r="L927" s="41" t="s">
        <v>133</v>
      </c>
      <c r="M927" s="40" t="s">
        <v>124</v>
      </c>
      <c r="N927" s="41" t="s">
        <v>131</v>
      </c>
      <c r="O927" s="40" t="s">
        <v>175</v>
      </c>
      <c r="P927" s="41" t="s">
        <v>130</v>
      </c>
      <c r="Q927" s="40"/>
      <c r="R927" s="41" t="s">
        <v>129</v>
      </c>
      <c r="S927" s="40"/>
      <c r="T927" s="41" t="s">
        <v>128</v>
      </c>
      <c r="U927" s="40"/>
      <c r="V927" s="41" t="s">
        <v>127</v>
      </c>
      <c r="W927" s="40"/>
      <c r="X927" s="41" t="s">
        <v>126</v>
      </c>
      <c r="Y927" s="40"/>
      <c r="Z927" s="41" t="s">
        <v>125</v>
      </c>
      <c r="AA927" s="40"/>
      <c r="AB927" s="39"/>
      <c r="AC927" s="40"/>
      <c r="AD927" s="39"/>
      <c r="AE927" s="38" t="s">
        <v>121</v>
      </c>
      <c r="AF927" s="250"/>
      <c r="AG927" s="250"/>
      <c r="AH927" s="37"/>
      <c r="AI927" s="11"/>
      <c r="AJ927" s="233">
        <f>SUMPRODUCT(LEN($M927:$S930)-LEN(SUBSTITUTE($M927:$S930,"A", "")))</f>
        <v>6</v>
      </c>
      <c r="AK927" s="239">
        <f>SUMPRODUCT(LEN($AD927:$AD930)-LEN(SUBSTITUTE($AD927:$AD930,"A", "")))</f>
        <v>0</v>
      </c>
      <c r="AL927" s="230">
        <f>SUMPRODUCT(LEN($AC927:$AC930)-LEN(SUBSTITUTE($AC927:$AC930,"A", "")))</f>
        <v>0</v>
      </c>
      <c r="AM927" s="233">
        <f>SUMPRODUCT(LEN($M927:$S930)-LEN(SUBSTITUTE($M927:$S930,"S", "")))</f>
        <v>6</v>
      </c>
      <c r="AN927" s="239">
        <f>SUMPRODUCT(LEN($AD927:$AD930)-LEN(SUBSTITUTE($AD927:$AD930,"S", "")))</f>
        <v>0</v>
      </c>
      <c r="AO927" s="230">
        <f>SUMPRODUCT(LEN($AC927:$AC930)-LEN(SUBSTITUTE($AC927:$AC930,"S", "")))</f>
        <v>0</v>
      </c>
      <c r="AP927" s="233">
        <f>SUMPRODUCT(LEN($M927:$S930)-LEN(SUBSTITUTE($M927:$S930,"F", "")))</f>
        <v>0</v>
      </c>
      <c r="AQ927" s="239">
        <f>SUMPRODUCT(LEN($AD927:$AD930)-LEN(SUBSTITUTE($AD927:$AD930,"F", "")))</f>
        <v>0</v>
      </c>
      <c r="AR927" s="230">
        <f>SUMPRODUCT(LEN($AC927:$AC930)-LEN(SUBSTITUTE($AC927:$AC930,"F", "")))</f>
        <v>0</v>
      </c>
      <c r="AS927" s="233">
        <f>SUMPRODUCT(LEN($M927:$S930)-LEN(SUBSTITUTE($M927:$S930,"G", "")))</f>
        <v>0</v>
      </c>
      <c r="AT927" s="239">
        <f>SUMPRODUCT(LEN($AD927:$AD930)-LEN(SUBSTITUTE($AD927:$AD930,"G", "")))</f>
        <v>0</v>
      </c>
      <c r="AU927" s="230">
        <f>SUMPRODUCT(LEN($AC927:$AC930)-LEN(SUBSTITUTE($AC927:$AC930,"G", "")))</f>
        <v>0</v>
      </c>
      <c r="AV927" s="233">
        <f>SUMPRODUCT(LEN($L927:$S930)-LEN(SUBSTITUTE($L927:$S930,"M", "")))</f>
        <v>0</v>
      </c>
      <c r="AW927" s="236">
        <f>SUMPRODUCT(LEN($AD927:$AD930)-LEN(SUBSTITUTE($AD927:$AD930,"M", "")))</f>
        <v>0</v>
      </c>
      <c r="AX927" s="230">
        <f>SUMPRODUCT(LEN($AC927:$AC930)-LEN(SUBSTITUTE($AC927:$AC930,"M", "")))</f>
        <v>0</v>
      </c>
      <c r="AY927" s="291">
        <f>SUMPRODUCT(LEN($AE927:$AE930)-LEN(SUBSTITUTE($AE927:$AE930,"S", "")))</f>
        <v>1</v>
      </c>
      <c r="AZ927" s="227">
        <f>SUMPRODUCT(LEN($AE927:$AE930)-LEN(SUBSTITUTE($AE927:$AE930,"F", "")))</f>
        <v>0</v>
      </c>
      <c r="BA927" s="227">
        <f>SUMPRODUCT(LEN($AE927:$AE930)-LEN(SUBSTITUTE($AE927:$AE930,"G", "")))</f>
        <v>0</v>
      </c>
      <c r="BB927" s="294">
        <f>SUMPRODUCT(LEN($AE927:$AE930)-LEN(SUBSTITUTE($AE927:$AE930,"M", "")))</f>
        <v>0</v>
      </c>
    </row>
    <row r="928" spans="2:62" ht="28.15" customHeight="1" thickBot="1" x14ac:dyDescent="0.25">
      <c r="B928" s="30"/>
      <c r="C928" s="243"/>
      <c r="D928" s="36"/>
      <c r="E928" s="35"/>
      <c r="F928" s="35"/>
      <c r="G928" s="34"/>
      <c r="H928" s="224"/>
      <c r="I928" s="247"/>
      <c r="J928" s="247"/>
      <c r="K928" s="247"/>
      <c r="L928" s="33" t="s">
        <v>123</v>
      </c>
      <c r="M928" s="32" t="s">
        <v>104</v>
      </c>
      <c r="N928" s="33" t="s">
        <v>122</v>
      </c>
      <c r="O928" s="32" t="s">
        <v>121</v>
      </c>
      <c r="P928" s="33" t="s">
        <v>120</v>
      </c>
      <c r="Q928" s="32"/>
      <c r="R928" s="33" t="s">
        <v>119</v>
      </c>
      <c r="S928" s="32"/>
      <c r="T928" s="33" t="s">
        <v>118</v>
      </c>
      <c r="U928" s="32"/>
      <c r="V928" s="33" t="s">
        <v>117</v>
      </c>
      <c r="W928" s="32"/>
      <c r="X928" s="33" t="s">
        <v>116</v>
      </c>
      <c r="Y928" s="32"/>
      <c r="Z928" s="33" t="s">
        <v>115</v>
      </c>
      <c r="AA928" s="32"/>
      <c r="AB928" s="31"/>
      <c r="AC928" s="32"/>
      <c r="AD928" s="31"/>
      <c r="AE928" s="23"/>
      <c r="AF928" s="251"/>
      <c r="AG928" s="251"/>
      <c r="AH928" s="22"/>
      <c r="AI928" s="11"/>
      <c r="AJ928" s="234"/>
      <c r="AK928" s="240"/>
      <c r="AL928" s="231"/>
      <c r="AM928" s="234"/>
      <c r="AN928" s="240"/>
      <c r="AO928" s="231"/>
      <c r="AP928" s="234"/>
      <c r="AQ928" s="240"/>
      <c r="AR928" s="231"/>
      <c r="AS928" s="234"/>
      <c r="AT928" s="240"/>
      <c r="AU928" s="231"/>
      <c r="AV928" s="234"/>
      <c r="AW928" s="237"/>
      <c r="AX928" s="231"/>
      <c r="AY928" s="292"/>
      <c r="AZ928" s="228"/>
      <c r="BA928" s="228"/>
      <c r="BB928" s="295"/>
    </row>
    <row r="929" spans="2:62" ht="28.15" customHeight="1" x14ac:dyDescent="0.2">
      <c r="B929" s="30"/>
      <c r="C929" s="244"/>
      <c r="D929" s="29"/>
      <c r="E929" s="28"/>
      <c r="F929" s="28"/>
      <c r="G929" s="27"/>
      <c r="H929" s="225">
        <v>165</v>
      </c>
      <c r="I929" s="248"/>
      <c r="J929" s="248"/>
      <c r="K929" s="248"/>
      <c r="L929" s="26" t="s">
        <v>114</v>
      </c>
      <c r="M929" s="25" t="s">
        <v>132</v>
      </c>
      <c r="N929" s="26" t="s">
        <v>112</v>
      </c>
      <c r="O929" s="25" t="s">
        <v>121</v>
      </c>
      <c r="P929" s="26" t="s">
        <v>111</v>
      </c>
      <c r="Q929" s="25"/>
      <c r="R929" s="26" t="s">
        <v>110</v>
      </c>
      <c r="S929" s="25"/>
      <c r="T929" s="26" t="s">
        <v>109</v>
      </c>
      <c r="U929" s="25"/>
      <c r="V929" s="26" t="s">
        <v>108</v>
      </c>
      <c r="W929" s="25"/>
      <c r="X929" s="26" t="s">
        <v>107</v>
      </c>
      <c r="Y929" s="25"/>
      <c r="Z929" s="26" t="s">
        <v>106</v>
      </c>
      <c r="AA929" s="25"/>
      <c r="AB929" s="24"/>
      <c r="AC929" s="25"/>
      <c r="AD929" s="24"/>
      <c r="AE929" s="23"/>
      <c r="AF929" s="251"/>
      <c r="AG929" s="251"/>
      <c r="AH929" s="22"/>
      <c r="AI929" s="11"/>
      <c r="AJ929" s="234"/>
      <c r="AK929" s="240"/>
      <c r="AL929" s="231"/>
      <c r="AM929" s="234"/>
      <c r="AN929" s="240"/>
      <c r="AO929" s="231"/>
      <c r="AP929" s="234"/>
      <c r="AQ929" s="240"/>
      <c r="AR929" s="231"/>
      <c r="AS929" s="234"/>
      <c r="AT929" s="240"/>
      <c r="AU929" s="231"/>
      <c r="AV929" s="234"/>
      <c r="AW929" s="237"/>
      <c r="AX929" s="231"/>
      <c r="AY929" s="292"/>
      <c r="AZ929" s="228"/>
      <c r="BA929" s="228"/>
      <c r="BB929" s="295"/>
    </row>
    <row r="930" spans="2:62" ht="28.15" customHeight="1" thickBot="1" x14ac:dyDescent="0.25">
      <c r="B930" s="30"/>
      <c r="C930" s="253"/>
      <c r="D930" s="51"/>
      <c r="E930" s="50"/>
      <c r="F930" s="50"/>
      <c r="G930" s="49"/>
      <c r="H930" s="226"/>
      <c r="I930" s="254"/>
      <c r="J930" s="254"/>
      <c r="K930" s="254"/>
      <c r="L930" s="48" t="s">
        <v>105</v>
      </c>
      <c r="M930" s="47" t="s">
        <v>175</v>
      </c>
      <c r="N930" s="48" t="s">
        <v>103</v>
      </c>
      <c r="O930" s="47" t="s">
        <v>121</v>
      </c>
      <c r="P930" s="48" t="s">
        <v>102</v>
      </c>
      <c r="Q930" s="47"/>
      <c r="R930" s="48" t="s">
        <v>101</v>
      </c>
      <c r="S930" s="47"/>
      <c r="T930" s="48">
        <v>20</v>
      </c>
      <c r="U930" s="47"/>
      <c r="V930" s="48" t="s">
        <v>100</v>
      </c>
      <c r="W930" s="47"/>
      <c r="X930" s="48" t="s">
        <v>99</v>
      </c>
      <c r="Y930" s="47"/>
      <c r="Z930" s="48" t="s">
        <v>98</v>
      </c>
      <c r="AA930" s="47"/>
      <c r="AB930" s="16"/>
      <c r="AC930" s="47"/>
      <c r="AD930" s="16"/>
      <c r="AE930" s="46"/>
      <c r="AF930" s="255"/>
      <c r="AG930" s="255"/>
      <c r="AH930" s="45"/>
      <c r="AI930" s="11"/>
      <c r="AJ930" s="235"/>
      <c r="AK930" s="241"/>
      <c r="AL930" s="232"/>
      <c r="AM930" s="235"/>
      <c r="AN930" s="241"/>
      <c r="AO930" s="232"/>
      <c r="AP930" s="235"/>
      <c r="AQ930" s="241"/>
      <c r="AR930" s="232"/>
      <c r="AS930" s="235"/>
      <c r="AT930" s="241"/>
      <c r="AU930" s="232"/>
      <c r="AV930" s="235"/>
      <c r="AW930" s="238"/>
      <c r="AX930" s="232"/>
      <c r="AY930" s="293"/>
      <c r="AZ930" s="229"/>
      <c r="BA930" s="229"/>
      <c r="BB930" s="296"/>
    </row>
    <row r="931" spans="2:62" ht="28.15" customHeight="1" x14ac:dyDescent="0.2">
      <c r="B931" s="30"/>
      <c r="C931" s="242">
        <v>2</v>
      </c>
      <c r="D931" s="44"/>
      <c r="E931" s="43"/>
      <c r="F931" s="43"/>
      <c r="G931" s="42"/>
      <c r="H931" s="223"/>
      <c r="I931" s="246">
        <v>33</v>
      </c>
      <c r="J931" s="246">
        <v>13</v>
      </c>
      <c r="K931" s="246">
        <v>5</v>
      </c>
      <c r="L931" s="41" t="s">
        <v>133</v>
      </c>
      <c r="M931" s="40" t="s">
        <v>178</v>
      </c>
      <c r="N931" s="41" t="s">
        <v>131</v>
      </c>
      <c r="O931" s="40" t="s">
        <v>132</v>
      </c>
      <c r="P931" s="41" t="s">
        <v>130</v>
      </c>
      <c r="Q931" s="40"/>
      <c r="R931" s="41" t="s">
        <v>129</v>
      </c>
      <c r="S931" s="40"/>
      <c r="T931" s="41" t="s">
        <v>128</v>
      </c>
      <c r="U931" s="40"/>
      <c r="V931" s="41" t="s">
        <v>127</v>
      </c>
      <c r="W931" s="40"/>
      <c r="X931" s="41" t="s">
        <v>126</v>
      </c>
      <c r="Y931" s="40"/>
      <c r="Z931" s="41" t="s">
        <v>125</v>
      </c>
      <c r="AA931" s="40"/>
      <c r="AB931" s="39"/>
      <c r="AC931" s="40"/>
      <c r="AD931" s="39"/>
      <c r="AE931" s="38"/>
      <c r="AF931" s="250"/>
      <c r="AG931" s="250"/>
      <c r="AH931" s="37"/>
      <c r="AI931" s="11"/>
      <c r="AJ931" s="233">
        <f>SUMPRODUCT(LEN($M931:$S934)-LEN(SUBSTITUTE($M931:$S934,"A", "")))</f>
        <v>9</v>
      </c>
      <c r="AK931" s="239">
        <f>SUMPRODUCT(LEN($AD931:$AD934)-LEN(SUBSTITUTE($AD931:$AD934,"A", "")))</f>
        <v>0</v>
      </c>
      <c r="AL931" s="230">
        <f>SUMPRODUCT(LEN($AC931:$AC934)-LEN(SUBSTITUTE($AC931:$AC934,"A", "")))</f>
        <v>0</v>
      </c>
      <c r="AM931" s="233">
        <f>SUMPRODUCT(LEN($M931:$S934)-LEN(SUBSTITUTE($M931:$S934,"S", "")))</f>
        <v>5</v>
      </c>
      <c r="AN931" s="239">
        <f>SUMPRODUCT(LEN($AD931:$AD934)-LEN(SUBSTITUTE($AD931:$AD934,"S", "")))</f>
        <v>0</v>
      </c>
      <c r="AO931" s="230">
        <f>SUMPRODUCT(LEN($AC931:$AC934)-LEN(SUBSTITUTE($AC931:$AC934,"S", "")))</f>
        <v>0</v>
      </c>
      <c r="AP931" s="233">
        <f>SUMPRODUCT(LEN($M931:$S934)-LEN(SUBSTITUTE($M931:$S934,"F", "")))</f>
        <v>0</v>
      </c>
      <c r="AQ931" s="239">
        <f>SUMPRODUCT(LEN($AD931:$AD934)-LEN(SUBSTITUTE($AD931:$AD934,"F", "")))</f>
        <v>0</v>
      </c>
      <c r="AR931" s="230">
        <f>SUMPRODUCT(LEN($AC931:$AC934)-LEN(SUBSTITUTE($AC931:$AC934,"F", "")))</f>
        <v>0</v>
      </c>
      <c r="AS931" s="233">
        <f>SUMPRODUCT(LEN($M931:$S934)-LEN(SUBSTITUTE($M931:$S934,"G", "")))</f>
        <v>0</v>
      </c>
      <c r="AT931" s="239">
        <f>SUMPRODUCT(LEN($AD931:$AD934)-LEN(SUBSTITUTE($AD931:$AD934,"G", "")))</f>
        <v>0</v>
      </c>
      <c r="AU931" s="230">
        <f>SUMPRODUCT(LEN($AC931:$AC934)-LEN(SUBSTITUTE($AC931:$AC934,"G", "")))</f>
        <v>0</v>
      </c>
      <c r="AV931" s="233">
        <f>SUMPRODUCT(LEN($L931:$S934)-LEN(SUBSTITUTE($L931:$S934,"M", "")))</f>
        <v>0</v>
      </c>
      <c r="AW931" s="236">
        <f>SUMPRODUCT(LEN($AD931:$AD934)-LEN(SUBSTITUTE($AD931:$AD934,"M", "")))</f>
        <v>0</v>
      </c>
      <c r="AX931" s="230">
        <f>SUMPRODUCT(LEN($AC931:$AC934)-LEN(SUBSTITUTE($AC931:$AC934,"M", "")))</f>
        <v>0</v>
      </c>
      <c r="AY931" s="291">
        <f>SUMPRODUCT(LEN($AE931:$AE934)-LEN(SUBSTITUTE($AE931:$AE934,"S", "")))</f>
        <v>0</v>
      </c>
      <c r="AZ931" s="227">
        <f>SUMPRODUCT(LEN($AE931:$AE934)-LEN(SUBSTITUTE($AE931:$AE934,"F", "")))</f>
        <v>0</v>
      </c>
      <c r="BA931" s="227">
        <f>SUMPRODUCT(LEN($AE931:$AE934)-LEN(SUBSTITUTE($AE931:$AE934,"G", "")))</f>
        <v>0</v>
      </c>
      <c r="BB931" s="294">
        <f>SUMPRODUCT(LEN($AE931:$AE934)-LEN(SUBSTITUTE($AE931:$AE934,"M", "")))</f>
        <v>0</v>
      </c>
    </row>
    <row r="932" spans="2:62" ht="28.15" customHeight="1" thickBot="1" x14ac:dyDescent="0.25">
      <c r="B932" s="30"/>
      <c r="C932" s="243"/>
      <c r="D932" s="36"/>
      <c r="E932" s="35"/>
      <c r="F932" s="35"/>
      <c r="G932" s="34"/>
      <c r="H932" s="224"/>
      <c r="I932" s="247"/>
      <c r="J932" s="247"/>
      <c r="K932" s="247"/>
      <c r="L932" s="33" t="s">
        <v>123</v>
      </c>
      <c r="M932" s="32" t="s">
        <v>132</v>
      </c>
      <c r="N932" s="33" t="s">
        <v>122</v>
      </c>
      <c r="O932" s="32" t="s">
        <v>121</v>
      </c>
      <c r="P932" s="33" t="s">
        <v>120</v>
      </c>
      <c r="Q932" s="32"/>
      <c r="R932" s="33" t="s">
        <v>119</v>
      </c>
      <c r="S932" s="32"/>
      <c r="T932" s="33" t="s">
        <v>118</v>
      </c>
      <c r="U932" s="32"/>
      <c r="V932" s="33" t="s">
        <v>117</v>
      </c>
      <c r="W932" s="32"/>
      <c r="X932" s="33" t="s">
        <v>116</v>
      </c>
      <c r="Y932" s="32"/>
      <c r="Z932" s="33" t="s">
        <v>115</v>
      </c>
      <c r="AA932" s="32"/>
      <c r="AB932" s="31"/>
      <c r="AC932" s="32"/>
      <c r="AD932" s="31"/>
      <c r="AE932" s="23"/>
      <c r="AF932" s="251"/>
      <c r="AG932" s="251"/>
      <c r="AH932" s="22"/>
      <c r="AI932" s="11"/>
      <c r="AJ932" s="234"/>
      <c r="AK932" s="240"/>
      <c r="AL932" s="231"/>
      <c r="AM932" s="234"/>
      <c r="AN932" s="240"/>
      <c r="AO932" s="231"/>
      <c r="AP932" s="234"/>
      <c r="AQ932" s="240"/>
      <c r="AR932" s="231"/>
      <c r="AS932" s="234"/>
      <c r="AT932" s="240"/>
      <c r="AU932" s="231"/>
      <c r="AV932" s="234"/>
      <c r="AW932" s="237"/>
      <c r="AX932" s="231"/>
      <c r="AY932" s="292"/>
      <c r="AZ932" s="228"/>
      <c r="BA932" s="228"/>
      <c r="BB932" s="295"/>
    </row>
    <row r="933" spans="2:62" ht="28.15" customHeight="1" x14ac:dyDescent="0.2">
      <c r="B933" s="30"/>
      <c r="C933" s="244"/>
      <c r="D933" s="29"/>
      <c r="E933" s="28"/>
      <c r="F933" s="28"/>
      <c r="G933" s="27"/>
      <c r="H933" s="225"/>
      <c r="I933" s="248"/>
      <c r="J933" s="248"/>
      <c r="K933" s="248"/>
      <c r="L933" s="26" t="s">
        <v>114</v>
      </c>
      <c r="M933" s="25" t="s">
        <v>175</v>
      </c>
      <c r="N933" s="26" t="s">
        <v>112</v>
      </c>
      <c r="O933" s="25" t="s">
        <v>104</v>
      </c>
      <c r="P933" s="26" t="s">
        <v>111</v>
      </c>
      <c r="Q933" s="25"/>
      <c r="R933" s="26" t="s">
        <v>110</v>
      </c>
      <c r="S933" s="25"/>
      <c r="T933" s="26" t="s">
        <v>109</v>
      </c>
      <c r="U933" s="25"/>
      <c r="V933" s="26" t="s">
        <v>108</v>
      </c>
      <c r="W933" s="25"/>
      <c r="X933" s="26" t="s">
        <v>107</v>
      </c>
      <c r="Y933" s="25"/>
      <c r="Z933" s="26" t="s">
        <v>106</v>
      </c>
      <c r="AA933" s="25"/>
      <c r="AB933" s="24"/>
      <c r="AC933" s="25"/>
      <c r="AD933" s="24"/>
      <c r="AE933" s="23"/>
      <c r="AF933" s="251"/>
      <c r="AG933" s="251"/>
      <c r="AH933" s="22"/>
      <c r="AI933" s="11"/>
      <c r="AJ933" s="234"/>
      <c r="AK933" s="240"/>
      <c r="AL933" s="231"/>
      <c r="AM933" s="234"/>
      <c r="AN933" s="240"/>
      <c r="AO933" s="231"/>
      <c r="AP933" s="234"/>
      <c r="AQ933" s="240"/>
      <c r="AR933" s="231"/>
      <c r="AS933" s="234"/>
      <c r="AT933" s="240"/>
      <c r="AU933" s="231"/>
      <c r="AV933" s="234"/>
      <c r="AW933" s="237"/>
      <c r="AX933" s="231"/>
      <c r="AY933" s="292"/>
      <c r="AZ933" s="228"/>
      <c r="BA933" s="228"/>
      <c r="BB933" s="295"/>
    </row>
    <row r="934" spans="2:62" ht="28.15" customHeight="1" thickBot="1" x14ac:dyDescent="0.25">
      <c r="B934" s="30"/>
      <c r="C934" s="253"/>
      <c r="D934" s="51"/>
      <c r="E934" s="50"/>
      <c r="F934" s="50"/>
      <c r="G934" s="49"/>
      <c r="H934" s="226"/>
      <c r="I934" s="254"/>
      <c r="J934" s="254"/>
      <c r="K934" s="254"/>
      <c r="L934" s="48" t="s">
        <v>105</v>
      </c>
      <c r="M934" s="47" t="s">
        <v>132</v>
      </c>
      <c r="N934" s="48" t="s">
        <v>103</v>
      </c>
      <c r="O934" s="47" t="s">
        <v>121</v>
      </c>
      <c r="P934" s="48" t="s">
        <v>102</v>
      </c>
      <c r="Q934" s="47"/>
      <c r="R934" s="48" t="s">
        <v>101</v>
      </c>
      <c r="S934" s="47"/>
      <c r="T934" s="48">
        <v>20</v>
      </c>
      <c r="U934" s="47"/>
      <c r="V934" s="48" t="s">
        <v>100</v>
      </c>
      <c r="W934" s="47"/>
      <c r="X934" s="48" t="s">
        <v>99</v>
      </c>
      <c r="Y934" s="47"/>
      <c r="Z934" s="48" t="s">
        <v>98</v>
      </c>
      <c r="AA934" s="47"/>
      <c r="AB934" s="16"/>
      <c r="AC934" s="47"/>
      <c r="AD934" s="16"/>
      <c r="AE934" s="46"/>
      <c r="AF934" s="255"/>
      <c r="AG934" s="255"/>
      <c r="AH934" s="45"/>
      <c r="AI934" s="11"/>
      <c r="AJ934" s="235"/>
      <c r="AK934" s="241"/>
      <c r="AL934" s="232"/>
      <c r="AM934" s="235"/>
      <c r="AN934" s="241"/>
      <c r="AO934" s="232"/>
      <c r="AP934" s="235"/>
      <c r="AQ934" s="241"/>
      <c r="AR934" s="232"/>
      <c r="AS934" s="235"/>
      <c r="AT934" s="241"/>
      <c r="AU934" s="232"/>
      <c r="AV934" s="235"/>
      <c r="AW934" s="238"/>
      <c r="AX934" s="232"/>
      <c r="AY934" s="293"/>
      <c r="AZ934" s="229"/>
      <c r="BA934" s="229"/>
      <c r="BB934" s="296"/>
    </row>
    <row r="935" spans="2:62" ht="28.15" customHeight="1" x14ac:dyDescent="0.2">
      <c r="B935" s="30"/>
      <c r="C935" s="242">
        <v>3</v>
      </c>
      <c r="D935" s="44"/>
      <c r="E935" s="43"/>
      <c r="F935" s="43"/>
      <c r="G935" s="42"/>
      <c r="H935" s="223"/>
      <c r="I935" s="246">
        <v>27</v>
      </c>
      <c r="J935" s="246">
        <v>11</v>
      </c>
      <c r="K935" s="246">
        <v>8</v>
      </c>
      <c r="L935" s="41" t="s">
        <v>133</v>
      </c>
      <c r="M935" s="40" t="s">
        <v>104</v>
      </c>
      <c r="N935" s="41" t="s">
        <v>131</v>
      </c>
      <c r="O935" s="40"/>
      <c r="P935" s="41" t="s">
        <v>130</v>
      </c>
      <c r="Q935" s="40"/>
      <c r="R935" s="41" t="s">
        <v>129</v>
      </c>
      <c r="S935" s="40"/>
      <c r="T935" s="41" t="s">
        <v>128</v>
      </c>
      <c r="U935" s="40"/>
      <c r="V935" s="41" t="s">
        <v>127</v>
      </c>
      <c r="W935" s="40"/>
      <c r="X935" s="41" t="s">
        <v>126</v>
      </c>
      <c r="Y935" s="40"/>
      <c r="Z935" s="41" t="s">
        <v>125</v>
      </c>
      <c r="AA935" s="40"/>
      <c r="AB935" s="39"/>
      <c r="AC935" s="40"/>
      <c r="AD935" s="39"/>
      <c r="AE935" s="38"/>
      <c r="AF935" s="250"/>
      <c r="AG935" s="250"/>
      <c r="AH935" s="37"/>
      <c r="AI935" s="11"/>
      <c r="AJ935" s="233">
        <f>SUMPRODUCT(LEN($M935:$S938)-LEN(SUBSTITUTE($M935:$S938,"A", "")))</f>
        <v>3</v>
      </c>
      <c r="AK935" s="239">
        <f>SUMPRODUCT(LEN($AD935:$AD938)-LEN(SUBSTITUTE($AD935:$AD938,"A", "")))</f>
        <v>0</v>
      </c>
      <c r="AL935" s="230">
        <f>SUMPRODUCT(LEN($AC935:$AC938)-LEN(SUBSTITUTE($AC935:$AC938,"A", "")))</f>
        <v>0</v>
      </c>
      <c r="AM935" s="233">
        <f>SUMPRODUCT(LEN($M935:$S938)-LEN(SUBSTITUTE($M935:$S938,"S", "")))</f>
        <v>0</v>
      </c>
      <c r="AN935" s="239">
        <f>SUMPRODUCT(LEN($AD935:$AD938)-LEN(SUBSTITUTE($AD935:$AD938,"S", "")))</f>
        <v>0</v>
      </c>
      <c r="AO935" s="230">
        <f>SUMPRODUCT(LEN($AC935:$AC938)-LEN(SUBSTITUTE($AC935:$AC938,"S", "")))</f>
        <v>0</v>
      </c>
      <c r="AP935" s="233">
        <f>SUMPRODUCT(LEN($M935:$S938)-LEN(SUBSTITUTE($M935:$S938,"F", "")))</f>
        <v>0</v>
      </c>
      <c r="AQ935" s="239">
        <f>SUMPRODUCT(LEN($AD935:$AD938)-LEN(SUBSTITUTE($AD935:$AD938,"F", "")))</f>
        <v>0</v>
      </c>
      <c r="AR935" s="230">
        <f>SUMPRODUCT(LEN($AC935:$AC938)-LEN(SUBSTITUTE($AC935:$AC938,"F", "")))</f>
        <v>0</v>
      </c>
      <c r="AS935" s="233">
        <f>SUMPRODUCT(LEN($M935:$S938)-LEN(SUBSTITUTE($M935:$S938,"G", "")))</f>
        <v>0</v>
      </c>
      <c r="AT935" s="239">
        <f>SUMPRODUCT(LEN($AD935:$AD938)-LEN(SUBSTITUTE($AD935:$AD938,"G", "")))</f>
        <v>0</v>
      </c>
      <c r="AU935" s="230">
        <f>SUMPRODUCT(LEN($AC935:$AC938)-LEN(SUBSTITUTE($AC935:$AC938,"G", "")))</f>
        <v>0</v>
      </c>
      <c r="AV935" s="233">
        <f>SUMPRODUCT(LEN($L935:$S938)-LEN(SUBSTITUTE($L935:$S938,"M", "")))</f>
        <v>0</v>
      </c>
      <c r="AW935" s="236">
        <f>SUMPRODUCT(LEN($AD935:$AD938)-LEN(SUBSTITUTE($AD935:$AD938,"M", "")))</f>
        <v>0</v>
      </c>
      <c r="AX935" s="230">
        <f>SUMPRODUCT(LEN($AC935:$AC938)-LEN(SUBSTITUTE($AC935:$AC938,"M", "")))</f>
        <v>0</v>
      </c>
      <c r="AY935" s="291">
        <f>SUMPRODUCT(LEN($AE935:$AE938)-LEN(SUBSTITUTE($AE935:$AE938,"S", "")))</f>
        <v>0</v>
      </c>
      <c r="AZ935" s="227">
        <f>SUMPRODUCT(LEN($AE935:$AE938)-LEN(SUBSTITUTE($AE935:$AE938,"F", "")))</f>
        <v>0</v>
      </c>
      <c r="BA935" s="227">
        <f>SUMPRODUCT(LEN($AE935:$AE938)-LEN(SUBSTITUTE($AE935:$AE938,"G", "")))</f>
        <v>0</v>
      </c>
      <c r="BB935" s="294">
        <f>SUMPRODUCT(LEN($AE935:$AE938)-LEN(SUBSTITUTE($AE935:$AE938,"M", "")))</f>
        <v>0</v>
      </c>
    </row>
    <row r="936" spans="2:62" ht="28.15" customHeight="1" thickBot="1" x14ac:dyDescent="0.25">
      <c r="B936" s="30"/>
      <c r="C936" s="243"/>
      <c r="D936" s="36"/>
      <c r="E936" s="35"/>
      <c r="F936" s="35"/>
      <c r="G936" s="34"/>
      <c r="H936" s="224"/>
      <c r="I936" s="247"/>
      <c r="J936" s="247"/>
      <c r="K936" s="247"/>
      <c r="L936" s="33" t="s">
        <v>123</v>
      </c>
      <c r="M936" s="32" t="s">
        <v>104</v>
      </c>
      <c r="N936" s="33" t="s">
        <v>122</v>
      </c>
      <c r="O936" s="32"/>
      <c r="P936" s="33" t="s">
        <v>120</v>
      </c>
      <c r="Q936" s="32"/>
      <c r="R936" s="33" t="s">
        <v>119</v>
      </c>
      <c r="S936" s="32"/>
      <c r="T936" s="33" t="s">
        <v>118</v>
      </c>
      <c r="U936" s="32"/>
      <c r="V936" s="33" t="s">
        <v>117</v>
      </c>
      <c r="W936" s="32"/>
      <c r="X936" s="33" t="s">
        <v>116</v>
      </c>
      <c r="Y936" s="32"/>
      <c r="Z936" s="33" t="s">
        <v>115</v>
      </c>
      <c r="AA936" s="32"/>
      <c r="AB936" s="31"/>
      <c r="AC936" s="32"/>
      <c r="AD936" s="31"/>
      <c r="AE936" s="23"/>
      <c r="AF936" s="251"/>
      <c r="AG936" s="251"/>
      <c r="AH936" s="22"/>
      <c r="AI936" s="11"/>
      <c r="AJ936" s="234"/>
      <c r="AK936" s="240"/>
      <c r="AL936" s="231"/>
      <c r="AM936" s="234"/>
      <c r="AN936" s="240"/>
      <c r="AO936" s="231"/>
      <c r="AP936" s="234"/>
      <c r="AQ936" s="240"/>
      <c r="AR936" s="231"/>
      <c r="AS936" s="234"/>
      <c r="AT936" s="240"/>
      <c r="AU936" s="231"/>
      <c r="AV936" s="234"/>
      <c r="AW936" s="237"/>
      <c r="AX936" s="231"/>
      <c r="AY936" s="292"/>
      <c r="AZ936" s="228"/>
      <c r="BA936" s="228"/>
      <c r="BB936" s="295"/>
    </row>
    <row r="937" spans="2:62" ht="28.15" customHeight="1" x14ac:dyDescent="0.2">
      <c r="B937" s="30"/>
      <c r="C937" s="244"/>
      <c r="D937" s="29"/>
      <c r="E937" s="28"/>
      <c r="F937" s="28"/>
      <c r="G937" s="27"/>
      <c r="H937" s="225"/>
      <c r="I937" s="248"/>
      <c r="J937" s="248"/>
      <c r="K937" s="248"/>
      <c r="L937" s="26" t="s">
        <v>114</v>
      </c>
      <c r="M937" s="25" t="s">
        <v>104</v>
      </c>
      <c r="N937" s="26" t="s">
        <v>112</v>
      </c>
      <c r="O937" s="25"/>
      <c r="P937" s="26" t="s">
        <v>111</v>
      </c>
      <c r="Q937" s="25"/>
      <c r="R937" s="26" t="s">
        <v>110</v>
      </c>
      <c r="S937" s="25"/>
      <c r="T937" s="26" t="s">
        <v>109</v>
      </c>
      <c r="U937" s="25"/>
      <c r="V937" s="26" t="s">
        <v>108</v>
      </c>
      <c r="W937" s="25"/>
      <c r="X937" s="26" t="s">
        <v>107</v>
      </c>
      <c r="Y937" s="25"/>
      <c r="Z937" s="26" t="s">
        <v>106</v>
      </c>
      <c r="AA937" s="25"/>
      <c r="AB937" s="24"/>
      <c r="AC937" s="25"/>
      <c r="AD937" s="24"/>
      <c r="AE937" s="23"/>
      <c r="AF937" s="251"/>
      <c r="AG937" s="251"/>
      <c r="AH937" s="22"/>
      <c r="AI937" s="11"/>
      <c r="AJ937" s="234"/>
      <c r="AK937" s="240"/>
      <c r="AL937" s="231"/>
      <c r="AM937" s="234"/>
      <c r="AN937" s="240"/>
      <c r="AO937" s="231"/>
      <c r="AP937" s="234"/>
      <c r="AQ937" s="240"/>
      <c r="AR937" s="231"/>
      <c r="AS937" s="234"/>
      <c r="AT937" s="240"/>
      <c r="AU937" s="231"/>
      <c r="AV937" s="234"/>
      <c r="AW937" s="237"/>
      <c r="AX937" s="231"/>
      <c r="AY937" s="292"/>
      <c r="AZ937" s="228"/>
      <c r="BA937" s="228"/>
      <c r="BB937" s="295"/>
    </row>
    <row r="938" spans="2:62" ht="28.15" customHeight="1" thickBot="1" x14ac:dyDescent="0.25">
      <c r="B938" s="21"/>
      <c r="C938" s="245"/>
      <c r="D938" s="20"/>
      <c r="E938" s="19"/>
      <c r="F938" s="19"/>
      <c r="G938" s="18"/>
      <c r="H938" s="226"/>
      <c r="I938" s="249"/>
      <c r="J938" s="249"/>
      <c r="K938" s="249"/>
      <c r="L938" s="17" t="s">
        <v>105</v>
      </c>
      <c r="M938" s="15"/>
      <c r="N938" s="17" t="s">
        <v>103</v>
      </c>
      <c r="O938" s="15"/>
      <c r="P938" s="17" t="s">
        <v>102</v>
      </c>
      <c r="Q938" s="15"/>
      <c r="R938" s="17" t="s">
        <v>101</v>
      </c>
      <c r="S938" s="15"/>
      <c r="T938" s="17">
        <v>20</v>
      </c>
      <c r="U938" s="15"/>
      <c r="V938" s="17" t="s">
        <v>100</v>
      </c>
      <c r="W938" s="15"/>
      <c r="X938" s="17" t="s">
        <v>99</v>
      </c>
      <c r="Y938" s="15"/>
      <c r="Z938" s="17" t="s">
        <v>98</v>
      </c>
      <c r="AA938" s="15"/>
      <c r="AB938" s="16"/>
      <c r="AC938" s="15"/>
      <c r="AD938" s="14"/>
      <c r="AE938" s="13"/>
      <c r="AF938" s="252"/>
      <c r="AG938" s="252"/>
      <c r="AH938" s="12"/>
      <c r="AI938" s="11"/>
      <c r="AJ938" s="235"/>
      <c r="AK938" s="241"/>
      <c r="AL938" s="232"/>
      <c r="AM938" s="235"/>
      <c r="AN938" s="241"/>
      <c r="AO938" s="232"/>
      <c r="AP938" s="235"/>
      <c r="AQ938" s="241"/>
      <c r="AR938" s="232"/>
      <c r="AS938" s="235"/>
      <c r="AT938" s="241"/>
      <c r="AU938" s="232"/>
      <c r="AV938" s="235"/>
      <c r="AW938" s="238"/>
      <c r="AX938" s="232"/>
      <c r="AY938" s="293"/>
      <c r="AZ938" s="229"/>
      <c r="BA938" s="229"/>
      <c r="BB938" s="296"/>
    </row>
    <row r="939" spans="2:62" ht="85.9" customHeight="1" thickTop="1" thickBot="1" x14ac:dyDescent="0.35">
      <c r="B939" s="105" t="s">
        <v>174</v>
      </c>
      <c r="C939" s="95" t="s">
        <v>173</v>
      </c>
      <c r="D939" s="100" t="s">
        <v>172</v>
      </c>
      <c r="E939" s="104" t="s">
        <v>171</v>
      </c>
      <c r="F939" s="103"/>
      <c r="G939" s="102"/>
      <c r="H939" s="101" t="s">
        <v>170</v>
      </c>
      <c r="I939" s="100" t="s">
        <v>96</v>
      </c>
      <c r="J939" s="100" t="s">
        <v>169</v>
      </c>
      <c r="K939" s="100" t="s">
        <v>97</v>
      </c>
      <c r="L939" s="256" t="s">
        <v>168</v>
      </c>
      <c r="M939" s="262"/>
      <c r="N939" s="256" t="s">
        <v>167</v>
      </c>
      <c r="O939" s="262"/>
      <c r="P939" s="256" t="s">
        <v>167</v>
      </c>
      <c r="Q939" s="257"/>
      <c r="R939" s="256" t="s">
        <v>167</v>
      </c>
      <c r="S939" s="257"/>
      <c r="T939" s="256" t="s">
        <v>167</v>
      </c>
      <c r="U939" s="257"/>
      <c r="V939" s="256" t="s">
        <v>167</v>
      </c>
      <c r="W939" s="257"/>
      <c r="X939" s="256" t="s">
        <v>167</v>
      </c>
      <c r="Y939" s="257"/>
      <c r="Z939" s="256" t="s">
        <v>167</v>
      </c>
      <c r="AA939" s="257"/>
      <c r="AB939" s="261" t="s">
        <v>166</v>
      </c>
      <c r="AC939" s="257"/>
      <c r="AD939" s="101" t="s">
        <v>165</v>
      </c>
      <c r="AE939" s="101" t="s">
        <v>164</v>
      </c>
      <c r="AF939" s="100" t="s">
        <v>163</v>
      </c>
      <c r="AG939" s="100" t="s">
        <v>162</v>
      </c>
      <c r="AH939" s="99" t="s">
        <v>161</v>
      </c>
      <c r="AI939" s="98"/>
      <c r="AJ939" s="96" t="s">
        <v>160</v>
      </c>
      <c r="AK939" s="95" t="s">
        <v>159</v>
      </c>
      <c r="AL939" s="94" t="s">
        <v>158</v>
      </c>
      <c r="AM939" s="96" t="s">
        <v>157</v>
      </c>
      <c r="AN939" s="95" t="s">
        <v>156</v>
      </c>
      <c r="AO939" s="94" t="s">
        <v>155</v>
      </c>
      <c r="AP939" s="96" t="s">
        <v>154</v>
      </c>
      <c r="AQ939" s="95" t="s">
        <v>153</v>
      </c>
      <c r="AR939" s="97" t="s">
        <v>152</v>
      </c>
      <c r="AS939" s="96" t="s">
        <v>151</v>
      </c>
      <c r="AT939" s="95" t="s">
        <v>150</v>
      </c>
      <c r="AU939" s="94" t="s">
        <v>149</v>
      </c>
      <c r="AV939" s="96" t="s">
        <v>148</v>
      </c>
      <c r="AW939" s="95" t="s">
        <v>147</v>
      </c>
      <c r="AX939" s="94" t="s">
        <v>146</v>
      </c>
      <c r="AY939" s="93" t="s">
        <v>145</v>
      </c>
      <c r="AZ939" s="92" t="s">
        <v>144</v>
      </c>
      <c r="BA939" s="92" t="s">
        <v>143</v>
      </c>
      <c r="BB939" s="91" t="s">
        <v>142</v>
      </c>
    </row>
    <row r="940" spans="2:62" ht="48" thickBot="1" x14ac:dyDescent="0.3">
      <c r="B940" s="90" t="s">
        <v>177</v>
      </c>
      <c r="C940" s="89"/>
      <c r="D940" s="88">
        <v>165</v>
      </c>
      <c r="E940" s="258"/>
      <c r="F940" s="259"/>
      <c r="G940" s="260"/>
      <c r="H940" s="87" t="s">
        <v>140</v>
      </c>
      <c r="I940" s="86"/>
      <c r="J940" s="86"/>
      <c r="K940" s="85"/>
      <c r="L940" s="84"/>
      <c r="M940" s="81"/>
      <c r="N940" s="84"/>
      <c r="O940" s="81"/>
      <c r="P940" s="84"/>
      <c r="Q940" s="81"/>
      <c r="R940" s="84"/>
      <c r="S940" s="81"/>
      <c r="T940" s="84"/>
      <c r="U940" s="81"/>
      <c r="V940" s="84"/>
      <c r="W940" s="81"/>
      <c r="X940" s="84"/>
      <c r="Y940" s="81"/>
      <c r="Z940" s="84"/>
      <c r="AA940" s="83"/>
      <c r="AB940" s="82" t="s">
        <v>139</v>
      </c>
      <c r="AC940" s="81"/>
      <c r="AD940" s="81"/>
      <c r="AE940" s="81"/>
      <c r="AF940" s="80"/>
      <c r="AG940" s="80"/>
      <c r="AH940" s="60"/>
      <c r="AI940" s="79" t="s">
        <v>138</v>
      </c>
      <c r="AJ940" s="78">
        <f t="shared" ref="AJ940:BB940" si="124">SUM(AJ942:AJ953)</f>
        <v>7</v>
      </c>
      <c r="AK940" s="77">
        <f t="shared" si="124"/>
        <v>1</v>
      </c>
      <c r="AL940" s="76">
        <f t="shared" si="124"/>
        <v>0</v>
      </c>
      <c r="AM940" s="78">
        <f t="shared" si="124"/>
        <v>16</v>
      </c>
      <c r="AN940" s="77">
        <f t="shared" si="124"/>
        <v>0</v>
      </c>
      <c r="AO940" s="76">
        <f t="shared" si="124"/>
        <v>0</v>
      </c>
      <c r="AP940" s="78">
        <f t="shared" si="124"/>
        <v>0</v>
      </c>
      <c r="AQ940" s="77">
        <f t="shared" si="124"/>
        <v>0</v>
      </c>
      <c r="AR940" s="76">
        <f t="shared" si="124"/>
        <v>0</v>
      </c>
      <c r="AS940" s="78">
        <f t="shared" si="124"/>
        <v>0</v>
      </c>
      <c r="AT940" s="77">
        <f t="shared" si="124"/>
        <v>0</v>
      </c>
      <c r="AU940" s="76">
        <f t="shared" si="124"/>
        <v>0</v>
      </c>
      <c r="AV940" s="78">
        <f t="shared" si="124"/>
        <v>0</v>
      </c>
      <c r="AW940" s="77">
        <f t="shared" si="124"/>
        <v>0</v>
      </c>
      <c r="AX940" s="76">
        <f t="shared" si="124"/>
        <v>0</v>
      </c>
      <c r="AY940" s="75">
        <f t="shared" si="124"/>
        <v>1</v>
      </c>
      <c r="AZ940" s="74">
        <f t="shared" si="124"/>
        <v>0</v>
      </c>
      <c r="BA940" s="74">
        <f t="shared" si="124"/>
        <v>0</v>
      </c>
      <c r="BB940" s="73">
        <f t="shared" si="124"/>
        <v>0</v>
      </c>
      <c r="BC940" s="72" t="s">
        <v>137</v>
      </c>
      <c r="BF940" s="5">
        <f>SUM(AJ940:AL940)/$BG$5</f>
        <v>2.6666666666666665</v>
      </c>
      <c r="BG940" s="5">
        <f>SUM(AM940:AO940,AY940)/$BG$5</f>
        <v>5.666666666666667</v>
      </c>
      <c r="BH940" s="5">
        <f>SUM(AP940:AR940,AZ940)/$BG$5</f>
        <v>0</v>
      </c>
      <c r="BI940" s="5">
        <f>SUM(AS940:AU940,BA940)/$BG$5</f>
        <v>0</v>
      </c>
      <c r="BJ940" s="5">
        <f>SUM(AV940:AX940,BB940)/$BG$5</f>
        <v>0</v>
      </c>
    </row>
    <row r="941" spans="2:62" ht="37.5" thickBot="1" x14ac:dyDescent="0.3">
      <c r="B941" s="71"/>
      <c r="C941" s="70"/>
      <c r="D941" s="69"/>
      <c r="E941" s="68"/>
      <c r="F941" s="68"/>
      <c r="G941" s="67"/>
      <c r="H941" s="66"/>
      <c r="I941" s="64"/>
      <c r="J941" s="64"/>
      <c r="K941" s="65"/>
      <c r="L941" s="64"/>
      <c r="M941" s="62"/>
      <c r="N941" s="64"/>
      <c r="O941" s="62"/>
      <c r="P941" s="64"/>
      <c r="Q941" s="62"/>
      <c r="R941" s="64"/>
      <c r="S941" s="62"/>
      <c r="T941" s="64"/>
      <c r="U941" s="62"/>
      <c r="V941" s="64"/>
      <c r="W941" s="62"/>
      <c r="X941" s="64"/>
      <c r="Y941" s="62"/>
      <c r="Z941" s="64"/>
      <c r="AA941" s="62"/>
      <c r="AB941" s="63"/>
      <c r="AC941" s="62"/>
      <c r="AD941" s="62"/>
      <c r="AE941" s="62"/>
      <c r="AF941" s="61"/>
      <c r="AG941" s="61"/>
      <c r="AH941" s="60"/>
      <c r="AI941" s="59" t="s">
        <v>136</v>
      </c>
      <c r="AJ941" s="58">
        <f t="shared" ref="AJ941:BB941" si="125">AJ940/3</f>
        <v>2.3333333333333335</v>
      </c>
      <c r="AK941" s="57">
        <f t="shared" si="125"/>
        <v>0.33333333333333331</v>
      </c>
      <c r="AL941" s="56">
        <f t="shared" si="125"/>
        <v>0</v>
      </c>
      <c r="AM941" s="58">
        <f t="shared" si="125"/>
        <v>5.333333333333333</v>
      </c>
      <c r="AN941" s="57">
        <f t="shared" si="125"/>
        <v>0</v>
      </c>
      <c r="AO941" s="56">
        <f t="shared" si="125"/>
        <v>0</v>
      </c>
      <c r="AP941" s="58">
        <f t="shared" si="125"/>
        <v>0</v>
      </c>
      <c r="AQ941" s="57">
        <f t="shared" si="125"/>
        <v>0</v>
      </c>
      <c r="AR941" s="56">
        <f t="shared" si="125"/>
        <v>0</v>
      </c>
      <c r="AS941" s="58">
        <f t="shared" si="125"/>
        <v>0</v>
      </c>
      <c r="AT941" s="57">
        <f t="shared" si="125"/>
        <v>0</v>
      </c>
      <c r="AU941" s="56">
        <f t="shared" si="125"/>
        <v>0</v>
      </c>
      <c r="AV941" s="58">
        <f t="shared" si="125"/>
        <v>0</v>
      </c>
      <c r="AW941" s="57">
        <f t="shared" si="125"/>
        <v>0</v>
      </c>
      <c r="AX941" s="56">
        <f t="shared" si="125"/>
        <v>0</v>
      </c>
      <c r="AY941" s="55">
        <f t="shared" si="125"/>
        <v>0.33333333333333331</v>
      </c>
      <c r="AZ941" s="54">
        <f t="shared" si="125"/>
        <v>0</v>
      </c>
      <c r="BA941" s="54">
        <f t="shared" si="125"/>
        <v>0</v>
      </c>
      <c r="BB941" s="53">
        <f t="shared" si="125"/>
        <v>0</v>
      </c>
      <c r="BC941" s="52" t="s">
        <v>135</v>
      </c>
    </row>
    <row r="942" spans="2:62" ht="28.15" customHeight="1" x14ac:dyDescent="0.2">
      <c r="B942" s="30"/>
      <c r="C942" s="242">
        <v>1</v>
      </c>
      <c r="D942" s="44"/>
      <c r="E942" s="43"/>
      <c r="F942" s="43"/>
      <c r="G942" s="42"/>
      <c r="H942" s="223" t="s">
        <v>134</v>
      </c>
      <c r="I942" s="246">
        <v>23</v>
      </c>
      <c r="J942" s="246">
        <v>13</v>
      </c>
      <c r="K942" s="246">
        <v>6</v>
      </c>
      <c r="L942" s="41" t="s">
        <v>133</v>
      </c>
      <c r="M942" s="40" t="s">
        <v>132</v>
      </c>
      <c r="N942" s="41" t="s">
        <v>131</v>
      </c>
      <c r="O942" s="40" t="s">
        <v>104</v>
      </c>
      <c r="P942" s="41" t="s">
        <v>130</v>
      </c>
      <c r="Q942" s="40"/>
      <c r="R942" s="41" t="s">
        <v>129</v>
      </c>
      <c r="S942" s="40"/>
      <c r="T942" s="41" t="s">
        <v>128</v>
      </c>
      <c r="U942" s="40"/>
      <c r="V942" s="41" t="s">
        <v>127</v>
      </c>
      <c r="W942" s="40"/>
      <c r="X942" s="41" t="s">
        <v>126</v>
      </c>
      <c r="Y942" s="40"/>
      <c r="Z942" s="41" t="s">
        <v>125</v>
      </c>
      <c r="AA942" s="40"/>
      <c r="AB942" s="39"/>
      <c r="AC942" s="40"/>
      <c r="AD942" s="39"/>
      <c r="AE942" s="38" t="s">
        <v>121</v>
      </c>
      <c r="AF942" s="250"/>
      <c r="AG942" s="250"/>
      <c r="AH942" s="37"/>
      <c r="AI942" s="11"/>
      <c r="AJ942" s="233">
        <f>SUMPRODUCT(LEN($M942:$S945)-LEN(SUBSTITUTE($M942:$S945,"A", "")))</f>
        <v>3</v>
      </c>
      <c r="AK942" s="239">
        <f>SUMPRODUCT(LEN($AD942:$AD945)-LEN(SUBSTITUTE($AD942:$AD945,"A", "")))</f>
        <v>0</v>
      </c>
      <c r="AL942" s="230">
        <f>SUMPRODUCT(LEN($AC942:$AC945)-LEN(SUBSTITUTE($AC942:$AC945,"A", "")))</f>
        <v>0</v>
      </c>
      <c r="AM942" s="233">
        <f>SUMPRODUCT(LEN($M942:$S945)-LEN(SUBSTITUTE($M942:$S945,"S", "")))</f>
        <v>5</v>
      </c>
      <c r="AN942" s="239">
        <f>SUMPRODUCT(LEN($AD942:$AD945)-LEN(SUBSTITUTE($AD942:$AD945,"S", "")))</f>
        <v>0</v>
      </c>
      <c r="AO942" s="230">
        <f>SUMPRODUCT(LEN($AC942:$AC945)-LEN(SUBSTITUTE($AC942:$AC945,"S", "")))</f>
        <v>0</v>
      </c>
      <c r="AP942" s="233">
        <f>SUMPRODUCT(LEN($M942:$S945)-LEN(SUBSTITUTE($M942:$S945,"F", "")))</f>
        <v>0</v>
      </c>
      <c r="AQ942" s="239">
        <f>SUMPRODUCT(LEN($AD942:$AD945)-LEN(SUBSTITUTE($AD942:$AD945,"F", "")))</f>
        <v>0</v>
      </c>
      <c r="AR942" s="230">
        <f>SUMPRODUCT(LEN($AC942:$AC945)-LEN(SUBSTITUTE($AC942:$AC945,"F", "")))</f>
        <v>0</v>
      </c>
      <c r="AS942" s="233">
        <f>SUMPRODUCT(LEN($M942:$S945)-LEN(SUBSTITUTE($M942:$S945,"G", "")))</f>
        <v>0</v>
      </c>
      <c r="AT942" s="239">
        <f>SUMPRODUCT(LEN($AD942:$AD945)-LEN(SUBSTITUTE($AD942:$AD945,"G", "")))</f>
        <v>0</v>
      </c>
      <c r="AU942" s="230">
        <f>SUMPRODUCT(LEN($AC942:$AC945)-LEN(SUBSTITUTE($AC942:$AC945,"G", "")))</f>
        <v>0</v>
      </c>
      <c r="AV942" s="233">
        <f>SUMPRODUCT(LEN($L942:$S945)-LEN(SUBSTITUTE($L942:$S945,"M", "")))</f>
        <v>0</v>
      </c>
      <c r="AW942" s="236">
        <f>SUMPRODUCT(LEN($AD942:$AD945)-LEN(SUBSTITUTE($AD942:$AD945,"M", "")))</f>
        <v>0</v>
      </c>
      <c r="AX942" s="230">
        <f>SUMPRODUCT(LEN($AC942:$AC945)-LEN(SUBSTITUTE($AC942:$AC945,"M", "")))</f>
        <v>0</v>
      </c>
      <c r="AY942" s="291">
        <f>SUMPRODUCT(LEN($AE942:$AE945)-LEN(SUBSTITUTE($AE942:$AE945,"S", "")))</f>
        <v>1</v>
      </c>
      <c r="AZ942" s="227">
        <f>SUMPRODUCT(LEN($AE942:$AE945)-LEN(SUBSTITUTE($AE942:$AE945,"F", "")))</f>
        <v>0</v>
      </c>
      <c r="BA942" s="227">
        <f>SUMPRODUCT(LEN($AE942:$AE945)-LEN(SUBSTITUTE($AE942:$AE945,"G", "")))</f>
        <v>0</v>
      </c>
      <c r="BB942" s="294">
        <f>SUMPRODUCT(LEN($AE942:$AE945)-LEN(SUBSTITUTE($AE942:$AE945,"M", "")))</f>
        <v>0</v>
      </c>
    </row>
    <row r="943" spans="2:62" ht="28.15" customHeight="1" thickBot="1" x14ac:dyDescent="0.25">
      <c r="B943" s="30"/>
      <c r="C943" s="243"/>
      <c r="D943" s="36"/>
      <c r="E943" s="35"/>
      <c r="F943" s="35"/>
      <c r="G943" s="34"/>
      <c r="H943" s="224"/>
      <c r="I943" s="247"/>
      <c r="J943" s="247"/>
      <c r="K943" s="247"/>
      <c r="L943" s="33" t="s">
        <v>123</v>
      </c>
      <c r="M943" s="32" t="s">
        <v>121</v>
      </c>
      <c r="N943" s="33" t="s">
        <v>122</v>
      </c>
      <c r="O943" s="32" t="s">
        <v>121</v>
      </c>
      <c r="P943" s="33" t="s">
        <v>120</v>
      </c>
      <c r="Q943" s="32"/>
      <c r="R943" s="33" t="s">
        <v>119</v>
      </c>
      <c r="S943" s="32"/>
      <c r="T943" s="33" t="s">
        <v>118</v>
      </c>
      <c r="U943" s="32"/>
      <c r="V943" s="33" t="s">
        <v>117</v>
      </c>
      <c r="W943" s="32"/>
      <c r="X943" s="33" t="s">
        <v>116</v>
      </c>
      <c r="Y943" s="32"/>
      <c r="Z943" s="33" t="s">
        <v>115</v>
      </c>
      <c r="AA943" s="32"/>
      <c r="AB943" s="31"/>
      <c r="AC943" s="32"/>
      <c r="AD943" s="31"/>
      <c r="AE943" s="23"/>
      <c r="AF943" s="251"/>
      <c r="AG943" s="251"/>
      <c r="AH943" s="22"/>
      <c r="AI943" s="11"/>
      <c r="AJ943" s="234"/>
      <c r="AK943" s="240"/>
      <c r="AL943" s="231"/>
      <c r="AM943" s="234"/>
      <c r="AN943" s="240"/>
      <c r="AO943" s="231"/>
      <c r="AP943" s="234"/>
      <c r="AQ943" s="240"/>
      <c r="AR943" s="231"/>
      <c r="AS943" s="234"/>
      <c r="AT943" s="240"/>
      <c r="AU943" s="231"/>
      <c r="AV943" s="234"/>
      <c r="AW943" s="237"/>
      <c r="AX943" s="231"/>
      <c r="AY943" s="292"/>
      <c r="AZ943" s="228"/>
      <c r="BA943" s="228"/>
      <c r="BB943" s="295"/>
    </row>
    <row r="944" spans="2:62" ht="28.15" customHeight="1" x14ac:dyDescent="0.2">
      <c r="B944" s="30"/>
      <c r="C944" s="244"/>
      <c r="D944" s="29"/>
      <c r="E944" s="28"/>
      <c r="F944" s="28"/>
      <c r="G944" s="27"/>
      <c r="H944" s="225">
        <v>165</v>
      </c>
      <c r="I944" s="248"/>
      <c r="J944" s="248"/>
      <c r="K944" s="248"/>
      <c r="L944" s="26" t="s">
        <v>114</v>
      </c>
      <c r="M944" s="25" t="s">
        <v>113</v>
      </c>
      <c r="N944" s="26" t="s">
        <v>112</v>
      </c>
      <c r="O944" s="25" t="s">
        <v>121</v>
      </c>
      <c r="P944" s="26" t="s">
        <v>111</v>
      </c>
      <c r="Q944" s="25"/>
      <c r="R944" s="26" t="s">
        <v>110</v>
      </c>
      <c r="S944" s="25"/>
      <c r="T944" s="26" t="s">
        <v>109</v>
      </c>
      <c r="U944" s="25"/>
      <c r="V944" s="26" t="s">
        <v>108</v>
      </c>
      <c r="W944" s="25"/>
      <c r="X944" s="26" t="s">
        <v>107</v>
      </c>
      <c r="Y944" s="25"/>
      <c r="Z944" s="26" t="s">
        <v>106</v>
      </c>
      <c r="AA944" s="25"/>
      <c r="AB944" s="24"/>
      <c r="AC944" s="25"/>
      <c r="AD944" s="24"/>
      <c r="AE944" s="23"/>
      <c r="AF944" s="251"/>
      <c r="AG944" s="251"/>
      <c r="AH944" s="22"/>
      <c r="AI944" s="11"/>
      <c r="AJ944" s="234"/>
      <c r="AK944" s="240"/>
      <c r="AL944" s="231"/>
      <c r="AM944" s="234"/>
      <c r="AN944" s="240"/>
      <c r="AO944" s="231"/>
      <c r="AP944" s="234"/>
      <c r="AQ944" s="240"/>
      <c r="AR944" s="231"/>
      <c r="AS944" s="234"/>
      <c r="AT944" s="240"/>
      <c r="AU944" s="231"/>
      <c r="AV944" s="234"/>
      <c r="AW944" s="237"/>
      <c r="AX944" s="231"/>
      <c r="AY944" s="292"/>
      <c r="AZ944" s="228"/>
      <c r="BA944" s="228"/>
      <c r="BB944" s="295"/>
    </row>
    <row r="945" spans="2:62" ht="28.15" customHeight="1" thickBot="1" x14ac:dyDescent="0.25">
      <c r="B945" s="30"/>
      <c r="C945" s="253"/>
      <c r="D945" s="51"/>
      <c r="E945" s="50"/>
      <c r="F945" s="50"/>
      <c r="G945" s="49"/>
      <c r="H945" s="226"/>
      <c r="I945" s="254"/>
      <c r="J945" s="254"/>
      <c r="K945" s="254"/>
      <c r="L945" s="48" t="s">
        <v>105</v>
      </c>
      <c r="M945" s="47" t="s">
        <v>176</v>
      </c>
      <c r="N945" s="48" t="s">
        <v>103</v>
      </c>
      <c r="O945" s="47"/>
      <c r="P945" s="48" t="s">
        <v>102</v>
      </c>
      <c r="Q945" s="47"/>
      <c r="R945" s="48" t="s">
        <v>101</v>
      </c>
      <c r="S945" s="47"/>
      <c r="T945" s="48">
        <v>20</v>
      </c>
      <c r="U945" s="47"/>
      <c r="V945" s="48" t="s">
        <v>100</v>
      </c>
      <c r="W945" s="47"/>
      <c r="X945" s="48" t="s">
        <v>99</v>
      </c>
      <c r="Y945" s="47"/>
      <c r="Z945" s="48" t="s">
        <v>98</v>
      </c>
      <c r="AA945" s="47"/>
      <c r="AB945" s="16"/>
      <c r="AC945" s="47"/>
      <c r="AD945" s="16"/>
      <c r="AE945" s="46"/>
      <c r="AF945" s="255"/>
      <c r="AG945" s="255"/>
      <c r="AH945" s="45"/>
      <c r="AI945" s="11"/>
      <c r="AJ945" s="235"/>
      <c r="AK945" s="241"/>
      <c r="AL945" s="232"/>
      <c r="AM945" s="235"/>
      <c r="AN945" s="241"/>
      <c r="AO945" s="232"/>
      <c r="AP945" s="235"/>
      <c r="AQ945" s="241"/>
      <c r="AR945" s="232"/>
      <c r="AS945" s="235"/>
      <c r="AT945" s="241"/>
      <c r="AU945" s="232"/>
      <c r="AV945" s="235"/>
      <c r="AW945" s="238"/>
      <c r="AX945" s="232"/>
      <c r="AY945" s="293"/>
      <c r="AZ945" s="229"/>
      <c r="BA945" s="229"/>
      <c r="BB945" s="296"/>
    </row>
    <row r="946" spans="2:62" ht="28.15" customHeight="1" x14ac:dyDescent="0.2">
      <c r="B946" s="30"/>
      <c r="C946" s="242">
        <v>2</v>
      </c>
      <c r="D946" s="44"/>
      <c r="E946" s="43"/>
      <c r="F946" s="43"/>
      <c r="G946" s="42"/>
      <c r="H946" s="223"/>
      <c r="I946" s="246">
        <v>26</v>
      </c>
      <c r="J946" s="246">
        <v>12</v>
      </c>
      <c r="K946" s="246">
        <v>7</v>
      </c>
      <c r="L946" s="41" t="s">
        <v>133</v>
      </c>
      <c r="M946" s="40" t="s">
        <v>121</v>
      </c>
      <c r="N946" s="41" t="s">
        <v>131</v>
      </c>
      <c r="O946" s="40" t="s">
        <v>121</v>
      </c>
      <c r="P946" s="41" t="s">
        <v>130</v>
      </c>
      <c r="Q946" s="40"/>
      <c r="R946" s="41" t="s">
        <v>129</v>
      </c>
      <c r="S946" s="40"/>
      <c r="T946" s="41" t="s">
        <v>128</v>
      </c>
      <c r="U946" s="40"/>
      <c r="V946" s="41" t="s">
        <v>127</v>
      </c>
      <c r="W946" s="40"/>
      <c r="X946" s="41" t="s">
        <v>126</v>
      </c>
      <c r="Y946" s="40"/>
      <c r="Z946" s="41" t="s">
        <v>125</v>
      </c>
      <c r="AA946" s="40"/>
      <c r="AB946" s="39"/>
      <c r="AC946" s="40"/>
      <c r="AD946" s="39"/>
      <c r="AE946" s="38"/>
      <c r="AF946" s="250"/>
      <c r="AG946" s="250"/>
      <c r="AH946" s="37"/>
      <c r="AI946" s="11"/>
      <c r="AJ946" s="233">
        <f>SUMPRODUCT(LEN($M946:$S949)-LEN(SUBSTITUTE($M946:$S949,"A", "")))</f>
        <v>1</v>
      </c>
      <c r="AK946" s="239">
        <f>SUMPRODUCT(LEN($AD946:$AD949)-LEN(SUBSTITUTE($AD946:$AD949,"A", "")))</f>
        <v>0</v>
      </c>
      <c r="AL946" s="230">
        <f>SUMPRODUCT(LEN($AC946:$AC949)-LEN(SUBSTITUTE($AC946:$AC949,"A", "")))</f>
        <v>0</v>
      </c>
      <c r="AM946" s="233">
        <f>SUMPRODUCT(LEN($M946:$S949)-LEN(SUBSTITUTE($M946:$S949,"S", "")))</f>
        <v>3</v>
      </c>
      <c r="AN946" s="239">
        <f>SUMPRODUCT(LEN($AD946:$AD949)-LEN(SUBSTITUTE($AD946:$AD949,"S", "")))</f>
        <v>0</v>
      </c>
      <c r="AO946" s="230">
        <f>SUMPRODUCT(LEN($AC946:$AC949)-LEN(SUBSTITUTE($AC946:$AC949,"S", "")))</f>
        <v>0</v>
      </c>
      <c r="AP946" s="233">
        <f>SUMPRODUCT(LEN($M946:$S949)-LEN(SUBSTITUTE($M946:$S949,"F", "")))</f>
        <v>0</v>
      </c>
      <c r="AQ946" s="239">
        <f>SUMPRODUCT(LEN($AD946:$AD949)-LEN(SUBSTITUTE($AD946:$AD949,"F", "")))</f>
        <v>0</v>
      </c>
      <c r="AR946" s="230">
        <f>SUMPRODUCT(LEN($AC946:$AC949)-LEN(SUBSTITUTE($AC946:$AC949,"F", "")))</f>
        <v>0</v>
      </c>
      <c r="AS946" s="233">
        <f>SUMPRODUCT(LEN($M946:$S949)-LEN(SUBSTITUTE($M946:$S949,"G", "")))</f>
        <v>0</v>
      </c>
      <c r="AT946" s="239">
        <f>SUMPRODUCT(LEN($AD946:$AD949)-LEN(SUBSTITUTE($AD946:$AD949,"G", "")))</f>
        <v>0</v>
      </c>
      <c r="AU946" s="230">
        <f>SUMPRODUCT(LEN($AC946:$AC949)-LEN(SUBSTITUTE($AC946:$AC949,"G", "")))</f>
        <v>0</v>
      </c>
      <c r="AV946" s="233">
        <f>SUMPRODUCT(LEN($L946:$S949)-LEN(SUBSTITUTE($L946:$S949,"M", "")))</f>
        <v>0</v>
      </c>
      <c r="AW946" s="236">
        <f>SUMPRODUCT(LEN($AD946:$AD949)-LEN(SUBSTITUTE($AD946:$AD949,"M", "")))</f>
        <v>0</v>
      </c>
      <c r="AX946" s="230">
        <f>SUMPRODUCT(LEN($AC946:$AC949)-LEN(SUBSTITUTE($AC946:$AC949,"M", "")))</f>
        <v>0</v>
      </c>
      <c r="AY946" s="291">
        <f>SUMPRODUCT(LEN($AE946:$AE949)-LEN(SUBSTITUTE($AE946:$AE949,"S", "")))</f>
        <v>0</v>
      </c>
      <c r="AZ946" s="227">
        <f>SUMPRODUCT(LEN($AE946:$AE949)-LEN(SUBSTITUTE($AE946:$AE949,"F", "")))</f>
        <v>0</v>
      </c>
      <c r="BA946" s="227">
        <f>SUMPRODUCT(LEN($AE946:$AE949)-LEN(SUBSTITUTE($AE946:$AE949,"G", "")))</f>
        <v>0</v>
      </c>
      <c r="BB946" s="294">
        <f>SUMPRODUCT(LEN($AE946:$AE949)-LEN(SUBSTITUTE($AE946:$AE949,"M", "")))</f>
        <v>0</v>
      </c>
    </row>
    <row r="947" spans="2:62" ht="28.15" customHeight="1" thickBot="1" x14ac:dyDescent="0.25">
      <c r="B947" s="30"/>
      <c r="C947" s="243"/>
      <c r="D947" s="36"/>
      <c r="E947" s="35"/>
      <c r="F947" s="35"/>
      <c r="G947" s="34"/>
      <c r="H947" s="224"/>
      <c r="I947" s="247"/>
      <c r="J947" s="247"/>
      <c r="K947" s="247"/>
      <c r="L947" s="33" t="s">
        <v>123</v>
      </c>
      <c r="M947" s="32" t="s">
        <v>176</v>
      </c>
      <c r="N947" s="33" t="s">
        <v>122</v>
      </c>
      <c r="O947" s="32"/>
      <c r="P947" s="33" t="s">
        <v>120</v>
      </c>
      <c r="Q947" s="32"/>
      <c r="R947" s="33" t="s">
        <v>119</v>
      </c>
      <c r="S947" s="32"/>
      <c r="T947" s="33" t="s">
        <v>118</v>
      </c>
      <c r="U947" s="32"/>
      <c r="V947" s="33" t="s">
        <v>117</v>
      </c>
      <c r="W947" s="32"/>
      <c r="X947" s="33" t="s">
        <v>116</v>
      </c>
      <c r="Y947" s="32"/>
      <c r="Z947" s="33" t="s">
        <v>115</v>
      </c>
      <c r="AA947" s="32"/>
      <c r="AB947" s="31"/>
      <c r="AC947" s="32"/>
      <c r="AD947" s="31"/>
      <c r="AE947" s="23"/>
      <c r="AF947" s="251"/>
      <c r="AG947" s="251"/>
      <c r="AH947" s="22"/>
      <c r="AI947" s="11"/>
      <c r="AJ947" s="234"/>
      <c r="AK947" s="240"/>
      <c r="AL947" s="231"/>
      <c r="AM947" s="234"/>
      <c r="AN947" s="240"/>
      <c r="AO947" s="231"/>
      <c r="AP947" s="234"/>
      <c r="AQ947" s="240"/>
      <c r="AR947" s="231"/>
      <c r="AS947" s="234"/>
      <c r="AT947" s="240"/>
      <c r="AU947" s="231"/>
      <c r="AV947" s="234"/>
      <c r="AW947" s="237"/>
      <c r="AX947" s="231"/>
      <c r="AY947" s="292"/>
      <c r="AZ947" s="228"/>
      <c r="BA947" s="228"/>
      <c r="BB947" s="295"/>
    </row>
    <row r="948" spans="2:62" ht="28.15" customHeight="1" x14ac:dyDescent="0.2">
      <c r="B948" s="30"/>
      <c r="C948" s="244"/>
      <c r="D948" s="29"/>
      <c r="E948" s="28"/>
      <c r="F948" s="28"/>
      <c r="G948" s="27"/>
      <c r="H948" s="225"/>
      <c r="I948" s="248"/>
      <c r="J948" s="248"/>
      <c r="K948" s="248"/>
      <c r="L948" s="26" t="s">
        <v>114</v>
      </c>
      <c r="M948" s="25" t="s">
        <v>104</v>
      </c>
      <c r="N948" s="26" t="s">
        <v>112</v>
      </c>
      <c r="O948" s="25"/>
      <c r="P948" s="26" t="s">
        <v>111</v>
      </c>
      <c r="Q948" s="25"/>
      <c r="R948" s="26" t="s">
        <v>110</v>
      </c>
      <c r="S948" s="25"/>
      <c r="T948" s="26" t="s">
        <v>109</v>
      </c>
      <c r="U948" s="25"/>
      <c r="V948" s="26" t="s">
        <v>108</v>
      </c>
      <c r="W948" s="25"/>
      <c r="X948" s="26" t="s">
        <v>107</v>
      </c>
      <c r="Y948" s="25"/>
      <c r="Z948" s="26" t="s">
        <v>106</v>
      </c>
      <c r="AA948" s="25"/>
      <c r="AB948" s="24"/>
      <c r="AC948" s="25"/>
      <c r="AD948" s="24"/>
      <c r="AE948" s="23"/>
      <c r="AF948" s="251"/>
      <c r="AG948" s="251"/>
      <c r="AH948" s="22"/>
      <c r="AI948" s="11"/>
      <c r="AJ948" s="234"/>
      <c r="AK948" s="240"/>
      <c r="AL948" s="231"/>
      <c r="AM948" s="234"/>
      <c r="AN948" s="240"/>
      <c r="AO948" s="231"/>
      <c r="AP948" s="234"/>
      <c r="AQ948" s="240"/>
      <c r="AR948" s="231"/>
      <c r="AS948" s="234"/>
      <c r="AT948" s="240"/>
      <c r="AU948" s="231"/>
      <c r="AV948" s="234"/>
      <c r="AW948" s="237"/>
      <c r="AX948" s="231"/>
      <c r="AY948" s="292"/>
      <c r="AZ948" s="228"/>
      <c r="BA948" s="228"/>
      <c r="BB948" s="295"/>
    </row>
    <row r="949" spans="2:62" ht="28.15" customHeight="1" thickBot="1" x14ac:dyDescent="0.25">
      <c r="B949" s="30"/>
      <c r="C949" s="253"/>
      <c r="D949" s="51"/>
      <c r="E949" s="50"/>
      <c r="F949" s="50"/>
      <c r="G949" s="49"/>
      <c r="H949" s="226"/>
      <c r="I949" s="254"/>
      <c r="J949" s="254"/>
      <c r="K949" s="254"/>
      <c r="L949" s="48" t="s">
        <v>105</v>
      </c>
      <c r="M949" s="47" t="s">
        <v>121</v>
      </c>
      <c r="N949" s="48" t="s">
        <v>103</v>
      </c>
      <c r="O949" s="47"/>
      <c r="P949" s="48" t="s">
        <v>102</v>
      </c>
      <c r="Q949" s="47"/>
      <c r="R949" s="48" t="s">
        <v>101</v>
      </c>
      <c r="S949" s="47"/>
      <c r="T949" s="48">
        <v>20</v>
      </c>
      <c r="U949" s="47"/>
      <c r="V949" s="48" t="s">
        <v>100</v>
      </c>
      <c r="W949" s="47"/>
      <c r="X949" s="48" t="s">
        <v>99</v>
      </c>
      <c r="Y949" s="47"/>
      <c r="Z949" s="48" t="s">
        <v>98</v>
      </c>
      <c r="AA949" s="47"/>
      <c r="AB949" s="16"/>
      <c r="AC949" s="47"/>
      <c r="AD949" s="16"/>
      <c r="AE949" s="46"/>
      <c r="AF949" s="255"/>
      <c r="AG949" s="255"/>
      <c r="AH949" s="45"/>
      <c r="AI949" s="11"/>
      <c r="AJ949" s="235"/>
      <c r="AK949" s="241"/>
      <c r="AL949" s="232"/>
      <c r="AM949" s="235"/>
      <c r="AN949" s="241"/>
      <c r="AO949" s="232"/>
      <c r="AP949" s="235"/>
      <c r="AQ949" s="241"/>
      <c r="AR949" s="232"/>
      <c r="AS949" s="235"/>
      <c r="AT949" s="241"/>
      <c r="AU949" s="232"/>
      <c r="AV949" s="235"/>
      <c r="AW949" s="238"/>
      <c r="AX949" s="232"/>
      <c r="AY949" s="293"/>
      <c r="AZ949" s="229"/>
      <c r="BA949" s="229"/>
      <c r="BB949" s="296"/>
    </row>
    <row r="950" spans="2:62" ht="28.15" customHeight="1" x14ac:dyDescent="0.2">
      <c r="B950" s="30"/>
      <c r="C950" s="242">
        <v>3</v>
      </c>
      <c r="D950" s="44"/>
      <c r="E950" s="43"/>
      <c r="F950" s="43"/>
      <c r="G950" s="42"/>
      <c r="H950" s="223"/>
      <c r="I950" s="246">
        <v>32</v>
      </c>
      <c r="J950" s="246">
        <v>14</v>
      </c>
      <c r="K950" s="246">
        <v>7</v>
      </c>
      <c r="L950" s="41" t="s">
        <v>133</v>
      </c>
      <c r="M950" s="40" t="s">
        <v>175</v>
      </c>
      <c r="N950" s="41" t="s">
        <v>131</v>
      </c>
      <c r="O950" s="40" t="s">
        <v>121</v>
      </c>
      <c r="P950" s="41" t="s">
        <v>130</v>
      </c>
      <c r="Q950" s="40"/>
      <c r="R950" s="41" t="s">
        <v>129</v>
      </c>
      <c r="S950" s="40"/>
      <c r="T950" s="41" t="s">
        <v>128</v>
      </c>
      <c r="U950" s="40"/>
      <c r="V950" s="41" t="s">
        <v>127</v>
      </c>
      <c r="W950" s="40"/>
      <c r="X950" s="41" t="s">
        <v>126</v>
      </c>
      <c r="Y950" s="40"/>
      <c r="Z950" s="41" t="s">
        <v>125</v>
      </c>
      <c r="AA950" s="40"/>
      <c r="AB950" s="39"/>
      <c r="AC950" s="40"/>
      <c r="AD950" s="39" t="s">
        <v>104</v>
      </c>
      <c r="AE950" s="38"/>
      <c r="AF950" s="250"/>
      <c r="AG950" s="250"/>
      <c r="AH950" s="37"/>
      <c r="AI950" s="11"/>
      <c r="AJ950" s="233">
        <f>SUMPRODUCT(LEN($M950:$S953)-LEN(SUBSTITUTE($M950:$S953,"A", "")))</f>
        <v>3</v>
      </c>
      <c r="AK950" s="239">
        <f>SUMPRODUCT(LEN($AD950:$AD953)-LEN(SUBSTITUTE($AD950:$AD953,"A", "")))</f>
        <v>1</v>
      </c>
      <c r="AL950" s="230">
        <f>SUMPRODUCT(LEN($AC950:$AC953)-LEN(SUBSTITUTE($AC950:$AC953,"A", "")))</f>
        <v>0</v>
      </c>
      <c r="AM950" s="233">
        <f>SUMPRODUCT(LEN($M950:$S953)-LEN(SUBSTITUTE($M950:$S953,"S", "")))</f>
        <v>8</v>
      </c>
      <c r="AN950" s="239">
        <f>SUMPRODUCT(LEN($AD950:$AD953)-LEN(SUBSTITUTE($AD950:$AD953,"S", "")))</f>
        <v>0</v>
      </c>
      <c r="AO950" s="230">
        <f>SUMPRODUCT(LEN($AC950:$AC953)-LEN(SUBSTITUTE($AC950:$AC953,"S", "")))</f>
        <v>0</v>
      </c>
      <c r="AP950" s="233">
        <f>SUMPRODUCT(LEN($M950:$S953)-LEN(SUBSTITUTE($M950:$S953,"F", "")))</f>
        <v>0</v>
      </c>
      <c r="AQ950" s="239">
        <f>SUMPRODUCT(LEN($AD950:$AD953)-LEN(SUBSTITUTE($AD950:$AD953,"F", "")))</f>
        <v>0</v>
      </c>
      <c r="AR950" s="230">
        <f>SUMPRODUCT(LEN($AC950:$AC953)-LEN(SUBSTITUTE($AC950:$AC953,"F", "")))</f>
        <v>0</v>
      </c>
      <c r="AS950" s="233">
        <f>SUMPRODUCT(LEN($M950:$S953)-LEN(SUBSTITUTE($M950:$S953,"G", "")))</f>
        <v>0</v>
      </c>
      <c r="AT950" s="239">
        <f>SUMPRODUCT(LEN($AD950:$AD953)-LEN(SUBSTITUTE($AD950:$AD953,"G", "")))</f>
        <v>0</v>
      </c>
      <c r="AU950" s="230">
        <f>SUMPRODUCT(LEN($AC950:$AC953)-LEN(SUBSTITUTE($AC950:$AC953,"G", "")))</f>
        <v>0</v>
      </c>
      <c r="AV950" s="233">
        <f>SUMPRODUCT(LEN($L950:$S953)-LEN(SUBSTITUTE($L950:$S953,"M", "")))</f>
        <v>0</v>
      </c>
      <c r="AW950" s="236">
        <f>SUMPRODUCT(LEN($AD950:$AD953)-LEN(SUBSTITUTE($AD950:$AD953,"M", "")))</f>
        <v>0</v>
      </c>
      <c r="AX950" s="230">
        <f>SUMPRODUCT(LEN($AC950:$AC953)-LEN(SUBSTITUTE($AC950:$AC953,"M", "")))</f>
        <v>0</v>
      </c>
      <c r="AY950" s="291">
        <f>SUMPRODUCT(LEN($AE950:$AE953)-LEN(SUBSTITUTE($AE950:$AE953,"S", "")))</f>
        <v>0</v>
      </c>
      <c r="AZ950" s="227">
        <f>SUMPRODUCT(LEN($AE950:$AE953)-LEN(SUBSTITUTE($AE950:$AE953,"F", "")))</f>
        <v>0</v>
      </c>
      <c r="BA950" s="227">
        <f>SUMPRODUCT(LEN($AE950:$AE953)-LEN(SUBSTITUTE($AE950:$AE953,"G", "")))</f>
        <v>0</v>
      </c>
      <c r="BB950" s="294">
        <f>SUMPRODUCT(LEN($AE950:$AE953)-LEN(SUBSTITUTE($AE950:$AE953,"M", "")))</f>
        <v>0</v>
      </c>
    </row>
    <row r="951" spans="2:62" ht="28.15" customHeight="1" thickBot="1" x14ac:dyDescent="0.25">
      <c r="B951" s="30"/>
      <c r="C951" s="243"/>
      <c r="D951" s="36"/>
      <c r="E951" s="35"/>
      <c r="F951" s="35"/>
      <c r="G951" s="34"/>
      <c r="H951" s="224"/>
      <c r="I951" s="247"/>
      <c r="J951" s="247"/>
      <c r="K951" s="247"/>
      <c r="L951" s="33" t="s">
        <v>123</v>
      </c>
      <c r="M951" s="32" t="s">
        <v>113</v>
      </c>
      <c r="N951" s="33" t="s">
        <v>122</v>
      </c>
      <c r="O951" s="32" t="s">
        <v>121</v>
      </c>
      <c r="P951" s="33" t="s">
        <v>120</v>
      </c>
      <c r="Q951" s="32"/>
      <c r="R951" s="33" t="s">
        <v>119</v>
      </c>
      <c r="S951" s="32"/>
      <c r="T951" s="33" t="s">
        <v>118</v>
      </c>
      <c r="U951" s="32"/>
      <c r="V951" s="33" t="s">
        <v>117</v>
      </c>
      <c r="W951" s="32"/>
      <c r="X951" s="33" t="s">
        <v>116</v>
      </c>
      <c r="Y951" s="32"/>
      <c r="Z951" s="33" t="s">
        <v>115</v>
      </c>
      <c r="AA951" s="32"/>
      <c r="AB951" s="31"/>
      <c r="AC951" s="32"/>
      <c r="AD951" s="31"/>
      <c r="AE951" s="23"/>
      <c r="AF951" s="251"/>
      <c r="AG951" s="251"/>
      <c r="AH951" s="22"/>
      <c r="AI951" s="11"/>
      <c r="AJ951" s="234"/>
      <c r="AK951" s="240"/>
      <c r="AL951" s="231"/>
      <c r="AM951" s="234"/>
      <c r="AN951" s="240"/>
      <c r="AO951" s="231"/>
      <c r="AP951" s="234"/>
      <c r="AQ951" s="240"/>
      <c r="AR951" s="231"/>
      <c r="AS951" s="234"/>
      <c r="AT951" s="240"/>
      <c r="AU951" s="231"/>
      <c r="AV951" s="234"/>
      <c r="AW951" s="237"/>
      <c r="AX951" s="231"/>
      <c r="AY951" s="292"/>
      <c r="AZ951" s="228"/>
      <c r="BA951" s="228"/>
      <c r="BB951" s="295"/>
    </row>
    <row r="952" spans="2:62" ht="28.15" customHeight="1" x14ac:dyDescent="0.2">
      <c r="B952" s="30"/>
      <c r="C952" s="244"/>
      <c r="D952" s="29"/>
      <c r="E952" s="28"/>
      <c r="F952" s="28"/>
      <c r="G952" s="27"/>
      <c r="H952" s="225"/>
      <c r="I952" s="248"/>
      <c r="J952" s="248"/>
      <c r="K952" s="248"/>
      <c r="L952" s="26" t="s">
        <v>114</v>
      </c>
      <c r="M952" s="25" t="s">
        <v>175</v>
      </c>
      <c r="N952" s="26" t="s">
        <v>112</v>
      </c>
      <c r="O952" s="25" t="s">
        <v>121</v>
      </c>
      <c r="P952" s="26" t="s">
        <v>111</v>
      </c>
      <c r="Q952" s="25"/>
      <c r="R952" s="26" t="s">
        <v>110</v>
      </c>
      <c r="S952" s="25"/>
      <c r="T952" s="26" t="s">
        <v>109</v>
      </c>
      <c r="U952" s="25"/>
      <c r="V952" s="26" t="s">
        <v>108</v>
      </c>
      <c r="W952" s="25"/>
      <c r="X952" s="26" t="s">
        <v>107</v>
      </c>
      <c r="Y952" s="25"/>
      <c r="Z952" s="26" t="s">
        <v>106</v>
      </c>
      <c r="AA952" s="25"/>
      <c r="AB952" s="24"/>
      <c r="AC952" s="25"/>
      <c r="AD952" s="24"/>
      <c r="AE952" s="23"/>
      <c r="AF952" s="251"/>
      <c r="AG952" s="251"/>
      <c r="AH952" s="22"/>
      <c r="AI952" s="11"/>
      <c r="AJ952" s="234"/>
      <c r="AK952" s="240"/>
      <c r="AL952" s="231"/>
      <c r="AM952" s="234"/>
      <c r="AN952" s="240"/>
      <c r="AO952" s="231"/>
      <c r="AP952" s="234"/>
      <c r="AQ952" s="240"/>
      <c r="AR952" s="231"/>
      <c r="AS952" s="234"/>
      <c r="AT952" s="240"/>
      <c r="AU952" s="231"/>
      <c r="AV952" s="234"/>
      <c r="AW952" s="237"/>
      <c r="AX952" s="231"/>
      <c r="AY952" s="292"/>
      <c r="AZ952" s="228"/>
      <c r="BA952" s="228"/>
      <c r="BB952" s="295"/>
    </row>
    <row r="953" spans="2:62" ht="28.15" customHeight="1" thickBot="1" x14ac:dyDescent="0.25">
      <c r="B953" s="21"/>
      <c r="C953" s="245"/>
      <c r="D953" s="20"/>
      <c r="E953" s="19"/>
      <c r="F953" s="19"/>
      <c r="G953" s="18"/>
      <c r="H953" s="226"/>
      <c r="I953" s="249"/>
      <c r="J953" s="249"/>
      <c r="K953" s="249"/>
      <c r="L953" s="17" t="s">
        <v>105</v>
      </c>
      <c r="M953" s="15" t="s">
        <v>124</v>
      </c>
      <c r="N953" s="17" t="s">
        <v>103</v>
      </c>
      <c r="O953" s="15"/>
      <c r="P953" s="17" t="s">
        <v>102</v>
      </c>
      <c r="Q953" s="15"/>
      <c r="R953" s="17" t="s">
        <v>101</v>
      </c>
      <c r="S953" s="15"/>
      <c r="T953" s="17">
        <v>20</v>
      </c>
      <c r="U953" s="15"/>
      <c r="V953" s="17" t="s">
        <v>100</v>
      </c>
      <c r="W953" s="15"/>
      <c r="X953" s="17" t="s">
        <v>99</v>
      </c>
      <c r="Y953" s="15"/>
      <c r="Z953" s="17" t="s">
        <v>98</v>
      </c>
      <c r="AA953" s="15"/>
      <c r="AB953" s="16"/>
      <c r="AC953" s="15"/>
      <c r="AD953" s="14"/>
      <c r="AE953" s="13"/>
      <c r="AF953" s="252"/>
      <c r="AG953" s="252"/>
      <c r="AH953" s="12"/>
      <c r="AI953" s="11"/>
      <c r="AJ953" s="235"/>
      <c r="AK953" s="241"/>
      <c r="AL953" s="232"/>
      <c r="AM953" s="235"/>
      <c r="AN953" s="241"/>
      <c r="AO953" s="232"/>
      <c r="AP953" s="235"/>
      <c r="AQ953" s="241"/>
      <c r="AR953" s="232"/>
      <c r="AS953" s="235"/>
      <c r="AT953" s="241"/>
      <c r="AU953" s="232"/>
      <c r="AV953" s="235"/>
      <c r="AW953" s="238"/>
      <c r="AX953" s="232"/>
      <c r="AY953" s="293"/>
      <c r="AZ953" s="229"/>
      <c r="BA953" s="229"/>
      <c r="BB953" s="296"/>
    </row>
    <row r="954" spans="2:62" ht="85.9" customHeight="1" thickTop="1" thickBot="1" x14ac:dyDescent="0.35">
      <c r="B954" s="105" t="s">
        <v>174</v>
      </c>
      <c r="C954" s="95" t="s">
        <v>173</v>
      </c>
      <c r="D954" s="100" t="s">
        <v>172</v>
      </c>
      <c r="E954" s="104" t="s">
        <v>171</v>
      </c>
      <c r="F954" s="103"/>
      <c r="G954" s="102"/>
      <c r="H954" s="101" t="s">
        <v>170</v>
      </c>
      <c r="I954" s="100" t="s">
        <v>96</v>
      </c>
      <c r="J954" s="100" t="s">
        <v>169</v>
      </c>
      <c r="K954" s="100" t="s">
        <v>97</v>
      </c>
      <c r="L954" s="256" t="s">
        <v>168</v>
      </c>
      <c r="M954" s="262"/>
      <c r="N954" s="256" t="s">
        <v>167</v>
      </c>
      <c r="O954" s="262"/>
      <c r="P954" s="256" t="s">
        <v>167</v>
      </c>
      <c r="Q954" s="257"/>
      <c r="R954" s="256" t="s">
        <v>167</v>
      </c>
      <c r="S954" s="257"/>
      <c r="T954" s="256" t="s">
        <v>167</v>
      </c>
      <c r="U954" s="257"/>
      <c r="V954" s="256" t="s">
        <v>167</v>
      </c>
      <c r="W954" s="257"/>
      <c r="X954" s="256" t="s">
        <v>167</v>
      </c>
      <c r="Y954" s="257"/>
      <c r="Z954" s="256" t="s">
        <v>167</v>
      </c>
      <c r="AA954" s="257"/>
      <c r="AB954" s="261" t="s">
        <v>166</v>
      </c>
      <c r="AC954" s="257"/>
      <c r="AD954" s="101" t="s">
        <v>165</v>
      </c>
      <c r="AE954" s="101" t="s">
        <v>164</v>
      </c>
      <c r="AF954" s="100" t="s">
        <v>163</v>
      </c>
      <c r="AG954" s="100" t="s">
        <v>162</v>
      </c>
      <c r="AH954" s="99" t="s">
        <v>161</v>
      </c>
      <c r="AI954" s="98"/>
      <c r="AJ954" s="96" t="s">
        <v>160</v>
      </c>
      <c r="AK954" s="95" t="s">
        <v>159</v>
      </c>
      <c r="AL954" s="94" t="s">
        <v>158</v>
      </c>
      <c r="AM954" s="96" t="s">
        <v>157</v>
      </c>
      <c r="AN954" s="95" t="s">
        <v>156</v>
      </c>
      <c r="AO954" s="94" t="s">
        <v>155</v>
      </c>
      <c r="AP954" s="96" t="s">
        <v>154</v>
      </c>
      <c r="AQ954" s="95" t="s">
        <v>153</v>
      </c>
      <c r="AR954" s="97" t="s">
        <v>152</v>
      </c>
      <c r="AS954" s="96" t="s">
        <v>151</v>
      </c>
      <c r="AT954" s="95" t="s">
        <v>150</v>
      </c>
      <c r="AU954" s="94" t="s">
        <v>149</v>
      </c>
      <c r="AV954" s="96" t="s">
        <v>148</v>
      </c>
      <c r="AW954" s="95" t="s">
        <v>147</v>
      </c>
      <c r="AX954" s="94" t="s">
        <v>146</v>
      </c>
      <c r="AY954" s="93" t="s">
        <v>145</v>
      </c>
      <c r="AZ954" s="92" t="s">
        <v>144</v>
      </c>
      <c r="BA954" s="92" t="s">
        <v>143</v>
      </c>
      <c r="BB954" s="91" t="s">
        <v>142</v>
      </c>
    </row>
    <row r="955" spans="2:62" ht="48" thickBot="1" x14ac:dyDescent="0.3">
      <c r="B955" s="90" t="s">
        <v>141</v>
      </c>
      <c r="C955" s="89"/>
      <c r="D955" s="88">
        <v>165</v>
      </c>
      <c r="E955" s="258"/>
      <c r="F955" s="259"/>
      <c r="G955" s="260"/>
      <c r="H955" s="87" t="s">
        <v>140</v>
      </c>
      <c r="I955" s="86"/>
      <c r="J955" s="86"/>
      <c r="K955" s="85"/>
      <c r="L955" s="84"/>
      <c r="M955" s="81"/>
      <c r="N955" s="84"/>
      <c r="O955" s="81"/>
      <c r="P955" s="84"/>
      <c r="Q955" s="81"/>
      <c r="R955" s="84"/>
      <c r="S955" s="81"/>
      <c r="T955" s="84"/>
      <c r="U955" s="81"/>
      <c r="V955" s="84"/>
      <c r="W955" s="81"/>
      <c r="X955" s="84"/>
      <c r="Y955" s="81"/>
      <c r="Z955" s="84"/>
      <c r="AA955" s="83"/>
      <c r="AB955" s="82" t="s">
        <v>139</v>
      </c>
      <c r="AC955" s="81"/>
      <c r="AD955" s="81"/>
      <c r="AE955" s="81"/>
      <c r="AF955" s="80"/>
      <c r="AG955" s="80"/>
      <c r="AH955" s="60"/>
      <c r="AI955" s="79" t="s">
        <v>138</v>
      </c>
      <c r="AJ955" s="78">
        <f t="shared" ref="AJ955:BB955" si="126">SUM(AJ957:AJ968)</f>
        <v>14</v>
      </c>
      <c r="AK955" s="77">
        <f t="shared" si="126"/>
        <v>2</v>
      </c>
      <c r="AL955" s="76">
        <f t="shared" si="126"/>
        <v>0</v>
      </c>
      <c r="AM955" s="78">
        <f t="shared" si="126"/>
        <v>14</v>
      </c>
      <c r="AN955" s="77">
        <f t="shared" si="126"/>
        <v>1</v>
      </c>
      <c r="AO955" s="76">
        <f t="shared" si="126"/>
        <v>0</v>
      </c>
      <c r="AP955" s="78">
        <f t="shared" si="126"/>
        <v>0</v>
      </c>
      <c r="AQ955" s="77">
        <f t="shared" si="126"/>
        <v>0</v>
      </c>
      <c r="AR955" s="76">
        <f t="shared" si="126"/>
        <v>0</v>
      </c>
      <c r="AS955" s="78">
        <f t="shared" si="126"/>
        <v>0</v>
      </c>
      <c r="AT955" s="77">
        <f t="shared" si="126"/>
        <v>0</v>
      </c>
      <c r="AU955" s="76">
        <f t="shared" si="126"/>
        <v>0</v>
      </c>
      <c r="AV955" s="78">
        <f t="shared" si="126"/>
        <v>0</v>
      </c>
      <c r="AW955" s="77">
        <f t="shared" si="126"/>
        <v>0</v>
      </c>
      <c r="AX955" s="76">
        <f t="shared" si="126"/>
        <v>0</v>
      </c>
      <c r="AY955" s="75">
        <f t="shared" si="126"/>
        <v>1</v>
      </c>
      <c r="AZ955" s="74">
        <f t="shared" si="126"/>
        <v>0</v>
      </c>
      <c r="BA955" s="74">
        <f t="shared" si="126"/>
        <v>0</v>
      </c>
      <c r="BB955" s="73">
        <f t="shared" si="126"/>
        <v>0</v>
      </c>
      <c r="BC955" s="72" t="s">
        <v>137</v>
      </c>
      <c r="BF955" s="5">
        <f>SUM(AJ955:AL955)/$BG$5</f>
        <v>5.333333333333333</v>
      </c>
      <c r="BG955" s="5">
        <f>SUM(AM955:AO955,AY955)/$BG$5</f>
        <v>5.333333333333333</v>
      </c>
      <c r="BH955" s="5">
        <f>SUM(AP955:AR955,AZ955)/$BG$5</f>
        <v>0</v>
      </c>
      <c r="BI955" s="5">
        <f>SUM(AS955:AU955,BA955)/$BG$5</f>
        <v>0</v>
      </c>
      <c r="BJ955" s="5">
        <f>SUM(AV955:AX955,BB955)/$BG$5</f>
        <v>0</v>
      </c>
    </row>
    <row r="956" spans="2:62" ht="37.5" thickBot="1" x14ac:dyDescent="0.3">
      <c r="B956" s="71"/>
      <c r="C956" s="70"/>
      <c r="D956" s="69"/>
      <c r="E956" s="68"/>
      <c r="F956" s="68"/>
      <c r="G956" s="67"/>
      <c r="H956" s="66"/>
      <c r="I956" s="64"/>
      <c r="J956" s="64"/>
      <c r="K956" s="65"/>
      <c r="L956" s="64"/>
      <c r="M956" s="62"/>
      <c r="N956" s="64"/>
      <c r="O956" s="62"/>
      <c r="P956" s="64"/>
      <c r="Q956" s="62"/>
      <c r="R956" s="64"/>
      <c r="S956" s="62"/>
      <c r="T956" s="64"/>
      <c r="U956" s="62"/>
      <c r="V956" s="64"/>
      <c r="W956" s="62"/>
      <c r="X956" s="64"/>
      <c r="Y956" s="62"/>
      <c r="Z956" s="64"/>
      <c r="AA956" s="62"/>
      <c r="AB956" s="63"/>
      <c r="AC956" s="62"/>
      <c r="AD956" s="62"/>
      <c r="AE956" s="62"/>
      <c r="AF956" s="61"/>
      <c r="AG956" s="61"/>
      <c r="AH956" s="60"/>
      <c r="AI956" s="59" t="s">
        <v>136</v>
      </c>
      <c r="AJ956" s="58">
        <f t="shared" ref="AJ956:BB956" si="127">AJ955/3</f>
        <v>4.666666666666667</v>
      </c>
      <c r="AK956" s="57">
        <f t="shared" si="127"/>
        <v>0.66666666666666663</v>
      </c>
      <c r="AL956" s="56">
        <f t="shared" si="127"/>
        <v>0</v>
      </c>
      <c r="AM956" s="58">
        <f t="shared" si="127"/>
        <v>4.666666666666667</v>
      </c>
      <c r="AN956" s="57">
        <f t="shared" si="127"/>
        <v>0.33333333333333331</v>
      </c>
      <c r="AO956" s="56">
        <f t="shared" si="127"/>
        <v>0</v>
      </c>
      <c r="AP956" s="58">
        <f t="shared" si="127"/>
        <v>0</v>
      </c>
      <c r="AQ956" s="57">
        <f t="shared" si="127"/>
        <v>0</v>
      </c>
      <c r="AR956" s="56">
        <f t="shared" si="127"/>
        <v>0</v>
      </c>
      <c r="AS956" s="58">
        <f t="shared" si="127"/>
        <v>0</v>
      </c>
      <c r="AT956" s="57">
        <f t="shared" si="127"/>
        <v>0</v>
      </c>
      <c r="AU956" s="56">
        <f t="shared" si="127"/>
        <v>0</v>
      </c>
      <c r="AV956" s="58">
        <f t="shared" si="127"/>
        <v>0</v>
      </c>
      <c r="AW956" s="57">
        <f t="shared" si="127"/>
        <v>0</v>
      </c>
      <c r="AX956" s="56">
        <f t="shared" si="127"/>
        <v>0</v>
      </c>
      <c r="AY956" s="55">
        <f t="shared" si="127"/>
        <v>0.33333333333333331</v>
      </c>
      <c r="AZ956" s="54">
        <f t="shared" si="127"/>
        <v>0</v>
      </c>
      <c r="BA956" s="54">
        <f t="shared" si="127"/>
        <v>0</v>
      </c>
      <c r="BB956" s="53">
        <f t="shared" si="127"/>
        <v>0</v>
      </c>
      <c r="BC956" s="52" t="s">
        <v>135</v>
      </c>
    </row>
    <row r="957" spans="2:62" ht="28.15" customHeight="1" x14ac:dyDescent="0.2">
      <c r="B957" s="30"/>
      <c r="C957" s="242">
        <v>1</v>
      </c>
      <c r="D957" s="44"/>
      <c r="E957" s="43"/>
      <c r="F957" s="43"/>
      <c r="G957" s="42"/>
      <c r="H957" s="223" t="s">
        <v>134</v>
      </c>
      <c r="I957" s="246">
        <v>29</v>
      </c>
      <c r="J957" s="246">
        <v>13</v>
      </c>
      <c r="K957" s="246">
        <v>7</v>
      </c>
      <c r="L957" s="41" t="s">
        <v>133</v>
      </c>
      <c r="M957" s="40" t="s">
        <v>132</v>
      </c>
      <c r="N957" s="41" t="s">
        <v>131</v>
      </c>
      <c r="O957" s="40" t="s">
        <v>121</v>
      </c>
      <c r="P957" s="41" t="s">
        <v>130</v>
      </c>
      <c r="Q957" s="40"/>
      <c r="R957" s="41" t="s">
        <v>129</v>
      </c>
      <c r="S957" s="40"/>
      <c r="T957" s="41" t="s">
        <v>128</v>
      </c>
      <c r="U957" s="40"/>
      <c r="V957" s="41" t="s">
        <v>127</v>
      </c>
      <c r="W957" s="40"/>
      <c r="X957" s="41" t="s">
        <v>126</v>
      </c>
      <c r="Y957" s="40"/>
      <c r="Z957" s="41" t="s">
        <v>125</v>
      </c>
      <c r="AA957" s="40"/>
      <c r="AB957" s="39"/>
      <c r="AC957" s="40"/>
      <c r="AD957" s="39" t="s">
        <v>104</v>
      </c>
      <c r="AE957" s="38" t="s">
        <v>121</v>
      </c>
      <c r="AF957" s="250"/>
      <c r="AG957" s="250"/>
      <c r="AH957" s="37"/>
      <c r="AI957" s="11"/>
      <c r="AJ957" s="233">
        <f>SUMPRODUCT(LEN($M957:$S960)-LEN(SUBSTITUTE($M957:$S960,"A", "")))</f>
        <v>6</v>
      </c>
      <c r="AK957" s="239">
        <f>SUMPRODUCT(LEN($AD957:$AD960)-LEN(SUBSTITUTE($AD957:$AD960,"A", "")))</f>
        <v>1</v>
      </c>
      <c r="AL957" s="230">
        <f>SUMPRODUCT(LEN($AC957:$AC960)-LEN(SUBSTITUTE($AC957:$AC960,"A", "")))</f>
        <v>0</v>
      </c>
      <c r="AM957" s="233">
        <f>SUMPRODUCT(LEN($M957:$S960)-LEN(SUBSTITUTE($M957:$S960,"S", "")))</f>
        <v>2</v>
      </c>
      <c r="AN957" s="239">
        <f>SUMPRODUCT(LEN($AD957:$AD960)-LEN(SUBSTITUTE($AD957:$AD960,"S", "")))</f>
        <v>0</v>
      </c>
      <c r="AO957" s="230">
        <f>SUMPRODUCT(LEN($AC957:$AC960)-LEN(SUBSTITUTE($AC957:$AC960,"S", "")))</f>
        <v>0</v>
      </c>
      <c r="AP957" s="233">
        <f>SUMPRODUCT(LEN($M957:$S960)-LEN(SUBSTITUTE($M957:$S960,"F", "")))</f>
        <v>0</v>
      </c>
      <c r="AQ957" s="239">
        <f>SUMPRODUCT(LEN($AD957:$AD960)-LEN(SUBSTITUTE($AD957:$AD960,"F", "")))</f>
        <v>0</v>
      </c>
      <c r="AR957" s="230">
        <f>SUMPRODUCT(LEN($AC957:$AC960)-LEN(SUBSTITUTE($AC957:$AC960,"F", "")))</f>
        <v>0</v>
      </c>
      <c r="AS957" s="233">
        <f>SUMPRODUCT(LEN($M957:$S960)-LEN(SUBSTITUTE($M957:$S960,"G", "")))</f>
        <v>0</v>
      </c>
      <c r="AT957" s="239">
        <f>SUMPRODUCT(LEN($AD957:$AD960)-LEN(SUBSTITUTE($AD957:$AD960,"G", "")))</f>
        <v>0</v>
      </c>
      <c r="AU957" s="230">
        <f>SUMPRODUCT(LEN($AC957:$AC960)-LEN(SUBSTITUTE($AC957:$AC960,"G", "")))</f>
        <v>0</v>
      </c>
      <c r="AV957" s="233">
        <f>SUMPRODUCT(LEN($L957:$S960)-LEN(SUBSTITUTE($L957:$S960,"M", "")))</f>
        <v>0</v>
      </c>
      <c r="AW957" s="236">
        <f>SUMPRODUCT(LEN($AD957:$AD960)-LEN(SUBSTITUTE($AD957:$AD960,"M", "")))</f>
        <v>0</v>
      </c>
      <c r="AX957" s="230">
        <f>SUMPRODUCT(LEN($AC957:$AC960)-LEN(SUBSTITUTE($AC957:$AC960,"M", "")))</f>
        <v>0</v>
      </c>
      <c r="AY957" s="291">
        <f>SUMPRODUCT(LEN($AE957:$AE960)-LEN(SUBSTITUTE($AE957:$AE960,"S", "")))</f>
        <v>1</v>
      </c>
      <c r="AZ957" s="227">
        <f>SUMPRODUCT(LEN($AE957:$AE960)-LEN(SUBSTITUTE($AE957:$AE960,"F", "")))</f>
        <v>0</v>
      </c>
      <c r="BA957" s="227">
        <f>SUMPRODUCT(LEN($AE957:$AE960)-LEN(SUBSTITUTE($AE957:$AE960,"G", "")))</f>
        <v>0</v>
      </c>
      <c r="BB957" s="294">
        <f>SUMPRODUCT(LEN($AE957:$AE960)-LEN(SUBSTITUTE($AE957:$AE960,"M", "")))</f>
        <v>0</v>
      </c>
    </row>
    <row r="958" spans="2:62" ht="28.15" customHeight="1" thickBot="1" x14ac:dyDescent="0.25">
      <c r="B958" s="30"/>
      <c r="C958" s="243"/>
      <c r="D958" s="36"/>
      <c r="E958" s="35"/>
      <c r="F958" s="35"/>
      <c r="G958" s="34"/>
      <c r="H958" s="224"/>
      <c r="I958" s="247"/>
      <c r="J958" s="247"/>
      <c r="K958" s="247"/>
      <c r="L958" s="33" t="s">
        <v>123</v>
      </c>
      <c r="M958" s="32" t="s">
        <v>132</v>
      </c>
      <c r="N958" s="33" t="s">
        <v>122</v>
      </c>
      <c r="O958" s="32" t="s">
        <v>121</v>
      </c>
      <c r="P958" s="33" t="s">
        <v>120</v>
      </c>
      <c r="Q958" s="32"/>
      <c r="R958" s="33" t="s">
        <v>119</v>
      </c>
      <c r="S958" s="32"/>
      <c r="T958" s="33" t="s">
        <v>118</v>
      </c>
      <c r="U958" s="32"/>
      <c r="V958" s="33" t="s">
        <v>117</v>
      </c>
      <c r="W958" s="32"/>
      <c r="X958" s="33" t="s">
        <v>116</v>
      </c>
      <c r="Y958" s="32"/>
      <c r="Z958" s="33" t="s">
        <v>115</v>
      </c>
      <c r="AA958" s="32"/>
      <c r="AB958" s="31"/>
      <c r="AC958" s="32"/>
      <c r="AD958" s="31"/>
      <c r="AE958" s="23"/>
      <c r="AF958" s="251"/>
      <c r="AG958" s="251"/>
      <c r="AH958" s="22"/>
      <c r="AI958" s="11"/>
      <c r="AJ958" s="234"/>
      <c r="AK958" s="240"/>
      <c r="AL958" s="231"/>
      <c r="AM958" s="234"/>
      <c r="AN958" s="240"/>
      <c r="AO958" s="231"/>
      <c r="AP958" s="234"/>
      <c r="AQ958" s="240"/>
      <c r="AR958" s="231"/>
      <c r="AS958" s="234"/>
      <c r="AT958" s="240"/>
      <c r="AU958" s="231"/>
      <c r="AV958" s="234"/>
      <c r="AW958" s="237"/>
      <c r="AX958" s="231"/>
      <c r="AY958" s="292"/>
      <c r="AZ958" s="228"/>
      <c r="BA958" s="228"/>
      <c r="BB958" s="295"/>
    </row>
    <row r="959" spans="2:62" ht="28.15" customHeight="1" x14ac:dyDescent="0.2">
      <c r="B959" s="30"/>
      <c r="C959" s="244"/>
      <c r="D959" s="29"/>
      <c r="E959" s="28"/>
      <c r="F959" s="28"/>
      <c r="G959" s="27"/>
      <c r="H959" s="225">
        <v>165</v>
      </c>
      <c r="I959" s="248"/>
      <c r="J959" s="248"/>
      <c r="K959" s="248"/>
      <c r="L959" s="26" t="s">
        <v>114</v>
      </c>
      <c r="M959" s="25" t="s">
        <v>104</v>
      </c>
      <c r="N959" s="26" t="s">
        <v>112</v>
      </c>
      <c r="O959" s="25"/>
      <c r="P959" s="26" t="s">
        <v>111</v>
      </c>
      <c r="Q959" s="25"/>
      <c r="R959" s="26" t="s">
        <v>110</v>
      </c>
      <c r="S959" s="25"/>
      <c r="T959" s="26" t="s">
        <v>109</v>
      </c>
      <c r="U959" s="25"/>
      <c r="V959" s="26" t="s">
        <v>108</v>
      </c>
      <c r="W959" s="25"/>
      <c r="X959" s="26" t="s">
        <v>107</v>
      </c>
      <c r="Y959" s="25"/>
      <c r="Z959" s="26" t="s">
        <v>106</v>
      </c>
      <c r="AA959" s="25"/>
      <c r="AB959" s="24"/>
      <c r="AC959" s="25"/>
      <c r="AD959" s="24"/>
      <c r="AE959" s="23"/>
      <c r="AF959" s="251"/>
      <c r="AG959" s="251"/>
      <c r="AH959" s="22"/>
      <c r="AI959" s="11"/>
      <c r="AJ959" s="234"/>
      <c r="AK959" s="240"/>
      <c r="AL959" s="231"/>
      <c r="AM959" s="234"/>
      <c r="AN959" s="240"/>
      <c r="AO959" s="231"/>
      <c r="AP959" s="234"/>
      <c r="AQ959" s="240"/>
      <c r="AR959" s="231"/>
      <c r="AS959" s="234"/>
      <c r="AT959" s="240"/>
      <c r="AU959" s="231"/>
      <c r="AV959" s="234"/>
      <c r="AW959" s="237"/>
      <c r="AX959" s="231"/>
      <c r="AY959" s="292"/>
      <c r="AZ959" s="228"/>
      <c r="BA959" s="228"/>
      <c r="BB959" s="295"/>
    </row>
    <row r="960" spans="2:62" ht="28.15" customHeight="1" thickBot="1" x14ac:dyDescent="0.25">
      <c r="B960" s="30"/>
      <c r="C960" s="253"/>
      <c r="D960" s="51"/>
      <c r="E960" s="50"/>
      <c r="F960" s="50"/>
      <c r="G960" s="49"/>
      <c r="H960" s="226"/>
      <c r="I960" s="254"/>
      <c r="J960" s="254"/>
      <c r="K960" s="254"/>
      <c r="L960" s="48" t="s">
        <v>105</v>
      </c>
      <c r="M960" s="47" t="s">
        <v>104</v>
      </c>
      <c r="N960" s="48" t="s">
        <v>103</v>
      </c>
      <c r="O960" s="47"/>
      <c r="P960" s="48" t="s">
        <v>102</v>
      </c>
      <c r="Q960" s="47"/>
      <c r="R960" s="48" t="s">
        <v>101</v>
      </c>
      <c r="S960" s="47"/>
      <c r="T960" s="48">
        <v>20</v>
      </c>
      <c r="U960" s="47"/>
      <c r="V960" s="48" t="s">
        <v>100</v>
      </c>
      <c r="W960" s="47"/>
      <c r="X960" s="48" t="s">
        <v>99</v>
      </c>
      <c r="Y960" s="47"/>
      <c r="Z960" s="48" t="s">
        <v>98</v>
      </c>
      <c r="AA960" s="47"/>
      <c r="AB960" s="16"/>
      <c r="AC960" s="47"/>
      <c r="AD960" s="16"/>
      <c r="AE960" s="46"/>
      <c r="AF960" s="255"/>
      <c r="AG960" s="255"/>
      <c r="AH960" s="45"/>
      <c r="AI960" s="11"/>
      <c r="AJ960" s="235"/>
      <c r="AK960" s="241"/>
      <c r="AL960" s="232"/>
      <c r="AM960" s="235"/>
      <c r="AN960" s="241"/>
      <c r="AO960" s="232"/>
      <c r="AP960" s="235"/>
      <c r="AQ960" s="241"/>
      <c r="AR960" s="232"/>
      <c r="AS960" s="235"/>
      <c r="AT960" s="241"/>
      <c r="AU960" s="232"/>
      <c r="AV960" s="235"/>
      <c r="AW960" s="238"/>
      <c r="AX960" s="232"/>
      <c r="AY960" s="293"/>
      <c r="AZ960" s="229"/>
      <c r="BA960" s="229"/>
      <c r="BB960" s="296"/>
    </row>
    <row r="961" spans="2:54" ht="28.15" customHeight="1" x14ac:dyDescent="0.2">
      <c r="B961" s="30"/>
      <c r="C961" s="242">
        <v>2</v>
      </c>
      <c r="D961" s="44"/>
      <c r="E961" s="43"/>
      <c r="F961" s="43"/>
      <c r="G961" s="42"/>
      <c r="H961" s="223"/>
      <c r="I961" s="246">
        <v>30</v>
      </c>
      <c r="J961" s="246">
        <v>15</v>
      </c>
      <c r="K961" s="246">
        <v>7</v>
      </c>
      <c r="L961" s="41" t="s">
        <v>133</v>
      </c>
      <c r="M961" s="40" t="s">
        <v>104</v>
      </c>
      <c r="N961" s="41" t="s">
        <v>131</v>
      </c>
      <c r="O961" s="40" t="s">
        <v>124</v>
      </c>
      <c r="P961" s="41" t="s">
        <v>130</v>
      </c>
      <c r="Q961" s="40"/>
      <c r="R961" s="41" t="s">
        <v>129</v>
      </c>
      <c r="S961" s="40"/>
      <c r="T961" s="41" t="s">
        <v>128</v>
      </c>
      <c r="U961" s="40"/>
      <c r="V961" s="41" t="s">
        <v>127</v>
      </c>
      <c r="W961" s="40"/>
      <c r="X961" s="41" t="s">
        <v>126</v>
      </c>
      <c r="Y961" s="40"/>
      <c r="Z961" s="41" t="s">
        <v>125</v>
      </c>
      <c r="AA961" s="40"/>
      <c r="AB961" s="39"/>
      <c r="AC961" s="40"/>
      <c r="AD961" s="39"/>
      <c r="AE961" s="38"/>
      <c r="AF961" s="250"/>
      <c r="AG961" s="250"/>
      <c r="AH961" s="37"/>
      <c r="AI961" s="11"/>
      <c r="AJ961" s="233">
        <f>SUMPRODUCT(LEN($M961:$S964)-LEN(SUBSTITUTE($M961:$S964,"A", "")))</f>
        <v>4</v>
      </c>
      <c r="AK961" s="239">
        <f>SUMPRODUCT(LEN($AD961:$AD964)-LEN(SUBSTITUTE($AD961:$AD964,"A", "")))</f>
        <v>0</v>
      </c>
      <c r="AL961" s="230">
        <f>SUMPRODUCT(LEN($AC961:$AC964)-LEN(SUBSTITUTE($AC961:$AC964,"A", "")))</f>
        <v>0</v>
      </c>
      <c r="AM961" s="233">
        <f>SUMPRODUCT(LEN($M961:$S964)-LEN(SUBSTITUTE($M961:$S964,"S", "")))</f>
        <v>7</v>
      </c>
      <c r="AN961" s="239">
        <f>SUMPRODUCT(LEN($AD961:$AD964)-LEN(SUBSTITUTE($AD961:$AD964,"S", "")))</f>
        <v>0</v>
      </c>
      <c r="AO961" s="230">
        <f>SUMPRODUCT(LEN($AC961:$AC964)-LEN(SUBSTITUTE($AC961:$AC964,"S", "")))</f>
        <v>0</v>
      </c>
      <c r="AP961" s="233">
        <f>SUMPRODUCT(LEN($M961:$S964)-LEN(SUBSTITUTE($M961:$S964,"F", "")))</f>
        <v>0</v>
      </c>
      <c r="AQ961" s="239">
        <f>SUMPRODUCT(LEN($AD961:$AD964)-LEN(SUBSTITUTE($AD961:$AD964,"F", "")))</f>
        <v>0</v>
      </c>
      <c r="AR961" s="230">
        <f>SUMPRODUCT(LEN($AC961:$AC964)-LEN(SUBSTITUTE($AC961:$AC964,"F", "")))</f>
        <v>0</v>
      </c>
      <c r="AS961" s="233">
        <f>SUMPRODUCT(LEN($M961:$S964)-LEN(SUBSTITUTE($M961:$S964,"G", "")))</f>
        <v>0</v>
      </c>
      <c r="AT961" s="239">
        <f>SUMPRODUCT(LEN($AD961:$AD964)-LEN(SUBSTITUTE($AD961:$AD964,"G", "")))</f>
        <v>0</v>
      </c>
      <c r="AU961" s="230">
        <f>SUMPRODUCT(LEN($AC961:$AC964)-LEN(SUBSTITUTE($AC961:$AC964,"G", "")))</f>
        <v>0</v>
      </c>
      <c r="AV961" s="233">
        <f>SUMPRODUCT(LEN($L961:$S964)-LEN(SUBSTITUTE($L961:$S964,"M", "")))</f>
        <v>0</v>
      </c>
      <c r="AW961" s="236">
        <f>SUMPRODUCT(LEN($AD961:$AD964)-LEN(SUBSTITUTE($AD961:$AD964,"M", "")))</f>
        <v>0</v>
      </c>
      <c r="AX961" s="230">
        <f>SUMPRODUCT(LEN($AC961:$AC964)-LEN(SUBSTITUTE($AC961:$AC964,"M", "")))</f>
        <v>0</v>
      </c>
      <c r="AY961" s="291">
        <f>SUMPRODUCT(LEN($AE961:$AE964)-LEN(SUBSTITUTE($AE961:$AE964,"S", "")))</f>
        <v>0</v>
      </c>
      <c r="AZ961" s="227">
        <f>SUMPRODUCT(LEN($AE961:$AE964)-LEN(SUBSTITUTE($AE961:$AE964,"F", "")))</f>
        <v>0</v>
      </c>
      <c r="BA961" s="227">
        <f>SUMPRODUCT(LEN($AE961:$AE964)-LEN(SUBSTITUTE($AE961:$AE964,"G", "")))</f>
        <v>0</v>
      </c>
      <c r="BB961" s="294">
        <f>SUMPRODUCT(LEN($AE961:$AE964)-LEN(SUBSTITUTE($AE961:$AE964,"M", "")))</f>
        <v>0</v>
      </c>
    </row>
    <row r="962" spans="2:54" ht="28.15" customHeight="1" thickBot="1" x14ac:dyDescent="0.25">
      <c r="B962" s="30"/>
      <c r="C962" s="243"/>
      <c r="D962" s="36"/>
      <c r="E962" s="35"/>
      <c r="F962" s="35"/>
      <c r="G962" s="34"/>
      <c r="H962" s="224"/>
      <c r="I962" s="247"/>
      <c r="J962" s="247"/>
      <c r="K962" s="247"/>
      <c r="L962" s="33" t="s">
        <v>123</v>
      </c>
      <c r="M962" s="32" t="s">
        <v>104</v>
      </c>
      <c r="N962" s="33" t="s">
        <v>122</v>
      </c>
      <c r="O962" s="32" t="s">
        <v>121</v>
      </c>
      <c r="P962" s="33" t="s">
        <v>120</v>
      </c>
      <c r="Q962" s="32"/>
      <c r="R962" s="33" t="s">
        <v>119</v>
      </c>
      <c r="S962" s="32"/>
      <c r="T962" s="33" t="s">
        <v>118</v>
      </c>
      <c r="U962" s="32"/>
      <c r="V962" s="33" t="s">
        <v>117</v>
      </c>
      <c r="W962" s="32"/>
      <c r="X962" s="33" t="s">
        <v>116</v>
      </c>
      <c r="Y962" s="32"/>
      <c r="Z962" s="33" t="s">
        <v>115</v>
      </c>
      <c r="AA962" s="32"/>
      <c r="AB962" s="31"/>
      <c r="AC962" s="32"/>
      <c r="AD962" s="31"/>
      <c r="AE962" s="23"/>
      <c r="AF962" s="251"/>
      <c r="AG962" s="251"/>
      <c r="AH962" s="22"/>
      <c r="AI962" s="11"/>
      <c r="AJ962" s="234"/>
      <c r="AK962" s="240"/>
      <c r="AL962" s="231"/>
      <c r="AM962" s="234"/>
      <c r="AN962" s="240"/>
      <c r="AO962" s="231"/>
      <c r="AP962" s="234"/>
      <c r="AQ962" s="240"/>
      <c r="AR962" s="231"/>
      <c r="AS962" s="234"/>
      <c r="AT962" s="240"/>
      <c r="AU962" s="231"/>
      <c r="AV962" s="234"/>
      <c r="AW962" s="237"/>
      <c r="AX962" s="231"/>
      <c r="AY962" s="292"/>
      <c r="AZ962" s="228"/>
      <c r="BA962" s="228"/>
      <c r="BB962" s="295"/>
    </row>
    <row r="963" spans="2:54" ht="28.15" customHeight="1" x14ac:dyDescent="0.2">
      <c r="B963" s="30"/>
      <c r="C963" s="244"/>
      <c r="D963" s="29"/>
      <c r="E963" s="28"/>
      <c r="F963" s="28"/>
      <c r="G963" s="27"/>
      <c r="H963" s="225"/>
      <c r="I963" s="248"/>
      <c r="J963" s="248"/>
      <c r="K963" s="248"/>
      <c r="L963" s="26" t="s">
        <v>114</v>
      </c>
      <c r="M963" s="25" t="s">
        <v>113</v>
      </c>
      <c r="N963" s="26" t="s">
        <v>112</v>
      </c>
      <c r="O963" s="25" t="s">
        <v>121</v>
      </c>
      <c r="P963" s="26" t="s">
        <v>111</v>
      </c>
      <c r="Q963" s="25"/>
      <c r="R963" s="26" t="s">
        <v>110</v>
      </c>
      <c r="S963" s="25"/>
      <c r="T963" s="26" t="s">
        <v>109</v>
      </c>
      <c r="U963" s="25"/>
      <c r="V963" s="26" t="s">
        <v>108</v>
      </c>
      <c r="W963" s="25"/>
      <c r="X963" s="26" t="s">
        <v>107</v>
      </c>
      <c r="Y963" s="25"/>
      <c r="Z963" s="26" t="s">
        <v>106</v>
      </c>
      <c r="AA963" s="25"/>
      <c r="AB963" s="24"/>
      <c r="AC963" s="25"/>
      <c r="AD963" s="24"/>
      <c r="AE963" s="23"/>
      <c r="AF963" s="251"/>
      <c r="AG963" s="251"/>
      <c r="AH963" s="22"/>
      <c r="AI963" s="11"/>
      <c r="AJ963" s="234"/>
      <c r="AK963" s="240"/>
      <c r="AL963" s="231"/>
      <c r="AM963" s="234"/>
      <c r="AN963" s="240"/>
      <c r="AO963" s="231"/>
      <c r="AP963" s="234"/>
      <c r="AQ963" s="240"/>
      <c r="AR963" s="231"/>
      <c r="AS963" s="234"/>
      <c r="AT963" s="240"/>
      <c r="AU963" s="231"/>
      <c r="AV963" s="234"/>
      <c r="AW963" s="237"/>
      <c r="AX963" s="231"/>
      <c r="AY963" s="292"/>
      <c r="AZ963" s="228"/>
      <c r="BA963" s="228"/>
      <c r="BB963" s="295"/>
    </row>
    <row r="964" spans="2:54" ht="28.15" customHeight="1" thickBot="1" x14ac:dyDescent="0.25">
      <c r="B964" s="30"/>
      <c r="C964" s="253"/>
      <c r="D964" s="51"/>
      <c r="E964" s="50"/>
      <c r="F964" s="50"/>
      <c r="G964" s="49"/>
      <c r="H964" s="226"/>
      <c r="I964" s="254"/>
      <c r="J964" s="254"/>
      <c r="K964" s="254"/>
      <c r="L964" s="48" t="s">
        <v>105</v>
      </c>
      <c r="M964" s="47" t="s">
        <v>124</v>
      </c>
      <c r="N964" s="48" t="s">
        <v>103</v>
      </c>
      <c r="O964" s="47" t="s">
        <v>121</v>
      </c>
      <c r="P964" s="48" t="s">
        <v>102</v>
      </c>
      <c r="Q964" s="47"/>
      <c r="R964" s="48" t="s">
        <v>101</v>
      </c>
      <c r="S964" s="47"/>
      <c r="T964" s="48">
        <v>20</v>
      </c>
      <c r="U964" s="47"/>
      <c r="V964" s="48" t="s">
        <v>100</v>
      </c>
      <c r="W964" s="47"/>
      <c r="X964" s="48" t="s">
        <v>99</v>
      </c>
      <c r="Y964" s="47"/>
      <c r="Z964" s="48" t="s">
        <v>98</v>
      </c>
      <c r="AA964" s="47"/>
      <c r="AB964" s="16"/>
      <c r="AC964" s="47"/>
      <c r="AD964" s="16"/>
      <c r="AE964" s="46"/>
      <c r="AF964" s="255"/>
      <c r="AG964" s="255"/>
      <c r="AH964" s="45"/>
      <c r="AI964" s="11"/>
      <c r="AJ964" s="235"/>
      <c r="AK964" s="241"/>
      <c r="AL964" s="232"/>
      <c r="AM964" s="235"/>
      <c r="AN964" s="241"/>
      <c r="AO964" s="232"/>
      <c r="AP964" s="235"/>
      <c r="AQ964" s="241"/>
      <c r="AR964" s="232"/>
      <c r="AS964" s="235"/>
      <c r="AT964" s="241"/>
      <c r="AU964" s="232"/>
      <c r="AV964" s="235"/>
      <c r="AW964" s="238"/>
      <c r="AX964" s="232"/>
      <c r="AY964" s="293"/>
      <c r="AZ964" s="229"/>
      <c r="BA964" s="229"/>
      <c r="BB964" s="296"/>
    </row>
    <row r="965" spans="2:54" ht="28.15" customHeight="1" x14ac:dyDescent="0.2">
      <c r="B965" s="30"/>
      <c r="C965" s="242">
        <v>3</v>
      </c>
      <c r="D965" s="44"/>
      <c r="E965" s="43"/>
      <c r="F965" s="43"/>
      <c r="G965" s="42"/>
      <c r="H965" s="223"/>
      <c r="I965" s="246">
        <v>32</v>
      </c>
      <c r="J965" s="246">
        <v>14</v>
      </c>
      <c r="K965" s="246">
        <v>8</v>
      </c>
      <c r="L965" s="41" t="s">
        <v>133</v>
      </c>
      <c r="M965" s="40" t="s">
        <v>132</v>
      </c>
      <c r="N965" s="41" t="s">
        <v>131</v>
      </c>
      <c r="O965" s="40" t="s">
        <v>104</v>
      </c>
      <c r="P965" s="41" t="s">
        <v>130</v>
      </c>
      <c r="Q965" s="40"/>
      <c r="R965" s="41" t="s">
        <v>129</v>
      </c>
      <c r="S965" s="40"/>
      <c r="T965" s="41" t="s">
        <v>128</v>
      </c>
      <c r="U965" s="40"/>
      <c r="V965" s="41" t="s">
        <v>127</v>
      </c>
      <c r="W965" s="40"/>
      <c r="X965" s="41" t="s">
        <v>126</v>
      </c>
      <c r="Y965" s="40"/>
      <c r="Z965" s="41" t="s">
        <v>125</v>
      </c>
      <c r="AA965" s="40"/>
      <c r="AB965" s="39"/>
      <c r="AC965" s="40"/>
      <c r="AD965" s="39" t="s">
        <v>124</v>
      </c>
      <c r="AE965" s="38"/>
      <c r="AF965" s="250"/>
      <c r="AG965" s="250"/>
      <c r="AH965" s="37"/>
      <c r="AI965" s="11"/>
      <c r="AJ965" s="233">
        <f>SUMPRODUCT(LEN($M965:$S968)-LEN(SUBSTITUTE($M965:$S968,"A", "")))</f>
        <v>4</v>
      </c>
      <c r="AK965" s="239">
        <f>SUMPRODUCT(LEN($AD965:$AD968)-LEN(SUBSTITUTE($AD965:$AD968,"A", "")))</f>
        <v>1</v>
      </c>
      <c r="AL965" s="230">
        <f>SUMPRODUCT(LEN($AC965:$AC968)-LEN(SUBSTITUTE($AC965:$AC968,"A", "")))</f>
        <v>0</v>
      </c>
      <c r="AM965" s="233">
        <f>SUMPRODUCT(LEN($M965:$S968)-LEN(SUBSTITUTE($M965:$S968,"S", "")))</f>
        <v>5</v>
      </c>
      <c r="AN965" s="239">
        <f>SUMPRODUCT(LEN($AD965:$AD968)-LEN(SUBSTITUTE($AD965:$AD968,"S", "")))</f>
        <v>1</v>
      </c>
      <c r="AO965" s="230">
        <f>SUMPRODUCT(LEN($AC965:$AC968)-LEN(SUBSTITUTE($AC965:$AC968,"S", "")))</f>
        <v>0</v>
      </c>
      <c r="AP965" s="233">
        <f>SUMPRODUCT(LEN($M965:$S968)-LEN(SUBSTITUTE($M965:$S968,"F", "")))</f>
        <v>0</v>
      </c>
      <c r="AQ965" s="239">
        <f>SUMPRODUCT(LEN($AD965:$AD968)-LEN(SUBSTITUTE($AD965:$AD968,"F", "")))</f>
        <v>0</v>
      </c>
      <c r="AR965" s="230">
        <f>SUMPRODUCT(LEN($AC965:$AC968)-LEN(SUBSTITUTE($AC965:$AC968,"F", "")))</f>
        <v>0</v>
      </c>
      <c r="AS965" s="233">
        <f>SUMPRODUCT(LEN($M965:$S968)-LEN(SUBSTITUTE($M965:$S968,"G", "")))</f>
        <v>0</v>
      </c>
      <c r="AT965" s="239">
        <f>SUMPRODUCT(LEN($AD965:$AD968)-LEN(SUBSTITUTE($AD965:$AD968,"G", "")))</f>
        <v>0</v>
      </c>
      <c r="AU965" s="230">
        <f>SUMPRODUCT(LEN($AC965:$AC968)-LEN(SUBSTITUTE($AC965:$AC968,"G", "")))</f>
        <v>0</v>
      </c>
      <c r="AV965" s="233">
        <f>SUMPRODUCT(LEN($L965:$S968)-LEN(SUBSTITUTE($L965:$S968,"M", "")))</f>
        <v>0</v>
      </c>
      <c r="AW965" s="236">
        <f>SUMPRODUCT(LEN($AD965:$AD968)-LEN(SUBSTITUTE($AD965:$AD968,"M", "")))</f>
        <v>0</v>
      </c>
      <c r="AX965" s="230">
        <f>SUMPRODUCT(LEN($AC965:$AC968)-LEN(SUBSTITUTE($AC965:$AC968,"M", "")))</f>
        <v>0</v>
      </c>
      <c r="AY965" s="291">
        <f>SUMPRODUCT(LEN($AE965:$AE968)-LEN(SUBSTITUTE($AE965:$AE968,"S", "")))</f>
        <v>0</v>
      </c>
      <c r="AZ965" s="227">
        <f>SUMPRODUCT(LEN($AE965:$AE968)-LEN(SUBSTITUTE($AE965:$AE968,"F", "")))</f>
        <v>0</v>
      </c>
      <c r="BA965" s="227">
        <f>SUMPRODUCT(LEN($AE965:$AE968)-LEN(SUBSTITUTE($AE965:$AE968,"G", "")))</f>
        <v>0</v>
      </c>
      <c r="BB965" s="294">
        <f>SUMPRODUCT(LEN($AE965:$AE968)-LEN(SUBSTITUTE($AE965:$AE968,"M", "")))</f>
        <v>0</v>
      </c>
    </row>
    <row r="966" spans="2:54" ht="28.15" customHeight="1" thickBot="1" x14ac:dyDescent="0.25">
      <c r="B966" s="30"/>
      <c r="C966" s="243"/>
      <c r="D966" s="36"/>
      <c r="E966" s="35"/>
      <c r="F966" s="35"/>
      <c r="G966" s="34"/>
      <c r="H966" s="224"/>
      <c r="I966" s="247"/>
      <c r="J966" s="247"/>
      <c r="K966" s="247"/>
      <c r="L966" s="33" t="s">
        <v>123</v>
      </c>
      <c r="M966" s="32" t="s">
        <v>113</v>
      </c>
      <c r="N966" s="33" t="s">
        <v>122</v>
      </c>
      <c r="O966" s="32" t="s">
        <v>121</v>
      </c>
      <c r="P966" s="33" t="s">
        <v>120</v>
      </c>
      <c r="Q966" s="32"/>
      <c r="R966" s="33" t="s">
        <v>119</v>
      </c>
      <c r="S966" s="32"/>
      <c r="T966" s="33" t="s">
        <v>118</v>
      </c>
      <c r="U966" s="32"/>
      <c r="V966" s="33" t="s">
        <v>117</v>
      </c>
      <c r="W966" s="32"/>
      <c r="X966" s="33" t="s">
        <v>116</v>
      </c>
      <c r="Y966" s="32"/>
      <c r="Z966" s="33" t="s">
        <v>115</v>
      </c>
      <c r="AA966" s="32"/>
      <c r="AB966" s="31"/>
      <c r="AC966" s="32"/>
      <c r="AD966" s="31"/>
      <c r="AE966" s="23"/>
      <c r="AF966" s="251"/>
      <c r="AG966" s="251"/>
      <c r="AH966" s="22"/>
      <c r="AI966" s="11"/>
      <c r="AJ966" s="234"/>
      <c r="AK966" s="240"/>
      <c r="AL966" s="231"/>
      <c r="AM966" s="234"/>
      <c r="AN966" s="240"/>
      <c r="AO966" s="231"/>
      <c r="AP966" s="234"/>
      <c r="AQ966" s="240"/>
      <c r="AR966" s="231"/>
      <c r="AS966" s="234"/>
      <c r="AT966" s="240"/>
      <c r="AU966" s="231"/>
      <c r="AV966" s="234"/>
      <c r="AW966" s="237"/>
      <c r="AX966" s="231"/>
      <c r="AY966" s="292"/>
      <c r="AZ966" s="228"/>
      <c r="BA966" s="228"/>
      <c r="BB966" s="295"/>
    </row>
    <row r="967" spans="2:54" ht="28.15" customHeight="1" x14ac:dyDescent="0.2">
      <c r="B967" s="30"/>
      <c r="C967" s="244"/>
      <c r="D967" s="29"/>
      <c r="E967" s="28"/>
      <c r="F967" s="28"/>
      <c r="G967" s="27"/>
      <c r="H967" s="225"/>
      <c r="I967" s="248"/>
      <c r="J967" s="248"/>
      <c r="K967" s="248"/>
      <c r="L967" s="26" t="s">
        <v>114</v>
      </c>
      <c r="M967" s="25" t="s">
        <v>113</v>
      </c>
      <c r="N967" s="26" t="s">
        <v>112</v>
      </c>
      <c r="O967" s="25"/>
      <c r="P967" s="26" t="s">
        <v>111</v>
      </c>
      <c r="Q967" s="25"/>
      <c r="R967" s="26" t="s">
        <v>110</v>
      </c>
      <c r="S967" s="25"/>
      <c r="T967" s="26" t="s">
        <v>109</v>
      </c>
      <c r="U967" s="25"/>
      <c r="V967" s="26" t="s">
        <v>108</v>
      </c>
      <c r="W967" s="25"/>
      <c r="X967" s="26" t="s">
        <v>107</v>
      </c>
      <c r="Y967" s="25"/>
      <c r="Z967" s="26" t="s">
        <v>106</v>
      </c>
      <c r="AA967" s="25"/>
      <c r="AB967" s="24"/>
      <c r="AC967" s="25"/>
      <c r="AD967" s="24"/>
      <c r="AE967" s="23"/>
      <c r="AF967" s="251"/>
      <c r="AG967" s="251"/>
      <c r="AH967" s="22"/>
      <c r="AI967" s="11"/>
      <c r="AJ967" s="234"/>
      <c r="AK967" s="240"/>
      <c r="AL967" s="231"/>
      <c r="AM967" s="234"/>
      <c r="AN967" s="240"/>
      <c r="AO967" s="231"/>
      <c r="AP967" s="234"/>
      <c r="AQ967" s="240"/>
      <c r="AR967" s="231"/>
      <c r="AS967" s="234"/>
      <c r="AT967" s="240"/>
      <c r="AU967" s="231"/>
      <c r="AV967" s="234"/>
      <c r="AW967" s="237"/>
      <c r="AX967" s="231"/>
      <c r="AY967" s="292"/>
      <c r="AZ967" s="228"/>
      <c r="BA967" s="228"/>
      <c r="BB967" s="295"/>
    </row>
    <row r="968" spans="2:54" ht="28.15" customHeight="1" thickBot="1" x14ac:dyDescent="0.25">
      <c r="B968" s="21"/>
      <c r="C968" s="245"/>
      <c r="D968" s="20"/>
      <c r="E968" s="19"/>
      <c r="F968" s="19"/>
      <c r="G968" s="18"/>
      <c r="H968" s="226"/>
      <c r="I968" s="249"/>
      <c r="J968" s="249"/>
      <c r="K968" s="249"/>
      <c r="L968" s="17" t="s">
        <v>105</v>
      </c>
      <c r="M968" s="15" t="s">
        <v>104</v>
      </c>
      <c r="N968" s="17" t="s">
        <v>103</v>
      </c>
      <c r="O968" s="15"/>
      <c r="P968" s="17" t="s">
        <v>102</v>
      </c>
      <c r="Q968" s="15"/>
      <c r="R968" s="17" t="s">
        <v>101</v>
      </c>
      <c r="S968" s="15"/>
      <c r="T968" s="17">
        <v>20</v>
      </c>
      <c r="U968" s="15"/>
      <c r="V968" s="17" t="s">
        <v>100</v>
      </c>
      <c r="W968" s="15"/>
      <c r="X968" s="17" t="s">
        <v>99</v>
      </c>
      <c r="Y968" s="15"/>
      <c r="Z968" s="17" t="s">
        <v>98</v>
      </c>
      <c r="AA968" s="15"/>
      <c r="AB968" s="16"/>
      <c r="AC968" s="15"/>
      <c r="AD968" s="14"/>
      <c r="AE968" s="13"/>
      <c r="AF968" s="252"/>
      <c r="AG968" s="252"/>
      <c r="AH968" s="12"/>
      <c r="AI968" s="11"/>
      <c r="AJ968" s="235"/>
      <c r="AK968" s="241"/>
      <c r="AL968" s="232"/>
      <c r="AM968" s="235"/>
      <c r="AN968" s="241"/>
      <c r="AO968" s="232"/>
      <c r="AP968" s="235"/>
      <c r="AQ968" s="241"/>
      <c r="AR968" s="232"/>
      <c r="AS968" s="235"/>
      <c r="AT968" s="241"/>
      <c r="AU968" s="232"/>
      <c r="AV968" s="235"/>
      <c r="AW968" s="238"/>
      <c r="AX968" s="232"/>
      <c r="AY968" s="293"/>
      <c r="AZ968" s="229"/>
      <c r="BA968" s="229"/>
      <c r="BB968" s="296"/>
    </row>
    <row r="969" spans="2:54" ht="15.75" thickTop="1" x14ac:dyDescent="0.2"/>
  </sheetData>
  <mergeCells count="5827">
    <mergeCell ref="V939:W939"/>
    <mergeCell ref="X939:Y939"/>
    <mergeCell ref="Z939:AA939"/>
    <mergeCell ref="T804:U804"/>
    <mergeCell ref="V804:W804"/>
    <mergeCell ref="X804:Y804"/>
    <mergeCell ref="Z804:AA804"/>
    <mergeCell ref="T819:U819"/>
    <mergeCell ref="V819:W819"/>
    <mergeCell ref="T909:U909"/>
    <mergeCell ref="V909:W909"/>
    <mergeCell ref="X909:Y909"/>
    <mergeCell ref="Z909:AA909"/>
    <mergeCell ref="T924:U924"/>
    <mergeCell ref="V924:W924"/>
    <mergeCell ref="X924:Y924"/>
    <mergeCell ref="Z924:AA924"/>
    <mergeCell ref="T879:U879"/>
    <mergeCell ref="V879:W879"/>
    <mergeCell ref="X879:Y879"/>
    <mergeCell ref="Z879:AA879"/>
    <mergeCell ref="T894:U894"/>
    <mergeCell ref="V894:W894"/>
    <mergeCell ref="X894:Y894"/>
    <mergeCell ref="Z894:AA894"/>
    <mergeCell ref="T519:U519"/>
    <mergeCell ref="V519:W519"/>
    <mergeCell ref="X519:Y519"/>
    <mergeCell ref="Z519:AA519"/>
    <mergeCell ref="T474:U474"/>
    <mergeCell ref="V474:W474"/>
    <mergeCell ref="X474:Y474"/>
    <mergeCell ref="Z474:AA474"/>
    <mergeCell ref="T489:U489"/>
    <mergeCell ref="V489:W489"/>
    <mergeCell ref="X489:Y489"/>
    <mergeCell ref="Z489:AA489"/>
    <mergeCell ref="T594:U594"/>
    <mergeCell ref="V594:W594"/>
    <mergeCell ref="X594:Y594"/>
    <mergeCell ref="Z594:AA594"/>
    <mergeCell ref="T609:U609"/>
    <mergeCell ref="V609:W609"/>
    <mergeCell ref="X609:Y609"/>
    <mergeCell ref="Z609:AA609"/>
    <mergeCell ref="X564:Y564"/>
    <mergeCell ref="Z564:AA564"/>
    <mergeCell ref="T579:U579"/>
    <mergeCell ref="V579:W579"/>
    <mergeCell ref="X579:Y579"/>
    <mergeCell ref="Z579:AA579"/>
    <mergeCell ref="T549:U549"/>
    <mergeCell ref="V549:W549"/>
    <mergeCell ref="X549:Y549"/>
    <mergeCell ref="Z549:AA549"/>
    <mergeCell ref="T564:U564"/>
    <mergeCell ref="V564:W564"/>
    <mergeCell ref="X339:Y339"/>
    <mergeCell ref="Z339:AA339"/>
    <mergeCell ref="T294:U294"/>
    <mergeCell ref="V294:W294"/>
    <mergeCell ref="X294:Y294"/>
    <mergeCell ref="Z294:AA294"/>
    <mergeCell ref="T309:U309"/>
    <mergeCell ref="V309:W309"/>
    <mergeCell ref="X309:Y309"/>
    <mergeCell ref="Z309:AA309"/>
    <mergeCell ref="T444:U444"/>
    <mergeCell ref="V444:W444"/>
    <mergeCell ref="X444:Y444"/>
    <mergeCell ref="Z444:AA444"/>
    <mergeCell ref="T459:U459"/>
    <mergeCell ref="V459:W459"/>
    <mergeCell ref="X459:Y459"/>
    <mergeCell ref="Z459:AA459"/>
    <mergeCell ref="X414:Y414"/>
    <mergeCell ref="Z414:AA414"/>
    <mergeCell ref="T429:U429"/>
    <mergeCell ref="V429:W429"/>
    <mergeCell ref="X429:Y429"/>
    <mergeCell ref="Z429:AA429"/>
    <mergeCell ref="T399:U399"/>
    <mergeCell ref="V399:W399"/>
    <mergeCell ref="X399:Y399"/>
    <mergeCell ref="Z399:AA399"/>
    <mergeCell ref="T414:U414"/>
    <mergeCell ref="V414:W414"/>
    <mergeCell ref="X114:Y114"/>
    <mergeCell ref="Z114:AA114"/>
    <mergeCell ref="T129:U129"/>
    <mergeCell ref="V129:W129"/>
    <mergeCell ref="X129:Y129"/>
    <mergeCell ref="Z129:AA129"/>
    <mergeCell ref="T234:U234"/>
    <mergeCell ref="V234:W234"/>
    <mergeCell ref="X234:Y234"/>
    <mergeCell ref="Z234:AA234"/>
    <mergeCell ref="T249:U249"/>
    <mergeCell ref="V249:W249"/>
    <mergeCell ref="X249:Y249"/>
    <mergeCell ref="Z249:AA249"/>
    <mergeCell ref="X204:Y204"/>
    <mergeCell ref="Z204:AA204"/>
    <mergeCell ref="T219:U219"/>
    <mergeCell ref="V219:W219"/>
    <mergeCell ref="X219:Y219"/>
    <mergeCell ref="Z219:AA219"/>
    <mergeCell ref="T189:U189"/>
    <mergeCell ref="V189:W189"/>
    <mergeCell ref="X189:Y189"/>
    <mergeCell ref="Z189:AA189"/>
    <mergeCell ref="T204:U204"/>
    <mergeCell ref="V204:W204"/>
    <mergeCell ref="AY961:AY964"/>
    <mergeCell ref="BA961:BA964"/>
    <mergeCell ref="BB961:BB964"/>
    <mergeCell ref="AY965:AY968"/>
    <mergeCell ref="BA965:BA968"/>
    <mergeCell ref="BB965:BB968"/>
    <mergeCell ref="AZ961:AZ964"/>
    <mergeCell ref="AZ965:AZ968"/>
    <mergeCell ref="T84:U84"/>
    <mergeCell ref="V84:W84"/>
    <mergeCell ref="X84:Y84"/>
    <mergeCell ref="Z84:AA84"/>
    <mergeCell ref="T99:U99"/>
    <mergeCell ref="V99:W99"/>
    <mergeCell ref="X99:Y99"/>
    <mergeCell ref="Z99:AA99"/>
    <mergeCell ref="X54:Y54"/>
    <mergeCell ref="Z54:AA54"/>
    <mergeCell ref="T69:U69"/>
    <mergeCell ref="V69:W69"/>
    <mergeCell ref="X69:Y69"/>
    <mergeCell ref="Z69:AA69"/>
    <mergeCell ref="T174:U174"/>
    <mergeCell ref="V174:W174"/>
    <mergeCell ref="X174:Y174"/>
    <mergeCell ref="Z174:AA174"/>
    <mergeCell ref="T54:U54"/>
    <mergeCell ref="V54:W54"/>
    <mergeCell ref="T144:U144"/>
    <mergeCell ref="V144:W144"/>
    <mergeCell ref="X144:Y144"/>
    <mergeCell ref="Z144:AA144"/>
    <mergeCell ref="AY950:AY953"/>
    <mergeCell ref="BA950:BA953"/>
    <mergeCell ref="BB950:BB953"/>
    <mergeCell ref="AY957:AY960"/>
    <mergeCell ref="BA957:BA960"/>
    <mergeCell ref="BB957:BB960"/>
    <mergeCell ref="AZ950:AZ953"/>
    <mergeCell ref="AZ957:AZ960"/>
    <mergeCell ref="AY942:AY945"/>
    <mergeCell ref="BA942:BA945"/>
    <mergeCell ref="BB942:BB945"/>
    <mergeCell ref="AY946:AY949"/>
    <mergeCell ref="BA946:BA949"/>
    <mergeCell ref="BB946:BB949"/>
    <mergeCell ref="AZ942:AZ945"/>
    <mergeCell ref="AZ946:AZ949"/>
    <mergeCell ref="AY931:AY934"/>
    <mergeCell ref="BA931:BA934"/>
    <mergeCell ref="BB931:BB934"/>
    <mergeCell ref="AY935:AY938"/>
    <mergeCell ref="BA935:BA938"/>
    <mergeCell ref="BB935:BB938"/>
    <mergeCell ref="AZ931:AZ934"/>
    <mergeCell ref="AZ935:AZ938"/>
    <mergeCell ref="AY920:AY923"/>
    <mergeCell ref="BA920:BA923"/>
    <mergeCell ref="BB920:BB923"/>
    <mergeCell ref="AY927:AY930"/>
    <mergeCell ref="BA927:BA930"/>
    <mergeCell ref="BB927:BB930"/>
    <mergeCell ref="AZ920:AZ923"/>
    <mergeCell ref="AZ927:AZ930"/>
    <mergeCell ref="AY912:AY915"/>
    <mergeCell ref="BA912:BA915"/>
    <mergeCell ref="BB912:BB915"/>
    <mergeCell ref="AY916:AY919"/>
    <mergeCell ref="BA916:BA919"/>
    <mergeCell ref="BB916:BB919"/>
    <mergeCell ref="AZ912:AZ915"/>
    <mergeCell ref="AZ916:AZ919"/>
    <mergeCell ref="AY901:AY904"/>
    <mergeCell ref="BA901:BA904"/>
    <mergeCell ref="BB901:BB904"/>
    <mergeCell ref="AY905:AY908"/>
    <mergeCell ref="BA905:BA908"/>
    <mergeCell ref="BB905:BB908"/>
    <mergeCell ref="AZ901:AZ904"/>
    <mergeCell ref="AZ905:AZ908"/>
    <mergeCell ref="AY890:AY893"/>
    <mergeCell ref="BA890:BA893"/>
    <mergeCell ref="BB890:BB893"/>
    <mergeCell ref="AY897:AY900"/>
    <mergeCell ref="BA897:BA900"/>
    <mergeCell ref="BB897:BB900"/>
    <mergeCell ref="AZ890:AZ893"/>
    <mergeCell ref="AZ897:AZ900"/>
    <mergeCell ref="AY882:AY885"/>
    <mergeCell ref="BA882:BA885"/>
    <mergeCell ref="BB882:BB885"/>
    <mergeCell ref="AY886:AY889"/>
    <mergeCell ref="BA886:BA889"/>
    <mergeCell ref="BB886:BB889"/>
    <mergeCell ref="AZ882:AZ885"/>
    <mergeCell ref="AZ886:AZ889"/>
    <mergeCell ref="AY871:AY874"/>
    <mergeCell ref="BA871:BA874"/>
    <mergeCell ref="BB871:BB874"/>
    <mergeCell ref="AY875:AY878"/>
    <mergeCell ref="BA875:BA878"/>
    <mergeCell ref="BB875:BB878"/>
    <mergeCell ref="AZ871:AZ874"/>
    <mergeCell ref="AZ875:AZ878"/>
    <mergeCell ref="AY860:AY863"/>
    <mergeCell ref="BA860:BA863"/>
    <mergeCell ref="BB860:BB863"/>
    <mergeCell ref="AY867:AY870"/>
    <mergeCell ref="BA867:BA870"/>
    <mergeCell ref="BB867:BB870"/>
    <mergeCell ref="AZ860:AZ863"/>
    <mergeCell ref="AZ867:AZ870"/>
    <mergeCell ref="AY852:AY855"/>
    <mergeCell ref="BA852:BA855"/>
    <mergeCell ref="BB852:BB855"/>
    <mergeCell ref="AY856:AY859"/>
    <mergeCell ref="BA856:BA859"/>
    <mergeCell ref="BB856:BB859"/>
    <mergeCell ref="AZ852:AZ855"/>
    <mergeCell ref="AZ856:AZ859"/>
    <mergeCell ref="AY841:AY844"/>
    <mergeCell ref="BA841:BA844"/>
    <mergeCell ref="BB841:BB844"/>
    <mergeCell ref="AY845:AY848"/>
    <mergeCell ref="BA845:BA848"/>
    <mergeCell ref="BB845:BB848"/>
    <mergeCell ref="AZ841:AZ844"/>
    <mergeCell ref="AZ845:AZ848"/>
    <mergeCell ref="AY830:AY833"/>
    <mergeCell ref="BA830:BA833"/>
    <mergeCell ref="BB830:BB833"/>
    <mergeCell ref="AY837:AY840"/>
    <mergeCell ref="BA837:BA840"/>
    <mergeCell ref="BB837:BB840"/>
    <mergeCell ref="AZ830:AZ833"/>
    <mergeCell ref="AZ837:AZ840"/>
    <mergeCell ref="AY822:AY825"/>
    <mergeCell ref="BA822:BA825"/>
    <mergeCell ref="BB822:BB825"/>
    <mergeCell ref="AY826:AY829"/>
    <mergeCell ref="BA826:BA829"/>
    <mergeCell ref="BB826:BB829"/>
    <mergeCell ref="AZ822:AZ825"/>
    <mergeCell ref="AZ826:AZ829"/>
    <mergeCell ref="AY811:AY814"/>
    <mergeCell ref="BA811:BA814"/>
    <mergeCell ref="BB811:BB814"/>
    <mergeCell ref="AY815:AY818"/>
    <mergeCell ref="BA815:BA818"/>
    <mergeCell ref="BB815:BB818"/>
    <mergeCell ref="AZ811:AZ814"/>
    <mergeCell ref="AZ815:AZ818"/>
    <mergeCell ref="AY800:AY803"/>
    <mergeCell ref="BA800:BA803"/>
    <mergeCell ref="BB800:BB803"/>
    <mergeCell ref="AY807:AY810"/>
    <mergeCell ref="BA807:BA810"/>
    <mergeCell ref="BB807:BB810"/>
    <mergeCell ref="AZ800:AZ803"/>
    <mergeCell ref="AZ807:AZ810"/>
    <mergeCell ref="AY792:AY795"/>
    <mergeCell ref="BA792:BA795"/>
    <mergeCell ref="BB792:BB795"/>
    <mergeCell ref="AY796:AY799"/>
    <mergeCell ref="BA796:BA799"/>
    <mergeCell ref="BB796:BB799"/>
    <mergeCell ref="AZ792:AZ795"/>
    <mergeCell ref="AZ796:AZ799"/>
    <mergeCell ref="AY781:AY784"/>
    <mergeCell ref="BA781:BA784"/>
    <mergeCell ref="BB781:BB784"/>
    <mergeCell ref="AY785:AY788"/>
    <mergeCell ref="BA785:BA788"/>
    <mergeCell ref="BB785:BB788"/>
    <mergeCell ref="AZ781:AZ784"/>
    <mergeCell ref="AZ785:AZ788"/>
    <mergeCell ref="AY770:AY773"/>
    <mergeCell ref="BA770:BA773"/>
    <mergeCell ref="BB770:BB773"/>
    <mergeCell ref="AY777:AY780"/>
    <mergeCell ref="BA777:BA780"/>
    <mergeCell ref="BB777:BB780"/>
    <mergeCell ref="AZ770:AZ773"/>
    <mergeCell ref="AZ777:AZ780"/>
    <mergeCell ref="AY762:AY765"/>
    <mergeCell ref="BA762:BA765"/>
    <mergeCell ref="BB762:BB765"/>
    <mergeCell ref="AY766:AY769"/>
    <mergeCell ref="BA766:BA769"/>
    <mergeCell ref="BB766:BB769"/>
    <mergeCell ref="AZ762:AZ765"/>
    <mergeCell ref="AZ766:AZ769"/>
    <mergeCell ref="AY751:AY754"/>
    <mergeCell ref="BA751:BA754"/>
    <mergeCell ref="BB751:BB754"/>
    <mergeCell ref="AY755:AY758"/>
    <mergeCell ref="BA755:BA758"/>
    <mergeCell ref="BB755:BB758"/>
    <mergeCell ref="AZ751:AZ754"/>
    <mergeCell ref="AZ755:AZ758"/>
    <mergeCell ref="AY740:AY743"/>
    <mergeCell ref="BA740:BA743"/>
    <mergeCell ref="BB740:BB743"/>
    <mergeCell ref="AY747:AY750"/>
    <mergeCell ref="BA747:BA750"/>
    <mergeCell ref="BB747:BB750"/>
    <mergeCell ref="AZ740:AZ743"/>
    <mergeCell ref="AZ747:AZ750"/>
    <mergeCell ref="AY732:AY735"/>
    <mergeCell ref="BA732:BA735"/>
    <mergeCell ref="BB732:BB735"/>
    <mergeCell ref="AY736:AY739"/>
    <mergeCell ref="BA736:BA739"/>
    <mergeCell ref="BB736:BB739"/>
    <mergeCell ref="AZ732:AZ735"/>
    <mergeCell ref="AZ736:AZ739"/>
    <mergeCell ref="AY721:AY724"/>
    <mergeCell ref="BA721:BA724"/>
    <mergeCell ref="BB721:BB724"/>
    <mergeCell ref="AY725:AY728"/>
    <mergeCell ref="BA725:BA728"/>
    <mergeCell ref="BB725:BB728"/>
    <mergeCell ref="AZ721:AZ724"/>
    <mergeCell ref="AZ725:AZ728"/>
    <mergeCell ref="AY710:AY713"/>
    <mergeCell ref="BA710:BA713"/>
    <mergeCell ref="BB710:BB713"/>
    <mergeCell ref="AY717:AY720"/>
    <mergeCell ref="BA717:BA720"/>
    <mergeCell ref="BB717:BB720"/>
    <mergeCell ref="AZ710:AZ713"/>
    <mergeCell ref="AZ717:AZ720"/>
    <mergeCell ref="AY702:AY705"/>
    <mergeCell ref="BA702:BA705"/>
    <mergeCell ref="BB702:BB705"/>
    <mergeCell ref="AY706:AY709"/>
    <mergeCell ref="BA706:BA709"/>
    <mergeCell ref="BB706:BB709"/>
    <mergeCell ref="AZ702:AZ705"/>
    <mergeCell ref="AZ706:AZ709"/>
    <mergeCell ref="AY691:AY694"/>
    <mergeCell ref="BA691:BA694"/>
    <mergeCell ref="BB691:BB694"/>
    <mergeCell ref="AY695:AY698"/>
    <mergeCell ref="BA695:BA698"/>
    <mergeCell ref="BB695:BB698"/>
    <mergeCell ref="AZ691:AZ694"/>
    <mergeCell ref="AZ695:AZ698"/>
    <mergeCell ref="AY680:AY683"/>
    <mergeCell ref="BA680:BA683"/>
    <mergeCell ref="BB680:BB683"/>
    <mergeCell ref="AY687:AY690"/>
    <mergeCell ref="BA687:BA690"/>
    <mergeCell ref="BB687:BB690"/>
    <mergeCell ref="AZ680:AZ683"/>
    <mergeCell ref="AZ687:AZ690"/>
    <mergeCell ref="AY672:AY675"/>
    <mergeCell ref="BA672:BA675"/>
    <mergeCell ref="BB672:BB675"/>
    <mergeCell ref="AY676:AY679"/>
    <mergeCell ref="BA676:BA679"/>
    <mergeCell ref="BB676:BB679"/>
    <mergeCell ref="AZ672:AZ675"/>
    <mergeCell ref="AZ676:AZ679"/>
    <mergeCell ref="AY661:AY664"/>
    <mergeCell ref="BA661:BA664"/>
    <mergeCell ref="BB661:BB664"/>
    <mergeCell ref="AY665:AY668"/>
    <mergeCell ref="BA665:BA668"/>
    <mergeCell ref="BB665:BB668"/>
    <mergeCell ref="AZ661:AZ664"/>
    <mergeCell ref="AZ665:AZ668"/>
    <mergeCell ref="AY650:AY653"/>
    <mergeCell ref="BA650:BA653"/>
    <mergeCell ref="BB650:BB653"/>
    <mergeCell ref="AY657:AY660"/>
    <mergeCell ref="BA657:BA660"/>
    <mergeCell ref="BB657:BB660"/>
    <mergeCell ref="AZ650:AZ653"/>
    <mergeCell ref="AZ657:AZ660"/>
    <mergeCell ref="AY642:AY645"/>
    <mergeCell ref="BA642:BA645"/>
    <mergeCell ref="BB642:BB645"/>
    <mergeCell ref="AY646:AY649"/>
    <mergeCell ref="BA646:BA649"/>
    <mergeCell ref="BB646:BB649"/>
    <mergeCell ref="AZ642:AZ645"/>
    <mergeCell ref="AZ646:AZ649"/>
    <mergeCell ref="AY631:AY634"/>
    <mergeCell ref="BA631:BA634"/>
    <mergeCell ref="BB631:BB634"/>
    <mergeCell ref="AY635:AY638"/>
    <mergeCell ref="BA635:BA638"/>
    <mergeCell ref="BB635:BB638"/>
    <mergeCell ref="AZ631:AZ634"/>
    <mergeCell ref="AZ635:AZ638"/>
    <mergeCell ref="AY620:AY623"/>
    <mergeCell ref="BA620:BA623"/>
    <mergeCell ref="BB620:BB623"/>
    <mergeCell ref="AY627:AY630"/>
    <mergeCell ref="BA627:BA630"/>
    <mergeCell ref="BB627:BB630"/>
    <mergeCell ref="AZ620:AZ623"/>
    <mergeCell ref="AZ627:AZ630"/>
    <mergeCell ref="AY612:AY615"/>
    <mergeCell ref="BA612:BA615"/>
    <mergeCell ref="BB612:BB615"/>
    <mergeCell ref="AY616:AY619"/>
    <mergeCell ref="BA616:BA619"/>
    <mergeCell ref="BB616:BB619"/>
    <mergeCell ref="AZ612:AZ615"/>
    <mergeCell ref="AZ616:AZ619"/>
    <mergeCell ref="AY601:AY604"/>
    <mergeCell ref="BA601:BA604"/>
    <mergeCell ref="BB601:BB604"/>
    <mergeCell ref="AY605:AY608"/>
    <mergeCell ref="BA605:BA608"/>
    <mergeCell ref="BB605:BB608"/>
    <mergeCell ref="AZ601:AZ604"/>
    <mergeCell ref="AZ605:AZ608"/>
    <mergeCell ref="AY590:AY593"/>
    <mergeCell ref="BA590:BA593"/>
    <mergeCell ref="BB590:BB593"/>
    <mergeCell ref="AY597:AY600"/>
    <mergeCell ref="BA597:BA600"/>
    <mergeCell ref="BB597:BB600"/>
    <mergeCell ref="AZ590:AZ593"/>
    <mergeCell ref="AZ597:AZ600"/>
    <mergeCell ref="AY582:AY585"/>
    <mergeCell ref="BA582:BA585"/>
    <mergeCell ref="BB582:BB585"/>
    <mergeCell ref="AY586:AY589"/>
    <mergeCell ref="BA586:BA589"/>
    <mergeCell ref="BB586:BB589"/>
    <mergeCell ref="AZ582:AZ585"/>
    <mergeCell ref="AZ586:AZ589"/>
    <mergeCell ref="AY571:AY574"/>
    <mergeCell ref="BA571:BA574"/>
    <mergeCell ref="BB571:BB574"/>
    <mergeCell ref="AY575:AY578"/>
    <mergeCell ref="BA575:BA578"/>
    <mergeCell ref="BB575:BB578"/>
    <mergeCell ref="AZ571:AZ574"/>
    <mergeCell ref="AZ575:AZ578"/>
    <mergeCell ref="AY560:AY563"/>
    <mergeCell ref="BA560:BA563"/>
    <mergeCell ref="BB560:BB563"/>
    <mergeCell ref="AY567:AY570"/>
    <mergeCell ref="BA567:BA570"/>
    <mergeCell ref="BB567:BB570"/>
    <mergeCell ref="AZ560:AZ563"/>
    <mergeCell ref="AZ567:AZ570"/>
    <mergeCell ref="AY552:AY555"/>
    <mergeCell ref="BA552:BA555"/>
    <mergeCell ref="BB552:BB555"/>
    <mergeCell ref="AY556:AY559"/>
    <mergeCell ref="BA556:BA559"/>
    <mergeCell ref="BB556:BB559"/>
    <mergeCell ref="AZ552:AZ555"/>
    <mergeCell ref="AZ556:AZ559"/>
    <mergeCell ref="AY541:AY544"/>
    <mergeCell ref="BA541:BA544"/>
    <mergeCell ref="BB541:BB544"/>
    <mergeCell ref="AY545:AY548"/>
    <mergeCell ref="BA545:BA548"/>
    <mergeCell ref="BB545:BB548"/>
    <mergeCell ref="AZ541:AZ544"/>
    <mergeCell ref="AZ545:AZ548"/>
    <mergeCell ref="AY530:AY533"/>
    <mergeCell ref="BA530:BA533"/>
    <mergeCell ref="BB530:BB533"/>
    <mergeCell ref="AY537:AY540"/>
    <mergeCell ref="BA537:BA540"/>
    <mergeCell ref="BB537:BB540"/>
    <mergeCell ref="AZ530:AZ533"/>
    <mergeCell ref="AZ537:AZ540"/>
    <mergeCell ref="AY522:AY525"/>
    <mergeCell ref="BA522:BA525"/>
    <mergeCell ref="BB522:BB525"/>
    <mergeCell ref="AY526:AY529"/>
    <mergeCell ref="BA526:BA529"/>
    <mergeCell ref="BB526:BB529"/>
    <mergeCell ref="AZ522:AZ525"/>
    <mergeCell ref="AZ526:AZ529"/>
    <mergeCell ref="AY511:AY514"/>
    <mergeCell ref="BA511:BA514"/>
    <mergeCell ref="BB511:BB514"/>
    <mergeCell ref="AY515:AY518"/>
    <mergeCell ref="BA515:BA518"/>
    <mergeCell ref="BB515:BB518"/>
    <mergeCell ref="AZ511:AZ514"/>
    <mergeCell ref="AZ515:AZ518"/>
    <mergeCell ref="AY500:AY503"/>
    <mergeCell ref="BA500:BA503"/>
    <mergeCell ref="BB500:BB503"/>
    <mergeCell ref="AY507:AY510"/>
    <mergeCell ref="BA507:BA510"/>
    <mergeCell ref="BB507:BB510"/>
    <mergeCell ref="AZ500:AZ503"/>
    <mergeCell ref="AZ507:AZ510"/>
    <mergeCell ref="AY492:AY495"/>
    <mergeCell ref="BA492:BA495"/>
    <mergeCell ref="BB492:BB495"/>
    <mergeCell ref="AY496:AY499"/>
    <mergeCell ref="BA496:BA499"/>
    <mergeCell ref="BB496:BB499"/>
    <mergeCell ref="AZ492:AZ495"/>
    <mergeCell ref="AZ496:AZ499"/>
    <mergeCell ref="AY481:AY484"/>
    <mergeCell ref="BA481:BA484"/>
    <mergeCell ref="BB481:BB484"/>
    <mergeCell ref="AY485:AY488"/>
    <mergeCell ref="BA485:BA488"/>
    <mergeCell ref="BB485:BB488"/>
    <mergeCell ref="AZ481:AZ484"/>
    <mergeCell ref="AZ485:AZ488"/>
    <mergeCell ref="AY470:AY473"/>
    <mergeCell ref="BA470:BA473"/>
    <mergeCell ref="BB470:BB473"/>
    <mergeCell ref="AY477:AY480"/>
    <mergeCell ref="BA477:BA480"/>
    <mergeCell ref="BB477:BB480"/>
    <mergeCell ref="AZ470:AZ473"/>
    <mergeCell ref="AZ477:AZ480"/>
    <mergeCell ref="AY462:AY465"/>
    <mergeCell ref="BA462:BA465"/>
    <mergeCell ref="BB462:BB465"/>
    <mergeCell ref="AY466:AY469"/>
    <mergeCell ref="BA466:BA469"/>
    <mergeCell ref="BB466:BB469"/>
    <mergeCell ref="AZ462:AZ465"/>
    <mergeCell ref="AZ466:AZ469"/>
    <mergeCell ref="AY451:AY454"/>
    <mergeCell ref="BA451:BA454"/>
    <mergeCell ref="BB451:BB454"/>
    <mergeCell ref="AY455:AY458"/>
    <mergeCell ref="BA455:BA458"/>
    <mergeCell ref="BB455:BB458"/>
    <mergeCell ref="AZ451:AZ454"/>
    <mergeCell ref="AZ455:AZ458"/>
    <mergeCell ref="AY440:AY443"/>
    <mergeCell ref="BA440:BA443"/>
    <mergeCell ref="BB440:BB443"/>
    <mergeCell ref="AY447:AY450"/>
    <mergeCell ref="BA447:BA450"/>
    <mergeCell ref="BB447:BB450"/>
    <mergeCell ref="AZ440:AZ443"/>
    <mergeCell ref="AZ447:AZ450"/>
    <mergeCell ref="AY432:AY435"/>
    <mergeCell ref="BA432:BA435"/>
    <mergeCell ref="BB432:BB435"/>
    <mergeCell ref="AY436:AY439"/>
    <mergeCell ref="BA436:BA439"/>
    <mergeCell ref="BB436:BB439"/>
    <mergeCell ref="AZ432:AZ435"/>
    <mergeCell ref="AZ436:AZ439"/>
    <mergeCell ref="AY421:AY424"/>
    <mergeCell ref="BA421:BA424"/>
    <mergeCell ref="BB421:BB424"/>
    <mergeCell ref="AY425:AY428"/>
    <mergeCell ref="BA425:BA428"/>
    <mergeCell ref="BB425:BB428"/>
    <mergeCell ref="AZ421:AZ424"/>
    <mergeCell ref="AZ425:AZ428"/>
    <mergeCell ref="AY410:AY413"/>
    <mergeCell ref="BA410:BA413"/>
    <mergeCell ref="BB410:BB413"/>
    <mergeCell ref="AY417:AY420"/>
    <mergeCell ref="BA417:BA420"/>
    <mergeCell ref="BB417:BB420"/>
    <mergeCell ref="AZ410:AZ413"/>
    <mergeCell ref="AZ417:AZ420"/>
    <mergeCell ref="AY402:AY405"/>
    <mergeCell ref="BA402:BA405"/>
    <mergeCell ref="BB402:BB405"/>
    <mergeCell ref="AY406:AY409"/>
    <mergeCell ref="BA406:BA409"/>
    <mergeCell ref="BB406:BB409"/>
    <mergeCell ref="AZ402:AZ405"/>
    <mergeCell ref="AZ406:AZ409"/>
    <mergeCell ref="AY391:AY394"/>
    <mergeCell ref="BA391:BA394"/>
    <mergeCell ref="BB391:BB394"/>
    <mergeCell ref="AY395:AY398"/>
    <mergeCell ref="BA395:BA398"/>
    <mergeCell ref="BB395:BB398"/>
    <mergeCell ref="AZ391:AZ394"/>
    <mergeCell ref="AZ395:AZ398"/>
    <mergeCell ref="AY380:AY383"/>
    <mergeCell ref="BA380:BA383"/>
    <mergeCell ref="BB380:BB383"/>
    <mergeCell ref="AY387:AY390"/>
    <mergeCell ref="BA387:BA390"/>
    <mergeCell ref="BB387:BB390"/>
    <mergeCell ref="AZ380:AZ383"/>
    <mergeCell ref="AZ387:AZ390"/>
    <mergeCell ref="AY372:AY375"/>
    <mergeCell ref="BA372:BA375"/>
    <mergeCell ref="BB372:BB375"/>
    <mergeCell ref="AY376:AY379"/>
    <mergeCell ref="BA376:BA379"/>
    <mergeCell ref="BB376:BB379"/>
    <mergeCell ref="AZ372:AZ375"/>
    <mergeCell ref="AZ376:AZ379"/>
    <mergeCell ref="AY361:AY364"/>
    <mergeCell ref="BA361:BA364"/>
    <mergeCell ref="BB361:BB364"/>
    <mergeCell ref="AY365:AY368"/>
    <mergeCell ref="BA365:BA368"/>
    <mergeCell ref="BB365:BB368"/>
    <mergeCell ref="AZ361:AZ364"/>
    <mergeCell ref="AZ365:AZ368"/>
    <mergeCell ref="AY350:AY353"/>
    <mergeCell ref="BA350:BA353"/>
    <mergeCell ref="BB350:BB353"/>
    <mergeCell ref="AY357:AY360"/>
    <mergeCell ref="BA357:BA360"/>
    <mergeCell ref="BB357:BB360"/>
    <mergeCell ref="AZ350:AZ353"/>
    <mergeCell ref="AZ357:AZ360"/>
    <mergeCell ref="AY342:AY345"/>
    <mergeCell ref="BA342:BA345"/>
    <mergeCell ref="BB342:BB345"/>
    <mergeCell ref="AY346:AY349"/>
    <mergeCell ref="BA346:BA349"/>
    <mergeCell ref="BB346:BB349"/>
    <mergeCell ref="AZ342:AZ345"/>
    <mergeCell ref="AZ346:AZ349"/>
    <mergeCell ref="AY331:AY334"/>
    <mergeCell ref="BA331:BA334"/>
    <mergeCell ref="BB331:BB334"/>
    <mergeCell ref="AY335:AY338"/>
    <mergeCell ref="BA335:BA338"/>
    <mergeCell ref="BB335:BB338"/>
    <mergeCell ref="AZ331:AZ334"/>
    <mergeCell ref="AZ335:AZ338"/>
    <mergeCell ref="AY320:AY323"/>
    <mergeCell ref="BA320:BA323"/>
    <mergeCell ref="BB320:BB323"/>
    <mergeCell ref="AY327:AY330"/>
    <mergeCell ref="BA327:BA330"/>
    <mergeCell ref="BB327:BB330"/>
    <mergeCell ref="AZ320:AZ323"/>
    <mergeCell ref="AZ327:AZ330"/>
    <mergeCell ref="AY312:AY315"/>
    <mergeCell ref="BA312:BA315"/>
    <mergeCell ref="BB312:BB315"/>
    <mergeCell ref="AY316:AY319"/>
    <mergeCell ref="BA316:BA319"/>
    <mergeCell ref="BB316:BB319"/>
    <mergeCell ref="AZ312:AZ315"/>
    <mergeCell ref="AZ316:AZ319"/>
    <mergeCell ref="AY301:AY304"/>
    <mergeCell ref="BA301:BA304"/>
    <mergeCell ref="BB301:BB304"/>
    <mergeCell ref="AY305:AY308"/>
    <mergeCell ref="BA305:BA308"/>
    <mergeCell ref="BB305:BB308"/>
    <mergeCell ref="AZ301:AZ304"/>
    <mergeCell ref="AZ305:AZ308"/>
    <mergeCell ref="AY290:AY293"/>
    <mergeCell ref="BA290:BA293"/>
    <mergeCell ref="BB290:BB293"/>
    <mergeCell ref="AY297:AY300"/>
    <mergeCell ref="BA297:BA300"/>
    <mergeCell ref="BB297:BB300"/>
    <mergeCell ref="AZ290:AZ293"/>
    <mergeCell ref="AZ297:AZ300"/>
    <mergeCell ref="AY282:AY285"/>
    <mergeCell ref="BA282:BA285"/>
    <mergeCell ref="BB282:BB285"/>
    <mergeCell ref="AY286:AY289"/>
    <mergeCell ref="BA286:BA289"/>
    <mergeCell ref="BB286:BB289"/>
    <mergeCell ref="AZ282:AZ285"/>
    <mergeCell ref="AZ286:AZ289"/>
    <mergeCell ref="AY271:AY274"/>
    <mergeCell ref="BA271:BA274"/>
    <mergeCell ref="BB271:BB274"/>
    <mergeCell ref="AY275:AY278"/>
    <mergeCell ref="BA275:BA278"/>
    <mergeCell ref="BB275:BB278"/>
    <mergeCell ref="AZ271:AZ274"/>
    <mergeCell ref="AZ275:AZ278"/>
    <mergeCell ref="AY260:AY263"/>
    <mergeCell ref="BA260:BA263"/>
    <mergeCell ref="BB260:BB263"/>
    <mergeCell ref="AY267:AY270"/>
    <mergeCell ref="BA267:BA270"/>
    <mergeCell ref="BB267:BB270"/>
    <mergeCell ref="AZ260:AZ263"/>
    <mergeCell ref="AZ267:AZ270"/>
    <mergeCell ref="AY252:AY255"/>
    <mergeCell ref="BA252:BA255"/>
    <mergeCell ref="BB252:BB255"/>
    <mergeCell ref="AY256:AY259"/>
    <mergeCell ref="BA256:BA259"/>
    <mergeCell ref="BB256:BB259"/>
    <mergeCell ref="AZ252:AZ255"/>
    <mergeCell ref="AZ256:AZ259"/>
    <mergeCell ref="AY241:AY244"/>
    <mergeCell ref="BA241:BA244"/>
    <mergeCell ref="BB241:BB244"/>
    <mergeCell ref="AY245:AY248"/>
    <mergeCell ref="BA245:BA248"/>
    <mergeCell ref="BB245:BB248"/>
    <mergeCell ref="AZ241:AZ244"/>
    <mergeCell ref="AZ245:AZ248"/>
    <mergeCell ref="AY230:AY233"/>
    <mergeCell ref="BA230:BA233"/>
    <mergeCell ref="BB230:BB233"/>
    <mergeCell ref="AY237:AY240"/>
    <mergeCell ref="BA237:BA240"/>
    <mergeCell ref="BB237:BB240"/>
    <mergeCell ref="AZ230:AZ233"/>
    <mergeCell ref="AZ237:AZ240"/>
    <mergeCell ref="AY222:AY225"/>
    <mergeCell ref="BA222:BA225"/>
    <mergeCell ref="BB222:BB225"/>
    <mergeCell ref="AY226:AY229"/>
    <mergeCell ref="BA226:BA229"/>
    <mergeCell ref="BB226:BB229"/>
    <mergeCell ref="AZ222:AZ225"/>
    <mergeCell ref="AZ226:AZ229"/>
    <mergeCell ref="AY211:AY214"/>
    <mergeCell ref="BA211:BA214"/>
    <mergeCell ref="BB211:BB214"/>
    <mergeCell ref="AY215:AY218"/>
    <mergeCell ref="BA215:BA218"/>
    <mergeCell ref="BB215:BB218"/>
    <mergeCell ref="AZ211:AZ214"/>
    <mergeCell ref="AZ215:AZ218"/>
    <mergeCell ref="AY200:AY203"/>
    <mergeCell ref="BA200:BA203"/>
    <mergeCell ref="BB200:BB203"/>
    <mergeCell ref="AY207:AY210"/>
    <mergeCell ref="BA207:BA210"/>
    <mergeCell ref="BB207:BB210"/>
    <mergeCell ref="AZ200:AZ203"/>
    <mergeCell ref="AZ207:AZ210"/>
    <mergeCell ref="AY192:AY195"/>
    <mergeCell ref="BA192:BA195"/>
    <mergeCell ref="BB192:BB195"/>
    <mergeCell ref="AY196:AY199"/>
    <mergeCell ref="BA196:BA199"/>
    <mergeCell ref="BB196:BB199"/>
    <mergeCell ref="AZ192:AZ195"/>
    <mergeCell ref="AZ196:AZ199"/>
    <mergeCell ref="AY181:AY184"/>
    <mergeCell ref="BA181:BA184"/>
    <mergeCell ref="BB181:BB184"/>
    <mergeCell ref="AY185:AY188"/>
    <mergeCell ref="BA185:BA188"/>
    <mergeCell ref="BB185:BB188"/>
    <mergeCell ref="AZ181:AZ184"/>
    <mergeCell ref="AZ185:AZ188"/>
    <mergeCell ref="AY170:AY173"/>
    <mergeCell ref="BA170:BA173"/>
    <mergeCell ref="BB170:BB173"/>
    <mergeCell ref="AY177:AY180"/>
    <mergeCell ref="BA177:BA180"/>
    <mergeCell ref="BB177:BB180"/>
    <mergeCell ref="AZ170:AZ173"/>
    <mergeCell ref="AZ177:AZ180"/>
    <mergeCell ref="AY162:AY165"/>
    <mergeCell ref="BA162:BA165"/>
    <mergeCell ref="BB162:BB165"/>
    <mergeCell ref="AY166:AY169"/>
    <mergeCell ref="BA166:BA169"/>
    <mergeCell ref="BB166:BB169"/>
    <mergeCell ref="AZ162:AZ165"/>
    <mergeCell ref="AZ166:AZ169"/>
    <mergeCell ref="AY151:AY154"/>
    <mergeCell ref="BA151:BA154"/>
    <mergeCell ref="BB151:BB154"/>
    <mergeCell ref="AY155:AY158"/>
    <mergeCell ref="BA155:BA158"/>
    <mergeCell ref="BB155:BB158"/>
    <mergeCell ref="AZ151:AZ154"/>
    <mergeCell ref="AZ155:AZ158"/>
    <mergeCell ref="AY140:AY143"/>
    <mergeCell ref="BA140:BA143"/>
    <mergeCell ref="BB140:BB143"/>
    <mergeCell ref="AY147:AY150"/>
    <mergeCell ref="BA147:BA150"/>
    <mergeCell ref="BB147:BB150"/>
    <mergeCell ref="AZ140:AZ143"/>
    <mergeCell ref="AZ147:AZ150"/>
    <mergeCell ref="AY132:AY135"/>
    <mergeCell ref="BA132:BA135"/>
    <mergeCell ref="BB132:BB135"/>
    <mergeCell ref="AY136:AY139"/>
    <mergeCell ref="BA136:BA139"/>
    <mergeCell ref="BB136:BB139"/>
    <mergeCell ref="AZ132:AZ135"/>
    <mergeCell ref="AZ136:AZ139"/>
    <mergeCell ref="AY121:AY124"/>
    <mergeCell ref="BA121:BA124"/>
    <mergeCell ref="BB121:BB124"/>
    <mergeCell ref="AY125:AY128"/>
    <mergeCell ref="BA125:BA128"/>
    <mergeCell ref="BB125:BB128"/>
    <mergeCell ref="AZ121:AZ124"/>
    <mergeCell ref="AZ125:AZ128"/>
    <mergeCell ref="AY117:AY120"/>
    <mergeCell ref="BA117:BA120"/>
    <mergeCell ref="BB117:BB120"/>
    <mergeCell ref="AZ110:AZ113"/>
    <mergeCell ref="AZ117:AZ120"/>
    <mergeCell ref="AY102:AY105"/>
    <mergeCell ref="BA102:BA105"/>
    <mergeCell ref="BB102:BB105"/>
    <mergeCell ref="AY106:AY109"/>
    <mergeCell ref="BA106:BA109"/>
    <mergeCell ref="BB106:BB109"/>
    <mergeCell ref="AZ102:AZ105"/>
    <mergeCell ref="AZ106:AZ109"/>
    <mergeCell ref="AY91:AY94"/>
    <mergeCell ref="BA91:BA94"/>
    <mergeCell ref="BB91:BB94"/>
    <mergeCell ref="AY95:AY98"/>
    <mergeCell ref="BA95:BA98"/>
    <mergeCell ref="BB95:BB98"/>
    <mergeCell ref="AZ95:AZ98"/>
    <mergeCell ref="AY31:AY34"/>
    <mergeCell ref="BA31:BA34"/>
    <mergeCell ref="BB31:BB34"/>
    <mergeCell ref="AY35:AY38"/>
    <mergeCell ref="BA35:BA38"/>
    <mergeCell ref="BB35:BB38"/>
    <mergeCell ref="AY20:AY23"/>
    <mergeCell ref="BA20:BA23"/>
    <mergeCell ref="BB20:BB23"/>
    <mergeCell ref="AY27:AY30"/>
    <mergeCell ref="BA27:BA30"/>
    <mergeCell ref="BB27:BB30"/>
    <mergeCell ref="AY87:AY90"/>
    <mergeCell ref="BA87:BA90"/>
    <mergeCell ref="BB87:BB90"/>
    <mergeCell ref="E550:G550"/>
    <mergeCell ref="AY12:AY15"/>
    <mergeCell ref="BA12:BA15"/>
    <mergeCell ref="BB12:BB15"/>
    <mergeCell ref="AY16:AY19"/>
    <mergeCell ref="BA16:BA19"/>
    <mergeCell ref="BB16:BB19"/>
    <mergeCell ref="AY76:AY79"/>
    <mergeCell ref="BA76:BA79"/>
    <mergeCell ref="BB76:BB79"/>
    <mergeCell ref="AY80:AY83"/>
    <mergeCell ref="BA80:BA83"/>
    <mergeCell ref="BB80:BB83"/>
    <mergeCell ref="BA61:BA64"/>
    <mergeCell ref="BB61:BB64"/>
    <mergeCell ref="AY65:AY68"/>
    <mergeCell ref="BA65:BA68"/>
    <mergeCell ref="E55:G55"/>
    <mergeCell ref="E70:G70"/>
    <mergeCell ref="E85:G85"/>
    <mergeCell ref="E100:G100"/>
    <mergeCell ref="E115:G115"/>
    <mergeCell ref="AY50:AY53"/>
    <mergeCell ref="BA50:BA53"/>
    <mergeCell ref="BB50:BB53"/>
    <mergeCell ref="AY57:AY60"/>
    <mergeCell ref="BA57:BA60"/>
    <mergeCell ref="BB57:BB60"/>
    <mergeCell ref="AZ50:AZ53"/>
    <mergeCell ref="AZ57:AZ60"/>
    <mergeCell ref="AY42:AY45"/>
    <mergeCell ref="BA42:BA45"/>
    <mergeCell ref="BB42:BB45"/>
    <mergeCell ref="AY46:AY49"/>
    <mergeCell ref="BA46:BA49"/>
    <mergeCell ref="BB46:BB49"/>
    <mergeCell ref="AZ42:AZ45"/>
    <mergeCell ref="AZ46:AZ49"/>
    <mergeCell ref="BB65:BB68"/>
    <mergeCell ref="AY72:AY75"/>
    <mergeCell ref="BA72:BA75"/>
    <mergeCell ref="BB72:BB75"/>
    <mergeCell ref="AY61:AY64"/>
    <mergeCell ref="AZ61:AZ64"/>
    <mergeCell ref="AY110:AY113"/>
    <mergeCell ref="BA110:BA113"/>
    <mergeCell ref="BB110:BB113"/>
    <mergeCell ref="T114:U114"/>
    <mergeCell ref="V114:W114"/>
    <mergeCell ref="E385:G385"/>
    <mergeCell ref="E400:G400"/>
    <mergeCell ref="E415:G415"/>
    <mergeCell ref="E430:G430"/>
    <mergeCell ref="E445:G445"/>
    <mergeCell ref="E460:G460"/>
    <mergeCell ref="E220:G220"/>
    <mergeCell ref="E235:G235"/>
    <mergeCell ref="E250:G250"/>
    <mergeCell ref="E265:G265"/>
    <mergeCell ref="E790:G790"/>
    <mergeCell ref="E310:G310"/>
    <mergeCell ref="E325:G325"/>
    <mergeCell ref="E340:G340"/>
    <mergeCell ref="E355:G355"/>
    <mergeCell ref="E370:G370"/>
    <mergeCell ref="E130:G130"/>
    <mergeCell ref="E145:G145"/>
    <mergeCell ref="E160:G160"/>
    <mergeCell ref="E175:G175"/>
    <mergeCell ref="E190:G190"/>
    <mergeCell ref="E205:G205"/>
    <mergeCell ref="E700:G700"/>
    <mergeCell ref="E715:G715"/>
    <mergeCell ref="E730:G730"/>
    <mergeCell ref="E745:G745"/>
    <mergeCell ref="E760:G760"/>
    <mergeCell ref="E775:G775"/>
    <mergeCell ref="E835:G835"/>
    <mergeCell ref="E565:G565"/>
    <mergeCell ref="E580:G580"/>
    <mergeCell ref="E595:G595"/>
    <mergeCell ref="E610:G610"/>
    <mergeCell ref="E625:G625"/>
    <mergeCell ref="E490:G490"/>
    <mergeCell ref="E505:G505"/>
    <mergeCell ref="E520:G520"/>
    <mergeCell ref="E535:G535"/>
    <mergeCell ref="AG935:AG938"/>
    <mergeCell ref="E640:G640"/>
    <mergeCell ref="E655:G655"/>
    <mergeCell ref="E670:G670"/>
    <mergeCell ref="E685:G685"/>
    <mergeCell ref="T714:U714"/>
    <mergeCell ref="V714:W714"/>
    <mergeCell ref="X714:Y714"/>
    <mergeCell ref="Z714:AA714"/>
    <mergeCell ref="V684:W684"/>
    <mergeCell ref="X684:Y684"/>
    <mergeCell ref="Z684:AA684"/>
    <mergeCell ref="AG920:AG923"/>
    <mergeCell ref="N864:O864"/>
    <mergeCell ref="T534:U534"/>
    <mergeCell ref="V534:W534"/>
    <mergeCell ref="X534:Y534"/>
    <mergeCell ref="Z534:AA534"/>
    <mergeCell ref="T504:U504"/>
    <mergeCell ref="V504:W504"/>
    <mergeCell ref="X504:Y504"/>
    <mergeCell ref="Z504:AA504"/>
    <mergeCell ref="AV950:AV953"/>
    <mergeCell ref="AW950:AW953"/>
    <mergeCell ref="AX950:AX953"/>
    <mergeCell ref="AJ950:AJ953"/>
    <mergeCell ref="AK950:AK953"/>
    <mergeCell ref="AL950:AL953"/>
    <mergeCell ref="AM950:AM953"/>
    <mergeCell ref="E805:G805"/>
    <mergeCell ref="N924:O924"/>
    <mergeCell ref="P924:Q924"/>
    <mergeCell ref="R924:S924"/>
    <mergeCell ref="AB924:AC924"/>
    <mergeCell ref="H918:H919"/>
    <mergeCell ref="H920:H921"/>
    <mergeCell ref="H897:H898"/>
    <mergeCell ref="L909:M909"/>
    <mergeCell ref="N909:O909"/>
    <mergeCell ref="T849:U849"/>
    <mergeCell ref="V849:W849"/>
    <mergeCell ref="X849:Y849"/>
    <mergeCell ref="Z849:AA849"/>
    <mergeCell ref="T864:U864"/>
    <mergeCell ref="V864:W864"/>
    <mergeCell ref="X864:Y864"/>
    <mergeCell ref="Z864:AA864"/>
    <mergeCell ref="X819:Y819"/>
    <mergeCell ref="Z819:AA819"/>
    <mergeCell ref="T834:U834"/>
    <mergeCell ref="V834:W834"/>
    <mergeCell ref="X834:Y834"/>
    <mergeCell ref="Z834:AA834"/>
    <mergeCell ref="T939:U939"/>
    <mergeCell ref="AQ946:AQ949"/>
    <mergeCell ref="AR946:AR949"/>
    <mergeCell ref="AS946:AS949"/>
    <mergeCell ref="AT946:AT949"/>
    <mergeCell ref="AT950:AT953"/>
    <mergeCell ref="C946:C949"/>
    <mergeCell ref="I946:I949"/>
    <mergeCell ref="J946:J949"/>
    <mergeCell ref="K946:K949"/>
    <mergeCell ref="AF946:AF949"/>
    <mergeCell ref="AG946:AG949"/>
    <mergeCell ref="AJ946:AJ949"/>
    <mergeCell ref="AK946:AK949"/>
    <mergeCell ref="AN950:AN953"/>
    <mergeCell ref="AO950:AO953"/>
    <mergeCell ref="AP950:AP953"/>
    <mergeCell ref="AQ950:AQ953"/>
    <mergeCell ref="AR950:AR953"/>
    <mergeCell ref="AS950:AS953"/>
    <mergeCell ref="C950:C953"/>
    <mergeCell ref="I950:I953"/>
    <mergeCell ref="J950:J953"/>
    <mergeCell ref="K950:K953"/>
    <mergeCell ref="AF950:AF953"/>
    <mergeCell ref="AG950:AG953"/>
    <mergeCell ref="C942:C945"/>
    <mergeCell ref="I942:I945"/>
    <mergeCell ref="AX927:AX930"/>
    <mergeCell ref="C931:C934"/>
    <mergeCell ref="I931:I934"/>
    <mergeCell ref="J931:J934"/>
    <mergeCell ref="K931:K934"/>
    <mergeCell ref="AF931:AF934"/>
    <mergeCell ref="AG931:AG934"/>
    <mergeCell ref="AJ931:AJ934"/>
    <mergeCell ref="AU946:AU949"/>
    <mergeCell ref="AV946:AV949"/>
    <mergeCell ref="AW946:AW949"/>
    <mergeCell ref="AT942:AT945"/>
    <mergeCell ref="AU942:AU945"/>
    <mergeCell ref="AV942:AV945"/>
    <mergeCell ref="L939:M939"/>
    <mergeCell ref="N939:O939"/>
    <mergeCell ref="P939:Q939"/>
    <mergeCell ref="R939:S939"/>
    <mergeCell ref="AB939:AC939"/>
    <mergeCell ref="AP946:AP949"/>
    <mergeCell ref="AK942:AK945"/>
    <mergeCell ref="AM946:AM949"/>
    <mergeCell ref="AN946:AN949"/>
    <mergeCell ref="AO946:AO949"/>
    <mergeCell ref="E940:G940"/>
    <mergeCell ref="AX946:AX949"/>
    <mergeCell ref="AL942:AL945"/>
    <mergeCell ref="AM942:AM945"/>
    <mergeCell ref="AN942:AN945"/>
    <mergeCell ref="AO942:AO945"/>
    <mergeCell ref="AP942:AP945"/>
    <mergeCell ref="AQ942:AQ945"/>
    <mergeCell ref="AR942:AR945"/>
    <mergeCell ref="AS942:AS945"/>
    <mergeCell ref="AV935:AV938"/>
    <mergeCell ref="AT935:AT938"/>
    <mergeCell ref="I935:I938"/>
    <mergeCell ref="J935:J938"/>
    <mergeCell ref="K935:K938"/>
    <mergeCell ref="AF935:AF938"/>
    <mergeCell ref="J942:J945"/>
    <mergeCell ref="K942:K945"/>
    <mergeCell ref="AF942:AF945"/>
    <mergeCell ref="AG942:AG945"/>
    <mergeCell ref="AJ942:AJ945"/>
    <mergeCell ref="AW931:AW934"/>
    <mergeCell ref="AX931:AX934"/>
    <mergeCell ref="AW942:AW945"/>
    <mergeCell ref="AX942:AX945"/>
    <mergeCell ref="AN935:AN938"/>
    <mergeCell ref="AO935:AO938"/>
    <mergeCell ref="AP935:AP938"/>
    <mergeCell ref="AQ935:AQ938"/>
    <mergeCell ref="AR935:AR938"/>
    <mergeCell ref="AS935:AS938"/>
    <mergeCell ref="AQ931:AQ934"/>
    <mergeCell ref="AR931:AR934"/>
    <mergeCell ref="AS931:AS934"/>
    <mergeCell ref="AT931:AT934"/>
    <mergeCell ref="AU931:AU934"/>
    <mergeCell ref="AV931:AV934"/>
    <mergeCell ref="AK931:AK934"/>
    <mergeCell ref="AN920:AN923"/>
    <mergeCell ref="AW935:AW938"/>
    <mergeCell ref="AX935:AX938"/>
    <mergeCell ref="AV927:AV930"/>
    <mergeCell ref="AW927:AW930"/>
    <mergeCell ref="AX916:AX919"/>
    <mergeCell ref="C920:C923"/>
    <mergeCell ref="I920:I923"/>
    <mergeCell ref="J920:J923"/>
    <mergeCell ref="K920:K923"/>
    <mergeCell ref="AF920:AF923"/>
    <mergeCell ref="AU935:AU938"/>
    <mergeCell ref="AL931:AL934"/>
    <mergeCell ref="AM931:AM934"/>
    <mergeCell ref="AN931:AN934"/>
    <mergeCell ref="AO931:AO934"/>
    <mergeCell ref="AP931:AP934"/>
    <mergeCell ref="C935:C938"/>
    <mergeCell ref="AJ935:AJ938"/>
    <mergeCell ref="AK935:AK938"/>
    <mergeCell ref="AL935:AL938"/>
    <mergeCell ref="AM935:AM938"/>
    <mergeCell ref="AJ920:AJ923"/>
    <mergeCell ref="AK920:AK923"/>
    <mergeCell ref="AL920:AL923"/>
    <mergeCell ref="AM920:AM923"/>
    <mergeCell ref="AX912:AX915"/>
    <mergeCell ref="AU916:AU919"/>
    <mergeCell ref="AV916:AV919"/>
    <mergeCell ref="AW916:AW919"/>
    <mergeCell ref="C916:C919"/>
    <mergeCell ref="I916:I919"/>
    <mergeCell ref="J916:J919"/>
    <mergeCell ref="K916:K919"/>
    <mergeCell ref="AF916:AF919"/>
    <mergeCell ref="AG916:AG919"/>
    <mergeCell ref="C927:C930"/>
    <mergeCell ref="I927:I930"/>
    <mergeCell ref="J927:J930"/>
    <mergeCell ref="K927:K930"/>
    <mergeCell ref="AF927:AF930"/>
    <mergeCell ref="AG927:AG930"/>
    <mergeCell ref="AU920:AU923"/>
    <mergeCell ref="L924:M924"/>
    <mergeCell ref="AV920:AV923"/>
    <mergeCell ref="AW920:AW923"/>
    <mergeCell ref="AX920:AX923"/>
    <mergeCell ref="H916:H917"/>
    <mergeCell ref="AJ916:AJ919"/>
    <mergeCell ref="AK916:AK919"/>
    <mergeCell ref="AL916:AL919"/>
    <mergeCell ref="AM916:AM919"/>
    <mergeCell ref="AO920:AO923"/>
    <mergeCell ref="AP920:AP923"/>
    <mergeCell ref="AQ920:AQ923"/>
    <mergeCell ref="AR920:AR923"/>
    <mergeCell ref="AS920:AS923"/>
    <mergeCell ref="AT920:AT923"/>
    <mergeCell ref="C890:C893"/>
    <mergeCell ref="I890:I893"/>
    <mergeCell ref="J890:J893"/>
    <mergeCell ref="K890:K893"/>
    <mergeCell ref="AF890:AF893"/>
    <mergeCell ref="AG890:AG893"/>
    <mergeCell ref="AJ890:AJ893"/>
    <mergeCell ref="AK890:AK893"/>
    <mergeCell ref="C901:C904"/>
    <mergeCell ref="I901:I904"/>
    <mergeCell ref="J901:J904"/>
    <mergeCell ref="K901:K904"/>
    <mergeCell ref="AF901:AF904"/>
    <mergeCell ref="AG901:AG904"/>
    <mergeCell ref="AP912:AP915"/>
    <mergeCell ref="AO897:AO900"/>
    <mergeCell ref="AP897:AP900"/>
    <mergeCell ref="AF897:AF900"/>
    <mergeCell ref="AG897:AG900"/>
    <mergeCell ref="AJ897:AJ900"/>
    <mergeCell ref="AK897:AK900"/>
    <mergeCell ref="AJ901:AJ904"/>
    <mergeCell ref="AK901:AK904"/>
    <mergeCell ref="AL901:AL904"/>
    <mergeCell ref="AJ905:AJ908"/>
    <mergeCell ref="AK905:AK908"/>
    <mergeCell ref="AL905:AL908"/>
    <mergeCell ref="AM905:AM908"/>
    <mergeCell ref="AN912:AN915"/>
    <mergeCell ref="AO912:AO915"/>
    <mergeCell ref="C905:C908"/>
    <mergeCell ref="I905:I908"/>
    <mergeCell ref="AX890:AX893"/>
    <mergeCell ref="H888:H889"/>
    <mergeCell ref="H890:H891"/>
    <mergeCell ref="H892:H893"/>
    <mergeCell ref="H886:H887"/>
    <mergeCell ref="AW886:AW889"/>
    <mergeCell ref="AM886:AM889"/>
    <mergeCell ref="AN886:AN889"/>
    <mergeCell ref="AO886:AO889"/>
    <mergeCell ref="AP886:AP889"/>
    <mergeCell ref="AR890:AR893"/>
    <mergeCell ref="AS890:AS893"/>
    <mergeCell ref="AT890:AT893"/>
    <mergeCell ref="AU890:AU893"/>
    <mergeCell ref="AV890:AV893"/>
    <mergeCell ref="AW890:AW893"/>
    <mergeCell ref="AL890:AL893"/>
    <mergeCell ref="AM890:AM893"/>
    <mergeCell ref="AN890:AN893"/>
    <mergeCell ref="AO890:AO893"/>
    <mergeCell ref="AP890:AP893"/>
    <mergeCell ref="AQ890:AQ893"/>
    <mergeCell ref="AX886:AX889"/>
    <mergeCell ref="AQ886:AQ889"/>
    <mergeCell ref="AR886:AR889"/>
    <mergeCell ref="AS886:AS889"/>
    <mergeCell ref="AT886:AT889"/>
    <mergeCell ref="AU886:AU889"/>
    <mergeCell ref="AV886:AV889"/>
    <mergeCell ref="AX882:AX885"/>
    <mergeCell ref="C886:C889"/>
    <mergeCell ref="I886:I889"/>
    <mergeCell ref="J886:J889"/>
    <mergeCell ref="K886:K889"/>
    <mergeCell ref="AF886:AF889"/>
    <mergeCell ref="AG886:AG889"/>
    <mergeCell ref="AJ886:AJ889"/>
    <mergeCell ref="AK886:AK889"/>
    <mergeCell ref="AL886:AL889"/>
    <mergeCell ref="AR882:AR885"/>
    <mergeCell ref="AS882:AS885"/>
    <mergeCell ref="AT882:AT885"/>
    <mergeCell ref="AU882:AU885"/>
    <mergeCell ref="AV882:AV885"/>
    <mergeCell ref="AW882:AW885"/>
    <mergeCell ref="AL882:AL885"/>
    <mergeCell ref="AM882:AM885"/>
    <mergeCell ref="AN882:AN885"/>
    <mergeCell ref="AO882:AO885"/>
    <mergeCell ref="AP882:AP885"/>
    <mergeCell ref="AQ882:AQ885"/>
    <mergeCell ref="H884:H885"/>
    <mergeCell ref="C875:C878"/>
    <mergeCell ref="I875:I878"/>
    <mergeCell ref="J875:J878"/>
    <mergeCell ref="K875:K878"/>
    <mergeCell ref="AF875:AF878"/>
    <mergeCell ref="AG875:AG878"/>
    <mergeCell ref="AJ875:AJ878"/>
    <mergeCell ref="AK875:AK878"/>
    <mergeCell ref="AL875:AL878"/>
    <mergeCell ref="AF882:AF885"/>
    <mergeCell ref="AG882:AG885"/>
    <mergeCell ref="AJ882:AJ885"/>
    <mergeCell ref="AK882:AK885"/>
    <mergeCell ref="E880:G880"/>
    <mergeCell ref="AW871:AW874"/>
    <mergeCell ref="AM875:AM878"/>
    <mergeCell ref="AN875:AN878"/>
    <mergeCell ref="AO875:AO878"/>
    <mergeCell ref="AP875:AP878"/>
    <mergeCell ref="L879:M879"/>
    <mergeCell ref="N879:O879"/>
    <mergeCell ref="P879:Q879"/>
    <mergeCell ref="R879:S879"/>
    <mergeCell ref="AB879:AC879"/>
    <mergeCell ref="C882:C885"/>
    <mergeCell ref="I882:I885"/>
    <mergeCell ref="J882:J885"/>
    <mergeCell ref="K882:K885"/>
    <mergeCell ref="AU871:AU874"/>
    <mergeCell ref="AV871:AV874"/>
    <mergeCell ref="AW875:AW878"/>
    <mergeCell ref="H882:H883"/>
    <mergeCell ref="AX875:AX878"/>
    <mergeCell ref="AL867:AL870"/>
    <mergeCell ref="AM867:AM870"/>
    <mergeCell ref="AN867:AN870"/>
    <mergeCell ref="AO867:AO870"/>
    <mergeCell ref="AP867:AP870"/>
    <mergeCell ref="AQ867:AQ870"/>
    <mergeCell ref="AR867:AR870"/>
    <mergeCell ref="AS867:AS870"/>
    <mergeCell ref="AQ875:AQ878"/>
    <mergeCell ref="AR875:AR878"/>
    <mergeCell ref="AS875:AS878"/>
    <mergeCell ref="AT875:AT878"/>
    <mergeCell ref="AU875:AU878"/>
    <mergeCell ref="AV875:AV878"/>
    <mergeCell ref="AX871:AX874"/>
    <mergeCell ref="AP871:AP874"/>
    <mergeCell ref="AQ871:AQ874"/>
    <mergeCell ref="AR871:AR874"/>
    <mergeCell ref="AS871:AS874"/>
    <mergeCell ref="AT871:AT874"/>
    <mergeCell ref="AT867:AT870"/>
    <mergeCell ref="P864:Q864"/>
    <mergeCell ref="R864:S864"/>
    <mergeCell ref="AB864:AC864"/>
    <mergeCell ref="AJ867:AJ870"/>
    <mergeCell ref="AJ871:AJ874"/>
    <mergeCell ref="AK871:AK874"/>
    <mergeCell ref="AL871:AL874"/>
    <mergeCell ref="AM871:AM874"/>
    <mergeCell ref="AN871:AN874"/>
    <mergeCell ref="AO871:AO874"/>
    <mergeCell ref="C871:C874"/>
    <mergeCell ref="I871:I874"/>
    <mergeCell ref="J871:J874"/>
    <mergeCell ref="K871:K874"/>
    <mergeCell ref="AF871:AF874"/>
    <mergeCell ref="AG871:AG874"/>
    <mergeCell ref="H871:H872"/>
    <mergeCell ref="H873:H874"/>
    <mergeCell ref="AJ860:AJ863"/>
    <mergeCell ref="AK860:AK863"/>
    <mergeCell ref="AL860:AL863"/>
    <mergeCell ref="AM860:AM863"/>
    <mergeCell ref="AN860:AN863"/>
    <mergeCell ref="AO860:AO863"/>
    <mergeCell ref="AK867:AK870"/>
    <mergeCell ref="E865:G865"/>
    <mergeCell ref="AW856:AW859"/>
    <mergeCell ref="AX856:AX859"/>
    <mergeCell ref="C860:C863"/>
    <mergeCell ref="I860:I863"/>
    <mergeCell ref="J860:J863"/>
    <mergeCell ref="K860:K863"/>
    <mergeCell ref="AF860:AF863"/>
    <mergeCell ref="AG860:AG863"/>
    <mergeCell ref="C867:C870"/>
    <mergeCell ref="I867:I870"/>
    <mergeCell ref="J867:J870"/>
    <mergeCell ref="K867:K870"/>
    <mergeCell ref="AF867:AF870"/>
    <mergeCell ref="AG867:AG870"/>
    <mergeCell ref="H867:H868"/>
    <mergeCell ref="H869:H870"/>
    <mergeCell ref="AU867:AU870"/>
    <mergeCell ref="AV867:AV870"/>
    <mergeCell ref="AW867:AW870"/>
    <mergeCell ref="AX867:AX870"/>
    <mergeCell ref="AK856:AK859"/>
    <mergeCell ref="AL856:AL859"/>
    <mergeCell ref="AM856:AM859"/>
    <mergeCell ref="AN856:AN859"/>
    <mergeCell ref="AX852:AX855"/>
    <mergeCell ref="AU856:AU859"/>
    <mergeCell ref="AV856:AV859"/>
    <mergeCell ref="C830:C833"/>
    <mergeCell ref="I830:I833"/>
    <mergeCell ref="J830:J833"/>
    <mergeCell ref="K830:K833"/>
    <mergeCell ref="AF830:AF833"/>
    <mergeCell ref="AG830:AG833"/>
    <mergeCell ref="AJ830:AJ833"/>
    <mergeCell ref="AR852:AR855"/>
    <mergeCell ref="AS852:AS855"/>
    <mergeCell ref="AT852:AT855"/>
    <mergeCell ref="AU852:AU855"/>
    <mergeCell ref="AV852:AV855"/>
    <mergeCell ref="AW852:AW855"/>
    <mergeCell ref="AU860:AU863"/>
    <mergeCell ref="AV860:AV863"/>
    <mergeCell ref="AW860:AW863"/>
    <mergeCell ref="AX860:AX863"/>
    <mergeCell ref="AL852:AL855"/>
    <mergeCell ref="AM852:AM855"/>
    <mergeCell ref="AN852:AN855"/>
    <mergeCell ref="AO852:AO855"/>
    <mergeCell ref="AP852:AP855"/>
    <mergeCell ref="AQ852:AQ855"/>
    <mergeCell ref="AP860:AP863"/>
    <mergeCell ref="AQ860:AQ863"/>
    <mergeCell ref="AR860:AR863"/>
    <mergeCell ref="AS860:AS863"/>
    <mergeCell ref="AT856:AT859"/>
    <mergeCell ref="AT860:AT863"/>
    <mergeCell ref="AO856:AO859"/>
    <mergeCell ref="AP856:AP859"/>
    <mergeCell ref="AQ830:AQ833"/>
    <mergeCell ref="AR830:AR833"/>
    <mergeCell ref="AS830:AS833"/>
    <mergeCell ref="C856:C859"/>
    <mergeCell ref="I856:I859"/>
    <mergeCell ref="J856:J859"/>
    <mergeCell ref="K856:K859"/>
    <mergeCell ref="AF856:AF859"/>
    <mergeCell ref="AG856:AG859"/>
    <mergeCell ref="AJ856:AJ859"/>
    <mergeCell ref="AK830:AK833"/>
    <mergeCell ref="AL830:AL833"/>
    <mergeCell ref="AM830:AM833"/>
    <mergeCell ref="AN830:AN833"/>
    <mergeCell ref="AO830:AO833"/>
    <mergeCell ref="AP830:AP833"/>
    <mergeCell ref="AQ856:AQ859"/>
    <mergeCell ref="AR856:AR859"/>
    <mergeCell ref="AS856:AS859"/>
    <mergeCell ref="C837:C840"/>
    <mergeCell ref="I837:I840"/>
    <mergeCell ref="J837:J840"/>
    <mergeCell ref="K837:K840"/>
    <mergeCell ref="AF837:AF840"/>
    <mergeCell ref="AG837:AG840"/>
    <mergeCell ref="AJ837:AJ840"/>
    <mergeCell ref="AL845:AL848"/>
    <mergeCell ref="AM845:AM848"/>
    <mergeCell ref="AN845:AN848"/>
    <mergeCell ref="AO845:AO848"/>
    <mergeCell ref="AW822:AW825"/>
    <mergeCell ref="AX822:AX825"/>
    <mergeCell ref="AU826:AU829"/>
    <mergeCell ref="AV826:AV829"/>
    <mergeCell ref="AW826:AW829"/>
    <mergeCell ref="AX826:AX829"/>
    <mergeCell ref="AQ822:AQ825"/>
    <mergeCell ref="AR822:AR825"/>
    <mergeCell ref="AS822:AS825"/>
    <mergeCell ref="AT822:AT825"/>
    <mergeCell ref="AU822:AU825"/>
    <mergeCell ref="AV822:AV825"/>
    <mergeCell ref="AT830:AT833"/>
    <mergeCell ref="AU830:AU833"/>
    <mergeCell ref="AV830:AV833"/>
    <mergeCell ref="AW830:AW833"/>
    <mergeCell ref="AX830:AX833"/>
    <mergeCell ref="AP826:AP829"/>
    <mergeCell ref="AQ826:AQ829"/>
    <mergeCell ref="AR826:AR829"/>
    <mergeCell ref="AS826:AS829"/>
    <mergeCell ref="AT826:AT829"/>
    <mergeCell ref="H826:H827"/>
    <mergeCell ref="H828:H829"/>
    <mergeCell ref="AJ826:AJ829"/>
    <mergeCell ref="AK826:AK829"/>
    <mergeCell ref="AL826:AL829"/>
    <mergeCell ref="AM826:AM829"/>
    <mergeCell ref="AN826:AN829"/>
    <mergeCell ref="AO826:AO829"/>
    <mergeCell ref="C826:C829"/>
    <mergeCell ref="I826:I829"/>
    <mergeCell ref="J826:J829"/>
    <mergeCell ref="K826:K829"/>
    <mergeCell ref="AF826:AF829"/>
    <mergeCell ref="AG826:AG829"/>
    <mergeCell ref="AF822:AF825"/>
    <mergeCell ref="AG822:AG825"/>
    <mergeCell ref="AJ822:AJ825"/>
    <mergeCell ref="AK822:AK825"/>
    <mergeCell ref="E820:G820"/>
    <mergeCell ref="AU811:AU814"/>
    <mergeCell ref="H815:H816"/>
    <mergeCell ref="H817:H818"/>
    <mergeCell ref="H822:H823"/>
    <mergeCell ref="H824:H825"/>
    <mergeCell ref="L819:M819"/>
    <mergeCell ref="N819:O819"/>
    <mergeCell ref="P819:Q819"/>
    <mergeCell ref="R819:S819"/>
    <mergeCell ref="AB819:AC819"/>
    <mergeCell ref="C822:C825"/>
    <mergeCell ref="I822:I825"/>
    <mergeCell ref="J822:J825"/>
    <mergeCell ref="K822:K825"/>
    <mergeCell ref="AL822:AL825"/>
    <mergeCell ref="AM822:AM825"/>
    <mergeCell ref="AN822:AN825"/>
    <mergeCell ref="AO822:AO825"/>
    <mergeCell ref="AP822:AP825"/>
    <mergeCell ref="AS815:AS818"/>
    <mergeCell ref="AT815:AT818"/>
    <mergeCell ref="AU815:AU818"/>
    <mergeCell ref="AV815:AV818"/>
    <mergeCell ref="AW815:AW818"/>
    <mergeCell ref="AX815:AX818"/>
    <mergeCell ref="AM815:AM818"/>
    <mergeCell ref="AN815:AN818"/>
    <mergeCell ref="AO815:AO818"/>
    <mergeCell ref="AP815:AP818"/>
    <mergeCell ref="AQ815:AQ818"/>
    <mergeCell ref="AR815:AR818"/>
    <mergeCell ref="AX811:AX814"/>
    <mergeCell ref="C815:C818"/>
    <mergeCell ref="I815:I818"/>
    <mergeCell ref="J815:J818"/>
    <mergeCell ref="K815:K818"/>
    <mergeCell ref="AF815:AF818"/>
    <mergeCell ref="AG815:AG818"/>
    <mergeCell ref="AJ815:AJ818"/>
    <mergeCell ref="AK815:AK818"/>
    <mergeCell ref="AL815:AL818"/>
    <mergeCell ref="AV811:AV814"/>
    <mergeCell ref="AW811:AW814"/>
    <mergeCell ref="AN811:AN814"/>
    <mergeCell ref="AO811:AO814"/>
    <mergeCell ref="AP811:AP814"/>
    <mergeCell ref="AQ811:AQ814"/>
    <mergeCell ref="AR811:AR814"/>
    <mergeCell ref="AS811:AS814"/>
    <mergeCell ref="AT811:AT814"/>
    <mergeCell ref="C807:C810"/>
    <mergeCell ref="I807:I810"/>
    <mergeCell ref="J807:J810"/>
    <mergeCell ref="K807:K810"/>
    <mergeCell ref="AF807:AF810"/>
    <mergeCell ref="AG807:AG810"/>
    <mergeCell ref="AM807:AM810"/>
    <mergeCell ref="AN807:AN810"/>
    <mergeCell ref="AO807:AO810"/>
    <mergeCell ref="AP807:AP810"/>
    <mergeCell ref="AQ807:AQ810"/>
    <mergeCell ref="AR807:AR810"/>
    <mergeCell ref="AJ811:AJ814"/>
    <mergeCell ref="AK811:AK814"/>
    <mergeCell ref="AL811:AL814"/>
    <mergeCell ref="AM811:AM814"/>
    <mergeCell ref="L804:M804"/>
    <mergeCell ref="N804:O804"/>
    <mergeCell ref="P804:Q804"/>
    <mergeCell ref="R804:S804"/>
    <mergeCell ref="AB804:AC804"/>
    <mergeCell ref="AL807:AL810"/>
    <mergeCell ref="C811:C814"/>
    <mergeCell ref="I811:I814"/>
    <mergeCell ref="J811:J814"/>
    <mergeCell ref="K811:K814"/>
    <mergeCell ref="AF811:AF814"/>
    <mergeCell ref="AG811:AG814"/>
    <mergeCell ref="H809:H810"/>
    <mergeCell ref="H811:H812"/>
    <mergeCell ref="H813:H814"/>
    <mergeCell ref="AW807:AW810"/>
    <mergeCell ref="AX807:AX810"/>
    <mergeCell ref="AL800:AL803"/>
    <mergeCell ref="AM800:AM803"/>
    <mergeCell ref="AN800:AN803"/>
    <mergeCell ref="AO800:AO803"/>
    <mergeCell ref="AP800:AP803"/>
    <mergeCell ref="AQ800:AQ803"/>
    <mergeCell ref="AR800:AR803"/>
    <mergeCell ref="AS800:AS803"/>
    <mergeCell ref="AJ807:AJ810"/>
    <mergeCell ref="AK807:AK810"/>
    <mergeCell ref="AS807:AS810"/>
    <mergeCell ref="AT807:AT810"/>
    <mergeCell ref="AU807:AU810"/>
    <mergeCell ref="AV807:AV810"/>
    <mergeCell ref="AU796:AU799"/>
    <mergeCell ref="AV796:AV799"/>
    <mergeCell ref="AW796:AW799"/>
    <mergeCell ref="AX796:AX799"/>
    <mergeCell ref="AU800:AU803"/>
    <mergeCell ref="AV800:AV803"/>
    <mergeCell ref="AW800:AW803"/>
    <mergeCell ref="AX800:AX803"/>
    <mergeCell ref="I796:I799"/>
    <mergeCell ref="J796:J799"/>
    <mergeCell ref="K796:K799"/>
    <mergeCell ref="AF796:AF799"/>
    <mergeCell ref="AG796:AG799"/>
    <mergeCell ref="T789:U789"/>
    <mergeCell ref="V789:W789"/>
    <mergeCell ref="X789:Y789"/>
    <mergeCell ref="Z789:AA789"/>
    <mergeCell ref="T774:U774"/>
    <mergeCell ref="V774:W774"/>
    <mergeCell ref="X774:Y774"/>
    <mergeCell ref="Z774:AA774"/>
    <mergeCell ref="AX777:AX780"/>
    <mergeCell ref="AU781:AU784"/>
    <mergeCell ref="AV781:AV784"/>
    <mergeCell ref="AW781:AW784"/>
    <mergeCell ref="AX781:AX784"/>
    <mergeCell ref="C785:C788"/>
    <mergeCell ref="I785:I788"/>
    <mergeCell ref="J785:J788"/>
    <mergeCell ref="K785:K788"/>
    <mergeCell ref="AF785:AF788"/>
    <mergeCell ref="AG785:AG788"/>
    <mergeCell ref="H785:H786"/>
    <mergeCell ref="H787:H788"/>
    <mergeCell ref="C781:C784"/>
    <mergeCell ref="I781:I784"/>
    <mergeCell ref="J781:J784"/>
    <mergeCell ref="K781:K784"/>
    <mergeCell ref="AF781:AF784"/>
    <mergeCell ref="AG781:AG784"/>
    <mergeCell ref="AU770:AU773"/>
    <mergeCell ref="AV770:AV773"/>
    <mergeCell ref="AW777:AW780"/>
    <mergeCell ref="AW770:AW773"/>
    <mergeCell ref="AV777:AV780"/>
    <mergeCell ref="L774:M774"/>
    <mergeCell ref="N774:O774"/>
    <mergeCell ref="P774:Q774"/>
    <mergeCell ref="R774:S774"/>
    <mergeCell ref="AB774:AC774"/>
    <mergeCell ref="AJ781:AJ784"/>
    <mergeCell ref="AK781:AK784"/>
    <mergeCell ref="AU785:AU788"/>
    <mergeCell ref="AV785:AV788"/>
    <mergeCell ref="AW785:AW788"/>
    <mergeCell ref="C792:C795"/>
    <mergeCell ref="I792:I795"/>
    <mergeCell ref="J792:J795"/>
    <mergeCell ref="K792:K795"/>
    <mergeCell ref="AF792:AF795"/>
    <mergeCell ref="AG792:AG795"/>
    <mergeCell ref="AJ792:AJ795"/>
    <mergeCell ref="AU792:AU795"/>
    <mergeCell ref="AV792:AV795"/>
    <mergeCell ref="AW792:AW795"/>
    <mergeCell ref="L789:M789"/>
    <mergeCell ref="N789:O789"/>
    <mergeCell ref="P789:Q789"/>
    <mergeCell ref="R789:S789"/>
    <mergeCell ref="AB789:AC789"/>
    <mergeCell ref="AK792:AK795"/>
    <mergeCell ref="AR785:AR788"/>
    <mergeCell ref="AS785:AS788"/>
    <mergeCell ref="AT785:AT788"/>
    <mergeCell ref="AX770:AX773"/>
    <mergeCell ref="C762:C765"/>
    <mergeCell ref="I762:I765"/>
    <mergeCell ref="J762:J765"/>
    <mergeCell ref="K762:K765"/>
    <mergeCell ref="AF762:AF765"/>
    <mergeCell ref="AG762:AG765"/>
    <mergeCell ref="AM770:AM773"/>
    <mergeCell ref="AN770:AN773"/>
    <mergeCell ref="AO770:AO773"/>
    <mergeCell ref="AP770:AP773"/>
    <mergeCell ref="AQ770:AQ773"/>
    <mergeCell ref="AR770:AR773"/>
    <mergeCell ref="K770:K773"/>
    <mergeCell ref="AF770:AF773"/>
    <mergeCell ref="AG770:AG773"/>
    <mergeCell ref="AJ770:AJ773"/>
    <mergeCell ref="AK770:AK773"/>
    <mergeCell ref="AL770:AL773"/>
    <mergeCell ref="AW766:AW769"/>
    <mergeCell ref="AX766:AX769"/>
    <mergeCell ref="AL762:AL765"/>
    <mergeCell ref="AM762:AM765"/>
    <mergeCell ref="AN762:AN765"/>
    <mergeCell ref="AO762:AO765"/>
    <mergeCell ref="AP762:AP765"/>
    <mergeCell ref="AW762:AW765"/>
    <mergeCell ref="AX762:AX765"/>
    <mergeCell ref="AP766:AP769"/>
    <mergeCell ref="H762:H763"/>
    <mergeCell ref="AW755:AW758"/>
    <mergeCell ref="AX755:AX758"/>
    <mergeCell ref="K751:K754"/>
    <mergeCell ref="AF751:AF754"/>
    <mergeCell ref="AG751:AG754"/>
    <mergeCell ref="AJ751:AJ754"/>
    <mergeCell ref="AK751:AK754"/>
    <mergeCell ref="AL751:AL754"/>
    <mergeCell ref="AM751:AM754"/>
    <mergeCell ref="AQ766:AQ769"/>
    <mergeCell ref="AR766:AR769"/>
    <mergeCell ref="AS766:AS769"/>
    <mergeCell ref="AT766:AT769"/>
    <mergeCell ref="AU766:AU769"/>
    <mergeCell ref="AU755:AU758"/>
    <mergeCell ref="AJ766:AJ769"/>
    <mergeCell ref="AK766:AK769"/>
    <mergeCell ref="AL766:AL769"/>
    <mergeCell ref="AM766:AM769"/>
    <mergeCell ref="AN766:AN769"/>
    <mergeCell ref="AO766:AO769"/>
    <mergeCell ref="K766:K769"/>
    <mergeCell ref="AF766:AF769"/>
    <mergeCell ref="AG766:AG769"/>
    <mergeCell ref="AJ762:AJ765"/>
    <mergeCell ref="AK762:AK765"/>
    <mergeCell ref="AS762:AS765"/>
    <mergeCell ref="AT762:AT765"/>
    <mergeCell ref="AU762:AU765"/>
    <mergeCell ref="AV762:AV765"/>
    <mergeCell ref="AV766:AV769"/>
    <mergeCell ref="T759:U759"/>
    <mergeCell ref="K755:K758"/>
    <mergeCell ref="AF755:AF758"/>
    <mergeCell ref="AG755:AG758"/>
    <mergeCell ref="AJ755:AJ758"/>
    <mergeCell ref="AK755:AK758"/>
    <mergeCell ref="AL755:AL758"/>
    <mergeCell ref="AQ751:AQ754"/>
    <mergeCell ref="AR751:AR754"/>
    <mergeCell ref="AS751:AS754"/>
    <mergeCell ref="AT751:AT754"/>
    <mergeCell ref="AU751:AU754"/>
    <mergeCell ref="AV751:AV754"/>
    <mergeCell ref="AN751:AN754"/>
    <mergeCell ref="AO751:AO754"/>
    <mergeCell ref="AP751:AP754"/>
    <mergeCell ref="L759:M759"/>
    <mergeCell ref="N759:O759"/>
    <mergeCell ref="P759:Q759"/>
    <mergeCell ref="R759:S759"/>
    <mergeCell ref="AB759:AC759"/>
    <mergeCell ref="AM755:AM758"/>
    <mergeCell ref="AN755:AN758"/>
    <mergeCell ref="AV755:AV758"/>
    <mergeCell ref="V759:W759"/>
    <mergeCell ref="X759:Y759"/>
    <mergeCell ref="Z759:AA759"/>
    <mergeCell ref="C747:C750"/>
    <mergeCell ref="I747:I750"/>
    <mergeCell ref="J747:J750"/>
    <mergeCell ref="K747:K750"/>
    <mergeCell ref="AF747:AF750"/>
    <mergeCell ref="AG747:AG750"/>
    <mergeCell ref="AB744:AC744"/>
    <mergeCell ref="AU747:AU750"/>
    <mergeCell ref="AV747:AV750"/>
    <mergeCell ref="AW747:AW750"/>
    <mergeCell ref="AX747:AX750"/>
    <mergeCell ref="AX751:AX754"/>
    <mergeCell ref="AJ747:AJ750"/>
    <mergeCell ref="AK747:AK750"/>
    <mergeCell ref="AL747:AL750"/>
    <mergeCell ref="AM747:AM750"/>
    <mergeCell ref="H757:H758"/>
    <mergeCell ref="H755:H756"/>
    <mergeCell ref="L744:M744"/>
    <mergeCell ref="N744:O744"/>
    <mergeCell ref="P744:Q744"/>
    <mergeCell ref="R744:S744"/>
    <mergeCell ref="AO755:AO758"/>
    <mergeCell ref="AP755:AP758"/>
    <mergeCell ref="AQ755:AQ758"/>
    <mergeCell ref="AR755:AR758"/>
    <mergeCell ref="AS755:AS758"/>
    <mergeCell ref="AT755:AT758"/>
    <mergeCell ref="AW751:AW754"/>
    <mergeCell ref="C755:C758"/>
    <mergeCell ref="I755:I758"/>
    <mergeCell ref="J755:J758"/>
    <mergeCell ref="AN721:AN724"/>
    <mergeCell ref="AO721:AO724"/>
    <mergeCell ref="AP721:AP724"/>
    <mergeCell ref="AQ721:AQ724"/>
    <mergeCell ref="AT747:AT750"/>
    <mergeCell ref="H747:H748"/>
    <mergeCell ref="H749:H750"/>
    <mergeCell ref="H751:H752"/>
    <mergeCell ref="H753:H754"/>
    <mergeCell ref="AU736:AU739"/>
    <mergeCell ref="AO740:AO743"/>
    <mergeCell ref="AP740:AP743"/>
    <mergeCell ref="AQ740:AQ743"/>
    <mergeCell ref="AR740:AR743"/>
    <mergeCell ref="AN747:AN750"/>
    <mergeCell ref="AO747:AO750"/>
    <mergeCell ref="AP747:AP750"/>
    <mergeCell ref="AQ747:AQ750"/>
    <mergeCell ref="AR747:AR750"/>
    <mergeCell ref="AS747:AS750"/>
    <mergeCell ref="T729:U729"/>
    <mergeCell ref="V729:W729"/>
    <mergeCell ref="X729:Y729"/>
    <mergeCell ref="Z729:AA729"/>
    <mergeCell ref="T744:U744"/>
    <mergeCell ref="V744:W744"/>
    <mergeCell ref="X744:Y744"/>
    <mergeCell ref="Z744:AA744"/>
    <mergeCell ref="AQ732:AQ735"/>
    <mergeCell ref="AS732:AS735"/>
    <mergeCell ref="AT732:AT735"/>
    <mergeCell ref="AU732:AU735"/>
    <mergeCell ref="AV725:AV728"/>
    <mergeCell ref="C736:C739"/>
    <mergeCell ref="I736:I739"/>
    <mergeCell ref="J736:J739"/>
    <mergeCell ref="K736:K739"/>
    <mergeCell ref="AF736:AF739"/>
    <mergeCell ref="AG736:AG739"/>
    <mergeCell ref="AJ736:AJ739"/>
    <mergeCell ref="AK736:AK739"/>
    <mergeCell ref="AL736:AL739"/>
    <mergeCell ref="AS740:AS743"/>
    <mergeCell ref="AT740:AT743"/>
    <mergeCell ref="AU740:AU743"/>
    <mergeCell ref="AV740:AV743"/>
    <mergeCell ref="AW740:AW743"/>
    <mergeCell ref="AX740:AX743"/>
    <mergeCell ref="AR721:AR724"/>
    <mergeCell ref="AX736:AX739"/>
    <mergeCell ref="K740:K743"/>
    <mergeCell ref="AF740:AF743"/>
    <mergeCell ref="AG740:AG743"/>
    <mergeCell ref="AJ740:AJ743"/>
    <mergeCell ref="AK740:AK743"/>
    <mergeCell ref="AL740:AL743"/>
    <mergeCell ref="AM740:AM743"/>
    <mergeCell ref="AN740:AN743"/>
    <mergeCell ref="AV736:AV739"/>
    <mergeCell ref="AW736:AW739"/>
    <mergeCell ref="AJ721:AJ724"/>
    <mergeCell ref="AK721:AK724"/>
    <mergeCell ref="AL721:AL724"/>
    <mergeCell ref="AM721:AM724"/>
    <mergeCell ref="AW732:AW735"/>
    <mergeCell ref="AX732:AX735"/>
    <mergeCell ref="AS736:AS739"/>
    <mergeCell ref="AT736:AT739"/>
    <mergeCell ref="C732:C735"/>
    <mergeCell ref="I732:I735"/>
    <mergeCell ref="J732:J735"/>
    <mergeCell ref="K732:K735"/>
    <mergeCell ref="AF732:AF735"/>
    <mergeCell ref="AG732:AG735"/>
    <mergeCell ref="AJ732:AJ735"/>
    <mergeCell ref="AK732:AK735"/>
    <mergeCell ref="AM736:AM739"/>
    <mergeCell ref="AN736:AN739"/>
    <mergeCell ref="AO736:AO739"/>
    <mergeCell ref="AP736:AP739"/>
    <mergeCell ref="AQ736:AQ739"/>
    <mergeCell ref="AR736:AR739"/>
    <mergeCell ref="H708:H709"/>
    <mergeCell ref="L729:M729"/>
    <mergeCell ref="N729:O729"/>
    <mergeCell ref="P729:Q729"/>
    <mergeCell ref="R729:S729"/>
    <mergeCell ref="AB729:AC729"/>
    <mergeCell ref="K706:K709"/>
    <mergeCell ref="AF706:AF709"/>
    <mergeCell ref="AG706:AG709"/>
    <mergeCell ref="AJ706:AJ709"/>
    <mergeCell ref="AK706:AK709"/>
    <mergeCell ref="AL706:AL709"/>
    <mergeCell ref="AR732:AR735"/>
    <mergeCell ref="AW721:AW724"/>
    <mergeCell ref="AX721:AX724"/>
    <mergeCell ref="C725:C728"/>
    <mergeCell ref="AR725:AR728"/>
    <mergeCell ref="AS725:AS728"/>
    <mergeCell ref="AT725:AT728"/>
    <mergeCell ref="AU725:AU728"/>
    <mergeCell ref="AN725:AN728"/>
    <mergeCell ref="AO725:AO728"/>
    <mergeCell ref="AU710:AU713"/>
    <mergeCell ref="AV710:AV713"/>
    <mergeCell ref="AW710:AW713"/>
    <mergeCell ref="AX710:AX713"/>
    <mergeCell ref="AL732:AL735"/>
    <mergeCell ref="AM732:AM735"/>
    <mergeCell ref="AN732:AN735"/>
    <mergeCell ref="AO732:AO735"/>
    <mergeCell ref="AP732:AP735"/>
    <mergeCell ref="AV732:AV735"/>
    <mergeCell ref="AK710:AK713"/>
    <mergeCell ref="AT706:AT709"/>
    <mergeCell ref="AU706:AU709"/>
    <mergeCell ref="AV706:AV709"/>
    <mergeCell ref="AW706:AW709"/>
    <mergeCell ref="AW717:AW720"/>
    <mergeCell ref="AT710:AT713"/>
    <mergeCell ref="AV717:AV720"/>
    <mergeCell ref="AP725:AP728"/>
    <mergeCell ref="AQ725:AQ728"/>
    <mergeCell ref="H719:H720"/>
    <mergeCell ref="H721:H722"/>
    <mergeCell ref="AR706:AR709"/>
    <mergeCell ref="AS706:AS709"/>
    <mergeCell ref="AF721:AF724"/>
    <mergeCell ref="AG721:AG724"/>
    <mergeCell ref="AS721:AS724"/>
    <mergeCell ref="AL710:AL713"/>
    <mergeCell ref="AQ706:AQ709"/>
    <mergeCell ref="I725:I728"/>
    <mergeCell ref="J725:J728"/>
    <mergeCell ref="K725:K728"/>
    <mergeCell ref="AF725:AF728"/>
    <mergeCell ref="AG725:AG728"/>
    <mergeCell ref="AJ725:AJ728"/>
    <mergeCell ref="AK725:AK728"/>
    <mergeCell ref="AL725:AL728"/>
    <mergeCell ref="AM725:AM728"/>
    <mergeCell ref="AM706:AM709"/>
    <mergeCell ref="AN706:AN709"/>
    <mergeCell ref="AO706:AO709"/>
    <mergeCell ref="AP706:AP709"/>
    <mergeCell ref="AX702:AX705"/>
    <mergeCell ref="AX706:AX709"/>
    <mergeCell ref="C702:C705"/>
    <mergeCell ref="I702:I705"/>
    <mergeCell ref="J702:J705"/>
    <mergeCell ref="K702:K705"/>
    <mergeCell ref="AF702:AF705"/>
    <mergeCell ref="AG702:AG705"/>
    <mergeCell ref="AS710:AS713"/>
    <mergeCell ref="AU721:AU724"/>
    <mergeCell ref="AV721:AV724"/>
    <mergeCell ref="AX695:AX698"/>
    <mergeCell ref="L699:M699"/>
    <mergeCell ref="N699:O699"/>
    <mergeCell ref="P699:Q699"/>
    <mergeCell ref="R699:S699"/>
    <mergeCell ref="AB699:AC699"/>
    <mergeCell ref="AU702:AU705"/>
    <mergeCell ref="AM710:AM713"/>
    <mergeCell ref="AN710:AN713"/>
    <mergeCell ref="AO710:AO713"/>
    <mergeCell ref="AP710:AP713"/>
    <mergeCell ref="AQ710:AQ713"/>
    <mergeCell ref="AR710:AR713"/>
    <mergeCell ref="AT721:AT724"/>
    <mergeCell ref="AX717:AX720"/>
    <mergeCell ref="C710:C713"/>
    <mergeCell ref="I710:I713"/>
    <mergeCell ref="J710:J713"/>
    <mergeCell ref="K710:K713"/>
    <mergeCell ref="AF710:AF713"/>
    <mergeCell ref="AJ710:AJ713"/>
    <mergeCell ref="K695:K698"/>
    <mergeCell ref="AF695:AF698"/>
    <mergeCell ref="AG695:AG698"/>
    <mergeCell ref="AJ695:AJ698"/>
    <mergeCell ref="AK695:AK698"/>
    <mergeCell ref="AJ702:AJ705"/>
    <mergeCell ref="AK702:AK705"/>
    <mergeCell ref="AL702:AL705"/>
    <mergeCell ref="AM702:AM705"/>
    <mergeCell ref="AN702:AN705"/>
    <mergeCell ref="AO702:AO705"/>
    <mergeCell ref="AV702:AV705"/>
    <mergeCell ref="T699:U699"/>
    <mergeCell ref="V699:W699"/>
    <mergeCell ref="X699:Y699"/>
    <mergeCell ref="Z699:AA699"/>
    <mergeCell ref="AW702:AW705"/>
    <mergeCell ref="AR695:AR698"/>
    <mergeCell ref="AS695:AS698"/>
    <mergeCell ref="AT695:AT698"/>
    <mergeCell ref="AU695:AU698"/>
    <mergeCell ref="AV695:AV698"/>
    <mergeCell ref="AW695:AW698"/>
    <mergeCell ref="AL695:AL698"/>
    <mergeCell ref="AM695:AM698"/>
    <mergeCell ref="AN695:AN698"/>
    <mergeCell ref="AO695:AO698"/>
    <mergeCell ref="AP695:AP698"/>
    <mergeCell ref="AQ695:AQ698"/>
    <mergeCell ref="AP702:AP705"/>
    <mergeCell ref="AQ702:AQ705"/>
    <mergeCell ref="AR702:AR705"/>
    <mergeCell ref="AS702:AS705"/>
    <mergeCell ref="AT702:AT705"/>
    <mergeCell ref="AX691:AX694"/>
    <mergeCell ref="C695:C698"/>
    <mergeCell ref="I695:I698"/>
    <mergeCell ref="J695:J698"/>
    <mergeCell ref="H689:H690"/>
    <mergeCell ref="H691:H692"/>
    <mergeCell ref="H693:H694"/>
    <mergeCell ref="C687:C690"/>
    <mergeCell ref="I687:I690"/>
    <mergeCell ref="J687:J690"/>
    <mergeCell ref="AR691:AR694"/>
    <mergeCell ref="AS691:AS694"/>
    <mergeCell ref="AT691:AT694"/>
    <mergeCell ref="AU691:AU694"/>
    <mergeCell ref="AV691:AV694"/>
    <mergeCell ref="AW691:AW694"/>
    <mergeCell ref="AL691:AL694"/>
    <mergeCell ref="AM691:AM694"/>
    <mergeCell ref="AN691:AN694"/>
    <mergeCell ref="AO691:AO694"/>
    <mergeCell ref="AP691:AP694"/>
    <mergeCell ref="AQ691:AQ694"/>
    <mergeCell ref="AW687:AW690"/>
    <mergeCell ref="AX687:AX690"/>
    <mergeCell ref="C691:C694"/>
    <mergeCell ref="I691:I694"/>
    <mergeCell ref="J691:J694"/>
    <mergeCell ref="K691:K694"/>
    <mergeCell ref="AF691:AF694"/>
    <mergeCell ref="AG691:AG694"/>
    <mergeCell ref="AJ691:AJ694"/>
    <mergeCell ref="AK691:AK694"/>
    <mergeCell ref="K687:K690"/>
    <mergeCell ref="AF687:AF690"/>
    <mergeCell ref="AG687:AG690"/>
    <mergeCell ref="AJ687:AJ690"/>
    <mergeCell ref="AK687:AK690"/>
    <mergeCell ref="AL687:AL690"/>
    <mergeCell ref="AU680:AU683"/>
    <mergeCell ref="AV680:AV683"/>
    <mergeCell ref="T684:U684"/>
    <mergeCell ref="AQ680:AQ683"/>
    <mergeCell ref="AR680:AR683"/>
    <mergeCell ref="AS680:AS683"/>
    <mergeCell ref="AT680:AT683"/>
    <mergeCell ref="AW680:AW683"/>
    <mergeCell ref="AX680:AX683"/>
    <mergeCell ref="L684:M684"/>
    <mergeCell ref="N684:O684"/>
    <mergeCell ref="P684:Q684"/>
    <mergeCell ref="R684:S684"/>
    <mergeCell ref="AB684:AC684"/>
    <mergeCell ref="AJ680:AJ683"/>
    <mergeCell ref="AW676:AW679"/>
    <mergeCell ref="AX676:AX679"/>
    <mergeCell ref="AM676:AM679"/>
    <mergeCell ref="AN676:AN679"/>
    <mergeCell ref="AO676:AO679"/>
    <mergeCell ref="AP676:AP679"/>
    <mergeCell ref="AQ676:AQ679"/>
    <mergeCell ref="AR676:AR679"/>
    <mergeCell ref="AX672:AX675"/>
    <mergeCell ref="C676:C679"/>
    <mergeCell ref="I676:I679"/>
    <mergeCell ref="J676:J679"/>
    <mergeCell ref="K676:K679"/>
    <mergeCell ref="AF676:AF679"/>
    <mergeCell ref="AG676:AG679"/>
    <mergeCell ref="AJ676:AJ679"/>
    <mergeCell ref="AK676:AK679"/>
    <mergeCell ref="AL676:AL679"/>
    <mergeCell ref="AO672:AO675"/>
    <mergeCell ref="AP672:AP675"/>
    <mergeCell ref="AQ672:AQ675"/>
    <mergeCell ref="AR672:AR675"/>
    <mergeCell ref="AS672:AS675"/>
    <mergeCell ref="AT672:AT675"/>
    <mergeCell ref="AS676:AS679"/>
    <mergeCell ref="AT676:AT679"/>
    <mergeCell ref="AU676:AU679"/>
    <mergeCell ref="AV646:AV649"/>
    <mergeCell ref="AW646:AW649"/>
    <mergeCell ref="C661:C664"/>
    <mergeCell ref="I661:I664"/>
    <mergeCell ref="J661:J664"/>
    <mergeCell ref="K661:K664"/>
    <mergeCell ref="AF661:AF664"/>
    <mergeCell ref="AG661:AG664"/>
    <mergeCell ref="AJ661:AJ664"/>
    <mergeCell ref="AK661:AK664"/>
    <mergeCell ref="AJ672:AJ675"/>
    <mergeCell ref="AK672:AK675"/>
    <mergeCell ref="AL672:AL675"/>
    <mergeCell ref="AM672:AM675"/>
    <mergeCell ref="L669:M669"/>
    <mergeCell ref="N669:O669"/>
    <mergeCell ref="P669:Q669"/>
    <mergeCell ref="R669:S669"/>
    <mergeCell ref="AB669:AC669"/>
    <mergeCell ref="C672:C675"/>
    <mergeCell ref="I672:I675"/>
    <mergeCell ref="J672:J675"/>
    <mergeCell ref="K672:K675"/>
    <mergeCell ref="AF672:AF675"/>
    <mergeCell ref="AG672:AG675"/>
    <mergeCell ref="H674:H675"/>
    <mergeCell ref="T654:U654"/>
    <mergeCell ref="V654:W654"/>
    <mergeCell ref="X654:Y654"/>
    <mergeCell ref="Z654:AA654"/>
    <mergeCell ref="T669:U669"/>
    <mergeCell ref="V669:W669"/>
    <mergeCell ref="C650:C653"/>
    <mergeCell ref="I650:I653"/>
    <mergeCell ref="J650:J653"/>
    <mergeCell ref="K650:K653"/>
    <mergeCell ref="AF650:AF653"/>
    <mergeCell ref="AG650:AG653"/>
    <mergeCell ref="AJ650:AJ653"/>
    <mergeCell ref="AK650:AK653"/>
    <mergeCell ref="AL650:AL653"/>
    <mergeCell ref="AR661:AR664"/>
    <mergeCell ref="AU672:AU675"/>
    <mergeCell ref="AV672:AV675"/>
    <mergeCell ref="AW672:AW675"/>
    <mergeCell ref="AL657:AL660"/>
    <mergeCell ref="AM657:AM660"/>
    <mergeCell ref="AN657:AN660"/>
    <mergeCell ref="AO657:AO660"/>
    <mergeCell ref="AN672:AN675"/>
    <mergeCell ref="AU657:AU660"/>
    <mergeCell ref="AL661:AL664"/>
    <mergeCell ref="AM661:AM664"/>
    <mergeCell ref="AN661:AN664"/>
    <mergeCell ref="AO661:AO664"/>
    <mergeCell ref="AP661:AP664"/>
    <mergeCell ref="AQ661:AQ664"/>
    <mergeCell ref="X669:Y669"/>
    <mergeCell ref="Z669:AA669"/>
    <mergeCell ref="AR657:AR660"/>
    <mergeCell ref="AT657:AT660"/>
    <mergeCell ref="L654:M654"/>
    <mergeCell ref="N654:O654"/>
    <mergeCell ref="P654:Q654"/>
    <mergeCell ref="AV642:AV645"/>
    <mergeCell ref="AW642:AW645"/>
    <mergeCell ref="AX642:AX645"/>
    <mergeCell ref="J642:J645"/>
    <mergeCell ref="K642:K645"/>
    <mergeCell ref="AF642:AF645"/>
    <mergeCell ref="AG642:AG645"/>
    <mergeCell ref="AJ642:AJ645"/>
    <mergeCell ref="AK642:AK645"/>
    <mergeCell ref="H646:H647"/>
    <mergeCell ref="H648:H649"/>
    <mergeCell ref="H650:H651"/>
    <mergeCell ref="H652:H653"/>
    <mergeCell ref="C642:C645"/>
    <mergeCell ref="I642:I645"/>
    <mergeCell ref="C646:C649"/>
    <mergeCell ref="I646:I649"/>
    <mergeCell ref="H642:H643"/>
    <mergeCell ref="H644:H645"/>
    <mergeCell ref="AS650:AS653"/>
    <mergeCell ref="AT650:AT653"/>
    <mergeCell ref="AU650:AU653"/>
    <mergeCell ref="AV650:AV653"/>
    <mergeCell ref="AW650:AW653"/>
    <mergeCell ref="AX650:AX653"/>
    <mergeCell ref="AM650:AM653"/>
    <mergeCell ref="AN650:AN653"/>
    <mergeCell ref="AO650:AO653"/>
    <mergeCell ref="AP650:AP653"/>
    <mergeCell ref="AQ650:AQ653"/>
    <mergeCell ref="AR650:AR653"/>
    <mergeCell ref="AX646:AX649"/>
    <mergeCell ref="AR646:AR649"/>
    <mergeCell ref="AS646:AS649"/>
    <mergeCell ref="AT646:AT649"/>
    <mergeCell ref="AU646:AU649"/>
    <mergeCell ref="J631:J634"/>
    <mergeCell ref="K631:K634"/>
    <mergeCell ref="AF631:AF634"/>
    <mergeCell ref="AG631:AG634"/>
    <mergeCell ref="AJ631:AJ634"/>
    <mergeCell ref="L639:M639"/>
    <mergeCell ref="AL646:AL649"/>
    <mergeCell ref="AM646:AM649"/>
    <mergeCell ref="AN646:AN649"/>
    <mergeCell ref="AO646:AO649"/>
    <mergeCell ref="AP646:AP649"/>
    <mergeCell ref="AQ646:AQ649"/>
    <mergeCell ref="J646:J649"/>
    <mergeCell ref="K646:K649"/>
    <mergeCell ref="AF646:AF649"/>
    <mergeCell ref="AG646:AG649"/>
    <mergeCell ref="AJ646:AJ649"/>
    <mergeCell ref="AK646:AK649"/>
    <mergeCell ref="AS642:AS645"/>
    <mergeCell ref="AT642:AT645"/>
    <mergeCell ref="AU642:AU645"/>
    <mergeCell ref="X639:Y639"/>
    <mergeCell ref="Z639:AA639"/>
    <mergeCell ref="AU631:AU634"/>
    <mergeCell ref="AV631:AV634"/>
    <mergeCell ref="AW631:AW634"/>
    <mergeCell ref="AX635:AX638"/>
    <mergeCell ref="AK635:AK638"/>
    <mergeCell ref="AL635:AL638"/>
    <mergeCell ref="AM635:AM638"/>
    <mergeCell ref="AN635:AN638"/>
    <mergeCell ref="AF635:AF638"/>
    <mergeCell ref="AG635:AG638"/>
    <mergeCell ref="AJ635:AJ638"/>
    <mergeCell ref="H635:H636"/>
    <mergeCell ref="H637:H638"/>
    <mergeCell ref="C631:C634"/>
    <mergeCell ref="I631:I634"/>
    <mergeCell ref="H631:H632"/>
    <mergeCell ref="H633:H634"/>
    <mergeCell ref="N639:O639"/>
    <mergeCell ref="P639:Q639"/>
    <mergeCell ref="R639:S639"/>
    <mergeCell ref="AB639:AC639"/>
    <mergeCell ref="C635:C638"/>
    <mergeCell ref="I635:I638"/>
    <mergeCell ref="J635:J638"/>
    <mergeCell ref="K635:K638"/>
    <mergeCell ref="T639:U639"/>
    <mergeCell ref="V639:W639"/>
    <mergeCell ref="AP627:AP630"/>
    <mergeCell ref="AU620:AU623"/>
    <mergeCell ref="AV620:AV623"/>
    <mergeCell ref="AW620:AW623"/>
    <mergeCell ref="AX620:AX623"/>
    <mergeCell ref="I627:I630"/>
    <mergeCell ref="J627:J630"/>
    <mergeCell ref="K627:K630"/>
    <mergeCell ref="AF627:AF630"/>
    <mergeCell ref="AG627:AG630"/>
    <mergeCell ref="AJ627:AJ630"/>
    <mergeCell ref="AW635:AW638"/>
    <mergeCell ref="AX631:AX634"/>
    <mergeCell ref="AL631:AL634"/>
    <mergeCell ref="AM631:AM634"/>
    <mergeCell ref="AN631:AN634"/>
    <mergeCell ref="AO631:AO634"/>
    <mergeCell ref="AP631:AP634"/>
    <mergeCell ref="AQ631:AQ634"/>
    <mergeCell ref="AR631:AR634"/>
    <mergeCell ref="AS631:AS634"/>
    <mergeCell ref="AO635:AO638"/>
    <mergeCell ref="AS635:AS638"/>
    <mergeCell ref="AT635:AT638"/>
    <mergeCell ref="AK631:AK634"/>
    <mergeCell ref="AU635:AU638"/>
    <mergeCell ref="AV635:AV638"/>
    <mergeCell ref="AT631:AT634"/>
    <mergeCell ref="AJ620:AJ623"/>
    <mergeCell ref="AP635:AP638"/>
    <mergeCell ref="AQ635:AQ638"/>
    <mergeCell ref="AR635:AR638"/>
    <mergeCell ref="C627:C630"/>
    <mergeCell ref="C612:C615"/>
    <mergeCell ref="I612:I615"/>
    <mergeCell ref="J612:J615"/>
    <mergeCell ref="K612:K615"/>
    <mergeCell ref="AF612:AF615"/>
    <mergeCell ref="H614:H615"/>
    <mergeCell ref="H629:H630"/>
    <mergeCell ref="H620:H621"/>
    <mergeCell ref="H622:H623"/>
    <mergeCell ref="AU627:AU630"/>
    <mergeCell ref="AV627:AV630"/>
    <mergeCell ref="AW627:AW630"/>
    <mergeCell ref="AX627:AX630"/>
    <mergeCell ref="T624:U624"/>
    <mergeCell ref="V624:W624"/>
    <mergeCell ref="X624:Y624"/>
    <mergeCell ref="AQ627:AQ630"/>
    <mergeCell ref="AR627:AR630"/>
    <mergeCell ref="AS627:AS630"/>
    <mergeCell ref="AT627:AT630"/>
    <mergeCell ref="L624:M624"/>
    <mergeCell ref="N624:O624"/>
    <mergeCell ref="P624:Q624"/>
    <mergeCell ref="R624:S624"/>
    <mergeCell ref="AB624:AC624"/>
    <mergeCell ref="AK627:AK630"/>
    <mergeCell ref="AL627:AL630"/>
    <mergeCell ref="AM627:AM630"/>
    <mergeCell ref="AN627:AN630"/>
    <mergeCell ref="AO627:AO630"/>
    <mergeCell ref="C616:C619"/>
    <mergeCell ref="I616:I619"/>
    <mergeCell ref="J616:J619"/>
    <mergeCell ref="K616:K619"/>
    <mergeCell ref="AF616:AF619"/>
    <mergeCell ref="AG616:AG619"/>
    <mergeCell ref="AJ616:AJ619"/>
    <mergeCell ref="AQ620:AQ623"/>
    <mergeCell ref="AR620:AR623"/>
    <mergeCell ref="AS620:AS623"/>
    <mergeCell ref="AT620:AT623"/>
    <mergeCell ref="Z624:AA624"/>
    <mergeCell ref="AU612:AU615"/>
    <mergeCell ref="AK616:AK619"/>
    <mergeCell ref="AL616:AL619"/>
    <mergeCell ref="AM616:AM619"/>
    <mergeCell ref="AN616:AN619"/>
    <mergeCell ref="AK620:AK623"/>
    <mergeCell ref="AL620:AL623"/>
    <mergeCell ref="AM620:AM623"/>
    <mergeCell ref="AN620:AN623"/>
    <mergeCell ref="AO620:AO623"/>
    <mergeCell ref="AP620:AP623"/>
    <mergeCell ref="AG612:AG615"/>
    <mergeCell ref="AJ612:AJ615"/>
    <mergeCell ref="AK612:AK615"/>
    <mergeCell ref="AS612:AS615"/>
    <mergeCell ref="AT612:AT615"/>
    <mergeCell ref="J620:J623"/>
    <mergeCell ref="K620:K623"/>
    <mergeCell ref="AF620:AF623"/>
    <mergeCell ref="AG620:AG623"/>
    <mergeCell ref="AU616:AU619"/>
    <mergeCell ref="AV616:AV619"/>
    <mergeCell ref="AW616:AW619"/>
    <mergeCell ref="AX616:AX619"/>
    <mergeCell ref="AU590:AU593"/>
    <mergeCell ref="AV590:AV593"/>
    <mergeCell ref="AW590:AW593"/>
    <mergeCell ref="AX590:AX593"/>
    <mergeCell ref="AU597:AU600"/>
    <mergeCell ref="AV597:AV600"/>
    <mergeCell ref="AO616:AO619"/>
    <mergeCell ref="AP616:AP619"/>
    <mergeCell ref="AQ616:AQ619"/>
    <mergeCell ref="AR616:AR619"/>
    <mergeCell ref="AS616:AS619"/>
    <mergeCell ref="AT616:AT619"/>
    <mergeCell ref="AV612:AV615"/>
    <mergeCell ref="AW612:AW615"/>
    <mergeCell ref="AX612:AX615"/>
    <mergeCell ref="AS597:AS600"/>
    <mergeCell ref="AT597:AT600"/>
    <mergeCell ref="AV601:AV604"/>
    <mergeCell ref="AW601:AW604"/>
    <mergeCell ref="AX601:AX604"/>
    <mergeCell ref="L609:M609"/>
    <mergeCell ref="N609:O609"/>
    <mergeCell ref="P609:Q609"/>
    <mergeCell ref="R609:S609"/>
    <mergeCell ref="AB609:AC609"/>
    <mergeCell ref="AK590:AK593"/>
    <mergeCell ref="AL590:AL593"/>
    <mergeCell ref="AK605:AK608"/>
    <mergeCell ref="K586:K589"/>
    <mergeCell ref="AF586:AF589"/>
    <mergeCell ref="AG586:AG589"/>
    <mergeCell ref="AJ586:AJ589"/>
    <mergeCell ref="AR597:AR600"/>
    <mergeCell ref="AL601:AL604"/>
    <mergeCell ref="AM601:AM604"/>
    <mergeCell ref="AN601:AN604"/>
    <mergeCell ref="AK597:AK600"/>
    <mergeCell ref="AL597:AL600"/>
    <mergeCell ref="AM597:AM600"/>
    <mergeCell ref="AT586:AT589"/>
    <mergeCell ref="AU586:AU589"/>
    <mergeCell ref="I586:I589"/>
    <mergeCell ref="J586:J589"/>
    <mergeCell ref="K597:K600"/>
    <mergeCell ref="AF597:AF600"/>
    <mergeCell ref="AG597:AG600"/>
    <mergeCell ref="AJ597:AJ600"/>
    <mergeCell ref="AJ590:AJ593"/>
    <mergeCell ref="AM586:AM589"/>
    <mergeCell ref="AN586:AN589"/>
    <mergeCell ref="AO586:AO589"/>
    <mergeCell ref="AP586:AP589"/>
    <mergeCell ref="AQ586:AQ589"/>
    <mergeCell ref="AR586:AR589"/>
    <mergeCell ref="AK586:AK589"/>
    <mergeCell ref="AL586:AL589"/>
    <mergeCell ref="AX582:AX585"/>
    <mergeCell ref="AV586:AV589"/>
    <mergeCell ref="AW586:AW589"/>
    <mergeCell ref="AX586:AX589"/>
    <mergeCell ref="C582:C585"/>
    <mergeCell ref="I582:I585"/>
    <mergeCell ref="J582:J585"/>
    <mergeCell ref="K582:K585"/>
    <mergeCell ref="AF582:AF585"/>
    <mergeCell ref="AS590:AS593"/>
    <mergeCell ref="AT590:AT593"/>
    <mergeCell ref="AX575:AX578"/>
    <mergeCell ref="L579:M579"/>
    <mergeCell ref="N579:O579"/>
    <mergeCell ref="P579:Q579"/>
    <mergeCell ref="R579:S579"/>
    <mergeCell ref="AB579:AC579"/>
    <mergeCell ref="AU582:AU585"/>
    <mergeCell ref="AV582:AV585"/>
    <mergeCell ref="AM590:AM593"/>
    <mergeCell ref="AN590:AN593"/>
    <mergeCell ref="AO590:AO593"/>
    <mergeCell ref="AP590:AP593"/>
    <mergeCell ref="AQ590:AQ593"/>
    <mergeCell ref="AR590:AR593"/>
    <mergeCell ref="C590:C593"/>
    <mergeCell ref="I590:I593"/>
    <mergeCell ref="J590:J593"/>
    <mergeCell ref="K590:K593"/>
    <mergeCell ref="AF590:AF593"/>
    <mergeCell ref="AG590:AG593"/>
    <mergeCell ref="AS586:AS589"/>
    <mergeCell ref="I575:I578"/>
    <mergeCell ref="J575:J578"/>
    <mergeCell ref="H575:H576"/>
    <mergeCell ref="H577:H578"/>
    <mergeCell ref="AO582:AO585"/>
    <mergeCell ref="AP582:AP585"/>
    <mergeCell ref="AQ582:AQ585"/>
    <mergeCell ref="AR582:AR585"/>
    <mergeCell ref="AS582:AS585"/>
    <mergeCell ref="AT582:AT585"/>
    <mergeCell ref="AG582:AG585"/>
    <mergeCell ref="AJ582:AJ585"/>
    <mergeCell ref="AK582:AK585"/>
    <mergeCell ref="AL582:AL585"/>
    <mergeCell ref="AM582:AM585"/>
    <mergeCell ref="AN582:AN585"/>
    <mergeCell ref="AW582:AW585"/>
    <mergeCell ref="AJ571:AJ574"/>
    <mergeCell ref="AK571:AK574"/>
    <mergeCell ref="AR575:AR578"/>
    <mergeCell ref="AS575:AS578"/>
    <mergeCell ref="AT575:AT578"/>
    <mergeCell ref="AU575:AU578"/>
    <mergeCell ref="AV575:AV578"/>
    <mergeCell ref="AW575:AW578"/>
    <mergeCell ref="AL575:AL578"/>
    <mergeCell ref="AM575:AM578"/>
    <mergeCell ref="AN575:AN578"/>
    <mergeCell ref="AO575:AO578"/>
    <mergeCell ref="AP575:AP578"/>
    <mergeCell ref="AQ575:AQ578"/>
    <mergeCell ref="K575:K578"/>
    <mergeCell ref="AF575:AF578"/>
    <mergeCell ref="AG575:AG578"/>
    <mergeCell ref="AJ575:AJ578"/>
    <mergeCell ref="AK575:AK578"/>
    <mergeCell ref="AX571:AX574"/>
    <mergeCell ref="H567:H568"/>
    <mergeCell ref="H569:H570"/>
    <mergeCell ref="H571:H572"/>
    <mergeCell ref="H573:H574"/>
    <mergeCell ref="AU560:AU563"/>
    <mergeCell ref="AV560:AV563"/>
    <mergeCell ref="AW560:AW563"/>
    <mergeCell ref="AX560:AX563"/>
    <mergeCell ref="L564:M564"/>
    <mergeCell ref="AR571:AR574"/>
    <mergeCell ref="AS571:AS574"/>
    <mergeCell ref="AT571:AT574"/>
    <mergeCell ref="AU571:AU574"/>
    <mergeCell ref="AV571:AV574"/>
    <mergeCell ref="AW571:AW574"/>
    <mergeCell ref="AL571:AL574"/>
    <mergeCell ref="AM571:AM574"/>
    <mergeCell ref="AN571:AN574"/>
    <mergeCell ref="AO571:AO574"/>
    <mergeCell ref="AP571:AP574"/>
    <mergeCell ref="AQ571:AQ574"/>
    <mergeCell ref="AW567:AW570"/>
    <mergeCell ref="AX567:AX570"/>
    <mergeCell ref="AT567:AT570"/>
    <mergeCell ref="AU567:AU570"/>
    <mergeCell ref="AV567:AV570"/>
    <mergeCell ref="I571:I574"/>
    <mergeCell ref="J571:J574"/>
    <mergeCell ref="K571:K574"/>
    <mergeCell ref="AF571:AF574"/>
    <mergeCell ref="AG571:AG574"/>
    <mergeCell ref="AN567:AN570"/>
    <mergeCell ref="AO567:AO570"/>
    <mergeCell ref="AP567:AP570"/>
    <mergeCell ref="AQ567:AQ570"/>
    <mergeCell ref="AR567:AR570"/>
    <mergeCell ref="AS567:AS570"/>
    <mergeCell ref="AF567:AF570"/>
    <mergeCell ref="AG567:AG570"/>
    <mergeCell ref="AJ567:AJ570"/>
    <mergeCell ref="AK567:AK570"/>
    <mergeCell ref="AL567:AL570"/>
    <mergeCell ref="AM567:AM570"/>
    <mergeCell ref="N564:O564"/>
    <mergeCell ref="P564:Q564"/>
    <mergeCell ref="R564:S564"/>
    <mergeCell ref="AB564:AC564"/>
    <mergeCell ref="C567:C570"/>
    <mergeCell ref="I567:I570"/>
    <mergeCell ref="J567:J570"/>
    <mergeCell ref="K567:K570"/>
    <mergeCell ref="AQ560:AQ563"/>
    <mergeCell ref="AR560:AR563"/>
    <mergeCell ref="AS560:AS563"/>
    <mergeCell ref="AT560:AT563"/>
    <mergeCell ref="C556:C559"/>
    <mergeCell ref="I556:I559"/>
    <mergeCell ref="J556:J559"/>
    <mergeCell ref="K556:K559"/>
    <mergeCell ref="AF556:AF559"/>
    <mergeCell ref="AG556:AG559"/>
    <mergeCell ref="AK560:AK563"/>
    <mergeCell ref="AL560:AL563"/>
    <mergeCell ref="AM560:AM563"/>
    <mergeCell ref="AN560:AN563"/>
    <mergeCell ref="AO560:AO563"/>
    <mergeCell ref="AP560:AP563"/>
    <mergeCell ref="C560:C563"/>
    <mergeCell ref="I560:I563"/>
    <mergeCell ref="J560:J563"/>
    <mergeCell ref="K560:K563"/>
    <mergeCell ref="AF560:AF563"/>
    <mergeCell ref="AG560:AG563"/>
    <mergeCell ref="AJ560:AJ563"/>
    <mergeCell ref="AJ552:AJ555"/>
    <mergeCell ref="AK552:AK555"/>
    <mergeCell ref="AL552:AL555"/>
    <mergeCell ref="AM552:AM555"/>
    <mergeCell ref="AN552:AN555"/>
    <mergeCell ref="AO552:AO555"/>
    <mergeCell ref="C552:C555"/>
    <mergeCell ref="I552:I555"/>
    <mergeCell ref="J552:J555"/>
    <mergeCell ref="K552:K555"/>
    <mergeCell ref="AF552:AF555"/>
    <mergeCell ref="AG552:AG555"/>
    <mergeCell ref="AP556:AP559"/>
    <mergeCell ref="AQ556:AQ559"/>
    <mergeCell ref="AR556:AR559"/>
    <mergeCell ref="AS556:AS559"/>
    <mergeCell ref="AT556:AT559"/>
    <mergeCell ref="H556:H557"/>
    <mergeCell ref="H558:H559"/>
    <mergeCell ref="AJ556:AJ559"/>
    <mergeCell ref="AK556:AK559"/>
    <mergeCell ref="AL556:AL559"/>
    <mergeCell ref="AM556:AM559"/>
    <mergeCell ref="AN556:AN559"/>
    <mergeCell ref="AO556:AO559"/>
    <mergeCell ref="R549:S549"/>
    <mergeCell ref="AB549:AC549"/>
    <mergeCell ref="AL522:AL525"/>
    <mergeCell ref="AM522:AM525"/>
    <mergeCell ref="AN522:AN525"/>
    <mergeCell ref="AO522:AO525"/>
    <mergeCell ref="AM530:AM533"/>
    <mergeCell ref="AN530:AN533"/>
    <mergeCell ref="AO530:AO533"/>
    <mergeCell ref="AF537:AF540"/>
    <mergeCell ref="C522:C525"/>
    <mergeCell ref="I522:I525"/>
    <mergeCell ref="J522:J525"/>
    <mergeCell ref="L549:M549"/>
    <mergeCell ref="N549:O549"/>
    <mergeCell ref="P549:Q549"/>
    <mergeCell ref="C526:C529"/>
    <mergeCell ref="H528:H529"/>
    <mergeCell ref="C545:C548"/>
    <mergeCell ref="L534:M534"/>
    <mergeCell ref="C537:C540"/>
    <mergeCell ref="I537:I540"/>
    <mergeCell ref="J537:J540"/>
    <mergeCell ref="AW526:AW529"/>
    <mergeCell ref="AX526:AX529"/>
    <mergeCell ref="AQ522:AQ525"/>
    <mergeCell ref="AR522:AR525"/>
    <mergeCell ref="AQ526:AQ529"/>
    <mergeCell ref="AR526:AR529"/>
    <mergeCell ref="AS526:AS529"/>
    <mergeCell ref="AT526:AT529"/>
    <mergeCell ref="AS522:AS525"/>
    <mergeCell ref="AT522:AT525"/>
    <mergeCell ref="AU522:AU525"/>
    <mergeCell ref="AV522:AV525"/>
    <mergeCell ref="AW522:AW525"/>
    <mergeCell ref="AX522:AX525"/>
    <mergeCell ref="AP530:AP533"/>
    <mergeCell ref="K522:K525"/>
    <mergeCell ref="AF522:AF525"/>
    <mergeCell ref="AG522:AG525"/>
    <mergeCell ref="AJ522:AJ525"/>
    <mergeCell ref="AK522:AK525"/>
    <mergeCell ref="AM526:AM529"/>
    <mergeCell ref="AN526:AN529"/>
    <mergeCell ref="AO526:AO529"/>
    <mergeCell ref="AP526:AP529"/>
    <mergeCell ref="AP522:AP525"/>
    <mergeCell ref="K530:K533"/>
    <mergeCell ref="AF530:AF533"/>
    <mergeCell ref="AG530:AG533"/>
    <mergeCell ref="AJ530:AJ533"/>
    <mergeCell ref="AK530:AK533"/>
    <mergeCell ref="AL530:AL533"/>
    <mergeCell ref="L519:M519"/>
    <mergeCell ref="N519:O519"/>
    <mergeCell ref="P519:Q519"/>
    <mergeCell ref="R519:S519"/>
    <mergeCell ref="AB519:AC519"/>
    <mergeCell ref="AO515:AO518"/>
    <mergeCell ref="L504:M504"/>
    <mergeCell ref="N504:O504"/>
    <mergeCell ref="AG500:AG503"/>
    <mergeCell ref="AJ500:AJ503"/>
    <mergeCell ref="AK500:AK503"/>
    <mergeCell ref="AL500:AL503"/>
    <mergeCell ref="AM500:AM503"/>
    <mergeCell ref="AN500:AN503"/>
    <mergeCell ref="AW530:AW533"/>
    <mergeCell ref="AX530:AX533"/>
    <mergeCell ref="I526:I529"/>
    <mergeCell ref="J526:J529"/>
    <mergeCell ref="K526:K529"/>
    <mergeCell ref="AF526:AF529"/>
    <mergeCell ref="AG526:AG529"/>
    <mergeCell ref="AJ526:AJ529"/>
    <mergeCell ref="AK526:AK529"/>
    <mergeCell ref="AL526:AL529"/>
    <mergeCell ref="AQ530:AQ533"/>
    <mergeCell ref="AR530:AR533"/>
    <mergeCell ref="AS530:AS533"/>
    <mergeCell ref="AT530:AT533"/>
    <mergeCell ref="AU530:AU533"/>
    <mergeCell ref="AV530:AV533"/>
    <mergeCell ref="AU526:AU529"/>
    <mergeCell ref="AV526:AV529"/>
    <mergeCell ref="AJ511:AJ514"/>
    <mergeCell ref="AK511:AK514"/>
    <mergeCell ref="P504:Q504"/>
    <mergeCell ref="R504:S504"/>
    <mergeCell ref="AB504:AC504"/>
    <mergeCell ref="AQ500:AQ503"/>
    <mergeCell ref="AR500:AR503"/>
    <mergeCell ref="AU507:AU510"/>
    <mergeCell ref="AK507:AK510"/>
    <mergeCell ref="AL507:AL510"/>
    <mergeCell ref="AM507:AM510"/>
    <mergeCell ref="AN507:AN510"/>
    <mergeCell ref="AQ511:AQ514"/>
    <mergeCell ref="AR511:AR514"/>
    <mergeCell ref="K515:K518"/>
    <mergeCell ref="AF515:AF518"/>
    <mergeCell ref="AG515:AG518"/>
    <mergeCell ref="AJ515:AJ518"/>
    <mergeCell ref="AK515:AK518"/>
    <mergeCell ref="AL515:AL518"/>
    <mergeCell ref="AM515:AM518"/>
    <mergeCell ref="AN515:AN518"/>
    <mergeCell ref="AO500:AO503"/>
    <mergeCell ref="AP500:AP503"/>
    <mergeCell ref="AX492:AX495"/>
    <mergeCell ref="C496:C499"/>
    <mergeCell ref="I496:I499"/>
    <mergeCell ref="J496:J499"/>
    <mergeCell ref="K496:K499"/>
    <mergeCell ref="AF496:AF499"/>
    <mergeCell ref="AP515:AP518"/>
    <mergeCell ref="AQ515:AQ518"/>
    <mergeCell ref="AR515:AR518"/>
    <mergeCell ref="AS515:AS518"/>
    <mergeCell ref="AT515:AT518"/>
    <mergeCell ref="AS500:AS503"/>
    <mergeCell ref="AT500:AT503"/>
    <mergeCell ref="AO507:AO510"/>
    <mergeCell ref="AP507:AP510"/>
    <mergeCell ref="AQ507:AQ510"/>
    <mergeCell ref="AR507:AR510"/>
    <mergeCell ref="AS507:AS510"/>
    <mergeCell ref="AT507:AT510"/>
    <mergeCell ref="I507:I510"/>
    <mergeCell ref="J507:J510"/>
    <mergeCell ref="K507:K510"/>
    <mergeCell ref="AF507:AF510"/>
    <mergeCell ref="AG507:AG510"/>
    <mergeCell ref="AJ507:AJ510"/>
    <mergeCell ref="AT511:AT514"/>
    <mergeCell ref="AU511:AU514"/>
    <mergeCell ref="AV511:AV514"/>
    <mergeCell ref="AW511:AW514"/>
    <mergeCell ref="AU515:AU518"/>
    <mergeCell ref="AV515:AV518"/>
    <mergeCell ref="AW515:AW518"/>
    <mergeCell ref="AV496:AV499"/>
    <mergeCell ref="AW496:AW499"/>
    <mergeCell ref="AX496:AX499"/>
    <mergeCell ref="H500:H501"/>
    <mergeCell ref="H502:H503"/>
    <mergeCell ref="AX500:AX503"/>
    <mergeCell ref="K500:K503"/>
    <mergeCell ref="AF500:AF503"/>
    <mergeCell ref="AU496:AU499"/>
    <mergeCell ref="AO496:AO499"/>
    <mergeCell ref="AP496:AP499"/>
    <mergeCell ref="AQ496:AQ499"/>
    <mergeCell ref="AR496:AR499"/>
    <mergeCell ref="AS496:AS499"/>
    <mergeCell ref="AT496:AT499"/>
    <mergeCell ref="AG496:AG499"/>
    <mergeCell ref="AJ496:AJ499"/>
    <mergeCell ref="AK496:AK499"/>
    <mergeCell ref="AL496:AL499"/>
    <mergeCell ref="AM496:AM499"/>
    <mergeCell ref="AN496:AN499"/>
    <mergeCell ref="AU500:AU503"/>
    <mergeCell ref="AV492:AV495"/>
    <mergeCell ref="E475:G475"/>
    <mergeCell ref="K470:K473"/>
    <mergeCell ref="AF470:AF473"/>
    <mergeCell ref="AG470:AG473"/>
    <mergeCell ref="AJ470:AJ473"/>
    <mergeCell ref="AK470:AK473"/>
    <mergeCell ref="AL470:AL473"/>
    <mergeCell ref="AM470:AM473"/>
    <mergeCell ref="AN470:AN473"/>
    <mergeCell ref="AP492:AP495"/>
    <mergeCell ref="AQ492:AQ495"/>
    <mergeCell ref="AR492:AR495"/>
    <mergeCell ref="AS492:AS495"/>
    <mergeCell ref="AT492:AT495"/>
    <mergeCell ref="AU492:AU495"/>
    <mergeCell ref="AU470:AU473"/>
    <mergeCell ref="AV470:AV473"/>
    <mergeCell ref="L489:M489"/>
    <mergeCell ref="N489:O489"/>
    <mergeCell ref="P489:Q489"/>
    <mergeCell ref="R489:S489"/>
    <mergeCell ref="AB489:AC489"/>
    <mergeCell ref="AO470:AO473"/>
    <mergeCell ref="AP466:AP469"/>
    <mergeCell ref="AQ466:AQ469"/>
    <mergeCell ref="AW462:AW465"/>
    <mergeCell ref="AX462:AX465"/>
    <mergeCell ref="C466:C469"/>
    <mergeCell ref="I466:I469"/>
    <mergeCell ref="J466:J469"/>
    <mergeCell ref="K466:K469"/>
    <mergeCell ref="AF466:AF469"/>
    <mergeCell ref="AG466:AG469"/>
    <mergeCell ref="AJ466:AJ469"/>
    <mergeCell ref="AK466:AK469"/>
    <mergeCell ref="AP470:AP473"/>
    <mergeCell ref="AQ470:AQ473"/>
    <mergeCell ref="AR470:AR473"/>
    <mergeCell ref="AS470:AS473"/>
    <mergeCell ref="AT470:AT473"/>
    <mergeCell ref="H470:H471"/>
    <mergeCell ref="H472:H473"/>
    <mergeCell ref="J470:J473"/>
    <mergeCell ref="AW470:AW473"/>
    <mergeCell ref="AX470:AX473"/>
    <mergeCell ref="AU455:AU458"/>
    <mergeCell ref="AV455:AV458"/>
    <mergeCell ref="AW455:AW458"/>
    <mergeCell ref="AW447:AW450"/>
    <mergeCell ref="AX455:AX458"/>
    <mergeCell ref="L459:M459"/>
    <mergeCell ref="N459:O459"/>
    <mergeCell ref="P459:Q459"/>
    <mergeCell ref="R459:S459"/>
    <mergeCell ref="AB459:AC459"/>
    <mergeCell ref="AS455:AS458"/>
    <mergeCell ref="AV466:AV469"/>
    <mergeCell ref="AW466:AW469"/>
    <mergeCell ref="AX466:AX469"/>
    <mergeCell ref="H462:H463"/>
    <mergeCell ref="H464:H465"/>
    <mergeCell ref="H466:H467"/>
    <mergeCell ref="H468:H469"/>
    <mergeCell ref="AU462:AU465"/>
    <mergeCell ref="AV462:AV465"/>
    <mergeCell ref="AK462:AK465"/>
    <mergeCell ref="AR466:AR469"/>
    <mergeCell ref="AS466:AS469"/>
    <mergeCell ref="AS462:AS465"/>
    <mergeCell ref="AT462:AT465"/>
    <mergeCell ref="AT466:AT469"/>
    <mergeCell ref="AU466:AU469"/>
    <mergeCell ref="AR462:AR465"/>
    <mergeCell ref="AL466:AL469"/>
    <mergeCell ref="AM466:AM469"/>
    <mergeCell ref="AN466:AN469"/>
    <mergeCell ref="AO466:AO469"/>
    <mergeCell ref="AR455:AR458"/>
    <mergeCell ref="C462:C465"/>
    <mergeCell ref="I462:I465"/>
    <mergeCell ref="J462:J465"/>
    <mergeCell ref="K462:K465"/>
    <mergeCell ref="AF462:AF465"/>
    <mergeCell ref="AG462:AG465"/>
    <mergeCell ref="AJ462:AJ465"/>
    <mergeCell ref="AJ455:AJ458"/>
    <mergeCell ref="AK455:AK458"/>
    <mergeCell ref="H449:H450"/>
    <mergeCell ref="AL455:AL458"/>
    <mergeCell ref="AM455:AM458"/>
    <mergeCell ref="AN455:AN458"/>
    <mergeCell ref="AO455:AO458"/>
    <mergeCell ref="AT455:AT458"/>
    <mergeCell ref="H455:H456"/>
    <mergeCell ref="H457:H458"/>
    <mergeCell ref="AQ447:AQ450"/>
    <mergeCell ref="C455:C458"/>
    <mergeCell ref="I455:I458"/>
    <mergeCell ref="J455:J458"/>
    <mergeCell ref="K455:K458"/>
    <mergeCell ref="AF455:AF458"/>
    <mergeCell ref="AG455:AG458"/>
    <mergeCell ref="AT421:AT424"/>
    <mergeCell ref="AU421:AU424"/>
    <mergeCell ref="AP451:AP454"/>
    <mergeCell ref="AQ451:AQ454"/>
    <mergeCell ref="AR451:AR454"/>
    <mergeCell ref="AS451:AS454"/>
    <mergeCell ref="AT451:AT454"/>
    <mergeCell ref="AU451:AU454"/>
    <mergeCell ref="AJ451:AJ454"/>
    <mergeCell ref="AK451:AK454"/>
    <mergeCell ref="AL451:AL454"/>
    <mergeCell ref="AM451:AM454"/>
    <mergeCell ref="AN451:AN454"/>
    <mergeCell ref="AO451:AO454"/>
    <mergeCell ref="AU447:AU450"/>
    <mergeCell ref="AV447:AV450"/>
    <mergeCell ref="AX447:AX450"/>
    <mergeCell ref="AP440:AP443"/>
    <mergeCell ref="AQ440:AQ443"/>
    <mergeCell ref="AR440:AR443"/>
    <mergeCell ref="AS447:AS450"/>
    <mergeCell ref="AT447:AT450"/>
    <mergeCell ref="AT440:AT443"/>
    <mergeCell ref="C440:C443"/>
    <mergeCell ref="I440:I443"/>
    <mergeCell ref="J440:J443"/>
    <mergeCell ref="K440:K443"/>
    <mergeCell ref="AF440:AF443"/>
    <mergeCell ref="L444:M444"/>
    <mergeCell ref="N444:O444"/>
    <mergeCell ref="P444:Q444"/>
    <mergeCell ref="R444:S444"/>
    <mergeCell ref="AB444:AC444"/>
    <mergeCell ref="C447:C450"/>
    <mergeCell ref="I447:I450"/>
    <mergeCell ref="J447:J450"/>
    <mergeCell ref="K447:K450"/>
    <mergeCell ref="H447:H448"/>
    <mergeCell ref="AV451:AV454"/>
    <mergeCell ref="AP447:AP450"/>
    <mergeCell ref="C451:C454"/>
    <mergeCell ref="I451:I454"/>
    <mergeCell ref="J451:J454"/>
    <mergeCell ref="K451:K454"/>
    <mergeCell ref="AF451:AF454"/>
    <mergeCell ref="AG451:AG454"/>
    <mergeCell ref="AX410:AX413"/>
    <mergeCell ref="C432:C435"/>
    <mergeCell ref="I432:I435"/>
    <mergeCell ref="J432:J435"/>
    <mergeCell ref="K432:K435"/>
    <mergeCell ref="AF432:AF435"/>
    <mergeCell ref="AG432:AG435"/>
    <mergeCell ref="AJ432:AJ435"/>
    <mergeCell ref="AK402:AK405"/>
    <mergeCell ref="AV410:AV413"/>
    <mergeCell ref="AW410:AW413"/>
    <mergeCell ref="AU402:AU405"/>
    <mergeCell ref="AV402:AV405"/>
    <mergeCell ref="AW402:AW405"/>
    <mergeCell ref="AP406:AP409"/>
    <mergeCell ref="AQ406:AQ409"/>
    <mergeCell ref="AR406:AR409"/>
    <mergeCell ref="AS406:AS409"/>
    <mergeCell ref="AK421:AK424"/>
    <mergeCell ref="AL421:AL424"/>
    <mergeCell ref="AM421:AM424"/>
    <mergeCell ref="C402:C405"/>
    <mergeCell ref="I402:I405"/>
    <mergeCell ref="J402:J405"/>
    <mergeCell ref="K402:K405"/>
    <mergeCell ref="AF402:AF405"/>
    <mergeCell ref="AG402:AG405"/>
    <mergeCell ref="AJ402:AJ405"/>
    <mergeCell ref="AB414:AC414"/>
    <mergeCell ref="AX417:AX420"/>
    <mergeCell ref="AX421:AX424"/>
    <mergeCell ref="AW417:AW420"/>
    <mergeCell ref="C406:C409"/>
    <mergeCell ref="I406:I409"/>
    <mergeCell ref="J406:J409"/>
    <mergeCell ref="K406:K409"/>
    <mergeCell ref="AF406:AF409"/>
    <mergeCell ref="AG406:AG409"/>
    <mergeCell ref="AQ432:AQ435"/>
    <mergeCell ref="AR432:AR435"/>
    <mergeCell ref="AS432:AS435"/>
    <mergeCell ref="C395:C398"/>
    <mergeCell ref="I395:I398"/>
    <mergeCell ref="J395:J398"/>
    <mergeCell ref="K395:K398"/>
    <mergeCell ref="AF395:AF398"/>
    <mergeCell ref="AG395:AG398"/>
    <mergeCell ref="AJ395:AJ398"/>
    <mergeCell ref="AK432:AK435"/>
    <mergeCell ref="AL432:AL435"/>
    <mergeCell ref="AM432:AM435"/>
    <mergeCell ref="AN432:AN435"/>
    <mergeCell ref="AO432:AO435"/>
    <mergeCell ref="AP432:AP435"/>
    <mergeCell ref="AF421:AF424"/>
    <mergeCell ref="AG421:AG424"/>
    <mergeCell ref="AJ421:AJ424"/>
    <mergeCell ref="K410:K413"/>
    <mergeCell ref="AF410:AF413"/>
    <mergeCell ref="AG410:AG413"/>
    <mergeCell ref="L414:M414"/>
    <mergeCell ref="N414:O414"/>
    <mergeCell ref="AP421:AP424"/>
    <mergeCell ref="AQ421:AQ424"/>
    <mergeCell ref="L399:M399"/>
    <mergeCell ref="N399:O399"/>
    <mergeCell ref="AT406:AT409"/>
    <mergeCell ref="AU406:AU409"/>
    <mergeCell ref="AV406:AV409"/>
    <mergeCell ref="AW406:AW409"/>
    <mergeCell ref="AX406:AX409"/>
    <mergeCell ref="AX395:AX398"/>
    <mergeCell ref="AJ406:AJ409"/>
    <mergeCell ref="AK406:AK409"/>
    <mergeCell ref="AL406:AL409"/>
    <mergeCell ref="AM406:AM409"/>
    <mergeCell ref="AN406:AN409"/>
    <mergeCell ref="AO406:AO409"/>
    <mergeCell ref="AK395:AK398"/>
    <mergeCell ref="AL395:AL398"/>
    <mergeCell ref="AM395:AM398"/>
    <mergeCell ref="AX402:AX405"/>
    <mergeCell ref="AM402:AM405"/>
    <mergeCell ref="AX391:AX394"/>
    <mergeCell ref="AW387:AW390"/>
    <mergeCell ref="AX387:AX390"/>
    <mergeCell ref="AN395:AN398"/>
    <mergeCell ref="AO395:AO398"/>
    <mergeCell ref="AP395:AP398"/>
    <mergeCell ref="AQ395:AQ398"/>
    <mergeCell ref="AR395:AR398"/>
    <mergeCell ref="AS395:AS398"/>
    <mergeCell ref="AT395:AT398"/>
    <mergeCell ref="P399:Q399"/>
    <mergeCell ref="R399:S399"/>
    <mergeCell ref="AB399:AC399"/>
    <mergeCell ref="AU391:AU394"/>
    <mergeCell ref="AV391:AV394"/>
    <mergeCell ref="AW391:AW394"/>
    <mergeCell ref="AW395:AW398"/>
    <mergeCell ref="AU395:AU398"/>
    <mergeCell ref="AV395:AV398"/>
    <mergeCell ref="AJ391:AJ394"/>
    <mergeCell ref="AQ391:AQ394"/>
    <mergeCell ref="AR391:AR394"/>
    <mergeCell ref="C387:C390"/>
    <mergeCell ref="I387:I390"/>
    <mergeCell ref="J387:J390"/>
    <mergeCell ref="K387:K390"/>
    <mergeCell ref="AF387:AF390"/>
    <mergeCell ref="AK387:AK390"/>
    <mergeCell ref="AK391:AK394"/>
    <mergeCell ref="AL391:AL394"/>
    <mergeCell ref="AM391:AM394"/>
    <mergeCell ref="AN391:AN394"/>
    <mergeCell ref="AO391:AO394"/>
    <mergeCell ref="AP391:AP394"/>
    <mergeCell ref="C391:C394"/>
    <mergeCell ref="I391:I394"/>
    <mergeCell ref="J391:J394"/>
    <mergeCell ref="K391:K394"/>
    <mergeCell ref="AF391:AF394"/>
    <mergeCell ref="AG391:AG394"/>
    <mergeCell ref="AG387:AG390"/>
    <mergeCell ref="AJ387:AJ390"/>
    <mergeCell ref="AL387:AL390"/>
    <mergeCell ref="AM387:AM390"/>
    <mergeCell ref="H391:H392"/>
    <mergeCell ref="H393:H394"/>
    <mergeCell ref="AX380:AX383"/>
    <mergeCell ref="AV387:AV390"/>
    <mergeCell ref="AN387:AN390"/>
    <mergeCell ref="AO387:AO390"/>
    <mergeCell ref="AP387:AP390"/>
    <mergeCell ref="C372:C375"/>
    <mergeCell ref="I372:I375"/>
    <mergeCell ref="J372:J375"/>
    <mergeCell ref="K372:K375"/>
    <mergeCell ref="AF372:AF375"/>
    <mergeCell ref="AR380:AR383"/>
    <mergeCell ref="AS380:AS383"/>
    <mergeCell ref="AT380:AT383"/>
    <mergeCell ref="AU380:AU383"/>
    <mergeCell ref="AV380:AV383"/>
    <mergeCell ref="AW380:AW383"/>
    <mergeCell ref="AL380:AL383"/>
    <mergeCell ref="AM380:AM383"/>
    <mergeCell ref="AN380:AN383"/>
    <mergeCell ref="AO380:AO383"/>
    <mergeCell ref="AP380:AP383"/>
    <mergeCell ref="AQ380:AQ383"/>
    <mergeCell ref="AW376:AW379"/>
    <mergeCell ref="AX376:AX379"/>
    <mergeCell ref="C380:C383"/>
    <mergeCell ref="I380:I383"/>
    <mergeCell ref="J380:J383"/>
    <mergeCell ref="K380:K383"/>
    <mergeCell ref="AF380:AF383"/>
    <mergeCell ref="AG380:AG383"/>
    <mergeCell ref="AJ380:AJ383"/>
    <mergeCell ref="AK380:AK383"/>
    <mergeCell ref="AV372:AV375"/>
    <mergeCell ref="AW372:AW375"/>
    <mergeCell ref="AX372:AX375"/>
    <mergeCell ref="C376:C379"/>
    <mergeCell ref="I376:I379"/>
    <mergeCell ref="J376:J379"/>
    <mergeCell ref="K376:K379"/>
    <mergeCell ref="AF376:AF379"/>
    <mergeCell ref="AG376:AG379"/>
    <mergeCell ref="AJ376:AJ379"/>
    <mergeCell ref="AG372:AG375"/>
    <mergeCell ref="AJ372:AJ375"/>
    <mergeCell ref="AK372:AK375"/>
    <mergeCell ref="AS372:AS375"/>
    <mergeCell ref="AT372:AT375"/>
    <mergeCell ref="AU372:AU375"/>
    <mergeCell ref="AL372:AL375"/>
    <mergeCell ref="AM372:AM375"/>
    <mergeCell ref="AN372:AN375"/>
    <mergeCell ref="AO372:AO375"/>
    <mergeCell ref="AM376:AM379"/>
    <mergeCell ref="AN376:AN379"/>
    <mergeCell ref="AO376:AO379"/>
    <mergeCell ref="AP376:AP379"/>
    <mergeCell ref="H376:H377"/>
    <mergeCell ref="H378:H379"/>
    <mergeCell ref="L369:M369"/>
    <mergeCell ref="N369:O369"/>
    <mergeCell ref="P369:Q369"/>
    <mergeCell ref="R369:S369"/>
    <mergeCell ref="AB369:AC369"/>
    <mergeCell ref="AJ350:AJ353"/>
    <mergeCell ref="AN350:AN353"/>
    <mergeCell ref="AV350:AV353"/>
    <mergeCell ref="AW350:AW353"/>
    <mergeCell ref="AX350:AX353"/>
    <mergeCell ref="K346:K349"/>
    <mergeCell ref="AF346:AF349"/>
    <mergeCell ref="AG346:AG349"/>
    <mergeCell ref="AJ346:AJ349"/>
    <mergeCell ref="AK346:AK349"/>
    <mergeCell ref="AL346:AL349"/>
    <mergeCell ref="AM346:AM349"/>
    <mergeCell ref="AU350:AU353"/>
    <mergeCell ref="AR357:AR360"/>
    <mergeCell ref="AS357:AS360"/>
    <mergeCell ref="AU357:AU360"/>
    <mergeCell ref="AU361:AU364"/>
    <mergeCell ref="T354:U354"/>
    <mergeCell ref="V354:W354"/>
    <mergeCell ref="X354:Y354"/>
    <mergeCell ref="Z354:AA354"/>
    <mergeCell ref="AO350:AO353"/>
    <mergeCell ref="AP350:AP353"/>
    <mergeCell ref="AQ350:AQ353"/>
    <mergeCell ref="AR350:AR353"/>
    <mergeCell ref="AS350:AS353"/>
    <mergeCell ref="AT350:AT353"/>
    <mergeCell ref="C350:C353"/>
    <mergeCell ref="I350:I353"/>
    <mergeCell ref="J350:J353"/>
    <mergeCell ref="K350:K353"/>
    <mergeCell ref="AF350:AF353"/>
    <mergeCell ref="AG350:AG353"/>
    <mergeCell ref="H350:H351"/>
    <mergeCell ref="H352:H353"/>
    <mergeCell ref="AW346:AW349"/>
    <mergeCell ref="AK361:AK364"/>
    <mergeCell ref="AL361:AL364"/>
    <mergeCell ref="AT357:AT360"/>
    <mergeCell ref="AO361:AO364"/>
    <mergeCell ref="AP361:AP364"/>
    <mergeCell ref="AQ361:AQ364"/>
    <mergeCell ref="AK350:AK353"/>
    <mergeCell ref="AL350:AL353"/>
    <mergeCell ref="AM350:AM353"/>
    <mergeCell ref="AQ346:AQ349"/>
    <mergeCell ref="AR346:AR349"/>
    <mergeCell ref="AS346:AS349"/>
    <mergeCell ref="AT346:AT349"/>
    <mergeCell ref="AU346:AU349"/>
    <mergeCell ref="AV346:AV349"/>
    <mergeCell ref="AN346:AN349"/>
    <mergeCell ref="AO346:AO349"/>
    <mergeCell ref="AP357:AP360"/>
    <mergeCell ref="AQ357:AQ360"/>
    <mergeCell ref="AX346:AX349"/>
    <mergeCell ref="C342:C345"/>
    <mergeCell ref="I342:I345"/>
    <mergeCell ref="J342:J345"/>
    <mergeCell ref="K342:K345"/>
    <mergeCell ref="AF342:AF345"/>
    <mergeCell ref="AX335:AX338"/>
    <mergeCell ref="L339:M339"/>
    <mergeCell ref="N339:O339"/>
    <mergeCell ref="P339:Q339"/>
    <mergeCell ref="R339:S339"/>
    <mergeCell ref="AB339:AC339"/>
    <mergeCell ref="AM335:AM338"/>
    <mergeCell ref="AN335:AN338"/>
    <mergeCell ref="AO335:AO338"/>
    <mergeCell ref="AP335:AP338"/>
    <mergeCell ref="AP346:AP349"/>
    <mergeCell ref="AJ335:AJ338"/>
    <mergeCell ref="AK335:AK338"/>
    <mergeCell ref="AL335:AL338"/>
    <mergeCell ref="AO342:AO345"/>
    <mergeCell ref="AP342:AP345"/>
    <mergeCell ref="AQ342:AQ345"/>
    <mergeCell ref="AR342:AR345"/>
    <mergeCell ref="AS342:AS345"/>
    <mergeCell ref="AT342:AT345"/>
    <mergeCell ref="AG342:AG345"/>
    <mergeCell ref="AJ342:AJ345"/>
    <mergeCell ref="AK342:AK345"/>
    <mergeCell ref="AL342:AL345"/>
    <mergeCell ref="T339:U339"/>
    <mergeCell ref="V339:W339"/>
    <mergeCell ref="AU342:AU345"/>
    <mergeCell ref="AV342:AV345"/>
    <mergeCell ref="C327:C330"/>
    <mergeCell ref="I327:I330"/>
    <mergeCell ref="J327:J330"/>
    <mergeCell ref="K327:K330"/>
    <mergeCell ref="H327:H328"/>
    <mergeCell ref="AW331:AW334"/>
    <mergeCell ref="AX331:AX334"/>
    <mergeCell ref="AU320:AU323"/>
    <mergeCell ref="AV320:AV323"/>
    <mergeCell ref="AW320:AW323"/>
    <mergeCell ref="AX320:AX323"/>
    <mergeCell ref="AQ331:AQ334"/>
    <mergeCell ref="AR331:AR334"/>
    <mergeCell ref="AS331:AS334"/>
    <mergeCell ref="AT331:AT334"/>
    <mergeCell ref="AU331:AU334"/>
    <mergeCell ref="AV331:AV334"/>
    <mergeCell ref="AK331:AK334"/>
    <mergeCell ref="AL331:AL334"/>
    <mergeCell ref="AM331:AM334"/>
    <mergeCell ref="AN331:AN334"/>
    <mergeCell ref="AO331:AO334"/>
    <mergeCell ref="AP331:AP334"/>
    <mergeCell ref="AW327:AW330"/>
    <mergeCell ref="AX327:AX330"/>
    <mergeCell ref="C331:C334"/>
    <mergeCell ref="I331:I334"/>
    <mergeCell ref="J331:J334"/>
    <mergeCell ref="AW342:AW345"/>
    <mergeCell ref="AX342:AX345"/>
    <mergeCell ref="K331:K334"/>
    <mergeCell ref="AF331:AF334"/>
    <mergeCell ref="AG331:AG334"/>
    <mergeCell ref="AJ331:AJ334"/>
    <mergeCell ref="C320:C323"/>
    <mergeCell ref="I320:I323"/>
    <mergeCell ref="J320:J323"/>
    <mergeCell ref="K320:K323"/>
    <mergeCell ref="AF320:AF323"/>
    <mergeCell ref="AG320:AG323"/>
    <mergeCell ref="AX316:AX319"/>
    <mergeCell ref="C312:C315"/>
    <mergeCell ref="I312:I315"/>
    <mergeCell ref="J312:J315"/>
    <mergeCell ref="K312:K315"/>
    <mergeCell ref="AF312:AF315"/>
    <mergeCell ref="AG312:AG315"/>
    <mergeCell ref="AJ312:AJ315"/>
    <mergeCell ref="AK312:AK315"/>
    <mergeCell ref="C316:C319"/>
    <mergeCell ref="AT327:AT330"/>
    <mergeCell ref="AU327:AU330"/>
    <mergeCell ref="AV327:AV330"/>
    <mergeCell ref="AU316:AU319"/>
    <mergeCell ref="AV316:AV319"/>
    <mergeCell ref="AW316:AW319"/>
    <mergeCell ref="AN327:AN330"/>
    <mergeCell ref="AO327:AO330"/>
    <mergeCell ref="AP327:AP330"/>
    <mergeCell ref="AQ327:AQ330"/>
    <mergeCell ref="AR327:AR330"/>
    <mergeCell ref="AS327:AS330"/>
    <mergeCell ref="AF327:AF330"/>
    <mergeCell ref="AG327:AG330"/>
    <mergeCell ref="AJ327:AJ330"/>
    <mergeCell ref="AK327:AK330"/>
    <mergeCell ref="I316:I319"/>
    <mergeCell ref="J316:J319"/>
    <mergeCell ref="K316:K319"/>
    <mergeCell ref="AF316:AF319"/>
    <mergeCell ref="AG316:AG319"/>
    <mergeCell ref="AJ316:AJ319"/>
    <mergeCell ref="AP320:AP323"/>
    <mergeCell ref="AQ320:AQ323"/>
    <mergeCell ref="AR320:AR323"/>
    <mergeCell ref="AS320:AS323"/>
    <mergeCell ref="AT320:AT323"/>
    <mergeCell ref="H322:H323"/>
    <mergeCell ref="AJ320:AJ323"/>
    <mergeCell ref="AK320:AK323"/>
    <mergeCell ref="AL320:AL323"/>
    <mergeCell ref="AM320:AM323"/>
    <mergeCell ref="AN320:AN323"/>
    <mergeCell ref="AO320:AO323"/>
    <mergeCell ref="AT316:AT319"/>
    <mergeCell ref="AK316:AK319"/>
    <mergeCell ref="T324:U324"/>
    <mergeCell ref="V324:W324"/>
    <mergeCell ref="X324:Y324"/>
    <mergeCell ref="Z324:AA324"/>
    <mergeCell ref="AW290:AW293"/>
    <mergeCell ref="AX290:AX293"/>
    <mergeCell ref="AV297:AV300"/>
    <mergeCell ref="AW297:AW300"/>
    <mergeCell ref="AX297:AX300"/>
    <mergeCell ref="AR312:AR315"/>
    <mergeCell ref="AS312:AS315"/>
    <mergeCell ref="AT312:AT315"/>
    <mergeCell ref="AP297:AP300"/>
    <mergeCell ref="AQ297:AQ300"/>
    <mergeCell ref="AU290:AU293"/>
    <mergeCell ref="AR297:AR300"/>
    <mergeCell ref="AT297:AT300"/>
    <mergeCell ref="AU297:AU300"/>
    <mergeCell ref="AS301:AS304"/>
    <mergeCell ref="AO290:AO293"/>
    <mergeCell ref="AP290:AP293"/>
    <mergeCell ref="AQ290:AQ293"/>
    <mergeCell ref="AR290:AR293"/>
    <mergeCell ref="AS290:AS293"/>
    <mergeCell ref="AT290:AT293"/>
    <mergeCell ref="AW301:AW304"/>
    <mergeCell ref="AX301:AX304"/>
    <mergeCell ref="AW305:AW308"/>
    <mergeCell ref="AT305:AT308"/>
    <mergeCell ref="AU305:AU308"/>
    <mergeCell ref="AU301:AU304"/>
    <mergeCell ref="AT286:AT289"/>
    <mergeCell ref="H286:H287"/>
    <mergeCell ref="H288:H289"/>
    <mergeCell ref="AJ286:AJ289"/>
    <mergeCell ref="AK286:AK289"/>
    <mergeCell ref="AL286:AL289"/>
    <mergeCell ref="AM286:AM289"/>
    <mergeCell ref="AN286:AN289"/>
    <mergeCell ref="AO286:AO289"/>
    <mergeCell ref="C286:C289"/>
    <mergeCell ref="I286:I289"/>
    <mergeCell ref="J286:J289"/>
    <mergeCell ref="K286:K289"/>
    <mergeCell ref="AF286:AF289"/>
    <mergeCell ref="AG286:AG289"/>
    <mergeCell ref="AV290:AV293"/>
    <mergeCell ref="AV312:AV315"/>
    <mergeCell ref="AG290:AG293"/>
    <mergeCell ref="AJ290:AJ293"/>
    <mergeCell ref="AK290:AK293"/>
    <mergeCell ref="AL290:AL293"/>
    <mergeCell ref="AM290:AM293"/>
    <mergeCell ref="AN290:AN293"/>
    <mergeCell ref="I305:I308"/>
    <mergeCell ref="J305:J308"/>
    <mergeCell ref="E295:G295"/>
    <mergeCell ref="AS297:AS300"/>
    <mergeCell ref="H297:H298"/>
    <mergeCell ref="H299:H300"/>
    <mergeCell ref="AV301:AV304"/>
    <mergeCell ref="AV305:AV308"/>
    <mergeCell ref="K301:K304"/>
    <mergeCell ref="AS282:AS285"/>
    <mergeCell ref="AT282:AT285"/>
    <mergeCell ref="AU282:AU285"/>
    <mergeCell ref="AV282:AV285"/>
    <mergeCell ref="AW282:AW285"/>
    <mergeCell ref="AX282:AX285"/>
    <mergeCell ref="AG282:AG285"/>
    <mergeCell ref="AJ282:AJ285"/>
    <mergeCell ref="AK282:AK285"/>
    <mergeCell ref="AL282:AL285"/>
    <mergeCell ref="AM282:AM285"/>
    <mergeCell ref="AN282:AN285"/>
    <mergeCell ref="C290:C293"/>
    <mergeCell ref="I290:I293"/>
    <mergeCell ref="J290:J293"/>
    <mergeCell ref="K290:K293"/>
    <mergeCell ref="AF290:AF293"/>
    <mergeCell ref="C282:C285"/>
    <mergeCell ref="I282:I285"/>
    <mergeCell ref="J282:J285"/>
    <mergeCell ref="K282:K285"/>
    <mergeCell ref="AF282:AF285"/>
    <mergeCell ref="H290:H291"/>
    <mergeCell ref="H292:H293"/>
    <mergeCell ref="AU286:AU289"/>
    <mergeCell ref="AV286:AV289"/>
    <mergeCell ref="AW286:AW289"/>
    <mergeCell ref="AX286:AX289"/>
    <mergeCell ref="AP286:AP289"/>
    <mergeCell ref="AQ286:AQ289"/>
    <mergeCell ref="AR286:AR289"/>
    <mergeCell ref="AS286:AS289"/>
    <mergeCell ref="T279:U279"/>
    <mergeCell ref="V279:W279"/>
    <mergeCell ref="X279:Y279"/>
    <mergeCell ref="Z279:AA279"/>
    <mergeCell ref="AF275:AF278"/>
    <mergeCell ref="AG275:AG278"/>
    <mergeCell ref="AJ275:AJ278"/>
    <mergeCell ref="AK275:AK278"/>
    <mergeCell ref="AL275:AL278"/>
    <mergeCell ref="AM275:AM278"/>
    <mergeCell ref="H282:H283"/>
    <mergeCell ref="H284:H285"/>
    <mergeCell ref="R279:S279"/>
    <mergeCell ref="AB279:AC279"/>
    <mergeCell ref="C275:C278"/>
    <mergeCell ref="I275:I278"/>
    <mergeCell ref="J275:J278"/>
    <mergeCell ref="K275:K278"/>
    <mergeCell ref="K267:K270"/>
    <mergeCell ref="AF267:AF270"/>
    <mergeCell ref="AX275:AX278"/>
    <mergeCell ref="C271:C274"/>
    <mergeCell ref="I271:I274"/>
    <mergeCell ref="J271:J274"/>
    <mergeCell ref="K271:K274"/>
    <mergeCell ref="AF271:AF274"/>
    <mergeCell ref="AG271:AG274"/>
    <mergeCell ref="AJ271:AJ274"/>
    <mergeCell ref="AS275:AS278"/>
    <mergeCell ref="AT275:AT278"/>
    <mergeCell ref="AV267:AV270"/>
    <mergeCell ref="AW267:AW270"/>
    <mergeCell ref="AU275:AU278"/>
    <mergeCell ref="AV275:AV278"/>
    <mergeCell ref="AW275:AW278"/>
    <mergeCell ref="AX267:AX270"/>
    <mergeCell ref="AU271:AU274"/>
    <mergeCell ref="AV271:AV274"/>
    <mergeCell ref="AW271:AW274"/>
    <mergeCell ref="AX271:AX274"/>
    <mergeCell ref="AN275:AN278"/>
    <mergeCell ref="AO275:AO278"/>
    <mergeCell ref="AP275:AP278"/>
    <mergeCell ref="AQ275:AQ278"/>
    <mergeCell ref="AR275:AR278"/>
    <mergeCell ref="AL271:AL274"/>
    <mergeCell ref="AM271:AM274"/>
    <mergeCell ref="AN271:AN274"/>
    <mergeCell ref="AO271:AO274"/>
    <mergeCell ref="AT271:AT274"/>
    <mergeCell ref="AU267:AU270"/>
    <mergeCell ref="AM260:AM263"/>
    <mergeCell ref="AN260:AN263"/>
    <mergeCell ref="AO260:AO263"/>
    <mergeCell ref="AO267:AO270"/>
    <mergeCell ref="AP267:AP270"/>
    <mergeCell ref="AQ267:AQ270"/>
    <mergeCell ref="AR267:AR270"/>
    <mergeCell ref="AS267:AS270"/>
    <mergeCell ref="AT267:AT270"/>
    <mergeCell ref="AG267:AG270"/>
    <mergeCell ref="AJ267:AJ270"/>
    <mergeCell ref="AK267:AK270"/>
    <mergeCell ref="AL267:AL270"/>
    <mergeCell ref="AM267:AM270"/>
    <mergeCell ref="AN267:AN270"/>
    <mergeCell ref="AK271:AK274"/>
    <mergeCell ref="AP271:AP274"/>
    <mergeCell ref="AQ271:AQ274"/>
    <mergeCell ref="AR271:AR274"/>
    <mergeCell ref="AS271:AS274"/>
    <mergeCell ref="AV260:AV263"/>
    <mergeCell ref="AX260:AX263"/>
    <mergeCell ref="AW260:AW263"/>
    <mergeCell ref="AQ256:AQ259"/>
    <mergeCell ref="AR256:AR259"/>
    <mergeCell ref="AS256:AS259"/>
    <mergeCell ref="AT256:AT259"/>
    <mergeCell ref="AP260:AP263"/>
    <mergeCell ref="AQ260:AQ263"/>
    <mergeCell ref="AR260:AR263"/>
    <mergeCell ref="AS260:AS263"/>
    <mergeCell ref="AT260:AT263"/>
    <mergeCell ref="AU260:AU263"/>
    <mergeCell ref="AV256:AV259"/>
    <mergeCell ref="AW256:AW259"/>
    <mergeCell ref="AX256:AX259"/>
    <mergeCell ref="J260:J263"/>
    <mergeCell ref="K260:K263"/>
    <mergeCell ref="AF260:AF263"/>
    <mergeCell ref="AG260:AG263"/>
    <mergeCell ref="AJ260:AJ263"/>
    <mergeCell ref="AK260:AK263"/>
    <mergeCell ref="AL260:AL263"/>
    <mergeCell ref="AU256:AU259"/>
    <mergeCell ref="AB264:AC264"/>
    <mergeCell ref="T264:U264"/>
    <mergeCell ref="V264:W264"/>
    <mergeCell ref="X264:Y264"/>
    <mergeCell ref="Z264:AA264"/>
    <mergeCell ref="I260:I263"/>
    <mergeCell ref="AF256:AF259"/>
    <mergeCell ref="AG256:AG259"/>
    <mergeCell ref="AJ256:AJ259"/>
    <mergeCell ref="AK256:AK259"/>
    <mergeCell ref="AL256:AL259"/>
    <mergeCell ref="AM256:AM259"/>
    <mergeCell ref="L264:M264"/>
    <mergeCell ref="N264:O264"/>
    <mergeCell ref="P264:Q264"/>
    <mergeCell ref="R264:S264"/>
    <mergeCell ref="I256:I259"/>
    <mergeCell ref="J256:J259"/>
    <mergeCell ref="K256:K259"/>
    <mergeCell ref="AB234:AC234"/>
    <mergeCell ref="I237:I240"/>
    <mergeCell ref="J237:J240"/>
    <mergeCell ref="K237:K240"/>
    <mergeCell ref="AU230:AU233"/>
    <mergeCell ref="AV230:AV233"/>
    <mergeCell ref="AP230:AP233"/>
    <mergeCell ref="AQ230:AQ233"/>
    <mergeCell ref="AP237:AP240"/>
    <mergeCell ref="AQ237:AQ240"/>
    <mergeCell ref="AK230:AK233"/>
    <mergeCell ref="AL230:AL233"/>
    <mergeCell ref="AM230:AM233"/>
    <mergeCell ref="AN230:AN233"/>
    <mergeCell ref="AS230:AS233"/>
    <mergeCell ref="AT230:AT233"/>
    <mergeCell ref="AV252:AV255"/>
    <mergeCell ref="I230:I233"/>
    <mergeCell ref="J230:J233"/>
    <mergeCell ref="K230:K233"/>
    <mergeCell ref="AF230:AF233"/>
    <mergeCell ref="AG230:AG233"/>
    <mergeCell ref="AJ230:AJ233"/>
    <mergeCell ref="AM252:AM255"/>
    <mergeCell ref="AN252:AN255"/>
    <mergeCell ref="AO252:AO255"/>
    <mergeCell ref="AS252:AS255"/>
    <mergeCell ref="AT252:AT255"/>
    <mergeCell ref="AU252:AU255"/>
    <mergeCell ref="K252:K255"/>
    <mergeCell ref="AF252:AF255"/>
    <mergeCell ref="AG252:AG255"/>
    <mergeCell ref="AW230:AW233"/>
    <mergeCell ref="AX230:AX233"/>
    <mergeCell ref="AU226:AU229"/>
    <mergeCell ref="AV226:AV229"/>
    <mergeCell ref="AW226:AW229"/>
    <mergeCell ref="AX226:AX229"/>
    <mergeCell ref="AR230:AR233"/>
    <mergeCell ref="AL226:AL229"/>
    <mergeCell ref="AM226:AM229"/>
    <mergeCell ref="AN226:AN229"/>
    <mergeCell ref="AO226:AO229"/>
    <mergeCell ref="AP226:AP229"/>
    <mergeCell ref="AQ226:AQ229"/>
    <mergeCell ref="AW222:AW225"/>
    <mergeCell ref="AX222:AX225"/>
    <mergeCell ref="C226:C229"/>
    <mergeCell ref="I226:I229"/>
    <mergeCell ref="J226:J229"/>
    <mergeCell ref="K226:K229"/>
    <mergeCell ref="AF226:AF229"/>
    <mergeCell ref="AG226:AG229"/>
    <mergeCell ref="AJ226:AJ229"/>
    <mergeCell ref="AK226:AK229"/>
    <mergeCell ref="C230:C233"/>
    <mergeCell ref="AF222:AF225"/>
    <mergeCell ref="AV211:AV214"/>
    <mergeCell ref="AW211:AW214"/>
    <mergeCell ref="AF215:AF218"/>
    <mergeCell ref="AR222:AR225"/>
    <mergeCell ref="AS222:AS225"/>
    <mergeCell ref="AT222:AT225"/>
    <mergeCell ref="AU222:AU225"/>
    <mergeCell ref="AG222:AG225"/>
    <mergeCell ref="AJ222:AJ225"/>
    <mergeCell ref="AK222:AK225"/>
    <mergeCell ref="AL222:AL225"/>
    <mergeCell ref="AM222:AM225"/>
    <mergeCell ref="AN222:AN225"/>
    <mergeCell ref="H228:H229"/>
    <mergeCell ref="L219:M219"/>
    <mergeCell ref="N219:O219"/>
    <mergeCell ref="P219:Q219"/>
    <mergeCell ref="R219:S219"/>
    <mergeCell ref="AB219:AC219"/>
    <mergeCell ref="H226:H227"/>
    <mergeCell ref="AR226:AR229"/>
    <mergeCell ref="AS226:AS229"/>
    <mergeCell ref="AT226:AT229"/>
    <mergeCell ref="K211:K214"/>
    <mergeCell ref="AF211:AF214"/>
    <mergeCell ref="H211:H212"/>
    <mergeCell ref="H213:H214"/>
    <mergeCell ref="H215:H216"/>
    <mergeCell ref="AX215:AX218"/>
    <mergeCell ref="C207:C210"/>
    <mergeCell ref="I207:I210"/>
    <mergeCell ref="J207:J210"/>
    <mergeCell ref="K207:K210"/>
    <mergeCell ref="AF207:AF210"/>
    <mergeCell ref="AG207:AG210"/>
    <mergeCell ref="AJ207:AJ210"/>
    <mergeCell ref="AK207:AK210"/>
    <mergeCell ref="AS207:AS210"/>
    <mergeCell ref="AR215:AR218"/>
    <mergeCell ref="AS215:AS218"/>
    <mergeCell ref="AT215:AT218"/>
    <mergeCell ref="AU215:AU218"/>
    <mergeCell ref="AV215:AV218"/>
    <mergeCell ref="AW215:AW218"/>
    <mergeCell ref="AG215:AG218"/>
    <mergeCell ref="AJ215:AJ218"/>
    <mergeCell ref="AK215:AK218"/>
    <mergeCell ref="AL215:AL218"/>
    <mergeCell ref="AM215:AM218"/>
    <mergeCell ref="AN215:AN218"/>
    <mergeCell ref="AX211:AX214"/>
    <mergeCell ref="AL207:AL210"/>
    <mergeCell ref="AM207:AM210"/>
    <mergeCell ref="AN207:AN210"/>
    <mergeCell ref="AO207:AO210"/>
    <mergeCell ref="AP207:AP210"/>
    <mergeCell ref="AO215:AO218"/>
    <mergeCell ref="AP215:AP218"/>
    <mergeCell ref="H207:H208"/>
    <mergeCell ref="H209:H210"/>
    <mergeCell ref="L204:M204"/>
    <mergeCell ref="N204:O204"/>
    <mergeCell ref="P204:Q204"/>
    <mergeCell ref="R204:S204"/>
    <mergeCell ref="AB204:AC204"/>
    <mergeCell ref="AU211:AU214"/>
    <mergeCell ref="AU200:AU203"/>
    <mergeCell ref="AV200:AV203"/>
    <mergeCell ref="AW200:AW203"/>
    <mergeCell ref="AX200:AX203"/>
    <mergeCell ref="K196:K199"/>
    <mergeCell ref="AF196:AF199"/>
    <mergeCell ref="AG196:AG199"/>
    <mergeCell ref="AJ196:AJ199"/>
    <mergeCell ref="AK196:AK199"/>
    <mergeCell ref="AO211:AO214"/>
    <mergeCell ref="AP211:AP214"/>
    <mergeCell ref="AQ211:AQ214"/>
    <mergeCell ref="AR211:AR214"/>
    <mergeCell ref="AS211:AS214"/>
    <mergeCell ref="AT211:AT214"/>
    <mergeCell ref="AG211:AG214"/>
    <mergeCell ref="AJ211:AJ214"/>
    <mergeCell ref="AK211:AK214"/>
    <mergeCell ref="AL211:AL214"/>
    <mergeCell ref="AM211:AM214"/>
    <mergeCell ref="AN211:AN214"/>
    <mergeCell ref="AT207:AT210"/>
    <mergeCell ref="AU207:AU210"/>
    <mergeCell ref="AV207:AV210"/>
    <mergeCell ref="AW207:AW210"/>
    <mergeCell ref="AX207:AX210"/>
    <mergeCell ref="AL200:AL203"/>
    <mergeCell ref="AM200:AM203"/>
    <mergeCell ref="AN200:AN203"/>
    <mergeCell ref="AO200:AO203"/>
    <mergeCell ref="AP200:AP203"/>
    <mergeCell ref="AQ200:AQ203"/>
    <mergeCell ref="AW196:AW199"/>
    <mergeCell ref="AX196:AX199"/>
    <mergeCell ref="C200:C203"/>
    <mergeCell ref="I200:I203"/>
    <mergeCell ref="J200:J203"/>
    <mergeCell ref="K200:K203"/>
    <mergeCell ref="AF200:AF203"/>
    <mergeCell ref="AG200:AG203"/>
    <mergeCell ref="AJ200:AJ203"/>
    <mergeCell ref="AK200:AK203"/>
    <mergeCell ref="AQ196:AQ199"/>
    <mergeCell ref="AR196:AR199"/>
    <mergeCell ref="AS196:AS199"/>
    <mergeCell ref="AT196:AT199"/>
    <mergeCell ref="AU196:AU199"/>
    <mergeCell ref="AV196:AV199"/>
    <mergeCell ref="AL196:AL199"/>
    <mergeCell ref="AM196:AM199"/>
    <mergeCell ref="AN196:AN199"/>
    <mergeCell ref="AO196:AO199"/>
    <mergeCell ref="AP196:AP199"/>
    <mergeCell ref="H198:H199"/>
    <mergeCell ref="H200:H201"/>
    <mergeCell ref="H202:H203"/>
    <mergeCell ref="AL192:AL195"/>
    <mergeCell ref="AM192:AM195"/>
    <mergeCell ref="AN192:AN195"/>
    <mergeCell ref="AO192:AO195"/>
    <mergeCell ref="AP192:AP195"/>
    <mergeCell ref="AQ192:AQ195"/>
    <mergeCell ref="C192:C195"/>
    <mergeCell ref="I192:I195"/>
    <mergeCell ref="J192:J195"/>
    <mergeCell ref="K192:K195"/>
    <mergeCell ref="AF192:AF195"/>
    <mergeCell ref="AG192:AG195"/>
    <mergeCell ref="AU192:AU195"/>
    <mergeCell ref="AV192:AV195"/>
    <mergeCell ref="AW192:AW195"/>
    <mergeCell ref="AX192:AX195"/>
    <mergeCell ref="AW177:AW180"/>
    <mergeCell ref="AX177:AX180"/>
    <mergeCell ref="AX181:AX184"/>
    <mergeCell ref="AX185:AX188"/>
    <mergeCell ref="AW185:AW188"/>
    <mergeCell ref="AW181:AW184"/>
    <mergeCell ref="L189:M189"/>
    <mergeCell ref="N189:O189"/>
    <mergeCell ref="P189:Q189"/>
    <mergeCell ref="R189:S189"/>
    <mergeCell ref="AB189:AC189"/>
    <mergeCell ref="AJ192:AJ195"/>
    <mergeCell ref="AK192:AK195"/>
    <mergeCell ref="C185:C188"/>
    <mergeCell ref="I185:I188"/>
    <mergeCell ref="J185:J188"/>
    <mergeCell ref="AV162:AV165"/>
    <mergeCell ref="AW162:AW165"/>
    <mergeCell ref="AX162:AX165"/>
    <mergeCell ref="AW170:AW173"/>
    <mergeCell ref="AX170:AX173"/>
    <mergeCell ref="C162:C165"/>
    <mergeCell ref="I162:I165"/>
    <mergeCell ref="J162:J165"/>
    <mergeCell ref="K162:K165"/>
    <mergeCell ref="AF162:AF165"/>
    <mergeCell ref="AG162:AG165"/>
    <mergeCell ref="AJ162:AJ165"/>
    <mergeCell ref="AK162:AK165"/>
    <mergeCell ref="AO170:AO173"/>
    <mergeCell ref="AP170:AP173"/>
    <mergeCell ref="AQ170:AQ173"/>
    <mergeCell ref="AR170:AR173"/>
    <mergeCell ref="AS170:AS173"/>
    <mergeCell ref="AT170:AT173"/>
    <mergeCell ref="AW166:AW169"/>
    <mergeCell ref="AX166:AX169"/>
    <mergeCell ref="K170:K173"/>
    <mergeCell ref="AF170:AF173"/>
    <mergeCell ref="AG170:AG173"/>
    <mergeCell ref="AJ170:AJ173"/>
    <mergeCell ref="AK170:AK173"/>
    <mergeCell ref="AL170:AL173"/>
    <mergeCell ref="AM170:AM173"/>
    <mergeCell ref="AN170:AN173"/>
    <mergeCell ref="AV166:AV169"/>
    <mergeCell ref="AU170:AU173"/>
    <mergeCell ref="AV170:AV173"/>
    <mergeCell ref="AR166:AR169"/>
    <mergeCell ref="AS166:AS169"/>
    <mergeCell ref="AT166:AT169"/>
    <mergeCell ref="AU166:AU169"/>
    <mergeCell ref="L159:M159"/>
    <mergeCell ref="N159:O159"/>
    <mergeCell ref="P159:Q159"/>
    <mergeCell ref="R159:S159"/>
    <mergeCell ref="AB159:AC159"/>
    <mergeCell ref="AJ166:AJ169"/>
    <mergeCell ref="AK166:AK169"/>
    <mergeCell ref="AL166:AL169"/>
    <mergeCell ref="AM166:AM169"/>
    <mergeCell ref="AN166:AN169"/>
    <mergeCell ref="AO166:AO169"/>
    <mergeCell ref="C166:C169"/>
    <mergeCell ref="I166:I169"/>
    <mergeCell ref="J166:J169"/>
    <mergeCell ref="K166:K169"/>
    <mergeCell ref="AF166:AF169"/>
    <mergeCell ref="AG166:AG169"/>
    <mergeCell ref="AS162:AS165"/>
    <mergeCell ref="AT162:AT165"/>
    <mergeCell ref="AU162:AU165"/>
    <mergeCell ref="AP166:AP169"/>
    <mergeCell ref="AQ166:AQ169"/>
    <mergeCell ref="T159:U159"/>
    <mergeCell ref="V159:W159"/>
    <mergeCell ref="X159:Y159"/>
    <mergeCell ref="Z159:AA159"/>
    <mergeCell ref="AX140:AX143"/>
    <mergeCell ref="AV147:AV150"/>
    <mergeCell ref="AW147:AW150"/>
    <mergeCell ref="AX147:AX150"/>
    <mergeCell ref="AX151:AX154"/>
    <mergeCell ref="AM155:AM158"/>
    <mergeCell ref="AN155:AN158"/>
    <mergeCell ref="AO155:AO158"/>
    <mergeCell ref="AP155:AP158"/>
    <mergeCell ref="AQ155:AQ158"/>
    <mergeCell ref="AR155:AR158"/>
    <mergeCell ref="AU151:AU154"/>
    <mergeCell ref="AV151:AV154"/>
    <mergeCell ref="AW151:AW154"/>
    <mergeCell ref="AT151:AT154"/>
    <mergeCell ref="K155:K158"/>
    <mergeCell ref="AF155:AF158"/>
    <mergeCell ref="AG155:AG158"/>
    <mergeCell ref="AJ155:AJ158"/>
    <mergeCell ref="AK155:AK158"/>
    <mergeCell ref="AL155:AL158"/>
    <mergeCell ref="AS151:AS154"/>
    <mergeCell ref="K147:K150"/>
    <mergeCell ref="AF147:AF150"/>
    <mergeCell ref="AG147:AG150"/>
    <mergeCell ref="AJ147:AJ150"/>
    <mergeCell ref="AK147:AK150"/>
    <mergeCell ref="AL147:AL150"/>
    <mergeCell ref="AX155:AX158"/>
    <mergeCell ref="AF151:AF154"/>
    <mergeCell ref="AG151:AG154"/>
    <mergeCell ref="AJ151:AJ154"/>
    <mergeCell ref="AK151:AK154"/>
    <mergeCell ref="AL151:AL154"/>
    <mergeCell ref="AM151:AM154"/>
    <mergeCell ref="AN151:AN154"/>
    <mergeCell ref="L144:M144"/>
    <mergeCell ref="N144:O144"/>
    <mergeCell ref="P144:Q144"/>
    <mergeCell ref="R144:S144"/>
    <mergeCell ref="AB144:AC144"/>
    <mergeCell ref="AU147:AU150"/>
    <mergeCell ref="AM147:AM150"/>
    <mergeCell ref="AN147:AN150"/>
    <mergeCell ref="AO147:AO150"/>
    <mergeCell ref="AP147:AP150"/>
    <mergeCell ref="AS155:AS158"/>
    <mergeCell ref="AT155:AT158"/>
    <mergeCell ref="AU155:AU158"/>
    <mergeCell ref="AQ151:AQ154"/>
    <mergeCell ref="AR151:AR154"/>
    <mergeCell ref="AV155:AV158"/>
    <mergeCell ref="AW155:AW158"/>
    <mergeCell ref="AT140:AT143"/>
    <mergeCell ref="AU140:AU143"/>
    <mergeCell ref="AV140:AV143"/>
    <mergeCell ref="AW140:AW143"/>
    <mergeCell ref="AX132:AX135"/>
    <mergeCell ref="C136:C139"/>
    <mergeCell ref="I136:I139"/>
    <mergeCell ref="J136:J139"/>
    <mergeCell ref="K136:K139"/>
    <mergeCell ref="AF136:AF139"/>
    <mergeCell ref="AN140:AN143"/>
    <mergeCell ref="AO140:AO143"/>
    <mergeCell ref="AP140:AP143"/>
    <mergeCell ref="AQ140:AQ143"/>
    <mergeCell ref="AR140:AR143"/>
    <mergeCell ref="AS140:AS143"/>
    <mergeCell ref="K151:K154"/>
    <mergeCell ref="AO151:AO154"/>
    <mergeCell ref="AP151:AP154"/>
    <mergeCell ref="K140:K143"/>
    <mergeCell ref="AF140:AF143"/>
    <mergeCell ref="AG140:AG143"/>
    <mergeCell ref="AJ140:AJ143"/>
    <mergeCell ref="AK140:AK143"/>
    <mergeCell ref="AL140:AL143"/>
    <mergeCell ref="AM140:AM143"/>
    <mergeCell ref="AQ147:AQ150"/>
    <mergeCell ref="AR147:AR150"/>
    <mergeCell ref="AS147:AS150"/>
    <mergeCell ref="AT147:AT150"/>
    <mergeCell ref="AS110:AS113"/>
    <mergeCell ref="AS132:AS135"/>
    <mergeCell ref="AT132:AT135"/>
    <mergeCell ref="AU132:AU135"/>
    <mergeCell ref="AV132:AV135"/>
    <mergeCell ref="AW132:AW135"/>
    <mergeCell ref="AG110:AG113"/>
    <mergeCell ref="AJ110:AJ113"/>
    <mergeCell ref="AK110:AK113"/>
    <mergeCell ref="AL110:AL113"/>
    <mergeCell ref="AM110:AM113"/>
    <mergeCell ref="AM132:AM135"/>
    <mergeCell ref="AN132:AN135"/>
    <mergeCell ref="AO132:AO135"/>
    <mergeCell ref="AP132:AP135"/>
    <mergeCell ref="AQ132:AQ135"/>
    <mergeCell ref="AR132:AR135"/>
    <mergeCell ref="AG132:AG135"/>
    <mergeCell ref="AJ132:AJ135"/>
    <mergeCell ref="AK132:AK135"/>
    <mergeCell ref="AL132:AL135"/>
    <mergeCell ref="C106:C109"/>
    <mergeCell ref="I106:I109"/>
    <mergeCell ref="J106:J109"/>
    <mergeCell ref="K106:K109"/>
    <mergeCell ref="AF106:AF109"/>
    <mergeCell ref="AG106:AG109"/>
    <mergeCell ref="AJ106:AJ109"/>
    <mergeCell ref="AS117:AS120"/>
    <mergeCell ref="AT117:AT120"/>
    <mergeCell ref="AU117:AU120"/>
    <mergeCell ref="AV117:AV120"/>
    <mergeCell ref="AX110:AX113"/>
    <mergeCell ref="L129:M129"/>
    <mergeCell ref="N129:O129"/>
    <mergeCell ref="P129:Q129"/>
    <mergeCell ref="R129:S129"/>
    <mergeCell ref="AB129:AC129"/>
    <mergeCell ref="AT110:AT113"/>
    <mergeCell ref="AU110:AU113"/>
    <mergeCell ref="AV110:AV113"/>
    <mergeCell ref="AW110:AW113"/>
    <mergeCell ref="AM117:AM120"/>
    <mergeCell ref="AN117:AN120"/>
    <mergeCell ref="AO117:AO120"/>
    <mergeCell ref="AP117:AP120"/>
    <mergeCell ref="AQ117:AQ120"/>
    <mergeCell ref="AR117:AR120"/>
    <mergeCell ref="AN110:AN113"/>
    <mergeCell ref="AO110:AO113"/>
    <mergeCell ref="AP110:AP113"/>
    <mergeCell ref="AQ110:AQ113"/>
    <mergeCell ref="AR110:AR113"/>
    <mergeCell ref="P99:Q99"/>
    <mergeCell ref="R99:S99"/>
    <mergeCell ref="AB99:AC99"/>
    <mergeCell ref="C102:C105"/>
    <mergeCell ref="I102:I105"/>
    <mergeCell ref="J102:J105"/>
    <mergeCell ref="K102:K105"/>
    <mergeCell ref="AW106:AW109"/>
    <mergeCell ref="AX106:AX109"/>
    <mergeCell ref="L114:M114"/>
    <mergeCell ref="N114:O114"/>
    <mergeCell ref="AT95:AT98"/>
    <mergeCell ref="AU95:AU98"/>
    <mergeCell ref="AV95:AV98"/>
    <mergeCell ref="AW95:AW98"/>
    <mergeCell ref="AX95:AX98"/>
    <mergeCell ref="L99:M99"/>
    <mergeCell ref="AQ106:AQ109"/>
    <mergeCell ref="AR106:AR109"/>
    <mergeCell ref="AS106:AS109"/>
    <mergeCell ref="AT106:AT109"/>
    <mergeCell ref="AU106:AU109"/>
    <mergeCell ref="AV106:AV109"/>
    <mergeCell ref="AK106:AK109"/>
    <mergeCell ref="AL106:AL109"/>
    <mergeCell ref="AM106:AM109"/>
    <mergeCell ref="AN106:AN109"/>
    <mergeCell ref="AO106:AO109"/>
    <mergeCell ref="AP106:AP109"/>
    <mergeCell ref="AV102:AV105"/>
    <mergeCell ref="AW102:AW105"/>
    <mergeCell ref="AX102:AX105"/>
    <mergeCell ref="K95:K98"/>
    <mergeCell ref="AF95:AF98"/>
    <mergeCell ref="AG95:AG98"/>
    <mergeCell ref="AJ95:AJ98"/>
    <mergeCell ref="AP91:AP94"/>
    <mergeCell ref="AQ91:AQ94"/>
    <mergeCell ref="AR91:AR94"/>
    <mergeCell ref="AS91:AS94"/>
    <mergeCell ref="AT91:AT94"/>
    <mergeCell ref="AU91:AU94"/>
    <mergeCell ref="AT102:AT105"/>
    <mergeCell ref="AU102:AU105"/>
    <mergeCell ref="H97:H98"/>
    <mergeCell ref="AG91:AG94"/>
    <mergeCell ref="AJ91:AJ94"/>
    <mergeCell ref="AK91:AK94"/>
    <mergeCell ref="AL91:AL94"/>
    <mergeCell ref="AM91:AM94"/>
    <mergeCell ref="AN91:AN94"/>
    <mergeCell ref="AO91:AO94"/>
    <mergeCell ref="AN102:AN105"/>
    <mergeCell ref="AO102:AO105"/>
    <mergeCell ref="AP102:AP105"/>
    <mergeCell ref="AQ102:AQ105"/>
    <mergeCell ref="AR102:AR105"/>
    <mergeCell ref="AS102:AS105"/>
    <mergeCell ref="AF102:AF105"/>
    <mergeCell ref="AG102:AG105"/>
    <mergeCell ref="AJ102:AJ105"/>
    <mergeCell ref="AK102:AK105"/>
    <mergeCell ref="AL102:AL105"/>
    <mergeCell ref="N99:O99"/>
    <mergeCell ref="AR95:AR98"/>
    <mergeCell ref="AS95:AS98"/>
    <mergeCell ref="AX80:AX83"/>
    <mergeCell ref="L84:M84"/>
    <mergeCell ref="N84:O84"/>
    <mergeCell ref="P84:Q84"/>
    <mergeCell ref="R84:S84"/>
    <mergeCell ref="AB84:AC84"/>
    <mergeCell ref="AJ87:AJ90"/>
    <mergeCell ref="AK95:AK98"/>
    <mergeCell ref="AL95:AL98"/>
    <mergeCell ref="AM95:AM98"/>
    <mergeCell ref="AN95:AN98"/>
    <mergeCell ref="AO95:AO98"/>
    <mergeCell ref="AP95:AP98"/>
    <mergeCell ref="AV91:AV94"/>
    <mergeCell ref="AW91:AW94"/>
    <mergeCell ref="AX91:AX94"/>
    <mergeCell ref="AX87:AX90"/>
    <mergeCell ref="AF80:AF83"/>
    <mergeCell ref="AG80:AG83"/>
    <mergeCell ref="AJ80:AJ83"/>
    <mergeCell ref="AK80:AK83"/>
    <mergeCell ref="AL80:AL83"/>
    <mergeCell ref="AM80:AM83"/>
    <mergeCell ref="AN80:AN83"/>
    <mergeCell ref="AQ87:AQ90"/>
    <mergeCell ref="AR87:AR90"/>
    <mergeCell ref="AS87:AS90"/>
    <mergeCell ref="AT87:AT90"/>
    <mergeCell ref="AU87:AU90"/>
    <mergeCell ref="AV87:AV90"/>
    <mergeCell ref="AK87:AK90"/>
    <mergeCell ref="AL87:AL90"/>
    <mergeCell ref="AM87:AM90"/>
    <mergeCell ref="AN87:AN90"/>
    <mergeCell ref="AO87:AO90"/>
    <mergeCell ref="AP87:AP90"/>
    <mergeCell ref="AF87:AF90"/>
    <mergeCell ref="AG87:AG90"/>
    <mergeCell ref="AQ76:AQ79"/>
    <mergeCell ref="AR76:AR79"/>
    <mergeCell ref="AS76:AS79"/>
    <mergeCell ref="AT76:AT79"/>
    <mergeCell ref="AU76:AU79"/>
    <mergeCell ref="AV76:AV79"/>
    <mergeCell ref="AK76:AK79"/>
    <mergeCell ref="AL76:AL79"/>
    <mergeCell ref="AM76:AM79"/>
    <mergeCell ref="AN76:AN79"/>
    <mergeCell ref="AO76:AO79"/>
    <mergeCell ref="AP76:AP79"/>
    <mergeCell ref="AJ72:AJ75"/>
    <mergeCell ref="AK72:AK75"/>
    <mergeCell ref="AX72:AX75"/>
    <mergeCell ref="K76:K79"/>
    <mergeCell ref="AF76:AF79"/>
    <mergeCell ref="AG76:AG79"/>
    <mergeCell ref="AJ76:AJ79"/>
    <mergeCell ref="K72:K75"/>
    <mergeCell ref="AF72:AF75"/>
    <mergeCell ref="AG72:AG75"/>
    <mergeCell ref="AS72:AS75"/>
    <mergeCell ref="AT72:AT75"/>
    <mergeCell ref="AU72:AU75"/>
    <mergeCell ref="L69:M69"/>
    <mergeCell ref="N69:O69"/>
    <mergeCell ref="P69:Q69"/>
    <mergeCell ref="R69:S69"/>
    <mergeCell ref="AB69:AC69"/>
    <mergeCell ref="AU50:AU53"/>
    <mergeCell ref="AV50:AV53"/>
    <mergeCell ref="AS50:AS53"/>
    <mergeCell ref="AT50:AT53"/>
    <mergeCell ref="AO57:AO60"/>
    <mergeCell ref="AF61:AF64"/>
    <mergeCell ref="AG61:AG64"/>
    <mergeCell ref="AJ61:AJ64"/>
    <mergeCell ref="AK61:AK64"/>
    <mergeCell ref="AL61:AL64"/>
    <mergeCell ref="AM61:AM64"/>
    <mergeCell ref="AN61:AN64"/>
    <mergeCell ref="AO61:AO64"/>
    <mergeCell ref="AG57:AG60"/>
    <mergeCell ref="H57:H58"/>
    <mergeCell ref="H59:H60"/>
    <mergeCell ref="AW46:AW49"/>
    <mergeCell ref="L54:M54"/>
    <mergeCell ref="N54:O54"/>
    <mergeCell ref="P54:Q54"/>
    <mergeCell ref="R54:S54"/>
    <mergeCell ref="AB54:AC54"/>
    <mergeCell ref="AG50:AG53"/>
    <mergeCell ref="AJ50:AJ53"/>
    <mergeCell ref="AF35:AF38"/>
    <mergeCell ref="AG35:AG38"/>
    <mergeCell ref="AK50:AK53"/>
    <mergeCell ref="AL50:AL53"/>
    <mergeCell ref="AQ46:AQ49"/>
    <mergeCell ref="AR46:AR49"/>
    <mergeCell ref="AS46:AS49"/>
    <mergeCell ref="AT46:AT49"/>
    <mergeCell ref="AU46:AU49"/>
    <mergeCell ref="AV46:AV49"/>
    <mergeCell ref="AL46:AL49"/>
    <mergeCell ref="AM46:AM49"/>
    <mergeCell ref="AN46:AN49"/>
    <mergeCell ref="AO46:AO49"/>
    <mergeCell ref="AP46:AP49"/>
    <mergeCell ref="AW50:AW53"/>
    <mergeCell ref="K46:K49"/>
    <mergeCell ref="AF46:AF49"/>
    <mergeCell ref="AG46:AG49"/>
    <mergeCell ref="AJ46:AJ49"/>
    <mergeCell ref="AK46:AK49"/>
    <mergeCell ref="AX35:AX38"/>
    <mergeCell ref="L39:M39"/>
    <mergeCell ref="N39:O39"/>
    <mergeCell ref="P39:Q39"/>
    <mergeCell ref="R39:S39"/>
    <mergeCell ref="AB39:AC39"/>
    <mergeCell ref="AU42:AU45"/>
    <mergeCell ref="AM50:AM53"/>
    <mergeCell ref="AN50:AN53"/>
    <mergeCell ref="AO50:AO53"/>
    <mergeCell ref="AP50:AP53"/>
    <mergeCell ref="AQ50:AQ53"/>
    <mergeCell ref="AR50:AR53"/>
    <mergeCell ref="AF57:AF60"/>
    <mergeCell ref="I50:I53"/>
    <mergeCell ref="J50:J53"/>
    <mergeCell ref="K50:K53"/>
    <mergeCell ref="AF50:AF53"/>
    <mergeCell ref="AX50:AX53"/>
    <mergeCell ref="AJ35:AJ38"/>
    <mergeCell ref="AK35:AK38"/>
    <mergeCell ref="AJ42:AJ45"/>
    <mergeCell ref="AK42:AK45"/>
    <mergeCell ref="AL42:AL45"/>
    <mergeCell ref="AM42:AM45"/>
    <mergeCell ref="AN42:AN45"/>
    <mergeCell ref="AO42:AO45"/>
    <mergeCell ref="AV42:AV45"/>
    <mergeCell ref="AW42:AW45"/>
    <mergeCell ref="AX42:AX45"/>
    <mergeCell ref="AX46:AX49"/>
    <mergeCell ref="C42:C45"/>
    <mergeCell ref="I42:I45"/>
    <mergeCell ref="J42:J45"/>
    <mergeCell ref="K42:K45"/>
    <mergeCell ref="AF42:AF45"/>
    <mergeCell ref="AG42:AG45"/>
    <mergeCell ref="E40:G40"/>
    <mergeCell ref="T39:U39"/>
    <mergeCell ref="V39:W39"/>
    <mergeCell ref="X39:Y39"/>
    <mergeCell ref="Z39:AA39"/>
    <mergeCell ref="AR35:AR38"/>
    <mergeCell ref="AS35:AS38"/>
    <mergeCell ref="AT35:AT38"/>
    <mergeCell ref="AU35:AU38"/>
    <mergeCell ref="AV35:AV38"/>
    <mergeCell ref="AW35:AW38"/>
    <mergeCell ref="AL35:AL38"/>
    <mergeCell ref="AM35:AM38"/>
    <mergeCell ref="AN35:AN38"/>
    <mergeCell ref="AO35:AO38"/>
    <mergeCell ref="AP35:AP38"/>
    <mergeCell ref="AQ35:AQ38"/>
    <mergeCell ref="AP42:AP45"/>
    <mergeCell ref="AQ42:AQ45"/>
    <mergeCell ref="AR42:AR45"/>
    <mergeCell ref="AS42:AS45"/>
    <mergeCell ref="AT42:AT45"/>
    <mergeCell ref="AF27:AF30"/>
    <mergeCell ref="AG27:AG30"/>
    <mergeCell ref="AV31:AV34"/>
    <mergeCell ref="AW31:AW34"/>
    <mergeCell ref="AX31:AX34"/>
    <mergeCell ref="L24:M24"/>
    <mergeCell ref="N24:O24"/>
    <mergeCell ref="P24:Q24"/>
    <mergeCell ref="R24:S24"/>
    <mergeCell ref="AB24:AC24"/>
    <mergeCell ref="AJ27:AJ30"/>
    <mergeCell ref="AK27:AK30"/>
    <mergeCell ref="AP31:AP34"/>
    <mergeCell ref="AQ31:AQ34"/>
    <mergeCell ref="AR31:AR34"/>
    <mergeCell ref="AS31:AS34"/>
    <mergeCell ref="AT31:AT34"/>
    <mergeCell ref="AU31:AU34"/>
    <mergeCell ref="AJ31:AJ34"/>
    <mergeCell ref="AK31:AK34"/>
    <mergeCell ref="AL31:AL34"/>
    <mergeCell ref="AM31:AM34"/>
    <mergeCell ref="AN31:AN34"/>
    <mergeCell ref="AO31:AO34"/>
    <mergeCell ref="AG31:AG34"/>
    <mergeCell ref="AS27:AS30"/>
    <mergeCell ref="AT27:AT30"/>
    <mergeCell ref="AU27:AU30"/>
    <mergeCell ref="AV27:AV30"/>
    <mergeCell ref="AW27:AW30"/>
    <mergeCell ref="AX27:AX30"/>
    <mergeCell ref="X9:Y9"/>
    <mergeCell ref="Z9:AA9"/>
    <mergeCell ref="T24:U24"/>
    <mergeCell ref="V24:W24"/>
    <mergeCell ref="X24:Y24"/>
    <mergeCell ref="Z24:AA24"/>
    <mergeCell ref="N9:O9"/>
    <mergeCell ref="P9:Q9"/>
    <mergeCell ref="R9:S9"/>
    <mergeCell ref="AW20:AW23"/>
    <mergeCell ref="AW12:AW15"/>
    <mergeCell ref="AL16:AL19"/>
    <mergeCell ref="AO16:AO19"/>
    <mergeCell ref="AR16:AR19"/>
    <mergeCell ref="AU16:AU19"/>
    <mergeCell ref="AW16:AW19"/>
    <mergeCell ref="AX20:AX23"/>
    <mergeCell ref="T9:U9"/>
    <mergeCell ref="V9:W9"/>
    <mergeCell ref="E25:G25"/>
    <mergeCell ref="H5:M5"/>
    <mergeCell ref="H6:M6"/>
    <mergeCell ref="H7:M7"/>
    <mergeCell ref="J16:J19"/>
    <mergeCell ref="K16:K19"/>
    <mergeCell ref="L9:M9"/>
    <mergeCell ref="AQ12:AQ15"/>
    <mergeCell ref="AS12:AS15"/>
    <mergeCell ref="AT12:AT15"/>
    <mergeCell ref="AV12:AV15"/>
    <mergeCell ref="AF16:AF19"/>
    <mergeCell ref="AG16:AG19"/>
    <mergeCell ref="AJ16:AJ19"/>
    <mergeCell ref="AK16:AK19"/>
    <mergeCell ref="AM16:AM19"/>
    <mergeCell ref="AL20:AL23"/>
    <mergeCell ref="AO20:AO23"/>
    <mergeCell ref="AR20:AR23"/>
    <mergeCell ref="AU20:AU23"/>
    <mergeCell ref="AB9:AC9"/>
    <mergeCell ref="AJ12:AJ15"/>
    <mergeCell ref="AK12:AK15"/>
    <mergeCell ref="AM12:AM15"/>
    <mergeCell ref="AN12:AN15"/>
    <mergeCell ref="AU12:AU15"/>
    <mergeCell ref="AR12:AR15"/>
    <mergeCell ref="AO12:AO15"/>
    <mergeCell ref="AL12:AL15"/>
    <mergeCell ref="AF110:AF113"/>
    <mergeCell ref="AF91:AF94"/>
    <mergeCell ref="AG12:AG15"/>
    <mergeCell ref="AF12:AF15"/>
    <mergeCell ref="I57:I60"/>
    <mergeCell ref="J57:J60"/>
    <mergeCell ref="K57:K60"/>
    <mergeCell ref="AR27:AR30"/>
    <mergeCell ref="AN20:AN23"/>
    <mergeCell ref="AP20:AP23"/>
    <mergeCell ref="AQ20:AQ23"/>
    <mergeCell ref="AS20:AS23"/>
    <mergeCell ref="AT20:AT23"/>
    <mergeCell ref="AV20:AV23"/>
    <mergeCell ref="AX16:AX19"/>
    <mergeCell ref="I20:I23"/>
    <mergeCell ref="J20:J23"/>
    <mergeCell ref="K20:K23"/>
    <mergeCell ref="AF20:AF23"/>
    <mergeCell ref="AG20:AG23"/>
    <mergeCell ref="AJ20:AJ23"/>
    <mergeCell ref="AK20:AK23"/>
    <mergeCell ref="AM20:AM23"/>
    <mergeCell ref="AN16:AN19"/>
    <mergeCell ref="AP16:AP19"/>
    <mergeCell ref="AQ16:AQ19"/>
    <mergeCell ref="AS16:AS19"/>
    <mergeCell ref="AT16:AT19"/>
    <mergeCell ref="AV16:AV19"/>
    <mergeCell ref="AP12:AP15"/>
    <mergeCell ref="K12:K15"/>
    <mergeCell ref="AF31:AF34"/>
    <mergeCell ref="C132:C135"/>
    <mergeCell ref="I132:I135"/>
    <mergeCell ref="J132:J135"/>
    <mergeCell ref="I91:I94"/>
    <mergeCell ref="J91:J94"/>
    <mergeCell ref="K91:K94"/>
    <mergeCell ref="C215:C218"/>
    <mergeCell ref="I215:I218"/>
    <mergeCell ref="J215:J218"/>
    <mergeCell ref="C222:C225"/>
    <mergeCell ref="I222:I225"/>
    <mergeCell ref="J222:J225"/>
    <mergeCell ref="H217:H218"/>
    <mergeCell ref="H222:H223"/>
    <mergeCell ref="H224:H225"/>
    <mergeCell ref="C740:C743"/>
    <mergeCell ref="I740:I743"/>
    <mergeCell ref="J740:J743"/>
    <mergeCell ref="I170:I173"/>
    <mergeCell ref="J170:J173"/>
    <mergeCell ref="C196:C199"/>
    <mergeCell ref="I196:I199"/>
    <mergeCell ref="J196:J199"/>
    <mergeCell ref="C181:C184"/>
    <mergeCell ref="I181:I184"/>
    <mergeCell ref="J181:J184"/>
    <mergeCell ref="C170:C173"/>
    <mergeCell ref="C237:C240"/>
    <mergeCell ref="C155:C158"/>
    <mergeCell ref="I155:I158"/>
    <mergeCell ref="H172:H173"/>
    <mergeCell ref="H181:H182"/>
    <mergeCell ref="I27:I30"/>
    <mergeCell ref="J27:J30"/>
    <mergeCell ref="K27:K30"/>
    <mergeCell ref="C31:C34"/>
    <mergeCell ref="I31:I34"/>
    <mergeCell ref="J31:J34"/>
    <mergeCell ref="K31:K34"/>
    <mergeCell ref="H31:H32"/>
    <mergeCell ref="H33:H34"/>
    <mergeCell ref="K35:K38"/>
    <mergeCell ref="C50:C53"/>
    <mergeCell ref="C4:D4"/>
    <mergeCell ref="C35:C38"/>
    <mergeCell ref="I35:I38"/>
    <mergeCell ref="J35:J38"/>
    <mergeCell ref="C46:C49"/>
    <mergeCell ref="I46:I49"/>
    <mergeCell ref="J46:J49"/>
    <mergeCell ref="H35:H36"/>
    <mergeCell ref="H37:H38"/>
    <mergeCell ref="H42:H43"/>
    <mergeCell ref="H44:H45"/>
    <mergeCell ref="H46:H47"/>
    <mergeCell ref="H48:H49"/>
    <mergeCell ref="H16:H19"/>
    <mergeCell ref="E10:G10"/>
    <mergeCell ref="H52:H53"/>
    <mergeCell ref="H50:H51"/>
    <mergeCell ref="C140:C143"/>
    <mergeCell ref="I140:I143"/>
    <mergeCell ref="J140:J143"/>
    <mergeCell ref="C151:C154"/>
    <mergeCell ref="I151:I154"/>
    <mergeCell ref="J151:J154"/>
    <mergeCell ref="J147:J150"/>
    <mergeCell ref="H151:H152"/>
    <mergeCell ref="H153:H154"/>
    <mergeCell ref="C12:C15"/>
    <mergeCell ref="I12:I15"/>
    <mergeCell ref="J12:J15"/>
    <mergeCell ref="C57:C60"/>
    <mergeCell ref="C76:C79"/>
    <mergeCell ref="I76:I79"/>
    <mergeCell ref="J76:J79"/>
    <mergeCell ref="C72:C75"/>
    <mergeCell ref="I72:I75"/>
    <mergeCell ref="J72:J75"/>
    <mergeCell ref="C87:C90"/>
    <mergeCell ref="I87:I90"/>
    <mergeCell ref="J87:J90"/>
    <mergeCell ref="C95:C98"/>
    <mergeCell ref="C16:C19"/>
    <mergeCell ref="I16:I19"/>
    <mergeCell ref="C61:C64"/>
    <mergeCell ref="I61:I64"/>
    <mergeCell ref="J61:J64"/>
    <mergeCell ref="C147:C150"/>
    <mergeCell ref="I147:I150"/>
    <mergeCell ref="C20:C23"/>
    <mergeCell ref="C27:C30"/>
    <mergeCell ref="K61:K64"/>
    <mergeCell ref="C65:C68"/>
    <mergeCell ref="I65:I68"/>
    <mergeCell ref="J65:J68"/>
    <mergeCell ref="K65:K68"/>
    <mergeCell ref="H61:H62"/>
    <mergeCell ref="H63:H64"/>
    <mergeCell ref="C110:C113"/>
    <mergeCell ref="I110:I113"/>
    <mergeCell ref="J110:J113"/>
    <mergeCell ref="K110:K113"/>
    <mergeCell ref="I80:I83"/>
    <mergeCell ref="J80:J83"/>
    <mergeCell ref="H80:H81"/>
    <mergeCell ref="H82:H83"/>
    <mergeCell ref="H87:H88"/>
    <mergeCell ref="H89:H90"/>
    <mergeCell ref="I95:I98"/>
    <mergeCell ref="H74:H75"/>
    <mergeCell ref="H76:H77"/>
    <mergeCell ref="H78:H79"/>
    <mergeCell ref="H91:H92"/>
    <mergeCell ref="H93:H94"/>
    <mergeCell ref="H95:H96"/>
    <mergeCell ref="H102:H103"/>
    <mergeCell ref="H104:H105"/>
    <mergeCell ref="H106:H107"/>
    <mergeCell ref="C80:C83"/>
    <mergeCell ref="C91:C94"/>
    <mergeCell ref="K80:K83"/>
    <mergeCell ref="K87:K90"/>
    <mergeCell ref="J95:J98"/>
    <mergeCell ref="C211:C214"/>
    <mergeCell ref="I211:I214"/>
    <mergeCell ref="J211:J214"/>
    <mergeCell ref="C256:C259"/>
    <mergeCell ref="C260:C263"/>
    <mergeCell ref="C267:C270"/>
    <mergeCell ref="I267:I270"/>
    <mergeCell ref="J267:J270"/>
    <mergeCell ref="E280:G280"/>
    <mergeCell ref="C425:C428"/>
    <mergeCell ref="I425:I428"/>
    <mergeCell ref="J425:J428"/>
    <mergeCell ref="C481:C484"/>
    <mergeCell ref="I481:I484"/>
    <mergeCell ref="J481:J484"/>
    <mergeCell ref="H477:H478"/>
    <mergeCell ref="H479:H480"/>
    <mergeCell ref="H440:H441"/>
    <mergeCell ref="H442:H443"/>
    <mergeCell ref="C421:C424"/>
    <mergeCell ref="I421:I424"/>
    <mergeCell ref="J421:J424"/>
    <mergeCell ref="H247:H248"/>
    <mergeCell ref="H252:H253"/>
    <mergeCell ref="C305:C308"/>
    <mergeCell ref="H301:H302"/>
    <mergeCell ref="C410:C413"/>
    <mergeCell ref="I410:I413"/>
    <mergeCell ref="J410:J413"/>
    <mergeCell ref="C436:C439"/>
    <mergeCell ref="I436:I439"/>
    <mergeCell ref="J436:J439"/>
    <mergeCell ref="C605:C608"/>
    <mergeCell ref="C470:C473"/>
    <mergeCell ref="I470:I473"/>
    <mergeCell ref="C515:C518"/>
    <mergeCell ref="I515:I518"/>
    <mergeCell ref="C477:C480"/>
    <mergeCell ref="C575:C578"/>
    <mergeCell ref="H481:H482"/>
    <mergeCell ref="H483:H484"/>
    <mergeCell ref="H485:H486"/>
    <mergeCell ref="H487:H488"/>
    <mergeCell ref="H492:H493"/>
    <mergeCell ref="H494:H495"/>
    <mergeCell ref="C485:C488"/>
    <mergeCell ref="I485:I488"/>
    <mergeCell ref="J485:J488"/>
    <mergeCell ref="C541:C544"/>
    <mergeCell ref="I541:I544"/>
    <mergeCell ref="J541:J544"/>
    <mergeCell ref="H496:H497"/>
    <mergeCell ref="H498:H499"/>
    <mergeCell ref="J515:J518"/>
    <mergeCell ref="H515:H516"/>
    <mergeCell ref="C500:C503"/>
    <mergeCell ref="I500:I503"/>
    <mergeCell ref="J500:J503"/>
    <mergeCell ref="C530:C533"/>
    <mergeCell ref="I530:I533"/>
    <mergeCell ref="J530:J533"/>
    <mergeCell ref="H552:H553"/>
    <mergeCell ref="H554:H555"/>
    <mergeCell ref="C571:C574"/>
    <mergeCell ref="C492:C495"/>
    <mergeCell ref="I492:I495"/>
    <mergeCell ref="J492:J495"/>
    <mergeCell ref="C586:C589"/>
    <mergeCell ref="C620:C623"/>
    <mergeCell ref="I620:I623"/>
    <mergeCell ref="AX12:AX15"/>
    <mergeCell ref="AL27:AL30"/>
    <mergeCell ref="AM27:AM30"/>
    <mergeCell ref="AN27:AN30"/>
    <mergeCell ref="AO27:AO30"/>
    <mergeCell ref="AP27:AP30"/>
    <mergeCell ref="AQ27:AQ30"/>
    <mergeCell ref="L294:M294"/>
    <mergeCell ref="N294:O294"/>
    <mergeCell ref="P294:Q294"/>
    <mergeCell ref="R294:S294"/>
    <mergeCell ref="C417:C420"/>
    <mergeCell ref="I417:I420"/>
    <mergeCell ref="J417:J420"/>
    <mergeCell ref="C301:C304"/>
    <mergeCell ref="I301:I304"/>
    <mergeCell ref="J301:J304"/>
    <mergeCell ref="R249:S249"/>
    <mergeCell ref="L279:M279"/>
    <mergeCell ref="N279:O279"/>
    <mergeCell ref="P279:Q279"/>
    <mergeCell ref="L234:M234"/>
    <mergeCell ref="N234:O234"/>
    <mergeCell ref="C365:C368"/>
    <mergeCell ref="I365:I368"/>
    <mergeCell ref="J365:J368"/>
    <mergeCell ref="P234:Q234"/>
    <mergeCell ref="R234:S234"/>
    <mergeCell ref="K215:K218"/>
    <mergeCell ref="K222:K225"/>
    <mergeCell ref="L249:M249"/>
    <mergeCell ref="N249:O249"/>
    <mergeCell ref="AS57:AS60"/>
    <mergeCell ref="AT57:AT60"/>
    <mergeCell ref="AU57:AU60"/>
    <mergeCell ref="AV57:AV60"/>
    <mergeCell ref="AW57:AW60"/>
    <mergeCell ref="AX57:AX60"/>
    <mergeCell ref="C597:C600"/>
    <mergeCell ref="I597:I600"/>
    <mergeCell ref="J597:J600"/>
    <mergeCell ref="AP57:AP60"/>
    <mergeCell ref="AQ57:AQ60"/>
    <mergeCell ref="AR57:AR60"/>
    <mergeCell ref="AL117:AL120"/>
    <mergeCell ref="AQ537:AQ540"/>
    <mergeCell ref="AR537:AR540"/>
    <mergeCell ref="AQ207:AQ210"/>
    <mergeCell ref="AR72:AR75"/>
    <mergeCell ref="AL162:AL165"/>
    <mergeCell ref="AM162:AM165"/>
    <mergeCell ref="AN162:AN165"/>
    <mergeCell ref="AO162:AO165"/>
    <mergeCell ref="AP162:AP165"/>
    <mergeCell ref="AQ162:AQ165"/>
    <mergeCell ref="AR162:AR165"/>
    <mergeCell ref="AP121:AP124"/>
    <mergeCell ref="AQ121:AQ124"/>
    <mergeCell ref="AL642:AL645"/>
    <mergeCell ref="AM642:AM645"/>
    <mergeCell ref="AN642:AN645"/>
    <mergeCell ref="AO642:AO645"/>
    <mergeCell ref="AP642:AP645"/>
    <mergeCell ref="AQ642:AQ645"/>
    <mergeCell ref="AR642:AR645"/>
    <mergeCell ref="AL612:AL615"/>
    <mergeCell ref="AM612:AM615"/>
    <mergeCell ref="AN612:AN615"/>
    <mergeCell ref="AO612:AO615"/>
    <mergeCell ref="AP612:AP615"/>
    <mergeCell ref="AQ612:AQ615"/>
    <mergeCell ref="AP372:AP375"/>
    <mergeCell ref="AQ372:AQ375"/>
    <mergeCell ref="AR372:AR375"/>
    <mergeCell ref="AL447:AL450"/>
    <mergeCell ref="AM447:AM450"/>
    <mergeCell ref="AN447:AN450"/>
    <mergeCell ref="AO447:AO450"/>
    <mergeCell ref="AO417:AO420"/>
    <mergeCell ref="AP417:AP420"/>
    <mergeCell ref="AQ417:AQ420"/>
    <mergeCell ref="AQ376:AQ379"/>
    <mergeCell ref="AR376:AR379"/>
    <mergeCell ref="AL376:AL379"/>
    <mergeCell ref="AL462:AL465"/>
    <mergeCell ref="AM462:AM465"/>
    <mergeCell ref="AN462:AN465"/>
    <mergeCell ref="AO462:AO465"/>
    <mergeCell ref="AP462:AP465"/>
    <mergeCell ref="AQ462:AQ465"/>
    <mergeCell ref="AM312:AM315"/>
    <mergeCell ref="AN312:AN315"/>
    <mergeCell ref="AO312:AO315"/>
    <mergeCell ref="AP312:AP315"/>
    <mergeCell ref="AQ312:AQ315"/>
    <mergeCell ref="AR612:AR615"/>
    <mergeCell ref="AP252:AP255"/>
    <mergeCell ref="AQ252:AQ255"/>
    <mergeCell ref="AR252:AR255"/>
    <mergeCell ref="AO282:AO285"/>
    <mergeCell ref="AP282:AP285"/>
    <mergeCell ref="AQ282:AQ285"/>
    <mergeCell ref="AR282:AR285"/>
    <mergeCell ref="AQ316:AQ319"/>
    <mergeCell ref="AR316:AR319"/>
    <mergeCell ref="AM316:AM319"/>
    <mergeCell ref="AN316:AN319"/>
    <mergeCell ref="AO316:AO319"/>
    <mergeCell ref="AP316:AP319"/>
    <mergeCell ref="AM327:AM330"/>
    <mergeCell ref="AQ335:AQ338"/>
    <mergeCell ref="AO301:AO304"/>
    <mergeCell ref="AP301:AP304"/>
    <mergeCell ref="AQ301:AQ304"/>
    <mergeCell ref="AR301:AR304"/>
    <mergeCell ref="AO365:AO368"/>
    <mergeCell ref="AP365:AP368"/>
    <mergeCell ref="AN256:AN259"/>
    <mergeCell ref="AO256:AO259"/>
    <mergeCell ref="AP256:AP259"/>
    <mergeCell ref="AM342:AM345"/>
    <mergeCell ref="AN342:AN345"/>
    <mergeCell ref="AJ57:AJ60"/>
    <mergeCell ref="AK57:AK60"/>
    <mergeCell ref="AL57:AL60"/>
    <mergeCell ref="AM57:AM60"/>
    <mergeCell ref="AN57:AN60"/>
    <mergeCell ref="AL312:AL315"/>
    <mergeCell ref="AQ481:AQ484"/>
    <mergeCell ref="AQ222:AQ225"/>
    <mergeCell ref="AO230:AO233"/>
    <mergeCell ref="AO80:AO83"/>
    <mergeCell ref="AP80:AP83"/>
    <mergeCell ref="AQ80:AQ83"/>
    <mergeCell ref="AQ95:AQ98"/>
    <mergeCell ref="AM102:AM105"/>
    <mergeCell ref="AF132:AF135"/>
    <mergeCell ref="AO136:AO139"/>
    <mergeCell ref="AP136:AP139"/>
    <mergeCell ref="AQ136:AQ139"/>
    <mergeCell ref="AG136:AG139"/>
    <mergeCell ref="AJ136:AJ139"/>
    <mergeCell ref="AK136:AK139"/>
    <mergeCell ref="AL136:AL139"/>
    <mergeCell ref="AJ65:AJ68"/>
    <mergeCell ref="AK65:AK68"/>
    <mergeCell ref="AL65:AL68"/>
    <mergeCell ref="AM65:AM68"/>
    <mergeCell ref="AM237:AM240"/>
    <mergeCell ref="AM297:AM300"/>
    <mergeCell ref="AN297:AN300"/>
    <mergeCell ref="AO297:AO300"/>
    <mergeCell ref="AM301:AM304"/>
    <mergeCell ref="AN301:AN304"/>
    <mergeCell ref="AX121:AX124"/>
    <mergeCell ref="H65:H66"/>
    <mergeCell ref="H67:H68"/>
    <mergeCell ref="H72:H73"/>
    <mergeCell ref="AS61:AS64"/>
    <mergeCell ref="AT61:AT64"/>
    <mergeCell ref="AU61:AU64"/>
    <mergeCell ref="AV61:AV64"/>
    <mergeCell ref="AW61:AW64"/>
    <mergeCell ref="AX61:AX64"/>
    <mergeCell ref="AP61:AP64"/>
    <mergeCell ref="AQ61:AQ64"/>
    <mergeCell ref="AR61:AR64"/>
    <mergeCell ref="AR177:AR180"/>
    <mergeCell ref="AF245:AF248"/>
    <mergeCell ref="AG245:AG248"/>
    <mergeCell ref="AJ245:AJ248"/>
    <mergeCell ref="AK245:AK248"/>
    <mergeCell ref="AL245:AL248"/>
    <mergeCell ref="AM245:AM248"/>
    <mergeCell ref="AR207:AR210"/>
    <mergeCell ref="AX76:AX79"/>
    <mergeCell ref="AU80:AU83"/>
    <mergeCell ref="AV80:AV83"/>
    <mergeCell ref="AW80:AW83"/>
    <mergeCell ref="AV72:AV75"/>
    <mergeCell ref="AW72:AW75"/>
    <mergeCell ref="AW76:AW79"/>
    <mergeCell ref="AR80:AR83"/>
    <mergeCell ref="AS80:AS83"/>
    <mergeCell ref="AT80:AT83"/>
    <mergeCell ref="AW87:AW90"/>
    <mergeCell ref="C117:C120"/>
    <mergeCell ref="I117:I120"/>
    <mergeCell ref="J117:J120"/>
    <mergeCell ref="K117:K120"/>
    <mergeCell ref="AF117:AF120"/>
    <mergeCell ref="AG117:AG120"/>
    <mergeCell ref="AT65:AT68"/>
    <mergeCell ref="AU65:AU68"/>
    <mergeCell ref="AV65:AV68"/>
    <mergeCell ref="AW65:AW68"/>
    <mergeCell ref="AX65:AX68"/>
    <mergeCell ref="P114:Q114"/>
    <mergeCell ref="R114:S114"/>
    <mergeCell ref="AB114:AC114"/>
    <mergeCell ref="AN65:AN68"/>
    <mergeCell ref="AO65:AO68"/>
    <mergeCell ref="AP65:AP68"/>
    <mergeCell ref="AQ65:AQ68"/>
    <mergeCell ref="AR65:AR68"/>
    <mergeCell ref="AS65:AS68"/>
    <mergeCell ref="AF65:AF68"/>
    <mergeCell ref="AG65:AG68"/>
    <mergeCell ref="AJ117:AJ120"/>
    <mergeCell ref="AK117:AK120"/>
    <mergeCell ref="AW117:AW120"/>
    <mergeCell ref="AX117:AX120"/>
    <mergeCell ref="AL72:AL75"/>
    <mergeCell ref="AM72:AM75"/>
    <mergeCell ref="AN72:AN75"/>
    <mergeCell ref="AO72:AO75"/>
    <mergeCell ref="AP72:AP75"/>
    <mergeCell ref="AQ72:AQ75"/>
    <mergeCell ref="C125:C128"/>
    <mergeCell ref="I125:I128"/>
    <mergeCell ref="J125:J128"/>
    <mergeCell ref="K125:K128"/>
    <mergeCell ref="AF125:AF128"/>
    <mergeCell ref="AG125:AG128"/>
    <mergeCell ref="AJ125:AJ128"/>
    <mergeCell ref="AK125:AK128"/>
    <mergeCell ref="AL125:AL128"/>
    <mergeCell ref="AR121:AR124"/>
    <mergeCell ref="AS121:AS124"/>
    <mergeCell ref="AT121:AT124"/>
    <mergeCell ref="AU121:AU124"/>
    <mergeCell ref="AV121:AV124"/>
    <mergeCell ref="AW121:AW124"/>
    <mergeCell ref="AJ121:AJ124"/>
    <mergeCell ref="AK121:AK124"/>
    <mergeCell ref="AL121:AL124"/>
    <mergeCell ref="AM121:AM124"/>
    <mergeCell ref="AN121:AN124"/>
    <mergeCell ref="AO121:AO124"/>
    <mergeCell ref="H127:H128"/>
    <mergeCell ref="C121:C124"/>
    <mergeCell ref="I121:I124"/>
    <mergeCell ref="J121:J124"/>
    <mergeCell ref="K121:K124"/>
    <mergeCell ref="AF121:AF124"/>
    <mergeCell ref="AG121:AG124"/>
    <mergeCell ref="L174:M174"/>
    <mergeCell ref="N174:O174"/>
    <mergeCell ref="P174:Q174"/>
    <mergeCell ref="R174:S174"/>
    <mergeCell ref="AB174:AC174"/>
    <mergeCell ref="H140:H141"/>
    <mergeCell ref="H142:H143"/>
    <mergeCell ref="H147:H148"/>
    <mergeCell ref="H149:H150"/>
    <mergeCell ref="AS125:AS128"/>
    <mergeCell ref="AT125:AT128"/>
    <mergeCell ref="AU125:AU128"/>
    <mergeCell ref="AV125:AV128"/>
    <mergeCell ref="AW125:AW128"/>
    <mergeCell ref="AX125:AX128"/>
    <mergeCell ref="AM125:AM128"/>
    <mergeCell ref="AN125:AN128"/>
    <mergeCell ref="AO125:AO128"/>
    <mergeCell ref="AP125:AP128"/>
    <mergeCell ref="AQ125:AQ128"/>
    <mergeCell ref="AR125:AR128"/>
    <mergeCell ref="J155:J158"/>
    <mergeCell ref="AU136:AU139"/>
    <mergeCell ref="AV136:AV139"/>
    <mergeCell ref="AW136:AW139"/>
    <mergeCell ref="AX136:AX139"/>
    <mergeCell ref="K132:K135"/>
    <mergeCell ref="AR136:AR139"/>
    <mergeCell ref="AS136:AS139"/>
    <mergeCell ref="AT136:AT139"/>
    <mergeCell ref="AM136:AM139"/>
    <mergeCell ref="AN136:AN139"/>
    <mergeCell ref="K181:K184"/>
    <mergeCell ref="AF181:AF184"/>
    <mergeCell ref="AG181:AG184"/>
    <mergeCell ref="AJ181:AJ184"/>
    <mergeCell ref="AK181:AK184"/>
    <mergeCell ref="AL181:AL184"/>
    <mergeCell ref="AJ177:AJ180"/>
    <mergeCell ref="AK177:AK180"/>
    <mergeCell ref="AL177:AL180"/>
    <mergeCell ref="AM177:AM180"/>
    <mergeCell ref="AN177:AN180"/>
    <mergeCell ref="AO177:AO180"/>
    <mergeCell ref="C177:C180"/>
    <mergeCell ref="I177:I180"/>
    <mergeCell ref="J177:J180"/>
    <mergeCell ref="K177:K180"/>
    <mergeCell ref="AF177:AF180"/>
    <mergeCell ref="AG177:AG180"/>
    <mergeCell ref="H177:H178"/>
    <mergeCell ref="H179:H180"/>
    <mergeCell ref="H183:H184"/>
    <mergeCell ref="AS181:AS184"/>
    <mergeCell ref="AT181:AT184"/>
    <mergeCell ref="AU181:AU184"/>
    <mergeCell ref="AV181:AV184"/>
    <mergeCell ref="AN237:AN240"/>
    <mergeCell ref="AO237:AO240"/>
    <mergeCell ref="AS237:AS240"/>
    <mergeCell ref="AT237:AT240"/>
    <mergeCell ref="AU237:AU240"/>
    <mergeCell ref="AV237:AV240"/>
    <mergeCell ref="AM181:AM184"/>
    <mergeCell ref="AN181:AN184"/>
    <mergeCell ref="AO181:AO184"/>
    <mergeCell ref="AP181:AP184"/>
    <mergeCell ref="AQ181:AQ184"/>
    <mergeCell ref="AR181:AR184"/>
    <mergeCell ref="AS177:AS180"/>
    <mergeCell ref="AT177:AT180"/>
    <mergeCell ref="AU177:AU180"/>
    <mergeCell ref="AV177:AV180"/>
    <mergeCell ref="AR192:AR195"/>
    <mergeCell ref="AS192:AS195"/>
    <mergeCell ref="AT192:AT195"/>
    <mergeCell ref="AP177:AP180"/>
    <mergeCell ref="AQ177:AQ180"/>
    <mergeCell ref="AR200:AR203"/>
    <mergeCell ref="AS200:AS203"/>
    <mergeCell ref="AT200:AT203"/>
    <mergeCell ref="AV222:AV225"/>
    <mergeCell ref="AQ215:AQ218"/>
    <mergeCell ref="AO222:AO225"/>
    <mergeCell ref="AP222:AP225"/>
    <mergeCell ref="AS185:AS188"/>
    <mergeCell ref="AT185:AT188"/>
    <mergeCell ref="AU185:AU188"/>
    <mergeCell ref="AV185:AV188"/>
    <mergeCell ref="AX237:AX240"/>
    <mergeCell ref="C241:C244"/>
    <mergeCell ref="I241:I244"/>
    <mergeCell ref="J241:J244"/>
    <mergeCell ref="K241:K244"/>
    <mergeCell ref="AF241:AF244"/>
    <mergeCell ref="AM185:AM188"/>
    <mergeCell ref="AN185:AN188"/>
    <mergeCell ref="AO185:AO188"/>
    <mergeCell ref="AP185:AP188"/>
    <mergeCell ref="AQ185:AQ188"/>
    <mergeCell ref="AR185:AR188"/>
    <mergeCell ref="K185:K188"/>
    <mergeCell ref="AF185:AF188"/>
    <mergeCell ref="AG185:AG188"/>
    <mergeCell ref="AJ185:AJ188"/>
    <mergeCell ref="AK185:AK188"/>
    <mergeCell ref="AL185:AL188"/>
    <mergeCell ref="AR237:AR240"/>
    <mergeCell ref="AW237:AW240"/>
    <mergeCell ref="AG241:AG244"/>
    <mergeCell ref="AJ241:AJ244"/>
    <mergeCell ref="AK241:AK244"/>
    <mergeCell ref="H185:H186"/>
    <mergeCell ref="H187:H188"/>
    <mergeCell ref="H192:H193"/>
    <mergeCell ref="H194:H195"/>
    <mergeCell ref="H196:H197"/>
    <mergeCell ref="AT301:AT304"/>
    <mergeCell ref="AS245:AS248"/>
    <mergeCell ref="AT245:AT248"/>
    <mergeCell ref="AG297:AG300"/>
    <mergeCell ref="AJ297:AJ300"/>
    <mergeCell ref="AK297:AK300"/>
    <mergeCell ref="AX241:AX244"/>
    <mergeCell ref="H237:H238"/>
    <mergeCell ref="H239:H240"/>
    <mergeCell ref="H241:H242"/>
    <mergeCell ref="H243:H244"/>
    <mergeCell ref="AF237:AF240"/>
    <mergeCell ref="AG237:AG240"/>
    <mergeCell ref="AJ237:AJ240"/>
    <mergeCell ref="AK237:AK240"/>
    <mergeCell ref="AL237:AL240"/>
    <mergeCell ref="AR241:AR244"/>
    <mergeCell ref="AS241:AS244"/>
    <mergeCell ref="AT241:AT244"/>
    <mergeCell ref="AU241:AU244"/>
    <mergeCell ref="AV241:AV244"/>
    <mergeCell ref="AW241:AW244"/>
    <mergeCell ref="AL241:AL244"/>
    <mergeCell ref="AM241:AM244"/>
    <mergeCell ref="AN241:AN244"/>
    <mergeCell ref="AO241:AO244"/>
    <mergeCell ref="AP241:AP244"/>
    <mergeCell ref="AQ241:AQ244"/>
    <mergeCell ref="AL297:AL300"/>
    <mergeCell ref="AN245:AN248"/>
    <mergeCell ref="AO245:AO248"/>
    <mergeCell ref="AP245:AP248"/>
    <mergeCell ref="AU245:AU248"/>
    <mergeCell ref="AV245:AV248"/>
    <mergeCell ref="AW245:AW248"/>
    <mergeCell ref="AX245:AX248"/>
    <mergeCell ref="AB294:AC294"/>
    <mergeCell ref="C297:C300"/>
    <mergeCell ref="I297:I300"/>
    <mergeCell ref="J297:J300"/>
    <mergeCell ref="K297:K300"/>
    <mergeCell ref="AF297:AF300"/>
    <mergeCell ref="H260:H261"/>
    <mergeCell ref="AB249:AC249"/>
    <mergeCell ref="H254:H255"/>
    <mergeCell ref="H256:H257"/>
    <mergeCell ref="H258:H259"/>
    <mergeCell ref="P249:Q249"/>
    <mergeCell ref="C245:C248"/>
    <mergeCell ref="I245:I248"/>
    <mergeCell ref="J245:J248"/>
    <mergeCell ref="K245:K248"/>
    <mergeCell ref="AW252:AW255"/>
    <mergeCell ref="AX252:AX255"/>
    <mergeCell ref="AJ252:AJ255"/>
    <mergeCell ref="AK252:AK255"/>
    <mergeCell ref="C252:C255"/>
    <mergeCell ref="I252:I255"/>
    <mergeCell ref="J252:J255"/>
    <mergeCell ref="AQ245:AQ248"/>
    <mergeCell ref="AR245:AR248"/>
    <mergeCell ref="H245:H246"/>
    <mergeCell ref="AL252:AL255"/>
    <mergeCell ref="H262:H263"/>
    <mergeCell ref="AF301:AF304"/>
    <mergeCell ref="AG301:AG304"/>
    <mergeCell ref="AJ301:AJ304"/>
    <mergeCell ref="AK301:AK304"/>
    <mergeCell ref="AL301:AL304"/>
    <mergeCell ref="C357:C360"/>
    <mergeCell ref="I357:I360"/>
    <mergeCell ref="J357:J360"/>
    <mergeCell ref="K357:K360"/>
    <mergeCell ref="AF357:AF360"/>
    <mergeCell ref="AG357:AG360"/>
    <mergeCell ref="H357:H358"/>
    <mergeCell ref="H359:H360"/>
    <mergeCell ref="H303:H304"/>
    <mergeCell ref="AQ305:AQ308"/>
    <mergeCell ref="AR305:AR308"/>
    <mergeCell ref="AS305:AS308"/>
    <mergeCell ref="AM305:AM308"/>
    <mergeCell ref="AN305:AN308"/>
    <mergeCell ref="AO305:AO308"/>
    <mergeCell ref="K305:K308"/>
    <mergeCell ref="AP305:AP308"/>
    <mergeCell ref="C335:C338"/>
    <mergeCell ref="I335:I338"/>
    <mergeCell ref="J335:J338"/>
    <mergeCell ref="C346:C349"/>
    <mergeCell ref="I346:I349"/>
    <mergeCell ref="J346:J349"/>
    <mergeCell ref="H335:H336"/>
    <mergeCell ref="H346:H347"/>
    <mergeCell ref="H348:H349"/>
    <mergeCell ref="AS316:AS319"/>
    <mergeCell ref="AX361:AX364"/>
    <mergeCell ref="AF305:AF308"/>
    <mergeCell ref="AG305:AG308"/>
    <mergeCell ref="AJ305:AJ308"/>
    <mergeCell ref="AK305:AK308"/>
    <mergeCell ref="AL305:AL308"/>
    <mergeCell ref="AV357:AV360"/>
    <mergeCell ref="AW357:AW360"/>
    <mergeCell ref="AX357:AX360"/>
    <mergeCell ref="L309:M309"/>
    <mergeCell ref="N309:O309"/>
    <mergeCell ref="P309:Q309"/>
    <mergeCell ref="R309:S309"/>
    <mergeCell ref="AW365:AW368"/>
    <mergeCell ref="AR361:AR364"/>
    <mergeCell ref="AS361:AS364"/>
    <mergeCell ref="AT361:AT364"/>
    <mergeCell ref="AX305:AX308"/>
    <mergeCell ref="L354:M354"/>
    <mergeCell ref="N354:O354"/>
    <mergeCell ref="P354:Q354"/>
    <mergeCell ref="R354:S354"/>
    <mergeCell ref="AB354:AC354"/>
    <mergeCell ref="AJ357:AJ360"/>
    <mergeCell ref="AK357:AK360"/>
    <mergeCell ref="AL357:AL360"/>
    <mergeCell ref="AM357:AM360"/>
    <mergeCell ref="AN357:AN360"/>
    <mergeCell ref="AO357:AO360"/>
    <mergeCell ref="AW312:AW315"/>
    <mergeCell ref="AX312:AX315"/>
    <mergeCell ref="AL316:AL319"/>
    <mergeCell ref="AQ365:AQ368"/>
    <mergeCell ref="AB384:AC384"/>
    <mergeCell ref="K365:K368"/>
    <mergeCell ref="AF365:AF368"/>
    <mergeCell ref="AG365:AG368"/>
    <mergeCell ref="AJ365:AJ368"/>
    <mergeCell ref="AK365:AK368"/>
    <mergeCell ref="T384:U384"/>
    <mergeCell ref="V384:W384"/>
    <mergeCell ref="X384:Y384"/>
    <mergeCell ref="Z384:AA384"/>
    <mergeCell ref="AV361:AV364"/>
    <mergeCell ref="AB309:AC309"/>
    <mergeCell ref="AU312:AU315"/>
    <mergeCell ref="AW361:AW364"/>
    <mergeCell ref="AL327:AL330"/>
    <mergeCell ref="L324:M324"/>
    <mergeCell ref="N324:O324"/>
    <mergeCell ref="P324:Q324"/>
    <mergeCell ref="R324:S324"/>
    <mergeCell ref="AB324:AC324"/>
    <mergeCell ref="AW335:AW338"/>
    <mergeCell ref="AR335:AR338"/>
    <mergeCell ref="AS335:AS338"/>
    <mergeCell ref="AT335:AT338"/>
    <mergeCell ref="AU335:AU338"/>
    <mergeCell ref="AV335:AV338"/>
    <mergeCell ref="K335:K338"/>
    <mergeCell ref="AF335:AF338"/>
    <mergeCell ref="AG335:AG338"/>
    <mergeCell ref="AN361:AN364"/>
    <mergeCell ref="P384:Q384"/>
    <mergeCell ref="K417:K420"/>
    <mergeCell ref="AF417:AF420"/>
    <mergeCell ref="AG417:AG420"/>
    <mergeCell ref="AJ417:AJ420"/>
    <mergeCell ref="AK417:AK420"/>
    <mergeCell ref="AL417:AL420"/>
    <mergeCell ref="AM417:AM420"/>
    <mergeCell ref="AN417:AN420"/>
    <mergeCell ref="L384:M384"/>
    <mergeCell ref="AV425:AV428"/>
    <mergeCell ref="AX365:AX368"/>
    <mergeCell ref="C361:C364"/>
    <mergeCell ref="I361:I364"/>
    <mergeCell ref="J361:J364"/>
    <mergeCell ref="K361:K364"/>
    <mergeCell ref="AF361:AF364"/>
    <mergeCell ref="AG361:AG364"/>
    <mergeCell ref="AJ361:AJ364"/>
    <mergeCell ref="AM361:AM364"/>
    <mergeCell ref="AR365:AR368"/>
    <mergeCell ref="AS365:AS368"/>
    <mergeCell ref="AT365:AT368"/>
    <mergeCell ref="AU365:AU368"/>
    <mergeCell ref="AV365:AV368"/>
    <mergeCell ref="T369:U369"/>
    <mergeCell ref="V369:W369"/>
    <mergeCell ref="X369:Y369"/>
    <mergeCell ref="Z369:AA369"/>
    <mergeCell ref="AL365:AL368"/>
    <mergeCell ref="AM365:AM368"/>
    <mergeCell ref="AN365:AN368"/>
    <mergeCell ref="N384:O384"/>
    <mergeCell ref="R384:S384"/>
    <mergeCell ref="I477:I480"/>
    <mergeCell ref="J477:J480"/>
    <mergeCell ref="K477:K480"/>
    <mergeCell ref="K425:K428"/>
    <mergeCell ref="R414:S414"/>
    <mergeCell ref="L429:M429"/>
    <mergeCell ref="N429:O429"/>
    <mergeCell ref="AR417:AR420"/>
    <mergeCell ref="AS417:AS420"/>
    <mergeCell ref="AT417:AT420"/>
    <mergeCell ref="AU417:AU420"/>
    <mergeCell ref="AV417:AV420"/>
    <mergeCell ref="AV376:AV379"/>
    <mergeCell ref="AT410:AT413"/>
    <mergeCell ref="AU410:AU413"/>
    <mergeCell ref="AS376:AS379"/>
    <mergeCell ref="AT376:AT379"/>
    <mergeCell ref="AU376:AU379"/>
    <mergeCell ref="AK376:AK379"/>
    <mergeCell ref="AS391:AS394"/>
    <mergeCell ref="AT391:AT394"/>
    <mergeCell ref="AQ387:AQ390"/>
    <mergeCell ref="AR387:AR390"/>
    <mergeCell ref="AS387:AS390"/>
    <mergeCell ref="AT387:AT390"/>
    <mergeCell ref="AV421:AV424"/>
    <mergeCell ref="AN436:AN439"/>
    <mergeCell ref="AO436:AO439"/>
    <mergeCell ref="AP436:AP439"/>
    <mergeCell ref="K421:K424"/>
    <mergeCell ref="AL402:AL405"/>
    <mergeCell ref="AQ410:AQ413"/>
    <mergeCell ref="AR410:AR413"/>
    <mergeCell ref="AS410:AS413"/>
    <mergeCell ref="P414:Q414"/>
    <mergeCell ref="AF425:AF428"/>
    <mergeCell ref="AG425:AG428"/>
    <mergeCell ref="AJ425:AJ428"/>
    <mergeCell ref="AK425:AK428"/>
    <mergeCell ref="AL425:AL428"/>
    <mergeCell ref="AM425:AM428"/>
    <mergeCell ref="AN477:AN480"/>
    <mergeCell ref="AO477:AO480"/>
    <mergeCell ref="AP477:AP480"/>
    <mergeCell ref="AQ477:AQ480"/>
    <mergeCell ref="AR477:AR480"/>
    <mergeCell ref="AS402:AS405"/>
    <mergeCell ref="AN425:AN428"/>
    <mergeCell ref="AO425:AO428"/>
    <mergeCell ref="AP425:AP428"/>
    <mergeCell ref="AQ425:AQ428"/>
    <mergeCell ref="AF477:AF480"/>
    <mergeCell ref="AG477:AG480"/>
    <mergeCell ref="AJ477:AJ480"/>
    <mergeCell ref="AK477:AK480"/>
    <mergeCell ref="AL477:AL480"/>
    <mergeCell ref="AM477:AM480"/>
    <mergeCell ref="AJ447:AJ450"/>
    <mergeCell ref="AK447:AK450"/>
    <mergeCell ref="AR421:AR424"/>
    <mergeCell ref="AS421:AS424"/>
    <mergeCell ref="AP455:AP458"/>
    <mergeCell ref="AQ455:AQ458"/>
    <mergeCell ref="K436:K439"/>
    <mergeCell ref="AF436:AF439"/>
    <mergeCell ref="AG436:AG439"/>
    <mergeCell ref="AN402:AN405"/>
    <mergeCell ref="AO402:AO405"/>
    <mergeCell ref="AP402:AP405"/>
    <mergeCell ref="AQ402:AQ405"/>
    <mergeCell ref="AR402:AR405"/>
    <mergeCell ref="AT477:AT480"/>
    <mergeCell ref="AU387:AU390"/>
    <mergeCell ref="AT402:AT405"/>
    <mergeCell ref="AJ410:AJ413"/>
    <mergeCell ref="AK410:AK413"/>
    <mergeCell ref="AL410:AL413"/>
    <mergeCell ref="AM410:AM413"/>
    <mergeCell ref="AN410:AN413"/>
    <mergeCell ref="AO410:AO413"/>
    <mergeCell ref="AP410:AP413"/>
    <mergeCell ref="AR425:AR428"/>
    <mergeCell ref="AS425:AS428"/>
    <mergeCell ref="AR447:AR450"/>
    <mergeCell ref="AU440:AU443"/>
    <mergeCell ref="AJ436:AJ439"/>
    <mergeCell ref="AO440:AO443"/>
    <mergeCell ref="AK436:AK439"/>
    <mergeCell ref="AL436:AL439"/>
    <mergeCell ref="AM436:AM439"/>
    <mergeCell ref="AJ440:AJ443"/>
    <mergeCell ref="AK440:AK443"/>
    <mergeCell ref="AL440:AL443"/>
    <mergeCell ref="AM440:AM443"/>
    <mergeCell ref="AN440:AN443"/>
    <mergeCell ref="AX425:AX428"/>
    <mergeCell ref="L474:M474"/>
    <mergeCell ref="N474:O474"/>
    <mergeCell ref="P474:Q474"/>
    <mergeCell ref="R474:S474"/>
    <mergeCell ref="AB474:AC474"/>
    <mergeCell ref="AU477:AU480"/>
    <mergeCell ref="AV477:AV480"/>
    <mergeCell ref="AT432:AT435"/>
    <mergeCell ref="AB429:AC429"/>
    <mergeCell ref="AU432:AU435"/>
    <mergeCell ref="AN421:AN424"/>
    <mergeCell ref="AO421:AO424"/>
    <mergeCell ref="AR481:AR484"/>
    <mergeCell ref="AS481:AS484"/>
    <mergeCell ref="AT481:AT484"/>
    <mergeCell ref="AU481:AU484"/>
    <mergeCell ref="AP481:AP484"/>
    <mergeCell ref="AT425:AT428"/>
    <mergeCell ref="AU425:AU428"/>
    <mergeCell ref="AW421:AW424"/>
    <mergeCell ref="AV440:AV443"/>
    <mergeCell ref="AW440:AW443"/>
    <mergeCell ref="AV432:AV435"/>
    <mergeCell ref="AW432:AW435"/>
    <mergeCell ref="AX432:AX435"/>
    <mergeCell ref="AX440:AX443"/>
    <mergeCell ref="AG440:AG443"/>
    <mergeCell ref="AF447:AF450"/>
    <mergeCell ref="AG447:AG450"/>
    <mergeCell ref="AW451:AW454"/>
    <mergeCell ref="AX451:AX454"/>
    <mergeCell ref="AX485:AX488"/>
    <mergeCell ref="AM485:AM488"/>
    <mergeCell ref="AN485:AN488"/>
    <mergeCell ref="AO485:AO488"/>
    <mergeCell ref="AP485:AP488"/>
    <mergeCell ref="AQ485:AQ488"/>
    <mergeCell ref="AR485:AR488"/>
    <mergeCell ref="K485:K488"/>
    <mergeCell ref="AF485:AF488"/>
    <mergeCell ref="AG485:AG488"/>
    <mergeCell ref="AJ485:AJ488"/>
    <mergeCell ref="AK485:AK488"/>
    <mergeCell ref="AL485:AL488"/>
    <mergeCell ref="P429:Q429"/>
    <mergeCell ref="R429:S429"/>
    <mergeCell ref="AX481:AX484"/>
    <mergeCell ref="AW425:AW428"/>
    <mergeCell ref="AX436:AX439"/>
    <mergeCell ref="AS440:AS443"/>
    <mergeCell ref="AS477:AS480"/>
    <mergeCell ref="AM481:AM484"/>
    <mergeCell ref="AN481:AN484"/>
    <mergeCell ref="AO481:AO484"/>
    <mergeCell ref="AW477:AW480"/>
    <mergeCell ref="AX477:AX480"/>
    <mergeCell ref="AQ436:AQ439"/>
    <mergeCell ref="AR436:AR439"/>
    <mergeCell ref="AS436:AS439"/>
    <mergeCell ref="AT436:AT439"/>
    <mergeCell ref="AU436:AU439"/>
    <mergeCell ref="AV436:AV439"/>
    <mergeCell ref="AW436:AW439"/>
    <mergeCell ref="K537:K540"/>
    <mergeCell ref="H537:H538"/>
    <mergeCell ref="H539:H540"/>
    <mergeCell ref="K481:K484"/>
    <mergeCell ref="AF481:AF484"/>
    <mergeCell ref="AG481:AG484"/>
    <mergeCell ref="AJ481:AJ484"/>
    <mergeCell ref="AK481:AK484"/>
    <mergeCell ref="AL481:AL484"/>
    <mergeCell ref="AS485:AS488"/>
    <mergeCell ref="AT485:AT488"/>
    <mergeCell ref="AU485:AU488"/>
    <mergeCell ref="AV485:AV488"/>
    <mergeCell ref="AW485:AW488"/>
    <mergeCell ref="AV481:AV484"/>
    <mergeCell ref="AW481:AW484"/>
    <mergeCell ref="C507:C510"/>
    <mergeCell ref="AJ492:AJ495"/>
    <mergeCell ref="AK492:AK495"/>
    <mergeCell ref="AL492:AL495"/>
    <mergeCell ref="AM492:AM495"/>
    <mergeCell ref="AN492:AN495"/>
    <mergeCell ref="AO492:AO495"/>
    <mergeCell ref="K492:K495"/>
    <mergeCell ref="AF492:AF495"/>
    <mergeCell ref="AG492:AG495"/>
    <mergeCell ref="AV500:AV503"/>
    <mergeCell ref="AW500:AW503"/>
    <mergeCell ref="AW492:AW495"/>
    <mergeCell ref="C511:C514"/>
    <mergeCell ref="I511:I514"/>
    <mergeCell ref="J511:J514"/>
    <mergeCell ref="AX537:AX540"/>
    <mergeCell ref="H507:H508"/>
    <mergeCell ref="H509:H510"/>
    <mergeCell ref="K541:K544"/>
    <mergeCell ref="AF541:AF544"/>
    <mergeCell ref="AG541:AG544"/>
    <mergeCell ref="AJ541:AJ544"/>
    <mergeCell ref="AK541:AK544"/>
    <mergeCell ref="AG537:AG540"/>
    <mergeCell ref="AJ537:AJ540"/>
    <mergeCell ref="AK537:AK540"/>
    <mergeCell ref="AS537:AS540"/>
    <mergeCell ref="AT537:AT540"/>
    <mergeCell ref="AU537:AU540"/>
    <mergeCell ref="N534:O534"/>
    <mergeCell ref="P534:Q534"/>
    <mergeCell ref="R534:S534"/>
    <mergeCell ref="AB534:AC534"/>
    <mergeCell ref="AL511:AL514"/>
    <mergeCell ref="AM511:AM514"/>
    <mergeCell ref="AN511:AN514"/>
    <mergeCell ref="AO511:AO514"/>
    <mergeCell ref="AP511:AP514"/>
    <mergeCell ref="AS511:AS514"/>
    <mergeCell ref="AV507:AV510"/>
    <mergeCell ref="AW507:AW510"/>
    <mergeCell ref="AX507:AX510"/>
    <mergeCell ref="AX511:AX514"/>
    <mergeCell ref="AX515:AX518"/>
    <mergeCell ref="K511:K514"/>
    <mergeCell ref="AF511:AF514"/>
    <mergeCell ref="AG511:AG514"/>
    <mergeCell ref="I545:I548"/>
    <mergeCell ref="J545:J548"/>
    <mergeCell ref="K545:K548"/>
    <mergeCell ref="AF545:AF548"/>
    <mergeCell ref="AG545:AG548"/>
    <mergeCell ref="AJ545:AJ548"/>
    <mergeCell ref="AX541:AX544"/>
    <mergeCell ref="AL537:AL540"/>
    <mergeCell ref="AM537:AM540"/>
    <mergeCell ref="AN537:AN540"/>
    <mergeCell ref="AO537:AO540"/>
    <mergeCell ref="AP537:AP540"/>
    <mergeCell ref="AO601:AO604"/>
    <mergeCell ref="AP601:AP604"/>
    <mergeCell ref="AQ601:AQ604"/>
    <mergeCell ref="AR601:AR604"/>
    <mergeCell ref="AS601:AS604"/>
    <mergeCell ref="AT601:AT604"/>
    <mergeCell ref="AR541:AR544"/>
    <mergeCell ref="AS541:AS544"/>
    <mergeCell ref="AT541:AT544"/>
    <mergeCell ref="AU541:AU544"/>
    <mergeCell ref="AV541:AV544"/>
    <mergeCell ref="AW541:AW544"/>
    <mergeCell ref="AL541:AL544"/>
    <mergeCell ref="AM541:AM544"/>
    <mergeCell ref="AN541:AN544"/>
    <mergeCell ref="AO541:AO544"/>
    <mergeCell ref="AP541:AP544"/>
    <mergeCell ref="AQ541:AQ544"/>
    <mergeCell ref="AV537:AV540"/>
    <mergeCell ref="AW537:AW540"/>
    <mergeCell ref="AU552:AU555"/>
    <mergeCell ref="AV552:AV555"/>
    <mergeCell ref="AW552:AW555"/>
    <mergeCell ref="AX552:AX555"/>
    <mergeCell ref="AU556:AU559"/>
    <mergeCell ref="AV556:AV559"/>
    <mergeCell ref="AW556:AW559"/>
    <mergeCell ref="AX556:AX559"/>
    <mergeCell ref="AW545:AW548"/>
    <mergeCell ref="AX545:AX548"/>
    <mergeCell ref="L594:M594"/>
    <mergeCell ref="N594:O594"/>
    <mergeCell ref="P594:Q594"/>
    <mergeCell ref="R594:S594"/>
    <mergeCell ref="AB594:AC594"/>
    <mergeCell ref="AQ545:AQ548"/>
    <mergeCell ref="AR545:AR548"/>
    <mergeCell ref="AS545:AS548"/>
    <mergeCell ref="AT545:AT548"/>
    <mergeCell ref="AU545:AU548"/>
    <mergeCell ref="AV545:AV548"/>
    <mergeCell ref="AK545:AK548"/>
    <mergeCell ref="AL545:AL548"/>
    <mergeCell ref="AM545:AM548"/>
    <mergeCell ref="AN545:AN548"/>
    <mergeCell ref="AO545:AO548"/>
    <mergeCell ref="AP545:AP548"/>
    <mergeCell ref="AP552:AP555"/>
    <mergeCell ref="AQ552:AQ555"/>
    <mergeCell ref="AR552:AR555"/>
    <mergeCell ref="AS552:AS555"/>
    <mergeCell ref="AT552:AT555"/>
    <mergeCell ref="AN597:AN600"/>
    <mergeCell ref="AO597:AO600"/>
    <mergeCell ref="AP597:AP600"/>
    <mergeCell ref="AQ597:AQ600"/>
    <mergeCell ref="AW597:AW600"/>
    <mergeCell ref="AX597:AX600"/>
    <mergeCell ref="AU601:AU604"/>
    <mergeCell ref="C657:C660"/>
    <mergeCell ref="I657:I660"/>
    <mergeCell ref="J657:J660"/>
    <mergeCell ref="K657:K660"/>
    <mergeCell ref="AX605:AX608"/>
    <mergeCell ref="C601:C604"/>
    <mergeCell ref="I601:I604"/>
    <mergeCell ref="J601:J604"/>
    <mergeCell ref="K601:K604"/>
    <mergeCell ref="AF601:AF604"/>
    <mergeCell ref="AG601:AG604"/>
    <mergeCell ref="AJ601:AJ604"/>
    <mergeCell ref="AK601:AK604"/>
    <mergeCell ref="AR605:AR608"/>
    <mergeCell ref="AS605:AS608"/>
    <mergeCell ref="AT605:AT608"/>
    <mergeCell ref="AU605:AU608"/>
    <mergeCell ref="AV605:AV608"/>
    <mergeCell ref="AW605:AW608"/>
    <mergeCell ref="AL605:AL608"/>
    <mergeCell ref="AM605:AM608"/>
    <mergeCell ref="AN605:AN608"/>
    <mergeCell ref="AO605:AO608"/>
    <mergeCell ref="AP605:AP608"/>
    <mergeCell ref="AQ605:AQ608"/>
    <mergeCell ref="I605:I608"/>
    <mergeCell ref="J605:J608"/>
    <mergeCell ref="K605:K608"/>
    <mergeCell ref="AF605:AF608"/>
    <mergeCell ref="AG605:AG608"/>
    <mergeCell ref="AJ605:AJ608"/>
    <mergeCell ref="AP657:AP660"/>
    <mergeCell ref="AX661:AX664"/>
    <mergeCell ref="H661:H662"/>
    <mergeCell ref="H663:H664"/>
    <mergeCell ref="AX665:AX668"/>
    <mergeCell ref="L714:M714"/>
    <mergeCell ref="N714:O714"/>
    <mergeCell ref="P714:Q714"/>
    <mergeCell ref="R714:S714"/>
    <mergeCell ref="AB714:AC714"/>
    <mergeCell ref="AW665:AW668"/>
    <mergeCell ref="AV657:AV660"/>
    <mergeCell ref="AW657:AW660"/>
    <mergeCell ref="AX657:AX660"/>
    <mergeCell ref="H616:H617"/>
    <mergeCell ref="H618:H619"/>
    <mergeCell ref="AS661:AS664"/>
    <mergeCell ref="AT661:AT664"/>
    <mergeCell ref="AU661:AU664"/>
    <mergeCell ref="AV661:AV664"/>
    <mergeCell ref="AW661:AW664"/>
    <mergeCell ref="AF657:AF660"/>
    <mergeCell ref="AG657:AG660"/>
    <mergeCell ref="AJ657:AJ660"/>
    <mergeCell ref="AK657:AK660"/>
    <mergeCell ref="AS657:AS660"/>
    <mergeCell ref="R654:S654"/>
    <mergeCell ref="AB654:AC654"/>
    <mergeCell ref="AQ657:AQ660"/>
    <mergeCell ref="AO665:AO668"/>
    <mergeCell ref="AP665:AP668"/>
    <mergeCell ref="AQ665:AQ668"/>
    <mergeCell ref="AR665:AR668"/>
    <mergeCell ref="AS665:AS668"/>
    <mergeCell ref="AT665:AT668"/>
    <mergeCell ref="AG665:AG668"/>
    <mergeCell ref="AJ665:AJ668"/>
    <mergeCell ref="AK665:AK668"/>
    <mergeCell ref="AL665:AL668"/>
    <mergeCell ref="AM665:AM668"/>
    <mergeCell ref="AN665:AN668"/>
    <mergeCell ref="AU777:AU780"/>
    <mergeCell ref="K721:K724"/>
    <mergeCell ref="AP777:AP780"/>
    <mergeCell ref="AR777:AR780"/>
    <mergeCell ref="AT777:AT780"/>
    <mergeCell ref="AK680:AK683"/>
    <mergeCell ref="AL680:AL683"/>
    <mergeCell ref="AM680:AM683"/>
    <mergeCell ref="AN680:AN683"/>
    <mergeCell ref="AO680:AO683"/>
    <mergeCell ref="AP680:AP683"/>
    <mergeCell ref="AS687:AS690"/>
    <mergeCell ref="AT687:AT690"/>
    <mergeCell ref="AU687:AU690"/>
    <mergeCell ref="K680:K683"/>
    <mergeCell ref="AF680:AF683"/>
    <mergeCell ref="AG680:AG683"/>
    <mergeCell ref="C665:C668"/>
    <mergeCell ref="I665:I668"/>
    <mergeCell ref="J665:J668"/>
    <mergeCell ref="AU665:AU668"/>
    <mergeCell ref="AV665:AV668"/>
    <mergeCell ref="K665:K668"/>
    <mergeCell ref="AF665:AF668"/>
    <mergeCell ref="AP717:AP720"/>
    <mergeCell ref="AQ717:AQ720"/>
    <mergeCell ref="AR717:AR720"/>
    <mergeCell ref="AS717:AS720"/>
    <mergeCell ref="AT717:AT720"/>
    <mergeCell ref="AU717:AU720"/>
    <mergeCell ref="AJ717:AJ720"/>
    <mergeCell ref="AK717:AK720"/>
    <mergeCell ref="AL717:AL720"/>
    <mergeCell ref="AM717:AM720"/>
    <mergeCell ref="H695:H696"/>
    <mergeCell ref="H680:H681"/>
    <mergeCell ref="H682:H683"/>
    <mergeCell ref="H687:H688"/>
    <mergeCell ref="AV676:AV679"/>
    <mergeCell ref="AV687:AV690"/>
    <mergeCell ref="C680:C683"/>
    <mergeCell ref="I680:I683"/>
    <mergeCell ref="J680:J683"/>
    <mergeCell ref="AM687:AM690"/>
    <mergeCell ref="AN687:AN690"/>
    <mergeCell ref="AO687:AO690"/>
    <mergeCell ref="AP687:AP690"/>
    <mergeCell ref="AQ687:AQ690"/>
    <mergeCell ref="AR687:AR690"/>
    <mergeCell ref="AW725:AW728"/>
    <mergeCell ref="AX725:AX728"/>
    <mergeCell ref="C721:C724"/>
    <mergeCell ref="I721:I724"/>
    <mergeCell ref="J721:J724"/>
    <mergeCell ref="AL781:AL784"/>
    <mergeCell ref="AM781:AM784"/>
    <mergeCell ref="AN781:AN784"/>
    <mergeCell ref="AO781:AO784"/>
    <mergeCell ref="AP781:AP784"/>
    <mergeCell ref="C706:C709"/>
    <mergeCell ref="I706:I709"/>
    <mergeCell ref="J706:J709"/>
    <mergeCell ref="C770:C773"/>
    <mergeCell ref="I770:I773"/>
    <mergeCell ref="J770:J773"/>
    <mergeCell ref="H725:H726"/>
    <mergeCell ref="H727:H728"/>
    <mergeCell ref="H732:H733"/>
    <mergeCell ref="H734:H735"/>
    <mergeCell ref="AN717:AN720"/>
    <mergeCell ref="AO717:AO720"/>
    <mergeCell ref="C717:C720"/>
    <mergeCell ref="I717:I720"/>
    <mergeCell ref="J717:J720"/>
    <mergeCell ref="K717:K720"/>
    <mergeCell ref="AF717:AF720"/>
    <mergeCell ref="AG717:AG720"/>
    <mergeCell ref="C751:C754"/>
    <mergeCell ref="I751:I754"/>
    <mergeCell ref="J751:J754"/>
    <mergeCell ref="AG710:AG713"/>
    <mergeCell ref="H764:H765"/>
    <mergeCell ref="H766:H767"/>
    <mergeCell ref="AJ777:AJ780"/>
    <mergeCell ref="AK777:AK780"/>
    <mergeCell ref="AL777:AL780"/>
    <mergeCell ref="AM777:AM780"/>
    <mergeCell ref="AN777:AN780"/>
    <mergeCell ref="AO777:AO780"/>
    <mergeCell ref="AQ781:AQ784"/>
    <mergeCell ref="AR781:AR784"/>
    <mergeCell ref="AS781:AS784"/>
    <mergeCell ref="AT781:AT784"/>
    <mergeCell ref="C777:C780"/>
    <mergeCell ref="I777:I780"/>
    <mergeCell ref="J777:J780"/>
    <mergeCell ref="K777:K780"/>
    <mergeCell ref="AF777:AF780"/>
    <mergeCell ref="AG777:AG780"/>
    <mergeCell ref="C766:C769"/>
    <mergeCell ref="I766:I769"/>
    <mergeCell ref="J766:J769"/>
    <mergeCell ref="AQ777:AQ780"/>
    <mergeCell ref="AS777:AS780"/>
    <mergeCell ref="AS770:AS773"/>
    <mergeCell ref="AT770:AT773"/>
    <mergeCell ref="AQ762:AQ765"/>
    <mergeCell ref="AR762:AR765"/>
    <mergeCell ref="C796:C799"/>
    <mergeCell ref="AR792:AR795"/>
    <mergeCell ref="AS792:AS795"/>
    <mergeCell ref="AT792:AT795"/>
    <mergeCell ref="AX792:AX795"/>
    <mergeCell ref="AJ800:AJ803"/>
    <mergeCell ref="AK800:AK803"/>
    <mergeCell ref="C800:C803"/>
    <mergeCell ref="I800:I803"/>
    <mergeCell ref="J800:J803"/>
    <mergeCell ref="K800:K803"/>
    <mergeCell ref="AF800:AF803"/>
    <mergeCell ref="AX837:AX840"/>
    <mergeCell ref="AM796:AM799"/>
    <mergeCell ref="AN796:AN799"/>
    <mergeCell ref="AO796:AO799"/>
    <mergeCell ref="AP796:AP799"/>
    <mergeCell ref="AQ796:AQ799"/>
    <mergeCell ref="AR796:AR799"/>
    <mergeCell ref="AS796:AS799"/>
    <mergeCell ref="AT796:AT799"/>
    <mergeCell ref="AL792:AL795"/>
    <mergeCell ref="AM792:AM795"/>
    <mergeCell ref="AN792:AN795"/>
    <mergeCell ref="AO792:AO795"/>
    <mergeCell ref="AP792:AP795"/>
    <mergeCell ref="AQ792:AQ795"/>
    <mergeCell ref="AG800:AG803"/>
    <mergeCell ref="AJ796:AJ799"/>
    <mergeCell ref="AK796:AK799"/>
    <mergeCell ref="AL796:AL799"/>
    <mergeCell ref="AT800:AT803"/>
    <mergeCell ref="AX785:AX788"/>
    <mergeCell ref="L834:M834"/>
    <mergeCell ref="N834:O834"/>
    <mergeCell ref="P834:Q834"/>
    <mergeCell ref="R834:S834"/>
    <mergeCell ref="AB834:AC834"/>
    <mergeCell ref="AU837:AU840"/>
    <mergeCell ref="AV837:AV840"/>
    <mergeCell ref="AK841:AK844"/>
    <mergeCell ref="AL841:AL844"/>
    <mergeCell ref="AM841:AM844"/>
    <mergeCell ref="AN841:AN844"/>
    <mergeCell ref="AO841:AO844"/>
    <mergeCell ref="AP841:AP844"/>
    <mergeCell ref="AQ841:AQ844"/>
    <mergeCell ref="AR841:AR844"/>
    <mergeCell ref="AQ837:AQ840"/>
    <mergeCell ref="AR837:AR840"/>
    <mergeCell ref="AS837:AS840"/>
    <mergeCell ref="AT837:AT840"/>
    <mergeCell ref="AK837:AK840"/>
    <mergeCell ref="AW841:AW844"/>
    <mergeCell ref="AX841:AX844"/>
    <mergeCell ref="AJ785:AJ788"/>
    <mergeCell ref="AK785:AK788"/>
    <mergeCell ref="AL785:AL788"/>
    <mergeCell ref="AM785:AM788"/>
    <mergeCell ref="AN785:AN788"/>
    <mergeCell ref="AO785:AO788"/>
    <mergeCell ref="AP785:AP788"/>
    <mergeCell ref="AQ785:AQ788"/>
    <mergeCell ref="AS841:AS844"/>
    <mergeCell ref="AP845:AP848"/>
    <mergeCell ref="AQ845:AQ848"/>
    <mergeCell ref="AU841:AU844"/>
    <mergeCell ref="AV841:AV844"/>
    <mergeCell ref="C845:C848"/>
    <mergeCell ref="I845:I848"/>
    <mergeCell ref="J845:J848"/>
    <mergeCell ref="K845:K848"/>
    <mergeCell ref="AF845:AF848"/>
    <mergeCell ref="AG845:AG848"/>
    <mergeCell ref="AJ845:AJ848"/>
    <mergeCell ref="AK845:AK848"/>
    <mergeCell ref="AW837:AW840"/>
    <mergeCell ref="AS845:AS848"/>
    <mergeCell ref="AT845:AT848"/>
    <mergeCell ref="H837:H838"/>
    <mergeCell ref="H839:H840"/>
    <mergeCell ref="AL837:AL840"/>
    <mergeCell ref="AM837:AM840"/>
    <mergeCell ref="AN837:AN840"/>
    <mergeCell ref="AO837:AO840"/>
    <mergeCell ref="AP837:AP840"/>
    <mergeCell ref="AJ841:AJ844"/>
    <mergeCell ref="AT841:AT844"/>
    <mergeCell ref="L894:M894"/>
    <mergeCell ref="N894:O894"/>
    <mergeCell ref="P894:Q894"/>
    <mergeCell ref="R894:S894"/>
    <mergeCell ref="AB894:AC894"/>
    <mergeCell ref="AU845:AU848"/>
    <mergeCell ref="AV845:AV848"/>
    <mergeCell ref="AW845:AW848"/>
    <mergeCell ref="AX845:AX848"/>
    <mergeCell ref="C841:C844"/>
    <mergeCell ref="I841:I844"/>
    <mergeCell ref="J841:J844"/>
    <mergeCell ref="K841:K844"/>
    <mergeCell ref="AF841:AF844"/>
    <mergeCell ref="AG841:AG844"/>
    <mergeCell ref="AJ852:AJ855"/>
    <mergeCell ref="AK852:AK855"/>
    <mergeCell ref="E850:G850"/>
    <mergeCell ref="L864:M864"/>
    <mergeCell ref="C852:C855"/>
    <mergeCell ref="I852:I855"/>
    <mergeCell ref="J852:J855"/>
    <mergeCell ref="K852:K855"/>
    <mergeCell ref="AF852:AF855"/>
    <mergeCell ref="AG852:AG855"/>
    <mergeCell ref="AR845:AR848"/>
    <mergeCell ref="L849:M849"/>
    <mergeCell ref="N849:O849"/>
    <mergeCell ref="P849:Q849"/>
    <mergeCell ref="R849:S849"/>
    <mergeCell ref="AB849:AC849"/>
    <mergeCell ref="H877:H878"/>
    <mergeCell ref="AX897:AX900"/>
    <mergeCell ref="AU901:AU904"/>
    <mergeCell ref="AV901:AV904"/>
    <mergeCell ref="AK912:AK915"/>
    <mergeCell ref="AT897:AT900"/>
    <mergeCell ref="AV905:AV908"/>
    <mergeCell ref="AW905:AW908"/>
    <mergeCell ref="AX905:AX908"/>
    <mergeCell ref="H901:H902"/>
    <mergeCell ref="H903:H904"/>
    <mergeCell ref="H905:H906"/>
    <mergeCell ref="H907:H908"/>
    <mergeCell ref="C897:C900"/>
    <mergeCell ref="I897:I900"/>
    <mergeCell ref="J897:J900"/>
    <mergeCell ref="K897:K900"/>
    <mergeCell ref="E895:G895"/>
    <mergeCell ref="AL897:AL900"/>
    <mergeCell ref="AW901:AW904"/>
    <mergeCell ref="AX901:AX904"/>
    <mergeCell ref="AM897:AM900"/>
    <mergeCell ref="AN897:AN900"/>
    <mergeCell ref="AU897:AU900"/>
    <mergeCell ref="AV897:AV900"/>
    <mergeCell ref="AM901:AM904"/>
    <mergeCell ref="J905:J908"/>
    <mergeCell ref="K905:K908"/>
    <mergeCell ref="AF905:AF908"/>
    <mergeCell ref="AG905:AG908"/>
    <mergeCell ref="AL912:AL915"/>
    <mergeCell ref="AM912:AM915"/>
    <mergeCell ref="C912:C915"/>
    <mergeCell ref="AM957:AM960"/>
    <mergeCell ref="AN957:AN960"/>
    <mergeCell ref="AO957:AO960"/>
    <mergeCell ref="AW897:AW900"/>
    <mergeCell ref="AV912:AV915"/>
    <mergeCell ref="AW912:AW915"/>
    <mergeCell ref="AN901:AN904"/>
    <mergeCell ref="AO901:AO904"/>
    <mergeCell ref="AP901:AP904"/>
    <mergeCell ref="AQ901:AQ904"/>
    <mergeCell ref="AR901:AR904"/>
    <mergeCell ref="AS901:AS904"/>
    <mergeCell ref="AT901:AT904"/>
    <mergeCell ref="H912:H913"/>
    <mergeCell ref="H914:H915"/>
    <mergeCell ref="E910:G910"/>
    <mergeCell ref="AQ897:AQ900"/>
    <mergeCell ref="AR897:AR900"/>
    <mergeCell ref="AS897:AS900"/>
    <mergeCell ref="P909:Q909"/>
    <mergeCell ref="R909:S909"/>
    <mergeCell ref="AB909:AC909"/>
    <mergeCell ref="AR912:AR915"/>
    <mergeCell ref="L954:M954"/>
    <mergeCell ref="N954:O954"/>
    <mergeCell ref="P954:Q954"/>
    <mergeCell ref="R954:S954"/>
    <mergeCell ref="AB954:AC954"/>
    <mergeCell ref="AT916:AT919"/>
    <mergeCell ref="I912:I915"/>
    <mergeCell ref="J912:J915"/>
    <mergeCell ref="K912:K915"/>
    <mergeCell ref="AN905:AN908"/>
    <mergeCell ref="AO905:AO908"/>
    <mergeCell ref="AP905:AP908"/>
    <mergeCell ref="AQ905:AQ908"/>
    <mergeCell ref="AR905:AR908"/>
    <mergeCell ref="AS905:AS908"/>
    <mergeCell ref="AT905:AT908"/>
    <mergeCell ref="AU905:AU908"/>
    <mergeCell ref="AQ912:AQ915"/>
    <mergeCell ref="E925:G925"/>
    <mergeCell ref="AL927:AL930"/>
    <mergeCell ref="AM927:AM930"/>
    <mergeCell ref="AN927:AN930"/>
    <mergeCell ref="AO927:AO930"/>
    <mergeCell ref="H942:H943"/>
    <mergeCell ref="H937:H938"/>
    <mergeCell ref="E955:G955"/>
    <mergeCell ref="AJ927:AJ930"/>
    <mergeCell ref="AK927:AK930"/>
    <mergeCell ref="H927:H928"/>
    <mergeCell ref="H929:H930"/>
    <mergeCell ref="H944:H945"/>
    <mergeCell ref="AL946:AL949"/>
    <mergeCell ref="AF912:AF915"/>
    <mergeCell ref="AG912:AG915"/>
    <mergeCell ref="AJ912:AJ915"/>
    <mergeCell ref="AN916:AN919"/>
    <mergeCell ref="AO916:AO919"/>
    <mergeCell ref="AP916:AP919"/>
    <mergeCell ref="AQ916:AQ919"/>
    <mergeCell ref="AR916:AR919"/>
    <mergeCell ref="AS916:AS919"/>
    <mergeCell ref="AX957:AX960"/>
    <mergeCell ref="C961:C964"/>
    <mergeCell ref="I961:I964"/>
    <mergeCell ref="J961:J964"/>
    <mergeCell ref="K961:K964"/>
    <mergeCell ref="AF961:AF964"/>
    <mergeCell ref="AG961:AG964"/>
    <mergeCell ref="AJ961:AJ964"/>
    <mergeCell ref="AK961:AK964"/>
    <mergeCell ref="AU950:AU953"/>
    <mergeCell ref="T954:U954"/>
    <mergeCell ref="V954:W954"/>
    <mergeCell ref="X954:Y954"/>
    <mergeCell ref="Z954:AA954"/>
    <mergeCell ref="AV957:AV960"/>
    <mergeCell ref="AQ957:AQ960"/>
    <mergeCell ref="AS912:AS915"/>
    <mergeCell ref="AT912:AT915"/>
    <mergeCell ref="AU912:AU915"/>
    <mergeCell ref="AP927:AP930"/>
    <mergeCell ref="AQ927:AQ930"/>
    <mergeCell ref="AR927:AR930"/>
    <mergeCell ref="AS927:AS930"/>
    <mergeCell ref="AT927:AT930"/>
    <mergeCell ref="AU927:AU930"/>
    <mergeCell ref="AU957:AU960"/>
    <mergeCell ref="AR957:AR960"/>
    <mergeCell ref="AS957:AS960"/>
    <mergeCell ref="AT957:AT960"/>
    <mergeCell ref="AJ957:AJ960"/>
    <mergeCell ref="AK957:AK960"/>
    <mergeCell ref="AL957:AL960"/>
    <mergeCell ref="AM965:AM968"/>
    <mergeCell ref="AN965:AN968"/>
    <mergeCell ref="AO965:AO968"/>
    <mergeCell ref="C965:C968"/>
    <mergeCell ref="I965:I968"/>
    <mergeCell ref="J965:J968"/>
    <mergeCell ref="K965:K968"/>
    <mergeCell ref="AF965:AF968"/>
    <mergeCell ref="AG965:AG968"/>
    <mergeCell ref="AX961:AX964"/>
    <mergeCell ref="H961:H962"/>
    <mergeCell ref="H963:H964"/>
    <mergeCell ref="C957:C960"/>
    <mergeCell ref="I957:I960"/>
    <mergeCell ref="J957:J960"/>
    <mergeCell ref="K957:K960"/>
    <mergeCell ref="AF957:AF960"/>
    <mergeCell ref="AG957:AG960"/>
    <mergeCell ref="AP957:AP960"/>
    <mergeCell ref="AR961:AR964"/>
    <mergeCell ref="AS961:AS964"/>
    <mergeCell ref="AT961:AT964"/>
    <mergeCell ref="AU961:AU964"/>
    <mergeCell ref="AV961:AV964"/>
    <mergeCell ref="AW961:AW964"/>
    <mergeCell ref="AL961:AL964"/>
    <mergeCell ref="AM961:AM964"/>
    <mergeCell ref="AN961:AN964"/>
    <mergeCell ref="AO961:AO964"/>
    <mergeCell ref="AP961:AP964"/>
    <mergeCell ref="AQ961:AQ964"/>
    <mergeCell ref="AW957:AW960"/>
    <mergeCell ref="AU965:AU968"/>
    <mergeCell ref="AV965:AV968"/>
    <mergeCell ref="AW965:AW968"/>
    <mergeCell ref="AX965:AX968"/>
    <mergeCell ref="H12:H13"/>
    <mergeCell ref="H14:H15"/>
    <mergeCell ref="H20:H21"/>
    <mergeCell ref="H22:H23"/>
    <mergeCell ref="H27:H28"/>
    <mergeCell ref="H29:H30"/>
    <mergeCell ref="AP965:AP968"/>
    <mergeCell ref="AQ965:AQ968"/>
    <mergeCell ref="AR965:AR968"/>
    <mergeCell ref="AS965:AS968"/>
    <mergeCell ref="AT965:AT968"/>
    <mergeCell ref="H965:H966"/>
    <mergeCell ref="H967:H968"/>
    <mergeCell ref="AJ965:AJ968"/>
    <mergeCell ref="AK965:AK968"/>
    <mergeCell ref="AL965:AL968"/>
    <mergeCell ref="H123:H124"/>
    <mergeCell ref="H125:H126"/>
    <mergeCell ref="H132:H133"/>
    <mergeCell ref="H134:H135"/>
    <mergeCell ref="H136:H137"/>
    <mergeCell ref="H138:H139"/>
    <mergeCell ref="H108:H109"/>
    <mergeCell ref="H110:H111"/>
    <mergeCell ref="H112:H113"/>
    <mergeCell ref="H117:H118"/>
    <mergeCell ref="H119:H120"/>
    <mergeCell ref="H121:H122"/>
    <mergeCell ref="H312:H313"/>
    <mergeCell ref="H314:H315"/>
    <mergeCell ref="H316:H317"/>
    <mergeCell ref="H318:H319"/>
    <mergeCell ref="H320:H321"/>
    <mergeCell ref="H273:H274"/>
    <mergeCell ref="H275:H276"/>
    <mergeCell ref="H277:H278"/>
    <mergeCell ref="H170:H171"/>
    <mergeCell ref="H267:H268"/>
    <mergeCell ref="H269:H270"/>
    <mergeCell ref="H271:H272"/>
    <mergeCell ref="H305:H306"/>
    <mergeCell ref="H307:H308"/>
    <mergeCell ref="H155:H156"/>
    <mergeCell ref="H157:H158"/>
    <mergeCell ref="H162:H163"/>
    <mergeCell ref="H164:H165"/>
    <mergeCell ref="H166:H167"/>
    <mergeCell ref="H168:H169"/>
    <mergeCell ref="H230:H231"/>
    <mergeCell ref="H232:H233"/>
    <mergeCell ref="H380:H381"/>
    <mergeCell ref="H382:H383"/>
    <mergeCell ref="H387:H388"/>
    <mergeCell ref="H389:H390"/>
    <mergeCell ref="H361:H362"/>
    <mergeCell ref="H363:H364"/>
    <mergeCell ref="H365:H366"/>
    <mergeCell ref="H367:H368"/>
    <mergeCell ref="H372:H373"/>
    <mergeCell ref="H374:H375"/>
    <mergeCell ref="H329:H330"/>
    <mergeCell ref="H331:H332"/>
    <mergeCell ref="H333:H334"/>
    <mergeCell ref="H337:H338"/>
    <mergeCell ref="H342:H343"/>
    <mergeCell ref="H344:H345"/>
    <mergeCell ref="H541:H542"/>
    <mergeCell ref="H395:H396"/>
    <mergeCell ref="H397:H398"/>
    <mergeCell ref="H543:H544"/>
    <mergeCell ref="H545:H546"/>
    <mergeCell ref="H547:H548"/>
    <mergeCell ref="H560:H561"/>
    <mergeCell ref="H562:H563"/>
    <mergeCell ref="H517:H518"/>
    <mergeCell ref="H522:H523"/>
    <mergeCell ref="H524:H525"/>
    <mergeCell ref="H526:H527"/>
    <mergeCell ref="H530:H531"/>
    <mergeCell ref="H532:H533"/>
    <mergeCell ref="H404:H405"/>
    <mergeCell ref="H402:H403"/>
    <mergeCell ref="H406:H407"/>
    <mergeCell ref="H408:H409"/>
    <mergeCell ref="H511:H512"/>
    <mergeCell ref="H513:H514"/>
    <mergeCell ref="H425:H426"/>
    <mergeCell ref="H427:H428"/>
    <mergeCell ref="H432:H433"/>
    <mergeCell ref="H434:H435"/>
    <mergeCell ref="H436:H437"/>
    <mergeCell ref="H438:H439"/>
    <mergeCell ref="H410:H411"/>
    <mergeCell ref="H412:H413"/>
    <mergeCell ref="H417:H418"/>
    <mergeCell ref="H419:H420"/>
    <mergeCell ref="H421:H422"/>
    <mergeCell ref="H423:H424"/>
    <mergeCell ref="H451:H452"/>
    <mergeCell ref="H453:H454"/>
    <mergeCell ref="H627:H628"/>
    <mergeCell ref="H657:H658"/>
    <mergeCell ref="H659:H660"/>
    <mergeCell ref="H665:H666"/>
    <mergeCell ref="H667:H668"/>
    <mergeCell ref="H672:H673"/>
    <mergeCell ref="H599:H600"/>
    <mergeCell ref="H601:H602"/>
    <mergeCell ref="H603:H604"/>
    <mergeCell ref="H605:H606"/>
    <mergeCell ref="H607:H608"/>
    <mergeCell ref="H612:H613"/>
    <mergeCell ref="H582:H583"/>
    <mergeCell ref="H586:H587"/>
    <mergeCell ref="H588:H589"/>
    <mergeCell ref="H590:H591"/>
    <mergeCell ref="H592:H593"/>
    <mergeCell ref="H597:H598"/>
    <mergeCell ref="H584:H585"/>
    <mergeCell ref="H957:H958"/>
    <mergeCell ref="H959:H960"/>
    <mergeCell ref="H845:H846"/>
    <mergeCell ref="H847:H848"/>
    <mergeCell ref="H852:H853"/>
    <mergeCell ref="H854:H855"/>
    <mergeCell ref="H856:H857"/>
    <mergeCell ref="H858:H859"/>
    <mergeCell ref="H860:H861"/>
    <mergeCell ref="H862:H863"/>
    <mergeCell ref="H736:H737"/>
    <mergeCell ref="H738:H739"/>
    <mergeCell ref="H740:H741"/>
    <mergeCell ref="H742:H743"/>
    <mergeCell ref="H710:H711"/>
    <mergeCell ref="H712:H713"/>
    <mergeCell ref="H697:H698"/>
    <mergeCell ref="H702:H703"/>
    <mergeCell ref="H704:H705"/>
    <mergeCell ref="H706:H707"/>
    <mergeCell ref="H717:H718"/>
    <mergeCell ref="H723:H724"/>
    <mergeCell ref="H950:H951"/>
    <mergeCell ref="H952:H953"/>
    <mergeCell ref="H768:H769"/>
    <mergeCell ref="H770:H771"/>
    <mergeCell ref="H772:H773"/>
    <mergeCell ref="H777:H778"/>
    <mergeCell ref="H779:H780"/>
    <mergeCell ref="H781:H782"/>
    <mergeCell ref="H783:H784"/>
    <mergeCell ref="H875:H876"/>
    <mergeCell ref="H830:H831"/>
    <mergeCell ref="H832:H833"/>
    <mergeCell ref="H841:H842"/>
    <mergeCell ref="AZ65:AZ68"/>
    <mergeCell ref="AZ72:AZ75"/>
    <mergeCell ref="AZ76:AZ79"/>
    <mergeCell ref="AZ80:AZ83"/>
    <mergeCell ref="AZ87:AZ90"/>
    <mergeCell ref="AZ91:AZ94"/>
    <mergeCell ref="H922:H923"/>
    <mergeCell ref="H899:H900"/>
    <mergeCell ref="H946:H947"/>
    <mergeCell ref="H948:H949"/>
    <mergeCell ref="AZ12:AZ15"/>
    <mergeCell ref="AZ16:AZ19"/>
    <mergeCell ref="AZ20:AZ23"/>
    <mergeCell ref="AZ27:AZ30"/>
    <mergeCell ref="AZ31:AZ34"/>
    <mergeCell ref="AZ35:AZ38"/>
    <mergeCell ref="H792:H793"/>
    <mergeCell ref="H794:H795"/>
    <mergeCell ref="H796:H797"/>
    <mergeCell ref="H798:H799"/>
    <mergeCell ref="H800:H801"/>
    <mergeCell ref="H935:H936"/>
    <mergeCell ref="H931:H932"/>
    <mergeCell ref="H933:H934"/>
    <mergeCell ref="H802:H803"/>
    <mergeCell ref="H807:H808"/>
    <mergeCell ref="H843:H844"/>
    <mergeCell ref="H676:H677"/>
    <mergeCell ref="H678:H679"/>
  </mergeCells>
  <printOptions verticalCentered="1"/>
  <pageMargins left="0.1" right="0.1" top="0.25" bottom="0.25" header="0" footer="0.17"/>
  <pageSetup scale="35" fitToHeight="16" orientation="portrait" r:id="rId1"/>
  <headerFooter alignWithMargins="0">
    <oddFooter>&amp;R&amp;Z&amp;F    page &amp;P &amp; of &amp;N</oddFooter>
  </headerFooter>
  <rowBreaks count="15" manualBreakCount="15">
    <brk id="68" max="21" man="1"/>
    <brk id="128" max="21" man="1"/>
    <brk id="188" max="21" man="1"/>
    <brk id="248" max="21" man="1"/>
    <brk id="308" max="21" man="1"/>
    <brk id="368" max="21" man="1"/>
    <brk id="428" max="21" man="1"/>
    <brk id="488" max="21" man="1"/>
    <brk id="548" max="21" man="1"/>
    <brk id="608" max="21" man="1"/>
    <brk id="668" max="21" man="1"/>
    <brk id="728" max="21" man="1"/>
    <brk id="788" max="21" man="1"/>
    <brk id="848" max="21" man="1"/>
    <brk id="908" max="2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0C002-1F8E-4899-8B07-281E8C861434}">
  <dimension ref="A1:T220"/>
  <sheetViews>
    <sheetView zoomScale="85" zoomScaleNormal="85" workbookViewId="0">
      <selection activeCell="L1" sqref="L1:T1048576"/>
    </sheetView>
  </sheetViews>
  <sheetFormatPr defaultRowHeight="15" x14ac:dyDescent="0.2"/>
  <cols>
    <col min="1" max="1" width="9.140625" style="151"/>
    <col min="2" max="2" width="8" style="7" customWidth="1"/>
    <col min="3" max="3" width="0" style="5" hidden="1" customWidth="1"/>
    <col min="4" max="4" width="8.5703125" style="5" customWidth="1"/>
    <col min="5" max="6" width="9.140625" style="5"/>
    <col min="7" max="7" width="9.28515625" style="5" bestFit="1" customWidth="1"/>
    <col min="8" max="8" width="9.28515625" style="5" customWidth="1"/>
    <col min="9" max="9" width="10.7109375" style="5" customWidth="1"/>
    <col min="10" max="10" width="18.7109375" style="5" customWidth="1"/>
    <col min="11" max="16384" width="9.140625" style="5"/>
  </cols>
  <sheetData>
    <row r="1" spans="1:20" ht="20.25" x14ac:dyDescent="0.3">
      <c r="A1" s="196">
        <v>2017</v>
      </c>
      <c r="B1" s="196" t="s">
        <v>275</v>
      </c>
      <c r="C1" s="196"/>
      <c r="D1" s="195" t="s">
        <v>274</v>
      </c>
      <c r="E1" s="194"/>
      <c r="F1" s="185" t="s">
        <v>273</v>
      </c>
    </row>
    <row r="2" spans="1:20" ht="15.75" x14ac:dyDescent="0.25">
      <c r="B2" s="193" t="s">
        <v>272</v>
      </c>
      <c r="L2" s="5" t="s">
        <v>307</v>
      </c>
    </row>
    <row r="3" spans="1:20" x14ac:dyDescent="0.2">
      <c r="F3" s="188"/>
      <c r="L3" s="5" t="s">
        <v>306</v>
      </c>
      <c r="M3" s="156">
        <v>9.4</v>
      </c>
      <c r="N3" s="5" t="s">
        <v>305</v>
      </c>
    </row>
    <row r="4" spans="1:20" ht="13.5" thickBot="1" x14ac:dyDescent="0.25">
      <c r="B4" s="188" t="s">
        <v>269</v>
      </c>
      <c r="C4" s="188"/>
      <c r="D4" s="192">
        <v>42900</v>
      </c>
      <c r="E4" s="191"/>
      <c r="G4" s="188" t="s">
        <v>304</v>
      </c>
      <c r="H4" s="190" t="s">
        <v>303</v>
      </c>
      <c r="I4" s="186"/>
    </row>
    <row r="5" spans="1:20" ht="13.5" thickBot="1" x14ac:dyDescent="0.25">
      <c r="B5" s="188" t="s">
        <v>266</v>
      </c>
      <c r="C5" s="188"/>
      <c r="D5" s="187">
        <v>165</v>
      </c>
      <c r="E5" s="189"/>
      <c r="F5" s="188"/>
      <c r="G5" s="188" t="s">
        <v>302</v>
      </c>
      <c r="H5" s="187" t="s">
        <v>134</v>
      </c>
      <c r="I5" s="187"/>
      <c r="L5" s="5" t="s">
        <v>4</v>
      </c>
      <c r="M5" s="5">
        <v>3</v>
      </c>
    </row>
    <row r="6" spans="1:20" ht="25.15" customHeight="1" thickBot="1" x14ac:dyDescent="0.3">
      <c r="B6" s="134" t="s">
        <v>301</v>
      </c>
      <c r="C6" s="134"/>
      <c r="D6" s="186" t="s">
        <v>300</v>
      </c>
      <c r="E6" s="186"/>
      <c r="F6" s="186"/>
      <c r="G6" s="186"/>
      <c r="H6" s="186"/>
      <c r="I6" s="186"/>
      <c r="J6" s="186"/>
    </row>
    <row r="7" spans="1:20" ht="15.6" customHeight="1" thickBot="1" x14ac:dyDescent="0.35">
      <c r="C7" s="185"/>
    </row>
    <row r="8" spans="1:20" ht="57" customHeight="1" thickBot="1" x14ac:dyDescent="0.3">
      <c r="B8" s="184" t="s">
        <v>174</v>
      </c>
      <c r="C8" s="183" t="s">
        <v>299</v>
      </c>
      <c r="D8" s="183" t="s">
        <v>298</v>
      </c>
      <c r="E8" s="183" t="s">
        <v>297</v>
      </c>
      <c r="F8" s="183" t="s">
        <v>296</v>
      </c>
      <c r="G8" s="183" t="s">
        <v>295</v>
      </c>
      <c r="H8" s="182" t="s">
        <v>294</v>
      </c>
      <c r="I8" s="182" t="s">
        <v>293</v>
      </c>
      <c r="J8" s="181" t="s">
        <v>292</v>
      </c>
      <c r="L8" s="5" t="s">
        <v>19</v>
      </c>
      <c r="M8" s="5" t="s">
        <v>20</v>
      </c>
      <c r="N8" s="5" t="s">
        <v>21</v>
      </c>
      <c r="O8" s="5" t="s">
        <v>22</v>
      </c>
      <c r="P8" s="5" t="s">
        <v>23</v>
      </c>
      <c r="Q8" s="5" t="s">
        <v>24</v>
      </c>
      <c r="R8" s="5" t="s">
        <v>25</v>
      </c>
      <c r="S8" s="5" t="s">
        <v>26</v>
      </c>
      <c r="T8" s="5" t="s">
        <v>27</v>
      </c>
    </row>
    <row r="9" spans="1:20" ht="30" customHeight="1" x14ac:dyDescent="0.2">
      <c r="A9" s="153"/>
      <c r="B9" s="178" t="s">
        <v>258</v>
      </c>
      <c r="C9" s="174" t="s">
        <v>277</v>
      </c>
      <c r="D9" s="174"/>
      <c r="E9" s="173">
        <v>14.74</v>
      </c>
      <c r="F9" s="173"/>
      <c r="G9" s="173">
        <v>8.9600000000000009</v>
      </c>
      <c r="H9" s="172">
        <v>0.31</v>
      </c>
      <c r="I9" s="171"/>
      <c r="J9" s="170">
        <v>1628.75</v>
      </c>
      <c r="L9" s="5">
        <f t="shared" ref="L9:L40" si="0">E9/$M$5</f>
        <v>4.9133333333333331</v>
      </c>
      <c r="M9" s="5">
        <f t="shared" ref="M9:M40" si="1">G9/$M$5</f>
        <v>2.9866666666666668</v>
      </c>
      <c r="N9" s="8">
        <f t="shared" ref="N9:N40" si="2">SUM(E9,G9,H9,I9)/$M$5</f>
        <v>8.0033333333333339</v>
      </c>
      <c r="O9" s="156">
        <f t="shared" ref="O9:O40" si="3">(E9/$M$5)/1000*$M$3*10000</f>
        <v>461.8533333333333</v>
      </c>
      <c r="P9" s="156">
        <f t="shared" ref="P9:P40" si="4">(G9/$M$5)/1000*$M$3*10000</f>
        <v>280.74666666666673</v>
      </c>
      <c r="Q9" s="156">
        <f t="shared" ref="Q9:Q40" si="5">(I9/$M$5)/1000*$M$3*10000</f>
        <v>0</v>
      </c>
      <c r="R9" s="156">
        <f t="shared" ref="R9:R40" si="6">((H9+I9)/$M$5)/1000*$M$3*10000</f>
        <v>9.7133333333333329</v>
      </c>
      <c r="S9" s="156">
        <f t="shared" ref="S9:S40" si="7">SUM(O9,P9,R9)</f>
        <v>752.31333333333339</v>
      </c>
      <c r="T9" s="155">
        <f t="shared" ref="T9:T40" si="8">(J9/$M$5)/(100*100)*$M$3</f>
        <v>0.51034166666666669</v>
      </c>
    </row>
    <row r="10" spans="1:20" ht="30" customHeight="1" x14ac:dyDescent="0.2">
      <c r="A10" s="153"/>
      <c r="B10" s="177" t="s">
        <v>254</v>
      </c>
      <c r="C10" s="167" t="s">
        <v>280</v>
      </c>
      <c r="D10" s="167"/>
      <c r="E10" s="166">
        <v>20.74</v>
      </c>
      <c r="F10" s="166"/>
      <c r="G10" s="166">
        <v>13.73</v>
      </c>
      <c r="H10" s="165">
        <v>0.68</v>
      </c>
      <c r="I10" s="164"/>
      <c r="J10" s="163">
        <v>2569.8000000000002</v>
      </c>
      <c r="L10" s="5">
        <f t="shared" si="0"/>
        <v>6.9133333333333331</v>
      </c>
      <c r="M10" s="5">
        <f t="shared" si="1"/>
        <v>4.5766666666666671</v>
      </c>
      <c r="N10" s="8">
        <f t="shared" si="2"/>
        <v>11.716666666666667</v>
      </c>
      <c r="O10" s="156">
        <f t="shared" si="3"/>
        <v>649.85333333333324</v>
      </c>
      <c r="P10" s="156">
        <f t="shared" si="4"/>
        <v>430.20666666666671</v>
      </c>
      <c r="Q10" s="156">
        <f t="shared" si="5"/>
        <v>0</v>
      </c>
      <c r="R10" s="156">
        <f t="shared" si="6"/>
        <v>21.306666666666668</v>
      </c>
      <c r="S10" s="156">
        <f t="shared" si="7"/>
        <v>1101.3666666666666</v>
      </c>
      <c r="T10" s="155">
        <f t="shared" si="8"/>
        <v>0.80520400000000003</v>
      </c>
    </row>
    <row r="11" spans="1:20" ht="30" customHeight="1" x14ac:dyDescent="0.2">
      <c r="A11" s="153"/>
      <c r="B11" s="177" t="s">
        <v>253</v>
      </c>
      <c r="C11" s="167" t="s">
        <v>288</v>
      </c>
      <c r="D11" s="167"/>
      <c r="E11" s="166">
        <v>13.37</v>
      </c>
      <c r="F11" s="166"/>
      <c r="G11" s="166">
        <v>8.19</v>
      </c>
      <c r="H11" s="165">
        <v>0.53</v>
      </c>
      <c r="I11" s="164"/>
      <c r="J11" s="163">
        <v>1591.49</v>
      </c>
      <c r="L11" s="5">
        <f t="shared" si="0"/>
        <v>4.4566666666666661</v>
      </c>
      <c r="M11" s="5">
        <f t="shared" si="1"/>
        <v>2.73</v>
      </c>
      <c r="N11" s="8">
        <f t="shared" si="2"/>
        <v>7.3633333333333333</v>
      </c>
      <c r="O11" s="156">
        <f t="shared" si="3"/>
        <v>418.92666666666662</v>
      </c>
      <c r="P11" s="156">
        <f t="shared" si="4"/>
        <v>256.61999999999995</v>
      </c>
      <c r="Q11" s="156">
        <f t="shared" si="5"/>
        <v>0</v>
      </c>
      <c r="R11" s="156">
        <f t="shared" si="6"/>
        <v>16.606666666666666</v>
      </c>
      <c r="S11" s="156">
        <f t="shared" si="7"/>
        <v>692.15333333333331</v>
      </c>
      <c r="T11" s="155">
        <f t="shared" si="8"/>
        <v>0.49866686666666671</v>
      </c>
    </row>
    <row r="12" spans="1:20" ht="30" customHeight="1" thickBot="1" x14ac:dyDescent="0.25">
      <c r="A12" s="153"/>
      <c r="B12" s="176" t="s">
        <v>252</v>
      </c>
      <c r="C12" s="161" t="s">
        <v>282</v>
      </c>
      <c r="D12" s="161"/>
      <c r="E12" s="160">
        <v>10.65</v>
      </c>
      <c r="F12" s="160"/>
      <c r="G12" s="160">
        <v>5.65</v>
      </c>
      <c r="H12" s="159">
        <v>0.57999999999999996</v>
      </c>
      <c r="I12" s="158"/>
      <c r="J12" s="157">
        <v>1092.03</v>
      </c>
      <c r="L12" s="5">
        <f t="shared" si="0"/>
        <v>3.5500000000000003</v>
      </c>
      <c r="M12" s="5">
        <f t="shared" si="1"/>
        <v>1.8833333333333335</v>
      </c>
      <c r="N12" s="8">
        <f t="shared" si="2"/>
        <v>5.626666666666666</v>
      </c>
      <c r="O12" s="156">
        <f t="shared" si="3"/>
        <v>333.70000000000005</v>
      </c>
      <c r="P12" s="156">
        <f t="shared" si="4"/>
        <v>177.03333333333336</v>
      </c>
      <c r="Q12" s="156">
        <f t="shared" si="5"/>
        <v>0</v>
      </c>
      <c r="R12" s="156">
        <f t="shared" si="6"/>
        <v>18.173333333333332</v>
      </c>
      <c r="S12" s="156">
        <f t="shared" si="7"/>
        <v>528.90666666666675</v>
      </c>
      <c r="T12" s="155">
        <f t="shared" si="8"/>
        <v>0.34216939999999996</v>
      </c>
    </row>
    <row r="13" spans="1:20" ht="30" customHeight="1" x14ac:dyDescent="0.2">
      <c r="A13" s="153"/>
      <c r="B13" s="175" t="s">
        <v>251</v>
      </c>
      <c r="C13" s="174" t="s">
        <v>279</v>
      </c>
      <c r="D13" s="174"/>
      <c r="E13" s="173">
        <v>20.079999999999998</v>
      </c>
      <c r="F13" s="173"/>
      <c r="G13" s="173">
        <v>12.97</v>
      </c>
      <c r="H13" s="172">
        <v>0.68</v>
      </c>
      <c r="I13" s="171"/>
      <c r="J13" s="170">
        <v>2422.0300000000002</v>
      </c>
      <c r="L13" s="5">
        <f t="shared" si="0"/>
        <v>6.6933333333333325</v>
      </c>
      <c r="M13" s="5">
        <f t="shared" si="1"/>
        <v>4.3233333333333333</v>
      </c>
      <c r="N13" s="8">
        <f t="shared" si="2"/>
        <v>11.243333333333332</v>
      </c>
      <c r="O13" s="156">
        <f t="shared" si="3"/>
        <v>629.17333333333329</v>
      </c>
      <c r="P13" s="156">
        <f t="shared" si="4"/>
        <v>406.39333333333337</v>
      </c>
      <c r="Q13" s="156">
        <f t="shared" si="5"/>
        <v>0</v>
      </c>
      <c r="R13" s="156">
        <f t="shared" si="6"/>
        <v>21.306666666666668</v>
      </c>
      <c r="S13" s="156">
        <f t="shared" si="7"/>
        <v>1056.8733333333332</v>
      </c>
      <c r="T13" s="155">
        <f t="shared" si="8"/>
        <v>0.75890273333333336</v>
      </c>
    </row>
    <row r="14" spans="1:20" ht="30" customHeight="1" x14ac:dyDescent="0.2">
      <c r="A14" s="153"/>
      <c r="B14" s="180" t="s">
        <v>250</v>
      </c>
      <c r="C14" s="167" t="s">
        <v>285</v>
      </c>
      <c r="D14" s="167"/>
      <c r="E14" s="166">
        <v>13.69</v>
      </c>
      <c r="F14" s="166"/>
      <c r="G14" s="166">
        <v>9.75</v>
      </c>
      <c r="H14" s="165">
        <v>0.54</v>
      </c>
      <c r="I14" s="164"/>
      <c r="J14" s="163">
        <v>1567.32</v>
      </c>
      <c r="L14" s="5">
        <f t="shared" si="0"/>
        <v>4.5633333333333335</v>
      </c>
      <c r="M14" s="5">
        <f t="shared" si="1"/>
        <v>3.25</v>
      </c>
      <c r="N14" s="8">
        <f t="shared" si="2"/>
        <v>7.9933333333333323</v>
      </c>
      <c r="O14" s="156">
        <f t="shared" si="3"/>
        <v>428.95333333333332</v>
      </c>
      <c r="P14" s="156">
        <f t="shared" si="4"/>
        <v>305.5</v>
      </c>
      <c r="Q14" s="156">
        <f t="shared" si="5"/>
        <v>0</v>
      </c>
      <c r="R14" s="156">
        <f t="shared" si="6"/>
        <v>16.920000000000002</v>
      </c>
      <c r="S14" s="156">
        <f t="shared" si="7"/>
        <v>751.37333333333333</v>
      </c>
      <c r="T14" s="155">
        <f t="shared" si="8"/>
        <v>0.49109359999999996</v>
      </c>
    </row>
    <row r="15" spans="1:20" ht="30" customHeight="1" x14ac:dyDescent="0.2">
      <c r="A15" s="153"/>
      <c r="B15" s="180" t="s">
        <v>249</v>
      </c>
      <c r="C15" s="167" t="s">
        <v>283</v>
      </c>
      <c r="D15" s="167"/>
      <c r="E15" s="166">
        <v>16.37</v>
      </c>
      <c r="F15" s="166"/>
      <c r="G15" s="166">
        <v>10.94</v>
      </c>
      <c r="H15" s="165">
        <v>0.61</v>
      </c>
      <c r="I15" s="164"/>
      <c r="J15" s="163">
        <v>1986.53</v>
      </c>
      <c r="L15" s="5">
        <f t="shared" si="0"/>
        <v>5.456666666666667</v>
      </c>
      <c r="M15" s="5">
        <f t="shared" si="1"/>
        <v>3.6466666666666665</v>
      </c>
      <c r="N15" s="8">
        <f t="shared" si="2"/>
        <v>9.3066666666666666</v>
      </c>
      <c r="O15" s="156">
        <f t="shared" si="3"/>
        <v>512.92666666666673</v>
      </c>
      <c r="P15" s="156">
        <f t="shared" si="4"/>
        <v>342.78666666666663</v>
      </c>
      <c r="Q15" s="156">
        <f t="shared" si="5"/>
        <v>0</v>
      </c>
      <c r="R15" s="156">
        <f t="shared" si="6"/>
        <v>19.113333333333333</v>
      </c>
      <c r="S15" s="156">
        <f t="shared" si="7"/>
        <v>874.82666666666671</v>
      </c>
      <c r="T15" s="155">
        <f t="shared" si="8"/>
        <v>0.62244606666666669</v>
      </c>
    </row>
    <row r="16" spans="1:20" ht="30" customHeight="1" thickBot="1" x14ac:dyDescent="0.25">
      <c r="A16" s="153"/>
      <c r="B16" s="179" t="s">
        <v>248</v>
      </c>
      <c r="C16" s="161" t="s">
        <v>278</v>
      </c>
      <c r="D16" s="161"/>
      <c r="E16" s="160">
        <v>14.28</v>
      </c>
      <c r="F16" s="160"/>
      <c r="G16" s="160">
        <v>8.58</v>
      </c>
      <c r="H16" s="159">
        <v>0.16</v>
      </c>
      <c r="I16" s="158"/>
      <c r="J16" s="157">
        <v>1705.77</v>
      </c>
      <c r="L16" s="5">
        <f t="shared" si="0"/>
        <v>4.76</v>
      </c>
      <c r="M16" s="5">
        <f t="shared" si="1"/>
        <v>2.86</v>
      </c>
      <c r="N16" s="8">
        <f t="shared" si="2"/>
        <v>7.6733333333333329</v>
      </c>
      <c r="O16" s="156">
        <f t="shared" si="3"/>
        <v>447.44</v>
      </c>
      <c r="P16" s="156">
        <f t="shared" si="4"/>
        <v>268.83999999999997</v>
      </c>
      <c r="Q16" s="156">
        <f t="shared" si="5"/>
        <v>0</v>
      </c>
      <c r="R16" s="156">
        <f t="shared" si="6"/>
        <v>5.0133333333333345</v>
      </c>
      <c r="S16" s="156">
        <f t="shared" si="7"/>
        <v>721.29333333333329</v>
      </c>
      <c r="T16" s="155">
        <f t="shared" si="8"/>
        <v>0.53447460000000002</v>
      </c>
    </row>
    <row r="17" spans="1:20" ht="30" customHeight="1" x14ac:dyDescent="0.2">
      <c r="A17" s="153"/>
      <c r="B17" s="178" t="s">
        <v>247</v>
      </c>
      <c r="C17" s="174" t="s">
        <v>286</v>
      </c>
      <c r="D17" s="174"/>
      <c r="E17" s="173">
        <v>21.6</v>
      </c>
      <c r="F17" s="173"/>
      <c r="G17" s="173">
        <v>13.34</v>
      </c>
      <c r="H17" s="172">
        <v>0.54</v>
      </c>
      <c r="I17" s="171"/>
      <c r="J17" s="170">
        <v>2651.24</v>
      </c>
      <c r="L17" s="5">
        <f t="shared" si="0"/>
        <v>7.2</v>
      </c>
      <c r="M17" s="5">
        <f t="shared" si="1"/>
        <v>4.4466666666666663</v>
      </c>
      <c r="N17" s="8">
        <f t="shared" si="2"/>
        <v>11.826666666666666</v>
      </c>
      <c r="O17" s="156">
        <f t="shared" si="3"/>
        <v>676.80000000000007</v>
      </c>
      <c r="P17" s="156">
        <f t="shared" si="4"/>
        <v>417.98666666666662</v>
      </c>
      <c r="Q17" s="156">
        <f t="shared" si="5"/>
        <v>0</v>
      </c>
      <c r="R17" s="156">
        <f t="shared" si="6"/>
        <v>16.920000000000002</v>
      </c>
      <c r="S17" s="156">
        <f t="shared" si="7"/>
        <v>1111.7066666666667</v>
      </c>
      <c r="T17" s="155">
        <f t="shared" si="8"/>
        <v>0.83072186666666659</v>
      </c>
    </row>
    <row r="18" spans="1:20" ht="30" customHeight="1" x14ac:dyDescent="0.2">
      <c r="A18" s="153"/>
      <c r="B18" s="177" t="s">
        <v>246</v>
      </c>
      <c r="C18" s="167" t="s">
        <v>287</v>
      </c>
      <c r="D18" s="167"/>
      <c r="E18" s="166">
        <v>15.02</v>
      </c>
      <c r="F18" s="166"/>
      <c r="G18" s="166">
        <v>9.58</v>
      </c>
      <c r="H18" s="165">
        <v>0.26</v>
      </c>
      <c r="I18" s="164"/>
      <c r="J18" s="163">
        <v>1797.22</v>
      </c>
      <c r="L18" s="5">
        <f t="shared" si="0"/>
        <v>5.0066666666666668</v>
      </c>
      <c r="M18" s="5">
        <f t="shared" si="1"/>
        <v>3.1933333333333334</v>
      </c>
      <c r="N18" s="8">
        <f t="shared" si="2"/>
        <v>8.2866666666666671</v>
      </c>
      <c r="O18" s="156">
        <f t="shared" si="3"/>
        <v>470.62666666666667</v>
      </c>
      <c r="P18" s="156">
        <f t="shared" si="4"/>
        <v>300.17333333333335</v>
      </c>
      <c r="Q18" s="156">
        <f t="shared" si="5"/>
        <v>0</v>
      </c>
      <c r="R18" s="156">
        <f t="shared" si="6"/>
        <v>8.1466666666666665</v>
      </c>
      <c r="S18" s="156">
        <f t="shared" si="7"/>
        <v>778.9466666666666</v>
      </c>
      <c r="T18" s="155">
        <f t="shared" si="8"/>
        <v>0.56312893333333347</v>
      </c>
    </row>
    <row r="19" spans="1:20" ht="30" customHeight="1" x14ac:dyDescent="0.2">
      <c r="A19" s="153"/>
      <c r="B19" s="177" t="s">
        <v>245</v>
      </c>
      <c r="C19" s="167" t="s">
        <v>289</v>
      </c>
      <c r="D19" s="167"/>
      <c r="E19" s="166">
        <v>14.65</v>
      </c>
      <c r="F19" s="166"/>
      <c r="G19" s="166">
        <v>9.1300000000000008</v>
      </c>
      <c r="H19" s="165">
        <v>0.31</v>
      </c>
      <c r="I19" s="164"/>
      <c r="J19" s="163">
        <v>1749.02</v>
      </c>
      <c r="L19" s="5">
        <f t="shared" si="0"/>
        <v>4.8833333333333337</v>
      </c>
      <c r="M19" s="5">
        <f t="shared" si="1"/>
        <v>3.0433333333333334</v>
      </c>
      <c r="N19" s="8">
        <f t="shared" si="2"/>
        <v>8.0299999999999994</v>
      </c>
      <c r="O19" s="156">
        <f t="shared" si="3"/>
        <v>459.03333333333347</v>
      </c>
      <c r="P19" s="156">
        <f t="shared" si="4"/>
        <v>286.07333333333338</v>
      </c>
      <c r="Q19" s="156">
        <f t="shared" si="5"/>
        <v>0</v>
      </c>
      <c r="R19" s="156">
        <f t="shared" si="6"/>
        <v>9.7133333333333329</v>
      </c>
      <c r="S19" s="156">
        <f t="shared" si="7"/>
        <v>754.82000000000016</v>
      </c>
      <c r="T19" s="155">
        <f t="shared" si="8"/>
        <v>0.54802626666666665</v>
      </c>
    </row>
    <row r="20" spans="1:20" ht="30" customHeight="1" thickBot="1" x14ac:dyDescent="0.25">
      <c r="A20" s="153"/>
      <c r="B20" s="176" t="s">
        <v>244</v>
      </c>
      <c r="C20" s="161" t="s">
        <v>281</v>
      </c>
      <c r="D20" s="161"/>
      <c r="E20" s="160">
        <v>14.83</v>
      </c>
      <c r="F20" s="160"/>
      <c r="G20" s="160">
        <v>8.01</v>
      </c>
      <c r="H20" s="159">
        <v>0.36</v>
      </c>
      <c r="I20" s="158"/>
      <c r="J20" s="157">
        <v>1682.48</v>
      </c>
      <c r="L20" s="5">
        <f t="shared" si="0"/>
        <v>4.9433333333333334</v>
      </c>
      <c r="M20" s="5">
        <f t="shared" si="1"/>
        <v>2.67</v>
      </c>
      <c r="N20" s="8">
        <f t="shared" si="2"/>
        <v>7.7333333333333334</v>
      </c>
      <c r="O20" s="156">
        <f t="shared" si="3"/>
        <v>464.67333333333335</v>
      </c>
      <c r="P20" s="156">
        <f t="shared" si="4"/>
        <v>250.98000000000002</v>
      </c>
      <c r="Q20" s="156">
        <f t="shared" si="5"/>
        <v>0</v>
      </c>
      <c r="R20" s="156">
        <f t="shared" si="6"/>
        <v>11.28</v>
      </c>
      <c r="S20" s="156">
        <f t="shared" si="7"/>
        <v>726.93333333333339</v>
      </c>
      <c r="T20" s="155">
        <f t="shared" si="8"/>
        <v>0.52717706666666675</v>
      </c>
    </row>
    <row r="21" spans="1:20" ht="30" customHeight="1" x14ac:dyDescent="0.2">
      <c r="A21" s="153"/>
      <c r="B21" s="175" t="s">
        <v>243</v>
      </c>
      <c r="C21" s="174" t="s">
        <v>290</v>
      </c>
      <c r="D21" s="174"/>
      <c r="E21" s="173">
        <v>17.670000000000002</v>
      </c>
      <c r="F21" s="173"/>
      <c r="G21" s="173">
        <v>12.29</v>
      </c>
      <c r="H21" s="172">
        <v>0.27</v>
      </c>
      <c r="I21" s="171"/>
      <c r="J21" s="170">
        <v>2131.29</v>
      </c>
      <c r="L21" s="5">
        <f t="shared" si="0"/>
        <v>5.8900000000000006</v>
      </c>
      <c r="M21" s="5">
        <f t="shared" si="1"/>
        <v>4.0966666666666667</v>
      </c>
      <c r="N21" s="8">
        <f t="shared" si="2"/>
        <v>10.076666666666666</v>
      </c>
      <c r="O21" s="156">
        <f t="shared" si="3"/>
        <v>553.66000000000008</v>
      </c>
      <c r="P21" s="156">
        <f t="shared" si="4"/>
        <v>385.0866666666667</v>
      </c>
      <c r="Q21" s="156">
        <f t="shared" si="5"/>
        <v>0</v>
      </c>
      <c r="R21" s="156">
        <f t="shared" si="6"/>
        <v>8.4600000000000009</v>
      </c>
      <c r="S21" s="156">
        <f t="shared" si="7"/>
        <v>947.20666666666682</v>
      </c>
      <c r="T21" s="155">
        <f t="shared" si="8"/>
        <v>0.66780419999999996</v>
      </c>
    </row>
    <row r="22" spans="1:20" ht="30" customHeight="1" x14ac:dyDescent="0.2">
      <c r="A22" s="153"/>
      <c r="B22" s="169" t="s">
        <v>240</v>
      </c>
      <c r="C22" s="167" t="s">
        <v>284</v>
      </c>
      <c r="D22" s="167"/>
      <c r="E22" s="166">
        <v>14.28</v>
      </c>
      <c r="F22" s="166"/>
      <c r="G22" s="166">
        <v>9.15</v>
      </c>
      <c r="H22" s="165">
        <v>0.46</v>
      </c>
      <c r="I22" s="164"/>
      <c r="J22" s="163">
        <v>1720.86</v>
      </c>
      <c r="L22" s="5">
        <f t="shared" si="0"/>
        <v>4.76</v>
      </c>
      <c r="M22" s="5">
        <f t="shared" si="1"/>
        <v>3.0500000000000003</v>
      </c>
      <c r="N22" s="8">
        <f t="shared" si="2"/>
        <v>7.9633333333333338</v>
      </c>
      <c r="O22" s="156">
        <f t="shared" si="3"/>
        <v>447.44</v>
      </c>
      <c r="P22" s="156">
        <f t="shared" si="4"/>
        <v>286.70000000000005</v>
      </c>
      <c r="Q22" s="156">
        <f t="shared" si="5"/>
        <v>0</v>
      </c>
      <c r="R22" s="156">
        <f t="shared" si="6"/>
        <v>14.413333333333336</v>
      </c>
      <c r="S22" s="156">
        <f t="shared" si="7"/>
        <v>748.5533333333334</v>
      </c>
      <c r="T22" s="155">
        <f t="shared" si="8"/>
        <v>0.53920280000000009</v>
      </c>
    </row>
    <row r="23" spans="1:20" ht="30" customHeight="1" x14ac:dyDescent="0.2">
      <c r="A23" s="153"/>
      <c r="B23" s="168" t="s">
        <v>239</v>
      </c>
      <c r="C23" s="167" t="s">
        <v>276</v>
      </c>
      <c r="D23" s="167"/>
      <c r="E23" s="166">
        <v>17.64</v>
      </c>
      <c r="F23" s="166"/>
      <c r="G23" s="166">
        <v>10.4</v>
      </c>
      <c r="H23" s="165">
        <v>0.63</v>
      </c>
      <c r="I23" s="164"/>
      <c r="J23" s="163">
        <v>2088.3000000000002</v>
      </c>
      <c r="L23" s="5">
        <f t="shared" si="0"/>
        <v>5.88</v>
      </c>
      <c r="M23" s="5">
        <f t="shared" si="1"/>
        <v>3.4666666666666668</v>
      </c>
      <c r="N23" s="8">
        <f t="shared" si="2"/>
        <v>9.5566666666666666</v>
      </c>
      <c r="O23" s="156">
        <f t="shared" si="3"/>
        <v>552.72</v>
      </c>
      <c r="P23" s="156">
        <f t="shared" si="4"/>
        <v>325.86666666666673</v>
      </c>
      <c r="Q23" s="156">
        <f t="shared" si="5"/>
        <v>0</v>
      </c>
      <c r="R23" s="156">
        <f t="shared" si="6"/>
        <v>19.740000000000002</v>
      </c>
      <c r="S23" s="156">
        <f t="shared" si="7"/>
        <v>898.32666666666682</v>
      </c>
      <c r="T23" s="155">
        <f t="shared" si="8"/>
        <v>0.65433400000000008</v>
      </c>
    </row>
    <row r="24" spans="1:20" ht="30" customHeight="1" thickBot="1" x14ac:dyDescent="0.25">
      <c r="A24" s="153"/>
      <c r="B24" s="162" t="s">
        <v>238</v>
      </c>
      <c r="C24" s="161" t="s">
        <v>291</v>
      </c>
      <c r="D24" s="161"/>
      <c r="E24" s="160">
        <v>15.69</v>
      </c>
      <c r="F24" s="160"/>
      <c r="G24" s="160">
        <v>9.69</v>
      </c>
      <c r="H24" s="159">
        <v>0.46</v>
      </c>
      <c r="I24" s="158"/>
      <c r="J24" s="157">
        <v>1796.27</v>
      </c>
      <c r="L24" s="5">
        <f t="shared" si="0"/>
        <v>5.2299999999999995</v>
      </c>
      <c r="M24" s="5">
        <f t="shared" si="1"/>
        <v>3.23</v>
      </c>
      <c r="N24" s="8">
        <f t="shared" si="2"/>
        <v>8.6133333333333333</v>
      </c>
      <c r="O24" s="156">
        <f t="shared" si="3"/>
        <v>491.61999999999995</v>
      </c>
      <c r="P24" s="156">
        <f t="shared" si="4"/>
        <v>303.62</v>
      </c>
      <c r="Q24" s="156">
        <f t="shared" si="5"/>
        <v>0</v>
      </c>
      <c r="R24" s="156">
        <f t="shared" si="6"/>
        <v>14.413333333333336</v>
      </c>
      <c r="S24" s="156">
        <f t="shared" si="7"/>
        <v>809.65333333333331</v>
      </c>
      <c r="T24" s="155">
        <f t="shared" si="8"/>
        <v>0.56283126666666672</v>
      </c>
    </row>
    <row r="25" spans="1:20" ht="30" customHeight="1" x14ac:dyDescent="0.2">
      <c r="A25" s="153"/>
      <c r="B25" s="178" t="s">
        <v>237</v>
      </c>
      <c r="C25" s="174" t="s">
        <v>276</v>
      </c>
      <c r="D25" s="174"/>
      <c r="E25" s="173">
        <v>17.829999999999998</v>
      </c>
      <c r="F25" s="173"/>
      <c r="G25" s="173">
        <v>11.93</v>
      </c>
      <c r="H25" s="172">
        <v>0.34</v>
      </c>
      <c r="I25" s="171"/>
      <c r="J25" s="170">
        <v>2194.67</v>
      </c>
      <c r="L25" s="5">
        <f t="shared" si="0"/>
        <v>5.9433333333333325</v>
      </c>
      <c r="M25" s="5">
        <f t="shared" si="1"/>
        <v>3.9766666666666666</v>
      </c>
      <c r="N25" s="8">
        <f t="shared" si="2"/>
        <v>10.033333333333333</v>
      </c>
      <c r="O25" s="156">
        <f t="shared" si="3"/>
        <v>558.67333333333329</v>
      </c>
      <c r="P25" s="156">
        <f t="shared" si="4"/>
        <v>373.80666666666667</v>
      </c>
      <c r="Q25" s="156">
        <f t="shared" si="5"/>
        <v>0</v>
      </c>
      <c r="R25" s="156">
        <f t="shared" si="6"/>
        <v>10.653333333333334</v>
      </c>
      <c r="S25" s="156">
        <f t="shared" si="7"/>
        <v>943.13333333333333</v>
      </c>
      <c r="T25" s="155">
        <f t="shared" si="8"/>
        <v>0.68766326666666677</v>
      </c>
    </row>
    <row r="26" spans="1:20" ht="30" customHeight="1" x14ac:dyDescent="0.2">
      <c r="A26" s="153"/>
      <c r="B26" s="177" t="s">
        <v>236</v>
      </c>
      <c r="C26" s="167" t="s">
        <v>283</v>
      </c>
      <c r="D26" s="167"/>
      <c r="E26" s="166">
        <v>10.48</v>
      </c>
      <c r="F26" s="166"/>
      <c r="G26" s="166">
        <v>6.34</v>
      </c>
      <c r="H26" s="165">
        <v>0.23</v>
      </c>
      <c r="I26" s="164"/>
      <c r="J26" s="163">
        <v>2263.0700000000002</v>
      </c>
      <c r="L26" s="5">
        <f t="shared" si="0"/>
        <v>3.4933333333333336</v>
      </c>
      <c r="M26" s="5">
        <f t="shared" si="1"/>
        <v>2.1133333333333333</v>
      </c>
      <c r="N26" s="8">
        <f t="shared" si="2"/>
        <v>5.6833333333333336</v>
      </c>
      <c r="O26" s="156">
        <f t="shared" si="3"/>
        <v>328.37333333333339</v>
      </c>
      <c r="P26" s="156">
        <f t="shared" si="4"/>
        <v>198.65333333333336</v>
      </c>
      <c r="Q26" s="156">
        <f t="shared" si="5"/>
        <v>0</v>
      </c>
      <c r="R26" s="156">
        <f t="shared" si="6"/>
        <v>7.2066666666666679</v>
      </c>
      <c r="S26" s="156">
        <f t="shared" si="7"/>
        <v>534.23333333333346</v>
      </c>
      <c r="T26" s="155">
        <f t="shared" si="8"/>
        <v>0.70909526666666667</v>
      </c>
    </row>
    <row r="27" spans="1:20" ht="30" customHeight="1" x14ac:dyDescent="0.2">
      <c r="A27" s="153"/>
      <c r="B27" s="177" t="s">
        <v>235</v>
      </c>
      <c r="C27" s="167" t="s">
        <v>286</v>
      </c>
      <c r="D27" s="167"/>
      <c r="E27" s="166">
        <v>6.1</v>
      </c>
      <c r="F27" s="166"/>
      <c r="G27" s="166">
        <v>9.66</v>
      </c>
      <c r="H27" s="165">
        <v>0.47</v>
      </c>
      <c r="I27" s="164"/>
      <c r="J27" s="163">
        <v>1942.5</v>
      </c>
      <c r="L27" s="5">
        <f t="shared" si="0"/>
        <v>2.0333333333333332</v>
      </c>
      <c r="M27" s="5">
        <f t="shared" si="1"/>
        <v>3.22</v>
      </c>
      <c r="N27" s="8">
        <f t="shared" si="2"/>
        <v>5.41</v>
      </c>
      <c r="O27" s="156">
        <f t="shared" si="3"/>
        <v>191.13333333333333</v>
      </c>
      <c r="P27" s="156">
        <f t="shared" si="4"/>
        <v>302.68</v>
      </c>
      <c r="Q27" s="156">
        <f t="shared" si="5"/>
        <v>0</v>
      </c>
      <c r="R27" s="156">
        <f t="shared" si="6"/>
        <v>14.726666666666667</v>
      </c>
      <c r="S27" s="156">
        <f t="shared" si="7"/>
        <v>508.54</v>
      </c>
      <c r="T27" s="155">
        <f t="shared" si="8"/>
        <v>0.60865000000000002</v>
      </c>
    </row>
    <row r="28" spans="1:20" ht="30" customHeight="1" thickBot="1" x14ac:dyDescent="0.25">
      <c r="A28" s="153"/>
      <c r="B28" s="176" t="s">
        <v>234</v>
      </c>
      <c r="C28" s="161" t="s">
        <v>287</v>
      </c>
      <c r="D28" s="161"/>
      <c r="E28" s="160">
        <v>9.9</v>
      </c>
      <c r="F28" s="160"/>
      <c r="G28" s="160">
        <v>5.73</v>
      </c>
      <c r="H28" s="159">
        <v>0.2</v>
      </c>
      <c r="I28" s="158"/>
      <c r="J28" s="157">
        <v>1103.67</v>
      </c>
      <c r="L28" s="5">
        <f t="shared" si="0"/>
        <v>3.3000000000000003</v>
      </c>
      <c r="M28" s="5">
        <f t="shared" si="1"/>
        <v>1.9100000000000001</v>
      </c>
      <c r="N28" s="8">
        <f t="shared" si="2"/>
        <v>5.2766666666666664</v>
      </c>
      <c r="O28" s="156">
        <f t="shared" si="3"/>
        <v>310.20000000000005</v>
      </c>
      <c r="P28" s="156">
        <f t="shared" si="4"/>
        <v>179.54000000000002</v>
      </c>
      <c r="Q28" s="156">
        <f t="shared" si="5"/>
        <v>0</v>
      </c>
      <c r="R28" s="156">
        <f t="shared" si="6"/>
        <v>6.2666666666666675</v>
      </c>
      <c r="S28" s="156">
        <f t="shared" si="7"/>
        <v>496.00666666666672</v>
      </c>
      <c r="T28" s="155">
        <f t="shared" si="8"/>
        <v>0.34581660000000003</v>
      </c>
    </row>
    <row r="29" spans="1:20" ht="30" customHeight="1" x14ac:dyDescent="0.2">
      <c r="A29" s="153"/>
      <c r="B29" s="175" t="s">
        <v>233</v>
      </c>
      <c r="C29" s="174" t="s">
        <v>288</v>
      </c>
      <c r="D29" s="174"/>
      <c r="E29" s="173">
        <v>14.16</v>
      </c>
      <c r="F29" s="173"/>
      <c r="G29" s="173">
        <v>9.98</v>
      </c>
      <c r="H29" s="172">
        <v>0.28999999999999998</v>
      </c>
      <c r="I29" s="171"/>
      <c r="J29" s="170">
        <v>1647.77</v>
      </c>
      <c r="L29" s="5">
        <f t="shared" si="0"/>
        <v>4.72</v>
      </c>
      <c r="M29" s="5">
        <f t="shared" si="1"/>
        <v>3.3266666666666667</v>
      </c>
      <c r="N29" s="8">
        <f t="shared" si="2"/>
        <v>8.1433333333333326</v>
      </c>
      <c r="O29" s="156">
        <f t="shared" si="3"/>
        <v>443.67999999999995</v>
      </c>
      <c r="P29" s="156">
        <f t="shared" si="4"/>
        <v>312.70666666666671</v>
      </c>
      <c r="Q29" s="156">
        <f t="shared" si="5"/>
        <v>0</v>
      </c>
      <c r="R29" s="156">
        <f t="shared" si="6"/>
        <v>9.086666666666666</v>
      </c>
      <c r="S29" s="156">
        <f t="shared" si="7"/>
        <v>765.47333333333336</v>
      </c>
      <c r="T29" s="155">
        <f t="shared" si="8"/>
        <v>0.51630126666666665</v>
      </c>
    </row>
    <row r="30" spans="1:20" ht="30" customHeight="1" x14ac:dyDescent="0.2">
      <c r="A30" s="153"/>
      <c r="B30" s="180" t="s">
        <v>232</v>
      </c>
      <c r="C30" s="167" t="s">
        <v>282</v>
      </c>
      <c r="D30" s="167"/>
      <c r="E30" s="166">
        <v>13.62</v>
      </c>
      <c r="F30" s="166"/>
      <c r="G30" s="166">
        <v>10.17</v>
      </c>
      <c r="H30" s="165">
        <v>0.28000000000000003</v>
      </c>
      <c r="I30" s="164"/>
      <c r="J30" s="163">
        <v>1617.81</v>
      </c>
      <c r="L30" s="5">
        <f t="shared" si="0"/>
        <v>4.54</v>
      </c>
      <c r="M30" s="5">
        <f t="shared" si="1"/>
        <v>3.39</v>
      </c>
      <c r="N30" s="8">
        <f t="shared" si="2"/>
        <v>8.0233333333333334</v>
      </c>
      <c r="O30" s="156">
        <f t="shared" si="3"/>
        <v>426.76</v>
      </c>
      <c r="P30" s="156">
        <f t="shared" si="4"/>
        <v>318.66000000000008</v>
      </c>
      <c r="Q30" s="156">
        <f t="shared" si="5"/>
        <v>0</v>
      </c>
      <c r="R30" s="156">
        <f t="shared" si="6"/>
        <v>8.7733333333333352</v>
      </c>
      <c r="S30" s="156">
        <f t="shared" si="7"/>
        <v>754.19333333333338</v>
      </c>
      <c r="T30" s="155">
        <f t="shared" si="8"/>
        <v>0.50691379999999997</v>
      </c>
    </row>
    <row r="31" spans="1:20" ht="30" customHeight="1" x14ac:dyDescent="0.2">
      <c r="A31" s="153"/>
      <c r="B31" s="180" t="s">
        <v>231</v>
      </c>
      <c r="C31" s="167" t="s">
        <v>285</v>
      </c>
      <c r="D31" s="167"/>
      <c r="E31" s="166">
        <v>14.76</v>
      </c>
      <c r="F31" s="166"/>
      <c r="G31" s="166">
        <v>9.23</v>
      </c>
      <c r="H31" s="165">
        <v>0.24</v>
      </c>
      <c r="I31" s="164"/>
      <c r="J31" s="163">
        <v>1705.8</v>
      </c>
      <c r="L31" s="5">
        <f t="shared" si="0"/>
        <v>4.92</v>
      </c>
      <c r="M31" s="5">
        <f t="shared" si="1"/>
        <v>3.0766666666666667</v>
      </c>
      <c r="N31" s="8">
        <f t="shared" si="2"/>
        <v>8.0766666666666662</v>
      </c>
      <c r="O31" s="156">
        <f t="shared" si="3"/>
        <v>462.47999999999996</v>
      </c>
      <c r="P31" s="156">
        <f t="shared" si="4"/>
        <v>289.20666666666665</v>
      </c>
      <c r="Q31" s="156">
        <f t="shared" si="5"/>
        <v>0</v>
      </c>
      <c r="R31" s="156">
        <f t="shared" si="6"/>
        <v>7.5200000000000005</v>
      </c>
      <c r="S31" s="156">
        <f t="shared" si="7"/>
        <v>759.20666666666659</v>
      </c>
      <c r="T31" s="155">
        <f t="shared" si="8"/>
        <v>0.53448400000000007</v>
      </c>
    </row>
    <row r="32" spans="1:20" ht="30" customHeight="1" thickBot="1" x14ac:dyDescent="0.25">
      <c r="A32" s="153"/>
      <c r="B32" s="179" t="s">
        <v>230</v>
      </c>
      <c r="C32" s="161" t="s">
        <v>289</v>
      </c>
      <c r="D32" s="161"/>
      <c r="E32" s="160">
        <v>11.74</v>
      </c>
      <c r="F32" s="160"/>
      <c r="G32" s="160">
        <v>6.7</v>
      </c>
      <c r="H32" s="159">
        <v>0.3</v>
      </c>
      <c r="I32" s="158"/>
      <c r="J32" s="157">
        <v>1248.3399999999999</v>
      </c>
      <c r="L32" s="5">
        <f t="shared" si="0"/>
        <v>3.9133333333333336</v>
      </c>
      <c r="M32" s="5">
        <f t="shared" si="1"/>
        <v>2.2333333333333334</v>
      </c>
      <c r="N32" s="8">
        <f t="shared" si="2"/>
        <v>6.246666666666667</v>
      </c>
      <c r="O32" s="156">
        <f t="shared" si="3"/>
        <v>367.85333333333335</v>
      </c>
      <c r="P32" s="156">
        <f t="shared" si="4"/>
        <v>209.93333333333334</v>
      </c>
      <c r="Q32" s="156">
        <f t="shared" si="5"/>
        <v>0</v>
      </c>
      <c r="R32" s="156">
        <f t="shared" si="6"/>
        <v>9.4</v>
      </c>
      <c r="S32" s="156">
        <f t="shared" si="7"/>
        <v>587.18666666666661</v>
      </c>
      <c r="T32" s="155">
        <f t="shared" si="8"/>
        <v>0.39114653333333327</v>
      </c>
    </row>
    <row r="33" spans="1:20" ht="30" customHeight="1" x14ac:dyDescent="0.2">
      <c r="A33" s="153"/>
      <c r="B33" s="178" t="s">
        <v>229</v>
      </c>
      <c r="C33" s="174" t="s">
        <v>281</v>
      </c>
      <c r="D33" s="174"/>
      <c r="E33" s="173">
        <v>20.36</v>
      </c>
      <c r="F33" s="173"/>
      <c r="G33" s="173">
        <v>12.95</v>
      </c>
      <c r="H33" s="172">
        <v>0.31</v>
      </c>
      <c r="I33" s="171"/>
      <c r="J33" s="170">
        <v>2520.9699999999998</v>
      </c>
      <c r="L33" s="5">
        <f t="shared" si="0"/>
        <v>6.7866666666666662</v>
      </c>
      <c r="M33" s="5">
        <f t="shared" si="1"/>
        <v>4.3166666666666664</v>
      </c>
      <c r="N33" s="8">
        <f t="shared" si="2"/>
        <v>11.206666666666669</v>
      </c>
      <c r="O33" s="156">
        <f t="shared" si="3"/>
        <v>637.94666666666672</v>
      </c>
      <c r="P33" s="156">
        <f t="shared" si="4"/>
        <v>405.76666666666671</v>
      </c>
      <c r="Q33" s="156">
        <f t="shared" si="5"/>
        <v>0</v>
      </c>
      <c r="R33" s="156">
        <f t="shared" si="6"/>
        <v>9.7133333333333329</v>
      </c>
      <c r="S33" s="156">
        <f t="shared" si="7"/>
        <v>1053.4266666666667</v>
      </c>
      <c r="T33" s="155">
        <f t="shared" si="8"/>
        <v>0.7899039333333332</v>
      </c>
    </row>
    <row r="34" spans="1:20" ht="30" customHeight="1" x14ac:dyDescent="0.2">
      <c r="A34" s="153"/>
      <c r="B34" s="177" t="s">
        <v>228</v>
      </c>
      <c r="C34" s="167" t="s">
        <v>284</v>
      </c>
      <c r="D34" s="167"/>
      <c r="E34" s="166">
        <v>13.4</v>
      </c>
      <c r="F34" s="166"/>
      <c r="G34" s="166">
        <v>8.1199999999999992</v>
      </c>
      <c r="H34" s="165">
        <v>0.55000000000000004</v>
      </c>
      <c r="I34" s="164"/>
      <c r="J34" s="163">
        <v>1525.16</v>
      </c>
      <c r="L34" s="5">
        <f t="shared" si="0"/>
        <v>4.4666666666666668</v>
      </c>
      <c r="M34" s="5">
        <f t="shared" si="1"/>
        <v>2.7066666666666666</v>
      </c>
      <c r="N34" s="8">
        <f t="shared" si="2"/>
        <v>7.3566666666666665</v>
      </c>
      <c r="O34" s="156">
        <f t="shared" si="3"/>
        <v>419.86666666666667</v>
      </c>
      <c r="P34" s="156">
        <f t="shared" si="4"/>
        <v>254.42666666666668</v>
      </c>
      <c r="Q34" s="156">
        <f t="shared" si="5"/>
        <v>0</v>
      </c>
      <c r="R34" s="156">
        <f t="shared" si="6"/>
        <v>17.233333333333334</v>
      </c>
      <c r="S34" s="156">
        <f t="shared" si="7"/>
        <v>691.52666666666664</v>
      </c>
      <c r="T34" s="155">
        <f t="shared" si="8"/>
        <v>0.4778834666666667</v>
      </c>
    </row>
    <row r="35" spans="1:20" ht="30" customHeight="1" x14ac:dyDescent="0.2">
      <c r="A35" s="153"/>
      <c r="B35" s="177" t="s">
        <v>227</v>
      </c>
      <c r="C35" s="167" t="s">
        <v>279</v>
      </c>
      <c r="D35" s="167"/>
      <c r="E35" s="166">
        <v>23.52</v>
      </c>
      <c r="F35" s="166"/>
      <c r="G35" s="166">
        <v>14.78</v>
      </c>
      <c r="H35" s="165">
        <v>0.55000000000000004</v>
      </c>
      <c r="I35" s="164"/>
      <c r="J35" s="163">
        <v>2948.2</v>
      </c>
      <c r="L35" s="5">
        <f t="shared" si="0"/>
        <v>7.84</v>
      </c>
      <c r="M35" s="5">
        <f t="shared" si="1"/>
        <v>4.9266666666666667</v>
      </c>
      <c r="N35" s="8">
        <f t="shared" si="2"/>
        <v>12.949999999999998</v>
      </c>
      <c r="O35" s="156">
        <f t="shared" si="3"/>
        <v>736.95999999999992</v>
      </c>
      <c r="P35" s="156">
        <f t="shared" si="4"/>
        <v>463.10666666666674</v>
      </c>
      <c r="Q35" s="156">
        <f t="shared" si="5"/>
        <v>0</v>
      </c>
      <c r="R35" s="156">
        <f t="shared" si="6"/>
        <v>17.233333333333334</v>
      </c>
      <c r="S35" s="156">
        <f t="shared" si="7"/>
        <v>1217.3</v>
      </c>
      <c r="T35" s="155">
        <f t="shared" si="8"/>
        <v>0.92376933333333333</v>
      </c>
    </row>
    <row r="36" spans="1:20" ht="30" customHeight="1" thickBot="1" x14ac:dyDescent="0.25">
      <c r="A36" s="153"/>
      <c r="B36" s="176" t="s">
        <v>226</v>
      </c>
      <c r="C36" s="161" t="s">
        <v>290</v>
      </c>
      <c r="D36" s="161"/>
      <c r="E36" s="160">
        <v>11.1</v>
      </c>
      <c r="F36" s="160"/>
      <c r="G36" s="160">
        <v>5.87</v>
      </c>
      <c r="H36" s="159">
        <v>0.08</v>
      </c>
      <c r="I36" s="158"/>
      <c r="J36" s="157">
        <v>1320.85</v>
      </c>
      <c r="L36" s="5">
        <f t="shared" si="0"/>
        <v>3.6999999999999997</v>
      </c>
      <c r="M36" s="5">
        <f t="shared" si="1"/>
        <v>1.9566666666666668</v>
      </c>
      <c r="N36" s="8">
        <f t="shared" si="2"/>
        <v>5.6833333333333327</v>
      </c>
      <c r="O36" s="156">
        <f t="shared" si="3"/>
        <v>347.8</v>
      </c>
      <c r="P36" s="156">
        <f t="shared" si="4"/>
        <v>183.92666666666668</v>
      </c>
      <c r="Q36" s="156">
        <f t="shared" si="5"/>
        <v>0</v>
      </c>
      <c r="R36" s="156">
        <f t="shared" si="6"/>
        <v>2.5066666666666673</v>
      </c>
      <c r="S36" s="156">
        <f t="shared" si="7"/>
        <v>534.23333333333335</v>
      </c>
      <c r="T36" s="155">
        <f t="shared" si="8"/>
        <v>0.41386633333333334</v>
      </c>
    </row>
    <row r="37" spans="1:20" ht="30" customHeight="1" x14ac:dyDescent="0.2">
      <c r="A37" s="153"/>
      <c r="B37" s="175" t="s">
        <v>225</v>
      </c>
      <c r="C37" s="174" t="s">
        <v>277</v>
      </c>
      <c r="D37" s="174"/>
      <c r="E37" s="173">
        <v>15.45</v>
      </c>
      <c r="F37" s="173"/>
      <c r="G37" s="173">
        <v>10.37</v>
      </c>
      <c r="H37" s="172">
        <v>0.35</v>
      </c>
      <c r="I37" s="171"/>
      <c r="J37" s="170">
        <v>1828.74</v>
      </c>
      <c r="L37" s="5">
        <f t="shared" si="0"/>
        <v>5.1499999999999995</v>
      </c>
      <c r="M37" s="5">
        <f t="shared" si="1"/>
        <v>3.4566666666666666</v>
      </c>
      <c r="N37" s="8">
        <f t="shared" si="2"/>
        <v>8.7233333333333345</v>
      </c>
      <c r="O37" s="156">
        <f t="shared" si="3"/>
        <v>484.09999999999997</v>
      </c>
      <c r="P37" s="156">
        <f t="shared" si="4"/>
        <v>324.92666666666662</v>
      </c>
      <c r="Q37" s="156">
        <f t="shared" si="5"/>
        <v>0</v>
      </c>
      <c r="R37" s="156">
        <f t="shared" si="6"/>
        <v>10.966666666666665</v>
      </c>
      <c r="S37" s="156">
        <f t="shared" si="7"/>
        <v>819.99333333333334</v>
      </c>
      <c r="T37" s="155">
        <f t="shared" si="8"/>
        <v>0.5730052000000001</v>
      </c>
    </row>
    <row r="38" spans="1:20" ht="30" customHeight="1" x14ac:dyDescent="0.2">
      <c r="A38" s="153"/>
      <c r="B38" s="169" t="s">
        <v>224</v>
      </c>
      <c r="C38" s="167" t="s">
        <v>278</v>
      </c>
      <c r="D38" s="167"/>
      <c r="E38" s="166">
        <v>18.25</v>
      </c>
      <c r="F38" s="166"/>
      <c r="G38" s="166">
        <v>12.32</v>
      </c>
      <c r="H38" s="165">
        <v>0.56000000000000005</v>
      </c>
      <c r="I38" s="164"/>
      <c r="J38" s="163">
        <v>2265.46</v>
      </c>
      <c r="L38" s="5">
        <f t="shared" si="0"/>
        <v>6.083333333333333</v>
      </c>
      <c r="M38" s="5">
        <f t="shared" si="1"/>
        <v>4.1066666666666665</v>
      </c>
      <c r="N38" s="8">
        <f t="shared" si="2"/>
        <v>10.376666666666667</v>
      </c>
      <c r="O38" s="156">
        <f t="shared" si="3"/>
        <v>571.83333333333326</v>
      </c>
      <c r="P38" s="156">
        <f t="shared" si="4"/>
        <v>386.02666666666664</v>
      </c>
      <c r="Q38" s="156">
        <f t="shared" si="5"/>
        <v>0</v>
      </c>
      <c r="R38" s="156">
        <f t="shared" si="6"/>
        <v>17.54666666666667</v>
      </c>
      <c r="S38" s="156">
        <f t="shared" si="7"/>
        <v>975.40666666666652</v>
      </c>
      <c r="T38" s="155">
        <f t="shared" si="8"/>
        <v>0.7098441333333334</v>
      </c>
    </row>
    <row r="39" spans="1:20" ht="30" customHeight="1" x14ac:dyDescent="0.2">
      <c r="A39" s="153"/>
      <c r="B39" s="168" t="s">
        <v>222</v>
      </c>
      <c r="C39" s="167" t="s">
        <v>280</v>
      </c>
      <c r="D39" s="167"/>
      <c r="E39" s="166">
        <v>12.77</v>
      </c>
      <c r="F39" s="166"/>
      <c r="G39" s="166">
        <v>8.0500000000000007</v>
      </c>
      <c r="H39" s="165">
        <v>0.56999999999999995</v>
      </c>
      <c r="I39" s="164"/>
      <c r="J39" s="163">
        <v>1591.18</v>
      </c>
      <c r="L39" s="5">
        <f t="shared" si="0"/>
        <v>4.2566666666666668</v>
      </c>
      <c r="M39" s="5">
        <f t="shared" si="1"/>
        <v>2.6833333333333336</v>
      </c>
      <c r="N39" s="8">
        <f t="shared" si="2"/>
        <v>7.13</v>
      </c>
      <c r="O39" s="156">
        <f t="shared" si="3"/>
        <v>400.12666666666667</v>
      </c>
      <c r="P39" s="156">
        <f t="shared" si="4"/>
        <v>252.23333333333338</v>
      </c>
      <c r="Q39" s="156">
        <f t="shared" si="5"/>
        <v>0</v>
      </c>
      <c r="R39" s="156">
        <f t="shared" si="6"/>
        <v>17.86</v>
      </c>
      <c r="S39" s="156">
        <f t="shared" si="7"/>
        <v>670.22</v>
      </c>
      <c r="T39" s="155">
        <f t="shared" si="8"/>
        <v>0.49856973333333338</v>
      </c>
    </row>
    <row r="40" spans="1:20" ht="30" customHeight="1" thickBot="1" x14ac:dyDescent="0.25">
      <c r="A40" s="153"/>
      <c r="B40" s="162" t="s">
        <v>221</v>
      </c>
      <c r="C40" s="161" t="s">
        <v>291</v>
      </c>
      <c r="D40" s="161"/>
      <c r="E40" s="160">
        <v>12.48</v>
      </c>
      <c r="F40" s="160"/>
      <c r="G40" s="160">
        <v>7.59</v>
      </c>
      <c r="H40" s="159">
        <v>0.18</v>
      </c>
      <c r="I40" s="158"/>
      <c r="J40" s="157">
        <v>1539.53</v>
      </c>
      <c r="L40" s="5">
        <f t="shared" si="0"/>
        <v>4.16</v>
      </c>
      <c r="M40" s="5">
        <f t="shared" si="1"/>
        <v>2.5299999999999998</v>
      </c>
      <c r="N40" s="8">
        <f t="shared" si="2"/>
        <v>6.75</v>
      </c>
      <c r="O40" s="156">
        <f t="shared" si="3"/>
        <v>391.04000000000008</v>
      </c>
      <c r="P40" s="156">
        <f t="shared" si="4"/>
        <v>237.81999999999996</v>
      </c>
      <c r="Q40" s="156">
        <f t="shared" si="5"/>
        <v>0</v>
      </c>
      <c r="R40" s="156">
        <f t="shared" si="6"/>
        <v>5.64</v>
      </c>
      <c r="S40" s="156">
        <f t="shared" si="7"/>
        <v>634.5</v>
      </c>
      <c r="T40" s="155">
        <f t="shared" si="8"/>
        <v>0.48238606666666667</v>
      </c>
    </row>
    <row r="41" spans="1:20" ht="30" customHeight="1" x14ac:dyDescent="0.2">
      <c r="A41" s="153"/>
      <c r="B41" s="178" t="s">
        <v>220</v>
      </c>
      <c r="C41" s="174" t="s">
        <v>290</v>
      </c>
      <c r="D41" s="174"/>
      <c r="E41" s="173">
        <v>19.47</v>
      </c>
      <c r="F41" s="173"/>
      <c r="G41" s="173">
        <v>12.5</v>
      </c>
      <c r="H41" s="172">
        <v>0.38</v>
      </c>
      <c r="I41" s="171"/>
      <c r="J41" s="170">
        <v>2338.1999999999998</v>
      </c>
      <c r="L41" s="5">
        <f t="shared" ref="L41:L72" si="9">E41/$M$5</f>
        <v>6.4899999999999993</v>
      </c>
      <c r="M41" s="5">
        <f t="shared" ref="M41:M72" si="10">G41/$M$5</f>
        <v>4.166666666666667</v>
      </c>
      <c r="N41" s="8">
        <f t="shared" ref="N41:N72" si="11">SUM(E41,G41,H41,I41)/$M$5</f>
        <v>10.783333333333333</v>
      </c>
      <c r="O41" s="156">
        <f t="shared" ref="O41:O72" si="12">(E41/$M$5)/1000*$M$3*10000</f>
        <v>610.05999999999995</v>
      </c>
      <c r="P41" s="156">
        <f t="shared" ref="P41:P72" si="13">(G41/$M$5)/1000*$M$3*10000</f>
        <v>391.66666666666669</v>
      </c>
      <c r="Q41" s="156">
        <f t="shared" ref="Q41:Q72" si="14">(I41/$M$5)/1000*$M$3*10000</f>
        <v>0</v>
      </c>
      <c r="R41" s="156">
        <f t="shared" ref="R41:R72" si="15">((H41+I41)/$M$5)/1000*$M$3*10000</f>
        <v>11.906666666666666</v>
      </c>
      <c r="S41" s="156">
        <f t="shared" ref="S41:S72" si="16">SUM(O41,P41,R41)</f>
        <v>1013.6333333333333</v>
      </c>
      <c r="T41" s="155">
        <f t="shared" ref="T41:T72" si="17">(J41/$M$5)/(100*100)*$M$3</f>
        <v>0.73263599999999995</v>
      </c>
    </row>
    <row r="42" spans="1:20" ht="30" customHeight="1" x14ac:dyDescent="0.2">
      <c r="A42" s="153"/>
      <c r="B42" s="177" t="s">
        <v>218</v>
      </c>
      <c r="C42" s="167" t="s">
        <v>279</v>
      </c>
      <c r="D42" s="167"/>
      <c r="E42" s="166">
        <v>20.98</v>
      </c>
      <c r="F42" s="166"/>
      <c r="G42" s="166">
        <v>13.7</v>
      </c>
      <c r="H42" s="165">
        <v>0.51</v>
      </c>
      <c r="I42" s="164"/>
      <c r="J42" s="163">
        <v>2626.47</v>
      </c>
      <c r="L42" s="5">
        <f t="shared" si="9"/>
        <v>6.9933333333333332</v>
      </c>
      <c r="M42" s="5">
        <f t="shared" si="10"/>
        <v>4.5666666666666664</v>
      </c>
      <c r="N42" s="8">
        <f t="shared" si="11"/>
        <v>11.729999999999999</v>
      </c>
      <c r="O42" s="156">
        <f t="shared" si="12"/>
        <v>657.37333333333333</v>
      </c>
      <c r="P42" s="156">
        <f t="shared" si="13"/>
        <v>429.26666666666671</v>
      </c>
      <c r="Q42" s="156">
        <f t="shared" si="14"/>
        <v>0</v>
      </c>
      <c r="R42" s="156">
        <f t="shared" si="15"/>
        <v>15.980000000000002</v>
      </c>
      <c r="S42" s="156">
        <f t="shared" si="16"/>
        <v>1102.6200000000001</v>
      </c>
      <c r="T42" s="155">
        <f t="shared" si="17"/>
        <v>0.82296059999999993</v>
      </c>
    </row>
    <row r="43" spans="1:20" ht="30" customHeight="1" x14ac:dyDescent="0.2">
      <c r="A43" s="153"/>
      <c r="B43" s="177" t="s">
        <v>216</v>
      </c>
      <c r="C43" s="167" t="s">
        <v>284</v>
      </c>
      <c r="D43" s="167"/>
      <c r="E43" s="166">
        <v>21.35</v>
      </c>
      <c r="F43" s="166"/>
      <c r="G43" s="166">
        <v>13.55</v>
      </c>
      <c r="H43" s="165">
        <v>0.84</v>
      </c>
      <c r="I43" s="164"/>
      <c r="J43" s="163">
        <v>2667.17</v>
      </c>
      <c r="L43" s="5">
        <f t="shared" si="9"/>
        <v>7.1166666666666671</v>
      </c>
      <c r="M43" s="5">
        <f t="shared" si="10"/>
        <v>4.5166666666666666</v>
      </c>
      <c r="N43" s="8">
        <f t="shared" si="11"/>
        <v>11.913333333333336</v>
      </c>
      <c r="O43" s="156">
        <f t="shared" si="12"/>
        <v>668.9666666666667</v>
      </c>
      <c r="P43" s="156">
        <f t="shared" si="13"/>
        <v>424.56666666666661</v>
      </c>
      <c r="Q43" s="156">
        <f t="shared" si="14"/>
        <v>0</v>
      </c>
      <c r="R43" s="156">
        <f t="shared" si="15"/>
        <v>26.319999999999997</v>
      </c>
      <c r="S43" s="156">
        <f t="shared" si="16"/>
        <v>1119.8533333333332</v>
      </c>
      <c r="T43" s="155">
        <f t="shared" si="17"/>
        <v>0.83571326666666679</v>
      </c>
    </row>
    <row r="44" spans="1:20" ht="30" customHeight="1" thickBot="1" x14ac:dyDescent="0.25">
      <c r="A44" s="153"/>
      <c r="B44" s="176" t="s">
        <v>214</v>
      </c>
      <c r="C44" s="161" t="s">
        <v>283</v>
      </c>
      <c r="D44" s="161"/>
      <c r="E44" s="160">
        <v>11.46</v>
      </c>
      <c r="F44" s="160"/>
      <c r="G44" s="160">
        <v>6.7</v>
      </c>
      <c r="H44" s="159">
        <v>0.15</v>
      </c>
      <c r="I44" s="158"/>
      <c r="J44" s="157">
        <v>1450.21</v>
      </c>
      <c r="L44" s="5">
        <f t="shared" si="9"/>
        <v>3.8200000000000003</v>
      </c>
      <c r="M44" s="5">
        <f t="shared" si="10"/>
        <v>2.2333333333333334</v>
      </c>
      <c r="N44" s="8">
        <f t="shared" si="11"/>
        <v>6.1033333333333326</v>
      </c>
      <c r="O44" s="156">
        <f t="shared" si="12"/>
        <v>359.08000000000004</v>
      </c>
      <c r="P44" s="156">
        <f t="shared" si="13"/>
        <v>209.93333333333334</v>
      </c>
      <c r="Q44" s="156">
        <f t="shared" si="14"/>
        <v>0</v>
      </c>
      <c r="R44" s="156">
        <f t="shared" si="15"/>
        <v>4.7</v>
      </c>
      <c r="S44" s="156">
        <f t="shared" si="16"/>
        <v>573.71333333333337</v>
      </c>
      <c r="T44" s="155">
        <f t="shared" si="17"/>
        <v>0.45439913333333343</v>
      </c>
    </row>
    <row r="45" spans="1:20" ht="30" customHeight="1" x14ac:dyDescent="0.2">
      <c r="A45" s="153"/>
      <c r="B45" s="175" t="s">
        <v>213</v>
      </c>
      <c r="C45" s="174" t="s">
        <v>280</v>
      </c>
      <c r="D45" s="174"/>
      <c r="E45" s="173">
        <v>14.75</v>
      </c>
      <c r="F45" s="173"/>
      <c r="G45" s="173">
        <v>8.8000000000000007</v>
      </c>
      <c r="H45" s="172">
        <v>0.25</v>
      </c>
      <c r="I45" s="171"/>
      <c r="J45" s="170">
        <v>1701.53</v>
      </c>
      <c r="L45" s="5">
        <f t="shared" si="9"/>
        <v>4.916666666666667</v>
      </c>
      <c r="M45" s="5">
        <f t="shared" si="10"/>
        <v>2.9333333333333336</v>
      </c>
      <c r="N45" s="8">
        <f t="shared" si="11"/>
        <v>7.9333333333333336</v>
      </c>
      <c r="O45" s="156">
        <f t="shared" si="12"/>
        <v>462.16666666666674</v>
      </c>
      <c r="P45" s="156">
        <f t="shared" si="13"/>
        <v>275.73333333333335</v>
      </c>
      <c r="Q45" s="156">
        <f t="shared" si="14"/>
        <v>0</v>
      </c>
      <c r="R45" s="156">
        <f t="shared" si="15"/>
        <v>7.8333333333333339</v>
      </c>
      <c r="S45" s="156">
        <f t="shared" si="16"/>
        <v>745.73333333333346</v>
      </c>
      <c r="T45" s="155">
        <f t="shared" si="17"/>
        <v>0.53314606666666664</v>
      </c>
    </row>
    <row r="46" spans="1:20" ht="30" customHeight="1" x14ac:dyDescent="0.2">
      <c r="A46" s="153"/>
      <c r="B46" s="180" t="s">
        <v>212</v>
      </c>
      <c r="C46" s="167" t="s">
        <v>287</v>
      </c>
      <c r="D46" s="167"/>
      <c r="E46" s="166">
        <v>11.43</v>
      </c>
      <c r="F46" s="166"/>
      <c r="G46" s="166">
        <v>7.36</v>
      </c>
      <c r="H46" s="165">
        <v>0.38</v>
      </c>
      <c r="I46" s="164"/>
      <c r="J46" s="163">
        <v>1348.65</v>
      </c>
      <c r="L46" s="5">
        <f t="shared" si="9"/>
        <v>3.81</v>
      </c>
      <c r="M46" s="5">
        <f t="shared" si="10"/>
        <v>2.4533333333333336</v>
      </c>
      <c r="N46" s="8">
        <f t="shared" si="11"/>
        <v>6.39</v>
      </c>
      <c r="O46" s="156">
        <f t="shared" si="12"/>
        <v>358.14</v>
      </c>
      <c r="P46" s="156">
        <f t="shared" si="13"/>
        <v>230.61333333333337</v>
      </c>
      <c r="Q46" s="156">
        <f t="shared" si="14"/>
        <v>0</v>
      </c>
      <c r="R46" s="156">
        <f t="shared" si="15"/>
        <v>11.906666666666666</v>
      </c>
      <c r="S46" s="156">
        <f t="shared" si="16"/>
        <v>600.66</v>
      </c>
      <c r="T46" s="155">
        <f t="shared" si="17"/>
        <v>0.42257700000000004</v>
      </c>
    </row>
    <row r="47" spans="1:20" ht="30" customHeight="1" x14ac:dyDescent="0.2">
      <c r="A47" s="153"/>
      <c r="B47" s="180" t="s">
        <v>211</v>
      </c>
      <c r="C47" s="167" t="s">
        <v>282</v>
      </c>
      <c r="D47" s="167"/>
      <c r="E47" s="166">
        <v>13.15</v>
      </c>
      <c r="F47" s="166"/>
      <c r="G47" s="166">
        <v>8.15</v>
      </c>
      <c r="H47" s="165">
        <v>0.6</v>
      </c>
      <c r="I47" s="164"/>
      <c r="J47" s="163">
        <v>1468.88</v>
      </c>
      <c r="L47" s="5">
        <f t="shared" si="9"/>
        <v>4.3833333333333337</v>
      </c>
      <c r="M47" s="5">
        <f t="shared" si="10"/>
        <v>2.7166666666666668</v>
      </c>
      <c r="N47" s="8">
        <f t="shared" si="11"/>
        <v>7.3000000000000007</v>
      </c>
      <c r="O47" s="156">
        <f t="shared" si="12"/>
        <v>412.03333333333336</v>
      </c>
      <c r="P47" s="156">
        <f t="shared" si="13"/>
        <v>255.3666666666667</v>
      </c>
      <c r="Q47" s="156">
        <f t="shared" si="14"/>
        <v>0</v>
      </c>
      <c r="R47" s="156">
        <f t="shared" si="15"/>
        <v>18.8</v>
      </c>
      <c r="S47" s="156">
        <f t="shared" si="16"/>
        <v>686.2</v>
      </c>
      <c r="T47" s="155">
        <f t="shared" si="17"/>
        <v>0.46024906666666676</v>
      </c>
    </row>
    <row r="48" spans="1:20" ht="30" customHeight="1" thickBot="1" x14ac:dyDescent="0.25">
      <c r="A48" s="153"/>
      <c r="B48" s="179" t="s">
        <v>210</v>
      </c>
      <c r="C48" s="161" t="s">
        <v>289</v>
      </c>
      <c r="D48" s="161"/>
      <c r="E48" s="160">
        <v>6.77</v>
      </c>
      <c r="F48" s="160"/>
      <c r="G48" s="160">
        <v>3.45</v>
      </c>
      <c r="H48" s="159">
        <v>0.16</v>
      </c>
      <c r="I48" s="158"/>
      <c r="J48" s="157">
        <v>737.88</v>
      </c>
      <c r="L48" s="5">
        <f t="shared" si="9"/>
        <v>2.2566666666666664</v>
      </c>
      <c r="M48" s="5">
        <f t="shared" si="10"/>
        <v>1.1500000000000001</v>
      </c>
      <c r="N48" s="8">
        <f t="shared" si="11"/>
        <v>3.4599999999999995</v>
      </c>
      <c r="O48" s="156">
        <f t="shared" si="12"/>
        <v>212.12666666666664</v>
      </c>
      <c r="P48" s="156">
        <f t="shared" si="13"/>
        <v>108.10000000000002</v>
      </c>
      <c r="Q48" s="156">
        <f t="shared" si="14"/>
        <v>0</v>
      </c>
      <c r="R48" s="156">
        <f t="shared" si="15"/>
        <v>5.0133333333333345</v>
      </c>
      <c r="S48" s="156">
        <f t="shared" si="16"/>
        <v>325.24</v>
      </c>
      <c r="T48" s="155">
        <f t="shared" si="17"/>
        <v>0.2312024</v>
      </c>
    </row>
    <row r="49" spans="1:20" ht="30" customHeight="1" x14ac:dyDescent="0.2">
      <c r="A49" s="153"/>
      <c r="B49" s="178" t="s">
        <v>207</v>
      </c>
      <c r="C49" s="174" t="s">
        <v>285</v>
      </c>
      <c r="D49" s="174"/>
      <c r="E49" s="173">
        <v>16.48</v>
      </c>
      <c r="F49" s="173"/>
      <c r="G49" s="173">
        <v>12.03</v>
      </c>
      <c r="H49" s="172">
        <v>0.67</v>
      </c>
      <c r="I49" s="171"/>
      <c r="J49" s="170">
        <v>1893.53</v>
      </c>
      <c r="L49" s="5">
        <f t="shared" si="9"/>
        <v>5.4933333333333332</v>
      </c>
      <c r="M49" s="5">
        <f t="shared" si="10"/>
        <v>4.01</v>
      </c>
      <c r="N49" s="8">
        <f t="shared" si="11"/>
        <v>9.7266666666666666</v>
      </c>
      <c r="O49" s="156">
        <f t="shared" si="12"/>
        <v>516.37333333333345</v>
      </c>
      <c r="P49" s="156">
        <f t="shared" si="13"/>
        <v>376.94</v>
      </c>
      <c r="Q49" s="156">
        <f t="shared" si="14"/>
        <v>0</v>
      </c>
      <c r="R49" s="156">
        <f t="shared" si="15"/>
        <v>20.993333333333336</v>
      </c>
      <c r="S49" s="156">
        <f t="shared" si="16"/>
        <v>914.30666666666684</v>
      </c>
      <c r="T49" s="155">
        <f t="shared" si="17"/>
        <v>0.59330606666666663</v>
      </c>
    </row>
    <row r="50" spans="1:20" ht="30" customHeight="1" x14ac:dyDescent="0.2">
      <c r="A50" s="153"/>
      <c r="B50" s="177" t="s">
        <v>206</v>
      </c>
      <c r="C50" s="167" t="s">
        <v>277</v>
      </c>
      <c r="D50" s="167"/>
      <c r="E50" s="166">
        <v>14.73</v>
      </c>
      <c r="F50" s="166"/>
      <c r="G50" s="166">
        <v>10.43</v>
      </c>
      <c r="H50" s="165">
        <v>0.27</v>
      </c>
      <c r="I50" s="164"/>
      <c r="J50" s="163">
        <v>1771.49</v>
      </c>
      <c r="L50" s="5">
        <f t="shared" si="9"/>
        <v>4.91</v>
      </c>
      <c r="M50" s="5">
        <f t="shared" si="10"/>
        <v>3.4766666666666666</v>
      </c>
      <c r="N50" s="8">
        <f t="shared" si="11"/>
        <v>8.4766666666666666</v>
      </c>
      <c r="O50" s="156">
        <f t="shared" si="12"/>
        <v>461.54000000000008</v>
      </c>
      <c r="P50" s="156">
        <f t="shared" si="13"/>
        <v>326.80666666666662</v>
      </c>
      <c r="Q50" s="156">
        <f t="shared" si="14"/>
        <v>0</v>
      </c>
      <c r="R50" s="156">
        <f t="shared" si="15"/>
        <v>8.4600000000000009</v>
      </c>
      <c r="S50" s="156">
        <f t="shared" si="16"/>
        <v>796.80666666666673</v>
      </c>
      <c r="T50" s="155">
        <f t="shared" si="17"/>
        <v>0.55506686666666671</v>
      </c>
    </row>
    <row r="51" spans="1:20" ht="30" customHeight="1" x14ac:dyDescent="0.2">
      <c r="A51" s="153"/>
      <c r="B51" s="177" t="s">
        <v>205</v>
      </c>
      <c r="C51" s="167" t="s">
        <v>291</v>
      </c>
      <c r="D51" s="167"/>
      <c r="E51" s="166">
        <v>18.27</v>
      </c>
      <c r="F51" s="166"/>
      <c r="G51" s="166">
        <v>11.64</v>
      </c>
      <c r="H51" s="165">
        <v>0.38</v>
      </c>
      <c r="I51" s="164"/>
      <c r="J51" s="163">
        <v>2203.4299999999998</v>
      </c>
      <c r="L51" s="5">
        <f t="shared" si="9"/>
        <v>6.09</v>
      </c>
      <c r="M51" s="5">
        <f t="shared" si="10"/>
        <v>3.8800000000000003</v>
      </c>
      <c r="N51" s="8">
        <f t="shared" si="11"/>
        <v>10.096666666666666</v>
      </c>
      <c r="O51" s="156">
        <f t="shared" si="12"/>
        <v>572.46</v>
      </c>
      <c r="P51" s="156">
        <f t="shared" si="13"/>
        <v>364.72</v>
      </c>
      <c r="Q51" s="156">
        <f t="shared" si="14"/>
        <v>0</v>
      </c>
      <c r="R51" s="156">
        <f t="shared" si="15"/>
        <v>11.906666666666666</v>
      </c>
      <c r="S51" s="156">
        <f t="shared" si="16"/>
        <v>949.0866666666667</v>
      </c>
      <c r="T51" s="155">
        <f t="shared" si="17"/>
        <v>0.69040806666666665</v>
      </c>
    </row>
    <row r="52" spans="1:20" ht="30" customHeight="1" thickBot="1" x14ac:dyDescent="0.25">
      <c r="A52" s="153"/>
      <c r="B52" s="176" t="s">
        <v>204</v>
      </c>
      <c r="C52" s="161" t="s">
        <v>281</v>
      </c>
      <c r="D52" s="161"/>
      <c r="E52" s="160">
        <v>18.13</v>
      </c>
      <c r="F52" s="160"/>
      <c r="G52" s="160">
        <v>11.65</v>
      </c>
      <c r="H52" s="159">
        <v>0.52</v>
      </c>
      <c r="I52" s="158"/>
      <c r="J52" s="157">
        <v>2263.58</v>
      </c>
      <c r="L52" s="5">
        <f t="shared" si="9"/>
        <v>6.043333333333333</v>
      </c>
      <c r="M52" s="5">
        <f t="shared" si="10"/>
        <v>3.8833333333333333</v>
      </c>
      <c r="N52" s="8">
        <f t="shared" si="11"/>
        <v>10.1</v>
      </c>
      <c r="O52" s="156">
        <f t="shared" si="12"/>
        <v>568.07333333333327</v>
      </c>
      <c r="P52" s="156">
        <f t="shared" si="13"/>
        <v>365.0333333333333</v>
      </c>
      <c r="Q52" s="156">
        <f t="shared" si="14"/>
        <v>0</v>
      </c>
      <c r="R52" s="156">
        <f t="shared" si="15"/>
        <v>16.293333333333333</v>
      </c>
      <c r="S52" s="156">
        <f t="shared" si="16"/>
        <v>949.39999999999986</v>
      </c>
      <c r="T52" s="155">
        <f t="shared" si="17"/>
        <v>0.70925506666666671</v>
      </c>
    </row>
    <row r="53" spans="1:20" ht="30" customHeight="1" x14ac:dyDescent="0.2">
      <c r="A53" s="153"/>
      <c r="B53" s="175" t="s">
        <v>202</v>
      </c>
      <c r="C53" s="174" t="s">
        <v>278</v>
      </c>
      <c r="D53" s="174"/>
      <c r="E53" s="173">
        <v>15.25</v>
      </c>
      <c r="F53" s="173"/>
      <c r="G53" s="173">
        <v>10.64</v>
      </c>
      <c r="H53" s="172">
        <v>0.24</v>
      </c>
      <c r="I53" s="171"/>
      <c r="J53" s="170">
        <v>1996.25</v>
      </c>
      <c r="L53" s="5">
        <f t="shared" si="9"/>
        <v>5.083333333333333</v>
      </c>
      <c r="M53" s="5">
        <f t="shared" si="10"/>
        <v>3.5466666666666669</v>
      </c>
      <c r="N53" s="8">
        <f t="shared" si="11"/>
        <v>8.7099999999999991</v>
      </c>
      <c r="O53" s="156">
        <f t="shared" si="12"/>
        <v>477.83333333333331</v>
      </c>
      <c r="P53" s="156">
        <f t="shared" si="13"/>
        <v>333.38666666666671</v>
      </c>
      <c r="Q53" s="156">
        <f t="shared" si="14"/>
        <v>0</v>
      </c>
      <c r="R53" s="156">
        <f t="shared" si="15"/>
        <v>7.5200000000000005</v>
      </c>
      <c r="S53" s="156">
        <f t="shared" si="16"/>
        <v>818.74</v>
      </c>
      <c r="T53" s="155">
        <f t="shared" si="17"/>
        <v>0.62549166666666667</v>
      </c>
    </row>
    <row r="54" spans="1:20" ht="30" customHeight="1" x14ac:dyDescent="0.2">
      <c r="A54" s="153"/>
      <c r="B54" s="169" t="s">
        <v>201</v>
      </c>
      <c r="C54" s="167" t="s">
        <v>276</v>
      </c>
      <c r="D54" s="167"/>
      <c r="E54" s="166">
        <v>19.079999999999998</v>
      </c>
      <c r="F54" s="166"/>
      <c r="G54" s="166">
        <v>13.4</v>
      </c>
      <c r="H54" s="165">
        <v>0.37</v>
      </c>
      <c r="I54" s="164"/>
      <c r="J54" s="163">
        <v>2421.42</v>
      </c>
      <c r="L54" s="5">
        <f t="shared" si="9"/>
        <v>6.3599999999999994</v>
      </c>
      <c r="M54" s="5">
        <f t="shared" si="10"/>
        <v>4.4666666666666668</v>
      </c>
      <c r="N54" s="8">
        <f t="shared" si="11"/>
        <v>10.949999999999998</v>
      </c>
      <c r="O54" s="156">
        <f t="shared" si="12"/>
        <v>597.83999999999992</v>
      </c>
      <c r="P54" s="156">
        <f t="shared" si="13"/>
        <v>419.86666666666667</v>
      </c>
      <c r="Q54" s="156">
        <f t="shared" si="14"/>
        <v>0</v>
      </c>
      <c r="R54" s="156">
        <f t="shared" si="15"/>
        <v>11.593333333333334</v>
      </c>
      <c r="S54" s="156">
        <f t="shared" si="16"/>
        <v>1029.3</v>
      </c>
      <c r="T54" s="155">
        <f t="shared" si="17"/>
        <v>0.75871159999999993</v>
      </c>
    </row>
    <row r="55" spans="1:20" ht="30" customHeight="1" x14ac:dyDescent="0.2">
      <c r="A55" s="153"/>
      <c r="B55" s="168" t="s">
        <v>200</v>
      </c>
      <c r="C55" s="167" t="s">
        <v>288</v>
      </c>
      <c r="D55" s="167"/>
      <c r="E55" s="166">
        <v>12.88</v>
      </c>
      <c r="F55" s="166"/>
      <c r="G55" s="166">
        <v>8.7100000000000009</v>
      </c>
      <c r="H55" s="165">
        <v>0.46</v>
      </c>
      <c r="I55" s="164"/>
      <c r="J55" s="163">
        <v>1583.33</v>
      </c>
      <c r="L55" s="5">
        <f t="shared" si="9"/>
        <v>4.2933333333333339</v>
      </c>
      <c r="M55" s="5">
        <f t="shared" si="10"/>
        <v>2.9033333333333338</v>
      </c>
      <c r="N55" s="8">
        <f t="shared" si="11"/>
        <v>7.3500000000000014</v>
      </c>
      <c r="O55" s="156">
        <f t="shared" si="12"/>
        <v>403.57333333333344</v>
      </c>
      <c r="P55" s="156">
        <f t="shared" si="13"/>
        <v>272.91333333333336</v>
      </c>
      <c r="Q55" s="156">
        <f t="shared" si="14"/>
        <v>0</v>
      </c>
      <c r="R55" s="156">
        <f t="shared" si="15"/>
        <v>14.413333333333336</v>
      </c>
      <c r="S55" s="156">
        <f t="shared" si="16"/>
        <v>690.90000000000009</v>
      </c>
      <c r="T55" s="155">
        <f t="shared" si="17"/>
        <v>0.49611006666666668</v>
      </c>
    </row>
    <row r="56" spans="1:20" ht="30" customHeight="1" thickBot="1" x14ac:dyDescent="0.25">
      <c r="A56" s="153"/>
      <c r="B56" s="162" t="s">
        <v>199</v>
      </c>
      <c r="C56" s="161" t="s">
        <v>286</v>
      </c>
      <c r="D56" s="161"/>
      <c r="E56" s="160">
        <v>16.46</v>
      </c>
      <c r="F56" s="160"/>
      <c r="G56" s="160">
        <v>10.19</v>
      </c>
      <c r="H56" s="159">
        <v>0.41</v>
      </c>
      <c r="I56" s="158"/>
      <c r="J56" s="157">
        <v>1954.96</v>
      </c>
      <c r="L56" s="5">
        <f t="shared" si="9"/>
        <v>5.4866666666666672</v>
      </c>
      <c r="M56" s="5">
        <f t="shared" si="10"/>
        <v>3.3966666666666665</v>
      </c>
      <c r="N56" s="8">
        <f t="shared" si="11"/>
        <v>9.02</v>
      </c>
      <c r="O56" s="156">
        <f t="shared" si="12"/>
        <v>515.74666666666678</v>
      </c>
      <c r="P56" s="156">
        <f t="shared" si="13"/>
        <v>319.28666666666669</v>
      </c>
      <c r="Q56" s="156">
        <f t="shared" si="14"/>
        <v>0</v>
      </c>
      <c r="R56" s="156">
        <f t="shared" si="15"/>
        <v>12.846666666666666</v>
      </c>
      <c r="S56" s="156">
        <f t="shared" si="16"/>
        <v>847.88000000000022</v>
      </c>
      <c r="T56" s="155">
        <f t="shared" si="17"/>
        <v>0.61255413333333331</v>
      </c>
    </row>
    <row r="57" spans="1:20" ht="30" customHeight="1" x14ac:dyDescent="0.2">
      <c r="A57" s="153"/>
      <c r="B57" s="178" t="s">
        <v>198</v>
      </c>
      <c r="C57" s="174" t="s">
        <v>291</v>
      </c>
      <c r="D57" s="174"/>
      <c r="E57" s="173">
        <v>14.93</v>
      </c>
      <c r="F57" s="173"/>
      <c r="G57" s="173">
        <v>9.5</v>
      </c>
      <c r="H57" s="172">
        <v>0.64</v>
      </c>
      <c r="I57" s="171"/>
      <c r="J57" s="170">
        <v>1794.43</v>
      </c>
      <c r="L57" s="5">
        <f t="shared" si="9"/>
        <v>4.9766666666666666</v>
      </c>
      <c r="M57" s="5">
        <f t="shared" si="10"/>
        <v>3.1666666666666665</v>
      </c>
      <c r="N57" s="8">
        <f t="shared" si="11"/>
        <v>8.3566666666666674</v>
      </c>
      <c r="O57" s="156">
        <f t="shared" si="12"/>
        <v>467.80666666666667</v>
      </c>
      <c r="P57" s="156">
        <f t="shared" si="13"/>
        <v>297.66666666666669</v>
      </c>
      <c r="Q57" s="156">
        <f t="shared" si="14"/>
        <v>0</v>
      </c>
      <c r="R57" s="156">
        <f t="shared" si="15"/>
        <v>20.053333333333338</v>
      </c>
      <c r="S57" s="156">
        <f t="shared" si="16"/>
        <v>785.52666666666664</v>
      </c>
      <c r="T57" s="155">
        <f t="shared" si="17"/>
        <v>0.56225473333333331</v>
      </c>
    </row>
    <row r="58" spans="1:20" ht="30" customHeight="1" x14ac:dyDescent="0.2">
      <c r="A58" s="153"/>
      <c r="B58" s="177" t="s">
        <v>197</v>
      </c>
      <c r="C58" s="167" t="s">
        <v>290</v>
      </c>
      <c r="D58" s="167"/>
      <c r="E58" s="166">
        <v>14.92</v>
      </c>
      <c r="F58" s="166"/>
      <c r="G58" s="166">
        <v>9.4600000000000009</v>
      </c>
      <c r="H58" s="165">
        <v>0.83</v>
      </c>
      <c r="I58" s="164"/>
      <c r="J58" s="163">
        <v>1752.73</v>
      </c>
      <c r="L58" s="5">
        <f t="shared" si="9"/>
        <v>4.9733333333333336</v>
      </c>
      <c r="M58" s="5">
        <f t="shared" si="10"/>
        <v>3.1533333333333338</v>
      </c>
      <c r="N58" s="8">
        <f t="shared" si="11"/>
        <v>8.4033333333333342</v>
      </c>
      <c r="O58" s="156">
        <f t="shared" si="12"/>
        <v>467.49333333333345</v>
      </c>
      <c r="P58" s="156">
        <f t="shared" si="13"/>
        <v>296.41333333333341</v>
      </c>
      <c r="Q58" s="156">
        <f t="shared" si="14"/>
        <v>0</v>
      </c>
      <c r="R58" s="156">
        <f t="shared" si="15"/>
        <v>26.006666666666664</v>
      </c>
      <c r="S58" s="156">
        <f t="shared" si="16"/>
        <v>789.91333333333353</v>
      </c>
      <c r="T58" s="155">
        <f t="shared" si="17"/>
        <v>0.5491887333333334</v>
      </c>
    </row>
    <row r="59" spans="1:20" ht="30" customHeight="1" x14ac:dyDescent="0.2">
      <c r="A59" s="153"/>
      <c r="B59" s="177" t="s">
        <v>196</v>
      </c>
      <c r="C59" s="167" t="s">
        <v>289</v>
      </c>
      <c r="D59" s="167"/>
      <c r="E59" s="166">
        <v>14.42</v>
      </c>
      <c r="F59" s="166"/>
      <c r="G59" s="166">
        <v>8.4700000000000006</v>
      </c>
      <c r="H59" s="165">
        <v>1.1499999999999999</v>
      </c>
      <c r="I59" s="164"/>
      <c r="J59" s="163">
        <v>1625.43</v>
      </c>
      <c r="L59" s="5">
        <f t="shared" si="9"/>
        <v>4.8066666666666666</v>
      </c>
      <c r="M59" s="5">
        <f t="shared" si="10"/>
        <v>2.8233333333333337</v>
      </c>
      <c r="N59" s="8">
        <f t="shared" si="11"/>
        <v>8.0133333333333336</v>
      </c>
      <c r="O59" s="156">
        <f t="shared" si="12"/>
        <v>451.82666666666671</v>
      </c>
      <c r="P59" s="156">
        <f t="shared" si="13"/>
        <v>265.39333333333337</v>
      </c>
      <c r="Q59" s="156">
        <f t="shared" si="14"/>
        <v>0</v>
      </c>
      <c r="R59" s="156">
        <f t="shared" si="15"/>
        <v>36.033333333333331</v>
      </c>
      <c r="S59" s="156">
        <f t="shared" si="16"/>
        <v>753.25333333333333</v>
      </c>
      <c r="T59" s="155">
        <f t="shared" si="17"/>
        <v>0.50930140000000013</v>
      </c>
    </row>
    <row r="60" spans="1:20" ht="30" customHeight="1" thickBot="1" x14ac:dyDescent="0.25">
      <c r="A60" s="153"/>
      <c r="B60" s="176" t="s">
        <v>194</v>
      </c>
      <c r="C60" s="161" t="s">
        <v>288</v>
      </c>
      <c r="D60" s="161"/>
      <c r="E60" s="160">
        <v>10.67</v>
      </c>
      <c r="F60" s="160"/>
      <c r="G60" s="160">
        <v>5.56</v>
      </c>
      <c r="H60" s="159">
        <v>0.17</v>
      </c>
      <c r="I60" s="158"/>
      <c r="J60" s="157">
        <v>1221.76</v>
      </c>
      <c r="L60" s="5">
        <f t="shared" si="9"/>
        <v>3.5566666666666666</v>
      </c>
      <c r="M60" s="5">
        <f t="shared" si="10"/>
        <v>1.8533333333333333</v>
      </c>
      <c r="N60" s="8">
        <f t="shared" si="11"/>
        <v>5.4666666666666677</v>
      </c>
      <c r="O60" s="156">
        <f t="shared" si="12"/>
        <v>334.32666666666665</v>
      </c>
      <c r="P60" s="156">
        <f t="shared" si="13"/>
        <v>174.21333333333334</v>
      </c>
      <c r="Q60" s="156">
        <f t="shared" si="14"/>
        <v>0</v>
      </c>
      <c r="R60" s="156">
        <f t="shared" si="15"/>
        <v>5.3266666666666671</v>
      </c>
      <c r="S60" s="156">
        <f t="shared" si="16"/>
        <v>513.86666666666667</v>
      </c>
      <c r="T60" s="155">
        <f t="shared" si="17"/>
        <v>0.38281813333333337</v>
      </c>
    </row>
    <row r="61" spans="1:20" ht="30" customHeight="1" x14ac:dyDescent="0.2">
      <c r="A61" s="153"/>
      <c r="B61" s="175" t="s">
        <v>193</v>
      </c>
      <c r="C61" s="174" t="s">
        <v>287</v>
      </c>
      <c r="D61" s="174"/>
      <c r="E61" s="173">
        <v>13.74</v>
      </c>
      <c r="F61" s="173"/>
      <c r="G61" s="173">
        <v>9.16</v>
      </c>
      <c r="H61" s="172">
        <v>0.2</v>
      </c>
      <c r="I61" s="171"/>
      <c r="J61" s="170">
        <v>1713.29</v>
      </c>
      <c r="L61" s="5">
        <f t="shared" si="9"/>
        <v>4.58</v>
      </c>
      <c r="M61" s="5">
        <f t="shared" si="10"/>
        <v>3.0533333333333332</v>
      </c>
      <c r="N61" s="8">
        <f t="shared" si="11"/>
        <v>7.6999999999999993</v>
      </c>
      <c r="O61" s="156">
        <f t="shared" si="12"/>
        <v>430.52</v>
      </c>
      <c r="P61" s="156">
        <f t="shared" si="13"/>
        <v>287.01333333333332</v>
      </c>
      <c r="Q61" s="156">
        <f t="shared" si="14"/>
        <v>0</v>
      </c>
      <c r="R61" s="156">
        <f t="shared" si="15"/>
        <v>6.2666666666666675</v>
      </c>
      <c r="S61" s="156">
        <f t="shared" si="16"/>
        <v>723.8</v>
      </c>
      <c r="T61" s="155">
        <f t="shared" si="17"/>
        <v>0.53683086666666668</v>
      </c>
    </row>
    <row r="62" spans="1:20" ht="30" customHeight="1" x14ac:dyDescent="0.2">
      <c r="A62" s="153"/>
      <c r="B62" s="180" t="s">
        <v>192</v>
      </c>
      <c r="C62" s="167" t="s">
        <v>286</v>
      </c>
      <c r="D62" s="167"/>
      <c r="E62" s="166">
        <v>12.65</v>
      </c>
      <c r="F62" s="166"/>
      <c r="G62" s="166">
        <v>8.19</v>
      </c>
      <c r="H62" s="165">
        <v>0.31</v>
      </c>
      <c r="I62" s="164"/>
      <c r="J62" s="163">
        <v>1488.9</v>
      </c>
      <c r="L62" s="5">
        <f t="shared" si="9"/>
        <v>4.2166666666666668</v>
      </c>
      <c r="M62" s="5">
        <f t="shared" si="10"/>
        <v>2.73</v>
      </c>
      <c r="N62" s="8">
        <f t="shared" si="11"/>
        <v>7.05</v>
      </c>
      <c r="O62" s="156">
        <f t="shared" si="12"/>
        <v>396.36666666666673</v>
      </c>
      <c r="P62" s="156">
        <f t="shared" si="13"/>
        <v>256.61999999999995</v>
      </c>
      <c r="Q62" s="156">
        <f t="shared" si="14"/>
        <v>0</v>
      </c>
      <c r="R62" s="156">
        <f t="shared" si="15"/>
        <v>9.7133333333333329</v>
      </c>
      <c r="S62" s="156">
        <f t="shared" si="16"/>
        <v>662.7</v>
      </c>
      <c r="T62" s="155">
        <f t="shared" si="17"/>
        <v>0.46652200000000005</v>
      </c>
    </row>
    <row r="63" spans="1:20" ht="30" customHeight="1" x14ac:dyDescent="0.2">
      <c r="A63" s="153"/>
      <c r="B63" s="180" t="s">
        <v>191</v>
      </c>
      <c r="C63" s="167" t="s">
        <v>285</v>
      </c>
      <c r="D63" s="167"/>
      <c r="E63" s="166">
        <v>13.3</v>
      </c>
      <c r="F63" s="166"/>
      <c r="G63" s="166">
        <v>8.23</v>
      </c>
      <c r="H63" s="165">
        <v>0.14000000000000001</v>
      </c>
      <c r="I63" s="164"/>
      <c r="J63" s="163">
        <v>3467.21</v>
      </c>
      <c r="L63" s="5">
        <f t="shared" si="9"/>
        <v>4.4333333333333336</v>
      </c>
      <c r="M63" s="5">
        <f t="shared" si="10"/>
        <v>2.7433333333333336</v>
      </c>
      <c r="N63" s="8">
        <f t="shared" si="11"/>
        <v>7.2233333333333336</v>
      </c>
      <c r="O63" s="156">
        <f t="shared" si="12"/>
        <v>416.73333333333335</v>
      </c>
      <c r="P63" s="156">
        <f t="shared" si="13"/>
        <v>257.87333333333339</v>
      </c>
      <c r="Q63" s="156">
        <f t="shared" si="14"/>
        <v>0</v>
      </c>
      <c r="R63" s="156">
        <f t="shared" si="15"/>
        <v>4.3866666666666676</v>
      </c>
      <c r="S63" s="156">
        <f t="shared" si="16"/>
        <v>678.99333333333345</v>
      </c>
      <c r="T63" s="155">
        <f t="shared" si="17"/>
        <v>1.0863924666666667</v>
      </c>
    </row>
    <row r="64" spans="1:20" ht="30" customHeight="1" thickBot="1" x14ac:dyDescent="0.25">
      <c r="A64" s="153"/>
      <c r="B64" s="179" t="s">
        <v>191</v>
      </c>
      <c r="C64" s="161" t="s">
        <v>284</v>
      </c>
      <c r="D64" s="161"/>
      <c r="E64" s="160">
        <v>14.9</v>
      </c>
      <c r="F64" s="160"/>
      <c r="G64" s="160">
        <v>8.77</v>
      </c>
      <c r="H64" s="159">
        <v>0.39</v>
      </c>
      <c r="I64" s="158"/>
      <c r="J64" s="157">
        <v>1837.21</v>
      </c>
      <c r="L64" s="5">
        <f t="shared" si="9"/>
        <v>4.9666666666666668</v>
      </c>
      <c r="M64" s="5">
        <f t="shared" si="10"/>
        <v>2.9233333333333333</v>
      </c>
      <c r="N64" s="8">
        <f t="shared" si="11"/>
        <v>8.0200000000000014</v>
      </c>
      <c r="O64" s="156">
        <f t="shared" si="12"/>
        <v>466.86666666666667</v>
      </c>
      <c r="P64" s="156">
        <f t="shared" si="13"/>
        <v>274.79333333333335</v>
      </c>
      <c r="Q64" s="156">
        <f t="shared" si="14"/>
        <v>0</v>
      </c>
      <c r="R64" s="156">
        <f t="shared" si="15"/>
        <v>12.220000000000002</v>
      </c>
      <c r="S64" s="156">
        <f t="shared" si="16"/>
        <v>753.88000000000011</v>
      </c>
      <c r="T64" s="155">
        <f t="shared" si="17"/>
        <v>0.57565913333333341</v>
      </c>
    </row>
    <row r="65" spans="1:20" ht="30" customHeight="1" x14ac:dyDescent="0.2">
      <c r="A65" s="153"/>
      <c r="B65" s="178" t="s">
        <v>189</v>
      </c>
      <c r="C65" s="174" t="s">
        <v>283</v>
      </c>
      <c r="D65" s="174"/>
      <c r="E65" s="173">
        <v>22.45</v>
      </c>
      <c r="F65" s="173"/>
      <c r="G65" s="173">
        <v>16.46</v>
      </c>
      <c r="H65" s="172">
        <v>0.61</v>
      </c>
      <c r="I65" s="171"/>
      <c r="J65" s="170">
        <v>2765.35</v>
      </c>
      <c r="L65" s="5">
        <f t="shared" si="9"/>
        <v>7.4833333333333334</v>
      </c>
      <c r="M65" s="5">
        <f t="shared" si="10"/>
        <v>5.4866666666666672</v>
      </c>
      <c r="N65" s="8">
        <f t="shared" si="11"/>
        <v>13.173333333333332</v>
      </c>
      <c r="O65" s="156">
        <f t="shared" si="12"/>
        <v>703.43333333333339</v>
      </c>
      <c r="P65" s="156">
        <f t="shared" si="13"/>
        <v>515.74666666666678</v>
      </c>
      <c r="Q65" s="156">
        <f t="shared" si="14"/>
        <v>0</v>
      </c>
      <c r="R65" s="156">
        <f t="shared" si="15"/>
        <v>19.113333333333333</v>
      </c>
      <c r="S65" s="156">
        <f t="shared" si="16"/>
        <v>1238.2933333333335</v>
      </c>
      <c r="T65" s="155">
        <f t="shared" si="17"/>
        <v>0.8664763333333334</v>
      </c>
    </row>
    <row r="66" spans="1:20" ht="30" customHeight="1" x14ac:dyDescent="0.2">
      <c r="A66" s="153"/>
      <c r="B66" s="177" t="s">
        <v>185</v>
      </c>
      <c r="C66" s="167" t="s">
        <v>282</v>
      </c>
      <c r="D66" s="167"/>
      <c r="E66" s="166">
        <v>15.78</v>
      </c>
      <c r="F66" s="166"/>
      <c r="G66" s="166">
        <v>10.5</v>
      </c>
      <c r="H66" s="165">
        <v>0.56999999999999995</v>
      </c>
      <c r="I66" s="164"/>
      <c r="J66" s="163">
        <v>1814.47</v>
      </c>
      <c r="L66" s="5">
        <f t="shared" si="9"/>
        <v>5.26</v>
      </c>
      <c r="M66" s="5">
        <f t="shared" si="10"/>
        <v>3.5</v>
      </c>
      <c r="N66" s="8">
        <f t="shared" si="11"/>
        <v>8.9500000000000011</v>
      </c>
      <c r="O66" s="156">
        <f t="shared" si="12"/>
        <v>494.44</v>
      </c>
      <c r="P66" s="156">
        <f t="shared" si="13"/>
        <v>329</v>
      </c>
      <c r="Q66" s="156">
        <f t="shared" si="14"/>
        <v>0</v>
      </c>
      <c r="R66" s="156">
        <f t="shared" si="15"/>
        <v>17.86</v>
      </c>
      <c r="S66" s="156">
        <f t="shared" si="16"/>
        <v>841.30000000000007</v>
      </c>
      <c r="T66" s="155">
        <f t="shared" si="17"/>
        <v>0.56853393333333346</v>
      </c>
    </row>
    <row r="67" spans="1:20" ht="30" customHeight="1" x14ac:dyDescent="0.2">
      <c r="A67" s="153"/>
      <c r="B67" s="177" t="s">
        <v>184</v>
      </c>
      <c r="C67" s="167" t="s">
        <v>281</v>
      </c>
      <c r="D67" s="167"/>
      <c r="E67" s="166">
        <v>15.43</v>
      </c>
      <c r="F67" s="166"/>
      <c r="G67" s="166">
        <v>9.9700000000000006</v>
      </c>
      <c r="H67" s="165">
        <v>0.22</v>
      </c>
      <c r="I67" s="164"/>
      <c r="J67" s="163">
        <v>1938.44</v>
      </c>
      <c r="L67" s="5">
        <f t="shared" si="9"/>
        <v>5.1433333333333335</v>
      </c>
      <c r="M67" s="5">
        <f t="shared" si="10"/>
        <v>3.3233333333333337</v>
      </c>
      <c r="N67" s="8">
        <f t="shared" si="11"/>
        <v>8.5399999999999991</v>
      </c>
      <c r="O67" s="156">
        <f t="shared" si="12"/>
        <v>483.47333333333341</v>
      </c>
      <c r="P67" s="156">
        <f t="shared" si="13"/>
        <v>312.39333333333337</v>
      </c>
      <c r="Q67" s="156">
        <f t="shared" si="14"/>
        <v>0</v>
      </c>
      <c r="R67" s="156">
        <f t="shared" si="15"/>
        <v>6.8933333333333335</v>
      </c>
      <c r="S67" s="156">
        <f t="shared" si="16"/>
        <v>802.7600000000001</v>
      </c>
      <c r="T67" s="155">
        <f t="shared" si="17"/>
        <v>0.60737786666666671</v>
      </c>
    </row>
    <row r="68" spans="1:20" ht="30" customHeight="1" thickBot="1" x14ac:dyDescent="0.25">
      <c r="A68" s="153"/>
      <c r="B68" s="176" t="s">
        <v>182</v>
      </c>
      <c r="C68" s="161" t="s">
        <v>280</v>
      </c>
      <c r="D68" s="161"/>
      <c r="E68" s="160">
        <v>10.72</v>
      </c>
      <c r="F68" s="160"/>
      <c r="G68" s="160">
        <v>6.38</v>
      </c>
      <c r="H68" s="159">
        <v>0.23</v>
      </c>
      <c r="I68" s="158"/>
      <c r="J68" s="157">
        <v>1241.1400000000001</v>
      </c>
      <c r="L68" s="5">
        <f t="shared" si="9"/>
        <v>3.5733333333333337</v>
      </c>
      <c r="M68" s="5">
        <f t="shared" si="10"/>
        <v>2.1266666666666665</v>
      </c>
      <c r="N68" s="8">
        <f t="shared" si="11"/>
        <v>5.7766666666666673</v>
      </c>
      <c r="O68" s="156">
        <f t="shared" si="12"/>
        <v>335.89333333333337</v>
      </c>
      <c r="P68" s="156">
        <f t="shared" si="13"/>
        <v>199.90666666666667</v>
      </c>
      <c r="Q68" s="156">
        <f t="shared" si="14"/>
        <v>0</v>
      </c>
      <c r="R68" s="156">
        <f t="shared" si="15"/>
        <v>7.2066666666666679</v>
      </c>
      <c r="S68" s="156">
        <f t="shared" si="16"/>
        <v>543.00666666666677</v>
      </c>
      <c r="T68" s="155">
        <f t="shared" si="17"/>
        <v>0.3888905333333334</v>
      </c>
    </row>
    <row r="69" spans="1:20" ht="30" customHeight="1" x14ac:dyDescent="0.2">
      <c r="A69" s="153"/>
      <c r="B69" s="175" t="s">
        <v>181</v>
      </c>
      <c r="C69" s="174" t="s">
        <v>279</v>
      </c>
      <c r="D69" s="174"/>
      <c r="E69" s="173">
        <v>21.09</v>
      </c>
      <c r="F69" s="173"/>
      <c r="G69" s="173">
        <v>13.71</v>
      </c>
      <c r="H69" s="172">
        <v>0.24</v>
      </c>
      <c r="I69" s="171"/>
      <c r="J69" s="170">
        <v>2686.94</v>
      </c>
      <c r="L69" s="5">
        <f t="shared" si="9"/>
        <v>7.03</v>
      </c>
      <c r="M69" s="5">
        <f t="shared" si="10"/>
        <v>4.57</v>
      </c>
      <c r="N69" s="8">
        <f t="shared" si="11"/>
        <v>11.68</v>
      </c>
      <c r="O69" s="156">
        <f t="shared" si="12"/>
        <v>660.82</v>
      </c>
      <c r="P69" s="156">
        <f t="shared" si="13"/>
        <v>429.58000000000004</v>
      </c>
      <c r="Q69" s="156">
        <f t="shared" si="14"/>
        <v>0</v>
      </c>
      <c r="R69" s="156">
        <f t="shared" si="15"/>
        <v>7.5200000000000005</v>
      </c>
      <c r="S69" s="156">
        <f t="shared" si="16"/>
        <v>1097.92</v>
      </c>
      <c r="T69" s="155">
        <f t="shared" si="17"/>
        <v>0.84190786666666673</v>
      </c>
    </row>
    <row r="70" spans="1:20" ht="30" customHeight="1" x14ac:dyDescent="0.2">
      <c r="A70" s="153"/>
      <c r="B70" s="169" t="s">
        <v>179</v>
      </c>
      <c r="C70" s="167" t="s">
        <v>278</v>
      </c>
      <c r="D70" s="167"/>
      <c r="E70" s="166">
        <v>15.67</v>
      </c>
      <c r="F70" s="166"/>
      <c r="G70" s="166">
        <v>9.76</v>
      </c>
      <c r="H70" s="165">
        <v>0.36</v>
      </c>
      <c r="I70" s="164"/>
      <c r="J70" s="163">
        <v>1925.31</v>
      </c>
      <c r="L70" s="5">
        <f t="shared" si="9"/>
        <v>5.2233333333333336</v>
      </c>
      <c r="M70" s="5">
        <f t="shared" si="10"/>
        <v>3.2533333333333334</v>
      </c>
      <c r="N70" s="8">
        <f t="shared" si="11"/>
        <v>8.5966666666666658</v>
      </c>
      <c r="O70" s="156">
        <f t="shared" si="12"/>
        <v>490.99333333333334</v>
      </c>
      <c r="P70" s="156">
        <f t="shared" si="13"/>
        <v>305.81333333333333</v>
      </c>
      <c r="Q70" s="156">
        <f t="shared" si="14"/>
        <v>0</v>
      </c>
      <c r="R70" s="156">
        <f t="shared" si="15"/>
        <v>11.28</v>
      </c>
      <c r="S70" s="156">
        <f t="shared" si="16"/>
        <v>808.08666666666659</v>
      </c>
      <c r="T70" s="155">
        <f t="shared" si="17"/>
        <v>0.60326380000000002</v>
      </c>
    </row>
    <row r="71" spans="1:20" ht="30" customHeight="1" x14ac:dyDescent="0.2">
      <c r="A71" s="153"/>
      <c r="B71" s="168" t="s">
        <v>177</v>
      </c>
      <c r="C71" s="167" t="s">
        <v>277</v>
      </c>
      <c r="D71" s="167"/>
      <c r="E71" s="166">
        <v>12.9</v>
      </c>
      <c r="F71" s="166"/>
      <c r="G71" s="166">
        <v>7.87</v>
      </c>
      <c r="H71" s="165">
        <v>0.59</v>
      </c>
      <c r="I71" s="164"/>
      <c r="J71" s="163">
        <v>1494.41</v>
      </c>
      <c r="L71" s="5">
        <f t="shared" si="9"/>
        <v>4.3</v>
      </c>
      <c r="M71" s="5">
        <f t="shared" si="10"/>
        <v>2.6233333333333335</v>
      </c>
      <c r="N71" s="8">
        <f t="shared" si="11"/>
        <v>7.12</v>
      </c>
      <c r="O71" s="156">
        <f t="shared" si="12"/>
        <v>404.20000000000005</v>
      </c>
      <c r="P71" s="156">
        <f t="shared" si="13"/>
        <v>246.59333333333336</v>
      </c>
      <c r="Q71" s="156">
        <f t="shared" si="14"/>
        <v>0</v>
      </c>
      <c r="R71" s="156">
        <f t="shared" si="15"/>
        <v>18.486666666666668</v>
      </c>
      <c r="S71" s="156">
        <f t="shared" si="16"/>
        <v>669.28000000000009</v>
      </c>
      <c r="T71" s="155">
        <f t="shared" si="17"/>
        <v>0.46824846666666675</v>
      </c>
    </row>
    <row r="72" spans="1:20" ht="30" customHeight="1" thickBot="1" x14ac:dyDescent="0.25">
      <c r="A72" s="153"/>
      <c r="B72" s="162" t="s">
        <v>141</v>
      </c>
      <c r="C72" s="161" t="s">
        <v>276</v>
      </c>
      <c r="D72" s="161"/>
      <c r="E72" s="160">
        <v>19.940000000000001</v>
      </c>
      <c r="F72" s="160"/>
      <c r="G72" s="160">
        <v>10.57</v>
      </c>
      <c r="H72" s="159">
        <v>0.23</v>
      </c>
      <c r="I72" s="158"/>
      <c r="J72" s="157">
        <v>2406.11</v>
      </c>
      <c r="L72" s="5">
        <f t="shared" si="9"/>
        <v>6.6466666666666674</v>
      </c>
      <c r="M72" s="5">
        <f t="shared" si="10"/>
        <v>3.5233333333333334</v>
      </c>
      <c r="N72" s="8">
        <f t="shared" si="11"/>
        <v>10.246666666666668</v>
      </c>
      <c r="O72" s="156">
        <f t="shared" si="12"/>
        <v>624.78666666666675</v>
      </c>
      <c r="P72" s="156">
        <f t="shared" si="13"/>
        <v>331.19333333333333</v>
      </c>
      <c r="Q72" s="156">
        <f t="shared" si="14"/>
        <v>0</v>
      </c>
      <c r="R72" s="156">
        <f t="shared" si="15"/>
        <v>7.2066666666666679</v>
      </c>
      <c r="S72" s="156">
        <f t="shared" si="16"/>
        <v>963.18666666666672</v>
      </c>
      <c r="T72" s="155">
        <f t="shared" si="17"/>
        <v>0.75391446666666673</v>
      </c>
    </row>
    <row r="73" spans="1:20" x14ac:dyDescent="0.2">
      <c r="A73" s="153"/>
      <c r="B73" s="154"/>
    </row>
    <row r="74" spans="1:20" x14ac:dyDescent="0.2">
      <c r="A74" s="153"/>
      <c r="B74" s="154"/>
    </row>
    <row r="75" spans="1:20" x14ac:dyDescent="0.2">
      <c r="A75" s="153"/>
      <c r="B75" s="154"/>
    </row>
    <row r="76" spans="1:20" x14ac:dyDescent="0.2">
      <c r="A76" s="153"/>
      <c r="B76" s="154"/>
    </row>
    <row r="77" spans="1:20" x14ac:dyDescent="0.2">
      <c r="A77" s="153"/>
      <c r="B77" s="154"/>
    </row>
    <row r="78" spans="1:20" x14ac:dyDescent="0.2">
      <c r="A78" s="153"/>
      <c r="B78" s="154"/>
    </row>
    <row r="79" spans="1:20" x14ac:dyDescent="0.2">
      <c r="A79" s="153"/>
      <c r="B79" s="154"/>
    </row>
    <row r="80" spans="1:20" x14ac:dyDescent="0.2">
      <c r="A80" s="153"/>
      <c r="B80" s="154"/>
    </row>
    <row r="81" spans="1:2" x14ac:dyDescent="0.2">
      <c r="A81" s="153"/>
      <c r="B81" s="154"/>
    </row>
    <row r="82" spans="1:2" x14ac:dyDescent="0.2">
      <c r="A82" s="153"/>
      <c r="B82" s="154"/>
    </row>
    <row r="83" spans="1:2" x14ac:dyDescent="0.2">
      <c r="A83" s="153"/>
      <c r="B83" s="154"/>
    </row>
    <row r="84" spans="1:2" x14ac:dyDescent="0.2">
      <c r="A84" s="153"/>
      <c r="B84" s="154"/>
    </row>
    <row r="85" spans="1:2" x14ac:dyDescent="0.2">
      <c r="A85" s="153"/>
      <c r="B85" s="154"/>
    </row>
    <row r="86" spans="1:2" x14ac:dyDescent="0.2">
      <c r="A86" s="153"/>
      <c r="B86" s="154"/>
    </row>
    <row r="87" spans="1:2" x14ac:dyDescent="0.2">
      <c r="A87" s="153"/>
      <c r="B87" s="154"/>
    </row>
    <row r="88" spans="1:2" x14ac:dyDescent="0.2">
      <c r="A88" s="153"/>
      <c r="B88" s="154"/>
    </row>
    <row r="89" spans="1:2" x14ac:dyDescent="0.2">
      <c r="A89" s="153"/>
      <c r="B89" s="154"/>
    </row>
    <row r="90" spans="1:2" x14ac:dyDescent="0.2">
      <c r="A90" s="153"/>
      <c r="B90" s="154"/>
    </row>
    <row r="91" spans="1:2" x14ac:dyDescent="0.2">
      <c r="A91" s="153"/>
      <c r="B91" s="154"/>
    </row>
    <row r="92" spans="1:2" x14ac:dyDescent="0.2">
      <c r="A92" s="153"/>
      <c r="B92" s="154"/>
    </row>
    <row r="93" spans="1:2" x14ac:dyDescent="0.2">
      <c r="A93" s="153"/>
      <c r="B93" s="154"/>
    </row>
    <row r="94" spans="1:2" x14ac:dyDescent="0.2">
      <c r="A94" s="153"/>
      <c r="B94" s="154"/>
    </row>
    <row r="95" spans="1:2" x14ac:dyDescent="0.2">
      <c r="A95" s="153"/>
      <c r="B95" s="154"/>
    </row>
    <row r="96" spans="1:2" x14ac:dyDescent="0.2">
      <c r="A96" s="153"/>
      <c r="B96" s="154"/>
    </row>
    <row r="97" spans="1:2" x14ac:dyDescent="0.2">
      <c r="A97" s="153"/>
      <c r="B97" s="154"/>
    </row>
    <row r="98" spans="1:2" x14ac:dyDescent="0.2">
      <c r="A98" s="153"/>
      <c r="B98" s="154"/>
    </row>
    <row r="99" spans="1:2" x14ac:dyDescent="0.2">
      <c r="A99" s="153"/>
      <c r="B99" s="154"/>
    </row>
    <row r="100" spans="1:2" x14ac:dyDescent="0.2">
      <c r="A100" s="153"/>
      <c r="B100" s="154"/>
    </row>
    <row r="101" spans="1:2" x14ac:dyDescent="0.2">
      <c r="A101" s="153"/>
      <c r="B101" s="154"/>
    </row>
    <row r="102" spans="1:2" x14ac:dyDescent="0.2">
      <c r="A102" s="153"/>
      <c r="B102" s="154"/>
    </row>
    <row r="103" spans="1:2" x14ac:dyDescent="0.2">
      <c r="A103" s="153"/>
      <c r="B103" s="154"/>
    </row>
    <row r="104" spans="1:2" x14ac:dyDescent="0.2">
      <c r="A104" s="153"/>
      <c r="B104" s="154"/>
    </row>
    <row r="105" spans="1:2" x14ac:dyDescent="0.2">
      <c r="A105" s="153"/>
      <c r="B105" s="154"/>
    </row>
    <row r="106" spans="1:2" x14ac:dyDescent="0.2">
      <c r="A106" s="153"/>
      <c r="B106" s="154"/>
    </row>
    <row r="107" spans="1:2" x14ac:dyDescent="0.2">
      <c r="A107" s="153"/>
      <c r="B107" s="154"/>
    </row>
    <row r="108" spans="1:2" x14ac:dyDescent="0.2">
      <c r="A108" s="153"/>
      <c r="B108" s="154"/>
    </row>
    <row r="109" spans="1:2" x14ac:dyDescent="0.2">
      <c r="A109" s="153"/>
      <c r="B109" s="154"/>
    </row>
    <row r="110" spans="1:2" x14ac:dyDescent="0.2">
      <c r="A110" s="153"/>
      <c r="B110" s="154"/>
    </row>
    <row r="111" spans="1:2" x14ac:dyDescent="0.2">
      <c r="A111" s="153"/>
      <c r="B111" s="154"/>
    </row>
    <row r="112" spans="1:2" x14ac:dyDescent="0.2">
      <c r="A112" s="153"/>
      <c r="B112" s="154"/>
    </row>
    <row r="113" spans="1:2" x14ac:dyDescent="0.2">
      <c r="A113" s="153"/>
      <c r="B113" s="154"/>
    </row>
    <row r="114" spans="1:2" x14ac:dyDescent="0.2">
      <c r="A114" s="153"/>
      <c r="B114" s="154"/>
    </row>
    <row r="115" spans="1:2" x14ac:dyDescent="0.2">
      <c r="A115" s="153"/>
      <c r="B115" s="154"/>
    </row>
    <row r="116" spans="1:2" x14ac:dyDescent="0.2">
      <c r="A116" s="153"/>
      <c r="B116" s="154"/>
    </row>
    <row r="117" spans="1:2" x14ac:dyDescent="0.2">
      <c r="A117" s="153"/>
      <c r="B117" s="154"/>
    </row>
    <row r="118" spans="1:2" x14ac:dyDescent="0.2">
      <c r="A118" s="153"/>
      <c r="B118" s="154"/>
    </row>
    <row r="119" spans="1:2" x14ac:dyDescent="0.2">
      <c r="A119" s="153"/>
      <c r="B119" s="154"/>
    </row>
    <row r="120" spans="1:2" x14ac:dyDescent="0.2">
      <c r="A120" s="153"/>
      <c r="B120" s="154"/>
    </row>
    <row r="121" spans="1:2" x14ac:dyDescent="0.2">
      <c r="A121" s="153"/>
      <c r="B121" s="154"/>
    </row>
    <row r="122" spans="1:2" x14ac:dyDescent="0.2">
      <c r="A122" s="153"/>
      <c r="B122" s="154"/>
    </row>
    <row r="123" spans="1:2" x14ac:dyDescent="0.2">
      <c r="A123" s="153"/>
      <c r="B123" s="154"/>
    </row>
    <row r="124" spans="1:2" x14ac:dyDescent="0.2">
      <c r="A124" s="153"/>
      <c r="B124" s="154"/>
    </row>
    <row r="125" spans="1:2" x14ac:dyDescent="0.2">
      <c r="A125" s="153"/>
      <c r="B125" s="154"/>
    </row>
    <row r="126" spans="1:2" x14ac:dyDescent="0.2">
      <c r="A126" s="153"/>
      <c r="B126" s="154"/>
    </row>
    <row r="127" spans="1:2" x14ac:dyDescent="0.2">
      <c r="A127" s="153"/>
      <c r="B127" s="154"/>
    </row>
    <row r="128" spans="1:2" x14ac:dyDescent="0.2">
      <c r="A128" s="153"/>
      <c r="B128" s="154"/>
    </row>
    <row r="129" spans="1:2" x14ac:dyDescent="0.2">
      <c r="A129" s="153"/>
      <c r="B129" s="154"/>
    </row>
    <row r="130" spans="1:2" x14ac:dyDescent="0.2">
      <c r="A130" s="153"/>
      <c r="B130" s="154"/>
    </row>
    <row r="131" spans="1:2" x14ac:dyDescent="0.2">
      <c r="A131" s="153"/>
      <c r="B131" s="154"/>
    </row>
    <row r="132" spans="1:2" x14ac:dyDescent="0.2">
      <c r="A132" s="153"/>
      <c r="B132" s="154"/>
    </row>
    <row r="133" spans="1:2" x14ac:dyDescent="0.2">
      <c r="A133" s="153"/>
      <c r="B133" s="154"/>
    </row>
    <row r="134" spans="1:2" x14ac:dyDescent="0.2">
      <c r="A134" s="153"/>
      <c r="B134" s="154"/>
    </row>
    <row r="135" spans="1:2" x14ac:dyDescent="0.2">
      <c r="A135" s="153"/>
      <c r="B135" s="154"/>
    </row>
    <row r="136" spans="1:2" x14ac:dyDescent="0.2">
      <c r="A136" s="153"/>
      <c r="B136" s="154"/>
    </row>
    <row r="137" spans="1:2" x14ac:dyDescent="0.2">
      <c r="A137" s="153"/>
      <c r="B137" s="154"/>
    </row>
    <row r="138" spans="1:2" x14ac:dyDescent="0.2">
      <c r="A138" s="153"/>
      <c r="B138" s="154"/>
    </row>
    <row r="139" spans="1:2" x14ac:dyDescent="0.2">
      <c r="A139" s="153"/>
      <c r="B139" s="154"/>
    </row>
    <row r="140" spans="1:2" x14ac:dyDescent="0.2">
      <c r="A140" s="153"/>
      <c r="B140" s="154"/>
    </row>
    <row r="141" spans="1:2" x14ac:dyDescent="0.2">
      <c r="A141" s="153"/>
      <c r="B141" s="154"/>
    </row>
    <row r="142" spans="1:2" x14ac:dyDescent="0.2">
      <c r="A142" s="153"/>
      <c r="B142" s="154"/>
    </row>
    <row r="143" spans="1:2" x14ac:dyDescent="0.2">
      <c r="A143" s="153"/>
      <c r="B143" s="154"/>
    </row>
    <row r="144" spans="1:2" x14ac:dyDescent="0.2">
      <c r="A144" s="153"/>
      <c r="B144" s="154"/>
    </row>
    <row r="145" spans="1:2" x14ac:dyDescent="0.2">
      <c r="A145" s="153"/>
      <c r="B145" s="154"/>
    </row>
    <row r="146" spans="1:2" x14ac:dyDescent="0.2">
      <c r="A146" s="153"/>
      <c r="B146" s="154"/>
    </row>
    <row r="147" spans="1:2" x14ac:dyDescent="0.2">
      <c r="A147" s="153"/>
      <c r="B147" s="154"/>
    </row>
    <row r="148" spans="1:2" x14ac:dyDescent="0.2">
      <c r="A148" s="153"/>
      <c r="B148" s="154"/>
    </row>
    <row r="149" spans="1:2" x14ac:dyDescent="0.2">
      <c r="A149" s="153"/>
      <c r="B149" s="154"/>
    </row>
    <row r="150" spans="1:2" x14ac:dyDescent="0.2">
      <c r="A150" s="153"/>
      <c r="B150" s="154"/>
    </row>
    <row r="151" spans="1:2" x14ac:dyDescent="0.2">
      <c r="A151" s="153"/>
    </row>
    <row r="152" spans="1:2" x14ac:dyDescent="0.2">
      <c r="A152" s="153"/>
    </row>
    <row r="153" spans="1:2" x14ac:dyDescent="0.2">
      <c r="A153" s="153"/>
    </row>
    <row r="154" spans="1:2" x14ac:dyDescent="0.2">
      <c r="A154" s="153"/>
    </row>
    <row r="155" spans="1:2" x14ac:dyDescent="0.2">
      <c r="A155" s="153"/>
    </row>
    <row r="156" spans="1:2" x14ac:dyDescent="0.2">
      <c r="A156" s="153"/>
    </row>
    <row r="157" spans="1:2" x14ac:dyDescent="0.2">
      <c r="A157" s="153"/>
    </row>
    <row r="158" spans="1:2" x14ac:dyDescent="0.2">
      <c r="A158" s="153"/>
    </row>
    <row r="159" spans="1:2" x14ac:dyDescent="0.2">
      <c r="A159" s="153"/>
    </row>
    <row r="160" spans="1:2" x14ac:dyDescent="0.2">
      <c r="A160" s="153"/>
    </row>
    <row r="161" spans="1:1" x14ac:dyDescent="0.2">
      <c r="A161" s="153"/>
    </row>
    <row r="162" spans="1:1" x14ac:dyDescent="0.2">
      <c r="A162" s="153"/>
    </row>
    <row r="163" spans="1:1" x14ac:dyDescent="0.2">
      <c r="A163" s="153"/>
    </row>
    <row r="164" spans="1:1" x14ac:dyDescent="0.2">
      <c r="A164" s="153"/>
    </row>
    <row r="165" spans="1:1" x14ac:dyDescent="0.2">
      <c r="A165" s="153"/>
    </row>
    <row r="166" spans="1:1" x14ac:dyDescent="0.2">
      <c r="A166" s="153"/>
    </row>
    <row r="167" spans="1:1" x14ac:dyDescent="0.2">
      <c r="A167" s="153"/>
    </row>
    <row r="168" spans="1:1" x14ac:dyDescent="0.2">
      <c r="A168" s="153"/>
    </row>
    <row r="169" spans="1:1" x14ac:dyDescent="0.2">
      <c r="A169" s="153"/>
    </row>
    <row r="170" spans="1:1" x14ac:dyDescent="0.2">
      <c r="A170" s="153"/>
    </row>
    <row r="171" spans="1:1" x14ac:dyDescent="0.2">
      <c r="A171" s="153"/>
    </row>
    <row r="172" spans="1:1" x14ac:dyDescent="0.2">
      <c r="A172" s="153"/>
    </row>
    <row r="173" spans="1:1" x14ac:dyDescent="0.2">
      <c r="A173" s="153"/>
    </row>
    <row r="174" spans="1:1" x14ac:dyDescent="0.2">
      <c r="A174" s="153"/>
    </row>
    <row r="175" spans="1:1" x14ac:dyDescent="0.2">
      <c r="A175" s="153"/>
    </row>
    <row r="176" spans="1:1" x14ac:dyDescent="0.2">
      <c r="A176" s="153"/>
    </row>
    <row r="177" spans="1:1" x14ac:dyDescent="0.2">
      <c r="A177" s="153"/>
    </row>
    <row r="178" spans="1:1" x14ac:dyDescent="0.2">
      <c r="A178" s="153"/>
    </row>
    <row r="179" spans="1:1" x14ac:dyDescent="0.2">
      <c r="A179" s="153"/>
    </row>
    <row r="180" spans="1:1" x14ac:dyDescent="0.2">
      <c r="A180" s="153"/>
    </row>
    <row r="181" spans="1:1" x14ac:dyDescent="0.2">
      <c r="A181" s="153"/>
    </row>
    <row r="182" spans="1:1" x14ac:dyDescent="0.2">
      <c r="A182" s="153"/>
    </row>
    <row r="183" spans="1:1" x14ac:dyDescent="0.2">
      <c r="A183" s="153"/>
    </row>
    <row r="184" spans="1:1" x14ac:dyDescent="0.2">
      <c r="A184" s="153"/>
    </row>
    <row r="185" spans="1:1" x14ac:dyDescent="0.2">
      <c r="A185" s="153"/>
    </row>
    <row r="186" spans="1:1" x14ac:dyDescent="0.2">
      <c r="A186" s="153"/>
    </row>
    <row r="187" spans="1:1" x14ac:dyDescent="0.2">
      <c r="A187" s="153"/>
    </row>
    <row r="188" spans="1:1" x14ac:dyDescent="0.2">
      <c r="A188" s="153"/>
    </row>
    <row r="189" spans="1:1" x14ac:dyDescent="0.2">
      <c r="A189" s="153"/>
    </row>
    <row r="190" spans="1:1" x14ac:dyDescent="0.2">
      <c r="A190" s="153"/>
    </row>
    <row r="191" spans="1:1" x14ac:dyDescent="0.2">
      <c r="A191" s="153"/>
    </row>
    <row r="192" spans="1:1" x14ac:dyDescent="0.2">
      <c r="A192" s="153"/>
    </row>
    <row r="193" spans="1:1" x14ac:dyDescent="0.2">
      <c r="A193" s="153"/>
    </row>
    <row r="194" spans="1:1" x14ac:dyDescent="0.2">
      <c r="A194" s="153"/>
    </row>
    <row r="195" spans="1:1" x14ac:dyDescent="0.2">
      <c r="A195" s="153"/>
    </row>
    <row r="196" spans="1:1" x14ac:dyDescent="0.2">
      <c r="A196" s="153"/>
    </row>
    <row r="197" spans="1:1" x14ac:dyDescent="0.2">
      <c r="A197" s="153"/>
    </row>
    <row r="198" spans="1:1" x14ac:dyDescent="0.2">
      <c r="A198" s="153"/>
    </row>
    <row r="199" spans="1:1" x14ac:dyDescent="0.2">
      <c r="A199" s="153"/>
    </row>
    <row r="200" spans="1:1" x14ac:dyDescent="0.2">
      <c r="A200" s="153"/>
    </row>
    <row r="201" spans="1:1" x14ac:dyDescent="0.2">
      <c r="A201" s="153"/>
    </row>
    <row r="202" spans="1:1" x14ac:dyDescent="0.2">
      <c r="A202" s="153"/>
    </row>
    <row r="203" spans="1:1" x14ac:dyDescent="0.2">
      <c r="A203" s="153"/>
    </row>
    <row r="204" spans="1:1" x14ac:dyDescent="0.2">
      <c r="A204" s="152"/>
    </row>
    <row r="205" spans="1:1" x14ac:dyDescent="0.2">
      <c r="A205" s="152"/>
    </row>
    <row r="206" spans="1:1" x14ac:dyDescent="0.2">
      <c r="A206" s="152"/>
    </row>
    <row r="207" spans="1:1" x14ac:dyDescent="0.2">
      <c r="A207" s="152"/>
    </row>
    <row r="208" spans="1:1" x14ac:dyDescent="0.2">
      <c r="A208" s="152"/>
    </row>
    <row r="209" spans="1:1" x14ac:dyDescent="0.2">
      <c r="A209" s="152"/>
    </row>
    <row r="210" spans="1:1" x14ac:dyDescent="0.2">
      <c r="A210" s="152"/>
    </row>
    <row r="211" spans="1:1" x14ac:dyDescent="0.2">
      <c r="A211" s="152"/>
    </row>
    <row r="212" spans="1:1" x14ac:dyDescent="0.2">
      <c r="A212" s="152"/>
    </row>
    <row r="213" spans="1:1" x14ac:dyDescent="0.2">
      <c r="A213" s="152"/>
    </row>
    <row r="214" spans="1:1" x14ac:dyDescent="0.2">
      <c r="A214" s="152"/>
    </row>
    <row r="215" spans="1:1" x14ac:dyDescent="0.2">
      <c r="A215" s="152"/>
    </row>
    <row r="216" spans="1:1" x14ac:dyDescent="0.2">
      <c r="A216" s="152"/>
    </row>
    <row r="217" spans="1:1" x14ac:dyDescent="0.2">
      <c r="A217" s="152"/>
    </row>
    <row r="218" spans="1:1" x14ac:dyDescent="0.2">
      <c r="A218" s="152"/>
    </row>
    <row r="219" spans="1:1" x14ac:dyDescent="0.2">
      <c r="A219" s="152"/>
    </row>
    <row r="220" spans="1:1" x14ac:dyDescent="0.2">
      <c r="A220" s="152"/>
    </row>
  </sheetData>
  <pageMargins left="0.25" right="0.25" top="0.5" bottom="0.5" header="0" footer="0"/>
  <pageSetup fitToHeight="3" orientation="portrait" r:id="rId1"/>
  <headerFooter>
    <oddFooter>&amp;R&amp;Z&amp;F    &amp;A    &amp;P of &amp;N</oddFooter>
  </headerFooter>
  <rowBreaks count="2" manualBreakCount="2">
    <brk id="24" max="9" man="1"/>
    <brk id="48" max="9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A02A1-A015-4FC4-93D8-5BE24D120414}">
  <dimension ref="A1:BJ969"/>
  <sheetViews>
    <sheetView topLeftCell="B1" zoomScale="50" zoomScaleNormal="50" zoomScaleSheetLayoutView="55" workbookViewId="0">
      <pane xSplit="1" topLeftCell="AO1" activePane="topRight" state="frozen"/>
      <selection activeCell="B1" sqref="B1"/>
      <selection pane="topRight" activeCell="BF1" sqref="BF1:BJ1048576"/>
    </sheetView>
  </sheetViews>
  <sheetFormatPr defaultRowHeight="15" x14ac:dyDescent="0.2"/>
  <cols>
    <col min="1" max="1" width="6.140625" style="5" customWidth="1"/>
    <col min="2" max="2" width="16.42578125" style="10" customWidth="1"/>
    <col min="3" max="3" width="9" style="5" customWidth="1"/>
    <col min="4" max="4" width="12.7109375" style="9" customWidth="1"/>
    <col min="5" max="7" width="12.7109375" style="8" customWidth="1"/>
    <col min="8" max="8" width="11.7109375" style="7" customWidth="1"/>
    <col min="9" max="11" width="10.7109375" style="5" customWidth="1"/>
    <col min="12" max="12" width="4.28515625" style="5" customWidth="1"/>
    <col min="13" max="13" width="25.7109375" style="6" customWidth="1"/>
    <col min="14" max="14" width="4.28515625" style="5" customWidth="1"/>
    <col min="15" max="15" width="25.7109375" style="6" customWidth="1"/>
    <col min="16" max="16" width="4.28515625" style="5" customWidth="1"/>
    <col min="17" max="17" width="25.7109375" style="6" customWidth="1"/>
    <col min="18" max="18" width="4.28515625" style="5" customWidth="1"/>
    <col min="19" max="19" width="22.7109375" style="6" customWidth="1"/>
    <col min="20" max="20" width="8.140625" style="5" customWidth="1"/>
    <col min="21" max="21" width="9.28515625" style="6" customWidth="1"/>
    <col min="22" max="22" width="20.28515625" style="6" customWidth="1"/>
    <col min="23" max="23" width="10.140625" style="6" customWidth="1"/>
    <col min="24" max="24" width="11.42578125" style="5" customWidth="1"/>
    <col min="25" max="25" width="12.140625" style="5" customWidth="1"/>
    <col min="26" max="26" width="12.7109375" style="5" customWidth="1"/>
    <col min="27" max="27" width="13.7109375" style="5" customWidth="1"/>
    <col min="28" max="28" width="8.140625" style="5" customWidth="1"/>
    <col min="29" max="29" width="9.28515625" style="6" customWidth="1"/>
    <col min="30" max="30" width="34.5703125" style="6" customWidth="1"/>
    <col min="31" max="31" width="10.140625" style="6" customWidth="1"/>
    <col min="32" max="32" width="11.42578125" style="5" customWidth="1"/>
    <col min="33" max="33" width="12.140625" style="5" customWidth="1"/>
    <col min="34" max="34" width="12.7109375" style="5" customWidth="1"/>
    <col min="35" max="35" width="22.42578125" style="5" customWidth="1"/>
    <col min="36" max="49" width="13.7109375" style="5" customWidth="1"/>
    <col min="50" max="54" width="13.85546875" style="5" customWidth="1"/>
    <col min="55" max="55" width="20.42578125" style="5" customWidth="1"/>
    <col min="56" max="16384" width="9.140625" style="5"/>
  </cols>
  <sheetData>
    <row r="1" spans="1:62" ht="31.9" customHeight="1" x14ac:dyDescent="0.4">
      <c r="B1" s="150">
        <v>2017</v>
      </c>
      <c r="C1" s="150" t="s">
        <v>275</v>
      </c>
      <c r="D1" s="149" t="s">
        <v>274</v>
      </c>
      <c r="E1" s="148"/>
      <c r="F1" s="147" t="s">
        <v>273</v>
      </c>
      <c r="H1" s="8"/>
      <c r="I1" s="7"/>
      <c r="M1" s="5" t="s">
        <v>539</v>
      </c>
      <c r="N1" s="6"/>
      <c r="O1" s="5" t="s">
        <v>538</v>
      </c>
      <c r="P1" s="6"/>
      <c r="Q1" s="5" t="s">
        <v>537</v>
      </c>
      <c r="R1" s="6"/>
      <c r="S1" s="5"/>
      <c r="T1" s="138"/>
      <c r="U1" s="138"/>
      <c r="V1" s="138"/>
      <c r="W1" s="138"/>
      <c r="X1" s="138"/>
      <c r="Y1" s="138"/>
      <c r="Z1" s="138"/>
      <c r="AA1" s="138"/>
      <c r="AB1" s="6"/>
      <c r="AC1" s="5"/>
      <c r="AF1" s="6"/>
    </row>
    <row r="2" spans="1:62" ht="22.15" customHeight="1" x14ac:dyDescent="0.25">
      <c r="B2" s="146" t="s">
        <v>272</v>
      </c>
      <c r="G2" s="145" t="s">
        <v>271</v>
      </c>
      <c r="H2" s="144" t="s">
        <v>536</v>
      </c>
      <c r="I2" s="142"/>
      <c r="J2" s="142"/>
      <c r="K2" s="142"/>
      <c r="L2" s="142"/>
      <c r="M2" s="142"/>
      <c r="N2" s="142"/>
      <c r="O2" s="142"/>
      <c r="P2" s="142"/>
      <c r="T2" s="138"/>
      <c r="U2" s="138"/>
      <c r="V2" s="138"/>
      <c r="W2" s="138"/>
      <c r="X2" s="138"/>
      <c r="Y2" s="138"/>
      <c r="Z2" s="138"/>
      <c r="AA2" s="138"/>
    </row>
    <row r="3" spans="1:62" ht="6.6" customHeight="1" x14ac:dyDescent="0.3">
      <c r="B3" s="9"/>
      <c r="T3" s="138"/>
      <c r="U3" s="138"/>
      <c r="V3" s="138"/>
      <c r="W3" s="138"/>
      <c r="X3" s="138"/>
      <c r="Y3" s="138"/>
      <c r="Z3" s="138"/>
      <c r="AA3" s="138"/>
      <c r="AD3" s="129"/>
      <c r="AE3" s="129"/>
      <c r="AF3" s="141"/>
      <c r="AG3" s="129"/>
      <c r="AH3" s="129"/>
      <c r="AI3" s="129"/>
      <c r="AJ3" s="129"/>
    </row>
    <row r="4" spans="1:62" ht="22.15" customHeight="1" thickBot="1" x14ac:dyDescent="0.3">
      <c r="B4" s="134" t="s">
        <v>269</v>
      </c>
      <c r="C4" s="277">
        <v>42913</v>
      </c>
      <c r="D4" s="278"/>
      <c r="G4" s="135"/>
      <c r="H4" s="134"/>
      <c r="M4" s="130"/>
      <c r="N4" s="130"/>
      <c r="O4" s="130"/>
      <c r="P4" s="130"/>
      <c r="Q4" s="130"/>
      <c r="R4" s="130"/>
      <c r="S4" s="130"/>
      <c r="T4" s="138"/>
      <c r="U4" s="138"/>
      <c r="V4" s="138"/>
      <c r="W4" s="138"/>
      <c r="X4" s="138"/>
      <c r="Y4" s="138"/>
      <c r="Z4" s="138"/>
      <c r="AA4" s="138"/>
      <c r="AB4" s="130"/>
      <c r="AC4" s="130"/>
    </row>
    <row r="5" spans="1:62" ht="22.15" customHeight="1" thickTop="1" x14ac:dyDescent="0.35">
      <c r="B5" s="134" t="s">
        <v>266</v>
      </c>
      <c r="C5" s="137">
        <v>178</v>
      </c>
      <c r="D5" s="136"/>
      <c r="E5" s="135"/>
      <c r="F5" s="135"/>
      <c r="G5" s="135"/>
      <c r="H5" s="282" t="s">
        <v>265</v>
      </c>
      <c r="I5" s="283"/>
      <c r="J5" s="283"/>
      <c r="K5" s="283"/>
      <c r="L5" s="283"/>
      <c r="M5" s="283"/>
      <c r="N5" s="297" t="s">
        <v>535</v>
      </c>
      <c r="O5" s="298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M5" s="128"/>
      <c r="AN5" s="128"/>
      <c r="BF5" s="5" t="s">
        <v>4</v>
      </c>
      <c r="BG5" s="5">
        <v>3</v>
      </c>
    </row>
    <row r="6" spans="1:62" ht="22.15" customHeight="1" x14ac:dyDescent="0.35">
      <c r="B6" s="134" t="s">
        <v>264</v>
      </c>
      <c r="C6" s="7" t="s">
        <v>534</v>
      </c>
      <c r="H6" s="285" t="s">
        <v>262</v>
      </c>
      <c r="I6" s="286"/>
      <c r="J6" s="286"/>
      <c r="K6" s="286"/>
      <c r="L6" s="286"/>
      <c r="M6" s="286"/>
      <c r="N6" s="299"/>
      <c r="O6" s="30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M6" s="128"/>
      <c r="AN6" s="128"/>
    </row>
    <row r="7" spans="1:62" ht="22.15" customHeight="1" thickBot="1" x14ac:dyDescent="0.4">
      <c r="B7" s="134" t="s">
        <v>261</v>
      </c>
      <c r="C7" s="133" t="s">
        <v>533</v>
      </c>
      <c r="D7" s="132"/>
      <c r="E7" s="131"/>
      <c r="F7" s="131"/>
      <c r="H7" s="288" t="s">
        <v>259</v>
      </c>
      <c r="I7" s="289"/>
      <c r="J7" s="289"/>
      <c r="K7" s="289"/>
      <c r="L7" s="289"/>
      <c r="M7" s="289"/>
      <c r="N7" s="201" t="s">
        <v>532</v>
      </c>
      <c r="O7" s="20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M7" s="128"/>
      <c r="AN7" s="128"/>
    </row>
    <row r="8" spans="1:62" ht="11.45" customHeight="1" thickTop="1" thickBot="1" x14ac:dyDescent="0.35">
      <c r="B8" s="129"/>
      <c r="V8" s="5"/>
      <c r="Y8" s="6"/>
      <c r="AA8" s="6"/>
      <c r="AK8" s="128"/>
      <c r="AL8" s="128"/>
    </row>
    <row r="9" spans="1:62" ht="90.6" customHeight="1" thickBot="1" x14ac:dyDescent="0.35">
      <c r="B9" s="105" t="s">
        <v>174</v>
      </c>
      <c r="C9" s="95" t="s">
        <v>173</v>
      </c>
      <c r="D9" s="100" t="s">
        <v>172</v>
      </c>
      <c r="E9" s="104" t="s">
        <v>171</v>
      </c>
      <c r="F9" s="103"/>
      <c r="G9" s="102"/>
      <c r="H9" s="101" t="s">
        <v>170</v>
      </c>
      <c r="I9" s="100" t="s">
        <v>96</v>
      </c>
      <c r="J9" s="100" t="s">
        <v>169</v>
      </c>
      <c r="K9" s="100" t="s">
        <v>97</v>
      </c>
      <c r="L9" s="256" t="s">
        <v>168</v>
      </c>
      <c r="M9" s="262"/>
      <c r="N9" s="256" t="s">
        <v>167</v>
      </c>
      <c r="O9" s="262"/>
      <c r="P9" s="256" t="s">
        <v>167</v>
      </c>
      <c r="Q9" s="257"/>
      <c r="R9" s="256" t="s">
        <v>167</v>
      </c>
      <c r="S9" s="257"/>
      <c r="T9" s="256" t="s">
        <v>167</v>
      </c>
      <c r="U9" s="257"/>
      <c r="V9" s="256" t="s">
        <v>167</v>
      </c>
      <c r="W9" s="257"/>
      <c r="X9" s="256" t="s">
        <v>167</v>
      </c>
      <c r="Y9" s="257"/>
      <c r="Z9" s="256" t="s">
        <v>167</v>
      </c>
      <c r="AA9" s="257"/>
      <c r="AB9" s="261" t="s">
        <v>166</v>
      </c>
      <c r="AC9" s="257"/>
      <c r="AD9" s="101" t="s">
        <v>165</v>
      </c>
      <c r="AE9" s="101" t="s">
        <v>164</v>
      </c>
      <c r="AF9" s="100" t="s">
        <v>163</v>
      </c>
      <c r="AG9" s="100" t="s">
        <v>162</v>
      </c>
      <c r="AH9" s="99" t="s">
        <v>161</v>
      </c>
      <c r="AI9" s="98"/>
      <c r="AJ9" s="96" t="s">
        <v>160</v>
      </c>
      <c r="AK9" s="95" t="s">
        <v>159</v>
      </c>
      <c r="AL9" s="94" t="s">
        <v>158</v>
      </c>
      <c r="AM9" s="96" t="s">
        <v>157</v>
      </c>
      <c r="AN9" s="95" t="s">
        <v>156</v>
      </c>
      <c r="AO9" s="94" t="s">
        <v>155</v>
      </c>
      <c r="AP9" s="96" t="s">
        <v>154</v>
      </c>
      <c r="AQ9" s="95" t="s">
        <v>153</v>
      </c>
      <c r="AR9" s="97" t="s">
        <v>152</v>
      </c>
      <c r="AS9" s="96" t="s">
        <v>151</v>
      </c>
      <c r="AT9" s="95" t="s">
        <v>150</v>
      </c>
      <c r="AU9" s="94" t="s">
        <v>149</v>
      </c>
      <c r="AV9" s="96" t="s">
        <v>148</v>
      </c>
      <c r="AW9" s="95" t="s">
        <v>147</v>
      </c>
      <c r="AX9" s="94" t="s">
        <v>146</v>
      </c>
      <c r="AY9" s="93" t="s">
        <v>145</v>
      </c>
      <c r="AZ9" s="92" t="s">
        <v>144</v>
      </c>
      <c r="BA9" s="92" t="s">
        <v>143</v>
      </c>
      <c r="BB9" s="91" t="s">
        <v>142</v>
      </c>
    </row>
    <row r="10" spans="1:62" ht="47.45" customHeight="1" thickBot="1" x14ac:dyDescent="0.3">
      <c r="B10" s="90" t="s">
        <v>258</v>
      </c>
      <c r="C10" s="89"/>
      <c r="D10" s="127">
        <v>180</v>
      </c>
      <c r="E10" s="258"/>
      <c r="F10" s="259"/>
      <c r="G10" s="260"/>
      <c r="H10" s="87" t="s">
        <v>140</v>
      </c>
      <c r="I10" s="86"/>
      <c r="J10" s="86"/>
      <c r="K10" s="85"/>
      <c r="L10" s="84"/>
      <c r="M10" s="81"/>
      <c r="N10" s="84"/>
      <c r="O10" s="81"/>
      <c r="P10" s="84"/>
      <c r="Q10" s="81"/>
      <c r="R10" s="84"/>
      <c r="S10" s="81"/>
      <c r="T10" s="84"/>
      <c r="U10" s="81"/>
      <c r="V10" s="84"/>
      <c r="W10" s="81"/>
      <c r="X10" s="84"/>
      <c r="Y10" s="81"/>
      <c r="Z10" s="84"/>
      <c r="AA10" s="83"/>
      <c r="AB10" s="82" t="s">
        <v>139</v>
      </c>
      <c r="AC10" s="81"/>
      <c r="AD10" s="81"/>
      <c r="AE10" s="81"/>
      <c r="AF10" s="80"/>
      <c r="AG10" s="80"/>
      <c r="AH10" s="60"/>
      <c r="AI10" s="59" t="s">
        <v>138</v>
      </c>
      <c r="AJ10" s="78">
        <f t="shared" ref="AJ10:BB10" si="0">SUM(AJ12:AJ23)</f>
        <v>36</v>
      </c>
      <c r="AK10" s="77">
        <f t="shared" si="0"/>
        <v>8</v>
      </c>
      <c r="AL10" s="76">
        <f t="shared" si="0"/>
        <v>0</v>
      </c>
      <c r="AM10" s="78">
        <f t="shared" si="0"/>
        <v>42</v>
      </c>
      <c r="AN10" s="77">
        <f t="shared" si="0"/>
        <v>15</v>
      </c>
      <c r="AO10" s="76">
        <f t="shared" si="0"/>
        <v>0</v>
      </c>
      <c r="AP10" s="78">
        <f t="shared" si="0"/>
        <v>1</v>
      </c>
      <c r="AQ10" s="77">
        <f t="shared" si="0"/>
        <v>0</v>
      </c>
      <c r="AR10" s="76">
        <f t="shared" si="0"/>
        <v>0</v>
      </c>
      <c r="AS10" s="78">
        <f t="shared" si="0"/>
        <v>3</v>
      </c>
      <c r="AT10" s="77">
        <f t="shared" si="0"/>
        <v>0</v>
      </c>
      <c r="AU10" s="76">
        <f t="shared" si="0"/>
        <v>0</v>
      </c>
      <c r="AV10" s="78">
        <f t="shared" si="0"/>
        <v>0</v>
      </c>
      <c r="AW10" s="77">
        <f t="shared" si="0"/>
        <v>0</v>
      </c>
      <c r="AX10" s="76">
        <f t="shared" si="0"/>
        <v>0</v>
      </c>
      <c r="AY10" s="75">
        <f t="shared" si="0"/>
        <v>0</v>
      </c>
      <c r="AZ10" s="74">
        <f t="shared" si="0"/>
        <v>0</v>
      </c>
      <c r="BA10" s="74">
        <f t="shared" si="0"/>
        <v>0</v>
      </c>
      <c r="BB10" s="73">
        <f t="shared" si="0"/>
        <v>0</v>
      </c>
      <c r="BC10" s="72" t="s">
        <v>137</v>
      </c>
      <c r="BF10" s="5">
        <f>SUM(AJ10:AL10)/$BG$5</f>
        <v>14.666666666666666</v>
      </c>
      <c r="BG10" s="5">
        <f>SUM(AM10:AO10,AY10)/$BG$5</f>
        <v>19</v>
      </c>
      <c r="BH10" s="5">
        <f>SUM(AP10:AR10,AZ10)/$BG$5</f>
        <v>0.33333333333333331</v>
      </c>
      <c r="BI10" s="5">
        <f>SUM(AS10:AU10,BA10)/$BG$5</f>
        <v>1</v>
      </c>
      <c r="BJ10" s="5">
        <f>SUM(AV10:AX10,BB10)/$BG$5</f>
        <v>0</v>
      </c>
    </row>
    <row r="11" spans="1:62" ht="47.45" customHeight="1" thickBot="1" x14ac:dyDescent="0.3">
      <c r="B11" s="71"/>
      <c r="C11" s="70"/>
      <c r="D11" s="69"/>
      <c r="E11" s="68"/>
      <c r="F11" s="68"/>
      <c r="G11" s="67"/>
      <c r="H11" s="66"/>
      <c r="I11" s="64"/>
      <c r="J11" s="64"/>
      <c r="K11" s="65"/>
      <c r="L11" s="64"/>
      <c r="M11" s="62"/>
      <c r="N11" s="64"/>
      <c r="O11" s="62"/>
      <c r="P11" s="64"/>
      <c r="Q11" s="62"/>
      <c r="R11" s="64"/>
      <c r="S11" s="62"/>
      <c r="T11" s="64"/>
      <c r="U11" s="62"/>
      <c r="V11" s="64"/>
      <c r="W11" s="62"/>
      <c r="X11" s="64"/>
      <c r="Y11" s="62"/>
      <c r="Z11" s="64"/>
      <c r="AA11" s="62"/>
      <c r="AB11" s="63"/>
      <c r="AC11" s="62"/>
      <c r="AD11" s="62"/>
      <c r="AE11" s="62"/>
      <c r="AF11" s="61"/>
      <c r="AG11" s="61"/>
      <c r="AH11" s="60"/>
      <c r="AI11" s="59" t="s">
        <v>136</v>
      </c>
      <c r="AJ11" s="58">
        <f t="shared" ref="AJ11:BB11" si="1">AJ10/3</f>
        <v>12</v>
      </c>
      <c r="AK11" s="57">
        <f t="shared" si="1"/>
        <v>2.6666666666666665</v>
      </c>
      <c r="AL11" s="56">
        <f t="shared" si="1"/>
        <v>0</v>
      </c>
      <c r="AM11" s="58">
        <f t="shared" si="1"/>
        <v>14</v>
      </c>
      <c r="AN11" s="57">
        <f t="shared" si="1"/>
        <v>5</v>
      </c>
      <c r="AO11" s="56">
        <f t="shared" si="1"/>
        <v>0</v>
      </c>
      <c r="AP11" s="58">
        <f t="shared" si="1"/>
        <v>0.33333333333333331</v>
      </c>
      <c r="AQ11" s="57">
        <f t="shared" si="1"/>
        <v>0</v>
      </c>
      <c r="AR11" s="56">
        <f t="shared" si="1"/>
        <v>0</v>
      </c>
      <c r="AS11" s="58">
        <f t="shared" si="1"/>
        <v>1</v>
      </c>
      <c r="AT11" s="57">
        <f t="shared" si="1"/>
        <v>0</v>
      </c>
      <c r="AU11" s="56">
        <f t="shared" si="1"/>
        <v>0</v>
      </c>
      <c r="AV11" s="58">
        <f t="shared" si="1"/>
        <v>0</v>
      </c>
      <c r="AW11" s="57">
        <f t="shared" si="1"/>
        <v>0</v>
      </c>
      <c r="AX11" s="56">
        <f t="shared" si="1"/>
        <v>0</v>
      </c>
      <c r="AY11" s="55">
        <f t="shared" si="1"/>
        <v>0</v>
      </c>
      <c r="AZ11" s="54">
        <f t="shared" si="1"/>
        <v>0</v>
      </c>
      <c r="BA11" s="54">
        <f t="shared" si="1"/>
        <v>0</v>
      </c>
      <c r="BB11" s="53">
        <f t="shared" si="1"/>
        <v>0</v>
      </c>
      <c r="BC11" s="52" t="s">
        <v>135</v>
      </c>
    </row>
    <row r="12" spans="1:62" ht="28.15" customHeight="1" x14ac:dyDescent="0.4">
      <c r="A12" s="125"/>
      <c r="B12" s="30"/>
      <c r="C12" s="242">
        <v>1</v>
      </c>
      <c r="D12" s="124"/>
      <c r="E12" s="123"/>
      <c r="F12" s="123"/>
      <c r="G12" s="122"/>
      <c r="H12" s="223" t="s">
        <v>183</v>
      </c>
      <c r="I12" s="246">
        <v>47</v>
      </c>
      <c r="J12" s="246">
        <v>19</v>
      </c>
      <c r="K12" s="246">
        <v>8</v>
      </c>
      <c r="L12" s="41" t="s">
        <v>133</v>
      </c>
      <c r="M12" s="40" t="s">
        <v>124</v>
      </c>
      <c r="N12" s="41" t="s">
        <v>131</v>
      </c>
      <c r="O12" s="40" t="s">
        <v>188</v>
      </c>
      <c r="P12" s="41" t="s">
        <v>130</v>
      </c>
      <c r="Q12" s="40" t="s">
        <v>113</v>
      </c>
      <c r="R12" s="41" t="s">
        <v>129</v>
      </c>
      <c r="S12" s="40"/>
      <c r="T12" s="41" t="s">
        <v>128</v>
      </c>
      <c r="U12" s="40"/>
      <c r="V12" s="41" t="s">
        <v>127</v>
      </c>
      <c r="W12" s="40"/>
      <c r="X12" s="41" t="s">
        <v>126</v>
      </c>
      <c r="Y12" s="40"/>
      <c r="Z12" s="41" t="s">
        <v>125</v>
      </c>
      <c r="AA12" s="40"/>
      <c r="AB12" s="39"/>
      <c r="AC12" s="40"/>
      <c r="AD12" s="39" t="s">
        <v>121</v>
      </c>
      <c r="AE12" s="38"/>
      <c r="AF12" s="250"/>
      <c r="AG12" s="250"/>
      <c r="AH12" s="37"/>
      <c r="AI12" s="11"/>
      <c r="AJ12" s="272">
        <f>SUMPRODUCT(LEN($M12:$S15)-LEN(SUBSTITUTE($M12:$S15,"A", "")))</f>
        <v>10</v>
      </c>
      <c r="AK12" s="239">
        <f>SUMPRODUCT(LEN($AD12:$AD15)-LEN(SUBSTITUTE($AD12:$AD15,"A", "")))</f>
        <v>1</v>
      </c>
      <c r="AL12" s="230">
        <f>SUMPRODUCT(LEN($AC12:$AC15)-LEN(SUBSTITUTE($AC12:$AC15,"A", "")))</f>
        <v>0</v>
      </c>
      <c r="AM12" s="233">
        <f>SUMPRODUCT(LEN($M12:$S15)-LEN(SUBSTITUTE($M12:$S15,"S", "")))</f>
        <v>13</v>
      </c>
      <c r="AN12" s="239">
        <f>SUMPRODUCT(LEN($AD12:$AD15)-LEN(SUBSTITUTE($AD12:$AD15,"S", "")))</f>
        <v>6</v>
      </c>
      <c r="AO12" s="230">
        <f>SUMPRODUCT(LEN($AC12:$AC15)-LEN(SUBSTITUTE($AC12:$AC15,"S", "")))</f>
        <v>0</v>
      </c>
      <c r="AP12" s="233">
        <f>SUMPRODUCT(LEN($M12:$S15)-LEN(SUBSTITUTE($M12:$S15,"F", "")))</f>
        <v>0</v>
      </c>
      <c r="AQ12" s="239">
        <f>SUMPRODUCT(LEN($AD12:$AD15)-LEN(SUBSTITUTE($AD12:$AD15,"F", "")))</f>
        <v>0</v>
      </c>
      <c r="AR12" s="230">
        <f>SUMPRODUCT(LEN($AC12:$AC15)-LEN(SUBSTITUTE($AC12:$AC15,"F", "")))</f>
        <v>0</v>
      </c>
      <c r="AS12" s="233">
        <f>SUMPRODUCT(LEN($M12:$S15)-LEN(SUBSTITUTE($M12:$S15,"G", "")))</f>
        <v>0</v>
      </c>
      <c r="AT12" s="239">
        <f>SUMPRODUCT(LEN($AD12:$AD15)-LEN(SUBSTITUTE($AD12:$AD15,"G", "")))</f>
        <v>0</v>
      </c>
      <c r="AU12" s="230">
        <f>SUMPRODUCT(LEN($AC12:$AC15)-LEN(SUBSTITUTE($AC12:$AC15,"G", "")))</f>
        <v>0</v>
      </c>
      <c r="AV12" s="233">
        <f>SUMPRODUCT(LEN($L12:$S15)-LEN(SUBSTITUTE($L12:$S15,"M", "")))</f>
        <v>0</v>
      </c>
      <c r="AW12" s="236">
        <f>SUMPRODUCT(LEN($AD12:$AD15)-LEN(SUBSTITUTE($AD12:$AD15,"M", "")))</f>
        <v>0</v>
      </c>
      <c r="AX12" s="230">
        <f>SUMPRODUCT(LEN($AC12:$AC15)-LEN(SUBSTITUTE($AC12:$AC15,"M", "")))</f>
        <v>0</v>
      </c>
      <c r="AY12" s="291">
        <f>SUMPRODUCT(LEN($AE12:$AE15)-LEN(SUBSTITUTE($AE12:$AE15,"S", "")))</f>
        <v>0</v>
      </c>
      <c r="AZ12" s="227">
        <f>SUMPRODUCT(LEN($AE12:$AE15)-LEN(SUBSTITUTE($AE12:$AE15,"F", "")))</f>
        <v>0</v>
      </c>
      <c r="BA12" s="227">
        <f>SUMPRODUCT(LEN($AE12:$AE15)-LEN(SUBSTITUTE($AE12:$AE15,"G", "")))</f>
        <v>0</v>
      </c>
      <c r="BB12" s="294">
        <f>SUMPRODUCT(LEN($AE12:$AE15)-LEN(SUBSTITUTE($AE12:$AE15,"M", "")))</f>
        <v>0</v>
      </c>
    </row>
    <row r="13" spans="1:62" ht="28.15" customHeight="1" thickBot="1" x14ac:dyDescent="0.25">
      <c r="B13" s="30"/>
      <c r="C13" s="243"/>
      <c r="D13" s="36"/>
      <c r="E13" s="111"/>
      <c r="F13" s="111"/>
      <c r="G13" s="110"/>
      <c r="H13" s="224"/>
      <c r="I13" s="247"/>
      <c r="J13" s="247"/>
      <c r="K13" s="247"/>
      <c r="L13" s="33" t="s">
        <v>123</v>
      </c>
      <c r="M13" s="32" t="s">
        <v>132</v>
      </c>
      <c r="N13" s="33" t="s">
        <v>122</v>
      </c>
      <c r="O13" s="32" t="s">
        <v>188</v>
      </c>
      <c r="P13" s="33" t="s">
        <v>120</v>
      </c>
      <c r="Q13" s="32" t="s">
        <v>121</v>
      </c>
      <c r="R13" s="33" t="s">
        <v>119</v>
      </c>
      <c r="S13" s="32"/>
      <c r="T13" s="33" t="s">
        <v>118</v>
      </c>
      <c r="U13" s="32"/>
      <c r="V13" s="33" t="s">
        <v>117</v>
      </c>
      <c r="W13" s="32"/>
      <c r="X13" s="33" t="s">
        <v>116</v>
      </c>
      <c r="Y13" s="32"/>
      <c r="Z13" s="33" t="s">
        <v>115</v>
      </c>
      <c r="AA13" s="32"/>
      <c r="AB13" s="31"/>
      <c r="AC13" s="32"/>
      <c r="AD13" s="31" t="s">
        <v>113</v>
      </c>
      <c r="AE13" s="23"/>
      <c r="AF13" s="251"/>
      <c r="AG13" s="251"/>
      <c r="AH13" s="22"/>
      <c r="AI13" s="11"/>
      <c r="AJ13" s="273"/>
      <c r="AK13" s="240"/>
      <c r="AL13" s="231"/>
      <c r="AM13" s="234"/>
      <c r="AN13" s="240"/>
      <c r="AO13" s="231"/>
      <c r="AP13" s="234"/>
      <c r="AQ13" s="240"/>
      <c r="AR13" s="231"/>
      <c r="AS13" s="234"/>
      <c r="AT13" s="240"/>
      <c r="AU13" s="231"/>
      <c r="AV13" s="234"/>
      <c r="AW13" s="237"/>
      <c r="AX13" s="231"/>
      <c r="AY13" s="292"/>
      <c r="AZ13" s="228"/>
      <c r="BA13" s="228"/>
      <c r="BB13" s="295"/>
    </row>
    <row r="14" spans="1:62" ht="28.15" customHeight="1" x14ac:dyDescent="0.2">
      <c r="B14" s="30"/>
      <c r="C14" s="244"/>
      <c r="D14" s="29"/>
      <c r="E14" s="109"/>
      <c r="F14" s="109"/>
      <c r="G14" s="108"/>
      <c r="H14" s="225">
        <v>180</v>
      </c>
      <c r="I14" s="248"/>
      <c r="J14" s="248"/>
      <c r="K14" s="248"/>
      <c r="L14" s="26" t="s">
        <v>114</v>
      </c>
      <c r="M14" s="25" t="s">
        <v>186</v>
      </c>
      <c r="N14" s="26" t="s">
        <v>112</v>
      </c>
      <c r="O14" s="25" t="s">
        <v>124</v>
      </c>
      <c r="P14" s="26" t="s">
        <v>111</v>
      </c>
      <c r="Q14" s="25" t="s">
        <v>121</v>
      </c>
      <c r="R14" s="26" t="s">
        <v>110</v>
      </c>
      <c r="S14" s="25"/>
      <c r="T14" s="26" t="s">
        <v>109</v>
      </c>
      <c r="U14" s="25"/>
      <c r="V14" s="26" t="s">
        <v>108</v>
      </c>
      <c r="W14" s="25"/>
      <c r="X14" s="26" t="s">
        <v>107</v>
      </c>
      <c r="Y14" s="25"/>
      <c r="Z14" s="26" t="s">
        <v>106</v>
      </c>
      <c r="AA14" s="25"/>
      <c r="AB14" s="24"/>
      <c r="AC14" s="25"/>
      <c r="AD14" s="24" t="s">
        <v>451</v>
      </c>
      <c r="AE14" s="23"/>
      <c r="AF14" s="251"/>
      <c r="AG14" s="251"/>
      <c r="AH14" s="22"/>
      <c r="AI14" s="11"/>
      <c r="AJ14" s="273"/>
      <c r="AK14" s="240"/>
      <c r="AL14" s="231"/>
      <c r="AM14" s="234"/>
      <c r="AN14" s="240"/>
      <c r="AO14" s="231"/>
      <c r="AP14" s="234"/>
      <c r="AQ14" s="240"/>
      <c r="AR14" s="231"/>
      <c r="AS14" s="234"/>
      <c r="AT14" s="240"/>
      <c r="AU14" s="231"/>
      <c r="AV14" s="234"/>
      <c r="AW14" s="237"/>
      <c r="AX14" s="231"/>
      <c r="AY14" s="292"/>
      <c r="AZ14" s="228"/>
      <c r="BA14" s="228"/>
      <c r="BB14" s="295"/>
    </row>
    <row r="15" spans="1:62" ht="28.15" customHeight="1" thickBot="1" x14ac:dyDescent="0.25">
      <c r="B15" s="30"/>
      <c r="C15" s="253"/>
      <c r="D15" s="51"/>
      <c r="E15" s="115"/>
      <c r="F15" s="115"/>
      <c r="G15" s="114"/>
      <c r="H15" s="226"/>
      <c r="I15" s="254"/>
      <c r="J15" s="254"/>
      <c r="K15" s="254"/>
      <c r="L15" s="48" t="s">
        <v>105</v>
      </c>
      <c r="M15" s="47" t="s">
        <v>175</v>
      </c>
      <c r="N15" s="48" t="s">
        <v>103</v>
      </c>
      <c r="O15" s="47" t="s">
        <v>113</v>
      </c>
      <c r="P15" s="48" t="s">
        <v>102</v>
      </c>
      <c r="Q15" s="47"/>
      <c r="R15" s="48" t="s">
        <v>101</v>
      </c>
      <c r="S15" s="47"/>
      <c r="T15" s="48">
        <v>20</v>
      </c>
      <c r="U15" s="47"/>
      <c r="V15" s="48" t="s">
        <v>100</v>
      </c>
      <c r="W15" s="47"/>
      <c r="X15" s="48" t="s">
        <v>99</v>
      </c>
      <c r="Y15" s="47"/>
      <c r="Z15" s="48" t="s">
        <v>98</v>
      </c>
      <c r="AA15" s="47"/>
      <c r="AB15" s="16"/>
      <c r="AC15" s="47"/>
      <c r="AD15" s="16"/>
      <c r="AE15" s="46"/>
      <c r="AF15" s="255"/>
      <c r="AG15" s="255"/>
      <c r="AH15" s="45"/>
      <c r="AI15" s="11"/>
      <c r="AJ15" s="274"/>
      <c r="AK15" s="241"/>
      <c r="AL15" s="232"/>
      <c r="AM15" s="235"/>
      <c r="AN15" s="241"/>
      <c r="AO15" s="232"/>
      <c r="AP15" s="235"/>
      <c r="AQ15" s="241"/>
      <c r="AR15" s="232"/>
      <c r="AS15" s="235"/>
      <c r="AT15" s="241"/>
      <c r="AU15" s="232"/>
      <c r="AV15" s="235"/>
      <c r="AW15" s="238"/>
      <c r="AX15" s="232"/>
      <c r="AY15" s="293"/>
      <c r="AZ15" s="229"/>
      <c r="BA15" s="229"/>
      <c r="BB15" s="296"/>
    </row>
    <row r="16" spans="1:62" ht="28.15" customHeight="1" x14ac:dyDescent="0.2">
      <c r="B16" s="30"/>
      <c r="C16" s="242">
        <v>2</v>
      </c>
      <c r="D16" s="44"/>
      <c r="E16" s="113"/>
      <c r="F16" s="113"/>
      <c r="G16" s="112"/>
      <c r="H16" s="223"/>
      <c r="I16" s="246">
        <v>48</v>
      </c>
      <c r="J16" s="246">
        <v>18</v>
      </c>
      <c r="K16" s="246">
        <v>7</v>
      </c>
      <c r="L16" s="41" t="s">
        <v>133</v>
      </c>
      <c r="M16" s="40" t="s">
        <v>399</v>
      </c>
      <c r="N16" s="41" t="s">
        <v>131</v>
      </c>
      <c r="O16" s="40" t="s">
        <v>217</v>
      </c>
      <c r="P16" s="41" t="s">
        <v>130</v>
      </c>
      <c r="Q16" s="40" t="s">
        <v>121</v>
      </c>
      <c r="R16" s="41" t="s">
        <v>129</v>
      </c>
      <c r="S16" s="40"/>
      <c r="T16" s="41" t="s">
        <v>128</v>
      </c>
      <c r="U16" s="40"/>
      <c r="V16" s="41" t="s">
        <v>127</v>
      </c>
      <c r="W16" s="40"/>
      <c r="X16" s="41" t="s">
        <v>126</v>
      </c>
      <c r="Y16" s="40"/>
      <c r="Z16" s="41" t="s">
        <v>125</v>
      </c>
      <c r="AA16" s="40"/>
      <c r="AB16" s="39"/>
      <c r="AC16" s="40"/>
      <c r="AD16" s="39" t="s">
        <v>434</v>
      </c>
      <c r="AE16" s="38"/>
      <c r="AF16" s="250"/>
      <c r="AG16" s="250"/>
      <c r="AH16" s="37"/>
      <c r="AI16" s="11"/>
      <c r="AJ16" s="272">
        <f>SUMPRODUCT(LEN($M16:$S19)-LEN(SUBSTITUTE($M16:$S19,"A", "")))</f>
        <v>13</v>
      </c>
      <c r="AK16" s="239">
        <f>SUMPRODUCT(LEN($AD16:$AD19)-LEN(SUBSTITUTE($AD16:$AD19,"A", "")))</f>
        <v>4</v>
      </c>
      <c r="AL16" s="230">
        <f>SUMPRODUCT(LEN($AC16:$AC19)-LEN(SUBSTITUTE($AC16:$AC19,"A", "")))</f>
        <v>0</v>
      </c>
      <c r="AM16" s="233">
        <f>SUMPRODUCT(LEN($M16:$S19)-LEN(SUBSTITUTE($M16:$S19,"S", "")))</f>
        <v>12</v>
      </c>
      <c r="AN16" s="239">
        <f>SUMPRODUCT(LEN($AD16:$AD19)-LEN(SUBSTITUTE($AD16:$AD19,"S", "")))</f>
        <v>1</v>
      </c>
      <c r="AO16" s="230">
        <f>SUMPRODUCT(LEN($AC16:$AC19)-LEN(SUBSTITUTE($AC16:$AC19,"S", "")))</f>
        <v>0</v>
      </c>
      <c r="AP16" s="233">
        <f>SUMPRODUCT(LEN($M16:$S19)-LEN(SUBSTITUTE($M16:$S19,"F", "")))</f>
        <v>0</v>
      </c>
      <c r="AQ16" s="239">
        <f>SUMPRODUCT(LEN($AD16:$AD19)-LEN(SUBSTITUTE($AD16:$AD19,"F", "")))</f>
        <v>0</v>
      </c>
      <c r="AR16" s="230">
        <f>SUMPRODUCT(LEN($AC16:$AC19)-LEN(SUBSTITUTE($AC16:$AC19,"F", "")))</f>
        <v>0</v>
      </c>
      <c r="AS16" s="233">
        <f>SUMPRODUCT(LEN($M16:$S19)-LEN(SUBSTITUTE($M16:$S19,"G", "")))</f>
        <v>2</v>
      </c>
      <c r="AT16" s="239">
        <f>SUMPRODUCT(LEN($AD16:$AD19)-LEN(SUBSTITUTE($AD16:$AD19,"G", "")))</f>
        <v>0</v>
      </c>
      <c r="AU16" s="230">
        <f>SUMPRODUCT(LEN($AC16:$AC19)-LEN(SUBSTITUTE($AC16:$AC19,"G", "")))</f>
        <v>0</v>
      </c>
      <c r="AV16" s="233">
        <f>SUMPRODUCT(LEN($L16:$S19)-LEN(SUBSTITUTE($L16:$S19,"M", "")))</f>
        <v>0</v>
      </c>
      <c r="AW16" s="236">
        <f>SUMPRODUCT(LEN($AD16:$AD19)-LEN(SUBSTITUTE($AD16:$AD19,"M", "")))</f>
        <v>0</v>
      </c>
      <c r="AX16" s="230">
        <f>SUMPRODUCT(LEN($AC16:$AC19)-LEN(SUBSTITUTE($AC16:$AC19,"M", "")))</f>
        <v>0</v>
      </c>
      <c r="AY16" s="291">
        <f>SUMPRODUCT(LEN($AE16:$AE19)-LEN(SUBSTITUTE($AE16:$AE19,"S", "")))</f>
        <v>0</v>
      </c>
      <c r="AZ16" s="227">
        <f>SUMPRODUCT(LEN($AE16:$AE19)-LEN(SUBSTITUTE($AE16:$AE19,"F", "")))</f>
        <v>0</v>
      </c>
      <c r="BA16" s="227">
        <f>SUMPRODUCT(LEN($AE16:$AE19)-LEN(SUBSTITUTE($AE16:$AE19,"G", "")))</f>
        <v>0</v>
      </c>
      <c r="BB16" s="294">
        <f>SUMPRODUCT(LEN($AE16:$AE19)-LEN(SUBSTITUTE($AE16:$AE19,"M", "")))</f>
        <v>0</v>
      </c>
    </row>
    <row r="17" spans="2:62" ht="28.15" customHeight="1" thickBot="1" x14ac:dyDescent="0.25">
      <c r="B17" s="30"/>
      <c r="C17" s="243"/>
      <c r="D17" s="36"/>
      <c r="E17" s="111"/>
      <c r="F17" s="111"/>
      <c r="G17" s="110"/>
      <c r="H17" s="224"/>
      <c r="I17" s="247"/>
      <c r="J17" s="247"/>
      <c r="K17" s="247"/>
      <c r="L17" s="33" t="s">
        <v>123</v>
      </c>
      <c r="M17" s="32" t="s">
        <v>430</v>
      </c>
      <c r="N17" s="33" t="s">
        <v>122</v>
      </c>
      <c r="O17" s="32" t="s">
        <v>215</v>
      </c>
      <c r="P17" s="33" t="s">
        <v>120</v>
      </c>
      <c r="Q17" s="32" t="s">
        <v>121</v>
      </c>
      <c r="R17" s="33" t="s">
        <v>119</v>
      </c>
      <c r="S17" s="32"/>
      <c r="T17" s="33" t="s">
        <v>118</v>
      </c>
      <c r="U17" s="32"/>
      <c r="V17" s="33" t="s">
        <v>117</v>
      </c>
      <c r="W17" s="32"/>
      <c r="X17" s="33" t="s">
        <v>116</v>
      </c>
      <c r="Y17" s="32"/>
      <c r="Z17" s="33" t="s">
        <v>115</v>
      </c>
      <c r="AA17" s="32"/>
      <c r="AB17" s="31"/>
      <c r="AC17" s="32"/>
      <c r="AD17" s="31"/>
      <c r="AE17" s="23"/>
      <c r="AF17" s="251"/>
      <c r="AG17" s="251"/>
      <c r="AH17" s="22"/>
      <c r="AI17" s="11"/>
      <c r="AJ17" s="273"/>
      <c r="AK17" s="240"/>
      <c r="AL17" s="231"/>
      <c r="AM17" s="234"/>
      <c r="AN17" s="240"/>
      <c r="AO17" s="231"/>
      <c r="AP17" s="234"/>
      <c r="AQ17" s="240"/>
      <c r="AR17" s="231"/>
      <c r="AS17" s="234"/>
      <c r="AT17" s="240"/>
      <c r="AU17" s="231"/>
      <c r="AV17" s="234"/>
      <c r="AW17" s="237"/>
      <c r="AX17" s="231"/>
      <c r="AY17" s="292"/>
      <c r="AZ17" s="228"/>
      <c r="BA17" s="228"/>
      <c r="BB17" s="295"/>
    </row>
    <row r="18" spans="2:62" ht="28.15" customHeight="1" x14ac:dyDescent="0.2">
      <c r="B18" s="30"/>
      <c r="C18" s="244"/>
      <c r="D18" s="29"/>
      <c r="E18" s="109"/>
      <c r="F18" s="109"/>
      <c r="G18" s="108"/>
      <c r="H18" s="225"/>
      <c r="I18" s="248"/>
      <c r="J18" s="248"/>
      <c r="K18" s="248"/>
      <c r="L18" s="26" t="s">
        <v>114</v>
      </c>
      <c r="M18" s="25" t="s">
        <v>376</v>
      </c>
      <c r="N18" s="26" t="s">
        <v>112</v>
      </c>
      <c r="O18" s="25" t="s">
        <v>195</v>
      </c>
      <c r="P18" s="26" t="s">
        <v>111</v>
      </c>
      <c r="Q18" s="25" t="s">
        <v>104</v>
      </c>
      <c r="R18" s="26" t="s">
        <v>110</v>
      </c>
      <c r="S18" s="25"/>
      <c r="T18" s="26" t="s">
        <v>109</v>
      </c>
      <c r="U18" s="25"/>
      <c r="V18" s="26" t="s">
        <v>108</v>
      </c>
      <c r="W18" s="25"/>
      <c r="X18" s="26" t="s">
        <v>107</v>
      </c>
      <c r="Y18" s="25"/>
      <c r="Z18" s="26" t="s">
        <v>106</v>
      </c>
      <c r="AA18" s="25"/>
      <c r="AB18" s="24"/>
      <c r="AC18" s="25"/>
      <c r="AD18" s="24"/>
      <c r="AE18" s="23"/>
      <c r="AF18" s="251"/>
      <c r="AG18" s="251"/>
      <c r="AH18" s="22"/>
      <c r="AI18" s="11"/>
      <c r="AJ18" s="273"/>
      <c r="AK18" s="240"/>
      <c r="AL18" s="231"/>
      <c r="AM18" s="234"/>
      <c r="AN18" s="240"/>
      <c r="AO18" s="231"/>
      <c r="AP18" s="234"/>
      <c r="AQ18" s="240"/>
      <c r="AR18" s="231"/>
      <c r="AS18" s="234"/>
      <c r="AT18" s="240"/>
      <c r="AU18" s="231"/>
      <c r="AV18" s="234"/>
      <c r="AW18" s="237"/>
      <c r="AX18" s="231"/>
      <c r="AY18" s="292"/>
      <c r="AZ18" s="228"/>
      <c r="BA18" s="228"/>
      <c r="BB18" s="295"/>
    </row>
    <row r="19" spans="2:62" ht="28.15" customHeight="1" thickBot="1" x14ac:dyDescent="0.25">
      <c r="B19" s="30"/>
      <c r="C19" s="253"/>
      <c r="D19" s="51"/>
      <c r="E19" s="115"/>
      <c r="F19" s="115"/>
      <c r="G19" s="114"/>
      <c r="H19" s="226"/>
      <c r="I19" s="254"/>
      <c r="J19" s="254"/>
      <c r="K19" s="254"/>
      <c r="L19" s="48" t="s">
        <v>105</v>
      </c>
      <c r="M19" s="47" t="s">
        <v>382</v>
      </c>
      <c r="N19" s="48" t="s">
        <v>103</v>
      </c>
      <c r="O19" s="47" t="s">
        <v>113</v>
      </c>
      <c r="P19" s="48" t="s">
        <v>102</v>
      </c>
      <c r="Q19" s="47"/>
      <c r="R19" s="48" t="s">
        <v>101</v>
      </c>
      <c r="S19" s="47"/>
      <c r="T19" s="48">
        <v>20</v>
      </c>
      <c r="U19" s="47"/>
      <c r="V19" s="48" t="s">
        <v>100</v>
      </c>
      <c r="W19" s="47"/>
      <c r="X19" s="48" t="s">
        <v>99</v>
      </c>
      <c r="Y19" s="47"/>
      <c r="Z19" s="48" t="s">
        <v>98</v>
      </c>
      <c r="AA19" s="47"/>
      <c r="AB19" s="16"/>
      <c r="AC19" s="47"/>
      <c r="AD19" s="16"/>
      <c r="AE19" s="46"/>
      <c r="AF19" s="255"/>
      <c r="AG19" s="255"/>
      <c r="AH19" s="45"/>
      <c r="AI19" s="11"/>
      <c r="AJ19" s="274"/>
      <c r="AK19" s="241"/>
      <c r="AL19" s="232"/>
      <c r="AM19" s="235"/>
      <c r="AN19" s="241"/>
      <c r="AO19" s="232"/>
      <c r="AP19" s="235"/>
      <c r="AQ19" s="241"/>
      <c r="AR19" s="232"/>
      <c r="AS19" s="235"/>
      <c r="AT19" s="241"/>
      <c r="AU19" s="232"/>
      <c r="AV19" s="235"/>
      <c r="AW19" s="238"/>
      <c r="AX19" s="232"/>
      <c r="AY19" s="293"/>
      <c r="AZ19" s="229"/>
      <c r="BA19" s="229"/>
      <c r="BB19" s="296"/>
    </row>
    <row r="20" spans="2:62" ht="28.15" customHeight="1" x14ac:dyDescent="0.2">
      <c r="B20" s="30"/>
      <c r="C20" s="242">
        <v>3</v>
      </c>
      <c r="D20" s="44"/>
      <c r="E20" s="113"/>
      <c r="F20" s="113"/>
      <c r="G20" s="112"/>
      <c r="H20" s="223"/>
      <c r="I20" s="246">
        <v>45</v>
      </c>
      <c r="J20" s="246">
        <v>19</v>
      </c>
      <c r="K20" s="246">
        <v>7</v>
      </c>
      <c r="L20" s="41" t="s">
        <v>133</v>
      </c>
      <c r="M20" s="40" t="s">
        <v>376</v>
      </c>
      <c r="N20" s="41" t="s">
        <v>131</v>
      </c>
      <c r="O20" s="40" t="s">
        <v>451</v>
      </c>
      <c r="P20" s="41" t="s">
        <v>130</v>
      </c>
      <c r="Q20" s="40" t="s">
        <v>124</v>
      </c>
      <c r="R20" s="41" t="s">
        <v>129</v>
      </c>
      <c r="S20" s="40"/>
      <c r="T20" s="41" t="s">
        <v>128</v>
      </c>
      <c r="U20" s="40"/>
      <c r="V20" s="41" t="s">
        <v>127</v>
      </c>
      <c r="W20" s="40"/>
      <c r="X20" s="41" t="s">
        <v>126</v>
      </c>
      <c r="Y20" s="40"/>
      <c r="Z20" s="41" t="s">
        <v>125</v>
      </c>
      <c r="AA20" s="40"/>
      <c r="AB20" s="39"/>
      <c r="AC20" s="40"/>
      <c r="AD20" s="39" t="s">
        <v>485</v>
      </c>
      <c r="AE20" s="38"/>
      <c r="AF20" s="250">
        <v>8</v>
      </c>
      <c r="AG20" s="250"/>
      <c r="AH20" s="37"/>
      <c r="AI20" s="11"/>
      <c r="AJ20" s="272">
        <f>SUMPRODUCT(LEN($M20:$S23)-LEN(SUBSTITUTE($M20:$S23,"A", "")))</f>
        <v>13</v>
      </c>
      <c r="AK20" s="239">
        <f>SUMPRODUCT(LEN($AD20:$AD23)-LEN(SUBSTITUTE($AD20:$AD23,"A", "")))</f>
        <v>3</v>
      </c>
      <c r="AL20" s="230">
        <f>SUMPRODUCT(LEN($AC20:$AC23)-LEN(SUBSTITUTE($AC20:$AC23,"A", "")))</f>
        <v>0</v>
      </c>
      <c r="AM20" s="233">
        <f>SUMPRODUCT(LEN($M20:$S23)-LEN(SUBSTITUTE($M20:$S23,"S", "")))</f>
        <v>17</v>
      </c>
      <c r="AN20" s="239">
        <f>SUMPRODUCT(LEN($AD20:$AD23)-LEN(SUBSTITUTE($AD20:$AD23,"S", "")))</f>
        <v>8</v>
      </c>
      <c r="AO20" s="230">
        <f>SUMPRODUCT(LEN($AC20:$AC23)-LEN(SUBSTITUTE($AC20:$AC23,"S", "")))</f>
        <v>0</v>
      </c>
      <c r="AP20" s="233">
        <f>SUMPRODUCT(LEN($M20:$S23)-LEN(SUBSTITUTE($M20:$S23,"F", "")))</f>
        <v>1</v>
      </c>
      <c r="AQ20" s="239">
        <f>SUMPRODUCT(LEN($AD20:$AD23)-LEN(SUBSTITUTE($AD20:$AD23,"F", "")))</f>
        <v>0</v>
      </c>
      <c r="AR20" s="230">
        <f>SUMPRODUCT(LEN($AC20:$AC23)-LEN(SUBSTITUTE($AC20:$AC23,"F", "")))</f>
        <v>0</v>
      </c>
      <c r="AS20" s="233">
        <f>SUMPRODUCT(LEN($M20:$S23)-LEN(SUBSTITUTE($M20:$S23,"G", "")))</f>
        <v>1</v>
      </c>
      <c r="AT20" s="239">
        <f>SUMPRODUCT(LEN($AD20:$AD23)-LEN(SUBSTITUTE($AD20:$AD23,"G", "")))</f>
        <v>0</v>
      </c>
      <c r="AU20" s="230">
        <f>SUMPRODUCT(LEN($AC20:$AC23)-LEN(SUBSTITUTE($AC20:$AC23,"G", "")))</f>
        <v>0</v>
      </c>
      <c r="AV20" s="233">
        <f>SUMPRODUCT(LEN($L20:$S23)-LEN(SUBSTITUTE($L20:$S23,"M", "")))</f>
        <v>0</v>
      </c>
      <c r="AW20" s="236">
        <f>SUMPRODUCT(LEN($AD20:$AD23)-LEN(SUBSTITUTE($AD20:$AD23,"M", "")))</f>
        <v>0</v>
      </c>
      <c r="AX20" s="230">
        <f>SUMPRODUCT(LEN($AC20:$AC23)-LEN(SUBSTITUTE($AC20:$AC23,"M", "")))</f>
        <v>0</v>
      </c>
      <c r="AY20" s="291">
        <f>SUMPRODUCT(LEN($AE20:$AE23)-LEN(SUBSTITUTE($AE20:$AE23,"S", "")))</f>
        <v>0</v>
      </c>
      <c r="AZ20" s="227">
        <f>SUMPRODUCT(LEN($AE20:$AE23)-LEN(SUBSTITUTE($AE20:$AE23,"F", "")))</f>
        <v>0</v>
      </c>
      <c r="BA20" s="227">
        <f>SUMPRODUCT(LEN($AE20:$AE23)-LEN(SUBSTITUTE($AE20:$AE23,"G", "")))</f>
        <v>0</v>
      </c>
      <c r="BB20" s="294">
        <f>SUMPRODUCT(LEN($AE20:$AE23)-LEN(SUBSTITUTE($AE20:$AE23,"M", "")))</f>
        <v>0</v>
      </c>
    </row>
    <row r="21" spans="2:62" ht="28.15" customHeight="1" thickBot="1" x14ac:dyDescent="0.25">
      <c r="B21" s="30"/>
      <c r="C21" s="243"/>
      <c r="D21" s="36"/>
      <c r="E21" s="111"/>
      <c r="F21" s="111"/>
      <c r="G21" s="110"/>
      <c r="H21" s="224"/>
      <c r="I21" s="247"/>
      <c r="J21" s="247"/>
      <c r="K21" s="247"/>
      <c r="L21" s="33" t="s">
        <v>123</v>
      </c>
      <c r="M21" s="32" t="s">
        <v>381</v>
      </c>
      <c r="N21" s="33" t="s">
        <v>122</v>
      </c>
      <c r="O21" s="32" t="s">
        <v>217</v>
      </c>
      <c r="P21" s="33" t="s">
        <v>120</v>
      </c>
      <c r="Q21" s="32" t="s">
        <v>113</v>
      </c>
      <c r="R21" s="33" t="s">
        <v>119</v>
      </c>
      <c r="S21" s="32"/>
      <c r="T21" s="33" t="s">
        <v>118</v>
      </c>
      <c r="U21" s="32"/>
      <c r="V21" s="33" t="s">
        <v>117</v>
      </c>
      <c r="W21" s="32"/>
      <c r="X21" s="33" t="s">
        <v>116</v>
      </c>
      <c r="Y21" s="32"/>
      <c r="Z21" s="33" t="s">
        <v>115</v>
      </c>
      <c r="AA21" s="32"/>
      <c r="AB21" s="31"/>
      <c r="AC21" s="32"/>
      <c r="AD21" s="31" t="s">
        <v>517</v>
      </c>
      <c r="AE21" s="23"/>
      <c r="AF21" s="251"/>
      <c r="AG21" s="251"/>
      <c r="AH21" s="22"/>
      <c r="AI21" s="11"/>
      <c r="AJ21" s="273"/>
      <c r="AK21" s="240"/>
      <c r="AL21" s="231"/>
      <c r="AM21" s="234"/>
      <c r="AN21" s="240"/>
      <c r="AO21" s="231"/>
      <c r="AP21" s="234"/>
      <c r="AQ21" s="240"/>
      <c r="AR21" s="231"/>
      <c r="AS21" s="234"/>
      <c r="AT21" s="240"/>
      <c r="AU21" s="231"/>
      <c r="AV21" s="234"/>
      <c r="AW21" s="237"/>
      <c r="AX21" s="231"/>
      <c r="AY21" s="292"/>
      <c r="AZ21" s="228"/>
      <c r="BA21" s="228"/>
      <c r="BB21" s="295"/>
    </row>
    <row r="22" spans="2:62" ht="28.15" customHeight="1" x14ac:dyDescent="0.2">
      <c r="B22" s="30"/>
      <c r="C22" s="244"/>
      <c r="D22" s="29"/>
      <c r="E22" s="109"/>
      <c r="F22" s="109"/>
      <c r="G22" s="108"/>
      <c r="H22" s="225"/>
      <c r="I22" s="248"/>
      <c r="J22" s="248"/>
      <c r="K22" s="248"/>
      <c r="L22" s="26" t="s">
        <v>114</v>
      </c>
      <c r="M22" s="25" t="s">
        <v>399</v>
      </c>
      <c r="N22" s="26" t="s">
        <v>112</v>
      </c>
      <c r="O22" s="25" t="s">
        <v>188</v>
      </c>
      <c r="P22" s="26" t="s">
        <v>111</v>
      </c>
      <c r="Q22" s="25" t="s">
        <v>121</v>
      </c>
      <c r="R22" s="26" t="s">
        <v>110</v>
      </c>
      <c r="S22" s="25"/>
      <c r="T22" s="26" t="s">
        <v>109</v>
      </c>
      <c r="U22" s="25"/>
      <c r="V22" s="26" t="s">
        <v>108</v>
      </c>
      <c r="W22" s="25"/>
      <c r="X22" s="26" t="s">
        <v>107</v>
      </c>
      <c r="Y22" s="25"/>
      <c r="Z22" s="26" t="s">
        <v>106</v>
      </c>
      <c r="AA22" s="25"/>
      <c r="AB22" s="24"/>
      <c r="AC22" s="25"/>
      <c r="AD22" s="24"/>
      <c r="AE22" s="23"/>
      <c r="AF22" s="251"/>
      <c r="AG22" s="251"/>
      <c r="AH22" s="22"/>
      <c r="AI22" s="11"/>
      <c r="AJ22" s="273"/>
      <c r="AK22" s="240"/>
      <c r="AL22" s="231"/>
      <c r="AM22" s="234"/>
      <c r="AN22" s="240"/>
      <c r="AO22" s="231"/>
      <c r="AP22" s="234"/>
      <c r="AQ22" s="240"/>
      <c r="AR22" s="231"/>
      <c r="AS22" s="234"/>
      <c r="AT22" s="240"/>
      <c r="AU22" s="231"/>
      <c r="AV22" s="234"/>
      <c r="AW22" s="237"/>
      <c r="AX22" s="231"/>
      <c r="AY22" s="292"/>
      <c r="AZ22" s="228"/>
      <c r="BA22" s="228"/>
      <c r="BB22" s="295"/>
    </row>
    <row r="23" spans="2:62" ht="28.15" customHeight="1" thickBot="1" x14ac:dyDescent="0.25">
      <c r="B23" s="21"/>
      <c r="C23" s="245"/>
      <c r="D23" s="20"/>
      <c r="E23" s="19"/>
      <c r="F23" s="19"/>
      <c r="G23" s="18"/>
      <c r="H23" s="226"/>
      <c r="I23" s="249"/>
      <c r="J23" s="249"/>
      <c r="K23" s="249"/>
      <c r="L23" s="17" t="s">
        <v>105</v>
      </c>
      <c r="M23" s="15" t="s">
        <v>531</v>
      </c>
      <c r="N23" s="17" t="s">
        <v>103</v>
      </c>
      <c r="O23" s="15" t="s">
        <v>175</v>
      </c>
      <c r="P23" s="17" t="s">
        <v>102</v>
      </c>
      <c r="Q23" s="15" t="s">
        <v>121</v>
      </c>
      <c r="R23" s="17" t="s">
        <v>101</v>
      </c>
      <c r="S23" s="15"/>
      <c r="T23" s="17">
        <v>20</v>
      </c>
      <c r="U23" s="15"/>
      <c r="V23" s="17" t="s">
        <v>100</v>
      </c>
      <c r="W23" s="15"/>
      <c r="X23" s="17" t="s">
        <v>99</v>
      </c>
      <c r="Y23" s="15"/>
      <c r="Z23" s="17" t="s">
        <v>98</v>
      </c>
      <c r="AA23" s="15"/>
      <c r="AB23" s="16"/>
      <c r="AC23" s="15"/>
      <c r="AD23" s="14"/>
      <c r="AE23" s="13"/>
      <c r="AF23" s="252"/>
      <c r="AG23" s="252"/>
      <c r="AH23" s="12"/>
      <c r="AI23" s="11"/>
      <c r="AJ23" s="274"/>
      <c r="AK23" s="241"/>
      <c r="AL23" s="232"/>
      <c r="AM23" s="235"/>
      <c r="AN23" s="241"/>
      <c r="AO23" s="232"/>
      <c r="AP23" s="235"/>
      <c r="AQ23" s="241"/>
      <c r="AR23" s="232"/>
      <c r="AS23" s="235"/>
      <c r="AT23" s="241"/>
      <c r="AU23" s="232"/>
      <c r="AV23" s="235"/>
      <c r="AW23" s="238"/>
      <c r="AX23" s="232"/>
      <c r="AY23" s="293"/>
      <c r="AZ23" s="229"/>
      <c r="BA23" s="229"/>
      <c r="BB23" s="296"/>
    </row>
    <row r="24" spans="2:62" ht="85.9" customHeight="1" thickTop="1" thickBot="1" x14ac:dyDescent="0.35">
      <c r="B24" s="105" t="s">
        <v>174</v>
      </c>
      <c r="C24" s="95" t="s">
        <v>173</v>
      </c>
      <c r="D24" s="100" t="s">
        <v>172</v>
      </c>
      <c r="E24" s="104" t="s">
        <v>171</v>
      </c>
      <c r="F24" s="103"/>
      <c r="G24" s="102"/>
      <c r="H24" s="101" t="s">
        <v>170</v>
      </c>
      <c r="I24" s="100" t="s">
        <v>96</v>
      </c>
      <c r="J24" s="100" t="s">
        <v>169</v>
      </c>
      <c r="K24" s="100" t="s">
        <v>97</v>
      </c>
      <c r="L24" s="256" t="s">
        <v>168</v>
      </c>
      <c r="M24" s="262"/>
      <c r="N24" s="256" t="s">
        <v>167</v>
      </c>
      <c r="O24" s="262"/>
      <c r="P24" s="256" t="s">
        <v>167</v>
      </c>
      <c r="Q24" s="257"/>
      <c r="R24" s="256" t="s">
        <v>167</v>
      </c>
      <c r="S24" s="257"/>
      <c r="T24" s="256" t="s">
        <v>167</v>
      </c>
      <c r="U24" s="257"/>
      <c r="V24" s="256" t="s">
        <v>167</v>
      </c>
      <c r="W24" s="257"/>
      <c r="X24" s="256" t="s">
        <v>167</v>
      </c>
      <c r="Y24" s="257"/>
      <c r="Z24" s="256" t="s">
        <v>167</v>
      </c>
      <c r="AA24" s="257"/>
      <c r="AB24" s="261" t="s">
        <v>166</v>
      </c>
      <c r="AC24" s="257"/>
      <c r="AD24" s="101" t="s">
        <v>165</v>
      </c>
      <c r="AE24" s="101" t="s">
        <v>164</v>
      </c>
      <c r="AF24" s="100" t="s">
        <v>163</v>
      </c>
      <c r="AG24" s="100" t="s">
        <v>162</v>
      </c>
      <c r="AH24" s="99" t="s">
        <v>161</v>
      </c>
      <c r="AI24" s="98"/>
      <c r="AJ24" s="96" t="s">
        <v>160</v>
      </c>
      <c r="AK24" s="95" t="s">
        <v>159</v>
      </c>
      <c r="AL24" s="94" t="s">
        <v>158</v>
      </c>
      <c r="AM24" s="96" t="s">
        <v>157</v>
      </c>
      <c r="AN24" s="95" t="s">
        <v>156</v>
      </c>
      <c r="AO24" s="94" t="s">
        <v>155</v>
      </c>
      <c r="AP24" s="96" t="s">
        <v>154</v>
      </c>
      <c r="AQ24" s="95" t="s">
        <v>153</v>
      </c>
      <c r="AR24" s="97" t="s">
        <v>152</v>
      </c>
      <c r="AS24" s="96" t="s">
        <v>151</v>
      </c>
      <c r="AT24" s="95" t="s">
        <v>150</v>
      </c>
      <c r="AU24" s="94" t="s">
        <v>149</v>
      </c>
      <c r="AV24" s="96" t="s">
        <v>148</v>
      </c>
      <c r="AW24" s="95" t="s">
        <v>147</v>
      </c>
      <c r="AX24" s="94" t="s">
        <v>146</v>
      </c>
      <c r="AY24" s="93" t="s">
        <v>145</v>
      </c>
      <c r="AZ24" s="92" t="s">
        <v>144</v>
      </c>
      <c r="BA24" s="92" t="s">
        <v>143</v>
      </c>
      <c r="BB24" s="91" t="s">
        <v>142</v>
      </c>
    </row>
    <row r="25" spans="2:62" ht="47.45" customHeight="1" thickBot="1" x14ac:dyDescent="0.3">
      <c r="B25" s="90" t="s">
        <v>254</v>
      </c>
      <c r="C25" s="89"/>
      <c r="D25" s="88">
        <v>180</v>
      </c>
      <c r="E25" s="258"/>
      <c r="F25" s="259"/>
      <c r="G25" s="260"/>
      <c r="H25" s="87" t="s">
        <v>140</v>
      </c>
      <c r="I25" s="86"/>
      <c r="J25" s="86"/>
      <c r="K25" s="85"/>
      <c r="L25" s="84"/>
      <c r="M25" s="81"/>
      <c r="N25" s="84"/>
      <c r="O25" s="81"/>
      <c r="P25" s="84"/>
      <c r="Q25" s="81"/>
      <c r="R25" s="84"/>
      <c r="S25" s="81"/>
      <c r="T25" s="84"/>
      <c r="U25" s="81"/>
      <c r="V25" s="84"/>
      <c r="W25" s="81"/>
      <c r="X25" s="84"/>
      <c r="Y25" s="81"/>
      <c r="Z25" s="84"/>
      <c r="AA25" s="83"/>
      <c r="AB25" s="82" t="s">
        <v>139</v>
      </c>
      <c r="AC25" s="81"/>
      <c r="AD25" s="81"/>
      <c r="AE25" s="81"/>
      <c r="AF25" s="80"/>
      <c r="AG25" s="80"/>
      <c r="AH25" s="60"/>
      <c r="AI25" s="79" t="s">
        <v>138</v>
      </c>
      <c r="AJ25" s="78">
        <f t="shared" ref="AJ25:BB25" si="2">SUM(AJ27:AJ38)</f>
        <v>36</v>
      </c>
      <c r="AK25" s="77">
        <f t="shared" si="2"/>
        <v>10</v>
      </c>
      <c r="AL25" s="76">
        <f t="shared" si="2"/>
        <v>0</v>
      </c>
      <c r="AM25" s="78">
        <f t="shared" si="2"/>
        <v>40</v>
      </c>
      <c r="AN25" s="77">
        <f t="shared" si="2"/>
        <v>15</v>
      </c>
      <c r="AO25" s="76">
        <f t="shared" si="2"/>
        <v>0</v>
      </c>
      <c r="AP25" s="78">
        <f t="shared" si="2"/>
        <v>1</v>
      </c>
      <c r="AQ25" s="77">
        <f t="shared" si="2"/>
        <v>0</v>
      </c>
      <c r="AR25" s="76">
        <f t="shared" si="2"/>
        <v>0</v>
      </c>
      <c r="AS25" s="78">
        <f t="shared" si="2"/>
        <v>1</v>
      </c>
      <c r="AT25" s="77">
        <f t="shared" si="2"/>
        <v>0</v>
      </c>
      <c r="AU25" s="76">
        <f t="shared" si="2"/>
        <v>0</v>
      </c>
      <c r="AV25" s="78">
        <f t="shared" si="2"/>
        <v>0</v>
      </c>
      <c r="AW25" s="77">
        <f t="shared" si="2"/>
        <v>0</v>
      </c>
      <c r="AX25" s="76">
        <f t="shared" si="2"/>
        <v>0</v>
      </c>
      <c r="AY25" s="75">
        <f t="shared" si="2"/>
        <v>0</v>
      </c>
      <c r="AZ25" s="74">
        <f t="shared" si="2"/>
        <v>0</v>
      </c>
      <c r="BA25" s="74">
        <f t="shared" si="2"/>
        <v>0</v>
      </c>
      <c r="BB25" s="73">
        <f t="shared" si="2"/>
        <v>0</v>
      </c>
      <c r="BC25" s="72" t="s">
        <v>137</v>
      </c>
      <c r="BF25" s="5">
        <f>SUM(AJ25:AL25)/$BG$5</f>
        <v>15.333333333333334</v>
      </c>
      <c r="BG25" s="5">
        <f>SUM(AM25:AO25,AY25)/$BG$5</f>
        <v>18.333333333333332</v>
      </c>
      <c r="BH25" s="5">
        <f>SUM(AP25:AR25,AZ25)/$BG$5</f>
        <v>0.33333333333333331</v>
      </c>
      <c r="BI25" s="5">
        <f>SUM(AS25:AU25,BA25)/$BG$5</f>
        <v>0.33333333333333331</v>
      </c>
      <c r="BJ25" s="5">
        <f>SUM(AV25:AX25,BB25)/$BG$5</f>
        <v>0</v>
      </c>
    </row>
    <row r="26" spans="2:62" ht="47.45" customHeight="1" thickBot="1" x14ac:dyDescent="0.3">
      <c r="B26" s="71"/>
      <c r="C26" s="70"/>
      <c r="D26" s="69"/>
      <c r="E26" s="68"/>
      <c r="F26" s="68"/>
      <c r="G26" s="67"/>
      <c r="H26" s="66"/>
      <c r="I26" s="64"/>
      <c r="J26" s="64"/>
      <c r="K26" s="65"/>
      <c r="L26" s="64"/>
      <c r="M26" s="62"/>
      <c r="N26" s="64"/>
      <c r="O26" s="62"/>
      <c r="P26" s="64"/>
      <c r="Q26" s="62"/>
      <c r="R26" s="64"/>
      <c r="S26" s="62"/>
      <c r="T26" s="64"/>
      <c r="U26" s="62"/>
      <c r="V26" s="64"/>
      <c r="W26" s="62"/>
      <c r="X26" s="64"/>
      <c r="Y26" s="62"/>
      <c r="Z26" s="64"/>
      <c r="AA26" s="62"/>
      <c r="AB26" s="63"/>
      <c r="AC26" s="62"/>
      <c r="AD26" s="62"/>
      <c r="AE26" s="62"/>
      <c r="AF26" s="61"/>
      <c r="AG26" s="61"/>
      <c r="AH26" s="60"/>
      <c r="AI26" s="59" t="s">
        <v>136</v>
      </c>
      <c r="AJ26" s="58">
        <f t="shared" ref="AJ26:BB26" si="3">AJ25/3</f>
        <v>12</v>
      </c>
      <c r="AK26" s="57">
        <f t="shared" si="3"/>
        <v>3.3333333333333335</v>
      </c>
      <c r="AL26" s="56">
        <f t="shared" si="3"/>
        <v>0</v>
      </c>
      <c r="AM26" s="58">
        <f t="shared" si="3"/>
        <v>13.333333333333334</v>
      </c>
      <c r="AN26" s="57">
        <f t="shared" si="3"/>
        <v>5</v>
      </c>
      <c r="AO26" s="56">
        <f t="shared" si="3"/>
        <v>0</v>
      </c>
      <c r="AP26" s="58">
        <f t="shared" si="3"/>
        <v>0.33333333333333331</v>
      </c>
      <c r="AQ26" s="57">
        <f t="shared" si="3"/>
        <v>0</v>
      </c>
      <c r="AR26" s="56">
        <f t="shared" si="3"/>
        <v>0</v>
      </c>
      <c r="AS26" s="58">
        <f t="shared" si="3"/>
        <v>0.33333333333333331</v>
      </c>
      <c r="AT26" s="57">
        <f t="shared" si="3"/>
        <v>0</v>
      </c>
      <c r="AU26" s="56">
        <f t="shared" si="3"/>
        <v>0</v>
      </c>
      <c r="AV26" s="58">
        <f t="shared" si="3"/>
        <v>0</v>
      </c>
      <c r="AW26" s="57">
        <f t="shared" si="3"/>
        <v>0</v>
      </c>
      <c r="AX26" s="56">
        <f t="shared" si="3"/>
        <v>0</v>
      </c>
      <c r="AY26" s="55">
        <f t="shared" si="3"/>
        <v>0</v>
      </c>
      <c r="AZ26" s="54">
        <f t="shared" si="3"/>
        <v>0</v>
      </c>
      <c r="BA26" s="54">
        <f t="shared" si="3"/>
        <v>0</v>
      </c>
      <c r="BB26" s="53">
        <f t="shared" si="3"/>
        <v>0</v>
      </c>
      <c r="BC26" s="52" t="s">
        <v>135</v>
      </c>
    </row>
    <row r="27" spans="2:62" ht="28.15" customHeight="1" x14ac:dyDescent="0.2">
      <c r="B27" s="30"/>
      <c r="C27" s="242">
        <v>1</v>
      </c>
      <c r="D27" s="44"/>
      <c r="E27" s="113"/>
      <c r="F27" s="113"/>
      <c r="G27" s="112"/>
      <c r="H27" s="223" t="s">
        <v>183</v>
      </c>
      <c r="I27" s="246">
        <v>59</v>
      </c>
      <c r="J27" s="246">
        <v>21</v>
      </c>
      <c r="K27" s="246">
        <v>7</v>
      </c>
      <c r="L27" s="41" t="s">
        <v>133</v>
      </c>
      <c r="M27" s="40" t="s">
        <v>132</v>
      </c>
      <c r="N27" s="41" t="s">
        <v>131</v>
      </c>
      <c r="O27" s="40" t="s">
        <v>451</v>
      </c>
      <c r="P27" s="41" t="s">
        <v>130</v>
      </c>
      <c r="Q27" s="40" t="s">
        <v>113</v>
      </c>
      <c r="R27" s="41" t="s">
        <v>129</v>
      </c>
      <c r="S27" s="40" t="s">
        <v>121</v>
      </c>
      <c r="T27" s="41" t="s">
        <v>128</v>
      </c>
      <c r="U27" s="40"/>
      <c r="V27" s="41" t="s">
        <v>127</v>
      </c>
      <c r="W27" s="40"/>
      <c r="X27" s="41" t="s">
        <v>126</v>
      </c>
      <c r="Y27" s="40"/>
      <c r="Z27" s="41" t="s">
        <v>125</v>
      </c>
      <c r="AA27" s="40"/>
      <c r="AB27" s="39"/>
      <c r="AC27" s="40"/>
      <c r="AD27" s="39" t="s">
        <v>409</v>
      </c>
      <c r="AE27" s="38"/>
      <c r="AF27" s="250"/>
      <c r="AG27" s="250"/>
      <c r="AH27" s="37"/>
      <c r="AI27" s="11"/>
      <c r="AJ27" s="233">
        <f>SUMPRODUCT(LEN($M27:$S30)-LEN(SUBSTITUTE($M27:$S30,"A", "")))</f>
        <v>14</v>
      </c>
      <c r="AK27" s="239">
        <f>SUMPRODUCT(LEN($AD27:$AD30)-LEN(SUBSTITUTE($AD27:$AD30,"A", "")))</f>
        <v>0</v>
      </c>
      <c r="AL27" s="230">
        <f>SUMPRODUCT(LEN($AC27:$AC30)-LEN(SUBSTITUTE($AC27:$AC30,"A", "")))</f>
        <v>0</v>
      </c>
      <c r="AM27" s="233">
        <f>SUMPRODUCT(LEN($M27:$S30)-LEN(SUBSTITUTE($M27:$S30,"S", "")))</f>
        <v>17</v>
      </c>
      <c r="AN27" s="239">
        <f>SUMPRODUCT(LEN($AD27:$AD30)-LEN(SUBSTITUTE($AD27:$AD30,"S", "")))</f>
        <v>5</v>
      </c>
      <c r="AO27" s="230">
        <f>SUMPRODUCT(LEN($AC27:$AC30)-LEN(SUBSTITUTE($AC27:$AC30,"S", "")))</f>
        <v>0</v>
      </c>
      <c r="AP27" s="233">
        <f>SUMPRODUCT(LEN($M27:$S30)-LEN(SUBSTITUTE($M27:$S30,"F", "")))</f>
        <v>0</v>
      </c>
      <c r="AQ27" s="239">
        <f>SUMPRODUCT(LEN($AD27:$AD30)-LEN(SUBSTITUTE($AD27:$AD30,"F", "")))</f>
        <v>0</v>
      </c>
      <c r="AR27" s="230">
        <f>SUMPRODUCT(LEN($AC27:$AC30)-LEN(SUBSTITUTE($AC27:$AC30,"F", "")))</f>
        <v>0</v>
      </c>
      <c r="AS27" s="233">
        <f>SUMPRODUCT(LEN($M27:$S30)-LEN(SUBSTITUTE($M27:$S30,"G", "")))</f>
        <v>0</v>
      </c>
      <c r="AT27" s="239">
        <f>SUMPRODUCT(LEN($AD27:$AD30)-LEN(SUBSTITUTE($AD27:$AD30,"G", "")))</f>
        <v>0</v>
      </c>
      <c r="AU27" s="230">
        <f>SUMPRODUCT(LEN($AC27:$AC30)-LEN(SUBSTITUTE($AC27:$AC30,"G", "")))</f>
        <v>0</v>
      </c>
      <c r="AV27" s="233">
        <f>SUMPRODUCT(LEN($L27:$S30)-LEN(SUBSTITUTE($L27:$S30,"M", "")))</f>
        <v>0</v>
      </c>
      <c r="AW27" s="236">
        <f>SUMPRODUCT(LEN($AD27:$AD30)-LEN(SUBSTITUTE($AD27:$AD30,"M", "")))</f>
        <v>0</v>
      </c>
      <c r="AX27" s="230">
        <f>SUMPRODUCT(LEN($AC27:$AC30)-LEN(SUBSTITUTE($AC27:$AC30,"M", "")))</f>
        <v>0</v>
      </c>
      <c r="AY27" s="291">
        <f>SUMPRODUCT(LEN($AE27:$AE30)-LEN(SUBSTITUTE($AE27:$AE30,"S", "")))</f>
        <v>0</v>
      </c>
      <c r="AZ27" s="227">
        <f>SUMPRODUCT(LEN($AE27:$AE30)-LEN(SUBSTITUTE($AE27:$AE30,"F", "")))</f>
        <v>0</v>
      </c>
      <c r="BA27" s="227">
        <f>SUMPRODUCT(LEN($AE27:$AE30)-LEN(SUBSTITUTE($AE27:$AE30,"G", "")))</f>
        <v>0</v>
      </c>
      <c r="BB27" s="294">
        <f>SUMPRODUCT(LEN($AE27:$AE30)-LEN(SUBSTITUTE($AE27:$AE30,"M", "")))</f>
        <v>0</v>
      </c>
    </row>
    <row r="28" spans="2:62" ht="28.15" customHeight="1" thickBot="1" x14ac:dyDescent="0.25">
      <c r="B28" s="30"/>
      <c r="C28" s="243"/>
      <c r="D28" s="36"/>
      <c r="E28" s="111"/>
      <c r="F28" s="111"/>
      <c r="G28" s="110"/>
      <c r="H28" s="224"/>
      <c r="I28" s="247"/>
      <c r="J28" s="247"/>
      <c r="K28" s="247"/>
      <c r="L28" s="33" t="s">
        <v>123</v>
      </c>
      <c r="M28" s="32" t="s">
        <v>104</v>
      </c>
      <c r="N28" s="33" t="s">
        <v>122</v>
      </c>
      <c r="O28" s="32" t="s">
        <v>376</v>
      </c>
      <c r="P28" s="33" t="s">
        <v>120</v>
      </c>
      <c r="Q28" s="32" t="s">
        <v>113</v>
      </c>
      <c r="R28" s="33" t="s">
        <v>119</v>
      </c>
      <c r="S28" s="32" t="s">
        <v>121</v>
      </c>
      <c r="T28" s="33" t="s">
        <v>118</v>
      </c>
      <c r="U28" s="32"/>
      <c r="V28" s="33" t="s">
        <v>117</v>
      </c>
      <c r="W28" s="32"/>
      <c r="X28" s="33" t="s">
        <v>116</v>
      </c>
      <c r="Y28" s="32"/>
      <c r="Z28" s="33" t="s">
        <v>115</v>
      </c>
      <c r="AA28" s="32"/>
      <c r="AB28" s="31"/>
      <c r="AC28" s="32"/>
      <c r="AD28" s="31"/>
      <c r="AE28" s="23"/>
      <c r="AF28" s="251"/>
      <c r="AG28" s="251"/>
      <c r="AH28" s="22"/>
      <c r="AI28" s="11"/>
      <c r="AJ28" s="234"/>
      <c r="AK28" s="240"/>
      <c r="AL28" s="231"/>
      <c r="AM28" s="234"/>
      <c r="AN28" s="240"/>
      <c r="AO28" s="231"/>
      <c r="AP28" s="234"/>
      <c r="AQ28" s="240"/>
      <c r="AR28" s="231"/>
      <c r="AS28" s="234"/>
      <c r="AT28" s="240"/>
      <c r="AU28" s="231"/>
      <c r="AV28" s="234"/>
      <c r="AW28" s="237"/>
      <c r="AX28" s="231"/>
      <c r="AY28" s="292"/>
      <c r="AZ28" s="228"/>
      <c r="BA28" s="228"/>
      <c r="BB28" s="295"/>
    </row>
    <row r="29" spans="2:62" ht="28.15" customHeight="1" x14ac:dyDescent="0.2">
      <c r="B29" s="30"/>
      <c r="C29" s="244"/>
      <c r="D29" s="29"/>
      <c r="E29" s="109"/>
      <c r="F29" s="109"/>
      <c r="G29" s="108"/>
      <c r="H29" s="225">
        <v>180</v>
      </c>
      <c r="I29" s="248"/>
      <c r="J29" s="248"/>
      <c r="K29" s="248"/>
      <c r="L29" s="26" t="s">
        <v>114</v>
      </c>
      <c r="M29" s="25" t="s">
        <v>187</v>
      </c>
      <c r="N29" s="26" t="s">
        <v>112</v>
      </c>
      <c r="O29" s="25" t="s">
        <v>217</v>
      </c>
      <c r="P29" s="26" t="s">
        <v>111</v>
      </c>
      <c r="Q29" s="25" t="s">
        <v>175</v>
      </c>
      <c r="R29" s="26" t="s">
        <v>110</v>
      </c>
      <c r="S29" s="25"/>
      <c r="T29" s="26" t="s">
        <v>109</v>
      </c>
      <c r="U29" s="25"/>
      <c r="V29" s="26" t="s">
        <v>108</v>
      </c>
      <c r="W29" s="25"/>
      <c r="X29" s="26" t="s">
        <v>107</v>
      </c>
      <c r="Y29" s="25"/>
      <c r="Z29" s="26" t="s">
        <v>106</v>
      </c>
      <c r="AA29" s="25"/>
      <c r="AB29" s="24"/>
      <c r="AC29" s="25"/>
      <c r="AD29" s="24"/>
      <c r="AE29" s="23"/>
      <c r="AF29" s="251"/>
      <c r="AG29" s="251"/>
      <c r="AH29" s="22"/>
      <c r="AI29" s="11"/>
      <c r="AJ29" s="234"/>
      <c r="AK29" s="240"/>
      <c r="AL29" s="231"/>
      <c r="AM29" s="234"/>
      <c r="AN29" s="240"/>
      <c r="AO29" s="231"/>
      <c r="AP29" s="234"/>
      <c r="AQ29" s="240"/>
      <c r="AR29" s="231"/>
      <c r="AS29" s="234"/>
      <c r="AT29" s="240"/>
      <c r="AU29" s="231"/>
      <c r="AV29" s="234"/>
      <c r="AW29" s="237"/>
      <c r="AX29" s="231"/>
      <c r="AY29" s="292"/>
      <c r="AZ29" s="228"/>
      <c r="BA29" s="228"/>
      <c r="BB29" s="295"/>
    </row>
    <row r="30" spans="2:62" ht="28.15" customHeight="1" thickBot="1" x14ac:dyDescent="0.25">
      <c r="B30" s="30"/>
      <c r="C30" s="253"/>
      <c r="D30" s="51"/>
      <c r="E30" s="115"/>
      <c r="F30" s="115"/>
      <c r="G30" s="114"/>
      <c r="H30" s="226"/>
      <c r="I30" s="254"/>
      <c r="J30" s="254"/>
      <c r="K30" s="254"/>
      <c r="L30" s="48" t="s">
        <v>105</v>
      </c>
      <c r="M30" s="47" t="s">
        <v>178</v>
      </c>
      <c r="N30" s="48" t="s">
        <v>103</v>
      </c>
      <c r="O30" s="47" t="s">
        <v>175</v>
      </c>
      <c r="P30" s="48" t="s">
        <v>102</v>
      </c>
      <c r="Q30" s="47" t="s">
        <v>121</v>
      </c>
      <c r="R30" s="48" t="s">
        <v>101</v>
      </c>
      <c r="S30" s="47"/>
      <c r="T30" s="48">
        <v>20</v>
      </c>
      <c r="U30" s="47"/>
      <c r="V30" s="48" t="s">
        <v>100</v>
      </c>
      <c r="W30" s="47"/>
      <c r="X30" s="48" t="s">
        <v>99</v>
      </c>
      <c r="Y30" s="47"/>
      <c r="Z30" s="48" t="s">
        <v>98</v>
      </c>
      <c r="AA30" s="47"/>
      <c r="AB30" s="16"/>
      <c r="AC30" s="47"/>
      <c r="AD30" s="16"/>
      <c r="AE30" s="46"/>
      <c r="AF30" s="255"/>
      <c r="AG30" s="255"/>
      <c r="AH30" s="45"/>
      <c r="AI30" s="11"/>
      <c r="AJ30" s="235"/>
      <c r="AK30" s="241"/>
      <c r="AL30" s="232"/>
      <c r="AM30" s="235"/>
      <c r="AN30" s="241"/>
      <c r="AO30" s="232"/>
      <c r="AP30" s="235"/>
      <c r="AQ30" s="241"/>
      <c r="AR30" s="232"/>
      <c r="AS30" s="235"/>
      <c r="AT30" s="241"/>
      <c r="AU30" s="232"/>
      <c r="AV30" s="235"/>
      <c r="AW30" s="238"/>
      <c r="AX30" s="232"/>
      <c r="AY30" s="293"/>
      <c r="AZ30" s="229"/>
      <c r="BA30" s="229"/>
      <c r="BB30" s="296"/>
    </row>
    <row r="31" spans="2:62" ht="28.15" customHeight="1" x14ac:dyDescent="0.2">
      <c r="B31" s="30"/>
      <c r="C31" s="242">
        <v>2</v>
      </c>
      <c r="D31" s="44"/>
      <c r="E31" s="113"/>
      <c r="F31" s="113"/>
      <c r="G31" s="112"/>
      <c r="H31" s="223"/>
      <c r="I31" s="246">
        <v>59</v>
      </c>
      <c r="J31" s="246">
        <v>19</v>
      </c>
      <c r="K31" s="246">
        <v>6</v>
      </c>
      <c r="L31" s="41" t="s">
        <v>133</v>
      </c>
      <c r="M31" s="40" t="s">
        <v>399</v>
      </c>
      <c r="N31" s="41" t="s">
        <v>131</v>
      </c>
      <c r="O31" s="40" t="s">
        <v>186</v>
      </c>
      <c r="P31" s="41" t="s">
        <v>130</v>
      </c>
      <c r="Q31" s="40" t="s">
        <v>175</v>
      </c>
      <c r="R31" s="41" t="s">
        <v>129</v>
      </c>
      <c r="S31" s="40" t="s">
        <v>121</v>
      </c>
      <c r="T31" s="41" t="s">
        <v>128</v>
      </c>
      <c r="U31" s="40"/>
      <c r="V31" s="41" t="s">
        <v>127</v>
      </c>
      <c r="W31" s="40"/>
      <c r="X31" s="41" t="s">
        <v>126</v>
      </c>
      <c r="Y31" s="40"/>
      <c r="Z31" s="41" t="s">
        <v>125</v>
      </c>
      <c r="AA31" s="40"/>
      <c r="AB31" s="39"/>
      <c r="AC31" s="40"/>
      <c r="AD31" s="39" t="s">
        <v>530</v>
      </c>
      <c r="AE31" s="38"/>
      <c r="AF31" s="250">
        <v>9</v>
      </c>
      <c r="AG31" s="250"/>
      <c r="AH31" s="37"/>
      <c r="AI31" s="11"/>
      <c r="AJ31" s="233">
        <f>SUMPRODUCT(LEN($M31:$S34)-LEN(SUBSTITUTE($M31:$S34,"A", "")))</f>
        <v>15</v>
      </c>
      <c r="AK31" s="239">
        <f>SUMPRODUCT(LEN($AD31:$AD34)-LEN(SUBSTITUTE($AD31:$AD34,"A", "")))</f>
        <v>6</v>
      </c>
      <c r="AL31" s="230">
        <f>SUMPRODUCT(LEN($AC31:$AC34)-LEN(SUBSTITUTE($AC31:$AC34,"A", "")))</f>
        <v>0</v>
      </c>
      <c r="AM31" s="233">
        <f>SUMPRODUCT(LEN($M31:$S34)-LEN(SUBSTITUTE($M31:$S34,"S", "")))</f>
        <v>12</v>
      </c>
      <c r="AN31" s="239">
        <f>SUMPRODUCT(LEN($AD31:$AD34)-LEN(SUBSTITUTE($AD31:$AD34,"S", "")))</f>
        <v>5</v>
      </c>
      <c r="AO31" s="230">
        <f>SUMPRODUCT(LEN($AC31:$AC34)-LEN(SUBSTITUTE($AC31:$AC34,"S", "")))</f>
        <v>0</v>
      </c>
      <c r="AP31" s="233">
        <f>SUMPRODUCT(LEN($M31:$S34)-LEN(SUBSTITUTE($M31:$S34,"F", "")))</f>
        <v>1</v>
      </c>
      <c r="AQ31" s="239">
        <f>SUMPRODUCT(LEN($AD31:$AD34)-LEN(SUBSTITUTE($AD31:$AD34,"F", "")))</f>
        <v>0</v>
      </c>
      <c r="AR31" s="230">
        <f>SUMPRODUCT(LEN($AC31:$AC34)-LEN(SUBSTITUTE($AC31:$AC34,"F", "")))</f>
        <v>0</v>
      </c>
      <c r="AS31" s="233">
        <f>SUMPRODUCT(LEN($M31:$S34)-LEN(SUBSTITUTE($M31:$S34,"G", "")))</f>
        <v>1</v>
      </c>
      <c r="AT31" s="239">
        <f>SUMPRODUCT(LEN($AD31:$AD34)-LEN(SUBSTITUTE($AD31:$AD34,"G", "")))</f>
        <v>0</v>
      </c>
      <c r="AU31" s="230">
        <f>SUMPRODUCT(LEN($AC31:$AC34)-LEN(SUBSTITUTE($AC31:$AC34,"G", "")))</f>
        <v>0</v>
      </c>
      <c r="AV31" s="233">
        <f>SUMPRODUCT(LEN($L31:$S34)-LEN(SUBSTITUTE($L31:$S34,"M", "")))</f>
        <v>0</v>
      </c>
      <c r="AW31" s="236">
        <f>SUMPRODUCT(LEN($AD31:$AD34)-LEN(SUBSTITUTE($AD31:$AD34,"M", "")))</f>
        <v>0</v>
      </c>
      <c r="AX31" s="230">
        <f>SUMPRODUCT(LEN($AC31:$AC34)-LEN(SUBSTITUTE($AC31:$AC34,"M", "")))</f>
        <v>0</v>
      </c>
      <c r="AY31" s="291">
        <f>SUMPRODUCT(LEN($AE31:$AE34)-LEN(SUBSTITUTE($AE31:$AE34,"S", "")))</f>
        <v>0</v>
      </c>
      <c r="AZ31" s="227">
        <f>SUMPRODUCT(LEN($AE31:$AE34)-LEN(SUBSTITUTE($AE31:$AE34,"F", "")))</f>
        <v>0</v>
      </c>
      <c r="BA31" s="227">
        <f>SUMPRODUCT(LEN($AE31:$AE34)-LEN(SUBSTITUTE($AE31:$AE34,"G", "")))</f>
        <v>0</v>
      </c>
      <c r="BB31" s="294">
        <f>SUMPRODUCT(LEN($AE31:$AE34)-LEN(SUBSTITUTE($AE31:$AE34,"M", "")))</f>
        <v>0</v>
      </c>
    </row>
    <row r="32" spans="2:62" ht="28.15" customHeight="1" thickBot="1" x14ac:dyDescent="0.25">
      <c r="B32" s="30"/>
      <c r="C32" s="243"/>
      <c r="D32" s="36"/>
      <c r="E32" s="111"/>
      <c r="F32" s="111"/>
      <c r="G32" s="110"/>
      <c r="H32" s="224"/>
      <c r="I32" s="247"/>
      <c r="J32" s="247"/>
      <c r="K32" s="247"/>
      <c r="L32" s="33" t="s">
        <v>123</v>
      </c>
      <c r="M32" s="32" t="s">
        <v>132</v>
      </c>
      <c r="N32" s="33" t="s">
        <v>122</v>
      </c>
      <c r="O32" s="32" t="s">
        <v>217</v>
      </c>
      <c r="P32" s="33" t="s">
        <v>120</v>
      </c>
      <c r="Q32" s="32" t="s">
        <v>113</v>
      </c>
      <c r="R32" s="33" t="s">
        <v>119</v>
      </c>
      <c r="S32" s="32"/>
      <c r="T32" s="33" t="s">
        <v>118</v>
      </c>
      <c r="U32" s="32"/>
      <c r="V32" s="33" t="s">
        <v>117</v>
      </c>
      <c r="W32" s="32"/>
      <c r="X32" s="33" t="s">
        <v>116</v>
      </c>
      <c r="Y32" s="32"/>
      <c r="Z32" s="33" t="s">
        <v>115</v>
      </c>
      <c r="AA32" s="32"/>
      <c r="AB32" s="31"/>
      <c r="AC32" s="32"/>
      <c r="AD32" s="31"/>
      <c r="AE32" s="23"/>
      <c r="AF32" s="251"/>
      <c r="AG32" s="251"/>
      <c r="AH32" s="22"/>
      <c r="AI32" s="11"/>
      <c r="AJ32" s="234"/>
      <c r="AK32" s="240"/>
      <c r="AL32" s="231"/>
      <c r="AM32" s="234"/>
      <c r="AN32" s="240"/>
      <c r="AO32" s="231"/>
      <c r="AP32" s="234"/>
      <c r="AQ32" s="240"/>
      <c r="AR32" s="231"/>
      <c r="AS32" s="234"/>
      <c r="AT32" s="240"/>
      <c r="AU32" s="231"/>
      <c r="AV32" s="234"/>
      <c r="AW32" s="237"/>
      <c r="AX32" s="231"/>
      <c r="AY32" s="292"/>
      <c r="AZ32" s="228"/>
      <c r="BA32" s="228"/>
      <c r="BB32" s="295"/>
    </row>
    <row r="33" spans="2:62" ht="28.15" customHeight="1" x14ac:dyDescent="0.2">
      <c r="B33" s="30"/>
      <c r="C33" s="244"/>
      <c r="D33" s="29"/>
      <c r="E33" s="109"/>
      <c r="F33" s="109"/>
      <c r="G33" s="108"/>
      <c r="H33" s="225"/>
      <c r="I33" s="248"/>
      <c r="J33" s="248"/>
      <c r="K33" s="248"/>
      <c r="L33" s="26" t="s">
        <v>114</v>
      </c>
      <c r="M33" s="25" t="s">
        <v>132</v>
      </c>
      <c r="N33" s="26" t="s">
        <v>112</v>
      </c>
      <c r="O33" s="25" t="s">
        <v>217</v>
      </c>
      <c r="P33" s="26" t="s">
        <v>111</v>
      </c>
      <c r="Q33" s="25" t="s">
        <v>121</v>
      </c>
      <c r="R33" s="26" t="s">
        <v>110</v>
      </c>
      <c r="S33" s="25"/>
      <c r="T33" s="26" t="s">
        <v>109</v>
      </c>
      <c r="U33" s="25"/>
      <c r="V33" s="26" t="s">
        <v>108</v>
      </c>
      <c r="W33" s="25"/>
      <c r="X33" s="26" t="s">
        <v>107</v>
      </c>
      <c r="Y33" s="25"/>
      <c r="Z33" s="26" t="s">
        <v>106</v>
      </c>
      <c r="AA33" s="25"/>
      <c r="AB33" s="24"/>
      <c r="AC33" s="25"/>
      <c r="AD33" s="24"/>
      <c r="AE33" s="23"/>
      <c r="AF33" s="251"/>
      <c r="AG33" s="251"/>
      <c r="AH33" s="22"/>
      <c r="AI33" s="11"/>
      <c r="AJ33" s="234"/>
      <c r="AK33" s="240"/>
      <c r="AL33" s="231"/>
      <c r="AM33" s="234"/>
      <c r="AN33" s="240"/>
      <c r="AO33" s="231"/>
      <c r="AP33" s="234"/>
      <c r="AQ33" s="240"/>
      <c r="AR33" s="231"/>
      <c r="AS33" s="234"/>
      <c r="AT33" s="240"/>
      <c r="AU33" s="231"/>
      <c r="AV33" s="234"/>
      <c r="AW33" s="237"/>
      <c r="AX33" s="231"/>
      <c r="AY33" s="292"/>
      <c r="AZ33" s="228"/>
      <c r="BA33" s="228"/>
      <c r="BB33" s="295"/>
    </row>
    <row r="34" spans="2:62" ht="28.15" customHeight="1" thickBot="1" x14ac:dyDescent="0.25">
      <c r="B34" s="30"/>
      <c r="C34" s="253"/>
      <c r="D34" s="51"/>
      <c r="E34" s="115"/>
      <c r="F34" s="115"/>
      <c r="G34" s="114"/>
      <c r="H34" s="226"/>
      <c r="I34" s="254"/>
      <c r="J34" s="254"/>
      <c r="K34" s="254"/>
      <c r="L34" s="48" t="s">
        <v>105</v>
      </c>
      <c r="M34" s="47" t="s">
        <v>426</v>
      </c>
      <c r="N34" s="48" t="s">
        <v>103</v>
      </c>
      <c r="O34" s="47" t="s">
        <v>195</v>
      </c>
      <c r="P34" s="48" t="s">
        <v>102</v>
      </c>
      <c r="Q34" s="47" t="s">
        <v>121</v>
      </c>
      <c r="R34" s="48" t="s">
        <v>101</v>
      </c>
      <c r="S34" s="47"/>
      <c r="T34" s="48">
        <v>20</v>
      </c>
      <c r="U34" s="47"/>
      <c r="V34" s="48" t="s">
        <v>100</v>
      </c>
      <c r="W34" s="47"/>
      <c r="X34" s="48" t="s">
        <v>99</v>
      </c>
      <c r="Y34" s="47"/>
      <c r="Z34" s="48" t="s">
        <v>98</v>
      </c>
      <c r="AA34" s="47"/>
      <c r="AB34" s="16"/>
      <c r="AC34" s="47"/>
      <c r="AD34" s="16"/>
      <c r="AE34" s="46"/>
      <c r="AF34" s="255"/>
      <c r="AG34" s="255"/>
      <c r="AH34" s="45"/>
      <c r="AI34" s="11"/>
      <c r="AJ34" s="235"/>
      <c r="AK34" s="241"/>
      <c r="AL34" s="232"/>
      <c r="AM34" s="235"/>
      <c r="AN34" s="241"/>
      <c r="AO34" s="232"/>
      <c r="AP34" s="235"/>
      <c r="AQ34" s="241"/>
      <c r="AR34" s="232"/>
      <c r="AS34" s="235"/>
      <c r="AT34" s="241"/>
      <c r="AU34" s="232"/>
      <c r="AV34" s="235"/>
      <c r="AW34" s="238"/>
      <c r="AX34" s="232"/>
      <c r="AY34" s="293"/>
      <c r="AZ34" s="229"/>
      <c r="BA34" s="229"/>
      <c r="BB34" s="296"/>
    </row>
    <row r="35" spans="2:62" ht="28.15" customHeight="1" x14ac:dyDescent="0.2">
      <c r="B35" s="30"/>
      <c r="C35" s="242">
        <v>3</v>
      </c>
      <c r="D35" s="44"/>
      <c r="E35" s="113"/>
      <c r="F35" s="113"/>
      <c r="G35" s="112"/>
      <c r="H35" s="223"/>
      <c r="I35" s="246">
        <v>47</v>
      </c>
      <c r="J35" s="246">
        <v>17</v>
      </c>
      <c r="K35" s="246">
        <v>8</v>
      </c>
      <c r="L35" s="41" t="s">
        <v>133</v>
      </c>
      <c r="M35" s="40" t="s">
        <v>104</v>
      </c>
      <c r="N35" s="41" t="s">
        <v>131</v>
      </c>
      <c r="O35" s="40" t="s">
        <v>175</v>
      </c>
      <c r="P35" s="41" t="s">
        <v>130</v>
      </c>
      <c r="Q35" s="40" t="s">
        <v>121</v>
      </c>
      <c r="R35" s="41" t="s">
        <v>129</v>
      </c>
      <c r="S35" s="40"/>
      <c r="T35" s="41" t="s">
        <v>128</v>
      </c>
      <c r="U35" s="40"/>
      <c r="V35" s="41" t="s">
        <v>127</v>
      </c>
      <c r="W35" s="40"/>
      <c r="X35" s="41" t="s">
        <v>126</v>
      </c>
      <c r="Y35" s="40"/>
      <c r="Z35" s="41" t="s">
        <v>125</v>
      </c>
      <c r="AA35" s="40"/>
      <c r="AB35" s="39"/>
      <c r="AC35" s="40"/>
      <c r="AD35" s="39" t="s">
        <v>132</v>
      </c>
      <c r="AE35" s="38"/>
      <c r="AF35" s="250"/>
      <c r="AG35" s="250"/>
      <c r="AH35" s="37"/>
      <c r="AI35" s="11"/>
      <c r="AJ35" s="233">
        <f>SUMPRODUCT(LEN($M35:$S38)-LEN(SUBSTITUTE($M35:$S38,"A", "")))</f>
        <v>7</v>
      </c>
      <c r="AK35" s="239">
        <f>SUMPRODUCT(LEN($AD35:$AD38)-LEN(SUBSTITUTE($AD35:$AD38,"A", "")))</f>
        <v>4</v>
      </c>
      <c r="AL35" s="230">
        <f>SUMPRODUCT(LEN($AC35:$AC38)-LEN(SUBSTITUTE($AC35:$AC38,"A", "")))</f>
        <v>0</v>
      </c>
      <c r="AM35" s="233">
        <f>SUMPRODUCT(LEN($M35:$S38)-LEN(SUBSTITUTE($M35:$S38,"S", "")))</f>
        <v>11</v>
      </c>
      <c r="AN35" s="239">
        <f>SUMPRODUCT(LEN($AD35:$AD38)-LEN(SUBSTITUTE($AD35:$AD38,"S", "")))</f>
        <v>5</v>
      </c>
      <c r="AO35" s="230">
        <f>SUMPRODUCT(LEN($AC35:$AC38)-LEN(SUBSTITUTE($AC35:$AC38,"S", "")))</f>
        <v>0</v>
      </c>
      <c r="AP35" s="233">
        <f>SUMPRODUCT(LEN($M35:$S38)-LEN(SUBSTITUTE($M35:$S38,"F", "")))</f>
        <v>0</v>
      </c>
      <c r="AQ35" s="239">
        <f>SUMPRODUCT(LEN($AD35:$AD38)-LEN(SUBSTITUTE($AD35:$AD38,"F", "")))</f>
        <v>0</v>
      </c>
      <c r="AR35" s="230">
        <f>SUMPRODUCT(LEN($AC35:$AC38)-LEN(SUBSTITUTE($AC35:$AC38,"F", "")))</f>
        <v>0</v>
      </c>
      <c r="AS35" s="233">
        <f>SUMPRODUCT(LEN($M35:$S38)-LEN(SUBSTITUTE($M35:$S38,"G", "")))</f>
        <v>0</v>
      </c>
      <c r="AT35" s="239">
        <f>SUMPRODUCT(LEN($AD35:$AD38)-LEN(SUBSTITUTE($AD35:$AD38,"G", "")))</f>
        <v>0</v>
      </c>
      <c r="AU35" s="230">
        <f>SUMPRODUCT(LEN($AC35:$AC38)-LEN(SUBSTITUTE($AC35:$AC38,"G", "")))</f>
        <v>0</v>
      </c>
      <c r="AV35" s="233">
        <f>SUMPRODUCT(LEN($L35:$S38)-LEN(SUBSTITUTE($L35:$S38,"M", "")))</f>
        <v>0</v>
      </c>
      <c r="AW35" s="236">
        <f>SUMPRODUCT(LEN($AD35:$AD38)-LEN(SUBSTITUTE($AD35:$AD38,"M", "")))</f>
        <v>0</v>
      </c>
      <c r="AX35" s="230">
        <f>SUMPRODUCT(LEN($AC35:$AC38)-LEN(SUBSTITUTE($AC35:$AC38,"M", "")))</f>
        <v>0</v>
      </c>
      <c r="AY35" s="291">
        <f>SUMPRODUCT(LEN($AE35:$AE38)-LEN(SUBSTITUTE($AE35:$AE38,"S", "")))</f>
        <v>0</v>
      </c>
      <c r="AZ35" s="227">
        <f>SUMPRODUCT(LEN($AE35:$AE38)-LEN(SUBSTITUTE($AE35:$AE38,"F", "")))</f>
        <v>0</v>
      </c>
      <c r="BA35" s="227">
        <f>SUMPRODUCT(LEN($AE35:$AE38)-LEN(SUBSTITUTE($AE35:$AE38,"G", "")))</f>
        <v>0</v>
      </c>
      <c r="BB35" s="294">
        <f>SUMPRODUCT(LEN($AE35:$AE38)-LEN(SUBSTITUTE($AE35:$AE38,"M", "")))</f>
        <v>0</v>
      </c>
    </row>
    <row r="36" spans="2:62" ht="28.15" customHeight="1" thickBot="1" x14ac:dyDescent="0.25">
      <c r="B36" s="30"/>
      <c r="C36" s="243"/>
      <c r="D36" s="36"/>
      <c r="E36" s="111"/>
      <c r="F36" s="111"/>
      <c r="G36" s="110"/>
      <c r="H36" s="224"/>
      <c r="I36" s="247"/>
      <c r="J36" s="247"/>
      <c r="K36" s="247"/>
      <c r="L36" s="33" t="s">
        <v>123</v>
      </c>
      <c r="M36" s="32" t="s">
        <v>203</v>
      </c>
      <c r="N36" s="33" t="s">
        <v>122</v>
      </c>
      <c r="O36" s="32" t="s">
        <v>175</v>
      </c>
      <c r="P36" s="33" t="s">
        <v>120</v>
      </c>
      <c r="Q36" s="32"/>
      <c r="R36" s="33" t="s">
        <v>119</v>
      </c>
      <c r="S36" s="32"/>
      <c r="T36" s="33" t="s">
        <v>118</v>
      </c>
      <c r="U36" s="32"/>
      <c r="V36" s="33" t="s">
        <v>117</v>
      </c>
      <c r="W36" s="32"/>
      <c r="X36" s="33" t="s">
        <v>116</v>
      </c>
      <c r="Y36" s="32"/>
      <c r="Z36" s="33" t="s">
        <v>115</v>
      </c>
      <c r="AA36" s="32"/>
      <c r="AB36" s="31"/>
      <c r="AC36" s="32"/>
      <c r="AD36" s="31" t="s">
        <v>519</v>
      </c>
      <c r="AE36" s="23"/>
      <c r="AF36" s="251"/>
      <c r="AG36" s="251"/>
      <c r="AH36" s="22"/>
      <c r="AI36" s="11"/>
      <c r="AJ36" s="234"/>
      <c r="AK36" s="240"/>
      <c r="AL36" s="231"/>
      <c r="AM36" s="234"/>
      <c r="AN36" s="240"/>
      <c r="AO36" s="231"/>
      <c r="AP36" s="234"/>
      <c r="AQ36" s="240"/>
      <c r="AR36" s="231"/>
      <c r="AS36" s="234"/>
      <c r="AT36" s="240"/>
      <c r="AU36" s="231"/>
      <c r="AV36" s="234"/>
      <c r="AW36" s="237"/>
      <c r="AX36" s="231"/>
      <c r="AY36" s="292"/>
      <c r="AZ36" s="228"/>
      <c r="BA36" s="228"/>
      <c r="BB36" s="295"/>
    </row>
    <row r="37" spans="2:62" ht="28.15" customHeight="1" x14ac:dyDescent="0.2">
      <c r="B37" s="30"/>
      <c r="C37" s="244"/>
      <c r="D37" s="29"/>
      <c r="E37" s="109"/>
      <c r="F37" s="109"/>
      <c r="G37" s="108"/>
      <c r="H37" s="225"/>
      <c r="I37" s="248"/>
      <c r="J37" s="248"/>
      <c r="K37" s="248"/>
      <c r="L37" s="26" t="s">
        <v>114</v>
      </c>
      <c r="M37" s="25" t="s">
        <v>178</v>
      </c>
      <c r="N37" s="26" t="s">
        <v>112</v>
      </c>
      <c r="O37" s="25" t="s">
        <v>175</v>
      </c>
      <c r="P37" s="26" t="s">
        <v>111</v>
      </c>
      <c r="Q37" s="25"/>
      <c r="R37" s="26" t="s">
        <v>110</v>
      </c>
      <c r="S37" s="25"/>
      <c r="T37" s="26" t="s">
        <v>109</v>
      </c>
      <c r="U37" s="25"/>
      <c r="V37" s="26" t="s">
        <v>108</v>
      </c>
      <c r="W37" s="25"/>
      <c r="X37" s="26" t="s">
        <v>107</v>
      </c>
      <c r="Y37" s="25"/>
      <c r="Z37" s="26" t="s">
        <v>106</v>
      </c>
      <c r="AA37" s="25"/>
      <c r="AB37" s="24"/>
      <c r="AC37" s="25"/>
      <c r="AD37" s="24"/>
      <c r="AE37" s="23"/>
      <c r="AF37" s="251"/>
      <c r="AG37" s="251"/>
      <c r="AH37" s="22"/>
      <c r="AI37" s="11"/>
      <c r="AJ37" s="234"/>
      <c r="AK37" s="240"/>
      <c r="AL37" s="231"/>
      <c r="AM37" s="234"/>
      <c r="AN37" s="240"/>
      <c r="AO37" s="231"/>
      <c r="AP37" s="234"/>
      <c r="AQ37" s="240"/>
      <c r="AR37" s="231"/>
      <c r="AS37" s="234"/>
      <c r="AT37" s="240"/>
      <c r="AU37" s="231"/>
      <c r="AV37" s="234"/>
      <c r="AW37" s="237"/>
      <c r="AX37" s="231"/>
      <c r="AY37" s="292"/>
      <c r="AZ37" s="228"/>
      <c r="BA37" s="228"/>
      <c r="BB37" s="295"/>
    </row>
    <row r="38" spans="2:62" ht="28.15" customHeight="1" thickBot="1" x14ac:dyDescent="0.25">
      <c r="B38" s="21"/>
      <c r="C38" s="245"/>
      <c r="D38" s="20"/>
      <c r="E38" s="117"/>
      <c r="F38" s="117"/>
      <c r="G38" s="116"/>
      <c r="H38" s="226"/>
      <c r="I38" s="249"/>
      <c r="J38" s="249"/>
      <c r="K38" s="249"/>
      <c r="L38" s="17" t="s">
        <v>105</v>
      </c>
      <c r="M38" s="15" t="s">
        <v>195</v>
      </c>
      <c r="N38" s="17" t="s">
        <v>103</v>
      </c>
      <c r="O38" s="15" t="s">
        <v>121</v>
      </c>
      <c r="P38" s="17" t="s">
        <v>102</v>
      </c>
      <c r="Q38" s="15"/>
      <c r="R38" s="17" t="s">
        <v>101</v>
      </c>
      <c r="S38" s="15"/>
      <c r="T38" s="17">
        <v>20</v>
      </c>
      <c r="U38" s="15"/>
      <c r="V38" s="17" t="s">
        <v>100</v>
      </c>
      <c r="W38" s="15"/>
      <c r="X38" s="17" t="s">
        <v>99</v>
      </c>
      <c r="Y38" s="15"/>
      <c r="Z38" s="17" t="s">
        <v>98</v>
      </c>
      <c r="AA38" s="15"/>
      <c r="AB38" s="16"/>
      <c r="AC38" s="15"/>
      <c r="AD38" s="14"/>
      <c r="AE38" s="13"/>
      <c r="AF38" s="252"/>
      <c r="AG38" s="252"/>
      <c r="AH38" s="12"/>
      <c r="AI38" s="11"/>
      <c r="AJ38" s="235"/>
      <c r="AK38" s="241"/>
      <c r="AL38" s="232"/>
      <c r="AM38" s="235"/>
      <c r="AN38" s="241"/>
      <c r="AO38" s="232"/>
      <c r="AP38" s="235"/>
      <c r="AQ38" s="241"/>
      <c r="AR38" s="232"/>
      <c r="AS38" s="235"/>
      <c r="AT38" s="241"/>
      <c r="AU38" s="232"/>
      <c r="AV38" s="235"/>
      <c r="AW38" s="238"/>
      <c r="AX38" s="232"/>
      <c r="AY38" s="293"/>
      <c r="AZ38" s="229"/>
      <c r="BA38" s="229"/>
      <c r="BB38" s="296"/>
    </row>
    <row r="39" spans="2:62" ht="85.9" customHeight="1" thickTop="1" thickBot="1" x14ac:dyDescent="0.35">
      <c r="B39" s="105" t="s">
        <v>174</v>
      </c>
      <c r="C39" s="95" t="s">
        <v>173</v>
      </c>
      <c r="D39" s="100" t="s">
        <v>172</v>
      </c>
      <c r="E39" s="104" t="s">
        <v>171</v>
      </c>
      <c r="F39" s="103"/>
      <c r="G39" s="102"/>
      <c r="H39" s="101" t="s">
        <v>170</v>
      </c>
      <c r="I39" s="100" t="s">
        <v>96</v>
      </c>
      <c r="J39" s="100" t="s">
        <v>169</v>
      </c>
      <c r="K39" s="100" t="s">
        <v>97</v>
      </c>
      <c r="L39" s="256" t="s">
        <v>168</v>
      </c>
      <c r="M39" s="262"/>
      <c r="N39" s="256" t="s">
        <v>167</v>
      </c>
      <c r="O39" s="262"/>
      <c r="P39" s="256" t="s">
        <v>167</v>
      </c>
      <c r="Q39" s="257"/>
      <c r="R39" s="256" t="s">
        <v>167</v>
      </c>
      <c r="S39" s="257"/>
      <c r="T39" s="256" t="s">
        <v>167</v>
      </c>
      <c r="U39" s="257"/>
      <c r="V39" s="256" t="s">
        <v>167</v>
      </c>
      <c r="W39" s="257"/>
      <c r="X39" s="256" t="s">
        <v>167</v>
      </c>
      <c r="Y39" s="257"/>
      <c r="Z39" s="256" t="s">
        <v>167</v>
      </c>
      <c r="AA39" s="257"/>
      <c r="AB39" s="261" t="s">
        <v>166</v>
      </c>
      <c r="AC39" s="257"/>
      <c r="AD39" s="101" t="s">
        <v>165</v>
      </c>
      <c r="AE39" s="101" t="s">
        <v>164</v>
      </c>
      <c r="AF39" s="100" t="s">
        <v>163</v>
      </c>
      <c r="AG39" s="100" t="s">
        <v>162</v>
      </c>
      <c r="AH39" s="99" t="s">
        <v>161</v>
      </c>
      <c r="AI39" s="98"/>
      <c r="AJ39" s="96" t="s">
        <v>160</v>
      </c>
      <c r="AK39" s="95" t="s">
        <v>159</v>
      </c>
      <c r="AL39" s="94" t="s">
        <v>158</v>
      </c>
      <c r="AM39" s="96" t="s">
        <v>157</v>
      </c>
      <c r="AN39" s="95" t="s">
        <v>156</v>
      </c>
      <c r="AO39" s="94" t="s">
        <v>155</v>
      </c>
      <c r="AP39" s="96" t="s">
        <v>154</v>
      </c>
      <c r="AQ39" s="95" t="s">
        <v>153</v>
      </c>
      <c r="AR39" s="97" t="s">
        <v>152</v>
      </c>
      <c r="AS39" s="96" t="s">
        <v>151</v>
      </c>
      <c r="AT39" s="95" t="s">
        <v>150</v>
      </c>
      <c r="AU39" s="94" t="s">
        <v>149</v>
      </c>
      <c r="AV39" s="96" t="s">
        <v>148</v>
      </c>
      <c r="AW39" s="95" t="s">
        <v>147</v>
      </c>
      <c r="AX39" s="94" t="s">
        <v>146</v>
      </c>
      <c r="AY39" s="93" t="s">
        <v>145</v>
      </c>
      <c r="AZ39" s="92" t="s">
        <v>144</v>
      </c>
      <c r="BA39" s="92" t="s">
        <v>143</v>
      </c>
      <c r="BB39" s="91" t="s">
        <v>142</v>
      </c>
    </row>
    <row r="40" spans="2:62" ht="48" thickBot="1" x14ac:dyDescent="0.3">
      <c r="B40" s="90" t="s">
        <v>253</v>
      </c>
      <c r="C40" s="89"/>
      <c r="D40" s="88">
        <v>180</v>
      </c>
      <c r="E40" s="258"/>
      <c r="F40" s="259"/>
      <c r="G40" s="260"/>
      <c r="H40" s="87" t="s">
        <v>140</v>
      </c>
      <c r="I40" s="86"/>
      <c r="J40" s="86"/>
      <c r="K40" s="85"/>
      <c r="L40" s="84"/>
      <c r="M40" s="81"/>
      <c r="N40" s="84"/>
      <c r="O40" s="81"/>
      <c r="P40" s="84"/>
      <c r="Q40" s="81"/>
      <c r="R40" s="84"/>
      <c r="S40" s="81"/>
      <c r="T40" s="84"/>
      <c r="U40" s="81"/>
      <c r="V40" s="84"/>
      <c r="W40" s="81"/>
      <c r="X40" s="84"/>
      <c r="Y40" s="81"/>
      <c r="Z40" s="84"/>
      <c r="AA40" s="83"/>
      <c r="AB40" s="82" t="s">
        <v>139</v>
      </c>
      <c r="AC40" s="81"/>
      <c r="AD40" s="81"/>
      <c r="AE40" s="81"/>
      <c r="AF40" s="80"/>
      <c r="AG40" s="80"/>
      <c r="AH40" s="60"/>
      <c r="AI40" s="79" t="s">
        <v>138</v>
      </c>
      <c r="AJ40" s="78">
        <f t="shared" ref="AJ40:BB40" si="4">SUM(AJ42:AJ53)</f>
        <v>37</v>
      </c>
      <c r="AK40" s="77">
        <f t="shared" si="4"/>
        <v>5</v>
      </c>
      <c r="AL40" s="76">
        <f t="shared" si="4"/>
        <v>0</v>
      </c>
      <c r="AM40" s="78">
        <f t="shared" si="4"/>
        <v>39</v>
      </c>
      <c r="AN40" s="77">
        <f t="shared" si="4"/>
        <v>9</v>
      </c>
      <c r="AO40" s="76">
        <f t="shared" si="4"/>
        <v>0</v>
      </c>
      <c r="AP40" s="78">
        <f t="shared" si="4"/>
        <v>1</v>
      </c>
      <c r="AQ40" s="77">
        <f t="shared" si="4"/>
        <v>0</v>
      </c>
      <c r="AR40" s="76">
        <f t="shared" si="4"/>
        <v>0</v>
      </c>
      <c r="AS40" s="78">
        <f t="shared" si="4"/>
        <v>4</v>
      </c>
      <c r="AT40" s="77">
        <f t="shared" si="4"/>
        <v>0</v>
      </c>
      <c r="AU40" s="76">
        <f t="shared" si="4"/>
        <v>0</v>
      </c>
      <c r="AV40" s="78">
        <f t="shared" si="4"/>
        <v>0</v>
      </c>
      <c r="AW40" s="77">
        <f t="shared" si="4"/>
        <v>0</v>
      </c>
      <c r="AX40" s="76">
        <f t="shared" si="4"/>
        <v>0</v>
      </c>
      <c r="AY40" s="75">
        <f t="shared" si="4"/>
        <v>1</v>
      </c>
      <c r="AZ40" s="74">
        <f t="shared" si="4"/>
        <v>0</v>
      </c>
      <c r="BA40" s="74">
        <f t="shared" si="4"/>
        <v>0</v>
      </c>
      <c r="BB40" s="73">
        <f t="shared" si="4"/>
        <v>0</v>
      </c>
      <c r="BC40" s="72" t="s">
        <v>137</v>
      </c>
      <c r="BF40" s="5">
        <f>SUM(AJ40:AL40)/$BG$5</f>
        <v>14</v>
      </c>
      <c r="BG40" s="5">
        <f>SUM(AM40:AO40,AY40)/$BG$5</f>
        <v>16.333333333333332</v>
      </c>
      <c r="BH40" s="5">
        <f>SUM(AP40:AR40,AZ40)/$BG$5</f>
        <v>0.33333333333333331</v>
      </c>
      <c r="BI40" s="5">
        <f>SUM(AS40:AU40,BA40)/$BG$5</f>
        <v>1.3333333333333333</v>
      </c>
      <c r="BJ40" s="5">
        <f>SUM(AV40:AX40,BB40)/$BG$5</f>
        <v>0</v>
      </c>
    </row>
    <row r="41" spans="2:62" ht="37.5" thickBot="1" x14ac:dyDescent="0.3">
      <c r="B41" s="71"/>
      <c r="C41" s="70"/>
      <c r="D41" s="69"/>
      <c r="E41" s="68"/>
      <c r="F41" s="68"/>
      <c r="G41" s="67"/>
      <c r="H41" s="66"/>
      <c r="I41" s="64"/>
      <c r="J41" s="64"/>
      <c r="K41" s="65"/>
      <c r="L41" s="64"/>
      <c r="M41" s="62"/>
      <c r="N41" s="64"/>
      <c r="O41" s="62"/>
      <c r="P41" s="64"/>
      <c r="Q41" s="62"/>
      <c r="R41" s="64"/>
      <c r="S41" s="62"/>
      <c r="T41" s="64"/>
      <c r="U41" s="62"/>
      <c r="V41" s="64"/>
      <c r="W41" s="62"/>
      <c r="X41" s="64"/>
      <c r="Y41" s="62"/>
      <c r="Z41" s="64"/>
      <c r="AA41" s="62"/>
      <c r="AB41" s="63"/>
      <c r="AC41" s="62"/>
      <c r="AD41" s="62"/>
      <c r="AE41" s="62"/>
      <c r="AF41" s="61"/>
      <c r="AG41" s="61"/>
      <c r="AH41" s="60"/>
      <c r="AI41" s="59" t="s">
        <v>136</v>
      </c>
      <c r="AJ41" s="58">
        <f t="shared" ref="AJ41:BB41" si="5">AJ40/3</f>
        <v>12.333333333333334</v>
      </c>
      <c r="AK41" s="57">
        <f t="shared" si="5"/>
        <v>1.6666666666666667</v>
      </c>
      <c r="AL41" s="56">
        <f t="shared" si="5"/>
        <v>0</v>
      </c>
      <c r="AM41" s="58">
        <f t="shared" si="5"/>
        <v>13</v>
      </c>
      <c r="AN41" s="57">
        <f t="shared" si="5"/>
        <v>3</v>
      </c>
      <c r="AO41" s="56">
        <f t="shared" si="5"/>
        <v>0</v>
      </c>
      <c r="AP41" s="58">
        <f t="shared" si="5"/>
        <v>0.33333333333333331</v>
      </c>
      <c r="AQ41" s="57">
        <f t="shared" si="5"/>
        <v>0</v>
      </c>
      <c r="AR41" s="56">
        <f t="shared" si="5"/>
        <v>0</v>
      </c>
      <c r="AS41" s="58">
        <f t="shared" si="5"/>
        <v>1.3333333333333333</v>
      </c>
      <c r="AT41" s="57">
        <f t="shared" si="5"/>
        <v>0</v>
      </c>
      <c r="AU41" s="56">
        <f t="shared" si="5"/>
        <v>0</v>
      </c>
      <c r="AV41" s="58">
        <f t="shared" si="5"/>
        <v>0</v>
      </c>
      <c r="AW41" s="57">
        <f t="shared" si="5"/>
        <v>0</v>
      </c>
      <c r="AX41" s="56">
        <f t="shared" si="5"/>
        <v>0</v>
      </c>
      <c r="AY41" s="55">
        <f t="shared" si="5"/>
        <v>0.33333333333333331</v>
      </c>
      <c r="AZ41" s="54">
        <f t="shared" si="5"/>
        <v>0</v>
      </c>
      <c r="BA41" s="54">
        <f t="shared" si="5"/>
        <v>0</v>
      </c>
      <c r="BB41" s="53">
        <f t="shared" si="5"/>
        <v>0</v>
      </c>
      <c r="BC41" s="52" t="s">
        <v>135</v>
      </c>
    </row>
    <row r="42" spans="2:62" ht="28.15" customHeight="1" x14ac:dyDescent="0.2">
      <c r="B42" s="30"/>
      <c r="C42" s="242">
        <v>1</v>
      </c>
      <c r="D42" s="44"/>
      <c r="E42" s="113"/>
      <c r="F42" s="113"/>
      <c r="G42" s="112"/>
      <c r="H42" s="223" t="s">
        <v>183</v>
      </c>
      <c r="I42" s="246">
        <v>47</v>
      </c>
      <c r="J42" s="246">
        <v>19</v>
      </c>
      <c r="K42" s="246">
        <v>6</v>
      </c>
      <c r="L42" s="41" t="s">
        <v>133</v>
      </c>
      <c r="M42" s="40" t="s">
        <v>132</v>
      </c>
      <c r="N42" s="41" t="s">
        <v>131</v>
      </c>
      <c r="O42" s="40" t="s">
        <v>412</v>
      </c>
      <c r="P42" s="41" t="s">
        <v>130</v>
      </c>
      <c r="Q42" s="40" t="s">
        <v>113</v>
      </c>
      <c r="R42" s="41" t="s">
        <v>129</v>
      </c>
      <c r="S42" s="40" t="s">
        <v>121</v>
      </c>
      <c r="T42" s="41" t="s">
        <v>128</v>
      </c>
      <c r="U42" s="40"/>
      <c r="V42" s="41" t="s">
        <v>127</v>
      </c>
      <c r="W42" s="40"/>
      <c r="X42" s="41" t="s">
        <v>126</v>
      </c>
      <c r="Y42" s="40"/>
      <c r="Z42" s="41" t="s">
        <v>125</v>
      </c>
      <c r="AA42" s="40"/>
      <c r="AB42" s="39"/>
      <c r="AC42" s="40"/>
      <c r="AD42" s="39" t="s">
        <v>529</v>
      </c>
      <c r="AE42" s="38" t="s">
        <v>121</v>
      </c>
      <c r="AF42" s="250"/>
      <c r="AG42" s="250"/>
      <c r="AH42" s="37"/>
      <c r="AI42" s="11"/>
      <c r="AJ42" s="233">
        <f>SUMPRODUCT(LEN($M42:$S45)-LEN(SUBSTITUTE($M42:$S45,"A", "")))</f>
        <v>15</v>
      </c>
      <c r="AK42" s="239">
        <f>SUMPRODUCT(LEN($AD42:$AD45)-LEN(SUBSTITUTE($AD42:$AD45,"A", "")))</f>
        <v>3</v>
      </c>
      <c r="AL42" s="230">
        <f>SUMPRODUCT(LEN($AC42:$AC45)-LEN(SUBSTITUTE($AC42:$AC45,"A", "")))</f>
        <v>0</v>
      </c>
      <c r="AM42" s="233">
        <f>SUMPRODUCT(LEN($M42:$S45)-LEN(SUBSTITUTE($M42:$S45,"S", "")))</f>
        <v>17</v>
      </c>
      <c r="AN42" s="239">
        <f>SUMPRODUCT(LEN($AD42:$AD45)-LEN(SUBSTITUTE($AD42:$AD45,"S", "")))</f>
        <v>7</v>
      </c>
      <c r="AO42" s="230">
        <f>SUMPRODUCT(LEN($AC42:$AC45)-LEN(SUBSTITUTE($AC42:$AC45,"S", "")))</f>
        <v>0</v>
      </c>
      <c r="AP42" s="233">
        <f>SUMPRODUCT(LEN($M42:$S45)-LEN(SUBSTITUTE($M42:$S45,"F", "")))</f>
        <v>0</v>
      </c>
      <c r="AQ42" s="239">
        <f>SUMPRODUCT(LEN($AD42:$AD45)-LEN(SUBSTITUTE($AD42:$AD45,"F", "")))</f>
        <v>0</v>
      </c>
      <c r="AR42" s="230">
        <f>SUMPRODUCT(LEN($AC42:$AC45)-LEN(SUBSTITUTE($AC42:$AC45,"F", "")))</f>
        <v>0</v>
      </c>
      <c r="AS42" s="233">
        <f>SUMPRODUCT(LEN($M42:$S45)-LEN(SUBSTITUTE($M42:$S45,"G", "")))</f>
        <v>1</v>
      </c>
      <c r="AT42" s="239">
        <f>SUMPRODUCT(LEN($AD42:$AD45)-LEN(SUBSTITUTE($AD42:$AD45,"G", "")))</f>
        <v>0</v>
      </c>
      <c r="AU42" s="230">
        <f>SUMPRODUCT(LEN($AC42:$AC45)-LEN(SUBSTITUTE($AC42:$AC45,"G", "")))</f>
        <v>0</v>
      </c>
      <c r="AV42" s="233">
        <f>SUMPRODUCT(LEN($L42:$S45)-LEN(SUBSTITUTE($L42:$S45,"M", "")))</f>
        <v>0</v>
      </c>
      <c r="AW42" s="236">
        <f>SUMPRODUCT(LEN($AD42:$AD45)-LEN(SUBSTITUTE($AD42:$AD45,"M", "")))</f>
        <v>0</v>
      </c>
      <c r="AX42" s="230">
        <f>SUMPRODUCT(LEN($AC42:$AC45)-LEN(SUBSTITUTE($AC42:$AC45,"M", "")))</f>
        <v>0</v>
      </c>
      <c r="AY42" s="291">
        <f>SUMPRODUCT(LEN($AE42:$AE45)-LEN(SUBSTITUTE($AE42:$AE45,"S", "")))</f>
        <v>1</v>
      </c>
      <c r="AZ42" s="227">
        <f>SUMPRODUCT(LEN($AE42:$AE45)-LEN(SUBSTITUTE($AE42:$AE45,"F", "")))</f>
        <v>0</v>
      </c>
      <c r="BA42" s="227">
        <f>SUMPRODUCT(LEN($AE42:$AE45)-LEN(SUBSTITUTE($AE42:$AE45,"G", "")))</f>
        <v>0</v>
      </c>
      <c r="BB42" s="294">
        <f>SUMPRODUCT(LEN($AE42:$AE45)-LEN(SUBSTITUTE($AE42:$AE45,"M", "")))</f>
        <v>0</v>
      </c>
    </row>
    <row r="43" spans="2:62" ht="28.15" customHeight="1" thickBot="1" x14ac:dyDescent="0.25">
      <c r="B43" s="30"/>
      <c r="C43" s="243"/>
      <c r="D43" s="36"/>
      <c r="E43" s="111"/>
      <c r="F43" s="111"/>
      <c r="G43" s="110"/>
      <c r="H43" s="224"/>
      <c r="I43" s="247"/>
      <c r="J43" s="247"/>
      <c r="K43" s="247"/>
      <c r="L43" s="33" t="s">
        <v>123</v>
      </c>
      <c r="M43" s="32" t="s">
        <v>428</v>
      </c>
      <c r="N43" s="33" t="s">
        <v>122</v>
      </c>
      <c r="O43" s="32" t="s">
        <v>217</v>
      </c>
      <c r="P43" s="33" t="s">
        <v>120</v>
      </c>
      <c r="Q43" s="32" t="s">
        <v>175</v>
      </c>
      <c r="R43" s="33" t="s">
        <v>119</v>
      </c>
      <c r="S43" s="32"/>
      <c r="T43" s="33" t="s">
        <v>118</v>
      </c>
      <c r="U43" s="32"/>
      <c r="V43" s="33" t="s">
        <v>117</v>
      </c>
      <c r="W43" s="32"/>
      <c r="X43" s="33" t="s">
        <v>116</v>
      </c>
      <c r="Y43" s="32"/>
      <c r="Z43" s="33" t="s">
        <v>115</v>
      </c>
      <c r="AA43" s="32"/>
      <c r="AB43" s="31"/>
      <c r="AC43" s="32"/>
      <c r="AD43" s="31"/>
      <c r="AE43" s="23"/>
      <c r="AF43" s="251"/>
      <c r="AG43" s="251"/>
      <c r="AH43" s="22"/>
      <c r="AI43" s="11"/>
      <c r="AJ43" s="234"/>
      <c r="AK43" s="240"/>
      <c r="AL43" s="231"/>
      <c r="AM43" s="234"/>
      <c r="AN43" s="240"/>
      <c r="AO43" s="231"/>
      <c r="AP43" s="234"/>
      <c r="AQ43" s="240"/>
      <c r="AR43" s="231"/>
      <c r="AS43" s="234"/>
      <c r="AT43" s="240"/>
      <c r="AU43" s="231"/>
      <c r="AV43" s="234"/>
      <c r="AW43" s="237"/>
      <c r="AX43" s="231"/>
      <c r="AY43" s="292"/>
      <c r="AZ43" s="228"/>
      <c r="BA43" s="228"/>
      <c r="BB43" s="295"/>
    </row>
    <row r="44" spans="2:62" ht="28.15" customHeight="1" x14ac:dyDescent="0.2">
      <c r="B44" s="30"/>
      <c r="C44" s="244"/>
      <c r="D44" s="29"/>
      <c r="E44" s="109"/>
      <c r="F44" s="109"/>
      <c r="G44" s="108"/>
      <c r="H44" s="225">
        <v>180</v>
      </c>
      <c r="I44" s="248"/>
      <c r="J44" s="248"/>
      <c r="K44" s="248"/>
      <c r="L44" s="26" t="s">
        <v>114</v>
      </c>
      <c r="M44" s="25" t="s">
        <v>411</v>
      </c>
      <c r="N44" s="26" t="s">
        <v>112</v>
      </c>
      <c r="O44" s="25" t="s">
        <v>217</v>
      </c>
      <c r="P44" s="26" t="s">
        <v>111</v>
      </c>
      <c r="Q44" s="25" t="s">
        <v>175</v>
      </c>
      <c r="R44" s="26" t="s">
        <v>110</v>
      </c>
      <c r="S44" s="25"/>
      <c r="T44" s="26" t="s">
        <v>109</v>
      </c>
      <c r="U44" s="25"/>
      <c r="V44" s="26" t="s">
        <v>108</v>
      </c>
      <c r="W44" s="25"/>
      <c r="X44" s="26" t="s">
        <v>107</v>
      </c>
      <c r="Y44" s="25"/>
      <c r="Z44" s="26" t="s">
        <v>106</v>
      </c>
      <c r="AA44" s="25"/>
      <c r="AB44" s="24"/>
      <c r="AC44" s="25"/>
      <c r="AD44" s="24"/>
      <c r="AE44" s="23"/>
      <c r="AF44" s="251"/>
      <c r="AG44" s="251"/>
      <c r="AH44" s="22"/>
      <c r="AI44" s="11"/>
      <c r="AJ44" s="234"/>
      <c r="AK44" s="240"/>
      <c r="AL44" s="231"/>
      <c r="AM44" s="234"/>
      <c r="AN44" s="240"/>
      <c r="AO44" s="231"/>
      <c r="AP44" s="234"/>
      <c r="AQ44" s="240"/>
      <c r="AR44" s="231"/>
      <c r="AS44" s="234"/>
      <c r="AT44" s="240"/>
      <c r="AU44" s="231"/>
      <c r="AV44" s="234"/>
      <c r="AW44" s="237"/>
      <c r="AX44" s="231"/>
      <c r="AY44" s="292"/>
      <c r="AZ44" s="228"/>
      <c r="BA44" s="228"/>
      <c r="BB44" s="295"/>
    </row>
    <row r="45" spans="2:62" ht="28.15" customHeight="1" thickBot="1" x14ac:dyDescent="0.25">
      <c r="B45" s="30"/>
      <c r="C45" s="253"/>
      <c r="D45" s="51"/>
      <c r="E45" s="115"/>
      <c r="F45" s="115"/>
      <c r="G45" s="114"/>
      <c r="H45" s="226"/>
      <c r="I45" s="254"/>
      <c r="J45" s="254"/>
      <c r="K45" s="254"/>
      <c r="L45" s="48" t="s">
        <v>105</v>
      </c>
      <c r="M45" s="47" t="s">
        <v>178</v>
      </c>
      <c r="N45" s="48" t="s">
        <v>103</v>
      </c>
      <c r="O45" s="47" t="s">
        <v>217</v>
      </c>
      <c r="P45" s="48" t="s">
        <v>102</v>
      </c>
      <c r="Q45" s="47" t="s">
        <v>121</v>
      </c>
      <c r="R45" s="48" t="s">
        <v>101</v>
      </c>
      <c r="S45" s="47"/>
      <c r="T45" s="48">
        <v>20</v>
      </c>
      <c r="U45" s="47"/>
      <c r="V45" s="48" t="s">
        <v>100</v>
      </c>
      <c r="W45" s="47"/>
      <c r="X45" s="48" t="s">
        <v>99</v>
      </c>
      <c r="Y45" s="47"/>
      <c r="Z45" s="48" t="s">
        <v>98</v>
      </c>
      <c r="AA45" s="47"/>
      <c r="AB45" s="16"/>
      <c r="AC45" s="47"/>
      <c r="AD45" s="16"/>
      <c r="AE45" s="46"/>
      <c r="AF45" s="255"/>
      <c r="AG45" s="255"/>
      <c r="AH45" s="45"/>
      <c r="AI45" s="11"/>
      <c r="AJ45" s="235"/>
      <c r="AK45" s="241"/>
      <c r="AL45" s="232"/>
      <c r="AM45" s="235"/>
      <c r="AN45" s="241"/>
      <c r="AO45" s="232"/>
      <c r="AP45" s="235"/>
      <c r="AQ45" s="241"/>
      <c r="AR45" s="232"/>
      <c r="AS45" s="235"/>
      <c r="AT45" s="241"/>
      <c r="AU45" s="232"/>
      <c r="AV45" s="235"/>
      <c r="AW45" s="238"/>
      <c r="AX45" s="232"/>
      <c r="AY45" s="293"/>
      <c r="AZ45" s="229"/>
      <c r="BA45" s="229"/>
      <c r="BB45" s="296"/>
    </row>
    <row r="46" spans="2:62" ht="28.15" customHeight="1" x14ac:dyDescent="0.2">
      <c r="B46" s="30"/>
      <c r="C46" s="242">
        <v>2</v>
      </c>
      <c r="D46" s="44"/>
      <c r="E46" s="113"/>
      <c r="F46" s="113"/>
      <c r="G46" s="112"/>
      <c r="H46" s="223"/>
      <c r="I46" s="246">
        <v>47</v>
      </c>
      <c r="J46" s="246">
        <v>19</v>
      </c>
      <c r="K46" s="246">
        <v>8</v>
      </c>
      <c r="L46" s="41" t="s">
        <v>133</v>
      </c>
      <c r="M46" s="40" t="s">
        <v>178</v>
      </c>
      <c r="N46" s="41" t="s">
        <v>131</v>
      </c>
      <c r="O46" s="40" t="s">
        <v>186</v>
      </c>
      <c r="P46" s="41" t="s">
        <v>130</v>
      </c>
      <c r="Q46" s="40" t="s">
        <v>175</v>
      </c>
      <c r="R46" s="41" t="s">
        <v>129</v>
      </c>
      <c r="S46" s="40"/>
      <c r="T46" s="41" t="s">
        <v>128</v>
      </c>
      <c r="U46" s="40"/>
      <c r="V46" s="41" t="s">
        <v>127</v>
      </c>
      <c r="W46" s="40"/>
      <c r="X46" s="41" t="s">
        <v>126</v>
      </c>
      <c r="Y46" s="40"/>
      <c r="Z46" s="41" t="s">
        <v>125</v>
      </c>
      <c r="AA46" s="40"/>
      <c r="AB46" s="39"/>
      <c r="AC46" s="40"/>
      <c r="AD46" s="39" t="s">
        <v>104</v>
      </c>
      <c r="AE46" s="38"/>
      <c r="AF46" s="250"/>
      <c r="AG46" s="250"/>
      <c r="AH46" s="37"/>
      <c r="AI46" s="11"/>
      <c r="AJ46" s="233">
        <f>SUMPRODUCT(LEN($M46:$S49)-LEN(SUBSTITUTE($M46:$S49,"A", "")))</f>
        <v>13</v>
      </c>
      <c r="AK46" s="239">
        <f>SUMPRODUCT(LEN($AD46:$AD49)-LEN(SUBSTITUTE($AD46:$AD49,"A", "")))</f>
        <v>2</v>
      </c>
      <c r="AL46" s="230">
        <f>SUMPRODUCT(LEN($AC46:$AC49)-LEN(SUBSTITUTE($AC46:$AC49,"A", "")))</f>
        <v>0</v>
      </c>
      <c r="AM46" s="233">
        <f>SUMPRODUCT(LEN($M46:$S49)-LEN(SUBSTITUTE($M46:$S49,"S", "")))</f>
        <v>11</v>
      </c>
      <c r="AN46" s="239">
        <f>SUMPRODUCT(LEN($AD46:$AD49)-LEN(SUBSTITUTE($AD46:$AD49,"S", "")))</f>
        <v>2</v>
      </c>
      <c r="AO46" s="230">
        <f>SUMPRODUCT(LEN($AC46:$AC49)-LEN(SUBSTITUTE($AC46:$AC49,"S", "")))</f>
        <v>0</v>
      </c>
      <c r="AP46" s="233">
        <f>SUMPRODUCT(LEN($M46:$S49)-LEN(SUBSTITUTE($M46:$S49,"F", "")))</f>
        <v>0</v>
      </c>
      <c r="AQ46" s="239">
        <f>SUMPRODUCT(LEN($AD46:$AD49)-LEN(SUBSTITUTE($AD46:$AD49,"F", "")))</f>
        <v>0</v>
      </c>
      <c r="AR46" s="230">
        <f>SUMPRODUCT(LEN($AC46:$AC49)-LEN(SUBSTITUTE($AC46:$AC49,"F", "")))</f>
        <v>0</v>
      </c>
      <c r="AS46" s="233">
        <f>SUMPRODUCT(LEN($M46:$S49)-LEN(SUBSTITUTE($M46:$S49,"G", "")))</f>
        <v>1</v>
      </c>
      <c r="AT46" s="239">
        <f>SUMPRODUCT(LEN($AD46:$AD49)-LEN(SUBSTITUTE($AD46:$AD49,"G", "")))</f>
        <v>0</v>
      </c>
      <c r="AU46" s="230">
        <f>SUMPRODUCT(LEN($AC46:$AC49)-LEN(SUBSTITUTE($AC46:$AC49,"G", "")))</f>
        <v>0</v>
      </c>
      <c r="AV46" s="233">
        <f>SUMPRODUCT(LEN($L46:$S49)-LEN(SUBSTITUTE($L46:$S49,"M", "")))</f>
        <v>0</v>
      </c>
      <c r="AW46" s="236">
        <f>SUMPRODUCT(LEN($AD46:$AD49)-LEN(SUBSTITUTE($AD46:$AD49,"M", "")))</f>
        <v>0</v>
      </c>
      <c r="AX46" s="230">
        <f>SUMPRODUCT(LEN($AC46:$AC49)-LEN(SUBSTITUTE($AC46:$AC49,"M", "")))</f>
        <v>0</v>
      </c>
      <c r="AY46" s="291">
        <f>SUMPRODUCT(LEN($AE46:$AE49)-LEN(SUBSTITUTE($AE46:$AE49,"S", "")))</f>
        <v>0</v>
      </c>
      <c r="AZ46" s="227">
        <f>SUMPRODUCT(LEN($AE46:$AE49)-LEN(SUBSTITUTE($AE46:$AE49,"F", "")))</f>
        <v>0</v>
      </c>
      <c r="BA46" s="227">
        <f>SUMPRODUCT(LEN($AE46:$AE49)-LEN(SUBSTITUTE($AE46:$AE49,"G", "")))</f>
        <v>0</v>
      </c>
      <c r="BB46" s="294">
        <f>SUMPRODUCT(LEN($AE46:$AE49)-LEN(SUBSTITUTE($AE46:$AE49,"M", "")))</f>
        <v>0</v>
      </c>
    </row>
    <row r="47" spans="2:62" ht="28.15" customHeight="1" thickBot="1" x14ac:dyDescent="0.25">
      <c r="B47" s="30"/>
      <c r="C47" s="243"/>
      <c r="D47" s="36"/>
      <c r="E47" s="111"/>
      <c r="F47" s="111"/>
      <c r="G47" s="110"/>
      <c r="H47" s="224"/>
      <c r="I47" s="247"/>
      <c r="J47" s="247"/>
      <c r="K47" s="247"/>
      <c r="L47" s="33" t="s">
        <v>123</v>
      </c>
      <c r="M47" s="32" t="s">
        <v>399</v>
      </c>
      <c r="N47" s="33" t="s">
        <v>122</v>
      </c>
      <c r="O47" s="32" t="s">
        <v>188</v>
      </c>
      <c r="P47" s="33" t="s">
        <v>120</v>
      </c>
      <c r="Q47" s="32" t="s">
        <v>121</v>
      </c>
      <c r="R47" s="33" t="s">
        <v>119</v>
      </c>
      <c r="S47" s="32"/>
      <c r="T47" s="33" t="s">
        <v>118</v>
      </c>
      <c r="U47" s="32"/>
      <c r="V47" s="33" t="s">
        <v>117</v>
      </c>
      <c r="W47" s="32"/>
      <c r="X47" s="33" t="s">
        <v>116</v>
      </c>
      <c r="Y47" s="32"/>
      <c r="Z47" s="33" t="s">
        <v>115</v>
      </c>
      <c r="AA47" s="32"/>
      <c r="AB47" s="31"/>
      <c r="AC47" s="32"/>
      <c r="AD47" s="31" t="s">
        <v>178</v>
      </c>
      <c r="AE47" s="23"/>
      <c r="AF47" s="251"/>
      <c r="AG47" s="251"/>
      <c r="AH47" s="22"/>
      <c r="AI47" s="11"/>
      <c r="AJ47" s="234"/>
      <c r="AK47" s="240"/>
      <c r="AL47" s="231"/>
      <c r="AM47" s="234"/>
      <c r="AN47" s="240"/>
      <c r="AO47" s="231"/>
      <c r="AP47" s="234"/>
      <c r="AQ47" s="240"/>
      <c r="AR47" s="231"/>
      <c r="AS47" s="234"/>
      <c r="AT47" s="240"/>
      <c r="AU47" s="231"/>
      <c r="AV47" s="234"/>
      <c r="AW47" s="237"/>
      <c r="AX47" s="231"/>
      <c r="AY47" s="292"/>
      <c r="AZ47" s="228"/>
      <c r="BA47" s="228"/>
      <c r="BB47" s="295"/>
    </row>
    <row r="48" spans="2:62" ht="28.15" customHeight="1" x14ac:dyDescent="0.2">
      <c r="B48" s="30"/>
      <c r="C48" s="244"/>
      <c r="D48" s="29"/>
      <c r="E48" s="109"/>
      <c r="F48" s="109"/>
      <c r="G48" s="108"/>
      <c r="H48" s="225"/>
      <c r="I48" s="248"/>
      <c r="J48" s="248"/>
      <c r="K48" s="248"/>
      <c r="L48" s="26" t="s">
        <v>114</v>
      </c>
      <c r="M48" s="25" t="s">
        <v>203</v>
      </c>
      <c r="N48" s="26" t="s">
        <v>112</v>
      </c>
      <c r="O48" s="25" t="s">
        <v>175</v>
      </c>
      <c r="P48" s="26" t="s">
        <v>111</v>
      </c>
      <c r="Q48" s="25" t="s">
        <v>121</v>
      </c>
      <c r="R48" s="26" t="s">
        <v>110</v>
      </c>
      <c r="S48" s="25"/>
      <c r="T48" s="26" t="s">
        <v>109</v>
      </c>
      <c r="U48" s="25"/>
      <c r="V48" s="26" t="s">
        <v>108</v>
      </c>
      <c r="W48" s="25"/>
      <c r="X48" s="26" t="s">
        <v>107</v>
      </c>
      <c r="Y48" s="25"/>
      <c r="Z48" s="26" t="s">
        <v>106</v>
      </c>
      <c r="AA48" s="25"/>
      <c r="AB48" s="24"/>
      <c r="AC48" s="25"/>
      <c r="AD48" s="24"/>
      <c r="AE48" s="23"/>
      <c r="AF48" s="251"/>
      <c r="AG48" s="251"/>
      <c r="AH48" s="22"/>
      <c r="AI48" s="11"/>
      <c r="AJ48" s="234"/>
      <c r="AK48" s="240"/>
      <c r="AL48" s="231"/>
      <c r="AM48" s="234"/>
      <c r="AN48" s="240"/>
      <c r="AO48" s="231"/>
      <c r="AP48" s="234"/>
      <c r="AQ48" s="240"/>
      <c r="AR48" s="231"/>
      <c r="AS48" s="234"/>
      <c r="AT48" s="240"/>
      <c r="AU48" s="231"/>
      <c r="AV48" s="234"/>
      <c r="AW48" s="237"/>
      <c r="AX48" s="231"/>
      <c r="AY48" s="292"/>
      <c r="AZ48" s="228"/>
      <c r="BA48" s="228"/>
      <c r="BB48" s="295"/>
    </row>
    <row r="49" spans="2:62" ht="28.15" customHeight="1" thickBot="1" x14ac:dyDescent="0.25">
      <c r="B49" s="30"/>
      <c r="C49" s="253"/>
      <c r="D49" s="51"/>
      <c r="E49" s="115"/>
      <c r="F49" s="115"/>
      <c r="G49" s="114"/>
      <c r="H49" s="226"/>
      <c r="I49" s="254"/>
      <c r="J49" s="254"/>
      <c r="K49" s="254"/>
      <c r="L49" s="48" t="s">
        <v>105</v>
      </c>
      <c r="M49" s="47" t="s">
        <v>217</v>
      </c>
      <c r="N49" s="48" t="s">
        <v>103</v>
      </c>
      <c r="O49" s="47" t="s">
        <v>175</v>
      </c>
      <c r="P49" s="48" t="s">
        <v>102</v>
      </c>
      <c r="Q49" s="47"/>
      <c r="R49" s="48" t="s">
        <v>101</v>
      </c>
      <c r="S49" s="47"/>
      <c r="T49" s="48">
        <v>20</v>
      </c>
      <c r="U49" s="47"/>
      <c r="V49" s="48" t="s">
        <v>100</v>
      </c>
      <c r="W49" s="47"/>
      <c r="X49" s="48" t="s">
        <v>99</v>
      </c>
      <c r="Y49" s="47"/>
      <c r="Z49" s="48" t="s">
        <v>98</v>
      </c>
      <c r="AA49" s="47"/>
      <c r="AB49" s="16"/>
      <c r="AC49" s="47"/>
      <c r="AD49" s="16"/>
      <c r="AE49" s="46"/>
      <c r="AF49" s="255"/>
      <c r="AG49" s="255"/>
      <c r="AH49" s="45"/>
      <c r="AI49" s="11"/>
      <c r="AJ49" s="235"/>
      <c r="AK49" s="241"/>
      <c r="AL49" s="232"/>
      <c r="AM49" s="235"/>
      <c r="AN49" s="241"/>
      <c r="AO49" s="232"/>
      <c r="AP49" s="235"/>
      <c r="AQ49" s="241"/>
      <c r="AR49" s="232"/>
      <c r="AS49" s="235"/>
      <c r="AT49" s="241"/>
      <c r="AU49" s="232"/>
      <c r="AV49" s="235"/>
      <c r="AW49" s="238"/>
      <c r="AX49" s="232"/>
      <c r="AY49" s="293"/>
      <c r="AZ49" s="229"/>
      <c r="BA49" s="229"/>
      <c r="BB49" s="296"/>
    </row>
    <row r="50" spans="2:62" ht="28.15" customHeight="1" x14ac:dyDescent="0.2">
      <c r="B50" s="30"/>
      <c r="C50" s="242">
        <v>3</v>
      </c>
      <c r="D50" s="44"/>
      <c r="E50" s="113"/>
      <c r="F50" s="113"/>
      <c r="G50" s="112"/>
      <c r="H50" s="223"/>
      <c r="I50" s="246">
        <v>31</v>
      </c>
      <c r="J50" s="246">
        <v>17</v>
      </c>
      <c r="K50" s="246">
        <v>6</v>
      </c>
      <c r="L50" s="41" t="s">
        <v>133</v>
      </c>
      <c r="M50" s="40" t="s">
        <v>414</v>
      </c>
      <c r="N50" s="41" t="s">
        <v>131</v>
      </c>
      <c r="O50" s="40" t="s">
        <v>217</v>
      </c>
      <c r="P50" s="41" t="s">
        <v>130</v>
      </c>
      <c r="Q50" s="40" t="s">
        <v>124</v>
      </c>
      <c r="R50" s="41" t="s">
        <v>129</v>
      </c>
      <c r="S50" s="40"/>
      <c r="T50" s="41" t="s">
        <v>128</v>
      </c>
      <c r="U50" s="40"/>
      <c r="V50" s="41" t="s">
        <v>127</v>
      </c>
      <c r="W50" s="40"/>
      <c r="X50" s="41" t="s">
        <v>126</v>
      </c>
      <c r="Y50" s="40"/>
      <c r="Z50" s="41" t="s">
        <v>125</v>
      </c>
      <c r="AA50" s="40"/>
      <c r="AB50" s="39"/>
      <c r="AC50" s="40"/>
      <c r="AD50" s="39"/>
      <c r="AE50" s="38"/>
      <c r="AF50" s="250">
        <v>7</v>
      </c>
      <c r="AG50" s="250"/>
      <c r="AH50" s="37"/>
      <c r="AI50" s="11"/>
      <c r="AJ50" s="233">
        <f>SUMPRODUCT(LEN($M50:$S53)-LEN(SUBSTITUTE($M50:$S53,"A", "")))</f>
        <v>9</v>
      </c>
      <c r="AK50" s="239">
        <f>SUMPRODUCT(LEN($AD50:$AD53)-LEN(SUBSTITUTE($AD50:$AD53,"A", "")))</f>
        <v>0</v>
      </c>
      <c r="AL50" s="230">
        <f>SUMPRODUCT(LEN($AC50:$AC53)-LEN(SUBSTITUTE($AC50:$AC53,"A", "")))</f>
        <v>0</v>
      </c>
      <c r="AM50" s="233">
        <f>SUMPRODUCT(LEN($M50:$S53)-LEN(SUBSTITUTE($M50:$S53,"S", "")))</f>
        <v>11</v>
      </c>
      <c r="AN50" s="239">
        <f>SUMPRODUCT(LEN($AD50:$AD53)-LEN(SUBSTITUTE($AD50:$AD53,"S", "")))</f>
        <v>0</v>
      </c>
      <c r="AO50" s="230">
        <f>SUMPRODUCT(LEN($AC50:$AC53)-LEN(SUBSTITUTE($AC50:$AC53,"S", "")))</f>
        <v>0</v>
      </c>
      <c r="AP50" s="233">
        <f>SUMPRODUCT(LEN($M50:$S53)-LEN(SUBSTITUTE($M50:$S53,"F", "")))</f>
        <v>1</v>
      </c>
      <c r="AQ50" s="239">
        <f>SUMPRODUCT(LEN($AD50:$AD53)-LEN(SUBSTITUTE($AD50:$AD53,"F", "")))</f>
        <v>0</v>
      </c>
      <c r="AR50" s="230">
        <f>SUMPRODUCT(LEN($AC50:$AC53)-LEN(SUBSTITUTE($AC50:$AC53,"F", "")))</f>
        <v>0</v>
      </c>
      <c r="AS50" s="233">
        <f>SUMPRODUCT(LEN($M50:$S53)-LEN(SUBSTITUTE($M50:$S53,"G", "")))</f>
        <v>2</v>
      </c>
      <c r="AT50" s="239">
        <f>SUMPRODUCT(LEN($AD50:$AD53)-LEN(SUBSTITUTE($AD50:$AD53,"G", "")))</f>
        <v>0</v>
      </c>
      <c r="AU50" s="230">
        <f>SUMPRODUCT(LEN($AC50:$AC53)-LEN(SUBSTITUTE($AC50:$AC53,"G", "")))</f>
        <v>0</v>
      </c>
      <c r="AV50" s="233">
        <f>SUMPRODUCT(LEN($L50:$S53)-LEN(SUBSTITUTE($L50:$S53,"M", "")))</f>
        <v>0</v>
      </c>
      <c r="AW50" s="236">
        <f>SUMPRODUCT(LEN($AD50:$AD53)-LEN(SUBSTITUTE($AD50:$AD53,"M", "")))</f>
        <v>0</v>
      </c>
      <c r="AX50" s="230">
        <f>SUMPRODUCT(LEN($AC50:$AC53)-LEN(SUBSTITUTE($AC50:$AC53,"M", "")))</f>
        <v>0</v>
      </c>
      <c r="AY50" s="291">
        <f>SUMPRODUCT(LEN($AE50:$AE53)-LEN(SUBSTITUTE($AE50:$AE53,"S", "")))</f>
        <v>0</v>
      </c>
      <c r="AZ50" s="227">
        <f>SUMPRODUCT(LEN($AE50:$AE53)-LEN(SUBSTITUTE($AE50:$AE53,"F", "")))</f>
        <v>0</v>
      </c>
      <c r="BA50" s="227">
        <f>SUMPRODUCT(LEN($AE50:$AE53)-LEN(SUBSTITUTE($AE50:$AE53,"G", "")))</f>
        <v>0</v>
      </c>
      <c r="BB50" s="294">
        <f>SUMPRODUCT(LEN($AE50:$AE53)-LEN(SUBSTITUTE($AE50:$AE53,"M", "")))</f>
        <v>0</v>
      </c>
    </row>
    <row r="51" spans="2:62" ht="28.15" customHeight="1" thickBot="1" x14ac:dyDescent="0.25">
      <c r="B51" s="30"/>
      <c r="C51" s="243"/>
      <c r="D51" s="36"/>
      <c r="E51" s="111"/>
      <c r="F51" s="111"/>
      <c r="G51" s="110"/>
      <c r="H51" s="224"/>
      <c r="I51" s="247"/>
      <c r="J51" s="247"/>
      <c r="K51" s="247"/>
      <c r="L51" s="33" t="s">
        <v>123</v>
      </c>
      <c r="M51" s="32" t="s">
        <v>399</v>
      </c>
      <c r="N51" s="33" t="s">
        <v>122</v>
      </c>
      <c r="O51" s="32" t="s">
        <v>215</v>
      </c>
      <c r="P51" s="33" t="s">
        <v>120</v>
      </c>
      <c r="Q51" s="32" t="s">
        <v>121</v>
      </c>
      <c r="R51" s="33" t="s">
        <v>119</v>
      </c>
      <c r="S51" s="32"/>
      <c r="T51" s="33" t="s">
        <v>118</v>
      </c>
      <c r="U51" s="32"/>
      <c r="V51" s="33" t="s">
        <v>117</v>
      </c>
      <c r="W51" s="32"/>
      <c r="X51" s="33" t="s">
        <v>116</v>
      </c>
      <c r="Y51" s="32"/>
      <c r="Z51" s="33" t="s">
        <v>115</v>
      </c>
      <c r="AA51" s="32"/>
      <c r="AB51" s="31"/>
      <c r="AC51" s="32"/>
      <c r="AD51" s="31"/>
      <c r="AE51" s="23"/>
      <c r="AF51" s="251"/>
      <c r="AG51" s="251"/>
      <c r="AH51" s="22"/>
      <c r="AI51" s="11"/>
      <c r="AJ51" s="234"/>
      <c r="AK51" s="240"/>
      <c r="AL51" s="231"/>
      <c r="AM51" s="234"/>
      <c r="AN51" s="240"/>
      <c r="AO51" s="231"/>
      <c r="AP51" s="234"/>
      <c r="AQ51" s="240"/>
      <c r="AR51" s="231"/>
      <c r="AS51" s="234"/>
      <c r="AT51" s="240"/>
      <c r="AU51" s="231"/>
      <c r="AV51" s="234"/>
      <c r="AW51" s="237"/>
      <c r="AX51" s="231"/>
      <c r="AY51" s="292"/>
      <c r="AZ51" s="228"/>
      <c r="BA51" s="228"/>
      <c r="BB51" s="295"/>
    </row>
    <row r="52" spans="2:62" ht="28.15" customHeight="1" x14ac:dyDescent="0.2">
      <c r="B52" s="30"/>
      <c r="C52" s="244"/>
      <c r="D52" s="29"/>
      <c r="E52" s="109"/>
      <c r="F52" s="109"/>
      <c r="G52" s="108"/>
      <c r="H52" s="225"/>
      <c r="I52" s="248"/>
      <c r="J52" s="248"/>
      <c r="K52" s="248"/>
      <c r="L52" s="26" t="s">
        <v>114</v>
      </c>
      <c r="M52" s="25" t="s">
        <v>124</v>
      </c>
      <c r="N52" s="26" t="s">
        <v>112</v>
      </c>
      <c r="O52" s="25" t="s">
        <v>195</v>
      </c>
      <c r="P52" s="26" t="s">
        <v>111</v>
      </c>
      <c r="Q52" s="25" t="s">
        <v>121</v>
      </c>
      <c r="R52" s="26" t="s">
        <v>110</v>
      </c>
      <c r="S52" s="25"/>
      <c r="T52" s="26" t="s">
        <v>109</v>
      </c>
      <c r="U52" s="25"/>
      <c r="V52" s="26" t="s">
        <v>108</v>
      </c>
      <c r="W52" s="25"/>
      <c r="X52" s="26" t="s">
        <v>107</v>
      </c>
      <c r="Y52" s="25"/>
      <c r="Z52" s="26" t="s">
        <v>106</v>
      </c>
      <c r="AA52" s="25"/>
      <c r="AB52" s="24"/>
      <c r="AC52" s="25"/>
      <c r="AD52" s="24"/>
      <c r="AE52" s="23"/>
      <c r="AF52" s="251"/>
      <c r="AG52" s="251"/>
      <c r="AH52" s="22"/>
      <c r="AI52" s="11"/>
      <c r="AJ52" s="234"/>
      <c r="AK52" s="240"/>
      <c r="AL52" s="231"/>
      <c r="AM52" s="234"/>
      <c r="AN52" s="240"/>
      <c r="AO52" s="231"/>
      <c r="AP52" s="234"/>
      <c r="AQ52" s="240"/>
      <c r="AR52" s="231"/>
      <c r="AS52" s="234"/>
      <c r="AT52" s="240"/>
      <c r="AU52" s="231"/>
      <c r="AV52" s="234"/>
      <c r="AW52" s="237"/>
      <c r="AX52" s="231"/>
      <c r="AY52" s="292"/>
      <c r="AZ52" s="228"/>
      <c r="BA52" s="228"/>
      <c r="BB52" s="295"/>
    </row>
    <row r="53" spans="2:62" ht="28.15" customHeight="1" thickBot="1" x14ac:dyDescent="0.25">
      <c r="B53" s="21"/>
      <c r="C53" s="245"/>
      <c r="D53" s="20"/>
      <c r="E53" s="117"/>
      <c r="F53" s="117"/>
      <c r="G53" s="116"/>
      <c r="H53" s="226"/>
      <c r="I53" s="249"/>
      <c r="J53" s="249"/>
      <c r="K53" s="249"/>
      <c r="L53" s="17" t="s">
        <v>105</v>
      </c>
      <c r="M53" s="15" t="s">
        <v>385</v>
      </c>
      <c r="N53" s="17" t="s">
        <v>103</v>
      </c>
      <c r="O53" s="15" t="s">
        <v>124</v>
      </c>
      <c r="P53" s="17" t="s">
        <v>102</v>
      </c>
      <c r="Q53" s="15"/>
      <c r="R53" s="17" t="s">
        <v>101</v>
      </c>
      <c r="S53" s="15"/>
      <c r="T53" s="17">
        <v>20</v>
      </c>
      <c r="U53" s="15"/>
      <c r="V53" s="17" t="s">
        <v>100</v>
      </c>
      <c r="W53" s="15"/>
      <c r="X53" s="17" t="s">
        <v>99</v>
      </c>
      <c r="Y53" s="15"/>
      <c r="Z53" s="17" t="s">
        <v>98</v>
      </c>
      <c r="AA53" s="15"/>
      <c r="AB53" s="16"/>
      <c r="AC53" s="15"/>
      <c r="AD53" s="14"/>
      <c r="AE53" s="13"/>
      <c r="AF53" s="252"/>
      <c r="AG53" s="252"/>
      <c r="AH53" s="12"/>
      <c r="AI53" s="11"/>
      <c r="AJ53" s="235"/>
      <c r="AK53" s="241"/>
      <c r="AL53" s="232"/>
      <c r="AM53" s="235"/>
      <c r="AN53" s="241"/>
      <c r="AO53" s="232"/>
      <c r="AP53" s="235"/>
      <c r="AQ53" s="241"/>
      <c r="AR53" s="232"/>
      <c r="AS53" s="235"/>
      <c r="AT53" s="241"/>
      <c r="AU53" s="232"/>
      <c r="AV53" s="235"/>
      <c r="AW53" s="238"/>
      <c r="AX53" s="232"/>
      <c r="AY53" s="293"/>
      <c r="AZ53" s="229"/>
      <c r="BA53" s="229"/>
      <c r="BB53" s="296"/>
    </row>
    <row r="54" spans="2:62" ht="85.9" customHeight="1" thickTop="1" thickBot="1" x14ac:dyDescent="0.35">
      <c r="B54" s="105" t="s">
        <v>174</v>
      </c>
      <c r="C54" s="95" t="s">
        <v>173</v>
      </c>
      <c r="D54" s="100" t="s">
        <v>172</v>
      </c>
      <c r="E54" s="104" t="s">
        <v>171</v>
      </c>
      <c r="F54" s="103"/>
      <c r="G54" s="102"/>
      <c r="H54" s="101" t="s">
        <v>170</v>
      </c>
      <c r="I54" s="100" t="s">
        <v>96</v>
      </c>
      <c r="J54" s="100" t="s">
        <v>169</v>
      </c>
      <c r="K54" s="100" t="s">
        <v>97</v>
      </c>
      <c r="L54" s="256" t="s">
        <v>168</v>
      </c>
      <c r="M54" s="262"/>
      <c r="N54" s="256" t="s">
        <v>167</v>
      </c>
      <c r="O54" s="262"/>
      <c r="P54" s="256" t="s">
        <v>167</v>
      </c>
      <c r="Q54" s="257"/>
      <c r="R54" s="256" t="s">
        <v>167</v>
      </c>
      <c r="S54" s="257"/>
      <c r="T54" s="256" t="s">
        <v>167</v>
      </c>
      <c r="U54" s="257"/>
      <c r="V54" s="256" t="s">
        <v>167</v>
      </c>
      <c r="W54" s="257"/>
      <c r="X54" s="256" t="s">
        <v>167</v>
      </c>
      <c r="Y54" s="257"/>
      <c r="Z54" s="256" t="s">
        <v>167</v>
      </c>
      <c r="AA54" s="257"/>
      <c r="AB54" s="261" t="s">
        <v>166</v>
      </c>
      <c r="AC54" s="257"/>
      <c r="AD54" s="101" t="s">
        <v>165</v>
      </c>
      <c r="AE54" s="101" t="s">
        <v>164</v>
      </c>
      <c r="AF54" s="100" t="s">
        <v>163</v>
      </c>
      <c r="AG54" s="100" t="s">
        <v>162</v>
      </c>
      <c r="AH54" s="99" t="s">
        <v>161</v>
      </c>
      <c r="AI54" s="98"/>
      <c r="AJ54" s="96" t="s">
        <v>160</v>
      </c>
      <c r="AK54" s="95" t="s">
        <v>159</v>
      </c>
      <c r="AL54" s="94" t="s">
        <v>158</v>
      </c>
      <c r="AM54" s="96" t="s">
        <v>157</v>
      </c>
      <c r="AN54" s="95" t="s">
        <v>156</v>
      </c>
      <c r="AO54" s="94" t="s">
        <v>155</v>
      </c>
      <c r="AP54" s="96" t="s">
        <v>154</v>
      </c>
      <c r="AQ54" s="95" t="s">
        <v>153</v>
      </c>
      <c r="AR54" s="97" t="s">
        <v>152</v>
      </c>
      <c r="AS54" s="96" t="s">
        <v>151</v>
      </c>
      <c r="AT54" s="95" t="s">
        <v>150</v>
      </c>
      <c r="AU54" s="94" t="s">
        <v>149</v>
      </c>
      <c r="AV54" s="96" t="s">
        <v>148</v>
      </c>
      <c r="AW54" s="95" t="s">
        <v>147</v>
      </c>
      <c r="AX54" s="94" t="s">
        <v>146</v>
      </c>
      <c r="AY54" s="93" t="s">
        <v>145</v>
      </c>
      <c r="AZ54" s="92" t="s">
        <v>144</v>
      </c>
      <c r="BA54" s="92" t="s">
        <v>143</v>
      </c>
      <c r="BB54" s="91" t="s">
        <v>142</v>
      </c>
    </row>
    <row r="55" spans="2:62" ht="48" thickBot="1" x14ac:dyDescent="0.3">
      <c r="B55" s="90" t="s">
        <v>252</v>
      </c>
      <c r="C55" s="89"/>
      <c r="D55" s="88">
        <v>180</v>
      </c>
      <c r="E55" s="258"/>
      <c r="F55" s="259"/>
      <c r="G55" s="260"/>
      <c r="H55" s="87" t="s">
        <v>140</v>
      </c>
      <c r="I55" s="86"/>
      <c r="J55" s="86"/>
      <c r="K55" s="85"/>
      <c r="L55" s="84"/>
      <c r="M55" s="81"/>
      <c r="N55" s="84"/>
      <c r="O55" s="81"/>
      <c r="P55" s="84"/>
      <c r="Q55" s="81"/>
      <c r="R55" s="84"/>
      <c r="S55" s="81"/>
      <c r="T55" s="84"/>
      <c r="U55" s="81"/>
      <c r="V55" s="84"/>
      <c r="W55" s="81"/>
      <c r="X55" s="84"/>
      <c r="Y55" s="81"/>
      <c r="Z55" s="84"/>
      <c r="AA55" s="83"/>
      <c r="AB55" s="82" t="s">
        <v>139</v>
      </c>
      <c r="AC55" s="81"/>
      <c r="AD55" s="81"/>
      <c r="AE55" s="81"/>
      <c r="AF55" s="80"/>
      <c r="AG55" s="80"/>
      <c r="AH55" s="60"/>
      <c r="AI55" s="79" t="s">
        <v>138</v>
      </c>
      <c r="AJ55" s="78">
        <f t="shared" ref="AJ55:BB55" si="6">SUM(AJ57:AJ68)</f>
        <v>40</v>
      </c>
      <c r="AK55" s="77">
        <f t="shared" si="6"/>
        <v>3</v>
      </c>
      <c r="AL55" s="76">
        <f t="shared" si="6"/>
        <v>0</v>
      </c>
      <c r="AM55" s="78">
        <f t="shared" si="6"/>
        <v>40</v>
      </c>
      <c r="AN55" s="77">
        <f t="shared" si="6"/>
        <v>11</v>
      </c>
      <c r="AO55" s="76">
        <f t="shared" si="6"/>
        <v>0</v>
      </c>
      <c r="AP55" s="78">
        <f t="shared" si="6"/>
        <v>2</v>
      </c>
      <c r="AQ55" s="77">
        <f t="shared" si="6"/>
        <v>0</v>
      </c>
      <c r="AR55" s="76">
        <f t="shared" si="6"/>
        <v>0</v>
      </c>
      <c r="AS55" s="78">
        <f t="shared" si="6"/>
        <v>7</v>
      </c>
      <c r="AT55" s="77">
        <f t="shared" si="6"/>
        <v>0</v>
      </c>
      <c r="AU55" s="76">
        <f t="shared" si="6"/>
        <v>0</v>
      </c>
      <c r="AV55" s="78">
        <f t="shared" si="6"/>
        <v>0</v>
      </c>
      <c r="AW55" s="77">
        <f t="shared" si="6"/>
        <v>0</v>
      </c>
      <c r="AX55" s="76">
        <f t="shared" si="6"/>
        <v>0</v>
      </c>
      <c r="AY55" s="75">
        <f t="shared" si="6"/>
        <v>0</v>
      </c>
      <c r="AZ55" s="74">
        <f t="shared" si="6"/>
        <v>0</v>
      </c>
      <c r="BA55" s="74">
        <f t="shared" si="6"/>
        <v>0</v>
      </c>
      <c r="BB55" s="73">
        <f t="shared" si="6"/>
        <v>0</v>
      </c>
      <c r="BC55" s="72" t="s">
        <v>137</v>
      </c>
      <c r="BF55" s="5">
        <f>SUM(AJ55:AL55)/$BG$5</f>
        <v>14.333333333333334</v>
      </c>
      <c r="BG55" s="5">
        <f>SUM(AM55:AO55,AY55)/$BG$5</f>
        <v>17</v>
      </c>
      <c r="BH55" s="5">
        <f>SUM(AP55:AR55,AZ55)/$BG$5</f>
        <v>0.66666666666666663</v>
      </c>
      <c r="BI55" s="5">
        <f>SUM(AS55:AU55,BA55)/$BG$5</f>
        <v>2.3333333333333335</v>
      </c>
      <c r="BJ55" s="5">
        <f>SUM(AV55:AX55,BB55)/$BG$5</f>
        <v>0</v>
      </c>
    </row>
    <row r="56" spans="2:62" ht="37.5" thickBot="1" x14ac:dyDescent="0.3">
      <c r="B56" s="71"/>
      <c r="C56" s="70"/>
      <c r="D56" s="69"/>
      <c r="E56" s="68"/>
      <c r="F56" s="68"/>
      <c r="G56" s="67"/>
      <c r="H56" s="66"/>
      <c r="I56" s="64"/>
      <c r="J56" s="64"/>
      <c r="K56" s="65"/>
      <c r="L56" s="64"/>
      <c r="M56" s="62"/>
      <c r="N56" s="64"/>
      <c r="O56" s="62"/>
      <c r="P56" s="64"/>
      <c r="Q56" s="62"/>
      <c r="R56" s="64"/>
      <c r="S56" s="62"/>
      <c r="T56" s="64"/>
      <c r="U56" s="62"/>
      <c r="V56" s="64"/>
      <c r="W56" s="62"/>
      <c r="X56" s="64"/>
      <c r="Y56" s="62"/>
      <c r="Z56" s="64"/>
      <c r="AA56" s="62"/>
      <c r="AB56" s="63"/>
      <c r="AC56" s="62"/>
      <c r="AD56" s="62"/>
      <c r="AE56" s="62"/>
      <c r="AF56" s="61"/>
      <c r="AG56" s="61"/>
      <c r="AH56" s="60"/>
      <c r="AI56" s="59" t="s">
        <v>136</v>
      </c>
      <c r="AJ56" s="58">
        <f t="shared" ref="AJ56:BB56" si="7">AJ55/3</f>
        <v>13.333333333333334</v>
      </c>
      <c r="AK56" s="57">
        <f t="shared" si="7"/>
        <v>1</v>
      </c>
      <c r="AL56" s="56">
        <f t="shared" si="7"/>
        <v>0</v>
      </c>
      <c r="AM56" s="58">
        <f t="shared" si="7"/>
        <v>13.333333333333334</v>
      </c>
      <c r="AN56" s="57">
        <f t="shared" si="7"/>
        <v>3.6666666666666665</v>
      </c>
      <c r="AO56" s="56">
        <f t="shared" si="7"/>
        <v>0</v>
      </c>
      <c r="AP56" s="58">
        <f t="shared" si="7"/>
        <v>0.66666666666666663</v>
      </c>
      <c r="AQ56" s="57">
        <f t="shared" si="7"/>
        <v>0</v>
      </c>
      <c r="AR56" s="56">
        <f t="shared" si="7"/>
        <v>0</v>
      </c>
      <c r="AS56" s="58">
        <f t="shared" si="7"/>
        <v>2.3333333333333335</v>
      </c>
      <c r="AT56" s="57">
        <f t="shared" si="7"/>
        <v>0</v>
      </c>
      <c r="AU56" s="56">
        <f t="shared" si="7"/>
        <v>0</v>
      </c>
      <c r="AV56" s="58">
        <f t="shared" si="7"/>
        <v>0</v>
      </c>
      <c r="AW56" s="57">
        <f t="shared" si="7"/>
        <v>0</v>
      </c>
      <c r="AX56" s="56">
        <f t="shared" si="7"/>
        <v>0</v>
      </c>
      <c r="AY56" s="55">
        <f t="shared" si="7"/>
        <v>0</v>
      </c>
      <c r="AZ56" s="54">
        <f t="shared" si="7"/>
        <v>0</v>
      </c>
      <c r="BA56" s="54">
        <f t="shared" si="7"/>
        <v>0</v>
      </c>
      <c r="BB56" s="53">
        <f t="shared" si="7"/>
        <v>0</v>
      </c>
      <c r="BC56" s="52" t="s">
        <v>135</v>
      </c>
    </row>
    <row r="57" spans="2:62" ht="28.15" customHeight="1" x14ac:dyDescent="0.2">
      <c r="B57" s="30"/>
      <c r="C57" s="242">
        <v>1</v>
      </c>
      <c r="D57" s="44"/>
      <c r="E57" s="113"/>
      <c r="F57" s="113"/>
      <c r="G57" s="112"/>
      <c r="H57" s="223" t="s">
        <v>183</v>
      </c>
      <c r="I57" s="246">
        <v>49</v>
      </c>
      <c r="J57" s="246">
        <v>20</v>
      </c>
      <c r="K57" s="246">
        <v>6</v>
      </c>
      <c r="L57" s="41" t="s">
        <v>133</v>
      </c>
      <c r="M57" s="40" t="s">
        <v>528</v>
      </c>
      <c r="N57" s="41" t="s">
        <v>131</v>
      </c>
      <c r="O57" s="40" t="s">
        <v>452</v>
      </c>
      <c r="P57" s="41" t="s">
        <v>130</v>
      </c>
      <c r="Q57" s="40" t="s">
        <v>175</v>
      </c>
      <c r="R57" s="41" t="s">
        <v>129</v>
      </c>
      <c r="S57" s="40" t="s">
        <v>121</v>
      </c>
      <c r="T57" s="41" t="s">
        <v>128</v>
      </c>
      <c r="U57" s="40"/>
      <c r="V57" s="41" t="s">
        <v>127</v>
      </c>
      <c r="W57" s="40"/>
      <c r="X57" s="41" t="s">
        <v>126</v>
      </c>
      <c r="Y57" s="40"/>
      <c r="Z57" s="41" t="s">
        <v>125</v>
      </c>
      <c r="AA57" s="40"/>
      <c r="AB57" s="39"/>
      <c r="AC57" s="40"/>
      <c r="AD57" s="39" t="s">
        <v>524</v>
      </c>
      <c r="AE57" s="38"/>
      <c r="AF57" s="250"/>
      <c r="AG57" s="250"/>
      <c r="AH57" s="37"/>
      <c r="AI57" s="11"/>
      <c r="AJ57" s="233">
        <f>SUMPRODUCT(LEN($M57:$S60)-LEN(SUBSTITUTE($M57:$S60,"A", "")))</f>
        <v>22</v>
      </c>
      <c r="AK57" s="239">
        <f>SUMPRODUCT(LEN($AD57:$AD60)-LEN(SUBSTITUTE($AD57:$AD60,"A", "")))</f>
        <v>3</v>
      </c>
      <c r="AL57" s="230">
        <f>SUMPRODUCT(LEN($AC57:$AC60)-LEN(SUBSTITUTE($AC57:$AC60,"A", "")))</f>
        <v>0</v>
      </c>
      <c r="AM57" s="233">
        <f>SUMPRODUCT(LEN($M57:$S60)-LEN(SUBSTITUTE($M57:$S60,"S", "")))</f>
        <v>15</v>
      </c>
      <c r="AN57" s="239">
        <f>SUMPRODUCT(LEN($AD57:$AD60)-LEN(SUBSTITUTE($AD57:$AD60,"S", "")))</f>
        <v>4</v>
      </c>
      <c r="AO57" s="230">
        <f>SUMPRODUCT(LEN($AC57:$AC60)-LEN(SUBSTITUTE($AC57:$AC60,"S", "")))</f>
        <v>0</v>
      </c>
      <c r="AP57" s="233">
        <f>SUMPRODUCT(LEN($M57:$S60)-LEN(SUBSTITUTE($M57:$S60,"F", "")))</f>
        <v>1</v>
      </c>
      <c r="AQ57" s="239">
        <f>SUMPRODUCT(LEN($AD57:$AD60)-LEN(SUBSTITUTE($AD57:$AD60,"F", "")))</f>
        <v>0</v>
      </c>
      <c r="AR57" s="230">
        <f>SUMPRODUCT(LEN($AC57:$AC60)-LEN(SUBSTITUTE($AC57:$AC60,"F", "")))</f>
        <v>0</v>
      </c>
      <c r="AS57" s="233">
        <f>SUMPRODUCT(LEN($M57:$S60)-LEN(SUBSTITUTE($M57:$S60,"G", "")))</f>
        <v>1</v>
      </c>
      <c r="AT57" s="239">
        <f>SUMPRODUCT(LEN($AD57:$AD60)-LEN(SUBSTITUTE($AD57:$AD60,"G", "")))</f>
        <v>0</v>
      </c>
      <c r="AU57" s="230">
        <f>SUMPRODUCT(LEN($AC57:$AC60)-LEN(SUBSTITUTE($AC57:$AC60,"G", "")))</f>
        <v>0</v>
      </c>
      <c r="AV57" s="233">
        <f>SUMPRODUCT(LEN($L57:$S60)-LEN(SUBSTITUTE($L57:$S60,"M", "")))</f>
        <v>0</v>
      </c>
      <c r="AW57" s="236">
        <f>SUMPRODUCT(LEN($AD57:$AD60)-LEN(SUBSTITUTE($AD57:$AD60,"M", "")))</f>
        <v>0</v>
      </c>
      <c r="AX57" s="230">
        <f>SUMPRODUCT(LEN($AC57:$AC60)-LEN(SUBSTITUTE($AC57:$AC60,"M", "")))</f>
        <v>0</v>
      </c>
      <c r="AY57" s="291">
        <f>SUMPRODUCT(LEN($AE57:$AE60)-LEN(SUBSTITUTE($AE57:$AE60,"S", "")))</f>
        <v>0</v>
      </c>
      <c r="AZ57" s="227">
        <f>SUMPRODUCT(LEN($AE57:$AE60)-LEN(SUBSTITUTE($AE57:$AE60,"F", "")))</f>
        <v>0</v>
      </c>
      <c r="BA57" s="227">
        <f>SUMPRODUCT(LEN($AE57:$AE60)-LEN(SUBSTITUTE($AE57:$AE60,"G", "")))</f>
        <v>0</v>
      </c>
      <c r="BB57" s="294">
        <f>SUMPRODUCT(LEN($AE57:$AE60)-LEN(SUBSTITUTE($AE57:$AE60,"M", "")))</f>
        <v>0</v>
      </c>
    </row>
    <row r="58" spans="2:62" ht="28.15" customHeight="1" thickBot="1" x14ac:dyDescent="0.25">
      <c r="B58" s="30"/>
      <c r="C58" s="243"/>
      <c r="D58" s="36"/>
      <c r="E58" s="111"/>
      <c r="F58" s="111"/>
      <c r="G58" s="110"/>
      <c r="H58" s="224"/>
      <c r="I58" s="247"/>
      <c r="J58" s="247"/>
      <c r="K58" s="247"/>
      <c r="L58" s="33" t="s">
        <v>123</v>
      </c>
      <c r="M58" s="32" t="s">
        <v>186</v>
      </c>
      <c r="N58" s="33" t="s">
        <v>122</v>
      </c>
      <c r="O58" s="32" t="s">
        <v>404</v>
      </c>
      <c r="P58" s="33" t="s">
        <v>120</v>
      </c>
      <c r="Q58" s="32" t="s">
        <v>195</v>
      </c>
      <c r="R58" s="33" t="s">
        <v>119</v>
      </c>
      <c r="S58" s="32" t="s">
        <v>104</v>
      </c>
      <c r="T58" s="33" t="s">
        <v>118</v>
      </c>
      <c r="U58" s="32"/>
      <c r="V58" s="33" t="s">
        <v>117</v>
      </c>
      <c r="W58" s="32"/>
      <c r="X58" s="33" t="s">
        <v>116</v>
      </c>
      <c r="Y58" s="32"/>
      <c r="Z58" s="33" t="s">
        <v>115</v>
      </c>
      <c r="AA58" s="32"/>
      <c r="AB58" s="31"/>
      <c r="AC58" s="32"/>
      <c r="AD58" s="31"/>
      <c r="AE58" s="23"/>
      <c r="AF58" s="251"/>
      <c r="AG58" s="251"/>
      <c r="AH58" s="22"/>
      <c r="AI58" s="11"/>
      <c r="AJ58" s="234"/>
      <c r="AK58" s="240"/>
      <c r="AL58" s="231"/>
      <c r="AM58" s="234"/>
      <c r="AN58" s="240"/>
      <c r="AO58" s="231"/>
      <c r="AP58" s="234"/>
      <c r="AQ58" s="240"/>
      <c r="AR58" s="231"/>
      <c r="AS58" s="234"/>
      <c r="AT58" s="240"/>
      <c r="AU58" s="231"/>
      <c r="AV58" s="234"/>
      <c r="AW58" s="237"/>
      <c r="AX58" s="231"/>
      <c r="AY58" s="292"/>
      <c r="AZ58" s="228"/>
      <c r="BA58" s="228"/>
      <c r="BB58" s="295"/>
    </row>
    <row r="59" spans="2:62" ht="28.15" customHeight="1" x14ac:dyDescent="0.2">
      <c r="B59" s="30"/>
      <c r="C59" s="244"/>
      <c r="D59" s="29"/>
      <c r="E59" s="109"/>
      <c r="F59" s="109"/>
      <c r="G59" s="108"/>
      <c r="H59" s="225">
        <v>180</v>
      </c>
      <c r="I59" s="248"/>
      <c r="J59" s="248"/>
      <c r="K59" s="248"/>
      <c r="L59" s="26" t="s">
        <v>114</v>
      </c>
      <c r="M59" s="25" t="s">
        <v>186</v>
      </c>
      <c r="N59" s="26" t="s">
        <v>112</v>
      </c>
      <c r="O59" s="25" t="s">
        <v>388</v>
      </c>
      <c r="P59" s="26" t="s">
        <v>111</v>
      </c>
      <c r="Q59" s="25" t="s">
        <v>175</v>
      </c>
      <c r="R59" s="26" t="s">
        <v>110</v>
      </c>
      <c r="S59" s="25"/>
      <c r="T59" s="26" t="s">
        <v>109</v>
      </c>
      <c r="U59" s="25"/>
      <c r="V59" s="26" t="s">
        <v>108</v>
      </c>
      <c r="W59" s="25"/>
      <c r="X59" s="26" t="s">
        <v>107</v>
      </c>
      <c r="Y59" s="25"/>
      <c r="Z59" s="26" t="s">
        <v>106</v>
      </c>
      <c r="AA59" s="25"/>
      <c r="AB59" s="24"/>
      <c r="AC59" s="25"/>
      <c r="AD59" s="24"/>
      <c r="AE59" s="23"/>
      <c r="AF59" s="251"/>
      <c r="AG59" s="251"/>
      <c r="AH59" s="22"/>
      <c r="AI59" s="11"/>
      <c r="AJ59" s="234"/>
      <c r="AK59" s="240"/>
      <c r="AL59" s="231"/>
      <c r="AM59" s="234"/>
      <c r="AN59" s="240"/>
      <c r="AO59" s="231"/>
      <c r="AP59" s="234"/>
      <c r="AQ59" s="240"/>
      <c r="AR59" s="231"/>
      <c r="AS59" s="234"/>
      <c r="AT59" s="240"/>
      <c r="AU59" s="231"/>
      <c r="AV59" s="234"/>
      <c r="AW59" s="237"/>
      <c r="AX59" s="231"/>
      <c r="AY59" s="292"/>
      <c r="AZ59" s="228"/>
      <c r="BA59" s="228"/>
      <c r="BB59" s="295"/>
    </row>
    <row r="60" spans="2:62" ht="28.15" customHeight="1" thickBot="1" x14ac:dyDescent="0.25">
      <c r="B60" s="30"/>
      <c r="C60" s="253"/>
      <c r="D60" s="51"/>
      <c r="E60" s="115"/>
      <c r="F60" s="115"/>
      <c r="G60" s="114"/>
      <c r="H60" s="226"/>
      <c r="I60" s="254"/>
      <c r="J60" s="254"/>
      <c r="K60" s="254"/>
      <c r="L60" s="48" t="s">
        <v>105</v>
      </c>
      <c r="M60" s="47" t="s">
        <v>518</v>
      </c>
      <c r="N60" s="48" t="s">
        <v>103</v>
      </c>
      <c r="O60" s="47" t="s">
        <v>175</v>
      </c>
      <c r="P60" s="48" t="s">
        <v>102</v>
      </c>
      <c r="Q60" s="47" t="s">
        <v>113</v>
      </c>
      <c r="R60" s="48" t="s">
        <v>101</v>
      </c>
      <c r="S60" s="47"/>
      <c r="T60" s="48">
        <v>20</v>
      </c>
      <c r="U60" s="47"/>
      <c r="V60" s="48" t="s">
        <v>100</v>
      </c>
      <c r="W60" s="47"/>
      <c r="X60" s="48" t="s">
        <v>99</v>
      </c>
      <c r="Y60" s="47"/>
      <c r="Z60" s="48" t="s">
        <v>98</v>
      </c>
      <c r="AA60" s="47"/>
      <c r="AB60" s="16"/>
      <c r="AC60" s="47"/>
      <c r="AD60" s="16"/>
      <c r="AE60" s="46"/>
      <c r="AF60" s="255"/>
      <c r="AG60" s="255"/>
      <c r="AH60" s="45"/>
      <c r="AI60" s="11"/>
      <c r="AJ60" s="235"/>
      <c r="AK60" s="241"/>
      <c r="AL60" s="232"/>
      <c r="AM60" s="235"/>
      <c r="AN60" s="241"/>
      <c r="AO60" s="232"/>
      <c r="AP60" s="235"/>
      <c r="AQ60" s="241"/>
      <c r="AR60" s="232"/>
      <c r="AS60" s="235"/>
      <c r="AT60" s="241"/>
      <c r="AU60" s="232"/>
      <c r="AV60" s="235"/>
      <c r="AW60" s="238"/>
      <c r="AX60" s="232"/>
      <c r="AY60" s="293"/>
      <c r="AZ60" s="229"/>
      <c r="BA60" s="229"/>
      <c r="BB60" s="296"/>
    </row>
    <row r="61" spans="2:62" ht="28.15" customHeight="1" x14ac:dyDescent="0.2">
      <c r="B61" s="30"/>
      <c r="C61" s="242">
        <v>2</v>
      </c>
      <c r="D61" s="44"/>
      <c r="E61" s="113"/>
      <c r="F61" s="113"/>
      <c r="G61" s="112"/>
      <c r="H61" s="223"/>
      <c r="I61" s="246">
        <v>38</v>
      </c>
      <c r="J61" s="246">
        <v>18</v>
      </c>
      <c r="K61" s="246">
        <v>6</v>
      </c>
      <c r="L61" s="41" t="s">
        <v>133</v>
      </c>
      <c r="M61" s="40" t="s">
        <v>527</v>
      </c>
      <c r="N61" s="41" t="s">
        <v>131</v>
      </c>
      <c r="O61" s="40" t="s">
        <v>178</v>
      </c>
      <c r="P61" s="41" t="s">
        <v>130</v>
      </c>
      <c r="Q61" s="40" t="s">
        <v>113</v>
      </c>
      <c r="R61" s="41" t="s">
        <v>129</v>
      </c>
      <c r="S61" s="40"/>
      <c r="T61" s="41" t="s">
        <v>128</v>
      </c>
      <c r="U61" s="40"/>
      <c r="V61" s="41" t="s">
        <v>127</v>
      </c>
      <c r="W61" s="40"/>
      <c r="X61" s="41" t="s">
        <v>126</v>
      </c>
      <c r="Y61" s="40"/>
      <c r="Z61" s="41" t="s">
        <v>125</v>
      </c>
      <c r="AA61" s="40"/>
      <c r="AB61" s="39"/>
      <c r="AC61" s="40"/>
      <c r="AD61" s="39" t="s">
        <v>195</v>
      </c>
      <c r="AE61" s="38"/>
      <c r="AF61" s="250"/>
      <c r="AG61" s="250"/>
      <c r="AH61" s="37"/>
      <c r="AI61" s="11"/>
      <c r="AJ61" s="233">
        <f>SUMPRODUCT(LEN($M61:$S64)-LEN(SUBSTITUTE($M61:$S64,"A", "")))</f>
        <v>9</v>
      </c>
      <c r="AK61" s="239">
        <f>SUMPRODUCT(LEN($AD61:$AD64)-LEN(SUBSTITUTE($AD61:$AD64,"A", "")))</f>
        <v>0</v>
      </c>
      <c r="AL61" s="230">
        <f>SUMPRODUCT(LEN($AC61:$AC64)-LEN(SUBSTITUTE($AC61:$AC64,"A", "")))</f>
        <v>0</v>
      </c>
      <c r="AM61" s="233">
        <f>SUMPRODUCT(LEN($M61:$S64)-LEN(SUBSTITUTE($M61:$S64,"S", "")))</f>
        <v>17</v>
      </c>
      <c r="AN61" s="239">
        <f>SUMPRODUCT(LEN($AD61:$AD64)-LEN(SUBSTITUTE($AD61:$AD64,"S", "")))</f>
        <v>3</v>
      </c>
      <c r="AO61" s="230">
        <f>SUMPRODUCT(LEN($AC61:$AC64)-LEN(SUBSTITUTE($AC61:$AC64,"S", "")))</f>
        <v>0</v>
      </c>
      <c r="AP61" s="233">
        <f>SUMPRODUCT(LEN($M61:$S64)-LEN(SUBSTITUTE($M61:$S64,"F", "")))</f>
        <v>0</v>
      </c>
      <c r="AQ61" s="239">
        <f>SUMPRODUCT(LEN($AD61:$AD64)-LEN(SUBSTITUTE($AD61:$AD64,"F", "")))</f>
        <v>0</v>
      </c>
      <c r="AR61" s="230">
        <f>SUMPRODUCT(LEN($AC61:$AC64)-LEN(SUBSTITUTE($AC61:$AC64,"F", "")))</f>
        <v>0</v>
      </c>
      <c r="AS61" s="233">
        <f>SUMPRODUCT(LEN($M61:$S64)-LEN(SUBSTITUTE($M61:$S64,"G", "")))</f>
        <v>3</v>
      </c>
      <c r="AT61" s="239">
        <f>SUMPRODUCT(LEN($AD61:$AD64)-LEN(SUBSTITUTE($AD61:$AD64,"G", "")))</f>
        <v>0</v>
      </c>
      <c r="AU61" s="230">
        <f>SUMPRODUCT(LEN($AC61:$AC64)-LEN(SUBSTITUTE($AC61:$AC64,"G", "")))</f>
        <v>0</v>
      </c>
      <c r="AV61" s="233">
        <f>SUMPRODUCT(LEN($L61:$S64)-LEN(SUBSTITUTE($L61:$S64,"M", "")))</f>
        <v>0</v>
      </c>
      <c r="AW61" s="236">
        <f>SUMPRODUCT(LEN($AD61:$AD64)-LEN(SUBSTITUTE($AD61:$AD64,"M", "")))</f>
        <v>0</v>
      </c>
      <c r="AX61" s="230">
        <f>SUMPRODUCT(LEN($AC61:$AC64)-LEN(SUBSTITUTE($AC61:$AC64,"M", "")))</f>
        <v>0</v>
      </c>
      <c r="AY61" s="291">
        <f>SUMPRODUCT(LEN($AE61:$AE64)-LEN(SUBSTITUTE($AE61:$AE64,"S", "")))</f>
        <v>0</v>
      </c>
      <c r="AZ61" s="227">
        <f>SUMPRODUCT(LEN($AE61:$AE64)-LEN(SUBSTITUTE($AE61:$AE64,"F", "")))</f>
        <v>0</v>
      </c>
      <c r="BA61" s="227">
        <f>SUMPRODUCT(LEN($AE61:$AE64)-LEN(SUBSTITUTE($AE61:$AE64,"G", "")))</f>
        <v>0</v>
      </c>
      <c r="BB61" s="294">
        <f>SUMPRODUCT(LEN($AE61:$AE64)-LEN(SUBSTITUTE($AE61:$AE64,"M", "")))</f>
        <v>0</v>
      </c>
    </row>
    <row r="62" spans="2:62" ht="28.15" customHeight="1" thickBot="1" x14ac:dyDescent="0.25">
      <c r="B62" s="30"/>
      <c r="C62" s="243"/>
      <c r="D62" s="36"/>
      <c r="E62" s="111"/>
      <c r="F62" s="111"/>
      <c r="G62" s="110"/>
      <c r="H62" s="224"/>
      <c r="I62" s="247"/>
      <c r="J62" s="247"/>
      <c r="K62" s="247"/>
      <c r="L62" s="33" t="s">
        <v>123</v>
      </c>
      <c r="M62" s="32" t="s">
        <v>381</v>
      </c>
      <c r="N62" s="33" t="s">
        <v>122</v>
      </c>
      <c r="O62" s="32" t="s">
        <v>195</v>
      </c>
      <c r="P62" s="33" t="s">
        <v>120</v>
      </c>
      <c r="Q62" s="32" t="s">
        <v>113</v>
      </c>
      <c r="R62" s="33" t="s">
        <v>119</v>
      </c>
      <c r="S62" s="32"/>
      <c r="T62" s="33" t="s">
        <v>118</v>
      </c>
      <c r="U62" s="32"/>
      <c r="V62" s="33" t="s">
        <v>117</v>
      </c>
      <c r="W62" s="32"/>
      <c r="X62" s="33" t="s">
        <v>116</v>
      </c>
      <c r="Y62" s="32"/>
      <c r="Z62" s="33" t="s">
        <v>115</v>
      </c>
      <c r="AA62" s="32"/>
      <c r="AB62" s="31"/>
      <c r="AC62" s="32"/>
      <c r="AD62" s="31"/>
      <c r="AE62" s="23"/>
      <c r="AF62" s="251"/>
      <c r="AG62" s="251"/>
      <c r="AH62" s="22"/>
      <c r="AI62" s="11"/>
      <c r="AJ62" s="234"/>
      <c r="AK62" s="240"/>
      <c r="AL62" s="231"/>
      <c r="AM62" s="234"/>
      <c r="AN62" s="240"/>
      <c r="AO62" s="231"/>
      <c r="AP62" s="234"/>
      <c r="AQ62" s="240"/>
      <c r="AR62" s="231"/>
      <c r="AS62" s="234"/>
      <c r="AT62" s="240"/>
      <c r="AU62" s="231"/>
      <c r="AV62" s="234"/>
      <c r="AW62" s="237"/>
      <c r="AX62" s="231"/>
      <c r="AY62" s="292"/>
      <c r="AZ62" s="228"/>
      <c r="BA62" s="228"/>
      <c r="BB62" s="295"/>
    </row>
    <row r="63" spans="2:62" ht="28.15" customHeight="1" x14ac:dyDescent="0.2">
      <c r="B63" s="30"/>
      <c r="C63" s="244"/>
      <c r="D63" s="29"/>
      <c r="E63" s="109"/>
      <c r="F63" s="109"/>
      <c r="G63" s="108"/>
      <c r="H63" s="225"/>
      <c r="I63" s="248"/>
      <c r="J63" s="248"/>
      <c r="K63" s="248"/>
      <c r="L63" s="26" t="s">
        <v>114</v>
      </c>
      <c r="M63" s="25" t="s">
        <v>203</v>
      </c>
      <c r="N63" s="26" t="s">
        <v>112</v>
      </c>
      <c r="O63" s="25" t="s">
        <v>175</v>
      </c>
      <c r="P63" s="26" t="s">
        <v>111</v>
      </c>
      <c r="Q63" s="25" t="s">
        <v>121</v>
      </c>
      <c r="R63" s="26" t="s">
        <v>110</v>
      </c>
      <c r="S63" s="25"/>
      <c r="T63" s="26" t="s">
        <v>109</v>
      </c>
      <c r="U63" s="25"/>
      <c r="V63" s="26" t="s">
        <v>108</v>
      </c>
      <c r="W63" s="25"/>
      <c r="X63" s="26" t="s">
        <v>107</v>
      </c>
      <c r="Y63" s="25"/>
      <c r="Z63" s="26" t="s">
        <v>106</v>
      </c>
      <c r="AA63" s="25"/>
      <c r="AB63" s="24"/>
      <c r="AC63" s="25"/>
      <c r="AD63" s="24"/>
      <c r="AE63" s="23"/>
      <c r="AF63" s="251"/>
      <c r="AG63" s="251"/>
      <c r="AH63" s="22"/>
      <c r="AI63" s="11"/>
      <c r="AJ63" s="234"/>
      <c r="AK63" s="240"/>
      <c r="AL63" s="231"/>
      <c r="AM63" s="234"/>
      <c r="AN63" s="240"/>
      <c r="AO63" s="231"/>
      <c r="AP63" s="234"/>
      <c r="AQ63" s="240"/>
      <c r="AR63" s="231"/>
      <c r="AS63" s="234"/>
      <c r="AT63" s="240"/>
      <c r="AU63" s="231"/>
      <c r="AV63" s="234"/>
      <c r="AW63" s="237"/>
      <c r="AX63" s="231"/>
      <c r="AY63" s="292"/>
      <c r="AZ63" s="228"/>
      <c r="BA63" s="228"/>
      <c r="BB63" s="295"/>
    </row>
    <row r="64" spans="2:62" ht="28.15" customHeight="1" thickBot="1" x14ac:dyDescent="0.25">
      <c r="B64" s="30"/>
      <c r="C64" s="253"/>
      <c r="D64" s="51"/>
      <c r="E64" s="115"/>
      <c r="F64" s="115"/>
      <c r="G64" s="114"/>
      <c r="H64" s="226"/>
      <c r="I64" s="254"/>
      <c r="J64" s="254"/>
      <c r="K64" s="254"/>
      <c r="L64" s="48" t="s">
        <v>105</v>
      </c>
      <c r="M64" s="47" t="s">
        <v>428</v>
      </c>
      <c r="N64" s="48" t="s">
        <v>103</v>
      </c>
      <c r="O64" s="47" t="s">
        <v>175</v>
      </c>
      <c r="P64" s="48" t="s">
        <v>102</v>
      </c>
      <c r="Q64" s="47" t="s">
        <v>121</v>
      </c>
      <c r="R64" s="48" t="s">
        <v>101</v>
      </c>
      <c r="S64" s="47"/>
      <c r="T64" s="48">
        <v>20</v>
      </c>
      <c r="U64" s="47"/>
      <c r="V64" s="48" t="s">
        <v>100</v>
      </c>
      <c r="W64" s="47"/>
      <c r="X64" s="48" t="s">
        <v>99</v>
      </c>
      <c r="Y64" s="47"/>
      <c r="Z64" s="48" t="s">
        <v>98</v>
      </c>
      <c r="AA64" s="47"/>
      <c r="AB64" s="16"/>
      <c r="AC64" s="47"/>
      <c r="AD64" s="16"/>
      <c r="AE64" s="46"/>
      <c r="AF64" s="255"/>
      <c r="AG64" s="255"/>
      <c r="AH64" s="45"/>
      <c r="AI64" s="11"/>
      <c r="AJ64" s="235"/>
      <c r="AK64" s="241"/>
      <c r="AL64" s="232"/>
      <c r="AM64" s="235"/>
      <c r="AN64" s="241"/>
      <c r="AO64" s="232"/>
      <c r="AP64" s="235"/>
      <c r="AQ64" s="241"/>
      <c r="AR64" s="232"/>
      <c r="AS64" s="235"/>
      <c r="AT64" s="241"/>
      <c r="AU64" s="232"/>
      <c r="AV64" s="235"/>
      <c r="AW64" s="238"/>
      <c r="AX64" s="232"/>
      <c r="AY64" s="293"/>
      <c r="AZ64" s="229"/>
      <c r="BA64" s="229"/>
      <c r="BB64" s="296"/>
    </row>
    <row r="65" spans="2:62" ht="28.15" customHeight="1" x14ac:dyDescent="0.2">
      <c r="B65" s="30"/>
      <c r="C65" s="242">
        <v>3</v>
      </c>
      <c r="D65" s="44"/>
      <c r="E65" s="113"/>
      <c r="F65" s="113"/>
      <c r="G65" s="112"/>
      <c r="H65" s="223"/>
      <c r="I65" s="246">
        <v>35</v>
      </c>
      <c r="J65" s="246">
        <v>16</v>
      </c>
      <c r="K65" s="246">
        <v>6</v>
      </c>
      <c r="L65" s="41" t="s">
        <v>133</v>
      </c>
      <c r="M65" s="40" t="s">
        <v>458</v>
      </c>
      <c r="N65" s="41" t="s">
        <v>131</v>
      </c>
      <c r="O65" s="40" t="s">
        <v>132</v>
      </c>
      <c r="P65" s="41" t="s">
        <v>130</v>
      </c>
      <c r="Q65" s="40" t="s">
        <v>121</v>
      </c>
      <c r="R65" s="41" t="s">
        <v>129</v>
      </c>
      <c r="S65" s="40"/>
      <c r="T65" s="41" t="s">
        <v>128</v>
      </c>
      <c r="U65" s="40"/>
      <c r="V65" s="41" t="s">
        <v>127</v>
      </c>
      <c r="W65" s="40"/>
      <c r="X65" s="41" t="s">
        <v>126</v>
      </c>
      <c r="Y65" s="40"/>
      <c r="Z65" s="41" t="s">
        <v>125</v>
      </c>
      <c r="AA65" s="40"/>
      <c r="AB65" s="39"/>
      <c r="AC65" s="40"/>
      <c r="AD65" s="39" t="s">
        <v>121</v>
      </c>
      <c r="AE65" s="38"/>
      <c r="AF65" s="250">
        <v>6</v>
      </c>
      <c r="AG65" s="250"/>
      <c r="AH65" s="37"/>
      <c r="AI65" s="11"/>
      <c r="AJ65" s="233">
        <f>SUMPRODUCT(LEN($M65:$S68)-LEN(SUBSTITUTE($M65:$S68,"A", "")))</f>
        <v>9</v>
      </c>
      <c r="AK65" s="239">
        <f>SUMPRODUCT(LEN($AD65:$AD68)-LEN(SUBSTITUTE($AD65:$AD68,"A", "")))</f>
        <v>0</v>
      </c>
      <c r="AL65" s="230">
        <f>SUMPRODUCT(LEN($AC65:$AC68)-LEN(SUBSTITUTE($AC65:$AC68,"A", "")))</f>
        <v>0</v>
      </c>
      <c r="AM65" s="233">
        <f>SUMPRODUCT(LEN($M65:$S68)-LEN(SUBSTITUTE($M65:$S68,"S", "")))</f>
        <v>8</v>
      </c>
      <c r="AN65" s="239">
        <f>SUMPRODUCT(LEN($AD65:$AD68)-LEN(SUBSTITUTE($AD65:$AD68,"S", "")))</f>
        <v>4</v>
      </c>
      <c r="AO65" s="230">
        <f>SUMPRODUCT(LEN($AC65:$AC68)-LEN(SUBSTITUTE($AC65:$AC68,"S", "")))</f>
        <v>0</v>
      </c>
      <c r="AP65" s="233">
        <f>SUMPRODUCT(LEN($M65:$S68)-LEN(SUBSTITUTE($M65:$S68,"F", "")))</f>
        <v>1</v>
      </c>
      <c r="AQ65" s="239">
        <f>SUMPRODUCT(LEN($AD65:$AD68)-LEN(SUBSTITUTE($AD65:$AD68,"F", "")))</f>
        <v>0</v>
      </c>
      <c r="AR65" s="230">
        <f>SUMPRODUCT(LEN($AC65:$AC68)-LEN(SUBSTITUTE($AC65:$AC68,"F", "")))</f>
        <v>0</v>
      </c>
      <c r="AS65" s="233">
        <f>SUMPRODUCT(LEN($M65:$S68)-LEN(SUBSTITUTE($M65:$S68,"G", "")))</f>
        <v>3</v>
      </c>
      <c r="AT65" s="239">
        <f>SUMPRODUCT(LEN($AD65:$AD68)-LEN(SUBSTITUTE($AD65:$AD68,"G", "")))</f>
        <v>0</v>
      </c>
      <c r="AU65" s="230">
        <f>SUMPRODUCT(LEN($AC65:$AC68)-LEN(SUBSTITUTE($AC65:$AC68,"G", "")))</f>
        <v>0</v>
      </c>
      <c r="AV65" s="233">
        <f>SUMPRODUCT(LEN($L65:$S68)-LEN(SUBSTITUTE($L65:$S68,"M", "")))</f>
        <v>0</v>
      </c>
      <c r="AW65" s="236">
        <f>SUMPRODUCT(LEN($AD65:$AD68)-LEN(SUBSTITUTE($AD65:$AD68,"M", "")))</f>
        <v>0</v>
      </c>
      <c r="AX65" s="230">
        <f>SUMPRODUCT(LEN($AC65:$AC68)-LEN(SUBSTITUTE($AC65:$AC68,"M", "")))</f>
        <v>0</v>
      </c>
      <c r="AY65" s="291">
        <f>SUMPRODUCT(LEN($AE65:$AE68)-LEN(SUBSTITUTE($AE65:$AE68,"S", "")))</f>
        <v>0</v>
      </c>
      <c r="AZ65" s="227">
        <f>SUMPRODUCT(LEN($AE65:$AE68)-LEN(SUBSTITUTE($AE65:$AE68,"F", "")))</f>
        <v>0</v>
      </c>
      <c r="BA65" s="227">
        <f>SUMPRODUCT(LEN($AE65:$AE68)-LEN(SUBSTITUTE($AE65:$AE68,"G", "")))</f>
        <v>0</v>
      </c>
      <c r="BB65" s="294">
        <f>SUMPRODUCT(LEN($AE65:$AE68)-LEN(SUBSTITUTE($AE65:$AE68,"M", "")))</f>
        <v>0</v>
      </c>
    </row>
    <row r="66" spans="2:62" ht="28.15" customHeight="1" thickBot="1" x14ac:dyDescent="0.25">
      <c r="B66" s="30"/>
      <c r="C66" s="243"/>
      <c r="D66" s="36"/>
      <c r="E66" s="111"/>
      <c r="F66" s="111"/>
      <c r="G66" s="110"/>
      <c r="H66" s="224"/>
      <c r="I66" s="247"/>
      <c r="J66" s="247"/>
      <c r="K66" s="247"/>
      <c r="L66" s="33" t="s">
        <v>123</v>
      </c>
      <c r="M66" s="32" t="s">
        <v>389</v>
      </c>
      <c r="N66" s="33" t="s">
        <v>122</v>
      </c>
      <c r="O66" s="32" t="s">
        <v>175</v>
      </c>
      <c r="P66" s="33" t="s">
        <v>120</v>
      </c>
      <c r="Q66" s="32" t="s">
        <v>121</v>
      </c>
      <c r="R66" s="33" t="s">
        <v>119</v>
      </c>
      <c r="S66" s="32"/>
      <c r="T66" s="33" t="s">
        <v>118</v>
      </c>
      <c r="U66" s="32"/>
      <c r="V66" s="33" t="s">
        <v>117</v>
      </c>
      <c r="W66" s="32"/>
      <c r="X66" s="33" t="s">
        <v>116</v>
      </c>
      <c r="Y66" s="32"/>
      <c r="Z66" s="33" t="s">
        <v>115</v>
      </c>
      <c r="AA66" s="32"/>
      <c r="AB66" s="31"/>
      <c r="AC66" s="32"/>
      <c r="AD66" s="31" t="s">
        <v>195</v>
      </c>
      <c r="AE66" s="23"/>
      <c r="AF66" s="251"/>
      <c r="AG66" s="251"/>
      <c r="AH66" s="22"/>
      <c r="AI66" s="11"/>
      <c r="AJ66" s="234"/>
      <c r="AK66" s="240"/>
      <c r="AL66" s="231"/>
      <c r="AM66" s="234"/>
      <c r="AN66" s="240"/>
      <c r="AO66" s="231"/>
      <c r="AP66" s="234"/>
      <c r="AQ66" s="240"/>
      <c r="AR66" s="231"/>
      <c r="AS66" s="234"/>
      <c r="AT66" s="240"/>
      <c r="AU66" s="231"/>
      <c r="AV66" s="234"/>
      <c r="AW66" s="237"/>
      <c r="AX66" s="231"/>
      <c r="AY66" s="292"/>
      <c r="AZ66" s="228"/>
      <c r="BA66" s="228"/>
      <c r="BB66" s="295"/>
    </row>
    <row r="67" spans="2:62" ht="28.15" customHeight="1" x14ac:dyDescent="0.2">
      <c r="B67" s="30"/>
      <c r="C67" s="244"/>
      <c r="D67" s="29"/>
      <c r="E67" s="109"/>
      <c r="F67" s="109"/>
      <c r="G67" s="108"/>
      <c r="H67" s="225"/>
      <c r="I67" s="248"/>
      <c r="J67" s="248"/>
      <c r="K67" s="248"/>
      <c r="L67" s="26" t="s">
        <v>114</v>
      </c>
      <c r="M67" s="25" t="s">
        <v>389</v>
      </c>
      <c r="N67" s="26" t="s">
        <v>112</v>
      </c>
      <c r="O67" s="25" t="s">
        <v>175</v>
      </c>
      <c r="P67" s="26" t="s">
        <v>111</v>
      </c>
      <c r="Q67" s="25"/>
      <c r="R67" s="26" t="s">
        <v>110</v>
      </c>
      <c r="S67" s="25"/>
      <c r="T67" s="26" t="s">
        <v>109</v>
      </c>
      <c r="U67" s="25"/>
      <c r="V67" s="26" t="s">
        <v>108</v>
      </c>
      <c r="W67" s="25"/>
      <c r="X67" s="26" t="s">
        <v>107</v>
      </c>
      <c r="Y67" s="25"/>
      <c r="Z67" s="26" t="s">
        <v>106</v>
      </c>
      <c r="AA67" s="25"/>
      <c r="AB67" s="24"/>
      <c r="AC67" s="25"/>
      <c r="AD67" s="24"/>
      <c r="AE67" s="23"/>
      <c r="AF67" s="251"/>
      <c r="AG67" s="251"/>
      <c r="AH67" s="22"/>
      <c r="AI67" s="11"/>
      <c r="AJ67" s="234"/>
      <c r="AK67" s="240"/>
      <c r="AL67" s="231"/>
      <c r="AM67" s="234"/>
      <c r="AN67" s="240"/>
      <c r="AO67" s="231"/>
      <c r="AP67" s="234"/>
      <c r="AQ67" s="240"/>
      <c r="AR67" s="231"/>
      <c r="AS67" s="234"/>
      <c r="AT67" s="240"/>
      <c r="AU67" s="231"/>
      <c r="AV67" s="234"/>
      <c r="AW67" s="237"/>
      <c r="AX67" s="231"/>
      <c r="AY67" s="292"/>
      <c r="AZ67" s="228"/>
      <c r="BA67" s="228"/>
      <c r="BB67" s="295"/>
    </row>
    <row r="68" spans="2:62" ht="28.15" customHeight="1" thickBot="1" x14ac:dyDescent="0.25">
      <c r="B68" s="21"/>
      <c r="C68" s="245"/>
      <c r="D68" s="20"/>
      <c r="E68" s="117"/>
      <c r="F68" s="117"/>
      <c r="G68" s="116"/>
      <c r="H68" s="226"/>
      <c r="I68" s="249"/>
      <c r="J68" s="249"/>
      <c r="K68" s="249"/>
      <c r="L68" s="17" t="s">
        <v>105</v>
      </c>
      <c r="M68" s="15" t="s">
        <v>509</v>
      </c>
      <c r="N68" s="17" t="s">
        <v>103</v>
      </c>
      <c r="O68" s="15" t="s">
        <v>175</v>
      </c>
      <c r="P68" s="17" t="s">
        <v>102</v>
      </c>
      <c r="Q68" s="15"/>
      <c r="R68" s="17" t="s">
        <v>101</v>
      </c>
      <c r="S68" s="15"/>
      <c r="T68" s="17">
        <v>20</v>
      </c>
      <c r="U68" s="15"/>
      <c r="V68" s="17" t="s">
        <v>100</v>
      </c>
      <c r="W68" s="15"/>
      <c r="X68" s="17" t="s">
        <v>99</v>
      </c>
      <c r="Y68" s="15"/>
      <c r="Z68" s="17" t="s">
        <v>98</v>
      </c>
      <c r="AA68" s="15"/>
      <c r="AB68" s="16"/>
      <c r="AC68" s="15"/>
      <c r="AD68" s="14"/>
      <c r="AE68" s="13"/>
      <c r="AF68" s="252"/>
      <c r="AG68" s="252"/>
      <c r="AH68" s="12"/>
      <c r="AI68" s="11"/>
      <c r="AJ68" s="235"/>
      <c r="AK68" s="241"/>
      <c r="AL68" s="232"/>
      <c r="AM68" s="235"/>
      <c r="AN68" s="241"/>
      <c r="AO68" s="232"/>
      <c r="AP68" s="235"/>
      <c r="AQ68" s="241"/>
      <c r="AR68" s="232"/>
      <c r="AS68" s="235"/>
      <c r="AT68" s="241"/>
      <c r="AU68" s="232"/>
      <c r="AV68" s="235"/>
      <c r="AW68" s="238"/>
      <c r="AX68" s="232"/>
      <c r="AY68" s="293"/>
      <c r="AZ68" s="229"/>
      <c r="BA68" s="229"/>
      <c r="BB68" s="296"/>
    </row>
    <row r="69" spans="2:62" ht="85.9" customHeight="1" thickTop="1" thickBot="1" x14ac:dyDescent="0.35">
      <c r="B69" s="105" t="s">
        <v>174</v>
      </c>
      <c r="C69" s="95" t="s">
        <v>173</v>
      </c>
      <c r="D69" s="100" t="s">
        <v>172</v>
      </c>
      <c r="E69" s="104" t="s">
        <v>171</v>
      </c>
      <c r="F69" s="103"/>
      <c r="G69" s="102"/>
      <c r="H69" s="101" t="s">
        <v>170</v>
      </c>
      <c r="I69" s="100" t="s">
        <v>96</v>
      </c>
      <c r="J69" s="100" t="s">
        <v>169</v>
      </c>
      <c r="K69" s="100" t="s">
        <v>97</v>
      </c>
      <c r="L69" s="256" t="s">
        <v>168</v>
      </c>
      <c r="M69" s="262"/>
      <c r="N69" s="256" t="s">
        <v>167</v>
      </c>
      <c r="O69" s="262"/>
      <c r="P69" s="256" t="s">
        <v>167</v>
      </c>
      <c r="Q69" s="257"/>
      <c r="R69" s="256" t="s">
        <v>167</v>
      </c>
      <c r="S69" s="257"/>
      <c r="T69" s="256" t="s">
        <v>167</v>
      </c>
      <c r="U69" s="257"/>
      <c r="V69" s="256" t="s">
        <v>167</v>
      </c>
      <c r="W69" s="257"/>
      <c r="X69" s="256" t="s">
        <v>167</v>
      </c>
      <c r="Y69" s="257"/>
      <c r="Z69" s="256" t="s">
        <v>167</v>
      </c>
      <c r="AA69" s="257"/>
      <c r="AB69" s="261" t="s">
        <v>166</v>
      </c>
      <c r="AC69" s="257"/>
      <c r="AD69" s="101" t="s">
        <v>165</v>
      </c>
      <c r="AE69" s="101" t="s">
        <v>164</v>
      </c>
      <c r="AF69" s="100" t="s">
        <v>163</v>
      </c>
      <c r="AG69" s="100" t="s">
        <v>162</v>
      </c>
      <c r="AH69" s="99" t="s">
        <v>161</v>
      </c>
      <c r="AI69" s="98"/>
      <c r="AJ69" s="96" t="s">
        <v>160</v>
      </c>
      <c r="AK69" s="95" t="s">
        <v>159</v>
      </c>
      <c r="AL69" s="94" t="s">
        <v>158</v>
      </c>
      <c r="AM69" s="96" t="s">
        <v>157</v>
      </c>
      <c r="AN69" s="95" t="s">
        <v>156</v>
      </c>
      <c r="AO69" s="94" t="s">
        <v>155</v>
      </c>
      <c r="AP69" s="96" t="s">
        <v>154</v>
      </c>
      <c r="AQ69" s="95" t="s">
        <v>153</v>
      </c>
      <c r="AR69" s="97" t="s">
        <v>152</v>
      </c>
      <c r="AS69" s="96" t="s">
        <v>151</v>
      </c>
      <c r="AT69" s="95" t="s">
        <v>150</v>
      </c>
      <c r="AU69" s="94" t="s">
        <v>149</v>
      </c>
      <c r="AV69" s="96" t="s">
        <v>148</v>
      </c>
      <c r="AW69" s="95" t="s">
        <v>147</v>
      </c>
      <c r="AX69" s="94" t="s">
        <v>146</v>
      </c>
      <c r="AY69" s="93" t="s">
        <v>145</v>
      </c>
      <c r="AZ69" s="92" t="s">
        <v>144</v>
      </c>
      <c r="BA69" s="92" t="s">
        <v>143</v>
      </c>
      <c r="BB69" s="91" t="s">
        <v>142</v>
      </c>
    </row>
    <row r="70" spans="2:62" ht="48" thickBot="1" x14ac:dyDescent="0.3">
      <c r="B70" s="90" t="s">
        <v>251</v>
      </c>
      <c r="C70" s="89"/>
      <c r="D70" s="88">
        <v>180</v>
      </c>
      <c r="E70" s="258"/>
      <c r="F70" s="259"/>
      <c r="G70" s="260"/>
      <c r="H70" s="87" t="s">
        <v>140</v>
      </c>
      <c r="I70" s="86"/>
      <c r="J70" s="86"/>
      <c r="K70" s="85"/>
      <c r="L70" s="84"/>
      <c r="M70" s="81"/>
      <c r="N70" s="84"/>
      <c r="O70" s="81"/>
      <c r="P70" s="84"/>
      <c r="Q70" s="81"/>
      <c r="R70" s="84"/>
      <c r="S70" s="81"/>
      <c r="T70" s="84"/>
      <c r="U70" s="81"/>
      <c r="V70" s="84"/>
      <c r="W70" s="81"/>
      <c r="X70" s="84"/>
      <c r="Y70" s="81"/>
      <c r="Z70" s="84"/>
      <c r="AA70" s="83"/>
      <c r="AB70" s="82" t="s">
        <v>139</v>
      </c>
      <c r="AC70" s="81"/>
      <c r="AD70" s="81"/>
      <c r="AE70" s="81"/>
      <c r="AF70" s="80"/>
      <c r="AG70" s="80"/>
      <c r="AH70" s="60"/>
      <c r="AI70" s="79" t="s">
        <v>138</v>
      </c>
      <c r="AJ70" s="78">
        <f t="shared" ref="AJ70:BB70" si="8">SUM(AJ72:AJ83)</f>
        <v>43</v>
      </c>
      <c r="AK70" s="77">
        <f t="shared" si="8"/>
        <v>11</v>
      </c>
      <c r="AL70" s="76">
        <f t="shared" si="8"/>
        <v>0</v>
      </c>
      <c r="AM70" s="78">
        <f t="shared" si="8"/>
        <v>53</v>
      </c>
      <c r="AN70" s="77">
        <f t="shared" si="8"/>
        <v>20</v>
      </c>
      <c r="AO70" s="76">
        <f t="shared" si="8"/>
        <v>0</v>
      </c>
      <c r="AP70" s="78">
        <f t="shared" si="8"/>
        <v>1</v>
      </c>
      <c r="AQ70" s="77">
        <f t="shared" si="8"/>
        <v>0</v>
      </c>
      <c r="AR70" s="76">
        <f t="shared" si="8"/>
        <v>0</v>
      </c>
      <c r="AS70" s="78">
        <f t="shared" si="8"/>
        <v>7</v>
      </c>
      <c r="AT70" s="77">
        <f t="shared" si="8"/>
        <v>0</v>
      </c>
      <c r="AU70" s="76">
        <f t="shared" si="8"/>
        <v>0</v>
      </c>
      <c r="AV70" s="78">
        <f t="shared" si="8"/>
        <v>0</v>
      </c>
      <c r="AW70" s="77">
        <f t="shared" si="8"/>
        <v>0</v>
      </c>
      <c r="AX70" s="76">
        <f t="shared" si="8"/>
        <v>0</v>
      </c>
      <c r="AY70" s="75">
        <f t="shared" si="8"/>
        <v>0</v>
      </c>
      <c r="AZ70" s="74">
        <f t="shared" si="8"/>
        <v>0</v>
      </c>
      <c r="BA70" s="74">
        <f t="shared" si="8"/>
        <v>0</v>
      </c>
      <c r="BB70" s="73">
        <f t="shared" si="8"/>
        <v>0</v>
      </c>
      <c r="BC70" s="72" t="s">
        <v>137</v>
      </c>
      <c r="BF70" s="5">
        <f>SUM(AJ70:AL70)/$BG$5</f>
        <v>18</v>
      </c>
      <c r="BG70" s="5">
        <f>SUM(AM70:AO70,AY70)/$BG$5</f>
        <v>24.333333333333332</v>
      </c>
      <c r="BH70" s="5">
        <f>SUM(AP70:AR70,AZ70)/$BG$5</f>
        <v>0.33333333333333331</v>
      </c>
      <c r="BI70" s="5">
        <f>SUM(AS70:AU70,BA70)/$BG$5</f>
        <v>2.3333333333333335</v>
      </c>
      <c r="BJ70" s="5">
        <f>SUM(AV70:AX70,BB70)/$BG$5</f>
        <v>0</v>
      </c>
    </row>
    <row r="71" spans="2:62" ht="37.5" thickBot="1" x14ac:dyDescent="0.3">
      <c r="B71" s="71"/>
      <c r="C71" s="70"/>
      <c r="D71" s="69"/>
      <c r="E71" s="68"/>
      <c r="F71" s="68"/>
      <c r="G71" s="67"/>
      <c r="H71" s="66"/>
      <c r="I71" s="64"/>
      <c r="J71" s="64"/>
      <c r="K71" s="65"/>
      <c r="L71" s="64"/>
      <c r="M71" s="62"/>
      <c r="N71" s="64"/>
      <c r="O71" s="62"/>
      <c r="P71" s="64"/>
      <c r="Q71" s="62"/>
      <c r="R71" s="64"/>
      <c r="S71" s="62"/>
      <c r="T71" s="64"/>
      <c r="U71" s="62"/>
      <c r="V71" s="64"/>
      <c r="W71" s="62"/>
      <c r="X71" s="64"/>
      <c r="Y71" s="62"/>
      <c r="Z71" s="64"/>
      <c r="AA71" s="62"/>
      <c r="AB71" s="63"/>
      <c r="AC71" s="62"/>
      <c r="AD71" s="62"/>
      <c r="AE71" s="62"/>
      <c r="AF71" s="61"/>
      <c r="AG71" s="61"/>
      <c r="AH71" s="60"/>
      <c r="AI71" s="59" t="s">
        <v>136</v>
      </c>
      <c r="AJ71" s="58">
        <f t="shared" ref="AJ71:BB71" si="9">AJ70/3</f>
        <v>14.333333333333334</v>
      </c>
      <c r="AK71" s="57">
        <f t="shared" si="9"/>
        <v>3.6666666666666665</v>
      </c>
      <c r="AL71" s="56">
        <f t="shared" si="9"/>
        <v>0</v>
      </c>
      <c r="AM71" s="58">
        <f t="shared" si="9"/>
        <v>17.666666666666668</v>
      </c>
      <c r="AN71" s="57">
        <f t="shared" si="9"/>
        <v>6.666666666666667</v>
      </c>
      <c r="AO71" s="56">
        <f t="shared" si="9"/>
        <v>0</v>
      </c>
      <c r="AP71" s="58">
        <f t="shared" si="9"/>
        <v>0.33333333333333331</v>
      </c>
      <c r="AQ71" s="57">
        <f t="shared" si="9"/>
        <v>0</v>
      </c>
      <c r="AR71" s="56">
        <f t="shared" si="9"/>
        <v>0</v>
      </c>
      <c r="AS71" s="58">
        <f t="shared" si="9"/>
        <v>2.3333333333333335</v>
      </c>
      <c r="AT71" s="57">
        <f t="shared" si="9"/>
        <v>0</v>
      </c>
      <c r="AU71" s="56">
        <f t="shared" si="9"/>
        <v>0</v>
      </c>
      <c r="AV71" s="58">
        <f t="shared" si="9"/>
        <v>0</v>
      </c>
      <c r="AW71" s="57">
        <f t="shared" si="9"/>
        <v>0</v>
      </c>
      <c r="AX71" s="56">
        <f t="shared" si="9"/>
        <v>0</v>
      </c>
      <c r="AY71" s="55">
        <f t="shared" si="9"/>
        <v>0</v>
      </c>
      <c r="AZ71" s="54">
        <f t="shared" si="9"/>
        <v>0</v>
      </c>
      <c r="BA71" s="54">
        <f t="shared" si="9"/>
        <v>0</v>
      </c>
      <c r="BB71" s="53">
        <f t="shared" si="9"/>
        <v>0</v>
      </c>
      <c r="BC71" s="52" t="s">
        <v>135</v>
      </c>
    </row>
    <row r="72" spans="2:62" ht="28.15" customHeight="1" x14ac:dyDescent="0.2">
      <c r="B72" s="30"/>
      <c r="C72" s="242">
        <v>1</v>
      </c>
      <c r="D72" s="44"/>
      <c r="E72" s="113"/>
      <c r="F72" s="113"/>
      <c r="G72" s="112"/>
      <c r="H72" s="223" t="s">
        <v>183</v>
      </c>
      <c r="I72" s="246">
        <v>55</v>
      </c>
      <c r="J72" s="246">
        <v>20</v>
      </c>
      <c r="K72" s="246">
        <v>6</v>
      </c>
      <c r="L72" s="41" t="s">
        <v>133</v>
      </c>
      <c r="M72" s="40" t="s">
        <v>187</v>
      </c>
      <c r="N72" s="41" t="s">
        <v>131</v>
      </c>
      <c r="O72" s="40" t="s">
        <v>434</v>
      </c>
      <c r="P72" s="41" t="s">
        <v>130</v>
      </c>
      <c r="Q72" s="40" t="s">
        <v>113</v>
      </c>
      <c r="R72" s="41" t="s">
        <v>129</v>
      </c>
      <c r="S72" s="40" t="s">
        <v>121</v>
      </c>
      <c r="T72" s="41" t="s">
        <v>128</v>
      </c>
      <c r="U72" s="40"/>
      <c r="V72" s="41" t="s">
        <v>127</v>
      </c>
      <c r="W72" s="40"/>
      <c r="X72" s="41" t="s">
        <v>126</v>
      </c>
      <c r="Y72" s="40"/>
      <c r="Z72" s="41" t="s">
        <v>125</v>
      </c>
      <c r="AA72" s="40"/>
      <c r="AB72" s="39"/>
      <c r="AC72" s="40"/>
      <c r="AD72" s="39" t="s">
        <v>187</v>
      </c>
      <c r="AE72" s="38"/>
      <c r="AF72" s="250"/>
      <c r="AG72" s="250"/>
      <c r="AH72" s="37"/>
      <c r="AI72" s="11"/>
      <c r="AJ72" s="233">
        <f>SUMPRODUCT(LEN($M72:$S75)-LEN(SUBSTITUTE($M72:$S75,"A", "")))</f>
        <v>18</v>
      </c>
      <c r="AK72" s="239">
        <f>SUMPRODUCT(LEN($AD72:$AD75)-LEN(SUBSTITUTE($AD72:$AD75,"A", "")))</f>
        <v>4</v>
      </c>
      <c r="AL72" s="230">
        <f>SUMPRODUCT(LEN($AC72:$AC75)-LEN(SUBSTITUTE($AC72:$AC75,"A", "")))</f>
        <v>0</v>
      </c>
      <c r="AM72" s="233">
        <f>SUMPRODUCT(LEN($M72:$S75)-LEN(SUBSTITUTE($M72:$S75,"S", "")))</f>
        <v>15</v>
      </c>
      <c r="AN72" s="239">
        <f>SUMPRODUCT(LEN($AD72:$AD75)-LEN(SUBSTITUTE($AD72:$AD75,"S", "")))</f>
        <v>6</v>
      </c>
      <c r="AO72" s="230">
        <f>SUMPRODUCT(LEN($AC72:$AC75)-LEN(SUBSTITUTE($AC72:$AC75,"S", "")))</f>
        <v>0</v>
      </c>
      <c r="AP72" s="233">
        <f>SUMPRODUCT(LEN($M72:$S75)-LEN(SUBSTITUTE($M72:$S75,"F", "")))</f>
        <v>0</v>
      </c>
      <c r="AQ72" s="239">
        <f>SUMPRODUCT(LEN($AD72:$AD75)-LEN(SUBSTITUTE($AD72:$AD75,"F", "")))</f>
        <v>0</v>
      </c>
      <c r="AR72" s="230">
        <f>SUMPRODUCT(LEN($AC72:$AC75)-LEN(SUBSTITUTE($AC72:$AC75,"F", "")))</f>
        <v>0</v>
      </c>
      <c r="AS72" s="233">
        <f>SUMPRODUCT(LEN($M72:$S75)-LEN(SUBSTITUTE($M72:$S75,"G", "")))</f>
        <v>2</v>
      </c>
      <c r="AT72" s="239">
        <f>SUMPRODUCT(LEN($AD72:$AD75)-LEN(SUBSTITUTE($AD72:$AD75,"G", "")))</f>
        <v>0</v>
      </c>
      <c r="AU72" s="230">
        <f>SUMPRODUCT(LEN($AC72:$AC75)-LEN(SUBSTITUTE($AC72:$AC75,"G", "")))</f>
        <v>0</v>
      </c>
      <c r="AV72" s="233">
        <f>SUMPRODUCT(LEN($L72:$S75)-LEN(SUBSTITUTE($L72:$S75,"M", "")))</f>
        <v>0</v>
      </c>
      <c r="AW72" s="236">
        <f>SUMPRODUCT(LEN($AD72:$AD75)-LEN(SUBSTITUTE($AD72:$AD75,"M", "")))</f>
        <v>0</v>
      </c>
      <c r="AX72" s="230">
        <f>SUMPRODUCT(LEN($AC72:$AC75)-LEN(SUBSTITUTE($AC72:$AC75,"M", "")))</f>
        <v>0</v>
      </c>
      <c r="AY72" s="291">
        <f>SUMPRODUCT(LEN($AE72:$AE75)-LEN(SUBSTITUTE($AE72:$AE75,"S", "")))</f>
        <v>0</v>
      </c>
      <c r="AZ72" s="227">
        <f>SUMPRODUCT(LEN($AE72:$AE75)-LEN(SUBSTITUTE($AE72:$AE75,"F", "")))</f>
        <v>0</v>
      </c>
      <c r="BA72" s="227">
        <f>SUMPRODUCT(LEN($AE72:$AE75)-LEN(SUBSTITUTE($AE72:$AE75,"G", "")))</f>
        <v>0</v>
      </c>
      <c r="BB72" s="294">
        <f>SUMPRODUCT(LEN($AE72:$AE75)-LEN(SUBSTITUTE($AE72:$AE75,"M", "")))</f>
        <v>0</v>
      </c>
    </row>
    <row r="73" spans="2:62" ht="28.15" customHeight="1" thickBot="1" x14ac:dyDescent="0.25">
      <c r="B73" s="30"/>
      <c r="C73" s="243"/>
      <c r="D73" s="36"/>
      <c r="E73" s="111"/>
      <c r="F73" s="111"/>
      <c r="G73" s="110"/>
      <c r="H73" s="224"/>
      <c r="I73" s="247"/>
      <c r="J73" s="247"/>
      <c r="K73" s="247"/>
      <c r="L73" s="33" t="s">
        <v>123</v>
      </c>
      <c r="M73" s="32" t="s">
        <v>430</v>
      </c>
      <c r="N73" s="33" t="s">
        <v>122</v>
      </c>
      <c r="O73" s="32" t="s">
        <v>186</v>
      </c>
      <c r="P73" s="33" t="s">
        <v>120</v>
      </c>
      <c r="Q73" s="32" t="s">
        <v>113</v>
      </c>
      <c r="R73" s="33" t="s">
        <v>119</v>
      </c>
      <c r="S73" s="32" t="s">
        <v>121</v>
      </c>
      <c r="T73" s="33" t="s">
        <v>118</v>
      </c>
      <c r="U73" s="32"/>
      <c r="V73" s="33" t="s">
        <v>117</v>
      </c>
      <c r="W73" s="32"/>
      <c r="X73" s="33" t="s">
        <v>116</v>
      </c>
      <c r="Y73" s="32"/>
      <c r="Z73" s="33" t="s">
        <v>115</v>
      </c>
      <c r="AA73" s="32"/>
      <c r="AB73" s="31"/>
      <c r="AC73" s="32"/>
      <c r="AD73" s="31" t="s">
        <v>471</v>
      </c>
      <c r="AE73" s="23"/>
      <c r="AF73" s="251"/>
      <c r="AG73" s="251"/>
      <c r="AH73" s="22"/>
      <c r="AI73" s="11"/>
      <c r="AJ73" s="234"/>
      <c r="AK73" s="240"/>
      <c r="AL73" s="231"/>
      <c r="AM73" s="234"/>
      <c r="AN73" s="240"/>
      <c r="AO73" s="231"/>
      <c r="AP73" s="234"/>
      <c r="AQ73" s="240"/>
      <c r="AR73" s="231"/>
      <c r="AS73" s="234"/>
      <c r="AT73" s="240"/>
      <c r="AU73" s="231"/>
      <c r="AV73" s="234"/>
      <c r="AW73" s="237"/>
      <c r="AX73" s="231"/>
      <c r="AY73" s="292"/>
      <c r="AZ73" s="228"/>
      <c r="BA73" s="228"/>
      <c r="BB73" s="295"/>
    </row>
    <row r="74" spans="2:62" ht="28.15" customHeight="1" x14ac:dyDescent="0.2">
      <c r="B74" s="30"/>
      <c r="C74" s="244"/>
      <c r="D74" s="29"/>
      <c r="E74" s="109"/>
      <c r="F74" s="109"/>
      <c r="G74" s="108"/>
      <c r="H74" s="225">
        <v>180</v>
      </c>
      <c r="I74" s="248"/>
      <c r="J74" s="248"/>
      <c r="K74" s="248"/>
      <c r="L74" s="26" t="s">
        <v>114</v>
      </c>
      <c r="M74" s="25" t="s">
        <v>424</v>
      </c>
      <c r="N74" s="26" t="s">
        <v>112</v>
      </c>
      <c r="O74" s="25" t="s">
        <v>186</v>
      </c>
      <c r="P74" s="26" t="s">
        <v>111</v>
      </c>
      <c r="Q74" s="25" t="s">
        <v>121</v>
      </c>
      <c r="R74" s="26" t="s">
        <v>110</v>
      </c>
      <c r="S74" s="25"/>
      <c r="T74" s="26" t="s">
        <v>109</v>
      </c>
      <c r="U74" s="25"/>
      <c r="V74" s="26" t="s">
        <v>108</v>
      </c>
      <c r="W74" s="25"/>
      <c r="X74" s="26" t="s">
        <v>107</v>
      </c>
      <c r="Y74" s="25"/>
      <c r="Z74" s="26" t="s">
        <v>106</v>
      </c>
      <c r="AA74" s="25"/>
      <c r="AB74" s="24"/>
      <c r="AC74" s="25"/>
      <c r="AD74" s="24"/>
      <c r="AE74" s="23"/>
      <c r="AF74" s="251"/>
      <c r="AG74" s="251"/>
      <c r="AH74" s="22"/>
      <c r="AI74" s="11"/>
      <c r="AJ74" s="234"/>
      <c r="AK74" s="240"/>
      <c r="AL74" s="231"/>
      <c r="AM74" s="234"/>
      <c r="AN74" s="240"/>
      <c r="AO74" s="231"/>
      <c r="AP74" s="234"/>
      <c r="AQ74" s="240"/>
      <c r="AR74" s="231"/>
      <c r="AS74" s="234"/>
      <c r="AT74" s="240"/>
      <c r="AU74" s="231"/>
      <c r="AV74" s="234"/>
      <c r="AW74" s="237"/>
      <c r="AX74" s="231"/>
      <c r="AY74" s="292"/>
      <c r="AZ74" s="228"/>
      <c r="BA74" s="228"/>
      <c r="BB74" s="295"/>
    </row>
    <row r="75" spans="2:62" ht="28.15" customHeight="1" thickBot="1" x14ac:dyDescent="0.25">
      <c r="B75" s="30"/>
      <c r="C75" s="253"/>
      <c r="D75" s="51"/>
      <c r="E75" s="115"/>
      <c r="F75" s="115"/>
      <c r="G75" s="114"/>
      <c r="H75" s="226"/>
      <c r="I75" s="254"/>
      <c r="J75" s="254"/>
      <c r="K75" s="254"/>
      <c r="L75" s="48" t="s">
        <v>105</v>
      </c>
      <c r="M75" s="47" t="s">
        <v>405</v>
      </c>
      <c r="N75" s="48" t="s">
        <v>103</v>
      </c>
      <c r="O75" s="47" t="s">
        <v>187</v>
      </c>
      <c r="P75" s="48" t="s">
        <v>102</v>
      </c>
      <c r="Q75" s="47" t="s">
        <v>121</v>
      </c>
      <c r="R75" s="48" t="s">
        <v>101</v>
      </c>
      <c r="S75" s="47"/>
      <c r="T75" s="48">
        <v>20</v>
      </c>
      <c r="U75" s="47"/>
      <c r="V75" s="48" t="s">
        <v>100</v>
      </c>
      <c r="W75" s="47"/>
      <c r="X75" s="48" t="s">
        <v>99</v>
      </c>
      <c r="Y75" s="47"/>
      <c r="Z75" s="48" t="s">
        <v>98</v>
      </c>
      <c r="AA75" s="47"/>
      <c r="AB75" s="16"/>
      <c r="AC75" s="47"/>
      <c r="AD75" s="16"/>
      <c r="AE75" s="46"/>
      <c r="AF75" s="255"/>
      <c r="AG75" s="255"/>
      <c r="AH75" s="45"/>
      <c r="AI75" s="11"/>
      <c r="AJ75" s="235"/>
      <c r="AK75" s="241"/>
      <c r="AL75" s="232"/>
      <c r="AM75" s="235"/>
      <c r="AN75" s="241"/>
      <c r="AO75" s="232"/>
      <c r="AP75" s="235"/>
      <c r="AQ75" s="241"/>
      <c r="AR75" s="232"/>
      <c r="AS75" s="235"/>
      <c r="AT75" s="241"/>
      <c r="AU75" s="232"/>
      <c r="AV75" s="235"/>
      <c r="AW75" s="238"/>
      <c r="AX75" s="232"/>
      <c r="AY75" s="293"/>
      <c r="AZ75" s="229"/>
      <c r="BA75" s="229"/>
      <c r="BB75" s="296"/>
    </row>
    <row r="76" spans="2:62" ht="28.15" customHeight="1" x14ac:dyDescent="0.2">
      <c r="B76" s="30"/>
      <c r="C76" s="242">
        <v>2</v>
      </c>
      <c r="D76" s="44"/>
      <c r="E76" s="113"/>
      <c r="F76" s="113"/>
      <c r="G76" s="112"/>
      <c r="H76" s="223"/>
      <c r="I76" s="246">
        <v>52</v>
      </c>
      <c r="J76" s="246">
        <v>20</v>
      </c>
      <c r="K76" s="246">
        <v>8</v>
      </c>
      <c r="L76" s="41" t="s">
        <v>133</v>
      </c>
      <c r="M76" s="40" t="s">
        <v>447</v>
      </c>
      <c r="N76" s="41" t="s">
        <v>131</v>
      </c>
      <c r="O76" s="40" t="s">
        <v>215</v>
      </c>
      <c r="P76" s="41" t="s">
        <v>130</v>
      </c>
      <c r="Q76" s="40" t="s">
        <v>113</v>
      </c>
      <c r="R76" s="41" t="s">
        <v>129</v>
      </c>
      <c r="S76" s="40"/>
      <c r="T76" s="41" t="s">
        <v>128</v>
      </c>
      <c r="U76" s="40"/>
      <c r="V76" s="41" t="s">
        <v>127</v>
      </c>
      <c r="W76" s="40"/>
      <c r="X76" s="41" t="s">
        <v>126</v>
      </c>
      <c r="Y76" s="40"/>
      <c r="Z76" s="41" t="s">
        <v>125</v>
      </c>
      <c r="AA76" s="40"/>
      <c r="AB76" s="39"/>
      <c r="AC76" s="40"/>
      <c r="AD76" s="39" t="s">
        <v>526</v>
      </c>
      <c r="AE76" s="38"/>
      <c r="AF76" s="250"/>
      <c r="AG76" s="250"/>
      <c r="AH76" s="37"/>
      <c r="AI76" s="11"/>
      <c r="AJ76" s="233">
        <f>SUMPRODUCT(LEN($M76:$S79)-LEN(SUBSTITUTE($M76:$S79,"A", "")))</f>
        <v>8</v>
      </c>
      <c r="AK76" s="239">
        <f>SUMPRODUCT(LEN($AD76:$AD79)-LEN(SUBSTITUTE($AD76:$AD79,"A", "")))</f>
        <v>4</v>
      </c>
      <c r="AL76" s="230">
        <f>SUMPRODUCT(LEN($AC76:$AC79)-LEN(SUBSTITUTE($AC76:$AC79,"A", "")))</f>
        <v>0</v>
      </c>
      <c r="AM76" s="233">
        <f>SUMPRODUCT(LEN($M76:$S79)-LEN(SUBSTITUTE($M76:$S79,"S", "")))</f>
        <v>20</v>
      </c>
      <c r="AN76" s="239">
        <f>SUMPRODUCT(LEN($AD76:$AD79)-LEN(SUBSTITUTE($AD76:$AD79,"S", "")))</f>
        <v>10</v>
      </c>
      <c r="AO76" s="230">
        <f>SUMPRODUCT(LEN($AC76:$AC79)-LEN(SUBSTITUTE($AC76:$AC79,"S", "")))</f>
        <v>0</v>
      </c>
      <c r="AP76" s="233">
        <f>SUMPRODUCT(LEN($M76:$S79)-LEN(SUBSTITUTE($M76:$S79,"F", "")))</f>
        <v>0</v>
      </c>
      <c r="AQ76" s="239">
        <f>SUMPRODUCT(LEN($AD76:$AD79)-LEN(SUBSTITUTE($AD76:$AD79,"F", "")))</f>
        <v>0</v>
      </c>
      <c r="AR76" s="230">
        <f>SUMPRODUCT(LEN($AC76:$AC79)-LEN(SUBSTITUTE($AC76:$AC79,"F", "")))</f>
        <v>0</v>
      </c>
      <c r="AS76" s="233">
        <f>SUMPRODUCT(LEN($M76:$S79)-LEN(SUBSTITUTE($M76:$S79,"G", "")))</f>
        <v>2</v>
      </c>
      <c r="AT76" s="239">
        <f>SUMPRODUCT(LEN($AD76:$AD79)-LEN(SUBSTITUTE($AD76:$AD79,"G", "")))</f>
        <v>0</v>
      </c>
      <c r="AU76" s="230">
        <f>SUMPRODUCT(LEN($AC76:$AC79)-LEN(SUBSTITUTE($AC76:$AC79,"G", "")))</f>
        <v>0</v>
      </c>
      <c r="AV76" s="233">
        <f>SUMPRODUCT(LEN($L76:$S79)-LEN(SUBSTITUTE($L76:$S79,"M", "")))</f>
        <v>0</v>
      </c>
      <c r="AW76" s="236">
        <f>SUMPRODUCT(LEN($AD76:$AD79)-LEN(SUBSTITUTE($AD76:$AD79,"M", "")))</f>
        <v>0</v>
      </c>
      <c r="AX76" s="230">
        <f>SUMPRODUCT(LEN($AC76:$AC79)-LEN(SUBSTITUTE($AC76:$AC79,"M", "")))</f>
        <v>0</v>
      </c>
      <c r="AY76" s="291">
        <f>SUMPRODUCT(LEN($AE76:$AE79)-LEN(SUBSTITUTE($AE76:$AE79,"S", "")))</f>
        <v>0</v>
      </c>
      <c r="AZ76" s="227">
        <f>SUMPRODUCT(LEN($AE76:$AE79)-LEN(SUBSTITUTE($AE76:$AE79,"F", "")))</f>
        <v>0</v>
      </c>
      <c r="BA76" s="227">
        <f>SUMPRODUCT(LEN($AE76:$AE79)-LEN(SUBSTITUTE($AE76:$AE79,"G", "")))</f>
        <v>0</v>
      </c>
      <c r="BB76" s="294">
        <f>SUMPRODUCT(LEN($AE76:$AE79)-LEN(SUBSTITUTE($AE76:$AE79,"M", "")))</f>
        <v>0</v>
      </c>
    </row>
    <row r="77" spans="2:62" ht="28.15" customHeight="1" thickBot="1" x14ac:dyDescent="0.25">
      <c r="B77" s="30"/>
      <c r="C77" s="243"/>
      <c r="D77" s="36"/>
      <c r="E77" s="111"/>
      <c r="F77" s="111"/>
      <c r="G77" s="110"/>
      <c r="H77" s="224"/>
      <c r="I77" s="247"/>
      <c r="J77" s="247"/>
      <c r="K77" s="247"/>
      <c r="L77" s="33" t="s">
        <v>123</v>
      </c>
      <c r="M77" s="32" t="s">
        <v>430</v>
      </c>
      <c r="N77" s="33" t="s">
        <v>122</v>
      </c>
      <c r="O77" s="32" t="s">
        <v>215</v>
      </c>
      <c r="P77" s="33" t="s">
        <v>120</v>
      </c>
      <c r="Q77" s="32" t="s">
        <v>121</v>
      </c>
      <c r="R77" s="33" t="s">
        <v>119</v>
      </c>
      <c r="S77" s="32"/>
      <c r="T77" s="33" t="s">
        <v>118</v>
      </c>
      <c r="U77" s="32"/>
      <c r="V77" s="33" t="s">
        <v>117</v>
      </c>
      <c r="W77" s="32"/>
      <c r="X77" s="33" t="s">
        <v>116</v>
      </c>
      <c r="Y77" s="32"/>
      <c r="Z77" s="33" t="s">
        <v>115</v>
      </c>
      <c r="AA77" s="32"/>
      <c r="AB77" s="31"/>
      <c r="AC77" s="32"/>
      <c r="AD77" s="31"/>
      <c r="AE77" s="23"/>
      <c r="AF77" s="251"/>
      <c r="AG77" s="251"/>
      <c r="AH77" s="22"/>
      <c r="AI77" s="11"/>
      <c r="AJ77" s="234"/>
      <c r="AK77" s="240"/>
      <c r="AL77" s="231"/>
      <c r="AM77" s="234"/>
      <c r="AN77" s="240"/>
      <c r="AO77" s="231"/>
      <c r="AP77" s="234"/>
      <c r="AQ77" s="240"/>
      <c r="AR77" s="231"/>
      <c r="AS77" s="234"/>
      <c r="AT77" s="240"/>
      <c r="AU77" s="231"/>
      <c r="AV77" s="234"/>
      <c r="AW77" s="237"/>
      <c r="AX77" s="231"/>
      <c r="AY77" s="292"/>
      <c r="AZ77" s="228"/>
      <c r="BA77" s="228"/>
      <c r="BB77" s="295"/>
    </row>
    <row r="78" spans="2:62" ht="28.15" customHeight="1" x14ac:dyDescent="0.2">
      <c r="B78" s="30"/>
      <c r="C78" s="244"/>
      <c r="D78" s="29"/>
      <c r="E78" s="109"/>
      <c r="F78" s="109"/>
      <c r="G78" s="108"/>
      <c r="H78" s="225"/>
      <c r="I78" s="248"/>
      <c r="J78" s="248"/>
      <c r="K78" s="248"/>
      <c r="L78" s="26" t="s">
        <v>114</v>
      </c>
      <c r="M78" s="25" t="s">
        <v>451</v>
      </c>
      <c r="N78" s="26" t="s">
        <v>112</v>
      </c>
      <c r="O78" s="25" t="s">
        <v>195</v>
      </c>
      <c r="P78" s="26" t="s">
        <v>111</v>
      </c>
      <c r="Q78" s="25" t="s">
        <v>121</v>
      </c>
      <c r="R78" s="26" t="s">
        <v>110</v>
      </c>
      <c r="S78" s="25"/>
      <c r="T78" s="26" t="s">
        <v>109</v>
      </c>
      <c r="U78" s="25"/>
      <c r="V78" s="26" t="s">
        <v>108</v>
      </c>
      <c r="W78" s="25"/>
      <c r="X78" s="26" t="s">
        <v>107</v>
      </c>
      <c r="Y78" s="25"/>
      <c r="Z78" s="26" t="s">
        <v>106</v>
      </c>
      <c r="AA78" s="25"/>
      <c r="AB78" s="24"/>
      <c r="AC78" s="25"/>
      <c r="AD78" s="24"/>
      <c r="AE78" s="23"/>
      <c r="AF78" s="251"/>
      <c r="AG78" s="251"/>
      <c r="AH78" s="22"/>
      <c r="AI78" s="11"/>
      <c r="AJ78" s="234"/>
      <c r="AK78" s="240"/>
      <c r="AL78" s="231"/>
      <c r="AM78" s="234"/>
      <c r="AN78" s="240"/>
      <c r="AO78" s="231"/>
      <c r="AP78" s="234"/>
      <c r="AQ78" s="240"/>
      <c r="AR78" s="231"/>
      <c r="AS78" s="234"/>
      <c r="AT78" s="240"/>
      <c r="AU78" s="231"/>
      <c r="AV78" s="234"/>
      <c r="AW78" s="237"/>
      <c r="AX78" s="231"/>
      <c r="AY78" s="292"/>
      <c r="AZ78" s="228"/>
      <c r="BA78" s="228"/>
      <c r="BB78" s="295"/>
    </row>
    <row r="79" spans="2:62" ht="28.15" customHeight="1" thickBot="1" x14ac:dyDescent="0.25">
      <c r="B79" s="30"/>
      <c r="C79" s="253"/>
      <c r="D79" s="51"/>
      <c r="E79" s="115"/>
      <c r="F79" s="115"/>
      <c r="G79" s="114"/>
      <c r="H79" s="226"/>
      <c r="I79" s="254"/>
      <c r="J79" s="254"/>
      <c r="K79" s="254"/>
      <c r="L79" s="48" t="s">
        <v>105</v>
      </c>
      <c r="M79" s="47" t="s">
        <v>186</v>
      </c>
      <c r="N79" s="48" t="s">
        <v>103</v>
      </c>
      <c r="O79" s="47" t="s">
        <v>175</v>
      </c>
      <c r="P79" s="48" t="s">
        <v>102</v>
      </c>
      <c r="Q79" s="47" t="s">
        <v>121</v>
      </c>
      <c r="R79" s="48" t="s">
        <v>101</v>
      </c>
      <c r="S79" s="47"/>
      <c r="T79" s="48">
        <v>20</v>
      </c>
      <c r="U79" s="47"/>
      <c r="V79" s="48" t="s">
        <v>100</v>
      </c>
      <c r="W79" s="47"/>
      <c r="X79" s="48" t="s">
        <v>99</v>
      </c>
      <c r="Y79" s="47"/>
      <c r="Z79" s="48" t="s">
        <v>98</v>
      </c>
      <c r="AA79" s="47"/>
      <c r="AB79" s="16"/>
      <c r="AC79" s="47"/>
      <c r="AD79" s="16"/>
      <c r="AE79" s="46"/>
      <c r="AF79" s="255"/>
      <c r="AG79" s="255"/>
      <c r="AH79" s="45"/>
      <c r="AI79" s="11"/>
      <c r="AJ79" s="235"/>
      <c r="AK79" s="241"/>
      <c r="AL79" s="232"/>
      <c r="AM79" s="235"/>
      <c r="AN79" s="241"/>
      <c r="AO79" s="232"/>
      <c r="AP79" s="235"/>
      <c r="AQ79" s="241"/>
      <c r="AR79" s="232"/>
      <c r="AS79" s="235"/>
      <c r="AT79" s="241"/>
      <c r="AU79" s="232"/>
      <c r="AV79" s="235"/>
      <c r="AW79" s="238"/>
      <c r="AX79" s="232"/>
      <c r="AY79" s="293"/>
      <c r="AZ79" s="229"/>
      <c r="BA79" s="229"/>
      <c r="BB79" s="296"/>
    </row>
    <row r="80" spans="2:62" ht="28.15" customHeight="1" x14ac:dyDescent="0.2">
      <c r="B80" s="30"/>
      <c r="C80" s="242">
        <v>3</v>
      </c>
      <c r="D80" s="44"/>
      <c r="E80" s="113"/>
      <c r="F80" s="113"/>
      <c r="G80" s="112"/>
      <c r="H80" s="223"/>
      <c r="I80" s="246">
        <v>69</v>
      </c>
      <c r="J80" s="246">
        <v>20</v>
      </c>
      <c r="K80" s="246">
        <v>7</v>
      </c>
      <c r="L80" s="41" t="s">
        <v>133</v>
      </c>
      <c r="M80" s="40" t="s">
        <v>525</v>
      </c>
      <c r="N80" s="41" t="s">
        <v>131</v>
      </c>
      <c r="O80" s="40" t="s">
        <v>405</v>
      </c>
      <c r="P80" s="41" t="s">
        <v>130</v>
      </c>
      <c r="Q80" s="40" t="s">
        <v>175</v>
      </c>
      <c r="R80" s="41" t="s">
        <v>129</v>
      </c>
      <c r="S80" s="40" t="s">
        <v>121</v>
      </c>
      <c r="T80" s="41" t="s">
        <v>128</v>
      </c>
      <c r="U80" s="40"/>
      <c r="V80" s="41" t="s">
        <v>127</v>
      </c>
      <c r="W80" s="40"/>
      <c r="X80" s="41" t="s">
        <v>126</v>
      </c>
      <c r="Y80" s="40"/>
      <c r="Z80" s="41" t="s">
        <v>125</v>
      </c>
      <c r="AA80" s="40"/>
      <c r="AB80" s="39"/>
      <c r="AC80" s="40"/>
      <c r="AD80" s="39" t="s">
        <v>524</v>
      </c>
      <c r="AE80" s="38"/>
      <c r="AF80" s="250">
        <v>9</v>
      </c>
      <c r="AG80" s="250"/>
      <c r="AH80" s="37"/>
      <c r="AI80" s="11"/>
      <c r="AJ80" s="233">
        <f>SUMPRODUCT(LEN($M80:$S83)-LEN(SUBSTITUTE($M80:$S83,"A", "")))</f>
        <v>17</v>
      </c>
      <c r="AK80" s="239">
        <f>SUMPRODUCT(LEN($AD80:$AD83)-LEN(SUBSTITUTE($AD80:$AD83,"A", "")))</f>
        <v>3</v>
      </c>
      <c r="AL80" s="230">
        <f>SUMPRODUCT(LEN($AC80:$AC83)-LEN(SUBSTITUTE($AC80:$AC83,"A", "")))</f>
        <v>0</v>
      </c>
      <c r="AM80" s="233">
        <f>SUMPRODUCT(LEN($M80:$S83)-LEN(SUBSTITUTE($M80:$S83,"S", "")))</f>
        <v>18</v>
      </c>
      <c r="AN80" s="239">
        <f>SUMPRODUCT(LEN($AD80:$AD83)-LEN(SUBSTITUTE($AD80:$AD83,"S", "")))</f>
        <v>4</v>
      </c>
      <c r="AO80" s="230">
        <f>SUMPRODUCT(LEN($AC80:$AC83)-LEN(SUBSTITUTE($AC80:$AC83,"S", "")))</f>
        <v>0</v>
      </c>
      <c r="AP80" s="233">
        <f>SUMPRODUCT(LEN($M80:$S83)-LEN(SUBSTITUTE($M80:$S83,"F", "")))</f>
        <v>1</v>
      </c>
      <c r="AQ80" s="239">
        <f>SUMPRODUCT(LEN($AD80:$AD83)-LEN(SUBSTITUTE($AD80:$AD83,"F", "")))</f>
        <v>0</v>
      </c>
      <c r="AR80" s="230">
        <f>SUMPRODUCT(LEN($AC80:$AC83)-LEN(SUBSTITUTE($AC80:$AC83,"F", "")))</f>
        <v>0</v>
      </c>
      <c r="AS80" s="233">
        <f>SUMPRODUCT(LEN($M80:$S83)-LEN(SUBSTITUTE($M80:$S83,"G", "")))</f>
        <v>3</v>
      </c>
      <c r="AT80" s="239">
        <f>SUMPRODUCT(LEN($AD80:$AD83)-LEN(SUBSTITUTE($AD80:$AD83,"G", "")))</f>
        <v>0</v>
      </c>
      <c r="AU80" s="230">
        <f>SUMPRODUCT(LEN($AC80:$AC83)-LEN(SUBSTITUTE($AC80:$AC83,"G", "")))</f>
        <v>0</v>
      </c>
      <c r="AV80" s="233">
        <f>SUMPRODUCT(LEN($L80:$S83)-LEN(SUBSTITUTE($L80:$S83,"M", "")))</f>
        <v>0</v>
      </c>
      <c r="AW80" s="236">
        <f>SUMPRODUCT(LEN($AD80:$AD83)-LEN(SUBSTITUTE($AD80:$AD83,"M", "")))</f>
        <v>0</v>
      </c>
      <c r="AX80" s="230">
        <f>SUMPRODUCT(LEN($AC80:$AC83)-LEN(SUBSTITUTE($AC80:$AC83,"M", "")))</f>
        <v>0</v>
      </c>
      <c r="AY80" s="291">
        <f>SUMPRODUCT(LEN($AE80:$AE83)-LEN(SUBSTITUTE($AE80:$AE83,"S", "")))</f>
        <v>0</v>
      </c>
      <c r="AZ80" s="227">
        <f>SUMPRODUCT(LEN($AE80:$AE83)-LEN(SUBSTITUTE($AE80:$AE83,"F", "")))</f>
        <v>0</v>
      </c>
      <c r="BA80" s="227">
        <f>SUMPRODUCT(LEN($AE80:$AE83)-LEN(SUBSTITUTE($AE80:$AE83,"G", "")))</f>
        <v>0</v>
      </c>
      <c r="BB80" s="294">
        <f>SUMPRODUCT(LEN($AE80:$AE83)-LEN(SUBSTITUTE($AE80:$AE83,"M", "")))</f>
        <v>0</v>
      </c>
    </row>
    <row r="81" spans="2:62" ht="28.15" customHeight="1" thickBot="1" x14ac:dyDescent="0.25">
      <c r="B81" s="30"/>
      <c r="C81" s="243"/>
      <c r="D81" s="36"/>
      <c r="E81" s="111"/>
      <c r="F81" s="111"/>
      <c r="G81" s="110"/>
      <c r="H81" s="224"/>
      <c r="I81" s="247"/>
      <c r="J81" s="247"/>
      <c r="K81" s="247"/>
      <c r="L81" s="33" t="s">
        <v>123</v>
      </c>
      <c r="M81" s="32" t="s">
        <v>377</v>
      </c>
      <c r="N81" s="33" t="s">
        <v>122</v>
      </c>
      <c r="O81" s="32" t="s">
        <v>178</v>
      </c>
      <c r="P81" s="33" t="s">
        <v>120</v>
      </c>
      <c r="Q81" s="32" t="s">
        <v>175</v>
      </c>
      <c r="R81" s="33" t="s">
        <v>119</v>
      </c>
      <c r="S81" s="32"/>
      <c r="T81" s="33" t="s">
        <v>118</v>
      </c>
      <c r="U81" s="32"/>
      <c r="V81" s="33" t="s">
        <v>117</v>
      </c>
      <c r="W81" s="32"/>
      <c r="X81" s="33" t="s">
        <v>116</v>
      </c>
      <c r="Y81" s="32"/>
      <c r="Z81" s="33" t="s">
        <v>115</v>
      </c>
      <c r="AA81" s="32"/>
      <c r="AB81" s="31"/>
      <c r="AC81" s="32"/>
      <c r="AD81" s="31"/>
      <c r="AE81" s="23"/>
      <c r="AF81" s="251"/>
      <c r="AG81" s="251"/>
      <c r="AH81" s="22"/>
      <c r="AI81" s="11"/>
      <c r="AJ81" s="234"/>
      <c r="AK81" s="240"/>
      <c r="AL81" s="231"/>
      <c r="AM81" s="234"/>
      <c r="AN81" s="240"/>
      <c r="AO81" s="231"/>
      <c r="AP81" s="234"/>
      <c r="AQ81" s="240"/>
      <c r="AR81" s="231"/>
      <c r="AS81" s="234"/>
      <c r="AT81" s="240"/>
      <c r="AU81" s="231"/>
      <c r="AV81" s="234"/>
      <c r="AW81" s="237"/>
      <c r="AX81" s="231"/>
      <c r="AY81" s="292"/>
      <c r="AZ81" s="228"/>
      <c r="BA81" s="228"/>
      <c r="BB81" s="295"/>
    </row>
    <row r="82" spans="2:62" ht="28.15" customHeight="1" x14ac:dyDescent="0.2">
      <c r="B82" s="30"/>
      <c r="C82" s="244"/>
      <c r="D82" s="29"/>
      <c r="E82" s="109"/>
      <c r="F82" s="109"/>
      <c r="G82" s="108"/>
      <c r="H82" s="225"/>
      <c r="I82" s="248"/>
      <c r="J82" s="248"/>
      <c r="K82" s="248"/>
      <c r="L82" s="26" t="s">
        <v>114</v>
      </c>
      <c r="M82" s="25" t="s">
        <v>427</v>
      </c>
      <c r="N82" s="26" t="s">
        <v>112</v>
      </c>
      <c r="O82" s="25" t="s">
        <v>421</v>
      </c>
      <c r="P82" s="26" t="s">
        <v>111</v>
      </c>
      <c r="Q82" s="25" t="s">
        <v>175</v>
      </c>
      <c r="R82" s="26" t="s">
        <v>110</v>
      </c>
      <c r="S82" s="25"/>
      <c r="T82" s="26" t="s">
        <v>109</v>
      </c>
      <c r="U82" s="25"/>
      <c r="V82" s="26" t="s">
        <v>108</v>
      </c>
      <c r="W82" s="25"/>
      <c r="X82" s="26" t="s">
        <v>107</v>
      </c>
      <c r="Y82" s="25"/>
      <c r="Z82" s="26" t="s">
        <v>106</v>
      </c>
      <c r="AA82" s="25"/>
      <c r="AB82" s="24"/>
      <c r="AC82" s="25"/>
      <c r="AD82" s="24"/>
      <c r="AE82" s="23"/>
      <c r="AF82" s="251"/>
      <c r="AG82" s="251"/>
      <c r="AH82" s="22"/>
      <c r="AI82" s="11"/>
      <c r="AJ82" s="234"/>
      <c r="AK82" s="240"/>
      <c r="AL82" s="231"/>
      <c r="AM82" s="234"/>
      <c r="AN82" s="240"/>
      <c r="AO82" s="231"/>
      <c r="AP82" s="234"/>
      <c r="AQ82" s="240"/>
      <c r="AR82" s="231"/>
      <c r="AS82" s="234"/>
      <c r="AT82" s="240"/>
      <c r="AU82" s="231"/>
      <c r="AV82" s="234"/>
      <c r="AW82" s="237"/>
      <c r="AX82" s="231"/>
      <c r="AY82" s="292"/>
      <c r="AZ82" s="228"/>
      <c r="BA82" s="228"/>
      <c r="BB82" s="295"/>
    </row>
    <row r="83" spans="2:62" ht="28.15" customHeight="1" thickBot="1" x14ac:dyDescent="0.25">
      <c r="B83" s="21"/>
      <c r="C83" s="245"/>
      <c r="D83" s="20"/>
      <c r="E83" s="117"/>
      <c r="F83" s="117"/>
      <c r="G83" s="116"/>
      <c r="H83" s="226"/>
      <c r="I83" s="249"/>
      <c r="J83" s="249"/>
      <c r="K83" s="249"/>
      <c r="L83" s="17" t="s">
        <v>105</v>
      </c>
      <c r="M83" s="15" t="s">
        <v>523</v>
      </c>
      <c r="N83" s="17" t="s">
        <v>103</v>
      </c>
      <c r="O83" s="15" t="s">
        <v>215</v>
      </c>
      <c r="P83" s="17" t="s">
        <v>102</v>
      </c>
      <c r="Q83" s="15" t="s">
        <v>121</v>
      </c>
      <c r="R83" s="17" t="s">
        <v>101</v>
      </c>
      <c r="S83" s="15"/>
      <c r="T83" s="17">
        <v>20</v>
      </c>
      <c r="U83" s="15"/>
      <c r="V83" s="17" t="s">
        <v>100</v>
      </c>
      <c r="W83" s="15"/>
      <c r="X83" s="17" t="s">
        <v>99</v>
      </c>
      <c r="Y83" s="15"/>
      <c r="Z83" s="17" t="s">
        <v>98</v>
      </c>
      <c r="AA83" s="15"/>
      <c r="AB83" s="16"/>
      <c r="AC83" s="15"/>
      <c r="AD83" s="14"/>
      <c r="AE83" s="13"/>
      <c r="AF83" s="252"/>
      <c r="AG83" s="252"/>
      <c r="AH83" s="12"/>
      <c r="AI83" s="11"/>
      <c r="AJ83" s="235"/>
      <c r="AK83" s="241"/>
      <c r="AL83" s="232"/>
      <c r="AM83" s="235"/>
      <c r="AN83" s="241"/>
      <c r="AO83" s="232"/>
      <c r="AP83" s="235"/>
      <c r="AQ83" s="241"/>
      <c r="AR83" s="232"/>
      <c r="AS83" s="235"/>
      <c r="AT83" s="241"/>
      <c r="AU83" s="232"/>
      <c r="AV83" s="235"/>
      <c r="AW83" s="238"/>
      <c r="AX83" s="232"/>
      <c r="AY83" s="293"/>
      <c r="AZ83" s="229"/>
      <c r="BA83" s="229"/>
      <c r="BB83" s="296"/>
    </row>
    <row r="84" spans="2:62" ht="85.9" customHeight="1" thickTop="1" thickBot="1" x14ac:dyDescent="0.35">
      <c r="B84" s="105" t="s">
        <v>174</v>
      </c>
      <c r="C84" s="95" t="s">
        <v>173</v>
      </c>
      <c r="D84" s="100" t="s">
        <v>172</v>
      </c>
      <c r="E84" s="104" t="s">
        <v>171</v>
      </c>
      <c r="F84" s="103"/>
      <c r="G84" s="102"/>
      <c r="H84" s="101" t="s">
        <v>170</v>
      </c>
      <c r="I84" s="100" t="s">
        <v>96</v>
      </c>
      <c r="J84" s="100" t="s">
        <v>169</v>
      </c>
      <c r="K84" s="100" t="s">
        <v>97</v>
      </c>
      <c r="L84" s="256" t="s">
        <v>168</v>
      </c>
      <c r="M84" s="262"/>
      <c r="N84" s="256" t="s">
        <v>167</v>
      </c>
      <c r="O84" s="262"/>
      <c r="P84" s="256" t="s">
        <v>167</v>
      </c>
      <c r="Q84" s="257"/>
      <c r="R84" s="256" t="s">
        <v>167</v>
      </c>
      <c r="S84" s="257"/>
      <c r="T84" s="256" t="s">
        <v>167</v>
      </c>
      <c r="U84" s="257"/>
      <c r="V84" s="256" t="s">
        <v>167</v>
      </c>
      <c r="W84" s="257"/>
      <c r="X84" s="256" t="s">
        <v>167</v>
      </c>
      <c r="Y84" s="257"/>
      <c r="Z84" s="256" t="s">
        <v>167</v>
      </c>
      <c r="AA84" s="257"/>
      <c r="AB84" s="261" t="s">
        <v>166</v>
      </c>
      <c r="AC84" s="257"/>
      <c r="AD84" s="101" t="s">
        <v>165</v>
      </c>
      <c r="AE84" s="101" t="s">
        <v>164</v>
      </c>
      <c r="AF84" s="100" t="s">
        <v>163</v>
      </c>
      <c r="AG84" s="100" t="s">
        <v>162</v>
      </c>
      <c r="AH84" s="99" t="s">
        <v>161</v>
      </c>
      <c r="AI84" s="98"/>
      <c r="AJ84" s="96" t="s">
        <v>160</v>
      </c>
      <c r="AK84" s="95" t="s">
        <v>159</v>
      </c>
      <c r="AL84" s="94" t="s">
        <v>158</v>
      </c>
      <c r="AM84" s="96" t="s">
        <v>157</v>
      </c>
      <c r="AN84" s="95" t="s">
        <v>156</v>
      </c>
      <c r="AO84" s="94" t="s">
        <v>155</v>
      </c>
      <c r="AP84" s="96" t="s">
        <v>154</v>
      </c>
      <c r="AQ84" s="95" t="s">
        <v>153</v>
      </c>
      <c r="AR84" s="97" t="s">
        <v>152</v>
      </c>
      <c r="AS84" s="96" t="s">
        <v>151</v>
      </c>
      <c r="AT84" s="95" t="s">
        <v>150</v>
      </c>
      <c r="AU84" s="94" t="s">
        <v>149</v>
      </c>
      <c r="AV84" s="96" t="s">
        <v>148</v>
      </c>
      <c r="AW84" s="95" t="s">
        <v>147</v>
      </c>
      <c r="AX84" s="94" t="s">
        <v>146</v>
      </c>
      <c r="AY84" s="93" t="s">
        <v>145</v>
      </c>
      <c r="AZ84" s="92" t="s">
        <v>144</v>
      </c>
      <c r="BA84" s="92" t="s">
        <v>143</v>
      </c>
      <c r="BB84" s="91" t="s">
        <v>142</v>
      </c>
    </row>
    <row r="85" spans="2:62" ht="48" customHeight="1" thickBot="1" x14ac:dyDescent="0.3">
      <c r="B85" s="90" t="s">
        <v>250</v>
      </c>
      <c r="C85" s="89"/>
      <c r="D85" s="88">
        <v>180</v>
      </c>
      <c r="E85" s="258"/>
      <c r="F85" s="259"/>
      <c r="G85" s="260"/>
      <c r="H85" s="87" t="s">
        <v>140</v>
      </c>
      <c r="I85" s="86"/>
      <c r="J85" s="86"/>
      <c r="K85" s="85"/>
      <c r="L85" s="84"/>
      <c r="M85" s="81"/>
      <c r="N85" s="84"/>
      <c r="O85" s="81"/>
      <c r="P85" s="84"/>
      <c r="Q85" s="81"/>
      <c r="R85" s="84"/>
      <c r="S85" s="81"/>
      <c r="T85" s="84"/>
      <c r="U85" s="81"/>
      <c r="V85" s="84"/>
      <c r="W85" s="81"/>
      <c r="X85" s="84"/>
      <c r="Y85" s="81"/>
      <c r="Z85" s="84"/>
      <c r="AA85" s="83"/>
      <c r="AB85" s="82" t="s">
        <v>139</v>
      </c>
      <c r="AC85" s="81"/>
      <c r="AD85" s="81"/>
      <c r="AE85" s="81"/>
      <c r="AF85" s="80"/>
      <c r="AG85" s="80"/>
      <c r="AH85" s="60"/>
      <c r="AI85" s="79" t="s">
        <v>138</v>
      </c>
      <c r="AJ85" s="78">
        <f t="shared" ref="AJ85:BB85" si="10">SUM(AJ87:AJ98)</f>
        <v>20</v>
      </c>
      <c r="AK85" s="77">
        <f t="shared" si="10"/>
        <v>9</v>
      </c>
      <c r="AL85" s="76">
        <f t="shared" si="10"/>
        <v>0</v>
      </c>
      <c r="AM85" s="78">
        <f t="shared" si="10"/>
        <v>33</v>
      </c>
      <c r="AN85" s="77">
        <f t="shared" si="10"/>
        <v>4</v>
      </c>
      <c r="AO85" s="76">
        <f t="shared" si="10"/>
        <v>0</v>
      </c>
      <c r="AP85" s="78">
        <f t="shared" si="10"/>
        <v>1</v>
      </c>
      <c r="AQ85" s="77">
        <f t="shared" si="10"/>
        <v>0</v>
      </c>
      <c r="AR85" s="76">
        <f t="shared" si="10"/>
        <v>0</v>
      </c>
      <c r="AS85" s="78">
        <f t="shared" si="10"/>
        <v>0</v>
      </c>
      <c r="AT85" s="77">
        <f t="shared" si="10"/>
        <v>0</v>
      </c>
      <c r="AU85" s="76">
        <f t="shared" si="10"/>
        <v>0</v>
      </c>
      <c r="AV85" s="78">
        <f t="shared" si="10"/>
        <v>0</v>
      </c>
      <c r="AW85" s="77">
        <f t="shared" si="10"/>
        <v>0</v>
      </c>
      <c r="AX85" s="76">
        <f t="shared" si="10"/>
        <v>0</v>
      </c>
      <c r="AY85" s="75">
        <f t="shared" si="10"/>
        <v>0</v>
      </c>
      <c r="AZ85" s="74">
        <f t="shared" si="10"/>
        <v>0</v>
      </c>
      <c r="BA85" s="74">
        <f t="shared" si="10"/>
        <v>0</v>
      </c>
      <c r="BB85" s="73">
        <f t="shared" si="10"/>
        <v>0</v>
      </c>
      <c r="BC85" s="72" t="s">
        <v>137</v>
      </c>
      <c r="BF85" s="5">
        <f>SUM(AJ85:AL85)/$BG$5</f>
        <v>9.6666666666666661</v>
      </c>
      <c r="BG85" s="5">
        <f>SUM(AM85:AO85,AY85)/$BG$5</f>
        <v>12.333333333333334</v>
      </c>
      <c r="BH85" s="5">
        <f>SUM(AP85:AR85,AZ85)/$BG$5</f>
        <v>0.33333333333333331</v>
      </c>
      <c r="BI85" s="5">
        <f>SUM(AS85:AU85,BA85)/$BG$5</f>
        <v>0</v>
      </c>
      <c r="BJ85" s="5">
        <f>SUM(AV85:AX85,BB85)/$BG$5</f>
        <v>0</v>
      </c>
    </row>
    <row r="86" spans="2:62" ht="48" customHeight="1" thickBot="1" x14ac:dyDescent="0.3">
      <c r="B86" s="71"/>
      <c r="C86" s="70"/>
      <c r="D86" s="69"/>
      <c r="E86" s="68"/>
      <c r="F86" s="68"/>
      <c r="G86" s="67"/>
      <c r="H86" s="66"/>
      <c r="I86" s="64"/>
      <c r="J86" s="64"/>
      <c r="K86" s="65"/>
      <c r="L86" s="64"/>
      <c r="M86" s="62"/>
      <c r="N86" s="64"/>
      <c r="O86" s="62"/>
      <c r="P86" s="64"/>
      <c r="Q86" s="62"/>
      <c r="R86" s="64"/>
      <c r="S86" s="62"/>
      <c r="T86" s="64"/>
      <c r="U86" s="62"/>
      <c r="V86" s="64"/>
      <c r="W86" s="62"/>
      <c r="X86" s="64"/>
      <c r="Y86" s="62"/>
      <c r="Z86" s="64"/>
      <c r="AA86" s="62"/>
      <c r="AB86" s="63"/>
      <c r="AC86" s="62"/>
      <c r="AD86" s="62"/>
      <c r="AE86" s="62"/>
      <c r="AF86" s="61"/>
      <c r="AG86" s="61"/>
      <c r="AH86" s="60"/>
      <c r="AI86" s="59" t="s">
        <v>136</v>
      </c>
      <c r="AJ86" s="58">
        <f t="shared" ref="AJ86:BB86" si="11">AJ85/3</f>
        <v>6.666666666666667</v>
      </c>
      <c r="AK86" s="57">
        <f t="shared" si="11"/>
        <v>3</v>
      </c>
      <c r="AL86" s="56">
        <f t="shared" si="11"/>
        <v>0</v>
      </c>
      <c r="AM86" s="58">
        <f t="shared" si="11"/>
        <v>11</v>
      </c>
      <c r="AN86" s="57">
        <f t="shared" si="11"/>
        <v>1.3333333333333333</v>
      </c>
      <c r="AO86" s="56">
        <f t="shared" si="11"/>
        <v>0</v>
      </c>
      <c r="AP86" s="58">
        <f t="shared" si="11"/>
        <v>0.33333333333333331</v>
      </c>
      <c r="AQ86" s="57">
        <f t="shared" si="11"/>
        <v>0</v>
      </c>
      <c r="AR86" s="56">
        <f t="shared" si="11"/>
        <v>0</v>
      </c>
      <c r="AS86" s="58">
        <f t="shared" si="11"/>
        <v>0</v>
      </c>
      <c r="AT86" s="57">
        <f t="shared" si="11"/>
        <v>0</v>
      </c>
      <c r="AU86" s="56">
        <f t="shared" si="11"/>
        <v>0</v>
      </c>
      <c r="AV86" s="58">
        <f t="shared" si="11"/>
        <v>0</v>
      </c>
      <c r="AW86" s="57">
        <f t="shared" si="11"/>
        <v>0</v>
      </c>
      <c r="AX86" s="56">
        <f t="shared" si="11"/>
        <v>0</v>
      </c>
      <c r="AY86" s="55">
        <f t="shared" si="11"/>
        <v>0</v>
      </c>
      <c r="AZ86" s="54">
        <f t="shared" si="11"/>
        <v>0</v>
      </c>
      <c r="BA86" s="54">
        <f t="shared" si="11"/>
        <v>0</v>
      </c>
      <c r="BB86" s="53">
        <f t="shared" si="11"/>
        <v>0</v>
      </c>
      <c r="BC86" s="52" t="s">
        <v>135</v>
      </c>
    </row>
    <row r="87" spans="2:62" ht="28.15" customHeight="1" x14ac:dyDescent="0.2">
      <c r="B87" s="30"/>
      <c r="C87" s="242">
        <v>1</v>
      </c>
      <c r="D87" s="44"/>
      <c r="E87" s="113"/>
      <c r="F87" s="113"/>
      <c r="G87" s="112"/>
      <c r="H87" s="223" t="s">
        <v>183</v>
      </c>
      <c r="I87" s="246">
        <v>43</v>
      </c>
      <c r="J87" s="246">
        <v>18</v>
      </c>
      <c r="K87" s="246">
        <v>8</v>
      </c>
      <c r="L87" s="41" t="s">
        <v>133</v>
      </c>
      <c r="M87" s="40" t="s">
        <v>104</v>
      </c>
      <c r="N87" s="41" t="s">
        <v>131</v>
      </c>
      <c r="O87" s="40" t="s">
        <v>175</v>
      </c>
      <c r="P87" s="41" t="s">
        <v>130</v>
      </c>
      <c r="Q87" s="40" t="s">
        <v>121</v>
      </c>
      <c r="R87" s="41" t="s">
        <v>129</v>
      </c>
      <c r="S87" s="40"/>
      <c r="T87" s="41" t="s">
        <v>128</v>
      </c>
      <c r="U87" s="40"/>
      <c r="V87" s="41" t="s">
        <v>127</v>
      </c>
      <c r="W87" s="40"/>
      <c r="X87" s="41" t="s">
        <v>126</v>
      </c>
      <c r="Y87" s="40"/>
      <c r="Z87" s="41" t="s">
        <v>125</v>
      </c>
      <c r="AA87" s="40"/>
      <c r="AB87" s="39"/>
      <c r="AC87" s="40"/>
      <c r="AD87" s="39" t="s">
        <v>104</v>
      </c>
      <c r="AE87" s="38"/>
      <c r="AF87" s="250"/>
      <c r="AG87" s="250"/>
      <c r="AH87" s="37"/>
      <c r="AI87" s="11"/>
      <c r="AJ87" s="233">
        <f>SUMPRODUCT(LEN($M87:$S90)-LEN(SUBSTITUTE($M87:$S90,"A", "")))</f>
        <v>6</v>
      </c>
      <c r="AK87" s="239">
        <f>SUMPRODUCT(LEN($AD87:$AD90)-LEN(SUBSTITUTE($AD87:$AD90,"A", "")))</f>
        <v>5</v>
      </c>
      <c r="AL87" s="230">
        <f>SUMPRODUCT(LEN($AC87:$AC90)-LEN(SUBSTITUTE($AC87:$AC90,"A", "")))</f>
        <v>0</v>
      </c>
      <c r="AM87" s="233">
        <f>SUMPRODUCT(LEN($M87:$S90)-LEN(SUBSTITUTE($M87:$S90,"S", "")))</f>
        <v>8</v>
      </c>
      <c r="AN87" s="239">
        <f>SUMPRODUCT(LEN($AD87:$AD90)-LEN(SUBSTITUTE($AD87:$AD90,"S", "")))</f>
        <v>3</v>
      </c>
      <c r="AO87" s="230">
        <f>SUMPRODUCT(LEN($AC87:$AC90)-LEN(SUBSTITUTE($AC87:$AC90,"S", "")))</f>
        <v>0</v>
      </c>
      <c r="AP87" s="233">
        <f>SUMPRODUCT(LEN($M87:$S90)-LEN(SUBSTITUTE($M87:$S90,"F", "")))</f>
        <v>0</v>
      </c>
      <c r="AQ87" s="239">
        <f>SUMPRODUCT(LEN($AD87:$AD90)-LEN(SUBSTITUTE($AD87:$AD90,"F", "")))</f>
        <v>0</v>
      </c>
      <c r="AR87" s="230">
        <f>SUMPRODUCT(LEN($AC87:$AC90)-LEN(SUBSTITUTE($AC87:$AC90,"F", "")))</f>
        <v>0</v>
      </c>
      <c r="AS87" s="233">
        <f>SUMPRODUCT(LEN($M87:$S90)-LEN(SUBSTITUTE($M87:$S90,"G", "")))</f>
        <v>0</v>
      </c>
      <c r="AT87" s="239">
        <f>SUMPRODUCT(LEN($AD87:$AD90)-LEN(SUBSTITUTE($AD87:$AD90,"G", "")))</f>
        <v>0</v>
      </c>
      <c r="AU87" s="230">
        <f>SUMPRODUCT(LEN($AC87:$AC90)-LEN(SUBSTITUTE($AC87:$AC90,"G", "")))</f>
        <v>0</v>
      </c>
      <c r="AV87" s="233">
        <f>SUMPRODUCT(LEN($L87:$S90)-LEN(SUBSTITUTE($L87:$S90,"M", "")))</f>
        <v>0</v>
      </c>
      <c r="AW87" s="236">
        <f>SUMPRODUCT(LEN($AD87:$AD90)-LEN(SUBSTITUTE($AD87:$AD90,"M", "")))</f>
        <v>0</v>
      </c>
      <c r="AX87" s="230">
        <f>SUMPRODUCT(LEN($AC87:$AC90)-LEN(SUBSTITUTE($AC87:$AC90,"M", "")))</f>
        <v>0</v>
      </c>
      <c r="AY87" s="291">
        <f>SUMPRODUCT(LEN($AE87:$AE90)-LEN(SUBSTITUTE($AE87:$AE90,"S", "")))</f>
        <v>0</v>
      </c>
      <c r="AZ87" s="227">
        <f>SUMPRODUCT(LEN($AE87:$AE90)-LEN(SUBSTITUTE($AE87:$AE90,"F", "")))</f>
        <v>0</v>
      </c>
      <c r="BA87" s="227">
        <f>SUMPRODUCT(LEN($AE87:$AE90)-LEN(SUBSTITUTE($AE87:$AE90,"G", "")))</f>
        <v>0</v>
      </c>
      <c r="BB87" s="294">
        <f>SUMPRODUCT(LEN($AE87:$AE90)-LEN(SUBSTITUTE($AE87:$AE90,"M", "")))</f>
        <v>0</v>
      </c>
    </row>
    <row r="88" spans="2:62" ht="28.15" customHeight="1" thickBot="1" x14ac:dyDescent="0.25">
      <c r="B88" s="30"/>
      <c r="C88" s="243"/>
      <c r="D88" s="36"/>
      <c r="E88" s="111"/>
      <c r="F88" s="111"/>
      <c r="G88" s="110"/>
      <c r="H88" s="224"/>
      <c r="I88" s="247"/>
      <c r="J88" s="247"/>
      <c r="K88" s="247"/>
      <c r="L88" s="33" t="s">
        <v>123</v>
      </c>
      <c r="M88" s="32" t="s">
        <v>203</v>
      </c>
      <c r="N88" s="33" t="s">
        <v>122</v>
      </c>
      <c r="O88" s="32" t="s">
        <v>104</v>
      </c>
      <c r="P88" s="33" t="s">
        <v>120</v>
      </c>
      <c r="Q88" s="32" t="s">
        <v>121</v>
      </c>
      <c r="R88" s="33" t="s">
        <v>119</v>
      </c>
      <c r="S88" s="32"/>
      <c r="T88" s="33" t="s">
        <v>118</v>
      </c>
      <c r="U88" s="32"/>
      <c r="V88" s="33" t="s">
        <v>117</v>
      </c>
      <c r="W88" s="32"/>
      <c r="X88" s="33" t="s">
        <v>116</v>
      </c>
      <c r="Y88" s="32"/>
      <c r="Z88" s="33" t="s">
        <v>115</v>
      </c>
      <c r="AA88" s="32"/>
      <c r="AB88" s="31"/>
      <c r="AC88" s="32"/>
      <c r="AD88" s="31" t="s">
        <v>387</v>
      </c>
      <c r="AE88" s="23"/>
      <c r="AF88" s="251"/>
      <c r="AG88" s="251"/>
      <c r="AH88" s="22"/>
      <c r="AI88" s="11"/>
      <c r="AJ88" s="234"/>
      <c r="AK88" s="240"/>
      <c r="AL88" s="231"/>
      <c r="AM88" s="234"/>
      <c r="AN88" s="240"/>
      <c r="AO88" s="231"/>
      <c r="AP88" s="234"/>
      <c r="AQ88" s="240"/>
      <c r="AR88" s="231"/>
      <c r="AS88" s="234"/>
      <c r="AT88" s="240"/>
      <c r="AU88" s="231"/>
      <c r="AV88" s="234"/>
      <c r="AW88" s="237"/>
      <c r="AX88" s="231"/>
      <c r="AY88" s="292"/>
      <c r="AZ88" s="228"/>
      <c r="BA88" s="228"/>
      <c r="BB88" s="295"/>
    </row>
    <row r="89" spans="2:62" ht="28.15" customHeight="1" x14ac:dyDescent="0.2">
      <c r="B89" s="30"/>
      <c r="C89" s="244"/>
      <c r="D89" s="29"/>
      <c r="E89" s="109"/>
      <c r="F89" s="109"/>
      <c r="G89" s="108"/>
      <c r="H89" s="225">
        <v>180</v>
      </c>
      <c r="I89" s="248"/>
      <c r="J89" s="248"/>
      <c r="K89" s="248"/>
      <c r="L89" s="26" t="s">
        <v>114</v>
      </c>
      <c r="M89" s="25" t="s">
        <v>175</v>
      </c>
      <c r="N89" s="26" t="s">
        <v>112</v>
      </c>
      <c r="O89" s="25" t="s">
        <v>113</v>
      </c>
      <c r="P89" s="26" t="s">
        <v>111</v>
      </c>
      <c r="Q89" s="25"/>
      <c r="R89" s="26" t="s">
        <v>110</v>
      </c>
      <c r="S89" s="25"/>
      <c r="T89" s="26" t="s">
        <v>109</v>
      </c>
      <c r="U89" s="25"/>
      <c r="V89" s="26" t="s">
        <v>108</v>
      </c>
      <c r="W89" s="25"/>
      <c r="X89" s="26" t="s">
        <v>107</v>
      </c>
      <c r="Y89" s="25"/>
      <c r="Z89" s="26" t="s">
        <v>106</v>
      </c>
      <c r="AA89" s="25"/>
      <c r="AB89" s="24"/>
      <c r="AC89" s="25"/>
      <c r="AD89" s="24" t="s">
        <v>187</v>
      </c>
      <c r="AE89" s="23"/>
      <c r="AF89" s="251"/>
      <c r="AG89" s="251"/>
      <c r="AH89" s="22"/>
      <c r="AI89" s="11"/>
      <c r="AJ89" s="234"/>
      <c r="AK89" s="240"/>
      <c r="AL89" s="231"/>
      <c r="AM89" s="234"/>
      <c r="AN89" s="240"/>
      <c r="AO89" s="231"/>
      <c r="AP89" s="234"/>
      <c r="AQ89" s="240"/>
      <c r="AR89" s="231"/>
      <c r="AS89" s="234"/>
      <c r="AT89" s="240"/>
      <c r="AU89" s="231"/>
      <c r="AV89" s="234"/>
      <c r="AW89" s="237"/>
      <c r="AX89" s="231"/>
      <c r="AY89" s="292"/>
      <c r="AZ89" s="228"/>
      <c r="BA89" s="228"/>
      <c r="BB89" s="295"/>
    </row>
    <row r="90" spans="2:62" ht="28.15" customHeight="1" thickBot="1" x14ac:dyDescent="0.25">
      <c r="B90" s="30"/>
      <c r="C90" s="253"/>
      <c r="D90" s="51"/>
      <c r="E90" s="115"/>
      <c r="F90" s="115"/>
      <c r="G90" s="114"/>
      <c r="H90" s="226"/>
      <c r="I90" s="254"/>
      <c r="J90" s="254"/>
      <c r="K90" s="254"/>
      <c r="L90" s="48" t="s">
        <v>105</v>
      </c>
      <c r="M90" s="47" t="s">
        <v>180</v>
      </c>
      <c r="N90" s="48" t="s">
        <v>103</v>
      </c>
      <c r="O90" s="47" t="s">
        <v>121</v>
      </c>
      <c r="P90" s="48" t="s">
        <v>102</v>
      </c>
      <c r="Q90" s="47"/>
      <c r="R90" s="48" t="s">
        <v>101</v>
      </c>
      <c r="S90" s="47"/>
      <c r="T90" s="48">
        <v>20</v>
      </c>
      <c r="U90" s="47"/>
      <c r="V90" s="48" t="s">
        <v>100</v>
      </c>
      <c r="W90" s="47"/>
      <c r="X90" s="48" t="s">
        <v>99</v>
      </c>
      <c r="Y90" s="47"/>
      <c r="Z90" s="48" t="s">
        <v>98</v>
      </c>
      <c r="AA90" s="47"/>
      <c r="AB90" s="16"/>
      <c r="AC90" s="47"/>
      <c r="AD90" s="16"/>
      <c r="AE90" s="46"/>
      <c r="AF90" s="255"/>
      <c r="AG90" s="255"/>
      <c r="AH90" s="45"/>
      <c r="AI90" s="11"/>
      <c r="AJ90" s="235"/>
      <c r="AK90" s="241"/>
      <c r="AL90" s="232"/>
      <c r="AM90" s="235"/>
      <c r="AN90" s="241"/>
      <c r="AO90" s="232"/>
      <c r="AP90" s="235"/>
      <c r="AQ90" s="241"/>
      <c r="AR90" s="232"/>
      <c r="AS90" s="235"/>
      <c r="AT90" s="241"/>
      <c r="AU90" s="232"/>
      <c r="AV90" s="235"/>
      <c r="AW90" s="238"/>
      <c r="AX90" s="232"/>
      <c r="AY90" s="293"/>
      <c r="AZ90" s="229"/>
      <c r="BA90" s="229"/>
      <c r="BB90" s="296"/>
    </row>
    <row r="91" spans="2:62" ht="28.15" customHeight="1" x14ac:dyDescent="0.2">
      <c r="B91" s="30"/>
      <c r="C91" s="242">
        <v>2</v>
      </c>
      <c r="D91" s="44"/>
      <c r="E91" s="113"/>
      <c r="F91" s="113"/>
      <c r="G91" s="112"/>
      <c r="H91" s="223"/>
      <c r="I91" s="246">
        <v>40</v>
      </c>
      <c r="J91" s="246">
        <v>17</v>
      </c>
      <c r="K91" s="246">
        <v>7</v>
      </c>
      <c r="L91" s="41" t="s">
        <v>133</v>
      </c>
      <c r="M91" s="40" t="s">
        <v>132</v>
      </c>
      <c r="N91" s="41" t="s">
        <v>131</v>
      </c>
      <c r="O91" s="40" t="s">
        <v>215</v>
      </c>
      <c r="P91" s="41" t="s">
        <v>130</v>
      </c>
      <c r="Q91" s="40" t="s">
        <v>113</v>
      </c>
      <c r="R91" s="41" t="s">
        <v>129</v>
      </c>
      <c r="S91" s="40"/>
      <c r="T91" s="41" t="s">
        <v>128</v>
      </c>
      <c r="U91" s="40"/>
      <c r="V91" s="41" t="s">
        <v>127</v>
      </c>
      <c r="W91" s="40"/>
      <c r="X91" s="41" t="s">
        <v>126</v>
      </c>
      <c r="Y91" s="40"/>
      <c r="Z91" s="41" t="s">
        <v>125</v>
      </c>
      <c r="AA91" s="40"/>
      <c r="AB91" s="39"/>
      <c r="AC91" s="40"/>
      <c r="AD91" s="39" t="s">
        <v>187</v>
      </c>
      <c r="AE91" s="38"/>
      <c r="AF91" s="250">
        <v>6</v>
      </c>
      <c r="AG91" s="250"/>
      <c r="AH91" s="37"/>
      <c r="AI91" s="11"/>
      <c r="AJ91" s="233">
        <f>SUMPRODUCT(LEN($M91:$S94)-LEN(SUBSTITUTE($M91:$S94,"A", "")))</f>
        <v>8</v>
      </c>
      <c r="AK91" s="239">
        <f>SUMPRODUCT(LEN($AD91:$AD94)-LEN(SUBSTITUTE($AD91:$AD94,"A", "")))</f>
        <v>4</v>
      </c>
      <c r="AL91" s="230">
        <f>SUMPRODUCT(LEN($AC91:$AC94)-LEN(SUBSTITUTE($AC91:$AC94,"A", "")))</f>
        <v>0</v>
      </c>
      <c r="AM91" s="233">
        <f>SUMPRODUCT(LEN($M91:$S94)-LEN(SUBSTITUTE($M91:$S94,"S", "")))</f>
        <v>12</v>
      </c>
      <c r="AN91" s="239">
        <f>SUMPRODUCT(LEN($AD91:$AD94)-LEN(SUBSTITUTE($AD91:$AD94,"S", "")))</f>
        <v>1</v>
      </c>
      <c r="AO91" s="230">
        <f>SUMPRODUCT(LEN($AC91:$AC94)-LEN(SUBSTITUTE($AC91:$AC94,"S", "")))</f>
        <v>0</v>
      </c>
      <c r="AP91" s="233">
        <f>SUMPRODUCT(LEN($M91:$S94)-LEN(SUBSTITUTE($M91:$S94,"F", "")))</f>
        <v>1</v>
      </c>
      <c r="AQ91" s="239">
        <f>SUMPRODUCT(LEN($AD91:$AD94)-LEN(SUBSTITUTE($AD91:$AD94,"F", "")))</f>
        <v>0</v>
      </c>
      <c r="AR91" s="230">
        <f>SUMPRODUCT(LEN($AC91:$AC94)-LEN(SUBSTITUTE($AC91:$AC94,"F", "")))</f>
        <v>0</v>
      </c>
      <c r="AS91" s="233">
        <f>SUMPRODUCT(LEN($M91:$S94)-LEN(SUBSTITUTE($M91:$S94,"G", "")))</f>
        <v>0</v>
      </c>
      <c r="AT91" s="239">
        <f>SUMPRODUCT(LEN($AD91:$AD94)-LEN(SUBSTITUTE($AD91:$AD94,"G", "")))</f>
        <v>0</v>
      </c>
      <c r="AU91" s="230">
        <f>SUMPRODUCT(LEN($AC91:$AC94)-LEN(SUBSTITUTE($AC91:$AC94,"G", "")))</f>
        <v>0</v>
      </c>
      <c r="AV91" s="233">
        <f>SUMPRODUCT(LEN($L91:$S94)-LEN(SUBSTITUTE($L91:$S94,"M", "")))</f>
        <v>0</v>
      </c>
      <c r="AW91" s="236">
        <f>SUMPRODUCT(LEN($AD91:$AD94)-LEN(SUBSTITUTE($AD91:$AD94,"M", "")))</f>
        <v>0</v>
      </c>
      <c r="AX91" s="230">
        <f>SUMPRODUCT(LEN($AC91:$AC94)-LEN(SUBSTITUTE($AC91:$AC94,"M", "")))</f>
        <v>0</v>
      </c>
      <c r="AY91" s="291">
        <f>SUMPRODUCT(LEN($AE91:$AE94)-LEN(SUBSTITUTE($AE91:$AE94,"S", "")))</f>
        <v>0</v>
      </c>
      <c r="AZ91" s="227">
        <f>SUMPRODUCT(LEN($AE91:$AE94)-LEN(SUBSTITUTE($AE91:$AE94,"F", "")))</f>
        <v>0</v>
      </c>
      <c r="BA91" s="227">
        <f>SUMPRODUCT(LEN($AE91:$AE94)-LEN(SUBSTITUTE($AE91:$AE94,"G", "")))</f>
        <v>0</v>
      </c>
      <c r="BB91" s="294">
        <f>SUMPRODUCT(LEN($AE91:$AE94)-LEN(SUBSTITUTE($AE91:$AE94,"M", "")))</f>
        <v>0</v>
      </c>
    </row>
    <row r="92" spans="2:62" ht="28.15" customHeight="1" thickBot="1" x14ac:dyDescent="0.25">
      <c r="B92" s="30"/>
      <c r="C92" s="243"/>
      <c r="D92" s="36"/>
      <c r="E92" s="111"/>
      <c r="F92" s="111"/>
      <c r="G92" s="110"/>
      <c r="H92" s="224"/>
      <c r="I92" s="247"/>
      <c r="J92" s="247"/>
      <c r="K92" s="247"/>
      <c r="L92" s="33" t="s">
        <v>123</v>
      </c>
      <c r="M92" s="32" t="s">
        <v>178</v>
      </c>
      <c r="N92" s="33" t="s">
        <v>122</v>
      </c>
      <c r="O92" s="32" t="s">
        <v>104</v>
      </c>
      <c r="P92" s="33" t="s">
        <v>120</v>
      </c>
      <c r="Q92" s="32" t="s">
        <v>121</v>
      </c>
      <c r="R92" s="33" t="s">
        <v>119</v>
      </c>
      <c r="S92" s="32"/>
      <c r="T92" s="33" t="s">
        <v>118</v>
      </c>
      <c r="U92" s="32"/>
      <c r="V92" s="33" t="s">
        <v>117</v>
      </c>
      <c r="W92" s="32"/>
      <c r="X92" s="33" t="s">
        <v>116</v>
      </c>
      <c r="Y92" s="32"/>
      <c r="Z92" s="33" t="s">
        <v>115</v>
      </c>
      <c r="AA92" s="32"/>
      <c r="AB92" s="31"/>
      <c r="AC92" s="32"/>
      <c r="AD92" s="31" t="s">
        <v>132</v>
      </c>
      <c r="AE92" s="23"/>
      <c r="AF92" s="251"/>
      <c r="AG92" s="251"/>
      <c r="AH92" s="22"/>
      <c r="AI92" s="11"/>
      <c r="AJ92" s="234"/>
      <c r="AK92" s="240"/>
      <c r="AL92" s="231"/>
      <c r="AM92" s="234"/>
      <c r="AN92" s="240"/>
      <c r="AO92" s="231"/>
      <c r="AP92" s="234"/>
      <c r="AQ92" s="240"/>
      <c r="AR92" s="231"/>
      <c r="AS92" s="234"/>
      <c r="AT92" s="240"/>
      <c r="AU92" s="231"/>
      <c r="AV92" s="234"/>
      <c r="AW92" s="237"/>
      <c r="AX92" s="231"/>
      <c r="AY92" s="292"/>
      <c r="AZ92" s="228"/>
      <c r="BA92" s="228"/>
      <c r="BB92" s="295"/>
    </row>
    <row r="93" spans="2:62" ht="28.15" customHeight="1" x14ac:dyDescent="0.2">
      <c r="B93" s="30"/>
      <c r="C93" s="244"/>
      <c r="D93" s="29"/>
      <c r="E93" s="109"/>
      <c r="F93" s="109"/>
      <c r="G93" s="108"/>
      <c r="H93" s="225"/>
      <c r="I93" s="248"/>
      <c r="J93" s="248"/>
      <c r="K93" s="248"/>
      <c r="L93" s="26" t="s">
        <v>114</v>
      </c>
      <c r="M93" s="25" t="s">
        <v>203</v>
      </c>
      <c r="N93" s="26" t="s">
        <v>112</v>
      </c>
      <c r="O93" s="25" t="s">
        <v>113</v>
      </c>
      <c r="P93" s="26" t="s">
        <v>111</v>
      </c>
      <c r="Q93" s="25"/>
      <c r="R93" s="26" t="s">
        <v>110</v>
      </c>
      <c r="S93" s="25"/>
      <c r="T93" s="26" t="s">
        <v>109</v>
      </c>
      <c r="U93" s="25"/>
      <c r="V93" s="26" t="s">
        <v>108</v>
      </c>
      <c r="W93" s="25"/>
      <c r="X93" s="26" t="s">
        <v>107</v>
      </c>
      <c r="Y93" s="25"/>
      <c r="Z93" s="26" t="s">
        <v>106</v>
      </c>
      <c r="AA93" s="25"/>
      <c r="AB93" s="24"/>
      <c r="AC93" s="25"/>
      <c r="AD93" s="24"/>
      <c r="AE93" s="23"/>
      <c r="AF93" s="251"/>
      <c r="AG93" s="251"/>
      <c r="AH93" s="22"/>
      <c r="AI93" s="11"/>
      <c r="AJ93" s="234"/>
      <c r="AK93" s="240"/>
      <c r="AL93" s="231"/>
      <c r="AM93" s="234"/>
      <c r="AN93" s="240"/>
      <c r="AO93" s="231"/>
      <c r="AP93" s="234"/>
      <c r="AQ93" s="240"/>
      <c r="AR93" s="231"/>
      <c r="AS93" s="234"/>
      <c r="AT93" s="240"/>
      <c r="AU93" s="231"/>
      <c r="AV93" s="234"/>
      <c r="AW93" s="237"/>
      <c r="AX93" s="231"/>
      <c r="AY93" s="292"/>
      <c r="AZ93" s="228"/>
      <c r="BA93" s="228"/>
      <c r="BB93" s="295"/>
    </row>
    <row r="94" spans="2:62" ht="28.15" customHeight="1" thickBot="1" x14ac:dyDescent="0.25">
      <c r="B94" s="30"/>
      <c r="C94" s="253"/>
      <c r="D94" s="51"/>
      <c r="E94" s="115"/>
      <c r="F94" s="115"/>
      <c r="G94" s="114"/>
      <c r="H94" s="226"/>
      <c r="I94" s="254"/>
      <c r="J94" s="254"/>
      <c r="K94" s="254"/>
      <c r="L94" s="48" t="s">
        <v>105</v>
      </c>
      <c r="M94" s="47" t="s">
        <v>470</v>
      </c>
      <c r="N94" s="48" t="s">
        <v>103</v>
      </c>
      <c r="O94" s="47" t="s">
        <v>113</v>
      </c>
      <c r="P94" s="48" t="s">
        <v>102</v>
      </c>
      <c r="Q94" s="47"/>
      <c r="R94" s="48" t="s">
        <v>101</v>
      </c>
      <c r="S94" s="47"/>
      <c r="T94" s="48">
        <v>20</v>
      </c>
      <c r="U94" s="47"/>
      <c r="V94" s="48" t="s">
        <v>100</v>
      </c>
      <c r="W94" s="47"/>
      <c r="X94" s="48" t="s">
        <v>99</v>
      </c>
      <c r="Y94" s="47"/>
      <c r="Z94" s="48" t="s">
        <v>98</v>
      </c>
      <c r="AA94" s="47"/>
      <c r="AB94" s="16"/>
      <c r="AC94" s="47"/>
      <c r="AD94" s="16"/>
      <c r="AE94" s="46"/>
      <c r="AF94" s="255"/>
      <c r="AG94" s="255"/>
      <c r="AH94" s="45"/>
      <c r="AI94" s="11"/>
      <c r="AJ94" s="235"/>
      <c r="AK94" s="241"/>
      <c r="AL94" s="232"/>
      <c r="AM94" s="235"/>
      <c r="AN94" s="241"/>
      <c r="AO94" s="232"/>
      <c r="AP94" s="235"/>
      <c r="AQ94" s="241"/>
      <c r="AR94" s="232"/>
      <c r="AS94" s="235"/>
      <c r="AT94" s="241"/>
      <c r="AU94" s="232"/>
      <c r="AV94" s="235"/>
      <c r="AW94" s="238"/>
      <c r="AX94" s="232"/>
      <c r="AY94" s="293"/>
      <c r="AZ94" s="229"/>
      <c r="BA94" s="229"/>
      <c r="BB94" s="296"/>
    </row>
    <row r="95" spans="2:62" ht="28.15" customHeight="1" x14ac:dyDescent="0.2">
      <c r="B95" s="30"/>
      <c r="C95" s="242">
        <v>3</v>
      </c>
      <c r="D95" s="44"/>
      <c r="E95" s="113"/>
      <c r="F95" s="113"/>
      <c r="G95" s="112"/>
      <c r="H95" s="223"/>
      <c r="I95" s="246">
        <v>31</v>
      </c>
      <c r="J95" s="246">
        <v>16</v>
      </c>
      <c r="K95" s="246">
        <v>7</v>
      </c>
      <c r="L95" s="41" t="s">
        <v>133</v>
      </c>
      <c r="M95" s="40" t="s">
        <v>132</v>
      </c>
      <c r="N95" s="41" t="s">
        <v>131</v>
      </c>
      <c r="O95" s="40" t="s">
        <v>188</v>
      </c>
      <c r="P95" s="41" t="s">
        <v>130</v>
      </c>
      <c r="Q95" s="40" t="s">
        <v>121</v>
      </c>
      <c r="R95" s="41" t="s">
        <v>129</v>
      </c>
      <c r="S95" s="40"/>
      <c r="T95" s="41" t="s">
        <v>128</v>
      </c>
      <c r="U95" s="40"/>
      <c r="V95" s="41" t="s">
        <v>127</v>
      </c>
      <c r="W95" s="40"/>
      <c r="X95" s="41" t="s">
        <v>126</v>
      </c>
      <c r="Y95" s="40"/>
      <c r="Z95" s="41" t="s">
        <v>125</v>
      </c>
      <c r="AA95" s="40"/>
      <c r="AB95" s="39"/>
      <c r="AC95" s="40"/>
      <c r="AD95" s="39"/>
      <c r="AE95" s="38"/>
      <c r="AF95" s="250"/>
      <c r="AG95" s="250"/>
      <c r="AH95" s="37"/>
      <c r="AI95" s="11"/>
      <c r="AJ95" s="233">
        <f>SUMPRODUCT(LEN($M95:$S98)-LEN(SUBSTITUTE($M95:$S98,"A", "")))</f>
        <v>6</v>
      </c>
      <c r="AK95" s="239">
        <f>SUMPRODUCT(LEN($AD95:$AD98)-LEN(SUBSTITUTE($AD95:$AD98,"A", "")))</f>
        <v>0</v>
      </c>
      <c r="AL95" s="230">
        <f>SUMPRODUCT(LEN($AC95:$AC98)-LEN(SUBSTITUTE($AC95:$AC98,"A", "")))</f>
        <v>0</v>
      </c>
      <c r="AM95" s="233">
        <f>SUMPRODUCT(LEN($M95:$S98)-LEN(SUBSTITUTE($M95:$S98,"S", "")))</f>
        <v>13</v>
      </c>
      <c r="AN95" s="239">
        <f>SUMPRODUCT(LEN($AD95:$AD98)-LEN(SUBSTITUTE($AD95:$AD98,"S", "")))</f>
        <v>0</v>
      </c>
      <c r="AO95" s="230">
        <f>SUMPRODUCT(LEN($AC95:$AC98)-LEN(SUBSTITUTE($AC95:$AC98,"S", "")))</f>
        <v>0</v>
      </c>
      <c r="AP95" s="233">
        <f>SUMPRODUCT(LEN($M95:$S98)-LEN(SUBSTITUTE($M95:$S98,"F", "")))</f>
        <v>0</v>
      </c>
      <c r="AQ95" s="239">
        <f>SUMPRODUCT(LEN($AD95:$AD98)-LEN(SUBSTITUTE($AD95:$AD98,"F", "")))</f>
        <v>0</v>
      </c>
      <c r="AR95" s="230">
        <f>SUMPRODUCT(LEN($AC95:$AC98)-LEN(SUBSTITUTE($AC95:$AC98,"F", "")))</f>
        <v>0</v>
      </c>
      <c r="AS95" s="233">
        <f>SUMPRODUCT(LEN($M95:$S98)-LEN(SUBSTITUTE($M95:$S98,"G", "")))</f>
        <v>0</v>
      </c>
      <c r="AT95" s="239">
        <f>SUMPRODUCT(LEN($AD95:$AD98)-LEN(SUBSTITUTE($AD95:$AD98,"G", "")))</f>
        <v>0</v>
      </c>
      <c r="AU95" s="230">
        <f>SUMPRODUCT(LEN($AC95:$AC98)-LEN(SUBSTITUTE($AC95:$AC98,"G", "")))</f>
        <v>0</v>
      </c>
      <c r="AV95" s="233">
        <f>SUMPRODUCT(LEN($L95:$S98)-LEN(SUBSTITUTE($L95:$S98,"M", "")))</f>
        <v>0</v>
      </c>
      <c r="AW95" s="236">
        <f>SUMPRODUCT(LEN($AD95:$AD98)-LEN(SUBSTITUTE($AD95:$AD98,"M", "")))</f>
        <v>0</v>
      </c>
      <c r="AX95" s="230">
        <f>SUMPRODUCT(LEN($AC95:$AC98)-LEN(SUBSTITUTE($AC95:$AC98,"M", "")))</f>
        <v>0</v>
      </c>
      <c r="AY95" s="291">
        <f>SUMPRODUCT(LEN($AE95:$AE98)-LEN(SUBSTITUTE($AE95:$AE98,"S", "")))</f>
        <v>0</v>
      </c>
      <c r="AZ95" s="227">
        <f>SUMPRODUCT(LEN($AE95:$AE98)-LEN(SUBSTITUTE($AE95:$AE98,"F", "")))</f>
        <v>0</v>
      </c>
      <c r="BA95" s="227">
        <f>SUMPRODUCT(LEN($AE95:$AE98)-LEN(SUBSTITUTE($AE95:$AE98,"G", "")))</f>
        <v>0</v>
      </c>
      <c r="BB95" s="294">
        <f>SUMPRODUCT(LEN($AE95:$AE98)-LEN(SUBSTITUTE($AE95:$AE98,"M", "")))</f>
        <v>0</v>
      </c>
    </row>
    <row r="96" spans="2:62" ht="28.15" customHeight="1" thickBot="1" x14ac:dyDescent="0.25">
      <c r="B96" s="30"/>
      <c r="C96" s="243"/>
      <c r="D96" s="36"/>
      <c r="E96" s="111"/>
      <c r="F96" s="111"/>
      <c r="G96" s="110"/>
      <c r="H96" s="224"/>
      <c r="I96" s="247"/>
      <c r="J96" s="247"/>
      <c r="K96" s="247"/>
      <c r="L96" s="33" t="s">
        <v>123</v>
      </c>
      <c r="M96" s="32" t="s">
        <v>124</v>
      </c>
      <c r="N96" s="33" t="s">
        <v>122</v>
      </c>
      <c r="O96" s="32" t="s">
        <v>113</v>
      </c>
      <c r="P96" s="33" t="s">
        <v>120</v>
      </c>
      <c r="Q96" s="32"/>
      <c r="R96" s="33" t="s">
        <v>119</v>
      </c>
      <c r="S96" s="32"/>
      <c r="T96" s="33" t="s">
        <v>118</v>
      </c>
      <c r="U96" s="32"/>
      <c r="V96" s="33" t="s">
        <v>117</v>
      </c>
      <c r="W96" s="32"/>
      <c r="X96" s="33" t="s">
        <v>116</v>
      </c>
      <c r="Y96" s="32"/>
      <c r="Z96" s="33" t="s">
        <v>115</v>
      </c>
      <c r="AA96" s="32"/>
      <c r="AB96" s="31"/>
      <c r="AC96" s="32"/>
      <c r="AD96" s="31"/>
      <c r="AE96" s="23"/>
      <c r="AF96" s="251"/>
      <c r="AG96" s="251"/>
      <c r="AH96" s="22"/>
      <c r="AI96" s="11"/>
      <c r="AJ96" s="234"/>
      <c r="AK96" s="240"/>
      <c r="AL96" s="231"/>
      <c r="AM96" s="234"/>
      <c r="AN96" s="240"/>
      <c r="AO96" s="231"/>
      <c r="AP96" s="234"/>
      <c r="AQ96" s="240"/>
      <c r="AR96" s="231"/>
      <c r="AS96" s="234"/>
      <c r="AT96" s="240"/>
      <c r="AU96" s="231"/>
      <c r="AV96" s="234"/>
      <c r="AW96" s="237"/>
      <c r="AX96" s="231"/>
      <c r="AY96" s="292"/>
      <c r="AZ96" s="228"/>
      <c r="BA96" s="228"/>
      <c r="BB96" s="295"/>
    </row>
    <row r="97" spans="2:62" ht="28.15" customHeight="1" x14ac:dyDescent="0.2">
      <c r="B97" s="30"/>
      <c r="C97" s="244"/>
      <c r="D97" s="29"/>
      <c r="E97" s="109"/>
      <c r="F97" s="109"/>
      <c r="G97" s="108"/>
      <c r="H97" s="225"/>
      <c r="I97" s="248"/>
      <c r="J97" s="248"/>
      <c r="K97" s="248"/>
      <c r="L97" s="26" t="s">
        <v>114</v>
      </c>
      <c r="M97" s="25" t="s">
        <v>195</v>
      </c>
      <c r="N97" s="26" t="s">
        <v>112</v>
      </c>
      <c r="O97" s="25" t="s">
        <v>175</v>
      </c>
      <c r="P97" s="26" t="s">
        <v>111</v>
      </c>
      <c r="Q97" s="25"/>
      <c r="R97" s="26" t="s">
        <v>110</v>
      </c>
      <c r="S97" s="25"/>
      <c r="T97" s="26" t="s">
        <v>109</v>
      </c>
      <c r="U97" s="25"/>
      <c r="V97" s="26" t="s">
        <v>108</v>
      </c>
      <c r="W97" s="25"/>
      <c r="X97" s="26" t="s">
        <v>107</v>
      </c>
      <c r="Y97" s="25"/>
      <c r="Z97" s="26" t="s">
        <v>106</v>
      </c>
      <c r="AA97" s="25"/>
      <c r="AB97" s="24"/>
      <c r="AC97" s="25"/>
      <c r="AD97" s="24"/>
      <c r="AE97" s="23"/>
      <c r="AF97" s="251"/>
      <c r="AG97" s="251"/>
      <c r="AH97" s="22"/>
      <c r="AI97" s="11"/>
      <c r="AJ97" s="234"/>
      <c r="AK97" s="240"/>
      <c r="AL97" s="231"/>
      <c r="AM97" s="234"/>
      <c r="AN97" s="240"/>
      <c r="AO97" s="231"/>
      <c r="AP97" s="234"/>
      <c r="AQ97" s="240"/>
      <c r="AR97" s="231"/>
      <c r="AS97" s="234"/>
      <c r="AT97" s="240"/>
      <c r="AU97" s="231"/>
      <c r="AV97" s="234"/>
      <c r="AW97" s="237"/>
      <c r="AX97" s="231"/>
      <c r="AY97" s="292"/>
      <c r="AZ97" s="228"/>
      <c r="BA97" s="228"/>
      <c r="BB97" s="295"/>
    </row>
    <row r="98" spans="2:62" ht="28.15" customHeight="1" thickBot="1" x14ac:dyDescent="0.25">
      <c r="B98" s="21"/>
      <c r="C98" s="245"/>
      <c r="D98" s="20"/>
      <c r="E98" s="117"/>
      <c r="F98" s="117"/>
      <c r="G98" s="116"/>
      <c r="H98" s="226"/>
      <c r="I98" s="249"/>
      <c r="J98" s="249"/>
      <c r="K98" s="249"/>
      <c r="L98" s="17" t="s">
        <v>105</v>
      </c>
      <c r="M98" s="15" t="s">
        <v>188</v>
      </c>
      <c r="N98" s="17" t="s">
        <v>103</v>
      </c>
      <c r="O98" s="15" t="s">
        <v>121</v>
      </c>
      <c r="P98" s="17" t="s">
        <v>102</v>
      </c>
      <c r="Q98" s="15"/>
      <c r="R98" s="17" t="s">
        <v>101</v>
      </c>
      <c r="S98" s="15"/>
      <c r="T98" s="17">
        <v>20</v>
      </c>
      <c r="U98" s="15"/>
      <c r="V98" s="17" t="s">
        <v>100</v>
      </c>
      <c r="W98" s="15"/>
      <c r="X98" s="17" t="s">
        <v>99</v>
      </c>
      <c r="Y98" s="15"/>
      <c r="Z98" s="17" t="s">
        <v>98</v>
      </c>
      <c r="AA98" s="15"/>
      <c r="AB98" s="16"/>
      <c r="AC98" s="15"/>
      <c r="AD98" s="14"/>
      <c r="AE98" s="13"/>
      <c r="AF98" s="252"/>
      <c r="AG98" s="252"/>
      <c r="AH98" s="12"/>
      <c r="AI98" s="11"/>
      <c r="AJ98" s="235"/>
      <c r="AK98" s="241"/>
      <c r="AL98" s="232"/>
      <c r="AM98" s="235"/>
      <c r="AN98" s="241"/>
      <c r="AO98" s="232"/>
      <c r="AP98" s="235"/>
      <c r="AQ98" s="241"/>
      <c r="AR98" s="232"/>
      <c r="AS98" s="235"/>
      <c r="AT98" s="241"/>
      <c r="AU98" s="232"/>
      <c r="AV98" s="235"/>
      <c r="AW98" s="238"/>
      <c r="AX98" s="232"/>
      <c r="AY98" s="293"/>
      <c r="AZ98" s="229"/>
      <c r="BA98" s="229"/>
      <c r="BB98" s="296"/>
    </row>
    <row r="99" spans="2:62" ht="85.9" customHeight="1" thickTop="1" thickBot="1" x14ac:dyDescent="0.35">
      <c r="B99" s="105" t="s">
        <v>174</v>
      </c>
      <c r="C99" s="95" t="s">
        <v>173</v>
      </c>
      <c r="D99" s="100" t="s">
        <v>172</v>
      </c>
      <c r="E99" s="104" t="s">
        <v>171</v>
      </c>
      <c r="F99" s="103"/>
      <c r="G99" s="102"/>
      <c r="H99" s="101" t="s">
        <v>170</v>
      </c>
      <c r="I99" s="100" t="s">
        <v>96</v>
      </c>
      <c r="J99" s="100" t="s">
        <v>169</v>
      </c>
      <c r="K99" s="100" t="s">
        <v>97</v>
      </c>
      <c r="L99" s="256" t="s">
        <v>168</v>
      </c>
      <c r="M99" s="262"/>
      <c r="N99" s="256" t="s">
        <v>167</v>
      </c>
      <c r="O99" s="262"/>
      <c r="P99" s="256" t="s">
        <v>167</v>
      </c>
      <c r="Q99" s="257"/>
      <c r="R99" s="256" t="s">
        <v>167</v>
      </c>
      <c r="S99" s="257"/>
      <c r="T99" s="256" t="s">
        <v>167</v>
      </c>
      <c r="U99" s="257"/>
      <c r="V99" s="256" t="s">
        <v>167</v>
      </c>
      <c r="W99" s="257"/>
      <c r="X99" s="256" t="s">
        <v>167</v>
      </c>
      <c r="Y99" s="257"/>
      <c r="Z99" s="256" t="s">
        <v>167</v>
      </c>
      <c r="AA99" s="257"/>
      <c r="AB99" s="261" t="s">
        <v>166</v>
      </c>
      <c r="AC99" s="257"/>
      <c r="AD99" s="101" t="s">
        <v>165</v>
      </c>
      <c r="AE99" s="101" t="s">
        <v>164</v>
      </c>
      <c r="AF99" s="100" t="s">
        <v>163</v>
      </c>
      <c r="AG99" s="100" t="s">
        <v>162</v>
      </c>
      <c r="AH99" s="99" t="s">
        <v>161</v>
      </c>
      <c r="AI99" s="98"/>
      <c r="AJ99" s="96" t="s">
        <v>160</v>
      </c>
      <c r="AK99" s="95" t="s">
        <v>159</v>
      </c>
      <c r="AL99" s="94" t="s">
        <v>158</v>
      </c>
      <c r="AM99" s="96" t="s">
        <v>157</v>
      </c>
      <c r="AN99" s="95" t="s">
        <v>156</v>
      </c>
      <c r="AO99" s="94" t="s">
        <v>155</v>
      </c>
      <c r="AP99" s="96" t="s">
        <v>154</v>
      </c>
      <c r="AQ99" s="95" t="s">
        <v>153</v>
      </c>
      <c r="AR99" s="97" t="s">
        <v>152</v>
      </c>
      <c r="AS99" s="96" t="s">
        <v>151</v>
      </c>
      <c r="AT99" s="95" t="s">
        <v>150</v>
      </c>
      <c r="AU99" s="94" t="s">
        <v>149</v>
      </c>
      <c r="AV99" s="96" t="s">
        <v>148</v>
      </c>
      <c r="AW99" s="95" t="s">
        <v>147</v>
      </c>
      <c r="AX99" s="94" t="s">
        <v>146</v>
      </c>
      <c r="AY99" s="93" t="s">
        <v>145</v>
      </c>
      <c r="AZ99" s="92" t="s">
        <v>144</v>
      </c>
      <c r="BA99" s="92" t="s">
        <v>143</v>
      </c>
      <c r="BB99" s="91" t="s">
        <v>142</v>
      </c>
    </row>
    <row r="100" spans="2:62" ht="48" thickBot="1" x14ac:dyDescent="0.3">
      <c r="B100" s="90" t="s">
        <v>249</v>
      </c>
      <c r="C100" s="89"/>
      <c r="D100" s="88">
        <v>178</v>
      </c>
      <c r="E100" s="258"/>
      <c r="F100" s="259"/>
      <c r="G100" s="260"/>
      <c r="H100" s="87" t="s">
        <v>140</v>
      </c>
      <c r="I100" s="86"/>
      <c r="J100" s="86"/>
      <c r="K100" s="85"/>
      <c r="L100" s="84"/>
      <c r="M100" s="81"/>
      <c r="N100" s="84"/>
      <c r="O100" s="81"/>
      <c r="P100" s="84"/>
      <c r="Q100" s="81"/>
      <c r="R100" s="84"/>
      <c r="S100" s="81"/>
      <c r="T100" s="84"/>
      <c r="U100" s="81"/>
      <c r="V100" s="84"/>
      <c r="W100" s="81"/>
      <c r="X100" s="84"/>
      <c r="Y100" s="81"/>
      <c r="Z100" s="84"/>
      <c r="AA100" s="83"/>
      <c r="AB100" s="82" t="s">
        <v>139</v>
      </c>
      <c r="AC100" s="81"/>
      <c r="AD100" s="81"/>
      <c r="AE100" s="81"/>
      <c r="AF100" s="80"/>
      <c r="AG100" s="80"/>
      <c r="AH100" s="60"/>
      <c r="AI100" s="79" t="s">
        <v>138</v>
      </c>
      <c r="AJ100" s="78">
        <f t="shared" ref="AJ100:BB100" si="12">SUM(AJ102:AJ113)</f>
        <v>44</v>
      </c>
      <c r="AK100" s="77">
        <f t="shared" si="12"/>
        <v>19</v>
      </c>
      <c r="AL100" s="76">
        <f t="shared" si="12"/>
        <v>0</v>
      </c>
      <c r="AM100" s="78">
        <f t="shared" si="12"/>
        <v>59</v>
      </c>
      <c r="AN100" s="77">
        <f t="shared" si="12"/>
        <v>27</v>
      </c>
      <c r="AO100" s="76">
        <f t="shared" si="12"/>
        <v>0</v>
      </c>
      <c r="AP100" s="78">
        <f t="shared" si="12"/>
        <v>0</v>
      </c>
      <c r="AQ100" s="77">
        <f t="shared" si="12"/>
        <v>0</v>
      </c>
      <c r="AR100" s="76">
        <f t="shared" si="12"/>
        <v>0</v>
      </c>
      <c r="AS100" s="78">
        <f t="shared" si="12"/>
        <v>2</v>
      </c>
      <c r="AT100" s="77">
        <f t="shared" si="12"/>
        <v>0</v>
      </c>
      <c r="AU100" s="76">
        <f t="shared" si="12"/>
        <v>0</v>
      </c>
      <c r="AV100" s="78">
        <f t="shared" si="12"/>
        <v>0</v>
      </c>
      <c r="AW100" s="77">
        <f t="shared" si="12"/>
        <v>0</v>
      </c>
      <c r="AX100" s="76">
        <f t="shared" si="12"/>
        <v>0</v>
      </c>
      <c r="AY100" s="75">
        <f t="shared" si="12"/>
        <v>0</v>
      </c>
      <c r="AZ100" s="74">
        <f t="shared" si="12"/>
        <v>0</v>
      </c>
      <c r="BA100" s="74">
        <f t="shared" si="12"/>
        <v>1</v>
      </c>
      <c r="BB100" s="73">
        <f t="shared" si="12"/>
        <v>0</v>
      </c>
      <c r="BC100" s="72" t="s">
        <v>137</v>
      </c>
      <c r="BF100" s="5">
        <f>SUM(AJ100:AL100)/$BG$5</f>
        <v>21</v>
      </c>
      <c r="BG100" s="5">
        <f>SUM(AM100:AO100,AY100)/$BG$5</f>
        <v>28.666666666666668</v>
      </c>
      <c r="BH100" s="5">
        <f>SUM(AP100:AR100,AZ100)/$BG$5</f>
        <v>0</v>
      </c>
      <c r="BI100" s="5">
        <f>SUM(AS100:AU100,BA100)/$BG$5</f>
        <v>1</v>
      </c>
      <c r="BJ100" s="5">
        <f>SUM(AV100:AX100,BB100)/$BG$5</f>
        <v>0</v>
      </c>
    </row>
    <row r="101" spans="2:62" ht="37.5" thickBot="1" x14ac:dyDescent="0.3">
      <c r="B101" s="71"/>
      <c r="C101" s="70"/>
      <c r="D101" s="69"/>
      <c r="E101" s="68"/>
      <c r="F101" s="68"/>
      <c r="G101" s="67"/>
      <c r="H101" s="66"/>
      <c r="I101" s="64"/>
      <c r="J101" s="64"/>
      <c r="K101" s="65"/>
      <c r="L101" s="64"/>
      <c r="M101" s="62"/>
      <c r="N101" s="64"/>
      <c r="O101" s="62"/>
      <c r="P101" s="64"/>
      <c r="Q101" s="62"/>
      <c r="R101" s="64"/>
      <c r="S101" s="62"/>
      <c r="T101" s="64"/>
      <c r="U101" s="62"/>
      <c r="V101" s="64"/>
      <c r="W101" s="62"/>
      <c r="X101" s="64"/>
      <c r="Y101" s="62"/>
      <c r="Z101" s="64"/>
      <c r="AA101" s="62"/>
      <c r="AB101" s="63"/>
      <c r="AC101" s="62"/>
      <c r="AD101" s="62"/>
      <c r="AE101" s="62"/>
      <c r="AF101" s="61"/>
      <c r="AG101" s="61"/>
      <c r="AH101" s="60"/>
      <c r="AI101" s="59" t="s">
        <v>136</v>
      </c>
      <c r="AJ101" s="58">
        <f t="shared" ref="AJ101:BB101" si="13">AJ100/3</f>
        <v>14.666666666666666</v>
      </c>
      <c r="AK101" s="57">
        <f t="shared" si="13"/>
        <v>6.333333333333333</v>
      </c>
      <c r="AL101" s="56">
        <f t="shared" si="13"/>
        <v>0</v>
      </c>
      <c r="AM101" s="58">
        <f t="shared" si="13"/>
        <v>19.666666666666668</v>
      </c>
      <c r="AN101" s="57">
        <f t="shared" si="13"/>
        <v>9</v>
      </c>
      <c r="AO101" s="56">
        <f t="shared" si="13"/>
        <v>0</v>
      </c>
      <c r="AP101" s="58">
        <f t="shared" si="13"/>
        <v>0</v>
      </c>
      <c r="AQ101" s="57">
        <f t="shared" si="13"/>
        <v>0</v>
      </c>
      <c r="AR101" s="56">
        <f t="shared" si="13"/>
        <v>0</v>
      </c>
      <c r="AS101" s="58">
        <f t="shared" si="13"/>
        <v>0.66666666666666663</v>
      </c>
      <c r="AT101" s="57">
        <f t="shared" si="13"/>
        <v>0</v>
      </c>
      <c r="AU101" s="56">
        <f t="shared" si="13"/>
        <v>0</v>
      </c>
      <c r="AV101" s="58">
        <f t="shared" si="13"/>
        <v>0</v>
      </c>
      <c r="AW101" s="57">
        <f t="shared" si="13"/>
        <v>0</v>
      </c>
      <c r="AX101" s="56">
        <f t="shared" si="13"/>
        <v>0</v>
      </c>
      <c r="AY101" s="55">
        <f t="shared" si="13"/>
        <v>0</v>
      </c>
      <c r="AZ101" s="54">
        <f t="shared" si="13"/>
        <v>0</v>
      </c>
      <c r="BA101" s="54">
        <f t="shared" si="13"/>
        <v>0.33333333333333331</v>
      </c>
      <c r="BB101" s="53">
        <f t="shared" si="13"/>
        <v>0</v>
      </c>
      <c r="BC101" s="52" t="s">
        <v>135</v>
      </c>
    </row>
    <row r="102" spans="2:62" ht="28.15" customHeight="1" x14ac:dyDescent="0.2">
      <c r="B102" s="30"/>
      <c r="C102" s="242">
        <v>1</v>
      </c>
      <c r="D102" s="44"/>
      <c r="E102" s="113"/>
      <c r="F102" s="113"/>
      <c r="G102" s="112"/>
      <c r="H102" s="223" t="s">
        <v>183</v>
      </c>
      <c r="I102" s="246">
        <v>54</v>
      </c>
      <c r="J102" s="246">
        <v>20</v>
      </c>
      <c r="K102" s="246">
        <v>7</v>
      </c>
      <c r="L102" s="41" t="s">
        <v>133</v>
      </c>
      <c r="M102" s="40" t="s">
        <v>492</v>
      </c>
      <c r="N102" s="41" t="s">
        <v>131</v>
      </c>
      <c r="O102" s="40" t="s">
        <v>518</v>
      </c>
      <c r="P102" s="41" t="s">
        <v>130</v>
      </c>
      <c r="Q102" s="40" t="s">
        <v>188</v>
      </c>
      <c r="R102" s="41" t="s">
        <v>129</v>
      </c>
      <c r="S102" s="40" t="s">
        <v>121</v>
      </c>
      <c r="T102" s="41" t="s">
        <v>128</v>
      </c>
      <c r="U102" s="40"/>
      <c r="V102" s="41" t="s">
        <v>127</v>
      </c>
      <c r="W102" s="40"/>
      <c r="X102" s="41" t="s">
        <v>126</v>
      </c>
      <c r="Y102" s="40"/>
      <c r="Z102" s="41" t="s">
        <v>125</v>
      </c>
      <c r="AA102" s="40"/>
      <c r="AB102" s="39"/>
      <c r="AC102" s="40"/>
      <c r="AD102" s="39" t="s">
        <v>522</v>
      </c>
      <c r="AE102" s="38" t="s">
        <v>414</v>
      </c>
      <c r="AF102" s="250"/>
      <c r="AG102" s="250"/>
      <c r="AH102" s="37"/>
      <c r="AI102" s="11"/>
      <c r="AJ102" s="233">
        <f>SUMPRODUCT(LEN($M102:$S105)-LEN(SUBSTITUTE($M102:$S105,"A", "")))</f>
        <v>21</v>
      </c>
      <c r="AK102" s="239">
        <f>SUMPRODUCT(LEN($AD102:$AD105)-LEN(SUBSTITUTE($AD102:$AD105,"A", "")))</f>
        <v>17</v>
      </c>
      <c r="AL102" s="230">
        <f>SUMPRODUCT(LEN($AC102:$AC105)-LEN(SUBSTITUTE($AC102:$AC105,"A", "")))</f>
        <v>0</v>
      </c>
      <c r="AM102" s="233">
        <f>SUMPRODUCT(LEN($M102:$S105)-LEN(SUBSTITUTE($M102:$S105,"S", "")))</f>
        <v>19</v>
      </c>
      <c r="AN102" s="239">
        <f>SUMPRODUCT(LEN($AD102:$AD105)-LEN(SUBSTITUTE($AD102:$AD105,"S", "")))</f>
        <v>20</v>
      </c>
      <c r="AO102" s="230">
        <f>SUMPRODUCT(LEN($AC102:$AC105)-LEN(SUBSTITUTE($AC102:$AC105,"S", "")))</f>
        <v>0</v>
      </c>
      <c r="AP102" s="233">
        <f>SUMPRODUCT(LEN($M102:$S105)-LEN(SUBSTITUTE($M102:$S105,"F", "")))</f>
        <v>0</v>
      </c>
      <c r="AQ102" s="239">
        <f>SUMPRODUCT(LEN($AD102:$AD105)-LEN(SUBSTITUTE($AD102:$AD105,"F", "")))</f>
        <v>0</v>
      </c>
      <c r="AR102" s="230">
        <f>SUMPRODUCT(LEN($AC102:$AC105)-LEN(SUBSTITUTE($AC102:$AC105,"F", "")))</f>
        <v>0</v>
      </c>
      <c r="AS102" s="233">
        <f>SUMPRODUCT(LEN($M102:$S105)-LEN(SUBSTITUTE($M102:$S105,"G", "")))</f>
        <v>0</v>
      </c>
      <c r="AT102" s="239">
        <f>SUMPRODUCT(LEN($AD102:$AD105)-LEN(SUBSTITUTE($AD102:$AD105,"G", "")))</f>
        <v>0</v>
      </c>
      <c r="AU102" s="230">
        <f>SUMPRODUCT(LEN($AC102:$AC105)-LEN(SUBSTITUTE($AC102:$AC105,"G", "")))</f>
        <v>0</v>
      </c>
      <c r="AV102" s="233">
        <f>SUMPRODUCT(LEN($L102:$S105)-LEN(SUBSTITUTE($L102:$S105,"M", "")))</f>
        <v>0</v>
      </c>
      <c r="AW102" s="236">
        <f>SUMPRODUCT(LEN($AD102:$AD105)-LEN(SUBSTITUTE($AD102:$AD105,"M", "")))</f>
        <v>0</v>
      </c>
      <c r="AX102" s="230">
        <f>SUMPRODUCT(LEN($AC102:$AC105)-LEN(SUBSTITUTE($AC102:$AC105,"M", "")))</f>
        <v>0</v>
      </c>
      <c r="AY102" s="291">
        <f>SUMPRODUCT(LEN($AE102:$AE105)-LEN(SUBSTITUTE($AE102:$AE105,"S", "")))</f>
        <v>0</v>
      </c>
      <c r="AZ102" s="227">
        <f>SUMPRODUCT(LEN($AE102:$AE105)-LEN(SUBSTITUTE($AE102:$AE105,"F", "")))</f>
        <v>0</v>
      </c>
      <c r="BA102" s="227">
        <f>SUMPRODUCT(LEN($AE102:$AE105)-LEN(SUBSTITUTE($AE102:$AE105,"G", "")))</f>
        <v>1</v>
      </c>
      <c r="BB102" s="294">
        <f>SUMPRODUCT(LEN($AE102:$AE105)-LEN(SUBSTITUTE($AE102:$AE105,"M", "")))</f>
        <v>0</v>
      </c>
    </row>
    <row r="103" spans="2:62" ht="28.15" customHeight="1" thickBot="1" x14ac:dyDescent="0.25">
      <c r="B103" s="30"/>
      <c r="C103" s="243"/>
      <c r="D103" s="36"/>
      <c r="E103" s="111"/>
      <c r="F103" s="111"/>
      <c r="G103" s="110"/>
      <c r="H103" s="224"/>
      <c r="I103" s="247"/>
      <c r="J103" s="247"/>
      <c r="K103" s="247"/>
      <c r="L103" s="33" t="s">
        <v>123</v>
      </c>
      <c r="M103" s="32" t="s">
        <v>518</v>
      </c>
      <c r="N103" s="33" t="s">
        <v>122</v>
      </c>
      <c r="O103" s="32" t="s">
        <v>175</v>
      </c>
      <c r="P103" s="33" t="s">
        <v>120</v>
      </c>
      <c r="Q103" s="32" t="s">
        <v>113</v>
      </c>
      <c r="R103" s="33" t="s">
        <v>119</v>
      </c>
      <c r="S103" s="32"/>
      <c r="T103" s="33" t="s">
        <v>118</v>
      </c>
      <c r="U103" s="32"/>
      <c r="V103" s="33" t="s">
        <v>117</v>
      </c>
      <c r="W103" s="32"/>
      <c r="X103" s="33" t="s">
        <v>116</v>
      </c>
      <c r="Y103" s="32"/>
      <c r="Z103" s="33" t="s">
        <v>115</v>
      </c>
      <c r="AA103" s="32"/>
      <c r="AB103" s="31"/>
      <c r="AC103" s="32"/>
      <c r="AD103" s="31" t="s">
        <v>463</v>
      </c>
      <c r="AE103" s="23"/>
      <c r="AF103" s="251"/>
      <c r="AG103" s="251"/>
      <c r="AH103" s="22"/>
      <c r="AI103" s="11"/>
      <c r="AJ103" s="234"/>
      <c r="AK103" s="240"/>
      <c r="AL103" s="231"/>
      <c r="AM103" s="234"/>
      <c r="AN103" s="240"/>
      <c r="AO103" s="231"/>
      <c r="AP103" s="234"/>
      <c r="AQ103" s="240"/>
      <c r="AR103" s="231"/>
      <c r="AS103" s="234"/>
      <c r="AT103" s="240"/>
      <c r="AU103" s="231"/>
      <c r="AV103" s="234"/>
      <c r="AW103" s="237"/>
      <c r="AX103" s="231"/>
      <c r="AY103" s="292"/>
      <c r="AZ103" s="228"/>
      <c r="BA103" s="228"/>
      <c r="BB103" s="295"/>
    </row>
    <row r="104" spans="2:62" ht="28.15" customHeight="1" x14ac:dyDescent="0.2">
      <c r="B104" s="30"/>
      <c r="C104" s="244"/>
      <c r="D104" s="29"/>
      <c r="E104" s="109"/>
      <c r="F104" s="109"/>
      <c r="G104" s="108"/>
      <c r="H104" s="225">
        <v>178</v>
      </c>
      <c r="I104" s="248"/>
      <c r="J104" s="248"/>
      <c r="K104" s="248"/>
      <c r="L104" s="26" t="s">
        <v>114</v>
      </c>
      <c r="M104" s="25" t="s">
        <v>485</v>
      </c>
      <c r="N104" s="26" t="s">
        <v>112</v>
      </c>
      <c r="O104" s="25" t="s">
        <v>175</v>
      </c>
      <c r="P104" s="26" t="s">
        <v>111</v>
      </c>
      <c r="Q104" s="25" t="s">
        <v>121</v>
      </c>
      <c r="R104" s="26" t="s">
        <v>110</v>
      </c>
      <c r="S104" s="25"/>
      <c r="T104" s="26" t="s">
        <v>109</v>
      </c>
      <c r="U104" s="25"/>
      <c r="V104" s="26" t="s">
        <v>108</v>
      </c>
      <c r="W104" s="25"/>
      <c r="X104" s="26" t="s">
        <v>107</v>
      </c>
      <c r="Y104" s="25"/>
      <c r="Z104" s="26" t="s">
        <v>106</v>
      </c>
      <c r="AA104" s="25"/>
      <c r="AB104" s="24"/>
      <c r="AC104" s="25"/>
      <c r="AD104" s="24" t="s">
        <v>521</v>
      </c>
      <c r="AE104" s="23"/>
      <c r="AF104" s="251"/>
      <c r="AG104" s="251"/>
      <c r="AH104" s="22"/>
      <c r="AI104" s="11"/>
      <c r="AJ104" s="234"/>
      <c r="AK104" s="240"/>
      <c r="AL104" s="231"/>
      <c r="AM104" s="234"/>
      <c r="AN104" s="240"/>
      <c r="AO104" s="231"/>
      <c r="AP104" s="234"/>
      <c r="AQ104" s="240"/>
      <c r="AR104" s="231"/>
      <c r="AS104" s="234"/>
      <c r="AT104" s="240"/>
      <c r="AU104" s="231"/>
      <c r="AV104" s="234"/>
      <c r="AW104" s="237"/>
      <c r="AX104" s="231"/>
      <c r="AY104" s="292"/>
      <c r="AZ104" s="228"/>
      <c r="BA104" s="228"/>
      <c r="BB104" s="295"/>
    </row>
    <row r="105" spans="2:62" ht="28.15" customHeight="1" thickBot="1" x14ac:dyDescent="0.25">
      <c r="B105" s="30"/>
      <c r="C105" s="253"/>
      <c r="D105" s="51"/>
      <c r="E105" s="115"/>
      <c r="F105" s="115"/>
      <c r="G105" s="114"/>
      <c r="H105" s="226"/>
      <c r="I105" s="254"/>
      <c r="J105" s="254"/>
      <c r="K105" s="254"/>
      <c r="L105" s="48" t="s">
        <v>105</v>
      </c>
      <c r="M105" s="47" t="s">
        <v>442</v>
      </c>
      <c r="N105" s="48" t="s">
        <v>103</v>
      </c>
      <c r="O105" s="47" t="s">
        <v>392</v>
      </c>
      <c r="P105" s="48" t="s">
        <v>102</v>
      </c>
      <c r="Q105" s="47" t="s">
        <v>104</v>
      </c>
      <c r="R105" s="48" t="s">
        <v>101</v>
      </c>
      <c r="S105" s="47"/>
      <c r="T105" s="48">
        <v>20</v>
      </c>
      <c r="U105" s="47"/>
      <c r="V105" s="48" t="s">
        <v>100</v>
      </c>
      <c r="W105" s="47"/>
      <c r="X105" s="48" t="s">
        <v>99</v>
      </c>
      <c r="Y105" s="47"/>
      <c r="Z105" s="48" t="s">
        <v>98</v>
      </c>
      <c r="AA105" s="47"/>
      <c r="AB105" s="16"/>
      <c r="AC105" s="47"/>
      <c r="AD105" s="16" t="s">
        <v>520</v>
      </c>
      <c r="AE105" s="46"/>
      <c r="AF105" s="255"/>
      <c r="AG105" s="255"/>
      <c r="AH105" s="45"/>
      <c r="AI105" s="11"/>
      <c r="AJ105" s="235"/>
      <c r="AK105" s="241"/>
      <c r="AL105" s="232"/>
      <c r="AM105" s="235"/>
      <c r="AN105" s="241"/>
      <c r="AO105" s="232"/>
      <c r="AP105" s="235"/>
      <c r="AQ105" s="241"/>
      <c r="AR105" s="232"/>
      <c r="AS105" s="235"/>
      <c r="AT105" s="241"/>
      <c r="AU105" s="232"/>
      <c r="AV105" s="235"/>
      <c r="AW105" s="238"/>
      <c r="AX105" s="232"/>
      <c r="AY105" s="293"/>
      <c r="AZ105" s="229"/>
      <c r="BA105" s="229"/>
      <c r="BB105" s="296"/>
    </row>
    <row r="106" spans="2:62" ht="28.15" customHeight="1" x14ac:dyDescent="0.2">
      <c r="B106" s="30"/>
      <c r="C106" s="242">
        <v>2</v>
      </c>
      <c r="D106" s="44"/>
      <c r="E106" s="113"/>
      <c r="F106" s="113"/>
      <c r="G106" s="112"/>
      <c r="H106" s="223"/>
      <c r="I106" s="246">
        <v>46</v>
      </c>
      <c r="J106" s="246">
        <v>19</v>
      </c>
      <c r="K106" s="246">
        <v>6</v>
      </c>
      <c r="L106" s="41" t="s">
        <v>133</v>
      </c>
      <c r="M106" s="40" t="s">
        <v>124</v>
      </c>
      <c r="N106" s="41" t="s">
        <v>131</v>
      </c>
      <c r="O106" s="40" t="s">
        <v>387</v>
      </c>
      <c r="P106" s="41" t="s">
        <v>130</v>
      </c>
      <c r="Q106" s="40" t="s">
        <v>188</v>
      </c>
      <c r="R106" s="41" t="s">
        <v>129</v>
      </c>
      <c r="S106" s="40" t="s">
        <v>121</v>
      </c>
      <c r="T106" s="41" t="s">
        <v>128</v>
      </c>
      <c r="U106" s="40"/>
      <c r="V106" s="41" t="s">
        <v>127</v>
      </c>
      <c r="W106" s="40"/>
      <c r="X106" s="41" t="s">
        <v>126</v>
      </c>
      <c r="Y106" s="40"/>
      <c r="Z106" s="41" t="s">
        <v>125</v>
      </c>
      <c r="AA106" s="40"/>
      <c r="AB106" s="39"/>
      <c r="AC106" s="40"/>
      <c r="AD106" s="39" t="s">
        <v>113</v>
      </c>
      <c r="AE106" s="38"/>
      <c r="AF106" s="250"/>
      <c r="AG106" s="250"/>
      <c r="AH106" s="37"/>
      <c r="AI106" s="11"/>
      <c r="AJ106" s="233">
        <f>SUMPRODUCT(LEN($M106:$S109)-LEN(SUBSTITUTE($M106:$S109,"A", "")))</f>
        <v>11</v>
      </c>
      <c r="AK106" s="239">
        <f>SUMPRODUCT(LEN($AD106:$AD109)-LEN(SUBSTITUTE($AD106:$AD109,"A", "")))</f>
        <v>0</v>
      </c>
      <c r="AL106" s="230">
        <f>SUMPRODUCT(LEN($AC106:$AC109)-LEN(SUBSTITUTE($AC106:$AC109,"A", "")))</f>
        <v>0</v>
      </c>
      <c r="AM106" s="233">
        <f>SUMPRODUCT(LEN($M106:$S109)-LEN(SUBSTITUTE($M106:$S109,"S", "")))</f>
        <v>20</v>
      </c>
      <c r="AN106" s="239">
        <f>SUMPRODUCT(LEN($AD106:$AD109)-LEN(SUBSTITUTE($AD106:$AD109,"S", "")))</f>
        <v>2</v>
      </c>
      <c r="AO106" s="230">
        <f>SUMPRODUCT(LEN($AC106:$AC109)-LEN(SUBSTITUTE($AC106:$AC109,"S", "")))</f>
        <v>0</v>
      </c>
      <c r="AP106" s="233">
        <f>SUMPRODUCT(LEN($M106:$S109)-LEN(SUBSTITUTE($M106:$S109,"F", "")))</f>
        <v>0</v>
      </c>
      <c r="AQ106" s="239">
        <f>SUMPRODUCT(LEN($AD106:$AD109)-LEN(SUBSTITUTE($AD106:$AD109,"F", "")))</f>
        <v>0</v>
      </c>
      <c r="AR106" s="230">
        <f>SUMPRODUCT(LEN($AC106:$AC109)-LEN(SUBSTITUTE($AC106:$AC109,"F", "")))</f>
        <v>0</v>
      </c>
      <c r="AS106" s="233">
        <f>SUMPRODUCT(LEN($M106:$S109)-LEN(SUBSTITUTE($M106:$S109,"G", "")))</f>
        <v>1</v>
      </c>
      <c r="AT106" s="239">
        <f>SUMPRODUCT(LEN($AD106:$AD109)-LEN(SUBSTITUTE($AD106:$AD109,"G", "")))</f>
        <v>0</v>
      </c>
      <c r="AU106" s="230">
        <f>SUMPRODUCT(LEN($AC106:$AC109)-LEN(SUBSTITUTE($AC106:$AC109,"G", "")))</f>
        <v>0</v>
      </c>
      <c r="AV106" s="233">
        <f>SUMPRODUCT(LEN($L106:$S109)-LEN(SUBSTITUTE($L106:$S109,"M", "")))</f>
        <v>0</v>
      </c>
      <c r="AW106" s="236">
        <f>SUMPRODUCT(LEN($AD106:$AD109)-LEN(SUBSTITUTE($AD106:$AD109,"M", "")))</f>
        <v>0</v>
      </c>
      <c r="AX106" s="230">
        <f>SUMPRODUCT(LEN($AC106:$AC109)-LEN(SUBSTITUTE($AC106:$AC109,"M", "")))</f>
        <v>0</v>
      </c>
      <c r="AY106" s="291">
        <f>SUMPRODUCT(LEN($AE106:$AE109)-LEN(SUBSTITUTE($AE106:$AE109,"S", "")))</f>
        <v>0</v>
      </c>
      <c r="AZ106" s="227">
        <f>SUMPRODUCT(LEN($AE106:$AE109)-LEN(SUBSTITUTE($AE106:$AE109,"F", "")))</f>
        <v>0</v>
      </c>
      <c r="BA106" s="227">
        <f>SUMPRODUCT(LEN($AE106:$AE109)-LEN(SUBSTITUTE($AE106:$AE109,"G", "")))</f>
        <v>0</v>
      </c>
      <c r="BB106" s="294">
        <f>SUMPRODUCT(LEN($AE106:$AE109)-LEN(SUBSTITUTE($AE106:$AE109,"M", "")))</f>
        <v>0</v>
      </c>
    </row>
    <row r="107" spans="2:62" ht="28.15" customHeight="1" thickBot="1" x14ac:dyDescent="0.25">
      <c r="B107" s="30"/>
      <c r="C107" s="243"/>
      <c r="D107" s="36"/>
      <c r="E107" s="111"/>
      <c r="F107" s="111"/>
      <c r="G107" s="110"/>
      <c r="H107" s="224"/>
      <c r="I107" s="247"/>
      <c r="J107" s="247"/>
      <c r="K107" s="247"/>
      <c r="L107" s="33" t="s">
        <v>123</v>
      </c>
      <c r="M107" s="32" t="s">
        <v>203</v>
      </c>
      <c r="N107" s="33" t="s">
        <v>122</v>
      </c>
      <c r="O107" s="32" t="s">
        <v>392</v>
      </c>
      <c r="P107" s="33" t="s">
        <v>120</v>
      </c>
      <c r="Q107" s="32" t="s">
        <v>175</v>
      </c>
      <c r="R107" s="33" t="s">
        <v>119</v>
      </c>
      <c r="S107" s="32"/>
      <c r="T107" s="33" t="s">
        <v>118</v>
      </c>
      <c r="U107" s="32"/>
      <c r="V107" s="33" t="s">
        <v>117</v>
      </c>
      <c r="W107" s="32"/>
      <c r="X107" s="33" t="s">
        <v>116</v>
      </c>
      <c r="Y107" s="32"/>
      <c r="Z107" s="33" t="s">
        <v>115</v>
      </c>
      <c r="AA107" s="32"/>
      <c r="AB107" s="31"/>
      <c r="AC107" s="32"/>
      <c r="AD107" s="31"/>
      <c r="AE107" s="23"/>
      <c r="AF107" s="251"/>
      <c r="AG107" s="251"/>
      <c r="AH107" s="22"/>
      <c r="AI107" s="11"/>
      <c r="AJ107" s="234"/>
      <c r="AK107" s="240"/>
      <c r="AL107" s="231"/>
      <c r="AM107" s="234"/>
      <c r="AN107" s="240"/>
      <c r="AO107" s="231"/>
      <c r="AP107" s="234"/>
      <c r="AQ107" s="240"/>
      <c r="AR107" s="231"/>
      <c r="AS107" s="234"/>
      <c r="AT107" s="240"/>
      <c r="AU107" s="231"/>
      <c r="AV107" s="234"/>
      <c r="AW107" s="237"/>
      <c r="AX107" s="231"/>
      <c r="AY107" s="292"/>
      <c r="AZ107" s="228"/>
      <c r="BA107" s="228"/>
      <c r="BB107" s="295"/>
    </row>
    <row r="108" spans="2:62" ht="28.15" customHeight="1" x14ac:dyDescent="0.2">
      <c r="B108" s="30"/>
      <c r="C108" s="244"/>
      <c r="D108" s="29"/>
      <c r="E108" s="109"/>
      <c r="F108" s="109"/>
      <c r="G108" s="108"/>
      <c r="H108" s="225"/>
      <c r="I108" s="248"/>
      <c r="J108" s="248"/>
      <c r="K108" s="248"/>
      <c r="L108" s="26" t="s">
        <v>114</v>
      </c>
      <c r="M108" s="25" t="s">
        <v>104</v>
      </c>
      <c r="N108" s="26" t="s">
        <v>112</v>
      </c>
      <c r="O108" s="25" t="s">
        <v>195</v>
      </c>
      <c r="P108" s="26" t="s">
        <v>111</v>
      </c>
      <c r="Q108" s="25" t="s">
        <v>113</v>
      </c>
      <c r="R108" s="26" t="s">
        <v>110</v>
      </c>
      <c r="S108" s="25"/>
      <c r="T108" s="26" t="s">
        <v>109</v>
      </c>
      <c r="U108" s="25"/>
      <c r="V108" s="26" t="s">
        <v>108</v>
      </c>
      <c r="W108" s="25"/>
      <c r="X108" s="26" t="s">
        <v>107</v>
      </c>
      <c r="Y108" s="25"/>
      <c r="Z108" s="26" t="s">
        <v>106</v>
      </c>
      <c r="AA108" s="25"/>
      <c r="AB108" s="24"/>
      <c r="AC108" s="25"/>
      <c r="AD108" s="24"/>
      <c r="AE108" s="23"/>
      <c r="AF108" s="251"/>
      <c r="AG108" s="251"/>
      <c r="AH108" s="22"/>
      <c r="AI108" s="11"/>
      <c r="AJ108" s="234"/>
      <c r="AK108" s="240"/>
      <c r="AL108" s="231"/>
      <c r="AM108" s="234"/>
      <c r="AN108" s="240"/>
      <c r="AO108" s="231"/>
      <c r="AP108" s="234"/>
      <c r="AQ108" s="240"/>
      <c r="AR108" s="231"/>
      <c r="AS108" s="234"/>
      <c r="AT108" s="240"/>
      <c r="AU108" s="231"/>
      <c r="AV108" s="234"/>
      <c r="AW108" s="237"/>
      <c r="AX108" s="231"/>
      <c r="AY108" s="292"/>
      <c r="AZ108" s="228"/>
      <c r="BA108" s="228"/>
      <c r="BB108" s="295"/>
    </row>
    <row r="109" spans="2:62" ht="28.15" customHeight="1" thickBot="1" x14ac:dyDescent="0.25">
      <c r="B109" s="30"/>
      <c r="C109" s="253"/>
      <c r="D109" s="51"/>
      <c r="E109" s="115"/>
      <c r="F109" s="115"/>
      <c r="G109" s="114"/>
      <c r="H109" s="226"/>
      <c r="I109" s="254"/>
      <c r="J109" s="254"/>
      <c r="K109" s="254"/>
      <c r="L109" s="48" t="s">
        <v>105</v>
      </c>
      <c r="M109" s="47" t="s">
        <v>427</v>
      </c>
      <c r="N109" s="48" t="s">
        <v>103</v>
      </c>
      <c r="O109" s="47" t="s">
        <v>113</v>
      </c>
      <c r="P109" s="48" t="s">
        <v>102</v>
      </c>
      <c r="Q109" s="47" t="s">
        <v>121</v>
      </c>
      <c r="R109" s="48" t="s">
        <v>101</v>
      </c>
      <c r="S109" s="47"/>
      <c r="T109" s="48">
        <v>20</v>
      </c>
      <c r="U109" s="47"/>
      <c r="V109" s="48" t="s">
        <v>100</v>
      </c>
      <c r="W109" s="47"/>
      <c r="X109" s="48" t="s">
        <v>99</v>
      </c>
      <c r="Y109" s="47"/>
      <c r="Z109" s="48" t="s">
        <v>98</v>
      </c>
      <c r="AA109" s="47"/>
      <c r="AB109" s="16"/>
      <c r="AC109" s="47"/>
      <c r="AD109" s="16"/>
      <c r="AE109" s="46"/>
      <c r="AF109" s="255"/>
      <c r="AG109" s="255"/>
      <c r="AH109" s="45"/>
      <c r="AI109" s="11"/>
      <c r="AJ109" s="235"/>
      <c r="AK109" s="241"/>
      <c r="AL109" s="232"/>
      <c r="AM109" s="235"/>
      <c r="AN109" s="241"/>
      <c r="AO109" s="232"/>
      <c r="AP109" s="235"/>
      <c r="AQ109" s="241"/>
      <c r="AR109" s="232"/>
      <c r="AS109" s="235"/>
      <c r="AT109" s="241"/>
      <c r="AU109" s="232"/>
      <c r="AV109" s="235"/>
      <c r="AW109" s="238"/>
      <c r="AX109" s="232"/>
      <c r="AY109" s="293"/>
      <c r="AZ109" s="229"/>
      <c r="BA109" s="229"/>
      <c r="BB109" s="296"/>
    </row>
    <row r="110" spans="2:62" ht="28.15" customHeight="1" x14ac:dyDescent="0.2">
      <c r="B110" s="30"/>
      <c r="C110" s="242">
        <v>3</v>
      </c>
      <c r="D110" s="44"/>
      <c r="E110" s="113"/>
      <c r="F110" s="113"/>
      <c r="G110" s="112"/>
      <c r="H110" s="223"/>
      <c r="I110" s="246">
        <v>46</v>
      </c>
      <c r="J110" s="246">
        <v>18</v>
      </c>
      <c r="K110" s="246">
        <v>6</v>
      </c>
      <c r="L110" s="41" t="s">
        <v>133</v>
      </c>
      <c r="M110" s="40" t="s">
        <v>485</v>
      </c>
      <c r="N110" s="41" t="s">
        <v>131</v>
      </c>
      <c r="O110" s="40" t="s">
        <v>412</v>
      </c>
      <c r="P110" s="41" t="s">
        <v>130</v>
      </c>
      <c r="Q110" s="40" t="s">
        <v>113</v>
      </c>
      <c r="R110" s="41" t="s">
        <v>129</v>
      </c>
      <c r="S110" s="40"/>
      <c r="T110" s="41" t="s">
        <v>128</v>
      </c>
      <c r="U110" s="40"/>
      <c r="V110" s="41" t="s">
        <v>127</v>
      </c>
      <c r="W110" s="40"/>
      <c r="X110" s="41" t="s">
        <v>126</v>
      </c>
      <c r="Y110" s="40"/>
      <c r="Z110" s="41" t="s">
        <v>125</v>
      </c>
      <c r="AA110" s="40"/>
      <c r="AB110" s="39"/>
      <c r="AC110" s="40"/>
      <c r="AD110" s="39" t="s">
        <v>519</v>
      </c>
      <c r="AE110" s="38"/>
      <c r="AF110" s="250"/>
      <c r="AG110" s="250"/>
      <c r="AH110" s="37"/>
      <c r="AI110" s="11"/>
      <c r="AJ110" s="233">
        <f>SUMPRODUCT(LEN($M110:$S113)-LEN(SUBSTITUTE($M110:$S113,"A", "")))</f>
        <v>12</v>
      </c>
      <c r="AK110" s="239">
        <f>SUMPRODUCT(LEN($AD110:$AD113)-LEN(SUBSTITUTE($AD110:$AD113,"A", "")))</f>
        <v>2</v>
      </c>
      <c r="AL110" s="230">
        <f>SUMPRODUCT(LEN($AC110:$AC113)-LEN(SUBSTITUTE($AC110:$AC113,"A", "")))</f>
        <v>0</v>
      </c>
      <c r="AM110" s="233">
        <f>SUMPRODUCT(LEN($M110:$S113)-LEN(SUBSTITUTE($M110:$S113,"S", "")))</f>
        <v>20</v>
      </c>
      <c r="AN110" s="239">
        <f>SUMPRODUCT(LEN($AD110:$AD113)-LEN(SUBSTITUTE($AD110:$AD113,"S", "")))</f>
        <v>5</v>
      </c>
      <c r="AO110" s="230">
        <f>SUMPRODUCT(LEN($AC110:$AC113)-LEN(SUBSTITUTE($AC110:$AC113,"S", "")))</f>
        <v>0</v>
      </c>
      <c r="AP110" s="233">
        <f>SUMPRODUCT(LEN($M110:$S113)-LEN(SUBSTITUTE($M110:$S113,"F", "")))</f>
        <v>0</v>
      </c>
      <c r="AQ110" s="239">
        <f>SUMPRODUCT(LEN($AD110:$AD113)-LEN(SUBSTITUTE($AD110:$AD113,"F", "")))</f>
        <v>0</v>
      </c>
      <c r="AR110" s="230">
        <f>SUMPRODUCT(LEN($AC110:$AC113)-LEN(SUBSTITUTE($AC110:$AC113,"F", "")))</f>
        <v>0</v>
      </c>
      <c r="AS110" s="233">
        <f>SUMPRODUCT(LEN($M110:$S113)-LEN(SUBSTITUTE($M110:$S113,"G", "")))</f>
        <v>1</v>
      </c>
      <c r="AT110" s="239">
        <f>SUMPRODUCT(LEN($AD110:$AD113)-LEN(SUBSTITUTE($AD110:$AD113,"G", "")))</f>
        <v>0</v>
      </c>
      <c r="AU110" s="230">
        <f>SUMPRODUCT(LEN($AC110:$AC113)-LEN(SUBSTITUTE($AC110:$AC113,"G", "")))</f>
        <v>0</v>
      </c>
      <c r="AV110" s="233">
        <f>SUMPRODUCT(LEN($L110:$S113)-LEN(SUBSTITUTE($L110:$S113,"M", "")))</f>
        <v>0</v>
      </c>
      <c r="AW110" s="236">
        <f>SUMPRODUCT(LEN($AD110:$AD113)-LEN(SUBSTITUTE($AD110:$AD113,"M", "")))</f>
        <v>0</v>
      </c>
      <c r="AX110" s="230">
        <f>SUMPRODUCT(LEN($AC110:$AC113)-LEN(SUBSTITUTE($AC110:$AC113,"M", "")))</f>
        <v>0</v>
      </c>
      <c r="AY110" s="291">
        <f>SUMPRODUCT(LEN($AE110:$AE113)-LEN(SUBSTITUTE($AE110:$AE113,"S", "")))</f>
        <v>0</v>
      </c>
      <c r="AZ110" s="227">
        <f>SUMPRODUCT(LEN($AE110:$AE113)-LEN(SUBSTITUTE($AE110:$AE113,"F", "")))</f>
        <v>0</v>
      </c>
      <c r="BA110" s="227">
        <f>SUMPRODUCT(LEN($AE110:$AE113)-LEN(SUBSTITUTE($AE110:$AE113,"G", "")))</f>
        <v>0</v>
      </c>
      <c r="BB110" s="294">
        <f>SUMPRODUCT(LEN($AE110:$AE113)-LEN(SUBSTITUTE($AE110:$AE113,"M", "")))</f>
        <v>0</v>
      </c>
    </row>
    <row r="111" spans="2:62" ht="28.15" customHeight="1" thickBot="1" x14ac:dyDescent="0.25">
      <c r="B111" s="30"/>
      <c r="C111" s="243"/>
      <c r="D111" s="36"/>
      <c r="E111" s="111"/>
      <c r="F111" s="111"/>
      <c r="G111" s="110"/>
      <c r="H111" s="224"/>
      <c r="I111" s="247"/>
      <c r="J111" s="247"/>
      <c r="K111" s="247"/>
      <c r="L111" s="33" t="s">
        <v>123</v>
      </c>
      <c r="M111" s="32" t="s">
        <v>444</v>
      </c>
      <c r="N111" s="33" t="s">
        <v>122</v>
      </c>
      <c r="O111" s="32" t="s">
        <v>381</v>
      </c>
      <c r="P111" s="33" t="s">
        <v>120</v>
      </c>
      <c r="Q111" s="32" t="s">
        <v>175</v>
      </c>
      <c r="R111" s="33" t="s">
        <v>119</v>
      </c>
      <c r="S111" s="32"/>
      <c r="T111" s="33" t="s">
        <v>118</v>
      </c>
      <c r="U111" s="32"/>
      <c r="V111" s="33" t="s">
        <v>117</v>
      </c>
      <c r="W111" s="32"/>
      <c r="X111" s="33" t="s">
        <v>116</v>
      </c>
      <c r="Y111" s="32"/>
      <c r="Z111" s="33" t="s">
        <v>115</v>
      </c>
      <c r="AA111" s="32"/>
      <c r="AB111" s="31"/>
      <c r="AC111" s="32"/>
      <c r="AD111" s="31"/>
      <c r="AE111" s="23"/>
      <c r="AF111" s="251"/>
      <c r="AG111" s="251"/>
      <c r="AH111" s="22"/>
      <c r="AI111" s="11"/>
      <c r="AJ111" s="234"/>
      <c r="AK111" s="240"/>
      <c r="AL111" s="231"/>
      <c r="AM111" s="234"/>
      <c r="AN111" s="240"/>
      <c r="AO111" s="231"/>
      <c r="AP111" s="234"/>
      <c r="AQ111" s="240"/>
      <c r="AR111" s="231"/>
      <c r="AS111" s="234"/>
      <c r="AT111" s="240"/>
      <c r="AU111" s="231"/>
      <c r="AV111" s="234"/>
      <c r="AW111" s="237"/>
      <c r="AX111" s="231"/>
      <c r="AY111" s="292"/>
      <c r="AZ111" s="228"/>
      <c r="BA111" s="228"/>
      <c r="BB111" s="295"/>
    </row>
    <row r="112" spans="2:62" ht="28.15" customHeight="1" x14ac:dyDescent="0.2">
      <c r="B112" s="30"/>
      <c r="C112" s="244"/>
      <c r="D112" s="29"/>
      <c r="E112" s="109"/>
      <c r="F112" s="109"/>
      <c r="G112" s="108"/>
      <c r="H112" s="225"/>
      <c r="I112" s="248"/>
      <c r="J112" s="248"/>
      <c r="K112" s="248"/>
      <c r="L112" s="26" t="s">
        <v>114</v>
      </c>
      <c r="M112" s="25" t="s">
        <v>180</v>
      </c>
      <c r="N112" s="26" t="s">
        <v>112</v>
      </c>
      <c r="O112" s="25" t="s">
        <v>195</v>
      </c>
      <c r="P112" s="26" t="s">
        <v>111</v>
      </c>
      <c r="Q112" s="25" t="s">
        <v>121</v>
      </c>
      <c r="R112" s="26" t="s">
        <v>110</v>
      </c>
      <c r="S112" s="25"/>
      <c r="T112" s="26" t="s">
        <v>109</v>
      </c>
      <c r="U112" s="25"/>
      <c r="V112" s="26" t="s">
        <v>108</v>
      </c>
      <c r="W112" s="25"/>
      <c r="X112" s="26" t="s">
        <v>107</v>
      </c>
      <c r="Y112" s="25"/>
      <c r="Z112" s="26" t="s">
        <v>106</v>
      </c>
      <c r="AA112" s="25"/>
      <c r="AB112" s="24"/>
      <c r="AC112" s="25"/>
      <c r="AD112" s="24"/>
      <c r="AE112" s="23"/>
      <c r="AF112" s="251"/>
      <c r="AG112" s="251"/>
      <c r="AH112" s="22"/>
      <c r="AI112" s="11"/>
      <c r="AJ112" s="234"/>
      <c r="AK112" s="240"/>
      <c r="AL112" s="231"/>
      <c r="AM112" s="234"/>
      <c r="AN112" s="240"/>
      <c r="AO112" s="231"/>
      <c r="AP112" s="234"/>
      <c r="AQ112" s="240"/>
      <c r="AR112" s="231"/>
      <c r="AS112" s="234"/>
      <c r="AT112" s="240"/>
      <c r="AU112" s="231"/>
      <c r="AV112" s="234"/>
      <c r="AW112" s="237"/>
      <c r="AX112" s="231"/>
      <c r="AY112" s="292"/>
      <c r="AZ112" s="228"/>
      <c r="BA112" s="228"/>
      <c r="BB112" s="295"/>
    </row>
    <row r="113" spans="2:62" ht="28.15" customHeight="1" thickBot="1" x14ac:dyDescent="0.25">
      <c r="B113" s="21"/>
      <c r="C113" s="245"/>
      <c r="D113" s="20"/>
      <c r="E113" s="117"/>
      <c r="F113" s="117"/>
      <c r="G113" s="116"/>
      <c r="H113" s="226"/>
      <c r="I113" s="249"/>
      <c r="J113" s="249"/>
      <c r="K113" s="249"/>
      <c r="L113" s="17" t="s">
        <v>105</v>
      </c>
      <c r="M113" s="15" t="s">
        <v>405</v>
      </c>
      <c r="N113" s="17" t="s">
        <v>103</v>
      </c>
      <c r="O113" s="15" t="s">
        <v>215</v>
      </c>
      <c r="P113" s="17" t="s">
        <v>102</v>
      </c>
      <c r="Q113" s="15" t="s">
        <v>121</v>
      </c>
      <c r="R113" s="17" t="s">
        <v>101</v>
      </c>
      <c r="S113" s="15"/>
      <c r="T113" s="17">
        <v>20</v>
      </c>
      <c r="U113" s="15"/>
      <c r="V113" s="17" t="s">
        <v>100</v>
      </c>
      <c r="W113" s="15"/>
      <c r="X113" s="17" t="s">
        <v>99</v>
      </c>
      <c r="Y113" s="15"/>
      <c r="Z113" s="17" t="s">
        <v>98</v>
      </c>
      <c r="AA113" s="15"/>
      <c r="AB113" s="16"/>
      <c r="AC113" s="15"/>
      <c r="AD113" s="14"/>
      <c r="AE113" s="13"/>
      <c r="AF113" s="252"/>
      <c r="AG113" s="252"/>
      <c r="AH113" s="12"/>
      <c r="AI113" s="11"/>
      <c r="AJ113" s="235"/>
      <c r="AK113" s="241"/>
      <c r="AL113" s="232"/>
      <c r="AM113" s="235"/>
      <c r="AN113" s="241"/>
      <c r="AO113" s="232"/>
      <c r="AP113" s="235"/>
      <c r="AQ113" s="241"/>
      <c r="AR113" s="232"/>
      <c r="AS113" s="235"/>
      <c r="AT113" s="241"/>
      <c r="AU113" s="232"/>
      <c r="AV113" s="235"/>
      <c r="AW113" s="238"/>
      <c r="AX113" s="232"/>
      <c r="AY113" s="293"/>
      <c r="AZ113" s="229"/>
      <c r="BA113" s="229"/>
      <c r="BB113" s="296"/>
    </row>
    <row r="114" spans="2:62" ht="85.9" customHeight="1" thickTop="1" thickBot="1" x14ac:dyDescent="0.35">
      <c r="B114" s="105" t="s">
        <v>174</v>
      </c>
      <c r="C114" s="95" t="s">
        <v>173</v>
      </c>
      <c r="D114" s="100" t="s">
        <v>172</v>
      </c>
      <c r="E114" s="104" t="s">
        <v>171</v>
      </c>
      <c r="F114" s="103"/>
      <c r="G114" s="102"/>
      <c r="H114" s="101" t="s">
        <v>170</v>
      </c>
      <c r="I114" s="100" t="s">
        <v>96</v>
      </c>
      <c r="J114" s="100" t="s">
        <v>169</v>
      </c>
      <c r="K114" s="100" t="s">
        <v>97</v>
      </c>
      <c r="L114" s="256" t="s">
        <v>168</v>
      </c>
      <c r="M114" s="262"/>
      <c r="N114" s="256" t="s">
        <v>167</v>
      </c>
      <c r="O114" s="262"/>
      <c r="P114" s="256" t="s">
        <v>167</v>
      </c>
      <c r="Q114" s="257"/>
      <c r="R114" s="256" t="s">
        <v>167</v>
      </c>
      <c r="S114" s="257"/>
      <c r="T114" s="256" t="s">
        <v>167</v>
      </c>
      <c r="U114" s="257"/>
      <c r="V114" s="256" t="s">
        <v>167</v>
      </c>
      <c r="W114" s="257"/>
      <c r="X114" s="256" t="s">
        <v>167</v>
      </c>
      <c r="Y114" s="257"/>
      <c r="Z114" s="256" t="s">
        <v>167</v>
      </c>
      <c r="AA114" s="257"/>
      <c r="AB114" s="261" t="s">
        <v>166</v>
      </c>
      <c r="AC114" s="257"/>
      <c r="AD114" s="101" t="s">
        <v>165</v>
      </c>
      <c r="AE114" s="101" t="s">
        <v>164</v>
      </c>
      <c r="AF114" s="100" t="s">
        <v>163</v>
      </c>
      <c r="AG114" s="100" t="s">
        <v>162</v>
      </c>
      <c r="AH114" s="99" t="s">
        <v>161</v>
      </c>
      <c r="AI114" s="98"/>
      <c r="AJ114" s="96" t="s">
        <v>160</v>
      </c>
      <c r="AK114" s="95" t="s">
        <v>159</v>
      </c>
      <c r="AL114" s="94" t="s">
        <v>158</v>
      </c>
      <c r="AM114" s="96" t="s">
        <v>157</v>
      </c>
      <c r="AN114" s="95" t="s">
        <v>156</v>
      </c>
      <c r="AO114" s="94" t="s">
        <v>155</v>
      </c>
      <c r="AP114" s="96" t="s">
        <v>154</v>
      </c>
      <c r="AQ114" s="95" t="s">
        <v>153</v>
      </c>
      <c r="AR114" s="97" t="s">
        <v>152</v>
      </c>
      <c r="AS114" s="96" t="s">
        <v>151</v>
      </c>
      <c r="AT114" s="95" t="s">
        <v>150</v>
      </c>
      <c r="AU114" s="94" t="s">
        <v>149</v>
      </c>
      <c r="AV114" s="96" t="s">
        <v>148</v>
      </c>
      <c r="AW114" s="95" t="s">
        <v>147</v>
      </c>
      <c r="AX114" s="94" t="s">
        <v>146</v>
      </c>
      <c r="AY114" s="93" t="s">
        <v>145</v>
      </c>
      <c r="AZ114" s="92" t="s">
        <v>144</v>
      </c>
      <c r="BA114" s="92" t="s">
        <v>143</v>
      </c>
      <c r="BB114" s="91" t="s">
        <v>142</v>
      </c>
    </row>
    <row r="115" spans="2:62" ht="48" thickBot="1" x14ac:dyDescent="0.3">
      <c r="B115" s="90" t="s">
        <v>248</v>
      </c>
      <c r="C115" s="89"/>
      <c r="D115" s="88">
        <v>180</v>
      </c>
      <c r="E115" s="258"/>
      <c r="F115" s="259"/>
      <c r="G115" s="260"/>
      <c r="H115" s="87" t="s">
        <v>140</v>
      </c>
      <c r="I115" s="86"/>
      <c r="J115" s="86"/>
      <c r="K115" s="85"/>
      <c r="L115" s="84"/>
      <c r="M115" s="81"/>
      <c r="N115" s="84"/>
      <c r="O115" s="81"/>
      <c r="P115" s="84"/>
      <c r="Q115" s="81"/>
      <c r="R115" s="84"/>
      <c r="S115" s="81"/>
      <c r="T115" s="84"/>
      <c r="U115" s="81"/>
      <c r="V115" s="84"/>
      <c r="W115" s="81"/>
      <c r="X115" s="84"/>
      <c r="Y115" s="81"/>
      <c r="Z115" s="84"/>
      <c r="AA115" s="83"/>
      <c r="AB115" s="82" t="s">
        <v>139</v>
      </c>
      <c r="AC115" s="81"/>
      <c r="AD115" s="81"/>
      <c r="AE115" s="81"/>
      <c r="AF115" s="80"/>
      <c r="AG115" s="80"/>
      <c r="AH115" s="60"/>
      <c r="AI115" s="79" t="s">
        <v>138</v>
      </c>
      <c r="AJ115" s="78">
        <f t="shared" ref="AJ115:BB115" si="14">SUM(AJ117:AJ128)</f>
        <v>47</v>
      </c>
      <c r="AK115" s="77">
        <f t="shared" si="14"/>
        <v>3</v>
      </c>
      <c r="AL115" s="76">
        <f t="shared" si="14"/>
        <v>0</v>
      </c>
      <c r="AM115" s="78">
        <f t="shared" si="14"/>
        <v>37</v>
      </c>
      <c r="AN115" s="77">
        <f t="shared" si="14"/>
        <v>6</v>
      </c>
      <c r="AO115" s="76">
        <f t="shared" si="14"/>
        <v>0</v>
      </c>
      <c r="AP115" s="78">
        <f t="shared" si="14"/>
        <v>0</v>
      </c>
      <c r="AQ115" s="77">
        <f t="shared" si="14"/>
        <v>0</v>
      </c>
      <c r="AR115" s="76">
        <f t="shared" si="14"/>
        <v>0</v>
      </c>
      <c r="AS115" s="78">
        <f t="shared" si="14"/>
        <v>2</v>
      </c>
      <c r="AT115" s="77">
        <f t="shared" si="14"/>
        <v>0</v>
      </c>
      <c r="AU115" s="76">
        <f t="shared" si="14"/>
        <v>0</v>
      </c>
      <c r="AV115" s="78">
        <f t="shared" si="14"/>
        <v>0</v>
      </c>
      <c r="AW115" s="77">
        <f t="shared" si="14"/>
        <v>0</v>
      </c>
      <c r="AX115" s="76">
        <f t="shared" si="14"/>
        <v>0</v>
      </c>
      <c r="AY115" s="75">
        <f t="shared" si="14"/>
        <v>0</v>
      </c>
      <c r="AZ115" s="74">
        <f t="shared" si="14"/>
        <v>0</v>
      </c>
      <c r="BA115" s="74">
        <f t="shared" si="14"/>
        <v>1</v>
      </c>
      <c r="BB115" s="73">
        <f t="shared" si="14"/>
        <v>0</v>
      </c>
      <c r="BC115" s="72" t="s">
        <v>137</v>
      </c>
      <c r="BF115" s="5">
        <f>SUM(AJ115:AL115)/$BG$5</f>
        <v>16.666666666666668</v>
      </c>
      <c r="BG115" s="5">
        <f>SUM(AM115:AO115,AY115)/$BG$5</f>
        <v>14.333333333333334</v>
      </c>
      <c r="BH115" s="5">
        <f>SUM(AP115:AR115,AZ115)/$BG$5</f>
        <v>0</v>
      </c>
      <c r="BI115" s="5">
        <f>SUM(AS115:AU115,BA115)/$BG$5</f>
        <v>1</v>
      </c>
      <c r="BJ115" s="5">
        <f>SUM(AV115:AX115,BB115)/$BG$5</f>
        <v>0</v>
      </c>
    </row>
    <row r="116" spans="2:62" ht="37.5" thickBot="1" x14ac:dyDescent="0.3">
      <c r="B116" s="71"/>
      <c r="C116" s="70"/>
      <c r="D116" s="69"/>
      <c r="E116" s="68"/>
      <c r="F116" s="68"/>
      <c r="G116" s="67"/>
      <c r="H116" s="66"/>
      <c r="I116" s="64"/>
      <c r="J116" s="64"/>
      <c r="K116" s="65"/>
      <c r="L116" s="64"/>
      <c r="M116" s="62"/>
      <c r="N116" s="64"/>
      <c r="O116" s="62"/>
      <c r="P116" s="64"/>
      <c r="Q116" s="62"/>
      <c r="R116" s="64"/>
      <c r="S116" s="62"/>
      <c r="T116" s="64"/>
      <c r="U116" s="62"/>
      <c r="V116" s="64"/>
      <c r="W116" s="62"/>
      <c r="X116" s="64"/>
      <c r="Y116" s="62"/>
      <c r="Z116" s="64"/>
      <c r="AA116" s="62"/>
      <c r="AB116" s="63"/>
      <c r="AC116" s="62"/>
      <c r="AD116" s="62"/>
      <c r="AE116" s="62"/>
      <c r="AF116" s="61"/>
      <c r="AG116" s="61"/>
      <c r="AH116" s="60"/>
      <c r="AI116" s="59" t="s">
        <v>136</v>
      </c>
      <c r="AJ116" s="58">
        <f t="shared" ref="AJ116:BB116" si="15">AJ115/3</f>
        <v>15.666666666666666</v>
      </c>
      <c r="AK116" s="57">
        <f t="shared" si="15"/>
        <v>1</v>
      </c>
      <c r="AL116" s="56">
        <f t="shared" si="15"/>
        <v>0</v>
      </c>
      <c r="AM116" s="58">
        <f t="shared" si="15"/>
        <v>12.333333333333334</v>
      </c>
      <c r="AN116" s="57">
        <f t="shared" si="15"/>
        <v>2</v>
      </c>
      <c r="AO116" s="56">
        <f t="shared" si="15"/>
        <v>0</v>
      </c>
      <c r="AP116" s="58">
        <f t="shared" si="15"/>
        <v>0</v>
      </c>
      <c r="AQ116" s="57">
        <f t="shared" si="15"/>
        <v>0</v>
      </c>
      <c r="AR116" s="56">
        <f t="shared" si="15"/>
        <v>0</v>
      </c>
      <c r="AS116" s="58">
        <f t="shared" si="15"/>
        <v>0.66666666666666663</v>
      </c>
      <c r="AT116" s="57">
        <f t="shared" si="15"/>
        <v>0</v>
      </c>
      <c r="AU116" s="56">
        <f t="shared" si="15"/>
        <v>0</v>
      </c>
      <c r="AV116" s="58">
        <f t="shared" si="15"/>
        <v>0</v>
      </c>
      <c r="AW116" s="57">
        <f t="shared" si="15"/>
        <v>0</v>
      </c>
      <c r="AX116" s="56">
        <f t="shared" si="15"/>
        <v>0</v>
      </c>
      <c r="AY116" s="55">
        <f t="shared" si="15"/>
        <v>0</v>
      </c>
      <c r="AZ116" s="54">
        <f t="shared" si="15"/>
        <v>0</v>
      </c>
      <c r="BA116" s="54">
        <f t="shared" si="15"/>
        <v>0.33333333333333331</v>
      </c>
      <c r="BB116" s="53">
        <f t="shared" si="15"/>
        <v>0</v>
      </c>
      <c r="BC116" s="52" t="s">
        <v>135</v>
      </c>
    </row>
    <row r="117" spans="2:62" ht="28.15" customHeight="1" x14ac:dyDescent="0.2">
      <c r="B117" s="30"/>
      <c r="C117" s="242">
        <v>1</v>
      </c>
      <c r="D117" s="44"/>
      <c r="E117" s="113"/>
      <c r="F117" s="113"/>
      <c r="G117" s="112"/>
      <c r="H117" s="223" t="s">
        <v>183</v>
      </c>
      <c r="I117" s="246">
        <v>54</v>
      </c>
      <c r="J117" s="246">
        <v>19</v>
      </c>
      <c r="K117" s="246">
        <v>7</v>
      </c>
      <c r="L117" s="41" t="s">
        <v>133</v>
      </c>
      <c r="M117" s="40" t="s">
        <v>428</v>
      </c>
      <c r="N117" s="41" t="s">
        <v>131</v>
      </c>
      <c r="O117" s="40" t="s">
        <v>186</v>
      </c>
      <c r="P117" s="41" t="s">
        <v>130</v>
      </c>
      <c r="Q117" s="40" t="s">
        <v>175</v>
      </c>
      <c r="R117" s="41" t="s">
        <v>129</v>
      </c>
      <c r="S117" s="40"/>
      <c r="T117" s="41" t="s">
        <v>128</v>
      </c>
      <c r="U117" s="40"/>
      <c r="V117" s="41" t="s">
        <v>127</v>
      </c>
      <c r="W117" s="40"/>
      <c r="X117" s="41" t="s">
        <v>126</v>
      </c>
      <c r="Y117" s="40"/>
      <c r="Z117" s="41" t="s">
        <v>125</v>
      </c>
      <c r="AA117" s="40"/>
      <c r="AB117" s="39"/>
      <c r="AC117" s="40"/>
      <c r="AD117" s="39" t="s">
        <v>425</v>
      </c>
      <c r="AE117" s="38" t="s">
        <v>414</v>
      </c>
      <c r="AF117" s="250"/>
      <c r="AG117" s="250"/>
      <c r="AH117" s="37"/>
      <c r="AI117" s="11"/>
      <c r="AJ117" s="233">
        <f>SUMPRODUCT(LEN($M117:$S120)-LEN(SUBSTITUTE($M117:$S120,"A", "")))</f>
        <v>18</v>
      </c>
      <c r="AK117" s="239">
        <f>SUMPRODUCT(LEN($AD117:$AD120)-LEN(SUBSTITUTE($AD117:$AD120,"A", "")))</f>
        <v>0</v>
      </c>
      <c r="AL117" s="230">
        <f>SUMPRODUCT(LEN($AC117:$AC120)-LEN(SUBSTITUTE($AC117:$AC120,"A", "")))</f>
        <v>0</v>
      </c>
      <c r="AM117" s="233">
        <f>SUMPRODUCT(LEN($M117:$S120)-LEN(SUBSTITUTE($M117:$S120,"S", "")))</f>
        <v>9</v>
      </c>
      <c r="AN117" s="239">
        <f>SUMPRODUCT(LEN($AD117:$AD120)-LEN(SUBSTITUTE($AD117:$AD120,"S", "")))</f>
        <v>4</v>
      </c>
      <c r="AO117" s="230">
        <f>SUMPRODUCT(LEN($AC117:$AC120)-LEN(SUBSTITUTE($AC117:$AC120,"S", "")))</f>
        <v>0</v>
      </c>
      <c r="AP117" s="233">
        <f>SUMPRODUCT(LEN($M117:$S120)-LEN(SUBSTITUTE($M117:$S120,"F", "")))</f>
        <v>0</v>
      </c>
      <c r="AQ117" s="239">
        <f>SUMPRODUCT(LEN($AD117:$AD120)-LEN(SUBSTITUTE($AD117:$AD120,"F", "")))</f>
        <v>0</v>
      </c>
      <c r="AR117" s="230">
        <f>SUMPRODUCT(LEN($AC117:$AC120)-LEN(SUBSTITUTE($AC117:$AC120,"F", "")))</f>
        <v>0</v>
      </c>
      <c r="AS117" s="233">
        <f>SUMPRODUCT(LEN($M117:$S120)-LEN(SUBSTITUTE($M117:$S120,"G", "")))</f>
        <v>1</v>
      </c>
      <c r="AT117" s="239">
        <f>SUMPRODUCT(LEN($AD117:$AD120)-LEN(SUBSTITUTE($AD117:$AD120,"G", "")))</f>
        <v>0</v>
      </c>
      <c r="AU117" s="230">
        <f>SUMPRODUCT(LEN($AC117:$AC120)-LEN(SUBSTITUTE($AC117:$AC120,"G", "")))</f>
        <v>0</v>
      </c>
      <c r="AV117" s="233">
        <f>SUMPRODUCT(LEN($L117:$S120)-LEN(SUBSTITUTE($L117:$S120,"M", "")))</f>
        <v>0</v>
      </c>
      <c r="AW117" s="236">
        <f>SUMPRODUCT(LEN($AD117:$AD120)-LEN(SUBSTITUTE($AD117:$AD120,"M", "")))</f>
        <v>0</v>
      </c>
      <c r="AX117" s="230">
        <f>SUMPRODUCT(LEN($AC117:$AC120)-LEN(SUBSTITUTE($AC117:$AC120,"M", "")))</f>
        <v>0</v>
      </c>
      <c r="AY117" s="291">
        <f>SUMPRODUCT(LEN($AE117:$AE120)-LEN(SUBSTITUTE($AE117:$AE120,"S", "")))</f>
        <v>0</v>
      </c>
      <c r="AZ117" s="227">
        <f>SUMPRODUCT(LEN($AE117:$AE120)-LEN(SUBSTITUTE($AE117:$AE120,"F", "")))</f>
        <v>0</v>
      </c>
      <c r="BA117" s="227">
        <f>SUMPRODUCT(LEN($AE117:$AE120)-LEN(SUBSTITUTE($AE117:$AE120,"G", "")))</f>
        <v>1</v>
      </c>
      <c r="BB117" s="294">
        <f>SUMPRODUCT(LEN($AE117:$AE120)-LEN(SUBSTITUTE($AE117:$AE120,"M", "")))</f>
        <v>0</v>
      </c>
    </row>
    <row r="118" spans="2:62" ht="28.15" customHeight="1" thickBot="1" x14ac:dyDescent="0.25">
      <c r="B118" s="30"/>
      <c r="C118" s="243"/>
      <c r="D118" s="36"/>
      <c r="E118" s="111"/>
      <c r="F118" s="111"/>
      <c r="G118" s="110"/>
      <c r="H118" s="224"/>
      <c r="I118" s="247"/>
      <c r="J118" s="247"/>
      <c r="K118" s="247"/>
      <c r="L118" s="33" t="s">
        <v>123</v>
      </c>
      <c r="M118" s="32" t="s">
        <v>186</v>
      </c>
      <c r="N118" s="33" t="s">
        <v>122</v>
      </c>
      <c r="O118" s="32" t="s">
        <v>217</v>
      </c>
      <c r="P118" s="33" t="s">
        <v>120</v>
      </c>
      <c r="Q118" s="32" t="s">
        <v>121</v>
      </c>
      <c r="R118" s="33" t="s">
        <v>119</v>
      </c>
      <c r="S118" s="32"/>
      <c r="T118" s="33" t="s">
        <v>118</v>
      </c>
      <c r="U118" s="32"/>
      <c r="V118" s="33" t="s">
        <v>117</v>
      </c>
      <c r="W118" s="32"/>
      <c r="X118" s="33" t="s">
        <v>116</v>
      </c>
      <c r="Y118" s="32"/>
      <c r="Z118" s="33" t="s">
        <v>115</v>
      </c>
      <c r="AA118" s="32"/>
      <c r="AB118" s="31"/>
      <c r="AC118" s="32"/>
      <c r="AD118" s="31"/>
      <c r="AE118" s="23"/>
      <c r="AF118" s="251"/>
      <c r="AG118" s="251"/>
      <c r="AH118" s="22"/>
      <c r="AI118" s="11"/>
      <c r="AJ118" s="234"/>
      <c r="AK118" s="240"/>
      <c r="AL118" s="231"/>
      <c r="AM118" s="234"/>
      <c r="AN118" s="240"/>
      <c r="AO118" s="231"/>
      <c r="AP118" s="234"/>
      <c r="AQ118" s="240"/>
      <c r="AR118" s="231"/>
      <c r="AS118" s="234"/>
      <c r="AT118" s="240"/>
      <c r="AU118" s="231"/>
      <c r="AV118" s="234"/>
      <c r="AW118" s="237"/>
      <c r="AX118" s="231"/>
      <c r="AY118" s="292"/>
      <c r="AZ118" s="228"/>
      <c r="BA118" s="228"/>
      <c r="BB118" s="295"/>
    </row>
    <row r="119" spans="2:62" ht="28.15" customHeight="1" x14ac:dyDescent="0.2">
      <c r="B119" s="30"/>
      <c r="C119" s="244"/>
      <c r="D119" s="29"/>
      <c r="E119" s="109"/>
      <c r="F119" s="109"/>
      <c r="G119" s="108"/>
      <c r="H119" s="225">
        <v>180</v>
      </c>
      <c r="I119" s="248"/>
      <c r="J119" s="248"/>
      <c r="K119" s="248"/>
      <c r="L119" s="26" t="s">
        <v>114</v>
      </c>
      <c r="M119" s="25" t="s">
        <v>217</v>
      </c>
      <c r="N119" s="26" t="s">
        <v>112</v>
      </c>
      <c r="O119" s="25" t="s">
        <v>113</v>
      </c>
      <c r="P119" s="26" t="s">
        <v>111</v>
      </c>
      <c r="Q119" s="25" t="s">
        <v>121</v>
      </c>
      <c r="R119" s="26" t="s">
        <v>110</v>
      </c>
      <c r="S119" s="25"/>
      <c r="T119" s="26" t="s">
        <v>109</v>
      </c>
      <c r="U119" s="25"/>
      <c r="V119" s="26" t="s">
        <v>108</v>
      </c>
      <c r="W119" s="25"/>
      <c r="X119" s="26" t="s">
        <v>107</v>
      </c>
      <c r="Y119" s="25"/>
      <c r="Z119" s="26" t="s">
        <v>106</v>
      </c>
      <c r="AA119" s="25"/>
      <c r="AB119" s="24"/>
      <c r="AC119" s="25"/>
      <c r="AD119" s="24"/>
      <c r="AE119" s="23"/>
      <c r="AF119" s="251"/>
      <c r="AG119" s="251"/>
      <c r="AH119" s="22"/>
      <c r="AI119" s="11"/>
      <c r="AJ119" s="234"/>
      <c r="AK119" s="240"/>
      <c r="AL119" s="231"/>
      <c r="AM119" s="234"/>
      <c r="AN119" s="240"/>
      <c r="AO119" s="231"/>
      <c r="AP119" s="234"/>
      <c r="AQ119" s="240"/>
      <c r="AR119" s="231"/>
      <c r="AS119" s="234"/>
      <c r="AT119" s="240"/>
      <c r="AU119" s="231"/>
      <c r="AV119" s="234"/>
      <c r="AW119" s="237"/>
      <c r="AX119" s="231"/>
      <c r="AY119" s="292"/>
      <c r="AZ119" s="228"/>
      <c r="BA119" s="228"/>
      <c r="BB119" s="295"/>
    </row>
    <row r="120" spans="2:62" ht="28.15" customHeight="1" thickBot="1" x14ac:dyDescent="0.25">
      <c r="B120" s="30"/>
      <c r="C120" s="253"/>
      <c r="D120" s="51"/>
      <c r="E120" s="115"/>
      <c r="F120" s="115"/>
      <c r="G120" s="114"/>
      <c r="H120" s="226"/>
      <c r="I120" s="254"/>
      <c r="J120" s="254"/>
      <c r="K120" s="254"/>
      <c r="L120" s="48" t="s">
        <v>105</v>
      </c>
      <c r="M120" s="47" t="s">
        <v>376</v>
      </c>
      <c r="N120" s="48" t="s">
        <v>103</v>
      </c>
      <c r="O120" s="47" t="s">
        <v>132</v>
      </c>
      <c r="P120" s="48" t="s">
        <v>102</v>
      </c>
      <c r="Q120" s="47" t="s">
        <v>104</v>
      </c>
      <c r="R120" s="48" t="s">
        <v>101</v>
      </c>
      <c r="S120" s="47"/>
      <c r="T120" s="48">
        <v>20</v>
      </c>
      <c r="U120" s="47"/>
      <c r="V120" s="48" t="s">
        <v>100</v>
      </c>
      <c r="W120" s="47"/>
      <c r="X120" s="48" t="s">
        <v>99</v>
      </c>
      <c r="Y120" s="47"/>
      <c r="Z120" s="48" t="s">
        <v>98</v>
      </c>
      <c r="AA120" s="47"/>
      <c r="AB120" s="16"/>
      <c r="AC120" s="47"/>
      <c r="AD120" s="16"/>
      <c r="AE120" s="46"/>
      <c r="AF120" s="255"/>
      <c r="AG120" s="255"/>
      <c r="AH120" s="45"/>
      <c r="AI120" s="11"/>
      <c r="AJ120" s="235"/>
      <c r="AK120" s="241"/>
      <c r="AL120" s="232"/>
      <c r="AM120" s="235"/>
      <c r="AN120" s="241"/>
      <c r="AO120" s="232"/>
      <c r="AP120" s="235"/>
      <c r="AQ120" s="241"/>
      <c r="AR120" s="232"/>
      <c r="AS120" s="235"/>
      <c r="AT120" s="241"/>
      <c r="AU120" s="232"/>
      <c r="AV120" s="235"/>
      <c r="AW120" s="238"/>
      <c r="AX120" s="232"/>
      <c r="AY120" s="293"/>
      <c r="AZ120" s="229"/>
      <c r="BA120" s="229"/>
      <c r="BB120" s="296"/>
    </row>
    <row r="121" spans="2:62" ht="28.15" customHeight="1" x14ac:dyDescent="0.2">
      <c r="B121" s="30"/>
      <c r="C121" s="242">
        <v>2</v>
      </c>
      <c r="D121" s="44"/>
      <c r="E121" s="113"/>
      <c r="F121" s="113"/>
      <c r="G121" s="112"/>
      <c r="H121" s="223"/>
      <c r="I121" s="246">
        <v>55</v>
      </c>
      <c r="J121" s="246">
        <v>20</v>
      </c>
      <c r="K121" s="246">
        <v>7</v>
      </c>
      <c r="L121" s="41" t="s">
        <v>133</v>
      </c>
      <c r="M121" s="40" t="s">
        <v>405</v>
      </c>
      <c r="N121" s="41" t="s">
        <v>131</v>
      </c>
      <c r="O121" s="40" t="s">
        <v>178</v>
      </c>
      <c r="P121" s="41" t="s">
        <v>130</v>
      </c>
      <c r="Q121" s="40" t="s">
        <v>188</v>
      </c>
      <c r="R121" s="41" t="s">
        <v>129</v>
      </c>
      <c r="S121" s="40" t="s">
        <v>121</v>
      </c>
      <c r="T121" s="41" t="s">
        <v>128</v>
      </c>
      <c r="U121" s="40"/>
      <c r="V121" s="41" t="s">
        <v>127</v>
      </c>
      <c r="W121" s="40"/>
      <c r="X121" s="41" t="s">
        <v>126</v>
      </c>
      <c r="Y121" s="40"/>
      <c r="Z121" s="41" t="s">
        <v>125</v>
      </c>
      <c r="AA121" s="40"/>
      <c r="AB121" s="39"/>
      <c r="AC121" s="40"/>
      <c r="AD121" s="39" t="s">
        <v>518</v>
      </c>
      <c r="AE121" s="38"/>
      <c r="AF121" s="250"/>
      <c r="AG121" s="250"/>
      <c r="AH121" s="37"/>
      <c r="AI121" s="11"/>
      <c r="AJ121" s="233">
        <f>SUMPRODUCT(LEN($M121:$S124)-LEN(SUBSTITUTE($M121:$S124,"A", "")))</f>
        <v>20</v>
      </c>
      <c r="AK121" s="239">
        <f>SUMPRODUCT(LEN($AD121:$AD124)-LEN(SUBSTITUTE($AD121:$AD124,"A", "")))</f>
        <v>3</v>
      </c>
      <c r="AL121" s="230">
        <f>SUMPRODUCT(LEN($AC121:$AC124)-LEN(SUBSTITUTE($AC121:$AC124,"A", "")))</f>
        <v>0</v>
      </c>
      <c r="AM121" s="233">
        <f>SUMPRODUCT(LEN($M121:$S124)-LEN(SUBSTITUTE($M121:$S124,"S", "")))</f>
        <v>17</v>
      </c>
      <c r="AN121" s="239">
        <f>SUMPRODUCT(LEN($AD121:$AD124)-LEN(SUBSTITUTE($AD121:$AD124,"S", "")))</f>
        <v>2</v>
      </c>
      <c r="AO121" s="230">
        <f>SUMPRODUCT(LEN($AC121:$AC124)-LEN(SUBSTITUTE($AC121:$AC124,"S", "")))</f>
        <v>0</v>
      </c>
      <c r="AP121" s="233">
        <f>SUMPRODUCT(LEN($M121:$S124)-LEN(SUBSTITUTE($M121:$S124,"F", "")))</f>
        <v>0</v>
      </c>
      <c r="AQ121" s="239">
        <f>SUMPRODUCT(LEN($AD121:$AD124)-LEN(SUBSTITUTE($AD121:$AD124,"F", "")))</f>
        <v>0</v>
      </c>
      <c r="AR121" s="230">
        <f>SUMPRODUCT(LEN($AC121:$AC124)-LEN(SUBSTITUTE($AC121:$AC124,"F", "")))</f>
        <v>0</v>
      </c>
      <c r="AS121" s="233">
        <f>SUMPRODUCT(LEN($M121:$S124)-LEN(SUBSTITUTE($M121:$S124,"G", "")))</f>
        <v>0</v>
      </c>
      <c r="AT121" s="239">
        <f>SUMPRODUCT(LEN($AD121:$AD124)-LEN(SUBSTITUTE($AD121:$AD124,"G", "")))</f>
        <v>0</v>
      </c>
      <c r="AU121" s="230">
        <f>SUMPRODUCT(LEN($AC121:$AC124)-LEN(SUBSTITUTE($AC121:$AC124,"G", "")))</f>
        <v>0</v>
      </c>
      <c r="AV121" s="233">
        <f>SUMPRODUCT(LEN($L121:$S124)-LEN(SUBSTITUTE($L121:$S124,"M", "")))</f>
        <v>0</v>
      </c>
      <c r="AW121" s="236">
        <f>SUMPRODUCT(LEN($AD121:$AD124)-LEN(SUBSTITUTE($AD121:$AD124,"M", "")))</f>
        <v>0</v>
      </c>
      <c r="AX121" s="230">
        <f>SUMPRODUCT(LEN($AC121:$AC124)-LEN(SUBSTITUTE($AC121:$AC124,"M", "")))</f>
        <v>0</v>
      </c>
      <c r="AY121" s="291">
        <f>SUMPRODUCT(LEN($AE121:$AE124)-LEN(SUBSTITUTE($AE121:$AE124,"S", "")))</f>
        <v>0</v>
      </c>
      <c r="AZ121" s="227">
        <f>SUMPRODUCT(LEN($AE121:$AE124)-LEN(SUBSTITUTE($AE121:$AE124,"F", "")))</f>
        <v>0</v>
      </c>
      <c r="BA121" s="227">
        <f>SUMPRODUCT(LEN($AE121:$AE124)-LEN(SUBSTITUTE($AE121:$AE124,"G", "")))</f>
        <v>0</v>
      </c>
      <c r="BB121" s="294">
        <f>SUMPRODUCT(LEN($AE121:$AE124)-LEN(SUBSTITUTE($AE121:$AE124,"M", "")))</f>
        <v>0</v>
      </c>
    </row>
    <row r="122" spans="2:62" ht="28.15" customHeight="1" thickBot="1" x14ac:dyDescent="0.25">
      <c r="B122" s="30"/>
      <c r="C122" s="243"/>
      <c r="D122" s="36"/>
      <c r="E122" s="111"/>
      <c r="F122" s="111"/>
      <c r="G122" s="110"/>
      <c r="H122" s="224"/>
      <c r="I122" s="247"/>
      <c r="J122" s="247"/>
      <c r="K122" s="247"/>
      <c r="L122" s="33" t="s">
        <v>123</v>
      </c>
      <c r="M122" s="32" t="s">
        <v>442</v>
      </c>
      <c r="N122" s="33" t="s">
        <v>122</v>
      </c>
      <c r="O122" s="32" t="s">
        <v>217</v>
      </c>
      <c r="P122" s="33" t="s">
        <v>120</v>
      </c>
      <c r="Q122" s="32" t="s">
        <v>113</v>
      </c>
      <c r="R122" s="33" t="s">
        <v>119</v>
      </c>
      <c r="S122" s="32"/>
      <c r="T122" s="33" t="s">
        <v>118</v>
      </c>
      <c r="U122" s="32"/>
      <c r="V122" s="33" t="s">
        <v>117</v>
      </c>
      <c r="W122" s="32"/>
      <c r="X122" s="33" t="s">
        <v>116</v>
      </c>
      <c r="Y122" s="32"/>
      <c r="Z122" s="33" t="s">
        <v>115</v>
      </c>
      <c r="AA122" s="32"/>
      <c r="AB122" s="31"/>
      <c r="AC122" s="32"/>
      <c r="AD122" s="31"/>
      <c r="AE122" s="23"/>
      <c r="AF122" s="251"/>
      <c r="AG122" s="251"/>
      <c r="AH122" s="22"/>
      <c r="AI122" s="11"/>
      <c r="AJ122" s="234"/>
      <c r="AK122" s="240"/>
      <c r="AL122" s="231"/>
      <c r="AM122" s="234"/>
      <c r="AN122" s="240"/>
      <c r="AO122" s="231"/>
      <c r="AP122" s="234"/>
      <c r="AQ122" s="240"/>
      <c r="AR122" s="231"/>
      <c r="AS122" s="234"/>
      <c r="AT122" s="240"/>
      <c r="AU122" s="231"/>
      <c r="AV122" s="234"/>
      <c r="AW122" s="237"/>
      <c r="AX122" s="231"/>
      <c r="AY122" s="292"/>
      <c r="AZ122" s="228"/>
      <c r="BA122" s="228"/>
      <c r="BB122" s="295"/>
    </row>
    <row r="123" spans="2:62" ht="28.15" customHeight="1" x14ac:dyDescent="0.2">
      <c r="B123" s="30"/>
      <c r="C123" s="244"/>
      <c r="D123" s="29"/>
      <c r="E123" s="109"/>
      <c r="F123" s="109"/>
      <c r="G123" s="108"/>
      <c r="H123" s="225"/>
      <c r="I123" s="248"/>
      <c r="J123" s="248"/>
      <c r="K123" s="248"/>
      <c r="L123" s="26" t="s">
        <v>114</v>
      </c>
      <c r="M123" s="25" t="s">
        <v>411</v>
      </c>
      <c r="N123" s="26" t="s">
        <v>112</v>
      </c>
      <c r="O123" s="25" t="s">
        <v>217</v>
      </c>
      <c r="P123" s="26" t="s">
        <v>111</v>
      </c>
      <c r="Q123" s="25" t="s">
        <v>175</v>
      </c>
      <c r="R123" s="26" t="s">
        <v>110</v>
      </c>
      <c r="S123" s="25"/>
      <c r="T123" s="26" t="s">
        <v>109</v>
      </c>
      <c r="U123" s="25"/>
      <c r="V123" s="26" t="s">
        <v>108</v>
      </c>
      <c r="W123" s="25"/>
      <c r="X123" s="26" t="s">
        <v>107</v>
      </c>
      <c r="Y123" s="25"/>
      <c r="Z123" s="26" t="s">
        <v>106</v>
      </c>
      <c r="AA123" s="25"/>
      <c r="AB123" s="24"/>
      <c r="AC123" s="25"/>
      <c r="AD123" s="24"/>
      <c r="AE123" s="23"/>
      <c r="AF123" s="251"/>
      <c r="AG123" s="251"/>
      <c r="AH123" s="22"/>
      <c r="AI123" s="11"/>
      <c r="AJ123" s="234"/>
      <c r="AK123" s="240"/>
      <c r="AL123" s="231"/>
      <c r="AM123" s="234"/>
      <c r="AN123" s="240"/>
      <c r="AO123" s="231"/>
      <c r="AP123" s="234"/>
      <c r="AQ123" s="240"/>
      <c r="AR123" s="231"/>
      <c r="AS123" s="234"/>
      <c r="AT123" s="240"/>
      <c r="AU123" s="231"/>
      <c r="AV123" s="234"/>
      <c r="AW123" s="237"/>
      <c r="AX123" s="231"/>
      <c r="AY123" s="292"/>
      <c r="AZ123" s="228"/>
      <c r="BA123" s="228"/>
      <c r="BB123" s="295"/>
    </row>
    <row r="124" spans="2:62" ht="28.15" customHeight="1" thickBot="1" x14ac:dyDescent="0.25">
      <c r="B124" s="30"/>
      <c r="C124" s="253"/>
      <c r="D124" s="51"/>
      <c r="E124" s="115"/>
      <c r="F124" s="115"/>
      <c r="G124" s="114"/>
      <c r="H124" s="226"/>
      <c r="I124" s="254"/>
      <c r="J124" s="254"/>
      <c r="K124" s="254"/>
      <c r="L124" s="48" t="s">
        <v>105</v>
      </c>
      <c r="M124" s="47" t="s">
        <v>442</v>
      </c>
      <c r="N124" s="48" t="s">
        <v>103</v>
      </c>
      <c r="O124" s="47" t="s">
        <v>187</v>
      </c>
      <c r="P124" s="48" t="s">
        <v>102</v>
      </c>
      <c r="Q124" s="47" t="s">
        <v>121</v>
      </c>
      <c r="R124" s="48" t="s">
        <v>101</v>
      </c>
      <c r="S124" s="47"/>
      <c r="T124" s="48">
        <v>20</v>
      </c>
      <c r="U124" s="47"/>
      <c r="V124" s="48" t="s">
        <v>100</v>
      </c>
      <c r="W124" s="47"/>
      <c r="X124" s="48" t="s">
        <v>99</v>
      </c>
      <c r="Y124" s="47"/>
      <c r="Z124" s="48" t="s">
        <v>98</v>
      </c>
      <c r="AA124" s="47"/>
      <c r="AB124" s="16"/>
      <c r="AC124" s="47"/>
      <c r="AD124" s="16"/>
      <c r="AE124" s="46"/>
      <c r="AF124" s="255"/>
      <c r="AG124" s="255"/>
      <c r="AH124" s="45"/>
      <c r="AI124" s="11"/>
      <c r="AJ124" s="235"/>
      <c r="AK124" s="241"/>
      <c r="AL124" s="232"/>
      <c r="AM124" s="235"/>
      <c r="AN124" s="241"/>
      <c r="AO124" s="232"/>
      <c r="AP124" s="235"/>
      <c r="AQ124" s="241"/>
      <c r="AR124" s="232"/>
      <c r="AS124" s="235"/>
      <c r="AT124" s="241"/>
      <c r="AU124" s="232"/>
      <c r="AV124" s="235"/>
      <c r="AW124" s="238"/>
      <c r="AX124" s="232"/>
      <c r="AY124" s="293"/>
      <c r="AZ124" s="229"/>
      <c r="BA124" s="229"/>
      <c r="BB124" s="296"/>
    </row>
    <row r="125" spans="2:62" ht="28.15" customHeight="1" x14ac:dyDescent="0.2">
      <c r="B125" s="30"/>
      <c r="C125" s="242">
        <v>3</v>
      </c>
      <c r="D125" s="44"/>
      <c r="E125" s="113"/>
      <c r="F125" s="113"/>
      <c r="G125" s="112"/>
      <c r="H125" s="223"/>
      <c r="I125" s="246">
        <v>43</v>
      </c>
      <c r="J125" s="246">
        <v>17</v>
      </c>
      <c r="K125" s="246">
        <v>6</v>
      </c>
      <c r="L125" s="41" t="s">
        <v>133</v>
      </c>
      <c r="M125" s="40" t="s">
        <v>414</v>
      </c>
      <c r="N125" s="41" t="s">
        <v>131</v>
      </c>
      <c r="O125" s="40" t="s">
        <v>175</v>
      </c>
      <c r="P125" s="41" t="s">
        <v>130</v>
      </c>
      <c r="Q125" s="40" t="s">
        <v>121</v>
      </c>
      <c r="R125" s="41" t="s">
        <v>129</v>
      </c>
      <c r="S125" s="40"/>
      <c r="T125" s="41" t="s">
        <v>128</v>
      </c>
      <c r="U125" s="40"/>
      <c r="V125" s="41" t="s">
        <v>127</v>
      </c>
      <c r="W125" s="40"/>
      <c r="X125" s="41" t="s">
        <v>126</v>
      </c>
      <c r="Y125" s="40"/>
      <c r="Z125" s="41" t="s">
        <v>125</v>
      </c>
      <c r="AA125" s="40"/>
      <c r="AB125" s="39"/>
      <c r="AC125" s="40"/>
      <c r="AD125" s="39"/>
      <c r="AE125" s="38"/>
      <c r="AF125" s="250"/>
      <c r="AG125" s="250"/>
      <c r="AH125" s="37"/>
      <c r="AI125" s="11"/>
      <c r="AJ125" s="233">
        <f>SUMPRODUCT(LEN($M125:$S128)-LEN(SUBSTITUTE($M125:$S128,"A", "")))</f>
        <v>9</v>
      </c>
      <c r="AK125" s="239">
        <f>SUMPRODUCT(LEN($AD125:$AD128)-LEN(SUBSTITUTE($AD125:$AD128,"A", "")))</f>
        <v>0</v>
      </c>
      <c r="AL125" s="230">
        <f>SUMPRODUCT(LEN($AC125:$AC128)-LEN(SUBSTITUTE($AC125:$AC128,"A", "")))</f>
        <v>0</v>
      </c>
      <c r="AM125" s="233">
        <f>SUMPRODUCT(LEN($M125:$S128)-LEN(SUBSTITUTE($M125:$S128,"S", "")))</f>
        <v>11</v>
      </c>
      <c r="AN125" s="239">
        <f>SUMPRODUCT(LEN($AD125:$AD128)-LEN(SUBSTITUTE($AD125:$AD128,"S", "")))</f>
        <v>0</v>
      </c>
      <c r="AO125" s="230">
        <f>SUMPRODUCT(LEN($AC125:$AC128)-LEN(SUBSTITUTE($AC125:$AC128,"S", "")))</f>
        <v>0</v>
      </c>
      <c r="AP125" s="233">
        <f>SUMPRODUCT(LEN($M125:$S128)-LEN(SUBSTITUTE($M125:$S128,"F", "")))</f>
        <v>0</v>
      </c>
      <c r="AQ125" s="239">
        <f>SUMPRODUCT(LEN($AD125:$AD128)-LEN(SUBSTITUTE($AD125:$AD128,"F", "")))</f>
        <v>0</v>
      </c>
      <c r="AR125" s="230">
        <f>SUMPRODUCT(LEN($AC125:$AC128)-LEN(SUBSTITUTE($AC125:$AC128,"F", "")))</f>
        <v>0</v>
      </c>
      <c r="AS125" s="233">
        <f>SUMPRODUCT(LEN($M125:$S128)-LEN(SUBSTITUTE($M125:$S128,"G", "")))</f>
        <v>1</v>
      </c>
      <c r="AT125" s="239">
        <f>SUMPRODUCT(LEN($AD125:$AD128)-LEN(SUBSTITUTE($AD125:$AD128,"G", "")))</f>
        <v>0</v>
      </c>
      <c r="AU125" s="230">
        <f>SUMPRODUCT(LEN($AC125:$AC128)-LEN(SUBSTITUTE($AC125:$AC128,"G", "")))</f>
        <v>0</v>
      </c>
      <c r="AV125" s="233">
        <f>SUMPRODUCT(LEN($L125:$S128)-LEN(SUBSTITUTE($L125:$S128,"M", "")))</f>
        <v>0</v>
      </c>
      <c r="AW125" s="236">
        <f>SUMPRODUCT(LEN($AD125:$AD128)-LEN(SUBSTITUTE($AD125:$AD128,"M", "")))</f>
        <v>0</v>
      </c>
      <c r="AX125" s="230">
        <f>SUMPRODUCT(LEN($AC125:$AC128)-LEN(SUBSTITUTE($AC125:$AC128,"M", "")))</f>
        <v>0</v>
      </c>
      <c r="AY125" s="291">
        <f>SUMPRODUCT(LEN($AE125:$AE128)-LEN(SUBSTITUTE($AE125:$AE128,"S", "")))</f>
        <v>0</v>
      </c>
      <c r="AZ125" s="227">
        <f>SUMPRODUCT(LEN($AE125:$AE128)-LEN(SUBSTITUTE($AE125:$AE128,"F", "")))</f>
        <v>0</v>
      </c>
      <c r="BA125" s="227">
        <f>SUMPRODUCT(LEN($AE125:$AE128)-LEN(SUBSTITUTE($AE125:$AE128,"G", "")))</f>
        <v>0</v>
      </c>
      <c r="BB125" s="294">
        <f>SUMPRODUCT(LEN($AE125:$AE128)-LEN(SUBSTITUTE($AE125:$AE128,"M", "")))</f>
        <v>0</v>
      </c>
    </row>
    <row r="126" spans="2:62" ht="28.15" customHeight="1" thickBot="1" x14ac:dyDescent="0.25">
      <c r="B126" s="30"/>
      <c r="C126" s="243"/>
      <c r="D126" s="36"/>
      <c r="E126" s="111"/>
      <c r="F126" s="111"/>
      <c r="G126" s="110"/>
      <c r="H126" s="224"/>
      <c r="I126" s="247"/>
      <c r="J126" s="247"/>
      <c r="K126" s="247"/>
      <c r="L126" s="33" t="s">
        <v>123</v>
      </c>
      <c r="M126" s="32" t="s">
        <v>203</v>
      </c>
      <c r="N126" s="33" t="s">
        <v>122</v>
      </c>
      <c r="O126" s="32" t="s">
        <v>113</v>
      </c>
      <c r="P126" s="33" t="s">
        <v>120</v>
      </c>
      <c r="Q126" s="32" t="s">
        <v>121</v>
      </c>
      <c r="R126" s="33" t="s">
        <v>119</v>
      </c>
      <c r="S126" s="32"/>
      <c r="T126" s="33" t="s">
        <v>118</v>
      </c>
      <c r="U126" s="32"/>
      <c r="V126" s="33" t="s">
        <v>117</v>
      </c>
      <c r="W126" s="32"/>
      <c r="X126" s="33" t="s">
        <v>116</v>
      </c>
      <c r="Y126" s="32"/>
      <c r="Z126" s="33" t="s">
        <v>115</v>
      </c>
      <c r="AA126" s="32"/>
      <c r="AB126" s="31"/>
      <c r="AC126" s="32"/>
      <c r="AD126" s="31"/>
      <c r="AE126" s="23"/>
      <c r="AF126" s="251"/>
      <c r="AG126" s="251"/>
      <c r="AH126" s="22"/>
      <c r="AI126" s="11"/>
      <c r="AJ126" s="234"/>
      <c r="AK126" s="240"/>
      <c r="AL126" s="231"/>
      <c r="AM126" s="234"/>
      <c r="AN126" s="240"/>
      <c r="AO126" s="231"/>
      <c r="AP126" s="234"/>
      <c r="AQ126" s="240"/>
      <c r="AR126" s="231"/>
      <c r="AS126" s="234"/>
      <c r="AT126" s="240"/>
      <c r="AU126" s="231"/>
      <c r="AV126" s="234"/>
      <c r="AW126" s="237"/>
      <c r="AX126" s="231"/>
      <c r="AY126" s="292"/>
      <c r="AZ126" s="228"/>
      <c r="BA126" s="228"/>
      <c r="BB126" s="295"/>
    </row>
    <row r="127" spans="2:62" ht="28.15" customHeight="1" x14ac:dyDescent="0.2">
      <c r="B127" s="30"/>
      <c r="C127" s="244"/>
      <c r="D127" s="29"/>
      <c r="E127" s="109"/>
      <c r="F127" s="109"/>
      <c r="G127" s="108"/>
      <c r="H127" s="225"/>
      <c r="I127" s="248"/>
      <c r="J127" s="248"/>
      <c r="K127" s="248"/>
      <c r="L127" s="26" t="s">
        <v>114</v>
      </c>
      <c r="M127" s="25" t="s">
        <v>187</v>
      </c>
      <c r="N127" s="26" t="s">
        <v>112</v>
      </c>
      <c r="O127" s="25" t="s">
        <v>175</v>
      </c>
      <c r="P127" s="26" t="s">
        <v>111</v>
      </c>
      <c r="Q127" s="25" t="s">
        <v>121</v>
      </c>
      <c r="R127" s="26" t="s">
        <v>110</v>
      </c>
      <c r="S127" s="25"/>
      <c r="T127" s="26" t="s">
        <v>109</v>
      </c>
      <c r="U127" s="25"/>
      <c r="V127" s="26" t="s">
        <v>108</v>
      </c>
      <c r="W127" s="25"/>
      <c r="X127" s="26" t="s">
        <v>107</v>
      </c>
      <c r="Y127" s="25"/>
      <c r="Z127" s="26" t="s">
        <v>106</v>
      </c>
      <c r="AA127" s="25"/>
      <c r="AB127" s="24"/>
      <c r="AC127" s="25"/>
      <c r="AD127" s="24"/>
      <c r="AE127" s="23"/>
      <c r="AF127" s="251"/>
      <c r="AG127" s="251"/>
      <c r="AH127" s="22"/>
      <c r="AI127" s="11"/>
      <c r="AJ127" s="234"/>
      <c r="AK127" s="240"/>
      <c r="AL127" s="231"/>
      <c r="AM127" s="234"/>
      <c r="AN127" s="240"/>
      <c r="AO127" s="231"/>
      <c r="AP127" s="234"/>
      <c r="AQ127" s="240"/>
      <c r="AR127" s="231"/>
      <c r="AS127" s="234"/>
      <c r="AT127" s="240"/>
      <c r="AU127" s="231"/>
      <c r="AV127" s="234"/>
      <c r="AW127" s="237"/>
      <c r="AX127" s="231"/>
      <c r="AY127" s="292"/>
      <c r="AZ127" s="228"/>
      <c r="BA127" s="228"/>
      <c r="BB127" s="295"/>
    </row>
    <row r="128" spans="2:62" ht="28.15" customHeight="1" thickBot="1" x14ac:dyDescent="0.25">
      <c r="B128" s="21"/>
      <c r="C128" s="245"/>
      <c r="D128" s="20"/>
      <c r="E128" s="117"/>
      <c r="F128" s="117"/>
      <c r="G128" s="116"/>
      <c r="H128" s="226"/>
      <c r="I128" s="249"/>
      <c r="J128" s="249"/>
      <c r="K128" s="249"/>
      <c r="L128" s="17" t="s">
        <v>105</v>
      </c>
      <c r="M128" s="15" t="s">
        <v>217</v>
      </c>
      <c r="N128" s="17" t="s">
        <v>103</v>
      </c>
      <c r="O128" s="15" t="s">
        <v>175</v>
      </c>
      <c r="P128" s="17" t="s">
        <v>102</v>
      </c>
      <c r="Q128" s="15"/>
      <c r="R128" s="17" t="s">
        <v>101</v>
      </c>
      <c r="S128" s="15"/>
      <c r="T128" s="17">
        <v>20</v>
      </c>
      <c r="U128" s="15"/>
      <c r="V128" s="17" t="s">
        <v>100</v>
      </c>
      <c r="W128" s="15"/>
      <c r="X128" s="17" t="s">
        <v>99</v>
      </c>
      <c r="Y128" s="15"/>
      <c r="Z128" s="17" t="s">
        <v>98</v>
      </c>
      <c r="AA128" s="15"/>
      <c r="AB128" s="16"/>
      <c r="AC128" s="15"/>
      <c r="AD128" s="14"/>
      <c r="AE128" s="13"/>
      <c r="AF128" s="252"/>
      <c r="AG128" s="252"/>
      <c r="AH128" s="12"/>
      <c r="AI128" s="11"/>
      <c r="AJ128" s="235"/>
      <c r="AK128" s="241"/>
      <c r="AL128" s="232"/>
      <c r="AM128" s="235"/>
      <c r="AN128" s="241"/>
      <c r="AO128" s="232"/>
      <c r="AP128" s="235"/>
      <c r="AQ128" s="241"/>
      <c r="AR128" s="232"/>
      <c r="AS128" s="235"/>
      <c r="AT128" s="241"/>
      <c r="AU128" s="232"/>
      <c r="AV128" s="235"/>
      <c r="AW128" s="238"/>
      <c r="AX128" s="232"/>
      <c r="AY128" s="293"/>
      <c r="AZ128" s="229"/>
      <c r="BA128" s="229"/>
      <c r="BB128" s="296"/>
    </row>
    <row r="129" spans="2:62" ht="85.9" customHeight="1" thickTop="1" thickBot="1" x14ac:dyDescent="0.35">
      <c r="B129" s="105" t="s">
        <v>174</v>
      </c>
      <c r="C129" s="95" t="s">
        <v>173</v>
      </c>
      <c r="D129" s="100" t="s">
        <v>172</v>
      </c>
      <c r="E129" s="104" t="s">
        <v>171</v>
      </c>
      <c r="F129" s="103"/>
      <c r="G129" s="102"/>
      <c r="H129" s="101" t="s">
        <v>170</v>
      </c>
      <c r="I129" s="100" t="s">
        <v>96</v>
      </c>
      <c r="J129" s="100" t="s">
        <v>169</v>
      </c>
      <c r="K129" s="100" t="s">
        <v>97</v>
      </c>
      <c r="L129" s="256" t="s">
        <v>168</v>
      </c>
      <c r="M129" s="262"/>
      <c r="N129" s="256" t="s">
        <v>167</v>
      </c>
      <c r="O129" s="262"/>
      <c r="P129" s="256" t="s">
        <v>167</v>
      </c>
      <c r="Q129" s="257"/>
      <c r="R129" s="256" t="s">
        <v>167</v>
      </c>
      <c r="S129" s="257"/>
      <c r="T129" s="256" t="s">
        <v>167</v>
      </c>
      <c r="U129" s="257"/>
      <c r="V129" s="256" t="s">
        <v>167</v>
      </c>
      <c r="W129" s="257"/>
      <c r="X129" s="256" t="s">
        <v>167</v>
      </c>
      <c r="Y129" s="257"/>
      <c r="Z129" s="256" t="s">
        <v>167</v>
      </c>
      <c r="AA129" s="257"/>
      <c r="AB129" s="261" t="s">
        <v>166</v>
      </c>
      <c r="AC129" s="257"/>
      <c r="AD129" s="101" t="s">
        <v>165</v>
      </c>
      <c r="AE129" s="101" t="s">
        <v>164</v>
      </c>
      <c r="AF129" s="100" t="s">
        <v>163</v>
      </c>
      <c r="AG129" s="100" t="s">
        <v>162</v>
      </c>
      <c r="AH129" s="99" t="s">
        <v>161</v>
      </c>
      <c r="AI129" s="98"/>
      <c r="AJ129" s="96" t="s">
        <v>160</v>
      </c>
      <c r="AK129" s="95" t="s">
        <v>159</v>
      </c>
      <c r="AL129" s="94" t="s">
        <v>158</v>
      </c>
      <c r="AM129" s="96" t="s">
        <v>157</v>
      </c>
      <c r="AN129" s="95" t="s">
        <v>156</v>
      </c>
      <c r="AO129" s="94" t="s">
        <v>155</v>
      </c>
      <c r="AP129" s="96" t="s">
        <v>154</v>
      </c>
      <c r="AQ129" s="95" t="s">
        <v>153</v>
      </c>
      <c r="AR129" s="97" t="s">
        <v>152</v>
      </c>
      <c r="AS129" s="96" t="s">
        <v>151</v>
      </c>
      <c r="AT129" s="95" t="s">
        <v>150</v>
      </c>
      <c r="AU129" s="94" t="s">
        <v>149</v>
      </c>
      <c r="AV129" s="96" t="s">
        <v>148</v>
      </c>
      <c r="AW129" s="95" t="s">
        <v>147</v>
      </c>
      <c r="AX129" s="94" t="s">
        <v>146</v>
      </c>
      <c r="AY129" s="93" t="s">
        <v>145</v>
      </c>
      <c r="AZ129" s="92" t="s">
        <v>144</v>
      </c>
      <c r="BA129" s="92" t="s">
        <v>143</v>
      </c>
      <c r="BB129" s="91" t="s">
        <v>142</v>
      </c>
    </row>
    <row r="130" spans="2:62" ht="48" thickBot="1" x14ac:dyDescent="0.3">
      <c r="B130" s="90" t="s">
        <v>247</v>
      </c>
      <c r="C130" s="89"/>
      <c r="D130" s="88">
        <v>180</v>
      </c>
      <c r="E130" s="258"/>
      <c r="F130" s="259"/>
      <c r="G130" s="260"/>
      <c r="H130" s="87" t="s">
        <v>140</v>
      </c>
      <c r="I130" s="86"/>
      <c r="J130" s="86"/>
      <c r="K130" s="85"/>
      <c r="L130" s="84"/>
      <c r="M130" s="81"/>
      <c r="N130" s="84"/>
      <c r="O130" s="81"/>
      <c r="P130" s="84"/>
      <c r="Q130" s="81"/>
      <c r="R130" s="84"/>
      <c r="S130" s="81"/>
      <c r="T130" s="84"/>
      <c r="U130" s="81"/>
      <c r="V130" s="84"/>
      <c r="W130" s="81"/>
      <c r="X130" s="84"/>
      <c r="Y130" s="81"/>
      <c r="Z130" s="84"/>
      <c r="AA130" s="83"/>
      <c r="AB130" s="82" t="s">
        <v>139</v>
      </c>
      <c r="AC130" s="81"/>
      <c r="AD130" s="81"/>
      <c r="AE130" s="81"/>
      <c r="AF130" s="80"/>
      <c r="AG130" s="80"/>
      <c r="AH130" s="60"/>
      <c r="AI130" s="79" t="s">
        <v>138</v>
      </c>
      <c r="AJ130" s="78">
        <f t="shared" ref="AJ130:BB130" si="16">SUM(AJ132:AJ143)</f>
        <v>50</v>
      </c>
      <c r="AK130" s="77">
        <f t="shared" si="16"/>
        <v>13</v>
      </c>
      <c r="AL130" s="76">
        <f t="shared" si="16"/>
        <v>0</v>
      </c>
      <c r="AM130" s="78">
        <f t="shared" si="16"/>
        <v>35</v>
      </c>
      <c r="AN130" s="77">
        <f t="shared" si="16"/>
        <v>21</v>
      </c>
      <c r="AO130" s="76">
        <f t="shared" si="16"/>
        <v>0</v>
      </c>
      <c r="AP130" s="78">
        <f t="shared" si="16"/>
        <v>0</v>
      </c>
      <c r="AQ130" s="77">
        <f t="shared" si="16"/>
        <v>0</v>
      </c>
      <c r="AR130" s="76">
        <f t="shared" si="16"/>
        <v>0</v>
      </c>
      <c r="AS130" s="78">
        <f t="shared" si="16"/>
        <v>2</v>
      </c>
      <c r="AT130" s="77">
        <f t="shared" si="16"/>
        <v>0</v>
      </c>
      <c r="AU130" s="76">
        <f t="shared" si="16"/>
        <v>0</v>
      </c>
      <c r="AV130" s="78">
        <f t="shared" si="16"/>
        <v>0</v>
      </c>
      <c r="AW130" s="77">
        <f t="shared" si="16"/>
        <v>0</v>
      </c>
      <c r="AX130" s="76">
        <f t="shared" si="16"/>
        <v>0</v>
      </c>
      <c r="AY130" s="75">
        <f t="shared" si="16"/>
        <v>0</v>
      </c>
      <c r="AZ130" s="74">
        <f t="shared" si="16"/>
        <v>0</v>
      </c>
      <c r="BA130" s="74">
        <f t="shared" si="16"/>
        <v>1</v>
      </c>
      <c r="BB130" s="73">
        <f t="shared" si="16"/>
        <v>0</v>
      </c>
      <c r="BC130" s="72" t="s">
        <v>137</v>
      </c>
      <c r="BF130" s="5">
        <f>SUM(AJ130:AL130)/$BG$5</f>
        <v>21</v>
      </c>
      <c r="BG130" s="5">
        <f>SUM(AM130:AO130,AY130)/$BG$5</f>
        <v>18.666666666666668</v>
      </c>
      <c r="BH130" s="5">
        <f>SUM(AP130:AR130,AZ130)/$BG$5</f>
        <v>0</v>
      </c>
      <c r="BI130" s="5">
        <f>SUM(AS130:AU130,BA130)/$BG$5</f>
        <v>1</v>
      </c>
      <c r="BJ130" s="5">
        <f>SUM(AV130:AX130,BB130)/$BG$5</f>
        <v>0</v>
      </c>
    </row>
    <row r="131" spans="2:62" ht="37.5" thickBot="1" x14ac:dyDescent="0.3">
      <c r="B131" s="71"/>
      <c r="C131" s="70"/>
      <c r="D131" s="69"/>
      <c r="E131" s="68"/>
      <c r="F131" s="68"/>
      <c r="G131" s="67"/>
      <c r="H131" s="66"/>
      <c r="I131" s="64"/>
      <c r="J131" s="64"/>
      <c r="K131" s="65"/>
      <c r="L131" s="64"/>
      <c r="M131" s="62"/>
      <c r="N131" s="64"/>
      <c r="O131" s="62"/>
      <c r="P131" s="64"/>
      <c r="Q131" s="62"/>
      <c r="R131" s="64"/>
      <c r="S131" s="62"/>
      <c r="T131" s="64"/>
      <c r="U131" s="62"/>
      <c r="V131" s="64"/>
      <c r="W131" s="62"/>
      <c r="X131" s="64"/>
      <c r="Y131" s="62"/>
      <c r="Z131" s="64"/>
      <c r="AA131" s="62"/>
      <c r="AB131" s="63"/>
      <c r="AC131" s="62"/>
      <c r="AD131" s="62"/>
      <c r="AE131" s="62"/>
      <c r="AF131" s="61"/>
      <c r="AG131" s="61"/>
      <c r="AH131" s="60"/>
      <c r="AI131" s="59" t="s">
        <v>136</v>
      </c>
      <c r="AJ131" s="58">
        <f t="shared" ref="AJ131:BB131" si="17">AJ130/3</f>
        <v>16.666666666666668</v>
      </c>
      <c r="AK131" s="57">
        <f t="shared" si="17"/>
        <v>4.333333333333333</v>
      </c>
      <c r="AL131" s="56">
        <f t="shared" si="17"/>
        <v>0</v>
      </c>
      <c r="AM131" s="58">
        <f t="shared" si="17"/>
        <v>11.666666666666666</v>
      </c>
      <c r="AN131" s="57">
        <f t="shared" si="17"/>
        <v>7</v>
      </c>
      <c r="AO131" s="56">
        <f t="shared" si="17"/>
        <v>0</v>
      </c>
      <c r="AP131" s="58">
        <f t="shared" si="17"/>
        <v>0</v>
      </c>
      <c r="AQ131" s="57">
        <f t="shared" si="17"/>
        <v>0</v>
      </c>
      <c r="AR131" s="56">
        <f t="shared" si="17"/>
        <v>0</v>
      </c>
      <c r="AS131" s="58">
        <f t="shared" si="17"/>
        <v>0.66666666666666663</v>
      </c>
      <c r="AT131" s="57">
        <f t="shared" si="17"/>
        <v>0</v>
      </c>
      <c r="AU131" s="56">
        <f t="shared" si="17"/>
        <v>0</v>
      </c>
      <c r="AV131" s="58">
        <f t="shared" si="17"/>
        <v>0</v>
      </c>
      <c r="AW131" s="57">
        <f t="shared" si="17"/>
        <v>0</v>
      </c>
      <c r="AX131" s="56">
        <f t="shared" si="17"/>
        <v>0</v>
      </c>
      <c r="AY131" s="55">
        <f t="shared" si="17"/>
        <v>0</v>
      </c>
      <c r="AZ131" s="54">
        <f t="shared" si="17"/>
        <v>0</v>
      </c>
      <c r="BA131" s="54">
        <f t="shared" si="17"/>
        <v>0.33333333333333331</v>
      </c>
      <c r="BB131" s="53">
        <f t="shared" si="17"/>
        <v>0</v>
      </c>
      <c r="BC131" s="52" t="s">
        <v>135</v>
      </c>
    </row>
    <row r="132" spans="2:62" ht="28.15" customHeight="1" x14ac:dyDescent="0.2">
      <c r="B132" s="30"/>
      <c r="C132" s="242">
        <v>1</v>
      </c>
      <c r="D132" s="44"/>
      <c r="E132" s="113"/>
      <c r="F132" s="113"/>
      <c r="G132" s="112"/>
      <c r="H132" s="223" t="s">
        <v>183</v>
      </c>
      <c r="I132" s="246">
        <v>58</v>
      </c>
      <c r="J132" s="246">
        <v>19</v>
      </c>
      <c r="K132" s="246">
        <v>8</v>
      </c>
      <c r="L132" s="41" t="s">
        <v>133</v>
      </c>
      <c r="M132" s="40" t="s">
        <v>104</v>
      </c>
      <c r="N132" s="41" t="s">
        <v>131</v>
      </c>
      <c r="O132" s="40" t="s">
        <v>217</v>
      </c>
      <c r="P132" s="41" t="s">
        <v>130</v>
      </c>
      <c r="Q132" s="40" t="s">
        <v>121</v>
      </c>
      <c r="R132" s="41" t="s">
        <v>129</v>
      </c>
      <c r="S132" s="40"/>
      <c r="T132" s="41" t="s">
        <v>128</v>
      </c>
      <c r="U132" s="40"/>
      <c r="V132" s="41" t="s">
        <v>127</v>
      </c>
      <c r="W132" s="40"/>
      <c r="X132" s="41" t="s">
        <v>126</v>
      </c>
      <c r="Y132" s="40"/>
      <c r="Z132" s="41" t="s">
        <v>125</v>
      </c>
      <c r="AA132" s="40"/>
      <c r="AB132" s="39"/>
      <c r="AC132" s="40"/>
      <c r="AD132" s="39"/>
      <c r="AE132" s="38" t="s">
        <v>414</v>
      </c>
      <c r="AF132" s="250"/>
      <c r="AG132" s="250"/>
      <c r="AH132" s="37"/>
      <c r="AI132" s="11"/>
      <c r="AJ132" s="233">
        <f>SUMPRODUCT(LEN($M132:$S135)-LEN(SUBSTITUTE($M132:$S135,"A", "")))</f>
        <v>12</v>
      </c>
      <c r="AK132" s="239">
        <f>SUMPRODUCT(LEN($AD132:$AD135)-LEN(SUBSTITUTE($AD132:$AD135,"A", "")))</f>
        <v>0</v>
      </c>
      <c r="AL132" s="230">
        <f>SUMPRODUCT(LEN($AC132:$AC135)-LEN(SUBSTITUTE($AC132:$AC135,"A", "")))</f>
        <v>0</v>
      </c>
      <c r="AM132" s="233">
        <f>SUMPRODUCT(LEN($M132:$S135)-LEN(SUBSTITUTE($M132:$S135,"S", "")))</f>
        <v>7</v>
      </c>
      <c r="AN132" s="239">
        <f>SUMPRODUCT(LEN($AD132:$AD135)-LEN(SUBSTITUTE($AD132:$AD135,"S", "")))</f>
        <v>0</v>
      </c>
      <c r="AO132" s="230">
        <f>SUMPRODUCT(LEN($AC132:$AC135)-LEN(SUBSTITUTE($AC132:$AC135,"S", "")))</f>
        <v>0</v>
      </c>
      <c r="AP132" s="233">
        <f>SUMPRODUCT(LEN($M132:$S135)-LEN(SUBSTITUTE($M132:$S135,"F", "")))</f>
        <v>0</v>
      </c>
      <c r="AQ132" s="239">
        <f>SUMPRODUCT(LEN($AD132:$AD135)-LEN(SUBSTITUTE($AD132:$AD135,"F", "")))</f>
        <v>0</v>
      </c>
      <c r="AR132" s="230">
        <f>SUMPRODUCT(LEN($AC132:$AC135)-LEN(SUBSTITUTE($AC132:$AC135,"F", "")))</f>
        <v>0</v>
      </c>
      <c r="AS132" s="233">
        <f>SUMPRODUCT(LEN($M132:$S135)-LEN(SUBSTITUTE($M132:$S135,"G", "")))</f>
        <v>0</v>
      </c>
      <c r="AT132" s="239">
        <f>SUMPRODUCT(LEN($AD132:$AD135)-LEN(SUBSTITUTE($AD132:$AD135,"G", "")))</f>
        <v>0</v>
      </c>
      <c r="AU132" s="230">
        <f>SUMPRODUCT(LEN($AC132:$AC135)-LEN(SUBSTITUTE($AC132:$AC135,"G", "")))</f>
        <v>0</v>
      </c>
      <c r="AV132" s="233">
        <f>SUMPRODUCT(LEN($L132:$S135)-LEN(SUBSTITUTE($L132:$S135,"M", "")))</f>
        <v>0</v>
      </c>
      <c r="AW132" s="236">
        <f>SUMPRODUCT(LEN($AD132:$AD135)-LEN(SUBSTITUTE($AD132:$AD135,"M", "")))</f>
        <v>0</v>
      </c>
      <c r="AX132" s="230">
        <f>SUMPRODUCT(LEN($AC132:$AC135)-LEN(SUBSTITUTE($AC132:$AC135,"M", "")))</f>
        <v>0</v>
      </c>
      <c r="AY132" s="291">
        <f>SUMPRODUCT(LEN($AE132:$AE135)-LEN(SUBSTITUTE($AE132:$AE135,"S", "")))</f>
        <v>0</v>
      </c>
      <c r="AZ132" s="227">
        <f>SUMPRODUCT(LEN($AE132:$AE135)-LEN(SUBSTITUTE($AE132:$AE135,"F", "")))</f>
        <v>0</v>
      </c>
      <c r="BA132" s="227">
        <f>SUMPRODUCT(LEN($AE132:$AE135)-LEN(SUBSTITUTE($AE132:$AE135,"G", "")))</f>
        <v>1</v>
      </c>
      <c r="BB132" s="294">
        <f>SUMPRODUCT(LEN($AE132:$AE135)-LEN(SUBSTITUTE($AE132:$AE135,"M", "")))</f>
        <v>0</v>
      </c>
    </row>
    <row r="133" spans="2:62" ht="28.15" customHeight="1" thickBot="1" x14ac:dyDescent="0.25">
      <c r="B133" s="30"/>
      <c r="C133" s="243"/>
      <c r="D133" s="36"/>
      <c r="E133" s="111"/>
      <c r="F133" s="111"/>
      <c r="G133" s="110"/>
      <c r="H133" s="224"/>
      <c r="I133" s="247"/>
      <c r="J133" s="247"/>
      <c r="K133" s="247"/>
      <c r="L133" s="33" t="s">
        <v>123</v>
      </c>
      <c r="M133" s="32" t="s">
        <v>104</v>
      </c>
      <c r="N133" s="33" t="s">
        <v>122</v>
      </c>
      <c r="O133" s="32" t="s">
        <v>175</v>
      </c>
      <c r="P133" s="33" t="s">
        <v>120</v>
      </c>
      <c r="Q133" s="32" t="s">
        <v>121</v>
      </c>
      <c r="R133" s="33" t="s">
        <v>119</v>
      </c>
      <c r="S133" s="32"/>
      <c r="T133" s="33" t="s">
        <v>118</v>
      </c>
      <c r="U133" s="32"/>
      <c r="V133" s="33" t="s">
        <v>117</v>
      </c>
      <c r="W133" s="32"/>
      <c r="X133" s="33" t="s">
        <v>116</v>
      </c>
      <c r="Y133" s="32"/>
      <c r="Z133" s="33" t="s">
        <v>115</v>
      </c>
      <c r="AA133" s="32"/>
      <c r="AB133" s="31"/>
      <c r="AC133" s="32"/>
      <c r="AD133" s="31"/>
      <c r="AE133" s="23"/>
      <c r="AF133" s="251"/>
      <c r="AG133" s="251"/>
      <c r="AH133" s="22"/>
      <c r="AI133" s="11"/>
      <c r="AJ133" s="234"/>
      <c r="AK133" s="240"/>
      <c r="AL133" s="231"/>
      <c r="AM133" s="234"/>
      <c r="AN133" s="240"/>
      <c r="AO133" s="231"/>
      <c r="AP133" s="234"/>
      <c r="AQ133" s="240"/>
      <c r="AR133" s="231"/>
      <c r="AS133" s="234"/>
      <c r="AT133" s="240"/>
      <c r="AU133" s="231"/>
      <c r="AV133" s="234"/>
      <c r="AW133" s="237"/>
      <c r="AX133" s="231"/>
      <c r="AY133" s="292"/>
      <c r="AZ133" s="228"/>
      <c r="BA133" s="228"/>
      <c r="BB133" s="295"/>
    </row>
    <row r="134" spans="2:62" ht="28.15" customHeight="1" x14ac:dyDescent="0.2">
      <c r="B134" s="30"/>
      <c r="C134" s="244"/>
      <c r="D134" s="29"/>
      <c r="E134" s="109"/>
      <c r="F134" s="109"/>
      <c r="G134" s="108"/>
      <c r="H134" s="225">
        <v>180</v>
      </c>
      <c r="I134" s="248"/>
      <c r="J134" s="248"/>
      <c r="K134" s="248"/>
      <c r="L134" s="26" t="s">
        <v>114</v>
      </c>
      <c r="M134" s="25" t="s">
        <v>186</v>
      </c>
      <c r="N134" s="26" t="s">
        <v>112</v>
      </c>
      <c r="O134" s="25" t="s">
        <v>175</v>
      </c>
      <c r="P134" s="26" t="s">
        <v>111</v>
      </c>
      <c r="Q134" s="25" t="s">
        <v>104</v>
      </c>
      <c r="R134" s="26" t="s">
        <v>110</v>
      </c>
      <c r="S134" s="25"/>
      <c r="T134" s="26" t="s">
        <v>109</v>
      </c>
      <c r="U134" s="25"/>
      <c r="V134" s="26" t="s">
        <v>108</v>
      </c>
      <c r="W134" s="25"/>
      <c r="X134" s="26" t="s">
        <v>107</v>
      </c>
      <c r="Y134" s="25"/>
      <c r="Z134" s="26" t="s">
        <v>106</v>
      </c>
      <c r="AA134" s="25"/>
      <c r="AB134" s="24"/>
      <c r="AC134" s="25"/>
      <c r="AD134" s="24"/>
      <c r="AE134" s="23"/>
      <c r="AF134" s="251"/>
      <c r="AG134" s="251"/>
      <c r="AH134" s="22"/>
      <c r="AI134" s="11"/>
      <c r="AJ134" s="234"/>
      <c r="AK134" s="240"/>
      <c r="AL134" s="231"/>
      <c r="AM134" s="234"/>
      <c r="AN134" s="240"/>
      <c r="AO134" s="231"/>
      <c r="AP134" s="234"/>
      <c r="AQ134" s="240"/>
      <c r="AR134" s="231"/>
      <c r="AS134" s="234"/>
      <c r="AT134" s="240"/>
      <c r="AU134" s="231"/>
      <c r="AV134" s="234"/>
      <c r="AW134" s="237"/>
      <c r="AX134" s="231"/>
      <c r="AY134" s="292"/>
      <c r="AZ134" s="228"/>
      <c r="BA134" s="228"/>
      <c r="BB134" s="295"/>
    </row>
    <row r="135" spans="2:62" ht="28.15" customHeight="1" thickBot="1" x14ac:dyDescent="0.25">
      <c r="B135" s="30"/>
      <c r="C135" s="253"/>
      <c r="D135" s="51"/>
      <c r="E135" s="115"/>
      <c r="F135" s="115"/>
      <c r="G135" s="114"/>
      <c r="H135" s="226"/>
      <c r="I135" s="254"/>
      <c r="J135" s="254"/>
      <c r="K135" s="254"/>
      <c r="L135" s="48" t="s">
        <v>105</v>
      </c>
      <c r="M135" s="47" t="s">
        <v>132</v>
      </c>
      <c r="N135" s="48" t="s">
        <v>103</v>
      </c>
      <c r="O135" s="47" t="s">
        <v>113</v>
      </c>
      <c r="P135" s="48" t="s">
        <v>102</v>
      </c>
      <c r="Q135" s="47"/>
      <c r="R135" s="48" t="s">
        <v>101</v>
      </c>
      <c r="S135" s="47"/>
      <c r="T135" s="48">
        <v>20</v>
      </c>
      <c r="U135" s="47"/>
      <c r="V135" s="48" t="s">
        <v>100</v>
      </c>
      <c r="W135" s="47"/>
      <c r="X135" s="48" t="s">
        <v>99</v>
      </c>
      <c r="Y135" s="47"/>
      <c r="Z135" s="48" t="s">
        <v>98</v>
      </c>
      <c r="AA135" s="47"/>
      <c r="AB135" s="16"/>
      <c r="AC135" s="47"/>
      <c r="AD135" s="16"/>
      <c r="AE135" s="46"/>
      <c r="AF135" s="255"/>
      <c r="AG135" s="255"/>
      <c r="AH135" s="45"/>
      <c r="AI135" s="11"/>
      <c r="AJ135" s="235"/>
      <c r="AK135" s="241"/>
      <c r="AL135" s="232"/>
      <c r="AM135" s="235"/>
      <c r="AN135" s="241"/>
      <c r="AO135" s="232"/>
      <c r="AP135" s="235"/>
      <c r="AQ135" s="241"/>
      <c r="AR135" s="232"/>
      <c r="AS135" s="235"/>
      <c r="AT135" s="241"/>
      <c r="AU135" s="232"/>
      <c r="AV135" s="235"/>
      <c r="AW135" s="238"/>
      <c r="AX135" s="232"/>
      <c r="AY135" s="293"/>
      <c r="AZ135" s="229"/>
      <c r="BA135" s="229"/>
      <c r="BB135" s="296"/>
    </row>
    <row r="136" spans="2:62" ht="28.15" customHeight="1" x14ac:dyDescent="0.2">
      <c r="B136" s="30"/>
      <c r="C136" s="242">
        <v>2</v>
      </c>
      <c r="D136" s="44"/>
      <c r="E136" s="113"/>
      <c r="F136" s="113"/>
      <c r="G136" s="112"/>
      <c r="H136" s="223"/>
      <c r="I136" s="246">
        <v>53</v>
      </c>
      <c r="J136" s="246">
        <v>20</v>
      </c>
      <c r="K136" s="246">
        <v>6</v>
      </c>
      <c r="L136" s="41" t="s">
        <v>133</v>
      </c>
      <c r="M136" s="40" t="s">
        <v>484</v>
      </c>
      <c r="N136" s="41" t="s">
        <v>131</v>
      </c>
      <c r="O136" s="40" t="s">
        <v>442</v>
      </c>
      <c r="P136" s="41" t="s">
        <v>130</v>
      </c>
      <c r="Q136" s="40" t="s">
        <v>132</v>
      </c>
      <c r="R136" s="41" t="s">
        <v>129</v>
      </c>
      <c r="S136" s="40" t="s">
        <v>121</v>
      </c>
      <c r="T136" s="41" t="s">
        <v>128</v>
      </c>
      <c r="U136" s="40"/>
      <c r="V136" s="41" t="s">
        <v>127</v>
      </c>
      <c r="W136" s="40"/>
      <c r="X136" s="41" t="s">
        <v>126</v>
      </c>
      <c r="Y136" s="40"/>
      <c r="Z136" s="41" t="s">
        <v>125</v>
      </c>
      <c r="AA136" s="40"/>
      <c r="AB136" s="39"/>
      <c r="AC136" s="40"/>
      <c r="AD136" s="39" t="s">
        <v>517</v>
      </c>
      <c r="AE136" s="38"/>
      <c r="AF136" s="250"/>
      <c r="AG136" s="250"/>
      <c r="AH136" s="37"/>
      <c r="AI136" s="11"/>
      <c r="AJ136" s="233">
        <f>SUMPRODUCT(LEN($M136:$S139)-LEN(SUBSTITUTE($M136:$S139,"A", "")))</f>
        <v>23</v>
      </c>
      <c r="AK136" s="239">
        <f>SUMPRODUCT(LEN($AD136:$AD139)-LEN(SUBSTITUTE($AD136:$AD139,"A", "")))</f>
        <v>7</v>
      </c>
      <c r="AL136" s="230">
        <f>SUMPRODUCT(LEN($AC136:$AC139)-LEN(SUBSTITUTE($AC136:$AC139,"A", "")))</f>
        <v>0</v>
      </c>
      <c r="AM136" s="233">
        <f>SUMPRODUCT(LEN($M136:$S139)-LEN(SUBSTITUTE($M136:$S139,"S", "")))</f>
        <v>12</v>
      </c>
      <c r="AN136" s="239">
        <f>SUMPRODUCT(LEN($AD136:$AD139)-LEN(SUBSTITUTE($AD136:$AD139,"S", "")))</f>
        <v>14</v>
      </c>
      <c r="AO136" s="230">
        <f>SUMPRODUCT(LEN($AC136:$AC139)-LEN(SUBSTITUTE($AC136:$AC139,"S", "")))</f>
        <v>0</v>
      </c>
      <c r="AP136" s="233">
        <f>SUMPRODUCT(LEN($M136:$S139)-LEN(SUBSTITUTE($M136:$S139,"F", "")))</f>
        <v>0</v>
      </c>
      <c r="AQ136" s="239">
        <f>SUMPRODUCT(LEN($AD136:$AD139)-LEN(SUBSTITUTE($AD136:$AD139,"F", "")))</f>
        <v>0</v>
      </c>
      <c r="AR136" s="230">
        <f>SUMPRODUCT(LEN($AC136:$AC139)-LEN(SUBSTITUTE($AC136:$AC139,"F", "")))</f>
        <v>0</v>
      </c>
      <c r="AS136" s="233">
        <f>SUMPRODUCT(LEN($M136:$S139)-LEN(SUBSTITUTE($M136:$S139,"G", "")))</f>
        <v>1</v>
      </c>
      <c r="AT136" s="239">
        <f>SUMPRODUCT(LEN($AD136:$AD139)-LEN(SUBSTITUTE($AD136:$AD139,"G", "")))</f>
        <v>0</v>
      </c>
      <c r="AU136" s="230">
        <f>SUMPRODUCT(LEN($AC136:$AC139)-LEN(SUBSTITUTE($AC136:$AC139,"G", "")))</f>
        <v>0</v>
      </c>
      <c r="AV136" s="233">
        <f>SUMPRODUCT(LEN($L136:$S139)-LEN(SUBSTITUTE($L136:$S139,"M", "")))</f>
        <v>0</v>
      </c>
      <c r="AW136" s="236">
        <f>SUMPRODUCT(LEN($AD136:$AD139)-LEN(SUBSTITUTE($AD136:$AD139,"M", "")))</f>
        <v>0</v>
      </c>
      <c r="AX136" s="230">
        <f>SUMPRODUCT(LEN($AC136:$AC139)-LEN(SUBSTITUTE($AC136:$AC139,"M", "")))</f>
        <v>0</v>
      </c>
      <c r="AY136" s="291">
        <f>SUMPRODUCT(LEN($AE136:$AE139)-LEN(SUBSTITUTE($AE136:$AE139,"S", "")))</f>
        <v>0</v>
      </c>
      <c r="AZ136" s="227">
        <f>SUMPRODUCT(LEN($AE136:$AE139)-LEN(SUBSTITUTE($AE136:$AE139,"F", "")))</f>
        <v>0</v>
      </c>
      <c r="BA136" s="227">
        <f>SUMPRODUCT(LEN($AE136:$AE139)-LEN(SUBSTITUTE($AE136:$AE139,"G", "")))</f>
        <v>0</v>
      </c>
      <c r="BB136" s="294">
        <f>SUMPRODUCT(LEN($AE136:$AE139)-LEN(SUBSTITUTE($AE136:$AE139,"M", "")))</f>
        <v>0</v>
      </c>
    </row>
    <row r="137" spans="2:62" ht="28.15" customHeight="1" thickBot="1" x14ac:dyDescent="0.25">
      <c r="B137" s="30"/>
      <c r="C137" s="243"/>
      <c r="D137" s="36"/>
      <c r="E137" s="111"/>
      <c r="F137" s="111"/>
      <c r="G137" s="110"/>
      <c r="H137" s="224"/>
      <c r="I137" s="247"/>
      <c r="J137" s="247"/>
      <c r="K137" s="247"/>
      <c r="L137" s="33" t="s">
        <v>123</v>
      </c>
      <c r="M137" s="32" t="s">
        <v>492</v>
      </c>
      <c r="N137" s="33" t="s">
        <v>122</v>
      </c>
      <c r="O137" s="32" t="s">
        <v>381</v>
      </c>
      <c r="P137" s="33" t="s">
        <v>120</v>
      </c>
      <c r="Q137" s="32" t="s">
        <v>132</v>
      </c>
      <c r="R137" s="33" t="s">
        <v>119</v>
      </c>
      <c r="S137" s="32" t="s">
        <v>121</v>
      </c>
      <c r="T137" s="33" t="s">
        <v>118</v>
      </c>
      <c r="U137" s="32"/>
      <c r="V137" s="33" t="s">
        <v>117</v>
      </c>
      <c r="W137" s="32"/>
      <c r="X137" s="33" t="s">
        <v>116</v>
      </c>
      <c r="Y137" s="32"/>
      <c r="Z137" s="33" t="s">
        <v>115</v>
      </c>
      <c r="AA137" s="32"/>
      <c r="AB137" s="31"/>
      <c r="AC137" s="32"/>
      <c r="AD137" s="31" t="s">
        <v>516</v>
      </c>
      <c r="AE137" s="23"/>
      <c r="AF137" s="251"/>
      <c r="AG137" s="251"/>
      <c r="AH137" s="22"/>
      <c r="AI137" s="11"/>
      <c r="AJ137" s="234"/>
      <c r="AK137" s="240"/>
      <c r="AL137" s="231"/>
      <c r="AM137" s="234"/>
      <c r="AN137" s="240"/>
      <c r="AO137" s="231"/>
      <c r="AP137" s="234"/>
      <c r="AQ137" s="240"/>
      <c r="AR137" s="231"/>
      <c r="AS137" s="234"/>
      <c r="AT137" s="240"/>
      <c r="AU137" s="231"/>
      <c r="AV137" s="234"/>
      <c r="AW137" s="237"/>
      <c r="AX137" s="231"/>
      <c r="AY137" s="292"/>
      <c r="AZ137" s="228"/>
      <c r="BA137" s="228"/>
      <c r="BB137" s="295"/>
    </row>
    <row r="138" spans="2:62" ht="28.15" customHeight="1" x14ac:dyDescent="0.2">
      <c r="B138" s="30"/>
      <c r="C138" s="244"/>
      <c r="D138" s="29"/>
      <c r="E138" s="109"/>
      <c r="F138" s="109"/>
      <c r="G138" s="108"/>
      <c r="H138" s="225"/>
      <c r="I138" s="248"/>
      <c r="J138" s="248"/>
      <c r="K138" s="248"/>
      <c r="L138" s="26" t="s">
        <v>114</v>
      </c>
      <c r="M138" s="25" t="s">
        <v>104</v>
      </c>
      <c r="N138" s="26" t="s">
        <v>112</v>
      </c>
      <c r="O138" s="25" t="s">
        <v>217</v>
      </c>
      <c r="P138" s="26" t="s">
        <v>111</v>
      </c>
      <c r="Q138" s="25" t="s">
        <v>113</v>
      </c>
      <c r="R138" s="26" t="s">
        <v>110</v>
      </c>
      <c r="S138" s="25"/>
      <c r="T138" s="26" t="s">
        <v>109</v>
      </c>
      <c r="U138" s="25"/>
      <c r="V138" s="26" t="s">
        <v>108</v>
      </c>
      <c r="W138" s="25"/>
      <c r="X138" s="26" t="s">
        <v>107</v>
      </c>
      <c r="Y138" s="25"/>
      <c r="Z138" s="26" t="s">
        <v>106</v>
      </c>
      <c r="AA138" s="25"/>
      <c r="AB138" s="24"/>
      <c r="AC138" s="25"/>
      <c r="AD138" s="24" t="s">
        <v>434</v>
      </c>
      <c r="AE138" s="23"/>
      <c r="AF138" s="251"/>
      <c r="AG138" s="251"/>
      <c r="AH138" s="22"/>
      <c r="AI138" s="11"/>
      <c r="AJ138" s="234"/>
      <c r="AK138" s="240"/>
      <c r="AL138" s="231"/>
      <c r="AM138" s="234"/>
      <c r="AN138" s="240"/>
      <c r="AO138" s="231"/>
      <c r="AP138" s="234"/>
      <c r="AQ138" s="240"/>
      <c r="AR138" s="231"/>
      <c r="AS138" s="234"/>
      <c r="AT138" s="240"/>
      <c r="AU138" s="231"/>
      <c r="AV138" s="234"/>
      <c r="AW138" s="237"/>
      <c r="AX138" s="231"/>
      <c r="AY138" s="292"/>
      <c r="AZ138" s="228"/>
      <c r="BA138" s="228"/>
      <c r="BB138" s="295"/>
    </row>
    <row r="139" spans="2:62" ht="28.15" customHeight="1" thickBot="1" x14ac:dyDescent="0.25">
      <c r="B139" s="30"/>
      <c r="C139" s="253"/>
      <c r="D139" s="51"/>
      <c r="E139" s="115"/>
      <c r="F139" s="115"/>
      <c r="G139" s="114"/>
      <c r="H139" s="226"/>
      <c r="I139" s="254"/>
      <c r="J139" s="254"/>
      <c r="K139" s="254"/>
      <c r="L139" s="48" t="s">
        <v>105</v>
      </c>
      <c r="M139" s="47" t="s">
        <v>439</v>
      </c>
      <c r="N139" s="48" t="s">
        <v>103</v>
      </c>
      <c r="O139" s="47" t="s">
        <v>132</v>
      </c>
      <c r="P139" s="48" t="s">
        <v>102</v>
      </c>
      <c r="Q139" s="47" t="s">
        <v>121</v>
      </c>
      <c r="R139" s="48" t="s">
        <v>101</v>
      </c>
      <c r="S139" s="47"/>
      <c r="T139" s="48">
        <v>20</v>
      </c>
      <c r="U139" s="47"/>
      <c r="V139" s="48" t="s">
        <v>100</v>
      </c>
      <c r="W139" s="47"/>
      <c r="X139" s="48" t="s">
        <v>99</v>
      </c>
      <c r="Y139" s="47"/>
      <c r="Z139" s="48" t="s">
        <v>98</v>
      </c>
      <c r="AA139" s="47"/>
      <c r="AB139" s="16"/>
      <c r="AC139" s="47"/>
      <c r="AD139" s="16"/>
      <c r="AE139" s="46"/>
      <c r="AF139" s="255"/>
      <c r="AG139" s="255"/>
      <c r="AH139" s="45"/>
      <c r="AI139" s="11"/>
      <c r="AJ139" s="235"/>
      <c r="AK139" s="241"/>
      <c r="AL139" s="232"/>
      <c r="AM139" s="235"/>
      <c r="AN139" s="241"/>
      <c r="AO139" s="232"/>
      <c r="AP139" s="235"/>
      <c r="AQ139" s="241"/>
      <c r="AR139" s="232"/>
      <c r="AS139" s="235"/>
      <c r="AT139" s="241"/>
      <c r="AU139" s="232"/>
      <c r="AV139" s="235"/>
      <c r="AW139" s="238"/>
      <c r="AX139" s="232"/>
      <c r="AY139" s="293"/>
      <c r="AZ139" s="229"/>
      <c r="BA139" s="229"/>
      <c r="BB139" s="296"/>
    </row>
    <row r="140" spans="2:62" ht="28.15" customHeight="1" x14ac:dyDescent="0.2">
      <c r="B140" s="30"/>
      <c r="C140" s="242">
        <v>3</v>
      </c>
      <c r="D140" s="44"/>
      <c r="E140" s="113"/>
      <c r="F140" s="113"/>
      <c r="G140" s="112"/>
      <c r="H140" s="223"/>
      <c r="I140" s="246">
        <v>60</v>
      </c>
      <c r="J140" s="246">
        <v>19</v>
      </c>
      <c r="K140" s="246">
        <v>7</v>
      </c>
      <c r="L140" s="41" t="s">
        <v>133</v>
      </c>
      <c r="M140" s="40" t="s">
        <v>187</v>
      </c>
      <c r="N140" s="41" t="s">
        <v>131</v>
      </c>
      <c r="O140" s="40" t="s">
        <v>187</v>
      </c>
      <c r="P140" s="41" t="s">
        <v>130</v>
      </c>
      <c r="Q140" s="40" t="s">
        <v>175</v>
      </c>
      <c r="R140" s="41" t="s">
        <v>129</v>
      </c>
      <c r="S140" s="40"/>
      <c r="T140" s="41" t="s">
        <v>128</v>
      </c>
      <c r="U140" s="40"/>
      <c r="V140" s="41" t="s">
        <v>127</v>
      </c>
      <c r="W140" s="40"/>
      <c r="X140" s="41" t="s">
        <v>126</v>
      </c>
      <c r="Y140" s="40"/>
      <c r="Z140" s="41" t="s">
        <v>125</v>
      </c>
      <c r="AA140" s="40"/>
      <c r="AB140" s="39"/>
      <c r="AC140" s="40"/>
      <c r="AD140" s="39" t="s">
        <v>448</v>
      </c>
      <c r="AE140" s="38"/>
      <c r="AF140" s="250"/>
      <c r="AG140" s="250"/>
      <c r="AH140" s="37"/>
      <c r="AI140" s="11"/>
      <c r="AJ140" s="233">
        <f>SUMPRODUCT(LEN($M140:$S143)-LEN(SUBSTITUTE($M140:$S143,"A", "")))</f>
        <v>15</v>
      </c>
      <c r="AK140" s="239">
        <f>SUMPRODUCT(LEN($AD140:$AD143)-LEN(SUBSTITUTE($AD140:$AD143,"A", "")))</f>
        <v>6</v>
      </c>
      <c r="AL140" s="230">
        <f>SUMPRODUCT(LEN($AC140:$AC143)-LEN(SUBSTITUTE($AC140:$AC143,"A", "")))</f>
        <v>0</v>
      </c>
      <c r="AM140" s="233">
        <f>SUMPRODUCT(LEN($M140:$S143)-LEN(SUBSTITUTE($M140:$S143,"S", "")))</f>
        <v>16</v>
      </c>
      <c r="AN140" s="239">
        <f>SUMPRODUCT(LEN($AD140:$AD143)-LEN(SUBSTITUTE($AD140:$AD143,"S", "")))</f>
        <v>7</v>
      </c>
      <c r="AO140" s="230">
        <f>SUMPRODUCT(LEN($AC140:$AC143)-LEN(SUBSTITUTE($AC140:$AC143,"S", "")))</f>
        <v>0</v>
      </c>
      <c r="AP140" s="233">
        <f>SUMPRODUCT(LEN($M140:$S143)-LEN(SUBSTITUTE($M140:$S143,"F", "")))</f>
        <v>0</v>
      </c>
      <c r="AQ140" s="239">
        <f>SUMPRODUCT(LEN($AD140:$AD143)-LEN(SUBSTITUTE($AD140:$AD143,"F", "")))</f>
        <v>0</v>
      </c>
      <c r="AR140" s="230">
        <f>SUMPRODUCT(LEN($AC140:$AC143)-LEN(SUBSTITUTE($AC140:$AC143,"F", "")))</f>
        <v>0</v>
      </c>
      <c r="AS140" s="233">
        <f>SUMPRODUCT(LEN($M140:$S143)-LEN(SUBSTITUTE($M140:$S143,"G", "")))</f>
        <v>1</v>
      </c>
      <c r="AT140" s="239">
        <f>SUMPRODUCT(LEN($AD140:$AD143)-LEN(SUBSTITUTE($AD140:$AD143,"G", "")))</f>
        <v>0</v>
      </c>
      <c r="AU140" s="230">
        <f>SUMPRODUCT(LEN($AC140:$AC143)-LEN(SUBSTITUTE($AC140:$AC143,"G", "")))</f>
        <v>0</v>
      </c>
      <c r="AV140" s="233">
        <f>SUMPRODUCT(LEN($L140:$S143)-LEN(SUBSTITUTE($L140:$S143,"M", "")))</f>
        <v>0</v>
      </c>
      <c r="AW140" s="236">
        <f>SUMPRODUCT(LEN($AD140:$AD143)-LEN(SUBSTITUTE($AD140:$AD143,"M", "")))</f>
        <v>0</v>
      </c>
      <c r="AX140" s="230">
        <f>SUMPRODUCT(LEN($AC140:$AC143)-LEN(SUBSTITUTE($AC140:$AC143,"M", "")))</f>
        <v>0</v>
      </c>
      <c r="AY140" s="291">
        <f>SUMPRODUCT(LEN($AE140:$AE143)-LEN(SUBSTITUTE($AE140:$AE143,"S", "")))</f>
        <v>0</v>
      </c>
      <c r="AZ140" s="227">
        <f>SUMPRODUCT(LEN($AE140:$AE143)-LEN(SUBSTITUTE($AE140:$AE143,"F", "")))</f>
        <v>0</v>
      </c>
      <c r="BA140" s="227">
        <f>SUMPRODUCT(LEN($AE140:$AE143)-LEN(SUBSTITUTE($AE140:$AE143,"G", "")))</f>
        <v>0</v>
      </c>
      <c r="BB140" s="294">
        <f>SUMPRODUCT(LEN($AE140:$AE143)-LEN(SUBSTITUTE($AE140:$AE143,"M", "")))</f>
        <v>0</v>
      </c>
    </row>
    <row r="141" spans="2:62" ht="28.15" customHeight="1" thickBot="1" x14ac:dyDescent="0.25">
      <c r="B141" s="30"/>
      <c r="C141" s="243"/>
      <c r="D141" s="36"/>
      <c r="E141" s="111"/>
      <c r="F141" s="111"/>
      <c r="G141" s="110"/>
      <c r="H141" s="224"/>
      <c r="I141" s="247"/>
      <c r="J141" s="247"/>
      <c r="K141" s="247"/>
      <c r="L141" s="33" t="s">
        <v>123</v>
      </c>
      <c r="M141" s="32" t="s">
        <v>444</v>
      </c>
      <c r="N141" s="33" t="s">
        <v>122</v>
      </c>
      <c r="O141" s="32" t="s">
        <v>178</v>
      </c>
      <c r="P141" s="33" t="s">
        <v>120</v>
      </c>
      <c r="Q141" s="32" t="s">
        <v>113</v>
      </c>
      <c r="R141" s="33" t="s">
        <v>119</v>
      </c>
      <c r="S141" s="32"/>
      <c r="T141" s="33" t="s">
        <v>118</v>
      </c>
      <c r="U141" s="32"/>
      <c r="V141" s="33" t="s">
        <v>117</v>
      </c>
      <c r="W141" s="32"/>
      <c r="X141" s="33" t="s">
        <v>116</v>
      </c>
      <c r="Y141" s="32"/>
      <c r="Z141" s="33" t="s">
        <v>115</v>
      </c>
      <c r="AA141" s="32"/>
      <c r="AB141" s="31"/>
      <c r="AC141" s="32"/>
      <c r="AD141" s="31" t="s">
        <v>515</v>
      </c>
      <c r="AE141" s="23"/>
      <c r="AF141" s="251"/>
      <c r="AG141" s="251"/>
      <c r="AH141" s="22"/>
      <c r="AI141" s="11"/>
      <c r="AJ141" s="234"/>
      <c r="AK141" s="240"/>
      <c r="AL141" s="231"/>
      <c r="AM141" s="234"/>
      <c r="AN141" s="240"/>
      <c r="AO141" s="231"/>
      <c r="AP141" s="234"/>
      <c r="AQ141" s="240"/>
      <c r="AR141" s="231"/>
      <c r="AS141" s="234"/>
      <c r="AT141" s="240"/>
      <c r="AU141" s="231"/>
      <c r="AV141" s="234"/>
      <c r="AW141" s="237"/>
      <c r="AX141" s="231"/>
      <c r="AY141" s="292"/>
      <c r="AZ141" s="228"/>
      <c r="BA141" s="228"/>
      <c r="BB141" s="295"/>
    </row>
    <row r="142" spans="2:62" ht="28.15" customHeight="1" x14ac:dyDescent="0.2">
      <c r="B142" s="30"/>
      <c r="C142" s="244"/>
      <c r="D142" s="29"/>
      <c r="E142" s="109"/>
      <c r="F142" s="109"/>
      <c r="G142" s="108"/>
      <c r="H142" s="225"/>
      <c r="I142" s="248"/>
      <c r="J142" s="248"/>
      <c r="K142" s="248"/>
      <c r="L142" s="26" t="s">
        <v>114</v>
      </c>
      <c r="M142" s="25" t="s">
        <v>376</v>
      </c>
      <c r="N142" s="26" t="s">
        <v>112</v>
      </c>
      <c r="O142" s="25" t="s">
        <v>217</v>
      </c>
      <c r="P142" s="26" t="s">
        <v>111</v>
      </c>
      <c r="Q142" s="25" t="s">
        <v>121</v>
      </c>
      <c r="R142" s="26" t="s">
        <v>110</v>
      </c>
      <c r="S142" s="25"/>
      <c r="T142" s="26" t="s">
        <v>109</v>
      </c>
      <c r="U142" s="25"/>
      <c r="V142" s="26" t="s">
        <v>108</v>
      </c>
      <c r="W142" s="25"/>
      <c r="X142" s="26" t="s">
        <v>107</v>
      </c>
      <c r="Y142" s="25"/>
      <c r="Z142" s="26" t="s">
        <v>106</v>
      </c>
      <c r="AA142" s="25"/>
      <c r="AB142" s="24"/>
      <c r="AC142" s="25"/>
      <c r="AD142" s="24"/>
      <c r="AE142" s="23"/>
      <c r="AF142" s="251"/>
      <c r="AG142" s="251"/>
      <c r="AH142" s="22"/>
      <c r="AI142" s="11"/>
      <c r="AJ142" s="234"/>
      <c r="AK142" s="240"/>
      <c r="AL142" s="231"/>
      <c r="AM142" s="234"/>
      <c r="AN142" s="240"/>
      <c r="AO142" s="231"/>
      <c r="AP142" s="234"/>
      <c r="AQ142" s="240"/>
      <c r="AR142" s="231"/>
      <c r="AS142" s="234"/>
      <c r="AT142" s="240"/>
      <c r="AU142" s="231"/>
      <c r="AV142" s="234"/>
      <c r="AW142" s="237"/>
      <c r="AX142" s="231"/>
      <c r="AY142" s="292"/>
      <c r="AZ142" s="228"/>
      <c r="BA142" s="228"/>
      <c r="BB142" s="295"/>
    </row>
    <row r="143" spans="2:62" ht="28.15" customHeight="1" thickBot="1" x14ac:dyDescent="0.25">
      <c r="B143" s="21"/>
      <c r="C143" s="245"/>
      <c r="D143" s="20"/>
      <c r="E143" s="117"/>
      <c r="F143" s="117"/>
      <c r="G143" s="116"/>
      <c r="H143" s="226"/>
      <c r="I143" s="249"/>
      <c r="J143" s="249"/>
      <c r="K143" s="249"/>
      <c r="L143" s="17" t="s">
        <v>105</v>
      </c>
      <c r="M143" s="15" t="s">
        <v>392</v>
      </c>
      <c r="N143" s="17" t="s">
        <v>103</v>
      </c>
      <c r="O143" s="15" t="s">
        <v>113</v>
      </c>
      <c r="P143" s="17" t="s">
        <v>102</v>
      </c>
      <c r="Q143" s="15" t="s">
        <v>121</v>
      </c>
      <c r="R143" s="17" t="s">
        <v>101</v>
      </c>
      <c r="S143" s="15"/>
      <c r="T143" s="17">
        <v>20</v>
      </c>
      <c r="U143" s="15"/>
      <c r="V143" s="17" t="s">
        <v>100</v>
      </c>
      <c r="W143" s="15"/>
      <c r="X143" s="17" t="s">
        <v>99</v>
      </c>
      <c r="Y143" s="15"/>
      <c r="Z143" s="17" t="s">
        <v>98</v>
      </c>
      <c r="AA143" s="15"/>
      <c r="AB143" s="16"/>
      <c r="AC143" s="15"/>
      <c r="AD143" s="14"/>
      <c r="AE143" s="13"/>
      <c r="AF143" s="252"/>
      <c r="AG143" s="252"/>
      <c r="AH143" s="12"/>
      <c r="AI143" s="11"/>
      <c r="AJ143" s="235"/>
      <c r="AK143" s="241"/>
      <c r="AL143" s="232"/>
      <c r="AM143" s="235"/>
      <c r="AN143" s="241"/>
      <c r="AO143" s="232"/>
      <c r="AP143" s="235"/>
      <c r="AQ143" s="241"/>
      <c r="AR143" s="232"/>
      <c r="AS143" s="235"/>
      <c r="AT143" s="241"/>
      <c r="AU143" s="232"/>
      <c r="AV143" s="235"/>
      <c r="AW143" s="238"/>
      <c r="AX143" s="232"/>
      <c r="AY143" s="293"/>
      <c r="AZ143" s="229"/>
      <c r="BA143" s="229"/>
      <c r="BB143" s="296"/>
    </row>
    <row r="144" spans="2:62" ht="85.9" customHeight="1" thickTop="1" thickBot="1" x14ac:dyDescent="0.35">
      <c r="B144" s="105" t="s">
        <v>174</v>
      </c>
      <c r="C144" s="95" t="s">
        <v>173</v>
      </c>
      <c r="D144" s="100" t="s">
        <v>172</v>
      </c>
      <c r="E144" s="104" t="s">
        <v>171</v>
      </c>
      <c r="F144" s="103"/>
      <c r="G144" s="102"/>
      <c r="H144" s="101" t="s">
        <v>170</v>
      </c>
      <c r="I144" s="100" t="s">
        <v>96</v>
      </c>
      <c r="J144" s="100" t="s">
        <v>169</v>
      </c>
      <c r="K144" s="100" t="s">
        <v>97</v>
      </c>
      <c r="L144" s="256" t="s">
        <v>168</v>
      </c>
      <c r="M144" s="262"/>
      <c r="N144" s="256" t="s">
        <v>167</v>
      </c>
      <c r="O144" s="262"/>
      <c r="P144" s="256" t="s">
        <v>167</v>
      </c>
      <c r="Q144" s="257"/>
      <c r="R144" s="256" t="s">
        <v>167</v>
      </c>
      <c r="S144" s="257"/>
      <c r="T144" s="256" t="s">
        <v>167</v>
      </c>
      <c r="U144" s="257"/>
      <c r="V144" s="256" t="s">
        <v>167</v>
      </c>
      <c r="W144" s="257"/>
      <c r="X144" s="256" t="s">
        <v>167</v>
      </c>
      <c r="Y144" s="257"/>
      <c r="Z144" s="256" t="s">
        <v>167</v>
      </c>
      <c r="AA144" s="257"/>
      <c r="AB144" s="261" t="s">
        <v>166</v>
      </c>
      <c r="AC144" s="257"/>
      <c r="AD144" s="101" t="s">
        <v>165</v>
      </c>
      <c r="AE144" s="101" t="s">
        <v>164</v>
      </c>
      <c r="AF144" s="100" t="s">
        <v>163</v>
      </c>
      <c r="AG144" s="100" t="s">
        <v>162</v>
      </c>
      <c r="AH144" s="99" t="s">
        <v>161</v>
      </c>
      <c r="AI144" s="98"/>
      <c r="AJ144" s="96" t="s">
        <v>160</v>
      </c>
      <c r="AK144" s="95" t="s">
        <v>159</v>
      </c>
      <c r="AL144" s="94" t="s">
        <v>158</v>
      </c>
      <c r="AM144" s="96" t="s">
        <v>157</v>
      </c>
      <c r="AN144" s="95" t="s">
        <v>156</v>
      </c>
      <c r="AO144" s="94" t="s">
        <v>155</v>
      </c>
      <c r="AP144" s="96" t="s">
        <v>154</v>
      </c>
      <c r="AQ144" s="95" t="s">
        <v>153</v>
      </c>
      <c r="AR144" s="97" t="s">
        <v>152</v>
      </c>
      <c r="AS144" s="96" t="s">
        <v>151</v>
      </c>
      <c r="AT144" s="95" t="s">
        <v>150</v>
      </c>
      <c r="AU144" s="94" t="s">
        <v>149</v>
      </c>
      <c r="AV144" s="96" t="s">
        <v>148</v>
      </c>
      <c r="AW144" s="95" t="s">
        <v>147</v>
      </c>
      <c r="AX144" s="94" t="s">
        <v>146</v>
      </c>
      <c r="AY144" s="93" t="s">
        <v>145</v>
      </c>
      <c r="AZ144" s="92" t="s">
        <v>144</v>
      </c>
      <c r="BA144" s="92" t="s">
        <v>143</v>
      </c>
      <c r="BB144" s="91" t="s">
        <v>142</v>
      </c>
    </row>
    <row r="145" spans="2:62" ht="48" thickBot="1" x14ac:dyDescent="0.3">
      <c r="B145" s="90" t="s">
        <v>246</v>
      </c>
      <c r="C145" s="89"/>
      <c r="D145" s="88">
        <v>180</v>
      </c>
      <c r="E145" s="258"/>
      <c r="F145" s="259"/>
      <c r="G145" s="260"/>
      <c r="H145" s="87" t="s">
        <v>140</v>
      </c>
      <c r="I145" s="86"/>
      <c r="J145" s="86"/>
      <c r="K145" s="85"/>
      <c r="L145" s="84"/>
      <c r="M145" s="81"/>
      <c r="N145" s="84"/>
      <c r="O145" s="81"/>
      <c r="P145" s="84"/>
      <c r="Q145" s="81"/>
      <c r="R145" s="84"/>
      <c r="S145" s="81"/>
      <c r="T145" s="84"/>
      <c r="U145" s="81"/>
      <c r="V145" s="84"/>
      <c r="W145" s="81"/>
      <c r="X145" s="84"/>
      <c r="Y145" s="81"/>
      <c r="Z145" s="84"/>
      <c r="AA145" s="83"/>
      <c r="AB145" s="82" t="s">
        <v>139</v>
      </c>
      <c r="AC145" s="81"/>
      <c r="AD145" s="81"/>
      <c r="AE145" s="81"/>
      <c r="AF145" s="80"/>
      <c r="AG145" s="80"/>
      <c r="AH145" s="60"/>
      <c r="AI145" s="79" t="s">
        <v>138</v>
      </c>
      <c r="AJ145" s="78">
        <f t="shared" ref="AJ145:BB145" si="18">SUM(AJ147:AJ158)</f>
        <v>37</v>
      </c>
      <c r="AK145" s="77">
        <f t="shared" si="18"/>
        <v>12</v>
      </c>
      <c r="AL145" s="76">
        <f t="shared" si="18"/>
        <v>0</v>
      </c>
      <c r="AM145" s="78">
        <f t="shared" si="18"/>
        <v>35</v>
      </c>
      <c r="AN145" s="77">
        <f t="shared" si="18"/>
        <v>15</v>
      </c>
      <c r="AO145" s="76">
        <f t="shared" si="18"/>
        <v>0</v>
      </c>
      <c r="AP145" s="78">
        <f t="shared" si="18"/>
        <v>0</v>
      </c>
      <c r="AQ145" s="77">
        <f t="shared" si="18"/>
        <v>0</v>
      </c>
      <c r="AR145" s="76">
        <f t="shared" si="18"/>
        <v>0</v>
      </c>
      <c r="AS145" s="78">
        <f t="shared" si="18"/>
        <v>1</v>
      </c>
      <c r="AT145" s="77">
        <f t="shared" si="18"/>
        <v>0</v>
      </c>
      <c r="AU145" s="76">
        <f t="shared" si="18"/>
        <v>0</v>
      </c>
      <c r="AV145" s="78">
        <f t="shared" si="18"/>
        <v>0</v>
      </c>
      <c r="AW145" s="77">
        <f t="shared" si="18"/>
        <v>0</v>
      </c>
      <c r="AX145" s="76">
        <f t="shared" si="18"/>
        <v>0</v>
      </c>
      <c r="AY145" s="75">
        <f t="shared" si="18"/>
        <v>0</v>
      </c>
      <c r="AZ145" s="74">
        <f t="shared" si="18"/>
        <v>0</v>
      </c>
      <c r="BA145" s="74">
        <f t="shared" si="18"/>
        <v>0</v>
      </c>
      <c r="BB145" s="73">
        <f t="shared" si="18"/>
        <v>0</v>
      </c>
      <c r="BC145" s="72" t="s">
        <v>137</v>
      </c>
      <c r="BF145" s="5">
        <f>SUM(AJ145:AL145)/$BG$5</f>
        <v>16.333333333333332</v>
      </c>
      <c r="BG145" s="5">
        <f>SUM(AM145:AO145,AY145)/$BG$5</f>
        <v>16.666666666666668</v>
      </c>
      <c r="BH145" s="5">
        <f>SUM(AP145:AR145,AZ145)/$BG$5</f>
        <v>0</v>
      </c>
      <c r="BI145" s="5">
        <f>SUM(AS145:AU145,BA145)/$BG$5</f>
        <v>0.33333333333333331</v>
      </c>
      <c r="BJ145" s="5">
        <f>SUM(AV145:AX145,BB145)/$BG$5</f>
        <v>0</v>
      </c>
    </row>
    <row r="146" spans="2:62" ht="37.5" thickBot="1" x14ac:dyDescent="0.3">
      <c r="B146" s="71"/>
      <c r="C146" s="70"/>
      <c r="D146" s="69"/>
      <c r="E146" s="68"/>
      <c r="F146" s="68"/>
      <c r="G146" s="67"/>
      <c r="H146" s="66"/>
      <c r="I146" s="64"/>
      <c r="J146" s="64"/>
      <c r="K146" s="65"/>
      <c r="L146" s="64"/>
      <c r="M146" s="62"/>
      <c r="N146" s="64"/>
      <c r="O146" s="62"/>
      <c r="P146" s="64"/>
      <c r="Q146" s="62"/>
      <c r="R146" s="64"/>
      <c r="S146" s="62"/>
      <c r="T146" s="64"/>
      <c r="U146" s="62"/>
      <c r="V146" s="64"/>
      <c r="W146" s="62"/>
      <c r="X146" s="64"/>
      <c r="Y146" s="62"/>
      <c r="Z146" s="64"/>
      <c r="AA146" s="62"/>
      <c r="AB146" s="63"/>
      <c r="AC146" s="62"/>
      <c r="AD146" s="62"/>
      <c r="AE146" s="62"/>
      <c r="AF146" s="61"/>
      <c r="AG146" s="61"/>
      <c r="AH146" s="60"/>
      <c r="AI146" s="59" t="s">
        <v>136</v>
      </c>
      <c r="AJ146" s="58">
        <f t="shared" ref="AJ146:BB146" si="19">AJ145/3</f>
        <v>12.333333333333334</v>
      </c>
      <c r="AK146" s="57">
        <f t="shared" si="19"/>
        <v>4</v>
      </c>
      <c r="AL146" s="56">
        <f t="shared" si="19"/>
        <v>0</v>
      </c>
      <c r="AM146" s="58">
        <f t="shared" si="19"/>
        <v>11.666666666666666</v>
      </c>
      <c r="AN146" s="57">
        <f t="shared" si="19"/>
        <v>5</v>
      </c>
      <c r="AO146" s="56">
        <f t="shared" si="19"/>
        <v>0</v>
      </c>
      <c r="AP146" s="58">
        <f t="shared" si="19"/>
        <v>0</v>
      </c>
      <c r="AQ146" s="57">
        <f t="shared" si="19"/>
        <v>0</v>
      </c>
      <c r="AR146" s="56">
        <f t="shared" si="19"/>
        <v>0</v>
      </c>
      <c r="AS146" s="58">
        <f t="shared" si="19"/>
        <v>0.33333333333333331</v>
      </c>
      <c r="AT146" s="57">
        <f t="shared" si="19"/>
        <v>0</v>
      </c>
      <c r="AU146" s="56">
        <f t="shared" si="19"/>
        <v>0</v>
      </c>
      <c r="AV146" s="58">
        <f t="shared" si="19"/>
        <v>0</v>
      </c>
      <c r="AW146" s="57">
        <f t="shared" si="19"/>
        <v>0</v>
      </c>
      <c r="AX146" s="56">
        <f t="shared" si="19"/>
        <v>0</v>
      </c>
      <c r="AY146" s="55">
        <f t="shared" si="19"/>
        <v>0</v>
      </c>
      <c r="AZ146" s="54">
        <f t="shared" si="19"/>
        <v>0</v>
      </c>
      <c r="BA146" s="54">
        <f t="shared" si="19"/>
        <v>0</v>
      </c>
      <c r="BB146" s="53">
        <f t="shared" si="19"/>
        <v>0</v>
      </c>
      <c r="BC146" s="52" t="s">
        <v>135</v>
      </c>
    </row>
    <row r="147" spans="2:62" ht="28.15" customHeight="1" x14ac:dyDescent="0.2">
      <c r="B147" s="30"/>
      <c r="C147" s="242">
        <v>1</v>
      </c>
      <c r="D147" s="44"/>
      <c r="E147" s="113"/>
      <c r="F147" s="113"/>
      <c r="G147" s="112"/>
      <c r="H147" s="223" t="s">
        <v>183</v>
      </c>
      <c r="I147" s="246">
        <v>39</v>
      </c>
      <c r="J147" s="246">
        <v>17</v>
      </c>
      <c r="K147" s="246">
        <v>6</v>
      </c>
      <c r="L147" s="41" t="s">
        <v>133</v>
      </c>
      <c r="M147" s="40" t="s">
        <v>186</v>
      </c>
      <c r="N147" s="41" t="s">
        <v>131</v>
      </c>
      <c r="O147" s="40" t="s">
        <v>113</v>
      </c>
      <c r="P147" s="41" t="s">
        <v>130</v>
      </c>
      <c r="Q147" s="40" t="s">
        <v>113</v>
      </c>
      <c r="R147" s="41" t="s">
        <v>129</v>
      </c>
      <c r="S147" s="40"/>
      <c r="T147" s="41" t="s">
        <v>128</v>
      </c>
      <c r="U147" s="40"/>
      <c r="V147" s="41" t="s">
        <v>127</v>
      </c>
      <c r="W147" s="40"/>
      <c r="X147" s="41" t="s">
        <v>126</v>
      </c>
      <c r="Y147" s="40"/>
      <c r="Z147" s="41" t="s">
        <v>125</v>
      </c>
      <c r="AA147" s="40"/>
      <c r="AB147" s="39"/>
      <c r="AC147" s="40"/>
      <c r="AD147" s="39" t="s">
        <v>412</v>
      </c>
      <c r="AE147" s="38"/>
      <c r="AF147" s="250"/>
      <c r="AG147" s="250"/>
      <c r="AH147" s="37"/>
      <c r="AI147" s="11"/>
      <c r="AJ147" s="233">
        <f>SUMPRODUCT(LEN($M147:$S150)-LEN(SUBSTITUTE($M147:$S150,"A", "")))</f>
        <v>11</v>
      </c>
      <c r="AK147" s="239">
        <f>SUMPRODUCT(LEN($AD147:$AD150)-LEN(SUBSTITUTE($AD147:$AD150,"A", "")))</f>
        <v>7</v>
      </c>
      <c r="AL147" s="230">
        <f>SUMPRODUCT(LEN($AC147:$AC150)-LEN(SUBSTITUTE($AC147:$AC150,"A", "")))</f>
        <v>0</v>
      </c>
      <c r="AM147" s="233">
        <f>SUMPRODUCT(LEN($M147:$S150)-LEN(SUBSTITUTE($M147:$S150,"S", "")))</f>
        <v>14</v>
      </c>
      <c r="AN147" s="239">
        <f>SUMPRODUCT(LEN($AD147:$AD150)-LEN(SUBSTITUTE($AD147:$AD150,"S", "")))</f>
        <v>5</v>
      </c>
      <c r="AO147" s="230">
        <f>SUMPRODUCT(LEN($AC147:$AC150)-LEN(SUBSTITUTE($AC147:$AC150,"S", "")))</f>
        <v>0</v>
      </c>
      <c r="AP147" s="233">
        <f>SUMPRODUCT(LEN($M147:$S150)-LEN(SUBSTITUTE($M147:$S150,"F", "")))</f>
        <v>0</v>
      </c>
      <c r="AQ147" s="239">
        <f>SUMPRODUCT(LEN($AD147:$AD150)-LEN(SUBSTITUTE($AD147:$AD150,"F", "")))</f>
        <v>0</v>
      </c>
      <c r="AR147" s="230">
        <f>SUMPRODUCT(LEN($AC147:$AC150)-LEN(SUBSTITUTE($AC147:$AC150,"F", "")))</f>
        <v>0</v>
      </c>
      <c r="AS147" s="233">
        <f>SUMPRODUCT(LEN($M147:$S150)-LEN(SUBSTITUTE($M147:$S150,"G", "")))</f>
        <v>0</v>
      </c>
      <c r="AT147" s="239">
        <f>SUMPRODUCT(LEN($AD147:$AD150)-LEN(SUBSTITUTE($AD147:$AD150,"G", "")))</f>
        <v>0</v>
      </c>
      <c r="AU147" s="230">
        <f>SUMPRODUCT(LEN($AC147:$AC150)-LEN(SUBSTITUTE($AC147:$AC150,"G", "")))</f>
        <v>0</v>
      </c>
      <c r="AV147" s="233">
        <f>SUMPRODUCT(LEN($L147:$S150)-LEN(SUBSTITUTE($L147:$S150,"M", "")))</f>
        <v>0</v>
      </c>
      <c r="AW147" s="236">
        <f>SUMPRODUCT(LEN($AD147:$AD150)-LEN(SUBSTITUTE($AD147:$AD150,"M", "")))</f>
        <v>0</v>
      </c>
      <c r="AX147" s="230">
        <f>SUMPRODUCT(LEN($AC147:$AC150)-LEN(SUBSTITUTE($AC147:$AC150,"M", "")))</f>
        <v>0</v>
      </c>
      <c r="AY147" s="291">
        <f>SUMPRODUCT(LEN($AE147:$AE150)-LEN(SUBSTITUTE($AE147:$AE150,"S", "")))</f>
        <v>0</v>
      </c>
      <c r="AZ147" s="227">
        <f>SUMPRODUCT(LEN($AE147:$AE150)-LEN(SUBSTITUTE($AE147:$AE150,"F", "")))</f>
        <v>0</v>
      </c>
      <c r="BA147" s="227">
        <f>SUMPRODUCT(LEN($AE147:$AE150)-LEN(SUBSTITUTE($AE147:$AE150,"G", "")))</f>
        <v>0</v>
      </c>
      <c r="BB147" s="294">
        <f>SUMPRODUCT(LEN($AE147:$AE150)-LEN(SUBSTITUTE($AE147:$AE150,"M", "")))</f>
        <v>0</v>
      </c>
    </row>
    <row r="148" spans="2:62" ht="28.15" customHeight="1" thickBot="1" x14ac:dyDescent="0.25">
      <c r="B148" s="30"/>
      <c r="C148" s="243"/>
      <c r="D148" s="36"/>
      <c r="E148" s="111"/>
      <c r="F148" s="111"/>
      <c r="G148" s="110"/>
      <c r="H148" s="224"/>
      <c r="I148" s="247"/>
      <c r="J148" s="247"/>
      <c r="K148" s="247"/>
      <c r="L148" s="33" t="s">
        <v>123</v>
      </c>
      <c r="M148" s="32" t="s">
        <v>203</v>
      </c>
      <c r="N148" s="33" t="s">
        <v>122</v>
      </c>
      <c r="O148" s="32" t="s">
        <v>217</v>
      </c>
      <c r="P148" s="33" t="s">
        <v>120</v>
      </c>
      <c r="Q148" s="32" t="s">
        <v>121</v>
      </c>
      <c r="R148" s="33" t="s">
        <v>119</v>
      </c>
      <c r="S148" s="32"/>
      <c r="T148" s="33" t="s">
        <v>118</v>
      </c>
      <c r="U148" s="32"/>
      <c r="V148" s="33" t="s">
        <v>117</v>
      </c>
      <c r="W148" s="32"/>
      <c r="X148" s="33" t="s">
        <v>116</v>
      </c>
      <c r="Y148" s="32"/>
      <c r="Z148" s="33" t="s">
        <v>115</v>
      </c>
      <c r="AA148" s="32"/>
      <c r="AB148" s="31"/>
      <c r="AC148" s="32"/>
      <c r="AD148" s="31" t="s">
        <v>514</v>
      </c>
      <c r="AE148" s="23"/>
      <c r="AF148" s="251"/>
      <c r="AG148" s="251"/>
      <c r="AH148" s="22"/>
      <c r="AI148" s="11"/>
      <c r="AJ148" s="234"/>
      <c r="AK148" s="240"/>
      <c r="AL148" s="231"/>
      <c r="AM148" s="234"/>
      <c r="AN148" s="240"/>
      <c r="AO148" s="231"/>
      <c r="AP148" s="234"/>
      <c r="AQ148" s="240"/>
      <c r="AR148" s="231"/>
      <c r="AS148" s="234"/>
      <c r="AT148" s="240"/>
      <c r="AU148" s="231"/>
      <c r="AV148" s="234"/>
      <c r="AW148" s="237"/>
      <c r="AX148" s="231"/>
      <c r="AY148" s="292"/>
      <c r="AZ148" s="228"/>
      <c r="BA148" s="228"/>
      <c r="BB148" s="295"/>
    </row>
    <row r="149" spans="2:62" ht="28.15" customHeight="1" x14ac:dyDescent="0.2">
      <c r="B149" s="30"/>
      <c r="C149" s="244"/>
      <c r="D149" s="29"/>
      <c r="E149" s="109"/>
      <c r="F149" s="109"/>
      <c r="G149" s="108"/>
      <c r="H149" s="225">
        <v>180</v>
      </c>
      <c r="I149" s="248"/>
      <c r="J149" s="248"/>
      <c r="K149" s="248"/>
      <c r="L149" s="26" t="s">
        <v>114</v>
      </c>
      <c r="M149" s="25" t="s">
        <v>132</v>
      </c>
      <c r="N149" s="26" t="s">
        <v>112</v>
      </c>
      <c r="O149" s="25" t="s">
        <v>187</v>
      </c>
      <c r="P149" s="26" t="s">
        <v>111</v>
      </c>
      <c r="Q149" s="25" t="s">
        <v>121</v>
      </c>
      <c r="R149" s="26" t="s">
        <v>110</v>
      </c>
      <c r="S149" s="25"/>
      <c r="T149" s="26" t="s">
        <v>109</v>
      </c>
      <c r="U149" s="25"/>
      <c r="V149" s="26" t="s">
        <v>108</v>
      </c>
      <c r="W149" s="25"/>
      <c r="X149" s="26" t="s">
        <v>107</v>
      </c>
      <c r="Y149" s="25"/>
      <c r="Z149" s="26" t="s">
        <v>106</v>
      </c>
      <c r="AA149" s="25"/>
      <c r="AB149" s="24"/>
      <c r="AC149" s="25"/>
      <c r="AD149" s="24"/>
      <c r="AE149" s="23"/>
      <c r="AF149" s="251"/>
      <c r="AG149" s="251"/>
      <c r="AH149" s="22"/>
      <c r="AI149" s="11"/>
      <c r="AJ149" s="234"/>
      <c r="AK149" s="240"/>
      <c r="AL149" s="231"/>
      <c r="AM149" s="234"/>
      <c r="AN149" s="240"/>
      <c r="AO149" s="231"/>
      <c r="AP149" s="234"/>
      <c r="AQ149" s="240"/>
      <c r="AR149" s="231"/>
      <c r="AS149" s="234"/>
      <c r="AT149" s="240"/>
      <c r="AU149" s="231"/>
      <c r="AV149" s="234"/>
      <c r="AW149" s="237"/>
      <c r="AX149" s="231"/>
      <c r="AY149" s="292"/>
      <c r="AZ149" s="228"/>
      <c r="BA149" s="228"/>
      <c r="BB149" s="295"/>
    </row>
    <row r="150" spans="2:62" ht="28.15" customHeight="1" thickBot="1" x14ac:dyDescent="0.25">
      <c r="B150" s="30"/>
      <c r="C150" s="253"/>
      <c r="D150" s="51"/>
      <c r="E150" s="115"/>
      <c r="F150" s="115"/>
      <c r="G150" s="114"/>
      <c r="H150" s="226"/>
      <c r="I150" s="254"/>
      <c r="J150" s="254"/>
      <c r="K150" s="254"/>
      <c r="L150" s="48" t="s">
        <v>105</v>
      </c>
      <c r="M150" s="47" t="s">
        <v>195</v>
      </c>
      <c r="N150" s="48" t="s">
        <v>103</v>
      </c>
      <c r="O150" s="47" t="s">
        <v>113</v>
      </c>
      <c r="P150" s="48" t="s">
        <v>102</v>
      </c>
      <c r="Q150" s="47"/>
      <c r="R150" s="48" t="s">
        <v>101</v>
      </c>
      <c r="S150" s="47"/>
      <c r="T150" s="48">
        <v>20</v>
      </c>
      <c r="U150" s="47"/>
      <c r="V150" s="48" t="s">
        <v>100</v>
      </c>
      <c r="W150" s="47"/>
      <c r="X150" s="48" t="s">
        <v>99</v>
      </c>
      <c r="Y150" s="47"/>
      <c r="Z150" s="48" t="s">
        <v>98</v>
      </c>
      <c r="AA150" s="47"/>
      <c r="AB150" s="16"/>
      <c r="AC150" s="47"/>
      <c r="AD150" s="16"/>
      <c r="AE150" s="46"/>
      <c r="AF150" s="255"/>
      <c r="AG150" s="255"/>
      <c r="AH150" s="45"/>
      <c r="AI150" s="11"/>
      <c r="AJ150" s="235"/>
      <c r="AK150" s="241"/>
      <c r="AL150" s="232"/>
      <c r="AM150" s="235"/>
      <c r="AN150" s="241"/>
      <c r="AO150" s="232"/>
      <c r="AP150" s="235"/>
      <c r="AQ150" s="241"/>
      <c r="AR150" s="232"/>
      <c r="AS150" s="235"/>
      <c r="AT150" s="241"/>
      <c r="AU150" s="232"/>
      <c r="AV150" s="235"/>
      <c r="AW150" s="238"/>
      <c r="AX150" s="232"/>
      <c r="AY150" s="293"/>
      <c r="AZ150" s="229"/>
      <c r="BA150" s="229"/>
      <c r="BB150" s="296"/>
    </row>
    <row r="151" spans="2:62" ht="28.15" customHeight="1" x14ac:dyDescent="0.2">
      <c r="B151" s="30"/>
      <c r="C151" s="242">
        <v>2</v>
      </c>
      <c r="D151" s="44"/>
      <c r="E151" s="113"/>
      <c r="F151" s="113"/>
      <c r="G151" s="112"/>
      <c r="H151" s="223"/>
      <c r="I151" s="246">
        <v>43</v>
      </c>
      <c r="J151" s="246">
        <v>18</v>
      </c>
      <c r="K151" s="246">
        <v>6</v>
      </c>
      <c r="L151" s="41" t="s">
        <v>133</v>
      </c>
      <c r="M151" s="40" t="s">
        <v>132</v>
      </c>
      <c r="N151" s="41" t="s">
        <v>131</v>
      </c>
      <c r="O151" s="40" t="s">
        <v>104</v>
      </c>
      <c r="P151" s="41" t="s">
        <v>130</v>
      </c>
      <c r="Q151" s="40" t="s">
        <v>113</v>
      </c>
      <c r="R151" s="41" t="s">
        <v>129</v>
      </c>
      <c r="S151" s="40"/>
      <c r="T151" s="41" t="s">
        <v>128</v>
      </c>
      <c r="U151" s="40"/>
      <c r="V151" s="41" t="s">
        <v>127</v>
      </c>
      <c r="W151" s="40"/>
      <c r="X151" s="41" t="s">
        <v>126</v>
      </c>
      <c r="Y151" s="40"/>
      <c r="Z151" s="41" t="s">
        <v>125</v>
      </c>
      <c r="AA151" s="40"/>
      <c r="AB151" s="39"/>
      <c r="AC151" s="40"/>
      <c r="AD151" s="39" t="s">
        <v>195</v>
      </c>
      <c r="AE151" s="38"/>
      <c r="AF151" s="250"/>
      <c r="AG151" s="250"/>
      <c r="AH151" s="37"/>
      <c r="AI151" s="11"/>
      <c r="AJ151" s="233">
        <f>SUMPRODUCT(LEN($M151:$S154)-LEN(SUBSTITUTE($M151:$S154,"A", "")))</f>
        <v>14</v>
      </c>
      <c r="AK151" s="239">
        <f>SUMPRODUCT(LEN($AD151:$AD154)-LEN(SUBSTITUTE($AD151:$AD154,"A", "")))</f>
        <v>2</v>
      </c>
      <c r="AL151" s="230">
        <f>SUMPRODUCT(LEN($AC151:$AC154)-LEN(SUBSTITUTE($AC151:$AC154,"A", "")))</f>
        <v>0</v>
      </c>
      <c r="AM151" s="233">
        <f>SUMPRODUCT(LEN($M151:$S154)-LEN(SUBSTITUTE($M151:$S154,"S", "")))</f>
        <v>9</v>
      </c>
      <c r="AN151" s="239">
        <f>SUMPRODUCT(LEN($AD151:$AD154)-LEN(SUBSTITUTE($AD151:$AD154,"S", "")))</f>
        <v>9</v>
      </c>
      <c r="AO151" s="230">
        <f>SUMPRODUCT(LEN($AC151:$AC154)-LEN(SUBSTITUTE($AC151:$AC154,"S", "")))</f>
        <v>0</v>
      </c>
      <c r="AP151" s="233">
        <f>SUMPRODUCT(LEN($M151:$S154)-LEN(SUBSTITUTE($M151:$S154,"F", "")))</f>
        <v>0</v>
      </c>
      <c r="AQ151" s="239">
        <f>SUMPRODUCT(LEN($AD151:$AD154)-LEN(SUBSTITUTE($AD151:$AD154,"F", "")))</f>
        <v>0</v>
      </c>
      <c r="AR151" s="230">
        <f>SUMPRODUCT(LEN($AC151:$AC154)-LEN(SUBSTITUTE($AC151:$AC154,"F", "")))</f>
        <v>0</v>
      </c>
      <c r="AS151" s="233">
        <f>SUMPRODUCT(LEN($M151:$S154)-LEN(SUBSTITUTE($M151:$S154,"G", "")))</f>
        <v>1</v>
      </c>
      <c r="AT151" s="239">
        <f>SUMPRODUCT(LEN($AD151:$AD154)-LEN(SUBSTITUTE($AD151:$AD154,"G", "")))</f>
        <v>0</v>
      </c>
      <c r="AU151" s="230">
        <f>SUMPRODUCT(LEN($AC151:$AC154)-LEN(SUBSTITUTE($AC151:$AC154,"G", "")))</f>
        <v>0</v>
      </c>
      <c r="AV151" s="233">
        <f>SUMPRODUCT(LEN($L151:$S154)-LEN(SUBSTITUTE($L151:$S154,"M", "")))</f>
        <v>0</v>
      </c>
      <c r="AW151" s="236">
        <f>SUMPRODUCT(LEN($AD151:$AD154)-LEN(SUBSTITUTE($AD151:$AD154,"M", "")))</f>
        <v>0</v>
      </c>
      <c r="AX151" s="230">
        <f>SUMPRODUCT(LEN($AC151:$AC154)-LEN(SUBSTITUTE($AC151:$AC154,"M", "")))</f>
        <v>0</v>
      </c>
      <c r="AY151" s="291">
        <f>SUMPRODUCT(LEN($AE151:$AE154)-LEN(SUBSTITUTE($AE151:$AE154,"S", "")))</f>
        <v>0</v>
      </c>
      <c r="AZ151" s="227">
        <f>SUMPRODUCT(LEN($AE151:$AE154)-LEN(SUBSTITUTE($AE151:$AE154,"F", "")))</f>
        <v>0</v>
      </c>
      <c r="BA151" s="227">
        <f>SUMPRODUCT(LEN($AE151:$AE154)-LEN(SUBSTITUTE($AE151:$AE154,"G", "")))</f>
        <v>0</v>
      </c>
      <c r="BB151" s="294">
        <f>SUMPRODUCT(LEN($AE151:$AE154)-LEN(SUBSTITUTE($AE151:$AE154,"M", "")))</f>
        <v>0</v>
      </c>
    </row>
    <row r="152" spans="2:62" ht="28.15" customHeight="1" thickBot="1" x14ac:dyDescent="0.25">
      <c r="B152" s="30"/>
      <c r="C152" s="243"/>
      <c r="D152" s="36"/>
      <c r="E152" s="111"/>
      <c r="F152" s="111"/>
      <c r="G152" s="110"/>
      <c r="H152" s="224"/>
      <c r="I152" s="247"/>
      <c r="J152" s="247"/>
      <c r="K152" s="247"/>
      <c r="L152" s="33" t="s">
        <v>123</v>
      </c>
      <c r="M152" s="32" t="s">
        <v>399</v>
      </c>
      <c r="N152" s="33" t="s">
        <v>122</v>
      </c>
      <c r="O152" s="32" t="s">
        <v>186</v>
      </c>
      <c r="P152" s="33" t="s">
        <v>120</v>
      </c>
      <c r="Q152" s="32" t="s">
        <v>175</v>
      </c>
      <c r="R152" s="33" t="s">
        <v>119</v>
      </c>
      <c r="S152" s="32"/>
      <c r="T152" s="33" t="s">
        <v>118</v>
      </c>
      <c r="U152" s="32"/>
      <c r="V152" s="33" t="s">
        <v>117</v>
      </c>
      <c r="W152" s="32"/>
      <c r="X152" s="33" t="s">
        <v>116</v>
      </c>
      <c r="Y152" s="32"/>
      <c r="Z152" s="33" t="s">
        <v>115</v>
      </c>
      <c r="AA152" s="32"/>
      <c r="AB152" s="31"/>
      <c r="AC152" s="32"/>
      <c r="AD152" s="31" t="s">
        <v>513</v>
      </c>
      <c r="AE152" s="23"/>
      <c r="AF152" s="251"/>
      <c r="AG152" s="251"/>
      <c r="AH152" s="22"/>
      <c r="AI152" s="11"/>
      <c r="AJ152" s="234"/>
      <c r="AK152" s="240"/>
      <c r="AL152" s="231"/>
      <c r="AM152" s="234"/>
      <c r="AN152" s="240"/>
      <c r="AO152" s="231"/>
      <c r="AP152" s="234"/>
      <c r="AQ152" s="240"/>
      <c r="AR152" s="231"/>
      <c r="AS152" s="234"/>
      <c r="AT152" s="240"/>
      <c r="AU152" s="231"/>
      <c r="AV152" s="234"/>
      <c r="AW152" s="237"/>
      <c r="AX152" s="231"/>
      <c r="AY152" s="292"/>
      <c r="AZ152" s="228"/>
      <c r="BA152" s="228"/>
      <c r="BB152" s="295"/>
    </row>
    <row r="153" spans="2:62" ht="28.15" customHeight="1" x14ac:dyDescent="0.2">
      <c r="B153" s="30"/>
      <c r="C153" s="244"/>
      <c r="D153" s="29"/>
      <c r="E153" s="109"/>
      <c r="F153" s="109"/>
      <c r="G153" s="108"/>
      <c r="H153" s="225"/>
      <c r="I153" s="248"/>
      <c r="J153" s="248"/>
      <c r="K153" s="248"/>
      <c r="L153" s="26" t="s">
        <v>114</v>
      </c>
      <c r="M153" s="25" t="s">
        <v>178</v>
      </c>
      <c r="N153" s="26" t="s">
        <v>112</v>
      </c>
      <c r="O153" s="25" t="s">
        <v>217</v>
      </c>
      <c r="P153" s="26" t="s">
        <v>111</v>
      </c>
      <c r="Q153" s="25" t="s">
        <v>121</v>
      </c>
      <c r="R153" s="26" t="s">
        <v>110</v>
      </c>
      <c r="S153" s="25"/>
      <c r="T153" s="26" t="s">
        <v>109</v>
      </c>
      <c r="U153" s="25"/>
      <c r="V153" s="26" t="s">
        <v>108</v>
      </c>
      <c r="W153" s="25"/>
      <c r="X153" s="26" t="s">
        <v>107</v>
      </c>
      <c r="Y153" s="25"/>
      <c r="Z153" s="26" t="s">
        <v>106</v>
      </c>
      <c r="AA153" s="25"/>
      <c r="AB153" s="24"/>
      <c r="AC153" s="25"/>
      <c r="AD153" s="24"/>
      <c r="AE153" s="23"/>
      <c r="AF153" s="251"/>
      <c r="AG153" s="251"/>
      <c r="AH153" s="22"/>
      <c r="AI153" s="11"/>
      <c r="AJ153" s="234"/>
      <c r="AK153" s="240"/>
      <c r="AL153" s="231"/>
      <c r="AM153" s="234"/>
      <c r="AN153" s="240"/>
      <c r="AO153" s="231"/>
      <c r="AP153" s="234"/>
      <c r="AQ153" s="240"/>
      <c r="AR153" s="231"/>
      <c r="AS153" s="234"/>
      <c r="AT153" s="240"/>
      <c r="AU153" s="231"/>
      <c r="AV153" s="234"/>
      <c r="AW153" s="237"/>
      <c r="AX153" s="231"/>
      <c r="AY153" s="292"/>
      <c r="AZ153" s="228"/>
      <c r="BA153" s="228"/>
      <c r="BB153" s="295"/>
    </row>
    <row r="154" spans="2:62" ht="28.15" customHeight="1" thickBot="1" x14ac:dyDescent="0.25">
      <c r="B154" s="30"/>
      <c r="C154" s="253"/>
      <c r="D154" s="51"/>
      <c r="E154" s="115"/>
      <c r="F154" s="115"/>
      <c r="G154" s="114"/>
      <c r="H154" s="226"/>
      <c r="I154" s="254"/>
      <c r="J154" s="254"/>
      <c r="K154" s="254"/>
      <c r="L154" s="48" t="s">
        <v>105</v>
      </c>
      <c r="M154" s="47" t="s">
        <v>104</v>
      </c>
      <c r="N154" s="48" t="s">
        <v>103</v>
      </c>
      <c r="O154" s="47" t="s">
        <v>217</v>
      </c>
      <c r="P154" s="48" t="s">
        <v>102</v>
      </c>
      <c r="Q154" s="47" t="s">
        <v>121</v>
      </c>
      <c r="R154" s="48" t="s">
        <v>101</v>
      </c>
      <c r="S154" s="47"/>
      <c r="T154" s="48">
        <v>20</v>
      </c>
      <c r="U154" s="47"/>
      <c r="V154" s="48" t="s">
        <v>100</v>
      </c>
      <c r="W154" s="47"/>
      <c r="X154" s="48" t="s">
        <v>99</v>
      </c>
      <c r="Y154" s="47"/>
      <c r="Z154" s="48" t="s">
        <v>98</v>
      </c>
      <c r="AA154" s="47"/>
      <c r="AB154" s="16"/>
      <c r="AC154" s="47"/>
      <c r="AD154" s="16"/>
      <c r="AE154" s="46"/>
      <c r="AF154" s="255"/>
      <c r="AG154" s="255"/>
      <c r="AH154" s="45"/>
      <c r="AI154" s="11"/>
      <c r="AJ154" s="235"/>
      <c r="AK154" s="241"/>
      <c r="AL154" s="232"/>
      <c r="AM154" s="235"/>
      <c r="AN154" s="241"/>
      <c r="AO154" s="232"/>
      <c r="AP154" s="235"/>
      <c r="AQ154" s="241"/>
      <c r="AR154" s="232"/>
      <c r="AS154" s="235"/>
      <c r="AT154" s="241"/>
      <c r="AU154" s="232"/>
      <c r="AV154" s="235"/>
      <c r="AW154" s="238"/>
      <c r="AX154" s="232"/>
      <c r="AY154" s="293"/>
      <c r="AZ154" s="229"/>
      <c r="BA154" s="229"/>
      <c r="BB154" s="296"/>
    </row>
    <row r="155" spans="2:62" ht="28.15" customHeight="1" x14ac:dyDescent="0.2">
      <c r="B155" s="30"/>
      <c r="C155" s="242">
        <v>3</v>
      </c>
      <c r="D155" s="44"/>
      <c r="E155" s="113"/>
      <c r="F155" s="113"/>
      <c r="G155" s="112"/>
      <c r="H155" s="223"/>
      <c r="I155" s="246">
        <v>34</v>
      </c>
      <c r="J155" s="246">
        <v>18</v>
      </c>
      <c r="K155" s="246">
        <v>7</v>
      </c>
      <c r="L155" s="41" t="s">
        <v>133</v>
      </c>
      <c r="M155" s="40" t="s">
        <v>387</v>
      </c>
      <c r="N155" s="41" t="s">
        <v>131</v>
      </c>
      <c r="O155" s="40" t="s">
        <v>187</v>
      </c>
      <c r="P155" s="41" t="s">
        <v>130</v>
      </c>
      <c r="Q155" s="40" t="s">
        <v>121</v>
      </c>
      <c r="R155" s="41" t="s">
        <v>129</v>
      </c>
      <c r="S155" s="40"/>
      <c r="T155" s="41" t="s">
        <v>128</v>
      </c>
      <c r="U155" s="40"/>
      <c r="V155" s="41" t="s">
        <v>127</v>
      </c>
      <c r="W155" s="40"/>
      <c r="X155" s="41" t="s">
        <v>126</v>
      </c>
      <c r="Y155" s="40"/>
      <c r="Z155" s="41" t="s">
        <v>125</v>
      </c>
      <c r="AA155" s="40"/>
      <c r="AB155" s="39"/>
      <c r="AC155" s="40"/>
      <c r="AD155" s="39" t="s">
        <v>376</v>
      </c>
      <c r="AE155" s="38"/>
      <c r="AF155" s="250"/>
      <c r="AG155" s="250"/>
      <c r="AH155" s="37"/>
      <c r="AI155" s="11"/>
      <c r="AJ155" s="233">
        <f>SUMPRODUCT(LEN($M155:$S158)-LEN(SUBSTITUTE($M155:$S158,"A", "")))</f>
        <v>12</v>
      </c>
      <c r="AK155" s="239">
        <f>SUMPRODUCT(LEN($AD155:$AD158)-LEN(SUBSTITUTE($AD155:$AD158,"A", "")))</f>
        <v>3</v>
      </c>
      <c r="AL155" s="230">
        <f>SUMPRODUCT(LEN($AC155:$AC158)-LEN(SUBSTITUTE($AC155:$AC158,"A", "")))</f>
        <v>0</v>
      </c>
      <c r="AM155" s="233">
        <f>SUMPRODUCT(LEN($M155:$S158)-LEN(SUBSTITUTE($M155:$S158,"S", "")))</f>
        <v>12</v>
      </c>
      <c r="AN155" s="239">
        <f>SUMPRODUCT(LEN($AD155:$AD158)-LEN(SUBSTITUTE($AD155:$AD158,"S", "")))</f>
        <v>1</v>
      </c>
      <c r="AO155" s="230">
        <f>SUMPRODUCT(LEN($AC155:$AC158)-LEN(SUBSTITUTE($AC155:$AC158,"S", "")))</f>
        <v>0</v>
      </c>
      <c r="AP155" s="233">
        <f>SUMPRODUCT(LEN($M155:$S158)-LEN(SUBSTITUTE($M155:$S158,"F", "")))</f>
        <v>0</v>
      </c>
      <c r="AQ155" s="239">
        <f>SUMPRODUCT(LEN($AD155:$AD158)-LEN(SUBSTITUTE($AD155:$AD158,"F", "")))</f>
        <v>0</v>
      </c>
      <c r="AR155" s="230">
        <f>SUMPRODUCT(LEN($AC155:$AC158)-LEN(SUBSTITUTE($AC155:$AC158,"F", "")))</f>
        <v>0</v>
      </c>
      <c r="AS155" s="233">
        <f>SUMPRODUCT(LEN($M155:$S158)-LEN(SUBSTITUTE($M155:$S158,"G", "")))</f>
        <v>0</v>
      </c>
      <c r="AT155" s="239">
        <f>SUMPRODUCT(LEN($AD155:$AD158)-LEN(SUBSTITUTE($AD155:$AD158,"G", "")))</f>
        <v>0</v>
      </c>
      <c r="AU155" s="230">
        <f>SUMPRODUCT(LEN($AC155:$AC158)-LEN(SUBSTITUTE($AC155:$AC158,"G", "")))</f>
        <v>0</v>
      </c>
      <c r="AV155" s="233">
        <f>SUMPRODUCT(LEN($L155:$S158)-LEN(SUBSTITUTE($L155:$S158,"M", "")))</f>
        <v>0</v>
      </c>
      <c r="AW155" s="236">
        <f>SUMPRODUCT(LEN($AD155:$AD158)-LEN(SUBSTITUTE($AD155:$AD158,"M", "")))</f>
        <v>0</v>
      </c>
      <c r="AX155" s="230">
        <f>SUMPRODUCT(LEN($AC155:$AC158)-LEN(SUBSTITUTE($AC155:$AC158,"M", "")))</f>
        <v>0</v>
      </c>
      <c r="AY155" s="291">
        <f>SUMPRODUCT(LEN($AE155:$AE158)-LEN(SUBSTITUTE($AE155:$AE158,"S", "")))</f>
        <v>0</v>
      </c>
      <c r="AZ155" s="227">
        <f>SUMPRODUCT(LEN($AE155:$AE158)-LEN(SUBSTITUTE($AE155:$AE158,"F", "")))</f>
        <v>0</v>
      </c>
      <c r="BA155" s="227">
        <f>SUMPRODUCT(LEN($AE155:$AE158)-LEN(SUBSTITUTE($AE155:$AE158,"G", "")))</f>
        <v>0</v>
      </c>
      <c r="BB155" s="294">
        <f>SUMPRODUCT(LEN($AE155:$AE158)-LEN(SUBSTITUTE($AE155:$AE158,"M", "")))</f>
        <v>0</v>
      </c>
    </row>
    <row r="156" spans="2:62" ht="28.15" customHeight="1" thickBot="1" x14ac:dyDescent="0.25">
      <c r="B156" s="30"/>
      <c r="C156" s="243"/>
      <c r="D156" s="36"/>
      <c r="E156" s="111"/>
      <c r="F156" s="111"/>
      <c r="G156" s="110"/>
      <c r="H156" s="224"/>
      <c r="I156" s="247"/>
      <c r="J156" s="247"/>
      <c r="K156" s="247"/>
      <c r="L156" s="33" t="s">
        <v>123</v>
      </c>
      <c r="M156" s="32" t="s">
        <v>187</v>
      </c>
      <c r="N156" s="33" t="s">
        <v>122</v>
      </c>
      <c r="O156" s="32" t="s">
        <v>217</v>
      </c>
      <c r="P156" s="33" t="s">
        <v>120</v>
      </c>
      <c r="Q156" s="32" t="s">
        <v>121</v>
      </c>
      <c r="R156" s="33" t="s">
        <v>119</v>
      </c>
      <c r="S156" s="32"/>
      <c r="T156" s="33" t="s">
        <v>118</v>
      </c>
      <c r="U156" s="32"/>
      <c r="V156" s="33" t="s">
        <v>117</v>
      </c>
      <c r="W156" s="32"/>
      <c r="X156" s="33" t="s">
        <v>116</v>
      </c>
      <c r="Y156" s="32"/>
      <c r="Z156" s="33" t="s">
        <v>115</v>
      </c>
      <c r="AA156" s="32"/>
      <c r="AB156" s="31"/>
      <c r="AC156" s="32"/>
      <c r="AD156" s="31"/>
      <c r="AE156" s="23"/>
      <c r="AF156" s="251"/>
      <c r="AG156" s="251"/>
      <c r="AH156" s="22"/>
      <c r="AI156" s="11"/>
      <c r="AJ156" s="234"/>
      <c r="AK156" s="240"/>
      <c r="AL156" s="231"/>
      <c r="AM156" s="234"/>
      <c r="AN156" s="240"/>
      <c r="AO156" s="231"/>
      <c r="AP156" s="234"/>
      <c r="AQ156" s="240"/>
      <c r="AR156" s="231"/>
      <c r="AS156" s="234"/>
      <c r="AT156" s="240"/>
      <c r="AU156" s="231"/>
      <c r="AV156" s="234"/>
      <c r="AW156" s="237"/>
      <c r="AX156" s="231"/>
      <c r="AY156" s="292"/>
      <c r="AZ156" s="228"/>
      <c r="BA156" s="228"/>
      <c r="BB156" s="295"/>
    </row>
    <row r="157" spans="2:62" ht="28.15" customHeight="1" x14ac:dyDescent="0.2">
      <c r="B157" s="30"/>
      <c r="C157" s="244"/>
      <c r="D157" s="29"/>
      <c r="E157" s="109"/>
      <c r="F157" s="109"/>
      <c r="G157" s="108"/>
      <c r="H157" s="225"/>
      <c r="I157" s="248"/>
      <c r="J157" s="248"/>
      <c r="K157" s="248"/>
      <c r="L157" s="26" t="s">
        <v>114</v>
      </c>
      <c r="M157" s="25" t="s">
        <v>104</v>
      </c>
      <c r="N157" s="26" t="s">
        <v>112</v>
      </c>
      <c r="O157" s="25" t="s">
        <v>113</v>
      </c>
      <c r="P157" s="26" t="s">
        <v>111</v>
      </c>
      <c r="Q157" s="25" t="s">
        <v>121</v>
      </c>
      <c r="R157" s="26" t="s">
        <v>110</v>
      </c>
      <c r="S157" s="25"/>
      <c r="T157" s="26" t="s">
        <v>109</v>
      </c>
      <c r="U157" s="25"/>
      <c r="V157" s="26" t="s">
        <v>108</v>
      </c>
      <c r="W157" s="25"/>
      <c r="X157" s="26" t="s">
        <v>107</v>
      </c>
      <c r="Y157" s="25"/>
      <c r="Z157" s="26" t="s">
        <v>106</v>
      </c>
      <c r="AA157" s="25"/>
      <c r="AB157" s="24"/>
      <c r="AC157" s="25"/>
      <c r="AD157" s="24"/>
      <c r="AE157" s="23"/>
      <c r="AF157" s="251"/>
      <c r="AG157" s="251"/>
      <c r="AH157" s="22"/>
      <c r="AI157" s="11"/>
      <c r="AJ157" s="234"/>
      <c r="AK157" s="240"/>
      <c r="AL157" s="231"/>
      <c r="AM157" s="234"/>
      <c r="AN157" s="240"/>
      <c r="AO157" s="231"/>
      <c r="AP157" s="234"/>
      <c r="AQ157" s="240"/>
      <c r="AR157" s="231"/>
      <c r="AS157" s="234"/>
      <c r="AT157" s="240"/>
      <c r="AU157" s="231"/>
      <c r="AV157" s="234"/>
      <c r="AW157" s="237"/>
      <c r="AX157" s="231"/>
      <c r="AY157" s="292"/>
      <c r="AZ157" s="228"/>
      <c r="BA157" s="228"/>
      <c r="BB157" s="295"/>
    </row>
    <row r="158" spans="2:62" ht="28.15" customHeight="1" thickBot="1" x14ac:dyDescent="0.25">
      <c r="B158" s="21"/>
      <c r="C158" s="245"/>
      <c r="D158" s="20"/>
      <c r="E158" s="117"/>
      <c r="F158" s="117"/>
      <c r="G158" s="116"/>
      <c r="H158" s="226"/>
      <c r="I158" s="249"/>
      <c r="J158" s="249"/>
      <c r="K158" s="249"/>
      <c r="L158" s="17" t="s">
        <v>105</v>
      </c>
      <c r="M158" s="15" t="s">
        <v>217</v>
      </c>
      <c r="N158" s="17" t="s">
        <v>103</v>
      </c>
      <c r="O158" s="15" t="s">
        <v>175</v>
      </c>
      <c r="P158" s="17" t="s">
        <v>102</v>
      </c>
      <c r="Q158" s="15"/>
      <c r="R158" s="17" t="s">
        <v>101</v>
      </c>
      <c r="S158" s="15"/>
      <c r="T158" s="17">
        <v>20</v>
      </c>
      <c r="U158" s="15"/>
      <c r="V158" s="17" t="s">
        <v>100</v>
      </c>
      <c r="W158" s="15"/>
      <c r="X158" s="17" t="s">
        <v>99</v>
      </c>
      <c r="Y158" s="15"/>
      <c r="Z158" s="17" t="s">
        <v>98</v>
      </c>
      <c r="AA158" s="15"/>
      <c r="AB158" s="16"/>
      <c r="AC158" s="15"/>
      <c r="AD158" s="14"/>
      <c r="AE158" s="13"/>
      <c r="AF158" s="252"/>
      <c r="AG158" s="252"/>
      <c r="AH158" s="12"/>
      <c r="AI158" s="11"/>
      <c r="AJ158" s="235"/>
      <c r="AK158" s="241"/>
      <c r="AL158" s="232"/>
      <c r="AM158" s="235"/>
      <c r="AN158" s="241"/>
      <c r="AO158" s="232"/>
      <c r="AP158" s="235"/>
      <c r="AQ158" s="241"/>
      <c r="AR158" s="232"/>
      <c r="AS158" s="235"/>
      <c r="AT158" s="241"/>
      <c r="AU158" s="232"/>
      <c r="AV158" s="235"/>
      <c r="AW158" s="238"/>
      <c r="AX158" s="232"/>
      <c r="AY158" s="293"/>
      <c r="AZ158" s="229"/>
      <c r="BA158" s="229"/>
      <c r="BB158" s="296"/>
    </row>
    <row r="159" spans="2:62" ht="85.9" customHeight="1" thickTop="1" thickBot="1" x14ac:dyDescent="0.35">
      <c r="B159" s="105" t="s">
        <v>174</v>
      </c>
      <c r="C159" s="95" t="s">
        <v>173</v>
      </c>
      <c r="D159" s="100" t="s">
        <v>172</v>
      </c>
      <c r="E159" s="104" t="s">
        <v>171</v>
      </c>
      <c r="F159" s="103"/>
      <c r="G159" s="102"/>
      <c r="H159" s="101" t="s">
        <v>170</v>
      </c>
      <c r="I159" s="100" t="s">
        <v>96</v>
      </c>
      <c r="J159" s="100" t="s">
        <v>169</v>
      </c>
      <c r="K159" s="100" t="s">
        <v>97</v>
      </c>
      <c r="L159" s="256" t="s">
        <v>168</v>
      </c>
      <c r="M159" s="262"/>
      <c r="N159" s="256" t="s">
        <v>167</v>
      </c>
      <c r="O159" s="262"/>
      <c r="P159" s="256" t="s">
        <v>167</v>
      </c>
      <c r="Q159" s="257"/>
      <c r="R159" s="256" t="s">
        <v>167</v>
      </c>
      <c r="S159" s="257"/>
      <c r="T159" s="256" t="s">
        <v>167</v>
      </c>
      <c r="U159" s="257"/>
      <c r="V159" s="256" t="s">
        <v>167</v>
      </c>
      <c r="W159" s="257"/>
      <c r="X159" s="256" t="s">
        <v>167</v>
      </c>
      <c r="Y159" s="257"/>
      <c r="Z159" s="256" t="s">
        <v>167</v>
      </c>
      <c r="AA159" s="257"/>
      <c r="AB159" s="261" t="s">
        <v>166</v>
      </c>
      <c r="AC159" s="257"/>
      <c r="AD159" s="101" t="s">
        <v>165</v>
      </c>
      <c r="AE159" s="101" t="s">
        <v>164</v>
      </c>
      <c r="AF159" s="100" t="s">
        <v>163</v>
      </c>
      <c r="AG159" s="100" t="s">
        <v>162</v>
      </c>
      <c r="AH159" s="99" t="s">
        <v>161</v>
      </c>
      <c r="AI159" s="98"/>
      <c r="AJ159" s="96" t="s">
        <v>160</v>
      </c>
      <c r="AK159" s="95" t="s">
        <v>159</v>
      </c>
      <c r="AL159" s="94" t="s">
        <v>158</v>
      </c>
      <c r="AM159" s="96" t="s">
        <v>157</v>
      </c>
      <c r="AN159" s="95" t="s">
        <v>156</v>
      </c>
      <c r="AO159" s="94" t="s">
        <v>155</v>
      </c>
      <c r="AP159" s="96" t="s">
        <v>154</v>
      </c>
      <c r="AQ159" s="95" t="s">
        <v>153</v>
      </c>
      <c r="AR159" s="97" t="s">
        <v>152</v>
      </c>
      <c r="AS159" s="96" t="s">
        <v>151</v>
      </c>
      <c r="AT159" s="95" t="s">
        <v>150</v>
      </c>
      <c r="AU159" s="94" t="s">
        <v>149</v>
      </c>
      <c r="AV159" s="96" t="s">
        <v>148</v>
      </c>
      <c r="AW159" s="95" t="s">
        <v>147</v>
      </c>
      <c r="AX159" s="94" t="s">
        <v>146</v>
      </c>
      <c r="AY159" s="93" t="s">
        <v>145</v>
      </c>
      <c r="AZ159" s="92" t="s">
        <v>144</v>
      </c>
      <c r="BA159" s="92" t="s">
        <v>143</v>
      </c>
      <c r="BB159" s="91" t="s">
        <v>142</v>
      </c>
    </row>
    <row r="160" spans="2:62" ht="48" thickBot="1" x14ac:dyDescent="0.3">
      <c r="B160" s="90" t="s">
        <v>245</v>
      </c>
      <c r="C160" s="89"/>
      <c r="D160" s="88">
        <v>179</v>
      </c>
      <c r="E160" s="258"/>
      <c r="F160" s="259"/>
      <c r="G160" s="260"/>
      <c r="H160" s="87" t="s">
        <v>140</v>
      </c>
      <c r="I160" s="86"/>
      <c r="J160" s="86"/>
      <c r="K160" s="85"/>
      <c r="L160" s="84"/>
      <c r="M160" s="81"/>
      <c r="N160" s="84"/>
      <c r="O160" s="81"/>
      <c r="P160" s="84"/>
      <c r="Q160" s="81"/>
      <c r="R160" s="84"/>
      <c r="S160" s="81"/>
      <c r="T160" s="84"/>
      <c r="U160" s="81"/>
      <c r="V160" s="84"/>
      <c r="W160" s="81"/>
      <c r="X160" s="84"/>
      <c r="Y160" s="81"/>
      <c r="Z160" s="84"/>
      <c r="AA160" s="83"/>
      <c r="AB160" s="82" t="s">
        <v>139</v>
      </c>
      <c r="AC160" s="81"/>
      <c r="AD160" s="81"/>
      <c r="AE160" s="81"/>
      <c r="AF160" s="80"/>
      <c r="AG160" s="80"/>
      <c r="AH160" s="60"/>
      <c r="AI160" s="79" t="s">
        <v>138</v>
      </c>
      <c r="AJ160" s="78">
        <f t="shared" ref="AJ160:BB160" si="20">SUM(AJ162:AJ173)</f>
        <v>38</v>
      </c>
      <c r="AK160" s="77">
        <f t="shared" si="20"/>
        <v>7</v>
      </c>
      <c r="AL160" s="76">
        <f t="shared" si="20"/>
        <v>0</v>
      </c>
      <c r="AM160" s="78">
        <f t="shared" si="20"/>
        <v>41</v>
      </c>
      <c r="AN160" s="77">
        <f t="shared" si="20"/>
        <v>9</v>
      </c>
      <c r="AO160" s="76">
        <f t="shared" si="20"/>
        <v>0</v>
      </c>
      <c r="AP160" s="78">
        <f t="shared" si="20"/>
        <v>0</v>
      </c>
      <c r="AQ160" s="77">
        <f t="shared" si="20"/>
        <v>0</v>
      </c>
      <c r="AR160" s="76">
        <f t="shared" si="20"/>
        <v>0</v>
      </c>
      <c r="AS160" s="78">
        <f t="shared" si="20"/>
        <v>2</v>
      </c>
      <c r="AT160" s="77">
        <f t="shared" si="20"/>
        <v>0</v>
      </c>
      <c r="AU160" s="76">
        <f t="shared" si="20"/>
        <v>0</v>
      </c>
      <c r="AV160" s="78">
        <f t="shared" si="20"/>
        <v>0</v>
      </c>
      <c r="AW160" s="77">
        <f t="shared" si="20"/>
        <v>0</v>
      </c>
      <c r="AX160" s="76">
        <f t="shared" si="20"/>
        <v>0</v>
      </c>
      <c r="AY160" s="75">
        <f t="shared" si="20"/>
        <v>0</v>
      </c>
      <c r="AZ160" s="74">
        <f t="shared" si="20"/>
        <v>0</v>
      </c>
      <c r="BA160" s="74">
        <f t="shared" si="20"/>
        <v>1</v>
      </c>
      <c r="BB160" s="73">
        <f t="shared" si="20"/>
        <v>0</v>
      </c>
      <c r="BC160" s="72" t="s">
        <v>137</v>
      </c>
      <c r="BF160" s="5">
        <f>SUM(AJ160:AL160)/$BG$5</f>
        <v>15</v>
      </c>
      <c r="BG160" s="5">
        <f>SUM(AM160:AO160,AY160)/$BG$5</f>
        <v>16.666666666666668</v>
      </c>
      <c r="BH160" s="5">
        <f>SUM(AP160:AR160,AZ160)/$BG$5</f>
        <v>0</v>
      </c>
      <c r="BI160" s="5">
        <f>SUM(AS160:AU160,BA160)/$BG$5</f>
        <v>1</v>
      </c>
      <c r="BJ160" s="5">
        <f>SUM(AV160:AX160,BB160)/$BG$5</f>
        <v>0</v>
      </c>
    </row>
    <row r="161" spans="2:62" ht="37.5" thickBot="1" x14ac:dyDescent="0.3">
      <c r="B161" s="71"/>
      <c r="C161" s="70"/>
      <c r="D161" s="69"/>
      <c r="E161" s="68"/>
      <c r="F161" s="68"/>
      <c r="G161" s="67"/>
      <c r="H161" s="66"/>
      <c r="I161" s="64"/>
      <c r="J161" s="64"/>
      <c r="K161" s="65"/>
      <c r="L161" s="64"/>
      <c r="M161" s="62"/>
      <c r="N161" s="64"/>
      <c r="O161" s="62"/>
      <c r="P161" s="64"/>
      <c r="Q161" s="62"/>
      <c r="R161" s="64"/>
      <c r="S161" s="62"/>
      <c r="T161" s="64"/>
      <c r="U161" s="62"/>
      <c r="V161" s="64"/>
      <c r="W161" s="62"/>
      <c r="X161" s="64"/>
      <c r="Y161" s="62"/>
      <c r="Z161" s="64"/>
      <c r="AA161" s="62"/>
      <c r="AB161" s="63"/>
      <c r="AC161" s="62"/>
      <c r="AD161" s="62"/>
      <c r="AE161" s="62"/>
      <c r="AF161" s="61"/>
      <c r="AG161" s="61"/>
      <c r="AH161" s="60"/>
      <c r="AI161" s="59" t="s">
        <v>136</v>
      </c>
      <c r="AJ161" s="58">
        <f t="shared" ref="AJ161:BB161" si="21">AJ160/3</f>
        <v>12.666666666666666</v>
      </c>
      <c r="AK161" s="57">
        <f t="shared" si="21"/>
        <v>2.3333333333333335</v>
      </c>
      <c r="AL161" s="56">
        <f t="shared" si="21"/>
        <v>0</v>
      </c>
      <c r="AM161" s="58">
        <f t="shared" si="21"/>
        <v>13.666666666666666</v>
      </c>
      <c r="AN161" s="57">
        <f t="shared" si="21"/>
        <v>3</v>
      </c>
      <c r="AO161" s="56">
        <f t="shared" si="21"/>
        <v>0</v>
      </c>
      <c r="AP161" s="58">
        <f t="shared" si="21"/>
        <v>0</v>
      </c>
      <c r="AQ161" s="57">
        <f t="shared" si="21"/>
        <v>0</v>
      </c>
      <c r="AR161" s="56">
        <f t="shared" si="21"/>
        <v>0</v>
      </c>
      <c r="AS161" s="58">
        <f t="shared" si="21"/>
        <v>0.66666666666666663</v>
      </c>
      <c r="AT161" s="57">
        <f t="shared" si="21"/>
        <v>0</v>
      </c>
      <c r="AU161" s="56">
        <f t="shared" si="21"/>
        <v>0</v>
      </c>
      <c r="AV161" s="58">
        <f t="shared" si="21"/>
        <v>0</v>
      </c>
      <c r="AW161" s="57">
        <f t="shared" si="21"/>
        <v>0</v>
      </c>
      <c r="AX161" s="56">
        <f t="shared" si="21"/>
        <v>0</v>
      </c>
      <c r="AY161" s="55">
        <f t="shared" si="21"/>
        <v>0</v>
      </c>
      <c r="AZ161" s="54">
        <f t="shared" si="21"/>
        <v>0</v>
      </c>
      <c r="BA161" s="54">
        <f t="shared" si="21"/>
        <v>0.33333333333333331</v>
      </c>
      <c r="BB161" s="53">
        <f t="shared" si="21"/>
        <v>0</v>
      </c>
      <c r="BC161" s="52" t="s">
        <v>135</v>
      </c>
    </row>
    <row r="162" spans="2:62" ht="28.15" customHeight="1" x14ac:dyDescent="0.2">
      <c r="B162" s="30"/>
      <c r="C162" s="242">
        <v>1</v>
      </c>
      <c r="D162" s="44"/>
      <c r="E162" s="113"/>
      <c r="F162" s="113"/>
      <c r="G162" s="112"/>
      <c r="H162" s="223" t="s">
        <v>183</v>
      </c>
      <c r="I162" s="246">
        <v>40</v>
      </c>
      <c r="J162" s="246">
        <v>18</v>
      </c>
      <c r="K162" s="246">
        <v>6</v>
      </c>
      <c r="L162" s="41" t="s">
        <v>133</v>
      </c>
      <c r="M162" s="40" t="s">
        <v>132</v>
      </c>
      <c r="N162" s="41" t="s">
        <v>131</v>
      </c>
      <c r="O162" s="40" t="s">
        <v>195</v>
      </c>
      <c r="P162" s="41" t="s">
        <v>130</v>
      </c>
      <c r="Q162" s="40" t="s">
        <v>175</v>
      </c>
      <c r="R162" s="41" t="s">
        <v>129</v>
      </c>
      <c r="S162" s="40"/>
      <c r="T162" s="41" t="s">
        <v>128</v>
      </c>
      <c r="U162" s="40"/>
      <c r="V162" s="41" t="s">
        <v>127</v>
      </c>
      <c r="W162" s="40"/>
      <c r="X162" s="41" t="s">
        <v>126</v>
      </c>
      <c r="Y162" s="40"/>
      <c r="Z162" s="41" t="s">
        <v>125</v>
      </c>
      <c r="AA162" s="40"/>
      <c r="AB162" s="39"/>
      <c r="AC162" s="40"/>
      <c r="AD162" s="39" t="s">
        <v>121</v>
      </c>
      <c r="AE162" s="38" t="s">
        <v>414</v>
      </c>
      <c r="AF162" s="250"/>
      <c r="AG162" s="250"/>
      <c r="AH162" s="37"/>
      <c r="AI162" s="11"/>
      <c r="AJ162" s="233">
        <f>SUMPRODUCT(LEN($M162:$S165)-LEN(SUBSTITUTE($M162:$S165,"A", "")))</f>
        <v>12</v>
      </c>
      <c r="AK162" s="239">
        <f>SUMPRODUCT(LEN($AD162:$AD165)-LEN(SUBSTITUTE($AD162:$AD165,"A", "")))</f>
        <v>0</v>
      </c>
      <c r="AL162" s="230">
        <f>SUMPRODUCT(LEN($AC162:$AC165)-LEN(SUBSTITUTE($AC162:$AC165,"A", "")))</f>
        <v>0</v>
      </c>
      <c r="AM162" s="233">
        <f>SUMPRODUCT(LEN($M162:$S165)-LEN(SUBSTITUTE($M162:$S165,"S", "")))</f>
        <v>15</v>
      </c>
      <c r="AN162" s="239">
        <f>SUMPRODUCT(LEN($AD162:$AD165)-LEN(SUBSTITUTE($AD162:$AD165,"S", "")))</f>
        <v>1</v>
      </c>
      <c r="AO162" s="230">
        <f>SUMPRODUCT(LEN($AC162:$AC165)-LEN(SUBSTITUTE($AC162:$AC165,"S", "")))</f>
        <v>0</v>
      </c>
      <c r="AP162" s="233">
        <f>SUMPRODUCT(LEN($M162:$S165)-LEN(SUBSTITUTE($M162:$S165,"F", "")))</f>
        <v>0</v>
      </c>
      <c r="AQ162" s="239">
        <f>SUMPRODUCT(LEN($AD162:$AD165)-LEN(SUBSTITUTE($AD162:$AD165,"F", "")))</f>
        <v>0</v>
      </c>
      <c r="AR162" s="230">
        <f>SUMPRODUCT(LEN($AC162:$AC165)-LEN(SUBSTITUTE($AC162:$AC165,"F", "")))</f>
        <v>0</v>
      </c>
      <c r="AS162" s="233">
        <f>SUMPRODUCT(LEN($M162:$S165)-LEN(SUBSTITUTE($M162:$S165,"G", "")))</f>
        <v>2</v>
      </c>
      <c r="AT162" s="239">
        <f>SUMPRODUCT(LEN($AD162:$AD165)-LEN(SUBSTITUTE($AD162:$AD165,"G", "")))</f>
        <v>0</v>
      </c>
      <c r="AU162" s="230">
        <f>SUMPRODUCT(LEN($AC162:$AC165)-LEN(SUBSTITUTE($AC162:$AC165,"G", "")))</f>
        <v>0</v>
      </c>
      <c r="AV162" s="233">
        <f>SUMPRODUCT(LEN($L162:$S165)-LEN(SUBSTITUTE($L162:$S165,"M", "")))</f>
        <v>0</v>
      </c>
      <c r="AW162" s="236">
        <f>SUMPRODUCT(LEN($AD162:$AD165)-LEN(SUBSTITUTE($AD162:$AD165,"M", "")))</f>
        <v>0</v>
      </c>
      <c r="AX162" s="230">
        <f>SUMPRODUCT(LEN($AC162:$AC165)-LEN(SUBSTITUTE($AC162:$AC165,"M", "")))</f>
        <v>0</v>
      </c>
      <c r="AY162" s="291">
        <f>SUMPRODUCT(LEN($AE162:$AE165)-LEN(SUBSTITUTE($AE162:$AE165,"S", "")))</f>
        <v>0</v>
      </c>
      <c r="AZ162" s="227">
        <f>SUMPRODUCT(LEN($AE162:$AE165)-LEN(SUBSTITUTE($AE162:$AE165,"F", "")))</f>
        <v>0</v>
      </c>
      <c r="BA162" s="227">
        <f>SUMPRODUCT(LEN($AE162:$AE165)-LEN(SUBSTITUTE($AE162:$AE165,"G", "")))</f>
        <v>1</v>
      </c>
      <c r="BB162" s="294">
        <f>SUMPRODUCT(LEN($AE162:$AE165)-LEN(SUBSTITUTE($AE162:$AE165,"M", "")))</f>
        <v>0</v>
      </c>
    </row>
    <row r="163" spans="2:62" ht="28.15" customHeight="1" thickBot="1" x14ac:dyDescent="0.25">
      <c r="B163" s="30"/>
      <c r="C163" s="243"/>
      <c r="D163" s="36"/>
      <c r="E163" s="111"/>
      <c r="F163" s="111"/>
      <c r="G163" s="110"/>
      <c r="H163" s="224"/>
      <c r="I163" s="247"/>
      <c r="J163" s="247"/>
      <c r="K163" s="247"/>
      <c r="L163" s="33" t="s">
        <v>123</v>
      </c>
      <c r="M163" s="32" t="s">
        <v>428</v>
      </c>
      <c r="N163" s="33" t="s">
        <v>122</v>
      </c>
      <c r="O163" s="32" t="s">
        <v>188</v>
      </c>
      <c r="P163" s="33" t="s">
        <v>120</v>
      </c>
      <c r="Q163" s="32" t="s">
        <v>113</v>
      </c>
      <c r="R163" s="33" t="s">
        <v>119</v>
      </c>
      <c r="S163" s="32"/>
      <c r="T163" s="33" t="s">
        <v>118</v>
      </c>
      <c r="U163" s="32"/>
      <c r="V163" s="33" t="s">
        <v>117</v>
      </c>
      <c r="W163" s="32"/>
      <c r="X163" s="33" t="s">
        <v>116</v>
      </c>
      <c r="Y163" s="32"/>
      <c r="Z163" s="33" t="s">
        <v>115</v>
      </c>
      <c r="AA163" s="32"/>
      <c r="AB163" s="31"/>
      <c r="AC163" s="32"/>
      <c r="AD163" s="31"/>
      <c r="AE163" s="23"/>
      <c r="AF163" s="251"/>
      <c r="AG163" s="251"/>
      <c r="AH163" s="22"/>
      <c r="AI163" s="11"/>
      <c r="AJ163" s="234"/>
      <c r="AK163" s="240"/>
      <c r="AL163" s="231"/>
      <c r="AM163" s="234"/>
      <c r="AN163" s="240"/>
      <c r="AO163" s="231"/>
      <c r="AP163" s="234"/>
      <c r="AQ163" s="240"/>
      <c r="AR163" s="231"/>
      <c r="AS163" s="234"/>
      <c r="AT163" s="240"/>
      <c r="AU163" s="231"/>
      <c r="AV163" s="234"/>
      <c r="AW163" s="237"/>
      <c r="AX163" s="231"/>
      <c r="AY163" s="292"/>
      <c r="AZ163" s="228"/>
      <c r="BA163" s="228"/>
      <c r="BB163" s="295"/>
    </row>
    <row r="164" spans="2:62" ht="28.15" customHeight="1" x14ac:dyDescent="0.2">
      <c r="B164" s="30"/>
      <c r="C164" s="244"/>
      <c r="D164" s="29"/>
      <c r="E164" s="109"/>
      <c r="F164" s="109"/>
      <c r="G164" s="108"/>
      <c r="H164" s="225">
        <v>180</v>
      </c>
      <c r="I164" s="248"/>
      <c r="J164" s="248"/>
      <c r="K164" s="248"/>
      <c r="L164" s="26" t="s">
        <v>114</v>
      </c>
      <c r="M164" s="25" t="s">
        <v>444</v>
      </c>
      <c r="N164" s="26" t="s">
        <v>112</v>
      </c>
      <c r="O164" s="25" t="s">
        <v>215</v>
      </c>
      <c r="P164" s="26" t="s">
        <v>111</v>
      </c>
      <c r="Q164" s="25" t="s">
        <v>121</v>
      </c>
      <c r="R164" s="26" t="s">
        <v>110</v>
      </c>
      <c r="S164" s="25"/>
      <c r="T164" s="26" t="s">
        <v>109</v>
      </c>
      <c r="U164" s="25"/>
      <c r="V164" s="26" t="s">
        <v>108</v>
      </c>
      <c r="W164" s="25"/>
      <c r="X164" s="26" t="s">
        <v>107</v>
      </c>
      <c r="Y164" s="25"/>
      <c r="Z164" s="26" t="s">
        <v>106</v>
      </c>
      <c r="AA164" s="25"/>
      <c r="AB164" s="24"/>
      <c r="AC164" s="25"/>
      <c r="AD164" s="24"/>
      <c r="AE164" s="23"/>
      <c r="AF164" s="251"/>
      <c r="AG164" s="251"/>
      <c r="AH164" s="22"/>
      <c r="AI164" s="11"/>
      <c r="AJ164" s="234"/>
      <c r="AK164" s="240"/>
      <c r="AL164" s="231"/>
      <c r="AM164" s="234"/>
      <c r="AN164" s="240"/>
      <c r="AO164" s="231"/>
      <c r="AP164" s="234"/>
      <c r="AQ164" s="240"/>
      <c r="AR164" s="231"/>
      <c r="AS164" s="234"/>
      <c r="AT164" s="240"/>
      <c r="AU164" s="231"/>
      <c r="AV164" s="234"/>
      <c r="AW164" s="237"/>
      <c r="AX164" s="231"/>
      <c r="AY164" s="292"/>
      <c r="AZ164" s="228"/>
      <c r="BA164" s="228"/>
      <c r="BB164" s="295"/>
    </row>
    <row r="165" spans="2:62" ht="28.15" customHeight="1" thickBot="1" x14ac:dyDescent="0.25">
      <c r="B165" s="30"/>
      <c r="C165" s="253"/>
      <c r="D165" s="51"/>
      <c r="E165" s="115"/>
      <c r="F165" s="115"/>
      <c r="G165" s="114"/>
      <c r="H165" s="226"/>
      <c r="I165" s="254"/>
      <c r="J165" s="254"/>
      <c r="K165" s="254"/>
      <c r="L165" s="48" t="s">
        <v>105</v>
      </c>
      <c r="M165" s="47" t="s">
        <v>186</v>
      </c>
      <c r="N165" s="48" t="s">
        <v>103</v>
      </c>
      <c r="O165" s="47" t="s">
        <v>175</v>
      </c>
      <c r="P165" s="48" t="s">
        <v>102</v>
      </c>
      <c r="Q165" s="47" t="s">
        <v>121</v>
      </c>
      <c r="R165" s="48" t="s">
        <v>101</v>
      </c>
      <c r="S165" s="47"/>
      <c r="T165" s="48">
        <v>20</v>
      </c>
      <c r="U165" s="47"/>
      <c r="V165" s="48" t="s">
        <v>100</v>
      </c>
      <c r="W165" s="47"/>
      <c r="X165" s="48" t="s">
        <v>99</v>
      </c>
      <c r="Y165" s="47"/>
      <c r="Z165" s="48" t="s">
        <v>98</v>
      </c>
      <c r="AA165" s="47"/>
      <c r="AB165" s="16"/>
      <c r="AC165" s="47"/>
      <c r="AD165" s="16"/>
      <c r="AE165" s="46"/>
      <c r="AF165" s="255"/>
      <c r="AG165" s="255"/>
      <c r="AH165" s="45"/>
      <c r="AI165" s="11"/>
      <c r="AJ165" s="235"/>
      <c r="AK165" s="241"/>
      <c r="AL165" s="232"/>
      <c r="AM165" s="235"/>
      <c r="AN165" s="241"/>
      <c r="AO165" s="232"/>
      <c r="AP165" s="235"/>
      <c r="AQ165" s="241"/>
      <c r="AR165" s="232"/>
      <c r="AS165" s="235"/>
      <c r="AT165" s="241"/>
      <c r="AU165" s="232"/>
      <c r="AV165" s="235"/>
      <c r="AW165" s="238"/>
      <c r="AX165" s="232"/>
      <c r="AY165" s="293"/>
      <c r="AZ165" s="229"/>
      <c r="BA165" s="229"/>
      <c r="BB165" s="296"/>
    </row>
    <row r="166" spans="2:62" ht="28.15" customHeight="1" x14ac:dyDescent="0.2">
      <c r="B166" s="30"/>
      <c r="C166" s="242">
        <v>2</v>
      </c>
      <c r="D166" s="44"/>
      <c r="E166" s="113"/>
      <c r="F166" s="113"/>
      <c r="G166" s="112"/>
      <c r="H166" s="223"/>
      <c r="I166" s="246">
        <v>45</v>
      </c>
      <c r="J166" s="246">
        <v>18</v>
      </c>
      <c r="K166" s="246">
        <v>7</v>
      </c>
      <c r="L166" s="41" t="s">
        <v>133</v>
      </c>
      <c r="M166" s="40" t="s">
        <v>203</v>
      </c>
      <c r="N166" s="41" t="s">
        <v>131</v>
      </c>
      <c r="O166" s="40" t="s">
        <v>178</v>
      </c>
      <c r="P166" s="41" t="s">
        <v>130</v>
      </c>
      <c r="Q166" s="40" t="s">
        <v>113</v>
      </c>
      <c r="R166" s="41" t="s">
        <v>129</v>
      </c>
      <c r="S166" s="40"/>
      <c r="T166" s="41" t="s">
        <v>128</v>
      </c>
      <c r="U166" s="40"/>
      <c r="V166" s="41" t="s">
        <v>127</v>
      </c>
      <c r="W166" s="40"/>
      <c r="X166" s="41" t="s">
        <v>126</v>
      </c>
      <c r="Y166" s="40"/>
      <c r="Z166" s="41" t="s">
        <v>125</v>
      </c>
      <c r="AA166" s="40"/>
      <c r="AB166" s="39"/>
      <c r="AC166" s="40"/>
      <c r="AD166" s="39" t="s">
        <v>485</v>
      </c>
      <c r="AE166" s="38"/>
      <c r="AF166" s="250"/>
      <c r="AG166" s="250"/>
      <c r="AH166" s="37"/>
      <c r="AI166" s="11"/>
      <c r="AJ166" s="233">
        <f>SUMPRODUCT(LEN($M166:$S169)-LEN(SUBSTITUTE($M166:$S169,"A", "")))</f>
        <v>13</v>
      </c>
      <c r="AK166" s="239">
        <f>SUMPRODUCT(LEN($AD166:$AD169)-LEN(SUBSTITUTE($AD166:$AD169,"A", "")))</f>
        <v>6</v>
      </c>
      <c r="AL166" s="230">
        <f>SUMPRODUCT(LEN($AC166:$AC169)-LEN(SUBSTITUTE($AC166:$AC169,"A", "")))</f>
        <v>0</v>
      </c>
      <c r="AM166" s="233">
        <f>SUMPRODUCT(LEN($M166:$S169)-LEN(SUBSTITUTE($M166:$S169,"S", "")))</f>
        <v>16</v>
      </c>
      <c r="AN166" s="239">
        <f>SUMPRODUCT(LEN($AD166:$AD169)-LEN(SUBSTITUTE($AD166:$AD169,"S", "")))</f>
        <v>7</v>
      </c>
      <c r="AO166" s="230">
        <f>SUMPRODUCT(LEN($AC166:$AC169)-LEN(SUBSTITUTE($AC166:$AC169,"S", "")))</f>
        <v>0</v>
      </c>
      <c r="AP166" s="233">
        <f>SUMPRODUCT(LEN($M166:$S169)-LEN(SUBSTITUTE($M166:$S169,"F", "")))</f>
        <v>0</v>
      </c>
      <c r="AQ166" s="239">
        <f>SUMPRODUCT(LEN($AD166:$AD169)-LEN(SUBSTITUTE($AD166:$AD169,"F", "")))</f>
        <v>0</v>
      </c>
      <c r="AR166" s="230">
        <f>SUMPRODUCT(LEN($AC166:$AC169)-LEN(SUBSTITUTE($AC166:$AC169,"F", "")))</f>
        <v>0</v>
      </c>
      <c r="AS166" s="233">
        <f>SUMPRODUCT(LEN($M166:$S169)-LEN(SUBSTITUTE($M166:$S169,"G", "")))</f>
        <v>0</v>
      </c>
      <c r="AT166" s="239">
        <f>SUMPRODUCT(LEN($AD166:$AD169)-LEN(SUBSTITUTE($AD166:$AD169,"G", "")))</f>
        <v>0</v>
      </c>
      <c r="AU166" s="230">
        <f>SUMPRODUCT(LEN($AC166:$AC169)-LEN(SUBSTITUTE($AC166:$AC169,"G", "")))</f>
        <v>0</v>
      </c>
      <c r="AV166" s="233">
        <f>SUMPRODUCT(LEN($L166:$S169)-LEN(SUBSTITUTE($L166:$S169,"M", "")))</f>
        <v>0</v>
      </c>
      <c r="AW166" s="236">
        <f>SUMPRODUCT(LEN($AD166:$AD169)-LEN(SUBSTITUTE($AD166:$AD169,"M", "")))</f>
        <v>0</v>
      </c>
      <c r="AX166" s="230">
        <f>SUMPRODUCT(LEN($AC166:$AC169)-LEN(SUBSTITUTE($AC166:$AC169,"M", "")))</f>
        <v>0</v>
      </c>
      <c r="AY166" s="291">
        <f>SUMPRODUCT(LEN($AE166:$AE169)-LEN(SUBSTITUTE($AE166:$AE169,"S", "")))</f>
        <v>0</v>
      </c>
      <c r="AZ166" s="227">
        <f>SUMPRODUCT(LEN($AE166:$AE169)-LEN(SUBSTITUTE($AE166:$AE169,"F", "")))</f>
        <v>0</v>
      </c>
      <c r="BA166" s="227">
        <f>SUMPRODUCT(LEN($AE166:$AE169)-LEN(SUBSTITUTE($AE166:$AE169,"G", "")))</f>
        <v>0</v>
      </c>
      <c r="BB166" s="294">
        <f>SUMPRODUCT(LEN($AE166:$AE169)-LEN(SUBSTITUTE($AE166:$AE169,"M", "")))</f>
        <v>0</v>
      </c>
    </row>
    <row r="167" spans="2:62" ht="28.15" customHeight="1" thickBot="1" x14ac:dyDescent="0.25">
      <c r="B167" s="30"/>
      <c r="C167" s="243"/>
      <c r="D167" s="36"/>
      <c r="E167" s="111"/>
      <c r="F167" s="111"/>
      <c r="G167" s="110"/>
      <c r="H167" s="224"/>
      <c r="I167" s="247"/>
      <c r="J167" s="247"/>
      <c r="K167" s="247"/>
      <c r="L167" s="33" t="s">
        <v>123</v>
      </c>
      <c r="M167" s="32" t="s">
        <v>187</v>
      </c>
      <c r="N167" s="33" t="s">
        <v>122</v>
      </c>
      <c r="O167" s="32" t="s">
        <v>217</v>
      </c>
      <c r="P167" s="33" t="s">
        <v>120</v>
      </c>
      <c r="Q167" s="32" t="s">
        <v>104</v>
      </c>
      <c r="R167" s="33" t="s">
        <v>119</v>
      </c>
      <c r="S167" s="32"/>
      <c r="T167" s="33" t="s">
        <v>118</v>
      </c>
      <c r="U167" s="32"/>
      <c r="V167" s="33" t="s">
        <v>117</v>
      </c>
      <c r="W167" s="32"/>
      <c r="X167" s="33" t="s">
        <v>116</v>
      </c>
      <c r="Y167" s="32"/>
      <c r="Z167" s="33" t="s">
        <v>115</v>
      </c>
      <c r="AA167" s="32"/>
      <c r="AB167" s="31"/>
      <c r="AC167" s="32"/>
      <c r="AD167" s="31" t="s">
        <v>512</v>
      </c>
      <c r="AE167" s="23"/>
      <c r="AF167" s="251"/>
      <c r="AG167" s="251"/>
      <c r="AH167" s="22"/>
      <c r="AI167" s="11"/>
      <c r="AJ167" s="234"/>
      <c r="AK167" s="240"/>
      <c r="AL167" s="231"/>
      <c r="AM167" s="234"/>
      <c r="AN167" s="240"/>
      <c r="AO167" s="231"/>
      <c r="AP167" s="234"/>
      <c r="AQ167" s="240"/>
      <c r="AR167" s="231"/>
      <c r="AS167" s="234"/>
      <c r="AT167" s="240"/>
      <c r="AU167" s="231"/>
      <c r="AV167" s="234"/>
      <c r="AW167" s="237"/>
      <c r="AX167" s="231"/>
      <c r="AY167" s="292"/>
      <c r="AZ167" s="228"/>
      <c r="BA167" s="228"/>
      <c r="BB167" s="295"/>
    </row>
    <row r="168" spans="2:62" ht="28.15" customHeight="1" x14ac:dyDescent="0.2">
      <c r="B168" s="30"/>
      <c r="C168" s="244"/>
      <c r="D168" s="29"/>
      <c r="E168" s="109"/>
      <c r="F168" s="109"/>
      <c r="G168" s="108"/>
      <c r="H168" s="225"/>
      <c r="I168" s="248"/>
      <c r="J168" s="248"/>
      <c r="K168" s="248"/>
      <c r="L168" s="26" t="s">
        <v>114</v>
      </c>
      <c r="M168" s="25" t="s">
        <v>411</v>
      </c>
      <c r="N168" s="26" t="s">
        <v>112</v>
      </c>
      <c r="O168" s="25" t="s">
        <v>195</v>
      </c>
      <c r="P168" s="26" t="s">
        <v>111</v>
      </c>
      <c r="Q168" s="25" t="s">
        <v>121</v>
      </c>
      <c r="R168" s="26" t="s">
        <v>110</v>
      </c>
      <c r="S168" s="25"/>
      <c r="T168" s="26" t="s">
        <v>109</v>
      </c>
      <c r="U168" s="25"/>
      <c r="V168" s="26" t="s">
        <v>108</v>
      </c>
      <c r="W168" s="25"/>
      <c r="X168" s="26" t="s">
        <v>107</v>
      </c>
      <c r="Y168" s="25"/>
      <c r="Z168" s="26" t="s">
        <v>106</v>
      </c>
      <c r="AA168" s="25"/>
      <c r="AB168" s="24"/>
      <c r="AC168" s="25"/>
      <c r="AD168" s="24"/>
      <c r="AE168" s="23"/>
      <c r="AF168" s="251"/>
      <c r="AG168" s="251"/>
      <c r="AH168" s="22"/>
      <c r="AI168" s="11"/>
      <c r="AJ168" s="234"/>
      <c r="AK168" s="240"/>
      <c r="AL168" s="231"/>
      <c r="AM168" s="234"/>
      <c r="AN168" s="240"/>
      <c r="AO168" s="231"/>
      <c r="AP168" s="234"/>
      <c r="AQ168" s="240"/>
      <c r="AR168" s="231"/>
      <c r="AS168" s="234"/>
      <c r="AT168" s="240"/>
      <c r="AU168" s="231"/>
      <c r="AV168" s="234"/>
      <c r="AW168" s="237"/>
      <c r="AX168" s="231"/>
      <c r="AY168" s="292"/>
      <c r="AZ168" s="228"/>
      <c r="BA168" s="228"/>
      <c r="BB168" s="295"/>
    </row>
    <row r="169" spans="2:62" ht="28.15" customHeight="1" thickBot="1" x14ac:dyDescent="0.25">
      <c r="B169" s="30"/>
      <c r="C169" s="253"/>
      <c r="D169" s="51"/>
      <c r="E169" s="115"/>
      <c r="F169" s="115"/>
      <c r="G169" s="114"/>
      <c r="H169" s="226"/>
      <c r="I169" s="254"/>
      <c r="J169" s="254"/>
      <c r="K169" s="254"/>
      <c r="L169" s="48" t="s">
        <v>105</v>
      </c>
      <c r="M169" s="47" t="s">
        <v>411</v>
      </c>
      <c r="N169" s="48" t="s">
        <v>103</v>
      </c>
      <c r="O169" s="47" t="s">
        <v>175</v>
      </c>
      <c r="P169" s="48" t="s">
        <v>102</v>
      </c>
      <c r="Q169" s="47"/>
      <c r="R169" s="48" t="s">
        <v>101</v>
      </c>
      <c r="S169" s="47"/>
      <c r="T169" s="48">
        <v>20</v>
      </c>
      <c r="U169" s="47"/>
      <c r="V169" s="48" t="s">
        <v>100</v>
      </c>
      <c r="W169" s="47"/>
      <c r="X169" s="48" t="s">
        <v>99</v>
      </c>
      <c r="Y169" s="47"/>
      <c r="Z169" s="48" t="s">
        <v>98</v>
      </c>
      <c r="AA169" s="47"/>
      <c r="AB169" s="16"/>
      <c r="AC169" s="47"/>
      <c r="AD169" s="16"/>
      <c r="AE169" s="46"/>
      <c r="AF169" s="255"/>
      <c r="AG169" s="255"/>
      <c r="AH169" s="45"/>
      <c r="AI169" s="11"/>
      <c r="AJ169" s="235"/>
      <c r="AK169" s="241"/>
      <c r="AL169" s="232"/>
      <c r="AM169" s="235"/>
      <c r="AN169" s="241"/>
      <c r="AO169" s="232"/>
      <c r="AP169" s="235"/>
      <c r="AQ169" s="241"/>
      <c r="AR169" s="232"/>
      <c r="AS169" s="235"/>
      <c r="AT169" s="241"/>
      <c r="AU169" s="232"/>
      <c r="AV169" s="235"/>
      <c r="AW169" s="238"/>
      <c r="AX169" s="232"/>
      <c r="AY169" s="293"/>
      <c r="AZ169" s="229"/>
      <c r="BA169" s="229"/>
      <c r="BB169" s="296"/>
    </row>
    <row r="170" spans="2:62" ht="28.15" customHeight="1" x14ac:dyDescent="0.2">
      <c r="B170" s="30"/>
      <c r="C170" s="242">
        <v>3</v>
      </c>
      <c r="D170" s="44"/>
      <c r="E170" s="113"/>
      <c r="F170" s="113"/>
      <c r="G170" s="112"/>
      <c r="H170" s="223"/>
      <c r="I170" s="246">
        <v>42</v>
      </c>
      <c r="J170" s="246">
        <v>17</v>
      </c>
      <c r="K170" s="246">
        <v>6</v>
      </c>
      <c r="L170" s="41" t="s">
        <v>133</v>
      </c>
      <c r="M170" s="40" t="s">
        <v>203</v>
      </c>
      <c r="N170" s="41" t="s">
        <v>131</v>
      </c>
      <c r="O170" s="40" t="s">
        <v>132</v>
      </c>
      <c r="P170" s="41" t="s">
        <v>130</v>
      </c>
      <c r="Q170" s="40" t="s">
        <v>124</v>
      </c>
      <c r="R170" s="41" t="s">
        <v>129</v>
      </c>
      <c r="S170" s="40"/>
      <c r="T170" s="41" t="s">
        <v>128</v>
      </c>
      <c r="U170" s="40"/>
      <c r="V170" s="41" t="s">
        <v>127</v>
      </c>
      <c r="W170" s="40"/>
      <c r="X170" s="41" t="s">
        <v>126</v>
      </c>
      <c r="Y170" s="40"/>
      <c r="Z170" s="41" t="s">
        <v>125</v>
      </c>
      <c r="AA170" s="40"/>
      <c r="AB170" s="39"/>
      <c r="AC170" s="40"/>
      <c r="AD170" s="39" t="s">
        <v>124</v>
      </c>
      <c r="AE170" s="38"/>
      <c r="AF170" s="250"/>
      <c r="AG170" s="250"/>
      <c r="AH170" s="37"/>
      <c r="AI170" s="11"/>
      <c r="AJ170" s="233">
        <f>SUMPRODUCT(LEN($M170:$S173)-LEN(SUBSTITUTE($M170:$S173,"A", "")))</f>
        <v>13</v>
      </c>
      <c r="AK170" s="239">
        <f>SUMPRODUCT(LEN($AD170:$AD173)-LEN(SUBSTITUTE($AD170:$AD173,"A", "")))</f>
        <v>1</v>
      </c>
      <c r="AL170" s="230">
        <f>SUMPRODUCT(LEN($AC170:$AC173)-LEN(SUBSTITUTE($AC170:$AC173,"A", "")))</f>
        <v>0</v>
      </c>
      <c r="AM170" s="233">
        <f>SUMPRODUCT(LEN($M170:$S173)-LEN(SUBSTITUTE($M170:$S173,"S", "")))</f>
        <v>10</v>
      </c>
      <c r="AN170" s="239">
        <f>SUMPRODUCT(LEN($AD170:$AD173)-LEN(SUBSTITUTE($AD170:$AD173,"S", "")))</f>
        <v>1</v>
      </c>
      <c r="AO170" s="230">
        <f>SUMPRODUCT(LEN($AC170:$AC173)-LEN(SUBSTITUTE($AC170:$AC173,"S", "")))</f>
        <v>0</v>
      </c>
      <c r="AP170" s="233">
        <f>SUMPRODUCT(LEN($M170:$S173)-LEN(SUBSTITUTE($M170:$S173,"F", "")))</f>
        <v>0</v>
      </c>
      <c r="AQ170" s="239">
        <f>SUMPRODUCT(LEN($AD170:$AD173)-LEN(SUBSTITUTE($AD170:$AD173,"F", "")))</f>
        <v>0</v>
      </c>
      <c r="AR170" s="230">
        <f>SUMPRODUCT(LEN($AC170:$AC173)-LEN(SUBSTITUTE($AC170:$AC173,"F", "")))</f>
        <v>0</v>
      </c>
      <c r="AS170" s="233">
        <f>SUMPRODUCT(LEN($M170:$S173)-LEN(SUBSTITUTE($M170:$S173,"G", "")))</f>
        <v>0</v>
      </c>
      <c r="AT170" s="239">
        <f>SUMPRODUCT(LEN($AD170:$AD173)-LEN(SUBSTITUTE($AD170:$AD173,"G", "")))</f>
        <v>0</v>
      </c>
      <c r="AU170" s="230">
        <f>SUMPRODUCT(LEN($AC170:$AC173)-LEN(SUBSTITUTE($AC170:$AC173,"G", "")))</f>
        <v>0</v>
      </c>
      <c r="AV170" s="233">
        <f>SUMPRODUCT(LEN($L170:$S173)-LEN(SUBSTITUTE($L170:$S173,"M", "")))</f>
        <v>0</v>
      </c>
      <c r="AW170" s="236">
        <f>SUMPRODUCT(LEN($AD170:$AD173)-LEN(SUBSTITUTE($AD170:$AD173,"M", "")))</f>
        <v>0</v>
      </c>
      <c r="AX170" s="230">
        <f>SUMPRODUCT(LEN($AC170:$AC173)-LEN(SUBSTITUTE($AC170:$AC173,"M", "")))</f>
        <v>0</v>
      </c>
      <c r="AY170" s="291">
        <f>SUMPRODUCT(LEN($AE170:$AE173)-LEN(SUBSTITUTE($AE170:$AE173,"S", "")))</f>
        <v>0</v>
      </c>
      <c r="AZ170" s="227">
        <f>SUMPRODUCT(LEN($AE170:$AE173)-LEN(SUBSTITUTE($AE170:$AE173,"F", "")))</f>
        <v>0</v>
      </c>
      <c r="BA170" s="227">
        <f>SUMPRODUCT(LEN($AE170:$AE173)-LEN(SUBSTITUTE($AE170:$AE173,"G", "")))</f>
        <v>0</v>
      </c>
      <c r="BB170" s="294">
        <f>SUMPRODUCT(LEN($AE170:$AE173)-LEN(SUBSTITUTE($AE170:$AE173,"M", "")))</f>
        <v>0</v>
      </c>
    </row>
    <row r="171" spans="2:62" ht="28.15" customHeight="1" thickBot="1" x14ac:dyDescent="0.25">
      <c r="B171" s="30"/>
      <c r="C171" s="243"/>
      <c r="D171" s="36"/>
      <c r="E171" s="111"/>
      <c r="F171" s="111"/>
      <c r="G171" s="110"/>
      <c r="H171" s="224"/>
      <c r="I171" s="247"/>
      <c r="J171" s="247"/>
      <c r="K171" s="247"/>
      <c r="L171" s="33" t="s">
        <v>123</v>
      </c>
      <c r="M171" s="32" t="s">
        <v>132</v>
      </c>
      <c r="N171" s="33" t="s">
        <v>122</v>
      </c>
      <c r="O171" s="32" t="s">
        <v>188</v>
      </c>
      <c r="P171" s="33" t="s">
        <v>120</v>
      </c>
      <c r="Q171" s="32" t="s">
        <v>121</v>
      </c>
      <c r="R171" s="33" t="s">
        <v>119</v>
      </c>
      <c r="S171" s="32"/>
      <c r="T171" s="33" t="s">
        <v>118</v>
      </c>
      <c r="U171" s="32"/>
      <c r="V171" s="33" t="s">
        <v>117</v>
      </c>
      <c r="W171" s="32"/>
      <c r="X171" s="33" t="s">
        <v>116</v>
      </c>
      <c r="Y171" s="32"/>
      <c r="Z171" s="33" t="s">
        <v>115</v>
      </c>
      <c r="AA171" s="32"/>
      <c r="AB171" s="31"/>
      <c r="AC171" s="32"/>
      <c r="AD171" s="31"/>
      <c r="AE171" s="23"/>
      <c r="AF171" s="251"/>
      <c r="AG171" s="251"/>
      <c r="AH171" s="22"/>
      <c r="AI171" s="11"/>
      <c r="AJ171" s="234"/>
      <c r="AK171" s="240"/>
      <c r="AL171" s="231"/>
      <c r="AM171" s="234"/>
      <c r="AN171" s="240"/>
      <c r="AO171" s="231"/>
      <c r="AP171" s="234"/>
      <c r="AQ171" s="240"/>
      <c r="AR171" s="231"/>
      <c r="AS171" s="234"/>
      <c r="AT171" s="240"/>
      <c r="AU171" s="231"/>
      <c r="AV171" s="234"/>
      <c r="AW171" s="237"/>
      <c r="AX171" s="231"/>
      <c r="AY171" s="292"/>
      <c r="AZ171" s="228"/>
      <c r="BA171" s="228"/>
      <c r="BB171" s="295"/>
    </row>
    <row r="172" spans="2:62" ht="28.15" customHeight="1" x14ac:dyDescent="0.2">
      <c r="B172" s="30"/>
      <c r="C172" s="244"/>
      <c r="D172" s="29"/>
      <c r="E172" s="109"/>
      <c r="F172" s="109"/>
      <c r="G172" s="108"/>
      <c r="H172" s="225"/>
      <c r="I172" s="248"/>
      <c r="J172" s="248"/>
      <c r="K172" s="248"/>
      <c r="L172" s="26" t="s">
        <v>114</v>
      </c>
      <c r="M172" s="25" t="s">
        <v>124</v>
      </c>
      <c r="N172" s="26" t="s">
        <v>112</v>
      </c>
      <c r="O172" s="25" t="s">
        <v>175</v>
      </c>
      <c r="P172" s="26" t="s">
        <v>111</v>
      </c>
      <c r="Q172" s="25" t="s">
        <v>121</v>
      </c>
      <c r="R172" s="26" t="s">
        <v>110</v>
      </c>
      <c r="S172" s="25"/>
      <c r="T172" s="26" t="s">
        <v>109</v>
      </c>
      <c r="U172" s="25"/>
      <c r="V172" s="26" t="s">
        <v>108</v>
      </c>
      <c r="W172" s="25"/>
      <c r="X172" s="26" t="s">
        <v>107</v>
      </c>
      <c r="Y172" s="25"/>
      <c r="Z172" s="26" t="s">
        <v>106</v>
      </c>
      <c r="AA172" s="25"/>
      <c r="AB172" s="24"/>
      <c r="AC172" s="25"/>
      <c r="AD172" s="24"/>
      <c r="AE172" s="23"/>
      <c r="AF172" s="251"/>
      <c r="AG172" s="251"/>
      <c r="AH172" s="22"/>
      <c r="AI172" s="11"/>
      <c r="AJ172" s="234"/>
      <c r="AK172" s="240"/>
      <c r="AL172" s="231"/>
      <c r="AM172" s="234"/>
      <c r="AN172" s="240"/>
      <c r="AO172" s="231"/>
      <c r="AP172" s="234"/>
      <c r="AQ172" s="240"/>
      <c r="AR172" s="231"/>
      <c r="AS172" s="234"/>
      <c r="AT172" s="240"/>
      <c r="AU172" s="231"/>
      <c r="AV172" s="234"/>
      <c r="AW172" s="237"/>
      <c r="AX172" s="231"/>
      <c r="AY172" s="292"/>
      <c r="AZ172" s="228"/>
      <c r="BA172" s="228"/>
      <c r="BB172" s="295"/>
    </row>
    <row r="173" spans="2:62" ht="28.15" customHeight="1" thickBot="1" x14ac:dyDescent="0.25">
      <c r="B173" s="21"/>
      <c r="C173" s="245"/>
      <c r="D173" s="20"/>
      <c r="E173" s="117"/>
      <c r="F173" s="117"/>
      <c r="G173" s="116"/>
      <c r="H173" s="226"/>
      <c r="I173" s="249"/>
      <c r="J173" s="249"/>
      <c r="K173" s="249"/>
      <c r="L173" s="17" t="s">
        <v>105</v>
      </c>
      <c r="M173" s="15" t="s">
        <v>215</v>
      </c>
      <c r="N173" s="17" t="s">
        <v>103</v>
      </c>
      <c r="O173" s="15" t="s">
        <v>132</v>
      </c>
      <c r="P173" s="17" t="s">
        <v>102</v>
      </c>
      <c r="Q173" s="15"/>
      <c r="R173" s="17" t="s">
        <v>101</v>
      </c>
      <c r="S173" s="15"/>
      <c r="T173" s="17">
        <v>20</v>
      </c>
      <c r="U173" s="15"/>
      <c r="V173" s="17" t="s">
        <v>100</v>
      </c>
      <c r="W173" s="15"/>
      <c r="X173" s="17" t="s">
        <v>99</v>
      </c>
      <c r="Y173" s="15"/>
      <c r="Z173" s="17" t="s">
        <v>98</v>
      </c>
      <c r="AA173" s="15"/>
      <c r="AB173" s="16"/>
      <c r="AC173" s="15"/>
      <c r="AD173" s="14"/>
      <c r="AE173" s="13"/>
      <c r="AF173" s="252"/>
      <c r="AG173" s="252"/>
      <c r="AH173" s="12"/>
      <c r="AI173" s="11"/>
      <c r="AJ173" s="235"/>
      <c r="AK173" s="241"/>
      <c r="AL173" s="232"/>
      <c r="AM173" s="235"/>
      <c r="AN173" s="241"/>
      <c r="AO173" s="232"/>
      <c r="AP173" s="235"/>
      <c r="AQ173" s="241"/>
      <c r="AR173" s="232"/>
      <c r="AS173" s="235"/>
      <c r="AT173" s="241"/>
      <c r="AU173" s="232"/>
      <c r="AV173" s="235"/>
      <c r="AW173" s="238"/>
      <c r="AX173" s="232"/>
      <c r="AY173" s="293"/>
      <c r="AZ173" s="229"/>
      <c r="BA173" s="229"/>
      <c r="BB173" s="296"/>
    </row>
    <row r="174" spans="2:62" ht="85.9" customHeight="1" thickTop="1" thickBot="1" x14ac:dyDescent="0.35">
      <c r="B174" s="105" t="s">
        <v>174</v>
      </c>
      <c r="C174" s="95" t="s">
        <v>173</v>
      </c>
      <c r="D174" s="100" t="s">
        <v>172</v>
      </c>
      <c r="E174" s="104" t="s">
        <v>171</v>
      </c>
      <c r="F174" s="103"/>
      <c r="G174" s="102"/>
      <c r="H174" s="101" t="s">
        <v>170</v>
      </c>
      <c r="I174" s="100" t="s">
        <v>96</v>
      </c>
      <c r="J174" s="100" t="s">
        <v>169</v>
      </c>
      <c r="K174" s="100" t="s">
        <v>97</v>
      </c>
      <c r="L174" s="256" t="s">
        <v>168</v>
      </c>
      <c r="M174" s="262"/>
      <c r="N174" s="256" t="s">
        <v>167</v>
      </c>
      <c r="O174" s="262"/>
      <c r="P174" s="256" t="s">
        <v>167</v>
      </c>
      <c r="Q174" s="257"/>
      <c r="R174" s="256" t="s">
        <v>167</v>
      </c>
      <c r="S174" s="257"/>
      <c r="T174" s="256" t="s">
        <v>167</v>
      </c>
      <c r="U174" s="257"/>
      <c r="V174" s="256" t="s">
        <v>167</v>
      </c>
      <c r="W174" s="257"/>
      <c r="X174" s="256" t="s">
        <v>167</v>
      </c>
      <c r="Y174" s="257"/>
      <c r="Z174" s="256" t="s">
        <v>167</v>
      </c>
      <c r="AA174" s="257"/>
      <c r="AB174" s="261" t="s">
        <v>166</v>
      </c>
      <c r="AC174" s="257"/>
      <c r="AD174" s="101" t="s">
        <v>165</v>
      </c>
      <c r="AE174" s="101" t="s">
        <v>164</v>
      </c>
      <c r="AF174" s="100" t="s">
        <v>163</v>
      </c>
      <c r="AG174" s="100" t="s">
        <v>162</v>
      </c>
      <c r="AH174" s="99" t="s">
        <v>161</v>
      </c>
      <c r="AI174" s="98"/>
      <c r="AJ174" s="96" t="s">
        <v>160</v>
      </c>
      <c r="AK174" s="95" t="s">
        <v>159</v>
      </c>
      <c r="AL174" s="94" t="s">
        <v>158</v>
      </c>
      <c r="AM174" s="96" t="s">
        <v>157</v>
      </c>
      <c r="AN174" s="95" t="s">
        <v>156</v>
      </c>
      <c r="AO174" s="94" t="s">
        <v>155</v>
      </c>
      <c r="AP174" s="96" t="s">
        <v>154</v>
      </c>
      <c r="AQ174" s="95" t="s">
        <v>153</v>
      </c>
      <c r="AR174" s="97" t="s">
        <v>152</v>
      </c>
      <c r="AS174" s="96" t="s">
        <v>151</v>
      </c>
      <c r="AT174" s="95" t="s">
        <v>150</v>
      </c>
      <c r="AU174" s="94" t="s">
        <v>149</v>
      </c>
      <c r="AV174" s="96" t="s">
        <v>148</v>
      </c>
      <c r="AW174" s="95" t="s">
        <v>147</v>
      </c>
      <c r="AX174" s="94" t="s">
        <v>146</v>
      </c>
      <c r="AY174" s="93" t="s">
        <v>145</v>
      </c>
      <c r="AZ174" s="92" t="s">
        <v>144</v>
      </c>
      <c r="BA174" s="92" t="s">
        <v>143</v>
      </c>
      <c r="BB174" s="91" t="s">
        <v>142</v>
      </c>
    </row>
    <row r="175" spans="2:62" ht="48" thickBot="1" x14ac:dyDescent="0.3">
      <c r="B175" s="90" t="s">
        <v>244</v>
      </c>
      <c r="C175" s="89"/>
      <c r="D175" s="88">
        <v>180</v>
      </c>
      <c r="E175" s="258"/>
      <c r="F175" s="259"/>
      <c r="G175" s="260"/>
      <c r="H175" s="87" t="s">
        <v>140</v>
      </c>
      <c r="I175" s="86"/>
      <c r="J175" s="86"/>
      <c r="K175" s="85"/>
      <c r="L175" s="84"/>
      <c r="M175" s="81"/>
      <c r="N175" s="84"/>
      <c r="O175" s="81"/>
      <c r="P175" s="84"/>
      <c r="Q175" s="81"/>
      <c r="R175" s="84"/>
      <c r="S175" s="81"/>
      <c r="T175" s="84"/>
      <c r="U175" s="81"/>
      <c r="V175" s="84"/>
      <c r="W175" s="81"/>
      <c r="X175" s="84"/>
      <c r="Y175" s="81"/>
      <c r="Z175" s="84"/>
      <c r="AA175" s="83"/>
      <c r="AB175" s="82" t="s">
        <v>139</v>
      </c>
      <c r="AC175" s="81"/>
      <c r="AD175" s="81"/>
      <c r="AE175" s="81"/>
      <c r="AF175" s="80"/>
      <c r="AG175" s="80"/>
      <c r="AH175" s="60"/>
      <c r="AI175" s="79" t="s">
        <v>138</v>
      </c>
      <c r="AJ175" s="78">
        <f t="shared" ref="AJ175:BB175" si="22">SUM(AJ177:AJ188)</f>
        <v>57</v>
      </c>
      <c r="AK175" s="77">
        <f t="shared" si="22"/>
        <v>0</v>
      </c>
      <c r="AL175" s="76">
        <f t="shared" si="22"/>
        <v>0</v>
      </c>
      <c r="AM175" s="78">
        <f t="shared" si="22"/>
        <v>34</v>
      </c>
      <c r="AN175" s="77">
        <f t="shared" si="22"/>
        <v>0</v>
      </c>
      <c r="AO175" s="76">
        <f t="shared" si="22"/>
        <v>0</v>
      </c>
      <c r="AP175" s="78">
        <f t="shared" si="22"/>
        <v>1</v>
      </c>
      <c r="AQ175" s="77">
        <f t="shared" si="22"/>
        <v>0</v>
      </c>
      <c r="AR175" s="76">
        <f t="shared" si="22"/>
        <v>0</v>
      </c>
      <c r="AS175" s="78">
        <f t="shared" si="22"/>
        <v>0</v>
      </c>
      <c r="AT175" s="77">
        <f t="shared" si="22"/>
        <v>0</v>
      </c>
      <c r="AU175" s="76">
        <f t="shared" si="22"/>
        <v>0</v>
      </c>
      <c r="AV175" s="78">
        <f t="shared" si="22"/>
        <v>0</v>
      </c>
      <c r="AW175" s="77">
        <f t="shared" si="22"/>
        <v>0</v>
      </c>
      <c r="AX175" s="76">
        <f t="shared" si="22"/>
        <v>0</v>
      </c>
      <c r="AY175" s="75">
        <f t="shared" si="22"/>
        <v>0</v>
      </c>
      <c r="AZ175" s="74">
        <f t="shared" si="22"/>
        <v>0</v>
      </c>
      <c r="BA175" s="74">
        <f t="shared" si="22"/>
        <v>0</v>
      </c>
      <c r="BB175" s="73">
        <f t="shared" si="22"/>
        <v>0</v>
      </c>
      <c r="BC175" s="72" t="s">
        <v>137</v>
      </c>
      <c r="BF175" s="5">
        <f>SUM(AJ175:AL175)/$BG$5</f>
        <v>19</v>
      </c>
      <c r="BG175" s="5">
        <f>SUM(AM175:AO175,AY175)/$BG$5</f>
        <v>11.333333333333334</v>
      </c>
      <c r="BH175" s="5">
        <f>SUM(AP175:AR175,AZ175)/$BG$5</f>
        <v>0.33333333333333331</v>
      </c>
      <c r="BI175" s="5">
        <f>SUM(AS175:AU175,BA175)/$BG$5</f>
        <v>0</v>
      </c>
      <c r="BJ175" s="5">
        <f>SUM(AV175:AX175,BB175)/$BG$5</f>
        <v>0</v>
      </c>
    </row>
    <row r="176" spans="2:62" ht="37.5" thickBot="1" x14ac:dyDescent="0.3">
      <c r="B176" s="71"/>
      <c r="C176" s="70"/>
      <c r="D176" s="69"/>
      <c r="E176" s="68"/>
      <c r="F176" s="68"/>
      <c r="G176" s="67"/>
      <c r="H176" s="66"/>
      <c r="I176" s="64"/>
      <c r="J176" s="64"/>
      <c r="K176" s="65"/>
      <c r="L176" s="64"/>
      <c r="M176" s="62"/>
      <c r="N176" s="64"/>
      <c r="O176" s="62"/>
      <c r="P176" s="64"/>
      <c r="Q176" s="62"/>
      <c r="R176" s="64"/>
      <c r="S176" s="62"/>
      <c r="T176" s="64"/>
      <c r="U176" s="62"/>
      <c r="V176" s="64"/>
      <c r="W176" s="62"/>
      <c r="X176" s="64"/>
      <c r="Y176" s="62"/>
      <c r="Z176" s="64"/>
      <c r="AA176" s="62"/>
      <c r="AB176" s="63"/>
      <c r="AC176" s="62"/>
      <c r="AD176" s="62"/>
      <c r="AE176" s="62"/>
      <c r="AF176" s="61"/>
      <c r="AG176" s="61"/>
      <c r="AH176" s="60"/>
      <c r="AI176" s="59" t="s">
        <v>136</v>
      </c>
      <c r="AJ176" s="58">
        <f t="shared" ref="AJ176:BB176" si="23">AJ175/3</f>
        <v>19</v>
      </c>
      <c r="AK176" s="57">
        <f t="shared" si="23"/>
        <v>0</v>
      </c>
      <c r="AL176" s="56">
        <f t="shared" si="23"/>
        <v>0</v>
      </c>
      <c r="AM176" s="58">
        <f t="shared" si="23"/>
        <v>11.333333333333334</v>
      </c>
      <c r="AN176" s="57">
        <f t="shared" si="23"/>
        <v>0</v>
      </c>
      <c r="AO176" s="56">
        <f t="shared" si="23"/>
        <v>0</v>
      </c>
      <c r="AP176" s="58">
        <f t="shared" si="23"/>
        <v>0.33333333333333331</v>
      </c>
      <c r="AQ176" s="57">
        <f t="shared" si="23"/>
        <v>0</v>
      </c>
      <c r="AR176" s="56">
        <f t="shared" si="23"/>
        <v>0</v>
      </c>
      <c r="AS176" s="58">
        <f t="shared" si="23"/>
        <v>0</v>
      </c>
      <c r="AT176" s="57">
        <f t="shared" si="23"/>
        <v>0</v>
      </c>
      <c r="AU176" s="56">
        <f t="shared" si="23"/>
        <v>0</v>
      </c>
      <c r="AV176" s="58">
        <f t="shared" si="23"/>
        <v>0</v>
      </c>
      <c r="AW176" s="57">
        <f t="shared" si="23"/>
        <v>0</v>
      </c>
      <c r="AX176" s="56">
        <f t="shared" si="23"/>
        <v>0</v>
      </c>
      <c r="AY176" s="55">
        <f t="shared" si="23"/>
        <v>0</v>
      </c>
      <c r="AZ176" s="54">
        <f t="shared" si="23"/>
        <v>0</v>
      </c>
      <c r="BA176" s="54">
        <f t="shared" si="23"/>
        <v>0</v>
      </c>
      <c r="BB176" s="53">
        <f t="shared" si="23"/>
        <v>0</v>
      </c>
      <c r="BC176" s="52" t="s">
        <v>135</v>
      </c>
    </row>
    <row r="177" spans="2:62" ht="28.15" customHeight="1" x14ac:dyDescent="0.2">
      <c r="B177" s="30"/>
      <c r="C177" s="242">
        <v>1</v>
      </c>
      <c r="D177" s="44"/>
      <c r="E177" s="113"/>
      <c r="F177" s="113"/>
      <c r="G177" s="112"/>
      <c r="H177" s="223" t="s">
        <v>134</v>
      </c>
      <c r="I177" s="246">
        <v>64</v>
      </c>
      <c r="J177" s="246">
        <v>21</v>
      </c>
      <c r="K177" s="246">
        <v>6</v>
      </c>
      <c r="L177" s="41" t="s">
        <v>133</v>
      </c>
      <c r="M177" s="40" t="s">
        <v>104</v>
      </c>
      <c r="N177" s="41" t="s">
        <v>131</v>
      </c>
      <c r="O177" s="40" t="s">
        <v>376</v>
      </c>
      <c r="P177" s="41" t="s">
        <v>130</v>
      </c>
      <c r="Q177" s="40" t="s">
        <v>186</v>
      </c>
      <c r="R177" s="41" t="s">
        <v>129</v>
      </c>
      <c r="S177" s="40" t="s">
        <v>121</v>
      </c>
      <c r="T177" s="41" t="s">
        <v>128</v>
      </c>
      <c r="U177" s="40"/>
      <c r="V177" s="41" t="s">
        <v>127</v>
      </c>
      <c r="W177" s="40"/>
      <c r="X177" s="41" t="s">
        <v>126</v>
      </c>
      <c r="Y177" s="40"/>
      <c r="Z177" s="41" t="s">
        <v>125</v>
      </c>
      <c r="AA177" s="40"/>
      <c r="AB177" s="39"/>
      <c r="AC177" s="40"/>
      <c r="AD177" s="39"/>
      <c r="AE177" s="38"/>
      <c r="AF177" s="250">
        <v>11</v>
      </c>
      <c r="AG177" s="250"/>
      <c r="AH177" s="37"/>
      <c r="AI177" s="11"/>
      <c r="AJ177" s="233">
        <f>SUMPRODUCT(LEN($M177:$S180)-LEN(SUBSTITUTE($M177:$S180,"A", "")))</f>
        <v>24</v>
      </c>
      <c r="AK177" s="239">
        <f>SUMPRODUCT(LEN($AD177:$AD180)-LEN(SUBSTITUTE($AD177:$AD180,"A", "")))</f>
        <v>0</v>
      </c>
      <c r="AL177" s="230">
        <f>SUMPRODUCT(LEN($AC177:$AC180)-LEN(SUBSTITUTE($AC177:$AC180,"A", "")))</f>
        <v>0</v>
      </c>
      <c r="AM177" s="233">
        <f>SUMPRODUCT(LEN($M177:$S180)-LEN(SUBSTITUTE($M177:$S180,"S", "")))</f>
        <v>13</v>
      </c>
      <c r="AN177" s="239">
        <f>SUMPRODUCT(LEN($AD177:$AD180)-LEN(SUBSTITUTE($AD177:$AD180,"S", "")))</f>
        <v>0</v>
      </c>
      <c r="AO177" s="230">
        <f>SUMPRODUCT(LEN($AC177:$AC180)-LEN(SUBSTITUTE($AC177:$AC180,"S", "")))</f>
        <v>0</v>
      </c>
      <c r="AP177" s="233">
        <f>SUMPRODUCT(LEN($M177:$S180)-LEN(SUBSTITUTE($M177:$S180,"F", "")))</f>
        <v>1</v>
      </c>
      <c r="AQ177" s="239">
        <f>SUMPRODUCT(LEN($AD177:$AD180)-LEN(SUBSTITUTE($AD177:$AD180,"F", "")))</f>
        <v>0</v>
      </c>
      <c r="AR177" s="230">
        <f>SUMPRODUCT(LEN($AC177:$AC180)-LEN(SUBSTITUTE($AC177:$AC180,"F", "")))</f>
        <v>0</v>
      </c>
      <c r="AS177" s="233">
        <f>SUMPRODUCT(LEN($M177:$S180)-LEN(SUBSTITUTE($M177:$S180,"G", "")))</f>
        <v>0</v>
      </c>
      <c r="AT177" s="239">
        <f>SUMPRODUCT(LEN($AD177:$AD180)-LEN(SUBSTITUTE($AD177:$AD180,"G", "")))</f>
        <v>0</v>
      </c>
      <c r="AU177" s="230">
        <f>SUMPRODUCT(LEN($AC177:$AC180)-LEN(SUBSTITUTE($AC177:$AC180,"G", "")))</f>
        <v>0</v>
      </c>
      <c r="AV177" s="233">
        <f>SUMPRODUCT(LEN($L177:$S180)-LEN(SUBSTITUTE($L177:$S180,"M", "")))</f>
        <v>0</v>
      </c>
      <c r="AW177" s="236">
        <f>SUMPRODUCT(LEN($AD177:$AD180)-LEN(SUBSTITUTE($AD177:$AD180,"M", "")))</f>
        <v>0</v>
      </c>
      <c r="AX177" s="230">
        <f>SUMPRODUCT(LEN($AC177:$AC180)-LEN(SUBSTITUTE($AC177:$AC180,"M", "")))</f>
        <v>0</v>
      </c>
      <c r="AY177" s="291">
        <f>SUMPRODUCT(LEN($AE177:$AE180)-LEN(SUBSTITUTE($AE177:$AE180,"S", "")))</f>
        <v>0</v>
      </c>
      <c r="AZ177" s="227">
        <f>SUMPRODUCT(LEN($AE177:$AE180)-LEN(SUBSTITUTE($AE177:$AE180,"F", "")))</f>
        <v>0</v>
      </c>
      <c r="BA177" s="227">
        <f>SUMPRODUCT(LEN($AE177:$AE180)-LEN(SUBSTITUTE($AE177:$AE180,"G", "")))</f>
        <v>0</v>
      </c>
      <c r="BB177" s="294">
        <f>SUMPRODUCT(LEN($AE177:$AE180)-LEN(SUBSTITUTE($AE177:$AE180,"M", "")))</f>
        <v>0</v>
      </c>
    </row>
    <row r="178" spans="2:62" ht="28.15" customHeight="1" thickBot="1" x14ac:dyDescent="0.25">
      <c r="B178" s="30"/>
      <c r="C178" s="243"/>
      <c r="D178" s="36"/>
      <c r="E178" s="111"/>
      <c r="F178" s="111"/>
      <c r="G178" s="110"/>
      <c r="H178" s="224"/>
      <c r="I178" s="247"/>
      <c r="J178" s="247"/>
      <c r="K178" s="247"/>
      <c r="L178" s="33" t="s">
        <v>123</v>
      </c>
      <c r="M178" s="32" t="s">
        <v>186</v>
      </c>
      <c r="N178" s="33" t="s">
        <v>122</v>
      </c>
      <c r="O178" s="32" t="s">
        <v>411</v>
      </c>
      <c r="P178" s="33" t="s">
        <v>120</v>
      </c>
      <c r="Q178" s="32" t="s">
        <v>132</v>
      </c>
      <c r="R178" s="33" t="s">
        <v>119</v>
      </c>
      <c r="S178" s="32" t="s">
        <v>121</v>
      </c>
      <c r="T178" s="33" t="s">
        <v>118</v>
      </c>
      <c r="U178" s="32"/>
      <c r="V178" s="33" t="s">
        <v>117</v>
      </c>
      <c r="W178" s="32"/>
      <c r="X178" s="33" t="s">
        <v>116</v>
      </c>
      <c r="Y178" s="32"/>
      <c r="Z178" s="33" t="s">
        <v>115</v>
      </c>
      <c r="AA178" s="32"/>
      <c r="AB178" s="31"/>
      <c r="AC178" s="32"/>
      <c r="AD178" s="31"/>
      <c r="AE178" s="23"/>
      <c r="AF178" s="251"/>
      <c r="AG178" s="251"/>
      <c r="AH178" s="22"/>
      <c r="AI178" s="11"/>
      <c r="AJ178" s="234"/>
      <c r="AK178" s="240"/>
      <c r="AL178" s="231"/>
      <c r="AM178" s="234"/>
      <c r="AN178" s="240"/>
      <c r="AO178" s="231"/>
      <c r="AP178" s="234"/>
      <c r="AQ178" s="240"/>
      <c r="AR178" s="231"/>
      <c r="AS178" s="234"/>
      <c r="AT178" s="240"/>
      <c r="AU178" s="231"/>
      <c r="AV178" s="234"/>
      <c r="AW178" s="237"/>
      <c r="AX178" s="231"/>
      <c r="AY178" s="292"/>
      <c r="AZ178" s="228"/>
      <c r="BA178" s="228"/>
      <c r="BB178" s="295"/>
    </row>
    <row r="179" spans="2:62" ht="28.15" customHeight="1" x14ac:dyDescent="0.2">
      <c r="B179" s="30"/>
      <c r="C179" s="244"/>
      <c r="D179" s="29"/>
      <c r="E179" s="109"/>
      <c r="F179" s="109"/>
      <c r="G179" s="108"/>
      <c r="H179" s="225">
        <v>180</v>
      </c>
      <c r="I179" s="248"/>
      <c r="J179" s="248"/>
      <c r="K179" s="248"/>
      <c r="L179" s="26" t="s">
        <v>114</v>
      </c>
      <c r="M179" s="25" t="s">
        <v>405</v>
      </c>
      <c r="N179" s="26" t="s">
        <v>112</v>
      </c>
      <c r="O179" s="25" t="s">
        <v>416</v>
      </c>
      <c r="P179" s="26" t="s">
        <v>111</v>
      </c>
      <c r="Q179" s="25" t="s">
        <v>175</v>
      </c>
      <c r="R179" s="26" t="s">
        <v>110</v>
      </c>
      <c r="S179" s="25" t="s">
        <v>121</v>
      </c>
      <c r="T179" s="26" t="s">
        <v>109</v>
      </c>
      <c r="U179" s="25"/>
      <c r="V179" s="26" t="s">
        <v>108</v>
      </c>
      <c r="W179" s="25"/>
      <c r="X179" s="26" t="s">
        <v>107</v>
      </c>
      <c r="Y179" s="25"/>
      <c r="Z179" s="26" t="s">
        <v>106</v>
      </c>
      <c r="AA179" s="25"/>
      <c r="AB179" s="24"/>
      <c r="AC179" s="25"/>
      <c r="AD179" s="24"/>
      <c r="AE179" s="23"/>
      <c r="AF179" s="251"/>
      <c r="AG179" s="251"/>
      <c r="AH179" s="22"/>
      <c r="AI179" s="11"/>
      <c r="AJ179" s="234"/>
      <c r="AK179" s="240"/>
      <c r="AL179" s="231"/>
      <c r="AM179" s="234"/>
      <c r="AN179" s="240"/>
      <c r="AO179" s="231"/>
      <c r="AP179" s="234"/>
      <c r="AQ179" s="240"/>
      <c r="AR179" s="231"/>
      <c r="AS179" s="234"/>
      <c r="AT179" s="240"/>
      <c r="AU179" s="231"/>
      <c r="AV179" s="234"/>
      <c r="AW179" s="237"/>
      <c r="AX179" s="231"/>
      <c r="AY179" s="292"/>
      <c r="AZ179" s="228"/>
      <c r="BA179" s="228"/>
      <c r="BB179" s="295"/>
    </row>
    <row r="180" spans="2:62" ht="28.15" customHeight="1" thickBot="1" x14ac:dyDescent="0.25">
      <c r="B180" s="30"/>
      <c r="C180" s="253"/>
      <c r="D180" s="51"/>
      <c r="E180" s="115"/>
      <c r="F180" s="115"/>
      <c r="G180" s="114"/>
      <c r="H180" s="226"/>
      <c r="I180" s="254"/>
      <c r="J180" s="254"/>
      <c r="K180" s="254"/>
      <c r="L180" s="48" t="s">
        <v>105</v>
      </c>
      <c r="M180" s="47" t="s">
        <v>435</v>
      </c>
      <c r="N180" s="48" t="s">
        <v>103</v>
      </c>
      <c r="O180" s="47" t="s">
        <v>186</v>
      </c>
      <c r="P180" s="48" t="s">
        <v>102</v>
      </c>
      <c r="Q180" s="47" t="s">
        <v>121</v>
      </c>
      <c r="R180" s="48" t="s">
        <v>101</v>
      </c>
      <c r="S180" s="47"/>
      <c r="T180" s="48">
        <v>20</v>
      </c>
      <c r="U180" s="47"/>
      <c r="V180" s="48" t="s">
        <v>100</v>
      </c>
      <c r="W180" s="47"/>
      <c r="X180" s="48" t="s">
        <v>99</v>
      </c>
      <c r="Y180" s="47"/>
      <c r="Z180" s="48" t="s">
        <v>98</v>
      </c>
      <c r="AA180" s="47"/>
      <c r="AB180" s="16"/>
      <c r="AC180" s="47"/>
      <c r="AD180" s="16"/>
      <c r="AE180" s="46"/>
      <c r="AF180" s="255"/>
      <c r="AG180" s="255"/>
      <c r="AH180" s="45"/>
      <c r="AI180" s="11"/>
      <c r="AJ180" s="235"/>
      <c r="AK180" s="241"/>
      <c r="AL180" s="232"/>
      <c r="AM180" s="235"/>
      <c r="AN180" s="241"/>
      <c r="AO180" s="232"/>
      <c r="AP180" s="235"/>
      <c r="AQ180" s="241"/>
      <c r="AR180" s="232"/>
      <c r="AS180" s="235"/>
      <c r="AT180" s="241"/>
      <c r="AU180" s="232"/>
      <c r="AV180" s="235"/>
      <c r="AW180" s="238"/>
      <c r="AX180" s="232"/>
      <c r="AY180" s="293"/>
      <c r="AZ180" s="229"/>
      <c r="BA180" s="229"/>
      <c r="BB180" s="296"/>
    </row>
    <row r="181" spans="2:62" ht="28.15" customHeight="1" x14ac:dyDescent="0.2">
      <c r="B181" s="30"/>
      <c r="C181" s="242">
        <v>2</v>
      </c>
      <c r="D181" s="44"/>
      <c r="E181" s="113"/>
      <c r="F181" s="113"/>
      <c r="G181" s="112"/>
      <c r="H181" s="223"/>
      <c r="I181" s="246">
        <v>54</v>
      </c>
      <c r="J181" s="246">
        <v>18</v>
      </c>
      <c r="K181" s="246">
        <v>7</v>
      </c>
      <c r="L181" s="41" t="s">
        <v>133</v>
      </c>
      <c r="M181" s="40" t="s">
        <v>132</v>
      </c>
      <c r="N181" s="41" t="s">
        <v>131</v>
      </c>
      <c r="O181" s="40" t="s">
        <v>215</v>
      </c>
      <c r="P181" s="41" t="s">
        <v>130</v>
      </c>
      <c r="Q181" s="40" t="s">
        <v>113</v>
      </c>
      <c r="R181" s="41" t="s">
        <v>129</v>
      </c>
      <c r="S181" s="40"/>
      <c r="T181" s="41" t="s">
        <v>128</v>
      </c>
      <c r="U181" s="40"/>
      <c r="V181" s="41" t="s">
        <v>127</v>
      </c>
      <c r="W181" s="40"/>
      <c r="X181" s="41" t="s">
        <v>126</v>
      </c>
      <c r="Y181" s="40"/>
      <c r="Z181" s="41" t="s">
        <v>125</v>
      </c>
      <c r="AA181" s="40"/>
      <c r="AB181" s="39"/>
      <c r="AC181" s="40"/>
      <c r="AD181" s="39"/>
      <c r="AE181" s="38"/>
      <c r="AF181" s="250"/>
      <c r="AG181" s="250"/>
      <c r="AH181" s="37"/>
      <c r="AI181" s="11"/>
      <c r="AJ181" s="233">
        <f>SUMPRODUCT(LEN($M181:$S184)-LEN(SUBSTITUTE($M181:$S184,"A", "")))</f>
        <v>15</v>
      </c>
      <c r="AK181" s="239">
        <f>SUMPRODUCT(LEN($AD181:$AD184)-LEN(SUBSTITUTE($AD181:$AD184,"A", "")))</f>
        <v>0</v>
      </c>
      <c r="AL181" s="230">
        <f>SUMPRODUCT(LEN($AC181:$AC184)-LEN(SUBSTITUTE($AC181:$AC184,"A", "")))</f>
        <v>0</v>
      </c>
      <c r="AM181" s="233">
        <f>SUMPRODUCT(LEN($M181:$S184)-LEN(SUBSTITUTE($M181:$S184,"S", "")))</f>
        <v>11</v>
      </c>
      <c r="AN181" s="239">
        <f>SUMPRODUCT(LEN($AD181:$AD184)-LEN(SUBSTITUTE($AD181:$AD184,"S", "")))</f>
        <v>0</v>
      </c>
      <c r="AO181" s="230">
        <f>SUMPRODUCT(LEN($AC181:$AC184)-LEN(SUBSTITUTE($AC181:$AC184,"S", "")))</f>
        <v>0</v>
      </c>
      <c r="AP181" s="233">
        <f>SUMPRODUCT(LEN($M181:$S184)-LEN(SUBSTITUTE($M181:$S184,"F", "")))</f>
        <v>0</v>
      </c>
      <c r="AQ181" s="239">
        <f>SUMPRODUCT(LEN($AD181:$AD184)-LEN(SUBSTITUTE($AD181:$AD184,"F", "")))</f>
        <v>0</v>
      </c>
      <c r="AR181" s="230">
        <f>SUMPRODUCT(LEN($AC181:$AC184)-LEN(SUBSTITUTE($AC181:$AC184,"F", "")))</f>
        <v>0</v>
      </c>
      <c r="AS181" s="233">
        <f>SUMPRODUCT(LEN($M181:$S184)-LEN(SUBSTITUTE($M181:$S184,"G", "")))</f>
        <v>0</v>
      </c>
      <c r="AT181" s="239">
        <f>SUMPRODUCT(LEN($AD181:$AD184)-LEN(SUBSTITUTE($AD181:$AD184,"G", "")))</f>
        <v>0</v>
      </c>
      <c r="AU181" s="230">
        <f>SUMPRODUCT(LEN($AC181:$AC184)-LEN(SUBSTITUTE($AC181:$AC184,"G", "")))</f>
        <v>0</v>
      </c>
      <c r="AV181" s="233">
        <f>SUMPRODUCT(LEN($L181:$S184)-LEN(SUBSTITUTE($L181:$S184,"M", "")))</f>
        <v>0</v>
      </c>
      <c r="AW181" s="236">
        <f>SUMPRODUCT(LEN($AD181:$AD184)-LEN(SUBSTITUTE($AD181:$AD184,"M", "")))</f>
        <v>0</v>
      </c>
      <c r="AX181" s="230">
        <f>SUMPRODUCT(LEN($AC181:$AC184)-LEN(SUBSTITUTE($AC181:$AC184,"M", "")))</f>
        <v>0</v>
      </c>
      <c r="AY181" s="291">
        <f>SUMPRODUCT(LEN($AE181:$AE184)-LEN(SUBSTITUTE($AE181:$AE184,"S", "")))</f>
        <v>0</v>
      </c>
      <c r="AZ181" s="227">
        <f>SUMPRODUCT(LEN($AE181:$AE184)-LEN(SUBSTITUTE($AE181:$AE184,"F", "")))</f>
        <v>0</v>
      </c>
      <c r="BA181" s="227">
        <f>SUMPRODUCT(LEN($AE181:$AE184)-LEN(SUBSTITUTE($AE181:$AE184,"G", "")))</f>
        <v>0</v>
      </c>
      <c r="BB181" s="294">
        <f>SUMPRODUCT(LEN($AE181:$AE184)-LEN(SUBSTITUTE($AE181:$AE184,"M", "")))</f>
        <v>0</v>
      </c>
    </row>
    <row r="182" spans="2:62" ht="28.15" customHeight="1" thickBot="1" x14ac:dyDescent="0.25">
      <c r="B182" s="30"/>
      <c r="C182" s="243"/>
      <c r="D182" s="36"/>
      <c r="E182" s="111"/>
      <c r="F182" s="111"/>
      <c r="G182" s="110"/>
      <c r="H182" s="224"/>
      <c r="I182" s="247"/>
      <c r="J182" s="247"/>
      <c r="K182" s="247"/>
      <c r="L182" s="33" t="s">
        <v>123</v>
      </c>
      <c r="M182" s="32" t="s">
        <v>186</v>
      </c>
      <c r="N182" s="33" t="s">
        <v>122</v>
      </c>
      <c r="O182" s="32" t="s">
        <v>217</v>
      </c>
      <c r="P182" s="33" t="s">
        <v>120</v>
      </c>
      <c r="Q182" s="32" t="s">
        <v>121</v>
      </c>
      <c r="R182" s="33" t="s">
        <v>119</v>
      </c>
      <c r="S182" s="32"/>
      <c r="T182" s="33" t="s">
        <v>118</v>
      </c>
      <c r="U182" s="32"/>
      <c r="V182" s="33" t="s">
        <v>117</v>
      </c>
      <c r="W182" s="32"/>
      <c r="X182" s="33" t="s">
        <v>116</v>
      </c>
      <c r="Y182" s="32"/>
      <c r="Z182" s="33" t="s">
        <v>115</v>
      </c>
      <c r="AA182" s="32"/>
      <c r="AB182" s="31"/>
      <c r="AC182" s="32"/>
      <c r="AD182" s="31"/>
      <c r="AE182" s="23"/>
      <c r="AF182" s="251"/>
      <c r="AG182" s="251"/>
      <c r="AH182" s="22"/>
      <c r="AI182" s="11"/>
      <c r="AJ182" s="234"/>
      <c r="AK182" s="240"/>
      <c r="AL182" s="231"/>
      <c r="AM182" s="234"/>
      <c r="AN182" s="240"/>
      <c r="AO182" s="231"/>
      <c r="AP182" s="234"/>
      <c r="AQ182" s="240"/>
      <c r="AR182" s="231"/>
      <c r="AS182" s="234"/>
      <c r="AT182" s="240"/>
      <c r="AU182" s="231"/>
      <c r="AV182" s="234"/>
      <c r="AW182" s="237"/>
      <c r="AX182" s="231"/>
      <c r="AY182" s="292"/>
      <c r="AZ182" s="228"/>
      <c r="BA182" s="228"/>
      <c r="BB182" s="295"/>
    </row>
    <row r="183" spans="2:62" ht="28.15" customHeight="1" x14ac:dyDescent="0.2">
      <c r="B183" s="30"/>
      <c r="C183" s="244"/>
      <c r="D183" s="29"/>
      <c r="E183" s="109"/>
      <c r="F183" s="109"/>
      <c r="G183" s="108"/>
      <c r="H183" s="225"/>
      <c r="I183" s="248"/>
      <c r="J183" s="248"/>
      <c r="K183" s="248"/>
      <c r="L183" s="26" t="s">
        <v>114</v>
      </c>
      <c r="M183" s="25" t="s">
        <v>178</v>
      </c>
      <c r="N183" s="26" t="s">
        <v>112</v>
      </c>
      <c r="O183" s="25" t="s">
        <v>186</v>
      </c>
      <c r="P183" s="26" t="s">
        <v>111</v>
      </c>
      <c r="Q183" s="25" t="s">
        <v>121</v>
      </c>
      <c r="R183" s="26" t="s">
        <v>110</v>
      </c>
      <c r="S183" s="25"/>
      <c r="T183" s="26" t="s">
        <v>109</v>
      </c>
      <c r="U183" s="25"/>
      <c r="V183" s="26" t="s">
        <v>108</v>
      </c>
      <c r="W183" s="25"/>
      <c r="X183" s="26" t="s">
        <v>107</v>
      </c>
      <c r="Y183" s="25"/>
      <c r="Z183" s="26" t="s">
        <v>106</v>
      </c>
      <c r="AA183" s="25"/>
      <c r="AB183" s="24"/>
      <c r="AC183" s="25"/>
      <c r="AD183" s="24"/>
      <c r="AE183" s="23"/>
      <c r="AF183" s="251"/>
      <c r="AG183" s="251"/>
      <c r="AH183" s="22"/>
      <c r="AI183" s="11"/>
      <c r="AJ183" s="234"/>
      <c r="AK183" s="240"/>
      <c r="AL183" s="231"/>
      <c r="AM183" s="234"/>
      <c r="AN183" s="240"/>
      <c r="AO183" s="231"/>
      <c r="AP183" s="234"/>
      <c r="AQ183" s="240"/>
      <c r="AR183" s="231"/>
      <c r="AS183" s="234"/>
      <c r="AT183" s="240"/>
      <c r="AU183" s="231"/>
      <c r="AV183" s="234"/>
      <c r="AW183" s="237"/>
      <c r="AX183" s="231"/>
      <c r="AY183" s="292"/>
      <c r="AZ183" s="228"/>
      <c r="BA183" s="228"/>
      <c r="BB183" s="295"/>
    </row>
    <row r="184" spans="2:62" ht="28.15" customHeight="1" thickBot="1" x14ac:dyDescent="0.25">
      <c r="B184" s="30"/>
      <c r="C184" s="253"/>
      <c r="D184" s="51"/>
      <c r="E184" s="115"/>
      <c r="F184" s="115"/>
      <c r="G184" s="114"/>
      <c r="H184" s="226"/>
      <c r="I184" s="254"/>
      <c r="J184" s="254"/>
      <c r="K184" s="254"/>
      <c r="L184" s="48" t="s">
        <v>105</v>
      </c>
      <c r="M184" s="47" t="s">
        <v>203</v>
      </c>
      <c r="N184" s="48" t="s">
        <v>103</v>
      </c>
      <c r="O184" s="47" t="s">
        <v>175</v>
      </c>
      <c r="P184" s="48" t="s">
        <v>102</v>
      </c>
      <c r="Q184" s="47"/>
      <c r="R184" s="48" t="s">
        <v>101</v>
      </c>
      <c r="S184" s="47"/>
      <c r="T184" s="48">
        <v>20</v>
      </c>
      <c r="U184" s="47"/>
      <c r="V184" s="48" t="s">
        <v>100</v>
      </c>
      <c r="W184" s="47"/>
      <c r="X184" s="48" t="s">
        <v>99</v>
      </c>
      <c r="Y184" s="47"/>
      <c r="Z184" s="48" t="s">
        <v>98</v>
      </c>
      <c r="AA184" s="47"/>
      <c r="AB184" s="16"/>
      <c r="AC184" s="47"/>
      <c r="AD184" s="16"/>
      <c r="AE184" s="46"/>
      <c r="AF184" s="255"/>
      <c r="AG184" s="255"/>
      <c r="AH184" s="45"/>
      <c r="AI184" s="11"/>
      <c r="AJ184" s="235"/>
      <c r="AK184" s="241"/>
      <c r="AL184" s="232"/>
      <c r="AM184" s="235"/>
      <c r="AN184" s="241"/>
      <c r="AO184" s="232"/>
      <c r="AP184" s="235"/>
      <c r="AQ184" s="241"/>
      <c r="AR184" s="232"/>
      <c r="AS184" s="235"/>
      <c r="AT184" s="241"/>
      <c r="AU184" s="232"/>
      <c r="AV184" s="235"/>
      <c r="AW184" s="238"/>
      <c r="AX184" s="232"/>
      <c r="AY184" s="293"/>
      <c r="AZ184" s="229"/>
      <c r="BA184" s="229"/>
      <c r="BB184" s="296"/>
    </row>
    <row r="185" spans="2:62" ht="28.15" customHeight="1" x14ac:dyDescent="0.2">
      <c r="B185" s="30"/>
      <c r="C185" s="242">
        <v>3</v>
      </c>
      <c r="D185" s="44"/>
      <c r="E185" s="113"/>
      <c r="F185" s="113"/>
      <c r="G185" s="112"/>
      <c r="H185" s="223"/>
      <c r="I185" s="246">
        <v>56</v>
      </c>
      <c r="J185" s="246">
        <v>19</v>
      </c>
      <c r="K185" s="246">
        <v>6</v>
      </c>
      <c r="L185" s="41" t="s">
        <v>133</v>
      </c>
      <c r="M185" s="40" t="s">
        <v>104</v>
      </c>
      <c r="N185" s="41" t="s">
        <v>131</v>
      </c>
      <c r="O185" s="40" t="s">
        <v>178</v>
      </c>
      <c r="P185" s="41" t="s">
        <v>130</v>
      </c>
      <c r="Q185" s="40" t="s">
        <v>175</v>
      </c>
      <c r="R185" s="41" t="s">
        <v>129</v>
      </c>
      <c r="S185" s="40" t="s">
        <v>121</v>
      </c>
      <c r="T185" s="41" t="s">
        <v>128</v>
      </c>
      <c r="U185" s="40"/>
      <c r="V185" s="41" t="s">
        <v>127</v>
      </c>
      <c r="W185" s="40"/>
      <c r="X185" s="41" t="s">
        <v>126</v>
      </c>
      <c r="Y185" s="40"/>
      <c r="Z185" s="41" t="s">
        <v>125</v>
      </c>
      <c r="AA185" s="40"/>
      <c r="AB185" s="39"/>
      <c r="AC185" s="40"/>
      <c r="AD185" s="39"/>
      <c r="AE185" s="38"/>
      <c r="AF185" s="250"/>
      <c r="AG185" s="250"/>
      <c r="AH185" s="37"/>
      <c r="AI185" s="11"/>
      <c r="AJ185" s="233">
        <f>SUMPRODUCT(LEN($M185:$S188)-LEN(SUBSTITUTE($M185:$S188,"A", "")))</f>
        <v>18</v>
      </c>
      <c r="AK185" s="239">
        <f>SUMPRODUCT(LEN($AD185:$AD188)-LEN(SUBSTITUTE($AD185:$AD188,"A", "")))</f>
        <v>0</v>
      </c>
      <c r="AL185" s="230">
        <f>SUMPRODUCT(LEN($AC185:$AC188)-LEN(SUBSTITUTE($AC185:$AC188,"A", "")))</f>
        <v>0</v>
      </c>
      <c r="AM185" s="233">
        <f>SUMPRODUCT(LEN($M185:$S188)-LEN(SUBSTITUTE($M185:$S188,"S", "")))</f>
        <v>10</v>
      </c>
      <c r="AN185" s="239">
        <f>SUMPRODUCT(LEN($AD185:$AD188)-LEN(SUBSTITUTE($AD185:$AD188,"S", "")))</f>
        <v>0</v>
      </c>
      <c r="AO185" s="230">
        <f>SUMPRODUCT(LEN($AC185:$AC188)-LEN(SUBSTITUTE($AC185:$AC188,"S", "")))</f>
        <v>0</v>
      </c>
      <c r="AP185" s="233">
        <f>SUMPRODUCT(LEN($M185:$S188)-LEN(SUBSTITUTE($M185:$S188,"F", "")))</f>
        <v>0</v>
      </c>
      <c r="AQ185" s="239">
        <f>SUMPRODUCT(LEN($AD185:$AD188)-LEN(SUBSTITUTE($AD185:$AD188,"F", "")))</f>
        <v>0</v>
      </c>
      <c r="AR185" s="230">
        <f>SUMPRODUCT(LEN($AC185:$AC188)-LEN(SUBSTITUTE($AC185:$AC188,"F", "")))</f>
        <v>0</v>
      </c>
      <c r="AS185" s="233">
        <f>SUMPRODUCT(LEN($M185:$S188)-LEN(SUBSTITUTE($M185:$S188,"G", "")))</f>
        <v>0</v>
      </c>
      <c r="AT185" s="239">
        <f>SUMPRODUCT(LEN($AD185:$AD188)-LEN(SUBSTITUTE($AD185:$AD188,"G", "")))</f>
        <v>0</v>
      </c>
      <c r="AU185" s="230">
        <f>SUMPRODUCT(LEN($AC185:$AC188)-LEN(SUBSTITUTE($AC185:$AC188,"G", "")))</f>
        <v>0</v>
      </c>
      <c r="AV185" s="233">
        <f>SUMPRODUCT(LEN($L185:$S188)-LEN(SUBSTITUTE($L185:$S188,"M", "")))</f>
        <v>0</v>
      </c>
      <c r="AW185" s="236">
        <f>SUMPRODUCT(LEN($AD185:$AD188)-LEN(SUBSTITUTE($AD185:$AD188,"M", "")))</f>
        <v>0</v>
      </c>
      <c r="AX185" s="230">
        <f>SUMPRODUCT(LEN($AC185:$AC188)-LEN(SUBSTITUTE($AC185:$AC188,"M", "")))</f>
        <v>0</v>
      </c>
      <c r="AY185" s="291">
        <f>SUMPRODUCT(LEN($AE185:$AE188)-LEN(SUBSTITUTE($AE185:$AE188,"S", "")))</f>
        <v>0</v>
      </c>
      <c r="AZ185" s="227">
        <f>SUMPRODUCT(LEN($AE185:$AE188)-LEN(SUBSTITUTE($AE185:$AE188,"F", "")))</f>
        <v>0</v>
      </c>
      <c r="BA185" s="227">
        <f>SUMPRODUCT(LEN($AE185:$AE188)-LEN(SUBSTITUTE($AE185:$AE188,"G", "")))</f>
        <v>0</v>
      </c>
      <c r="BB185" s="294">
        <f>SUMPRODUCT(LEN($AE185:$AE188)-LEN(SUBSTITUTE($AE185:$AE188,"M", "")))</f>
        <v>0</v>
      </c>
    </row>
    <row r="186" spans="2:62" ht="28.15" customHeight="1" thickBot="1" x14ac:dyDescent="0.25">
      <c r="B186" s="30"/>
      <c r="C186" s="243"/>
      <c r="D186" s="36"/>
      <c r="E186" s="111"/>
      <c r="F186" s="111"/>
      <c r="G186" s="110"/>
      <c r="H186" s="224"/>
      <c r="I186" s="247"/>
      <c r="J186" s="247"/>
      <c r="K186" s="247"/>
      <c r="L186" s="33" t="s">
        <v>123</v>
      </c>
      <c r="M186" s="32" t="s">
        <v>132</v>
      </c>
      <c r="N186" s="33" t="s">
        <v>122</v>
      </c>
      <c r="O186" s="32" t="s">
        <v>217</v>
      </c>
      <c r="P186" s="33" t="s">
        <v>120</v>
      </c>
      <c r="Q186" s="32" t="s">
        <v>175</v>
      </c>
      <c r="R186" s="33" t="s">
        <v>119</v>
      </c>
      <c r="S186" s="32"/>
      <c r="T186" s="33" t="s">
        <v>118</v>
      </c>
      <c r="U186" s="32"/>
      <c r="V186" s="33" t="s">
        <v>117</v>
      </c>
      <c r="W186" s="32"/>
      <c r="X186" s="33" t="s">
        <v>116</v>
      </c>
      <c r="Y186" s="32"/>
      <c r="Z186" s="33" t="s">
        <v>115</v>
      </c>
      <c r="AA186" s="32"/>
      <c r="AB186" s="31"/>
      <c r="AC186" s="32"/>
      <c r="AD186" s="31"/>
      <c r="AE186" s="23"/>
      <c r="AF186" s="251"/>
      <c r="AG186" s="251"/>
      <c r="AH186" s="22"/>
      <c r="AI186" s="11"/>
      <c r="AJ186" s="234"/>
      <c r="AK186" s="240"/>
      <c r="AL186" s="231"/>
      <c r="AM186" s="234"/>
      <c r="AN186" s="240"/>
      <c r="AO186" s="231"/>
      <c r="AP186" s="234"/>
      <c r="AQ186" s="240"/>
      <c r="AR186" s="231"/>
      <c r="AS186" s="234"/>
      <c r="AT186" s="240"/>
      <c r="AU186" s="231"/>
      <c r="AV186" s="234"/>
      <c r="AW186" s="237"/>
      <c r="AX186" s="231"/>
      <c r="AY186" s="292"/>
      <c r="AZ186" s="228"/>
      <c r="BA186" s="228"/>
      <c r="BB186" s="295"/>
    </row>
    <row r="187" spans="2:62" ht="28.15" customHeight="1" x14ac:dyDescent="0.2">
      <c r="B187" s="30"/>
      <c r="C187" s="244"/>
      <c r="D187" s="29"/>
      <c r="E187" s="109"/>
      <c r="F187" s="109"/>
      <c r="G187" s="108"/>
      <c r="H187" s="225"/>
      <c r="I187" s="248"/>
      <c r="J187" s="248"/>
      <c r="K187" s="248"/>
      <c r="L187" s="26" t="s">
        <v>114</v>
      </c>
      <c r="M187" s="25" t="s">
        <v>104</v>
      </c>
      <c r="N187" s="26" t="s">
        <v>112</v>
      </c>
      <c r="O187" s="25" t="s">
        <v>217</v>
      </c>
      <c r="P187" s="26" t="s">
        <v>111</v>
      </c>
      <c r="Q187" s="25" t="s">
        <v>175</v>
      </c>
      <c r="R187" s="26" t="s">
        <v>110</v>
      </c>
      <c r="S187" s="25"/>
      <c r="T187" s="26" t="s">
        <v>109</v>
      </c>
      <c r="U187" s="25"/>
      <c r="V187" s="26" t="s">
        <v>108</v>
      </c>
      <c r="W187" s="25"/>
      <c r="X187" s="26" t="s">
        <v>107</v>
      </c>
      <c r="Y187" s="25"/>
      <c r="Z187" s="26" t="s">
        <v>106</v>
      </c>
      <c r="AA187" s="25"/>
      <c r="AB187" s="24"/>
      <c r="AC187" s="25"/>
      <c r="AD187" s="24"/>
      <c r="AE187" s="23"/>
      <c r="AF187" s="251"/>
      <c r="AG187" s="251"/>
      <c r="AH187" s="22"/>
      <c r="AI187" s="11"/>
      <c r="AJ187" s="234"/>
      <c r="AK187" s="240"/>
      <c r="AL187" s="231"/>
      <c r="AM187" s="234"/>
      <c r="AN187" s="240"/>
      <c r="AO187" s="231"/>
      <c r="AP187" s="234"/>
      <c r="AQ187" s="240"/>
      <c r="AR187" s="231"/>
      <c r="AS187" s="234"/>
      <c r="AT187" s="240"/>
      <c r="AU187" s="231"/>
      <c r="AV187" s="234"/>
      <c r="AW187" s="237"/>
      <c r="AX187" s="231"/>
      <c r="AY187" s="292"/>
      <c r="AZ187" s="228"/>
      <c r="BA187" s="228"/>
      <c r="BB187" s="295"/>
    </row>
    <row r="188" spans="2:62" ht="28.15" customHeight="1" thickBot="1" x14ac:dyDescent="0.25">
      <c r="B188" s="21"/>
      <c r="C188" s="245"/>
      <c r="D188" s="20"/>
      <c r="E188" s="117"/>
      <c r="F188" s="117"/>
      <c r="G188" s="116"/>
      <c r="H188" s="226"/>
      <c r="I188" s="249"/>
      <c r="J188" s="249"/>
      <c r="K188" s="249"/>
      <c r="L188" s="17" t="s">
        <v>105</v>
      </c>
      <c r="M188" s="15" t="s">
        <v>376</v>
      </c>
      <c r="N188" s="17" t="s">
        <v>103</v>
      </c>
      <c r="O188" s="15" t="s">
        <v>186</v>
      </c>
      <c r="P188" s="17" t="s">
        <v>102</v>
      </c>
      <c r="Q188" s="15" t="s">
        <v>121</v>
      </c>
      <c r="R188" s="17" t="s">
        <v>101</v>
      </c>
      <c r="S188" s="15"/>
      <c r="T188" s="17">
        <v>20</v>
      </c>
      <c r="U188" s="15"/>
      <c r="V188" s="17" t="s">
        <v>100</v>
      </c>
      <c r="W188" s="15"/>
      <c r="X188" s="17" t="s">
        <v>99</v>
      </c>
      <c r="Y188" s="15"/>
      <c r="Z188" s="17" t="s">
        <v>98</v>
      </c>
      <c r="AA188" s="15"/>
      <c r="AB188" s="16"/>
      <c r="AC188" s="15"/>
      <c r="AD188" s="14"/>
      <c r="AE188" s="13"/>
      <c r="AF188" s="252"/>
      <c r="AG188" s="252"/>
      <c r="AH188" s="12"/>
      <c r="AI188" s="11"/>
      <c r="AJ188" s="235"/>
      <c r="AK188" s="241"/>
      <c r="AL188" s="232"/>
      <c r="AM188" s="235"/>
      <c r="AN188" s="241"/>
      <c r="AO188" s="232"/>
      <c r="AP188" s="235"/>
      <c r="AQ188" s="241"/>
      <c r="AR188" s="232"/>
      <c r="AS188" s="235"/>
      <c r="AT188" s="241"/>
      <c r="AU188" s="232"/>
      <c r="AV188" s="235"/>
      <c r="AW188" s="238"/>
      <c r="AX188" s="232"/>
      <c r="AY188" s="293"/>
      <c r="AZ188" s="229"/>
      <c r="BA188" s="229"/>
      <c r="BB188" s="296"/>
    </row>
    <row r="189" spans="2:62" ht="85.9" customHeight="1" thickTop="1" thickBot="1" x14ac:dyDescent="0.35">
      <c r="B189" s="105" t="s">
        <v>174</v>
      </c>
      <c r="C189" s="95" t="s">
        <v>173</v>
      </c>
      <c r="D189" s="100" t="s">
        <v>172</v>
      </c>
      <c r="E189" s="104" t="s">
        <v>171</v>
      </c>
      <c r="F189" s="103"/>
      <c r="G189" s="102"/>
      <c r="H189" s="101" t="s">
        <v>170</v>
      </c>
      <c r="I189" s="100" t="s">
        <v>96</v>
      </c>
      <c r="J189" s="100" t="s">
        <v>169</v>
      </c>
      <c r="K189" s="100" t="s">
        <v>97</v>
      </c>
      <c r="L189" s="256" t="s">
        <v>168</v>
      </c>
      <c r="M189" s="262"/>
      <c r="N189" s="256" t="s">
        <v>167</v>
      </c>
      <c r="O189" s="262"/>
      <c r="P189" s="256" t="s">
        <v>167</v>
      </c>
      <c r="Q189" s="257"/>
      <c r="R189" s="256" t="s">
        <v>167</v>
      </c>
      <c r="S189" s="257"/>
      <c r="T189" s="256" t="s">
        <v>167</v>
      </c>
      <c r="U189" s="257"/>
      <c r="V189" s="256" t="s">
        <v>167</v>
      </c>
      <c r="W189" s="257"/>
      <c r="X189" s="256" t="s">
        <v>167</v>
      </c>
      <c r="Y189" s="257"/>
      <c r="Z189" s="256" t="s">
        <v>167</v>
      </c>
      <c r="AA189" s="257"/>
      <c r="AB189" s="261" t="s">
        <v>166</v>
      </c>
      <c r="AC189" s="257"/>
      <c r="AD189" s="101" t="s">
        <v>165</v>
      </c>
      <c r="AE189" s="101" t="s">
        <v>164</v>
      </c>
      <c r="AF189" s="100" t="s">
        <v>163</v>
      </c>
      <c r="AG189" s="100" t="s">
        <v>162</v>
      </c>
      <c r="AH189" s="99" t="s">
        <v>161</v>
      </c>
      <c r="AI189" s="98"/>
      <c r="AJ189" s="96" t="s">
        <v>160</v>
      </c>
      <c r="AK189" s="95" t="s">
        <v>159</v>
      </c>
      <c r="AL189" s="94" t="s">
        <v>158</v>
      </c>
      <c r="AM189" s="96" t="s">
        <v>157</v>
      </c>
      <c r="AN189" s="95" t="s">
        <v>156</v>
      </c>
      <c r="AO189" s="94" t="s">
        <v>155</v>
      </c>
      <c r="AP189" s="96" t="s">
        <v>154</v>
      </c>
      <c r="AQ189" s="95" t="s">
        <v>153</v>
      </c>
      <c r="AR189" s="97" t="s">
        <v>152</v>
      </c>
      <c r="AS189" s="96" t="s">
        <v>151</v>
      </c>
      <c r="AT189" s="95" t="s">
        <v>150</v>
      </c>
      <c r="AU189" s="94" t="s">
        <v>149</v>
      </c>
      <c r="AV189" s="96" t="s">
        <v>148</v>
      </c>
      <c r="AW189" s="95" t="s">
        <v>147</v>
      </c>
      <c r="AX189" s="94" t="s">
        <v>146</v>
      </c>
      <c r="AY189" s="93" t="s">
        <v>145</v>
      </c>
      <c r="AZ189" s="92" t="s">
        <v>144</v>
      </c>
      <c r="BA189" s="92" t="s">
        <v>143</v>
      </c>
      <c r="BB189" s="91" t="s">
        <v>142</v>
      </c>
    </row>
    <row r="190" spans="2:62" ht="48" thickBot="1" x14ac:dyDescent="0.3">
      <c r="B190" s="90" t="s">
        <v>243</v>
      </c>
      <c r="C190" s="89"/>
      <c r="D190" s="88">
        <v>179</v>
      </c>
      <c r="E190" s="258"/>
      <c r="F190" s="259"/>
      <c r="G190" s="260"/>
      <c r="H190" s="87" t="s">
        <v>140</v>
      </c>
      <c r="I190" s="86"/>
      <c r="J190" s="86"/>
      <c r="K190" s="85"/>
      <c r="L190" s="84"/>
      <c r="M190" s="81"/>
      <c r="N190" s="84"/>
      <c r="O190" s="81"/>
      <c r="P190" s="84"/>
      <c r="Q190" s="81"/>
      <c r="R190" s="84"/>
      <c r="S190" s="81"/>
      <c r="T190" s="84"/>
      <c r="U190" s="81"/>
      <c r="V190" s="84"/>
      <c r="W190" s="81"/>
      <c r="X190" s="84"/>
      <c r="Y190" s="81"/>
      <c r="Z190" s="84"/>
      <c r="AA190" s="83"/>
      <c r="AB190" s="82" t="s">
        <v>139</v>
      </c>
      <c r="AC190" s="81"/>
      <c r="AD190" s="81"/>
      <c r="AE190" s="81"/>
      <c r="AF190" s="80"/>
      <c r="AG190" s="80"/>
      <c r="AH190" s="60"/>
      <c r="AI190" s="79" t="s">
        <v>138</v>
      </c>
      <c r="AJ190" s="78">
        <f t="shared" ref="AJ190:BB190" si="24">SUM(AJ192:AJ203)</f>
        <v>42</v>
      </c>
      <c r="AK190" s="77">
        <f t="shared" si="24"/>
        <v>11</v>
      </c>
      <c r="AL190" s="76">
        <f t="shared" si="24"/>
        <v>0</v>
      </c>
      <c r="AM190" s="78">
        <f t="shared" si="24"/>
        <v>26</v>
      </c>
      <c r="AN190" s="77">
        <f t="shared" si="24"/>
        <v>5</v>
      </c>
      <c r="AO190" s="76">
        <f t="shared" si="24"/>
        <v>0</v>
      </c>
      <c r="AP190" s="78">
        <f t="shared" si="24"/>
        <v>0</v>
      </c>
      <c r="AQ190" s="77">
        <f t="shared" si="24"/>
        <v>0</v>
      </c>
      <c r="AR190" s="76">
        <f t="shared" si="24"/>
        <v>0</v>
      </c>
      <c r="AS190" s="78">
        <f t="shared" si="24"/>
        <v>2</v>
      </c>
      <c r="AT190" s="77">
        <f t="shared" si="24"/>
        <v>0</v>
      </c>
      <c r="AU190" s="76">
        <f t="shared" si="24"/>
        <v>0</v>
      </c>
      <c r="AV190" s="78">
        <f t="shared" si="24"/>
        <v>0</v>
      </c>
      <c r="AW190" s="77">
        <f t="shared" si="24"/>
        <v>0</v>
      </c>
      <c r="AX190" s="76">
        <f t="shared" si="24"/>
        <v>0</v>
      </c>
      <c r="AY190" s="75">
        <f t="shared" si="24"/>
        <v>0</v>
      </c>
      <c r="AZ190" s="74">
        <f t="shared" si="24"/>
        <v>0</v>
      </c>
      <c r="BA190" s="74">
        <f t="shared" si="24"/>
        <v>0</v>
      </c>
      <c r="BB190" s="73">
        <f t="shared" si="24"/>
        <v>0</v>
      </c>
      <c r="BC190" s="72" t="s">
        <v>137</v>
      </c>
      <c r="BF190" s="5">
        <f>SUM(AJ190:AL190)/$BG$5</f>
        <v>17.666666666666668</v>
      </c>
      <c r="BG190" s="5">
        <f>SUM(AM190:AO190,AY190)/$BG$5</f>
        <v>10.333333333333334</v>
      </c>
      <c r="BH190" s="5">
        <f>SUM(AP190:AR190,AZ190)/$BG$5</f>
        <v>0</v>
      </c>
      <c r="BI190" s="5">
        <f>SUM(AS190:AU190,BA190)/$BG$5</f>
        <v>0.66666666666666663</v>
      </c>
      <c r="BJ190" s="5">
        <f>SUM(AV190:AX190,BB190)/$BG$5</f>
        <v>0</v>
      </c>
    </row>
    <row r="191" spans="2:62" ht="37.5" thickBot="1" x14ac:dyDescent="0.3">
      <c r="B191" s="71"/>
      <c r="C191" s="70"/>
      <c r="D191" s="69"/>
      <c r="E191" s="68"/>
      <c r="F191" s="68"/>
      <c r="G191" s="67"/>
      <c r="H191" s="66"/>
      <c r="I191" s="64"/>
      <c r="J191" s="64"/>
      <c r="K191" s="65"/>
      <c r="L191" s="64"/>
      <c r="M191" s="62"/>
      <c r="N191" s="64"/>
      <c r="O191" s="62"/>
      <c r="P191" s="64"/>
      <c r="Q191" s="62"/>
      <c r="R191" s="64"/>
      <c r="S191" s="62"/>
      <c r="T191" s="64"/>
      <c r="U191" s="62"/>
      <c r="V191" s="64"/>
      <c r="W191" s="62"/>
      <c r="X191" s="64"/>
      <c r="Y191" s="62"/>
      <c r="Z191" s="64"/>
      <c r="AA191" s="62"/>
      <c r="AB191" s="63"/>
      <c r="AC191" s="62"/>
      <c r="AD191" s="62"/>
      <c r="AE191" s="62"/>
      <c r="AF191" s="61"/>
      <c r="AG191" s="61"/>
      <c r="AH191" s="60"/>
      <c r="AI191" s="59" t="s">
        <v>136</v>
      </c>
      <c r="AJ191" s="58">
        <f t="shared" ref="AJ191:BB191" si="25">AJ190/3</f>
        <v>14</v>
      </c>
      <c r="AK191" s="57">
        <f t="shared" si="25"/>
        <v>3.6666666666666665</v>
      </c>
      <c r="AL191" s="56">
        <f t="shared" si="25"/>
        <v>0</v>
      </c>
      <c r="AM191" s="58">
        <f t="shared" si="25"/>
        <v>8.6666666666666661</v>
      </c>
      <c r="AN191" s="57">
        <f t="shared" si="25"/>
        <v>1.6666666666666667</v>
      </c>
      <c r="AO191" s="56">
        <f t="shared" si="25"/>
        <v>0</v>
      </c>
      <c r="AP191" s="58">
        <f t="shared" si="25"/>
        <v>0</v>
      </c>
      <c r="AQ191" s="57">
        <f t="shared" si="25"/>
        <v>0</v>
      </c>
      <c r="AR191" s="56">
        <f t="shared" si="25"/>
        <v>0</v>
      </c>
      <c r="AS191" s="58">
        <f t="shared" si="25"/>
        <v>0.66666666666666663</v>
      </c>
      <c r="AT191" s="57">
        <f t="shared" si="25"/>
        <v>0</v>
      </c>
      <c r="AU191" s="56">
        <f t="shared" si="25"/>
        <v>0</v>
      </c>
      <c r="AV191" s="58">
        <f t="shared" si="25"/>
        <v>0</v>
      </c>
      <c r="AW191" s="57">
        <f t="shared" si="25"/>
        <v>0</v>
      </c>
      <c r="AX191" s="56">
        <f t="shared" si="25"/>
        <v>0</v>
      </c>
      <c r="AY191" s="55">
        <f t="shared" si="25"/>
        <v>0</v>
      </c>
      <c r="AZ191" s="54">
        <f t="shared" si="25"/>
        <v>0</v>
      </c>
      <c r="BA191" s="54">
        <f t="shared" si="25"/>
        <v>0</v>
      </c>
      <c r="BB191" s="53">
        <f t="shared" si="25"/>
        <v>0</v>
      </c>
      <c r="BC191" s="52" t="s">
        <v>135</v>
      </c>
    </row>
    <row r="192" spans="2:62" ht="28.15" customHeight="1" x14ac:dyDescent="0.2">
      <c r="B192" s="30"/>
      <c r="C192" s="242">
        <v>1</v>
      </c>
      <c r="D192" s="44"/>
      <c r="E192" s="113"/>
      <c r="F192" s="113"/>
      <c r="G192" s="112"/>
      <c r="H192" s="223" t="s">
        <v>183</v>
      </c>
      <c r="I192" s="246">
        <v>43</v>
      </c>
      <c r="J192" s="246">
        <v>16</v>
      </c>
      <c r="K192" s="246">
        <v>7</v>
      </c>
      <c r="L192" s="41" t="s">
        <v>133</v>
      </c>
      <c r="M192" s="40" t="s">
        <v>132</v>
      </c>
      <c r="N192" s="41" t="s">
        <v>131</v>
      </c>
      <c r="O192" s="40" t="s">
        <v>113</v>
      </c>
      <c r="P192" s="41" t="s">
        <v>130</v>
      </c>
      <c r="Q192" s="40" t="s">
        <v>121</v>
      </c>
      <c r="R192" s="41" t="s">
        <v>129</v>
      </c>
      <c r="S192" s="40"/>
      <c r="T192" s="41" t="s">
        <v>128</v>
      </c>
      <c r="U192" s="40"/>
      <c r="V192" s="41" t="s">
        <v>127</v>
      </c>
      <c r="W192" s="40"/>
      <c r="X192" s="41" t="s">
        <v>126</v>
      </c>
      <c r="Y192" s="40"/>
      <c r="Z192" s="41" t="s">
        <v>125</v>
      </c>
      <c r="AA192" s="40"/>
      <c r="AB192" s="39"/>
      <c r="AC192" s="40"/>
      <c r="AD192" s="39" t="s">
        <v>121</v>
      </c>
      <c r="AE192" s="38"/>
      <c r="AF192" s="250"/>
      <c r="AG192" s="250"/>
      <c r="AH192" s="37"/>
      <c r="AI192" s="11"/>
      <c r="AJ192" s="233">
        <f>SUMPRODUCT(LEN($M192:$S195)-LEN(SUBSTITUTE($M192:$S195,"A", "")))</f>
        <v>12</v>
      </c>
      <c r="AK192" s="239">
        <f>SUMPRODUCT(LEN($AD192:$AD195)-LEN(SUBSTITUTE($AD192:$AD195,"A", "")))</f>
        <v>5</v>
      </c>
      <c r="AL192" s="230">
        <f>SUMPRODUCT(LEN($AC192:$AC195)-LEN(SUBSTITUTE($AC192:$AC195,"A", "")))</f>
        <v>0</v>
      </c>
      <c r="AM192" s="233">
        <f>SUMPRODUCT(LEN($M192:$S195)-LEN(SUBSTITUTE($M192:$S195,"S", "")))</f>
        <v>5</v>
      </c>
      <c r="AN192" s="239">
        <f>SUMPRODUCT(LEN($AD192:$AD195)-LEN(SUBSTITUTE($AD192:$AD195,"S", "")))</f>
        <v>1</v>
      </c>
      <c r="AO192" s="230">
        <f>SUMPRODUCT(LEN($AC192:$AC195)-LEN(SUBSTITUTE($AC192:$AC195,"S", "")))</f>
        <v>0</v>
      </c>
      <c r="AP192" s="233">
        <f>SUMPRODUCT(LEN($M192:$S195)-LEN(SUBSTITUTE($M192:$S195,"F", "")))</f>
        <v>0</v>
      </c>
      <c r="AQ192" s="239">
        <f>SUMPRODUCT(LEN($AD192:$AD195)-LEN(SUBSTITUTE($AD192:$AD195,"F", "")))</f>
        <v>0</v>
      </c>
      <c r="AR192" s="230">
        <f>SUMPRODUCT(LEN($AC192:$AC195)-LEN(SUBSTITUTE($AC192:$AC195,"F", "")))</f>
        <v>0</v>
      </c>
      <c r="AS192" s="233">
        <f>SUMPRODUCT(LEN($M192:$S195)-LEN(SUBSTITUTE($M192:$S195,"G", "")))</f>
        <v>0</v>
      </c>
      <c r="AT192" s="239">
        <f>SUMPRODUCT(LEN($AD192:$AD195)-LEN(SUBSTITUTE($AD192:$AD195,"G", "")))</f>
        <v>0</v>
      </c>
      <c r="AU192" s="230">
        <f>SUMPRODUCT(LEN($AC192:$AC195)-LEN(SUBSTITUTE($AC192:$AC195,"G", "")))</f>
        <v>0</v>
      </c>
      <c r="AV192" s="233">
        <f>SUMPRODUCT(LEN($L192:$S195)-LEN(SUBSTITUTE($L192:$S195,"M", "")))</f>
        <v>0</v>
      </c>
      <c r="AW192" s="236">
        <f>SUMPRODUCT(LEN($AD192:$AD195)-LEN(SUBSTITUTE($AD192:$AD195,"M", "")))</f>
        <v>0</v>
      </c>
      <c r="AX192" s="269">
        <f>SUMPRODUCT(LEN($AC192:$AC195)-LEN(SUBSTITUTE($AC192:$AC195,"M", "")))</f>
        <v>0</v>
      </c>
      <c r="AY192" s="291">
        <f>SUMPRODUCT(LEN($AE192:$AE195)-LEN(SUBSTITUTE($AE192:$AE195,"S", "")))</f>
        <v>0</v>
      </c>
      <c r="AZ192" s="227">
        <f>SUMPRODUCT(LEN($AE192:$AE195)-LEN(SUBSTITUTE($AE192:$AE195,"F", "")))</f>
        <v>0</v>
      </c>
      <c r="BA192" s="227">
        <f>SUMPRODUCT(LEN($AE192:$AE195)-LEN(SUBSTITUTE($AE192:$AE195,"G", "")))</f>
        <v>0</v>
      </c>
      <c r="BB192" s="294">
        <f>SUMPRODUCT(LEN($AE192:$AE195)-LEN(SUBSTITUTE($AE192:$AE195,"M", "")))</f>
        <v>0</v>
      </c>
    </row>
    <row r="193" spans="2:62" ht="28.15" customHeight="1" thickBot="1" x14ac:dyDescent="0.25">
      <c r="B193" s="30"/>
      <c r="C193" s="243"/>
      <c r="D193" s="36"/>
      <c r="E193" s="111"/>
      <c r="F193" s="111"/>
      <c r="G193" s="110"/>
      <c r="H193" s="224"/>
      <c r="I193" s="247"/>
      <c r="J193" s="247"/>
      <c r="K193" s="247"/>
      <c r="L193" s="33" t="s">
        <v>123</v>
      </c>
      <c r="M193" s="32" t="s">
        <v>132</v>
      </c>
      <c r="N193" s="33" t="s">
        <v>122</v>
      </c>
      <c r="O193" s="32" t="s">
        <v>132</v>
      </c>
      <c r="P193" s="33" t="s">
        <v>120</v>
      </c>
      <c r="Q193" s="32"/>
      <c r="R193" s="33" t="s">
        <v>119</v>
      </c>
      <c r="S193" s="32"/>
      <c r="T193" s="33" t="s">
        <v>118</v>
      </c>
      <c r="U193" s="32"/>
      <c r="V193" s="33" t="s">
        <v>117</v>
      </c>
      <c r="W193" s="32"/>
      <c r="X193" s="33" t="s">
        <v>116</v>
      </c>
      <c r="Y193" s="32"/>
      <c r="Z193" s="33" t="s">
        <v>115</v>
      </c>
      <c r="AA193" s="32"/>
      <c r="AB193" s="31"/>
      <c r="AC193" s="32"/>
      <c r="AD193" s="31" t="s">
        <v>132</v>
      </c>
      <c r="AE193" s="23"/>
      <c r="AF193" s="251"/>
      <c r="AG193" s="251"/>
      <c r="AH193" s="22"/>
      <c r="AI193" s="11"/>
      <c r="AJ193" s="265"/>
      <c r="AK193" s="267"/>
      <c r="AL193" s="263"/>
      <c r="AM193" s="265"/>
      <c r="AN193" s="267"/>
      <c r="AO193" s="263"/>
      <c r="AP193" s="265"/>
      <c r="AQ193" s="267"/>
      <c r="AR193" s="263"/>
      <c r="AS193" s="265"/>
      <c r="AT193" s="267"/>
      <c r="AU193" s="263"/>
      <c r="AV193" s="265"/>
      <c r="AW193" s="275"/>
      <c r="AX193" s="270"/>
      <c r="AY193" s="292"/>
      <c r="AZ193" s="228"/>
      <c r="BA193" s="228"/>
      <c r="BB193" s="295"/>
    </row>
    <row r="194" spans="2:62" ht="28.15" customHeight="1" x14ac:dyDescent="0.2">
      <c r="B194" s="30"/>
      <c r="C194" s="244"/>
      <c r="D194" s="29"/>
      <c r="E194" s="109"/>
      <c r="F194" s="109"/>
      <c r="G194" s="108"/>
      <c r="H194" s="225">
        <v>179</v>
      </c>
      <c r="I194" s="248"/>
      <c r="J194" s="248"/>
      <c r="K194" s="248"/>
      <c r="L194" s="26" t="s">
        <v>114</v>
      </c>
      <c r="M194" s="25" t="s">
        <v>186</v>
      </c>
      <c r="N194" s="26" t="s">
        <v>112</v>
      </c>
      <c r="O194" s="25" t="s">
        <v>121</v>
      </c>
      <c r="P194" s="26" t="s">
        <v>111</v>
      </c>
      <c r="Q194" s="25"/>
      <c r="R194" s="26" t="s">
        <v>110</v>
      </c>
      <c r="S194" s="25"/>
      <c r="T194" s="26" t="s">
        <v>109</v>
      </c>
      <c r="U194" s="25"/>
      <c r="V194" s="26" t="s">
        <v>108</v>
      </c>
      <c r="W194" s="25"/>
      <c r="X194" s="26" t="s">
        <v>107</v>
      </c>
      <c r="Y194" s="25"/>
      <c r="Z194" s="26" t="s">
        <v>106</v>
      </c>
      <c r="AA194" s="25"/>
      <c r="AB194" s="24"/>
      <c r="AC194" s="25"/>
      <c r="AD194" s="24" t="s">
        <v>186</v>
      </c>
      <c r="AE194" s="23"/>
      <c r="AF194" s="251"/>
      <c r="AG194" s="251"/>
      <c r="AH194" s="22"/>
      <c r="AI194" s="11"/>
      <c r="AJ194" s="265"/>
      <c r="AK194" s="267"/>
      <c r="AL194" s="263"/>
      <c r="AM194" s="265"/>
      <c r="AN194" s="267"/>
      <c r="AO194" s="263"/>
      <c r="AP194" s="265"/>
      <c r="AQ194" s="267"/>
      <c r="AR194" s="263"/>
      <c r="AS194" s="265"/>
      <c r="AT194" s="267"/>
      <c r="AU194" s="263"/>
      <c r="AV194" s="265"/>
      <c r="AW194" s="275"/>
      <c r="AX194" s="270"/>
      <c r="AY194" s="292"/>
      <c r="AZ194" s="228"/>
      <c r="BA194" s="228"/>
      <c r="BB194" s="295"/>
    </row>
    <row r="195" spans="2:62" ht="28.15" customHeight="1" thickBot="1" x14ac:dyDescent="0.25">
      <c r="B195" s="30"/>
      <c r="C195" s="253"/>
      <c r="D195" s="51"/>
      <c r="E195" s="115"/>
      <c r="F195" s="115"/>
      <c r="G195" s="114"/>
      <c r="H195" s="226"/>
      <c r="I195" s="254"/>
      <c r="J195" s="254"/>
      <c r="K195" s="254"/>
      <c r="L195" s="48" t="s">
        <v>105</v>
      </c>
      <c r="M195" s="47" t="s">
        <v>217</v>
      </c>
      <c r="N195" s="48" t="s">
        <v>103</v>
      </c>
      <c r="O195" s="47" t="s">
        <v>104</v>
      </c>
      <c r="P195" s="48" t="s">
        <v>102</v>
      </c>
      <c r="Q195" s="47"/>
      <c r="R195" s="48" t="s">
        <v>101</v>
      </c>
      <c r="S195" s="47"/>
      <c r="T195" s="48">
        <v>20</v>
      </c>
      <c r="U195" s="47"/>
      <c r="V195" s="48" t="s">
        <v>100</v>
      </c>
      <c r="W195" s="47"/>
      <c r="X195" s="48" t="s">
        <v>99</v>
      </c>
      <c r="Y195" s="47"/>
      <c r="Z195" s="48" t="s">
        <v>98</v>
      </c>
      <c r="AA195" s="47"/>
      <c r="AB195" s="16"/>
      <c r="AC195" s="47"/>
      <c r="AD195" s="16"/>
      <c r="AE195" s="46"/>
      <c r="AF195" s="255"/>
      <c r="AG195" s="255"/>
      <c r="AH195" s="45"/>
      <c r="AI195" s="11"/>
      <c r="AJ195" s="266"/>
      <c r="AK195" s="268"/>
      <c r="AL195" s="264"/>
      <c r="AM195" s="266"/>
      <c r="AN195" s="268"/>
      <c r="AO195" s="264"/>
      <c r="AP195" s="266"/>
      <c r="AQ195" s="268"/>
      <c r="AR195" s="264"/>
      <c r="AS195" s="266"/>
      <c r="AT195" s="268"/>
      <c r="AU195" s="264"/>
      <c r="AV195" s="266"/>
      <c r="AW195" s="276"/>
      <c r="AX195" s="271"/>
      <c r="AY195" s="293"/>
      <c r="AZ195" s="229"/>
      <c r="BA195" s="229"/>
      <c r="BB195" s="296"/>
    </row>
    <row r="196" spans="2:62" ht="28.15" customHeight="1" x14ac:dyDescent="0.2">
      <c r="B196" s="30"/>
      <c r="C196" s="242">
        <v>2</v>
      </c>
      <c r="D196" s="44"/>
      <c r="E196" s="113"/>
      <c r="F196" s="113"/>
      <c r="G196" s="112"/>
      <c r="H196" s="223"/>
      <c r="I196" s="246">
        <v>52</v>
      </c>
      <c r="J196" s="246">
        <v>19</v>
      </c>
      <c r="K196" s="246">
        <v>6</v>
      </c>
      <c r="L196" s="41" t="s">
        <v>133</v>
      </c>
      <c r="M196" s="40" t="s">
        <v>444</v>
      </c>
      <c r="N196" s="41" t="s">
        <v>131</v>
      </c>
      <c r="O196" s="40" t="s">
        <v>376</v>
      </c>
      <c r="P196" s="41" t="s">
        <v>130</v>
      </c>
      <c r="Q196" s="40" t="s">
        <v>132</v>
      </c>
      <c r="R196" s="41" t="s">
        <v>129</v>
      </c>
      <c r="S196" s="40" t="s">
        <v>121</v>
      </c>
      <c r="T196" s="41" t="s">
        <v>128</v>
      </c>
      <c r="U196" s="40"/>
      <c r="V196" s="41" t="s">
        <v>127</v>
      </c>
      <c r="W196" s="40"/>
      <c r="X196" s="41" t="s">
        <v>126</v>
      </c>
      <c r="Y196" s="40"/>
      <c r="Z196" s="41" t="s">
        <v>125</v>
      </c>
      <c r="AA196" s="40"/>
      <c r="AB196" s="39"/>
      <c r="AC196" s="40"/>
      <c r="AD196" s="39" t="s">
        <v>195</v>
      </c>
      <c r="AE196" s="38"/>
      <c r="AF196" s="250"/>
      <c r="AG196" s="250"/>
      <c r="AH196" s="37"/>
      <c r="AI196" s="11"/>
      <c r="AJ196" s="233">
        <f>SUMPRODUCT(LEN($M196:$S199)-LEN(SUBSTITUTE($M196:$S199,"A", "")))</f>
        <v>21</v>
      </c>
      <c r="AK196" s="239">
        <f>SUMPRODUCT(LEN($AD196:$AD199)-LEN(SUBSTITUTE($AD196:$AD199,"A", "")))</f>
        <v>6</v>
      </c>
      <c r="AL196" s="230">
        <f>SUMPRODUCT(LEN($AC196:$AC199)-LEN(SUBSTITUTE($AC196:$AC199,"A", "")))</f>
        <v>0</v>
      </c>
      <c r="AM196" s="233">
        <f>SUMPRODUCT(LEN($M196:$S199)-LEN(SUBSTITUTE($M196:$S199,"S", "")))</f>
        <v>11</v>
      </c>
      <c r="AN196" s="239">
        <f>SUMPRODUCT(LEN($AD196:$AD199)-LEN(SUBSTITUTE($AD196:$AD199,"S", "")))</f>
        <v>4</v>
      </c>
      <c r="AO196" s="230">
        <f>SUMPRODUCT(LEN($AC196:$AC199)-LEN(SUBSTITUTE($AC196:$AC199,"S", "")))</f>
        <v>0</v>
      </c>
      <c r="AP196" s="233">
        <f>SUMPRODUCT(LEN($M196:$S199)-LEN(SUBSTITUTE($M196:$S199,"F", "")))</f>
        <v>0</v>
      </c>
      <c r="AQ196" s="239">
        <f>SUMPRODUCT(LEN($AD196:$AD199)-LEN(SUBSTITUTE($AD196:$AD199,"F", "")))</f>
        <v>0</v>
      </c>
      <c r="AR196" s="230">
        <f>SUMPRODUCT(LEN($AC196:$AC199)-LEN(SUBSTITUTE($AC196:$AC199,"F", "")))</f>
        <v>0</v>
      </c>
      <c r="AS196" s="233">
        <f>SUMPRODUCT(LEN($M196:$S199)-LEN(SUBSTITUTE($M196:$S199,"G", "")))</f>
        <v>2</v>
      </c>
      <c r="AT196" s="239">
        <f>SUMPRODUCT(LEN($AD196:$AD199)-LEN(SUBSTITUTE($AD196:$AD199,"G", "")))</f>
        <v>0</v>
      </c>
      <c r="AU196" s="230">
        <f>SUMPRODUCT(LEN($AC196:$AC199)-LEN(SUBSTITUTE($AC196:$AC199,"G", "")))</f>
        <v>0</v>
      </c>
      <c r="AV196" s="233">
        <f>SUMPRODUCT(LEN($L196:$S199)-LEN(SUBSTITUTE($L196:$S199,"M", "")))</f>
        <v>0</v>
      </c>
      <c r="AW196" s="236">
        <f>SUMPRODUCT(LEN($AD196:$AD199)-LEN(SUBSTITUTE($AD196:$AD199,"M", "")))</f>
        <v>0</v>
      </c>
      <c r="AX196" s="269">
        <f>SUMPRODUCT(LEN($AC196:$AC199)-LEN(SUBSTITUTE($AC196:$AC199,"M", "")))</f>
        <v>0</v>
      </c>
      <c r="AY196" s="291">
        <f>SUMPRODUCT(LEN($AE196:$AE199)-LEN(SUBSTITUTE($AE196:$AE199,"S", "")))</f>
        <v>0</v>
      </c>
      <c r="AZ196" s="227">
        <f>SUMPRODUCT(LEN($AE196:$AE199)-LEN(SUBSTITUTE($AE196:$AE199,"F", "")))</f>
        <v>0</v>
      </c>
      <c r="BA196" s="227">
        <f>SUMPRODUCT(LEN($AE196:$AE199)-LEN(SUBSTITUTE($AE196:$AE199,"G", "")))</f>
        <v>0</v>
      </c>
      <c r="BB196" s="294">
        <f>SUMPRODUCT(LEN($AE196:$AE199)-LEN(SUBSTITUTE($AE196:$AE199,"M", "")))</f>
        <v>0</v>
      </c>
    </row>
    <row r="197" spans="2:62" ht="28.15" customHeight="1" thickBot="1" x14ac:dyDescent="0.25">
      <c r="B197" s="30"/>
      <c r="C197" s="243"/>
      <c r="D197" s="36"/>
      <c r="E197" s="111"/>
      <c r="F197" s="111"/>
      <c r="G197" s="110"/>
      <c r="H197" s="224"/>
      <c r="I197" s="247"/>
      <c r="J197" s="247"/>
      <c r="K197" s="247"/>
      <c r="L197" s="33" t="s">
        <v>123</v>
      </c>
      <c r="M197" s="32" t="s">
        <v>389</v>
      </c>
      <c r="N197" s="33" t="s">
        <v>122</v>
      </c>
      <c r="O197" s="32" t="s">
        <v>217</v>
      </c>
      <c r="P197" s="33" t="s">
        <v>120</v>
      </c>
      <c r="Q197" s="32" t="s">
        <v>113</v>
      </c>
      <c r="R197" s="33" t="s">
        <v>119</v>
      </c>
      <c r="S197" s="32"/>
      <c r="T197" s="33" t="s">
        <v>118</v>
      </c>
      <c r="U197" s="32"/>
      <c r="V197" s="33" t="s">
        <v>117</v>
      </c>
      <c r="W197" s="32"/>
      <c r="X197" s="33" t="s">
        <v>116</v>
      </c>
      <c r="Y197" s="32"/>
      <c r="Z197" s="33" t="s">
        <v>115</v>
      </c>
      <c r="AA197" s="32"/>
      <c r="AB197" s="31"/>
      <c r="AC197" s="32"/>
      <c r="AD197" s="31" t="s">
        <v>511</v>
      </c>
      <c r="AE197" s="23"/>
      <c r="AF197" s="251"/>
      <c r="AG197" s="251"/>
      <c r="AH197" s="22"/>
      <c r="AI197" s="11"/>
      <c r="AJ197" s="265"/>
      <c r="AK197" s="267"/>
      <c r="AL197" s="263"/>
      <c r="AM197" s="265"/>
      <c r="AN197" s="267"/>
      <c r="AO197" s="263"/>
      <c r="AP197" s="265"/>
      <c r="AQ197" s="267"/>
      <c r="AR197" s="263"/>
      <c r="AS197" s="265"/>
      <c r="AT197" s="267"/>
      <c r="AU197" s="263"/>
      <c r="AV197" s="265"/>
      <c r="AW197" s="275"/>
      <c r="AX197" s="270"/>
      <c r="AY197" s="292"/>
      <c r="AZ197" s="228"/>
      <c r="BA197" s="228"/>
      <c r="BB197" s="295"/>
    </row>
    <row r="198" spans="2:62" ht="28.15" customHeight="1" x14ac:dyDescent="0.2">
      <c r="B198" s="30"/>
      <c r="C198" s="244"/>
      <c r="D198" s="29"/>
      <c r="E198" s="109"/>
      <c r="F198" s="109"/>
      <c r="G198" s="108"/>
      <c r="H198" s="225"/>
      <c r="I198" s="248"/>
      <c r="J198" s="248"/>
      <c r="K198" s="248"/>
      <c r="L198" s="26" t="s">
        <v>114</v>
      </c>
      <c r="M198" s="25" t="s">
        <v>186</v>
      </c>
      <c r="N198" s="26" t="s">
        <v>112</v>
      </c>
      <c r="O198" s="25" t="s">
        <v>217</v>
      </c>
      <c r="P198" s="26" t="s">
        <v>111</v>
      </c>
      <c r="Q198" s="25" t="s">
        <v>121</v>
      </c>
      <c r="R198" s="26" t="s">
        <v>110</v>
      </c>
      <c r="S198" s="25"/>
      <c r="T198" s="26" t="s">
        <v>109</v>
      </c>
      <c r="U198" s="25"/>
      <c r="V198" s="26" t="s">
        <v>108</v>
      </c>
      <c r="W198" s="25"/>
      <c r="X198" s="26" t="s">
        <v>107</v>
      </c>
      <c r="Y198" s="25"/>
      <c r="Z198" s="26" t="s">
        <v>106</v>
      </c>
      <c r="AA198" s="25"/>
      <c r="AB198" s="24"/>
      <c r="AC198" s="25"/>
      <c r="AD198" s="24"/>
      <c r="AE198" s="23"/>
      <c r="AF198" s="251"/>
      <c r="AG198" s="251"/>
      <c r="AH198" s="22"/>
      <c r="AI198" s="11"/>
      <c r="AJ198" s="265"/>
      <c r="AK198" s="267"/>
      <c r="AL198" s="263"/>
      <c r="AM198" s="265"/>
      <c r="AN198" s="267"/>
      <c r="AO198" s="263"/>
      <c r="AP198" s="265"/>
      <c r="AQ198" s="267"/>
      <c r="AR198" s="263"/>
      <c r="AS198" s="265"/>
      <c r="AT198" s="267"/>
      <c r="AU198" s="263"/>
      <c r="AV198" s="265"/>
      <c r="AW198" s="275"/>
      <c r="AX198" s="270"/>
      <c r="AY198" s="292"/>
      <c r="AZ198" s="228"/>
      <c r="BA198" s="228"/>
      <c r="BB198" s="295"/>
    </row>
    <row r="199" spans="2:62" ht="28.15" customHeight="1" thickBot="1" x14ac:dyDescent="0.25">
      <c r="B199" s="30"/>
      <c r="C199" s="253"/>
      <c r="D199" s="51"/>
      <c r="E199" s="115"/>
      <c r="F199" s="115"/>
      <c r="G199" s="114"/>
      <c r="H199" s="226"/>
      <c r="I199" s="254"/>
      <c r="J199" s="254"/>
      <c r="K199" s="254"/>
      <c r="L199" s="48" t="s">
        <v>105</v>
      </c>
      <c r="M199" s="47" t="s">
        <v>376</v>
      </c>
      <c r="N199" s="48" t="s">
        <v>103</v>
      </c>
      <c r="O199" s="47" t="s">
        <v>217</v>
      </c>
      <c r="P199" s="48" t="s">
        <v>102</v>
      </c>
      <c r="Q199" s="47" t="s">
        <v>121</v>
      </c>
      <c r="R199" s="48" t="s">
        <v>101</v>
      </c>
      <c r="S199" s="47"/>
      <c r="T199" s="48">
        <v>20</v>
      </c>
      <c r="U199" s="47"/>
      <c r="V199" s="48" t="s">
        <v>100</v>
      </c>
      <c r="W199" s="47"/>
      <c r="X199" s="48" t="s">
        <v>99</v>
      </c>
      <c r="Y199" s="47"/>
      <c r="Z199" s="48" t="s">
        <v>98</v>
      </c>
      <c r="AA199" s="47"/>
      <c r="AB199" s="16"/>
      <c r="AC199" s="47"/>
      <c r="AD199" s="16"/>
      <c r="AE199" s="46"/>
      <c r="AF199" s="255"/>
      <c r="AG199" s="255"/>
      <c r="AH199" s="45"/>
      <c r="AI199" s="11"/>
      <c r="AJ199" s="266"/>
      <c r="AK199" s="268"/>
      <c r="AL199" s="264"/>
      <c r="AM199" s="266"/>
      <c r="AN199" s="268"/>
      <c r="AO199" s="264"/>
      <c r="AP199" s="266"/>
      <c r="AQ199" s="268"/>
      <c r="AR199" s="264"/>
      <c r="AS199" s="266"/>
      <c r="AT199" s="268"/>
      <c r="AU199" s="264"/>
      <c r="AV199" s="266"/>
      <c r="AW199" s="276"/>
      <c r="AX199" s="271"/>
      <c r="AY199" s="293"/>
      <c r="AZ199" s="229"/>
      <c r="BA199" s="229"/>
      <c r="BB199" s="296"/>
    </row>
    <row r="200" spans="2:62" ht="28.15" customHeight="1" x14ac:dyDescent="0.2">
      <c r="B200" s="30"/>
      <c r="C200" s="242">
        <v>3</v>
      </c>
      <c r="D200" s="44"/>
      <c r="E200" s="113"/>
      <c r="F200" s="113"/>
      <c r="G200" s="112"/>
      <c r="H200" s="223"/>
      <c r="I200" s="246">
        <v>56</v>
      </c>
      <c r="J200" s="246">
        <v>17</v>
      </c>
      <c r="K200" s="246">
        <v>8</v>
      </c>
      <c r="L200" s="41" t="s">
        <v>133</v>
      </c>
      <c r="M200" s="40" t="s">
        <v>178</v>
      </c>
      <c r="N200" s="41" t="s">
        <v>131</v>
      </c>
      <c r="O200" s="40" t="s">
        <v>113</v>
      </c>
      <c r="P200" s="41" t="s">
        <v>130</v>
      </c>
      <c r="Q200" s="40" t="s">
        <v>121</v>
      </c>
      <c r="R200" s="41" t="s">
        <v>129</v>
      </c>
      <c r="S200" s="40"/>
      <c r="T200" s="41" t="s">
        <v>128</v>
      </c>
      <c r="U200" s="40"/>
      <c r="V200" s="41" t="s">
        <v>127</v>
      </c>
      <c r="W200" s="40"/>
      <c r="X200" s="41" t="s">
        <v>126</v>
      </c>
      <c r="Y200" s="40"/>
      <c r="Z200" s="41" t="s">
        <v>125</v>
      </c>
      <c r="AA200" s="40"/>
      <c r="AB200" s="39"/>
      <c r="AC200" s="40"/>
      <c r="AD200" s="39"/>
      <c r="AE200" s="38"/>
      <c r="AF200" s="250"/>
      <c r="AG200" s="250"/>
      <c r="AH200" s="37"/>
      <c r="AI200" s="11"/>
      <c r="AJ200" s="233">
        <f>SUMPRODUCT(LEN($M200:$S203)-LEN(SUBSTITUTE($M200:$S203,"A", "")))</f>
        <v>9</v>
      </c>
      <c r="AK200" s="239">
        <f>SUMPRODUCT(LEN($AD200:$AD203)-LEN(SUBSTITUTE($AD200:$AD203,"A", "")))</f>
        <v>0</v>
      </c>
      <c r="AL200" s="230">
        <f>SUMPRODUCT(LEN($AC200:$AC203)-LEN(SUBSTITUTE($AC200:$AC203,"A", "")))</f>
        <v>0</v>
      </c>
      <c r="AM200" s="233">
        <f>SUMPRODUCT(LEN($M200:$S203)-LEN(SUBSTITUTE($M200:$S203,"S", "")))</f>
        <v>10</v>
      </c>
      <c r="AN200" s="239">
        <f>SUMPRODUCT(LEN($AD200:$AD203)-LEN(SUBSTITUTE($AD200:$AD203,"S", "")))</f>
        <v>0</v>
      </c>
      <c r="AO200" s="230">
        <f>SUMPRODUCT(LEN($AC200:$AC203)-LEN(SUBSTITUTE($AC200:$AC203,"S", "")))</f>
        <v>0</v>
      </c>
      <c r="AP200" s="233">
        <f>SUMPRODUCT(LEN($M200:$S203)-LEN(SUBSTITUTE($M200:$S203,"F", "")))</f>
        <v>0</v>
      </c>
      <c r="AQ200" s="239">
        <f>SUMPRODUCT(LEN($AD200:$AD203)-LEN(SUBSTITUTE($AD200:$AD203,"F", "")))</f>
        <v>0</v>
      </c>
      <c r="AR200" s="230">
        <f>SUMPRODUCT(LEN($AC200:$AC203)-LEN(SUBSTITUTE($AC200:$AC203,"F", "")))</f>
        <v>0</v>
      </c>
      <c r="AS200" s="233">
        <f>SUMPRODUCT(LEN($M200:$S203)-LEN(SUBSTITUTE($M200:$S203,"G", "")))</f>
        <v>0</v>
      </c>
      <c r="AT200" s="239">
        <f>SUMPRODUCT(LEN($AD200:$AD203)-LEN(SUBSTITUTE($AD200:$AD203,"G", "")))</f>
        <v>0</v>
      </c>
      <c r="AU200" s="230">
        <f>SUMPRODUCT(LEN($AC200:$AC203)-LEN(SUBSTITUTE($AC200:$AC203,"G", "")))</f>
        <v>0</v>
      </c>
      <c r="AV200" s="233">
        <f>SUMPRODUCT(LEN($L200:$S203)-LEN(SUBSTITUTE($L200:$S203,"M", "")))</f>
        <v>0</v>
      </c>
      <c r="AW200" s="236">
        <f>SUMPRODUCT(LEN($AD200:$AD203)-LEN(SUBSTITUTE($AD200:$AD203,"M", "")))</f>
        <v>0</v>
      </c>
      <c r="AX200" s="269">
        <f>SUMPRODUCT(LEN($AC200:$AC203)-LEN(SUBSTITUTE($AC200:$AC203,"M", "")))</f>
        <v>0</v>
      </c>
      <c r="AY200" s="291">
        <f>SUMPRODUCT(LEN($AE200:$AE203)-LEN(SUBSTITUTE($AE200:$AE203,"S", "")))</f>
        <v>0</v>
      </c>
      <c r="AZ200" s="227">
        <f>SUMPRODUCT(LEN($AE200:$AE203)-LEN(SUBSTITUTE($AE200:$AE203,"F", "")))</f>
        <v>0</v>
      </c>
      <c r="BA200" s="227">
        <f>SUMPRODUCT(LEN($AE200:$AE203)-LEN(SUBSTITUTE($AE200:$AE203,"G", "")))</f>
        <v>0</v>
      </c>
      <c r="BB200" s="294">
        <f>SUMPRODUCT(LEN($AE200:$AE203)-LEN(SUBSTITUTE($AE200:$AE203,"M", "")))</f>
        <v>0</v>
      </c>
    </row>
    <row r="201" spans="2:62" ht="28.15" customHeight="1" thickBot="1" x14ac:dyDescent="0.25">
      <c r="B201" s="30"/>
      <c r="C201" s="243"/>
      <c r="D201" s="36"/>
      <c r="E201" s="111"/>
      <c r="F201" s="111"/>
      <c r="G201" s="110"/>
      <c r="H201" s="224"/>
      <c r="I201" s="247"/>
      <c r="J201" s="247"/>
      <c r="K201" s="247"/>
      <c r="L201" s="33" t="s">
        <v>123</v>
      </c>
      <c r="M201" s="32" t="s">
        <v>186</v>
      </c>
      <c r="N201" s="33" t="s">
        <v>122</v>
      </c>
      <c r="O201" s="32" t="s">
        <v>175</v>
      </c>
      <c r="P201" s="33" t="s">
        <v>120</v>
      </c>
      <c r="Q201" s="32"/>
      <c r="R201" s="33" t="s">
        <v>119</v>
      </c>
      <c r="S201" s="32"/>
      <c r="T201" s="33" t="s">
        <v>118</v>
      </c>
      <c r="U201" s="32"/>
      <c r="V201" s="33" t="s">
        <v>117</v>
      </c>
      <c r="W201" s="32"/>
      <c r="X201" s="33" t="s">
        <v>116</v>
      </c>
      <c r="Y201" s="32"/>
      <c r="Z201" s="33" t="s">
        <v>115</v>
      </c>
      <c r="AA201" s="32"/>
      <c r="AB201" s="31"/>
      <c r="AC201" s="32"/>
      <c r="AD201" s="31"/>
      <c r="AE201" s="23"/>
      <c r="AF201" s="251"/>
      <c r="AG201" s="251"/>
      <c r="AH201" s="22"/>
      <c r="AI201" s="11"/>
      <c r="AJ201" s="265"/>
      <c r="AK201" s="267"/>
      <c r="AL201" s="263"/>
      <c r="AM201" s="265"/>
      <c r="AN201" s="267"/>
      <c r="AO201" s="263"/>
      <c r="AP201" s="265"/>
      <c r="AQ201" s="267"/>
      <c r="AR201" s="263"/>
      <c r="AS201" s="265"/>
      <c r="AT201" s="267"/>
      <c r="AU201" s="263"/>
      <c r="AV201" s="265"/>
      <c r="AW201" s="275"/>
      <c r="AX201" s="270"/>
      <c r="AY201" s="292"/>
      <c r="AZ201" s="228"/>
      <c r="BA201" s="228"/>
      <c r="BB201" s="295"/>
    </row>
    <row r="202" spans="2:62" ht="28.15" customHeight="1" x14ac:dyDescent="0.2">
      <c r="B202" s="30"/>
      <c r="C202" s="244"/>
      <c r="D202" s="29"/>
      <c r="E202" s="109"/>
      <c r="F202" s="109"/>
      <c r="G202" s="108"/>
      <c r="H202" s="225"/>
      <c r="I202" s="248"/>
      <c r="J202" s="248"/>
      <c r="K202" s="248"/>
      <c r="L202" s="26" t="s">
        <v>114</v>
      </c>
      <c r="M202" s="25" t="s">
        <v>175</v>
      </c>
      <c r="N202" s="26" t="s">
        <v>112</v>
      </c>
      <c r="O202" s="25" t="s">
        <v>124</v>
      </c>
      <c r="P202" s="26" t="s">
        <v>111</v>
      </c>
      <c r="Q202" s="25"/>
      <c r="R202" s="26" t="s">
        <v>110</v>
      </c>
      <c r="S202" s="25"/>
      <c r="T202" s="26" t="s">
        <v>109</v>
      </c>
      <c r="U202" s="25"/>
      <c r="V202" s="26" t="s">
        <v>108</v>
      </c>
      <c r="W202" s="25"/>
      <c r="X202" s="26" t="s">
        <v>107</v>
      </c>
      <c r="Y202" s="25"/>
      <c r="Z202" s="26" t="s">
        <v>106</v>
      </c>
      <c r="AA202" s="25"/>
      <c r="AB202" s="24"/>
      <c r="AC202" s="25"/>
      <c r="AD202" s="24"/>
      <c r="AE202" s="23"/>
      <c r="AF202" s="251"/>
      <c r="AG202" s="251"/>
      <c r="AH202" s="22"/>
      <c r="AI202" s="11"/>
      <c r="AJ202" s="265"/>
      <c r="AK202" s="267"/>
      <c r="AL202" s="263"/>
      <c r="AM202" s="265"/>
      <c r="AN202" s="267"/>
      <c r="AO202" s="263"/>
      <c r="AP202" s="265"/>
      <c r="AQ202" s="267"/>
      <c r="AR202" s="263"/>
      <c r="AS202" s="265"/>
      <c r="AT202" s="267"/>
      <c r="AU202" s="263"/>
      <c r="AV202" s="265"/>
      <c r="AW202" s="275"/>
      <c r="AX202" s="270"/>
      <c r="AY202" s="292"/>
      <c r="AZ202" s="228"/>
      <c r="BA202" s="228"/>
      <c r="BB202" s="295"/>
    </row>
    <row r="203" spans="2:62" ht="28.15" customHeight="1" thickBot="1" x14ac:dyDescent="0.25">
      <c r="B203" s="21"/>
      <c r="C203" s="245"/>
      <c r="D203" s="20"/>
      <c r="E203" s="117"/>
      <c r="F203" s="117"/>
      <c r="G203" s="116"/>
      <c r="H203" s="226"/>
      <c r="I203" s="249"/>
      <c r="J203" s="249"/>
      <c r="K203" s="249"/>
      <c r="L203" s="17" t="s">
        <v>105</v>
      </c>
      <c r="M203" s="15" t="s">
        <v>217</v>
      </c>
      <c r="N203" s="17" t="s">
        <v>103</v>
      </c>
      <c r="O203" s="15" t="s">
        <v>121</v>
      </c>
      <c r="P203" s="17" t="s">
        <v>102</v>
      </c>
      <c r="Q203" s="15"/>
      <c r="R203" s="17" t="s">
        <v>101</v>
      </c>
      <c r="S203" s="15"/>
      <c r="T203" s="17">
        <v>20</v>
      </c>
      <c r="U203" s="15"/>
      <c r="V203" s="17" t="s">
        <v>100</v>
      </c>
      <c r="W203" s="15"/>
      <c r="X203" s="17" t="s">
        <v>99</v>
      </c>
      <c r="Y203" s="15"/>
      <c r="Z203" s="17" t="s">
        <v>98</v>
      </c>
      <c r="AA203" s="15"/>
      <c r="AB203" s="16"/>
      <c r="AC203" s="15"/>
      <c r="AD203" s="14"/>
      <c r="AE203" s="13"/>
      <c r="AF203" s="252"/>
      <c r="AG203" s="252"/>
      <c r="AH203" s="12"/>
      <c r="AI203" s="11"/>
      <c r="AJ203" s="266"/>
      <c r="AK203" s="268"/>
      <c r="AL203" s="264"/>
      <c r="AM203" s="266"/>
      <c r="AN203" s="268"/>
      <c r="AO203" s="264"/>
      <c r="AP203" s="266"/>
      <c r="AQ203" s="268"/>
      <c r="AR203" s="264"/>
      <c r="AS203" s="266"/>
      <c r="AT203" s="268"/>
      <c r="AU203" s="264"/>
      <c r="AV203" s="266"/>
      <c r="AW203" s="276"/>
      <c r="AX203" s="271"/>
      <c r="AY203" s="293"/>
      <c r="AZ203" s="229"/>
      <c r="BA203" s="229"/>
      <c r="BB203" s="296"/>
    </row>
    <row r="204" spans="2:62" ht="85.9" customHeight="1" thickTop="1" thickBot="1" x14ac:dyDescent="0.35">
      <c r="B204" s="105" t="s">
        <v>174</v>
      </c>
      <c r="C204" s="95" t="s">
        <v>173</v>
      </c>
      <c r="D204" s="100" t="s">
        <v>172</v>
      </c>
      <c r="E204" s="104" t="s">
        <v>171</v>
      </c>
      <c r="F204" s="103"/>
      <c r="G204" s="102"/>
      <c r="H204" s="101" t="s">
        <v>170</v>
      </c>
      <c r="I204" s="100" t="s">
        <v>96</v>
      </c>
      <c r="J204" s="100" t="s">
        <v>169</v>
      </c>
      <c r="K204" s="100" t="s">
        <v>97</v>
      </c>
      <c r="L204" s="256" t="s">
        <v>168</v>
      </c>
      <c r="M204" s="262"/>
      <c r="N204" s="256" t="s">
        <v>167</v>
      </c>
      <c r="O204" s="262"/>
      <c r="P204" s="256" t="s">
        <v>167</v>
      </c>
      <c r="Q204" s="257"/>
      <c r="R204" s="256" t="s">
        <v>167</v>
      </c>
      <c r="S204" s="257"/>
      <c r="T204" s="256" t="s">
        <v>167</v>
      </c>
      <c r="U204" s="257"/>
      <c r="V204" s="256" t="s">
        <v>167</v>
      </c>
      <c r="W204" s="257"/>
      <c r="X204" s="256" t="s">
        <v>167</v>
      </c>
      <c r="Y204" s="257"/>
      <c r="Z204" s="256" t="s">
        <v>167</v>
      </c>
      <c r="AA204" s="257"/>
      <c r="AB204" s="261" t="s">
        <v>166</v>
      </c>
      <c r="AC204" s="257"/>
      <c r="AD204" s="101" t="s">
        <v>165</v>
      </c>
      <c r="AE204" s="101" t="s">
        <v>164</v>
      </c>
      <c r="AF204" s="100" t="s">
        <v>163</v>
      </c>
      <c r="AG204" s="100" t="s">
        <v>162</v>
      </c>
      <c r="AH204" s="99" t="s">
        <v>161</v>
      </c>
      <c r="AI204" s="98"/>
      <c r="AJ204" s="96" t="s">
        <v>160</v>
      </c>
      <c r="AK204" s="95" t="s">
        <v>159</v>
      </c>
      <c r="AL204" s="94" t="s">
        <v>158</v>
      </c>
      <c r="AM204" s="96" t="s">
        <v>157</v>
      </c>
      <c r="AN204" s="95" t="s">
        <v>156</v>
      </c>
      <c r="AO204" s="94" t="s">
        <v>155</v>
      </c>
      <c r="AP204" s="96" t="s">
        <v>154</v>
      </c>
      <c r="AQ204" s="95" t="s">
        <v>153</v>
      </c>
      <c r="AR204" s="97" t="s">
        <v>152</v>
      </c>
      <c r="AS204" s="96" t="s">
        <v>151</v>
      </c>
      <c r="AT204" s="95" t="s">
        <v>150</v>
      </c>
      <c r="AU204" s="94" t="s">
        <v>149</v>
      </c>
      <c r="AV204" s="96" t="s">
        <v>148</v>
      </c>
      <c r="AW204" s="95" t="s">
        <v>147</v>
      </c>
      <c r="AX204" s="94" t="s">
        <v>146</v>
      </c>
      <c r="AY204" s="93" t="s">
        <v>145</v>
      </c>
      <c r="AZ204" s="92" t="s">
        <v>144</v>
      </c>
      <c r="BA204" s="92" t="s">
        <v>143</v>
      </c>
      <c r="BB204" s="91" t="s">
        <v>142</v>
      </c>
    </row>
    <row r="205" spans="2:62" ht="48" thickBot="1" x14ac:dyDescent="0.3">
      <c r="B205" s="90" t="s">
        <v>240</v>
      </c>
      <c r="C205" s="89"/>
      <c r="D205" s="88"/>
      <c r="E205" s="258"/>
      <c r="F205" s="259"/>
      <c r="G205" s="260"/>
      <c r="H205" s="87" t="s">
        <v>140</v>
      </c>
      <c r="I205" s="86"/>
      <c r="J205" s="86"/>
      <c r="K205" s="85"/>
      <c r="L205" s="84"/>
      <c r="M205" s="81"/>
      <c r="N205" s="84"/>
      <c r="O205" s="81"/>
      <c r="P205" s="84"/>
      <c r="Q205" s="81"/>
      <c r="R205" s="84"/>
      <c r="S205" s="81"/>
      <c r="T205" s="84"/>
      <c r="U205" s="81"/>
      <c r="V205" s="84"/>
      <c r="W205" s="81"/>
      <c r="X205" s="84"/>
      <c r="Y205" s="81"/>
      <c r="Z205" s="84"/>
      <c r="AA205" s="83"/>
      <c r="AB205" s="82" t="s">
        <v>139</v>
      </c>
      <c r="AC205" s="81"/>
      <c r="AD205" s="81"/>
      <c r="AE205" s="81"/>
      <c r="AF205" s="80"/>
      <c r="AG205" s="80"/>
      <c r="AH205" s="60"/>
      <c r="AI205" s="79" t="s">
        <v>138</v>
      </c>
      <c r="AJ205" s="78">
        <f t="shared" ref="AJ205:BB205" si="26">SUM(AJ207:AJ218)</f>
        <v>38</v>
      </c>
      <c r="AK205" s="77">
        <f t="shared" si="26"/>
        <v>6</v>
      </c>
      <c r="AL205" s="76">
        <f t="shared" si="26"/>
        <v>0</v>
      </c>
      <c r="AM205" s="78">
        <f t="shared" si="26"/>
        <v>27</v>
      </c>
      <c r="AN205" s="77">
        <f t="shared" si="26"/>
        <v>9</v>
      </c>
      <c r="AO205" s="76">
        <f t="shared" si="26"/>
        <v>0</v>
      </c>
      <c r="AP205" s="78">
        <f t="shared" si="26"/>
        <v>0</v>
      </c>
      <c r="AQ205" s="77">
        <f t="shared" si="26"/>
        <v>0</v>
      </c>
      <c r="AR205" s="76">
        <f t="shared" si="26"/>
        <v>0</v>
      </c>
      <c r="AS205" s="78">
        <f t="shared" si="26"/>
        <v>1</v>
      </c>
      <c r="AT205" s="77">
        <f t="shared" si="26"/>
        <v>0</v>
      </c>
      <c r="AU205" s="76">
        <f t="shared" si="26"/>
        <v>0</v>
      </c>
      <c r="AV205" s="78">
        <f t="shared" si="26"/>
        <v>0</v>
      </c>
      <c r="AW205" s="77">
        <f t="shared" si="26"/>
        <v>0</v>
      </c>
      <c r="AX205" s="76">
        <f t="shared" si="26"/>
        <v>0</v>
      </c>
      <c r="AY205" s="75">
        <f t="shared" si="26"/>
        <v>0</v>
      </c>
      <c r="AZ205" s="74">
        <f t="shared" si="26"/>
        <v>0</v>
      </c>
      <c r="BA205" s="74">
        <f t="shared" si="26"/>
        <v>0</v>
      </c>
      <c r="BB205" s="73">
        <f t="shared" si="26"/>
        <v>0</v>
      </c>
      <c r="BC205" s="72" t="s">
        <v>137</v>
      </c>
      <c r="BF205" s="5">
        <f>SUM(AJ205:AL205)/$BG$5</f>
        <v>14.666666666666666</v>
      </c>
      <c r="BG205" s="5">
        <f>SUM(AM205:AO205,AY205)/$BG$5</f>
        <v>12</v>
      </c>
      <c r="BH205" s="5">
        <f>SUM(AP205:AR205,AZ205)/$BG$5</f>
        <v>0</v>
      </c>
      <c r="BI205" s="5">
        <f>SUM(AS205:AU205,BA205)/$BG$5</f>
        <v>0.33333333333333331</v>
      </c>
      <c r="BJ205" s="5">
        <f>SUM(AV205:AX205,BB205)/$BG$5</f>
        <v>0</v>
      </c>
    </row>
    <row r="206" spans="2:62" ht="37.5" thickBot="1" x14ac:dyDescent="0.3">
      <c r="B206" s="71"/>
      <c r="C206" s="70"/>
      <c r="D206" s="69"/>
      <c r="E206" s="68"/>
      <c r="F206" s="68"/>
      <c r="G206" s="67"/>
      <c r="H206" s="66"/>
      <c r="I206" s="64"/>
      <c r="J206" s="64"/>
      <c r="K206" s="65"/>
      <c r="L206" s="64"/>
      <c r="M206" s="62"/>
      <c r="N206" s="64"/>
      <c r="O206" s="62"/>
      <c r="P206" s="64"/>
      <c r="Q206" s="62"/>
      <c r="R206" s="64"/>
      <c r="S206" s="62"/>
      <c r="T206" s="64"/>
      <c r="U206" s="62"/>
      <c r="V206" s="64"/>
      <c r="W206" s="62"/>
      <c r="X206" s="64"/>
      <c r="Y206" s="62"/>
      <c r="Z206" s="64"/>
      <c r="AA206" s="62"/>
      <c r="AB206" s="63"/>
      <c r="AC206" s="62"/>
      <c r="AD206" s="62"/>
      <c r="AE206" s="62"/>
      <c r="AF206" s="61"/>
      <c r="AG206" s="61"/>
      <c r="AH206" s="60"/>
      <c r="AI206" s="59" t="s">
        <v>136</v>
      </c>
      <c r="AJ206" s="58">
        <f t="shared" ref="AJ206:BB206" si="27">AJ205/3</f>
        <v>12.666666666666666</v>
      </c>
      <c r="AK206" s="57">
        <f t="shared" si="27"/>
        <v>2</v>
      </c>
      <c r="AL206" s="56">
        <f t="shared" si="27"/>
        <v>0</v>
      </c>
      <c r="AM206" s="58">
        <f t="shared" si="27"/>
        <v>9</v>
      </c>
      <c r="AN206" s="57">
        <f t="shared" si="27"/>
        <v>3</v>
      </c>
      <c r="AO206" s="56">
        <f t="shared" si="27"/>
        <v>0</v>
      </c>
      <c r="AP206" s="58">
        <f t="shared" si="27"/>
        <v>0</v>
      </c>
      <c r="AQ206" s="57">
        <f t="shared" si="27"/>
        <v>0</v>
      </c>
      <c r="AR206" s="56">
        <f t="shared" si="27"/>
        <v>0</v>
      </c>
      <c r="AS206" s="58">
        <f t="shared" si="27"/>
        <v>0.33333333333333331</v>
      </c>
      <c r="AT206" s="57">
        <f t="shared" si="27"/>
        <v>0</v>
      </c>
      <c r="AU206" s="56">
        <f t="shared" si="27"/>
        <v>0</v>
      </c>
      <c r="AV206" s="58">
        <f t="shared" si="27"/>
        <v>0</v>
      </c>
      <c r="AW206" s="57">
        <f t="shared" si="27"/>
        <v>0</v>
      </c>
      <c r="AX206" s="56">
        <f t="shared" si="27"/>
        <v>0</v>
      </c>
      <c r="AY206" s="55">
        <f t="shared" si="27"/>
        <v>0</v>
      </c>
      <c r="AZ206" s="54">
        <f t="shared" si="27"/>
        <v>0</v>
      </c>
      <c r="BA206" s="54">
        <f t="shared" si="27"/>
        <v>0</v>
      </c>
      <c r="BB206" s="53">
        <f t="shared" si="27"/>
        <v>0</v>
      </c>
      <c r="BC206" s="52" t="s">
        <v>135</v>
      </c>
    </row>
    <row r="207" spans="2:62" ht="28.15" customHeight="1" x14ac:dyDescent="0.2">
      <c r="B207" s="30"/>
      <c r="C207" s="242">
        <v>1</v>
      </c>
      <c r="D207" s="44"/>
      <c r="E207" s="113"/>
      <c r="F207" s="113"/>
      <c r="G207" s="112"/>
      <c r="H207" s="223" t="s">
        <v>433</v>
      </c>
      <c r="I207" s="246">
        <v>52</v>
      </c>
      <c r="J207" s="246">
        <v>19</v>
      </c>
      <c r="K207" s="246">
        <v>6</v>
      </c>
      <c r="L207" s="41" t="s">
        <v>133</v>
      </c>
      <c r="M207" s="40" t="s">
        <v>132</v>
      </c>
      <c r="N207" s="41" t="s">
        <v>131</v>
      </c>
      <c r="O207" s="40" t="s">
        <v>124</v>
      </c>
      <c r="P207" s="41" t="s">
        <v>130</v>
      </c>
      <c r="Q207" s="40" t="s">
        <v>175</v>
      </c>
      <c r="R207" s="41" t="s">
        <v>129</v>
      </c>
      <c r="S207" s="40" t="s">
        <v>121</v>
      </c>
      <c r="T207" s="41" t="s">
        <v>128</v>
      </c>
      <c r="U207" s="40"/>
      <c r="V207" s="41" t="s">
        <v>127</v>
      </c>
      <c r="W207" s="40"/>
      <c r="X207" s="41" t="s">
        <v>126</v>
      </c>
      <c r="Y207" s="40"/>
      <c r="Z207" s="41" t="s">
        <v>125</v>
      </c>
      <c r="AA207" s="40"/>
      <c r="AB207" s="39"/>
      <c r="AC207" s="40"/>
      <c r="AD207" s="39" t="s">
        <v>132</v>
      </c>
      <c r="AE207" s="38"/>
      <c r="AF207" s="250"/>
      <c r="AG207" s="250"/>
      <c r="AH207" s="37"/>
      <c r="AI207" s="11"/>
      <c r="AJ207" s="233">
        <f>SUMPRODUCT(LEN($M207:$S210)-LEN(SUBSTITUTE($M207:$S210,"A", "")))</f>
        <v>13</v>
      </c>
      <c r="AK207" s="239">
        <f>SUMPRODUCT(LEN($AD207:$AD210)-LEN(SUBSTITUTE($AD207:$AD210,"A", "")))</f>
        <v>2</v>
      </c>
      <c r="AL207" s="230">
        <f>SUMPRODUCT(LEN($AC207:$AC210)-LEN(SUBSTITUTE($AC207:$AC210,"A", "")))</f>
        <v>0</v>
      </c>
      <c r="AM207" s="233">
        <f>SUMPRODUCT(LEN($M207:$S210)-LEN(SUBSTITUTE($M207:$S210,"S", "")))</f>
        <v>11</v>
      </c>
      <c r="AN207" s="239">
        <f>SUMPRODUCT(LEN($AD207:$AD210)-LEN(SUBSTITUTE($AD207:$AD210,"S", "")))</f>
        <v>0</v>
      </c>
      <c r="AO207" s="230">
        <f>SUMPRODUCT(LEN($AC207:$AC210)-LEN(SUBSTITUTE($AC207:$AC210,"S", "")))</f>
        <v>0</v>
      </c>
      <c r="AP207" s="233">
        <f>SUMPRODUCT(LEN($M207:$S210)-LEN(SUBSTITUTE($M207:$S210,"F", "")))</f>
        <v>0</v>
      </c>
      <c r="AQ207" s="239">
        <f>SUMPRODUCT(LEN($AD207:$AD210)-LEN(SUBSTITUTE($AD207:$AD210,"F", "")))</f>
        <v>0</v>
      </c>
      <c r="AR207" s="230">
        <f>SUMPRODUCT(LEN($AC207:$AC210)-LEN(SUBSTITUTE($AC207:$AC210,"F", "")))</f>
        <v>0</v>
      </c>
      <c r="AS207" s="233">
        <f>SUMPRODUCT(LEN($M207:$S210)-LEN(SUBSTITUTE($M207:$S210,"G", "")))</f>
        <v>0</v>
      </c>
      <c r="AT207" s="239">
        <f>SUMPRODUCT(LEN($AD207:$AD210)-LEN(SUBSTITUTE($AD207:$AD210,"G", "")))</f>
        <v>0</v>
      </c>
      <c r="AU207" s="230">
        <f>SUMPRODUCT(LEN($AC207:$AC210)-LEN(SUBSTITUTE($AC207:$AC210,"G", "")))</f>
        <v>0</v>
      </c>
      <c r="AV207" s="233">
        <f>SUMPRODUCT(LEN($L207:$S210)-LEN(SUBSTITUTE($L207:$S210,"M", "")))</f>
        <v>0</v>
      </c>
      <c r="AW207" s="236">
        <f>SUMPRODUCT(LEN($AD207:$AD210)-LEN(SUBSTITUTE($AD207:$AD210,"M", "")))</f>
        <v>0</v>
      </c>
      <c r="AX207" s="230">
        <f>SUMPRODUCT(LEN($AC207:$AC210)-LEN(SUBSTITUTE($AC207:$AC210,"M", "")))</f>
        <v>0</v>
      </c>
      <c r="AY207" s="291">
        <f>SUMPRODUCT(LEN($AE207:$AE210)-LEN(SUBSTITUTE($AE207:$AE210,"S", "")))</f>
        <v>0</v>
      </c>
      <c r="AZ207" s="227">
        <f>SUMPRODUCT(LEN($AE207:$AE210)-LEN(SUBSTITUTE($AE207:$AE210,"F", "")))</f>
        <v>0</v>
      </c>
      <c r="BA207" s="227">
        <f>SUMPRODUCT(LEN($AE207:$AE210)-LEN(SUBSTITUTE($AE207:$AE210,"G", "")))</f>
        <v>0</v>
      </c>
      <c r="BB207" s="294">
        <f>SUMPRODUCT(LEN($AE207:$AE210)-LEN(SUBSTITUTE($AE207:$AE210,"M", "")))</f>
        <v>0</v>
      </c>
    </row>
    <row r="208" spans="2:62" ht="28.15" customHeight="1" thickBot="1" x14ac:dyDescent="0.25">
      <c r="B208" s="30"/>
      <c r="C208" s="243"/>
      <c r="D208" s="36"/>
      <c r="E208" s="111"/>
      <c r="F208" s="111"/>
      <c r="G208" s="110"/>
      <c r="H208" s="224"/>
      <c r="I208" s="247"/>
      <c r="J208" s="247"/>
      <c r="K208" s="247"/>
      <c r="L208" s="33" t="s">
        <v>123</v>
      </c>
      <c r="M208" s="32" t="s">
        <v>104</v>
      </c>
      <c r="N208" s="33" t="s">
        <v>122</v>
      </c>
      <c r="O208" s="32" t="s">
        <v>187</v>
      </c>
      <c r="P208" s="33" t="s">
        <v>120</v>
      </c>
      <c r="Q208" s="32" t="s">
        <v>113</v>
      </c>
      <c r="R208" s="33" t="s">
        <v>119</v>
      </c>
      <c r="S208" s="32"/>
      <c r="T208" s="33" t="s">
        <v>118</v>
      </c>
      <c r="U208" s="32"/>
      <c r="V208" s="33" t="s">
        <v>117</v>
      </c>
      <c r="W208" s="32"/>
      <c r="X208" s="33" t="s">
        <v>116</v>
      </c>
      <c r="Y208" s="32"/>
      <c r="Z208" s="33" t="s">
        <v>115</v>
      </c>
      <c r="AA208" s="32"/>
      <c r="AB208" s="31"/>
      <c r="AC208" s="32"/>
      <c r="AD208" s="31"/>
      <c r="AE208" s="23"/>
      <c r="AF208" s="251"/>
      <c r="AG208" s="251"/>
      <c r="AH208" s="22"/>
      <c r="AI208" s="11"/>
      <c r="AJ208" s="234"/>
      <c r="AK208" s="240"/>
      <c r="AL208" s="231"/>
      <c r="AM208" s="234"/>
      <c r="AN208" s="240"/>
      <c r="AO208" s="231"/>
      <c r="AP208" s="234"/>
      <c r="AQ208" s="240"/>
      <c r="AR208" s="231"/>
      <c r="AS208" s="234"/>
      <c r="AT208" s="240"/>
      <c r="AU208" s="231"/>
      <c r="AV208" s="234"/>
      <c r="AW208" s="237"/>
      <c r="AX208" s="231"/>
      <c r="AY208" s="292"/>
      <c r="AZ208" s="228"/>
      <c r="BA208" s="228"/>
      <c r="BB208" s="295"/>
    </row>
    <row r="209" spans="2:62" ht="28.15" customHeight="1" x14ac:dyDescent="0.2">
      <c r="B209" s="30"/>
      <c r="C209" s="244"/>
      <c r="D209" s="29"/>
      <c r="E209" s="109"/>
      <c r="F209" s="109"/>
      <c r="G209" s="108"/>
      <c r="H209" s="225"/>
      <c r="I209" s="248"/>
      <c r="J209" s="248"/>
      <c r="K209" s="248"/>
      <c r="L209" s="26" t="s">
        <v>114</v>
      </c>
      <c r="M209" s="25" t="s">
        <v>132</v>
      </c>
      <c r="N209" s="26" t="s">
        <v>112</v>
      </c>
      <c r="O209" s="25" t="s">
        <v>124</v>
      </c>
      <c r="P209" s="26" t="s">
        <v>111</v>
      </c>
      <c r="Q209" s="25" t="s">
        <v>121</v>
      </c>
      <c r="R209" s="26" t="s">
        <v>110</v>
      </c>
      <c r="S209" s="25"/>
      <c r="T209" s="26" t="s">
        <v>109</v>
      </c>
      <c r="U209" s="25"/>
      <c r="V209" s="26" t="s">
        <v>108</v>
      </c>
      <c r="W209" s="25"/>
      <c r="X209" s="26" t="s">
        <v>107</v>
      </c>
      <c r="Y209" s="25"/>
      <c r="Z209" s="26" t="s">
        <v>106</v>
      </c>
      <c r="AA209" s="25"/>
      <c r="AB209" s="24"/>
      <c r="AC209" s="25"/>
      <c r="AD209" s="24"/>
      <c r="AE209" s="23"/>
      <c r="AF209" s="251"/>
      <c r="AG209" s="251"/>
      <c r="AH209" s="22"/>
      <c r="AI209" s="11"/>
      <c r="AJ209" s="234"/>
      <c r="AK209" s="240"/>
      <c r="AL209" s="231"/>
      <c r="AM209" s="234"/>
      <c r="AN209" s="240"/>
      <c r="AO209" s="231"/>
      <c r="AP209" s="234"/>
      <c r="AQ209" s="240"/>
      <c r="AR209" s="231"/>
      <c r="AS209" s="234"/>
      <c r="AT209" s="240"/>
      <c r="AU209" s="231"/>
      <c r="AV209" s="234"/>
      <c r="AW209" s="237"/>
      <c r="AX209" s="231"/>
      <c r="AY209" s="292"/>
      <c r="AZ209" s="228"/>
      <c r="BA209" s="228"/>
      <c r="BB209" s="295"/>
    </row>
    <row r="210" spans="2:62" ht="28.15" customHeight="1" thickBot="1" x14ac:dyDescent="0.25">
      <c r="B210" s="30"/>
      <c r="C210" s="253"/>
      <c r="D210" s="51"/>
      <c r="E210" s="115"/>
      <c r="F210" s="115"/>
      <c r="G210" s="114"/>
      <c r="H210" s="226"/>
      <c r="I210" s="254"/>
      <c r="J210" s="254"/>
      <c r="K210" s="254"/>
      <c r="L210" s="48" t="s">
        <v>105</v>
      </c>
      <c r="M210" s="47" t="s">
        <v>132</v>
      </c>
      <c r="N210" s="48" t="s">
        <v>103</v>
      </c>
      <c r="O210" s="47" t="s">
        <v>188</v>
      </c>
      <c r="P210" s="48" t="s">
        <v>102</v>
      </c>
      <c r="Q210" s="47" t="s">
        <v>121</v>
      </c>
      <c r="R210" s="48" t="s">
        <v>101</v>
      </c>
      <c r="S210" s="47"/>
      <c r="T210" s="48">
        <v>20</v>
      </c>
      <c r="U210" s="47"/>
      <c r="V210" s="48" t="s">
        <v>100</v>
      </c>
      <c r="W210" s="47"/>
      <c r="X210" s="48" t="s">
        <v>99</v>
      </c>
      <c r="Y210" s="47"/>
      <c r="Z210" s="48" t="s">
        <v>98</v>
      </c>
      <c r="AA210" s="47"/>
      <c r="AB210" s="16"/>
      <c r="AC210" s="47"/>
      <c r="AD210" s="16"/>
      <c r="AE210" s="46"/>
      <c r="AF210" s="255"/>
      <c r="AG210" s="255"/>
      <c r="AH210" s="45"/>
      <c r="AI210" s="11"/>
      <c r="AJ210" s="235"/>
      <c r="AK210" s="241"/>
      <c r="AL210" s="232"/>
      <c r="AM210" s="235"/>
      <c r="AN210" s="241"/>
      <c r="AO210" s="232"/>
      <c r="AP210" s="235"/>
      <c r="AQ210" s="241"/>
      <c r="AR210" s="232"/>
      <c r="AS210" s="235"/>
      <c r="AT210" s="241"/>
      <c r="AU210" s="232"/>
      <c r="AV210" s="235"/>
      <c r="AW210" s="238"/>
      <c r="AX210" s="232"/>
      <c r="AY210" s="293"/>
      <c r="AZ210" s="229"/>
      <c r="BA210" s="229"/>
      <c r="BB210" s="296"/>
    </row>
    <row r="211" spans="2:62" ht="28.15" customHeight="1" x14ac:dyDescent="0.2">
      <c r="B211" s="30"/>
      <c r="C211" s="242">
        <v>2</v>
      </c>
      <c r="D211" s="44"/>
      <c r="E211" s="113"/>
      <c r="F211" s="113"/>
      <c r="G211" s="112"/>
      <c r="H211" s="223"/>
      <c r="I211" s="246">
        <v>53</v>
      </c>
      <c r="J211" s="246">
        <v>18</v>
      </c>
      <c r="K211" s="246">
        <v>7</v>
      </c>
      <c r="L211" s="41" t="s">
        <v>133</v>
      </c>
      <c r="M211" s="40" t="s">
        <v>124</v>
      </c>
      <c r="N211" s="41" t="s">
        <v>131</v>
      </c>
      <c r="O211" s="40" t="s">
        <v>186</v>
      </c>
      <c r="P211" s="41" t="s">
        <v>130</v>
      </c>
      <c r="Q211" s="40" t="s">
        <v>132</v>
      </c>
      <c r="R211" s="41" t="s">
        <v>129</v>
      </c>
      <c r="S211" s="40"/>
      <c r="T211" s="41" t="s">
        <v>128</v>
      </c>
      <c r="U211" s="40"/>
      <c r="V211" s="41" t="s">
        <v>127</v>
      </c>
      <c r="W211" s="40"/>
      <c r="X211" s="41" t="s">
        <v>126</v>
      </c>
      <c r="Y211" s="40"/>
      <c r="Z211" s="41" t="s">
        <v>125</v>
      </c>
      <c r="AA211" s="40"/>
      <c r="AB211" s="39"/>
      <c r="AC211" s="40"/>
      <c r="AD211" s="39" t="s">
        <v>510</v>
      </c>
      <c r="AE211" s="38"/>
      <c r="AF211" s="250"/>
      <c r="AG211" s="250"/>
      <c r="AH211" s="37"/>
      <c r="AI211" s="11"/>
      <c r="AJ211" s="233">
        <f>SUMPRODUCT(LEN($M211:$S214)-LEN(SUBSTITUTE($M211:$S214,"A", "")))</f>
        <v>18</v>
      </c>
      <c r="AK211" s="239">
        <f>SUMPRODUCT(LEN($AD211:$AD214)-LEN(SUBSTITUTE($AD211:$AD214,"A", "")))</f>
        <v>4</v>
      </c>
      <c r="AL211" s="230">
        <f>SUMPRODUCT(LEN($AC211:$AC214)-LEN(SUBSTITUTE($AC211:$AC214,"A", "")))</f>
        <v>0</v>
      </c>
      <c r="AM211" s="233">
        <f>SUMPRODUCT(LEN($M211:$S214)-LEN(SUBSTITUTE($M211:$S214,"S", "")))</f>
        <v>9</v>
      </c>
      <c r="AN211" s="239">
        <f>SUMPRODUCT(LEN($AD211:$AD214)-LEN(SUBSTITUTE($AD211:$AD214,"S", "")))</f>
        <v>8</v>
      </c>
      <c r="AO211" s="230">
        <f>SUMPRODUCT(LEN($AC211:$AC214)-LEN(SUBSTITUTE($AC211:$AC214,"S", "")))</f>
        <v>0</v>
      </c>
      <c r="AP211" s="233">
        <f>SUMPRODUCT(LEN($M211:$S214)-LEN(SUBSTITUTE($M211:$S214,"F", "")))</f>
        <v>0</v>
      </c>
      <c r="AQ211" s="239">
        <f>SUMPRODUCT(LEN($AD211:$AD214)-LEN(SUBSTITUTE($AD211:$AD214,"F", "")))</f>
        <v>0</v>
      </c>
      <c r="AR211" s="230">
        <f>SUMPRODUCT(LEN($AC211:$AC214)-LEN(SUBSTITUTE($AC211:$AC214,"F", "")))</f>
        <v>0</v>
      </c>
      <c r="AS211" s="233">
        <f>SUMPRODUCT(LEN($M211:$S214)-LEN(SUBSTITUTE($M211:$S214,"G", "")))</f>
        <v>0</v>
      </c>
      <c r="AT211" s="239">
        <f>SUMPRODUCT(LEN($AD211:$AD214)-LEN(SUBSTITUTE($AD211:$AD214,"G", "")))</f>
        <v>0</v>
      </c>
      <c r="AU211" s="230">
        <f>SUMPRODUCT(LEN($AC211:$AC214)-LEN(SUBSTITUTE($AC211:$AC214,"G", "")))</f>
        <v>0</v>
      </c>
      <c r="AV211" s="233">
        <f>SUMPRODUCT(LEN($L211:$S214)-LEN(SUBSTITUTE($L211:$S214,"M", "")))</f>
        <v>0</v>
      </c>
      <c r="AW211" s="236">
        <f>SUMPRODUCT(LEN($AD211:$AD214)-LEN(SUBSTITUTE($AD211:$AD214,"M", "")))</f>
        <v>0</v>
      </c>
      <c r="AX211" s="230">
        <f>SUMPRODUCT(LEN($AC211:$AC214)-LEN(SUBSTITUTE($AC211:$AC214,"M", "")))</f>
        <v>0</v>
      </c>
      <c r="AY211" s="291">
        <f>SUMPRODUCT(LEN($AE211:$AE214)-LEN(SUBSTITUTE($AE211:$AE214,"S", "")))</f>
        <v>0</v>
      </c>
      <c r="AZ211" s="227">
        <f>SUMPRODUCT(LEN($AE211:$AE214)-LEN(SUBSTITUTE($AE211:$AE214,"F", "")))</f>
        <v>0</v>
      </c>
      <c r="BA211" s="227">
        <f>SUMPRODUCT(LEN($AE211:$AE214)-LEN(SUBSTITUTE($AE211:$AE214,"G", "")))</f>
        <v>0</v>
      </c>
      <c r="BB211" s="294">
        <f>SUMPRODUCT(LEN($AE211:$AE214)-LEN(SUBSTITUTE($AE211:$AE214,"M", "")))</f>
        <v>0</v>
      </c>
    </row>
    <row r="212" spans="2:62" ht="28.15" customHeight="1" thickBot="1" x14ac:dyDescent="0.25">
      <c r="B212" s="30"/>
      <c r="C212" s="243"/>
      <c r="D212" s="36"/>
      <c r="E212" s="111"/>
      <c r="F212" s="111"/>
      <c r="G212" s="110"/>
      <c r="H212" s="224"/>
      <c r="I212" s="247"/>
      <c r="J212" s="247"/>
      <c r="K212" s="247"/>
      <c r="L212" s="33" t="s">
        <v>123</v>
      </c>
      <c r="M212" s="32" t="s">
        <v>175</v>
      </c>
      <c r="N212" s="33" t="s">
        <v>122</v>
      </c>
      <c r="O212" s="32" t="s">
        <v>203</v>
      </c>
      <c r="P212" s="33" t="s">
        <v>120</v>
      </c>
      <c r="Q212" s="32" t="s">
        <v>113</v>
      </c>
      <c r="R212" s="33" t="s">
        <v>119</v>
      </c>
      <c r="S212" s="32"/>
      <c r="T212" s="33" t="s">
        <v>118</v>
      </c>
      <c r="U212" s="32"/>
      <c r="V212" s="33" t="s">
        <v>117</v>
      </c>
      <c r="W212" s="32"/>
      <c r="X212" s="33" t="s">
        <v>116</v>
      </c>
      <c r="Y212" s="32"/>
      <c r="Z212" s="33" t="s">
        <v>115</v>
      </c>
      <c r="AA212" s="32"/>
      <c r="AB212" s="31"/>
      <c r="AC212" s="32"/>
      <c r="AD212" s="31" t="s">
        <v>411</v>
      </c>
      <c r="AE212" s="23"/>
      <c r="AF212" s="251"/>
      <c r="AG212" s="251"/>
      <c r="AH212" s="22"/>
      <c r="AI212" s="11"/>
      <c r="AJ212" s="234"/>
      <c r="AK212" s="240"/>
      <c r="AL212" s="231"/>
      <c r="AM212" s="234"/>
      <c r="AN212" s="240"/>
      <c r="AO212" s="231"/>
      <c r="AP212" s="234"/>
      <c r="AQ212" s="240"/>
      <c r="AR212" s="231"/>
      <c r="AS212" s="234"/>
      <c r="AT212" s="240"/>
      <c r="AU212" s="231"/>
      <c r="AV212" s="234"/>
      <c r="AW212" s="237"/>
      <c r="AX212" s="231"/>
      <c r="AY212" s="292"/>
      <c r="AZ212" s="228"/>
      <c r="BA212" s="228"/>
      <c r="BB212" s="295"/>
    </row>
    <row r="213" spans="2:62" ht="28.15" customHeight="1" x14ac:dyDescent="0.2">
      <c r="B213" s="30"/>
      <c r="C213" s="244"/>
      <c r="D213" s="29"/>
      <c r="E213" s="109"/>
      <c r="F213" s="109"/>
      <c r="G213" s="108"/>
      <c r="H213" s="225"/>
      <c r="I213" s="248"/>
      <c r="J213" s="248"/>
      <c r="K213" s="248"/>
      <c r="L213" s="26" t="s">
        <v>114</v>
      </c>
      <c r="M213" s="25" t="s">
        <v>186</v>
      </c>
      <c r="N213" s="26" t="s">
        <v>112</v>
      </c>
      <c r="O213" s="25" t="s">
        <v>387</v>
      </c>
      <c r="P213" s="26" t="s">
        <v>111</v>
      </c>
      <c r="Q213" s="25" t="s">
        <v>121</v>
      </c>
      <c r="R213" s="26" t="s">
        <v>110</v>
      </c>
      <c r="S213" s="25"/>
      <c r="T213" s="26" t="s">
        <v>109</v>
      </c>
      <c r="U213" s="25"/>
      <c r="V213" s="26" t="s">
        <v>108</v>
      </c>
      <c r="W213" s="25"/>
      <c r="X213" s="26" t="s">
        <v>107</v>
      </c>
      <c r="Y213" s="25"/>
      <c r="Z213" s="26" t="s">
        <v>106</v>
      </c>
      <c r="AA213" s="25"/>
      <c r="AB213" s="24"/>
      <c r="AC213" s="25"/>
      <c r="AD213" s="24"/>
      <c r="AE213" s="23"/>
      <c r="AF213" s="251"/>
      <c r="AG213" s="251"/>
      <c r="AH213" s="22"/>
      <c r="AI213" s="11"/>
      <c r="AJ213" s="234"/>
      <c r="AK213" s="240"/>
      <c r="AL213" s="231"/>
      <c r="AM213" s="234"/>
      <c r="AN213" s="240"/>
      <c r="AO213" s="231"/>
      <c r="AP213" s="234"/>
      <c r="AQ213" s="240"/>
      <c r="AR213" s="231"/>
      <c r="AS213" s="234"/>
      <c r="AT213" s="240"/>
      <c r="AU213" s="231"/>
      <c r="AV213" s="234"/>
      <c r="AW213" s="237"/>
      <c r="AX213" s="231"/>
      <c r="AY213" s="292"/>
      <c r="AZ213" s="228"/>
      <c r="BA213" s="228"/>
      <c r="BB213" s="295"/>
    </row>
    <row r="214" spans="2:62" ht="28.15" customHeight="1" thickBot="1" x14ac:dyDescent="0.25">
      <c r="B214" s="30"/>
      <c r="C214" s="253"/>
      <c r="D214" s="51"/>
      <c r="E214" s="115"/>
      <c r="F214" s="115"/>
      <c r="G214" s="114"/>
      <c r="H214" s="226"/>
      <c r="I214" s="254"/>
      <c r="J214" s="254"/>
      <c r="K214" s="254"/>
      <c r="L214" s="48" t="s">
        <v>105</v>
      </c>
      <c r="M214" s="47" t="s">
        <v>186</v>
      </c>
      <c r="N214" s="48" t="s">
        <v>103</v>
      </c>
      <c r="O214" s="47" t="s">
        <v>175</v>
      </c>
      <c r="P214" s="48" t="s">
        <v>102</v>
      </c>
      <c r="Q214" s="47"/>
      <c r="R214" s="48" t="s">
        <v>101</v>
      </c>
      <c r="S214" s="47"/>
      <c r="T214" s="48">
        <v>20</v>
      </c>
      <c r="U214" s="47"/>
      <c r="V214" s="48" t="s">
        <v>100</v>
      </c>
      <c r="W214" s="47"/>
      <c r="X214" s="48" t="s">
        <v>99</v>
      </c>
      <c r="Y214" s="47"/>
      <c r="Z214" s="48" t="s">
        <v>98</v>
      </c>
      <c r="AA214" s="47"/>
      <c r="AB214" s="16"/>
      <c r="AC214" s="47"/>
      <c r="AD214" s="16"/>
      <c r="AE214" s="46"/>
      <c r="AF214" s="255"/>
      <c r="AG214" s="255"/>
      <c r="AH214" s="45"/>
      <c r="AI214" s="11"/>
      <c r="AJ214" s="235"/>
      <c r="AK214" s="241"/>
      <c r="AL214" s="232"/>
      <c r="AM214" s="235"/>
      <c r="AN214" s="241"/>
      <c r="AO214" s="232"/>
      <c r="AP214" s="235"/>
      <c r="AQ214" s="241"/>
      <c r="AR214" s="232"/>
      <c r="AS214" s="235"/>
      <c r="AT214" s="241"/>
      <c r="AU214" s="232"/>
      <c r="AV214" s="235"/>
      <c r="AW214" s="238"/>
      <c r="AX214" s="232"/>
      <c r="AY214" s="293"/>
      <c r="AZ214" s="229"/>
      <c r="BA214" s="229"/>
      <c r="BB214" s="296"/>
    </row>
    <row r="215" spans="2:62" ht="28.15" customHeight="1" x14ac:dyDescent="0.2">
      <c r="B215" s="30"/>
      <c r="C215" s="242">
        <v>3</v>
      </c>
      <c r="D215" s="44"/>
      <c r="E215" s="113"/>
      <c r="F215" s="113"/>
      <c r="G215" s="112"/>
      <c r="H215" s="223"/>
      <c r="I215" s="246">
        <v>40</v>
      </c>
      <c r="J215" s="246">
        <v>15</v>
      </c>
      <c r="K215" s="246">
        <v>6</v>
      </c>
      <c r="L215" s="41" t="s">
        <v>133</v>
      </c>
      <c r="M215" s="40" t="s">
        <v>121</v>
      </c>
      <c r="N215" s="41" t="s">
        <v>131</v>
      </c>
      <c r="O215" s="40" t="s">
        <v>175</v>
      </c>
      <c r="P215" s="41" t="s">
        <v>130</v>
      </c>
      <c r="Q215" s="40" t="s">
        <v>121</v>
      </c>
      <c r="R215" s="41" t="s">
        <v>129</v>
      </c>
      <c r="S215" s="40"/>
      <c r="T215" s="41" t="s">
        <v>128</v>
      </c>
      <c r="U215" s="40"/>
      <c r="V215" s="41" t="s">
        <v>127</v>
      </c>
      <c r="W215" s="40"/>
      <c r="X215" s="41" t="s">
        <v>126</v>
      </c>
      <c r="Y215" s="40"/>
      <c r="Z215" s="41" t="s">
        <v>125</v>
      </c>
      <c r="AA215" s="40"/>
      <c r="AB215" s="39"/>
      <c r="AC215" s="40"/>
      <c r="AD215" s="39" t="s">
        <v>121</v>
      </c>
      <c r="AE215" s="38"/>
      <c r="AF215" s="250"/>
      <c r="AG215" s="250"/>
      <c r="AH215" s="37"/>
      <c r="AI215" s="11"/>
      <c r="AJ215" s="233">
        <f>SUMPRODUCT(LEN($M215:$S218)-LEN(SUBSTITUTE($M215:$S218,"A", "")))</f>
        <v>7</v>
      </c>
      <c r="AK215" s="239">
        <f>SUMPRODUCT(LEN($AD215:$AD218)-LEN(SUBSTITUTE($AD215:$AD218,"A", "")))</f>
        <v>0</v>
      </c>
      <c r="AL215" s="230">
        <f>SUMPRODUCT(LEN($AC215:$AC218)-LEN(SUBSTITUTE($AC215:$AC218,"A", "")))</f>
        <v>0</v>
      </c>
      <c r="AM215" s="233">
        <f>SUMPRODUCT(LEN($M215:$S218)-LEN(SUBSTITUTE($M215:$S218,"S", "")))</f>
        <v>7</v>
      </c>
      <c r="AN215" s="239">
        <f>SUMPRODUCT(LEN($AD215:$AD218)-LEN(SUBSTITUTE($AD215:$AD218,"S", "")))</f>
        <v>1</v>
      </c>
      <c r="AO215" s="230">
        <f>SUMPRODUCT(LEN($AC215:$AC218)-LEN(SUBSTITUTE($AC215:$AC218,"S", "")))</f>
        <v>0</v>
      </c>
      <c r="AP215" s="233">
        <f>SUMPRODUCT(LEN($M215:$S218)-LEN(SUBSTITUTE($M215:$S218,"F", "")))</f>
        <v>0</v>
      </c>
      <c r="AQ215" s="239">
        <f>SUMPRODUCT(LEN($AD215:$AD218)-LEN(SUBSTITUTE($AD215:$AD218,"F", "")))</f>
        <v>0</v>
      </c>
      <c r="AR215" s="230">
        <f>SUMPRODUCT(LEN($AC215:$AC218)-LEN(SUBSTITUTE($AC215:$AC218,"F", "")))</f>
        <v>0</v>
      </c>
      <c r="AS215" s="233">
        <f>SUMPRODUCT(LEN($M215:$S218)-LEN(SUBSTITUTE($M215:$S218,"G", "")))</f>
        <v>1</v>
      </c>
      <c r="AT215" s="239">
        <f>SUMPRODUCT(LEN($AD215:$AD218)-LEN(SUBSTITUTE($AD215:$AD218,"G", "")))</f>
        <v>0</v>
      </c>
      <c r="AU215" s="230">
        <f>SUMPRODUCT(LEN($AC215:$AC218)-LEN(SUBSTITUTE($AC215:$AC218,"G", "")))</f>
        <v>0</v>
      </c>
      <c r="AV215" s="233">
        <f>SUMPRODUCT(LEN($L215:$S218)-LEN(SUBSTITUTE($L215:$S218,"M", "")))</f>
        <v>0</v>
      </c>
      <c r="AW215" s="236">
        <f>SUMPRODUCT(LEN($AD215:$AD218)-LEN(SUBSTITUTE($AD215:$AD218,"M", "")))</f>
        <v>0</v>
      </c>
      <c r="AX215" s="230">
        <f>SUMPRODUCT(LEN($AC215:$AC218)-LEN(SUBSTITUTE($AC215:$AC218,"M", "")))</f>
        <v>0</v>
      </c>
      <c r="AY215" s="291">
        <f>SUMPRODUCT(LEN($AE215:$AE218)-LEN(SUBSTITUTE($AE215:$AE218,"S", "")))</f>
        <v>0</v>
      </c>
      <c r="AZ215" s="227">
        <f>SUMPRODUCT(LEN($AE215:$AE218)-LEN(SUBSTITUTE($AE215:$AE218,"F", "")))</f>
        <v>0</v>
      </c>
      <c r="BA215" s="227">
        <f>SUMPRODUCT(LEN($AE215:$AE218)-LEN(SUBSTITUTE($AE215:$AE218,"G", "")))</f>
        <v>0</v>
      </c>
      <c r="BB215" s="294">
        <f>SUMPRODUCT(LEN($AE215:$AE218)-LEN(SUBSTITUTE($AE215:$AE218,"M", "")))</f>
        <v>0</v>
      </c>
    </row>
    <row r="216" spans="2:62" ht="28.15" customHeight="1" thickBot="1" x14ac:dyDescent="0.25">
      <c r="B216" s="30"/>
      <c r="C216" s="243"/>
      <c r="D216" s="36"/>
      <c r="E216" s="111"/>
      <c r="F216" s="111"/>
      <c r="G216" s="110"/>
      <c r="H216" s="224"/>
      <c r="I216" s="247"/>
      <c r="J216" s="247"/>
      <c r="K216" s="247"/>
      <c r="L216" s="33" t="s">
        <v>123</v>
      </c>
      <c r="M216" s="32" t="s">
        <v>403</v>
      </c>
      <c r="N216" s="33" t="s">
        <v>122</v>
      </c>
      <c r="O216" s="32" t="s">
        <v>175</v>
      </c>
      <c r="P216" s="33" t="s">
        <v>120</v>
      </c>
      <c r="Q216" s="32"/>
      <c r="R216" s="33" t="s">
        <v>119</v>
      </c>
      <c r="S216" s="32"/>
      <c r="T216" s="33" t="s">
        <v>118</v>
      </c>
      <c r="U216" s="32"/>
      <c r="V216" s="33" t="s">
        <v>117</v>
      </c>
      <c r="W216" s="32"/>
      <c r="X216" s="33" t="s">
        <v>116</v>
      </c>
      <c r="Y216" s="32"/>
      <c r="Z216" s="33" t="s">
        <v>115</v>
      </c>
      <c r="AA216" s="32"/>
      <c r="AB216" s="31"/>
      <c r="AC216" s="32"/>
      <c r="AD216" s="31"/>
      <c r="AE216" s="23"/>
      <c r="AF216" s="251"/>
      <c r="AG216" s="251"/>
      <c r="AH216" s="22"/>
      <c r="AI216" s="11"/>
      <c r="AJ216" s="234"/>
      <c r="AK216" s="240"/>
      <c r="AL216" s="231"/>
      <c r="AM216" s="234"/>
      <c r="AN216" s="240"/>
      <c r="AO216" s="231"/>
      <c r="AP216" s="234"/>
      <c r="AQ216" s="240"/>
      <c r="AR216" s="231"/>
      <c r="AS216" s="234"/>
      <c r="AT216" s="240"/>
      <c r="AU216" s="231"/>
      <c r="AV216" s="234"/>
      <c r="AW216" s="237"/>
      <c r="AX216" s="231"/>
      <c r="AY216" s="292"/>
      <c r="AZ216" s="228"/>
      <c r="BA216" s="228"/>
      <c r="BB216" s="295"/>
    </row>
    <row r="217" spans="2:62" ht="28.15" customHeight="1" x14ac:dyDescent="0.2">
      <c r="B217" s="30"/>
      <c r="C217" s="244"/>
      <c r="D217" s="29"/>
      <c r="E217" s="109"/>
      <c r="F217" s="109"/>
      <c r="G217" s="108"/>
      <c r="H217" s="225"/>
      <c r="I217" s="248"/>
      <c r="J217" s="248"/>
      <c r="K217" s="248"/>
      <c r="L217" s="26" t="s">
        <v>114</v>
      </c>
      <c r="M217" s="25" t="s">
        <v>124</v>
      </c>
      <c r="N217" s="26" t="s">
        <v>112</v>
      </c>
      <c r="O217" s="25" t="s">
        <v>121</v>
      </c>
      <c r="P217" s="26" t="s">
        <v>111</v>
      </c>
      <c r="Q217" s="25"/>
      <c r="R217" s="26" t="s">
        <v>110</v>
      </c>
      <c r="S217" s="25"/>
      <c r="T217" s="26" t="s">
        <v>109</v>
      </c>
      <c r="U217" s="25"/>
      <c r="V217" s="26" t="s">
        <v>108</v>
      </c>
      <c r="W217" s="25"/>
      <c r="X217" s="26" t="s">
        <v>107</v>
      </c>
      <c r="Y217" s="25"/>
      <c r="Z217" s="26" t="s">
        <v>106</v>
      </c>
      <c r="AA217" s="25"/>
      <c r="AB217" s="24"/>
      <c r="AC217" s="25"/>
      <c r="AD217" s="24"/>
      <c r="AE217" s="23"/>
      <c r="AF217" s="251"/>
      <c r="AG217" s="251"/>
      <c r="AH217" s="22"/>
      <c r="AI217" s="11"/>
      <c r="AJ217" s="234"/>
      <c r="AK217" s="240"/>
      <c r="AL217" s="231"/>
      <c r="AM217" s="234"/>
      <c r="AN217" s="240"/>
      <c r="AO217" s="231"/>
      <c r="AP217" s="234"/>
      <c r="AQ217" s="240"/>
      <c r="AR217" s="231"/>
      <c r="AS217" s="234"/>
      <c r="AT217" s="240"/>
      <c r="AU217" s="231"/>
      <c r="AV217" s="234"/>
      <c r="AW217" s="237"/>
      <c r="AX217" s="231"/>
      <c r="AY217" s="292"/>
      <c r="AZ217" s="228"/>
      <c r="BA217" s="228"/>
      <c r="BB217" s="295"/>
    </row>
    <row r="218" spans="2:62" ht="28.15" customHeight="1" thickBot="1" x14ac:dyDescent="0.25">
      <c r="B218" s="21"/>
      <c r="C218" s="245"/>
      <c r="D218" s="20"/>
      <c r="E218" s="19"/>
      <c r="F218" s="19"/>
      <c r="G218" s="18"/>
      <c r="H218" s="226"/>
      <c r="I218" s="249"/>
      <c r="J218" s="249"/>
      <c r="K218" s="249"/>
      <c r="L218" s="17" t="s">
        <v>105</v>
      </c>
      <c r="M218" s="15" t="s">
        <v>104</v>
      </c>
      <c r="N218" s="17" t="s">
        <v>103</v>
      </c>
      <c r="O218" s="15" t="s">
        <v>104</v>
      </c>
      <c r="P218" s="17" t="s">
        <v>102</v>
      </c>
      <c r="Q218" s="15"/>
      <c r="R218" s="17" t="s">
        <v>101</v>
      </c>
      <c r="S218" s="15"/>
      <c r="T218" s="17">
        <v>20</v>
      </c>
      <c r="U218" s="15"/>
      <c r="V218" s="17" t="s">
        <v>100</v>
      </c>
      <c r="W218" s="15"/>
      <c r="X218" s="17" t="s">
        <v>99</v>
      </c>
      <c r="Y218" s="15"/>
      <c r="Z218" s="17" t="s">
        <v>98</v>
      </c>
      <c r="AA218" s="15"/>
      <c r="AB218" s="16"/>
      <c r="AC218" s="15"/>
      <c r="AD218" s="14"/>
      <c r="AE218" s="13"/>
      <c r="AF218" s="252"/>
      <c r="AG218" s="252"/>
      <c r="AH218" s="12"/>
      <c r="AI218" s="11"/>
      <c r="AJ218" s="235"/>
      <c r="AK218" s="241"/>
      <c r="AL218" s="232"/>
      <c r="AM218" s="235"/>
      <c r="AN218" s="241"/>
      <c r="AO218" s="232"/>
      <c r="AP218" s="235"/>
      <c r="AQ218" s="241"/>
      <c r="AR218" s="232"/>
      <c r="AS218" s="235"/>
      <c r="AT218" s="241"/>
      <c r="AU218" s="232"/>
      <c r="AV218" s="235"/>
      <c r="AW218" s="238"/>
      <c r="AX218" s="232"/>
      <c r="AY218" s="293"/>
      <c r="AZ218" s="229"/>
      <c r="BA218" s="229"/>
      <c r="BB218" s="296"/>
    </row>
    <row r="219" spans="2:62" ht="85.9" customHeight="1" thickTop="1" thickBot="1" x14ac:dyDescent="0.35">
      <c r="B219" s="105" t="s">
        <v>174</v>
      </c>
      <c r="C219" s="95" t="s">
        <v>173</v>
      </c>
      <c r="D219" s="100" t="s">
        <v>172</v>
      </c>
      <c r="E219" s="104" t="s">
        <v>171</v>
      </c>
      <c r="F219" s="103"/>
      <c r="G219" s="102"/>
      <c r="H219" s="101" t="s">
        <v>170</v>
      </c>
      <c r="I219" s="100" t="s">
        <v>96</v>
      </c>
      <c r="J219" s="100" t="s">
        <v>169</v>
      </c>
      <c r="K219" s="100" t="s">
        <v>97</v>
      </c>
      <c r="L219" s="256" t="s">
        <v>168</v>
      </c>
      <c r="M219" s="262"/>
      <c r="N219" s="256" t="s">
        <v>167</v>
      </c>
      <c r="O219" s="262"/>
      <c r="P219" s="256" t="s">
        <v>167</v>
      </c>
      <c r="Q219" s="257"/>
      <c r="R219" s="256" t="s">
        <v>167</v>
      </c>
      <c r="S219" s="257"/>
      <c r="T219" s="256" t="s">
        <v>167</v>
      </c>
      <c r="U219" s="257"/>
      <c r="V219" s="256" t="s">
        <v>167</v>
      </c>
      <c r="W219" s="257"/>
      <c r="X219" s="256" t="s">
        <v>167</v>
      </c>
      <c r="Y219" s="257"/>
      <c r="Z219" s="256" t="s">
        <v>167</v>
      </c>
      <c r="AA219" s="257"/>
      <c r="AB219" s="261" t="s">
        <v>166</v>
      </c>
      <c r="AC219" s="257"/>
      <c r="AD219" s="101" t="s">
        <v>165</v>
      </c>
      <c r="AE219" s="101" t="s">
        <v>164</v>
      </c>
      <c r="AF219" s="100" t="s">
        <v>163</v>
      </c>
      <c r="AG219" s="100" t="s">
        <v>162</v>
      </c>
      <c r="AH219" s="99" t="s">
        <v>161</v>
      </c>
      <c r="AI219" s="98"/>
      <c r="AJ219" s="96" t="s">
        <v>160</v>
      </c>
      <c r="AK219" s="95" t="s">
        <v>159</v>
      </c>
      <c r="AL219" s="94" t="s">
        <v>158</v>
      </c>
      <c r="AM219" s="96" t="s">
        <v>157</v>
      </c>
      <c r="AN219" s="95" t="s">
        <v>156</v>
      </c>
      <c r="AO219" s="94" t="s">
        <v>155</v>
      </c>
      <c r="AP219" s="96" t="s">
        <v>154</v>
      </c>
      <c r="AQ219" s="95" t="s">
        <v>153</v>
      </c>
      <c r="AR219" s="97" t="s">
        <v>152</v>
      </c>
      <c r="AS219" s="96" t="s">
        <v>151</v>
      </c>
      <c r="AT219" s="95" t="s">
        <v>150</v>
      </c>
      <c r="AU219" s="94" t="s">
        <v>149</v>
      </c>
      <c r="AV219" s="96" t="s">
        <v>148</v>
      </c>
      <c r="AW219" s="95" t="s">
        <v>147</v>
      </c>
      <c r="AX219" s="94" t="s">
        <v>146</v>
      </c>
      <c r="AY219" s="93" t="s">
        <v>145</v>
      </c>
      <c r="AZ219" s="92" t="s">
        <v>144</v>
      </c>
      <c r="BA219" s="92" t="s">
        <v>143</v>
      </c>
      <c r="BB219" s="91" t="s">
        <v>142</v>
      </c>
    </row>
    <row r="220" spans="2:62" ht="48" thickBot="1" x14ac:dyDescent="0.3">
      <c r="B220" s="90" t="s">
        <v>239</v>
      </c>
      <c r="C220" s="89"/>
      <c r="D220" s="88"/>
      <c r="E220" s="258"/>
      <c r="F220" s="259"/>
      <c r="G220" s="260"/>
      <c r="H220" s="87" t="s">
        <v>140</v>
      </c>
      <c r="I220" s="86"/>
      <c r="J220" s="86"/>
      <c r="K220" s="85"/>
      <c r="L220" s="84"/>
      <c r="M220" s="81"/>
      <c r="N220" s="84"/>
      <c r="O220" s="81"/>
      <c r="P220" s="84"/>
      <c r="Q220" s="81"/>
      <c r="R220" s="84"/>
      <c r="S220" s="81"/>
      <c r="T220" s="84"/>
      <c r="U220" s="81"/>
      <c r="V220" s="84"/>
      <c r="W220" s="81"/>
      <c r="X220" s="84"/>
      <c r="Y220" s="81"/>
      <c r="Z220" s="84"/>
      <c r="AA220" s="83"/>
      <c r="AB220" s="82" t="s">
        <v>139</v>
      </c>
      <c r="AC220" s="81"/>
      <c r="AD220" s="81"/>
      <c r="AE220" s="81"/>
      <c r="AF220" s="80"/>
      <c r="AG220" s="80"/>
      <c r="AH220" s="60"/>
      <c r="AI220" s="79" t="s">
        <v>138</v>
      </c>
      <c r="AJ220" s="78">
        <f t="shared" ref="AJ220:BB220" si="28">SUM(AJ222:AJ233)</f>
        <v>25</v>
      </c>
      <c r="AK220" s="77">
        <f t="shared" si="28"/>
        <v>1</v>
      </c>
      <c r="AL220" s="76">
        <f t="shared" si="28"/>
        <v>0</v>
      </c>
      <c r="AM220" s="78">
        <f t="shared" si="28"/>
        <v>28</v>
      </c>
      <c r="AN220" s="77">
        <f t="shared" si="28"/>
        <v>7</v>
      </c>
      <c r="AO220" s="76">
        <f t="shared" si="28"/>
        <v>0</v>
      </c>
      <c r="AP220" s="78">
        <f t="shared" si="28"/>
        <v>1</v>
      </c>
      <c r="AQ220" s="77">
        <f t="shared" si="28"/>
        <v>0</v>
      </c>
      <c r="AR220" s="76">
        <f t="shared" si="28"/>
        <v>0</v>
      </c>
      <c r="AS220" s="78">
        <f t="shared" si="28"/>
        <v>2</v>
      </c>
      <c r="AT220" s="77">
        <f t="shared" si="28"/>
        <v>0</v>
      </c>
      <c r="AU220" s="76">
        <f t="shared" si="28"/>
        <v>0</v>
      </c>
      <c r="AV220" s="78">
        <f t="shared" si="28"/>
        <v>0</v>
      </c>
      <c r="AW220" s="77">
        <f t="shared" si="28"/>
        <v>0</v>
      </c>
      <c r="AX220" s="76">
        <f t="shared" si="28"/>
        <v>0</v>
      </c>
      <c r="AY220" s="75">
        <f t="shared" si="28"/>
        <v>0</v>
      </c>
      <c r="AZ220" s="74">
        <f t="shared" si="28"/>
        <v>0</v>
      </c>
      <c r="BA220" s="74">
        <f t="shared" si="28"/>
        <v>0</v>
      </c>
      <c r="BB220" s="73">
        <f t="shared" si="28"/>
        <v>0</v>
      </c>
      <c r="BC220" s="72" t="s">
        <v>137</v>
      </c>
      <c r="BF220" s="5">
        <f>SUM(AJ220:AL220)/$BG$5</f>
        <v>8.6666666666666661</v>
      </c>
      <c r="BG220" s="5">
        <f>SUM(AM220:AO220,AY220)/$BG$5</f>
        <v>11.666666666666666</v>
      </c>
      <c r="BH220" s="5">
        <f>SUM(AP220:AR220,AZ220)/$BG$5</f>
        <v>0.33333333333333331</v>
      </c>
      <c r="BI220" s="5">
        <f>SUM(AS220:AU220,BA220)/$BG$5</f>
        <v>0.66666666666666663</v>
      </c>
      <c r="BJ220" s="5">
        <f>SUM(AV220:AX220,BB220)/$BG$5</f>
        <v>0</v>
      </c>
    </row>
    <row r="221" spans="2:62" ht="37.5" thickBot="1" x14ac:dyDescent="0.3">
      <c r="B221" s="71"/>
      <c r="C221" s="70"/>
      <c r="D221" s="69"/>
      <c r="E221" s="68"/>
      <c r="F221" s="68"/>
      <c r="G221" s="67"/>
      <c r="H221" s="66"/>
      <c r="I221" s="64"/>
      <c r="J221" s="64"/>
      <c r="K221" s="65"/>
      <c r="L221" s="64"/>
      <c r="M221" s="62"/>
      <c r="N221" s="64"/>
      <c r="O221" s="62"/>
      <c r="P221" s="64"/>
      <c r="Q221" s="62"/>
      <c r="R221" s="64"/>
      <c r="S221" s="62"/>
      <c r="T221" s="64"/>
      <c r="U221" s="62"/>
      <c r="V221" s="64"/>
      <c r="W221" s="62"/>
      <c r="X221" s="64"/>
      <c r="Y221" s="62"/>
      <c r="Z221" s="64"/>
      <c r="AA221" s="62"/>
      <c r="AB221" s="63"/>
      <c r="AC221" s="62"/>
      <c r="AD221" s="62"/>
      <c r="AE221" s="62"/>
      <c r="AF221" s="61"/>
      <c r="AG221" s="61"/>
      <c r="AH221" s="60"/>
      <c r="AI221" s="59" t="s">
        <v>136</v>
      </c>
      <c r="AJ221" s="58">
        <f t="shared" ref="AJ221:BB221" si="29">AJ220/3</f>
        <v>8.3333333333333339</v>
      </c>
      <c r="AK221" s="57">
        <f t="shared" si="29"/>
        <v>0.33333333333333331</v>
      </c>
      <c r="AL221" s="56">
        <f t="shared" si="29"/>
        <v>0</v>
      </c>
      <c r="AM221" s="58">
        <f t="shared" si="29"/>
        <v>9.3333333333333339</v>
      </c>
      <c r="AN221" s="57">
        <f t="shared" si="29"/>
        <v>2.3333333333333335</v>
      </c>
      <c r="AO221" s="56">
        <f t="shared" si="29"/>
        <v>0</v>
      </c>
      <c r="AP221" s="58">
        <f t="shared" si="29"/>
        <v>0.33333333333333331</v>
      </c>
      <c r="AQ221" s="57">
        <f t="shared" si="29"/>
        <v>0</v>
      </c>
      <c r="AR221" s="56">
        <f t="shared" si="29"/>
        <v>0</v>
      </c>
      <c r="AS221" s="58">
        <f t="shared" si="29"/>
        <v>0.66666666666666663</v>
      </c>
      <c r="AT221" s="57">
        <f t="shared" si="29"/>
        <v>0</v>
      </c>
      <c r="AU221" s="56">
        <f t="shared" si="29"/>
        <v>0</v>
      </c>
      <c r="AV221" s="58">
        <f t="shared" si="29"/>
        <v>0</v>
      </c>
      <c r="AW221" s="57">
        <f t="shared" si="29"/>
        <v>0</v>
      </c>
      <c r="AX221" s="56">
        <f t="shared" si="29"/>
        <v>0</v>
      </c>
      <c r="AY221" s="55">
        <f t="shared" si="29"/>
        <v>0</v>
      </c>
      <c r="AZ221" s="54">
        <f t="shared" si="29"/>
        <v>0</v>
      </c>
      <c r="BA221" s="54">
        <f t="shared" si="29"/>
        <v>0</v>
      </c>
      <c r="BB221" s="53">
        <f t="shared" si="29"/>
        <v>0</v>
      </c>
      <c r="BC221" s="52" t="s">
        <v>135</v>
      </c>
    </row>
    <row r="222" spans="2:62" ht="28.15" customHeight="1" x14ac:dyDescent="0.2">
      <c r="B222" s="30"/>
      <c r="C222" s="242">
        <v>1</v>
      </c>
      <c r="D222" s="44"/>
      <c r="E222" s="43"/>
      <c r="F222" s="43"/>
      <c r="G222" s="42"/>
      <c r="H222" s="223" t="s">
        <v>433</v>
      </c>
      <c r="I222" s="246">
        <v>45</v>
      </c>
      <c r="J222" s="246">
        <v>17</v>
      </c>
      <c r="K222" s="246">
        <v>7</v>
      </c>
      <c r="L222" s="41" t="s">
        <v>133</v>
      </c>
      <c r="M222" s="40" t="s">
        <v>430</v>
      </c>
      <c r="N222" s="41" t="s">
        <v>131</v>
      </c>
      <c r="O222" s="40" t="s">
        <v>215</v>
      </c>
      <c r="P222" s="41" t="s">
        <v>130</v>
      </c>
      <c r="Q222" s="40" t="s">
        <v>121</v>
      </c>
      <c r="R222" s="41" t="s">
        <v>129</v>
      </c>
      <c r="S222" s="40"/>
      <c r="T222" s="41" t="s">
        <v>128</v>
      </c>
      <c r="U222" s="40"/>
      <c r="V222" s="41" t="s">
        <v>127</v>
      </c>
      <c r="W222" s="40"/>
      <c r="X222" s="41" t="s">
        <v>126</v>
      </c>
      <c r="Y222" s="40"/>
      <c r="Z222" s="41" t="s">
        <v>125</v>
      </c>
      <c r="AA222" s="40"/>
      <c r="AB222" s="39"/>
      <c r="AC222" s="40"/>
      <c r="AD222" s="39" t="s">
        <v>113</v>
      </c>
      <c r="AE222" s="38"/>
      <c r="AF222" s="250">
        <v>6</v>
      </c>
      <c r="AG222" s="250"/>
      <c r="AH222" s="37"/>
      <c r="AI222" s="11"/>
      <c r="AJ222" s="233">
        <f>SUMPRODUCT(LEN($M222:$S225)-LEN(SUBSTITUTE($M222:$S225,"A", "")))</f>
        <v>8</v>
      </c>
      <c r="AK222" s="239">
        <f>SUMPRODUCT(LEN($AD222:$AD225)-LEN(SUBSTITUTE($AD222:$AD225,"A", "")))</f>
        <v>0</v>
      </c>
      <c r="AL222" s="230">
        <f>SUMPRODUCT(LEN($AC222:$AC225)-LEN(SUBSTITUTE($AC222:$AC225,"A", "")))</f>
        <v>0</v>
      </c>
      <c r="AM222" s="233">
        <f>SUMPRODUCT(LEN($M222:$S225)-LEN(SUBSTITUTE($M222:$S225,"S", "")))</f>
        <v>14</v>
      </c>
      <c r="AN222" s="239">
        <f>SUMPRODUCT(LEN($AD222:$AD225)-LEN(SUBSTITUTE($AD222:$AD225,"S", "")))</f>
        <v>2</v>
      </c>
      <c r="AO222" s="230">
        <f>SUMPRODUCT(LEN($AC222:$AC225)-LEN(SUBSTITUTE($AC222:$AC225,"S", "")))</f>
        <v>0</v>
      </c>
      <c r="AP222" s="233">
        <f>SUMPRODUCT(LEN($M222:$S225)-LEN(SUBSTITUTE($M222:$S225,"F", "")))</f>
        <v>1</v>
      </c>
      <c r="AQ222" s="239">
        <f>SUMPRODUCT(LEN($AD222:$AD225)-LEN(SUBSTITUTE($AD222:$AD225,"F", "")))</f>
        <v>0</v>
      </c>
      <c r="AR222" s="230">
        <f>SUMPRODUCT(LEN($AC222:$AC225)-LEN(SUBSTITUTE($AC222:$AC225,"F", "")))</f>
        <v>0</v>
      </c>
      <c r="AS222" s="233">
        <f>SUMPRODUCT(LEN($M222:$S225)-LEN(SUBSTITUTE($M222:$S225,"G", "")))</f>
        <v>1</v>
      </c>
      <c r="AT222" s="239">
        <f>SUMPRODUCT(LEN($AD222:$AD225)-LEN(SUBSTITUTE($AD222:$AD225,"G", "")))</f>
        <v>0</v>
      </c>
      <c r="AU222" s="230">
        <f>SUMPRODUCT(LEN($AC222:$AC225)-LEN(SUBSTITUTE($AC222:$AC225,"G", "")))</f>
        <v>0</v>
      </c>
      <c r="AV222" s="233">
        <f>SUMPRODUCT(LEN($L222:$S225)-LEN(SUBSTITUTE($L222:$S225,"M", "")))</f>
        <v>0</v>
      </c>
      <c r="AW222" s="236">
        <f>SUMPRODUCT(LEN($AD222:$AD225)-LEN(SUBSTITUTE($AD222:$AD225,"M", "")))</f>
        <v>0</v>
      </c>
      <c r="AX222" s="230">
        <f>SUMPRODUCT(LEN($AC222:$AC225)-LEN(SUBSTITUTE($AC222:$AC225,"M", "")))</f>
        <v>0</v>
      </c>
      <c r="AY222" s="291">
        <f>SUMPRODUCT(LEN($AE222:$AE225)-LEN(SUBSTITUTE($AE222:$AE225,"S", "")))</f>
        <v>0</v>
      </c>
      <c r="AZ222" s="227">
        <f>SUMPRODUCT(LEN($AE222:$AE225)-LEN(SUBSTITUTE($AE222:$AE225,"F", "")))</f>
        <v>0</v>
      </c>
      <c r="BA222" s="227">
        <f>SUMPRODUCT(LEN($AE222:$AE225)-LEN(SUBSTITUTE($AE222:$AE225,"G", "")))</f>
        <v>0</v>
      </c>
      <c r="BB222" s="294">
        <f>SUMPRODUCT(LEN($AE222:$AE225)-LEN(SUBSTITUTE($AE222:$AE225,"M", "")))</f>
        <v>0</v>
      </c>
    </row>
    <row r="223" spans="2:62" ht="28.15" customHeight="1" thickBot="1" x14ac:dyDescent="0.25">
      <c r="B223" s="30"/>
      <c r="C223" s="243"/>
      <c r="D223" s="36"/>
      <c r="E223" s="35"/>
      <c r="F223" s="35"/>
      <c r="G223" s="34"/>
      <c r="H223" s="224"/>
      <c r="I223" s="247"/>
      <c r="J223" s="247"/>
      <c r="K223" s="247"/>
      <c r="L223" s="33" t="s">
        <v>123</v>
      </c>
      <c r="M223" s="32" t="s">
        <v>509</v>
      </c>
      <c r="N223" s="33" t="s">
        <v>122</v>
      </c>
      <c r="O223" s="32" t="s">
        <v>175</v>
      </c>
      <c r="P223" s="33" t="s">
        <v>120</v>
      </c>
      <c r="Q223" s="32" t="s">
        <v>121</v>
      </c>
      <c r="R223" s="33" t="s">
        <v>119</v>
      </c>
      <c r="S223" s="32"/>
      <c r="T223" s="33" t="s">
        <v>118</v>
      </c>
      <c r="U223" s="32"/>
      <c r="V223" s="33" t="s">
        <v>117</v>
      </c>
      <c r="W223" s="32"/>
      <c r="X223" s="33" t="s">
        <v>116</v>
      </c>
      <c r="Y223" s="32"/>
      <c r="Z223" s="33" t="s">
        <v>115</v>
      </c>
      <c r="AA223" s="32"/>
      <c r="AB223" s="31"/>
      <c r="AC223" s="32"/>
      <c r="AD223" s="31"/>
      <c r="AE223" s="23"/>
      <c r="AF223" s="251"/>
      <c r="AG223" s="251"/>
      <c r="AH223" s="22"/>
      <c r="AI223" s="11"/>
      <c r="AJ223" s="234"/>
      <c r="AK223" s="240"/>
      <c r="AL223" s="231"/>
      <c r="AM223" s="234"/>
      <c r="AN223" s="240"/>
      <c r="AO223" s="231"/>
      <c r="AP223" s="234"/>
      <c r="AQ223" s="240"/>
      <c r="AR223" s="231"/>
      <c r="AS223" s="234"/>
      <c r="AT223" s="240"/>
      <c r="AU223" s="231"/>
      <c r="AV223" s="234"/>
      <c r="AW223" s="237"/>
      <c r="AX223" s="231"/>
      <c r="AY223" s="292"/>
      <c r="AZ223" s="228"/>
      <c r="BA223" s="228"/>
      <c r="BB223" s="295"/>
    </row>
    <row r="224" spans="2:62" ht="28.15" customHeight="1" x14ac:dyDescent="0.2">
      <c r="B224" s="30"/>
      <c r="C224" s="244"/>
      <c r="D224" s="29"/>
      <c r="E224" s="28"/>
      <c r="F224" s="28"/>
      <c r="G224" s="27"/>
      <c r="H224" s="225"/>
      <c r="I224" s="248"/>
      <c r="J224" s="248"/>
      <c r="K224" s="248"/>
      <c r="L224" s="26" t="s">
        <v>114</v>
      </c>
      <c r="M224" s="25" t="s">
        <v>405</v>
      </c>
      <c r="N224" s="26" t="s">
        <v>112</v>
      </c>
      <c r="O224" s="25" t="s">
        <v>113</v>
      </c>
      <c r="P224" s="26" t="s">
        <v>111</v>
      </c>
      <c r="Q224" s="25"/>
      <c r="R224" s="26" t="s">
        <v>110</v>
      </c>
      <c r="S224" s="25"/>
      <c r="T224" s="26" t="s">
        <v>109</v>
      </c>
      <c r="U224" s="25"/>
      <c r="V224" s="26" t="s">
        <v>108</v>
      </c>
      <c r="W224" s="25"/>
      <c r="X224" s="26" t="s">
        <v>107</v>
      </c>
      <c r="Y224" s="25"/>
      <c r="Z224" s="26" t="s">
        <v>106</v>
      </c>
      <c r="AA224" s="25"/>
      <c r="AB224" s="24"/>
      <c r="AC224" s="25"/>
      <c r="AD224" s="24"/>
      <c r="AE224" s="23"/>
      <c r="AF224" s="251"/>
      <c r="AG224" s="251"/>
      <c r="AH224" s="22"/>
      <c r="AI224" s="11"/>
      <c r="AJ224" s="234"/>
      <c r="AK224" s="240"/>
      <c r="AL224" s="231"/>
      <c r="AM224" s="234"/>
      <c r="AN224" s="240"/>
      <c r="AO224" s="231"/>
      <c r="AP224" s="234"/>
      <c r="AQ224" s="240"/>
      <c r="AR224" s="231"/>
      <c r="AS224" s="234"/>
      <c r="AT224" s="240"/>
      <c r="AU224" s="231"/>
      <c r="AV224" s="234"/>
      <c r="AW224" s="237"/>
      <c r="AX224" s="231"/>
      <c r="AY224" s="292"/>
      <c r="AZ224" s="228"/>
      <c r="BA224" s="228"/>
      <c r="BB224" s="295"/>
    </row>
    <row r="225" spans="2:62" ht="28.15" customHeight="1" thickBot="1" x14ac:dyDescent="0.25">
      <c r="B225" s="30"/>
      <c r="C225" s="253"/>
      <c r="D225" s="51"/>
      <c r="E225" s="50"/>
      <c r="F225" s="50"/>
      <c r="G225" s="49"/>
      <c r="H225" s="226"/>
      <c r="I225" s="254"/>
      <c r="J225" s="254"/>
      <c r="K225" s="254"/>
      <c r="L225" s="48" t="s">
        <v>105</v>
      </c>
      <c r="M225" s="47" t="s">
        <v>188</v>
      </c>
      <c r="N225" s="48" t="s">
        <v>103</v>
      </c>
      <c r="O225" s="47" t="s">
        <v>175</v>
      </c>
      <c r="P225" s="48" t="s">
        <v>102</v>
      </c>
      <c r="Q225" s="47"/>
      <c r="R225" s="48" t="s">
        <v>101</v>
      </c>
      <c r="S225" s="47"/>
      <c r="T225" s="48">
        <v>20</v>
      </c>
      <c r="U225" s="47"/>
      <c r="V225" s="48" t="s">
        <v>100</v>
      </c>
      <c r="W225" s="47"/>
      <c r="X225" s="48" t="s">
        <v>99</v>
      </c>
      <c r="Y225" s="47"/>
      <c r="Z225" s="48" t="s">
        <v>98</v>
      </c>
      <c r="AA225" s="47"/>
      <c r="AB225" s="16"/>
      <c r="AC225" s="47"/>
      <c r="AD225" s="16"/>
      <c r="AE225" s="46"/>
      <c r="AF225" s="255"/>
      <c r="AG225" s="255"/>
      <c r="AH225" s="45"/>
      <c r="AI225" s="11"/>
      <c r="AJ225" s="235"/>
      <c r="AK225" s="241"/>
      <c r="AL225" s="232"/>
      <c r="AM225" s="235"/>
      <c r="AN225" s="241"/>
      <c r="AO225" s="232"/>
      <c r="AP225" s="235"/>
      <c r="AQ225" s="241"/>
      <c r="AR225" s="232"/>
      <c r="AS225" s="235"/>
      <c r="AT225" s="241"/>
      <c r="AU225" s="232"/>
      <c r="AV225" s="235"/>
      <c r="AW225" s="238"/>
      <c r="AX225" s="232"/>
      <c r="AY225" s="293"/>
      <c r="AZ225" s="229"/>
      <c r="BA225" s="229"/>
      <c r="BB225" s="296"/>
    </row>
    <row r="226" spans="2:62" ht="28.15" customHeight="1" x14ac:dyDescent="0.2">
      <c r="B226" s="30"/>
      <c r="C226" s="242">
        <v>2</v>
      </c>
      <c r="D226" s="44"/>
      <c r="E226" s="43"/>
      <c r="F226" s="43"/>
      <c r="G226" s="42"/>
      <c r="H226" s="223"/>
      <c r="I226" s="246">
        <v>49</v>
      </c>
      <c r="J226" s="246">
        <v>19</v>
      </c>
      <c r="K226" s="246">
        <v>6</v>
      </c>
      <c r="L226" s="41" t="s">
        <v>133</v>
      </c>
      <c r="M226" s="40" t="s">
        <v>104</v>
      </c>
      <c r="N226" s="41" t="s">
        <v>131</v>
      </c>
      <c r="O226" s="40" t="s">
        <v>113</v>
      </c>
      <c r="P226" s="41" t="s">
        <v>130</v>
      </c>
      <c r="Q226" s="40" t="s">
        <v>175</v>
      </c>
      <c r="R226" s="41" t="s">
        <v>129</v>
      </c>
      <c r="S226" s="40"/>
      <c r="T226" s="41" t="s">
        <v>128</v>
      </c>
      <c r="U226" s="40"/>
      <c r="V226" s="41" t="s">
        <v>127</v>
      </c>
      <c r="W226" s="40"/>
      <c r="X226" s="41" t="s">
        <v>126</v>
      </c>
      <c r="Y226" s="40"/>
      <c r="Z226" s="41" t="s">
        <v>125</v>
      </c>
      <c r="AA226" s="40"/>
      <c r="AB226" s="39"/>
      <c r="AC226" s="40"/>
      <c r="AD226" s="39" t="s">
        <v>508</v>
      </c>
      <c r="AE226" s="38"/>
      <c r="AF226" s="250"/>
      <c r="AG226" s="250"/>
      <c r="AH226" s="37"/>
      <c r="AI226" s="11"/>
      <c r="AJ226" s="233">
        <f>SUMPRODUCT(LEN($M226:$S229)-LEN(SUBSTITUTE($M226:$S229,"A", "")))</f>
        <v>15</v>
      </c>
      <c r="AK226" s="239">
        <f>SUMPRODUCT(LEN($AD226:$AD229)-LEN(SUBSTITUTE($AD226:$AD229,"A", "")))</f>
        <v>1</v>
      </c>
      <c r="AL226" s="230">
        <f>SUMPRODUCT(LEN($AC226:$AC229)-LEN(SUBSTITUTE($AC226:$AC229,"A", "")))</f>
        <v>0</v>
      </c>
      <c r="AM226" s="233">
        <f>SUMPRODUCT(LEN($M226:$S229)-LEN(SUBSTITUTE($M226:$S229,"S", "")))</f>
        <v>11</v>
      </c>
      <c r="AN226" s="239">
        <f>SUMPRODUCT(LEN($AD226:$AD229)-LEN(SUBSTITUTE($AD226:$AD229,"S", "")))</f>
        <v>5</v>
      </c>
      <c r="AO226" s="230">
        <f>SUMPRODUCT(LEN($AC226:$AC229)-LEN(SUBSTITUTE($AC226:$AC229,"S", "")))</f>
        <v>0</v>
      </c>
      <c r="AP226" s="233">
        <f>SUMPRODUCT(LEN($M226:$S229)-LEN(SUBSTITUTE($M226:$S229,"F", "")))</f>
        <v>0</v>
      </c>
      <c r="AQ226" s="239">
        <f>SUMPRODUCT(LEN($AD226:$AD229)-LEN(SUBSTITUTE($AD226:$AD229,"F", "")))</f>
        <v>0</v>
      </c>
      <c r="AR226" s="230">
        <f>SUMPRODUCT(LEN($AC226:$AC229)-LEN(SUBSTITUTE($AC226:$AC229,"F", "")))</f>
        <v>0</v>
      </c>
      <c r="AS226" s="233">
        <f>SUMPRODUCT(LEN($M226:$S229)-LEN(SUBSTITUTE($M226:$S229,"G", "")))</f>
        <v>1</v>
      </c>
      <c r="AT226" s="239">
        <f>SUMPRODUCT(LEN($AD226:$AD229)-LEN(SUBSTITUTE($AD226:$AD229,"G", "")))</f>
        <v>0</v>
      </c>
      <c r="AU226" s="230">
        <f>SUMPRODUCT(LEN($AC226:$AC229)-LEN(SUBSTITUTE($AC226:$AC229,"G", "")))</f>
        <v>0</v>
      </c>
      <c r="AV226" s="233">
        <f>SUMPRODUCT(LEN($L226:$S229)-LEN(SUBSTITUTE($L226:$S229,"M", "")))</f>
        <v>0</v>
      </c>
      <c r="AW226" s="236">
        <f>SUMPRODUCT(LEN($AD226:$AD229)-LEN(SUBSTITUTE($AD226:$AD229,"M", "")))</f>
        <v>0</v>
      </c>
      <c r="AX226" s="230">
        <f>SUMPRODUCT(LEN($AC226:$AC229)-LEN(SUBSTITUTE($AC226:$AC229,"M", "")))</f>
        <v>0</v>
      </c>
      <c r="AY226" s="291">
        <f>SUMPRODUCT(LEN($AE226:$AE229)-LEN(SUBSTITUTE($AE226:$AE229,"S", "")))</f>
        <v>0</v>
      </c>
      <c r="AZ226" s="227">
        <f>SUMPRODUCT(LEN($AE226:$AE229)-LEN(SUBSTITUTE($AE226:$AE229,"F", "")))</f>
        <v>0</v>
      </c>
      <c r="BA226" s="227">
        <f>SUMPRODUCT(LEN($AE226:$AE229)-LEN(SUBSTITUTE($AE226:$AE229,"G", "")))</f>
        <v>0</v>
      </c>
      <c r="BB226" s="294">
        <f>SUMPRODUCT(LEN($AE226:$AE229)-LEN(SUBSTITUTE($AE226:$AE229,"M", "")))</f>
        <v>0</v>
      </c>
    </row>
    <row r="227" spans="2:62" ht="28.15" customHeight="1" thickBot="1" x14ac:dyDescent="0.25">
      <c r="B227" s="30"/>
      <c r="C227" s="243"/>
      <c r="D227" s="36"/>
      <c r="E227" s="35"/>
      <c r="F227" s="35"/>
      <c r="G227" s="34"/>
      <c r="H227" s="224"/>
      <c r="I227" s="247"/>
      <c r="J227" s="247"/>
      <c r="K227" s="247"/>
      <c r="L227" s="33" t="s">
        <v>123</v>
      </c>
      <c r="M227" s="32" t="s">
        <v>417</v>
      </c>
      <c r="N227" s="33" t="s">
        <v>122</v>
      </c>
      <c r="O227" s="32" t="s">
        <v>215</v>
      </c>
      <c r="P227" s="33" t="s">
        <v>120</v>
      </c>
      <c r="Q227" s="32" t="s">
        <v>175</v>
      </c>
      <c r="R227" s="33" t="s">
        <v>119</v>
      </c>
      <c r="S227" s="32"/>
      <c r="T227" s="33" t="s">
        <v>118</v>
      </c>
      <c r="U227" s="32"/>
      <c r="V227" s="33" t="s">
        <v>117</v>
      </c>
      <c r="W227" s="32"/>
      <c r="X227" s="33" t="s">
        <v>116</v>
      </c>
      <c r="Y227" s="32"/>
      <c r="Z227" s="33" t="s">
        <v>115</v>
      </c>
      <c r="AA227" s="32"/>
      <c r="AB227" s="31"/>
      <c r="AC227" s="32"/>
      <c r="AD227" s="31"/>
      <c r="AE227" s="23"/>
      <c r="AF227" s="251"/>
      <c r="AG227" s="251"/>
      <c r="AH227" s="22"/>
      <c r="AI227" s="11"/>
      <c r="AJ227" s="234"/>
      <c r="AK227" s="240"/>
      <c r="AL227" s="231"/>
      <c r="AM227" s="234"/>
      <c r="AN227" s="240"/>
      <c r="AO227" s="231"/>
      <c r="AP227" s="234"/>
      <c r="AQ227" s="240"/>
      <c r="AR227" s="231"/>
      <c r="AS227" s="234"/>
      <c r="AT227" s="240"/>
      <c r="AU227" s="231"/>
      <c r="AV227" s="234"/>
      <c r="AW227" s="237"/>
      <c r="AX227" s="231"/>
      <c r="AY227" s="292"/>
      <c r="AZ227" s="228"/>
      <c r="BA227" s="228"/>
      <c r="BB227" s="295"/>
    </row>
    <row r="228" spans="2:62" ht="28.15" customHeight="1" x14ac:dyDescent="0.2">
      <c r="B228" s="30"/>
      <c r="C228" s="244"/>
      <c r="D228" s="29"/>
      <c r="E228" s="28"/>
      <c r="F228" s="28"/>
      <c r="G228" s="27"/>
      <c r="H228" s="225"/>
      <c r="I228" s="248"/>
      <c r="J228" s="248"/>
      <c r="K228" s="248"/>
      <c r="L228" s="26" t="s">
        <v>114</v>
      </c>
      <c r="M228" s="25" t="s">
        <v>430</v>
      </c>
      <c r="N228" s="26" t="s">
        <v>112</v>
      </c>
      <c r="O228" s="25" t="s">
        <v>132</v>
      </c>
      <c r="P228" s="26" t="s">
        <v>111</v>
      </c>
      <c r="Q228" s="25" t="s">
        <v>121</v>
      </c>
      <c r="R228" s="26" t="s">
        <v>110</v>
      </c>
      <c r="S228" s="25"/>
      <c r="T228" s="26" t="s">
        <v>109</v>
      </c>
      <c r="U228" s="25"/>
      <c r="V228" s="26" t="s">
        <v>108</v>
      </c>
      <c r="W228" s="25"/>
      <c r="X228" s="26" t="s">
        <v>107</v>
      </c>
      <c r="Y228" s="25"/>
      <c r="Z228" s="26" t="s">
        <v>106</v>
      </c>
      <c r="AA228" s="25"/>
      <c r="AB228" s="24"/>
      <c r="AC228" s="25"/>
      <c r="AD228" s="24"/>
      <c r="AE228" s="23"/>
      <c r="AF228" s="251"/>
      <c r="AG228" s="251"/>
      <c r="AH228" s="22"/>
      <c r="AI228" s="11"/>
      <c r="AJ228" s="234"/>
      <c r="AK228" s="240"/>
      <c r="AL228" s="231"/>
      <c r="AM228" s="234"/>
      <c r="AN228" s="240"/>
      <c r="AO228" s="231"/>
      <c r="AP228" s="234"/>
      <c r="AQ228" s="240"/>
      <c r="AR228" s="231"/>
      <c r="AS228" s="234"/>
      <c r="AT228" s="240"/>
      <c r="AU228" s="231"/>
      <c r="AV228" s="234"/>
      <c r="AW228" s="237"/>
      <c r="AX228" s="231"/>
      <c r="AY228" s="292"/>
      <c r="AZ228" s="228"/>
      <c r="BA228" s="228"/>
      <c r="BB228" s="295"/>
    </row>
    <row r="229" spans="2:62" ht="28.15" customHeight="1" thickBot="1" x14ac:dyDescent="0.25">
      <c r="B229" s="30"/>
      <c r="C229" s="253"/>
      <c r="D229" s="51"/>
      <c r="E229" s="50"/>
      <c r="F229" s="50"/>
      <c r="G229" s="49"/>
      <c r="H229" s="226"/>
      <c r="I229" s="254"/>
      <c r="J229" s="254"/>
      <c r="K229" s="254"/>
      <c r="L229" s="48" t="s">
        <v>105</v>
      </c>
      <c r="M229" s="47" t="s">
        <v>178</v>
      </c>
      <c r="N229" s="48" t="s">
        <v>103</v>
      </c>
      <c r="O229" s="47" t="s">
        <v>217</v>
      </c>
      <c r="P229" s="48" t="s">
        <v>102</v>
      </c>
      <c r="Q229" s="47"/>
      <c r="R229" s="48" t="s">
        <v>101</v>
      </c>
      <c r="S229" s="47"/>
      <c r="T229" s="48">
        <v>20</v>
      </c>
      <c r="U229" s="47"/>
      <c r="V229" s="48" t="s">
        <v>100</v>
      </c>
      <c r="W229" s="47"/>
      <c r="X229" s="48" t="s">
        <v>99</v>
      </c>
      <c r="Y229" s="47"/>
      <c r="Z229" s="48" t="s">
        <v>98</v>
      </c>
      <c r="AA229" s="47"/>
      <c r="AB229" s="16"/>
      <c r="AC229" s="47"/>
      <c r="AD229" s="16"/>
      <c r="AE229" s="46"/>
      <c r="AF229" s="255"/>
      <c r="AG229" s="255"/>
      <c r="AH229" s="45"/>
      <c r="AI229" s="11"/>
      <c r="AJ229" s="235"/>
      <c r="AK229" s="241"/>
      <c r="AL229" s="232"/>
      <c r="AM229" s="235"/>
      <c r="AN229" s="241"/>
      <c r="AO229" s="232"/>
      <c r="AP229" s="235"/>
      <c r="AQ229" s="241"/>
      <c r="AR229" s="232"/>
      <c r="AS229" s="235"/>
      <c r="AT229" s="241"/>
      <c r="AU229" s="232"/>
      <c r="AV229" s="235"/>
      <c r="AW229" s="238"/>
      <c r="AX229" s="232"/>
      <c r="AY229" s="293"/>
      <c r="AZ229" s="229"/>
      <c r="BA229" s="229"/>
      <c r="BB229" s="296"/>
    </row>
    <row r="230" spans="2:62" ht="28.15" customHeight="1" x14ac:dyDescent="0.2">
      <c r="B230" s="30"/>
      <c r="C230" s="242">
        <v>3</v>
      </c>
      <c r="D230" s="44"/>
      <c r="E230" s="43"/>
      <c r="F230" s="43"/>
      <c r="G230" s="42"/>
      <c r="H230" s="223"/>
      <c r="I230" s="246">
        <v>49</v>
      </c>
      <c r="J230" s="246">
        <v>15</v>
      </c>
      <c r="K230" s="246">
        <v>12</v>
      </c>
      <c r="L230" s="41" t="s">
        <v>133</v>
      </c>
      <c r="M230" s="40" t="s">
        <v>104</v>
      </c>
      <c r="N230" s="41" t="s">
        <v>131</v>
      </c>
      <c r="O230" s="40"/>
      <c r="P230" s="41" t="s">
        <v>130</v>
      </c>
      <c r="Q230" s="40"/>
      <c r="R230" s="41" t="s">
        <v>129</v>
      </c>
      <c r="S230" s="40"/>
      <c r="T230" s="41" t="s">
        <v>128</v>
      </c>
      <c r="U230" s="40"/>
      <c r="V230" s="41" t="s">
        <v>127</v>
      </c>
      <c r="W230" s="40"/>
      <c r="X230" s="41" t="s">
        <v>126</v>
      </c>
      <c r="Y230" s="40"/>
      <c r="Z230" s="41" t="s">
        <v>125</v>
      </c>
      <c r="AA230" s="40"/>
      <c r="AB230" s="39"/>
      <c r="AC230" s="40"/>
      <c r="AD230" s="39"/>
      <c r="AE230" s="38"/>
      <c r="AF230" s="250"/>
      <c r="AG230" s="250"/>
      <c r="AH230" s="37"/>
      <c r="AI230" s="11"/>
      <c r="AJ230" s="233">
        <f>SUMPRODUCT(LEN($M230:$S233)-LEN(SUBSTITUTE($M230:$S233,"A", "")))</f>
        <v>2</v>
      </c>
      <c r="AK230" s="239">
        <f>SUMPRODUCT(LEN($AD230:$AD233)-LEN(SUBSTITUTE($AD230:$AD233,"A", "")))</f>
        <v>0</v>
      </c>
      <c r="AL230" s="230">
        <f>SUMPRODUCT(LEN($AC230:$AC233)-LEN(SUBSTITUTE($AC230:$AC233,"A", "")))</f>
        <v>0</v>
      </c>
      <c r="AM230" s="233">
        <f>SUMPRODUCT(LEN($M230:$S233)-LEN(SUBSTITUTE($M230:$S233,"S", "")))</f>
        <v>3</v>
      </c>
      <c r="AN230" s="239">
        <f>SUMPRODUCT(LEN($AD230:$AD233)-LEN(SUBSTITUTE($AD230:$AD233,"S", "")))</f>
        <v>0</v>
      </c>
      <c r="AO230" s="230">
        <f>SUMPRODUCT(LEN($AC230:$AC233)-LEN(SUBSTITUTE($AC230:$AC233,"S", "")))</f>
        <v>0</v>
      </c>
      <c r="AP230" s="233">
        <f>SUMPRODUCT(LEN($M230:$S233)-LEN(SUBSTITUTE($M230:$S233,"F", "")))</f>
        <v>0</v>
      </c>
      <c r="AQ230" s="239">
        <f>SUMPRODUCT(LEN($AD230:$AD233)-LEN(SUBSTITUTE($AD230:$AD233,"F", "")))</f>
        <v>0</v>
      </c>
      <c r="AR230" s="230">
        <f>SUMPRODUCT(LEN($AC230:$AC233)-LEN(SUBSTITUTE($AC230:$AC233,"F", "")))</f>
        <v>0</v>
      </c>
      <c r="AS230" s="233">
        <f>SUMPRODUCT(LEN($M230:$S233)-LEN(SUBSTITUTE($M230:$S233,"G", "")))</f>
        <v>0</v>
      </c>
      <c r="AT230" s="239">
        <f>SUMPRODUCT(LEN($AD230:$AD233)-LEN(SUBSTITUTE($AD230:$AD233,"G", "")))</f>
        <v>0</v>
      </c>
      <c r="AU230" s="230">
        <f>SUMPRODUCT(LEN($AC230:$AC233)-LEN(SUBSTITUTE($AC230:$AC233,"G", "")))</f>
        <v>0</v>
      </c>
      <c r="AV230" s="233">
        <f>SUMPRODUCT(LEN($L230:$S233)-LEN(SUBSTITUTE($L230:$S233,"M", "")))</f>
        <v>0</v>
      </c>
      <c r="AW230" s="236">
        <f>SUMPRODUCT(LEN($AD230:$AD233)-LEN(SUBSTITUTE($AD230:$AD233,"M", "")))</f>
        <v>0</v>
      </c>
      <c r="AX230" s="230">
        <f>SUMPRODUCT(LEN($AC230:$AC233)-LEN(SUBSTITUTE($AC230:$AC233,"M", "")))</f>
        <v>0</v>
      </c>
      <c r="AY230" s="291">
        <f>SUMPRODUCT(LEN($AE230:$AE233)-LEN(SUBSTITUTE($AE230:$AE233,"S", "")))</f>
        <v>0</v>
      </c>
      <c r="AZ230" s="227">
        <f>SUMPRODUCT(LEN($AE230:$AE233)-LEN(SUBSTITUTE($AE230:$AE233,"F", "")))</f>
        <v>0</v>
      </c>
      <c r="BA230" s="227">
        <f>SUMPRODUCT(LEN($AE230:$AE233)-LEN(SUBSTITUTE($AE230:$AE233,"G", "")))</f>
        <v>0</v>
      </c>
      <c r="BB230" s="294">
        <f>SUMPRODUCT(LEN($AE230:$AE233)-LEN(SUBSTITUTE($AE230:$AE233,"M", "")))</f>
        <v>0</v>
      </c>
    </row>
    <row r="231" spans="2:62" ht="28.15" customHeight="1" thickBot="1" x14ac:dyDescent="0.25">
      <c r="B231" s="30"/>
      <c r="C231" s="243"/>
      <c r="D231" s="36"/>
      <c r="E231" s="35"/>
      <c r="F231" s="35"/>
      <c r="G231" s="34"/>
      <c r="H231" s="224"/>
      <c r="I231" s="247"/>
      <c r="J231" s="247"/>
      <c r="K231" s="247"/>
      <c r="L231" s="33" t="s">
        <v>123</v>
      </c>
      <c r="M231" s="32" t="s">
        <v>175</v>
      </c>
      <c r="N231" s="33" t="s">
        <v>122</v>
      </c>
      <c r="O231" s="32"/>
      <c r="P231" s="33" t="s">
        <v>120</v>
      </c>
      <c r="Q231" s="32"/>
      <c r="R231" s="33" t="s">
        <v>119</v>
      </c>
      <c r="S231" s="32"/>
      <c r="T231" s="33" t="s">
        <v>118</v>
      </c>
      <c r="U231" s="32"/>
      <c r="V231" s="33" t="s">
        <v>117</v>
      </c>
      <c r="W231" s="32"/>
      <c r="X231" s="33" t="s">
        <v>116</v>
      </c>
      <c r="Y231" s="32"/>
      <c r="Z231" s="33" t="s">
        <v>115</v>
      </c>
      <c r="AA231" s="32"/>
      <c r="AB231" s="31"/>
      <c r="AC231" s="32"/>
      <c r="AD231" s="31"/>
      <c r="AE231" s="23"/>
      <c r="AF231" s="251"/>
      <c r="AG231" s="251"/>
      <c r="AH231" s="22"/>
      <c r="AI231" s="11"/>
      <c r="AJ231" s="234"/>
      <c r="AK231" s="240"/>
      <c r="AL231" s="231"/>
      <c r="AM231" s="234"/>
      <c r="AN231" s="240"/>
      <c r="AO231" s="231"/>
      <c r="AP231" s="234"/>
      <c r="AQ231" s="240"/>
      <c r="AR231" s="231"/>
      <c r="AS231" s="234"/>
      <c r="AT231" s="240"/>
      <c r="AU231" s="231"/>
      <c r="AV231" s="234"/>
      <c r="AW231" s="237"/>
      <c r="AX231" s="231"/>
      <c r="AY231" s="292"/>
      <c r="AZ231" s="228"/>
      <c r="BA231" s="228"/>
      <c r="BB231" s="295"/>
    </row>
    <row r="232" spans="2:62" ht="28.15" customHeight="1" x14ac:dyDescent="0.2">
      <c r="B232" s="30"/>
      <c r="C232" s="244"/>
      <c r="D232" s="29"/>
      <c r="E232" s="28"/>
      <c r="F232" s="28"/>
      <c r="G232" s="27"/>
      <c r="H232" s="225"/>
      <c r="I232" s="248"/>
      <c r="J232" s="248"/>
      <c r="K232" s="248"/>
      <c r="L232" s="26" t="s">
        <v>114</v>
      </c>
      <c r="M232" s="25" t="s">
        <v>113</v>
      </c>
      <c r="N232" s="26" t="s">
        <v>112</v>
      </c>
      <c r="O232" s="25"/>
      <c r="P232" s="26" t="s">
        <v>111</v>
      </c>
      <c r="Q232" s="25"/>
      <c r="R232" s="26" t="s">
        <v>110</v>
      </c>
      <c r="S232" s="25"/>
      <c r="T232" s="26" t="s">
        <v>109</v>
      </c>
      <c r="U232" s="25"/>
      <c r="V232" s="26" t="s">
        <v>108</v>
      </c>
      <c r="W232" s="25"/>
      <c r="X232" s="26" t="s">
        <v>107</v>
      </c>
      <c r="Y232" s="25"/>
      <c r="Z232" s="26" t="s">
        <v>106</v>
      </c>
      <c r="AA232" s="25"/>
      <c r="AB232" s="24"/>
      <c r="AC232" s="25"/>
      <c r="AD232" s="24"/>
      <c r="AE232" s="23"/>
      <c r="AF232" s="251"/>
      <c r="AG232" s="251"/>
      <c r="AH232" s="22"/>
      <c r="AI232" s="11"/>
      <c r="AJ232" s="234"/>
      <c r="AK232" s="240"/>
      <c r="AL232" s="231"/>
      <c r="AM232" s="234"/>
      <c r="AN232" s="240"/>
      <c r="AO232" s="231"/>
      <c r="AP232" s="234"/>
      <c r="AQ232" s="240"/>
      <c r="AR232" s="231"/>
      <c r="AS232" s="234"/>
      <c r="AT232" s="240"/>
      <c r="AU232" s="231"/>
      <c r="AV232" s="234"/>
      <c r="AW232" s="237"/>
      <c r="AX232" s="231"/>
      <c r="AY232" s="292"/>
      <c r="AZ232" s="228"/>
      <c r="BA232" s="228"/>
      <c r="BB232" s="295"/>
    </row>
    <row r="233" spans="2:62" ht="28.15" customHeight="1" thickBot="1" x14ac:dyDescent="0.25">
      <c r="B233" s="21"/>
      <c r="C233" s="245"/>
      <c r="D233" s="20"/>
      <c r="E233" s="19"/>
      <c r="F233" s="19"/>
      <c r="G233" s="18"/>
      <c r="H233" s="226"/>
      <c r="I233" s="249"/>
      <c r="J233" s="249"/>
      <c r="K233" s="249"/>
      <c r="L233" s="17" t="s">
        <v>105</v>
      </c>
      <c r="M233" s="15"/>
      <c r="N233" s="17" t="s">
        <v>103</v>
      </c>
      <c r="O233" s="15"/>
      <c r="P233" s="17" t="s">
        <v>102</v>
      </c>
      <c r="Q233" s="15"/>
      <c r="R233" s="17" t="s">
        <v>101</v>
      </c>
      <c r="S233" s="15"/>
      <c r="T233" s="17">
        <v>20</v>
      </c>
      <c r="U233" s="15"/>
      <c r="V233" s="17" t="s">
        <v>100</v>
      </c>
      <c r="W233" s="15"/>
      <c r="X233" s="17" t="s">
        <v>99</v>
      </c>
      <c r="Y233" s="15"/>
      <c r="Z233" s="17" t="s">
        <v>98</v>
      </c>
      <c r="AA233" s="15"/>
      <c r="AB233" s="16"/>
      <c r="AC233" s="15"/>
      <c r="AD233" s="14"/>
      <c r="AE233" s="13"/>
      <c r="AF233" s="252"/>
      <c r="AG233" s="252"/>
      <c r="AH233" s="12"/>
      <c r="AI233" s="11"/>
      <c r="AJ233" s="235"/>
      <c r="AK233" s="241"/>
      <c r="AL233" s="232"/>
      <c r="AM233" s="235"/>
      <c r="AN233" s="241"/>
      <c r="AO233" s="232"/>
      <c r="AP233" s="235"/>
      <c r="AQ233" s="241"/>
      <c r="AR233" s="232"/>
      <c r="AS233" s="235"/>
      <c r="AT233" s="241"/>
      <c r="AU233" s="232"/>
      <c r="AV233" s="235"/>
      <c r="AW233" s="238"/>
      <c r="AX233" s="232"/>
      <c r="AY233" s="293"/>
      <c r="AZ233" s="229"/>
      <c r="BA233" s="229"/>
      <c r="BB233" s="296"/>
    </row>
    <row r="234" spans="2:62" ht="85.9" customHeight="1" thickTop="1" thickBot="1" x14ac:dyDescent="0.35">
      <c r="B234" s="105" t="s">
        <v>174</v>
      </c>
      <c r="C234" s="95" t="s">
        <v>173</v>
      </c>
      <c r="D234" s="100" t="s">
        <v>172</v>
      </c>
      <c r="E234" s="104" t="s">
        <v>171</v>
      </c>
      <c r="F234" s="103"/>
      <c r="G234" s="102"/>
      <c r="H234" s="101" t="s">
        <v>170</v>
      </c>
      <c r="I234" s="100" t="s">
        <v>96</v>
      </c>
      <c r="J234" s="100" t="s">
        <v>169</v>
      </c>
      <c r="K234" s="100" t="s">
        <v>97</v>
      </c>
      <c r="L234" s="256" t="s">
        <v>168</v>
      </c>
      <c r="M234" s="262"/>
      <c r="N234" s="256" t="s">
        <v>167</v>
      </c>
      <c r="O234" s="262"/>
      <c r="P234" s="256" t="s">
        <v>167</v>
      </c>
      <c r="Q234" s="257"/>
      <c r="R234" s="256" t="s">
        <v>167</v>
      </c>
      <c r="S234" s="257"/>
      <c r="T234" s="256" t="s">
        <v>167</v>
      </c>
      <c r="U234" s="257"/>
      <c r="V234" s="256" t="s">
        <v>167</v>
      </c>
      <c r="W234" s="257"/>
      <c r="X234" s="256" t="s">
        <v>167</v>
      </c>
      <c r="Y234" s="257"/>
      <c r="Z234" s="256" t="s">
        <v>167</v>
      </c>
      <c r="AA234" s="257"/>
      <c r="AB234" s="261" t="s">
        <v>166</v>
      </c>
      <c r="AC234" s="257"/>
      <c r="AD234" s="101" t="s">
        <v>165</v>
      </c>
      <c r="AE234" s="101" t="s">
        <v>164</v>
      </c>
      <c r="AF234" s="100" t="s">
        <v>163</v>
      </c>
      <c r="AG234" s="100" t="s">
        <v>162</v>
      </c>
      <c r="AH234" s="99" t="s">
        <v>161</v>
      </c>
      <c r="AI234" s="98"/>
      <c r="AJ234" s="96" t="s">
        <v>160</v>
      </c>
      <c r="AK234" s="95" t="s">
        <v>159</v>
      </c>
      <c r="AL234" s="94" t="s">
        <v>158</v>
      </c>
      <c r="AM234" s="96" t="s">
        <v>157</v>
      </c>
      <c r="AN234" s="95" t="s">
        <v>156</v>
      </c>
      <c r="AO234" s="94" t="s">
        <v>155</v>
      </c>
      <c r="AP234" s="96" t="s">
        <v>154</v>
      </c>
      <c r="AQ234" s="95" t="s">
        <v>153</v>
      </c>
      <c r="AR234" s="97" t="s">
        <v>152</v>
      </c>
      <c r="AS234" s="96" t="s">
        <v>151</v>
      </c>
      <c r="AT234" s="95" t="s">
        <v>150</v>
      </c>
      <c r="AU234" s="94" t="s">
        <v>149</v>
      </c>
      <c r="AV234" s="96" t="s">
        <v>148</v>
      </c>
      <c r="AW234" s="95" t="s">
        <v>147</v>
      </c>
      <c r="AX234" s="94" t="s">
        <v>146</v>
      </c>
      <c r="AY234" s="93" t="s">
        <v>145</v>
      </c>
      <c r="AZ234" s="92" t="s">
        <v>144</v>
      </c>
      <c r="BA234" s="92" t="s">
        <v>143</v>
      </c>
      <c r="BB234" s="91" t="s">
        <v>142</v>
      </c>
    </row>
    <row r="235" spans="2:62" ht="48" thickBot="1" x14ac:dyDescent="0.3">
      <c r="B235" s="90" t="s">
        <v>238</v>
      </c>
      <c r="C235" s="89"/>
      <c r="D235" s="88">
        <v>180</v>
      </c>
      <c r="E235" s="258"/>
      <c r="F235" s="259"/>
      <c r="G235" s="260"/>
      <c r="H235" s="87" t="s">
        <v>140</v>
      </c>
      <c r="I235" s="86"/>
      <c r="J235" s="86"/>
      <c r="K235" s="85"/>
      <c r="L235" s="84"/>
      <c r="M235" s="81"/>
      <c r="N235" s="84"/>
      <c r="O235" s="81"/>
      <c r="P235" s="84"/>
      <c r="Q235" s="81"/>
      <c r="R235" s="84"/>
      <c r="S235" s="81"/>
      <c r="T235" s="84"/>
      <c r="U235" s="81"/>
      <c r="V235" s="84"/>
      <c r="W235" s="81"/>
      <c r="X235" s="84"/>
      <c r="Y235" s="81"/>
      <c r="Z235" s="84"/>
      <c r="AA235" s="83"/>
      <c r="AB235" s="82" t="s">
        <v>139</v>
      </c>
      <c r="AC235" s="81"/>
      <c r="AD235" s="81"/>
      <c r="AE235" s="81"/>
      <c r="AF235" s="80"/>
      <c r="AG235" s="80"/>
      <c r="AH235" s="60"/>
      <c r="AI235" s="79" t="s">
        <v>138</v>
      </c>
      <c r="AJ235" s="78">
        <f t="shared" ref="AJ235:BB235" si="30">SUM(AJ237:AJ248)</f>
        <v>31</v>
      </c>
      <c r="AK235" s="77">
        <f t="shared" si="30"/>
        <v>2</v>
      </c>
      <c r="AL235" s="76">
        <f t="shared" si="30"/>
        <v>0</v>
      </c>
      <c r="AM235" s="78">
        <f t="shared" si="30"/>
        <v>39</v>
      </c>
      <c r="AN235" s="77">
        <f t="shared" si="30"/>
        <v>8</v>
      </c>
      <c r="AO235" s="76">
        <f t="shared" si="30"/>
        <v>0</v>
      </c>
      <c r="AP235" s="78">
        <f t="shared" si="30"/>
        <v>0</v>
      </c>
      <c r="AQ235" s="77">
        <f t="shared" si="30"/>
        <v>0</v>
      </c>
      <c r="AR235" s="76">
        <f t="shared" si="30"/>
        <v>0</v>
      </c>
      <c r="AS235" s="78">
        <f t="shared" si="30"/>
        <v>2</v>
      </c>
      <c r="AT235" s="77">
        <f t="shared" si="30"/>
        <v>0</v>
      </c>
      <c r="AU235" s="76">
        <f t="shared" si="30"/>
        <v>0</v>
      </c>
      <c r="AV235" s="78">
        <f t="shared" si="30"/>
        <v>0</v>
      </c>
      <c r="AW235" s="77">
        <f t="shared" si="30"/>
        <v>0</v>
      </c>
      <c r="AX235" s="76">
        <f t="shared" si="30"/>
        <v>0</v>
      </c>
      <c r="AY235" s="75">
        <f t="shared" si="30"/>
        <v>0</v>
      </c>
      <c r="AZ235" s="74">
        <f t="shared" si="30"/>
        <v>0</v>
      </c>
      <c r="BA235" s="74">
        <f t="shared" si="30"/>
        <v>2</v>
      </c>
      <c r="BB235" s="73">
        <f t="shared" si="30"/>
        <v>0</v>
      </c>
      <c r="BC235" s="72" t="s">
        <v>137</v>
      </c>
      <c r="BF235" s="5">
        <f>SUM(AJ235:AL235)/$BG$5</f>
        <v>11</v>
      </c>
      <c r="BG235" s="5">
        <f>SUM(AM235:AO235,AY235)/$BG$5</f>
        <v>15.666666666666666</v>
      </c>
      <c r="BH235" s="5">
        <f>SUM(AP235:AR235,AZ235)/$BG$5</f>
        <v>0</v>
      </c>
      <c r="BI235" s="5">
        <f>SUM(AS235:AU235,BA235)/$BG$5</f>
        <v>1.3333333333333333</v>
      </c>
      <c r="BJ235" s="5">
        <f>SUM(AV235:AX235,BB235)/$BG$5</f>
        <v>0</v>
      </c>
    </row>
    <row r="236" spans="2:62" ht="37.5" thickBot="1" x14ac:dyDescent="0.3">
      <c r="B236" s="71"/>
      <c r="C236" s="70"/>
      <c r="D236" s="69"/>
      <c r="E236" s="68"/>
      <c r="F236" s="68"/>
      <c r="G236" s="67"/>
      <c r="H236" s="66"/>
      <c r="I236" s="64"/>
      <c r="J236" s="64"/>
      <c r="K236" s="65"/>
      <c r="L236" s="64"/>
      <c r="M236" s="62"/>
      <c r="N236" s="64"/>
      <c r="O236" s="62"/>
      <c r="P236" s="64"/>
      <c r="Q236" s="62"/>
      <c r="R236" s="64"/>
      <c r="S236" s="62"/>
      <c r="T236" s="64"/>
      <c r="U236" s="62"/>
      <c r="V236" s="64"/>
      <c r="W236" s="62"/>
      <c r="X236" s="64"/>
      <c r="Y236" s="62"/>
      <c r="Z236" s="64"/>
      <c r="AA236" s="62"/>
      <c r="AB236" s="63"/>
      <c r="AC236" s="62"/>
      <c r="AD236" s="62"/>
      <c r="AE236" s="62"/>
      <c r="AF236" s="61"/>
      <c r="AG236" s="61"/>
      <c r="AH236" s="60"/>
      <c r="AI236" s="59" t="s">
        <v>136</v>
      </c>
      <c r="AJ236" s="58">
        <f t="shared" ref="AJ236:BB236" si="31">AJ235/3</f>
        <v>10.333333333333334</v>
      </c>
      <c r="AK236" s="57">
        <f t="shared" si="31"/>
        <v>0.66666666666666663</v>
      </c>
      <c r="AL236" s="56">
        <f t="shared" si="31"/>
        <v>0</v>
      </c>
      <c r="AM236" s="58">
        <f t="shared" si="31"/>
        <v>13</v>
      </c>
      <c r="AN236" s="57">
        <f t="shared" si="31"/>
        <v>2.6666666666666665</v>
      </c>
      <c r="AO236" s="56">
        <f t="shared" si="31"/>
        <v>0</v>
      </c>
      <c r="AP236" s="58">
        <f t="shared" si="31"/>
        <v>0</v>
      </c>
      <c r="AQ236" s="57">
        <f t="shared" si="31"/>
        <v>0</v>
      </c>
      <c r="AR236" s="56">
        <f t="shared" si="31"/>
        <v>0</v>
      </c>
      <c r="AS236" s="58">
        <f t="shared" si="31"/>
        <v>0.66666666666666663</v>
      </c>
      <c r="AT236" s="57">
        <f t="shared" si="31"/>
        <v>0</v>
      </c>
      <c r="AU236" s="56">
        <f t="shared" si="31"/>
        <v>0</v>
      </c>
      <c r="AV236" s="58">
        <f t="shared" si="31"/>
        <v>0</v>
      </c>
      <c r="AW236" s="57">
        <f t="shared" si="31"/>
        <v>0</v>
      </c>
      <c r="AX236" s="56">
        <f t="shared" si="31"/>
        <v>0</v>
      </c>
      <c r="AY236" s="55">
        <f t="shared" si="31"/>
        <v>0</v>
      </c>
      <c r="AZ236" s="54">
        <f t="shared" si="31"/>
        <v>0</v>
      </c>
      <c r="BA236" s="54">
        <f t="shared" si="31"/>
        <v>0.66666666666666663</v>
      </c>
      <c r="BB236" s="53">
        <f t="shared" si="31"/>
        <v>0</v>
      </c>
      <c r="BC236" s="52" t="s">
        <v>135</v>
      </c>
    </row>
    <row r="237" spans="2:62" ht="28.15" customHeight="1" x14ac:dyDescent="0.2">
      <c r="B237" s="30"/>
      <c r="C237" s="242">
        <v>1</v>
      </c>
      <c r="D237" s="44"/>
      <c r="E237" s="43"/>
      <c r="F237" s="43"/>
      <c r="G237" s="42"/>
      <c r="H237" s="223" t="s">
        <v>183</v>
      </c>
      <c r="I237" s="246">
        <v>49</v>
      </c>
      <c r="J237" s="246">
        <v>18</v>
      </c>
      <c r="K237" s="246">
        <v>7</v>
      </c>
      <c r="L237" s="41" t="s">
        <v>133</v>
      </c>
      <c r="M237" s="40" t="s">
        <v>414</v>
      </c>
      <c r="N237" s="41" t="s">
        <v>131</v>
      </c>
      <c r="O237" s="40" t="s">
        <v>132</v>
      </c>
      <c r="P237" s="41" t="s">
        <v>130</v>
      </c>
      <c r="Q237" s="40" t="s">
        <v>104</v>
      </c>
      <c r="R237" s="41" t="s">
        <v>129</v>
      </c>
      <c r="S237" s="40"/>
      <c r="T237" s="41" t="s">
        <v>128</v>
      </c>
      <c r="U237" s="40"/>
      <c r="V237" s="41" t="s">
        <v>127</v>
      </c>
      <c r="W237" s="40"/>
      <c r="X237" s="41" t="s">
        <v>126</v>
      </c>
      <c r="Y237" s="40"/>
      <c r="Z237" s="41" t="s">
        <v>125</v>
      </c>
      <c r="AA237" s="40"/>
      <c r="AB237" s="39"/>
      <c r="AC237" s="40"/>
      <c r="AD237" s="39"/>
      <c r="AE237" s="38" t="s">
        <v>507</v>
      </c>
      <c r="AF237" s="250"/>
      <c r="AG237" s="250"/>
      <c r="AH237" s="37"/>
      <c r="AI237" s="11"/>
      <c r="AJ237" s="233">
        <f>SUMPRODUCT(LEN($M237:$S240)-LEN(SUBSTITUTE($M237:$S240,"A", "")))</f>
        <v>7</v>
      </c>
      <c r="AK237" s="239">
        <f>SUMPRODUCT(LEN($AD237:$AD240)-LEN(SUBSTITUTE($AD237:$AD240,"A", "")))</f>
        <v>0</v>
      </c>
      <c r="AL237" s="230">
        <f>SUMPRODUCT(LEN($AC237:$AC240)-LEN(SUBSTITUTE($AC237:$AC240,"A", "")))</f>
        <v>0</v>
      </c>
      <c r="AM237" s="233">
        <f>SUMPRODUCT(LEN($M237:$S240)-LEN(SUBSTITUTE($M237:$S240,"S", "")))</f>
        <v>10</v>
      </c>
      <c r="AN237" s="239">
        <f>SUMPRODUCT(LEN($AD237:$AD240)-LEN(SUBSTITUTE($AD237:$AD240,"S", "")))</f>
        <v>0</v>
      </c>
      <c r="AO237" s="230">
        <f>SUMPRODUCT(LEN($AC237:$AC240)-LEN(SUBSTITUTE($AC237:$AC240,"S", "")))</f>
        <v>0</v>
      </c>
      <c r="AP237" s="233">
        <f>SUMPRODUCT(LEN($M237:$S240)-LEN(SUBSTITUTE($M237:$S240,"F", "")))</f>
        <v>0</v>
      </c>
      <c r="AQ237" s="239">
        <f>SUMPRODUCT(LEN($AD237:$AD240)-LEN(SUBSTITUTE($AD237:$AD240,"F", "")))</f>
        <v>0</v>
      </c>
      <c r="AR237" s="230">
        <f>SUMPRODUCT(LEN($AC237:$AC240)-LEN(SUBSTITUTE($AC237:$AC240,"F", "")))</f>
        <v>0</v>
      </c>
      <c r="AS237" s="233">
        <f>SUMPRODUCT(LEN($M237:$S240)-LEN(SUBSTITUTE($M237:$S240,"G", "")))</f>
        <v>1</v>
      </c>
      <c r="AT237" s="239">
        <f>SUMPRODUCT(LEN($AD237:$AD240)-LEN(SUBSTITUTE($AD237:$AD240,"G", "")))</f>
        <v>0</v>
      </c>
      <c r="AU237" s="230">
        <f>SUMPRODUCT(LEN($AC237:$AC240)-LEN(SUBSTITUTE($AC237:$AC240,"G", "")))</f>
        <v>0</v>
      </c>
      <c r="AV237" s="233">
        <f>SUMPRODUCT(LEN($L237:$S240)-LEN(SUBSTITUTE($L237:$S240,"M", "")))</f>
        <v>0</v>
      </c>
      <c r="AW237" s="236">
        <f>SUMPRODUCT(LEN($AD237:$AD240)-LEN(SUBSTITUTE($AD237:$AD240,"M", "")))</f>
        <v>0</v>
      </c>
      <c r="AX237" s="230">
        <f>SUMPRODUCT(LEN($AC237:$AC240)-LEN(SUBSTITUTE($AC237:$AC240,"M", "")))</f>
        <v>0</v>
      </c>
      <c r="AY237" s="291">
        <f>SUMPRODUCT(LEN($AE237:$AE240)-LEN(SUBSTITUTE($AE237:$AE240,"S", "")))</f>
        <v>0</v>
      </c>
      <c r="AZ237" s="227">
        <f>SUMPRODUCT(LEN($AE237:$AE240)-LEN(SUBSTITUTE($AE237:$AE240,"F", "")))</f>
        <v>0</v>
      </c>
      <c r="BA237" s="227">
        <f>SUMPRODUCT(LEN($AE237:$AE240)-LEN(SUBSTITUTE($AE237:$AE240,"G", "")))</f>
        <v>2</v>
      </c>
      <c r="BB237" s="294">
        <f>SUMPRODUCT(LEN($AE237:$AE240)-LEN(SUBSTITUTE($AE237:$AE240,"M", "")))</f>
        <v>0</v>
      </c>
    </row>
    <row r="238" spans="2:62" ht="28.15" customHeight="1" thickBot="1" x14ac:dyDescent="0.25">
      <c r="B238" s="30"/>
      <c r="C238" s="243"/>
      <c r="D238" s="36"/>
      <c r="E238" s="35"/>
      <c r="F238" s="35"/>
      <c r="G238" s="34"/>
      <c r="H238" s="224"/>
      <c r="I238" s="247"/>
      <c r="J238" s="247"/>
      <c r="K238" s="247"/>
      <c r="L238" s="33" t="s">
        <v>123</v>
      </c>
      <c r="M238" s="32" t="s">
        <v>132</v>
      </c>
      <c r="N238" s="33" t="s">
        <v>122</v>
      </c>
      <c r="O238" s="32" t="s">
        <v>113</v>
      </c>
      <c r="P238" s="33" t="s">
        <v>120</v>
      </c>
      <c r="Q238" s="32" t="s">
        <v>121</v>
      </c>
      <c r="R238" s="33" t="s">
        <v>119</v>
      </c>
      <c r="S238" s="32"/>
      <c r="T238" s="33" t="s">
        <v>118</v>
      </c>
      <c r="U238" s="32"/>
      <c r="V238" s="33" t="s">
        <v>117</v>
      </c>
      <c r="W238" s="32"/>
      <c r="X238" s="33" t="s">
        <v>116</v>
      </c>
      <c r="Y238" s="32"/>
      <c r="Z238" s="33" t="s">
        <v>115</v>
      </c>
      <c r="AA238" s="32"/>
      <c r="AB238" s="31"/>
      <c r="AC238" s="32"/>
      <c r="AD238" s="31"/>
      <c r="AE238" s="23"/>
      <c r="AF238" s="251"/>
      <c r="AG238" s="251"/>
      <c r="AH238" s="22"/>
      <c r="AI238" s="11"/>
      <c r="AJ238" s="234"/>
      <c r="AK238" s="240"/>
      <c r="AL238" s="231"/>
      <c r="AM238" s="234"/>
      <c r="AN238" s="240"/>
      <c r="AO238" s="231"/>
      <c r="AP238" s="234"/>
      <c r="AQ238" s="240"/>
      <c r="AR238" s="231"/>
      <c r="AS238" s="234"/>
      <c r="AT238" s="240"/>
      <c r="AU238" s="231"/>
      <c r="AV238" s="234"/>
      <c r="AW238" s="237"/>
      <c r="AX238" s="231"/>
      <c r="AY238" s="292"/>
      <c r="AZ238" s="228"/>
      <c r="BA238" s="228"/>
      <c r="BB238" s="295"/>
    </row>
    <row r="239" spans="2:62" ht="28.15" customHeight="1" x14ac:dyDescent="0.2">
      <c r="B239" s="30"/>
      <c r="C239" s="244"/>
      <c r="D239" s="29"/>
      <c r="E239" s="28"/>
      <c r="F239" s="28"/>
      <c r="G239" s="27"/>
      <c r="H239" s="225">
        <v>180</v>
      </c>
      <c r="I239" s="248"/>
      <c r="J239" s="248"/>
      <c r="K239" s="248"/>
      <c r="L239" s="26" t="s">
        <v>114</v>
      </c>
      <c r="M239" s="25" t="s">
        <v>124</v>
      </c>
      <c r="N239" s="26" t="s">
        <v>112</v>
      </c>
      <c r="O239" s="25" t="s">
        <v>113</v>
      </c>
      <c r="P239" s="26" t="s">
        <v>111</v>
      </c>
      <c r="Q239" s="25" t="s">
        <v>121</v>
      </c>
      <c r="R239" s="26" t="s">
        <v>110</v>
      </c>
      <c r="S239" s="25"/>
      <c r="T239" s="26" t="s">
        <v>109</v>
      </c>
      <c r="U239" s="25"/>
      <c r="V239" s="26" t="s">
        <v>108</v>
      </c>
      <c r="W239" s="25"/>
      <c r="X239" s="26" t="s">
        <v>107</v>
      </c>
      <c r="Y239" s="25"/>
      <c r="Z239" s="26" t="s">
        <v>106</v>
      </c>
      <c r="AA239" s="25"/>
      <c r="AB239" s="24"/>
      <c r="AC239" s="25"/>
      <c r="AD239" s="24"/>
      <c r="AE239" s="23"/>
      <c r="AF239" s="251"/>
      <c r="AG239" s="251"/>
      <c r="AH239" s="22"/>
      <c r="AI239" s="11"/>
      <c r="AJ239" s="234"/>
      <c r="AK239" s="240"/>
      <c r="AL239" s="231"/>
      <c r="AM239" s="234"/>
      <c r="AN239" s="240"/>
      <c r="AO239" s="231"/>
      <c r="AP239" s="234"/>
      <c r="AQ239" s="240"/>
      <c r="AR239" s="231"/>
      <c r="AS239" s="234"/>
      <c r="AT239" s="240"/>
      <c r="AU239" s="231"/>
      <c r="AV239" s="234"/>
      <c r="AW239" s="237"/>
      <c r="AX239" s="231"/>
      <c r="AY239" s="292"/>
      <c r="AZ239" s="228"/>
      <c r="BA239" s="228"/>
      <c r="BB239" s="295"/>
    </row>
    <row r="240" spans="2:62" ht="28.15" customHeight="1" thickBot="1" x14ac:dyDescent="0.25">
      <c r="B240" s="30"/>
      <c r="C240" s="253"/>
      <c r="D240" s="51"/>
      <c r="E240" s="50"/>
      <c r="F240" s="50"/>
      <c r="G240" s="49"/>
      <c r="H240" s="226"/>
      <c r="I240" s="254"/>
      <c r="J240" s="254"/>
      <c r="K240" s="254"/>
      <c r="L240" s="48" t="s">
        <v>105</v>
      </c>
      <c r="M240" s="47" t="s">
        <v>175</v>
      </c>
      <c r="N240" s="48" t="s">
        <v>103</v>
      </c>
      <c r="O240" s="47" t="s">
        <v>113</v>
      </c>
      <c r="P240" s="48" t="s">
        <v>102</v>
      </c>
      <c r="Q240" s="47"/>
      <c r="R240" s="48" t="s">
        <v>101</v>
      </c>
      <c r="S240" s="47"/>
      <c r="T240" s="48">
        <v>20</v>
      </c>
      <c r="U240" s="47"/>
      <c r="V240" s="48" t="s">
        <v>100</v>
      </c>
      <c r="W240" s="47"/>
      <c r="X240" s="48" t="s">
        <v>99</v>
      </c>
      <c r="Y240" s="47"/>
      <c r="Z240" s="48" t="s">
        <v>98</v>
      </c>
      <c r="AA240" s="47"/>
      <c r="AB240" s="16"/>
      <c r="AC240" s="47"/>
      <c r="AD240" s="16"/>
      <c r="AE240" s="46"/>
      <c r="AF240" s="255"/>
      <c r="AG240" s="255"/>
      <c r="AH240" s="45"/>
      <c r="AI240" s="11"/>
      <c r="AJ240" s="235"/>
      <c r="AK240" s="241"/>
      <c r="AL240" s="232"/>
      <c r="AM240" s="235"/>
      <c r="AN240" s="241"/>
      <c r="AO240" s="232"/>
      <c r="AP240" s="235"/>
      <c r="AQ240" s="241"/>
      <c r="AR240" s="232"/>
      <c r="AS240" s="235"/>
      <c r="AT240" s="241"/>
      <c r="AU240" s="232"/>
      <c r="AV240" s="235"/>
      <c r="AW240" s="238"/>
      <c r="AX240" s="232"/>
      <c r="AY240" s="293"/>
      <c r="AZ240" s="229"/>
      <c r="BA240" s="229"/>
      <c r="BB240" s="296"/>
    </row>
    <row r="241" spans="2:62" ht="28.15" customHeight="1" x14ac:dyDescent="0.2">
      <c r="B241" s="30"/>
      <c r="C241" s="242">
        <v>2</v>
      </c>
      <c r="D241" s="44"/>
      <c r="E241" s="43"/>
      <c r="F241" s="43"/>
      <c r="G241" s="42"/>
      <c r="H241" s="223"/>
      <c r="I241" s="246">
        <v>51</v>
      </c>
      <c r="J241" s="246">
        <v>19</v>
      </c>
      <c r="K241" s="246">
        <v>6</v>
      </c>
      <c r="L241" s="41" t="s">
        <v>133</v>
      </c>
      <c r="M241" s="40" t="s">
        <v>104</v>
      </c>
      <c r="N241" s="41" t="s">
        <v>131</v>
      </c>
      <c r="O241" s="40" t="s">
        <v>178</v>
      </c>
      <c r="P241" s="41" t="s">
        <v>130</v>
      </c>
      <c r="Q241" s="40" t="s">
        <v>175</v>
      </c>
      <c r="R241" s="41" t="s">
        <v>129</v>
      </c>
      <c r="S241" s="40" t="s">
        <v>121</v>
      </c>
      <c r="T241" s="41" t="s">
        <v>128</v>
      </c>
      <c r="U241" s="40"/>
      <c r="V241" s="41" t="s">
        <v>127</v>
      </c>
      <c r="W241" s="40"/>
      <c r="X241" s="41" t="s">
        <v>126</v>
      </c>
      <c r="Y241" s="40"/>
      <c r="Z241" s="41" t="s">
        <v>125</v>
      </c>
      <c r="AA241" s="40"/>
      <c r="AB241" s="39"/>
      <c r="AC241" s="40"/>
      <c r="AD241" s="39"/>
      <c r="AE241" s="38"/>
      <c r="AF241" s="250"/>
      <c r="AG241" s="250"/>
      <c r="AH241" s="37"/>
      <c r="AI241" s="11"/>
      <c r="AJ241" s="233">
        <f>SUMPRODUCT(LEN($M241:$S244)-LEN(SUBSTITUTE($M241:$S244,"A", "")))</f>
        <v>12</v>
      </c>
      <c r="AK241" s="239">
        <f>SUMPRODUCT(LEN($AD241:$AD244)-LEN(SUBSTITUTE($AD241:$AD244,"A", "")))</f>
        <v>0</v>
      </c>
      <c r="AL241" s="230">
        <f>SUMPRODUCT(LEN($AC241:$AC244)-LEN(SUBSTITUTE($AC241:$AC244,"A", "")))</f>
        <v>0</v>
      </c>
      <c r="AM241" s="233">
        <f>SUMPRODUCT(LEN($M241:$S244)-LEN(SUBSTITUTE($M241:$S244,"S", "")))</f>
        <v>14</v>
      </c>
      <c r="AN241" s="239">
        <f>SUMPRODUCT(LEN($AD241:$AD244)-LEN(SUBSTITUTE($AD241:$AD244,"S", "")))</f>
        <v>0</v>
      </c>
      <c r="AO241" s="230">
        <f>SUMPRODUCT(LEN($AC241:$AC244)-LEN(SUBSTITUTE($AC241:$AC244,"S", "")))</f>
        <v>0</v>
      </c>
      <c r="AP241" s="233">
        <f>SUMPRODUCT(LEN($M241:$S244)-LEN(SUBSTITUTE($M241:$S244,"F", "")))</f>
        <v>0</v>
      </c>
      <c r="AQ241" s="239">
        <f>SUMPRODUCT(LEN($AD241:$AD244)-LEN(SUBSTITUTE($AD241:$AD244,"F", "")))</f>
        <v>0</v>
      </c>
      <c r="AR241" s="230">
        <f>SUMPRODUCT(LEN($AC241:$AC244)-LEN(SUBSTITUTE($AC241:$AC244,"F", "")))</f>
        <v>0</v>
      </c>
      <c r="AS241" s="233">
        <f>SUMPRODUCT(LEN($M241:$S244)-LEN(SUBSTITUTE($M241:$S244,"G", "")))</f>
        <v>1</v>
      </c>
      <c r="AT241" s="239">
        <f>SUMPRODUCT(LEN($AD241:$AD244)-LEN(SUBSTITUTE($AD241:$AD244,"G", "")))</f>
        <v>0</v>
      </c>
      <c r="AU241" s="230">
        <f>SUMPRODUCT(LEN($AC241:$AC244)-LEN(SUBSTITUTE($AC241:$AC244,"G", "")))</f>
        <v>0</v>
      </c>
      <c r="AV241" s="233">
        <f>SUMPRODUCT(LEN($L241:$S244)-LEN(SUBSTITUTE($L241:$S244,"M", "")))</f>
        <v>0</v>
      </c>
      <c r="AW241" s="236">
        <f>SUMPRODUCT(LEN($AD241:$AD244)-LEN(SUBSTITUTE($AD241:$AD244,"M", "")))</f>
        <v>0</v>
      </c>
      <c r="AX241" s="230">
        <f>SUMPRODUCT(LEN($AC241:$AC244)-LEN(SUBSTITUTE($AC241:$AC244,"M", "")))</f>
        <v>0</v>
      </c>
      <c r="AY241" s="291">
        <f>SUMPRODUCT(LEN($AE241:$AE244)-LEN(SUBSTITUTE($AE241:$AE244,"S", "")))</f>
        <v>0</v>
      </c>
      <c r="AZ241" s="227">
        <f>SUMPRODUCT(LEN($AE241:$AE244)-LEN(SUBSTITUTE($AE241:$AE244,"F", "")))</f>
        <v>0</v>
      </c>
      <c r="BA241" s="227">
        <f>SUMPRODUCT(LEN($AE241:$AE244)-LEN(SUBSTITUTE($AE241:$AE244,"G", "")))</f>
        <v>0</v>
      </c>
      <c r="BB241" s="294">
        <f>SUMPRODUCT(LEN($AE241:$AE244)-LEN(SUBSTITUTE($AE241:$AE244,"M", "")))</f>
        <v>0</v>
      </c>
    </row>
    <row r="242" spans="2:62" ht="28.15" customHeight="1" thickBot="1" x14ac:dyDescent="0.25">
      <c r="B242" s="30"/>
      <c r="C242" s="243"/>
      <c r="D242" s="36"/>
      <c r="E242" s="35"/>
      <c r="F242" s="35"/>
      <c r="G242" s="34"/>
      <c r="H242" s="224"/>
      <c r="I242" s="247"/>
      <c r="J242" s="247"/>
      <c r="K242" s="247"/>
      <c r="L242" s="33" t="s">
        <v>123</v>
      </c>
      <c r="M242" s="32" t="s">
        <v>132</v>
      </c>
      <c r="N242" s="33" t="s">
        <v>122</v>
      </c>
      <c r="O242" s="32" t="s">
        <v>195</v>
      </c>
      <c r="P242" s="33" t="s">
        <v>120</v>
      </c>
      <c r="Q242" s="32" t="s">
        <v>132</v>
      </c>
      <c r="R242" s="33" t="s">
        <v>119</v>
      </c>
      <c r="S242" s="32"/>
      <c r="T242" s="33" t="s">
        <v>118</v>
      </c>
      <c r="U242" s="32"/>
      <c r="V242" s="33" t="s">
        <v>117</v>
      </c>
      <c r="W242" s="32"/>
      <c r="X242" s="33" t="s">
        <v>116</v>
      </c>
      <c r="Y242" s="32"/>
      <c r="Z242" s="33" t="s">
        <v>115</v>
      </c>
      <c r="AA242" s="32"/>
      <c r="AB242" s="31"/>
      <c r="AC242" s="32"/>
      <c r="AD242" s="31"/>
      <c r="AE242" s="23"/>
      <c r="AF242" s="251"/>
      <c r="AG242" s="251"/>
      <c r="AH242" s="22"/>
      <c r="AI242" s="11"/>
      <c r="AJ242" s="234"/>
      <c r="AK242" s="240"/>
      <c r="AL242" s="231"/>
      <c r="AM242" s="234"/>
      <c r="AN242" s="240"/>
      <c r="AO242" s="231"/>
      <c r="AP242" s="234"/>
      <c r="AQ242" s="240"/>
      <c r="AR242" s="231"/>
      <c r="AS242" s="234"/>
      <c r="AT242" s="240"/>
      <c r="AU242" s="231"/>
      <c r="AV242" s="234"/>
      <c r="AW242" s="237"/>
      <c r="AX242" s="231"/>
      <c r="AY242" s="292"/>
      <c r="AZ242" s="228"/>
      <c r="BA242" s="228"/>
      <c r="BB242" s="295"/>
    </row>
    <row r="243" spans="2:62" ht="28.15" customHeight="1" x14ac:dyDescent="0.2">
      <c r="B243" s="30"/>
      <c r="C243" s="244"/>
      <c r="D243" s="29"/>
      <c r="E243" s="28"/>
      <c r="F243" s="28"/>
      <c r="G243" s="27"/>
      <c r="H243" s="225"/>
      <c r="I243" s="248"/>
      <c r="J243" s="248"/>
      <c r="K243" s="248"/>
      <c r="L243" s="26" t="s">
        <v>114</v>
      </c>
      <c r="M243" s="25" t="s">
        <v>389</v>
      </c>
      <c r="N243" s="26" t="s">
        <v>112</v>
      </c>
      <c r="O243" s="25" t="s">
        <v>215</v>
      </c>
      <c r="P243" s="26" t="s">
        <v>111</v>
      </c>
      <c r="Q243" s="25" t="s">
        <v>121</v>
      </c>
      <c r="R243" s="26" t="s">
        <v>110</v>
      </c>
      <c r="S243" s="25"/>
      <c r="T243" s="26" t="s">
        <v>109</v>
      </c>
      <c r="U243" s="25"/>
      <c r="V243" s="26" t="s">
        <v>108</v>
      </c>
      <c r="W243" s="25"/>
      <c r="X243" s="26" t="s">
        <v>107</v>
      </c>
      <c r="Y243" s="25"/>
      <c r="Z243" s="26" t="s">
        <v>106</v>
      </c>
      <c r="AA243" s="25"/>
      <c r="AB243" s="24"/>
      <c r="AC243" s="25"/>
      <c r="AD243" s="24"/>
      <c r="AE243" s="23"/>
      <c r="AF243" s="251"/>
      <c r="AG243" s="251"/>
      <c r="AH243" s="22"/>
      <c r="AI243" s="11"/>
      <c r="AJ243" s="234"/>
      <c r="AK243" s="240"/>
      <c r="AL243" s="231"/>
      <c r="AM243" s="234"/>
      <c r="AN243" s="240"/>
      <c r="AO243" s="231"/>
      <c r="AP243" s="234"/>
      <c r="AQ243" s="240"/>
      <c r="AR243" s="231"/>
      <c r="AS243" s="234"/>
      <c r="AT243" s="240"/>
      <c r="AU243" s="231"/>
      <c r="AV243" s="234"/>
      <c r="AW243" s="237"/>
      <c r="AX243" s="231"/>
      <c r="AY243" s="292"/>
      <c r="AZ243" s="228"/>
      <c r="BA243" s="228"/>
      <c r="BB243" s="295"/>
    </row>
    <row r="244" spans="2:62" ht="28.15" customHeight="1" thickBot="1" x14ac:dyDescent="0.25">
      <c r="B244" s="30"/>
      <c r="C244" s="253"/>
      <c r="D244" s="51"/>
      <c r="E244" s="50"/>
      <c r="F244" s="50"/>
      <c r="G244" s="49"/>
      <c r="H244" s="226"/>
      <c r="I244" s="254"/>
      <c r="J244" s="254"/>
      <c r="K244" s="254"/>
      <c r="L244" s="48" t="s">
        <v>105</v>
      </c>
      <c r="M244" s="47" t="s">
        <v>215</v>
      </c>
      <c r="N244" s="48" t="s">
        <v>103</v>
      </c>
      <c r="O244" s="47" t="s">
        <v>175</v>
      </c>
      <c r="P244" s="48" t="s">
        <v>102</v>
      </c>
      <c r="Q244" s="47" t="s">
        <v>121</v>
      </c>
      <c r="R244" s="48" t="s">
        <v>101</v>
      </c>
      <c r="S244" s="47"/>
      <c r="T244" s="48">
        <v>20</v>
      </c>
      <c r="U244" s="47"/>
      <c r="V244" s="48" t="s">
        <v>100</v>
      </c>
      <c r="W244" s="47"/>
      <c r="X244" s="48" t="s">
        <v>99</v>
      </c>
      <c r="Y244" s="47"/>
      <c r="Z244" s="48" t="s">
        <v>98</v>
      </c>
      <c r="AA244" s="47"/>
      <c r="AB244" s="16"/>
      <c r="AC244" s="47"/>
      <c r="AD244" s="16"/>
      <c r="AE244" s="46"/>
      <c r="AF244" s="255"/>
      <c r="AG244" s="255"/>
      <c r="AH244" s="45"/>
      <c r="AI244" s="11"/>
      <c r="AJ244" s="235"/>
      <c r="AK244" s="241"/>
      <c r="AL244" s="232"/>
      <c r="AM244" s="235"/>
      <c r="AN244" s="241"/>
      <c r="AO244" s="232"/>
      <c r="AP244" s="235"/>
      <c r="AQ244" s="241"/>
      <c r="AR244" s="232"/>
      <c r="AS244" s="235"/>
      <c r="AT244" s="241"/>
      <c r="AU244" s="232"/>
      <c r="AV244" s="235"/>
      <c r="AW244" s="238"/>
      <c r="AX244" s="232"/>
      <c r="AY244" s="293"/>
      <c r="AZ244" s="229"/>
      <c r="BA244" s="229"/>
      <c r="BB244" s="296"/>
    </row>
    <row r="245" spans="2:62" ht="28.15" customHeight="1" x14ac:dyDescent="0.2">
      <c r="B245" s="30"/>
      <c r="C245" s="242">
        <v>3</v>
      </c>
      <c r="D245" s="44"/>
      <c r="E245" s="43"/>
      <c r="F245" s="43"/>
      <c r="G245" s="42"/>
      <c r="H245" s="223"/>
      <c r="I245" s="246">
        <v>47</v>
      </c>
      <c r="J245" s="246">
        <v>18</v>
      </c>
      <c r="K245" s="246">
        <v>7</v>
      </c>
      <c r="L245" s="41" t="s">
        <v>133</v>
      </c>
      <c r="M245" s="40" t="s">
        <v>187</v>
      </c>
      <c r="N245" s="41" t="s">
        <v>131</v>
      </c>
      <c r="O245" s="40" t="s">
        <v>187</v>
      </c>
      <c r="P245" s="41" t="s">
        <v>130</v>
      </c>
      <c r="Q245" s="40" t="s">
        <v>113</v>
      </c>
      <c r="R245" s="41" t="s">
        <v>129</v>
      </c>
      <c r="S245" s="40"/>
      <c r="T245" s="41" t="s">
        <v>128</v>
      </c>
      <c r="U245" s="40"/>
      <c r="V245" s="41" t="s">
        <v>127</v>
      </c>
      <c r="W245" s="40"/>
      <c r="X245" s="41" t="s">
        <v>126</v>
      </c>
      <c r="Y245" s="40"/>
      <c r="Z245" s="41" t="s">
        <v>125</v>
      </c>
      <c r="AA245" s="40"/>
      <c r="AB245" s="39"/>
      <c r="AC245" s="40"/>
      <c r="AD245" s="39" t="s">
        <v>425</v>
      </c>
      <c r="AE245" s="38"/>
      <c r="AF245" s="250"/>
      <c r="AG245" s="250"/>
      <c r="AH245" s="37"/>
      <c r="AI245" s="11"/>
      <c r="AJ245" s="233">
        <f>SUMPRODUCT(LEN($M245:$S248)-LEN(SUBSTITUTE($M245:$S248,"A", "")))</f>
        <v>12</v>
      </c>
      <c r="AK245" s="239">
        <f>SUMPRODUCT(LEN($AD245:$AD248)-LEN(SUBSTITUTE($AD245:$AD248,"A", "")))</f>
        <v>2</v>
      </c>
      <c r="AL245" s="230">
        <f>SUMPRODUCT(LEN($AC245:$AC248)-LEN(SUBSTITUTE($AC245:$AC248,"A", "")))</f>
        <v>0</v>
      </c>
      <c r="AM245" s="233">
        <f>SUMPRODUCT(LEN($M245:$S248)-LEN(SUBSTITUTE($M245:$S248,"S", "")))</f>
        <v>15</v>
      </c>
      <c r="AN245" s="239">
        <f>SUMPRODUCT(LEN($AD245:$AD248)-LEN(SUBSTITUTE($AD245:$AD248,"S", "")))</f>
        <v>8</v>
      </c>
      <c r="AO245" s="230">
        <f>SUMPRODUCT(LEN($AC245:$AC248)-LEN(SUBSTITUTE($AC245:$AC248,"S", "")))</f>
        <v>0</v>
      </c>
      <c r="AP245" s="233">
        <f>SUMPRODUCT(LEN($M245:$S248)-LEN(SUBSTITUTE($M245:$S248,"F", "")))</f>
        <v>0</v>
      </c>
      <c r="AQ245" s="239">
        <f>SUMPRODUCT(LEN($AD245:$AD248)-LEN(SUBSTITUTE($AD245:$AD248,"F", "")))</f>
        <v>0</v>
      </c>
      <c r="AR245" s="230">
        <f>SUMPRODUCT(LEN($AC245:$AC248)-LEN(SUBSTITUTE($AC245:$AC248,"F", "")))</f>
        <v>0</v>
      </c>
      <c r="AS245" s="233">
        <f>SUMPRODUCT(LEN($M245:$S248)-LEN(SUBSTITUTE($M245:$S248,"G", "")))</f>
        <v>0</v>
      </c>
      <c r="AT245" s="239">
        <f>SUMPRODUCT(LEN($AD245:$AD248)-LEN(SUBSTITUTE($AD245:$AD248,"G", "")))</f>
        <v>0</v>
      </c>
      <c r="AU245" s="230">
        <f>SUMPRODUCT(LEN($AC245:$AC248)-LEN(SUBSTITUTE($AC245:$AC248,"G", "")))</f>
        <v>0</v>
      </c>
      <c r="AV245" s="233">
        <f>SUMPRODUCT(LEN($L245:$S248)-LEN(SUBSTITUTE($L245:$S248,"M", "")))</f>
        <v>0</v>
      </c>
      <c r="AW245" s="236">
        <f>SUMPRODUCT(LEN($AD245:$AD248)-LEN(SUBSTITUTE($AD245:$AD248,"M", "")))</f>
        <v>0</v>
      </c>
      <c r="AX245" s="230">
        <f>SUMPRODUCT(LEN($AC245:$AC248)-LEN(SUBSTITUTE($AC245:$AC248,"M", "")))</f>
        <v>0</v>
      </c>
      <c r="AY245" s="291">
        <f>SUMPRODUCT(LEN($AE245:$AE248)-LEN(SUBSTITUTE($AE245:$AE248,"S", "")))</f>
        <v>0</v>
      </c>
      <c r="AZ245" s="227">
        <f>SUMPRODUCT(LEN($AE245:$AE248)-LEN(SUBSTITUTE($AE245:$AE248,"F", "")))</f>
        <v>0</v>
      </c>
      <c r="BA245" s="227">
        <f>SUMPRODUCT(LEN($AE245:$AE248)-LEN(SUBSTITUTE($AE245:$AE248,"G", "")))</f>
        <v>0</v>
      </c>
      <c r="BB245" s="294">
        <f>SUMPRODUCT(LEN($AE245:$AE248)-LEN(SUBSTITUTE($AE245:$AE248,"M", "")))</f>
        <v>0</v>
      </c>
    </row>
    <row r="246" spans="2:62" ht="28.15" customHeight="1" thickBot="1" x14ac:dyDescent="0.25">
      <c r="B246" s="30"/>
      <c r="C246" s="243"/>
      <c r="D246" s="36"/>
      <c r="E246" s="35"/>
      <c r="F246" s="35"/>
      <c r="G246" s="34"/>
      <c r="H246" s="224"/>
      <c r="I246" s="247"/>
      <c r="J246" s="247"/>
      <c r="K246" s="247"/>
      <c r="L246" s="33" t="s">
        <v>123</v>
      </c>
      <c r="M246" s="32" t="s">
        <v>178</v>
      </c>
      <c r="N246" s="33" t="s">
        <v>122</v>
      </c>
      <c r="O246" s="32" t="s">
        <v>187</v>
      </c>
      <c r="P246" s="33" t="s">
        <v>120</v>
      </c>
      <c r="Q246" s="32" t="s">
        <v>121</v>
      </c>
      <c r="R246" s="33" t="s">
        <v>119</v>
      </c>
      <c r="S246" s="32"/>
      <c r="T246" s="33" t="s">
        <v>118</v>
      </c>
      <c r="U246" s="32"/>
      <c r="V246" s="33" t="s">
        <v>117</v>
      </c>
      <c r="W246" s="32"/>
      <c r="X246" s="33" t="s">
        <v>116</v>
      </c>
      <c r="Y246" s="32"/>
      <c r="Z246" s="33" t="s">
        <v>115</v>
      </c>
      <c r="AA246" s="32"/>
      <c r="AB246" s="31"/>
      <c r="AC246" s="32"/>
      <c r="AD246" s="31" t="s">
        <v>506</v>
      </c>
      <c r="AE246" s="23"/>
      <c r="AF246" s="251"/>
      <c r="AG246" s="251"/>
      <c r="AH246" s="22"/>
      <c r="AI246" s="11"/>
      <c r="AJ246" s="234"/>
      <c r="AK246" s="240"/>
      <c r="AL246" s="231"/>
      <c r="AM246" s="234"/>
      <c r="AN246" s="240"/>
      <c r="AO246" s="231"/>
      <c r="AP246" s="234"/>
      <c r="AQ246" s="240"/>
      <c r="AR246" s="231"/>
      <c r="AS246" s="234"/>
      <c r="AT246" s="240"/>
      <c r="AU246" s="231"/>
      <c r="AV246" s="234"/>
      <c r="AW246" s="237"/>
      <c r="AX246" s="231"/>
      <c r="AY246" s="292"/>
      <c r="AZ246" s="228"/>
      <c r="BA246" s="228"/>
      <c r="BB246" s="295"/>
    </row>
    <row r="247" spans="2:62" ht="28.15" customHeight="1" x14ac:dyDescent="0.2">
      <c r="B247" s="30"/>
      <c r="C247" s="244"/>
      <c r="D247" s="29"/>
      <c r="E247" s="28"/>
      <c r="F247" s="28"/>
      <c r="G247" s="27"/>
      <c r="H247" s="225"/>
      <c r="I247" s="248"/>
      <c r="J247" s="248"/>
      <c r="K247" s="248"/>
      <c r="L247" s="26" t="s">
        <v>114</v>
      </c>
      <c r="M247" s="25" t="s">
        <v>421</v>
      </c>
      <c r="N247" s="26" t="s">
        <v>112</v>
      </c>
      <c r="O247" s="25" t="s">
        <v>124</v>
      </c>
      <c r="P247" s="26" t="s">
        <v>111</v>
      </c>
      <c r="Q247" s="25" t="s">
        <v>121</v>
      </c>
      <c r="R247" s="26" t="s">
        <v>110</v>
      </c>
      <c r="S247" s="25"/>
      <c r="T247" s="26" t="s">
        <v>109</v>
      </c>
      <c r="U247" s="25"/>
      <c r="V247" s="26" t="s">
        <v>108</v>
      </c>
      <c r="W247" s="25"/>
      <c r="X247" s="26" t="s">
        <v>107</v>
      </c>
      <c r="Y247" s="25"/>
      <c r="Z247" s="26" t="s">
        <v>106</v>
      </c>
      <c r="AA247" s="25"/>
      <c r="AB247" s="24"/>
      <c r="AC247" s="25"/>
      <c r="AD247" s="24"/>
      <c r="AE247" s="23"/>
      <c r="AF247" s="251"/>
      <c r="AG247" s="251"/>
      <c r="AH247" s="22"/>
      <c r="AI247" s="11"/>
      <c r="AJ247" s="234"/>
      <c r="AK247" s="240"/>
      <c r="AL247" s="231"/>
      <c r="AM247" s="234"/>
      <c r="AN247" s="240"/>
      <c r="AO247" s="231"/>
      <c r="AP247" s="234"/>
      <c r="AQ247" s="240"/>
      <c r="AR247" s="231"/>
      <c r="AS247" s="234"/>
      <c r="AT247" s="240"/>
      <c r="AU247" s="231"/>
      <c r="AV247" s="234"/>
      <c r="AW247" s="237"/>
      <c r="AX247" s="231"/>
      <c r="AY247" s="292"/>
      <c r="AZ247" s="228"/>
      <c r="BA247" s="228"/>
      <c r="BB247" s="295"/>
    </row>
    <row r="248" spans="2:62" ht="28.15" customHeight="1" thickBot="1" x14ac:dyDescent="0.25">
      <c r="B248" s="21"/>
      <c r="C248" s="245"/>
      <c r="D248" s="20"/>
      <c r="E248" s="19"/>
      <c r="F248" s="19"/>
      <c r="G248" s="18"/>
      <c r="H248" s="226"/>
      <c r="I248" s="249"/>
      <c r="J248" s="249"/>
      <c r="K248" s="249"/>
      <c r="L248" s="17" t="s">
        <v>105</v>
      </c>
      <c r="M248" s="15" t="s">
        <v>217</v>
      </c>
      <c r="N248" s="17" t="s">
        <v>103</v>
      </c>
      <c r="O248" s="15" t="s">
        <v>113</v>
      </c>
      <c r="P248" s="17" t="s">
        <v>102</v>
      </c>
      <c r="Q248" s="15"/>
      <c r="R248" s="17" t="s">
        <v>101</v>
      </c>
      <c r="S248" s="15"/>
      <c r="T248" s="17">
        <v>20</v>
      </c>
      <c r="U248" s="15"/>
      <c r="V248" s="17" t="s">
        <v>100</v>
      </c>
      <c r="W248" s="15"/>
      <c r="X248" s="17" t="s">
        <v>99</v>
      </c>
      <c r="Y248" s="15"/>
      <c r="Z248" s="17" t="s">
        <v>98</v>
      </c>
      <c r="AA248" s="15"/>
      <c r="AB248" s="16"/>
      <c r="AC248" s="15"/>
      <c r="AD248" s="14"/>
      <c r="AE248" s="13"/>
      <c r="AF248" s="252"/>
      <c r="AG248" s="252"/>
      <c r="AH248" s="12"/>
      <c r="AI248" s="11"/>
      <c r="AJ248" s="235"/>
      <c r="AK248" s="241"/>
      <c r="AL248" s="232"/>
      <c r="AM248" s="235"/>
      <c r="AN248" s="241"/>
      <c r="AO248" s="232"/>
      <c r="AP248" s="235"/>
      <c r="AQ248" s="241"/>
      <c r="AR248" s="232"/>
      <c r="AS248" s="235"/>
      <c r="AT248" s="241"/>
      <c r="AU248" s="232"/>
      <c r="AV248" s="235"/>
      <c r="AW248" s="238"/>
      <c r="AX248" s="232"/>
      <c r="AY248" s="293"/>
      <c r="AZ248" s="229"/>
      <c r="BA248" s="229"/>
      <c r="BB248" s="296"/>
    </row>
    <row r="249" spans="2:62" ht="85.9" customHeight="1" thickTop="1" thickBot="1" x14ac:dyDescent="0.35">
      <c r="B249" s="105" t="s">
        <v>174</v>
      </c>
      <c r="C249" s="95" t="s">
        <v>173</v>
      </c>
      <c r="D249" s="100" t="s">
        <v>172</v>
      </c>
      <c r="E249" s="104" t="s">
        <v>171</v>
      </c>
      <c r="F249" s="103"/>
      <c r="G249" s="102"/>
      <c r="H249" s="101" t="s">
        <v>170</v>
      </c>
      <c r="I249" s="100" t="s">
        <v>96</v>
      </c>
      <c r="J249" s="100" t="s">
        <v>169</v>
      </c>
      <c r="K249" s="100" t="s">
        <v>97</v>
      </c>
      <c r="L249" s="256" t="s">
        <v>168</v>
      </c>
      <c r="M249" s="262"/>
      <c r="N249" s="256" t="s">
        <v>167</v>
      </c>
      <c r="O249" s="262"/>
      <c r="P249" s="256" t="s">
        <v>167</v>
      </c>
      <c r="Q249" s="257"/>
      <c r="R249" s="256" t="s">
        <v>167</v>
      </c>
      <c r="S249" s="257"/>
      <c r="T249" s="256" t="s">
        <v>167</v>
      </c>
      <c r="U249" s="257"/>
      <c r="V249" s="256" t="s">
        <v>167</v>
      </c>
      <c r="W249" s="257"/>
      <c r="X249" s="256" t="s">
        <v>167</v>
      </c>
      <c r="Y249" s="257"/>
      <c r="Z249" s="256" t="s">
        <v>167</v>
      </c>
      <c r="AA249" s="257"/>
      <c r="AB249" s="261" t="s">
        <v>166</v>
      </c>
      <c r="AC249" s="257"/>
      <c r="AD249" s="101" t="s">
        <v>165</v>
      </c>
      <c r="AE249" s="101" t="s">
        <v>164</v>
      </c>
      <c r="AF249" s="100" t="s">
        <v>163</v>
      </c>
      <c r="AG249" s="100" t="s">
        <v>162</v>
      </c>
      <c r="AH249" s="99" t="s">
        <v>161</v>
      </c>
      <c r="AI249" s="98"/>
      <c r="AJ249" s="96" t="s">
        <v>160</v>
      </c>
      <c r="AK249" s="95" t="s">
        <v>159</v>
      </c>
      <c r="AL249" s="94" t="s">
        <v>158</v>
      </c>
      <c r="AM249" s="96" t="s">
        <v>157</v>
      </c>
      <c r="AN249" s="95" t="s">
        <v>156</v>
      </c>
      <c r="AO249" s="94" t="s">
        <v>155</v>
      </c>
      <c r="AP249" s="96" t="s">
        <v>154</v>
      </c>
      <c r="AQ249" s="95" t="s">
        <v>153</v>
      </c>
      <c r="AR249" s="97" t="s">
        <v>152</v>
      </c>
      <c r="AS249" s="96" t="s">
        <v>151</v>
      </c>
      <c r="AT249" s="95" t="s">
        <v>150</v>
      </c>
      <c r="AU249" s="94" t="s">
        <v>149</v>
      </c>
      <c r="AV249" s="96" t="s">
        <v>148</v>
      </c>
      <c r="AW249" s="95" t="s">
        <v>147</v>
      </c>
      <c r="AX249" s="94" t="s">
        <v>146</v>
      </c>
      <c r="AY249" s="93" t="s">
        <v>145</v>
      </c>
      <c r="AZ249" s="92" t="s">
        <v>144</v>
      </c>
      <c r="BA249" s="92" t="s">
        <v>143</v>
      </c>
      <c r="BB249" s="91" t="s">
        <v>142</v>
      </c>
    </row>
    <row r="250" spans="2:62" ht="48" thickBot="1" x14ac:dyDescent="0.3">
      <c r="B250" s="90" t="s">
        <v>237</v>
      </c>
      <c r="C250" s="89"/>
      <c r="D250" s="88">
        <v>180</v>
      </c>
      <c r="E250" s="258"/>
      <c r="F250" s="259"/>
      <c r="G250" s="260"/>
      <c r="H250" s="87" t="s">
        <v>140</v>
      </c>
      <c r="I250" s="86"/>
      <c r="J250" s="86"/>
      <c r="K250" s="85"/>
      <c r="L250" s="84"/>
      <c r="M250" s="81"/>
      <c r="N250" s="84"/>
      <c r="O250" s="81"/>
      <c r="P250" s="84"/>
      <c r="Q250" s="81"/>
      <c r="R250" s="84"/>
      <c r="S250" s="81"/>
      <c r="T250" s="84"/>
      <c r="U250" s="81"/>
      <c r="V250" s="84"/>
      <c r="W250" s="81"/>
      <c r="X250" s="84"/>
      <c r="Y250" s="81"/>
      <c r="Z250" s="84"/>
      <c r="AA250" s="83"/>
      <c r="AB250" s="82" t="s">
        <v>139</v>
      </c>
      <c r="AC250" s="81"/>
      <c r="AD250" s="81"/>
      <c r="AE250" s="81"/>
      <c r="AF250" s="80"/>
      <c r="AG250" s="80"/>
      <c r="AH250" s="60"/>
      <c r="AI250" s="79" t="s">
        <v>138</v>
      </c>
      <c r="AJ250" s="78">
        <f t="shared" ref="AJ250:BB250" si="32">SUM(AJ252:AJ263)</f>
        <v>26</v>
      </c>
      <c r="AK250" s="77">
        <f t="shared" si="32"/>
        <v>3</v>
      </c>
      <c r="AL250" s="76">
        <f t="shared" si="32"/>
        <v>0</v>
      </c>
      <c r="AM250" s="78">
        <f t="shared" si="32"/>
        <v>38</v>
      </c>
      <c r="AN250" s="77">
        <f t="shared" si="32"/>
        <v>3</v>
      </c>
      <c r="AO250" s="76">
        <f t="shared" si="32"/>
        <v>0</v>
      </c>
      <c r="AP250" s="78">
        <f t="shared" si="32"/>
        <v>3</v>
      </c>
      <c r="AQ250" s="77">
        <f t="shared" si="32"/>
        <v>0</v>
      </c>
      <c r="AR250" s="76">
        <f t="shared" si="32"/>
        <v>0</v>
      </c>
      <c r="AS250" s="78">
        <f t="shared" si="32"/>
        <v>2</v>
      </c>
      <c r="AT250" s="77">
        <f t="shared" si="32"/>
        <v>0</v>
      </c>
      <c r="AU250" s="76">
        <f t="shared" si="32"/>
        <v>0</v>
      </c>
      <c r="AV250" s="78">
        <f t="shared" si="32"/>
        <v>0</v>
      </c>
      <c r="AW250" s="77">
        <f t="shared" si="32"/>
        <v>0</v>
      </c>
      <c r="AX250" s="76">
        <f t="shared" si="32"/>
        <v>0</v>
      </c>
      <c r="AY250" s="75">
        <f t="shared" si="32"/>
        <v>0</v>
      </c>
      <c r="AZ250" s="74">
        <f t="shared" si="32"/>
        <v>0</v>
      </c>
      <c r="BA250" s="74">
        <f t="shared" si="32"/>
        <v>0</v>
      </c>
      <c r="BB250" s="73">
        <f t="shared" si="32"/>
        <v>0</v>
      </c>
      <c r="BC250" s="72" t="s">
        <v>137</v>
      </c>
      <c r="BF250" s="5">
        <f>SUM(AJ250:AL250)/$BG$5</f>
        <v>9.6666666666666661</v>
      </c>
      <c r="BG250" s="5">
        <f>SUM(AM250:AO250,AY250)/$BG$5</f>
        <v>13.666666666666666</v>
      </c>
      <c r="BH250" s="5">
        <f>SUM(AP250:AR250,AZ250)/$BG$5</f>
        <v>1</v>
      </c>
      <c r="BI250" s="5">
        <f>SUM(AS250:AU250,BA250)/$BG$5</f>
        <v>0.66666666666666663</v>
      </c>
      <c r="BJ250" s="5">
        <f>SUM(AV250:AX250,BB250)/$BG$5</f>
        <v>0</v>
      </c>
    </row>
    <row r="251" spans="2:62" ht="37.5" thickBot="1" x14ac:dyDescent="0.3">
      <c r="B251" s="71"/>
      <c r="C251" s="70"/>
      <c r="D251" s="69"/>
      <c r="E251" s="68"/>
      <c r="F251" s="68"/>
      <c r="G251" s="67"/>
      <c r="H251" s="66"/>
      <c r="I251" s="64"/>
      <c r="J251" s="64"/>
      <c r="K251" s="65"/>
      <c r="L251" s="64"/>
      <c r="M251" s="62"/>
      <c r="N251" s="64"/>
      <c r="O251" s="62"/>
      <c r="P251" s="64"/>
      <c r="Q251" s="62"/>
      <c r="R251" s="64"/>
      <c r="S251" s="62"/>
      <c r="T251" s="64"/>
      <c r="U251" s="62"/>
      <c r="V251" s="64"/>
      <c r="W251" s="62"/>
      <c r="X251" s="64"/>
      <c r="Y251" s="62"/>
      <c r="Z251" s="64"/>
      <c r="AA251" s="62"/>
      <c r="AB251" s="63"/>
      <c r="AC251" s="62"/>
      <c r="AD251" s="62"/>
      <c r="AE251" s="62"/>
      <c r="AF251" s="61"/>
      <c r="AG251" s="61"/>
      <c r="AH251" s="60"/>
      <c r="AI251" s="59" t="s">
        <v>136</v>
      </c>
      <c r="AJ251" s="58">
        <f t="shared" ref="AJ251:BB251" si="33">AJ250/3</f>
        <v>8.6666666666666661</v>
      </c>
      <c r="AK251" s="57">
        <f t="shared" si="33"/>
        <v>1</v>
      </c>
      <c r="AL251" s="56">
        <f t="shared" si="33"/>
        <v>0</v>
      </c>
      <c r="AM251" s="58">
        <f t="shared" si="33"/>
        <v>12.666666666666666</v>
      </c>
      <c r="AN251" s="57">
        <f t="shared" si="33"/>
        <v>1</v>
      </c>
      <c r="AO251" s="56">
        <f t="shared" si="33"/>
        <v>0</v>
      </c>
      <c r="AP251" s="58">
        <f t="shared" si="33"/>
        <v>1</v>
      </c>
      <c r="AQ251" s="57">
        <f t="shared" si="33"/>
        <v>0</v>
      </c>
      <c r="AR251" s="56">
        <f t="shared" si="33"/>
        <v>0</v>
      </c>
      <c r="AS251" s="58">
        <f t="shared" si="33"/>
        <v>0.66666666666666663</v>
      </c>
      <c r="AT251" s="57">
        <f t="shared" si="33"/>
        <v>0</v>
      </c>
      <c r="AU251" s="56">
        <f t="shared" si="33"/>
        <v>0</v>
      </c>
      <c r="AV251" s="58">
        <f t="shared" si="33"/>
        <v>0</v>
      </c>
      <c r="AW251" s="57">
        <f t="shared" si="33"/>
        <v>0</v>
      </c>
      <c r="AX251" s="56">
        <f t="shared" si="33"/>
        <v>0</v>
      </c>
      <c r="AY251" s="55">
        <f t="shared" si="33"/>
        <v>0</v>
      </c>
      <c r="AZ251" s="54">
        <f t="shared" si="33"/>
        <v>0</v>
      </c>
      <c r="BA251" s="54">
        <f t="shared" si="33"/>
        <v>0</v>
      </c>
      <c r="BB251" s="53">
        <f t="shared" si="33"/>
        <v>0</v>
      </c>
      <c r="BC251" s="52" t="s">
        <v>135</v>
      </c>
    </row>
    <row r="252" spans="2:62" ht="28.15" customHeight="1" x14ac:dyDescent="0.2">
      <c r="B252" s="30"/>
      <c r="C252" s="242">
        <v>1</v>
      </c>
      <c r="D252" s="44"/>
      <c r="E252" s="43"/>
      <c r="F252" s="43"/>
      <c r="G252" s="42"/>
      <c r="H252" s="223" t="s">
        <v>183</v>
      </c>
      <c r="I252" s="246">
        <v>54</v>
      </c>
      <c r="J252" s="246">
        <v>17</v>
      </c>
      <c r="K252" s="246">
        <v>5</v>
      </c>
      <c r="L252" s="41" t="s">
        <v>133</v>
      </c>
      <c r="M252" s="40" t="s">
        <v>104</v>
      </c>
      <c r="N252" s="41" t="s">
        <v>131</v>
      </c>
      <c r="O252" s="40" t="s">
        <v>217</v>
      </c>
      <c r="P252" s="41" t="s">
        <v>130</v>
      </c>
      <c r="Q252" s="40" t="s">
        <v>113</v>
      </c>
      <c r="R252" s="41" t="s">
        <v>129</v>
      </c>
      <c r="S252" s="40"/>
      <c r="T252" s="41" t="s">
        <v>128</v>
      </c>
      <c r="U252" s="40"/>
      <c r="V252" s="41" t="s">
        <v>127</v>
      </c>
      <c r="W252" s="40"/>
      <c r="X252" s="41" t="s">
        <v>126</v>
      </c>
      <c r="Y252" s="40"/>
      <c r="Z252" s="41" t="s">
        <v>125</v>
      </c>
      <c r="AA252" s="40"/>
      <c r="AB252" s="39"/>
      <c r="AC252" s="40"/>
      <c r="AD252" s="39"/>
      <c r="AE252" s="38"/>
      <c r="AF252" s="250"/>
      <c r="AG252" s="250"/>
      <c r="AH252" s="37"/>
      <c r="AI252" s="11"/>
      <c r="AJ252" s="233">
        <f>SUMPRODUCT(LEN($M252:$S255)-LEN(SUBSTITUTE($M252:$S255,"A", "")))</f>
        <v>13</v>
      </c>
      <c r="AK252" s="239">
        <f>SUMPRODUCT(LEN($AD252:$AD255)-LEN(SUBSTITUTE($AD252:$AD255,"A", "")))</f>
        <v>0</v>
      </c>
      <c r="AL252" s="230">
        <f>SUMPRODUCT(LEN($AC252:$AC255)-LEN(SUBSTITUTE($AC252:$AC255,"A", "")))</f>
        <v>0</v>
      </c>
      <c r="AM252" s="233">
        <f>SUMPRODUCT(LEN($M252:$S255)-LEN(SUBSTITUTE($M252:$S255,"S", "")))</f>
        <v>13</v>
      </c>
      <c r="AN252" s="239">
        <f>SUMPRODUCT(LEN($AD252:$AD255)-LEN(SUBSTITUTE($AD252:$AD255,"S", "")))</f>
        <v>0</v>
      </c>
      <c r="AO252" s="230">
        <f>SUMPRODUCT(LEN($AC252:$AC255)-LEN(SUBSTITUTE($AC252:$AC255,"S", "")))</f>
        <v>0</v>
      </c>
      <c r="AP252" s="233">
        <f>SUMPRODUCT(LEN($M252:$S255)-LEN(SUBSTITUTE($M252:$S255,"F", "")))</f>
        <v>0</v>
      </c>
      <c r="AQ252" s="239">
        <f>SUMPRODUCT(LEN($AD252:$AD255)-LEN(SUBSTITUTE($AD252:$AD255,"F", "")))</f>
        <v>0</v>
      </c>
      <c r="AR252" s="230">
        <f>SUMPRODUCT(LEN($AC252:$AC255)-LEN(SUBSTITUTE($AC252:$AC255,"F", "")))</f>
        <v>0</v>
      </c>
      <c r="AS252" s="233">
        <f>SUMPRODUCT(LEN($M252:$S255)-LEN(SUBSTITUTE($M252:$S255,"G", "")))</f>
        <v>0</v>
      </c>
      <c r="AT252" s="239">
        <f>SUMPRODUCT(LEN($AD252:$AD255)-LEN(SUBSTITUTE($AD252:$AD255,"G", "")))</f>
        <v>0</v>
      </c>
      <c r="AU252" s="230">
        <f>SUMPRODUCT(LEN($AC252:$AC255)-LEN(SUBSTITUTE($AC252:$AC255,"G", "")))</f>
        <v>0</v>
      </c>
      <c r="AV252" s="233">
        <f>SUMPRODUCT(LEN($L252:$S255)-LEN(SUBSTITUTE($L252:$S255,"M", "")))</f>
        <v>0</v>
      </c>
      <c r="AW252" s="236">
        <f>SUMPRODUCT(LEN($AD252:$AD255)-LEN(SUBSTITUTE($AD252:$AD255,"M", "")))</f>
        <v>0</v>
      </c>
      <c r="AX252" s="269">
        <f>SUMPRODUCT(LEN($AC252:$AC255)-LEN(SUBSTITUTE($AC252:$AC255,"M", "")))</f>
        <v>0</v>
      </c>
      <c r="AY252" s="291">
        <f>SUMPRODUCT(LEN($AE252:$AE255)-LEN(SUBSTITUTE($AE252:$AE255,"S", "")))</f>
        <v>0</v>
      </c>
      <c r="AZ252" s="227">
        <f>SUMPRODUCT(LEN($AE252:$AE255)-LEN(SUBSTITUTE($AE252:$AE255,"F", "")))</f>
        <v>0</v>
      </c>
      <c r="BA252" s="227">
        <f>SUMPRODUCT(LEN($AE252:$AE255)-LEN(SUBSTITUTE($AE252:$AE255,"G", "")))</f>
        <v>0</v>
      </c>
      <c r="BB252" s="294">
        <f>SUMPRODUCT(LEN($AE252:$AE255)-LEN(SUBSTITUTE($AE252:$AE255,"M", "")))</f>
        <v>0</v>
      </c>
    </row>
    <row r="253" spans="2:62" ht="28.15" customHeight="1" thickBot="1" x14ac:dyDescent="0.25">
      <c r="B253" s="30"/>
      <c r="C253" s="243"/>
      <c r="D253" s="36"/>
      <c r="E253" s="35"/>
      <c r="F253" s="35"/>
      <c r="G253" s="34"/>
      <c r="H253" s="224"/>
      <c r="I253" s="247"/>
      <c r="J253" s="247"/>
      <c r="K253" s="247"/>
      <c r="L253" s="33" t="s">
        <v>123</v>
      </c>
      <c r="M253" s="32" t="s">
        <v>132</v>
      </c>
      <c r="N253" s="33" t="s">
        <v>122</v>
      </c>
      <c r="O253" s="32" t="s">
        <v>186</v>
      </c>
      <c r="P253" s="33" t="s">
        <v>120</v>
      </c>
      <c r="Q253" s="32" t="s">
        <v>113</v>
      </c>
      <c r="R253" s="33" t="s">
        <v>119</v>
      </c>
      <c r="S253" s="32"/>
      <c r="T253" s="33" t="s">
        <v>118</v>
      </c>
      <c r="U253" s="32"/>
      <c r="V253" s="33" t="s">
        <v>117</v>
      </c>
      <c r="W253" s="32"/>
      <c r="X253" s="33" t="s">
        <v>116</v>
      </c>
      <c r="Y253" s="32"/>
      <c r="Z253" s="33" t="s">
        <v>115</v>
      </c>
      <c r="AA253" s="32"/>
      <c r="AB253" s="31"/>
      <c r="AC253" s="32"/>
      <c r="AD253" s="31"/>
      <c r="AE253" s="23"/>
      <c r="AF253" s="251"/>
      <c r="AG253" s="251"/>
      <c r="AH253" s="22"/>
      <c r="AI253" s="11"/>
      <c r="AJ253" s="265"/>
      <c r="AK253" s="267"/>
      <c r="AL253" s="263"/>
      <c r="AM253" s="265"/>
      <c r="AN253" s="267"/>
      <c r="AO253" s="263"/>
      <c r="AP253" s="265"/>
      <c r="AQ253" s="267"/>
      <c r="AR253" s="263"/>
      <c r="AS253" s="265"/>
      <c r="AT253" s="267"/>
      <c r="AU253" s="263"/>
      <c r="AV253" s="265"/>
      <c r="AW253" s="275"/>
      <c r="AX253" s="270"/>
      <c r="AY253" s="292"/>
      <c r="AZ253" s="228"/>
      <c r="BA253" s="228"/>
      <c r="BB253" s="295"/>
    </row>
    <row r="254" spans="2:62" ht="28.15" customHeight="1" x14ac:dyDescent="0.2">
      <c r="B254" s="30"/>
      <c r="C254" s="244"/>
      <c r="D254" s="29"/>
      <c r="E254" s="28"/>
      <c r="F254" s="28"/>
      <c r="G254" s="27"/>
      <c r="H254" s="225">
        <v>180</v>
      </c>
      <c r="I254" s="248"/>
      <c r="J254" s="248"/>
      <c r="K254" s="248"/>
      <c r="L254" s="26" t="s">
        <v>114</v>
      </c>
      <c r="M254" s="25" t="s">
        <v>186</v>
      </c>
      <c r="N254" s="26" t="s">
        <v>112</v>
      </c>
      <c r="O254" s="25" t="s">
        <v>195</v>
      </c>
      <c r="P254" s="26" t="s">
        <v>111</v>
      </c>
      <c r="Q254" s="25" t="s">
        <v>121</v>
      </c>
      <c r="R254" s="26" t="s">
        <v>110</v>
      </c>
      <c r="S254" s="25"/>
      <c r="T254" s="26" t="s">
        <v>109</v>
      </c>
      <c r="U254" s="25"/>
      <c r="V254" s="26" t="s">
        <v>108</v>
      </c>
      <c r="W254" s="25"/>
      <c r="X254" s="26" t="s">
        <v>107</v>
      </c>
      <c r="Y254" s="25"/>
      <c r="Z254" s="26" t="s">
        <v>106</v>
      </c>
      <c r="AA254" s="25"/>
      <c r="AB254" s="24"/>
      <c r="AC254" s="25"/>
      <c r="AD254" s="24"/>
      <c r="AE254" s="23"/>
      <c r="AF254" s="251"/>
      <c r="AG254" s="251"/>
      <c r="AH254" s="22"/>
      <c r="AI254" s="11"/>
      <c r="AJ254" s="265"/>
      <c r="AK254" s="267"/>
      <c r="AL254" s="263"/>
      <c r="AM254" s="265"/>
      <c r="AN254" s="267"/>
      <c r="AO254" s="263"/>
      <c r="AP254" s="265"/>
      <c r="AQ254" s="267"/>
      <c r="AR254" s="263"/>
      <c r="AS254" s="265"/>
      <c r="AT254" s="267"/>
      <c r="AU254" s="263"/>
      <c r="AV254" s="265"/>
      <c r="AW254" s="275"/>
      <c r="AX254" s="270"/>
      <c r="AY254" s="292"/>
      <c r="AZ254" s="228"/>
      <c r="BA254" s="228"/>
      <c r="BB254" s="295"/>
    </row>
    <row r="255" spans="2:62" ht="28.15" customHeight="1" thickBot="1" x14ac:dyDescent="0.25">
      <c r="B255" s="30"/>
      <c r="C255" s="253"/>
      <c r="D255" s="51"/>
      <c r="E255" s="50"/>
      <c r="F255" s="50"/>
      <c r="G255" s="49"/>
      <c r="H255" s="226"/>
      <c r="I255" s="254"/>
      <c r="J255" s="254"/>
      <c r="K255" s="254"/>
      <c r="L255" s="48" t="s">
        <v>105</v>
      </c>
      <c r="M255" s="47" t="s">
        <v>178</v>
      </c>
      <c r="N255" s="48" t="s">
        <v>103</v>
      </c>
      <c r="O255" s="47" t="s">
        <v>175</v>
      </c>
      <c r="P255" s="48" t="s">
        <v>102</v>
      </c>
      <c r="Q255" s="47" t="s">
        <v>121</v>
      </c>
      <c r="R255" s="48" t="s">
        <v>101</v>
      </c>
      <c r="S255" s="47"/>
      <c r="T255" s="48">
        <v>20</v>
      </c>
      <c r="U255" s="47"/>
      <c r="V255" s="48" t="s">
        <v>100</v>
      </c>
      <c r="W255" s="47"/>
      <c r="X255" s="48" t="s">
        <v>99</v>
      </c>
      <c r="Y255" s="47"/>
      <c r="Z255" s="48" t="s">
        <v>98</v>
      </c>
      <c r="AA255" s="47"/>
      <c r="AB255" s="16"/>
      <c r="AC255" s="47"/>
      <c r="AD255" s="16"/>
      <c r="AE255" s="46"/>
      <c r="AF255" s="255"/>
      <c r="AG255" s="255"/>
      <c r="AH255" s="45"/>
      <c r="AI255" s="11"/>
      <c r="AJ255" s="266"/>
      <c r="AK255" s="268"/>
      <c r="AL255" s="264"/>
      <c r="AM255" s="266"/>
      <c r="AN255" s="268"/>
      <c r="AO255" s="264"/>
      <c r="AP255" s="266"/>
      <c r="AQ255" s="268"/>
      <c r="AR255" s="264"/>
      <c r="AS255" s="266"/>
      <c r="AT255" s="268"/>
      <c r="AU255" s="264"/>
      <c r="AV255" s="266"/>
      <c r="AW255" s="276"/>
      <c r="AX255" s="271"/>
      <c r="AY255" s="293"/>
      <c r="AZ255" s="229"/>
      <c r="BA255" s="229"/>
      <c r="BB255" s="296"/>
    </row>
    <row r="256" spans="2:62" ht="28.15" customHeight="1" x14ac:dyDescent="0.2">
      <c r="B256" s="30"/>
      <c r="C256" s="242">
        <v>2</v>
      </c>
      <c r="D256" s="44"/>
      <c r="E256" s="43"/>
      <c r="F256" s="43"/>
      <c r="G256" s="42"/>
      <c r="H256" s="223"/>
      <c r="I256" s="246">
        <v>53</v>
      </c>
      <c r="J256" s="246">
        <v>19</v>
      </c>
      <c r="K256" s="246">
        <v>7</v>
      </c>
      <c r="L256" s="41" t="s">
        <v>133</v>
      </c>
      <c r="M256" s="40" t="s">
        <v>469</v>
      </c>
      <c r="N256" s="41" t="s">
        <v>131</v>
      </c>
      <c r="O256" s="40" t="s">
        <v>178</v>
      </c>
      <c r="P256" s="41" t="s">
        <v>130</v>
      </c>
      <c r="Q256" s="40" t="s">
        <v>113</v>
      </c>
      <c r="R256" s="41" t="s">
        <v>129</v>
      </c>
      <c r="S256" s="40"/>
      <c r="T256" s="41" t="s">
        <v>128</v>
      </c>
      <c r="U256" s="40"/>
      <c r="V256" s="41" t="s">
        <v>127</v>
      </c>
      <c r="W256" s="40"/>
      <c r="X256" s="41" t="s">
        <v>126</v>
      </c>
      <c r="Y256" s="40"/>
      <c r="Z256" s="41" t="s">
        <v>125</v>
      </c>
      <c r="AA256" s="40"/>
      <c r="AB256" s="39"/>
      <c r="AC256" s="40"/>
      <c r="AD256" s="39" t="s">
        <v>121</v>
      </c>
      <c r="AE256" s="38"/>
      <c r="AF256" s="250">
        <v>8</v>
      </c>
      <c r="AG256" s="250"/>
      <c r="AH256" s="37"/>
      <c r="AI256" s="11"/>
      <c r="AJ256" s="233">
        <f>SUMPRODUCT(LEN($M256:$S259)-LEN(SUBSTITUTE($M256:$S259,"A", "")))</f>
        <v>6</v>
      </c>
      <c r="AK256" s="239">
        <f>SUMPRODUCT(LEN($AD256:$AD259)-LEN(SUBSTITUTE($AD256:$AD259,"A", "")))</f>
        <v>3</v>
      </c>
      <c r="AL256" s="230">
        <f>SUMPRODUCT(LEN($AC256:$AC259)-LEN(SUBSTITUTE($AC256:$AC259,"A", "")))</f>
        <v>0</v>
      </c>
      <c r="AM256" s="233">
        <f>SUMPRODUCT(LEN($M256:$S259)-LEN(SUBSTITUTE($M256:$S259,"S", "")))</f>
        <v>16</v>
      </c>
      <c r="AN256" s="239">
        <f>SUMPRODUCT(LEN($AD256:$AD259)-LEN(SUBSTITUTE($AD256:$AD259,"S", "")))</f>
        <v>3</v>
      </c>
      <c r="AO256" s="230">
        <f>SUMPRODUCT(LEN($AC256:$AC259)-LEN(SUBSTITUTE($AC256:$AC259,"S", "")))</f>
        <v>0</v>
      </c>
      <c r="AP256" s="233">
        <f>SUMPRODUCT(LEN($M256:$S259)-LEN(SUBSTITUTE($M256:$S259,"F", "")))</f>
        <v>2</v>
      </c>
      <c r="AQ256" s="239">
        <f>SUMPRODUCT(LEN($AD256:$AD259)-LEN(SUBSTITUTE($AD256:$AD259,"F", "")))</f>
        <v>0</v>
      </c>
      <c r="AR256" s="230">
        <f>SUMPRODUCT(LEN($AC256:$AC259)-LEN(SUBSTITUTE($AC256:$AC259,"F", "")))</f>
        <v>0</v>
      </c>
      <c r="AS256" s="233">
        <f>SUMPRODUCT(LEN($M256:$S259)-LEN(SUBSTITUTE($M256:$S259,"G", "")))</f>
        <v>2</v>
      </c>
      <c r="AT256" s="239">
        <f>SUMPRODUCT(LEN($AD256:$AD259)-LEN(SUBSTITUTE($AD256:$AD259,"G", "")))</f>
        <v>0</v>
      </c>
      <c r="AU256" s="230">
        <f>SUMPRODUCT(LEN($AC256:$AC259)-LEN(SUBSTITUTE($AC256:$AC259,"G", "")))</f>
        <v>0</v>
      </c>
      <c r="AV256" s="233">
        <f>SUMPRODUCT(LEN($L256:$S259)-LEN(SUBSTITUTE($L256:$S259,"M", "")))</f>
        <v>0</v>
      </c>
      <c r="AW256" s="236">
        <f>SUMPRODUCT(LEN($AD256:$AD259)-LEN(SUBSTITUTE($AD256:$AD259,"M", "")))</f>
        <v>0</v>
      </c>
      <c r="AX256" s="269">
        <f>SUMPRODUCT(LEN($AC256:$AC259)-LEN(SUBSTITUTE($AC256:$AC259,"M", "")))</f>
        <v>0</v>
      </c>
      <c r="AY256" s="291">
        <f>SUMPRODUCT(LEN($AE256:$AE259)-LEN(SUBSTITUTE($AE256:$AE259,"S", "")))</f>
        <v>0</v>
      </c>
      <c r="AZ256" s="227">
        <f>SUMPRODUCT(LEN($AE256:$AE259)-LEN(SUBSTITUTE($AE256:$AE259,"F", "")))</f>
        <v>0</v>
      </c>
      <c r="BA256" s="227">
        <f>SUMPRODUCT(LEN($AE256:$AE259)-LEN(SUBSTITUTE($AE256:$AE259,"G", "")))</f>
        <v>0</v>
      </c>
      <c r="BB256" s="294">
        <f>SUMPRODUCT(LEN($AE256:$AE259)-LEN(SUBSTITUTE($AE256:$AE259,"M", "")))</f>
        <v>0</v>
      </c>
    </row>
    <row r="257" spans="2:62" ht="28.15" customHeight="1" thickBot="1" x14ac:dyDescent="0.25">
      <c r="B257" s="30"/>
      <c r="C257" s="243"/>
      <c r="D257" s="36"/>
      <c r="E257" s="35"/>
      <c r="F257" s="35"/>
      <c r="G257" s="34"/>
      <c r="H257" s="224"/>
      <c r="I257" s="247"/>
      <c r="J257" s="247"/>
      <c r="K257" s="247"/>
      <c r="L257" s="33" t="s">
        <v>123</v>
      </c>
      <c r="M257" s="32" t="s">
        <v>414</v>
      </c>
      <c r="N257" s="33" t="s">
        <v>122</v>
      </c>
      <c r="O257" s="32" t="s">
        <v>195</v>
      </c>
      <c r="P257" s="33" t="s">
        <v>120</v>
      </c>
      <c r="Q257" s="32" t="s">
        <v>121</v>
      </c>
      <c r="R257" s="33" t="s">
        <v>119</v>
      </c>
      <c r="S257" s="32"/>
      <c r="T257" s="33" t="s">
        <v>118</v>
      </c>
      <c r="U257" s="32"/>
      <c r="V257" s="33" t="s">
        <v>117</v>
      </c>
      <c r="W257" s="32"/>
      <c r="X257" s="33" t="s">
        <v>116</v>
      </c>
      <c r="Y257" s="32"/>
      <c r="Z257" s="33" t="s">
        <v>115</v>
      </c>
      <c r="AA257" s="32"/>
      <c r="AB257" s="31"/>
      <c r="AC257" s="32"/>
      <c r="AD257" s="31" t="s">
        <v>104</v>
      </c>
      <c r="AE257" s="23"/>
      <c r="AF257" s="251"/>
      <c r="AG257" s="251"/>
      <c r="AH257" s="22"/>
      <c r="AI257" s="11"/>
      <c r="AJ257" s="265"/>
      <c r="AK257" s="267"/>
      <c r="AL257" s="263"/>
      <c r="AM257" s="265"/>
      <c r="AN257" s="267"/>
      <c r="AO257" s="263"/>
      <c r="AP257" s="265"/>
      <c r="AQ257" s="267"/>
      <c r="AR257" s="263"/>
      <c r="AS257" s="265"/>
      <c r="AT257" s="267"/>
      <c r="AU257" s="263"/>
      <c r="AV257" s="265"/>
      <c r="AW257" s="275"/>
      <c r="AX257" s="270"/>
      <c r="AY257" s="292"/>
      <c r="AZ257" s="228"/>
      <c r="BA257" s="228"/>
      <c r="BB257" s="295"/>
    </row>
    <row r="258" spans="2:62" ht="28.15" customHeight="1" x14ac:dyDescent="0.2">
      <c r="B258" s="30"/>
      <c r="C258" s="244"/>
      <c r="D258" s="29"/>
      <c r="E258" s="28"/>
      <c r="F258" s="28"/>
      <c r="G258" s="27"/>
      <c r="H258" s="225"/>
      <c r="I258" s="248"/>
      <c r="J258" s="248"/>
      <c r="K258" s="248"/>
      <c r="L258" s="26" t="s">
        <v>114</v>
      </c>
      <c r="M258" s="25" t="s">
        <v>178</v>
      </c>
      <c r="N258" s="26" t="s">
        <v>112</v>
      </c>
      <c r="O258" s="25" t="s">
        <v>132</v>
      </c>
      <c r="P258" s="26" t="s">
        <v>111</v>
      </c>
      <c r="Q258" s="25" t="s">
        <v>121</v>
      </c>
      <c r="R258" s="26" t="s">
        <v>110</v>
      </c>
      <c r="S258" s="25"/>
      <c r="T258" s="26" t="s">
        <v>109</v>
      </c>
      <c r="U258" s="25"/>
      <c r="V258" s="26" t="s">
        <v>108</v>
      </c>
      <c r="W258" s="25"/>
      <c r="X258" s="26" t="s">
        <v>107</v>
      </c>
      <c r="Y258" s="25"/>
      <c r="Z258" s="26" t="s">
        <v>106</v>
      </c>
      <c r="AA258" s="25"/>
      <c r="AB258" s="24"/>
      <c r="AC258" s="25"/>
      <c r="AD258" s="24" t="s">
        <v>411</v>
      </c>
      <c r="AE258" s="23"/>
      <c r="AF258" s="251"/>
      <c r="AG258" s="251"/>
      <c r="AH258" s="22"/>
      <c r="AI258" s="11"/>
      <c r="AJ258" s="265"/>
      <c r="AK258" s="267"/>
      <c r="AL258" s="263"/>
      <c r="AM258" s="265"/>
      <c r="AN258" s="267"/>
      <c r="AO258" s="263"/>
      <c r="AP258" s="265"/>
      <c r="AQ258" s="267"/>
      <c r="AR258" s="263"/>
      <c r="AS258" s="265"/>
      <c r="AT258" s="267"/>
      <c r="AU258" s="263"/>
      <c r="AV258" s="265"/>
      <c r="AW258" s="275"/>
      <c r="AX258" s="270"/>
      <c r="AY258" s="292"/>
      <c r="AZ258" s="228"/>
      <c r="BA258" s="228"/>
      <c r="BB258" s="295"/>
    </row>
    <row r="259" spans="2:62" ht="28.15" customHeight="1" thickBot="1" x14ac:dyDescent="0.25">
      <c r="B259" s="30"/>
      <c r="C259" s="253"/>
      <c r="D259" s="51"/>
      <c r="E259" s="50"/>
      <c r="F259" s="50"/>
      <c r="G259" s="49"/>
      <c r="H259" s="226"/>
      <c r="I259" s="254"/>
      <c r="J259" s="254"/>
      <c r="K259" s="254"/>
      <c r="L259" s="48" t="s">
        <v>105</v>
      </c>
      <c r="M259" s="47" t="s">
        <v>375</v>
      </c>
      <c r="N259" s="48" t="s">
        <v>103</v>
      </c>
      <c r="O259" s="47" t="s">
        <v>113</v>
      </c>
      <c r="P259" s="48" t="s">
        <v>102</v>
      </c>
      <c r="Q259" s="47" t="s">
        <v>121</v>
      </c>
      <c r="R259" s="48" t="s">
        <v>101</v>
      </c>
      <c r="S259" s="47"/>
      <c r="T259" s="48">
        <v>20</v>
      </c>
      <c r="U259" s="47"/>
      <c r="V259" s="48" t="s">
        <v>100</v>
      </c>
      <c r="W259" s="47"/>
      <c r="X259" s="48" t="s">
        <v>99</v>
      </c>
      <c r="Y259" s="47"/>
      <c r="Z259" s="48" t="s">
        <v>98</v>
      </c>
      <c r="AA259" s="47"/>
      <c r="AB259" s="16"/>
      <c r="AC259" s="47"/>
      <c r="AD259" s="16"/>
      <c r="AE259" s="46"/>
      <c r="AF259" s="255"/>
      <c r="AG259" s="255"/>
      <c r="AH259" s="45"/>
      <c r="AI259" s="11"/>
      <c r="AJ259" s="266"/>
      <c r="AK259" s="268"/>
      <c r="AL259" s="264"/>
      <c r="AM259" s="266"/>
      <c r="AN259" s="268"/>
      <c r="AO259" s="264"/>
      <c r="AP259" s="266"/>
      <c r="AQ259" s="268"/>
      <c r="AR259" s="264"/>
      <c r="AS259" s="266"/>
      <c r="AT259" s="268"/>
      <c r="AU259" s="264"/>
      <c r="AV259" s="266"/>
      <c r="AW259" s="276"/>
      <c r="AX259" s="271"/>
      <c r="AY259" s="293"/>
      <c r="AZ259" s="229"/>
      <c r="BA259" s="229"/>
      <c r="BB259" s="296"/>
    </row>
    <row r="260" spans="2:62" ht="28.15" customHeight="1" x14ac:dyDescent="0.2">
      <c r="B260" s="30"/>
      <c r="C260" s="242">
        <v>3</v>
      </c>
      <c r="D260" s="44"/>
      <c r="E260" s="43"/>
      <c r="F260" s="43"/>
      <c r="G260" s="42"/>
      <c r="H260" s="223"/>
      <c r="I260" s="246">
        <v>42</v>
      </c>
      <c r="J260" s="246">
        <v>17</v>
      </c>
      <c r="K260" s="246">
        <v>7</v>
      </c>
      <c r="L260" s="41" t="s">
        <v>133</v>
      </c>
      <c r="M260" s="40" t="s">
        <v>256</v>
      </c>
      <c r="N260" s="41" t="s">
        <v>131</v>
      </c>
      <c r="O260" s="40" t="s">
        <v>132</v>
      </c>
      <c r="P260" s="41" t="s">
        <v>130</v>
      </c>
      <c r="Q260" s="40" t="s">
        <v>121</v>
      </c>
      <c r="R260" s="41" t="s">
        <v>129</v>
      </c>
      <c r="S260" s="40"/>
      <c r="T260" s="41" t="s">
        <v>128</v>
      </c>
      <c r="U260" s="40"/>
      <c r="V260" s="41" t="s">
        <v>127</v>
      </c>
      <c r="W260" s="40"/>
      <c r="X260" s="41" t="s">
        <v>126</v>
      </c>
      <c r="Y260" s="40"/>
      <c r="Z260" s="41" t="s">
        <v>125</v>
      </c>
      <c r="AA260" s="40"/>
      <c r="AB260" s="39"/>
      <c r="AC260" s="40"/>
      <c r="AD260" s="39"/>
      <c r="AE260" s="38"/>
      <c r="AF260" s="250">
        <v>9</v>
      </c>
      <c r="AG260" s="250"/>
      <c r="AH260" s="37"/>
      <c r="AI260" s="11"/>
      <c r="AJ260" s="233">
        <f>SUMPRODUCT(LEN($M260:$S263)-LEN(SUBSTITUTE($M260:$S263,"A", "")))</f>
        <v>7</v>
      </c>
      <c r="AK260" s="239">
        <f>SUMPRODUCT(LEN($AD260:$AD263)-LEN(SUBSTITUTE($AD260:$AD263,"A", "")))</f>
        <v>0</v>
      </c>
      <c r="AL260" s="230">
        <f>SUMPRODUCT(LEN($AC260:$AC263)-LEN(SUBSTITUTE($AC260:$AC263,"A", "")))</f>
        <v>0</v>
      </c>
      <c r="AM260" s="233">
        <f>SUMPRODUCT(LEN($M260:$S263)-LEN(SUBSTITUTE($M260:$S263,"S", "")))</f>
        <v>9</v>
      </c>
      <c r="AN260" s="239">
        <f>SUMPRODUCT(LEN($AD260:$AD263)-LEN(SUBSTITUTE($AD260:$AD263,"S", "")))</f>
        <v>0</v>
      </c>
      <c r="AO260" s="230">
        <f>SUMPRODUCT(LEN($AC260:$AC263)-LEN(SUBSTITUTE($AC260:$AC263,"S", "")))</f>
        <v>0</v>
      </c>
      <c r="AP260" s="233">
        <f>SUMPRODUCT(LEN($M260:$S263)-LEN(SUBSTITUTE($M260:$S263,"F", "")))</f>
        <v>1</v>
      </c>
      <c r="AQ260" s="239">
        <f>SUMPRODUCT(LEN($AD260:$AD263)-LEN(SUBSTITUTE($AD260:$AD263,"F", "")))</f>
        <v>0</v>
      </c>
      <c r="AR260" s="230">
        <f>SUMPRODUCT(LEN($AC260:$AC263)-LEN(SUBSTITUTE($AC260:$AC263,"F", "")))</f>
        <v>0</v>
      </c>
      <c r="AS260" s="233">
        <f>SUMPRODUCT(LEN($M260:$S263)-LEN(SUBSTITUTE($M260:$S263,"G", "")))</f>
        <v>0</v>
      </c>
      <c r="AT260" s="239">
        <f>SUMPRODUCT(LEN($AD260:$AD263)-LEN(SUBSTITUTE($AD260:$AD263,"G", "")))</f>
        <v>0</v>
      </c>
      <c r="AU260" s="230">
        <f>SUMPRODUCT(LEN($AC260:$AC263)-LEN(SUBSTITUTE($AC260:$AC263,"G", "")))</f>
        <v>0</v>
      </c>
      <c r="AV260" s="233">
        <f>SUMPRODUCT(LEN($L260:$S263)-LEN(SUBSTITUTE($L260:$S263,"M", "")))</f>
        <v>0</v>
      </c>
      <c r="AW260" s="236">
        <f>SUMPRODUCT(LEN($AD260:$AD263)-LEN(SUBSTITUTE($AD260:$AD263,"M", "")))</f>
        <v>0</v>
      </c>
      <c r="AX260" s="269">
        <f>SUMPRODUCT(LEN($AC260:$AC263)-LEN(SUBSTITUTE($AC260:$AC263,"M", "")))</f>
        <v>0</v>
      </c>
      <c r="AY260" s="291">
        <f>SUMPRODUCT(LEN($AE260:$AE263)-LEN(SUBSTITUTE($AE260:$AE263,"S", "")))</f>
        <v>0</v>
      </c>
      <c r="AZ260" s="227">
        <f>SUMPRODUCT(LEN($AE260:$AE263)-LEN(SUBSTITUTE($AE260:$AE263,"F", "")))</f>
        <v>0</v>
      </c>
      <c r="BA260" s="227">
        <f>SUMPRODUCT(LEN($AE260:$AE263)-LEN(SUBSTITUTE($AE260:$AE263,"G", "")))</f>
        <v>0</v>
      </c>
      <c r="BB260" s="294">
        <f>SUMPRODUCT(LEN($AE260:$AE263)-LEN(SUBSTITUTE($AE260:$AE263,"M", "")))</f>
        <v>0</v>
      </c>
    </row>
    <row r="261" spans="2:62" ht="28.15" customHeight="1" thickBot="1" x14ac:dyDescent="0.25">
      <c r="B261" s="30"/>
      <c r="C261" s="243"/>
      <c r="D261" s="36"/>
      <c r="E261" s="35"/>
      <c r="F261" s="35"/>
      <c r="G261" s="34"/>
      <c r="H261" s="224"/>
      <c r="I261" s="247"/>
      <c r="J261" s="247"/>
      <c r="K261" s="247"/>
      <c r="L261" s="33" t="s">
        <v>123</v>
      </c>
      <c r="M261" s="32" t="s">
        <v>132</v>
      </c>
      <c r="N261" s="33" t="s">
        <v>122</v>
      </c>
      <c r="O261" s="32" t="s">
        <v>113</v>
      </c>
      <c r="P261" s="33" t="s">
        <v>120</v>
      </c>
      <c r="Q261" s="32" t="s">
        <v>121</v>
      </c>
      <c r="R261" s="33" t="s">
        <v>119</v>
      </c>
      <c r="S261" s="32"/>
      <c r="T261" s="33" t="s">
        <v>118</v>
      </c>
      <c r="U261" s="32"/>
      <c r="V261" s="33" t="s">
        <v>117</v>
      </c>
      <c r="W261" s="32"/>
      <c r="X261" s="33" t="s">
        <v>116</v>
      </c>
      <c r="Y261" s="32"/>
      <c r="Z261" s="33" t="s">
        <v>115</v>
      </c>
      <c r="AA261" s="32"/>
      <c r="AB261" s="31"/>
      <c r="AC261" s="32"/>
      <c r="AD261" s="31"/>
      <c r="AE261" s="23"/>
      <c r="AF261" s="251"/>
      <c r="AG261" s="251"/>
      <c r="AH261" s="22"/>
      <c r="AI261" s="11"/>
      <c r="AJ261" s="265"/>
      <c r="AK261" s="267"/>
      <c r="AL261" s="263"/>
      <c r="AM261" s="265"/>
      <c r="AN261" s="267"/>
      <c r="AO261" s="263"/>
      <c r="AP261" s="265"/>
      <c r="AQ261" s="267"/>
      <c r="AR261" s="263"/>
      <c r="AS261" s="265"/>
      <c r="AT261" s="267"/>
      <c r="AU261" s="263"/>
      <c r="AV261" s="265"/>
      <c r="AW261" s="275"/>
      <c r="AX261" s="270"/>
      <c r="AY261" s="292"/>
      <c r="AZ261" s="228"/>
      <c r="BA261" s="228"/>
      <c r="BB261" s="295"/>
    </row>
    <row r="262" spans="2:62" ht="28.15" customHeight="1" x14ac:dyDescent="0.2">
      <c r="B262" s="30"/>
      <c r="C262" s="244"/>
      <c r="D262" s="29"/>
      <c r="E262" s="28"/>
      <c r="F262" s="28"/>
      <c r="G262" s="27"/>
      <c r="H262" s="225"/>
      <c r="I262" s="248"/>
      <c r="J262" s="248"/>
      <c r="K262" s="248"/>
      <c r="L262" s="26" t="s">
        <v>114</v>
      </c>
      <c r="M262" s="25" t="s">
        <v>215</v>
      </c>
      <c r="N262" s="26" t="s">
        <v>112</v>
      </c>
      <c r="O262" s="25" t="s">
        <v>175</v>
      </c>
      <c r="P262" s="26" t="s">
        <v>111</v>
      </c>
      <c r="Q262" s="25"/>
      <c r="R262" s="26" t="s">
        <v>110</v>
      </c>
      <c r="S262" s="25"/>
      <c r="T262" s="26" t="s">
        <v>109</v>
      </c>
      <c r="U262" s="25"/>
      <c r="V262" s="26" t="s">
        <v>108</v>
      </c>
      <c r="W262" s="25"/>
      <c r="X262" s="26" t="s">
        <v>107</v>
      </c>
      <c r="Y262" s="25"/>
      <c r="Z262" s="26" t="s">
        <v>106</v>
      </c>
      <c r="AA262" s="25"/>
      <c r="AB262" s="24"/>
      <c r="AC262" s="25"/>
      <c r="AD262" s="24"/>
      <c r="AE262" s="23"/>
      <c r="AF262" s="251"/>
      <c r="AG262" s="251"/>
      <c r="AH262" s="22"/>
      <c r="AI262" s="11"/>
      <c r="AJ262" s="265"/>
      <c r="AK262" s="267"/>
      <c r="AL262" s="263"/>
      <c r="AM262" s="265"/>
      <c r="AN262" s="267"/>
      <c r="AO262" s="263"/>
      <c r="AP262" s="265"/>
      <c r="AQ262" s="267"/>
      <c r="AR262" s="263"/>
      <c r="AS262" s="265"/>
      <c r="AT262" s="267"/>
      <c r="AU262" s="263"/>
      <c r="AV262" s="265"/>
      <c r="AW262" s="275"/>
      <c r="AX262" s="270"/>
      <c r="AY262" s="292"/>
      <c r="AZ262" s="228"/>
      <c r="BA262" s="228"/>
      <c r="BB262" s="295"/>
    </row>
    <row r="263" spans="2:62" ht="28.15" customHeight="1" thickBot="1" x14ac:dyDescent="0.25">
      <c r="B263" s="21"/>
      <c r="C263" s="245"/>
      <c r="D263" s="20"/>
      <c r="E263" s="19"/>
      <c r="F263" s="19"/>
      <c r="G263" s="18"/>
      <c r="H263" s="226"/>
      <c r="I263" s="249"/>
      <c r="J263" s="249"/>
      <c r="K263" s="249"/>
      <c r="L263" s="17" t="s">
        <v>105</v>
      </c>
      <c r="M263" s="15" t="s">
        <v>175</v>
      </c>
      <c r="N263" s="17" t="s">
        <v>103</v>
      </c>
      <c r="O263" s="15" t="s">
        <v>121</v>
      </c>
      <c r="P263" s="17" t="s">
        <v>102</v>
      </c>
      <c r="Q263" s="15"/>
      <c r="R263" s="17" t="s">
        <v>101</v>
      </c>
      <c r="S263" s="15"/>
      <c r="T263" s="17">
        <v>20</v>
      </c>
      <c r="U263" s="15"/>
      <c r="V263" s="17" t="s">
        <v>100</v>
      </c>
      <c r="W263" s="15"/>
      <c r="X263" s="17" t="s">
        <v>99</v>
      </c>
      <c r="Y263" s="15"/>
      <c r="Z263" s="17" t="s">
        <v>98</v>
      </c>
      <c r="AA263" s="15"/>
      <c r="AB263" s="16"/>
      <c r="AC263" s="15"/>
      <c r="AD263" s="14"/>
      <c r="AE263" s="13"/>
      <c r="AF263" s="252"/>
      <c r="AG263" s="252"/>
      <c r="AH263" s="12"/>
      <c r="AI263" s="11"/>
      <c r="AJ263" s="266"/>
      <c r="AK263" s="268"/>
      <c r="AL263" s="264"/>
      <c r="AM263" s="266"/>
      <c r="AN263" s="268"/>
      <c r="AO263" s="264"/>
      <c r="AP263" s="266"/>
      <c r="AQ263" s="268"/>
      <c r="AR263" s="264"/>
      <c r="AS263" s="266"/>
      <c r="AT263" s="268"/>
      <c r="AU263" s="264"/>
      <c r="AV263" s="266"/>
      <c r="AW263" s="276"/>
      <c r="AX263" s="271"/>
      <c r="AY263" s="293"/>
      <c r="AZ263" s="229"/>
      <c r="BA263" s="229"/>
      <c r="BB263" s="296"/>
    </row>
    <row r="264" spans="2:62" ht="85.9" customHeight="1" thickTop="1" thickBot="1" x14ac:dyDescent="0.35">
      <c r="B264" s="105" t="s">
        <v>174</v>
      </c>
      <c r="C264" s="95" t="s">
        <v>173</v>
      </c>
      <c r="D264" s="100" t="s">
        <v>172</v>
      </c>
      <c r="E264" s="104" t="s">
        <v>171</v>
      </c>
      <c r="F264" s="103"/>
      <c r="G264" s="102"/>
      <c r="H264" s="101" t="s">
        <v>170</v>
      </c>
      <c r="I264" s="100" t="s">
        <v>96</v>
      </c>
      <c r="J264" s="100" t="s">
        <v>169</v>
      </c>
      <c r="K264" s="100" t="s">
        <v>97</v>
      </c>
      <c r="L264" s="256" t="s">
        <v>168</v>
      </c>
      <c r="M264" s="262"/>
      <c r="N264" s="256" t="s">
        <v>167</v>
      </c>
      <c r="O264" s="262"/>
      <c r="P264" s="256" t="s">
        <v>167</v>
      </c>
      <c r="Q264" s="257"/>
      <c r="R264" s="256" t="s">
        <v>167</v>
      </c>
      <c r="S264" s="257"/>
      <c r="T264" s="256" t="s">
        <v>167</v>
      </c>
      <c r="U264" s="257"/>
      <c r="V264" s="256" t="s">
        <v>167</v>
      </c>
      <c r="W264" s="257"/>
      <c r="X264" s="256" t="s">
        <v>167</v>
      </c>
      <c r="Y264" s="257"/>
      <c r="Z264" s="256" t="s">
        <v>167</v>
      </c>
      <c r="AA264" s="257"/>
      <c r="AB264" s="261" t="s">
        <v>166</v>
      </c>
      <c r="AC264" s="257"/>
      <c r="AD264" s="101" t="s">
        <v>165</v>
      </c>
      <c r="AE264" s="101" t="s">
        <v>164</v>
      </c>
      <c r="AF264" s="100" t="s">
        <v>163</v>
      </c>
      <c r="AG264" s="100" t="s">
        <v>162</v>
      </c>
      <c r="AH264" s="99" t="s">
        <v>161</v>
      </c>
      <c r="AI264" s="98"/>
      <c r="AJ264" s="96" t="s">
        <v>160</v>
      </c>
      <c r="AK264" s="95" t="s">
        <v>159</v>
      </c>
      <c r="AL264" s="94" t="s">
        <v>158</v>
      </c>
      <c r="AM264" s="96" t="s">
        <v>157</v>
      </c>
      <c r="AN264" s="95" t="s">
        <v>156</v>
      </c>
      <c r="AO264" s="94" t="s">
        <v>155</v>
      </c>
      <c r="AP264" s="96" t="s">
        <v>154</v>
      </c>
      <c r="AQ264" s="95" t="s">
        <v>153</v>
      </c>
      <c r="AR264" s="97" t="s">
        <v>152</v>
      </c>
      <c r="AS264" s="96" t="s">
        <v>151</v>
      </c>
      <c r="AT264" s="95" t="s">
        <v>150</v>
      </c>
      <c r="AU264" s="94" t="s">
        <v>149</v>
      </c>
      <c r="AV264" s="96" t="s">
        <v>148</v>
      </c>
      <c r="AW264" s="95" t="s">
        <v>147</v>
      </c>
      <c r="AX264" s="94" t="s">
        <v>146</v>
      </c>
      <c r="AY264" s="93" t="s">
        <v>145</v>
      </c>
      <c r="AZ264" s="92" t="s">
        <v>144</v>
      </c>
      <c r="BA264" s="92" t="s">
        <v>143</v>
      </c>
      <c r="BB264" s="91" t="s">
        <v>142</v>
      </c>
    </row>
    <row r="265" spans="2:62" ht="48" thickBot="1" x14ac:dyDescent="0.3">
      <c r="B265" s="90" t="s">
        <v>236</v>
      </c>
      <c r="C265" s="89"/>
      <c r="D265" s="88">
        <v>180</v>
      </c>
      <c r="E265" s="258"/>
      <c r="F265" s="259"/>
      <c r="G265" s="260"/>
      <c r="H265" s="87" t="s">
        <v>140</v>
      </c>
      <c r="I265" s="86"/>
      <c r="J265" s="86"/>
      <c r="K265" s="85"/>
      <c r="L265" s="84"/>
      <c r="M265" s="81"/>
      <c r="N265" s="84"/>
      <c r="O265" s="81"/>
      <c r="P265" s="84"/>
      <c r="Q265" s="81"/>
      <c r="R265" s="84"/>
      <c r="S265" s="81"/>
      <c r="T265" s="84"/>
      <c r="U265" s="81"/>
      <c r="V265" s="84"/>
      <c r="W265" s="81"/>
      <c r="X265" s="84"/>
      <c r="Y265" s="81"/>
      <c r="Z265" s="84"/>
      <c r="AA265" s="83"/>
      <c r="AB265" s="82" t="s">
        <v>139</v>
      </c>
      <c r="AC265" s="81"/>
      <c r="AD265" s="81"/>
      <c r="AE265" s="81"/>
      <c r="AF265" s="80"/>
      <c r="AG265" s="80"/>
      <c r="AH265" s="60"/>
      <c r="AI265" s="79" t="s">
        <v>138</v>
      </c>
      <c r="AJ265" s="78">
        <f t="shared" ref="AJ265:BB265" si="34">SUM(AJ267:AJ278)</f>
        <v>42</v>
      </c>
      <c r="AK265" s="77">
        <f t="shared" si="34"/>
        <v>4</v>
      </c>
      <c r="AL265" s="76">
        <f t="shared" si="34"/>
        <v>0</v>
      </c>
      <c r="AM265" s="78">
        <f t="shared" si="34"/>
        <v>31</v>
      </c>
      <c r="AN265" s="77">
        <f t="shared" si="34"/>
        <v>8</v>
      </c>
      <c r="AO265" s="76">
        <f t="shared" si="34"/>
        <v>0</v>
      </c>
      <c r="AP265" s="78">
        <f t="shared" si="34"/>
        <v>2</v>
      </c>
      <c r="AQ265" s="77">
        <f t="shared" si="34"/>
        <v>0</v>
      </c>
      <c r="AR265" s="76">
        <f t="shared" si="34"/>
        <v>0</v>
      </c>
      <c r="AS265" s="78">
        <f t="shared" si="34"/>
        <v>3</v>
      </c>
      <c r="AT265" s="77">
        <f t="shared" si="34"/>
        <v>0</v>
      </c>
      <c r="AU265" s="76">
        <f t="shared" si="34"/>
        <v>0</v>
      </c>
      <c r="AV265" s="78">
        <f t="shared" si="34"/>
        <v>0</v>
      </c>
      <c r="AW265" s="77">
        <f t="shared" si="34"/>
        <v>0</v>
      </c>
      <c r="AX265" s="76">
        <f t="shared" si="34"/>
        <v>0</v>
      </c>
      <c r="AY265" s="75">
        <f t="shared" si="34"/>
        <v>0</v>
      </c>
      <c r="AZ265" s="74">
        <f t="shared" si="34"/>
        <v>0</v>
      </c>
      <c r="BA265" s="74">
        <f t="shared" si="34"/>
        <v>0</v>
      </c>
      <c r="BB265" s="73">
        <f t="shared" si="34"/>
        <v>0</v>
      </c>
      <c r="BC265" s="72" t="s">
        <v>137</v>
      </c>
      <c r="BF265" s="5">
        <f>SUM(AJ265:AL265)/$BG$5</f>
        <v>15.333333333333334</v>
      </c>
      <c r="BG265" s="5">
        <f>SUM(AM265:AO265,AY265)/$BG$5</f>
        <v>13</v>
      </c>
      <c r="BH265" s="5">
        <f>SUM(AP265:AR265,AZ265)/$BG$5</f>
        <v>0.66666666666666663</v>
      </c>
      <c r="BI265" s="5">
        <f>SUM(AS265:AU265,BA265)/$BG$5</f>
        <v>1</v>
      </c>
      <c r="BJ265" s="5">
        <f>SUM(AV265:AX265,BB265)/$BG$5</f>
        <v>0</v>
      </c>
    </row>
    <row r="266" spans="2:62" ht="37.5" thickBot="1" x14ac:dyDescent="0.3">
      <c r="B266" s="71"/>
      <c r="C266" s="70"/>
      <c r="D266" s="69"/>
      <c r="E266" s="68"/>
      <c r="F266" s="68"/>
      <c r="G266" s="67"/>
      <c r="H266" s="66"/>
      <c r="I266" s="64"/>
      <c r="J266" s="64"/>
      <c r="K266" s="65"/>
      <c r="L266" s="64"/>
      <c r="M266" s="62"/>
      <c r="N266" s="64"/>
      <c r="O266" s="62"/>
      <c r="P266" s="64"/>
      <c r="Q266" s="62"/>
      <c r="R266" s="64"/>
      <c r="S266" s="62"/>
      <c r="T266" s="64"/>
      <c r="U266" s="62"/>
      <c r="V266" s="64"/>
      <c r="W266" s="62"/>
      <c r="X266" s="64"/>
      <c r="Y266" s="62"/>
      <c r="Z266" s="64"/>
      <c r="AA266" s="62"/>
      <c r="AB266" s="63"/>
      <c r="AC266" s="62"/>
      <c r="AD266" s="62"/>
      <c r="AE266" s="62"/>
      <c r="AF266" s="61"/>
      <c r="AG266" s="61"/>
      <c r="AH266" s="60"/>
      <c r="AI266" s="59" t="s">
        <v>136</v>
      </c>
      <c r="AJ266" s="58">
        <f t="shared" ref="AJ266:BB266" si="35">AJ265/3</f>
        <v>14</v>
      </c>
      <c r="AK266" s="57">
        <f t="shared" si="35"/>
        <v>1.3333333333333333</v>
      </c>
      <c r="AL266" s="56">
        <f t="shared" si="35"/>
        <v>0</v>
      </c>
      <c r="AM266" s="58">
        <f t="shared" si="35"/>
        <v>10.333333333333334</v>
      </c>
      <c r="AN266" s="57">
        <f t="shared" si="35"/>
        <v>2.6666666666666665</v>
      </c>
      <c r="AO266" s="56">
        <f t="shared" si="35"/>
        <v>0</v>
      </c>
      <c r="AP266" s="58">
        <f t="shared" si="35"/>
        <v>0.66666666666666663</v>
      </c>
      <c r="AQ266" s="57">
        <f t="shared" si="35"/>
        <v>0</v>
      </c>
      <c r="AR266" s="56">
        <f t="shared" si="35"/>
        <v>0</v>
      </c>
      <c r="AS266" s="58">
        <f t="shared" si="35"/>
        <v>1</v>
      </c>
      <c r="AT266" s="57">
        <f t="shared" si="35"/>
        <v>0</v>
      </c>
      <c r="AU266" s="56">
        <f t="shared" si="35"/>
        <v>0</v>
      </c>
      <c r="AV266" s="58">
        <f t="shared" si="35"/>
        <v>0</v>
      </c>
      <c r="AW266" s="57">
        <f t="shared" si="35"/>
        <v>0</v>
      </c>
      <c r="AX266" s="56">
        <f t="shared" si="35"/>
        <v>0</v>
      </c>
      <c r="AY266" s="55">
        <f t="shared" si="35"/>
        <v>0</v>
      </c>
      <c r="AZ266" s="54">
        <f t="shared" si="35"/>
        <v>0</v>
      </c>
      <c r="BA266" s="54">
        <f t="shared" si="35"/>
        <v>0</v>
      </c>
      <c r="BB266" s="53">
        <f t="shared" si="35"/>
        <v>0</v>
      </c>
      <c r="BC266" s="52" t="s">
        <v>135</v>
      </c>
    </row>
    <row r="267" spans="2:62" ht="28.15" customHeight="1" x14ac:dyDescent="0.2">
      <c r="B267" s="30"/>
      <c r="C267" s="242">
        <v>1</v>
      </c>
      <c r="D267" s="44"/>
      <c r="E267" s="43"/>
      <c r="F267" s="43"/>
      <c r="G267" s="42"/>
      <c r="H267" s="223" t="s">
        <v>183</v>
      </c>
      <c r="I267" s="246">
        <v>61</v>
      </c>
      <c r="J267" s="246">
        <v>20</v>
      </c>
      <c r="K267" s="246">
        <v>7</v>
      </c>
      <c r="L267" s="41" t="s">
        <v>133</v>
      </c>
      <c r="M267" s="40" t="s">
        <v>186</v>
      </c>
      <c r="N267" s="41" t="s">
        <v>131</v>
      </c>
      <c r="O267" s="40" t="s">
        <v>186</v>
      </c>
      <c r="P267" s="41" t="s">
        <v>130</v>
      </c>
      <c r="Q267" s="40" t="s">
        <v>175</v>
      </c>
      <c r="R267" s="41" t="s">
        <v>129</v>
      </c>
      <c r="S267" s="40" t="s">
        <v>121</v>
      </c>
      <c r="T267" s="41" t="s">
        <v>128</v>
      </c>
      <c r="U267" s="40"/>
      <c r="V267" s="41" t="s">
        <v>127</v>
      </c>
      <c r="W267" s="40"/>
      <c r="X267" s="41" t="s">
        <v>126</v>
      </c>
      <c r="Y267" s="40"/>
      <c r="Z267" s="41" t="s">
        <v>125</v>
      </c>
      <c r="AA267" s="40"/>
      <c r="AB267" s="39"/>
      <c r="AC267" s="40"/>
      <c r="AD267" s="39" t="s">
        <v>104</v>
      </c>
      <c r="AE267" s="38"/>
      <c r="AF267" s="250">
        <v>9</v>
      </c>
      <c r="AG267" s="250"/>
      <c r="AH267" s="37"/>
      <c r="AI267" s="11"/>
      <c r="AJ267" s="233">
        <f>SUMPRODUCT(LEN($M267:$S270)-LEN(SUBSTITUTE($M267:$S270,"A", "")))</f>
        <v>15</v>
      </c>
      <c r="AK267" s="239">
        <f>SUMPRODUCT(LEN($AD267:$AD270)-LEN(SUBSTITUTE($AD267:$AD270,"A", "")))</f>
        <v>1</v>
      </c>
      <c r="AL267" s="230">
        <f>SUMPRODUCT(LEN($AC267:$AC270)-LEN(SUBSTITUTE($AC267:$AC270,"A", "")))</f>
        <v>0</v>
      </c>
      <c r="AM267" s="233">
        <f>SUMPRODUCT(LEN($M267:$S270)-LEN(SUBSTITUTE($M267:$S270,"S", "")))</f>
        <v>13</v>
      </c>
      <c r="AN267" s="239">
        <f>SUMPRODUCT(LEN($AD267:$AD270)-LEN(SUBSTITUTE($AD267:$AD270,"S", "")))</f>
        <v>0</v>
      </c>
      <c r="AO267" s="230">
        <f>SUMPRODUCT(LEN($AC267:$AC270)-LEN(SUBSTITUTE($AC267:$AC270,"S", "")))</f>
        <v>0</v>
      </c>
      <c r="AP267" s="233">
        <f>SUMPRODUCT(LEN($M267:$S270)-LEN(SUBSTITUTE($M267:$S270,"F", "")))</f>
        <v>1</v>
      </c>
      <c r="AQ267" s="239">
        <f>SUMPRODUCT(LEN($AD267:$AD270)-LEN(SUBSTITUTE($AD267:$AD270,"F", "")))</f>
        <v>0</v>
      </c>
      <c r="AR267" s="230">
        <f>SUMPRODUCT(LEN($AC267:$AC270)-LEN(SUBSTITUTE($AC267:$AC270,"F", "")))</f>
        <v>0</v>
      </c>
      <c r="AS267" s="233">
        <f>SUMPRODUCT(LEN($M267:$S270)-LEN(SUBSTITUTE($M267:$S270,"G", "")))</f>
        <v>1</v>
      </c>
      <c r="AT267" s="239">
        <f>SUMPRODUCT(LEN($AD267:$AD270)-LEN(SUBSTITUTE($AD267:$AD270,"G", "")))</f>
        <v>0</v>
      </c>
      <c r="AU267" s="230">
        <f>SUMPRODUCT(LEN($AC267:$AC270)-LEN(SUBSTITUTE($AC267:$AC270,"G", "")))</f>
        <v>0</v>
      </c>
      <c r="AV267" s="233">
        <f>SUMPRODUCT(LEN($L267:$S270)-LEN(SUBSTITUTE($L267:$S270,"M", "")))</f>
        <v>0</v>
      </c>
      <c r="AW267" s="236">
        <f>SUMPRODUCT(LEN($AD267:$AD270)-LEN(SUBSTITUTE($AD267:$AD270,"M", "")))</f>
        <v>0</v>
      </c>
      <c r="AX267" s="230">
        <f>SUMPRODUCT(LEN($AC267:$AC270)-LEN(SUBSTITUTE($AC267:$AC270,"M", "")))</f>
        <v>0</v>
      </c>
      <c r="AY267" s="291">
        <f>SUMPRODUCT(LEN($AE267:$AE270)-LEN(SUBSTITUTE($AE267:$AE270,"S", "")))</f>
        <v>0</v>
      </c>
      <c r="AZ267" s="227">
        <f>SUMPRODUCT(LEN($AE267:$AE270)-LEN(SUBSTITUTE($AE267:$AE270,"F", "")))</f>
        <v>0</v>
      </c>
      <c r="BA267" s="227">
        <f>SUMPRODUCT(LEN($AE267:$AE270)-LEN(SUBSTITUTE($AE267:$AE270,"G", "")))</f>
        <v>0</v>
      </c>
      <c r="BB267" s="294">
        <f>SUMPRODUCT(LEN($AE267:$AE270)-LEN(SUBSTITUTE($AE267:$AE270,"M", "")))</f>
        <v>0</v>
      </c>
    </row>
    <row r="268" spans="2:62" ht="28.15" customHeight="1" thickBot="1" x14ac:dyDescent="0.25">
      <c r="B268" s="30"/>
      <c r="C268" s="243"/>
      <c r="D268" s="36"/>
      <c r="E268" s="35"/>
      <c r="F268" s="35"/>
      <c r="G268" s="34"/>
      <c r="H268" s="224"/>
      <c r="I268" s="247"/>
      <c r="J268" s="247"/>
      <c r="K268" s="247"/>
      <c r="L268" s="33" t="s">
        <v>123</v>
      </c>
      <c r="M268" s="32" t="s">
        <v>178</v>
      </c>
      <c r="N268" s="33" t="s">
        <v>122</v>
      </c>
      <c r="O268" s="32" t="s">
        <v>215</v>
      </c>
      <c r="P268" s="33" t="s">
        <v>120</v>
      </c>
      <c r="Q268" s="32" t="s">
        <v>124</v>
      </c>
      <c r="R268" s="33" t="s">
        <v>119</v>
      </c>
      <c r="S268" s="32"/>
      <c r="T268" s="33" t="s">
        <v>118</v>
      </c>
      <c r="U268" s="32"/>
      <c r="V268" s="33" t="s">
        <v>117</v>
      </c>
      <c r="W268" s="32"/>
      <c r="X268" s="33" t="s">
        <v>116</v>
      </c>
      <c r="Y268" s="32"/>
      <c r="Z268" s="33" t="s">
        <v>115</v>
      </c>
      <c r="AA268" s="32"/>
      <c r="AB268" s="31"/>
      <c r="AC268" s="32"/>
      <c r="AD268" s="31"/>
      <c r="AE268" s="23"/>
      <c r="AF268" s="251"/>
      <c r="AG268" s="251"/>
      <c r="AH268" s="22"/>
      <c r="AI268" s="11"/>
      <c r="AJ268" s="234"/>
      <c r="AK268" s="240"/>
      <c r="AL268" s="231"/>
      <c r="AM268" s="234"/>
      <c r="AN268" s="240"/>
      <c r="AO268" s="231"/>
      <c r="AP268" s="234"/>
      <c r="AQ268" s="240"/>
      <c r="AR268" s="231"/>
      <c r="AS268" s="234"/>
      <c r="AT268" s="240"/>
      <c r="AU268" s="231"/>
      <c r="AV268" s="234"/>
      <c r="AW268" s="237"/>
      <c r="AX268" s="231"/>
      <c r="AY268" s="292"/>
      <c r="AZ268" s="228"/>
      <c r="BA268" s="228"/>
      <c r="BB268" s="295"/>
    </row>
    <row r="269" spans="2:62" ht="28.15" customHeight="1" x14ac:dyDescent="0.2">
      <c r="B269" s="30"/>
      <c r="C269" s="244"/>
      <c r="D269" s="29"/>
      <c r="E269" s="28"/>
      <c r="F269" s="28"/>
      <c r="G269" s="27"/>
      <c r="H269" s="225">
        <v>180</v>
      </c>
      <c r="I269" s="248"/>
      <c r="J269" s="248"/>
      <c r="K269" s="248"/>
      <c r="L269" s="26" t="s">
        <v>114</v>
      </c>
      <c r="M269" s="25" t="s">
        <v>389</v>
      </c>
      <c r="N269" s="26" t="s">
        <v>112</v>
      </c>
      <c r="O269" s="25" t="s">
        <v>187</v>
      </c>
      <c r="P269" s="26" t="s">
        <v>111</v>
      </c>
      <c r="Q269" s="25" t="s">
        <v>121</v>
      </c>
      <c r="R269" s="26" t="s">
        <v>110</v>
      </c>
      <c r="S269" s="25"/>
      <c r="T269" s="26" t="s">
        <v>109</v>
      </c>
      <c r="U269" s="25"/>
      <c r="V269" s="26" t="s">
        <v>108</v>
      </c>
      <c r="W269" s="25"/>
      <c r="X269" s="26" t="s">
        <v>107</v>
      </c>
      <c r="Y269" s="25"/>
      <c r="Z269" s="26" t="s">
        <v>106</v>
      </c>
      <c r="AA269" s="25"/>
      <c r="AB269" s="24"/>
      <c r="AC269" s="25"/>
      <c r="AD269" s="24"/>
      <c r="AE269" s="23"/>
      <c r="AF269" s="251"/>
      <c r="AG269" s="251"/>
      <c r="AH269" s="22"/>
      <c r="AI269" s="11"/>
      <c r="AJ269" s="234"/>
      <c r="AK269" s="240"/>
      <c r="AL269" s="231"/>
      <c r="AM269" s="234"/>
      <c r="AN269" s="240"/>
      <c r="AO269" s="231"/>
      <c r="AP269" s="234"/>
      <c r="AQ269" s="240"/>
      <c r="AR269" s="231"/>
      <c r="AS269" s="234"/>
      <c r="AT269" s="240"/>
      <c r="AU269" s="231"/>
      <c r="AV269" s="234"/>
      <c r="AW269" s="237"/>
      <c r="AX269" s="231"/>
      <c r="AY269" s="292"/>
      <c r="AZ269" s="228"/>
      <c r="BA269" s="228"/>
      <c r="BB269" s="295"/>
    </row>
    <row r="270" spans="2:62" ht="28.15" customHeight="1" thickBot="1" x14ac:dyDescent="0.25">
      <c r="B270" s="30"/>
      <c r="C270" s="253"/>
      <c r="D270" s="51"/>
      <c r="E270" s="50"/>
      <c r="F270" s="50"/>
      <c r="G270" s="49"/>
      <c r="H270" s="226"/>
      <c r="I270" s="254"/>
      <c r="J270" s="254"/>
      <c r="K270" s="254"/>
      <c r="L270" s="48" t="s">
        <v>105</v>
      </c>
      <c r="M270" s="47" t="s">
        <v>470</v>
      </c>
      <c r="N270" s="48" t="s">
        <v>103</v>
      </c>
      <c r="O270" s="47" t="s">
        <v>195</v>
      </c>
      <c r="P270" s="48" t="s">
        <v>102</v>
      </c>
      <c r="Q270" s="47" t="s">
        <v>121</v>
      </c>
      <c r="R270" s="48" t="s">
        <v>101</v>
      </c>
      <c r="S270" s="47"/>
      <c r="T270" s="48">
        <v>20</v>
      </c>
      <c r="U270" s="47"/>
      <c r="V270" s="48" t="s">
        <v>100</v>
      </c>
      <c r="W270" s="47"/>
      <c r="X270" s="48" t="s">
        <v>99</v>
      </c>
      <c r="Y270" s="47"/>
      <c r="Z270" s="48" t="s">
        <v>98</v>
      </c>
      <c r="AA270" s="47"/>
      <c r="AB270" s="16"/>
      <c r="AC270" s="47"/>
      <c r="AD270" s="16"/>
      <c r="AE270" s="46"/>
      <c r="AF270" s="255"/>
      <c r="AG270" s="255"/>
      <c r="AH270" s="45"/>
      <c r="AI270" s="11"/>
      <c r="AJ270" s="235"/>
      <c r="AK270" s="241"/>
      <c r="AL270" s="232"/>
      <c r="AM270" s="235"/>
      <c r="AN270" s="241"/>
      <c r="AO270" s="232"/>
      <c r="AP270" s="235"/>
      <c r="AQ270" s="241"/>
      <c r="AR270" s="232"/>
      <c r="AS270" s="235"/>
      <c r="AT270" s="241"/>
      <c r="AU270" s="232"/>
      <c r="AV270" s="235"/>
      <c r="AW270" s="238"/>
      <c r="AX270" s="232"/>
      <c r="AY270" s="293"/>
      <c r="AZ270" s="229"/>
      <c r="BA270" s="229"/>
      <c r="BB270" s="296"/>
    </row>
    <row r="271" spans="2:62" ht="28.15" customHeight="1" x14ac:dyDescent="0.2">
      <c r="B271" s="30"/>
      <c r="C271" s="242">
        <v>2</v>
      </c>
      <c r="D271" s="44"/>
      <c r="E271" s="43"/>
      <c r="F271" s="43"/>
      <c r="G271" s="42"/>
      <c r="H271" s="223"/>
      <c r="I271" s="246">
        <v>47</v>
      </c>
      <c r="J271" s="246">
        <v>19</v>
      </c>
      <c r="K271" s="246">
        <v>6</v>
      </c>
      <c r="L271" s="41" t="s">
        <v>133</v>
      </c>
      <c r="M271" s="40" t="s">
        <v>505</v>
      </c>
      <c r="N271" s="41" t="s">
        <v>131</v>
      </c>
      <c r="O271" s="40" t="s">
        <v>376</v>
      </c>
      <c r="P271" s="41" t="s">
        <v>130</v>
      </c>
      <c r="Q271" s="40" t="s">
        <v>217</v>
      </c>
      <c r="R271" s="41" t="s">
        <v>129</v>
      </c>
      <c r="S271" s="40" t="s">
        <v>121</v>
      </c>
      <c r="T271" s="41" t="s">
        <v>128</v>
      </c>
      <c r="U271" s="40"/>
      <c r="V271" s="41" t="s">
        <v>127</v>
      </c>
      <c r="W271" s="40"/>
      <c r="X271" s="41" t="s">
        <v>126</v>
      </c>
      <c r="Y271" s="40"/>
      <c r="Z271" s="41" t="s">
        <v>125</v>
      </c>
      <c r="AA271" s="40"/>
      <c r="AB271" s="39"/>
      <c r="AC271" s="40"/>
      <c r="AD271" s="39" t="s">
        <v>504</v>
      </c>
      <c r="AE271" s="38"/>
      <c r="AF271" s="250"/>
      <c r="AG271" s="250"/>
      <c r="AH271" s="37"/>
      <c r="AI271" s="11"/>
      <c r="AJ271" s="233">
        <f>SUMPRODUCT(LEN($M271:$S274)-LEN(SUBSTITUTE($M271:$S274,"A", "")))</f>
        <v>21</v>
      </c>
      <c r="AK271" s="239">
        <f>SUMPRODUCT(LEN($AD271:$AD274)-LEN(SUBSTITUTE($AD271:$AD274,"A", "")))</f>
        <v>3</v>
      </c>
      <c r="AL271" s="230">
        <f>SUMPRODUCT(LEN($AC271:$AC274)-LEN(SUBSTITUTE($AC271:$AC274,"A", "")))</f>
        <v>0</v>
      </c>
      <c r="AM271" s="233">
        <f>SUMPRODUCT(LEN($M271:$S274)-LEN(SUBSTITUTE($M271:$S274,"S", "")))</f>
        <v>13</v>
      </c>
      <c r="AN271" s="239">
        <f>SUMPRODUCT(LEN($AD271:$AD274)-LEN(SUBSTITUTE($AD271:$AD274,"S", "")))</f>
        <v>8</v>
      </c>
      <c r="AO271" s="230">
        <f>SUMPRODUCT(LEN($AC271:$AC274)-LEN(SUBSTITUTE($AC271:$AC274,"S", "")))</f>
        <v>0</v>
      </c>
      <c r="AP271" s="233">
        <f>SUMPRODUCT(LEN($M271:$S274)-LEN(SUBSTITUTE($M271:$S274,"F", "")))</f>
        <v>1</v>
      </c>
      <c r="AQ271" s="239">
        <f>SUMPRODUCT(LEN($AD271:$AD274)-LEN(SUBSTITUTE($AD271:$AD274,"F", "")))</f>
        <v>0</v>
      </c>
      <c r="AR271" s="230">
        <f>SUMPRODUCT(LEN($AC271:$AC274)-LEN(SUBSTITUTE($AC271:$AC274,"F", "")))</f>
        <v>0</v>
      </c>
      <c r="AS271" s="233">
        <f>SUMPRODUCT(LEN($M271:$S274)-LEN(SUBSTITUTE($M271:$S274,"G", "")))</f>
        <v>2</v>
      </c>
      <c r="AT271" s="239">
        <f>SUMPRODUCT(LEN($AD271:$AD274)-LEN(SUBSTITUTE($AD271:$AD274,"G", "")))</f>
        <v>0</v>
      </c>
      <c r="AU271" s="230">
        <f>SUMPRODUCT(LEN($AC271:$AC274)-LEN(SUBSTITUTE($AC271:$AC274,"G", "")))</f>
        <v>0</v>
      </c>
      <c r="AV271" s="233">
        <f>SUMPRODUCT(LEN($L271:$S274)-LEN(SUBSTITUTE($L271:$S274,"M", "")))</f>
        <v>0</v>
      </c>
      <c r="AW271" s="236">
        <f>SUMPRODUCT(LEN($AD271:$AD274)-LEN(SUBSTITUTE($AD271:$AD274,"M", "")))</f>
        <v>0</v>
      </c>
      <c r="AX271" s="230">
        <f>SUMPRODUCT(LEN($AC271:$AC274)-LEN(SUBSTITUTE($AC271:$AC274,"M", "")))</f>
        <v>0</v>
      </c>
      <c r="AY271" s="291">
        <f>SUMPRODUCT(LEN($AE271:$AE274)-LEN(SUBSTITUTE($AE271:$AE274,"S", "")))</f>
        <v>0</v>
      </c>
      <c r="AZ271" s="227">
        <f>SUMPRODUCT(LEN($AE271:$AE274)-LEN(SUBSTITUTE($AE271:$AE274,"F", "")))</f>
        <v>0</v>
      </c>
      <c r="BA271" s="227">
        <f>SUMPRODUCT(LEN($AE271:$AE274)-LEN(SUBSTITUTE($AE271:$AE274,"G", "")))</f>
        <v>0</v>
      </c>
      <c r="BB271" s="294">
        <f>SUMPRODUCT(LEN($AE271:$AE274)-LEN(SUBSTITUTE($AE271:$AE274,"M", "")))</f>
        <v>0</v>
      </c>
    </row>
    <row r="272" spans="2:62" ht="28.15" customHeight="1" thickBot="1" x14ac:dyDescent="0.25">
      <c r="B272" s="30"/>
      <c r="C272" s="243"/>
      <c r="D272" s="36"/>
      <c r="E272" s="35"/>
      <c r="F272" s="35"/>
      <c r="G272" s="34"/>
      <c r="H272" s="224"/>
      <c r="I272" s="247"/>
      <c r="J272" s="247"/>
      <c r="K272" s="247"/>
      <c r="L272" s="33" t="s">
        <v>123</v>
      </c>
      <c r="M272" s="32" t="s">
        <v>382</v>
      </c>
      <c r="N272" s="33" t="s">
        <v>122</v>
      </c>
      <c r="O272" s="32" t="s">
        <v>392</v>
      </c>
      <c r="P272" s="33" t="s">
        <v>120</v>
      </c>
      <c r="Q272" s="32" t="s">
        <v>175</v>
      </c>
      <c r="R272" s="33" t="s">
        <v>119</v>
      </c>
      <c r="S272" s="32"/>
      <c r="T272" s="33" t="s">
        <v>118</v>
      </c>
      <c r="U272" s="32"/>
      <c r="V272" s="33" t="s">
        <v>117</v>
      </c>
      <c r="W272" s="32"/>
      <c r="X272" s="33" t="s">
        <v>116</v>
      </c>
      <c r="Y272" s="32"/>
      <c r="Z272" s="33" t="s">
        <v>115</v>
      </c>
      <c r="AA272" s="32"/>
      <c r="AB272" s="31"/>
      <c r="AC272" s="32"/>
      <c r="AD272" s="31"/>
      <c r="AE272" s="23"/>
      <c r="AF272" s="251"/>
      <c r="AG272" s="251"/>
      <c r="AH272" s="22"/>
      <c r="AI272" s="11"/>
      <c r="AJ272" s="234"/>
      <c r="AK272" s="240"/>
      <c r="AL272" s="231"/>
      <c r="AM272" s="234"/>
      <c r="AN272" s="240"/>
      <c r="AO272" s="231"/>
      <c r="AP272" s="234"/>
      <c r="AQ272" s="240"/>
      <c r="AR272" s="231"/>
      <c r="AS272" s="234"/>
      <c r="AT272" s="240"/>
      <c r="AU272" s="231"/>
      <c r="AV272" s="234"/>
      <c r="AW272" s="237"/>
      <c r="AX272" s="231"/>
      <c r="AY272" s="292"/>
      <c r="AZ272" s="228"/>
      <c r="BA272" s="228"/>
      <c r="BB272" s="295"/>
    </row>
    <row r="273" spans="2:62" ht="28.15" customHeight="1" x14ac:dyDescent="0.2">
      <c r="B273" s="30"/>
      <c r="C273" s="244"/>
      <c r="D273" s="29"/>
      <c r="E273" s="28"/>
      <c r="F273" s="28"/>
      <c r="G273" s="27"/>
      <c r="H273" s="225"/>
      <c r="I273" s="248"/>
      <c r="J273" s="248"/>
      <c r="K273" s="248"/>
      <c r="L273" s="26" t="s">
        <v>114</v>
      </c>
      <c r="M273" s="25" t="s">
        <v>377</v>
      </c>
      <c r="N273" s="26" t="s">
        <v>112</v>
      </c>
      <c r="O273" s="25" t="s">
        <v>411</v>
      </c>
      <c r="P273" s="26" t="s">
        <v>111</v>
      </c>
      <c r="Q273" s="25" t="s">
        <v>113</v>
      </c>
      <c r="R273" s="26" t="s">
        <v>110</v>
      </c>
      <c r="S273" s="25"/>
      <c r="T273" s="26" t="s">
        <v>109</v>
      </c>
      <c r="U273" s="25"/>
      <c r="V273" s="26" t="s">
        <v>108</v>
      </c>
      <c r="W273" s="25"/>
      <c r="X273" s="26" t="s">
        <v>107</v>
      </c>
      <c r="Y273" s="25"/>
      <c r="Z273" s="26" t="s">
        <v>106</v>
      </c>
      <c r="AA273" s="25"/>
      <c r="AB273" s="24"/>
      <c r="AC273" s="25"/>
      <c r="AD273" s="24"/>
      <c r="AE273" s="23"/>
      <c r="AF273" s="251"/>
      <c r="AG273" s="251"/>
      <c r="AH273" s="22"/>
      <c r="AI273" s="11"/>
      <c r="AJ273" s="234"/>
      <c r="AK273" s="240"/>
      <c r="AL273" s="231"/>
      <c r="AM273" s="234"/>
      <c r="AN273" s="240"/>
      <c r="AO273" s="231"/>
      <c r="AP273" s="234"/>
      <c r="AQ273" s="240"/>
      <c r="AR273" s="231"/>
      <c r="AS273" s="234"/>
      <c r="AT273" s="240"/>
      <c r="AU273" s="231"/>
      <c r="AV273" s="234"/>
      <c r="AW273" s="237"/>
      <c r="AX273" s="231"/>
      <c r="AY273" s="292"/>
      <c r="AZ273" s="228"/>
      <c r="BA273" s="228"/>
      <c r="BB273" s="295"/>
    </row>
    <row r="274" spans="2:62" ht="28.15" customHeight="1" thickBot="1" x14ac:dyDescent="0.25">
      <c r="B274" s="30"/>
      <c r="C274" s="253"/>
      <c r="D274" s="51"/>
      <c r="E274" s="50"/>
      <c r="F274" s="50"/>
      <c r="G274" s="49"/>
      <c r="H274" s="226"/>
      <c r="I274" s="254"/>
      <c r="J274" s="254"/>
      <c r="K274" s="254"/>
      <c r="L274" s="48" t="s">
        <v>105</v>
      </c>
      <c r="M274" s="47" t="s">
        <v>399</v>
      </c>
      <c r="N274" s="48" t="s">
        <v>103</v>
      </c>
      <c r="O274" s="47" t="s">
        <v>188</v>
      </c>
      <c r="P274" s="48" t="s">
        <v>102</v>
      </c>
      <c r="Q274" s="47" t="s">
        <v>104</v>
      </c>
      <c r="R274" s="48" t="s">
        <v>101</v>
      </c>
      <c r="S274" s="47"/>
      <c r="T274" s="48">
        <v>20</v>
      </c>
      <c r="U274" s="47"/>
      <c r="V274" s="48" t="s">
        <v>100</v>
      </c>
      <c r="W274" s="47"/>
      <c r="X274" s="48" t="s">
        <v>99</v>
      </c>
      <c r="Y274" s="47"/>
      <c r="Z274" s="48" t="s">
        <v>98</v>
      </c>
      <c r="AA274" s="47"/>
      <c r="AB274" s="16"/>
      <c r="AC274" s="47"/>
      <c r="AD274" s="16"/>
      <c r="AE274" s="46"/>
      <c r="AF274" s="255"/>
      <c r="AG274" s="255"/>
      <c r="AH274" s="45"/>
      <c r="AI274" s="11"/>
      <c r="AJ274" s="235"/>
      <c r="AK274" s="241"/>
      <c r="AL274" s="232"/>
      <c r="AM274" s="235"/>
      <c r="AN274" s="241"/>
      <c r="AO274" s="232"/>
      <c r="AP274" s="235"/>
      <c r="AQ274" s="241"/>
      <c r="AR274" s="232"/>
      <c r="AS274" s="235"/>
      <c r="AT274" s="241"/>
      <c r="AU274" s="232"/>
      <c r="AV274" s="235"/>
      <c r="AW274" s="238"/>
      <c r="AX274" s="232"/>
      <c r="AY274" s="293"/>
      <c r="AZ274" s="229"/>
      <c r="BA274" s="229"/>
      <c r="BB274" s="296"/>
    </row>
    <row r="275" spans="2:62" ht="28.15" customHeight="1" x14ac:dyDescent="0.2">
      <c r="B275" s="30"/>
      <c r="C275" s="242">
        <v>3</v>
      </c>
      <c r="D275" s="44"/>
      <c r="E275" s="43"/>
      <c r="F275" s="43"/>
      <c r="G275" s="42"/>
      <c r="H275" s="223"/>
      <c r="I275" s="246">
        <v>45</v>
      </c>
      <c r="J275" s="246">
        <v>15</v>
      </c>
      <c r="K275" s="246">
        <v>6</v>
      </c>
      <c r="L275" s="41" t="s">
        <v>133</v>
      </c>
      <c r="M275" s="40" t="s">
        <v>104</v>
      </c>
      <c r="N275" s="41" t="s">
        <v>131</v>
      </c>
      <c r="O275" s="40" t="s">
        <v>104</v>
      </c>
      <c r="P275" s="41" t="s">
        <v>130</v>
      </c>
      <c r="Q275" s="40" t="s">
        <v>121</v>
      </c>
      <c r="R275" s="41" t="s">
        <v>129</v>
      </c>
      <c r="S275" s="40"/>
      <c r="T275" s="41" t="s">
        <v>128</v>
      </c>
      <c r="U275" s="40"/>
      <c r="V275" s="41" t="s">
        <v>127</v>
      </c>
      <c r="W275" s="40"/>
      <c r="X275" s="41" t="s">
        <v>126</v>
      </c>
      <c r="Y275" s="40"/>
      <c r="Z275" s="41" t="s">
        <v>125</v>
      </c>
      <c r="AA275" s="40"/>
      <c r="AB275" s="39"/>
      <c r="AC275" s="40"/>
      <c r="AD275" s="39"/>
      <c r="AE275" s="38"/>
      <c r="AF275" s="250"/>
      <c r="AG275" s="250"/>
      <c r="AH275" s="37"/>
      <c r="AI275" s="11"/>
      <c r="AJ275" s="233">
        <f>SUMPRODUCT(LEN($M275:$S278)-LEN(SUBSTITUTE($M275:$S278,"A", "")))</f>
        <v>6</v>
      </c>
      <c r="AK275" s="239">
        <f>SUMPRODUCT(LEN($AD275:$AD278)-LEN(SUBSTITUTE($AD275:$AD278,"A", "")))</f>
        <v>0</v>
      </c>
      <c r="AL275" s="230">
        <f>SUMPRODUCT(LEN($AC275:$AC278)-LEN(SUBSTITUTE($AC275:$AC278,"A", "")))</f>
        <v>0</v>
      </c>
      <c r="AM275" s="233">
        <f>SUMPRODUCT(LEN($M275:$S278)-LEN(SUBSTITUTE($M275:$S278,"S", "")))</f>
        <v>5</v>
      </c>
      <c r="AN275" s="239">
        <f>SUMPRODUCT(LEN($AD275:$AD278)-LEN(SUBSTITUTE($AD275:$AD278,"S", "")))</f>
        <v>0</v>
      </c>
      <c r="AO275" s="230">
        <f>SUMPRODUCT(LEN($AC275:$AC278)-LEN(SUBSTITUTE($AC275:$AC278,"S", "")))</f>
        <v>0</v>
      </c>
      <c r="AP275" s="233">
        <f>SUMPRODUCT(LEN($M275:$S278)-LEN(SUBSTITUTE($M275:$S278,"F", "")))</f>
        <v>0</v>
      </c>
      <c r="AQ275" s="239">
        <f>SUMPRODUCT(LEN($AD275:$AD278)-LEN(SUBSTITUTE($AD275:$AD278,"F", "")))</f>
        <v>0</v>
      </c>
      <c r="AR275" s="230">
        <f>SUMPRODUCT(LEN($AC275:$AC278)-LEN(SUBSTITUTE($AC275:$AC278,"F", "")))</f>
        <v>0</v>
      </c>
      <c r="AS275" s="233">
        <f>SUMPRODUCT(LEN($M275:$S278)-LEN(SUBSTITUTE($M275:$S278,"G", "")))</f>
        <v>0</v>
      </c>
      <c r="AT275" s="239">
        <f>SUMPRODUCT(LEN($AD275:$AD278)-LEN(SUBSTITUTE($AD275:$AD278,"G", "")))</f>
        <v>0</v>
      </c>
      <c r="AU275" s="230">
        <f>SUMPRODUCT(LEN($AC275:$AC278)-LEN(SUBSTITUTE($AC275:$AC278,"G", "")))</f>
        <v>0</v>
      </c>
      <c r="AV275" s="233">
        <f>SUMPRODUCT(LEN($L275:$S278)-LEN(SUBSTITUTE($L275:$S278,"M", "")))</f>
        <v>0</v>
      </c>
      <c r="AW275" s="236">
        <f>SUMPRODUCT(LEN($AD275:$AD278)-LEN(SUBSTITUTE($AD275:$AD278,"M", "")))</f>
        <v>0</v>
      </c>
      <c r="AX275" s="230">
        <f>SUMPRODUCT(LEN($AC275:$AC278)-LEN(SUBSTITUTE($AC275:$AC278,"M", "")))</f>
        <v>0</v>
      </c>
      <c r="AY275" s="291">
        <f>SUMPRODUCT(LEN($AE275:$AE278)-LEN(SUBSTITUTE($AE275:$AE278,"S", "")))</f>
        <v>0</v>
      </c>
      <c r="AZ275" s="227">
        <f>SUMPRODUCT(LEN($AE275:$AE278)-LEN(SUBSTITUTE($AE275:$AE278,"F", "")))</f>
        <v>0</v>
      </c>
      <c r="BA275" s="227">
        <f>SUMPRODUCT(LEN($AE275:$AE278)-LEN(SUBSTITUTE($AE275:$AE278,"G", "")))</f>
        <v>0</v>
      </c>
      <c r="BB275" s="294">
        <f>SUMPRODUCT(LEN($AE275:$AE278)-LEN(SUBSTITUTE($AE275:$AE278,"M", "")))</f>
        <v>0</v>
      </c>
    </row>
    <row r="276" spans="2:62" ht="28.15" customHeight="1" thickBot="1" x14ac:dyDescent="0.25">
      <c r="B276" s="30"/>
      <c r="C276" s="243"/>
      <c r="D276" s="36"/>
      <c r="E276" s="35"/>
      <c r="F276" s="35"/>
      <c r="G276" s="34"/>
      <c r="H276" s="224"/>
      <c r="I276" s="247"/>
      <c r="J276" s="247"/>
      <c r="K276" s="247"/>
      <c r="L276" s="33" t="s">
        <v>123</v>
      </c>
      <c r="M276" s="32" t="s">
        <v>132</v>
      </c>
      <c r="N276" s="33" t="s">
        <v>122</v>
      </c>
      <c r="O276" s="32" t="s">
        <v>121</v>
      </c>
      <c r="P276" s="33" t="s">
        <v>120</v>
      </c>
      <c r="Q276" s="32"/>
      <c r="R276" s="33" t="s">
        <v>119</v>
      </c>
      <c r="S276" s="32"/>
      <c r="T276" s="33" t="s">
        <v>118</v>
      </c>
      <c r="U276" s="32"/>
      <c r="V276" s="33" t="s">
        <v>117</v>
      </c>
      <c r="W276" s="32"/>
      <c r="X276" s="33" t="s">
        <v>116</v>
      </c>
      <c r="Y276" s="32"/>
      <c r="Z276" s="33" t="s">
        <v>115</v>
      </c>
      <c r="AA276" s="32"/>
      <c r="AB276" s="31"/>
      <c r="AC276" s="32"/>
      <c r="AD276" s="31"/>
      <c r="AE276" s="23"/>
      <c r="AF276" s="251"/>
      <c r="AG276" s="251"/>
      <c r="AH276" s="22"/>
      <c r="AI276" s="11"/>
      <c r="AJ276" s="234"/>
      <c r="AK276" s="240"/>
      <c r="AL276" s="231"/>
      <c r="AM276" s="234"/>
      <c r="AN276" s="240"/>
      <c r="AO276" s="231"/>
      <c r="AP276" s="234"/>
      <c r="AQ276" s="240"/>
      <c r="AR276" s="231"/>
      <c r="AS276" s="234"/>
      <c r="AT276" s="240"/>
      <c r="AU276" s="231"/>
      <c r="AV276" s="234"/>
      <c r="AW276" s="237"/>
      <c r="AX276" s="231"/>
      <c r="AY276" s="292"/>
      <c r="AZ276" s="228"/>
      <c r="BA276" s="228"/>
      <c r="BB276" s="295"/>
    </row>
    <row r="277" spans="2:62" ht="28.15" customHeight="1" x14ac:dyDescent="0.2">
      <c r="B277" s="30"/>
      <c r="C277" s="244"/>
      <c r="D277" s="29"/>
      <c r="E277" s="28"/>
      <c r="F277" s="28"/>
      <c r="G277" s="27"/>
      <c r="H277" s="225"/>
      <c r="I277" s="248"/>
      <c r="J277" s="248"/>
      <c r="K277" s="248"/>
      <c r="L277" s="26" t="s">
        <v>114</v>
      </c>
      <c r="M277" s="25" t="s">
        <v>104</v>
      </c>
      <c r="N277" s="26" t="s">
        <v>112</v>
      </c>
      <c r="O277" s="25" t="s">
        <v>121</v>
      </c>
      <c r="P277" s="26" t="s">
        <v>111</v>
      </c>
      <c r="Q277" s="25"/>
      <c r="R277" s="26" t="s">
        <v>110</v>
      </c>
      <c r="S277" s="25"/>
      <c r="T277" s="26" t="s">
        <v>109</v>
      </c>
      <c r="U277" s="25"/>
      <c r="V277" s="26" t="s">
        <v>108</v>
      </c>
      <c r="W277" s="25"/>
      <c r="X277" s="26" t="s">
        <v>107</v>
      </c>
      <c r="Y277" s="25"/>
      <c r="Z277" s="26" t="s">
        <v>106</v>
      </c>
      <c r="AA277" s="25"/>
      <c r="AB277" s="24"/>
      <c r="AC277" s="25"/>
      <c r="AD277" s="24"/>
      <c r="AE277" s="23"/>
      <c r="AF277" s="251"/>
      <c r="AG277" s="251"/>
      <c r="AH277" s="22"/>
      <c r="AI277" s="11"/>
      <c r="AJ277" s="234"/>
      <c r="AK277" s="240"/>
      <c r="AL277" s="231"/>
      <c r="AM277" s="234"/>
      <c r="AN277" s="240"/>
      <c r="AO277" s="231"/>
      <c r="AP277" s="234"/>
      <c r="AQ277" s="240"/>
      <c r="AR277" s="231"/>
      <c r="AS277" s="234"/>
      <c r="AT277" s="240"/>
      <c r="AU277" s="231"/>
      <c r="AV277" s="234"/>
      <c r="AW277" s="237"/>
      <c r="AX277" s="231"/>
      <c r="AY277" s="292"/>
      <c r="AZ277" s="228"/>
      <c r="BA277" s="228"/>
      <c r="BB277" s="295"/>
    </row>
    <row r="278" spans="2:62" ht="28.15" customHeight="1" thickBot="1" x14ac:dyDescent="0.25">
      <c r="B278" s="21"/>
      <c r="C278" s="245"/>
      <c r="D278" s="20"/>
      <c r="E278" s="19"/>
      <c r="F278" s="19"/>
      <c r="G278" s="18"/>
      <c r="H278" s="226"/>
      <c r="I278" s="249"/>
      <c r="J278" s="249"/>
      <c r="K278" s="249"/>
      <c r="L278" s="17" t="s">
        <v>105</v>
      </c>
      <c r="M278" s="15" t="s">
        <v>124</v>
      </c>
      <c r="N278" s="17" t="s">
        <v>103</v>
      </c>
      <c r="O278" s="15" t="s">
        <v>121</v>
      </c>
      <c r="P278" s="17" t="s">
        <v>102</v>
      </c>
      <c r="Q278" s="15"/>
      <c r="R278" s="17" t="s">
        <v>101</v>
      </c>
      <c r="S278" s="15"/>
      <c r="T278" s="17">
        <v>20</v>
      </c>
      <c r="U278" s="15"/>
      <c r="V278" s="17" t="s">
        <v>100</v>
      </c>
      <c r="W278" s="15"/>
      <c r="X278" s="17" t="s">
        <v>99</v>
      </c>
      <c r="Y278" s="15"/>
      <c r="Z278" s="17" t="s">
        <v>98</v>
      </c>
      <c r="AA278" s="15"/>
      <c r="AB278" s="16"/>
      <c r="AC278" s="15"/>
      <c r="AD278" s="14"/>
      <c r="AE278" s="13"/>
      <c r="AF278" s="252"/>
      <c r="AG278" s="252"/>
      <c r="AH278" s="12"/>
      <c r="AI278" s="11"/>
      <c r="AJ278" s="235"/>
      <c r="AK278" s="241"/>
      <c r="AL278" s="232"/>
      <c r="AM278" s="235"/>
      <c r="AN278" s="241"/>
      <c r="AO278" s="232"/>
      <c r="AP278" s="235"/>
      <c r="AQ278" s="241"/>
      <c r="AR278" s="232"/>
      <c r="AS278" s="235"/>
      <c r="AT278" s="241"/>
      <c r="AU278" s="232"/>
      <c r="AV278" s="235"/>
      <c r="AW278" s="238"/>
      <c r="AX278" s="232"/>
      <c r="AY278" s="293"/>
      <c r="AZ278" s="229"/>
      <c r="BA278" s="229"/>
      <c r="BB278" s="296"/>
    </row>
    <row r="279" spans="2:62" ht="85.9" customHeight="1" thickTop="1" thickBot="1" x14ac:dyDescent="0.35">
      <c r="B279" s="105" t="s">
        <v>174</v>
      </c>
      <c r="C279" s="95" t="s">
        <v>173</v>
      </c>
      <c r="D279" s="100" t="s">
        <v>172</v>
      </c>
      <c r="E279" s="104" t="s">
        <v>171</v>
      </c>
      <c r="F279" s="103"/>
      <c r="G279" s="102"/>
      <c r="H279" s="101" t="s">
        <v>170</v>
      </c>
      <c r="I279" s="100" t="s">
        <v>96</v>
      </c>
      <c r="J279" s="100" t="s">
        <v>169</v>
      </c>
      <c r="K279" s="100" t="s">
        <v>97</v>
      </c>
      <c r="L279" s="256" t="s">
        <v>168</v>
      </c>
      <c r="M279" s="262"/>
      <c r="N279" s="256" t="s">
        <v>167</v>
      </c>
      <c r="O279" s="262"/>
      <c r="P279" s="256" t="s">
        <v>167</v>
      </c>
      <c r="Q279" s="257"/>
      <c r="R279" s="256" t="s">
        <v>167</v>
      </c>
      <c r="S279" s="257"/>
      <c r="T279" s="256" t="s">
        <v>167</v>
      </c>
      <c r="U279" s="257"/>
      <c r="V279" s="256" t="s">
        <v>167</v>
      </c>
      <c r="W279" s="257"/>
      <c r="X279" s="256" t="s">
        <v>167</v>
      </c>
      <c r="Y279" s="257"/>
      <c r="Z279" s="256" t="s">
        <v>167</v>
      </c>
      <c r="AA279" s="257"/>
      <c r="AB279" s="261" t="s">
        <v>166</v>
      </c>
      <c r="AC279" s="257"/>
      <c r="AD279" s="101" t="s">
        <v>165</v>
      </c>
      <c r="AE279" s="101" t="s">
        <v>164</v>
      </c>
      <c r="AF279" s="100" t="s">
        <v>163</v>
      </c>
      <c r="AG279" s="100" t="s">
        <v>162</v>
      </c>
      <c r="AH279" s="99" t="s">
        <v>161</v>
      </c>
      <c r="AI279" s="98"/>
      <c r="AJ279" s="96" t="s">
        <v>160</v>
      </c>
      <c r="AK279" s="95" t="s">
        <v>159</v>
      </c>
      <c r="AL279" s="94" t="s">
        <v>158</v>
      </c>
      <c r="AM279" s="96" t="s">
        <v>157</v>
      </c>
      <c r="AN279" s="95" t="s">
        <v>156</v>
      </c>
      <c r="AO279" s="94" t="s">
        <v>155</v>
      </c>
      <c r="AP279" s="96" t="s">
        <v>154</v>
      </c>
      <c r="AQ279" s="95" t="s">
        <v>153</v>
      </c>
      <c r="AR279" s="97" t="s">
        <v>152</v>
      </c>
      <c r="AS279" s="96" t="s">
        <v>151</v>
      </c>
      <c r="AT279" s="95" t="s">
        <v>150</v>
      </c>
      <c r="AU279" s="94" t="s">
        <v>149</v>
      </c>
      <c r="AV279" s="96" t="s">
        <v>148</v>
      </c>
      <c r="AW279" s="95" t="s">
        <v>147</v>
      </c>
      <c r="AX279" s="94" t="s">
        <v>146</v>
      </c>
      <c r="AY279" s="93" t="s">
        <v>145</v>
      </c>
      <c r="AZ279" s="92" t="s">
        <v>144</v>
      </c>
      <c r="BA279" s="92" t="s">
        <v>143</v>
      </c>
      <c r="BB279" s="91" t="s">
        <v>142</v>
      </c>
    </row>
    <row r="280" spans="2:62" ht="48" thickBot="1" x14ac:dyDescent="0.3">
      <c r="B280" s="90" t="s">
        <v>235</v>
      </c>
      <c r="C280" s="89"/>
      <c r="D280" s="88"/>
      <c r="E280" s="258"/>
      <c r="F280" s="259"/>
      <c r="G280" s="260"/>
      <c r="H280" s="87" t="s">
        <v>140</v>
      </c>
      <c r="I280" s="86"/>
      <c r="J280" s="86"/>
      <c r="K280" s="85"/>
      <c r="L280" s="84"/>
      <c r="M280" s="81"/>
      <c r="N280" s="84"/>
      <c r="O280" s="81"/>
      <c r="P280" s="84"/>
      <c r="Q280" s="81"/>
      <c r="R280" s="84"/>
      <c r="S280" s="81"/>
      <c r="T280" s="84"/>
      <c r="U280" s="81"/>
      <c r="V280" s="84"/>
      <c r="W280" s="81"/>
      <c r="X280" s="84"/>
      <c r="Y280" s="81"/>
      <c r="Z280" s="84"/>
      <c r="AA280" s="83"/>
      <c r="AB280" s="82" t="s">
        <v>139</v>
      </c>
      <c r="AC280" s="81"/>
      <c r="AD280" s="81"/>
      <c r="AE280" s="81"/>
      <c r="AF280" s="80"/>
      <c r="AG280" s="80"/>
      <c r="AH280" s="60"/>
      <c r="AI280" s="79" t="s">
        <v>138</v>
      </c>
      <c r="AJ280" s="78">
        <f t="shared" ref="AJ280:BB280" si="36">SUM(AJ282:AJ293)</f>
        <v>23</v>
      </c>
      <c r="AK280" s="77">
        <f t="shared" si="36"/>
        <v>4</v>
      </c>
      <c r="AL280" s="76">
        <f t="shared" si="36"/>
        <v>0</v>
      </c>
      <c r="AM280" s="78">
        <f t="shared" si="36"/>
        <v>30</v>
      </c>
      <c r="AN280" s="77">
        <f t="shared" si="36"/>
        <v>12</v>
      </c>
      <c r="AO280" s="76">
        <f t="shared" si="36"/>
        <v>0</v>
      </c>
      <c r="AP280" s="78">
        <f t="shared" si="36"/>
        <v>0</v>
      </c>
      <c r="AQ280" s="77">
        <f t="shared" si="36"/>
        <v>0</v>
      </c>
      <c r="AR280" s="76">
        <f t="shared" si="36"/>
        <v>0</v>
      </c>
      <c r="AS280" s="78">
        <f t="shared" si="36"/>
        <v>1</v>
      </c>
      <c r="AT280" s="77">
        <f t="shared" si="36"/>
        <v>0</v>
      </c>
      <c r="AU280" s="76">
        <f t="shared" si="36"/>
        <v>0</v>
      </c>
      <c r="AV280" s="78">
        <f t="shared" si="36"/>
        <v>0</v>
      </c>
      <c r="AW280" s="77">
        <f t="shared" si="36"/>
        <v>0</v>
      </c>
      <c r="AX280" s="76">
        <f t="shared" si="36"/>
        <v>0</v>
      </c>
      <c r="AY280" s="75">
        <f t="shared" si="36"/>
        <v>0</v>
      </c>
      <c r="AZ280" s="74">
        <f t="shared" si="36"/>
        <v>0</v>
      </c>
      <c r="BA280" s="74">
        <f t="shared" si="36"/>
        <v>1</v>
      </c>
      <c r="BB280" s="73">
        <f t="shared" si="36"/>
        <v>0</v>
      </c>
      <c r="BC280" s="72" t="s">
        <v>137</v>
      </c>
      <c r="BF280" s="5">
        <f>SUM(AJ280:AL280)/$BG$5</f>
        <v>9</v>
      </c>
      <c r="BG280" s="5">
        <f>SUM(AM280:AO280,AY280)/$BG$5</f>
        <v>14</v>
      </c>
      <c r="BH280" s="5">
        <f>SUM(AP280:AR280,AZ280)/$BG$5</f>
        <v>0</v>
      </c>
      <c r="BI280" s="5">
        <f>SUM(AS280:AU280,BA280)/$BG$5</f>
        <v>0.66666666666666663</v>
      </c>
      <c r="BJ280" s="5">
        <f>SUM(AV280:AX280,BB280)/$BG$5</f>
        <v>0</v>
      </c>
    </row>
    <row r="281" spans="2:62" ht="37.5" thickBot="1" x14ac:dyDescent="0.3">
      <c r="B281" s="71"/>
      <c r="C281" s="70"/>
      <c r="D281" s="69"/>
      <c r="E281" s="68"/>
      <c r="F281" s="68"/>
      <c r="G281" s="67"/>
      <c r="H281" s="66"/>
      <c r="I281" s="64"/>
      <c r="J281" s="64"/>
      <c r="K281" s="65"/>
      <c r="L281" s="64"/>
      <c r="M281" s="62"/>
      <c r="N281" s="64"/>
      <c r="O281" s="62"/>
      <c r="P281" s="64"/>
      <c r="Q281" s="62"/>
      <c r="R281" s="64"/>
      <c r="S281" s="62"/>
      <c r="T281" s="64"/>
      <c r="U281" s="62"/>
      <c r="V281" s="64"/>
      <c r="W281" s="62"/>
      <c r="X281" s="64"/>
      <c r="Y281" s="62"/>
      <c r="Z281" s="64"/>
      <c r="AA281" s="62"/>
      <c r="AB281" s="63"/>
      <c r="AC281" s="62"/>
      <c r="AD281" s="62"/>
      <c r="AE281" s="62"/>
      <c r="AF281" s="61"/>
      <c r="AG281" s="61"/>
      <c r="AH281" s="60"/>
      <c r="AI281" s="59" t="s">
        <v>136</v>
      </c>
      <c r="AJ281" s="58">
        <f t="shared" ref="AJ281:BB281" si="37">AJ280/3</f>
        <v>7.666666666666667</v>
      </c>
      <c r="AK281" s="57">
        <f t="shared" si="37"/>
        <v>1.3333333333333333</v>
      </c>
      <c r="AL281" s="56">
        <f t="shared" si="37"/>
        <v>0</v>
      </c>
      <c r="AM281" s="58">
        <f t="shared" si="37"/>
        <v>10</v>
      </c>
      <c r="AN281" s="57">
        <f t="shared" si="37"/>
        <v>4</v>
      </c>
      <c r="AO281" s="56">
        <f t="shared" si="37"/>
        <v>0</v>
      </c>
      <c r="AP281" s="58">
        <f t="shared" si="37"/>
        <v>0</v>
      </c>
      <c r="AQ281" s="57">
        <f t="shared" si="37"/>
        <v>0</v>
      </c>
      <c r="AR281" s="56">
        <f t="shared" si="37"/>
        <v>0</v>
      </c>
      <c r="AS281" s="58">
        <f t="shared" si="37"/>
        <v>0.33333333333333331</v>
      </c>
      <c r="AT281" s="57">
        <f t="shared" si="37"/>
        <v>0</v>
      </c>
      <c r="AU281" s="56">
        <f t="shared" si="37"/>
        <v>0</v>
      </c>
      <c r="AV281" s="58">
        <f t="shared" si="37"/>
        <v>0</v>
      </c>
      <c r="AW281" s="57">
        <f t="shared" si="37"/>
        <v>0</v>
      </c>
      <c r="AX281" s="56">
        <f t="shared" si="37"/>
        <v>0</v>
      </c>
      <c r="AY281" s="55">
        <f t="shared" si="37"/>
        <v>0</v>
      </c>
      <c r="AZ281" s="54">
        <f t="shared" si="37"/>
        <v>0</v>
      </c>
      <c r="BA281" s="54">
        <f t="shared" si="37"/>
        <v>0.33333333333333331</v>
      </c>
      <c r="BB281" s="53">
        <f t="shared" si="37"/>
        <v>0</v>
      </c>
      <c r="BC281" s="52" t="s">
        <v>135</v>
      </c>
    </row>
    <row r="282" spans="2:62" ht="28.15" customHeight="1" x14ac:dyDescent="0.2">
      <c r="B282" s="30"/>
      <c r="C282" s="242">
        <v>1</v>
      </c>
      <c r="D282" s="44"/>
      <c r="E282" s="43"/>
      <c r="F282" s="43"/>
      <c r="G282" s="42"/>
      <c r="H282" s="223" t="s">
        <v>433</v>
      </c>
      <c r="I282" s="246">
        <v>63</v>
      </c>
      <c r="J282" s="246">
        <v>18</v>
      </c>
      <c r="K282" s="246">
        <v>8</v>
      </c>
      <c r="L282" s="41" t="s">
        <v>133</v>
      </c>
      <c r="M282" s="40" t="s">
        <v>104</v>
      </c>
      <c r="N282" s="41" t="s">
        <v>131</v>
      </c>
      <c r="O282" s="40" t="s">
        <v>175</v>
      </c>
      <c r="P282" s="41" t="s">
        <v>130</v>
      </c>
      <c r="Q282" s="40" t="s">
        <v>121</v>
      </c>
      <c r="R282" s="41" t="s">
        <v>129</v>
      </c>
      <c r="S282" s="40"/>
      <c r="T282" s="41" t="s">
        <v>128</v>
      </c>
      <c r="U282" s="40"/>
      <c r="V282" s="41" t="s">
        <v>127</v>
      </c>
      <c r="W282" s="40"/>
      <c r="X282" s="41" t="s">
        <v>126</v>
      </c>
      <c r="Y282" s="40"/>
      <c r="Z282" s="41" t="s">
        <v>125</v>
      </c>
      <c r="AA282" s="40"/>
      <c r="AB282" s="39"/>
      <c r="AC282" s="40"/>
      <c r="AD282" s="39" t="s">
        <v>503</v>
      </c>
      <c r="AE282" s="38" t="s">
        <v>414</v>
      </c>
      <c r="AF282" s="250"/>
      <c r="AG282" s="250"/>
      <c r="AH282" s="37"/>
      <c r="AI282" s="11"/>
      <c r="AJ282" s="233">
        <f>SUMPRODUCT(LEN($M282:$S285)-LEN(SUBSTITUTE($M282:$S285,"A", "")))</f>
        <v>8</v>
      </c>
      <c r="AK282" s="239">
        <f>SUMPRODUCT(LEN($AD282:$AD285)-LEN(SUBSTITUTE($AD282:$AD285,"A", "")))</f>
        <v>1</v>
      </c>
      <c r="AL282" s="230">
        <f>SUMPRODUCT(LEN($AC282:$AC285)-LEN(SUBSTITUTE($AC282:$AC285,"A", "")))</f>
        <v>0</v>
      </c>
      <c r="AM282" s="233">
        <f>SUMPRODUCT(LEN($M282:$S285)-LEN(SUBSTITUTE($M282:$S285,"S", "")))</f>
        <v>7</v>
      </c>
      <c r="AN282" s="239">
        <f>SUMPRODUCT(LEN($AD282:$AD285)-LEN(SUBSTITUTE($AD282:$AD285,"S", "")))</f>
        <v>8</v>
      </c>
      <c r="AO282" s="230">
        <f>SUMPRODUCT(LEN($AC282:$AC285)-LEN(SUBSTITUTE($AC282:$AC285,"S", "")))</f>
        <v>0</v>
      </c>
      <c r="AP282" s="233">
        <f>SUMPRODUCT(LEN($M282:$S285)-LEN(SUBSTITUTE($M282:$S285,"F", "")))</f>
        <v>0</v>
      </c>
      <c r="AQ282" s="239">
        <f>SUMPRODUCT(LEN($AD282:$AD285)-LEN(SUBSTITUTE($AD282:$AD285,"F", "")))</f>
        <v>0</v>
      </c>
      <c r="AR282" s="230">
        <f>SUMPRODUCT(LEN($AC282:$AC285)-LEN(SUBSTITUTE($AC282:$AC285,"F", "")))</f>
        <v>0</v>
      </c>
      <c r="AS282" s="233">
        <f>SUMPRODUCT(LEN($M282:$S285)-LEN(SUBSTITUTE($M282:$S285,"G", "")))</f>
        <v>0</v>
      </c>
      <c r="AT282" s="239">
        <f>SUMPRODUCT(LEN($AD282:$AD285)-LEN(SUBSTITUTE($AD282:$AD285,"G", "")))</f>
        <v>0</v>
      </c>
      <c r="AU282" s="230">
        <f>SUMPRODUCT(LEN($AC282:$AC285)-LEN(SUBSTITUTE($AC282:$AC285,"G", "")))</f>
        <v>0</v>
      </c>
      <c r="AV282" s="233">
        <f>SUMPRODUCT(LEN($L282:$S285)-LEN(SUBSTITUTE($L282:$S285,"M", "")))</f>
        <v>0</v>
      </c>
      <c r="AW282" s="236">
        <f>SUMPRODUCT(LEN($AD282:$AD285)-LEN(SUBSTITUTE($AD282:$AD285,"M", "")))</f>
        <v>0</v>
      </c>
      <c r="AX282" s="230">
        <f>SUMPRODUCT(LEN($AC282:$AC285)-LEN(SUBSTITUTE($AC282:$AC285,"M", "")))</f>
        <v>0</v>
      </c>
      <c r="AY282" s="291">
        <f>SUMPRODUCT(LEN($AE282:$AE285)-LEN(SUBSTITUTE($AE282:$AE285,"S", "")))</f>
        <v>0</v>
      </c>
      <c r="AZ282" s="227">
        <f>SUMPRODUCT(LEN($AE282:$AE285)-LEN(SUBSTITUTE($AE282:$AE285,"F", "")))</f>
        <v>0</v>
      </c>
      <c r="BA282" s="227">
        <f>SUMPRODUCT(LEN($AE282:$AE285)-LEN(SUBSTITUTE($AE282:$AE285,"G", "")))</f>
        <v>1</v>
      </c>
      <c r="BB282" s="294">
        <f>SUMPRODUCT(LEN($AE282:$AE285)-LEN(SUBSTITUTE($AE282:$AE285,"M", "")))</f>
        <v>0</v>
      </c>
    </row>
    <row r="283" spans="2:62" ht="28.15" customHeight="1" thickBot="1" x14ac:dyDescent="0.25">
      <c r="B283" s="30"/>
      <c r="C283" s="243"/>
      <c r="D283" s="36"/>
      <c r="E283" s="35"/>
      <c r="F283" s="35"/>
      <c r="G283" s="34"/>
      <c r="H283" s="224"/>
      <c r="I283" s="247"/>
      <c r="J283" s="247"/>
      <c r="K283" s="247"/>
      <c r="L283" s="33" t="s">
        <v>123</v>
      </c>
      <c r="M283" s="32" t="s">
        <v>104</v>
      </c>
      <c r="N283" s="33" t="s">
        <v>122</v>
      </c>
      <c r="O283" s="32" t="s">
        <v>121</v>
      </c>
      <c r="P283" s="33" t="s">
        <v>120</v>
      </c>
      <c r="Q283" s="32" t="s">
        <v>104</v>
      </c>
      <c r="R283" s="33" t="s">
        <v>119</v>
      </c>
      <c r="S283" s="32"/>
      <c r="T283" s="33" t="s">
        <v>118</v>
      </c>
      <c r="U283" s="32"/>
      <c r="V283" s="33" t="s">
        <v>117</v>
      </c>
      <c r="W283" s="32"/>
      <c r="X283" s="33" t="s">
        <v>116</v>
      </c>
      <c r="Y283" s="32"/>
      <c r="Z283" s="33" t="s">
        <v>115</v>
      </c>
      <c r="AA283" s="32"/>
      <c r="AB283" s="31"/>
      <c r="AC283" s="32"/>
      <c r="AD283" s="31" t="s">
        <v>113</v>
      </c>
      <c r="AE283" s="23"/>
      <c r="AF283" s="251"/>
      <c r="AG283" s="251"/>
      <c r="AH283" s="22"/>
      <c r="AI283" s="11"/>
      <c r="AJ283" s="234"/>
      <c r="AK283" s="240"/>
      <c r="AL283" s="231"/>
      <c r="AM283" s="234"/>
      <c r="AN283" s="240"/>
      <c r="AO283" s="231"/>
      <c r="AP283" s="234"/>
      <c r="AQ283" s="240"/>
      <c r="AR283" s="231"/>
      <c r="AS283" s="234"/>
      <c r="AT283" s="240"/>
      <c r="AU283" s="231"/>
      <c r="AV283" s="234"/>
      <c r="AW283" s="237"/>
      <c r="AX283" s="231"/>
      <c r="AY283" s="292"/>
      <c r="AZ283" s="228"/>
      <c r="BA283" s="228"/>
      <c r="BB283" s="295"/>
    </row>
    <row r="284" spans="2:62" ht="28.15" customHeight="1" x14ac:dyDescent="0.2">
      <c r="B284" s="30"/>
      <c r="C284" s="244"/>
      <c r="D284" s="29"/>
      <c r="E284" s="28"/>
      <c r="F284" s="28"/>
      <c r="G284" s="27"/>
      <c r="H284" s="225"/>
      <c r="I284" s="248"/>
      <c r="J284" s="248"/>
      <c r="K284" s="248"/>
      <c r="L284" s="26" t="s">
        <v>114</v>
      </c>
      <c r="M284" s="25" t="s">
        <v>203</v>
      </c>
      <c r="N284" s="26" t="s">
        <v>112</v>
      </c>
      <c r="O284" s="25" t="s">
        <v>175</v>
      </c>
      <c r="P284" s="26" t="s">
        <v>111</v>
      </c>
      <c r="Q284" s="25"/>
      <c r="R284" s="26" t="s">
        <v>110</v>
      </c>
      <c r="S284" s="25"/>
      <c r="T284" s="26" t="s">
        <v>109</v>
      </c>
      <c r="U284" s="25"/>
      <c r="V284" s="26" t="s">
        <v>108</v>
      </c>
      <c r="W284" s="25"/>
      <c r="X284" s="26" t="s">
        <v>107</v>
      </c>
      <c r="Y284" s="25"/>
      <c r="Z284" s="26" t="s">
        <v>106</v>
      </c>
      <c r="AA284" s="25"/>
      <c r="AB284" s="24"/>
      <c r="AC284" s="25"/>
      <c r="AD284" s="24"/>
      <c r="AE284" s="23"/>
      <c r="AF284" s="251"/>
      <c r="AG284" s="251"/>
      <c r="AH284" s="22"/>
      <c r="AI284" s="11"/>
      <c r="AJ284" s="234"/>
      <c r="AK284" s="240"/>
      <c r="AL284" s="231"/>
      <c r="AM284" s="234"/>
      <c r="AN284" s="240"/>
      <c r="AO284" s="231"/>
      <c r="AP284" s="234"/>
      <c r="AQ284" s="240"/>
      <c r="AR284" s="231"/>
      <c r="AS284" s="234"/>
      <c r="AT284" s="240"/>
      <c r="AU284" s="231"/>
      <c r="AV284" s="234"/>
      <c r="AW284" s="237"/>
      <c r="AX284" s="231"/>
      <c r="AY284" s="292"/>
      <c r="AZ284" s="228"/>
      <c r="BA284" s="228"/>
      <c r="BB284" s="295"/>
    </row>
    <row r="285" spans="2:62" ht="28.15" customHeight="1" thickBot="1" x14ac:dyDescent="0.25">
      <c r="B285" s="30"/>
      <c r="C285" s="253"/>
      <c r="D285" s="51"/>
      <c r="E285" s="50"/>
      <c r="F285" s="50"/>
      <c r="G285" s="49"/>
      <c r="H285" s="226"/>
      <c r="I285" s="254"/>
      <c r="J285" s="254"/>
      <c r="K285" s="254"/>
      <c r="L285" s="48" t="s">
        <v>105</v>
      </c>
      <c r="M285" s="47" t="s">
        <v>104</v>
      </c>
      <c r="N285" s="48" t="s">
        <v>103</v>
      </c>
      <c r="O285" s="47" t="s">
        <v>113</v>
      </c>
      <c r="P285" s="48" t="s">
        <v>102</v>
      </c>
      <c r="Q285" s="47"/>
      <c r="R285" s="48" t="s">
        <v>101</v>
      </c>
      <c r="S285" s="47"/>
      <c r="T285" s="48">
        <v>20</v>
      </c>
      <c r="U285" s="47"/>
      <c r="V285" s="48" t="s">
        <v>100</v>
      </c>
      <c r="W285" s="47"/>
      <c r="X285" s="48" t="s">
        <v>99</v>
      </c>
      <c r="Y285" s="47"/>
      <c r="Z285" s="48" t="s">
        <v>98</v>
      </c>
      <c r="AA285" s="47"/>
      <c r="AB285" s="16"/>
      <c r="AC285" s="47"/>
      <c r="AD285" s="16"/>
      <c r="AE285" s="46"/>
      <c r="AF285" s="255"/>
      <c r="AG285" s="255"/>
      <c r="AH285" s="45"/>
      <c r="AI285" s="11"/>
      <c r="AJ285" s="235"/>
      <c r="AK285" s="241"/>
      <c r="AL285" s="232"/>
      <c r="AM285" s="235"/>
      <c r="AN285" s="241"/>
      <c r="AO285" s="232"/>
      <c r="AP285" s="235"/>
      <c r="AQ285" s="241"/>
      <c r="AR285" s="232"/>
      <c r="AS285" s="235"/>
      <c r="AT285" s="241"/>
      <c r="AU285" s="232"/>
      <c r="AV285" s="235"/>
      <c r="AW285" s="238"/>
      <c r="AX285" s="232"/>
      <c r="AY285" s="293"/>
      <c r="AZ285" s="229"/>
      <c r="BA285" s="229"/>
      <c r="BB285" s="296"/>
    </row>
    <row r="286" spans="2:62" ht="28.15" customHeight="1" x14ac:dyDescent="0.2">
      <c r="B286" s="30"/>
      <c r="C286" s="242">
        <v>2</v>
      </c>
      <c r="D286" s="44"/>
      <c r="E286" s="43"/>
      <c r="F286" s="43"/>
      <c r="G286" s="42"/>
      <c r="H286" s="223"/>
      <c r="I286" s="246">
        <v>59</v>
      </c>
      <c r="J286" s="246">
        <v>19</v>
      </c>
      <c r="K286" s="246">
        <v>6</v>
      </c>
      <c r="L286" s="41" t="s">
        <v>133</v>
      </c>
      <c r="M286" s="40" t="s">
        <v>104</v>
      </c>
      <c r="N286" s="41" t="s">
        <v>131</v>
      </c>
      <c r="O286" s="40" t="s">
        <v>175</v>
      </c>
      <c r="P286" s="41" t="s">
        <v>130</v>
      </c>
      <c r="Q286" s="40" t="s">
        <v>124</v>
      </c>
      <c r="R286" s="41" t="s">
        <v>129</v>
      </c>
      <c r="S286" s="40" t="s">
        <v>121</v>
      </c>
      <c r="T286" s="41" t="s">
        <v>128</v>
      </c>
      <c r="U286" s="40"/>
      <c r="V286" s="41" t="s">
        <v>127</v>
      </c>
      <c r="W286" s="40"/>
      <c r="X286" s="41" t="s">
        <v>126</v>
      </c>
      <c r="Y286" s="40"/>
      <c r="Z286" s="41" t="s">
        <v>125</v>
      </c>
      <c r="AA286" s="40"/>
      <c r="AB286" s="39"/>
      <c r="AC286" s="40"/>
      <c r="AD286" s="39" t="s">
        <v>411</v>
      </c>
      <c r="AE286" s="38"/>
      <c r="AF286" s="250"/>
      <c r="AG286" s="250"/>
      <c r="AH286" s="37"/>
      <c r="AI286" s="11"/>
      <c r="AJ286" s="233">
        <f>SUMPRODUCT(LEN($M286:$S289)-LEN(SUBSTITUTE($M286:$S289,"A", "")))</f>
        <v>9</v>
      </c>
      <c r="AK286" s="239">
        <f>SUMPRODUCT(LEN($AD286:$AD289)-LEN(SUBSTITUTE($AD286:$AD289,"A", "")))</f>
        <v>2</v>
      </c>
      <c r="AL286" s="230">
        <f>SUMPRODUCT(LEN($AC286:$AC289)-LEN(SUBSTITUTE($AC286:$AC289,"A", "")))</f>
        <v>0</v>
      </c>
      <c r="AM286" s="233">
        <f>SUMPRODUCT(LEN($M286:$S289)-LEN(SUBSTITUTE($M286:$S289,"S", "")))</f>
        <v>14</v>
      </c>
      <c r="AN286" s="239">
        <f>SUMPRODUCT(LEN($AD286:$AD289)-LEN(SUBSTITUTE($AD286:$AD289,"S", "")))</f>
        <v>2</v>
      </c>
      <c r="AO286" s="230">
        <f>SUMPRODUCT(LEN($AC286:$AC289)-LEN(SUBSTITUTE($AC286:$AC289,"S", "")))</f>
        <v>0</v>
      </c>
      <c r="AP286" s="233">
        <f>SUMPRODUCT(LEN($M286:$S289)-LEN(SUBSTITUTE($M286:$S289,"F", "")))</f>
        <v>0</v>
      </c>
      <c r="AQ286" s="239">
        <f>SUMPRODUCT(LEN($AD286:$AD289)-LEN(SUBSTITUTE($AD286:$AD289,"F", "")))</f>
        <v>0</v>
      </c>
      <c r="AR286" s="230">
        <f>SUMPRODUCT(LEN($AC286:$AC289)-LEN(SUBSTITUTE($AC286:$AC289,"F", "")))</f>
        <v>0</v>
      </c>
      <c r="AS286" s="233">
        <f>SUMPRODUCT(LEN($M286:$S289)-LEN(SUBSTITUTE($M286:$S289,"G", "")))</f>
        <v>0</v>
      </c>
      <c r="AT286" s="239">
        <f>SUMPRODUCT(LEN($AD286:$AD289)-LEN(SUBSTITUTE($AD286:$AD289,"G", "")))</f>
        <v>0</v>
      </c>
      <c r="AU286" s="230">
        <f>SUMPRODUCT(LEN($AC286:$AC289)-LEN(SUBSTITUTE($AC286:$AC289,"G", "")))</f>
        <v>0</v>
      </c>
      <c r="AV286" s="233">
        <f>SUMPRODUCT(LEN($L286:$S289)-LEN(SUBSTITUTE($L286:$S289,"M", "")))</f>
        <v>0</v>
      </c>
      <c r="AW286" s="236">
        <f>SUMPRODUCT(LEN($AD286:$AD289)-LEN(SUBSTITUTE($AD286:$AD289,"M", "")))</f>
        <v>0</v>
      </c>
      <c r="AX286" s="230">
        <f>SUMPRODUCT(LEN($AC286:$AC289)-LEN(SUBSTITUTE($AC286:$AC289,"M", "")))</f>
        <v>0</v>
      </c>
      <c r="AY286" s="291">
        <f>SUMPRODUCT(LEN($AE286:$AE289)-LEN(SUBSTITUTE($AE286:$AE289,"S", "")))</f>
        <v>0</v>
      </c>
      <c r="AZ286" s="227">
        <f>SUMPRODUCT(LEN($AE286:$AE289)-LEN(SUBSTITUTE($AE286:$AE289,"F", "")))</f>
        <v>0</v>
      </c>
      <c r="BA286" s="227">
        <f>SUMPRODUCT(LEN($AE286:$AE289)-LEN(SUBSTITUTE($AE286:$AE289,"G", "")))</f>
        <v>0</v>
      </c>
      <c r="BB286" s="294">
        <f>SUMPRODUCT(LEN($AE286:$AE289)-LEN(SUBSTITUTE($AE286:$AE289,"M", "")))</f>
        <v>0</v>
      </c>
    </row>
    <row r="287" spans="2:62" ht="28.15" customHeight="1" thickBot="1" x14ac:dyDescent="0.25">
      <c r="B287" s="30"/>
      <c r="C287" s="243"/>
      <c r="D287" s="36"/>
      <c r="E287" s="35"/>
      <c r="F287" s="35"/>
      <c r="G287" s="34"/>
      <c r="H287" s="224"/>
      <c r="I287" s="247"/>
      <c r="J287" s="247"/>
      <c r="K287" s="247"/>
      <c r="L287" s="33" t="s">
        <v>123</v>
      </c>
      <c r="M287" s="32" t="s">
        <v>215</v>
      </c>
      <c r="N287" s="33" t="s">
        <v>122</v>
      </c>
      <c r="O287" s="32" t="s">
        <v>121</v>
      </c>
      <c r="P287" s="33" t="s">
        <v>120</v>
      </c>
      <c r="Q287" s="32" t="s">
        <v>121</v>
      </c>
      <c r="R287" s="33" t="s">
        <v>119</v>
      </c>
      <c r="S287" s="32"/>
      <c r="T287" s="33" t="s">
        <v>118</v>
      </c>
      <c r="U287" s="32"/>
      <c r="V287" s="33" t="s">
        <v>117</v>
      </c>
      <c r="W287" s="32"/>
      <c r="X287" s="33" t="s">
        <v>116</v>
      </c>
      <c r="Y287" s="32"/>
      <c r="Z287" s="33" t="s">
        <v>115</v>
      </c>
      <c r="AA287" s="32"/>
      <c r="AB287" s="31"/>
      <c r="AC287" s="32"/>
      <c r="AD287" s="31"/>
      <c r="AE287" s="23"/>
      <c r="AF287" s="251"/>
      <c r="AG287" s="251"/>
      <c r="AH287" s="22"/>
      <c r="AI287" s="11"/>
      <c r="AJ287" s="234"/>
      <c r="AK287" s="240"/>
      <c r="AL287" s="231"/>
      <c r="AM287" s="234"/>
      <c r="AN287" s="240"/>
      <c r="AO287" s="231"/>
      <c r="AP287" s="234"/>
      <c r="AQ287" s="240"/>
      <c r="AR287" s="231"/>
      <c r="AS287" s="234"/>
      <c r="AT287" s="240"/>
      <c r="AU287" s="231"/>
      <c r="AV287" s="234"/>
      <c r="AW287" s="237"/>
      <c r="AX287" s="231"/>
      <c r="AY287" s="292"/>
      <c r="AZ287" s="228"/>
      <c r="BA287" s="228"/>
      <c r="BB287" s="295"/>
    </row>
    <row r="288" spans="2:62" ht="28.15" customHeight="1" x14ac:dyDescent="0.2">
      <c r="B288" s="30"/>
      <c r="C288" s="244"/>
      <c r="D288" s="29"/>
      <c r="E288" s="28"/>
      <c r="F288" s="28"/>
      <c r="G288" s="27"/>
      <c r="H288" s="225"/>
      <c r="I288" s="248"/>
      <c r="J288" s="248"/>
      <c r="K288" s="248"/>
      <c r="L288" s="26" t="s">
        <v>114</v>
      </c>
      <c r="M288" s="25" t="s">
        <v>104</v>
      </c>
      <c r="N288" s="26" t="s">
        <v>112</v>
      </c>
      <c r="O288" s="25" t="s">
        <v>442</v>
      </c>
      <c r="P288" s="26" t="s">
        <v>111</v>
      </c>
      <c r="Q288" s="25" t="s">
        <v>121</v>
      </c>
      <c r="R288" s="26" t="s">
        <v>110</v>
      </c>
      <c r="S288" s="25"/>
      <c r="T288" s="26" t="s">
        <v>109</v>
      </c>
      <c r="U288" s="25"/>
      <c r="V288" s="26" t="s">
        <v>108</v>
      </c>
      <c r="W288" s="25"/>
      <c r="X288" s="26" t="s">
        <v>107</v>
      </c>
      <c r="Y288" s="25"/>
      <c r="Z288" s="26" t="s">
        <v>106</v>
      </c>
      <c r="AA288" s="25"/>
      <c r="AB288" s="24"/>
      <c r="AC288" s="25"/>
      <c r="AD288" s="24"/>
      <c r="AE288" s="23"/>
      <c r="AF288" s="251"/>
      <c r="AG288" s="251"/>
      <c r="AH288" s="22"/>
      <c r="AI288" s="11"/>
      <c r="AJ288" s="234"/>
      <c r="AK288" s="240"/>
      <c r="AL288" s="231"/>
      <c r="AM288" s="234"/>
      <c r="AN288" s="240"/>
      <c r="AO288" s="231"/>
      <c r="AP288" s="234"/>
      <c r="AQ288" s="240"/>
      <c r="AR288" s="231"/>
      <c r="AS288" s="234"/>
      <c r="AT288" s="240"/>
      <c r="AU288" s="231"/>
      <c r="AV288" s="234"/>
      <c r="AW288" s="237"/>
      <c r="AX288" s="231"/>
      <c r="AY288" s="292"/>
      <c r="AZ288" s="228"/>
      <c r="BA288" s="228"/>
      <c r="BB288" s="295"/>
    </row>
    <row r="289" spans="2:62" ht="28.15" customHeight="1" thickBot="1" x14ac:dyDescent="0.25">
      <c r="B289" s="30"/>
      <c r="C289" s="253"/>
      <c r="D289" s="51"/>
      <c r="E289" s="50"/>
      <c r="F289" s="50"/>
      <c r="G289" s="49"/>
      <c r="H289" s="226"/>
      <c r="I289" s="254"/>
      <c r="J289" s="254"/>
      <c r="K289" s="254"/>
      <c r="L289" s="48" t="s">
        <v>105</v>
      </c>
      <c r="M289" s="47" t="s">
        <v>113</v>
      </c>
      <c r="N289" s="48" t="s">
        <v>103</v>
      </c>
      <c r="O289" s="47" t="s">
        <v>188</v>
      </c>
      <c r="P289" s="48" t="s">
        <v>102</v>
      </c>
      <c r="Q289" s="47" t="s">
        <v>121</v>
      </c>
      <c r="R289" s="48" t="s">
        <v>101</v>
      </c>
      <c r="S289" s="47"/>
      <c r="T289" s="48">
        <v>20</v>
      </c>
      <c r="U289" s="47"/>
      <c r="V289" s="48" t="s">
        <v>100</v>
      </c>
      <c r="W289" s="47"/>
      <c r="X289" s="48" t="s">
        <v>99</v>
      </c>
      <c r="Y289" s="47"/>
      <c r="Z289" s="48" t="s">
        <v>98</v>
      </c>
      <c r="AA289" s="47"/>
      <c r="AB289" s="16"/>
      <c r="AC289" s="47"/>
      <c r="AD289" s="16"/>
      <c r="AE289" s="46"/>
      <c r="AF289" s="255"/>
      <c r="AG289" s="255"/>
      <c r="AH289" s="45"/>
      <c r="AI289" s="11"/>
      <c r="AJ289" s="235"/>
      <c r="AK289" s="241"/>
      <c r="AL289" s="232"/>
      <c r="AM289" s="235"/>
      <c r="AN289" s="241"/>
      <c r="AO289" s="232"/>
      <c r="AP289" s="235"/>
      <c r="AQ289" s="241"/>
      <c r="AR289" s="232"/>
      <c r="AS289" s="235"/>
      <c r="AT289" s="241"/>
      <c r="AU289" s="232"/>
      <c r="AV289" s="235"/>
      <c r="AW289" s="238"/>
      <c r="AX289" s="232"/>
      <c r="AY289" s="293"/>
      <c r="AZ289" s="229"/>
      <c r="BA289" s="229"/>
      <c r="BB289" s="296"/>
    </row>
    <row r="290" spans="2:62" ht="28.15" customHeight="1" x14ac:dyDescent="0.2">
      <c r="B290" s="30"/>
      <c r="C290" s="242">
        <v>3</v>
      </c>
      <c r="D290" s="44"/>
      <c r="E290" s="43"/>
      <c r="F290" s="43"/>
      <c r="G290" s="42"/>
      <c r="H290" s="223"/>
      <c r="I290" s="246">
        <v>58</v>
      </c>
      <c r="J290" s="246">
        <v>18</v>
      </c>
      <c r="K290" s="246">
        <v>8</v>
      </c>
      <c r="L290" s="41" t="s">
        <v>133</v>
      </c>
      <c r="M290" s="40" t="s">
        <v>399</v>
      </c>
      <c r="N290" s="41" t="s">
        <v>131</v>
      </c>
      <c r="O290" s="40" t="s">
        <v>104</v>
      </c>
      <c r="P290" s="41" t="s">
        <v>130</v>
      </c>
      <c r="Q290" s="40" t="s">
        <v>121</v>
      </c>
      <c r="R290" s="41" t="s">
        <v>129</v>
      </c>
      <c r="S290" s="40"/>
      <c r="T290" s="41" t="s">
        <v>128</v>
      </c>
      <c r="U290" s="40"/>
      <c r="V290" s="41" t="s">
        <v>127</v>
      </c>
      <c r="W290" s="40"/>
      <c r="X290" s="41" t="s">
        <v>126</v>
      </c>
      <c r="Y290" s="40"/>
      <c r="Z290" s="41" t="s">
        <v>125</v>
      </c>
      <c r="AA290" s="40"/>
      <c r="AB290" s="39"/>
      <c r="AC290" s="40"/>
      <c r="AD290" s="39" t="s">
        <v>215</v>
      </c>
      <c r="AE290" s="38"/>
      <c r="AF290" s="250"/>
      <c r="AG290" s="250"/>
      <c r="AH290" s="37"/>
      <c r="AI290" s="11"/>
      <c r="AJ290" s="233">
        <f>SUMPRODUCT(LEN($M290:$S293)-LEN(SUBSTITUTE($M290:$S293,"A", "")))</f>
        <v>6</v>
      </c>
      <c r="AK290" s="239">
        <f>SUMPRODUCT(LEN($AD290:$AD293)-LEN(SUBSTITUTE($AD290:$AD293,"A", "")))</f>
        <v>1</v>
      </c>
      <c r="AL290" s="230">
        <f>SUMPRODUCT(LEN($AC290:$AC293)-LEN(SUBSTITUTE($AC290:$AC293,"A", "")))</f>
        <v>0</v>
      </c>
      <c r="AM290" s="233">
        <f>SUMPRODUCT(LEN($M290:$S293)-LEN(SUBSTITUTE($M290:$S293,"S", "")))</f>
        <v>9</v>
      </c>
      <c r="AN290" s="239">
        <f>SUMPRODUCT(LEN($AD290:$AD293)-LEN(SUBSTITUTE($AD290:$AD293,"S", "")))</f>
        <v>2</v>
      </c>
      <c r="AO290" s="230">
        <f>SUMPRODUCT(LEN($AC290:$AC293)-LEN(SUBSTITUTE($AC290:$AC293,"S", "")))</f>
        <v>0</v>
      </c>
      <c r="AP290" s="233">
        <f>SUMPRODUCT(LEN($M290:$S293)-LEN(SUBSTITUTE($M290:$S293,"F", "")))</f>
        <v>0</v>
      </c>
      <c r="AQ290" s="239">
        <f>SUMPRODUCT(LEN($AD290:$AD293)-LEN(SUBSTITUTE($AD290:$AD293,"F", "")))</f>
        <v>0</v>
      </c>
      <c r="AR290" s="230">
        <f>SUMPRODUCT(LEN($AC290:$AC293)-LEN(SUBSTITUTE($AC290:$AC293,"F", "")))</f>
        <v>0</v>
      </c>
      <c r="AS290" s="233">
        <f>SUMPRODUCT(LEN($M290:$S293)-LEN(SUBSTITUTE($M290:$S293,"G", "")))</f>
        <v>1</v>
      </c>
      <c r="AT290" s="239">
        <f>SUMPRODUCT(LEN($AD290:$AD293)-LEN(SUBSTITUTE($AD290:$AD293,"G", "")))</f>
        <v>0</v>
      </c>
      <c r="AU290" s="230">
        <f>SUMPRODUCT(LEN($AC290:$AC293)-LEN(SUBSTITUTE($AC290:$AC293,"G", "")))</f>
        <v>0</v>
      </c>
      <c r="AV290" s="233">
        <f>SUMPRODUCT(LEN($L290:$S293)-LEN(SUBSTITUTE($L290:$S293,"M", "")))</f>
        <v>0</v>
      </c>
      <c r="AW290" s="236">
        <f>SUMPRODUCT(LEN($AD290:$AD293)-LEN(SUBSTITUTE($AD290:$AD293,"M", "")))</f>
        <v>0</v>
      </c>
      <c r="AX290" s="230">
        <f>SUMPRODUCT(LEN($AC290:$AC293)-LEN(SUBSTITUTE($AC290:$AC293,"M", "")))</f>
        <v>0</v>
      </c>
      <c r="AY290" s="291">
        <f>SUMPRODUCT(LEN($AE290:$AE293)-LEN(SUBSTITUTE($AE290:$AE293,"S", "")))</f>
        <v>0</v>
      </c>
      <c r="AZ290" s="227">
        <f>SUMPRODUCT(LEN($AE290:$AE293)-LEN(SUBSTITUTE($AE290:$AE293,"F", "")))</f>
        <v>0</v>
      </c>
      <c r="BA290" s="227">
        <f>SUMPRODUCT(LEN($AE290:$AE293)-LEN(SUBSTITUTE($AE290:$AE293,"G", "")))</f>
        <v>0</v>
      </c>
      <c r="BB290" s="294">
        <f>SUMPRODUCT(LEN($AE290:$AE293)-LEN(SUBSTITUTE($AE290:$AE293,"M", "")))</f>
        <v>0</v>
      </c>
    </row>
    <row r="291" spans="2:62" ht="28.15" customHeight="1" thickBot="1" x14ac:dyDescent="0.25">
      <c r="B291" s="30"/>
      <c r="C291" s="243"/>
      <c r="D291" s="36"/>
      <c r="E291" s="35"/>
      <c r="F291" s="35"/>
      <c r="G291" s="34"/>
      <c r="H291" s="224"/>
      <c r="I291" s="247"/>
      <c r="J291" s="247"/>
      <c r="K291" s="247"/>
      <c r="L291" s="33" t="s">
        <v>123</v>
      </c>
      <c r="M291" s="32" t="s">
        <v>104</v>
      </c>
      <c r="N291" s="33" t="s">
        <v>122</v>
      </c>
      <c r="O291" s="32" t="s">
        <v>121</v>
      </c>
      <c r="P291" s="33" t="s">
        <v>120</v>
      </c>
      <c r="Q291" s="32" t="s">
        <v>121</v>
      </c>
      <c r="R291" s="33" t="s">
        <v>119</v>
      </c>
      <c r="S291" s="32"/>
      <c r="T291" s="33" t="s">
        <v>118</v>
      </c>
      <c r="U291" s="32"/>
      <c r="V291" s="33" t="s">
        <v>117</v>
      </c>
      <c r="W291" s="32"/>
      <c r="X291" s="33" t="s">
        <v>116</v>
      </c>
      <c r="Y291" s="32"/>
      <c r="Z291" s="33" t="s">
        <v>115</v>
      </c>
      <c r="AA291" s="32"/>
      <c r="AB291" s="31"/>
      <c r="AC291" s="32"/>
      <c r="AD291" s="31"/>
      <c r="AE291" s="23"/>
      <c r="AF291" s="251"/>
      <c r="AG291" s="251"/>
      <c r="AH291" s="22"/>
      <c r="AI291" s="11"/>
      <c r="AJ291" s="234"/>
      <c r="AK291" s="240"/>
      <c r="AL291" s="231"/>
      <c r="AM291" s="234"/>
      <c r="AN291" s="240"/>
      <c r="AO291" s="231"/>
      <c r="AP291" s="234"/>
      <c r="AQ291" s="240"/>
      <c r="AR291" s="231"/>
      <c r="AS291" s="234"/>
      <c r="AT291" s="240"/>
      <c r="AU291" s="231"/>
      <c r="AV291" s="234"/>
      <c r="AW291" s="237"/>
      <c r="AX291" s="231"/>
      <c r="AY291" s="292"/>
      <c r="AZ291" s="228"/>
      <c r="BA291" s="228"/>
      <c r="BB291" s="295"/>
    </row>
    <row r="292" spans="2:62" ht="28.15" customHeight="1" x14ac:dyDescent="0.2">
      <c r="B292" s="30"/>
      <c r="C292" s="244"/>
      <c r="D292" s="29"/>
      <c r="E292" s="28"/>
      <c r="F292" s="28"/>
      <c r="G292" s="27"/>
      <c r="H292" s="225"/>
      <c r="I292" s="248"/>
      <c r="J292" s="248"/>
      <c r="K292" s="248"/>
      <c r="L292" s="26" t="s">
        <v>114</v>
      </c>
      <c r="M292" s="25" t="s">
        <v>381</v>
      </c>
      <c r="N292" s="26" t="s">
        <v>112</v>
      </c>
      <c r="O292" s="25" t="s">
        <v>121</v>
      </c>
      <c r="P292" s="26" t="s">
        <v>111</v>
      </c>
      <c r="Q292" s="25"/>
      <c r="R292" s="26" t="s">
        <v>110</v>
      </c>
      <c r="S292" s="25"/>
      <c r="T292" s="26" t="s">
        <v>109</v>
      </c>
      <c r="U292" s="25"/>
      <c r="V292" s="26" t="s">
        <v>108</v>
      </c>
      <c r="W292" s="25"/>
      <c r="X292" s="26" t="s">
        <v>107</v>
      </c>
      <c r="Y292" s="25"/>
      <c r="Z292" s="26" t="s">
        <v>106</v>
      </c>
      <c r="AA292" s="25"/>
      <c r="AB292" s="24"/>
      <c r="AC292" s="25"/>
      <c r="AD292" s="24"/>
      <c r="AE292" s="23"/>
      <c r="AF292" s="251"/>
      <c r="AG292" s="251"/>
      <c r="AH292" s="22"/>
      <c r="AI292" s="11"/>
      <c r="AJ292" s="234"/>
      <c r="AK292" s="240"/>
      <c r="AL292" s="231"/>
      <c r="AM292" s="234"/>
      <c r="AN292" s="240"/>
      <c r="AO292" s="231"/>
      <c r="AP292" s="234"/>
      <c r="AQ292" s="240"/>
      <c r="AR292" s="231"/>
      <c r="AS292" s="234"/>
      <c r="AT292" s="240"/>
      <c r="AU292" s="231"/>
      <c r="AV292" s="234"/>
      <c r="AW292" s="237"/>
      <c r="AX292" s="231"/>
      <c r="AY292" s="292"/>
      <c r="AZ292" s="228"/>
      <c r="BA292" s="228"/>
      <c r="BB292" s="295"/>
    </row>
    <row r="293" spans="2:62" ht="28.15" customHeight="1" thickBot="1" x14ac:dyDescent="0.25">
      <c r="B293" s="21"/>
      <c r="C293" s="245"/>
      <c r="D293" s="20"/>
      <c r="E293" s="19"/>
      <c r="F293" s="19"/>
      <c r="G293" s="18"/>
      <c r="H293" s="226"/>
      <c r="I293" s="249"/>
      <c r="J293" s="249"/>
      <c r="K293" s="249"/>
      <c r="L293" s="17" t="s">
        <v>105</v>
      </c>
      <c r="M293" s="15" t="s">
        <v>175</v>
      </c>
      <c r="N293" s="17" t="s">
        <v>103</v>
      </c>
      <c r="O293" s="15" t="s">
        <v>113</v>
      </c>
      <c r="P293" s="17" t="s">
        <v>102</v>
      </c>
      <c r="Q293" s="15"/>
      <c r="R293" s="17" t="s">
        <v>101</v>
      </c>
      <c r="S293" s="15"/>
      <c r="T293" s="17">
        <v>20</v>
      </c>
      <c r="U293" s="15"/>
      <c r="V293" s="17" t="s">
        <v>100</v>
      </c>
      <c r="W293" s="15"/>
      <c r="X293" s="17" t="s">
        <v>99</v>
      </c>
      <c r="Y293" s="15"/>
      <c r="Z293" s="17" t="s">
        <v>98</v>
      </c>
      <c r="AA293" s="15"/>
      <c r="AB293" s="16"/>
      <c r="AC293" s="15"/>
      <c r="AD293" s="14"/>
      <c r="AE293" s="13"/>
      <c r="AF293" s="252"/>
      <c r="AG293" s="252"/>
      <c r="AH293" s="12"/>
      <c r="AI293" s="11"/>
      <c r="AJ293" s="235"/>
      <c r="AK293" s="241"/>
      <c r="AL293" s="232"/>
      <c r="AM293" s="235"/>
      <c r="AN293" s="241"/>
      <c r="AO293" s="232"/>
      <c r="AP293" s="235"/>
      <c r="AQ293" s="241"/>
      <c r="AR293" s="232"/>
      <c r="AS293" s="235"/>
      <c r="AT293" s="241"/>
      <c r="AU293" s="232"/>
      <c r="AV293" s="235"/>
      <c r="AW293" s="238"/>
      <c r="AX293" s="232"/>
      <c r="AY293" s="293"/>
      <c r="AZ293" s="229"/>
      <c r="BA293" s="229"/>
      <c r="BB293" s="296"/>
    </row>
    <row r="294" spans="2:62" ht="85.9" customHeight="1" thickTop="1" thickBot="1" x14ac:dyDescent="0.35">
      <c r="B294" s="105" t="s">
        <v>174</v>
      </c>
      <c r="C294" s="95" t="s">
        <v>173</v>
      </c>
      <c r="D294" s="100" t="s">
        <v>172</v>
      </c>
      <c r="E294" s="104" t="s">
        <v>171</v>
      </c>
      <c r="F294" s="103"/>
      <c r="G294" s="102"/>
      <c r="H294" s="101" t="s">
        <v>170</v>
      </c>
      <c r="I294" s="100" t="s">
        <v>96</v>
      </c>
      <c r="J294" s="100" t="s">
        <v>169</v>
      </c>
      <c r="K294" s="100" t="s">
        <v>97</v>
      </c>
      <c r="L294" s="256" t="s">
        <v>168</v>
      </c>
      <c r="M294" s="262"/>
      <c r="N294" s="256" t="s">
        <v>167</v>
      </c>
      <c r="O294" s="262"/>
      <c r="P294" s="256" t="s">
        <v>167</v>
      </c>
      <c r="Q294" s="257"/>
      <c r="R294" s="256" t="s">
        <v>167</v>
      </c>
      <c r="S294" s="257"/>
      <c r="T294" s="256" t="s">
        <v>167</v>
      </c>
      <c r="U294" s="257"/>
      <c r="V294" s="256" t="s">
        <v>167</v>
      </c>
      <c r="W294" s="257"/>
      <c r="X294" s="256" t="s">
        <v>167</v>
      </c>
      <c r="Y294" s="257"/>
      <c r="Z294" s="256" t="s">
        <v>167</v>
      </c>
      <c r="AA294" s="257"/>
      <c r="AB294" s="261" t="s">
        <v>166</v>
      </c>
      <c r="AC294" s="257"/>
      <c r="AD294" s="101" t="s">
        <v>165</v>
      </c>
      <c r="AE294" s="101" t="s">
        <v>164</v>
      </c>
      <c r="AF294" s="100" t="s">
        <v>163</v>
      </c>
      <c r="AG294" s="100" t="s">
        <v>162</v>
      </c>
      <c r="AH294" s="99" t="s">
        <v>161</v>
      </c>
      <c r="AI294" s="98"/>
      <c r="AJ294" s="96" t="s">
        <v>160</v>
      </c>
      <c r="AK294" s="95" t="s">
        <v>159</v>
      </c>
      <c r="AL294" s="94" t="s">
        <v>158</v>
      </c>
      <c r="AM294" s="96" t="s">
        <v>157</v>
      </c>
      <c r="AN294" s="95" t="s">
        <v>156</v>
      </c>
      <c r="AO294" s="94" t="s">
        <v>155</v>
      </c>
      <c r="AP294" s="96" t="s">
        <v>154</v>
      </c>
      <c r="AQ294" s="95" t="s">
        <v>153</v>
      </c>
      <c r="AR294" s="97" t="s">
        <v>152</v>
      </c>
      <c r="AS294" s="96" t="s">
        <v>151</v>
      </c>
      <c r="AT294" s="95" t="s">
        <v>150</v>
      </c>
      <c r="AU294" s="94" t="s">
        <v>149</v>
      </c>
      <c r="AV294" s="96" t="s">
        <v>148</v>
      </c>
      <c r="AW294" s="95" t="s">
        <v>147</v>
      </c>
      <c r="AX294" s="94" t="s">
        <v>146</v>
      </c>
      <c r="AY294" s="93" t="s">
        <v>145</v>
      </c>
      <c r="AZ294" s="92" t="s">
        <v>144</v>
      </c>
      <c r="BA294" s="92" t="s">
        <v>143</v>
      </c>
      <c r="BB294" s="91" t="s">
        <v>142</v>
      </c>
    </row>
    <row r="295" spans="2:62" ht="48" thickBot="1" x14ac:dyDescent="0.3">
      <c r="B295" s="90" t="s">
        <v>234</v>
      </c>
      <c r="C295" s="89"/>
      <c r="D295" s="88"/>
      <c r="E295" s="258"/>
      <c r="F295" s="259"/>
      <c r="G295" s="260"/>
      <c r="H295" s="87" t="s">
        <v>140</v>
      </c>
      <c r="I295" s="86"/>
      <c r="J295" s="86"/>
      <c r="K295" s="85"/>
      <c r="L295" s="84"/>
      <c r="M295" s="81"/>
      <c r="N295" s="84"/>
      <c r="O295" s="81"/>
      <c r="P295" s="84"/>
      <c r="Q295" s="81"/>
      <c r="R295" s="84"/>
      <c r="S295" s="81"/>
      <c r="T295" s="84"/>
      <c r="U295" s="81"/>
      <c r="V295" s="84"/>
      <c r="W295" s="81"/>
      <c r="X295" s="84"/>
      <c r="Y295" s="81"/>
      <c r="Z295" s="84"/>
      <c r="AA295" s="83"/>
      <c r="AB295" s="82" t="s">
        <v>139</v>
      </c>
      <c r="AC295" s="81"/>
      <c r="AD295" s="81"/>
      <c r="AE295" s="81"/>
      <c r="AF295" s="80"/>
      <c r="AG295" s="80"/>
      <c r="AH295" s="60"/>
      <c r="AI295" s="79" t="s">
        <v>138</v>
      </c>
      <c r="AJ295" s="78">
        <f t="shared" ref="AJ295:BB295" si="38">SUM(AJ297:AJ308)</f>
        <v>12</v>
      </c>
      <c r="AK295" s="77">
        <f t="shared" si="38"/>
        <v>7</v>
      </c>
      <c r="AL295" s="76">
        <f t="shared" si="38"/>
        <v>0</v>
      </c>
      <c r="AM295" s="78">
        <f t="shared" si="38"/>
        <v>26</v>
      </c>
      <c r="AN295" s="77">
        <f t="shared" si="38"/>
        <v>1</v>
      </c>
      <c r="AO295" s="76">
        <f t="shared" si="38"/>
        <v>0</v>
      </c>
      <c r="AP295" s="78">
        <f t="shared" si="38"/>
        <v>1</v>
      </c>
      <c r="AQ295" s="77">
        <f t="shared" si="38"/>
        <v>0</v>
      </c>
      <c r="AR295" s="76">
        <f t="shared" si="38"/>
        <v>0</v>
      </c>
      <c r="AS295" s="78">
        <f t="shared" si="38"/>
        <v>1</v>
      </c>
      <c r="AT295" s="77">
        <f t="shared" si="38"/>
        <v>0</v>
      </c>
      <c r="AU295" s="76">
        <f t="shared" si="38"/>
        <v>0</v>
      </c>
      <c r="AV295" s="78">
        <f t="shared" si="38"/>
        <v>0</v>
      </c>
      <c r="AW295" s="77">
        <f t="shared" si="38"/>
        <v>0</v>
      </c>
      <c r="AX295" s="76">
        <f t="shared" si="38"/>
        <v>0</v>
      </c>
      <c r="AY295" s="75">
        <f t="shared" si="38"/>
        <v>0</v>
      </c>
      <c r="AZ295" s="74">
        <f t="shared" si="38"/>
        <v>0</v>
      </c>
      <c r="BA295" s="74">
        <f t="shared" si="38"/>
        <v>0</v>
      </c>
      <c r="BB295" s="73">
        <f t="shared" si="38"/>
        <v>0</v>
      </c>
      <c r="BC295" s="72" t="s">
        <v>137</v>
      </c>
      <c r="BF295" s="5">
        <f>SUM(AJ295:AL295)/$BG$5</f>
        <v>6.333333333333333</v>
      </c>
      <c r="BG295" s="5">
        <f>SUM(AM295:AO295,AY295)/$BG$5</f>
        <v>9</v>
      </c>
      <c r="BH295" s="5">
        <f>SUM(AP295:AR295,AZ295)/$BG$5</f>
        <v>0.33333333333333331</v>
      </c>
      <c r="BI295" s="5">
        <f>SUM(AS295:AU295,BA295)/$BG$5</f>
        <v>0.33333333333333331</v>
      </c>
      <c r="BJ295" s="5">
        <f>SUM(AV295:AX295,BB295)/$BG$5</f>
        <v>0</v>
      </c>
    </row>
    <row r="296" spans="2:62" ht="37.5" thickBot="1" x14ac:dyDescent="0.3">
      <c r="B296" s="71"/>
      <c r="C296" s="70"/>
      <c r="D296" s="69"/>
      <c r="E296" s="68"/>
      <c r="F296" s="68"/>
      <c r="G296" s="67"/>
      <c r="H296" s="66"/>
      <c r="I296" s="64"/>
      <c r="J296" s="64"/>
      <c r="K296" s="65"/>
      <c r="L296" s="64"/>
      <c r="M296" s="62"/>
      <c r="N296" s="64"/>
      <c r="O296" s="62"/>
      <c r="P296" s="64"/>
      <c r="Q296" s="62"/>
      <c r="R296" s="64"/>
      <c r="S296" s="62"/>
      <c r="T296" s="64"/>
      <c r="U296" s="62"/>
      <c r="V296" s="64"/>
      <c r="W296" s="62"/>
      <c r="X296" s="64"/>
      <c r="Y296" s="62"/>
      <c r="Z296" s="64"/>
      <c r="AA296" s="62"/>
      <c r="AB296" s="63"/>
      <c r="AC296" s="62"/>
      <c r="AD296" s="62"/>
      <c r="AE296" s="62"/>
      <c r="AF296" s="61"/>
      <c r="AG296" s="61"/>
      <c r="AH296" s="60"/>
      <c r="AI296" s="59" t="s">
        <v>136</v>
      </c>
      <c r="AJ296" s="58">
        <f t="shared" ref="AJ296:BB296" si="39">AJ295/3</f>
        <v>4</v>
      </c>
      <c r="AK296" s="57">
        <f t="shared" si="39"/>
        <v>2.3333333333333335</v>
      </c>
      <c r="AL296" s="56">
        <f t="shared" si="39"/>
        <v>0</v>
      </c>
      <c r="AM296" s="58">
        <f t="shared" si="39"/>
        <v>8.6666666666666661</v>
      </c>
      <c r="AN296" s="57">
        <f t="shared" si="39"/>
        <v>0.33333333333333331</v>
      </c>
      <c r="AO296" s="56">
        <f t="shared" si="39"/>
        <v>0</v>
      </c>
      <c r="AP296" s="58">
        <f t="shared" si="39"/>
        <v>0.33333333333333331</v>
      </c>
      <c r="AQ296" s="57">
        <f t="shared" si="39"/>
        <v>0</v>
      </c>
      <c r="AR296" s="56">
        <f t="shared" si="39"/>
        <v>0</v>
      </c>
      <c r="AS296" s="58">
        <f t="shared" si="39"/>
        <v>0.33333333333333331</v>
      </c>
      <c r="AT296" s="57">
        <f t="shared" si="39"/>
        <v>0</v>
      </c>
      <c r="AU296" s="56">
        <f t="shared" si="39"/>
        <v>0</v>
      </c>
      <c r="AV296" s="58">
        <f t="shared" si="39"/>
        <v>0</v>
      </c>
      <c r="AW296" s="57">
        <f t="shared" si="39"/>
        <v>0</v>
      </c>
      <c r="AX296" s="56">
        <f t="shared" si="39"/>
        <v>0</v>
      </c>
      <c r="AY296" s="55">
        <f t="shared" si="39"/>
        <v>0</v>
      </c>
      <c r="AZ296" s="54">
        <f t="shared" si="39"/>
        <v>0</v>
      </c>
      <c r="BA296" s="54">
        <f t="shared" si="39"/>
        <v>0</v>
      </c>
      <c r="BB296" s="53">
        <f t="shared" si="39"/>
        <v>0</v>
      </c>
      <c r="BC296" s="52" t="s">
        <v>135</v>
      </c>
    </row>
    <row r="297" spans="2:62" ht="28.15" customHeight="1" x14ac:dyDescent="0.2">
      <c r="B297" s="30"/>
      <c r="C297" s="242">
        <v>1</v>
      </c>
      <c r="D297" s="44"/>
      <c r="E297" s="43"/>
      <c r="F297" s="43"/>
      <c r="G297" s="42"/>
      <c r="H297" s="223" t="s">
        <v>433</v>
      </c>
      <c r="I297" s="246">
        <v>26</v>
      </c>
      <c r="J297" s="246">
        <v>14</v>
      </c>
      <c r="K297" s="246">
        <v>8</v>
      </c>
      <c r="L297" s="41" t="s">
        <v>133</v>
      </c>
      <c r="M297" s="40" t="s">
        <v>124</v>
      </c>
      <c r="N297" s="41" t="s">
        <v>131</v>
      </c>
      <c r="O297" s="40" t="s">
        <v>121</v>
      </c>
      <c r="P297" s="41" t="s">
        <v>130</v>
      </c>
      <c r="Q297" s="40"/>
      <c r="R297" s="41" t="s">
        <v>129</v>
      </c>
      <c r="S297" s="40"/>
      <c r="T297" s="41" t="s">
        <v>128</v>
      </c>
      <c r="U297" s="40"/>
      <c r="V297" s="41" t="s">
        <v>127</v>
      </c>
      <c r="W297" s="40"/>
      <c r="X297" s="41" t="s">
        <v>126</v>
      </c>
      <c r="Y297" s="40"/>
      <c r="Z297" s="41" t="s">
        <v>125</v>
      </c>
      <c r="AA297" s="40"/>
      <c r="AB297" s="39"/>
      <c r="AC297" s="40"/>
      <c r="AD297" s="39" t="s">
        <v>121</v>
      </c>
      <c r="AE297" s="38"/>
      <c r="AF297" s="250"/>
      <c r="AG297" s="250"/>
      <c r="AH297" s="37"/>
      <c r="AI297" s="11"/>
      <c r="AJ297" s="233">
        <f>SUMPRODUCT(LEN($M297:$S300)-LEN(SUBSTITUTE($M297:$S300,"A", "")))</f>
        <v>4</v>
      </c>
      <c r="AK297" s="239">
        <f>SUMPRODUCT(LEN($AD297:$AD300)-LEN(SUBSTITUTE($AD297:$AD300,"A", "")))</f>
        <v>0</v>
      </c>
      <c r="AL297" s="230">
        <f>SUMPRODUCT(LEN($AC297:$AC300)-LEN(SUBSTITUTE($AC297:$AC300,"A", "")))</f>
        <v>0</v>
      </c>
      <c r="AM297" s="233">
        <f>SUMPRODUCT(LEN($M297:$S300)-LEN(SUBSTITUTE($M297:$S300,"S", "")))</f>
        <v>7</v>
      </c>
      <c r="AN297" s="239">
        <f>SUMPRODUCT(LEN($AD297:$AD300)-LEN(SUBSTITUTE($AD297:$AD300,"S", "")))</f>
        <v>1</v>
      </c>
      <c r="AO297" s="230">
        <f>SUMPRODUCT(LEN($AC297:$AC300)-LEN(SUBSTITUTE($AC297:$AC300,"S", "")))</f>
        <v>0</v>
      </c>
      <c r="AP297" s="233">
        <f>SUMPRODUCT(LEN($M297:$S300)-LEN(SUBSTITUTE($M297:$S300,"F", "")))</f>
        <v>0</v>
      </c>
      <c r="AQ297" s="239">
        <f>SUMPRODUCT(LEN($AD297:$AD300)-LEN(SUBSTITUTE($AD297:$AD300,"F", "")))</f>
        <v>0</v>
      </c>
      <c r="AR297" s="230">
        <f>SUMPRODUCT(LEN($AC297:$AC300)-LEN(SUBSTITUTE($AC297:$AC300,"F", "")))</f>
        <v>0</v>
      </c>
      <c r="AS297" s="233">
        <f>SUMPRODUCT(LEN($M297:$S300)-LEN(SUBSTITUTE($M297:$S300,"G", "")))</f>
        <v>0</v>
      </c>
      <c r="AT297" s="239">
        <f>SUMPRODUCT(LEN($AD297:$AD300)-LEN(SUBSTITUTE($AD297:$AD300,"G", "")))</f>
        <v>0</v>
      </c>
      <c r="AU297" s="230">
        <f>SUMPRODUCT(LEN($AC297:$AC300)-LEN(SUBSTITUTE($AC297:$AC300,"G", "")))</f>
        <v>0</v>
      </c>
      <c r="AV297" s="233">
        <f>SUMPRODUCT(LEN($L297:$S300)-LEN(SUBSTITUTE($L297:$S300,"M", "")))</f>
        <v>0</v>
      </c>
      <c r="AW297" s="236">
        <f>SUMPRODUCT(LEN($AD297:$AD300)-LEN(SUBSTITUTE($AD297:$AD300,"M", "")))</f>
        <v>0</v>
      </c>
      <c r="AX297" s="230">
        <f>SUMPRODUCT(LEN($AC297:$AC300)-LEN(SUBSTITUTE($AC297:$AC300,"M", "")))</f>
        <v>0</v>
      </c>
      <c r="AY297" s="291">
        <f>SUMPRODUCT(LEN($AE297:$AE300)-LEN(SUBSTITUTE($AE297:$AE300,"S", "")))</f>
        <v>0</v>
      </c>
      <c r="AZ297" s="227">
        <f>SUMPRODUCT(LEN($AE297:$AE300)-LEN(SUBSTITUTE($AE297:$AE300,"F", "")))</f>
        <v>0</v>
      </c>
      <c r="BA297" s="227">
        <f>SUMPRODUCT(LEN($AE297:$AE300)-LEN(SUBSTITUTE($AE297:$AE300,"G", "")))</f>
        <v>0</v>
      </c>
      <c r="BB297" s="294">
        <f>SUMPRODUCT(LEN($AE297:$AE300)-LEN(SUBSTITUTE($AE297:$AE300,"M", "")))</f>
        <v>0</v>
      </c>
    </row>
    <row r="298" spans="2:62" ht="28.15" customHeight="1" thickBot="1" x14ac:dyDescent="0.25">
      <c r="B298" s="30"/>
      <c r="C298" s="243"/>
      <c r="D298" s="36"/>
      <c r="E298" s="35"/>
      <c r="F298" s="35"/>
      <c r="G298" s="34"/>
      <c r="H298" s="224"/>
      <c r="I298" s="247"/>
      <c r="J298" s="247"/>
      <c r="K298" s="247"/>
      <c r="L298" s="33" t="s">
        <v>123</v>
      </c>
      <c r="M298" s="32" t="s">
        <v>203</v>
      </c>
      <c r="N298" s="33" t="s">
        <v>122</v>
      </c>
      <c r="O298" s="32" t="s">
        <v>121</v>
      </c>
      <c r="P298" s="33" t="s">
        <v>120</v>
      </c>
      <c r="Q298" s="32"/>
      <c r="R298" s="33" t="s">
        <v>119</v>
      </c>
      <c r="S298" s="32"/>
      <c r="T298" s="33" t="s">
        <v>118</v>
      </c>
      <c r="U298" s="32"/>
      <c r="V298" s="33" t="s">
        <v>117</v>
      </c>
      <c r="W298" s="32"/>
      <c r="X298" s="33" t="s">
        <v>116</v>
      </c>
      <c r="Y298" s="32"/>
      <c r="Z298" s="33" t="s">
        <v>115</v>
      </c>
      <c r="AA298" s="32"/>
      <c r="AB298" s="31"/>
      <c r="AC298" s="32"/>
      <c r="AD298" s="31"/>
      <c r="AE298" s="23"/>
      <c r="AF298" s="251"/>
      <c r="AG298" s="251"/>
      <c r="AH298" s="22"/>
      <c r="AI298" s="11"/>
      <c r="AJ298" s="234"/>
      <c r="AK298" s="240"/>
      <c r="AL298" s="231"/>
      <c r="AM298" s="234"/>
      <c r="AN298" s="240"/>
      <c r="AO298" s="231"/>
      <c r="AP298" s="234"/>
      <c r="AQ298" s="240"/>
      <c r="AR298" s="231"/>
      <c r="AS298" s="234"/>
      <c r="AT298" s="240"/>
      <c r="AU298" s="231"/>
      <c r="AV298" s="234"/>
      <c r="AW298" s="237"/>
      <c r="AX298" s="231"/>
      <c r="AY298" s="292"/>
      <c r="AZ298" s="228"/>
      <c r="BA298" s="228"/>
      <c r="BB298" s="295"/>
    </row>
    <row r="299" spans="2:62" ht="28.15" customHeight="1" x14ac:dyDescent="0.2">
      <c r="B299" s="30"/>
      <c r="C299" s="244"/>
      <c r="D299" s="29"/>
      <c r="E299" s="28"/>
      <c r="F299" s="28"/>
      <c r="G299" s="27"/>
      <c r="H299" s="225"/>
      <c r="I299" s="248"/>
      <c r="J299" s="248"/>
      <c r="K299" s="248"/>
      <c r="L299" s="26" t="s">
        <v>114</v>
      </c>
      <c r="M299" s="25" t="s">
        <v>113</v>
      </c>
      <c r="N299" s="26" t="s">
        <v>112</v>
      </c>
      <c r="O299" s="25"/>
      <c r="P299" s="26" t="s">
        <v>111</v>
      </c>
      <c r="Q299" s="25"/>
      <c r="R299" s="26" t="s">
        <v>110</v>
      </c>
      <c r="S299" s="25"/>
      <c r="T299" s="26" t="s">
        <v>109</v>
      </c>
      <c r="U299" s="25"/>
      <c r="V299" s="26" t="s">
        <v>108</v>
      </c>
      <c r="W299" s="25"/>
      <c r="X299" s="26" t="s">
        <v>107</v>
      </c>
      <c r="Y299" s="25"/>
      <c r="Z299" s="26" t="s">
        <v>106</v>
      </c>
      <c r="AA299" s="25"/>
      <c r="AB299" s="24"/>
      <c r="AC299" s="25"/>
      <c r="AD299" s="24"/>
      <c r="AE299" s="23"/>
      <c r="AF299" s="251"/>
      <c r="AG299" s="251"/>
      <c r="AH299" s="22"/>
      <c r="AI299" s="11"/>
      <c r="AJ299" s="234"/>
      <c r="AK299" s="240"/>
      <c r="AL299" s="231"/>
      <c r="AM299" s="234"/>
      <c r="AN299" s="240"/>
      <c r="AO299" s="231"/>
      <c r="AP299" s="234"/>
      <c r="AQ299" s="240"/>
      <c r="AR299" s="231"/>
      <c r="AS299" s="234"/>
      <c r="AT299" s="240"/>
      <c r="AU299" s="231"/>
      <c r="AV299" s="234"/>
      <c r="AW299" s="237"/>
      <c r="AX299" s="231"/>
      <c r="AY299" s="292"/>
      <c r="AZ299" s="228"/>
      <c r="BA299" s="228"/>
      <c r="BB299" s="295"/>
    </row>
    <row r="300" spans="2:62" ht="28.15" customHeight="1" thickBot="1" x14ac:dyDescent="0.25">
      <c r="B300" s="30"/>
      <c r="C300" s="253"/>
      <c r="D300" s="51"/>
      <c r="E300" s="50"/>
      <c r="F300" s="50"/>
      <c r="G300" s="49"/>
      <c r="H300" s="226"/>
      <c r="I300" s="254"/>
      <c r="J300" s="254"/>
      <c r="K300" s="254"/>
      <c r="L300" s="48" t="s">
        <v>105</v>
      </c>
      <c r="M300" s="47" t="s">
        <v>175</v>
      </c>
      <c r="N300" s="48" t="s">
        <v>103</v>
      </c>
      <c r="O300" s="47"/>
      <c r="P300" s="48" t="s">
        <v>102</v>
      </c>
      <c r="Q300" s="47"/>
      <c r="R300" s="48" t="s">
        <v>101</v>
      </c>
      <c r="S300" s="47"/>
      <c r="T300" s="48">
        <v>20</v>
      </c>
      <c r="U300" s="47"/>
      <c r="V300" s="48" t="s">
        <v>100</v>
      </c>
      <c r="W300" s="47"/>
      <c r="X300" s="48" t="s">
        <v>99</v>
      </c>
      <c r="Y300" s="47"/>
      <c r="Z300" s="48" t="s">
        <v>98</v>
      </c>
      <c r="AA300" s="47"/>
      <c r="AB300" s="16"/>
      <c r="AC300" s="47"/>
      <c r="AD300" s="16"/>
      <c r="AE300" s="46"/>
      <c r="AF300" s="255"/>
      <c r="AG300" s="255"/>
      <c r="AH300" s="45"/>
      <c r="AI300" s="11"/>
      <c r="AJ300" s="235"/>
      <c r="AK300" s="241"/>
      <c r="AL300" s="232"/>
      <c r="AM300" s="235"/>
      <c r="AN300" s="241"/>
      <c r="AO300" s="232"/>
      <c r="AP300" s="235"/>
      <c r="AQ300" s="241"/>
      <c r="AR300" s="232"/>
      <c r="AS300" s="235"/>
      <c r="AT300" s="241"/>
      <c r="AU300" s="232"/>
      <c r="AV300" s="235"/>
      <c r="AW300" s="238"/>
      <c r="AX300" s="232"/>
      <c r="AY300" s="293"/>
      <c r="AZ300" s="229"/>
      <c r="BA300" s="229"/>
      <c r="BB300" s="296"/>
    </row>
    <row r="301" spans="2:62" ht="28.15" customHeight="1" x14ac:dyDescent="0.2">
      <c r="B301" s="30"/>
      <c r="C301" s="242">
        <v>2</v>
      </c>
      <c r="D301" s="44"/>
      <c r="E301" s="43"/>
      <c r="F301" s="43"/>
      <c r="G301" s="42"/>
      <c r="H301" s="223"/>
      <c r="I301" s="246">
        <v>36</v>
      </c>
      <c r="J301" s="246">
        <v>17</v>
      </c>
      <c r="K301" s="246">
        <v>8</v>
      </c>
      <c r="L301" s="41" t="s">
        <v>133</v>
      </c>
      <c r="M301" s="40" t="s">
        <v>414</v>
      </c>
      <c r="N301" s="41" t="s">
        <v>131</v>
      </c>
      <c r="O301" s="40" t="s">
        <v>124</v>
      </c>
      <c r="P301" s="41" t="s">
        <v>130</v>
      </c>
      <c r="Q301" s="40" t="s">
        <v>121</v>
      </c>
      <c r="R301" s="41" t="s">
        <v>129</v>
      </c>
      <c r="S301" s="40"/>
      <c r="T301" s="41" t="s">
        <v>128</v>
      </c>
      <c r="U301" s="40"/>
      <c r="V301" s="41" t="s">
        <v>127</v>
      </c>
      <c r="W301" s="40"/>
      <c r="X301" s="41" t="s">
        <v>126</v>
      </c>
      <c r="Y301" s="40"/>
      <c r="Z301" s="41" t="s">
        <v>125</v>
      </c>
      <c r="AA301" s="40"/>
      <c r="AB301" s="39"/>
      <c r="AC301" s="40"/>
      <c r="AD301" s="39"/>
      <c r="AE301" s="38"/>
      <c r="AF301" s="250">
        <v>6</v>
      </c>
      <c r="AG301" s="250"/>
      <c r="AH301" s="37"/>
      <c r="AI301" s="11"/>
      <c r="AJ301" s="233">
        <f>SUMPRODUCT(LEN($M301:$S304)-LEN(SUBSTITUTE($M301:$S304,"A", "")))</f>
        <v>5</v>
      </c>
      <c r="AK301" s="239">
        <f>SUMPRODUCT(LEN($AD301:$AD304)-LEN(SUBSTITUTE($AD301:$AD304,"A", "")))</f>
        <v>0</v>
      </c>
      <c r="AL301" s="230">
        <f>SUMPRODUCT(LEN($AC301:$AC304)-LEN(SUBSTITUTE($AC301:$AC304,"A", "")))</f>
        <v>0</v>
      </c>
      <c r="AM301" s="233">
        <f>SUMPRODUCT(LEN($M301:$S304)-LEN(SUBSTITUTE($M301:$S304,"S", "")))</f>
        <v>9</v>
      </c>
      <c r="AN301" s="239">
        <f>SUMPRODUCT(LEN($AD301:$AD304)-LEN(SUBSTITUTE($AD301:$AD304,"S", "")))</f>
        <v>0</v>
      </c>
      <c r="AO301" s="230">
        <f>SUMPRODUCT(LEN($AC301:$AC304)-LEN(SUBSTITUTE($AC301:$AC304,"S", "")))</f>
        <v>0</v>
      </c>
      <c r="AP301" s="233">
        <f>SUMPRODUCT(LEN($M301:$S304)-LEN(SUBSTITUTE($M301:$S304,"F", "")))</f>
        <v>1</v>
      </c>
      <c r="AQ301" s="239">
        <f>SUMPRODUCT(LEN($AD301:$AD304)-LEN(SUBSTITUTE($AD301:$AD304,"F", "")))</f>
        <v>0</v>
      </c>
      <c r="AR301" s="230">
        <f>SUMPRODUCT(LEN($AC301:$AC304)-LEN(SUBSTITUTE($AC301:$AC304,"F", "")))</f>
        <v>0</v>
      </c>
      <c r="AS301" s="233">
        <f>SUMPRODUCT(LEN($M301:$S304)-LEN(SUBSTITUTE($M301:$S304,"G", "")))</f>
        <v>1</v>
      </c>
      <c r="AT301" s="239">
        <f>SUMPRODUCT(LEN($AD301:$AD304)-LEN(SUBSTITUTE($AD301:$AD304,"G", "")))</f>
        <v>0</v>
      </c>
      <c r="AU301" s="230">
        <f>SUMPRODUCT(LEN($AC301:$AC304)-LEN(SUBSTITUTE($AC301:$AC304,"G", "")))</f>
        <v>0</v>
      </c>
      <c r="AV301" s="233">
        <f>SUMPRODUCT(LEN($L301:$S304)-LEN(SUBSTITUTE($L301:$S304,"M", "")))</f>
        <v>0</v>
      </c>
      <c r="AW301" s="236">
        <f>SUMPRODUCT(LEN($AD301:$AD304)-LEN(SUBSTITUTE($AD301:$AD304,"M", "")))</f>
        <v>0</v>
      </c>
      <c r="AX301" s="230">
        <f>SUMPRODUCT(LEN($AC301:$AC304)-LEN(SUBSTITUTE($AC301:$AC304,"M", "")))</f>
        <v>0</v>
      </c>
      <c r="AY301" s="291">
        <f>SUMPRODUCT(LEN($AE301:$AE304)-LEN(SUBSTITUTE($AE301:$AE304,"S", "")))</f>
        <v>0</v>
      </c>
      <c r="AZ301" s="227">
        <f>SUMPRODUCT(LEN($AE301:$AE304)-LEN(SUBSTITUTE($AE301:$AE304,"F", "")))</f>
        <v>0</v>
      </c>
      <c r="BA301" s="227">
        <f>SUMPRODUCT(LEN($AE301:$AE304)-LEN(SUBSTITUTE($AE301:$AE304,"G", "")))</f>
        <v>0</v>
      </c>
      <c r="BB301" s="294">
        <f>SUMPRODUCT(LEN($AE301:$AE304)-LEN(SUBSTITUTE($AE301:$AE304,"M", "")))</f>
        <v>0</v>
      </c>
    </row>
    <row r="302" spans="2:62" ht="28.15" customHeight="1" thickBot="1" x14ac:dyDescent="0.25">
      <c r="B302" s="30"/>
      <c r="C302" s="243"/>
      <c r="D302" s="36"/>
      <c r="E302" s="35"/>
      <c r="F302" s="35"/>
      <c r="G302" s="34"/>
      <c r="H302" s="224"/>
      <c r="I302" s="247"/>
      <c r="J302" s="247"/>
      <c r="K302" s="247"/>
      <c r="L302" s="33" t="s">
        <v>123</v>
      </c>
      <c r="M302" s="32" t="s">
        <v>124</v>
      </c>
      <c r="N302" s="33" t="s">
        <v>122</v>
      </c>
      <c r="O302" s="32" t="s">
        <v>175</v>
      </c>
      <c r="P302" s="33" t="s">
        <v>120</v>
      </c>
      <c r="Q302" s="32"/>
      <c r="R302" s="33" t="s">
        <v>119</v>
      </c>
      <c r="S302" s="32"/>
      <c r="T302" s="33" t="s">
        <v>118</v>
      </c>
      <c r="U302" s="32"/>
      <c r="V302" s="33" t="s">
        <v>117</v>
      </c>
      <c r="W302" s="32"/>
      <c r="X302" s="33" t="s">
        <v>116</v>
      </c>
      <c r="Y302" s="32"/>
      <c r="Z302" s="33" t="s">
        <v>115</v>
      </c>
      <c r="AA302" s="32"/>
      <c r="AB302" s="31"/>
      <c r="AC302" s="32"/>
      <c r="AD302" s="31"/>
      <c r="AE302" s="23"/>
      <c r="AF302" s="251"/>
      <c r="AG302" s="251"/>
      <c r="AH302" s="22"/>
      <c r="AI302" s="11"/>
      <c r="AJ302" s="234"/>
      <c r="AK302" s="240"/>
      <c r="AL302" s="231"/>
      <c r="AM302" s="234"/>
      <c r="AN302" s="240"/>
      <c r="AO302" s="231"/>
      <c r="AP302" s="234"/>
      <c r="AQ302" s="240"/>
      <c r="AR302" s="231"/>
      <c r="AS302" s="234"/>
      <c r="AT302" s="240"/>
      <c r="AU302" s="231"/>
      <c r="AV302" s="234"/>
      <c r="AW302" s="237"/>
      <c r="AX302" s="231"/>
      <c r="AY302" s="292"/>
      <c r="AZ302" s="228"/>
      <c r="BA302" s="228"/>
      <c r="BB302" s="295"/>
    </row>
    <row r="303" spans="2:62" ht="28.15" customHeight="1" x14ac:dyDescent="0.2">
      <c r="B303" s="30"/>
      <c r="C303" s="244"/>
      <c r="D303" s="29"/>
      <c r="E303" s="28"/>
      <c r="F303" s="28"/>
      <c r="G303" s="27"/>
      <c r="H303" s="225"/>
      <c r="I303" s="248"/>
      <c r="J303" s="248"/>
      <c r="K303" s="248"/>
      <c r="L303" s="26" t="s">
        <v>114</v>
      </c>
      <c r="M303" s="25" t="s">
        <v>470</v>
      </c>
      <c r="N303" s="26" t="s">
        <v>112</v>
      </c>
      <c r="O303" s="25" t="s">
        <v>113</v>
      </c>
      <c r="P303" s="26" t="s">
        <v>111</v>
      </c>
      <c r="Q303" s="25"/>
      <c r="R303" s="26" t="s">
        <v>110</v>
      </c>
      <c r="S303" s="25"/>
      <c r="T303" s="26" t="s">
        <v>109</v>
      </c>
      <c r="U303" s="25"/>
      <c r="V303" s="26" t="s">
        <v>108</v>
      </c>
      <c r="W303" s="25"/>
      <c r="X303" s="26" t="s">
        <v>107</v>
      </c>
      <c r="Y303" s="25"/>
      <c r="Z303" s="26" t="s">
        <v>106</v>
      </c>
      <c r="AA303" s="25"/>
      <c r="AB303" s="24"/>
      <c r="AC303" s="25"/>
      <c r="AD303" s="24"/>
      <c r="AE303" s="23"/>
      <c r="AF303" s="251"/>
      <c r="AG303" s="251"/>
      <c r="AH303" s="22"/>
      <c r="AI303" s="11"/>
      <c r="AJ303" s="234"/>
      <c r="AK303" s="240"/>
      <c r="AL303" s="231"/>
      <c r="AM303" s="234"/>
      <c r="AN303" s="240"/>
      <c r="AO303" s="231"/>
      <c r="AP303" s="234"/>
      <c r="AQ303" s="240"/>
      <c r="AR303" s="231"/>
      <c r="AS303" s="234"/>
      <c r="AT303" s="240"/>
      <c r="AU303" s="231"/>
      <c r="AV303" s="234"/>
      <c r="AW303" s="237"/>
      <c r="AX303" s="231"/>
      <c r="AY303" s="292"/>
      <c r="AZ303" s="228"/>
      <c r="BA303" s="228"/>
      <c r="BB303" s="295"/>
    </row>
    <row r="304" spans="2:62" ht="28.15" customHeight="1" thickBot="1" x14ac:dyDescent="0.25">
      <c r="B304" s="30"/>
      <c r="C304" s="253"/>
      <c r="D304" s="51"/>
      <c r="E304" s="50"/>
      <c r="F304" s="50"/>
      <c r="G304" s="49"/>
      <c r="H304" s="226"/>
      <c r="I304" s="254"/>
      <c r="J304" s="254"/>
      <c r="K304" s="254"/>
      <c r="L304" s="48" t="s">
        <v>105</v>
      </c>
      <c r="M304" s="47" t="s">
        <v>215</v>
      </c>
      <c r="N304" s="48" t="s">
        <v>103</v>
      </c>
      <c r="O304" s="47" t="s">
        <v>121</v>
      </c>
      <c r="P304" s="48" t="s">
        <v>102</v>
      </c>
      <c r="Q304" s="47"/>
      <c r="R304" s="48" t="s">
        <v>101</v>
      </c>
      <c r="S304" s="47"/>
      <c r="T304" s="48">
        <v>20</v>
      </c>
      <c r="U304" s="47"/>
      <c r="V304" s="48" t="s">
        <v>100</v>
      </c>
      <c r="W304" s="47"/>
      <c r="X304" s="48" t="s">
        <v>99</v>
      </c>
      <c r="Y304" s="47"/>
      <c r="Z304" s="48" t="s">
        <v>98</v>
      </c>
      <c r="AA304" s="47"/>
      <c r="AB304" s="16"/>
      <c r="AC304" s="47"/>
      <c r="AD304" s="16"/>
      <c r="AE304" s="46"/>
      <c r="AF304" s="255"/>
      <c r="AG304" s="255"/>
      <c r="AH304" s="45"/>
      <c r="AI304" s="11"/>
      <c r="AJ304" s="235"/>
      <c r="AK304" s="241"/>
      <c r="AL304" s="232"/>
      <c r="AM304" s="235"/>
      <c r="AN304" s="241"/>
      <c r="AO304" s="232"/>
      <c r="AP304" s="235"/>
      <c r="AQ304" s="241"/>
      <c r="AR304" s="232"/>
      <c r="AS304" s="235"/>
      <c r="AT304" s="241"/>
      <c r="AU304" s="232"/>
      <c r="AV304" s="235"/>
      <c r="AW304" s="238"/>
      <c r="AX304" s="232"/>
      <c r="AY304" s="293"/>
      <c r="AZ304" s="229"/>
      <c r="BA304" s="229"/>
      <c r="BB304" s="296"/>
    </row>
    <row r="305" spans="2:62" ht="28.15" customHeight="1" x14ac:dyDescent="0.2">
      <c r="B305" s="30"/>
      <c r="C305" s="242">
        <v>3</v>
      </c>
      <c r="D305" s="199" t="s">
        <v>502</v>
      </c>
      <c r="E305" s="198"/>
      <c r="F305" s="43"/>
      <c r="G305" s="42"/>
      <c r="H305" s="223"/>
      <c r="I305" s="246">
        <v>41</v>
      </c>
      <c r="J305" s="246">
        <v>15</v>
      </c>
      <c r="K305" s="246">
        <v>8</v>
      </c>
      <c r="L305" s="41" t="s">
        <v>133</v>
      </c>
      <c r="M305" s="40" t="s">
        <v>104</v>
      </c>
      <c r="N305" s="41" t="s">
        <v>131</v>
      </c>
      <c r="O305" s="40" t="s">
        <v>195</v>
      </c>
      <c r="P305" s="41" t="s">
        <v>130</v>
      </c>
      <c r="Q305" s="40"/>
      <c r="R305" s="41" t="s">
        <v>129</v>
      </c>
      <c r="S305" s="40"/>
      <c r="T305" s="41" t="s">
        <v>128</v>
      </c>
      <c r="U305" s="40"/>
      <c r="V305" s="41" t="s">
        <v>127</v>
      </c>
      <c r="W305" s="40"/>
      <c r="X305" s="41" t="s">
        <v>126</v>
      </c>
      <c r="Y305" s="40"/>
      <c r="Z305" s="41" t="s">
        <v>125</v>
      </c>
      <c r="AA305" s="40"/>
      <c r="AB305" s="39"/>
      <c r="AC305" s="40"/>
      <c r="AD305" s="39" t="s">
        <v>501</v>
      </c>
      <c r="AE305" s="38"/>
      <c r="AF305" s="250"/>
      <c r="AG305" s="250"/>
      <c r="AH305" s="37"/>
      <c r="AI305" s="11"/>
      <c r="AJ305" s="233">
        <f>SUMPRODUCT(LEN($M305:$S308)-LEN(SUBSTITUTE($M305:$S308,"A", "")))</f>
        <v>3</v>
      </c>
      <c r="AK305" s="239">
        <f>SUMPRODUCT(LEN($AD305:$AD308)-LEN(SUBSTITUTE($AD305:$AD308,"A", "")))</f>
        <v>7</v>
      </c>
      <c r="AL305" s="230">
        <f>SUMPRODUCT(LEN($AC305:$AC308)-LEN(SUBSTITUTE($AC305:$AC308,"A", "")))</f>
        <v>0</v>
      </c>
      <c r="AM305" s="233">
        <f>SUMPRODUCT(LEN($M305:$S308)-LEN(SUBSTITUTE($M305:$S308,"S", "")))</f>
        <v>10</v>
      </c>
      <c r="AN305" s="239">
        <f>SUMPRODUCT(LEN($AD305:$AD308)-LEN(SUBSTITUTE($AD305:$AD308,"S", "")))</f>
        <v>0</v>
      </c>
      <c r="AO305" s="230">
        <f>SUMPRODUCT(LEN($AC305:$AC308)-LEN(SUBSTITUTE($AC305:$AC308,"S", "")))</f>
        <v>0</v>
      </c>
      <c r="AP305" s="233">
        <f>SUMPRODUCT(LEN($M305:$S308)-LEN(SUBSTITUTE($M305:$S308,"F", "")))</f>
        <v>0</v>
      </c>
      <c r="AQ305" s="239">
        <f>SUMPRODUCT(LEN($AD305:$AD308)-LEN(SUBSTITUTE($AD305:$AD308,"F", "")))</f>
        <v>0</v>
      </c>
      <c r="AR305" s="230">
        <f>SUMPRODUCT(LEN($AC305:$AC308)-LEN(SUBSTITUTE($AC305:$AC308,"F", "")))</f>
        <v>0</v>
      </c>
      <c r="AS305" s="233">
        <f>SUMPRODUCT(LEN($M305:$S308)-LEN(SUBSTITUTE($M305:$S308,"G", "")))</f>
        <v>0</v>
      </c>
      <c r="AT305" s="239">
        <f>SUMPRODUCT(LEN($AD305:$AD308)-LEN(SUBSTITUTE($AD305:$AD308,"G", "")))</f>
        <v>0</v>
      </c>
      <c r="AU305" s="230">
        <f>SUMPRODUCT(LEN($AC305:$AC308)-LEN(SUBSTITUTE($AC305:$AC308,"G", "")))</f>
        <v>0</v>
      </c>
      <c r="AV305" s="233">
        <f>SUMPRODUCT(LEN($L305:$S308)-LEN(SUBSTITUTE($L305:$S308,"M", "")))</f>
        <v>0</v>
      </c>
      <c r="AW305" s="236">
        <f>SUMPRODUCT(LEN($AD305:$AD308)-LEN(SUBSTITUTE($AD305:$AD308,"M", "")))</f>
        <v>0</v>
      </c>
      <c r="AX305" s="230">
        <f>SUMPRODUCT(LEN($AC305:$AC308)-LEN(SUBSTITUTE($AC305:$AC308,"M", "")))</f>
        <v>0</v>
      </c>
      <c r="AY305" s="291">
        <f>SUMPRODUCT(LEN($AE305:$AE308)-LEN(SUBSTITUTE($AE305:$AE308,"S", "")))</f>
        <v>0</v>
      </c>
      <c r="AZ305" s="227">
        <f>SUMPRODUCT(LEN($AE305:$AE308)-LEN(SUBSTITUTE($AE305:$AE308,"F", "")))</f>
        <v>0</v>
      </c>
      <c r="BA305" s="227">
        <f>SUMPRODUCT(LEN($AE305:$AE308)-LEN(SUBSTITUTE($AE305:$AE308,"G", "")))</f>
        <v>0</v>
      </c>
      <c r="BB305" s="294">
        <f>SUMPRODUCT(LEN($AE305:$AE308)-LEN(SUBSTITUTE($AE305:$AE308,"M", "")))</f>
        <v>0</v>
      </c>
    </row>
    <row r="306" spans="2:62" ht="28.15" customHeight="1" thickBot="1" x14ac:dyDescent="0.25">
      <c r="B306" s="30"/>
      <c r="C306" s="243"/>
      <c r="D306" s="36"/>
      <c r="E306" s="35"/>
      <c r="F306" s="35"/>
      <c r="G306" s="34"/>
      <c r="H306" s="224"/>
      <c r="I306" s="247"/>
      <c r="J306" s="247"/>
      <c r="K306" s="247"/>
      <c r="L306" s="33" t="s">
        <v>123</v>
      </c>
      <c r="M306" s="32" t="s">
        <v>175</v>
      </c>
      <c r="N306" s="33" t="s">
        <v>122</v>
      </c>
      <c r="O306" s="32" t="s">
        <v>113</v>
      </c>
      <c r="P306" s="33" t="s">
        <v>120</v>
      </c>
      <c r="Q306" s="32"/>
      <c r="R306" s="33" t="s">
        <v>119</v>
      </c>
      <c r="S306" s="32"/>
      <c r="T306" s="33" t="s">
        <v>118</v>
      </c>
      <c r="U306" s="32"/>
      <c r="V306" s="33" t="s">
        <v>117</v>
      </c>
      <c r="W306" s="32"/>
      <c r="X306" s="33" t="s">
        <v>116</v>
      </c>
      <c r="Y306" s="32"/>
      <c r="Z306" s="33" t="s">
        <v>115</v>
      </c>
      <c r="AA306" s="32"/>
      <c r="AB306" s="31"/>
      <c r="AC306" s="32"/>
      <c r="AD306" s="31"/>
      <c r="AE306" s="23"/>
      <c r="AF306" s="251"/>
      <c r="AG306" s="251"/>
      <c r="AH306" s="22"/>
      <c r="AI306" s="11"/>
      <c r="AJ306" s="234"/>
      <c r="AK306" s="240"/>
      <c r="AL306" s="231"/>
      <c r="AM306" s="234"/>
      <c r="AN306" s="240"/>
      <c r="AO306" s="231"/>
      <c r="AP306" s="234"/>
      <c r="AQ306" s="240"/>
      <c r="AR306" s="231"/>
      <c r="AS306" s="234"/>
      <c r="AT306" s="240"/>
      <c r="AU306" s="231"/>
      <c r="AV306" s="234"/>
      <c r="AW306" s="237"/>
      <c r="AX306" s="231"/>
      <c r="AY306" s="292"/>
      <c r="AZ306" s="228"/>
      <c r="BA306" s="228"/>
      <c r="BB306" s="295"/>
    </row>
    <row r="307" spans="2:62" ht="28.15" customHeight="1" x14ac:dyDescent="0.2">
      <c r="B307" s="30"/>
      <c r="C307" s="244"/>
      <c r="D307" s="29"/>
      <c r="E307" s="28"/>
      <c r="F307" s="28"/>
      <c r="G307" s="27"/>
      <c r="H307" s="225"/>
      <c r="I307" s="248"/>
      <c r="J307" s="248"/>
      <c r="K307" s="248"/>
      <c r="L307" s="26" t="s">
        <v>114</v>
      </c>
      <c r="M307" s="25" t="s">
        <v>178</v>
      </c>
      <c r="N307" s="26" t="s">
        <v>112</v>
      </c>
      <c r="O307" s="25" t="s">
        <v>121</v>
      </c>
      <c r="P307" s="26" t="s">
        <v>111</v>
      </c>
      <c r="Q307" s="25"/>
      <c r="R307" s="26" t="s">
        <v>110</v>
      </c>
      <c r="S307" s="25"/>
      <c r="T307" s="26" t="s">
        <v>109</v>
      </c>
      <c r="U307" s="25"/>
      <c r="V307" s="26" t="s">
        <v>108</v>
      </c>
      <c r="W307" s="25"/>
      <c r="X307" s="26" t="s">
        <v>107</v>
      </c>
      <c r="Y307" s="25"/>
      <c r="Z307" s="26" t="s">
        <v>106</v>
      </c>
      <c r="AA307" s="25"/>
      <c r="AB307" s="24"/>
      <c r="AC307" s="25"/>
      <c r="AD307" s="24"/>
      <c r="AE307" s="23"/>
      <c r="AF307" s="251"/>
      <c r="AG307" s="251"/>
      <c r="AH307" s="22"/>
      <c r="AI307" s="11"/>
      <c r="AJ307" s="234"/>
      <c r="AK307" s="240"/>
      <c r="AL307" s="231"/>
      <c r="AM307" s="234"/>
      <c r="AN307" s="240"/>
      <c r="AO307" s="231"/>
      <c r="AP307" s="234"/>
      <c r="AQ307" s="240"/>
      <c r="AR307" s="231"/>
      <c r="AS307" s="234"/>
      <c r="AT307" s="240"/>
      <c r="AU307" s="231"/>
      <c r="AV307" s="234"/>
      <c r="AW307" s="237"/>
      <c r="AX307" s="231"/>
      <c r="AY307" s="292"/>
      <c r="AZ307" s="228"/>
      <c r="BA307" s="228"/>
      <c r="BB307" s="295"/>
    </row>
    <row r="308" spans="2:62" ht="28.15" customHeight="1" thickBot="1" x14ac:dyDescent="0.25">
      <c r="B308" s="21"/>
      <c r="C308" s="245"/>
      <c r="D308" s="20"/>
      <c r="E308" s="19"/>
      <c r="F308" s="19"/>
      <c r="G308" s="18"/>
      <c r="H308" s="226"/>
      <c r="I308" s="249"/>
      <c r="J308" s="249"/>
      <c r="K308" s="249"/>
      <c r="L308" s="17" t="s">
        <v>105</v>
      </c>
      <c r="M308" s="15" t="s">
        <v>121</v>
      </c>
      <c r="N308" s="17" t="s">
        <v>103</v>
      </c>
      <c r="O308" s="15"/>
      <c r="P308" s="17" t="s">
        <v>102</v>
      </c>
      <c r="Q308" s="15"/>
      <c r="R308" s="17" t="s">
        <v>101</v>
      </c>
      <c r="S308" s="15"/>
      <c r="T308" s="17">
        <v>20</v>
      </c>
      <c r="U308" s="15"/>
      <c r="V308" s="17" t="s">
        <v>100</v>
      </c>
      <c r="W308" s="15"/>
      <c r="X308" s="17" t="s">
        <v>99</v>
      </c>
      <c r="Y308" s="15"/>
      <c r="Z308" s="17" t="s">
        <v>98</v>
      </c>
      <c r="AA308" s="15"/>
      <c r="AB308" s="16"/>
      <c r="AC308" s="15"/>
      <c r="AD308" s="14"/>
      <c r="AE308" s="13"/>
      <c r="AF308" s="252"/>
      <c r="AG308" s="252"/>
      <c r="AH308" s="12"/>
      <c r="AI308" s="11"/>
      <c r="AJ308" s="235"/>
      <c r="AK308" s="241"/>
      <c r="AL308" s="232"/>
      <c r="AM308" s="235"/>
      <c r="AN308" s="241"/>
      <c r="AO308" s="232"/>
      <c r="AP308" s="235"/>
      <c r="AQ308" s="241"/>
      <c r="AR308" s="232"/>
      <c r="AS308" s="235"/>
      <c r="AT308" s="241"/>
      <c r="AU308" s="232"/>
      <c r="AV308" s="235"/>
      <c r="AW308" s="238"/>
      <c r="AX308" s="232"/>
      <c r="AY308" s="293"/>
      <c r="AZ308" s="229"/>
      <c r="BA308" s="229"/>
      <c r="BB308" s="296"/>
    </row>
    <row r="309" spans="2:62" ht="85.9" customHeight="1" thickTop="1" thickBot="1" x14ac:dyDescent="0.35">
      <c r="B309" s="105" t="s">
        <v>174</v>
      </c>
      <c r="C309" s="95" t="s">
        <v>173</v>
      </c>
      <c r="D309" s="100" t="s">
        <v>172</v>
      </c>
      <c r="E309" s="104" t="s">
        <v>171</v>
      </c>
      <c r="F309" s="103"/>
      <c r="G309" s="102"/>
      <c r="H309" s="101" t="s">
        <v>170</v>
      </c>
      <c r="I309" s="100" t="s">
        <v>96</v>
      </c>
      <c r="J309" s="100" t="s">
        <v>169</v>
      </c>
      <c r="K309" s="100" t="s">
        <v>97</v>
      </c>
      <c r="L309" s="256" t="s">
        <v>168</v>
      </c>
      <c r="M309" s="262"/>
      <c r="N309" s="256" t="s">
        <v>167</v>
      </c>
      <c r="O309" s="262"/>
      <c r="P309" s="256" t="s">
        <v>167</v>
      </c>
      <c r="Q309" s="257"/>
      <c r="R309" s="256" t="s">
        <v>167</v>
      </c>
      <c r="S309" s="257"/>
      <c r="T309" s="256" t="s">
        <v>167</v>
      </c>
      <c r="U309" s="257"/>
      <c r="V309" s="256" t="s">
        <v>167</v>
      </c>
      <c r="W309" s="257"/>
      <c r="X309" s="256" t="s">
        <v>167</v>
      </c>
      <c r="Y309" s="257"/>
      <c r="Z309" s="256" t="s">
        <v>167</v>
      </c>
      <c r="AA309" s="257"/>
      <c r="AB309" s="261" t="s">
        <v>166</v>
      </c>
      <c r="AC309" s="257"/>
      <c r="AD309" s="101" t="s">
        <v>165</v>
      </c>
      <c r="AE309" s="101" t="s">
        <v>164</v>
      </c>
      <c r="AF309" s="100" t="s">
        <v>163</v>
      </c>
      <c r="AG309" s="100" t="s">
        <v>162</v>
      </c>
      <c r="AH309" s="99" t="s">
        <v>161</v>
      </c>
      <c r="AI309" s="98"/>
      <c r="AJ309" s="96" t="s">
        <v>160</v>
      </c>
      <c r="AK309" s="95" t="s">
        <v>159</v>
      </c>
      <c r="AL309" s="94" t="s">
        <v>158</v>
      </c>
      <c r="AM309" s="96" t="s">
        <v>157</v>
      </c>
      <c r="AN309" s="95" t="s">
        <v>156</v>
      </c>
      <c r="AO309" s="94" t="s">
        <v>155</v>
      </c>
      <c r="AP309" s="96" t="s">
        <v>154</v>
      </c>
      <c r="AQ309" s="95" t="s">
        <v>153</v>
      </c>
      <c r="AR309" s="97" t="s">
        <v>152</v>
      </c>
      <c r="AS309" s="96" t="s">
        <v>151</v>
      </c>
      <c r="AT309" s="95" t="s">
        <v>150</v>
      </c>
      <c r="AU309" s="94" t="s">
        <v>149</v>
      </c>
      <c r="AV309" s="96" t="s">
        <v>148</v>
      </c>
      <c r="AW309" s="95" t="s">
        <v>147</v>
      </c>
      <c r="AX309" s="94" t="s">
        <v>146</v>
      </c>
      <c r="AY309" s="93" t="s">
        <v>145</v>
      </c>
      <c r="AZ309" s="92" t="s">
        <v>144</v>
      </c>
      <c r="BA309" s="92" t="s">
        <v>143</v>
      </c>
      <c r="BB309" s="91" t="s">
        <v>142</v>
      </c>
    </row>
    <row r="310" spans="2:62" ht="48" thickBot="1" x14ac:dyDescent="0.3">
      <c r="B310" s="90" t="s">
        <v>233</v>
      </c>
      <c r="C310" s="89"/>
      <c r="D310" s="88">
        <v>179</v>
      </c>
      <c r="E310" s="258"/>
      <c r="F310" s="259"/>
      <c r="G310" s="260"/>
      <c r="H310" s="87" t="s">
        <v>140</v>
      </c>
      <c r="I310" s="86"/>
      <c r="J310" s="86"/>
      <c r="K310" s="85"/>
      <c r="L310" s="84"/>
      <c r="M310" s="81"/>
      <c r="N310" s="84"/>
      <c r="O310" s="81"/>
      <c r="P310" s="84"/>
      <c r="Q310" s="81"/>
      <c r="R310" s="84"/>
      <c r="S310" s="81"/>
      <c r="T310" s="84"/>
      <c r="U310" s="81"/>
      <c r="V310" s="84"/>
      <c r="W310" s="81"/>
      <c r="X310" s="84"/>
      <c r="Y310" s="81"/>
      <c r="Z310" s="84"/>
      <c r="AA310" s="83"/>
      <c r="AB310" s="82" t="s">
        <v>139</v>
      </c>
      <c r="AC310" s="81"/>
      <c r="AD310" s="81"/>
      <c r="AE310" s="81"/>
      <c r="AF310" s="80"/>
      <c r="AG310" s="80"/>
      <c r="AH310" s="60"/>
      <c r="AI310" s="79" t="s">
        <v>138</v>
      </c>
      <c r="AJ310" s="78">
        <f t="shared" ref="AJ310:BB310" si="40">SUM(AJ312:AJ323)</f>
        <v>47</v>
      </c>
      <c r="AK310" s="77">
        <f t="shared" si="40"/>
        <v>19</v>
      </c>
      <c r="AL310" s="76">
        <f t="shared" si="40"/>
        <v>0</v>
      </c>
      <c r="AM310" s="78">
        <f t="shared" si="40"/>
        <v>37</v>
      </c>
      <c r="AN310" s="77">
        <f t="shared" si="40"/>
        <v>26</v>
      </c>
      <c r="AO310" s="76">
        <f t="shared" si="40"/>
        <v>0</v>
      </c>
      <c r="AP310" s="78">
        <f t="shared" si="40"/>
        <v>0</v>
      </c>
      <c r="AQ310" s="77">
        <f t="shared" si="40"/>
        <v>0</v>
      </c>
      <c r="AR310" s="76">
        <f t="shared" si="40"/>
        <v>0</v>
      </c>
      <c r="AS310" s="78">
        <f t="shared" si="40"/>
        <v>2</v>
      </c>
      <c r="AT310" s="77">
        <f t="shared" si="40"/>
        <v>0</v>
      </c>
      <c r="AU310" s="76">
        <f t="shared" si="40"/>
        <v>0</v>
      </c>
      <c r="AV310" s="78">
        <f t="shared" si="40"/>
        <v>0</v>
      </c>
      <c r="AW310" s="77">
        <f t="shared" si="40"/>
        <v>0</v>
      </c>
      <c r="AX310" s="76">
        <f t="shared" si="40"/>
        <v>0</v>
      </c>
      <c r="AY310" s="75">
        <f t="shared" si="40"/>
        <v>0</v>
      </c>
      <c r="AZ310" s="74">
        <f t="shared" si="40"/>
        <v>0</v>
      </c>
      <c r="BA310" s="74">
        <f t="shared" si="40"/>
        <v>0</v>
      </c>
      <c r="BB310" s="73">
        <f t="shared" si="40"/>
        <v>0</v>
      </c>
      <c r="BC310" s="72" t="s">
        <v>137</v>
      </c>
      <c r="BF310" s="5">
        <f>SUM(AJ310:AL310)/$BG$5</f>
        <v>22</v>
      </c>
      <c r="BG310" s="5">
        <f>SUM(AM310:AO310,AY310)/$BG$5</f>
        <v>21</v>
      </c>
      <c r="BH310" s="5">
        <f>SUM(AP310:AR310,AZ310)/$BG$5</f>
        <v>0</v>
      </c>
      <c r="BI310" s="5">
        <f>SUM(AS310:AU310,BA310)/$BG$5</f>
        <v>0.66666666666666663</v>
      </c>
      <c r="BJ310" s="5">
        <f>SUM(AV310:AX310,BB310)/$BG$5</f>
        <v>0</v>
      </c>
    </row>
    <row r="311" spans="2:62" ht="37.5" thickBot="1" x14ac:dyDescent="0.3">
      <c r="B311" s="71"/>
      <c r="C311" s="70"/>
      <c r="D311" s="69"/>
      <c r="E311" s="68"/>
      <c r="F311" s="68"/>
      <c r="G311" s="67"/>
      <c r="H311" s="66"/>
      <c r="I311" s="64"/>
      <c r="J311" s="64"/>
      <c r="K311" s="65"/>
      <c r="L311" s="64"/>
      <c r="M311" s="62"/>
      <c r="N311" s="64"/>
      <c r="O311" s="62"/>
      <c r="P311" s="64"/>
      <c r="Q311" s="62"/>
      <c r="R311" s="64"/>
      <c r="S311" s="62"/>
      <c r="T311" s="64"/>
      <c r="U311" s="62"/>
      <c r="V311" s="64"/>
      <c r="W311" s="62"/>
      <c r="X311" s="64"/>
      <c r="Y311" s="62"/>
      <c r="Z311" s="64"/>
      <c r="AA311" s="62"/>
      <c r="AB311" s="63"/>
      <c r="AC311" s="62"/>
      <c r="AD311" s="62"/>
      <c r="AE311" s="62"/>
      <c r="AF311" s="61"/>
      <c r="AG311" s="61"/>
      <c r="AH311" s="60"/>
      <c r="AI311" s="59" t="s">
        <v>136</v>
      </c>
      <c r="AJ311" s="58">
        <f t="shared" ref="AJ311:BB311" si="41">AJ310/3</f>
        <v>15.666666666666666</v>
      </c>
      <c r="AK311" s="57">
        <f t="shared" si="41"/>
        <v>6.333333333333333</v>
      </c>
      <c r="AL311" s="56">
        <f t="shared" si="41"/>
        <v>0</v>
      </c>
      <c r="AM311" s="58">
        <f t="shared" si="41"/>
        <v>12.333333333333334</v>
      </c>
      <c r="AN311" s="57">
        <f t="shared" si="41"/>
        <v>8.6666666666666661</v>
      </c>
      <c r="AO311" s="56">
        <f t="shared" si="41"/>
        <v>0</v>
      </c>
      <c r="AP311" s="58">
        <f t="shared" si="41"/>
        <v>0</v>
      </c>
      <c r="AQ311" s="57">
        <f t="shared" si="41"/>
        <v>0</v>
      </c>
      <c r="AR311" s="56">
        <f t="shared" si="41"/>
        <v>0</v>
      </c>
      <c r="AS311" s="58">
        <f t="shared" si="41"/>
        <v>0.66666666666666663</v>
      </c>
      <c r="AT311" s="57">
        <f t="shared" si="41"/>
        <v>0</v>
      </c>
      <c r="AU311" s="56">
        <f t="shared" si="41"/>
        <v>0</v>
      </c>
      <c r="AV311" s="58">
        <f t="shared" si="41"/>
        <v>0</v>
      </c>
      <c r="AW311" s="57">
        <f t="shared" si="41"/>
        <v>0</v>
      </c>
      <c r="AX311" s="56">
        <f t="shared" si="41"/>
        <v>0</v>
      </c>
      <c r="AY311" s="55">
        <f t="shared" si="41"/>
        <v>0</v>
      </c>
      <c r="AZ311" s="54">
        <f t="shared" si="41"/>
        <v>0</v>
      </c>
      <c r="BA311" s="54">
        <f t="shared" si="41"/>
        <v>0</v>
      </c>
      <c r="BB311" s="53">
        <f t="shared" si="41"/>
        <v>0</v>
      </c>
      <c r="BC311" s="52" t="s">
        <v>135</v>
      </c>
    </row>
    <row r="312" spans="2:62" ht="28.15" customHeight="1" x14ac:dyDescent="0.2">
      <c r="B312" s="30"/>
      <c r="C312" s="242">
        <v>1</v>
      </c>
      <c r="D312" s="44"/>
      <c r="E312" s="43"/>
      <c r="F312" s="43"/>
      <c r="G312" s="42"/>
      <c r="H312" s="223" t="s">
        <v>183</v>
      </c>
      <c r="I312" s="246">
        <v>48</v>
      </c>
      <c r="J312" s="246">
        <v>16</v>
      </c>
      <c r="K312" s="246">
        <v>5</v>
      </c>
      <c r="L312" s="41" t="s">
        <v>133</v>
      </c>
      <c r="M312" s="40" t="s">
        <v>203</v>
      </c>
      <c r="N312" s="41" t="s">
        <v>131</v>
      </c>
      <c r="O312" s="40" t="s">
        <v>186</v>
      </c>
      <c r="P312" s="41" t="s">
        <v>130</v>
      </c>
      <c r="Q312" s="40" t="s">
        <v>124</v>
      </c>
      <c r="R312" s="41" t="s">
        <v>129</v>
      </c>
      <c r="S312" s="40"/>
      <c r="T312" s="41" t="s">
        <v>128</v>
      </c>
      <c r="U312" s="40"/>
      <c r="V312" s="41" t="s">
        <v>127</v>
      </c>
      <c r="W312" s="40"/>
      <c r="X312" s="41" t="s">
        <v>126</v>
      </c>
      <c r="Y312" s="40"/>
      <c r="Z312" s="41" t="s">
        <v>125</v>
      </c>
      <c r="AA312" s="40"/>
      <c r="AB312" s="39"/>
      <c r="AC312" s="40"/>
      <c r="AD312" s="39" t="s">
        <v>186</v>
      </c>
      <c r="AE312" s="38"/>
      <c r="AF312" s="250"/>
      <c r="AG312" s="250"/>
      <c r="AH312" s="37"/>
      <c r="AI312" s="11"/>
      <c r="AJ312" s="233">
        <f>SUMPRODUCT(LEN($M312:$S315)-LEN(SUBSTITUTE($M312:$S315,"A", "")))</f>
        <v>15</v>
      </c>
      <c r="AK312" s="239">
        <f>SUMPRODUCT(LEN($AD312:$AD315)-LEN(SUBSTITUTE($AD312:$AD315,"A", "")))</f>
        <v>3</v>
      </c>
      <c r="AL312" s="230">
        <f>SUMPRODUCT(LEN($AC312:$AC315)-LEN(SUBSTITUTE($AC312:$AC315,"A", "")))</f>
        <v>0</v>
      </c>
      <c r="AM312" s="233">
        <f>SUMPRODUCT(LEN($M312:$S315)-LEN(SUBSTITUTE($M312:$S315,"S", "")))</f>
        <v>9</v>
      </c>
      <c r="AN312" s="239">
        <f>SUMPRODUCT(LEN($AD312:$AD315)-LEN(SUBSTITUTE($AD312:$AD315,"S", "")))</f>
        <v>0</v>
      </c>
      <c r="AO312" s="230">
        <f>SUMPRODUCT(LEN($AC312:$AC315)-LEN(SUBSTITUTE($AC312:$AC315,"S", "")))</f>
        <v>0</v>
      </c>
      <c r="AP312" s="233">
        <f>SUMPRODUCT(LEN($M312:$S315)-LEN(SUBSTITUTE($M312:$S315,"F", "")))</f>
        <v>0</v>
      </c>
      <c r="AQ312" s="239">
        <f>SUMPRODUCT(LEN($AD312:$AD315)-LEN(SUBSTITUTE($AD312:$AD315,"F", "")))</f>
        <v>0</v>
      </c>
      <c r="AR312" s="230">
        <f>SUMPRODUCT(LEN($AC312:$AC315)-LEN(SUBSTITUTE($AC312:$AC315,"F", "")))</f>
        <v>0</v>
      </c>
      <c r="AS312" s="233">
        <f>SUMPRODUCT(LEN($M312:$S315)-LEN(SUBSTITUTE($M312:$S315,"G", "")))</f>
        <v>0</v>
      </c>
      <c r="AT312" s="239">
        <f>SUMPRODUCT(LEN($AD312:$AD315)-LEN(SUBSTITUTE($AD312:$AD315,"G", "")))</f>
        <v>0</v>
      </c>
      <c r="AU312" s="230">
        <f>SUMPRODUCT(LEN($AC312:$AC315)-LEN(SUBSTITUTE($AC312:$AC315,"G", "")))</f>
        <v>0</v>
      </c>
      <c r="AV312" s="233">
        <f>SUMPRODUCT(LEN($L312:$S315)-LEN(SUBSTITUTE($L312:$S315,"M", "")))</f>
        <v>0</v>
      </c>
      <c r="AW312" s="236">
        <f>SUMPRODUCT(LEN($AD312:$AD315)-LEN(SUBSTITUTE($AD312:$AD315,"M", "")))</f>
        <v>0</v>
      </c>
      <c r="AX312" s="269">
        <f>SUMPRODUCT(LEN($AC312:$AC315)-LEN(SUBSTITUTE($AC312:$AC315,"M", "")))</f>
        <v>0</v>
      </c>
      <c r="AY312" s="291">
        <f>SUMPRODUCT(LEN($AE312:$AE315)-LEN(SUBSTITUTE($AE312:$AE315,"S", "")))</f>
        <v>0</v>
      </c>
      <c r="AZ312" s="227">
        <f>SUMPRODUCT(LEN($AE312:$AE315)-LEN(SUBSTITUTE($AE312:$AE315,"F", "")))</f>
        <v>0</v>
      </c>
      <c r="BA312" s="227">
        <f>SUMPRODUCT(LEN($AE312:$AE315)-LEN(SUBSTITUTE($AE312:$AE315,"G", "")))</f>
        <v>0</v>
      </c>
      <c r="BB312" s="294">
        <f>SUMPRODUCT(LEN($AE312:$AE315)-LEN(SUBSTITUTE($AE312:$AE315,"M", "")))</f>
        <v>0</v>
      </c>
    </row>
    <row r="313" spans="2:62" ht="28.15" customHeight="1" thickBot="1" x14ac:dyDescent="0.25">
      <c r="B313" s="30"/>
      <c r="C313" s="243"/>
      <c r="D313" s="36"/>
      <c r="E313" s="35"/>
      <c r="F313" s="35"/>
      <c r="G313" s="34"/>
      <c r="H313" s="224"/>
      <c r="I313" s="247"/>
      <c r="J313" s="247"/>
      <c r="K313" s="247"/>
      <c r="L313" s="33" t="s">
        <v>123</v>
      </c>
      <c r="M313" s="32" t="s">
        <v>104</v>
      </c>
      <c r="N313" s="33" t="s">
        <v>122</v>
      </c>
      <c r="O313" s="32" t="s">
        <v>217</v>
      </c>
      <c r="P313" s="33" t="s">
        <v>120</v>
      </c>
      <c r="Q313" s="32" t="s">
        <v>121</v>
      </c>
      <c r="R313" s="33" t="s">
        <v>119</v>
      </c>
      <c r="S313" s="32"/>
      <c r="T313" s="33" t="s">
        <v>118</v>
      </c>
      <c r="U313" s="32"/>
      <c r="V313" s="33" t="s">
        <v>117</v>
      </c>
      <c r="W313" s="32"/>
      <c r="X313" s="33" t="s">
        <v>116</v>
      </c>
      <c r="Y313" s="32"/>
      <c r="Z313" s="33" t="s">
        <v>115</v>
      </c>
      <c r="AA313" s="32"/>
      <c r="AB313" s="31"/>
      <c r="AC313" s="32"/>
      <c r="AD313" s="31"/>
      <c r="AE313" s="23"/>
      <c r="AF313" s="251"/>
      <c r="AG313" s="251"/>
      <c r="AH313" s="22"/>
      <c r="AI313" s="11"/>
      <c r="AJ313" s="265"/>
      <c r="AK313" s="267"/>
      <c r="AL313" s="263"/>
      <c r="AM313" s="265"/>
      <c r="AN313" s="267"/>
      <c r="AO313" s="263"/>
      <c r="AP313" s="265"/>
      <c r="AQ313" s="267"/>
      <c r="AR313" s="263"/>
      <c r="AS313" s="265"/>
      <c r="AT313" s="267"/>
      <c r="AU313" s="263"/>
      <c r="AV313" s="265"/>
      <c r="AW313" s="275"/>
      <c r="AX313" s="270"/>
      <c r="AY313" s="292"/>
      <c r="AZ313" s="228"/>
      <c r="BA313" s="228"/>
      <c r="BB313" s="295"/>
    </row>
    <row r="314" spans="2:62" ht="28.15" customHeight="1" x14ac:dyDescent="0.2">
      <c r="B314" s="30"/>
      <c r="C314" s="244"/>
      <c r="D314" s="29"/>
      <c r="E314" s="28"/>
      <c r="F314" s="28"/>
      <c r="G314" s="27"/>
      <c r="H314" s="225">
        <v>179</v>
      </c>
      <c r="I314" s="248"/>
      <c r="J314" s="248"/>
      <c r="K314" s="248"/>
      <c r="L314" s="26" t="s">
        <v>114</v>
      </c>
      <c r="M314" s="25" t="s">
        <v>203</v>
      </c>
      <c r="N314" s="26" t="s">
        <v>112</v>
      </c>
      <c r="O314" s="25" t="s">
        <v>175</v>
      </c>
      <c r="P314" s="26" t="s">
        <v>111</v>
      </c>
      <c r="Q314" s="25" t="s">
        <v>121</v>
      </c>
      <c r="R314" s="26" t="s">
        <v>110</v>
      </c>
      <c r="S314" s="25"/>
      <c r="T314" s="26" t="s">
        <v>109</v>
      </c>
      <c r="U314" s="25"/>
      <c r="V314" s="26" t="s">
        <v>108</v>
      </c>
      <c r="W314" s="25"/>
      <c r="X314" s="26" t="s">
        <v>107</v>
      </c>
      <c r="Y314" s="25"/>
      <c r="Z314" s="26" t="s">
        <v>106</v>
      </c>
      <c r="AA314" s="25"/>
      <c r="AB314" s="24"/>
      <c r="AC314" s="25"/>
      <c r="AD314" s="24"/>
      <c r="AE314" s="23"/>
      <c r="AF314" s="251"/>
      <c r="AG314" s="251"/>
      <c r="AH314" s="22"/>
      <c r="AI314" s="11"/>
      <c r="AJ314" s="265"/>
      <c r="AK314" s="267"/>
      <c r="AL314" s="263"/>
      <c r="AM314" s="265"/>
      <c r="AN314" s="267"/>
      <c r="AO314" s="263"/>
      <c r="AP314" s="265"/>
      <c r="AQ314" s="267"/>
      <c r="AR314" s="263"/>
      <c r="AS314" s="265"/>
      <c r="AT314" s="267"/>
      <c r="AU314" s="263"/>
      <c r="AV314" s="265"/>
      <c r="AW314" s="275"/>
      <c r="AX314" s="270"/>
      <c r="AY314" s="292"/>
      <c r="AZ314" s="228"/>
      <c r="BA314" s="228"/>
      <c r="BB314" s="295"/>
    </row>
    <row r="315" spans="2:62" ht="28.15" customHeight="1" thickBot="1" x14ac:dyDescent="0.25">
      <c r="B315" s="30"/>
      <c r="C315" s="253"/>
      <c r="D315" s="51"/>
      <c r="E315" s="50"/>
      <c r="F315" s="50"/>
      <c r="G315" s="49"/>
      <c r="H315" s="226"/>
      <c r="I315" s="254"/>
      <c r="J315" s="254"/>
      <c r="K315" s="254"/>
      <c r="L315" s="48" t="s">
        <v>105</v>
      </c>
      <c r="M315" s="47" t="s">
        <v>217</v>
      </c>
      <c r="N315" s="48" t="s">
        <v>103</v>
      </c>
      <c r="O315" s="47" t="s">
        <v>175</v>
      </c>
      <c r="P315" s="48" t="s">
        <v>102</v>
      </c>
      <c r="Q315" s="47"/>
      <c r="R315" s="48" t="s">
        <v>101</v>
      </c>
      <c r="S315" s="47"/>
      <c r="T315" s="48">
        <v>20</v>
      </c>
      <c r="U315" s="47"/>
      <c r="V315" s="48" t="s">
        <v>100</v>
      </c>
      <c r="W315" s="47"/>
      <c r="X315" s="48" t="s">
        <v>99</v>
      </c>
      <c r="Y315" s="47"/>
      <c r="Z315" s="48" t="s">
        <v>98</v>
      </c>
      <c r="AA315" s="47"/>
      <c r="AB315" s="16"/>
      <c r="AC315" s="47"/>
      <c r="AD315" s="16"/>
      <c r="AE315" s="46"/>
      <c r="AF315" s="255"/>
      <c r="AG315" s="255"/>
      <c r="AH315" s="45"/>
      <c r="AI315" s="11"/>
      <c r="AJ315" s="266"/>
      <c r="AK315" s="268"/>
      <c r="AL315" s="264"/>
      <c r="AM315" s="266"/>
      <c r="AN315" s="268"/>
      <c r="AO315" s="264"/>
      <c r="AP315" s="266"/>
      <c r="AQ315" s="268"/>
      <c r="AR315" s="264"/>
      <c r="AS315" s="266"/>
      <c r="AT315" s="268"/>
      <c r="AU315" s="264"/>
      <c r="AV315" s="266"/>
      <c r="AW315" s="276"/>
      <c r="AX315" s="271"/>
      <c r="AY315" s="293"/>
      <c r="AZ315" s="229"/>
      <c r="BA315" s="229"/>
      <c r="BB315" s="296"/>
    </row>
    <row r="316" spans="2:62" ht="28.15" customHeight="1" x14ac:dyDescent="0.2">
      <c r="B316" s="30"/>
      <c r="C316" s="242">
        <v>2</v>
      </c>
      <c r="D316" s="44"/>
      <c r="E316" s="43"/>
      <c r="F316" s="43"/>
      <c r="G316" s="42"/>
      <c r="H316" s="223"/>
      <c r="I316" s="246">
        <v>58</v>
      </c>
      <c r="J316" s="246">
        <v>19</v>
      </c>
      <c r="K316" s="246">
        <v>7</v>
      </c>
      <c r="L316" s="41" t="s">
        <v>133</v>
      </c>
      <c r="M316" s="40" t="s">
        <v>442</v>
      </c>
      <c r="N316" s="41" t="s">
        <v>131</v>
      </c>
      <c r="O316" s="40" t="s">
        <v>388</v>
      </c>
      <c r="P316" s="41" t="s">
        <v>130</v>
      </c>
      <c r="Q316" s="40" t="s">
        <v>195</v>
      </c>
      <c r="R316" s="41" t="s">
        <v>129</v>
      </c>
      <c r="S316" s="40"/>
      <c r="T316" s="41" t="s">
        <v>128</v>
      </c>
      <c r="U316" s="40"/>
      <c r="V316" s="41" t="s">
        <v>127</v>
      </c>
      <c r="W316" s="40"/>
      <c r="X316" s="41" t="s">
        <v>126</v>
      </c>
      <c r="Y316" s="40"/>
      <c r="Z316" s="41" t="s">
        <v>125</v>
      </c>
      <c r="AA316" s="40"/>
      <c r="AB316" s="39"/>
      <c r="AC316" s="40"/>
      <c r="AD316" s="39" t="s">
        <v>500</v>
      </c>
      <c r="AE316" s="38"/>
      <c r="AF316" s="250"/>
      <c r="AG316" s="250"/>
      <c r="AH316" s="37"/>
      <c r="AI316" s="11"/>
      <c r="AJ316" s="233">
        <f>SUMPRODUCT(LEN($M316:$S319)-LEN(SUBSTITUTE($M316:$S319,"A", "")))</f>
        <v>18</v>
      </c>
      <c r="AK316" s="239">
        <f>SUMPRODUCT(LEN($AD316:$AD319)-LEN(SUBSTITUTE($AD316:$AD319,"A", "")))</f>
        <v>9</v>
      </c>
      <c r="AL316" s="230">
        <f>SUMPRODUCT(LEN($AC316:$AC319)-LEN(SUBSTITUTE($AC316:$AC319,"A", "")))</f>
        <v>0</v>
      </c>
      <c r="AM316" s="233">
        <f>SUMPRODUCT(LEN($M316:$S319)-LEN(SUBSTITUTE($M316:$S319,"S", "")))</f>
        <v>16</v>
      </c>
      <c r="AN316" s="239">
        <f>SUMPRODUCT(LEN($AD316:$AD319)-LEN(SUBSTITUTE($AD316:$AD319,"S", "")))</f>
        <v>16</v>
      </c>
      <c r="AO316" s="230">
        <f>SUMPRODUCT(LEN($AC316:$AC319)-LEN(SUBSTITUTE($AC316:$AC319,"S", "")))</f>
        <v>0</v>
      </c>
      <c r="AP316" s="233">
        <f>SUMPRODUCT(LEN($M316:$S319)-LEN(SUBSTITUTE($M316:$S319,"F", "")))</f>
        <v>0</v>
      </c>
      <c r="AQ316" s="239">
        <f>SUMPRODUCT(LEN($AD316:$AD319)-LEN(SUBSTITUTE($AD316:$AD319,"F", "")))</f>
        <v>0</v>
      </c>
      <c r="AR316" s="230">
        <f>SUMPRODUCT(LEN($AC316:$AC319)-LEN(SUBSTITUTE($AC316:$AC319,"F", "")))</f>
        <v>0</v>
      </c>
      <c r="AS316" s="233">
        <f>SUMPRODUCT(LEN($M316:$S319)-LEN(SUBSTITUTE($M316:$S319,"G", "")))</f>
        <v>1</v>
      </c>
      <c r="AT316" s="239">
        <f>SUMPRODUCT(LEN($AD316:$AD319)-LEN(SUBSTITUTE($AD316:$AD319,"G", "")))</f>
        <v>0</v>
      </c>
      <c r="AU316" s="230">
        <f>SUMPRODUCT(LEN($AC316:$AC319)-LEN(SUBSTITUTE($AC316:$AC319,"G", "")))</f>
        <v>0</v>
      </c>
      <c r="AV316" s="233">
        <f>SUMPRODUCT(LEN($L316:$S319)-LEN(SUBSTITUTE($L316:$S319,"M", "")))</f>
        <v>0</v>
      </c>
      <c r="AW316" s="236">
        <f>SUMPRODUCT(LEN($AD316:$AD319)-LEN(SUBSTITUTE($AD316:$AD319,"M", "")))</f>
        <v>0</v>
      </c>
      <c r="AX316" s="269">
        <f>SUMPRODUCT(LEN($AC316:$AC319)-LEN(SUBSTITUTE($AC316:$AC319,"M", "")))</f>
        <v>0</v>
      </c>
      <c r="AY316" s="291">
        <f>SUMPRODUCT(LEN($AE316:$AE319)-LEN(SUBSTITUTE($AE316:$AE319,"S", "")))</f>
        <v>0</v>
      </c>
      <c r="AZ316" s="227">
        <f>SUMPRODUCT(LEN($AE316:$AE319)-LEN(SUBSTITUTE($AE316:$AE319,"F", "")))</f>
        <v>0</v>
      </c>
      <c r="BA316" s="227">
        <f>SUMPRODUCT(LEN($AE316:$AE319)-LEN(SUBSTITUTE($AE316:$AE319,"G", "")))</f>
        <v>0</v>
      </c>
      <c r="BB316" s="294">
        <f>SUMPRODUCT(LEN($AE316:$AE319)-LEN(SUBSTITUTE($AE316:$AE319,"M", "")))</f>
        <v>0</v>
      </c>
    </row>
    <row r="317" spans="2:62" ht="28.15" customHeight="1" thickBot="1" x14ac:dyDescent="0.25">
      <c r="B317" s="30"/>
      <c r="C317" s="243"/>
      <c r="D317" s="36"/>
      <c r="E317" s="35"/>
      <c r="F317" s="35"/>
      <c r="G317" s="34"/>
      <c r="H317" s="224"/>
      <c r="I317" s="247"/>
      <c r="J317" s="247"/>
      <c r="K317" s="247"/>
      <c r="L317" s="33" t="s">
        <v>123</v>
      </c>
      <c r="M317" s="32" t="s">
        <v>377</v>
      </c>
      <c r="N317" s="33" t="s">
        <v>122</v>
      </c>
      <c r="O317" s="32" t="s">
        <v>187</v>
      </c>
      <c r="P317" s="33" t="s">
        <v>120</v>
      </c>
      <c r="Q317" s="32" t="s">
        <v>113</v>
      </c>
      <c r="R317" s="33" t="s">
        <v>119</v>
      </c>
      <c r="S317" s="32"/>
      <c r="T317" s="33" t="s">
        <v>118</v>
      </c>
      <c r="U317" s="32"/>
      <c r="V317" s="33" t="s">
        <v>117</v>
      </c>
      <c r="W317" s="32"/>
      <c r="X317" s="33" t="s">
        <v>116</v>
      </c>
      <c r="Y317" s="32"/>
      <c r="Z317" s="33" t="s">
        <v>115</v>
      </c>
      <c r="AA317" s="32"/>
      <c r="AB317" s="31"/>
      <c r="AC317" s="32"/>
      <c r="AD317" s="31" t="s">
        <v>490</v>
      </c>
      <c r="AE317" s="23"/>
      <c r="AF317" s="251"/>
      <c r="AG317" s="251"/>
      <c r="AH317" s="22"/>
      <c r="AI317" s="11"/>
      <c r="AJ317" s="265"/>
      <c r="AK317" s="267"/>
      <c r="AL317" s="263"/>
      <c r="AM317" s="265"/>
      <c r="AN317" s="267"/>
      <c r="AO317" s="263"/>
      <c r="AP317" s="265"/>
      <c r="AQ317" s="267"/>
      <c r="AR317" s="263"/>
      <c r="AS317" s="265"/>
      <c r="AT317" s="267"/>
      <c r="AU317" s="263"/>
      <c r="AV317" s="265"/>
      <c r="AW317" s="275"/>
      <c r="AX317" s="270"/>
      <c r="AY317" s="292"/>
      <c r="AZ317" s="228"/>
      <c r="BA317" s="228"/>
      <c r="BB317" s="295"/>
    </row>
    <row r="318" spans="2:62" ht="28.15" customHeight="1" x14ac:dyDescent="0.2">
      <c r="B318" s="30"/>
      <c r="C318" s="244"/>
      <c r="D318" s="29"/>
      <c r="E318" s="28"/>
      <c r="F318" s="28"/>
      <c r="G318" s="27"/>
      <c r="H318" s="225"/>
      <c r="I318" s="248"/>
      <c r="J318" s="248"/>
      <c r="K318" s="248"/>
      <c r="L318" s="26" t="s">
        <v>114</v>
      </c>
      <c r="M318" s="25" t="s">
        <v>405</v>
      </c>
      <c r="N318" s="26" t="s">
        <v>112</v>
      </c>
      <c r="O318" s="25" t="s">
        <v>187</v>
      </c>
      <c r="P318" s="26" t="s">
        <v>111</v>
      </c>
      <c r="Q318" s="25" t="s">
        <v>113</v>
      </c>
      <c r="R318" s="26" t="s">
        <v>110</v>
      </c>
      <c r="S318" s="25"/>
      <c r="T318" s="26" t="s">
        <v>109</v>
      </c>
      <c r="U318" s="25"/>
      <c r="V318" s="26" t="s">
        <v>108</v>
      </c>
      <c r="W318" s="25"/>
      <c r="X318" s="26" t="s">
        <v>107</v>
      </c>
      <c r="Y318" s="25"/>
      <c r="Z318" s="26" t="s">
        <v>106</v>
      </c>
      <c r="AA318" s="25"/>
      <c r="AB318" s="24"/>
      <c r="AC318" s="25"/>
      <c r="AD318" s="24" t="s">
        <v>499</v>
      </c>
      <c r="AE318" s="23"/>
      <c r="AF318" s="251"/>
      <c r="AG318" s="251"/>
      <c r="AH318" s="22"/>
      <c r="AI318" s="11"/>
      <c r="AJ318" s="265"/>
      <c r="AK318" s="267"/>
      <c r="AL318" s="263"/>
      <c r="AM318" s="265"/>
      <c r="AN318" s="267"/>
      <c r="AO318" s="263"/>
      <c r="AP318" s="265"/>
      <c r="AQ318" s="267"/>
      <c r="AR318" s="263"/>
      <c r="AS318" s="265"/>
      <c r="AT318" s="267"/>
      <c r="AU318" s="263"/>
      <c r="AV318" s="265"/>
      <c r="AW318" s="275"/>
      <c r="AX318" s="270"/>
      <c r="AY318" s="292"/>
      <c r="AZ318" s="228"/>
      <c r="BA318" s="228"/>
      <c r="BB318" s="295"/>
    </row>
    <row r="319" spans="2:62" ht="28.15" customHeight="1" thickBot="1" x14ac:dyDescent="0.25">
      <c r="B319" s="30"/>
      <c r="C319" s="253"/>
      <c r="D319" s="51"/>
      <c r="E319" s="50"/>
      <c r="F319" s="50"/>
      <c r="G319" s="49"/>
      <c r="H319" s="226"/>
      <c r="I319" s="254"/>
      <c r="J319" s="254"/>
      <c r="K319" s="254"/>
      <c r="L319" s="48" t="s">
        <v>105</v>
      </c>
      <c r="M319" s="47" t="s">
        <v>132</v>
      </c>
      <c r="N319" s="48" t="s">
        <v>103</v>
      </c>
      <c r="O319" s="47" t="s">
        <v>195</v>
      </c>
      <c r="P319" s="48" t="s">
        <v>102</v>
      </c>
      <c r="Q319" s="47" t="s">
        <v>121</v>
      </c>
      <c r="R319" s="48" t="s">
        <v>101</v>
      </c>
      <c r="S319" s="47"/>
      <c r="T319" s="48">
        <v>20</v>
      </c>
      <c r="U319" s="47"/>
      <c r="V319" s="48" t="s">
        <v>100</v>
      </c>
      <c r="W319" s="47"/>
      <c r="X319" s="48" t="s">
        <v>99</v>
      </c>
      <c r="Y319" s="47"/>
      <c r="Z319" s="48" t="s">
        <v>98</v>
      </c>
      <c r="AA319" s="47"/>
      <c r="AB319" s="16"/>
      <c r="AC319" s="47"/>
      <c r="AD319" s="16"/>
      <c r="AE319" s="46"/>
      <c r="AF319" s="255"/>
      <c r="AG319" s="255"/>
      <c r="AH319" s="45"/>
      <c r="AI319" s="11"/>
      <c r="AJ319" s="266"/>
      <c r="AK319" s="268"/>
      <c r="AL319" s="264"/>
      <c r="AM319" s="266"/>
      <c r="AN319" s="268"/>
      <c r="AO319" s="264"/>
      <c r="AP319" s="266"/>
      <c r="AQ319" s="268"/>
      <c r="AR319" s="264"/>
      <c r="AS319" s="266"/>
      <c r="AT319" s="268"/>
      <c r="AU319" s="264"/>
      <c r="AV319" s="266"/>
      <c r="AW319" s="276"/>
      <c r="AX319" s="271"/>
      <c r="AY319" s="293"/>
      <c r="AZ319" s="229"/>
      <c r="BA319" s="229"/>
      <c r="BB319" s="296"/>
    </row>
    <row r="320" spans="2:62" ht="28.15" customHeight="1" x14ac:dyDescent="0.2">
      <c r="B320" s="30"/>
      <c r="C320" s="242">
        <v>3</v>
      </c>
      <c r="D320" s="44"/>
      <c r="E320" s="43"/>
      <c r="F320" s="43"/>
      <c r="G320" s="42"/>
      <c r="H320" s="223"/>
      <c r="I320" s="246">
        <v>52</v>
      </c>
      <c r="J320" s="246">
        <v>18</v>
      </c>
      <c r="K320" s="246">
        <v>8</v>
      </c>
      <c r="L320" s="41" t="s">
        <v>133</v>
      </c>
      <c r="M320" s="40" t="s">
        <v>186</v>
      </c>
      <c r="N320" s="41" t="s">
        <v>131</v>
      </c>
      <c r="O320" s="40" t="s">
        <v>178</v>
      </c>
      <c r="P320" s="41" t="s">
        <v>130</v>
      </c>
      <c r="Q320" s="40" t="s">
        <v>113</v>
      </c>
      <c r="R320" s="41" t="s">
        <v>129</v>
      </c>
      <c r="S320" s="40"/>
      <c r="T320" s="41" t="s">
        <v>128</v>
      </c>
      <c r="U320" s="40"/>
      <c r="V320" s="41" t="s">
        <v>127</v>
      </c>
      <c r="W320" s="40"/>
      <c r="X320" s="41" t="s">
        <v>126</v>
      </c>
      <c r="Y320" s="40"/>
      <c r="Z320" s="41" t="s">
        <v>125</v>
      </c>
      <c r="AA320" s="40"/>
      <c r="AB320" s="39"/>
      <c r="AC320" s="40"/>
      <c r="AD320" s="39" t="s">
        <v>409</v>
      </c>
      <c r="AE320" s="38"/>
      <c r="AF320" s="250"/>
      <c r="AG320" s="250"/>
      <c r="AH320" s="37"/>
      <c r="AI320" s="11"/>
      <c r="AJ320" s="233">
        <f>SUMPRODUCT(LEN($M320:$S323)-LEN(SUBSTITUTE($M320:$S323,"A", "")))</f>
        <v>14</v>
      </c>
      <c r="AK320" s="239">
        <f>SUMPRODUCT(LEN($AD320:$AD323)-LEN(SUBSTITUTE($AD320:$AD323,"A", "")))</f>
        <v>7</v>
      </c>
      <c r="AL320" s="230">
        <f>SUMPRODUCT(LEN($AC320:$AC323)-LEN(SUBSTITUTE($AC320:$AC323,"A", "")))</f>
        <v>0</v>
      </c>
      <c r="AM320" s="233">
        <f>SUMPRODUCT(LEN($M320:$S323)-LEN(SUBSTITUTE($M320:$S323,"S", "")))</f>
        <v>12</v>
      </c>
      <c r="AN320" s="239">
        <f>SUMPRODUCT(LEN($AD320:$AD323)-LEN(SUBSTITUTE($AD320:$AD323,"S", "")))</f>
        <v>10</v>
      </c>
      <c r="AO320" s="230">
        <f>SUMPRODUCT(LEN($AC320:$AC323)-LEN(SUBSTITUTE($AC320:$AC323,"S", "")))</f>
        <v>0</v>
      </c>
      <c r="AP320" s="233">
        <f>SUMPRODUCT(LEN($M320:$S323)-LEN(SUBSTITUTE($M320:$S323,"F", "")))</f>
        <v>0</v>
      </c>
      <c r="AQ320" s="239">
        <f>SUMPRODUCT(LEN($AD320:$AD323)-LEN(SUBSTITUTE($AD320:$AD323,"F", "")))</f>
        <v>0</v>
      </c>
      <c r="AR320" s="230">
        <f>SUMPRODUCT(LEN($AC320:$AC323)-LEN(SUBSTITUTE($AC320:$AC323,"F", "")))</f>
        <v>0</v>
      </c>
      <c r="AS320" s="233">
        <f>SUMPRODUCT(LEN($M320:$S323)-LEN(SUBSTITUTE($M320:$S323,"G", "")))</f>
        <v>1</v>
      </c>
      <c r="AT320" s="239">
        <f>SUMPRODUCT(LEN($AD320:$AD323)-LEN(SUBSTITUTE($AD320:$AD323,"G", "")))</f>
        <v>0</v>
      </c>
      <c r="AU320" s="230">
        <f>SUMPRODUCT(LEN($AC320:$AC323)-LEN(SUBSTITUTE($AC320:$AC323,"G", "")))</f>
        <v>0</v>
      </c>
      <c r="AV320" s="233">
        <f>SUMPRODUCT(LEN($L320:$S323)-LEN(SUBSTITUTE($L320:$S323,"M", "")))</f>
        <v>0</v>
      </c>
      <c r="AW320" s="236">
        <f>SUMPRODUCT(LEN($AD320:$AD323)-LEN(SUBSTITUTE($AD320:$AD323,"M", "")))</f>
        <v>0</v>
      </c>
      <c r="AX320" s="269">
        <f>SUMPRODUCT(LEN($AC320:$AC323)-LEN(SUBSTITUTE($AC320:$AC323,"M", "")))</f>
        <v>0</v>
      </c>
      <c r="AY320" s="291">
        <f>SUMPRODUCT(LEN($AE320:$AE323)-LEN(SUBSTITUTE($AE320:$AE323,"S", "")))</f>
        <v>0</v>
      </c>
      <c r="AZ320" s="227">
        <f>SUMPRODUCT(LEN($AE320:$AE323)-LEN(SUBSTITUTE($AE320:$AE323,"F", "")))</f>
        <v>0</v>
      </c>
      <c r="BA320" s="227">
        <f>SUMPRODUCT(LEN($AE320:$AE323)-LEN(SUBSTITUTE($AE320:$AE323,"G", "")))</f>
        <v>0</v>
      </c>
      <c r="BB320" s="294">
        <f>SUMPRODUCT(LEN($AE320:$AE323)-LEN(SUBSTITUTE($AE320:$AE323,"M", "")))</f>
        <v>0</v>
      </c>
    </row>
    <row r="321" spans="2:62" ht="28.15" customHeight="1" thickBot="1" x14ac:dyDescent="0.25">
      <c r="B321" s="30"/>
      <c r="C321" s="243"/>
      <c r="D321" s="36"/>
      <c r="E321" s="35"/>
      <c r="F321" s="35"/>
      <c r="G321" s="34"/>
      <c r="H321" s="224"/>
      <c r="I321" s="247"/>
      <c r="J321" s="247"/>
      <c r="K321" s="247"/>
      <c r="L321" s="33" t="s">
        <v>123</v>
      </c>
      <c r="M321" s="32" t="s">
        <v>443</v>
      </c>
      <c r="N321" s="33" t="s">
        <v>122</v>
      </c>
      <c r="O321" s="32" t="s">
        <v>178</v>
      </c>
      <c r="P321" s="33" t="s">
        <v>120</v>
      </c>
      <c r="Q321" s="32" t="s">
        <v>121</v>
      </c>
      <c r="R321" s="33" t="s">
        <v>119</v>
      </c>
      <c r="S321" s="32"/>
      <c r="T321" s="33" t="s">
        <v>118</v>
      </c>
      <c r="U321" s="32"/>
      <c r="V321" s="33" t="s">
        <v>117</v>
      </c>
      <c r="W321" s="32"/>
      <c r="X321" s="33" t="s">
        <v>116</v>
      </c>
      <c r="Y321" s="32"/>
      <c r="Z321" s="33" t="s">
        <v>115</v>
      </c>
      <c r="AA321" s="32"/>
      <c r="AB321" s="31"/>
      <c r="AC321" s="32"/>
      <c r="AD321" s="31" t="s">
        <v>420</v>
      </c>
      <c r="AE321" s="23"/>
      <c r="AF321" s="251"/>
      <c r="AG321" s="251"/>
      <c r="AH321" s="22"/>
      <c r="AI321" s="11"/>
      <c r="AJ321" s="265"/>
      <c r="AK321" s="267"/>
      <c r="AL321" s="263"/>
      <c r="AM321" s="265"/>
      <c r="AN321" s="267"/>
      <c r="AO321" s="263"/>
      <c r="AP321" s="265"/>
      <c r="AQ321" s="267"/>
      <c r="AR321" s="263"/>
      <c r="AS321" s="265"/>
      <c r="AT321" s="267"/>
      <c r="AU321" s="263"/>
      <c r="AV321" s="265"/>
      <c r="AW321" s="275"/>
      <c r="AX321" s="270"/>
      <c r="AY321" s="292"/>
      <c r="AZ321" s="228"/>
      <c r="BA321" s="228"/>
      <c r="BB321" s="295"/>
    </row>
    <row r="322" spans="2:62" ht="28.15" customHeight="1" x14ac:dyDescent="0.2">
      <c r="B322" s="30"/>
      <c r="C322" s="244"/>
      <c r="D322" s="29"/>
      <c r="E322" s="28"/>
      <c r="F322" s="28"/>
      <c r="G322" s="27"/>
      <c r="H322" s="225"/>
      <c r="I322" s="248"/>
      <c r="J322" s="248"/>
      <c r="K322" s="248"/>
      <c r="L322" s="26" t="s">
        <v>114</v>
      </c>
      <c r="M322" s="25" t="s">
        <v>376</v>
      </c>
      <c r="N322" s="26" t="s">
        <v>112</v>
      </c>
      <c r="O322" s="25" t="s">
        <v>132</v>
      </c>
      <c r="P322" s="26" t="s">
        <v>111</v>
      </c>
      <c r="Q322" s="25"/>
      <c r="R322" s="26" t="s">
        <v>110</v>
      </c>
      <c r="S322" s="25"/>
      <c r="T322" s="26" t="s">
        <v>109</v>
      </c>
      <c r="U322" s="25"/>
      <c r="V322" s="26" t="s">
        <v>108</v>
      </c>
      <c r="W322" s="25"/>
      <c r="X322" s="26" t="s">
        <v>107</v>
      </c>
      <c r="Y322" s="25"/>
      <c r="Z322" s="26" t="s">
        <v>106</v>
      </c>
      <c r="AA322" s="25"/>
      <c r="AB322" s="24"/>
      <c r="AC322" s="25"/>
      <c r="AD322" s="24" t="s">
        <v>498</v>
      </c>
      <c r="AE322" s="23"/>
      <c r="AF322" s="251"/>
      <c r="AG322" s="251"/>
      <c r="AH322" s="22"/>
      <c r="AI322" s="11"/>
      <c r="AJ322" s="265"/>
      <c r="AK322" s="267"/>
      <c r="AL322" s="263"/>
      <c r="AM322" s="265"/>
      <c r="AN322" s="267"/>
      <c r="AO322" s="263"/>
      <c r="AP322" s="265"/>
      <c r="AQ322" s="267"/>
      <c r="AR322" s="263"/>
      <c r="AS322" s="265"/>
      <c r="AT322" s="267"/>
      <c r="AU322" s="263"/>
      <c r="AV322" s="265"/>
      <c r="AW322" s="275"/>
      <c r="AX322" s="270"/>
      <c r="AY322" s="292"/>
      <c r="AZ322" s="228"/>
      <c r="BA322" s="228"/>
      <c r="BB322" s="295"/>
    </row>
    <row r="323" spans="2:62" ht="28.15" customHeight="1" thickBot="1" x14ac:dyDescent="0.25">
      <c r="B323" s="21"/>
      <c r="C323" s="245"/>
      <c r="D323" s="20"/>
      <c r="E323" s="19"/>
      <c r="F323" s="19"/>
      <c r="G323" s="18"/>
      <c r="H323" s="226"/>
      <c r="I323" s="249"/>
      <c r="J323" s="249"/>
      <c r="K323" s="249"/>
      <c r="L323" s="17" t="s">
        <v>105</v>
      </c>
      <c r="M323" s="15" t="s">
        <v>217</v>
      </c>
      <c r="N323" s="17" t="s">
        <v>103</v>
      </c>
      <c r="O323" s="15" t="s">
        <v>175</v>
      </c>
      <c r="P323" s="17" t="s">
        <v>102</v>
      </c>
      <c r="Q323" s="15"/>
      <c r="R323" s="17" t="s">
        <v>101</v>
      </c>
      <c r="S323" s="15"/>
      <c r="T323" s="17">
        <v>20</v>
      </c>
      <c r="U323" s="15"/>
      <c r="V323" s="17" t="s">
        <v>100</v>
      </c>
      <c r="W323" s="15"/>
      <c r="X323" s="17" t="s">
        <v>99</v>
      </c>
      <c r="Y323" s="15"/>
      <c r="Z323" s="17" t="s">
        <v>98</v>
      </c>
      <c r="AA323" s="15"/>
      <c r="AB323" s="16"/>
      <c r="AC323" s="15"/>
      <c r="AD323" s="14"/>
      <c r="AE323" s="13"/>
      <c r="AF323" s="252"/>
      <c r="AG323" s="252"/>
      <c r="AH323" s="12"/>
      <c r="AI323" s="11"/>
      <c r="AJ323" s="266"/>
      <c r="AK323" s="268"/>
      <c r="AL323" s="264"/>
      <c r="AM323" s="266"/>
      <c r="AN323" s="268"/>
      <c r="AO323" s="264"/>
      <c r="AP323" s="266"/>
      <c r="AQ323" s="268"/>
      <c r="AR323" s="264"/>
      <c r="AS323" s="266"/>
      <c r="AT323" s="268"/>
      <c r="AU323" s="264"/>
      <c r="AV323" s="266"/>
      <c r="AW323" s="276"/>
      <c r="AX323" s="271"/>
      <c r="AY323" s="293"/>
      <c r="AZ323" s="229"/>
      <c r="BA323" s="229"/>
      <c r="BB323" s="296"/>
    </row>
    <row r="324" spans="2:62" ht="85.9" customHeight="1" thickTop="1" thickBot="1" x14ac:dyDescent="0.35">
      <c r="B324" s="105" t="s">
        <v>174</v>
      </c>
      <c r="C324" s="95" t="s">
        <v>173</v>
      </c>
      <c r="D324" s="100" t="s">
        <v>172</v>
      </c>
      <c r="E324" s="104" t="s">
        <v>171</v>
      </c>
      <c r="F324" s="103"/>
      <c r="G324" s="102"/>
      <c r="H324" s="101" t="s">
        <v>170</v>
      </c>
      <c r="I324" s="100" t="s">
        <v>96</v>
      </c>
      <c r="J324" s="100" t="s">
        <v>169</v>
      </c>
      <c r="K324" s="100" t="s">
        <v>97</v>
      </c>
      <c r="L324" s="256" t="s">
        <v>168</v>
      </c>
      <c r="M324" s="262"/>
      <c r="N324" s="256" t="s">
        <v>167</v>
      </c>
      <c r="O324" s="262"/>
      <c r="P324" s="256" t="s">
        <v>167</v>
      </c>
      <c r="Q324" s="257"/>
      <c r="R324" s="256" t="s">
        <v>167</v>
      </c>
      <c r="S324" s="257"/>
      <c r="T324" s="256" t="s">
        <v>167</v>
      </c>
      <c r="U324" s="257"/>
      <c r="V324" s="256" t="s">
        <v>167</v>
      </c>
      <c r="W324" s="257"/>
      <c r="X324" s="256" t="s">
        <v>167</v>
      </c>
      <c r="Y324" s="257"/>
      <c r="Z324" s="256" t="s">
        <v>167</v>
      </c>
      <c r="AA324" s="257"/>
      <c r="AB324" s="261" t="s">
        <v>166</v>
      </c>
      <c r="AC324" s="257"/>
      <c r="AD324" s="101" t="s">
        <v>165</v>
      </c>
      <c r="AE324" s="101" t="s">
        <v>164</v>
      </c>
      <c r="AF324" s="100" t="s">
        <v>163</v>
      </c>
      <c r="AG324" s="100" t="s">
        <v>162</v>
      </c>
      <c r="AH324" s="99" t="s">
        <v>161</v>
      </c>
      <c r="AI324" s="98"/>
      <c r="AJ324" s="96" t="s">
        <v>160</v>
      </c>
      <c r="AK324" s="95" t="s">
        <v>159</v>
      </c>
      <c r="AL324" s="94" t="s">
        <v>158</v>
      </c>
      <c r="AM324" s="96" t="s">
        <v>157</v>
      </c>
      <c r="AN324" s="95" t="s">
        <v>156</v>
      </c>
      <c r="AO324" s="94" t="s">
        <v>155</v>
      </c>
      <c r="AP324" s="96" t="s">
        <v>154</v>
      </c>
      <c r="AQ324" s="95" t="s">
        <v>153</v>
      </c>
      <c r="AR324" s="97" t="s">
        <v>152</v>
      </c>
      <c r="AS324" s="96" t="s">
        <v>151</v>
      </c>
      <c r="AT324" s="95" t="s">
        <v>150</v>
      </c>
      <c r="AU324" s="94" t="s">
        <v>149</v>
      </c>
      <c r="AV324" s="96" t="s">
        <v>148</v>
      </c>
      <c r="AW324" s="95" t="s">
        <v>147</v>
      </c>
      <c r="AX324" s="94" t="s">
        <v>146</v>
      </c>
      <c r="AY324" s="93" t="s">
        <v>145</v>
      </c>
      <c r="AZ324" s="92" t="s">
        <v>144</v>
      </c>
      <c r="BA324" s="92" t="s">
        <v>143</v>
      </c>
      <c r="BB324" s="91" t="s">
        <v>142</v>
      </c>
    </row>
    <row r="325" spans="2:62" ht="48" thickBot="1" x14ac:dyDescent="0.3">
      <c r="B325" s="90" t="s">
        <v>232</v>
      </c>
      <c r="C325" s="89"/>
      <c r="D325" s="88">
        <v>179</v>
      </c>
      <c r="E325" s="258"/>
      <c r="F325" s="259"/>
      <c r="G325" s="260"/>
      <c r="H325" s="87" t="s">
        <v>140</v>
      </c>
      <c r="I325" s="86"/>
      <c r="J325" s="86"/>
      <c r="K325" s="85"/>
      <c r="L325" s="84"/>
      <c r="M325" s="81"/>
      <c r="N325" s="84"/>
      <c r="O325" s="81"/>
      <c r="P325" s="84"/>
      <c r="Q325" s="81"/>
      <c r="R325" s="84"/>
      <c r="S325" s="81"/>
      <c r="T325" s="84"/>
      <c r="U325" s="81"/>
      <c r="V325" s="84"/>
      <c r="W325" s="81"/>
      <c r="X325" s="84"/>
      <c r="Y325" s="81"/>
      <c r="Z325" s="84"/>
      <c r="AA325" s="83"/>
      <c r="AB325" s="82" t="s">
        <v>139</v>
      </c>
      <c r="AC325" s="81"/>
      <c r="AD325" s="81"/>
      <c r="AE325" s="81"/>
      <c r="AF325" s="80"/>
      <c r="AG325" s="80"/>
      <c r="AH325" s="60"/>
      <c r="AI325" s="79" t="s">
        <v>138</v>
      </c>
      <c r="AJ325" s="78">
        <f t="shared" ref="AJ325:BB325" si="42">SUM(AJ327:AJ338)</f>
        <v>25</v>
      </c>
      <c r="AK325" s="77">
        <f t="shared" si="42"/>
        <v>1</v>
      </c>
      <c r="AL325" s="76">
        <f t="shared" si="42"/>
        <v>0</v>
      </c>
      <c r="AM325" s="78">
        <f t="shared" si="42"/>
        <v>22</v>
      </c>
      <c r="AN325" s="77">
        <f t="shared" si="42"/>
        <v>1</v>
      </c>
      <c r="AO325" s="76">
        <f t="shared" si="42"/>
        <v>0</v>
      </c>
      <c r="AP325" s="78">
        <f t="shared" si="42"/>
        <v>0</v>
      </c>
      <c r="AQ325" s="77">
        <f t="shared" si="42"/>
        <v>0</v>
      </c>
      <c r="AR325" s="76">
        <f t="shared" si="42"/>
        <v>0</v>
      </c>
      <c r="AS325" s="78">
        <f t="shared" si="42"/>
        <v>2</v>
      </c>
      <c r="AT325" s="77">
        <f t="shared" si="42"/>
        <v>0</v>
      </c>
      <c r="AU325" s="76">
        <f t="shared" si="42"/>
        <v>0</v>
      </c>
      <c r="AV325" s="78">
        <f t="shared" si="42"/>
        <v>0</v>
      </c>
      <c r="AW325" s="77">
        <f t="shared" si="42"/>
        <v>0</v>
      </c>
      <c r="AX325" s="76">
        <f t="shared" si="42"/>
        <v>0</v>
      </c>
      <c r="AY325" s="75">
        <f t="shared" si="42"/>
        <v>0</v>
      </c>
      <c r="AZ325" s="74">
        <f t="shared" si="42"/>
        <v>0</v>
      </c>
      <c r="BA325" s="74">
        <f t="shared" si="42"/>
        <v>0</v>
      </c>
      <c r="BB325" s="73">
        <f t="shared" si="42"/>
        <v>0</v>
      </c>
      <c r="BC325" s="72" t="s">
        <v>137</v>
      </c>
      <c r="BF325" s="5">
        <f>SUM(AJ325:AL325)/$BG$5</f>
        <v>8.6666666666666661</v>
      </c>
      <c r="BG325" s="5">
        <f>SUM(AM325:AO325,AY325)/$BG$5</f>
        <v>7.666666666666667</v>
      </c>
      <c r="BH325" s="5">
        <f>SUM(AP325:AR325,AZ325)/$BG$5</f>
        <v>0</v>
      </c>
      <c r="BI325" s="5">
        <f>SUM(AS325:AU325,BA325)/$BG$5</f>
        <v>0.66666666666666663</v>
      </c>
      <c r="BJ325" s="5">
        <f>SUM(AV325:AX325,BB325)/$BG$5</f>
        <v>0</v>
      </c>
    </row>
    <row r="326" spans="2:62" ht="37.5" thickBot="1" x14ac:dyDescent="0.3">
      <c r="B326" s="71"/>
      <c r="C326" s="70"/>
      <c r="D326" s="69"/>
      <c r="E326" s="68"/>
      <c r="F326" s="68"/>
      <c r="G326" s="67"/>
      <c r="H326" s="66"/>
      <c r="I326" s="64"/>
      <c r="J326" s="64"/>
      <c r="K326" s="65"/>
      <c r="L326" s="64"/>
      <c r="M326" s="62"/>
      <c r="N326" s="64"/>
      <c r="O326" s="62"/>
      <c r="P326" s="64"/>
      <c r="Q326" s="62"/>
      <c r="R326" s="64"/>
      <c r="S326" s="62"/>
      <c r="T326" s="64"/>
      <c r="U326" s="62"/>
      <c r="V326" s="64"/>
      <c r="W326" s="62"/>
      <c r="X326" s="64"/>
      <c r="Y326" s="62"/>
      <c r="Z326" s="64"/>
      <c r="AA326" s="62"/>
      <c r="AB326" s="63"/>
      <c r="AC326" s="62"/>
      <c r="AD326" s="62"/>
      <c r="AE326" s="62"/>
      <c r="AF326" s="61"/>
      <c r="AG326" s="61"/>
      <c r="AH326" s="60"/>
      <c r="AI326" s="59" t="s">
        <v>136</v>
      </c>
      <c r="AJ326" s="58">
        <f t="shared" ref="AJ326:BB326" si="43">AJ325/3</f>
        <v>8.3333333333333339</v>
      </c>
      <c r="AK326" s="57">
        <f t="shared" si="43"/>
        <v>0.33333333333333331</v>
      </c>
      <c r="AL326" s="56">
        <f t="shared" si="43"/>
        <v>0</v>
      </c>
      <c r="AM326" s="58">
        <f t="shared" si="43"/>
        <v>7.333333333333333</v>
      </c>
      <c r="AN326" s="57">
        <f t="shared" si="43"/>
        <v>0.33333333333333331</v>
      </c>
      <c r="AO326" s="56">
        <f t="shared" si="43"/>
        <v>0</v>
      </c>
      <c r="AP326" s="58">
        <f t="shared" si="43"/>
        <v>0</v>
      </c>
      <c r="AQ326" s="57">
        <f t="shared" si="43"/>
        <v>0</v>
      </c>
      <c r="AR326" s="56">
        <f t="shared" si="43"/>
        <v>0</v>
      </c>
      <c r="AS326" s="58">
        <f t="shared" si="43"/>
        <v>0.66666666666666663</v>
      </c>
      <c r="AT326" s="57">
        <f t="shared" si="43"/>
        <v>0</v>
      </c>
      <c r="AU326" s="56">
        <f t="shared" si="43"/>
        <v>0</v>
      </c>
      <c r="AV326" s="58">
        <f t="shared" si="43"/>
        <v>0</v>
      </c>
      <c r="AW326" s="57">
        <f t="shared" si="43"/>
        <v>0</v>
      </c>
      <c r="AX326" s="56">
        <f t="shared" si="43"/>
        <v>0</v>
      </c>
      <c r="AY326" s="55">
        <f t="shared" si="43"/>
        <v>0</v>
      </c>
      <c r="AZ326" s="54">
        <f t="shared" si="43"/>
        <v>0</v>
      </c>
      <c r="BA326" s="54">
        <f t="shared" si="43"/>
        <v>0</v>
      </c>
      <c r="BB326" s="53">
        <f t="shared" si="43"/>
        <v>0</v>
      </c>
      <c r="BC326" s="52" t="s">
        <v>135</v>
      </c>
    </row>
    <row r="327" spans="2:62" ht="28.15" customHeight="1" x14ac:dyDescent="0.2">
      <c r="B327" s="30"/>
      <c r="C327" s="242">
        <v>1</v>
      </c>
      <c r="D327" s="44"/>
      <c r="E327" s="43"/>
      <c r="F327" s="43"/>
      <c r="G327" s="42"/>
      <c r="H327" s="223" t="s">
        <v>183</v>
      </c>
      <c r="I327" s="246">
        <v>41</v>
      </c>
      <c r="J327" s="246">
        <v>18</v>
      </c>
      <c r="K327" s="246">
        <v>9</v>
      </c>
      <c r="L327" s="41" t="s">
        <v>133</v>
      </c>
      <c r="M327" s="40" t="s">
        <v>187</v>
      </c>
      <c r="N327" s="41" t="s">
        <v>131</v>
      </c>
      <c r="O327" s="40" t="s">
        <v>175</v>
      </c>
      <c r="P327" s="41" t="s">
        <v>130</v>
      </c>
      <c r="Q327" s="40" t="s">
        <v>121</v>
      </c>
      <c r="R327" s="41" t="s">
        <v>129</v>
      </c>
      <c r="S327" s="40"/>
      <c r="T327" s="41" t="s">
        <v>128</v>
      </c>
      <c r="U327" s="40"/>
      <c r="V327" s="41" t="s">
        <v>127</v>
      </c>
      <c r="W327" s="40"/>
      <c r="X327" s="41" t="s">
        <v>126</v>
      </c>
      <c r="Y327" s="40"/>
      <c r="Z327" s="41" t="s">
        <v>125</v>
      </c>
      <c r="AA327" s="40"/>
      <c r="AB327" s="39"/>
      <c r="AC327" s="40"/>
      <c r="AD327" s="39"/>
      <c r="AE327" s="38"/>
      <c r="AF327" s="250"/>
      <c r="AG327" s="250"/>
      <c r="AH327" s="37"/>
      <c r="AI327" s="11"/>
      <c r="AJ327" s="233">
        <f>SUMPRODUCT(LEN($M327:$S330)-LEN(SUBSTITUTE($M327:$S330,"A", "")))</f>
        <v>10</v>
      </c>
      <c r="AK327" s="239">
        <f>SUMPRODUCT(LEN($AD327:$AD330)-LEN(SUBSTITUTE($AD327:$AD330,"A", "")))</f>
        <v>0</v>
      </c>
      <c r="AL327" s="230">
        <f>SUMPRODUCT(LEN($AC327:$AC330)-LEN(SUBSTITUTE($AC327:$AC330,"A", "")))</f>
        <v>0</v>
      </c>
      <c r="AM327" s="233">
        <f>SUMPRODUCT(LEN($M327:$S330)-LEN(SUBSTITUTE($M327:$S330,"S", "")))</f>
        <v>7</v>
      </c>
      <c r="AN327" s="239">
        <f>SUMPRODUCT(LEN($AD327:$AD330)-LEN(SUBSTITUTE($AD327:$AD330,"S", "")))</f>
        <v>0</v>
      </c>
      <c r="AO327" s="230">
        <f>SUMPRODUCT(LEN($AC327:$AC330)-LEN(SUBSTITUTE($AC327:$AC330,"S", "")))</f>
        <v>0</v>
      </c>
      <c r="AP327" s="233">
        <f>SUMPRODUCT(LEN($M327:$S330)-LEN(SUBSTITUTE($M327:$S330,"F", "")))</f>
        <v>0</v>
      </c>
      <c r="AQ327" s="239">
        <f>SUMPRODUCT(LEN($AD327:$AD330)-LEN(SUBSTITUTE($AD327:$AD330,"F", "")))</f>
        <v>0</v>
      </c>
      <c r="AR327" s="230">
        <f>SUMPRODUCT(LEN($AC327:$AC330)-LEN(SUBSTITUTE($AC327:$AC330,"F", "")))</f>
        <v>0</v>
      </c>
      <c r="AS327" s="233">
        <f>SUMPRODUCT(LEN($M327:$S330)-LEN(SUBSTITUTE($M327:$S330,"G", "")))</f>
        <v>0</v>
      </c>
      <c r="AT327" s="239">
        <f>SUMPRODUCT(LEN($AD327:$AD330)-LEN(SUBSTITUTE($AD327:$AD330,"G", "")))</f>
        <v>0</v>
      </c>
      <c r="AU327" s="230">
        <f>SUMPRODUCT(LEN($AC327:$AC330)-LEN(SUBSTITUTE($AC327:$AC330,"G", "")))</f>
        <v>0</v>
      </c>
      <c r="AV327" s="233">
        <f>SUMPRODUCT(LEN($L327:$S330)-LEN(SUBSTITUTE($L327:$S330,"M", "")))</f>
        <v>0</v>
      </c>
      <c r="AW327" s="236">
        <f>SUMPRODUCT(LEN($AD327:$AD330)-LEN(SUBSTITUTE($AD327:$AD330,"M", "")))</f>
        <v>0</v>
      </c>
      <c r="AX327" s="230">
        <f>SUMPRODUCT(LEN($AC327:$AC330)-LEN(SUBSTITUTE($AC327:$AC330,"M", "")))</f>
        <v>0</v>
      </c>
      <c r="AY327" s="291">
        <f>SUMPRODUCT(LEN($AE327:$AE330)-LEN(SUBSTITUTE($AE327:$AE330,"S", "")))</f>
        <v>0</v>
      </c>
      <c r="AZ327" s="227">
        <f>SUMPRODUCT(LEN($AE327:$AE330)-LEN(SUBSTITUTE($AE327:$AE330,"F", "")))</f>
        <v>0</v>
      </c>
      <c r="BA327" s="227">
        <f>SUMPRODUCT(LEN($AE327:$AE330)-LEN(SUBSTITUTE($AE327:$AE330,"G", "")))</f>
        <v>0</v>
      </c>
      <c r="BB327" s="294">
        <f>SUMPRODUCT(LEN($AE327:$AE330)-LEN(SUBSTITUTE($AE327:$AE330,"M", "")))</f>
        <v>0</v>
      </c>
    </row>
    <row r="328" spans="2:62" ht="28.15" customHeight="1" thickBot="1" x14ac:dyDescent="0.25">
      <c r="B328" s="30"/>
      <c r="C328" s="243"/>
      <c r="D328" s="36"/>
      <c r="E328" s="35"/>
      <c r="F328" s="35"/>
      <c r="G328" s="34"/>
      <c r="H328" s="224"/>
      <c r="I328" s="247"/>
      <c r="J328" s="247"/>
      <c r="K328" s="247"/>
      <c r="L328" s="33" t="s">
        <v>123</v>
      </c>
      <c r="M328" s="32" t="s">
        <v>186</v>
      </c>
      <c r="N328" s="33" t="s">
        <v>122</v>
      </c>
      <c r="O328" s="32" t="s">
        <v>113</v>
      </c>
      <c r="P328" s="33" t="s">
        <v>120</v>
      </c>
      <c r="Q328" s="32"/>
      <c r="R328" s="33" t="s">
        <v>119</v>
      </c>
      <c r="S328" s="32"/>
      <c r="T328" s="33" t="s">
        <v>118</v>
      </c>
      <c r="U328" s="32"/>
      <c r="V328" s="33" t="s">
        <v>117</v>
      </c>
      <c r="W328" s="32"/>
      <c r="X328" s="33" t="s">
        <v>116</v>
      </c>
      <c r="Y328" s="32"/>
      <c r="Z328" s="33" t="s">
        <v>115</v>
      </c>
      <c r="AA328" s="32"/>
      <c r="AB328" s="31"/>
      <c r="AC328" s="32"/>
      <c r="AD328" s="31"/>
      <c r="AE328" s="23"/>
      <c r="AF328" s="251"/>
      <c r="AG328" s="251"/>
      <c r="AH328" s="22"/>
      <c r="AI328" s="11"/>
      <c r="AJ328" s="234"/>
      <c r="AK328" s="240"/>
      <c r="AL328" s="231"/>
      <c r="AM328" s="234"/>
      <c r="AN328" s="240"/>
      <c r="AO328" s="231"/>
      <c r="AP328" s="234"/>
      <c r="AQ328" s="240"/>
      <c r="AR328" s="231"/>
      <c r="AS328" s="234"/>
      <c r="AT328" s="240"/>
      <c r="AU328" s="231"/>
      <c r="AV328" s="234"/>
      <c r="AW328" s="237"/>
      <c r="AX328" s="231"/>
      <c r="AY328" s="292"/>
      <c r="AZ328" s="228"/>
      <c r="BA328" s="228"/>
      <c r="BB328" s="295"/>
    </row>
    <row r="329" spans="2:62" ht="28.15" customHeight="1" x14ac:dyDescent="0.2">
      <c r="B329" s="30"/>
      <c r="C329" s="244"/>
      <c r="D329" s="29"/>
      <c r="E329" s="28"/>
      <c r="F329" s="28"/>
      <c r="G329" s="27"/>
      <c r="H329" s="225">
        <v>179</v>
      </c>
      <c r="I329" s="248"/>
      <c r="J329" s="248"/>
      <c r="K329" s="248"/>
      <c r="L329" s="26" t="s">
        <v>114</v>
      </c>
      <c r="M329" s="25" t="s">
        <v>132</v>
      </c>
      <c r="N329" s="26" t="s">
        <v>112</v>
      </c>
      <c r="O329" s="25" t="s">
        <v>121</v>
      </c>
      <c r="P329" s="26" t="s">
        <v>111</v>
      </c>
      <c r="Q329" s="25"/>
      <c r="R329" s="26" t="s">
        <v>110</v>
      </c>
      <c r="S329" s="25"/>
      <c r="T329" s="26" t="s">
        <v>109</v>
      </c>
      <c r="U329" s="25"/>
      <c r="V329" s="26" t="s">
        <v>108</v>
      </c>
      <c r="W329" s="25"/>
      <c r="X329" s="26" t="s">
        <v>107</v>
      </c>
      <c r="Y329" s="25"/>
      <c r="Z329" s="26" t="s">
        <v>106</v>
      </c>
      <c r="AA329" s="25"/>
      <c r="AB329" s="24"/>
      <c r="AC329" s="25"/>
      <c r="AD329" s="24"/>
      <c r="AE329" s="23"/>
      <c r="AF329" s="251"/>
      <c r="AG329" s="251"/>
      <c r="AH329" s="22"/>
      <c r="AI329" s="11"/>
      <c r="AJ329" s="234"/>
      <c r="AK329" s="240"/>
      <c r="AL329" s="231"/>
      <c r="AM329" s="234"/>
      <c r="AN329" s="240"/>
      <c r="AO329" s="231"/>
      <c r="AP329" s="234"/>
      <c r="AQ329" s="240"/>
      <c r="AR329" s="231"/>
      <c r="AS329" s="234"/>
      <c r="AT329" s="240"/>
      <c r="AU329" s="231"/>
      <c r="AV329" s="234"/>
      <c r="AW329" s="237"/>
      <c r="AX329" s="231"/>
      <c r="AY329" s="292"/>
      <c r="AZ329" s="228"/>
      <c r="BA329" s="228"/>
      <c r="BB329" s="295"/>
    </row>
    <row r="330" spans="2:62" ht="28.15" customHeight="1" thickBot="1" x14ac:dyDescent="0.25">
      <c r="B330" s="30"/>
      <c r="C330" s="253"/>
      <c r="D330" s="51"/>
      <c r="E330" s="50"/>
      <c r="F330" s="50"/>
      <c r="G330" s="49"/>
      <c r="H330" s="226"/>
      <c r="I330" s="254"/>
      <c r="J330" s="254"/>
      <c r="K330" s="254"/>
      <c r="L330" s="48" t="s">
        <v>105</v>
      </c>
      <c r="M330" s="47" t="s">
        <v>132</v>
      </c>
      <c r="N330" s="48" t="s">
        <v>103</v>
      </c>
      <c r="O330" s="47" t="s">
        <v>121</v>
      </c>
      <c r="P330" s="48" t="s">
        <v>102</v>
      </c>
      <c r="Q330" s="47"/>
      <c r="R330" s="48" t="s">
        <v>101</v>
      </c>
      <c r="S330" s="47"/>
      <c r="T330" s="48">
        <v>20</v>
      </c>
      <c r="U330" s="47"/>
      <c r="V330" s="48" t="s">
        <v>100</v>
      </c>
      <c r="W330" s="47"/>
      <c r="X330" s="48" t="s">
        <v>99</v>
      </c>
      <c r="Y330" s="47"/>
      <c r="Z330" s="48" t="s">
        <v>98</v>
      </c>
      <c r="AA330" s="47"/>
      <c r="AB330" s="16"/>
      <c r="AC330" s="47"/>
      <c r="AD330" s="16"/>
      <c r="AE330" s="46"/>
      <c r="AF330" s="255"/>
      <c r="AG330" s="255"/>
      <c r="AH330" s="45"/>
      <c r="AI330" s="11"/>
      <c r="AJ330" s="235"/>
      <c r="AK330" s="241"/>
      <c r="AL330" s="232"/>
      <c r="AM330" s="235"/>
      <c r="AN330" s="241"/>
      <c r="AO330" s="232"/>
      <c r="AP330" s="235"/>
      <c r="AQ330" s="241"/>
      <c r="AR330" s="232"/>
      <c r="AS330" s="235"/>
      <c r="AT330" s="241"/>
      <c r="AU330" s="232"/>
      <c r="AV330" s="235"/>
      <c r="AW330" s="238"/>
      <c r="AX330" s="232"/>
      <c r="AY330" s="293"/>
      <c r="AZ330" s="229"/>
      <c r="BA330" s="229"/>
      <c r="BB330" s="296"/>
    </row>
    <row r="331" spans="2:62" ht="28.15" customHeight="1" x14ac:dyDescent="0.2">
      <c r="B331" s="30"/>
      <c r="C331" s="242">
        <v>2</v>
      </c>
      <c r="D331" s="44"/>
      <c r="E331" s="43"/>
      <c r="F331" s="43"/>
      <c r="G331" s="42"/>
      <c r="H331" s="223"/>
      <c r="I331" s="246">
        <v>36</v>
      </c>
      <c r="J331" s="246">
        <v>15</v>
      </c>
      <c r="K331" s="246">
        <v>6</v>
      </c>
      <c r="L331" s="41" t="s">
        <v>133</v>
      </c>
      <c r="M331" s="40" t="s">
        <v>132</v>
      </c>
      <c r="N331" s="41" t="s">
        <v>131</v>
      </c>
      <c r="O331" s="40" t="s">
        <v>175</v>
      </c>
      <c r="P331" s="41" t="s">
        <v>130</v>
      </c>
      <c r="Q331" s="40" t="s">
        <v>121</v>
      </c>
      <c r="R331" s="41" t="s">
        <v>129</v>
      </c>
      <c r="S331" s="40"/>
      <c r="T331" s="41" t="s">
        <v>128</v>
      </c>
      <c r="U331" s="40"/>
      <c r="V331" s="41" t="s">
        <v>127</v>
      </c>
      <c r="W331" s="40"/>
      <c r="X331" s="41" t="s">
        <v>126</v>
      </c>
      <c r="Y331" s="40"/>
      <c r="Z331" s="41" t="s">
        <v>125</v>
      </c>
      <c r="AA331" s="40"/>
      <c r="AB331" s="39"/>
      <c r="AC331" s="40"/>
      <c r="AD331" s="39" t="s">
        <v>175</v>
      </c>
      <c r="AE331" s="38"/>
      <c r="AF331" s="250"/>
      <c r="AG331" s="250"/>
      <c r="AH331" s="37"/>
      <c r="AI331" s="11"/>
      <c r="AJ331" s="233">
        <f>SUMPRODUCT(LEN($M331:$S334)-LEN(SUBSTITUTE($M331:$S334,"A", "")))</f>
        <v>9</v>
      </c>
      <c r="AK331" s="239">
        <f>SUMPRODUCT(LEN($AD331:$AD334)-LEN(SUBSTITUTE($AD331:$AD334,"A", "")))</f>
        <v>1</v>
      </c>
      <c r="AL331" s="230">
        <f>SUMPRODUCT(LEN($AC331:$AC334)-LEN(SUBSTITUTE($AC331:$AC334,"A", "")))</f>
        <v>0</v>
      </c>
      <c r="AM331" s="233">
        <f>SUMPRODUCT(LEN($M331:$S334)-LEN(SUBSTITUTE($M331:$S334,"S", "")))</f>
        <v>8</v>
      </c>
      <c r="AN331" s="239">
        <f>SUMPRODUCT(LEN($AD331:$AD334)-LEN(SUBSTITUTE($AD331:$AD334,"S", "")))</f>
        <v>1</v>
      </c>
      <c r="AO331" s="230">
        <f>SUMPRODUCT(LEN($AC331:$AC334)-LEN(SUBSTITUTE($AC331:$AC334,"S", "")))</f>
        <v>0</v>
      </c>
      <c r="AP331" s="233">
        <f>SUMPRODUCT(LEN($M331:$S334)-LEN(SUBSTITUTE($M331:$S334,"F", "")))</f>
        <v>0</v>
      </c>
      <c r="AQ331" s="239">
        <f>SUMPRODUCT(LEN($AD331:$AD334)-LEN(SUBSTITUTE($AD331:$AD334,"F", "")))</f>
        <v>0</v>
      </c>
      <c r="AR331" s="230">
        <f>SUMPRODUCT(LEN($AC331:$AC334)-LEN(SUBSTITUTE($AC331:$AC334,"F", "")))</f>
        <v>0</v>
      </c>
      <c r="AS331" s="233">
        <f>SUMPRODUCT(LEN($M331:$S334)-LEN(SUBSTITUTE($M331:$S334,"G", "")))</f>
        <v>0</v>
      </c>
      <c r="AT331" s="239">
        <f>SUMPRODUCT(LEN($AD331:$AD334)-LEN(SUBSTITUTE($AD331:$AD334,"G", "")))</f>
        <v>0</v>
      </c>
      <c r="AU331" s="230">
        <f>SUMPRODUCT(LEN($AC331:$AC334)-LEN(SUBSTITUTE($AC331:$AC334,"G", "")))</f>
        <v>0</v>
      </c>
      <c r="AV331" s="233">
        <f>SUMPRODUCT(LEN($L331:$S334)-LEN(SUBSTITUTE($L331:$S334,"M", "")))</f>
        <v>0</v>
      </c>
      <c r="AW331" s="236">
        <f>SUMPRODUCT(LEN($AD331:$AD334)-LEN(SUBSTITUTE($AD331:$AD334,"M", "")))</f>
        <v>0</v>
      </c>
      <c r="AX331" s="230">
        <f>SUMPRODUCT(LEN($AC331:$AC334)-LEN(SUBSTITUTE($AC331:$AC334,"M", "")))</f>
        <v>0</v>
      </c>
      <c r="AY331" s="291">
        <f>SUMPRODUCT(LEN($AE331:$AE334)-LEN(SUBSTITUTE($AE331:$AE334,"S", "")))</f>
        <v>0</v>
      </c>
      <c r="AZ331" s="227">
        <f>SUMPRODUCT(LEN($AE331:$AE334)-LEN(SUBSTITUTE($AE331:$AE334,"F", "")))</f>
        <v>0</v>
      </c>
      <c r="BA331" s="227">
        <f>SUMPRODUCT(LEN($AE331:$AE334)-LEN(SUBSTITUTE($AE331:$AE334,"G", "")))</f>
        <v>0</v>
      </c>
      <c r="BB331" s="294">
        <f>SUMPRODUCT(LEN($AE331:$AE334)-LEN(SUBSTITUTE($AE331:$AE334,"M", "")))</f>
        <v>0</v>
      </c>
    </row>
    <row r="332" spans="2:62" ht="28.15" customHeight="1" thickBot="1" x14ac:dyDescent="0.25">
      <c r="B332" s="30"/>
      <c r="C332" s="243"/>
      <c r="D332" s="36"/>
      <c r="E332" s="35"/>
      <c r="F332" s="35"/>
      <c r="G332" s="34"/>
      <c r="H332" s="224"/>
      <c r="I332" s="247"/>
      <c r="J332" s="247"/>
      <c r="K332" s="247"/>
      <c r="L332" s="33" t="s">
        <v>123</v>
      </c>
      <c r="M332" s="32" t="s">
        <v>187</v>
      </c>
      <c r="N332" s="33" t="s">
        <v>122</v>
      </c>
      <c r="O332" s="32" t="s">
        <v>175</v>
      </c>
      <c r="P332" s="33" t="s">
        <v>120</v>
      </c>
      <c r="Q332" s="32"/>
      <c r="R332" s="33" t="s">
        <v>119</v>
      </c>
      <c r="S332" s="32"/>
      <c r="T332" s="33" t="s">
        <v>118</v>
      </c>
      <c r="U332" s="32"/>
      <c r="V332" s="33" t="s">
        <v>117</v>
      </c>
      <c r="W332" s="32"/>
      <c r="X332" s="33" t="s">
        <v>116</v>
      </c>
      <c r="Y332" s="32"/>
      <c r="Z332" s="33" t="s">
        <v>115</v>
      </c>
      <c r="AA332" s="32"/>
      <c r="AB332" s="31"/>
      <c r="AC332" s="32"/>
      <c r="AD332" s="31"/>
      <c r="AE332" s="23"/>
      <c r="AF332" s="251"/>
      <c r="AG332" s="251"/>
      <c r="AH332" s="22"/>
      <c r="AI332" s="11"/>
      <c r="AJ332" s="234"/>
      <c r="AK332" s="240"/>
      <c r="AL332" s="231"/>
      <c r="AM332" s="234"/>
      <c r="AN332" s="240"/>
      <c r="AO332" s="231"/>
      <c r="AP332" s="234"/>
      <c r="AQ332" s="240"/>
      <c r="AR332" s="231"/>
      <c r="AS332" s="234"/>
      <c r="AT332" s="240"/>
      <c r="AU332" s="231"/>
      <c r="AV332" s="234"/>
      <c r="AW332" s="237"/>
      <c r="AX332" s="231"/>
      <c r="AY332" s="292"/>
      <c r="AZ332" s="228"/>
      <c r="BA332" s="228"/>
      <c r="BB332" s="295"/>
    </row>
    <row r="333" spans="2:62" ht="28.15" customHeight="1" x14ac:dyDescent="0.2">
      <c r="B333" s="30"/>
      <c r="C333" s="244"/>
      <c r="D333" s="29"/>
      <c r="E333" s="28"/>
      <c r="F333" s="28"/>
      <c r="G333" s="27"/>
      <c r="H333" s="225"/>
      <c r="I333" s="248"/>
      <c r="J333" s="248"/>
      <c r="K333" s="248"/>
      <c r="L333" s="26" t="s">
        <v>114</v>
      </c>
      <c r="M333" s="25" t="s">
        <v>132</v>
      </c>
      <c r="N333" s="26" t="s">
        <v>112</v>
      </c>
      <c r="O333" s="25" t="s">
        <v>124</v>
      </c>
      <c r="P333" s="26" t="s">
        <v>111</v>
      </c>
      <c r="Q333" s="25"/>
      <c r="R333" s="26" t="s">
        <v>110</v>
      </c>
      <c r="S333" s="25"/>
      <c r="T333" s="26" t="s">
        <v>109</v>
      </c>
      <c r="U333" s="25"/>
      <c r="V333" s="26" t="s">
        <v>108</v>
      </c>
      <c r="W333" s="25"/>
      <c r="X333" s="26" t="s">
        <v>107</v>
      </c>
      <c r="Y333" s="25"/>
      <c r="Z333" s="26" t="s">
        <v>106</v>
      </c>
      <c r="AA333" s="25"/>
      <c r="AB333" s="24"/>
      <c r="AC333" s="25"/>
      <c r="AD333" s="24"/>
      <c r="AE333" s="23"/>
      <c r="AF333" s="251"/>
      <c r="AG333" s="251"/>
      <c r="AH333" s="22"/>
      <c r="AI333" s="11"/>
      <c r="AJ333" s="234"/>
      <c r="AK333" s="240"/>
      <c r="AL333" s="231"/>
      <c r="AM333" s="234"/>
      <c r="AN333" s="240"/>
      <c r="AO333" s="231"/>
      <c r="AP333" s="234"/>
      <c r="AQ333" s="240"/>
      <c r="AR333" s="231"/>
      <c r="AS333" s="234"/>
      <c r="AT333" s="240"/>
      <c r="AU333" s="231"/>
      <c r="AV333" s="234"/>
      <c r="AW333" s="237"/>
      <c r="AX333" s="231"/>
      <c r="AY333" s="292"/>
      <c r="AZ333" s="228"/>
      <c r="BA333" s="228"/>
      <c r="BB333" s="295"/>
    </row>
    <row r="334" spans="2:62" ht="28.15" customHeight="1" thickBot="1" x14ac:dyDescent="0.25">
      <c r="B334" s="30"/>
      <c r="C334" s="253"/>
      <c r="D334" s="51"/>
      <c r="E334" s="50"/>
      <c r="F334" s="50"/>
      <c r="G334" s="49"/>
      <c r="H334" s="226"/>
      <c r="I334" s="254"/>
      <c r="J334" s="254"/>
      <c r="K334" s="254"/>
      <c r="L334" s="48" t="s">
        <v>105</v>
      </c>
      <c r="M334" s="47" t="s">
        <v>113</v>
      </c>
      <c r="N334" s="48" t="s">
        <v>103</v>
      </c>
      <c r="O334" s="47" t="s">
        <v>121</v>
      </c>
      <c r="P334" s="48" t="s">
        <v>102</v>
      </c>
      <c r="Q334" s="47"/>
      <c r="R334" s="48" t="s">
        <v>101</v>
      </c>
      <c r="S334" s="47"/>
      <c r="T334" s="48">
        <v>20</v>
      </c>
      <c r="U334" s="47"/>
      <c r="V334" s="48" t="s">
        <v>100</v>
      </c>
      <c r="W334" s="47"/>
      <c r="X334" s="48" t="s">
        <v>99</v>
      </c>
      <c r="Y334" s="47"/>
      <c r="Z334" s="48" t="s">
        <v>98</v>
      </c>
      <c r="AA334" s="47"/>
      <c r="AB334" s="16"/>
      <c r="AC334" s="47"/>
      <c r="AD334" s="16"/>
      <c r="AE334" s="46"/>
      <c r="AF334" s="255"/>
      <c r="AG334" s="255"/>
      <c r="AH334" s="45"/>
      <c r="AI334" s="11"/>
      <c r="AJ334" s="235"/>
      <c r="AK334" s="241"/>
      <c r="AL334" s="232"/>
      <c r="AM334" s="235"/>
      <c r="AN334" s="241"/>
      <c r="AO334" s="232"/>
      <c r="AP334" s="235"/>
      <c r="AQ334" s="241"/>
      <c r="AR334" s="232"/>
      <c r="AS334" s="235"/>
      <c r="AT334" s="241"/>
      <c r="AU334" s="232"/>
      <c r="AV334" s="235"/>
      <c r="AW334" s="238"/>
      <c r="AX334" s="232"/>
      <c r="AY334" s="293"/>
      <c r="AZ334" s="229"/>
      <c r="BA334" s="229"/>
      <c r="BB334" s="296"/>
    </row>
    <row r="335" spans="2:62" ht="28.15" customHeight="1" x14ac:dyDescent="0.2">
      <c r="B335" s="30"/>
      <c r="C335" s="242">
        <v>3</v>
      </c>
      <c r="D335" s="44"/>
      <c r="E335" s="43"/>
      <c r="F335" s="43"/>
      <c r="G335" s="42"/>
      <c r="H335" s="223"/>
      <c r="I335" s="246">
        <v>33</v>
      </c>
      <c r="J335" s="246">
        <v>15</v>
      </c>
      <c r="K335" s="246">
        <v>6</v>
      </c>
      <c r="L335" s="41" t="s">
        <v>133</v>
      </c>
      <c r="M335" s="40" t="s">
        <v>414</v>
      </c>
      <c r="N335" s="41" t="s">
        <v>131</v>
      </c>
      <c r="O335" s="40" t="s">
        <v>113</v>
      </c>
      <c r="P335" s="41" t="s">
        <v>130</v>
      </c>
      <c r="Q335" s="40" t="s">
        <v>121</v>
      </c>
      <c r="R335" s="41" t="s">
        <v>129</v>
      </c>
      <c r="S335" s="40"/>
      <c r="T335" s="41" t="s">
        <v>128</v>
      </c>
      <c r="U335" s="40"/>
      <c r="V335" s="41" t="s">
        <v>127</v>
      </c>
      <c r="W335" s="40"/>
      <c r="X335" s="41" t="s">
        <v>126</v>
      </c>
      <c r="Y335" s="40"/>
      <c r="Z335" s="41" t="s">
        <v>125</v>
      </c>
      <c r="AA335" s="40"/>
      <c r="AB335" s="39"/>
      <c r="AC335" s="40"/>
      <c r="AD335" s="39"/>
      <c r="AE335" s="38"/>
      <c r="AF335" s="250"/>
      <c r="AG335" s="250"/>
      <c r="AH335" s="37"/>
      <c r="AI335" s="11"/>
      <c r="AJ335" s="233">
        <f>SUMPRODUCT(LEN($M335:$S338)-LEN(SUBSTITUTE($M335:$S338,"A", "")))</f>
        <v>6</v>
      </c>
      <c r="AK335" s="239">
        <f>SUMPRODUCT(LEN($AD335:$AD338)-LEN(SUBSTITUTE($AD335:$AD338,"A", "")))</f>
        <v>0</v>
      </c>
      <c r="AL335" s="230">
        <f>SUMPRODUCT(LEN($AC335:$AC338)-LEN(SUBSTITUTE($AC335:$AC338,"A", "")))</f>
        <v>0</v>
      </c>
      <c r="AM335" s="233">
        <f>SUMPRODUCT(LEN($M335:$S338)-LEN(SUBSTITUTE($M335:$S338,"S", "")))</f>
        <v>7</v>
      </c>
      <c r="AN335" s="239">
        <f>SUMPRODUCT(LEN($AD335:$AD338)-LEN(SUBSTITUTE($AD335:$AD338,"S", "")))</f>
        <v>0</v>
      </c>
      <c r="AO335" s="230">
        <f>SUMPRODUCT(LEN($AC335:$AC338)-LEN(SUBSTITUTE($AC335:$AC338,"S", "")))</f>
        <v>0</v>
      </c>
      <c r="AP335" s="233">
        <f>SUMPRODUCT(LEN($M335:$S338)-LEN(SUBSTITUTE($M335:$S338,"F", "")))</f>
        <v>0</v>
      </c>
      <c r="AQ335" s="239">
        <f>SUMPRODUCT(LEN($AD335:$AD338)-LEN(SUBSTITUTE($AD335:$AD338,"F", "")))</f>
        <v>0</v>
      </c>
      <c r="AR335" s="230">
        <f>SUMPRODUCT(LEN($AC335:$AC338)-LEN(SUBSTITUTE($AC335:$AC338,"F", "")))</f>
        <v>0</v>
      </c>
      <c r="AS335" s="233">
        <f>SUMPRODUCT(LEN($M335:$S338)-LEN(SUBSTITUTE($M335:$S338,"G", "")))</f>
        <v>2</v>
      </c>
      <c r="AT335" s="239">
        <f>SUMPRODUCT(LEN($AD335:$AD338)-LEN(SUBSTITUTE($AD335:$AD338,"G", "")))</f>
        <v>0</v>
      </c>
      <c r="AU335" s="230">
        <f>SUMPRODUCT(LEN($AC335:$AC338)-LEN(SUBSTITUTE($AC335:$AC338,"G", "")))</f>
        <v>0</v>
      </c>
      <c r="AV335" s="233">
        <f>SUMPRODUCT(LEN($L335:$S338)-LEN(SUBSTITUTE($L335:$S338,"M", "")))</f>
        <v>0</v>
      </c>
      <c r="AW335" s="236">
        <f>SUMPRODUCT(LEN($AD335:$AD338)-LEN(SUBSTITUTE($AD335:$AD338,"M", "")))</f>
        <v>0</v>
      </c>
      <c r="AX335" s="230">
        <f>SUMPRODUCT(LEN($AC335:$AC338)-LEN(SUBSTITUTE($AC335:$AC338,"M", "")))</f>
        <v>0</v>
      </c>
      <c r="AY335" s="291">
        <f>SUMPRODUCT(LEN($AE335:$AE338)-LEN(SUBSTITUTE($AE335:$AE338,"S", "")))</f>
        <v>0</v>
      </c>
      <c r="AZ335" s="227">
        <f>SUMPRODUCT(LEN($AE335:$AE338)-LEN(SUBSTITUTE($AE335:$AE338,"F", "")))</f>
        <v>0</v>
      </c>
      <c r="BA335" s="227">
        <f>SUMPRODUCT(LEN($AE335:$AE338)-LEN(SUBSTITUTE($AE335:$AE338,"G", "")))</f>
        <v>0</v>
      </c>
      <c r="BB335" s="294">
        <f>SUMPRODUCT(LEN($AE335:$AE338)-LEN(SUBSTITUTE($AE335:$AE338,"M", "")))</f>
        <v>0</v>
      </c>
    </row>
    <row r="336" spans="2:62" ht="28.15" customHeight="1" thickBot="1" x14ac:dyDescent="0.25">
      <c r="B336" s="30"/>
      <c r="C336" s="243"/>
      <c r="D336" s="36"/>
      <c r="E336" s="35"/>
      <c r="F336" s="35"/>
      <c r="G336" s="34"/>
      <c r="H336" s="224"/>
      <c r="I336" s="247"/>
      <c r="J336" s="247"/>
      <c r="K336" s="247"/>
      <c r="L336" s="33" t="s">
        <v>123</v>
      </c>
      <c r="M336" s="32" t="s">
        <v>458</v>
      </c>
      <c r="N336" s="33" t="s">
        <v>122</v>
      </c>
      <c r="O336" s="32" t="s">
        <v>132</v>
      </c>
      <c r="P336" s="33" t="s">
        <v>120</v>
      </c>
      <c r="Q336" s="32"/>
      <c r="R336" s="33" t="s">
        <v>119</v>
      </c>
      <c r="S336" s="32"/>
      <c r="T336" s="33" t="s">
        <v>118</v>
      </c>
      <c r="U336" s="32"/>
      <c r="V336" s="33" t="s">
        <v>117</v>
      </c>
      <c r="W336" s="32"/>
      <c r="X336" s="33" t="s">
        <v>116</v>
      </c>
      <c r="Y336" s="32"/>
      <c r="Z336" s="33" t="s">
        <v>115</v>
      </c>
      <c r="AA336" s="32"/>
      <c r="AB336" s="31"/>
      <c r="AC336" s="32"/>
      <c r="AD336" s="31"/>
      <c r="AE336" s="23"/>
      <c r="AF336" s="251"/>
      <c r="AG336" s="251"/>
      <c r="AH336" s="22"/>
      <c r="AI336" s="11"/>
      <c r="AJ336" s="234"/>
      <c r="AK336" s="240"/>
      <c r="AL336" s="231"/>
      <c r="AM336" s="234"/>
      <c r="AN336" s="240"/>
      <c r="AO336" s="231"/>
      <c r="AP336" s="234"/>
      <c r="AQ336" s="240"/>
      <c r="AR336" s="231"/>
      <c r="AS336" s="234"/>
      <c r="AT336" s="240"/>
      <c r="AU336" s="231"/>
      <c r="AV336" s="234"/>
      <c r="AW336" s="237"/>
      <c r="AX336" s="231"/>
      <c r="AY336" s="292"/>
      <c r="AZ336" s="228"/>
      <c r="BA336" s="228"/>
      <c r="BB336" s="295"/>
    </row>
    <row r="337" spans="2:62" ht="28.15" customHeight="1" x14ac:dyDescent="0.2">
      <c r="B337" s="30"/>
      <c r="C337" s="244"/>
      <c r="D337" s="29"/>
      <c r="E337" s="28"/>
      <c r="F337" s="28"/>
      <c r="G337" s="27"/>
      <c r="H337" s="225"/>
      <c r="I337" s="248"/>
      <c r="J337" s="248"/>
      <c r="K337" s="248"/>
      <c r="L337" s="26" t="s">
        <v>114</v>
      </c>
      <c r="M337" s="25" t="s">
        <v>132</v>
      </c>
      <c r="N337" s="26" t="s">
        <v>112</v>
      </c>
      <c r="O337" s="25" t="s">
        <v>113</v>
      </c>
      <c r="P337" s="26" t="s">
        <v>111</v>
      </c>
      <c r="Q337" s="25"/>
      <c r="R337" s="26" t="s">
        <v>110</v>
      </c>
      <c r="S337" s="25"/>
      <c r="T337" s="26" t="s">
        <v>109</v>
      </c>
      <c r="U337" s="25"/>
      <c r="V337" s="26" t="s">
        <v>108</v>
      </c>
      <c r="W337" s="25"/>
      <c r="X337" s="26" t="s">
        <v>107</v>
      </c>
      <c r="Y337" s="25"/>
      <c r="Z337" s="26" t="s">
        <v>106</v>
      </c>
      <c r="AA337" s="25"/>
      <c r="AB337" s="24"/>
      <c r="AC337" s="25"/>
      <c r="AD337" s="24"/>
      <c r="AE337" s="23"/>
      <c r="AF337" s="251"/>
      <c r="AG337" s="251"/>
      <c r="AH337" s="22"/>
      <c r="AI337" s="11"/>
      <c r="AJ337" s="234"/>
      <c r="AK337" s="240"/>
      <c r="AL337" s="231"/>
      <c r="AM337" s="234"/>
      <c r="AN337" s="240"/>
      <c r="AO337" s="231"/>
      <c r="AP337" s="234"/>
      <c r="AQ337" s="240"/>
      <c r="AR337" s="231"/>
      <c r="AS337" s="234"/>
      <c r="AT337" s="240"/>
      <c r="AU337" s="231"/>
      <c r="AV337" s="234"/>
      <c r="AW337" s="237"/>
      <c r="AX337" s="231"/>
      <c r="AY337" s="292"/>
      <c r="AZ337" s="228"/>
      <c r="BA337" s="228"/>
      <c r="BB337" s="295"/>
    </row>
    <row r="338" spans="2:62" ht="28.15" customHeight="1" thickBot="1" x14ac:dyDescent="0.25">
      <c r="B338" s="21"/>
      <c r="C338" s="245"/>
      <c r="D338" s="20"/>
      <c r="E338" s="19"/>
      <c r="F338" s="19"/>
      <c r="G338" s="18"/>
      <c r="H338" s="226"/>
      <c r="I338" s="249"/>
      <c r="J338" s="249"/>
      <c r="K338" s="249"/>
      <c r="L338" s="17" t="s">
        <v>105</v>
      </c>
      <c r="M338" s="15" t="s">
        <v>132</v>
      </c>
      <c r="N338" s="17" t="s">
        <v>103</v>
      </c>
      <c r="O338" s="15" t="s">
        <v>121</v>
      </c>
      <c r="P338" s="17" t="s">
        <v>102</v>
      </c>
      <c r="Q338" s="15"/>
      <c r="R338" s="17" t="s">
        <v>101</v>
      </c>
      <c r="S338" s="15"/>
      <c r="T338" s="17">
        <v>20</v>
      </c>
      <c r="U338" s="15"/>
      <c r="V338" s="17" t="s">
        <v>100</v>
      </c>
      <c r="W338" s="15"/>
      <c r="X338" s="17" t="s">
        <v>99</v>
      </c>
      <c r="Y338" s="15"/>
      <c r="Z338" s="17" t="s">
        <v>98</v>
      </c>
      <c r="AA338" s="15"/>
      <c r="AB338" s="16"/>
      <c r="AC338" s="15"/>
      <c r="AD338" s="14"/>
      <c r="AE338" s="13"/>
      <c r="AF338" s="252"/>
      <c r="AG338" s="252"/>
      <c r="AH338" s="12"/>
      <c r="AI338" s="11"/>
      <c r="AJ338" s="235"/>
      <c r="AK338" s="241"/>
      <c r="AL338" s="232"/>
      <c r="AM338" s="235"/>
      <c r="AN338" s="241"/>
      <c r="AO338" s="232"/>
      <c r="AP338" s="235"/>
      <c r="AQ338" s="241"/>
      <c r="AR338" s="232"/>
      <c r="AS338" s="235"/>
      <c r="AT338" s="241"/>
      <c r="AU338" s="232"/>
      <c r="AV338" s="235"/>
      <c r="AW338" s="238"/>
      <c r="AX338" s="232"/>
      <c r="AY338" s="293"/>
      <c r="AZ338" s="229"/>
      <c r="BA338" s="229"/>
      <c r="BB338" s="296"/>
    </row>
    <row r="339" spans="2:62" ht="85.9" customHeight="1" thickTop="1" thickBot="1" x14ac:dyDescent="0.35">
      <c r="B339" s="105" t="s">
        <v>174</v>
      </c>
      <c r="C339" s="95" t="s">
        <v>173</v>
      </c>
      <c r="D339" s="100" t="s">
        <v>172</v>
      </c>
      <c r="E339" s="104" t="s">
        <v>171</v>
      </c>
      <c r="F339" s="103"/>
      <c r="G339" s="102"/>
      <c r="H339" s="101" t="s">
        <v>170</v>
      </c>
      <c r="I339" s="100" t="s">
        <v>96</v>
      </c>
      <c r="J339" s="100" t="s">
        <v>169</v>
      </c>
      <c r="K339" s="100" t="s">
        <v>97</v>
      </c>
      <c r="L339" s="256" t="s">
        <v>168</v>
      </c>
      <c r="M339" s="262"/>
      <c r="N339" s="256" t="s">
        <v>167</v>
      </c>
      <c r="O339" s="262"/>
      <c r="P339" s="256" t="s">
        <v>167</v>
      </c>
      <c r="Q339" s="257"/>
      <c r="R339" s="256" t="s">
        <v>167</v>
      </c>
      <c r="S339" s="257"/>
      <c r="T339" s="256" t="s">
        <v>167</v>
      </c>
      <c r="U339" s="257"/>
      <c r="V339" s="256" t="s">
        <v>167</v>
      </c>
      <c r="W339" s="257"/>
      <c r="X339" s="256" t="s">
        <v>167</v>
      </c>
      <c r="Y339" s="257"/>
      <c r="Z339" s="256" t="s">
        <v>167</v>
      </c>
      <c r="AA339" s="257"/>
      <c r="AB339" s="261" t="s">
        <v>166</v>
      </c>
      <c r="AC339" s="257"/>
      <c r="AD339" s="101" t="s">
        <v>165</v>
      </c>
      <c r="AE339" s="101" t="s">
        <v>164</v>
      </c>
      <c r="AF339" s="100" t="s">
        <v>163</v>
      </c>
      <c r="AG339" s="100" t="s">
        <v>162</v>
      </c>
      <c r="AH339" s="99" t="s">
        <v>161</v>
      </c>
      <c r="AI339" s="98"/>
      <c r="AJ339" s="96" t="s">
        <v>160</v>
      </c>
      <c r="AK339" s="95" t="s">
        <v>159</v>
      </c>
      <c r="AL339" s="94" t="s">
        <v>158</v>
      </c>
      <c r="AM339" s="96" t="s">
        <v>157</v>
      </c>
      <c r="AN339" s="95" t="s">
        <v>156</v>
      </c>
      <c r="AO339" s="94" t="s">
        <v>155</v>
      </c>
      <c r="AP339" s="96" t="s">
        <v>154</v>
      </c>
      <c r="AQ339" s="95" t="s">
        <v>153</v>
      </c>
      <c r="AR339" s="97" t="s">
        <v>152</v>
      </c>
      <c r="AS339" s="96" t="s">
        <v>151</v>
      </c>
      <c r="AT339" s="95" t="s">
        <v>150</v>
      </c>
      <c r="AU339" s="94" t="s">
        <v>149</v>
      </c>
      <c r="AV339" s="96" t="s">
        <v>148</v>
      </c>
      <c r="AW339" s="95" t="s">
        <v>147</v>
      </c>
      <c r="AX339" s="94" t="s">
        <v>146</v>
      </c>
      <c r="AY339" s="93" t="s">
        <v>145</v>
      </c>
      <c r="AZ339" s="92" t="s">
        <v>144</v>
      </c>
      <c r="BA339" s="92" t="s">
        <v>143</v>
      </c>
      <c r="BB339" s="91" t="s">
        <v>142</v>
      </c>
    </row>
    <row r="340" spans="2:62" ht="48" thickBot="1" x14ac:dyDescent="0.3">
      <c r="B340" s="90" t="s">
        <v>231</v>
      </c>
      <c r="C340" s="89"/>
      <c r="D340" s="88">
        <v>179</v>
      </c>
      <c r="E340" s="258"/>
      <c r="F340" s="259"/>
      <c r="G340" s="260"/>
      <c r="H340" s="87" t="s">
        <v>140</v>
      </c>
      <c r="I340" s="86"/>
      <c r="J340" s="86"/>
      <c r="K340" s="85"/>
      <c r="L340" s="84"/>
      <c r="M340" s="81"/>
      <c r="N340" s="84"/>
      <c r="O340" s="81"/>
      <c r="P340" s="84"/>
      <c r="Q340" s="81"/>
      <c r="R340" s="84"/>
      <c r="S340" s="81"/>
      <c r="T340" s="84"/>
      <c r="U340" s="81"/>
      <c r="V340" s="84"/>
      <c r="W340" s="81"/>
      <c r="X340" s="84"/>
      <c r="Y340" s="81"/>
      <c r="Z340" s="84"/>
      <c r="AA340" s="83"/>
      <c r="AB340" s="82" t="s">
        <v>139</v>
      </c>
      <c r="AC340" s="81"/>
      <c r="AD340" s="81"/>
      <c r="AE340" s="81"/>
      <c r="AF340" s="80"/>
      <c r="AG340" s="80"/>
      <c r="AH340" s="60"/>
      <c r="AI340" s="79" t="s">
        <v>138</v>
      </c>
      <c r="AJ340" s="78">
        <f t="shared" ref="AJ340:BB340" si="44">SUM(AJ342:AJ353)</f>
        <v>25</v>
      </c>
      <c r="AK340" s="77">
        <f t="shared" si="44"/>
        <v>1</v>
      </c>
      <c r="AL340" s="76">
        <f t="shared" si="44"/>
        <v>0</v>
      </c>
      <c r="AM340" s="78">
        <f t="shared" si="44"/>
        <v>41</v>
      </c>
      <c r="AN340" s="77">
        <f t="shared" si="44"/>
        <v>7</v>
      </c>
      <c r="AO340" s="76">
        <f t="shared" si="44"/>
        <v>0</v>
      </c>
      <c r="AP340" s="78">
        <f t="shared" si="44"/>
        <v>1</v>
      </c>
      <c r="AQ340" s="77">
        <f t="shared" si="44"/>
        <v>0</v>
      </c>
      <c r="AR340" s="76">
        <f t="shared" si="44"/>
        <v>0</v>
      </c>
      <c r="AS340" s="78">
        <f t="shared" si="44"/>
        <v>0</v>
      </c>
      <c r="AT340" s="77">
        <f t="shared" si="44"/>
        <v>0</v>
      </c>
      <c r="AU340" s="76">
        <f t="shared" si="44"/>
        <v>0</v>
      </c>
      <c r="AV340" s="78">
        <f t="shared" si="44"/>
        <v>0</v>
      </c>
      <c r="AW340" s="77">
        <f t="shared" si="44"/>
        <v>0</v>
      </c>
      <c r="AX340" s="76">
        <f t="shared" si="44"/>
        <v>0</v>
      </c>
      <c r="AY340" s="75">
        <f t="shared" si="44"/>
        <v>0</v>
      </c>
      <c r="AZ340" s="74">
        <f t="shared" si="44"/>
        <v>0</v>
      </c>
      <c r="BA340" s="74">
        <f t="shared" si="44"/>
        <v>0</v>
      </c>
      <c r="BB340" s="73">
        <f t="shared" si="44"/>
        <v>0</v>
      </c>
      <c r="BC340" s="72" t="s">
        <v>137</v>
      </c>
      <c r="BF340" s="5">
        <f>SUM(AJ340:AL340)/$BG$5</f>
        <v>8.6666666666666661</v>
      </c>
      <c r="BG340" s="5">
        <f>SUM(AM340:AO340,AY340)/$BG$5</f>
        <v>16</v>
      </c>
      <c r="BH340" s="5">
        <f>SUM(AP340:AR340,AZ340)/$BG$5</f>
        <v>0.33333333333333331</v>
      </c>
      <c r="BI340" s="5">
        <f>SUM(AS340:AU340,BA340)/$BG$5</f>
        <v>0</v>
      </c>
      <c r="BJ340" s="5">
        <f>SUM(AV340:AX340,BB340)/$BG$5</f>
        <v>0</v>
      </c>
    </row>
    <row r="341" spans="2:62" ht="37.5" thickBot="1" x14ac:dyDescent="0.3">
      <c r="B341" s="71"/>
      <c r="C341" s="70"/>
      <c r="D341" s="69"/>
      <c r="E341" s="68"/>
      <c r="F341" s="68"/>
      <c r="G341" s="67"/>
      <c r="H341" s="66"/>
      <c r="I341" s="64"/>
      <c r="J341" s="64"/>
      <c r="K341" s="65"/>
      <c r="L341" s="64"/>
      <c r="M341" s="62"/>
      <c r="N341" s="64"/>
      <c r="O341" s="62"/>
      <c r="P341" s="64"/>
      <c r="Q341" s="62"/>
      <c r="R341" s="64"/>
      <c r="S341" s="62"/>
      <c r="T341" s="64"/>
      <c r="U341" s="62"/>
      <c r="V341" s="64"/>
      <c r="W341" s="62"/>
      <c r="X341" s="64"/>
      <c r="Y341" s="62"/>
      <c r="Z341" s="64"/>
      <c r="AA341" s="62"/>
      <c r="AB341" s="63"/>
      <c r="AC341" s="62"/>
      <c r="AD341" s="62"/>
      <c r="AE341" s="62"/>
      <c r="AF341" s="61"/>
      <c r="AG341" s="61"/>
      <c r="AH341" s="60"/>
      <c r="AI341" s="59" t="s">
        <v>136</v>
      </c>
      <c r="AJ341" s="58">
        <f t="shared" ref="AJ341:BB341" si="45">AJ340/3</f>
        <v>8.3333333333333339</v>
      </c>
      <c r="AK341" s="57">
        <f t="shared" si="45"/>
        <v>0.33333333333333331</v>
      </c>
      <c r="AL341" s="56">
        <f t="shared" si="45"/>
        <v>0</v>
      </c>
      <c r="AM341" s="58">
        <f t="shared" si="45"/>
        <v>13.666666666666666</v>
      </c>
      <c r="AN341" s="57">
        <f t="shared" si="45"/>
        <v>2.3333333333333335</v>
      </c>
      <c r="AO341" s="56">
        <f t="shared" si="45"/>
        <v>0</v>
      </c>
      <c r="AP341" s="58">
        <f t="shared" si="45"/>
        <v>0.33333333333333331</v>
      </c>
      <c r="AQ341" s="57">
        <f t="shared" si="45"/>
        <v>0</v>
      </c>
      <c r="AR341" s="56">
        <f t="shared" si="45"/>
        <v>0</v>
      </c>
      <c r="AS341" s="58">
        <f t="shared" si="45"/>
        <v>0</v>
      </c>
      <c r="AT341" s="57">
        <f t="shared" si="45"/>
        <v>0</v>
      </c>
      <c r="AU341" s="56">
        <f t="shared" si="45"/>
        <v>0</v>
      </c>
      <c r="AV341" s="58">
        <f t="shared" si="45"/>
        <v>0</v>
      </c>
      <c r="AW341" s="57">
        <f t="shared" si="45"/>
        <v>0</v>
      </c>
      <c r="AX341" s="56">
        <f t="shared" si="45"/>
        <v>0</v>
      </c>
      <c r="AY341" s="55">
        <f t="shared" si="45"/>
        <v>0</v>
      </c>
      <c r="AZ341" s="54">
        <f t="shared" si="45"/>
        <v>0</v>
      </c>
      <c r="BA341" s="54">
        <f t="shared" si="45"/>
        <v>0</v>
      </c>
      <c r="BB341" s="53">
        <f t="shared" si="45"/>
        <v>0</v>
      </c>
      <c r="BC341" s="52" t="s">
        <v>135</v>
      </c>
    </row>
    <row r="342" spans="2:62" ht="28.15" customHeight="1" x14ac:dyDescent="0.2">
      <c r="B342" s="30"/>
      <c r="C342" s="242">
        <v>1</v>
      </c>
      <c r="D342" s="44"/>
      <c r="E342" s="43"/>
      <c r="F342" s="43"/>
      <c r="G342" s="42"/>
      <c r="H342" s="223" t="s">
        <v>183</v>
      </c>
      <c r="I342" s="246">
        <v>34</v>
      </c>
      <c r="J342" s="246">
        <v>17</v>
      </c>
      <c r="K342" s="246">
        <v>7</v>
      </c>
      <c r="L342" s="41" t="s">
        <v>133</v>
      </c>
      <c r="M342" s="40" t="s">
        <v>387</v>
      </c>
      <c r="N342" s="41" t="s">
        <v>131</v>
      </c>
      <c r="O342" s="40" t="s">
        <v>195</v>
      </c>
      <c r="P342" s="41" t="s">
        <v>130</v>
      </c>
      <c r="Q342" s="40" t="s">
        <v>121</v>
      </c>
      <c r="R342" s="41" t="s">
        <v>129</v>
      </c>
      <c r="S342" s="40"/>
      <c r="T342" s="41" t="s">
        <v>128</v>
      </c>
      <c r="U342" s="40"/>
      <c r="V342" s="41" t="s">
        <v>127</v>
      </c>
      <c r="W342" s="40"/>
      <c r="X342" s="41" t="s">
        <v>126</v>
      </c>
      <c r="Y342" s="40"/>
      <c r="Z342" s="41" t="s">
        <v>125</v>
      </c>
      <c r="AA342" s="40"/>
      <c r="AB342" s="39"/>
      <c r="AC342" s="40"/>
      <c r="AD342" s="39"/>
      <c r="AE342" s="38"/>
      <c r="AF342" s="250"/>
      <c r="AG342" s="250"/>
      <c r="AH342" s="37"/>
      <c r="AI342" s="11"/>
      <c r="AJ342" s="233">
        <f>SUMPRODUCT(LEN($M342:$S345)-LEN(SUBSTITUTE($M342:$S345,"A", "")))</f>
        <v>6</v>
      </c>
      <c r="AK342" s="239">
        <f>SUMPRODUCT(LEN($AD342:$AD345)-LEN(SUBSTITUTE($AD342:$AD345,"A", "")))</f>
        <v>0</v>
      </c>
      <c r="AL342" s="230">
        <f>SUMPRODUCT(LEN($AC342:$AC345)-LEN(SUBSTITUTE($AC342:$AC345,"A", "")))</f>
        <v>0</v>
      </c>
      <c r="AM342" s="233">
        <f>SUMPRODUCT(LEN($M342:$S345)-LEN(SUBSTITUTE($M342:$S345,"S", "")))</f>
        <v>17</v>
      </c>
      <c r="AN342" s="239">
        <f>SUMPRODUCT(LEN($AD342:$AD345)-LEN(SUBSTITUTE($AD342:$AD345,"S", "")))</f>
        <v>0</v>
      </c>
      <c r="AO342" s="230">
        <f>SUMPRODUCT(LEN($AC342:$AC345)-LEN(SUBSTITUTE($AC342:$AC345,"S", "")))</f>
        <v>0</v>
      </c>
      <c r="AP342" s="233">
        <f>SUMPRODUCT(LEN($M342:$S345)-LEN(SUBSTITUTE($M342:$S345,"F", "")))</f>
        <v>0</v>
      </c>
      <c r="AQ342" s="239">
        <f>SUMPRODUCT(LEN($AD342:$AD345)-LEN(SUBSTITUTE($AD342:$AD345,"F", "")))</f>
        <v>0</v>
      </c>
      <c r="AR342" s="230">
        <f>SUMPRODUCT(LEN($AC342:$AC345)-LEN(SUBSTITUTE($AC342:$AC345,"F", "")))</f>
        <v>0</v>
      </c>
      <c r="AS342" s="233">
        <f>SUMPRODUCT(LEN($M342:$S345)-LEN(SUBSTITUTE($M342:$S345,"G", "")))</f>
        <v>0</v>
      </c>
      <c r="AT342" s="239">
        <f>SUMPRODUCT(LEN($AD342:$AD345)-LEN(SUBSTITUTE($AD342:$AD345,"G", "")))</f>
        <v>0</v>
      </c>
      <c r="AU342" s="230">
        <f>SUMPRODUCT(LEN($AC342:$AC345)-LEN(SUBSTITUTE($AC342:$AC345,"G", "")))</f>
        <v>0</v>
      </c>
      <c r="AV342" s="233">
        <f>SUMPRODUCT(LEN($L342:$S345)-LEN(SUBSTITUTE($L342:$S345,"M", "")))</f>
        <v>0</v>
      </c>
      <c r="AW342" s="236">
        <f>SUMPRODUCT(LEN($AD342:$AD345)-LEN(SUBSTITUTE($AD342:$AD345,"M", "")))</f>
        <v>0</v>
      </c>
      <c r="AX342" s="230">
        <f>SUMPRODUCT(LEN($AC342:$AC345)-LEN(SUBSTITUTE($AC342:$AC345,"M", "")))</f>
        <v>0</v>
      </c>
      <c r="AY342" s="291">
        <f>SUMPRODUCT(LEN($AE342:$AE345)-LEN(SUBSTITUTE($AE342:$AE345,"S", "")))</f>
        <v>0</v>
      </c>
      <c r="AZ342" s="227">
        <f>SUMPRODUCT(LEN($AE342:$AE345)-LEN(SUBSTITUTE($AE342:$AE345,"F", "")))</f>
        <v>0</v>
      </c>
      <c r="BA342" s="227">
        <f>SUMPRODUCT(LEN($AE342:$AE345)-LEN(SUBSTITUTE($AE342:$AE345,"G", "")))</f>
        <v>0</v>
      </c>
      <c r="BB342" s="294">
        <f>SUMPRODUCT(LEN($AE342:$AE345)-LEN(SUBSTITUTE($AE342:$AE345,"M", "")))</f>
        <v>0</v>
      </c>
    </row>
    <row r="343" spans="2:62" ht="28.15" customHeight="1" thickBot="1" x14ac:dyDescent="0.25">
      <c r="B343" s="30"/>
      <c r="C343" s="243"/>
      <c r="D343" s="36"/>
      <c r="E343" s="35"/>
      <c r="F343" s="35"/>
      <c r="G343" s="34"/>
      <c r="H343" s="224"/>
      <c r="I343" s="247"/>
      <c r="J343" s="247"/>
      <c r="K343" s="247"/>
      <c r="L343" s="33" t="s">
        <v>123</v>
      </c>
      <c r="M343" s="32" t="s">
        <v>178</v>
      </c>
      <c r="N343" s="33" t="s">
        <v>122</v>
      </c>
      <c r="O343" s="32" t="s">
        <v>113</v>
      </c>
      <c r="P343" s="33" t="s">
        <v>120</v>
      </c>
      <c r="Q343" s="32" t="s">
        <v>121</v>
      </c>
      <c r="R343" s="33" t="s">
        <v>119</v>
      </c>
      <c r="S343" s="32"/>
      <c r="T343" s="33" t="s">
        <v>118</v>
      </c>
      <c r="U343" s="32"/>
      <c r="V343" s="33" t="s">
        <v>117</v>
      </c>
      <c r="W343" s="32"/>
      <c r="X343" s="33" t="s">
        <v>116</v>
      </c>
      <c r="Y343" s="32"/>
      <c r="Z343" s="33" t="s">
        <v>115</v>
      </c>
      <c r="AA343" s="32"/>
      <c r="AB343" s="31"/>
      <c r="AC343" s="32"/>
      <c r="AD343" s="31"/>
      <c r="AE343" s="23"/>
      <c r="AF343" s="251"/>
      <c r="AG343" s="251"/>
      <c r="AH343" s="22"/>
      <c r="AI343" s="11"/>
      <c r="AJ343" s="234"/>
      <c r="AK343" s="240"/>
      <c r="AL343" s="231"/>
      <c r="AM343" s="234"/>
      <c r="AN343" s="240"/>
      <c r="AO343" s="231"/>
      <c r="AP343" s="234"/>
      <c r="AQ343" s="240"/>
      <c r="AR343" s="231"/>
      <c r="AS343" s="234"/>
      <c r="AT343" s="240"/>
      <c r="AU343" s="231"/>
      <c r="AV343" s="234"/>
      <c r="AW343" s="237"/>
      <c r="AX343" s="231"/>
      <c r="AY343" s="292"/>
      <c r="AZ343" s="228"/>
      <c r="BA343" s="228"/>
      <c r="BB343" s="295"/>
    </row>
    <row r="344" spans="2:62" ht="28.15" customHeight="1" x14ac:dyDescent="0.2">
      <c r="B344" s="30"/>
      <c r="C344" s="244"/>
      <c r="D344" s="29"/>
      <c r="E344" s="28"/>
      <c r="F344" s="28"/>
      <c r="G344" s="27"/>
      <c r="H344" s="225">
        <v>180</v>
      </c>
      <c r="I344" s="248"/>
      <c r="J344" s="248"/>
      <c r="K344" s="248"/>
      <c r="L344" s="26" t="s">
        <v>114</v>
      </c>
      <c r="M344" s="25" t="s">
        <v>215</v>
      </c>
      <c r="N344" s="26" t="s">
        <v>112</v>
      </c>
      <c r="O344" s="25" t="s">
        <v>175</v>
      </c>
      <c r="P344" s="26" t="s">
        <v>111</v>
      </c>
      <c r="Q344" s="25"/>
      <c r="R344" s="26" t="s">
        <v>110</v>
      </c>
      <c r="S344" s="25"/>
      <c r="T344" s="26" t="s">
        <v>109</v>
      </c>
      <c r="U344" s="25"/>
      <c r="V344" s="26" t="s">
        <v>108</v>
      </c>
      <c r="W344" s="25"/>
      <c r="X344" s="26" t="s">
        <v>107</v>
      </c>
      <c r="Y344" s="25"/>
      <c r="Z344" s="26" t="s">
        <v>106</v>
      </c>
      <c r="AA344" s="25"/>
      <c r="AB344" s="24"/>
      <c r="AC344" s="25"/>
      <c r="AD344" s="24"/>
      <c r="AE344" s="23"/>
      <c r="AF344" s="251"/>
      <c r="AG344" s="251"/>
      <c r="AH344" s="22"/>
      <c r="AI344" s="11"/>
      <c r="AJ344" s="234"/>
      <c r="AK344" s="240"/>
      <c r="AL344" s="231"/>
      <c r="AM344" s="234"/>
      <c r="AN344" s="240"/>
      <c r="AO344" s="231"/>
      <c r="AP344" s="234"/>
      <c r="AQ344" s="240"/>
      <c r="AR344" s="231"/>
      <c r="AS344" s="234"/>
      <c r="AT344" s="240"/>
      <c r="AU344" s="231"/>
      <c r="AV344" s="234"/>
      <c r="AW344" s="237"/>
      <c r="AX344" s="231"/>
      <c r="AY344" s="292"/>
      <c r="AZ344" s="228"/>
      <c r="BA344" s="228"/>
      <c r="BB344" s="295"/>
    </row>
    <row r="345" spans="2:62" ht="28.15" customHeight="1" thickBot="1" x14ac:dyDescent="0.25">
      <c r="B345" s="30"/>
      <c r="C345" s="253"/>
      <c r="D345" s="51"/>
      <c r="E345" s="50"/>
      <c r="F345" s="50"/>
      <c r="G345" s="49"/>
      <c r="H345" s="226"/>
      <c r="I345" s="254"/>
      <c r="J345" s="254"/>
      <c r="K345" s="254"/>
      <c r="L345" s="48" t="s">
        <v>105</v>
      </c>
      <c r="M345" s="47" t="s">
        <v>178</v>
      </c>
      <c r="N345" s="48" t="s">
        <v>103</v>
      </c>
      <c r="O345" s="47" t="s">
        <v>121</v>
      </c>
      <c r="P345" s="48" t="s">
        <v>102</v>
      </c>
      <c r="Q345" s="47"/>
      <c r="R345" s="48" t="s">
        <v>101</v>
      </c>
      <c r="S345" s="47"/>
      <c r="T345" s="48">
        <v>20</v>
      </c>
      <c r="U345" s="47"/>
      <c r="V345" s="48" t="s">
        <v>100</v>
      </c>
      <c r="W345" s="47"/>
      <c r="X345" s="48" t="s">
        <v>99</v>
      </c>
      <c r="Y345" s="47"/>
      <c r="Z345" s="48" t="s">
        <v>98</v>
      </c>
      <c r="AA345" s="47"/>
      <c r="AB345" s="16"/>
      <c r="AC345" s="47"/>
      <c r="AD345" s="16"/>
      <c r="AE345" s="46"/>
      <c r="AF345" s="255"/>
      <c r="AG345" s="255"/>
      <c r="AH345" s="45"/>
      <c r="AI345" s="11"/>
      <c r="AJ345" s="235"/>
      <c r="AK345" s="241"/>
      <c r="AL345" s="232"/>
      <c r="AM345" s="235"/>
      <c r="AN345" s="241"/>
      <c r="AO345" s="232"/>
      <c r="AP345" s="235"/>
      <c r="AQ345" s="241"/>
      <c r="AR345" s="232"/>
      <c r="AS345" s="235"/>
      <c r="AT345" s="241"/>
      <c r="AU345" s="232"/>
      <c r="AV345" s="235"/>
      <c r="AW345" s="238"/>
      <c r="AX345" s="232"/>
      <c r="AY345" s="293"/>
      <c r="AZ345" s="229"/>
      <c r="BA345" s="229"/>
      <c r="BB345" s="296"/>
    </row>
    <row r="346" spans="2:62" ht="28.15" customHeight="1" x14ac:dyDescent="0.2">
      <c r="B346" s="30"/>
      <c r="C346" s="242">
        <v>2</v>
      </c>
      <c r="D346" s="44"/>
      <c r="E346" s="43"/>
      <c r="F346" s="43"/>
      <c r="G346" s="42"/>
      <c r="H346" s="223"/>
      <c r="I346" s="246">
        <v>40</v>
      </c>
      <c r="J346" s="246">
        <v>17</v>
      </c>
      <c r="K346" s="246">
        <v>6</v>
      </c>
      <c r="L346" s="41" t="s">
        <v>133</v>
      </c>
      <c r="M346" s="40" t="s">
        <v>132</v>
      </c>
      <c r="N346" s="41" t="s">
        <v>131</v>
      </c>
      <c r="O346" s="40" t="s">
        <v>188</v>
      </c>
      <c r="P346" s="41" t="s">
        <v>130</v>
      </c>
      <c r="Q346" s="40" t="s">
        <v>175</v>
      </c>
      <c r="R346" s="41" t="s">
        <v>129</v>
      </c>
      <c r="S346" s="40"/>
      <c r="T346" s="41" t="s">
        <v>128</v>
      </c>
      <c r="U346" s="40"/>
      <c r="V346" s="41" t="s">
        <v>127</v>
      </c>
      <c r="W346" s="40"/>
      <c r="X346" s="41" t="s">
        <v>126</v>
      </c>
      <c r="Y346" s="40"/>
      <c r="Z346" s="41" t="s">
        <v>125</v>
      </c>
      <c r="AA346" s="40"/>
      <c r="AB346" s="39"/>
      <c r="AC346" s="40"/>
      <c r="AD346" s="39" t="s">
        <v>113</v>
      </c>
      <c r="AE346" s="38"/>
      <c r="AF346" s="250">
        <v>7</v>
      </c>
      <c r="AG346" s="250"/>
      <c r="AH346" s="37"/>
      <c r="AI346" s="11"/>
      <c r="AJ346" s="233">
        <f>SUMPRODUCT(LEN($M346:$S349)-LEN(SUBSTITUTE($M346:$S349,"A", "")))</f>
        <v>13</v>
      </c>
      <c r="AK346" s="239">
        <f>SUMPRODUCT(LEN($AD346:$AD349)-LEN(SUBSTITUTE($AD346:$AD349,"A", "")))</f>
        <v>1</v>
      </c>
      <c r="AL346" s="230">
        <f>SUMPRODUCT(LEN($AC346:$AC349)-LEN(SUBSTITUTE($AC346:$AC349,"A", "")))</f>
        <v>0</v>
      </c>
      <c r="AM346" s="233">
        <f>SUMPRODUCT(LEN($M346:$S349)-LEN(SUBSTITUTE($M346:$S349,"S", "")))</f>
        <v>12</v>
      </c>
      <c r="AN346" s="239">
        <f>SUMPRODUCT(LEN($AD346:$AD349)-LEN(SUBSTITUTE($AD346:$AD349,"S", "")))</f>
        <v>4</v>
      </c>
      <c r="AO346" s="230">
        <f>SUMPRODUCT(LEN($AC346:$AC349)-LEN(SUBSTITUTE($AC346:$AC349,"S", "")))</f>
        <v>0</v>
      </c>
      <c r="AP346" s="233">
        <f>SUMPRODUCT(LEN($M346:$S349)-LEN(SUBSTITUTE($M346:$S349,"F", "")))</f>
        <v>1</v>
      </c>
      <c r="AQ346" s="239">
        <f>SUMPRODUCT(LEN($AD346:$AD349)-LEN(SUBSTITUTE($AD346:$AD349,"F", "")))</f>
        <v>0</v>
      </c>
      <c r="AR346" s="230">
        <f>SUMPRODUCT(LEN($AC346:$AC349)-LEN(SUBSTITUTE($AC346:$AC349,"F", "")))</f>
        <v>0</v>
      </c>
      <c r="AS346" s="233">
        <f>SUMPRODUCT(LEN($M346:$S349)-LEN(SUBSTITUTE($M346:$S349,"G", "")))</f>
        <v>0</v>
      </c>
      <c r="AT346" s="239">
        <f>SUMPRODUCT(LEN($AD346:$AD349)-LEN(SUBSTITUTE($AD346:$AD349,"G", "")))</f>
        <v>0</v>
      </c>
      <c r="AU346" s="230">
        <f>SUMPRODUCT(LEN($AC346:$AC349)-LEN(SUBSTITUTE($AC346:$AC349,"G", "")))</f>
        <v>0</v>
      </c>
      <c r="AV346" s="233">
        <f>SUMPRODUCT(LEN($L346:$S349)-LEN(SUBSTITUTE($L346:$S349,"M", "")))</f>
        <v>0</v>
      </c>
      <c r="AW346" s="236">
        <f>SUMPRODUCT(LEN($AD346:$AD349)-LEN(SUBSTITUTE($AD346:$AD349,"M", "")))</f>
        <v>0</v>
      </c>
      <c r="AX346" s="230">
        <f>SUMPRODUCT(LEN($AC346:$AC349)-LEN(SUBSTITUTE($AC346:$AC349,"M", "")))</f>
        <v>0</v>
      </c>
      <c r="AY346" s="291">
        <f>SUMPRODUCT(LEN($AE346:$AE349)-LEN(SUBSTITUTE($AE346:$AE349,"S", "")))</f>
        <v>0</v>
      </c>
      <c r="AZ346" s="227">
        <f>SUMPRODUCT(LEN($AE346:$AE349)-LEN(SUBSTITUTE($AE346:$AE349,"F", "")))</f>
        <v>0</v>
      </c>
      <c r="BA346" s="227">
        <f>SUMPRODUCT(LEN($AE346:$AE349)-LEN(SUBSTITUTE($AE346:$AE349,"G", "")))</f>
        <v>0</v>
      </c>
      <c r="BB346" s="294">
        <f>SUMPRODUCT(LEN($AE346:$AE349)-LEN(SUBSTITUTE($AE346:$AE349,"M", "")))</f>
        <v>0</v>
      </c>
    </row>
    <row r="347" spans="2:62" ht="28.15" customHeight="1" thickBot="1" x14ac:dyDescent="0.25">
      <c r="B347" s="30"/>
      <c r="C347" s="243"/>
      <c r="D347" s="36"/>
      <c r="E347" s="35"/>
      <c r="F347" s="35"/>
      <c r="G347" s="34"/>
      <c r="H347" s="224"/>
      <c r="I347" s="247"/>
      <c r="J347" s="247"/>
      <c r="K347" s="247"/>
      <c r="L347" s="33" t="s">
        <v>123</v>
      </c>
      <c r="M347" s="32" t="s">
        <v>187</v>
      </c>
      <c r="N347" s="33" t="s">
        <v>122</v>
      </c>
      <c r="O347" s="32" t="s">
        <v>187</v>
      </c>
      <c r="P347" s="33" t="s">
        <v>120</v>
      </c>
      <c r="Q347" s="32" t="s">
        <v>121</v>
      </c>
      <c r="R347" s="33" t="s">
        <v>119</v>
      </c>
      <c r="S347" s="32"/>
      <c r="T347" s="33" t="s">
        <v>118</v>
      </c>
      <c r="U347" s="32"/>
      <c r="V347" s="33" t="s">
        <v>117</v>
      </c>
      <c r="W347" s="32"/>
      <c r="X347" s="33" t="s">
        <v>116</v>
      </c>
      <c r="Y347" s="32"/>
      <c r="Z347" s="33" t="s">
        <v>115</v>
      </c>
      <c r="AA347" s="32"/>
      <c r="AB347" s="31"/>
      <c r="AC347" s="32"/>
      <c r="AD347" s="31" t="s">
        <v>188</v>
      </c>
      <c r="AE347" s="23"/>
      <c r="AF347" s="251"/>
      <c r="AG347" s="251"/>
      <c r="AH347" s="22"/>
      <c r="AI347" s="11"/>
      <c r="AJ347" s="234"/>
      <c r="AK347" s="240"/>
      <c r="AL347" s="231"/>
      <c r="AM347" s="234"/>
      <c r="AN347" s="240"/>
      <c r="AO347" s="231"/>
      <c r="AP347" s="234"/>
      <c r="AQ347" s="240"/>
      <c r="AR347" s="231"/>
      <c r="AS347" s="234"/>
      <c r="AT347" s="240"/>
      <c r="AU347" s="231"/>
      <c r="AV347" s="234"/>
      <c r="AW347" s="237"/>
      <c r="AX347" s="231"/>
      <c r="AY347" s="292"/>
      <c r="AZ347" s="228"/>
      <c r="BA347" s="228"/>
      <c r="BB347" s="295"/>
    </row>
    <row r="348" spans="2:62" ht="28.15" customHeight="1" x14ac:dyDescent="0.2">
      <c r="B348" s="30"/>
      <c r="C348" s="244"/>
      <c r="D348" s="29"/>
      <c r="E348" s="28"/>
      <c r="F348" s="28"/>
      <c r="G348" s="27"/>
      <c r="H348" s="225"/>
      <c r="I348" s="248"/>
      <c r="J348" s="248"/>
      <c r="K348" s="248"/>
      <c r="L348" s="26" t="s">
        <v>114</v>
      </c>
      <c r="M348" s="25" t="s">
        <v>187</v>
      </c>
      <c r="N348" s="26" t="s">
        <v>112</v>
      </c>
      <c r="O348" s="25" t="s">
        <v>178</v>
      </c>
      <c r="P348" s="26" t="s">
        <v>111</v>
      </c>
      <c r="Q348" s="25" t="s">
        <v>121</v>
      </c>
      <c r="R348" s="26" t="s">
        <v>110</v>
      </c>
      <c r="S348" s="25"/>
      <c r="T348" s="26" t="s">
        <v>109</v>
      </c>
      <c r="U348" s="25"/>
      <c r="V348" s="26" t="s">
        <v>108</v>
      </c>
      <c r="W348" s="25"/>
      <c r="X348" s="26" t="s">
        <v>107</v>
      </c>
      <c r="Y348" s="25"/>
      <c r="Z348" s="26" t="s">
        <v>106</v>
      </c>
      <c r="AA348" s="25"/>
      <c r="AB348" s="24"/>
      <c r="AC348" s="25"/>
      <c r="AD348" s="24"/>
      <c r="AE348" s="23"/>
      <c r="AF348" s="251"/>
      <c r="AG348" s="251"/>
      <c r="AH348" s="22"/>
      <c r="AI348" s="11"/>
      <c r="AJ348" s="234"/>
      <c r="AK348" s="240"/>
      <c r="AL348" s="231"/>
      <c r="AM348" s="234"/>
      <c r="AN348" s="240"/>
      <c r="AO348" s="231"/>
      <c r="AP348" s="234"/>
      <c r="AQ348" s="240"/>
      <c r="AR348" s="231"/>
      <c r="AS348" s="234"/>
      <c r="AT348" s="240"/>
      <c r="AU348" s="231"/>
      <c r="AV348" s="234"/>
      <c r="AW348" s="237"/>
      <c r="AX348" s="231"/>
      <c r="AY348" s="292"/>
      <c r="AZ348" s="228"/>
      <c r="BA348" s="228"/>
      <c r="BB348" s="295"/>
    </row>
    <row r="349" spans="2:62" ht="28.15" customHeight="1" thickBot="1" x14ac:dyDescent="0.25">
      <c r="B349" s="30"/>
      <c r="C349" s="253"/>
      <c r="D349" s="51"/>
      <c r="E349" s="50"/>
      <c r="F349" s="50"/>
      <c r="G349" s="49"/>
      <c r="H349" s="226"/>
      <c r="I349" s="254"/>
      <c r="J349" s="254"/>
      <c r="K349" s="254"/>
      <c r="L349" s="48" t="s">
        <v>105</v>
      </c>
      <c r="M349" s="47" t="s">
        <v>407</v>
      </c>
      <c r="N349" s="48" t="s">
        <v>103</v>
      </c>
      <c r="O349" s="47" t="s">
        <v>175</v>
      </c>
      <c r="P349" s="48" t="s">
        <v>102</v>
      </c>
      <c r="Q349" s="47"/>
      <c r="R349" s="48" t="s">
        <v>101</v>
      </c>
      <c r="S349" s="47"/>
      <c r="T349" s="48">
        <v>20</v>
      </c>
      <c r="U349" s="47"/>
      <c r="V349" s="48" t="s">
        <v>100</v>
      </c>
      <c r="W349" s="47"/>
      <c r="X349" s="48" t="s">
        <v>99</v>
      </c>
      <c r="Y349" s="47"/>
      <c r="Z349" s="48" t="s">
        <v>98</v>
      </c>
      <c r="AA349" s="47"/>
      <c r="AB349" s="16"/>
      <c r="AC349" s="47"/>
      <c r="AD349" s="16"/>
      <c r="AE349" s="46"/>
      <c r="AF349" s="255"/>
      <c r="AG349" s="255"/>
      <c r="AH349" s="45"/>
      <c r="AI349" s="11"/>
      <c r="AJ349" s="235"/>
      <c r="AK349" s="241"/>
      <c r="AL349" s="232"/>
      <c r="AM349" s="235"/>
      <c r="AN349" s="241"/>
      <c r="AO349" s="232"/>
      <c r="AP349" s="235"/>
      <c r="AQ349" s="241"/>
      <c r="AR349" s="232"/>
      <c r="AS349" s="235"/>
      <c r="AT349" s="241"/>
      <c r="AU349" s="232"/>
      <c r="AV349" s="235"/>
      <c r="AW349" s="238"/>
      <c r="AX349" s="232"/>
      <c r="AY349" s="293"/>
      <c r="AZ349" s="229"/>
      <c r="BA349" s="229"/>
      <c r="BB349" s="296"/>
    </row>
    <row r="350" spans="2:62" ht="28.15" customHeight="1" x14ac:dyDescent="0.2">
      <c r="B350" s="30"/>
      <c r="C350" s="242">
        <v>3</v>
      </c>
      <c r="D350" s="44"/>
      <c r="E350" s="43"/>
      <c r="F350" s="43"/>
      <c r="G350" s="42"/>
      <c r="H350" s="223"/>
      <c r="I350" s="246">
        <v>31</v>
      </c>
      <c r="J350" s="246">
        <v>17</v>
      </c>
      <c r="K350" s="246">
        <v>8</v>
      </c>
      <c r="L350" s="41" t="s">
        <v>133</v>
      </c>
      <c r="M350" s="40" t="s">
        <v>104</v>
      </c>
      <c r="N350" s="41" t="s">
        <v>131</v>
      </c>
      <c r="O350" s="40" t="s">
        <v>175</v>
      </c>
      <c r="P350" s="41" t="s">
        <v>130</v>
      </c>
      <c r="Q350" s="40" t="s">
        <v>121</v>
      </c>
      <c r="R350" s="41" t="s">
        <v>129</v>
      </c>
      <c r="S350" s="40"/>
      <c r="T350" s="41" t="s">
        <v>128</v>
      </c>
      <c r="U350" s="40"/>
      <c r="V350" s="41" t="s">
        <v>127</v>
      </c>
      <c r="W350" s="40"/>
      <c r="X350" s="41" t="s">
        <v>126</v>
      </c>
      <c r="Y350" s="40"/>
      <c r="Z350" s="41" t="s">
        <v>125</v>
      </c>
      <c r="AA350" s="40"/>
      <c r="AB350" s="39"/>
      <c r="AC350" s="40"/>
      <c r="AD350" s="39" t="s">
        <v>195</v>
      </c>
      <c r="AE350" s="38"/>
      <c r="AF350" s="250"/>
      <c r="AG350" s="250"/>
      <c r="AH350" s="37"/>
      <c r="AI350" s="11"/>
      <c r="AJ350" s="233">
        <f>SUMPRODUCT(LEN($M350:$S353)-LEN(SUBSTITUTE($M350:$S353,"A", "")))</f>
        <v>6</v>
      </c>
      <c r="AK350" s="239">
        <f>SUMPRODUCT(LEN($AD350:$AD353)-LEN(SUBSTITUTE($AD350:$AD353,"A", "")))</f>
        <v>0</v>
      </c>
      <c r="AL350" s="230">
        <f>SUMPRODUCT(LEN($AC350:$AC353)-LEN(SUBSTITUTE($AC350:$AC353,"A", "")))</f>
        <v>0</v>
      </c>
      <c r="AM350" s="233">
        <f>SUMPRODUCT(LEN($M350:$S353)-LEN(SUBSTITUTE($M350:$S353,"S", "")))</f>
        <v>12</v>
      </c>
      <c r="AN350" s="239">
        <f>SUMPRODUCT(LEN($AD350:$AD353)-LEN(SUBSTITUTE($AD350:$AD353,"S", "")))</f>
        <v>3</v>
      </c>
      <c r="AO350" s="230">
        <f>SUMPRODUCT(LEN($AC350:$AC353)-LEN(SUBSTITUTE($AC350:$AC353,"S", "")))</f>
        <v>0</v>
      </c>
      <c r="AP350" s="233">
        <f>SUMPRODUCT(LEN($M350:$S353)-LEN(SUBSTITUTE($M350:$S353,"F", "")))</f>
        <v>0</v>
      </c>
      <c r="AQ350" s="239">
        <f>SUMPRODUCT(LEN($AD350:$AD353)-LEN(SUBSTITUTE($AD350:$AD353,"F", "")))</f>
        <v>0</v>
      </c>
      <c r="AR350" s="230">
        <f>SUMPRODUCT(LEN($AC350:$AC353)-LEN(SUBSTITUTE($AC350:$AC353,"F", "")))</f>
        <v>0</v>
      </c>
      <c r="AS350" s="233">
        <f>SUMPRODUCT(LEN($M350:$S353)-LEN(SUBSTITUTE($M350:$S353,"G", "")))</f>
        <v>0</v>
      </c>
      <c r="AT350" s="239">
        <f>SUMPRODUCT(LEN($AD350:$AD353)-LEN(SUBSTITUTE($AD350:$AD353,"G", "")))</f>
        <v>0</v>
      </c>
      <c r="AU350" s="230">
        <f>SUMPRODUCT(LEN($AC350:$AC353)-LEN(SUBSTITUTE($AC350:$AC353,"G", "")))</f>
        <v>0</v>
      </c>
      <c r="AV350" s="233">
        <f>SUMPRODUCT(LEN($L350:$S353)-LEN(SUBSTITUTE($L350:$S353,"M", "")))</f>
        <v>0</v>
      </c>
      <c r="AW350" s="236">
        <f>SUMPRODUCT(LEN($AD350:$AD353)-LEN(SUBSTITUTE($AD350:$AD353,"M", "")))</f>
        <v>0</v>
      </c>
      <c r="AX350" s="230">
        <f>SUMPRODUCT(LEN($AC350:$AC353)-LEN(SUBSTITUTE($AC350:$AC353,"M", "")))</f>
        <v>0</v>
      </c>
      <c r="AY350" s="291">
        <f>SUMPRODUCT(LEN($AE350:$AE353)-LEN(SUBSTITUTE($AE350:$AE353,"S", "")))</f>
        <v>0</v>
      </c>
      <c r="AZ350" s="227">
        <f>SUMPRODUCT(LEN($AE350:$AE353)-LEN(SUBSTITUTE($AE350:$AE353,"F", "")))</f>
        <v>0</v>
      </c>
      <c r="BA350" s="227">
        <f>SUMPRODUCT(LEN($AE350:$AE353)-LEN(SUBSTITUTE($AE350:$AE353,"G", "")))</f>
        <v>0</v>
      </c>
      <c r="BB350" s="294">
        <f>SUMPRODUCT(LEN($AE350:$AE353)-LEN(SUBSTITUTE($AE350:$AE353,"M", "")))</f>
        <v>0</v>
      </c>
    </row>
    <row r="351" spans="2:62" ht="28.15" customHeight="1" thickBot="1" x14ac:dyDescent="0.25">
      <c r="B351" s="30"/>
      <c r="C351" s="243"/>
      <c r="D351" s="36"/>
      <c r="E351" s="35"/>
      <c r="F351" s="35"/>
      <c r="G351" s="34"/>
      <c r="H351" s="224"/>
      <c r="I351" s="247"/>
      <c r="J351" s="247"/>
      <c r="K351" s="247"/>
      <c r="L351" s="33" t="s">
        <v>123</v>
      </c>
      <c r="M351" s="32" t="s">
        <v>187</v>
      </c>
      <c r="N351" s="33" t="s">
        <v>122</v>
      </c>
      <c r="O351" s="32" t="s">
        <v>113</v>
      </c>
      <c r="P351" s="33" t="s">
        <v>120</v>
      </c>
      <c r="Q351" s="32"/>
      <c r="R351" s="33" t="s">
        <v>119</v>
      </c>
      <c r="S351" s="32"/>
      <c r="T351" s="33" t="s">
        <v>118</v>
      </c>
      <c r="U351" s="32"/>
      <c r="V351" s="33" t="s">
        <v>117</v>
      </c>
      <c r="W351" s="32"/>
      <c r="X351" s="33" t="s">
        <v>116</v>
      </c>
      <c r="Y351" s="32"/>
      <c r="Z351" s="33" t="s">
        <v>115</v>
      </c>
      <c r="AA351" s="32"/>
      <c r="AB351" s="31"/>
      <c r="AC351" s="32"/>
      <c r="AD351" s="31"/>
      <c r="AE351" s="23"/>
      <c r="AF351" s="251"/>
      <c r="AG351" s="251"/>
      <c r="AH351" s="22"/>
      <c r="AI351" s="11"/>
      <c r="AJ351" s="234"/>
      <c r="AK351" s="240"/>
      <c r="AL351" s="231"/>
      <c r="AM351" s="234"/>
      <c r="AN351" s="240"/>
      <c r="AO351" s="231"/>
      <c r="AP351" s="234"/>
      <c r="AQ351" s="240"/>
      <c r="AR351" s="231"/>
      <c r="AS351" s="234"/>
      <c r="AT351" s="240"/>
      <c r="AU351" s="231"/>
      <c r="AV351" s="234"/>
      <c r="AW351" s="237"/>
      <c r="AX351" s="231"/>
      <c r="AY351" s="292"/>
      <c r="AZ351" s="228"/>
      <c r="BA351" s="228"/>
      <c r="BB351" s="295"/>
    </row>
    <row r="352" spans="2:62" ht="28.15" customHeight="1" x14ac:dyDescent="0.2">
      <c r="B352" s="30"/>
      <c r="C352" s="244"/>
      <c r="D352" s="29"/>
      <c r="E352" s="28"/>
      <c r="F352" s="28"/>
      <c r="G352" s="27"/>
      <c r="H352" s="225"/>
      <c r="I352" s="248"/>
      <c r="J352" s="248"/>
      <c r="K352" s="248"/>
      <c r="L352" s="26" t="s">
        <v>114</v>
      </c>
      <c r="M352" s="25" t="s">
        <v>178</v>
      </c>
      <c r="N352" s="26" t="s">
        <v>112</v>
      </c>
      <c r="O352" s="25" t="s">
        <v>113</v>
      </c>
      <c r="P352" s="26" t="s">
        <v>111</v>
      </c>
      <c r="Q352" s="25"/>
      <c r="R352" s="26" t="s">
        <v>110</v>
      </c>
      <c r="S352" s="25"/>
      <c r="T352" s="26" t="s">
        <v>109</v>
      </c>
      <c r="U352" s="25"/>
      <c r="V352" s="26" t="s">
        <v>108</v>
      </c>
      <c r="W352" s="25"/>
      <c r="X352" s="26" t="s">
        <v>107</v>
      </c>
      <c r="Y352" s="25"/>
      <c r="Z352" s="26" t="s">
        <v>106</v>
      </c>
      <c r="AA352" s="25"/>
      <c r="AB352" s="24"/>
      <c r="AC352" s="25"/>
      <c r="AD352" s="24"/>
      <c r="AE352" s="23"/>
      <c r="AF352" s="251"/>
      <c r="AG352" s="251"/>
      <c r="AH352" s="22"/>
      <c r="AI352" s="11"/>
      <c r="AJ352" s="234"/>
      <c r="AK352" s="240"/>
      <c r="AL352" s="231"/>
      <c r="AM352" s="234"/>
      <c r="AN352" s="240"/>
      <c r="AO352" s="231"/>
      <c r="AP352" s="234"/>
      <c r="AQ352" s="240"/>
      <c r="AR352" s="231"/>
      <c r="AS352" s="234"/>
      <c r="AT352" s="240"/>
      <c r="AU352" s="231"/>
      <c r="AV352" s="234"/>
      <c r="AW352" s="237"/>
      <c r="AX352" s="231"/>
      <c r="AY352" s="292"/>
      <c r="AZ352" s="228"/>
      <c r="BA352" s="228"/>
      <c r="BB352" s="295"/>
    </row>
    <row r="353" spans="2:62" ht="28.15" customHeight="1" thickBot="1" x14ac:dyDescent="0.25">
      <c r="B353" s="21"/>
      <c r="C353" s="245"/>
      <c r="D353" s="20"/>
      <c r="E353" s="19"/>
      <c r="F353" s="19"/>
      <c r="G353" s="18"/>
      <c r="H353" s="226"/>
      <c r="I353" s="249"/>
      <c r="J353" s="249"/>
      <c r="K353" s="249"/>
      <c r="L353" s="17" t="s">
        <v>105</v>
      </c>
      <c r="M353" s="15" t="s">
        <v>178</v>
      </c>
      <c r="N353" s="17" t="s">
        <v>103</v>
      </c>
      <c r="O353" s="15" t="s">
        <v>121</v>
      </c>
      <c r="P353" s="17" t="s">
        <v>102</v>
      </c>
      <c r="Q353" s="15"/>
      <c r="R353" s="17" t="s">
        <v>101</v>
      </c>
      <c r="S353" s="15"/>
      <c r="T353" s="17">
        <v>20</v>
      </c>
      <c r="U353" s="15"/>
      <c r="V353" s="17" t="s">
        <v>100</v>
      </c>
      <c r="W353" s="15"/>
      <c r="X353" s="17" t="s">
        <v>99</v>
      </c>
      <c r="Y353" s="15"/>
      <c r="Z353" s="17" t="s">
        <v>98</v>
      </c>
      <c r="AA353" s="15"/>
      <c r="AB353" s="16"/>
      <c r="AC353" s="15"/>
      <c r="AD353" s="14"/>
      <c r="AE353" s="13"/>
      <c r="AF353" s="252"/>
      <c r="AG353" s="252"/>
      <c r="AH353" s="12"/>
      <c r="AI353" s="11"/>
      <c r="AJ353" s="235"/>
      <c r="AK353" s="241"/>
      <c r="AL353" s="232"/>
      <c r="AM353" s="235"/>
      <c r="AN353" s="241"/>
      <c r="AO353" s="232"/>
      <c r="AP353" s="235"/>
      <c r="AQ353" s="241"/>
      <c r="AR353" s="232"/>
      <c r="AS353" s="235"/>
      <c r="AT353" s="241"/>
      <c r="AU353" s="232"/>
      <c r="AV353" s="235"/>
      <c r="AW353" s="238"/>
      <c r="AX353" s="232"/>
      <c r="AY353" s="293"/>
      <c r="AZ353" s="229"/>
      <c r="BA353" s="229"/>
      <c r="BB353" s="296"/>
    </row>
    <row r="354" spans="2:62" ht="85.9" customHeight="1" thickTop="1" thickBot="1" x14ac:dyDescent="0.35">
      <c r="B354" s="105" t="s">
        <v>174</v>
      </c>
      <c r="C354" s="95" t="s">
        <v>173</v>
      </c>
      <c r="D354" s="100" t="s">
        <v>172</v>
      </c>
      <c r="E354" s="104" t="s">
        <v>171</v>
      </c>
      <c r="F354" s="103"/>
      <c r="G354" s="102"/>
      <c r="H354" s="101" t="s">
        <v>170</v>
      </c>
      <c r="I354" s="100" t="s">
        <v>96</v>
      </c>
      <c r="J354" s="100" t="s">
        <v>169</v>
      </c>
      <c r="K354" s="100" t="s">
        <v>97</v>
      </c>
      <c r="L354" s="256" t="s">
        <v>168</v>
      </c>
      <c r="M354" s="262"/>
      <c r="N354" s="256" t="s">
        <v>167</v>
      </c>
      <c r="O354" s="262"/>
      <c r="P354" s="256" t="s">
        <v>167</v>
      </c>
      <c r="Q354" s="257"/>
      <c r="R354" s="256" t="s">
        <v>167</v>
      </c>
      <c r="S354" s="257"/>
      <c r="T354" s="256" t="s">
        <v>167</v>
      </c>
      <c r="U354" s="257"/>
      <c r="V354" s="256" t="s">
        <v>167</v>
      </c>
      <c r="W354" s="257"/>
      <c r="X354" s="256" t="s">
        <v>167</v>
      </c>
      <c r="Y354" s="257"/>
      <c r="Z354" s="256" t="s">
        <v>167</v>
      </c>
      <c r="AA354" s="257"/>
      <c r="AB354" s="261" t="s">
        <v>166</v>
      </c>
      <c r="AC354" s="257"/>
      <c r="AD354" s="101" t="s">
        <v>165</v>
      </c>
      <c r="AE354" s="101" t="s">
        <v>164</v>
      </c>
      <c r="AF354" s="100" t="s">
        <v>163</v>
      </c>
      <c r="AG354" s="100" t="s">
        <v>162</v>
      </c>
      <c r="AH354" s="99" t="s">
        <v>161</v>
      </c>
      <c r="AI354" s="98"/>
      <c r="AJ354" s="96" t="s">
        <v>160</v>
      </c>
      <c r="AK354" s="95" t="s">
        <v>159</v>
      </c>
      <c r="AL354" s="94" t="s">
        <v>158</v>
      </c>
      <c r="AM354" s="96" t="s">
        <v>157</v>
      </c>
      <c r="AN354" s="95" t="s">
        <v>156</v>
      </c>
      <c r="AO354" s="94" t="s">
        <v>155</v>
      </c>
      <c r="AP354" s="96" t="s">
        <v>154</v>
      </c>
      <c r="AQ354" s="95" t="s">
        <v>153</v>
      </c>
      <c r="AR354" s="97" t="s">
        <v>152</v>
      </c>
      <c r="AS354" s="96" t="s">
        <v>151</v>
      </c>
      <c r="AT354" s="95" t="s">
        <v>150</v>
      </c>
      <c r="AU354" s="94" t="s">
        <v>149</v>
      </c>
      <c r="AV354" s="96" t="s">
        <v>148</v>
      </c>
      <c r="AW354" s="95" t="s">
        <v>147</v>
      </c>
      <c r="AX354" s="94" t="s">
        <v>146</v>
      </c>
      <c r="AY354" s="93" t="s">
        <v>145</v>
      </c>
      <c r="AZ354" s="92" t="s">
        <v>144</v>
      </c>
      <c r="BA354" s="92" t="s">
        <v>143</v>
      </c>
      <c r="BB354" s="91" t="s">
        <v>142</v>
      </c>
    </row>
    <row r="355" spans="2:62" ht="48" thickBot="1" x14ac:dyDescent="0.3">
      <c r="B355" s="90" t="s">
        <v>230</v>
      </c>
      <c r="C355" s="89"/>
      <c r="D355" s="88"/>
      <c r="E355" s="258"/>
      <c r="F355" s="259"/>
      <c r="G355" s="260"/>
      <c r="H355" s="87" t="s">
        <v>140</v>
      </c>
      <c r="I355" s="86"/>
      <c r="J355" s="86"/>
      <c r="K355" s="85"/>
      <c r="L355" s="84"/>
      <c r="M355" s="81"/>
      <c r="N355" s="84"/>
      <c r="O355" s="81"/>
      <c r="P355" s="84"/>
      <c r="Q355" s="81"/>
      <c r="R355" s="84"/>
      <c r="S355" s="81"/>
      <c r="T355" s="84"/>
      <c r="U355" s="81"/>
      <c r="V355" s="84"/>
      <c r="W355" s="81"/>
      <c r="X355" s="84"/>
      <c r="Y355" s="81"/>
      <c r="Z355" s="84"/>
      <c r="AA355" s="83"/>
      <c r="AB355" s="82" t="s">
        <v>139</v>
      </c>
      <c r="AC355" s="81"/>
      <c r="AD355" s="81"/>
      <c r="AE355" s="81"/>
      <c r="AF355" s="80"/>
      <c r="AG355" s="80"/>
      <c r="AH355" s="60"/>
      <c r="AI355" s="79" t="s">
        <v>138</v>
      </c>
      <c r="AJ355" s="78">
        <f t="shared" ref="AJ355:BB355" si="46">SUM(AJ357:AJ368)</f>
        <v>18</v>
      </c>
      <c r="AK355" s="77">
        <f t="shared" si="46"/>
        <v>0</v>
      </c>
      <c r="AL355" s="76">
        <f t="shared" si="46"/>
        <v>0</v>
      </c>
      <c r="AM355" s="78">
        <f t="shared" si="46"/>
        <v>19</v>
      </c>
      <c r="AN355" s="77">
        <f t="shared" si="46"/>
        <v>0</v>
      </c>
      <c r="AO355" s="76">
        <f t="shared" si="46"/>
        <v>0</v>
      </c>
      <c r="AP355" s="78">
        <f t="shared" si="46"/>
        <v>0</v>
      </c>
      <c r="AQ355" s="77">
        <f t="shared" si="46"/>
        <v>0</v>
      </c>
      <c r="AR355" s="76">
        <f t="shared" si="46"/>
        <v>0</v>
      </c>
      <c r="AS355" s="78">
        <f t="shared" si="46"/>
        <v>0</v>
      </c>
      <c r="AT355" s="77">
        <f t="shared" si="46"/>
        <v>0</v>
      </c>
      <c r="AU355" s="76">
        <f t="shared" si="46"/>
        <v>0</v>
      </c>
      <c r="AV355" s="78">
        <f t="shared" si="46"/>
        <v>0</v>
      </c>
      <c r="AW355" s="77">
        <f t="shared" si="46"/>
        <v>0</v>
      </c>
      <c r="AX355" s="76">
        <f t="shared" si="46"/>
        <v>0</v>
      </c>
      <c r="AY355" s="75">
        <f t="shared" si="46"/>
        <v>0</v>
      </c>
      <c r="AZ355" s="74">
        <f t="shared" si="46"/>
        <v>0</v>
      </c>
      <c r="BA355" s="74">
        <f t="shared" si="46"/>
        <v>0</v>
      </c>
      <c r="BB355" s="73">
        <f t="shared" si="46"/>
        <v>0</v>
      </c>
      <c r="BC355" s="72" t="s">
        <v>137</v>
      </c>
      <c r="BF355" s="5">
        <f>SUM(AJ355:AL355)/$BG$5</f>
        <v>6</v>
      </c>
      <c r="BG355" s="5">
        <f>SUM(AM355:AO355,AY355)/$BG$5</f>
        <v>6.333333333333333</v>
      </c>
      <c r="BH355" s="5">
        <f>SUM(AP355:AR355,AZ355)/$BG$5</f>
        <v>0</v>
      </c>
      <c r="BI355" s="5">
        <f>SUM(AS355:AU355,BA355)/$BG$5</f>
        <v>0</v>
      </c>
      <c r="BJ355" s="5">
        <f>SUM(AV355:AX355,BB355)/$BG$5</f>
        <v>0</v>
      </c>
    </row>
    <row r="356" spans="2:62" ht="37.5" thickBot="1" x14ac:dyDescent="0.3">
      <c r="B356" s="71"/>
      <c r="C356" s="70"/>
      <c r="D356" s="69"/>
      <c r="E356" s="68"/>
      <c r="F356" s="68"/>
      <c r="G356" s="67"/>
      <c r="H356" s="66"/>
      <c r="I356" s="64"/>
      <c r="J356" s="64"/>
      <c r="K356" s="65"/>
      <c r="L356" s="64"/>
      <c r="M356" s="62"/>
      <c r="N356" s="64"/>
      <c r="O356" s="62"/>
      <c r="P356" s="64"/>
      <c r="Q356" s="62"/>
      <c r="R356" s="64"/>
      <c r="S356" s="62"/>
      <c r="T356" s="64"/>
      <c r="U356" s="62"/>
      <c r="V356" s="64"/>
      <c r="W356" s="62"/>
      <c r="X356" s="64"/>
      <c r="Y356" s="62"/>
      <c r="Z356" s="64"/>
      <c r="AA356" s="62"/>
      <c r="AB356" s="63"/>
      <c r="AC356" s="62"/>
      <c r="AD356" s="62"/>
      <c r="AE356" s="62"/>
      <c r="AF356" s="61"/>
      <c r="AG356" s="61"/>
      <c r="AH356" s="60"/>
      <c r="AI356" s="59" t="s">
        <v>136</v>
      </c>
      <c r="AJ356" s="58">
        <f t="shared" ref="AJ356:BB356" si="47">AJ355/3</f>
        <v>6</v>
      </c>
      <c r="AK356" s="57">
        <f t="shared" si="47"/>
        <v>0</v>
      </c>
      <c r="AL356" s="56">
        <f t="shared" si="47"/>
        <v>0</v>
      </c>
      <c r="AM356" s="58">
        <f t="shared" si="47"/>
        <v>6.333333333333333</v>
      </c>
      <c r="AN356" s="57">
        <f t="shared" si="47"/>
        <v>0</v>
      </c>
      <c r="AO356" s="56">
        <f t="shared" si="47"/>
        <v>0</v>
      </c>
      <c r="AP356" s="58">
        <f t="shared" si="47"/>
        <v>0</v>
      </c>
      <c r="AQ356" s="57">
        <f t="shared" si="47"/>
        <v>0</v>
      </c>
      <c r="AR356" s="56">
        <f t="shared" si="47"/>
        <v>0</v>
      </c>
      <c r="AS356" s="58">
        <f t="shared" si="47"/>
        <v>0</v>
      </c>
      <c r="AT356" s="57">
        <f t="shared" si="47"/>
        <v>0</v>
      </c>
      <c r="AU356" s="56">
        <f t="shared" si="47"/>
        <v>0</v>
      </c>
      <c r="AV356" s="58">
        <f t="shared" si="47"/>
        <v>0</v>
      </c>
      <c r="AW356" s="57">
        <f t="shared" si="47"/>
        <v>0</v>
      </c>
      <c r="AX356" s="56">
        <f t="shared" si="47"/>
        <v>0</v>
      </c>
      <c r="AY356" s="55">
        <f t="shared" si="47"/>
        <v>0</v>
      </c>
      <c r="AZ356" s="54">
        <f t="shared" si="47"/>
        <v>0</v>
      </c>
      <c r="BA356" s="54">
        <f t="shared" si="47"/>
        <v>0</v>
      </c>
      <c r="BB356" s="53">
        <f t="shared" si="47"/>
        <v>0</v>
      </c>
      <c r="BC356" s="52" t="s">
        <v>135</v>
      </c>
    </row>
    <row r="357" spans="2:62" ht="28.15" customHeight="1" x14ac:dyDescent="0.2">
      <c r="B357" s="30"/>
      <c r="C357" s="242">
        <v>1</v>
      </c>
      <c r="D357" s="44"/>
      <c r="E357" s="43"/>
      <c r="F357" s="43"/>
      <c r="G357" s="42"/>
      <c r="H357" s="223" t="s">
        <v>433</v>
      </c>
      <c r="I357" s="246">
        <v>26</v>
      </c>
      <c r="J357" s="246">
        <v>15</v>
      </c>
      <c r="K357" s="246">
        <v>9</v>
      </c>
      <c r="L357" s="41" t="s">
        <v>133</v>
      </c>
      <c r="M357" s="40" t="s">
        <v>175</v>
      </c>
      <c r="N357" s="41" t="s">
        <v>131</v>
      </c>
      <c r="O357" s="40" t="s">
        <v>121</v>
      </c>
      <c r="P357" s="41" t="s">
        <v>130</v>
      </c>
      <c r="Q357" s="40"/>
      <c r="R357" s="41" t="s">
        <v>129</v>
      </c>
      <c r="S357" s="40"/>
      <c r="T357" s="41" t="s">
        <v>128</v>
      </c>
      <c r="U357" s="40"/>
      <c r="V357" s="41" t="s">
        <v>127</v>
      </c>
      <c r="W357" s="40"/>
      <c r="X357" s="41" t="s">
        <v>126</v>
      </c>
      <c r="Y357" s="40"/>
      <c r="Z357" s="41" t="s">
        <v>125</v>
      </c>
      <c r="AA357" s="40"/>
      <c r="AB357" s="39"/>
      <c r="AC357" s="40"/>
      <c r="AD357" s="39"/>
      <c r="AE357" s="38"/>
      <c r="AF357" s="250"/>
      <c r="AG357" s="250"/>
      <c r="AH357" s="37"/>
      <c r="AI357" s="11"/>
      <c r="AJ357" s="233">
        <f>SUMPRODUCT(LEN($M357:$S360)-LEN(SUBSTITUTE($M357:$S360,"A", "")))</f>
        <v>4</v>
      </c>
      <c r="AK357" s="239">
        <f>SUMPRODUCT(LEN($AD357:$AD360)-LEN(SUBSTITUTE($AD357:$AD360,"A", "")))</f>
        <v>0</v>
      </c>
      <c r="AL357" s="230">
        <f>SUMPRODUCT(LEN($AC357:$AC360)-LEN(SUBSTITUTE($AC357:$AC360,"A", "")))</f>
        <v>0</v>
      </c>
      <c r="AM357" s="233">
        <f>SUMPRODUCT(LEN($M357:$S360)-LEN(SUBSTITUTE($M357:$S360,"S", "")))</f>
        <v>4</v>
      </c>
      <c r="AN357" s="239">
        <f>SUMPRODUCT(LEN($AD357:$AD360)-LEN(SUBSTITUTE($AD357:$AD360,"S", "")))</f>
        <v>0</v>
      </c>
      <c r="AO357" s="230">
        <f>SUMPRODUCT(LEN($AC357:$AC360)-LEN(SUBSTITUTE($AC357:$AC360,"S", "")))</f>
        <v>0</v>
      </c>
      <c r="AP357" s="233">
        <f>SUMPRODUCT(LEN($M357:$S360)-LEN(SUBSTITUTE($M357:$S360,"F", "")))</f>
        <v>0</v>
      </c>
      <c r="AQ357" s="239">
        <f>SUMPRODUCT(LEN($AD357:$AD360)-LEN(SUBSTITUTE($AD357:$AD360,"F", "")))</f>
        <v>0</v>
      </c>
      <c r="AR357" s="230">
        <f>SUMPRODUCT(LEN($AC357:$AC360)-LEN(SUBSTITUTE($AC357:$AC360,"F", "")))</f>
        <v>0</v>
      </c>
      <c r="AS357" s="233">
        <f>SUMPRODUCT(LEN($M357:$S360)-LEN(SUBSTITUTE($M357:$S360,"G", "")))</f>
        <v>0</v>
      </c>
      <c r="AT357" s="239">
        <f>SUMPRODUCT(LEN($AD357:$AD360)-LEN(SUBSTITUTE($AD357:$AD360,"G", "")))</f>
        <v>0</v>
      </c>
      <c r="AU357" s="230">
        <f>SUMPRODUCT(LEN($AC357:$AC360)-LEN(SUBSTITUTE($AC357:$AC360,"G", "")))</f>
        <v>0</v>
      </c>
      <c r="AV357" s="233">
        <f>SUMPRODUCT(LEN($L357:$S360)-LEN(SUBSTITUTE($L357:$S360,"M", "")))</f>
        <v>0</v>
      </c>
      <c r="AW357" s="236">
        <f>SUMPRODUCT(LEN($AD357:$AD360)-LEN(SUBSTITUTE($AD357:$AD360,"M", "")))</f>
        <v>0</v>
      </c>
      <c r="AX357" s="230">
        <f>SUMPRODUCT(LEN($AC357:$AC360)-LEN(SUBSTITUTE($AC357:$AC360,"M", "")))</f>
        <v>0</v>
      </c>
      <c r="AY357" s="291">
        <f>SUMPRODUCT(LEN($AE357:$AE360)-LEN(SUBSTITUTE($AE357:$AE360,"S", "")))</f>
        <v>0</v>
      </c>
      <c r="AZ357" s="227">
        <f>SUMPRODUCT(LEN($AE357:$AE360)-LEN(SUBSTITUTE($AE357:$AE360,"F", "")))</f>
        <v>0</v>
      </c>
      <c r="BA357" s="227">
        <f>SUMPRODUCT(LEN($AE357:$AE360)-LEN(SUBSTITUTE($AE357:$AE360,"G", "")))</f>
        <v>0</v>
      </c>
      <c r="BB357" s="294">
        <f>SUMPRODUCT(LEN($AE357:$AE360)-LEN(SUBSTITUTE($AE357:$AE360,"M", "")))</f>
        <v>0</v>
      </c>
    </row>
    <row r="358" spans="2:62" ht="28.15" customHeight="1" thickBot="1" x14ac:dyDescent="0.25">
      <c r="B358" s="30"/>
      <c r="C358" s="243"/>
      <c r="D358" s="36"/>
      <c r="E358" s="35"/>
      <c r="F358" s="35"/>
      <c r="G358" s="34"/>
      <c r="H358" s="224"/>
      <c r="I358" s="247"/>
      <c r="J358" s="247"/>
      <c r="K358" s="247"/>
      <c r="L358" s="33" t="s">
        <v>123</v>
      </c>
      <c r="M358" s="32" t="s">
        <v>104</v>
      </c>
      <c r="N358" s="33" t="s">
        <v>122</v>
      </c>
      <c r="O358" s="32" t="s">
        <v>121</v>
      </c>
      <c r="P358" s="33" t="s">
        <v>120</v>
      </c>
      <c r="Q358" s="32"/>
      <c r="R358" s="33" t="s">
        <v>119</v>
      </c>
      <c r="S358" s="32"/>
      <c r="T358" s="33" t="s">
        <v>118</v>
      </c>
      <c r="U358" s="32"/>
      <c r="V358" s="33" t="s">
        <v>117</v>
      </c>
      <c r="W358" s="32"/>
      <c r="X358" s="33" t="s">
        <v>116</v>
      </c>
      <c r="Y358" s="32"/>
      <c r="Z358" s="33" t="s">
        <v>115</v>
      </c>
      <c r="AA358" s="32"/>
      <c r="AB358" s="31"/>
      <c r="AC358" s="32"/>
      <c r="AD358" s="31"/>
      <c r="AE358" s="23"/>
      <c r="AF358" s="251"/>
      <c r="AG358" s="251"/>
      <c r="AH358" s="22"/>
      <c r="AI358" s="11"/>
      <c r="AJ358" s="234"/>
      <c r="AK358" s="240"/>
      <c r="AL358" s="231"/>
      <c r="AM358" s="234"/>
      <c r="AN358" s="240"/>
      <c r="AO358" s="231"/>
      <c r="AP358" s="234"/>
      <c r="AQ358" s="240"/>
      <c r="AR358" s="231"/>
      <c r="AS358" s="234"/>
      <c r="AT358" s="240"/>
      <c r="AU358" s="231"/>
      <c r="AV358" s="234"/>
      <c r="AW358" s="237"/>
      <c r="AX358" s="231"/>
      <c r="AY358" s="292"/>
      <c r="AZ358" s="228"/>
      <c r="BA358" s="228"/>
      <c r="BB358" s="295"/>
    </row>
    <row r="359" spans="2:62" ht="28.15" customHeight="1" x14ac:dyDescent="0.2">
      <c r="B359" s="30"/>
      <c r="C359" s="244"/>
      <c r="D359" s="29"/>
      <c r="E359" s="28"/>
      <c r="F359" s="28"/>
      <c r="G359" s="27"/>
      <c r="H359" s="225"/>
      <c r="I359" s="248"/>
      <c r="J359" s="248"/>
      <c r="K359" s="248"/>
      <c r="L359" s="26" t="s">
        <v>114</v>
      </c>
      <c r="M359" s="25" t="s">
        <v>104</v>
      </c>
      <c r="N359" s="26" t="s">
        <v>112</v>
      </c>
      <c r="O359" s="25"/>
      <c r="P359" s="26" t="s">
        <v>111</v>
      </c>
      <c r="Q359" s="25"/>
      <c r="R359" s="26" t="s">
        <v>110</v>
      </c>
      <c r="S359" s="25"/>
      <c r="T359" s="26" t="s">
        <v>109</v>
      </c>
      <c r="U359" s="25"/>
      <c r="V359" s="26" t="s">
        <v>108</v>
      </c>
      <c r="W359" s="25"/>
      <c r="X359" s="26" t="s">
        <v>107</v>
      </c>
      <c r="Y359" s="25"/>
      <c r="Z359" s="26" t="s">
        <v>106</v>
      </c>
      <c r="AA359" s="25"/>
      <c r="AB359" s="24"/>
      <c r="AC359" s="25"/>
      <c r="AD359" s="24"/>
      <c r="AE359" s="23"/>
      <c r="AF359" s="251"/>
      <c r="AG359" s="251"/>
      <c r="AH359" s="22"/>
      <c r="AI359" s="11"/>
      <c r="AJ359" s="234"/>
      <c r="AK359" s="240"/>
      <c r="AL359" s="231"/>
      <c r="AM359" s="234"/>
      <c r="AN359" s="240"/>
      <c r="AO359" s="231"/>
      <c r="AP359" s="234"/>
      <c r="AQ359" s="240"/>
      <c r="AR359" s="231"/>
      <c r="AS359" s="234"/>
      <c r="AT359" s="240"/>
      <c r="AU359" s="231"/>
      <c r="AV359" s="234"/>
      <c r="AW359" s="237"/>
      <c r="AX359" s="231"/>
      <c r="AY359" s="292"/>
      <c r="AZ359" s="228"/>
      <c r="BA359" s="228"/>
      <c r="BB359" s="295"/>
    </row>
    <row r="360" spans="2:62" ht="28.15" customHeight="1" thickBot="1" x14ac:dyDescent="0.25">
      <c r="B360" s="30"/>
      <c r="C360" s="253"/>
      <c r="D360" s="51"/>
      <c r="E360" s="50"/>
      <c r="F360" s="50"/>
      <c r="G360" s="49"/>
      <c r="H360" s="226"/>
      <c r="I360" s="254"/>
      <c r="J360" s="254"/>
      <c r="K360" s="254"/>
      <c r="L360" s="48" t="s">
        <v>105</v>
      </c>
      <c r="M360" s="47" t="s">
        <v>175</v>
      </c>
      <c r="N360" s="48" t="s">
        <v>103</v>
      </c>
      <c r="O360" s="47"/>
      <c r="P360" s="48" t="s">
        <v>102</v>
      </c>
      <c r="Q360" s="47"/>
      <c r="R360" s="48" t="s">
        <v>101</v>
      </c>
      <c r="S360" s="47"/>
      <c r="T360" s="48">
        <v>20</v>
      </c>
      <c r="U360" s="47"/>
      <c r="V360" s="48" t="s">
        <v>100</v>
      </c>
      <c r="W360" s="47"/>
      <c r="X360" s="48" t="s">
        <v>99</v>
      </c>
      <c r="Y360" s="47"/>
      <c r="Z360" s="48" t="s">
        <v>98</v>
      </c>
      <c r="AA360" s="47"/>
      <c r="AB360" s="16"/>
      <c r="AC360" s="47"/>
      <c r="AD360" s="16"/>
      <c r="AE360" s="46"/>
      <c r="AF360" s="255"/>
      <c r="AG360" s="255"/>
      <c r="AH360" s="45"/>
      <c r="AI360" s="11"/>
      <c r="AJ360" s="235"/>
      <c r="AK360" s="241"/>
      <c r="AL360" s="232"/>
      <c r="AM360" s="235"/>
      <c r="AN360" s="241"/>
      <c r="AO360" s="232"/>
      <c r="AP360" s="235"/>
      <c r="AQ360" s="241"/>
      <c r="AR360" s="232"/>
      <c r="AS360" s="235"/>
      <c r="AT360" s="241"/>
      <c r="AU360" s="232"/>
      <c r="AV360" s="235"/>
      <c r="AW360" s="238"/>
      <c r="AX360" s="232"/>
      <c r="AY360" s="293"/>
      <c r="AZ360" s="229"/>
      <c r="BA360" s="229"/>
      <c r="BB360" s="296"/>
    </row>
    <row r="361" spans="2:62" ht="28.15" customHeight="1" x14ac:dyDescent="0.2">
      <c r="B361" s="30"/>
      <c r="C361" s="242">
        <v>2</v>
      </c>
      <c r="D361" s="44"/>
      <c r="E361" s="43"/>
      <c r="F361" s="43"/>
      <c r="G361" s="42"/>
      <c r="H361" s="223"/>
      <c r="I361" s="246">
        <v>29</v>
      </c>
      <c r="J361" s="246">
        <v>16</v>
      </c>
      <c r="K361" s="246">
        <v>7</v>
      </c>
      <c r="L361" s="41" t="s">
        <v>133</v>
      </c>
      <c r="M361" s="40" t="s">
        <v>104</v>
      </c>
      <c r="N361" s="41" t="s">
        <v>131</v>
      </c>
      <c r="O361" s="40" t="s">
        <v>104</v>
      </c>
      <c r="P361" s="41" t="s">
        <v>130</v>
      </c>
      <c r="Q361" s="40" t="s">
        <v>121</v>
      </c>
      <c r="R361" s="41" t="s">
        <v>129</v>
      </c>
      <c r="S361" s="40"/>
      <c r="T361" s="41" t="s">
        <v>128</v>
      </c>
      <c r="U361" s="40"/>
      <c r="V361" s="41" t="s">
        <v>127</v>
      </c>
      <c r="W361" s="40"/>
      <c r="X361" s="41" t="s">
        <v>126</v>
      </c>
      <c r="Y361" s="40"/>
      <c r="Z361" s="41" t="s">
        <v>125</v>
      </c>
      <c r="AA361" s="40"/>
      <c r="AB361" s="39"/>
      <c r="AC361" s="40"/>
      <c r="AD361" s="39"/>
      <c r="AE361" s="38"/>
      <c r="AF361" s="250"/>
      <c r="AG361" s="250"/>
      <c r="AH361" s="37"/>
      <c r="AI361" s="11"/>
      <c r="AJ361" s="233">
        <f>SUMPRODUCT(LEN($M361:$S364)-LEN(SUBSTITUTE($M361:$S364,"A", "")))</f>
        <v>8</v>
      </c>
      <c r="AK361" s="239">
        <f>SUMPRODUCT(LEN($AD361:$AD364)-LEN(SUBSTITUTE($AD361:$AD364,"A", "")))</f>
        <v>0</v>
      </c>
      <c r="AL361" s="230">
        <f>SUMPRODUCT(LEN($AC361:$AC364)-LEN(SUBSTITUTE($AC361:$AC364,"A", "")))</f>
        <v>0</v>
      </c>
      <c r="AM361" s="233">
        <f>SUMPRODUCT(LEN($M361:$S364)-LEN(SUBSTITUTE($M361:$S364,"S", "")))</f>
        <v>8</v>
      </c>
      <c r="AN361" s="239">
        <f>SUMPRODUCT(LEN($AD361:$AD364)-LEN(SUBSTITUTE($AD361:$AD364,"S", "")))</f>
        <v>0</v>
      </c>
      <c r="AO361" s="230">
        <f>SUMPRODUCT(LEN($AC361:$AC364)-LEN(SUBSTITUTE($AC361:$AC364,"S", "")))</f>
        <v>0</v>
      </c>
      <c r="AP361" s="233">
        <f>SUMPRODUCT(LEN($M361:$S364)-LEN(SUBSTITUTE($M361:$S364,"F", "")))</f>
        <v>0</v>
      </c>
      <c r="AQ361" s="239">
        <f>SUMPRODUCT(LEN($AD361:$AD364)-LEN(SUBSTITUTE($AD361:$AD364,"F", "")))</f>
        <v>0</v>
      </c>
      <c r="AR361" s="230">
        <f>SUMPRODUCT(LEN($AC361:$AC364)-LEN(SUBSTITUTE($AC361:$AC364,"F", "")))</f>
        <v>0</v>
      </c>
      <c r="AS361" s="233">
        <f>SUMPRODUCT(LEN($M361:$S364)-LEN(SUBSTITUTE($M361:$S364,"G", "")))</f>
        <v>0</v>
      </c>
      <c r="AT361" s="239">
        <f>SUMPRODUCT(LEN($AD361:$AD364)-LEN(SUBSTITUTE($AD361:$AD364,"G", "")))</f>
        <v>0</v>
      </c>
      <c r="AU361" s="230">
        <f>SUMPRODUCT(LEN($AC361:$AC364)-LEN(SUBSTITUTE($AC361:$AC364,"G", "")))</f>
        <v>0</v>
      </c>
      <c r="AV361" s="233">
        <f>SUMPRODUCT(LEN($L361:$S364)-LEN(SUBSTITUTE($L361:$S364,"M", "")))</f>
        <v>0</v>
      </c>
      <c r="AW361" s="236">
        <f>SUMPRODUCT(LEN($AD361:$AD364)-LEN(SUBSTITUTE($AD361:$AD364,"M", "")))</f>
        <v>0</v>
      </c>
      <c r="AX361" s="230">
        <f>SUMPRODUCT(LEN($AC361:$AC364)-LEN(SUBSTITUTE($AC361:$AC364,"M", "")))</f>
        <v>0</v>
      </c>
      <c r="AY361" s="291">
        <f>SUMPRODUCT(LEN($AE361:$AE364)-LEN(SUBSTITUTE($AE361:$AE364,"S", "")))</f>
        <v>0</v>
      </c>
      <c r="AZ361" s="227">
        <f>SUMPRODUCT(LEN($AE361:$AE364)-LEN(SUBSTITUTE($AE361:$AE364,"F", "")))</f>
        <v>0</v>
      </c>
      <c r="BA361" s="227">
        <f>SUMPRODUCT(LEN($AE361:$AE364)-LEN(SUBSTITUTE($AE361:$AE364,"G", "")))</f>
        <v>0</v>
      </c>
      <c r="BB361" s="294">
        <f>SUMPRODUCT(LEN($AE361:$AE364)-LEN(SUBSTITUTE($AE361:$AE364,"M", "")))</f>
        <v>0</v>
      </c>
    </row>
    <row r="362" spans="2:62" ht="28.15" customHeight="1" thickBot="1" x14ac:dyDescent="0.25">
      <c r="B362" s="30"/>
      <c r="C362" s="243"/>
      <c r="D362" s="36"/>
      <c r="E362" s="35"/>
      <c r="F362" s="35"/>
      <c r="G362" s="34"/>
      <c r="H362" s="224"/>
      <c r="I362" s="247"/>
      <c r="J362" s="247"/>
      <c r="K362" s="247"/>
      <c r="L362" s="33" t="s">
        <v>123</v>
      </c>
      <c r="M362" s="32" t="s">
        <v>104</v>
      </c>
      <c r="N362" s="33" t="s">
        <v>122</v>
      </c>
      <c r="O362" s="32" t="s">
        <v>175</v>
      </c>
      <c r="P362" s="33" t="s">
        <v>120</v>
      </c>
      <c r="Q362" s="32" t="s">
        <v>113</v>
      </c>
      <c r="R362" s="33" t="s">
        <v>119</v>
      </c>
      <c r="S362" s="32"/>
      <c r="T362" s="33" t="s">
        <v>118</v>
      </c>
      <c r="U362" s="32"/>
      <c r="V362" s="33" t="s">
        <v>117</v>
      </c>
      <c r="W362" s="32"/>
      <c r="X362" s="33" t="s">
        <v>116</v>
      </c>
      <c r="Y362" s="32"/>
      <c r="Z362" s="33" t="s">
        <v>115</v>
      </c>
      <c r="AA362" s="32"/>
      <c r="AB362" s="31"/>
      <c r="AC362" s="32"/>
      <c r="AD362" s="31"/>
      <c r="AE362" s="23"/>
      <c r="AF362" s="251"/>
      <c r="AG362" s="251"/>
      <c r="AH362" s="22"/>
      <c r="AI362" s="11"/>
      <c r="AJ362" s="234"/>
      <c r="AK362" s="240"/>
      <c r="AL362" s="231"/>
      <c r="AM362" s="234"/>
      <c r="AN362" s="240"/>
      <c r="AO362" s="231"/>
      <c r="AP362" s="234"/>
      <c r="AQ362" s="240"/>
      <c r="AR362" s="231"/>
      <c r="AS362" s="234"/>
      <c r="AT362" s="240"/>
      <c r="AU362" s="231"/>
      <c r="AV362" s="234"/>
      <c r="AW362" s="237"/>
      <c r="AX362" s="231"/>
      <c r="AY362" s="292"/>
      <c r="AZ362" s="228"/>
      <c r="BA362" s="228"/>
      <c r="BB362" s="295"/>
    </row>
    <row r="363" spans="2:62" ht="28.15" customHeight="1" x14ac:dyDescent="0.2">
      <c r="B363" s="30"/>
      <c r="C363" s="244"/>
      <c r="D363" s="29"/>
      <c r="E363" s="28"/>
      <c r="F363" s="28"/>
      <c r="G363" s="27"/>
      <c r="H363" s="225"/>
      <c r="I363" s="248"/>
      <c r="J363" s="248"/>
      <c r="K363" s="248"/>
      <c r="L363" s="26" t="s">
        <v>114</v>
      </c>
      <c r="M363" s="25" t="s">
        <v>187</v>
      </c>
      <c r="N363" s="26" t="s">
        <v>112</v>
      </c>
      <c r="O363" s="25" t="s">
        <v>124</v>
      </c>
      <c r="P363" s="26" t="s">
        <v>111</v>
      </c>
      <c r="Q363" s="25"/>
      <c r="R363" s="26" t="s">
        <v>110</v>
      </c>
      <c r="S363" s="25"/>
      <c r="T363" s="26" t="s">
        <v>109</v>
      </c>
      <c r="U363" s="25"/>
      <c r="V363" s="26" t="s">
        <v>108</v>
      </c>
      <c r="W363" s="25"/>
      <c r="X363" s="26" t="s">
        <v>107</v>
      </c>
      <c r="Y363" s="25"/>
      <c r="Z363" s="26" t="s">
        <v>106</v>
      </c>
      <c r="AA363" s="25"/>
      <c r="AB363" s="24"/>
      <c r="AC363" s="25"/>
      <c r="AD363" s="24"/>
      <c r="AE363" s="23"/>
      <c r="AF363" s="251"/>
      <c r="AG363" s="251"/>
      <c r="AH363" s="22"/>
      <c r="AI363" s="11"/>
      <c r="AJ363" s="234"/>
      <c r="AK363" s="240"/>
      <c r="AL363" s="231"/>
      <c r="AM363" s="234"/>
      <c r="AN363" s="240"/>
      <c r="AO363" s="231"/>
      <c r="AP363" s="234"/>
      <c r="AQ363" s="240"/>
      <c r="AR363" s="231"/>
      <c r="AS363" s="234"/>
      <c r="AT363" s="240"/>
      <c r="AU363" s="231"/>
      <c r="AV363" s="234"/>
      <c r="AW363" s="237"/>
      <c r="AX363" s="231"/>
      <c r="AY363" s="292"/>
      <c r="AZ363" s="228"/>
      <c r="BA363" s="228"/>
      <c r="BB363" s="295"/>
    </row>
    <row r="364" spans="2:62" ht="28.15" customHeight="1" thickBot="1" x14ac:dyDescent="0.25">
      <c r="B364" s="30"/>
      <c r="C364" s="253"/>
      <c r="D364" s="51"/>
      <c r="E364" s="50"/>
      <c r="F364" s="50"/>
      <c r="G364" s="49"/>
      <c r="H364" s="226"/>
      <c r="I364" s="254"/>
      <c r="J364" s="254"/>
      <c r="K364" s="254"/>
      <c r="L364" s="48" t="s">
        <v>105</v>
      </c>
      <c r="M364" s="47" t="s">
        <v>124</v>
      </c>
      <c r="N364" s="48" t="s">
        <v>103</v>
      </c>
      <c r="O364" s="47" t="s">
        <v>121</v>
      </c>
      <c r="P364" s="48" t="s">
        <v>102</v>
      </c>
      <c r="Q364" s="47"/>
      <c r="R364" s="48" t="s">
        <v>101</v>
      </c>
      <c r="S364" s="47"/>
      <c r="T364" s="48">
        <v>20</v>
      </c>
      <c r="U364" s="47"/>
      <c r="V364" s="48" t="s">
        <v>100</v>
      </c>
      <c r="W364" s="47"/>
      <c r="X364" s="48" t="s">
        <v>99</v>
      </c>
      <c r="Y364" s="47"/>
      <c r="Z364" s="48" t="s">
        <v>98</v>
      </c>
      <c r="AA364" s="47"/>
      <c r="AB364" s="16"/>
      <c r="AC364" s="47"/>
      <c r="AD364" s="16"/>
      <c r="AE364" s="46"/>
      <c r="AF364" s="255"/>
      <c r="AG364" s="255"/>
      <c r="AH364" s="45"/>
      <c r="AI364" s="11"/>
      <c r="AJ364" s="235"/>
      <c r="AK364" s="241"/>
      <c r="AL364" s="232"/>
      <c r="AM364" s="235"/>
      <c r="AN364" s="241"/>
      <c r="AO364" s="232"/>
      <c r="AP364" s="235"/>
      <c r="AQ364" s="241"/>
      <c r="AR364" s="232"/>
      <c r="AS364" s="235"/>
      <c r="AT364" s="241"/>
      <c r="AU364" s="232"/>
      <c r="AV364" s="235"/>
      <c r="AW364" s="238"/>
      <c r="AX364" s="232"/>
      <c r="AY364" s="293"/>
      <c r="AZ364" s="229"/>
      <c r="BA364" s="229"/>
      <c r="BB364" s="296"/>
    </row>
    <row r="365" spans="2:62" ht="28.15" customHeight="1" x14ac:dyDescent="0.2">
      <c r="B365" s="30"/>
      <c r="C365" s="242">
        <v>3</v>
      </c>
      <c r="D365" s="44"/>
      <c r="E365" s="43"/>
      <c r="F365" s="43"/>
      <c r="G365" s="42"/>
      <c r="H365" s="223"/>
      <c r="I365" s="246">
        <v>31</v>
      </c>
      <c r="J365" s="246">
        <v>16</v>
      </c>
      <c r="K365" s="246">
        <v>8</v>
      </c>
      <c r="L365" s="41" t="s">
        <v>133</v>
      </c>
      <c r="M365" s="40" t="s">
        <v>175</v>
      </c>
      <c r="N365" s="41" t="s">
        <v>131</v>
      </c>
      <c r="O365" s="40" t="s">
        <v>175</v>
      </c>
      <c r="P365" s="41" t="s">
        <v>130</v>
      </c>
      <c r="Q365" s="40"/>
      <c r="R365" s="41" t="s">
        <v>129</v>
      </c>
      <c r="S365" s="40"/>
      <c r="T365" s="41" t="s">
        <v>128</v>
      </c>
      <c r="U365" s="40"/>
      <c r="V365" s="41" t="s">
        <v>127</v>
      </c>
      <c r="W365" s="40"/>
      <c r="X365" s="41" t="s">
        <v>126</v>
      </c>
      <c r="Y365" s="40"/>
      <c r="Z365" s="41" t="s">
        <v>125</v>
      </c>
      <c r="AA365" s="40"/>
      <c r="AB365" s="39"/>
      <c r="AC365" s="40"/>
      <c r="AD365" s="39"/>
      <c r="AE365" s="38"/>
      <c r="AF365" s="250"/>
      <c r="AG365" s="250"/>
      <c r="AH365" s="37"/>
      <c r="AI365" s="11"/>
      <c r="AJ365" s="233">
        <f>SUMPRODUCT(LEN($M365:$S368)-LEN(SUBSTITUTE($M365:$S368,"A", "")))</f>
        <v>6</v>
      </c>
      <c r="AK365" s="239">
        <f>SUMPRODUCT(LEN($AD365:$AD368)-LEN(SUBSTITUTE($AD365:$AD368,"A", "")))</f>
        <v>0</v>
      </c>
      <c r="AL365" s="230">
        <f>SUMPRODUCT(LEN($AC365:$AC368)-LEN(SUBSTITUTE($AC365:$AC368,"A", "")))</f>
        <v>0</v>
      </c>
      <c r="AM365" s="233">
        <f>SUMPRODUCT(LEN($M365:$S368)-LEN(SUBSTITUTE($M365:$S368,"S", "")))</f>
        <v>7</v>
      </c>
      <c r="AN365" s="239">
        <f>SUMPRODUCT(LEN($AD365:$AD368)-LEN(SUBSTITUTE($AD365:$AD368,"S", "")))</f>
        <v>0</v>
      </c>
      <c r="AO365" s="230">
        <f>SUMPRODUCT(LEN($AC365:$AC368)-LEN(SUBSTITUTE($AC365:$AC368,"S", "")))</f>
        <v>0</v>
      </c>
      <c r="AP365" s="233">
        <f>SUMPRODUCT(LEN($M365:$S368)-LEN(SUBSTITUTE($M365:$S368,"F", "")))</f>
        <v>0</v>
      </c>
      <c r="AQ365" s="239">
        <f>SUMPRODUCT(LEN($AD365:$AD368)-LEN(SUBSTITUTE($AD365:$AD368,"F", "")))</f>
        <v>0</v>
      </c>
      <c r="AR365" s="230">
        <f>SUMPRODUCT(LEN($AC365:$AC368)-LEN(SUBSTITUTE($AC365:$AC368,"F", "")))</f>
        <v>0</v>
      </c>
      <c r="AS365" s="233">
        <f>SUMPRODUCT(LEN($M365:$S368)-LEN(SUBSTITUTE($M365:$S368,"G", "")))</f>
        <v>0</v>
      </c>
      <c r="AT365" s="239">
        <f>SUMPRODUCT(LEN($AD365:$AD368)-LEN(SUBSTITUTE($AD365:$AD368,"G", "")))</f>
        <v>0</v>
      </c>
      <c r="AU365" s="230">
        <f>SUMPRODUCT(LEN($AC365:$AC368)-LEN(SUBSTITUTE($AC365:$AC368,"G", "")))</f>
        <v>0</v>
      </c>
      <c r="AV365" s="233">
        <f>SUMPRODUCT(LEN($L365:$S368)-LEN(SUBSTITUTE($L365:$S368,"M", "")))</f>
        <v>0</v>
      </c>
      <c r="AW365" s="236">
        <f>SUMPRODUCT(LEN($AD365:$AD368)-LEN(SUBSTITUTE($AD365:$AD368,"M", "")))</f>
        <v>0</v>
      </c>
      <c r="AX365" s="230">
        <f>SUMPRODUCT(LEN($AC365:$AC368)-LEN(SUBSTITUTE($AC365:$AC368,"M", "")))</f>
        <v>0</v>
      </c>
      <c r="AY365" s="291">
        <f>SUMPRODUCT(LEN($AE365:$AE368)-LEN(SUBSTITUTE($AE365:$AE368,"S", "")))</f>
        <v>0</v>
      </c>
      <c r="AZ365" s="227">
        <f>SUMPRODUCT(LEN($AE365:$AE368)-LEN(SUBSTITUTE($AE365:$AE368,"F", "")))</f>
        <v>0</v>
      </c>
      <c r="BA365" s="227">
        <f>SUMPRODUCT(LEN($AE365:$AE368)-LEN(SUBSTITUTE($AE365:$AE368,"G", "")))</f>
        <v>0</v>
      </c>
      <c r="BB365" s="294">
        <f>SUMPRODUCT(LEN($AE365:$AE368)-LEN(SUBSTITUTE($AE365:$AE368,"M", "")))</f>
        <v>0</v>
      </c>
    </row>
    <row r="366" spans="2:62" ht="28.15" customHeight="1" thickBot="1" x14ac:dyDescent="0.25">
      <c r="B366" s="30"/>
      <c r="C366" s="243"/>
      <c r="D366" s="36"/>
      <c r="E366" s="35"/>
      <c r="F366" s="35"/>
      <c r="G366" s="34"/>
      <c r="H366" s="224"/>
      <c r="I366" s="247"/>
      <c r="J366" s="247"/>
      <c r="K366" s="247"/>
      <c r="L366" s="33" t="s">
        <v>123</v>
      </c>
      <c r="M366" s="32" t="s">
        <v>187</v>
      </c>
      <c r="N366" s="33" t="s">
        <v>122</v>
      </c>
      <c r="O366" s="32" t="s">
        <v>175</v>
      </c>
      <c r="P366" s="33" t="s">
        <v>120</v>
      </c>
      <c r="Q366" s="32"/>
      <c r="R366" s="33" t="s">
        <v>119</v>
      </c>
      <c r="S366" s="32"/>
      <c r="T366" s="33" t="s">
        <v>118</v>
      </c>
      <c r="U366" s="32"/>
      <c r="V366" s="33" t="s">
        <v>117</v>
      </c>
      <c r="W366" s="32"/>
      <c r="X366" s="33" t="s">
        <v>116</v>
      </c>
      <c r="Y366" s="32"/>
      <c r="Z366" s="33" t="s">
        <v>115</v>
      </c>
      <c r="AA366" s="32"/>
      <c r="AB366" s="31"/>
      <c r="AC366" s="32"/>
      <c r="AD366" s="31"/>
      <c r="AE366" s="23"/>
      <c r="AF366" s="251"/>
      <c r="AG366" s="251"/>
      <c r="AH366" s="22"/>
      <c r="AI366" s="11"/>
      <c r="AJ366" s="234"/>
      <c r="AK366" s="240"/>
      <c r="AL366" s="231"/>
      <c r="AM366" s="234"/>
      <c r="AN366" s="240"/>
      <c r="AO366" s="231"/>
      <c r="AP366" s="234"/>
      <c r="AQ366" s="240"/>
      <c r="AR366" s="231"/>
      <c r="AS366" s="234"/>
      <c r="AT366" s="240"/>
      <c r="AU366" s="231"/>
      <c r="AV366" s="234"/>
      <c r="AW366" s="237"/>
      <c r="AX366" s="231"/>
      <c r="AY366" s="292"/>
      <c r="AZ366" s="228"/>
      <c r="BA366" s="228"/>
      <c r="BB366" s="295"/>
    </row>
    <row r="367" spans="2:62" ht="28.15" customHeight="1" x14ac:dyDescent="0.2">
      <c r="B367" s="30"/>
      <c r="C367" s="244"/>
      <c r="D367" s="29"/>
      <c r="E367" s="28"/>
      <c r="F367" s="28"/>
      <c r="G367" s="27"/>
      <c r="H367" s="225"/>
      <c r="I367" s="248"/>
      <c r="J367" s="248"/>
      <c r="K367" s="248"/>
      <c r="L367" s="26" t="s">
        <v>114</v>
      </c>
      <c r="M367" s="25" t="s">
        <v>121</v>
      </c>
      <c r="N367" s="26" t="s">
        <v>112</v>
      </c>
      <c r="O367" s="25" t="s">
        <v>121</v>
      </c>
      <c r="P367" s="26" t="s">
        <v>111</v>
      </c>
      <c r="Q367" s="25"/>
      <c r="R367" s="26" t="s">
        <v>110</v>
      </c>
      <c r="S367" s="25"/>
      <c r="T367" s="26" t="s">
        <v>109</v>
      </c>
      <c r="U367" s="25"/>
      <c r="V367" s="26" t="s">
        <v>108</v>
      </c>
      <c r="W367" s="25"/>
      <c r="X367" s="26" t="s">
        <v>107</v>
      </c>
      <c r="Y367" s="25"/>
      <c r="Z367" s="26" t="s">
        <v>106</v>
      </c>
      <c r="AA367" s="25"/>
      <c r="AB367" s="24"/>
      <c r="AC367" s="25"/>
      <c r="AD367" s="24"/>
      <c r="AE367" s="23"/>
      <c r="AF367" s="251"/>
      <c r="AG367" s="251"/>
      <c r="AH367" s="22"/>
      <c r="AI367" s="11"/>
      <c r="AJ367" s="234"/>
      <c r="AK367" s="240"/>
      <c r="AL367" s="231"/>
      <c r="AM367" s="234"/>
      <c r="AN367" s="240"/>
      <c r="AO367" s="231"/>
      <c r="AP367" s="234"/>
      <c r="AQ367" s="240"/>
      <c r="AR367" s="231"/>
      <c r="AS367" s="234"/>
      <c r="AT367" s="240"/>
      <c r="AU367" s="231"/>
      <c r="AV367" s="234"/>
      <c r="AW367" s="237"/>
      <c r="AX367" s="231"/>
      <c r="AY367" s="292"/>
      <c r="AZ367" s="228"/>
      <c r="BA367" s="228"/>
      <c r="BB367" s="295"/>
    </row>
    <row r="368" spans="2:62" ht="28.15" customHeight="1" thickBot="1" x14ac:dyDescent="0.25">
      <c r="B368" s="21"/>
      <c r="C368" s="245"/>
      <c r="D368" s="20"/>
      <c r="E368" s="19"/>
      <c r="F368" s="19"/>
      <c r="G368" s="18"/>
      <c r="H368" s="226"/>
      <c r="I368" s="249"/>
      <c r="J368" s="249"/>
      <c r="K368" s="249"/>
      <c r="L368" s="17" t="s">
        <v>105</v>
      </c>
      <c r="M368" s="15" t="s">
        <v>104</v>
      </c>
      <c r="N368" s="17" t="s">
        <v>103</v>
      </c>
      <c r="O368" s="15" t="s">
        <v>121</v>
      </c>
      <c r="P368" s="17" t="s">
        <v>102</v>
      </c>
      <c r="Q368" s="15"/>
      <c r="R368" s="17" t="s">
        <v>101</v>
      </c>
      <c r="S368" s="15"/>
      <c r="T368" s="17">
        <v>20</v>
      </c>
      <c r="U368" s="15"/>
      <c r="V368" s="17" t="s">
        <v>100</v>
      </c>
      <c r="W368" s="15"/>
      <c r="X368" s="17" t="s">
        <v>99</v>
      </c>
      <c r="Y368" s="15"/>
      <c r="Z368" s="17" t="s">
        <v>98</v>
      </c>
      <c r="AA368" s="15"/>
      <c r="AB368" s="16"/>
      <c r="AC368" s="15"/>
      <c r="AD368" s="14"/>
      <c r="AE368" s="13"/>
      <c r="AF368" s="252"/>
      <c r="AG368" s="252"/>
      <c r="AH368" s="12"/>
      <c r="AI368" s="11"/>
      <c r="AJ368" s="235"/>
      <c r="AK368" s="241"/>
      <c r="AL368" s="232"/>
      <c r="AM368" s="235"/>
      <c r="AN368" s="241"/>
      <c r="AO368" s="232"/>
      <c r="AP368" s="235"/>
      <c r="AQ368" s="241"/>
      <c r="AR368" s="232"/>
      <c r="AS368" s="235"/>
      <c r="AT368" s="241"/>
      <c r="AU368" s="232"/>
      <c r="AV368" s="235"/>
      <c r="AW368" s="238"/>
      <c r="AX368" s="232"/>
      <c r="AY368" s="293"/>
      <c r="AZ368" s="229"/>
      <c r="BA368" s="229"/>
      <c r="BB368" s="296"/>
    </row>
    <row r="369" spans="2:62" ht="85.9" customHeight="1" thickTop="1" thickBot="1" x14ac:dyDescent="0.35">
      <c r="B369" s="105" t="s">
        <v>174</v>
      </c>
      <c r="C369" s="95" t="s">
        <v>173</v>
      </c>
      <c r="D369" s="100" t="s">
        <v>172</v>
      </c>
      <c r="E369" s="104" t="s">
        <v>171</v>
      </c>
      <c r="F369" s="103"/>
      <c r="G369" s="102"/>
      <c r="H369" s="101" t="s">
        <v>170</v>
      </c>
      <c r="I369" s="100" t="s">
        <v>96</v>
      </c>
      <c r="J369" s="100" t="s">
        <v>169</v>
      </c>
      <c r="K369" s="100" t="s">
        <v>97</v>
      </c>
      <c r="L369" s="256" t="s">
        <v>168</v>
      </c>
      <c r="M369" s="262"/>
      <c r="N369" s="256" t="s">
        <v>167</v>
      </c>
      <c r="O369" s="262"/>
      <c r="P369" s="256" t="s">
        <v>167</v>
      </c>
      <c r="Q369" s="257"/>
      <c r="R369" s="256" t="s">
        <v>167</v>
      </c>
      <c r="S369" s="257"/>
      <c r="T369" s="256" t="s">
        <v>167</v>
      </c>
      <c r="U369" s="257"/>
      <c r="V369" s="256" t="s">
        <v>167</v>
      </c>
      <c r="W369" s="257"/>
      <c r="X369" s="256" t="s">
        <v>167</v>
      </c>
      <c r="Y369" s="257"/>
      <c r="Z369" s="256" t="s">
        <v>167</v>
      </c>
      <c r="AA369" s="257"/>
      <c r="AB369" s="261" t="s">
        <v>166</v>
      </c>
      <c r="AC369" s="257"/>
      <c r="AD369" s="101" t="s">
        <v>165</v>
      </c>
      <c r="AE369" s="101" t="s">
        <v>164</v>
      </c>
      <c r="AF369" s="100" t="s">
        <v>163</v>
      </c>
      <c r="AG369" s="100" t="s">
        <v>162</v>
      </c>
      <c r="AH369" s="99" t="s">
        <v>161</v>
      </c>
      <c r="AI369" s="98"/>
      <c r="AJ369" s="96" t="s">
        <v>160</v>
      </c>
      <c r="AK369" s="95" t="s">
        <v>159</v>
      </c>
      <c r="AL369" s="94" t="s">
        <v>158</v>
      </c>
      <c r="AM369" s="96" t="s">
        <v>157</v>
      </c>
      <c r="AN369" s="95" t="s">
        <v>156</v>
      </c>
      <c r="AO369" s="94" t="s">
        <v>155</v>
      </c>
      <c r="AP369" s="96" t="s">
        <v>154</v>
      </c>
      <c r="AQ369" s="95" t="s">
        <v>153</v>
      </c>
      <c r="AR369" s="97" t="s">
        <v>152</v>
      </c>
      <c r="AS369" s="96" t="s">
        <v>151</v>
      </c>
      <c r="AT369" s="95" t="s">
        <v>150</v>
      </c>
      <c r="AU369" s="94" t="s">
        <v>149</v>
      </c>
      <c r="AV369" s="96" t="s">
        <v>148</v>
      </c>
      <c r="AW369" s="95" t="s">
        <v>147</v>
      </c>
      <c r="AX369" s="94" t="s">
        <v>146</v>
      </c>
      <c r="AY369" s="93" t="s">
        <v>145</v>
      </c>
      <c r="AZ369" s="92" t="s">
        <v>144</v>
      </c>
      <c r="BA369" s="92" t="s">
        <v>143</v>
      </c>
      <c r="BB369" s="91" t="s">
        <v>142</v>
      </c>
    </row>
    <row r="370" spans="2:62" ht="48" thickBot="1" x14ac:dyDescent="0.3">
      <c r="B370" s="90" t="s">
        <v>229</v>
      </c>
      <c r="C370" s="89"/>
      <c r="D370" s="88">
        <v>180</v>
      </c>
      <c r="E370" s="258"/>
      <c r="F370" s="259"/>
      <c r="G370" s="260"/>
      <c r="H370" s="87" t="s">
        <v>140</v>
      </c>
      <c r="I370" s="86"/>
      <c r="J370" s="86"/>
      <c r="K370" s="85"/>
      <c r="L370" s="84"/>
      <c r="M370" s="81"/>
      <c r="N370" s="84"/>
      <c r="O370" s="81"/>
      <c r="P370" s="84"/>
      <c r="Q370" s="81"/>
      <c r="R370" s="84"/>
      <c r="S370" s="81"/>
      <c r="T370" s="84"/>
      <c r="U370" s="81"/>
      <c r="V370" s="84"/>
      <c r="W370" s="81"/>
      <c r="X370" s="84"/>
      <c r="Y370" s="81"/>
      <c r="Z370" s="84"/>
      <c r="AA370" s="83"/>
      <c r="AB370" s="82" t="s">
        <v>139</v>
      </c>
      <c r="AC370" s="81"/>
      <c r="AD370" s="81"/>
      <c r="AE370" s="81"/>
      <c r="AF370" s="80"/>
      <c r="AG370" s="80"/>
      <c r="AH370" s="60"/>
      <c r="AI370" s="79" t="s">
        <v>138</v>
      </c>
      <c r="AJ370" s="78">
        <f t="shared" ref="AJ370:BB370" si="48">SUM(AJ372:AJ383)</f>
        <v>55</v>
      </c>
      <c r="AK370" s="77">
        <f t="shared" si="48"/>
        <v>13</v>
      </c>
      <c r="AL370" s="76">
        <f t="shared" si="48"/>
        <v>0</v>
      </c>
      <c r="AM370" s="78">
        <f t="shared" si="48"/>
        <v>29</v>
      </c>
      <c r="AN370" s="77">
        <f t="shared" si="48"/>
        <v>17</v>
      </c>
      <c r="AO370" s="76">
        <f t="shared" si="48"/>
        <v>0</v>
      </c>
      <c r="AP370" s="78">
        <f t="shared" si="48"/>
        <v>0</v>
      </c>
      <c r="AQ370" s="77">
        <f t="shared" si="48"/>
        <v>0</v>
      </c>
      <c r="AR370" s="76">
        <f t="shared" si="48"/>
        <v>0</v>
      </c>
      <c r="AS370" s="78">
        <f t="shared" si="48"/>
        <v>2</v>
      </c>
      <c r="AT370" s="77">
        <f t="shared" si="48"/>
        <v>0</v>
      </c>
      <c r="AU370" s="76">
        <f t="shared" si="48"/>
        <v>0</v>
      </c>
      <c r="AV370" s="78">
        <f t="shared" si="48"/>
        <v>0</v>
      </c>
      <c r="AW370" s="77">
        <f t="shared" si="48"/>
        <v>0</v>
      </c>
      <c r="AX370" s="76">
        <f t="shared" si="48"/>
        <v>0</v>
      </c>
      <c r="AY370" s="75">
        <f t="shared" si="48"/>
        <v>1</v>
      </c>
      <c r="AZ370" s="74">
        <f t="shared" si="48"/>
        <v>0</v>
      </c>
      <c r="BA370" s="74">
        <f t="shared" si="48"/>
        <v>0</v>
      </c>
      <c r="BB370" s="73">
        <f t="shared" si="48"/>
        <v>0</v>
      </c>
      <c r="BC370" s="72" t="s">
        <v>137</v>
      </c>
      <c r="BF370" s="5">
        <f>SUM(AJ370:AL370)/$BG$5</f>
        <v>22.666666666666668</v>
      </c>
      <c r="BG370" s="5">
        <f>SUM(AM370:AO370,AY370)/$BG$5</f>
        <v>15.666666666666666</v>
      </c>
      <c r="BH370" s="5">
        <f>SUM(AP370:AR370,AZ370)/$BG$5</f>
        <v>0</v>
      </c>
      <c r="BI370" s="5">
        <f>SUM(AS370:AU370,BA370)/$BG$5</f>
        <v>0.66666666666666663</v>
      </c>
      <c r="BJ370" s="5">
        <f>SUM(AV370:AX370,BB370)/$BG$5</f>
        <v>0</v>
      </c>
    </row>
    <row r="371" spans="2:62" ht="37.5" thickBot="1" x14ac:dyDescent="0.3">
      <c r="B371" s="71"/>
      <c r="C371" s="70"/>
      <c r="D371" s="69"/>
      <c r="E371" s="68"/>
      <c r="F371" s="68"/>
      <c r="G371" s="67"/>
      <c r="H371" s="66"/>
      <c r="I371" s="64"/>
      <c r="J371" s="64"/>
      <c r="K371" s="65"/>
      <c r="L371" s="64"/>
      <c r="M371" s="62"/>
      <c r="N371" s="64"/>
      <c r="O371" s="62"/>
      <c r="P371" s="64"/>
      <c r="Q371" s="62"/>
      <c r="R371" s="64"/>
      <c r="S371" s="62"/>
      <c r="T371" s="64"/>
      <c r="U371" s="62"/>
      <c r="V371" s="64"/>
      <c r="W371" s="62"/>
      <c r="X371" s="64"/>
      <c r="Y371" s="62"/>
      <c r="Z371" s="64"/>
      <c r="AA371" s="62"/>
      <c r="AB371" s="63"/>
      <c r="AC371" s="62"/>
      <c r="AD371" s="62"/>
      <c r="AE371" s="62"/>
      <c r="AF371" s="61"/>
      <c r="AG371" s="61"/>
      <c r="AH371" s="60"/>
      <c r="AI371" s="59" t="s">
        <v>136</v>
      </c>
      <c r="AJ371" s="58">
        <f t="shared" ref="AJ371:BB371" si="49">AJ370/3</f>
        <v>18.333333333333332</v>
      </c>
      <c r="AK371" s="57">
        <f t="shared" si="49"/>
        <v>4.333333333333333</v>
      </c>
      <c r="AL371" s="56">
        <f t="shared" si="49"/>
        <v>0</v>
      </c>
      <c r="AM371" s="58">
        <f t="shared" si="49"/>
        <v>9.6666666666666661</v>
      </c>
      <c r="AN371" s="57">
        <f t="shared" si="49"/>
        <v>5.666666666666667</v>
      </c>
      <c r="AO371" s="56">
        <f t="shared" si="49"/>
        <v>0</v>
      </c>
      <c r="AP371" s="58">
        <f t="shared" si="49"/>
        <v>0</v>
      </c>
      <c r="AQ371" s="57">
        <f t="shared" si="49"/>
        <v>0</v>
      </c>
      <c r="AR371" s="56">
        <f t="shared" si="49"/>
        <v>0</v>
      </c>
      <c r="AS371" s="58">
        <f t="shared" si="49"/>
        <v>0.66666666666666663</v>
      </c>
      <c r="AT371" s="57">
        <f t="shared" si="49"/>
        <v>0</v>
      </c>
      <c r="AU371" s="56">
        <f t="shared" si="49"/>
        <v>0</v>
      </c>
      <c r="AV371" s="58">
        <f t="shared" si="49"/>
        <v>0</v>
      </c>
      <c r="AW371" s="57">
        <f t="shared" si="49"/>
        <v>0</v>
      </c>
      <c r="AX371" s="56">
        <f t="shared" si="49"/>
        <v>0</v>
      </c>
      <c r="AY371" s="55">
        <f t="shared" si="49"/>
        <v>0.33333333333333331</v>
      </c>
      <c r="AZ371" s="54">
        <f t="shared" si="49"/>
        <v>0</v>
      </c>
      <c r="BA371" s="54">
        <f t="shared" si="49"/>
        <v>0</v>
      </c>
      <c r="BB371" s="53">
        <f t="shared" si="49"/>
        <v>0</v>
      </c>
      <c r="BC371" s="52" t="s">
        <v>135</v>
      </c>
    </row>
    <row r="372" spans="2:62" ht="28.15" customHeight="1" x14ac:dyDescent="0.2">
      <c r="B372" s="30"/>
      <c r="C372" s="242">
        <v>1</v>
      </c>
      <c r="D372" s="44"/>
      <c r="E372" s="43"/>
      <c r="F372" s="43"/>
      <c r="G372" s="42"/>
      <c r="H372" s="223" t="s">
        <v>134</v>
      </c>
      <c r="I372" s="246">
        <v>55</v>
      </c>
      <c r="J372" s="246">
        <v>21</v>
      </c>
      <c r="K372" s="246">
        <v>8</v>
      </c>
      <c r="L372" s="41" t="s">
        <v>133</v>
      </c>
      <c r="M372" s="40" t="s">
        <v>442</v>
      </c>
      <c r="N372" s="41" t="s">
        <v>131</v>
      </c>
      <c r="O372" s="40" t="s">
        <v>405</v>
      </c>
      <c r="P372" s="41" t="s">
        <v>130</v>
      </c>
      <c r="Q372" s="40" t="s">
        <v>175</v>
      </c>
      <c r="R372" s="41" t="s">
        <v>129</v>
      </c>
      <c r="S372" s="40" t="s">
        <v>121</v>
      </c>
      <c r="T372" s="41" t="s">
        <v>128</v>
      </c>
      <c r="U372" s="40"/>
      <c r="V372" s="41" t="s">
        <v>127</v>
      </c>
      <c r="W372" s="40"/>
      <c r="X372" s="41" t="s">
        <v>126</v>
      </c>
      <c r="Y372" s="40"/>
      <c r="Z372" s="41" t="s">
        <v>125</v>
      </c>
      <c r="AA372" s="40"/>
      <c r="AB372" s="39"/>
      <c r="AC372" s="40"/>
      <c r="AD372" s="39" t="s">
        <v>387</v>
      </c>
      <c r="AE372" s="38" t="s">
        <v>121</v>
      </c>
      <c r="AF372" s="250"/>
      <c r="AG372" s="250"/>
      <c r="AH372" s="37"/>
      <c r="AI372" s="11"/>
      <c r="AJ372" s="233">
        <f>SUMPRODUCT(LEN($M372:$S375)-LEN(SUBSTITUTE($M372:$S375,"A", "")))</f>
        <v>23</v>
      </c>
      <c r="AK372" s="239">
        <f>SUMPRODUCT(LEN($AD372:$AD375)-LEN(SUBSTITUTE($AD372:$AD375,"A", "")))</f>
        <v>7</v>
      </c>
      <c r="AL372" s="230">
        <f>SUMPRODUCT(LEN($AC372:$AC375)-LEN(SUBSTITUTE($AC372:$AC375,"A", "")))</f>
        <v>0</v>
      </c>
      <c r="AM372" s="233">
        <f>SUMPRODUCT(LEN($M372:$S375)-LEN(SUBSTITUTE($M372:$S375,"S", "")))</f>
        <v>10</v>
      </c>
      <c r="AN372" s="239">
        <f>SUMPRODUCT(LEN($AD372:$AD375)-LEN(SUBSTITUTE($AD372:$AD375,"S", "")))</f>
        <v>12</v>
      </c>
      <c r="AO372" s="230">
        <f>SUMPRODUCT(LEN($AC372:$AC375)-LEN(SUBSTITUTE($AC372:$AC375,"S", "")))</f>
        <v>0</v>
      </c>
      <c r="AP372" s="233">
        <f>SUMPRODUCT(LEN($M372:$S375)-LEN(SUBSTITUTE($M372:$S375,"F", "")))</f>
        <v>0</v>
      </c>
      <c r="AQ372" s="239">
        <f>SUMPRODUCT(LEN($AD372:$AD375)-LEN(SUBSTITUTE($AD372:$AD375,"F", "")))</f>
        <v>0</v>
      </c>
      <c r="AR372" s="230">
        <f>SUMPRODUCT(LEN($AC372:$AC375)-LEN(SUBSTITUTE($AC372:$AC375,"F", "")))</f>
        <v>0</v>
      </c>
      <c r="AS372" s="233">
        <f>SUMPRODUCT(LEN($M372:$S375)-LEN(SUBSTITUTE($M372:$S375,"G", "")))</f>
        <v>1</v>
      </c>
      <c r="AT372" s="239">
        <f>SUMPRODUCT(LEN($AD372:$AD375)-LEN(SUBSTITUTE($AD372:$AD375,"G", "")))</f>
        <v>0</v>
      </c>
      <c r="AU372" s="230">
        <f>SUMPRODUCT(LEN($AC372:$AC375)-LEN(SUBSTITUTE($AC372:$AC375,"G", "")))</f>
        <v>0</v>
      </c>
      <c r="AV372" s="233">
        <f>SUMPRODUCT(LEN($L372:$S375)-LEN(SUBSTITUTE($L372:$S375,"M", "")))</f>
        <v>0</v>
      </c>
      <c r="AW372" s="236">
        <f>SUMPRODUCT(LEN($AD372:$AD375)-LEN(SUBSTITUTE($AD372:$AD375,"M", "")))</f>
        <v>0</v>
      </c>
      <c r="AX372" s="230">
        <f>SUMPRODUCT(LEN($AC372:$AC375)-LEN(SUBSTITUTE($AC372:$AC375,"M", "")))</f>
        <v>0</v>
      </c>
      <c r="AY372" s="291">
        <f>SUMPRODUCT(LEN($AE372:$AE375)-LEN(SUBSTITUTE($AE372:$AE375,"S", "")))</f>
        <v>1</v>
      </c>
      <c r="AZ372" s="227">
        <f>SUMPRODUCT(LEN($AE372:$AE375)-LEN(SUBSTITUTE($AE372:$AE375,"F", "")))</f>
        <v>0</v>
      </c>
      <c r="BA372" s="227">
        <f>SUMPRODUCT(LEN($AE372:$AE375)-LEN(SUBSTITUTE($AE372:$AE375,"G", "")))</f>
        <v>0</v>
      </c>
      <c r="BB372" s="294">
        <f>SUMPRODUCT(LEN($AE372:$AE375)-LEN(SUBSTITUTE($AE372:$AE375,"M", "")))</f>
        <v>0</v>
      </c>
    </row>
    <row r="373" spans="2:62" ht="28.15" customHeight="1" thickBot="1" x14ac:dyDescent="0.25">
      <c r="B373" s="30"/>
      <c r="C373" s="243"/>
      <c r="D373" s="36"/>
      <c r="E373" s="35"/>
      <c r="F373" s="35"/>
      <c r="G373" s="34"/>
      <c r="H373" s="224"/>
      <c r="I373" s="247"/>
      <c r="J373" s="247"/>
      <c r="K373" s="247"/>
      <c r="L373" s="33" t="s">
        <v>123</v>
      </c>
      <c r="M373" s="32" t="s">
        <v>377</v>
      </c>
      <c r="N373" s="33" t="s">
        <v>122</v>
      </c>
      <c r="O373" s="32" t="s">
        <v>186</v>
      </c>
      <c r="P373" s="33" t="s">
        <v>120</v>
      </c>
      <c r="Q373" s="32" t="s">
        <v>175</v>
      </c>
      <c r="R373" s="33" t="s">
        <v>119</v>
      </c>
      <c r="S373" s="32"/>
      <c r="T373" s="33" t="s">
        <v>118</v>
      </c>
      <c r="U373" s="32"/>
      <c r="V373" s="33" t="s">
        <v>117</v>
      </c>
      <c r="W373" s="32"/>
      <c r="X373" s="33" t="s">
        <v>116</v>
      </c>
      <c r="Y373" s="32"/>
      <c r="Z373" s="33" t="s">
        <v>115</v>
      </c>
      <c r="AA373" s="32"/>
      <c r="AB373" s="31"/>
      <c r="AC373" s="32"/>
      <c r="AD373" s="31" t="s">
        <v>396</v>
      </c>
      <c r="AE373" s="23"/>
      <c r="AF373" s="251"/>
      <c r="AG373" s="251"/>
      <c r="AH373" s="22"/>
      <c r="AI373" s="11"/>
      <c r="AJ373" s="234"/>
      <c r="AK373" s="240"/>
      <c r="AL373" s="231"/>
      <c r="AM373" s="234"/>
      <c r="AN373" s="240"/>
      <c r="AO373" s="231"/>
      <c r="AP373" s="234"/>
      <c r="AQ373" s="240"/>
      <c r="AR373" s="231"/>
      <c r="AS373" s="234"/>
      <c r="AT373" s="240"/>
      <c r="AU373" s="231"/>
      <c r="AV373" s="234"/>
      <c r="AW373" s="237"/>
      <c r="AX373" s="231"/>
      <c r="AY373" s="292"/>
      <c r="AZ373" s="228"/>
      <c r="BA373" s="228"/>
      <c r="BB373" s="295"/>
    </row>
    <row r="374" spans="2:62" ht="28.15" customHeight="1" x14ac:dyDescent="0.2">
      <c r="B374" s="30"/>
      <c r="C374" s="244"/>
      <c r="D374" s="29"/>
      <c r="E374" s="28"/>
      <c r="F374" s="28"/>
      <c r="G374" s="27"/>
      <c r="H374" s="225">
        <v>180</v>
      </c>
      <c r="I374" s="248"/>
      <c r="J374" s="248"/>
      <c r="K374" s="248"/>
      <c r="L374" s="26" t="s">
        <v>114</v>
      </c>
      <c r="M374" s="25" t="s">
        <v>388</v>
      </c>
      <c r="N374" s="26" t="s">
        <v>112</v>
      </c>
      <c r="O374" s="25" t="s">
        <v>215</v>
      </c>
      <c r="P374" s="26" t="s">
        <v>111</v>
      </c>
      <c r="Q374" s="25" t="s">
        <v>121</v>
      </c>
      <c r="R374" s="26" t="s">
        <v>110</v>
      </c>
      <c r="S374" s="25"/>
      <c r="T374" s="26" t="s">
        <v>109</v>
      </c>
      <c r="U374" s="25"/>
      <c r="V374" s="26" t="s">
        <v>108</v>
      </c>
      <c r="W374" s="25"/>
      <c r="X374" s="26" t="s">
        <v>107</v>
      </c>
      <c r="Y374" s="25"/>
      <c r="Z374" s="26" t="s">
        <v>106</v>
      </c>
      <c r="AA374" s="25"/>
      <c r="AB374" s="24"/>
      <c r="AC374" s="25"/>
      <c r="AD374" s="24" t="s">
        <v>497</v>
      </c>
      <c r="AE374" s="23"/>
      <c r="AF374" s="251"/>
      <c r="AG374" s="251"/>
      <c r="AH374" s="22"/>
      <c r="AI374" s="11"/>
      <c r="AJ374" s="234"/>
      <c r="AK374" s="240"/>
      <c r="AL374" s="231"/>
      <c r="AM374" s="234"/>
      <c r="AN374" s="240"/>
      <c r="AO374" s="231"/>
      <c r="AP374" s="234"/>
      <c r="AQ374" s="240"/>
      <c r="AR374" s="231"/>
      <c r="AS374" s="234"/>
      <c r="AT374" s="240"/>
      <c r="AU374" s="231"/>
      <c r="AV374" s="234"/>
      <c r="AW374" s="237"/>
      <c r="AX374" s="231"/>
      <c r="AY374" s="292"/>
      <c r="AZ374" s="228"/>
      <c r="BA374" s="228"/>
      <c r="BB374" s="295"/>
    </row>
    <row r="375" spans="2:62" ht="28.15" customHeight="1" thickBot="1" x14ac:dyDescent="0.25">
      <c r="B375" s="30"/>
      <c r="C375" s="253"/>
      <c r="D375" s="51"/>
      <c r="E375" s="50"/>
      <c r="F375" s="50"/>
      <c r="G375" s="49"/>
      <c r="H375" s="226"/>
      <c r="I375" s="254"/>
      <c r="J375" s="254"/>
      <c r="K375" s="254"/>
      <c r="L375" s="48" t="s">
        <v>105</v>
      </c>
      <c r="M375" s="47" t="s">
        <v>186</v>
      </c>
      <c r="N375" s="48" t="s">
        <v>103</v>
      </c>
      <c r="O375" s="47" t="s">
        <v>132</v>
      </c>
      <c r="P375" s="48" t="s">
        <v>102</v>
      </c>
      <c r="Q375" s="47" t="s">
        <v>121</v>
      </c>
      <c r="R375" s="48" t="s">
        <v>101</v>
      </c>
      <c r="S375" s="47"/>
      <c r="T375" s="48">
        <v>20</v>
      </c>
      <c r="U375" s="47"/>
      <c r="V375" s="48" t="s">
        <v>100</v>
      </c>
      <c r="W375" s="47"/>
      <c r="X375" s="48" t="s">
        <v>99</v>
      </c>
      <c r="Y375" s="47"/>
      <c r="Z375" s="48" t="s">
        <v>98</v>
      </c>
      <c r="AA375" s="47"/>
      <c r="AB375" s="16"/>
      <c r="AC375" s="47"/>
      <c r="AD375" s="16"/>
      <c r="AE375" s="46"/>
      <c r="AF375" s="255"/>
      <c r="AG375" s="255"/>
      <c r="AH375" s="45"/>
      <c r="AI375" s="11"/>
      <c r="AJ375" s="235"/>
      <c r="AK375" s="241"/>
      <c r="AL375" s="232"/>
      <c r="AM375" s="235"/>
      <c r="AN375" s="241"/>
      <c r="AO375" s="232"/>
      <c r="AP375" s="235"/>
      <c r="AQ375" s="241"/>
      <c r="AR375" s="232"/>
      <c r="AS375" s="235"/>
      <c r="AT375" s="241"/>
      <c r="AU375" s="232"/>
      <c r="AV375" s="235"/>
      <c r="AW375" s="238"/>
      <c r="AX375" s="232"/>
      <c r="AY375" s="293"/>
      <c r="AZ375" s="229"/>
      <c r="BA375" s="229"/>
      <c r="BB375" s="296"/>
    </row>
    <row r="376" spans="2:62" ht="28.15" customHeight="1" x14ac:dyDescent="0.2">
      <c r="B376" s="30"/>
      <c r="C376" s="242">
        <v>2</v>
      </c>
      <c r="D376" s="44"/>
      <c r="E376" s="43"/>
      <c r="F376" s="43"/>
      <c r="G376" s="42"/>
      <c r="H376" s="223"/>
      <c r="I376" s="246">
        <v>46</v>
      </c>
      <c r="J376" s="246">
        <v>17</v>
      </c>
      <c r="K376" s="246">
        <v>6</v>
      </c>
      <c r="L376" s="41" t="s">
        <v>133</v>
      </c>
      <c r="M376" s="40" t="s">
        <v>443</v>
      </c>
      <c r="N376" s="41" t="s">
        <v>131</v>
      </c>
      <c r="O376" s="40" t="s">
        <v>217</v>
      </c>
      <c r="P376" s="41" t="s">
        <v>130</v>
      </c>
      <c r="Q376" s="40" t="s">
        <v>121</v>
      </c>
      <c r="R376" s="41" t="s">
        <v>129</v>
      </c>
      <c r="S376" s="40"/>
      <c r="T376" s="41" t="s">
        <v>128</v>
      </c>
      <c r="U376" s="40"/>
      <c r="V376" s="41" t="s">
        <v>127</v>
      </c>
      <c r="W376" s="40"/>
      <c r="X376" s="41" t="s">
        <v>126</v>
      </c>
      <c r="Y376" s="40"/>
      <c r="Z376" s="41" t="s">
        <v>125</v>
      </c>
      <c r="AA376" s="40"/>
      <c r="AB376" s="39"/>
      <c r="AC376" s="40"/>
      <c r="AD376" s="39" t="s">
        <v>113</v>
      </c>
      <c r="AE376" s="38"/>
      <c r="AF376" s="250"/>
      <c r="AG376" s="250"/>
      <c r="AH376" s="37"/>
      <c r="AI376" s="11"/>
      <c r="AJ376" s="233">
        <f>SUMPRODUCT(LEN($M376:$S379)-LEN(SUBSTITUTE($M376:$S379,"A", "")))</f>
        <v>13</v>
      </c>
      <c r="AK376" s="239">
        <f>SUMPRODUCT(LEN($AD376:$AD379)-LEN(SUBSTITUTE($AD376:$AD379,"A", "")))</f>
        <v>0</v>
      </c>
      <c r="AL376" s="230">
        <f>SUMPRODUCT(LEN($AC376:$AC379)-LEN(SUBSTITUTE($AC376:$AC379,"A", "")))</f>
        <v>0</v>
      </c>
      <c r="AM376" s="233">
        <f>SUMPRODUCT(LEN($M376:$S379)-LEN(SUBSTITUTE($M376:$S379,"S", "")))</f>
        <v>11</v>
      </c>
      <c r="AN376" s="239">
        <f>SUMPRODUCT(LEN($AD376:$AD379)-LEN(SUBSTITUTE($AD376:$AD379,"S", "")))</f>
        <v>3</v>
      </c>
      <c r="AO376" s="230">
        <f>SUMPRODUCT(LEN($AC376:$AC379)-LEN(SUBSTITUTE($AC376:$AC379,"S", "")))</f>
        <v>0</v>
      </c>
      <c r="AP376" s="233">
        <f>SUMPRODUCT(LEN($M376:$S379)-LEN(SUBSTITUTE($M376:$S379,"F", "")))</f>
        <v>0</v>
      </c>
      <c r="AQ376" s="239">
        <f>SUMPRODUCT(LEN($AD376:$AD379)-LEN(SUBSTITUTE($AD376:$AD379,"F", "")))</f>
        <v>0</v>
      </c>
      <c r="AR376" s="230">
        <f>SUMPRODUCT(LEN($AC376:$AC379)-LEN(SUBSTITUTE($AC376:$AC379,"F", "")))</f>
        <v>0</v>
      </c>
      <c r="AS376" s="233">
        <f>SUMPRODUCT(LEN($M376:$S379)-LEN(SUBSTITUTE($M376:$S379,"G", "")))</f>
        <v>1</v>
      </c>
      <c r="AT376" s="239">
        <f>SUMPRODUCT(LEN($AD376:$AD379)-LEN(SUBSTITUTE($AD376:$AD379,"G", "")))</f>
        <v>0</v>
      </c>
      <c r="AU376" s="230">
        <f>SUMPRODUCT(LEN($AC376:$AC379)-LEN(SUBSTITUTE($AC376:$AC379,"G", "")))</f>
        <v>0</v>
      </c>
      <c r="AV376" s="233">
        <f>SUMPRODUCT(LEN($L376:$S379)-LEN(SUBSTITUTE($L376:$S379,"M", "")))</f>
        <v>0</v>
      </c>
      <c r="AW376" s="236">
        <f>SUMPRODUCT(LEN($AD376:$AD379)-LEN(SUBSTITUTE($AD376:$AD379,"M", "")))</f>
        <v>0</v>
      </c>
      <c r="AX376" s="230">
        <f>SUMPRODUCT(LEN($AC376:$AC379)-LEN(SUBSTITUTE($AC376:$AC379,"M", "")))</f>
        <v>0</v>
      </c>
      <c r="AY376" s="291">
        <f>SUMPRODUCT(LEN($AE376:$AE379)-LEN(SUBSTITUTE($AE376:$AE379,"S", "")))</f>
        <v>0</v>
      </c>
      <c r="AZ376" s="227">
        <f>SUMPRODUCT(LEN($AE376:$AE379)-LEN(SUBSTITUTE($AE376:$AE379,"F", "")))</f>
        <v>0</v>
      </c>
      <c r="BA376" s="227">
        <f>SUMPRODUCT(LEN($AE376:$AE379)-LEN(SUBSTITUTE($AE376:$AE379,"G", "")))</f>
        <v>0</v>
      </c>
      <c r="BB376" s="294">
        <f>SUMPRODUCT(LEN($AE376:$AE379)-LEN(SUBSTITUTE($AE376:$AE379,"M", "")))</f>
        <v>0</v>
      </c>
    </row>
    <row r="377" spans="2:62" ht="28.15" customHeight="1" thickBot="1" x14ac:dyDescent="0.25">
      <c r="B377" s="30"/>
      <c r="C377" s="243"/>
      <c r="D377" s="36"/>
      <c r="E377" s="35"/>
      <c r="F377" s="35"/>
      <c r="G377" s="34"/>
      <c r="H377" s="224"/>
      <c r="I377" s="247"/>
      <c r="J377" s="247"/>
      <c r="K377" s="247"/>
      <c r="L377" s="33" t="s">
        <v>123</v>
      </c>
      <c r="M377" s="32" t="s">
        <v>382</v>
      </c>
      <c r="N377" s="33" t="s">
        <v>122</v>
      </c>
      <c r="O377" s="32" t="s">
        <v>175</v>
      </c>
      <c r="P377" s="33" t="s">
        <v>120</v>
      </c>
      <c r="Q377" s="32" t="s">
        <v>121</v>
      </c>
      <c r="R377" s="33" t="s">
        <v>119</v>
      </c>
      <c r="S377" s="32"/>
      <c r="T377" s="33" t="s">
        <v>118</v>
      </c>
      <c r="U377" s="32"/>
      <c r="V377" s="33" t="s">
        <v>117</v>
      </c>
      <c r="W377" s="32"/>
      <c r="X377" s="33" t="s">
        <v>116</v>
      </c>
      <c r="Y377" s="32"/>
      <c r="Z377" s="33" t="s">
        <v>115</v>
      </c>
      <c r="AA377" s="32"/>
      <c r="AB377" s="31"/>
      <c r="AC377" s="32"/>
      <c r="AD377" s="31" t="s">
        <v>121</v>
      </c>
      <c r="AE377" s="23"/>
      <c r="AF377" s="251"/>
      <c r="AG377" s="251"/>
      <c r="AH377" s="22"/>
      <c r="AI377" s="11"/>
      <c r="AJ377" s="234"/>
      <c r="AK377" s="240"/>
      <c r="AL377" s="231"/>
      <c r="AM377" s="234"/>
      <c r="AN377" s="240"/>
      <c r="AO377" s="231"/>
      <c r="AP377" s="234"/>
      <c r="AQ377" s="240"/>
      <c r="AR377" s="231"/>
      <c r="AS377" s="234"/>
      <c r="AT377" s="240"/>
      <c r="AU377" s="231"/>
      <c r="AV377" s="234"/>
      <c r="AW377" s="237"/>
      <c r="AX377" s="231"/>
      <c r="AY377" s="292"/>
      <c r="AZ377" s="228"/>
      <c r="BA377" s="228"/>
      <c r="BB377" s="295"/>
    </row>
    <row r="378" spans="2:62" ht="28.15" customHeight="1" x14ac:dyDescent="0.2">
      <c r="B378" s="30"/>
      <c r="C378" s="244"/>
      <c r="D378" s="29"/>
      <c r="E378" s="28"/>
      <c r="F378" s="28"/>
      <c r="G378" s="27"/>
      <c r="H378" s="225"/>
      <c r="I378" s="248"/>
      <c r="J378" s="248"/>
      <c r="K378" s="248"/>
      <c r="L378" s="26" t="s">
        <v>114</v>
      </c>
      <c r="M378" s="25" t="s">
        <v>217</v>
      </c>
      <c r="N378" s="26" t="s">
        <v>112</v>
      </c>
      <c r="O378" s="25" t="s">
        <v>175</v>
      </c>
      <c r="P378" s="26" t="s">
        <v>111</v>
      </c>
      <c r="Q378" s="25" t="s">
        <v>121</v>
      </c>
      <c r="R378" s="26" t="s">
        <v>110</v>
      </c>
      <c r="S378" s="25"/>
      <c r="T378" s="26" t="s">
        <v>109</v>
      </c>
      <c r="U378" s="25"/>
      <c r="V378" s="26" t="s">
        <v>108</v>
      </c>
      <c r="W378" s="25"/>
      <c r="X378" s="26" t="s">
        <v>107</v>
      </c>
      <c r="Y378" s="25"/>
      <c r="Z378" s="26" t="s">
        <v>106</v>
      </c>
      <c r="AA378" s="25"/>
      <c r="AB378" s="24"/>
      <c r="AC378" s="25"/>
      <c r="AD378" s="24"/>
      <c r="AE378" s="23"/>
      <c r="AF378" s="251"/>
      <c r="AG378" s="251"/>
      <c r="AH378" s="22"/>
      <c r="AI378" s="11"/>
      <c r="AJ378" s="234"/>
      <c r="AK378" s="240"/>
      <c r="AL378" s="231"/>
      <c r="AM378" s="234"/>
      <c r="AN378" s="240"/>
      <c r="AO378" s="231"/>
      <c r="AP378" s="234"/>
      <c r="AQ378" s="240"/>
      <c r="AR378" s="231"/>
      <c r="AS378" s="234"/>
      <c r="AT378" s="240"/>
      <c r="AU378" s="231"/>
      <c r="AV378" s="234"/>
      <c r="AW378" s="237"/>
      <c r="AX378" s="231"/>
      <c r="AY378" s="292"/>
      <c r="AZ378" s="228"/>
      <c r="BA378" s="228"/>
      <c r="BB378" s="295"/>
    </row>
    <row r="379" spans="2:62" ht="28.15" customHeight="1" thickBot="1" x14ac:dyDescent="0.25">
      <c r="B379" s="30"/>
      <c r="C379" s="253"/>
      <c r="D379" s="51"/>
      <c r="E379" s="50"/>
      <c r="F379" s="50"/>
      <c r="G379" s="49"/>
      <c r="H379" s="226"/>
      <c r="I379" s="254"/>
      <c r="J379" s="254"/>
      <c r="K379" s="254"/>
      <c r="L379" s="48" t="s">
        <v>105</v>
      </c>
      <c r="M379" s="47" t="s">
        <v>175</v>
      </c>
      <c r="N379" s="48" t="s">
        <v>103</v>
      </c>
      <c r="O379" s="47" t="s">
        <v>124</v>
      </c>
      <c r="P379" s="48" t="s">
        <v>102</v>
      </c>
      <c r="Q379" s="47"/>
      <c r="R379" s="48" t="s">
        <v>101</v>
      </c>
      <c r="S379" s="47"/>
      <c r="T379" s="48">
        <v>20</v>
      </c>
      <c r="U379" s="47"/>
      <c r="V379" s="48" t="s">
        <v>100</v>
      </c>
      <c r="W379" s="47"/>
      <c r="X379" s="48" t="s">
        <v>99</v>
      </c>
      <c r="Y379" s="47"/>
      <c r="Z379" s="48" t="s">
        <v>98</v>
      </c>
      <c r="AA379" s="47"/>
      <c r="AB379" s="16"/>
      <c r="AC379" s="47"/>
      <c r="AD379" s="16"/>
      <c r="AE379" s="46"/>
      <c r="AF379" s="255"/>
      <c r="AG379" s="255"/>
      <c r="AH379" s="45"/>
      <c r="AI379" s="11"/>
      <c r="AJ379" s="235"/>
      <c r="AK379" s="241"/>
      <c r="AL379" s="232"/>
      <c r="AM379" s="235"/>
      <c r="AN379" s="241"/>
      <c r="AO379" s="232"/>
      <c r="AP379" s="235"/>
      <c r="AQ379" s="241"/>
      <c r="AR379" s="232"/>
      <c r="AS379" s="235"/>
      <c r="AT379" s="241"/>
      <c r="AU379" s="232"/>
      <c r="AV379" s="235"/>
      <c r="AW379" s="238"/>
      <c r="AX379" s="232"/>
      <c r="AY379" s="293"/>
      <c r="AZ379" s="229"/>
      <c r="BA379" s="229"/>
      <c r="BB379" s="296"/>
    </row>
    <row r="380" spans="2:62" ht="28.15" customHeight="1" x14ac:dyDescent="0.2">
      <c r="B380" s="30"/>
      <c r="C380" s="242">
        <v>3</v>
      </c>
      <c r="D380" s="44"/>
      <c r="E380" s="43"/>
      <c r="F380" s="43"/>
      <c r="G380" s="42"/>
      <c r="H380" s="223"/>
      <c r="I380" s="246">
        <v>55</v>
      </c>
      <c r="J380" s="246">
        <v>17</v>
      </c>
      <c r="K380" s="246">
        <v>6</v>
      </c>
      <c r="L380" s="41" t="s">
        <v>133</v>
      </c>
      <c r="M380" s="40" t="s">
        <v>132</v>
      </c>
      <c r="N380" s="41" t="s">
        <v>131</v>
      </c>
      <c r="O380" s="40" t="s">
        <v>217</v>
      </c>
      <c r="P380" s="41" t="s">
        <v>130</v>
      </c>
      <c r="Q380" s="40" t="s">
        <v>113</v>
      </c>
      <c r="R380" s="41" t="s">
        <v>129</v>
      </c>
      <c r="S380" s="40"/>
      <c r="T380" s="41" t="s">
        <v>128</v>
      </c>
      <c r="U380" s="40"/>
      <c r="V380" s="41" t="s">
        <v>127</v>
      </c>
      <c r="W380" s="40"/>
      <c r="X380" s="41" t="s">
        <v>126</v>
      </c>
      <c r="Y380" s="40"/>
      <c r="Z380" s="41" t="s">
        <v>125</v>
      </c>
      <c r="AA380" s="40"/>
      <c r="AB380" s="39"/>
      <c r="AC380" s="40"/>
      <c r="AD380" s="39" t="s">
        <v>496</v>
      </c>
      <c r="AE380" s="38"/>
      <c r="AF380" s="250"/>
      <c r="AG380" s="250"/>
      <c r="AH380" s="37"/>
      <c r="AI380" s="11"/>
      <c r="AJ380" s="233">
        <f>SUMPRODUCT(LEN($M380:$S383)-LEN(SUBSTITUTE($M380:$S383,"A", "")))</f>
        <v>19</v>
      </c>
      <c r="AK380" s="239">
        <f>SUMPRODUCT(LEN($AD380:$AD383)-LEN(SUBSTITUTE($AD380:$AD383,"A", "")))</f>
        <v>6</v>
      </c>
      <c r="AL380" s="230">
        <f>SUMPRODUCT(LEN($AC380:$AC383)-LEN(SUBSTITUTE($AC380:$AC383,"A", "")))</f>
        <v>0</v>
      </c>
      <c r="AM380" s="233">
        <f>SUMPRODUCT(LEN($M380:$S383)-LEN(SUBSTITUTE($M380:$S383,"S", "")))</f>
        <v>8</v>
      </c>
      <c r="AN380" s="239">
        <f>SUMPRODUCT(LEN($AD380:$AD383)-LEN(SUBSTITUTE($AD380:$AD383,"S", "")))</f>
        <v>2</v>
      </c>
      <c r="AO380" s="230">
        <f>SUMPRODUCT(LEN($AC380:$AC383)-LEN(SUBSTITUTE($AC380:$AC383,"S", "")))</f>
        <v>0</v>
      </c>
      <c r="AP380" s="233">
        <f>SUMPRODUCT(LEN($M380:$S383)-LEN(SUBSTITUTE($M380:$S383,"F", "")))</f>
        <v>0</v>
      </c>
      <c r="AQ380" s="239">
        <f>SUMPRODUCT(LEN($AD380:$AD383)-LEN(SUBSTITUTE($AD380:$AD383,"F", "")))</f>
        <v>0</v>
      </c>
      <c r="AR380" s="230">
        <f>SUMPRODUCT(LEN($AC380:$AC383)-LEN(SUBSTITUTE($AC380:$AC383,"F", "")))</f>
        <v>0</v>
      </c>
      <c r="AS380" s="233">
        <f>SUMPRODUCT(LEN($M380:$S383)-LEN(SUBSTITUTE($M380:$S383,"G", "")))</f>
        <v>0</v>
      </c>
      <c r="AT380" s="239">
        <f>SUMPRODUCT(LEN($AD380:$AD383)-LEN(SUBSTITUTE($AD380:$AD383,"G", "")))</f>
        <v>0</v>
      </c>
      <c r="AU380" s="230">
        <f>SUMPRODUCT(LEN($AC380:$AC383)-LEN(SUBSTITUTE($AC380:$AC383,"G", "")))</f>
        <v>0</v>
      </c>
      <c r="AV380" s="233">
        <f>SUMPRODUCT(LEN($L380:$S383)-LEN(SUBSTITUTE($L380:$S383,"M", "")))</f>
        <v>0</v>
      </c>
      <c r="AW380" s="236">
        <f>SUMPRODUCT(LEN($AD380:$AD383)-LEN(SUBSTITUTE($AD380:$AD383,"M", "")))</f>
        <v>0</v>
      </c>
      <c r="AX380" s="230">
        <f>SUMPRODUCT(LEN($AC380:$AC383)-LEN(SUBSTITUTE($AC380:$AC383,"M", "")))</f>
        <v>0</v>
      </c>
      <c r="AY380" s="291">
        <f>SUMPRODUCT(LEN($AE380:$AE383)-LEN(SUBSTITUTE($AE380:$AE383,"S", "")))</f>
        <v>0</v>
      </c>
      <c r="AZ380" s="227">
        <f>SUMPRODUCT(LEN($AE380:$AE383)-LEN(SUBSTITUTE($AE380:$AE383,"F", "")))</f>
        <v>0</v>
      </c>
      <c r="BA380" s="227">
        <f>SUMPRODUCT(LEN($AE380:$AE383)-LEN(SUBSTITUTE($AE380:$AE383,"G", "")))</f>
        <v>0</v>
      </c>
      <c r="BB380" s="294">
        <f>SUMPRODUCT(LEN($AE380:$AE383)-LEN(SUBSTITUTE($AE380:$AE383,"M", "")))</f>
        <v>0</v>
      </c>
    </row>
    <row r="381" spans="2:62" ht="28.15" customHeight="1" thickBot="1" x14ac:dyDescent="0.25">
      <c r="B381" s="30"/>
      <c r="C381" s="243"/>
      <c r="D381" s="36"/>
      <c r="E381" s="35"/>
      <c r="F381" s="35"/>
      <c r="G381" s="34"/>
      <c r="H381" s="224"/>
      <c r="I381" s="247"/>
      <c r="J381" s="247"/>
      <c r="K381" s="247"/>
      <c r="L381" s="33" t="s">
        <v>123</v>
      </c>
      <c r="M381" s="32" t="s">
        <v>382</v>
      </c>
      <c r="N381" s="33" t="s">
        <v>122</v>
      </c>
      <c r="O381" s="32" t="s">
        <v>203</v>
      </c>
      <c r="P381" s="33" t="s">
        <v>120</v>
      </c>
      <c r="Q381" s="32" t="s">
        <v>121</v>
      </c>
      <c r="R381" s="33" t="s">
        <v>119</v>
      </c>
      <c r="S381" s="32"/>
      <c r="T381" s="33" t="s">
        <v>118</v>
      </c>
      <c r="U381" s="32"/>
      <c r="V381" s="33" t="s">
        <v>117</v>
      </c>
      <c r="W381" s="32"/>
      <c r="X381" s="33" t="s">
        <v>116</v>
      </c>
      <c r="Y381" s="32"/>
      <c r="Z381" s="33" t="s">
        <v>115</v>
      </c>
      <c r="AA381" s="32"/>
      <c r="AB381" s="31"/>
      <c r="AC381" s="32"/>
      <c r="AD381" s="31"/>
      <c r="AE381" s="23"/>
      <c r="AF381" s="251"/>
      <c r="AG381" s="251"/>
      <c r="AH381" s="22"/>
      <c r="AI381" s="11"/>
      <c r="AJ381" s="234"/>
      <c r="AK381" s="240"/>
      <c r="AL381" s="231"/>
      <c r="AM381" s="234"/>
      <c r="AN381" s="240"/>
      <c r="AO381" s="231"/>
      <c r="AP381" s="234"/>
      <c r="AQ381" s="240"/>
      <c r="AR381" s="231"/>
      <c r="AS381" s="234"/>
      <c r="AT381" s="240"/>
      <c r="AU381" s="231"/>
      <c r="AV381" s="234"/>
      <c r="AW381" s="237"/>
      <c r="AX381" s="231"/>
      <c r="AY381" s="292"/>
      <c r="AZ381" s="228"/>
      <c r="BA381" s="228"/>
      <c r="BB381" s="295"/>
    </row>
    <row r="382" spans="2:62" ht="28.15" customHeight="1" x14ac:dyDescent="0.2">
      <c r="B382" s="30"/>
      <c r="C382" s="244"/>
      <c r="D382" s="29"/>
      <c r="E382" s="28"/>
      <c r="F382" s="28"/>
      <c r="G382" s="27"/>
      <c r="H382" s="225"/>
      <c r="I382" s="248"/>
      <c r="J382" s="248"/>
      <c r="K382" s="248"/>
      <c r="L382" s="26" t="s">
        <v>114</v>
      </c>
      <c r="M382" s="25" t="s">
        <v>186</v>
      </c>
      <c r="N382" s="26" t="s">
        <v>112</v>
      </c>
      <c r="O382" s="25" t="s">
        <v>132</v>
      </c>
      <c r="P382" s="26" t="s">
        <v>111</v>
      </c>
      <c r="Q382" s="25" t="s">
        <v>121</v>
      </c>
      <c r="R382" s="26" t="s">
        <v>110</v>
      </c>
      <c r="S382" s="25"/>
      <c r="T382" s="26" t="s">
        <v>109</v>
      </c>
      <c r="U382" s="25"/>
      <c r="V382" s="26" t="s">
        <v>108</v>
      </c>
      <c r="W382" s="25"/>
      <c r="X382" s="26" t="s">
        <v>107</v>
      </c>
      <c r="Y382" s="25"/>
      <c r="Z382" s="26" t="s">
        <v>106</v>
      </c>
      <c r="AA382" s="25"/>
      <c r="AB382" s="24"/>
      <c r="AC382" s="25"/>
      <c r="AD382" s="24"/>
      <c r="AE382" s="23"/>
      <c r="AF382" s="251"/>
      <c r="AG382" s="251"/>
      <c r="AH382" s="22"/>
      <c r="AI382" s="11"/>
      <c r="AJ382" s="234"/>
      <c r="AK382" s="240"/>
      <c r="AL382" s="231"/>
      <c r="AM382" s="234"/>
      <c r="AN382" s="240"/>
      <c r="AO382" s="231"/>
      <c r="AP382" s="234"/>
      <c r="AQ382" s="240"/>
      <c r="AR382" s="231"/>
      <c r="AS382" s="234"/>
      <c r="AT382" s="240"/>
      <c r="AU382" s="231"/>
      <c r="AV382" s="234"/>
      <c r="AW382" s="237"/>
      <c r="AX382" s="231"/>
      <c r="AY382" s="292"/>
      <c r="AZ382" s="228"/>
      <c r="BA382" s="228"/>
      <c r="BB382" s="295"/>
    </row>
    <row r="383" spans="2:62" ht="28.15" customHeight="1" thickBot="1" x14ac:dyDescent="0.25">
      <c r="B383" s="21"/>
      <c r="C383" s="245"/>
      <c r="D383" s="20"/>
      <c r="E383" s="19"/>
      <c r="F383" s="19"/>
      <c r="G383" s="18"/>
      <c r="H383" s="226"/>
      <c r="I383" s="249"/>
      <c r="J383" s="249"/>
      <c r="K383" s="249"/>
      <c r="L383" s="17" t="s">
        <v>105</v>
      </c>
      <c r="M383" s="15" t="s">
        <v>388</v>
      </c>
      <c r="N383" s="17" t="s">
        <v>103</v>
      </c>
      <c r="O383" s="15" t="s">
        <v>175</v>
      </c>
      <c r="P383" s="17" t="s">
        <v>102</v>
      </c>
      <c r="Q383" s="15"/>
      <c r="R383" s="17" t="s">
        <v>101</v>
      </c>
      <c r="S383" s="15"/>
      <c r="T383" s="17">
        <v>20</v>
      </c>
      <c r="U383" s="15"/>
      <c r="V383" s="17" t="s">
        <v>100</v>
      </c>
      <c r="W383" s="15"/>
      <c r="X383" s="17" t="s">
        <v>99</v>
      </c>
      <c r="Y383" s="15"/>
      <c r="Z383" s="17" t="s">
        <v>98</v>
      </c>
      <c r="AA383" s="15"/>
      <c r="AB383" s="16"/>
      <c r="AC383" s="15"/>
      <c r="AD383" s="14"/>
      <c r="AE383" s="13"/>
      <c r="AF383" s="252"/>
      <c r="AG383" s="252"/>
      <c r="AH383" s="12"/>
      <c r="AI383" s="11"/>
      <c r="AJ383" s="235"/>
      <c r="AK383" s="241"/>
      <c r="AL383" s="232"/>
      <c r="AM383" s="235"/>
      <c r="AN383" s="241"/>
      <c r="AO383" s="232"/>
      <c r="AP383" s="235"/>
      <c r="AQ383" s="241"/>
      <c r="AR383" s="232"/>
      <c r="AS383" s="235"/>
      <c r="AT383" s="241"/>
      <c r="AU383" s="232"/>
      <c r="AV383" s="235"/>
      <c r="AW383" s="238"/>
      <c r="AX383" s="232"/>
      <c r="AY383" s="293"/>
      <c r="AZ383" s="229"/>
      <c r="BA383" s="229"/>
      <c r="BB383" s="296"/>
    </row>
    <row r="384" spans="2:62" ht="85.9" customHeight="1" thickTop="1" thickBot="1" x14ac:dyDescent="0.35">
      <c r="B384" s="105" t="s">
        <v>174</v>
      </c>
      <c r="C384" s="95" t="s">
        <v>173</v>
      </c>
      <c r="D384" s="100" t="s">
        <v>172</v>
      </c>
      <c r="E384" s="104" t="s">
        <v>171</v>
      </c>
      <c r="F384" s="103"/>
      <c r="G384" s="102"/>
      <c r="H384" s="101" t="s">
        <v>170</v>
      </c>
      <c r="I384" s="100" t="s">
        <v>96</v>
      </c>
      <c r="J384" s="100" t="s">
        <v>169</v>
      </c>
      <c r="K384" s="100" t="s">
        <v>97</v>
      </c>
      <c r="L384" s="256" t="s">
        <v>168</v>
      </c>
      <c r="M384" s="262"/>
      <c r="N384" s="256" t="s">
        <v>167</v>
      </c>
      <c r="O384" s="262"/>
      <c r="P384" s="256" t="s">
        <v>167</v>
      </c>
      <c r="Q384" s="257"/>
      <c r="R384" s="256" t="s">
        <v>167</v>
      </c>
      <c r="S384" s="257"/>
      <c r="T384" s="256" t="s">
        <v>167</v>
      </c>
      <c r="U384" s="257"/>
      <c r="V384" s="256" t="s">
        <v>167</v>
      </c>
      <c r="W384" s="257"/>
      <c r="X384" s="256" t="s">
        <v>167</v>
      </c>
      <c r="Y384" s="257"/>
      <c r="Z384" s="256" t="s">
        <v>167</v>
      </c>
      <c r="AA384" s="257"/>
      <c r="AB384" s="261" t="s">
        <v>166</v>
      </c>
      <c r="AC384" s="257"/>
      <c r="AD384" s="101" t="s">
        <v>165</v>
      </c>
      <c r="AE384" s="101" t="s">
        <v>164</v>
      </c>
      <c r="AF384" s="100" t="s">
        <v>163</v>
      </c>
      <c r="AG384" s="100" t="s">
        <v>162</v>
      </c>
      <c r="AH384" s="99" t="s">
        <v>161</v>
      </c>
      <c r="AI384" s="98"/>
      <c r="AJ384" s="96" t="s">
        <v>160</v>
      </c>
      <c r="AK384" s="95" t="s">
        <v>159</v>
      </c>
      <c r="AL384" s="94" t="s">
        <v>158</v>
      </c>
      <c r="AM384" s="96" t="s">
        <v>157</v>
      </c>
      <c r="AN384" s="95" t="s">
        <v>156</v>
      </c>
      <c r="AO384" s="94" t="s">
        <v>155</v>
      </c>
      <c r="AP384" s="96" t="s">
        <v>154</v>
      </c>
      <c r="AQ384" s="95" t="s">
        <v>153</v>
      </c>
      <c r="AR384" s="97" t="s">
        <v>152</v>
      </c>
      <c r="AS384" s="96" t="s">
        <v>151</v>
      </c>
      <c r="AT384" s="95" t="s">
        <v>150</v>
      </c>
      <c r="AU384" s="94" t="s">
        <v>149</v>
      </c>
      <c r="AV384" s="96" t="s">
        <v>148</v>
      </c>
      <c r="AW384" s="95" t="s">
        <v>147</v>
      </c>
      <c r="AX384" s="94" t="s">
        <v>146</v>
      </c>
      <c r="AY384" s="93" t="s">
        <v>145</v>
      </c>
      <c r="AZ384" s="92" t="s">
        <v>144</v>
      </c>
      <c r="BA384" s="92" t="s">
        <v>143</v>
      </c>
      <c r="BB384" s="91" t="s">
        <v>142</v>
      </c>
    </row>
    <row r="385" spans="2:62" ht="48" thickBot="1" x14ac:dyDescent="0.3">
      <c r="B385" s="90" t="s">
        <v>228</v>
      </c>
      <c r="C385" s="89"/>
      <c r="D385" s="88">
        <v>179</v>
      </c>
      <c r="E385" s="258"/>
      <c r="F385" s="259"/>
      <c r="G385" s="260"/>
      <c r="H385" s="87" t="s">
        <v>140</v>
      </c>
      <c r="I385" s="86"/>
      <c r="J385" s="86"/>
      <c r="K385" s="85"/>
      <c r="L385" s="84"/>
      <c r="M385" s="81"/>
      <c r="N385" s="84"/>
      <c r="O385" s="81"/>
      <c r="P385" s="84"/>
      <c r="Q385" s="81"/>
      <c r="R385" s="84"/>
      <c r="S385" s="81"/>
      <c r="T385" s="84"/>
      <c r="U385" s="81"/>
      <c r="V385" s="84"/>
      <c r="W385" s="81"/>
      <c r="X385" s="84"/>
      <c r="Y385" s="81"/>
      <c r="Z385" s="84"/>
      <c r="AA385" s="83"/>
      <c r="AB385" s="82" t="s">
        <v>139</v>
      </c>
      <c r="AC385" s="81"/>
      <c r="AD385" s="81"/>
      <c r="AE385" s="81"/>
      <c r="AF385" s="80"/>
      <c r="AG385" s="80"/>
      <c r="AH385" s="60"/>
      <c r="AI385" s="79" t="s">
        <v>138</v>
      </c>
      <c r="AJ385" s="78">
        <f t="shared" ref="AJ385:BB385" si="50">SUM(AJ387:AJ398)</f>
        <v>39</v>
      </c>
      <c r="AK385" s="77">
        <f t="shared" si="50"/>
        <v>5</v>
      </c>
      <c r="AL385" s="76">
        <f t="shared" si="50"/>
        <v>0</v>
      </c>
      <c r="AM385" s="78">
        <f t="shared" si="50"/>
        <v>33</v>
      </c>
      <c r="AN385" s="77">
        <f t="shared" si="50"/>
        <v>12</v>
      </c>
      <c r="AO385" s="76">
        <f t="shared" si="50"/>
        <v>0</v>
      </c>
      <c r="AP385" s="78">
        <f t="shared" si="50"/>
        <v>0</v>
      </c>
      <c r="AQ385" s="77">
        <f t="shared" si="50"/>
        <v>0</v>
      </c>
      <c r="AR385" s="76">
        <f t="shared" si="50"/>
        <v>0</v>
      </c>
      <c r="AS385" s="78">
        <f t="shared" si="50"/>
        <v>5</v>
      </c>
      <c r="AT385" s="77">
        <f t="shared" si="50"/>
        <v>0</v>
      </c>
      <c r="AU385" s="76">
        <f t="shared" si="50"/>
        <v>0</v>
      </c>
      <c r="AV385" s="78">
        <f t="shared" si="50"/>
        <v>0</v>
      </c>
      <c r="AW385" s="77">
        <f t="shared" si="50"/>
        <v>0</v>
      </c>
      <c r="AX385" s="76">
        <f t="shared" si="50"/>
        <v>0</v>
      </c>
      <c r="AY385" s="75">
        <f t="shared" si="50"/>
        <v>0</v>
      </c>
      <c r="AZ385" s="74">
        <f t="shared" si="50"/>
        <v>0</v>
      </c>
      <c r="BA385" s="74">
        <f t="shared" si="50"/>
        <v>0</v>
      </c>
      <c r="BB385" s="73">
        <f t="shared" si="50"/>
        <v>0</v>
      </c>
      <c r="BC385" s="72" t="s">
        <v>137</v>
      </c>
      <c r="BF385" s="5">
        <f>SUM(AJ385:AL385)/$BG$5</f>
        <v>14.666666666666666</v>
      </c>
      <c r="BG385" s="5">
        <f>SUM(AM385:AO385,AY385)/$BG$5</f>
        <v>15</v>
      </c>
      <c r="BH385" s="5">
        <f>SUM(AP385:AR385,AZ385)/$BG$5</f>
        <v>0</v>
      </c>
      <c r="BI385" s="5">
        <f>SUM(AS385:AU385,BA385)/$BG$5</f>
        <v>1.6666666666666667</v>
      </c>
      <c r="BJ385" s="5">
        <f>SUM(AV385:AX385,BB385)/$BG$5</f>
        <v>0</v>
      </c>
    </row>
    <row r="386" spans="2:62" ht="37.5" thickBot="1" x14ac:dyDescent="0.3">
      <c r="B386" s="71"/>
      <c r="C386" s="70"/>
      <c r="D386" s="69"/>
      <c r="E386" s="68"/>
      <c r="F386" s="68"/>
      <c r="G386" s="67"/>
      <c r="H386" s="66"/>
      <c r="I386" s="64"/>
      <c r="J386" s="64"/>
      <c r="K386" s="65"/>
      <c r="L386" s="64"/>
      <c r="M386" s="62"/>
      <c r="N386" s="64"/>
      <c r="O386" s="62"/>
      <c r="P386" s="64"/>
      <c r="Q386" s="62"/>
      <c r="R386" s="64"/>
      <c r="S386" s="62"/>
      <c r="T386" s="64"/>
      <c r="U386" s="62"/>
      <c r="V386" s="64"/>
      <c r="W386" s="62"/>
      <c r="X386" s="64"/>
      <c r="Y386" s="62"/>
      <c r="Z386" s="64"/>
      <c r="AA386" s="62"/>
      <c r="AB386" s="63"/>
      <c r="AC386" s="62"/>
      <c r="AD386" s="62"/>
      <c r="AE386" s="62"/>
      <c r="AF386" s="61"/>
      <c r="AG386" s="61"/>
      <c r="AH386" s="60"/>
      <c r="AI386" s="59" t="s">
        <v>136</v>
      </c>
      <c r="AJ386" s="58">
        <f t="shared" ref="AJ386:BB386" si="51">AJ385/3</f>
        <v>13</v>
      </c>
      <c r="AK386" s="57">
        <f t="shared" si="51"/>
        <v>1.6666666666666667</v>
      </c>
      <c r="AL386" s="56">
        <f t="shared" si="51"/>
        <v>0</v>
      </c>
      <c r="AM386" s="58">
        <f t="shared" si="51"/>
        <v>11</v>
      </c>
      <c r="AN386" s="57">
        <f t="shared" si="51"/>
        <v>4</v>
      </c>
      <c r="AO386" s="56">
        <f t="shared" si="51"/>
        <v>0</v>
      </c>
      <c r="AP386" s="58">
        <f t="shared" si="51"/>
        <v>0</v>
      </c>
      <c r="AQ386" s="57">
        <f t="shared" si="51"/>
        <v>0</v>
      </c>
      <c r="AR386" s="56">
        <f t="shared" si="51"/>
        <v>0</v>
      </c>
      <c r="AS386" s="58">
        <f t="shared" si="51"/>
        <v>1.6666666666666667</v>
      </c>
      <c r="AT386" s="57">
        <f t="shared" si="51"/>
        <v>0</v>
      </c>
      <c r="AU386" s="56">
        <f t="shared" si="51"/>
        <v>0</v>
      </c>
      <c r="AV386" s="58">
        <f t="shared" si="51"/>
        <v>0</v>
      </c>
      <c r="AW386" s="57">
        <f t="shared" si="51"/>
        <v>0</v>
      </c>
      <c r="AX386" s="56">
        <f t="shared" si="51"/>
        <v>0</v>
      </c>
      <c r="AY386" s="55">
        <f t="shared" si="51"/>
        <v>0</v>
      </c>
      <c r="AZ386" s="54">
        <f t="shared" si="51"/>
        <v>0</v>
      </c>
      <c r="BA386" s="54">
        <f t="shared" si="51"/>
        <v>0</v>
      </c>
      <c r="BB386" s="53">
        <f t="shared" si="51"/>
        <v>0</v>
      </c>
      <c r="BC386" s="52" t="s">
        <v>135</v>
      </c>
    </row>
    <row r="387" spans="2:62" ht="28.15" customHeight="1" x14ac:dyDescent="0.2">
      <c r="B387" s="30"/>
      <c r="C387" s="242">
        <v>1</v>
      </c>
      <c r="D387" s="44"/>
      <c r="E387" s="43"/>
      <c r="F387" s="43"/>
      <c r="G387" s="42"/>
      <c r="H387" s="223" t="s">
        <v>183</v>
      </c>
      <c r="I387" s="246">
        <v>41</v>
      </c>
      <c r="J387" s="246">
        <v>17</v>
      </c>
      <c r="K387" s="246">
        <v>7</v>
      </c>
      <c r="L387" s="41" t="s">
        <v>133</v>
      </c>
      <c r="M387" s="40" t="s">
        <v>389</v>
      </c>
      <c r="N387" s="41" t="s">
        <v>131</v>
      </c>
      <c r="O387" s="40" t="s">
        <v>217</v>
      </c>
      <c r="P387" s="41" t="s">
        <v>130</v>
      </c>
      <c r="Q387" s="40" t="s">
        <v>104</v>
      </c>
      <c r="R387" s="41" t="s">
        <v>129</v>
      </c>
      <c r="S387" s="40"/>
      <c r="T387" s="41" t="s">
        <v>128</v>
      </c>
      <c r="U387" s="40"/>
      <c r="V387" s="41" t="s">
        <v>127</v>
      </c>
      <c r="W387" s="40"/>
      <c r="X387" s="41" t="s">
        <v>126</v>
      </c>
      <c r="Y387" s="40"/>
      <c r="Z387" s="41" t="s">
        <v>125</v>
      </c>
      <c r="AA387" s="40"/>
      <c r="AB387" s="39"/>
      <c r="AC387" s="40"/>
      <c r="AD387" s="39"/>
      <c r="AE387" s="38"/>
      <c r="AF387" s="250"/>
      <c r="AG387" s="250"/>
      <c r="AH387" s="37"/>
      <c r="AI387" s="11"/>
      <c r="AJ387" s="233">
        <f>SUMPRODUCT(LEN($M387:$S390)-LEN(SUBSTITUTE($M387:$S390,"A", "")))</f>
        <v>16</v>
      </c>
      <c r="AK387" s="239">
        <f>SUMPRODUCT(LEN($AD387:$AD390)-LEN(SUBSTITUTE($AD387:$AD390,"A", "")))</f>
        <v>0</v>
      </c>
      <c r="AL387" s="230">
        <f>SUMPRODUCT(LEN($AC387:$AC390)-LEN(SUBSTITUTE($AC387:$AC390,"A", "")))</f>
        <v>0</v>
      </c>
      <c r="AM387" s="233">
        <f>SUMPRODUCT(LEN($M387:$S390)-LEN(SUBSTITUTE($M387:$S390,"S", "")))</f>
        <v>5</v>
      </c>
      <c r="AN387" s="239">
        <f>SUMPRODUCT(LEN($AD387:$AD390)-LEN(SUBSTITUTE($AD387:$AD390,"S", "")))</f>
        <v>0</v>
      </c>
      <c r="AO387" s="230">
        <f>SUMPRODUCT(LEN($AC387:$AC390)-LEN(SUBSTITUTE($AC387:$AC390,"S", "")))</f>
        <v>0</v>
      </c>
      <c r="AP387" s="233">
        <f>SUMPRODUCT(LEN($M387:$S390)-LEN(SUBSTITUTE($M387:$S390,"F", "")))</f>
        <v>0</v>
      </c>
      <c r="AQ387" s="239">
        <f>SUMPRODUCT(LEN($AD387:$AD390)-LEN(SUBSTITUTE($AD387:$AD390,"F", "")))</f>
        <v>0</v>
      </c>
      <c r="AR387" s="230">
        <f>SUMPRODUCT(LEN($AC387:$AC390)-LEN(SUBSTITUTE($AC387:$AC390,"F", "")))</f>
        <v>0</v>
      </c>
      <c r="AS387" s="233">
        <f>SUMPRODUCT(LEN($M387:$S390)-LEN(SUBSTITUTE($M387:$S390,"G", "")))</f>
        <v>2</v>
      </c>
      <c r="AT387" s="239">
        <f>SUMPRODUCT(LEN($AD387:$AD390)-LEN(SUBSTITUTE($AD387:$AD390,"G", "")))</f>
        <v>0</v>
      </c>
      <c r="AU387" s="230">
        <f>SUMPRODUCT(LEN($AC387:$AC390)-LEN(SUBSTITUTE($AC387:$AC390,"G", "")))</f>
        <v>0</v>
      </c>
      <c r="AV387" s="233">
        <f>SUMPRODUCT(LEN($L387:$S390)-LEN(SUBSTITUTE($L387:$S390,"M", "")))</f>
        <v>0</v>
      </c>
      <c r="AW387" s="236">
        <f>SUMPRODUCT(LEN($AD387:$AD390)-LEN(SUBSTITUTE($AD387:$AD390,"M", "")))</f>
        <v>0</v>
      </c>
      <c r="AX387" s="230">
        <f>SUMPRODUCT(LEN($AC387:$AC390)-LEN(SUBSTITUTE($AC387:$AC390,"M", "")))</f>
        <v>0</v>
      </c>
      <c r="AY387" s="291">
        <f>SUMPRODUCT(LEN($AE387:$AE390)-LEN(SUBSTITUTE($AE387:$AE390,"S", "")))</f>
        <v>0</v>
      </c>
      <c r="AZ387" s="227">
        <f>SUMPRODUCT(LEN($AE387:$AE390)-LEN(SUBSTITUTE($AE387:$AE390,"F", "")))</f>
        <v>0</v>
      </c>
      <c r="BA387" s="227">
        <f>SUMPRODUCT(LEN($AE387:$AE390)-LEN(SUBSTITUTE($AE387:$AE390,"G", "")))</f>
        <v>0</v>
      </c>
      <c r="BB387" s="294">
        <f>SUMPRODUCT(LEN($AE387:$AE390)-LEN(SUBSTITUTE($AE387:$AE390,"M", "")))</f>
        <v>0</v>
      </c>
    </row>
    <row r="388" spans="2:62" ht="28.15" customHeight="1" thickBot="1" x14ac:dyDescent="0.25">
      <c r="B388" s="30"/>
      <c r="C388" s="243"/>
      <c r="D388" s="36"/>
      <c r="E388" s="35"/>
      <c r="F388" s="35"/>
      <c r="G388" s="34"/>
      <c r="H388" s="224"/>
      <c r="I388" s="247"/>
      <c r="J388" s="247"/>
      <c r="K388" s="247"/>
      <c r="L388" s="33" t="s">
        <v>123</v>
      </c>
      <c r="M388" s="32" t="s">
        <v>389</v>
      </c>
      <c r="N388" s="33" t="s">
        <v>122</v>
      </c>
      <c r="O388" s="32" t="s">
        <v>217</v>
      </c>
      <c r="P388" s="33" t="s">
        <v>120</v>
      </c>
      <c r="Q388" s="32" t="s">
        <v>121</v>
      </c>
      <c r="R388" s="33" t="s">
        <v>119</v>
      </c>
      <c r="S388" s="32"/>
      <c r="T388" s="33" t="s">
        <v>118</v>
      </c>
      <c r="U388" s="32"/>
      <c r="V388" s="33" t="s">
        <v>117</v>
      </c>
      <c r="W388" s="32"/>
      <c r="X388" s="33" t="s">
        <v>116</v>
      </c>
      <c r="Y388" s="32"/>
      <c r="Z388" s="33" t="s">
        <v>115</v>
      </c>
      <c r="AA388" s="32"/>
      <c r="AB388" s="31"/>
      <c r="AC388" s="32"/>
      <c r="AD388" s="31"/>
      <c r="AE388" s="23"/>
      <c r="AF388" s="251"/>
      <c r="AG388" s="251"/>
      <c r="AH388" s="22"/>
      <c r="AI388" s="11"/>
      <c r="AJ388" s="234"/>
      <c r="AK388" s="240"/>
      <c r="AL388" s="231"/>
      <c r="AM388" s="234"/>
      <c r="AN388" s="240"/>
      <c r="AO388" s="231"/>
      <c r="AP388" s="234"/>
      <c r="AQ388" s="240"/>
      <c r="AR388" s="231"/>
      <c r="AS388" s="234"/>
      <c r="AT388" s="240"/>
      <c r="AU388" s="231"/>
      <c r="AV388" s="234"/>
      <c r="AW388" s="237"/>
      <c r="AX388" s="231"/>
      <c r="AY388" s="292"/>
      <c r="AZ388" s="228"/>
      <c r="BA388" s="228"/>
      <c r="BB388" s="295"/>
    </row>
    <row r="389" spans="2:62" ht="28.15" customHeight="1" x14ac:dyDescent="0.2">
      <c r="B389" s="30"/>
      <c r="C389" s="244"/>
      <c r="D389" s="29"/>
      <c r="E389" s="28"/>
      <c r="F389" s="28"/>
      <c r="G389" s="27"/>
      <c r="H389" s="225">
        <v>179</v>
      </c>
      <c r="I389" s="248"/>
      <c r="J389" s="248"/>
      <c r="K389" s="248"/>
      <c r="L389" s="26" t="s">
        <v>114</v>
      </c>
      <c r="M389" s="25" t="s">
        <v>186</v>
      </c>
      <c r="N389" s="26" t="s">
        <v>112</v>
      </c>
      <c r="O389" s="25" t="s">
        <v>175</v>
      </c>
      <c r="P389" s="26" t="s">
        <v>111</v>
      </c>
      <c r="Q389" s="25"/>
      <c r="R389" s="26" t="s">
        <v>110</v>
      </c>
      <c r="S389" s="25"/>
      <c r="T389" s="26" t="s">
        <v>109</v>
      </c>
      <c r="U389" s="25"/>
      <c r="V389" s="26" t="s">
        <v>108</v>
      </c>
      <c r="W389" s="25"/>
      <c r="X389" s="26" t="s">
        <v>107</v>
      </c>
      <c r="Y389" s="25"/>
      <c r="Z389" s="26" t="s">
        <v>106</v>
      </c>
      <c r="AA389" s="25"/>
      <c r="AB389" s="24"/>
      <c r="AC389" s="25"/>
      <c r="AD389" s="24"/>
      <c r="AE389" s="23"/>
      <c r="AF389" s="251"/>
      <c r="AG389" s="251"/>
      <c r="AH389" s="22"/>
      <c r="AI389" s="11"/>
      <c r="AJ389" s="234"/>
      <c r="AK389" s="240"/>
      <c r="AL389" s="231"/>
      <c r="AM389" s="234"/>
      <c r="AN389" s="240"/>
      <c r="AO389" s="231"/>
      <c r="AP389" s="234"/>
      <c r="AQ389" s="240"/>
      <c r="AR389" s="231"/>
      <c r="AS389" s="234"/>
      <c r="AT389" s="240"/>
      <c r="AU389" s="231"/>
      <c r="AV389" s="234"/>
      <c r="AW389" s="237"/>
      <c r="AX389" s="231"/>
      <c r="AY389" s="292"/>
      <c r="AZ389" s="228"/>
      <c r="BA389" s="228"/>
      <c r="BB389" s="295"/>
    </row>
    <row r="390" spans="2:62" ht="28.15" customHeight="1" thickBot="1" x14ac:dyDescent="0.25">
      <c r="B390" s="30"/>
      <c r="C390" s="253"/>
      <c r="D390" s="51"/>
      <c r="E390" s="50"/>
      <c r="F390" s="50"/>
      <c r="G390" s="49"/>
      <c r="H390" s="226"/>
      <c r="I390" s="254"/>
      <c r="J390" s="254"/>
      <c r="K390" s="254"/>
      <c r="L390" s="48" t="s">
        <v>105</v>
      </c>
      <c r="M390" s="47" t="s">
        <v>186</v>
      </c>
      <c r="N390" s="48" t="s">
        <v>103</v>
      </c>
      <c r="O390" s="47" t="s">
        <v>121</v>
      </c>
      <c r="P390" s="48" t="s">
        <v>102</v>
      </c>
      <c r="Q390" s="47"/>
      <c r="R390" s="48" t="s">
        <v>101</v>
      </c>
      <c r="S390" s="47"/>
      <c r="T390" s="48">
        <v>20</v>
      </c>
      <c r="U390" s="47"/>
      <c r="V390" s="48" t="s">
        <v>100</v>
      </c>
      <c r="W390" s="47"/>
      <c r="X390" s="48" t="s">
        <v>99</v>
      </c>
      <c r="Y390" s="47"/>
      <c r="Z390" s="48" t="s">
        <v>98</v>
      </c>
      <c r="AA390" s="47"/>
      <c r="AB390" s="16"/>
      <c r="AC390" s="47"/>
      <c r="AD390" s="16"/>
      <c r="AE390" s="46"/>
      <c r="AF390" s="255"/>
      <c r="AG390" s="255"/>
      <c r="AH390" s="45"/>
      <c r="AI390" s="11"/>
      <c r="AJ390" s="235"/>
      <c r="AK390" s="241"/>
      <c r="AL390" s="232"/>
      <c r="AM390" s="235"/>
      <c r="AN390" s="241"/>
      <c r="AO390" s="232"/>
      <c r="AP390" s="235"/>
      <c r="AQ390" s="241"/>
      <c r="AR390" s="232"/>
      <c r="AS390" s="235"/>
      <c r="AT390" s="241"/>
      <c r="AU390" s="232"/>
      <c r="AV390" s="235"/>
      <c r="AW390" s="238"/>
      <c r="AX390" s="232"/>
      <c r="AY390" s="293"/>
      <c r="AZ390" s="229"/>
      <c r="BA390" s="229"/>
      <c r="BB390" s="296"/>
    </row>
    <row r="391" spans="2:62" ht="28.15" customHeight="1" x14ac:dyDescent="0.2">
      <c r="B391" s="30"/>
      <c r="C391" s="242">
        <v>2</v>
      </c>
      <c r="D391" s="44"/>
      <c r="E391" s="43"/>
      <c r="F391" s="43"/>
      <c r="G391" s="42"/>
      <c r="H391" s="223"/>
      <c r="I391" s="246">
        <v>47</v>
      </c>
      <c r="J391" s="246">
        <v>18</v>
      </c>
      <c r="K391" s="246">
        <v>6</v>
      </c>
      <c r="L391" s="41" t="s">
        <v>133</v>
      </c>
      <c r="M391" s="40" t="s">
        <v>186</v>
      </c>
      <c r="N391" s="41" t="s">
        <v>131</v>
      </c>
      <c r="O391" s="40" t="s">
        <v>411</v>
      </c>
      <c r="P391" s="41" t="s">
        <v>130</v>
      </c>
      <c r="Q391" s="40" t="s">
        <v>113</v>
      </c>
      <c r="R391" s="41" t="s">
        <v>129</v>
      </c>
      <c r="S391" s="40"/>
      <c r="T391" s="41" t="s">
        <v>128</v>
      </c>
      <c r="U391" s="40"/>
      <c r="V391" s="41" t="s">
        <v>127</v>
      </c>
      <c r="W391" s="40"/>
      <c r="X391" s="41" t="s">
        <v>126</v>
      </c>
      <c r="Y391" s="40"/>
      <c r="Z391" s="41" t="s">
        <v>125</v>
      </c>
      <c r="AA391" s="40"/>
      <c r="AB391" s="39"/>
      <c r="AC391" s="40"/>
      <c r="AD391" s="39" t="s">
        <v>104</v>
      </c>
      <c r="AE391" s="38"/>
      <c r="AF391" s="250"/>
      <c r="AG391" s="250"/>
      <c r="AH391" s="37"/>
      <c r="AI391" s="11"/>
      <c r="AJ391" s="233">
        <f>SUMPRODUCT(LEN($M391:$S394)-LEN(SUBSTITUTE($M391:$S394,"A", "")))</f>
        <v>14</v>
      </c>
      <c r="AK391" s="239">
        <f>SUMPRODUCT(LEN($AD391:$AD394)-LEN(SUBSTITUTE($AD391:$AD394,"A", "")))</f>
        <v>5</v>
      </c>
      <c r="AL391" s="230">
        <f>SUMPRODUCT(LEN($AC391:$AC394)-LEN(SUBSTITUTE($AC391:$AC394,"A", "")))</f>
        <v>0</v>
      </c>
      <c r="AM391" s="233">
        <f>SUMPRODUCT(LEN($M391:$S394)-LEN(SUBSTITUTE($M391:$S394,"S", "")))</f>
        <v>17</v>
      </c>
      <c r="AN391" s="239">
        <f>SUMPRODUCT(LEN($AD391:$AD394)-LEN(SUBSTITUTE($AD391:$AD394,"S", "")))</f>
        <v>12</v>
      </c>
      <c r="AO391" s="230">
        <f>SUMPRODUCT(LEN($AC391:$AC394)-LEN(SUBSTITUTE($AC391:$AC394,"S", "")))</f>
        <v>0</v>
      </c>
      <c r="AP391" s="233">
        <f>SUMPRODUCT(LEN($M391:$S394)-LEN(SUBSTITUTE($M391:$S394,"F", "")))</f>
        <v>0</v>
      </c>
      <c r="AQ391" s="239">
        <f>SUMPRODUCT(LEN($AD391:$AD394)-LEN(SUBSTITUTE($AD391:$AD394,"F", "")))</f>
        <v>0</v>
      </c>
      <c r="AR391" s="230">
        <f>SUMPRODUCT(LEN($AC391:$AC394)-LEN(SUBSTITUTE($AC391:$AC394,"F", "")))</f>
        <v>0</v>
      </c>
      <c r="AS391" s="233">
        <f>SUMPRODUCT(LEN($M391:$S394)-LEN(SUBSTITUTE($M391:$S394,"G", "")))</f>
        <v>3</v>
      </c>
      <c r="AT391" s="239">
        <f>SUMPRODUCT(LEN($AD391:$AD394)-LEN(SUBSTITUTE($AD391:$AD394,"G", "")))</f>
        <v>0</v>
      </c>
      <c r="AU391" s="230">
        <f>SUMPRODUCT(LEN($AC391:$AC394)-LEN(SUBSTITUTE($AC391:$AC394,"G", "")))</f>
        <v>0</v>
      </c>
      <c r="AV391" s="233">
        <f>SUMPRODUCT(LEN($L391:$S394)-LEN(SUBSTITUTE($L391:$S394,"M", "")))</f>
        <v>0</v>
      </c>
      <c r="AW391" s="236">
        <f>SUMPRODUCT(LEN($AD391:$AD394)-LEN(SUBSTITUTE($AD391:$AD394,"M", "")))</f>
        <v>0</v>
      </c>
      <c r="AX391" s="230">
        <f>SUMPRODUCT(LEN($AC391:$AC394)-LEN(SUBSTITUTE($AC391:$AC394,"M", "")))</f>
        <v>0</v>
      </c>
      <c r="AY391" s="291">
        <f>SUMPRODUCT(LEN($AE391:$AE394)-LEN(SUBSTITUTE($AE391:$AE394,"S", "")))</f>
        <v>0</v>
      </c>
      <c r="AZ391" s="227">
        <f>SUMPRODUCT(LEN($AE391:$AE394)-LEN(SUBSTITUTE($AE391:$AE394,"F", "")))</f>
        <v>0</v>
      </c>
      <c r="BA391" s="227">
        <f>SUMPRODUCT(LEN($AE391:$AE394)-LEN(SUBSTITUTE($AE391:$AE394,"G", "")))</f>
        <v>0</v>
      </c>
      <c r="BB391" s="294">
        <f>SUMPRODUCT(LEN($AE391:$AE394)-LEN(SUBSTITUTE($AE391:$AE394,"M", "")))</f>
        <v>0</v>
      </c>
    </row>
    <row r="392" spans="2:62" ht="28.15" customHeight="1" thickBot="1" x14ac:dyDescent="0.25">
      <c r="B392" s="30"/>
      <c r="C392" s="243"/>
      <c r="D392" s="36"/>
      <c r="E392" s="35"/>
      <c r="F392" s="35"/>
      <c r="G392" s="34"/>
      <c r="H392" s="224"/>
      <c r="I392" s="247"/>
      <c r="J392" s="247"/>
      <c r="K392" s="247"/>
      <c r="L392" s="33" t="s">
        <v>123</v>
      </c>
      <c r="M392" s="32" t="s">
        <v>479</v>
      </c>
      <c r="N392" s="33" t="s">
        <v>122</v>
      </c>
      <c r="O392" s="32" t="s">
        <v>217</v>
      </c>
      <c r="P392" s="33" t="s">
        <v>120</v>
      </c>
      <c r="Q392" s="32" t="s">
        <v>175</v>
      </c>
      <c r="R392" s="33" t="s">
        <v>119</v>
      </c>
      <c r="S392" s="32"/>
      <c r="T392" s="33" t="s">
        <v>118</v>
      </c>
      <c r="U392" s="32"/>
      <c r="V392" s="33" t="s">
        <v>117</v>
      </c>
      <c r="W392" s="32"/>
      <c r="X392" s="33" t="s">
        <v>116</v>
      </c>
      <c r="Y392" s="32"/>
      <c r="Z392" s="33" t="s">
        <v>115</v>
      </c>
      <c r="AA392" s="32"/>
      <c r="AB392" s="31"/>
      <c r="AC392" s="32"/>
      <c r="AD392" s="31" t="s">
        <v>409</v>
      </c>
      <c r="AE392" s="23"/>
      <c r="AF392" s="251"/>
      <c r="AG392" s="251"/>
      <c r="AH392" s="22"/>
      <c r="AI392" s="11"/>
      <c r="AJ392" s="234"/>
      <c r="AK392" s="240"/>
      <c r="AL392" s="231"/>
      <c r="AM392" s="234"/>
      <c r="AN392" s="240"/>
      <c r="AO392" s="231"/>
      <c r="AP392" s="234"/>
      <c r="AQ392" s="240"/>
      <c r="AR392" s="231"/>
      <c r="AS392" s="234"/>
      <c r="AT392" s="240"/>
      <c r="AU392" s="231"/>
      <c r="AV392" s="234"/>
      <c r="AW392" s="237"/>
      <c r="AX392" s="231"/>
      <c r="AY392" s="292"/>
      <c r="AZ392" s="228"/>
      <c r="BA392" s="228"/>
      <c r="BB392" s="295"/>
    </row>
    <row r="393" spans="2:62" ht="28.15" customHeight="1" x14ac:dyDescent="0.2">
      <c r="B393" s="30"/>
      <c r="C393" s="244"/>
      <c r="D393" s="29"/>
      <c r="E393" s="28"/>
      <c r="F393" s="28"/>
      <c r="G393" s="27"/>
      <c r="H393" s="225"/>
      <c r="I393" s="248"/>
      <c r="J393" s="248"/>
      <c r="K393" s="248"/>
      <c r="L393" s="26" t="s">
        <v>114</v>
      </c>
      <c r="M393" s="25" t="s">
        <v>430</v>
      </c>
      <c r="N393" s="26" t="s">
        <v>112</v>
      </c>
      <c r="O393" s="25" t="s">
        <v>217</v>
      </c>
      <c r="P393" s="26" t="s">
        <v>111</v>
      </c>
      <c r="Q393" s="25" t="s">
        <v>121</v>
      </c>
      <c r="R393" s="26" t="s">
        <v>110</v>
      </c>
      <c r="S393" s="25"/>
      <c r="T393" s="26" t="s">
        <v>109</v>
      </c>
      <c r="U393" s="25"/>
      <c r="V393" s="26" t="s">
        <v>108</v>
      </c>
      <c r="W393" s="25"/>
      <c r="X393" s="26" t="s">
        <v>107</v>
      </c>
      <c r="Y393" s="25"/>
      <c r="Z393" s="26" t="s">
        <v>106</v>
      </c>
      <c r="AA393" s="25"/>
      <c r="AB393" s="24"/>
      <c r="AC393" s="25"/>
      <c r="AD393" s="24" t="s">
        <v>495</v>
      </c>
      <c r="AE393" s="23"/>
      <c r="AF393" s="251"/>
      <c r="AG393" s="251"/>
      <c r="AH393" s="22"/>
      <c r="AI393" s="11"/>
      <c r="AJ393" s="234"/>
      <c r="AK393" s="240"/>
      <c r="AL393" s="231"/>
      <c r="AM393" s="234"/>
      <c r="AN393" s="240"/>
      <c r="AO393" s="231"/>
      <c r="AP393" s="234"/>
      <c r="AQ393" s="240"/>
      <c r="AR393" s="231"/>
      <c r="AS393" s="234"/>
      <c r="AT393" s="240"/>
      <c r="AU393" s="231"/>
      <c r="AV393" s="234"/>
      <c r="AW393" s="237"/>
      <c r="AX393" s="231"/>
      <c r="AY393" s="292"/>
      <c r="AZ393" s="228"/>
      <c r="BA393" s="228"/>
      <c r="BB393" s="295"/>
    </row>
    <row r="394" spans="2:62" ht="28.15" customHeight="1" thickBot="1" x14ac:dyDescent="0.25">
      <c r="B394" s="30"/>
      <c r="C394" s="253"/>
      <c r="D394" s="51"/>
      <c r="E394" s="50"/>
      <c r="F394" s="50"/>
      <c r="G394" s="49"/>
      <c r="H394" s="226"/>
      <c r="I394" s="254"/>
      <c r="J394" s="254"/>
      <c r="K394" s="254"/>
      <c r="L394" s="48" t="s">
        <v>105</v>
      </c>
      <c r="M394" s="47" t="s">
        <v>494</v>
      </c>
      <c r="N394" s="48" t="s">
        <v>103</v>
      </c>
      <c r="O394" s="47" t="s">
        <v>195</v>
      </c>
      <c r="P394" s="48" t="s">
        <v>102</v>
      </c>
      <c r="Q394" s="47" t="s">
        <v>121</v>
      </c>
      <c r="R394" s="48" t="s">
        <v>101</v>
      </c>
      <c r="S394" s="47"/>
      <c r="T394" s="48">
        <v>20</v>
      </c>
      <c r="U394" s="47"/>
      <c r="V394" s="48" t="s">
        <v>100</v>
      </c>
      <c r="W394" s="47"/>
      <c r="X394" s="48" t="s">
        <v>99</v>
      </c>
      <c r="Y394" s="47"/>
      <c r="Z394" s="48" t="s">
        <v>98</v>
      </c>
      <c r="AA394" s="47"/>
      <c r="AB394" s="16"/>
      <c r="AC394" s="47"/>
      <c r="AD394" s="16"/>
      <c r="AE394" s="46"/>
      <c r="AF394" s="255"/>
      <c r="AG394" s="255"/>
      <c r="AH394" s="45"/>
      <c r="AI394" s="11"/>
      <c r="AJ394" s="235"/>
      <c r="AK394" s="241"/>
      <c r="AL394" s="232"/>
      <c r="AM394" s="235"/>
      <c r="AN394" s="241"/>
      <c r="AO394" s="232"/>
      <c r="AP394" s="235"/>
      <c r="AQ394" s="241"/>
      <c r="AR394" s="232"/>
      <c r="AS394" s="235"/>
      <c r="AT394" s="241"/>
      <c r="AU394" s="232"/>
      <c r="AV394" s="235"/>
      <c r="AW394" s="238"/>
      <c r="AX394" s="232"/>
      <c r="AY394" s="293"/>
      <c r="AZ394" s="229"/>
      <c r="BA394" s="229"/>
      <c r="BB394" s="296"/>
    </row>
    <row r="395" spans="2:62" ht="28.15" customHeight="1" x14ac:dyDescent="0.2">
      <c r="B395" s="30"/>
      <c r="C395" s="242">
        <v>3</v>
      </c>
      <c r="D395" s="44"/>
      <c r="E395" s="43"/>
      <c r="F395" s="43"/>
      <c r="G395" s="42"/>
      <c r="H395" s="223"/>
      <c r="I395" s="246">
        <v>49</v>
      </c>
      <c r="J395" s="246">
        <v>18</v>
      </c>
      <c r="K395" s="246">
        <v>7</v>
      </c>
      <c r="L395" s="41" t="s">
        <v>133</v>
      </c>
      <c r="M395" s="40" t="s">
        <v>132</v>
      </c>
      <c r="N395" s="41" t="s">
        <v>131</v>
      </c>
      <c r="O395" s="40" t="s">
        <v>113</v>
      </c>
      <c r="P395" s="41" t="s">
        <v>130</v>
      </c>
      <c r="Q395" s="40" t="s">
        <v>121</v>
      </c>
      <c r="R395" s="41" t="s">
        <v>129</v>
      </c>
      <c r="S395" s="40"/>
      <c r="T395" s="41" t="s">
        <v>128</v>
      </c>
      <c r="U395" s="40"/>
      <c r="V395" s="41" t="s">
        <v>127</v>
      </c>
      <c r="W395" s="40"/>
      <c r="X395" s="41" t="s">
        <v>126</v>
      </c>
      <c r="Y395" s="40"/>
      <c r="Z395" s="41" t="s">
        <v>125</v>
      </c>
      <c r="AA395" s="40"/>
      <c r="AB395" s="39"/>
      <c r="AC395" s="40"/>
      <c r="AD395" s="39"/>
      <c r="AE395" s="38"/>
      <c r="AF395" s="250"/>
      <c r="AG395" s="250"/>
      <c r="AH395" s="37"/>
      <c r="AI395" s="11"/>
      <c r="AJ395" s="233">
        <f>SUMPRODUCT(LEN($M395:$S398)-LEN(SUBSTITUTE($M395:$S398,"A", "")))</f>
        <v>9</v>
      </c>
      <c r="AK395" s="239">
        <f>SUMPRODUCT(LEN($AD395:$AD398)-LEN(SUBSTITUTE($AD395:$AD398,"A", "")))</f>
        <v>0</v>
      </c>
      <c r="AL395" s="230">
        <f>SUMPRODUCT(LEN($AC395:$AC398)-LEN(SUBSTITUTE($AC395:$AC398,"A", "")))</f>
        <v>0</v>
      </c>
      <c r="AM395" s="233">
        <f>SUMPRODUCT(LEN($M395:$S398)-LEN(SUBSTITUTE($M395:$S398,"S", "")))</f>
        <v>11</v>
      </c>
      <c r="AN395" s="239">
        <f>SUMPRODUCT(LEN($AD395:$AD398)-LEN(SUBSTITUTE($AD395:$AD398,"S", "")))</f>
        <v>0</v>
      </c>
      <c r="AO395" s="230">
        <f>SUMPRODUCT(LEN($AC395:$AC398)-LEN(SUBSTITUTE($AC395:$AC398,"S", "")))</f>
        <v>0</v>
      </c>
      <c r="AP395" s="233">
        <f>SUMPRODUCT(LEN($M395:$S398)-LEN(SUBSTITUTE($M395:$S398,"F", "")))</f>
        <v>0</v>
      </c>
      <c r="AQ395" s="239">
        <f>SUMPRODUCT(LEN($AD395:$AD398)-LEN(SUBSTITUTE($AD395:$AD398,"F", "")))</f>
        <v>0</v>
      </c>
      <c r="AR395" s="230">
        <f>SUMPRODUCT(LEN($AC395:$AC398)-LEN(SUBSTITUTE($AC395:$AC398,"F", "")))</f>
        <v>0</v>
      </c>
      <c r="AS395" s="233">
        <f>SUMPRODUCT(LEN($M395:$S398)-LEN(SUBSTITUTE($M395:$S398,"G", "")))</f>
        <v>0</v>
      </c>
      <c r="AT395" s="239">
        <f>SUMPRODUCT(LEN($AD395:$AD398)-LEN(SUBSTITUTE($AD395:$AD398,"G", "")))</f>
        <v>0</v>
      </c>
      <c r="AU395" s="230">
        <f>SUMPRODUCT(LEN($AC395:$AC398)-LEN(SUBSTITUTE($AC395:$AC398,"G", "")))</f>
        <v>0</v>
      </c>
      <c r="AV395" s="233">
        <f>SUMPRODUCT(LEN($L395:$S398)-LEN(SUBSTITUTE($L395:$S398,"M", "")))</f>
        <v>0</v>
      </c>
      <c r="AW395" s="236">
        <f>SUMPRODUCT(LEN($AD395:$AD398)-LEN(SUBSTITUTE($AD395:$AD398,"M", "")))</f>
        <v>0</v>
      </c>
      <c r="AX395" s="230">
        <f>SUMPRODUCT(LEN($AC395:$AC398)-LEN(SUBSTITUTE($AC395:$AC398,"M", "")))</f>
        <v>0</v>
      </c>
      <c r="AY395" s="291">
        <f>SUMPRODUCT(LEN($AE395:$AE398)-LEN(SUBSTITUTE($AE395:$AE398,"S", "")))</f>
        <v>0</v>
      </c>
      <c r="AZ395" s="227">
        <f>SUMPRODUCT(LEN($AE395:$AE398)-LEN(SUBSTITUTE($AE395:$AE398,"F", "")))</f>
        <v>0</v>
      </c>
      <c r="BA395" s="227">
        <f>SUMPRODUCT(LEN($AE395:$AE398)-LEN(SUBSTITUTE($AE395:$AE398,"G", "")))</f>
        <v>0</v>
      </c>
      <c r="BB395" s="294">
        <f>SUMPRODUCT(LEN($AE395:$AE398)-LEN(SUBSTITUTE($AE395:$AE398,"M", "")))</f>
        <v>0</v>
      </c>
    </row>
    <row r="396" spans="2:62" ht="28.15" customHeight="1" thickBot="1" x14ac:dyDescent="0.25">
      <c r="B396" s="30"/>
      <c r="C396" s="243"/>
      <c r="D396" s="36"/>
      <c r="E396" s="35"/>
      <c r="F396" s="35"/>
      <c r="G396" s="34"/>
      <c r="H396" s="224"/>
      <c r="I396" s="247"/>
      <c r="J396" s="247"/>
      <c r="K396" s="247"/>
      <c r="L396" s="33" t="s">
        <v>123</v>
      </c>
      <c r="M396" s="32" t="s">
        <v>132</v>
      </c>
      <c r="N396" s="33" t="s">
        <v>122</v>
      </c>
      <c r="O396" s="32" t="s">
        <v>113</v>
      </c>
      <c r="P396" s="33" t="s">
        <v>120</v>
      </c>
      <c r="Q396" s="32" t="s">
        <v>121</v>
      </c>
      <c r="R396" s="33" t="s">
        <v>119</v>
      </c>
      <c r="S396" s="32"/>
      <c r="T396" s="33" t="s">
        <v>118</v>
      </c>
      <c r="U396" s="32"/>
      <c r="V396" s="33" t="s">
        <v>117</v>
      </c>
      <c r="W396" s="32"/>
      <c r="X396" s="33" t="s">
        <v>116</v>
      </c>
      <c r="Y396" s="32"/>
      <c r="Z396" s="33" t="s">
        <v>115</v>
      </c>
      <c r="AA396" s="32"/>
      <c r="AB396" s="31"/>
      <c r="AC396" s="32"/>
      <c r="AD396" s="31"/>
      <c r="AE396" s="23"/>
      <c r="AF396" s="251"/>
      <c r="AG396" s="251"/>
      <c r="AH396" s="22"/>
      <c r="AI396" s="11"/>
      <c r="AJ396" s="234"/>
      <c r="AK396" s="240"/>
      <c r="AL396" s="231"/>
      <c r="AM396" s="234"/>
      <c r="AN396" s="240"/>
      <c r="AO396" s="231"/>
      <c r="AP396" s="234"/>
      <c r="AQ396" s="240"/>
      <c r="AR396" s="231"/>
      <c r="AS396" s="234"/>
      <c r="AT396" s="240"/>
      <c r="AU396" s="231"/>
      <c r="AV396" s="234"/>
      <c r="AW396" s="237"/>
      <c r="AX396" s="231"/>
      <c r="AY396" s="292"/>
      <c r="AZ396" s="228"/>
      <c r="BA396" s="228"/>
      <c r="BB396" s="295"/>
    </row>
    <row r="397" spans="2:62" ht="28.15" customHeight="1" x14ac:dyDescent="0.2">
      <c r="B397" s="30"/>
      <c r="C397" s="244"/>
      <c r="D397" s="29"/>
      <c r="E397" s="28"/>
      <c r="F397" s="28"/>
      <c r="G397" s="27"/>
      <c r="H397" s="225"/>
      <c r="I397" s="248"/>
      <c r="J397" s="248"/>
      <c r="K397" s="248"/>
      <c r="L397" s="26" t="s">
        <v>114</v>
      </c>
      <c r="M397" s="25" t="s">
        <v>215</v>
      </c>
      <c r="N397" s="26" t="s">
        <v>112</v>
      </c>
      <c r="O397" s="25" t="s">
        <v>175</v>
      </c>
      <c r="P397" s="26" t="s">
        <v>111</v>
      </c>
      <c r="Q397" s="25" t="s">
        <v>104</v>
      </c>
      <c r="R397" s="26" t="s">
        <v>110</v>
      </c>
      <c r="S397" s="25"/>
      <c r="T397" s="26" t="s">
        <v>109</v>
      </c>
      <c r="U397" s="25"/>
      <c r="V397" s="26" t="s">
        <v>108</v>
      </c>
      <c r="W397" s="25"/>
      <c r="X397" s="26" t="s">
        <v>107</v>
      </c>
      <c r="Y397" s="25"/>
      <c r="Z397" s="26" t="s">
        <v>106</v>
      </c>
      <c r="AA397" s="25"/>
      <c r="AB397" s="24"/>
      <c r="AC397" s="25"/>
      <c r="AD397" s="24"/>
      <c r="AE397" s="23"/>
      <c r="AF397" s="251"/>
      <c r="AG397" s="251"/>
      <c r="AH397" s="22"/>
      <c r="AI397" s="11"/>
      <c r="AJ397" s="234"/>
      <c r="AK397" s="240"/>
      <c r="AL397" s="231"/>
      <c r="AM397" s="234"/>
      <c r="AN397" s="240"/>
      <c r="AO397" s="231"/>
      <c r="AP397" s="234"/>
      <c r="AQ397" s="240"/>
      <c r="AR397" s="231"/>
      <c r="AS397" s="234"/>
      <c r="AT397" s="240"/>
      <c r="AU397" s="231"/>
      <c r="AV397" s="234"/>
      <c r="AW397" s="237"/>
      <c r="AX397" s="231"/>
      <c r="AY397" s="292"/>
      <c r="AZ397" s="228"/>
      <c r="BA397" s="228"/>
      <c r="BB397" s="295"/>
    </row>
    <row r="398" spans="2:62" ht="28.15" customHeight="1" thickBot="1" x14ac:dyDescent="0.25">
      <c r="B398" s="21"/>
      <c r="C398" s="245"/>
      <c r="D398" s="20"/>
      <c r="E398" s="19"/>
      <c r="F398" s="19"/>
      <c r="G398" s="18"/>
      <c r="H398" s="226"/>
      <c r="I398" s="249"/>
      <c r="J398" s="249"/>
      <c r="K398" s="249"/>
      <c r="L398" s="17" t="s">
        <v>105</v>
      </c>
      <c r="M398" s="15" t="s">
        <v>132</v>
      </c>
      <c r="N398" s="17" t="s">
        <v>103</v>
      </c>
      <c r="O398" s="15" t="s">
        <v>113</v>
      </c>
      <c r="P398" s="17" t="s">
        <v>102</v>
      </c>
      <c r="Q398" s="15" t="s">
        <v>223</v>
      </c>
      <c r="R398" s="17" t="s">
        <v>101</v>
      </c>
      <c r="S398" s="15"/>
      <c r="T398" s="17">
        <v>20</v>
      </c>
      <c r="U398" s="15"/>
      <c r="V398" s="17" t="s">
        <v>100</v>
      </c>
      <c r="W398" s="15"/>
      <c r="X398" s="17" t="s">
        <v>99</v>
      </c>
      <c r="Y398" s="15"/>
      <c r="Z398" s="17" t="s">
        <v>98</v>
      </c>
      <c r="AA398" s="15"/>
      <c r="AB398" s="16"/>
      <c r="AC398" s="15"/>
      <c r="AD398" s="14"/>
      <c r="AE398" s="13"/>
      <c r="AF398" s="252"/>
      <c r="AG398" s="252"/>
      <c r="AH398" s="12"/>
      <c r="AI398" s="11"/>
      <c r="AJ398" s="235"/>
      <c r="AK398" s="241"/>
      <c r="AL398" s="232"/>
      <c r="AM398" s="235"/>
      <c r="AN398" s="241"/>
      <c r="AO398" s="232"/>
      <c r="AP398" s="235"/>
      <c r="AQ398" s="241"/>
      <c r="AR398" s="232"/>
      <c r="AS398" s="235"/>
      <c r="AT398" s="241"/>
      <c r="AU398" s="232"/>
      <c r="AV398" s="235"/>
      <c r="AW398" s="238"/>
      <c r="AX398" s="232"/>
      <c r="AY398" s="293"/>
      <c r="AZ398" s="229"/>
      <c r="BA398" s="229"/>
      <c r="BB398" s="296"/>
    </row>
    <row r="399" spans="2:62" ht="85.9" customHeight="1" thickTop="1" thickBot="1" x14ac:dyDescent="0.35">
      <c r="B399" s="105" t="s">
        <v>174</v>
      </c>
      <c r="C399" s="95" t="s">
        <v>173</v>
      </c>
      <c r="D399" s="100" t="s">
        <v>172</v>
      </c>
      <c r="E399" s="104" t="s">
        <v>171</v>
      </c>
      <c r="F399" s="103"/>
      <c r="G399" s="102"/>
      <c r="H399" s="101" t="s">
        <v>170</v>
      </c>
      <c r="I399" s="100" t="s">
        <v>96</v>
      </c>
      <c r="J399" s="100" t="s">
        <v>169</v>
      </c>
      <c r="K399" s="100" t="s">
        <v>97</v>
      </c>
      <c r="L399" s="256" t="s">
        <v>168</v>
      </c>
      <c r="M399" s="262"/>
      <c r="N399" s="256" t="s">
        <v>167</v>
      </c>
      <c r="O399" s="262"/>
      <c r="P399" s="256" t="s">
        <v>167</v>
      </c>
      <c r="Q399" s="257"/>
      <c r="R399" s="256" t="s">
        <v>167</v>
      </c>
      <c r="S399" s="257"/>
      <c r="T399" s="256" t="s">
        <v>167</v>
      </c>
      <c r="U399" s="257"/>
      <c r="V399" s="256" t="s">
        <v>167</v>
      </c>
      <c r="W399" s="257"/>
      <c r="X399" s="256" t="s">
        <v>167</v>
      </c>
      <c r="Y399" s="257"/>
      <c r="Z399" s="256" t="s">
        <v>167</v>
      </c>
      <c r="AA399" s="257"/>
      <c r="AB399" s="261" t="s">
        <v>166</v>
      </c>
      <c r="AC399" s="257"/>
      <c r="AD399" s="101" t="s">
        <v>165</v>
      </c>
      <c r="AE399" s="101" t="s">
        <v>164</v>
      </c>
      <c r="AF399" s="100" t="s">
        <v>163</v>
      </c>
      <c r="AG399" s="100" t="s">
        <v>162</v>
      </c>
      <c r="AH399" s="99" t="s">
        <v>161</v>
      </c>
      <c r="AI399" s="98"/>
      <c r="AJ399" s="96" t="s">
        <v>160</v>
      </c>
      <c r="AK399" s="95" t="s">
        <v>159</v>
      </c>
      <c r="AL399" s="94" t="s">
        <v>158</v>
      </c>
      <c r="AM399" s="96" t="s">
        <v>157</v>
      </c>
      <c r="AN399" s="95" t="s">
        <v>156</v>
      </c>
      <c r="AO399" s="94" t="s">
        <v>155</v>
      </c>
      <c r="AP399" s="96" t="s">
        <v>154</v>
      </c>
      <c r="AQ399" s="95" t="s">
        <v>153</v>
      </c>
      <c r="AR399" s="97" t="s">
        <v>152</v>
      </c>
      <c r="AS399" s="96" t="s">
        <v>151</v>
      </c>
      <c r="AT399" s="95" t="s">
        <v>150</v>
      </c>
      <c r="AU399" s="94" t="s">
        <v>149</v>
      </c>
      <c r="AV399" s="96" t="s">
        <v>148</v>
      </c>
      <c r="AW399" s="95" t="s">
        <v>147</v>
      </c>
      <c r="AX399" s="94" t="s">
        <v>146</v>
      </c>
      <c r="AY399" s="93" t="s">
        <v>145</v>
      </c>
      <c r="AZ399" s="92" t="s">
        <v>144</v>
      </c>
      <c r="BA399" s="92" t="s">
        <v>143</v>
      </c>
      <c r="BB399" s="91" t="s">
        <v>142</v>
      </c>
    </row>
    <row r="400" spans="2:62" ht="48" thickBot="1" x14ac:dyDescent="0.3">
      <c r="B400" s="90" t="s">
        <v>227</v>
      </c>
      <c r="C400" s="89"/>
      <c r="D400" s="88">
        <v>180</v>
      </c>
      <c r="E400" s="258"/>
      <c r="F400" s="259"/>
      <c r="G400" s="260"/>
      <c r="H400" s="87" t="s">
        <v>140</v>
      </c>
      <c r="I400" s="86"/>
      <c r="J400" s="86"/>
      <c r="K400" s="85"/>
      <c r="L400" s="84"/>
      <c r="M400" s="81"/>
      <c r="N400" s="84"/>
      <c r="O400" s="81"/>
      <c r="P400" s="84"/>
      <c r="Q400" s="81"/>
      <c r="R400" s="84"/>
      <c r="S400" s="81"/>
      <c r="T400" s="84"/>
      <c r="U400" s="81"/>
      <c r="V400" s="84"/>
      <c r="W400" s="81"/>
      <c r="X400" s="84"/>
      <c r="Y400" s="81"/>
      <c r="Z400" s="84"/>
      <c r="AA400" s="83"/>
      <c r="AB400" s="82" t="s">
        <v>139</v>
      </c>
      <c r="AC400" s="81"/>
      <c r="AD400" s="81"/>
      <c r="AE400" s="81"/>
      <c r="AF400" s="80"/>
      <c r="AG400" s="80"/>
      <c r="AH400" s="60"/>
      <c r="AI400" s="79" t="s">
        <v>138</v>
      </c>
      <c r="AJ400" s="78">
        <f t="shared" ref="AJ400:BB400" si="52">SUM(AJ402:AJ413)</f>
        <v>31</v>
      </c>
      <c r="AK400" s="77">
        <f t="shared" si="52"/>
        <v>5</v>
      </c>
      <c r="AL400" s="76">
        <f t="shared" si="52"/>
        <v>0</v>
      </c>
      <c r="AM400" s="78">
        <f t="shared" si="52"/>
        <v>31</v>
      </c>
      <c r="AN400" s="77">
        <f t="shared" si="52"/>
        <v>2</v>
      </c>
      <c r="AO400" s="76">
        <f t="shared" si="52"/>
        <v>0</v>
      </c>
      <c r="AP400" s="78">
        <f t="shared" si="52"/>
        <v>2</v>
      </c>
      <c r="AQ400" s="77">
        <f t="shared" si="52"/>
        <v>0</v>
      </c>
      <c r="AR400" s="76">
        <f t="shared" si="52"/>
        <v>0</v>
      </c>
      <c r="AS400" s="78">
        <f t="shared" si="52"/>
        <v>3</v>
      </c>
      <c r="AT400" s="77">
        <f t="shared" si="52"/>
        <v>0</v>
      </c>
      <c r="AU400" s="76">
        <f t="shared" si="52"/>
        <v>0</v>
      </c>
      <c r="AV400" s="78">
        <f t="shared" si="52"/>
        <v>0</v>
      </c>
      <c r="AW400" s="77">
        <f t="shared" si="52"/>
        <v>0</v>
      </c>
      <c r="AX400" s="76">
        <f t="shared" si="52"/>
        <v>0</v>
      </c>
      <c r="AY400" s="75">
        <f t="shared" si="52"/>
        <v>0</v>
      </c>
      <c r="AZ400" s="74">
        <f t="shared" si="52"/>
        <v>0</v>
      </c>
      <c r="BA400" s="74">
        <f t="shared" si="52"/>
        <v>0</v>
      </c>
      <c r="BB400" s="73">
        <f t="shared" si="52"/>
        <v>0</v>
      </c>
      <c r="BC400" s="72" t="s">
        <v>137</v>
      </c>
      <c r="BF400" s="5">
        <f>SUM(AJ400:AL400)/$BG$5</f>
        <v>12</v>
      </c>
      <c r="BG400" s="5">
        <f>SUM(AM400:AO400,AY400)/$BG$5</f>
        <v>11</v>
      </c>
      <c r="BH400" s="5">
        <f>SUM(AP400:AR400,AZ400)/$BG$5</f>
        <v>0.66666666666666663</v>
      </c>
      <c r="BI400" s="5">
        <f>SUM(AS400:AU400,BA400)/$BG$5</f>
        <v>1</v>
      </c>
      <c r="BJ400" s="5">
        <f>SUM(AV400:AX400,BB400)/$BG$5</f>
        <v>0</v>
      </c>
    </row>
    <row r="401" spans="2:62" ht="37.5" thickBot="1" x14ac:dyDescent="0.3">
      <c r="B401" s="71"/>
      <c r="C401" s="70"/>
      <c r="D401" s="69"/>
      <c r="E401" s="68"/>
      <c r="F401" s="68"/>
      <c r="G401" s="67"/>
      <c r="H401" s="66"/>
      <c r="I401" s="64"/>
      <c r="J401" s="64"/>
      <c r="K401" s="65"/>
      <c r="L401" s="64"/>
      <c r="M401" s="62"/>
      <c r="N401" s="64"/>
      <c r="O401" s="62"/>
      <c r="P401" s="64"/>
      <c r="Q401" s="62"/>
      <c r="R401" s="64"/>
      <c r="S401" s="62"/>
      <c r="T401" s="64"/>
      <c r="U401" s="62"/>
      <c r="V401" s="64"/>
      <c r="W401" s="62"/>
      <c r="X401" s="64"/>
      <c r="Y401" s="62"/>
      <c r="Z401" s="64"/>
      <c r="AA401" s="62"/>
      <c r="AB401" s="63"/>
      <c r="AC401" s="62"/>
      <c r="AD401" s="62"/>
      <c r="AE401" s="62"/>
      <c r="AF401" s="61"/>
      <c r="AG401" s="61"/>
      <c r="AH401" s="60"/>
      <c r="AI401" s="59" t="s">
        <v>136</v>
      </c>
      <c r="AJ401" s="58">
        <f t="shared" ref="AJ401:BB401" si="53">AJ400/3</f>
        <v>10.333333333333334</v>
      </c>
      <c r="AK401" s="57">
        <f t="shared" si="53"/>
        <v>1.6666666666666667</v>
      </c>
      <c r="AL401" s="56">
        <f t="shared" si="53"/>
        <v>0</v>
      </c>
      <c r="AM401" s="58">
        <f t="shared" si="53"/>
        <v>10.333333333333334</v>
      </c>
      <c r="AN401" s="57">
        <f t="shared" si="53"/>
        <v>0.66666666666666663</v>
      </c>
      <c r="AO401" s="56">
        <f t="shared" si="53"/>
        <v>0</v>
      </c>
      <c r="AP401" s="58">
        <f t="shared" si="53"/>
        <v>0.66666666666666663</v>
      </c>
      <c r="AQ401" s="57">
        <f t="shared" si="53"/>
        <v>0</v>
      </c>
      <c r="AR401" s="56">
        <f t="shared" si="53"/>
        <v>0</v>
      </c>
      <c r="AS401" s="58">
        <f t="shared" si="53"/>
        <v>1</v>
      </c>
      <c r="AT401" s="57">
        <f t="shared" si="53"/>
        <v>0</v>
      </c>
      <c r="AU401" s="56">
        <f t="shared" si="53"/>
        <v>0</v>
      </c>
      <c r="AV401" s="58">
        <f t="shared" si="53"/>
        <v>0</v>
      </c>
      <c r="AW401" s="57">
        <f t="shared" si="53"/>
        <v>0</v>
      </c>
      <c r="AX401" s="56">
        <f t="shared" si="53"/>
        <v>0</v>
      </c>
      <c r="AY401" s="55">
        <f t="shared" si="53"/>
        <v>0</v>
      </c>
      <c r="AZ401" s="54">
        <f t="shared" si="53"/>
        <v>0</v>
      </c>
      <c r="BA401" s="54">
        <f t="shared" si="53"/>
        <v>0</v>
      </c>
      <c r="BB401" s="53">
        <f t="shared" si="53"/>
        <v>0</v>
      </c>
      <c r="BC401" s="52" t="s">
        <v>135</v>
      </c>
    </row>
    <row r="402" spans="2:62" ht="28.15" customHeight="1" x14ac:dyDescent="0.2">
      <c r="B402" s="30"/>
      <c r="C402" s="242">
        <v>1</v>
      </c>
      <c r="D402" s="44"/>
      <c r="E402" s="43"/>
      <c r="F402" s="43"/>
      <c r="G402" s="42"/>
      <c r="H402" s="223" t="s">
        <v>134</v>
      </c>
      <c r="I402" s="246">
        <v>54</v>
      </c>
      <c r="J402" s="246">
        <v>18</v>
      </c>
      <c r="K402" s="246">
        <v>8</v>
      </c>
      <c r="L402" s="41" t="s">
        <v>133</v>
      </c>
      <c r="M402" s="40" t="s">
        <v>104</v>
      </c>
      <c r="N402" s="41" t="s">
        <v>131</v>
      </c>
      <c r="O402" s="40" t="s">
        <v>217</v>
      </c>
      <c r="P402" s="41" t="s">
        <v>130</v>
      </c>
      <c r="Q402" s="40" t="s">
        <v>104</v>
      </c>
      <c r="R402" s="41" t="s">
        <v>129</v>
      </c>
      <c r="S402" s="40"/>
      <c r="T402" s="41" t="s">
        <v>128</v>
      </c>
      <c r="U402" s="40"/>
      <c r="V402" s="41" t="s">
        <v>127</v>
      </c>
      <c r="W402" s="40"/>
      <c r="X402" s="41" t="s">
        <v>126</v>
      </c>
      <c r="Y402" s="40"/>
      <c r="Z402" s="41" t="s">
        <v>125</v>
      </c>
      <c r="AA402" s="40"/>
      <c r="AB402" s="39"/>
      <c r="AC402" s="40"/>
      <c r="AD402" s="39"/>
      <c r="AE402" s="38"/>
      <c r="AF402" s="250"/>
      <c r="AG402" s="250"/>
      <c r="AH402" s="37"/>
      <c r="AI402" s="11"/>
      <c r="AJ402" s="233">
        <f>SUMPRODUCT(LEN($M402:$S405)-LEN(SUBSTITUTE($M402:$S405,"A", "")))</f>
        <v>13</v>
      </c>
      <c r="AK402" s="239">
        <f>SUMPRODUCT(LEN($AD402:$AD405)-LEN(SUBSTITUTE($AD402:$AD405,"A", "")))</f>
        <v>0</v>
      </c>
      <c r="AL402" s="230">
        <f>SUMPRODUCT(LEN($AC402:$AC405)-LEN(SUBSTITUTE($AC402:$AC405,"A", "")))</f>
        <v>0</v>
      </c>
      <c r="AM402" s="233">
        <f>SUMPRODUCT(LEN($M402:$S405)-LEN(SUBSTITUTE($M402:$S405,"S", "")))</f>
        <v>6</v>
      </c>
      <c r="AN402" s="239">
        <f>SUMPRODUCT(LEN($AD402:$AD405)-LEN(SUBSTITUTE($AD402:$AD405,"S", "")))</f>
        <v>0</v>
      </c>
      <c r="AO402" s="230">
        <f>SUMPRODUCT(LEN($AC402:$AC405)-LEN(SUBSTITUTE($AC402:$AC405,"S", "")))</f>
        <v>0</v>
      </c>
      <c r="AP402" s="233">
        <f>SUMPRODUCT(LEN($M402:$S405)-LEN(SUBSTITUTE($M402:$S405,"F", "")))</f>
        <v>0</v>
      </c>
      <c r="AQ402" s="239">
        <f>SUMPRODUCT(LEN($AD402:$AD405)-LEN(SUBSTITUTE($AD402:$AD405,"F", "")))</f>
        <v>0</v>
      </c>
      <c r="AR402" s="230">
        <f>SUMPRODUCT(LEN($AC402:$AC405)-LEN(SUBSTITUTE($AC402:$AC405,"F", "")))</f>
        <v>0</v>
      </c>
      <c r="AS402" s="233">
        <f>SUMPRODUCT(LEN($M402:$S405)-LEN(SUBSTITUTE($M402:$S405,"G", "")))</f>
        <v>0</v>
      </c>
      <c r="AT402" s="239">
        <f>SUMPRODUCT(LEN($AD402:$AD405)-LEN(SUBSTITUTE($AD402:$AD405,"G", "")))</f>
        <v>0</v>
      </c>
      <c r="AU402" s="230">
        <f>SUMPRODUCT(LEN($AC402:$AC405)-LEN(SUBSTITUTE($AC402:$AC405,"G", "")))</f>
        <v>0</v>
      </c>
      <c r="AV402" s="233">
        <f>SUMPRODUCT(LEN($L402:$S405)-LEN(SUBSTITUTE($L402:$S405,"M", "")))</f>
        <v>0</v>
      </c>
      <c r="AW402" s="236">
        <f>SUMPRODUCT(LEN($AD402:$AD405)-LEN(SUBSTITUTE($AD402:$AD405,"M", "")))</f>
        <v>0</v>
      </c>
      <c r="AX402" s="230">
        <f>SUMPRODUCT(LEN($AC402:$AC405)-LEN(SUBSTITUTE($AC402:$AC405,"M", "")))</f>
        <v>0</v>
      </c>
      <c r="AY402" s="291">
        <f>SUMPRODUCT(LEN($AE402:$AE405)-LEN(SUBSTITUTE($AE402:$AE405,"S", "")))</f>
        <v>0</v>
      </c>
      <c r="AZ402" s="227">
        <f>SUMPRODUCT(LEN($AE402:$AE405)-LEN(SUBSTITUTE($AE402:$AE405,"F", "")))</f>
        <v>0</v>
      </c>
      <c r="BA402" s="227">
        <f>SUMPRODUCT(LEN($AE402:$AE405)-LEN(SUBSTITUTE($AE402:$AE405,"G", "")))</f>
        <v>0</v>
      </c>
      <c r="BB402" s="294">
        <f>SUMPRODUCT(LEN($AE402:$AE405)-LEN(SUBSTITUTE($AE402:$AE405,"M", "")))</f>
        <v>0</v>
      </c>
    </row>
    <row r="403" spans="2:62" ht="28.15" customHeight="1" thickBot="1" x14ac:dyDescent="0.25">
      <c r="B403" s="30"/>
      <c r="C403" s="243"/>
      <c r="D403" s="36"/>
      <c r="E403" s="35"/>
      <c r="F403" s="35"/>
      <c r="G403" s="34"/>
      <c r="H403" s="224"/>
      <c r="I403" s="247"/>
      <c r="J403" s="247"/>
      <c r="K403" s="247"/>
      <c r="L403" s="33" t="s">
        <v>123</v>
      </c>
      <c r="M403" s="32" t="s">
        <v>104</v>
      </c>
      <c r="N403" s="33" t="s">
        <v>122</v>
      </c>
      <c r="O403" s="32" t="s">
        <v>217</v>
      </c>
      <c r="P403" s="33" t="s">
        <v>120</v>
      </c>
      <c r="Q403" s="32" t="s">
        <v>121</v>
      </c>
      <c r="R403" s="33" t="s">
        <v>119</v>
      </c>
      <c r="S403" s="32"/>
      <c r="T403" s="33" t="s">
        <v>118</v>
      </c>
      <c r="U403" s="32"/>
      <c r="V403" s="33" t="s">
        <v>117</v>
      </c>
      <c r="W403" s="32"/>
      <c r="X403" s="33" t="s">
        <v>116</v>
      </c>
      <c r="Y403" s="32"/>
      <c r="Z403" s="33" t="s">
        <v>115</v>
      </c>
      <c r="AA403" s="32"/>
      <c r="AB403" s="31"/>
      <c r="AC403" s="32"/>
      <c r="AD403" s="31"/>
      <c r="AE403" s="23"/>
      <c r="AF403" s="251"/>
      <c r="AG403" s="251"/>
      <c r="AH403" s="22"/>
      <c r="AI403" s="11"/>
      <c r="AJ403" s="234"/>
      <c r="AK403" s="240"/>
      <c r="AL403" s="231"/>
      <c r="AM403" s="234"/>
      <c r="AN403" s="240"/>
      <c r="AO403" s="231"/>
      <c r="AP403" s="234"/>
      <c r="AQ403" s="240"/>
      <c r="AR403" s="231"/>
      <c r="AS403" s="234"/>
      <c r="AT403" s="240"/>
      <c r="AU403" s="231"/>
      <c r="AV403" s="234"/>
      <c r="AW403" s="237"/>
      <c r="AX403" s="231"/>
      <c r="AY403" s="292"/>
      <c r="AZ403" s="228"/>
      <c r="BA403" s="228"/>
      <c r="BB403" s="295"/>
    </row>
    <row r="404" spans="2:62" ht="28.15" customHeight="1" x14ac:dyDescent="0.2">
      <c r="B404" s="30"/>
      <c r="C404" s="244"/>
      <c r="D404" s="29"/>
      <c r="E404" s="28"/>
      <c r="F404" s="28"/>
      <c r="G404" s="27"/>
      <c r="H404" s="225">
        <v>180</v>
      </c>
      <c r="I404" s="248"/>
      <c r="J404" s="248"/>
      <c r="K404" s="248"/>
      <c r="L404" s="26" t="s">
        <v>114</v>
      </c>
      <c r="M404" s="25" t="s">
        <v>132</v>
      </c>
      <c r="N404" s="26" t="s">
        <v>112</v>
      </c>
      <c r="O404" s="25" t="s">
        <v>175</v>
      </c>
      <c r="P404" s="26" t="s">
        <v>111</v>
      </c>
      <c r="Q404" s="25"/>
      <c r="R404" s="26" t="s">
        <v>110</v>
      </c>
      <c r="S404" s="25"/>
      <c r="T404" s="26" t="s">
        <v>109</v>
      </c>
      <c r="U404" s="25"/>
      <c r="V404" s="26" t="s">
        <v>108</v>
      </c>
      <c r="W404" s="25"/>
      <c r="X404" s="26" t="s">
        <v>107</v>
      </c>
      <c r="Y404" s="25"/>
      <c r="Z404" s="26" t="s">
        <v>106</v>
      </c>
      <c r="AA404" s="25"/>
      <c r="AB404" s="24"/>
      <c r="AC404" s="25"/>
      <c r="AD404" s="24"/>
      <c r="AE404" s="23"/>
      <c r="AF404" s="251"/>
      <c r="AG404" s="251"/>
      <c r="AH404" s="22"/>
      <c r="AI404" s="11"/>
      <c r="AJ404" s="234"/>
      <c r="AK404" s="240"/>
      <c r="AL404" s="231"/>
      <c r="AM404" s="234"/>
      <c r="AN404" s="240"/>
      <c r="AO404" s="231"/>
      <c r="AP404" s="234"/>
      <c r="AQ404" s="240"/>
      <c r="AR404" s="231"/>
      <c r="AS404" s="234"/>
      <c r="AT404" s="240"/>
      <c r="AU404" s="231"/>
      <c r="AV404" s="234"/>
      <c r="AW404" s="237"/>
      <c r="AX404" s="231"/>
      <c r="AY404" s="292"/>
      <c r="AZ404" s="228"/>
      <c r="BA404" s="228"/>
      <c r="BB404" s="295"/>
    </row>
    <row r="405" spans="2:62" ht="28.15" customHeight="1" thickBot="1" x14ac:dyDescent="0.25">
      <c r="B405" s="30"/>
      <c r="C405" s="253"/>
      <c r="D405" s="51"/>
      <c r="E405" s="50"/>
      <c r="F405" s="50"/>
      <c r="G405" s="49"/>
      <c r="H405" s="226"/>
      <c r="I405" s="254"/>
      <c r="J405" s="254"/>
      <c r="K405" s="254"/>
      <c r="L405" s="48" t="s">
        <v>105</v>
      </c>
      <c r="M405" s="47" t="s">
        <v>217</v>
      </c>
      <c r="N405" s="48" t="s">
        <v>103</v>
      </c>
      <c r="O405" s="47" t="s">
        <v>175</v>
      </c>
      <c r="P405" s="48" t="s">
        <v>102</v>
      </c>
      <c r="Q405" s="47"/>
      <c r="R405" s="48" t="s">
        <v>101</v>
      </c>
      <c r="S405" s="47"/>
      <c r="T405" s="48">
        <v>20</v>
      </c>
      <c r="U405" s="47"/>
      <c r="V405" s="48" t="s">
        <v>100</v>
      </c>
      <c r="W405" s="47"/>
      <c r="X405" s="48" t="s">
        <v>99</v>
      </c>
      <c r="Y405" s="47"/>
      <c r="Z405" s="48" t="s">
        <v>98</v>
      </c>
      <c r="AA405" s="47"/>
      <c r="AB405" s="16"/>
      <c r="AC405" s="47"/>
      <c r="AD405" s="16"/>
      <c r="AE405" s="46"/>
      <c r="AF405" s="255"/>
      <c r="AG405" s="255"/>
      <c r="AH405" s="45"/>
      <c r="AI405" s="11"/>
      <c r="AJ405" s="235"/>
      <c r="AK405" s="241"/>
      <c r="AL405" s="232"/>
      <c r="AM405" s="235"/>
      <c r="AN405" s="241"/>
      <c r="AO405" s="232"/>
      <c r="AP405" s="235"/>
      <c r="AQ405" s="241"/>
      <c r="AR405" s="232"/>
      <c r="AS405" s="235"/>
      <c r="AT405" s="241"/>
      <c r="AU405" s="232"/>
      <c r="AV405" s="235"/>
      <c r="AW405" s="238"/>
      <c r="AX405" s="232"/>
      <c r="AY405" s="293"/>
      <c r="AZ405" s="229"/>
      <c r="BA405" s="229"/>
      <c r="BB405" s="296"/>
    </row>
    <row r="406" spans="2:62" ht="28.15" customHeight="1" x14ac:dyDescent="0.2">
      <c r="B406" s="30"/>
      <c r="C406" s="242">
        <v>2</v>
      </c>
      <c r="D406" s="44"/>
      <c r="E406" s="43"/>
      <c r="F406" s="43"/>
      <c r="G406" s="42"/>
      <c r="H406" s="223"/>
      <c r="I406" s="246">
        <v>58</v>
      </c>
      <c r="J406" s="246">
        <v>18</v>
      </c>
      <c r="K406" s="246">
        <v>6</v>
      </c>
      <c r="L406" s="41" t="s">
        <v>133</v>
      </c>
      <c r="M406" s="40" t="s">
        <v>454</v>
      </c>
      <c r="N406" s="41" t="s">
        <v>131</v>
      </c>
      <c r="O406" s="40" t="s">
        <v>376</v>
      </c>
      <c r="P406" s="41" t="s">
        <v>130</v>
      </c>
      <c r="Q406" s="40" t="s">
        <v>195</v>
      </c>
      <c r="R406" s="41" t="s">
        <v>129</v>
      </c>
      <c r="S406" s="40"/>
      <c r="T406" s="41" t="s">
        <v>128</v>
      </c>
      <c r="U406" s="40"/>
      <c r="V406" s="41" t="s">
        <v>127</v>
      </c>
      <c r="W406" s="40"/>
      <c r="X406" s="41" t="s">
        <v>126</v>
      </c>
      <c r="Y406" s="40"/>
      <c r="Z406" s="41" t="s">
        <v>125</v>
      </c>
      <c r="AA406" s="40"/>
      <c r="AB406" s="39"/>
      <c r="AC406" s="40"/>
      <c r="AD406" s="39" t="s">
        <v>434</v>
      </c>
      <c r="AE406" s="38"/>
      <c r="AF406" s="250">
        <v>8</v>
      </c>
      <c r="AG406" s="250"/>
      <c r="AH406" s="37"/>
      <c r="AI406" s="11"/>
      <c r="AJ406" s="233">
        <f>SUMPRODUCT(LEN($M406:$S409)-LEN(SUBSTITUTE($M406:$S409,"A", "")))</f>
        <v>11</v>
      </c>
      <c r="AK406" s="239">
        <f>SUMPRODUCT(LEN($AD406:$AD409)-LEN(SUBSTITUTE($AD406:$AD409,"A", "")))</f>
        <v>4</v>
      </c>
      <c r="AL406" s="230">
        <f>SUMPRODUCT(LEN($AC406:$AC409)-LEN(SUBSTITUTE($AC406:$AC409,"A", "")))</f>
        <v>0</v>
      </c>
      <c r="AM406" s="233">
        <f>SUMPRODUCT(LEN($M406:$S409)-LEN(SUBSTITUTE($M406:$S409,"S", "")))</f>
        <v>20</v>
      </c>
      <c r="AN406" s="239">
        <f>SUMPRODUCT(LEN($AD406:$AD409)-LEN(SUBSTITUTE($AD406:$AD409,"S", "")))</f>
        <v>1</v>
      </c>
      <c r="AO406" s="230">
        <f>SUMPRODUCT(LEN($AC406:$AC409)-LEN(SUBSTITUTE($AC406:$AC409,"S", "")))</f>
        <v>0</v>
      </c>
      <c r="AP406" s="233">
        <f>SUMPRODUCT(LEN($M406:$S409)-LEN(SUBSTITUTE($M406:$S409,"F", "")))</f>
        <v>2</v>
      </c>
      <c r="AQ406" s="239">
        <f>SUMPRODUCT(LEN($AD406:$AD409)-LEN(SUBSTITUTE($AD406:$AD409,"F", "")))</f>
        <v>0</v>
      </c>
      <c r="AR406" s="230">
        <f>SUMPRODUCT(LEN($AC406:$AC409)-LEN(SUBSTITUTE($AC406:$AC409,"F", "")))</f>
        <v>0</v>
      </c>
      <c r="AS406" s="233">
        <f>SUMPRODUCT(LEN($M406:$S409)-LEN(SUBSTITUTE($M406:$S409,"G", "")))</f>
        <v>2</v>
      </c>
      <c r="AT406" s="239">
        <f>SUMPRODUCT(LEN($AD406:$AD409)-LEN(SUBSTITUTE($AD406:$AD409,"G", "")))</f>
        <v>0</v>
      </c>
      <c r="AU406" s="230">
        <f>SUMPRODUCT(LEN($AC406:$AC409)-LEN(SUBSTITUTE($AC406:$AC409,"G", "")))</f>
        <v>0</v>
      </c>
      <c r="AV406" s="233">
        <f>SUMPRODUCT(LEN($L406:$S409)-LEN(SUBSTITUTE($L406:$S409,"M", "")))</f>
        <v>0</v>
      </c>
      <c r="AW406" s="236">
        <f>SUMPRODUCT(LEN($AD406:$AD409)-LEN(SUBSTITUTE($AD406:$AD409,"M", "")))</f>
        <v>0</v>
      </c>
      <c r="AX406" s="230">
        <f>SUMPRODUCT(LEN($AC406:$AC409)-LEN(SUBSTITUTE($AC406:$AC409,"M", "")))</f>
        <v>0</v>
      </c>
      <c r="AY406" s="291">
        <f>SUMPRODUCT(LEN($AE406:$AE409)-LEN(SUBSTITUTE($AE406:$AE409,"S", "")))</f>
        <v>0</v>
      </c>
      <c r="AZ406" s="227">
        <f>SUMPRODUCT(LEN($AE406:$AE409)-LEN(SUBSTITUTE($AE406:$AE409,"F", "")))</f>
        <v>0</v>
      </c>
      <c r="BA406" s="227">
        <f>SUMPRODUCT(LEN($AE406:$AE409)-LEN(SUBSTITUTE($AE406:$AE409,"G", "")))</f>
        <v>0</v>
      </c>
      <c r="BB406" s="294">
        <f>SUMPRODUCT(LEN($AE406:$AE409)-LEN(SUBSTITUTE($AE406:$AE409,"M", "")))</f>
        <v>0</v>
      </c>
    </row>
    <row r="407" spans="2:62" ht="28.15" customHeight="1" thickBot="1" x14ac:dyDescent="0.25">
      <c r="B407" s="30"/>
      <c r="C407" s="243"/>
      <c r="D407" s="36"/>
      <c r="E407" s="35"/>
      <c r="F407" s="35"/>
      <c r="G407" s="34"/>
      <c r="H407" s="224"/>
      <c r="I407" s="247"/>
      <c r="J407" s="247"/>
      <c r="K407" s="247"/>
      <c r="L407" s="33" t="s">
        <v>123</v>
      </c>
      <c r="M407" s="32" t="s">
        <v>494</v>
      </c>
      <c r="N407" s="33" t="s">
        <v>122</v>
      </c>
      <c r="O407" s="32" t="s">
        <v>175</v>
      </c>
      <c r="P407" s="33" t="s">
        <v>120</v>
      </c>
      <c r="Q407" s="32" t="s">
        <v>113</v>
      </c>
      <c r="R407" s="33" t="s">
        <v>119</v>
      </c>
      <c r="S407" s="32"/>
      <c r="T407" s="33" t="s">
        <v>118</v>
      </c>
      <c r="U407" s="32"/>
      <c r="V407" s="33" t="s">
        <v>117</v>
      </c>
      <c r="W407" s="32"/>
      <c r="X407" s="33" t="s">
        <v>116</v>
      </c>
      <c r="Y407" s="32"/>
      <c r="Z407" s="33" t="s">
        <v>115</v>
      </c>
      <c r="AA407" s="32"/>
      <c r="AB407" s="31"/>
      <c r="AC407" s="32"/>
      <c r="AD407" s="31"/>
      <c r="AE407" s="23"/>
      <c r="AF407" s="251"/>
      <c r="AG407" s="251"/>
      <c r="AH407" s="22"/>
      <c r="AI407" s="11"/>
      <c r="AJ407" s="234"/>
      <c r="AK407" s="240"/>
      <c r="AL407" s="231"/>
      <c r="AM407" s="234"/>
      <c r="AN407" s="240"/>
      <c r="AO407" s="231"/>
      <c r="AP407" s="234"/>
      <c r="AQ407" s="240"/>
      <c r="AR407" s="231"/>
      <c r="AS407" s="234"/>
      <c r="AT407" s="240"/>
      <c r="AU407" s="231"/>
      <c r="AV407" s="234"/>
      <c r="AW407" s="237"/>
      <c r="AX407" s="231"/>
      <c r="AY407" s="292"/>
      <c r="AZ407" s="228"/>
      <c r="BA407" s="228"/>
      <c r="BB407" s="295"/>
    </row>
    <row r="408" spans="2:62" ht="28.15" customHeight="1" x14ac:dyDescent="0.2">
      <c r="B408" s="30"/>
      <c r="C408" s="244"/>
      <c r="D408" s="29"/>
      <c r="E408" s="28"/>
      <c r="F408" s="28"/>
      <c r="G408" s="27"/>
      <c r="H408" s="225"/>
      <c r="I408" s="248"/>
      <c r="J408" s="248"/>
      <c r="K408" s="248"/>
      <c r="L408" s="26" t="s">
        <v>114</v>
      </c>
      <c r="M408" s="25" t="s">
        <v>494</v>
      </c>
      <c r="N408" s="26" t="s">
        <v>112</v>
      </c>
      <c r="O408" s="25" t="s">
        <v>215</v>
      </c>
      <c r="P408" s="26" t="s">
        <v>111</v>
      </c>
      <c r="Q408" s="25" t="s">
        <v>113</v>
      </c>
      <c r="R408" s="26" t="s">
        <v>110</v>
      </c>
      <c r="S408" s="25"/>
      <c r="T408" s="26" t="s">
        <v>109</v>
      </c>
      <c r="U408" s="25"/>
      <c r="V408" s="26" t="s">
        <v>108</v>
      </c>
      <c r="W408" s="25"/>
      <c r="X408" s="26" t="s">
        <v>107</v>
      </c>
      <c r="Y408" s="25"/>
      <c r="Z408" s="26" t="s">
        <v>106</v>
      </c>
      <c r="AA408" s="25"/>
      <c r="AB408" s="24"/>
      <c r="AC408" s="25"/>
      <c r="AD408" s="24"/>
      <c r="AE408" s="23"/>
      <c r="AF408" s="251"/>
      <c r="AG408" s="251"/>
      <c r="AH408" s="22"/>
      <c r="AI408" s="11"/>
      <c r="AJ408" s="234"/>
      <c r="AK408" s="240"/>
      <c r="AL408" s="231"/>
      <c r="AM408" s="234"/>
      <c r="AN408" s="240"/>
      <c r="AO408" s="231"/>
      <c r="AP408" s="234"/>
      <c r="AQ408" s="240"/>
      <c r="AR408" s="231"/>
      <c r="AS408" s="234"/>
      <c r="AT408" s="240"/>
      <c r="AU408" s="231"/>
      <c r="AV408" s="234"/>
      <c r="AW408" s="237"/>
      <c r="AX408" s="231"/>
      <c r="AY408" s="292"/>
      <c r="AZ408" s="228"/>
      <c r="BA408" s="228"/>
      <c r="BB408" s="295"/>
    </row>
    <row r="409" spans="2:62" ht="28.15" customHeight="1" thickBot="1" x14ac:dyDescent="0.25">
      <c r="B409" s="30"/>
      <c r="C409" s="253"/>
      <c r="D409" s="51"/>
      <c r="E409" s="50"/>
      <c r="F409" s="50"/>
      <c r="G409" s="49"/>
      <c r="H409" s="226"/>
      <c r="I409" s="254"/>
      <c r="J409" s="254"/>
      <c r="K409" s="254"/>
      <c r="L409" s="48" t="s">
        <v>105</v>
      </c>
      <c r="M409" s="47" t="s">
        <v>422</v>
      </c>
      <c r="N409" s="48" t="s">
        <v>103</v>
      </c>
      <c r="O409" s="47" t="s">
        <v>195</v>
      </c>
      <c r="P409" s="48" t="s">
        <v>102</v>
      </c>
      <c r="Q409" s="47" t="s">
        <v>121</v>
      </c>
      <c r="R409" s="48" t="s">
        <v>101</v>
      </c>
      <c r="S409" s="47"/>
      <c r="T409" s="48">
        <v>20</v>
      </c>
      <c r="U409" s="47"/>
      <c r="V409" s="48" t="s">
        <v>100</v>
      </c>
      <c r="W409" s="47"/>
      <c r="X409" s="48" t="s">
        <v>99</v>
      </c>
      <c r="Y409" s="47"/>
      <c r="Z409" s="48" t="s">
        <v>98</v>
      </c>
      <c r="AA409" s="47"/>
      <c r="AB409" s="16"/>
      <c r="AC409" s="47"/>
      <c r="AD409" s="16"/>
      <c r="AE409" s="46"/>
      <c r="AF409" s="255"/>
      <c r="AG409" s="255"/>
      <c r="AH409" s="45"/>
      <c r="AI409" s="11"/>
      <c r="AJ409" s="235"/>
      <c r="AK409" s="241"/>
      <c r="AL409" s="232"/>
      <c r="AM409" s="235"/>
      <c r="AN409" s="241"/>
      <c r="AO409" s="232"/>
      <c r="AP409" s="235"/>
      <c r="AQ409" s="241"/>
      <c r="AR409" s="232"/>
      <c r="AS409" s="235"/>
      <c r="AT409" s="241"/>
      <c r="AU409" s="232"/>
      <c r="AV409" s="235"/>
      <c r="AW409" s="238"/>
      <c r="AX409" s="232"/>
      <c r="AY409" s="293"/>
      <c r="AZ409" s="229"/>
      <c r="BA409" s="229"/>
      <c r="BB409" s="296"/>
    </row>
    <row r="410" spans="2:62" ht="28.15" customHeight="1" x14ac:dyDescent="0.2">
      <c r="B410" s="30"/>
      <c r="C410" s="242">
        <v>3</v>
      </c>
      <c r="D410" s="44"/>
      <c r="E410" s="43"/>
      <c r="F410" s="43"/>
      <c r="G410" s="42"/>
      <c r="H410" s="223"/>
      <c r="I410" s="246">
        <v>45</v>
      </c>
      <c r="J410" s="246">
        <v>17</v>
      </c>
      <c r="K410" s="246">
        <v>9</v>
      </c>
      <c r="L410" s="41" t="s">
        <v>133</v>
      </c>
      <c r="M410" s="40" t="s">
        <v>399</v>
      </c>
      <c r="N410" s="41" t="s">
        <v>131</v>
      </c>
      <c r="O410" s="40" t="s">
        <v>113</v>
      </c>
      <c r="P410" s="41" t="s">
        <v>130</v>
      </c>
      <c r="Q410" s="40"/>
      <c r="R410" s="41" t="s">
        <v>129</v>
      </c>
      <c r="S410" s="40"/>
      <c r="T410" s="41" t="s">
        <v>128</v>
      </c>
      <c r="U410" s="40"/>
      <c r="V410" s="41" t="s">
        <v>127</v>
      </c>
      <c r="W410" s="40"/>
      <c r="X410" s="41" t="s">
        <v>126</v>
      </c>
      <c r="Y410" s="40"/>
      <c r="Z410" s="41" t="s">
        <v>125</v>
      </c>
      <c r="AA410" s="40"/>
      <c r="AB410" s="39"/>
      <c r="AC410" s="40"/>
      <c r="AD410" s="39" t="s">
        <v>124</v>
      </c>
      <c r="AE410" s="38"/>
      <c r="AF410" s="250"/>
      <c r="AG410" s="250"/>
      <c r="AH410" s="37"/>
      <c r="AI410" s="11"/>
      <c r="AJ410" s="233">
        <f>SUMPRODUCT(LEN($M410:$S413)-LEN(SUBSTITUTE($M410:$S413,"A", "")))</f>
        <v>7</v>
      </c>
      <c r="AK410" s="239">
        <f>SUMPRODUCT(LEN($AD410:$AD413)-LEN(SUBSTITUTE($AD410:$AD413,"A", "")))</f>
        <v>1</v>
      </c>
      <c r="AL410" s="230">
        <f>SUMPRODUCT(LEN($AC410:$AC413)-LEN(SUBSTITUTE($AC410:$AC413,"A", "")))</f>
        <v>0</v>
      </c>
      <c r="AM410" s="233">
        <f>SUMPRODUCT(LEN($M410:$S413)-LEN(SUBSTITUTE($M410:$S413,"S", "")))</f>
        <v>5</v>
      </c>
      <c r="AN410" s="239">
        <f>SUMPRODUCT(LEN($AD410:$AD413)-LEN(SUBSTITUTE($AD410:$AD413,"S", "")))</f>
        <v>1</v>
      </c>
      <c r="AO410" s="230">
        <f>SUMPRODUCT(LEN($AC410:$AC413)-LEN(SUBSTITUTE($AC410:$AC413,"S", "")))</f>
        <v>0</v>
      </c>
      <c r="AP410" s="233">
        <f>SUMPRODUCT(LEN($M410:$S413)-LEN(SUBSTITUTE($M410:$S413,"F", "")))</f>
        <v>0</v>
      </c>
      <c r="AQ410" s="239">
        <f>SUMPRODUCT(LEN($AD410:$AD413)-LEN(SUBSTITUTE($AD410:$AD413,"F", "")))</f>
        <v>0</v>
      </c>
      <c r="AR410" s="230">
        <f>SUMPRODUCT(LEN($AC410:$AC413)-LEN(SUBSTITUTE($AC410:$AC413,"F", "")))</f>
        <v>0</v>
      </c>
      <c r="AS410" s="233">
        <f>SUMPRODUCT(LEN($M410:$S413)-LEN(SUBSTITUTE($M410:$S413,"G", "")))</f>
        <v>1</v>
      </c>
      <c r="AT410" s="239">
        <f>SUMPRODUCT(LEN($AD410:$AD413)-LEN(SUBSTITUTE($AD410:$AD413,"G", "")))</f>
        <v>0</v>
      </c>
      <c r="AU410" s="230">
        <f>SUMPRODUCT(LEN($AC410:$AC413)-LEN(SUBSTITUTE($AC410:$AC413,"G", "")))</f>
        <v>0</v>
      </c>
      <c r="AV410" s="233">
        <f>SUMPRODUCT(LEN($L410:$S413)-LEN(SUBSTITUTE($L410:$S413,"M", "")))</f>
        <v>0</v>
      </c>
      <c r="AW410" s="236">
        <f>SUMPRODUCT(LEN($AD410:$AD413)-LEN(SUBSTITUTE($AD410:$AD413,"M", "")))</f>
        <v>0</v>
      </c>
      <c r="AX410" s="230">
        <f>SUMPRODUCT(LEN($AC410:$AC413)-LEN(SUBSTITUTE($AC410:$AC413,"M", "")))</f>
        <v>0</v>
      </c>
      <c r="AY410" s="291">
        <f>SUMPRODUCT(LEN($AE410:$AE413)-LEN(SUBSTITUTE($AE410:$AE413,"S", "")))</f>
        <v>0</v>
      </c>
      <c r="AZ410" s="227">
        <f>SUMPRODUCT(LEN($AE410:$AE413)-LEN(SUBSTITUTE($AE410:$AE413,"F", "")))</f>
        <v>0</v>
      </c>
      <c r="BA410" s="227">
        <f>SUMPRODUCT(LEN($AE410:$AE413)-LEN(SUBSTITUTE($AE410:$AE413,"G", "")))</f>
        <v>0</v>
      </c>
      <c r="BB410" s="294">
        <f>SUMPRODUCT(LEN($AE410:$AE413)-LEN(SUBSTITUTE($AE410:$AE413,"M", "")))</f>
        <v>0</v>
      </c>
    </row>
    <row r="411" spans="2:62" ht="28.15" customHeight="1" thickBot="1" x14ac:dyDescent="0.25">
      <c r="B411" s="30"/>
      <c r="C411" s="243"/>
      <c r="D411" s="36"/>
      <c r="E411" s="35"/>
      <c r="F411" s="35"/>
      <c r="G411" s="34"/>
      <c r="H411" s="224"/>
      <c r="I411" s="247"/>
      <c r="J411" s="247"/>
      <c r="K411" s="247"/>
      <c r="L411" s="33" t="s">
        <v>123</v>
      </c>
      <c r="M411" s="32" t="s">
        <v>203</v>
      </c>
      <c r="N411" s="33" t="s">
        <v>122</v>
      </c>
      <c r="O411" s="32" t="s">
        <v>104</v>
      </c>
      <c r="P411" s="33" t="s">
        <v>120</v>
      </c>
      <c r="Q411" s="32"/>
      <c r="R411" s="33" t="s">
        <v>119</v>
      </c>
      <c r="S411" s="32"/>
      <c r="T411" s="33" t="s">
        <v>118</v>
      </c>
      <c r="U411" s="32"/>
      <c r="V411" s="33" t="s">
        <v>117</v>
      </c>
      <c r="W411" s="32"/>
      <c r="X411" s="33" t="s">
        <v>116</v>
      </c>
      <c r="Y411" s="32"/>
      <c r="Z411" s="33" t="s">
        <v>115</v>
      </c>
      <c r="AA411" s="32"/>
      <c r="AB411" s="31"/>
      <c r="AC411" s="32"/>
      <c r="AD411" s="31"/>
      <c r="AE411" s="23"/>
      <c r="AF411" s="251"/>
      <c r="AG411" s="251"/>
      <c r="AH411" s="22"/>
      <c r="AI411" s="11"/>
      <c r="AJ411" s="234"/>
      <c r="AK411" s="240"/>
      <c r="AL411" s="231"/>
      <c r="AM411" s="234"/>
      <c r="AN411" s="240"/>
      <c r="AO411" s="231"/>
      <c r="AP411" s="234"/>
      <c r="AQ411" s="240"/>
      <c r="AR411" s="231"/>
      <c r="AS411" s="234"/>
      <c r="AT411" s="240"/>
      <c r="AU411" s="231"/>
      <c r="AV411" s="234"/>
      <c r="AW411" s="237"/>
      <c r="AX411" s="231"/>
      <c r="AY411" s="292"/>
      <c r="AZ411" s="228"/>
      <c r="BA411" s="228"/>
      <c r="BB411" s="295"/>
    </row>
    <row r="412" spans="2:62" ht="28.15" customHeight="1" x14ac:dyDescent="0.2">
      <c r="B412" s="30"/>
      <c r="C412" s="244"/>
      <c r="D412" s="29"/>
      <c r="E412" s="28"/>
      <c r="F412" s="28"/>
      <c r="G412" s="27"/>
      <c r="H412" s="225"/>
      <c r="I412" s="248"/>
      <c r="J412" s="248"/>
      <c r="K412" s="248"/>
      <c r="L412" s="26" t="s">
        <v>114</v>
      </c>
      <c r="M412" s="25" t="s">
        <v>132</v>
      </c>
      <c r="N412" s="26" t="s">
        <v>112</v>
      </c>
      <c r="O412" s="25" t="s">
        <v>121</v>
      </c>
      <c r="P412" s="26" t="s">
        <v>111</v>
      </c>
      <c r="Q412" s="25"/>
      <c r="R412" s="26" t="s">
        <v>110</v>
      </c>
      <c r="S412" s="25"/>
      <c r="T412" s="26" t="s">
        <v>109</v>
      </c>
      <c r="U412" s="25"/>
      <c r="V412" s="26" t="s">
        <v>108</v>
      </c>
      <c r="W412" s="25"/>
      <c r="X412" s="26" t="s">
        <v>107</v>
      </c>
      <c r="Y412" s="25"/>
      <c r="Z412" s="26" t="s">
        <v>106</v>
      </c>
      <c r="AA412" s="25"/>
      <c r="AB412" s="24"/>
      <c r="AC412" s="25"/>
      <c r="AD412" s="24"/>
      <c r="AE412" s="23"/>
      <c r="AF412" s="251"/>
      <c r="AG412" s="251"/>
      <c r="AH412" s="22"/>
      <c r="AI412" s="11"/>
      <c r="AJ412" s="234"/>
      <c r="AK412" s="240"/>
      <c r="AL412" s="231"/>
      <c r="AM412" s="234"/>
      <c r="AN412" s="240"/>
      <c r="AO412" s="231"/>
      <c r="AP412" s="234"/>
      <c r="AQ412" s="240"/>
      <c r="AR412" s="231"/>
      <c r="AS412" s="234"/>
      <c r="AT412" s="240"/>
      <c r="AU412" s="231"/>
      <c r="AV412" s="234"/>
      <c r="AW412" s="237"/>
      <c r="AX412" s="231"/>
      <c r="AY412" s="292"/>
      <c r="AZ412" s="228"/>
      <c r="BA412" s="228"/>
      <c r="BB412" s="295"/>
    </row>
    <row r="413" spans="2:62" ht="28.15" customHeight="1" thickBot="1" x14ac:dyDescent="0.25">
      <c r="B413" s="21"/>
      <c r="C413" s="245"/>
      <c r="D413" s="20"/>
      <c r="E413" s="19"/>
      <c r="F413" s="19"/>
      <c r="G413" s="18"/>
      <c r="H413" s="226"/>
      <c r="I413" s="249"/>
      <c r="J413" s="249"/>
      <c r="K413" s="249"/>
      <c r="L413" s="17" t="s">
        <v>105</v>
      </c>
      <c r="M413" s="15" t="s">
        <v>121</v>
      </c>
      <c r="N413" s="17" t="s">
        <v>103</v>
      </c>
      <c r="O413" s="15" t="s">
        <v>104</v>
      </c>
      <c r="P413" s="17" t="s">
        <v>102</v>
      </c>
      <c r="Q413" s="15"/>
      <c r="R413" s="17" t="s">
        <v>101</v>
      </c>
      <c r="S413" s="15"/>
      <c r="T413" s="17">
        <v>20</v>
      </c>
      <c r="U413" s="15"/>
      <c r="V413" s="17" t="s">
        <v>100</v>
      </c>
      <c r="W413" s="15"/>
      <c r="X413" s="17" t="s">
        <v>99</v>
      </c>
      <c r="Y413" s="15"/>
      <c r="Z413" s="17" t="s">
        <v>98</v>
      </c>
      <c r="AA413" s="15"/>
      <c r="AB413" s="16"/>
      <c r="AC413" s="15"/>
      <c r="AD413" s="14"/>
      <c r="AE413" s="13"/>
      <c r="AF413" s="252"/>
      <c r="AG413" s="252"/>
      <c r="AH413" s="12"/>
      <c r="AI413" s="11"/>
      <c r="AJ413" s="235"/>
      <c r="AK413" s="241"/>
      <c r="AL413" s="232"/>
      <c r="AM413" s="235"/>
      <c r="AN413" s="241"/>
      <c r="AO413" s="232"/>
      <c r="AP413" s="235"/>
      <c r="AQ413" s="241"/>
      <c r="AR413" s="232"/>
      <c r="AS413" s="235"/>
      <c r="AT413" s="241"/>
      <c r="AU413" s="232"/>
      <c r="AV413" s="235"/>
      <c r="AW413" s="238"/>
      <c r="AX413" s="232"/>
      <c r="AY413" s="293"/>
      <c r="AZ413" s="229"/>
      <c r="BA413" s="229"/>
      <c r="BB413" s="296"/>
    </row>
    <row r="414" spans="2:62" ht="85.9" customHeight="1" thickTop="1" thickBot="1" x14ac:dyDescent="0.35">
      <c r="B414" s="105" t="s">
        <v>174</v>
      </c>
      <c r="C414" s="95" t="s">
        <v>173</v>
      </c>
      <c r="D414" s="100" t="s">
        <v>172</v>
      </c>
      <c r="E414" s="104" t="s">
        <v>171</v>
      </c>
      <c r="F414" s="103"/>
      <c r="G414" s="102"/>
      <c r="H414" s="101" t="s">
        <v>170</v>
      </c>
      <c r="I414" s="100" t="s">
        <v>96</v>
      </c>
      <c r="J414" s="100" t="s">
        <v>169</v>
      </c>
      <c r="K414" s="100" t="s">
        <v>97</v>
      </c>
      <c r="L414" s="256" t="s">
        <v>168</v>
      </c>
      <c r="M414" s="262"/>
      <c r="N414" s="256" t="s">
        <v>167</v>
      </c>
      <c r="O414" s="262"/>
      <c r="P414" s="256" t="s">
        <v>167</v>
      </c>
      <c r="Q414" s="257"/>
      <c r="R414" s="256" t="s">
        <v>167</v>
      </c>
      <c r="S414" s="257"/>
      <c r="T414" s="256" t="s">
        <v>167</v>
      </c>
      <c r="U414" s="257"/>
      <c r="V414" s="256" t="s">
        <v>167</v>
      </c>
      <c r="W414" s="257"/>
      <c r="X414" s="256" t="s">
        <v>167</v>
      </c>
      <c r="Y414" s="257"/>
      <c r="Z414" s="256" t="s">
        <v>167</v>
      </c>
      <c r="AA414" s="257"/>
      <c r="AB414" s="261" t="s">
        <v>166</v>
      </c>
      <c r="AC414" s="257"/>
      <c r="AD414" s="101" t="s">
        <v>165</v>
      </c>
      <c r="AE414" s="101" t="s">
        <v>164</v>
      </c>
      <c r="AF414" s="100" t="s">
        <v>163</v>
      </c>
      <c r="AG414" s="100" t="s">
        <v>162</v>
      </c>
      <c r="AH414" s="99" t="s">
        <v>161</v>
      </c>
      <c r="AI414" s="98"/>
      <c r="AJ414" s="96" t="s">
        <v>160</v>
      </c>
      <c r="AK414" s="95" t="s">
        <v>159</v>
      </c>
      <c r="AL414" s="94" t="s">
        <v>158</v>
      </c>
      <c r="AM414" s="96" t="s">
        <v>157</v>
      </c>
      <c r="AN414" s="95" t="s">
        <v>156</v>
      </c>
      <c r="AO414" s="94" t="s">
        <v>155</v>
      </c>
      <c r="AP414" s="96" t="s">
        <v>154</v>
      </c>
      <c r="AQ414" s="95" t="s">
        <v>153</v>
      </c>
      <c r="AR414" s="97" t="s">
        <v>152</v>
      </c>
      <c r="AS414" s="96" t="s">
        <v>151</v>
      </c>
      <c r="AT414" s="95" t="s">
        <v>150</v>
      </c>
      <c r="AU414" s="94" t="s">
        <v>149</v>
      </c>
      <c r="AV414" s="96" t="s">
        <v>148</v>
      </c>
      <c r="AW414" s="95" t="s">
        <v>147</v>
      </c>
      <c r="AX414" s="94" t="s">
        <v>146</v>
      </c>
      <c r="AY414" s="93" t="s">
        <v>145</v>
      </c>
      <c r="AZ414" s="92" t="s">
        <v>144</v>
      </c>
      <c r="BA414" s="92" t="s">
        <v>143</v>
      </c>
      <c r="BB414" s="91" t="s">
        <v>142</v>
      </c>
    </row>
    <row r="415" spans="2:62" ht="48" thickBot="1" x14ac:dyDescent="0.3">
      <c r="B415" s="90" t="s">
        <v>226</v>
      </c>
      <c r="C415" s="89"/>
      <c r="D415" s="88"/>
      <c r="E415" s="258"/>
      <c r="F415" s="259"/>
      <c r="G415" s="260"/>
      <c r="H415" s="87" t="s">
        <v>140</v>
      </c>
      <c r="I415" s="86"/>
      <c r="J415" s="86"/>
      <c r="K415" s="85"/>
      <c r="L415" s="84"/>
      <c r="M415" s="81"/>
      <c r="N415" s="84"/>
      <c r="O415" s="81"/>
      <c r="P415" s="84"/>
      <c r="Q415" s="81"/>
      <c r="R415" s="84"/>
      <c r="S415" s="81"/>
      <c r="T415" s="84"/>
      <c r="U415" s="81"/>
      <c r="V415" s="84"/>
      <c r="W415" s="81"/>
      <c r="X415" s="84"/>
      <c r="Y415" s="81"/>
      <c r="Z415" s="84"/>
      <c r="AA415" s="83"/>
      <c r="AB415" s="82" t="s">
        <v>139</v>
      </c>
      <c r="AC415" s="81"/>
      <c r="AD415" s="81"/>
      <c r="AE415" s="81"/>
      <c r="AF415" s="80"/>
      <c r="AG415" s="80"/>
      <c r="AH415" s="60"/>
      <c r="AI415" s="79" t="s">
        <v>138</v>
      </c>
      <c r="AJ415" s="78">
        <f t="shared" ref="AJ415:BB415" si="54">SUM(AJ417:AJ428)</f>
        <v>53</v>
      </c>
      <c r="AK415" s="77">
        <f t="shared" si="54"/>
        <v>9</v>
      </c>
      <c r="AL415" s="76">
        <f t="shared" si="54"/>
        <v>0</v>
      </c>
      <c r="AM415" s="78">
        <f t="shared" si="54"/>
        <v>38</v>
      </c>
      <c r="AN415" s="77">
        <f t="shared" si="54"/>
        <v>6</v>
      </c>
      <c r="AO415" s="76">
        <f t="shared" si="54"/>
        <v>0</v>
      </c>
      <c r="AP415" s="78">
        <f t="shared" si="54"/>
        <v>0</v>
      </c>
      <c r="AQ415" s="77">
        <f t="shared" si="54"/>
        <v>0</v>
      </c>
      <c r="AR415" s="76">
        <f t="shared" si="54"/>
        <v>0</v>
      </c>
      <c r="AS415" s="78">
        <f t="shared" si="54"/>
        <v>4</v>
      </c>
      <c r="AT415" s="77">
        <f t="shared" si="54"/>
        <v>0</v>
      </c>
      <c r="AU415" s="76">
        <f t="shared" si="54"/>
        <v>0</v>
      </c>
      <c r="AV415" s="78">
        <f t="shared" si="54"/>
        <v>0</v>
      </c>
      <c r="AW415" s="77">
        <f t="shared" si="54"/>
        <v>0</v>
      </c>
      <c r="AX415" s="76">
        <f t="shared" si="54"/>
        <v>0</v>
      </c>
      <c r="AY415" s="75">
        <f t="shared" si="54"/>
        <v>0</v>
      </c>
      <c r="AZ415" s="74">
        <f t="shared" si="54"/>
        <v>0</v>
      </c>
      <c r="BA415" s="74">
        <f t="shared" si="54"/>
        <v>0</v>
      </c>
      <c r="BB415" s="73">
        <f t="shared" si="54"/>
        <v>0</v>
      </c>
      <c r="BC415" s="72" t="s">
        <v>137</v>
      </c>
      <c r="BF415" s="5">
        <f>SUM(AJ415:AL415)/$BG$5</f>
        <v>20.666666666666668</v>
      </c>
      <c r="BG415" s="5">
        <f>SUM(AM415:AO415,AY415)/$BG$5</f>
        <v>14.666666666666666</v>
      </c>
      <c r="BH415" s="5">
        <f>SUM(AP415:AR415,AZ415)/$BG$5</f>
        <v>0</v>
      </c>
      <c r="BI415" s="5">
        <f>SUM(AS415:AU415,BA415)/$BG$5</f>
        <v>1.3333333333333333</v>
      </c>
      <c r="BJ415" s="5">
        <f>SUM(AV415:AX415,BB415)/$BG$5</f>
        <v>0</v>
      </c>
    </row>
    <row r="416" spans="2:62" ht="37.5" thickBot="1" x14ac:dyDescent="0.3">
      <c r="B416" s="71"/>
      <c r="C416" s="70"/>
      <c r="D416" s="69"/>
      <c r="E416" s="68"/>
      <c r="F416" s="68"/>
      <c r="G416" s="67"/>
      <c r="H416" s="66"/>
      <c r="I416" s="64"/>
      <c r="J416" s="64"/>
      <c r="K416" s="65"/>
      <c r="L416" s="64"/>
      <c r="M416" s="62"/>
      <c r="N416" s="64"/>
      <c r="O416" s="62"/>
      <c r="P416" s="64"/>
      <c r="Q416" s="62"/>
      <c r="R416" s="64"/>
      <c r="S416" s="62"/>
      <c r="T416" s="64"/>
      <c r="U416" s="62"/>
      <c r="V416" s="64"/>
      <c r="W416" s="62"/>
      <c r="X416" s="64"/>
      <c r="Y416" s="62"/>
      <c r="Z416" s="64"/>
      <c r="AA416" s="62"/>
      <c r="AB416" s="63"/>
      <c r="AC416" s="62"/>
      <c r="AD416" s="62"/>
      <c r="AE416" s="62"/>
      <c r="AF416" s="61"/>
      <c r="AG416" s="61"/>
      <c r="AH416" s="60"/>
      <c r="AI416" s="59" t="s">
        <v>136</v>
      </c>
      <c r="AJ416" s="58">
        <f t="shared" ref="AJ416:BB416" si="55">AJ415/3</f>
        <v>17.666666666666668</v>
      </c>
      <c r="AK416" s="57">
        <f t="shared" si="55"/>
        <v>3</v>
      </c>
      <c r="AL416" s="56">
        <f t="shared" si="55"/>
        <v>0</v>
      </c>
      <c r="AM416" s="58">
        <f t="shared" si="55"/>
        <v>12.666666666666666</v>
      </c>
      <c r="AN416" s="57">
        <f t="shared" si="55"/>
        <v>2</v>
      </c>
      <c r="AO416" s="56">
        <f t="shared" si="55"/>
        <v>0</v>
      </c>
      <c r="AP416" s="58">
        <f t="shared" si="55"/>
        <v>0</v>
      </c>
      <c r="AQ416" s="57">
        <f t="shared" si="55"/>
        <v>0</v>
      </c>
      <c r="AR416" s="56">
        <f t="shared" si="55"/>
        <v>0</v>
      </c>
      <c r="AS416" s="58">
        <f t="shared" si="55"/>
        <v>1.3333333333333333</v>
      </c>
      <c r="AT416" s="57">
        <f t="shared" si="55"/>
        <v>0</v>
      </c>
      <c r="AU416" s="56">
        <f t="shared" si="55"/>
        <v>0</v>
      </c>
      <c r="AV416" s="58">
        <f t="shared" si="55"/>
        <v>0</v>
      </c>
      <c r="AW416" s="57">
        <f t="shared" si="55"/>
        <v>0</v>
      </c>
      <c r="AX416" s="56">
        <f t="shared" si="55"/>
        <v>0</v>
      </c>
      <c r="AY416" s="55">
        <f t="shared" si="55"/>
        <v>0</v>
      </c>
      <c r="AZ416" s="54">
        <f t="shared" si="55"/>
        <v>0</v>
      </c>
      <c r="BA416" s="54">
        <f t="shared" si="55"/>
        <v>0</v>
      </c>
      <c r="BB416" s="53">
        <f t="shared" si="55"/>
        <v>0</v>
      </c>
      <c r="BC416" s="52" t="s">
        <v>135</v>
      </c>
    </row>
    <row r="417" spans="2:62" ht="28.15" customHeight="1" x14ac:dyDescent="0.2">
      <c r="B417" s="30"/>
      <c r="C417" s="242">
        <v>1</v>
      </c>
      <c r="D417" s="44"/>
      <c r="E417" s="43"/>
      <c r="F417" s="43"/>
      <c r="G417" s="42"/>
      <c r="H417" s="223" t="s">
        <v>183</v>
      </c>
      <c r="I417" s="246">
        <v>56</v>
      </c>
      <c r="J417" s="246">
        <v>20</v>
      </c>
      <c r="K417" s="246">
        <v>6</v>
      </c>
      <c r="L417" s="41" t="s">
        <v>133</v>
      </c>
      <c r="M417" s="40" t="s">
        <v>132</v>
      </c>
      <c r="N417" s="41" t="s">
        <v>131</v>
      </c>
      <c r="O417" s="40" t="s">
        <v>434</v>
      </c>
      <c r="P417" s="41" t="s">
        <v>130</v>
      </c>
      <c r="Q417" s="40" t="s">
        <v>121</v>
      </c>
      <c r="R417" s="41" t="s">
        <v>129</v>
      </c>
      <c r="S417" s="40" t="s">
        <v>121</v>
      </c>
      <c r="T417" s="41" t="s">
        <v>128</v>
      </c>
      <c r="U417" s="40"/>
      <c r="V417" s="41" t="s">
        <v>127</v>
      </c>
      <c r="W417" s="40"/>
      <c r="X417" s="41" t="s">
        <v>126</v>
      </c>
      <c r="Y417" s="40"/>
      <c r="Z417" s="41" t="s">
        <v>125</v>
      </c>
      <c r="AA417" s="40"/>
      <c r="AB417" s="39"/>
      <c r="AC417" s="40"/>
      <c r="AD417" s="39" t="s">
        <v>493</v>
      </c>
      <c r="AE417" s="38"/>
      <c r="AF417" s="250"/>
      <c r="AG417" s="250"/>
      <c r="AH417" s="37"/>
      <c r="AI417" s="11"/>
      <c r="AJ417" s="233">
        <f>SUMPRODUCT(LEN($M417:$S420)-LEN(SUBSTITUTE($M417:$S420,"A", "")))</f>
        <v>23</v>
      </c>
      <c r="AK417" s="239">
        <f>SUMPRODUCT(LEN($AD417:$AD420)-LEN(SUBSTITUTE($AD417:$AD420,"A", "")))</f>
        <v>7</v>
      </c>
      <c r="AL417" s="230">
        <f>SUMPRODUCT(LEN($AC417:$AC420)-LEN(SUBSTITUTE($AC417:$AC420,"A", "")))</f>
        <v>0</v>
      </c>
      <c r="AM417" s="233">
        <f>SUMPRODUCT(LEN($M417:$S420)-LEN(SUBSTITUTE($M417:$S420,"S", "")))</f>
        <v>15</v>
      </c>
      <c r="AN417" s="239">
        <f>SUMPRODUCT(LEN($AD417:$AD420)-LEN(SUBSTITUTE($AD417:$AD420,"S", "")))</f>
        <v>5</v>
      </c>
      <c r="AO417" s="230">
        <f>SUMPRODUCT(LEN($AC417:$AC420)-LEN(SUBSTITUTE($AC417:$AC420,"S", "")))</f>
        <v>0</v>
      </c>
      <c r="AP417" s="233">
        <f>SUMPRODUCT(LEN($M417:$S420)-LEN(SUBSTITUTE($M417:$S420,"F", "")))</f>
        <v>0</v>
      </c>
      <c r="AQ417" s="239">
        <f>SUMPRODUCT(LEN($AD417:$AD420)-LEN(SUBSTITUTE($AD417:$AD420,"F", "")))</f>
        <v>0</v>
      </c>
      <c r="AR417" s="230">
        <f>SUMPRODUCT(LEN($AC417:$AC420)-LEN(SUBSTITUTE($AC417:$AC420,"F", "")))</f>
        <v>0</v>
      </c>
      <c r="AS417" s="233">
        <f>SUMPRODUCT(LEN($M417:$S420)-LEN(SUBSTITUTE($M417:$S420,"G", "")))</f>
        <v>0</v>
      </c>
      <c r="AT417" s="239">
        <f>SUMPRODUCT(LEN($AD417:$AD420)-LEN(SUBSTITUTE($AD417:$AD420,"G", "")))</f>
        <v>0</v>
      </c>
      <c r="AU417" s="230">
        <f>SUMPRODUCT(LEN($AC417:$AC420)-LEN(SUBSTITUTE($AC417:$AC420,"G", "")))</f>
        <v>0</v>
      </c>
      <c r="AV417" s="233">
        <f>SUMPRODUCT(LEN($L417:$S420)-LEN(SUBSTITUTE($L417:$S420,"M", "")))</f>
        <v>0</v>
      </c>
      <c r="AW417" s="236">
        <f>SUMPRODUCT(LEN($AD417:$AD420)-LEN(SUBSTITUTE($AD417:$AD420,"M", "")))</f>
        <v>0</v>
      </c>
      <c r="AX417" s="230">
        <f>SUMPRODUCT(LEN($AC417:$AC420)-LEN(SUBSTITUTE($AC417:$AC420,"M", "")))</f>
        <v>0</v>
      </c>
      <c r="AY417" s="291">
        <f>SUMPRODUCT(LEN($AE417:$AE420)-LEN(SUBSTITUTE($AE417:$AE420,"S", "")))</f>
        <v>0</v>
      </c>
      <c r="AZ417" s="227">
        <f>SUMPRODUCT(LEN($AE417:$AE420)-LEN(SUBSTITUTE($AE417:$AE420,"F", "")))</f>
        <v>0</v>
      </c>
      <c r="BA417" s="227">
        <f>SUMPRODUCT(LEN($AE417:$AE420)-LEN(SUBSTITUTE($AE417:$AE420,"G", "")))</f>
        <v>0</v>
      </c>
      <c r="BB417" s="294">
        <f>SUMPRODUCT(LEN($AE417:$AE420)-LEN(SUBSTITUTE($AE417:$AE420,"M", "")))</f>
        <v>0</v>
      </c>
    </row>
    <row r="418" spans="2:62" ht="28.15" customHeight="1" thickBot="1" x14ac:dyDescent="0.25">
      <c r="B418" s="30"/>
      <c r="C418" s="243"/>
      <c r="D418" s="36"/>
      <c r="E418" s="35"/>
      <c r="F418" s="35"/>
      <c r="G418" s="34"/>
      <c r="H418" s="224"/>
      <c r="I418" s="247"/>
      <c r="J418" s="247"/>
      <c r="K418" s="247"/>
      <c r="L418" s="33" t="s">
        <v>123</v>
      </c>
      <c r="M418" s="32" t="s">
        <v>132</v>
      </c>
      <c r="N418" s="33" t="s">
        <v>122</v>
      </c>
      <c r="O418" s="32" t="s">
        <v>132</v>
      </c>
      <c r="P418" s="33" t="s">
        <v>120</v>
      </c>
      <c r="Q418" s="32" t="s">
        <v>217</v>
      </c>
      <c r="R418" s="33" t="s">
        <v>119</v>
      </c>
      <c r="S418" s="32" t="s">
        <v>121</v>
      </c>
      <c r="T418" s="33" t="s">
        <v>118</v>
      </c>
      <c r="U418" s="32"/>
      <c r="V418" s="33" t="s">
        <v>117</v>
      </c>
      <c r="W418" s="32"/>
      <c r="X418" s="33" t="s">
        <v>116</v>
      </c>
      <c r="Y418" s="32"/>
      <c r="Z418" s="33" t="s">
        <v>115</v>
      </c>
      <c r="AA418" s="32"/>
      <c r="AB418" s="31"/>
      <c r="AC418" s="32"/>
      <c r="AD418" s="31"/>
      <c r="AE418" s="23"/>
      <c r="AF418" s="251"/>
      <c r="AG418" s="251"/>
      <c r="AH418" s="22"/>
      <c r="AI418" s="11"/>
      <c r="AJ418" s="234"/>
      <c r="AK418" s="240"/>
      <c r="AL418" s="231"/>
      <c r="AM418" s="234"/>
      <c r="AN418" s="240"/>
      <c r="AO418" s="231"/>
      <c r="AP418" s="234"/>
      <c r="AQ418" s="240"/>
      <c r="AR418" s="231"/>
      <c r="AS418" s="234"/>
      <c r="AT418" s="240"/>
      <c r="AU418" s="231"/>
      <c r="AV418" s="234"/>
      <c r="AW418" s="237"/>
      <c r="AX418" s="231"/>
      <c r="AY418" s="292"/>
      <c r="AZ418" s="228"/>
      <c r="BA418" s="228"/>
      <c r="BB418" s="295"/>
    </row>
    <row r="419" spans="2:62" ht="28.15" customHeight="1" x14ac:dyDescent="0.2">
      <c r="B419" s="30"/>
      <c r="C419" s="244"/>
      <c r="D419" s="29"/>
      <c r="E419" s="28"/>
      <c r="F419" s="28"/>
      <c r="G419" s="27"/>
      <c r="H419" s="225">
        <v>179</v>
      </c>
      <c r="I419" s="248"/>
      <c r="J419" s="248"/>
      <c r="K419" s="248"/>
      <c r="L419" s="26" t="s">
        <v>114</v>
      </c>
      <c r="M419" s="25" t="s">
        <v>492</v>
      </c>
      <c r="N419" s="26" t="s">
        <v>112</v>
      </c>
      <c r="O419" s="25" t="s">
        <v>382</v>
      </c>
      <c r="P419" s="26" t="s">
        <v>111</v>
      </c>
      <c r="Q419" s="25" t="s">
        <v>195</v>
      </c>
      <c r="R419" s="26" t="s">
        <v>110</v>
      </c>
      <c r="S419" s="25"/>
      <c r="T419" s="26" t="s">
        <v>109</v>
      </c>
      <c r="U419" s="25"/>
      <c r="V419" s="26" t="s">
        <v>108</v>
      </c>
      <c r="W419" s="25"/>
      <c r="X419" s="26" t="s">
        <v>107</v>
      </c>
      <c r="Y419" s="25"/>
      <c r="Z419" s="26" t="s">
        <v>106</v>
      </c>
      <c r="AA419" s="25"/>
      <c r="AB419" s="24"/>
      <c r="AC419" s="25"/>
      <c r="AD419" s="24"/>
      <c r="AE419" s="23"/>
      <c r="AF419" s="251"/>
      <c r="AG419" s="251"/>
      <c r="AH419" s="22"/>
      <c r="AI419" s="11"/>
      <c r="AJ419" s="234"/>
      <c r="AK419" s="240"/>
      <c r="AL419" s="231"/>
      <c r="AM419" s="234"/>
      <c r="AN419" s="240"/>
      <c r="AO419" s="231"/>
      <c r="AP419" s="234"/>
      <c r="AQ419" s="240"/>
      <c r="AR419" s="231"/>
      <c r="AS419" s="234"/>
      <c r="AT419" s="240"/>
      <c r="AU419" s="231"/>
      <c r="AV419" s="234"/>
      <c r="AW419" s="237"/>
      <c r="AX419" s="231"/>
      <c r="AY419" s="292"/>
      <c r="AZ419" s="228"/>
      <c r="BA419" s="228"/>
      <c r="BB419" s="295"/>
    </row>
    <row r="420" spans="2:62" ht="28.15" customHeight="1" thickBot="1" x14ac:dyDescent="0.25">
      <c r="B420" s="30"/>
      <c r="C420" s="253"/>
      <c r="D420" s="51"/>
      <c r="E420" s="50"/>
      <c r="F420" s="50"/>
      <c r="G420" s="49"/>
      <c r="H420" s="226"/>
      <c r="I420" s="254"/>
      <c r="J420" s="254"/>
      <c r="K420" s="254"/>
      <c r="L420" s="48" t="s">
        <v>105</v>
      </c>
      <c r="M420" s="47" t="s">
        <v>387</v>
      </c>
      <c r="N420" s="48" t="s">
        <v>103</v>
      </c>
      <c r="O420" s="47" t="s">
        <v>425</v>
      </c>
      <c r="P420" s="48" t="s">
        <v>102</v>
      </c>
      <c r="Q420" s="47" t="s">
        <v>104</v>
      </c>
      <c r="R420" s="48" t="s">
        <v>101</v>
      </c>
      <c r="S420" s="47"/>
      <c r="T420" s="48">
        <v>20</v>
      </c>
      <c r="U420" s="47"/>
      <c r="V420" s="48" t="s">
        <v>100</v>
      </c>
      <c r="W420" s="47"/>
      <c r="X420" s="48" t="s">
        <v>99</v>
      </c>
      <c r="Y420" s="47"/>
      <c r="Z420" s="48" t="s">
        <v>98</v>
      </c>
      <c r="AA420" s="47"/>
      <c r="AB420" s="16"/>
      <c r="AC420" s="47"/>
      <c r="AD420" s="16"/>
      <c r="AE420" s="46"/>
      <c r="AF420" s="255"/>
      <c r="AG420" s="255"/>
      <c r="AH420" s="45"/>
      <c r="AI420" s="11"/>
      <c r="AJ420" s="235"/>
      <c r="AK420" s="241"/>
      <c r="AL420" s="232"/>
      <c r="AM420" s="235"/>
      <c r="AN420" s="241"/>
      <c r="AO420" s="232"/>
      <c r="AP420" s="235"/>
      <c r="AQ420" s="241"/>
      <c r="AR420" s="232"/>
      <c r="AS420" s="235"/>
      <c r="AT420" s="241"/>
      <c r="AU420" s="232"/>
      <c r="AV420" s="235"/>
      <c r="AW420" s="238"/>
      <c r="AX420" s="232"/>
      <c r="AY420" s="293"/>
      <c r="AZ420" s="229"/>
      <c r="BA420" s="229"/>
      <c r="BB420" s="296"/>
    </row>
    <row r="421" spans="2:62" ht="28.15" customHeight="1" x14ac:dyDescent="0.2">
      <c r="B421" s="30"/>
      <c r="C421" s="242">
        <v>2</v>
      </c>
      <c r="D421" s="44"/>
      <c r="E421" s="43"/>
      <c r="F421" s="43"/>
      <c r="G421" s="42"/>
      <c r="H421" s="223"/>
      <c r="I421" s="246">
        <v>51</v>
      </c>
      <c r="J421" s="246">
        <v>18</v>
      </c>
      <c r="K421" s="246">
        <v>6</v>
      </c>
      <c r="L421" s="41" t="s">
        <v>133</v>
      </c>
      <c r="M421" s="40" t="s">
        <v>104</v>
      </c>
      <c r="N421" s="41" t="s">
        <v>131</v>
      </c>
      <c r="O421" s="40" t="s">
        <v>217</v>
      </c>
      <c r="P421" s="41" t="s">
        <v>130</v>
      </c>
      <c r="Q421" s="40" t="s">
        <v>175</v>
      </c>
      <c r="R421" s="41" t="s">
        <v>129</v>
      </c>
      <c r="S421" s="40"/>
      <c r="T421" s="41" t="s">
        <v>128</v>
      </c>
      <c r="U421" s="40"/>
      <c r="V421" s="41" t="s">
        <v>127</v>
      </c>
      <c r="W421" s="40"/>
      <c r="X421" s="41" t="s">
        <v>126</v>
      </c>
      <c r="Y421" s="40"/>
      <c r="Z421" s="41" t="s">
        <v>125</v>
      </c>
      <c r="AA421" s="40"/>
      <c r="AB421" s="39"/>
      <c r="AC421" s="40"/>
      <c r="AD421" s="39"/>
      <c r="AE421" s="38"/>
      <c r="AF421" s="250"/>
      <c r="AG421" s="250"/>
      <c r="AH421" s="37"/>
      <c r="AI421" s="11"/>
      <c r="AJ421" s="233">
        <f>SUMPRODUCT(LEN($M421:$S424)-LEN(SUBSTITUTE($M421:$S424,"A", "")))</f>
        <v>14</v>
      </c>
      <c r="AK421" s="239">
        <f>SUMPRODUCT(LEN($AD421:$AD424)-LEN(SUBSTITUTE($AD421:$AD424,"A", "")))</f>
        <v>0</v>
      </c>
      <c r="AL421" s="230">
        <f>SUMPRODUCT(LEN($AC421:$AC424)-LEN(SUBSTITUTE($AC421:$AC424,"A", "")))</f>
        <v>0</v>
      </c>
      <c r="AM421" s="233">
        <f>SUMPRODUCT(LEN($M421:$S424)-LEN(SUBSTITUTE($M421:$S424,"S", "")))</f>
        <v>9</v>
      </c>
      <c r="AN421" s="239">
        <f>SUMPRODUCT(LEN($AD421:$AD424)-LEN(SUBSTITUTE($AD421:$AD424,"S", "")))</f>
        <v>0</v>
      </c>
      <c r="AO421" s="230">
        <f>SUMPRODUCT(LEN($AC421:$AC424)-LEN(SUBSTITUTE($AC421:$AC424,"S", "")))</f>
        <v>0</v>
      </c>
      <c r="AP421" s="233">
        <f>SUMPRODUCT(LEN($M421:$S424)-LEN(SUBSTITUTE($M421:$S424,"F", "")))</f>
        <v>0</v>
      </c>
      <c r="AQ421" s="239">
        <f>SUMPRODUCT(LEN($AD421:$AD424)-LEN(SUBSTITUTE($AD421:$AD424,"F", "")))</f>
        <v>0</v>
      </c>
      <c r="AR421" s="230">
        <f>SUMPRODUCT(LEN($AC421:$AC424)-LEN(SUBSTITUTE($AC421:$AC424,"F", "")))</f>
        <v>0</v>
      </c>
      <c r="AS421" s="233">
        <f>SUMPRODUCT(LEN($M421:$S424)-LEN(SUBSTITUTE($M421:$S424,"G", "")))</f>
        <v>1</v>
      </c>
      <c r="AT421" s="239">
        <f>SUMPRODUCT(LEN($AD421:$AD424)-LEN(SUBSTITUTE($AD421:$AD424,"G", "")))</f>
        <v>0</v>
      </c>
      <c r="AU421" s="230">
        <f>SUMPRODUCT(LEN($AC421:$AC424)-LEN(SUBSTITUTE($AC421:$AC424,"G", "")))</f>
        <v>0</v>
      </c>
      <c r="AV421" s="233">
        <f>SUMPRODUCT(LEN($L421:$S424)-LEN(SUBSTITUTE($L421:$S424,"M", "")))</f>
        <v>0</v>
      </c>
      <c r="AW421" s="236">
        <f>SUMPRODUCT(LEN($AD421:$AD424)-LEN(SUBSTITUTE($AD421:$AD424,"M", "")))</f>
        <v>0</v>
      </c>
      <c r="AX421" s="230">
        <f>SUMPRODUCT(LEN($AC421:$AC424)-LEN(SUBSTITUTE($AC421:$AC424,"M", "")))</f>
        <v>0</v>
      </c>
      <c r="AY421" s="291">
        <f>SUMPRODUCT(LEN($AE421:$AE424)-LEN(SUBSTITUTE($AE421:$AE424,"S", "")))</f>
        <v>0</v>
      </c>
      <c r="AZ421" s="227">
        <f>SUMPRODUCT(LEN($AE421:$AE424)-LEN(SUBSTITUTE($AE421:$AE424,"F", "")))</f>
        <v>0</v>
      </c>
      <c r="BA421" s="227">
        <f>SUMPRODUCT(LEN($AE421:$AE424)-LEN(SUBSTITUTE($AE421:$AE424,"G", "")))</f>
        <v>0</v>
      </c>
      <c r="BB421" s="294">
        <f>SUMPRODUCT(LEN($AE421:$AE424)-LEN(SUBSTITUTE($AE421:$AE424,"M", "")))</f>
        <v>0</v>
      </c>
    </row>
    <row r="422" spans="2:62" ht="28.15" customHeight="1" thickBot="1" x14ac:dyDescent="0.25">
      <c r="B422" s="30"/>
      <c r="C422" s="243"/>
      <c r="D422" s="36"/>
      <c r="E422" s="35"/>
      <c r="F422" s="35"/>
      <c r="G422" s="34"/>
      <c r="H422" s="224"/>
      <c r="I422" s="247"/>
      <c r="J422" s="247"/>
      <c r="K422" s="247"/>
      <c r="L422" s="33" t="s">
        <v>123</v>
      </c>
      <c r="M422" s="32" t="s">
        <v>132</v>
      </c>
      <c r="N422" s="33" t="s">
        <v>122</v>
      </c>
      <c r="O422" s="32" t="s">
        <v>217</v>
      </c>
      <c r="P422" s="33" t="s">
        <v>120</v>
      </c>
      <c r="Q422" s="32" t="s">
        <v>104</v>
      </c>
      <c r="R422" s="33" t="s">
        <v>119</v>
      </c>
      <c r="S422" s="32"/>
      <c r="T422" s="33" t="s">
        <v>118</v>
      </c>
      <c r="U422" s="32"/>
      <c r="V422" s="33" t="s">
        <v>117</v>
      </c>
      <c r="W422" s="32"/>
      <c r="X422" s="33" t="s">
        <v>116</v>
      </c>
      <c r="Y422" s="32"/>
      <c r="Z422" s="33" t="s">
        <v>115</v>
      </c>
      <c r="AA422" s="32"/>
      <c r="AB422" s="31"/>
      <c r="AC422" s="32"/>
      <c r="AD422" s="31"/>
      <c r="AE422" s="23"/>
      <c r="AF422" s="251"/>
      <c r="AG422" s="251"/>
      <c r="AH422" s="22"/>
      <c r="AI422" s="11"/>
      <c r="AJ422" s="234"/>
      <c r="AK422" s="240"/>
      <c r="AL422" s="231"/>
      <c r="AM422" s="234"/>
      <c r="AN422" s="240"/>
      <c r="AO422" s="231"/>
      <c r="AP422" s="234"/>
      <c r="AQ422" s="240"/>
      <c r="AR422" s="231"/>
      <c r="AS422" s="234"/>
      <c r="AT422" s="240"/>
      <c r="AU422" s="231"/>
      <c r="AV422" s="234"/>
      <c r="AW422" s="237"/>
      <c r="AX422" s="231"/>
      <c r="AY422" s="292"/>
      <c r="AZ422" s="228"/>
      <c r="BA422" s="228"/>
      <c r="BB422" s="295"/>
    </row>
    <row r="423" spans="2:62" ht="28.15" customHeight="1" x14ac:dyDescent="0.2">
      <c r="B423" s="30"/>
      <c r="C423" s="244"/>
      <c r="D423" s="29"/>
      <c r="E423" s="28"/>
      <c r="F423" s="28"/>
      <c r="G423" s="27"/>
      <c r="H423" s="225"/>
      <c r="I423" s="248"/>
      <c r="J423" s="248"/>
      <c r="K423" s="248"/>
      <c r="L423" s="26" t="s">
        <v>114</v>
      </c>
      <c r="M423" s="25" t="s">
        <v>430</v>
      </c>
      <c r="N423" s="26" t="s">
        <v>112</v>
      </c>
      <c r="O423" s="25" t="s">
        <v>187</v>
      </c>
      <c r="P423" s="26" t="s">
        <v>111</v>
      </c>
      <c r="Q423" s="25" t="s">
        <v>104</v>
      </c>
      <c r="R423" s="26" t="s">
        <v>110</v>
      </c>
      <c r="S423" s="25"/>
      <c r="T423" s="26" t="s">
        <v>109</v>
      </c>
      <c r="U423" s="25"/>
      <c r="V423" s="26" t="s">
        <v>108</v>
      </c>
      <c r="W423" s="25"/>
      <c r="X423" s="26" t="s">
        <v>107</v>
      </c>
      <c r="Y423" s="25"/>
      <c r="Z423" s="26" t="s">
        <v>106</v>
      </c>
      <c r="AA423" s="25"/>
      <c r="AB423" s="24"/>
      <c r="AC423" s="25"/>
      <c r="AD423" s="24"/>
      <c r="AE423" s="23"/>
      <c r="AF423" s="251"/>
      <c r="AG423" s="251"/>
      <c r="AH423" s="22"/>
      <c r="AI423" s="11"/>
      <c r="AJ423" s="234"/>
      <c r="AK423" s="240"/>
      <c r="AL423" s="231"/>
      <c r="AM423" s="234"/>
      <c r="AN423" s="240"/>
      <c r="AO423" s="231"/>
      <c r="AP423" s="234"/>
      <c r="AQ423" s="240"/>
      <c r="AR423" s="231"/>
      <c r="AS423" s="234"/>
      <c r="AT423" s="240"/>
      <c r="AU423" s="231"/>
      <c r="AV423" s="234"/>
      <c r="AW423" s="237"/>
      <c r="AX423" s="231"/>
      <c r="AY423" s="292"/>
      <c r="AZ423" s="228"/>
      <c r="BA423" s="228"/>
      <c r="BB423" s="295"/>
    </row>
    <row r="424" spans="2:62" ht="28.15" customHeight="1" thickBot="1" x14ac:dyDescent="0.25">
      <c r="B424" s="30"/>
      <c r="C424" s="253"/>
      <c r="D424" s="51"/>
      <c r="E424" s="50"/>
      <c r="F424" s="50"/>
      <c r="G424" s="49"/>
      <c r="H424" s="226"/>
      <c r="I424" s="254"/>
      <c r="J424" s="254"/>
      <c r="K424" s="254"/>
      <c r="L424" s="48" t="s">
        <v>105</v>
      </c>
      <c r="M424" s="47" t="s">
        <v>175</v>
      </c>
      <c r="N424" s="48" t="s">
        <v>103</v>
      </c>
      <c r="O424" s="47" t="s">
        <v>113</v>
      </c>
      <c r="P424" s="48" t="s">
        <v>102</v>
      </c>
      <c r="Q424" s="47" t="s">
        <v>121</v>
      </c>
      <c r="R424" s="48" t="s">
        <v>101</v>
      </c>
      <c r="S424" s="47"/>
      <c r="T424" s="48">
        <v>20</v>
      </c>
      <c r="U424" s="47"/>
      <c r="V424" s="48" t="s">
        <v>100</v>
      </c>
      <c r="W424" s="47"/>
      <c r="X424" s="48" t="s">
        <v>99</v>
      </c>
      <c r="Y424" s="47"/>
      <c r="Z424" s="48" t="s">
        <v>98</v>
      </c>
      <c r="AA424" s="47"/>
      <c r="AB424" s="16"/>
      <c r="AC424" s="47"/>
      <c r="AD424" s="16"/>
      <c r="AE424" s="46"/>
      <c r="AF424" s="255"/>
      <c r="AG424" s="255"/>
      <c r="AH424" s="45"/>
      <c r="AI424" s="11"/>
      <c r="AJ424" s="235"/>
      <c r="AK424" s="241"/>
      <c r="AL424" s="232"/>
      <c r="AM424" s="235"/>
      <c r="AN424" s="241"/>
      <c r="AO424" s="232"/>
      <c r="AP424" s="235"/>
      <c r="AQ424" s="241"/>
      <c r="AR424" s="232"/>
      <c r="AS424" s="235"/>
      <c r="AT424" s="241"/>
      <c r="AU424" s="232"/>
      <c r="AV424" s="235"/>
      <c r="AW424" s="238"/>
      <c r="AX424" s="232"/>
      <c r="AY424" s="293"/>
      <c r="AZ424" s="229"/>
      <c r="BA424" s="229"/>
      <c r="BB424" s="296"/>
    </row>
    <row r="425" spans="2:62" ht="28.15" customHeight="1" x14ac:dyDescent="0.2">
      <c r="B425" s="30"/>
      <c r="C425" s="242">
        <v>3</v>
      </c>
      <c r="D425" s="44"/>
      <c r="E425" s="43"/>
      <c r="F425" s="43"/>
      <c r="G425" s="42"/>
      <c r="H425" s="223"/>
      <c r="I425" s="246">
        <v>46</v>
      </c>
      <c r="J425" s="246">
        <v>19</v>
      </c>
      <c r="K425" s="246">
        <v>6</v>
      </c>
      <c r="L425" s="41" t="s">
        <v>133</v>
      </c>
      <c r="M425" s="40" t="s">
        <v>414</v>
      </c>
      <c r="N425" s="41" t="s">
        <v>131</v>
      </c>
      <c r="O425" s="40" t="s">
        <v>217</v>
      </c>
      <c r="P425" s="41" t="s">
        <v>130</v>
      </c>
      <c r="Q425" s="40" t="s">
        <v>175</v>
      </c>
      <c r="R425" s="41" t="s">
        <v>129</v>
      </c>
      <c r="S425" s="40" t="s">
        <v>121</v>
      </c>
      <c r="T425" s="41" t="s">
        <v>128</v>
      </c>
      <c r="U425" s="40"/>
      <c r="V425" s="41" t="s">
        <v>127</v>
      </c>
      <c r="W425" s="40"/>
      <c r="X425" s="41" t="s">
        <v>126</v>
      </c>
      <c r="Y425" s="40"/>
      <c r="Z425" s="41" t="s">
        <v>125</v>
      </c>
      <c r="AA425" s="40"/>
      <c r="AB425" s="39"/>
      <c r="AC425" s="40"/>
      <c r="AD425" s="39" t="s">
        <v>203</v>
      </c>
      <c r="AE425" s="38"/>
      <c r="AF425" s="250"/>
      <c r="AG425" s="250"/>
      <c r="AH425" s="37"/>
      <c r="AI425" s="11"/>
      <c r="AJ425" s="233">
        <f>SUMPRODUCT(LEN($M425:$S428)-LEN(SUBSTITUTE($M425:$S428,"A", "")))</f>
        <v>16</v>
      </c>
      <c r="AK425" s="239">
        <f>SUMPRODUCT(LEN($AD425:$AD428)-LEN(SUBSTITUTE($AD425:$AD428,"A", "")))</f>
        <v>2</v>
      </c>
      <c r="AL425" s="230">
        <f>SUMPRODUCT(LEN($AC425:$AC428)-LEN(SUBSTITUTE($AC425:$AC428,"A", "")))</f>
        <v>0</v>
      </c>
      <c r="AM425" s="233">
        <f>SUMPRODUCT(LEN($M425:$S428)-LEN(SUBSTITUTE($M425:$S428,"S", "")))</f>
        <v>14</v>
      </c>
      <c r="AN425" s="239">
        <f>SUMPRODUCT(LEN($AD425:$AD428)-LEN(SUBSTITUTE($AD425:$AD428,"S", "")))</f>
        <v>1</v>
      </c>
      <c r="AO425" s="230">
        <f>SUMPRODUCT(LEN($AC425:$AC428)-LEN(SUBSTITUTE($AC425:$AC428,"S", "")))</f>
        <v>0</v>
      </c>
      <c r="AP425" s="233">
        <f>SUMPRODUCT(LEN($M425:$S428)-LEN(SUBSTITUTE($M425:$S428,"F", "")))</f>
        <v>0</v>
      </c>
      <c r="AQ425" s="239">
        <f>SUMPRODUCT(LEN($AD425:$AD428)-LEN(SUBSTITUTE($AD425:$AD428,"F", "")))</f>
        <v>0</v>
      </c>
      <c r="AR425" s="230">
        <f>SUMPRODUCT(LEN($AC425:$AC428)-LEN(SUBSTITUTE($AC425:$AC428,"F", "")))</f>
        <v>0</v>
      </c>
      <c r="AS425" s="233">
        <f>SUMPRODUCT(LEN($M425:$S428)-LEN(SUBSTITUTE($M425:$S428,"G", "")))</f>
        <v>3</v>
      </c>
      <c r="AT425" s="239">
        <f>SUMPRODUCT(LEN($AD425:$AD428)-LEN(SUBSTITUTE($AD425:$AD428,"G", "")))</f>
        <v>0</v>
      </c>
      <c r="AU425" s="230">
        <f>SUMPRODUCT(LEN($AC425:$AC428)-LEN(SUBSTITUTE($AC425:$AC428,"G", "")))</f>
        <v>0</v>
      </c>
      <c r="AV425" s="233">
        <f>SUMPRODUCT(LEN($L425:$S428)-LEN(SUBSTITUTE($L425:$S428,"M", "")))</f>
        <v>0</v>
      </c>
      <c r="AW425" s="236">
        <f>SUMPRODUCT(LEN($AD425:$AD428)-LEN(SUBSTITUTE($AD425:$AD428,"M", "")))</f>
        <v>0</v>
      </c>
      <c r="AX425" s="230">
        <f>SUMPRODUCT(LEN($AC425:$AC428)-LEN(SUBSTITUTE($AC425:$AC428,"M", "")))</f>
        <v>0</v>
      </c>
      <c r="AY425" s="291">
        <f>SUMPRODUCT(LEN($AE425:$AE428)-LEN(SUBSTITUTE($AE425:$AE428,"S", "")))</f>
        <v>0</v>
      </c>
      <c r="AZ425" s="227">
        <f>SUMPRODUCT(LEN($AE425:$AE428)-LEN(SUBSTITUTE($AE425:$AE428,"F", "")))</f>
        <v>0</v>
      </c>
      <c r="BA425" s="227">
        <f>SUMPRODUCT(LEN($AE425:$AE428)-LEN(SUBSTITUTE($AE425:$AE428,"G", "")))</f>
        <v>0</v>
      </c>
      <c r="BB425" s="294">
        <f>SUMPRODUCT(LEN($AE425:$AE428)-LEN(SUBSTITUTE($AE425:$AE428,"M", "")))</f>
        <v>0</v>
      </c>
    </row>
    <row r="426" spans="2:62" ht="28.15" customHeight="1" thickBot="1" x14ac:dyDescent="0.25">
      <c r="B426" s="30"/>
      <c r="C426" s="243"/>
      <c r="D426" s="36"/>
      <c r="E426" s="35"/>
      <c r="F426" s="35"/>
      <c r="G426" s="34"/>
      <c r="H426" s="224"/>
      <c r="I426" s="247"/>
      <c r="J426" s="247"/>
      <c r="K426" s="247"/>
      <c r="L426" s="33" t="s">
        <v>123</v>
      </c>
      <c r="M426" s="32" t="s">
        <v>491</v>
      </c>
      <c r="N426" s="33" t="s">
        <v>122</v>
      </c>
      <c r="O426" s="32" t="s">
        <v>186</v>
      </c>
      <c r="P426" s="33" t="s">
        <v>120</v>
      </c>
      <c r="Q426" s="32" t="s">
        <v>113</v>
      </c>
      <c r="R426" s="33" t="s">
        <v>119</v>
      </c>
      <c r="S426" s="32"/>
      <c r="T426" s="33" t="s">
        <v>118</v>
      </c>
      <c r="U426" s="32"/>
      <c r="V426" s="33" t="s">
        <v>117</v>
      </c>
      <c r="W426" s="32"/>
      <c r="X426" s="33" t="s">
        <v>116</v>
      </c>
      <c r="Y426" s="32"/>
      <c r="Z426" s="33" t="s">
        <v>115</v>
      </c>
      <c r="AA426" s="32"/>
      <c r="AB426" s="31"/>
      <c r="AC426" s="32"/>
      <c r="AD426" s="31"/>
      <c r="AE426" s="23"/>
      <c r="AF426" s="251"/>
      <c r="AG426" s="251"/>
      <c r="AH426" s="22"/>
      <c r="AI426" s="11"/>
      <c r="AJ426" s="234"/>
      <c r="AK426" s="240"/>
      <c r="AL426" s="231"/>
      <c r="AM426" s="234"/>
      <c r="AN426" s="240"/>
      <c r="AO426" s="231"/>
      <c r="AP426" s="234"/>
      <c r="AQ426" s="240"/>
      <c r="AR426" s="231"/>
      <c r="AS426" s="234"/>
      <c r="AT426" s="240"/>
      <c r="AU426" s="231"/>
      <c r="AV426" s="234"/>
      <c r="AW426" s="237"/>
      <c r="AX426" s="231"/>
      <c r="AY426" s="292"/>
      <c r="AZ426" s="228"/>
      <c r="BA426" s="228"/>
      <c r="BB426" s="295"/>
    </row>
    <row r="427" spans="2:62" ht="28.15" customHeight="1" x14ac:dyDescent="0.2">
      <c r="B427" s="30"/>
      <c r="C427" s="244"/>
      <c r="D427" s="29"/>
      <c r="E427" s="28"/>
      <c r="F427" s="28"/>
      <c r="G427" s="27"/>
      <c r="H427" s="225"/>
      <c r="I427" s="248"/>
      <c r="J427" s="248"/>
      <c r="K427" s="248"/>
      <c r="L427" s="26" t="s">
        <v>114</v>
      </c>
      <c r="M427" s="25" t="s">
        <v>443</v>
      </c>
      <c r="N427" s="26" t="s">
        <v>112</v>
      </c>
      <c r="O427" s="25" t="s">
        <v>217</v>
      </c>
      <c r="P427" s="26" t="s">
        <v>111</v>
      </c>
      <c r="Q427" s="25" t="s">
        <v>121</v>
      </c>
      <c r="R427" s="26" t="s">
        <v>110</v>
      </c>
      <c r="S427" s="25"/>
      <c r="T427" s="26" t="s">
        <v>109</v>
      </c>
      <c r="U427" s="25"/>
      <c r="V427" s="26" t="s">
        <v>108</v>
      </c>
      <c r="W427" s="25"/>
      <c r="X427" s="26" t="s">
        <v>107</v>
      </c>
      <c r="Y427" s="25"/>
      <c r="Z427" s="26" t="s">
        <v>106</v>
      </c>
      <c r="AA427" s="25"/>
      <c r="AB427" s="24"/>
      <c r="AC427" s="25"/>
      <c r="AD427" s="24"/>
      <c r="AE427" s="23"/>
      <c r="AF427" s="251"/>
      <c r="AG427" s="251"/>
      <c r="AH427" s="22"/>
      <c r="AI427" s="11"/>
      <c r="AJ427" s="234"/>
      <c r="AK427" s="240"/>
      <c r="AL427" s="231"/>
      <c r="AM427" s="234"/>
      <c r="AN427" s="240"/>
      <c r="AO427" s="231"/>
      <c r="AP427" s="234"/>
      <c r="AQ427" s="240"/>
      <c r="AR427" s="231"/>
      <c r="AS427" s="234"/>
      <c r="AT427" s="240"/>
      <c r="AU427" s="231"/>
      <c r="AV427" s="234"/>
      <c r="AW427" s="237"/>
      <c r="AX427" s="231"/>
      <c r="AY427" s="292"/>
      <c r="AZ427" s="228"/>
      <c r="BA427" s="228"/>
      <c r="BB427" s="295"/>
    </row>
    <row r="428" spans="2:62" ht="28.15" customHeight="1" thickBot="1" x14ac:dyDescent="0.25">
      <c r="B428" s="21"/>
      <c r="C428" s="245"/>
      <c r="D428" s="20"/>
      <c r="E428" s="19"/>
      <c r="F428" s="19"/>
      <c r="G428" s="18"/>
      <c r="H428" s="226"/>
      <c r="I428" s="249"/>
      <c r="J428" s="249"/>
      <c r="K428" s="249"/>
      <c r="L428" s="17" t="s">
        <v>105</v>
      </c>
      <c r="M428" s="15" t="s">
        <v>376</v>
      </c>
      <c r="N428" s="17" t="s">
        <v>103</v>
      </c>
      <c r="O428" s="15" t="s">
        <v>195</v>
      </c>
      <c r="P428" s="17" t="s">
        <v>102</v>
      </c>
      <c r="Q428" s="15" t="s">
        <v>104</v>
      </c>
      <c r="R428" s="17" t="s">
        <v>101</v>
      </c>
      <c r="S428" s="15"/>
      <c r="T428" s="17">
        <v>20</v>
      </c>
      <c r="U428" s="15"/>
      <c r="V428" s="17" t="s">
        <v>100</v>
      </c>
      <c r="W428" s="15"/>
      <c r="X428" s="17" t="s">
        <v>99</v>
      </c>
      <c r="Y428" s="15"/>
      <c r="Z428" s="17" t="s">
        <v>98</v>
      </c>
      <c r="AA428" s="15"/>
      <c r="AB428" s="16"/>
      <c r="AC428" s="15"/>
      <c r="AD428" s="14"/>
      <c r="AE428" s="13"/>
      <c r="AF428" s="252"/>
      <c r="AG428" s="252"/>
      <c r="AH428" s="12"/>
      <c r="AI428" s="11"/>
      <c r="AJ428" s="235"/>
      <c r="AK428" s="241"/>
      <c r="AL428" s="232"/>
      <c r="AM428" s="235"/>
      <c r="AN428" s="241"/>
      <c r="AO428" s="232"/>
      <c r="AP428" s="235"/>
      <c r="AQ428" s="241"/>
      <c r="AR428" s="232"/>
      <c r="AS428" s="235"/>
      <c r="AT428" s="241"/>
      <c r="AU428" s="232"/>
      <c r="AV428" s="235"/>
      <c r="AW428" s="238"/>
      <c r="AX428" s="232"/>
      <c r="AY428" s="293"/>
      <c r="AZ428" s="229"/>
      <c r="BA428" s="229"/>
      <c r="BB428" s="296"/>
    </row>
    <row r="429" spans="2:62" ht="85.9" customHeight="1" thickTop="1" thickBot="1" x14ac:dyDescent="0.35">
      <c r="B429" s="105" t="s">
        <v>174</v>
      </c>
      <c r="C429" s="95" t="s">
        <v>173</v>
      </c>
      <c r="D429" s="100" t="s">
        <v>172</v>
      </c>
      <c r="E429" s="104" t="s">
        <v>171</v>
      </c>
      <c r="F429" s="103"/>
      <c r="G429" s="102"/>
      <c r="H429" s="101" t="s">
        <v>170</v>
      </c>
      <c r="I429" s="100" t="s">
        <v>96</v>
      </c>
      <c r="J429" s="100" t="s">
        <v>169</v>
      </c>
      <c r="K429" s="100" t="s">
        <v>97</v>
      </c>
      <c r="L429" s="256" t="s">
        <v>168</v>
      </c>
      <c r="M429" s="262"/>
      <c r="N429" s="256" t="s">
        <v>167</v>
      </c>
      <c r="O429" s="262"/>
      <c r="P429" s="256" t="s">
        <v>167</v>
      </c>
      <c r="Q429" s="257"/>
      <c r="R429" s="256" t="s">
        <v>167</v>
      </c>
      <c r="S429" s="257"/>
      <c r="T429" s="256" t="s">
        <v>167</v>
      </c>
      <c r="U429" s="257"/>
      <c r="V429" s="256" t="s">
        <v>167</v>
      </c>
      <c r="W429" s="257"/>
      <c r="X429" s="256" t="s">
        <v>167</v>
      </c>
      <c r="Y429" s="257"/>
      <c r="Z429" s="256" t="s">
        <v>167</v>
      </c>
      <c r="AA429" s="257"/>
      <c r="AB429" s="261" t="s">
        <v>166</v>
      </c>
      <c r="AC429" s="257"/>
      <c r="AD429" s="101" t="s">
        <v>165</v>
      </c>
      <c r="AE429" s="101" t="s">
        <v>164</v>
      </c>
      <c r="AF429" s="100" t="s">
        <v>163</v>
      </c>
      <c r="AG429" s="100" t="s">
        <v>162</v>
      </c>
      <c r="AH429" s="99" t="s">
        <v>161</v>
      </c>
      <c r="AI429" s="98"/>
      <c r="AJ429" s="96" t="s">
        <v>160</v>
      </c>
      <c r="AK429" s="95" t="s">
        <v>159</v>
      </c>
      <c r="AL429" s="94" t="s">
        <v>158</v>
      </c>
      <c r="AM429" s="96" t="s">
        <v>157</v>
      </c>
      <c r="AN429" s="95" t="s">
        <v>156</v>
      </c>
      <c r="AO429" s="94" t="s">
        <v>155</v>
      </c>
      <c r="AP429" s="96" t="s">
        <v>154</v>
      </c>
      <c r="AQ429" s="95" t="s">
        <v>153</v>
      </c>
      <c r="AR429" s="97" t="s">
        <v>152</v>
      </c>
      <c r="AS429" s="96" t="s">
        <v>151</v>
      </c>
      <c r="AT429" s="95" t="s">
        <v>150</v>
      </c>
      <c r="AU429" s="94" t="s">
        <v>149</v>
      </c>
      <c r="AV429" s="96" t="s">
        <v>148</v>
      </c>
      <c r="AW429" s="95" t="s">
        <v>147</v>
      </c>
      <c r="AX429" s="94" t="s">
        <v>146</v>
      </c>
      <c r="AY429" s="93" t="s">
        <v>145</v>
      </c>
      <c r="AZ429" s="92" t="s">
        <v>144</v>
      </c>
      <c r="BA429" s="92" t="s">
        <v>143</v>
      </c>
      <c r="BB429" s="91" t="s">
        <v>142</v>
      </c>
    </row>
    <row r="430" spans="2:62" ht="48" thickBot="1" x14ac:dyDescent="0.3">
      <c r="B430" s="90" t="s">
        <v>225</v>
      </c>
      <c r="C430" s="89"/>
      <c r="D430" s="88"/>
      <c r="E430" s="258"/>
      <c r="F430" s="259"/>
      <c r="G430" s="260"/>
      <c r="H430" s="87" t="s">
        <v>140</v>
      </c>
      <c r="I430" s="86"/>
      <c r="J430" s="86"/>
      <c r="K430" s="85"/>
      <c r="L430" s="84"/>
      <c r="M430" s="81"/>
      <c r="N430" s="84"/>
      <c r="O430" s="81"/>
      <c r="P430" s="84"/>
      <c r="Q430" s="81"/>
      <c r="R430" s="84"/>
      <c r="S430" s="81"/>
      <c r="T430" s="84"/>
      <c r="U430" s="81"/>
      <c r="V430" s="84"/>
      <c r="W430" s="81"/>
      <c r="X430" s="84"/>
      <c r="Y430" s="81"/>
      <c r="Z430" s="84"/>
      <c r="AA430" s="83"/>
      <c r="AB430" s="82" t="s">
        <v>139</v>
      </c>
      <c r="AC430" s="81"/>
      <c r="AD430" s="81"/>
      <c r="AE430" s="81"/>
      <c r="AF430" s="80"/>
      <c r="AG430" s="80"/>
      <c r="AH430" s="60"/>
      <c r="AI430" s="79" t="s">
        <v>138</v>
      </c>
      <c r="AJ430" s="78">
        <f t="shared" ref="AJ430:BB430" si="56">SUM(AJ432:AJ443)</f>
        <v>44</v>
      </c>
      <c r="AK430" s="77">
        <f t="shared" si="56"/>
        <v>1</v>
      </c>
      <c r="AL430" s="76">
        <f t="shared" si="56"/>
        <v>0</v>
      </c>
      <c r="AM430" s="78">
        <f t="shared" si="56"/>
        <v>24</v>
      </c>
      <c r="AN430" s="77">
        <f t="shared" si="56"/>
        <v>8</v>
      </c>
      <c r="AO430" s="76">
        <f t="shared" si="56"/>
        <v>0</v>
      </c>
      <c r="AP430" s="78">
        <f t="shared" si="56"/>
        <v>1</v>
      </c>
      <c r="AQ430" s="77">
        <f t="shared" si="56"/>
        <v>0</v>
      </c>
      <c r="AR430" s="76">
        <f t="shared" si="56"/>
        <v>0</v>
      </c>
      <c r="AS430" s="78">
        <f t="shared" si="56"/>
        <v>1</v>
      </c>
      <c r="AT430" s="77">
        <f t="shared" si="56"/>
        <v>0</v>
      </c>
      <c r="AU430" s="76">
        <f t="shared" si="56"/>
        <v>0</v>
      </c>
      <c r="AV430" s="78">
        <f t="shared" si="56"/>
        <v>0</v>
      </c>
      <c r="AW430" s="77">
        <f t="shared" si="56"/>
        <v>0</v>
      </c>
      <c r="AX430" s="76">
        <f t="shared" si="56"/>
        <v>0</v>
      </c>
      <c r="AY430" s="75">
        <f t="shared" si="56"/>
        <v>0</v>
      </c>
      <c r="AZ430" s="74">
        <f t="shared" si="56"/>
        <v>0</v>
      </c>
      <c r="BA430" s="74">
        <f t="shared" si="56"/>
        <v>0</v>
      </c>
      <c r="BB430" s="73">
        <f t="shared" si="56"/>
        <v>0</v>
      </c>
      <c r="BC430" s="72" t="s">
        <v>137</v>
      </c>
      <c r="BF430" s="5">
        <f>SUM(AJ430:AL430)/$BG$5</f>
        <v>15</v>
      </c>
      <c r="BG430" s="5">
        <f>SUM(AM430:AO430,AY430)/$BG$5</f>
        <v>10.666666666666666</v>
      </c>
      <c r="BH430" s="5">
        <f>SUM(AP430:AR430,AZ430)/$BG$5</f>
        <v>0.33333333333333331</v>
      </c>
      <c r="BI430" s="5">
        <f>SUM(AS430:AU430,BA430)/$BG$5</f>
        <v>0.33333333333333331</v>
      </c>
      <c r="BJ430" s="5">
        <f>SUM(AV430:AX430,BB430)/$BG$5</f>
        <v>0</v>
      </c>
    </row>
    <row r="431" spans="2:62" ht="37.5" thickBot="1" x14ac:dyDescent="0.3">
      <c r="B431" s="71"/>
      <c r="C431" s="70"/>
      <c r="D431" s="69"/>
      <c r="E431" s="68"/>
      <c r="F431" s="68"/>
      <c r="G431" s="67"/>
      <c r="H431" s="66"/>
      <c r="I431" s="64"/>
      <c r="J431" s="64"/>
      <c r="K431" s="65"/>
      <c r="L431" s="64"/>
      <c r="M431" s="62"/>
      <c r="N431" s="64"/>
      <c r="O431" s="62"/>
      <c r="P431" s="64"/>
      <c r="Q431" s="62"/>
      <c r="R431" s="64"/>
      <c r="S431" s="62"/>
      <c r="T431" s="64"/>
      <c r="U431" s="62"/>
      <c r="V431" s="64"/>
      <c r="W431" s="62"/>
      <c r="X431" s="64"/>
      <c r="Y431" s="62"/>
      <c r="Z431" s="64"/>
      <c r="AA431" s="62"/>
      <c r="AB431" s="63"/>
      <c r="AC431" s="62"/>
      <c r="AD431" s="62"/>
      <c r="AE431" s="62"/>
      <c r="AF431" s="61"/>
      <c r="AG431" s="61"/>
      <c r="AH431" s="60"/>
      <c r="AI431" s="59" t="s">
        <v>136</v>
      </c>
      <c r="AJ431" s="58">
        <f t="shared" ref="AJ431:BB431" si="57">AJ430/3</f>
        <v>14.666666666666666</v>
      </c>
      <c r="AK431" s="57">
        <f t="shared" si="57"/>
        <v>0.33333333333333331</v>
      </c>
      <c r="AL431" s="56">
        <f t="shared" si="57"/>
        <v>0</v>
      </c>
      <c r="AM431" s="58">
        <f t="shared" si="57"/>
        <v>8</v>
      </c>
      <c r="AN431" s="57">
        <f t="shared" si="57"/>
        <v>2.6666666666666665</v>
      </c>
      <c r="AO431" s="56">
        <f t="shared" si="57"/>
        <v>0</v>
      </c>
      <c r="AP431" s="58">
        <f t="shared" si="57"/>
        <v>0.33333333333333331</v>
      </c>
      <c r="AQ431" s="57">
        <f t="shared" si="57"/>
        <v>0</v>
      </c>
      <c r="AR431" s="56">
        <f t="shared" si="57"/>
        <v>0</v>
      </c>
      <c r="AS431" s="58">
        <f t="shared" si="57"/>
        <v>0.33333333333333331</v>
      </c>
      <c r="AT431" s="57">
        <f t="shared" si="57"/>
        <v>0</v>
      </c>
      <c r="AU431" s="56">
        <f t="shared" si="57"/>
        <v>0</v>
      </c>
      <c r="AV431" s="58">
        <f t="shared" si="57"/>
        <v>0</v>
      </c>
      <c r="AW431" s="57">
        <f t="shared" si="57"/>
        <v>0</v>
      </c>
      <c r="AX431" s="56">
        <f t="shared" si="57"/>
        <v>0</v>
      </c>
      <c r="AY431" s="55">
        <f t="shared" si="57"/>
        <v>0</v>
      </c>
      <c r="AZ431" s="54">
        <f t="shared" si="57"/>
        <v>0</v>
      </c>
      <c r="BA431" s="54">
        <f t="shared" si="57"/>
        <v>0</v>
      </c>
      <c r="BB431" s="53">
        <f t="shared" si="57"/>
        <v>0</v>
      </c>
      <c r="BC431" s="52" t="s">
        <v>135</v>
      </c>
    </row>
    <row r="432" spans="2:62" ht="28.15" customHeight="1" x14ac:dyDescent="0.2">
      <c r="B432" s="30"/>
      <c r="C432" s="242">
        <v>1</v>
      </c>
      <c r="D432" s="44"/>
      <c r="E432" s="43"/>
      <c r="F432" s="43"/>
      <c r="G432" s="42"/>
      <c r="H432" s="223" t="s">
        <v>183</v>
      </c>
      <c r="I432" s="246">
        <v>41</v>
      </c>
      <c r="J432" s="246">
        <v>16</v>
      </c>
      <c r="K432" s="246">
        <v>6</v>
      </c>
      <c r="L432" s="41" t="s">
        <v>133</v>
      </c>
      <c r="M432" s="40" t="s">
        <v>104</v>
      </c>
      <c r="N432" s="41" t="s">
        <v>131</v>
      </c>
      <c r="O432" s="40" t="s">
        <v>175</v>
      </c>
      <c r="P432" s="41" t="s">
        <v>130</v>
      </c>
      <c r="Q432" s="40" t="s">
        <v>121</v>
      </c>
      <c r="R432" s="41" t="s">
        <v>129</v>
      </c>
      <c r="S432" s="40"/>
      <c r="T432" s="41" t="s">
        <v>128</v>
      </c>
      <c r="U432" s="40"/>
      <c r="V432" s="41" t="s">
        <v>127</v>
      </c>
      <c r="W432" s="40"/>
      <c r="X432" s="41" t="s">
        <v>126</v>
      </c>
      <c r="Y432" s="40"/>
      <c r="Z432" s="41" t="s">
        <v>125</v>
      </c>
      <c r="AA432" s="40"/>
      <c r="AB432" s="39"/>
      <c r="AC432" s="40"/>
      <c r="AD432" s="39"/>
      <c r="AE432" s="38"/>
      <c r="AF432" s="250"/>
      <c r="AG432" s="250"/>
      <c r="AH432" s="37"/>
      <c r="AI432" s="11"/>
      <c r="AJ432" s="233">
        <f>SUMPRODUCT(LEN($M432:$S435)-LEN(SUBSTITUTE($M432:$S435,"A", "")))</f>
        <v>10</v>
      </c>
      <c r="AK432" s="239">
        <f>SUMPRODUCT(LEN($AD432:$AD435)-LEN(SUBSTITUTE($AD432:$AD435,"A", "")))</f>
        <v>0</v>
      </c>
      <c r="AL432" s="230">
        <f>SUMPRODUCT(LEN($AC432:$AC435)-LEN(SUBSTITUTE($AC432:$AC435,"A", "")))</f>
        <v>0</v>
      </c>
      <c r="AM432" s="233">
        <f>SUMPRODUCT(LEN($M432:$S435)-LEN(SUBSTITUTE($M432:$S435,"S", "")))</f>
        <v>7</v>
      </c>
      <c r="AN432" s="239">
        <f>SUMPRODUCT(LEN($AD432:$AD435)-LEN(SUBSTITUTE($AD432:$AD435,"S", "")))</f>
        <v>0</v>
      </c>
      <c r="AO432" s="230">
        <f>SUMPRODUCT(LEN($AC432:$AC435)-LEN(SUBSTITUTE($AC432:$AC435,"S", "")))</f>
        <v>0</v>
      </c>
      <c r="AP432" s="233">
        <f>SUMPRODUCT(LEN($M432:$S435)-LEN(SUBSTITUTE($M432:$S435,"F", "")))</f>
        <v>0</v>
      </c>
      <c r="AQ432" s="239">
        <f>SUMPRODUCT(LEN($AD432:$AD435)-LEN(SUBSTITUTE($AD432:$AD435,"F", "")))</f>
        <v>0</v>
      </c>
      <c r="AR432" s="230">
        <f>SUMPRODUCT(LEN($AC432:$AC435)-LEN(SUBSTITUTE($AC432:$AC435,"F", "")))</f>
        <v>0</v>
      </c>
      <c r="AS432" s="233">
        <f>SUMPRODUCT(LEN($M432:$S435)-LEN(SUBSTITUTE($M432:$S435,"G", "")))</f>
        <v>1</v>
      </c>
      <c r="AT432" s="239">
        <f>SUMPRODUCT(LEN($AD432:$AD435)-LEN(SUBSTITUTE($AD432:$AD435,"G", "")))</f>
        <v>0</v>
      </c>
      <c r="AU432" s="230">
        <f>SUMPRODUCT(LEN($AC432:$AC435)-LEN(SUBSTITUTE($AC432:$AC435,"G", "")))</f>
        <v>0</v>
      </c>
      <c r="AV432" s="233">
        <f>SUMPRODUCT(LEN($L432:$S435)-LEN(SUBSTITUTE($L432:$S435,"M", "")))</f>
        <v>0</v>
      </c>
      <c r="AW432" s="236">
        <f>SUMPRODUCT(LEN($AD432:$AD435)-LEN(SUBSTITUTE($AD432:$AD435,"M", "")))</f>
        <v>0</v>
      </c>
      <c r="AX432" s="230">
        <f>SUMPRODUCT(LEN($AC432:$AC435)-LEN(SUBSTITUTE($AC432:$AC435,"M", "")))</f>
        <v>0</v>
      </c>
      <c r="AY432" s="291">
        <f>SUMPRODUCT(LEN($AE432:$AE435)-LEN(SUBSTITUTE($AE432:$AE435,"S", "")))</f>
        <v>0</v>
      </c>
      <c r="AZ432" s="227">
        <f>SUMPRODUCT(LEN($AE432:$AE435)-LEN(SUBSTITUTE($AE432:$AE435,"F", "")))</f>
        <v>0</v>
      </c>
      <c r="BA432" s="227">
        <f>SUMPRODUCT(LEN($AE432:$AE435)-LEN(SUBSTITUTE($AE432:$AE435,"G", "")))</f>
        <v>0</v>
      </c>
      <c r="BB432" s="294">
        <f>SUMPRODUCT(LEN($AE432:$AE435)-LEN(SUBSTITUTE($AE432:$AE435,"M", "")))</f>
        <v>0</v>
      </c>
    </row>
    <row r="433" spans="2:62" ht="28.15" customHeight="1" thickBot="1" x14ac:dyDescent="0.25">
      <c r="B433" s="30"/>
      <c r="C433" s="243"/>
      <c r="D433" s="36"/>
      <c r="E433" s="35"/>
      <c r="F433" s="35"/>
      <c r="G433" s="34"/>
      <c r="H433" s="224"/>
      <c r="I433" s="247"/>
      <c r="J433" s="247"/>
      <c r="K433" s="247"/>
      <c r="L433" s="33" t="s">
        <v>123</v>
      </c>
      <c r="M433" s="32" t="s">
        <v>399</v>
      </c>
      <c r="N433" s="33" t="s">
        <v>122</v>
      </c>
      <c r="O433" s="32" t="s">
        <v>175</v>
      </c>
      <c r="P433" s="33" t="s">
        <v>120</v>
      </c>
      <c r="Q433" s="32" t="s">
        <v>121</v>
      </c>
      <c r="R433" s="33" t="s">
        <v>119</v>
      </c>
      <c r="S433" s="32"/>
      <c r="T433" s="33" t="s">
        <v>118</v>
      </c>
      <c r="U433" s="32"/>
      <c r="V433" s="33" t="s">
        <v>117</v>
      </c>
      <c r="W433" s="32"/>
      <c r="X433" s="33" t="s">
        <v>116</v>
      </c>
      <c r="Y433" s="32"/>
      <c r="Z433" s="33" t="s">
        <v>115</v>
      </c>
      <c r="AA433" s="32"/>
      <c r="AB433" s="31"/>
      <c r="AC433" s="32"/>
      <c r="AD433" s="31"/>
      <c r="AE433" s="23"/>
      <c r="AF433" s="251"/>
      <c r="AG433" s="251"/>
      <c r="AH433" s="22"/>
      <c r="AI433" s="11"/>
      <c r="AJ433" s="234"/>
      <c r="AK433" s="240"/>
      <c r="AL433" s="231"/>
      <c r="AM433" s="234"/>
      <c r="AN433" s="240"/>
      <c r="AO433" s="231"/>
      <c r="AP433" s="234"/>
      <c r="AQ433" s="240"/>
      <c r="AR433" s="231"/>
      <c r="AS433" s="234"/>
      <c r="AT433" s="240"/>
      <c r="AU433" s="231"/>
      <c r="AV433" s="234"/>
      <c r="AW433" s="237"/>
      <c r="AX433" s="231"/>
      <c r="AY433" s="292"/>
      <c r="AZ433" s="228"/>
      <c r="BA433" s="228"/>
      <c r="BB433" s="295"/>
    </row>
    <row r="434" spans="2:62" ht="28.15" customHeight="1" x14ac:dyDescent="0.2">
      <c r="B434" s="30"/>
      <c r="C434" s="244"/>
      <c r="D434" s="29"/>
      <c r="E434" s="28"/>
      <c r="F434" s="28"/>
      <c r="G434" s="27"/>
      <c r="H434" s="225">
        <v>179</v>
      </c>
      <c r="I434" s="248"/>
      <c r="J434" s="248"/>
      <c r="K434" s="248"/>
      <c r="L434" s="26" t="s">
        <v>114</v>
      </c>
      <c r="M434" s="25" t="s">
        <v>186</v>
      </c>
      <c r="N434" s="26" t="s">
        <v>112</v>
      </c>
      <c r="O434" s="25" t="s">
        <v>124</v>
      </c>
      <c r="P434" s="26" t="s">
        <v>111</v>
      </c>
      <c r="Q434" s="25"/>
      <c r="R434" s="26" t="s">
        <v>110</v>
      </c>
      <c r="S434" s="25"/>
      <c r="T434" s="26" t="s">
        <v>109</v>
      </c>
      <c r="U434" s="25"/>
      <c r="V434" s="26" t="s">
        <v>108</v>
      </c>
      <c r="W434" s="25"/>
      <c r="X434" s="26" t="s">
        <v>107</v>
      </c>
      <c r="Y434" s="25"/>
      <c r="Z434" s="26" t="s">
        <v>106</v>
      </c>
      <c r="AA434" s="25"/>
      <c r="AB434" s="24"/>
      <c r="AC434" s="25"/>
      <c r="AD434" s="24"/>
      <c r="AE434" s="23"/>
      <c r="AF434" s="251"/>
      <c r="AG434" s="251"/>
      <c r="AH434" s="22"/>
      <c r="AI434" s="11"/>
      <c r="AJ434" s="234"/>
      <c r="AK434" s="240"/>
      <c r="AL434" s="231"/>
      <c r="AM434" s="234"/>
      <c r="AN434" s="240"/>
      <c r="AO434" s="231"/>
      <c r="AP434" s="234"/>
      <c r="AQ434" s="240"/>
      <c r="AR434" s="231"/>
      <c r="AS434" s="234"/>
      <c r="AT434" s="240"/>
      <c r="AU434" s="231"/>
      <c r="AV434" s="234"/>
      <c r="AW434" s="237"/>
      <c r="AX434" s="231"/>
      <c r="AY434" s="292"/>
      <c r="AZ434" s="228"/>
      <c r="BA434" s="228"/>
      <c r="BB434" s="295"/>
    </row>
    <row r="435" spans="2:62" ht="28.15" customHeight="1" thickBot="1" x14ac:dyDescent="0.25">
      <c r="B435" s="30"/>
      <c r="C435" s="253"/>
      <c r="D435" s="51"/>
      <c r="E435" s="50"/>
      <c r="F435" s="50"/>
      <c r="G435" s="49"/>
      <c r="H435" s="226"/>
      <c r="I435" s="254"/>
      <c r="J435" s="254"/>
      <c r="K435" s="254"/>
      <c r="L435" s="48" t="s">
        <v>105</v>
      </c>
      <c r="M435" s="47" t="s">
        <v>203</v>
      </c>
      <c r="N435" s="48" t="s">
        <v>103</v>
      </c>
      <c r="O435" s="47" t="s">
        <v>121</v>
      </c>
      <c r="P435" s="48" t="s">
        <v>102</v>
      </c>
      <c r="Q435" s="47"/>
      <c r="R435" s="48" t="s">
        <v>101</v>
      </c>
      <c r="S435" s="47"/>
      <c r="T435" s="48">
        <v>20</v>
      </c>
      <c r="U435" s="47"/>
      <c r="V435" s="48" t="s">
        <v>100</v>
      </c>
      <c r="W435" s="47"/>
      <c r="X435" s="48" t="s">
        <v>99</v>
      </c>
      <c r="Y435" s="47"/>
      <c r="Z435" s="48" t="s">
        <v>98</v>
      </c>
      <c r="AA435" s="47"/>
      <c r="AB435" s="16"/>
      <c r="AC435" s="47"/>
      <c r="AD435" s="16"/>
      <c r="AE435" s="46"/>
      <c r="AF435" s="255"/>
      <c r="AG435" s="255"/>
      <c r="AH435" s="45"/>
      <c r="AI435" s="11"/>
      <c r="AJ435" s="235"/>
      <c r="AK435" s="241"/>
      <c r="AL435" s="232"/>
      <c r="AM435" s="235"/>
      <c r="AN435" s="241"/>
      <c r="AO435" s="232"/>
      <c r="AP435" s="235"/>
      <c r="AQ435" s="241"/>
      <c r="AR435" s="232"/>
      <c r="AS435" s="235"/>
      <c r="AT435" s="241"/>
      <c r="AU435" s="232"/>
      <c r="AV435" s="235"/>
      <c r="AW435" s="238"/>
      <c r="AX435" s="232"/>
      <c r="AY435" s="293"/>
      <c r="AZ435" s="229"/>
      <c r="BA435" s="229"/>
      <c r="BB435" s="296"/>
    </row>
    <row r="436" spans="2:62" ht="28.15" customHeight="1" x14ac:dyDescent="0.2">
      <c r="B436" s="30"/>
      <c r="C436" s="242">
        <v>2</v>
      </c>
      <c r="D436" s="44"/>
      <c r="E436" s="43"/>
      <c r="F436" s="43"/>
      <c r="G436" s="42"/>
      <c r="H436" s="223"/>
      <c r="I436" s="246">
        <v>43</v>
      </c>
      <c r="J436" s="246">
        <v>17</v>
      </c>
      <c r="K436" s="246">
        <v>6</v>
      </c>
      <c r="L436" s="41" t="s">
        <v>133</v>
      </c>
      <c r="M436" s="40" t="s">
        <v>411</v>
      </c>
      <c r="N436" s="41" t="s">
        <v>131</v>
      </c>
      <c r="O436" s="40" t="s">
        <v>187</v>
      </c>
      <c r="P436" s="41" t="s">
        <v>130</v>
      </c>
      <c r="Q436" s="40" t="s">
        <v>121</v>
      </c>
      <c r="R436" s="41" t="s">
        <v>129</v>
      </c>
      <c r="S436" s="40"/>
      <c r="T436" s="41" t="s">
        <v>128</v>
      </c>
      <c r="U436" s="40"/>
      <c r="V436" s="41" t="s">
        <v>127</v>
      </c>
      <c r="W436" s="40"/>
      <c r="X436" s="41" t="s">
        <v>126</v>
      </c>
      <c r="Y436" s="40"/>
      <c r="Z436" s="41" t="s">
        <v>125</v>
      </c>
      <c r="AA436" s="40"/>
      <c r="AB436" s="39"/>
      <c r="AC436" s="40"/>
      <c r="AD436" s="39"/>
      <c r="AE436" s="38"/>
      <c r="AF436" s="250"/>
      <c r="AG436" s="250"/>
      <c r="AH436" s="37"/>
      <c r="AI436" s="11"/>
      <c r="AJ436" s="233">
        <f>SUMPRODUCT(LEN($M436:$S439)-LEN(SUBSTITUTE($M436:$S439,"A", "")))</f>
        <v>16</v>
      </c>
      <c r="AK436" s="239">
        <f>SUMPRODUCT(LEN($AD436:$AD439)-LEN(SUBSTITUTE($AD436:$AD439,"A", "")))</f>
        <v>0</v>
      </c>
      <c r="AL436" s="230">
        <f>SUMPRODUCT(LEN($AC436:$AC439)-LEN(SUBSTITUTE($AC436:$AC439,"A", "")))</f>
        <v>0</v>
      </c>
      <c r="AM436" s="233">
        <f>SUMPRODUCT(LEN($M436:$S439)-LEN(SUBSTITUTE($M436:$S439,"S", "")))</f>
        <v>10</v>
      </c>
      <c r="AN436" s="239">
        <f>SUMPRODUCT(LEN($AD436:$AD439)-LEN(SUBSTITUTE($AD436:$AD439,"S", "")))</f>
        <v>0</v>
      </c>
      <c r="AO436" s="230">
        <f>SUMPRODUCT(LEN($AC436:$AC439)-LEN(SUBSTITUTE($AC436:$AC439,"S", "")))</f>
        <v>0</v>
      </c>
      <c r="AP436" s="233">
        <f>SUMPRODUCT(LEN($M436:$S439)-LEN(SUBSTITUTE($M436:$S439,"F", "")))</f>
        <v>0</v>
      </c>
      <c r="AQ436" s="239">
        <f>SUMPRODUCT(LEN($AD436:$AD439)-LEN(SUBSTITUTE($AD436:$AD439,"F", "")))</f>
        <v>0</v>
      </c>
      <c r="AR436" s="230">
        <f>SUMPRODUCT(LEN($AC436:$AC439)-LEN(SUBSTITUTE($AC436:$AC439,"F", "")))</f>
        <v>0</v>
      </c>
      <c r="AS436" s="233">
        <f>SUMPRODUCT(LEN($M436:$S439)-LEN(SUBSTITUTE($M436:$S439,"G", "")))</f>
        <v>0</v>
      </c>
      <c r="AT436" s="239">
        <f>SUMPRODUCT(LEN($AD436:$AD439)-LEN(SUBSTITUTE($AD436:$AD439,"G", "")))</f>
        <v>0</v>
      </c>
      <c r="AU436" s="230">
        <f>SUMPRODUCT(LEN($AC436:$AC439)-LEN(SUBSTITUTE($AC436:$AC439,"G", "")))</f>
        <v>0</v>
      </c>
      <c r="AV436" s="233">
        <f>SUMPRODUCT(LEN($L436:$S439)-LEN(SUBSTITUTE($L436:$S439,"M", "")))</f>
        <v>0</v>
      </c>
      <c r="AW436" s="236">
        <f>SUMPRODUCT(LEN($AD436:$AD439)-LEN(SUBSTITUTE($AD436:$AD439,"M", "")))</f>
        <v>0</v>
      </c>
      <c r="AX436" s="230">
        <f>SUMPRODUCT(LEN($AC436:$AC439)-LEN(SUBSTITUTE($AC436:$AC439,"M", "")))</f>
        <v>0</v>
      </c>
      <c r="AY436" s="291">
        <f>SUMPRODUCT(LEN($AE436:$AE439)-LEN(SUBSTITUTE($AE436:$AE439,"S", "")))</f>
        <v>0</v>
      </c>
      <c r="AZ436" s="227">
        <f>SUMPRODUCT(LEN($AE436:$AE439)-LEN(SUBSTITUTE($AE436:$AE439,"F", "")))</f>
        <v>0</v>
      </c>
      <c r="BA436" s="227">
        <f>SUMPRODUCT(LEN($AE436:$AE439)-LEN(SUBSTITUTE($AE436:$AE439,"G", "")))</f>
        <v>0</v>
      </c>
      <c r="BB436" s="294">
        <f>SUMPRODUCT(LEN($AE436:$AE439)-LEN(SUBSTITUTE($AE436:$AE439,"M", "")))</f>
        <v>0</v>
      </c>
    </row>
    <row r="437" spans="2:62" ht="28.15" customHeight="1" thickBot="1" x14ac:dyDescent="0.25">
      <c r="B437" s="30"/>
      <c r="C437" s="243"/>
      <c r="D437" s="36"/>
      <c r="E437" s="35"/>
      <c r="F437" s="35"/>
      <c r="G437" s="34"/>
      <c r="H437" s="224"/>
      <c r="I437" s="247"/>
      <c r="J437" s="247"/>
      <c r="K437" s="247"/>
      <c r="L437" s="33" t="s">
        <v>123</v>
      </c>
      <c r="M437" s="32" t="s">
        <v>186</v>
      </c>
      <c r="N437" s="33" t="s">
        <v>122</v>
      </c>
      <c r="O437" s="32" t="s">
        <v>217</v>
      </c>
      <c r="P437" s="33" t="s">
        <v>120</v>
      </c>
      <c r="Q437" s="32" t="s">
        <v>121</v>
      </c>
      <c r="R437" s="33" t="s">
        <v>119</v>
      </c>
      <c r="S437" s="32"/>
      <c r="T437" s="33" t="s">
        <v>118</v>
      </c>
      <c r="U437" s="32"/>
      <c r="V437" s="33" t="s">
        <v>117</v>
      </c>
      <c r="W437" s="32"/>
      <c r="X437" s="33" t="s">
        <v>116</v>
      </c>
      <c r="Y437" s="32"/>
      <c r="Z437" s="33" t="s">
        <v>115</v>
      </c>
      <c r="AA437" s="32"/>
      <c r="AB437" s="31"/>
      <c r="AC437" s="32"/>
      <c r="AD437" s="31"/>
      <c r="AE437" s="23"/>
      <c r="AF437" s="251"/>
      <c r="AG437" s="251"/>
      <c r="AH437" s="22"/>
      <c r="AI437" s="11"/>
      <c r="AJ437" s="234"/>
      <c r="AK437" s="240"/>
      <c r="AL437" s="231"/>
      <c r="AM437" s="234"/>
      <c r="AN437" s="240"/>
      <c r="AO437" s="231"/>
      <c r="AP437" s="234"/>
      <c r="AQ437" s="240"/>
      <c r="AR437" s="231"/>
      <c r="AS437" s="234"/>
      <c r="AT437" s="240"/>
      <c r="AU437" s="231"/>
      <c r="AV437" s="234"/>
      <c r="AW437" s="237"/>
      <c r="AX437" s="231"/>
      <c r="AY437" s="292"/>
      <c r="AZ437" s="228"/>
      <c r="BA437" s="228"/>
      <c r="BB437" s="295"/>
    </row>
    <row r="438" spans="2:62" ht="28.15" customHeight="1" x14ac:dyDescent="0.2">
      <c r="B438" s="30"/>
      <c r="C438" s="244"/>
      <c r="D438" s="29"/>
      <c r="E438" s="28"/>
      <c r="F438" s="28"/>
      <c r="G438" s="27"/>
      <c r="H438" s="225"/>
      <c r="I438" s="248"/>
      <c r="J438" s="248"/>
      <c r="K438" s="248"/>
      <c r="L438" s="26" t="s">
        <v>114</v>
      </c>
      <c r="M438" s="25" t="s">
        <v>104</v>
      </c>
      <c r="N438" s="26" t="s">
        <v>112</v>
      </c>
      <c r="O438" s="25" t="s">
        <v>188</v>
      </c>
      <c r="P438" s="26" t="s">
        <v>111</v>
      </c>
      <c r="Q438" s="25" t="s">
        <v>104</v>
      </c>
      <c r="R438" s="26" t="s">
        <v>110</v>
      </c>
      <c r="S438" s="25"/>
      <c r="T438" s="26" t="s">
        <v>109</v>
      </c>
      <c r="U438" s="25"/>
      <c r="V438" s="26" t="s">
        <v>108</v>
      </c>
      <c r="W438" s="25"/>
      <c r="X438" s="26" t="s">
        <v>107</v>
      </c>
      <c r="Y438" s="25"/>
      <c r="Z438" s="26" t="s">
        <v>106</v>
      </c>
      <c r="AA438" s="25"/>
      <c r="AB438" s="24"/>
      <c r="AC438" s="25"/>
      <c r="AD438" s="24"/>
      <c r="AE438" s="23"/>
      <c r="AF438" s="251"/>
      <c r="AG438" s="251"/>
      <c r="AH438" s="22"/>
      <c r="AI438" s="11"/>
      <c r="AJ438" s="234"/>
      <c r="AK438" s="240"/>
      <c r="AL438" s="231"/>
      <c r="AM438" s="234"/>
      <c r="AN438" s="240"/>
      <c r="AO438" s="231"/>
      <c r="AP438" s="234"/>
      <c r="AQ438" s="240"/>
      <c r="AR438" s="231"/>
      <c r="AS438" s="234"/>
      <c r="AT438" s="240"/>
      <c r="AU438" s="231"/>
      <c r="AV438" s="234"/>
      <c r="AW438" s="237"/>
      <c r="AX438" s="231"/>
      <c r="AY438" s="292"/>
      <c r="AZ438" s="228"/>
      <c r="BA438" s="228"/>
      <c r="BB438" s="295"/>
    </row>
    <row r="439" spans="2:62" ht="28.15" customHeight="1" thickBot="1" x14ac:dyDescent="0.25">
      <c r="B439" s="30"/>
      <c r="C439" s="253"/>
      <c r="D439" s="51"/>
      <c r="E439" s="50"/>
      <c r="F439" s="50"/>
      <c r="G439" s="49"/>
      <c r="H439" s="226"/>
      <c r="I439" s="254"/>
      <c r="J439" s="254"/>
      <c r="K439" s="254"/>
      <c r="L439" s="48" t="s">
        <v>105</v>
      </c>
      <c r="M439" s="47" t="s">
        <v>376</v>
      </c>
      <c r="N439" s="48" t="s">
        <v>103</v>
      </c>
      <c r="O439" s="47" t="s">
        <v>175</v>
      </c>
      <c r="P439" s="48" t="s">
        <v>102</v>
      </c>
      <c r="Q439" s="47"/>
      <c r="R439" s="48" t="s">
        <v>101</v>
      </c>
      <c r="S439" s="47"/>
      <c r="T439" s="48">
        <v>20</v>
      </c>
      <c r="U439" s="47"/>
      <c r="V439" s="48" t="s">
        <v>100</v>
      </c>
      <c r="W439" s="47"/>
      <c r="X439" s="48" t="s">
        <v>99</v>
      </c>
      <c r="Y439" s="47"/>
      <c r="Z439" s="48" t="s">
        <v>98</v>
      </c>
      <c r="AA439" s="47"/>
      <c r="AB439" s="16"/>
      <c r="AC439" s="47"/>
      <c r="AD439" s="16"/>
      <c r="AE439" s="46"/>
      <c r="AF439" s="255"/>
      <c r="AG439" s="255"/>
      <c r="AH439" s="45"/>
      <c r="AI439" s="11"/>
      <c r="AJ439" s="235"/>
      <c r="AK439" s="241"/>
      <c r="AL439" s="232"/>
      <c r="AM439" s="235"/>
      <c r="AN439" s="241"/>
      <c r="AO439" s="232"/>
      <c r="AP439" s="235"/>
      <c r="AQ439" s="241"/>
      <c r="AR439" s="232"/>
      <c r="AS439" s="235"/>
      <c r="AT439" s="241"/>
      <c r="AU439" s="232"/>
      <c r="AV439" s="235"/>
      <c r="AW439" s="238"/>
      <c r="AX439" s="232"/>
      <c r="AY439" s="293"/>
      <c r="AZ439" s="229"/>
      <c r="BA439" s="229"/>
      <c r="BB439" s="296"/>
    </row>
    <row r="440" spans="2:62" ht="28.15" customHeight="1" x14ac:dyDescent="0.2">
      <c r="B440" s="30"/>
      <c r="C440" s="242">
        <v>3</v>
      </c>
      <c r="D440" s="44"/>
      <c r="E440" s="43"/>
      <c r="F440" s="43"/>
      <c r="G440" s="42"/>
      <c r="H440" s="223"/>
      <c r="I440" s="246">
        <v>49</v>
      </c>
      <c r="J440" s="246">
        <v>18</v>
      </c>
      <c r="K440" s="246">
        <v>6</v>
      </c>
      <c r="L440" s="41" t="s">
        <v>133</v>
      </c>
      <c r="M440" s="40" t="s">
        <v>104</v>
      </c>
      <c r="N440" s="41" t="s">
        <v>131</v>
      </c>
      <c r="O440" s="40" t="s">
        <v>388</v>
      </c>
      <c r="P440" s="41" t="s">
        <v>130</v>
      </c>
      <c r="Q440" s="40" t="s">
        <v>104</v>
      </c>
      <c r="R440" s="41" t="s">
        <v>129</v>
      </c>
      <c r="S440" s="40"/>
      <c r="T440" s="41" t="s">
        <v>128</v>
      </c>
      <c r="U440" s="40"/>
      <c r="V440" s="41" t="s">
        <v>127</v>
      </c>
      <c r="W440" s="40"/>
      <c r="X440" s="41" t="s">
        <v>126</v>
      </c>
      <c r="Y440" s="40"/>
      <c r="Z440" s="41" t="s">
        <v>125</v>
      </c>
      <c r="AA440" s="40"/>
      <c r="AB440" s="39"/>
      <c r="AC440" s="40"/>
      <c r="AD440" s="39" t="s">
        <v>113</v>
      </c>
      <c r="AE440" s="38"/>
      <c r="AF440" s="250">
        <v>9</v>
      </c>
      <c r="AG440" s="250"/>
      <c r="AH440" s="37"/>
      <c r="AI440" s="11"/>
      <c r="AJ440" s="233">
        <f>SUMPRODUCT(LEN($M440:$S443)-LEN(SUBSTITUTE($M440:$S443,"A", "")))</f>
        <v>18</v>
      </c>
      <c r="AK440" s="239">
        <f>SUMPRODUCT(LEN($AD440:$AD443)-LEN(SUBSTITUTE($AD440:$AD443,"A", "")))</f>
        <v>1</v>
      </c>
      <c r="AL440" s="230">
        <f>SUMPRODUCT(LEN($AC440:$AC443)-LEN(SUBSTITUTE($AC440:$AC443,"A", "")))</f>
        <v>0</v>
      </c>
      <c r="AM440" s="233">
        <f>SUMPRODUCT(LEN($M440:$S443)-LEN(SUBSTITUTE($M440:$S443,"S", "")))</f>
        <v>7</v>
      </c>
      <c r="AN440" s="239">
        <f>SUMPRODUCT(LEN($AD440:$AD443)-LEN(SUBSTITUTE($AD440:$AD443,"S", "")))</f>
        <v>8</v>
      </c>
      <c r="AO440" s="230">
        <f>SUMPRODUCT(LEN($AC440:$AC443)-LEN(SUBSTITUTE($AC440:$AC443,"S", "")))</f>
        <v>0</v>
      </c>
      <c r="AP440" s="233">
        <f>SUMPRODUCT(LEN($M440:$S443)-LEN(SUBSTITUTE($M440:$S443,"F", "")))</f>
        <v>1</v>
      </c>
      <c r="AQ440" s="239">
        <f>SUMPRODUCT(LEN($AD440:$AD443)-LEN(SUBSTITUTE($AD440:$AD443,"F", "")))</f>
        <v>0</v>
      </c>
      <c r="AR440" s="230">
        <f>SUMPRODUCT(LEN($AC440:$AC443)-LEN(SUBSTITUTE($AC440:$AC443,"F", "")))</f>
        <v>0</v>
      </c>
      <c r="AS440" s="233">
        <f>SUMPRODUCT(LEN($M440:$S443)-LEN(SUBSTITUTE($M440:$S443,"G", "")))</f>
        <v>0</v>
      </c>
      <c r="AT440" s="239">
        <f>SUMPRODUCT(LEN($AD440:$AD443)-LEN(SUBSTITUTE($AD440:$AD443,"G", "")))</f>
        <v>0</v>
      </c>
      <c r="AU440" s="230">
        <f>SUMPRODUCT(LEN($AC440:$AC443)-LEN(SUBSTITUTE($AC440:$AC443,"G", "")))</f>
        <v>0</v>
      </c>
      <c r="AV440" s="233">
        <f>SUMPRODUCT(LEN($L440:$S443)-LEN(SUBSTITUTE($L440:$S443,"M", "")))</f>
        <v>0</v>
      </c>
      <c r="AW440" s="236">
        <f>SUMPRODUCT(LEN($AD440:$AD443)-LEN(SUBSTITUTE($AD440:$AD443,"M", "")))</f>
        <v>0</v>
      </c>
      <c r="AX440" s="230">
        <f>SUMPRODUCT(LEN($AC440:$AC443)-LEN(SUBSTITUTE($AC440:$AC443,"M", "")))</f>
        <v>0</v>
      </c>
      <c r="AY440" s="291">
        <f>SUMPRODUCT(LEN($AE440:$AE443)-LEN(SUBSTITUTE($AE440:$AE443,"S", "")))</f>
        <v>0</v>
      </c>
      <c r="AZ440" s="227">
        <f>SUMPRODUCT(LEN($AE440:$AE443)-LEN(SUBSTITUTE($AE440:$AE443,"F", "")))</f>
        <v>0</v>
      </c>
      <c r="BA440" s="227">
        <f>SUMPRODUCT(LEN($AE440:$AE443)-LEN(SUBSTITUTE($AE440:$AE443,"G", "")))</f>
        <v>0</v>
      </c>
      <c r="BB440" s="294">
        <f>SUMPRODUCT(LEN($AE440:$AE443)-LEN(SUBSTITUTE($AE440:$AE443,"M", "")))</f>
        <v>0</v>
      </c>
    </row>
    <row r="441" spans="2:62" ht="28.15" customHeight="1" thickBot="1" x14ac:dyDescent="0.25">
      <c r="B441" s="30"/>
      <c r="C441" s="243"/>
      <c r="D441" s="36"/>
      <c r="E441" s="35"/>
      <c r="F441" s="35"/>
      <c r="G441" s="34"/>
      <c r="H441" s="224"/>
      <c r="I441" s="247"/>
      <c r="J441" s="247"/>
      <c r="K441" s="247"/>
      <c r="L441" s="33" t="s">
        <v>123</v>
      </c>
      <c r="M441" s="32" t="s">
        <v>186</v>
      </c>
      <c r="N441" s="33" t="s">
        <v>122</v>
      </c>
      <c r="O441" s="32" t="s">
        <v>217</v>
      </c>
      <c r="P441" s="33" t="s">
        <v>120</v>
      </c>
      <c r="Q441" s="32" t="s">
        <v>121</v>
      </c>
      <c r="R441" s="33" t="s">
        <v>119</v>
      </c>
      <c r="S441" s="32"/>
      <c r="T441" s="33" t="s">
        <v>118</v>
      </c>
      <c r="U441" s="32"/>
      <c r="V441" s="33" t="s">
        <v>117</v>
      </c>
      <c r="W441" s="32"/>
      <c r="X441" s="33" t="s">
        <v>116</v>
      </c>
      <c r="Y441" s="32"/>
      <c r="Z441" s="33" t="s">
        <v>115</v>
      </c>
      <c r="AA441" s="32"/>
      <c r="AB441" s="31"/>
      <c r="AC441" s="32"/>
      <c r="AD441" s="31" t="s">
        <v>490</v>
      </c>
      <c r="AE441" s="23"/>
      <c r="AF441" s="251"/>
      <c r="AG441" s="251"/>
      <c r="AH441" s="22"/>
      <c r="AI441" s="11"/>
      <c r="AJ441" s="234"/>
      <c r="AK441" s="240"/>
      <c r="AL441" s="231"/>
      <c r="AM441" s="234"/>
      <c r="AN441" s="240"/>
      <c r="AO441" s="231"/>
      <c r="AP441" s="234"/>
      <c r="AQ441" s="240"/>
      <c r="AR441" s="231"/>
      <c r="AS441" s="234"/>
      <c r="AT441" s="240"/>
      <c r="AU441" s="231"/>
      <c r="AV441" s="234"/>
      <c r="AW441" s="237"/>
      <c r="AX441" s="231"/>
      <c r="AY441" s="292"/>
      <c r="AZ441" s="228"/>
      <c r="BA441" s="228"/>
      <c r="BB441" s="295"/>
    </row>
    <row r="442" spans="2:62" ht="28.15" customHeight="1" x14ac:dyDescent="0.2">
      <c r="B442" s="30"/>
      <c r="C442" s="244"/>
      <c r="D442" s="29"/>
      <c r="E442" s="28"/>
      <c r="F442" s="28"/>
      <c r="G442" s="27"/>
      <c r="H442" s="225"/>
      <c r="I442" s="248"/>
      <c r="J442" s="248"/>
      <c r="K442" s="248"/>
      <c r="L442" s="26" t="s">
        <v>114</v>
      </c>
      <c r="M442" s="25" t="s">
        <v>385</v>
      </c>
      <c r="N442" s="26" t="s">
        <v>112</v>
      </c>
      <c r="O442" s="25" t="s">
        <v>186</v>
      </c>
      <c r="P442" s="26" t="s">
        <v>111</v>
      </c>
      <c r="Q442" s="25" t="s">
        <v>121</v>
      </c>
      <c r="R442" s="26" t="s">
        <v>110</v>
      </c>
      <c r="S442" s="25"/>
      <c r="T442" s="26" t="s">
        <v>109</v>
      </c>
      <c r="U442" s="25"/>
      <c r="V442" s="26" t="s">
        <v>108</v>
      </c>
      <c r="W442" s="25"/>
      <c r="X442" s="26" t="s">
        <v>107</v>
      </c>
      <c r="Y442" s="25"/>
      <c r="Z442" s="26" t="s">
        <v>106</v>
      </c>
      <c r="AA442" s="25"/>
      <c r="AB442" s="24"/>
      <c r="AC442" s="25"/>
      <c r="AD442" s="24"/>
      <c r="AE442" s="23"/>
      <c r="AF442" s="251"/>
      <c r="AG442" s="251"/>
      <c r="AH442" s="22"/>
      <c r="AI442" s="11"/>
      <c r="AJ442" s="234"/>
      <c r="AK442" s="240"/>
      <c r="AL442" s="231"/>
      <c r="AM442" s="234"/>
      <c r="AN442" s="240"/>
      <c r="AO442" s="231"/>
      <c r="AP442" s="234"/>
      <c r="AQ442" s="240"/>
      <c r="AR442" s="231"/>
      <c r="AS442" s="234"/>
      <c r="AT442" s="240"/>
      <c r="AU442" s="231"/>
      <c r="AV442" s="234"/>
      <c r="AW442" s="237"/>
      <c r="AX442" s="231"/>
      <c r="AY442" s="292"/>
      <c r="AZ442" s="228"/>
      <c r="BA442" s="228"/>
      <c r="BB442" s="295"/>
    </row>
    <row r="443" spans="2:62" ht="28.15" customHeight="1" thickBot="1" x14ac:dyDescent="0.25">
      <c r="B443" s="21"/>
      <c r="C443" s="245"/>
      <c r="D443" s="20"/>
      <c r="E443" s="19"/>
      <c r="F443" s="19"/>
      <c r="G443" s="18"/>
      <c r="H443" s="226"/>
      <c r="I443" s="249"/>
      <c r="J443" s="249"/>
      <c r="K443" s="249"/>
      <c r="L443" s="17" t="s">
        <v>105</v>
      </c>
      <c r="M443" s="15" t="s">
        <v>186</v>
      </c>
      <c r="N443" s="17" t="s">
        <v>103</v>
      </c>
      <c r="O443" s="15" t="s">
        <v>113</v>
      </c>
      <c r="P443" s="17" t="s">
        <v>102</v>
      </c>
      <c r="Q443" s="15" t="s">
        <v>121</v>
      </c>
      <c r="R443" s="17" t="s">
        <v>101</v>
      </c>
      <c r="S443" s="15"/>
      <c r="T443" s="17">
        <v>20</v>
      </c>
      <c r="U443" s="15"/>
      <c r="V443" s="17" t="s">
        <v>100</v>
      </c>
      <c r="W443" s="15"/>
      <c r="X443" s="17" t="s">
        <v>99</v>
      </c>
      <c r="Y443" s="15"/>
      <c r="Z443" s="17" t="s">
        <v>98</v>
      </c>
      <c r="AA443" s="15"/>
      <c r="AB443" s="16"/>
      <c r="AC443" s="15"/>
      <c r="AD443" s="14"/>
      <c r="AE443" s="13"/>
      <c r="AF443" s="252"/>
      <c r="AG443" s="252"/>
      <c r="AH443" s="12"/>
      <c r="AI443" s="11"/>
      <c r="AJ443" s="235"/>
      <c r="AK443" s="241"/>
      <c r="AL443" s="232"/>
      <c r="AM443" s="235"/>
      <c r="AN443" s="241"/>
      <c r="AO443" s="232"/>
      <c r="AP443" s="235"/>
      <c r="AQ443" s="241"/>
      <c r="AR443" s="232"/>
      <c r="AS443" s="235"/>
      <c r="AT443" s="241"/>
      <c r="AU443" s="232"/>
      <c r="AV443" s="235"/>
      <c r="AW443" s="238"/>
      <c r="AX443" s="232"/>
      <c r="AY443" s="293"/>
      <c r="AZ443" s="229"/>
      <c r="BA443" s="229"/>
      <c r="BB443" s="296"/>
    </row>
    <row r="444" spans="2:62" ht="85.9" customHeight="1" thickTop="1" thickBot="1" x14ac:dyDescent="0.35">
      <c r="B444" s="105" t="s">
        <v>174</v>
      </c>
      <c r="C444" s="95" t="s">
        <v>173</v>
      </c>
      <c r="D444" s="100" t="s">
        <v>172</v>
      </c>
      <c r="E444" s="104" t="s">
        <v>171</v>
      </c>
      <c r="F444" s="103"/>
      <c r="G444" s="102"/>
      <c r="H444" s="101" t="s">
        <v>170</v>
      </c>
      <c r="I444" s="100" t="s">
        <v>96</v>
      </c>
      <c r="J444" s="100" t="s">
        <v>169</v>
      </c>
      <c r="K444" s="100" t="s">
        <v>97</v>
      </c>
      <c r="L444" s="256" t="s">
        <v>168</v>
      </c>
      <c r="M444" s="262"/>
      <c r="N444" s="256" t="s">
        <v>167</v>
      </c>
      <c r="O444" s="262"/>
      <c r="P444" s="256" t="s">
        <v>167</v>
      </c>
      <c r="Q444" s="257"/>
      <c r="R444" s="256" t="s">
        <v>167</v>
      </c>
      <c r="S444" s="257"/>
      <c r="T444" s="256" t="s">
        <v>167</v>
      </c>
      <c r="U444" s="257"/>
      <c r="V444" s="256" t="s">
        <v>167</v>
      </c>
      <c r="W444" s="257"/>
      <c r="X444" s="256" t="s">
        <v>167</v>
      </c>
      <c r="Y444" s="257"/>
      <c r="Z444" s="256" t="s">
        <v>167</v>
      </c>
      <c r="AA444" s="257"/>
      <c r="AB444" s="261" t="s">
        <v>166</v>
      </c>
      <c r="AC444" s="257"/>
      <c r="AD444" s="101" t="s">
        <v>165</v>
      </c>
      <c r="AE444" s="101" t="s">
        <v>164</v>
      </c>
      <c r="AF444" s="100" t="s">
        <v>163</v>
      </c>
      <c r="AG444" s="100" t="s">
        <v>162</v>
      </c>
      <c r="AH444" s="99" t="s">
        <v>161</v>
      </c>
      <c r="AI444" s="98"/>
      <c r="AJ444" s="96" t="s">
        <v>160</v>
      </c>
      <c r="AK444" s="95" t="s">
        <v>159</v>
      </c>
      <c r="AL444" s="94" t="s">
        <v>158</v>
      </c>
      <c r="AM444" s="96" t="s">
        <v>157</v>
      </c>
      <c r="AN444" s="95" t="s">
        <v>156</v>
      </c>
      <c r="AO444" s="94" t="s">
        <v>155</v>
      </c>
      <c r="AP444" s="96" t="s">
        <v>154</v>
      </c>
      <c r="AQ444" s="95" t="s">
        <v>153</v>
      </c>
      <c r="AR444" s="97" t="s">
        <v>152</v>
      </c>
      <c r="AS444" s="96" t="s">
        <v>151</v>
      </c>
      <c r="AT444" s="95" t="s">
        <v>150</v>
      </c>
      <c r="AU444" s="94" t="s">
        <v>149</v>
      </c>
      <c r="AV444" s="96" t="s">
        <v>148</v>
      </c>
      <c r="AW444" s="95" t="s">
        <v>147</v>
      </c>
      <c r="AX444" s="94" t="s">
        <v>146</v>
      </c>
      <c r="AY444" s="93" t="s">
        <v>145</v>
      </c>
      <c r="AZ444" s="92" t="s">
        <v>144</v>
      </c>
      <c r="BA444" s="92" t="s">
        <v>143</v>
      </c>
      <c r="BB444" s="91" t="s">
        <v>142</v>
      </c>
    </row>
    <row r="445" spans="2:62" ht="48" thickBot="1" x14ac:dyDescent="0.3">
      <c r="B445" s="90" t="s">
        <v>224</v>
      </c>
      <c r="C445" s="89"/>
      <c r="D445" s="88">
        <v>179</v>
      </c>
      <c r="E445" s="258"/>
      <c r="F445" s="259"/>
      <c r="G445" s="260"/>
      <c r="H445" s="87" t="s">
        <v>140</v>
      </c>
      <c r="I445" s="86"/>
      <c r="J445" s="86"/>
      <c r="K445" s="85"/>
      <c r="L445" s="84"/>
      <c r="M445" s="81"/>
      <c r="N445" s="84"/>
      <c r="O445" s="81"/>
      <c r="P445" s="84"/>
      <c r="Q445" s="81"/>
      <c r="R445" s="84"/>
      <c r="S445" s="81"/>
      <c r="T445" s="84"/>
      <c r="U445" s="81"/>
      <c r="V445" s="84"/>
      <c r="W445" s="81"/>
      <c r="X445" s="84"/>
      <c r="Y445" s="81"/>
      <c r="Z445" s="84"/>
      <c r="AA445" s="83"/>
      <c r="AB445" s="82" t="s">
        <v>139</v>
      </c>
      <c r="AC445" s="81"/>
      <c r="AD445" s="81"/>
      <c r="AE445" s="81"/>
      <c r="AF445" s="80"/>
      <c r="AG445" s="80"/>
      <c r="AH445" s="60"/>
      <c r="AI445" s="79" t="s">
        <v>138</v>
      </c>
      <c r="AJ445" s="78">
        <f t="shared" ref="AJ445:BB445" si="58">SUM(AJ447:AJ458)</f>
        <v>29</v>
      </c>
      <c r="AK445" s="77">
        <f t="shared" si="58"/>
        <v>4</v>
      </c>
      <c r="AL445" s="76">
        <f t="shared" si="58"/>
        <v>0</v>
      </c>
      <c r="AM445" s="78">
        <f t="shared" si="58"/>
        <v>37</v>
      </c>
      <c r="AN445" s="77">
        <f t="shared" si="58"/>
        <v>8</v>
      </c>
      <c r="AO445" s="76">
        <f t="shared" si="58"/>
        <v>0</v>
      </c>
      <c r="AP445" s="78">
        <f t="shared" si="58"/>
        <v>0</v>
      </c>
      <c r="AQ445" s="77">
        <f t="shared" si="58"/>
        <v>0</v>
      </c>
      <c r="AR445" s="76">
        <f t="shared" si="58"/>
        <v>0</v>
      </c>
      <c r="AS445" s="78">
        <f t="shared" si="58"/>
        <v>1</v>
      </c>
      <c r="AT445" s="77">
        <f t="shared" si="58"/>
        <v>0</v>
      </c>
      <c r="AU445" s="76">
        <f t="shared" si="58"/>
        <v>0</v>
      </c>
      <c r="AV445" s="78">
        <f t="shared" si="58"/>
        <v>0</v>
      </c>
      <c r="AW445" s="77">
        <f t="shared" si="58"/>
        <v>0</v>
      </c>
      <c r="AX445" s="76">
        <f t="shared" si="58"/>
        <v>0</v>
      </c>
      <c r="AY445" s="75">
        <f t="shared" si="58"/>
        <v>0</v>
      </c>
      <c r="AZ445" s="74">
        <f t="shared" si="58"/>
        <v>0</v>
      </c>
      <c r="BA445" s="74">
        <f t="shared" si="58"/>
        <v>0</v>
      </c>
      <c r="BB445" s="73">
        <f t="shared" si="58"/>
        <v>0</v>
      </c>
      <c r="BC445" s="72" t="s">
        <v>137</v>
      </c>
      <c r="BF445" s="5">
        <f>SUM(AJ445:AL445)/$BG$5</f>
        <v>11</v>
      </c>
      <c r="BG445" s="5">
        <f>SUM(AM445:AO445,AY445)/$BG$5</f>
        <v>15</v>
      </c>
      <c r="BH445" s="5">
        <f>SUM(AP445:AR445,AZ445)/$BG$5</f>
        <v>0</v>
      </c>
      <c r="BI445" s="5">
        <f>SUM(AS445:AU445,BA445)/$BG$5</f>
        <v>0.33333333333333331</v>
      </c>
      <c r="BJ445" s="5">
        <f>SUM(AV445:AX445,BB445)/$BG$5</f>
        <v>0</v>
      </c>
    </row>
    <row r="446" spans="2:62" ht="37.5" thickBot="1" x14ac:dyDescent="0.3">
      <c r="B446" s="71"/>
      <c r="C446" s="70"/>
      <c r="D446" s="69"/>
      <c r="E446" s="68"/>
      <c r="F446" s="68"/>
      <c r="G446" s="67"/>
      <c r="H446" s="66"/>
      <c r="I446" s="64"/>
      <c r="J446" s="64"/>
      <c r="K446" s="65"/>
      <c r="L446" s="64"/>
      <c r="M446" s="62"/>
      <c r="N446" s="64"/>
      <c r="O446" s="62"/>
      <c r="P446" s="64"/>
      <c r="Q446" s="62"/>
      <c r="R446" s="64"/>
      <c r="S446" s="62"/>
      <c r="T446" s="64"/>
      <c r="U446" s="62"/>
      <c r="V446" s="64"/>
      <c r="W446" s="62"/>
      <c r="X446" s="64"/>
      <c r="Y446" s="62"/>
      <c r="Z446" s="64"/>
      <c r="AA446" s="62"/>
      <c r="AB446" s="63"/>
      <c r="AC446" s="62"/>
      <c r="AD446" s="62"/>
      <c r="AE446" s="62"/>
      <c r="AF446" s="61"/>
      <c r="AG446" s="61"/>
      <c r="AH446" s="60"/>
      <c r="AI446" s="59" t="s">
        <v>136</v>
      </c>
      <c r="AJ446" s="58">
        <f t="shared" ref="AJ446:BB446" si="59">AJ445/3</f>
        <v>9.6666666666666661</v>
      </c>
      <c r="AK446" s="57">
        <f t="shared" si="59"/>
        <v>1.3333333333333333</v>
      </c>
      <c r="AL446" s="56">
        <f t="shared" si="59"/>
        <v>0</v>
      </c>
      <c r="AM446" s="58">
        <f t="shared" si="59"/>
        <v>12.333333333333334</v>
      </c>
      <c r="AN446" s="57">
        <f t="shared" si="59"/>
        <v>2.6666666666666665</v>
      </c>
      <c r="AO446" s="56">
        <f t="shared" si="59"/>
        <v>0</v>
      </c>
      <c r="AP446" s="58">
        <f t="shared" si="59"/>
        <v>0</v>
      </c>
      <c r="AQ446" s="57">
        <f t="shared" si="59"/>
        <v>0</v>
      </c>
      <c r="AR446" s="56">
        <f t="shared" si="59"/>
        <v>0</v>
      </c>
      <c r="AS446" s="58">
        <f t="shared" si="59"/>
        <v>0.33333333333333331</v>
      </c>
      <c r="AT446" s="57">
        <f t="shared" si="59"/>
        <v>0</v>
      </c>
      <c r="AU446" s="56">
        <f t="shared" si="59"/>
        <v>0</v>
      </c>
      <c r="AV446" s="58">
        <f t="shared" si="59"/>
        <v>0</v>
      </c>
      <c r="AW446" s="57">
        <f t="shared" si="59"/>
        <v>0</v>
      </c>
      <c r="AX446" s="56">
        <f t="shared" si="59"/>
        <v>0</v>
      </c>
      <c r="AY446" s="55">
        <f t="shared" si="59"/>
        <v>0</v>
      </c>
      <c r="AZ446" s="54">
        <f t="shared" si="59"/>
        <v>0</v>
      </c>
      <c r="BA446" s="54">
        <f t="shared" si="59"/>
        <v>0</v>
      </c>
      <c r="BB446" s="53">
        <f t="shared" si="59"/>
        <v>0</v>
      </c>
      <c r="BC446" s="52" t="s">
        <v>135</v>
      </c>
    </row>
    <row r="447" spans="2:62" ht="28.15" customHeight="1" x14ac:dyDescent="0.2">
      <c r="B447" s="30"/>
      <c r="C447" s="242">
        <v>1</v>
      </c>
      <c r="D447" s="44"/>
      <c r="E447" s="43"/>
      <c r="F447" s="43"/>
      <c r="G447" s="42"/>
      <c r="H447" s="223" t="s">
        <v>183</v>
      </c>
      <c r="I447" s="246">
        <v>51</v>
      </c>
      <c r="J447" s="246">
        <v>18</v>
      </c>
      <c r="K447" s="246">
        <v>8</v>
      </c>
      <c r="L447" s="41" t="s">
        <v>133</v>
      </c>
      <c r="M447" s="40" t="s">
        <v>124</v>
      </c>
      <c r="N447" s="41" t="s">
        <v>131</v>
      </c>
      <c r="O447" s="40" t="s">
        <v>175</v>
      </c>
      <c r="P447" s="41" t="s">
        <v>130</v>
      </c>
      <c r="Q447" s="40" t="s">
        <v>121</v>
      </c>
      <c r="R447" s="41" t="s">
        <v>129</v>
      </c>
      <c r="S447" s="40"/>
      <c r="T447" s="41" t="s">
        <v>128</v>
      </c>
      <c r="U447" s="40"/>
      <c r="V447" s="41" t="s">
        <v>127</v>
      </c>
      <c r="W447" s="40"/>
      <c r="X447" s="41" t="s">
        <v>126</v>
      </c>
      <c r="Y447" s="40"/>
      <c r="Z447" s="41" t="s">
        <v>125</v>
      </c>
      <c r="AA447" s="40"/>
      <c r="AB447" s="39"/>
      <c r="AC447" s="40"/>
      <c r="AD447" s="39"/>
      <c r="AE447" s="38"/>
      <c r="AF447" s="250"/>
      <c r="AG447" s="250"/>
      <c r="AH447" s="37"/>
      <c r="AI447" s="11"/>
      <c r="AJ447" s="233">
        <f>SUMPRODUCT(LEN($M447:$S450)-LEN(SUBSTITUTE($M447:$S450,"A", "")))</f>
        <v>8</v>
      </c>
      <c r="AK447" s="239">
        <f>SUMPRODUCT(LEN($AD447:$AD450)-LEN(SUBSTITUTE($AD447:$AD450,"A", "")))</f>
        <v>0</v>
      </c>
      <c r="AL447" s="230">
        <f>SUMPRODUCT(LEN($AC447:$AC450)-LEN(SUBSTITUTE($AC447:$AC450,"A", "")))</f>
        <v>0</v>
      </c>
      <c r="AM447" s="233">
        <f>SUMPRODUCT(LEN($M447:$S450)-LEN(SUBSTITUTE($M447:$S450,"S", "")))</f>
        <v>11</v>
      </c>
      <c r="AN447" s="239">
        <f>SUMPRODUCT(LEN($AD447:$AD450)-LEN(SUBSTITUTE($AD447:$AD450,"S", "")))</f>
        <v>0</v>
      </c>
      <c r="AO447" s="230">
        <f>SUMPRODUCT(LEN($AC447:$AC450)-LEN(SUBSTITUTE($AC447:$AC450,"S", "")))</f>
        <v>0</v>
      </c>
      <c r="AP447" s="233">
        <f>SUMPRODUCT(LEN($M447:$S450)-LEN(SUBSTITUTE($M447:$S450,"F", "")))</f>
        <v>0</v>
      </c>
      <c r="AQ447" s="239">
        <f>SUMPRODUCT(LEN($AD447:$AD450)-LEN(SUBSTITUTE($AD447:$AD450,"F", "")))</f>
        <v>0</v>
      </c>
      <c r="AR447" s="230">
        <f>SUMPRODUCT(LEN($AC447:$AC450)-LEN(SUBSTITUTE($AC447:$AC450,"F", "")))</f>
        <v>0</v>
      </c>
      <c r="AS447" s="233">
        <f>SUMPRODUCT(LEN($M447:$S450)-LEN(SUBSTITUTE($M447:$S450,"G", "")))</f>
        <v>0</v>
      </c>
      <c r="AT447" s="239">
        <f>SUMPRODUCT(LEN($AD447:$AD450)-LEN(SUBSTITUTE($AD447:$AD450,"G", "")))</f>
        <v>0</v>
      </c>
      <c r="AU447" s="230">
        <f>SUMPRODUCT(LEN($AC447:$AC450)-LEN(SUBSTITUTE($AC447:$AC450,"G", "")))</f>
        <v>0</v>
      </c>
      <c r="AV447" s="233">
        <f>SUMPRODUCT(LEN($L447:$S450)-LEN(SUBSTITUTE($L447:$S450,"M", "")))</f>
        <v>0</v>
      </c>
      <c r="AW447" s="236">
        <f>SUMPRODUCT(LEN($AD447:$AD450)-LEN(SUBSTITUTE($AD447:$AD450,"M", "")))</f>
        <v>0</v>
      </c>
      <c r="AX447" s="230">
        <f>SUMPRODUCT(LEN($AC447:$AC450)-LEN(SUBSTITUTE($AC447:$AC450,"M", "")))</f>
        <v>0</v>
      </c>
      <c r="AY447" s="291">
        <f>SUMPRODUCT(LEN($AE447:$AE450)-LEN(SUBSTITUTE($AE447:$AE450,"S", "")))</f>
        <v>0</v>
      </c>
      <c r="AZ447" s="227">
        <f>SUMPRODUCT(LEN($AE447:$AE450)-LEN(SUBSTITUTE($AE447:$AE450,"F", "")))</f>
        <v>0</v>
      </c>
      <c r="BA447" s="227">
        <f>SUMPRODUCT(LEN($AE447:$AE450)-LEN(SUBSTITUTE($AE447:$AE450,"G", "")))</f>
        <v>0</v>
      </c>
      <c r="BB447" s="294">
        <f>SUMPRODUCT(LEN($AE447:$AE450)-LEN(SUBSTITUTE($AE447:$AE450,"M", "")))</f>
        <v>0</v>
      </c>
    </row>
    <row r="448" spans="2:62" ht="28.15" customHeight="1" thickBot="1" x14ac:dyDescent="0.25">
      <c r="B448" s="30"/>
      <c r="C448" s="243"/>
      <c r="D448" s="36"/>
      <c r="E448" s="35"/>
      <c r="F448" s="35"/>
      <c r="G448" s="34"/>
      <c r="H448" s="224"/>
      <c r="I448" s="247"/>
      <c r="J448" s="247"/>
      <c r="K448" s="247"/>
      <c r="L448" s="33" t="s">
        <v>123</v>
      </c>
      <c r="M448" s="32" t="s">
        <v>175</v>
      </c>
      <c r="N448" s="33" t="s">
        <v>122</v>
      </c>
      <c r="O448" s="32" t="s">
        <v>113</v>
      </c>
      <c r="P448" s="33" t="s">
        <v>120</v>
      </c>
      <c r="Q448" s="32" t="s">
        <v>121</v>
      </c>
      <c r="R448" s="33" t="s">
        <v>119</v>
      </c>
      <c r="S448" s="32"/>
      <c r="T448" s="33" t="s">
        <v>118</v>
      </c>
      <c r="U448" s="32"/>
      <c r="V448" s="33" t="s">
        <v>117</v>
      </c>
      <c r="W448" s="32"/>
      <c r="X448" s="33" t="s">
        <v>116</v>
      </c>
      <c r="Y448" s="32"/>
      <c r="Z448" s="33" t="s">
        <v>115</v>
      </c>
      <c r="AA448" s="32"/>
      <c r="AB448" s="31"/>
      <c r="AC448" s="32"/>
      <c r="AD448" s="31"/>
      <c r="AE448" s="23"/>
      <c r="AF448" s="251"/>
      <c r="AG448" s="251"/>
      <c r="AH448" s="22"/>
      <c r="AI448" s="11"/>
      <c r="AJ448" s="234"/>
      <c r="AK448" s="240"/>
      <c r="AL448" s="231"/>
      <c r="AM448" s="234"/>
      <c r="AN448" s="240"/>
      <c r="AO448" s="231"/>
      <c r="AP448" s="234"/>
      <c r="AQ448" s="240"/>
      <c r="AR448" s="231"/>
      <c r="AS448" s="234"/>
      <c r="AT448" s="240"/>
      <c r="AU448" s="231"/>
      <c r="AV448" s="234"/>
      <c r="AW448" s="237"/>
      <c r="AX448" s="231"/>
      <c r="AY448" s="292"/>
      <c r="AZ448" s="228"/>
      <c r="BA448" s="228"/>
      <c r="BB448" s="295"/>
    </row>
    <row r="449" spans="2:62" ht="28.15" customHeight="1" x14ac:dyDescent="0.2">
      <c r="B449" s="30"/>
      <c r="C449" s="244"/>
      <c r="D449" s="29"/>
      <c r="E449" s="28"/>
      <c r="F449" s="28"/>
      <c r="G449" s="27"/>
      <c r="H449" s="225">
        <v>179</v>
      </c>
      <c r="I449" s="248"/>
      <c r="J449" s="248"/>
      <c r="K449" s="248"/>
      <c r="L449" s="26" t="s">
        <v>114</v>
      </c>
      <c r="M449" s="25" t="s">
        <v>203</v>
      </c>
      <c r="N449" s="26" t="s">
        <v>112</v>
      </c>
      <c r="O449" s="25" t="s">
        <v>175</v>
      </c>
      <c r="P449" s="26" t="s">
        <v>111</v>
      </c>
      <c r="Q449" s="25"/>
      <c r="R449" s="26" t="s">
        <v>110</v>
      </c>
      <c r="S449" s="25"/>
      <c r="T449" s="26" t="s">
        <v>109</v>
      </c>
      <c r="U449" s="25"/>
      <c r="V449" s="26" t="s">
        <v>108</v>
      </c>
      <c r="W449" s="25"/>
      <c r="X449" s="26" t="s">
        <v>107</v>
      </c>
      <c r="Y449" s="25"/>
      <c r="Z449" s="26" t="s">
        <v>106</v>
      </c>
      <c r="AA449" s="25"/>
      <c r="AB449" s="24"/>
      <c r="AC449" s="25"/>
      <c r="AD449" s="24"/>
      <c r="AE449" s="23"/>
      <c r="AF449" s="251"/>
      <c r="AG449" s="251"/>
      <c r="AH449" s="22"/>
      <c r="AI449" s="11"/>
      <c r="AJ449" s="234"/>
      <c r="AK449" s="240"/>
      <c r="AL449" s="231"/>
      <c r="AM449" s="234"/>
      <c r="AN449" s="240"/>
      <c r="AO449" s="231"/>
      <c r="AP449" s="234"/>
      <c r="AQ449" s="240"/>
      <c r="AR449" s="231"/>
      <c r="AS449" s="234"/>
      <c r="AT449" s="240"/>
      <c r="AU449" s="231"/>
      <c r="AV449" s="234"/>
      <c r="AW449" s="237"/>
      <c r="AX449" s="231"/>
      <c r="AY449" s="292"/>
      <c r="AZ449" s="228"/>
      <c r="BA449" s="228"/>
      <c r="BB449" s="295"/>
    </row>
    <row r="450" spans="2:62" ht="28.15" customHeight="1" thickBot="1" x14ac:dyDescent="0.25">
      <c r="B450" s="30"/>
      <c r="C450" s="253"/>
      <c r="D450" s="51"/>
      <c r="E450" s="50"/>
      <c r="F450" s="50"/>
      <c r="G450" s="49"/>
      <c r="H450" s="226"/>
      <c r="I450" s="254"/>
      <c r="J450" s="254"/>
      <c r="K450" s="254"/>
      <c r="L450" s="48" t="s">
        <v>105</v>
      </c>
      <c r="M450" s="47" t="s">
        <v>203</v>
      </c>
      <c r="N450" s="48" t="s">
        <v>103</v>
      </c>
      <c r="O450" s="47" t="s">
        <v>121</v>
      </c>
      <c r="P450" s="48" t="s">
        <v>102</v>
      </c>
      <c r="Q450" s="47"/>
      <c r="R450" s="48" t="s">
        <v>101</v>
      </c>
      <c r="S450" s="47"/>
      <c r="T450" s="48">
        <v>20</v>
      </c>
      <c r="U450" s="47"/>
      <c r="V450" s="48" t="s">
        <v>100</v>
      </c>
      <c r="W450" s="47"/>
      <c r="X450" s="48" t="s">
        <v>99</v>
      </c>
      <c r="Y450" s="47"/>
      <c r="Z450" s="48" t="s">
        <v>98</v>
      </c>
      <c r="AA450" s="47"/>
      <c r="AB450" s="16"/>
      <c r="AC450" s="47"/>
      <c r="AD450" s="16"/>
      <c r="AE450" s="46"/>
      <c r="AF450" s="255"/>
      <c r="AG450" s="255"/>
      <c r="AH450" s="45"/>
      <c r="AI450" s="11"/>
      <c r="AJ450" s="235"/>
      <c r="AK450" s="241"/>
      <c r="AL450" s="232"/>
      <c r="AM450" s="235"/>
      <c r="AN450" s="241"/>
      <c r="AO450" s="232"/>
      <c r="AP450" s="235"/>
      <c r="AQ450" s="241"/>
      <c r="AR450" s="232"/>
      <c r="AS450" s="235"/>
      <c r="AT450" s="241"/>
      <c r="AU450" s="232"/>
      <c r="AV450" s="235"/>
      <c r="AW450" s="238"/>
      <c r="AX450" s="232"/>
      <c r="AY450" s="293"/>
      <c r="AZ450" s="229"/>
      <c r="BA450" s="229"/>
      <c r="BB450" s="296"/>
    </row>
    <row r="451" spans="2:62" ht="28.15" customHeight="1" x14ac:dyDescent="0.2">
      <c r="B451" s="30"/>
      <c r="C451" s="242">
        <v>2</v>
      </c>
      <c r="D451" s="44"/>
      <c r="E451" s="43"/>
      <c r="F451" s="43"/>
      <c r="G451" s="42"/>
      <c r="H451" s="223"/>
      <c r="I451" s="246">
        <v>55</v>
      </c>
      <c r="J451" s="246">
        <v>19</v>
      </c>
      <c r="K451" s="246">
        <v>8</v>
      </c>
      <c r="L451" s="41" t="s">
        <v>133</v>
      </c>
      <c r="M451" s="40" t="s">
        <v>132</v>
      </c>
      <c r="N451" s="41" t="s">
        <v>131</v>
      </c>
      <c r="O451" s="40" t="s">
        <v>188</v>
      </c>
      <c r="P451" s="41" t="s">
        <v>130</v>
      </c>
      <c r="Q451" s="40" t="s">
        <v>121</v>
      </c>
      <c r="R451" s="41" t="s">
        <v>129</v>
      </c>
      <c r="S451" s="40"/>
      <c r="T451" s="41" t="s">
        <v>128</v>
      </c>
      <c r="U451" s="40"/>
      <c r="V451" s="41" t="s">
        <v>127</v>
      </c>
      <c r="W451" s="40"/>
      <c r="X451" s="41" t="s">
        <v>126</v>
      </c>
      <c r="Y451" s="40"/>
      <c r="Z451" s="41" t="s">
        <v>125</v>
      </c>
      <c r="AA451" s="40"/>
      <c r="AB451" s="39"/>
      <c r="AC451" s="40"/>
      <c r="AD451" s="39" t="s">
        <v>113</v>
      </c>
      <c r="AE451" s="38"/>
      <c r="AF451" s="250"/>
      <c r="AG451" s="250"/>
      <c r="AH451" s="37"/>
      <c r="AI451" s="11"/>
      <c r="AJ451" s="233">
        <f>SUMPRODUCT(LEN($M451:$S454)-LEN(SUBSTITUTE($M451:$S454,"A", "")))</f>
        <v>13</v>
      </c>
      <c r="AK451" s="239">
        <f>SUMPRODUCT(LEN($AD451:$AD454)-LEN(SUBSTITUTE($AD451:$AD454,"A", "")))</f>
        <v>0</v>
      </c>
      <c r="AL451" s="230">
        <f>SUMPRODUCT(LEN($AC451:$AC454)-LEN(SUBSTITUTE($AC451:$AC454,"A", "")))</f>
        <v>0</v>
      </c>
      <c r="AM451" s="233">
        <f>SUMPRODUCT(LEN($M451:$S454)-LEN(SUBSTITUTE($M451:$S454,"S", "")))</f>
        <v>11</v>
      </c>
      <c r="AN451" s="239">
        <f>SUMPRODUCT(LEN($AD451:$AD454)-LEN(SUBSTITUTE($AD451:$AD454,"S", "")))</f>
        <v>2</v>
      </c>
      <c r="AO451" s="230">
        <f>SUMPRODUCT(LEN($AC451:$AC454)-LEN(SUBSTITUTE($AC451:$AC454,"S", "")))</f>
        <v>0</v>
      </c>
      <c r="AP451" s="233">
        <f>SUMPRODUCT(LEN($M451:$S454)-LEN(SUBSTITUTE($M451:$S454,"F", "")))</f>
        <v>0</v>
      </c>
      <c r="AQ451" s="239">
        <f>SUMPRODUCT(LEN($AD451:$AD454)-LEN(SUBSTITUTE($AD451:$AD454,"F", "")))</f>
        <v>0</v>
      </c>
      <c r="AR451" s="230">
        <f>SUMPRODUCT(LEN($AC451:$AC454)-LEN(SUBSTITUTE($AC451:$AC454,"F", "")))</f>
        <v>0</v>
      </c>
      <c r="AS451" s="233">
        <f>SUMPRODUCT(LEN($M451:$S454)-LEN(SUBSTITUTE($M451:$S454,"G", "")))</f>
        <v>0</v>
      </c>
      <c r="AT451" s="239">
        <f>SUMPRODUCT(LEN($AD451:$AD454)-LEN(SUBSTITUTE($AD451:$AD454,"G", "")))</f>
        <v>0</v>
      </c>
      <c r="AU451" s="230">
        <f>SUMPRODUCT(LEN($AC451:$AC454)-LEN(SUBSTITUTE($AC451:$AC454,"G", "")))</f>
        <v>0</v>
      </c>
      <c r="AV451" s="233">
        <f>SUMPRODUCT(LEN($L451:$S454)-LEN(SUBSTITUTE($L451:$S454,"M", "")))</f>
        <v>0</v>
      </c>
      <c r="AW451" s="236">
        <f>SUMPRODUCT(LEN($AD451:$AD454)-LEN(SUBSTITUTE($AD451:$AD454,"M", "")))</f>
        <v>0</v>
      </c>
      <c r="AX451" s="230">
        <f>SUMPRODUCT(LEN($AC451:$AC454)-LEN(SUBSTITUTE($AC451:$AC454,"M", "")))</f>
        <v>0</v>
      </c>
      <c r="AY451" s="291">
        <f>SUMPRODUCT(LEN($AE451:$AE454)-LEN(SUBSTITUTE($AE451:$AE454,"S", "")))</f>
        <v>0</v>
      </c>
      <c r="AZ451" s="227">
        <f>SUMPRODUCT(LEN($AE451:$AE454)-LEN(SUBSTITUTE($AE451:$AE454,"F", "")))</f>
        <v>0</v>
      </c>
      <c r="BA451" s="227">
        <f>SUMPRODUCT(LEN($AE451:$AE454)-LEN(SUBSTITUTE($AE451:$AE454,"G", "")))</f>
        <v>0</v>
      </c>
      <c r="BB451" s="294">
        <f>SUMPRODUCT(LEN($AE451:$AE454)-LEN(SUBSTITUTE($AE451:$AE454,"M", "")))</f>
        <v>0</v>
      </c>
    </row>
    <row r="452" spans="2:62" ht="28.15" customHeight="1" thickBot="1" x14ac:dyDescent="0.25">
      <c r="B452" s="30"/>
      <c r="C452" s="243"/>
      <c r="D452" s="36"/>
      <c r="E452" s="35"/>
      <c r="F452" s="35"/>
      <c r="G452" s="34"/>
      <c r="H452" s="224"/>
      <c r="I452" s="247"/>
      <c r="J452" s="247"/>
      <c r="K452" s="247"/>
      <c r="L452" s="33" t="s">
        <v>123</v>
      </c>
      <c r="M452" s="32" t="s">
        <v>186</v>
      </c>
      <c r="N452" s="33" t="s">
        <v>122</v>
      </c>
      <c r="O452" s="32" t="s">
        <v>188</v>
      </c>
      <c r="P452" s="33" t="s">
        <v>120</v>
      </c>
      <c r="Q452" s="32" t="s">
        <v>121</v>
      </c>
      <c r="R452" s="33" t="s">
        <v>119</v>
      </c>
      <c r="S452" s="32"/>
      <c r="T452" s="33" t="s">
        <v>118</v>
      </c>
      <c r="U452" s="32"/>
      <c r="V452" s="33" t="s">
        <v>117</v>
      </c>
      <c r="W452" s="32"/>
      <c r="X452" s="33" t="s">
        <v>116</v>
      </c>
      <c r="Y452" s="32"/>
      <c r="Z452" s="33" t="s">
        <v>115</v>
      </c>
      <c r="AA452" s="32"/>
      <c r="AB452" s="31"/>
      <c r="AC452" s="32"/>
      <c r="AD452" s="31"/>
      <c r="AE452" s="23"/>
      <c r="AF452" s="251"/>
      <c r="AG452" s="251"/>
      <c r="AH452" s="22"/>
      <c r="AI452" s="11"/>
      <c r="AJ452" s="234"/>
      <c r="AK452" s="240"/>
      <c r="AL452" s="231"/>
      <c r="AM452" s="234"/>
      <c r="AN452" s="240"/>
      <c r="AO452" s="231"/>
      <c r="AP452" s="234"/>
      <c r="AQ452" s="240"/>
      <c r="AR452" s="231"/>
      <c r="AS452" s="234"/>
      <c r="AT452" s="240"/>
      <c r="AU452" s="231"/>
      <c r="AV452" s="234"/>
      <c r="AW452" s="237"/>
      <c r="AX452" s="231"/>
      <c r="AY452" s="292"/>
      <c r="AZ452" s="228"/>
      <c r="BA452" s="228"/>
      <c r="BB452" s="295"/>
    </row>
    <row r="453" spans="2:62" ht="28.15" customHeight="1" x14ac:dyDescent="0.2">
      <c r="B453" s="30"/>
      <c r="C453" s="244"/>
      <c r="D453" s="29"/>
      <c r="E453" s="28"/>
      <c r="F453" s="28"/>
      <c r="G453" s="27"/>
      <c r="H453" s="225"/>
      <c r="I453" s="248"/>
      <c r="J453" s="248"/>
      <c r="K453" s="248"/>
      <c r="L453" s="26" t="s">
        <v>114</v>
      </c>
      <c r="M453" s="25" t="s">
        <v>203</v>
      </c>
      <c r="N453" s="26" t="s">
        <v>112</v>
      </c>
      <c r="O453" s="25" t="s">
        <v>175</v>
      </c>
      <c r="P453" s="26" t="s">
        <v>111</v>
      </c>
      <c r="Q453" s="25" t="s">
        <v>121</v>
      </c>
      <c r="R453" s="26" t="s">
        <v>110</v>
      </c>
      <c r="S453" s="25"/>
      <c r="T453" s="26" t="s">
        <v>109</v>
      </c>
      <c r="U453" s="25"/>
      <c r="V453" s="26" t="s">
        <v>108</v>
      </c>
      <c r="W453" s="25"/>
      <c r="X453" s="26" t="s">
        <v>107</v>
      </c>
      <c r="Y453" s="25"/>
      <c r="Z453" s="26" t="s">
        <v>106</v>
      </c>
      <c r="AA453" s="25"/>
      <c r="AB453" s="24"/>
      <c r="AC453" s="25"/>
      <c r="AD453" s="24"/>
      <c r="AE453" s="23"/>
      <c r="AF453" s="251"/>
      <c r="AG453" s="251"/>
      <c r="AH453" s="22"/>
      <c r="AI453" s="11"/>
      <c r="AJ453" s="234"/>
      <c r="AK453" s="240"/>
      <c r="AL453" s="231"/>
      <c r="AM453" s="234"/>
      <c r="AN453" s="240"/>
      <c r="AO453" s="231"/>
      <c r="AP453" s="234"/>
      <c r="AQ453" s="240"/>
      <c r="AR453" s="231"/>
      <c r="AS453" s="234"/>
      <c r="AT453" s="240"/>
      <c r="AU453" s="231"/>
      <c r="AV453" s="234"/>
      <c r="AW453" s="237"/>
      <c r="AX453" s="231"/>
      <c r="AY453" s="292"/>
      <c r="AZ453" s="228"/>
      <c r="BA453" s="228"/>
      <c r="BB453" s="295"/>
    </row>
    <row r="454" spans="2:62" ht="28.15" customHeight="1" thickBot="1" x14ac:dyDescent="0.25">
      <c r="B454" s="30"/>
      <c r="C454" s="253"/>
      <c r="D454" s="51"/>
      <c r="E454" s="50"/>
      <c r="F454" s="50"/>
      <c r="G454" s="49"/>
      <c r="H454" s="226"/>
      <c r="I454" s="254"/>
      <c r="J454" s="254"/>
      <c r="K454" s="254"/>
      <c r="L454" s="48" t="s">
        <v>105</v>
      </c>
      <c r="M454" s="47" t="s">
        <v>186</v>
      </c>
      <c r="N454" s="48" t="s">
        <v>103</v>
      </c>
      <c r="O454" s="47" t="s">
        <v>113</v>
      </c>
      <c r="P454" s="48" t="s">
        <v>102</v>
      </c>
      <c r="Q454" s="47"/>
      <c r="R454" s="48" t="s">
        <v>101</v>
      </c>
      <c r="S454" s="47"/>
      <c r="T454" s="48">
        <v>20</v>
      </c>
      <c r="U454" s="47"/>
      <c r="V454" s="48" t="s">
        <v>100</v>
      </c>
      <c r="W454" s="47"/>
      <c r="X454" s="48" t="s">
        <v>99</v>
      </c>
      <c r="Y454" s="47"/>
      <c r="Z454" s="48" t="s">
        <v>98</v>
      </c>
      <c r="AA454" s="47"/>
      <c r="AB454" s="16"/>
      <c r="AC454" s="47"/>
      <c r="AD454" s="16"/>
      <c r="AE454" s="46"/>
      <c r="AF454" s="255"/>
      <c r="AG454" s="255"/>
      <c r="AH454" s="45"/>
      <c r="AI454" s="11"/>
      <c r="AJ454" s="235"/>
      <c r="AK454" s="241"/>
      <c r="AL454" s="232"/>
      <c r="AM454" s="235"/>
      <c r="AN454" s="241"/>
      <c r="AO454" s="232"/>
      <c r="AP454" s="235"/>
      <c r="AQ454" s="241"/>
      <c r="AR454" s="232"/>
      <c r="AS454" s="235"/>
      <c r="AT454" s="241"/>
      <c r="AU454" s="232"/>
      <c r="AV454" s="235"/>
      <c r="AW454" s="238"/>
      <c r="AX454" s="232"/>
      <c r="AY454" s="293"/>
      <c r="AZ454" s="229"/>
      <c r="BA454" s="229"/>
      <c r="BB454" s="296"/>
    </row>
    <row r="455" spans="2:62" ht="28.15" customHeight="1" x14ac:dyDescent="0.2">
      <c r="B455" s="30"/>
      <c r="C455" s="242">
        <v>3</v>
      </c>
      <c r="D455" s="44"/>
      <c r="E455" s="43"/>
      <c r="F455" s="43"/>
      <c r="G455" s="42"/>
      <c r="H455" s="223"/>
      <c r="I455" s="246">
        <v>58</v>
      </c>
      <c r="J455" s="246">
        <v>19</v>
      </c>
      <c r="K455" s="246">
        <v>6</v>
      </c>
      <c r="L455" s="41" t="s">
        <v>133</v>
      </c>
      <c r="M455" s="40" t="s">
        <v>399</v>
      </c>
      <c r="N455" s="41" t="s">
        <v>131</v>
      </c>
      <c r="O455" s="40" t="s">
        <v>186</v>
      </c>
      <c r="P455" s="41" t="s">
        <v>130</v>
      </c>
      <c r="Q455" s="40" t="s">
        <v>113</v>
      </c>
      <c r="R455" s="41" t="s">
        <v>129</v>
      </c>
      <c r="S455" s="40" t="s">
        <v>121</v>
      </c>
      <c r="T455" s="41" t="s">
        <v>128</v>
      </c>
      <c r="U455" s="40"/>
      <c r="V455" s="41" t="s">
        <v>127</v>
      </c>
      <c r="W455" s="40"/>
      <c r="X455" s="41" t="s">
        <v>126</v>
      </c>
      <c r="Y455" s="40"/>
      <c r="Z455" s="41" t="s">
        <v>125</v>
      </c>
      <c r="AA455" s="40"/>
      <c r="AB455" s="39"/>
      <c r="AC455" s="40"/>
      <c r="AD455" s="39" t="s">
        <v>474</v>
      </c>
      <c r="AE455" s="38"/>
      <c r="AF455" s="250"/>
      <c r="AG455" s="250"/>
      <c r="AH455" s="37"/>
      <c r="AI455" s="11"/>
      <c r="AJ455" s="233">
        <f>SUMPRODUCT(LEN($M455:$S458)-LEN(SUBSTITUTE($M455:$S458,"A", "")))</f>
        <v>8</v>
      </c>
      <c r="AK455" s="239">
        <f>SUMPRODUCT(LEN($AD455:$AD458)-LEN(SUBSTITUTE($AD455:$AD458,"A", "")))</f>
        <v>4</v>
      </c>
      <c r="AL455" s="230">
        <f>SUMPRODUCT(LEN($AC455:$AC458)-LEN(SUBSTITUTE($AC455:$AC458,"A", "")))</f>
        <v>0</v>
      </c>
      <c r="AM455" s="233">
        <f>SUMPRODUCT(LEN($M455:$S458)-LEN(SUBSTITUTE($M455:$S458,"S", "")))</f>
        <v>15</v>
      </c>
      <c r="AN455" s="239">
        <f>SUMPRODUCT(LEN($AD455:$AD458)-LEN(SUBSTITUTE($AD455:$AD458,"S", "")))</f>
        <v>6</v>
      </c>
      <c r="AO455" s="230">
        <f>SUMPRODUCT(LEN($AC455:$AC458)-LEN(SUBSTITUTE($AC455:$AC458,"S", "")))</f>
        <v>0</v>
      </c>
      <c r="AP455" s="233">
        <f>SUMPRODUCT(LEN($M455:$S458)-LEN(SUBSTITUTE($M455:$S458,"F", "")))</f>
        <v>0</v>
      </c>
      <c r="AQ455" s="239">
        <f>SUMPRODUCT(LEN($AD455:$AD458)-LEN(SUBSTITUTE($AD455:$AD458,"F", "")))</f>
        <v>0</v>
      </c>
      <c r="AR455" s="230">
        <f>SUMPRODUCT(LEN($AC455:$AC458)-LEN(SUBSTITUTE($AC455:$AC458,"F", "")))</f>
        <v>0</v>
      </c>
      <c r="AS455" s="233">
        <f>SUMPRODUCT(LEN($M455:$S458)-LEN(SUBSTITUTE($M455:$S458,"G", "")))</f>
        <v>1</v>
      </c>
      <c r="AT455" s="239">
        <f>SUMPRODUCT(LEN($AD455:$AD458)-LEN(SUBSTITUTE($AD455:$AD458,"G", "")))</f>
        <v>0</v>
      </c>
      <c r="AU455" s="230">
        <f>SUMPRODUCT(LEN($AC455:$AC458)-LEN(SUBSTITUTE($AC455:$AC458,"G", "")))</f>
        <v>0</v>
      </c>
      <c r="AV455" s="233">
        <f>SUMPRODUCT(LEN($L455:$S458)-LEN(SUBSTITUTE($L455:$S458,"M", "")))</f>
        <v>0</v>
      </c>
      <c r="AW455" s="236">
        <f>SUMPRODUCT(LEN($AD455:$AD458)-LEN(SUBSTITUTE($AD455:$AD458,"M", "")))</f>
        <v>0</v>
      </c>
      <c r="AX455" s="230">
        <f>SUMPRODUCT(LEN($AC455:$AC458)-LEN(SUBSTITUTE($AC455:$AC458,"M", "")))</f>
        <v>0</v>
      </c>
      <c r="AY455" s="291">
        <f>SUMPRODUCT(LEN($AE455:$AE458)-LEN(SUBSTITUTE($AE455:$AE458,"S", "")))</f>
        <v>0</v>
      </c>
      <c r="AZ455" s="227">
        <f>SUMPRODUCT(LEN($AE455:$AE458)-LEN(SUBSTITUTE($AE455:$AE458,"F", "")))</f>
        <v>0</v>
      </c>
      <c r="BA455" s="227">
        <f>SUMPRODUCT(LEN($AE455:$AE458)-LEN(SUBSTITUTE($AE455:$AE458,"G", "")))</f>
        <v>0</v>
      </c>
      <c r="BB455" s="294">
        <f>SUMPRODUCT(LEN($AE455:$AE458)-LEN(SUBSTITUTE($AE455:$AE458,"M", "")))</f>
        <v>0</v>
      </c>
    </row>
    <row r="456" spans="2:62" ht="28.15" customHeight="1" thickBot="1" x14ac:dyDescent="0.25">
      <c r="B456" s="30"/>
      <c r="C456" s="243"/>
      <c r="D456" s="36"/>
      <c r="E456" s="35"/>
      <c r="F456" s="35"/>
      <c r="G456" s="34"/>
      <c r="H456" s="224"/>
      <c r="I456" s="247"/>
      <c r="J456" s="247"/>
      <c r="K456" s="247"/>
      <c r="L456" s="33" t="s">
        <v>123</v>
      </c>
      <c r="M456" s="32" t="s">
        <v>176</v>
      </c>
      <c r="N456" s="33" t="s">
        <v>122</v>
      </c>
      <c r="O456" s="32" t="s">
        <v>195</v>
      </c>
      <c r="P456" s="33" t="s">
        <v>120</v>
      </c>
      <c r="Q456" s="32" t="s">
        <v>175</v>
      </c>
      <c r="R456" s="33" t="s">
        <v>119</v>
      </c>
      <c r="S456" s="32"/>
      <c r="T456" s="33" t="s">
        <v>118</v>
      </c>
      <c r="U456" s="32"/>
      <c r="V456" s="33" t="s">
        <v>117</v>
      </c>
      <c r="W456" s="32"/>
      <c r="X456" s="33" t="s">
        <v>116</v>
      </c>
      <c r="Y456" s="32"/>
      <c r="Z456" s="33" t="s">
        <v>115</v>
      </c>
      <c r="AA456" s="32"/>
      <c r="AB456" s="31"/>
      <c r="AC456" s="32"/>
      <c r="AD456" s="31" t="s">
        <v>124</v>
      </c>
      <c r="AE456" s="23"/>
      <c r="AF456" s="251"/>
      <c r="AG456" s="251"/>
      <c r="AH456" s="22"/>
      <c r="AI456" s="11"/>
      <c r="AJ456" s="234"/>
      <c r="AK456" s="240"/>
      <c r="AL456" s="231"/>
      <c r="AM456" s="234"/>
      <c r="AN456" s="240"/>
      <c r="AO456" s="231"/>
      <c r="AP456" s="234"/>
      <c r="AQ456" s="240"/>
      <c r="AR456" s="231"/>
      <c r="AS456" s="234"/>
      <c r="AT456" s="240"/>
      <c r="AU456" s="231"/>
      <c r="AV456" s="234"/>
      <c r="AW456" s="237"/>
      <c r="AX456" s="231"/>
      <c r="AY456" s="292"/>
      <c r="AZ456" s="228"/>
      <c r="BA456" s="228"/>
      <c r="BB456" s="295"/>
    </row>
    <row r="457" spans="2:62" ht="28.15" customHeight="1" x14ac:dyDescent="0.2">
      <c r="B457" s="30"/>
      <c r="C457" s="244"/>
      <c r="D457" s="29"/>
      <c r="E457" s="28"/>
      <c r="F457" s="28"/>
      <c r="G457" s="27"/>
      <c r="H457" s="225"/>
      <c r="I457" s="248"/>
      <c r="J457" s="248"/>
      <c r="K457" s="248"/>
      <c r="L457" s="26" t="s">
        <v>114</v>
      </c>
      <c r="M457" s="25" t="s">
        <v>180</v>
      </c>
      <c r="N457" s="26" t="s">
        <v>112</v>
      </c>
      <c r="O457" s="25" t="s">
        <v>188</v>
      </c>
      <c r="P457" s="26" t="s">
        <v>111</v>
      </c>
      <c r="Q457" s="25" t="s">
        <v>121</v>
      </c>
      <c r="R457" s="26" t="s">
        <v>110</v>
      </c>
      <c r="S457" s="25"/>
      <c r="T457" s="26" t="s">
        <v>109</v>
      </c>
      <c r="U457" s="25"/>
      <c r="V457" s="26" t="s">
        <v>108</v>
      </c>
      <c r="W457" s="25"/>
      <c r="X457" s="26" t="s">
        <v>107</v>
      </c>
      <c r="Y457" s="25"/>
      <c r="Z457" s="26" t="s">
        <v>106</v>
      </c>
      <c r="AA457" s="25"/>
      <c r="AB457" s="24"/>
      <c r="AC457" s="25"/>
      <c r="AD457" s="24" t="s">
        <v>175</v>
      </c>
      <c r="AE457" s="23"/>
      <c r="AF457" s="251"/>
      <c r="AG457" s="251"/>
      <c r="AH457" s="22"/>
      <c r="AI457" s="11"/>
      <c r="AJ457" s="234"/>
      <c r="AK457" s="240"/>
      <c r="AL457" s="231"/>
      <c r="AM457" s="234"/>
      <c r="AN457" s="240"/>
      <c r="AO457" s="231"/>
      <c r="AP457" s="234"/>
      <c r="AQ457" s="240"/>
      <c r="AR457" s="231"/>
      <c r="AS457" s="234"/>
      <c r="AT457" s="240"/>
      <c r="AU457" s="231"/>
      <c r="AV457" s="234"/>
      <c r="AW457" s="237"/>
      <c r="AX457" s="231"/>
      <c r="AY457" s="292"/>
      <c r="AZ457" s="228"/>
      <c r="BA457" s="228"/>
      <c r="BB457" s="295"/>
    </row>
    <row r="458" spans="2:62" ht="28.15" customHeight="1" thickBot="1" x14ac:dyDescent="0.25">
      <c r="B458" s="21"/>
      <c r="C458" s="245"/>
      <c r="D458" s="20"/>
      <c r="E458" s="19"/>
      <c r="F458" s="19"/>
      <c r="G458" s="18"/>
      <c r="H458" s="226"/>
      <c r="I458" s="249"/>
      <c r="J458" s="249"/>
      <c r="K458" s="249"/>
      <c r="L458" s="17" t="s">
        <v>105</v>
      </c>
      <c r="M458" s="15" t="s">
        <v>188</v>
      </c>
      <c r="N458" s="17" t="s">
        <v>103</v>
      </c>
      <c r="O458" s="15" t="s">
        <v>188</v>
      </c>
      <c r="P458" s="17" t="s">
        <v>102</v>
      </c>
      <c r="Q458" s="15" t="s">
        <v>121</v>
      </c>
      <c r="R458" s="17" t="s">
        <v>101</v>
      </c>
      <c r="S458" s="15"/>
      <c r="T458" s="17">
        <v>20</v>
      </c>
      <c r="U458" s="15"/>
      <c r="V458" s="17" t="s">
        <v>100</v>
      </c>
      <c r="W458" s="15"/>
      <c r="X458" s="17" t="s">
        <v>99</v>
      </c>
      <c r="Y458" s="15"/>
      <c r="Z458" s="17" t="s">
        <v>98</v>
      </c>
      <c r="AA458" s="15"/>
      <c r="AB458" s="16"/>
      <c r="AC458" s="15"/>
      <c r="AD458" s="14"/>
      <c r="AE458" s="13"/>
      <c r="AF458" s="252"/>
      <c r="AG458" s="252"/>
      <c r="AH458" s="12"/>
      <c r="AI458" s="11"/>
      <c r="AJ458" s="235"/>
      <c r="AK458" s="241"/>
      <c r="AL458" s="232"/>
      <c r="AM458" s="235"/>
      <c r="AN458" s="241"/>
      <c r="AO458" s="232"/>
      <c r="AP458" s="235"/>
      <c r="AQ458" s="241"/>
      <c r="AR458" s="232"/>
      <c r="AS458" s="235"/>
      <c r="AT458" s="241"/>
      <c r="AU458" s="232"/>
      <c r="AV458" s="235"/>
      <c r="AW458" s="238"/>
      <c r="AX458" s="232"/>
      <c r="AY458" s="293"/>
      <c r="AZ458" s="229"/>
      <c r="BA458" s="229"/>
      <c r="BB458" s="296"/>
    </row>
    <row r="459" spans="2:62" ht="85.9" customHeight="1" thickTop="1" thickBot="1" x14ac:dyDescent="0.35">
      <c r="B459" s="105" t="s">
        <v>174</v>
      </c>
      <c r="C459" s="95" t="s">
        <v>173</v>
      </c>
      <c r="D459" s="100" t="s">
        <v>172</v>
      </c>
      <c r="E459" s="104" t="s">
        <v>171</v>
      </c>
      <c r="F459" s="103"/>
      <c r="G459" s="102"/>
      <c r="H459" s="101" t="s">
        <v>170</v>
      </c>
      <c r="I459" s="100" t="s">
        <v>96</v>
      </c>
      <c r="J459" s="100" t="s">
        <v>169</v>
      </c>
      <c r="K459" s="100" t="s">
        <v>97</v>
      </c>
      <c r="L459" s="256" t="s">
        <v>168</v>
      </c>
      <c r="M459" s="262"/>
      <c r="N459" s="256" t="s">
        <v>167</v>
      </c>
      <c r="O459" s="262"/>
      <c r="P459" s="256" t="s">
        <v>167</v>
      </c>
      <c r="Q459" s="257"/>
      <c r="R459" s="256" t="s">
        <v>167</v>
      </c>
      <c r="S459" s="257"/>
      <c r="T459" s="256" t="s">
        <v>167</v>
      </c>
      <c r="U459" s="257"/>
      <c r="V459" s="256" t="s">
        <v>167</v>
      </c>
      <c r="W459" s="257"/>
      <c r="X459" s="256" t="s">
        <v>167</v>
      </c>
      <c r="Y459" s="257"/>
      <c r="Z459" s="256" t="s">
        <v>167</v>
      </c>
      <c r="AA459" s="257"/>
      <c r="AB459" s="261" t="s">
        <v>166</v>
      </c>
      <c r="AC459" s="257"/>
      <c r="AD459" s="101" t="s">
        <v>165</v>
      </c>
      <c r="AE459" s="101" t="s">
        <v>164</v>
      </c>
      <c r="AF459" s="100" t="s">
        <v>163</v>
      </c>
      <c r="AG459" s="100" t="s">
        <v>162</v>
      </c>
      <c r="AH459" s="99" t="s">
        <v>161</v>
      </c>
      <c r="AI459" s="98"/>
      <c r="AJ459" s="96" t="s">
        <v>160</v>
      </c>
      <c r="AK459" s="95" t="s">
        <v>159</v>
      </c>
      <c r="AL459" s="94" t="s">
        <v>158</v>
      </c>
      <c r="AM459" s="96" t="s">
        <v>157</v>
      </c>
      <c r="AN459" s="95" t="s">
        <v>156</v>
      </c>
      <c r="AO459" s="94" t="s">
        <v>155</v>
      </c>
      <c r="AP459" s="96" t="s">
        <v>154</v>
      </c>
      <c r="AQ459" s="95" t="s">
        <v>153</v>
      </c>
      <c r="AR459" s="97" t="s">
        <v>152</v>
      </c>
      <c r="AS459" s="96" t="s">
        <v>151</v>
      </c>
      <c r="AT459" s="95" t="s">
        <v>150</v>
      </c>
      <c r="AU459" s="94" t="s">
        <v>149</v>
      </c>
      <c r="AV459" s="96" t="s">
        <v>148</v>
      </c>
      <c r="AW459" s="95" t="s">
        <v>147</v>
      </c>
      <c r="AX459" s="94" t="s">
        <v>146</v>
      </c>
      <c r="AY459" s="93" t="s">
        <v>145</v>
      </c>
      <c r="AZ459" s="92" t="s">
        <v>144</v>
      </c>
      <c r="BA459" s="92" t="s">
        <v>143</v>
      </c>
      <c r="BB459" s="91" t="s">
        <v>142</v>
      </c>
    </row>
    <row r="460" spans="2:62" ht="48" thickBot="1" x14ac:dyDescent="0.3">
      <c r="B460" s="90" t="s">
        <v>222</v>
      </c>
      <c r="C460" s="89"/>
      <c r="D460" s="88">
        <v>180</v>
      </c>
      <c r="E460" s="258"/>
      <c r="F460" s="259"/>
      <c r="G460" s="260"/>
      <c r="H460" s="87" t="s">
        <v>140</v>
      </c>
      <c r="I460" s="86"/>
      <c r="J460" s="86"/>
      <c r="K460" s="85"/>
      <c r="L460" s="84"/>
      <c r="M460" s="81"/>
      <c r="N460" s="84"/>
      <c r="O460" s="81"/>
      <c r="P460" s="84"/>
      <c r="Q460" s="81"/>
      <c r="R460" s="84"/>
      <c r="S460" s="81"/>
      <c r="T460" s="84"/>
      <c r="U460" s="81"/>
      <c r="V460" s="84"/>
      <c r="W460" s="81"/>
      <c r="X460" s="84"/>
      <c r="Y460" s="81"/>
      <c r="Z460" s="84"/>
      <c r="AA460" s="83"/>
      <c r="AB460" s="82" t="s">
        <v>139</v>
      </c>
      <c r="AC460" s="81"/>
      <c r="AD460" s="81"/>
      <c r="AE460" s="81"/>
      <c r="AF460" s="80"/>
      <c r="AG460" s="80"/>
      <c r="AH460" s="60"/>
      <c r="AI460" s="79" t="s">
        <v>138</v>
      </c>
      <c r="AJ460" s="78">
        <f t="shared" ref="AJ460:BB460" si="60">SUM(AJ462:AJ473)</f>
        <v>36</v>
      </c>
      <c r="AK460" s="77">
        <f t="shared" si="60"/>
        <v>12</v>
      </c>
      <c r="AL460" s="76">
        <f t="shared" si="60"/>
        <v>0</v>
      </c>
      <c r="AM460" s="78">
        <f t="shared" si="60"/>
        <v>34</v>
      </c>
      <c r="AN460" s="77">
        <f t="shared" si="60"/>
        <v>21</v>
      </c>
      <c r="AO460" s="76">
        <f t="shared" si="60"/>
        <v>0</v>
      </c>
      <c r="AP460" s="78">
        <f t="shared" si="60"/>
        <v>1</v>
      </c>
      <c r="AQ460" s="77">
        <f t="shared" si="60"/>
        <v>0</v>
      </c>
      <c r="AR460" s="76">
        <f t="shared" si="60"/>
        <v>0</v>
      </c>
      <c r="AS460" s="78">
        <f t="shared" si="60"/>
        <v>1</v>
      </c>
      <c r="AT460" s="77">
        <f t="shared" si="60"/>
        <v>0</v>
      </c>
      <c r="AU460" s="76">
        <f t="shared" si="60"/>
        <v>0</v>
      </c>
      <c r="AV460" s="78">
        <f t="shared" si="60"/>
        <v>0</v>
      </c>
      <c r="AW460" s="77">
        <f t="shared" si="60"/>
        <v>0</v>
      </c>
      <c r="AX460" s="76">
        <f t="shared" si="60"/>
        <v>0</v>
      </c>
      <c r="AY460" s="75">
        <f t="shared" si="60"/>
        <v>0</v>
      </c>
      <c r="AZ460" s="74">
        <f t="shared" si="60"/>
        <v>0</v>
      </c>
      <c r="BA460" s="74">
        <f t="shared" si="60"/>
        <v>0</v>
      </c>
      <c r="BB460" s="73">
        <f t="shared" si="60"/>
        <v>0</v>
      </c>
      <c r="BC460" s="72" t="s">
        <v>137</v>
      </c>
      <c r="BF460" s="5">
        <f>SUM(AJ460:AL460)/$BG$5</f>
        <v>16</v>
      </c>
      <c r="BG460" s="5">
        <f>SUM(AM460:AO460,AY460)/$BG$5</f>
        <v>18.333333333333332</v>
      </c>
      <c r="BH460" s="5">
        <f>SUM(AP460:AR460,AZ460)/$BG$5</f>
        <v>0.33333333333333331</v>
      </c>
      <c r="BI460" s="5">
        <f>SUM(AS460:AU460,BA460)/$BG$5</f>
        <v>0.33333333333333331</v>
      </c>
      <c r="BJ460" s="5">
        <f>SUM(AV460:AX460,BB460)/$BG$5</f>
        <v>0</v>
      </c>
    </row>
    <row r="461" spans="2:62" ht="37.5" thickBot="1" x14ac:dyDescent="0.3">
      <c r="B461" s="71"/>
      <c r="C461" s="70"/>
      <c r="D461" s="69"/>
      <c r="E461" s="68"/>
      <c r="F461" s="68"/>
      <c r="G461" s="67"/>
      <c r="H461" s="66"/>
      <c r="I461" s="64"/>
      <c r="J461" s="64"/>
      <c r="K461" s="65"/>
      <c r="L461" s="64"/>
      <c r="M461" s="62"/>
      <c r="N461" s="64"/>
      <c r="O461" s="62"/>
      <c r="P461" s="64"/>
      <c r="Q461" s="62"/>
      <c r="R461" s="64"/>
      <c r="S461" s="62"/>
      <c r="T461" s="64"/>
      <c r="U461" s="62"/>
      <c r="V461" s="64"/>
      <c r="W461" s="62"/>
      <c r="X461" s="64"/>
      <c r="Y461" s="62"/>
      <c r="Z461" s="64"/>
      <c r="AA461" s="62"/>
      <c r="AB461" s="63"/>
      <c r="AC461" s="62"/>
      <c r="AD461" s="62"/>
      <c r="AE461" s="62"/>
      <c r="AF461" s="61"/>
      <c r="AG461" s="61"/>
      <c r="AH461" s="60"/>
      <c r="AI461" s="59" t="s">
        <v>136</v>
      </c>
      <c r="AJ461" s="58">
        <f t="shared" ref="AJ461:BB461" si="61">AJ460/3</f>
        <v>12</v>
      </c>
      <c r="AK461" s="57">
        <f t="shared" si="61"/>
        <v>4</v>
      </c>
      <c r="AL461" s="56">
        <f t="shared" si="61"/>
        <v>0</v>
      </c>
      <c r="AM461" s="58">
        <f t="shared" si="61"/>
        <v>11.333333333333334</v>
      </c>
      <c r="AN461" s="57">
        <f t="shared" si="61"/>
        <v>7</v>
      </c>
      <c r="AO461" s="56">
        <f t="shared" si="61"/>
        <v>0</v>
      </c>
      <c r="AP461" s="58">
        <f t="shared" si="61"/>
        <v>0.33333333333333331</v>
      </c>
      <c r="AQ461" s="57">
        <f t="shared" si="61"/>
        <v>0</v>
      </c>
      <c r="AR461" s="56">
        <f t="shared" si="61"/>
        <v>0</v>
      </c>
      <c r="AS461" s="58">
        <f t="shared" si="61"/>
        <v>0.33333333333333331</v>
      </c>
      <c r="AT461" s="57">
        <f t="shared" si="61"/>
        <v>0</v>
      </c>
      <c r="AU461" s="56">
        <f t="shared" si="61"/>
        <v>0</v>
      </c>
      <c r="AV461" s="58">
        <f t="shared" si="61"/>
        <v>0</v>
      </c>
      <c r="AW461" s="57">
        <f t="shared" si="61"/>
        <v>0</v>
      </c>
      <c r="AX461" s="56">
        <f t="shared" si="61"/>
        <v>0</v>
      </c>
      <c r="AY461" s="55">
        <f t="shared" si="61"/>
        <v>0</v>
      </c>
      <c r="AZ461" s="54">
        <f t="shared" si="61"/>
        <v>0</v>
      </c>
      <c r="BA461" s="54">
        <f t="shared" si="61"/>
        <v>0</v>
      </c>
      <c r="BB461" s="53">
        <f t="shared" si="61"/>
        <v>0</v>
      </c>
      <c r="BC461" s="52" t="s">
        <v>135</v>
      </c>
    </row>
    <row r="462" spans="2:62" ht="28.15" customHeight="1" x14ac:dyDescent="0.2">
      <c r="B462" s="30"/>
      <c r="C462" s="242">
        <v>1</v>
      </c>
      <c r="D462" s="44"/>
      <c r="E462" s="43"/>
      <c r="F462" s="43"/>
      <c r="G462" s="42"/>
      <c r="H462" s="223" t="s">
        <v>183</v>
      </c>
      <c r="I462" s="246">
        <v>31</v>
      </c>
      <c r="J462" s="246">
        <v>15</v>
      </c>
      <c r="K462" s="246">
        <v>8</v>
      </c>
      <c r="L462" s="41" t="s">
        <v>133</v>
      </c>
      <c r="M462" s="40" t="s">
        <v>121</v>
      </c>
      <c r="N462" s="41" t="s">
        <v>131</v>
      </c>
      <c r="O462" s="40" t="s">
        <v>121</v>
      </c>
      <c r="P462" s="41" t="s">
        <v>130</v>
      </c>
      <c r="Q462" s="40"/>
      <c r="R462" s="41" t="s">
        <v>129</v>
      </c>
      <c r="S462" s="40"/>
      <c r="T462" s="41" t="s">
        <v>128</v>
      </c>
      <c r="U462" s="40"/>
      <c r="V462" s="41" t="s">
        <v>127</v>
      </c>
      <c r="W462" s="40"/>
      <c r="X462" s="41" t="s">
        <v>126</v>
      </c>
      <c r="Y462" s="40"/>
      <c r="Z462" s="41" t="s">
        <v>125</v>
      </c>
      <c r="AA462" s="40"/>
      <c r="AB462" s="39"/>
      <c r="AC462" s="40"/>
      <c r="AD462" s="39"/>
      <c r="AE462" s="38"/>
      <c r="AF462" s="250"/>
      <c r="AG462" s="250"/>
      <c r="AH462" s="37"/>
      <c r="AI462" s="11"/>
      <c r="AJ462" s="233">
        <f>SUMPRODUCT(LEN($M462:$S465)-LEN(SUBSTITUTE($M462:$S465,"A", "")))</f>
        <v>2</v>
      </c>
      <c r="AK462" s="239">
        <f>SUMPRODUCT(LEN($AD462:$AD465)-LEN(SUBSTITUTE($AD462:$AD465,"A", "")))</f>
        <v>0</v>
      </c>
      <c r="AL462" s="230">
        <f>SUMPRODUCT(LEN($AC462:$AC465)-LEN(SUBSTITUTE($AC462:$AC465,"A", "")))</f>
        <v>0</v>
      </c>
      <c r="AM462" s="233">
        <f>SUMPRODUCT(LEN($M462:$S465)-LEN(SUBSTITUTE($M462:$S465,"S", "")))</f>
        <v>7</v>
      </c>
      <c r="AN462" s="239">
        <f>SUMPRODUCT(LEN($AD462:$AD465)-LEN(SUBSTITUTE($AD462:$AD465,"S", "")))</f>
        <v>0</v>
      </c>
      <c r="AO462" s="230">
        <f>SUMPRODUCT(LEN($AC462:$AC465)-LEN(SUBSTITUTE($AC462:$AC465,"S", "")))</f>
        <v>0</v>
      </c>
      <c r="AP462" s="233">
        <f>SUMPRODUCT(LEN($M462:$S465)-LEN(SUBSTITUTE($M462:$S465,"F", "")))</f>
        <v>0</v>
      </c>
      <c r="AQ462" s="239">
        <f>SUMPRODUCT(LEN($AD462:$AD465)-LEN(SUBSTITUTE($AD462:$AD465,"F", "")))</f>
        <v>0</v>
      </c>
      <c r="AR462" s="230">
        <f>SUMPRODUCT(LEN($AC462:$AC465)-LEN(SUBSTITUTE($AC462:$AC465,"F", "")))</f>
        <v>0</v>
      </c>
      <c r="AS462" s="233">
        <f>SUMPRODUCT(LEN($M462:$S465)-LEN(SUBSTITUTE($M462:$S465,"G", "")))</f>
        <v>0</v>
      </c>
      <c r="AT462" s="239">
        <f>SUMPRODUCT(LEN($AD462:$AD465)-LEN(SUBSTITUTE($AD462:$AD465,"G", "")))</f>
        <v>0</v>
      </c>
      <c r="AU462" s="230">
        <f>SUMPRODUCT(LEN($AC462:$AC465)-LEN(SUBSTITUTE($AC462:$AC465,"G", "")))</f>
        <v>0</v>
      </c>
      <c r="AV462" s="233">
        <f>SUMPRODUCT(LEN($L462:$S465)-LEN(SUBSTITUTE($L462:$S465,"M", "")))</f>
        <v>0</v>
      </c>
      <c r="AW462" s="236">
        <f>SUMPRODUCT(LEN($AD462:$AD465)-LEN(SUBSTITUTE($AD462:$AD465,"M", "")))</f>
        <v>0</v>
      </c>
      <c r="AX462" s="230">
        <f>SUMPRODUCT(LEN($AC462:$AC465)-LEN(SUBSTITUTE($AC462:$AC465,"M", "")))</f>
        <v>0</v>
      </c>
      <c r="AY462" s="291">
        <f>SUMPRODUCT(LEN($AE462:$AE465)-LEN(SUBSTITUTE($AE462:$AE465,"S", "")))</f>
        <v>0</v>
      </c>
      <c r="AZ462" s="227">
        <f>SUMPRODUCT(LEN($AE462:$AE465)-LEN(SUBSTITUTE($AE462:$AE465,"F", "")))</f>
        <v>0</v>
      </c>
      <c r="BA462" s="227">
        <f>SUMPRODUCT(LEN($AE462:$AE465)-LEN(SUBSTITUTE($AE462:$AE465,"G", "")))</f>
        <v>0</v>
      </c>
      <c r="BB462" s="294">
        <f>SUMPRODUCT(LEN($AE462:$AE465)-LEN(SUBSTITUTE($AE462:$AE465,"M", "")))</f>
        <v>0</v>
      </c>
    </row>
    <row r="463" spans="2:62" ht="28.15" customHeight="1" thickBot="1" x14ac:dyDescent="0.25">
      <c r="B463" s="30"/>
      <c r="C463" s="243"/>
      <c r="D463" s="36"/>
      <c r="E463" s="35"/>
      <c r="F463" s="35"/>
      <c r="G463" s="34"/>
      <c r="H463" s="224"/>
      <c r="I463" s="247"/>
      <c r="J463" s="247"/>
      <c r="K463" s="247"/>
      <c r="L463" s="33" t="s">
        <v>123</v>
      </c>
      <c r="M463" s="32" t="s">
        <v>104</v>
      </c>
      <c r="N463" s="33" t="s">
        <v>122</v>
      </c>
      <c r="O463" s="32" t="s">
        <v>121</v>
      </c>
      <c r="P463" s="33" t="s">
        <v>120</v>
      </c>
      <c r="Q463" s="32"/>
      <c r="R463" s="33" t="s">
        <v>119</v>
      </c>
      <c r="S463" s="32"/>
      <c r="T463" s="33" t="s">
        <v>118</v>
      </c>
      <c r="U463" s="32"/>
      <c r="V463" s="33" t="s">
        <v>117</v>
      </c>
      <c r="W463" s="32"/>
      <c r="X463" s="33" t="s">
        <v>116</v>
      </c>
      <c r="Y463" s="32"/>
      <c r="Z463" s="33" t="s">
        <v>115</v>
      </c>
      <c r="AA463" s="32"/>
      <c r="AB463" s="31"/>
      <c r="AC463" s="32"/>
      <c r="AD463" s="31"/>
      <c r="AE463" s="23"/>
      <c r="AF463" s="251"/>
      <c r="AG463" s="251"/>
      <c r="AH463" s="22"/>
      <c r="AI463" s="11"/>
      <c r="AJ463" s="234"/>
      <c r="AK463" s="240"/>
      <c r="AL463" s="231"/>
      <c r="AM463" s="234"/>
      <c r="AN463" s="240"/>
      <c r="AO463" s="231"/>
      <c r="AP463" s="234"/>
      <c r="AQ463" s="240"/>
      <c r="AR463" s="231"/>
      <c r="AS463" s="234"/>
      <c r="AT463" s="240"/>
      <c r="AU463" s="231"/>
      <c r="AV463" s="234"/>
      <c r="AW463" s="237"/>
      <c r="AX463" s="231"/>
      <c r="AY463" s="292"/>
      <c r="AZ463" s="228"/>
      <c r="BA463" s="228"/>
      <c r="BB463" s="295"/>
    </row>
    <row r="464" spans="2:62" ht="28.15" customHeight="1" x14ac:dyDescent="0.2">
      <c r="B464" s="30"/>
      <c r="C464" s="244"/>
      <c r="D464" s="29"/>
      <c r="E464" s="28"/>
      <c r="F464" s="28"/>
      <c r="G464" s="27"/>
      <c r="H464" s="225">
        <v>180</v>
      </c>
      <c r="I464" s="248"/>
      <c r="J464" s="248"/>
      <c r="K464" s="248"/>
      <c r="L464" s="26" t="s">
        <v>114</v>
      </c>
      <c r="M464" s="25" t="s">
        <v>124</v>
      </c>
      <c r="N464" s="26" t="s">
        <v>112</v>
      </c>
      <c r="O464" s="25" t="s">
        <v>121</v>
      </c>
      <c r="P464" s="26" t="s">
        <v>111</v>
      </c>
      <c r="Q464" s="25"/>
      <c r="R464" s="26" t="s">
        <v>110</v>
      </c>
      <c r="S464" s="25"/>
      <c r="T464" s="26" t="s">
        <v>109</v>
      </c>
      <c r="U464" s="25"/>
      <c r="V464" s="26" t="s">
        <v>108</v>
      </c>
      <c r="W464" s="25"/>
      <c r="X464" s="26" t="s">
        <v>107</v>
      </c>
      <c r="Y464" s="25"/>
      <c r="Z464" s="26" t="s">
        <v>106</v>
      </c>
      <c r="AA464" s="25"/>
      <c r="AB464" s="24"/>
      <c r="AC464" s="25"/>
      <c r="AD464" s="24"/>
      <c r="AE464" s="23"/>
      <c r="AF464" s="251"/>
      <c r="AG464" s="251"/>
      <c r="AH464" s="22"/>
      <c r="AI464" s="11"/>
      <c r="AJ464" s="234"/>
      <c r="AK464" s="240"/>
      <c r="AL464" s="231"/>
      <c r="AM464" s="234"/>
      <c r="AN464" s="240"/>
      <c r="AO464" s="231"/>
      <c r="AP464" s="234"/>
      <c r="AQ464" s="240"/>
      <c r="AR464" s="231"/>
      <c r="AS464" s="234"/>
      <c r="AT464" s="240"/>
      <c r="AU464" s="231"/>
      <c r="AV464" s="234"/>
      <c r="AW464" s="237"/>
      <c r="AX464" s="231"/>
      <c r="AY464" s="292"/>
      <c r="AZ464" s="228"/>
      <c r="BA464" s="228"/>
      <c r="BB464" s="295"/>
    </row>
    <row r="465" spans="2:62" ht="28.15" customHeight="1" thickBot="1" x14ac:dyDescent="0.25">
      <c r="B465" s="30"/>
      <c r="C465" s="253"/>
      <c r="D465" s="51"/>
      <c r="E465" s="50"/>
      <c r="F465" s="50"/>
      <c r="G465" s="49"/>
      <c r="H465" s="226"/>
      <c r="I465" s="254"/>
      <c r="J465" s="254"/>
      <c r="K465" s="254"/>
      <c r="L465" s="48" t="s">
        <v>105</v>
      </c>
      <c r="M465" s="47" t="s">
        <v>113</v>
      </c>
      <c r="N465" s="48" t="s">
        <v>103</v>
      </c>
      <c r="O465" s="47"/>
      <c r="P465" s="48" t="s">
        <v>102</v>
      </c>
      <c r="Q465" s="47"/>
      <c r="R465" s="48" t="s">
        <v>101</v>
      </c>
      <c r="S465" s="47"/>
      <c r="T465" s="48">
        <v>20</v>
      </c>
      <c r="U465" s="47"/>
      <c r="V465" s="48" t="s">
        <v>100</v>
      </c>
      <c r="W465" s="47"/>
      <c r="X465" s="48" t="s">
        <v>99</v>
      </c>
      <c r="Y465" s="47"/>
      <c r="Z465" s="48" t="s">
        <v>98</v>
      </c>
      <c r="AA465" s="47"/>
      <c r="AB465" s="16"/>
      <c r="AC465" s="47"/>
      <c r="AD465" s="16"/>
      <c r="AE465" s="46"/>
      <c r="AF465" s="255"/>
      <c r="AG465" s="255"/>
      <c r="AH465" s="45"/>
      <c r="AI465" s="11"/>
      <c r="AJ465" s="235"/>
      <c r="AK465" s="241"/>
      <c r="AL465" s="232"/>
      <c r="AM465" s="235"/>
      <c r="AN465" s="241"/>
      <c r="AO465" s="232"/>
      <c r="AP465" s="235"/>
      <c r="AQ465" s="241"/>
      <c r="AR465" s="232"/>
      <c r="AS465" s="235"/>
      <c r="AT465" s="241"/>
      <c r="AU465" s="232"/>
      <c r="AV465" s="235"/>
      <c r="AW465" s="238"/>
      <c r="AX465" s="232"/>
      <c r="AY465" s="293"/>
      <c r="AZ465" s="229"/>
      <c r="BA465" s="229"/>
      <c r="BB465" s="296"/>
    </row>
    <row r="466" spans="2:62" ht="28.15" customHeight="1" x14ac:dyDescent="0.2">
      <c r="B466" s="30"/>
      <c r="C466" s="242">
        <v>2</v>
      </c>
      <c r="D466" s="44"/>
      <c r="E466" s="43"/>
      <c r="F466" s="43"/>
      <c r="G466" s="42"/>
      <c r="H466" s="223"/>
      <c r="I466" s="246">
        <v>55</v>
      </c>
      <c r="J466" s="246">
        <v>19</v>
      </c>
      <c r="K466" s="246">
        <v>6</v>
      </c>
      <c r="L466" s="41" t="s">
        <v>133</v>
      </c>
      <c r="M466" s="40" t="s">
        <v>132</v>
      </c>
      <c r="N466" s="41" t="s">
        <v>131</v>
      </c>
      <c r="O466" s="40" t="s">
        <v>187</v>
      </c>
      <c r="P466" s="41" t="s">
        <v>130</v>
      </c>
      <c r="Q466" s="40" t="s">
        <v>124</v>
      </c>
      <c r="R466" s="41" t="s">
        <v>129</v>
      </c>
      <c r="S466" s="40" t="s">
        <v>121</v>
      </c>
      <c r="T466" s="41" t="s">
        <v>128</v>
      </c>
      <c r="U466" s="40"/>
      <c r="V466" s="41" t="s">
        <v>127</v>
      </c>
      <c r="W466" s="40"/>
      <c r="X466" s="41" t="s">
        <v>126</v>
      </c>
      <c r="Y466" s="40"/>
      <c r="Z466" s="41" t="s">
        <v>125</v>
      </c>
      <c r="AA466" s="40"/>
      <c r="AB466" s="39"/>
      <c r="AC466" s="40"/>
      <c r="AD466" s="39" t="s">
        <v>489</v>
      </c>
      <c r="AE466" s="38"/>
      <c r="AF466" s="250"/>
      <c r="AG466" s="250"/>
      <c r="AH466" s="37"/>
      <c r="AI466" s="11"/>
      <c r="AJ466" s="233">
        <f>SUMPRODUCT(LEN($M466:$S469)-LEN(SUBSTITUTE($M466:$S469,"A", "")))</f>
        <v>18</v>
      </c>
      <c r="AK466" s="239">
        <f>SUMPRODUCT(LEN($AD466:$AD469)-LEN(SUBSTITUTE($AD466:$AD469,"A", "")))</f>
        <v>5</v>
      </c>
      <c r="AL466" s="230">
        <f>SUMPRODUCT(LEN($AC466:$AC469)-LEN(SUBSTITUTE($AC466:$AC469,"A", "")))</f>
        <v>0</v>
      </c>
      <c r="AM466" s="233">
        <f>SUMPRODUCT(LEN($M466:$S469)-LEN(SUBSTITUTE($M466:$S469,"S", "")))</f>
        <v>9</v>
      </c>
      <c r="AN466" s="239">
        <f>SUMPRODUCT(LEN($AD466:$AD469)-LEN(SUBSTITUTE($AD466:$AD469,"S", "")))</f>
        <v>4</v>
      </c>
      <c r="AO466" s="230">
        <f>SUMPRODUCT(LEN($AC466:$AC469)-LEN(SUBSTITUTE($AC466:$AC469,"S", "")))</f>
        <v>0</v>
      </c>
      <c r="AP466" s="233">
        <f>SUMPRODUCT(LEN($M466:$S469)-LEN(SUBSTITUTE($M466:$S469,"F", "")))</f>
        <v>0</v>
      </c>
      <c r="AQ466" s="239">
        <f>SUMPRODUCT(LEN($AD466:$AD469)-LEN(SUBSTITUTE($AD466:$AD469,"F", "")))</f>
        <v>0</v>
      </c>
      <c r="AR466" s="230">
        <f>SUMPRODUCT(LEN($AC466:$AC469)-LEN(SUBSTITUTE($AC466:$AC469,"F", "")))</f>
        <v>0</v>
      </c>
      <c r="AS466" s="233">
        <f>SUMPRODUCT(LEN($M466:$S469)-LEN(SUBSTITUTE($M466:$S469,"G", "")))</f>
        <v>0</v>
      </c>
      <c r="AT466" s="239">
        <f>SUMPRODUCT(LEN($AD466:$AD469)-LEN(SUBSTITUTE($AD466:$AD469,"G", "")))</f>
        <v>0</v>
      </c>
      <c r="AU466" s="230">
        <f>SUMPRODUCT(LEN($AC466:$AC469)-LEN(SUBSTITUTE($AC466:$AC469,"G", "")))</f>
        <v>0</v>
      </c>
      <c r="AV466" s="233">
        <f>SUMPRODUCT(LEN($L466:$S469)-LEN(SUBSTITUTE($L466:$S469,"M", "")))</f>
        <v>0</v>
      </c>
      <c r="AW466" s="236">
        <f>SUMPRODUCT(LEN($AD466:$AD469)-LEN(SUBSTITUTE($AD466:$AD469,"M", "")))</f>
        <v>0</v>
      </c>
      <c r="AX466" s="230">
        <f>SUMPRODUCT(LEN($AC466:$AC469)-LEN(SUBSTITUTE($AC466:$AC469,"M", "")))</f>
        <v>0</v>
      </c>
      <c r="AY466" s="291">
        <f>SUMPRODUCT(LEN($AE466:$AE469)-LEN(SUBSTITUTE($AE466:$AE469,"S", "")))</f>
        <v>0</v>
      </c>
      <c r="AZ466" s="227">
        <f>SUMPRODUCT(LEN($AE466:$AE469)-LEN(SUBSTITUTE($AE466:$AE469,"F", "")))</f>
        <v>0</v>
      </c>
      <c r="BA466" s="227">
        <f>SUMPRODUCT(LEN($AE466:$AE469)-LEN(SUBSTITUTE($AE466:$AE469,"G", "")))</f>
        <v>0</v>
      </c>
      <c r="BB466" s="294">
        <f>SUMPRODUCT(LEN($AE466:$AE469)-LEN(SUBSTITUTE($AE466:$AE469,"M", "")))</f>
        <v>0</v>
      </c>
    </row>
    <row r="467" spans="2:62" ht="28.15" customHeight="1" thickBot="1" x14ac:dyDescent="0.25">
      <c r="B467" s="30"/>
      <c r="C467" s="243"/>
      <c r="D467" s="36"/>
      <c r="E467" s="35"/>
      <c r="F467" s="35"/>
      <c r="G467" s="34"/>
      <c r="H467" s="224"/>
      <c r="I467" s="247"/>
      <c r="J467" s="247"/>
      <c r="K467" s="247"/>
      <c r="L467" s="33" t="s">
        <v>123</v>
      </c>
      <c r="M467" s="32" t="s">
        <v>132</v>
      </c>
      <c r="N467" s="33" t="s">
        <v>122</v>
      </c>
      <c r="O467" s="32" t="s">
        <v>217</v>
      </c>
      <c r="P467" s="33" t="s">
        <v>120</v>
      </c>
      <c r="Q467" s="32" t="s">
        <v>175</v>
      </c>
      <c r="R467" s="33" t="s">
        <v>119</v>
      </c>
      <c r="S467" s="32"/>
      <c r="T467" s="33" t="s">
        <v>118</v>
      </c>
      <c r="U467" s="32"/>
      <c r="V467" s="33" t="s">
        <v>117</v>
      </c>
      <c r="W467" s="32"/>
      <c r="X467" s="33" t="s">
        <v>116</v>
      </c>
      <c r="Y467" s="32"/>
      <c r="Z467" s="33" t="s">
        <v>115</v>
      </c>
      <c r="AA467" s="32"/>
      <c r="AB467" s="31"/>
      <c r="AC467" s="32"/>
      <c r="AD467" s="31" t="s">
        <v>124</v>
      </c>
      <c r="AE467" s="23"/>
      <c r="AF467" s="251"/>
      <c r="AG467" s="251"/>
      <c r="AH467" s="22"/>
      <c r="AI467" s="11"/>
      <c r="AJ467" s="234"/>
      <c r="AK467" s="240"/>
      <c r="AL467" s="231"/>
      <c r="AM467" s="234"/>
      <c r="AN467" s="240"/>
      <c r="AO467" s="231"/>
      <c r="AP467" s="234"/>
      <c r="AQ467" s="240"/>
      <c r="AR467" s="231"/>
      <c r="AS467" s="234"/>
      <c r="AT467" s="240"/>
      <c r="AU467" s="231"/>
      <c r="AV467" s="234"/>
      <c r="AW467" s="237"/>
      <c r="AX467" s="231"/>
      <c r="AY467" s="292"/>
      <c r="AZ467" s="228"/>
      <c r="BA467" s="228"/>
      <c r="BB467" s="295"/>
    </row>
    <row r="468" spans="2:62" ht="28.15" customHeight="1" x14ac:dyDescent="0.2">
      <c r="B468" s="30"/>
      <c r="C468" s="244"/>
      <c r="D468" s="29"/>
      <c r="E468" s="28"/>
      <c r="F468" s="28"/>
      <c r="G468" s="27"/>
      <c r="H468" s="225"/>
      <c r="I468" s="248"/>
      <c r="J468" s="248"/>
      <c r="K468" s="248"/>
      <c r="L468" s="26" t="s">
        <v>114</v>
      </c>
      <c r="M468" s="25" t="s">
        <v>104</v>
      </c>
      <c r="N468" s="26" t="s">
        <v>112</v>
      </c>
      <c r="O468" s="25" t="s">
        <v>217</v>
      </c>
      <c r="P468" s="26" t="s">
        <v>111</v>
      </c>
      <c r="Q468" s="25" t="s">
        <v>175</v>
      </c>
      <c r="R468" s="26" t="s">
        <v>110</v>
      </c>
      <c r="S468" s="25"/>
      <c r="T468" s="26" t="s">
        <v>109</v>
      </c>
      <c r="U468" s="25"/>
      <c r="V468" s="26" t="s">
        <v>108</v>
      </c>
      <c r="W468" s="25"/>
      <c r="X468" s="26" t="s">
        <v>107</v>
      </c>
      <c r="Y468" s="25"/>
      <c r="Z468" s="26" t="s">
        <v>106</v>
      </c>
      <c r="AA468" s="25"/>
      <c r="AB468" s="24"/>
      <c r="AC468" s="25"/>
      <c r="AD468" s="24"/>
      <c r="AE468" s="23"/>
      <c r="AF468" s="251"/>
      <c r="AG468" s="251"/>
      <c r="AH468" s="22"/>
      <c r="AI468" s="11"/>
      <c r="AJ468" s="234"/>
      <c r="AK468" s="240"/>
      <c r="AL468" s="231"/>
      <c r="AM468" s="234"/>
      <c r="AN468" s="240"/>
      <c r="AO468" s="231"/>
      <c r="AP468" s="234"/>
      <c r="AQ468" s="240"/>
      <c r="AR468" s="231"/>
      <c r="AS468" s="234"/>
      <c r="AT468" s="240"/>
      <c r="AU468" s="231"/>
      <c r="AV468" s="234"/>
      <c r="AW468" s="237"/>
      <c r="AX468" s="231"/>
      <c r="AY468" s="292"/>
      <c r="AZ468" s="228"/>
      <c r="BA468" s="228"/>
      <c r="BB468" s="295"/>
    </row>
    <row r="469" spans="2:62" ht="28.15" customHeight="1" thickBot="1" x14ac:dyDescent="0.25">
      <c r="B469" s="30"/>
      <c r="C469" s="253"/>
      <c r="D469" s="51"/>
      <c r="E469" s="50"/>
      <c r="F469" s="50"/>
      <c r="G469" s="49"/>
      <c r="H469" s="226"/>
      <c r="I469" s="254"/>
      <c r="J469" s="254"/>
      <c r="K469" s="254"/>
      <c r="L469" s="48" t="s">
        <v>105</v>
      </c>
      <c r="M469" s="47" t="s">
        <v>187</v>
      </c>
      <c r="N469" s="48" t="s">
        <v>103</v>
      </c>
      <c r="O469" s="47" t="s">
        <v>132</v>
      </c>
      <c r="P469" s="48" t="s">
        <v>102</v>
      </c>
      <c r="Q469" s="47" t="s">
        <v>121</v>
      </c>
      <c r="R469" s="48" t="s">
        <v>101</v>
      </c>
      <c r="S469" s="47"/>
      <c r="T469" s="48">
        <v>20</v>
      </c>
      <c r="U469" s="47"/>
      <c r="V469" s="48" t="s">
        <v>100</v>
      </c>
      <c r="W469" s="47"/>
      <c r="X469" s="48" t="s">
        <v>99</v>
      </c>
      <c r="Y469" s="47"/>
      <c r="Z469" s="48" t="s">
        <v>98</v>
      </c>
      <c r="AA469" s="47"/>
      <c r="AB469" s="16"/>
      <c r="AC469" s="47"/>
      <c r="AD469" s="16"/>
      <c r="AE469" s="46"/>
      <c r="AF469" s="255"/>
      <c r="AG469" s="255"/>
      <c r="AH469" s="45"/>
      <c r="AI469" s="11"/>
      <c r="AJ469" s="235"/>
      <c r="AK469" s="241"/>
      <c r="AL469" s="232"/>
      <c r="AM469" s="235"/>
      <c r="AN469" s="241"/>
      <c r="AO469" s="232"/>
      <c r="AP469" s="235"/>
      <c r="AQ469" s="241"/>
      <c r="AR469" s="232"/>
      <c r="AS469" s="235"/>
      <c r="AT469" s="241"/>
      <c r="AU469" s="232"/>
      <c r="AV469" s="235"/>
      <c r="AW469" s="238"/>
      <c r="AX469" s="232"/>
      <c r="AY469" s="293"/>
      <c r="AZ469" s="229"/>
      <c r="BA469" s="229"/>
      <c r="BB469" s="296"/>
    </row>
    <row r="470" spans="2:62" ht="28.15" customHeight="1" x14ac:dyDescent="0.2">
      <c r="B470" s="30"/>
      <c r="C470" s="242">
        <v>3</v>
      </c>
      <c r="D470" s="44"/>
      <c r="E470" s="43"/>
      <c r="F470" s="43"/>
      <c r="G470" s="42"/>
      <c r="H470" s="223"/>
      <c r="I470" s="246">
        <v>55</v>
      </c>
      <c r="J470" s="246">
        <v>20</v>
      </c>
      <c r="K470" s="246">
        <v>7</v>
      </c>
      <c r="L470" s="41" t="s">
        <v>133</v>
      </c>
      <c r="M470" s="40" t="s">
        <v>405</v>
      </c>
      <c r="N470" s="41" t="s">
        <v>131</v>
      </c>
      <c r="O470" s="40" t="s">
        <v>421</v>
      </c>
      <c r="P470" s="41" t="s">
        <v>130</v>
      </c>
      <c r="Q470" s="40" t="s">
        <v>175</v>
      </c>
      <c r="R470" s="41" t="s">
        <v>129</v>
      </c>
      <c r="S470" s="40" t="s">
        <v>121</v>
      </c>
      <c r="T470" s="41" t="s">
        <v>128</v>
      </c>
      <c r="U470" s="40"/>
      <c r="V470" s="41" t="s">
        <v>127</v>
      </c>
      <c r="W470" s="40"/>
      <c r="X470" s="41" t="s">
        <v>126</v>
      </c>
      <c r="Y470" s="40"/>
      <c r="Z470" s="41" t="s">
        <v>125</v>
      </c>
      <c r="AA470" s="40"/>
      <c r="AB470" s="39"/>
      <c r="AC470" s="40"/>
      <c r="AD470" s="39" t="s">
        <v>488</v>
      </c>
      <c r="AE470" s="38"/>
      <c r="AF470" s="250">
        <v>9</v>
      </c>
      <c r="AG470" s="250"/>
      <c r="AH470" s="37"/>
      <c r="AI470" s="11"/>
      <c r="AJ470" s="233">
        <f>SUMPRODUCT(LEN($M470:$S473)-LEN(SUBSTITUTE($M470:$S473,"A", "")))</f>
        <v>16</v>
      </c>
      <c r="AK470" s="239">
        <f>SUMPRODUCT(LEN($AD470:$AD473)-LEN(SUBSTITUTE($AD470:$AD473,"A", "")))</f>
        <v>7</v>
      </c>
      <c r="AL470" s="230">
        <f>SUMPRODUCT(LEN($AC470:$AC473)-LEN(SUBSTITUTE($AC470:$AC473,"A", "")))</f>
        <v>0</v>
      </c>
      <c r="AM470" s="233">
        <f>SUMPRODUCT(LEN($M470:$S473)-LEN(SUBSTITUTE($M470:$S473,"S", "")))</f>
        <v>18</v>
      </c>
      <c r="AN470" s="239">
        <f>SUMPRODUCT(LEN($AD470:$AD473)-LEN(SUBSTITUTE($AD470:$AD473,"S", "")))</f>
        <v>17</v>
      </c>
      <c r="AO470" s="230">
        <f>SUMPRODUCT(LEN($AC470:$AC473)-LEN(SUBSTITUTE($AC470:$AC473,"S", "")))</f>
        <v>0</v>
      </c>
      <c r="AP470" s="233">
        <f>SUMPRODUCT(LEN($M470:$S473)-LEN(SUBSTITUTE($M470:$S473,"F", "")))</f>
        <v>1</v>
      </c>
      <c r="AQ470" s="239">
        <f>SUMPRODUCT(LEN($AD470:$AD473)-LEN(SUBSTITUTE($AD470:$AD473,"F", "")))</f>
        <v>0</v>
      </c>
      <c r="AR470" s="230">
        <f>SUMPRODUCT(LEN($AC470:$AC473)-LEN(SUBSTITUTE($AC470:$AC473,"F", "")))</f>
        <v>0</v>
      </c>
      <c r="AS470" s="233">
        <f>SUMPRODUCT(LEN($M470:$S473)-LEN(SUBSTITUTE($M470:$S473,"G", "")))</f>
        <v>1</v>
      </c>
      <c r="AT470" s="239">
        <f>SUMPRODUCT(LEN($AD470:$AD473)-LEN(SUBSTITUTE($AD470:$AD473,"G", "")))</f>
        <v>0</v>
      </c>
      <c r="AU470" s="230">
        <f>SUMPRODUCT(LEN($AC470:$AC473)-LEN(SUBSTITUTE($AC470:$AC473,"G", "")))</f>
        <v>0</v>
      </c>
      <c r="AV470" s="233">
        <f>SUMPRODUCT(LEN($L470:$S473)-LEN(SUBSTITUTE($L470:$S473,"M", "")))</f>
        <v>0</v>
      </c>
      <c r="AW470" s="236">
        <f>SUMPRODUCT(LEN($AD470:$AD473)-LEN(SUBSTITUTE($AD470:$AD473,"M", "")))</f>
        <v>0</v>
      </c>
      <c r="AX470" s="230">
        <f>SUMPRODUCT(LEN($AC470:$AC473)-LEN(SUBSTITUTE($AC470:$AC473,"M", "")))</f>
        <v>0</v>
      </c>
      <c r="AY470" s="291">
        <f>SUMPRODUCT(LEN($AE470:$AE473)-LEN(SUBSTITUTE($AE470:$AE473,"S", "")))</f>
        <v>0</v>
      </c>
      <c r="AZ470" s="227">
        <f>SUMPRODUCT(LEN($AE470:$AE473)-LEN(SUBSTITUTE($AE470:$AE473,"F", "")))</f>
        <v>0</v>
      </c>
      <c r="BA470" s="227">
        <f>SUMPRODUCT(LEN($AE470:$AE473)-LEN(SUBSTITUTE($AE470:$AE473,"G", "")))</f>
        <v>0</v>
      </c>
      <c r="BB470" s="294">
        <f>SUMPRODUCT(LEN($AE470:$AE473)-LEN(SUBSTITUTE($AE470:$AE473,"M", "")))</f>
        <v>0</v>
      </c>
    </row>
    <row r="471" spans="2:62" ht="28.15" customHeight="1" thickBot="1" x14ac:dyDescent="0.25">
      <c r="B471" s="30"/>
      <c r="C471" s="243"/>
      <c r="D471" s="36"/>
      <c r="E471" s="35"/>
      <c r="F471" s="35"/>
      <c r="G471" s="34"/>
      <c r="H471" s="224"/>
      <c r="I471" s="247"/>
      <c r="J471" s="247"/>
      <c r="K471" s="247"/>
      <c r="L471" s="33" t="s">
        <v>123</v>
      </c>
      <c r="M471" s="32" t="s">
        <v>442</v>
      </c>
      <c r="N471" s="33" t="s">
        <v>122</v>
      </c>
      <c r="O471" s="32" t="s">
        <v>451</v>
      </c>
      <c r="P471" s="33" t="s">
        <v>120</v>
      </c>
      <c r="Q471" s="32" t="s">
        <v>124</v>
      </c>
      <c r="R471" s="33" t="s">
        <v>119</v>
      </c>
      <c r="S471" s="32"/>
      <c r="T471" s="33" t="s">
        <v>118</v>
      </c>
      <c r="U471" s="32"/>
      <c r="V471" s="33" t="s">
        <v>117</v>
      </c>
      <c r="W471" s="32"/>
      <c r="X471" s="33" t="s">
        <v>116</v>
      </c>
      <c r="Y471" s="32"/>
      <c r="Z471" s="33" t="s">
        <v>115</v>
      </c>
      <c r="AA471" s="32"/>
      <c r="AB471" s="31"/>
      <c r="AC471" s="32"/>
      <c r="AD471" s="31" t="s">
        <v>487</v>
      </c>
      <c r="AE471" s="23"/>
      <c r="AF471" s="251"/>
      <c r="AG471" s="251"/>
      <c r="AH471" s="22"/>
      <c r="AI471" s="11"/>
      <c r="AJ471" s="234"/>
      <c r="AK471" s="240"/>
      <c r="AL471" s="231"/>
      <c r="AM471" s="234"/>
      <c r="AN471" s="240"/>
      <c r="AO471" s="231"/>
      <c r="AP471" s="234"/>
      <c r="AQ471" s="240"/>
      <c r="AR471" s="231"/>
      <c r="AS471" s="234"/>
      <c r="AT471" s="240"/>
      <c r="AU471" s="231"/>
      <c r="AV471" s="234"/>
      <c r="AW471" s="237"/>
      <c r="AX471" s="231"/>
      <c r="AY471" s="292"/>
      <c r="AZ471" s="228"/>
      <c r="BA471" s="228"/>
      <c r="BB471" s="295"/>
    </row>
    <row r="472" spans="2:62" ht="28.15" customHeight="1" x14ac:dyDescent="0.2">
      <c r="B472" s="30"/>
      <c r="C472" s="244"/>
      <c r="D472" s="29"/>
      <c r="E472" s="28"/>
      <c r="F472" s="28"/>
      <c r="G472" s="27"/>
      <c r="H472" s="225"/>
      <c r="I472" s="248"/>
      <c r="J472" s="248"/>
      <c r="K472" s="248"/>
      <c r="L472" s="26" t="s">
        <v>114</v>
      </c>
      <c r="M472" s="25" t="s">
        <v>427</v>
      </c>
      <c r="N472" s="26" t="s">
        <v>112</v>
      </c>
      <c r="O472" s="25" t="s">
        <v>217</v>
      </c>
      <c r="P472" s="26" t="s">
        <v>111</v>
      </c>
      <c r="Q472" s="25" t="s">
        <v>121</v>
      </c>
      <c r="R472" s="26" t="s">
        <v>110</v>
      </c>
      <c r="S472" s="25"/>
      <c r="T472" s="26" t="s">
        <v>109</v>
      </c>
      <c r="U472" s="25"/>
      <c r="V472" s="26" t="s">
        <v>108</v>
      </c>
      <c r="W472" s="25"/>
      <c r="X472" s="26" t="s">
        <v>107</v>
      </c>
      <c r="Y472" s="25"/>
      <c r="Z472" s="26" t="s">
        <v>106</v>
      </c>
      <c r="AA472" s="25"/>
      <c r="AB472" s="24"/>
      <c r="AC472" s="25"/>
      <c r="AD472" s="24" t="s">
        <v>486</v>
      </c>
      <c r="AE472" s="23"/>
      <c r="AF472" s="251"/>
      <c r="AG472" s="251"/>
      <c r="AH472" s="22"/>
      <c r="AI472" s="11"/>
      <c r="AJ472" s="234"/>
      <c r="AK472" s="240"/>
      <c r="AL472" s="231"/>
      <c r="AM472" s="234"/>
      <c r="AN472" s="240"/>
      <c r="AO472" s="231"/>
      <c r="AP472" s="234"/>
      <c r="AQ472" s="240"/>
      <c r="AR472" s="231"/>
      <c r="AS472" s="234"/>
      <c r="AT472" s="240"/>
      <c r="AU472" s="231"/>
      <c r="AV472" s="234"/>
      <c r="AW472" s="237"/>
      <c r="AX472" s="231"/>
      <c r="AY472" s="292"/>
      <c r="AZ472" s="228"/>
      <c r="BA472" s="228"/>
      <c r="BB472" s="295"/>
    </row>
    <row r="473" spans="2:62" ht="28.15" customHeight="1" thickBot="1" x14ac:dyDescent="0.25">
      <c r="B473" s="21"/>
      <c r="C473" s="245"/>
      <c r="D473" s="20"/>
      <c r="E473" s="19"/>
      <c r="F473" s="19"/>
      <c r="G473" s="18"/>
      <c r="H473" s="226"/>
      <c r="I473" s="249"/>
      <c r="J473" s="249"/>
      <c r="K473" s="249"/>
      <c r="L473" s="17" t="s">
        <v>105</v>
      </c>
      <c r="M473" s="15" t="s">
        <v>375</v>
      </c>
      <c r="N473" s="17" t="s">
        <v>103</v>
      </c>
      <c r="O473" s="15" t="s">
        <v>178</v>
      </c>
      <c r="P473" s="17" t="s">
        <v>102</v>
      </c>
      <c r="Q473" s="15" t="s">
        <v>121</v>
      </c>
      <c r="R473" s="17" t="s">
        <v>101</v>
      </c>
      <c r="S473" s="15"/>
      <c r="T473" s="17">
        <v>20</v>
      </c>
      <c r="U473" s="15"/>
      <c r="V473" s="17" t="s">
        <v>100</v>
      </c>
      <c r="W473" s="15"/>
      <c r="X473" s="17" t="s">
        <v>99</v>
      </c>
      <c r="Y473" s="15"/>
      <c r="Z473" s="17" t="s">
        <v>98</v>
      </c>
      <c r="AA473" s="15"/>
      <c r="AB473" s="16"/>
      <c r="AC473" s="15"/>
      <c r="AD473" s="14"/>
      <c r="AE473" s="13"/>
      <c r="AF473" s="252"/>
      <c r="AG473" s="252"/>
      <c r="AH473" s="12"/>
      <c r="AI473" s="11"/>
      <c r="AJ473" s="235"/>
      <c r="AK473" s="241"/>
      <c r="AL473" s="232"/>
      <c r="AM473" s="235"/>
      <c r="AN473" s="241"/>
      <c r="AO473" s="232"/>
      <c r="AP473" s="235"/>
      <c r="AQ473" s="241"/>
      <c r="AR473" s="232"/>
      <c r="AS473" s="235"/>
      <c r="AT473" s="241"/>
      <c r="AU473" s="232"/>
      <c r="AV473" s="235"/>
      <c r="AW473" s="238"/>
      <c r="AX473" s="232"/>
      <c r="AY473" s="293"/>
      <c r="AZ473" s="229"/>
      <c r="BA473" s="229"/>
      <c r="BB473" s="296"/>
    </row>
    <row r="474" spans="2:62" ht="85.9" customHeight="1" thickTop="1" thickBot="1" x14ac:dyDescent="0.35">
      <c r="B474" s="105" t="s">
        <v>174</v>
      </c>
      <c r="C474" s="95" t="s">
        <v>173</v>
      </c>
      <c r="D474" s="100" t="s">
        <v>172</v>
      </c>
      <c r="E474" s="104" t="s">
        <v>171</v>
      </c>
      <c r="F474" s="103"/>
      <c r="G474" s="102"/>
      <c r="H474" s="101" t="s">
        <v>170</v>
      </c>
      <c r="I474" s="100" t="s">
        <v>96</v>
      </c>
      <c r="J474" s="100" t="s">
        <v>169</v>
      </c>
      <c r="K474" s="100" t="s">
        <v>97</v>
      </c>
      <c r="L474" s="256" t="s">
        <v>168</v>
      </c>
      <c r="M474" s="262"/>
      <c r="N474" s="256" t="s">
        <v>167</v>
      </c>
      <c r="O474" s="262"/>
      <c r="P474" s="256" t="s">
        <v>167</v>
      </c>
      <c r="Q474" s="257"/>
      <c r="R474" s="256" t="s">
        <v>167</v>
      </c>
      <c r="S474" s="257"/>
      <c r="T474" s="256" t="s">
        <v>167</v>
      </c>
      <c r="U474" s="257"/>
      <c r="V474" s="256" t="s">
        <v>167</v>
      </c>
      <c r="W474" s="257"/>
      <c r="X474" s="256" t="s">
        <v>167</v>
      </c>
      <c r="Y474" s="257"/>
      <c r="Z474" s="256" t="s">
        <v>167</v>
      </c>
      <c r="AA474" s="257"/>
      <c r="AB474" s="261" t="s">
        <v>166</v>
      </c>
      <c r="AC474" s="257"/>
      <c r="AD474" s="101" t="s">
        <v>165</v>
      </c>
      <c r="AE474" s="101" t="s">
        <v>164</v>
      </c>
      <c r="AF474" s="100" t="s">
        <v>163</v>
      </c>
      <c r="AG474" s="100" t="s">
        <v>162</v>
      </c>
      <c r="AH474" s="99" t="s">
        <v>161</v>
      </c>
      <c r="AI474" s="98"/>
      <c r="AJ474" s="96" t="s">
        <v>160</v>
      </c>
      <c r="AK474" s="95" t="s">
        <v>159</v>
      </c>
      <c r="AL474" s="94" t="s">
        <v>158</v>
      </c>
      <c r="AM474" s="96" t="s">
        <v>157</v>
      </c>
      <c r="AN474" s="95" t="s">
        <v>156</v>
      </c>
      <c r="AO474" s="94" t="s">
        <v>155</v>
      </c>
      <c r="AP474" s="96" t="s">
        <v>154</v>
      </c>
      <c r="AQ474" s="95" t="s">
        <v>153</v>
      </c>
      <c r="AR474" s="97" t="s">
        <v>152</v>
      </c>
      <c r="AS474" s="96" t="s">
        <v>151</v>
      </c>
      <c r="AT474" s="95" t="s">
        <v>150</v>
      </c>
      <c r="AU474" s="94" t="s">
        <v>149</v>
      </c>
      <c r="AV474" s="96" t="s">
        <v>148</v>
      </c>
      <c r="AW474" s="95" t="s">
        <v>147</v>
      </c>
      <c r="AX474" s="94" t="s">
        <v>146</v>
      </c>
      <c r="AY474" s="93" t="s">
        <v>145</v>
      </c>
      <c r="AZ474" s="92" t="s">
        <v>144</v>
      </c>
      <c r="BA474" s="92" t="s">
        <v>143</v>
      </c>
      <c r="BB474" s="91" t="s">
        <v>142</v>
      </c>
    </row>
    <row r="475" spans="2:62" ht="48" thickBot="1" x14ac:dyDescent="0.3">
      <c r="B475" s="90" t="s">
        <v>221</v>
      </c>
      <c r="C475" s="89"/>
      <c r="D475" s="88">
        <v>179</v>
      </c>
      <c r="E475" s="258"/>
      <c r="F475" s="259"/>
      <c r="G475" s="260"/>
      <c r="H475" s="87" t="s">
        <v>140</v>
      </c>
      <c r="I475" s="86"/>
      <c r="J475" s="86"/>
      <c r="K475" s="85"/>
      <c r="L475" s="84"/>
      <c r="M475" s="81"/>
      <c r="N475" s="84"/>
      <c r="O475" s="81"/>
      <c r="P475" s="84"/>
      <c r="Q475" s="81"/>
      <c r="R475" s="84"/>
      <c r="S475" s="81"/>
      <c r="T475" s="84"/>
      <c r="U475" s="81"/>
      <c r="V475" s="84"/>
      <c r="W475" s="81"/>
      <c r="X475" s="84"/>
      <c r="Y475" s="81"/>
      <c r="Z475" s="84"/>
      <c r="AA475" s="83"/>
      <c r="AB475" s="82" t="s">
        <v>139</v>
      </c>
      <c r="AC475" s="81"/>
      <c r="AD475" s="81"/>
      <c r="AE475" s="81"/>
      <c r="AF475" s="80"/>
      <c r="AG475" s="80"/>
      <c r="AH475" s="60"/>
      <c r="AI475" s="79" t="s">
        <v>138</v>
      </c>
      <c r="AJ475" s="78">
        <f t="shared" ref="AJ475:BB475" si="62">SUM(AJ477:AJ488)</f>
        <v>37</v>
      </c>
      <c r="AK475" s="77">
        <f t="shared" si="62"/>
        <v>15</v>
      </c>
      <c r="AL475" s="76">
        <f t="shared" si="62"/>
        <v>0</v>
      </c>
      <c r="AM475" s="78">
        <f t="shared" si="62"/>
        <v>43</v>
      </c>
      <c r="AN475" s="77">
        <f t="shared" si="62"/>
        <v>19</v>
      </c>
      <c r="AO475" s="76">
        <f t="shared" si="62"/>
        <v>0</v>
      </c>
      <c r="AP475" s="78">
        <f t="shared" si="62"/>
        <v>0</v>
      </c>
      <c r="AQ475" s="77">
        <f t="shared" si="62"/>
        <v>0</v>
      </c>
      <c r="AR475" s="76">
        <f t="shared" si="62"/>
        <v>0</v>
      </c>
      <c r="AS475" s="78">
        <f t="shared" si="62"/>
        <v>2</v>
      </c>
      <c r="AT475" s="77">
        <f t="shared" si="62"/>
        <v>1</v>
      </c>
      <c r="AU475" s="76">
        <f t="shared" si="62"/>
        <v>0</v>
      </c>
      <c r="AV475" s="78">
        <f t="shared" si="62"/>
        <v>0</v>
      </c>
      <c r="AW475" s="77">
        <f t="shared" si="62"/>
        <v>0</v>
      </c>
      <c r="AX475" s="76">
        <f t="shared" si="62"/>
        <v>0</v>
      </c>
      <c r="AY475" s="75">
        <f t="shared" si="62"/>
        <v>2</v>
      </c>
      <c r="AZ475" s="74">
        <f t="shared" si="62"/>
        <v>0</v>
      </c>
      <c r="BA475" s="74">
        <f t="shared" si="62"/>
        <v>0</v>
      </c>
      <c r="BB475" s="73">
        <f t="shared" si="62"/>
        <v>0</v>
      </c>
      <c r="BC475" s="72" t="s">
        <v>137</v>
      </c>
      <c r="BF475" s="5">
        <f>SUM(AJ475:AL475)/$BG$5</f>
        <v>17.333333333333332</v>
      </c>
      <c r="BG475" s="5">
        <f>SUM(AM475:AO475,AY475)/$BG$5</f>
        <v>21.333333333333332</v>
      </c>
      <c r="BH475" s="5">
        <f>SUM(AP475:AR475,AZ475)/$BG$5</f>
        <v>0</v>
      </c>
      <c r="BI475" s="5">
        <f>SUM(AS475:AU475,BA475)/$BG$5</f>
        <v>1</v>
      </c>
      <c r="BJ475" s="5">
        <f>SUM(AV475:AX475,BB475)/$BG$5</f>
        <v>0</v>
      </c>
    </row>
    <row r="476" spans="2:62" ht="37.5" thickBot="1" x14ac:dyDescent="0.3">
      <c r="B476" s="71"/>
      <c r="C476" s="70"/>
      <c r="D476" s="69"/>
      <c r="E476" s="68"/>
      <c r="F476" s="68"/>
      <c r="G476" s="67"/>
      <c r="H476" s="66"/>
      <c r="I476" s="64"/>
      <c r="J476" s="64"/>
      <c r="K476" s="65"/>
      <c r="L476" s="64"/>
      <c r="M476" s="62"/>
      <c r="N476" s="64"/>
      <c r="O476" s="62"/>
      <c r="P476" s="64"/>
      <c r="Q476" s="62"/>
      <c r="R476" s="64"/>
      <c r="S476" s="62"/>
      <c r="T476" s="64"/>
      <c r="U476" s="62"/>
      <c r="V476" s="64"/>
      <c r="W476" s="62"/>
      <c r="X476" s="64"/>
      <c r="Y476" s="62"/>
      <c r="Z476" s="64"/>
      <c r="AA476" s="62"/>
      <c r="AB476" s="63"/>
      <c r="AC476" s="62"/>
      <c r="AD476" s="62"/>
      <c r="AE476" s="62"/>
      <c r="AF476" s="61"/>
      <c r="AG476" s="61"/>
      <c r="AH476" s="60"/>
      <c r="AI476" s="59" t="s">
        <v>136</v>
      </c>
      <c r="AJ476" s="58">
        <f t="shared" ref="AJ476:BB476" si="63">AJ475/3</f>
        <v>12.333333333333334</v>
      </c>
      <c r="AK476" s="57">
        <f t="shared" si="63"/>
        <v>5</v>
      </c>
      <c r="AL476" s="56">
        <f t="shared" si="63"/>
        <v>0</v>
      </c>
      <c r="AM476" s="58">
        <f t="shared" si="63"/>
        <v>14.333333333333334</v>
      </c>
      <c r="AN476" s="57">
        <f t="shared" si="63"/>
        <v>6.333333333333333</v>
      </c>
      <c r="AO476" s="56">
        <f t="shared" si="63"/>
        <v>0</v>
      </c>
      <c r="AP476" s="58">
        <f t="shared" si="63"/>
        <v>0</v>
      </c>
      <c r="AQ476" s="57">
        <f t="shared" si="63"/>
        <v>0</v>
      </c>
      <c r="AR476" s="56">
        <f t="shared" si="63"/>
        <v>0</v>
      </c>
      <c r="AS476" s="58">
        <f t="shared" si="63"/>
        <v>0.66666666666666663</v>
      </c>
      <c r="AT476" s="57">
        <f t="shared" si="63"/>
        <v>0.33333333333333331</v>
      </c>
      <c r="AU476" s="56">
        <f t="shared" si="63"/>
        <v>0</v>
      </c>
      <c r="AV476" s="58">
        <f t="shared" si="63"/>
        <v>0</v>
      </c>
      <c r="AW476" s="57">
        <f t="shared" si="63"/>
        <v>0</v>
      </c>
      <c r="AX476" s="56">
        <f t="shared" si="63"/>
        <v>0</v>
      </c>
      <c r="AY476" s="55">
        <f t="shared" si="63"/>
        <v>0.66666666666666663</v>
      </c>
      <c r="AZ476" s="54">
        <f t="shared" si="63"/>
        <v>0</v>
      </c>
      <c r="BA476" s="54">
        <f t="shared" si="63"/>
        <v>0</v>
      </c>
      <c r="BB476" s="53">
        <f t="shared" si="63"/>
        <v>0</v>
      </c>
      <c r="BC476" s="52" t="s">
        <v>135</v>
      </c>
    </row>
    <row r="477" spans="2:62" ht="28.15" customHeight="1" x14ac:dyDescent="0.2">
      <c r="B477" s="30"/>
      <c r="C477" s="242">
        <v>1</v>
      </c>
      <c r="D477" s="44"/>
      <c r="E477" s="43"/>
      <c r="F477" s="43"/>
      <c r="G477" s="42"/>
      <c r="H477" s="223" t="s">
        <v>183</v>
      </c>
      <c r="I477" s="246">
        <v>53</v>
      </c>
      <c r="J477" s="246">
        <v>20</v>
      </c>
      <c r="K477" s="246">
        <v>8</v>
      </c>
      <c r="L477" s="41" t="s">
        <v>133</v>
      </c>
      <c r="M477" s="40" t="s">
        <v>104</v>
      </c>
      <c r="N477" s="41" t="s">
        <v>131</v>
      </c>
      <c r="O477" s="40" t="s">
        <v>186</v>
      </c>
      <c r="P477" s="41" t="s">
        <v>130</v>
      </c>
      <c r="Q477" s="40" t="s">
        <v>124</v>
      </c>
      <c r="R477" s="41" t="s">
        <v>129</v>
      </c>
      <c r="S477" s="40"/>
      <c r="T477" s="41" t="s">
        <v>128</v>
      </c>
      <c r="U477" s="40"/>
      <c r="V477" s="41" t="s">
        <v>127</v>
      </c>
      <c r="W477" s="40"/>
      <c r="X477" s="41" t="s">
        <v>126</v>
      </c>
      <c r="Y477" s="40"/>
      <c r="Z477" s="41" t="s">
        <v>125</v>
      </c>
      <c r="AA477" s="40"/>
      <c r="AB477" s="39"/>
      <c r="AC477" s="40"/>
      <c r="AD477" s="39" t="s">
        <v>485</v>
      </c>
      <c r="AE477" s="38" t="s">
        <v>113</v>
      </c>
      <c r="AF477" s="250"/>
      <c r="AG477" s="250"/>
      <c r="AH477" s="37"/>
      <c r="AI477" s="11"/>
      <c r="AJ477" s="233">
        <f>SUMPRODUCT(LEN($M477:$S480)-LEN(SUBSTITUTE($M477:$S480,"A", "")))</f>
        <v>16</v>
      </c>
      <c r="AK477" s="239">
        <f>SUMPRODUCT(LEN($AD477:$AD480)-LEN(SUBSTITUTE($AD477:$AD480,"A", "")))</f>
        <v>4</v>
      </c>
      <c r="AL477" s="230">
        <f>SUMPRODUCT(LEN($AC477:$AC480)-LEN(SUBSTITUTE($AC477:$AC480,"A", "")))</f>
        <v>0</v>
      </c>
      <c r="AM477" s="233">
        <f>SUMPRODUCT(LEN($M477:$S480)-LEN(SUBSTITUTE($M477:$S480,"S", "")))</f>
        <v>11</v>
      </c>
      <c r="AN477" s="239">
        <f>SUMPRODUCT(LEN($AD477:$AD480)-LEN(SUBSTITUTE($AD477:$AD480,"S", "")))</f>
        <v>8</v>
      </c>
      <c r="AO477" s="230">
        <f>SUMPRODUCT(LEN($AC477:$AC480)-LEN(SUBSTITUTE($AC477:$AC480,"S", "")))</f>
        <v>0</v>
      </c>
      <c r="AP477" s="233">
        <f>SUMPRODUCT(LEN($M477:$S480)-LEN(SUBSTITUTE($M477:$S480,"F", "")))</f>
        <v>0</v>
      </c>
      <c r="AQ477" s="239">
        <f>SUMPRODUCT(LEN($AD477:$AD480)-LEN(SUBSTITUTE($AD477:$AD480,"F", "")))</f>
        <v>0</v>
      </c>
      <c r="AR477" s="230">
        <f>SUMPRODUCT(LEN($AC477:$AC480)-LEN(SUBSTITUTE($AC477:$AC480,"F", "")))</f>
        <v>0</v>
      </c>
      <c r="AS477" s="233">
        <f>SUMPRODUCT(LEN($M477:$S480)-LEN(SUBSTITUTE($M477:$S480,"G", "")))</f>
        <v>0</v>
      </c>
      <c r="AT477" s="239">
        <f>SUMPRODUCT(LEN($AD477:$AD480)-LEN(SUBSTITUTE($AD477:$AD480,"G", "")))</f>
        <v>1</v>
      </c>
      <c r="AU477" s="230">
        <f>SUMPRODUCT(LEN($AC477:$AC480)-LEN(SUBSTITUTE($AC477:$AC480,"G", "")))</f>
        <v>0</v>
      </c>
      <c r="AV477" s="233">
        <f>SUMPRODUCT(LEN($L477:$S480)-LEN(SUBSTITUTE($L477:$S480,"M", "")))</f>
        <v>0</v>
      </c>
      <c r="AW477" s="236">
        <f>SUMPRODUCT(LEN($AD477:$AD480)-LEN(SUBSTITUTE($AD477:$AD480,"M", "")))</f>
        <v>0</v>
      </c>
      <c r="AX477" s="230">
        <f>SUMPRODUCT(LEN($AC477:$AC480)-LEN(SUBSTITUTE($AC477:$AC480,"M", "")))</f>
        <v>0</v>
      </c>
      <c r="AY477" s="291">
        <f>SUMPRODUCT(LEN($AE477:$AE480)-LEN(SUBSTITUTE($AE477:$AE480,"S", "")))</f>
        <v>2</v>
      </c>
      <c r="AZ477" s="227">
        <f>SUMPRODUCT(LEN($AE477:$AE480)-LEN(SUBSTITUTE($AE477:$AE480,"F", "")))</f>
        <v>0</v>
      </c>
      <c r="BA477" s="227">
        <f>SUMPRODUCT(LEN($AE477:$AE480)-LEN(SUBSTITUTE($AE477:$AE480,"G", "")))</f>
        <v>0</v>
      </c>
      <c r="BB477" s="294">
        <f>SUMPRODUCT(LEN($AE477:$AE480)-LEN(SUBSTITUTE($AE477:$AE480,"M", "")))</f>
        <v>0</v>
      </c>
    </row>
    <row r="478" spans="2:62" ht="28.15" customHeight="1" thickBot="1" x14ac:dyDescent="0.25">
      <c r="B478" s="30"/>
      <c r="C478" s="243"/>
      <c r="D478" s="36"/>
      <c r="E478" s="35"/>
      <c r="F478" s="35"/>
      <c r="G478" s="34"/>
      <c r="H478" s="224"/>
      <c r="I478" s="247"/>
      <c r="J478" s="247"/>
      <c r="K478" s="247"/>
      <c r="L478" s="33" t="s">
        <v>123</v>
      </c>
      <c r="M478" s="32" t="s">
        <v>376</v>
      </c>
      <c r="N478" s="33" t="s">
        <v>122</v>
      </c>
      <c r="O478" s="32" t="s">
        <v>187</v>
      </c>
      <c r="P478" s="33" t="s">
        <v>120</v>
      </c>
      <c r="Q478" s="32" t="s">
        <v>121</v>
      </c>
      <c r="R478" s="33" t="s">
        <v>119</v>
      </c>
      <c r="S478" s="32"/>
      <c r="T478" s="33" t="s">
        <v>118</v>
      </c>
      <c r="U478" s="32"/>
      <c r="V478" s="33" t="s">
        <v>117</v>
      </c>
      <c r="W478" s="32"/>
      <c r="X478" s="33" t="s">
        <v>116</v>
      </c>
      <c r="Y478" s="32"/>
      <c r="Z478" s="33" t="s">
        <v>115</v>
      </c>
      <c r="AA478" s="32"/>
      <c r="AB478" s="31"/>
      <c r="AC478" s="32"/>
      <c r="AD478" s="31" t="s">
        <v>409</v>
      </c>
      <c r="AE478" s="23"/>
      <c r="AF478" s="251"/>
      <c r="AG478" s="251"/>
      <c r="AH478" s="22"/>
      <c r="AI478" s="11"/>
      <c r="AJ478" s="234"/>
      <c r="AK478" s="240"/>
      <c r="AL478" s="231"/>
      <c r="AM478" s="234"/>
      <c r="AN478" s="240"/>
      <c r="AO478" s="231"/>
      <c r="AP478" s="234"/>
      <c r="AQ478" s="240"/>
      <c r="AR478" s="231"/>
      <c r="AS478" s="234"/>
      <c r="AT478" s="240"/>
      <c r="AU478" s="231"/>
      <c r="AV478" s="234"/>
      <c r="AW478" s="237"/>
      <c r="AX478" s="231"/>
      <c r="AY478" s="292"/>
      <c r="AZ478" s="228"/>
      <c r="BA478" s="228"/>
      <c r="BB478" s="295"/>
    </row>
    <row r="479" spans="2:62" ht="28.15" customHeight="1" x14ac:dyDescent="0.2">
      <c r="B479" s="30"/>
      <c r="C479" s="244"/>
      <c r="D479" s="29"/>
      <c r="E479" s="28"/>
      <c r="F479" s="28"/>
      <c r="G479" s="27"/>
      <c r="H479" s="225">
        <v>170</v>
      </c>
      <c r="I479" s="248"/>
      <c r="J479" s="248"/>
      <c r="K479" s="248"/>
      <c r="L479" s="26" t="s">
        <v>114</v>
      </c>
      <c r="M479" s="25" t="s">
        <v>421</v>
      </c>
      <c r="N479" s="26" t="s">
        <v>112</v>
      </c>
      <c r="O479" s="25" t="s">
        <v>175</v>
      </c>
      <c r="P479" s="26" t="s">
        <v>111</v>
      </c>
      <c r="Q479" s="25" t="s">
        <v>121</v>
      </c>
      <c r="R479" s="26" t="s">
        <v>110</v>
      </c>
      <c r="S479" s="25"/>
      <c r="T479" s="26" t="s">
        <v>109</v>
      </c>
      <c r="U479" s="25"/>
      <c r="V479" s="26" t="s">
        <v>108</v>
      </c>
      <c r="W479" s="25"/>
      <c r="X479" s="26" t="s">
        <v>107</v>
      </c>
      <c r="Y479" s="25"/>
      <c r="Z479" s="26" t="s">
        <v>106</v>
      </c>
      <c r="AA479" s="25"/>
      <c r="AB479" s="24"/>
      <c r="AC479" s="25"/>
      <c r="AD479" s="24" t="s">
        <v>484</v>
      </c>
      <c r="AE479" s="23"/>
      <c r="AF479" s="251"/>
      <c r="AG479" s="251"/>
      <c r="AH479" s="22"/>
      <c r="AI479" s="11"/>
      <c r="AJ479" s="234"/>
      <c r="AK479" s="240"/>
      <c r="AL479" s="231"/>
      <c r="AM479" s="234"/>
      <c r="AN479" s="240"/>
      <c r="AO479" s="231"/>
      <c r="AP479" s="234"/>
      <c r="AQ479" s="240"/>
      <c r="AR479" s="231"/>
      <c r="AS479" s="234"/>
      <c r="AT479" s="240"/>
      <c r="AU479" s="231"/>
      <c r="AV479" s="234"/>
      <c r="AW479" s="237"/>
      <c r="AX479" s="231"/>
      <c r="AY479" s="292"/>
      <c r="AZ479" s="228"/>
      <c r="BA479" s="228"/>
      <c r="BB479" s="295"/>
    </row>
    <row r="480" spans="2:62" ht="28.15" customHeight="1" thickBot="1" x14ac:dyDescent="0.25">
      <c r="B480" s="30"/>
      <c r="C480" s="253"/>
      <c r="D480" s="51"/>
      <c r="E480" s="50"/>
      <c r="F480" s="50"/>
      <c r="G480" s="49"/>
      <c r="H480" s="226"/>
      <c r="I480" s="254"/>
      <c r="J480" s="254"/>
      <c r="K480" s="254"/>
      <c r="L480" s="48" t="s">
        <v>105</v>
      </c>
      <c r="M480" s="47" t="s">
        <v>203</v>
      </c>
      <c r="N480" s="48" t="s">
        <v>103</v>
      </c>
      <c r="O480" s="47" t="s">
        <v>175</v>
      </c>
      <c r="P480" s="48" t="s">
        <v>102</v>
      </c>
      <c r="Q480" s="47" t="s">
        <v>121</v>
      </c>
      <c r="R480" s="48" t="s">
        <v>101</v>
      </c>
      <c r="S480" s="47"/>
      <c r="T480" s="48">
        <v>20</v>
      </c>
      <c r="U480" s="47"/>
      <c r="V480" s="48" t="s">
        <v>100</v>
      </c>
      <c r="W480" s="47"/>
      <c r="X480" s="48" t="s">
        <v>99</v>
      </c>
      <c r="Y480" s="47"/>
      <c r="Z480" s="48" t="s">
        <v>98</v>
      </c>
      <c r="AA480" s="47"/>
      <c r="AB480" s="16"/>
      <c r="AC480" s="47"/>
      <c r="AD480" s="16"/>
      <c r="AE480" s="46"/>
      <c r="AF480" s="255"/>
      <c r="AG480" s="255"/>
      <c r="AH480" s="45"/>
      <c r="AI480" s="11"/>
      <c r="AJ480" s="235"/>
      <c r="AK480" s="241"/>
      <c r="AL480" s="232"/>
      <c r="AM480" s="235"/>
      <c r="AN480" s="241"/>
      <c r="AO480" s="232"/>
      <c r="AP480" s="235"/>
      <c r="AQ480" s="241"/>
      <c r="AR480" s="232"/>
      <c r="AS480" s="235"/>
      <c r="AT480" s="241"/>
      <c r="AU480" s="232"/>
      <c r="AV480" s="235"/>
      <c r="AW480" s="238"/>
      <c r="AX480" s="232"/>
      <c r="AY480" s="293"/>
      <c r="AZ480" s="229"/>
      <c r="BA480" s="229"/>
      <c r="BB480" s="296"/>
    </row>
    <row r="481" spans="2:62" ht="28.15" customHeight="1" x14ac:dyDescent="0.2">
      <c r="B481" s="30"/>
      <c r="C481" s="242">
        <v>2</v>
      </c>
      <c r="D481" s="44"/>
      <c r="E481" s="43"/>
      <c r="F481" s="43"/>
      <c r="G481" s="42"/>
      <c r="H481" s="223">
        <v>179</v>
      </c>
      <c r="I481" s="246">
        <v>48</v>
      </c>
      <c r="J481" s="246">
        <v>18</v>
      </c>
      <c r="K481" s="246">
        <v>8</v>
      </c>
      <c r="L481" s="41" t="s">
        <v>133</v>
      </c>
      <c r="M481" s="40" t="s">
        <v>187</v>
      </c>
      <c r="N481" s="41" t="s">
        <v>131</v>
      </c>
      <c r="O481" s="40" t="s">
        <v>175</v>
      </c>
      <c r="P481" s="41" t="s">
        <v>130</v>
      </c>
      <c r="Q481" s="40" t="s">
        <v>121</v>
      </c>
      <c r="R481" s="41" t="s">
        <v>129</v>
      </c>
      <c r="S481" s="40"/>
      <c r="T481" s="41" t="s">
        <v>128</v>
      </c>
      <c r="U481" s="40"/>
      <c r="V481" s="41" t="s">
        <v>127</v>
      </c>
      <c r="W481" s="40"/>
      <c r="X481" s="41" t="s">
        <v>126</v>
      </c>
      <c r="Y481" s="40"/>
      <c r="Z481" s="41" t="s">
        <v>125</v>
      </c>
      <c r="AA481" s="40"/>
      <c r="AB481" s="39"/>
      <c r="AC481" s="40"/>
      <c r="AD481" s="39" t="s">
        <v>483</v>
      </c>
      <c r="AE481" s="38"/>
      <c r="AF481" s="250"/>
      <c r="AG481" s="250"/>
      <c r="AH481" s="37"/>
      <c r="AI481" s="11"/>
      <c r="AJ481" s="233">
        <f>SUMPRODUCT(LEN($M481:$S484)-LEN(SUBSTITUTE($M481:$S484,"A", "")))</f>
        <v>7</v>
      </c>
      <c r="AK481" s="239">
        <f>SUMPRODUCT(LEN($AD481:$AD484)-LEN(SUBSTITUTE($AD481:$AD484,"A", "")))</f>
        <v>8</v>
      </c>
      <c r="AL481" s="230">
        <f>SUMPRODUCT(LEN($AC481:$AC484)-LEN(SUBSTITUTE($AC481:$AC484,"A", "")))</f>
        <v>0</v>
      </c>
      <c r="AM481" s="233">
        <f>SUMPRODUCT(LEN($M481:$S484)-LEN(SUBSTITUTE($M481:$S484,"S", "")))</f>
        <v>13</v>
      </c>
      <c r="AN481" s="239">
        <f>SUMPRODUCT(LEN($AD481:$AD484)-LEN(SUBSTITUTE($AD481:$AD484,"S", "")))</f>
        <v>9</v>
      </c>
      <c r="AO481" s="230">
        <f>SUMPRODUCT(LEN($AC481:$AC484)-LEN(SUBSTITUTE($AC481:$AC484,"S", "")))</f>
        <v>0</v>
      </c>
      <c r="AP481" s="233">
        <f>SUMPRODUCT(LEN($M481:$S484)-LEN(SUBSTITUTE($M481:$S484,"F", "")))</f>
        <v>0</v>
      </c>
      <c r="AQ481" s="239">
        <f>SUMPRODUCT(LEN($AD481:$AD484)-LEN(SUBSTITUTE($AD481:$AD484,"F", "")))</f>
        <v>0</v>
      </c>
      <c r="AR481" s="230">
        <f>SUMPRODUCT(LEN($AC481:$AC484)-LEN(SUBSTITUTE($AC481:$AC484,"F", "")))</f>
        <v>0</v>
      </c>
      <c r="AS481" s="233">
        <f>SUMPRODUCT(LEN($M481:$S484)-LEN(SUBSTITUTE($M481:$S484,"G", "")))</f>
        <v>0</v>
      </c>
      <c r="AT481" s="239">
        <f>SUMPRODUCT(LEN($AD481:$AD484)-LEN(SUBSTITUTE($AD481:$AD484,"G", "")))</f>
        <v>0</v>
      </c>
      <c r="AU481" s="230">
        <f>SUMPRODUCT(LEN($AC481:$AC484)-LEN(SUBSTITUTE($AC481:$AC484,"G", "")))</f>
        <v>0</v>
      </c>
      <c r="AV481" s="233">
        <f>SUMPRODUCT(LEN($L481:$S484)-LEN(SUBSTITUTE($L481:$S484,"M", "")))</f>
        <v>0</v>
      </c>
      <c r="AW481" s="236">
        <f>SUMPRODUCT(LEN($AD481:$AD484)-LEN(SUBSTITUTE($AD481:$AD484,"M", "")))</f>
        <v>0</v>
      </c>
      <c r="AX481" s="230">
        <f>SUMPRODUCT(LEN($AC481:$AC484)-LEN(SUBSTITUTE($AC481:$AC484,"M", "")))</f>
        <v>0</v>
      </c>
      <c r="AY481" s="291">
        <f>SUMPRODUCT(LEN($AE481:$AE484)-LEN(SUBSTITUTE($AE481:$AE484,"S", "")))</f>
        <v>0</v>
      </c>
      <c r="AZ481" s="227">
        <f>SUMPRODUCT(LEN($AE481:$AE484)-LEN(SUBSTITUTE($AE481:$AE484,"F", "")))</f>
        <v>0</v>
      </c>
      <c r="BA481" s="227">
        <f>SUMPRODUCT(LEN($AE481:$AE484)-LEN(SUBSTITUTE($AE481:$AE484,"G", "")))</f>
        <v>0</v>
      </c>
      <c r="BB481" s="294">
        <f>SUMPRODUCT(LEN($AE481:$AE484)-LEN(SUBSTITUTE($AE481:$AE484,"M", "")))</f>
        <v>0</v>
      </c>
    </row>
    <row r="482" spans="2:62" ht="28.15" customHeight="1" thickBot="1" x14ac:dyDescent="0.25">
      <c r="B482" s="30"/>
      <c r="C482" s="243"/>
      <c r="D482" s="36"/>
      <c r="E482" s="35"/>
      <c r="F482" s="35"/>
      <c r="G482" s="34"/>
      <c r="H482" s="224"/>
      <c r="I482" s="247"/>
      <c r="J482" s="247"/>
      <c r="K482" s="247"/>
      <c r="L482" s="33" t="s">
        <v>123</v>
      </c>
      <c r="M482" s="32" t="s">
        <v>178</v>
      </c>
      <c r="N482" s="33" t="s">
        <v>122</v>
      </c>
      <c r="O482" s="32" t="s">
        <v>121</v>
      </c>
      <c r="P482" s="33" t="s">
        <v>120</v>
      </c>
      <c r="Q482" s="32" t="s">
        <v>121</v>
      </c>
      <c r="R482" s="33" t="s">
        <v>119</v>
      </c>
      <c r="S482" s="32"/>
      <c r="T482" s="33" t="s">
        <v>118</v>
      </c>
      <c r="U482" s="32"/>
      <c r="V482" s="33" t="s">
        <v>117</v>
      </c>
      <c r="W482" s="32"/>
      <c r="X482" s="33" t="s">
        <v>116</v>
      </c>
      <c r="Y482" s="32"/>
      <c r="Z482" s="33" t="s">
        <v>115</v>
      </c>
      <c r="AA482" s="32"/>
      <c r="AB482" s="31"/>
      <c r="AC482" s="32"/>
      <c r="AD482" s="31" t="s">
        <v>381</v>
      </c>
      <c r="AE482" s="23"/>
      <c r="AF482" s="251"/>
      <c r="AG482" s="251"/>
      <c r="AH482" s="22"/>
      <c r="AI482" s="11"/>
      <c r="AJ482" s="234"/>
      <c r="AK482" s="240"/>
      <c r="AL482" s="231"/>
      <c r="AM482" s="234"/>
      <c r="AN482" s="240"/>
      <c r="AO482" s="231"/>
      <c r="AP482" s="234"/>
      <c r="AQ482" s="240"/>
      <c r="AR482" s="231"/>
      <c r="AS482" s="234"/>
      <c r="AT482" s="240"/>
      <c r="AU482" s="231"/>
      <c r="AV482" s="234"/>
      <c r="AW482" s="237"/>
      <c r="AX482" s="231"/>
      <c r="AY482" s="292"/>
      <c r="AZ482" s="228"/>
      <c r="BA482" s="228"/>
      <c r="BB482" s="295"/>
    </row>
    <row r="483" spans="2:62" ht="28.15" customHeight="1" x14ac:dyDescent="0.2">
      <c r="B483" s="30"/>
      <c r="C483" s="244"/>
      <c r="D483" s="29"/>
      <c r="E483" s="28"/>
      <c r="F483" s="28"/>
      <c r="G483" s="27"/>
      <c r="H483" s="225"/>
      <c r="I483" s="248"/>
      <c r="J483" s="248"/>
      <c r="K483" s="248"/>
      <c r="L483" s="26" t="s">
        <v>114</v>
      </c>
      <c r="M483" s="25" t="s">
        <v>187</v>
      </c>
      <c r="N483" s="26" t="s">
        <v>112</v>
      </c>
      <c r="O483" s="25" t="s">
        <v>113</v>
      </c>
      <c r="P483" s="26" t="s">
        <v>111</v>
      </c>
      <c r="Q483" s="25"/>
      <c r="R483" s="26" t="s">
        <v>110</v>
      </c>
      <c r="S483" s="25"/>
      <c r="T483" s="26" t="s">
        <v>109</v>
      </c>
      <c r="U483" s="25"/>
      <c r="V483" s="26" t="s">
        <v>108</v>
      </c>
      <c r="W483" s="25"/>
      <c r="X483" s="26" t="s">
        <v>107</v>
      </c>
      <c r="Y483" s="25"/>
      <c r="Z483" s="26" t="s">
        <v>106</v>
      </c>
      <c r="AA483" s="25"/>
      <c r="AB483" s="24"/>
      <c r="AC483" s="25"/>
      <c r="AD483" s="24" t="s">
        <v>132</v>
      </c>
      <c r="AE483" s="23"/>
      <c r="AF483" s="251"/>
      <c r="AG483" s="251"/>
      <c r="AH483" s="22"/>
      <c r="AI483" s="11"/>
      <c r="AJ483" s="234"/>
      <c r="AK483" s="240"/>
      <c r="AL483" s="231"/>
      <c r="AM483" s="234"/>
      <c r="AN483" s="240"/>
      <c r="AO483" s="231"/>
      <c r="AP483" s="234"/>
      <c r="AQ483" s="240"/>
      <c r="AR483" s="231"/>
      <c r="AS483" s="234"/>
      <c r="AT483" s="240"/>
      <c r="AU483" s="231"/>
      <c r="AV483" s="234"/>
      <c r="AW483" s="237"/>
      <c r="AX483" s="231"/>
      <c r="AY483" s="292"/>
      <c r="AZ483" s="228"/>
      <c r="BA483" s="228"/>
      <c r="BB483" s="295"/>
    </row>
    <row r="484" spans="2:62" ht="28.15" customHeight="1" thickBot="1" x14ac:dyDescent="0.25">
      <c r="B484" s="30"/>
      <c r="C484" s="253"/>
      <c r="D484" s="51"/>
      <c r="E484" s="50"/>
      <c r="F484" s="50"/>
      <c r="G484" s="49"/>
      <c r="H484" s="226"/>
      <c r="I484" s="254"/>
      <c r="J484" s="254"/>
      <c r="K484" s="254"/>
      <c r="L484" s="48" t="s">
        <v>105</v>
      </c>
      <c r="M484" s="47" t="s">
        <v>178</v>
      </c>
      <c r="N484" s="48" t="s">
        <v>103</v>
      </c>
      <c r="O484" s="47" t="s">
        <v>121</v>
      </c>
      <c r="P484" s="48" t="s">
        <v>102</v>
      </c>
      <c r="Q484" s="47"/>
      <c r="R484" s="48" t="s">
        <v>101</v>
      </c>
      <c r="S484" s="47"/>
      <c r="T484" s="48">
        <v>20</v>
      </c>
      <c r="U484" s="47"/>
      <c r="V484" s="48" t="s">
        <v>100</v>
      </c>
      <c r="W484" s="47"/>
      <c r="X484" s="48" t="s">
        <v>99</v>
      </c>
      <c r="Y484" s="47"/>
      <c r="Z484" s="48" t="s">
        <v>98</v>
      </c>
      <c r="AA484" s="47"/>
      <c r="AB484" s="16"/>
      <c r="AC484" s="47"/>
      <c r="AD484" s="16"/>
      <c r="AE484" s="46"/>
      <c r="AF484" s="255"/>
      <c r="AG484" s="255"/>
      <c r="AH484" s="45"/>
      <c r="AI484" s="11"/>
      <c r="AJ484" s="235"/>
      <c r="AK484" s="241"/>
      <c r="AL484" s="232"/>
      <c r="AM484" s="235"/>
      <c r="AN484" s="241"/>
      <c r="AO484" s="232"/>
      <c r="AP484" s="235"/>
      <c r="AQ484" s="241"/>
      <c r="AR484" s="232"/>
      <c r="AS484" s="235"/>
      <c r="AT484" s="241"/>
      <c r="AU484" s="232"/>
      <c r="AV484" s="235"/>
      <c r="AW484" s="238"/>
      <c r="AX484" s="232"/>
      <c r="AY484" s="293"/>
      <c r="AZ484" s="229"/>
      <c r="BA484" s="229"/>
      <c r="BB484" s="296"/>
    </row>
    <row r="485" spans="2:62" ht="28.15" customHeight="1" x14ac:dyDescent="0.2">
      <c r="B485" s="30"/>
      <c r="C485" s="242">
        <v>3</v>
      </c>
      <c r="D485" s="44"/>
      <c r="E485" s="43"/>
      <c r="F485" s="43"/>
      <c r="G485" s="42"/>
      <c r="H485" s="223"/>
      <c r="I485" s="246">
        <v>51</v>
      </c>
      <c r="J485" s="246">
        <v>20</v>
      </c>
      <c r="K485" s="246">
        <v>6</v>
      </c>
      <c r="L485" s="41" t="s">
        <v>133</v>
      </c>
      <c r="M485" s="40" t="s">
        <v>399</v>
      </c>
      <c r="N485" s="41" t="s">
        <v>131</v>
      </c>
      <c r="O485" s="40" t="s">
        <v>379</v>
      </c>
      <c r="P485" s="41" t="s">
        <v>130</v>
      </c>
      <c r="Q485" s="40" t="s">
        <v>195</v>
      </c>
      <c r="R485" s="41" t="s">
        <v>129</v>
      </c>
      <c r="S485" s="40" t="s">
        <v>121</v>
      </c>
      <c r="T485" s="41" t="s">
        <v>128</v>
      </c>
      <c r="U485" s="40"/>
      <c r="V485" s="41" t="s">
        <v>127</v>
      </c>
      <c r="W485" s="40"/>
      <c r="X485" s="41" t="s">
        <v>126</v>
      </c>
      <c r="Y485" s="40"/>
      <c r="Z485" s="41" t="s">
        <v>125</v>
      </c>
      <c r="AA485" s="40"/>
      <c r="AB485" s="39"/>
      <c r="AC485" s="40"/>
      <c r="AD485" s="39" t="s">
        <v>439</v>
      </c>
      <c r="AE485" s="38"/>
      <c r="AF485" s="250"/>
      <c r="AG485" s="250"/>
      <c r="AH485" s="37"/>
      <c r="AI485" s="11"/>
      <c r="AJ485" s="233">
        <f>SUMPRODUCT(LEN($M485:$S488)-LEN(SUBSTITUTE($M485:$S488,"A", "")))</f>
        <v>14</v>
      </c>
      <c r="AK485" s="239">
        <f>SUMPRODUCT(LEN($AD485:$AD488)-LEN(SUBSTITUTE($AD485:$AD488,"A", "")))</f>
        <v>3</v>
      </c>
      <c r="AL485" s="230">
        <f>SUMPRODUCT(LEN($AC485:$AC488)-LEN(SUBSTITUTE($AC485:$AC488,"A", "")))</f>
        <v>0</v>
      </c>
      <c r="AM485" s="233">
        <f>SUMPRODUCT(LEN($M485:$S488)-LEN(SUBSTITUTE($M485:$S488,"S", "")))</f>
        <v>19</v>
      </c>
      <c r="AN485" s="239">
        <f>SUMPRODUCT(LEN($AD485:$AD488)-LEN(SUBSTITUTE($AD485:$AD488,"S", "")))</f>
        <v>2</v>
      </c>
      <c r="AO485" s="230">
        <f>SUMPRODUCT(LEN($AC485:$AC488)-LEN(SUBSTITUTE($AC485:$AC488,"S", "")))</f>
        <v>0</v>
      </c>
      <c r="AP485" s="233">
        <f>SUMPRODUCT(LEN($M485:$S488)-LEN(SUBSTITUTE($M485:$S488,"F", "")))</f>
        <v>0</v>
      </c>
      <c r="AQ485" s="239">
        <f>SUMPRODUCT(LEN($AD485:$AD488)-LEN(SUBSTITUTE($AD485:$AD488,"F", "")))</f>
        <v>0</v>
      </c>
      <c r="AR485" s="230">
        <f>SUMPRODUCT(LEN($AC485:$AC488)-LEN(SUBSTITUTE($AC485:$AC488,"F", "")))</f>
        <v>0</v>
      </c>
      <c r="AS485" s="233">
        <f>SUMPRODUCT(LEN($M485:$S488)-LEN(SUBSTITUTE($M485:$S488,"G", "")))</f>
        <v>2</v>
      </c>
      <c r="AT485" s="239">
        <f>SUMPRODUCT(LEN($AD485:$AD488)-LEN(SUBSTITUTE($AD485:$AD488,"G", "")))</f>
        <v>0</v>
      </c>
      <c r="AU485" s="230">
        <f>SUMPRODUCT(LEN($AC485:$AC488)-LEN(SUBSTITUTE($AC485:$AC488,"G", "")))</f>
        <v>0</v>
      </c>
      <c r="AV485" s="233">
        <f>SUMPRODUCT(LEN($L485:$S488)-LEN(SUBSTITUTE($L485:$S488,"M", "")))</f>
        <v>0</v>
      </c>
      <c r="AW485" s="236">
        <f>SUMPRODUCT(LEN($AD485:$AD488)-LEN(SUBSTITUTE($AD485:$AD488,"M", "")))</f>
        <v>0</v>
      </c>
      <c r="AX485" s="230">
        <f>SUMPRODUCT(LEN($AC485:$AC488)-LEN(SUBSTITUTE($AC485:$AC488,"M", "")))</f>
        <v>0</v>
      </c>
      <c r="AY485" s="291">
        <f>SUMPRODUCT(LEN($AE485:$AE488)-LEN(SUBSTITUTE($AE485:$AE488,"S", "")))</f>
        <v>0</v>
      </c>
      <c r="AZ485" s="227">
        <f>SUMPRODUCT(LEN($AE485:$AE488)-LEN(SUBSTITUTE($AE485:$AE488,"F", "")))</f>
        <v>0</v>
      </c>
      <c r="BA485" s="227">
        <f>SUMPRODUCT(LEN($AE485:$AE488)-LEN(SUBSTITUTE($AE485:$AE488,"G", "")))</f>
        <v>0</v>
      </c>
      <c r="BB485" s="294">
        <f>SUMPRODUCT(LEN($AE485:$AE488)-LEN(SUBSTITUTE($AE485:$AE488,"M", "")))</f>
        <v>0</v>
      </c>
    </row>
    <row r="486" spans="2:62" ht="28.15" customHeight="1" thickBot="1" x14ac:dyDescent="0.25">
      <c r="B486" s="30"/>
      <c r="C486" s="243"/>
      <c r="D486" s="36"/>
      <c r="E486" s="35"/>
      <c r="F486" s="35"/>
      <c r="G486" s="34"/>
      <c r="H486" s="224"/>
      <c r="I486" s="247"/>
      <c r="J486" s="247"/>
      <c r="K486" s="247"/>
      <c r="L486" s="33" t="s">
        <v>123</v>
      </c>
      <c r="M486" s="32" t="s">
        <v>428</v>
      </c>
      <c r="N486" s="33" t="s">
        <v>122</v>
      </c>
      <c r="O486" s="32" t="s">
        <v>188</v>
      </c>
      <c r="P486" s="33" t="s">
        <v>120</v>
      </c>
      <c r="Q486" s="32" t="s">
        <v>113</v>
      </c>
      <c r="R486" s="33" t="s">
        <v>119</v>
      </c>
      <c r="S486" s="32" t="s">
        <v>121</v>
      </c>
      <c r="T486" s="33" t="s">
        <v>118</v>
      </c>
      <c r="U486" s="32"/>
      <c r="V486" s="33" t="s">
        <v>117</v>
      </c>
      <c r="W486" s="32"/>
      <c r="X486" s="33" t="s">
        <v>116</v>
      </c>
      <c r="Y486" s="32"/>
      <c r="Z486" s="33" t="s">
        <v>115</v>
      </c>
      <c r="AA486" s="32"/>
      <c r="AB486" s="31"/>
      <c r="AC486" s="32"/>
      <c r="AD486" s="31"/>
      <c r="AE486" s="23"/>
      <c r="AF486" s="251"/>
      <c r="AG486" s="251"/>
      <c r="AH486" s="22"/>
      <c r="AI486" s="11"/>
      <c r="AJ486" s="234"/>
      <c r="AK486" s="240"/>
      <c r="AL486" s="231"/>
      <c r="AM486" s="234"/>
      <c r="AN486" s="240"/>
      <c r="AO486" s="231"/>
      <c r="AP486" s="234"/>
      <c r="AQ486" s="240"/>
      <c r="AR486" s="231"/>
      <c r="AS486" s="234"/>
      <c r="AT486" s="240"/>
      <c r="AU486" s="231"/>
      <c r="AV486" s="234"/>
      <c r="AW486" s="237"/>
      <c r="AX486" s="231"/>
      <c r="AY486" s="292"/>
      <c r="AZ486" s="228"/>
      <c r="BA486" s="228"/>
      <c r="BB486" s="295"/>
    </row>
    <row r="487" spans="2:62" ht="28.15" customHeight="1" x14ac:dyDescent="0.2">
      <c r="B487" s="30"/>
      <c r="C487" s="244"/>
      <c r="D487" s="29"/>
      <c r="E487" s="28"/>
      <c r="F487" s="28"/>
      <c r="G487" s="27"/>
      <c r="H487" s="225"/>
      <c r="I487" s="248"/>
      <c r="J487" s="248"/>
      <c r="K487" s="248"/>
      <c r="L487" s="26" t="s">
        <v>114</v>
      </c>
      <c r="M487" s="25" t="s">
        <v>411</v>
      </c>
      <c r="N487" s="26" t="s">
        <v>112</v>
      </c>
      <c r="O487" s="25" t="s">
        <v>186</v>
      </c>
      <c r="P487" s="26" t="s">
        <v>111</v>
      </c>
      <c r="Q487" s="25" t="s">
        <v>113</v>
      </c>
      <c r="R487" s="26" t="s">
        <v>110</v>
      </c>
      <c r="S487" s="25"/>
      <c r="T487" s="26" t="s">
        <v>109</v>
      </c>
      <c r="U487" s="25"/>
      <c r="V487" s="26" t="s">
        <v>108</v>
      </c>
      <c r="W487" s="25"/>
      <c r="X487" s="26" t="s">
        <v>107</v>
      </c>
      <c r="Y487" s="25"/>
      <c r="Z487" s="26" t="s">
        <v>106</v>
      </c>
      <c r="AA487" s="25"/>
      <c r="AB487" s="24"/>
      <c r="AC487" s="25"/>
      <c r="AD487" s="24"/>
      <c r="AE487" s="23"/>
      <c r="AF487" s="251"/>
      <c r="AG487" s="251"/>
      <c r="AH487" s="22"/>
      <c r="AI487" s="11"/>
      <c r="AJ487" s="234"/>
      <c r="AK487" s="240"/>
      <c r="AL487" s="231"/>
      <c r="AM487" s="234"/>
      <c r="AN487" s="240"/>
      <c r="AO487" s="231"/>
      <c r="AP487" s="234"/>
      <c r="AQ487" s="240"/>
      <c r="AR487" s="231"/>
      <c r="AS487" s="234"/>
      <c r="AT487" s="240"/>
      <c r="AU487" s="231"/>
      <c r="AV487" s="234"/>
      <c r="AW487" s="237"/>
      <c r="AX487" s="231"/>
      <c r="AY487" s="292"/>
      <c r="AZ487" s="228"/>
      <c r="BA487" s="228"/>
      <c r="BB487" s="295"/>
    </row>
    <row r="488" spans="2:62" ht="28.15" customHeight="1" thickBot="1" x14ac:dyDescent="0.25">
      <c r="B488" s="21"/>
      <c r="C488" s="245"/>
      <c r="D488" s="20"/>
      <c r="E488" s="19"/>
      <c r="F488" s="19"/>
      <c r="G488" s="18"/>
      <c r="H488" s="226"/>
      <c r="I488" s="249"/>
      <c r="J488" s="249"/>
      <c r="K488" s="249"/>
      <c r="L488" s="17" t="s">
        <v>105</v>
      </c>
      <c r="M488" s="15" t="s">
        <v>187</v>
      </c>
      <c r="N488" s="17" t="s">
        <v>103</v>
      </c>
      <c r="O488" s="15" t="s">
        <v>217</v>
      </c>
      <c r="P488" s="17" t="s">
        <v>102</v>
      </c>
      <c r="Q488" s="15" t="s">
        <v>121</v>
      </c>
      <c r="R488" s="17" t="s">
        <v>101</v>
      </c>
      <c r="S488" s="15"/>
      <c r="T488" s="17">
        <v>20</v>
      </c>
      <c r="U488" s="15"/>
      <c r="V488" s="17" t="s">
        <v>100</v>
      </c>
      <c r="W488" s="15"/>
      <c r="X488" s="17" t="s">
        <v>99</v>
      </c>
      <c r="Y488" s="15"/>
      <c r="Z488" s="17" t="s">
        <v>98</v>
      </c>
      <c r="AA488" s="15"/>
      <c r="AB488" s="16"/>
      <c r="AC488" s="15"/>
      <c r="AD488" s="14"/>
      <c r="AE488" s="13"/>
      <c r="AF488" s="252"/>
      <c r="AG488" s="252"/>
      <c r="AH488" s="12"/>
      <c r="AI488" s="11"/>
      <c r="AJ488" s="235"/>
      <c r="AK488" s="241"/>
      <c r="AL488" s="232"/>
      <c r="AM488" s="235"/>
      <c r="AN488" s="241"/>
      <c r="AO488" s="232"/>
      <c r="AP488" s="235"/>
      <c r="AQ488" s="241"/>
      <c r="AR488" s="232"/>
      <c r="AS488" s="235"/>
      <c r="AT488" s="241"/>
      <c r="AU488" s="232"/>
      <c r="AV488" s="235"/>
      <c r="AW488" s="238"/>
      <c r="AX488" s="232"/>
      <c r="AY488" s="293"/>
      <c r="AZ488" s="229"/>
      <c r="BA488" s="229"/>
      <c r="BB488" s="296"/>
    </row>
    <row r="489" spans="2:62" ht="85.9" customHeight="1" thickTop="1" thickBot="1" x14ac:dyDescent="0.35">
      <c r="B489" s="105" t="s">
        <v>174</v>
      </c>
      <c r="C489" s="95" t="s">
        <v>173</v>
      </c>
      <c r="D489" s="100" t="s">
        <v>172</v>
      </c>
      <c r="E489" s="104" t="s">
        <v>171</v>
      </c>
      <c r="F489" s="103"/>
      <c r="G489" s="102"/>
      <c r="H489" s="101" t="s">
        <v>170</v>
      </c>
      <c r="I489" s="100" t="s">
        <v>96</v>
      </c>
      <c r="J489" s="100" t="s">
        <v>169</v>
      </c>
      <c r="K489" s="100" t="s">
        <v>97</v>
      </c>
      <c r="L489" s="256" t="s">
        <v>168</v>
      </c>
      <c r="M489" s="262"/>
      <c r="N489" s="256" t="s">
        <v>167</v>
      </c>
      <c r="O489" s="262"/>
      <c r="P489" s="256" t="s">
        <v>167</v>
      </c>
      <c r="Q489" s="257"/>
      <c r="R489" s="256" t="s">
        <v>167</v>
      </c>
      <c r="S489" s="257"/>
      <c r="T489" s="256" t="s">
        <v>167</v>
      </c>
      <c r="U489" s="257"/>
      <c r="V489" s="256" t="s">
        <v>167</v>
      </c>
      <c r="W489" s="257"/>
      <c r="X489" s="256" t="s">
        <v>167</v>
      </c>
      <c r="Y489" s="257"/>
      <c r="Z489" s="256" t="s">
        <v>167</v>
      </c>
      <c r="AA489" s="257"/>
      <c r="AB489" s="261" t="s">
        <v>166</v>
      </c>
      <c r="AC489" s="257"/>
      <c r="AD489" s="101" t="s">
        <v>165</v>
      </c>
      <c r="AE489" s="101" t="s">
        <v>164</v>
      </c>
      <c r="AF489" s="100" t="s">
        <v>163</v>
      </c>
      <c r="AG489" s="100" t="s">
        <v>162</v>
      </c>
      <c r="AH489" s="99" t="s">
        <v>161</v>
      </c>
      <c r="AI489" s="98"/>
      <c r="AJ489" s="107" t="s">
        <v>160</v>
      </c>
      <c r="AK489" s="95" t="s">
        <v>159</v>
      </c>
      <c r="AL489" s="94" t="s">
        <v>158</v>
      </c>
      <c r="AM489" s="96" t="s">
        <v>157</v>
      </c>
      <c r="AN489" s="95" t="s">
        <v>156</v>
      </c>
      <c r="AO489" s="94" t="s">
        <v>155</v>
      </c>
      <c r="AP489" s="96" t="s">
        <v>154</v>
      </c>
      <c r="AQ489" s="95" t="s">
        <v>153</v>
      </c>
      <c r="AR489" s="97" t="s">
        <v>152</v>
      </c>
      <c r="AS489" s="96" t="s">
        <v>151</v>
      </c>
      <c r="AT489" s="95" t="s">
        <v>150</v>
      </c>
      <c r="AU489" s="94" t="s">
        <v>149</v>
      </c>
      <c r="AV489" s="96" t="s">
        <v>148</v>
      </c>
      <c r="AW489" s="95" t="s">
        <v>147</v>
      </c>
      <c r="AX489" s="94" t="s">
        <v>146</v>
      </c>
      <c r="AY489" s="93" t="s">
        <v>145</v>
      </c>
      <c r="AZ489" s="92" t="s">
        <v>144</v>
      </c>
      <c r="BA489" s="92" t="s">
        <v>143</v>
      </c>
      <c r="BB489" s="91" t="s">
        <v>142</v>
      </c>
    </row>
    <row r="490" spans="2:62" ht="48" thickBot="1" x14ac:dyDescent="0.3">
      <c r="B490" s="90" t="s">
        <v>220</v>
      </c>
      <c r="C490" s="89"/>
      <c r="D490" s="88">
        <v>179</v>
      </c>
      <c r="E490" s="258"/>
      <c r="F490" s="259"/>
      <c r="G490" s="260"/>
      <c r="H490" s="87" t="s">
        <v>140</v>
      </c>
      <c r="I490" s="86"/>
      <c r="J490" s="86"/>
      <c r="K490" s="85"/>
      <c r="L490" s="84"/>
      <c r="M490" s="81"/>
      <c r="N490" s="84"/>
      <c r="O490" s="81"/>
      <c r="P490" s="84"/>
      <c r="Q490" s="81"/>
      <c r="R490" s="84"/>
      <c r="S490" s="81"/>
      <c r="T490" s="84"/>
      <c r="U490" s="81"/>
      <c r="V490" s="84"/>
      <c r="W490" s="81"/>
      <c r="X490" s="84"/>
      <c r="Y490" s="81"/>
      <c r="Z490" s="84"/>
      <c r="AA490" s="83"/>
      <c r="AB490" s="82" t="s">
        <v>139</v>
      </c>
      <c r="AC490" s="81"/>
      <c r="AD490" s="81"/>
      <c r="AE490" s="81"/>
      <c r="AF490" s="80"/>
      <c r="AG490" s="80"/>
      <c r="AH490" s="60"/>
      <c r="AI490" s="79" t="s">
        <v>138</v>
      </c>
      <c r="AJ490" s="106">
        <f t="shared" ref="AJ490:BB490" si="64">SUM(AJ492:AJ503)</f>
        <v>38</v>
      </c>
      <c r="AK490" s="77">
        <f t="shared" si="64"/>
        <v>2</v>
      </c>
      <c r="AL490" s="76">
        <f t="shared" si="64"/>
        <v>0</v>
      </c>
      <c r="AM490" s="78">
        <f t="shared" si="64"/>
        <v>44</v>
      </c>
      <c r="AN490" s="77">
        <f t="shared" si="64"/>
        <v>9</v>
      </c>
      <c r="AO490" s="76">
        <f t="shared" si="64"/>
        <v>0</v>
      </c>
      <c r="AP490" s="78">
        <f t="shared" si="64"/>
        <v>2</v>
      </c>
      <c r="AQ490" s="77">
        <f t="shared" si="64"/>
        <v>0</v>
      </c>
      <c r="AR490" s="76">
        <f t="shared" si="64"/>
        <v>0</v>
      </c>
      <c r="AS490" s="78">
        <f t="shared" si="64"/>
        <v>5</v>
      </c>
      <c r="AT490" s="77">
        <f t="shared" si="64"/>
        <v>0</v>
      </c>
      <c r="AU490" s="76">
        <f t="shared" si="64"/>
        <v>0</v>
      </c>
      <c r="AV490" s="78">
        <f t="shared" si="64"/>
        <v>0</v>
      </c>
      <c r="AW490" s="77">
        <f t="shared" si="64"/>
        <v>0</v>
      </c>
      <c r="AX490" s="76">
        <f t="shared" si="64"/>
        <v>0</v>
      </c>
      <c r="AY490" s="75">
        <f t="shared" si="64"/>
        <v>0</v>
      </c>
      <c r="AZ490" s="74">
        <f t="shared" si="64"/>
        <v>0</v>
      </c>
      <c r="BA490" s="74">
        <f t="shared" si="64"/>
        <v>0</v>
      </c>
      <c r="BB490" s="73">
        <f t="shared" si="64"/>
        <v>0</v>
      </c>
      <c r="BC490" s="72" t="s">
        <v>137</v>
      </c>
      <c r="BF490" s="5">
        <f>SUM(AJ490:AL490)/$BG$5</f>
        <v>13.333333333333334</v>
      </c>
      <c r="BG490" s="5">
        <f>SUM(AM490:AO490,AY490)/$BG$5</f>
        <v>17.666666666666668</v>
      </c>
      <c r="BH490" s="5">
        <f>SUM(AP490:AR490,AZ490)/$BG$5</f>
        <v>0.66666666666666663</v>
      </c>
      <c r="BI490" s="5">
        <f>SUM(AS490:AU490,BA490)/$BG$5</f>
        <v>1.6666666666666667</v>
      </c>
      <c r="BJ490" s="5">
        <f>SUM(AV490:AX490,BB490)/$BG$5</f>
        <v>0</v>
      </c>
    </row>
    <row r="491" spans="2:62" ht="37.5" thickBot="1" x14ac:dyDescent="0.3">
      <c r="B491" s="71"/>
      <c r="C491" s="70"/>
      <c r="D491" s="69"/>
      <c r="E491" s="68"/>
      <c r="F491" s="68"/>
      <c r="G491" s="67"/>
      <c r="H491" s="66"/>
      <c r="I491" s="64"/>
      <c r="J491" s="64"/>
      <c r="K491" s="65"/>
      <c r="L491" s="64"/>
      <c r="M491" s="62"/>
      <c r="N491" s="64"/>
      <c r="O491" s="62"/>
      <c r="P491" s="64"/>
      <c r="Q491" s="62"/>
      <c r="R491" s="64"/>
      <c r="S491" s="62"/>
      <c r="T491" s="64"/>
      <c r="U491" s="62"/>
      <c r="V491" s="64"/>
      <c r="W491" s="62"/>
      <c r="X491" s="64"/>
      <c r="Y491" s="62"/>
      <c r="Z491" s="64"/>
      <c r="AA491" s="62"/>
      <c r="AB491" s="63"/>
      <c r="AC491" s="62"/>
      <c r="AD491" s="62"/>
      <c r="AE491" s="62"/>
      <c r="AF491" s="61"/>
      <c r="AG491" s="61"/>
      <c r="AH491" s="60"/>
      <c r="AI491" s="59" t="s">
        <v>136</v>
      </c>
      <c r="AJ491" s="58">
        <f t="shared" ref="AJ491:BB491" si="65">AJ490/3</f>
        <v>12.666666666666666</v>
      </c>
      <c r="AK491" s="57">
        <f t="shared" si="65"/>
        <v>0.66666666666666663</v>
      </c>
      <c r="AL491" s="56">
        <f t="shared" si="65"/>
        <v>0</v>
      </c>
      <c r="AM491" s="58">
        <f t="shared" si="65"/>
        <v>14.666666666666666</v>
      </c>
      <c r="AN491" s="57">
        <f t="shared" si="65"/>
        <v>3</v>
      </c>
      <c r="AO491" s="56">
        <f t="shared" si="65"/>
        <v>0</v>
      </c>
      <c r="AP491" s="58">
        <f t="shared" si="65"/>
        <v>0.66666666666666663</v>
      </c>
      <c r="AQ491" s="57">
        <f t="shared" si="65"/>
        <v>0</v>
      </c>
      <c r="AR491" s="56">
        <f t="shared" si="65"/>
        <v>0</v>
      </c>
      <c r="AS491" s="58">
        <f t="shared" si="65"/>
        <v>1.6666666666666667</v>
      </c>
      <c r="AT491" s="57">
        <f t="shared" si="65"/>
        <v>0</v>
      </c>
      <c r="AU491" s="56">
        <f t="shared" si="65"/>
        <v>0</v>
      </c>
      <c r="AV491" s="58">
        <f t="shared" si="65"/>
        <v>0</v>
      </c>
      <c r="AW491" s="57">
        <f t="shared" si="65"/>
        <v>0</v>
      </c>
      <c r="AX491" s="56">
        <f t="shared" si="65"/>
        <v>0</v>
      </c>
      <c r="AY491" s="55">
        <f t="shared" si="65"/>
        <v>0</v>
      </c>
      <c r="AZ491" s="54">
        <f t="shared" si="65"/>
        <v>0</v>
      </c>
      <c r="BA491" s="54">
        <f t="shared" si="65"/>
        <v>0</v>
      </c>
      <c r="BB491" s="53">
        <f t="shared" si="65"/>
        <v>0</v>
      </c>
      <c r="BC491" s="52" t="s">
        <v>135</v>
      </c>
    </row>
    <row r="492" spans="2:62" ht="28.15" customHeight="1" x14ac:dyDescent="0.2">
      <c r="B492" s="30"/>
      <c r="C492" s="242">
        <v>1</v>
      </c>
      <c r="D492" s="44"/>
      <c r="E492" s="43"/>
      <c r="F492" s="43"/>
      <c r="G492" s="42"/>
      <c r="H492" s="223" t="s">
        <v>183</v>
      </c>
      <c r="I492" s="246">
        <v>41</v>
      </c>
      <c r="J492" s="246">
        <v>19</v>
      </c>
      <c r="K492" s="246">
        <v>5</v>
      </c>
      <c r="L492" s="41" t="s">
        <v>133</v>
      </c>
      <c r="M492" s="40" t="s">
        <v>104</v>
      </c>
      <c r="N492" s="41" t="s">
        <v>131</v>
      </c>
      <c r="O492" s="40" t="s">
        <v>444</v>
      </c>
      <c r="P492" s="41" t="s">
        <v>130</v>
      </c>
      <c r="Q492" s="40" t="s">
        <v>188</v>
      </c>
      <c r="R492" s="41" t="s">
        <v>129</v>
      </c>
      <c r="S492" s="40" t="s">
        <v>104</v>
      </c>
      <c r="T492" s="41" t="s">
        <v>128</v>
      </c>
      <c r="U492" s="40"/>
      <c r="V492" s="41" t="s">
        <v>127</v>
      </c>
      <c r="W492" s="40"/>
      <c r="X492" s="41" t="s">
        <v>126</v>
      </c>
      <c r="Y492" s="40"/>
      <c r="Z492" s="41" t="s">
        <v>125</v>
      </c>
      <c r="AA492" s="40"/>
      <c r="AB492" s="39"/>
      <c r="AC492" s="40"/>
      <c r="AD492" s="39" t="s">
        <v>121</v>
      </c>
      <c r="AE492" s="38"/>
      <c r="AF492" s="250"/>
      <c r="AG492" s="250"/>
      <c r="AH492" s="37"/>
      <c r="AI492" s="11"/>
      <c r="AJ492" s="272">
        <f>SUMPRODUCT(LEN($M492:$S495)-LEN(SUBSTITUTE($M492:$S495,"A", "")))</f>
        <v>17</v>
      </c>
      <c r="AK492" s="239">
        <f>SUMPRODUCT(LEN($AD492:$AD495)-LEN(SUBSTITUTE($AD492:$AD495,"A", "")))</f>
        <v>0</v>
      </c>
      <c r="AL492" s="230">
        <f>SUMPRODUCT(LEN($AC492:$AC495)-LEN(SUBSTITUTE($AC492:$AC495,"A", "")))</f>
        <v>0</v>
      </c>
      <c r="AM492" s="233">
        <f>SUMPRODUCT(LEN($M492:$S495)-LEN(SUBSTITUTE($M492:$S495,"S", "")))</f>
        <v>17</v>
      </c>
      <c r="AN492" s="239">
        <f>SUMPRODUCT(LEN($AD492:$AD495)-LEN(SUBSTITUTE($AD492:$AD495,"S", "")))</f>
        <v>1</v>
      </c>
      <c r="AO492" s="230">
        <f>SUMPRODUCT(LEN($AC492:$AC495)-LEN(SUBSTITUTE($AC492:$AC495,"S", "")))</f>
        <v>0</v>
      </c>
      <c r="AP492" s="233">
        <f>SUMPRODUCT(LEN($M492:$S495)-LEN(SUBSTITUTE($M492:$S495,"F", "")))</f>
        <v>0</v>
      </c>
      <c r="AQ492" s="239">
        <f>SUMPRODUCT(LEN($AD492:$AD495)-LEN(SUBSTITUTE($AD492:$AD495,"F", "")))</f>
        <v>0</v>
      </c>
      <c r="AR492" s="230">
        <f>SUMPRODUCT(LEN($AC492:$AC495)-LEN(SUBSTITUTE($AC492:$AC495,"F", "")))</f>
        <v>0</v>
      </c>
      <c r="AS492" s="233">
        <f>SUMPRODUCT(LEN($M492:$S495)-LEN(SUBSTITUTE($M492:$S495,"G", "")))</f>
        <v>1</v>
      </c>
      <c r="AT492" s="239">
        <f>SUMPRODUCT(LEN($AD492:$AD495)-LEN(SUBSTITUTE($AD492:$AD495,"G", "")))</f>
        <v>0</v>
      </c>
      <c r="AU492" s="230">
        <f>SUMPRODUCT(LEN($AC492:$AC495)-LEN(SUBSTITUTE($AC492:$AC495,"G", "")))</f>
        <v>0</v>
      </c>
      <c r="AV492" s="233">
        <f>SUMPRODUCT(LEN($L492:$S495)-LEN(SUBSTITUTE($L492:$S495,"M", "")))</f>
        <v>0</v>
      </c>
      <c r="AW492" s="236">
        <f>SUMPRODUCT(LEN($AD492:$AD495)-LEN(SUBSTITUTE($AD492:$AD495,"M", "")))</f>
        <v>0</v>
      </c>
      <c r="AX492" s="230">
        <f>SUMPRODUCT(LEN($AC492:$AC495)-LEN(SUBSTITUTE($AC492:$AC495,"M", "")))</f>
        <v>0</v>
      </c>
      <c r="AY492" s="291">
        <f>SUMPRODUCT(LEN($AE492:$AE495)-LEN(SUBSTITUTE($AE492:$AE495,"S", "")))</f>
        <v>0</v>
      </c>
      <c r="AZ492" s="227">
        <f>SUMPRODUCT(LEN($AE492:$AE495)-LEN(SUBSTITUTE($AE492:$AE495,"F", "")))</f>
        <v>0</v>
      </c>
      <c r="BA492" s="227">
        <f>SUMPRODUCT(LEN($AE492:$AE495)-LEN(SUBSTITUTE($AE492:$AE495,"G", "")))</f>
        <v>0</v>
      </c>
      <c r="BB492" s="294">
        <f>SUMPRODUCT(LEN($AE492:$AE495)-LEN(SUBSTITUTE($AE492:$AE495,"M", "")))</f>
        <v>0</v>
      </c>
    </row>
    <row r="493" spans="2:62" ht="28.15" customHeight="1" thickBot="1" x14ac:dyDescent="0.25">
      <c r="B493" s="30"/>
      <c r="C493" s="243"/>
      <c r="D493" s="36"/>
      <c r="E493" s="35"/>
      <c r="F493" s="35"/>
      <c r="G493" s="34"/>
      <c r="H493" s="224"/>
      <c r="I493" s="247"/>
      <c r="J493" s="247"/>
      <c r="K493" s="247"/>
      <c r="L493" s="33" t="s">
        <v>123</v>
      </c>
      <c r="M493" s="32" t="s">
        <v>104</v>
      </c>
      <c r="N493" s="33" t="s">
        <v>122</v>
      </c>
      <c r="O493" s="32" t="s">
        <v>376</v>
      </c>
      <c r="P493" s="33" t="s">
        <v>120</v>
      </c>
      <c r="Q493" s="32" t="s">
        <v>188</v>
      </c>
      <c r="R493" s="33" t="s">
        <v>119</v>
      </c>
      <c r="S493" s="32" t="s">
        <v>121</v>
      </c>
      <c r="T493" s="33" t="s">
        <v>118</v>
      </c>
      <c r="U493" s="32"/>
      <c r="V493" s="33" t="s">
        <v>117</v>
      </c>
      <c r="W493" s="32"/>
      <c r="X493" s="33" t="s">
        <v>116</v>
      </c>
      <c r="Y493" s="32"/>
      <c r="Z493" s="33" t="s">
        <v>115</v>
      </c>
      <c r="AA493" s="32"/>
      <c r="AB493" s="31"/>
      <c r="AC493" s="32"/>
      <c r="AD493" s="31"/>
      <c r="AE493" s="23"/>
      <c r="AF493" s="251"/>
      <c r="AG493" s="251"/>
      <c r="AH493" s="22"/>
      <c r="AI493" s="11"/>
      <c r="AJ493" s="273"/>
      <c r="AK493" s="240"/>
      <c r="AL493" s="231"/>
      <c r="AM493" s="234"/>
      <c r="AN493" s="240"/>
      <c r="AO493" s="231"/>
      <c r="AP493" s="234"/>
      <c r="AQ493" s="240"/>
      <c r="AR493" s="231"/>
      <c r="AS493" s="234"/>
      <c r="AT493" s="240"/>
      <c r="AU493" s="231"/>
      <c r="AV493" s="234"/>
      <c r="AW493" s="237"/>
      <c r="AX493" s="231"/>
      <c r="AY493" s="292"/>
      <c r="AZ493" s="228"/>
      <c r="BA493" s="228"/>
      <c r="BB493" s="295"/>
    </row>
    <row r="494" spans="2:62" ht="28.15" customHeight="1" x14ac:dyDescent="0.2">
      <c r="B494" s="30"/>
      <c r="C494" s="244"/>
      <c r="D494" s="29"/>
      <c r="E494" s="28"/>
      <c r="F494" s="28"/>
      <c r="G494" s="27"/>
      <c r="H494" s="225">
        <v>179</v>
      </c>
      <c r="I494" s="248"/>
      <c r="J494" s="248"/>
      <c r="K494" s="248"/>
      <c r="L494" s="26" t="s">
        <v>114</v>
      </c>
      <c r="M494" s="25" t="s">
        <v>412</v>
      </c>
      <c r="N494" s="26" t="s">
        <v>112</v>
      </c>
      <c r="O494" s="25" t="s">
        <v>411</v>
      </c>
      <c r="P494" s="26" t="s">
        <v>111</v>
      </c>
      <c r="Q494" s="25" t="s">
        <v>113</v>
      </c>
      <c r="R494" s="26" t="s">
        <v>110</v>
      </c>
      <c r="S494" s="25"/>
      <c r="T494" s="26" t="s">
        <v>109</v>
      </c>
      <c r="U494" s="25"/>
      <c r="V494" s="26" t="s">
        <v>108</v>
      </c>
      <c r="W494" s="25"/>
      <c r="X494" s="26" t="s">
        <v>107</v>
      </c>
      <c r="Y494" s="25"/>
      <c r="Z494" s="26" t="s">
        <v>106</v>
      </c>
      <c r="AA494" s="25"/>
      <c r="AB494" s="24"/>
      <c r="AC494" s="25"/>
      <c r="AD494" s="24"/>
      <c r="AE494" s="23"/>
      <c r="AF494" s="251"/>
      <c r="AG494" s="251"/>
      <c r="AH494" s="22"/>
      <c r="AI494" s="11"/>
      <c r="AJ494" s="273"/>
      <c r="AK494" s="240"/>
      <c r="AL494" s="231"/>
      <c r="AM494" s="234"/>
      <c r="AN494" s="240"/>
      <c r="AO494" s="231"/>
      <c r="AP494" s="234"/>
      <c r="AQ494" s="240"/>
      <c r="AR494" s="231"/>
      <c r="AS494" s="234"/>
      <c r="AT494" s="240"/>
      <c r="AU494" s="231"/>
      <c r="AV494" s="234"/>
      <c r="AW494" s="237"/>
      <c r="AX494" s="231"/>
      <c r="AY494" s="292"/>
      <c r="AZ494" s="228"/>
      <c r="BA494" s="228"/>
      <c r="BB494" s="295"/>
    </row>
    <row r="495" spans="2:62" ht="28.15" customHeight="1" thickBot="1" x14ac:dyDescent="0.25">
      <c r="B495" s="30"/>
      <c r="C495" s="253"/>
      <c r="D495" s="51"/>
      <c r="E495" s="50"/>
      <c r="F495" s="50"/>
      <c r="G495" s="49"/>
      <c r="H495" s="226"/>
      <c r="I495" s="254"/>
      <c r="J495" s="254"/>
      <c r="K495" s="254"/>
      <c r="L495" s="48" t="s">
        <v>105</v>
      </c>
      <c r="M495" s="47" t="s">
        <v>203</v>
      </c>
      <c r="N495" s="48" t="s">
        <v>103</v>
      </c>
      <c r="O495" s="47" t="s">
        <v>175</v>
      </c>
      <c r="P495" s="48" t="s">
        <v>102</v>
      </c>
      <c r="Q495" s="47" t="s">
        <v>175</v>
      </c>
      <c r="R495" s="48" t="s">
        <v>101</v>
      </c>
      <c r="S495" s="47"/>
      <c r="T495" s="48">
        <v>20</v>
      </c>
      <c r="U495" s="47"/>
      <c r="V495" s="48" t="s">
        <v>100</v>
      </c>
      <c r="W495" s="47"/>
      <c r="X495" s="48" t="s">
        <v>99</v>
      </c>
      <c r="Y495" s="47"/>
      <c r="Z495" s="48" t="s">
        <v>98</v>
      </c>
      <c r="AA495" s="47"/>
      <c r="AB495" s="16"/>
      <c r="AC495" s="47"/>
      <c r="AD495" s="16"/>
      <c r="AE495" s="46"/>
      <c r="AF495" s="255"/>
      <c r="AG495" s="255"/>
      <c r="AH495" s="45"/>
      <c r="AI495" s="11"/>
      <c r="AJ495" s="274"/>
      <c r="AK495" s="241"/>
      <c r="AL495" s="232"/>
      <c r="AM495" s="235"/>
      <c r="AN495" s="241"/>
      <c r="AO495" s="232"/>
      <c r="AP495" s="235"/>
      <c r="AQ495" s="241"/>
      <c r="AR495" s="232"/>
      <c r="AS495" s="235"/>
      <c r="AT495" s="241"/>
      <c r="AU495" s="232"/>
      <c r="AV495" s="235"/>
      <c r="AW495" s="238"/>
      <c r="AX495" s="232"/>
      <c r="AY495" s="293"/>
      <c r="AZ495" s="229"/>
      <c r="BA495" s="229"/>
      <c r="BB495" s="296"/>
    </row>
    <row r="496" spans="2:62" ht="28.15" customHeight="1" x14ac:dyDescent="0.2">
      <c r="B496" s="30"/>
      <c r="C496" s="242">
        <v>2</v>
      </c>
      <c r="D496" s="44"/>
      <c r="E496" s="43"/>
      <c r="F496" s="43"/>
      <c r="G496" s="42"/>
      <c r="H496" s="223"/>
      <c r="I496" s="246">
        <v>47</v>
      </c>
      <c r="J496" s="246">
        <v>17</v>
      </c>
      <c r="K496" s="246">
        <v>7</v>
      </c>
      <c r="L496" s="41" t="s">
        <v>133</v>
      </c>
      <c r="M496" s="40" t="s">
        <v>104</v>
      </c>
      <c r="N496" s="41" t="s">
        <v>131</v>
      </c>
      <c r="O496" s="40" t="s">
        <v>175</v>
      </c>
      <c r="P496" s="41" t="s">
        <v>130</v>
      </c>
      <c r="Q496" s="40" t="s">
        <v>113</v>
      </c>
      <c r="R496" s="41" t="s">
        <v>129</v>
      </c>
      <c r="S496" s="40"/>
      <c r="T496" s="41" t="s">
        <v>128</v>
      </c>
      <c r="U496" s="40"/>
      <c r="V496" s="41" t="s">
        <v>127</v>
      </c>
      <c r="W496" s="40"/>
      <c r="X496" s="41" t="s">
        <v>126</v>
      </c>
      <c r="Y496" s="40"/>
      <c r="Z496" s="41" t="s">
        <v>125</v>
      </c>
      <c r="AA496" s="40"/>
      <c r="AB496" s="39"/>
      <c r="AC496" s="40"/>
      <c r="AD496" s="39" t="s">
        <v>113</v>
      </c>
      <c r="AE496" s="38"/>
      <c r="AF496" s="250">
        <v>7</v>
      </c>
      <c r="AG496" s="250"/>
      <c r="AH496" s="37"/>
      <c r="AI496" s="11"/>
      <c r="AJ496" s="272">
        <f>SUMPRODUCT(LEN($M496:$S499)-LEN(SUBSTITUTE($M496:$S499,"A", "")))</f>
        <v>7</v>
      </c>
      <c r="AK496" s="239">
        <f>SUMPRODUCT(LEN($AD496:$AD499)-LEN(SUBSTITUTE($AD496:$AD499,"A", "")))</f>
        <v>0</v>
      </c>
      <c r="AL496" s="230">
        <f>SUMPRODUCT(LEN($AC496:$AC499)-LEN(SUBSTITUTE($AC496:$AC499,"A", "")))</f>
        <v>0</v>
      </c>
      <c r="AM496" s="233">
        <f>SUMPRODUCT(LEN($M496:$S499)-LEN(SUBSTITUTE($M496:$S499,"S", "")))</f>
        <v>12</v>
      </c>
      <c r="AN496" s="239">
        <f>SUMPRODUCT(LEN($AD496:$AD499)-LEN(SUBSTITUTE($AD496:$AD499,"S", "")))</f>
        <v>6</v>
      </c>
      <c r="AO496" s="230">
        <f>SUMPRODUCT(LEN($AC496:$AC499)-LEN(SUBSTITUTE($AC496:$AC499,"S", "")))</f>
        <v>0</v>
      </c>
      <c r="AP496" s="233">
        <f>SUMPRODUCT(LEN($M496:$S499)-LEN(SUBSTITUTE($M496:$S499,"F", "")))</f>
        <v>1</v>
      </c>
      <c r="AQ496" s="239">
        <f>SUMPRODUCT(LEN($AD496:$AD499)-LEN(SUBSTITUTE($AD496:$AD499,"F", "")))</f>
        <v>0</v>
      </c>
      <c r="AR496" s="230">
        <f>SUMPRODUCT(LEN($AC496:$AC499)-LEN(SUBSTITUTE($AC496:$AC499,"F", "")))</f>
        <v>0</v>
      </c>
      <c r="AS496" s="233">
        <f>SUMPRODUCT(LEN($M496:$S499)-LEN(SUBSTITUTE($M496:$S499,"G", "")))</f>
        <v>1</v>
      </c>
      <c r="AT496" s="239">
        <f>SUMPRODUCT(LEN($AD496:$AD499)-LEN(SUBSTITUTE($AD496:$AD499,"G", "")))</f>
        <v>0</v>
      </c>
      <c r="AU496" s="230">
        <f>SUMPRODUCT(LEN($AC496:$AC499)-LEN(SUBSTITUTE($AC496:$AC499,"G", "")))</f>
        <v>0</v>
      </c>
      <c r="AV496" s="233">
        <f>SUMPRODUCT(LEN($L496:$S499)-LEN(SUBSTITUTE($L496:$S499,"M", "")))</f>
        <v>0</v>
      </c>
      <c r="AW496" s="236">
        <f>SUMPRODUCT(LEN($AD496:$AD499)-LEN(SUBSTITUTE($AD496:$AD499,"M", "")))</f>
        <v>0</v>
      </c>
      <c r="AX496" s="230">
        <f>SUMPRODUCT(LEN($AC496:$AC499)-LEN(SUBSTITUTE($AC496:$AC499,"M", "")))</f>
        <v>0</v>
      </c>
      <c r="AY496" s="291">
        <f>SUMPRODUCT(LEN($AE496:$AE499)-LEN(SUBSTITUTE($AE496:$AE499,"S", "")))</f>
        <v>0</v>
      </c>
      <c r="AZ496" s="227">
        <f>SUMPRODUCT(LEN($AE496:$AE499)-LEN(SUBSTITUTE($AE496:$AE499,"F", "")))</f>
        <v>0</v>
      </c>
      <c r="BA496" s="227">
        <f>SUMPRODUCT(LEN($AE496:$AE499)-LEN(SUBSTITUTE($AE496:$AE499,"G", "")))</f>
        <v>0</v>
      </c>
      <c r="BB496" s="294">
        <f>SUMPRODUCT(LEN($AE496:$AE499)-LEN(SUBSTITUTE($AE496:$AE499,"M", "")))</f>
        <v>0</v>
      </c>
    </row>
    <row r="497" spans="2:62" ht="28.15" customHeight="1" thickBot="1" x14ac:dyDescent="0.25">
      <c r="B497" s="30"/>
      <c r="C497" s="243"/>
      <c r="D497" s="36"/>
      <c r="E497" s="35"/>
      <c r="F497" s="35"/>
      <c r="G497" s="34"/>
      <c r="H497" s="224"/>
      <c r="I497" s="247"/>
      <c r="J497" s="247"/>
      <c r="K497" s="247"/>
      <c r="L497" s="33" t="s">
        <v>123</v>
      </c>
      <c r="M497" s="32" t="s">
        <v>399</v>
      </c>
      <c r="N497" s="33" t="s">
        <v>122</v>
      </c>
      <c r="O497" s="32" t="s">
        <v>178</v>
      </c>
      <c r="P497" s="33" t="s">
        <v>120</v>
      </c>
      <c r="Q497" s="32" t="s">
        <v>121</v>
      </c>
      <c r="R497" s="33" t="s">
        <v>119</v>
      </c>
      <c r="S497" s="32"/>
      <c r="T497" s="33" t="s">
        <v>118</v>
      </c>
      <c r="U497" s="32"/>
      <c r="V497" s="33" t="s">
        <v>117</v>
      </c>
      <c r="W497" s="32"/>
      <c r="X497" s="33" t="s">
        <v>116</v>
      </c>
      <c r="Y497" s="32"/>
      <c r="Z497" s="33" t="s">
        <v>115</v>
      </c>
      <c r="AA497" s="32"/>
      <c r="AB497" s="31"/>
      <c r="AC497" s="32"/>
      <c r="AD497" s="31" t="s">
        <v>425</v>
      </c>
      <c r="AE497" s="23"/>
      <c r="AF497" s="251"/>
      <c r="AG497" s="251"/>
      <c r="AH497" s="22"/>
      <c r="AI497" s="11"/>
      <c r="AJ497" s="273"/>
      <c r="AK497" s="240"/>
      <c r="AL497" s="231"/>
      <c r="AM497" s="234"/>
      <c r="AN497" s="240"/>
      <c r="AO497" s="231"/>
      <c r="AP497" s="234"/>
      <c r="AQ497" s="240"/>
      <c r="AR497" s="231"/>
      <c r="AS497" s="234"/>
      <c r="AT497" s="240"/>
      <c r="AU497" s="231"/>
      <c r="AV497" s="234"/>
      <c r="AW497" s="237"/>
      <c r="AX497" s="231"/>
      <c r="AY497" s="292"/>
      <c r="AZ497" s="228"/>
      <c r="BA497" s="228"/>
      <c r="BB497" s="295"/>
    </row>
    <row r="498" spans="2:62" ht="28.15" customHeight="1" x14ac:dyDescent="0.2">
      <c r="B498" s="30"/>
      <c r="C498" s="244"/>
      <c r="D498" s="29"/>
      <c r="E498" s="28"/>
      <c r="F498" s="28"/>
      <c r="G498" s="27"/>
      <c r="H498" s="225"/>
      <c r="I498" s="248"/>
      <c r="J498" s="248"/>
      <c r="K498" s="248"/>
      <c r="L498" s="26" t="s">
        <v>114</v>
      </c>
      <c r="M498" s="25" t="s">
        <v>375</v>
      </c>
      <c r="N498" s="26" t="s">
        <v>112</v>
      </c>
      <c r="O498" s="25" t="s">
        <v>175</v>
      </c>
      <c r="P498" s="26" t="s">
        <v>111</v>
      </c>
      <c r="Q498" s="25"/>
      <c r="R498" s="26" t="s">
        <v>110</v>
      </c>
      <c r="S498" s="25"/>
      <c r="T498" s="26" t="s">
        <v>109</v>
      </c>
      <c r="U498" s="25"/>
      <c r="V498" s="26" t="s">
        <v>108</v>
      </c>
      <c r="W498" s="25"/>
      <c r="X498" s="26" t="s">
        <v>107</v>
      </c>
      <c r="Y498" s="25"/>
      <c r="Z498" s="26" t="s">
        <v>106</v>
      </c>
      <c r="AA498" s="25"/>
      <c r="AB498" s="24"/>
      <c r="AC498" s="25"/>
      <c r="AD498" s="24"/>
      <c r="AE498" s="23"/>
      <c r="AF498" s="251"/>
      <c r="AG498" s="251"/>
      <c r="AH498" s="22"/>
      <c r="AI498" s="11"/>
      <c r="AJ498" s="273"/>
      <c r="AK498" s="240"/>
      <c r="AL498" s="231"/>
      <c r="AM498" s="234"/>
      <c r="AN498" s="240"/>
      <c r="AO498" s="231"/>
      <c r="AP498" s="234"/>
      <c r="AQ498" s="240"/>
      <c r="AR498" s="231"/>
      <c r="AS498" s="234"/>
      <c r="AT498" s="240"/>
      <c r="AU498" s="231"/>
      <c r="AV498" s="234"/>
      <c r="AW498" s="237"/>
      <c r="AX498" s="231"/>
      <c r="AY498" s="292"/>
      <c r="AZ498" s="228"/>
      <c r="BA498" s="228"/>
      <c r="BB498" s="295"/>
    </row>
    <row r="499" spans="2:62" ht="28.15" customHeight="1" thickBot="1" x14ac:dyDescent="0.25">
      <c r="B499" s="30"/>
      <c r="C499" s="253"/>
      <c r="D499" s="51"/>
      <c r="E499" s="50"/>
      <c r="F499" s="50"/>
      <c r="G499" s="49"/>
      <c r="H499" s="226"/>
      <c r="I499" s="254"/>
      <c r="J499" s="254"/>
      <c r="K499" s="254"/>
      <c r="L499" s="48" t="s">
        <v>105</v>
      </c>
      <c r="M499" s="47" t="s">
        <v>215</v>
      </c>
      <c r="N499" s="48" t="s">
        <v>103</v>
      </c>
      <c r="O499" s="47" t="s">
        <v>113</v>
      </c>
      <c r="P499" s="48" t="s">
        <v>102</v>
      </c>
      <c r="Q499" s="47"/>
      <c r="R499" s="48" t="s">
        <v>101</v>
      </c>
      <c r="S499" s="47"/>
      <c r="T499" s="48">
        <v>20</v>
      </c>
      <c r="U499" s="47"/>
      <c r="V499" s="48" t="s">
        <v>100</v>
      </c>
      <c r="W499" s="47"/>
      <c r="X499" s="48" t="s">
        <v>99</v>
      </c>
      <c r="Y499" s="47"/>
      <c r="Z499" s="48" t="s">
        <v>98</v>
      </c>
      <c r="AA499" s="47"/>
      <c r="AB499" s="16"/>
      <c r="AC499" s="47"/>
      <c r="AD499" s="16"/>
      <c r="AE499" s="46"/>
      <c r="AF499" s="255"/>
      <c r="AG499" s="255"/>
      <c r="AH499" s="45"/>
      <c r="AI499" s="11"/>
      <c r="AJ499" s="274"/>
      <c r="AK499" s="241"/>
      <c r="AL499" s="232"/>
      <c r="AM499" s="235"/>
      <c r="AN499" s="241"/>
      <c r="AO499" s="232"/>
      <c r="AP499" s="235"/>
      <c r="AQ499" s="241"/>
      <c r="AR499" s="232"/>
      <c r="AS499" s="235"/>
      <c r="AT499" s="241"/>
      <c r="AU499" s="232"/>
      <c r="AV499" s="235"/>
      <c r="AW499" s="238"/>
      <c r="AX499" s="232"/>
      <c r="AY499" s="293"/>
      <c r="AZ499" s="229"/>
      <c r="BA499" s="229"/>
      <c r="BB499" s="296"/>
    </row>
    <row r="500" spans="2:62" ht="28.15" customHeight="1" x14ac:dyDescent="0.2">
      <c r="B500" s="30"/>
      <c r="C500" s="242">
        <v>3</v>
      </c>
      <c r="D500" s="44"/>
      <c r="E500" s="43"/>
      <c r="F500" s="43"/>
      <c r="G500" s="42"/>
      <c r="H500" s="223"/>
      <c r="I500" s="246">
        <v>50</v>
      </c>
      <c r="J500" s="246">
        <v>19</v>
      </c>
      <c r="K500" s="246">
        <v>7</v>
      </c>
      <c r="L500" s="41" t="s">
        <v>133</v>
      </c>
      <c r="M500" s="40" t="s">
        <v>443</v>
      </c>
      <c r="N500" s="41" t="s">
        <v>131</v>
      </c>
      <c r="O500" s="40" t="s">
        <v>217</v>
      </c>
      <c r="P500" s="41" t="s">
        <v>130</v>
      </c>
      <c r="Q500" s="40" t="s">
        <v>124</v>
      </c>
      <c r="R500" s="41" t="s">
        <v>129</v>
      </c>
      <c r="S500" s="40"/>
      <c r="T500" s="41" t="s">
        <v>128</v>
      </c>
      <c r="U500" s="40"/>
      <c r="V500" s="41" t="s">
        <v>127</v>
      </c>
      <c r="W500" s="40"/>
      <c r="X500" s="41" t="s">
        <v>126</v>
      </c>
      <c r="Y500" s="40"/>
      <c r="Z500" s="41" t="s">
        <v>125</v>
      </c>
      <c r="AA500" s="40"/>
      <c r="AB500" s="39"/>
      <c r="AC500" s="40"/>
      <c r="AD500" s="39" t="s">
        <v>411</v>
      </c>
      <c r="AE500" s="38"/>
      <c r="AF500" s="250">
        <v>8</v>
      </c>
      <c r="AG500" s="250"/>
      <c r="AH500" s="37"/>
      <c r="AI500" s="11"/>
      <c r="AJ500" s="272">
        <f>SUMPRODUCT(LEN($M500:$S503)-LEN(SUBSTITUTE($M500:$S503,"A", "")))</f>
        <v>14</v>
      </c>
      <c r="AK500" s="239">
        <f>SUMPRODUCT(LEN($AD500:$AD503)-LEN(SUBSTITUTE($AD500:$AD503,"A", "")))</f>
        <v>2</v>
      </c>
      <c r="AL500" s="230">
        <f>SUMPRODUCT(LEN($AC500:$AC503)-LEN(SUBSTITUTE($AC500:$AC503,"A", "")))</f>
        <v>0</v>
      </c>
      <c r="AM500" s="233">
        <f>SUMPRODUCT(LEN($M500:$S503)-LEN(SUBSTITUTE($M500:$S503,"S", "")))</f>
        <v>15</v>
      </c>
      <c r="AN500" s="239">
        <f>SUMPRODUCT(LEN($AD500:$AD503)-LEN(SUBSTITUTE($AD500:$AD503,"S", "")))</f>
        <v>2</v>
      </c>
      <c r="AO500" s="230">
        <f>SUMPRODUCT(LEN($AC500:$AC503)-LEN(SUBSTITUTE($AC500:$AC503,"S", "")))</f>
        <v>0</v>
      </c>
      <c r="AP500" s="233">
        <f>SUMPRODUCT(LEN($M500:$S503)-LEN(SUBSTITUTE($M500:$S503,"F", "")))</f>
        <v>1</v>
      </c>
      <c r="AQ500" s="239">
        <f>SUMPRODUCT(LEN($AD500:$AD503)-LEN(SUBSTITUTE($AD500:$AD503,"F", "")))</f>
        <v>0</v>
      </c>
      <c r="AR500" s="230">
        <f>SUMPRODUCT(LEN($AC500:$AC503)-LEN(SUBSTITUTE($AC500:$AC503,"F", "")))</f>
        <v>0</v>
      </c>
      <c r="AS500" s="233">
        <f>SUMPRODUCT(LEN($M500:$S503)-LEN(SUBSTITUTE($M500:$S503,"G", "")))</f>
        <v>3</v>
      </c>
      <c r="AT500" s="239">
        <f>SUMPRODUCT(LEN($AD500:$AD503)-LEN(SUBSTITUTE($AD500:$AD503,"G", "")))</f>
        <v>0</v>
      </c>
      <c r="AU500" s="230">
        <f>SUMPRODUCT(LEN($AC500:$AC503)-LEN(SUBSTITUTE($AC500:$AC503,"G", "")))</f>
        <v>0</v>
      </c>
      <c r="AV500" s="233">
        <f>SUMPRODUCT(LEN($L500:$S503)-LEN(SUBSTITUTE($L500:$S503,"M", "")))</f>
        <v>0</v>
      </c>
      <c r="AW500" s="236">
        <f>SUMPRODUCT(LEN($AD500:$AD503)-LEN(SUBSTITUTE($AD500:$AD503,"M", "")))</f>
        <v>0</v>
      </c>
      <c r="AX500" s="230">
        <f>SUMPRODUCT(LEN($AC500:$AC503)-LEN(SUBSTITUTE($AC500:$AC503,"M", "")))</f>
        <v>0</v>
      </c>
      <c r="AY500" s="291">
        <f>SUMPRODUCT(LEN($AE500:$AE503)-LEN(SUBSTITUTE($AE500:$AE503,"S", "")))</f>
        <v>0</v>
      </c>
      <c r="AZ500" s="227">
        <f>SUMPRODUCT(LEN($AE500:$AE503)-LEN(SUBSTITUTE($AE500:$AE503,"F", "")))</f>
        <v>0</v>
      </c>
      <c r="BA500" s="227">
        <f>SUMPRODUCT(LEN($AE500:$AE503)-LEN(SUBSTITUTE($AE500:$AE503,"G", "")))</f>
        <v>0</v>
      </c>
      <c r="BB500" s="294">
        <f>SUMPRODUCT(LEN($AE500:$AE503)-LEN(SUBSTITUTE($AE500:$AE503,"M", "")))</f>
        <v>0</v>
      </c>
    </row>
    <row r="501" spans="2:62" ht="28.15" customHeight="1" thickBot="1" x14ac:dyDescent="0.25">
      <c r="B501" s="30"/>
      <c r="C501" s="243"/>
      <c r="D501" s="36"/>
      <c r="E501" s="35"/>
      <c r="F501" s="35"/>
      <c r="G501" s="34"/>
      <c r="H501" s="224"/>
      <c r="I501" s="247"/>
      <c r="J501" s="247"/>
      <c r="K501" s="247"/>
      <c r="L501" s="33" t="s">
        <v>123</v>
      </c>
      <c r="M501" s="32" t="s">
        <v>482</v>
      </c>
      <c r="N501" s="33" t="s">
        <v>122</v>
      </c>
      <c r="O501" s="32" t="s">
        <v>217</v>
      </c>
      <c r="P501" s="33" t="s">
        <v>120</v>
      </c>
      <c r="Q501" s="32" t="s">
        <v>113</v>
      </c>
      <c r="R501" s="33" t="s">
        <v>119</v>
      </c>
      <c r="S501" s="32"/>
      <c r="T501" s="33" t="s">
        <v>118</v>
      </c>
      <c r="U501" s="32"/>
      <c r="V501" s="33" t="s">
        <v>117</v>
      </c>
      <c r="W501" s="32"/>
      <c r="X501" s="33" t="s">
        <v>116</v>
      </c>
      <c r="Y501" s="32"/>
      <c r="Z501" s="33" t="s">
        <v>115</v>
      </c>
      <c r="AA501" s="32"/>
      <c r="AB501" s="31"/>
      <c r="AC501" s="32"/>
      <c r="AD501" s="31"/>
      <c r="AE501" s="23"/>
      <c r="AF501" s="251"/>
      <c r="AG501" s="251"/>
      <c r="AH501" s="22"/>
      <c r="AI501" s="11"/>
      <c r="AJ501" s="273"/>
      <c r="AK501" s="240"/>
      <c r="AL501" s="231"/>
      <c r="AM501" s="234"/>
      <c r="AN501" s="240"/>
      <c r="AO501" s="231"/>
      <c r="AP501" s="234"/>
      <c r="AQ501" s="240"/>
      <c r="AR501" s="231"/>
      <c r="AS501" s="234"/>
      <c r="AT501" s="240"/>
      <c r="AU501" s="231"/>
      <c r="AV501" s="234"/>
      <c r="AW501" s="237"/>
      <c r="AX501" s="231"/>
      <c r="AY501" s="292"/>
      <c r="AZ501" s="228"/>
      <c r="BA501" s="228"/>
      <c r="BB501" s="295"/>
    </row>
    <row r="502" spans="2:62" ht="28.15" customHeight="1" x14ac:dyDescent="0.2">
      <c r="B502" s="30"/>
      <c r="C502" s="244"/>
      <c r="D502" s="29"/>
      <c r="E502" s="28"/>
      <c r="F502" s="28"/>
      <c r="G502" s="27"/>
      <c r="H502" s="225"/>
      <c r="I502" s="248"/>
      <c r="J502" s="248"/>
      <c r="K502" s="248"/>
      <c r="L502" s="26" t="s">
        <v>114</v>
      </c>
      <c r="M502" s="25" t="s">
        <v>377</v>
      </c>
      <c r="N502" s="26" t="s">
        <v>112</v>
      </c>
      <c r="O502" s="25" t="s">
        <v>195</v>
      </c>
      <c r="P502" s="26" t="s">
        <v>111</v>
      </c>
      <c r="Q502" s="25" t="s">
        <v>104</v>
      </c>
      <c r="R502" s="26" t="s">
        <v>110</v>
      </c>
      <c r="S502" s="25"/>
      <c r="T502" s="26" t="s">
        <v>109</v>
      </c>
      <c r="U502" s="25"/>
      <c r="V502" s="26" t="s">
        <v>108</v>
      </c>
      <c r="W502" s="25"/>
      <c r="X502" s="26" t="s">
        <v>107</v>
      </c>
      <c r="Y502" s="25"/>
      <c r="Z502" s="26" t="s">
        <v>106</v>
      </c>
      <c r="AA502" s="25"/>
      <c r="AB502" s="24"/>
      <c r="AC502" s="25"/>
      <c r="AD502" s="24"/>
      <c r="AE502" s="23"/>
      <c r="AF502" s="251"/>
      <c r="AG502" s="251"/>
      <c r="AH502" s="22"/>
      <c r="AI502" s="11"/>
      <c r="AJ502" s="273"/>
      <c r="AK502" s="240"/>
      <c r="AL502" s="231"/>
      <c r="AM502" s="234"/>
      <c r="AN502" s="240"/>
      <c r="AO502" s="231"/>
      <c r="AP502" s="234"/>
      <c r="AQ502" s="240"/>
      <c r="AR502" s="231"/>
      <c r="AS502" s="234"/>
      <c r="AT502" s="240"/>
      <c r="AU502" s="231"/>
      <c r="AV502" s="234"/>
      <c r="AW502" s="237"/>
      <c r="AX502" s="231"/>
      <c r="AY502" s="292"/>
      <c r="AZ502" s="228"/>
      <c r="BA502" s="228"/>
      <c r="BB502" s="295"/>
    </row>
    <row r="503" spans="2:62" ht="28.15" customHeight="1" thickBot="1" x14ac:dyDescent="0.25">
      <c r="B503" s="21"/>
      <c r="C503" s="245"/>
      <c r="D503" s="20"/>
      <c r="E503" s="19"/>
      <c r="F503" s="19"/>
      <c r="G503" s="18"/>
      <c r="H503" s="226"/>
      <c r="I503" s="249"/>
      <c r="J503" s="249"/>
      <c r="K503" s="249"/>
      <c r="L503" s="17" t="s">
        <v>105</v>
      </c>
      <c r="M503" s="15" t="s">
        <v>426</v>
      </c>
      <c r="N503" s="17" t="s">
        <v>103</v>
      </c>
      <c r="O503" s="15" t="s">
        <v>175</v>
      </c>
      <c r="P503" s="17" t="s">
        <v>102</v>
      </c>
      <c r="Q503" s="15" t="s">
        <v>121</v>
      </c>
      <c r="R503" s="17" t="s">
        <v>101</v>
      </c>
      <c r="S503" s="15"/>
      <c r="T503" s="17">
        <v>20</v>
      </c>
      <c r="U503" s="15"/>
      <c r="V503" s="17" t="s">
        <v>100</v>
      </c>
      <c r="W503" s="15"/>
      <c r="X503" s="17" t="s">
        <v>99</v>
      </c>
      <c r="Y503" s="15"/>
      <c r="Z503" s="17" t="s">
        <v>98</v>
      </c>
      <c r="AA503" s="15"/>
      <c r="AB503" s="16"/>
      <c r="AC503" s="15"/>
      <c r="AD503" s="14"/>
      <c r="AE503" s="13"/>
      <c r="AF503" s="252"/>
      <c r="AG503" s="252"/>
      <c r="AH503" s="12"/>
      <c r="AI503" s="11"/>
      <c r="AJ503" s="274"/>
      <c r="AK503" s="241"/>
      <c r="AL503" s="232"/>
      <c r="AM503" s="235"/>
      <c r="AN503" s="241"/>
      <c r="AO503" s="232"/>
      <c r="AP503" s="235"/>
      <c r="AQ503" s="241"/>
      <c r="AR503" s="232"/>
      <c r="AS503" s="235"/>
      <c r="AT503" s="241"/>
      <c r="AU503" s="232"/>
      <c r="AV503" s="235"/>
      <c r="AW503" s="238"/>
      <c r="AX503" s="232"/>
      <c r="AY503" s="293"/>
      <c r="AZ503" s="229"/>
      <c r="BA503" s="229"/>
      <c r="BB503" s="296"/>
    </row>
    <row r="504" spans="2:62" ht="85.9" customHeight="1" thickTop="1" thickBot="1" x14ac:dyDescent="0.35">
      <c r="B504" s="105" t="s">
        <v>174</v>
      </c>
      <c r="C504" s="95" t="s">
        <v>173</v>
      </c>
      <c r="D504" s="100" t="s">
        <v>172</v>
      </c>
      <c r="E504" s="104" t="s">
        <v>171</v>
      </c>
      <c r="F504" s="103"/>
      <c r="G504" s="102"/>
      <c r="H504" s="101" t="s">
        <v>170</v>
      </c>
      <c r="I504" s="100" t="s">
        <v>96</v>
      </c>
      <c r="J504" s="100" t="s">
        <v>169</v>
      </c>
      <c r="K504" s="100" t="s">
        <v>97</v>
      </c>
      <c r="L504" s="256" t="s">
        <v>168</v>
      </c>
      <c r="M504" s="262"/>
      <c r="N504" s="256" t="s">
        <v>167</v>
      </c>
      <c r="O504" s="262"/>
      <c r="P504" s="256" t="s">
        <v>167</v>
      </c>
      <c r="Q504" s="257"/>
      <c r="R504" s="256" t="s">
        <v>167</v>
      </c>
      <c r="S504" s="257"/>
      <c r="T504" s="256" t="s">
        <v>167</v>
      </c>
      <c r="U504" s="257"/>
      <c r="V504" s="256" t="s">
        <v>167</v>
      </c>
      <c r="W504" s="257"/>
      <c r="X504" s="256" t="s">
        <v>167</v>
      </c>
      <c r="Y504" s="257"/>
      <c r="Z504" s="256" t="s">
        <v>167</v>
      </c>
      <c r="AA504" s="257"/>
      <c r="AB504" s="261" t="s">
        <v>166</v>
      </c>
      <c r="AC504" s="257"/>
      <c r="AD504" s="101" t="s">
        <v>165</v>
      </c>
      <c r="AE504" s="101" t="s">
        <v>164</v>
      </c>
      <c r="AF504" s="100" t="s">
        <v>163</v>
      </c>
      <c r="AG504" s="100" t="s">
        <v>162</v>
      </c>
      <c r="AH504" s="99" t="s">
        <v>161</v>
      </c>
      <c r="AI504" s="98"/>
      <c r="AJ504" s="96" t="s">
        <v>160</v>
      </c>
      <c r="AK504" s="95" t="s">
        <v>159</v>
      </c>
      <c r="AL504" s="94" t="s">
        <v>158</v>
      </c>
      <c r="AM504" s="96" t="s">
        <v>157</v>
      </c>
      <c r="AN504" s="95" t="s">
        <v>156</v>
      </c>
      <c r="AO504" s="94" t="s">
        <v>155</v>
      </c>
      <c r="AP504" s="96" t="s">
        <v>154</v>
      </c>
      <c r="AQ504" s="95" t="s">
        <v>153</v>
      </c>
      <c r="AR504" s="97" t="s">
        <v>152</v>
      </c>
      <c r="AS504" s="96" t="s">
        <v>151</v>
      </c>
      <c r="AT504" s="95" t="s">
        <v>150</v>
      </c>
      <c r="AU504" s="94" t="s">
        <v>149</v>
      </c>
      <c r="AV504" s="96" t="s">
        <v>148</v>
      </c>
      <c r="AW504" s="95" t="s">
        <v>147</v>
      </c>
      <c r="AX504" s="94" t="s">
        <v>146</v>
      </c>
      <c r="AY504" s="93" t="s">
        <v>145</v>
      </c>
      <c r="AZ504" s="92" t="s">
        <v>144</v>
      </c>
      <c r="BA504" s="92" t="s">
        <v>143</v>
      </c>
      <c r="BB504" s="91" t="s">
        <v>142</v>
      </c>
    </row>
    <row r="505" spans="2:62" ht="48" thickBot="1" x14ac:dyDescent="0.3">
      <c r="B505" s="90" t="s">
        <v>218</v>
      </c>
      <c r="C505" s="89"/>
      <c r="D505" s="88">
        <v>179</v>
      </c>
      <c r="E505" s="258"/>
      <c r="F505" s="259"/>
      <c r="G505" s="260"/>
      <c r="H505" s="87" t="s">
        <v>140</v>
      </c>
      <c r="I505" s="86"/>
      <c r="J505" s="86"/>
      <c r="K505" s="85"/>
      <c r="L505" s="84"/>
      <c r="M505" s="81"/>
      <c r="N505" s="84"/>
      <c r="O505" s="81"/>
      <c r="P505" s="84"/>
      <c r="Q505" s="81"/>
      <c r="R505" s="84"/>
      <c r="S505" s="81"/>
      <c r="T505" s="84"/>
      <c r="U505" s="81"/>
      <c r="V505" s="84"/>
      <c r="W505" s="81"/>
      <c r="X505" s="84"/>
      <c r="Y505" s="81"/>
      <c r="Z505" s="84"/>
      <c r="AA505" s="83"/>
      <c r="AB505" s="82" t="s">
        <v>139</v>
      </c>
      <c r="AC505" s="81"/>
      <c r="AD505" s="81"/>
      <c r="AE505" s="81"/>
      <c r="AF505" s="80"/>
      <c r="AG505" s="80"/>
      <c r="AH505" s="60"/>
      <c r="AI505" s="79" t="s">
        <v>138</v>
      </c>
      <c r="AJ505" s="78">
        <f t="shared" ref="AJ505:BB505" si="66">SUM(AJ507:AJ518)</f>
        <v>36</v>
      </c>
      <c r="AK505" s="77">
        <f t="shared" si="66"/>
        <v>1</v>
      </c>
      <c r="AL505" s="76">
        <f t="shared" si="66"/>
        <v>0</v>
      </c>
      <c r="AM505" s="78">
        <f t="shared" si="66"/>
        <v>45</v>
      </c>
      <c r="AN505" s="77">
        <f t="shared" si="66"/>
        <v>3</v>
      </c>
      <c r="AO505" s="76">
        <f t="shared" si="66"/>
        <v>0</v>
      </c>
      <c r="AP505" s="78">
        <f t="shared" si="66"/>
        <v>0</v>
      </c>
      <c r="AQ505" s="77">
        <f t="shared" si="66"/>
        <v>0</v>
      </c>
      <c r="AR505" s="76">
        <f t="shared" si="66"/>
        <v>0</v>
      </c>
      <c r="AS505" s="78">
        <f t="shared" si="66"/>
        <v>1</v>
      </c>
      <c r="AT505" s="77">
        <f t="shared" si="66"/>
        <v>0</v>
      </c>
      <c r="AU505" s="76">
        <f t="shared" si="66"/>
        <v>0</v>
      </c>
      <c r="AV505" s="78">
        <f t="shared" si="66"/>
        <v>0</v>
      </c>
      <c r="AW505" s="77">
        <f t="shared" si="66"/>
        <v>0</v>
      </c>
      <c r="AX505" s="76">
        <f t="shared" si="66"/>
        <v>0</v>
      </c>
      <c r="AY505" s="75">
        <f t="shared" si="66"/>
        <v>0</v>
      </c>
      <c r="AZ505" s="74">
        <f t="shared" si="66"/>
        <v>0</v>
      </c>
      <c r="BA505" s="74">
        <f t="shared" si="66"/>
        <v>0</v>
      </c>
      <c r="BB505" s="73">
        <f t="shared" si="66"/>
        <v>0</v>
      </c>
      <c r="BC505" s="72" t="s">
        <v>137</v>
      </c>
      <c r="BF505" s="5">
        <f>SUM(AJ505:AL505)/$BG$5</f>
        <v>12.333333333333334</v>
      </c>
      <c r="BG505" s="5">
        <f>SUM(AM505:AO505,AY505)/$BG$5</f>
        <v>16</v>
      </c>
      <c r="BH505" s="5">
        <f>SUM(AP505:AR505,AZ505)/$BG$5</f>
        <v>0</v>
      </c>
      <c r="BI505" s="5">
        <f>SUM(AS505:AU505,BA505)/$BG$5</f>
        <v>0.33333333333333331</v>
      </c>
      <c r="BJ505" s="5">
        <f>SUM(AV505:AX505,BB505)/$BG$5</f>
        <v>0</v>
      </c>
    </row>
    <row r="506" spans="2:62" ht="37.5" thickBot="1" x14ac:dyDescent="0.3">
      <c r="B506" s="71"/>
      <c r="C506" s="70"/>
      <c r="D506" s="69"/>
      <c r="E506" s="68"/>
      <c r="F506" s="68"/>
      <c r="G506" s="67"/>
      <c r="H506" s="66"/>
      <c r="I506" s="64"/>
      <c r="J506" s="64"/>
      <c r="K506" s="65"/>
      <c r="L506" s="64"/>
      <c r="M506" s="62"/>
      <c r="N506" s="64"/>
      <c r="O506" s="62"/>
      <c r="P506" s="64"/>
      <c r="Q506" s="62"/>
      <c r="R506" s="64"/>
      <c r="S506" s="62"/>
      <c r="T506" s="64"/>
      <c r="U506" s="62"/>
      <c r="V506" s="64"/>
      <c r="W506" s="62"/>
      <c r="X506" s="64"/>
      <c r="Y506" s="62"/>
      <c r="Z506" s="64"/>
      <c r="AA506" s="62"/>
      <c r="AB506" s="63"/>
      <c r="AC506" s="62"/>
      <c r="AD506" s="62"/>
      <c r="AE506" s="62"/>
      <c r="AF506" s="61"/>
      <c r="AG506" s="61"/>
      <c r="AH506" s="60"/>
      <c r="AI506" s="59" t="s">
        <v>136</v>
      </c>
      <c r="AJ506" s="58">
        <f t="shared" ref="AJ506:BB506" si="67">AJ505/3</f>
        <v>12</v>
      </c>
      <c r="AK506" s="57">
        <f t="shared" si="67"/>
        <v>0.33333333333333331</v>
      </c>
      <c r="AL506" s="56">
        <f t="shared" si="67"/>
        <v>0</v>
      </c>
      <c r="AM506" s="58">
        <f t="shared" si="67"/>
        <v>15</v>
      </c>
      <c r="AN506" s="57">
        <f t="shared" si="67"/>
        <v>1</v>
      </c>
      <c r="AO506" s="56">
        <f t="shared" si="67"/>
        <v>0</v>
      </c>
      <c r="AP506" s="58">
        <f t="shared" si="67"/>
        <v>0</v>
      </c>
      <c r="AQ506" s="57">
        <f t="shared" si="67"/>
        <v>0</v>
      </c>
      <c r="AR506" s="56">
        <f t="shared" si="67"/>
        <v>0</v>
      </c>
      <c r="AS506" s="58">
        <f t="shared" si="67"/>
        <v>0.33333333333333331</v>
      </c>
      <c r="AT506" s="57">
        <f t="shared" si="67"/>
        <v>0</v>
      </c>
      <c r="AU506" s="56">
        <f t="shared" si="67"/>
        <v>0</v>
      </c>
      <c r="AV506" s="58">
        <f t="shared" si="67"/>
        <v>0</v>
      </c>
      <c r="AW506" s="57">
        <f t="shared" si="67"/>
        <v>0</v>
      </c>
      <c r="AX506" s="56">
        <f t="shared" si="67"/>
        <v>0</v>
      </c>
      <c r="AY506" s="55">
        <f t="shared" si="67"/>
        <v>0</v>
      </c>
      <c r="AZ506" s="54">
        <f t="shared" si="67"/>
        <v>0</v>
      </c>
      <c r="BA506" s="54">
        <f t="shared" si="67"/>
        <v>0</v>
      </c>
      <c r="BB506" s="53">
        <f t="shared" si="67"/>
        <v>0</v>
      </c>
      <c r="BC506" s="52" t="s">
        <v>135</v>
      </c>
    </row>
    <row r="507" spans="2:62" ht="28.15" customHeight="1" x14ac:dyDescent="0.2">
      <c r="B507" s="30"/>
      <c r="C507" s="242">
        <v>1</v>
      </c>
      <c r="D507" s="44"/>
      <c r="E507" s="43"/>
      <c r="F507" s="43"/>
      <c r="G507" s="42"/>
      <c r="H507" s="223" t="s">
        <v>183</v>
      </c>
      <c r="I507" s="246">
        <v>54</v>
      </c>
      <c r="J507" s="246">
        <v>17</v>
      </c>
      <c r="K507" s="246">
        <v>7</v>
      </c>
      <c r="L507" s="41" t="s">
        <v>133</v>
      </c>
      <c r="M507" s="40" t="s">
        <v>414</v>
      </c>
      <c r="N507" s="41" t="s">
        <v>131</v>
      </c>
      <c r="O507" s="40" t="s">
        <v>175</v>
      </c>
      <c r="P507" s="41" t="s">
        <v>130</v>
      </c>
      <c r="Q507" s="40" t="s">
        <v>113</v>
      </c>
      <c r="R507" s="41" t="s">
        <v>129</v>
      </c>
      <c r="S507" s="40"/>
      <c r="T507" s="41" t="s">
        <v>128</v>
      </c>
      <c r="U507" s="40"/>
      <c r="V507" s="41" t="s">
        <v>127</v>
      </c>
      <c r="W507" s="40"/>
      <c r="X507" s="41" t="s">
        <v>126</v>
      </c>
      <c r="Y507" s="40"/>
      <c r="Z507" s="41" t="s">
        <v>125</v>
      </c>
      <c r="AA507" s="40"/>
      <c r="AB507" s="39"/>
      <c r="AC507" s="40"/>
      <c r="AD507" s="39" t="s">
        <v>113</v>
      </c>
      <c r="AE507" s="38"/>
      <c r="AF507" s="250"/>
      <c r="AG507" s="250"/>
      <c r="AH507" s="37"/>
      <c r="AI507" s="11"/>
      <c r="AJ507" s="233">
        <f>SUMPRODUCT(LEN($M507:$S510)-LEN(SUBSTITUTE($M507:$S510,"A", "")))</f>
        <v>8</v>
      </c>
      <c r="AK507" s="239">
        <f>SUMPRODUCT(LEN($AD507:$AD510)-LEN(SUBSTITUTE($AD507:$AD510,"A", "")))</f>
        <v>1</v>
      </c>
      <c r="AL507" s="230">
        <f>SUMPRODUCT(LEN($AC507:$AC510)-LEN(SUBSTITUTE($AC507:$AC510,"A", "")))</f>
        <v>0</v>
      </c>
      <c r="AM507" s="233">
        <f>SUMPRODUCT(LEN($M507:$S510)-LEN(SUBSTITUTE($M507:$S510,"S", "")))</f>
        <v>11</v>
      </c>
      <c r="AN507" s="239">
        <f>SUMPRODUCT(LEN($AD507:$AD510)-LEN(SUBSTITUTE($AD507:$AD510,"S", "")))</f>
        <v>3</v>
      </c>
      <c r="AO507" s="230">
        <f>SUMPRODUCT(LEN($AC507:$AC510)-LEN(SUBSTITUTE($AC507:$AC510,"S", "")))</f>
        <v>0</v>
      </c>
      <c r="AP507" s="233">
        <f>SUMPRODUCT(LEN($M507:$S510)-LEN(SUBSTITUTE($M507:$S510,"F", "")))</f>
        <v>0</v>
      </c>
      <c r="AQ507" s="239">
        <f>SUMPRODUCT(LEN($AD507:$AD510)-LEN(SUBSTITUTE($AD507:$AD510,"F", "")))</f>
        <v>0</v>
      </c>
      <c r="AR507" s="230">
        <f>SUMPRODUCT(LEN($AC507:$AC510)-LEN(SUBSTITUTE($AC507:$AC510,"F", "")))</f>
        <v>0</v>
      </c>
      <c r="AS507" s="233">
        <f>SUMPRODUCT(LEN($M507:$S510)-LEN(SUBSTITUTE($M507:$S510,"G", "")))</f>
        <v>1</v>
      </c>
      <c r="AT507" s="239">
        <f>SUMPRODUCT(LEN($AD507:$AD510)-LEN(SUBSTITUTE($AD507:$AD510,"G", "")))</f>
        <v>0</v>
      </c>
      <c r="AU507" s="230">
        <f>SUMPRODUCT(LEN($AC507:$AC510)-LEN(SUBSTITUTE($AC507:$AC510,"G", "")))</f>
        <v>0</v>
      </c>
      <c r="AV507" s="233">
        <f>SUMPRODUCT(LEN($L507:$S510)-LEN(SUBSTITUTE($L507:$S510,"M", "")))</f>
        <v>0</v>
      </c>
      <c r="AW507" s="236">
        <f>SUMPRODUCT(LEN($AD507:$AD510)-LEN(SUBSTITUTE($AD507:$AD510,"M", "")))</f>
        <v>0</v>
      </c>
      <c r="AX507" s="230">
        <f>SUMPRODUCT(LEN($AC507:$AC510)-LEN(SUBSTITUTE($AC507:$AC510,"M", "")))</f>
        <v>0</v>
      </c>
      <c r="AY507" s="291">
        <f>SUMPRODUCT(LEN($AE507:$AE510)-LEN(SUBSTITUTE($AE507:$AE510,"S", "")))</f>
        <v>0</v>
      </c>
      <c r="AZ507" s="227">
        <f>SUMPRODUCT(LEN($AE507:$AE510)-LEN(SUBSTITUTE($AE507:$AE510,"F", "")))</f>
        <v>0</v>
      </c>
      <c r="BA507" s="227">
        <f>SUMPRODUCT(LEN($AE507:$AE510)-LEN(SUBSTITUTE($AE507:$AE510,"G", "")))</f>
        <v>0</v>
      </c>
      <c r="BB507" s="294">
        <f>SUMPRODUCT(LEN($AE507:$AE510)-LEN(SUBSTITUTE($AE507:$AE510,"M", "")))</f>
        <v>0</v>
      </c>
    </row>
    <row r="508" spans="2:62" ht="28.15" customHeight="1" thickBot="1" x14ac:dyDescent="0.25">
      <c r="B508" s="30"/>
      <c r="C508" s="243"/>
      <c r="D508" s="36"/>
      <c r="E508" s="35"/>
      <c r="F508" s="35"/>
      <c r="G508" s="34"/>
      <c r="H508" s="224"/>
      <c r="I508" s="247"/>
      <c r="J508" s="247"/>
      <c r="K508" s="247"/>
      <c r="L508" s="33" t="s">
        <v>123</v>
      </c>
      <c r="M508" s="32" t="s">
        <v>132</v>
      </c>
      <c r="N508" s="33" t="s">
        <v>122</v>
      </c>
      <c r="O508" s="32" t="s">
        <v>188</v>
      </c>
      <c r="P508" s="33" t="s">
        <v>120</v>
      </c>
      <c r="Q508" s="32" t="s">
        <v>121</v>
      </c>
      <c r="R508" s="33" t="s">
        <v>119</v>
      </c>
      <c r="S508" s="32"/>
      <c r="T508" s="33" t="s">
        <v>118</v>
      </c>
      <c r="U508" s="32"/>
      <c r="V508" s="33" t="s">
        <v>117</v>
      </c>
      <c r="W508" s="32"/>
      <c r="X508" s="33" t="s">
        <v>116</v>
      </c>
      <c r="Y508" s="32"/>
      <c r="Z508" s="33" t="s">
        <v>115</v>
      </c>
      <c r="AA508" s="32"/>
      <c r="AB508" s="31"/>
      <c r="AC508" s="32"/>
      <c r="AD508" s="31" t="s">
        <v>124</v>
      </c>
      <c r="AE508" s="23"/>
      <c r="AF508" s="251"/>
      <c r="AG508" s="251"/>
      <c r="AH508" s="22"/>
      <c r="AI508" s="11"/>
      <c r="AJ508" s="234"/>
      <c r="AK508" s="240"/>
      <c r="AL508" s="231"/>
      <c r="AM508" s="234"/>
      <c r="AN508" s="240"/>
      <c r="AO508" s="231"/>
      <c r="AP508" s="234"/>
      <c r="AQ508" s="240"/>
      <c r="AR508" s="231"/>
      <c r="AS508" s="234"/>
      <c r="AT508" s="240"/>
      <c r="AU508" s="231"/>
      <c r="AV508" s="234"/>
      <c r="AW508" s="237"/>
      <c r="AX508" s="231"/>
      <c r="AY508" s="292"/>
      <c r="AZ508" s="228"/>
      <c r="BA508" s="228"/>
      <c r="BB508" s="295"/>
    </row>
    <row r="509" spans="2:62" ht="28.15" customHeight="1" x14ac:dyDescent="0.2">
      <c r="B509" s="30"/>
      <c r="C509" s="244"/>
      <c r="D509" s="29"/>
      <c r="E509" s="28"/>
      <c r="F509" s="28"/>
      <c r="G509" s="27"/>
      <c r="H509" s="225">
        <v>179</v>
      </c>
      <c r="I509" s="248"/>
      <c r="J509" s="248"/>
      <c r="K509" s="248"/>
      <c r="L509" s="26" t="s">
        <v>114</v>
      </c>
      <c r="M509" s="25" t="s">
        <v>388</v>
      </c>
      <c r="N509" s="26" t="s">
        <v>112</v>
      </c>
      <c r="O509" s="25" t="s">
        <v>175</v>
      </c>
      <c r="P509" s="26" t="s">
        <v>111</v>
      </c>
      <c r="Q509" s="25"/>
      <c r="R509" s="26" t="s">
        <v>110</v>
      </c>
      <c r="S509" s="25"/>
      <c r="T509" s="26" t="s">
        <v>109</v>
      </c>
      <c r="U509" s="25"/>
      <c r="V509" s="26" t="s">
        <v>108</v>
      </c>
      <c r="W509" s="25"/>
      <c r="X509" s="26" t="s">
        <v>107</v>
      </c>
      <c r="Y509" s="25"/>
      <c r="Z509" s="26" t="s">
        <v>106</v>
      </c>
      <c r="AA509" s="25"/>
      <c r="AB509" s="24"/>
      <c r="AC509" s="25"/>
      <c r="AD509" s="24"/>
      <c r="AE509" s="23"/>
      <c r="AF509" s="251"/>
      <c r="AG509" s="251"/>
      <c r="AH509" s="22"/>
      <c r="AI509" s="11"/>
      <c r="AJ509" s="234"/>
      <c r="AK509" s="240"/>
      <c r="AL509" s="231"/>
      <c r="AM509" s="234"/>
      <c r="AN509" s="240"/>
      <c r="AO509" s="231"/>
      <c r="AP509" s="234"/>
      <c r="AQ509" s="240"/>
      <c r="AR509" s="231"/>
      <c r="AS509" s="234"/>
      <c r="AT509" s="240"/>
      <c r="AU509" s="231"/>
      <c r="AV509" s="234"/>
      <c r="AW509" s="237"/>
      <c r="AX509" s="231"/>
      <c r="AY509" s="292"/>
      <c r="AZ509" s="228"/>
      <c r="BA509" s="228"/>
      <c r="BB509" s="295"/>
    </row>
    <row r="510" spans="2:62" ht="28.15" customHeight="1" thickBot="1" x14ac:dyDescent="0.25">
      <c r="B510" s="30"/>
      <c r="C510" s="253"/>
      <c r="D510" s="51"/>
      <c r="E510" s="50"/>
      <c r="F510" s="50"/>
      <c r="G510" s="49"/>
      <c r="H510" s="226"/>
      <c r="I510" s="254"/>
      <c r="J510" s="254"/>
      <c r="K510" s="254"/>
      <c r="L510" s="48" t="s">
        <v>105</v>
      </c>
      <c r="M510" s="47" t="s">
        <v>121</v>
      </c>
      <c r="N510" s="48" t="s">
        <v>103</v>
      </c>
      <c r="O510" s="47" t="s">
        <v>113</v>
      </c>
      <c r="P510" s="48" t="s">
        <v>102</v>
      </c>
      <c r="Q510" s="47"/>
      <c r="R510" s="48" t="s">
        <v>101</v>
      </c>
      <c r="S510" s="47"/>
      <c r="T510" s="48">
        <v>20</v>
      </c>
      <c r="U510" s="47"/>
      <c r="V510" s="48" t="s">
        <v>100</v>
      </c>
      <c r="W510" s="47"/>
      <c r="X510" s="48" t="s">
        <v>99</v>
      </c>
      <c r="Y510" s="47"/>
      <c r="Z510" s="48" t="s">
        <v>98</v>
      </c>
      <c r="AA510" s="47"/>
      <c r="AB510" s="16"/>
      <c r="AC510" s="47"/>
      <c r="AD510" s="16"/>
      <c r="AE510" s="46"/>
      <c r="AF510" s="255"/>
      <c r="AG510" s="255"/>
      <c r="AH510" s="45"/>
      <c r="AI510" s="11"/>
      <c r="AJ510" s="235"/>
      <c r="AK510" s="241"/>
      <c r="AL510" s="232"/>
      <c r="AM510" s="235"/>
      <c r="AN510" s="241"/>
      <c r="AO510" s="232"/>
      <c r="AP510" s="235"/>
      <c r="AQ510" s="241"/>
      <c r="AR510" s="232"/>
      <c r="AS510" s="235"/>
      <c r="AT510" s="241"/>
      <c r="AU510" s="232"/>
      <c r="AV510" s="235"/>
      <c r="AW510" s="238"/>
      <c r="AX510" s="232"/>
      <c r="AY510" s="293"/>
      <c r="AZ510" s="229"/>
      <c r="BA510" s="229"/>
      <c r="BB510" s="296"/>
    </row>
    <row r="511" spans="2:62" ht="28.15" customHeight="1" x14ac:dyDescent="0.2">
      <c r="B511" s="30"/>
      <c r="C511" s="242">
        <v>2</v>
      </c>
      <c r="D511" s="44"/>
      <c r="E511" s="43"/>
      <c r="F511" s="43"/>
      <c r="G511" s="42"/>
      <c r="H511" s="223"/>
      <c r="I511" s="246">
        <v>62</v>
      </c>
      <c r="J511" s="246">
        <v>20</v>
      </c>
      <c r="K511" s="246">
        <v>5</v>
      </c>
      <c r="L511" s="41" t="s">
        <v>133</v>
      </c>
      <c r="M511" s="40" t="s">
        <v>104</v>
      </c>
      <c r="N511" s="41" t="s">
        <v>131</v>
      </c>
      <c r="O511" s="40" t="s">
        <v>411</v>
      </c>
      <c r="P511" s="41" t="s">
        <v>130</v>
      </c>
      <c r="Q511" s="40" t="s">
        <v>188</v>
      </c>
      <c r="R511" s="41" t="s">
        <v>129</v>
      </c>
      <c r="S511" s="40" t="s">
        <v>175</v>
      </c>
      <c r="T511" s="41" t="s">
        <v>128</v>
      </c>
      <c r="U511" s="40"/>
      <c r="V511" s="41" t="s">
        <v>127</v>
      </c>
      <c r="W511" s="40"/>
      <c r="X511" s="41" t="s">
        <v>126</v>
      </c>
      <c r="Y511" s="40"/>
      <c r="Z511" s="41" t="s">
        <v>125</v>
      </c>
      <c r="AA511" s="40"/>
      <c r="AB511" s="39"/>
      <c r="AC511" s="40"/>
      <c r="AD511" s="39"/>
      <c r="AE511" s="38"/>
      <c r="AF511" s="250"/>
      <c r="AG511" s="250"/>
      <c r="AH511" s="37"/>
      <c r="AI511" s="11"/>
      <c r="AJ511" s="233">
        <f>SUMPRODUCT(LEN($M511:$S514)-LEN(SUBSTITUTE($M511:$S514,"A", "")))</f>
        <v>18</v>
      </c>
      <c r="AK511" s="239">
        <f>SUMPRODUCT(LEN($AD511:$AD514)-LEN(SUBSTITUTE($AD511:$AD514,"A", "")))</f>
        <v>0</v>
      </c>
      <c r="AL511" s="230">
        <f>SUMPRODUCT(LEN($AC511:$AC514)-LEN(SUBSTITUTE($AC511:$AC514,"A", "")))</f>
        <v>0</v>
      </c>
      <c r="AM511" s="233">
        <f>SUMPRODUCT(LEN($M511:$S514)-LEN(SUBSTITUTE($M511:$S514,"S", "")))</f>
        <v>20</v>
      </c>
      <c r="AN511" s="239">
        <f>SUMPRODUCT(LEN($AD511:$AD514)-LEN(SUBSTITUTE($AD511:$AD514,"S", "")))</f>
        <v>0</v>
      </c>
      <c r="AO511" s="230">
        <f>SUMPRODUCT(LEN($AC511:$AC514)-LEN(SUBSTITUTE($AC511:$AC514,"S", "")))</f>
        <v>0</v>
      </c>
      <c r="AP511" s="233">
        <f>SUMPRODUCT(LEN($M511:$S514)-LEN(SUBSTITUTE($M511:$S514,"F", "")))</f>
        <v>0</v>
      </c>
      <c r="AQ511" s="239">
        <f>SUMPRODUCT(LEN($AD511:$AD514)-LEN(SUBSTITUTE($AD511:$AD514,"F", "")))</f>
        <v>0</v>
      </c>
      <c r="AR511" s="230">
        <f>SUMPRODUCT(LEN($AC511:$AC514)-LEN(SUBSTITUTE($AC511:$AC514,"F", "")))</f>
        <v>0</v>
      </c>
      <c r="AS511" s="233">
        <f>SUMPRODUCT(LEN($M511:$S514)-LEN(SUBSTITUTE($M511:$S514,"G", "")))</f>
        <v>0</v>
      </c>
      <c r="AT511" s="239">
        <f>SUMPRODUCT(LEN($AD511:$AD514)-LEN(SUBSTITUTE($AD511:$AD514,"G", "")))</f>
        <v>0</v>
      </c>
      <c r="AU511" s="230">
        <f>SUMPRODUCT(LEN($AC511:$AC514)-LEN(SUBSTITUTE($AC511:$AC514,"G", "")))</f>
        <v>0</v>
      </c>
      <c r="AV511" s="233">
        <f>SUMPRODUCT(LEN($L511:$S514)-LEN(SUBSTITUTE($L511:$S514,"M", "")))</f>
        <v>0</v>
      </c>
      <c r="AW511" s="236">
        <f>SUMPRODUCT(LEN($AD511:$AD514)-LEN(SUBSTITUTE($AD511:$AD514,"M", "")))</f>
        <v>0</v>
      </c>
      <c r="AX511" s="230">
        <f>SUMPRODUCT(LEN($AC511:$AC514)-LEN(SUBSTITUTE($AC511:$AC514,"M", "")))</f>
        <v>0</v>
      </c>
      <c r="AY511" s="291">
        <f>SUMPRODUCT(LEN($AE511:$AE514)-LEN(SUBSTITUTE($AE511:$AE514,"S", "")))</f>
        <v>0</v>
      </c>
      <c r="AZ511" s="227">
        <f>SUMPRODUCT(LEN($AE511:$AE514)-LEN(SUBSTITUTE($AE511:$AE514,"F", "")))</f>
        <v>0</v>
      </c>
      <c r="BA511" s="227">
        <f>SUMPRODUCT(LEN($AE511:$AE514)-LEN(SUBSTITUTE($AE511:$AE514,"G", "")))</f>
        <v>0</v>
      </c>
      <c r="BB511" s="294">
        <f>SUMPRODUCT(LEN($AE511:$AE514)-LEN(SUBSTITUTE($AE511:$AE514,"M", "")))</f>
        <v>0</v>
      </c>
    </row>
    <row r="512" spans="2:62" ht="28.15" customHeight="1" thickBot="1" x14ac:dyDescent="0.25">
      <c r="B512" s="30"/>
      <c r="C512" s="243"/>
      <c r="D512" s="36"/>
      <c r="E512" s="35"/>
      <c r="F512" s="35"/>
      <c r="G512" s="34"/>
      <c r="H512" s="224"/>
      <c r="I512" s="247"/>
      <c r="J512" s="247"/>
      <c r="K512" s="247"/>
      <c r="L512" s="33" t="s">
        <v>123</v>
      </c>
      <c r="M512" s="32" t="s">
        <v>104</v>
      </c>
      <c r="N512" s="33" t="s">
        <v>122</v>
      </c>
      <c r="O512" s="32" t="s">
        <v>451</v>
      </c>
      <c r="P512" s="33" t="s">
        <v>120</v>
      </c>
      <c r="Q512" s="32" t="s">
        <v>188</v>
      </c>
      <c r="R512" s="33" t="s">
        <v>119</v>
      </c>
      <c r="S512" s="32" t="s">
        <v>104</v>
      </c>
      <c r="T512" s="33" t="s">
        <v>118</v>
      </c>
      <c r="U512" s="32"/>
      <c r="V512" s="33" t="s">
        <v>117</v>
      </c>
      <c r="W512" s="32"/>
      <c r="X512" s="33" t="s">
        <v>116</v>
      </c>
      <c r="Y512" s="32"/>
      <c r="Z512" s="33" t="s">
        <v>115</v>
      </c>
      <c r="AA512" s="32"/>
      <c r="AB512" s="31"/>
      <c r="AC512" s="32"/>
      <c r="AD512" s="31"/>
      <c r="AE512" s="23"/>
      <c r="AF512" s="251"/>
      <c r="AG512" s="251"/>
      <c r="AH512" s="22"/>
      <c r="AI512" s="11"/>
      <c r="AJ512" s="234"/>
      <c r="AK512" s="240"/>
      <c r="AL512" s="231"/>
      <c r="AM512" s="234"/>
      <c r="AN512" s="240"/>
      <c r="AO512" s="231"/>
      <c r="AP512" s="234"/>
      <c r="AQ512" s="240"/>
      <c r="AR512" s="231"/>
      <c r="AS512" s="234"/>
      <c r="AT512" s="240"/>
      <c r="AU512" s="231"/>
      <c r="AV512" s="234"/>
      <c r="AW512" s="237"/>
      <c r="AX512" s="231"/>
      <c r="AY512" s="292"/>
      <c r="AZ512" s="228"/>
      <c r="BA512" s="228"/>
      <c r="BB512" s="295"/>
    </row>
    <row r="513" spans="2:62" ht="28.15" customHeight="1" x14ac:dyDescent="0.2">
      <c r="B513" s="30"/>
      <c r="C513" s="244"/>
      <c r="D513" s="29"/>
      <c r="E513" s="28"/>
      <c r="F513" s="28"/>
      <c r="G513" s="27"/>
      <c r="H513" s="225"/>
      <c r="I513" s="248"/>
      <c r="J513" s="248"/>
      <c r="K513" s="248"/>
      <c r="L513" s="26" t="s">
        <v>114</v>
      </c>
      <c r="M513" s="25" t="s">
        <v>203</v>
      </c>
      <c r="N513" s="26" t="s">
        <v>112</v>
      </c>
      <c r="O513" s="25" t="s">
        <v>412</v>
      </c>
      <c r="P513" s="26" t="s">
        <v>111</v>
      </c>
      <c r="Q513" s="25" t="s">
        <v>175</v>
      </c>
      <c r="R513" s="26" t="s">
        <v>110</v>
      </c>
      <c r="S513" s="25" t="s">
        <v>121</v>
      </c>
      <c r="T513" s="26" t="s">
        <v>109</v>
      </c>
      <c r="U513" s="25"/>
      <c r="V513" s="26" t="s">
        <v>108</v>
      </c>
      <c r="W513" s="25"/>
      <c r="X513" s="26" t="s">
        <v>107</v>
      </c>
      <c r="Y513" s="25"/>
      <c r="Z513" s="26" t="s">
        <v>106</v>
      </c>
      <c r="AA513" s="25"/>
      <c r="AB513" s="24"/>
      <c r="AC513" s="25"/>
      <c r="AD513" s="24"/>
      <c r="AE513" s="23"/>
      <c r="AF513" s="251"/>
      <c r="AG513" s="251"/>
      <c r="AH513" s="22"/>
      <c r="AI513" s="11"/>
      <c r="AJ513" s="234"/>
      <c r="AK513" s="240"/>
      <c r="AL513" s="231"/>
      <c r="AM513" s="234"/>
      <c r="AN513" s="240"/>
      <c r="AO513" s="231"/>
      <c r="AP513" s="234"/>
      <c r="AQ513" s="240"/>
      <c r="AR513" s="231"/>
      <c r="AS513" s="234"/>
      <c r="AT513" s="240"/>
      <c r="AU513" s="231"/>
      <c r="AV513" s="234"/>
      <c r="AW513" s="237"/>
      <c r="AX513" s="231"/>
      <c r="AY513" s="292"/>
      <c r="AZ513" s="228"/>
      <c r="BA513" s="228"/>
      <c r="BB513" s="295"/>
    </row>
    <row r="514" spans="2:62" ht="28.15" customHeight="1" thickBot="1" x14ac:dyDescent="0.25">
      <c r="B514" s="30"/>
      <c r="C514" s="253"/>
      <c r="D514" s="51"/>
      <c r="E514" s="50"/>
      <c r="F514" s="50"/>
      <c r="G514" s="49"/>
      <c r="H514" s="226"/>
      <c r="I514" s="254"/>
      <c r="J514" s="254"/>
      <c r="K514" s="254"/>
      <c r="L514" s="48" t="s">
        <v>105</v>
      </c>
      <c r="M514" s="47" t="s">
        <v>203</v>
      </c>
      <c r="N514" s="48" t="s">
        <v>103</v>
      </c>
      <c r="O514" s="47" t="s">
        <v>379</v>
      </c>
      <c r="P514" s="48" t="s">
        <v>102</v>
      </c>
      <c r="Q514" s="47" t="s">
        <v>175</v>
      </c>
      <c r="R514" s="48" t="s">
        <v>101</v>
      </c>
      <c r="S514" s="47"/>
      <c r="T514" s="48">
        <v>20</v>
      </c>
      <c r="U514" s="47"/>
      <c r="V514" s="48" t="s">
        <v>100</v>
      </c>
      <c r="W514" s="47"/>
      <c r="X514" s="48" t="s">
        <v>99</v>
      </c>
      <c r="Y514" s="47"/>
      <c r="Z514" s="48" t="s">
        <v>98</v>
      </c>
      <c r="AA514" s="47"/>
      <c r="AB514" s="16"/>
      <c r="AC514" s="47"/>
      <c r="AD514" s="16"/>
      <c r="AE514" s="46"/>
      <c r="AF514" s="255"/>
      <c r="AG514" s="255"/>
      <c r="AH514" s="45"/>
      <c r="AI514" s="11"/>
      <c r="AJ514" s="235"/>
      <c r="AK514" s="241"/>
      <c r="AL514" s="232"/>
      <c r="AM514" s="235"/>
      <c r="AN514" s="241"/>
      <c r="AO514" s="232"/>
      <c r="AP514" s="235"/>
      <c r="AQ514" s="241"/>
      <c r="AR514" s="232"/>
      <c r="AS514" s="235"/>
      <c r="AT514" s="241"/>
      <c r="AU514" s="232"/>
      <c r="AV514" s="235"/>
      <c r="AW514" s="238"/>
      <c r="AX514" s="232"/>
      <c r="AY514" s="293"/>
      <c r="AZ514" s="229"/>
      <c r="BA514" s="229"/>
      <c r="BB514" s="296"/>
    </row>
    <row r="515" spans="2:62" ht="28.15" customHeight="1" x14ac:dyDescent="0.2">
      <c r="B515" s="30"/>
      <c r="C515" s="242">
        <v>3</v>
      </c>
      <c r="D515" s="44"/>
      <c r="E515" s="43"/>
      <c r="F515" s="43"/>
      <c r="G515" s="42"/>
      <c r="H515" s="223"/>
      <c r="I515" s="246">
        <v>49</v>
      </c>
      <c r="J515" s="246">
        <v>18</v>
      </c>
      <c r="K515" s="246">
        <v>7</v>
      </c>
      <c r="L515" s="41" t="s">
        <v>133</v>
      </c>
      <c r="M515" s="40" t="s">
        <v>187</v>
      </c>
      <c r="N515" s="41" t="s">
        <v>131</v>
      </c>
      <c r="O515" s="40" t="s">
        <v>175</v>
      </c>
      <c r="P515" s="41" t="s">
        <v>130</v>
      </c>
      <c r="Q515" s="40" t="s">
        <v>113</v>
      </c>
      <c r="R515" s="41" t="s">
        <v>129</v>
      </c>
      <c r="S515" s="40"/>
      <c r="T515" s="41" t="s">
        <v>128</v>
      </c>
      <c r="U515" s="40"/>
      <c r="V515" s="41" t="s">
        <v>127</v>
      </c>
      <c r="W515" s="40"/>
      <c r="X515" s="41" t="s">
        <v>126</v>
      </c>
      <c r="Y515" s="40"/>
      <c r="Z515" s="41" t="s">
        <v>125</v>
      </c>
      <c r="AA515" s="40"/>
      <c r="AB515" s="39"/>
      <c r="AC515" s="40"/>
      <c r="AD515" s="39"/>
      <c r="AE515" s="38"/>
      <c r="AF515" s="250"/>
      <c r="AG515" s="250"/>
      <c r="AH515" s="37"/>
      <c r="AI515" s="11"/>
      <c r="AJ515" s="233">
        <f>SUMPRODUCT(LEN($M515:$S518)-LEN(SUBSTITUTE($M515:$S518,"A", "")))</f>
        <v>10</v>
      </c>
      <c r="AK515" s="239">
        <f>SUMPRODUCT(LEN($AD515:$AD518)-LEN(SUBSTITUTE($AD515:$AD518,"A", "")))</f>
        <v>0</v>
      </c>
      <c r="AL515" s="230">
        <f>SUMPRODUCT(LEN($AC515:$AC518)-LEN(SUBSTITUTE($AC515:$AC518,"A", "")))</f>
        <v>0</v>
      </c>
      <c r="AM515" s="233">
        <f>SUMPRODUCT(LEN($M515:$S518)-LEN(SUBSTITUTE($M515:$S518,"S", "")))</f>
        <v>14</v>
      </c>
      <c r="AN515" s="239">
        <f>SUMPRODUCT(LEN($AD515:$AD518)-LEN(SUBSTITUTE($AD515:$AD518,"S", "")))</f>
        <v>0</v>
      </c>
      <c r="AO515" s="230">
        <f>SUMPRODUCT(LEN($AC515:$AC518)-LEN(SUBSTITUTE($AC515:$AC518,"S", "")))</f>
        <v>0</v>
      </c>
      <c r="AP515" s="233">
        <f>SUMPRODUCT(LEN($M515:$S518)-LEN(SUBSTITUTE($M515:$S518,"F", "")))</f>
        <v>0</v>
      </c>
      <c r="AQ515" s="239">
        <f>SUMPRODUCT(LEN($AD515:$AD518)-LEN(SUBSTITUTE($AD515:$AD518,"F", "")))</f>
        <v>0</v>
      </c>
      <c r="AR515" s="230">
        <f>SUMPRODUCT(LEN($AC515:$AC518)-LEN(SUBSTITUTE($AC515:$AC518,"F", "")))</f>
        <v>0</v>
      </c>
      <c r="AS515" s="233">
        <f>SUMPRODUCT(LEN($M515:$S518)-LEN(SUBSTITUTE($M515:$S518,"G", "")))</f>
        <v>0</v>
      </c>
      <c r="AT515" s="239">
        <f>SUMPRODUCT(LEN($AD515:$AD518)-LEN(SUBSTITUTE($AD515:$AD518,"G", "")))</f>
        <v>0</v>
      </c>
      <c r="AU515" s="230">
        <f>SUMPRODUCT(LEN($AC515:$AC518)-LEN(SUBSTITUTE($AC515:$AC518,"G", "")))</f>
        <v>0</v>
      </c>
      <c r="AV515" s="233">
        <f>SUMPRODUCT(LEN($L515:$S518)-LEN(SUBSTITUTE($L515:$S518,"M", "")))</f>
        <v>0</v>
      </c>
      <c r="AW515" s="236">
        <f>SUMPRODUCT(LEN($AD515:$AD518)-LEN(SUBSTITUTE($AD515:$AD518,"M", "")))</f>
        <v>0</v>
      </c>
      <c r="AX515" s="230">
        <f>SUMPRODUCT(LEN($AC515:$AC518)-LEN(SUBSTITUTE($AC515:$AC518,"M", "")))</f>
        <v>0</v>
      </c>
      <c r="AY515" s="291">
        <f>SUMPRODUCT(LEN($AE515:$AE518)-LEN(SUBSTITUTE($AE515:$AE518,"S", "")))</f>
        <v>0</v>
      </c>
      <c r="AZ515" s="227">
        <f>SUMPRODUCT(LEN($AE515:$AE518)-LEN(SUBSTITUTE($AE515:$AE518,"F", "")))</f>
        <v>0</v>
      </c>
      <c r="BA515" s="227">
        <f>SUMPRODUCT(LEN($AE515:$AE518)-LEN(SUBSTITUTE($AE515:$AE518,"G", "")))</f>
        <v>0</v>
      </c>
      <c r="BB515" s="294">
        <f>SUMPRODUCT(LEN($AE515:$AE518)-LEN(SUBSTITUTE($AE515:$AE518,"M", "")))</f>
        <v>0</v>
      </c>
    </row>
    <row r="516" spans="2:62" ht="28.15" customHeight="1" thickBot="1" x14ac:dyDescent="0.25">
      <c r="B516" s="30"/>
      <c r="C516" s="243"/>
      <c r="D516" s="36"/>
      <c r="E516" s="35"/>
      <c r="F516" s="35"/>
      <c r="G516" s="34"/>
      <c r="H516" s="224"/>
      <c r="I516" s="247"/>
      <c r="J516" s="247"/>
      <c r="K516" s="247"/>
      <c r="L516" s="33" t="s">
        <v>123</v>
      </c>
      <c r="M516" s="32" t="s">
        <v>187</v>
      </c>
      <c r="N516" s="33" t="s">
        <v>122</v>
      </c>
      <c r="O516" s="32" t="s">
        <v>175</v>
      </c>
      <c r="P516" s="33" t="s">
        <v>120</v>
      </c>
      <c r="Q516" s="32" t="s">
        <v>121</v>
      </c>
      <c r="R516" s="33" t="s">
        <v>119</v>
      </c>
      <c r="S516" s="32"/>
      <c r="T516" s="33" t="s">
        <v>118</v>
      </c>
      <c r="U516" s="32"/>
      <c r="V516" s="33" t="s">
        <v>117</v>
      </c>
      <c r="W516" s="32"/>
      <c r="X516" s="33" t="s">
        <v>116</v>
      </c>
      <c r="Y516" s="32"/>
      <c r="Z516" s="33" t="s">
        <v>115</v>
      </c>
      <c r="AA516" s="32"/>
      <c r="AB516" s="31"/>
      <c r="AC516" s="32"/>
      <c r="AD516" s="31"/>
      <c r="AE516" s="23"/>
      <c r="AF516" s="251"/>
      <c r="AG516" s="251"/>
      <c r="AH516" s="22"/>
      <c r="AI516" s="11"/>
      <c r="AJ516" s="234"/>
      <c r="AK516" s="240"/>
      <c r="AL516" s="231"/>
      <c r="AM516" s="234"/>
      <c r="AN516" s="240"/>
      <c r="AO516" s="231"/>
      <c r="AP516" s="234"/>
      <c r="AQ516" s="240"/>
      <c r="AR516" s="231"/>
      <c r="AS516" s="234"/>
      <c r="AT516" s="240"/>
      <c r="AU516" s="231"/>
      <c r="AV516" s="234"/>
      <c r="AW516" s="237"/>
      <c r="AX516" s="231"/>
      <c r="AY516" s="292"/>
      <c r="AZ516" s="228"/>
      <c r="BA516" s="228"/>
      <c r="BB516" s="295"/>
    </row>
    <row r="517" spans="2:62" ht="28.15" customHeight="1" x14ac:dyDescent="0.2">
      <c r="B517" s="30"/>
      <c r="C517" s="244"/>
      <c r="D517" s="29"/>
      <c r="E517" s="28"/>
      <c r="F517" s="28"/>
      <c r="G517" s="27"/>
      <c r="H517" s="225"/>
      <c r="I517" s="248"/>
      <c r="J517" s="248"/>
      <c r="K517" s="248"/>
      <c r="L517" s="26" t="s">
        <v>114</v>
      </c>
      <c r="M517" s="25" t="s">
        <v>217</v>
      </c>
      <c r="N517" s="26" t="s">
        <v>112</v>
      </c>
      <c r="O517" s="25" t="s">
        <v>175</v>
      </c>
      <c r="P517" s="26" t="s">
        <v>111</v>
      </c>
      <c r="Q517" s="25" t="s">
        <v>121</v>
      </c>
      <c r="R517" s="26" t="s">
        <v>110</v>
      </c>
      <c r="S517" s="25"/>
      <c r="T517" s="26" t="s">
        <v>109</v>
      </c>
      <c r="U517" s="25"/>
      <c r="V517" s="26" t="s">
        <v>108</v>
      </c>
      <c r="W517" s="25"/>
      <c r="X517" s="26" t="s">
        <v>107</v>
      </c>
      <c r="Y517" s="25"/>
      <c r="Z517" s="26" t="s">
        <v>106</v>
      </c>
      <c r="AA517" s="25"/>
      <c r="AB517" s="24"/>
      <c r="AC517" s="25"/>
      <c r="AD517" s="24"/>
      <c r="AE517" s="23"/>
      <c r="AF517" s="251"/>
      <c r="AG517" s="251"/>
      <c r="AH517" s="22"/>
      <c r="AI517" s="11"/>
      <c r="AJ517" s="234"/>
      <c r="AK517" s="240"/>
      <c r="AL517" s="231"/>
      <c r="AM517" s="234"/>
      <c r="AN517" s="240"/>
      <c r="AO517" s="231"/>
      <c r="AP517" s="234"/>
      <c r="AQ517" s="240"/>
      <c r="AR517" s="231"/>
      <c r="AS517" s="234"/>
      <c r="AT517" s="240"/>
      <c r="AU517" s="231"/>
      <c r="AV517" s="234"/>
      <c r="AW517" s="237"/>
      <c r="AX517" s="231"/>
      <c r="AY517" s="292"/>
      <c r="AZ517" s="228"/>
      <c r="BA517" s="228"/>
      <c r="BB517" s="295"/>
    </row>
    <row r="518" spans="2:62" ht="28.15" customHeight="1" thickBot="1" x14ac:dyDescent="0.25">
      <c r="B518" s="21"/>
      <c r="C518" s="245"/>
      <c r="D518" s="20"/>
      <c r="E518" s="19"/>
      <c r="F518" s="19"/>
      <c r="G518" s="18"/>
      <c r="H518" s="226"/>
      <c r="I518" s="249"/>
      <c r="J518" s="249"/>
      <c r="K518" s="249"/>
      <c r="L518" s="17" t="s">
        <v>105</v>
      </c>
      <c r="M518" s="15" t="s">
        <v>195</v>
      </c>
      <c r="N518" s="17" t="s">
        <v>103</v>
      </c>
      <c r="O518" s="15" t="s">
        <v>175</v>
      </c>
      <c r="P518" s="17" t="s">
        <v>102</v>
      </c>
      <c r="Q518" s="15"/>
      <c r="R518" s="17" t="s">
        <v>101</v>
      </c>
      <c r="S518" s="15"/>
      <c r="T518" s="17">
        <v>20</v>
      </c>
      <c r="U518" s="15"/>
      <c r="V518" s="17" t="s">
        <v>100</v>
      </c>
      <c r="W518" s="15"/>
      <c r="X518" s="17" t="s">
        <v>99</v>
      </c>
      <c r="Y518" s="15"/>
      <c r="Z518" s="17" t="s">
        <v>98</v>
      </c>
      <c r="AA518" s="15"/>
      <c r="AB518" s="16"/>
      <c r="AC518" s="15"/>
      <c r="AD518" s="14"/>
      <c r="AE518" s="13"/>
      <c r="AF518" s="252"/>
      <c r="AG518" s="252"/>
      <c r="AH518" s="12"/>
      <c r="AI518" s="11"/>
      <c r="AJ518" s="235"/>
      <c r="AK518" s="241"/>
      <c r="AL518" s="232"/>
      <c r="AM518" s="235"/>
      <c r="AN518" s="241"/>
      <c r="AO518" s="232"/>
      <c r="AP518" s="235"/>
      <c r="AQ518" s="241"/>
      <c r="AR518" s="232"/>
      <c r="AS518" s="235"/>
      <c r="AT518" s="241"/>
      <c r="AU518" s="232"/>
      <c r="AV518" s="235"/>
      <c r="AW518" s="238"/>
      <c r="AX518" s="232"/>
      <c r="AY518" s="293"/>
      <c r="AZ518" s="229"/>
      <c r="BA518" s="229"/>
      <c r="BB518" s="296"/>
    </row>
    <row r="519" spans="2:62" ht="85.9" customHeight="1" thickTop="1" thickBot="1" x14ac:dyDescent="0.35">
      <c r="B519" s="105" t="s">
        <v>174</v>
      </c>
      <c r="C519" s="95" t="s">
        <v>173</v>
      </c>
      <c r="D519" s="100" t="s">
        <v>172</v>
      </c>
      <c r="E519" s="104" t="s">
        <v>171</v>
      </c>
      <c r="F519" s="103"/>
      <c r="G519" s="102"/>
      <c r="H519" s="101" t="s">
        <v>170</v>
      </c>
      <c r="I519" s="100" t="s">
        <v>96</v>
      </c>
      <c r="J519" s="100" t="s">
        <v>169</v>
      </c>
      <c r="K519" s="100" t="s">
        <v>97</v>
      </c>
      <c r="L519" s="256" t="s">
        <v>168</v>
      </c>
      <c r="M519" s="262"/>
      <c r="N519" s="256" t="s">
        <v>167</v>
      </c>
      <c r="O519" s="262"/>
      <c r="P519" s="256" t="s">
        <v>167</v>
      </c>
      <c r="Q519" s="257"/>
      <c r="R519" s="256" t="s">
        <v>167</v>
      </c>
      <c r="S519" s="257"/>
      <c r="T519" s="256" t="s">
        <v>167</v>
      </c>
      <c r="U519" s="257"/>
      <c r="V519" s="256" t="s">
        <v>167</v>
      </c>
      <c r="W519" s="257"/>
      <c r="X519" s="256" t="s">
        <v>167</v>
      </c>
      <c r="Y519" s="257"/>
      <c r="Z519" s="256" t="s">
        <v>167</v>
      </c>
      <c r="AA519" s="257"/>
      <c r="AB519" s="261" t="s">
        <v>166</v>
      </c>
      <c r="AC519" s="257"/>
      <c r="AD519" s="101" t="s">
        <v>165</v>
      </c>
      <c r="AE519" s="101" t="s">
        <v>164</v>
      </c>
      <c r="AF519" s="100" t="s">
        <v>163</v>
      </c>
      <c r="AG519" s="100" t="s">
        <v>162</v>
      </c>
      <c r="AH519" s="99" t="s">
        <v>161</v>
      </c>
      <c r="AI519" s="98"/>
      <c r="AJ519" s="96" t="s">
        <v>160</v>
      </c>
      <c r="AK519" s="95" t="s">
        <v>159</v>
      </c>
      <c r="AL519" s="94" t="s">
        <v>158</v>
      </c>
      <c r="AM519" s="96" t="s">
        <v>157</v>
      </c>
      <c r="AN519" s="95" t="s">
        <v>156</v>
      </c>
      <c r="AO519" s="94" t="s">
        <v>155</v>
      </c>
      <c r="AP519" s="96" t="s">
        <v>154</v>
      </c>
      <c r="AQ519" s="95" t="s">
        <v>153</v>
      </c>
      <c r="AR519" s="97" t="s">
        <v>152</v>
      </c>
      <c r="AS519" s="96" t="s">
        <v>151</v>
      </c>
      <c r="AT519" s="95" t="s">
        <v>150</v>
      </c>
      <c r="AU519" s="94" t="s">
        <v>149</v>
      </c>
      <c r="AV519" s="96" t="s">
        <v>148</v>
      </c>
      <c r="AW519" s="95" t="s">
        <v>147</v>
      </c>
      <c r="AX519" s="94" t="s">
        <v>146</v>
      </c>
      <c r="AY519" s="93" t="s">
        <v>145</v>
      </c>
      <c r="AZ519" s="92" t="s">
        <v>144</v>
      </c>
      <c r="BA519" s="92" t="s">
        <v>143</v>
      </c>
      <c r="BB519" s="91" t="s">
        <v>142</v>
      </c>
    </row>
    <row r="520" spans="2:62" ht="48" thickBot="1" x14ac:dyDescent="0.3">
      <c r="B520" s="90" t="s">
        <v>216</v>
      </c>
      <c r="C520" s="89"/>
      <c r="D520" s="88">
        <v>178</v>
      </c>
      <c r="E520" s="258"/>
      <c r="F520" s="259"/>
      <c r="G520" s="260"/>
      <c r="H520" s="87" t="s">
        <v>140</v>
      </c>
      <c r="I520" s="86"/>
      <c r="J520" s="86"/>
      <c r="K520" s="85"/>
      <c r="L520" s="84"/>
      <c r="M520" s="81"/>
      <c r="N520" s="84"/>
      <c r="O520" s="81"/>
      <c r="P520" s="84"/>
      <c r="Q520" s="81"/>
      <c r="R520" s="84"/>
      <c r="S520" s="81"/>
      <c r="T520" s="84"/>
      <c r="U520" s="81"/>
      <c r="V520" s="84"/>
      <c r="W520" s="81"/>
      <c r="X520" s="84"/>
      <c r="Y520" s="81"/>
      <c r="Z520" s="84"/>
      <c r="AA520" s="83"/>
      <c r="AB520" s="82" t="s">
        <v>139</v>
      </c>
      <c r="AC520" s="81"/>
      <c r="AD520" s="81"/>
      <c r="AE520" s="81"/>
      <c r="AF520" s="80"/>
      <c r="AG520" s="80"/>
      <c r="AH520" s="60"/>
      <c r="AI520" s="79" t="s">
        <v>138</v>
      </c>
      <c r="AJ520" s="78">
        <f t="shared" ref="AJ520:BB520" si="68">SUM(AJ522:AJ533)</f>
        <v>32</v>
      </c>
      <c r="AK520" s="77">
        <f t="shared" si="68"/>
        <v>3</v>
      </c>
      <c r="AL520" s="76">
        <f t="shared" si="68"/>
        <v>0</v>
      </c>
      <c r="AM520" s="78">
        <f t="shared" si="68"/>
        <v>29</v>
      </c>
      <c r="AN520" s="77">
        <f t="shared" si="68"/>
        <v>8</v>
      </c>
      <c r="AO520" s="76">
        <f t="shared" si="68"/>
        <v>0</v>
      </c>
      <c r="AP520" s="78">
        <f t="shared" si="68"/>
        <v>1</v>
      </c>
      <c r="AQ520" s="77">
        <f t="shared" si="68"/>
        <v>0</v>
      </c>
      <c r="AR520" s="76">
        <f t="shared" si="68"/>
        <v>0</v>
      </c>
      <c r="AS520" s="78">
        <f t="shared" si="68"/>
        <v>4</v>
      </c>
      <c r="AT520" s="77">
        <f t="shared" si="68"/>
        <v>0</v>
      </c>
      <c r="AU520" s="76">
        <f t="shared" si="68"/>
        <v>0</v>
      </c>
      <c r="AV520" s="78">
        <f t="shared" si="68"/>
        <v>0</v>
      </c>
      <c r="AW520" s="77">
        <f t="shared" si="68"/>
        <v>0</v>
      </c>
      <c r="AX520" s="76">
        <f t="shared" si="68"/>
        <v>0</v>
      </c>
      <c r="AY520" s="75">
        <f t="shared" si="68"/>
        <v>0</v>
      </c>
      <c r="AZ520" s="74">
        <f t="shared" si="68"/>
        <v>0</v>
      </c>
      <c r="BA520" s="74">
        <f t="shared" si="68"/>
        <v>1</v>
      </c>
      <c r="BB520" s="73">
        <f t="shared" si="68"/>
        <v>0</v>
      </c>
      <c r="BC520" s="72" t="s">
        <v>137</v>
      </c>
      <c r="BF520" s="5">
        <f>SUM(AJ520:AL520)/$BG$5</f>
        <v>11.666666666666666</v>
      </c>
      <c r="BG520" s="5">
        <f>SUM(AM520:AO520,AY520)/$BG$5</f>
        <v>12.333333333333334</v>
      </c>
      <c r="BH520" s="5">
        <f>SUM(AP520:AR520,AZ520)/$BG$5</f>
        <v>0.33333333333333331</v>
      </c>
      <c r="BI520" s="5">
        <f>SUM(AS520:AU520,BA520)/$BG$5</f>
        <v>1.6666666666666667</v>
      </c>
      <c r="BJ520" s="5">
        <f>SUM(AV520:AX520,BB520)/$BG$5</f>
        <v>0</v>
      </c>
    </row>
    <row r="521" spans="2:62" ht="37.5" thickBot="1" x14ac:dyDescent="0.3">
      <c r="B521" s="71"/>
      <c r="C521" s="70"/>
      <c r="D521" s="69"/>
      <c r="E521" s="68"/>
      <c r="F521" s="68"/>
      <c r="G521" s="67"/>
      <c r="H521" s="66"/>
      <c r="I521" s="64"/>
      <c r="J521" s="64"/>
      <c r="K521" s="65"/>
      <c r="L521" s="64"/>
      <c r="M521" s="62"/>
      <c r="N521" s="64"/>
      <c r="O521" s="62"/>
      <c r="P521" s="64"/>
      <c r="Q521" s="62"/>
      <c r="R521" s="64"/>
      <c r="S521" s="62"/>
      <c r="T521" s="64"/>
      <c r="U521" s="62"/>
      <c r="V521" s="64"/>
      <c r="W521" s="62"/>
      <c r="X521" s="64"/>
      <c r="Y521" s="62"/>
      <c r="Z521" s="64"/>
      <c r="AA521" s="62"/>
      <c r="AB521" s="63"/>
      <c r="AC521" s="62"/>
      <c r="AD521" s="62"/>
      <c r="AE521" s="62"/>
      <c r="AF521" s="61"/>
      <c r="AG521" s="61"/>
      <c r="AH521" s="60"/>
      <c r="AI521" s="59" t="s">
        <v>136</v>
      </c>
      <c r="AJ521" s="58">
        <f t="shared" ref="AJ521:BB521" si="69">AJ520/3</f>
        <v>10.666666666666666</v>
      </c>
      <c r="AK521" s="57">
        <f t="shared" si="69"/>
        <v>1</v>
      </c>
      <c r="AL521" s="56">
        <f t="shared" si="69"/>
        <v>0</v>
      </c>
      <c r="AM521" s="58">
        <f t="shared" si="69"/>
        <v>9.6666666666666661</v>
      </c>
      <c r="AN521" s="57">
        <f t="shared" si="69"/>
        <v>2.6666666666666665</v>
      </c>
      <c r="AO521" s="56">
        <f t="shared" si="69"/>
        <v>0</v>
      </c>
      <c r="AP521" s="58">
        <f t="shared" si="69"/>
        <v>0.33333333333333331</v>
      </c>
      <c r="AQ521" s="57">
        <f t="shared" si="69"/>
        <v>0</v>
      </c>
      <c r="AR521" s="56">
        <f t="shared" si="69"/>
        <v>0</v>
      </c>
      <c r="AS521" s="58">
        <f t="shared" si="69"/>
        <v>1.3333333333333333</v>
      </c>
      <c r="AT521" s="57">
        <f t="shared" si="69"/>
        <v>0</v>
      </c>
      <c r="AU521" s="56">
        <f t="shared" si="69"/>
        <v>0</v>
      </c>
      <c r="AV521" s="58">
        <f t="shared" si="69"/>
        <v>0</v>
      </c>
      <c r="AW521" s="57">
        <f t="shared" si="69"/>
        <v>0</v>
      </c>
      <c r="AX521" s="56">
        <f t="shared" si="69"/>
        <v>0</v>
      </c>
      <c r="AY521" s="55">
        <f t="shared" si="69"/>
        <v>0</v>
      </c>
      <c r="AZ521" s="54">
        <f t="shared" si="69"/>
        <v>0</v>
      </c>
      <c r="BA521" s="54">
        <f t="shared" si="69"/>
        <v>0.33333333333333331</v>
      </c>
      <c r="BB521" s="53">
        <f t="shared" si="69"/>
        <v>0</v>
      </c>
      <c r="BC521" s="52" t="s">
        <v>135</v>
      </c>
    </row>
    <row r="522" spans="2:62" ht="28.15" customHeight="1" x14ac:dyDescent="0.2">
      <c r="B522" s="30"/>
      <c r="C522" s="242">
        <v>1</v>
      </c>
      <c r="D522" s="44"/>
      <c r="E522" s="43"/>
      <c r="F522" s="43"/>
      <c r="G522" s="42"/>
      <c r="H522" s="223" t="s">
        <v>134</v>
      </c>
      <c r="I522" s="246">
        <v>39</v>
      </c>
      <c r="J522" s="246">
        <v>17</v>
      </c>
      <c r="K522" s="246">
        <v>6</v>
      </c>
      <c r="L522" s="41" t="s">
        <v>133</v>
      </c>
      <c r="M522" s="40" t="s">
        <v>104</v>
      </c>
      <c r="N522" s="41" t="s">
        <v>131</v>
      </c>
      <c r="O522" s="40" t="s">
        <v>215</v>
      </c>
      <c r="P522" s="41" t="s">
        <v>130</v>
      </c>
      <c r="Q522" s="40" t="s">
        <v>121</v>
      </c>
      <c r="R522" s="41" t="s">
        <v>129</v>
      </c>
      <c r="S522" s="40"/>
      <c r="T522" s="41" t="s">
        <v>128</v>
      </c>
      <c r="U522" s="40"/>
      <c r="V522" s="41" t="s">
        <v>127</v>
      </c>
      <c r="W522" s="40"/>
      <c r="X522" s="41" t="s">
        <v>126</v>
      </c>
      <c r="Y522" s="40"/>
      <c r="Z522" s="41" t="s">
        <v>125</v>
      </c>
      <c r="AA522" s="40"/>
      <c r="AB522" s="39"/>
      <c r="AC522" s="40"/>
      <c r="AD522" s="39" t="s">
        <v>113</v>
      </c>
      <c r="AE522" s="38" t="s">
        <v>414</v>
      </c>
      <c r="AF522" s="250"/>
      <c r="AG522" s="250"/>
      <c r="AH522" s="37"/>
      <c r="AI522" s="11"/>
      <c r="AJ522" s="233">
        <f>SUMPRODUCT(LEN($M522:$S525)-LEN(SUBSTITUTE($M522:$S525,"A", "")))</f>
        <v>9</v>
      </c>
      <c r="AK522" s="239">
        <f>SUMPRODUCT(LEN($AD522:$AD525)-LEN(SUBSTITUTE($AD522:$AD525,"A", "")))</f>
        <v>1</v>
      </c>
      <c r="AL522" s="230">
        <f>SUMPRODUCT(LEN($AC522:$AC525)-LEN(SUBSTITUTE($AC522:$AC525,"A", "")))</f>
        <v>0</v>
      </c>
      <c r="AM522" s="233">
        <f>SUMPRODUCT(LEN($M522:$S525)-LEN(SUBSTITUTE($M522:$S525,"S", "")))</f>
        <v>12</v>
      </c>
      <c r="AN522" s="239">
        <f>SUMPRODUCT(LEN($AD522:$AD525)-LEN(SUBSTITUTE($AD522:$AD525,"S", "")))</f>
        <v>5</v>
      </c>
      <c r="AO522" s="230">
        <f>SUMPRODUCT(LEN($AC522:$AC525)-LEN(SUBSTITUTE($AC522:$AC525,"S", "")))</f>
        <v>0</v>
      </c>
      <c r="AP522" s="233">
        <f>SUMPRODUCT(LEN($M522:$S525)-LEN(SUBSTITUTE($M522:$S525,"F", "")))</f>
        <v>0</v>
      </c>
      <c r="AQ522" s="239">
        <f>SUMPRODUCT(LEN($AD522:$AD525)-LEN(SUBSTITUTE($AD522:$AD525,"F", "")))</f>
        <v>0</v>
      </c>
      <c r="AR522" s="230">
        <f>SUMPRODUCT(LEN($AC522:$AC525)-LEN(SUBSTITUTE($AC522:$AC525,"F", "")))</f>
        <v>0</v>
      </c>
      <c r="AS522" s="233">
        <f>SUMPRODUCT(LEN($M522:$S525)-LEN(SUBSTITUTE($M522:$S525,"G", "")))</f>
        <v>0</v>
      </c>
      <c r="AT522" s="239">
        <f>SUMPRODUCT(LEN($AD522:$AD525)-LEN(SUBSTITUTE($AD522:$AD525,"G", "")))</f>
        <v>0</v>
      </c>
      <c r="AU522" s="230">
        <f>SUMPRODUCT(LEN($AC522:$AC525)-LEN(SUBSTITUTE($AC522:$AC525,"G", "")))</f>
        <v>0</v>
      </c>
      <c r="AV522" s="233">
        <f>SUMPRODUCT(LEN($L522:$S525)-LEN(SUBSTITUTE($L522:$S525,"M", "")))</f>
        <v>0</v>
      </c>
      <c r="AW522" s="236">
        <f>SUMPRODUCT(LEN($AD522:$AD525)-LEN(SUBSTITUTE($AD522:$AD525,"M", "")))</f>
        <v>0</v>
      </c>
      <c r="AX522" s="230">
        <f>SUMPRODUCT(LEN($AC522:$AC525)-LEN(SUBSTITUTE($AC522:$AC525,"M", "")))</f>
        <v>0</v>
      </c>
      <c r="AY522" s="291">
        <f>SUMPRODUCT(LEN($AE522:$AE525)-LEN(SUBSTITUTE($AE522:$AE525,"S", "")))</f>
        <v>0</v>
      </c>
      <c r="AZ522" s="227">
        <f>SUMPRODUCT(LEN($AE522:$AE525)-LEN(SUBSTITUTE($AE522:$AE525,"F", "")))</f>
        <v>0</v>
      </c>
      <c r="BA522" s="227">
        <f>SUMPRODUCT(LEN($AE522:$AE525)-LEN(SUBSTITUTE($AE522:$AE525,"G", "")))</f>
        <v>1</v>
      </c>
      <c r="BB522" s="294">
        <f>SUMPRODUCT(LEN($AE522:$AE525)-LEN(SUBSTITUTE($AE522:$AE525,"M", "")))</f>
        <v>0</v>
      </c>
    </row>
    <row r="523" spans="2:62" ht="28.15" customHeight="1" thickBot="1" x14ac:dyDescent="0.25">
      <c r="B523" s="30"/>
      <c r="C523" s="243"/>
      <c r="D523" s="36"/>
      <c r="E523" s="35"/>
      <c r="F523" s="35"/>
      <c r="G523" s="34"/>
      <c r="H523" s="224"/>
      <c r="I523" s="247"/>
      <c r="J523" s="247"/>
      <c r="K523" s="247"/>
      <c r="L523" s="33" t="s">
        <v>123</v>
      </c>
      <c r="M523" s="32" t="s">
        <v>132</v>
      </c>
      <c r="N523" s="33" t="s">
        <v>122</v>
      </c>
      <c r="O523" s="32" t="s">
        <v>124</v>
      </c>
      <c r="P523" s="33" t="s">
        <v>120</v>
      </c>
      <c r="Q523" s="32" t="s">
        <v>121</v>
      </c>
      <c r="R523" s="33" t="s">
        <v>119</v>
      </c>
      <c r="S523" s="32"/>
      <c r="T523" s="33" t="s">
        <v>118</v>
      </c>
      <c r="U523" s="32"/>
      <c r="V523" s="33" t="s">
        <v>117</v>
      </c>
      <c r="W523" s="32"/>
      <c r="X523" s="33" t="s">
        <v>116</v>
      </c>
      <c r="Y523" s="32"/>
      <c r="Z523" s="33" t="s">
        <v>115</v>
      </c>
      <c r="AA523" s="32"/>
      <c r="AB523" s="31"/>
      <c r="AC523" s="32"/>
      <c r="AD523" s="31" t="s">
        <v>404</v>
      </c>
      <c r="AE523" s="23"/>
      <c r="AF523" s="251"/>
      <c r="AG523" s="251"/>
      <c r="AH523" s="22"/>
      <c r="AI523" s="11"/>
      <c r="AJ523" s="234"/>
      <c r="AK523" s="240"/>
      <c r="AL523" s="231"/>
      <c r="AM523" s="234"/>
      <c r="AN523" s="240"/>
      <c r="AO523" s="231"/>
      <c r="AP523" s="234"/>
      <c r="AQ523" s="240"/>
      <c r="AR523" s="231"/>
      <c r="AS523" s="234"/>
      <c r="AT523" s="240"/>
      <c r="AU523" s="231"/>
      <c r="AV523" s="234"/>
      <c r="AW523" s="237"/>
      <c r="AX523" s="231"/>
      <c r="AY523" s="292"/>
      <c r="AZ523" s="228"/>
      <c r="BA523" s="228"/>
      <c r="BB523" s="295"/>
    </row>
    <row r="524" spans="2:62" ht="28.15" customHeight="1" x14ac:dyDescent="0.2">
      <c r="B524" s="30"/>
      <c r="C524" s="244"/>
      <c r="D524" s="29"/>
      <c r="E524" s="28"/>
      <c r="F524" s="28"/>
      <c r="G524" s="27"/>
      <c r="H524" s="225">
        <v>178</v>
      </c>
      <c r="I524" s="248"/>
      <c r="J524" s="248"/>
      <c r="K524" s="248"/>
      <c r="L524" s="26" t="s">
        <v>114</v>
      </c>
      <c r="M524" s="25" t="s">
        <v>187</v>
      </c>
      <c r="N524" s="26" t="s">
        <v>112</v>
      </c>
      <c r="O524" s="25" t="s">
        <v>132</v>
      </c>
      <c r="P524" s="26" t="s">
        <v>111</v>
      </c>
      <c r="Q524" s="25" t="s">
        <v>121</v>
      </c>
      <c r="R524" s="26" t="s">
        <v>110</v>
      </c>
      <c r="S524" s="25"/>
      <c r="T524" s="26" t="s">
        <v>109</v>
      </c>
      <c r="U524" s="25"/>
      <c r="V524" s="26" t="s">
        <v>108</v>
      </c>
      <c r="W524" s="25"/>
      <c r="X524" s="26" t="s">
        <v>107</v>
      </c>
      <c r="Y524" s="25"/>
      <c r="Z524" s="26" t="s">
        <v>106</v>
      </c>
      <c r="AA524" s="25"/>
      <c r="AB524" s="24"/>
      <c r="AC524" s="25"/>
      <c r="AD524" s="24"/>
      <c r="AE524" s="23"/>
      <c r="AF524" s="251"/>
      <c r="AG524" s="251"/>
      <c r="AH524" s="22"/>
      <c r="AI524" s="11"/>
      <c r="AJ524" s="234"/>
      <c r="AK524" s="240"/>
      <c r="AL524" s="231"/>
      <c r="AM524" s="234"/>
      <c r="AN524" s="240"/>
      <c r="AO524" s="231"/>
      <c r="AP524" s="234"/>
      <c r="AQ524" s="240"/>
      <c r="AR524" s="231"/>
      <c r="AS524" s="234"/>
      <c r="AT524" s="240"/>
      <c r="AU524" s="231"/>
      <c r="AV524" s="234"/>
      <c r="AW524" s="237"/>
      <c r="AX524" s="231"/>
      <c r="AY524" s="292"/>
      <c r="AZ524" s="228"/>
      <c r="BA524" s="228"/>
      <c r="BB524" s="295"/>
    </row>
    <row r="525" spans="2:62" ht="28.15" customHeight="1" thickBot="1" x14ac:dyDescent="0.25">
      <c r="B525" s="30"/>
      <c r="C525" s="253"/>
      <c r="D525" s="51"/>
      <c r="E525" s="50"/>
      <c r="F525" s="50"/>
      <c r="G525" s="49"/>
      <c r="H525" s="226"/>
      <c r="I525" s="254"/>
      <c r="J525" s="254"/>
      <c r="K525" s="254"/>
      <c r="L525" s="48" t="s">
        <v>105</v>
      </c>
      <c r="M525" s="47" t="s">
        <v>195</v>
      </c>
      <c r="N525" s="48" t="s">
        <v>103</v>
      </c>
      <c r="O525" s="47" t="s">
        <v>113</v>
      </c>
      <c r="P525" s="48" t="s">
        <v>102</v>
      </c>
      <c r="Q525" s="47"/>
      <c r="R525" s="48" t="s">
        <v>101</v>
      </c>
      <c r="S525" s="47"/>
      <c r="T525" s="48">
        <v>20</v>
      </c>
      <c r="U525" s="47"/>
      <c r="V525" s="48" t="s">
        <v>100</v>
      </c>
      <c r="W525" s="47"/>
      <c r="X525" s="48" t="s">
        <v>99</v>
      </c>
      <c r="Y525" s="47"/>
      <c r="Z525" s="48" t="s">
        <v>98</v>
      </c>
      <c r="AA525" s="47"/>
      <c r="AB525" s="16"/>
      <c r="AC525" s="47"/>
      <c r="AD525" s="16"/>
      <c r="AE525" s="46"/>
      <c r="AF525" s="255"/>
      <c r="AG525" s="255"/>
      <c r="AH525" s="45"/>
      <c r="AI525" s="11"/>
      <c r="AJ525" s="235"/>
      <c r="AK525" s="241"/>
      <c r="AL525" s="232"/>
      <c r="AM525" s="235"/>
      <c r="AN525" s="241"/>
      <c r="AO525" s="232"/>
      <c r="AP525" s="235"/>
      <c r="AQ525" s="241"/>
      <c r="AR525" s="232"/>
      <c r="AS525" s="235"/>
      <c r="AT525" s="241"/>
      <c r="AU525" s="232"/>
      <c r="AV525" s="235"/>
      <c r="AW525" s="238"/>
      <c r="AX525" s="232"/>
      <c r="AY525" s="293"/>
      <c r="AZ525" s="229"/>
      <c r="BA525" s="229"/>
      <c r="BB525" s="296"/>
    </row>
    <row r="526" spans="2:62" ht="28.15" customHeight="1" x14ac:dyDescent="0.2">
      <c r="B526" s="30"/>
      <c r="C526" s="242">
        <v>2</v>
      </c>
      <c r="D526" s="44"/>
      <c r="E526" s="43"/>
      <c r="F526" s="43"/>
      <c r="G526" s="42"/>
      <c r="H526" s="223"/>
      <c r="I526" s="246">
        <v>51</v>
      </c>
      <c r="J526" s="246">
        <v>18</v>
      </c>
      <c r="K526" s="246">
        <v>6</v>
      </c>
      <c r="L526" s="41" t="s">
        <v>133</v>
      </c>
      <c r="M526" s="40" t="s">
        <v>104</v>
      </c>
      <c r="N526" s="41" t="s">
        <v>131</v>
      </c>
      <c r="O526" s="40" t="s">
        <v>203</v>
      </c>
      <c r="P526" s="41" t="s">
        <v>130</v>
      </c>
      <c r="Q526" s="40" t="s">
        <v>175</v>
      </c>
      <c r="R526" s="41" t="s">
        <v>129</v>
      </c>
      <c r="S526" s="40"/>
      <c r="T526" s="41" t="s">
        <v>128</v>
      </c>
      <c r="U526" s="40"/>
      <c r="V526" s="41" t="s">
        <v>127</v>
      </c>
      <c r="W526" s="40"/>
      <c r="X526" s="41" t="s">
        <v>126</v>
      </c>
      <c r="Y526" s="40"/>
      <c r="Z526" s="41" t="s">
        <v>125</v>
      </c>
      <c r="AA526" s="40"/>
      <c r="AB526" s="39"/>
      <c r="AC526" s="40"/>
      <c r="AD526" s="39" t="s">
        <v>481</v>
      </c>
      <c r="AE526" s="38"/>
      <c r="AF526" s="250"/>
      <c r="AG526" s="250"/>
      <c r="AH526" s="37"/>
      <c r="AI526" s="11"/>
      <c r="AJ526" s="233">
        <f>SUMPRODUCT(LEN($M526:$S529)-LEN(SUBSTITUTE($M526:$S529,"A", "")))</f>
        <v>14</v>
      </c>
      <c r="AK526" s="239">
        <f>SUMPRODUCT(LEN($AD526:$AD529)-LEN(SUBSTITUTE($AD526:$AD529,"A", "")))</f>
        <v>2</v>
      </c>
      <c r="AL526" s="230">
        <f>SUMPRODUCT(LEN($AC526:$AC529)-LEN(SUBSTITUTE($AC526:$AC529,"A", "")))</f>
        <v>0</v>
      </c>
      <c r="AM526" s="233">
        <f>SUMPRODUCT(LEN($M526:$S529)-LEN(SUBSTITUTE($M526:$S529,"S", "")))</f>
        <v>11</v>
      </c>
      <c r="AN526" s="239">
        <f>SUMPRODUCT(LEN($AD526:$AD529)-LEN(SUBSTITUTE($AD526:$AD529,"S", "")))</f>
        <v>3</v>
      </c>
      <c r="AO526" s="230">
        <f>SUMPRODUCT(LEN($AC526:$AC529)-LEN(SUBSTITUTE($AC526:$AC529,"S", "")))</f>
        <v>0</v>
      </c>
      <c r="AP526" s="233">
        <f>SUMPRODUCT(LEN($M526:$S529)-LEN(SUBSTITUTE($M526:$S529,"F", "")))</f>
        <v>0</v>
      </c>
      <c r="AQ526" s="239">
        <f>SUMPRODUCT(LEN($AD526:$AD529)-LEN(SUBSTITUTE($AD526:$AD529,"F", "")))</f>
        <v>0</v>
      </c>
      <c r="AR526" s="230">
        <f>SUMPRODUCT(LEN($AC526:$AC529)-LEN(SUBSTITUTE($AC526:$AC529,"F", "")))</f>
        <v>0</v>
      </c>
      <c r="AS526" s="233">
        <f>SUMPRODUCT(LEN($M526:$S529)-LEN(SUBSTITUTE($M526:$S529,"G", "")))</f>
        <v>1</v>
      </c>
      <c r="AT526" s="239">
        <f>SUMPRODUCT(LEN($AD526:$AD529)-LEN(SUBSTITUTE($AD526:$AD529,"G", "")))</f>
        <v>0</v>
      </c>
      <c r="AU526" s="230">
        <f>SUMPRODUCT(LEN($AC526:$AC529)-LEN(SUBSTITUTE($AC526:$AC529,"G", "")))</f>
        <v>0</v>
      </c>
      <c r="AV526" s="233">
        <f>SUMPRODUCT(LEN($L526:$S529)-LEN(SUBSTITUTE($L526:$S529,"M", "")))</f>
        <v>0</v>
      </c>
      <c r="AW526" s="236">
        <f>SUMPRODUCT(LEN($AD526:$AD529)-LEN(SUBSTITUTE($AD526:$AD529,"M", "")))</f>
        <v>0</v>
      </c>
      <c r="AX526" s="230">
        <f>SUMPRODUCT(LEN($AC526:$AC529)-LEN(SUBSTITUTE($AC526:$AC529,"M", "")))</f>
        <v>0</v>
      </c>
      <c r="AY526" s="291">
        <f>SUMPRODUCT(LEN($AE526:$AE529)-LEN(SUBSTITUTE($AE526:$AE529,"S", "")))</f>
        <v>0</v>
      </c>
      <c r="AZ526" s="227">
        <f>SUMPRODUCT(LEN($AE526:$AE529)-LEN(SUBSTITUTE($AE526:$AE529,"F", "")))</f>
        <v>0</v>
      </c>
      <c r="BA526" s="227">
        <f>SUMPRODUCT(LEN($AE526:$AE529)-LEN(SUBSTITUTE($AE526:$AE529,"G", "")))</f>
        <v>0</v>
      </c>
      <c r="BB526" s="294">
        <f>SUMPRODUCT(LEN($AE526:$AE529)-LEN(SUBSTITUTE($AE526:$AE529,"M", "")))</f>
        <v>0</v>
      </c>
    </row>
    <row r="527" spans="2:62" ht="28.15" customHeight="1" thickBot="1" x14ac:dyDescent="0.25">
      <c r="B527" s="30"/>
      <c r="C527" s="243"/>
      <c r="D527" s="36"/>
      <c r="E527" s="35"/>
      <c r="F527" s="35"/>
      <c r="G527" s="34"/>
      <c r="H527" s="224"/>
      <c r="I527" s="247"/>
      <c r="J527" s="247"/>
      <c r="K527" s="247"/>
      <c r="L527" s="33" t="s">
        <v>123</v>
      </c>
      <c r="M527" s="32" t="s">
        <v>186</v>
      </c>
      <c r="N527" s="33" t="s">
        <v>122</v>
      </c>
      <c r="O527" s="32" t="s">
        <v>217</v>
      </c>
      <c r="P527" s="33" t="s">
        <v>120</v>
      </c>
      <c r="Q527" s="32" t="s">
        <v>175</v>
      </c>
      <c r="R527" s="33" t="s">
        <v>119</v>
      </c>
      <c r="S527" s="32"/>
      <c r="T527" s="33" t="s">
        <v>118</v>
      </c>
      <c r="U527" s="32"/>
      <c r="V527" s="33" t="s">
        <v>117</v>
      </c>
      <c r="W527" s="32"/>
      <c r="X527" s="33" t="s">
        <v>116</v>
      </c>
      <c r="Y527" s="32"/>
      <c r="Z527" s="33" t="s">
        <v>115</v>
      </c>
      <c r="AA527" s="32"/>
      <c r="AB527" s="31"/>
      <c r="AC527" s="32"/>
      <c r="AD527" s="31"/>
      <c r="AE527" s="23"/>
      <c r="AF527" s="251"/>
      <c r="AG527" s="251"/>
      <c r="AH527" s="22"/>
      <c r="AI527" s="11"/>
      <c r="AJ527" s="234"/>
      <c r="AK527" s="240"/>
      <c r="AL527" s="231"/>
      <c r="AM527" s="234"/>
      <c r="AN527" s="240"/>
      <c r="AO527" s="231"/>
      <c r="AP527" s="234"/>
      <c r="AQ527" s="240"/>
      <c r="AR527" s="231"/>
      <c r="AS527" s="234"/>
      <c r="AT527" s="240"/>
      <c r="AU527" s="231"/>
      <c r="AV527" s="234"/>
      <c r="AW527" s="237"/>
      <c r="AX527" s="231"/>
      <c r="AY527" s="292"/>
      <c r="AZ527" s="228"/>
      <c r="BA527" s="228"/>
      <c r="BB527" s="295"/>
    </row>
    <row r="528" spans="2:62" ht="28.15" customHeight="1" x14ac:dyDescent="0.2">
      <c r="B528" s="30"/>
      <c r="C528" s="244"/>
      <c r="D528" s="29"/>
      <c r="E528" s="28"/>
      <c r="F528" s="28"/>
      <c r="G528" s="27"/>
      <c r="H528" s="225"/>
      <c r="I528" s="248"/>
      <c r="J528" s="248"/>
      <c r="K528" s="248"/>
      <c r="L528" s="26" t="s">
        <v>114</v>
      </c>
      <c r="M528" s="25" t="s">
        <v>203</v>
      </c>
      <c r="N528" s="26" t="s">
        <v>112</v>
      </c>
      <c r="O528" s="25" t="s">
        <v>188</v>
      </c>
      <c r="P528" s="26" t="s">
        <v>111</v>
      </c>
      <c r="Q528" s="25" t="s">
        <v>121</v>
      </c>
      <c r="R528" s="26" t="s">
        <v>110</v>
      </c>
      <c r="S528" s="25"/>
      <c r="T528" s="26" t="s">
        <v>109</v>
      </c>
      <c r="U528" s="25"/>
      <c r="V528" s="26" t="s">
        <v>108</v>
      </c>
      <c r="W528" s="25"/>
      <c r="X528" s="26" t="s">
        <v>107</v>
      </c>
      <c r="Y528" s="25"/>
      <c r="Z528" s="26" t="s">
        <v>106</v>
      </c>
      <c r="AA528" s="25"/>
      <c r="AB528" s="24"/>
      <c r="AC528" s="25"/>
      <c r="AD528" s="24"/>
      <c r="AE528" s="23"/>
      <c r="AF528" s="251"/>
      <c r="AG528" s="251"/>
      <c r="AH528" s="22"/>
      <c r="AI528" s="11"/>
      <c r="AJ528" s="234"/>
      <c r="AK528" s="240"/>
      <c r="AL528" s="231"/>
      <c r="AM528" s="234"/>
      <c r="AN528" s="240"/>
      <c r="AO528" s="231"/>
      <c r="AP528" s="234"/>
      <c r="AQ528" s="240"/>
      <c r="AR528" s="231"/>
      <c r="AS528" s="234"/>
      <c r="AT528" s="240"/>
      <c r="AU528" s="231"/>
      <c r="AV528" s="234"/>
      <c r="AW528" s="237"/>
      <c r="AX528" s="231"/>
      <c r="AY528" s="292"/>
      <c r="AZ528" s="228"/>
      <c r="BA528" s="228"/>
      <c r="BB528" s="295"/>
    </row>
    <row r="529" spans="2:62" ht="28.15" customHeight="1" thickBot="1" x14ac:dyDescent="0.25">
      <c r="B529" s="30"/>
      <c r="C529" s="253"/>
      <c r="D529" s="51"/>
      <c r="E529" s="50"/>
      <c r="F529" s="50"/>
      <c r="G529" s="49"/>
      <c r="H529" s="226"/>
      <c r="I529" s="254"/>
      <c r="J529" s="254"/>
      <c r="K529" s="254"/>
      <c r="L529" s="48" t="s">
        <v>105</v>
      </c>
      <c r="M529" s="47" t="s">
        <v>428</v>
      </c>
      <c r="N529" s="48" t="s">
        <v>103</v>
      </c>
      <c r="O529" s="47" t="s">
        <v>121</v>
      </c>
      <c r="P529" s="48" t="s">
        <v>102</v>
      </c>
      <c r="Q529" s="47" t="s">
        <v>121</v>
      </c>
      <c r="R529" s="48" t="s">
        <v>101</v>
      </c>
      <c r="S529" s="47"/>
      <c r="T529" s="48">
        <v>20</v>
      </c>
      <c r="U529" s="47"/>
      <c r="V529" s="48" t="s">
        <v>100</v>
      </c>
      <c r="W529" s="47"/>
      <c r="X529" s="48" t="s">
        <v>99</v>
      </c>
      <c r="Y529" s="47"/>
      <c r="Z529" s="48" t="s">
        <v>98</v>
      </c>
      <c r="AA529" s="47"/>
      <c r="AB529" s="16"/>
      <c r="AC529" s="47"/>
      <c r="AD529" s="16"/>
      <c r="AE529" s="46"/>
      <c r="AF529" s="255"/>
      <c r="AG529" s="255"/>
      <c r="AH529" s="45"/>
      <c r="AI529" s="11"/>
      <c r="AJ529" s="235"/>
      <c r="AK529" s="241"/>
      <c r="AL529" s="232"/>
      <c r="AM529" s="235"/>
      <c r="AN529" s="241"/>
      <c r="AO529" s="232"/>
      <c r="AP529" s="235"/>
      <c r="AQ529" s="241"/>
      <c r="AR529" s="232"/>
      <c r="AS529" s="235"/>
      <c r="AT529" s="241"/>
      <c r="AU529" s="232"/>
      <c r="AV529" s="235"/>
      <c r="AW529" s="238"/>
      <c r="AX529" s="232"/>
      <c r="AY529" s="293"/>
      <c r="AZ529" s="229"/>
      <c r="BA529" s="229"/>
      <c r="BB529" s="296"/>
    </row>
    <row r="530" spans="2:62" ht="28.15" customHeight="1" x14ac:dyDescent="0.2">
      <c r="B530" s="30"/>
      <c r="C530" s="242">
        <v>3</v>
      </c>
      <c r="D530" s="44"/>
      <c r="E530" s="43"/>
      <c r="F530" s="43"/>
      <c r="G530" s="42"/>
      <c r="H530" s="223"/>
      <c r="I530" s="246">
        <v>37</v>
      </c>
      <c r="J530" s="246">
        <v>18</v>
      </c>
      <c r="K530" s="246">
        <v>7</v>
      </c>
      <c r="L530" s="41" t="s">
        <v>133</v>
      </c>
      <c r="M530" s="40" t="s">
        <v>414</v>
      </c>
      <c r="N530" s="41" t="s">
        <v>131</v>
      </c>
      <c r="O530" s="40" t="s">
        <v>132</v>
      </c>
      <c r="P530" s="41" t="s">
        <v>130</v>
      </c>
      <c r="Q530" s="40" t="s">
        <v>121</v>
      </c>
      <c r="R530" s="41" t="s">
        <v>129</v>
      </c>
      <c r="S530" s="40"/>
      <c r="T530" s="41" t="s">
        <v>128</v>
      </c>
      <c r="U530" s="40"/>
      <c r="V530" s="41" t="s">
        <v>127</v>
      </c>
      <c r="W530" s="40"/>
      <c r="X530" s="41" t="s">
        <v>126</v>
      </c>
      <c r="Y530" s="40"/>
      <c r="Z530" s="41" t="s">
        <v>125</v>
      </c>
      <c r="AA530" s="40"/>
      <c r="AB530" s="39"/>
      <c r="AC530" s="40"/>
      <c r="AD530" s="39"/>
      <c r="AE530" s="38"/>
      <c r="AF530" s="250">
        <v>7</v>
      </c>
      <c r="AG530" s="250"/>
      <c r="AH530" s="37"/>
      <c r="AI530" s="11"/>
      <c r="AJ530" s="233">
        <f>SUMPRODUCT(LEN($M530:$S533)-LEN(SUBSTITUTE($M530:$S533,"A", "")))</f>
        <v>9</v>
      </c>
      <c r="AK530" s="239">
        <f>SUMPRODUCT(LEN($AD530:$AD533)-LEN(SUBSTITUTE($AD530:$AD533,"A", "")))</f>
        <v>0</v>
      </c>
      <c r="AL530" s="230">
        <f>SUMPRODUCT(LEN($AC530:$AC533)-LEN(SUBSTITUTE($AC530:$AC533,"A", "")))</f>
        <v>0</v>
      </c>
      <c r="AM530" s="233">
        <f>SUMPRODUCT(LEN($M530:$S533)-LEN(SUBSTITUTE($M530:$S533,"S", "")))</f>
        <v>6</v>
      </c>
      <c r="AN530" s="239">
        <f>SUMPRODUCT(LEN($AD530:$AD533)-LEN(SUBSTITUTE($AD530:$AD533,"S", "")))</f>
        <v>0</v>
      </c>
      <c r="AO530" s="230">
        <f>SUMPRODUCT(LEN($AC530:$AC533)-LEN(SUBSTITUTE($AC530:$AC533,"S", "")))</f>
        <v>0</v>
      </c>
      <c r="AP530" s="233">
        <f>SUMPRODUCT(LEN($M530:$S533)-LEN(SUBSTITUTE($M530:$S533,"F", "")))</f>
        <v>1</v>
      </c>
      <c r="AQ530" s="239">
        <f>SUMPRODUCT(LEN($AD530:$AD533)-LEN(SUBSTITUTE($AD530:$AD533,"F", "")))</f>
        <v>0</v>
      </c>
      <c r="AR530" s="230">
        <f>SUMPRODUCT(LEN($AC530:$AC533)-LEN(SUBSTITUTE($AC530:$AC533,"F", "")))</f>
        <v>0</v>
      </c>
      <c r="AS530" s="233">
        <f>SUMPRODUCT(LEN($M530:$S533)-LEN(SUBSTITUTE($M530:$S533,"G", "")))</f>
        <v>3</v>
      </c>
      <c r="AT530" s="239">
        <f>SUMPRODUCT(LEN($AD530:$AD533)-LEN(SUBSTITUTE($AD530:$AD533,"G", "")))</f>
        <v>0</v>
      </c>
      <c r="AU530" s="230">
        <f>SUMPRODUCT(LEN($AC530:$AC533)-LEN(SUBSTITUTE($AC530:$AC533,"G", "")))</f>
        <v>0</v>
      </c>
      <c r="AV530" s="233">
        <f>SUMPRODUCT(LEN($L530:$S533)-LEN(SUBSTITUTE($L530:$S533,"M", "")))</f>
        <v>0</v>
      </c>
      <c r="AW530" s="236">
        <f>SUMPRODUCT(LEN($AD530:$AD533)-LEN(SUBSTITUTE($AD530:$AD533,"M", "")))</f>
        <v>0</v>
      </c>
      <c r="AX530" s="230">
        <f>SUMPRODUCT(LEN($AC530:$AC533)-LEN(SUBSTITUTE($AC530:$AC533,"M", "")))</f>
        <v>0</v>
      </c>
      <c r="AY530" s="291">
        <f>SUMPRODUCT(LEN($AE530:$AE533)-LEN(SUBSTITUTE($AE530:$AE533,"S", "")))</f>
        <v>0</v>
      </c>
      <c r="AZ530" s="227">
        <f>SUMPRODUCT(LEN($AE530:$AE533)-LEN(SUBSTITUTE($AE530:$AE533,"F", "")))</f>
        <v>0</v>
      </c>
      <c r="BA530" s="227">
        <f>SUMPRODUCT(LEN($AE530:$AE533)-LEN(SUBSTITUTE($AE530:$AE533,"G", "")))</f>
        <v>0</v>
      </c>
      <c r="BB530" s="294">
        <f>SUMPRODUCT(LEN($AE530:$AE533)-LEN(SUBSTITUTE($AE530:$AE533,"M", "")))</f>
        <v>0</v>
      </c>
    </row>
    <row r="531" spans="2:62" ht="28.15" customHeight="1" thickBot="1" x14ac:dyDescent="0.25">
      <c r="B531" s="30"/>
      <c r="C531" s="243"/>
      <c r="D531" s="36"/>
      <c r="E531" s="35"/>
      <c r="F531" s="35"/>
      <c r="G531" s="34"/>
      <c r="H531" s="224"/>
      <c r="I531" s="247"/>
      <c r="J531" s="247"/>
      <c r="K531" s="247"/>
      <c r="L531" s="33" t="s">
        <v>123</v>
      </c>
      <c r="M531" s="32" t="s">
        <v>458</v>
      </c>
      <c r="N531" s="33" t="s">
        <v>122</v>
      </c>
      <c r="O531" s="32" t="s">
        <v>175</v>
      </c>
      <c r="P531" s="33" t="s">
        <v>120</v>
      </c>
      <c r="Q531" s="32" t="s">
        <v>121</v>
      </c>
      <c r="R531" s="33" t="s">
        <v>119</v>
      </c>
      <c r="S531" s="32"/>
      <c r="T531" s="33" t="s">
        <v>118</v>
      </c>
      <c r="U531" s="32"/>
      <c r="V531" s="33" t="s">
        <v>117</v>
      </c>
      <c r="W531" s="32"/>
      <c r="X531" s="33" t="s">
        <v>116</v>
      </c>
      <c r="Y531" s="32"/>
      <c r="Z531" s="33" t="s">
        <v>115</v>
      </c>
      <c r="AA531" s="32"/>
      <c r="AB531" s="31"/>
      <c r="AC531" s="32"/>
      <c r="AD531" s="31"/>
      <c r="AE531" s="23"/>
      <c r="AF531" s="251"/>
      <c r="AG531" s="251"/>
      <c r="AH531" s="22"/>
      <c r="AI531" s="11"/>
      <c r="AJ531" s="234"/>
      <c r="AK531" s="240"/>
      <c r="AL531" s="231"/>
      <c r="AM531" s="234"/>
      <c r="AN531" s="240"/>
      <c r="AO531" s="231"/>
      <c r="AP531" s="234"/>
      <c r="AQ531" s="240"/>
      <c r="AR531" s="231"/>
      <c r="AS531" s="234"/>
      <c r="AT531" s="240"/>
      <c r="AU531" s="231"/>
      <c r="AV531" s="234"/>
      <c r="AW531" s="237"/>
      <c r="AX531" s="231"/>
      <c r="AY531" s="292"/>
      <c r="AZ531" s="228"/>
      <c r="BA531" s="228"/>
      <c r="BB531" s="295"/>
    </row>
    <row r="532" spans="2:62" ht="28.15" customHeight="1" x14ac:dyDescent="0.2">
      <c r="B532" s="30"/>
      <c r="C532" s="244"/>
      <c r="D532" s="29"/>
      <c r="E532" s="28"/>
      <c r="F532" s="28"/>
      <c r="G532" s="27"/>
      <c r="H532" s="225"/>
      <c r="I532" s="248"/>
      <c r="J532" s="248"/>
      <c r="K532" s="248"/>
      <c r="L532" s="26" t="s">
        <v>114</v>
      </c>
      <c r="M532" s="25" t="s">
        <v>399</v>
      </c>
      <c r="N532" s="26" t="s">
        <v>112</v>
      </c>
      <c r="O532" s="25" t="s">
        <v>132</v>
      </c>
      <c r="P532" s="26" t="s">
        <v>111</v>
      </c>
      <c r="Q532" s="25" t="s">
        <v>121</v>
      </c>
      <c r="R532" s="26" t="s">
        <v>110</v>
      </c>
      <c r="S532" s="25"/>
      <c r="T532" s="26" t="s">
        <v>109</v>
      </c>
      <c r="U532" s="25"/>
      <c r="V532" s="26" t="s">
        <v>108</v>
      </c>
      <c r="W532" s="25"/>
      <c r="X532" s="26" t="s">
        <v>107</v>
      </c>
      <c r="Y532" s="25"/>
      <c r="Z532" s="26" t="s">
        <v>106</v>
      </c>
      <c r="AA532" s="25"/>
      <c r="AB532" s="24"/>
      <c r="AC532" s="25"/>
      <c r="AD532" s="24"/>
      <c r="AE532" s="23"/>
      <c r="AF532" s="251"/>
      <c r="AG532" s="251"/>
      <c r="AH532" s="22"/>
      <c r="AI532" s="11"/>
      <c r="AJ532" s="234"/>
      <c r="AK532" s="240"/>
      <c r="AL532" s="231"/>
      <c r="AM532" s="234"/>
      <c r="AN532" s="240"/>
      <c r="AO532" s="231"/>
      <c r="AP532" s="234"/>
      <c r="AQ532" s="240"/>
      <c r="AR532" s="231"/>
      <c r="AS532" s="234"/>
      <c r="AT532" s="240"/>
      <c r="AU532" s="231"/>
      <c r="AV532" s="234"/>
      <c r="AW532" s="237"/>
      <c r="AX532" s="231"/>
      <c r="AY532" s="292"/>
      <c r="AZ532" s="228"/>
      <c r="BA532" s="228"/>
      <c r="BB532" s="295"/>
    </row>
    <row r="533" spans="2:62" ht="28.15" customHeight="1" thickBot="1" x14ac:dyDescent="0.25">
      <c r="B533" s="21"/>
      <c r="C533" s="245"/>
      <c r="D533" s="20"/>
      <c r="E533" s="19"/>
      <c r="F533" s="19"/>
      <c r="G533" s="18"/>
      <c r="H533" s="226"/>
      <c r="I533" s="249"/>
      <c r="J533" s="249"/>
      <c r="K533" s="249"/>
      <c r="L533" s="17" t="s">
        <v>105</v>
      </c>
      <c r="M533" s="15" t="s">
        <v>385</v>
      </c>
      <c r="N533" s="17" t="s">
        <v>103</v>
      </c>
      <c r="O533" s="15" t="s">
        <v>175</v>
      </c>
      <c r="P533" s="17" t="s">
        <v>102</v>
      </c>
      <c r="Q533" s="15"/>
      <c r="R533" s="17" t="s">
        <v>101</v>
      </c>
      <c r="S533" s="15"/>
      <c r="T533" s="17">
        <v>20</v>
      </c>
      <c r="U533" s="15"/>
      <c r="V533" s="17" t="s">
        <v>100</v>
      </c>
      <c r="W533" s="15"/>
      <c r="X533" s="17" t="s">
        <v>99</v>
      </c>
      <c r="Y533" s="15"/>
      <c r="Z533" s="17" t="s">
        <v>98</v>
      </c>
      <c r="AA533" s="15"/>
      <c r="AB533" s="16"/>
      <c r="AC533" s="15"/>
      <c r="AD533" s="14"/>
      <c r="AE533" s="13"/>
      <c r="AF533" s="252"/>
      <c r="AG533" s="252"/>
      <c r="AH533" s="12"/>
      <c r="AI533" s="11"/>
      <c r="AJ533" s="235"/>
      <c r="AK533" s="241"/>
      <c r="AL533" s="232"/>
      <c r="AM533" s="235"/>
      <c r="AN533" s="241"/>
      <c r="AO533" s="232"/>
      <c r="AP533" s="235"/>
      <c r="AQ533" s="241"/>
      <c r="AR533" s="232"/>
      <c r="AS533" s="235"/>
      <c r="AT533" s="241"/>
      <c r="AU533" s="232"/>
      <c r="AV533" s="235"/>
      <c r="AW533" s="238"/>
      <c r="AX533" s="232"/>
      <c r="AY533" s="293"/>
      <c r="AZ533" s="229"/>
      <c r="BA533" s="229"/>
      <c r="BB533" s="296"/>
    </row>
    <row r="534" spans="2:62" ht="85.9" customHeight="1" thickTop="1" thickBot="1" x14ac:dyDescent="0.35">
      <c r="B534" s="105" t="s">
        <v>174</v>
      </c>
      <c r="C534" s="95" t="s">
        <v>173</v>
      </c>
      <c r="D534" s="100" t="s">
        <v>172</v>
      </c>
      <c r="E534" s="104" t="s">
        <v>171</v>
      </c>
      <c r="F534" s="103"/>
      <c r="G534" s="102"/>
      <c r="H534" s="101" t="s">
        <v>170</v>
      </c>
      <c r="I534" s="100" t="s">
        <v>96</v>
      </c>
      <c r="J534" s="100" t="s">
        <v>169</v>
      </c>
      <c r="K534" s="100" t="s">
        <v>97</v>
      </c>
      <c r="L534" s="256" t="s">
        <v>168</v>
      </c>
      <c r="M534" s="262"/>
      <c r="N534" s="256" t="s">
        <v>167</v>
      </c>
      <c r="O534" s="262"/>
      <c r="P534" s="256" t="s">
        <v>167</v>
      </c>
      <c r="Q534" s="257"/>
      <c r="R534" s="256" t="s">
        <v>167</v>
      </c>
      <c r="S534" s="257"/>
      <c r="T534" s="256" t="s">
        <v>167</v>
      </c>
      <c r="U534" s="257"/>
      <c r="V534" s="256" t="s">
        <v>167</v>
      </c>
      <c r="W534" s="257"/>
      <c r="X534" s="256" t="s">
        <v>167</v>
      </c>
      <c r="Y534" s="257"/>
      <c r="Z534" s="256" t="s">
        <v>167</v>
      </c>
      <c r="AA534" s="257"/>
      <c r="AB534" s="261" t="s">
        <v>166</v>
      </c>
      <c r="AC534" s="257"/>
      <c r="AD534" s="101" t="s">
        <v>165</v>
      </c>
      <c r="AE534" s="101" t="s">
        <v>164</v>
      </c>
      <c r="AF534" s="100" t="s">
        <v>163</v>
      </c>
      <c r="AG534" s="100" t="s">
        <v>162</v>
      </c>
      <c r="AH534" s="99" t="s">
        <v>161</v>
      </c>
      <c r="AI534" s="98"/>
      <c r="AJ534" s="96" t="s">
        <v>160</v>
      </c>
      <c r="AK534" s="95" t="s">
        <v>159</v>
      </c>
      <c r="AL534" s="94" t="s">
        <v>158</v>
      </c>
      <c r="AM534" s="96" t="s">
        <v>157</v>
      </c>
      <c r="AN534" s="95" t="s">
        <v>156</v>
      </c>
      <c r="AO534" s="94" t="s">
        <v>155</v>
      </c>
      <c r="AP534" s="96" t="s">
        <v>154</v>
      </c>
      <c r="AQ534" s="95" t="s">
        <v>153</v>
      </c>
      <c r="AR534" s="97" t="s">
        <v>152</v>
      </c>
      <c r="AS534" s="96" t="s">
        <v>151</v>
      </c>
      <c r="AT534" s="95" t="s">
        <v>150</v>
      </c>
      <c r="AU534" s="94" t="s">
        <v>149</v>
      </c>
      <c r="AV534" s="96" t="s">
        <v>148</v>
      </c>
      <c r="AW534" s="95" t="s">
        <v>147</v>
      </c>
      <c r="AX534" s="94" t="s">
        <v>146</v>
      </c>
      <c r="AY534" s="93" t="s">
        <v>145</v>
      </c>
      <c r="AZ534" s="92" t="s">
        <v>144</v>
      </c>
      <c r="BA534" s="92" t="s">
        <v>143</v>
      </c>
      <c r="BB534" s="91" t="s">
        <v>142</v>
      </c>
    </row>
    <row r="535" spans="2:62" ht="48" thickBot="1" x14ac:dyDescent="0.3">
      <c r="B535" s="90" t="s">
        <v>214</v>
      </c>
      <c r="C535" s="89"/>
      <c r="D535" s="88">
        <v>179</v>
      </c>
      <c r="E535" s="258"/>
      <c r="F535" s="259"/>
      <c r="G535" s="260"/>
      <c r="H535" s="87" t="s">
        <v>140</v>
      </c>
      <c r="I535" s="86"/>
      <c r="J535" s="86"/>
      <c r="K535" s="85"/>
      <c r="L535" s="84"/>
      <c r="M535" s="81"/>
      <c r="N535" s="84"/>
      <c r="O535" s="81"/>
      <c r="P535" s="84"/>
      <c r="Q535" s="81"/>
      <c r="R535" s="84"/>
      <c r="S535" s="81"/>
      <c r="T535" s="84"/>
      <c r="U535" s="81"/>
      <c r="V535" s="84"/>
      <c r="W535" s="81"/>
      <c r="X535" s="84"/>
      <c r="Y535" s="81"/>
      <c r="Z535" s="84"/>
      <c r="AA535" s="83"/>
      <c r="AB535" s="82" t="s">
        <v>139</v>
      </c>
      <c r="AC535" s="81"/>
      <c r="AD535" s="81"/>
      <c r="AE535" s="81"/>
      <c r="AF535" s="80"/>
      <c r="AG535" s="80"/>
      <c r="AH535" s="60"/>
      <c r="AI535" s="79" t="s">
        <v>138</v>
      </c>
      <c r="AJ535" s="78">
        <f t="shared" ref="AJ535:BB535" si="70">SUM(AJ537:AJ548)</f>
        <v>35</v>
      </c>
      <c r="AK535" s="77">
        <f t="shared" si="70"/>
        <v>6</v>
      </c>
      <c r="AL535" s="76">
        <f t="shared" si="70"/>
        <v>0</v>
      </c>
      <c r="AM535" s="78">
        <f t="shared" si="70"/>
        <v>44</v>
      </c>
      <c r="AN535" s="77">
        <f t="shared" si="70"/>
        <v>9</v>
      </c>
      <c r="AO535" s="76">
        <f t="shared" si="70"/>
        <v>0</v>
      </c>
      <c r="AP535" s="78">
        <f t="shared" si="70"/>
        <v>0</v>
      </c>
      <c r="AQ535" s="77">
        <f t="shared" si="70"/>
        <v>0</v>
      </c>
      <c r="AR535" s="76">
        <f t="shared" si="70"/>
        <v>0</v>
      </c>
      <c r="AS535" s="78">
        <f t="shared" si="70"/>
        <v>1</v>
      </c>
      <c r="AT535" s="77">
        <f t="shared" si="70"/>
        <v>0</v>
      </c>
      <c r="AU535" s="76">
        <f t="shared" si="70"/>
        <v>0</v>
      </c>
      <c r="AV535" s="78">
        <f t="shared" si="70"/>
        <v>0</v>
      </c>
      <c r="AW535" s="77">
        <f t="shared" si="70"/>
        <v>0</v>
      </c>
      <c r="AX535" s="76">
        <f t="shared" si="70"/>
        <v>0</v>
      </c>
      <c r="AY535" s="75">
        <f t="shared" si="70"/>
        <v>0</v>
      </c>
      <c r="AZ535" s="74">
        <f t="shared" si="70"/>
        <v>0</v>
      </c>
      <c r="BA535" s="74">
        <f t="shared" si="70"/>
        <v>0</v>
      </c>
      <c r="BB535" s="73">
        <f t="shared" si="70"/>
        <v>0</v>
      </c>
      <c r="BC535" s="72" t="s">
        <v>137</v>
      </c>
      <c r="BF535" s="5">
        <f>SUM(AJ535:AL535)/$BG$5</f>
        <v>13.666666666666666</v>
      </c>
      <c r="BG535" s="5">
        <f>SUM(AM535:AO535,AY535)/$BG$5</f>
        <v>17.666666666666668</v>
      </c>
      <c r="BH535" s="5">
        <f>SUM(AP535:AR535,AZ535)/$BG$5</f>
        <v>0</v>
      </c>
      <c r="BI535" s="5">
        <f>SUM(AS535:AU535,BA535)/$BG$5</f>
        <v>0.33333333333333331</v>
      </c>
      <c r="BJ535" s="5">
        <f>SUM(AV535:AX535,BB535)/$BG$5</f>
        <v>0</v>
      </c>
    </row>
    <row r="536" spans="2:62" ht="37.5" thickBot="1" x14ac:dyDescent="0.3">
      <c r="B536" s="71"/>
      <c r="C536" s="70"/>
      <c r="D536" s="69"/>
      <c r="E536" s="68"/>
      <c r="F536" s="68"/>
      <c r="G536" s="67"/>
      <c r="H536" s="66"/>
      <c r="I536" s="64"/>
      <c r="J536" s="64"/>
      <c r="K536" s="65"/>
      <c r="L536" s="64"/>
      <c r="M536" s="62"/>
      <c r="N536" s="64"/>
      <c r="O536" s="62"/>
      <c r="P536" s="64"/>
      <c r="Q536" s="62"/>
      <c r="R536" s="64"/>
      <c r="S536" s="62"/>
      <c r="T536" s="64"/>
      <c r="U536" s="62"/>
      <c r="V536" s="64"/>
      <c r="W536" s="62"/>
      <c r="X536" s="64"/>
      <c r="Y536" s="62"/>
      <c r="Z536" s="64"/>
      <c r="AA536" s="62"/>
      <c r="AB536" s="63"/>
      <c r="AC536" s="62"/>
      <c r="AD536" s="62"/>
      <c r="AE536" s="62"/>
      <c r="AF536" s="61"/>
      <c r="AG536" s="61"/>
      <c r="AH536" s="60"/>
      <c r="AI536" s="59" t="s">
        <v>136</v>
      </c>
      <c r="AJ536" s="58">
        <f t="shared" ref="AJ536:BB536" si="71">AJ535/3</f>
        <v>11.666666666666666</v>
      </c>
      <c r="AK536" s="57">
        <f t="shared" si="71"/>
        <v>2</v>
      </c>
      <c r="AL536" s="56">
        <f t="shared" si="71"/>
        <v>0</v>
      </c>
      <c r="AM536" s="58">
        <f t="shared" si="71"/>
        <v>14.666666666666666</v>
      </c>
      <c r="AN536" s="57">
        <f t="shared" si="71"/>
        <v>3</v>
      </c>
      <c r="AO536" s="56">
        <f t="shared" si="71"/>
        <v>0</v>
      </c>
      <c r="AP536" s="58">
        <f t="shared" si="71"/>
        <v>0</v>
      </c>
      <c r="AQ536" s="57">
        <f t="shared" si="71"/>
        <v>0</v>
      </c>
      <c r="AR536" s="56">
        <f t="shared" si="71"/>
        <v>0</v>
      </c>
      <c r="AS536" s="58">
        <f t="shared" si="71"/>
        <v>0.33333333333333331</v>
      </c>
      <c r="AT536" s="57">
        <f t="shared" si="71"/>
        <v>0</v>
      </c>
      <c r="AU536" s="56">
        <f t="shared" si="71"/>
        <v>0</v>
      </c>
      <c r="AV536" s="58">
        <f t="shared" si="71"/>
        <v>0</v>
      </c>
      <c r="AW536" s="57">
        <f t="shared" si="71"/>
        <v>0</v>
      </c>
      <c r="AX536" s="56">
        <f t="shared" si="71"/>
        <v>0</v>
      </c>
      <c r="AY536" s="55">
        <f t="shared" si="71"/>
        <v>0</v>
      </c>
      <c r="AZ536" s="54">
        <f t="shared" si="71"/>
        <v>0</v>
      </c>
      <c r="BA536" s="54">
        <f t="shared" si="71"/>
        <v>0</v>
      </c>
      <c r="BB536" s="53">
        <f t="shared" si="71"/>
        <v>0</v>
      </c>
      <c r="BC536" s="52" t="s">
        <v>135</v>
      </c>
    </row>
    <row r="537" spans="2:62" ht="28.15" customHeight="1" x14ac:dyDescent="0.2">
      <c r="B537" s="30"/>
      <c r="C537" s="242">
        <v>1</v>
      </c>
      <c r="D537" s="44"/>
      <c r="E537" s="43"/>
      <c r="F537" s="43"/>
      <c r="G537" s="42"/>
      <c r="H537" s="223" t="s">
        <v>183</v>
      </c>
      <c r="I537" s="246">
        <v>45</v>
      </c>
      <c r="J537" s="246">
        <v>18</v>
      </c>
      <c r="K537" s="246">
        <v>8</v>
      </c>
      <c r="L537" s="41" t="s">
        <v>133</v>
      </c>
      <c r="M537" s="40" t="s">
        <v>132</v>
      </c>
      <c r="N537" s="41" t="s">
        <v>131</v>
      </c>
      <c r="O537" s="40" t="s">
        <v>217</v>
      </c>
      <c r="P537" s="41" t="s">
        <v>130</v>
      </c>
      <c r="Q537" s="40" t="s">
        <v>121</v>
      </c>
      <c r="R537" s="41" t="s">
        <v>129</v>
      </c>
      <c r="S537" s="40"/>
      <c r="T537" s="41" t="s">
        <v>128</v>
      </c>
      <c r="U537" s="40"/>
      <c r="V537" s="41" t="s">
        <v>127</v>
      </c>
      <c r="W537" s="40"/>
      <c r="X537" s="41" t="s">
        <v>126</v>
      </c>
      <c r="Y537" s="40"/>
      <c r="Z537" s="41" t="s">
        <v>125</v>
      </c>
      <c r="AA537" s="40"/>
      <c r="AB537" s="39"/>
      <c r="AC537" s="40"/>
      <c r="AD537" s="39"/>
      <c r="AE537" s="38"/>
      <c r="AF537" s="250"/>
      <c r="AG537" s="250"/>
      <c r="AH537" s="37"/>
      <c r="AI537" s="11"/>
      <c r="AJ537" s="233">
        <f>SUMPRODUCT(LEN($M537:$S540)-LEN(SUBSTITUTE($M537:$S540,"A", "")))</f>
        <v>9</v>
      </c>
      <c r="AK537" s="239">
        <f>SUMPRODUCT(LEN($AD537:$AD540)-LEN(SUBSTITUTE($AD537:$AD540,"A", "")))</f>
        <v>0</v>
      </c>
      <c r="AL537" s="230">
        <f>SUMPRODUCT(LEN($AC537:$AC540)-LEN(SUBSTITUTE($AC537:$AC540,"A", "")))</f>
        <v>0</v>
      </c>
      <c r="AM537" s="233">
        <f>SUMPRODUCT(LEN($M537:$S540)-LEN(SUBSTITUTE($M537:$S540,"S", "")))</f>
        <v>8</v>
      </c>
      <c r="AN537" s="239">
        <f>SUMPRODUCT(LEN($AD537:$AD540)-LEN(SUBSTITUTE($AD537:$AD540,"S", "")))</f>
        <v>0</v>
      </c>
      <c r="AO537" s="230">
        <f>SUMPRODUCT(LEN($AC537:$AC540)-LEN(SUBSTITUTE($AC537:$AC540,"S", "")))</f>
        <v>0</v>
      </c>
      <c r="AP537" s="233">
        <f>SUMPRODUCT(LEN($M537:$S540)-LEN(SUBSTITUTE($M537:$S540,"F", "")))</f>
        <v>0</v>
      </c>
      <c r="AQ537" s="239">
        <f>SUMPRODUCT(LEN($AD537:$AD540)-LEN(SUBSTITUTE($AD537:$AD540,"F", "")))</f>
        <v>0</v>
      </c>
      <c r="AR537" s="230">
        <f>SUMPRODUCT(LEN($AC537:$AC540)-LEN(SUBSTITUTE($AC537:$AC540,"F", "")))</f>
        <v>0</v>
      </c>
      <c r="AS537" s="233">
        <f>SUMPRODUCT(LEN($M537:$S540)-LEN(SUBSTITUTE($M537:$S540,"G", "")))</f>
        <v>0</v>
      </c>
      <c r="AT537" s="239">
        <f>SUMPRODUCT(LEN($AD537:$AD540)-LEN(SUBSTITUTE($AD537:$AD540,"G", "")))</f>
        <v>0</v>
      </c>
      <c r="AU537" s="230">
        <f>SUMPRODUCT(LEN($AC537:$AC540)-LEN(SUBSTITUTE($AC537:$AC540,"G", "")))</f>
        <v>0</v>
      </c>
      <c r="AV537" s="233">
        <f>SUMPRODUCT(LEN($L537:$S540)-LEN(SUBSTITUTE($L537:$S540,"M", "")))</f>
        <v>0</v>
      </c>
      <c r="AW537" s="236">
        <f>SUMPRODUCT(LEN($AD537:$AD540)-LEN(SUBSTITUTE($AD537:$AD540,"M", "")))</f>
        <v>0</v>
      </c>
      <c r="AX537" s="230">
        <f>SUMPRODUCT(LEN($AC537:$AC540)-LEN(SUBSTITUTE($AC537:$AC540,"M", "")))</f>
        <v>0</v>
      </c>
      <c r="AY537" s="291">
        <f>SUMPRODUCT(LEN($AE537:$AE540)-LEN(SUBSTITUTE($AE537:$AE540,"S", "")))</f>
        <v>0</v>
      </c>
      <c r="AZ537" s="227">
        <f>SUMPRODUCT(LEN($AE537:$AE540)-LEN(SUBSTITUTE($AE537:$AE540,"F", "")))</f>
        <v>0</v>
      </c>
      <c r="BA537" s="227">
        <f>SUMPRODUCT(LEN($AE537:$AE540)-LEN(SUBSTITUTE($AE537:$AE540,"G", "")))</f>
        <v>0</v>
      </c>
      <c r="BB537" s="294">
        <f>SUMPRODUCT(LEN($AE537:$AE540)-LEN(SUBSTITUTE($AE537:$AE540,"M", "")))</f>
        <v>0</v>
      </c>
    </row>
    <row r="538" spans="2:62" ht="28.15" customHeight="1" thickBot="1" x14ac:dyDescent="0.25">
      <c r="B538" s="30"/>
      <c r="C538" s="243"/>
      <c r="D538" s="36"/>
      <c r="E538" s="35"/>
      <c r="F538" s="35"/>
      <c r="G538" s="34"/>
      <c r="H538" s="224"/>
      <c r="I538" s="247"/>
      <c r="J538" s="247"/>
      <c r="K538" s="247"/>
      <c r="L538" s="33" t="s">
        <v>123</v>
      </c>
      <c r="M538" s="32" t="s">
        <v>124</v>
      </c>
      <c r="N538" s="33" t="s">
        <v>122</v>
      </c>
      <c r="O538" s="32" t="s">
        <v>113</v>
      </c>
      <c r="P538" s="33" t="s">
        <v>120</v>
      </c>
      <c r="Q538" s="32" t="s">
        <v>121</v>
      </c>
      <c r="R538" s="33" t="s">
        <v>119</v>
      </c>
      <c r="S538" s="32"/>
      <c r="T538" s="33" t="s">
        <v>118</v>
      </c>
      <c r="U538" s="32"/>
      <c r="V538" s="33" t="s">
        <v>117</v>
      </c>
      <c r="W538" s="32"/>
      <c r="X538" s="33" t="s">
        <v>116</v>
      </c>
      <c r="Y538" s="32"/>
      <c r="Z538" s="33" t="s">
        <v>115</v>
      </c>
      <c r="AA538" s="32"/>
      <c r="AB538" s="31"/>
      <c r="AC538" s="32"/>
      <c r="AD538" s="31"/>
      <c r="AE538" s="23"/>
      <c r="AF538" s="251"/>
      <c r="AG538" s="251"/>
      <c r="AH538" s="22"/>
      <c r="AI538" s="11"/>
      <c r="AJ538" s="234"/>
      <c r="AK538" s="240"/>
      <c r="AL538" s="231"/>
      <c r="AM538" s="234"/>
      <c r="AN538" s="240"/>
      <c r="AO538" s="231"/>
      <c r="AP538" s="234"/>
      <c r="AQ538" s="240"/>
      <c r="AR538" s="231"/>
      <c r="AS538" s="234"/>
      <c r="AT538" s="240"/>
      <c r="AU538" s="231"/>
      <c r="AV538" s="234"/>
      <c r="AW538" s="237"/>
      <c r="AX538" s="231"/>
      <c r="AY538" s="292"/>
      <c r="AZ538" s="228"/>
      <c r="BA538" s="228"/>
      <c r="BB538" s="295"/>
    </row>
    <row r="539" spans="2:62" ht="28.15" customHeight="1" x14ac:dyDescent="0.2">
      <c r="B539" s="30"/>
      <c r="C539" s="244"/>
      <c r="D539" s="29"/>
      <c r="E539" s="28"/>
      <c r="F539" s="28"/>
      <c r="G539" s="27"/>
      <c r="H539" s="225">
        <v>179</v>
      </c>
      <c r="I539" s="248"/>
      <c r="J539" s="248"/>
      <c r="K539" s="248"/>
      <c r="L539" s="26" t="s">
        <v>114</v>
      </c>
      <c r="M539" s="25" t="s">
        <v>132</v>
      </c>
      <c r="N539" s="26" t="s">
        <v>112</v>
      </c>
      <c r="O539" s="25" t="s">
        <v>104</v>
      </c>
      <c r="P539" s="26" t="s">
        <v>111</v>
      </c>
      <c r="Q539" s="25"/>
      <c r="R539" s="26" t="s">
        <v>110</v>
      </c>
      <c r="S539" s="25"/>
      <c r="T539" s="26" t="s">
        <v>109</v>
      </c>
      <c r="U539" s="25"/>
      <c r="V539" s="26" t="s">
        <v>108</v>
      </c>
      <c r="W539" s="25"/>
      <c r="X539" s="26" t="s">
        <v>107</v>
      </c>
      <c r="Y539" s="25"/>
      <c r="Z539" s="26" t="s">
        <v>106</v>
      </c>
      <c r="AA539" s="25"/>
      <c r="AB539" s="24"/>
      <c r="AC539" s="25"/>
      <c r="AD539" s="24"/>
      <c r="AE539" s="23"/>
      <c r="AF539" s="251"/>
      <c r="AG539" s="251"/>
      <c r="AH539" s="22"/>
      <c r="AI539" s="11"/>
      <c r="AJ539" s="234"/>
      <c r="AK539" s="240"/>
      <c r="AL539" s="231"/>
      <c r="AM539" s="234"/>
      <c r="AN539" s="240"/>
      <c r="AO539" s="231"/>
      <c r="AP539" s="234"/>
      <c r="AQ539" s="240"/>
      <c r="AR539" s="231"/>
      <c r="AS539" s="234"/>
      <c r="AT539" s="240"/>
      <c r="AU539" s="231"/>
      <c r="AV539" s="234"/>
      <c r="AW539" s="237"/>
      <c r="AX539" s="231"/>
      <c r="AY539" s="292"/>
      <c r="AZ539" s="228"/>
      <c r="BA539" s="228"/>
      <c r="BB539" s="295"/>
    </row>
    <row r="540" spans="2:62" ht="28.15" customHeight="1" thickBot="1" x14ac:dyDescent="0.25">
      <c r="B540" s="30"/>
      <c r="C540" s="253"/>
      <c r="D540" s="51"/>
      <c r="E540" s="50"/>
      <c r="F540" s="50"/>
      <c r="G540" s="49"/>
      <c r="H540" s="226"/>
      <c r="I540" s="254"/>
      <c r="J540" s="254"/>
      <c r="K540" s="254"/>
      <c r="L540" s="48" t="s">
        <v>105</v>
      </c>
      <c r="M540" s="47" t="s">
        <v>175</v>
      </c>
      <c r="N540" s="48" t="s">
        <v>103</v>
      </c>
      <c r="O540" s="47" t="s">
        <v>121</v>
      </c>
      <c r="P540" s="48" t="s">
        <v>102</v>
      </c>
      <c r="Q540" s="47"/>
      <c r="R540" s="48" t="s">
        <v>101</v>
      </c>
      <c r="S540" s="47"/>
      <c r="T540" s="48">
        <v>20</v>
      </c>
      <c r="U540" s="47"/>
      <c r="V540" s="48" t="s">
        <v>100</v>
      </c>
      <c r="W540" s="47"/>
      <c r="X540" s="48" t="s">
        <v>99</v>
      </c>
      <c r="Y540" s="47"/>
      <c r="Z540" s="48" t="s">
        <v>98</v>
      </c>
      <c r="AA540" s="47"/>
      <c r="AB540" s="16"/>
      <c r="AC540" s="47"/>
      <c r="AD540" s="16"/>
      <c r="AE540" s="46"/>
      <c r="AF540" s="255"/>
      <c r="AG540" s="255"/>
      <c r="AH540" s="45"/>
      <c r="AI540" s="11"/>
      <c r="AJ540" s="235"/>
      <c r="AK540" s="241"/>
      <c r="AL540" s="232"/>
      <c r="AM540" s="235"/>
      <c r="AN540" s="241"/>
      <c r="AO540" s="232"/>
      <c r="AP540" s="235"/>
      <c r="AQ540" s="241"/>
      <c r="AR540" s="232"/>
      <c r="AS540" s="235"/>
      <c r="AT540" s="241"/>
      <c r="AU540" s="232"/>
      <c r="AV540" s="235"/>
      <c r="AW540" s="238"/>
      <c r="AX540" s="232"/>
      <c r="AY540" s="293"/>
      <c r="AZ540" s="229"/>
      <c r="BA540" s="229"/>
      <c r="BB540" s="296"/>
    </row>
    <row r="541" spans="2:62" ht="28.15" customHeight="1" x14ac:dyDescent="0.2">
      <c r="B541" s="30"/>
      <c r="C541" s="242">
        <v>2</v>
      </c>
      <c r="D541" s="44"/>
      <c r="E541" s="43"/>
      <c r="F541" s="43"/>
      <c r="G541" s="42"/>
      <c r="H541" s="223"/>
      <c r="I541" s="246">
        <v>53</v>
      </c>
      <c r="J541" s="246">
        <v>19</v>
      </c>
      <c r="K541" s="246">
        <v>6</v>
      </c>
      <c r="L541" s="41" t="s">
        <v>133</v>
      </c>
      <c r="M541" s="40" t="s">
        <v>187</v>
      </c>
      <c r="N541" s="41" t="s">
        <v>131</v>
      </c>
      <c r="O541" s="40" t="s">
        <v>442</v>
      </c>
      <c r="P541" s="41" t="s">
        <v>130</v>
      </c>
      <c r="Q541" s="40" t="s">
        <v>187</v>
      </c>
      <c r="R541" s="41" t="s">
        <v>129</v>
      </c>
      <c r="S541" s="40" t="s">
        <v>121</v>
      </c>
      <c r="T541" s="41" t="s">
        <v>128</v>
      </c>
      <c r="U541" s="40"/>
      <c r="V541" s="41" t="s">
        <v>127</v>
      </c>
      <c r="W541" s="40"/>
      <c r="X541" s="41" t="s">
        <v>126</v>
      </c>
      <c r="Y541" s="40"/>
      <c r="Z541" s="41" t="s">
        <v>125</v>
      </c>
      <c r="AA541" s="40"/>
      <c r="AB541" s="39"/>
      <c r="AC541" s="40"/>
      <c r="AD541" s="39" t="s">
        <v>480</v>
      </c>
      <c r="AE541" s="38"/>
      <c r="AF541" s="250"/>
      <c r="AG541" s="250"/>
      <c r="AH541" s="37"/>
      <c r="AI541" s="11"/>
      <c r="AJ541" s="233">
        <f>SUMPRODUCT(LEN($M541:$S544)-LEN(SUBSTITUTE($M541:$S544,"A", "")))</f>
        <v>17</v>
      </c>
      <c r="AK541" s="239">
        <f>SUMPRODUCT(LEN($AD541:$AD544)-LEN(SUBSTITUTE($AD541:$AD544,"A", "")))</f>
        <v>5</v>
      </c>
      <c r="AL541" s="230">
        <f>SUMPRODUCT(LEN($AC541:$AC544)-LEN(SUBSTITUTE($AC541:$AC544,"A", "")))</f>
        <v>0</v>
      </c>
      <c r="AM541" s="233">
        <f>SUMPRODUCT(LEN($M541:$S544)-LEN(SUBSTITUTE($M541:$S544,"S", "")))</f>
        <v>22</v>
      </c>
      <c r="AN541" s="239">
        <f>SUMPRODUCT(LEN($AD541:$AD544)-LEN(SUBSTITUTE($AD541:$AD544,"S", "")))</f>
        <v>9</v>
      </c>
      <c r="AO541" s="230">
        <f>SUMPRODUCT(LEN($AC541:$AC544)-LEN(SUBSTITUTE($AC541:$AC544,"S", "")))</f>
        <v>0</v>
      </c>
      <c r="AP541" s="233">
        <f>SUMPRODUCT(LEN($M541:$S544)-LEN(SUBSTITUTE($M541:$S544,"F", "")))</f>
        <v>0</v>
      </c>
      <c r="AQ541" s="239">
        <f>SUMPRODUCT(LEN($AD541:$AD544)-LEN(SUBSTITUTE($AD541:$AD544,"F", "")))</f>
        <v>0</v>
      </c>
      <c r="AR541" s="230">
        <f>SUMPRODUCT(LEN($AC541:$AC544)-LEN(SUBSTITUTE($AC541:$AC544,"F", "")))</f>
        <v>0</v>
      </c>
      <c r="AS541" s="233">
        <f>SUMPRODUCT(LEN($M541:$S544)-LEN(SUBSTITUTE($M541:$S544,"G", "")))</f>
        <v>1</v>
      </c>
      <c r="AT541" s="239">
        <f>SUMPRODUCT(LEN($AD541:$AD544)-LEN(SUBSTITUTE($AD541:$AD544,"G", "")))</f>
        <v>0</v>
      </c>
      <c r="AU541" s="230">
        <f>SUMPRODUCT(LEN($AC541:$AC544)-LEN(SUBSTITUTE($AC541:$AC544,"G", "")))</f>
        <v>0</v>
      </c>
      <c r="AV541" s="233">
        <f>SUMPRODUCT(LEN($L541:$S544)-LEN(SUBSTITUTE($L541:$S544,"M", "")))</f>
        <v>0</v>
      </c>
      <c r="AW541" s="236">
        <f>SUMPRODUCT(LEN($AD541:$AD544)-LEN(SUBSTITUTE($AD541:$AD544,"M", "")))</f>
        <v>0</v>
      </c>
      <c r="AX541" s="230">
        <f>SUMPRODUCT(LEN($AC541:$AC544)-LEN(SUBSTITUTE($AC541:$AC544,"M", "")))</f>
        <v>0</v>
      </c>
      <c r="AY541" s="291">
        <f>SUMPRODUCT(LEN($AE541:$AE544)-LEN(SUBSTITUTE($AE541:$AE544,"S", "")))</f>
        <v>0</v>
      </c>
      <c r="AZ541" s="227">
        <f>SUMPRODUCT(LEN($AE541:$AE544)-LEN(SUBSTITUTE($AE541:$AE544,"F", "")))</f>
        <v>0</v>
      </c>
      <c r="BA541" s="227">
        <f>SUMPRODUCT(LEN($AE541:$AE544)-LEN(SUBSTITUTE($AE541:$AE544,"G", "")))</f>
        <v>0</v>
      </c>
      <c r="BB541" s="294">
        <f>SUMPRODUCT(LEN($AE541:$AE544)-LEN(SUBSTITUTE($AE541:$AE544,"M", "")))</f>
        <v>0</v>
      </c>
    </row>
    <row r="542" spans="2:62" ht="28.15" customHeight="1" thickBot="1" x14ac:dyDescent="0.25">
      <c r="B542" s="30"/>
      <c r="C542" s="243"/>
      <c r="D542" s="36"/>
      <c r="E542" s="35"/>
      <c r="F542" s="35"/>
      <c r="G542" s="34"/>
      <c r="H542" s="224"/>
      <c r="I542" s="247"/>
      <c r="J542" s="247"/>
      <c r="K542" s="247"/>
      <c r="L542" s="33" t="s">
        <v>123</v>
      </c>
      <c r="M542" s="32" t="s">
        <v>376</v>
      </c>
      <c r="N542" s="33" t="s">
        <v>122</v>
      </c>
      <c r="O542" s="32" t="s">
        <v>451</v>
      </c>
      <c r="P542" s="33" t="s">
        <v>120</v>
      </c>
      <c r="Q542" s="32" t="s">
        <v>113</v>
      </c>
      <c r="R542" s="33" t="s">
        <v>119</v>
      </c>
      <c r="S542" s="32"/>
      <c r="T542" s="33" t="s">
        <v>118</v>
      </c>
      <c r="U542" s="32"/>
      <c r="V542" s="33" t="s">
        <v>117</v>
      </c>
      <c r="W542" s="32"/>
      <c r="X542" s="33" t="s">
        <v>116</v>
      </c>
      <c r="Y542" s="32"/>
      <c r="Z542" s="33" t="s">
        <v>115</v>
      </c>
      <c r="AA542" s="32"/>
      <c r="AB542" s="31"/>
      <c r="AC542" s="32"/>
      <c r="AD542" s="31"/>
      <c r="AE542" s="23"/>
      <c r="AF542" s="251"/>
      <c r="AG542" s="251"/>
      <c r="AH542" s="22"/>
      <c r="AI542" s="11"/>
      <c r="AJ542" s="234"/>
      <c r="AK542" s="240"/>
      <c r="AL542" s="231"/>
      <c r="AM542" s="234"/>
      <c r="AN542" s="240"/>
      <c r="AO542" s="231"/>
      <c r="AP542" s="234"/>
      <c r="AQ542" s="240"/>
      <c r="AR542" s="231"/>
      <c r="AS542" s="234"/>
      <c r="AT542" s="240"/>
      <c r="AU542" s="231"/>
      <c r="AV542" s="234"/>
      <c r="AW542" s="237"/>
      <c r="AX542" s="231"/>
      <c r="AY542" s="292"/>
      <c r="AZ542" s="228"/>
      <c r="BA542" s="228"/>
      <c r="BB542" s="295"/>
    </row>
    <row r="543" spans="2:62" ht="28.15" customHeight="1" x14ac:dyDescent="0.2">
      <c r="B543" s="30"/>
      <c r="C543" s="244"/>
      <c r="D543" s="29"/>
      <c r="E543" s="28"/>
      <c r="F543" s="28"/>
      <c r="G543" s="27"/>
      <c r="H543" s="225"/>
      <c r="I543" s="248"/>
      <c r="J543" s="248"/>
      <c r="K543" s="248"/>
      <c r="L543" s="26" t="s">
        <v>114</v>
      </c>
      <c r="M543" s="25" t="s">
        <v>479</v>
      </c>
      <c r="N543" s="26" t="s">
        <v>112</v>
      </c>
      <c r="O543" s="25" t="s">
        <v>425</v>
      </c>
      <c r="P543" s="26" t="s">
        <v>111</v>
      </c>
      <c r="Q543" s="25" t="s">
        <v>124</v>
      </c>
      <c r="R543" s="26" t="s">
        <v>110</v>
      </c>
      <c r="S543" s="25"/>
      <c r="T543" s="26" t="s">
        <v>109</v>
      </c>
      <c r="U543" s="25"/>
      <c r="V543" s="26" t="s">
        <v>108</v>
      </c>
      <c r="W543" s="25"/>
      <c r="X543" s="26" t="s">
        <v>107</v>
      </c>
      <c r="Y543" s="25"/>
      <c r="Z543" s="26" t="s">
        <v>106</v>
      </c>
      <c r="AA543" s="25"/>
      <c r="AB543" s="24"/>
      <c r="AC543" s="25"/>
      <c r="AD543" s="24"/>
      <c r="AE543" s="23"/>
      <c r="AF543" s="251"/>
      <c r="AG543" s="251"/>
      <c r="AH543" s="22"/>
      <c r="AI543" s="11"/>
      <c r="AJ543" s="234"/>
      <c r="AK543" s="240"/>
      <c r="AL543" s="231"/>
      <c r="AM543" s="234"/>
      <c r="AN543" s="240"/>
      <c r="AO543" s="231"/>
      <c r="AP543" s="234"/>
      <c r="AQ543" s="240"/>
      <c r="AR543" s="231"/>
      <c r="AS543" s="234"/>
      <c r="AT543" s="240"/>
      <c r="AU543" s="231"/>
      <c r="AV543" s="234"/>
      <c r="AW543" s="237"/>
      <c r="AX543" s="231"/>
      <c r="AY543" s="292"/>
      <c r="AZ543" s="228"/>
      <c r="BA543" s="228"/>
      <c r="BB543" s="295"/>
    </row>
    <row r="544" spans="2:62" ht="28.15" customHeight="1" thickBot="1" x14ac:dyDescent="0.25">
      <c r="B544" s="30"/>
      <c r="C544" s="253"/>
      <c r="D544" s="51"/>
      <c r="E544" s="50"/>
      <c r="F544" s="50"/>
      <c r="G544" s="49"/>
      <c r="H544" s="226"/>
      <c r="I544" s="254"/>
      <c r="J544" s="254"/>
      <c r="K544" s="254"/>
      <c r="L544" s="48" t="s">
        <v>105</v>
      </c>
      <c r="M544" s="47" t="s">
        <v>381</v>
      </c>
      <c r="N544" s="48" t="s">
        <v>103</v>
      </c>
      <c r="O544" s="47" t="s">
        <v>217</v>
      </c>
      <c r="P544" s="48" t="s">
        <v>102</v>
      </c>
      <c r="Q544" s="47" t="s">
        <v>121</v>
      </c>
      <c r="R544" s="48" t="s">
        <v>101</v>
      </c>
      <c r="S544" s="47"/>
      <c r="T544" s="48">
        <v>20</v>
      </c>
      <c r="U544" s="47"/>
      <c r="V544" s="48" t="s">
        <v>100</v>
      </c>
      <c r="W544" s="47"/>
      <c r="X544" s="48" t="s">
        <v>99</v>
      </c>
      <c r="Y544" s="47"/>
      <c r="Z544" s="48" t="s">
        <v>98</v>
      </c>
      <c r="AA544" s="47"/>
      <c r="AB544" s="16"/>
      <c r="AC544" s="47"/>
      <c r="AD544" s="16"/>
      <c r="AE544" s="46"/>
      <c r="AF544" s="255"/>
      <c r="AG544" s="255"/>
      <c r="AH544" s="45"/>
      <c r="AI544" s="11"/>
      <c r="AJ544" s="235"/>
      <c r="AK544" s="241"/>
      <c r="AL544" s="232"/>
      <c r="AM544" s="235"/>
      <c r="AN544" s="241"/>
      <c r="AO544" s="232"/>
      <c r="AP544" s="235"/>
      <c r="AQ544" s="241"/>
      <c r="AR544" s="232"/>
      <c r="AS544" s="235"/>
      <c r="AT544" s="241"/>
      <c r="AU544" s="232"/>
      <c r="AV544" s="235"/>
      <c r="AW544" s="238"/>
      <c r="AX544" s="232"/>
      <c r="AY544" s="293"/>
      <c r="AZ544" s="229"/>
      <c r="BA544" s="229"/>
      <c r="BB544" s="296"/>
    </row>
    <row r="545" spans="2:62" ht="28.15" customHeight="1" x14ac:dyDescent="0.2">
      <c r="B545" s="30"/>
      <c r="C545" s="242">
        <v>3</v>
      </c>
      <c r="D545" s="44"/>
      <c r="E545" s="43"/>
      <c r="F545" s="43"/>
      <c r="G545" s="42"/>
      <c r="H545" s="223"/>
      <c r="I545" s="246">
        <v>47</v>
      </c>
      <c r="J545" s="246">
        <v>18</v>
      </c>
      <c r="K545" s="246">
        <v>7</v>
      </c>
      <c r="L545" s="41" t="s">
        <v>133</v>
      </c>
      <c r="M545" s="40" t="s">
        <v>104</v>
      </c>
      <c r="N545" s="41" t="s">
        <v>131</v>
      </c>
      <c r="O545" s="40" t="s">
        <v>188</v>
      </c>
      <c r="P545" s="41" t="s">
        <v>130</v>
      </c>
      <c r="Q545" s="40" t="s">
        <v>121</v>
      </c>
      <c r="R545" s="41" t="s">
        <v>129</v>
      </c>
      <c r="S545" s="40"/>
      <c r="T545" s="41" t="s">
        <v>128</v>
      </c>
      <c r="U545" s="40"/>
      <c r="V545" s="41" t="s">
        <v>127</v>
      </c>
      <c r="W545" s="40"/>
      <c r="X545" s="41" t="s">
        <v>126</v>
      </c>
      <c r="Y545" s="40"/>
      <c r="Z545" s="41" t="s">
        <v>125</v>
      </c>
      <c r="AA545" s="40"/>
      <c r="AB545" s="39"/>
      <c r="AC545" s="40"/>
      <c r="AD545" s="39" t="s">
        <v>104</v>
      </c>
      <c r="AE545" s="38"/>
      <c r="AF545" s="250"/>
      <c r="AG545" s="250"/>
      <c r="AH545" s="37"/>
      <c r="AI545" s="11"/>
      <c r="AJ545" s="233">
        <f>SUMPRODUCT(LEN($M545:$S548)-LEN(SUBSTITUTE($M545:$S548,"A", "")))</f>
        <v>9</v>
      </c>
      <c r="AK545" s="239">
        <f>SUMPRODUCT(LEN($AD545:$AD548)-LEN(SUBSTITUTE($AD545:$AD548,"A", "")))</f>
        <v>1</v>
      </c>
      <c r="AL545" s="230">
        <f>SUMPRODUCT(LEN($AC545:$AC548)-LEN(SUBSTITUTE($AC545:$AC548,"A", "")))</f>
        <v>0</v>
      </c>
      <c r="AM545" s="233">
        <f>SUMPRODUCT(LEN($M545:$S548)-LEN(SUBSTITUTE($M545:$S548,"S", "")))</f>
        <v>14</v>
      </c>
      <c r="AN545" s="239">
        <f>SUMPRODUCT(LEN($AD545:$AD548)-LEN(SUBSTITUTE($AD545:$AD548,"S", "")))</f>
        <v>0</v>
      </c>
      <c r="AO545" s="230">
        <f>SUMPRODUCT(LEN($AC545:$AC548)-LEN(SUBSTITUTE($AC545:$AC548,"S", "")))</f>
        <v>0</v>
      </c>
      <c r="AP545" s="233">
        <f>SUMPRODUCT(LEN($M545:$S548)-LEN(SUBSTITUTE($M545:$S548,"F", "")))</f>
        <v>0</v>
      </c>
      <c r="AQ545" s="239">
        <f>SUMPRODUCT(LEN($AD545:$AD548)-LEN(SUBSTITUTE($AD545:$AD548,"F", "")))</f>
        <v>0</v>
      </c>
      <c r="AR545" s="230">
        <f>SUMPRODUCT(LEN($AC545:$AC548)-LEN(SUBSTITUTE($AC545:$AC548,"F", "")))</f>
        <v>0</v>
      </c>
      <c r="AS545" s="233">
        <f>SUMPRODUCT(LEN($M545:$S548)-LEN(SUBSTITUTE($M545:$S548,"G", "")))</f>
        <v>0</v>
      </c>
      <c r="AT545" s="239">
        <f>SUMPRODUCT(LEN($AD545:$AD548)-LEN(SUBSTITUTE($AD545:$AD548,"G", "")))</f>
        <v>0</v>
      </c>
      <c r="AU545" s="230">
        <f>SUMPRODUCT(LEN($AC545:$AC548)-LEN(SUBSTITUTE($AC545:$AC548,"G", "")))</f>
        <v>0</v>
      </c>
      <c r="AV545" s="233">
        <f>SUMPRODUCT(LEN($L545:$S548)-LEN(SUBSTITUTE($L545:$S548,"M", "")))</f>
        <v>0</v>
      </c>
      <c r="AW545" s="236">
        <f>SUMPRODUCT(LEN($AD545:$AD548)-LEN(SUBSTITUTE($AD545:$AD548,"M", "")))</f>
        <v>0</v>
      </c>
      <c r="AX545" s="230">
        <f>SUMPRODUCT(LEN($AC545:$AC548)-LEN(SUBSTITUTE($AC545:$AC548,"M", "")))</f>
        <v>0</v>
      </c>
      <c r="AY545" s="291">
        <f>SUMPRODUCT(LEN($AE545:$AE548)-LEN(SUBSTITUTE($AE545:$AE548,"S", "")))</f>
        <v>0</v>
      </c>
      <c r="AZ545" s="227">
        <f>SUMPRODUCT(LEN($AE545:$AE548)-LEN(SUBSTITUTE($AE545:$AE548,"F", "")))</f>
        <v>0</v>
      </c>
      <c r="BA545" s="227">
        <f>SUMPRODUCT(LEN($AE545:$AE548)-LEN(SUBSTITUTE($AE545:$AE548,"G", "")))</f>
        <v>0</v>
      </c>
      <c r="BB545" s="294">
        <f>SUMPRODUCT(LEN($AE545:$AE548)-LEN(SUBSTITUTE($AE545:$AE548,"M", "")))</f>
        <v>0</v>
      </c>
    </row>
    <row r="546" spans="2:62" ht="28.15" customHeight="1" thickBot="1" x14ac:dyDescent="0.25">
      <c r="B546" s="30"/>
      <c r="C546" s="243"/>
      <c r="D546" s="36"/>
      <c r="E546" s="35"/>
      <c r="F546" s="35"/>
      <c r="G546" s="34"/>
      <c r="H546" s="224"/>
      <c r="I546" s="247"/>
      <c r="J546" s="247"/>
      <c r="K546" s="247"/>
      <c r="L546" s="33" t="s">
        <v>123</v>
      </c>
      <c r="M546" s="32" t="s">
        <v>203</v>
      </c>
      <c r="N546" s="33" t="s">
        <v>122</v>
      </c>
      <c r="O546" s="32" t="s">
        <v>195</v>
      </c>
      <c r="P546" s="33" t="s">
        <v>120</v>
      </c>
      <c r="Q546" s="32" t="s">
        <v>121</v>
      </c>
      <c r="R546" s="33" t="s">
        <v>119</v>
      </c>
      <c r="S546" s="32"/>
      <c r="T546" s="33" t="s">
        <v>118</v>
      </c>
      <c r="U546" s="32"/>
      <c r="V546" s="33" t="s">
        <v>117</v>
      </c>
      <c r="W546" s="32"/>
      <c r="X546" s="33" t="s">
        <v>116</v>
      </c>
      <c r="Y546" s="32"/>
      <c r="Z546" s="33" t="s">
        <v>115</v>
      </c>
      <c r="AA546" s="32"/>
      <c r="AB546" s="31"/>
      <c r="AC546" s="32"/>
      <c r="AD546" s="31"/>
      <c r="AE546" s="23"/>
      <c r="AF546" s="251"/>
      <c r="AG546" s="251"/>
      <c r="AH546" s="22"/>
      <c r="AI546" s="11"/>
      <c r="AJ546" s="234"/>
      <c r="AK546" s="240"/>
      <c r="AL546" s="231"/>
      <c r="AM546" s="234"/>
      <c r="AN546" s="240"/>
      <c r="AO546" s="231"/>
      <c r="AP546" s="234"/>
      <c r="AQ546" s="240"/>
      <c r="AR546" s="231"/>
      <c r="AS546" s="234"/>
      <c r="AT546" s="240"/>
      <c r="AU546" s="231"/>
      <c r="AV546" s="234"/>
      <c r="AW546" s="237"/>
      <c r="AX546" s="231"/>
      <c r="AY546" s="292"/>
      <c r="AZ546" s="228"/>
      <c r="BA546" s="228"/>
      <c r="BB546" s="295"/>
    </row>
    <row r="547" spans="2:62" ht="28.15" customHeight="1" x14ac:dyDescent="0.2">
      <c r="B547" s="30"/>
      <c r="C547" s="244"/>
      <c r="D547" s="29"/>
      <c r="E547" s="28"/>
      <c r="F547" s="28"/>
      <c r="G547" s="27"/>
      <c r="H547" s="225"/>
      <c r="I547" s="248"/>
      <c r="J547" s="248"/>
      <c r="K547" s="248"/>
      <c r="L547" s="26" t="s">
        <v>114</v>
      </c>
      <c r="M547" s="25" t="s">
        <v>187</v>
      </c>
      <c r="N547" s="26" t="s">
        <v>112</v>
      </c>
      <c r="O547" s="25" t="s">
        <v>113</v>
      </c>
      <c r="P547" s="26" t="s">
        <v>111</v>
      </c>
      <c r="Q547" s="25" t="s">
        <v>121</v>
      </c>
      <c r="R547" s="26" t="s">
        <v>110</v>
      </c>
      <c r="S547" s="25"/>
      <c r="T547" s="26" t="s">
        <v>109</v>
      </c>
      <c r="U547" s="25"/>
      <c r="V547" s="26" t="s">
        <v>108</v>
      </c>
      <c r="W547" s="25"/>
      <c r="X547" s="26" t="s">
        <v>107</v>
      </c>
      <c r="Y547" s="25"/>
      <c r="Z547" s="26" t="s">
        <v>106</v>
      </c>
      <c r="AA547" s="25"/>
      <c r="AB547" s="24"/>
      <c r="AC547" s="25"/>
      <c r="AD547" s="24"/>
      <c r="AE547" s="23"/>
      <c r="AF547" s="251"/>
      <c r="AG547" s="251"/>
      <c r="AH547" s="22"/>
      <c r="AI547" s="11"/>
      <c r="AJ547" s="234"/>
      <c r="AK547" s="240"/>
      <c r="AL547" s="231"/>
      <c r="AM547" s="234"/>
      <c r="AN547" s="240"/>
      <c r="AO547" s="231"/>
      <c r="AP547" s="234"/>
      <c r="AQ547" s="240"/>
      <c r="AR547" s="231"/>
      <c r="AS547" s="234"/>
      <c r="AT547" s="240"/>
      <c r="AU547" s="231"/>
      <c r="AV547" s="234"/>
      <c r="AW547" s="237"/>
      <c r="AX547" s="231"/>
      <c r="AY547" s="292"/>
      <c r="AZ547" s="228"/>
      <c r="BA547" s="228"/>
      <c r="BB547" s="295"/>
    </row>
    <row r="548" spans="2:62" ht="28.15" customHeight="1" thickBot="1" x14ac:dyDescent="0.25">
      <c r="B548" s="21"/>
      <c r="C548" s="245"/>
      <c r="D548" s="20"/>
      <c r="E548" s="19"/>
      <c r="F548" s="19"/>
      <c r="G548" s="18"/>
      <c r="H548" s="226"/>
      <c r="I548" s="249"/>
      <c r="J548" s="249"/>
      <c r="K548" s="249"/>
      <c r="L548" s="17" t="s">
        <v>105</v>
      </c>
      <c r="M548" s="15" t="s">
        <v>186</v>
      </c>
      <c r="N548" s="17" t="s">
        <v>103</v>
      </c>
      <c r="O548" s="15" t="s">
        <v>113</v>
      </c>
      <c r="P548" s="17" t="s">
        <v>102</v>
      </c>
      <c r="Q548" s="15"/>
      <c r="R548" s="17" t="s">
        <v>101</v>
      </c>
      <c r="S548" s="15"/>
      <c r="T548" s="17">
        <v>20</v>
      </c>
      <c r="U548" s="15"/>
      <c r="V548" s="17" t="s">
        <v>100</v>
      </c>
      <c r="W548" s="15"/>
      <c r="X548" s="17" t="s">
        <v>99</v>
      </c>
      <c r="Y548" s="15"/>
      <c r="Z548" s="17" t="s">
        <v>98</v>
      </c>
      <c r="AA548" s="15"/>
      <c r="AB548" s="16"/>
      <c r="AC548" s="15"/>
      <c r="AD548" s="14"/>
      <c r="AE548" s="13"/>
      <c r="AF548" s="252"/>
      <c r="AG548" s="252"/>
      <c r="AH548" s="12"/>
      <c r="AI548" s="11"/>
      <c r="AJ548" s="235"/>
      <c r="AK548" s="241"/>
      <c r="AL548" s="232"/>
      <c r="AM548" s="235"/>
      <c r="AN548" s="241"/>
      <c r="AO548" s="232"/>
      <c r="AP548" s="235"/>
      <c r="AQ548" s="241"/>
      <c r="AR548" s="232"/>
      <c r="AS548" s="235"/>
      <c r="AT548" s="241"/>
      <c r="AU548" s="232"/>
      <c r="AV548" s="235"/>
      <c r="AW548" s="238"/>
      <c r="AX548" s="232"/>
      <c r="AY548" s="293"/>
      <c r="AZ548" s="229"/>
      <c r="BA548" s="229"/>
      <c r="BB548" s="296"/>
    </row>
    <row r="549" spans="2:62" ht="85.9" customHeight="1" thickTop="1" thickBot="1" x14ac:dyDescent="0.35">
      <c r="B549" s="105" t="s">
        <v>174</v>
      </c>
      <c r="C549" s="95" t="s">
        <v>173</v>
      </c>
      <c r="D549" s="100" t="s">
        <v>172</v>
      </c>
      <c r="E549" s="104" t="s">
        <v>171</v>
      </c>
      <c r="F549" s="103"/>
      <c r="G549" s="102"/>
      <c r="H549" s="101" t="s">
        <v>170</v>
      </c>
      <c r="I549" s="100" t="s">
        <v>96</v>
      </c>
      <c r="J549" s="100" t="s">
        <v>169</v>
      </c>
      <c r="K549" s="100" t="s">
        <v>97</v>
      </c>
      <c r="L549" s="256" t="s">
        <v>168</v>
      </c>
      <c r="M549" s="262"/>
      <c r="N549" s="256" t="s">
        <v>167</v>
      </c>
      <c r="O549" s="262"/>
      <c r="P549" s="256" t="s">
        <v>167</v>
      </c>
      <c r="Q549" s="257"/>
      <c r="R549" s="256" t="s">
        <v>167</v>
      </c>
      <c r="S549" s="257"/>
      <c r="T549" s="256" t="s">
        <v>167</v>
      </c>
      <c r="U549" s="257"/>
      <c r="V549" s="256" t="s">
        <v>167</v>
      </c>
      <c r="W549" s="257"/>
      <c r="X549" s="256" t="s">
        <v>167</v>
      </c>
      <c r="Y549" s="257"/>
      <c r="Z549" s="256" t="s">
        <v>167</v>
      </c>
      <c r="AA549" s="257"/>
      <c r="AB549" s="261" t="s">
        <v>166</v>
      </c>
      <c r="AC549" s="257"/>
      <c r="AD549" s="101" t="s">
        <v>165</v>
      </c>
      <c r="AE549" s="101" t="s">
        <v>164</v>
      </c>
      <c r="AF549" s="100" t="s">
        <v>163</v>
      </c>
      <c r="AG549" s="100" t="s">
        <v>162</v>
      </c>
      <c r="AH549" s="99" t="s">
        <v>161</v>
      </c>
      <c r="AI549" s="98"/>
      <c r="AJ549" s="96" t="s">
        <v>160</v>
      </c>
      <c r="AK549" s="95" t="s">
        <v>159</v>
      </c>
      <c r="AL549" s="94" t="s">
        <v>158</v>
      </c>
      <c r="AM549" s="96" t="s">
        <v>157</v>
      </c>
      <c r="AN549" s="95" t="s">
        <v>156</v>
      </c>
      <c r="AO549" s="94" t="s">
        <v>155</v>
      </c>
      <c r="AP549" s="96" t="s">
        <v>154</v>
      </c>
      <c r="AQ549" s="95" t="s">
        <v>153</v>
      </c>
      <c r="AR549" s="97" t="s">
        <v>152</v>
      </c>
      <c r="AS549" s="96" t="s">
        <v>151</v>
      </c>
      <c r="AT549" s="95" t="s">
        <v>150</v>
      </c>
      <c r="AU549" s="94" t="s">
        <v>149</v>
      </c>
      <c r="AV549" s="96" t="s">
        <v>148</v>
      </c>
      <c r="AW549" s="95" t="s">
        <v>147</v>
      </c>
      <c r="AX549" s="94" t="s">
        <v>146</v>
      </c>
      <c r="AY549" s="93" t="s">
        <v>145</v>
      </c>
      <c r="AZ549" s="92" t="s">
        <v>144</v>
      </c>
      <c r="BA549" s="92" t="s">
        <v>143</v>
      </c>
      <c r="BB549" s="91" t="s">
        <v>142</v>
      </c>
    </row>
    <row r="550" spans="2:62" ht="48" thickBot="1" x14ac:dyDescent="0.3">
      <c r="B550" s="90" t="s">
        <v>213</v>
      </c>
      <c r="C550" s="89"/>
      <c r="D550" s="88">
        <v>179</v>
      </c>
      <c r="E550" s="258"/>
      <c r="F550" s="259"/>
      <c r="G550" s="260"/>
      <c r="H550" s="87" t="s">
        <v>140</v>
      </c>
      <c r="I550" s="86"/>
      <c r="J550" s="86"/>
      <c r="K550" s="85"/>
      <c r="L550" s="84"/>
      <c r="M550" s="81"/>
      <c r="N550" s="84"/>
      <c r="O550" s="81"/>
      <c r="P550" s="84"/>
      <c r="Q550" s="81"/>
      <c r="R550" s="84"/>
      <c r="S550" s="81"/>
      <c r="T550" s="84"/>
      <c r="U550" s="81"/>
      <c r="V550" s="84"/>
      <c r="W550" s="81"/>
      <c r="X550" s="84"/>
      <c r="Y550" s="81"/>
      <c r="Z550" s="84"/>
      <c r="AA550" s="83"/>
      <c r="AB550" s="82" t="s">
        <v>139</v>
      </c>
      <c r="AC550" s="81"/>
      <c r="AD550" s="81"/>
      <c r="AE550" s="81"/>
      <c r="AF550" s="80"/>
      <c r="AG550" s="80"/>
      <c r="AH550" s="60"/>
      <c r="AI550" s="79" t="s">
        <v>138</v>
      </c>
      <c r="AJ550" s="78">
        <f t="shared" ref="AJ550:BB550" si="72">SUM(AJ552:AJ563)</f>
        <v>52</v>
      </c>
      <c r="AK550" s="77">
        <f t="shared" si="72"/>
        <v>14</v>
      </c>
      <c r="AL550" s="76">
        <f t="shared" si="72"/>
        <v>0</v>
      </c>
      <c r="AM550" s="78">
        <f t="shared" si="72"/>
        <v>34</v>
      </c>
      <c r="AN550" s="77">
        <f t="shared" si="72"/>
        <v>30</v>
      </c>
      <c r="AO550" s="76">
        <f t="shared" si="72"/>
        <v>0</v>
      </c>
      <c r="AP550" s="78">
        <f t="shared" si="72"/>
        <v>1</v>
      </c>
      <c r="AQ550" s="77">
        <f t="shared" si="72"/>
        <v>0</v>
      </c>
      <c r="AR550" s="76">
        <f t="shared" si="72"/>
        <v>0</v>
      </c>
      <c r="AS550" s="78">
        <f t="shared" si="72"/>
        <v>2</v>
      </c>
      <c r="AT550" s="77">
        <f t="shared" si="72"/>
        <v>0</v>
      </c>
      <c r="AU550" s="76">
        <f t="shared" si="72"/>
        <v>0</v>
      </c>
      <c r="AV550" s="78">
        <f t="shared" si="72"/>
        <v>0</v>
      </c>
      <c r="AW550" s="77">
        <f t="shared" si="72"/>
        <v>0</v>
      </c>
      <c r="AX550" s="76">
        <f t="shared" si="72"/>
        <v>0</v>
      </c>
      <c r="AY550" s="75">
        <f t="shared" si="72"/>
        <v>1</v>
      </c>
      <c r="AZ550" s="74">
        <f t="shared" si="72"/>
        <v>0</v>
      </c>
      <c r="BA550" s="74">
        <f t="shared" si="72"/>
        <v>0</v>
      </c>
      <c r="BB550" s="73">
        <f t="shared" si="72"/>
        <v>0</v>
      </c>
      <c r="BC550" s="72" t="s">
        <v>137</v>
      </c>
      <c r="BF550" s="5">
        <f>SUM(AJ550:AL550)/$BG$5</f>
        <v>22</v>
      </c>
      <c r="BG550" s="5">
        <f>SUM(AM550:AO550,AY550)/$BG$5</f>
        <v>21.666666666666668</v>
      </c>
      <c r="BH550" s="5">
        <f>SUM(AP550:AR550,AZ550)/$BG$5</f>
        <v>0.33333333333333331</v>
      </c>
      <c r="BI550" s="5">
        <f>SUM(AS550:AU550,BA550)/$BG$5</f>
        <v>0.66666666666666663</v>
      </c>
      <c r="BJ550" s="5">
        <f>SUM(AV550:AX550,BB550)/$BG$5</f>
        <v>0</v>
      </c>
    </row>
    <row r="551" spans="2:62" ht="37.5" thickBot="1" x14ac:dyDescent="0.3">
      <c r="B551" s="71"/>
      <c r="C551" s="70"/>
      <c r="D551" s="69"/>
      <c r="E551" s="68"/>
      <c r="F551" s="68"/>
      <c r="G551" s="67"/>
      <c r="H551" s="66"/>
      <c r="I551" s="64"/>
      <c r="J551" s="64"/>
      <c r="K551" s="65"/>
      <c r="L551" s="64"/>
      <c r="M551" s="62"/>
      <c r="N551" s="64"/>
      <c r="O551" s="62"/>
      <c r="P551" s="64"/>
      <c r="Q551" s="62"/>
      <c r="R551" s="64"/>
      <c r="S551" s="62"/>
      <c r="T551" s="64"/>
      <c r="U551" s="62"/>
      <c r="V551" s="64"/>
      <c r="W551" s="62"/>
      <c r="X551" s="64"/>
      <c r="Y551" s="62"/>
      <c r="Z551" s="64"/>
      <c r="AA551" s="62"/>
      <c r="AB551" s="63"/>
      <c r="AC551" s="62"/>
      <c r="AD551" s="62"/>
      <c r="AE551" s="62"/>
      <c r="AF551" s="61"/>
      <c r="AG551" s="61"/>
      <c r="AH551" s="60"/>
      <c r="AI551" s="59" t="s">
        <v>136</v>
      </c>
      <c r="AJ551" s="58">
        <f t="shared" ref="AJ551:BB551" si="73">AJ550/3</f>
        <v>17.333333333333332</v>
      </c>
      <c r="AK551" s="57">
        <f t="shared" si="73"/>
        <v>4.666666666666667</v>
      </c>
      <c r="AL551" s="56">
        <f t="shared" si="73"/>
        <v>0</v>
      </c>
      <c r="AM551" s="58">
        <f t="shared" si="73"/>
        <v>11.333333333333334</v>
      </c>
      <c r="AN551" s="57">
        <f t="shared" si="73"/>
        <v>10</v>
      </c>
      <c r="AO551" s="56">
        <f t="shared" si="73"/>
        <v>0</v>
      </c>
      <c r="AP551" s="58">
        <f t="shared" si="73"/>
        <v>0.33333333333333331</v>
      </c>
      <c r="AQ551" s="57">
        <f t="shared" si="73"/>
        <v>0</v>
      </c>
      <c r="AR551" s="56">
        <f t="shared" si="73"/>
        <v>0</v>
      </c>
      <c r="AS551" s="58">
        <f t="shared" si="73"/>
        <v>0.66666666666666663</v>
      </c>
      <c r="AT551" s="57">
        <f t="shared" si="73"/>
        <v>0</v>
      </c>
      <c r="AU551" s="56">
        <f t="shared" si="73"/>
        <v>0</v>
      </c>
      <c r="AV551" s="58">
        <f t="shared" si="73"/>
        <v>0</v>
      </c>
      <c r="AW551" s="57">
        <f t="shared" si="73"/>
        <v>0</v>
      </c>
      <c r="AX551" s="56">
        <f t="shared" si="73"/>
        <v>0</v>
      </c>
      <c r="AY551" s="55">
        <f t="shared" si="73"/>
        <v>0.33333333333333331</v>
      </c>
      <c r="AZ551" s="54">
        <f t="shared" si="73"/>
        <v>0</v>
      </c>
      <c r="BA551" s="54">
        <f t="shared" si="73"/>
        <v>0</v>
      </c>
      <c r="BB551" s="53">
        <f t="shared" si="73"/>
        <v>0</v>
      </c>
      <c r="BC551" s="52" t="s">
        <v>135</v>
      </c>
    </row>
    <row r="552" spans="2:62" ht="28.15" customHeight="1" x14ac:dyDescent="0.2">
      <c r="B552" s="30"/>
      <c r="C552" s="242">
        <v>1</v>
      </c>
      <c r="D552" s="44"/>
      <c r="E552" s="43"/>
      <c r="F552" s="43"/>
      <c r="G552" s="42"/>
      <c r="H552" s="223" t="s">
        <v>183</v>
      </c>
      <c r="I552" s="246">
        <v>56</v>
      </c>
      <c r="J552" s="246">
        <v>19</v>
      </c>
      <c r="K552" s="246">
        <v>7</v>
      </c>
      <c r="L552" s="41" t="s">
        <v>133</v>
      </c>
      <c r="M552" s="40" t="s">
        <v>405</v>
      </c>
      <c r="N552" s="41" t="s">
        <v>131</v>
      </c>
      <c r="O552" s="40" t="s">
        <v>217</v>
      </c>
      <c r="P552" s="41" t="s">
        <v>130</v>
      </c>
      <c r="Q552" s="40" t="s">
        <v>175</v>
      </c>
      <c r="R552" s="41" t="s">
        <v>129</v>
      </c>
      <c r="S552" s="40"/>
      <c r="T552" s="41" t="s">
        <v>128</v>
      </c>
      <c r="U552" s="40"/>
      <c r="V552" s="41" t="s">
        <v>127</v>
      </c>
      <c r="W552" s="40"/>
      <c r="X552" s="41" t="s">
        <v>126</v>
      </c>
      <c r="Y552" s="40"/>
      <c r="Z552" s="41" t="s">
        <v>125</v>
      </c>
      <c r="AA552" s="40"/>
      <c r="AB552" s="39"/>
      <c r="AC552" s="40"/>
      <c r="AD552" s="39" t="s">
        <v>425</v>
      </c>
      <c r="AE552" s="38" t="s">
        <v>121</v>
      </c>
      <c r="AF552" s="250"/>
      <c r="AG552" s="250"/>
      <c r="AH552" s="37"/>
      <c r="AI552" s="11"/>
      <c r="AJ552" s="233">
        <f>SUMPRODUCT(LEN($M552:$S555)-LEN(SUBSTITUTE($M552:$S555,"A", "")))</f>
        <v>17</v>
      </c>
      <c r="AK552" s="239">
        <f>SUMPRODUCT(LEN($AD552:$AD555)-LEN(SUBSTITUTE($AD552:$AD555,"A", "")))</f>
        <v>6</v>
      </c>
      <c r="AL552" s="230">
        <f>SUMPRODUCT(LEN($AC552:$AC555)-LEN(SUBSTITUTE($AC552:$AC555,"A", "")))</f>
        <v>0</v>
      </c>
      <c r="AM552" s="233">
        <f>SUMPRODUCT(LEN($M552:$S555)-LEN(SUBSTITUTE($M552:$S555,"S", "")))</f>
        <v>10</v>
      </c>
      <c r="AN552" s="239">
        <f>SUMPRODUCT(LEN($AD552:$AD555)-LEN(SUBSTITUTE($AD552:$AD555,"S", "")))</f>
        <v>11</v>
      </c>
      <c r="AO552" s="230">
        <f>SUMPRODUCT(LEN($AC552:$AC555)-LEN(SUBSTITUTE($AC552:$AC555,"S", "")))</f>
        <v>0</v>
      </c>
      <c r="AP552" s="233">
        <f>SUMPRODUCT(LEN($M552:$S555)-LEN(SUBSTITUTE($M552:$S555,"F", "")))</f>
        <v>0</v>
      </c>
      <c r="AQ552" s="239">
        <f>SUMPRODUCT(LEN($AD552:$AD555)-LEN(SUBSTITUTE($AD552:$AD555,"F", "")))</f>
        <v>0</v>
      </c>
      <c r="AR552" s="230">
        <f>SUMPRODUCT(LEN($AC552:$AC555)-LEN(SUBSTITUTE($AC552:$AC555,"F", "")))</f>
        <v>0</v>
      </c>
      <c r="AS552" s="233">
        <f>SUMPRODUCT(LEN($M552:$S555)-LEN(SUBSTITUTE($M552:$S555,"G", "")))</f>
        <v>1</v>
      </c>
      <c r="AT552" s="239">
        <f>SUMPRODUCT(LEN($AD552:$AD555)-LEN(SUBSTITUTE($AD552:$AD555,"G", "")))</f>
        <v>0</v>
      </c>
      <c r="AU552" s="230">
        <f>SUMPRODUCT(LEN($AC552:$AC555)-LEN(SUBSTITUTE($AC552:$AC555,"G", "")))</f>
        <v>0</v>
      </c>
      <c r="AV552" s="233">
        <f>SUMPRODUCT(LEN($L552:$S555)-LEN(SUBSTITUTE($L552:$S555,"M", "")))</f>
        <v>0</v>
      </c>
      <c r="AW552" s="236">
        <f>SUMPRODUCT(LEN($AD552:$AD555)-LEN(SUBSTITUTE($AD552:$AD555,"M", "")))</f>
        <v>0</v>
      </c>
      <c r="AX552" s="230">
        <f>SUMPRODUCT(LEN($AC552:$AC555)-LEN(SUBSTITUTE($AC552:$AC555,"M", "")))</f>
        <v>0</v>
      </c>
      <c r="AY552" s="291">
        <f>SUMPRODUCT(LEN($AE552:$AE555)-LEN(SUBSTITUTE($AE552:$AE555,"S", "")))</f>
        <v>1</v>
      </c>
      <c r="AZ552" s="227">
        <f>SUMPRODUCT(LEN($AE552:$AE555)-LEN(SUBSTITUTE($AE552:$AE555,"F", "")))</f>
        <v>0</v>
      </c>
      <c r="BA552" s="227">
        <f>SUMPRODUCT(LEN($AE552:$AE555)-LEN(SUBSTITUTE($AE552:$AE555,"G", "")))</f>
        <v>0</v>
      </c>
      <c r="BB552" s="294">
        <f>SUMPRODUCT(LEN($AE552:$AE555)-LEN(SUBSTITUTE($AE552:$AE555,"M", "")))</f>
        <v>0</v>
      </c>
    </row>
    <row r="553" spans="2:62" ht="28.15" customHeight="1" thickBot="1" x14ac:dyDescent="0.25">
      <c r="B553" s="30"/>
      <c r="C553" s="243"/>
      <c r="D553" s="36"/>
      <c r="E553" s="35"/>
      <c r="F553" s="35"/>
      <c r="G553" s="34"/>
      <c r="H553" s="224"/>
      <c r="I553" s="247"/>
      <c r="J553" s="247"/>
      <c r="K553" s="247"/>
      <c r="L553" s="33" t="s">
        <v>123</v>
      </c>
      <c r="M553" s="32" t="s">
        <v>377</v>
      </c>
      <c r="N553" s="33" t="s">
        <v>122</v>
      </c>
      <c r="O553" s="32" t="s">
        <v>180</v>
      </c>
      <c r="P553" s="33" t="s">
        <v>120</v>
      </c>
      <c r="Q553" s="32" t="s">
        <v>121</v>
      </c>
      <c r="R553" s="33" t="s">
        <v>119</v>
      </c>
      <c r="S553" s="32"/>
      <c r="T553" s="33" t="s">
        <v>118</v>
      </c>
      <c r="U553" s="32"/>
      <c r="V553" s="33" t="s">
        <v>117</v>
      </c>
      <c r="W553" s="32"/>
      <c r="X553" s="33" t="s">
        <v>116</v>
      </c>
      <c r="Y553" s="32"/>
      <c r="Z553" s="33" t="s">
        <v>115</v>
      </c>
      <c r="AA553" s="32"/>
      <c r="AB553" s="31"/>
      <c r="AC553" s="32"/>
      <c r="AD553" s="31" t="s">
        <v>478</v>
      </c>
      <c r="AE553" s="23"/>
      <c r="AF553" s="251"/>
      <c r="AG553" s="251"/>
      <c r="AH553" s="22"/>
      <c r="AI553" s="11"/>
      <c r="AJ553" s="234"/>
      <c r="AK553" s="240"/>
      <c r="AL553" s="231"/>
      <c r="AM553" s="234"/>
      <c r="AN553" s="240"/>
      <c r="AO553" s="231"/>
      <c r="AP553" s="234"/>
      <c r="AQ553" s="240"/>
      <c r="AR553" s="231"/>
      <c r="AS553" s="234"/>
      <c r="AT553" s="240"/>
      <c r="AU553" s="231"/>
      <c r="AV553" s="234"/>
      <c r="AW553" s="237"/>
      <c r="AX553" s="231"/>
      <c r="AY553" s="292"/>
      <c r="AZ553" s="228"/>
      <c r="BA553" s="228"/>
      <c r="BB553" s="295"/>
    </row>
    <row r="554" spans="2:62" ht="28.15" customHeight="1" x14ac:dyDescent="0.2">
      <c r="B554" s="30"/>
      <c r="C554" s="244"/>
      <c r="D554" s="29"/>
      <c r="E554" s="28"/>
      <c r="F554" s="28"/>
      <c r="G554" s="27"/>
      <c r="H554" s="225">
        <v>179</v>
      </c>
      <c r="I554" s="248"/>
      <c r="J554" s="248"/>
      <c r="K554" s="248"/>
      <c r="L554" s="26" t="s">
        <v>114</v>
      </c>
      <c r="M554" s="25" t="s">
        <v>412</v>
      </c>
      <c r="N554" s="26" t="s">
        <v>112</v>
      </c>
      <c r="O554" s="25" t="s">
        <v>132</v>
      </c>
      <c r="P554" s="26" t="s">
        <v>111</v>
      </c>
      <c r="Q554" s="25" t="s">
        <v>121</v>
      </c>
      <c r="R554" s="26" t="s">
        <v>110</v>
      </c>
      <c r="S554" s="25"/>
      <c r="T554" s="26" t="s">
        <v>109</v>
      </c>
      <c r="U554" s="25"/>
      <c r="V554" s="26" t="s">
        <v>108</v>
      </c>
      <c r="W554" s="25"/>
      <c r="X554" s="26" t="s">
        <v>107</v>
      </c>
      <c r="Y554" s="25"/>
      <c r="Z554" s="26" t="s">
        <v>106</v>
      </c>
      <c r="AA554" s="25"/>
      <c r="AB554" s="24"/>
      <c r="AC554" s="25"/>
      <c r="AD554" s="24" t="s">
        <v>477</v>
      </c>
      <c r="AE554" s="23"/>
      <c r="AF554" s="251"/>
      <c r="AG554" s="251"/>
      <c r="AH554" s="22"/>
      <c r="AI554" s="11"/>
      <c r="AJ554" s="234"/>
      <c r="AK554" s="240"/>
      <c r="AL554" s="231"/>
      <c r="AM554" s="234"/>
      <c r="AN554" s="240"/>
      <c r="AO554" s="231"/>
      <c r="AP554" s="234"/>
      <c r="AQ554" s="240"/>
      <c r="AR554" s="231"/>
      <c r="AS554" s="234"/>
      <c r="AT554" s="240"/>
      <c r="AU554" s="231"/>
      <c r="AV554" s="234"/>
      <c r="AW554" s="237"/>
      <c r="AX554" s="231"/>
      <c r="AY554" s="292"/>
      <c r="AZ554" s="228"/>
      <c r="BA554" s="228"/>
      <c r="BB554" s="295"/>
    </row>
    <row r="555" spans="2:62" ht="28.15" customHeight="1" thickBot="1" x14ac:dyDescent="0.25">
      <c r="B555" s="30"/>
      <c r="C555" s="253"/>
      <c r="D555" s="51"/>
      <c r="E555" s="50"/>
      <c r="F555" s="50"/>
      <c r="G555" s="49"/>
      <c r="H555" s="226"/>
      <c r="I555" s="254"/>
      <c r="J555" s="254"/>
      <c r="K555" s="254"/>
      <c r="L555" s="48" t="s">
        <v>105</v>
      </c>
      <c r="M555" s="47" t="s">
        <v>376</v>
      </c>
      <c r="N555" s="48" t="s">
        <v>103</v>
      </c>
      <c r="O555" s="47" t="s">
        <v>132</v>
      </c>
      <c r="P555" s="48" t="s">
        <v>102</v>
      </c>
      <c r="Q555" s="47" t="s">
        <v>121</v>
      </c>
      <c r="R555" s="48" t="s">
        <v>101</v>
      </c>
      <c r="S555" s="47"/>
      <c r="T555" s="48">
        <v>20</v>
      </c>
      <c r="U555" s="47"/>
      <c r="V555" s="48" t="s">
        <v>100</v>
      </c>
      <c r="W555" s="47"/>
      <c r="X555" s="48" t="s">
        <v>99</v>
      </c>
      <c r="Y555" s="47"/>
      <c r="Z555" s="48" t="s">
        <v>98</v>
      </c>
      <c r="AA555" s="47"/>
      <c r="AB555" s="16"/>
      <c r="AC555" s="47"/>
      <c r="AD555" s="16"/>
      <c r="AE555" s="46"/>
      <c r="AF555" s="255"/>
      <c r="AG555" s="255"/>
      <c r="AH555" s="45"/>
      <c r="AI555" s="11"/>
      <c r="AJ555" s="235"/>
      <c r="AK555" s="241"/>
      <c r="AL555" s="232"/>
      <c r="AM555" s="235"/>
      <c r="AN555" s="241"/>
      <c r="AO555" s="232"/>
      <c r="AP555" s="235"/>
      <c r="AQ555" s="241"/>
      <c r="AR555" s="232"/>
      <c r="AS555" s="235"/>
      <c r="AT555" s="241"/>
      <c r="AU555" s="232"/>
      <c r="AV555" s="235"/>
      <c r="AW555" s="238"/>
      <c r="AX555" s="232"/>
      <c r="AY555" s="293"/>
      <c r="AZ555" s="229"/>
      <c r="BA555" s="229"/>
      <c r="BB555" s="296"/>
    </row>
    <row r="556" spans="2:62" ht="28.15" customHeight="1" x14ac:dyDescent="0.2">
      <c r="B556" s="30"/>
      <c r="C556" s="242">
        <v>2</v>
      </c>
      <c r="D556" s="44"/>
      <c r="E556" s="43"/>
      <c r="F556" s="43"/>
      <c r="G556" s="42"/>
      <c r="H556" s="223"/>
      <c r="I556" s="246">
        <v>43</v>
      </c>
      <c r="J556" s="246">
        <v>18</v>
      </c>
      <c r="K556" s="246">
        <v>7</v>
      </c>
      <c r="L556" s="41" t="s">
        <v>133</v>
      </c>
      <c r="M556" s="40" t="s">
        <v>476</v>
      </c>
      <c r="N556" s="41" t="s">
        <v>131</v>
      </c>
      <c r="O556" s="40" t="s">
        <v>217</v>
      </c>
      <c r="P556" s="41" t="s">
        <v>130</v>
      </c>
      <c r="Q556" s="40" t="s">
        <v>175</v>
      </c>
      <c r="R556" s="41" t="s">
        <v>129</v>
      </c>
      <c r="S556" s="40"/>
      <c r="T556" s="41" t="s">
        <v>128</v>
      </c>
      <c r="U556" s="40"/>
      <c r="V556" s="41" t="s">
        <v>127</v>
      </c>
      <c r="W556" s="40"/>
      <c r="X556" s="41" t="s">
        <v>126</v>
      </c>
      <c r="Y556" s="40"/>
      <c r="Z556" s="41" t="s">
        <v>125</v>
      </c>
      <c r="AA556" s="40"/>
      <c r="AB556" s="39"/>
      <c r="AC556" s="40"/>
      <c r="AD556" s="39" t="s">
        <v>448</v>
      </c>
      <c r="AE556" s="38"/>
      <c r="AF556" s="250"/>
      <c r="AG556" s="250"/>
      <c r="AH556" s="37"/>
      <c r="AI556" s="11"/>
      <c r="AJ556" s="233">
        <f>SUMPRODUCT(LEN($M556:$S559)-LEN(SUBSTITUTE($M556:$S559,"A", "")))</f>
        <v>15</v>
      </c>
      <c r="AK556" s="239">
        <f>SUMPRODUCT(LEN($AD556:$AD559)-LEN(SUBSTITUTE($AD556:$AD559,"A", "")))</f>
        <v>5</v>
      </c>
      <c r="AL556" s="230">
        <f>SUMPRODUCT(LEN($AC556:$AC559)-LEN(SUBSTITUTE($AC556:$AC559,"A", "")))</f>
        <v>0</v>
      </c>
      <c r="AM556" s="233">
        <f>SUMPRODUCT(LEN($M556:$S559)-LEN(SUBSTITUTE($M556:$S559,"S", "")))</f>
        <v>14</v>
      </c>
      <c r="AN556" s="239">
        <f>SUMPRODUCT(LEN($AD556:$AD559)-LEN(SUBSTITUTE($AD556:$AD559,"S", "")))</f>
        <v>8</v>
      </c>
      <c r="AO556" s="230">
        <f>SUMPRODUCT(LEN($AC556:$AC559)-LEN(SUBSTITUTE($AC556:$AC559,"S", "")))</f>
        <v>0</v>
      </c>
      <c r="AP556" s="233">
        <f>SUMPRODUCT(LEN($M556:$S559)-LEN(SUBSTITUTE($M556:$S559,"F", "")))</f>
        <v>1</v>
      </c>
      <c r="AQ556" s="239">
        <f>SUMPRODUCT(LEN($AD556:$AD559)-LEN(SUBSTITUTE($AD556:$AD559,"F", "")))</f>
        <v>0</v>
      </c>
      <c r="AR556" s="230">
        <f>SUMPRODUCT(LEN($AC556:$AC559)-LEN(SUBSTITUTE($AC556:$AC559,"F", "")))</f>
        <v>0</v>
      </c>
      <c r="AS556" s="233">
        <f>SUMPRODUCT(LEN($M556:$S559)-LEN(SUBSTITUTE($M556:$S559,"G", "")))</f>
        <v>1</v>
      </c>
      <c r="AT556" s="239">
        <f>SUMPRODUCT(LEN($AD556:$AD559)-LEN(SUBSTITUTE($AD556:$AD559,"G", "")))</f>
        <v>0</v>
      </c>
      <c r="AU556" s="230">
        <f>SUMPRODUCT(LEN($AC556:$AC559)-LEN(SUBSTITUTE($AC556:$AC559,"G", "")))</f>
        <v>0</v>
      </c>
      <c r="AV556" s="233">
        <f>SUMPRODUCT(LEN($L556:$S559)-LEN(SUBSTITUTE($L556:$S559,"M", "")))</f>
        <v>0</v>
      </c>
      <c r="AW556" s="236">
        <f>SUMPRODUCT(LEN($AD556:$AD559)-LEN(SUBSTITUTE($AD556:$AD559,"M", "")))</f>
        <v>0</v>
      </c>
      <c r="AX556" s="230">
        <f>SUMPRODUCT(LEN($AC556:$AC559)-LEN(SUBSTITUTE($AC556:$AC559,"M", "")))</f>
        <v>0</v>
      </c>
      <c r="AY556" s="291">
        <f>SUMPRODUCT(LEN($AE556:$AE559)-LEN(SUBSTITUTE($AE556:$AE559,"S", "")))</f>
        <v>0</v>
      </c>
      <c r="AZ556" s="227">
        <f>SUMPRODUCT(LEN($AE556:$AE559)-LEN(SUBSTITUTE($AE556:$AE559,"F", "")))</f>
        <v>0</v>
      </c>
      <c r="BA556" s="227">
        <f>SUMPRODUCT(LEN($AE556:$AE559)-LEN(SUBSTITUTE($AE556:$AE559,"G", "")))</f>
        <v>0</v>
      </c>
      <c r="BB556" s="294">
        <f>SUMPRODUCT(LEN($AE556:$AE559)-LEN(SUBSTITUTE($AE556:$AE559,"M", "")))</f>
        <v>0</v>
      </c>
    </row>
    <row r="557" spans="2:62" ht="28.15" customHeight="1" thickBot="1" x14ac:dyDescent="0.25">
      <c r="B557" s="30"/>
      <c r="C557" s="243"/>
      <c r="D557" s="36"/>
      <c r="E557" s="35"/>
      <c r="F557" s="35"/>
      <c r="G557" s="34"/>
      <c r="H557" s="224"/>
      <c r="I557" s="247"/>
      <c r="J557" s="247"/>
      <c r="K557" s="247"/>
      <c r="L557" s="33" t="s">
        <v>123</v>
      </c>
      <c r="M557" s="32" t="s">
        <v>411</v>
      </c>
      <c r="N557" s="33" t="s">
        <v>122</v>
      </c>
      <c r="O557" s="32" t="s">
        <v>188</v>
      </c>
      <c r="P557" s="33" t="s">
        <v>120</v>
      </c>
      <c r="Q557" s="32" t="s">
        <v>121</v>
      </c>
      <c r="R557" s="33" t="s">
        <v>119</v>
      </c>
      <c r="S557" s="32"/>
      <c r="T557" s="33" t="s">
        <v>118</v>
      </c>
      <c r="U557" s="32"/>
      <c r="V557" s="33" t="s">
        <v>117</v>
      </c>
      <c r="W557" s="32"/>
      <c r="X557" s="33" t="s">
        <v>116</v>
      </c>
      <c r="Y557" s="32"/>
      <c r="Z557" s="33" t="s">
        <v>115</v>
      </c>
      <c r="AA557" s="32"/>
      <c r="AB557" s="31"/>
      <c r="AC557" s="32"/>
      <c r="AD557" s="31" t="s">
        <v>475</v>
      </c>
      <c r="AE557" s="23"/>
      <c r="AF557" s="251"/>
      <c r="AG557" s="251"/>
      <c r="AH557" s="22"/>
      <c r="AI557" s="11"/>
      <c r="AJ557" s="234"/>
      <c r="AK557" s="240"/>
      <c r="AL557" s="231"/>
      <c r="AM557" s="234"/>
      <c r="AN557" s="240"/>
      <c r="AO557" s="231"/>
      <c r="AP557" s="234"/>
      <c r="AQ557" s="240"/>
      <c r="AR557" s="231"/>
      <c r="AS557" s="234"/>
      <c r="AT557" s="240"/>
      <c r="AU557" s="231"/>
      <c r="AV557" s="234"/>
      <c r="AW557" s="237"/>
      <c r="AX557" s="231"/>
      <c r="AY557" s="292"/>
      <c r="AZ557" s="228"/>
      <c r="BA557" s="228"/>
      <c r="BB557" s="295"/>
    </row>
    <row r="558" spans="2:62" ht="28.15" customHeight="1" x14ac:dyDescent="0.2">
      <c r="B558" s="30"/>
      <c r="C558" s="244"/>
      <c r="D558" s="29"/>
      <c r="E558" s="28"/>
      <c r="F558" s="28"/>
      <c r="G558" s="27"/>
      <c r="H558" s="225"/>
      <c r="I558" s="248"/>
      <c r="J558" s="248"/>
      <c r="K558" s="248"/>
      <c r="L558" s="26" t="s">
        <v>114</v>
      </c>
      <c r="M558" s="25" t="s">
        <v>405</v>
      </c>
      <c r="N558" s="26" t="s">
        <v>112</v>
      </c>
      <c r="O558" s="25" t="s">
        <v>195</v>
      </c>
      <c r="P558" s="26" t="s">
        <v>111</v>
      </c>
      <c r="Q558" s="25" t="s">
        <v>121</v>
      </c>
      <c r="R558" s="26" t="s">
        <v>110</v>
      </c>
      <c r="S558" s="25"/>
      <c r="T558" s="26" t="s">
        <v>109</v>
      </c>
      <c r="U558" s="25"/>
      <c r="V558" s="26" t="s">
        <v>108</v>
      </c>
      <c r="W558" s="25"/>
      <c r="X558" s="26" t="s">
        <v>107</v>
      </c>
      <c r="Y558" s="25"/>
      <c r="Z558" s="26" t="s">
        <v>106</v>
      </c>
      <c r="AA558" s="25"/>
      <c r="AB558" s="24"/>
      <c r="AC558" s="25"/>
      <c r="AD558" s="24"/>
      <c r="AE558" s="23"/>
      <c r="AF558" s="251"/>
      <c r="AG558" s="251"/>
      <c r="AH558" s="22"/>
      <c r="AI558" s="11"/>
      <c r="AJ558" s="234"/>
      <c r="AK558" s="240"/>
      <c r="AL558" s="231"/>
      <c r="AM558" s="234"/>
      <c r="AN558" s="240"/>
      <c r="AO558" s="231"/>
      <c r="AP558" s="234"/>
      <c r="AQ558" s="240"/>
      <c r="AR558" s="231"/>
      <c r="AS558" s="234"/>
      <c r="AT558" s="240"/>
      <c r="AU558" s="231"/>
      <c r="AV558" s="234"/>
      <c r="AW558" s="237"/>
      <c r="AX558" s="231"/>
      <c r="AY558" s="292"/>
      <c r="AZ558" s="228"/>
      <c r="BA558" s="228"/>
      <c r="BB558" s="295"/>
    </row>
    <row r="559" spans="2:62" ht="28.15" customHeight="1" thickBot="1" x14ac:dyDescent="0.25">
      <c r="B559" s="30"/>
      <c r="C559" s="253"/>
      <c r="D559" s="51"/>
      <c r="E559" s="50"/>
      <c r="F559" s="50"/>
      <c r="G559" s="49"/>
      <c r="H559" s="226"/>
      <c r="I559" s="254"/>
      <c r="J559" s="254"/>
      <c r="K559" s="254"/>
      <c r="L559" s="48" t="s">
        <v>105</v>
      </c>
      <c r="M559" s="47" t="s">
        <v>442</v>
      </c>
      <c r="N559" s="48" t="s">
        <v>103</v>
      </c>
      <c r="O559" s="47" t="s">
        <v>124</v>
      </c>
      <c r="P559" s="48" t="s">
        <v>102</v>
      </c>
      <c r="Q559" s="47"/>
      <c r="R559" s="48" t="s">
        <v>101</v>
      </c>
      <c r="S559" s="47"/>
      <c r="T559" s="48">
        <v>20</v>
      </c>
      <c r="U559" s="47"/>
      <c r="V559" s="48" t="s">
        <v>100</v>
      </c>
      <c r="W559" s="47"/>
      <c r="X559" s="48" t="s">
        <v>99</v>
      </c>
      <c r="Y559" s="47"/>
      <c r="Z559" s="48" t="s">
        <v>98</v>
      </c>
      <c r="AA559" s="47"/>
      <c r="AB559" s="16"/>
      <c r="AC559" s="47"/>
      <c r="AD559" s="16"/>
      <c r="AE559" s="46"/>
      <c r="AF559" s="255"/>
      <c r="AG559" s="255"/>
      <c r="AH559" s="45"/>
      <c r="AI559" s="11"/>
      <c r="AJ559" s="235"/>
      <c r="AK559" s="241"/>
      <c r="AL559" s="232"/>
      <c r="AM559" s="235"/>
      <c r="AN559" s="241"/>
      <c r="AO559" s="232"/>
      <c r="AP559" s="235"/>
      <c r="AQ559" s="241"/>
      <c r="AR559" s="232"/>
      <c r="AS559" s="235"/>
      <c r="AT559" s="241"/>
      <c r="AU559" s="232"/>
      <c r="AV559" s="235"/>
      <c r="AW559" s="238"/>
      <c r="AX559" s="232"/>
      <c r="AY559" s="293"/>
      <c r="AZ559" s="229"/>
      <c r="BA559" s="229"/>
      <c r="BB559" s="296"/>
    </row>
    <row r="560" spans="2:62" ht="28.15" customHeight="1" x14ac:dyDescent="0.2">
      <c r="B560" s="30"/>
      <c r="C560" s="242">
        <v>3</v>
      </c>
      <c r="D560" s="44"/>
      <c r="E560" s="43"/>
      <c r="F560" s="43"/>
      <c r="G560" s="42"/>
      <c r="H560" s="223"/>
      <c r="I560" s="246">
        <v>51</v>
      </c>
      <c r="J560" s="246">
        <v>19</v>
      </c>
      <c r="K560" s="246">
        <v>6</v>
      </c>
      <c r="L560" s="41" t="s">
        <v>133</v>
      </c>
      <c r="M560" s="40" t="s">
        <v>187</v>
      </c>
      <c r="N560" s="41" t="s">
        <v>131</v>
      </c>
      <c r="O560" s="40" t="s">
        <v>217</v>
      </c>
      <c r="P560" s="41" t="s">
        <v>130</v>
      </c>
      <c r="Q560" s="40" t="s">
        <v>175</v>
      </c>
      <c r="R560" s="41" t="s">
        <v>129</v>
      </c>
      <c r="S560" s="40" t="s">
        <v>121</v>
      </c>
      <c r="T560" s="41" t="s">
        <v>128</v>
      </c>
      <c r="U560" s="40"/>
      <c r="V560" s="41" t="s">
        <v>127</v>
      </c>
      <c r="W560" s="40"/>
      <c r="X560" s="41" t="s">
        <v>126</v>
      </c>
      <c r="Y560" s="40"/>
      <c r="Z560" s="41" t="s">
        <v>125</v>
      </c>
      <c r="AA560" s="40"/>
      <c r="AB560" s="39"/>
      <c r="AC560" s="40"/>
      <c r="AD560" s="39" t="s">
        <v>175</v>
      </c>
      <c r="AE560" s="38"/>
      <c r="AF560" s="250"/>
      <c r="AG560" s="250"/>
      <c r="AH560" s="37"/>
      <c r="AI560" s="11"/>
      <c r="AJ560" s="233">
        <f>SUMPRODUCT(LEN($M560:$S563)-LEN(SUBSTITUTE($M560:$S563,"A", "")))</f>
        <v>20</v>
      </c>
      <c r="AK560" s="239">
        <f>SUMPRODUCT(LEN($AD560:$AD563)-LEN(SUBSTITUTE($AD560:$AD563,"A", "")))</f>
        <v>3</v>
      </c>
      <c r="AL560" s="230">
        <f>SUMPRODUCT(LEN($AC560:$AC563)-LEN(SUBSTITUTE($AC560:$AC563,"A", "")))</f>
        <v>0</v>
      </c>
      <c r="AM560" s="233">
        <f>SUMPRODUCT(LEN($M560:$S563)-LEN(SUBSTITUTE($M560:$S563,"S", "")))</f>
        <v>10</v>
      </c>
      <c r="AN560" s="239">
        <f>SUMPRODUCT(LEN($AD560:$AD563)-LEN(SUBSTITUTE($AD560:$AD563,"S", "")))</f>
        <v>11</v>
      </c>
      <c r="AO560" s="230">
        <f>SUMPRODUCT(LEN($AC560:$AC563)-LEN(SUBSTITUTE($AC560:$AC563,"S", "")))</f>
        <v>0</v>
      </c>
      <c r="AP560" s="233">
        <f>SUMPRODUCT(LEN($M560:$S563)-LEN(SUBSTITUTE($M560:$S563,"F", "")))</f>
        <v>0</v>
      </c>
      <c r="AQ560" s="239">
        <f>SUMPRODUCT(LEN($AD560:$AD563)-LEN(SUBSTITUTE($AD560:$AD563,"F", "")))</f>
        <v>0</v>
      </c>
      <c r="AR560" s="230">
        <f>SUMPRODUCT(LEN($AC560:$AC563)-LEN(SUBSTITUTE($AC560:$AC563,"F", "")))</f>
        <v>0</v>
      </c>
      <c r="AS560" s="233">
        <f>SUMPRODUCT(LEN($M560:$S563)-LEN(SUBSTITUTE($M560:$S563,"G", "")))</f>
        <v>0</v>
      </c>
      <c r="AT560" s="239">
        <f>SUMPRODUCT(LEN($AD560:$AD563)-LEN(SUBSTITUTE($AD560:$AD563,"G", "")))</f>
        <v>0</v>
      </c>
      <c r="AU560" s="230">
        <f>SUMPRODUCT(LEN($AC560:$AC563)-LEN(SUBSTITUTE($AC560:$AC563,"G", "")))</f>
        <v>0</v>
      </c>
      <c r="AV560" s="233">
        <f>SUMPRODUCT(LEN($L560:$S563)-LEN(SUBSTITUTE($L560:$S563,"M", "")))</f>
        <v>0</v>
      </c>
      <c r="AW560" s="236">
        <f>SUMPRODUCT(LEN($AD560:$AD563)-LEN(SUBSTITUTE($AD560:$AD563,"M", "")))</f>
        <v>0</v>
      </c>
      <c r="AX560" s="230">
        <f>SUMPRODUCT(LEN($AC560:$AC563)-LEN(SUBSTITUTE($AC560:$AC563,"M", "")))</f>
        <v>0</v>
      </c>
      <c r="AY560" s="291">
        <f>SUMPRODUCT(LEN($AE560:$AE563)-LEN(SUBSTITUTE($AE560:$AE563,"S", "")))</f>
        <v>0</v>
      </c>
      <c r="AZ560" s="227">
        <f>SUMPRODUCT(LEN($AE560:$AE563)-LEN(SUBSTITUTE($AE560:$AE563,"F", "")))</f>
        <v>0</v>
      </c>
      <c r="BA560" s="227">
        <f>SUMPRODUCT(LEN($AE560:$AE563)-LEN(SUBSTITUTE($AE560:$AE563,"G", "")))</f>
        <v>0</v>
      </c>
      <c r="BB560" s="294">
        <f>SUMPRODUCT(LEN($AE560:$AE563)-LEN(SUBSTITUTE($AE560:$AE563,"M", "")))</f>
        <v>0</v>
      </c>
    </row>
    <row r="561" spans="2:62" ht="28.15" customHeight="1" thickBot="1" x14ac:dyDescent="0.25">
      <c r="B561" s="30"/>
      <c r="C561" s="243"/>
      <c r="D561" s="36"/>
      <c r="E561" s="35"/>
      <c r="F561" s="35"/>
      <c r="G561" s="34"/>
      <c r="H561" s="224"/>
      <c r="I561" s="247"/>
      <c r="J561" s="247"/>
      <c r="K561" s="247"/>
      <c r="L561" s="33" t="s">
        <v>123</v>
      </c>
      <c r="M561" s="32" t="s">
        <v>203</v>
      </c>
      <c r="N561" s="33" t="s">
        <v>122</v>
      </c>
      <c r="O561" s="32" t="s">
        <v>217</v>
      </c>
      <c r="P561" s="33" t="s">
        <v>120</v>
      </c>
      <c r="Q561" s="32" t="s">
        <v>175</v>
      </c>
      <c r="R561" s="33" t="s">
        <v>119</v>
      </c>
      <c r="S561" s="32"/>
      <c r="T561" s="33" t="s">
        <v>118</v>
      </c>
      <c r="U561" s="32"/>
      <c r="V561" s="33" t="s">
        <v>117</v>
      </c>
      <c r="W561" s="32"/>
      <c r="X561" s="33" t="s">
        <v>116</v>
      </c>
      <c r="Y561" s="32"/>
      <c r="Z561" s="33" t="s">
        <v>115</v>
      </c>
      <c r="AA561" s="32"/>
      <c r="AB561" s="31"/>
      <c r="AC561" s="32"/>
      <c r="AD561" s="31" t="s">
        <v>448</v>
      </c>
      <c r="AE561" s="23"/>
      <c r="AF561" s="251"/>
      <c r="AG561" s="251"/>
      <c r="AH561" s="22"/>
      <c r="AI561" s="11"/>
      <c r="AJ561" s="234"/>
      <c r="AK561" s="240"/>
      <c r="AL561" s="231"/>
      <c r="AM561" s="234"/>
      <c r="AN561" s="240"/>
      <c r="AO561" s="231"/>
      <c r="AP561" s="234"/>
      <c r="AQ561" s="240"/>
      <c r="AR561" s="231"/>
      <c r="AS561" s="234"/>
      <c r="AT561" s="240"/>
      <c r="AU561" s="231"/>
      <c r="AV561" s="234"/>
      <c r="AW561" s="237"/>
      <c r="AX561" s="231"/>
      <c r="AY561" s="292"/>
      <c r="AZ561" s="228"/>
      <c r="BA561" s="228"/>
      <c r="BB561" s="295"/>
    </row>
    <row r="562" spans="2:62" ht="28.15" customHeight="1" x14ac:dyDescent="0.2">
      <c r="B562" s="30"/>
      <c r="C562" s="244"/>
      <c r="D562" s="29"/>
      <c r="E562" s="28"/>
      <c r="F562" s="28"/>
      <c r="G562" s="27"/>
      <c r="H562" s="225"/>
      <c r="I562" s="248"/>
      <c r="J562" s="248"/>
      <c r="K562" s="248"/>
      <c r="L562" s="26" t="s">
        <v>114</v>
      </c>
      <c r="M562" s="25" t="s">
        <v>187</v>
      </c>
      <c r="N562" s="26" t="s">
        <v>112</v>
      </c>
      <c r="O562" s="25" t="s">
        <v>186</v>
      </c>
      <c r="P562" s="26" t="s">
        <v>111</v>
      </c>
      <c r="Q562" s="25" t="s">
        <v>121</v>
      </c>
      <c r="R562" s="26" t="s">
        <v>110</v>
      </c>
      <c r="S562" s="25"/>
      <c r="T562" s="26" t="s">
        <v>109</v>
      </c>
      <c r="U562" s="25"/>
      <c r="V562" s="26" t="s">
        <v>108</v>
      </c>
      <c r="W562" s="25"/>
      <c r="X562" s="26" t="s">
        <v>107</v>
      </c>
      <c r="Y562" s="25"/>
      <c r="Z562" s="26" t="s">
        <v>106</v>
      </c>
      <c r="AA562" s="25"/>
      <c r="AB562" s="24"/>
      <c r="AC562" s="25"/>
      <c r="AD562" s="24" t="s">
        <v>474</v>
      </c>
      <c r="AE562" s="23"/>
      <c r="AF562" s="251"/>
      <c r="AG562" s="251"/>
      <c r="AH562" s="22"/>
      <c r="AI562" s="11"/>
      <c r="AJ562" s="234"/>
      <c r="AK562" s="240"/>
      <c r="AL562" s="231"/>
      <c r="AM562" s="234"/>
      <c r="AN562" s="240"/>
      <c r="AO562" s="231"/>
      <c r="AP562" s="234"/>
      <c r="AQ562" s="240"/>
      <c r="AR562" s="231"/>
      <c r="AS562" s="234"/>
      <c r="AT562" s="240"/>
      <c r="AU562" s="231"/>
      <c r="AV562" s="234"/>
      <c r="AW562" s="237"/>
      <c r="AX562" s="231"/>
      <c r="AY562" s="292"/>
      <c r="AZ562" s="228"/>
      <c r="BA562" s="228"/>
      <c r="BB562" s="295"/>
    </row>
    <row r="563" spans="2:62" ht="28.15" customHeight="1" thickBot="1" x14ac:dyDescent="0.25">
      <c r="B563" s="21"/>
      <c r="C563" s="245"/>
      <c r="D563" s="20"/>
      <c r="E563" s="19"/>
      <c r="F563" s="19"/>
      <c r="G563" s="18"/>
      <c r="H563" s="226"/>
      <c r="I563" s="249"/>
      <c r="J563" s="249"/>
      <c r="K563" s="249"/>
      <c r="L563" s="17" t="s">
        <v>105</v>
      </c>
      <c r="M563" s="15" t="s">
        <v>186</v>
      </c>
      <c r="N563" s="17" t="s">
        <v>103</v>
      </c>
      <c r="O563" s="15" t="s">
        <v>132</v>
      </c>
      <c r="P563" s="17" t="s">
        <v>102</v>
      </c>
      <c r="Q563" s="15" t="s">
        <v>121</v>
      </c>
      <c r="R563" s="17" t="s">
        <v>101</v>
      </c>
      <c r="S563" s="15"/>
      <c r="T563" s="17">
        <v>20</v>
      </c>
      <c r="U563" s="15"/>
      <c r="V563" s="17" t="s">
        <v>100</v>
      </c>
      <c r="W563" s="15"/>
      <c r="X563" s="17" t="s">
        <v>99</v>
      </c>
      <c r="Y563" s="15"/>
      <c r="Z563" s="17" t="s">
        <v>98</v>
      </c>
      <c r="AA563" s="15"/>
      <c r="AB563" s="16"/>
      <c r="AC563" s="15"/>
      <c r="AD563" s="14"/>
      <c r="AE563" s="13"/>
      <c r="AF563" s="252"/>
      <c r="AG563" s="252"/>
      <c r="AH563" s="12"/>
      <c r="AI563" s="11"/>
      <c r="AJ563" s="235"/>
      <c r="AK563" s="241"/>
      <c r="AL563" s="232"/>
      <c r="AM563" s="235"/>
      <c r="AN563" s="241"/>
      <c r="AO563" s="232"/>
      <c r="AP563" s="235"/>
      <c r="AQ563" s="241"/>
      <c r="AR563" s="232"/>
      <c r="AS563" s="235"/>
      <c r="AT563" s="241"/>
      <c r="AU563" s="232"/>
      <c r="AV563" s="235"/>
      <c r="AW563" s="238"/>
      <c r="AX563" s="232"/>
      <c r="AY563" s="293"/>
      <c r="AZ563" s="229"/>
      <c r="BA563" s="229"/>
      <c r="BB563" s="296"/>
    </row>
    <row r="564" spans="2:62" ht="85.9" customHeight="1" thickTop="1" thickBot="1" x14ac:dyDescent="0.35">
      <c r="B564" s="105" t="s">
        <v>174</v>
      </c>
      <c r="C564" s="95" t="s">
        <v>173</v>
      </c>
      <c r="D564" s="100" t="s">
        <v>172</v>
      </c>
      <c r="E564" s="104" t="s">
        <v>171</v>
      </c>
      <c r="F564" s="103"/>
      <c r="G564" s="102"/>
      <c r="H564" s="101" t="s">
        <v>170</v>
      </c>
      <c r="I564" s="100" t="s">
        <v>96</v>
      </c>
      <c r="J564" s="100" t="s">
        <v>169</v>
      </c>
      <c r="K564" s="100" t="s">
        <v>97</v>
      </c>
      <c r="L564" s="256" t="s">
        <v>168</v>
      </c>
      <c r="M564" s="262"/>
      <c r="N564" s="256" t="s">
        <v>167</v>
      </c>
      <c r="O564" s="262"/>
      <c r="P564" s="256" t="s">
        <v>167</v>
      </c>
      <c r="Q564" s="257"/>
      <c r="R564" s="256" t="s">
        <v>167</v>
      </c>
      <c r="S564" s="257"/>
      <c r="T564" s="256" t="s">
        <v>167</v>
      </c>
      <c r="U564" s="257"/>
      <c r="V564" s="256" t="s">
        <v>167</v>
      </c>
      <c r="W564" s="257"/>
      <c r="X564" s="256" t="s">
        <v>167</v>
      </c>
      <c r="Y564" s="257"/>
      <c r="Z564" s="256" t="s">
        <v>167</v>
      </c>
      <c r="AA564" s="257"/>
      <c r="AB564" s="261" t="s">
        <v>166</v>
      </c>
      <c r="AC564" s="257"/>
      <c r="AD564" s="101" t="s">
        <v>165</v>
      </c>
      <c r="AE564" s="101" t="s">
        <v>164</v>
      </c>
      <c r="AF564" s="100" t="s">
        <v>163</v>
      </c>
      <c r="AG564" s="100" t="s">
        <v>162</v>
      </c>
      <c r="AH564" s="99" t="s">
        <v>161</v>
      </c>
      <c r="AI564" s="98"/>
      <c r="AJ564" s="96" t="s">
        <v>160</v>
      </c>
      <c r="AK564" s="95" t="s">
        <v>159</v>
      </c>
      <c r="AL564" s="94" t="s">
        <v>158</v>
      </c>
      <c r="AM564" s="96" t="s">
        <v>157</v>
      </c>
      <c r="AN564" s="95" t="s">
        <v>156</v>
      </c>
      <c r="AO564" s="94" t="s">
        <v>155</v>
      </c>
      <c r="AP564" s="96" t="s">
        <v>154</v>
      </c>
      <c r="AQ564" s="95" t="s">
        <v>153</v>
      </c>
      <c r="AR564" s="97" t="s">
        <v>152</v>
      </c>
      <c r="AS564" s="96" t="s">
        <v>151</v>
      </c>
      <c r="AT564" s="95" t="s">
        <v>150</v>
      </c>
      <c r="AU564" s="94" t="s">
        <v>149</v>
      </c>
      <c r="AV564" s="96" t="s">
        <v>148</v>
      </c>
      <c r="AW564" s="95" t="s">
        <v>147</v>
      </c>
      <c r="AX564" s="94" t="s">
        <v>146</v>
      </c>
      <c r="AY564" s="93" t="s">
        <v>145</v>
      </c>
      <c r="AZ564" s="92" t="s">
        <v>144</v>
      </c>
      <c r="BA564" s="92" t="s">
        <v>143</v>
      </c>
      <c r="BB564" s="91" t="s">
        <v>142</v>
      </c>
    </row>
    <row r="565" spans="2:62" ht="48" thickBot="1" x14ac:dyDescent="0.3">
      <c r="B565" s="90" t="s">
        <v>212</v>
      </c>
      <c r="C565" s="89"/>
      <c r="D565" s="88">
        <v>179</v>
      </c>
      <c r="E565" s="258"/>
      <c r="F565" s="259"/>
      <c r="G565" s="260"/>
      <c r="H565" s="87" t="s">
        <v>140</v>
      </c>
      <c r="I565" s="86"/>
      <c r="J565" s="86"/>
      <c r="K565" s="85"/>
      <c r="L565" s="84"/>
      <c r="M565" s="81"/>
      <c r="N565" s="84"/>
      <c r="O565" s="81"/>
      <c r="P565" s="84"/>
      <c r="Q565" s="81"/>
      <c r="R565" s="84"/>
      <c r="S565" s="81"/>
      <c r="T565" s="84"/>
      <c r="U565" s="81"/>
      <c r="V565" s="84"/>
      <c r="W565" s="81"/>
      <c r="X565" s="84"/>
      <c r="Y565" s="81"/>
      <c r="Z565" s="84"/>
      <c r="AA565" s="83"/>
      <c r="AB565" s="82" t="s">
        <v>139</v>
      </c>
      <c r="AC565" s="81"/>
      <c r="AD565" s="81"/>
      <c r="AE565" s="81"/>
      <c r="AF565" s="80"/>
      <c r="AG565" s="80"/>
      <c r="AH565" s="60"/>
      <c r="AI565" s="79" t="s">
        <v>138</v>
      </c>
      <c r="AJ565" s="78">
        <f t="shared" ref="AJ565:BB565" si="74">SUM(AJ567:AJ578)</f>
        <v>31</v>
      </c>
      <c r="AK565" s="77">
        <f t="shared" si="74"/>
        <v>7</v>
      </c>
      <c r="AL565" s="76">
        <f t="shared" si="74"/>
        <v>0</v>
      </c>
      <c r="AM565" s="78">
        <f t="shared" si="74"/>
        <v>34</v>
      </c>
      <c r="AN565" s="77">
        <f t="shared" si="74"/>
        <v>19</v>
      </c>
      <c r="AO565" s="76">
        <f t="shared" si="74"/>
        <v>0</v>
      </c>
      <c r="AP565" s="78">
        <f t="shared" si="74"/>
        <v>1</v>
      </c>
      <c r="AQ565" s="77">
        <f t="shared" si="74"/>
        <v>0</v>
      </c>
      <c r="AR565" s="76">
        <f t="shared" si="74"/>
        <v>0</v>
      </c>
      <c r="AS565" s="78">
        <f t="shared" si="74"/>
        <v>3</v>
      </c>
      <c r="AT565" s="77">
        <f t="shared" si="74"/>
        <v>0</v>
      </c>
      <c r="AU565" s="76">
        <f t="shared" si="74"/>
        <v>0</v>
      </c>
      <c r="AV565" s="78">
        <f t="shared" si="74"/>
        <v>0</v>
      </c>
      <c r="AW565" s="77">
        <f t="shared" si="74"/>
        <v>0</v>
      </c>
      <c r="AX565" s="76">
        <f t="shared" si="74"/>
        <v>0</v>
      </c>
      <c r="AY565" s="75">
        <f t="shared" si="74"/>
        <v>0</v>
      </c>
      <c r="AZ565" s="74">
        <f t="shared" si="74"/>
        <v>0</v>
      </c>
      <c r="BA565" s="74">
        <f t="shared" si="74"/>
        <v>0</v>
      </c>
      <c r="BB565" s="73">
        <f t="shared" si="74"/>
        <v>0</v>
      </c>
      <c r="BC565" s="72" t="s">
        <v>137</v>
      </c>
      <c r="BF565" s="5">
        <f>SUM(AJ565:AL565)/$BG$5</f>
        <v>12.666666666666666</v>
      </c>
      <c r="BG565" s="5">
        <f>SUM(AM565:AO565,AY565)/$BG$5</f>
        <v>17.666666666666668</v>
      </c>
      <c r="BH565" s="5">
        <f>SUM(AP565:AR565,AZ565)/$BG$5</f>
        <v>0.33333333333333331</v>
      </c>
      <c r="BI565" s="5">
        <f>SUM(AS565:AU565,BA565)/$BG$5</f>
        <v>1</v>
      </c>
      <c r="BJ565" s="5">
        <f>SUM(AV565:AX565,BB565)/$BG$5</f>
        <v>0</v>
      </c>
    </row>
    <row r="566" spans="2:62" ht="37.5" thickBot="1" x14ac:dyDescent="0.3">
      <c r="B566" s="71"/>
      <c r="C566" s="70"/>
      <c r="D566" s="69"/>
      <c r="E566" s="68"/>
      <c r="F566" s="68"/>
      <c r="G566" s="67"/>
      <c r="H566" s="66"/>
      <c r="I566" s="64"/>
      <c r="J566" s="64"/>
      <c r="K566" s="65"/>
      <c r="L566" s="64"/>
      <c r="M566" s="62"/>
      <c r="N566" s="64"/>
      <c r="O566" s="62"/>
      <c r="P566" s="64"/>
      <c r="Q566" s="62"/>
      <c r="R566" s="64"/>
      <c r="S566" s="62"/>
      <c r="T566" s="64"/>
      <c r="U566" s="62"/>
      <c r="V566" s="64"/>
      <c r="W566" s="62"/>
      <c r="X566" s="64"/>
      <c r="Y566" s="62"/>
      <c r="Z566" s="64"/>
      <c r="AA566" s="62"/>
      <c r="AB566" s="63"/>
      <c r="AC566" s="62"/>
      <c r="AD566" s="62"/>
      <c r="AE566" s="62"/>
      <c r="AF566" s="61"/>
      <c r="AG566" s="61"/>
      <c r="AH566" s="60"/>
      <c r="AI566" s="59" t="s">
        <v>136</v>
      </c>
      <c r="AJ566" s="58">
        <f t="shared" ref="AJ566:BB566" si="75">AJ565/3</f>
        <v>10.333333333333334</v>
      </c>
      <c r="AK566" s="57">
        <f t="shared" si="75"/>
        <v>2.3333333333333335</v>
      </c>
      <c r="AL566" s="56">
        <f t="shared" si="75"/>
        <v>0</v>
      </c>
      <c r="AM566" s="58">
        <f t="shared" si="75"/>
        <v>11.333333333333334</v>
      </c>
      <c r="AN566" s="57">
        <f t="shared" si="75"/>
        <v>6.333333333333333</v>
      </c>
      <c r="AO566" s="56">
        <f t="shared" si="75"/>
        <v>0</v>
      </c>
      <c r="AP566" s="58">
        <f t="shared" si="75"/>
        <v>0.33333333333333331</v>
      </c>
      <c r="AQ566" s="57">
        <f t="shared" si="75"/>
        <v>0</v>
      </c>
      <c r="AR566" s="56">
        <f t="shared" si="75"/>
        <v>0</v>
      </c>
      <c r="AS566" s="58">
        <f t="shared" si="75"/>
        <v>1</v>
      </c>
      <c r="AT566" s="57">
        <f t="shared" si="75"/>
        <v>0</v>
      </c>
      <c r="AU566" s="56">
        <f t="shared" si="75"/>
        <v>0</v>
      </c>
      <c r="AV566" s="58">
        <f t="shared" si="75"/>
        <v>0</v>
      </c>
      <c r="AW566" s="57">
        <f t="shared" si="75"/>
        <v>0</v>
      </c>
      <c r="AX566" s="56">
        <f t="shared" si="75"/>
        <v>0</v>
      </c>
      <c r="AY566" s="55">
        <f t="shared" si="75"/>
        <v>0</v>
      </c>
      <c r="AZ566" s="54">
        <f t="shared" si="75"/>
        <v>0</v>
      </c>
      <c r="BA566" s="54">
        <f t="shared" si="75"/>
        <v>0</v>
      </c>
      <c r="BB566" s="53">
        <f t="shared" si="75"/>
        <v>0</v>
      </c>
      <c r="BC566" s="52" t="s">
        <v>135</v>
      </c>
    </row>
    <row r="567" spans="2:62" ht="28.15" customHeight="1" x14ac:dyDescent="0.2">
      <c r="B567" s="30"/>
      <c r="C567" s="242">
        <v>1</v>
      </c>
      <c r="D567" s="44"/>
      <c r="E567" s="43"/>
      <c r="F567" s="43"/>
      <c r="G567" s="42"/>
      <c r="H567" s="223" t="s">
        <v>183</v>
      </c>
      <c r="I567" s="246">
        <v>42</v>
      </c>
      <c r="J567" s="246">
        <v>18</v>
      </c>
      <c r="K567" s="246">
        <v>7</v>
      </c>
      <c r="L567" s="41" t="s">
        <v>133</v>
      </c>
      <c r="M567" s="40" t="s">
        <v>186</v>
      </c>
      <c r="N567" s="41" t="s">
        <v>131</v>
      </c>
      <c r="O567" s="40" t="s">
        <v>217</v>
      </c>
      <c r="P567" s="41" t="s">
        <v>130</v>
      </c>
      <c r="Q567" s="40" t="s">
        <v>175</v>
      </c>
      <c r="R567" s="41" t="s">
        <v>129</v>
      </c>
      <c r="S567" s="40"/>
      <c r="T567" s="41" t="s">
        <v>128</v>
      </c>
      <c r="U567" s="40"/>
      <c r="V567" s="41" t="s">
        <v>127</v>
      </c>
      <c r="W567" s="40"/>
      <c r="X567" s="41" t="s">
        <v>126</v>
      </c>
      <c r="Y567" s="40"/>
      <c r="Z567" s="41" t="s">
        <v>125</v>
      </c>
      <c r="AA567" s="40"/>
      <c r="AB567" s="39"/>
      <c r="AC567" s="40"/>
      <c r="AD567" s="39" t="s">
        <v>121</v>
      </c>
      <c r="AE567" s="38"/>
      <c r="AF567" s="250"/>
      <c r="AG567" s="250"/>
      <c r="AH567" s="37"/>
      <c r="AI567" s="11"/>
      <c r="AJ567" s="233">
        <f>SUMPRODUCT(LEN($M567:$S570)-LEN(SUBSTITUTE($M567:$S570,"A", "")))</f>
        <v>11</v>
      </c>
      <c r="AK567" s="239">
        <f>SUMPRODUCT(LEN($AD567:$AD570)-LEN(SUBSTITUTE($AD567:$AD570,"A", "")))</f>
        <v>1</v>
      </c>
      <c r="AL567" s="230">
        <f>SUMPRODUCT(LEN($AC567:$AC570)-LEN(SUBSTITUTE($AC567:$AC570,"A", "")))</f>
        <v>0</v>
      </c>
      <c r="AM567" s="233">
        <f>SUMPRODUCT(LEN($M567:$S570)-LEN(SUBSTITUTE($M567:$S570,"S", "")))</f>
        <v>15</v>
      </c>
      <c r="AN567" s="239">
        <f>SUMPRODUCT(LEN($AD567:$AD570)-LEN(SUBSTITUTE($AD567:$AD570,"S", "")))</f>
        <v>9</v>
      </c>
      <c r="AO567" s="230">
        <f>SUMPRODUCT(LEN($AC567:$AC570)-LEN(SUBSTITUTE($AC567:$AC570,"S", "")))</f>
        <v>0</v>
      </c>
      <c r="AP567" s="233">
        <f>SUMPRODUCT(LEN($M567:$S570)-LEN(SUBSTITUTE($M567:$S570,"F", "")))</f>
        <v>0</v>
      </c>
      <c r="AQ567" s="239">
        <f>SUMPRODUCT(LEN($AD567:$AD570)-LEN(SUBSTITUTE($AD567:$AD570,"F", "")))</f>
        <v>0</v>
      </c>
      <c r="AR567" s="230">
        <f>SUMPRODUCT(LEN($AC567:$AC570)-LEN(SUBSTITUTE($AC567:$AC570,"F", "")))</f>
        <v>0</v>
      </c>
      <c r="AS567" s="233">
        <f>SUMPRODUCT(LEN($M567:$S570)-LEN(SUBSTITUTE($M567:$S570,"G", "")))</f>
        <v>2</v>
      </c>
      <c r="AT567" s="239">
        <f>SUMPRODUCT(LEN($AD567:$AD570)-LEN(SUBSTITUTE($AD567:$AD570,"G", "")))</f>
        <v>0</v>
      </c>
      <c r="AU567" s="230">
        <f>SUMPRODUCT(LEN($AC567:$AC570)-LEN(SUBSTITUTE($AC567:$AC570,"G", "")))</f>
        <v>0</v>
      </c>
      <c r="AV567" s="233">
        <f>SUMPRODUCT(LEN($L567:$S570)-LEN(SUBSTITUTE($L567:$S570,"M", "")))</f>
        <v>0</v>
      </c>
      <c r="AW567" s="236">
        <f>SUMPRODUCT(LEN($AD567:$AD570)-LEN(SUBSTITUTE($AD567:$AD570,"M", "")))</f>
        <v>0</v>
      </c>
      <c r="AX567" s="230">
        <f>SUMPRODUCT(LEN($AC567:$AC570)-LEN(SUBSTITUTE($AC567:$AC570,"M", "")))</f>
        <v>0</v>
      </c>
      <c r="AY567" s="291">
        <f>SUMPRODUCT(LEN($AE567:$AE570)-LEN(SUBSTITUTE($AE567:$AE570,"S", "")))</f>
        <v>0</v>
      </c>
      <c r="AZ567" s="227">
        <f>SUMPRODUCT(LEN($AE567:$AE570)-LEN(SUBSTITUTE($AE567:$AE570,"F", "")))</f>
        <v>0</v>
      </c>
      <c r="BA567" s="227">
        <f>SUMPRODUCT(LEN($AE567:$AE570)-LEN(SUBSTITUTE($AE567:$AE570,"G", "")))</f>
        <v>0</v>
      </c>
      <c r="BB567" s="294">
        <f>SUMPRODUCT(LEN($AE567:$AE570)-LEN(SUBSTITUTE($AE567:$AE570,"M", "")))</f>
        <v>0</v>
      </c>
    </row>
    <row r="568" spans="2:62" ht="28.15" customHeight="1" thickBot="1" x14ac:dyDescent="0.25">
      <c r="B568" s="30"/>
      <c r="C568" s="243"/>
      <c r="D568" s="36"/>
      <c r="E568" s="35"/>
      <c r="F568" s="35"/>
      <c r="G568" s="34"/>
      <c r="H568" s="224"/>
      <c r="I568" s="247"/>
      <c r="J568" s="247"/>
      <c r="K568" s="247"/>
      <c r="L568" s="33" t="s">
        <v>123</v>
      </c>
      <c r="M568" s="32" t="s">
        <v>412</v>
      </c>
      <c r="N568" s="33" t="s">
        <v>122</v>
      </c>
      <c r="O568" s="32" t="s">
        <v>175</v>
      </c>
      <c r="P568" s="33" t="s">
        <v>120</v>
      </c>
      <c r="Q568" s="32" t="s">
        <v>113</v>
      </c>
      <c r="R568" s="33" t="s">
        <v>119</v>
      </c>
      <c r="S568" s="32"/>
      <c r="T568" s="33" t="s">
        <v>118</v>
      </c>
      <c r="U568" s="32"/>
      <c r="V568" s="33" t="s">
        <v>117</v>
      </c>
      <c r="W568" s="32"/>
      <c r="X568" s="33" t="s">
        <v>116</v>
      </c>
      <c r="Y568" s="32"/>
      <c r="Z568" s="33" t="s">
        <v>115</v>
      </c>
      <c r="AA568" s="32"/>
      <c r="AB568" s="31"/>
      <c r="AC568" s="32"/>
      <c r="AD568" s="31" t="s">
        <v>473</v>
      </c>
      <c r="AE568" s="23"/>
      <c r="AF568" s="251"/>
      <c r="AG568" s="251"/>
      <c r="AH568" s="22"/>
      <c r="AI568" s="11"/>
      <c r="AJ568" s="234"/>
      <c r="AK568" s="240"/>
      <c r="AL568" s="231"/>
      <c r="AM568" s="234"/>
      <c r="AN568" s="240"/>
      <c r="AO568" s="231"/>
      <c r="AP568" s="234"/>
      <c r="AQ568" s="240"/>
      <c r="AR568" s="231"/>
      <c r="AS568" s="234"/>
      <c r="AT568" s="240"/>
      <c r="AU568" s="231"/>
      <c r="AV568" s="234"/>
      <c r="AW568" s="237"/>
      <c r="AX568" s="231"/>
      <c r="AY568" s="292"/>
      <c r="AZ568" s="228"/>
      <c r="BA568" s="228"/>
      <c r="BB568" s="295"/>
    </row>
    <row r="569" spans="2:62" ht="28.15" customHeight="1" x14ac:dyDescent="0.2">
      <c r="B569" s="30"/>
      <c r="C569" s="244"/>
      <c r="D569" s="29"/>
      <c r="E569" s="28"/>
      <c r="F569" s="28"/>
      <c r="G569" s="27"/>
      <c r="H569" s="225">
        <v>179</v>
      </c>
      <c r="I569" s="248"/>
      <c r="J569" s="248"/>
      <c r="K569" s="248"/>
      <c r="L569" s="26" t="s">
        <v>114</v>
      </c>
      <c r="M569" s="25" t="s">
        <v>430</v>
      </c>
      <c r="N569" s="26" t="s">
        <v>112</v>
      </c>
      <c r="O569" s="25" t="s">
        <v>188</v>
      </c>
      <c r="P569" s="26" t="s">
        <v>111</v>
      </c>
      <c r="Q569" s="25" t="s">
        <v>121</v>
      </c>
      <c r="R569" s="26" t="s">
        <v>110</v>
      </c>
      <c r="S569" s="25"/>
      <c r="T569" s="26" t="s">
        <v>109</v>
      </c>
      <c r="U569" s="25"/>
      <c r="V569" s="26" t="s">
        <v>108</v>
      </c>
      <c r="W569" s="25"/>
      <c r="X569" s="26" t="s">
        <v>107</v>
      </c>
      <c r="Y569" s="25"/>
      <c r="Z569" s="26" t="s">
        <v>106</v>
      </c>
      <c r="AA569" s="25"/>
      <c r="AB569" s="24"/>
      <c r="AC569" s="25"/>
      <c r="AD569" s="24"/>
      <c r="AE569" s="23"/>
      <c r="AF569" s="251"/>
      <c r="AG569" s="251"/>
      <c r="AH569" s="22"/>
      <c r="AI569" s="11"/>
      <c r="AJ569" s="234"/>
      <c r="AK569" s="240"/>
      <c r="AL569" s="231"/>
      <c r="AM569" s="234"/>
      <c r="AN569" s="240"/>
      <c r="AO569" s="231"/>
      <c r="AP569" s="234"/>
      <c r="AQ569" s="240"/>
      <c r="AR569" s="231"/>
      <c r="AS569" s="234"/>
      <c r="AT569" s="240"/>
      <c r="AU569" s="231"/>
      <c r="AV569" s="234"/>
      <c r="AW569" s="237"/>
      <c r="AX569" s="231"/>
      <c r="AY569" s="292"/>
      <c r="AZ569" s="228"/>
      <c r="BA569" s="228"/>
      <c r="BB569" s="295"/>
    </row>
    <row r="570" spans="2:62" ht="28.15" customHeight="1" thickBot="1" x14ac:dyDescent="0.25">
      <c r="B570" s="30"/>
      <c r="C570" s="253"/>
      <c r="D570" s="51"/>
      <c r="E570" s="50"/>
      <c r="F570" s="50"/>
      <c r="G570" s="49"/>
      <c r="H570" s="226"/>
      <c r="I570" s="254"/>
      <c r="J570" s="254"/>
      <c r="K570" s="254"/>
      <c r="L570" s="48" t="s">
        <v>105</v>
      </c>
      <c r="M570" s="47" t="s">
        <v>430</v>
      </c>
      <c r="N570" s="48" t="s">
        <v>103</v>
      </c>
      <c r="O570" s="47" t="s">
        <v>113</v>
      </c>
      <c r="P570" s="48" t="s">
        <v>102</v>
      </c>
      <c r="Q570" s="47"/>
      <c r="R570" s="48" t="s">
        <v>101</v>
      </c>
      <c r="S570" s="47"/>
      <c r="T570" s="48">
        <v>20</v>
      </c>
      <c r="U570" s="47"/>
      <c r="V570" s="48" t="s">
        <v>100</v>
      </c>
      <c r="W570" s="47"/>
      <c r="X570" s="48" t="s">
        <v>99</v>
      </c>
      <c r="Y570" s="47"/>
      <c r="Z570" s="48" t="s">
        <v>98</v>
      </c>
      <c r="AA570" s="47"/>
      <c r="AB570" s="16"/>
      <c r="AC570" s="47"/>
      <c r="AD570" s="16"/>
      <c r="AE570" s="46"/>
      <c r="AF570" s="255"/>
      <c r="AG570" s="255"/>
      <c r="AH570" s="45"/>
      <c r="AI570" s="11"/>
      <c r="AJ570" s="235"/>
      <c r="AK570" s="241"/>
      <c r="AL570" s="232"/>
      <c r="AM570" s="235"/>
      <c r="AN570" s="241"/>
      <c r="AO570" s="232"/>
      <c r="AP570" s="235"/>
      <c r="AQ570" s="241"/>
      <c r="AR570" s="232"/>
      <c r="AS570" s="235"/>
      <c r="AT570" s="241"/>
      <c r="AU570" s="232"/>
      <c r="AV570" s="235"/>
      <c r="AW570" s="238"/>
      <c r="AX570" s="232"/>
      <c r="AY570" s="293"/>
      <c r="AZ570" s="229"/>
      <c r="BA570" s="229"/>
      <c r="BB570" s="296"/>
    </row>
    <row r="571" spans="2:62" ht="28.15" customHeight="1" x14ac:dyDescent="0.2">
      <c r="B571" s="30"/>
      <c r="C571" s="242">
        <v>2</v>
      </c>
      <c r="D571" s="44"/>
      <c r="E571" s="43"/>
      <c r="F571" s="43"/>
      <c r="G571" s="42"/>
      <c r="H571" s="223"/>
      <c r="I571" s="246">
        <v>38</v>
      </c>
      <c r="J571" s="246">
        <v>17</v>
      </c>
      <c r="K571" s="246">
        <v>7</v>
      </c>
      <c r="L571" s="41" t="s">
        <v>133</v>
      </c>
      <c r="M571" s="40" t="s">
        <v>399</v>
      </c>
      <c r="N571" s="41" t="s">
        <v>131</v>
      </c>
      <c r="O571" s="40" t="s">
        <v>175</v>
      </c>
      <c r="P571" s="41" t="s">
        <v>130</v>
      </c>
      <c r="Q571" s="40" t="s">
        <v>121</v>
      </c>
      <c r="R571" s="41" t="s">
        <v>129</v>
      </c>
      <c r="S571" s="40"/>
      <c r="T571" s="41" t="s">
        <v>128</v>
      </c>
      <c r="U571" s="40"/>
      <c r="V571" s="41" t="s">
        <v>127</v>
      </c>
      <c r="W571" s="40"/>
      <c r="X571" s="41" t="s">
        <v>126</v>
      </c>
      <c r="Y571" s="40"/>
      <c r="Z571" s="41" t="s">
        <v>125</v>
      </c>
      <c r="AA571" s="40"/>
      <c r="AB571" s="39"/>
      <c r="AC571" s="40"/>
      <c r="AD571" s="39" t="s">
        <v>104</v>
      </c>
      <c r="AE571" s="38"/>
      <c r="AF571" s="250"/>
      <c r="AG571" s="250"/>
      <c r="AH571" s="37"/>
      <c r="AI571" s="11"/>
      <c r="AJ571" s="233">
        <f>SUMPRODUCT(LEN($M571:$S574)-LEN(SUBSTITUTE($M571:$S574,"A", "")))</f>
        <v>11</v>
      </c>
      <c r="AK571" s="239">
        <f>SUMPRODUCT(LEN($AD571:$AD574)-LEN(SUBSTITUTE($AD571:$AD574,"A", "")))</f>
        <v>1</v>
      </c>
      <c r="AL571" s="230">
        <f>SUMPRODUCT(LEN($AC571:$AC574)-LEN(SUBSTITUTE($AC571:$AC574,"A", "")))</f>
        <v>0</v>
      </c>
      <c r="AM571" s="233">
        <f>SUMPRODUCT(LEN($M571:$S574)-LEN(SUBSTITUTE($M571:$S574,"S", "")))</f>
        <v>5</v>
      </c>
      <c r="AN571" s="239">
        <f>SUMPRODUCT(LEN($AD571:$AD574)-LEN(SUBSTITUTE($AD571:$AD574,"S", "")))</f>
        <v>0</v>
      </c>
      <c r="AO571" s="230">
        <f>SUMPRODUCT(LEN($AC571:$AC574)-LEN(SUBSTITUTE($AC571:$AC574,"S", "")))</f>
        <v>0</v>
      </c>
      <c r="AP571" s="233">
        <f>SUMPRODUCT(LEN($M571:$S574)-LEN(SUBSTITUTE($M571:$S574,"F", "")))</f>
        <v>0</v>
      </c>
      <c r="AQ571" s="239">
        <f>SUMPRODUCT(LEN($AD571:$AD574)-LEN(SUBSTITUTE($AD571:$AD574,"F", "")))</f>
        <v>0</v>
      </c>
      <c r="AR571" s="230">
        <f>SUMPRODUCT(LEN($AC571:$AC574)-LEN(SUBSTITUTE($AC571:$AC574,"F", "")))</f>
        <v>0</v>
      </c>
      <c r="AS571" s="233">
        <f>SUMPRODUCT(LEN($M571:$S574)-LEN(SUBSTITUTE($M571:$S574,"G", "")))</f>
        <v>1</v>
      </c>
      <c r="AT571" s="239">
        <f>SUMPRODUCT(LEN($AD571:$AD574)-LEN(SUBSTITUTE($AD571:$AD574,"G", "")))</f>
        <v>0</v>
      </c>
      <c r="AU571" s="230">
        <f>SUMPRODUCT(LEN($AC571:$AC574)-LEN(SUBSTITUTE($AC571:$AC574,"G", "")))</f>
        <v>0</v>
      </c>
      <c r="AV571" s="233">
        <f>SUMPRODUCT(LEN($L571:$S574)-LEN(SUBSTITUTE($L571:$S574,"M", "")))</f>
        <v>0</v>
      </c>
      <c r="AW571" s="236">
        <f>SUMPRODUCT(LEN($AD571:$AD574)-LEN(SUBSTITUTE($AD571:$AD574,"M", "")))</f>
        <v>0</v>
      </c>
      <c r="AX571" s="230">
        <f>SUMPRODUCT(LEN($AC571:$AC574)-LEN(SUBSTITUTE($AC571:$AC574,"M", "")))</f>
        <v>0</v>
      </c>
      <c r="AY571" s="291">
        <f>SUMPRODUCT(LEN($AE571:$AE574)-LEN(SUBSTITUTE($AE571:$AE574,"S", "")))</f>
        <v>0</v>
      </c>
      <c r="AZ571" s="227">
        <f>SUMPRODUCT(LEN($AE571:$AE574)-LEN(SUBSTITUTE($AE571:$AE574,"F", "")))</f>
        <v>0</v>
      </c>
      <c r="BA571" s="227">
        <f>SUMPRODUCT(LEN($AE571:$AE574)-LEN(SUBSTITUTE($AE571:$AE574,"G", "")))</f>
        <v>0</v>
      </c>
      <c r="BB571" s="294">
        <f>SUMPRODUCT(LEN($AE571:$AE574)-LEN(SUBSTITUTE($AE571:$AE574,"M", "")))</f>
        <v>0</v>
      </c>
    </row>
    <row r="572" spans="2:62" ht="28.15" customHeight="1" thickBot="1" x14ac:dyDescent="0.25">
      <c r="B572" s="30"/>
      <c r="C572" s="243"/>
      <c r="D572" s="36"/>
      <c r="E572" s="35"/>
      <c r="F572" s="35"/>
      <c r="G572" s="34"/>
      <c r="H572" s="224"/>
      <c r="I572" s="247"/>
      <c r="J572" s="247"/>
      <c r="K572" s="247"/>
      <c r="L572" s="33" t="s">
        <v>123</v>
      </c>
      <c r="M572" s="32" t="s">
        <v>180</v>
      </c>
      <c r="N572" s="33" t="s">
        <v>122</v>
      </c>
      <c r="O572" s="32" t="s">
        <v>175</v>
      </c>
      <c r="P572" s="33" t="s">
        <v>120</v>
      </c>
      <c r="Q572" s="32" t="s">
        <v>121</v>
      </c>
      <c r="R572" s="33" t="s">
        <v>119</v>
      </c>
      <c r="S572" s="32"/>
      <c r="T572" s="33" t="s">
        <v>118</v>
      </c>
      <c r="U572" s="32"/>
      <c r="V572" s="33" t="s">
        <v>117</v>
      </c>
      <c r="W572" s="32"/>
      <c r="X572" s="33" t="s">
        <v>116</v>
      </c>
      <c r="Y572" s="32"/>
      <c r="Z572" s="33" t="s">
        <v>115</v>
      </c>
      <c r="AA572" s="32"/>
      <c r="AB572" s="31"/>
      <c r="AC572" s="32"/>
      <c r="AD572" s="31"/>
      <c r="AE572" s="23"/>
      <c r="AF572" s="251"/>
      <c r="AG572" s="251"/>
      <c r="AH572" s="22"/>
      <c r="AI572" s="11"/>
      <c r="AJ572" s="234"/>
      <c r="AK572" s="240"/>
      <c r="AL572" s="231"/>
      <c r="AM572" s="234"/>
      <c r="AN572" s="240"/>
      <c r="AO572" s="231"/>
      <c r="AP572" s="234"/>
      <c r="AQ572" s="240"/>
      <c r="AR572" s="231"/>
      <c r="AS572" s="234"/>
      <c r="AT572" s="240"/>
      <c r="AU572" s="231"/>
      <c r="AV572" s="234"/>
      <c r="AW572" s="237"/>
      <c r="AX572" s="231"/>
      <c r="AY572" s="292"/>
      <c r="AZ572" s="228"/>
      <c r="BA572" s="228"/>
      <c r="BB572" s="295"/>
    </row>
    <row r="573" spans="2:62" ht="28.15" customHeight="1" x14ac:dyDescent="0.2">
      <c r="B573" s="30"/>
      <c r="C573" s="244"/>
      <c r="D573" s="29"/>
      <c r="E573" s="28"/>
      <c r="F573" s="28"/>
      <c r="G573" s="27"/>
      <c r="H573" s="225"/>
      <c r="I573" s="248"/>
      <c r="J573" s="248"/>
      <c r="K573" s="248"/>
      <c r="L573" s="26" t="s">
        <v>114</v>
      </c>
      <c r="M573" s="25" t="s">
        <v>132</v>
      </c>
      <c r="N573" s="26" t="s">
        <v>112</v>
      </c>
      <c r="O573" s="25" t="s">
        <v>175</v>
      </c>
      <c r="P573" s="26" t="s">
        <v>111</v>
      </c>
      <c r="Q573" s="25"/>
      <c r="R573" s="26" t="s">
        <v>110</v>
      </c>
      <c r="S573" s="25"/>
      <c r="T573" s="26" t="s">
        <v>109</v>
      </c>
      <c r="U573" s="25"/>
      <c r="V573" s="26" t="s">
        <v>108</v>
      </c>
      <c r="W573" s="25"/>
      <c r="X573" s="26" t="s">
        <v>107</v>
      </c>
      <c r="Y573" s="25"/>
      <c r="Z573" s="26" t="s">
        <v>106</v>
      </c>
      <c r="AA573" s="25"/>
      <c r="AB573" s="24"/>
      <c r="AC573" s="25"/>
      <c r="AD573" s="24"/>
      <c r="AE573" s="23"/>
      <c r="AF573" s="251"/>
      <c r="AG573" s="251"/>
      <c r="AH573" s="22"/>
      <c r="AI573" s="11"/>
      <c r="AJ573" s="234"/>
      <c r="AK573" s="240"/>
      <c r="AL573" s="231"/>
      <c r="AM573" s="234"/>
      <c r="AN573" s="240"/>
      <c r="AO573" s="231"/>
      <c r="AP573" s="234"/>
      <c r="AQ573" s="240"/>
      <c r="AR573" s="231"/>
      <c r="AS573" s="234"/>
      <c r="AT573" s="240"/>
      <c r="AU573" s="231"/>
      <c r="AV573" s="234"/>
      <c r="AW573" s="237"/>
      <c r="AX573" s="231"/>
      <c r="AY573" s="292"/>
      <c r="AZ573" s="228"/>
      <c r="BA573" s="228"/>
      <c r="BB573" s="295"/>
    </row>
    <row r="574" spans="2:62" ht="28.15" customHeight="1" thickBot="1" x14ac:dyDescent="0.25">
      <c r="B574" s="30"/>
      <c r="C574" s="253"/>
      <c r="D574" s="51"/>
      <c r="E574" s="50"/>
      <c r="F574" s="50"/>
      <c r="G574" s="49"/>
      <c r="H574" s="226"/>
      <c r="I574" s="254"/>
      <c r="J574" s="254"/>
      <c r="K574" s="254"/>
      <c r="L574" s="48" t="s">
        <v>105</v>
      </c>
      <c r="M574" s="47" t="s">
        <v>186</v>
      </c>
      <c r="N574" s="48" t="s">
        <v>103</v>
      </c>
      <c r="O574" s="47" t="s">
        <v>132</v>
      </c>
      <c r="P574" s="48" t="s">
        <v>102</v>
      </c>
      <c r="Q574" s="47"/>
      <c r="R574" s="48" t="s">
        <v>101</v>
      </c>
      <c r="S574" s="47"/>
      <c r="T574" s="48">
        <v>20</v>
      </c>
      <c r="U574" s="47"/>
      <c r="V574" s="48" t="s">
        <v>100</v>
      </c>
      <c r="W574" s="47"/>
      <c r="X574" s="48" t="s">
        <v>99</v>
      </c>
      <c r="Y574" s="47"/>
      <c r="Z574" s="48" t="s">
        <v>98</v>
      </c>
      <c r="AA574" s="47"/>
      <c r="AB574" s="16"/>
      <c r="AC574" s="47"/>
      <c r="AD574" s="16"/>
      <c r="AE574" s="46"/>
      <c r="AF574" s="255"/>
      <c r="AG574" s="255"/>
      <c r="AH574" s="45"/>
      <c r="AI574" s="11"/>
      <c r="AJ574" s="235"/>
      <c r="AK574" s="241"/>
      <c r="AL574" s="232"/>
      <c r="AM574" s="235"/>
      <c r="AN574" s="241"/>
      <c r="AO574" s="232"/>
      <c r="AP574" s="235"/>
      <c r="AQ574" s="241"/>
      <c r="AR574" s="232"/>
      <c r="AS574" s="235"/>
      <c r="AT574" s="241"/>
      <c r="AU574" s="232"/>
      <c r="AV574" s="235"/>
      <c r="AW574" s="238"/>
      <c r="AX574" s="232"/>
      <c r="AY574" s="293"/>
      <c r="AZ574" s="229"/>
      <c r="BA574" s="229"/>
      <c r="BB574" s="296"/>
    </row>
    <row r="575" spans="2:62" ht="28.15" customHeight="1" x14ac:dyDescent="0.2">
      <c r="B575" s="30"/>
      <c r="C575" s="242">
        <v>3</v>
      </c>
      <c r="D575" s="44"/>
      <c r="E575" s="43"/>
      <c r="F575" s="43"/>
      <c r="G575" s="42"/>
      <c r="H575" s="223"/>
      <c r="I575" s="246">
        <v>43</v>
      </c>
      <c r="J575" s="246">
        <v>19</v>
      </c>
      <c r="K575" s="246">
        <v>8</v>
      </c>
      <c r="L575" s="41" t="s">
        <v>133</v>
      </c>
      <c r="M575" s="40" t="s">
        <v>132</v>
      </c>
      <c r="N575" s="41" t="s">
        <v>131</v>
      </c>
      <c r="O575" s="40" t="s">
        <v>178</v>
      </c>
      <c r="P575" s="41" t="s">
        <v>130</v>
      </c>
      <c r="Q575" s="40" t="s">
        <v>113</v>
      </c>
      <c r="R575" s="41" t="s">
        <v>129</v>
      </c>
      <c r="S575" s="40"/>
      <c r="T575" s="41" t="s">
        <v>128</v>
      </c>
      <c r="U575" s="40"/>
      <c r="V575" s="41" t="s">
        <v>127</v>
      </c>
      <c r="W575" s="40"/>
      <c r="X575" s="41" t="s">
        <v>126</v>
      </c>
      <c r="Y575" s="40"/>
      <c r="Z575" s="41" t="s">
        <v>125</v>
      </c>
      <c r="AA575" s="40"/>
      <c r="AB575" s="39"/>
      <c r="AC575" s="40"/>
      <c r="AD575" s="39" t="s">
        <v>472</v>
      </c>
      <c r="AE575" s="38"/>
      <c r="AF575" s="250">
        <v>7</v>
      </c>
      <c r="AG575" s="250"/>
      <c r="AH575" s="37"/>
      <c r="AI575" s="11"/>
      <c r="AJ575" s="233">
        <f>SUMPRODUCT(LEN($M575:$S578)-LEN(SUBSTITUTE($M575:$S578,"A", "")))</f>
        <v>9</v>
      </c>
      <c r="AK575" s="239">
        <f>SUMPRODUCT(LEN($AD575:$AD578)-LEN(SUBSTITUTE($AD575:$AD578,"A", "")))</f>
        <v>5</v>
      </c>
      <c r="AL575" s="230">
        <f>SUMPRODUCT(LEN($AC575:$AC578)-LEN(SUBSTITUTE($AC575:$AC578,"A", "")))</f>
        <v>0</v>
      </c>
      <c r="AM575" s="233">
        <f>SUMPRODUCT(LEN($M575:$S578)-LEN(SUBSTITUTE($M575:$S578,"S", "")))</f>
        <v>14</v>
      </c>
      <c r="AN575" s="239">
        <f>SUMPRODUCT(LEN($AD575:$AD578)-LEN(SUBSTITUTE($AD575:$AD578,"S", "")))</f>
        <v>10</v>
      </c>
      <c r="AO575" s="230">
        <f>SUMPRODUCT(LEN($AC575:$AC578)-LEN(SUBSTITUTE($AC575:$AC578,"S", "")))</f>
        <v>0</v>
      </c>
      <c r="AP575" s="233">
        <f>SUMPRODUCT(LEN($M575:$S578)-LEN(SUBSTITUTE($M575:$S578,"F", "")))</f>
        <v>1</v>
      </c>
      <c r="AQ575" s="239">
        <f>SUMPRODUCT(LEN($AD575:$AD578)-LEN(SUBSTITUTE($AD575:$AD578,"F", "")))</f>
        <v>0</v>
      </c>
      <c r="AR575" s="230">
        <f>SUMPRODUCT(LEN($AC575:$AC578)-LEN(SUBSTITUTE($AC575:$AC578,"F", "")))</f>
        <v>0</v>
      </c>
      <c r="AS575" s="233">
        <f>SUMPRODUCT(LEN($M575:$S578)-LEN(SUBSTITUTE($M575:$S578,"G", "")))</f>
        <v>0</v>
      </c>
      <c r="AT575" s="239">
        <f>SUMPRODUCT(LEN($AD575:$AD578)-LEN(SUBSTITUTE($AD575:$AD578,"G", "")))</f>
        <v>0</v>
      </c>
      <c r="AU575" s="230">
        <f>SUMPRODUCT(LEN($AC575:$AC578)-LEN(SUBSTITUTE($AC575:$AC578,"G", "")))</f>
        <v>0</v>
      </c>
      <c r="AV575" s="233">
        <f>SUMPRODUCT(LEN($L575:$S578)-LEN(SUBSTITUTE($L575:$S578,"M", "")))</f>
        <v>0</v>
      </c>
      <c r="AW575" s="236">
        <f>SUMPRODUCT(LEN($AD575:$AD578)-LEN(SUBSTITUTE($AD575:$AD578,"M", "")))</f>
        <v>0</v>
      </c>
      <c r="AX575" s="230">
        <f>SUMPRODUCT(LEN($AC575:$AC578)-LEN(SUBSTITUTE($AC575:$AC578,"M", "")))</f>
        <v>0</v>
      </c>
      <c r="AY575" s="291">
        <f>SUMPRODUCT(LEN($AE575:$AE578)-LEN(SUBSTITUTE($AE575:$AE578,"S", "")))</f>
        <v>0</v>
      </c>
      <c r="AZ575" s="227">
        <f>SUMPRODUCT(LEN($AE575:$AE578)-LEN(SUBSTITUTE($AE575:$AE578,"F", "")))</f>
        <v>0</v>
      </c>
      <c r="BA575" s="227">
        <f>SUMPRODUCT(LEN($AE575:$AE578)-LEN(SUBSTITUTE($AE575:$AE578,"G", "")))</f>
        <v>0</v>
      </c>
      <c r="BB575" s="294">
        <f>SUMPRODUCT(LEN($AE575:$AE578)-LEN(SUBSTITUTE($AE575:$AE578,"M", "")))</f>
        <v>0</v>
      </c>
    </row>
    <row r="576" spans="2:62" ht="28.15" customHeight="1" thickBot="1" x14ac:dyDescent="0.25">
      <c r="B576" s="30"/>
      <c r="C576" s="243"/>
      <c r="D576" s="36"/>
      <c r="E576" s="35"/>
      <c r="F576" s="35"/>
      <c r="G576" s="34"/>
      <c r="H576" s="224"/>
      <c r="I576" s="247"/>
      <c r="J576" s="247"/>
      <c r="K576" s="247"/>
      <c r="L576" s="33" t="s">
        <v>123</v>
      </c>
      <c r="M576" s="32" t="s">
        <v>132</v>
      </c>
      <c r="N576" s="33" t="s">
        <v>122</v>
      </c>
      <c r="O576" s="32" t="s">
        <v>178</v>
      </c>
      <c r="P576" s="33" t="s">
        <v>120</v>
      </c>
      <c r="Q576" s="32" t="s">
        <v>121</v>
      </c>
      <c r="R576" s="33" t="s">
        <v>119</v>
      </c>
      <c r="S576" s="32"/>
      <c r="T576" s="33" t="s">
        <v>118</v>
      </c>
      <c r="U576" s="32"/>
      <c r="V576" s="33" t="s">
        <v>117</v>
      </c>
      <c r="W576" s="32"/>
      <c r="X576" s="33" t="s">
        <v>116</v>
      </c>
      <c r="Y576" s="32"/>
      <c r="Z576" s="33" t="s">
        <v>115</v>
      </c>
      <c r="AA576" s="32"/>
      <c r="AB576" s="31"/>
      <c r="AC576" s="32"/>
      <c r="AD576" s="31" t="s">
        <v>471</v>
      </c>
      <c r="AE576" s="23"/>
      <c r="AF576" s="251"/>
      <c r="AG576" s="251"/>
      <c r="AH576" s="22"/>
      <c r="AI576" s="11"/>
      <c r="AJ576" s="234"/>
      <c r="AK576" s="240"/>
      <c r="AL576" s="231"/>
      <c r="AM576" s="234"/>
      <c r="AN576" s="240"/>
      <c r="AO576" s="231"/>
      <c r="AP576" s="234"/>
      <c r="AQ576" s="240"/>
      <c r="AR576" s="231"/>
      <c r="AS576" s="234"/>
      <c r="AT576" s="240"/>
      <c r="AU576" s="231"/>
      <c r="AV576" s="234"/>
      <c r="AW576" s="237"/>
      <c r="AX576" s="231"/>
      <c r="AY576" s="292"/>
      <c r="AZ576" s="228"/>
      <c r="BA576" s="228"/>
      <c r="BB576" s="295"/>
    </row>
    <row r="577" spans="2:62" ht="28.15" customHeight="1" x14ac:dyDescent="0.2">
      <c r="B577" s="30"/>
      <c r="C577" s="244"/>
      <c r="D577" s="29"/>
      <c r="E577" s="28"/>
      <c r="F577" s="28"/>
      <c r="G577" s="27"/>
      <c r="H577" s="225"/>
      <c r="I577" s="248"/>
      <c r="J577" s="248"/>
      <c r="K577" s="248"/>
      <c r="L577" s="26" t="s">
        <v>114</v>
      </c>
      <c r="M577" s="25" t="s">
        <v>187</v>
      </c>
      <c r="N577" s="26" t="s">
        <v>112</v>
      </c>
      <c r="O577" s="25" t="s">
        <v>195</v>
      </c>
      <c r="P577" s="26" t="s">
        <v>111</v>
      </c>
      <c r="Q577" s="25" t="s">
        <v>121</v>
      </c>
      <c r="R577" s="26" t="s">
        <v>110</v>
      </c>
      <c r="S577" s="25"/>
      <c r="T577" s="26" t="s">
        <v>109</v>
      </c>
      <c r="U577" s="25"/>
      <c r="V577" s="26" t="s">
        <v>108</v>
      </c>
      <c r="W577" s="25"/>
      <c r="X577" s="26" t="s">
        <v>107</v>
      </c>
      <c r="Y577" s="25"/>
      <c r="Z577" s="26" t="s">
        <v>106</v>
      </c>
      <c r="AA577" s="25"/>
      <c r="AB577" s="24"/>
      <c r="AC577" s="25"/>
      <c r="AD577" s="24"/>
      <c r="AE577" s="23"/>
      <c r="AF577" s="251"/>
      <c r="AG577" s="251"/>
      <c r="AH577" s="22"/>
      <c r="AI577" s="11"/>
      <c r="AJ577" s="234"/>
      <c r="AK577" s="240"/>
      <c r="AL577" s="231"/>
      <c r="AM577" s="234"/>
      <c r="AN577" s="240"/>
      <c r="AO577" s="231"/>
      <c r="AP577" s="234"/>
      <c r="AQ577" s="240"/>
      <c r="AR577" s="231"/>
      <c r="AS577" s="234"/>
      <c r="AT577" s="240"/>
      <c r="AU577" s="231"/>
      <c r="AV577" s="234"/>
      <c r="AW577" s="237"/>
      <c r="AX577" s="231"/>
      <c r="AY577" s="292"/>
      <c r="AZ577" s="228"/>
      <c r="BA577" s="228"/>
      <c r="BB577" s="295"/>
    </row>
    <row r="578" spans="2:62" ht="28.15" customHeight="1" thickBot="1" x14ac:dyDescent="0.25">
      <c r="B578" s="21"/>
      <c r="C578" s="245"/>
      <c r="D578" s="20"/>
      <c r="E578" s="19"/>
      <c r="F578" s="19"/>
      <c r="G578" s="18"/>
      <c r="H578" s="226"/>
      <c r="I578" s="249"/>
      <c r="J578" s="249"/>
      <c r="K578" s="249"/>
      <c r="L578" s="17" t="s">
        <v>105</v>
      </c>
      <c r="M578" s="15" t="s">
        <v>470</v>
      </c>
      <c r="N578" s="17" t="s">
        <v>103</v>
      </c>
      <c r="O578" s="15" t="s">
        <v>113</v>
      </c>
      <c r="P578" s="17" t="s">
        <v>102</v>
      </c>
      <c r="Q578" s="15"/>
      <c r="R578" s="17" t="s">
        <v>101</v>
      </c>
      <c r="S578" s="15"/>
      <c r="T578" s="17">
        <v>20</v>
      </c>
      <c r="U578" s="15"/>
      <c r="V578" s="17" t="s">
        <v>100</v>
      </c>
      <c r="W578" s="15"/>
      <c r="X578" s="17" t="s">
        <v>99</v>
      </c>
      <c r="Y578" s="15"/>
      <c r="Z578" s="17" t="s">
        <v>98</v>
      </c>
      <c r="AA578" s="15"/>
      <c r="AB578" s="16"/>
      <c r="AC578" s="15"/>
      <c r="AD578" s="14"/>
      <c r="AE578" s="13"/>
      <c r="AF578" s="252"/>
      <c r="AG578" s="252"/>
      <c r="AH578" s="12"/>
      <c r="AI578" s="11"/>
      <c r="AJ578" s="235"/>
      <c r="AK578" s="241"/>
      <c r="AL578" s="232"/>
      <c r="AM578" s="235"/>
      <c r="AN578" s="241"/>
      <c r="AO578" s="232"/>
      <c r="AP578" s="235"/>
      <c r="AQ578" s="241"/>
      <c r="AR578" s="232"/>
      <c r="AS578" s="235"/>
      <c r="AT578" s="241"/>
      <c r="AU578" s="232"/>
      <c r="AV578" s="235"/>
      <c r="AW578" s="238"/>
      <c r="AX578" s="232"/>
      <c r="AY578" s="293"/>
      <c r="AZ578" s="229"/>
      <c r="BA578" s="229"/>
      <c r="BB578" s="296"/>
    </row>
    <row r="579" spans="2:62" ht="85.9" customHeight="1" thickTop="1" thickBot="1" x14ac:dyDescent="0.35">
      <c r="B579" s="105" t="s">
        <v>174</v>
      </c>
      <c r="C579" s="95" t="s">
        <v>173</v>
      </c>
      <c r="D579" s="100" t="s">
        <v>172</v>
      </c>
      <c r="E579" s="104" t="s">
        <v>171</v>
      </c>
      <c r="F579" s="103"/>
      <c r="G579" s="102"/>
      <c r="H579" s="101" t="s">
        <v>170</v>
      </c>
      <c r="I579" s="100" t="s">
        <v>96</v>
      </c>
      <c r="J579" s="100" t="s">
        <v>169</v>
      </c>
      <c r="K579" s="100" t="s">
        <v>97</v>
      </c>
      <c r="L579" s="256" t="s">
        <v>168</v>
      </c>
      <c r="M579" s="262"/>
      <c r="N579" s="256" t="s">
        <v>167</v>
      </c>
      <c r="O579" s="262"/>
      <c r="P579" s="256" t="s">
        <v>167</v>
      </c>
      <c r="Q579" s="257"/>
      <c r="R579" s="256" t="s">
        <v>167</v>
      </c>
      <c r="S579" s="257"/>
      <c r="T579" s="256" t="s">
        <v>167</v>
      </c>
      <c r="U579" s="257"/>
      <c r="V579" s="256" t="s">
        <v>167</v>
      </c>
      <c r="W579" s="257"/>
      <c r="X579" s="256" t="s">
        <v>167</v>
      </c>
      <c r="Y579" s="257"/>
      <c r="Z579" s="256" t="s">
        <v>167</v>
      </c>
      <c r="AA579" s="257"/>
      <c r="AB579" s="261" t="s">
        <v>166</v>
      </c>
      <c r="AC579" s="257"/>
      <c r="AD579" s="101" t="s">
        <v>165</v>
      </c>
      <c r="AE579" s="101" t="s">
        <v>164</v>
      </c>
      <c r="AF579" s="100" t="s">
        <v>163</v>
      </c>
      <c r="AG579" s="100" t="s">
        <v>162</v>
      </c>
      <c r="AH579" s="99" t="s">
        <v>161</v>
      </c>
      <c r="AI579" s="98"/>
      <c r="AJ579" s="96" t="s">
        <v>160</v>
      </c>
      <c r="AK579" s="95" t="s">
        <v>159</v>
      </c>
      <c r="AL579" s="94" t="s">
        <v>158</v>
      </c>
      <c r="AM579" s="96" t="s">
        <v>157</v>
      </c>
      <c r="AN579" s="95" t="s">
        <v>156</v>
      </c>
      <c r="AO579" s="94" t="s">
        <v>155</v>
      </c>
      <c r="AP579" s="96" t="s">
        <v>154</v>
      </c>
      <c r="AQ579" s="95" t="s">
        <v>153</v>
      </c>
      <c r="AR579" s="97" t="s">
        <v>152</v>
      </c>
      <c r="AS579" s="96" t="s">
        <v>151</v>
      </c>
      <c r="AT579" s="95" t="s">
        <v>150</v>
      </c>
      <c r="AU579" s="94" t="s">
        <v>149</v>
      </c>
      <c r="AV579" s="96" t="s">
        <v>148</v>
      </c>
      <c r="AW579" s="95" t="s">
        <v>147</v>
      </c>
      <c r="AX579" s="94" t="s">
        <v>146</v>
      </c>
      <c r="AY579" s="93" t="s">
        <v>145</v>
      </c>
      <c r="AZ579" s="92" t="s">
        <v>144</v>
      </c>
      <c r="BA579" s="92" t="s">
        <v>143</v>
      </c>
      <c r="BB579" s="91" t="s">
        <v>142</v>
      </c>
    </row>
    <row r="580" spans="2:62" ht="48" thickBot="1" x14ac:dyDescent="0.3">
      <c r="B580" s="90" t="s">
        <v>211</v>
      </c>
      <c r="C580" s="89"/>
      <c r="D580" s="88">
        <v>179</v>
      </c>
      <c r="E580" s="258"/>
      <c r="F580" s="259"/>
      <c r="G580" s="260"/>
      <c r="H580" s="87" t="s">
        <v>140</v>
      </c>
      <c r="I580" s="86"/>
      <c r="J580" s="86"/>
      <c r="K580" s="85"/>
      <c r="L580" s="84"/>
      <c r="M580" s="81"/>
      <c r="N580" s="84"/>
      <c r="O580" s="81"/>
      <c r="P580" s="84"/>
      <c r="Q580" s="81"/>
      <c r="R580" s="84"/>
      <c r="S580" s="81"/>
      <c r="T580" s="84"/>
      <c r="U580" s="81"/>
      <c r="V580" s="84"/>
      <c r="W580" s="81"/>
      <c r="X580" s="84"/>
      <c r="Y580" s="81"/>
      <c r="Z580" s="84"/>
      <c r="AA580" s="83"/>
      <c r="AB580" s="82" t="s">
        <v>139</v>
      </c>
      <c r="AC580" s="81"/>
      <c r="AD580" s="81"/>
      <c r="AE580" s="81"/>
      <c r="AF580" s="80"/>
      <c r="AG580" s="80"/>
      <c r="AH580" s="60"/>
      <c r="AI580" s="79" t="s">
        <v>138</v>
      </c>
      <c r="AJ580" s="78">
        <f t="shared" ref="AJ580:BB580" si="76">SUM(AJ582:AJ593)</f>
        <v>24</v>
      </c>
      <c r="AK580" s="77">
        <f t="shared" si="76"/>
        <v>3</v>
      </c>
      <c r="AL580" s="76">
        <f t="shared" si="76"/>
        <v>0</v>
      </c>
      <c r="AM580" s="78">
        <f t="shared" si="76"/>
        <v>25</v>
      </c>
      <c r="AN580" s="77">
        <f t="shared" si="76"/>
        <v>6</v>
      </c>
      <c r="AO580" s="76">
        <f t="shared" si="76"/>
        <v>0</v>
      </c>
      <c r="AP580" s="78">
        <f t="shared" si="76"/>
        <v>1</v>
      </c>
      <c r="AQ580" s="77">
        <f t="shared" si="76"/>
        <v>0</v>
      </c>
      <c r="AR580" s="76">
        <f t="shared" si="76"/>
        <v>0</v>
      </c>
      <c r="AS580" s="78">
        <f t="shared" si="76"/>
        <v>4</v>
      </c>
      <c r="AT580" s="77">
        <f t="shared" si="76"/>
        <v>0</v>
      </c>
      <c r="AU580" s="76">
        <f t="shared" si="76"/>
        <v>0</v>
      </c>
      <c r="AV580" s="78">
        <f t="shared" si="76"/>
        <v>0</v>
      </c>
      <c r="AW580" s="77">
        <f t="shared" si="76"/>
        <v>0</v>
      </c>
      <c r="AX580" s="76">
        <f t="shared" si="76"/>
        <v>0</v>
      </c>
      <c r="AY580" s="75">
        <f t="shared" si="76"/>
        <v>1</v>
      </c>
      <c r="AZ580" s="74">
        <f t="shared" si="76"/>
        <v>0</v>
      </c>
      <c r="BA580" s="74">
        <f t="shared" si="76"/>
        <v>0</v>
      </c>
      <c r="BB580" s="73">
        <f t="shared" si="76"/>
        <v>0</v>
      </c>
      <c r="BC580" s="72" t="s">
        <v>137</v>
      </c>
      <c r="BF580" s="5">
        <f>SUM(AJ580:AL580)/$BG$5</f>
        <v>9</v>
      </c>
      <c r="BG580" s="5">
        <f>SUM(AM580:AO580,AY580)/$BG$5</f>
        <v>10.666666666666666</v>
      </c>
      <c r="BH580" s="5">
        <f>SUM(AP580:AR580,AZ580)/$BG$5</f>
        <v>0.33333333333333331</v>
      </c>
      <c r="BI580" s="5">
        <f>SUM(AS580:AU580,BA580)/$BG$5</f>
        <v>1.3333333333333333</v>
      </c>
      <c r="BJ580" s="5">
        <f>SUM(AV580:AX580,BB580)/$BG$5</f>
        <v>0</v>
      </c>
    </row>
    <row r="581" spans="2:62" ht="37.5" thickBot="1" x14ac:dyDescent="0.3">
      <c r="B581" s="71"/>
      <c r="C581" s="70"/>
      <c r="D581" s="69"/>
      <c r="E581" s="68"/>
      <c r="F581" s="68"/>
      <c r="G581" s="67"/>
      <c r="H581" s="66"/>
      <c r="I581" s="64"/>
      <c r="J581" s="64"/>
      <c r="K581" s="65"/>
      <c r="L581" s="64"/>
      <c r="M581" s="62"/>
      <c r="N581" s="64"/>
      <c r="O581" s="62"/>
      <c r="P581" s="64"/>
      <c r="Q581" s="62"/>
      <c r="R581" s="64"/>
      <c r="S581" s="62"/>
      <c r="T581" s="64"/>
      <c r="U581" s="62"/>
      <c r="V581" s="64"/>
      <c r="W581" s="62"/>
      <c r="X581" s="64"/>
      <c r="Y581" s="62"/>
      <c r="Z581" s="64"/>
      <c r="AA581" s="62"/>
      <c r="AB581" s="63"/>
      <c r="AC581" s="62"/>
      <c r="AD581" s="62"/>
      <c r="AE581" s="62"/>
      <c r="AF581" s="61"/>
      <c r="AG581" s="61"/>
      <c r="AH581" s="60"/>
      <c r="AI581" s="59" t="s">
        <v>136</v>
      </c>
      <c r="AJ581" s="58">
        <f t="shared" ref="AJ581:BB581" si="77">AJ580/3</f>
        <v>8</v>
      </c>
      <c r="AK581" s="57">
        <f t="shared" si="77"/>
        <v>1</v>
      </c>
      <c r="AL581" s="56">
        <f t="shared" si="77"/>
        <v>0</v>
      </c>
      <c r="AM581" s="58">
        <f t="shared" si="77"/>
        <v>8.3333333333333339</v>
      </c>
      <c r="AN581" s="57">
        <f t="shared" si="77"/>
        <v>2</v>
      </c>
      <c r="AO581" s="56">
        <f t="shared" si="77"/>
        <v>0</v>
      </c>
      <c r="AP581" s="58">
        <f t="shared" si="77"/>
        <v>0.33333333333333331</v>
      </c>
      <c r="AQ581" s="57">
        <f t="shared" si="77"/>
        <v>0</v>
      </c>
      <c r="AR581" s="56">
        <f t="shared" si="77"/>
        <v>0</v>
      </c>
      <c r="AS581" s="58">
        <f t="shared" si="77"/>
        <v>1.3333333333333333</v>
      </c>
      <c r="AT581" s="57">
        <f t="shared" si="77"/>
        <v>0</v>
      </c>
      <c r="AU581" s="56">
        <f t="shared" si="77"/>
        <v>0</v>
      </c>
      <c r="AV581" s="58">
        <f t="shared" si="77"/>
        <v>0</v>
      </c>
      <c r="AW581" s="57">
        <f t="shared" si="77"/>
        <v>0</v>
      </c>
      <c r="AX581" s="56">
        <f t="shared" si="77"/>
        <v>0</v>
      </c>
      <c r="AY581" s="55">
        <f t="shared" si="77"/>
        <v>0.33333333333333331</v>
      </c>
      <c r="AZ581" s="54">
        <f t="shared" si="77"/>
        <v>0</v>
      </c>
      <c r="BA581" s="54">
        <f t="shared" si="77"/>
        <v>0</v>
      </c>
      <c r="BB581" s="53">
        <f t="shared" si="77"/>
        <v>0</v>
      </c>
      <c r="BC581" s="52" t="s">
        <v>135</v>
      </c>
    </row>
    <row r="582" spans="2:62" ht="28.15" customHeight="1" x14ac:dyDescent="0.2">
      <c r="B582" s="30"/>
      <c r="C582" s="242">
        <v>1</v>
      </c>
      <c r="D582" s="44"/>
      <c r="E582" s="43"/>
      <c r="F582" s="43"/>
      <c r="G582" s="42"/>
      <c r="H582" s="223" t="s">
        <v>183</v>
      </c>
      <c r="I582" s="246">
        <v>34</v>
      </c>
      <c r="J582" s="246">
        <v>16</v>
      </c>
      <c r="K582" s="246">
        <v>7</v>
      </c>
      <c r="L582" s="41" t="s">
        <v>133</v>
      </c>
      <c r="M582" s="40" t="s">
        <v>469</v>
      </c>
      <c r="N582" s="41" t="s">
        <v>131</v>
      </c>
      <c r="O582" s="40" t="s">
        <v>203</v>
      </c>
      <c r="P582" s="41" t="s">
        <v>130</v>
      </c>
      <c r="Q582" s="40" t="s">
        <v>113</v>
      </c>
      <c r="R582" s="41" t="s">
        <v>129</v>
      </c>
      <c r="S582" s="40"/>
      <c r="T582" s="41" t="s">
        <v>128</v>
      </c>
      <c r="U582" s="40"/>
      <c r="V582" s="41" t="s">
        <v>127</v>
      </c>
      <c r="W582" s="40"/>
      <c r="X582" s="41" t="s">
        <v>126</v>
      </c>
      <c r="Y582" s="40"/>
      <c r="Z582" s="41" t="s">
        <v>125</v>
      </c>
      <c r="AA582" s="40"/>
      <c r="AB582" s="39"/>
      <c r="AC582" s="40"/>
      <c r="AD582" s="39" t="s">
        <v>195</v>
      </c>
      <c r="AE582" s="38" t="s">
        <v>121</v>
      </c>
      <c r="AF582" s="250"/>
      <c r="AG582" s="250"/>
      <c r="AH582" s="37"/>
      <c r="AI582" s="11"/>
      <c r="AJ582" s="233">
        <f>SUMPRODUCT(LEN($M582:$S585)-LEN(SUBSTITUTE($M582:$S585,"A", "")))</f>
        <v>15</v>
      </c>
      <c r="AK582" s="239">
        <f>SUMPRODUCT(LEN($AD582:$AD585)-LEN(SUBSTITUTE($AD582:$AD585,"A", "")))</f>
        <v>3</v>
      </c>
      <c r="AL582" s="230">
        <f>SUMPRODUCT(LEN($AC582:$AC585)-LEN(SUBSTITUTE($AC582:$AC585,"A", "")))</f>
        <v>0</v>
      </c>
      <c r="AM582" s="233">
        <f>SUMPRODUCT(LEN($M582:$S585)-LEN(SUBSTITUTE($M582:$S585,"S", "")))</f>
        <v>11</v>
      </c>
      <c r="AN582" s="239">
        <f>SUMPRODUCT(LEN($AD582:$AD585)-LEN(SUBSTITUTE($AD582:$AD585,"S", "")))</f>
        <v>6</v>
      </c>
      <c r="AO582" s="230">
        <f>SUMPRODUCT(LEN($AC582:$AC585)-LEN(SUBSTITUTE($AC582:$AC585,"S", "")))</f>
        <v>0</v>
      </c>
      <c r="AP582" s="233">
        <f>SUMPRODUCT(LEN($M582:$S585)-LEN(SUBSTITUTE($M582:$S585,"F", "")))</f>
        <v>1</v>
      </c>
      <c r="AQ582" s="239">
        <f>SUMPRODUCT(LEN($AD582:$AD585)-LEN(SUBSTITUTE($AD582:$AD585,"F", "")))</f>
        <v>0</v>
      </c>
      <c r="AR582" s="230">
        <f>SUMPRODUCT(LEN($AC582:$AC585)-LEN(SUBSTITUTE($AC582:$AC585,"F", "")))</f>
        <v>0</v>
      </c>
      <c r="AS582" s="233">
        <f>SUMPRODUCT(LEN($M582:$S585)-LEN(SUBSTITUTE($M582:$S585,"G", "")))</f>
        <v>1</v>
      </c>
      <c r="AT582" s="239">
        <f>SUMPRODUCT(LEN($AD582:$AD585)-LEN(SUBSTITUTE($AD582:$AD585,"G", "")))</f>
        <v>0</v>
      </c>
      <c r="AU582" s="230">
        <f>SUMPRODUCT(LEN($AC582:$AC585)-LEN(SUBSTITUTE($AC582:$AC585,"G", "")))</f>
        <v>0</v>
      </c>
      <c r="AV582" s="233">
        <f>SUMPRODUCT(LEN($L582:$S585)-LEN(SUBSTITUTE($L582:$S585,"M", "")))</f>
        <v>0</v>
      </c>
      <c r="AW582" s="236">
        <f>SUMPRODUCT(LEN($AD582:$AD585)-LEN(SUBSTITUTE($AD582:$AD585,"M", "")))</f>
        <v>0</v>
      </c>
      <c r="AX582" s="230">
        <f>SUMPRODUCT(LEN($AC582:$AC585)-LEN(SUBSTITUTE($AC582:$AC585,"M", "")))</f>
        <v>0</v>
      </c>
      <c r="AY582" s="291">
        <f>SUMPRODUCT(LEN($AE582:$AE585)-LEN(SUBSTITUTE($AE582:$AE585,"S", "")))</f>
        <v>1</v>
      </c>
      <c r="AZ582" s="227">
        <f>SUMPRODUCT(LEN($AE582:$AE585)-LEN(SUBSTITUTE($AE582:$AE585,"F", "")))</f>
        <v>0</v>
      </c>
      <c r="BA582" s="227">
        <f>SUMPRODUCT(LEN($AE582:$AE585)-LEN(SUBSTITUTE($AE582:$AE585,"G", "")))</f>
        <v>0</v>
      </c>
      <c r="BB582" s="294">
        <f>SUMPRODUCT(LEN($AE582:$AE585)-LEN(SUBSTITUTE($AE582:$AE585,"M", "")))</f>
        <v>0</v>
      </c>
    </row>
    <row r="583" spans="2:62" ht="28.15" customHeight="1" thickBot="1" x14ac:dyDescent="0.25">
      <c r="B583" s="30"/>
      <c r="C583" s="243"/>
      <c r="D583" s="36"/>
      <c r="E583" s="35"/>
      <c r="F583" s="35"/>
      <c r="G583" s="34"/>
      <c r="H583" s="224"/>
      <c r="I583" s="247"/>
      <c r="J583" s="247"/>
      <c r="K583" s="247"/>
      <c r="L583" s="33" t="s">
        <v>123</v>
      </c>
      <c r="M583" s="32" t="s">
        <v>132</v>
      </c>
      <c r="N583" s="33" t="s">
        <v>122</v>
      </c>
      <c r="O583" s="32" t="s">
        <v>186</v>
      </c>
      <c r="P583" s="33" t="s">
        <v>120</v>
      </c>
      <c r="Q583" s="32" t="s">
        <v>175</v>
      </c>
      <c r="R583" s="33" t="s">
        <v>119</v>
      </c>
      <c r="S583" s="32"/>
      <c r="T583" s="33" t="s">
        <v>118</v>
      </c>
      <c r="U583" s="32"/>
      <c r="V583" s="33" t="s">
        <v>117</v>
      </c>
      <c r="W583" s="32"/>
      <c r="X583" s="33" t="s">
        <v>116</v>
      </c>
      <c r="Y583" s="32"/>
      <c r="Z583" s="33" t="s">
        <v>115</v>
      </c>
      <c r="AA583" s="32"/>
      <c r="AB583" s="31"/>
      <c r="AC583" s="32"/>
      <c r="AD583" s="31" t="s">
        <v>468</v>
      </c>
      <c r="AE583" s="23"/>
      <c r="AF583" s="251"/>
      <c r="AG583" s="251"/>
      <c r="AH583" s="22"/>
      <c r="AI583" s="11"/>
      <c r="AJ583" s="234"/>
      <c r="AK583" s="240"/>
      <c r="AL583" s="231"/>
      <c r="AM583" s="234"/>
      <c r="AN583" s="240"/>
      <c r="AO583" s="231"/>
      <c r="AP583" s="234"/>
      <c r="AQ583" s="240"/>
      <c r="AR583" s="231"/>
      <c r="AS583" s="234"/>
      <c r="AT583" s="240"/>
      <c r="AU583" s="231"/>
      <c r="AV583" s="234"/>
      <c r="AW583" s="237"/>
      <c r="AX583" s="231"/>
      <c r="AY583" s="292"/>
      <c r="AZ583" s="228"/>
      <c r="BA583" s="228"/>
      <c r="BB583" s="295"/>
    </row>
    <row r="584" spans="2:62" ht="28.15" customHeight="1" x14ac:dyDescent="0.2">
      <c r="B584" s="30"/>
      <c r="C584" s="244"/>
      <c r="D584" s="29"/>
      <c r="E584" s="28"/>
      <c r="F584" s="28"/>
      <c r="G584" s="27"/>
      <c r="H584" s="225">
        <v>179</v>
      </c>
      <c r="I584" s="248"/>
      <c r="J584" s="248"/>
      <c r="K584" s="248"/>
      <c r="L584" s="26" t="s">
        <v>114</v>
      </c>
      <c r="M584" s="25" t="s">
        <v>203</v>
      </c>
      <c r="N584" s="26" t="s">
        <v>112</v>
      </c>
      <c r="O584" s="25" t="s">
        <v>175</v>
      </c>
      <c r="P584" s="26" t="s">
        <v>111</v>
      </c>
      <c r="Q584" s="25" t="s">
        <v>121</v>
      </c>
      <c r="R584" s="26" t="s">
        <v>110</v>
      </c>
      <c r="S584" s="25"/>
      <c r="T584" s="26" t="s">
        <v>109</v>
      </c>
      <c r="U584" s="25"/>
      <c r="V584" s="26" t="s">
        <v>108</v>
      </c>
      <c r="W584" s="25"/>
      <c r="X584" s="26" t="s">
        <v>107</v>
      </c>
      <c r="Y584" s="25"/>
      <c r="Z584" s="26" t="s">
        <v>106</v>
      </c>
      <c r="AA584" s="25"/>
      <c r="AB584" s="24"/>
      <c r="AC584" s="25"/>
      <c r="AD584" s="24"/>
      <c r="AE584" s="23"/>
      <c r="AF584" s="251"/>
      <c r="AG584" s="251"/>
      <c r="AH584" s="22"/>
      <c r="AI584" s="11"/>
      <c r="AJ584" s="234"/>
      <c r="AK584" s="240"/>
      <c r="AL584" s="231"/>
      <c r="AM584" s="234"/>
      <c r="AN584" s="240"/>
      <c r="AO584" s="231"/>
      <c r="AP584" s="234"/>
      <c r="AQ584" s="240"/>
      <c r="AR584" s="231"/>
      <c r="AS584" s="234"/>
      <c r="AT584" s="240"/>
      <c r="AU584" s="231"/>
      <c r="AV584" s="234"/>
      <c r="AW584" s="237"/>
      <c r="AX584" s="231"/>
      <c r="AY584" s="292"/>
      <c r="AZ584" s="228"/>
      <c r="BA584" s="228"/>
      <c r="BB584" s="295"/>
    </row>
    <row r="585" spans="2:62" ht="28.15" customHeight="1" thickBot="1" x14ac:dyDescent="0.25">
      <c r="B585" s="30"/>
      <c r="C585" s="253"/>
      <c r="D585" s="51"/>
      <c r="E585" s="50"/>
      <c r="F585" s="50"/>
      <c r="G585" s="49"/>
      <c r="H585" s="226"/>
      <c r="I585" s="254"/>
      <c r="J585" s="254"/>
      <c r="K585" s="254"/>
      <c r="L585" s="48" t="s">
        <v>105</v>
      </c>
      <c r="M585" s="47" t="s">
        <v>376</v>
      </c>
      <c r="N585" s="48" t="s">
        <v>103</v>
      </c>
      <c r="O585" s="47" t="s">
        <v>113</v>
      </c>
      <c r="P585" s="48" t="s">
        <v>102</v>
      </c>
      <c r="Q585" s="47"/>
      <c r="R585" s="48" t="s">
        <v>101</v>
      </c>
      <c r="S585" s="47"/>
      <c r="T585" s="48">
        <v>20</v>
      </c>
      <c r="U585" s="47"/>
      <c r="V585" s="48" t="s">
        <v>100</v>
      </c>
      <c r="W585" s="47"/>
      <c r="X585" s="48" t="s">
        <v>99</v>
      </c>
      <c r="Y585" s="47"/>
      <c r="Z585" s="48" t="s">
        <v>98</v>
      </c>
      <c r="AA585" s="47"/>
      <c r="AB585" s="16"/>
      <c r="AC585" s="47"/>
      <c r="AD585" s="16"/>
      <c r="AE585" s="46"/>
      <c r="AF585" s="255"/>
      <c r="AG585" s="255"/>
      <c r="AH585" s="45"/>
      <c r="AI585" s="11"/>
      <c r="AJ585" s="235"/>
      <c r="AK585" s="241"/>
      <c r="AL585" s="232"/>
      <c r="AM585" s="235"/>
      <c r="AN585" s="241"/>
      <c r="AO585" s="232"/>
      <c r="AP585" s="235"/>
      <c r="AQ585" s="241"/>
      <c r="AR585" s="232"/>
      <c r="AS585" s="235"/>
      <c r="AT585" s="241"/>
      <c r="AU585" s="232"/>
      <c r="AV585" s="235"/>
      <c r="AW585" s="238"/>
      <c r="AX585" s="232"/>
      <c r="AY585" s="293"/>
      <c r="AZ585" s="229"/>
      <c r="BA585" s="229"/>
      <c r="BB585" s="296"/>
    </row>
    <row r="586" spans="2:62" ht="28.15" customHeight="1" x14ac:dyDescent="0.2">
      <c r="B586" s="30"/>
      <c r="C586" s="242">
        <v>2</v>
      </c>
      <c r="D586" s="44"/>
      <c r="E586" s="43"/>
      <c r="F586" s="43"/>
      <c r="G586" s="42"/>
      <c r="H586" s="223"/>
      <c r="I586" s="246">
        <v>37</v>
      </c>
      <c r="J586" s="246">
        <v>16</v>
      </c>
      <c r="K586" s="246">
        <v>8</v>
      </c>
      <c r="L586" s="41" t="s">
        <v>133</v>
      </c>
      <c r="M586" s="40" t="s">
        <v>104</v>
      </c>
      <c r="N586" s="41" t="s">
        <v>131</v>
      </c>
      <c r="O586" s="40" t="s">
        <v>175</v>
      </c>
      <c r="P586" s="41" t="s">
        <v>130</v>
      </c>
      <c r="Q586" s="40"/>
      <c r="R586" s="41" t="s">
        <v>129</v>
      </c>
      <c r="S586" s="40"/>
      <c r="T586" s="41" t="s">
        <v>128</v>
      </c>
      <c r="U586" s="40"/>
      <c r="V586" s="41" t="s">
        <v>127</v>
      </c>
      <c r="W586" s="40"/>
      <c r="X586" s="41" t="s">
        <v>126</v>
      </c>
      <c r="Y586" s="40"/>
      <c r="Z586" s="41" t="s">
        <v>125</v>
      </c>
      <c r="AA586" s="40"/>
      <c r="AB586" s="39"/>
      <c r="AC586" s="40"/>
      <c r="AD586" s="39"/>
      <c r="AE586" s="38"/>
      <c r="AF586" s="250"/>
      <c r="AG586" s="250"/>
      <c r="AH586" s="37"/>
      <c r="AI586" s="11"/>
      <c r="AJ586" s="233">
        <f>SUMPRODUCT(LEN($M586:$S589)-LEN(SUBSTITUTE($M586:$S589,"A", "")))</f>
        <v>7</v>
      </c>
      <c r="AK586" s="239">
        <f>SUMPRODUCT(LEN($AD586:$AD589)-LEN(SUBSTITUTE($AD586:$AD589,"A", "")))</f>
        <v>0</v>
      </c>
      <c r="AL586" s="230">
        <f>SUMPRODUCT(LEN($AC586:$AC589)-LEN(SUBSTITUTE($AC586:$AC589,"A", "")))</f>
        <v>0</v>
      </c>
      <c r="AM586" s="233">
        <f>SUMPRODUCT(LEN($M586:$S589)-LEN(SUBSTITUTE($M586:$S589,"S", "")))</f>
        <v>7</v>
      </c>
      <c r="AN586" s="239">
        <f>SUMPRODUCT(LEN($AD586:$AD589)-LEN(SUBSTITUTE($AD586:$AD589,"S", "")))</f>
        <v>0</v>
      </c>
      <c r="AO586" s="230">
        <f>SUMPRODUCT(LEN($AC586:$AC589)-LEN(SUBSTITUTE($AC586:$AC589,"S", "")))</f>
        <v>0</v>
      </c>
      <c r="AP586" s="233">
        <f>SUMPRODUCT(LEN($M586:$S589)-LEN(SUBSTITUTE($M586:$S589,"F", "")))</f>
        <v>0</v>
      </c>
      <c r="AQ586" s="239">
        <f>SUMPRODUCT(LEN($AD586:$AD589)-LEN(SUBSTITUTE($AD586:$AD589,"F", "")))</f>
        <v>0</v>
      </c>
      <c r="AR586" s="230">
        <f>SUMPRODUCT(LEN($AC586:$AC589)-LEN(SUBSTITUTE($AC586:$AC589,"F", "")))</f>
        <v>0</v>
      </c>
      <c r="AS586" s="233">
        <f>SUMPRODUCT(LEN($M586:$S589)-LEN(SUBSTITUTE($M586:$S589,"G", "")))</f>
        <v>0</v>
      </c>
      <c r="AT586" s="239">
        <f>SUMPRODUCT(LEN($AD586:$AD589)-LEN(SUBSTITUTE($AD586:$AD589,"G", "")))</f>
        <v>0</v>
      </c>
      <c r="AU586" s="230">
        <f>SUMPRODUCT(LEN($AC586:$AC589)-LEN(SUBSTITUTE($AC586:$AC589,"G", "")))</f>
        <v>0</v>
      </c>
      <c r="AV586" s="233">
        <f>SUMPRODUCT(LEN($L586:$S589)-LEN(SUBSTITUTE($L586:$S589,"M", "")))</f>
        <v>0</v>
      </c>
      <c r="AW586" s="236">
        <f>SUMPRODUCT(LEN($AD586:$AD589)-LEN(SUBSTITUTE($AD586:$AD589,"M", "")))</f>
        <v>0</v>
      </c>
      <c r="AX586" s="230">
        <f>SUMPRODUCT(LEN($AC586:$AC589)-LEN(SUBSTITUTE($AC586:$AC589,"M", "")))</f>
        <v>0</v>
      </c>
      <c r="AY586" s="291">
        <f>SUMPRODUCT(LEN($AE586:$AE589)-LEN(SUBSTITUTE($AE586:$AE589,"S", "")))</f>
        <v>0</v>
      </c>
      <c r="AZ586" s="227">
        <f>SUMPRODUCT(LEN($AE586:$AE589)-LEN(SUBSTITUTE($AE586:$AE589,"F", "")))</f>
        <v>0</v>
      </c>
      <c r="BA586" s="227">
        <f>SUMPRODUCT(LEN($AE586:$AE589)-LEN(SUBSTITUTE($AE586:$AE589,"G", "")))</f>
        <v>0</v>
      </c>
      <c r="BB586" s="294">
        <f>SUMPRODUCT(LEN($AE586:$AE589)-LEN(SUBSTITUTE($AE586:$AE589,"M", "")))</f>
        <v>0</v>
      </c>
    </row>
    <row r="587" spans="2:62" ht="28.15" customHeight="1" thickBot="1" x14ac:dyDescent="0.25">
      <c r="B587" s="30"/>
      <c r="C587" s="243"/>
      <c r="D587" s="36"/>
      <c r="E587" s="35"/>
      <c r="F587" s="35"/>
      <c r="G587" s="34"/>
      <c r="H587" s="224"/>
      <c r="I587" s="247"/>
      <c r="J587" s="247"/>
      <c r="K587" s="247"/>
      <c r="L587" s="33" t="s">
        <v>123</v>
      </c>
      <c r="M587" s="32" t="s">
        <v>175</v>
      </c>
      <c r="N587" s="33" t="s">
        <v>122</v>
      </c>
      <c r="O587" s="32" t="s">
        <v>175</v>
      </c>
      <c r="P587" s="33" t="s">
        <v>120</v>
      </c>
      <c r="Q587" s="32"/>
      <c r="R587" s="33" t="s">
        <v>119</v>
      </c>
      <c r="S587" s="32"/>
      <c r="T587" s="33" t="s">
        <v>118</v>
      </c>
      <c r="U587" s="32"/>
      <c r="V587" s="33" t="s">
        <v>117</v>
      </c>
      <c r="W587" s="32"/>
      <c r="X587" s="33" t="s">
        <v>116</v>
      </c>
      <c r="Y587" s="32"/>
      <c r="Z587" s="33" t="s">
        <v>115</v>
      </c>
      <c r="AA587" s="32"/>
      <c r="AB587" s="31"/>
      <c r="AC587" s="32"/>
      <c r="AD587" s="31"/>
      <c r="AE587" s="23"/>
      <c r="AF587" s="251"/>
      <c r="AG587" s="251"/>
      <c r="AH587" s="22"/>
      <c r="AI587" s="11"/>
      <c r="AJ587" s="234"/>
      <c r="AK587" s="240"/>
      <c r="AL587" s="231"/>
      <c r="AM587" s="234"/>
      <c r="AN587" s="240"/>
      <c r="AO587" s="231"/>
      <c r="AP587" s="234"/>
      <c r="AQ587" s="240"/>
      <c r="AR587" s="231"/>
      <c r="AS587" s="234"/>
      <c r="AT587" s="240"/>
      <c r="AU587" s="231"/>
      <c r="AV587" s="234"/>
      <c r="AW587" s="237"/>
      <c r="AX587" s="231"/>
      <c r="AY587" s="292"/>
      <c r="AZ587" s="228"/>
      <c r="BA587" s="228"/>
      <c r="BB587" s="295"/>
    </row>
    <row r="588" spans="2:62" ht="28.15" customHeight="1" x14ac:dyDescent="0.2">
      <c r="B588" s="30"/>
      <c r="C588" s="244"/>
      <c r="D588" s="29"/>
      <c r="E588" s="28"/>
      <c r="F588" s="28"/>
      <c r="G588" s="27"/>
      <c r="H588" s="225"/>
      <c r="I588" s="248"/>
      <c r="J588" s="248"/>
      <c r="K588" s="248"/>
      <c r="L588" s="26" t="s">
        <v>114</v>
      </c>
      <c r="M588" s="25" t="s">
        <v>132</v>
      </c>
      <c r="N588" s="26" t="s">
        <v>112</v>
      </c>
      <c r="O588" s="25" t="s">
        <v>113</v>
      </c>
      <c r="P588" s="26" t="s">
        <v>111</v>
      </c>
      <c r="Q588" s="25"/>
      <c r="R588" s="26" t="s">
        <v>110</v>
      </c>
      <c r="S588" s="25"/>
      <c r="T588" s="26" t="s">
        <v>109</v>
      </c>
      <c r="U588" s="25"/>
      <c r="V588" s="26" t="s">
        <v>108</v>
      </c>
      <c r="W588" s="25"/>
      <c r="X588" s="26" t="s">
        <v>107</v>
      </c>
      <c r="Y588" s="25"/>
      <c r="Z588" s="26" t="s">
        <v>106</v>
      </c>
      <c r="AA588" s="25"/>
      <c r="AB588" s="24"/>
      <c r="AC588" s="25"/>
      <c r="AD588" s="24"/>
      <c r="AE588" s="23"/>
      <c r="AF588" s="251"/>
      <c r="AG588" s="251"/>
      <c r="AH588" s="22"/>
      <c r="AI588" s="11"/>
      <c r="AJ588" s="234"/>
      <c r="AK588" s="240"/>
      <c r="AL588" s="231"/>
      <c r="AM588" s="234"/>
      <c r="AN588" s="240"/>
      <c r="AO588" s="231"/>
      <c r="AP588" s="234"/>
      <c r="AQ588" s="240"/>
      <c r="AR588" s="231"/>
      <c r="AS588" s="234"/>
      <c r="AT588" s="240"/>
      <c r="AU588" s="231"/>
      <c r="AV588" s="234"/>
      <c r="AW588" s="237"/>
      <c r="AX588" s="231"/>
      <c r="AY588" s="292"/>
      <c r="AZ588" s="228"/>
      <c r="BA588" s="228"/>
      <c r="BB588" s="295"/>
    </row>
    <row r="589" spans="2:62" ht="28.15" customHeight="1" thickBot="1" x14ac:dyDescent="0.25">
      <c r="B589" s="30"/>
      <c r="C589" s="253"/>
      <c r="D589" s="51"/>
      <c r="E589" s="50"/>
      <c r="F589" s="50"/>
      <c r="G589" s="49"/>
      <c r="H589" s="226"/>
      <c r="I589" s="254"/>
      <c r="J589" s="254"/>
      <c r="K589" s="254"/>
      <c r="L589" s="48" t="s">
        <v>105</v>
      </c>
      <c r="M589" s="47" t="s">
        <v>113</v>
      </c>
      <c r="N589" s="48" t="s">
        <v>103</v>
      </c>
      <c r="O589" s="47" t="s">
        <v>104</v>
      </c>
      <c r="P589" s="48" t="s">
        <v>102</v>
      </c>
      <c r="Q589" s="47"/>
      <c r="R589" s="48" t="s">
        <v>101</v>
      </c>
      <c r="S589" s="47"/>
      <c r="T589" s="48">
        <v>20</v>
      </c>
      <c r="U589" s="47"/>
      <c r="V589" s="48" t="s">
        <v>100</v>
      </c>
      <c r="W589" s="47"/>
      <c r="X589" s="48" t="s">
        <v>99</v>
      </c>
      <c r="Y589" s="47"/>
      <c r="Z589" s="48" t="s">
        <v>98</v>
      </c>
      <c r="AA589" s="47"/>
      <c r="AB589" s="16"/>
      <c r="AC589" s="47"/>
      <c r="AD589" s="16"/>
      <c r="AE589" s="46"/>
      <c r="AF589" s="255"/>
      <c r="AG589" s="255"/>
      <c r="AH589" s="45"/>
      <c r="AI589" s="11"/>
      <c r="AJ589" s="235"/>
      <c r="AK589" s="241"/>
      <c r="AL589" s="232"/>
      <c r="AM589" s="235"/>
      <c r="AN589" s="241"/>
      <c r="AO589" s="232"/>
      <c r="AP589" s="235"/>
      <c r="AQ589" s="241"/>
      <c r="AR589" s="232"/>
      <c r="AS589" s="235"/>
      <c r="AT589" s="241"/>
      <c r="AU589" s="232"/>
      <c r="AV589" s="235"/>
      <c r="AW589" s="238"/>
      <c r="AX589" s="232"/>
      <c r="AY589" s="293"/>
      <c r="AZ589" s="229"/>
      <c r="BA589" s="229"/>
      <c r="BB589" s="296"/>
    </row>
    <row r="590" spans="2:62" ht="28.15" customHeight="1" x14ac:dyDescent="0.2">
      <c r="B590" s="30"/>
      <c r="C590" s="242">
        <v>3</v>
      </c>
      <c r="D590" s="44"/>
      <c r="E590" s="43"/>
      <c r="F590" s="43"/>
      <c r="G590" s="42"/>
      <c r="H590" s="223"/>
      <c r="I590" s="246">
        <v>32</v>
      </c>
      <c r="J590" s="246">
        <v>14</v>
      </c>
      <c r="K590" s="246">
        <v>7</v>
      </c>
      <c r="L590" s="41" t="s">
        <v>133</v>
      </c>
      <c r="M590" s="40" t="s">
        <v>414</v>
      </c>
      <c r="N590" s="41" t="s">
        <v>131</v>
      </c>
      <c r="O590" s="40" t="s">
        <v>113</v>
      </c>
      <c r="P590" s="41" t="s">
        <v>130</v>
      </c>
      <c r="Q590" s="40"/>
      <c r="R590" s="41" t="s">
        <v>129</v>
      </c>
      <c r="S590" s="40"/>
      <c r="T590" s="41" t="s">
        <v>128</v>
      </c>
      <c r="U590" s="40"/>
      <c r="V590" s="41" t="s">
        <v>127</v>
      </c>
      <c r="W590" s="40"/>
      <c r="X590" s="41" t="s">
        <v>126</v>
      </c>
      <c r="Y590" s="40"/>
      <c r="Z590" s="41" t="s">
        <v>125</v>
      </c>
      <c r="AA590" s="40"/>
      <c r="AB590" s="39"/>
      <c r="AC590" s="40"/>
      <c r="AD590" s="39"/>
      <c r="AE590" s="38"/>
      <c r="AF590" s="250"/>
      <c r="AG590" s="250"/>
      <c r="AH590" s="37"/>
      <c r="AI590" s="11"/>
      <c r="AJ590" s="233">
        <f>SUMPRODUCT(LEN($M590:$S593)-LEN(SUBSTITUTE($M590:$S593,"A", "")))</f>
        <v>2</v>
      </c>
      <c r="AK590" s="239">
        <f>SUMPRODUCT(LEN($AD590:$AD593)-LEN(SUBSTITUTE($AD590:$AD593,"A", "")))</f>
        <v>0</v>
      </c>
      <c r="AL590" s="230">
        <f>SUMPRODUCT(LEN($AC590:$AC593)-LEN(SUBSTITUTE($AC590:$AC593,"A", "")))</f>
        <v>0</v>
      </c>
      <c r="AM590" s="233">
        <f>SUMPRODUCT(LEN($M590:$S593)-LEN(SUBSTITUTE($M590:$S593,"S", "")))</f>
        <v>7</v>
      </c>
      <c r="AN590" s="239">
        <f>SUMPRODUCT(LEN($AD590:$AD593)-LEN(SUBSTITUTE($AD590:$AD593,"S", "")))</f>
        <v>0</v>
      </c>
      <c r="AO590" s="230">
        <f>SUMPRODUCT(LEN($AC590:$AC593)-LEN(SUBSTITUTE($AC590:$AC593,"S", "")))</f>
        <v>0</v>
      </c>
      <c r="AP590" s="233">
        <f>SUMPRODUCT(LEN($M590:$S593)-LEN(SUBSTITUTE($M590:$S593,"F", "")))</f>
        <v>0</v>
      </c>
      <c r="AQ590" s="239">
        <f>SUMPRODUCT(LEN($AD590:$AD593)-LEN(SUBSTITUTE($AD590:$AD593,"F", "")))</f>
        <v>0</v>
      </c>
      <c r="AR590" s="230">
        <f>SUMPRODUCT(LEN($AC590:$AC593)-LEN(SUBSTITUTE($AC590:$AC593,"F", "")))</f>
        <v>0</v>
      </c>
      <c r="AS590" s="233">
        <f>SUMPRODUCT(LEN($M590:$S593)-LEN(SUBSTITUTE($M590:$S593,"G", "")))</f>
        <v>3</v>
      </c>
      <c r="AT590" s="239">
        <f>SUMPRODUCT(LEN($AD590:$AD593)-LEN(SUBSTITUTE($AD590:$AD593,"G", "")))</f>
        <v>0</v>
      </c>
      <c r="AU590" s="230">
        <f>SUMPRODUCT(LEN($AC590:$AC593)-LEN(SUBSTITUTE($AC590:$AC593,"G", "")))</f>
        <v>0</v>
      </c>
      <c r="AV590" s="233">
        <f>SUMPRODUCT(LEN($L590:$S593)-LEN(SUBSTITUTE($L590:$S593,"M", "")))</f>
        <v>0</v>
      </c>
      <c r="AW590" s="236">
        <f>SUMPRODUCT(LEN($AD590:$AD593)-LEN(SUBSTITUTE($AD590:$AD593,"M", "")))</f>
        <v>0</v>
      </c>
      <c r="AX590" s="230">
        <f>SUMPRODUCT(LEN($AC590:$AC593)-LEN(SUBSTITUTE($AC590:$AC593,"M", "")))</f>
        <v>0</v>
      </c>
      <c r="AY590" s="291">
        <f>SUMPRODUCT(LEN($AE590:$AE593)-LEN(SUBSTITUTE($AE590:$AE593,"S", "")))</f>
        <v>0</v>
      </c>
      <c r="AZ590" s="227">
        <f>SUMPRODUCT(LEN($AE590:$AE593)-LEN(SUBSTITUTE($AE590:$AE593,"F", "")))</f>
        <v>0</v>
      </c>
      <c r="BA590" s="227">
        <f>SUMPRODUCT(LEN($AE590:$AE593)-LEN(SUBSTITUTE($AE590:$AE593,"G", "")))</f>
        <v>0</v>
      </c>
      <c r="BB590" s="294">
        <f>SUMPRODUCT(LEN($AE590:$AE593)-LEN(SUBSTITUTE($AE590:$AE593,"M", "")))</f>
        <v>0</v>
      </c>
    </row>
    <row r="591" spans="2:62" ht="28.15" customHeight="1" thickBot="1" x14ac:dyDescent="0.25">
      <c r="B591" s="30"/>
      <c r="C591" s="243"/>
      <c r="D591" s="36"/>
      <c r="E591" s="35"/>
      <c r="F591" s="35"/>
      <c r="G591" s="34"/>
      <c r="H591" s="224"/>
      <c r="I591" s="247"/>
      <c r="J591" s="247"/>
      <c r="K591" s="247"/>
      <c r="L591" s="33" t="s">
        <v>123</v>
      </c>
      <c r="M591" s="32" t="s">
        <v>399</v>
      </c>
      <c r="N591" s="33" t="s">
        <v>122</v>
      </c>
      <c r="O591" s="32" t="s">
        <v>113</v>
      </c>
      <c r="P591" s="33" t="s">
        <v>120</v>
      </c>
      <c r="Q591" s="32"/>
      <c r="R591" s="33" t="s">
        <v>119</v>
      </c>
      <c r="S591" s="32"/>
      <c r="T591" s="33" t="s">
        <v>118</v>
      </c>
      <c r="U591" s="32"/>
      <c r="V591" s="33" t="s">
        <v>117</v>
      </c>
      <c r="W591" s="32"/>
      <c r="X591" s="33" t="s">
        <v>116</v>
      </c>
      <c r="Y591" s="32"/>
      <c r="Z591" s="33" t="s">
        <v>115</v>
      </c>
      <c r="AA591" s="32"/>
      <c r="AB591" s="31"/>
      <c r="AC591" s="32"/>
      <c r="AD591" s="31"/>
      <c r="AE591" s="23"/>
      <c r="AF591" s="251"/>
      <c r="AG591" s="251"/>
      <c r="AH591" s="22"/>
      <c r="AI591" s="11"/>
      <c r="AJ591" s="234"/>
      <c r="AK591" s="240"/>
      <c r="AL591" s="231"/>
      <c r="AM591" s="234"/>
      <c r="AN591" s="240"/>
      <c r="AO591" s="231"/>
      <c r="AP591" s="234"/>
      <c r="AQ591" s="240"/>
      <c r="AR591" s="231"/>
      <c r="AS591" s="234"/>
      <c r="AT591" s="240"/>
      <c r="AU591" s="231"/>
      <c r="AV591" s="234"/>
      <c r="AW591" s="237"/>
      <c r="AX591" s="231"/>
      <c r="AY591" s="292"/>
      <c r="AZ591" s="228"/>
      <c r="BA591" s="228"/>
      <c r="BB591" s="295"/>
    </row>
    <row r="592" spans="2:62" ht="28.15" customHeight="1" x14ac:dyDescent="0.2">
      <c r="B592" s="30"/>
      <c r="C592" s="244"/>
      <c r="D592" s="29"/>
      <c r="E592" s="28"/>
      <c r="F592" s="28"/>
      <c r="G592" s="27"/>
      <c r="H592" s="225"/>
      <c r="I592" s="248"/>
      <c r="J592" s="248"/>
      <c r="K592" s="248"/>
      <c r="L592" s="26" t="s">
        <v>114</v>
      </c>
      <c r="M592" s="25" t="s">
        <v>458</v>
      </c>
      <c r="N592" s="26" t="s">
        <v>112</v>
      </c>
      <c r="O592" s="25" t="s">
        <v>121</v>
      </c>
      <c r="P592" s="26" t="s">
        <v>111</v>
      </c>
      <c r="Q592" s="25"/>
      <c r="R592" s="26" t="s">
        <v>110</v>
      </c>
      <c r="S592" s="25"/>
      <c r="T592" s="26" t="s">
        <v>109</v>
      </c>
      <c r="U592" s="25"/>
      <c r="V592" s="26" t="s">
        <v>108</v>
      </c>
      <c r="W592" s="25"/>
      <c r="X592" s="26" t="s">
        <v>107</v>
      </c>
      <c r="Y592" s="25"/>
      <c r="Z592" s="26" t="s">
        <v>106</v>
      </c>
      <c r="AA592" s="25"/>
      <c r="AB592" s="24"/>
      <c r="AC592" s="25"/>
      <c r="AD592" s="24"/>
      <c r="AE592" s="23"/>
      <c r="AF592" s="251"/>
      <c r="AG592" s="251"/>
      <c r="AH592" s="22"/>
      <c r="AI592" s="11"/>
      <c r="AJ592" s="234"/>
      <c r="AK592" s="240"/>
      <c r="AL592" s="231"/>
      <c r="AM592" s="234"/>
      <c r="AN592" s="240"/>
      <c r="AO592" s="231"/>
      <c r="AP592" s="234"/>
      <c r="AQ592" s="240"/>
      <c r="AR592" s="231"/>
      <c r="AS592" s="234"/>
      <c r="AT592" s="240"/>
      <c r="AU592" s="231"/>
      <c r="AV592" s="234"/>
      <c r="AW592" s="237"/>
      <c r="AX592" s="231"/>
      <c r="AY592" s="292"/>
      <c r="AZ592" s="228"/>
      <c r="BA592" s="228"/>
      <c r="BB592" s="295"/>
    </row>
    <row r="593" spans="2:62" ht="28.15" customHeight="1" thickBot="1" x14ac:dyDescent="0.25">
      <c r="B593" s="21"/>
      <c r="C593" s="245"/>
      <c r="D593" s="20"/>
      <c r="E593" s="19"/>
      <c r="F593" s="19"/>
      <c r="G593" s="18"/>
      <c r="H593" s="226"/>
      <c r="I593" s="249"/>
      <c r="J593" s="249"/>
      <c r="K593" s="249"/>
      <c r="L593" s="17" t="s">
        <v>105</v>
      </c>
      <c r="M593" s="15" t="s">
        <v>175</v>
      </c>
      <c r="N593" s="17" t="s">
        <v>103</v>
      </c>
      <c r="O593" s="15"/>
      <c r="P593" s="17" t="s">
        <v>102</v>
      </c>
      <c r="Q593" s="15"/>
      <c r="R593" s="17" t="s">
        <v>101</v>
      </c>
      <c r="S593" s="15"/>
      <c r="T593" s="17">
        <v>20</v>
      </c>
      <c r="U593" s="15"/>
      <c r="V593" s="17" t="s">
        <v>100</v>
      </c>
      <c r="W593" s="15"/>
      <c r="X593" s="17" t="s">
        <v>99</v>
      </c>
      <c r="Y593" s="15"/>
      <c r="Z593" s="17" t="s">
        <v>98</v>
      </c>
      <c r="AA593" s="15"/>
      <c r="AB593" s="16"/>
      <c r="AC593" s="15"/>
      <c r="AD593" s="14"/>
      <c r="AE593" s="13"/>
      <c r="AF593" s="252"/>
      <c r="AG593" s="252"/>
      <c r="AH593" s="12"/>
      <c r="AI593" s="11"/>
      <c r="AJ593" s="235"/>
      <c r="AK593" s="241"/>
      <c r="AL593" s="232"/>
      <c r="AM593" s="235"/>
      <c r="AN593" s="241"/>
      <c r="AO593" s="232"/>
      <c r="AP593" s="235"/>
      <c r="AQ593" s="241"/>
      <c r="AR593" s="232"/>
      <c r="AS593" s="235"/>
      <c r="AT593" s="241"/>
      <c r="AU593" s="232"/>
      <c r="AV593" s="235"/>
      <c r="AW593" s="238"/>
      <c r="AX593" s="232"/>
      <c r="AY593" s="293"/>
      <c r="AZ593" s="229"/>
      <c r="BA593" s="229"/>
      <c r="BB593" s="296"/>
    </row>
    <row r="594" spans="2:62" ht="85.9" customHeight="1" thickTop="1" thickBot="1" x14ac:dyDescent="0.35">
      <c r="B594" s="105" t="s">
        <v>174</v>
      </c>
      <c r="C594" s="95" t="s">
        <v>173</v>
      </c>
      <c r="D594" s="100" t="s">
        <v>172</v>
      </c>
      <c r="E594" s="104" t="s">
        <v>171</v>
      </c>
      <c r="F594" s="103"/>
      <c r="G594" s="102"/>
      <c r="H594" s="101" t="s">
        <v>170</v>
      </c>
      <c r="I594" s="100" t="s">
        <v>96</v>
      </c>
      <c r="J594" s="100" t="s">
        <v>169</v>
      </c>
      <c r="K594" s="100" t="s">
        <v>97</v>
      </c>
      <c r="L594" s="256" t="s">
        <v>168</v>
      </c>
      <c r="M594" s="262"/>
      <c r="N594" s="256" t="s">
        <v>167</v>
      </c>
      <c r="O594" s="262"/>
      <c r="P594" s="256" t="s">
        <v>167</v>
      </c>
      <c r="Q594" s="257"/>
      <c r="R594" s="256" t="s">
        <v>167</v>
      </c>
      <c r="S594" s="257"/>
      <c r="T594" s="256" t="s">
        <v>167</v>
      </c>
      <c r="U594" s="257"/>
      <c r="V594" s="256" t="s">
        <v>167</v>
      </c>
      <c r="W594" s="257"/>
      <c r="X594" s="256" t="s">
        <v>167</v>
      </c>
      <c r="Y594" s="257"/>
      <c r="Z594" s="256" t="s">
        <v>167</v>
      </c>
      <c r="AA594" s="257"/>
      <c r="AB594" s="261" t="s">
        <v>166</v>
      </c>
      <c r="AC594" s="257"/>
      <c r="AD594" s="101" t="s">
        <v>165</v>
      </c>
      <c r="AE594" s="101" t="s">
        <v>164</v>
      </c>
      <c r="AF594" s="100" t="s">
        <v>163</v>
      </c>
      <c r="AG594" s="100" t="s">
        <v>162</v>
      </c>
      <c r="AH594" s="99" t="s">
        <v>161</v>
      </c>
      <c r="AI594" s="98"/>
      <c r="AJ594" s="96" t="s">
        <v>160</v>
      </c>
      <c r="AK594" s="95" t="s">
        <v>159</v>
      </c>
      <c r="AL594" s="94" t="s">
        <v>158</v>
      </c>
      <c r="AM594" s="96" t="s">
        <v>157</v>
      </c>
      <c r="AN594" s="95" t="s">
        <v>156</v>
      </c>
      <c r="AO594" s="94" t="s">
        <v>155</v>
      </c>
      <c r="AP594" s="96" t="s">
        <v>154</v>
      </c>
      <c r="AQ594" s="95" t="s">
        <v>153</v>
      </c>
      <c r="AR594" s="97" t="s">
        <v>152</v>
      </c>
      <c r="AS594" s="96" t="s">
        <v>151</v>
      </c>
      <c r="AT594" s="95" t="s">
        <v>150</v>
      </c>
      <c r="AU594" s="94" t="s">
        <v>149</v>
      </c>
      <c r="AV594" s="96" t="s">
        <v>148</v>
      </c>
      <c r="AW594" s="95" t="s">
        <v>147</v>
      </c>
      <c r="AX594" s="94" t="s">
        <v>146</v>
      </c>
      <c r="AY594" s="93" t="s">
        <v>145</v>
      </c>
      <c r="AZ594" s="92" t="s">
        <v>144</v>
      </c>
      <c r="BA594" s="92" t="s">
        <v>143</v>
      </c>
      <c r="BB594" s="91" t="s">
        <v>142</v>
      </c>
    </row>
    <row r="595" spans="2:62" ht="48" thickBot="1" x14ac:dyDescent="0.3">
      <c r="B595" s="90" t="s">
        <v>210</v>
      </c>
      <c r="C595" s="89"/>
      <c r="D595" s="88">
        <v>179</v>
      </c>
      <c r="E595" s="258"/>
      <c r="F595" s="259"/>
      <c r="G595" s="260"/>
      <c r="H595" s="87" t="s">
        <v>140</v>
      </c>
      <c r="I595" s="86"/>
      <c r="J595" s="86"/>
      <c r="K595" s="85"/>
      <c r="L595" s="84"/>
      <c r="M595" s="81"/>
      <c r="N595" s="84"/>
      <c r="O595" s="81"/>
      <c r="P595" s="84"/>
      <c r="Q595" s="81"/>
      <c r="R595" s="84"/>
      <c r="S595" s="81"/>
      <c r="T595" s="84"/>
      <c r="U595" s="81"/>
      <c r="V595" s="84"/>
      <c r="W595" s="81"/>
      <c r="X595" s="84"/>
      <c r="Y595" s="81"/>
      <c r="Z595" s="84"/>
      <c r="AA595" s="83"/>
      <c r="AB595" s="82" t="s">
        <v>139</v>
      </c>
      <c r="AC595" s="81"/>
      <c r="AD595" s="81"/>
      <c r="AE595" s="81"/>
      <c r="AF595" s="80"/>
      <c r="AG595" s="80"/>
      <c r="AH595" s="60"/>
      <c r="AI595" s="79" t="s">
        <v>138</v>
      </c>
      <c r="AJ595" s="78">
        <f t="shared" ref="AJ595:BB595" si="78">SUM(AJ597:AJ608)</f>
        <v>24</v>
      </c>
      <c r="AK595" s="77">
        <f t="shared" si="78"/>
        <v>0</v>
      </c>
      <c r="AL595" s="76">
        <f t="shared" si="78"/>
        <v>0</v>
      </c>
      <c r="AM595" s="78">
        <f t="shared" si="78"/>
        <v>12</v>
      </c>
      <c r="AN595" s="77">
        <f t="shared" si="78"/>
        <v>2</v>
      </c>
      <c r="AO595" s="76">
        <f t="shared" si="78"/>
        <v>0</v>
      </c>
      <c r="AP595" s="78">
        <f t="shared" si="78"/>
        <v>1</v>
      </c>
      <c r="AQ595" s="77">
        <f t="shared" si="78"/>
        <v>0</v>
      </c>
      <c r="AR595" s="76">
        <f t="shared" si="78"/>
        <v>0</v>
      </c>
      <c r="AS595" s="78">
        <f t="shared" si="78"/>
        <v>1</v>
      </c>
      <c r="AT595" s="77">
        <f t="shared" si="78"/>
        <v>0</v>
      </c>
      <c r="AU595" s="76">
        <f t="shared" si="78"/>
        <v>0</v>
      </c>
      <c r="AV595" s="78">
        <f t="shared" si="78"/>
        <v>0</v>
      </c>
      <c r="AW595" s="77">
        <f t="shared" si="78"/>
        <v>0</v>
      </c>
      <c r="AX595" s="76">
        <f t="shared" si="78"/>
        <v>0</v>
      </c>
      <c r="AY595" s="75">
        <f t="shared" si="78"/>
        <v>0</v>
      </c>
      <c r="AZ595" s="74">
        <f t="shared" si="78"/>
        <v>0</v>
      </c>
      <c r="BA595" s="74">
        <f t="shared" si="78"/>
        <v>0</v>
      </c>
      <c r="BB595" s="73">
        <f t="shared" si="78"/>
        <v>0</v>
      </c>
      <c r="BC595" s="72" t="s">
        <v>137</v>
      </c>
      <c r="BF595" s="5">
        <f>SUM(AJ595:AL595)/$BG$5</f>
        <v>8</v>
      </c>
      <c r="BG595" s="5">
        <f>SUM(AM595:AO595,AY595)/$BG$5</f>
        <v>4.666666666666667</v>
      </c>
      <c r="BH595" s="5">
        <f>SUM(AP595:AR595,AZ595)/$BG$5</f>
        <v>0.33333333333333331</v>
      </c>
      <c r="BI595" s="5">
        <f>SUM(AS595:AU595,BA595)/$BG$5</f>
        <v>0.33333333333333331</v>
      </c>
      <c r="BJ595" s="5">
        <f>SUM(AV595:AX595,BB595)/$BG$5</f>
        <v>0</v>
      </c>
    </row>
    <row r="596" spans="2:62" ht="37.5" thickBot="1" x14ac:dyDescent="0.3">
      <c r="B596" s="71"/>
      <c r="C596" s="70"/>
      <c r="D596" s="69"/>
      <c r="E596" s="68"/>
      <c r="F596" s="68"/>
      <c r="G596" s="67"/>
      <c r="H596" s="66"/>
      <c r="I596" s="64"/>
      <c r="J596" s="64"/>
      <c r="K596" s="65"/>
      <c r="L596" s="64"/>
      <c r="M596" s="62"/>
      <c r="N596" s="64"/>
      <c r="O596" s="62"/>
      <c r="P596" s="64"/>
      <c r="Q596" s="62"/>
      <c r="R596" s="64"/>
      <c r="S596" s="62"/>
      <c r="T596" s="64"/>
      <c r="U596" s="62"/>
      <c r="V596" s="64"/>
      <c r="W596" s="62"/>
      <c r="X596" s="64"/>
      <c r="Y596" s="62"/>
      <c r="Z596" s="64"/>
      <c r="AA596" s="62"/>
      <c r="AB596" s="63"/>
      <c r="AC596" s="62"/>
      <c r="AD596" s="62"/>
      <c r="AE596" s="62"/>
      <c r="AF596" s="61"/>
      <c r="AG596" s="61"/>
      <c r="AH596" s="60"/>
      <c r="AI596" s="59" t="s">
        <v>136</v>
      </c>
      <c r="AJ596" s="58">
        <f t="shared" ref="AJ596:BB596" si="79">AJ595/3</f>
        <v>8</v>
      </c>
      <c r="AK596" s="57">
        <f t="shared" si="79"/>
        <v>0</v>
      </c>
      <c r="AL596" s="56">
        <f t="shared" si="79"/>
        <v>0</v>
      </c>
      <c r="AM596" s="58">
        <f t="shared" si="79"/>
        <v>4</v>
      </c>
      <c r="AN596" s="57">
        <f t="shared" si="79"/>
        <v>0.66666666666666663</v>
      </c>
      <c r="AO596" s="56">
        <f t="shared" si="79"/>
        <v>0</v>
      </c>
      <c r="AP596" s="58">
        <f t="shared" si="79"/>
        <v>0.33333333333333331</v>
      </c>
      <c r="AQ596" s="57">
        <f t="shared" si="79"/>
        <v>0</v>
      </c>
      <c r="AR596" s="56">
        <f t="shared" si="79"/>
        <v>0</v>
      </c>
      <c r="AS596" s="58">
        <f t="shared" si="79"/>
        <v>0.33333333333333331</v>
      </c>
      <c r="AT596" s="57">
        <f t="shared" si="79"/>
        <v>0</v>
      </c>
      <c r="AU596" s="56">
        <f t="shared" si="79"/>
        <v>0</v>
      </c>
      <c r="AV596" s="58">
        <f t="shared" si="79"/>
        <v>0</v>
      </c>
      <c r="AW596" s="57">
        <f t="shared" si="79"/>
        <v>0</v>
      </c>
      <c r="AX596" s="56">
        <f t="shared" si="79"/>
        <v>0</v>
      </c>
      <c r="AY596" s="55">
        <f t="shared" si="79"/>
        <v>0</v>
      </c>
      <c r="AZ596" s="54">
        <f t="shared" si="79"/>
        <v>0</v>
      </c>
      <c r="BA596" s="54">
        <f t="shared" si="79"/>
        <v>0</v>
      </c>
      <c r="BB596" s="53">
        <f t="shared" si="79"/>
        <v>0</v>
      </c>
      <c r="BC596" s="52" t="s">
        <v>135</v>
      </c>
    </row>
    <row r="597" spans="2:62" ht="28.15" customHeight="1" x14ac:dyDescent="0.2">
      <c r="B597" s="30"/>
      <c r="C597" s="242">
        <v>1</v>
      </c>
      <c r="D597" s="44"/>
      <c r="E597" s="43"/>
      <c r="F597" s="43"/>
      <c r="G597" s="42"/>
      <c r="H597" s="223" t="s">
        <v>183</v>
      </c>
      <c r="I597" s="246">
        <v>30</v>
      </c>
      <c r="J597" s="246">
        <v>16</v>
      </c>
      <c r="K597" s="246">
        <v>8</v>
      </c>
      <c r="L597" s="41" t="s">
        <v>133</v>
      </c>
      <c r="M597" s="40" t="s">
        <v>414</v>
      </c>
      <c r="N597" s="41" t="s">
        <v>131</v>
      </c>
      <c r="O597" s="40" t="s">
        <v>132</v>
      </c>
      <c r="P597" s="41" t="s">
        <v>130</v>
      </c>
      <c r="Q597" s="40"/>
      <c r="R597" s="41" t="s">
        <v>129</v>
      </c>
      <c r="S597" s="40"/>
      <c r="T597" s="41" t="s">
        <v>128</v>
      </c>
      <c r="U597" s="40"/>
      <c r="V597" s="41" t="s">
        <v>127</v>
      </c>
      <c r="W597" s="40"/>
      <c r="X597" s="41" t="s">
        <v>126</v>
      </c>
      <c r="Y597" s="40"/>
      <c r="Z597" s="41" t="s">
        <v>125</v>
      </c>
      <c r="AA597" s="40"/>
      <c r="AB597" s="39"/>
      <c r="AC597" s="40"/>
      <c r="AD597" s="39"/>
      <c r="AE597" s="38"/>
      <c r="AF597" s="250"/>
      <c r="AG597" s="250"/>
      <c r="AH597" s="37"/>
      <c r="AI597" s="11"/>
      <c r="AJ597" s="233">
        <f>SUMPRODUCT(LEN($M597:$S600)-LEN(SUBSTITUTE($M597:$S600,"A", "")))</f>
        <v>6</v>
      </c>
      <c r="AK597" s="239">
        <f>SUMPRODUCT(LEN($AD597:$AD600)-LEN(SUBSTITUTE($AD597:$AD600,"A", "")))</f>
        <v>0</v>
      </c>
      <c r="AL597" s="230">
        <f>SUMPRODUCT(LEN($AC597:$AC600)-LEN(SUBSTITUTE($AC597:$AC600,"A", "")))</f>
        <v>0</v>
      </c>
      <c r="AM597" s="233">
        <f>SUMPRODUCT(LEN($M597:$S600)-LEN(SUBSTITUTE($M597:$S600,"S", "")))</f>
        <v>3</v>
      </c>
      <c r="AN597" s="239">
        <f>SUMPRODUCT(LEN($AD597:$AD600)-LEN(SUBSTITUTE($AD597:$AD600,"S", "")))</f>
        <v>0</v>
      </c>
      <c r="AO597" s="230">
        <f>SUMPRODUCT(LEN($AC597:$AC600)-LEN(SUBSTITUTE($AC597:$AC600,"S", "")))</f>
        <v>0</v>
      </c>
      <c r="AP597" s="233">
        <f>SUMPRODUCT(LEN($M597:$S600)-LEN(SUBSTITUTE($M597:$S600,"F", "")))</f>
        <v>0</v>
      </c>
      <c r="AQ597" s="239">
        <f>SUMPRODUCT(LEN($AD597:$AD600)-LEN(SUBSTITUTE($AD597:$AD600,"F", "")))</f>
        <v>0</v>
      </c>
      <c r="AR597" s="230">
        <f>SUMPRODUCT(LEN($AC597:$AC600)-LEN(SUBSTITUTE($AC597:$AC600,"F", "")))</f>
        <v>0</v>
      </c>
      <c r="AS597" s="233">
        <f>SUMPRODUCT(LEN($M597:$S600)-LEN(SUBSTITUTE($M597:$S600,"G", "")))</f>
        <v>1</v>
      </c>
      <c r="AT597" s="239">
        <f>SUMPRODUCT(LEN($AD597:$AD600)-LEN(SUBSTITUTE($AD597:$AD600,"G", "")))</f>
        <v>0</v>
      </c>
      <c r="AU597" s="230">
        <f>SUMPRODUCT(LEN($AC597:$AC600)-LEN(SUBSTITUTE($AC597:$AC600,"G", "")))</f>
        <v>0</v>
      </c>
      <c r="AV597" s="233">
        <f>SUMPRODUCT(LEN($L597:$S600)-LEN(SUBSTITUTE($L597:$S600,"M", "")))</f>
        <v>0</v>
      </c>
      <c r="AW597" s="236">
        <f>SUMPRODUCT(LEN($AD597:$AD600)-LEN(SUBSTITUTE($AD597:$AD600,"M", "")))</f>
        <v>0</v>
      </c>
      <c r="AX597" s="230">
        <f>SUMPRODUCT(LEN($AC597:$AC600)-LEN(SUBSTITUTE($AC597:$AC600,"M", "")))</f>
        <v>0</v>
      </c>
      <c r="AY597" s="291">
        <f>SUMPRODUCT(LEN($AE597:$AE600)-LEN(SUBSTITUTE($AE597:$AE600,"S", "")))</f>
        <v>0</v>
      </c>
      <c r="AZ597" s="227">
        <f>SUMPRODUCT(LEN($AE597:$AE600)-LEN(SUBSTITUTE($AE597:$AE600,"F", "")))</f>
        <v>0</v>
      </c>
      <c r="BA597" s="227">
        <f>SUMPRODUCT(LEN($AE597:$AE600)-LEN(SUBSTITUTE($AE597:$AE600,"G", "")))</f>
        <v>0</v>
      </c>
      <c r="BB597" s="294">
        <f>SUMPRODUCT(LEN($AE597:$AE600)-LEN(SUBSTITUTE($AE597:$AE600,"M", "")))</f>
        <v>0</v>
      </c>
    </row>
    <row r="598" spans="2:62" ht="28.15" customHeight="1" thickBot="1" x14ac:dyDescent="0.25">
      <c r="B598" s="30"/>
      <c r="C598" s="243"/>
      <c r="D598" s="36"/>
      <c r="E598" s="35"/>
      <c r="F598" s="35"/>
      <c r="G598" s="34"/>
      <c r="H598" s="224"/>
      <c r="I598" s="247"/>
      <c r="J598" s="247"/>
      <c r="K598" s="247"/>
      <c r="L598" s="33" t="s">
        <v>123</v>
      </c>
      <c r="M598" s="32" t="s">
        <v>132</v>
      </c>
      <c r="N598" s="33" t="s">
        <v>122</v>
      </c>
      <c r="O598" s="32" t="s">
        <v>121</v>
      </c>
      <c r="P598" s="33" t="s">
        <v>120</v>
      </c>
      <c r="Q598" s="32"/>
      <c r="R598" s="33" t="s">
        <v>119</v>
      </c>
      <c r="S598" s="32"/>
      <c r="T598" s="33" t="s">
        <v>118</v>
      </c>
      <c r="U598" s="32"/>
      <c r="V598" s="33" t="s">
        <v>117</v>
      </c>
      <c r="W598" s="32"/>
      <c r="X598" s="33" t="s">
        <v>116</v>
      </c>
      <c r="Y598" s="32"/>
      <c r="Z598" s="33" t="s">
        <v>115</v>
      </c>
      <c r="AA598" s="32"/>
      <c r="AB598" s="31"/>
      <c r="AC598" s="32"/>
      <c r="AD598" s="31"/>
      <c r="AE598" s="23"/>
      <c r="AF598" s="251"/>
      <c r="AG598" s="251"/>
      <c r="AH598" s="22"/>
      <c r="AI598" s="11"/>
      <c r="AJ598" s="234"/>
      <c r="AK598" s="240"/>
      <c r="AL598" s="231"/>
      <c r="AM598" s="234"/>
      <c r="AN598" s="240"/>
      <c r="AO598" s="231"/>
      <c r="AP598" s="234"/>
      <c r="AQ598" s="240"/>
      <c r="AR598" s="231"/>
      <c r="AS598" s="234"/>
      <c r="AT598" s="240"/>
      <c r="AU598" s="231"/>
      <c r="AV598" s="234"/>
      <c r="AW598" s="237"/>
      <c r="AX598" s="231"/>
      <c r="AY598" s="292"/>
      <c r="AZ598" s="228"/>
      <c r="BA598" s="228"/>
      <c r="BB598" s="295"/>
    </row>
    <row r="599" spans="2:62" ht="28.15" customHeight="1" x14ac:dyDescent="0.2">
      <c r="B599" s="30"/>
      <c r="C599" s="244"/>
      <c r="D599" s="29"/>
      <c r="E599" s="28"/>
      <c r="F599" s="28"/>
      <c r="G599" s="27"/>
      <c r="H599" s="225">
        <v>179</v>
      </c>
      <c r="I599" s="248"/>
      <c r="J599" s="248"/>
      <c r="K599" s="248"/>
      <c r="L599" s="26" t="s">
        <v>114</v>
      </c>
      <c r="M599" s="25" t="s">
        <v>180</v>
      </c>
      <c r="N599" s="26" t="s">
        <v>112</v>
      </c>
      <c r="O599" s="25" t="s">
        <v>104</v>
      </c>
      <c r="P599" s="26" t="s">
        <v>111</v>
      </c>
      <c r="Q599" s="25"/>
      <c r="R599" s="26" t="s">
        <v>110</v>
      </c>
      <c r="S599" s="25"/>
      <c r="T599" s="26" t="s">
        <v>109</v>
      </c>
      <c r="U599" s="25"/>
      <c r="V599" s="26" t="s">
        <v>108</v>
      </c>
      <c r="W599" s="25"/>
      <c r="X599" s="26" t="s">
        <v>107</v>
      </c>
      <c r="Y599" s="25"/>
      <c r="Z599" s="26" t="s">
        <v>106</v>
      </c>
      <c r="AA599" s="25"/>
      <c r="AB599" s="24"/>
      <c r="AC599" s="25"/>
      <c r="AD599" s="24"/>
      <c r="AE599" s="23"/>
      <c r="AF599" s="251"/>
      <c r="AG599" s="251"/>
      <c r="AH599" s="22"/>
      <c r="AI599" s="11"/>
      <c r="AJ599" s="234"/>
      <c r="AK599" s="240"/>
      <c r="AL599" s="231"/>
      <c r="AM599" s="234"/>
      <c r="AN599" s="240"/>
      <c r="AO599" s="231"/>
      <c r="AP599" s="234"/>
      <c r="AQ599" s="240"/>
      <c r="AR599" s="231"/>
      <c r="AS599" s="234"/>
      <c r="AT599" s="240"/>
      <c r="AU599" s="231"/>
      <c r="AV599" s="234"/>
      <c r="AW599" s="237"/>
      <c r="AX599" s="231"/>
      <c r="AY599" s="292"/>
      <c r="AZ599" s="228"/>
      <c r="BA599" s="228"/>
      <c r="BB599" s="295"/>
    </row>
    <row r="600" spans="2:62" ht="28.15" customHeight="1" thickBot="1" x14ac:dyDescent="0.25">
      <c r="B600" s="30"/>
      <c r="C600" s="253"/>
      <c r="D600" s="51"/>
      <c r="E600" s="50"/>
      <c r="F600" s="50"/>
      <c r="G600" s="49"/>
      <c r="H600" s="226"/>
      <c r="I600" s="254"/>
      <c r="J600" s="254"/>
      <c r="K600" s="254"/>
      <c r="L600" s="48" t="s">
        <v>105</v>
      </c>
      <c r="M600" s="47" t="s">
        <v>124</v>
      </c>
      <c r="N600" s="48" t="s">
        <v>103</v>
      </c>
      <c r="O600" s="47" t="s">
        <v>121</v>
      </c>
      <c r="P600" s="48" t="s">
        <v>102</v>
      </c>
      <c r="Q600" s="47"/>
      <c r="R600" s="48" t="s">
        <v>101</v>
      </c>
      <c r="S600" s="47"/>
      <c r="T600" s="48">
        <v>20</v>
      </c>
      <c r="U600" s="47"/>
      <c r="V600" s="48" t="s">
        <v>100</v>
      </c>
      <c r="W600" s="47"/>
      <c r="X600" s="48" t="s">
        <v>99</v>
      </c>
      <c r="Y600" s="47"/>
      <c r="Z600" s="48" t="s">
        <v>98</v>
      </c>
      <c r="AA600" s="47"/>
      <c r="AB600" s="16"/>
      <c r="AC600" s="47"/>
      <c r="AD600" s="16"/>
      <c r="AE600" s="46"/>
      <c r="AF600" s="255"/>
      <c r="AG600" s="255"/>
      <c r="AH600" s="45"/>
      <c r="AI600" s="11"/>
      <c r="AJ600" s="235"/>
      <c r="AK600" s="241"/>
      <c r="AL600" s="232"/>
      <c r="AM600" s="235"/>
      <c r="AN600" s="241"/>
      <c r="AO600" s="232"/>
      <c r="AP600" s="235"/>
      <c r="AQ600" s="241"/>
      <c r="AR600" s="232"/>
      <c r="AS600" s="235"/>
      <c r="AT600" s="241"/>
      <c r="AU600" s="232"/>
      <c r="AV600" s="235"/>
      <c r="AW600" s="238"/>
      <c r="AX600" s="232"/>
      <c r="AY600" s="293"/>
      <c r="AZ600" s="229"/>
      <c r="BA600" s="229"/>
      <c r="BB600" s="296"/>
    </row>
    <row r="601" spans="2:62" ht="28.15" customHeight="1" x14ac:dyDescent="0.2">
      <c r="B601" s="30"/>
      <c r="C601" s="242">
        <v>2</v>
      </c>
      <c r="D601" s="44"/>
      <c r="E601" s="43"/>
      <c r="F601" s="43"/>
      <c r="G601" s="42"/>
      <c r="H601" s="223"/>
      <c r="I601" s="246">
        <v>38</v>
      </c>
      <c r="J601" s="246">
        <v>17</v>
      </c>
      <c r="K601" s="246">
        <v>8</v>
      </c>
      <c r="L601" s="41" t="s">
        <v>133</v>
      </c>
      <c r="M601" s="40" t="s">
        <v>132</v>
      </c>
      <c r="N601" s="41" t="s">
        <v>131</v>
      </c>
      <c r="O601" s="40" t="s">
        <v>187</v>
      </c>
      <c r="P601" s="41" t="s">
        <v>130</v>
      </c>
      <c r="Q601" s="40" t="s">
        <v>121</v>
      </c>
      <c r="R601" s="41" t="s">
        <v>129</v>
      </c>
      <c r="S601" s="40"/>
      <c r="T601" s="41" t="s">
        <v>128</v>
      </c>
      <c r="U601" s="40"/>
      <c r="V601" s="41" t="s">
        <v>127</v>
      </c>
      <c r="W601" s="40"/>
      <c r="X601" s="41" t="s">
        <v>126</v>
      </c>
      <c r="Y601" s="40"/>
      <c r="Z601" s="41" t="s">
        <v>125</v>
      </c>
      <c r="AA601" s="40"/>
      <c r="AB601" s="39"/>
      <c r="AC601" s="40"/>
      <c r="AD601" s="39" t="s">
        <v>113</v>
      </c>
      <c r="AE601" s="38"/>
      <c r="AF601" s="250">
        <v>7</v>
      </c>
      <c r="AG601" s="250"/>
      <c r="AH601" s="37"/>
      <c r="AI601" s="11"/>
      <c r="AJ601" s="233">
        <f>SUMPRODUCT(LEN($M601:$S604)-LEN(SUBSTITUTE($M601:$S604,"A", "")))</f>
        <v>13</v>
      </c>
      <c r="AK601" s="239">
        <f>SUMPRODUCT(LEN($AD601:$AD604)-LEN(SUBSTITUTE($AD601:$AD604,"A", "")))</f>
        <v>0</v>
      </c>
      <c r="AL601" s="230">
        <f>SUMPRODUCT(LEN($AC601:$AC604)-LEN(SUBSTITUTE($AC601:$AC604,"A", "")))</f>
        <v>0</v>
      </c>
      <c r="AM601" s="233">
        <f>SUMPRODUCT(LEN($M601:$S604)-LEN(SUBSTITUTE($M601:$S604,"S", "")))</f>
        <v>5</v>
      </c>
      <c r="AN601" s="239">
        <f>SUMPRODUCT(LEN($AD601:$AD604)-LEN(SUBSTITUTE($AD601:$AD604,"S", "")))</f>
        <v>2</v>
      </c>
      <c r="AO601" s="230">
        <f>SUMPRODUCT(LEN($AC601:$AC604)-LEN(SUBSTITUTE($AC601:$AC604,"S", "")))</f>
        <v>0</v>
      </c>
      <c r="AP601" s="233">
        <f>SUMPRODUCT(LEN($M601:$S604)-LEN(SUBSTITUTE($M601:$S604,"F", "")))</f>
        <v>1</v>
      </c>
      <c r="AQ601" s="239">
        <f>SUMPRODUCT(LEN($AD601:$AD604)-LEN(SUBSTITUTE($AD601:$AD604,"F", "")))</f>
        <v>0</v>
      </c>
      <c r="AR601" s="230">
        <f>SUMPRODUCT(LEN($AC601:$AC604)-LEN(SUBSTITUTE($AC601:$AC604,"F", "")))</f>
        <v>0</v>
      </c>
      <c r="AS601" s="233">
        <f>SUMPRODUCT(LEN($M601:$S604)-LEN(SUBSTITUTE($M601:$S604,"G", "")))</f>
        <v>0</v>
      </c>
      <c r="AT601" s="239">
        <f>SUMPRODUCT(LEN($AD601:$AD604)-LEN(SUBSTITUTE($AD601:$AD604,"G", "")))</f>
        <v>0</v>
      </c>
      <c r="AU601" s="230">
        <f>SUMPRODUCT(LEN($AC601:$AC604)-LEN(SUBSTITUTE($AC601:$AC604,"G", "")))</f>
        <v>0</v>
      </c>
      <c r="AV601" s="233">
        <f>SUMPRODUCT(LEN($L601:$S604)-LEN(SUBSTITUTE($L601:$S604,"M", "")))</f>
        <v>0</v>
      </c>
      <c r="AW601" s="236">
        <f>SUMPRODUCT(LEN($AD601:$AD604)-LEN(SUBSTITUTE($AD601:$AD604,"M", "")))</f>
        <v>0</v>
      </c>
      <c r="AX601" s="230">
        <f>SUMPRODUCT(LEN($AC601:$AC604)-LEN(SUBSTITUTE($AC601:$AC604,"M", "")))</f>
        <v>0</v>
      </c>
      <c r="AY601" s="291">
        <f>SUMPRODUCT(LEN($AE601:$AE604)-LEN(SUBSTITUTE($AE601:$AE604,"S", "")))</f>
        <v>0</v>
      </c>
      <c r="AZ601" s="227">
        <f>SUMPRODUCT(LEN($AE601:$AE604)-LEN(SUBSTITUTE($AE601:$AE604,"F", "")))</f>
        <v>0</v>
      </c>
      <c r="BA601" s="227">
        <f>SUMPRODUCT(LEN($AE601:$AE604)-LEN(SUBSTITUTE($AE601:$AE604,"G", "")))</f>
        <v>0</v>
      </c>
      <c r="BB601" s="294">
        <f>SUMPRODUCT(LEN($AE601:$AE604)-LEN(SUBSTITUTE($AE601:$AE604,"M", "")))</f>
        <v>0</v>
      </c>
    </row>
    <row r="602" spans="2:62" ht="28.15" customHeight="1" thickBot="1" x14ac:dyDescent="0.25">
      <c r="B602" s="30"/>
      <c r="C602" s="243"/>
      <c r="D602" s="36"/>
      <c r="E602" s="35"/>
      <c r="F602" s="35"/>
      <c r="G602" s="34"/>
      <c r="H602" s="224"/>
      <c r="I602" s="247"/>
      <c r="J602" s="247"/>
      <c r="K602" s="247"/>
      <c r="L602" s="33" t="s">
        <v>123</v>
      </c>
      <c r="M602" s="32" t="s">
        <v>385</v>
      </c>
      <c r="N602" s="33" t="s">
        <v>122</v>
      </c>
      <c r="O602" s="32" t="s">
        <v>175</v>
      </c>
      <c r="P602" s="33" t="s">
        <v>120</v>
      </c>
      <c r="Q602" s="32"/>
      <c r="R602" s="33" t="s">
        <v>119</v>
      </c>
      <c r="S602" s="32"/>
      <c r="T602" s="33" t="s">
        <v>118</v>
      </c>
      <c r="U602" s="32"/>
      <c r="V602" s="33" t="s">
        <v>117</v>
      </c>
      <c r="W602" s="32"/>
      <c r="X602" s="33" t="s">
        <v>116</v>
      </c>
      <c r="Y602" s="32"/>
      <c r="Z602" s="33" t="s">
        <v>115</v>
      </c>
      <c r="AA602" s="32"/>
      <c r="AB602" s="31"/>
      <c r="AC602" s="32"/>
      <c r="AD602" s="31"/>
      <c r="AE602" s="23"/>
      <c r="AF602" s="251"/>
      <c r="AG602" s="251"/>
      <c r="AH602" s="22"/>
      <c r="AI602" s="11"/>
      <c r="AJ602" s="234"/>
      <c r="AK602" s="240"/>
      <c r="AL602" s="231"/>
      <c r="AM602" s="234"/>
      <c r="AN602" s="240"/>
      <c r="AO602" s="231"/>
      <c r="AP602" s="234"/>
      <c r="AQ602" s="240"/>
      <c r="AR602" s="231"/>
      <c r="AS602" s="234"/>
      <c r="AT602" s="240"/>
      <c r="AU602" s="231"/>
      <c r="AV602" s="234"/>
      <c r="AW602" s="237"/>
      <c r="AX602" s="231"/>
      <c r="AY602" s="292"/>
      <c r="AZ602" s="228"/>
      <c r="BA602" s="228"/>
      <c r="BB602" s="295"/>
    </row>
    <row r="603" spans="2:62" ht="28.15" customHeight="1" x14ac:dyDescent="0.2">
      <c r="B603" s="30"/>
      <c r="C603" s="244"/>
      <c r="D603" s="29"/>
      <c r="E603" s="28"/>
      <c r="F603" s="28"/>
      <c r="G603" s="27"/>
      <c r="H603" s="225"/>
      <c r="I603" s="248"/>
      <c r="J603" s="248"/>
      <c r="K603" s="248"/>
      <c r="L603" s="26" t="s">
        <v>114</v>
      </c>
      <c r="M603" s="25" t="s">
        <v>187</v>
      </c>
      <c r="N603" s="26" t="s">
        <v>112</v>
      </c>
      <c r="O603" s="25" t="s">
        <v>132</v>
      </c>
      <c r="P603" s="26" t="s">
        <v>111</v>
      </c>
      <c r="Q603" s="25"/>
      <c r="R603" s="26" t="s">
        <v>110</v>
      </c>
      <c r="S603" s="25"/>
      <c r="T603" s="26" t="s">
        <v>109</v>
      </c>
      <c r="U603" s="25"/>
      <c r="V603" s="26" t="s">
        <v>108</v>
      </c>
      <c r="W603" s="25"/>
      <c r="X603" s="26" t="s">
        <v>107</v>
      </c>
      <c r="Y603" s="25"/>
      <c r="Z603" s="26" t="s">
        <v>106</v>
      </c>
      <c r="AA603" s="25"/>
      <c r="AB603" s="24"/>
      <c r="AC603" s="25"/>
      <c r="AD603" s="24"/>
      <c r="AE603" s="23"/>
      <c r="AF603" s="251"/>
      <c r="AG603" s="251"/>
      <c r="AH603" s="22"/>
      <c r="AI603" s="11"/>
      <c r="AJ603" s="234"/>
      <c r="AK603" s="240"/>
      <c r="AL603" s="231"/>
      <c r="AM603" s="234"/>
      <c r="AN603" s="240"/>
      <c r="AO603" s="231"/>
      <c r="AP603" s="234"/>
      <c r="AQ603" s="240"/>
      <c r="AR603" s="231"/>
      <c r="AS603" s="234"/>
      <c r="AT603" s="240"/>
      <c r="AU603" s="231"/>
      <c r="AV603" s="234"/>
      <c r="AW603" s="237"/>
      <c r="AX603" s="231"/>
      <c r="AY603" s="292"/>
      <c r="AZ603" s="228"/>
      <c r="BA603" s="228"/>
      <c r="BB603" s="295"/>
    </row>
    <row r="604" spans="2:62" ht="28.15" customHeight="1" thickBot="1" x14ac:dyDescent="0.25">
      <c r="B604" s="30"/>
      <c r="C604" s="253"/>
      <c r="D604" s="51"/>
      <c r="E604" s="50"/>
      <c r="F604" s="50"/>
      <c r="G604" s="49"/>
      <c r="H604" s="226"/>
      <c r="I604" s="254"/>
      <c r="J604" s="254"/>
      <c r="K604" s="254"/>
      <c r="L604" s="48" t="s">
        <v>105</v>
      </c>
      <c r="M604" s="47" t="s">
        <v>132</v>
      </c>
      <c r="N604" s="48" t="s">
        <v>103</v>
      </c>
      <c r="O604" s="47" t="s">
        <v>121</v>
      </c>
      <c r="P604" s="48" t="s">
        <v>102</v>
      </c>
      <c r="Q604" s="47"/>
      <c r="R604" s="48" t="s">
        <v>101</v>
      </c>
      <c r="S604" s="47"/>
      <c r="T604" s="48">
        <v>20</v>
      </c>
      <c r="U604" s="47"/>
      <c r="V604" s="48" t="s">
        <v>100</v>
      </c>
      <c r="W604" s="47"/>
      <c r="X604" s="48" t="s">
        <v>99</v>
      </c>
      <c r="Y604" s="47"/>
      <c r="Z604" s="48" t="s">
        <v>98</v>
      </c>
      <c r="AA604" s="47"/>
      <c r="AB604" s="16"/>
      <c r="AC604" s="47"/>
      <c r="AD604" s="16"/>
      <c r="AE604" s="46"/>
      <c r="AF604" s="255"/>
      <c r="AG604" s="255"/>
      <c r="AH604" s="45"/>
      <c r="AI604" s="11"/>
      <c r="AJ604" s="235"/>
      <c r="AK604" s="241"/>
      <c r="AL604" s="232"/>
      <c r="AM604" s="235"/>
      <c r="AN604" s="241"/>
      <c r="AO604" s="232"/>
      <c r="AP604" s="235"/>
      <c r="AQ604" s="241"/>
      <c r="AR604" s="232"/>
      <c r="AS604" s="235"/>
      <c r="AT604" s="241"/>
      <c r="AU604" s="232"/>
      <c r="AV604" s="235"/>
      <c r="AW604" s="238"/>
      <c r="AX604" s="232"/>
      <c r="AY604" s="293"/>
      <c r="AZ604" s="229"/>
      <c r="BA604" s="229"/>
      <c r="BB604" s="296"/>
    </row>
    <row r="605" spans="2:62" ht="28.15" customHeight="1" x14ac:dyDescent="0.2">
      <c r="B605" s="30"/>
      <c r="C605" s="242">
        <v>3</v>
      </c>
      <c r="D605" s="44"/>
      <c r="E605" s="43"/>
      <c r="F605" s="43"/>
      <c r="G605" s="42"/>
      <c r="H605" s="223"/>
      <c r="I605" s="246">
        <v>31</v>
      </c>
      <c r="J605" s="246">
        <v>13</v>
      </c>
      <c r="K605" s="246">
        <v>6</v>
      </c>
      <c r="L605" s="41" t="s">
        <v>133</v>
      </c>
      <c r="M605" s="40" t="s">
        <v>132</v>
      </c>
      <c r="N605" s="41" t="s">
        <v>131</v>
      </c>
      <c r="O605" s="40" t="s">
        <v>124</v>
      </c>
      <c r="P605" s="41" t="s">
        <v>130</v>
      </c>
      <c r="Q605" s="40"/>
      <c r="R605" s="41" t="s">
        <v>129</v>
      </c>
      <c r="S605" s="40"/>
      <c r="T605" s="41" t="s">
        <v>128</v>
      </c>
      <c r="U605" s="40"/>
      <c r="V605" s="41" t="s">
        <v>127</v>
      </c>
      <c r="W605" s="40"/>
      <c r="X605" s="41" t="s">
        <v>126</v>
      </c>
      <c r="Y605" s="40"/>
      <c r="Z605" s="41" t="s">
        <v>125</v>
      </c>
      <c r="AA605" s="40"/>
      <c r="AB605" s="39"/>
      <c r="AC605" s="40"/>
      <c r="AD605" s="39"/>
      <c r="AE605" s="38"/>
      <c r="AF605" s="250"/>
      <c r="AG605" s="250"/>
      <c r="AH605" s="37"/>
      <c r="AI605" s="11"/>
      <c r="AJ605" s="233">
        <f>SUMPRODUCT(LEN($M605:$S608)-LEN(SUBSTITUTE($M605:$S608,"A", "")))</f>
        <v>5</v>
      </c>
      <c r="AK605" s="239">
        <f>SUMPRODUCT(LEN($AD605:$AD608)-LEN(SUBSTITUTE($AD605:$AD608,"A", "")))</f>
        <v>0</v>
      </c>
      <c r="AL605" s="230">
        <f>SUMPRODUCT(LEN($AC605:$AC608)-LEN(SUBSTITUTE($AC605:$AC608,"A", "")))</f>
        <v>0</v>
      </c>
      <c r="AM605" s="233">
        <f>SUMPRODUCT(LEN($M605:$S608)-LEN(SUBSTITUTE($M605:$S608,"S", "")))</f>
        <v>4</v>
      </c>
      <c r="AN605" s="239">
        <f>SUMPRODUCT(LEN($AD605:$AD608)-LEN(SUBSTITUTE($AD605:$AD608,"S", "")))</f>
        <v>0</v>
      </c>
      <c r="AO605" s="230">
        <f>SUMPRODUCT(LEN($AC605:$AC608)-LEN(SUBSTITUTE($AC605:$AC608,"S", "")))</f>
        <v>0</v>
      </c>
      <c r="AP605" s="233">
        <f>SUMPRODUCT(LEN($M605:$S608)-LEN(SUBSTITUTE($M605:$S608,"F", "")))</f>
        <v>0</v>
      </c>
      <c r="AQ605" s="239">
        <f>SUMPRODUCT(LEN($AD605:$AD608)-LEN(SUBSTITUTE($AD605:$AD608,"F", "")))</f>
        <v>0</v>
      </c>
      <c r="AR605" s="230">
        <f>SUMPRODUCT(LEN($AC605:$AC608)-LEN(SUBSTITUTE($AC605:$AC608,"F", "")))</f>
        <v>0</v>
      </c>
      <c r="AS605" s="233">
        <f>SUMPRODUCT(LEN($M605:$S608)-LEN(SUBSTITUTE($M605:$S608,"G", "")))</f>
        <v>0</v>
      </c>
      <c r="AT605" s="239">
        <f>SUMPRODUCT(LEN($AD605:$AD608)-LEN(SUBSTITUTE($AD605:$AD608,"G", "")))</f>
        <v>0</v>
      </c>
      <c r="AU605" s="230">
        <f>SUMPRODUCT(LEN($AC605:$AC608)-LEN(SUBSTITUTE($AC605:$AC608,"G", "")))</f>
        <v>0</v>
      </c>
      <c r="AV605" s="233">
        <f>SUMPRODUCT(LEN($L605:$S608)-LEN(SUBSTITUTE($L605:$S608,"M", "")))</f>
        <v>0</v>
      </c>
      <c r="AW605" s="236">
        <f>SUMPRODUCT(LEN($AD605:$AD608)-LEN(SUBSTITUTE($AD605:$AD608,"M", "")))</f>
        <v>0</v>
      </c>
      <c r="AX605" s="230">
        <f>SUMPRODUCT(LEN($AC605:$AC608)-LEN(SUBSTITUTE($AC605:$AC608,"M", "")))</f>
        <v>0</v>
      </c>
      <c r="AY605" s="291">
        <f>SUMPRODUCT(LEN($AE605:$AE608)-LEN(SUBSTITUTE($AE605:$AE608,"S", "")))</f>
        <v>0</v>
      </c>
      <c r="AZ605" s="227">
        <f>SUMPRODUCT(LEN($AE605:$AE608)-LEN(SUBSTITUTE($AE605:$AE608,"F", "")))</f>
        <v>0</v>
      </c>
      <c r="BA605" s="227">
        <f>SUMPRODUCT(LEN($AE605:$AE608)-LEN(SUBSTITUTE($AE605:$AE608,"G", "")))</f>
        <v>0</v>
      </c>
      <c r="BB605" s="294">
        <f>SUMPRODUCT(LEN($AE605:$AE608)-LEN(SUBSTITUTE($AE605:$AE608,"M", "")))</f>
        <v>0</v>
      </c>
    </row>
    <row r="606" spans="2:62" ht="28.15" customHeight="1" thickBot="1" x14ac:dyDescent="0.25">
      <c r="B606" s="30"/>
      <c r="C606" s="243"/>
      <c r="D606" s="36"/>
      <c r="E606" s="35"/>
      <c r="F606" s="35"/>
      <c r="G606" s="34"/>
      <c r="H606" s="224"/>
      <c r="I606" s="247"/>
      <c r="J606" s="247"/>
      <c r="K606" s="247"/>
      <c r="L606" s="33" t="s">
        <v>123</v>
      </c>
      <c r="M606" s="32" t="s">
        <v>180</v>
      </c>
      <c r="N606" s="33" t="s">
        <v>122</v>
      </c>
      <c r="O606" s="32" t="s">
        <v>121</v>
      </c>
      <c r="P606" s="33" t="s">
        <v>120</v>
      </c>
      <c r="Q606" s="32"/>
      <c r="R606" s="33" t="s">
        <v>119</v>
      </c>
      <c r="S606" s="32"/>
      <c r="T606" s="33" t="s">
        <v>118</v>
      </c>
      <c r="U606" s="32"/>
      <c r="V606" s="33" t="s">
        <v>117</v>
      </c>
      <c r="W606" s="32"/>
      <c r="X606" s="33" t="s">
        <v>116</v>
      </c>
      <c r="Y606" s="32"/>
      <c r="Z606" s="33" t="s">
        <v>115</v>
      </c>
      <c r="AA606" s="32"/>
      <c r="AB606" s="31"/>
      <c r="AC606" s="32"/>
      <c r="AD606" s="31"/>
      <c r="AE606" s="23"/>
      <c r="AF606" s="251"/>
      <c r="AG606" s="251"/>
      <c r="AH606" s="22"/>
      <c r="AI606" s="11"/>
      <c r="AJ606" s="234"/>
      <c r="AK606" s="240"/>
      <c r="AL606" s="231"/>
      <c r="AM606" s="234"/>
      <c r="AN606" s="240"/>
      <c r="AO606" s="231"/>
      <c r="AP606" s="234"/>
      <c r="AQ606" s="240"/>
      <c r="AR606" s="231"/>
      <c r="AS606" s="234"/>
      <c r="AT606" s="240"/>
      <c r="AU606" s="231"/>
      <c r="AV606" s="234"/>
      <c r="AW606" s="237"/>
      <c r="AX606" s="231"/>
      <c r="AY606" s="292"/>
      <c r="AZ606" s="228"/>
      <c r="BA606" s="228"/>
      <c r="BB606" s="295"/>
    </row>
    <row r="607" spans="2:62" ht="28.15" customHeight="1" x14ac:dyDescent="0.2">
      <c r="B607" s="30"/>
      <c r="C607" s="244"/>
      <c r="D607" s="29"/>
      <c r="E607" s="28"/>
      <c r="F607" s="28"/>
      <c r="G607" s="27"/>
      <c r="H607" s="225"/>
      <c r="I607" s="248"/>
      <c r="J607" s="248"/>
      <c r="K607" s="248"/>
      <c r="L607" s="26" t="s">
        <v>114</v>
      </c>
      <c r="M607" s="25" t="s">
        <v>175</v>
      </c>
      <c r="N607" s="26" t="s">
        <v>112</v>
      </c>
      <c r="O607" s="25" t="s">
        <v>121</v>
      </c>
      <c r="P607" s="26" t="s">
        <v>111</v>
      </c>
      <c r="Q607" s="25"/>
      <c r="R607" s="26" t="s">
        <v>110</v>
      </c>
      <c r="S607" s="25"/>
      <c r="T607" s="26" t="s">
        <v>109</v>
      </c>
      <c r="U607" s="25"/>
      <c r="V607" s="26" t="s">
        <v>108</v>
      </c>
      <c r="W607" s="25"/>
      <c r="X607" s="26" t="s">
        <v>107</v>
      </c>
      <c r="Y607" s="25"/>
      <c r="Z607" s="26" t="s">
        <v>106</v>
      </c>
      <c r="AA607" s="25"/>
      <c r="AB607" s="24"/>
      <c r="AC607" s="25"/>
      <c r="AD607" s="24"/>
      <c r="AE607" s="23"/>
      <c r="AF607" s="251"/>
      <c r="AG607" s="251"/>
      <c r="AH607" s="22"/>
      <c r="AI607" s="11"/>
      <c r="AJ607" s="234"/>
      <c r="AK607" s="240"/>
      <c r="AL607" s="231"/>
      <c r="AM607" s="234"/>
      <c r="AN607" s="240"/>
      <c r="AO607" s="231"/>
      <c r="AP607" s="234"/>
      <c r="AQ607" s="240"/>
      <c r="AR607" s="231"/>
      <c r="AS607" s="234"/>
      <c r="AT607" s="240"/>
      <c r="AU607" s="231"/>
      <c r="AV607" s="234"/>
      <c r="AW607" s="237"/>
      <c r="AX607" s="231"/>
      <c r="AY607" s="292"/>
      <c r="AZ607" s="228"/>
      <c r="BA607" s="228"/>
      <c r="BB607" s="295"/>
    </row>
    <row r="608" spans="2:62" ht="28.15" customHeight="1" thickBot="1" x14ac:dyDescent="0.25">
      <c r="B608" s="21"/>
      <c r="C608" s="245"/>
      <c r="D608" s="20"/>
      <c r="E608" s="19"/>
      <c r="F608" s="19"/>
      <c r="G608" s="18"/>
      <c r="H608" s="226"/>
      <c r="I608" s="249"/>
      <c r="J608" s="249"/>
      <c r="K608" s="249"/>
      <c r="L608" s="17" t="s">
        <v>105</v>
      </c>
      <c r="M608" s="15" t="s">
        <v>104</v>
      </c>
      <c r="N608" s="17" t="s">
        <v>103</v>
      </c>
      <c r="O608" s="15"/>
      <c r="P608" s="17" t="s">
        <v>102</v>
      </c>
      <c r="Q608" s="15"/>
      <c r="R608" s="17" t="s">
        <v>101</v>
      </c>
      <c r="S608" s="15"/>
      <c r="T608" s="17">
        <v>20</v>
      </c>
      <c r="U608" s="15"/>
      <c r="V608" s="17" t="s">
        <v>100</v>
      </c>
      <c r="W608" s="15"/>
      <c r="X608" s="17" t="s">
        <v>99</v>
      </c>
      <c r="Y608" s="15"/>
      <c r="Z608" s="17" t="s">
        <v>98</v>
      </c>
      <c r="AA608" s="15"/>
      <c r="AB608" s="16"/>
      <c r="AC608" s="15"/>
      <c r="AD608" s="14"/>
      <c r="AE608" s="13"/>
      <c r="AF608" s="252"/>
      <c r="AG608" s="252"/>
      <c r="AH608" s="12"/>
      <c r="AI608" s="11"/>
      <c r="AJ608" s="235"/>
      <c r="AK608" s="241"/>
      <c r="AL608" s="232"/>
      <c r="AM608" s="235"/>
      <c r="AN608" s="241"/>
      <c r="AO608" s="232"/>
      <c r="AP608" s="235"/>
      <c r="AQ608" s="241"/>
      <c r="AR608" s="232"/>
      <c r="AS608" s="235"/>
      <c r="AT608" s="241"/>
      <c r="AU608" s="232"/>
      <c r="AV608" s="235"/>
      <c r="AW608" s="238"/>
      <c r="AX608" s="232"/>
      <c r="AY608" s="293"/>
      <c r="AZ608" s="229"/>
      <c r="BA608" s="229"/>
      <c r="BB608" s="296"/>
    </row>
    <row r="609" spans="2:62" ht="85.9" customHeight="1" thickTop="1" thickBot="1" x14ac:dyDescent="0.35">
      <c r="B609" s="105" t="s">
        <v>174</v>
      </c>
      <c r="C609" s="95" t="s">
        <v>173</v>
      </c>
      <c r="D609" s="100" t="s">
        <v>172</v>
      </c>
      <c r="E609" s="104" t="s">
        <v>171</v>
      </c>
      <c r="F609" s="103"/>
      <c r="G609" s="102"/>
      <c r="H609" s="101" t="s">
        <v>170</v>
      </c>
      <c r="I609" s="100" t="s">
        <v>96</v>
      </c>
      <c r="J609" s="100" t="s">
        <v>169</v>
      </c>
      <c r="K609" s="100" t="s">
        <v>97</v>
      </c>
      <c r="L609" s="256" t="s">
        <v>168</v>
      </c>
      <c r="M609" s="262"/>
      <c r="N609" s="256" t="s">
        <v>167</v>
      </c>
      <c r="O609" s="262"/>
      <c r="P609" s="256" t="s">
        <v>167</v>
      </c>
      <c r="Q609" s="257"/>
      <c r="R609" s="256" t="s">
        <v>167</v>
      </c>
      <c r="S609" s="257"/>
      <c r="T609" s="256" t="s">
        <v>167</v>
      </c>
      <c r="U609" s="257"/>
      <c r="V609" s="256" t="s">
        <v>167</v>
      </c>
      <c r="W609" s="257"/>
      <c r="X609" s="256" t="s">
        <v>167</v>
      </c>
      <c r="Y609" s="257"/>
      <c r="Z609" s="256" t="s">
        <v>167</v>
      </c>
      <c r="AA609" s="257"/>
      <c r="AB609" s="261" t="s">
        <v>166</v>
      </c>
      <c r="AC609" s="257"/>
      <c r="AD609" s="101" t="s">
        <v>165</v>
      </c>
      <c r="AE609" s="101" t="s">
        <v>164</v>
      </c>
      <c r="AF609" s="100" t="s">
        <v>163</v>
      </c>
      <c r="AG609" s="100" t="s">
        <v>162</v>
      </c>
      <c r="AH609" s="99" t="s">
        <v>161</v>
      </c>
      <c r="AI609" s="98"/>
      <c r="AJ609" s="96" t="s">
        <v>160</v>
      </c>
      <c r="AK609" s="95" t="s">
        <v>159</v>
      </c>
      <c r="AL609" s="94" t="s">
        <v>158</v>
      </c>
      <c r="AM609" s="96" t="s">
        <v>157</v>
      </c>
      <c r="AN609" s="95" t="s">
        <v>156</v>
      </c>
      <c r="AO609" s="94" t="s">
        <v>155</v>
      </c>
      <c r="AP609" s="96" t="s">
        <v>154</v>
      </c>
      <c r="AQ609" s="95" t="s">
        <v>153</v>
      </c>
      <c r="AR609" s="97" t="s">
        <v>152</v>
      </c>
      <c r="AS609" s="96" t="s">
        <v>151</v>
      </c>
      <c r="AT609" s="95" t="s">
        <v>150</v>
      </c>
      <c r="AU609" s="94" t="s">
        <v>149</v>
      </c>
      <c r="AV609" s="96" t="s">
        <v>148</v>
      </c>
      <c r="AW609" s="95" t="s">
        <v>147</v>
      </c>
      <c r="AX609" s="94" t="s">
        <v>146</v>
      </c>
      <c r="AY609" s="93" t="s">
        <v>145</v>
      </c>
      <c r="AZ609" s="92" t="s">
        <v>144</v>
      </c>
      <c r="BA609" s="92" t="s">
        <v>143</v>
      </c>
      <c r="BB609" s="91" t="s">
        <v>142</v>
      </c>
    </row>
    <row r="610" spans="2:62" ht="48" thickBot="1" x14ac:dyDescent="0.3">
      <c r="B610" s="90" t="s">
        <v>207</v>
      </c>
      <c r="C610" s="89"/>
      <c r="D610" s="88">
        <v>179</v>
      </c>
      <c r="E610" s="258"/>
      <c r="F610" s="259"/>
      <c r="G610" s="260"/>
      <c r="H610" s="87" t="s">
        <v>140</v>
      </c>
      <c r="I610" s="86"/>
      <c r="J610" s="86"/>
      <c r="K610" s="85"/>
      <c r="L610" s="84"/>
      <c r="M610" s="81"/>
      <c r="N610" s="84"/>
      <c r="O610" s="81"/>
      <c r="P610" s="84"/>
      <c r="Q610" s="81"/>
      <c r="R610" s="84"/>
      <c r="S610" s="81"/>
      <c r="T610" s="84"/>
      <c r="U610" s="81"/>
      <c r="V610" s="84"/>
      <c r="W610" s="81"/>
      <c r="X610" s="84"/>
      <c r="Y610" s="81"/>
      <c r="Z610" s="84"/>
      <c r="AA610" s="83"/>
      <c r="AB610" s="82" t="s">
        <v>139</v>
      </c>
      <c r="AC610" s="81"/>
      <c r="AD610" s="81"/>
      <c r="AE610" s="81"/>
      <c r="AF610" s="80"/>
      <c r="AG610" s="80"/>
      <c r="AH610" s="60"/>
      <c r="AI610" s="79" t="s">
        <v>138</v>
      </c>
      <c r="AJ610" s="78">
        <f t="shared" ref="AJ610:BB610" si="80">SUM(AJ612:AJ623)</f>
        <v>47</v>
      </c>
      <c r="AK610" s="77">
        <f t="shared" si="80"/>
        <v>10</v>
      </c>
      <c r="AL610" s="76">
        <f t="shared" si="80"/>
        <v>0</v>
      </c>
      <c r="AM610" s="78">
        <f t="shared" si="80"/>
        <v>31</v>
      </c>
      <c r="AN610" s="77">
        <f t="shared" si="80"/>
        <v>16</v>
      </c>
      <c r="AO610" s="76">
        <f t="shared" si="80"/>
        <v>0</v>
      </c>
      <c r="AP610" s="78">
        <f t="shared" si="80"/>
        <v>0</v>
      </c>
      <c r="AQ610" s="77">
        <f t="shared" si="80"/>
        <v>0</v>
      </c>
      <c r="AR610" s="76">
        <f t="shared" si="80"/>
        <v>0</v>
      </c>
      <c r="AS610" s="78">
        <f t="shared" si="80"/>
        <v>1</v>
      </c>
      <c r="AT610" s="77">
        <f t="shared" si="80"/>
        <v>0</v>
      </c>
      <c r="AU610" s="76">
        <f t="shared" si="80"/>
        <v>0</v>
      </c>
      <c r="AV610" s="78">
        <f t="shared" si="80"/>
        <v>0</v>
      </c>
      <c r="AW610" s="77">
        <f t="shared" si="80"/>
        <v>0</v>
      </c>
      <c r="AX610" s="76">
        <f t="shared" si="80"/>
        <v>0</v>
      </c>
      <c r="AY610" s="75">
        <f t="shared" si="80"/>
        <v>0</v>
      </c>
      <c r="AZ610" s="74">
        <f t="shared" si="80"/>
        <v>0</v>
      </c>
      <c r="BA610" s="74">
        <f t="shared" si="80"/>
        <v>1</v>
      </c>
      <c r="BB610" s="73">
        <f t="shared" si="80"/>
        <v>0</v>
      </c>
      <c r="BC610" s="72" t="s">
        <v>137</v>
      </c>
      <c r="BF610" s="5">
        <f>SUM(AJ610:AL610)/$BG$5</f>
        <v>19</v>
      </c>
      <c r="BG610" s="5">
        <f>SUM(AM610:AO610,AY610)/$BG$5</f>
        <v>15.666666666666666</v>
      </c>
      <c r="BH610" s="5">
        <f>SUM(AP610:AR610,AZ610)/$BG$5</f>
        <v>0</v>
      </c>
      <c r="BI610" s="5">
        <f>SUM(AS610:AU610,BA610)/$BG$5</f>
        <v>0.66666666666666663</v>
      </c>
      <c r="BJ610" s="5">
        <f>SUM(AV610:AX610,BB610)/$BG$5</f>
        <v>0</v>
      </c>
    </row>
    <row r="611" spans="2:62" ht="37.5" thickBot="1" x14ac:dyDescent="0.3">
      <c r="B611" s="71"/>
      <c r="C611" s="70"/>
      <c r="D611" s="69"/>
      <c r="E611" s="68"/>
      <c r="F611" s="68"/>
      <c r="G611" s="67"/>
      <c r="H611" s="66"/>
      <c r="I611" s="64"/>
      <c r="J611" s="64"/>
      <c r="K611" s="65"/>
      <c r="L611" s="64"/>
      <c r="M611" s="62"/>
      <c r="N611" s="64"/>
      <c r="O611" s="62"/>
      <c r="P611" s="64"/>
      <c r="Q611" s="62"/>
      <c r="R611" s="64"/>
      <c r="S611" s="62"/>
      <c r="T611" s="64"/>
      <c r="U611" s="62"/>
      <c r="V611" s="64"/>
      <c r="W611" s="62"/>
      <c r="X611" s="64"/>
      <c r="Y611" s="62"/>
      <c r="Z611" s="64"/>
      <c r="AA611" s="62"/>
      <c r="AB611" s="63"/>
      <c r="AC611" s="62"/>
      <c r="AD611" s="62"/>
      <c r="AE611" s="62"/>
      <c r="AF611" s="61"/>
      <c r="AG611" s="61"/>
      <c r="AH611" s="60"/>
      <c r="AI611" s="59" t="s">
        <v>136</v>
      </c>
      <c r="AJ611" s="58">
        <f t="shared" ref="AJ611:BB611" si="81">AJ610/3</f>
        <v>15.666666666666666</v>
      </c>
      <c r="AK611" s="57">
        <f t="shared" si="81"/>
        <v>3.3333333333333335</v>
      </c>
      <c r="AL611" s="56">
        <f t="shared" si="81"/>
        <v>0</v>
      </c>
      <c r="AM611" s="58">
        <f t="shared" si="81"/>
        <v>10.333333333333334</v>
      </c>
      <c r="AN611" s="57">
        <f t="shared" si="81"/>
        <v>5.333333333333333</v>
      </c>
      <c r="AO611" s="56">
        <f t="shared" si="81"/>
        <v>0</v>
      </c>
      <c r="AP611" s="58">
        <f t="shared" si="81"/>
        <v>0</v>
      </c>
      <c r="AQ611" s="57">
        <f t="shared" si="81"/>
        <v>0</v>
      </c>
      <c r="AR611" s="56">
        <f t="shared" si="81"/>
        <v>0</v>
      </c>
      <c r="AS611" s="58">
        <f t="shared" si="81"/>
        <v>0.33333333333333331</v>
      </c>
      <c r="AT611" s="57">
        <f t="shared" si="81"/>
        <v>0</v>
      </c>
      <c r="AU611" s="56">
        <f t="shared" si="81"/>
        <v>0</v>
      </c>
      <c r="AV611" s="58">
        <f t="shared" si="81"/>
        <v>0</v>
      </c>
      <c r="AW611" s="57">
        <f t="shared" si="81"/>
        <v>0</v>
      </c>
      <c r="AX611" s="56">
        <f t="shared" si="81"/>
        <v>0</v>
      </c>
      <c r="AY611" s="55">
        <f t="shared" si="81"/>
        <v>0</v>
      </c>
      <c r="AZ611" s="54">
        <f t="shared" si="81"/>
        <v>0</v>
      </c>
      <c r="BA611" s="54">
        <f t="shared" si="81"/>
        <v>0.33333333333333331</v>
      </c>
      <c r="BB611" s="53">
        <f t="shared" si="81"/>
        <v>0</v>
      </c>
      <c r="BC611" s="52" t="s">
        <v>135</v>
      </c>
    </row>
    <row r="612" spans="2:62" ht="28.15" customHeight="1" x14ac:dyDescent="0.2">
      <c r="B612" s="30"/>
      <c r="C612" s="242">
        <v>1</v>
      </c>
      <c r="D612" s="44"/>
      <c r="E612" s="43"/>
      <c r="F612" s="43"/>
      <c r="G612" s="42"/>
      <c r="H612" s="223" t="s">
        <v>384</v>
      </c>
      <c r="I612" s="246">
        <v>49</v>
      </c>
      <c r="J612" s="246">
        <v>18</v>
      </c>
      <c r="K612" s="246">
        <v>7</v>
      </c>
      <c r="L612" s="41" t="s">
        <v>133</v>
      </c>
      <c r="M612" s="40" t="s">
        <v>376</v>
      </c>
      <c r="N612" s="41" t="s">
        <v>131</v>
      </c>
      <c r="O612" s="40" t="s">
        <v>388</v>
      </c>
      <c r="P612" s="41" t="s">
        <v>130</v>
      </c>
      <c r="Q612" s="40" t="s">
        <v>113</v>
      </c>
      <c r="R612" s="41" t="s">
        <v>129</v>
      </c>
      <c r="S612" s="40"/>
      <c r="T612" s="41" t="s">
        <v>128</v>
      </c>
      <c r="U612" s="40"/>
      <c r="V612" s="41" t="s">
        <v>127</v>
      </c>
      <c r="W612" s="40"/>
      <c r="X612" s="41" t="s">
        <v>126</v>
      </c>
      <c r="Y612" s="40"/>
      <c r="Z612" s="41" t="s">
        <v>125</v>
      </c>
      <c r="AA612" s="40"/>
      <c r="AB612" s="39"/>
      <c r="AC612" s="40"/>
      <c r="AD612" s="39" t="s">
        <v>467</v>
      </c>
      <c r="AE612" s="38" t="s">
        <v>414</v>
      </c>
      <c r="AF612" s="250"/>
      <c r="AG612" s="250"/>
      <c r="AH612" s="37"/>
      <c r="AI612" s="11"/>
      <c r="AJ612" s="233">
        <f>SUMPRODUCT(LEN($M612:$S615)-LEN(SUBSTITUTE($M612:$S615,"A", "")))</f>
        <v>19</v>
      </c>
      <c r="AK612" s="239">
        <f>SUMPRODUCT(LEN($AD612:$AD615)-LEN(SUBSTITUTE($AD612:$AD615,"A", "")))</f>
        <v>3</v>
      </c>
      <c r="AL612" s="230">
        <f>SUMPRODUCT(LEN($AC612:$AC615)-LEN(SUBSTITUTE($AC612:$AC615,"A", "")))</f>
        <v>0</v>
      </c>
      <c r="AM612" s="233">
        <f>SUMPRODUCT(LEN($M612:$S615)-LEN(SUBSTITUTE($M612:$S615,"S", "")))</f>
        <v>13</v>
      </c>
      <c r="AN612" s="239">
        <f>SUMPRODUCT(LEN($AD612:$AD615)-LEN(SUBSTITUTE($AD612:$AD615,"S", "")))</f>
        <v>8</v>
      </c>
      <c r="AO612" s="230">
        <f>SUMPRODUCT(LEN($AC612:$AC615)-LEN(SUBSTITUTE($AC612:$AC615,"S", "")))</f>
        <v>0</v>
      </c>
      <c r="AP612" s="233">
        <f>SUMPRODUCT(LEN($M612:$S615)-LEN(SUBSTITUTE($M612:$S615,"F", "")))</f>
        <v>0</v>
      </c>
      <c r="AQ612" s="239">
        <f>SUMPRODUCT(LEN($AD612:$AD615)-LEN(SUBSTITUTE($AD612:$AD615,"F", "")))</f>
        <v>0</v>
      </c>
      <c r="AR612" s="230">
        <f>SUMPRODUCT(LEN($AC612:$AC615)-LEN(SUBSTITUTE($AC612:$AC615,"F", "")))</f>
        <v>0</v>
      </c>
      <c r="AS612" s="233">
        <f>SUMPRODUCT(LEN($M612:$S615)-LEN(SUBSTITUTE($M612:$S615,"G", "")))</f>
        <v>0</v>
      </c>
      <c r="AT612" s="239">
        <f>SUMPRODUCT(LEN($AD612:$AD615)-LEN(SUBSTITUTE($AD612:$AD615,"G", "")))</f>
        <v>0</v>
      </c>
      <c r="AU612" s="230">
        <f>SUMPRODUCT(LEN($AC612:$AC615)-LEN(SUBSTITUTE($AC612:$AC615,"G", "")))</f>
        <v>0</v>
      </c>
      <c r="AV612" s="233">
        <f>SUMPRODUCT(LEN($L612:$S615)-LEN(SUBSTITUTE($L612:$S615,"M", "")))</f>
        <v>0</v>
      </c>
      <c r="AW612" s="236">
        <f>SUMPRODUCT(LEN($AD612:$AD615)-LEN(SUBSTITUTE($AD612:$AD615,"M", "")))</f>
        <v>0</v>
      </c>
      <c r="AX612" s="230">
        <f>SUMPRODUCT(LEN($AC612:$AC615)-LEN(SUBSTITUTE($AC612:$AC615,"M", "")))</f>
        <v>0</v>
      </c>
      <c r="AY612" s="291">
        <f>SUMPRODUCT(LEN($AE612:$AE615)-LEN(SUBSTITUTE($AE612:$AE615,"S", "")))</f>
        <v>0</v>
      </c>
      <c r="AZ612" s="227">
        <f>SUMPRODUCT(LEN($AE612:$AE615)-LEN(SUBSTITUTE($AE612:$AE615,"F", "")))</f>
        <v>0</v>
      </c>
      <c r="BA612" s="227">
        <f>SUMPRODUCT(LEN($AE612:$AE615)-LEN(SUBSTITUTE($AE612:$AE615,"G", "")))</f>
        <v>1</v>
      </c>
      <c r="BB612" s="294">
        <f>SUMPRODUCT(LEN($AE612:$AE615)-LEN(SUBSTITUTE($AE612:$AE615,"M", "")))</f>
        <v>0</v>
      </c>
    </row>
    <row r="613" spans="2:62" ht="28.15" customHeight="1" thickBot="1" x14ac:dyDescent="0.25">
      <c r="B613" s="30"/>
      <c r="C613" s="243"/>
      <c r="D613" s="36"/>
      <c r="E613" s="35"/>
      <c r="F613" s="35"/>
      <c r="G613" s="34"/>
      <c r="H613" s="224"/>
      <c r="I613" s="247"/>
      <c r="J613" s="247"/>
      <c r="K613" s="247"/>
      <c r="L613" s="33" t="s">
        <v>123</v>
      </c>
      <c r="M613" s="32" t="s">
        <v>132</v>
      </c>
      <c r="N613" s="33" t="s">
        <v>122</v>
      </c>
      <c r="O613" s="32" t="s">
        <v>451</v>
      </c>
      <c r="P613" s="33" t="s">
        <v>120</v>
      </c>
      <c r="Q613" s="32" t="s">
        <v>175</v>
      </c>
      <c r="R613" s="33" t="s">
        <v>119</v>
      </c>
      <c r="S613" s="32"/>
      <c r="T613" s="33" t="s">
        <v>118</v>
      </c>
      <c r="U613" s="32"/>
      <c r="V613" s="33" t="s">
        <v>117</v>
      </c>
      <c r="W613" s="32"/>
      <c r="X613" s="33" t="s">
        <v>116</v>
      </c>
      <c r="Y613" s="32"/>
      <c r="Z613" s="33" t="s">
        <v>115</v>
      </c>
      <c r="AA613" s="32"/>
      <c r="AB613" s="31"/>
      <c r="AC613" s="32"/>
      <c r="AD613" s="31" t="s">
        <v>425</v>
      </c>
      <c r="AE613" s="23"/>
      <c r="AF613" s="251"/>
      <c r="AG613" s="251"/>
      <c r="AH613" s="22"/>
      <c r="AI613" s="11"/>
      <c r="AJ613" s="234"/>
      <c r="AK613" s="240"/>
      <c r="AL613" s="231"/>
      <c r="AM613" s="234"/>
      <c r="AN613" s="240"/>
      <c r="AO613" s="231"/>
      <c r="AP613" s="234"/>
      <c r="AQ613" s="240"/>
      <c r="AR613" s="231"/>
      <c r="AS613" s="234"/>
      <c r="AT613" s="240"/>
      <c r="AU613" s="231"/>
      <c r="AV613" s="234"/>
      <c r="AW613" s="237"/>
      <c r="AX613" s="231"/>
      <c r="AY613" s="292"/>
      <c r="AZ613" s="228"/>
      <c r="BA613" s="228"/>
      <c r="BB613" s="295"/>
    </row>
    <row r="614" spans="2:62" ht="28.15" customHeight="1" x14ac:dyDescent="0.2">
      <c r="B614" s="30"/>
      <c r="C614" s="244"/>
      <c r="D614" s="29"/>
      <c r="E614" s="28"/>
      <c r="F614" s="28"/>
      <c r="G614" s="27"/>
      <c r="H614" s="225"/>
      <c r="I614" s="248"/>
      <c r="J614" s="248"/>
      <c r="K614" s="248"/>
      <c r="L614" s="26" t="s">
        <v>114</v>
      </c>
      <c r="M614" s="25" t="s">
        <v>382</v>
      </c>
      <c r="N614" s="26" t="s">
        <v>112</v>
      </c>
      <c r="O614" s="25" t="s">
        <v>188</v>
      </c>
      <c r="P614" s="26" t="s">
        <v>111</v>
      </c>
      <c r="Q614" s="25" t="s">
        <v>121</v>
      </c>
      <c r="R614" s="26" t="s">
        <v>110</v>
      </c>
      <c r="S614" s="25"/>
      <c r="T614" s="26" t="s">
        <v>109</v>
      </c>
      <c r="U614" s="25"/>
      <c r="V614" s="26" t="s">
        <v>108</v>
      </c>
      <c r="W614" s="25"/>
      <c r="X614" s="26" t="s">
        <v>107</v>
      </c>
      <c r="Y614" s="25"/>
      <c r="Z614" s="26" t="s">
        <v>106</v>
      </c>
      <c r="AA614" s="25"/>
      <c r="AB614" s="24"/>
      <c r="AC614" s="25"/>
      <c r="AD614" s="24"/>
      <c r="AE614" s="23"/>
      <c r="AF614" s="251"/>
      <c r="AG614" s="251"/>
      <c r="AH614" s="22"/>
      <c r="AI614" s="11"/>
      <c r="AJ614" s="234"/>
      <c r="AK614" s="240"/>
      <c r="AL614" s="231"/>
      <c r="AM614" s="234"/>
      <c r="AN614" s="240"/>
      <c r="AO614" s="231"/>
      <c r="AP614" s="234"/>
      <c r="AQ614" s="240"/>
      <c r="AR614" s="231"/>
      <c r="AS614" s="234"/>
      <c r="AT614" s="240"/>
      <c r="AU614" s="231"/>
      <c r="AV614" s="234"/>
      <c r="AW614" s="237"/>
      <c r="AX614" s="231"/>
      <c r="AY614" s="292"/>
      <c r="AZ614" s="228"/>
      <c r="BA614" s="228"/>
      <c r="BB614" s="295"/>
    </row>
    <row r="615" spans="2:62" ht="28.15" customHeight="1" thickBot="1" x14ac:dyDescent="0.25">
      <c r="B615" s="30"/>
      <c r="C615" s="253"/>
      <c r="D615" s="51"/>
      <c r="E615" s="50"/>
      <c r="F615" s="50"/>
      <c r="G615" s="49"/>
      <c r="H615" s="226"/>
      <c r="I615" s="254"/>
      <c r="J615" s="254"/>
      <c r="K615" s="254"/>
      <c r="L615" s="48" t="s">
        <v>105</v>
      </c>
      <c r="M615" s="47" t="s">
        <v>387</v>
      </c>
      <c r="N615" s="48" t="s">
        <v>103</v>
      </c>
      <c r="O615" s="47" t="s">
        <v>132</v>
      </c>
      <c r="P615" s="48" t="s">
        <v>102</v>
      </c>
      <c r="Q615" s="47"/>
      <c r="R615" s="48" t="s">
        <v>101</v>
      </c>
      <c r="S615" s="47"/>
      <c r="T615" s="48">
        <v>20</v>
      </c>
      <c r="U615" s="47"/>
      <c r="V615" s="48" t="s">
        <v>100</v>
      </c>
      <c r="W615" s="47"/>
      <c r="X615" s="48" t="s">
        <v>99</v>
      </c>
      <c r="Y615" s="47"/>
      <c r="Z615" s="48" t="s">
        <v>98</v>
      </c>
      <c r="AA615" s="47"/>
      <c r="AB615" s="16"/>
      <c r="AC615" s="47"/>
      <c r="AD615" s="16"/>
      <c r="AE615" s="46"/>
      <c r="AF615" s="255"/>
      <c r="AG615" s="255"/>
      <c r="AH615" s="45"/>
      <c r="AI615" s="11"/>
      <c r="AJ615" s="235"/>
      <c r="AK615" s="241"/>
      <c r="AL615" s="232"/>
      <c r="AM615" s="235"/>
      <c r="AN615" s="241"/>
      <c r="AO615" s="232"/>
      <c r="AP615" s="235"/>
      <c r="AQ615" s="241"/>
      <c r="AR615" s="232"/>
      <c r="AS615" s="235"/>
      <c r="AT615" s="241"/>
      <c r="AU615" s="232"/>
      <c r="AV615" s="235"/>
      <c r="AW615" s="238"/>
      <c r="AX615" s="232"/>
      <c r="AY615" s="293"/>
      <c r="AZ615" s="229"/>
      <c r="BA615" s="229"/>
      <c r="BB615" s="296"/>
    </row>
    <row r="616" spans="2:62" ht="28.15" customHeight="1" x14ac:dyDescent="0.2">
      <c r="B616" s="30"/>
      <c r="C616" s="242">
        <v>2</v>
      </c>
      <c r="D616" s="44" t="s">
        <v>466</v>
      </c>
      <c r="E616" s="43"/>
      <c r="F616" s="43"/>
      <c r="G616" s="42"/>
      <c r="H616" s="223"/>
      <c r="I616" s="246">
        <v>31</v>
      </c>
      <c r="J616" s="246">
        <v>14</v>
      </c>
      <c r="K616" s="246">
        <v>5</v>
      </c>
      <c r="L616" s="41" t="s">
        <v>133</v>
      </c>
      <c r="M616" s="40" t="s">
        <v>132</v>
      </c>
      <c r="N616" s="41" t="s">
        <v>131</v>
      </c>
      <c r="O616" s="40" t="s">
        <v>121</v>
      </c>
      <c r="P616" s="41" t="s">
        <v>130</v>
      </c>
      <c r="Q616" s="40"/>
      <c r="R616" s="41" t="s">
        <v>129</v>
      </c>
      <c r="S616" s="40"/>
      <c r="T616" s="41" t="s">
        <v>128</v>
      </c>
      <c r="U616" s="40"/>
      <c r="V616" s="41" t="s">
        <v>127</v>
      </c>
      <c r="W616" s="40"/>
      <c r="X616" s="41" t="s">
        <v>126</v>
      </c>
      <c r="Y616" s="40"/>
      <c r="Z616" s="41" t="s">
        <v>125</v>
      </c>
      <c r="AA616" s="40"/>
      <c r="AB616" s="39"/>
      <c r="AC616" s="40"/>
      <c r="AD616" s="39" t="s">
        <v>104</v>
      </c>
      <c r="AE616" s="38"/>
      <c r="AF616" s="250"/>
      <c r="AG616" s="250"/>
      <c r="AH616" s="37"/>
      <c r="AI616" s="11"/>
      <c r="AJ616" s="233">
        <f>SUMPRODUCT(LEN($M616:$S619)-LEN(SUBSTITUTE($M616:$S619,"A", "")))</f>
        <v>5</v>
      </c>
      <c r="AK616" s="239">
        <f>SUMPRODUCT(LEN($AD616:$AD619)-LEN(SUBSTITUTE($AD616:$AD619,"A", "")))</f>
        <v>3</v>
      </c>
      <c r="AL616" s="230">
        <f>SUMPRODUCT(LEN($AC616:$AC619)-LEN(SUBSTITUTE($AC616:$AC619,"A", "")))</f>
        <v>0</v>
      </c>
      <c r="AM616" s="233">
        <f>SUMPRODUCT(LEN($M616:$S619)-LEN(SUBSTITUTE($M616:$S619,"S", "")))</f>
        <v>5</v>
      </c>
      <c r="AN616" s="239">
        <f>SUMPRODUCT(LEN($AD616:$AD619)-LEN(SUBSTITUTE($AD616:$AD619,"S", "")))</f>
        <v>1</v>
      </c>
      <c r="AO616" s="230">
        <f>SUMPRODUCT(LEN($AC616:$AC619)-LEN(SUBSTITUTE($AC616:$AC619,"S", "")))</f>
        <v>0</v>
      </c>
      <c r="AP616" s="233">
        <f>SUMPRODUCT(LEN($M616:$S619)-LEN(SUBSTITUTE($M616:$S619,"F", "")))</f>
        <v>0</v>
      </c>
      <c r="AQ616" s="239">
        <f>SUMPRODUCT(LEN($AD616:$AD619)-LEN(SUBSTITUTE($AD616:$AD619,"F", "")))</f>
        <v>0</v>
      </c>
      <c r="AR616" s="230">
        <f>SUMPRODUCT(LEN($AC616:$AC619)-LEN(SUBSTITUTE($AC616:$AC619,"F", "")))</f>
        <v>0</v>
      </c>
      <c r="AS616" s="233">
        <f>SUMPRODUCT(LEN($M616:$S619)-LEN(SUBSTITUTE($M616:$S619,"G", "")))</f>
        <v>0</v>
      </c>
      <c r="AT616" s="239">
        <f>SUMPRODUCT(LEN($AD616:$AD619)-LEN(SUBSTITUTE($AD616:$AD619,"G", "")))</f>
        <v>0</v>
      </c>
      <c r="AU616" s="230">
        <f>SUMPRODUCT(LEN($AC616:$AC619)-LEN(SUBSTITUTE($AC616:$AC619,"G", "")))</f>
        <v>0</v>
      </c>
      <c r="AV616" s="233">
        <f>SUMPRODUCT(LEN($L616:$S619)-LEN(SUBSTITUTE($L616:$S619,"M", "")))</f>
        <v>0</v>
      </c>
      <c r="AW616" s="236">
        <f>SUMPRODUCT(LEN($AD616:$AD619)-LEN(SUBSTITUTE($AD616:$AD619,"M", "")))</f>
        <v>0</v>
      </c>
      <c r="AX616" s="230">
        <f>SUMPRODUCT(LEN($AC616:$AC619)-LEN(SUBSTITUTE($AC616:$AC619,"M", "")))</f>
        <v>0</v>
      </c>
      <c r="AY616" s="291">
        <f>SUMPRODUCT(LEN($AE616:$AE619)-LEN(SUBSTITUTE($AE616:$AE619,"S", "")))</f>
        <v>0</v>
      </c>
      <c r="AZ616" s="227">
        <f>SUMPRODUCT(LEN($AE616:$AE619)-LEN(SUBSTITUTE($AE616:$AE619,"F", "")))</f>
        <v>0</v>
      </c>
      <c r="BA616" s="227">
        <f>SUMPRODUCT(LEN($AE616:$AE619)-LEN(SUBSTITUTE($AE616:$AE619,"G", "")))</f>
        <v>0</v>
      </c>
      <c r="BB616" s="294">
        <f>SUMPRODUCT(LEN($AE616:$AE619)-LEN(SUBSTITUTE($AE616:$AE619,"M", "")))</f>
        <v>0</v>
      </c>
    </row>
    <row r="617" spans="2:62" ht="28.15" customHeight="1" thickBot="1" x14ac:dyDescent="0.25">
      <c r="B617" s="30"/>
      <c r="C617" s="243"/>
      <c r="D617" s="36"/>
      <c r="E617" s="35"/>
      <c r="F617" s="35"/>
      <c r="G617" s="34"/>
      <c r="H617" s="224"/>
      <c r="I617" s="247"/>
      <c r="J617" s="247"/>
      <c r="K617" s="247"/>
      <c r="L617" s="33" t="s">
        <v>123</v>
      </c>
      <c r="M617" s="32" t="s">
        <v>104</v>
      </c>
      <c r="N617" s="33" t="s">
        <v>122</v>
      </c>
      <c r="O617" s="32" t="s">
        <v>113</v>
      </c>
      <c r="P617" s="33" t="s">
        <v>120</v>
      </c>
      <c r="Q617" s="32"/>
      <c r="R617" s="33" t="s">
        <v>119</v>
      </c>
      <c r="S617" s="32"/>
      <c r="T617" s="33" t="s">
        <v>118</v>
      </c>
      <c r="U617" s="32"/>
      <c r="V617" s="33" t="s">
        <v>117</v>
      </c>
      <c r="W617" s="32"/>
      <c r="X617" s="33" t="s">
        <v>116</v>
      </c>
      <c r="Y617" s="32"/>
      <c r="Z617" s="33" t="s">
        <v>115</v>
      </c>
      <c r="AA617" s="32"/>
      <c r="AB617" s="31"/>
      <c r="AC617" s="32"/>
      <c r="AD617" s="31" t="s">
        <v>187</v>
      </c>
      <c r="AE617" s="23"/>
      <c r="AF617" s="251"/>
      <c r="AG617" s="251"/>
      <c r="AH617" s="22"/>
      <c r="AI617" s="11"/>
      <c r="AJ617" s="234"/>
      <c r="AK617" s="240"/>
      <c r="AL617" s="231"/>
      <c r="AM617" s="234"/>
      <c r="AN617" s="240"/>
      <c r="AO617" s="231"/>
      <c r="AP617" s="234"/>
      <c r="AQ617" s="240"/>
      <c r="AR617" s="231"/>
      <c r="AS617" s="234"/>
      <c r="AT617" s="240"/>
      <c r="AU617" s="231"/>
      <c r="AV617" s="234"/>
      <c r="AW617" s="237"/>
      <c r="AX617" s="231"/>
      <c r="AY617" s="292"/>
      <c r="AZ617" s="228"/>
      <c r="BA617" s="228"/>
      <c r="BB617" s="295"/>
    </row>
    <row r="618" spans="2:62" ht="28.15" customHeight="1" x14ac:dyDescent="0.2">
      <c r="B618" s="30"/>
      <c r="C618" s="244"/>
      <c r="D618" s="29"/>
      <c r="E618" s="28"/>
      <c r="F618" s="28"/>
      <c r="G618" s="27"/>
      <c r="H618" s="225"/>
      <c r="I618" s="248"/>
      <c r="J618" s="248"/>
      <c r="K618" s="248"/>
      <c r="L618" s="26" t="s">
        <v>114</v>
      </c>
      <c r="M618" s="25" t="s">
        <v>104</v>
      </c>
      <c r="N618" s="26" t="s">
        <v>112</v>
      </c>
      <c r="O618" s="25" t="s">
        <v>121</v>
      </c>
      <c r="P618" s="26" t="s">
        <v>111</v>
      </c>
      <c r="Q618" s="25"/>
      <c r="R618" s="26" t="s">
        <v>110</v>
      </c>
      <c r="S618" s="25"/>
      <c r="T618" s="26" t="s">
        <v>109</v>
      </c>
      <c r="U618" s="25"/>
      <c r="V618" s="26" t="s">
        <v>108</v>
      </c>
      <c r="W618" s="25"/>
      <c r="X618" s="26" t="s">
        <v>107</v>
      </c>
      <c r="Y618" s="25"/>
      <c r="Z618" s="26" t="s">
        <v>106</v>
      </c>
      <c r="AA618" s="25"/>
      <c r="AB618" s="24"/>
      <c r="AC618" s="25"/>
      <c r="AD618" s="24"/>
      <c r="AE618" s="23"/>
      <c r="AF618" s="251"/>
      <c r="AG618" s="251"/>
      <c r="AH618" s="22"/>
      <c r="AI618" s="11"/>
      <c r="AJ618" s="234"/>
      <c r="AK618" s="240"/>
      <c r="AL618" s="231"/>
      <c r="AM618" s="234"/>
      <c r="AN618" s="240"/>
      <c r="AO618" s="231"/>
      <c r="AP618" s="234"/>
      <c r="AQ618" s="240"/>
      <c r="AR618" s="231"/>
      <c r="AS618" s="234"/>
      <c r="AT618" s="240"/>
      <c r="AU618" s="231"/>
      <c r="AV618" s="234"/>
      <c r="AW618" s="237"/>
      <c r="AX618" s="231"/>
      <c r="AY618" s="292"/>
      <c r="AZ618" s="228"/>
      <c r="BA618" s="228"/>
      <c r="BB618" s="295"/>
    </row>
    <row r="619" spans="2:62" ht="28.15" customHeight="1" thickBot="1" x14ac:dyDescent="0.25">
      <c r="B619" s="30"/>
      <c r="C619" s="253"/>
      <c r="D619" s="51"/>
      <c r="E619" s="50"/>
      <c r="F619" s="50"/>
      <c r="G619" s="49"/>
      <c r="H619" s="226"/>
      <c r="I619" s="254"/>
      <c r="J619" s="254"/>
      <c r="K619" s="254"/>
      <c r="L619" s="48" t="s">
        <v>105</v>
      </c>
      <c r="M619" s="47" t="s">
        <v>124</v>
      </c>
      <c r="N619" s="48" t="s">
        <v>103</v>
      </c>
      <c r="O619" s="47"/>
      <c r="P619" s="48" t="s">
        <v>102</v>
      </c>
      <c r="Q619" s="47"/>
      <c r="R619" s="48" t="s">
        <v>101</v>
      </c>
      <c r="S619" s="47"/>
      <c r="T619" s="48">
        <v>20</v>
      </c>
      <c r="U619" s="47"/>
      <c r="V619" s="48" t="s">
        <v>100</v>
      </c>
      <c r="W619" s="47"/>
      <c r="X619" s="48" t="s">
        <v>99</v>
      </c>
      <c r="Y619" s="47"/>
      <c r="Z619" s="48" t="s">
        <v>98</v>
      </c>
      <c r="AA619" s="47"/>
      <c r="AB619" s="16"/>
      <c r="AC619" s="47"/>
      <c r="AD619" s="16"/>
      <c r="AE619" s="46"/>
      <c r="AF619" s="255"/>
      <c r="AG619" s="255"/>
      <c r="AH619" s="45"/>
      <c r="AI619" s="11"/>
      <c r="AJ619" s="235"/>
      <c r="AK619" s="241"/>
      <c r="AL619" s="232"/>
      <c r="AM619" s="235"/>
      <c r="AN619" s="241"/>
      <c r="AO619" s="232"/>
      <c r="AP619" s="235"/>
      <c r="AQ619" s="241"/>
      <c r="AR619" s="232"/>
      <c r="AS619" s="235"/>
      <c r="AT619" s="241"/>
      <c r="AU619" s="232"/>
      <c r="AV619" s="235"/>
      <c r="AW619" s="238"/>
      <c r="AX619" s="232"/>
      <c r="AY619" s="293"/>
      <c r="AZ619" s="229"/>
      <c r="BA619" s="229"/>
      <c r="BB619" s="296"/>
    </row>
    <row r="620" spans="2:62" ht="28.15" customHeight="1" x14ac:dyDescent="0.2">
      <c r="B620" s="30"/>
      <c r="C620" s="242">
        <v>3</v>
      </c>
      <c r="D620" s="44"/>
      <c r="E620" s="43"/>
      <c r="F620" s="43"/>
      <c r="G620" s="42"/>
      <c r="H620" s="223"/>
      <c r="I620" s="246">
        <v>56</v>
      </c>
      <c r="J620" s="246">
        <v>19</v>
      </c>
      <c r="K620" s="246">
        <v>7</v>
      </c>
      <c r="L620" s="41" t="s">
        <v>133</v>
      </c>
      <c r="M620" s="40" t="s">
        <v>382</v>
      </c>
      <c r="N620" s="41" t="s">
        <v>131</v>
      </c>
      <c r="O620" s="40" t="s">
        <v>411</v>
      </c>
      <c r="P620" s="41" t="s">
        <v>130</v>
      </c>
      <c r="Q620" s="40" t="s">
        <v>187</v>
      </c>
      <c r="R620" s="41" t="s">
        <v>129</v>
      </c>
      <c r="S620" s="40"/>
      <c r="T620" s="41" t="s">
        <v>128</v>
      </c>
      <c r="U620" s="40"/>
      <c r="V620" s="41" t="s">
        <v>127</v>
      </c>
      <c r="W620" s="40"/>
      <c r="X620" s="41" t="s">
        <v>126</v>
      </c>
      <c r="Y620" s="40"/>
      <c r="Z620" s="41" t="s">
        <v>125</v>
      </c>
      <c r="AA620" s="40"/>
      <c r="AB620" s="39"/>
      <c r="AC620" s="40"/>
      <c r="AD620" s="39" t="s">
        <v>188</v>
      </c>
      <c r="AE620" s="38"/>
      <c r="AF620" s="250"/>
      <c r="AG620" s="250"/>
      <c r="AH620" s="37"/>
      <c r="AI620" s="11"/>
      <c r="AJ620" s="233">
        <f>SUMPRODUCT(LEN($M620:$S623)-LEN(SUBSTITUTE($M620:$S623,"A", "")))</f>
        <v>23</v>
      </c>
      <c r="AK620" s="239">
        <f>SUMPRODUCT(LEN($AD620:$AD623)-LEN(SUBSTITUTE($AD620:$AD623,"A", "")))</f>
        <v>4</v>
      </c>
      <c r="AL620" s="230">
        <f>SUMPRODUCT(LEN($AC620:$AC623)-LEN(SUBSTITUTE($AC620:$AC623,"A", "")))</f>
        <v>0</v>
      </c>
      <c r="AM620" s="233">
        <f>SUMPRODUCT(LEN($M620:$S623)-LEN(SUBSTITUTE($M620:$S623,"S", "")))</f>
        <v>13</v>
      </c>
      <c r="AN620" s="239">
        <f>SUMPRODUCT(LEN($AD620:$AD623)-LEN(SUBSTITUTE($AD620:$AD623,"S", "")))</f>
        <v>7</v>
      </c>
      <c r="AO620" s="230">
        <f>SUMPRODUCT(LEN($AC620:$AC623)-LEN(SUBSTITUTE($AC620:$AC623,"S", "")))</f>
        <v>0</v>
      </c>
      <c r="AP620" s="233">
        <f>SUMPRODUCT(LEN($M620:$S623)-LEN(SUBSTITUTE($M620:$S623,"F", "")))</f>
        <v>0</v>
      </c>
      <c r="AQ620" s="239">
        <f>SUMPRODUCT(LEN($AD620:$AD623)-LEN(SUBSTITUTE($AD620:$AD623,"F", "")))</f>
        <v>0</v>
      </c>
      <c r="AR620" s="230">
        <f>SUMPRODUCT(LEN($AC620:$AC623)-LEN(SUBSTITUTE($AC620:$AC623,"F", "")))</f>
        <v>0</v>
      </c>
      <c r="AS620" s="233">
        <f>SUMPRODUCT(LEN($M620:$S623)-LEN(SUBSTITUTE($M620:$S623,"G", "")))</f>
        <v>1</v>
      </c>
      <c r="AT620" s="239">
        <f>SUMPRODUCT(LEN($AD620:$AD623)-LEN(SUBSTITUTE($AD620:$AD623,"G", "")))</f>
        <v>0</v>
      </c>
      <c r="AU620" s="230">
        <f>SUMPRODUCT(LEN($AC620:$AC623)-LEN(SUBSTITUTE($AC620:$AC623,"G", "")))</f>
        <v>0</v>
      </c>
      <c r="AV620" s="233">
        <f>SUMPRODUCT(LEN($L620:$S623)-LEN(SUBSTITUTE($L620:$S623,"M", "")))</f>
        <v>0</v>
      </c>
      <c r="AW620" s="236">
        <f>SUMPRODUCT(LEN($AD620:$AD623)-LEN(SUBSTITUTE($AD620:$AD623,"M", "")))</f>
        <v>0</v>
      </c>
      <c r="AX620" s="230">
        <f>SUMPRODUCT(LEN($AC620:$AC623)-LEN(SUBSTITUTE($AC620:$AC623,"M", "")))</f>
        <v>0</v>
      </c>
      <c r="AY620" s="291">
        <f>SUMPRODUCT(LEN($AE620:$AE623)-LEN(SUBSTITUTE($AE620:$AE623,"S", "")))</f>
        <v>0</v>
      </c>
      <c r="AZ620" s="227">
        <f>SUMPRODUCT(LEN($AE620:$AE623)-LEN(SUBSTITUTE($AE620:$AE623,"F", "")))</f>
        <v>0</v>
      </c>
      <c r="BA620" s="227">
        <f>SUMPRODUCT(LEN($AE620:$AE623)-LEN(SUBSTITUTE($AE620:$AE623,"G", "")))</f>
        <v>0</v>
      </c>
      <c r="BB620" s="294">
        <f>SUMPRODUCT(LEN($AE620:$AE623)-LEN(SUBSTITUTE($AE620:$AE623,"M", "")))</f>
        <v>0</v>
      </c>
    </row>
    <row r="621" spans="2:62" ht="28.15" customHeight="1" thickBot="1" x14ac:dyDescent="0.25">
      <c r="B621" s="30"/>
      <c r="C621" s="243"/>
      <c r="D621" s="36"/>
      <c r="E621" s="35"/>
      <c r="F621" s="35"/>
      <c r="G621" s="34"/>
      <c r="H621" s="224"/>
      <c r="I621" s="247"/>
      <c r="J621" s="247"/>
      <c r="K621" s="247"/>
      <c r="L621" s="33" t="s">
        <v>123</v>
      </c>
      <c r="M621" s="32" t="s">
        <v>382</v>
      </c>
      <c r="N621" s="33" t="s">
        <v>122</v>
      </c>
      <c r="O621" s="32" t="s">
        <v>215</v>
      </c>
      <c r="P621" s="33" t="s">
        <v>120</v>
      </c>
      <c r="Q621" s="32" t="s">
        <v>113</v>
      </c>
      <c r="R621" s="33" t="s">
        <v>119</v>
      </c>
      <c r="S621" s="32"/>
      <c r="T621" s="33" t="s">
        <v>118</v>
      </c>
      <c r="U621" s="32"/>
      <c r="V621" s="33" t="s">
        <v>117</v>
      </c>
      <c r="W621" s="32"/>
      <c r="X621" s="33" t="s">
        <v>116</v>
      </c>
      <c r="Y621" s="32"/>
      <c r="Z621" s="33" t="s">
        <v>115</v>
      </c>
      <c r="AA621" s="32"/>
      <c r="AB621" s="31"/>
      <c r="AC621" s="32"/>
      <c r="AD621" s="31" t="s">
        <v>465</v>
      </c>
      <c r="AE621" s="23"/>
      <c r="AF621" s="251"/>
      <c r="AG621" s="251"/>
      <c r="AH621" s="22"/>
      <c r="AI621" s="11"/>
      <c r="AJ621" s="234"/>
      <c r="AK621" s="240"/>
      <c r="AL621" s="231"/>
      <c r="AM621" s="234"/>
      <c r="AN621" s="240"/>
      <c r="AO621" s="231"/>
      <c r="AP621" s="234"/>
      <c r="AQ621" s="240"/>
      <c r="AR621" s="231"/>
      <c r="AS621" s="234"/>
      <c r="AT621" s="240"/>
      <c r="AU621" s="231"/>
      <c r="AV621" s="234"/>
      <c r="AW621" s="237"/>
      <c r="AX621" s="231"/>
      <c r="AY621" s="292"/>
      <c r="AZ621" s="228"/>
      <c r="BA621" s="228"/>
      <c r="BB621" s="295"/>
    </row>
    <row r="622" spans="2:62" ht="28.15" customHeight="1" x14ac:dyDescent="0.2">
      <c r="B622" s="30"/>
      <c r="C622" s="244"/>
      <c r="D622" s="29"/>
      <c r="E622" s="28"/>
      <c r="F622" s="28"/>
      <c r="G622" s="27"/>
      <c r="H622" s="225"/>
      <c r="I622" s="248"/>
      <c r="J622" s="248"/>
      <c r="K622" s="248"/>
      <c r="L622" s="26" t="s">
        <v>114</v>
      </c>
      <c r="M622" s="25" t="s">
        <v>443</v>
      </c>
      <c r="N622" s="26" t="s">
        <v>112</v>
      </c>
      <c r="O622" s="25" t="s">
        <v>186</v>
      </c>
      <c r="P622" s="26" t="s">
        <v>111</v>
      </c>
      <c r="Q622" s="25" t="s">
        <v>113</v>
      </c>
      <c r="R622" s="26" t="s">
        <v>110</v>
      </c>
      <c r="S622" s="25"/>
      <c r="T622" s="26" t="s">
        <v>109</v>
      </c>
      <c r="U622" s="25"/>
      <c r="V622" s="26" t="s">
        <v>108</v>
      </c>
      <c r="W622" s="25"/>
      <c r="X622" s="26" t="s">
        <v>107</v>
      </c>
      <c r="Y622" s="25"/>
      <c r="Z622" s="26" t="s">
        <v>106</v>
      </c>
      <c r="AA622" s="25"/>
      <c r="AB622" s="24"/>
      <c r="AC622" s="25"/>
      <c r="AD622" s="24"/>
      <c r="AE622" s="23"/>
      <c r="AF622" s="251"/>
      <c r="AG622" s="251"/>
      <c r="AH622" s="22"/>
      <c r="AI622" s="11"/>
      <c r="AJ622" s="234"/>
      <c r="AK622" s="240"/>
      <c r="AL622" s="231"/>
      <c r="AM622" s="234"/>
      <c r="AN622" s="240"/>
      <c r="AO622" s="231"/>
      <c r="AP622" s="234"/>
      <c r="AQ622" s="240"/>
      <c r="AR622" s="231"/>
      <c r="AS622" s="234"/>
      <c r="AT622" s="240"/>
      <c r="AU622" s="231"/>
      <c r="AV622" s="234"/>
      <c r="AW622" s="237"/>
      <c r="AX622" s="231"/>
      <c r="AY622" s="292"/>
      <c r="AZ622" s="228"/>
      <c r="BA622" s="228"/>
      <c r="BB622" s="295"/>
    </row>
    <row r="623" spans="2:62" ht="28.15" customHeight="1" thickBot="1" x14ac:dyDescent="0.25">
      <c r="B623" s="21"/>
      <c r="C623" s="245"/>
      <c r="D623" s="20"/>
      <c r="E623" s="19"/>
      <c r="F623" s="19"/>
      <c r="G623" s="18"/>
      <c r="H623" s="226"/>
      <c r="I623" s="249"/>
      <c r="J623" s="249"/>
      <c r="K623" s="249"/>
      <c r="L623" s="17" t="s">
        <v>105</v>
      </c>
      <c r="M623" s="15" t="s">
        <v>382</v>
      </c>
      <c r="N623" s="17" t="s">
        <v>103</v>
      </c>
      <c r="O623" s="15" t="s">
        <v>217</v>
      </c>
      <c r="P623" s="17" t="s">
        <v>102</v>
      </c>
      <c r="Q623" s="15" t="s">
        <v>121</v>
      </c>
      <c r="R623" s="17" t="s">
        <v>101</v>
      </c>
      <c r="S623" s="15"/>
      <c r="T623" s="17">
        <v>20</v>
      </c>
      <c r="U623" s="15"/>
      <c r="V623" s="17" t="s">
        <v>100</v>
      </c>
      <c r="W623" s="15"/>
      <c r="X623" s="17" t="s">
        <v>99</v>
      </c>
      <c r="Y623" s="15"/>
      <c r="Z623" s="17" t="s">
        <v>98</v>
      </c>
      <c r="AA623" s="15"/>
      <c r="AB623" s="16"/>
      <c r="AC623" s="15"/>
      <c r="AD623" s="14"/>
      <c r="AE623" s="13"/>
      <c r="AF623" s="252"/>
      <c r="AG623" s="252"/>
      <c r="AH623" s="12"/>
      <c r="AI623" s="11"/>
      <c r="AJ623" s="235"/>
      <c r="AK623" s="241"/>
      <c r="AL623" s="232"/>
      <c r="AM623" s="235"/>
      <c r="AN623" s="241"/>
      <c r="AO623" s="232"/>
      <c r="AP623" s="235"/>
      <c r="AQ623" s="241"/>
      <c r="AR623" s="232"/>
      <c r="AS623" s="235"/>
      <c r="AT623" s="241"/>
      <c r="AU623" s="232"/>
      <c r="AV623" s="235"/>
      <c r="AW623" s="238"/>
      <c r="AX623" s="232"/>
      <c r="AY623" s="293"/>
      <c r="AZ623" s="229"/>
      <c r="BA623" s="229"/>
      <c r="BB623" s="296"/>
    </row>
    <row r="624" spans="2:62" ht="85.9" customHeight="1" thickTop="1" thickBot="1" x14ac:dyDescent="0.35">
      <c r="B624" s="105" t="s">
        <v>174</v>
      </c>
      <c r="C624" s="95" t="s">
        <v>173</v>
      </c>
      <c r="D624" s="100" t="s">
        <v>172</v>
      </c>
      <c r="E624" s="104" t="s">
        <v>171</v>
      </c>
      <c r="F624" s="103"/>
      <c r="G624" s="102"/>
      <c r="H624" s="101" t="s">
        <v>170</v>
      </c>
      <c r="I624" s="100" t="s">
        <v>96</v>
      </c>
      <c r="J624" s="100" t="s">
        <v>169</v>
      </c>
      <c r="K624" s="100" t="s">
        <v>97</v>
      </c>
      <c r="L624" s="256" t="s">
        <v>168</v>
      </c>
      <c r="M624" s="262"/>
      <c r="N624" s="256" t="s">
        <v>167</v>
      </c>
      <c r="O624" s="262"/>
      <c r="P624" s="256" t="s">
        <v>167</v>
      </c>
      <c r="Q624" s="257"/>
      <c r="R624" s="256" t="s">
        <v>167</v>
      </c>
      <c r="S624" s="257"/>
      <c r="T624" s="256" t="s">
        <v>167</v>
      </c>
      <c r="U624" s="257"/>
      <c r="V624" s="256" t="s">
        <v>167</v>
      </c>
      <c r="W624" s="257"/>
      <c r="X624" s="256" t="s">
        <v>167</v>
      </c>
      <c r="Y624" s="257"/>
      <c r="Z624" s="256" t="s">
        <v>167</v>
      </c>
      <c r="AA624" s="257"/>
      <c r="AB624" s="261" t="s">
        <v>166</v>
      </c>
      <c r="AC624" s="257"/>
      <c r="AD624" s="101" t="s">
        <v>165</v>
      </c>
      <c r="AE624" s="101" t="s">
        <v>164</v>
      </c>
      <c r="AF624" s="100" t="s">
        <v>163</v>
      </c>
      <c r="AG624" s="100" t="s">
        <v>162</v>
      </c>
      <c r="AH624" s="99" t="s">
        <v>161</v>
      </c>
      <c r="AI624" s="98"/>
      <c r="AJ624" s="96" t="s">
        <v>160</v>
      </c>
      <c r="AK624" s="95" t="s">
        <v>159</v>
      </c>
      <c r="AL624" s="94" t="s">
        <v>158</v>
      </c>
      <c r="AM624" s="96" t="s">
        <v>157</v>
      </c>
      <c r="AN624" s="95" t="s">
        <v>156</v>
      </c>
      <c r="AO624" s="94" t="s">
        <v>155</v>
      </c>
      <c r="AP624" s="96" t="s">
        <v>154</v>
      </c>
      <c r="AQ624" s="95" t="s">
        <v>153</v>
      </c>
      <c r="AR624" s="97" t="s">
        <v>152</v>
      </c>
      <c r="AS624" s="96" t="s">
        <v>151</v>
      </c>
      <c r="AT624" s="95" t="s">
        <v>150</v>
      </c>
      <c r="AU624" s="94" t="s">
        <v>149</v>
      </c>
      <c r="AV624" s="96" t="s">
        <v>148</v>
      </c>
      <c r="AW624" s="95" t="s">
        <v>147</v>
      </c>
      <c r="AX624" s="94" t="s">
        <v>146</v>
      </c>
      <c r="AY624" s="93" t="s">
        <v>145</v>
      </c>
      <c r="AZ624" s="92" t="s">
        <v>144</v>
      </c>
      <c r="BA624" s="92" t="s">
        <v>143</v>
      </c>
      <c r="BB624" s="91" t="s">
        <v>142</v>
      </c>
    </row>
    <row r="625" spans="2:62" ht="48" thickBot="1" x14ac:dyDescent="0.3">
      <c r="B625" s="90" t="s">
        <v>206</v>
      </c>
      <c r="C625" s="89"/>
      <c r="D625" s="88">
        <v>178</v>
      </c>
      <c r="E625" s="258"/>
      <c r="F625" s="259"/>
      <c r="G625" s="260"/>
      <c r="H625" s="87" t="s">
        <v>140</v>
      </c>
      <c r="I625" s="86"/>
      <c r="J625" s="86"/>
      <c r="K625" s="85"/>
      <c r="L625" s="84"/>
      <c r="M625" s="81"/>
      <c r="N625" s="84"/>
      <c r="O625" s="81"/>
      <c r="P625" s="84"/>
      <c r="Q625" s="81"/>
      <c r="R625" s="84"/>
      <c r="S625" s="81"/>
      <c r="T625" s="84"/>
      <c r="U625" s="81"/>
      <c r="V625" s="84"/>
      <c r="W625" s="81"/>
      <c r="X625" s="84"/>
      <c r="Y625" s="81"/>
      <c r="Z625" s="84"/>
      <c r="AA625" s="83"/>
      <c r="AB625" s="82" t="s">
        <v>139</v>
      </c>
      <c r="AC625" s="81"/>
      <c r="AD625" s="81"/>
      <c r="AE625" s="81"/>
      <c r="AF625" s="80"/>
      <c r="AG625" s="80"/>
      <c r="AH625" s="60"/>
      <c r="AI625" s="79" t="s">
        <v>138</v>
      </c>
      <c r="AJ625" s="78">
        <f t="shared" ref="AJ625:BB625" si="82">SUM(AJ627:AJ638)</f>
        <v>38</v>
      </c>
      <c r="AK625" s="77">
        <f t="shared" si="82"/>
        <v>11</v>
      </c>
      <c r="AL625" s="76">
        <f t="shared" si="82"/>
        <v>0</v>
      </c>
      <c r="AM625" s="78">
        <f t="shared" si="82"/>
        <v>31</v>
      </c>
      <c r="AN625" s="77">
        <f t="shared" si="82"/>
        <v>13</v>
      </c>
      <c r="AO625" s="76">
        <f t="shared" si="82"/>
        <v>0</v>
      </c>
      <c r="AP625" s="78">
        <f t="shared" si="82"/>
        <v>2</v>
      </c>
      <c r="AQ625" s="77">
        <f t="shared" si="82"/>
        <v>0</v>
      </c>
      <c r="AR625" s="76">
        <f t="shared" si="82"/>
        <v>0</v>
      </c>
      <c r="AS625" s="78">
        <f t="shared" si="82"/>
        <v>3</v>
      </c>
      <c r="AT625" s="77">
        <f t="shared" si="82"/>
        <v>0</v>
      </c>
      <c r="AU625" s="76">
        <f t="shared" si="82"/>
        <v>0</v>
      </c>
      <c r="AV625" s="78">
        <f t="shared" si="82"/>
        <v>0</v>
      </c>
      <c r="AW625" s="77">
        <f t="shared" si="82"/>
        <v>0</v>
      </c>
      <c r="AX625" s="76">
        <f t="shared" si="82"/>
        <v>0</v>
      </c>
      <c r="AY625" s="75">
        <f t="shared" si="82"/>
        <v>0</v>
      </c>
      <c r="AZ625" s="74">
        <f t="shared" si="82"/>
        <v>0</v>
      </c>
      <c r="BA625" s="74">
        <f t="shared" si="82"/>
        <v>0</v>
      </c>
      <c r="BB625" s="73">
        <f t="shared" si="82"/>
        <v>0</v>
      </c>
      <c r="BC625" s="72" t="s">
        <v>137</v>
      </c>
      <c r="BF625" s="5">
        <f>SUM(AJ625:AL625)/$BG$5</f>
        <v>16.333333333333332</v>
      </c>
      <c r="BG625" s="5">
        <f>SUM(AM625:AO625,AY625)/$BG$5</f>
        <v>14.666666666666666</v>
      </c>
      <c r="BH625" s="5">
        <f>SUM(AP625:AR625,AZ625)/$BG$5</f>
        <v>0.66666666666666663</v>
      </c>
      <c r="BI625" s="5">
        <f>SUM(AS625:AU625,BA625)/$BG$5</f>
        <v>1</v>
      </c>
      <c r="BJ625" s="5">
        <f>SUM(AV625:AX625,BB625)/$BG$5</f>
        <v>0</v>
      </c>
    </row>
    <row r="626" spans="2:62" ht="37.5" thickBot="1" x14ac:dyDescent="0.3">
      <c r="B626" s="71"/>
      <c r="C626" s="70"/>
      <c r="D626" s="69"/>
      <c r="E626" s="68"/>
      <c r="F626" s="68"/>
      <c r="G626" s="67"/>
      <c r="H626" s="66"/>
      <c r="I626" s="64"/>
      <c r="J626" s="64"/>
      <c r="K626" s="65"/>
      <c r="L626" s="64"/>
      <c r="M626" s="62"/>
      <c r="N626" s="64"/>
      <c r="O626" s="62"/>
      <c r="P626" s="64"/>
      <c r="Q626" s="62"/>
      <c r="R626" s="64"/>
      <c r="S626" s="62"/>
      <c r="T626" s="64"/>
      <c r="U626" s="62"/>
      <c r="V626" s="64"/>
      <c r="W626" s="62"/>
      <c r="X626" s="64"/>
      <c r="Y626" s="62"/>
      <c r="Z626" s="64"/>
      <c r="AA626" s="62"/>
      <c r="AB626" s="63"/>
      <c r="AC626" s="62"/>
      <c r="AD626" s="62"/>
      <c r="AE626" s="62"/>
      <c r="AF626" s="61"/>
      <c r="AG626" s="61"/>
      <c r="AH626" s="60"/>
      <c r="AI626" s="59" t="s">
        <v>136</v>
      </c>
      <c r="AJ626" s="58">
        <f t="shared" ref="AJ626:BB626" si="83">AJ625/3</f>
        <v>12.666666666666666</v>
      </c>
      <c r="AK626" s="57">
        <f t="shared" si="83"/>
        <v>3.6666666666666665</v>
      </c>
      <c r="AL626" s="56">
        <f t="shared" si="83"/>
        <v>0</v>
      </c>
      <c r="AM626" s="58">
        <f t="shared" si="83"/>
        <v>10.333333333333334</v>
      </c>
      <c r="AN626" s="57">
        <f t="shared" si="83"/>
        <v>4.333333333333333</v>
      </c>
      <c r="AO626" s="56">
        <f t="shared" si="83"/>
        <v>0</v>
      </c>
      <c r="AP626" s="58">
        <f t="shared" si="83"/>
        <v>0.66666666666666663</v>
      </c>
      <c r="AQ626" s="57">
        <f t="shared" si="83"/>
        <v>0</v>
      </c>
      <c r="AR626" s="56">
        <f t="shared" si="83"/>
        <v>0</v>
      </c>
      <c r="AS626" s="58">
        <f t="shared" si="83"/>
        <v>1</v>
      </c>
      <c r="AT626" s="57">
        <f t="shared" si="83"/>
        <v>0</v>
      </c>
      <c r="AU626" s="56">
        <f t="shared" si="83"/>
        <v>0</v>
      </c>
      <c r="AV626" s="58">
        <f t="shared" si="83"/>
        <v>0</v>
      </c>
      <c r="AW626" s="57">
        <f t="shared" si="83"/>
        <v>0</v>
      </c>
      <c r="AX626" s="56">
        <f t="shared" si="83"/>
        <v>0</v>
      </c>
      <c r="AY626" s="55">
        <f t="shared" si="83"/>
        <v>0</v>
      </c>
      <c r="AZ626" s="54">
        <f t="shared" si="83"/>
        <v>0</v>
      </c>
      <c r="BA626" s="54">
        <f t="shared" si="83"/>
        <v>0</v>
      </c>
      <c r="BB626" s="53">
        <f t="shared" si="83"/>
        <v>0</v>
      </c>
      <c r="BC626" s="52" t="s">
        <v>135</v>
      </c>
    </row>
    <row r="627" spans="2:62" ht="28.15" customHeight="1" x14ac:dyDescent="0.2">
      <c r="B627" s="30"/>
      <c r="C627" s="242">
        <v>1</v>
      </c>
      <c r="D627" s="44"/>
      <c r="E627" s="43"/>
      <c r="F627" s="43"/>
      <c r="G627" s="42"/>
      <c r="H627" s="223" t="s">
        <v>134</v>
      </c>
      <c r="I627" s="246">
        <v>42</v>
      </c>
      <c r="J627" s="246">
        <v>16</v>
      </c>
      <c r="K627" s="246">
        <v>8</v>
      </c>
      <c r="L627" s="41" t="s">
        <v>133</v>
      </c>
      <c r="M627" s="40" t="s">
        <v>124</v>
      </c>
      <c r="N627" s="41" t="s">
        <v>131</v>
      </c>
      <c r="O627" s="40" t="s">
        <v>175</v>
      </c>
      <c r="P627" s="41" t="s">
        <v>130</v>
      </c>
      <c r="Q627" s="40"/>
      <c r="R627" s="41" t="s">
        <v>129</v>
      </c>
      <c r="S627" s="40"/>
      <c r="T627" s="41" t="s">
        <v>128</v>
      </c>
      <c r="U627" s="40"/>
      <c r="V627" s="41" t="s">
        <v>127</v>
      </c>
      <c r="W627" s="40"/>
      <c r="X627" s="41" t="s">
        <v>126</v>
      </c>
      <c r="Y627" s="40"/>
      <c r="Z627" s="41" t="s">
        <v>125</v>
      </c>
      <c r="AA627" s="40"/>
      <c r="AB627" s="39"/>
      <c r="AC627" s="40"/>
      <c r="AD627" s="39"/>
      <c r="AE627" s="38"/>
      <c r="AF627" s="250"/>
      <c r="AG627" s="250"/>
      <c r="AH627" s="37"/>
      <c r="AI627" s="11"/>
      <c r="AJ627" s="233">
        <f>SUMPRODUCT(LEN($M627:$S630)-LEN(SUBSTITUTE($M627:$S630,"A", "")))</f>
        <v>10</v>
      </c>
      <c r="AK627" s="239">
        <f>SUMPRODUCT(LEN($AD627:$AD630)-LEN(SUBSTITUTE($AD627:$AD630,"A", "")))</f>
        <v>0</v>
      </c>
      <c r="AL627" s="230">
        <f>SUMPRODUCT(LEN($AC627:$AC630)-LEN(SUBSTITUTE($AC627:$AC630,"A", "")))</f>
        <v>0</v>
      </c>
      <c r="AM627" s="233">
        <f>SUMPRODUCT(LEN($M627:$S630)-LEN(SUBSTITUTE($M627:$S630,"S", "")))</f>
        <v>4</v>
      </c>
      <c r="AN627" s="239">
        <f>SUMPRODUCT(LEN($AD627:$AD630)-LEN(SUBSTITUTE($AD627:$AD630,"S", "")))</f>
        <v>0</v>
      </c>
      <c r="AO627" s="230">
        <f>SUMPRODUCT(LEN($AC627:$AC630)-LEN(SUBSTITUTE($AC627:$AC630,"S", "")))</f>
        <v>0</v>
      </c>
      <c r="AP627" s="233">
        <f>SUMPRODUCT(LEN($M627:$S630)-LEN(SUBSTITUTE($M627:$S630,"F", "")))</f>
        <v>0</v>
      </c>
      <c r="AQ627" s="239">
        <f>SUMPRODUCT(LEN($AD627:$AD630)-LEN(SUBSTITUTE($AD627:$AD630,"F", "")))</f>
        <v>0</v>
      </c>
      <c r="AR627" s="230">
        <f>SUMPRODUCT(LEN($AC627:$AC630)-LEN(SUBSTITUTE($AC627:$AC630,"F", "")))</f>
        <v>0</v>
      </c>
      <c r="AS627" s="233">
        <f>SUMPRODUCT(LEN($M627:$S630)-LEN(SUBSTITUTE($M627:$S630,"G", "")))</f>
        <v>0</v>
      </c>
      <c r="AT627" s="239">
        <f>SUMPRODUCT(LEN($AD627:$AD630)-LEN(SUBSTITUTE($AD627:$AD630,"G", "")))</f>
        <v>0</v>
      </c>
      <c r="AU627" s="230">
        <f>SUMPRODUCT(LEN($AC627:$AC630)-LEN(SUBSTITUTE($AC627:$AC630,"G", "")))</f>
        <v>0</v>
      </c>
      <c r="AV627" s="233">
        <f>SUMPRODUCT(LEN($L627:$S630)-LEN(SUBSTITUTE($L627:$S630,"M", "")))</f>
        <v>0</v>
      </c>
      <c r="AW627" s="236">
        <f>SUMPRODUCT(LEN($AD627:$AD630)-LEN(SUBSTITUTE($AD627:$AD630,"M", "")))</f>
        <v>0</v>
      </c>
      <c r="AX627" s="230">
        <f>SUMPRODUCT(LEN($AC627:$AC630)-LEN(SUBSTITUTE($AC627:$AC630,"M", "")))</f>
        <v>0</v>
      </c>
      <c r="AY627" s="291">
        <f>SUMPRODUCT(LEN($AE627:$AE630)-LEN(SUBSTITUTE($AE627:$AE630,"S", "")))</f>
        <v>0</v>
      </c>
      <c r="AZ627" s="227">
        <f>SUMPRODUCT(LEN($AE627:$AE630)-LEN(SUBSTITUTE($AE627:$AE630,"F", "")))</f>
        <v>0</v>
      </c>
      <c r="BA627" s="227">
        <f>SUMPRODUCT(LEN($AE627:$AE630)-LEN(SUBSTITUTE($AE627:$AE630,"G", "")))</f>
        <v>0</v>
      </c>
      <c r="BB627" s="294">
        <f>SUMPRODUCT(LEN($AE627:$AE630)-LEN(SUBSTITUTE($AE627:$AE630,"M", "")))</f>
        <v>0</v>
      </c>
    </row>
    <row r="628" spans="2:62" ht="28.15" customHeight="1" thickBot="1" x14ac:dyDescent="0.25">
      <c r="B628" s="30"/>
      <c r="C628" s="243"/>
      <c r="D628" s="36"/>
      <c r="E628" s="35"/>
      <c r="F628" s="35"/>
      <c r="G628" s="34"/>
      <c r="H628" s="224"/>
      <c r="I628" s="247"/>
      <c r="J628" s="247"/>
      <c r="K628" s="247"/>
      <c r="L628" s="33" t="s">
        <v>123</v>
      </c>
      <c r="M628" s="32" t="s">
        <v>203</v>
      </c>
      <c r="N628" s="33" t="s">
        <v>122</v>
      </c>
      <c r="O628" s="32" t="s">
        <v>104</v>
      </c>
      <c r="P628" s="33" t="s">
        <v>120</v>
      </c>
      <c r="Q628" s="32"/>
      <c r="R628" s="33" t="s">
        <v>119</v>
      </c>
      <c r="S628" s="32"/>
      <c r="T628" s="33" t="s">
        <v>118</v>
      </c>
      <c r="U628" s="32"/>
      <c r="V628" s="33" t="s">
        <v>117</v>
      </c>
      <c r="W628" s="32"/>
      <c r="X628" s="33" t="s">
        <v>116</v>
      </c>
      <c r="Y628" s="32"/>
      <c r="Z628" s="33" t="s">
        <v>115</v>
      </c>
      <c r="AA628" s="32"/>
      <c r="AB628" s="31"/>
      <c r="AC628" s="32"/>
      <c r="AD628" s="31"/>
      <c r="AE628" s="23"/>
      <c r="AF628" s="251"/>
      <c r="AG628" s="251"/>
      <c r="AH628" s="22"/>
      <c r="AI628" s="11"/>
      <c r="AJ628" s="234"/>
      <c r="AK628" s="240"/>
      <c r="AL628" s="231"/>
      <c r="AM628" s="234"/>
      <c r="AN628" s="240"/>
      <c r="AO628" s="231"/>
      <c r="AP628" s="234"/>
      <c r="AQ628" s="240"/>
      <c r="AR628" s="231"/>
      <c r="AS628" s="234"/>
      <c r="AT628" s="240"/>
      <c r="AU628" s="231"/>
      <c r="AV628" s="234"/>
      <c r="AW628" s="237"/>
      <c r="AX628" s="231"/>
      <c r="AY628" s="292"/>
      <c r="AZ628" s="228"/>
      <c r="BA628" s="228"/>
      <c r="BB628" s="295"/>
    </row>
    <row r="629" spans="2:62" ht="28.15" customHeight="1" x14ac:dyDescent="0.2">
      <c r="B629" s="30"/>
      <c r="C629" s="244"/>
      <c r="D629" s="29"/>
      <c r="E629" s="28"/>
      <c r="F629" s="28"/>
      <c r="G629" s="27"/>
      <c r="H629" s="225">
        <v>178</v>
      </c>
      <c r="I629" s="248"/>
      <c r="J629" s="248"/>
      <c r="K629" s="248"/>
      <c r="L629" s="26" t="s">
        <v>114</v>
      </c>
      <c r="M629" s="25" t="s">
        <v>132</v>
      </c>
      <c r="N629" s="26" t="s">
        <v>112</v>
      </c>
      <c r="O629" s="25" t="s">
        <v>104</v>
      </c>
      <c r="P629" s="26" t="s">
        <v>111</v>
      </c>
      <c r="Q629" s="25"/>
      <c r="R629" s="26" t="s">
        <v>110</v>
      </c>
      <c r="S629" s="25"/>
      <c r="T629" s="26" t="s">
        <v>109</v>
      </c>
      <c r="U629" s="25"/>
      <c r="V629" s="26" t="s">
        <v>108</v>
      </c>
      <c r="W629" s="25"/>
      <c r="X629" s="26" t="s">
        <v>107</v>
      </c>
      <c r="Y629" s="25"/>
      <c r="Z629" s="26" t="s">
        <v>106</v>
      </c>
      <c r="AA629" s="25"/>
      <c r="AB629" s="24"/>
      <c r="AC629" s="25"/>
      <c r="AD629" s="24"/>
      <c r="AE629" s="23"/>
      <c r="AF629" s="251"/>
      <c r="AG629" s="251"/>
      <c r="AH629" s="22"/>
      <c r="AI629" s="11"/>
      <c r="AJ629" s="234"/>
      <c r="AK629" s="240"/>
      <c r="AL629" s="231"/>
      <c r="AM629" s="234"/>
      <c r="AN629" s="240"/>
      <c r="AO629" s="231"/>
      <c r="AP629" s="234"/>
      <c r="AQ629" s="240"/>
      <c r="AR629" s="231"/>
      <c r="AS629" s="234"/>
      <c r="AT629" s="240"/>
      <c r="AU629" s="231"/>
      <c r="AV629" s="234"/>
      <c r="AW629" s="237"/>
      <c r="AX629" s="231"/>
      <c r="AY629" s="292"/>
      <c r="AZ629" s="228"/>
      <c r="BA629" s="228"/>
      <c r="BB629" s="295"/>
    </row>
    <row r="630" spans="2:62" ht="28.15" customHeight="1" thickBot="1" x14ac:dyDescent="0.25">
      <c r="B630" s="30"/>
      <c r="C630" s="253"/>
      <c r="D630" s="51"/>
      <c r="E630" s="50"/>
      <c r="F630" s="50"/>
      <c r="G630" s="49"/>
      <c r="H630" s="226"/>
      <c r="I630" s="254"/>
      <c r="J630" s="254"/>
      <c r="K630" s="254"/>
      <c r="L630" s="48" t="s">
        <v>105</v>
      </c>
      <c r="M630" s="47" t="s">
        <v>175</v>
      </c>
      <c r="N630" s="48" t="s">
        <v>103</v>
      </c>
      <c r="O630" s="47" t="s">
        <v>104</v>
      </c>
      <c r="P630" s="48" t="s">
        <v>102</v>
      </c>
      <c r="Q630" s="47"/>
      <c r="R630" s="48" t="s">
        <v>101</v>
      </c>
      <c r="S630" s="47"/>
      <c r="T630" s="48">
        <v>20</v>
      </c>
      <c r="U630" s="47"/>
      <c r="V630" s="48" t="s">
        <v>100</v>
      </c>
      <c r="W630" s="47"/>
      <c r="X630" s="48" t="s">
        <v>99</v>
      </c>
      <c r="Y630" s="47"/>
      <c r="Z630" s="48" t="s">
        <v>98</v>
      </c>
      <c r="AA630" s="47"/>
      <c r="AB630" s="16"/>
      <c r="AC630" s="47"/>
      <c r="AD630" s="16"/>
      <c r="AE630" s="46"/>
      <c r="AF630" s="255"/>
      <c r="AG630" s="255"/>
      <c r="AH630" s="45"/>
      <c r="AI630" s="11"/>
      <c r="AJ630" s="235"/>
      <c r="AK630" s="241"/>
      <c r="AL630" s="232"/>
      <c r="AM630" s="235"/>
      <c r="AN630" s="241"/>
      <c r="AO630" s="232"/>
      <c r="AP630" s="235"/>
      <c r="AQ630" s="241"/>
      <c r="AR630" s="232"/>
      <c r="AS630" s="235"/>
      <c r="AT630" s="241"/>
      <c r="AU630" s="232"/>
      <c r="AV630" s="235"/>
      <c r="AW630" s="238"/>
      <c r="AX630" s="232"/>
      <c r="AY630" s="293"/>
      <c r="AZ630" s="229"/>
      <c r="BA630" s="229"/>
      <c r="BB630" s="296"/>
    </row>
    <row r="631" spans="2:62" ht="28.15" customHeight="1" x14ac:dyDescent="0.2">
      <c r="B631" s="30"/>
      <c r="C631" s="242">
        <v>2</v>
      </c>
      <c r="D631" s="44"/>
      <c r="E631" s="43"/>
      <c r="F631" s="43"/>
      <c r="G631" s="42"/>
      <c r="H631" s="223"/>
      <c r="I631" s="246">
        <v>47</v>
      </c>
      <c r="J631" s="246">
        <v>19</v>
      </c>
      <c r="K631" s="246">
        <v>7</v>
      </c>
      <c r="L631" s="41" t="s">
        <v>133</v>
      </c>
      <c r="M631" s="40" t="s">
        <v>411</v>
      </c>
      <c r="N631" s="41" t="s">
        <v>131</v>
      </c>
      <c r="O631" s="40" t="s">
        <v>104</v>
      </c>
      <c r="P631" s="41" t="s">
        <v>130</v>
      </c>
      <c r="Q631" s="40" t="s">
        <v>104</v>
      </c>
      <c r="R631" s="41" t="s">
        <v>129</v>
      </c>
      <c r="S631" s="40"/>
      <c r="T631" s="41" t="s">
        <v>128</v>
      </c>
      <c r="U631" s="40"/>
      <c r="V631" s="41" t="s">
        <v>127</v>
      </c>
      <c r="W631" s="40"/>
      <c r="X631" s="41" t="s">
        <v>126</v>
      </c>
      <c r="Y631" s="40"/>
      <c r="Z631" s="41" t="s">
        <v>125</v>
      </c>
      <c r="AA631" s="40"/>
      <c r="AB631" s="39"/>
      <c r="AC631" s="40"/>
      <c r="AD631" s="39" t="s">
        <v>113</v>
      </c>
      <c r="AE631" s="38"/>
      <c r="AF631" s="250"/>
      <c r="AG631" s="250"/>
      <c r="AH631" s="37"/>
      <c r="AI631" s="11"/>
      <c r="AJ631" s="233">
        <f>SUMPRODUCT(LEN($M631:$S634)-LEN(SUBSTITUTE($M631:$S634,"A", "")))</f>
        <v>11</v>
      </c>
      <c r="AK631" s="239">
        <f>SUMPRODUCT(LEN($AD631:$AD634)-LEN(SUBSTITUTE($AD631:$AD634,"A", "")))</f>
        <v>0</v>
      </c>
      <c r="AL631" s="230">
        <f>SUMPRODUCT(LEN($AC631:$AC634)-LEN(SUBSTITUTE($AC631:$AC634,"A", "")))</f>
        <v>0</v>
      </c>
      <c r="AM631" s="233">
        <f>SUMPRODUCT(LEN($M631:$S634)-LEN(SUBSTITUTE($M631:$S634,"S", "")))</f>
        <v>11</v>
      </c>
      <c r="AN631" s="239">
        <f>SUMPRODUCT(LEN($AD631:$AD634)-LEN(SUBSTITUTE($AD631:$AD634,"S", "")))</f>
        <v>4</v>
      </c>
      <c r="AO631" s="230">
        <f>SUMPRODUCT(LEN($AC631:$AC634)-LEN(SUBSTITUTE($AC631:$AC634,"S", "")))</f>
        <v>0</v>
      </c>
      <c r="AP631" s="233">
        <f>SUMPRODUCT(LEN($M631:$S634)-LEN(SUBSTITUTE($M631:$S634,"F", "")))</f>
        <v>0</v>
      </c>
      <c r="AQ631" s="239">
        <f>SUMPRODUCT(LEN($AD631:$AD634)-LEN(SUBSTITUTE($AD631:$AD634,"F", "")))</f>
        <v>0</v>
      </c>
      <c r="AR631" s="230">
        <f>SUMPRODUCT(LEN($AC631:$AC634)-LEN(SUBSTITUTE($AC631:$AC634,"F", "")))</f>
        <v>0</v>
      </c>
      <c r="AS631" s="233">
        <f>SUMPRODUCT(LEN($M631:$S634)-LEN(SUBSTITUTE($M631:$S634,"G", "")))</f>
        <v>1</v>
      </c>
      <c r="AT631" s="239">
        <f>SUMPRODUCT(LEN($AD631:$AD634)-LEN(SUBSTITUTE($AD631:$AD634,"G", "")))</f>
        <v>0</v>
      </c>
      <c r="AU631" s="230">
        <f>SUMPRODUCT(LEN($AC631:$AC634)-LEN(SUBSTITUTE($AC631:$AC634,"G", "")))</f>
        <v>0</v>
      </c>
      <c r="AV631" s="233">
        <f>SUMPRODUCT(LEN($L631:$S634)-LEN(SUBSTITUTE($L631:$S634,"M", "")))</f>
        <v>0</v>
      </c>
      <c r="AW631" s="236">
        <f>SUMPRODUCT(LEN($AD631:$AD634)-LEN(SUBSTITUTE($AD631:$AD634,"M", "")))</f>
        <v>0</v>
      </c>
      <c r="AX631" s="230">
        <f>SUMPRODUCT(LEN($AC631:$AC634)-LEN(SUBSTITUTE($AC631:$AC634,"M", "")))</f>
        <v>0</v>
      </c>
      <c r="AY631" s="291">
        <f>SUMPRODUCT(LEN($AE631:$AE634)-LEN(SUBSTITUTE($AE631:$AE634,"S", "")))</f>
        <v>0</v>
      </c>
      <c r="AZ631" s="227">
        <f>SUMPRODUCT(LEN($AE631:$AE634)-LEN(SUBSTITUTE($AE631:$AE634,"F", "")))</f>
        <v>0</v>
      </c>
      <c r="BA631" s="227">
        <f>SUMPRODUCT(LEN($AE631:$AE634)-LEN(SUBSTITUTE($AE631:$AE634,"G", "")))</f>
        <v>0</v>
      </c>
      <c r="BB631" s="294">
        <f>SUMPRODUCT(LEN($AE631:$AE634)-LEN(SUBSTITUTE($AE631:$AE634,"M", "")))</f>
        <v>0</v>
      </c>
    </row>
    <row r="632" spans="2:62" ht="28.15" customHeight="1" thickBot="1" x14ac:dyDescent="0.25">
      <c r="B632" s="30"/>
      <c r="C632" s="243"/>
      <c r="D632" s="36"/>
      <c r="E632" s="35"/>
      <c r="F632" s="35"/>
      <c r="G632" s="34"/>
      <c r="H632" s="224"/>
      <c r="I632" s="247"/>
      <c r="J632" s="247"/>
      <c r="K632" s="247"/>
      <c r="L632" s="33" t="s">
        <v>123</v>
      </c>
      <c r="M632" s="32" t="s">
        <v>442</v>
      </c>
      <c r="N632" s="33" t="s">
        <v>122</v>
      </c>
      <c r="O632" s="32" t="s">
        <v>176</v>
      </c>
      <c r="P632" s="33" t="s">
        <v>120</v>
      </c>
      <c r="Q632" s="32" t="s">
        <v>121</v>
      </c>
      <c r="R632" s="33" t="s">
        <v>119</v>
      </c>
      <c r="S632" s="32"/>
      <c r="T632" s="33" t="s">
        <v>118</v>
      </c>
      <c r="U632" s="32"/>
      <c r="V632" s="33" t="s">
        <v>117</v>
      </c>
      <c r="W632" s="32"/>
      <c r="X632" s="33" t="s">
        <v>116</v>
      </c>
      <c r="Y632" s="32"/>
      <c r="Z632" s="33" t="s">
        <v>115</v>
      </c>
      <c r="AA632" s="32"/>
      <c r="AB632" s="31"/>
      <c r="AC632" s="32"/>
      <c r="AD632" s="31" t="s">
        <v>113</v>
      </c>
      <c r="AE632" s="23"/>
      <c r="AF632" s="251"/>
      <c r="AG632" s="251"/>
      <c r="AH632" s="22"/>
      <c r="AI632" s="11"/>
      <c r="AJ632" s="234"/>
      <c r="AK632" s="240"/>
      <c r="AL632" s="231"/>
      <c r="AM632" s="234"/>
      <c r="AN632" s="240"/>
      <c r="AO632" s="231"/>
      <c r="AP632" s="234"/>
      <c r="AQ632" s="240"/>
      <c r="AR632" s="231"/>
      <c r="AS632" s="234"/>
      <c r="AT632" s="240"/>
      <c r="AU632" s="231"/>
      <c r="AV632" s="234"/>
      <c r="AW632" s="237"/>
      <c r="AX632" s="231"/>
      <c r="AY632" s="292"/>
      <c r="AZ632" s="228"/>
      <c r="BA632" s="228"/>
      <c r="BB632" s="295"/>
    </row>
    <row r="633" spans="2:62" ht="28.15" customHeight="1" x14ac:dyDescent="0.2">
      <c r="B633" s="30"/>
      <c r="C633" s="244"/>
      <c r="D633" s="29"/>
      <c r="E633" s="28"/>
      <c r="F633" s="28"/>
      <c r="G633" s="27"/>
      <c r="H633" s="225"/>
      <c r="I633" s="248"/>
      <c r="J633" s="248"/>
      <c r="K633" s="248"/>
      <c r="L633" s="26" t="s">
        <v>114</v>
      </c>
      <c r="M633" s="25" t="s">
        <v>414</v>
      </c>
      <c r="N633" s="26" t="s">
        <v>112</v>
      </c>
      <c r="O633" s="25" t="s">
        <v>188</v>
      </c>
      <c r="P633" s="26" t="s">
        <v>111</v>
      </c>
      <c r="Q633" s="25" t="s">
        <v>121</v>
      </c>
      <c r="R633" s="26" t="s">
        <v>110</v>
      </c>
      <c r="S633" s="25"/>
      <c r="T633" s="26" t="s">
        <v>109</v>
      </c>
      <c r="U633" s="25"/>
      <c r="V633" s="26" t="s">
        <v>108</v>
      </c>
      <c r="W633" s="25"/>
      <c r="X633" s="26" t="s">
        <v>107</v>
      </c>
      <c r="Y633" s="25"/>
      <c r="Z633" s="26" t="s">
        <v>106</v>
      </c>
      <c r="AA633" s="25"/>
      <c r="AB633" s="24"/>
      <c r="AC633" s="25"/>
      <c r="AD633" s="24"/>
      <c r="AE633" s="23"/>
      <c r="AF633" s="251"/>
      <c r="AG633" s="251"/>
      <c r="AH633" s="22"/>
      <c r="AI633" s="11"/>
      <c r="AJ633" s="234"/>
      <c r="AK633" s="240"/>
      <c r="AL633" s="231"/>
      <c r="AM633" s="234"/>
      <c r="AN633" s="240"/>
      <c r="AO633" s="231"/>
      <c r="AP633" s="234"/>
      <c r="AQ633" s="240"/>
      <c r="AR633" s="231"/>
      <c r="AS633" s="234"/>
      <c r="AT633" s="240"/>
      <c r="AU633" s="231"/>
      <c r="AV633" s="234"/>
      <c r="AW633" s="237"/>
      <c r="AX633" s="231"/>
      <c r="AY633" s="292"/>
      <c r="AZ633" s="228"/>
      <c r="BA633" s="228"/>
      <c r="BB633" s="295"/>
    </row>
    <row r="634" spans="2:62" ht="28.15" customHeight="1" thickBot="1" x14ac:dyDescent="0.25">
      <c r="B634" s="30"/>
      <c r="C634" s="253"/>
      <c r="D634" s="51"/>
      <c r="E634" s="50"/>
      <c r="F634" s="50"/>
      <c r="G634" s="49"/>
      <c r="H634" s="226"/>
      <c r="I634" s="254"/>
      <c r="J634" s="254"/>
      <c r="K634" s="254"/>
      <c r="L634" s="48" t="s">
        <v>105</v>
      </c>
      <c r="M634" s="47" t="s">
        <v>387</v>
      </c>
      <c r="N634" s="48" t="s">
        <v>103</v>
      </c>
      <c r="O634" s="47" t="s">
        <v>175</v>
      </c>
      <c r="P634" s="48" t="s">
        <v>102</v>
      </c>
      <c r="Q634" s="47" t="s">
        <v>121</v>
      </c>
      <c r="R634" s="48" t="s">
        <v>101</v>
      </c>
      <c r="S634" s="47"/>
      <c r="T634" s="48">
        <v>20</v>
      </c>
      <c r="U634" s="47"/>
      <c r="V634" s="48" t="s">
        <v>100</v>
      </c>
      <c r="W634" s="47"/>
      <c r="X634" s="48" t="s">
        <v>99</v>
      </c>
      <c r="Y634" s="47"/>
      <c r="Z634" s="48" t="s">
        <v>98</v>
      </c>
      <c r="AA634" s="47"/>
      <c r="AB634" s="16"/>
      <c r="AC634" s="47"/>
      <c r="AD634" s="16"/>
      <c r="AE634" s="46"/>
      <c r="AF634" s="255"/>
      <c r="AG634" s="255"/>
      <c r="AH634" s="45"/>
      <c r="AI634" s="11"/>
      <c r="AJ634" s="235"/>
      <c r="AK634" s="241"/>
      <c r="AL634" s="232"/>
      <c r="AM634" s="235"/>
      <c r="AN634" s="241"/>
      <c r="AO634" s="232"/>
      <c r="AP634" s="235"/>
      <c r="AQ634" s="241"/>
      <c r="AR634" s="232"/>
      <c r="AS634" s="235"/>
      <c r="AT634" s="241"/>
      <c r="AU634" s="232"/>
      <c r="AV634" s="235"/>
      <c r="AW634" s="238"/>
      <c r="AX634" s="232"/>
      <c r="AY634" s="293"/>
      <c r="AZ634" s="229"/>
      <c r="BA634" s="229"/>
      <c r="BB634" s="296"/>
    </row>
    <row r="635" spans="2:62" ht="28.15" customHeight="1" x14ac:dyDescent="0.2">
      <c r="B635" s="30"/>
      <c r="C635" s="242">
        <v>3</v>
      </c>
      <c r="D635" s="44"/>
      <c r="E635" s="43"/>
      <c r="F635" s="43"/>
      <c r="G635" s="42"/>
      <c r="H635" s="223"/>
      <c r="I635" s="246">
        <v>61</v>
      </c>
      <c r="J635" s="246">
        <v>20</v>
      </c>
      <c r="K635" s="246">
        <v>7</v>
      </c>
      <c r="L635" s="41" t="s">
        <v>133</v>
      </c>
      <c r="M635" s="40" t="s">
        <v>382</v>
      </c>
      <c r="N635" s="41" t="s">
        <v>131</v>
      </c>
      <c r="O635" s="40" t="s">
        <v>449</v>
      </c>
      <c r="P635" s="41" t="s">
        <v>130</v>
      </c>
      <c r="Q635" s="40" t="s">
        <v>175</v>
      </c>
      <c r="R635" s="41" t="s">
        <v>129</v>
      </c>
      <c r="S635" s="40" t="s">
        <v>121</v>
      </c>
      <c r="T635" s="41" t="s">
        <v>128</v>
      </c>
      <c r="U635" s="40"/>
      <c r="V635" s="41" t="s">
        <v>127</v>
      </c>
      <c r="W635" s="40"/>
      <c r="X635" s="41" t="s">
        <v>126</v>
      </c>
      <c r="Y635" s="40"/>
      <c r="Z635" s="41" t="s">
        <v>125</v>
      </c>
      <c r="AA635" s="40"/>
      <c r="AB635" s="39"/>
      <c r="AC635" s="40"/>
      <c r="AD635" s="39" t="s">
        <v>188</v>
      </c>
      <c r="AE635" s="38"/>
      <c r="AF635" s="250">
        <v>8</v>
      </c>
      <c r="AG635" s="250"/>
      <c r="AH635" s="37"/>
      <c r="AI635" s="11"/>
      <c r="AJ635" s="233">
        <f>SUMPRODUCT(LEN($M635:$S638)-LEN(SUBSTITUTE($M635:$S638,"A", "")))</f>
        <v>17</v>
      </c>
      <c r="AK635" s="239">
        <f>SUMPRODUCT(LEN($AD635:$AD638)-LEN(SUBSTITUTE($AD635:$AD638,"A", "")))</f>
        <v>11</v>
      </c>
      <c r="AL635" s="230">
        <f>SUMPRODUCT(LEN($AC635:$AC638)-LEN(SUBSTITUTE($AC635:$AC638,"A", "")))</f>
        <v>0</v>
      </c>
      <c r="AM635" s="233">
        <f>SUMPRODUCT(LEN($M635:$S638)-LEN(SUBSTITUTE($M635:$S638,"S", "")))</f>
        <v>16</v>
      </c>
      <c r="AN635" s="239">
        <f>SUMPRODUCT(LEN($AD635:$AD638)-LEN(SUBSTITUTE($AD635:$AD638,"S", "")))</f>
        <v>9</v>
      </c>
      <c r="AO635" s="230">
        <f>SUMPRODUCT(LEN($AC635:$AC638)-LEN(SUBSTITUTE($AC635:$AC638,"S", "")))</f>
        <v>0</v>
      </c>
      <c r="AP635" s="233">
        <f>SUMPRODUCT(LEN($M635:$S638)-LEN(SUBSTITUTE($M635:$S638,"F", "")))</f>
        <v>2</v>
      </c>
      <c r="AQ635" s="239">
        <f>SUMPRODUCT(LEN($AD635:$AD638)-LEN(SUBSTITUTE($AD635:$AD638,"F", "")))</f>
        <v>0</v>
      </c>
      <c r="AR635" s="230">
        <f>SUMPRODUCT(LEN($AC635:$AC638)-LEN(SUBSTITUTE($AC635:$AC638,"F", "")))</f>
        <v>0</v>
      </c>
      <c r="AS635" s="233">
        <f>SUMPRODUCT(LEN($M635:$S638)-LEN(SUBSTITUTE($M635:$S638,"G", "")))</f>
        <v>2</v>
      </c>
      <c r="AT635" s="239">
        <f>SUMPRODUCT(LEN($AD635:$AD638)-LEN(SUBSTITUTE($AD635:$AD638,"G", "")))</f>
        <v>0</v>
      </c>
      <c r="AU635" s="230">
        <f>SUMPRODUCT(LEN($AC635:$AC638)-LEN(SUBSTITUTE($AC635:$AC638,"G", "")))</f>
        <v>0</v>
      </c>
      <c r="AV635" s="233">
        <f>SUMPRODUCT(LEN($L635:$S638)-LEN(SUBSTITUTE($L635:$S638,"M", "")))</f>
        <v>0</v>
      </c>
      <c r="AW635" s="236">
        <f>SUMPRODUCT(LEN($AD635:$AD638)-LEN(SUBSTITUTE($AD635:$AD638,"M", "")))</f>
        <v>0</v>
      </c>
      <c r="AX635" s="230">
        <f>SUMPRODUCT(LEN($AC635:$AC638)-LEN(SUBSTITUTE($AC635:$AC638,"M", "")))</f>
        <v>0</v>
      </c>
      <c r="AY635" s="291">
        <f>SUMPRODUCT(LEN($AE635:$AE638)-LEN(SUBSTITUTE($AE635:$AE638,"S", "")))</f>
        <v>0</v>
      </c>
      <c r="AZ635" s="227">
        <f>SUMPRODUCT(LEN($AE635:$AE638)-LEN(SUBSTITUTE($AE635:$AE638,"F", "")))</f>
        <v>0</v>
      </c>
      <c r="BA635" s="227">
        <f>SUMPRODUCT(LEN($AE635:$AE638)-LEN(SUBSTITUTE($AE635:$AE638,"G", "")))</f>
        <v>0</v>
      </c>
      <c r="BB635" s="294">
        <f>SUMPRODUCT(LEN($AE635:$AE638)-LEN(SUBSTITUTE($AE635:$AE638,"M", "")))</f>
        <v>0</v>
      </c>
    </row>
    <row r="636" spans="2:62" ht="28.15" customHeight="1" thickBot="1" x14ac:dyDescent="0.25">
      <c r="B636" s="30"/>
      <c r="C636" s="243"/>
      <c r="D636" s="36"/>
      <c r="E636" s="35"/>
      <c r="F636" s="35"/>
      <c r="G636" s="34"/>
      <c r="H636" s="224"/>
      <c r="I636" s="247"/>
      <c r="J636" s="247"/>
      <c r="K636" s="247"/>
      <c r="L636" s="33" t="s">
        <v>123</v>
      </c>
      <c r="M636" s="32" t="s">
        <v>441</v>
      </c>
      <c r="N636" s="33" t="s">
        <v>122</v>
      </c>
      <c r="O636" s="32" t="s">
        <v>405</v>
      </c>
      <c r="P636" s="33" t="s">
        <v>120</v>
      </c>
      <c r="Q636" s="32" t="s">
        <v>113</v>
      </c>
      <c r="R636" s="33" t="s">
        <v>119</v>
      </c>
      <c r="S636" s="32"/>
      <c r="T636" s="33" t="s">
        <v>118</v>
      </c>
      <c r="U636" s="32"/>
      <c r="V636" s="33" t="s">
        <v>117</v>
      </c>
      <c r="W636" s="32"/>
      <c r="X636" s="33" t="s">
        <v>116</v>
      </c>
      <c r="Y636" s="32"/>
      <c r="Z636" s="33" t="s">
        <v>115</v>
      </c>
      <c r="AA636" s="32"/>
      <c r="AB636" s="31"/>
      <c r="AC636" s="32"/>
      <c r="AD636" s="31" t="s">
        <v>464</v>
      </c>
      <c r="AE636" s="23"/>
      <c r="AF636" s="251"/>
      <c r="AG636" s="251"/>
      <c r="AH636" s="22"/>
      <c r="AI636" s="11"/>
      <c r="AJ636" s="234"/>
      <c r="AK636" s="240"/>
      <c r="AL636" s="231"/>
      <c r="AM636" s="234"/>
      <c r="AN636" s="240"/>
      <c r="AO636" s="231"/>
      <c r="AP636" s="234"/>
      <c r="AQ636" s="240"/>
      <c r="AR636" s="231"/>
      <c r="AS636" s="234"/>
      <c r="AT636" s="240"/>
      <c r="AU636" s="231"/>
      <c r="AV636" s="234"/>
      <c r="AW636" s="237"/>
      <c r="AX636" s="231"/>
      <c r="AY636" s="292"/>
      <c r="AZ636" s="228"/>
      <c r="BA636" s="228"/>
      <c r="BB636" s="295"/>
    </row>
    <row r="637" spans="2:62" ht="28.15" customHeight="1" x14ac:dyDescent="0.2">
      <c r="B637" s="30"/>
      <c r="C637" s="244"/>
      <c r="D637" s="29"/>
      <c r="E637" s="28"/>
      <c r="F637" s="28"/>
      <c r="G637" s="27"/>
      <c r="H637" s="225"/>
      <c r="I637" s="248"/>
      <c r="J637" s="248"/>
      <c r="K637" s="248"/>
      <c r="L637" s="26" t="s">
        <v>114</v>
      </c>
      <c r="M637" s="25" t="s">
        <v>443</v>
      </c>
      <c r="N637" s="26" t="s">
        <v>112</v>
      </c>
      <c r="O637" s="25" t="s">
        <v>217</v>
      </c>
      <c r="P637" s="26" t="s">
        <v>111</v>
      </c>
      <c r="Q637" s="25" t="s">
        <v>113</v>
      </c>
      <c r="R637" s="26" t="s">
        <v>110</v>
      </c>
      <c r="S637" s="25"/>
      <c r="T637" s="26" t="s">
        <v>109</v>
      </c>
      <c r="U637" s="25"/>
      <c r="V637" s="26" t="s">
        <v>108</v>
      </c>
      <c r="W637" s="25"/>
      <c r="X637" s="26" t="s">
        <v>107</v>
      </c>
      <c r="Y637" s="25"/>
      <c r="Z637" s="26" t="s">
        <v>106</v>
      </c>
      <c r="AA637" s="25"/>
      <c r="AB637" s="24"/>
      <c r="AC637" s="25"/>
      <c r="AD637" s="24" t="s">
        <v>463</v>
      </c>
      <c r="AE637" s="23"/>
      <c r="AF637" s="251"/>
      <c r="AG637" s="251"/>
      <c r="AH637" s="22"/>
      <c r="AI637" s="11"/>
      <c r="AJ637" s="234"/>
      <c r="AK637" s="240"/>
      <c r="AL637" s="231"/>
      <c r="AM637" s="234"/>
      <c r="AN637" s="240"/>
      <c r="AO637" s="231"/>
      <c r="AP637" s="234"/>
      <c r="AQ637" s="240"/>
      <c r="AR637" s="231"/>
      <c r="AS637" s="234"/>
      <c r="AT637" s="240"/>
      <c r="AU637" s="231"/>
      <c r="AV637" s="234"/>
      <c r="AW637" s="237"/>
      <c r="AX637" s="231"/>
      <c r="AY637" s="292"/>
      <c r="AZ637" s="228"/>
      <c r="BA637" s="228"/>
      <c r="BB637" s="295"/>
    </row>
    <row r="638" spans="2:62" ht="28.15" customHeight="1" thickBot="1" x14ac:dyDescent="0.25">
      <c r="B638" s="21"/>
      <c r="C638" s="245"/>
      <c r="D638" s="20"/>
      <c r="E638" s="19"/>
      <c r="F638" s="19"/>
      <c r="G638" s="18"/>
      <c r="H638" s="226"/>
      <c r="I638" s="249"/>
      <c r="J638" s="249"/>
      <c r="K638" s="249"/>
      <c r="L638" s="17" t="s">
        <v>105</v>
      </c>
      <c r="M638" s="15" t="s">
        <v>203</v>
      </c>
      <c r="N638" s="17" t="s">
        <v>103</v>
      </c>
      <c r="O638" s="15" t="s">
        <v>195</v>
      </c>
      <c r="P638" s="17" t="s">
        <v>102</v>
      </c>
      <c r="Q638" s="15" t="s">
        <v>121</v>
      </c>
      <c r="R638" s="17" t="s">
        <v>101</v>
      </c>
      <c r="S638" s="15"/>
      <c r="T638" s="17">
        <v>20</v>
      </c>
      <c r="U638" s="15"/>
      <c r="V638" s="17" t="s">
        <v>100</v>
      </c>
      <c r="W638" s="15"/>
      <c r="X638" s="17" t="s">
        <v>99</v>
      </c>
      <c r="Y638" s="15"/>
      <c r="Z638" s="17" t="s">
        <v>98</v>
      </c>
      <c r="AA638" s="15"/>
      <c r="AB638" s="16"/>
      <c r="AC638" s="15"/>
      <c r="AD638" s="14"/>
      <c r="AE638" s="13"/>
      <c r="AF638" s="252"/>
      <c r="AG638" s="252"/>
      <c r="AH638" s="12"/>
      <c r="AI638" s="11"/>
      <c r="AJ638" s="235"/>
      <c r="AK638" s="241"/>
      <c r="AL638" s="232"/>
      <c r="AM638" s="235"/>
      <c r="AN638" s="241"/>
      <c r="AO638" s="232"/>
      <c r="AP638" s="235"/>
      <c r="AQ638" s="241"/>
      <c r="AR638" s="232"/>
      <c r="AS638" s="235"/>
      <c r="AT638" s="241"/>
      <c r="AU638" s="232"/>
      <c r="AV638" s="235"/>
      <c r="AW638" s="238"/>
      <c r="AX638" s="232"/>
      <c r="AY638" s="293"/>
      <c r="AZ638" s="229"/>
      <c r="BA638" s="229"/>
      <c r="BB638" s="296"/>
    </row>
    <row r="639" spans="2:62" ht="85.9" customHeight="1" thickTop="1" thickBot="1" x14ac:dyDescent="0.35">
      <c r="B639" s="105" t="s">
        <v>174</v>
      </c>
      <c r="C639" s="95" t="s">
        <v>173</v>
      </c>
      <c r="D639" s="100" t="s">
        <v>172</v>
      </c>
      <c r="E639" s="104" t="s">
        <v>171</v>
      </c>
      <c r="F639" s="103"/>
      <c r="G639" s="102"/>
      <c r="H639" s="101" t="s">
        <v>170</v>
      </c>
      <c r="I639" s="100" t="s">
        <v>96</v>
      </c>
      <c r="J639" s="100" t="s">
        <v>169</v>
      </c>
      <c r="K639" s="100" t="s">
        <v>97</v>
      </c>
      <c r="L639" s="256" t="s">
        <v>168</v>
      </c>
      <c r="M639" s="262"/>
      <c r="N639" s="256" t="s">
        <v>167</v>
      </c>
      <c r="O639" s="262"/>
      <c r="P639" s="256" t="s">
        <v>167</v>
      </c>
      <c r="Q639" s="257"/>
      <c r="R639" s="256" t="s">
        <v>167</v>
      </c>
      <c r="S639" s="257"/>
      <c r="T639" s="256" t="s">
        <v>167</v>
      </c>
      <c r="U639" s="257"/>
      <c r="V639" s="256" t="s">
        <v>167</v>
      </c>
      <c r="W639" s="257"/>
      <c r="X639" s="256" t="s">
        <v>167</v>
      </c>
      <c r="Y639" s="257"/>
      <c r="Z639" s="256" t="s">
        <v>167</v>
      </c>
      <c r="AA639" s="257"/>
      <c r="AB639" s="261" t="s">
        <v>166</v>
      </c>
      <c r="AC639" s="257"/>
      <c r="AD639" s="101" t="s">
        <v>165</v>
      </c>
      <c r="AE639" s="101" t="s">
        <v>164</v>
      </c>
      <c r="AF639" s="100" t="s">
        <v>163</v>
      </c>
      <c r="AG639" s="100" t="s">
        <v>162</v>
      </c>
      <c r="AH639" s="99" t="s">
        <v>161</v>
      </c>
      <c r="AI639" s="98"/>
      <c r="AJ639" s="96" t="s">
        <v>160</v>
      </c>
      <c r="AK639" s="95" t="s">
        <v>159</v>
      </c>
      <c r="AL639" s="94" t="s">
        <v>158</v>
      </c>
      <c r="AM639" s="96" t="s">
        <v>157</v>
      </c>
      <c r="AN639" s="95" t="s">
        <v>156</v>
      </c>
      <c r="AO639" s="94" t="s">
        <v>155</v>
      </c>
      <c r="AP639" s="96" t="s">
        <v>154</v>
      </c>
      <c r="AQ639" s="95" t="s">
        <v>153</v>
      </c>
      <c r="AR639" s="97" t="s">
        <v>152</v>
      </c>
      <c r="AS639" s="96" t="s">
        <v>151</v>
      </c>
      <c r="AT639" s="95" t="s">
        <v>150</v>
      </c>
      <c r="AU639" s="94" t="s">
        <v>149</v>
      </c>
      <c r="AV639" s="96" t="s">
        <v>148</v>
      </c>
      <c r="AW639" s="95" t="s">
        <v>147</v>
      </c>
      <c r="AX639" s="94" t="s">
        <v>146</v>
      </c>
      <c r="AY639" s="93" t="s">
        <v>145</v>
      </c>
      <c r="AZ639" s="92" t="s">
        <v>144</v>
      </c>
      <c r="BA639" s="92" t="s">
        <v>143</v>
      </c>
      <c r="BB639" s="91" t="s">
        <v>142</v>
      </c>
    </row>
    <row r="640" spans="2:62" ht="48" thickBot="1" x14ac:dyDescent="0.3">
      <c r="B640" s="90" t="s">
        <v>205</v>
      </c>
      <c r="C640" s="89"/>
      <c r="D640" s="88">
        <v>179</v>
      </c>
      <c r="E640" s="258"/>
      <c r="F640" s="259"/>
      <c r="G640" s="260"/>
      <c r="H640" s="87" t="s">
        <v>140</v>
      </c>
      <c r="I640" s="86"/>
      <c r="J640" s="86"/>
      <c r="K640" s="85"/>
      <c r="L640" s="84"/>
      <c r="M640" s="81"/>
      <c r="N640" s="84"/>
      <c r="O640" s="81"/>
      <c r="P640" s="84"/>
      <c r="Q640" s="81"/>
      <c r="R640" s="84"/>
      <c r="S640" s="81"/>
      <c r="T640" s="84"/>
      <c r="U640" s="81"/>
      <c r="V640" s="84"/>
      <c r="W640" s="81"/>
      <c r="X640" s="84"/>
      <c r="Y640" s="81"/>
      <c r="Z640" s="84"/>
      <c r="AA640" s="83"/>
      <c r="AB640" s="82" t="s">
        <v>139</v>
      </c>
      <c r="AC640" s="81"/>
      <c r="AD640" s="81"/>
      <c r="AE640" s="81"/>
      <c r="AF640" s="80"/>
      <c r="AG640" s="80"/>
      <c r="AH640" s="60"/>
      <c r="AI640" s="79" t="s">
        <v>138</v>
      </c>
      <c r="AJ640" s="78">
        <f t="shared" ref="AJ640:BB640" si="84">SUM(AJ642:AJ653)</f>
        <v>31</v>
      </c>
      <c r="AK640" s="77">
        <f t="shared" si="84"/>
        <v>0</v>
      </c>
      <c r="AL640" s="76">
        <f t="shared" si="84"/>
        <v>0</v>
      </c>
      <c r="AM640" s="78">
        <f t="shared" si="84"/>
        <v>31</v>
      </c>
      <c r="AN640" s="77">
        <f t="shared" si="84"/>
        <v>9</v>
      </c>
      <c r="AO640" s="76">
        <f t="shared" si="84"/>
        <v>0</v>
      </c>
      <c r="AP640" s="78">
        <f t="shared" si="84"/>
        <v>0</v>
      </c>
      <c r="AQ640" s="77">
        <f t="shared" si="84"/>
        <v>0</v>
      </c>
      <c r="AR640" s="76">
        <f t="shared" si="84"/>
        <v>0</v>
      </c>
      <c r="AS640" s="78">
        <f t="shared" si="84"/>
        <v>2</v>
      </c>
      <c r="AT640" s="77">
        <f t="shared" si="84"/>
        <v>0</v>
      </c>
      <c r="AU640" s="76">
        <f t="shared" si="84"/>
        <v>0</v>
      </c>
      <c r="AV640" s="78">
        <f t="shared" si="84"/>
        <v>0</v>
      </c>
      <c r="AW640" s="77">
        <f t="shared" si="84"/>
        <v>0</v>
      </c>
      <c r="AX640" s="76">
        <f t="shared" si="84"/>
        <v>0</v>
      </c>
      <c r="AY640" s="75">
        <f t="shared" si="84"/>
        <v>0</v>
      </c>
      <c r="AZ640" s="74">
        <f t="shared" si="84"/>
        <v>0</v>
      </c>
      <c r="BA640" s="74">
        <f t="shared" si="84"/>
        <v>3</v>
      </c>
      <c r="BB640" s="73">
        <f t="shared" si="84"/>
        <v>0</v>
      </c>
      <c r="BC640" s="72" t="s">
        <v>137</v>
      </c>
      <c r="BF640" s="5">
        <f>SUM(AJ640:AL640)/$BG$5</f>
        <v>10.333333333333334</v>
      </c>
      <c r="BG640" s="5">
        <f>SUM(AM640:AO640,AY640)/$BG$5</f>
        <v>13.333333333333334</v>
      </c>
      <c r="BH640" s="5">
        <f>SUM(AP640:AR640,AZ640)/$BG$5</f>
        <v>0</v>
      </c>
      <c r="BI640" s="5">
        <f>SUM(AS640:AU640,BA640)/$BG$5</f>
        <v>1.6666666666666667</v>
      </c>
      <c r="BJ640" s="5">
        <f>SUM(AV640:AX640,BB640)/$BG$5</f>
        <v>0</v>
      </c>
    </row>
    <row r="641" spans="2:62" ht="37.5" thickBot="1" x14ac:dyDescent="0.3">
      <c r="B641" s="71"/>
      <c r="C641" s="70"/>
      <c r="D641" s="69"/>
      <c r="E641" s="68"/>
      <c r="F641" s="68"/>
      <c r="G641" s="67"/>
      <c r="H641" s="66"/>
      <c r="I641" s="64"/>
      <c r="J641" s="64"/>
      <c r="K641" s="65"/>
      <c r="L641" s="64"/>
      <c r="M641" s="62"/>
      <c r="N641" s="64"/>
      <c r="O641" s="62"/>
      <c r="P641" s="64"/>
      <c r="Q641" s="62"/>
      <c r="R641" s="64"/>
      <c r="S641" s="62"/>
      <c r="T641" s="64"/>
      <c r="U641" s="62"/>
      <c r="V641" s="64"/>
      <c r="W641" s="62"/>
      <c r="X641" s="64"/>
      <c r="Y641" s="62"/>
      <c r="Z641" s="64"/>
      <c r="AA641" s="62"/>
      <c r="AB641" s="63"/>
      <c r="AC641" s="62"/>
      <c r="AD641" s="62"/>
      <c r="AE641" s="62"/>
      <c r="AF641" s="61"/>
      <c r="AG641" s="61"/>
      <c r="AH641" s="60"/>
      <c r="AI641" s="59" t="s">
        <v>136</v>
      </c>
      <c r="AJ641" s="58">
        <f t="shared" ref="AJ641:BB641" si="85">AJ640/3</f>
        <v>10.333333333333334</v>
      </c>
      <c r="AK641" s="57">
        <f t="shared" si="85"/>
        <v>0</v>
      </c>
      <c r="AL641" s="56">
        <f t="shared" si="85"/>
        <v>0</v>
      </c>
      <c r="AM641" s="58">
        <f t="shared" si="85"/>
        <v>10.333333333333334</v>
      </c>
      <c r="AN641" s="57">
        <f t="shared" si="85"/>
        <v>3</v>
      </c>
      <c r="AO641" s="56">
        <f t="shared" si="85"/>
        <v>0</v>
      </c>
      <c r="AP641" s="58">
        <f t="shared" si="85"/>
        <v>0</v>
      </c>
      <c r="AQ641" s="57">
        <f t="shared" si="85"/>
        <v>0</v>
      </c>
      <c r="AR641" s="56">
        <f t="shared" si="85"/>
        <v>0</v>
      </c>
      <c r="AS641" s="58">
        <f t="shared" si="85"/>
        <v>0.66666666666666663</v>
      </c>
      <c r="AT641" s="57">
        <f t="shared" si="85"/>
        <v>0</v>
      </c>
      <c r="AU641" s="56">
        <f t="shared" si="85"/>
        <v>0</v>
      </c>
      <c r="AV641" s="58">
        <f t="shared" si="85"/>
        <v>0</v>
      </c>
      <c r="AW641" s="57">
        <f t="shared" si="85"/>
        <v>0</v>
      </c>
      <c r="AX641" s="56">
        <f t="shared" si="85"/>
        <v>0</v>
      </c>
      <c r="AY641" s="55">
        <f t="shared" si="85"/>
        <v>0</v>
      </c>
      <c r="AZ641" s="54">
        <f t="shared" si="85"/>
        <v>0</v>
      </c>
      <c r="BA641" s="54">
        <f t="shared" si="85"/>
        <v>1</v>
      </c>
      <c r="BB641" s="53">
        <f t="shared" si="85"/>
        <v>0</v>
      </c>
      <c r="BC641" s="52" t="s">
        <v>135</v>
      </c>
    </row>
    <row r="642" spans="2:62" ht="28.15" customHeight="1" x14ac:dyDescent="0.2">
      <c r="B642" s="30"/>
      <c r="C642" s="242">
        <v>1</v>
      </c>
      <c r="D642" s="44"/>
      <c r="E642" s="43"/>
      <c r="F642" s="43"/>
      <c r="G642" s="42"/>
      <c r="H642" s="223" t="s">
        <v>384</v>
      </c>
      <c r="I642" s="246">
        <v>56</v>
      </c>
      <c r="J642" s="246">
        <v>18</v>
      </c>
      <c r="K642" s="246">
        <v>7</v>
      </c>
      <c r="L642" s="41" t="s">
        <v>133</v>
      </c>
      <c r="M642" s="40" t="s">
        <v>104</v>
      </c>
      <c r="N642" s="41" t="s">
        <v>131</v>
      </c>
      <c r="O642" s="40" t="s">
        <v>132</v>
      </c>
      <c r="P642" s="41" t="s">
        <v>130</v>
      </c>
      <c r="Q642" s="40" t="s">
        <v>121</v>
      </c>
      <c r="R642" s="41" t="s">
        <v>129</v>
      </c>
      <c r="S642" s="40"/>
      <c r="T642" s="41" t="s">
        <v>128</v>
      </c>
      <c r="U642" s="40"/>
      <c r="V642" s="41" t="s">
        <v>127</v>
      </c>
      <c r="W642" s="40"/>
      <c r="X642" s="41" t="s">
        <v>126</v>
      </c>
      <c r="Y642" s="40"/>
      <c r="Z642" s="41" t="s">
        <v>125</v>
      </c>
      <c r="AA642" s="40"/>
      <c r="AB642" s="39"/>
      <c r="AC642" s="40"/>
      <c r="AD642" s="39"/>
      <c r="AE642" s="38" t="s">
        <v>462</v>
      </c>
      <c r="AF642" s="250"/>
      <c r="AG642" s="250"/>
      <c r="AH642" s="37"/>
      <c r="AI642" s="11"/>
      <c r="AJ642" s="233">
        <f>SUMPRODUCT(LEN($M642:$S645)-LEN(SUBSTITUTE($M642:$S645,"A", "")))</f>
        <v>10</v>
      </c>
      <c r="AK642" s="239">
        <f>SUMPRODUCT(LEN($AD642:$AD645)-LEN(SUBSTITUTE($AD642:$AD645,"A", "")))</f>
        <v>0</v>
      </c>
      <c r="AL642" s="230">
        <f>SUMPRODUCT(LEN($AC642:$AC645)-LEN(SUBSTITUTE($AC642:$AC645,"A", "")))</f>
        <v>0</v>
      </c>
      <c r="AM642" s="233">
        <f>SUMPRODUCT(LEN($M642:$S645)-LEN(SUBSTITUTE($M642:$S645,"S", "")))</f>
        <v>8</v>
      </c>
      <c r="AN642" s="239">
        <f>SUMPRODUCT(LEN($AD642:$AD645)-LEN(SUBSTITUTE($AD642:$AD645,"S", "")))</f>
        <v>0</v>
      </c>
      <c r="AO642" s="230">
        <f>SUMPRODUCT(LEN($AC642:$AC645)-LEN(SUBSTITUTE($AC642:$AC645,"S", "")))</f>
        <v>0</v>
      </c>
      <c r="AP642" s="233">
        <f>SUMPRODUCT(LEN($M642:$S645)-LEN(SUBSTITUTE($M642:$S645,"F", "")))</f>
        <v>0</v>
      </c>
      <c r="AQ642" s="239">
        <f>SUMPRODUCT(LEN($AD642:$AD645)-LEN(SUBSTITUTE($AD642:$AD645,"F", "")))</f>
        <v>0</v>
      </c>
      <c r="AR642" s="230">
        <f>SUMPRODUCT(LEN($AC642:$AC645)-LEN(SUBSTITUTE($AC642:$AC645,"F", "")))</f>
        <v>0</v>
      </c>
      <c r="AS642" s="233">
        <f>SUMPRODUCT(LEN($M642:$S645)-LEN(SUBSTITUTE($M642:$S645,"G", "")))</f>
        <v>0</v>
      </c>
      <c r="AT642" s="239">
        <f>SUMPRODUCT(LEN($AD642:$AD645)-LEN(SUBSTITUTE($AD642:$AD645,"G", "")))</f>
        <v>0</v>
      </c>
      <c r="AU642" s="230">
        <f>SUMPRODUCT(LEN($AC642:$AC645)-LEN(SUBSTITUTE($AC642:$AC645,"G", "")))</f>
        <v>0</v>
      </c>
      <c r="AV642" s="233">
        <f>SUMPRODUCT(LEN($L642:$S645)-LEN(SUBSTITUTE($L642:$S645,"M", "")))</f>
        <v>0</v>
      </c>
      <c r="AW642" s="236">
        <f>SUMPRODUCT(LEN($AD642:$AD645)-LEN(SUBSTITUTE($AD642:$AD645,"M", "")))</f>
        <v>0</v>
      </c>
      <c r="AX642" s="230">
        <f>SUMPRODUCT(LEN($AC642:$AC645)-LEN(SUBSTITUTE($AC642:$AC645,"M", "")))</f>
        <v>0</v>
      </c>
      <c r="AY642" s="291">
        <f>SUMPRODUCT(LEN($AE642:$AE645)-LEN(SUBSTITUTE($AE642:$AE645,"S", "")))</f>
        <v>0</v>
      </c>
      <c r="AZ642" s="227">
        <f>SUMPRODUCT(LEN($AE642:$AE645)-LEN(SUBSTITUTE($AE642:$AE645,"F", "")))</f>
        <v>0</v>
      </c>
      <c r="BA642" s="227">
        <f>SUMPRODUCT(LEN($AE642:$AE645)-LEN(SUBSTITUTE($AE642:$AE645,"G", "")))</f>
        <v>3</v>
      </c>
      <c r="BB642" s="294">
        <f>SUMPRODUCT(LEN($AE642:$AE645)-LEN(SUBSTITUTE($AE642:$AE645,"M", "")))</f>
        <v>0</v>
      </c>
    </row>
    <row r="643" spans="2:62" ht="28.15" customHeight="1" thickBot="1" x14ac:dyDescent="0.25">
      <c r="B643" s="30"/>
      <c r="C643" s="243"/>
      <c r="D643" s="36"/>
      <c r="E643" s="35"/>
      <c r="F643" s="35"/>
      <c r="G643" s="34"/>
      <c r="H643" s="224"/>
      <c r="I643" s="247"/>
      <c r="J643" s="247"/>
      <c r="K643" s="247"/>
      <c r="L643" s="33" t="s">
        <v>123</v>
      </c>
      <c r="M643" s="197" t="s">
        <v>461</v>
      </c>
      <c r="N643" s="33" t="s">
        <v>122</v>
      </c>
      <c r="O643" s="32" t="s">
        <v>132</v>
      </c>
      <c r="P643" s="33" t="s">
        <v>120</v>
      </c>
      <c r="Q643" s="32" t="s">
        <v>121</v>
      </c>
      <c r="R643" s="33" t="s">
        <v>119</v>
      </c>
      <c r="S643" s="32"/>
      <c r="T643" s="33" t="s">
        <v>118</v>
      </c>
      <c r="U643" s="32"/>
      <c r="V643" s="33" t="s">
        <v>117</v>
      </c>
      <c r="W643" s="32"/>
      <c r="X643" s="33" t="s">
        <v>116</v>
      </c>
      <c r="Y643" s="32"/>
      <c r="Z643" s="33" t="s">
        <v>115</v>
      </c>
      <c r="AA643" s="32"/>
      <c r="AB643" s="31"/>
      <c r="AC643" s="32"/>
      <c r="AD643" s="31"/>
      <c r="AE643" s="23"/>
      <c r="AF643" s="251"/>
      <c r="AG643" s="251"/>
      <c r="AH643" s="22"/>
      <c r="AI643" s="11"/>
      <c r="AJ643" s="234"/>
      <c r="AK643" s="240"/>
      <c r="AL643" s="231"/>
      <c r="AM643" s="234"/>
      <c r="AN643" s="240"/>
      <c r="AO643" s="231"/>
      <c r="AP643" s="234"/>
      <c r="AQ643" s="240"/>
      <c r="AR643" s="231"/>
      <c r="AS643" s="234"/>
      <c r="AT643" s="240"/>
      <c r="AU643" s="231"/>
      <c r="AV643" s="234"/>
      <c r="AW643" s="237"/>
      <c r="AX643" s="231"/>
      <c r="AY643" s="292"/>
      <c r="AZ643" s="228"/>
      <c r="BA643" s="228"/>
      <c r="BB643" s="295"/>
    </row>
    <row r="644" spans="2:62" ht="28.15" customHeight="1" x14ac:dyDescent="0.2">
      <c r="B644" s="30"/>
      <c r="C644" s="244"/>
      <c r="D644" s="29"/>
      <c r="E644" s="28"/>
      <c r="F644" s="28"/>
      <c r="G644" s="27"/>
      <c r="H644" s="225"/>
      <c r="I644" s="248"/>
      <c r="J644" s="248"/>
      <c r="K644" s="248"/>
      <c r="L644" s="26" t="s">
        <v>114</v>
      </c>
      <c r="M644" s="25" t="s">
        <v>215</v>
      </c>
      <c r="N644" s="26" t="s">
        <v>112</v>
      </c>
      <c r="O644" s="25" t="s">
        <v>124</v>
      </c>
      <c r="P644" s="26" t="s">
        <v>111</v>
      </c>
      <c r="Q644" s="25" t="s">
        <v>121</v>
      </c>
      <c r="R644" s="26" t="s">
        <v>110</v>
      </c>
      <c r="S644" s="25"/>
      <c r="T644" s="26" t="s">
        <v>109</v>
      </c>
      <c r="U644" s="25"/>
      <c r="V644" s="26" t="s">
        <v>108</v>
      </c>
      <c r="W644" s="25"/>
      <c r="X644" s="26" t="s">
        <v>107</v>
      </c>
      <c r="Y644" s="25"/>
      <c r="Z644" s="26" t="s">
        <v>106</v>
      </c>
      <c r="AA644" s="25"/>
      <c r="AB644" s="24"/>
      <c r="AC644" s="25"/>
      <c r="AD644" s="24"/>
      <c r="AE644" s="23"/>
      <c r="AF644" s="251"/>
      <c r="AG644" s="251"/>
      <c r="AH644" s="22"/>
      <c r="AI644" s="11"/>
      <c r="AJ644" s="234"/>
      <c r="AK644" s="240"/>
      <c r="AL644" s="231"/>
      <c r="AM644" s="234"/>
      <c r="AN644" s="240"/>
      <c r="AO644" s="231"/>
      <c r="AP644" s="234"/>
      <c r="AQ644" s="240"/>
      <c r="AR644" s="231"/>
      <c r="AS644" s="234"/>
      <c r="AT644" s="240"/>
      <c r="AU644" s="231"/>
      <c r="AV644" s="234"/>
      <c r="AW644" s="237"/>
      <c r="AX644" s="231"/>
      <c r="AY644" s="292"/>
      <c r="AZ644" s="228"/>
      <c r="BA644" s="228"/>
      <c r="BB644" s="295"/>
    </row>
    <row r="645" spans="2:62" ht="28.15" customHeight="1" thickBot="1" x14ac:dyDescent="0.25">
      <c r="B645" s="30"/>
      <c r="C645" s="253"/>
      <c r="D645" s="51"/>
      <c r="E645" s="50"/>
      <c r="F645" s="50"/>
      <c r="G645" s="49"/>
      <c r="H645" s="226"/>
      <c r="I645" s="254"/>
      <c r="J645" s="254"/>
      <c r="K645" s="254"/>
      <c r="L645" s="48" t="s">
        <v>105</v>
      </c>
      <c r="M645" s="47" t="s">
        <v>186</v>
      </c>
      <c r="N645" s="48" t="s">
        <v>103</v>
      </c>
      <c r="O645" s="47" t="s">
        <v>113</v>
      </c>
      <c r="P645" s="48" t="s">
        <v>102</v>
      </c>
      <c r="Q645" s="47"/>
      <c r="R645" s="48" t="s">
        <v>101</v>
      </c>
      <c r="S645" s="47"/>
      <c r="T645" s="48">
        <v>20</v>
      </c>
      <c r="U645" s="47"/>
      <c r="V645" s="48" t="s">
        <v>100</v>
      </c>
      <c r="W645" s="47"/>
      <c r="X645" s="48" t="s">
        <v>99</v>
      </c>
      <c r="Y645" s="47"/>
      <c r="Z645" s="48" t="s">
        <v>98</v>
      </c>
      <c r="AA645" s="47"/>
      <c r="AB645" s="16"/>
      <c r="AC645" s="47"/>
      <c r="AD645" s="16"/>
      <c r="AE645" s="46"/>
      <c r="AF645" s="255"/>
      <c r="AG645" s="255"/>
      <c r="AH645" s="45"/>
      <c r="AI645" s="11"/>
      <c r="AJ645" s="235"/>
      <c r="AK645" s="241"/>
      <c r="AL645" s="232"/>
      <c r="AM645" s="235"/>
      <c r="AN645" s="241"/>
      <c r="AO645" s="232"/>
      <c r="AP645" s="235"/>
      <c r="AQ645" s="241"/>
      <c r="AR645" s="232"/>
      <c r="AS645" s="235"/>
      <c r="AT645" s="241"/>
      <c r="AU645" s="232"/>
      <c r="AV645" s="235"/>
      <c r="AW645" s="238"/>
      <c r="AX645" s="232"/>
      <c r="AY645" s="293"/>
      <c r="AZ645" s="229"/>
      <c r="BA645" s="229"/>
      <c r="BB645" s="296"/>
    </row>
    <row r="646" spans="2:62" ht="28.15" customHeight="1" x14ac:dyDescent="0.2">
      <c r="B646" s="30"/>
      <c r="C646" s="242">
        <v>2</v>
      </c>
      <c r="D646" s="44"/>
      <c r="E646" s="43"/>
      <c r="F646" s="43"/>
      <c r="G646" s="42"/>
      <c r="H646" s="223"/>
      <c r="I646" s="246">
        <v>38</v>
      </c>
      <c r="J646" s="246">
        <v>15</v>
      </c>
      <c r="K646" s="246">
        <v>5</v>
      </c>
      <c r="L646" s="41" t="s">
        <v>133</v>
      </c>
      <c r="M646" s="40" t="s">
        <v>104</v>
      </c>
      <c r="N646" s="41" t="s">
        <v>131</v>
      </c>
      <c r="O646" s="40" t="s">
        <v>203</v>
      </c>
      <c r="P646" s="41" t="s">
        <v>130</v>
      </c>
      <c r="Q646" s="40" t="s">
        <v>121</v>
      </c>
      <c r="R646" s="41" t="s">
        <v>129</v>
      </c>
      <c r="S646" s="40"/>
      <c r="T646" s="41" t="s">
        <v>128</v>
      </c>
      <c r="U646" s="40"/>
      <c r="V646" s="41" t="s">
        <v>127</v>
      </c>
      <c r="W646" s="40"/>
      <c r="X646" s="41" t="s">
        <v>126</v>
      </c>
      <c r="Y646" s="40"/>
      <c r="Z646" s="41" t="s">
        <v>125</v>
      </c>
      <c r="AA646" s="40"/>
      <c r="AB646" s="39"/>
      <c r="AC646" s="40"/>
      <c r="AD646" s="39"/>
      <c r="AE646" s="38"/>
      <c r="AF646" s="250"/>
      <c r="AG646" s="250"/>
      <c r="AH646" s="37"/>
      <c r="AI646" s="11"/>
      <c r="AJ646" s="233">
        <f>SUMPRODUCT(LEN($M646:$S649)-LEN(SUBSTITUTE($M646:$S649,"A", "")))</f>
        <v>11</v>
      </c>
      <c r="AK646" s="239">
        <f>SUMPRODUCT(LEN($AD646:$AD649)-LEN(SUBSTITUTE($AD646:$AD649,"A", "")))</f>
        <v>0</v>
      </c>
      <c r="AL646" s="230">
        <f>SUMPRODUCT(LEN($AC646:$AC649)-LEN(SUBSTITUTE($AC646:$AC649,"A", "")))</f>
        <v>0</v>
      </c>
      <c r="AM646" s="233">
        <f>SUMPRODUCT(LEN($M646:$S649)-LEN(SUBSTITUTE($M646:$S649,"S", "")))</f>
        <v>8</v>
      </c>
      <c r="AN646" s="239">
        <f>SUMPRODUCT(LEN($AD646:$AD649)-LEN(SUBSTITUTE($AD646:$AD649,"S", "")))</f>
        <v>0</v>
      </c>
      <c r="AO646" s="230">
        <f>SUMPRODUCT(LEN($AC646:$AC649)-LEN(SUBSTITUTE($AC646:$AC649,"S", "")))</f>
        <v>0</v>
      </c>
      <c r="AP646" s="233">
        <f>SUMPRODUCT(LEN($M646:$S649)-LEN(SUBSTITUTE($M646:$S649,"F", "")))</f>
        <v>0</v>
      </c>
      <c r="AQ646" s="239">
        <f>SUMPRODUCT(LEN($AD646:$AD649)-LEN(SUBSTITUTE($AD646:$AD649,"F", "")))</f>
        <v>0</v>
      </c>
      <c r="AR646" s="230">
        <f>SUMPRODUCT(LEN($AC646:$AC649)-LEN(SUBSTITUTE($AC646:$AC649,"F", "")))</f>
        <v>0</v>
      </c>
      <c r="AS646" s="233">
        <f>SUMPRODUCT(LEN($M646:$S649)-LEN(SUBSTITUTE($M646:$S649,"G", "")))</f>
        <v>0</v>
      </c>
      <c r="AT646" s="239">
        <f>SUMPRODUCT(LEN($AD646:$AD649)-LEN(SUBSTITUTE($AD646:$AD649,"G", "")))</f>
        <v>0</v>
      </c>
      <c r="AU646" s="230">
        <f>SUMPRODUCT(LEN($AC646:$AC649)-LEN(SUBSTITUTE($AC646:$AC649,"G", "")))</f>
        <v>0</v>
      </c>
      <c r="AV646" s="233">
        <f>SUMPRODUCT(LEN($L646:$S649)-LEN(SUBSTITUTE($L646:$S649,"M", "")))</f>
        <v>0</v>
      </c>
      <c r="AW646" s="236">
        <f>SUMPRODUCT(LEN($AD646:$AD649)-LEN(SUBSTITUTE($AD646:$AD649,"M", "")))</f>
        <v>0</v>
      </c>
      <c r="AX646" s="230">
        <f>SUMPRODUCT(LEN($AC646:$AC649)-LEN(SUBSTITUTE($AC646:$AC649,"M", "")))</f>
        <v>0</v>
      </c>
      <c r="AY646" s="291">
        <f>SUMPRODUCT(LEN($AE646:$AE649)-LEN(SUBSTITUTE($AE646:$AE649,"S", "")))</f>
        <v>0</v>
      </c>
      <c r="AZ646" s="227">
        <f>SUMPRODUCT(LEN($AE646:$AE649)-LEN(SUBSTITUTE($AE646:$AE649,"F", "")))</f>
        <v>0</v>
      </c>
      <c r="BA646" s="227">
        <f>SUMPRODUCT(LEN($AE646:$AE649)-LEN(SUBSTITUTE($AE646:$AE649,"G", "")))</f>
        <v>0</v>
      </c>
      <c r="BB646" s="294">
        <f>SUMPRODUCT(LEN($AE646:$AE649)-LEN(SUBSTITUTE($AE646:$AE649,"M", "")))</f>
        <v>0</v>
      </c>
    </row>
    <row r="647" spans="2:62" ht="28.15" customHeight="1" thickBot="1" x14ac:dyDescent="0.25">
      <c r="B647" s="30"/>
      <c r="C647" s="243"/>
      <c r="D647" s="36"/>
      <c r="E647" s="35"/>
      <c r="F647" s="35"/>
      <c r="G647" s="34"/>
      <c r="H647" s="224"/>
      <c r="I647" s="247"/>
      <c r="J647" s="247"/>
      <c r="K647" s="247"/>
      <c r="L647" s="33" t="s">
        <v>123</v>
      </c>
      <c r="M647" s="32" t="s">
        <v>104</v>
      </c>
      <c r="N647" s="33" t="s">
        <v>122</v>
      </c>
      <c r="O647" s="32" t="s">
        <v>203</v>
      </c>
      <c r="P647" s="33" t="s">
        <v>120</v>
      </c>
      <c r="Q647" s="32"/>
      <c r="R647" s="33" t="s">
        <v>119</v>
      </c>
      <c r="S647" s="32"/>
      <c r="T647" s="33" t="s">
        <v>118</v>
      </c>
      <c r="U647" s="32"/>
      <c r="V647" s="33" t="s">
        <v>117</v>
      </c>
      <c r="W647" s="32"/>
      <c r="X647" s="33" t="s">
        <v>116</v>
      </c>
      <c r="Y647" s="32"/>
      <c r="Z647" s="33" t="s">
        <v>115</v>
      </c>
      <c r="AA647" s="32"/>
      <c r="AB647" s="31"/>
      <c r="AC647" s="32"/>
      <c r="AD647" s="31"/>
      <c r="AE647" s="23"/>
      <c r="AF647" s="251"/>
      <c r="AG647" s="251"/>
      <c r="AH647" s="22"/>
      <c r="AI647" s="11"/>
      <c r="AJ647" s="234"/>
      <c r="AK647" s="240"/>
      <c r="AL647" s="231"/>
      <c r="AM647" s="234"/>
      <c r="AN647" s="240"/>
      <c r="AO647" s="231"/>
      <c r="AP647" s="234"/>
      <c r="AQ647" s="240"/>
      <c r="AR647" s="231"/>
      <c r="AS647" s="234"/>
      <c r="AT647" s="240"/>
      <c r="AU647" s="231"/>
      <c r="AV647" s="234"/>
      <c r="AW647" s="237"/>
      <c r="AX647" s="231"/>
      <c r="AY647" s="292"/>
      <c r="AZ647" s="228"/>
      <c r="BA647" s="228"/>
      <c r="BB647" s="295"/>
    </row>
    <row r="648" spans="2:62" ht="28.15" customHeight="1" x14ac:dyDescent="0.2">
      <c r="B648" s="30"/>
      <c r="C648" s="244"/>
      <c r="D648" s="29"/>
      <c r="E648" s="28"/>
      <c r="F648" s="28"/>
      <c r="G648" s="27"/>
      <c r="H648" s="225"/>
      <c r="I648" s="248"/>
      <c r="J648" s="248"/>
      <c r="K648" s="248"/>
      <c r="L648" s="26" t="s">
        <v>114</v>
      </c>
      <c r="M648" s="25" t="s">
        <v>187</v>
      </c>
      <c r="N648" s="26" t="s">
        <v>112</v>
      </c>
      <c r="O648" s="25" t="s">
        <v>175</v>
      </c>
      <c r="P648" s="26" t="s">
        <v>111</v>
      </c>
      <c r="Q648" s="25"/>
      <c r="R648" s="26" t="s">
        <v>110</v>
      </c>
      <c r="S648" s="25"/>
      <c r="T648" s="26" t="s">
        <v>109</v>
      </c>
      <c r="U648" s="25"/>
      <c r="V648" s="26" t="s">
        <v>108</v>
      </c>
      <c r="W648" s="25"/>
      <c r="X648" s="26" t="s">
        <v>107</v>
      </c>
      <c r="Y648" s="25"/>
      <c r="Z648" s="26" t="s">
        <v>106</v>
      </c>
      <c r="AA648" s="25"/>
      <c r="AB648" s="24"/>
      <c r="AC648" s="25"/>
      <c r="AD648" s="24"/>
      <c r="AE648" s="23"/>
      <c r="AF648" s="251"/>
      <c r="AG648" s="251"/>
      <c r="AH648" s="22"/>
      <c r="AI648" s="11"/>
      <c r="AJ648" s="234"/>
      <c r="AK648" s="240"/>
      <c r="AL648" s="231"/>
      <c r="AM648" s="234"/>
      <c r="AN648" s="240"/>
      <c r="AO648" s="231"/>
      <c r="AP648" s="234"/>
      <c r="AQ648" s="240"/>
      <c r="AR648" s="231"/>
      <c r="AS648" s="234"/>
      <c r="AT648" s="240"/>
      <c r="AU648" s="231"/>
      <c r="AV648" s="234"/>
      <c r="AW648" s="237"/>
      <c r="AX648" s="231"/>
      <c r="AY648" s="292"/>
      <c r="AZ648" s="228"/>
      <c r="BA648" s="228"/>
      <c r="BB648" s="295"/>
    </row>
    <row r="649" spans="2:62" ht="28.15" customHeight="1" thickBot="1" x14ac:dyDescent="0.25">
      <c r="B649" s="30"/>
      <c r="C649" s="253"/>
      <c r="D649" s="51"/>
      <c r="E649" s="50"/>
      <c r="F649" s="50"/>
      <c r="G649" s="49"/>
      <c r="H649" s="226"/>
      <c r="I649" s="254"/>
      <c r="J649" s="254"/>
      <c r="K649" s="254"/>
      <c r="L649" s="48" t="s">
        <v>105</v>
      </c>
      <c r="M649" s="47" t="s">
        <v>178</v>
      </c>
      <c r="N649" s="48" t="s">
        <v>103</v>
      </c>
      <c r="O649" s="47" t="s">
        <v>175</v>
      </c>
      <c r="P649" s="48" t="s">
        <v>102</v>
      </c>
      <c r="Q649" s="47"/>
      <c r="R649" s="48" t="s">
        <v>101</v>
      </c>
      <c r="S649" s="47"/>
      <c r="T649" s="48">
        <v>20</v>
      </c>
      <c r="U649" s="47"/>
      <c r="V649" s="48" t="s">
        <v>100</v>
      </c>
      <c r="W649" s="47"/>
      <c r="X649" s="48" t="s">
        <v>99</v>
      </c>
      <c r="Y649" s="47"/>
      <c r="Z649" s="48" t="s">
        <v>98</v>
      </c>
      <c r="AA649" s="47"/>
      <c r="AB649" s="16"/>
      <c r="AC649" s="47"/>
      <c r="AD649" s="16"/>
      <c r="AE649" s="46"/>
      <c r="AF649" s="255"/>
      <c r="AG649" s="255"/>
      <c r="AH649" s="45"/>
      <c r="AI649" s="11"/>
      <c r="AJ649" s="235"/>
      <c r="AK649" s="241"/>
      <c r="AL649" s="232"/>
      <c r="AM649" s="235"/>
      <c r="AN649" s="241"/>
      <c r="AO649" s="232"/>
      <c r="AP649" s="235"/>
      <c r="AQ649" s="241"/>
      <c r="AR649" s="232"/>
      <c r="AS649" s="235"/>
      <c r="AT649" s="241"/>
      <c r="AU649" s="232"/>
      <c r="AV649" s="235"/>
      <c r="AW649" s="238"/>
      <c r="AX649" s="232"/>
      <c r="AY649" s="293"/>
      <c r="AZ649" s="229"/>
      <c r="BA649" s="229"/>
      <c r="BB649" s="296"/>
    </row>
    <row r="650" spans="2:62" ht="28.15" customHeight="1" x14ac:dyDescent="0.2">
      <c r="B650" s="30"/>
      <c r="C650" s="242">
        <v>3</v>
      </c>
      <c r="D650" s="44"/>
      <c r="E650" s="43"/>
      <c r="F650" s="43"/>
      <c r="G650" s="42"/>
      <c r="H650" s="223"/>
      <c r="I650" s="246">
        <v>41</v>
      </c>
      <c r="J650" s="246">
        <v>17</v>
      </c>
      <c r="K650" s="246">
        <v>7</v>
      </c>
      <c r="L650" s="41" t="s">
        <v>133</v>
      </c>
      <c r="M650" s="40" t="s">
        <v>405</v>
      </c>
      <c r="N650" s="41" t="s">
        <v>131</v>
      </c>
      <c r="O650" s="40" t="s">
        <v>195</v>
      </c>
      <c r="P650" s="41" t="s">
        <v>130</v>
      </c>
      <c r="Q650" s="40" t="s">
        <v>124</v>
      </c>
      <c r="R650" s="41" t="s">
        <v>129</v>
      </c>
      <c r="S650" s="40"/>
      <c r="T650" s="41" t="s">
        <v>128</v>
      </c>
      <c r="U650" s="40"/>
      <c r="V650" s="41" t="s">
        <v>127</v>
      </c>
      <c r="W650" s="40"/>
      <c r="X650" s="41" t="s">
        <v>126</v>
      </c>
      <c r="Y650" s="40"/>
      <c r="Z650" s="41" t="s">
        <v>125</v>
      </c>
      <c r="AA650" s="40"/>
      <c r="AB650" s="39"/>
      <c r="AC650" s="40"/>
      <c r="AD650" s="39" t="s">
        <v>195</v>
      </c>
      <c r="AE650" s="38"/>
      <c r="AF650" s="250"/>
      <c r="AG650" s="250"/>
      <c r="AH650" s="37"/>
      <c r="AI650" s="11"/>
      <c r="AJ650" s="233">
        <f>SUMPRODUCT(LEN($M650:$S653)-LEN(SUBSTITUTE($M650:$S653,"A", "")))</f>
        <v>10</v>
      </c>
      <c r="AK650" s="239">
        <f>SUMPRODUCT(LEN($AD650:$AD653)-LEN(SUBSTITUTE($AD650:$AD653,"A", "")))</f>
        <v>0</v>
      </c>
      <c r="AL650" s="230">
        <f>SUMPRODUCT(LEN($AC650:$AC653)-LEN(SUBSTITUTE($AC650:$AC653,"A", "")))</f>
        <v>0</v>
      </c>
      <c r="AM650" s="233">
        <f>SUMPRODUCT(LEN($M650:$S653)-LEN(SUBSTITUTE($M650:$S653,"S", "")))</f>
        <v>15</v>
      </c>
      <c r="AN650" s="239">
        <f>SUMPRODUCT(LEN($AD650:$AD653)-LEN(SUBSTITUTE($AD650:$AD653,"S", "")))</f>
        <v>9</v>
      </c>
      <c r="AO650" s="230">
        <f>SUMPRODUCT(LEN($AC650:$AC653)-LEN(SUBSTITUTE($AC650:$AC653,"S", "")))</f>
        <v>0</v>
      </c>
      <c r="AP650" s="233">
        <f>SUMPRODUCT(LEN($M650:$S653)-LEN(SUBSTITUTE($M650:$S653,"F", "")))</f>
        <v>0</v>
      </c>
      <c r="AQ650" s="239">
        <f>SUMPRODUCT(LEN($AD650:$AD653)-LEN(SUBSTITUTE($AD650:$AD653,"F", "")))</f>
        <v>0</v>
      </c>
      <c r="AR650" s="230">
        <f>SUMPRODUCT(LEN($AC650:$AC653)-LEN(SUBSTITUTE($AC650:$AC653,"F", "")))</f>
        <v>0</v>
      </c>
      <c r="AS650" s="233">
        <f>SUMPRODUCT(LEN($M650:$S653)-LEN(SUBSTITUTE($M650:$S653,"G", "")))</f>
        <v>2</v>
      </c>
      <c r="AT650" s="239">
        <f>SUMPRODUCT(LEN($AD650:$AD653)-LEN(SUBSTITUTE($AD650:$AD653,"G", "")))</f>
        <v>0</v>
      </c>
      <c r="AU650" s="230">
        <f>SUMPRODUCT(LEN($AC650:$AC653)-LEN(SUBSTITUTE($AC650:$AC653,"G", "")))</f>
        <v>0</v>
      </c>
      <c r="AV650" s="233">
        <f>SUMPRODUCT(LEN($L650:$S653)-LEN(SUBSTITUTE($L650:$S653,"M", "")))</f>
        <v>0</v>
      </c>
      <c r="AW650" s="236">
        <f>SUMPRODUCT(LEN($AD650:$AD653)-LEN(SUBSTITUTE($AD650:$AD653,"M", "")))</f>
        <v>0</v>
      </c>
      <c r="AX650" s="230">
        <f>SUMPRODUCT(LEN($AC650:$AC653)-LEN(SUBSTITUTE($AC650:$AC653,"M", "")))</f>
        <v>0</v>
      </c>
      <c r="AY650" s="291">
        <f>SUMPRODUCT(LEN($AE650:$AE653)-LEN(SUBSTITUTE($AE650:$AE653,"S", "")))</f>
        <v>0</v>
      </c>
      <c r="AZ650" s="227">
        <f>SUMPRODUCT(LEN($AE650:$AE653)-LEN(SUBSTITUTE($AE650:$AE653,"F", "")))</f>
        <v>0</v>
      </c>
      <c r="BA650" s="227">
        <f>SUMPRODUCT(LEN($AE650:$AE653)-LEN(SUBSTITUTE($AE650:$AE653,"G", "")))</f>
        <v>0</v>
      </c>
      <c r="BB650" s="294">
        <f>SUMPRODUCT(LEN($AE650:$AE653)-LEN(SUBSTITUTE($AE650:$AE653,"M", "")))</f>
        <v>0</v>
      </c>
    </row>
    <row r="651" spans="2:62" ht="28.15" customHeight="1" thickBot="1" x14ac:dyDescent="0.25">
      <c r="B651" s="30"/>
      <c r="C651" s="243"/>
      <c r="D651" s="36"/>
      <c r="E651" s="35"/>
      <c r="F651" s="35"/>
      <c r="G651" s="34"/>
      <c r="H651" s="224"/>
      <c r="I651" s="247"/>
      <c r="J651" s="247"/>
      <c r="K651" s="247"/>
      <c r="L651" s="33" t="s">
        <v>123</v>
      </c>
      <c r="M651" s="32" t="s">
        <v>443</v>
      </c>
      <c r="N651" s="33" t="s">
        <v>122</v>
      </c>
      <c r="O651" s="32" t="s">
        <v>217</v>
      </c>
      <c r="P651" s="33" t="s">
        <v>120</v>
      </c>
      <c r="Q651" s="32" t="s">
        <v>121</v>
      </c>
      <c r="R651" s="33" t="s">
        <v>119</v>
      </c>
      <c r="S651" s="32"/>
      <c r="T651" s="33" t="s">
        <v>118</v>
      </c>
      <c r="U651" s="32"/>
      <c r="V651" s="33" t="s">
        <v>117</v>
      </c>
      <c r="W651" s="32"/>
      <c r="X651" s="33" t="s">
        <v>116</v>
      </c>
      <c r="Y651" s="32"/>
      <c r="Z651" s="33" t="s">
        <v>115</v>
      </c>
      <c r="AA651" s="32"/>
      <c r="AB651" s="31"/>
      <c r="AC651" s="32"/>
      <c r="AD651" s="31" t="s">
        <v>448</v>
      </c>
      <c r="AE651" s="23"/>
      <c r="AF651" s="251"/>
      <c r="AG651" s="251"/>
      <c r="AH651" s="22"/>
      <c r="AI651" s="11"/>
      <c r="AJ651" s="234"/>
      <c r="AK651" s="240"/>
      <c r="AL651" s="231"/>
      <c r="AM651" s="234"/>
      <c r="AN651" s="240"/>
      <c r="AO651" s="231"/>
      <c r="AP651" s="234"/>
      <c r="AQ651" s="240"/>
      <c r="AR651" s="231"/>
      <c r="AS651" s="234"/>
      <c r="AT651" s="240"/>
      <c r="AU651" s="231"/>
      <c r="AV651" s="234"/>
      <c r="AW651" s="237"/>
      <c r="AX651" s="231"/>
      <c r="AY651" s="292"/>
      <c r="AZ651" s="228"/>
      <c r="BA651" s="228"/>
      <c r="BB651" s="295"/>
    </row>
    <row r="652" spans="2:62" ht="28.15" customHeight="1" x14ac:dyDescent="0.2">
      <c r="B652" s="30"/>
      <c r="C652" s="244"/>
      <c r="D652" s="29"/>
      <c r="E652" s="28"/>
      <c r="F652" s="28"/>
      <c r="G652" s="27"/>
      <c r="H652" s="225"/>
      <c r="I652" s="248"/>
      <c r="J652" s="248"/>
      <c r="K652" s="248"/>
      <c r="L652" s="26" t="s">
        <v>114</v>
      </c>
      <c r="M652" s="25" t="s">
        <v>428</v>
      </c>
      <c r="N652" s="26" t="s">
        <v>112</v>
      </c>
      <c r="O652" s="25" t="s">
        <v>113</v>
      </c>
      <c r="P652" s="26" t="s">
        <v>111</v>
      </c>
      <c r="Q652" s="25"/>
      <c r="R652" s="26" t="s">
        <v>110</v>
      </c>
      <c r="S652" s="25"/>
      <c r="T652" s="26" t="s">
        <v>109</v>
      </c>
      <c r="U652" s="25"/>
      <c r="V652" s="26" t="s">
        <v>108</v>
      </c>
      <c r="W652" s="25"/>
      <c r="X652" s="26" t="s">
        <v>107</v>
      </c>
      <c r="Y652" s="25"/>
      <c r="Z652" s="26" t="s">
        <v>106</v>
      </c>
      <c r="AA652" s="25"/>
      <c r="AB652" s="24"/>
      <c r="AC652" s="25"/>
      <c r="AD652" s="24" t="s">
        <v>460</v>
      </c>
      <c r="AE652" s="23"/>
      <c r="AF652" s="251"/>
      <c r="AG652" s="251"/>
      <c r="AH652" s="22"/>
      <c r="AI652" s="11"/>
      <c r="AJ652" s="234"/>
      <c r="AK652" s="240"/>
      <c r="AL652" s="231"/>
      <c r="AM652" s="234"/>
      <c r="AN652" s="240"/>
      <c r="AO652" s="231"/>
      <c r="AP652" s="234"/>
      <c r="AQ652" s="240"/>
      <c r="AR652" s="231"/>
      <c r="AS652" s="234"/>
      <c r="AT652" s="240"/>
      <c r="AU652" s="231"/>
      <c r="AV652" s="234"/>
      <c r="AW652" s="237"/>
      <c r="AX652" s="231"/>
      <c r="AY652" s="292"/>
      <c r="AZ652" s="228"/>
      <c r="BA652" s="228"/>
      <c r="BB652" s="295"/>
    </row>
    <row r="653" spans="2:62" ht="28.15" customHeight="1" thickBot="1" x14ac:dyDescent="0.25">
      <c r="B653" s="21"/>
      <c r="C653" s="245"/>
      <c r="D653" s="20"/>
      <c r="E653" s="19"/>
      <c r="F653" s="19"/>
      <c r="G653" s="18"/>
      <c r="H653" s="226"/>
      <c r="I653" s="249"/>
      <c r="J653" s="249"/>
      <c r="K653" s="249"/>
      <c r="L653" s="17" t="s">
        <v>105</v>
      </c>
      <c r="M653" s="15" t="s">
        <v>215</v>
      </c>
      <c r="N653" s="17" t="s">
        <v>103</v>
      </c>
      <c r="O653" s="15" t="s">
        <v>175</v>
      </c>
      <c r="P653" s="17" t="s">
        <v>102</v>
      </c>
      <c r="Q653" s="15"/>
      <c r="R653" s="17" t="s">
        <v>101</v>
      </c>
      <c r="S653" s="15"/>
      <c r="T653" s="17">
        <v>20</v>
      </c>
      <c r="U653" s="15"/>
      <c r="V653" s="17" t="s">
        <v>100</v>
      </c>
      <c r="W653" s="15"/>
      <c r="X653" s="17" t="s">
        <v>99</v>
      </c>
      <c r="Y653" s="15"/>
      <c r="Z653" s="17" t="s">
        <v>98</v>
      </c>
      <c r="AA653" s="15"/>
      <c r="AB653" s="16"/>
      <c r="AC653" s="15"/>
      <c r="AD653" s="14"/>
      <c r="AE653" s="13"/>
      <c r="AF653" s="252"/>
      <c r="AG653" s="252"/>
      <c r="AH653" s="12"/>
      <c r="AI653" s="11"/>
      <c r="AJ653" s="235"/>
      <c r="AK653" s="241"/>
      <c r="AL653" s="232"/>
      <c r="AM653" s="235"/>
      <c r="AN653" s="241"/>
      <c r="AO653" s="232"/>
      <c r="AP653" s="235"/>
      <c r="AQ653" s="241"/>
      <c r="AR653" s="232"/>
      <c r="AS653" s="235"/>
      <c r="AT653" s="241"/>
      <c r="AU653" s="232"/>
      <c r="AV653" s="235"/>
      <c r="AW653" s="238"/>
      <c r="AX653" s="232"/>
      <c r="AY653" s="293"/>
      <c r="AZ653" s="229"/>
      <c r="BA653" s="229"/>
      <c r="BB653" s="296"/>
    </row>
    <row r="654" spans="2:62" ht="85.9" customHeight="1" thickTop="1" thickBot="1" x14ac:dyDescent="0.35">
      <c r="B654" s="105" t="s">
        <v>174</v>
      </c>
      <c r="C654" s="95" t="s">
        <v>173</v>
      </c>
      <c r="D654" s="100" t="s">
        <v>172</v>
      </c>
      <c r="E654" s="104" t="s">
        <v>171</v>
      </c>
      <c r="F654" s="103"/>
      <c r="G654" s="102"/>
      <c r="H654" s="101" t="s">
        <v>170</v>
      </c>
      <c r="I654" s="100" t="s">
        <v>96</v>
      </c>
      <c r="J654" s="100" t="s">
        <v>169</v>
      </c>
      <c r="K654" s="100" t="s">
        <v>97</v>
      </c>
      <c r="L654" s="256" t="s">
        <v>168</v>
      </c>
      <c r="M654" s="262"/>
      <c r="N654" s="256" t="s">
        <v>167</v>
      </c>
      <c r="O654" s="262"/>
      <c r="P654" s="256" t="s">
        <v>167</v>
      </c>
      <c r="Q654" s="257"/>
      <c r="R654" s="256" t="s">
        <v>167</v>
      </c>
      <c r="S654" s="257"/>
      <c r="T654" s="256" t="s">
        <v>167</v>
      </c>
      <c r="U654" s="257"/>
      <c r="V654" s="256" t="s">
        <v>167</v>
      </c>
      <c r="W654" s="257"/>
      <c r="X654" s="256" t="s">
        <v>167</v>
      </c>
      <c r="Y654" s="257"/>
      <c r="Z654" s="256" t="s">
        <v>167</v>
      </c>
      <c r="AA654" s="257"/>
      <c r="AB654" s="261" t="s">
        <v>166</v>
      </c>
      <c r="AC654" s="257"/>
      <c r="AD654" s="101" t="s">
        <v>165</v>
      </c>
      <c r="AE654" s="101" t="s">
        <v>164</v>
      </c>
      <c r="AF654" s="100" t="s">
        <v>163</v>
      </c>
      <c r="AG654" s="100" t="s">
        <v>162</v>
      </c>
      <c r="AH654" s="99" t="s">
        <v>161</v>
      </c>
      <c r="AI654" s="98"/>
      <c r="AJ654" s="96" t="s">
        <v>160</v>
      </c>
      <c r="AK654" s="95" t="s">
        <v>159</v>
      </c>
      <c r="AL654" s="94" t="s">
        <v>158</v>
      </c>
      <c r="AM654" s="96" t="s">
        <v>157</v>
      </c>
      <c r="AN654" s="95" t="s">
        <v>156</v>
      </c>
      <c r="AO654" s="94" t="s">
        <v>155</v>
      </c>
      <c r="AP654" s="96" t="s">
        <v>154</v>
      </c>
      <c r="AQ654" s="95" t="s">
        <v>153</v>
      </c>
      <c r="AR654" s="97" t="s">
        <v>152</v>
      </c>
      <c r="AS654" s="96" t="s">
        <v>151</v>
      </c>
      <c r="AT654" s="95" t="s">
        <v>150</v>
      </c>
      <c r="AU654" s="94" t="s">
        <v>149</v>
      </c>
      <c r="AV654" s="96" t="s">
        <v>148</v>
      </c>
      <c r="AW654" s="95" t="s">
        <v>147</v>
      </c>
      <c r="AX654" s="94" t="s">
        <v>146</v>
      </c>
      <c r="AY654" s="93" t="s">
        <v>145</v>
      </c>
      <c r="AZ654" s="92" t="s">
        <v>144</v>
      </c>
      <c r="BA654" s="92" t="s">
        <v>143</v>
      </c>
      <c r="BB654" s="91" t="s">
        <v>142</v>
      </c>
    </row>
    <row r="655" spans="2:62" ht="48" thickBot="1" x14ac:dyDescent="0.3">
      <c r="B655" s="90" t="s">
        <v>204</v>
      </c>
      <c r="C655" s="89"/>
      <c r="D655" s="88">
        <v>179</v>
      </c>
      <c r="E655" s="258"/>
      <c r="F655" s="259"/>
      <c r="G655" s="260"/>
      <c r="H655" s="87" t="s">
        <v>140</v>
      </c>
      <c r="I655" s="86"/>
      <c r="J655" s="86"/>
      <c r="K655" s="85"/>
      <c r="L655" s="84"/>
      <c r="M655" s="81"/>
      <c r="N655" s="84"/>
      <c r="O655" s="81"/>
      <c r="P655" s="84"/>
      <c r="Q655" s="81"/>
      <c r="R655" s="84"/>
      <c r="S655" s="81"/>
      <c r="T655" s="84"/>
      <c r="U655" s="81"/>
      <c r="V655" s="84"/>
      <c r="W655" s="81"/>
      <c r="X655" s="84"/>
      <c r="Y655" s="81"/>
      <c r="Z655" s="84"/>
      <c r="AA655" s="83"/>
      <c r="AB655" s="82" t="s">
        <v>139</v>
      </c>
      <c r="AC655" s="81"/>
      <c r="AD655" s="81"/>
      <c r="AE655" s="81"/>
      <c r="AF655" s="80"/>
      <c r="AG655" s="80"/>
      <c r="AH655" s="60"/>
      <c r="AI655" s="79" t="s">
        <v>138</v>
      </c>
      <c r="AJ655" s="78">
        <f t="shared" ref="AJ655:BB655" si="86">SUM(AJ657:AJ668)</f>
        <v>37</v>
      </c>
      <c r="AK655" s="77">
        <f t="shared" si="86"/>
        <v>4</v>
      </c>
      <c r="AL655" s="76">
        <f t="shared" si="86"/>
        <v>1</v>
      </c>
      <c r="AM655" s="78">
        <f t="shared" si="86"/>
        <v>26</v>
      </c>
      <c r="AN655" s="77">
        <f t="shared" si="86"/>
        <v>2</v>
      </c>
      <c r="AO655" s="76">
        <f t="shared" si="86"/>
        <v>0</v>
      </c>
      <c r="AP655" s="78">
        <f t="shared" si="86"/>
        <v>1</v>
      </c>
      <c r="AQ655" s="77">
        <f t="shared" si="86"/>
        <v>0</v>
      </c>
      <c r="AR655" s="76">
        <f t="shared" si="86"/>
        <v>0</v>
      </c>
      <c r="AS655" s="78">
        <f t="shared" si="86"/>
        <v>1</v>
      </c>
      <c r="AT655" s="77">
        <f t="shared" si="86"/>
        <v>0</v>
      </c>
      <c r="AU655" s="76">
        <f t="shared" si="86"/>
        <v>0</v>
      </c>
      <c r="AV655" s="78">
        <f t="shared" si="86"/>
        <v>0</v>
      </c>
      <c r="AW655" s="77">
        <f t="shared" si="86"/>
        <v>0</v>
      </c>
      <c r="AX655" s="76">
        <f t="shared" si="86"/>
        <v>0</v>
      </c>
      <c r="AY655" s="75">
        <f t="shared" si="86"/>
        <v>0</v>
      </c>
      <c r="AZ655" s="74">
        <f t="shared" si="86"/>
        <v>0</v>
      </c>
      <c r="BA655" s="74">
        <f t="shared" si="86"/>
        <v>0</v>
      </c>
      <c r="BB655" s="73">
        <f t="shared" si="86"/>
        <v>0</v>
      </c>
      <c r="BC655" s="72" t="s">
        <v>137</v>
      </c>
      <c r="BF655" s="5">
        <f>SUM(AJ655:AL655)/$BG$5</f>
        <v>14</v>
      </c>
      <c r="BG655" s="5">
        <f>SUM(AM655:AO655,AY655)/$BG$5</f>
        <v>9.3333333333333339</v>
      </c>
      <c r="BH655" s="5">
        <f>SUM(AP655:AR655,AZ655)/$BG$5</f>
        <v>0.33333333333333331</v>
      </c>
      <c r="BI655" s="5">
        <f>SUM(AS655:AU655,BA655)/$BG$5</f>
        <v>0.33333333333333331</v>
      </c>
      <c r="BJ655" s="5">
        <f>SUM(AV655:AX655,BB655)/$BG$5</f>
        <v>0</v>
      </c>
    </row>
    <row r="656" spans="2:62" ht="37.5" thickBot="1" x14ac:dyDescent="0.3">
      <c r="B656" s="71"/>
      <c r="C656" s="70"/>
      <c r="D656" s="69"/>
      <c r="E656" s="68"/>
      <c r="F656" s="68"/>
      <c r="G656" s="67"/>
      <c r="H656" s="66"/>
      <c r="I656" s="64"/>
      <c r="J656" s="64"/>
      <c r="K656" s="65"/>
      <c r="L656" s="64"/>
      <c r="M656" s="62"/>
      <c r="N656" s="64"/>
      <c r="O656" s="62"/>
      <c r="P656" s="64"/>
      <c r="Q656" s="62"/>
      <c r="R656" s="64"/>
      <c r="S656" s="62"/>
      <c r="T656" s="64"/>
      <c r="U656" s="62"/>
      <c r="V656" s="64"/>
      <c r="W656" s="62"/>
      <c r="X656" s="64"/>
      <c r="Y656" s="62"/>
      <c r="Z656" s="64"/>
      <c r="AA656" s="62"/>
      <c r="AB656" s="63"/>
      <c r="AC656" s="62"/>
      <c r="AD656" s="62"/>
      <c r="AE656" s="62"/>
      <c r="AF656" s="61"/>
      <c r="AG656" s="61"/>
      <c r="AH656" s="60"/>
      <c r="AI656" s="59" t="s">
        <v>136</v>
      </c>
      <c r="AJ656" s="58">
        <f t="shared" ref="AJ656:BB656" si="87">AJ655/3</f>
        <v>12.333333333333334</v>
      </c>
      <c r="AK656" s="57">
        <f t="shared" si="87"/>
        <v>1.3333333333333333</v>
      </c>
      <c r="AL656" s="56">
        <f t="shared" si="87"/>
        <v>0.33333333333333331</v>
      </c>
      <c r="AM656" s="58">
        <f t="shared" si="87"/>
        <v>8.6666666666666661</v>
      </c>
      <c r="AN656" s="57">
        <f t="shared" si="87"/>
        <v>0.66666666666666663</v>
      </c>
      <c r="AO656" s="56">
        <f t="shared" si="87"/>
        <v>0</v>
      </c>
      <c r="AP656" s="58">
        <f t="shared" si="87"/>
        <v>0.33333333333333331</v>
      </c>
      <c r="AQ656" s="57">
        <f t="shared" si="87"/>
        <v>0</v>
      </c>
      <c r="AR656" s="56">
        <f t="shared" si="87"/>
        <v>0</v>
      </c>
      <c r="AS656" s="58">
        <f t="shared" si="87"/>
        <v>0.33333333333333331</v>
      </c>
      <c r="AT656" s="57">
        <f t="shared" si="87"/>
        <v>0</v>
      </c>
      <c r="AU656" s="56">
        <f t="shared" si="87"/>
        <v>0</v>
      </c>
      <c r="AV656" s="58">
        <f t="shared" si="87"/>
        <v>0</v>
      </c>
      <c r="AW656" s="57">
        <f t="shared" si="87"/>
        <v>0</v>
      </c>
      <c r="AX656" s="56">
        <f t="shared" si="87"/>
        <v>0</v>
      </c>
      <c r="AY656" s="55">
        <f t="shared" si="87"/>
        <v>0</v>
      </c>
      <c r="AZ656" s="54">
        <f t="shared" si="87"/>
        <v>0</v>
      </c>
      <c r="BA656" s="54">
        <f t="shared" si="87"/>
        <v>0</v>
      </c>
      <c r="BB656" s="53">
        <f t="shared" si="87"/>
        <v>0</v>
      </c>
      <c r="BC656" s="52" t="s">
        <v>135</v>
      </c>
    </row>
    <row r="657" spans="2:62" ht="28.15" customHeight="1" x14ac:dyDescent="0.2">
      <c r="B657" s="30"/>
      <c r="C657" s="242">
        <v>1</v>
      </c>
      <c r="D657" s="44"/>
      <c r="E657" s="43"/>
      <c r="F657" s="43"/>
      <c r="G657" s="42"/>
      <c r="H657" s="223" t="s">
        <v>134</v>
      </c>
      <c r="I657" s="246">
        <v>48</v>
      </c>
      <c r="J657" s="246">
        <v>18</v>
      </c>
      <c r="K657" s="246">
        <v>7</v>
      </c>
      <c r="L657" s="41" t="s">
        <v>133</v>
      </c>
      <c r="M657" s="40" t="s">
        <v>428</v>
      </c>
      <c r="N657" s="41" t="s">
        <v>131</v>
      </c>
      <c r="O657" s="40" t="s">
        <v>132</v>
      </c>
      <c r="P657" s="41" t="s">
        <v>130</v>
      </c>
      <c r="Q657" s="40" t="s">
        <v>175</v>
      </c>
      <c r="R657" s="41" t="s">
        <v>129</v>
      </c>
      <c r="S657" s="40"/>
      <c r="T657" s="41" t="s">
        <v>128</v>
      </c>
      <c r="U657" s="40"/>
      <c r="V657" s="41" t="s">
        <v>127</v>
      </c>
      <c r="W657" s="40"/>
      <c r="X657" s="41" t="s">
        <v>126</v>
      </c>
      <c r="Y657" s="40"/>
      <c r="Z657" s="41" t="s">
        <v>125</v>
      </c>
      <c r="AA657" s="40"/>
      <c r="AB657" s="39">
        <v>9</v>
      </c>
      <c r="AC657" s="40" t="s">
        <v>104</v>
      </c>
      <c r="AD657" s="39" t="s">
        <v>217</v>
      </c>
      <c r="AE657" s="38"/>
      <c r="AF657" s="250"/>
      <c r="AG657" s="250"/>
      <c r="AH657" s="37"/>
      <c r="AI657" s="11"/>
      <c r="AJ657" s="233">
        <f>SUMPRODUCT(LEN($M657:$S660)-LEN(SUBSTITUTE($M657:$S660,"A", "")))</f>
        <v>14</v>
      </c>
      <c r="AK657" s="239">
        <f>SUMPRODUCT(LEN($AD657:$AD660)-LEN(SUBSTITUTE($AD657:$AD660,"A", "")))</f>
        <v>2</v>
      </c>
      <c r="AL657" s="230">
        <f>SUMPRODUCT(LEN($AC657:$AC660)-LEN(SUBSTITUTE($AC657:$AC660,"A", "")))</f>
        <v>1</v>
      </c>
      <c r="AM657" s="233">
        <f>SUMPRODUCT(LEN($M657:$S660)-LEN(SUBSTITUTE($M657:$S660,"S", "")))</f>
        <v>9</v>
      </c>
      <c r="AN657" s="239">
        <f>SUMPRODUCT(LEN($AD657:$AD660)-LEN(SUBSTITUTE($AD657:$AD660,"S", "")))</f>
        <v>1</v>
      </c>
      <c r="AO657" s="230">
        <f>SUMPRODUCT(LEN($AC657:$AC660)-LEN(SUBSTITUTE($AC657:$AC660,"S", "")))</f>
        <v>0</v>
      </c>
      <c r="AP657" s="233">
        <f>SUMPRODUCT(LEN($M657:$S660)-LEN(SUBSTITUTE($M657:$S660,"F", "")))</f>
        <v>0</v>
      </c>
      <c r="AQ657" s="239">
        <f>SUMPRODUCT(LEN($AD657:$AD660)-LEN(SUBSTITUTE($AD657:$AD660,"F", "")))</f>
        <v>0</v>
      </c>
      <c r="AR657" s="230">
        <f>SUMPRODUCT(LEN($AC657:$AC660)-LEN(SUBSTITUTE($AC657:$AC660,"F", "")))</f>
        <v>0</v>
      </c>
      <c r="AS657" s="233">
        <f>SUMPRODUCT(LEN($M657:$S660)-LEN(SUBSTITUTE($M657:$S660,"G", "")))</f>
        <v>1</v>
      </c>
      <c r="AT657" s="239">
        <f>SUMPRODUCT(LEN($AD657:$AD660)-LEN(SUBSTITUTE($AD657:$AD660,"G", "")))</f>
        <v>0</v>
      </c>
      <c r="AU657" s="230">
        <f>SUMPRODUCT(LEN($AC657:$AC660)-LEN(SUBSTITUTE($AC657:$AC660,"G", "")))</f>
        <v>0</v>
      </c>
      <c r="AV657" s="233">
        <f>SUMPRODUCT(LEN($L657:$S660)-LEN(SUBSTITUTE($L657:$S660,"M", "")))</f>
        <v>0</v>
      </c>
      <c r="AW657" s="236">
        <f>SUMPRODUCT(LEN($AD657:$AD660)-LEN(SUBSTITUTE($AD657:$AD660,"M", "")))</f>
        <v>0</v>
      </c>
      <c r="AX657" s="230">
        <f>SUMPRODUCT(LEN($AC657:$AC660)-LEN(SUBSTITUTE($AC657:$AC660,"M", "")))</f>
        <v>0</v>
      </c>
      <c r="AY657" s="291">
        <f>SUMPRODUCT(LEN($AE657:$AE660)-LEN(SUBSTITUTE($AE657:$AE660,"S", "")))</f>
        <v>0</v>
      </c>
      <c r="AZ657" s="227">
        <f>SUMPRODUCT(LEN($AE657:$AE660)-LEN(SUBSTITUTE($AE657:$AE660,"F", "")))</f>
        <v>0</v>
      </c>
      <c r="BA657" s="227">
        <f>SUMPRODUCT(LEN($AE657:$AE660)-LEN(SUBSTITUTE($AE657:$AE660,"G", "")))</f>
        <v>0</v>
      </c>
      <c r="BB657" s="294">
        <f>SUMPRODUCT(LEN($AE657:$AE660)-LEN(SUBSTITUTE($AE657:$AE660,"M", "")))</f>
        <v>0</v>
      </c>
    </row>
    <row r="658" spans="2:62" ht="28.15" customHeight="1" thickBot="1" x14ac:dyDescent="0.25">
      <c r="B658" s="30"/>
      <c r="C658" s="243"/>
      <c r="D658" s="36"/>
      <c r="E658" s="35"/>
      <c r="F658" s="35"/>
      <c r="G658" s="34"/>
      <c r="H658" s="224"/>
      <c r="I658" s="247"/>
      <c r="J658" s="247"/>
      <c r="K658" s="247"/>
      <c r="L658" s="33" t="s">
        <v>123</v>
      </c>
      <c r="M658" s="32" t="s">
        <v>187</v>
      </c>
      <c r="N658" s="33" t="s">
        <v>122</v>
      </c>
      <c r="O658" s="32" t="s">
        <v>175</v>
      </c>
      <c r="P658" s="33" t="s">
        <v>120</v>
      </c>
      <c r="Q658" s="32" t="s">
        <v>121</v>
      </c>
      <c r="R658" s="33" t="s">
        <v>119</v>
      </c>
      <c r="S658" s="32"/>
      <c r="T658" s="33" t="s">
        <v>118</v>
      </c>
      <c r="U658" s="32"/>
      <c r="V658" s="33" t="s">
        <v>117</v>
      </c>
      <c r="W658" s="32"/>
      <c r="X658" s="33" t="s">
        <v>116</v>
      </c>
      <c r="Y658" s="32"/>
      <c r="Z658" s="33" t="s">
        <v>115</v>
      </c>
      <c r="AA658" s="32"/>
      <c r="AB658" s="31"/>
      <c r="AC658" s="32"/>
      <c r="AD658" s="31"/>
      <c r="AE658" s="23"/>
      <c r="AF658" s="251"/>
      <c r="AG658" s="251"/>
      <c r="AH658" s="22"/>
      <c r="AI658" s="11"/>
      <c r="AJ658" s="234"/>
      <c r="AK658" s="240"/>
      <c r="AL658" s="231"/>
      <c r="AM658" s="234"/>
      <c r="AN658" s="240"/>
      <c r="AO658" s="231"/>
      <c r="AP658" s="234"/>
      <c r="AQ658" s="240"/>
      <c r="AR658" s="231"/>
      <c r="AS658" s="234"/>
      <c r="AT658" s="240"/>
      <c r="AU658" s="231"/>
      <c r="AV658" s="234"/>
      <c r="AW658" s="237"/>
      <c r="AX658" s="231"/>
      <c r="AY658" s="292"/>
      <c r="AZ658" s="228"/>
      <c r="BA658" s="228"/>
      <c r="BB658" s="295"/>
    </row>
    <row r="659" spans="2:62" ht="28.15" customHeight="1" x14ac:dyDescent="0.2">
      <c r="B659" s="30"/>
      <c r="C659" s="244"/>
      <c r="D659" s="29"/>
      <c r="E659" s="28"/>
      <c r="F659" s="28"/>
      <c r="G659" s="27"/>
      <c r="H659" s="225">
        <v>179</v>
      </c>
      <c r="I659" s="248"/>
      <c r="J659" s="248"/>
      <c r="K659" s="248"/>
      <c r="L659" s="26" t="s">
        <v>114</v>
      </c>
      <c r="M659" s="25" t="s">
        <v>132</v>
      </c>
      <c r="N659" s="26" t="s">
        <v>112</v>
      </c>
      <c r="O659" s="25" t="s">
        <v>217</v>
      </c>
      <c r="P659" s="26" t="s">
        <v>111</v>
      </c>
      <c r="Q659" s="25" t="s">
        <v>121</v>
      </c>
      <c r="R659" s="26" t="s">
        <v>110</v>
      </c>
      <c r="S659" s="25"/>
      <c r="T659" s="26" t="s">
        <v>109</v>
      </c>
      <c r="U659" s="25"/>
      <c r="V659" s="26" t="s">
        <v>108</v>
      </c>
      <c r="W659" s="25"/>
      <c r="X659" s="26" t="s">
        <v>107</v>
      </c>
      <c r="Y659" s="25"/>
      <c r="Z659" s="26" t="s">
        <v>106</v>
      </c>
      <c r="AA659" s="25"/>
      <c r="AB659" s="24"/>
      <c r="AC659" s="25"/>
      <c r="AD659" s="24"/>
      <c r="AE659" s="23"/>
      <c r="AF659" s="251"/>
      <c r="AG659" s="251"/>
      <c r="AH659" s="22"/>
      <c r="AI659" s="11"/>
      <c r="AJ659" s="234"/>
      <c r="AK659" s="240"/>
      <c r="AL659" s="231"/>
      <c r="AM659" s="234"/>
      <c r="AN659" s="240"/>
      <c r="AO659" s="231"/>
      <c r="AP659" s="234"/>
      <c r="AQ659" s="240"/>
      <c r="AR659" s="231"/>
      <c r="AS659" s="234"/>
      <c r="AT659" s="240"/>
      <c r="AU659" s="231"/>
      <c r="AV659" s="234"/>
      <c r="AW659" s="237"/>
      <c r="AX659" s="231"/>
      <c r="AY659" s="292"/>
      <c r="AZ659" s="228"/>
      <c r="BA659" s="228"/>
      <c r="BB659" s="295"/>
    </row>
    <row r="660" spans="2:62" ht="28.15" customHeight="1" thickBot="1" x14ac:dyDescent="0.25">
      <c r="B660" s="30"/>
      <c r="C660" s="253"/>
      <c r="D660" s="51"/>
      <c r="E660" s="50"/>
      <c r="F660" s="50"/>
      <c r="G660" s="49"/>
      <c r="H660" s="226"/>
      <c r="I660" s="254"/>
      <c r="J660" s="254"/>
      <c r="K660" s="254"/>
      <c r="L660" s="48" t="s">
        <v>105</v>
      </c>
      <c r="M660" s="47" t="s">
        <v>203</v>
      </c>
      <c r="N660" s="48" t="s">
        <v>103</v>
      </c>
      <c r="O660" s="47" t="s">
        <v>175</v>
      </c>
      <c r="P660" s="48" t="s">
        <v>102</v>
      </c>
      <c r="Q660" s="47"/>
      <c r="R660" s="48" t="s">
        <v>101</v>
      </c>
      <c r="S660" s="47"/>
      <c r="T660" s="48">
        <v>20</v>
      </c>
      <c r="U660" s="47"/>
      <c r="V660" s="48" t="s">
        <v>100</v>
      </c>
      <c r="W660" s="47"/>
      <c r="X660" s="48" t="s">
        <v>99</v>
      </c>
      <c r="Y660" s="47"/>
      <c r="Z660" s="48" t="s">
        <v>98</v>
      </c>
      <c r="AA660" s="47"/>
      <c r="AB660" s="16"/>
      <c r="AC660" s="47"/>
      <c r="AD660" s="16"/>
      <c r="AE660" s="46"/>
      <c r="AF660" s="255"/>
      <c r="AG660" s="255"/>
      <c r="AH660" s="45"/>
      <c r="AI660" s="11"/>
      <c r="AJ660" s="235"/>
      <c r="AK660" s="241"/>
      <c r="AL660" s="232"/>
      <c r="AM660" s="235"/>
      <c r="AN660" s="241"/>
      <c r="AO660" s="232"/>
      <c r="AP660" s="235"/>
      <c r="AQ660" s="241"/>
      <c r="AR660" s="232"/>
      <c r="AS660" s="235"/>
      <c r="AT660" s="241"/>
      <c r="AU660" s="232"/>
      <c r="AV660" s="235"/>
      <c r="AW660" s="238"/>
      <c r="AX660" s="232"/>
      <c r="AY660" s="293"/>
      <c r="AZ660" s="229"/>
      <c r="BA660" s="229"/>
      <c r="BB660" s="296"/>
    </row>
    <row r="661" spans="2:62" ht="28.15" customHeight="1" x14ac:dyDescent="0.2">
      <c r="B661" s="30"/>
      <c r="C661" s="242">
        <v>2</v>
      </c>
      <c r="D661" s="44"/>
      <c r="E661" s="43"/>
      <c r="F661" s="43"/>
      <c r="G661" s="42"/>
      <c r="H661" s="223"/>
      <c r="I661" s="246">
        <v>53</v>
      </c>
      <c r="J661" s="246">
        <v>16</v>
      </c>
      <c r="K661" s="246">
        <v>7</v>
      </c>
      <c r="L661" s="41" t="s">
        <v>133</v>
      </c>
      <c r="M661" s="40" t="s">
        <v>104</v>
      </c>
      <c r="N661" s="41" t="s">
        <v>131</v>
      </c>
      <c r="O661" s="40" t="s">
        <v>175</v>
      </c>
      <c r="P661" s="41" t="s">
        <v>130</v>
      </c>
      <c r="Q661" s="40" t="s">
        <v>104</v>
      </c>
      <c r="R661" s="41" t="s">
        <v>129</v>
      </c>
      <c r="S661" s="40"/>
      <c r="T661" s="41" t="s">
        <v>128</v>
      </c>
      <c r="U661" s="40"/>
      <c r="V661" s="41" t="s">
        <v>127</v>
      </c>
      <c r="W661" s="40"/>
      <c r="X661" s="41" t="s">
        <v>126</v>
      </c>
      <c r="Y661" s="40"/>
      <c r="Z661" s="41" t="s">
        <v>125</v>
      </c>
      <c r="AA661" s="40"/>
      <c r="AB661" s="39"/>
      <c r="AC661" s="40"/>
      <c r="AD661" s="39"/>
      <c r="AE661" s="38"/>
      <c r="AF661" s="250">
        <v>7</v>
      </c>
      <c r="AG661" s="250"/>
      <c r="AH661" s="37"/>
      <c r="AI661" s="11"/>
      <c r="AJ661" s="233">
        <f>SUMPRODUCT(LEN($M661:$S664)-LEN(SUBSTITUTE($M661:$S664,"A", "")))</f>
        <v>7</v>
      </c>
      <c r="AK661" s="239">
        <f>SUMPRODUCT(LEN($AD661:$AD664)-LEN(SUBSTITUTE($AD661:$AD664,"A", "")))</f>
        <v>0</v>
      </c>
      <c r="AL661" s="230">
        <f>SUMPRODUCT(LEN($AC661:$AC664)-LEN(SUBSTITUTE($AC661:$AC664,"A", "")))</f>
        <v>0</v>
      </c>
      <c r="AM661" s="233">
        <f>SUMPRODUCT(LEN($M661:$S664)-LEN(SUBSTITUTE($M661:$S664,"S", "")))</f>
        <v>6</v>
      </c>
      <c r="AN661" s="239">
        <f>SUMPRODUCT(LEN($AD661:$AD664)-LEN(SUBSTITUTE($AD661:$AD664,"S", "")))</f>
        <v>0</v>
      </c>
      <c r="AO661" s="230">
        <f>SUMPRODUCT(LEN($AC661:$AC664)-LEN(SUBSTITUTE($AC661:$AC664,"S", "")))</f>
        <v>0</v>
      </c>
      <c r="AP661" s="233">
        <f>SUMPRODUCT(LEN($M661:$S664)-LEN(SUBSTITUTE($M661:$S664,"F", "")))</f>
        <v>1</v>
      </c>
      <c r="AQ661" s="239">
        <f>SUMPRODUCT(LEN($AD661:$AD664)-LEN(SUBSTITUTE($AD661:$AD664,"F", "")))</f>
        <v>0</v>
      </c>
      <c r="AR661" s="230">
        <f>SUMPRODUCT(LEN($AC661:$AC664)-LEN(SUBSTITUTE($AC661:$AC664,"F", "")))</f>
        <v>0</v>
      </c>
      <c r="AS661" s="233">
        <f>SUMPRODUCT(LEN($M661:$S664)-LEN(SUBSTITUTE($M661:$S664,"G", "")))</f>
        <v>0</v>
      </c>
      <c r="AT661" s="239">
        <f>SUMPRODUCT(LEN($AD661:$AD664)-LEN(SUBSTITUTE($AD661:$AD664,"G", "")))</f>
        <v>0</v>
      </c>
      <c r="AU661" s="230">
        <f>SUMPRODUCT(LEN($AC661:$AC664)-LEN(SUBSTITUTE($AC661:$AC664,"G", "")))</f>
        <v>0</v>
      </c>
      <c r="AV661" s="233">
        <f>SUMPRODUCT(LEN($L661:$S664)-LEN(SUBSTITUTE($L661:$S664,"M", "")))</f>
        <v>0</v>
      </c>
      <c r="AW661" s="236">
        <f>SUMPRODUCT(LEN($AD661:$AD664)-LEN(SUBSTITUTE($AD661:$AD664,"M", "")))</f>
        <v>0</v>
      </c>
      <c r="AX661" s="230">
        <f>SUMPRODUCT(LEN($AC661:$AC664)-LEN(SUBSTITUTE($AC661:$AC664,"M", "")))</f>
        <v>0</v>
      </c>
      <c r="AY661" s="291">
        <f>SUMPRODUCT(LEN($AE661:$AE664)-LEN(SUBSTITUTE($AE661:$AE664,"S", "")))</f>
        <v>0</v>
      </c>
      <c r="AZ661" s="227">
        <f>SUMPRODUCT(LEN($AE661:$AE664)-LEN(SUBSTITUTE($AE661:$AE664,"F", "")))</f>
        <v>0</v>
      </c>
      <c r="BA661" s="227">
        <f>SUMPRODUCT(LEN($AE661:$AE664)-LEN(SUBSTITUTE($AE661:$AE664,"G", "")))</f>
        <v>0</v>
      </c>
      <c r="BB661" s="294">
        <f>SUMPRODUCT(LEN($AE661:$AE664)-LEN(SUBSTITUTE($AE661:$AE664,"M", "")))</f>
        <v>0</v>
      </c>
    </row>
    <row r="662" spans="2:62" ht="28.15" customHeight="1" thickBot="1" x14ac:dyDescent="0.25">
      <c r="B662" s="30"/>
      <c r="C662" s="243"/>
      <c r="D662" s="36"/>
      <c r="E662" s="35"/>
      <c r="F662" s="35"/>
      <c r="G662" s="34"/>
      <c r="H662" s="224"/>
      <c r="I662" s="247"/>
      <c r="J662" s="247"/>
      <c r="K662" s="247"/>
      <c r="L662" s="33" t="s">
        <v>123</v>
      </c>
      <c r="M662" s="32" t="s">
        <v>256</v>
      </c>
      <c r="N662" s="33" t="s">
        <v>122</v>
      </c>
      <c r="O662" s="32" t="s">
        <v>175</v>
      </c>
      <c r="P662" s="33" t="s">
        <v>120</v>
      </c>
      <c r="Q662" s="32"/>
      <c r="R662" s="33" t="s">
        <v>119</v>
      </c>
      <c r="S662" s="32"/>
      <c r="T662" s="33" t="s">
        <v>118</v>
      </c>
      <c r="U662" s="32"/>
      <c r="V662" s="33" t="s">
        <v>117</v>
      </c>
      <c r="W662" s="32"/>
      <c r="X662" s="33" t="s">
        <v>116</v>
      </c>
      <c r="Y662" s="32"/>
      <c r="Z662" s="33" t="s">
        <v>115</v>
      </c>
      <c r="AA662" s="32"/>
      <c r="AB662" s="31"/>
      <c r="AC662" s="32"/>
      <c r="AD662" s="31"/>
      <c r="AE662" s="23"/>
      <c r="AF662" s="251"/>
      <c r="AG662" s="251"/>
      <c r="AH662" s="22"/>
      <c r="AI662" s="11"/>
      <c r="AJ662" s="234"/>
      <c r="AK662" s="240"/>
      <c r="AL662" s="231"/>
      <c r="AM662" s="234"/>
      <c r="AN662" s="240"/>
      <c r="AO662" s="231"/>
      <c r="AP662" s="234"/>
      <c r="AQ662" s="240"/>
      <c r="AR662" s="231"/>
      <c r="AS662" s="234"/>
      <c r="AT662" s="240"/>
      <c r="AU662" s="231"/>
      <c r="AV662" s="234"/>
      <c r="AW662" s="237"/>
      <c r="AX662" s="231"/>
      <c r="AY662" s="292"/>
      <c r="AZ662" s="228"/>
      <c r="BA662" s="228"/>
      <c r="BB662" s="295"/>
    </row>
    <row r="663" spans="2:62" ht="28.15" customHeight="1" x14ac:dyDescent="0.2">
      <c r="B663" s="30"/>
      <c r="C663" s="244"/>
      <c r="D663" s="29"/>
      <c r="E663" s="28"/>
      <c r="F663" s="28"/>
      <c r="G663" s="27"/>
      <c r="H663" s="225"/>
      <c r="I663" s="248"/>
      <c r="J663" s="248"/>
      <c r="K663" s="248"/>
      <c r="L663" s="26" t="s">
        <v>114</v>
      </c>
      <c r="M663" s="25" t="s">
        <v>124</v>
      </c>
      <c r="N663" s="26" t="s">
        <v>112</v>
      </c>
      <c r="O663" s="25" t="s">
        <v>175</v>
      </c>
      <c r="P663" s="26" t="s">
        <v>111</v>
      </c>
      <c r="Q663" s="25"/>
      <c r="R663" s="26" t="s">
        <v>110</v>
      </c>
      <c r="S663" s="25"/>
      <c r="T663" s="26" t="s">
        <v>109</v>
      </c>
      <c r="U663" s="25"/>
      <c r="V663" s="26" t="s">
        <v>108</v>
      </c>
      <c r="W663" s="25"/>
      <c r="X663" s="26" t="s">
        <v>107</v>
      </c>
      <c r="Y663" s="25"/>
      <c r="Z663" s="26" t="s">
        <v>106</v>
      </c>
      <c r="AA663" s="25"/>
      <c r="AB663" s="24"/>
      <c r="AC663" s="25"/>
      <c r="AD663" s="24"/>
      <c r="AE663" s="23"/>
      <c r="AF663" s="251"/>
      <c r="AG663" s="251"/>
      <c r="AH663" s="22"/>
      <c r="AI663" s="11"/>
      <c r="AJ663" s="234"/>
      <c r="AK663" s="240"/>
      <c r="AL663" s="231"/>
      <c r="AM663" s="234"/>
      <c r="AN663" s="240"/>
      <c r="AO663" s="231"/>
      <c r="AP663" s="234"/>
      <c r="AQ663" s="240"/>
      <c r="AR663" s="231"/>
      <c r="AS663" s="234"/>
      <c r="AT663" s="240"/>
      <c r="AU663" s="231"/>
      <c r="AV663" s="234"/>
      <c r="AW663" s="237"/>
      <c r="AX663" s="231"/>
      <c r="AY663" s="292"/>
      <c r="AZ663" s="228"/>
      <c r="BA663" s="228"/>
      <c r="BB663" s="295"/>
    </row>
    <row r="664" spans="2:62" ht="28.15" customHeight="1" thickBot="1" x14ac:dyDescent="0.25">
      <c r="B664" s="30"/>
      <c r="C664" s="253"/>
      <c r="D664" s="51"/>
      <c r="E664" s="50"/>
      <c r="F664" s="50"/>
      <c r="G664" s="49"/>
      <c r="H664" s="226"/>
      <c r="I664" s="254"/>
      <c r="J664" s="254"/>
      <c r="K664" s="254"/>
      <c r="L664" s="48" t="s">
        <v>105</v>
      </c>
      <c r="M664" s="47" t="s">
        <v>175</v>
      </c>
      <c r="N664" s="48" t="s">
        <v>103</v>
      </c>
      <c r="O664" s="47" t="s">
        <v>121</v>
      </c>
      <c r="P664" s="48" t="s">
        <v>102</v>
      </c>
      <c r="Q664" s="47"/>
      <c r="R664" s="48" t="s">
        <v>101</v>
      </c>
      <c r="S664" s="47"/>
      <c r="T664" s="48">
        <v>20</v>
      </c>
      <c r="U664" s="47"/>
      <c r="V664" s="48" t="s">
        <v>100</v>
      </c>
      <c r="W664" s="47"/>
      <c r="X664" s="48" t="s">
        <v>99</v>
      </c>
      <c r="Y664" s="47"/>
      <c r="Z664" s="48" t="s">
        <v>98</v>
      </c>
      <c r="AA664" s="47"/>
      <c r="AB664" s="16"/>
      <c r="AC664" s="47"/>
      <c r="AD664" s="16"/>
      <c r="AE664" s="46"/>
      <c r="AF664" s="255"/>
      <c r="AG664" s="255"/>
      <c r="AH664" s="45"/>
      <c r="AI664" s="11"/>
      <c r="AJ664" s="235"/>
      <c r="AK664" s="241"/>
      <c r="AL664" s="232"/>
      <c r="AM664" s="235"/>
      <c r="AN664" s="241"/>
      <c r="AO664" s="232"/>
      <c r="AP664" s="235"/>
      <c r="AQ664" s="241"/>
      <c r="AR664" s="232"/>
      <c r="AS664" s="235"/>
      <c r="AT664" s="241"/>
      <c r="AU664" s="232"/>
      <c r="AV664" s="235"/>
      <c r="AW664" s="238"/>
      <c r="AX664" s="232"/>
      <c r="AY664" s="293"/>
      <c r="AZ664" s="229"/>
      <c r="BA664" s="229"/>
      <c r="BB664" s="296"/>
    </row>
    <row r="665" spans="2:62" ht="28.15" customHeight="1" x14ac:dyDescent="0.2">
      <c r="B665" s="30"/>
      <c r="C665" s="242">
        <v>3</v>
      </c>
      <c r="D665" s="44"/>
      <c r="E665" s="43"/>
      <c r="F665" s="43"/>
      <c r="G665" s="42"/>
      <c r="H665" s="223"/>
      <c r="I665" s="246">
        <v>50</v>
      </c>
      <c r="J665" s="246">
        <v>19</v>
      </c>
      <c r="K665" s="246">
        <v>7</v>
      </c>
      <c r="L665" s="41" t="s">
        <v>133</v>
      </c>
      <c r="M665" s="40" t="s">
        <v>104</v>
      </c>
      <c r="N665" s="41" t="s">
        <v>131</v>
      </c>
      <c r="O665" s="40" t="s">
        <v>217</v>
      </c>
      <c r="P665" s="41" t="s">
        <v>130</v>
      </c>
      <c r="Q665" s="40" t="s">
        <v>132</v>
      </c>
      <c r="R665" s="41" t="s">
        <v>129</v>
      </c>
      <c r="S665" s="40"/>
      <c r="T665" s="41" t="s">
        <v>128</v>
      </c>
      <c r="U665" s="40"/>
      <c r="V665" s="41" t="s">
        <v>127</v>
      </c>
      <c r="W665" s="40"/>
      <c r="X665" s="41" t="s">
        <v>126</v>
      </c>
      <c r="Y665" s="40"/>
      <c r="Z665" s="41" t="s">
        <v>125</v>
      </c>
      <c r="AA665" s="40"/>
      <c r="AB665" s="39"/>
      <c r="AC665" s="40"/>
      <c r="AD665" s="39" t="s">
        <v>187</v>
      </c>
      <c r="AE665" s="38"/>
      <c r="AF665" s="250"/>
      <c r="AG665" s="250"/>
      <c r="AH665" s="37"/>
      <c r="AI665" s="11"/>
      <c r="AJ665" s="233">
        <f>SUMPRODUCT(LEN($M665:$S668)-LEN(SUBSTITUTE($M665:$S668,"A", "")))</f>
        <v>16</v>
      </c>
      <c r="AK665" s="239">
        <f>SUMPRODUCT(LEN($AD665:$AD668)-LEN(SUBSTITUTE($AD665:$AD668,"A", "")))</f>
        <v>2</v>
      </c>
      <c r="AL665" s="230">
        <f>SUMPRODUCT(LEN($AC665:$AC668)-LEN(SUBSTITUTE($AC665:$AC668,"A", "")))</f>
        <v>0</v>
      </c>
      <c r="AM665" s="233">
        <f>SUMPRODUCT(LEN($M665:$S668)-LEN(SUBSTITUTE($M665:$S668,"S", "")))</f>
        <v>11</v>
      </c>
      <c r="AN665" s="239">
        <f>SUMPRODUCT(LEN($AD665:$AD668)-LEN(SUBSTITUTE($AD665:$AD668,"S", "")))</f>
        <v>1</v>
      </c>
      <c r="AO665" s="230">
        <f>SUMPRODUCT(LEN($AC665:$AC668)-LEN(SUBSTITUTE($AC665:$AC668,"S", "")))</f>
        <v>0</v>
      </c>
      <c r="AP665" s="233">
        <f>SUMPRODUCT(LEN($M665:$S668)-LEN(SUBSTITUTE($M665:$S668,"F", "")))</f>
        <v>0</v>
      </c>
      <c r="AQ665" s="239">
        <f>SUMPRODUCT(LEN($AD665:$AD668)-LEN(SUBSTITUTE($AD665:$AD668,"F", "")))</f>
        <v>0</v>
      </c>
      <c r="AR665" s="230">
        <f>SUMPRODUCT(LEN($AC665:$AC668)-LEN(SUBSTITUTE($AC665:$AC668,"F", "")))</f>
        <v>0</v>
      </c>
      <c r="AS665" s="233">
        <f>SUMPRODUCT(LEN($M665:$S668)-LEN(SUBSTITUTE($M665:$S668,"G", "")))</f>
        <v>0</v>
      </c>
      <c r="AT665" s="239">
        <f>SUMPRODUCT(LEN($AD665:$AD668)-LEN(SUBSTITUTE($AD665:$AD668,"G", "")))</f>
        <v>0</v>
      </c>
      <c r="AU665" s="230">
        <f>SUMPRODUCT(LEN($AC665:$AC668)-LEN(SUBSTITUTE($AC665:$AC668,"G", "")))</f>
        <v>0</v>
      </c>
      <c r="AV665" s="233">
        <f>SUMPRODUCT(LEN($L665:$S668)-LEN(SUBSTITUTE($L665:$S668,"M", "")))</f>
        <v>0</v>
      </c>
      <c r="AW665" s="236">
        <f>SUMPRODUCT(LEN($AD665:$AD668)-LEN(SUBSTITUTE($AD665:$AD668,"M", "")))</f>
        <v>0</v>
      </c>
      <c r="AX665" s="230">
        <f>SUMPRODUCT(LEN($AC665:$AC668)-LEN(SUBSTITUTE($AC665:$AC668,"M", "")))</f>
        <v>0</v>
      </c>
      <c r="AY665" s="291">
        <f>SUMPRODUCT(LEN($AE665:$AE668)-LEN(SUBSTITUTE($AE665:$AE668,"S", "")))</f>
        <v>0</v>
      </c>
      <c r="AZ665" s="227">
        <f>SUMPRODUCT(LEN($AE665:$AE668)-LEN(SUBSTITUTE($AE665:$AE668,"F", "")))</f>
        <v>0</v>
      </c>
      <c r="BA665" s="227">
        <f>SUMPRODUCT(LEN($AE665:$AE668)-LEN(SUBSTITUTE($AE665:$AE668,"G", "")))</f>
        <v>0</v>
      </c>
      <c r="BB665" s="294">
        <f>SUMPRODUCT(LEN($AE665:$AE668)-LEN(SUBSTITUTE($AE665:$AE668,"M", "")))</f>
        <v>0</v>
      </c>
    </row>
    <row r="666" spans="2:62" ht="28.15" customHeight="1" thickBot="1" x14ac:dyDescent="0.25">
      <c r="B666" s="30"/>
      <c r="C666" s="243"/>
      <c r="D666" s="36"/>
      <c r="E666" s="35"/>
      <c r="F666" s="35"/>
      <c r="G666" s="34"/>
      <c r="H666" s="224"/>
      <c r="I666" s="247"/>
      <c r="J666" s="247"/>
      <c r="K666" s="247"/>
      <c r="L666" s="33" t="s">
        <v>123</v>
      </c>
      <c r="M666" s="32" t="s">
        <v>203</v>
      </c>
      <c r="N666" s="33" t="s">
        <v>122</v>
      </c>
      <c r="O666" s="32" t="s">
        <v>217</v>
      </c>
      <c r="P666" s="33" t="s">
        <v>120</v>
      </c>
      <c r="Q666" s="32" t="s">
        <v>121</v>
      </c>
      <c r="R666" s="33" t="s">
        <v>119</v>
      </c>
      <c r="S666" s="32"/>
      <c r="T666" s="33" t="s">
        <v>118</v>
      </c>
      <c r="U666" s="32"/>
      <c r="V666" s="33" t="s">
        <v>117</v>
      </c>
      <c r="W666" s="32"/>
      <c r="X666" s="33" t="s">
        <v>116</v>
      </c>
      <c r="Y666" s="32"/>
      <c r="Z666" s="33" t="s">
        <v>115</v>
      </c>
      <c r="AA666" s="32"/>
      <c r="AB666" s="31"/>
      <c r="AC666" s="32"/>
      <c r="AD666" s="31"/>
      <c r="AE666" s="23"/>
      <c r="AF666" s="251"/>
      <c r="AG666" s="251"/>
      <c r="AH666" s="22"/>
      <c r="AI666" s="11"/>
      <c r="AJ666" s="234"/>
      <c r="AK666" s="240"/>
      <c r="AL666" s="231"/>
      <c r="AM666" s="234"/>
      <c r="AN666" s="240"/>
      <c r="AO666" s="231"/>
      <c r="AP666" s="234"/>
      <c r="AQ666" s="240"/>
      <c r="AR666" s="231"/>
      <c r="AS666" s="234"/>
      <c r="AT666" s="240"/>
      <c r="AU666" s="231"/>
      <c r="AV666" s="234"/>
      <c r="AW666" s="237"/>
      <c r="AX666" s="231"/>
      <c r="AY666" s="292"/>
      <c r="AZ666" s="228"/>
      <c r="BA666" s="228"/>
      <c r="BB666" s="295"/>
    </row>
    <row r="667" spans="2:62" ht="28.15" customHeight="1" x14ac:dyDescent="0.2">
      <c r="B667" s="30"/>
      <c r="C667" s="244"/>
      <c r="D667" s="29"/>
      <c r="E667" s="28"/>
      <c r="F667" s="28"/>
      <c r="G667" s="27"/>
      <c r="H667" s="225"/>
      <c r="I667" s="248"/>
      <c r="J667" s="248"/>
      <c r="K667" s="248"/>
      <c r="L667" s="26" t="s">
        <v>114</v>
      </c>
      <c r="M667" s="25" t="s">
        <v>203</v>
      </c>
      <c r="N667" s="26" t="s">
        <v>112</v>
      </c>
      <c r="O667" s="25" t="s">
        <v>217</v>
      </c>
      <c r="P667" s="26" t="s">
        <v>111</v>
      </c>
      <c r="Q667" s="25" t="s">
        <v>121</v>
      </c>
      <c r="R667" s="26" t="s">
        <v>110</v>
      </c>
      <c r="S667" s="25"/>
      <c r="T667" s="26" t="s">
        <v>109</v>
      </c>
      <c r="U667" s="25"/>
      <c r="V667" s="26" t="s">
        <v>108</v>
      </c>
      <c r="W667" s="25"/>
      <c r="X667" s="26" t="s">
        <v>107</v>
      </c>
      <c r="Y667" s="25"/>
      <c r="Z667" s="26" t="s">
        <v>106</v>
      </c>
      <c r="AA667" s="25"/>
      <c r="AB667" s="24"/>
      <c r="AC667" s="25"/>
      <c r="AD667" s="24"/>
      <c r="AE667" s="23"/>
      <c r="AF667" s="251"/>
      <c r="AG667" s="251"/>
      <c r="AH667" s="22"/>
      <c r="AI667" s="11"/>
      <c r="AJ667" s="234"/>
      <c r="AK667" s="240"/>
      <c r="AL667" s="231"/>
      <c r="AM667" s="234"/>
      <c r="AN667" s="240"/>
      <c r="AO667" s="231"/>
      <c r="AP667" s="234"/>
      <c r="AQ667" s="240"/>
      <c r="AR667" s="231"/>
      <c r="AS667" s="234"/>
      <c r="AT667" s="240"/>
      <c r="AU667" s="231"/>
      <c r="AV667" s="234"/>
      <c r="AW667" s="237"/>
      <c r="AX667" s="231"/>
      <c r="AY667" s="292"/>
      <c r="AZ667" s="228"/>
      <c r="BA667" s="228"/>
      <c r="BB667" s="295"/>
    </row>
    <row r="668" spans="2:62" ht="28.15" customHeight="1" thickBot="1" x14ac:dyDescent="0.25">
      <c r="B668" s="21"/>
      <c r="C668" s="245"/>
      <c r="D668" s="20"/>
      <c r="E668" s="19"/>
      <c r="F668" s="19"/>
      <c r="G668" s="18"/>
      <c r="H668" s="226"/>
      <c r="I668" s="249"/>
      <c r="J668" s="249"/>
      <c r="K668" s="249"/>
      <c r="L668" s="17" t="s">
        <v>105</v>
      </c>
      <c r="M668" s="15" t="s">
        <v>421</v>
      </c>
      <c r="N668" s="17" t="s">
        <v>103</v>
      </c>
      <c r="O668" s="15" t="s">
        <v>175</v>
      </c>
      <c r="P668" s="17" t="s">
        <v>102</v>
      </c>
      <c r="Q668" s="15" t="s">
        <v>121</v>
      </c>
      <c r="R668" s="17" t="s">
        <v>101</v>
      </c>
      <c r="S668" s="15"/>
      <c r="T668" s="17">
        <v>20</v>
      </c>
      <c r="U668" s="15"/>
      <c r="V668" s="17" t="s">
        <v>100</v>
      </c>
      <c r="W668" s="15"/>
      <c r="X668" s="17" t="s">
        <v>99</v>
      </c>
      <c r="Y668" s="15"/>
      <c r="Z668" s="17" t="s">
        <v>98</v>
      </c>
      <c r="AA668" s="15"/>
      <c r="AB668" s="16"/>
      <c r="AC668" s="15"/>
      <c r="AD668" s="14"/>
      <c r="AE668" s="13"/>
      <c r="AF668" s="252"/>
      <c r="AG668" s="252"/>
      <c r="AH668" s="12"/>
      <c r="AI668" s="11"/>
      <c r="AJ668" s="235"/>
      <c r="AK668" s="241"/>
      <c r="AL668" s="232"/>
      <c r="AM668" s="235"/>
      <c r="AN668" s="241"/>
      <c r="AO668" s="232"/>
      <c r="AP668" s="235"/>
      <c r="AQ668" s="241"/>
      <c r="AR668" s="232"/>
      <c r="AS668" s="235"/>
      <c r="AT668" s="241"/>
      <c r="AU668" s="232"/>
      <c r="AV668" s="235"/>
      <c r="AW668" s="238"/>
      <c r="AX668" s="232"/>
      <c r="AY668" s="293"/>
      <c r="AZ668" s="229"/>
      <c r="BA668" s="229"/>
      <c r="BB668" s="296"/>
    </row>
    <row r="669" spans="2:62" ht="85.9" customHeight="1" thickTop="1" thickBot="1" x14ac:dyDescent="0.35">
      <c r="B669" s="105" t="s">
        <v>174</v>
      </c>
      <c r="C669" s="95" t="s">
        <v>173</v>
      </c>
      <c r="D669" s="100" t="s">
        <v>172</v>
      </c>
      <c r="E669" s="104" t="s">
        <v>171</v>
      </c>
      <c r="F669" s="103"/>
      <c r="G669" s="102"/>
      <c r="H669" s="101" t="s">
        <v>170</v>
      </c>
      <c r="I669" s="100" t="s">
        <v>96</v>
      </c>
      <c r="J669" s="100" t="s">
        <v>169</v>
      </c>
      <c r="K669" s="100" t="s">
        <v>97</v>
      </c>
      <c r="L669" s="256" t="s">
        <v>168</v>
      </c>
      <c r="M669" s="262"/>
      <c r="N669" s="256" t="s">
        <v>167</v>
      </c>
      <c r="O669" s="262"/>
      <c r="P669" s="256" t="s">
        <v>167</v>
      </c>
      <c r="Q669" s="257"/>
      <c r="R669" s="256" t="s">
        <v>167</v>
      </c>
      <c r="S669" s="257"/>
      <c r="T669" s="256" t="s">
        <v>167</v>
      </c>
      <c r="U669" s="257"/>
      <c r="V669" s="256" t="s">
        <v>167</v>
      </c>
      <c r="W669" s="257"/>
      <c r="X669" s="256" t="s">
        <v>167</v>
      </c>
      <c r="Y669" s="257"/>
      <c r="Z669" s="256" t="s">
        <v>167</v>
      </c>
      <c r="AA669" s="257"/>
      <c r="AB669" s="261" t="s">
        <v>166</v>
      </c>
      <c r="AC669" s="257"/>
      <c r="AD669" s="101" t="s">
        <v>165</v>
      </c>
      <c r="AE669" s="101" t="s">
        <v>164</v>
      </c>
      <c r="AF669" s="100" t="s">
        <v>163</v>
      </c>
      <c r="AG669" s="100" t="s">
        <v>162</v>
      </c>
      <c r="AH669" s="99" t="s">
        <v>161</v>
      </c>
      <c r="AI669" s="98"/>
      <c r="AJ669" s="96" t="s">
        <v>160</v>
      </c>
      <c r="AK669" s="95" t="s">
        <v>159</v>
      </c>
      <c r="AL669" s="94" t="s">
        <v>158</v>
      </c>
      <c r="AM669" s="96" t="s">
        <v>157</v>
      </c>
      <c r="AN669" s="95" t="s">
        <v>156</v>
      </c>
      <c r="AO669" s="94" t="s">
        <v>155</v>
      </c>
      <c r="AP669" s="96" t="s">
        <v>154</v>
      </c>
      <c r="AQ669" s="95" t="s">
        <v>153</v>
      </c>
      <c r="AR669" s="97" t="s">
        <v>152</v>
      </c>
      <c r="AS669" s="96" t="s">
        <v>151</v>
      </c>
      <c r="AT669" s="95" t="s">
        <v>150</v>
      </c>
      <c r="AU669" s="94" t="s">
        <v>149</v>
      </c>
      <c r="AV669" s="96" t="s">
        <v>148</v>
      </c>
      <c r="AW669" s="95" t="s">
        <v>147</v>
      </c>
      <c r="AX669" s="94" t="s">
        <v>146</v>
      </c>
      <c r="AY669" s="93" t="s">
        <v>145</v>
      </c>
      <c r="AZ669" s="92" t="s">
        <v>144</v>
      </c>
      <c r="BA669" s="92" t="s">
        <v>143</v>
      </c>
      <c r="BB669" s="91" t="s">
        <v>142</v>
      </c>
    </row>
    <row r="670" spans="2:62" ht="48" thickBot="1" x14ac:dyDescent="0.3">
      <c r="B670" s="90" t="s">
        <v>202</v>
      </c>
      <c r="C670" s="89"/>
      <c r="D670" s="88">
        <v>178</v>
      </c>
      <c r="E670" s="258"/>
      <c r="F670" s="259"/>
      <c r="G670" s="260"/>
      <c r="H670" s="87" t="s">
        <v>140</v>
      </c>
      <c r="I670" s="86"/>
      <c r="J670" s="86"/>
      <c r="K670" s="85"/>
      <c r="L670" s="84"/>
      <c r="M670" s="81"/>
      <c r="N670" s="84"/>
      <c r="O670" s="81"/>
      <c r="P670" s="84"/>
      <c r="Q670" s="81"/>
      <c r="R670" s="84"/>
      <c r="S670" s="81"/>
      <c r="T670" s="84"/>
      <c r="U670" s="81"/>
      <c r="V670" s="84"/>
      <c r="W670" s="81"/>
      <c r="X670" s="84"/>
      <c r="Y670" s="81"/>
      <c r="Z670" s="84"/>
      <c r="AA670" s="83"/>
      <c r="AB670" s="82" t="s">
        <v>139</v>
      </c>
      <c r="AC670" s="81"/>
      <c r="AD670" s="81"/>
      <c r="AE670" s="81"/>
      <c r="AF670" s="80"/>
      <c r="AG670" s="80"/>
      <c r="AH670" s="60"/>
      <c r="AI670" s="79" t="s">
        <v>138</v>
      </c>
      <c r="AJ670" s="78">
        <f t="shared" ref="AJ670:BB670" si="88">SUM(AJ672:AJ683)</f>
        <v>50</v>
      </c>
      <c r="AK670" s="77">
        <f t="shared" si="88"/>
        <v>3</v>
      </c>
      <c r="AL670" s="76">
        <f t="shared" si="88"/>
        <v>0</v>
      </c>
      <c r="AM670" s="78">
        <f t="shared" si="88"/>
        <v>35</v>
      </c>
      <c r="AN670" s="77">
        <f t="shared" si="88"/>
        <v>16</v>
      </c>
      <c r="AO670" s="76">
        <f t="shared" si="88"/>
        <v>0</v>
      </c>
      <c r="AP670" s="78">
        <f t="shared" si="88"/>
        <v>1</v>
      </c>
      <c r="AQ670" s="77">
        <f t="shared" si="88"/>
        <v>0</v>
      </c>
      <c r="AR670" s="76">
        <f t="shared" si="88"/>
        <v>0</v>
      </c>
      <c r="AS670" s="78">
        <f t="shared" si="88"/>
        <v>2</v>
      </c>
      <c r="AT670" s="77">
        <f t="shared" si="88"/>
        <v>0</v>
      </c>
      <c r="AU670" s="76">
        <f t="shared" si="88"/>
        <v>0</v>
      </c>
      <c r="AV670" s="78">
        <f t="shared" si="88"/>
        <v>0</v>
      </c>
      <c r="AW670" s="77">
        <f t="shared" si="88"/>
        <v>0</v>
      </c>
      <c r="AX670" s="76">
        <f t="shared" si="88"/>
        <v>0</v>
      </c>
      <c r="AY670" s="75">
        <f t="shared" si="88"/>
        <v>0</v>
      </c>
      <c r="AZ670" s="74">
        <f t="shared" si="88"/>
        <v>0</v>
      </c>
      <c r="BA670" s="74">
        <f t="shared" si="88"/>
        <v>0</v>
      </c>
      <c r="BB670" s="73">
        <f t="shared" si="88"/>
        <v>0</v>
      </c>
      <c r="BC670" s="72" t="s">
        <v>137</v>
      </c>
      <c r="BF670" s="5">
        <f>SUM(AJ670:AL670)/$BG$5</f>
        <v>17.666666666666668</v>
      </c>
      <c r="BG670" s="5">
        <f>SUM(AM670:AO670,AY670)/$BG$5</f>
        <v>17</v>
      </c>
      <c r="BH670" s="5">
        <f>SUM(AP670:AR670,AZ670)/$BG$5</f>
        <v>0.33333333333333331</v>
      </c>
      <c r="BI670" s="5">
        <f>SUM(AS670:AU670,BA670)/$BG$5</f>
        <v>0.66666666666666663</v>
      </c>
      <c r="BJ670" s="5">
        <f>SUM(AV670:AX670,BB670)/$BG$5</f>
        <v>0</v>
      </c>
    </row>
    <row r="671" spans="2:62" ht="37.5" thickBot="1" x14ac:dyDescent="0.3">
      <c r="B671" s="71"/>
      <c r="C671" s="70"/>
      <c r="D671" s="69"/>
      <c r="E671" s="68"/>
      <c r="F671" s="68"/>
      <c r="G671" s="67"/>
      <c r="H671" s="66"/>
      <c r="I671" s="64"/>
      <c r="J671" s="64"/>
      <c r="K671" s="65"/>
      <c r="L671" s="64"/>
      <c r="M671" s="62"/>
      <c r="N671" s="64"/>
      <c r="O671" s="62"/>
      <c r="P671" s="64"/>
      <c r="Q671" s="62"/>
      <c r="R671" s="64"/>
      <c r="S671" s="62"/>
      <c r="T671" s="64"/>
      <c r="U671" s="62"/>
      <c r="V671" s="64"/>
      <c r="W671" s="62"/>
      <c r="X671" s="64"/>
      <c r="Y671" s="62"/>
      <c r="Z671" s="64"/>
      <c r="AA671" s="62"/>
      <c r="AB671" s="63"/>
      <c r="AC671" s="62"/>
      <c r="AD671" s="62"/>
      <c r="AE671" s="62"/>
      <c r="AF671" s="61"/>
      <c r="AG671" s="61"/>
      <c r="AH671" s="60"/>
      <c r="AI671" s="59" t="s">
        <v>136</v>
      </c>
      <c r="AJ671" s="58">
        <f t="shared" ref="AJ671:BB671" si="89">AJ670/3</f>
        <v>16.666666666666668</v>
      </c>
      <c r="AK671" s="57">
        <f t="shared" si="89"/>
        <v>1</v>
      </c>
      <c r="AL671" s="56">
        <f t="shared" si="89"/>
        <v>0</v>
      </c>
      <c r="AM671" s="58">
        <f t="shared" si="89"/>
        <v>11.666666666666666</v>
      </c>
      <c r="AN671" s="57">
        <f t="shared" si="89"/>
        <v>5.333333333333333</v>
      </c>
      <c r="AO671" s="56">
        <f t="shared" si="89"/>
        <v>0</v>
      </c>
      <c r="AP671" s="58">
        <f t="shared" si="89"/>
        <v>0.33333333333333331</v>
      </c>
      <c r="AQ671" s="57">
        <f t="shared" si="89"/>
        <v>0</v>
      </c>
      <c r="AR671" s="56">
        <f t="shared" si="89"/>
        <v>0</v>
      </c>
      <c r="AS671" s="58">
        <f t="shared" si="89"/>
        <v>0.66666666666666663</v>
      </c>
      <c r="AT671" s="57">
        <f t="shared" si="89"/>
        <v>0</v>
      </c>
      <c r="AU671" s="56">
        <f t="shared" si="89"/>
        <v>0</v>
      </c>
      <c r="AV671" s="58">
        <f t="shared" si="89"/>
        <v>0</v>
      </c>
      <c r="AW671" s="57">
        <f t="shared" si="89"/>
        <v>0</v>
      </c>
      <c r="AX671" s="56">
        <f t="shared" si="89"/>
        <v>0</v>
      </c>
      <c r="AY671" s="55">
        <f t="shared" si="89"/>
        <v>0</v>
      </c>
      <c r="AZ671" s="54">
        <f t="shared" si="89"/>
        <v>0</v>
      </c>
      <c r="BA671" s="54">
        <f t="shared" si="89"/>
        <v>0</v>
      </c>
      <c r="BB671" s="53">
        <f t="shared" si="89"/>
        <v>0</v>
      </c>
      <c r="BC671" s="52" t="s">
        <v>135</v>
      </c>
    </row>
    <row r="672" spans="2:62" ht="28.15" customHeight="1" x14ac:dyDescent="0.2">
      <c r="B672" s="30"/>
      <c r="C672" s="242">
        <v>1</v>
      </c>
      <c r="D672" s="44"/>
      <c r="E672" s="43"/>
      <c r="F672" s="43"/>
      <c r="G672" s="42"/>
      <c r="H672" s="223" t="s">
        <v>183</v>
      </c>
      <c r="I672" s="246">
        <v>60</v>
      </c>
      <c r="J672" s="246">
        <v>19</v>
      </c>
      <c r="K672" s="246">
        <v>7</v>
      </c>
      <c r="L672" s="41" t="s">
        <v>133</v>
      </c>
      <c r="M672" s="40" t="s">
        <v>124</v>
      </c>
      <c r="N672" s="41" t="s">
        <v>131</v>
      </c>
      <c r="O672" s="40" t="s">
        <v>187</v>
      </c>
      <c r="P672" s="41" t="s">
        <v>130</v>
      </c>
      <c r="Q672" s="40" t="s">
        <v>175</v>
      </c>
      <c r="R672" s="41" t="s">
        <v>129</v>
      </c>
      <c r="S672" s="40"/>
      <c r="T672" s="41" t="s">
        <v>128</v>
      </c>
      <c r="U672" s="40"/>
      <c r="V672" s="41" t="s">
        <v>127</v>
      </c>
      <c r="W672" s="40"/>
      <c r="X672" s="41" t="s">
        <v>126</v>
      </c>
      <c r="Y672" s="40"/>
      <c r="Z672" s="41" t="s">
        <v>125</v>
      </c>
      <c r="AA672" s="40"/>
      <c r="AB672" s="39"/>
      <c r="AC672" s="40"/>
      <c r="AD672" s="39" t="s">
        <v>113</v>
      </c>
      <c r="AE672" s="38"/>
      <c r="AF672" s="250"/>
      <c r="AG672" s="250"/>
      <c r="AH672" s="37"/>
      <c r="AI672" s="11"/>
      <c r="AJ672" s="233">
        <f>SUMPRODUCT(LEN($M672:$S675)-LEN(SUBSTITUTE($M672:$S675,"A", "")))</f>
        <v>14</v>
      </c>
      <c r="AK672" s="239">
        <f>SUMPRODUCT(LEN($AD672:$AD675)-LEN(SUBSTITUTE($AD672:$AD675,"A", "")))</f>
        <v>1</v>
      </c>
      <c r="AL672" s="230">
        <f>SUMPRODUCT(LEN($AC672:$AC675)-LEN(SUBSTITUTE($AC672:$AC675,"A", "")))</f>
        <v>0</v>
      </c>
      <c r="AM672" s="233">
        <f>SUMPRODUCT(LEN($M672:$S675)-LEN(SUBSTITUTE($M672:$S675,"S", "")))</f>
        <v>11</v>
      </c>
      <c r="AN672" s="239">
        <f>SUMPRODUCT(LEN($AD672:$AD675)-LEN(SUBSTITUTE($AD672:$AD675,"S", "")))</f>
        <v>4</v>
      </c>
      <c r="AO672" s="230">
        <f>SUMPRODUCT(LEN($AC672:$AC675)-LEN(SUBSTITUTE($AC672:$AC675,"S", "")))</f>
        <v>0</v>
      </c>
      <c r="AP672" s="233">
        <f>SUMPRODUCT(LEN($M672:$S675)-LEN(SUBSTITUTE($M672:$S675,"F", "")))</f>
        <v>0</v>
      </c>
      <c r="AQ672" s="239">
        <f>SUMPRODUCT(LEN($AD672:$AD675)-LEN(SUBSTITUTE($AD672:$AD675,"F", "")))</f>
        <v>0</v>
      </c>
      <c r="AR672" s="230">
        <f>SUMPRODUCT(LEN($AC672:$AC675)-LEN(SUBSTITUTE($AC672:$AC675,"F", "")))</f>
        <v>0</v>
      </c>
      <c r="AS672" s="233">
        <f>SUMPRODUCT(LEN($M672:$S675)-LEN(SUBSTITUTE($M672:$S675,"G", "")))</f>
        <v>0</v>
      </c>
      <c r="AT672" s="239">
        <f>SUMPRODUCT(LEN($AD672:$AD675)-LEN(SUBSTITUTE($AD672:$AD675,"G", "")))</f>
        <v>0</v>
      </c>
      <c r="AU672" s="230">
        <f>SUMPRODUCT(LEN($AC672:$AC675)-LEN(SUBSTITUTE($AC672:$AC675,"G", "")))</f>
        <v>0</v>
      </c>
      <c r="AV672" s="233">
        <f>SUMPRODUCT(LEN($L672:$S675)-LEN(SUBSTITUTE($L672:$S675,"M", "")))</f>
        <v>0</v>
      </c>
      <c r="AW672" s="236">
        <f>SUMPRODUCT(LEN($AD672:$AD675)-LEN(SUBSTITUTE($AD672:$AD675,"M", "")))</f>
        <v>0</v>
      </c>
      <c r="AX672" s="269">
        <f>SUMPRODUCT(LEN($AC672:$AC675)-LEN(SUBSTITUTE($AC672:$AC675,"M", "")))</f>
        <v>0</v>
      </c>
      <c r="AY672" s="291">
        <f>SUMPRODUCT(LEN($AE672:$AE675)-LEN(SUBSTITUTE($AE672:$AE675,"S", "")))</f>
        <v>0</v>
      </c>
      <c r="AZ672" s="227">
        <f>SUMPRODUCT(LEN($AE672:$AE675)-LEN(SUBSTITUTE($AE672:$AE675,"F", "")))</f>
        <v>0</v>
      </c>
      <c r="BA672" s="227">
        <f>SUMPRODUCT(LEN($AE672:$AE675)-LEN(SUBSTITUTE($AE672:$AE675,"G", "")))</f>
        <v>0</v>
      </c>
      <c r="BB672" s="294">
        <f>SUMPRODUCT(LEN($AE672:$AE675)-LEN(SUBSTITUTE($AE672:$AE675,"M", "")))</f>
        <v>0</v>
      </c>
    </row>
    <row r="673" spans="2:62" ht="28.15" customHeight="1" thickBot="1" x14ac:dyDescent="0.25">
      <c r="B673" s="30"/>
      <c r="C673" s="243"/>
      <c r="D673" s="36"/>
      <c r="E673" s="35"/>
      <c r="F673" s="35"/>
      <c r="G673" s="34"/>
      <c r="H673" s="224"/>
      <c r="I673" s="247"/>
      <c r="J673" s="247"/>
      <c r="K673" s="247"/>
      <c r="L673" s="33" t="s">
        <v>123</v>
      </c>
      <c r="M673" s="32" t="s">
        <v>132</v>
      </c>
      <c r="N673" s="33" t="s">
        <v>122</v>
      </c>
      <c r="O673" s="32" t="s">
        <v>217</v>
      </c>
      <c r="P673" s="33" t="s">
        <v>120</v>
      </c>
      <c r="Q673" s="32" t="s">
        <v>113</v>
      </c>
      <c r="R673" s="33" t="s">
        <v>119</v>
      </c>
      <c r="S673" s="32"/>
      <c r="T673" s="33" t="s">
        <v>118</v>
      </c>
      <c r="U673" s="32"/>
      <c r="V673" s="33" t="s">
        <v>117</v>
      </c>
      <c r="W673" s="32"/>
      <c r="X673" s="33" t="s">
        <v>116</v>
      </c>
      <c r="Y673" s="32"/>
      <c r="Z673" s="33" t="s">
        <v>115</v>
      </c>
      <c r="AA673" s="32"/>
      <c r="AB673" s="31"/>
      <c r="AC673" s="32"/>
      <c r="AD673" s="31" t="s">
        <v>215</v>
      </c>
      <c r="AE673" s="23"/>
      <c r="AF673" s="251"/>
      <c r="AG673" s="251"/>
      <c r="AH673" s="22"/>
      <c r="AI673" s="11"/>
      <c r="AJ673" s="265"/>
      <c r="AK673" s="267"/>
      <c r="AL673" s="263"/>
      <c r="AM673" s="265"/>
      <c r="AN673" s="267"/>
      <c r="AO673" s="263"/>
      <c r="AP673" s="265"/>
      <c r="AQ673" s="267"/>
      <c r="AR673" s="263"/>
      <c r="AS673" s="265"/>
      <c r="AT673" s="267"/>
      <c r="AU673" s="263"/>
      <c r="AV673" s="265"/>
      <c r="AW673" s="275"/>
      <c r="AX673" s="270"/>
      <c r="AY673" s="292"/>
      <c r="AZ673" s="228"/>
      <c r="BA673" s="228"/>
      <c r="BB673" s="295"/>
    </row>
    <row r="674" spans="2:62" ht="28.15" customHeight="1" x14ac:dyDescent="0.2">
      <c r="B674" s="30"/>
      <c r="C674" s="244"/>
      <c r="D674" s="29"/>
      <c r="E674" s="28"/>
      <c r="F674" s="28"/>
      <c r="G674" s="27"/>
      <c r="H674" s="225">
        <v>178</v>
      </c>
      <c r="I674" s="248"/>
      <c r="J674" s="248"/>
      <c r="K674" s="248"/>
      <c r="L674" s="26" t="s">
        <v>114</v>
      </c>
      <c r="M674" s="25" t="s">
        <v>175</v>
      </c>
      <c r="N674" s="26" t="s">
        <v>112</v>
      </c>
      <c r="O674" s="25" t="s">
        <v>124</v>
      </c>
      <c r="P674" s="26" t="s">
        <v>111</v>
      </c>
      <c r="Q674" s="25" t="s">
        <v>121</v>
      </c>
      <c r="R674" s="26" t="s">
        <v>110</v>
      </c>
      <c r="S674" s="25"/>
      <c r="T674" s="26" t="s">
        <v>109</v>
      </c>
      <c r="U674" s="25"/>
      <c r="V674" s="26" t="s">
        <v>108</v>
      </c>
      <c r="W674" s="25"/>
      <c r="X674" s="26" t="s">
        <v>107</v>
      </c>
      <c r="Y674" s="25"/>
      <c r="Z674" s="26" t="s">
        <v>106</v>
      </c>
      <c r="AA674" s="25"/>
      <c r="AB674" s="24"/>
      <c r="AC674" s="25"/>
      <c r="AD674" s="24"/>
      <c r="AE674" s="23"/>
      <c r="AF674" s="251"/>
      <c r="AG674" s="251"/>
      <c r="AH674" s="22"/>
      <c r="AI674" s="11"/>
      <c r="AJ674" s="265"/>
      <c r="AK674" s="267"/>
      <c r="AL674" s="263"/>
      <c r="AM674" s="265"/>
      <c r="AN674" s="267"/>
      <c r="AO674" s="263"/>
      <c r="AP674" s="265"/>
      <c r="AQ674" s="267"/>
      <c r="AR674" s="263"/>
      <c r="AS674" s="265"/>
      <c r="AT674" s="267"/>
      <c r="AU674" s="263"/>
      <c r="AV674" s="265"/>
      <c r="AW674" s="275"/>
      <c r="AX674" s="270"/>
      <c r="AY674" s="292"/>
      <c r="AZ674" s="228"/>
      <c r="BA674" s="228"/>
      <c r="BB674" s="295"/>
    </row>
    <row r="675" spans="2:62" ht="28.15" customHeight="1" thickBot="1" x14ac:dyDescent="0.25">
      <c r="B675" s="30"/>
      <c r="C675" s="253"/>
      <c r="D675" s="51"/>
      <c r="E675" s="50"/>
      <c r="F675" s="50"/>
      <c r="G675" s="49"/>
      <c r="H675" s="226"/>
      <c r="I675" s="254"/>
      <c r="J675" s="254"/>
      <c r="K675" s="254"/>
      <c r="L675" s="48" t="s">
        <v>105</v>
      </c>
      <c r="M675" s="47" t="s">
        <v>217</v>
      </c>
      <c r="N675" s="48" t="s">
        <v>103</v>
      </c>
      <c r="O675" s="47" t="s">
        <v>132</v>
      </c>
      <c r="P675" s="48" t="s">
        <v>102</v>
      </c>
      <c r="Q675" s="47" t="s">
        <v>121</v>
      </c>
      <c r="R675" s="48" t="s">
        <v>101</v>
      </c>
      <c r="S675" s="47"/>
      <c r="T675" s="48">
        <v>20</v>
      </c>
      <c r="U675" s="47"/>
      <c r="V675" s="48" t="s">
        <v>100</v>
      </c>
      <c r="W675" s="47"/>
      <c r="X675" s="48" t="s">
        <v>99</v>
      </c>
      <c r="Y675" s="47"/>
      <c r="Z675" s="48" t="s">
        <v>98</v>
      </c>
      <c r="AA675" s="47"/>
      <c r="AB675" s="16"/>
      <c r="AC675" s="47"/>
      <c r="AD675" s="16"/>
      <c r="AE675" s="46"/>
      <c r="AF675" s="255"/>
      <c r="AG675" s="255"/>
      <c r="AH675" s="45"/>
      <c r="AI675" s="11"/>
      <c r="AJ675" s="266"/>
      <c r="AK675" s="268"/>
      <c r="AL675" s="264"/>
      <c r="AM675" s="266"/>
      <c r="AN675" s="268"/>
      <c r="AO675" s="264"/>
      <c r="AP675" s="266"/>
      <c r="AQ675" s="268"/>
      <c r="AR675" s="264"/>
      <c r="AS675" s="266"/>
      <c r="AT675" s="268"/>
      <c r="AU675" s="264"/>
      <c r="AV675" s="266"/>
      <c r="AW675" s="276"/>
      <c r="AX675" s="271"/>
      <c r="AY675" s="293"/>
      <c r="AZ675" s="229"/>
      <c r="BA675" s="229"/>
      <c r="BB675" s="296"/>
    </row>
    <row r="676" spans="2:62" ht="28.15" customHeight="1" x14ac:dyDescent="0.2">
      <c r="B676" s="30"/>
      <c r="C676" s="242">
        <v>2</v>
      </c>
      <c r="D676" s="44"/>
      <c r="E676" s="43"/>
      <c r="F676" s="43"/>
      <c r="G676" s="42"/>
      <c r="H676" s="223"/>
      <c r="I676" s="246">
        <v>45</v>
      </c>
      <c r="J676" s="246">
        <v>17</v>
      </c>
      <c r="K676" s="246">
        <v>5</v>
      </c>
      <c r="L676" s="41" t="s">
        <v>133</v>
      </c>
      <c r="M676" s="40" t="s">
        <v>411</v>
      </c>
      <c r="N676" s="41" t="s">
        <v>131</v>
      </c>
      <c r="O676" s="40" t="s">
        <v>104</v>
      </c>
      <c r="P676" s="41" t="s">
        <v>130</v>
      </c>
      <c r="Q676" s="40" t="s">
        <v>124</v>
      </c>
      <c r="R676" s="41" t="s">
        <v>129</v>
      </c>
      <c r="S676" s="40"/>
      <c r="T676" s="41" t="s">
        <v>128</v>
      </c>
      <c r="U676" s="40"/>
      <c r="V676" s="41" t="s">
        <v>127</v>
      </c>
      <c r="W676" s="40"/>
      <c r="X676" s="41" t="s">
        <v>126</v>
      </c>
      <c r="Y676" s="40"/>
      <c r="Z676" s="41" t="s">
        <v>125</v>
      </c>
      <c r="AA676" s="40"/>
      <c r="AB676" s="39"/>
      <c r="AC676" s="40"/>
      <c r="AD676" s="39" t="s">
        <v>425</v>
      </c>
      <c r="AE676" s="38"/>
      <c r="AF676" s="250">
        <v>8</v>
      </c>
      <c r="AG676" s="250"/>
      <c r="AH676" s="37"/>
      <c r="AI676" s="11"/>
      <c r="AJ676" s="233">
        <f>SUMPRODUCT(LEN($M676:$S679)-LEN(SUBSTITUTE($M676:$S679,"A", "")))</f>
        <v>14</v>
      </c>
      <c r="AK676" s="239">
        <f>SUMPRODUCT(LEN($AD676:$AD679)-LEN(SUBSTITUTE($AD676:$AD679,"A", "")))</f>
        <v>0</v>
      </c>
      <c r="AL676" s="230">
        <f>SUMPRODUCT(LEN($AC676:$AC679)-LEN(SUBSTITUTE($AC676:$AC679,"A", "")))</f>
        <v>0</v>
      </c>
      <c r="AM676" s="233">
        <f>SUMPRODUCT(LEN($M676:$S679)-LEN(SUBSTITUTE($M676:$S679,"S", "")))</f>
        <v>11</v>
      </c>
      <c r="AN676" s="239">
        <f>SUMPRODUCT(LEN($AD676:$AD679)-LEN(SUBSTITUTE($AD676:$AD679,"S", "")))</f>
        <v>4</v>
      </c>
      <c r="AO676" s="230">
        <f>SUMPRODUCT(LEN($AC676:$AC679)-LEN(SUBSTITUTE($AC676:$AC679,"S", "")))</f>
        <v>0</v>
      </c>
      <c r="AP676" s="233">
        <f>SUMPRODUCT(LEN($M676:$S679)-LEN(SUBSTITUTE($M676:$S679,"F", "")))</f>
        <v>1</v>
      </c>
      <c r="AQ676" s="239">
        <f>SUMPRODUCT(LEN($AD676:$AD679)-LEN(SUBSTITUTE($AD676:$AD679,"F", "")))</f>
        <v>0</v>
      </c>
      <c r="AR676" s="230">
        <f>SUMPRODUCT(LEN($AC676:$AC679)-LEN(SUBSTITUTE($AC676:$AC679,"F", "")))</f>
        <v>0</v>
      </c>
      <c r="AS676" s="233">
        <f>SUMPRODUCT(LEN($M676:$S679)-LEN(SUBSTITUTE($M676:$S679,"G", "")))</f>
        <v>1</v>
      </c>
      <c r="AT676" s="239">
        <f>SUMPRODUCT(LEN($AD676:$AD679)-LEN(SUBSTITUTE($AD676:$AD679,"G", "")))</f>
        <v>0</v>
      </c>
      <c r="AU676" s="230">
        <f>SUMPRODUCT(LEN($AC676:$AC679)-LEN(SUBSTITUTE($AC676:$AC679,"G", "")))</f>
        <v>0</v>
      </c>
      <c r="AV676" s="233">
        <f>SUMPRODUCT(LEN($L676:$S679)-LEN(SUBSTITUTE($L676:$S679,"M", "")))</f>
        <v>0</v>
      </c>
      <c r="AW676" s="236">
        <f>SUMPRODUCT(LEN($AD676:$AD679)-LEN(SUBSTITUTE($AD676:$AD679,"M", "")))</f>
        <v>0</v>
      </c>
      <c r="AX676" s="269">
        <f>SUMPRODUCT(LEN($AC676:$AC679)-LEN(SUBSTITUTE($AC676:$AC679,"M", "")))</f>
        <v>0</v>
      </c>
      <c r="AY676" s="291">
        <f>SUMPRODUCT(LEN($AE676:$AE679)-LEN(SUBSTITUTE($AE676:$AE679,"S", "")))</f>
        <v>0</v>
      </c>
      <c r="AZ676" s="227">
        <f>SUMPRODUCT(LEN($AE676:$AE679)-LEN(SUBSTITUTE($AE676:$AE679,"F", "")))</f>
        <v>0</v>
      </c>
      <c r="BA676" s="227">
        <f>SUMPRODUCT(LEN($AE676:$AE679)-LEN(SUBSTITUTE($AE676:$AE679,"G", "")))</f>
        <v>0</v>
      </c>
      <c r="BB676" s="294">
        <f>SUMPRODUCT(LEN($AE676:$AE679)-LEN(SUBSTITUTE($AE676:$AE679,"M", "")))</f>
        <v>0</v>
      </c>
    </row>
    <row r="677" spans="2:62" ht="28.15" customHeight="1" thickBot="1" x14ac:dyDescent="0.25">
      <c r="B677" s="30"/>
      <c r="C677" s="243"/>
      <c r="D677" s="36"/>
      <c r="E677" s="35"/>
      <c r="F677" s="35"/>
      <c r="G677" s="34"/>
      <c r="H677" s="224"/>
      <c r="I677" s="247"/>
      <c r="J677" s="247"/>
      <c r="K677" s="247"/>
      <c r="L677" s="33" t="s">
        <v>123</v>
      </c>
      <c r="M677" s="32" t="s">
        <v>186</v>
      </c>
      <c r="N677" s="33" t="s">
        <v>122</v>
      </c>
      <c r="O677" s="32" t="s">
        <v>113</v>
      </c>
      <c r="P677" s="33" t="s">
        <v>120</v>
      </c>
      <c r="Q677" s="32" t="s">
        <v>104</v>
      </c>
      <c r="R677" s="33" t="s">
        <v>119</v>
      </c>
      <c r="S677" s="32"/>
      <c r="T677" s="33" t="s">
        <v>118</v>
      </c>
      <c r="U677" s="32"/>
      <c r="V677" s="33" t="s">
        <v>117</v>
      </c>
      <c r="W677" s="32"/>
      <c r="X677" s="33" t="s">
        <v>116</v>
      </c>
      <c r="Y677" s="32"/>
      <c r="Z677" s="33" t="s">
        <v>115</v>
      </c>
      <c r="AA677" s="32"/>
      <c r="AB677" s="31"/>
      <c r="AC677" s="32"/>
      <c r="AD677" s="31"/>
      <c r="AE677" s="23"/>
      <c r="AF677" s="251"/>
      <c r="AG677" s="251"/>
      <c r="AH677" s="22"/>
      <c r="AI677" s="11"/>
      <c r="AJ677" s="265"/>
      <c r="AK677" s="267"/>
      <c r="AL677" s="263"/>
      <c r="AM677" s="265"/>
      <c r="AN677" s="267"/>
      <c r="AO677" s="263"/>
      <c r="AP677" s="265"/>
      <c r="AQ677" s="267"/>
      <c r="AR677" s="263"/>
      <c r="AS677" s="265"/>
      <c r="AT677" s="267"/>
      <c r="AU677" s="263"/>
      <c r="AV677" s="265"/>
      <c r="AW677" s="275"/>
      <c r="AX677" s="270"/>
      <c r="AY677" s="292"/>
      <c r="AZ677" s="228"/>
      <c r="BA677" s="228"/>
      <c r="BB677" s="295"/>
    </row>
    <row r="678" spans="2:62" ht="28.15" customHeight="1" x14ac:dyDescent="0.2">
      <c r="B678" s="30"/>
      <c r="C678" s="244"/>
      <c r="D678" s="29"/>
      <c r="E678" s="28"/>
      <c r="F678" s="28"/>
      <c r="G678" s="27"/>
      <c r="H678" s="225"/>
      <c r="I678" s="248"/>
      <c r="J678" s="248"/>
      <c r="K678" s="248"/>
      <c r="L678" s="26" t="s">
        <v>114</v>
      </c>
      <c r="M678" s="25" t="s">
        <v>444</v>
      </c>
      <c r="N678" s="26" t="s">
        <v>112</v>
      </c>
      <c r="O678" s="25" t="s">
        <v>217</v>
      </c>
      <c r="P678" s="26" t="s">
        <v>111</v>
      </c>
      <c r="Q678" s="25" t="s">
        <v>121</v>
      </c>
      <c r="R678" s="26" t="s">
        <v>110</v>
      </c>
      <c r="S678" s="25"/>
      <c r="T678" s="26" t="s">
        <v>109</v>
      </c>
      <c r="U678" s="25"/>
      <c r="V678" s="26" t="s">
        <v>108</v>
      </c>
      <c r="W678" s="25"/>
      <c r="X678" s="26" t="s">
        <v>107</v>
      </c>
      <c r="Y678" s="25"/>
      <c r="Z678" s="26" t="s">
        <v>106</v>
      </c>
      <c r="AA678" s="25"/>
      <c r="AB678" s="24"/>
      <c r="AC678" s="25"/>
      <c r="AD678" s="24"/>
      <c r="AE678" s="23"/>
      <c r="AF678" s="251"/>
      <c r="AG678" s="251"/>
      <c r="AH678" s="22"/>
      <c r="AI678" s="11"/>
      <c r="AJ678" s="265"/>
      <c r="AK678" s="267"/>
      <c r="AL678" s="263"/>
      <c r="AM678" s="265"/>
      <c r="AN678" s="267"/>
      <c r="AO678" s="263"/>
      <c r="AP678" s="265"/>
      <c r="AQ678" s="267"/>
      <c r="AR678" s="263"/>
      <c r="AS678" s="265"/>
      <c r="AT678" s="267"/>
      <c r="AU678" s="263"/>
      <c r="AV678" s="265"/>
      <c r="AW678" s="275"/>
      <c r="AX678" s="270"/>
      <c r="AY678" s="292"/>
      <c r="AZ678" s="228"/>
      <c r="BA678" s="228"/>
      <c r="BB678" s="295"/>
    </row>
    <row r="679" spans="2:62" ht="28.15" customHeight="1" thickBot="1" x14ac:dyDescent="0.25">
      <c r="B679" s="30"/>
      <c r="C679" s="253"/>
      <c r="D679" s="51"/>
      <c r="E679" s="50"/>
      <c r="F679" s="50"/>
      <c r="G679" s="49"/>
      <c r="H679" s="226"/>
      <c r="I679" s="254"/>
      <c r="J679" s="254"/>
      <c r="K679" s="254"/>
      <c r="L679" s="48" t="s">
        <v>105</v>
      </c>
      <c r="M679" s="47" t="s">
        <v>375</v>
      </c>
      <c r="N679" s="48" t="s">
        <v>103</v>
      </c>
      <c r="O679" s="47" t="s">
        <v>175</v>
      </c>
      <c r="P679" s="48" t="s">
        <v>102</v>
      </c>
      <c r="Q679" s="47" t="s">
        <v>121</v>
      </c>
      <c r="R679" s="48" t="s">
        <v>101</v>
      </c>
      <c r="S679" s="47"/>
      <c r="T679" s="48">
        <v>20</v>
      </c>
      <c r="U679" s="47"/>
      <c r="V679" s="48" t="s">
        <v>100</v>
      </c>
      <c r="W679" s="47"/>
      <c r="X679" s="48" t="s">
        <v>99</v>
      </c>
      <c r="Y679" s="47"/>
      <c r="Z679" s="48" t="s">
        <v>98</v>
      </c>
      <c r="AA679" s="47"/>
      <c r="AB679" s="16"/>
      <c r="AC679" s="47"/>
      <c r="AD679" s="16"/>
      <c r="AE679" s="46"/>
      <c r="AF679" s="255"/>
      <c r="AG679" s="255"/>
      <c r="AH679" s="45"/>
      <c r="AI679" s="11"/>
      <c r="AJ679" s="266"/>
      <c r="AK679" s="268"/>
      <c r="AL679" s="264"/>
      <c r="AM679" s="266"/>
      <c r="AN679" s="268"/>
      <c r="AO679" s="264"/>
      <c r="AP679" s="266"/>
      <c r="AQ679" s="268"/>
      <c r="AR679" s="264"/>
      <c r="AS679" s="266"/>
      <c r="AT679" s="268"/>
      <c r="AU679" s="264"/>
      <c r="AV679" s="266"/>
      <c r="AW679" s="276"/>
      <c r="AX679" s="271"/>
      <c r="AY679" s="293"/>
      <c r="AZ679" s="229"/>
      <c r="BA679" s="229"/>
      <c r="BB679" s="296"/>
    </row>
    <row r="680" spans="2:62" ht="28.15" customHeight="1" x14ac:dyDescent="0.2">
      <c r="B680" s="30"/>
      <c r="C680" s="242">
        <v>3</v>
      </c>
      <c r="D680" s="44"/>
      <c r="E680" s="43"/>
      <c r="F680" s="43"/>
      <c r="G680" s="42"/>
      <c r="H680" s="223"/>
      <c r="I680" s="246">
        <v>55</v>
      </c>
      <c r="J680" s="246">
        <v>19</v>
      </c>
      <c r="K680" s="246">
        <v>6</v>
      </c>
      <c r="L680" s="41" t="s">
        <v>133</v>
      </c>
      <c r="M680" s="40" t="s">
        <v>420</v>
      </c>
      <c r="N680" s="41" t="s">
        <v>131</v>
      </c>
      <c r="O680" s="40" t="s">
        <v>186</v>
      </c>
      <c r="P680" s="41" t="s">
        <v>130</v>
      </c>
      <c r="Q680" s="40" t="s">
        <v>175</v>
      </c>
      <c r="R680" s="41" t="s">
        <v>129</v>
      </c>
      <c r="S680" s="40"/>
      <c r="T680" s="41" t="s">
        <v>128</v>
      </c>
      <c r="U680" s="40"/>
      <c r="V680" s="41" t="s">
        <v>127</v>
      </c>
      <c r="W680" s="40"/>
      <c r="X680" s="41" t="s">
        <v>126</v>
      </c>
      <c r="Y680" s="40"/>
      <c r="Z680" s="41" t="s">
        <v>125</v>
      </c>
      <c r="AA680" s="40"/>
      <c r="AB680" s="39"/>
      <c r="AC680" s="40"/>
      <c r="AD680" s="39" t="s">
        <v>425</v>
      </c>
      <c r="AE680" s="38"/>
      <c r="AF680" s="250"/>
      <c r="AG680" s="250"/>
      <c r="AH680" s="37"/>
      <c r="AI680" s="11"/>
      <c r="AJ680" s="233">
        <f>SUMPRODUCT(LEN($M680:$S683)-LEN(SUBSTITUTE($M680:$S683,"A", "")))</f>
        <v>22</v>
      </c>
      <c r="AK680" s="239">
        <f>SUMPRODUCT(LEN($AD680:$AD683)-LEN(SUBSTITUTE($AD680:$AD683,"A", "")))</f>
        <v>2</v>
      </c>
      <c r="AL680" s="230">
        <f>SUMPRODUCT(LEN($AC680:$AC683)-LEN(SUBSTITUTE($AC680:$AC683,"A", "")))</f>
        <v>0</v>
      </c>
      <c r="AM680" s="233">
        <f>SUMPRODUCT(LEN($M680:$S683)-LEN(SUBSTITUTE($M680:$S683,"S", "")))</f>
        <v>13</v>
      </c>
      <c r="AN680" s="239">
        <f>SUMPRODUCT(LEN($AD680:$AD683)-LEN(SUBSTITUTE($AD680:$AD683,"S", "")))</f>
        <v>8</v>
      </c>
      <c r="AO680" s="230">
        <f>SUMPRODUCT(LEN($AC680:$AC683)-LEN(SUBSTITUTE($AC680:$AC683,"S", "")))</f>
        <v>0</v>
      </c>
      <c r="AP680" s="233">
        <f>SUMPRODUCT(LEN($M680:$S683)-LEN(SUBSTITUTE($M680:$S683,"F", "")))</f>
        <v>0</v>
      </c>
      <c r="AQ680" s="239">
        <f>SUMPRODUCT(LEN($AD680:$AD683)-LEN(SUBSTITUTE($AD680:$AD683,"F", "")))</f>
        <v>0</v>
      </c>
      <c r="AR680" s="230">
        <f>SUMPRODUCT(LEN($AC680:$AC683)-LEN(SUBSTITUTE($AC680:$AC683,"F", "")))</f>
        <v>0</v>
      </c>
      <c r="AS680" s="233">
        <f>SUMPRODUCT(LEN($M680:$S683)-LEN(SUBSTITUTE($M680:$S683,"G", "")))</f>
        <v>1</v>
      </c>
      <c r="AT680" s="239">
        <f>SUMPRODUCT(LEN($AD680:$AD683)-LEN(SUBSTITUTE($AD680:$AD683,"G", "")))</f>
        <v>0</v>
      </c>
      <c r="AU680" s="230">
        <f>SUMPRODUCT(LEN($AC680:$AC683)-LEN(SUBSTITUTE($AC680:$AC683,"G", "")))</f>
        <v>0</v>
      </c>
      <c r="AV680" s="233">
        <f>SUMPRODUCT(LEN($L680:$S683)-LEN(SUBSTITUTE($L680:$S683,"M", "")))</f>
        <v>0</v>
      </c>
      <c r="AW680" s="236">
        <f>SUMPRODUCT(LEN($AD680:$AD683)-LEN(SUBSTITUTE($AD680:$AD683,"M", "")))</f>
        <v>0</v>
      </c>
      <c r="AX680" s="269">
        <f>SUMPRODUCT(LEN($AC680:$AC683)-LEN(SUBSTITUTE($AC680:$AC683,"M", "")))</f>
        <v>0</v>
      </c>
      <c r="AY680" s="291">
        <f>SUMPRODUCT(LEN($AE680:$AE683)-LEN(SUBSTITUTE($AE680:$AE683,"S", "")))</f>
        <v>0</v>
      </c>
      <c r="AZ680" s="227">
        <f>SUMPRODUCT(LEN($AE680:$AE683)-LEN(SUBSTITUTE($AE680:$AE683,"F", "")))</f>
        <v>0</v>
      </c>
      <c r="BA680" s="227">
        <f>SUMPRODUCT(LEN($AE680:$AE683)-LEN(SUBSTITUTE($AE680:$AE683,"G", "")))</f>
        <v>0</v>
      </c>
      <c r="BB680" s="294">
        <f>SUMPRODUCT(LEN($AE680:$AE683)-LEN(SUBSTITUTE($AE680:$AE683,"M", "")))</f>
        <v>0</v>
      </c>
    </row>
    <row r="681" spans="2:62" ht="28.15" customHeight="1" thickBot="1" x14ac:dyDescent="0.25">
      <c r="B681" s="30"/>
      <c r="C681" s="243"/>
      <c r="D681" s="36"/>
      <c r="E681" s="35"/>
      <c r="F681" s="35"/>
      <c r="G681" s="34"/>
      <c r="H681" s="224"/>
      <c r="I681" s="247"/>
      <c r="J681" s="247"/>
      <c r="K681" s="247"/>
      <c r="L681" s="33" t="s">
        <v>123</v>
      </c>
      <c r="M681" s="32" t="s">
        <v>376</v>
      </c>
      <c r="N681" s="33" t="s">
        <v>122</v>
      </c>
      <c r="O681" s="32" t="s">
        <v>195</v>
      </c>
      <c r="P681" s="33" t="s">
        <v>120</v>
      </c>
      <c r="Q681" s="32" t="s">
        <v>175</v>
      </c>
      <c r="R681" s="33" t="s">
        <v>119</v>
      </c>
      <c r="S681" s="32"/>
      <c r="T681" s="33" t="s">
        <v>118</v>
      </c>
      <c r="U681" s="32"/>
      <c r="V681" s="33" t="s">
        <v>117</v>
      </c>
      <c r="W681" s="32"/>
      <c r="X681" s="33" t="s">
        <v>116</v>
      </c>
      <c r="Y681" s="32"/>
      <c r="Z681" s="33" t="s">
        <v>115</v>
      </c>
      <c r="AA681" s="32"/>
      <c r="AB681" s="31"/>
      <c r="AC681" s="32"/>
      <c r="AD681" s="31" t="s">
        <v>459</v>
      </c>
      <c r="AE681" s="23"/>
      <c r="AF681" s="251"/>
      <c r="AG681" s="251"/>
      <c r="AH681" s="22"/>
      <c r="AI681" s="11"/>
      <c r="AJ681" s="265"/>
      <c r="AK681" s="267"/>
      <c r="AL681" s="263"/>
      <c r="AM681" s="265"/>
      <c r="AN681" s="267"/>
      <c r="AO681" s="263"/>
      <c r="AP681" s="265"/>
      <c r="AQ681" s="267"/>
      <c r="AR681" s="263"/>
      <c r="AS681" s="265"/>
      <c r="AT681" s="267"/>
      <c r="AU681" s="263"/>
      <c r="AV681" s="265"/>
      <c r="AW681" s="275"/>
      <c r="AX681" s="270"/>
      <c r="AY681" s="292"/>
      <c r="AZ681" s="228"/>
      <c r="BA681" s="228"/>
      <c r="BB681" s="295"/>
    </row>
    <row r="682" spans="2:62" ht="28.15" customHeight="1" x14ac:dyDescent="0.2">
      <c r="B682" s="30"/>
      <c r="C682" s="244"/>
      <c r="D682" s="29"/>
      <c r="E682" s="28"/>
      <c r="F682" s="28"/>
      <c r="G682" s="27"/>
      <c r="H682" s="225"/>
      <c r="I682" s="248"/>
      <c r="J682" s="248"/>
      <c r="K682" s="248"/>
      <c r="L682" s="26" t="s">
        <v>114</v>
      </c>
      <c r="M682" s="25" t="s">
        <v>427</v>
      </c>
      <c r="N682" s="26" t="s">
        <v>112</v>
      </c>
      <c r="O682" s="25" t="s">
        <v>217</v>
      </c>
      <c r="P682" s="26" t="s">
        <v>111</v>
      </c>
      <c r="Q682" s="25" t="s">
        <v>132</v>
      </c>
      <c r="R682" s="26" t="s">
        <v>110</v>
      </c>
      <c r="S682" s="25"/>
      <c r="T682" s="26" t="s">
        <v>109</v>
      </c>
      <c r="U682" s="25"/>
      <c r="V682" s="26" t="s">
        <v>108</v>
      </c>
      <c r="W682" s="25"/>
      <c r="X682" s="26" t="s">
        <v>107</v>
      </c>
      <c r="Y682" s="25"/>
      <c r="Z682" s="26" t="s">
        <v>106</v>
      </c>
      <c r="AA682" s="25"/>
      <c r="AB682" s="24"/>
      <c r="AC682" s="25"/>
      <c r="AD682" s="24"/>
      <c r="AE682" s="23"/>
      <c r="AF682" s="251"/>
      <c r="AG682" s="251"/>
      <c r="AH682" s="22"/>
      <c r="AI682" s="11"/>
      <c r="AJ682" s="265"/>
      <c r="AK682" s="267"/>
      <c r="AL682" s="263"/>
      <c r="AM682" s="265"/>
      <c r="AN682" s="267"/>
      <c r="AO682" s="263"/>
      <c r="AP682" s="265"/>
      <c r="AQ682" s="267"/>
      <c r="AR682" s="263"/>
      <c r="AS682" s="265"/>
      <c r="AT682" s="267"/>
      <c r="AU682" s="263"/>
      <c r="AV682" s="265"/>
      <c r="AW682" s="275"/>
      <c r="AX682" s="270"/>
      <c r="AY682" s="292"/>
      <c r="AZ682" s="228"/>
      <c r="BA682" s="228"/>
      <c r="BB682" s="295"/>
    </row>
    <row r="683" spans="2:62" ht="28.15" customHeight="1" thickBot="1" x14ac:dyDescent="0.25">
      <c r="B683" s="21"/>
      <c r="C683" s="245"/>
      <c r="D683" s="20"/>
      <c r="E683" s="19"/>
      <c r="F683" s="19"/>
      <c r="G683" s="18"/>
      <c r="H683" s="226"/>
      <c r="I683" s="249"/>
      <c r="J683" s="249"/>
      <c r="K683" s="249"/>
      <c r="L683" s="17" t="s">
        <v>105</v>
      </c>
      <c r="M683" s="15" t="s">
        <v>382</v>
      </c>
      <c r="N683" s="17" t="s">
        <v>103</v>
      </c>
      <c r="O683" s="15" t="s">
        <v>187</v>
      </c>
      <c r="P683" s="17" t="s">
        <v>102</v>
      </c>
      <c r="Q683" s="15" t="s">
        <v>121</v>
      </c>
      <c r="R683" s="17" t="s">
        <v>101</v>
      </c>
      <c r="S683" s="15"/>
      <c r="T683" s="17">
        <v>20</v>
      </c>
      <c r="U683" s="15"/>
      <c r="V683" s="17" t="s">
        <v>100</v>
      </c>
      <c r="W683" s="15"/>
      <c r="X683" s="17" t="s">
        <v>99</v>
      </c>
      <c r="Y683" s="15"/>
      <c r="Z683" s="17" t="s">
        <v>98</v>
      </c>
      <c r="AA683" s="15"/>
      <c r="AB683" s="16"/>
      <c r="AC683" s="15"/>
      <c r="AD683" s="14"/>
      <c r="AE683" s="13"/>
      <c r="AF683" s="252"/>
      <c r="AG683" s="252"/>
      <c r="AH683" s="12"/>
      <c r="AI683" s="11"/>
      <c r="AJ683" s="266"/>
      <c r="AK683" s="268"/>
      <c r="AL683" s="264"/>
      <c r="AM683" s="266"/>
      <c r="AN683" s="268"/>
      <c r="AO683" s="264"/>
      <c r="AP683" s="266"/>
      <c r="AQ683" s="268"/>
      <c r="AR683" s="264"/>
      <c r="AS683" s="266"/>
      <c r="AT683" s="268"/>
      <c r="AU683" s="264"/>
      <c r="AV683" s="266"/>
      <c r="AW683" s="276"/>
      <c r="AX683" s="271"/>
      <c r="AY683" s="293"/>
      <c r="AZ683" s="229"/>
      <c r="BA683" s="229"/>
      <c r="BB683" s="296"/>
    </row>
    <row r="684" spans="2:62" ht="85.9" customHeight="1" thickTop="1" thickBot="1" x14ac:dyDescent="0.35">
      <c r="B684" s="105" t="s">
        <v>174</v>
      </c>
      <c r="C684" s="95" t="s">
        <v>173</v>
      </c>
      <c r="D684" s="100" t="s">
        <v>172</v>
      </c>
      <c r="E684" s="104" t="s">
        <v>171</v>
      </c>
      <c r="F684" s="103"/>
      <c r="G684" s="102"/>
      <c r="H684" s="101" t="s">
        <v>170</v>
      </c>
      <c r="I684" s="100" t="s">
        <v>96</v>
      </c>
      <c r="J684" s="100" t="s">
        <v>169</v>
      </c>
      <c r="K684" s="100" t="s">
        <v>97</v>
      </c>
      <c r="L684" s="256" t="s">
        <v>168</v>
      </c>
      <c r="M684" s="262"/>
      <c r="N684" s="256" t="s">
        <v>167</v>
      </c>
      <c r="O684" s="262"/>
      <c r="P684" s="256" t="s">
        <v>167</v>
      </c>
      <c r="Q684" s="257"/>
      <c r="R684" s="256" t="s">
        <v>167</v>
      </c>
      <c r="S684" s="257"/>
      <c r="T684" s="256" t="s">
        <v>167</v>
      </c>
      <c r="U684" s="257"/>
      <c r="V684" s="256" t="s">
        <v>167</v>
      </c>
      <c r="W684" s="257"/>
      <c r="X684" s="256" t="s">
        <v>167</v>
      </c>
      <c r="Y684" s="257"/>
      <c r="Z684" s="256" t="s">
        <v>167</v>
      </c>
      <c r="AA684" s="257"/>
      <c r="AB684" s="261" t="s">
        <v>166</v>
      </c>
      <c r="AC684" s="257"/>
      <c r="AD684" s="101" t="s">
        <v>165</v>
      </c>
      <c r="AE684" s="101" t="s">
        <v>164</v>
      </c>
      <c r="AF684" s="100" t="s">
        <v>163</v>
      </c>
      <c r="AG684" s="100" t="s">
        <v>162</v>
      </c>
      <c r="AH684" s="99" t="s">
        <v>161</v>
      </c>
      <c r="AI684" s="98"/>
      <c r="AJ684" s="96" t="s">
        <v>160</v>
      </c>
      <c r="AK684" s="95" t="s">
        <v>159</v>
      </c>
      <c r="AL684" s="94" t="s">
        <v>158</v>
      </c>
      <c r="AM684" s="96" t="s">
        <v>157</v>
      </c>
      <c r="AN684" s="95" t="s">
        <v>156</v>
      </c>
      <c r="AO684" s="94" t="s">
        <v>155</v>
      </c>
      <c r="AP684" s="96" t="s">
        <v>154</v>
      </c>
      <c r="AQ684" s="95" t="s">
        <v>153</v>
      </c>
      <c r="AR684" s="97" t="s">
        <v>152</v>
      </c>
      <c r="AS684" s="96" t="s">
        <v>151</v>
      </c>
      <c r="AT684" s="95" t="s">
        <v>150</v>
      </c>
      <c r="AU684" s="94" t="s">
        <v>149</v>
      </c>
      <c r="AV684" s="96" t="s">
        <v>148</v>
      </c>
      <c r="AW684" s="95" t="s">
        <v>147</v>
      </c>
      <c r="AX684" s="94" t="s">
        <v>146</v>
      </c>
      <c r="AY684" s="93" t="s">
        <v>145</v>
      </c>
      <c r="AZ684" s="92" t="s">
        <v>144</v>
      </c>
      <c r="BA684" s="92" t="s">
        <v>143</v>
      </c>
      <c r="BB684" s="91" t="s">
        <v>142</v>
      </c>
    </row>
    <row r="685" spans="2:62" ht="48" thickBot="1" x14ac:dyDescent="0.3">
      <c r="B685" s="90" t="s">
        <v>201</v>
      </c>
      <c r="C685" s="89"/>
      <c r="D685" s="88">
        <v>178</v>
      </c>
      <c r="E685" s="258"/>
      <c r="F685" s="259"/>
      <c r="G685" s="260"/>
      <c r="H685" s="87" t="s">
        <v>140</v>
      </c>
      <c r="I685" s="86"/>
      <c r="J685" s="86"/>
      <c r="K685" s="85"/>
      <c r="L685" s="84"/>
      <c r="M685" s="81"/>
      <c r="N685" s="84"/>
      <c r="O685" s="81"/>
      <c r="P685" s="84"/>
      <c r="Q685" s="81"/>
      <c r="R685" s="84"/>
      <c r="S685" s="81"/>
      <c r="T685" s="84"/>
      <c r="U685" s="81"/>
      <c r="V685" s="84"/>
      <c r="W685" s="81"/>
      <c r="X685" s="84"/>
      <c r="Y685" s="81"/>
      <c r="Z685" s="84"/>
      <c r="AA685" s="83"/>
      <c r="AB685" s="82" t="s">
        <v>139</v>
      </c>
      <c r="AC685" s="81"/>
      <c r="AD685" s="81"/>
      <c r="AE685" s="81"/>
      <c r="AF685" s="80"/>
      <c r="AG685" s="80"/>
      <c r="AH685" s="60"/>
      <c r="AI685" s="79" t="s">
        <v>138</v>
      </c>
      <c r="AJ685" s="78">
        <f t="shared" ref="AJ685:BB685" si="90">SUM(AJ687:AJ698)</f>
        <v>33</v>
      </c>
      <c r="AK685" s="77">
        <f t="shared" si="90"/>
        <v>11</v>
      </c>
      <c r="AL685" s="76">
        <f t="shared" si="90"/>
        <v>0</v>
      </c>
      <c r="AM685" s="78">
        <f t="shared" si="90"/>
        <v>41</v>
      </c>
      <c r="AN685" s="77">
        <f t="shared" si="90"/>
        <v>8</v>
      </c>
      <c r="AO685" s="76">
        <f t="shared" si="90"/>
        <v>0</v>
      </c>
      <c r="AP685" s="78">
        <f t="shared" si="90"/>
        <v>0</v>
      </c>
      <c r="AQ685" s="77">
        <f t="shared" si="90"/>
        <v>1</v>
      </c>
      <c r="AR685" s="76">
        <f t="shared" si="90"/>
        <v>0</v>
      </c>
      <c r="AS685" s="78">
        <f t="shared" si="90"/>
        <v>3</v>
      </c>
      <c r="AT685" s="77">
        <f t="shared" si="90"/>
        <v>0</v>
      </c>
      <c r="AU685" s="76">
        <f t="shared" si="90"/>
        <v>0</v>
      </c>
      <c r="AV685" s="78">
        <f t="shared" si="90"/>
        <v>0</v>
      </c>
      <c r="AW685" s="77">
        <f t="shared" si="90"/>
        <v>0</v>
      </c>
      <c r="AX685" s="76">
        <f t="shared" si="90"/>
        <v>0</v>
      </c>
      <c r="AY685" s="75">
        <f t="shared" si="90"/>
        <v>0</v>
      </c>
      <c r="AZ685" s="74">
        <f t="shared" si="90"/>
        <v>0</v>
      </c>
      <c r="BA685" s="74">
        <f t="shared" si="90"/>
        <v>0</v>
      </c>
      <c r="BB685" s="73">
        <f t="shared" si="90"/>
        <v>0</v>
      </c>
      <c r="BC685" s="72" t="s">
        <v>137</v>
      </c>
      <c r="BF685" s="5">
        <f>SUM(AJ685:AL685)/$BG$5</f>
        <v>14.666666666666666</v>
      </c>
      <c r="BG685" s="5">
        <f>SUM(AM685:AO685,AY685)/$BG$5</f>
        <v>16.333333333333332</v>
      </c>
      <c r="BH685" s="5">
        <f>SUM(AP685:AR685,AZ685)/$BG$5</f>
        <v>0.33333333333333331</v>
      </c>
      <c r="BI685" s="5">
        <f>SUM(AS685:AU685,BA685)/$BG$5</f>
        <v>1</v>
      </c>
      <c r="BJ685" s="5">
        <f>SUM(AV685:AX685,BB685)/$BG$5</f>
        <v>0</v>
      </c>
    </row>
    <row r="686" spans="2:62" ht="37.5" thickBot="1" x14ac:dyDescent="0.3">
      <c r="B686" s="71"/>
      <c r="C686" s="70"/>
      <c r="D686" s="69"/>
      <c r="E686" s="68"/>
      <c r="F686" s="68"/>
      <c r="G686" s="67"/>
      <c r="H686" s="66"/>
      <c r="I686" s="64"/>
      <c r="J686" s="64"/>
      <c r="K686" s="65"/>
      <c r="L686" s="64"/>
      <c r="M686" s="62"/>
      <c r="N686" s="64"/>
      <c r="O686" s="62"/>
      <c r="P686" s="64"/>
      <c r="Q686" s="62"/>
      <c r="R686" s="64"/>
      <c r="S686" s="62"/>
      <c r="T686" s="64"/>
      <c r="U686" s="62"/>
      <c r="V686" s="64"/>
      <c r="W686" s="62"/>
      <c r="X686" s="64"/>
      <c r="Y686" s="62"/>
      <c r="Z686" s="64"/>
      <c r="AA686" s="62"/>
      <c r="AB686" s="63"/>
      <c r="AC686" s="62"/>
      <c r="AD686" s="62"/>
      <c r="AE686" s="62"/>
      <c r="AF686" s="61"/>
      <c r="AG686" s="61"/>
      <c r="AH686" s="60"/>
      <c r="AI686" s="59" t="s">
        <v>136</v>
      </c>
      <c r="AJ686" s="58">
        <f t="shared" ref="AJ686:BB686" si="91">AJ685/3</f>
        <v>11</v>
      </c>
      <c r="AK686" s="57">
        <f t="shared" si="91"/>
        <v>3.6666666666666665</v>
      </c>
      <c r="AL686" s="56">
        <f t="shared" si="91"/>
        <v>0</v>
      </c>
      <c r="AM686" s="58">
        <f t="shared" si="91"/>
        <v>13.666666666666666</v>
      </c>
      <c r="AN686" s="57">
        <f t="shared" si="91"/>
        <v>2.6666666666666665</v>
      </c>
      <c r="AO686" s="56">
        <f t="shared" si="91"/>
        <v>0</v>
      </c>
      <c r="AP686" s="58">
        <f t="shared" si="91"/>
        <v>0</v>
      </c>
      <c r="AQ686" s="57">
        <f t="shared" si="91"/>
        <v>0.33333333333333331</v>
      </c>
      <c r="AR686" s="56">
        <f t="shared" si="91"/>
        <v>0</v>
      </c>
      <c r="AS686" s="58">
        <f t="shared" si="91"/>
        <v>1</v>
      </c>
      <c r="AT686" s="57">
        <f t="shared" si="91"/>
        <v>0</v>
      </c>
      <c r="AU686" s="56">
        <f t="shared" si="91"/>
        <v>0</v>
      </c>
      <c r="AV686" s="58">
        <f t="shared" si="91"/>
        <v>0</v>
      </c>
      <c r="AW686" s="57">
        <f t="shared" si="91"/>
        <v>0</v>
      </c>
      <c r="AX686" s="56">
        <f t="shared" si="91"/>
        <v>0</v>
      </c>
      <c r="AY686" s="55">
        <f t="shared" si="91"/>
        <v>0</v>
      </c>
      <c r="AZ686" s="54">
        <f t="shared" si="91"/>
        <v>0</v>
      </c>
      <c r="BA686" s="54">
        <f t="shared" si="91"/>
        <v>0</v>
      </c>
      <c r="BB686" s="53">
        <f t="shared" si="91"/>
        <v>0</v>
      </c>
      <c r="BC686" s="52" t="s">
        <v>135</v>
      </c>
    </row>
    <row r="687" spans="2:62" ht="28.15" customHeight="1" x14ac:dyDescent="0.2">
      <c r="B687" s="30"/>
      <c r="C687" s="242">
        <v>1</v>
      </c>
      <c r="D687" s="44"/>
      <c r="E687" s="43"/>
      <c r="F687" s="43"/>
      <c r="G687" s="42"/>
      <c r="H687" s="223" t="s">
        <v>134</v>
      </c>
      <c r="I687" s="246">
        <v>48</v>
      </c>
      <c r="J687" s="246">
        <v>19</v>
      </c>
      <c r="K687" s="246">
        <v>8</v>
      </c>
      <c r="L687" s="41" t="s">
        <v>133</v>
      </c>
      <c r="M687" s="40" t="s">
        <v>458</v>
      </c>
      <c r="N687" s="41" t="s">
        <v>131</v>
      </c>
      <c r="O687" s="40" t="s">
        <v>187</v>
      </c>
      <c r="P687" s="41" t="s">
        <v>130</v>
      </c>
      <c r="Q687" s="40" t="s">
        <v>121</v>
      </c>
      <c r="R687" s="41" t="s">
        <v>129</v>
      </c>
      <c r="S687" s="40"/>
      <c r="T687" s="41" t="s">
        <v>128</v>
      </c>
      <c r="U687" s="40"/>
      <c r="V687" s="41" t="s">
        <v>127</v>
      </c>
      <c r="W687" s="40"/>
      <c r="X687" s="41" t="s">
        <v>126</v>
      </c>
      <c r="Y687" s="40"/>
      <c r="Z687" s="41" t="s">
        <v>125</v>
      </c>
      <c r="AA687" s="40"/>
      <c r="AB687" s="39"/>
      <c r="AC687" s="40"/>
      <c r="AD687" s="39" t="s">
        <v>121</v>
      </c>
      <c r="AE687" s="38"/>
      <c r="AF687" s="250"/>
      <c r="AG687" s="250"/>
      <c r="AH687" s="37"/>
      <c r="AI687" s="11"/>
      <c r="AJ687" s="233">
        <f>SUMPRODUCT(LEN($M687:$S690)-LEN(SUBSTITUTE($M687:$S690,"A", "")))</f>
        <v>7</v>
      </c>
      <c r="AK687" s="239">
        <f>SUMPRODUCT(LEN($AD687:$AD690)-LEN(SUBSTITUTE($AD687:$AD690,"A", "")))</f>
        <v>3</v>
      </c>
      <c r="AL687" s="230">
        <f>SUMPRODUCT(LEN($AC687:$AC690)-LEN(SUBSTITUTE($AC687:$AC690,"A", "")))</f>
        <v>0</v>
      </c>
      <c r="AM687" s="233">
        <f>SUMPRODUCT(LEN($M687:$S690)-LEN(SUBSTITUTE($M687:$S690,"S", "")))</f>
        <v>13</v>
      </c>
      <c r="AN687" s="239">
        <f>SUMPRODUCT(LEN($AD687:$AD690)-LEN(SUBSTITUTE($AD687:$AD690,"S", "")))</f>
        <v>2</v>
      </c>
      <c r="AO687" s="230">
        <f>SUMPRODUCT(LEN($AC687:$AC690)-LEN(SUBSTITUTE($AC687:$AC690,"S", "")))</f>
        <v>0</v>
      </c>
      <c r="AP687" s="233">
        <f>SUMPRODUCT(LEN($M687:$S690)-LEN(SUBSTITUTE($M687:$S690,"F", "")))</f>
        <v>0</v>
      </c>
      <c r="AQ687" s="239">
        <f>SUMPRODUCT(LEN($AD687:$AD690)-LEN(SUBSTITUTE($AD687:$AD690,"F", "")))</f>
        <v>0</v>
      </c>
      <c r="AR687" s="230">
        <f>SUMPRODUCT(LEN($AC687:$AC690)-LEN(SUBSTITUTE($AC687:$AC690,"F", "")))</f>
        <v>0</v>
      </c>
      <c r="AS687" s="233">
        <f>SUMPRODUCT(LEN($M687:$S690)-LEN(SUBSTITUTE($M687:$S690,"G", "")))</f>
        <v>1</v>
      </c>
      <c r="AT687" s="239">
        <f>SUMPRODUCT(LEN($AD687:$AD690)-LEN(SUBSTITUTE($AD687:$AD690,"G", "")))</f>
        <v>0</v>
      </c>
      <c r="AU687" s="230">
        <f>SUMPRODUCT(LEN($AC687:$AC690)-LEN(SUBSTITUTE($AC687:$AC690,"G", "")))</f>
        <v>0</v>
      </c>
      <c r="AV687" s="233">
        <f>SUMPRODUCT(LEN($L687:$S690)-LEN(SUBSTITUTE($L687:$S690,"M", "")))</f>
        <v>0</v>
      </c>
      <c r="AW687" s="236">
        <f>SUMPRODUCT(LEN($AD687:$AD690)-LEN(SUBSTITUTE($AD687:$AD690,"M", "")))</f>
        <v>0</v>
      </c>
      <c r="AX687" s="230">
        <f>SUMPRODUCT(LEN($AC687:$AC690)-LEN(SUBSTITUTE($AC687:$AC690,"M", "")))</f>
        <v>0</v>
      </c>
      <c r="AY687" s="291">
        <f>SUMPRODUCT(LEN($AE687:$AE690)-LEN(SUBSTITUTE($AE687:$AE690,"S", "")))</f>
        <v>0</v>
      </c>
      <c r="AZ687" s="227">
        <f>SUMPRODUCT(LEN($AE687:$AE690)-LEN(SUBSTITUTE($AE687:$AE690,"F", "")))</f>
        <v>0</v>
      </c>
      <c r="BA687" s="227">
        <f>SUMPRODUCT(LEN($AE687:$AE690)-LEN(SUBSTITUTE($AE687:$AE690,"G", "")))</f>
        <v>0</v>
      </c>
      <c r="BB687" s="294">
        <f>SUMPRODUCT(LEN($AE687:$AE690)-LEN(SUBSTITUTE($AE687:$AE690,"M", "")))</f>
        <v>0</v>
      </c>
    </row>
    <row r="688" spans="2:62" ht="28.15" customHeight="1" thickBot="1" x14ac:dyDescent="0.25">
      <c r="B688" s="30"/>
      <c r="C688" s="243"/>
      <c r="D688" s="36"/>
      <c r="E688" s="35"/>
      <c r="F688" s="35"/>
      <c r="G688" s="34"/>
      <c r="H688" s="224"/>
      <c r="I688" s="247"/>
      <c r="J688" s="247"/>
      <c r="K688" s="247"/>
      <c r="L688" s="33" t="s">
        <v>123</v>
      </c>
      <c r="M688" s="32" t="s">
        <v>132</v>
      </c>
      <c r="N688" s="33" t="s">
        <v>122</v>
      </c>
      <c r="O688" s="32" t="s">
        <v>121</v>
      </c>
      <c r="P688" s="33" t="s">
        <v>120</v>
      </c>
      <c r="Q688" s="32" t="s">
        <v>121</v>
      </c>
      <c r="R688" s="33" t="s">
        <v>119</v>
      </c>
      <c r="S688" s="32"/>
      <c r="T688" s="33" t="s">
        <v>118</v>
      </c>
      <c r="U688" s="32"/>
      <c r="V688" s="33" t="s">
        <v>117</v>
      </c>
      <c r="W688" s="32"/>
      <c r="X688" s="33" t="s">
        <v>116</v>
      </c>
      <c r="Y688" s="32"/>
      <c r="Z688" s="33" t="s">
        <v>115</v>
      </c>
      <c r="AA688" s="32"/>
      <c r="AB688" s="31"/>
      <c r="AC688" s="32"/>
      <c r="AD688" s="31" t="s">
        <v>376</v>
      </c>
      <c r="AE688" s="23"/>
      <c r="AF688" s="251"/>
      <c r="AG688" s="251"/>
      <c r="AH688" s="22"/>
      <c r="AI688" s="11"/>
      <c r="AJ688" s="234"/>
      <c r="AK688" s="240"/>
      <c r="AL688" s="231"/>
      <c r="AM688" s="234"/>
      <c r="AN688" s="240"/>
      <c r="AO688" s="231"/>
      <c r="AP688" s="234"/>
      <c r="AQ688" s="240"/>
      <c r="AR688" s="231"/>
      <c r="AS688" s="234"/>
      <c r="AT688" s="240"/>
      <c r="AU688" s="231"/>
      <c r="AV688" s="234"/>
      <c r="AW688" s="237"/>
      <c r="AX688" s="231"/>
      <c r="AY688" s="292"/>
      <c r="AZ688" s="228"/>
      <c r="BA688" s="228"/>
      <c r="BB688" s="295"/>
    </row>
    <row r="689" spans="2:62" ht="28.15" customHeight="1" x14ac:dyDescent="0.2">
      <c r="B689" s="30"/>
      <c r="C689" s="244"/>
      <c r="D689" s="29"/>
      <c r="E689" s="28"/>
      <c r="F689" s="28"/>
      <c r="G689" s="27"/>
      <c r="H689" s="225">
        <v>178</v>
      </c>
      <c r="I689" s="248"/>
      <c r="J689" s="248"/>
      <c r="K689" s="248"/>
      <c r="L689" s="26" t="s">
        <v>114</v>
      </c>
      <c r="M689" s="25" t="s">
        <v>215</v>
      </c>
      <c r="N689" s="26" t="s">
        <v>112</v>
      </c>
      <c r="O689" s="25" t="s">
        <v>113</v>
      </c>
      <c r="P689" s="26" t="s">
        <v>111</v>
      </c>
      <c r="Q689" s="25" t="s">
        <v>121</v>
      </c>
      <c r="R689" s="26" t="s">
        <v>110</v>
      </c>
      <c r="S689" s="25"/>
      <c r="T689" s="26" t="s">
        <v>109</v>
      </c>
      <c r="U689" s="25"/>
      <c r="V689" s="26" t="s">
        <v>108</v>
      </c>
      <c r="W689" s="25"/>
      <c r="X689" s="26" t="s">
        <v>107</v>
      </c>
      <c r="Y689" s="25"/>
      <c r="Z689" s="26" t="s">
        <v>106</v>
      </c>
      <c r="AA689" s="25"/>
      <c r="AB689" s="24"/>
      <c r="AC689" s="25"/>
      <c r="AD689" s="24"/>
      <c r="AE689" s="23"/>
      <c r="AF689" s="251"/>
      <c r="AG689" s="251"/>
      <c r="AH689" s="22"/>
      <c r="AI689" s="11"/>
      <c r="AJ689" s="234"/>
      <c r="AK689" s="240"/>
      <c r="AL689" s="231"/>
      <c r="AM689" s="234"/>
      <c r="AN689" s="240"/>
      <c r="AO689" s="231"/>
      <c r="AP689" s="234"/>
      <c r="AQ689" s="240"/>
      <c r="AR689" s="231"/>
      <c r="AS689" s="234"/>
      <c r="AT689" s="240"/>
      <c r="AU689" s="231"/>
      <c r="AV689" s="234"/>
      <c r="AW689" s="237"/>
      <c r="AX689" s="231"/>
      <c r="AY689" s="292"/>
      <c r="AZ689" s="228"/>
      <c r="BA689" s="228"/>
      <c r="BB689" s="295"/>
    </row>
    <row r="690" spans="2:62" ht="28.15" customHeight="1" thickBot="1" x14ac:dyDescent="0.25">
      <c r="B690" s="30"/>
      <c r="C690" s="253"/>
      <c r="D690" s="51"/>
      <c r="E690" s="50"/>
      <c r="F690" s="50"/>
      <c r="G690" s="49"/>
      <c r="H690" s="226"/>
      <c r="I690" s="254"/>
      <c r="J690" s="254"/>
      <c r="K690" s="254"/>
      <c r="L690" s="48" t="s">
        <v>105</v>
      </c>
      <c r="M690" s="47" t="s">
        <v>178</v>
      </c>
      <c r="N690" s="48" t="s">
        <v>103</v>
      </c>
      <c r="O690" s="47" t="s">
        <v>124</v>
      </c>
      <c r="P690" s="48" t="s">
        <v>102</v>
      </c>
      <c r="Q690" s="47"/>
      <c r="R690" s="48" t="s">
        <v>101</v>
      </c>
      <c r="S690" s="47"/>
      <c r="T690" s="48">
        <v>20</v>
      </c>
      <c r="U690" s="47"/>
      <c r="V690" s="48" t="s">
        <v>100</v>
      </c>
      <c r="W690" s="47"/>
      <c r="X690" s="48" t="s">
        <v>99</v>
      </c>
      <c r="Y690" s="47"/>
      <c r="Z690" s="48" t="s">
        <v>98</v>
      </c>
      <c r="AA690" s="47"/>
      <c r="AB690" s="16"/>
      <c r="AC690" s="47"/>
      <c r="AD690" s="16"/>
      <c r="AE690" s="46"/>
      <c r="AF690" s="255"/>
      <c r="AG690" s="255"/>
      <c r="AH690" s="45"/>
      <c r="AI690" s="11"/>
      <c r="AJ690" s="235"/>
      <c r="AK690" s="241"/>
      <c r="AL690" s="232"/>
      <c r="AM690" s="235"/>
      <c r="AN690" s="241"/>
      <c r="AO690" s="232"/>
      <c r="AP690" s="235"/>
      <c r="AQ690" s="241"/>
      <c r="AR690" s="232"/>
      <c r="AS690" s="235"/>
      <c r="AT690" s="241"/>
      <c r="AU690" s="232"/>
      <c r="AV690" s="235"/>
      <c r="AW690" s="238"/>
      <c r="AX690" s="232"/>
      <c r="AY690" s="293"/>
      <c r="AZ690" s="229"/>
      <c r="BA690" s="229"/>
      <c r="BB690" s="296"/>
    </row>
    <row r="691" spans="2:62" ht="28.15" customHeight="1" x14ac:dyDescent="0.2">
      <c r="B691" s="30"/>
      <c r="C691" s="242">
        <v>2</v>
      </c>
      <c r="D691" s="44"/>
      <c r="E691" s="43"/>
      <c r="F691" s="43"/>
      <c r="G691" s="42"/>
      <c r="H691" s="223"/>
      <c r="I691" s="246">
        <v>61</v>
      </c>
      <c r="J691" s="246">
        <v>19</v>
      </c>
      <c r="K691" s="246">
        <v>7</v>
      </c>
      <c r="L691" s="41" t="s">
        <v>133</v>
      </c>
      <c r="M691" s="40" t="s">
        <v>411</v>
      </c>
      <c r="N691" s="41" t="s">
        <v>131</v>
      </c>
      <c r="O691" s="40" t="s">
        <v>379</v>
      </c>
      <c r="P691" s="41" t="s">
        <v>130</v>
      </c>
      <c r="Q691" s="40" t="s">
        <v>113</v>
      </c>
      <c r="R691" s="41" t="s">
        <v>129</v>
      </c>
      <c r="S691" s="40"/>
      <c r="T691" s="41" t="s">
        <v>128</v>
      </c>
      <c r="U691" s="40"/>
      <c r="V691" s="41" t="s">
        <v>127</v>
      </c>
      <c r="W691" s="40"/>
      <c r="X691" s="41" t="s">
        <v>126</v>
      </c>
      <c r="Y691" s="40"/>
      <c r="Z691" s="41" t="s">
        <v>125</v>
      </c>
      <c r="AA691" s="40"/>
      <c r="AB691" s="39"/>
      <c r="AC691" s="40"/>
      <c r="AD691" s="39" t="s">
        <v>178</v>
      </c>
      <c r="AE691" s="38"/>
      <c r="AF691" s="250"/>
      <c r="AG691" s="250"/>
      <c r="AH691" s="37"/>
      <c r="AI691" s="11"/>
      <c r="AJ691" s="233">
        <f>SUMPRODUCT(LEN($M691:$S694)-LEN(SUBSTITUTE($M691:$S694,"A", "")))</f>
        <v>18</v>
      </c>
      <c r="AK691" s="239">
        <f>SUMPRODUCT(LEN($AD691:$AD694)-LEN(SUBSTITUTE($AD691:$AD694,"A", "")))</f>
        <v>3</v>
      </c>
      <c r="AL691" s="230">
        <f>SUMPRODUCT(LEN($AC691:$AC694)-LEN(SUBSTITUTE($AC691:$AC694,"A", "")))</f>
        <v>0</v>
      </c>
      <c r="AM691" s="233">
        <f>SUMPRODUCT(LEN($M691:$S694)-LEN(SUBSTITUTE($M691:$S694,"S", "")))</f>
        <v>13</v>
      </c>
      <c r="AN691" s="239">
        <f>SUMPRODUCT(LEN($AD691:$AD694)-LEN(SUBSTITUTE($AD691:$AD694,"S", "")))</f>
        <v>3</v>
      </c>
      <c r="AO691" s="230">
        <f>SUMPRODUCT(LEN($AC691:$AC694)-LEN(SUBSTITUTE($AC691:$AC694,"S", "")))</f>
        <v>0</v>
      </c>
      <c r="AP691" s="233">
        <f>SUMPRODUCT(LEN($M691:$S694)-LEN(SUBSTITUTE($M691:$S694,"F", "")))</f>
        <v>0</v>
      </c>
      <c r="AQ691" s="239">
        <f>SUMPRODUCT(LEN($AD691:$AD694)-LEN(SUBSTITUTE($AD691:$AD694,"F", "")))</f>
        <v>0</v>
      </c>
      <c r="AR691" s="230">
        <f>SUMPRODUCT(LEN($AC691:$AC694)-LEN(SUBSTITUTE($AC691:$AC694,"F", "")))</f>
        <v>0</v>
      </c>
      <c r="AS691" s="233">
        <f>SUMPRODUCT(LEN($M691:$S694)-LEN(SUBSTITUTE($M691:$S694,"G", "")))</f>
        <v>0</v>
      </c>
      <c r="AT691" s="239">
        <f>SUMPRODUCT(LEN($AD691:$AD694)-LEN(SUBSTITUTE($AD691:$AD694,"G", "")))</f>
        <v>0</v>
      </c>
      <c r="AU691" s="230">
        <f>SUMPRODUCT(LEN($AC691:$AC694)-LEN(SUBSTITUTE($AC691:$AC694,"G", "")))</f>
        <v>0</v>
      </c>
      <c r="AV691" s="233">
        <f>SUMPRODUCT(LEN($L691:$S694)-LEN(SUBSTITUTE($L691:$S694,"M", "")))</f>
        <v>0</v>
      </c>
      <c r="AW691" s="236">
        <f>SUMPRODUCT(LEN($AD691:$AD694)-LEN(SUBSTITUTE($AD691:$AD694,"M", "")))</f>
        <v>0</v>
      </c>
      <c r="AX691" s="230">
        <f>SUMPRODUCT(LEN($AC691:$AC694)-LEN(SUBSTITUTE($AC691:$AC694,"M", "")))</f>
        <v>0</v>
      </c>
      <c r="AY691" s="291">
        <f>SUMPRODUCT(LEN($AE691:$AE694)-LEN(SUBSTITUTE($AE691:$AE694,"S", "")))</f>
        <v>0</v>
      </c>
      <c r="AZ691" s="227">
        <f>SUMPRODUCT(LEN($AE691:$AE694)-LEN(SUBSTITUTE($AE691:$AE694,"F", "")))</f>
        <v>0</v>
      </c>
      <c r="BA691" s="227">
        <f>SUMPRODUCT(LEN($AE691:$AE694)-LEN(SUBSTITUTE($AE691:$AE694,"G", "")))</f>
        <v>0</v>
      </c>
      <c r="BB691" s="294">
        <f>SUMPRODUCT(LEN($AE691:$AE694)-LEN(SUBSTITUTE($AE691:$AE694,"M", "")))</f>
        <v>0</v>
      </c>
    </row>
    <row r="692" spans="2:62" ht="28.15" customHeight="1" thickBot="1" x14ac:dyDescent="0.25">
      <c r="B692" s="30"/>
      <c r="C692" s="243"/>
      <c r="D692" s="36"/>
      <c r="E692" s="35"/>
      <c r="F692" s="35"/>
      <c r="G692" s="34"/>
      <c r="H692" s="224"/>
      <c r="I692" s="247"/>
      <c r="J692" s="247"/>
      <c r="K692" s="247"/>
      <c r="L692" s="33" t="s">
        <v>123</v>
      </c>
      <c r="M692" s="32" t="s">
        <v>376</v>
      </c>
      <c r="N692" s="33" t="s">
        <v>122</v>
      </c>
      <c r="O692" s="32" t="s">
        <v>186</v>
      </c>
      <c r="P692" s="33" t="s">
        <v>120</v>
      </c>
      <c r="Q692" s="32" t="s">
        <v>113</v>
      </c>
      <c r="R692" s="33" t="s">
        <v>119</v>
      </c>
      <c r="S692" s="32"/>
      <c r="T692" s="33" t="s">
        <v>118</v>
      </c>
      <c r="U692" s="32"/>
      <c r="V692" s="33" t="s">
        <v>117</v>
      </c>
      <c r="W692" s="32"/>
      <c r="X692" s="33" t="s">
        <v>116</v>
      </c>
      <c r="Y692" s="32"/>
      <c r="Z692" s="33" t="s">
        <v>115</v>
      </c>
      <c r="AA692" s="32"/>
      <c r="AB692" s="31"/>
      <c r="AC692" s="32"/>
      <c r="AD692" s="31" t="s">
        <v>217</v>
      </c>
      <c r="AE692" s="23"/>
      <c r="AF692" s="251"/>
      <c r="AG692" s="251"/>
      <c r="AH692" s="22"/>
      <c r="AI692" s="11"/>
      <c r="AJ692" s="234"/>
      <c r="AK692" s="240"/>
      <c r="AL692" s="231"/>
      <c r="AM692" s="234"/>
      <c r="AN692" s="240"/>
      <c r="AO692" s="231"/>
      <c r="AP692" s="234"/>
      <c r="AQ692" s="240"/>
      <c r="AR692" s="231"/>
      <c r="AS692" s="234"/>
      <c r="AT692" s="240"/>
      <c r="AU692" s="231"/>
      <c r="AV692" s="234"/>
      <c r="AW692" s="237"/>
      <c r="AX692" s="231"/>
      <c r="AY692" s="292"/>
      <c r="AZ692" s="228"/>
      <c r="BA692" s="228"/>
      <c r="BB692" s="295"/>
    </row>
    <row r="693" spans="2:62" ht="28.15" customHeight="1" x14ac:dyDescent="0.2">
      <c r="B693" s="30"/>
      <c r="C693" s="244"/>
      <c r="D693" s="29"/>
      <c r="E693" s="28"/>
      <c r="F693" s="28"/>
      <c r="G693" s="27"/>
      <c r="H693" s="225"/>
      <c r="I693" s="248"/>
      <c r="J693" s="248"/>
      <c r="K693" s="248"/>
      <c r="L693" s="26" t="s">
        <v>114</v>
      </c>
      <c r="M693" s="25" t="s">
        <v>382</v>
      </c>
      <c r="N693" s="26" t="s">
        <v>112</v>
      </c>
      <c r="O693" s="25" t="s">
        <v>217</v>
      </c>
      <c r="P693" s="26" t="s">
        <v>111</v>
      </c>
      <c r="Q693" s="25" t="s">
        <v>121</v>
      </c>
      <c r="R693" s="26" t="s">
        <v>110</v>
      </c>
      <c r="S693" s="25"/>
      <c r="T693" s="26" t="s">
        <v>109</v>
      </c>
      <c r="U693" s="25"/>
      <c r="V693" s="26" t="s">
        <v>108</v>
      </c>
      <c r="W693" s="25"/>
      <c r="X693" s="26" t="s">
        <v>107</v>
      </c>
      <c r="Y693" s="25"/>
      <c r="Z693" s="26" t="s">
        <v>106</v>
      </c>
      <c r="AA693" s="25"/>
      <c r="AB693" s="24"/>
      <c r="AC693" s="25"/>
      <c r="AD693" s="24"/>
      <c r="AE693" s="23"/>
      <c r="AF693" s="251"/>
      <c r="AG693" s="251"/>
      <c r="AH693" s="22"/>
      <c r="AI693" s="11"/>
      <c r="AJ693" s="234"/>
      <c r="AK693" s="240"/>
      <c r="AL693" s="231"/>
      <c r="AM693" s="234"/>
      <c r="AN693" s="240"/>
      <c r="AO693" s="231"/>
      <c r="AP693" s="234"/>
      <c r="AQ693" s="240"/>
      <c r="AR693" s="231"/>
      <c r="AS693" s="234"/>
      <c r="AT693" s="240"/>
      <c r="AU693" s="231"/>
      <c r="AV693" s="234"/>
      <c r="AW693" s="237"/>
      <c r="AX693" s="231"/>
      <c r="AY693" s="292"/>
      <c r="AZ693" s="228"/>
      <c r="BA693" s="228"/>
      <c r="BB693" s="295"/>
    </row>
    <row r="694" spans="2:62" ht="28.15" customHeight="1" thickBot="1" x14ac:dyDescent="0.25">
      <c r="B694" s="30"/>
      <c r="C694" s="253"/>
      <c r="D694" s="51"/>
      <c r="E694" s="50"/>
      <c r="F694" s="50"/>
      <c r="G694" s="49"/>
      <c r="H694" s="226"/>
      <c r="I694" s="254"/>
      <c r="J694" s="254"/>
      <c r="K694" s="254"/>
      <c r="L694" s="48" t="s">
        <v>105</v>
      </c>
      <c r="M694" s="47" t="s">
        <v>104</v>
      </c>
      <c r="N694" s="48" t="s">
        <v>103</v>
      </c>
      <c r="O694" s="47" t="s">
        <v>175</v>
      </c>
      <c r="P694" s="48" t="s">
        <v>102</v>
      </c>
      <c r="Q694" s="47" t="s">
        <v>121</v>
      </c>
      <c r="R694" s="48" t="s">
        <v>101</v>
      </c>
      <c r="S694" s="47"/>
      <c r="T694" s="48">
        <v>20</v>
      </c>
      <c r="U694" s="47"/>
      <c r="V694" s="48" t="s">
        <v>100</v>
      </c>
      <c r="W694" s="47"/>
      <c r="X694" s="48" t="s">
        <v>99</v>
      </c>
      <c r="Y694" s="47"/>
      <c r="Z694" s="48" t="s">
        <v>98</v>
      </c>
      <c r="AA694" s="47"/>
      <c r="AB694" s="16"/>
      <c r="AC694" s="47"/>
      <c r="AD694" s="16"/>
      <c r="AE694" s="46"/>
      <c r="AF694" s="255"/>
      <c r="AG694" s="255"/>
      <c r="AH694" s="45"/>
      <c r="AI694" s="11"/>
      <c r="AJ694" s="235"/>
      <c r="AK694" s="241"/>
      <c r="AL694" s="232"/>
      <c r="AM694" s="235"/>
      <c r="AN694" s="241"/>
      <c r="AO694" s="232"/>
      <c r="AP694" s="235"/>
      <c r="AQ694" s="241"/>
      <c r="AR694" s="232"/>
      <c r="AS694" s="235"/>
      <c r="AT694" s="241"/>
      <c r="AU694" s="232"/>
      <c r="AV694" s="235"/>
      <c r="AW694" s="238"/>
      <c r="AX694" s="232"/>
      <c r="AY694" s="293"/>
      <c r="AZ694" s="229"/>
      <c r="BA694" s="229"/>
      <c r="BB694" s="296"/>
    </row>
    <row r="695" spans="2:62" ht="28.15" customHeight="1" x14ac:dyDescent="0.2">
      <c r="B695" s="30"/>
      <c r="C695" s="242">
        <v>3</v>
      </c>
      <c r="D695" s="44"/>
      <c r="E695" s="43"/>
      <c r="F695" s="43"/>
      <c r="G695" s="42"/>
      <c r="H695" s="223"/>
      <c r="I695" s="246">
        <v>50</v>
      </c>
      <c r="J695" s="246">
        <v>19</v>
      </c>
      <c r="K695" s="246">
        <v>8</v>
      </c>
      <c r="L695" s="41" t="s">
        <v>133</v>
      </c>
      <c r="M695" s="40" t="s">
        <v>443</v>
      </c>
      <c r="N695" s="41" t="s">
        <v>131</v>
      </c>
      <c r="O695" s="40" t="s">
        <v>186</v>
      </c>
      <c r="P695" s="41" t="s">
        <v>130</v>
      </c>
      <c r="Q695" s="40" t="s">
        <v>121</v>
      </c>
      <c r="R695" s="41" t="s">
        <v>129</v>
      </c>
      <c r="S695" s="40"/>
      <c r="T695" s="41" t="s">
        <v>128</v>
      </c>
      <c r="U695" s="40"/>
      <c r="V695" s="41" t="s">
        <v>127</v>
      </c>
      <c r="W695" s="40"/>
      <c r="X695" s="41" t="s">
        <v>126</v>
      </c>
      <c r="Y695" s="40"/>
      <c r="Z695" s="41" t="s">
        <v>125</v>
      </c>
      <c r="AA695" s="40"/>
      <c r="AB695" s="39"/>
      <c r="AC695" s="40"/>
      <c r="AD695" s="39" t="s">
        <v>457</v>
      </c>
      <c r="AE695" s="38"/>
      <c r="AF695" s="250"/>
      <c r="AG695" s="250"/>
      <c r="AH695" s="37"/>
      <c r="AI695" s="11"/>
      <c r="AJ695" s="233">
        <f>SUMPRODUCT(LEN($M695:$S698)-LEN(SUBSTITUTE($M695:$S698,"A", "")))</f>
        <v>8</v>
      </c>
      <c r="AK695" s="239">
        <f>SUMPRODUCT(LEN($AD695:$AD698)-LEN(SUBSTITUTE($AD695:$AD698,"A", "")))</f>
        <v>5</v>
      </c>
      <c r="AL695" s="230">
        <f>SUMPRODUCT(LEN($AC695:$AC698)-LEN(SUBSTITUTE($AC695:$AC698,"A", "")))</f>
        <v>0</v>
      </c>
      <c r="AM695" s="233">
        <f>SUMPRODUCT(LEN($M695:$S698)-LEN(SUBSTITUTE($M695:$S698,"S", "")))</f>
        <v>15</v>
      </c>
      <c r="AN695" s="239">
        <f>SUMPRODUCT(LEN($AD695:$AD698)-LEN(SUBSTITUTE($AD695:$AD698,"S", "")))</f>
        <v>3</v>
      </c>
      <c r="AO695" s="230">
        <f>SUMPRODUCT(LEN($AC695:$AC698)-LEN(SUBSTITUTE($AC695:$AC698,"S", "")))</f>
        <v>0</v>
      </c>
      <c r="AP695" s="233">
        <f>SUMPRODUCT(LEN($M695:$S698)-LEN(SUBSTITUTE($M695:$S698,"F", "")))</f>
        <v>0</v>
      </c>
      <c r="AQ695" s="239">
        <f>SUMPRODUCT(LEN($AD695:$AD698)-LEN(SUBSTITUTE($AD695:$AD698,"F", "")))</f>
        <v>1</v>
      </c>
      <c r="AR695" s="230">
        <f>SUMPRODUCT(LEN($AC695:$AC698)-LEN(SUBSTITUTE($AC695:$AC698,"F", "")))</f>
        <v>0</v>
      </c>
      <c r="AS695" s="233">
        <f>SUMPRODUCT(LEN($M695:$S698)-LEN(SUBSTITUTE($M695:$S698,"G", "")))</f>
        <v>2</v>
      </c>
      <c r="AT695" s="239">
        <f>SUMPRODUCT(LEN($AD695:$AD698)-LEN(SUBSTITUTE($AD695:$AD698,"G", "")))</f>
        <v>0</v>
      </c>
      <c r="AU695" s="230">
        <f>SUMPRODUCT(LEN($AC695:$AC698)-LEN(SUBSTITUTE($AC695:$AC698,"G", "")))</f>
        <v>0</v>
      </c>
      <c r="AV695" s="233">
        <f>SUMPRODUCT(LEN($L695:$S698)-LEN(SUBSTITUTE($L695:$S698,"M", "")))</f>
        <v>0</v>
      </c>
      <c r="AW695" s="236">
        <f>SUMPRODUCT(LEN($AD695:$AD698)-LEN(SUBSTITUTE($AD695:$AD698,"M", "")))</f>
        <v>0</v>
      </c>
      <c r="AX695" s="230">
        <f>SUMPRODUCT(LEN($AC695:$AC698)-LEN(SUBSTITUTE($AC695:$AC698,"M", "")))</f>
        <v>0</v>
      </c>
      <c r="AY695" s="291">
        <f>SUMPRODUCT(LEN($AE695:$AE698)-LEN(SUBSTITUTE($AE695:$AE698,"S", "")))</f>
        <v>0</v>
      </c>
      <c r="AZ695" s="227">
        <f>SUMPRODUCT(LEN($AE695:$AE698)-LEN(SUBSTITUTE($AE695:$AE698,"F", "")))</f>
        <v>0</v>
      </c>
      <c r="BA695" s="227">
        <f>SUMPRODUCT(LEN($AE695:$AE698)-LEN(SUBSTITUTE($AE695:$AE698,"G", "")))</f>
        <v>0</v>
      </c>
      <c r="BB695" s="294">
        <f>SUMPRODUCT(LEN($AE695:$AE698)-LEN(SUBSTITUTE($AE695:$AE698,"M", "")))</f>
        <v>0</v>
      </c>
    </row>
    <row r="696" spans="2:62" ht="28.15" customHeight="1" thickBot="1" x14ac:dyDescent="0.25">
      <c r="B696" s="30"/>
      <c r="C696" s="243"/>
      <c r="D696" s="36"/>
      <c r="E696" s="35"/>
      <c r="F696" s="35"/>
      <c r="G696" s="34"/>
      <c r="H696" s="224"/>
      <c r="I696" s="247"/>
      <c r="J696" s="247"/>
      <c r="K696" s="247"/>
      <c r="L696" s="33" t="s">
        <v>123</v>
      </c>
      <c r="M696" s="32" t="s">
        <v>389</v>
      </c>
      <c r="N696" s="33" t="s">
        <v>122</v>
      </c>
      <c r="O696" s="32" t="s">
        <v>215</v>
      </c>
      <c r="P696" s="33" t="s">
        <v>120</v>
      </c>
      <c r="Q696" s="32" t="s">
        <v>121</v>
      </c>
      <c r="R696" s="33" t="s">
        <v>119</v>
      </c>
      <c r="S696" s="32"/>
      <c r="T696" s="33" t="s">
        <v>118</v>
      </c>
      <c r="U696" s="32"/>
      <c r="V696" s="33" t="s">
        <v>117</v>
      </c>
      <c r="W696" s="32"/>
      <c r="X696" s="33" t="s">
        <v>116</v>
      </c>
      <c r="Y696" s="32"/>
      <c r="Z696" s="33" t="s">
        <v>115</v>
      </c>
      <c r="AA696" s="32"/>
      <c r="AB696" s="31"/>
      <c r="AC696" s="32"/>
      <c r="AD696" s="31" t="s">
        <v>188</v>
      </c>
      <c r="AE696" s="23"/>
      <c r="AF696" s="251"/>
      <c r="AG696" s="251"/>
      <c r="AH696" s="22"/>
      <c r="AI696" s="11"/>
      <c r="AJ696" s="234"/>
      <c r="AK696" s="240"/>
      <c r="AL696" s="231"/>
      <c r="AM696" s="234"/>
      <c r="AN696" s="240"/>
      <c r="AO696" s="231"/>
      <c r="AP696" s="234"/>
      <c r="AQ696" s="240"/>
      <c r="AR696" s="231"/>
      <c r="AS696" s="234"/>
      <c r="AT696" s="240"/>
      <c r="AU696" s="231"/>
      <c r="AV696" s="234"/>
      <c r="AW696" s="237"/>
      <c r="AX696" s="231"/>
      <c r="AY696" s="292"/>
      <c r="AZ696" s="228"/>
      <c r="BA696" s="228"/>
      <c r="BB696" s="295"/>
    </row>
    <row r="697" spans="2:62" ht="28.15" customHeight="1" x14ac:dyDescent="0.2">
      <c r="B697" s="30"/>
      <c r="C697" s="244"/>
      <c r="D697" s="29"/>
      <c r="E697" s="28"/>
      <c r="F697" s="28"/>
      <c r="G697" s="27"/>
      <c r="H697" s="225"/>
      <c r="I697" s="248"/>
      <c r="J697" s="248"/>
      <c r="K697" s="248"/>
      <c r="L697" s="26" t="s">
        <v>114</v>
      </c>
      <c r="M697" s="25" t="s">
        <v>404</v>
      </c>
      <c r="N697" s="26" t="s">
        <v>112</v>
      </c>
      <c r="O697" s="25" t="s">
        <v>195</v>
      </c>
      <c r="P697" s="26" t="s">
        <v>111</v>
      </c>
      <c r="Q697" s="25" t="s">
        <v>121</v>
      </c>
      <c r="R697" s="26" t="s">
        <v>110</v>
      </c>
      <c r="S697" s="25"/>
      <c r="T697" s="26" t="s">
        <v>109</v>
      </c>
      <c r="U697" s="25"/>
      <c r="V697" s="26" t="s">
        <v>108</v>
      </c>
      <c r="W697" s="25"/>
      <c r="X697" s="26" t="s">
        <v>107</v>
      </c>
      <c r="Y697" s="25"/>
      <c r="Z697" s="26" t="s">
        <v>106</v>
      </c>
      <c r="AA697" s="25"/>
      <c r="AB697" s="24"/>
      <c r="AC697" s="25"/>
      <c r="AD697" s="24" t="s">
        <v>456</v>
      </c>
      <c r="AE697" s="23"/>
      <c r="AF697" s="251"/>
      <c r="AG697" s="251"/>
      <c r="AH697" s="22"/>
      <c r="AI697" s="11"/>
      <c r="AJ697" s="234"/>
      <c r="AK697" s="240"/>
      <c r="AL697" s="231"/>
      <c r="AM697" s="234"/>
      <c r="AN697" s="240"/>
      <c r="AO697" s="231"/>
      <c r="AP697" s="234"/>
      <c r="AQ697" s="240"/>
      <c r="AR697" s="231"/>
      <c r="AS697" s="234"/>
      <c r="AT697" s="240"/>
      <c r="AU697" s="231"/>
      <c r="AV697" s="234"/>
      <c r="AW697" s="237"/>
      <c r="AX697" s="231"/>
      <c r="AY697" s="292"/>
      <c r="AZ697" s="228"/>
      <c r="BA697" s="228"/>
      <c r="BB697" s="295"/>
    </row>
    <row r="698" spans="2:62" ht="28.15" customHeight="1" thickBot="1" x14ac:dyDescent="0.25">
      <c r="B698" s="21"/>
      <c r="C698" s="245"/>
      <c r="D698" s="20"/>
      <c r="E698" s="19"/>
      <c r="F698" s="19"/>
      <c r="G698" s="18"/>
      <c r="H698" s="226"/>
      <c r="I698" s="249"/>
      <c r="J698" s="249"/>
      <c r="K698" s="249"/>
      <c r="L698" s="17" t="s">
        <v>105</v>
      </c>
      <c r="M698" s="15" t="s">
        <v>455</v>
      </c>
      <c r="N698" s="17" t="s">
        <v>103</v>
      </c>
      <c r="O698" s="15" t="s">
        <v>113</v>
      </c>
      <c r="P698" s="17" t="s">
        <v>102</v>
      </c>
      <c r="Q698" s="15"/>
      <c r="R698" s="17" t="s">
        <v>101</v>
      </c>
      <c r="S698" s="15"/>
      <c r="T698" s="17">
        <v>20</v>
      </c>
      <c r="U698" s="15"/>
      <c r="V698" s="17" t="s">
        <v>100</v>
      </c>
      <c r="W698" s="15"/>
      <c r="X698" s="17" t="s">
        <v>99</v>
      </c>
      <c r="Y698" s="15"/>
      <c r="Z698" s="17" t="s">
        <v>98</v>
      </c>
      <c r="AA698" s="15"/>
      <c r="AB698" s="16"/>
      <c r="AC698" s="15"/>
      <c r="AD698" s="14"/>
      <c r="AE698" s="13"/>
      <c r="AF698" s="252"/>
      <c r="AG698" s="252"/>
      <c r="AH698" s="12"/>
      <c r="AI698" s="11"/>
      <c r="AJ698" s="235"/>
      <c r="AK698" s="241"/>
      <c r="AL698" s="232"/>
      <c r="AM698" s="235"/>
      <c r="AN698" s="241"/>
      <c r="AO698" s="232"/>
      <c r="AP698" s="235"/>
      <c r="AQ698" s="241"/>
      <c r="AR698" s="232"/>
      <c r="AS698" s="235"/>
      <c r="AT698" s="241"/>
      <c r="AU698" s="232"/>
      <c r="AV698" s="235"/>
      <c r="AW698" s="238"/>
      <c r="AX698" s="232"/>
      <c r="AY698" s="293"/>
      <c r="AZ698" s="229"/>
      <c r="BA698" s="229"/>
      <c r="BB698" s="296"/>
    </row>
    <row r="699" spans="2:62" ht="85.9" customHeight="1" thickTop="1" thickBot="1" x14ac:dyDescent="0.35">
      <c r="B699" s="105" t="s">
        <v>174</v>
      </c>
      <c r="C699" s="95" t="s">
        <v>173</v>
      </c>
      <c r="D699" s="100" t="s">
        <v>172</v>
      </c>
      <c r="E699" s="104" t="s">
        <v>171</v>
      </c>
      <c r="F699" s="103"/>
      <c r="G699" s="102"/>
      <c r="H699" s="101" t="s">
        <v>170</v>
      </c>
      <c r="I699" s="100" t="s">
        <v>96</v>
      </c>
      <c r="J699" s="100" t="s">
        <v>169</v>
      </c>
      <c r="K699" s="100" t="s">
        <v>97</v>
      </c>
      <c r="L699" s="256" t="s">
        <v>168</v>
      </c>
      <c r="M699" s="262"/>
      <c r="N699" s="256" t="s">
        <v>167</v>
      </c>
      <c r="O699" s="262"/>
      <c r="P699" s="256" t="s">
        <v>167</v>
      </c>
      <c r="Q699" s="257"/>
      <c r="R699" s="256" t="s">
        <v>167</v>
      </c>
      <c r="S699" s="257"/>
      <c r="T699" s="256" t="s">
        <v>167</v>
      </c>
      <c r="U699" s="257"/>
      <c r="V699" s="256" t="s">
        <v>167</v>
      </c>
      <c r="W699" s="257"/>
      <c r="X699" s="256" t="s">
        <v>167</v>
      </c>
      <c r="Y699" s="257"/>
      <c r="Z699" s="256" t="s">
        <v>167</v>
      </c>
      <c r="AA699" s="257"/>
      <c r="AB699" s="261" t="s">
        <v>166</v>
      </c>
      <c r="AC699" s="257"/>
      <c r="AD699" s="101" t="s">
        <v>165</v>
      </c>
      <c r="AE699" s="101" t="s">
        <v>164</v>
      </c>
      <c r="AF699" s="100" t="s">
        <v>163</v>
      </c>
      <c r="AG699" s="100" t="s">
        <v>162</v>
      </c>
      <c r="AH699" s="99" t="s">
        <v>161</v>
      </c>
      <c r="AI699" s="98"/>
      <c r="AJ699" s="96" t="s">
        <v>160</v>
      </c>
      <c r="AK699" s="95" t="s">
        <v>159</v>
      </c>
      <c r="AL699" s="94" t="s">
        <v>158</v>
      </c>
      <c r="AM699" s="96" t="s">
        <v>157</v>
      </c>
      <c r="AN699" s="95" t="s">
        <v>156</v>
      </c>
      <c r="AO699" s="94" t="s">
        <v>155</v>
      </c>
      <c r="AP699" s="96" t="s">
        <v>154</v>
      </c>
      <c r="AQ699" s="95" t="s">
        <v>153</v>
      </c>
      <c r="AR699" s="97" t="s">
        <v>152</v>
      </c>
      <c r="AS699" s="96" t="s">
        <v>151</v>
      </c>
      <c r="AT699" s="95" t="s">
        <v>150</v>
      </c>
      <c r="AU699" s="94" t="s">
        <v>149</v>
      </c>
      <c r="AV699" s="96" t="s">
        <v>148</v>
      </c>
      <c r="AW699" s="95" t="s">
        <v>147</v>
      </c>
      <c r="AX699" s="94" t="s">
        <v>146</v>
      </c>
      <c r="AY699" s="93" t="s">
        <v>145</v>
      </c>
      <c r="AZ699" s="92" t="s">
        <v>144</v>
      </c>
      <c r="BA699" s="92" t="s">
        <v>143</v>
      </c>
      <c r="BB699" s="91" t="s">
        <v>142</v>
      </c>
    </row>
    <row r="700" spans="2:62" ht="48" thickBot="1" x14ac:dyDescent="0.3">
      <c r="B700" s="90" t="s">
        <v>200</v>
      </c>
      <c r="C700" s="89"/>
      <c r="D700" s="88">
        <v>180</v>
      </c>
      <c r="E700" s="258"/>
      <c r="F700" s="259"/>
      <c r="G700" s="260"/>
      <c r="H700" s="87" t="s">
        <v>140</v>
      </c>
      <c r="I700" s="86"/>
      <c r="J700" s="86"/>
      <c r="K700" s="85"/>
      <c r="L700" s="84"/>
      <c r="M700" s="81"/>
      <c r="N700" s="84"/>
      <c r="O700" s="81"/>
      <c r="P700" s="84"/>
      <c r="Q700" s="81"/>
      <c r="R700" s="84"/>
      <c r="S700" s="81"/>
      <c r="T700" s="84"/>
      <c r="U700" s="81"/>
      <c r="V700" s="84"/>
      <c r="W700" s="81"/>
      <c r="X700" s="84"/>
      <c r="Y700" s="81"/>
      <c r="Z700" s="84"/>
      <c r="AA700" s="83"/>
      <c r="AB700" s="82" t="s">
        <v>139</v>
      </c>
      <c r="AC700" s="81"/>
      <c r="AD700" s="81"/>
      <c r="AE700" s="81"/>
      <c r="AF700" s="80"/>
      <c r="AG700" s="80"/>
      <c r="AH700" s="60"/>
      <c r="AI700" s="79" t="s">
        <v>138</v>
      </c>
      <c r="AJ700" s="78">
        <f t="shared" ref="AJ700:BB700" si="92">SUM(AJ702:AJ713)</f>
        <v>30</v>
      </c>
      <c r="AK700" s="77">
        <f t="shared" si="92"/>
        <v>11</v>
      </c>
      <c r="AL700" s="76">
        <f t="shared" si="92"/>
        <v>0</v>
      </c>
      <c r="AM700" s="78">
        <f t="shared" si="92"/>
        <v>32</v>
      </c>
      <c r="AN700" s="77">
        <f t="shared" si="92"/>
        <v>11</v>
      </c>
      <c r="AO700" s="76">
        <f t="shared" si="92"/>
        <v>0</v>
      </c>
      <c r="AP700" s="78">
        <f t="shared" si="92"/>
        <v>3</v>
      </c>
      <c r="AQ700" s="77">
        <f t="shared" si="92"/>
        <v>0</v>
      </c>
      <c r="AR700" s="76">
        <f t="shared" si="92"/>
        <v>0</v>
      </c>
      <c r="AS700" s="78">
        <f t="shared" si="92"/>
        <v>1</v>
      </c>
      <c r="AT700" s="77">
        <f t="shared" si="92"/>
        <v>0</v>
      </c>
      <c r="AU700" s="76">
        <f t="shared" si="92"/>
        <v>0</v>
      </c>
      <c r="AV700" s="78">
        <f t="shared" si="92"/>
        <v>0</v>
      </c>
      <c r="AW700" s="77">
        <f t="shared" si="92"/>
        <v>0</v>
      </c>
      <c r="AX700" s="76">
        <f t="shared" si="92"/>
        <v>0</v>
      </c>
      <c r="AY700" s="75">
        <f t="shared" si="92"/>
        <v>0</v>
      </c>
      <c r="AZ700" s="74">
        <f t="shared" si="92"/>
        <v>0</v>
      </c>
      <c r="BA700" s="74">
        <f t="shared" si="92"/>
        <v>0</v>
      </c>
      <c r="BB700" s="73">
        <f t="shared" si="92"/>
        <v>0</v>
      </c>
      <c r="BC700" s="72" t="s">
        <v>137</v>
      </c>
      <c r="BF700" s="5">
        <f>SUM(AJ700:AL700)/$BG$5</f>
        <v>13.666666666666666</v>
      </c>
      <c r="BG700" s="5">
        <f>SUM(AM700:AO700,AY700)/$BG$5</f>
        <v>14.333333333333334</v>
      </c>
      <c r="BH700" s="5">
        <f>SUM(AP700:AR700,AZ700)/$BG$5</f>
        <v>1</v>
      </c>
      <c r="BI700" s="5">
        <f>SUM(AS700:AU700,BA700)/$BG$5</f>
        <v>0.33333333333333331</v>
      </c>
      <c r="BJ700" s="5">
        <f>SUM(AV700:AX700,BB700)/$BG$5</f>
        <v>0</v>
      </c>
    </row>
    <row r="701" spans="2:62" ht="37.5" thickBot="1" x14ac:dyDescent="0.3">
      <c r="B701" s="71"/>
      <c r="C701" s="70"/>
      <c r="D701" s="69"/>
      <c r="E701" s="68"/>
      <c r="F701" s="68"/>
      <c r="G701" s="67"/>
      <c r="H701" s="66"/>
      <c r="I701" s="64"/>
      <c r="J701" s="64"/>
      <c r="K701" s="65"/>
      <c r="L701" s="64"/>
      <c r="M701" s="62"/>
      <c r="N701" s="64"/>
      <c r="O701" s="62"/>
      <c r="P701" s="64"/>
      <c r="Q701" s="62"/>
      <c r="R701" s="64"/>
      <c r="S701" s="62"/>
      <c r="T701" s="64"/>
      <c r="U701" s="62"/>
      <c r="V701" s="64"/>
      <c r="W701" s="62"/>
      <c r="X701" s="64"/>
      <c r="Y701" s="62"/>
      <c r="Z701" s="64"/>
      <c r="AA701" s="62"/>
      <c r="AB701" s="63"/>
      <c r="AC701" s="62"/>
      <c r="AD701" s="62"/>
      <c r="AE701" s="62"/>
      <c r="AF701" s="61"/>
      <c r="AG701" s="61"/>
      <c r="AH701" s="60"/>
      <c r="AI701" s="59" t="s">
        <v>136</v>
      </c>
      <c r="AJ701" s="58">
        <f t="shared" ref="AJ701:BB701" si="93">AJ700/3</f>
        <v>10</v>
      </c>
      <c r="AK701" s="57">
        <f t="shared" si="93"/>
        <v>3.6666666666666665</v>
      </c>
      <c r="AL701" s="56">
        <f t="shared" si="93"/>
        <v>0</v>
      </c>
      <c r="AM701" s="58">
        <f t="shared" si="93"/>
        <v>10.666666666666666</v>
      </c>
      <c r="AN701" s="57">
        <f t="shared" si="93"/>
        <v>3.6666666666666665</v>
      </c>
      <c r="AO701" s="56">
        <f t="shared" si="93"/>
        <v>0</v>
      </c>
      <c r="AP701" s="58">
        <f t="shared" si="93"/>
        <v>1</v>
      </c>
      <c r="AQ701" s="57">
        <f t="shared" si="93"/>
        <v>0</v>
      </c>
      <c r="AR701" s="56">
        <f t="shared" si="93"/>
        <v>0</v>
      </c>
      <c r="AS701" s="58">
        <f t="shared" si="93"/>
        <v>0.33333333333333331</v>
      </c>
      <c r="AT701" s="57">
        <f t="shared" si="93"/>
        <v>0</v>
      </c>
      <c r="AU701" s="56">
        <f t="shared" si="93"/>
        <v>0</v>
      </c>
      <c r="AV701" s="58">
        <f t="shared" si="93"/>
        <v>0</v>
      </c>
      <c r="AW701" s="57">
        <f t="shared" si="93"/>
        <v>0</v>
      </c>
      <c r="AX701" s="56">
        <f t="shared" si="93"/>
        <v>0</v>
      </c>
      <c r="AY701" s="55">
        <f t="shared" si="93"/>
        <v>0</v>
      </c>
      <c r="AZ701" s="54">
        <f t="shared" si="93"/>
        <v>0</v>
      </c>
      <c r="BA701" s="54">
        <f t="shared" si="93"/>
        <v>0</v>
      </c>
      <c r="BB701" s="53">
        <f t="shared" si="93"/>
        <v>0</v>
      </c>
      <c r="BC701" s="52" t="s">
        <v>135</v>
      </c>
    </row>
    <row r="702" spans="2:62" ht="28.15" customHeight="1" x14ac:dyDescent="0.2">
      <c r="B702" s="30"/>
      <c r="C702" s="242">
        <v>1</v>
      </c>
      <c r="D702" s="44"/>
      <c r="E702" s="43"/>
      <c r="F702" s="43"/>
      <c r="G702" s="42"/>
      <c r="H702" s="223" t="s">
        <v>183</v>
      </c>
      <c r="I702" s="246">
        <v>29</v>
      </c>
      <c r="J702" s="246">
        <v>15</v>
      </c>
      <c r="K702" s="246">
        <v>10</v>
      </c>
      <c r="L702" s="41" t="s">
        <v>133</v>
      </c>
      <c r="M702" s="40" t="s">
        <v>104</v>
      </c>
      <c r="N702" s="41" t="s">
        <v>131</v>
      </c>
      <c r="O702" s="40" t="s">
        <v>121</v>
      </c>
      <c r="P702" s="41" t="s">
        <v>130</v>
      </c>
      <c r="Q702" s="40"/>
      <c r="R702" s="41" t="s">
        <v>129</v>
      </c>
      <c r="S702" s="40"/>
      <c r="T702" s="41" t="s">
        <v>128</v>
      </c>
      <c r="U702" s="40"/>
      <c r="V702" s="41" t="s">
        <v>127</v>
      </c>
      <c r="W702" s="40"/>
      <c r="X702" s="41" t="s">
        <v>126</v>
      </c>
      <c r="Y702" s="40"/>
      <c r="Z702" s="41" t="s">
        <v>125</v>
      </c>
      <c r="AA702" s="40"/>
      <c r="AB702" s="39"/>
      <c r="AC702" s="40"/>
      <c r="AD702" s="39"/>
      <c r="AE702" s="38"/>
      <c r="AF702" s="250"/>
      <c r="AG702" s="250"/>
      <c r="AH702" s="37"/>
      <c r="AI702" s="11"/>
      <c r="AJ702" s="233">
        <f>SUMPRODUCT(LEN($M702:$S705)-LEN(SUBSTITUTE($M702:$S705,"A", "")))</f>
        <v>1</v>
      </c>
      <c r="AK702" s="239">
        <f>SUMPRODUCT(LEN($AD702:$AD705)-LEN(SUBSTITUTE($AD702:$AD705,"A", "")))</f>
        <v>0</v>
      </c>
      <c r="AL702" s="230">
        <f>SUMPRODUCT(LEN($AC702:$AC705)-LEN(SUBSTITUTE($AC702:$AC705,"A", "")))</f>
        <v>0</v>
      </c>
      <c r="AM702" s="233">
        <f>SUMPRODUCT(LEN($M702:$S705)-LEN(SUBSTITUTE($M702:$S705,"S", "")))</f>
        <v>4</v>
      </c>
      <c r="AN702" s="239">
        <f>SUMPRODUCT(LEN($AD702:$AD705)-LEN(SUBSTITUTE($AD702:$AD705,"S", "")))</f>
        <v>0</v>
      </c>
      <c r="AO702" s="230">
        <f>SUMPRODUCT(LEN($AC702:$AC705)-LEN(SUBSTITUTE($AC702:$AC705,"S", "")))</f>
        <v>0</v>
      </c>
      <c r="AP702" s="233">
        <f>SUMPRODUCT(LEN($M702:$S705)-LEN(SUBSTITUTE($M702:$S705,"F", "")))</f>
        <v>0</v>
      </c>
      <c r="AQ702" s="239">
        <f>SUMPRODUCT(LEN($AD702:$AD705)-LEN(SUBSTITUTE($AD702:$AD705,"F", "")))</f>
        <v>0</v>
      </c>
      <c r="AR702" s="230">
        <f>SUMPRODUCT(LEN($AC702:$AC705)-LEN(SUBSTITUTE($AC702:$AC705,"F", "")))</f>
        <v>0</v>
      </c>
      <c r="AS702" s="233">
        <f>SUMPRODUCT(LEN($M702:$S705)-LEN(SUBSTITUTE($M702:$S705,"G", "")))</f>
        <v>0</v>
      </c>
      <c r="AT702" s="239">
        <f>SUMPRODUCT(LEN($AD702:$AD705)-LEN(SUBSTITUTE($AD702:$AD705,"G", "")))</f>
        <v>0</v>
      </c>
      <c r="AU702" s="230">
        <f>SUMPRODUCT(LEN($AC702:$AC705)-LEN(SUBSTITUTE($AC702:$AC705,"G", "")))</f>
        <v>0</v>
      </c>
      <c r="AV702" s="233">
        <f>SUMPRODUCT(LEN($L702:$S705)-LEN(SUBSTITUTE($L702:$S705,"M", "")))</f>
        <v>0</v>
      </c>
      <c r="AW702" s="236">
        <f>SUMPRODUCT(LEN($AD702:$AD705)-LEN(SUBSTITUTE($AD702:$AD705,"M", "")))</f>
        <v>0</v>
      </c>
      <c r="AX702" s="230">
        <f>SUMPRODUCT(LEN($AC702:$AC705)-LEN(SUBSTITUTE($AC702:$AC705,"M", "")))</f>
        <v>0</v>
      </c>
      <c r="AY702" s="291">
        <f>SUMPRODUCT(LEN($AE702:$AE705)-LEN(SUBSTITUTE($AE702:$AE705,"S", "")))</f>
        <v>0</v>
      </c>
      <c r="AZ702" s="227">
        <f>SUMPRODUCT(LEN($AE702:$AE705)-LEN(SUBSTITUTE($AE702:$AE705,"F", "")))</f>
        <v>0</v>
      </c>
      <c r="BA702" s="227">
        <f>SUMPRODUCT(LEN($AE702:$AE705)-LEN(SUBSTITUTE($AE702:$AE705,"G", "")))</f>
        <v>0</v>
      </c>
      <c r="BB702" s="294">
        <f>SUMPRODUCT(LEN($AE702:$AE705)-LEN(SUBSTITUTE($AE702:$AE705,"M", "")))</f>
        <v>0</v>
      </c>
    </row>
    <row r="703" spans="2:62" ht="28.15" customHeight="1" thickBot="1" x14ac:dyDescent="0.25">
      <c r="B703" s="30"/>
      <c r="C703" s="243"/>
      <c r="D703" s="36"/>
      <c r="E703" s="35"/>
      <c r="F703" s="35"/>
      <c r="G703" s="34"/>
      <c r="H703" s="224"/>
      <c r="I703" s="247"/>
      <c r="J703" s="247"/>
      <c r="K703" s="247"/>
      <c r="L703" s="33" t="s">
        <v>123</v>
      </c>
      <c r="M703" s="32" t="s">
        <v>121</v>
      </c>
      <c r="N703" s="33" t="s">
        <v>122</v>
      </c>
      <c r="O703" s="32"/>
      <c r="P703" s="33" t="s">
        <v>120</v>
      </c>
      <c r="Q703" s="32"/>
      <c r="R703" s="33" t="s">
        <v>119</v>
      </c>
      <c r="S703" s="32"/>
      <c r="T703" s="33" t="s">
        <v>118</v>
      </c>
      <c r="U703" s="32"/>
      <c r="V703" s="33" t="s">
        <v>117</v>
      </c>
      <c r="W703" s="32"/>
      <c r="X703" s="33" t="s">
        <v>116</v>
      </c>
      <c r="Y703" s="32"/>
      <c r="Z703" s="33" t="s">
        <v>115</v>
      </c>
      <c r="AA703" s="32"/>
      <c r="AB703" s="31"/>
      <c r="AC703" s="32"/>
      <c r="AD703" s="31"/>
      <c r="AE703" s="23"/>
      <c r="AF703" s="251"/>
      <c r="AG703" s="251"/>
      <c r="AH703" s="22"/>
      <c r="AI703" s="11"/>
      <c r="AJ703" s="234"/>
      <c r="AK703" s="240"/>
      <c r="AL703" s="231"/>
      <c r="AM703" s="234"/>
      <c r="AN703" s="240"/>
      <c r="AO703" s="231"/>
      <c r="AP703" s="234"/>
      <c r="AQ703" s="240"/>
      <c r="AR703" s="231"/>
      <c r="AS703" s="234"/>
      <c r="AT703" s="240"/>
      <c r="AU703" s="231"/>
      <c r="AV703" s="234"/>
      <c r="AW703" s="237"/>
      <c r="AX703" s="231"/>
      <c r="AY703" s="292"/>
      <c r="AZ703" s="228"/>
      <c r="BA703" s="228"/>
      <c r="BB703" s="295"/>
    </row>
    <row r="704" spans="2:62" ht="28.15" customHeight="1" x14ac:dyDescent="0.2">
      <c r="B704" s="30"/>
      <c r="C704" s="244"/>
      <c r="D704" s="29"/>
      <c r="E704" s="28"/>
      <c r="F704" s="28"/>
      <c r="G704" s="27"/>
      <c r="H704" s="225">
        <v>180</v>
      </c>
      <c r="I704" s="248"/>
      <c r="J704" s="248"/>
      <c r="K704" s="248"/>
      <c r="L704" s="26" t="s">
        <v>114</v>
      </c>
      <c r="M704" s="25" t="s">
        <v>121</v>
      </c>
      <c r="N704" s="26" t="s">
        <v>112</v>
      </c>
      <c r="O704" s="25"/>
      <c r="P704" s="26" t="s">
        <v>111</v>
      </c>
      <c r="Q704" s="25"/>
      <c r="R704" s="26" t="s">
        <v>110</v>
      </c>
      <c r="S704" s="25"/>
      <c r="T704" s="26" t="s">
        <v>109</v>
      </c>
      <c r="U704" s="25"/>
      <c r="V704" s="26" t="s">
        <v>108</v>
      </c>
      <c r="W704" s="25"/>
      <c r="X704" s="26" t="s">
        <v>107</v>
      </c>
      <c r="Y704" s="25"/>
      <c r="Z704" s="26" t="s">
        <v>106</v>
      </c>
      <c r="AA704" s="25"/>
      <c r="AB704" s="24"/>
      <c r="AC704" s="25"/>
      <c r="AD704" s="24"/>
      <c r="AE704" s="23"/>
      <c r="AF704" s="251"/>
      <c r="AG704" s="251"/>
      <c r="AH704" s="22"/>
      <c r="AI704" s="11"/>
      <c r="AJ704" s="234"/>
      <c r="AK704" s="240"/>
      <c r="AL704" s="231"/>
      <c r="AM704" s="234"/>
      <c r="AN704" s="240"/>
      <c r="AO704" s="231"/>
      <c r="AP704" s="234"/>
      <c r="AQ704" s="240"/>
      <c r="AR704" s="231"/>
      <c r="AS704" s="234"/>
      <c r="AT704" s="240"/>
      <c r="AU704" s="231"/>
      <c r="AV704" s="234"/>
      <c r="AW704" s="237"/>
      <c r="AX704" s="231"/>
      <c r="AY704" s="292"/>
      <c r="AZ704" s="228"/>
      <c r="BA704" s="228"/>
      <c r="BB704" s="295"/>
    </row>
    <row r="705" spans="2:62" ht="28.15" customHeight="1" thickBot="1" x14ac:dyDescent="0.25">
      <c r="B705" s="30"/>
      <c r="C705" s="253"/>
      <c r="D705" s="51"/>
      <c r="E705" s="50"/>
      <c r="F705" s="50"/>
      <c r="G705" s="49"/>
      <c r="H705" s="226"/>
      <c r="I705" s="254"/>
      <c r="J705" s="254"/>
      <c r="K705" s="254"/>
      <c r="L705" s="48" t="s">
        <v>105</v>
      </c>
      <c r="M705" s="47" t="s">
        <v>121</v>
      </c>
      <c r="N705" s="48" t="s">
        <v>103</v>
      </c>
      <c r="O705" s="47"/>
      <c r="P705" s="48" t="s">
        <v>102</v>
      </c>
      <c r="Q705" s="47"/>
      <c r="R705" s="48" t="s">
        <v>101</v>
      </c>
      <c r="S705" s="47"/>
      <c r="T705" s="48">
        <v>20</v>
      </c>
      <c r="U705" s="47"/>
      <c r="V705" s="48" t="s">
        <v>100</v>
      </c>
      <c r="W705" s="47"/>
      <c r="X705" s="48" t="s">
        <v>99</v>
      </c>
      <c r="Y705" s="47"/>
      <c r="Z705" s="48" t="s">
        <v>98</v>
      </c>
      <c r="AA705" s="47"/>
      <c r="AB705" s="16"/>
      <c r="AC705" s="47"/>
      <c r="AD705" s="16"/>
      <c r="AE705" s="46"/>
      <c r="AF705" s="255"/>
      <c r="AG705" s="255"/>
      <c r="AH705" s="45"/>
      <c r="AI705" s="11"/>
      <c r="AJ705" s="235"/>
      <c r="AK705" s="241"/>
      <c r="AL705" s="232"/>
      <c r="AM705" s="235"/>
      <c r="AN705" s="241"/>
      <c r="AO705" s="232"/>
      <c r="AP705" s="235"/>
      <c r="AQ705" s="241"/>
      <c r="AR705" s="232"/>
      <c r="AS705" s="235"/>
      <c r="AT705" s="241"/>
      <c r="AU705" s="232"/>
      <c r="AV705" s="235"/>
      <c r="AW705" s="238"/>
      <c r="AX705" s="232"/>
      <c r="AY705" s="293"/>
      <c r="AZ705" s="229"/>
      <c r="BA705" s="229"/>
      <c r="BB705" s="296"/>
    </row>
    <row r="706" spans="2:62" ht="28.15" customHeight="1" x14ac:dyDescent="0.2">
      <c r="B706" s="30"/>
      <c r="C706" s="242">
        <v>2</v>
      </c>
      <c r="D706" s="44"/>
      <c r="E706" s="43"/>
      <c r="F706" s="43"/>
      <c r="G706" s="42"/>
      <c r="H706" s="223"/>
      <c r="I706" s="246">
        <v>39</v>
      </c>
      <c r="J706" s="246">
        <v>19</v>
      </c>
      <c r="K706" s="246">
        <v>9</v>
      </c>
      <c r="L706" s="41" t="s">
        <v>133</v>
      </c>
      <c r="M706" s="40" t="s">
        <v>422</v>
      </c>
      <c r="N706" s="41" t="s">
        <v>131</v>
      </c>
      <c r="O706" s="40" t="s">
        <v>188</v>
      </c>
      <c r="P706" s="41" t="s">
        <v>130</v>
      </c>
      <c r="Q706" s="40" t="s">
        <v>121</v>
      </c>
      <c r="R706" s="41" t="s">
        <v>129</v>
      </c>
      <c r="S706" s="40"/>
      <c r="T706" s="41" t="s">
        <v>128</v>
      </c>
      <c r="U706" s="40"/>
      <c r="V706" s="41" t="s">
        <v>127</v>
      </c>
      <c r="W706" s="40"/>
      <c r="X706" s="41" t="s">
        <v>126</v>
      </c>
      <c r="Y706" s="40"/>
      <c r="Z706" s="41" t="s">
        <v>125</v>
      </c>
      <c r="AA706" s="40"/>
      <c r="AB706" s="39"/>
      <c r="AC706" s="40"/>
      <c r="AD706" s="39" t="s">
        <v>175</v>
      </c>
      <c r="AE706" s="38"/>
      <c r="AF706" s="250">
        <v>9</v>
      </c>
      <c r="AG706" s="250"/>
      <c r="AH706" s="37"/>
      <c r="AI706" s="11"/>
      <c r="AJ706" s="233">
        <f>SUMPRODUCT(LEN($M706:$S709)-LEN(SUBSTITUTE($M706:$S709,"A", "")))</f>
        <v>7</v>
      </c>
      <c r="AK706" s="239">
        <f>SUMPRODUCT(LEN($AD706:$AD709)-LEN(SUBSTITUTE($AD706:$AD709,"A", "")))</f>
        <v>2</v>
      </c>
      <c r="AL706" s="230">
        <f>SUMPRODUCT(LEN($AC706:$AC709)-LEN(SUBSTITUTE($AC706:$AC709,"A", "")))</f>
        <v>0</v>
      </c>
      <c r="AM706" s="233">
        <f>SUMPRODUCT(LEN($M706:$S709)-LEN(SUBSTITUTE($M706:$S709,"S", "")))</f>
        <v>15</v>
      </c>
      <c r="AN706" s="239">
        <f>SUMPRODUCT(LEN($AD706:$AD709)-LEN(SUBSTITUTE($AD706:$AD709,"S", "")))</f>
        <v>2</v>
      </c>
      <c r="AO706" s="230">
        <f>SUMPRODUCT(LEN($AC706:$AC709)-LEN(SUBSTITUTE($AC706:$AC709,"S", "")))</f>
        <v>0</v>
      </c>
      <c r="AP706" s="233">
        <f>SUMPRODUCT(LEN($M706:$S709)-LEN(SUBSTITUTE($M706:$S709,"F", "")))</f>
        <v>1</v>
      </c>
      <c r="AQ706" s="239">
        <f>SUMPRODUCT(LEN($AD706:$AD709)-LEN(SUBSTITUTE($AD706:$AD709,"F", "")))</f>
        <v>0</v>
      </c>
      <c r="AR706" s="230">
        <f>SUMPRODUCT(LEN($AC706:$AC709)-LEN(SUBSTITUTE($AC706:$AC709,"F", "")))</f>
        <v>0</v>
      </c>
      <c r="AS706" s="233">
        <f>SUMPRODUCT(LEN($M706:$S709)-LEN(SUBSTITUTE($M706:$S709,"G", "")))</f>
        <v>0</v>
      </c>
      <c r="AT706" s="239">
        <f>SUMPRODUCT(LEN($AD706:$AD709)-LEN(SUBSTITUTE($AD706:$AD709,"G", "")))</f>
        <v>0</v>
      </c>
      <c r="AU706" s="230">
        <f>SUMPRODUCT(LEN($AC706:$AC709)-LEN(SUBSTITUTE($AC706:$AC709,"G", "")))</f>
        <v>0</v>
      </c>
      <c r="AV706" s="233">
        <f>SUMPRODUCT(LEN($L706:$S709)-LEN(SUBSTITUTE($L706:$S709,"M", "")))</f>
        <v>0</v>
      </c>
      <c r="AW706" s="236">
        <f>SUMPRODUCT(LEN($AD706:$AD709)-LEN(SUBSTITUTE($AD706:$AD709,"M", "")))</f>
        <v>0</v>
      </c>
      <c r="AX706" s="230">
        <f>SUMPRODUCT(LEN($AC706:$AC709)-LEN(SUBSTITUTE($AC706:$AC709,"M", "")))</f>
        <v>0</v>
      </c>
      <c r="AY706" s="291">
        <f>SUMPRODUCT(LEN($AE706:$AE709)-LEN(SUBSTITUTE($AE706:$AE709,"S", "")))</f>
        <v>0</v>
      </c>
      <c r="AZ706" s="227">
        <f>SUMPRODUCT(LEN($AE706:$AE709)-LEN(SUBSTITUTE($AE706:$AE709,"F", "")))</f>
        <v>0</v>
      </c>
      <c r="BA706" s="227">
        <f>SUMPRODUCT(LEN($AE706:$AE709)-LEN(SUBSTITUTE($AE706:$AE709,"G", "")))</f>
        <v>0</v>
      </c>
      <c r="BB706" s="294">
        <f>SUMPRODUCT(LEN($AE706:$AE709)-LEN(SUBSTITUTE($AE706:$AE709,"M", "")))</f>
        <v>0</v>
      </c>
    </row>
    <row r="707" spans="2:62" ht="28.15" customHeight="1" thickBot="1" x14ac:dyDescent="0.25">
      <c r="B707" s="30"/>
      <c r="C707" s="243"/>
      <c r="D707" s="36"/>
      <c r="E707" s="35"/>
      <c r="F707" s="35"/>
      <c r="G707" s="34"/>
      <c r="H707" s="224"/>
      <c r="I707" s="247"/>
      <c r="J707" s="247"/>
      <c r="K707" s="247"/>
      <c r="L707" s="33" t="s">
        <v>123</v>
      </c>
      <c r="M707" s="32" t="s">
        <v>215</v>
      </c>
      <c r="N707" s="33" t="s">
        <v>122</v>
      </c>
      <c r="O707" s="32" t="s">
        <v>175</v>
      </c>
      <c r="P707" s="33" t="s">
        <v>120</v>
      </c>
      <c r="Q707" s="32" t="s">
        <v>121</v>
      </c>
      <c r="R707" s="33" t="s">
        <v>119</v>
      </c>
      <c r="S707" s="32"/>
      <c r="T707" s="33" t="s">
        <v>118</v>
      </c>
      <c r="U707" s="32"/>
      <c r="V707" s="33" t="s">
        <v>117</v>
      </c>
      <c r="W707" s="32"/>
      <c r="X707" s="33" t="s">
        <v>116</v>
      </c>
      <c r="Y707" s="32"/>
      <c r="Z707" s="33" t="s">
        <v>115</v>
      </c>
      <c r="AA707" s="32"/>
      <c r="AB707" s="31"/>
      <c r="AC707" s="32"/>
      <c r="AD707" s="31" t="s">
        <v>124</v>
      </c>
      <c r="AE707" s="23"/>
      <c r="AF707" s="251"/>
      <c r="AG707" s="251"/>
      <c r="AH707" s="22"/>
      <c r="AI707" s="11"/>
      <c r="AJ707" s="234"/>
      <c r="AK707" s="240"/>
      <c r="AL707" s="231"/>
      <c r="AM707" s="234"/>
      <c r="AN707" s="240"/>
      <c r="AO707" s="231"/>
      <c r="AP707" s="234"/>
      <c r="AQ707" s="240"/>
      <c r="AR707" s="231"/>
      <c r="AS707" s="234"/>
      <c r="AT707" s="240"/>
      <c r="AU707" s="231"/>
      <c r="AV707" s="234"/>
      <c r="AW707" s="237"/>
      <c r="AX707" s="231"/>
      <c r="AY707" s="292"/>
      <c r="AZ707" s="228"/>
      <c r="BA707" s="228"/>
      <c r="BB707" s="295"/>
    </row>
    <row r="708" spans="2:62" ht="28.15" customHeight="1" x14ac:dyDescent="0.2">
      <c r="B708" s="30"/>
      <c r="C708" s="244"/>
      <c r="D708" s="29"/>
      <c r="E708" s="28"/>
      <c r="F708" s="28"/>
      <c r="G708" s="27"/>
      <c r="H708" s="225"/>
      <c r="I708" s="248"/>
      <c r="J708" s="248"/>
      <c r="K708" s="248"/>
      <c r="L708" s="26" t="s">
        <v>114</v>
      </c>
      <c r="M708" s="25" t="s">
        <v>217</v>
      </c>
      <c r="N708" s="26" t="s">
        <v>112</v>
      </c>
      <c r="O708" s="25" t="s">
        <v>175</v>
      </c>
      <c r="P708" s="26" t="s">
        <v>111</v>
      </c>
      <c r="Q708" s="25"/>
      <c r="R708" s="26" t="s">
        <v>110</v>
      </c>
      <c r="S708" s="25"/>
      <c r="T708" s="26" t="s">
        <v>109</v>
      </c>
      <c r="U708" s="25"/>
      <c r="V708" s="26" t="s">
        <v>108</v>
      </c>
      <c r="W708" s="25"/>
      <c r="X708" s="26" t="s">
        <v>107</v>
      </c>
      <c r="Y708" s="25"/>
      <c r="Z708" s="26" t="s">
        <v>106</v>
      </c>
      <c r="AA708" s="25"/>
      <c r="AB708" s="24"/>
      <c r="AC708" s="25"/>
      <c r="AD708" s="24"/>
      <c r="AE708" s="23"/>
      <c r="AF708" s="251"/>
      <c r="AG708" s="251"/>
      <c r="AH708" s="22"/>
      <c r="AI708" s="11"/>
      <c r="AJ708" s="234"/>
      <c r="AK708" s="240"/>
      <c r="AL708" s="231"/>
      <c r="AM708" s="234"/>
      <c r="AN708" s="240"/>
      <c r="AO708" s="231"/>
      <c r="AP708" s="234"/>
      <c r="AQ708" s="240"/>
      <c r="AR708" s="231"/>
      <c r="AS708" s="234"/>
      <c r="AT708" s="240"/>
      <c r="AU708" s="231"/>
      <c r="AV708" s="234"/>
      <c r="AW708" s="237"/>
      <c r="AX708" s="231"/>
      <c r="AY708" s="292"/>
      <c r="AZ708" s="228"/>
      <c r="BA708" s="228"/>
      <c r="BB708" s="295"/>
    </row>
    <row r="709" spans="2:62" ht="28.15" customHeight="1" thickBot="1" x14ac:dyDescent="0.25">
      <c r="B709" s="30"/>
      <c r="C709" s="253"/>
      <c r="D709" s="51"/>
      <c r="E709" s="50"/>
      <c r="F709" s="50"/>
      <c r="G709" s="49"/>
      <c r="H709" s="226"/>
      <c r="I709" s="254"/>
      <c r="J709" s="254"/>
      <c r="K709" s="254"/>
      <c r="L709" s="48" t="s">
        <v>105</v>
      </c>
      <c r="M709" s="47" t="s">
        <v>215</v>
      </c>
      <c r="N709" s="48" t="s">
        <v>103</v>
      </c>
      <c r="O709" s="47" t="s">
        <v>121</v>
      </c>
      <c r="P709" s="48" t="s">
        <v>102</v>
      </c>
      <c r="Q709" s="47"/>
      <c r="R709" s="48" t="s">
        <v>101</v>
      </c>
      <c r="S709" s="47"/>
      <c r="T709" s="48">
        <v>20</v>
      </c>
      <c r="U709" s="47"/>
      <c r="V709" s="48" t="s">
        <v>100</v>
      </c>
      <c r="W709" s="47"/>
      <c r="X709" s="48" t="s">
        <v>99</v>
      </c>
      <c r="Y709" s="47"/>
      <c r="Z709" s="48" t="s">
        <v>98</v>
      </c>
      <c r="AA709" s="47"/>
      <c r="AB709" s="16"/>
      <c r="AC709" s="47"/>
      <c r="AD709" s="16"/>
      <c r="AE709" s="46"/>
      <c r="AF709" s="255"/>
      <c r="AG709" s="255"/>
      <c r="AH709" s="45"/>
      <c r="AI709" s="11"/>
      <c r="AJ709" s="235"/>
      <c r="AK709" s="241"/>
      <c r="AL709" s="232"/>
      <c r="AM709" s="235"/>
      <c r="AN709" s="241"/>
      <c r="AO709" s="232"/>
      <c r="AP709" s="235"/>
      <c r="AQ709" s="241"/>
      <c r="AR709" s="232"/>
      <c r="AS709" s="235"/>
      <c r="AT709" s="241"/>
      <c r="AU709" s="232"/>
      <c r="AV709" s="235"/>
      <c r="AW709" s="238"/>
      <c r="AX709" s="232"/>
      <c r="AY709" s="293"/>
      <c r="AZ709" s="229"/>
      <c r="BA709" s="229"/>
      <c r="BB709" s="296"/>
    </row>
    <row r="710" spans="2:62" ht="28.15" customHeight="1" x14ac:dyDescent="0.2">
      <c r="B710" s="30"/>
      <c r="C710" s="242">
        <v>3</v>
      </c>
      <c r="D710" s="44"/>
      <c r="E710" s="43"/>
      <c r="F710" s="43"/>
      <c r="G710" s="42"/>
      <c r="H710" s="223"/>
      <c r="I710" s="246">
        <v>58</v>
      </c>
      <c r="J710" s="246">
        <v>20</v>
      </c>
      <c r="K710" s="246">
        <v>7</v>
      </c>
      <c r="L710" s="41" t="s">
        <v>133</v>
      </c>
      <c r="M710" s="40" t="s">
        <v>454</v>
      </c>
      <c r="N710" s="41" t="s">
        <v>131</v>
      </c>
      <c r="O710" s="40" t="s">
        <v>388</v>
      </c>
      <c r="P710" s="41" t="s">
        <v>130</v>
      </c>
      <c r="Q710" s="40" t="s">
        <v>217</v>
      </c>
      <c r="R710" s="41" t="s">
        <v>129</v>
      </c>
      <c r="S710" s="40" t="s">
        <v>121</v>
      </c>
      <c r="T710" s="41" t="s">
        <v>128</v>
      </c>
      <c r="U710" s="40"/>
      <c r="V710" s="41" t="s">
        <v>127</v>
      </c>
      <c r="W710" s="40"/>
      <c r="X710" s="41" t="s">
        <v>126</v>
      </c>
      <c r="Y710" s="40"/>
      <c r="Z710" s="41" t="s">
        <v>125</v>
      </c>
      <c r="AA710" s="40"/>
      <c r="AB710" s="39"/>
      <c r="AC710" s="40"/>
      <c r="AD710" s="39" t="s">
        <v>453</v>
      </c>
      <c r="AE710" s="38"/>
      <c r="AF710" s="250">
        <v>9</v>
      </c>
      <c r="AG710" s="250"/>
      <c r="AH710" s="37"/>
      <c r="AI710" s="11"/>
      <c r="AJ710" s="233">
        <f>SUMPRODUCT(LEN($M710:$S713)-LEN(SUBSTITUTE($M710:$S713,"A", "")))</f>
        <v>22</v>
      </c>
      <c r="AK710" s="239">
        <f>SUMPRODUCT(LEN($AD710:$AD713)-LEN(SUBSTITUTE($AD710:$AD713,"A", "")))</f>
        <v>9</v>
      </c>
      <c r="AL710" s="230">
        <f>SUMPRODUCT(LEN($AC710:$AC713)-LEN(SUBSTITUTE($AC710:$AC713,"A", "")))</f>
        <v>0</v>
      </c>
      <c r="AM710" s="233">
        <f>SUMPRODUCT(LEN($M710:$S713)-LEN(SUBSTITUTE($M710:$S713,"S", "")))</f>
        <v>13</v>
      </c>
      <c r="AN710" s="239">
        <f>SUMPRODUCT(LEN($AD710:$AD713)-LEN(SUBSTITUTE($AD710:$AD713,"S", "")))</f>
        <v>9</v>
      </c>
      <c r="AO710" s="230">
        <f>SUMPRODUCT(LEN($AC710:$AC713)-LEN(SUBSTITUTE($AC710:$AC713,"S", "")))</f>
        <v>0</v>
      </c>
      <c r="AP710" s="233">
        <f>SUMPRODUCT(LEN($M710:$S713)-LEN(SUBSTITUTE($M710:$S713,"F", "")))</f>
        <v>2</v>
      </c>
      <c r="AQ710" s="239">
        <f>SUMPRODUCT(LEN($AD710:$AD713)-LEN(SUBSTITUTE($AD710:$AD713,"F", "")))</f>
        <v>0</v>
      </c>
      <c r="AR710" s="230">
        <f>SUMPRODUCT(LEN($AC710:$AC713)-LEN(SUBSTITUTE($AC710:$AC713,"F", "")))</f>
        <v>0</v>
      </c>
      <c r="AS710" s="233">
        <f>SUMPRODUCT(LEN($M710:$S713)-LEN(SUBSTITUTE($M710:$S713,"G", "")))</f>
        <v>1</v>
      </c>
      <c r="AT710" s="239">
        <f>SUMPRODUCT(LEN($AD710:$AD713)-LEN(SUBSTITUTE($AD710:$AD713,"G", "")))</f>
        <v>0</v>
      </c>
      <c r="AU710" s="230">
        <f>SUMPRODUCT(LEN($AC710:$AC713)-LEN(SUBSTITUTE($AC710:$AC713,"G", "")))</f>
        <v>0</v>
      </c>
      <c r="AV710" s="233">
        <f>SUMPRODUCT(LEN($L710:$S713)-LEN(SUBSTITUTE($L710:$S713,"M", "")))</f>
        <v>0</v>
      </c>
      <c r="AW710" s="236">
        <f>SUMPRODUCT(LEN($AD710:$AD713)-LEN(SUBSTITUTE($AD710:$AD713,"M", "")))</f>
        <v>0</v>
      </c>
      <c r="AX710" s="230">
        <f>SUMPRODUCT(LEN($AC710:$AC713)-LEN(SUBSTITUTE($AC710:$AC713,"M", "")))</f>
        <v>0</v>
      </c>
      <c r="AY710" s="291">
        <f>SUMPRODUCT(LEN($AE710:$AE713)-LEN(SUBSTITUTE($AE710:$AE713,"S", "")))</f>
        <v>0</v>
      </c>
      <c r="AZ710" s="227">
        <f>SUMPRODUCT(LEN($AE710:$AE713)-LEN(SUBSTITUTE($AE710:$AE713,"F", "")))</f>
        <v>0</v>
      </c>
      <c r="BA710" s="227">
        <f>SUMPRODUCT(LEN($AE710:$AE713)-LEN(SUBSTITUTE($AE710:$AE713,"G", "")))</f>
        <v>0</v>
      </c>
      <c r="BB710" s="294">
        <f>SUMPRODUCT(LEN($AE710:$AE713)-LEN(SUBSTITUTE($AE710:$AE713,"M", "")))</f>
        <v>0</v>
      </c>
    </row>
    <row r="711" spans="2:62" ht="28.15" customHeight="1" thickBot="1" x14ac:dyDescent="0.25">
      <c r="B711" s="30"/>
      <c r="C711" s="243"/>
      <c r="D711" s="36"/>
      <c r="E711" s="35"/>
      <c r="F711" s="35"/>
      <c r="G711" s="34"/>
      <c r="H711" s="224"/>
      <c r="I711" s="247"/>
      <c r="J711" s="247"/>
      <c r="K711" s="247"/>
      <c r="L711" s="33" t="s">
        <v>123</v>
      </c>
      <c r="M711" s="32" t="s">
        <v>452</v>
      </c>
      <c r="N711" s="33" t="s">
        <v>122</v>
      </c>
      <c r="O711" s="32" t="s">
        <v>451</v>
      </c>
      <c r="P711" s="33" t="s">
        <v>120</v>
      </c>
      <c r="Q711" s="32" t="s">
        <v>175</v>
      </c>
      <c r="R711" s="33" t="s">
        <v>119</v>
      </c>
      <c r="S711" s="32"/>
      <c r="T711" s="33" t="s">
        <v>118</v>
      </c>
      <c r="U711" s="32"/>
      <c r="V711" s="33" t="s">
        <v>117</v>
      </c>
      <c r="W711" s="32"/>
      <c r="X711" s="33" t="s">
        <v>116</v>
      </c>
      <c r="Y711" s="32"/>
      <c r="Z711" s="33" t="s">
        <v>115</v>
      </c>
      <c r="AA711" s="32"/>
      <c r="AB711" s="31"/>
      <c r="AC711" s="32"/>
      <c r="AD711" s="31" t="s">
        <v>450</v>
      </c>
      <c r="AE711" s="23"/>
      <c r="AF711" s="251"/>
      <c r="AG711" s="251"/>
      <c r="AH711" s="22"/>
      <c r="AI711" s="11"/>
      <c r="AJ711" s="234"/>
      <c r="AK711" s="240"/>
      <c r="AL711" s="231"/>
      <c r="AM711" s="234"/>
      <c r="AN711" s="240"/>
      <c r="AO711" s="231"/>
      <c r="AP711" s="234"/>
      <c r="AQ711" s="240"/>
      <c r="AR711" s="231"/>
      <c r="AS711" s="234"/>
      <c r="AT711" s="240"/>
      <c r="AU711" s="231"/>
      <c r="AV711" s="234"/>
      <c r="AW711" s="237"/>
      <c r="AX711" s="231"/>
      <c r="AY711" s="292"/>
      <c r="AZ711" s="228"/>
      <c r="BA711" s="228"/>
      <c r="BB711" s="295"/>
    </row>
    <row r="712" spans="2:62" ht="28.15" customHeight="1" x14ac:dyDescent="0.2">
      <c r="B712" s="30"/>
      <c r="C712" s="244"/>
      <c r="D712" s="29"/>
      <c r="E712" s="28"/>
      <c r="F712" s="28"/>
      <c r="G712" s="27"/>
      <c r="H712" s="225"/>
      <c r="I712" s="248"/>
      <c r="J712" s="248"/>
      <c r="K712" s="248"/>
      <c r="L712" s="26" t="s">
        <v>114</v>
      </c>
      <c r="M712" s="25" t="s">
        <v>376</v>
      </c>
      <c r="N712" s="26" t="s">
        <v>112</v>
      </c>
      <c r="O712" s="25" t="s">
        <v>186</v>
      </c>
      <c r="P712" s="26" t="s">
        <v>111</v>
      </c>
      <c r="Q712" s="25" t="s">
        <v>121</v>
      </c>
      <c r="R712" s="26" t="s">
        <v>110</v>
      </c>
      <c r="S712" s="25"/>
      <c r="T712" s="26" t="s">
        <v>109</v>
      </c>
      <c r="U712" s="25"/>
      <c r="V712" s="26" t="s">
        <v>108</v>
      </c>
      <c r="W712" s="25"/>
      <c r="X712" s="26" t="s">
        <v>107</v>
      </c>
      <c r="Y712" s="25"/>
      <c r="Z712" s="26" t="s">
        <v>106</v>
      </c>
      <c r="AA712" s="25"/>
      <c r="AB712" s="24"/>
      <c r="AC712" s="25"/>
      <c r="AD712" s="24"/>
      <c r="AE712" s="23"/>
      <c r="AF712" s="251"/>
      <c r="AG712" s="251"/>
      <c r="AH712" s="22"/>
      <c r="AI712" s="11"/>
      <c r="AJ712" s="234"/>
      <c r="AK712" s="240"/>
      <c r="AL712" s="231"/>
      <c r="AM712" s="234"/>
      <c r="AN712" s="240"/>
      <c r="AO712" s="231"/>
      <c r="AP712" s="234"/>
      <c r="AQ712" s="240"/>
      <c r="AR712" s="231"/>
      <c r="AS712" s="234"/>
      <c r="AT712" s="240"/>
      <c r="AU712" s="231"/>
      <c r="AV712" s="234"/>
      <c r="AW712" s="237"/>
      <c r="AX712" s="231"/>
      <c r="AY712" s="292"/>
      <c r="AZ712" s="228"/>
      <c r="BA712" s="228"/>
      <c r="BB712" s="295"/>
    </row>
    <row r="713" spans="2:62" ht="28.15" customHeight="1" thickBot="1" x14ac:dyDescent="0.25">
      <c r="B713" s="21"/>
      <c r="C713" s="245"/>
      <c r="D713" s="20"/>
      <c r="E713" s="19"/>
      <c r="F713" s="19"/>
      <c r="G713" s="18"/>
      <c r="H713" s="226"/>
      <c r="I713" s="249"/>
      <c r="J713" s="249"/>
      <c r="K713" s="249"/>
      <c r="L713" s="17" t="s">
        <v>105</v>
      </c>
      <c r="M713" s="15" t="s">
        <v>449</v>
      </c>
      <c r="N713" s="17" t="s">
        <v>103</v>
      </c>
      <c r="O713" s="15" t="s">
        <v>195</v>
      </c>
      <c r="P713" s="17" t="s">
        <v>102</v>
      </c>
      <c r="Q713" s="15" t="s">
        <v>121</v>
      </c>
      <c r="R713" s="17" t="s">
        <v>101</v>
      </c>
      <c r="S713" s="15"/>
      <c r="T713" s="17">
        <v>20</v>
      </c>
      <c r="U713" s="15"/>
      <c r="V713" s="17" t="s">
        <v>100</v>
      </c>
      <c r="W713" s="15"/>
      <c r="X713" s="17" t="s">
        <v>99</v>
      </c>
      <c r="Y713" s="15"/>
      <c r="Z713" s="17" t="s">
        <v>98</v>
      </c>
      <c r="AA713" s="15"/>
      <c r="AB713" s="16"/>
      <c r="AC713" s="15"/>
      <c r="AD713" s="14"/>
      <c r="AE713" s="13"/>
      <c r="AF713" s="252"/>
      <c r="AG713" s="252"/>
      <c r="AH713" s="12"/>
      <c r="AI713" s="11"/>
      <c r="AJ713" s="235"/>
      <c r="AK713" s="241"/>
      <c r="AL713" s="232"/>
      <c r="AM713" s="235"/>
      <c r="AN713" s="241"/>
      <c r="AO713" s="232"/>
      <c r="AP713" s="235"/>
      <c r="AQ713" s="241"/>
      <c r="AR713" s="232"/>
      <c r="AS713" s="235"/>
      <c r="AT713" s="241"/>
      <c r="AU713" s="232"/>
      <c r="AV713" s="235"/>
      <c r="AW713" s="238"/>
      <c r="AX713" s="232"/>
      <c r="AY713" s="293"/>
      <c r="AZ713" s="229"/>
      <c r="BA713" s="229"/>
      <c r="BB713" s="296"/>
    </row>
    <row r="714" spans="2:62" ht="85.9" customHeight="1" thickTop="1" thickBot="1" x14ac:dyDescent="0.35">
      <c r="B714" s="105" t="s">
        <v>174</v>
      </c>
      <c r="C714" s="95" t="s">
        <v>173</v>
      </c>
      <c r="D714" s="100" t="s">
        <v>172</v>
      </c>
      <c r="E714" s="104" t="s">
        <v>171</v>
      </c>
      <c r="F714" s="103"/>
      <c r="G714" s="102"/>
      <c r="H714" s="101" t="s">
        <v>170</v>
      </c>
      <c r="I714" s="100" t="s">
        <v>96</v>
      </c>
      <c r="J714" s="100" t="s">
        <v>169</v>
      </c>
      <c r="K714" s="100" t="s">
        <v>97</v>
      </c>
      <c r="L714" s="256" t="s">
        <v>168</v>
      </c>
      <c r="M714" s="262"/>
      <c r="N714" s="256" t="s">
        <v>167</v>
      </c>
      <c r="O714" s="262"/>
      <c r="P714" s="256" t="s">
        <v>167</v>
      </c>
      <c r="Q714" s="257"/>
      <c r="R714" s="256" t="s">
        <v>167</v>
      </c>
      <c r="S714" s="257"/>
      <c r="T714" s="256" t="s">
        <v>167</v>
      </c>
      <c r="U714" s="257"/>
      <c r="V714" s="256" t="s">
        <v>167</v>
      </c>
      <c r="W714" s="257"/>
      <c r="X714" s="256" t="s">
        <v>167</v>
      </c>
      <c r="Y714" s="257"/>
      <c r="Z714" s="256" t="s">
        <v>167</v>
      </c>
      <c r="AA714" s="257"/>
      <c r="AB714" s="261" t="s">
        <v>166</v>
      </c>
      <c r="AC714" s="257"/>
      <c r="AD714" s="101" t="s">
        <v>165</v>
      </c>
      <c r="AE714" s="101" t="s">
        <v>164</v>
      </c>
      <c r="AF714" s="100" t="s">
        <v>163</v>
      </c>
      <c r="AG714" s="100" t="s">
        <v>162</v>
      </c>
      <c r="AH714" s="99" t="s">
        <v>161</v>
      </c>
      <c r="AI714" s="98"/>
      <c r="AJ714" s="96" t="s">
        <v>160</v>
      </c>
      <c r="AK714" s="95" t="s">
        <v>159</v>
      </c>
      <c r="AL714" s="94" t="s">
        <v>158</v>
      </c>
      <c r="AM714" s="96" t="s">
        <v>157</v>
      </c>
      <c r="AN714" s="95" t="s">
        <v>156</v>
      </c>
      <c r="AO714" s="94" t="s">
        <v>155</v>
      </c>
      <c r="AP714" s="96" t="s">
        <v>154</v>
      </c>
      <c r="AQ714" s="95" t="s">
        <v>153</v>
      </c>
      <c r="AR714" s="97" t="s">
        <v>152</v>
      </c>
      <c r="AS714" s="96" t="s">
        <v>151</v>
      </c>
      <c r="AT714" s="95" t="s">
        <v>150</v>
      </c>
      <c r="AU714" s="94" t="s">
        <v>149</v>
      </c>
      <c r="AV714" s="96" t="s">
        <v>148</v>
      </c>
      <c r="AW714" s="95" t="s">
        <v>147</v>
      </c>
      <c r="AX714" s="94" t="s">
        <v>146</v>
      </c>
      <c r="AY714" s="93" t="s">
        <v>145</v>
      </c>
      <c r="AZ714" s="92" t="s">
        <v>144</v>
      </c>
      <c r="BA714" s="92" t="s">
        <v>143</v>
      </c>
      <c r="BB714" s="91" t="s">
        <v>142</v>
      </c>
    </row>
    <row r="715" spans="2:62" ht="48" thickBot="1" x14ac:dyDescent="0.3">
      <c r="B715" s="90" t="s">
        <v>199</v>
      </c>
      <c r="C715" s="89"/>
      <c r="D715" s="88">
        <v>178</v>
      </c>
      <c r="E715" s="258"/>
      <c r="F715" s="259"/>
      <c r="G715" s="260"/>
      <c r="H715" s="87" t="s">
        <v>140</v>
      </c>
      <c r="I715" s="86"/>
      <c r="J715" s="86"/>
      <c r="K715" s="85"/>
      <c r="L715" s="84"/>
      <c r="M715" s="81"/>
      <c r="N715" s="84"/>
      <c r="O715" s="81"/>
      <c r="P715" s="84"/>
      <c r="Q715" s="81"/>
      <c r="R715" s="84"/>
      <c r="S715" s="81"/>
      <c r="T715" s="84"/>
      <c r="U715" s="81"/>
      <c r="V715" s="84"/>
      <c r="W715" s="81"/>
      <c r="X715" s="84"/>
      <c r="Y715" s="81"/>
      <c r="Z715" s="84"/>
      <c r="AA715" s="83"/>
      <c r="AB715" s="82" t="s">
        <v>139</v>
      </c>
      <c r="AC715" s="81"/>
      <c r="AD715" s="81"/>
      <c r="AE715" s="81"/>
      <c r="AF715" s="80"/>
      <c r="AG715" s="80"/>
      <c r="AH715" s="60"/>
      <c r="AI715" s="79" t="s">
        <v>138</v>
      </c>
      <c r="AJ715" s="78">
        <f t="shared" ref="AJ715:BB715" si="94">SUM(AJ717:AJ728)</f>
        <v>42</v>
      </c>
      <c r="AK715" s="77">
        <f t="shared" si="94"/>
        <v>3</v>
      </c>
      <c r="AL715" s="76">
        <f t="shared" si="94"/>
        <v>0</v>
      </c>
      <c r="AM715" s="78">
        <f t="shared" si="94"/>
        <v>49</v>
      </c>
      <c r="AN715" s="77">
        <f t="shared" si="94"/>
        <v>16</v>
      </c>
      <c r="AO715" s="76">
        <f t="shared" si="94"/>
        <v>0</v>
      </c>
      <c r="AP715" s="78">
        <f t="shared" si="94"/>
        <v>0</v>
      </c>
      <c r="AQ715" s="77">
        <f t="shared" si="94"/>
        <v>0</v>
      </c>
      <c r="AR715" s="76">
        <f t="shared" si="94"/>
        <v>0</v>
      </c>
      <c r="AS715" s="78">
        <f t="shared" si="94"/>
        <v>4</v>
      </c>
      <c r="AT715" s="77">
        <f t="shared" si="94"/>
        <v>0</v>
      </c>
      <c r="AU715" s="76">
        <f t="shared" si="94"/>
        <v>0</v>
      </c>
      <c r="AV715" s="78">
        <f t="shared" si="94"/>
        <v>0</v>
      </c>
      <c r="AW715" s="77">
        <f t="shared" si="94"/>
        <v>0</v>
      </c>
      <c r="AX715" s="76">
        <f t="shared" si="94"/>
        <v>0</v>
      </c>
      <c r="AY715" s="75">
        <f t="shared" si="94"/>
        <v>0</v>
      </c>
      <c r="AZ715" s="74">
        <f t="shared" si="94"/>
        <v>0</v>
      </c>
      <c r="BA715" s="74">
        <f t="shared" si="94"/>
        <v>0</v>
      </c>
      <c r="BB715" s="73">
        <f t="shared" si="94"/>
        <v>0</v>
      </c>
      <c r="BC715" s="72" t="s">
        <v>137</v>
      </c>
      <c r="BF715" s="5">
        <f>SUM(AJ715:AL715)/$BG$5</f>
        <v>15</v>
      </c>
      <c r="BG715" s="5">
        <f>SUM(AM715:AO715,AY715)/$BG$5</f>
        <v>21.666666666666668</v>
      </c>
      <c r="BH715" s="5">
        <f>SUM(AP715:AR715,AZ715)/$BG$5</f>
        <v>0</v>
      </c>
      <c r="BI715" s="5">
        <f>SUM(AS715:AU715,BA715)/$BG$5</f>
        <v>1.3333333333333333</v>
      </c>
      <c r="BJ715" s="5">
        <f>SUM(AV715:AX715,BB715)/$BG$5</f>
        <v>0</v>
      </c>
    </row>
    <row r="716" spans="2:62" ht="37.5" thickBot="1" x14ac:dyDescent="0.3">
      <c r="B716" s="71"/>
      <c r="C716" s="70"/>
      <c r="D716" s="69"/>
      <c r="E716" s="68"/>
      <c r="F716" s="68"/>
      <c r="G716" s="67"/>
      <c r="H716" s="66"/>
      <c r="I716" s="64"/>
      <c r="J716" s="64"/>
      <c r="K716" s="65"/>
      <c r="L716" s="64"/>
      <c r="M716" s="62"/>
      <c r="N716" s="64"/>
      <c r="O716" s="62"/>
      <c r="P716" s="64"/>
      <c r="Q716" s="62"/>
      <c r="R716" s="64"/>
      <c r="S716" s="62"/>
      <c r="T716" s="64"/>
      <c r="U716" s="62"/>
      <c r="V716" s="64"/>
      <c r="W716" s="62"/>
      <c r="X716" s="64"/>
      <c r="Y716" s="62"/>
      <c r="Z716" s="64"/>
      <c r="AA716" s="62"/>
      <c r="AB716" s="63"/>
      <c r="AC716" s="62"/>
      <c r="AD716" s="62"/>
      <c r="AE716" s="62"/>
      <c r="AF716" s="61"/>
      <c r="AG716" s="61"/>
      <c r="AH716" s="60"/>
      <c r="AI716" s="59" t="s">
        <v>136</v>
      </c>
      <c r="AJ716" s="58">
        <f t="shared" ref="AJ716:BB716" si="95">AJ715/3</f>
        <v>14</v>
      </c>
      <c r="AK716" s="57">
        <f t="shared" si="95"/>
        <v>1</v>
      </c>
      <c r="AL716" s="56">
        <f t="shared" si="95"/>
        <v>0</v>
      </c>
      <c r="AM716" s="58">
        <f t="shared" si="95"/>
        <v>16.333333333333332</v>
      </c>
      <c r="AN716" s="57">
        <f t="shared" si="95"/>
        <v>5.333333333333333</v>
      </c>
      <c r="AO716" s="56">
        <f t="shared" si="95"/>
        <v>0</v>
      </c>
      <c r="AP716" s="58">
        <f t="shared" si="95"/>
        <v>0</v>
      </c>
      <c r="AQ716" s="57">
        <f t="shared" si="95"/>
        <v>0</v>
      </c>
      <c r="AR716" s="56">
        <f t="shared" si="95"/>
        <v>0</v>
      </c>
      <c r="AS716" s="58">
        <f t="shared" si="95"/>
        <v>1.3333333333333333</v>
      </c>
      <c r="AT716" s="57">
        <f t="shared" si="95"/>
        <v>0</v>
      </c>
      <c r="AU716" s="56">
        <f t="shared" si="95"/>
        <v>0</v>
      </c>
      <c r="AV716" s="58">
        <f t="shared" si="95"/>
        <v>0</v>
      </c>
      <c r="AW716" s="57">
        <f t="shared" si="95"/>
        <v>0</v>
      </c>
      <c r="AX716" s="56">
        <f t="shared" si="95"/>
        <v>0</v>
      </c>
      <c r="AY716" s="55">
        <f t="shared" si="95"/>
        <v>0</v>
      </c>
      <c r="AZ716" s="54">
        <f t="shared" si="95"/>
        <v>0</v>
      </c>
      <c r="BA716" s="54">
        <f t="shared" si="95"/>
        <v>0</v>
      </c>
      <c r="BB716" s="53">
        <f t="shared" si="95"/>
        <v>0</v>
      </c>
      <c r="BC716" s="52" t="s">
        <v>135</v>
      </c>
    </row>
    <row r="717" spans="2:62" ht="28.15" customHeight="1" x14ac:dyDescent="0.2">
      <c r="B717" s="30"/>
      <c r="C717" s="242">
        <v>1</v>
      </c>
      <c r="D717" s="44"/>
      <c r="E717" s="43"/>
      <c r="F717" s="43"/>
      <c r="G717" s="42"/>
      <c r="H717" s="223" t="s">
        <v>183</v>
      </c>
      <c r="I717" s="246">
        <v>58</v>
      </c>
      <c r="J717" s="246">
        <v>20</v>
      </c>
      <c r="K717" s="246">
        <v>7</v>
      </c>
      <c r="L717" s="41" t="s">
        <v>133</v>
      </c>
      <c r="M717" s="40" t="s">
        <v>132</v>
      </c>
      <c r="N717" s="41" t="s">
        <v>131</v>
      </c>
      <c r="O717" s="40" t="s">
        <v>411</v>
      </c>
      <c r="P717" s="41" t="s">
        <v>130</v>
      </c>
      <c r="Q717" s="40" t="s">
        <v>175</v>
      </c>
      <c r="R717" s="41" t="s">
        <v>129</v>
      </c>
      <c r="S717" s="40" t="s">
        <v>121</v>
      </c>
      <c r="T717" s="41" t="s">
        <v>128</v>
      </c>
      <c r="U717" s="40"/>
      <c r="V717" s="41" t="s">
        <v>127</v>
      </c>
      <c r="W717" s="40"/>
      <c r="X717" s="41" t="s">
        <v>126</v>
      </c>
      <c r="Y717" s="40"/>
      <c r="Z717" s="41" t="s">
        <v>125</v>
      </c>
      <c r="AA717" s="40"/>
      <c r="AB717" s="39"/>
      <c r="AC717" s="40"/>
      <c r="AD717" s="39" t="s">
        <v>448</v>
      </c>
      <c r="AE717" s="38"/>
      <c r="AF717" s="250"/>
      <c r="AG717" s="250"/>
      <c r="AH717" s="37"/>
      <c r="AI717" s="11"/>
      <c r="AJ717" s="233">
        <f>SUMPRODUCT(LEN($M717:$S720)-LEN(SUBSTITUTE($M717:$S720,"A", "")))</f>
        <v>11</v>
      </c>
      <c r="AK717" s="239">
        <f>SUMPRODUCT(LEN($AD717:$AD720)-LEN(SUBSTITUTE($AD717:$AD720,"A", "")))</f>
        <v>0</v>
      </c>
      <c r="AL717" s="230">
        <f>SUMPRODUCT(LEN($AC717:$AC720)-LEN(SUBSTITUTE($AC717:$AC720,"A", "")))</f>
        <v>0</v>
      </c>
      <c r="AM717" s="233">
        <f>SUMPRODUCT(LEN($M717:$S720)-LEN(SUBSTITUTE($M717:$S720,"S", "")))</f>
        <v>20</v>
      </c>
      <c r="AN717" s="239">
        <f>SUMPRODUCT(LEN($AD717:$AD720)-LEN(SUBSTITUTE($AD717:$AD720,"S", "")))</f>
        <v>6</v>
      </c>
      <c r="AO717" s="230">
        <f>SUMPRODUCT(LEN($AC717:$AC720)-LEN(SUBSTITUTE($AC717:$AC720,"S", "")))</f>
        <v>0</v>
      </c>
      <c r="AP717" s="233">
        <f>SUMPRODUCT(LEN($M717:$S720)-LEN(SUBSTITUTE($M717:$S720,"F", "")))</f>
        <v>0</v>
      </c>
      <c r="AQ717" s="239">
        <f>SUMPRODUCT(LEN($AD717:$AD720)-LEN(SUBSTITUTE($AD717:$AD720,"F", "")))</f>
        <v>0</v>
      </c>
      <c r="AR717" s="230">
        <f>SUMPRODUCT(LEN($AC717:$AC720)-LEN(SUBSTITUTE($AC717:$AC720,"F", "")))</f>
        <v>0</v>
      </c>
      <c r="AS717" s="233">
        <f>SUMPRODUCT(LEN($M717:$S720)-LEN(SUBSTITUTE($M717:$S720,"G", "")))</f>
        <v>2</v>
      </c>
      <c r="AT717" s="239">
        <f>SUMPRODUCT(LEN($AD717:$AD720)-LEN(SUBSTITUTE($AD717:$AD720,"G", "")))</f>
        <v>0</v>
      </c>
      <c r="AU717" s="230">
        <f>SUMPRODUCT(LEN($AC717:$AC720)-LEN(SUBSTITUTE($AC717:$AC720,"G", "")))</f>
        <v>0</v>
      </c>
      <c r="AV717" s="233">
        <f>SUMPRODUCT(LEN($L717:$S720)-LEN(SUBSTITUTE($L717:$S720,"M", "")))</f>
        <v>0</v>
      </c>
      <c r="AW717" s="236">
        <f>SUMPRODUCT(LEN($AD717:$AD720)-LEN(SUBSTITUTE($AD717:$AD720,"M", "")))</f>
        <v>0</v>
      </c>
      <c r="AX717" s="230">
        <f>SUMPRODUCT(LEN($AC717:$AC720)-LEN(SUBSTITUTE($AC717:$AC720,"M", "")))</f>
        <v>0</v>
      </c>
      <c r="AY717" s="291">
        <f>SUMPRODUCT(LEN($AE717:$AE720)-LEN(SUBSTITUTE($AE717:$AE720,"S", "")))</f>
        <v>0</v>
      </c>
      <c r="AZ717" s="227">
        <f>SUMPRODUCT(LEN($AE717:$AE720)-LEN(SUBSTITUTE($AE717:$AE720,"F", "")))</f>
        <v>0</v>
      </c>
      <c r="BA717" s="227">
        <f>SUMPRODUCT(LEN($AE717:$AE720)-LEN(SUBSTITUTE($AE717:$AE720,"G", "")))</f>
        <v>0</v>
      </c>
      <c r="BB717" s="294">
        <f>SUMPRODUCT(LEN($AE717:$AE720)-LEN(SUBSTITUTE($AE717:$AE720,"M", "")))</f>
        <v>0</v>
      </c>
    </row>
    <row r="718" spans="2:62" ht="28.15" customHeight="1" thickBot="1" x14ac:dyDescent="0.25">
      <c r="B718" s="30"/>
      <c r="C718" s="243"/>
      <c r="D718" s="36"/>
      <c r="E718" s="35"/>
      <c r="F718" s="35"/>
      <c r="G718" s="34"/>
      <c r="H718" s="224"/>
      <c r="I718" s="247"/>
      <c r="J718" s="247"/>
      <c r="K718" s="247"/>
      <c r="L718" s="33" t="s">
        <v>123</v>
      </c>
      <c r="M718" s="32" t="s">
        <v>427</v>
      </c>
      <c r="N718" s="33" t="s">
        <v>122</v>
      </c>
      <c r="O718" s="32" t="s">
        <v>217</v>
      </c>
      <c r="P718" s="33" t="s">
        <v>120</v>
      </c>
      <c r="Q718" s="32" t="s">
        <v>113</v>
      </c>
      <c r="R718" s="33" t="s">
        <v>119</v>
      </c>
      <c r="S718" s="32"/>
      <c r="T718" s="33" t="s">
        <v>118</v>
      </c>
      <c r="U718" s="32"/>
      <c r="V718" s="33" t="s">
        <v>117</v>
      </c>
      <c r="W718" s="32"/>
      <c r="X718" s="33" t="s">
        <v>116</v>
      </c>
      <c r="Y718" s="32"/>
      <c r="Z718" s="33" t="s">
        <v>115</v>
      </c>
      <c r="AA718" s="32"/>
      <c r="AB718" s="31"/>
      <c r="AC718" s="32"/>
      <c r="AD718" s="31"/>
      <c r="AE718" s="23"/>
      <c r="AF718" s="251"/>
      <c r="AG718" s="251"/>
      <c r="AH718" s="22"/>
      <c r="AI718" s="11"/>
      <c r="AJ718" s="234"/>
      <c r="AK718" s="240"/>
      <c r="AL718" s="231"/>
      <c r="AM718" s="234"/>
      <c r="AN718" s="240"/>
      <c r="AO718" s="231"/>
      <c r="AP718" s="234"/>
      <c r="AQ718" s="240"/>
      <c r="AR718" s="231"/>
      <c r="AS718" s="234"/>
      <c r="AT718" s="240"/>
      <c r="AU718" s="231"/>
      <c r="AV718" s="234"/>
      <c r="AW718" s="237"/>
      <c r="AX718" s="231"/>
      <c r="AY718" s="292"/>
      <c r="AZ718" s="228"/>
      <c r="BA718" s="228"/>
      <c r="BB718" s="295"/>
    </row>
    <row r="719" spans="2:62" ht="28.15" customHeight="1" x14ac:dyDescent="0.2">
      <c r="B719" s="30"/>
      <c r="C719" s="244"/>
      <c r="D719" s="29"/>
      <c r="E719" s="28"/>
      <c r="F719" s="28"/>
      <c r="G719" s="27"/>
      <c r="H719" s="225">
        <v>178</v>
      </c>
      <c r="I719" s="248"/>
      <c r="J719" s="248"/>
      <c r="K719" s="248"/>
      <c r="L719" s="26" t="s">
        <v>114</v>
      </c>
      <c r="M719" s="25" t="s">
        <v>447</v>
      </c>
      <c r="N719" s="26" t="s">
        <v>112</v>
      </c>
      <c r="O719" s="25" t="s">
        <v>215</v>
      </c>
      <c r="P719" s="26" t="s">
        <v>111</v>
      </c>
      <c r="Q719" s="25" t="s">
        <v>121</v>
      </c>
      <c r="R719" s="26" t="s">
        <v>110</v>
      </c>
      <c r="S719" s="25"/>
      <c r="T719" s="26" t="s">
        <v>109</v>
      </c>
      <c r="U719" s="25"/>
      <c r="V719" s="26" t="s">
        <v>108</v>
      </c>
      <c r="W719" s="25"/>
      <c r="X719" s="26" t="s">
        <v>107</v>
      </c>
      <c r="Y719" s="25"/>
      <c r="Z719" s="26" t="s">
        <v>106</v>
      </c>
      <c r="AA719" s="25"/>
      <c r="AB719" s="24"/>
      <c r="AC719" s="25"/>
      <c r="AD719" s="24"/>
      <c r="AE719" s="23"/>
      <c r="AF719" s="251"/>
      <c r="AG719" s="251"/>
      <c r="AH719" s="22"/>
      <c r="AI719" s="11"/>
      <c r="AJ719" s="234"/>
      <c r="AK719" s="240"/>
      <c r="AL719" s="231"/>
      <c r="AM719" s="234"/>
      <c r="AN719" s="240"/>
      <c r="AO719" s="231"/>
      <c r="AP719" s="234"/>
      <c r="AQ719" s="240"/>
      <c r="AR719" s="231"/>
      <c r="AS719" s="234"/>
      <c r="AT719" s="240"/>
      <c r="AU719" s="231"/>
      <c r="AV719" s="234"/>
      <c r="AW719" s="237"/>
      <c r="AX719" s="231"/>
      <c r="AY719" s="292"/>
      <c r="AZ719" s="228"/>
      <c r="BA719" s="228"/>
      <c r="BB719" s="295"/>
    </row>
    <row r="720" spans="2:62" ht="28.15" customHeight="1" thickBot="1" x14ac:dyDescent="0.25">
      <c r="B720" s="30"/>
      <c r="C720" s="253"/>
      <c r="D720" s="51"/>
      <c r="E720" s="50"/>
      <c r="F720" s="50"/>
      <c r="G720" s="49"/>
      <c r="H720" s="226"/>
      <c r="I720" s="254"/>
      <c r="J720" s="254"/>
      <c r="K720" s="254"/>
      <c r="L720" s="48" t="s">
        <v>105</v>
      </c>
      <c r="M720" s="47" t="s">
        <v>217</v>
      </c>
      <c r="N720" s="48" t="s">
        <v>103</v>
      </c>
      <c r="O720" s="47" t="s">
        <v>195</v>
      </c>
      <c r="P720" s="48" t="s">
        <v>102</v>
      </c>
      <c r="Q720" s="47" t="s">
        <v>121</v>
      </c>
      <c r="R720" s="48" t="s">
        <v>101</v>
      </c>
      <c r="S720" s="47"/>
      <c r="T720" s="48">
        <v>20</v>
      </c>
      <c r="U720" s="47"/>
      <c r="V720" s="48" t="s">
        <v>100</v>
      </c>
      <c r="W720" s="47"/>
      <c r="X720" s="48" t="s">
        <v>99</v>
      </c>
      <c r="Y720" s="47"/>
      <c r="Z720" s="48" t="s">
        <v>98</v>
      </c>
      <c r="AA720" s="47"/>
      <c r="AB720" s="16"/>
      <c r="AC720" s="47"/>
      <c r="AD720" s="16"/>
      <c r="AE720" s="46"/>
      <c r="AF720" s="255"/>
      <c r="AG720" s="255"/>
      <c r="AH720" s="45"/>
      <c r="AI720" s="11"/>
      <c r="AJ720" s="235"/>
      <c r="AK720" s="241"/>
      <c r="AL720" s="232"/>
      <c r="AM720" s="235"/>
      <c r="AN720" s="241"/>
      <c r="AO720" s="232"/>
      <c r="AP720" s="235"/>
      <c r="AQ720" s="241"/>
      <c r="AR720" s="232"/>
      <c r="AS720" s="235"/>
      <c r="AT720" s="241"/>
      <c r="AU720" s="232"/>
      <c r="AV720" s="235"/>
      <c r="AW720" s="238"/>
      <c r="AX720" s="232"/>
      <c r="AY720" s="293"/>
      <c r="AZ720" s="229"/>
      <c r="BA720" s="229"/>
      <c r="BB720" s="296"/>
    </row>
    <row r="721" spans="2:62" ht="28.15" customHeight="1" x14ac:dyDescent="0.2">
      <c r="B721" s="30"/>
      <c r="C721" s="242">
        <v>2</v>
      </c>
      <c r="D721" s="44"/>
      <c r="E721" s="43"/>
      <c r="F721" s="43"/>
      <c r="G721" s="42"/>
      <c r="H721" s="223"/>
      <c r="I721" s="246">
        <v>53</v>
      </c>
      <c r="J721" s="246">
        <v>20</v>
      </c>
      <c r="K721" s="246">
        <v>7</v>
      </c>
      <c r="L721" s="41" t="s">
        <v>133</v>
      </c>
      <c r="M721" s="40" t="s">
        <v>124</v>
      </c>
      <c r="N721" s="41" t="s">
        <v>131</v>
      </c>
      <c r="O721" s="40" t="s">
        <v>217</v>
      </c>
      <c r="P721" s="41" t="s">
        <v>130</v>
      </c>
      <c r="Q721" s="40" t="s">
        <v>180</v>
      </c>
      <c r="R721" s="41" t="s">
        <v>129</v>
      </c>
      <c r="S721" s="40" t="s">
        <v>121</v>
      </c>
      <c r="T721" s="41" t="s">
        <v>128</v>
      </c>
      <c r="U721" s="40"/>
      <c r="V721" s="41" t="s">
        <v>127</v>
      </c>
      <c r="W721" s="40"/>
      <c r="X721" s="41" t="s">
        <v>126</v>
      </c>
      <c r="Y721" s="40"/>
      <c r="Z721" s="41" t="s">
        <v>125</v>
      </c>
      <c r="AA721" s="40"/>
      <c r="AB721" s="39"/>
      <c r="AC721" s="40"/>
      <c r="AD721" s="39" t="s">
        <v>446</v>
      </c>
      <c r="AE721" s="38"/>
      <c r="AF721" s="250"/>
      <c r="AG721" s="250"/>
      <c r="AH721" s="37"/>
      <c r="AI721" s="11"/>
      <c r="AJ721" s="233">
        <f>SUMPRODUCT(LEN($M721:$S724)-LEN(SUBSTITUTE($M721:$S724,"A", "")))</f>
        <v>14</v>
      </c>
      <c r="AK721" s="239">
        <f>SUMPRODUCT(LEN($AD721:$AD724)-LEN(SUBSTITUTE($AD721:$AD724,"A", "")))</f>
        <v>3</v>
      </c>
      <c r="AL721" s="230">
        <f>SUMPRODUCT(LEN($AC721:$AC724)-LEN(SUBSTITUTE($AC721:$AC724,"A", "")))</f>
        <v>0</v>
      </c>
      <c r="AM721" s="233">
        <f>SUMPRODUCT(LEN($M721:$S724)-LEN(SUBSTITUTE($M721:$S724,"S", "")))</f>
        <v>15</v>
      </c>
      <c r="AN721" s="239">
        <f>SUMPRODUCT(LEN($AD721:$AD724)-LEN(SUBSTITUTE($AD721:$AD724,"S", "")))</f>
        <v>8</v>
      </c>
      <c r="AO721" s="230">
        <f>SUMPRODUCT(LEN($AC721:$AC724)-LEN(SUBSTITUTE($AC721:$AC724,"S", "")))</f>
        <v>0</v>
      </c>
      <c r="AP721" s="233">
        <f>SUMPRODUCT(LEN($M721:$S724)-LEN(SUBSTITUTE($M721:$S724,"F", "")))</f>
        <v>0</v>
      </c>
      <c r="AQ721" s="239">
        <f>SUMPRODUCT(LEN($AD721:$AD724)-LEN(SUBSTITUTE($AD721:$AD724,"F", "")))</f>
        <v>0</v>
      </c>
      <c r="AR721" s="230">
        <f>SUMPRODUCT(LEN($AC721:$AC724)-LEN(SUBSTITUTE($AC721:$AC724,"F", "")))</f>
        <v>0</v>
      </c>
      <c r="AS721" s="233">
        <f>SUMPRODUCT(LEN($M721:$S724)-LEN(SUBSTITUTE($M721:$S724,"G", "")))</f>
        <v>0</v>
      </c>
      <c r="AT721" s="239">
        <f>SUMPRODUCT(LEN($AD721:$AD724)-LEN(SUBSTITUTE($AD721:$AD724,"G", "")))</f>
        <v>0</v>
      </c>
      <c r="AU721" s="230">
        <f>SUMPRODUCT(LEN($AC721:$AC724)-LEN(SUBSTITUTE($AC721:$AC724,"G", "")))</f>
        <v>0</v>
      </c>
      <c r="AV721" s="233">
        <f>SUMPRODUCT(LEN($L721:$S724)-LEN(SUBSTITUTE($L721:$S724,"M", "")))</f>
        <v>0</v>
      </c>
      <c r="AW721" s="236">
        <f>SUMPRODUCT(LEN($AD721:$AD724)-LEN(SUBSTITUTE($AD721:$AD724,"M", "")))</f>
        <v>0</v>
      </c>
      <c r="AX721" s="230">
        <f>SUMPRODUCT(LEN($AC721:$AC724)-LEN(SUBSTITUTE($AC721:$AC724,"M", "")))</f>
        <v>0</v>
      </c>
      <c r="AY721" s="291">
        <f>SUMPRODUCT(LEN($AE721:$AE724)-LEN(SUBSTITUTE($AE721:$AE724,"S", "")))</f>
        <v>0</v>
      </c>
      <c r="AZ721" s="227">
        <f>SUMPRODUCT(LEN($AE721:$AE724)-LEN(SUBSTITUTE($AE721:$AE724,"F", "")))</f>
        <v>0</v>
      </c>
      <c r="BA721" s="227">
        <f>SUMPRODUCT(LEN($AE721:$AE724)-LEN(SUBSTITUTE($AE721:$AE724,"G", "")))</f>
        <v>0</v>
      </c>
      <c r="BB721" s="294">
        <f>SUMPRODUCT(LEN($AE721:$AE724)-LEN(SUBSTITUTE($AE721:$AE724,"M", "")))</f>
        <v>0</v>
      </c>
    </row>
    <row r="722" spans="2:62" ht="28.15" customHeight="1" thickBot="1" x14ac:dyDescent="0.25">
      <c r="B722" s="30"/>
      <c r="C722" s="243"/>
      <c r="D722" s="36"/>
      <c r="E722" s="35"/>
      <c r="F722" s="35"/>
      <c r="G722" s="34"/>
      <c r="H722" s="224"/>
      <c r="I722" s="247"/>
      <c r="J722" s="247"/>
      <c r="K722" s="247"/>
      <c r="L722" s="33" t="s">
        <v>123</v>
      </c>
      <c r="M722" s="32" t="s">
        <v>187</v>
      </c>
      <c r="N722" s="33" t="s">
        <v>122</v>
      </c>
      <c r="O722" s="32" t="s">
        <v>188</v>
      </c>
      <c r="P722" s="33" t="s">
        <v>120</v>
      </c>
      <c r="Q722" s="32" t="s">
        <v>175</v>
      </c>
      <c r="R722" s="33" t="s">
        <v>119</v>
      </c>
      <c r="S722" s="32"/>
      <c r="T722" s="33" t="s">
        <v>118</v>
      </c>
      <c r="U722" s="32"/>
      <c r="V722" s="33" t="s">
        <v>117</v>
      </c>
      <c r="W722" s="32"/>
      <c r="X722" s="33" t="s">
        <v>116</v>
      </c>
      <c r="Y722" s="32"/>
      <c r="Z722" s="33" t="s">
        <v>115</v>
      </c>
      <c r="AA722" s="32"/>
      <c r="AB722" s="31"/>
      <c r="AC722" s="32"/>
      <c r="AD722" s="31" t="s">
        <v>445</v>
      </c>
      <c r="AE722" s="23"/>
      <c r="AF722" s="251"/>
      <c r="AG722" s="251"/>
      <c r="AH722" s="22"/>
      <c r="AI722" s="11"/>
      <c r="AJ722" s="234"/>
      <c r="AK722" s="240"/>
      <c r="AL722" s="231"/>
      <c r="AM722" s="234"/>
      <c r="AN722" s="240"/>
      <c r="AO722" s="231"/>
      <c r="AP722" s="234"/>
      <c r="AQ722" s="240"/>
      <c r="AR722" s="231"/>
      <c r="AS722" s="234"/>
      <c r="AT722" s="240"/>
      <c r="AU722" s="231"/>
      <c r="AV722" s="234"/>
      <c r="AW722" s="237"/>
      <c r="AX722" s="231"/>
      <c r="AY722" s="292"/>
      <c r="AZ722" s="228"/>
      <c r="BA722" s="228"/>
      <c r="BB722" s="295"/>
    </row>
    <row r="723" spans="2:62" ht="28.15" customHeight="1" x14ac:dyDescent="0.2">
      <c r="B723" s="30"/>
      <c r="C723" s="244"/>
      <c r="D723" s="29"/>
      <c r="E723" s="28"/>
      <c r="F723" s="28"/>
      <c r="G723" s="27"/>
      <c r="H723" s="225"/>
      <c r="I723" s="248"/>
      <c r="J723" s="248"/>
      <c r="K723" s="248"/>
      <c r="L723" s="26" t="s">
        <v>114</v>
      </c>
      <c r="M723" s="25" t="s">
        <v>178</v>
      </c>
      <c r="N723" s="26" t="s">
        <v>112</v>
      </c>
      <c r="O723" s="25" t="s">
        <v>217</v>
      </c>
      <c r="P723" s="26" t="s">
        <v>111</v>
      </c>
      <c r="Q723" s="25" t="s">
        <v>121</v>
      </c>
      <c r="R723" s="26" t="s">
        <v>110</v>
      </c>
      <c r="S723" s="25"/>
      <c r="T723" s="26" t="s">
        <v>109</v>
      </c>
      <c r="U723" s="25"/>
      <c r="V723" s="26" t="s">
        <v>108</v>
      </c>
      <c r="W723" s="25"/>
      <c r="X723" s="26" t="s">
        <v>107</v>
      </c>
      <c r="Y723" s="25"/>
      <c r="Z723" s="26" t="s">
        <v>106</v>
      </c>
      <c r="AA723" s="25"/>
      <c r="AB723" s="24"/>
      <c r="AC723" s="25"/>
      <c r="AD723" s="24"/>
      <c r="AE723" s="23"/>
      <c r="AF723" s="251"/>
      <c r="AG723" s="251"/>
      <c r="AH723" s="22"/>
      <c r="AI723" s="11"/>
      <c r="AJ723" s="234"/>
      <c r="AK723" s="240"/>
      <c r="AL723" s="231"/>
      <c r="AM723" s="234"/>
      <c r="AN723" s="240"/>
      <c r="AO723" s="231"/>
      <c r="AP723" s="234"/>
      <c r="AQ723" s="240"/>
      <c r="AR723" s="231"/>
      <c r="AS723" s="234"/>
      <c r="AT723" s="240"/>
      <c r="AU723" s="231"/>
      <c r="AV723" s="234"/>
      <c r="AW723" s="237"/>
      <c r="AX723" s="231"/>
      <c r="AY723" s="292"/>
      <c r="AZ723" s="228"/>
      <c r="BA723" s="228"/>
      <c r="BB723" s="295"/>
    </row>
    <row r="724" spans="2:62" ht="28.15" customHeight="1" thickBot="1" x14ac:dyDescent="0.25">
      <c r="B724" s="30"/>
      <c r="C724" s="253"/>
      <c r="D724" s="51"/>
      <c r="E724" s="50"/>
      <c r="F724" s="50"/>
      <c r="G724" s="49"/>
      <c r="H724" s="226"/>
      <c r="I724" s="254"/>
      <c r="J724" s="254"/>
      <c r="K724" s="254"/>
      <c r="L724" s="48" t="s">
        <v>105</v>
      </c>
      <c r="M724" s="47" t="s">
        <v>405</v>
      </c>
      <c r="N724" s="48" t="s">
        <v>103</v>
      </c>
      <c r="O724" s="47" t="s">
        <v>188</v>
      </c>
      <c r="P724" s="48" t="s">
        <v>102</v>
      </c>
      <c r="Q724" s="47" t="s">
        <v>121</v>
      </c>
      <c r="R724" s="48" t="s">
        <v>101</v>
      </c>
      <c r="S724" s="47"/>
      <c r="T724" s="48">
        <v>20</v>
      </c>
      <c r="U724" s="47"/>
      <c r="V724" s="48" t="s">
        <v>100</v>
      </c>
      <c r="W724" s="47"/>
      <c r="X724" s="48" t="s">
        <v>99</v>
      </c>
      <c r="Y724" s="47"/>
      <c r="Z724" s="48" t="s">
        <v>98</v>
      </c>
      <c r="AA724" s="47"/>
      <c r="AB724" s="16"/>
      <c r="AC724" s="47"/>
      <c r="AD724" s="16"/>
      <c r="AE724" s="46"/>
      <c r="AF724" s="255"/>
      <c r="AG724" s="255"/>
      <c r="AH724" s="45"/>
      <c r="AI724" s="11"/>
      <c r="AJ724" s="235"/>
      <c r="AK724" s="241"/>
      <c r="AL724" s="232"/>
      <c r="AM724" s="235"/>
      <c r="AN724" s="241"/>
      <c r="AO724" s="232"/>
      <c r="AP724" s="235"/>
      <c r="AQ724" s="241"/>
      <c r="AR724" s="232"/>
      <c r="AS724" s="235"/>
      <c r="AT724" s="241"/>
      <c r="AU724" s="232"/>
      <c r="AV724" s="235"/>
      <c r="AW724" s="238"/>
      <c r="AX724" s="232"/>
      <c r="AY724" s="293"/>
      <c r="AZ724" s="229"/>
      <c r="BA724" s="229"/>
      <c r="BB724" s="296"/>
    </row>
    <row r="725" spans="2:62" ht="28.15" customHeight="1" x14ac:dyDescent="0.2">
      <c r="B725" s="30"/>
      <c r="C725" s="242">
        <v>3</v>
      </c>
      <c r="D725" s="44"/>
      <c r="E725" s="43"/>
      <c r="F725" s="43"/>
      <c r="G725" s="42"/>
      <c r="H725" s="223"/>
      <c r="I725" s="246">
        <v>36</v>
      </c>
      <c r="J725" s="246">
        <v>18</v>
      </c>
      <c r="K725" s="246">
        <v>7</v>
      </c>
      <c r="L725" s="41" t="s">
        <v>133</v>
      </c>
      <c r="M725" s="40" t="s">
        <v>444</v>
      </c>
      <c r="N725" s="41" t="s">
        <v>131</v>
      </c>
      <c r="O725" s="40" t="s">
        <v>388</v>
      </c>
      <c r="P725" s="41" t="s">
        <v>130</v>
      </c>
      <c r="Q725" s="40" t="s">
        <v>175</v>
      </c>
      <c r="R725" s="41" t="s">
        <v>129</v>
      </c>
      <c r="S725" s="40"/>
      <c r="T725" s="41" t="s">
        <v>128</v>
      </c>
      <c r="U725" s="40"/>
      <c r="V725" s="41" t="s">
        <v>127</v>
      </c>
      <c r="W725" s="40"/>
      <c r="X725" s="41" t="s">
        <v>126</v>
      </c>
      <c r="Y725" s="40"/>
      <c r="Z725" s="41" t="s">
        <v>125</v>
      </c>
      <c r="AA725" s="40"/>
      <c r="AB725" s="39"/>
      <c r="AC725" s="40"/>
      <c r="AD725" s="39" t="s">
        <v>113</v>
      </c>
      <c r="AE725" s="38"/>
      <c r="AF725" s="250"/>
      <c r="AG725" s="250"/>
      <c r="AH725" s="37"/>
      <c r="AI725" s="11"/>
      <c r="AJ725" s="233">
        <f>SUMPRODUCT(LEN($M725:$S728)-LEN(SUBSTITUTE($M725:$S728,"A", "")))</f>
        <v>17</v>
      </c>
      <c r="AK725" s="239">
        <f>SUMPRODUCT(LEN($AD725:$AD728)-LEN(SUBSTITUTE($AD725:$AD728,"A", "")))</f>
        <v>0</v>
      </c>
      <c r="AL725" s="230">
        <f>SUMPRODUCT(LEN($AC725:$AC728)-LEN(SUBSTITUTE($AC725:$AC728,"A", "")))</f>
        <v>0</v>
      </c>
      <c r="AM725" s="233">
        <f>SUMPRODUCT(LEN($M725:$S728)-LEN(SUBSTITUTE($M725:$S728,"S", "")))</f>
        <v>14</v>
      </c>
      <c r="AN725" s="239">
        <f>SUMPRODUCT(LEN($AD725:$AD728)-LEN(SUBSTITUTE($AD725:$AD728,"S", "")))</f>
        <v>2</v>
      </c>
      <c r="AO725" s="230">
        <f>SUMPRODUCT(LEN($AC725:$AC728)-LEN(SUBSTITUTE($AC725:$AC728,"S", "")))</f>
        <v>0</v>
      </c>
      <c r="AP725" s="233">
        <f>SUMPRODUCT(LEN($M725:$S728)-LEN(SUBSTITUTE($M725:$S728,"F", "")))</f>
        <v>0</v>
      </c>
      <c r="AQ725" s="239">
        <f>SUMPRODUCT(LEN($AD725:$AD728)-LEN(SUBSTITUTE($AD725:$AD728,"F", "")))</f>
        <v>0</v>
      </c>
      <c r="AR725" s="230">
        <f>SUMPRODUCT(LEN($AC725:$AC728)-LEN(SUBSTITUTE($AC725:$AC728,"F", "")))</f>
        <v>0</v>
      </c>
      <c r="AS725" s="233">
        <f>SUMPRODUCT(LEN($M725:$S728)-LEN(SUBSTITUTE($M725:$S728,"G", "")))</f>
        <v>2</v>
      </c>
      <c r="AT725" s="239">
        <f>SUMPRODUCT(LEN($AD725:$AD728)-LEN(SUBSTITUTE($AD725:$AD728,"G", "")))</f>
        <v>0</v>
      </c>
      <c r="AU725" s="230">
        <f>SUMPRODUCT(LEN($AC725:$AC728)-LEN(SUBSTITUTE($AC725:$AC728,"G", "")))</f>
        <v>0</v>
      </c>
      <c r="AV725" s="233">
        <f>SUMPRODUCT(LEN($L725:$S728)-LEN(SUBSTITUTE($L725:$S728,"M", "")))</f>
        <v>0</v>
      </c>
      <c r="AW725" s="236">
        <f>SUMPRODUCT(LEN($AD725:$AD728)-LEN(SUBSTITUTE($AD725:$AD728,"M", "")))</f>
        <v>0</v>
      </c>
      <c r="AX725" s="230">
        <f>SUMPRODUCT(LEN($AC725:$AC728)-LEN(SUBSTITUTE($AC725:$AC728,"M", "")))</f>
        <v>0</v>
      </c>
      <c r="AY725" s="291">
        <f>SUMPRODUCT(LEN($AE725:$AE728)-LEN(SUBSTITUTE($AE725:$AE728,"S", "")))</f>
        <v>0</v>
      </c>
      <c r="AZ725" s="227">
        <f>SUMPRODUCT(LEN($AE725:$AE728)-LEN(SUBSTITUTE($AE725:$AE728,"F", "")))</f>
        <v>0</v>
      </c>
      <c r="BA725" s="227">
        <f>SUMPRODUCT(LEN($AE725:$AE728)-LEN(SUBSTITUTE($AE725:$AE728,"G", "")))</f>
        <v>0</v>
      </c>
      <c r="BB725" s="294">
        <f>SUMPRODUCT(LEN($AE725:$AE728)-LEN(SUBSTITUTE($AE725:$AE728,"M", "")))</f>
        <v>0</v>
      </c>
    </row>
    <row r="726" spans="2:62" ht="28.15" customHeight="1" thickBot="1" x14ac:dyDescent="0.25">
      <c r="B726" s="30"/>
      <c r="C726" s="243"/>
      <c r="D726" s="36"/>
      <c r="E726" s="35"/>
      <c r="F726" s="35"/>
      <c r="G726" s="34"/>
      <c r="H726" s="224"/>
      <c r="I726" s="247"/>
      <c r="J726" s="247"/>
      <c r="K726" s="247"/>
      <c r="L726" s="33" t="s">
        <v>123</v>
      </c>
      <c r="M726" s="32" t="s">
        <v>382</v>
      </c>
      <c r="N726" s="33" t="s">
        <v>122</v>
      </c>
      <c r="O726" s="32" t="s">
        <v>215</v>
      </c>
      <c r="P726" s="33" t="s">
        <v>120</v>
      </c>
      <c r="Q726" s="32" t="s">
        <v>104</v>
      </c>
      <c r="R726" s="33" t="s">
        <v>119</v>
      </c>
      <c r="S726" s="32"/>
      <c r="T726" s="33" t="s">
        <v>118</v>
      </c>
      <c r="U726" s="32"/>
      <c r="V726" s="33" t="s">
        <v>117</v>
      </c>
      <c r="W726" s="32"/>
      <c r="X726" s="33" t="s">
        <v>116</v>
      </c>
      <c r="Y726" s="32"/>
      <c r="Z726" s="33" t="s">
        <v>115</v>
      </c>
      <c r="AA726" s="32"/>
      <c r="AB726" s="31"/>
      <c r="AC726" s="32"/>
      <c r="AD726" s="31"/>
      <c r="AE726" s="23"/>
      <c r="AF726" s="251"/>
      <c r="AG726" s="251"/>
      <c r="AH726" s="22"/>
      <c r="AI726" s="11"/>
      <c r="AJ726" s="234"/>
      <c r="AK726" s="240"/>
      <c r="AL726" s="231"/>
      <c r="AM726" s="234"/>
      <c r="AN726" s="240"/>
      <c r="AO726" s="231"/>
      <c r="AP726" s="234"/>
      <c r="AQ726" s="240"/>
      <c r="AR726" s="231"/>
      <c r="AS726" s="234"/>
      <c r="AT726" s="240"/>
      <c r="AU726" s="231"/>
      <c r="AV726" s="234"/>
      <c r="AW726" s="237"/>
      <c r="AX726" s="231"/>
      <c r="AY726" s="292"/>
      <c r="AZ726" s="228"/>
      <c r="BA726" s="228"/>
      <c r="BB726" s="295"/>
    </row>
    <row r="727" spans="2:62" ht="28.15" customHeight="1" x14ac:dyDescent="0.2">
      <c r="B727" s="30"/>
      <c r="C727" s="244"/>
      <c r="D727" s="29"/>
      <c r="E727" s="28"/>
      <c r="F727" s="28"/>
      <c r="G727" s="27"/>
      <c r="H727" s="225"/>
      <c r="I727" s="248"/>
      <c r="J727" s="248"/>
      <c r="K727" s="248"/>
      <c r="L727" s="26" t="s">
        <v>114</v>
      </c>
      <c r="M727" s="25" t="s">
        <v>443</v>
      </c>
      <c r="N727" s="26" t="s">
        <v>112</v>
      </c>
      <c r="O727" s="25" t="s">
        <v>195</v>
      </c>
      <c r="P727" s="26" t="s">
        <v>111</v>
      </c>
      <c r="Q727" s="25" t="s">
        <v>121</v>
      </c>
      <c r="R727" s="26" t="s">
        <v>110</v>
      </c>
      <c r="S727" s="25"/>
      <c r="T727" s="26" t="s">
        <v>109</v>
      </c>
      <c r="U727" s="25"/>
      <c r="V727" s="26" t="s">
        <v>108</v>
      </c>
      <c r="W727" s="25"/>
      <c r="X727" s="26" t="s">
        <v>107</v>
      </c>
      <c r="Y727" s="25"/>
      <c r="Z727" s="26" t="s">
        <v>106</v>
      </c>
      <c r="AA727" s="25"/>
      <c r="AB727" s="24"/>
      <c r="AC727" s="25"/>
      <c r="AD727" s="24"/>
      <c r="AE727" s="23"/>
      <c r="AF727" s="251"/>
      <c r="AG727" s="251"/>
      <c r="AH727" s="22"/>
      <c r="AI727" s="11"/>
      <c r="AJ727" s="234"/>
      <c r="AK727" s="240"/>
      <c r="AL727" s="231"/>
      <c r="AM727" s="234"/>
      <c r="AN727" s="240"/>
      <c r="AO727" s="231"/>
      <c r="AP727" s="234"/>
      <c r="AQ727" s="240"/>
      <c r="AR727" s="231"/>
      <c r="AS727" s="234"/>
      <c r="AT727" s="240"/>
      <c r="AU727" s="231"/>
      <c r="AV727" s="234"/>
      <c r="AW727" s="237"/>
      <c r="AX727" s="231"/>
      <c r="AY727" s="292"/>
      <c r="AZ727" s="228"/>
      <c r="BA727" s="228"/>
      <c r="BB727" s="295"/>
    </row>
    <row r="728" spans="2:62" ht="28.15" customHeight="1" thickBot="1" x14ac:dyDescent="0.25">
      <c r="B728" s="21"/>
      <c r="C728" s="245"/>
      <c r="D728" s="20"/>
      <c r="E728" s="19"/>
      <c r="F728" s="19"/>
      <c r="G728" s="18"/>
      <c r="H728" s="226"/>
      <c r="I728" s="249"/>
      <c r="J728" s="249"/>
      <c r="K728" s="249"/>
      <c r="L728" s="17" t="s">
        <v>105</v>
      </c>
      <c r="M728" s="15" t="s">
        <v>442</v>
      </c>
      <c r="N728" s="17" t="s">
        <v>103</v>
      </c>
      <c r="O728" s="15" t="s">
        <v>188</v>
      </c>
      <c r="P728" s="17" t="s">
        <v>102</v>
      </c>
      <c r="Q728" s="15"/>
      <c r="R728" s="17" t="s">
        <v>101</v>
      </c>
      <c r="S728" s="15"/>
      <c r="T728" s="17">
        <v>20</v>
      </c>
      <c r="U728" s="15"/>
      <c r="V728" s="17" t="s">
        <v>100</v>
      </c>
      <c r="W728" s="15"/>
      <c r="X728" s="17" t="s">
        <v>99</v>
      </c>
      <c r="Y728" s="15"/>
      <c r="Z728" s="17" t="s">
        <v>98</v>
      </c>
      <c r="AA728" s="15"/>
      <c r="AB728" s="16"/>
      <c r="AC728" s="15"/>
      <c r="AD728" s="14"/>
      <c r="AE728" s="13"/>
      <c r="AF728" s="252"/>
      <c r="AG728" s="252"/>
      <c r="AH728" s="12"/>
      <c r="AI728" s="11"/>
      <c r="AJ728" s="235"/>
      <c r="AK728" s="241"/>
      <c r="AL728" s="232"/>
      <c r="AM728" s="235"/>
      <c r="AN728" s="241"/>
      <c r="AO728" s="232"/>
      <c r="AP728" s="235"/>
      <c r="AQ728" s="241"/>
      <c r="AR728" s="232"/>
      <c r="AS728" s="235"/>
      <c r="AT728" s="241"/>
      <c r="AU728" s="232"/>
      <c r="AV728" s="235"/>
      <c r="AW728" s="238"/>
      <c r="AX728" s="232"/>
      <c r="AY728" s="293"/>
      <c r="AZ728" s="229"/>
      <c r="BA728" s="229"/>
      <c r="BB728" s="296"/>
    </row>
    <row r="729" spans="2:62" ht="85.9" customHeight="1" thickTop="1" thickBot="1" x14ac:dyDescent="0.35">
      <c r="B729" s="105" t="s">
        <v>174</v>
      </c>
      <c r="C729" s="95" t="s">
        <v>173</v>
      </c>
      <c r="D729" s="100" t="s">
        <v>172</v>
      </c>
      <c r="E729" s="104" t="s">
        <v>171</v>
      </c>
      <c r="F729" s="103"/>
      <c r="G729" s="102"/>
      <c r="H729" s="101" t="s">
        <v>170</v>
      </c>
      <c r="I729" s="100" t="s">
        <v>96</v>
      </c>
      <c r="J729" s="100" t="s">
        <v>169</v>
      </c>
      <c r="K729" s="100" t="s">
        <v>97</v>
      </c>
      <c r="L729" s="256" t="s">
        <v>168</v>
      </c>
      <c r="M729" s="262"/>
      <c r="N729" s="256" t="s">
        <v>167</v>
      </c>
      <c r="O729" s="262"/>
      <c r="P729" s="256" t="s">
        <v>167</v>
      </c>
      <c r="Q729" s="257"/>
      <c r="R729" s="256" t="s">
        <v>167</v>
      </c>
      <c r="S729" s="257"/>
      <c r="T729" s="256" t="s">
        <v>167</v>
      </c>
      <c r="U729" s="257"/>
      <c r="V729" s="256" t="s">
        <v>167</v>
      </c>
      <c r="W729" s="257"/>
      <c r="X729" s="256" t="s">
        <v>167</v>
      </c>
      <c r="Y729" s="257"/>
      <c r="Z729" s="256" t="s">
        <v>167</v>
      </c>
      <c r="AA729" s="257"/>
      <c r="AB729" s="261" t="s">
        <v>166</v>
      </c>
      <c r="AC729" s="257"/>
      <c r="AD729" s="101" t="s">
        <v>165</v>
      </c>
      <c r="AE729" s="101" t="s">
        <v>164</v>
      </c>
      <c r="AF729" s="100" t="s">
        <v>163</v>
      </c>
      <c r="AG729" s="100" t="s">
        <v>162</v>
      </c>
      <c r="AH729" s="99" t="s">
        <v>161</v>
      </c>
      <c r="AI729" s="98"/>
      <c r="AJ729" s="96" t="s">
        <v>160</v>
      </c>
      <c r="AK729" s="95" t="s">
        <v>159</v>
      </c>
      <c r="AL729" s="94" t="s">
        <v>158</v>
      </c>
      <c r="AM729" s="96" t="s">
        <v>157</v>
      </c>
      <c r="AN729" s="95" t="s">
        <v>156</v>
      </c>
      <c r="AO729" s="94" t="s">
        <v>155</v>
      </c>
      <c r="AP729" s="96" t="s">
        <v>154</v>
      </c>
      <c r="AQ729" s="95" t="s">
        <v>153</v>
      </c>
      <c r="AR729" s="97" t="s">
        <v>152</v>
      </c>
      <c r="AS729" s="96" t="s">
        <v>151</v>
      </c>
      <c r="AT729" s="95" t="s">
        <v>150</v>
      </c>
      <c r="AU729" s="94" t="s">
        <v>149</v>
      </c>
      <c r="AV729" s="96" t="s">
        <v>148</v>
      </c>
      <c r="AW729" s="95" t="s">
        <v>147</v>
      </c>
      <c r="AX729" s="94" t="s">
        <v>146</v>
      </c>
      <c r="AY729" s="93" t="s">
        <v>145</v>
      </c>
      <c r="AZ729" s="92" t="s">
        <v>144</v>
      </c>
      <c r="BA729" s="92" t="s">
        <v>143</v>
      </c>
      <c r="BB729" s="91" t="s">
        <v>142</v>
      </c>
    </row>
    <row r="730" spans="2:62" ht="48" thickBot="1" x14ac:dyDescent="0.3">
      <c r="B730" s="90" t="s">
        <v>198</v>
      </c>
      <c r="C730" s="89"/>
      <c r="D730" s="88">
        <v>179</v>
      </c>
      <c r="E730" s="258"/>
      <c r="F730" s="259"/>
      <c r="G730" s="260"/>
      <c r="H730" s="87" t="s">
        <v>140</v>
      </c>
      <c r="I730" s="86"/>
      <c r="J730" s="86"/>
      <c r="K730" s="85"/>
      <c r="L730" s="84"/>
      <c r="M730" s="81"/>
      <c r="N730" s="84"/>
      <c r="O730" s="81"/>
      <c r="P730" s="84"/>
      <c r="Q730" s="81"/>
      <c r="R730" s="84"/>
      <c r="S730" s="81"/>
      <c r="T730" s="84"/>
      <c r="U730" s="81"/>
      <c r="V730" s="84"/>
      <c r="W730" s="81"/>
      <c r="X730" s="84"/>
      <c r="Y730" s="81"/>
      <c r="Z730" s="84"/>
      <c r="AA730" s="83"/>
      <c r="AB730" s="82" t="s">
        <v>139</v>
      </c>
      <c r="AC730" s="81"/>
      <c r="AD730" s="81"/>
      <c r="AE730" s="81"/>
      <c r="AF730" s="80"/>
      <c r="AG730" s="80"/>
      <c r="AH730" s="60"/>
      <c r="AI730" s="79" t="s">
        <v>138</v>
      </c>
      <c r="AJ730" s="78">
        <f t="shared" ref="AJ730:BB730" si="96">SUM(AJ732:AJ743)</f>
        <v>53</v>
      </c>
      <c r="AK730" s="77">
        <f t="shared" si="96"/>
        <v>7</v>
      </c>
      <c r="AL730" s="76">
        <f t="shared" si="96"/>
        <v>0</v>
      </c>
      <c r="AM730" s="78">
        <f t="shared" si="96"/>
        <v>42</v>
      </c>
      <c r="AN730" s="77">
        <f t="shared" si="96"/>
        <v>15</v>
      </c>
      <c r="AO730" s="76">
        <f t="shared" si="96"/>
        <v>0</v>
      </c>
      <c r="AP730" s="78">
        <f t="shared" si="96"/>
        <v>2</v>
      </c>
      <c r="AQ730" s="77">
        <f t="shared" si="96"/>
        <v>0</v>
      </c>
      <c r="AR730" s="76">
        <f t="shared" si="96"/>
        <v>0</v>
      </c>
      <c r="AS730" s="78">
        <f t="shared" si="96"/>
        <v>4</v>
      </c>
      <c r="AT730" s="77">
        <f t="shared" si="96"/>
        <v>0</v>
      </c>
      <c r="AU730" s="76">
        <f t="shared" si="96"/>
        <v>0</v>
      </c>
      <c r="AV730" s="78">
        <f t="shared" si="96"/>
        <v>0</v>
      </c>
      <c r="AW730" s="77">
        <f t="shared" si="96"/>
        <v>0</v>
      </c>
      <c r="AX730" s="76">
        <f t="shared" si="96"/>
        <v>0</v>
      </c>
      <c r="AY730" s="75">
        <f t="shared" si="96"/>
        <v>0</v>
      </c>
      <c r="AZ730" s="74">
        <f t="shared" si="96"/>
        <v>0</v>
      </c>
      <c r="BA730" s="74">
        <f t="shared" si="96"/>
        <v>1</v>
      </c>
      <c r="BB730" s="73">
        <f t="shared" si="96"/>
        <v>0</v>
      </c>
      <c r="BC730" s="72" t="s">
        <v>137</v>
      </c>
      <c r="BF730" s="5">
        <f>SUM(AJ730:AL730)/$BG$5</f>
        <v>20</v>
      </c>
      <c r="BG730" s="5">
        <f>SUM(AM730:AO730,AY730)/$BG$5</f>
        <v>19</v>
      </c>
      <c r="BH730" s="5">
        <f>SUM(AP730:AR730,AZ730)/$BG$5</f>
        <v>0.66666666666666663</v>
      </c>
      <c r="BI730" s="5">
        <f>SUM(AS730:AU730,BA730)/$BG$5</f>
        <v>1.6666666666666667</v>
      </c>
      <c r="BJ730" s="5">
        <f>SUM(AV730:AX730,BB730)/$BG$5</f>
        <v>0</v>
      </c>
    </row>
    <row r="731" spans="2:62" ht="37.5" thickBot="1" x14ac:dyDescent="0.3">
      <c r="B731" s="71"/>
      <c r="C731" s="70"/>
      <c r="D731" s="69"/>
      <c r="E731" s="68"/>
      <c r="F731" s="68"/>
      <c r="G731" s="67"/>
      <c r="H731" s="66"/>
      <c r="I731" s="64"/>
      <c r="J731" s="64"/>
      <c r="K731" s="65"/>
      <c r="L731" s="64"/>
      <c r="M731" s="62"/>
      <c r="N731" s="64"/>
      <c r="O731" s="62"/>
      <c r="P731" s="64"/>
      <c r="Q731" s="62"/>
      <c r="R731" s="64"/>
      <c r="S731" s="62"/>
      <c r="T731" s="64"/>
      <c r="U731" s="62"/>
      <c r="V731" s="64"/>
      <c r="W731" s="62"/>
      <c r="X731" s="64"/>
      <c r="Y731" s="62"/>
      <c r="Z731" s="64"/>
      <c r="AA731" s="62"/>
      <c r="AB731" s="63"/>
      <c r="AC731" s="62"/>
      <c r="AD731" s="62"/>
      <c r="AE731" s="62"/>
      <c r="AF731" s="61"/>
      <c r="AG731" s="61"/>
      <c r="AH731" s="60"/>
      <c r="AI731" s="59" t="s">
        <v>136</v>
      </c>
      <c r="AJ731" s="58">
        <f t="shared" ref="AJ731:BB731" si="97">AJ730/3</f>
        <v>17.666666666666668</v>
      </c>
      <c r="AK731" s="57">
        <f t="shared" si="97"/>
        <v>2.3333333333333335</v>
      </c>
      <c r="AL731" s="56">
        <f t="shared" si="97"/>
        <v>0</v>
      </c>
      <c r="AM731" s="58">
        <f t="shared" si="97"/>
        <v>14</v>
      </c>
      <c r="AN731" s="57">
        <f t="shared" si="97"/>
        <v>5</v>
      </c>
      <c r="AO731" s="56">
        <f t="shared" si="97"/>
        <v>0</v>
      </c>
      <c r="AP731" s="58">
        <f t="shared" si="97"/>
        <v>0.66666666666666663</v>
      </c>
      <c r="AQ731" s="57">
        <f t="shared" si="97"/>
        <v>0</v>
      </c>
      <c r="AR731" s="56">
        <f t="shared" si="97"/>
        <v>0</v>
      </c>
      <c r="AS731" s="58">
        <f t="shared" si="97"/>
        <v>1.3333333333333333</v>
      </c>
      <c r="AT731" s="57">
        <f t="shared" si="97"/>
        <v>0</v>
      </c>
      <c r="AU731" s="56">
        <f t="shared" si="97"/>
        <v>0</v>
      </c>
      <c r="AV731" s="58">
        <f t="shared" si="97"/>
        <v>0</v>
      </c>
      <c r="AW731" s="57">
        <f t="shared" si="97"/>
        <v>0</v>
      </c>
      <c r="AX731" s="56">
        <f t="shared" si="97"/>
        <v>0</v>
      </c>
      <c r="AY731" s="55">
        <f t="shared" si="97"/>
        <v>0</v>
      </c>
      <c r="AZ731" s="54">
        <f t="shared" si="97"/>
        <v>0</v>
      </c>
      <c r="BA731" s="54">
        <f t="shared" si="97"/>
        <v>0.33333333333333331</v>
      </c>
      <c r="BB731" s="53">
        <f t="shared" si="97"/>
        <v>0</v>
      </c>
      <c r="BC731" s="52" t="s">
        <v>135</v>
      </c>
    </row>
    <row r="732" spans="2:62" ht="28.15" customHeight="1" x14ac:dyDescent="0.2">
      <c r="B732" s="30"/>
      <c r="C732" s="242">
        <v>1</v>
      </c>
      <c r="D732" s="44"/>
      <c r="E732" s="43"/>
      <c r="F732" s="43"/>
      <c r="G732" s="42"/>
      <c r="H732" s="223" t="s">
        <v>183</v>
      </c>
      <c r="I732" s="246">
        <v>50</v>
      </c>
      <c r="J732" s="246">
        <v>19</v>
      </c>
      <c r="K732" s="246">
        <v>7</v>
      </c>
      <c r="L732" s="41" t="s">
        <v>133</v>
      </c>
      <c r="M732" s="40" t="s">
        <v>441</v>
      </c>
      <c r="N732" s="41" t="s">
        <v>131</v>
      </c>
      <c r="O732" s="40" t="s">
        <v>392</v>
      </c>
      <c r="P732" s="41" t="s">
        <v>130</v>
      </c>
      <c r="Q732" s="40" t="s">
        <v>175</v>
      </c>
      <c r="R732" s="41" t="s">
        <v>129</v>
      </c>
      <c r="S732" s="40"/>
      <c r="T732" s="41" t="s">
        <v>128</v>
      </c>
      <c r="U732" s="40"/>
      <c r="V732" s="41" t="s">
        <v>127</v>
      </c>
      <c r="W732" s="40"/>
      <c r="X732" s="41" t="s">
        <v>126</v>
      </c>
      <c r="Y732" s="40"/>
      <c r="Z732" s="41" t="s">
        <v>125</v>
      </c>
      <c r="AA732" s="40"/>
      <c r="AB732" s="39"/>
      <c r="AC732" s="40"/>
      <c r="AD732" s="39" t="s">
        <v>440</v>
      </c>
      <c r="AE732" s="38" t="s">
        <v>414</v>
      </c>
      <c r="AF732" s="250"/>
      <c r="AG732" s="250"/>
      <c r="AH732" s="37"/>
      <c r="AI732" s="11"/>
      <c r="AJ732" s="233">
        <f>SUMPRODUCT(LEN($M732:$S735)-LEN(SUBSTITUTE($M732:$S735,"A", "")))</f>
        <v>22</v>
      </c>
      <c r="AK732" s="239">
        <f>SUMPRODUCT(LEN($AD732:$AD735)-LEN(SUBSTITUTE($AD732:$AD735,"A", "")))</f>
        <v>6</v>
      </c>
      <c r="AL732" s="230">
        <f>SUMPRODUCT(LEN($AC732:$AC735)-LEN(SUBSTITUTE($AC732:$AC735,"A", "")))</f>
        <v>0</v>
      </c>
      <c r="AM732" s="233">
        <f>SUMPRODUCT(LEN($M732:$S735)-LEN(SUBSTITUTE($M732:$S735,"S", "")))</f>
        <v>12</v>
      </c>
      <c r="AN732" s="239">
        <f>SUMPRODUCT(LEN($AD732:$AD735)-LEN(SUBSTITUTE($AD732:$AD735,"S", "")))</f>
        <v>9</v>
      </c>
      <c r="AO732" s="230">
        <f>SUMPRODUCT(LEN($AC732:$AC735)-LEN(SUBSTITUTE($AC732:$AC735,"S", "")))</f>
        <v>0</v>
      </c>
      <c r="AP732" s="233">
        <f>SUMPRODUCT(LEN($M732:$S735)-LEN(SUBSTITUTE($M732:$S735,"F", "")))</f>
        <v>1</v>
      </c>
      <c r="AQ732" s="239">
        <f>SUMPRODUCT(LEN($AD732:$AD735)-LEN(SUBSTITUTE($AD732:$AD735,"F", "")))</f>
        <v>0</v>
      </c>
      <c r="AR732" s="230">
        <f>SUMPRODUCT(LEN($AC732:$AC735)-LEN(SUBSTITUTE($AC732:$AC735,"F", "")))</f>
        <v>0</v>
      </c>
      <c r="AS732" s="233">
        <f>SUMPRODUCT(LEN($M732:$S735)-LEN(SUBSTITUTE($M732:$S735,"G", "")))</f>
        <v>2</v>
      </c>
      <c r="AT732" s="239">
        <f>SUMPRODUCT(LEN($AD732:$AD735)-LEN(SUBSTITUTE($AD732:$AD735,"G", "")))</f>
        <v>0</v>
      </c>
      <c r="AU732" s="230">
        <f>SUMPRODUCT(LEN($AC732:$AC735)-LEN(SUBSTITUTE($AC732:$AC735,"G", "")))</f>
        <v>0</v>
      </c>
      <c r="AV732" s="233">
        <f>SUMPRODUCT(LEN($L732:$S735)-LEN(SUBSTITUTE($L732:$S735,"M", "")))</f>
        <v>0</v>
      </c>
      <c r="AW732" s="236">
        <f>SUMPRODUCT(LEN($AD732:$AD735)-LEN(SUBSTITUTE($AD732:$AD735,"M", "")))</f>
        <v>0</v>
      </c>
      <c r="AX732" s="269">
        <f>SUMPRODUCT(LEN($AC732:$AC735)-LEN(SUBSTITUTE($AC732:$AC735,"M", "")))</f>
        <v>0</v>
      </c>
      <c r="AY732" s="291">
        <f>SUMPRODUCT(LEN($AE732:$AE735)-LEN(SUBSTITUTE($AE732:$AE735,"S", "")))</f>
        <v>0</v>
      </c>
      <c r="AZ732" s="227">
        <f>SUMPRODUCT(LEN($AE732:$AE735)-LEN(SUBSTITUTE($AE732:$AE735,"F", "")))</f>
        <v>0</v>
      </c>
      <c r="BA732" s="227">
        <f>SUMPRODUCT(LEN($AE732:$AE735)-LEN(SUBSTITUTE($AE732:$AE735,"G", "")))</f>
        <v>1</v>
      </c>
      <c r="BB732" s="294">
        <f>SUMPRODUCT(LEN($AE732:$AE735)-LEN(SUBSTITUTE($AE732:$AE735,"M", "")))</f>
        <v>0</v>
      </c>
    </row>
    <row r="733" spans="2:62" ht="28.15" customHeight="1" thickBot="1" x14ac:dyDescent="0.25">
      <c r="B733" s="30"/>
      <c r="C733" s="243"/>
      <c r="D733" s="36"/>
      <c r="E733" s="35"/>
      <c r="F733" s="35"/>
      <c r="G733" s="34"/>
      <c r="H733" s="224"/>
      <c r="I733" s="247"/>
      <c r="J733" s="247"/>
      <c r="K733" s="247"/>
      <c r="L733" s="33" t="s">
        <v>123</v>
      </c>
      <c r="M733" s="32" t="s">
        <v>439</v>
      </c>
      <c r="N733" s="33" t="s">
        <v>122</v>
      </c>
      <c r="O733" s="32" t="s">
        <v>387</v>
      </c>
      <c r="P733" s="33" t="s">
        <v>120</v>
      </c>
      <c r="Q733" s="32" t="s">
        <v>132</v>
      </c>
      <c r="R733" s="33" t="s">
        <v>119</v>
      </c>
      <c r="S733" s="32"/>
      <c r="T733" s="33" t="s">
        <v>118</v>
      </c>
      <c r="U733" s="32"/>
      <c r="V733" s="33" t="s">
        <v>117</v>
      </c>
      <c r="W733" s="32"/>
      <c r="X733" s="33" t="s">
        <v>116</v>
      </c>
      <c r="Y733" s="32"/>
      <c r="Z733" s="33" t="s">
        <v>115</v>
      </c>
      <c r="AA733" s="32"/>
      <c r="AB733" s="31"/>
      <c r="AC733" s="32"/>
      <c r="AD733" s="31" t="s">
        <v>438</v>
      </c>
      <c r="AE733" s="23"/>
      <c r="AF733" s="251"/>
      <c r="AG733" s="251"/>
      <c r="AH733" s="22"/>
      <c r="AI733" s="11"/>
      <c r="AJ733" s="265"/>
      <c r="AK733" s="267"/>
      <c r="AL733" s="263"/>
      <c r="AM733" s="265"/>
      <c r="AN733" s="267"/>
      <c r="AO733" s="263"/>
      <c r="AP733" s="265"/>
      <c r="AQ733" s="267"/>
      <c r="AR733" s="263"/>
      <c r="AS733" s="265"/>
      <c r="AT733" s="267"/>
      <c r="AU733" s="263"/>
      <c r="AV733" s="265"/>
      <c r="AW733" s="275"/>
      <c r="AX733" s="270"/>
      <c r="AY733" s="292"/>
      <c r="AZ733" s="228"/>
      <c r="BA733" s="228"/>
      <c r="BB733" s="295"/>
    </row>
    <row r="734" spans="2:62" ht="28.15" customHeight="1" x14ac:dyDescent="0.2">
      <c r="B734" s="30"/>
      <c r="C734" s="244"/>
      <c r="D734" s="29"/>
      <c r="E734" s="28"/>
      <c r="F734" s="28"/>
      <c r="G734" s="27"/>
      <c r="H734" s="225">
        <v>179</v>
      </c>
      <c r="I734" s="248"/>
      <c r="J734" s="248"/>
      <c r="K734" s="248"/>
      <c r="L734" s="26" t="s">
        <v>114</v>
      </c>
      <c r="M734" s="25" t="s">
        <v>377</v>
      </c>
      <c r="N734" s="26" t="s">
        <v>112</v>
      </c>
      <c r="O734" s="25" t="s">
        <v>186</v>
      </c>
      <c r="P734" s="26" t="s">
        <v>111</v>
      </c>
      <c r="Q734" s="25" t="s">
        <v>121</v>
      </c>
      <c r="R734" s="26" t="s">
        <v>110</v>
      </c>
      <c r="S734" s="25"/>
      <c r="T734" s="26" t="s">
        <v>109</v>
      </c>
      <c r="U734" s="25"/>
      <c r="V734" s="26" t="s">
        <v>108</v>
      </c>
      <c r="W734" s="25"/>
      <c r="X734" s="26" t="s">
        <v>107</v>
      </c>
      <c r="Y734" s="25"/>
      <c r="Z734" s="26" t="s">
        <v>106</v>
      </c>
      <c r="AA734" s="25"/>
      <c r="AB734" s="24"/>
      <c r="AC734" s="25"/>
      <c r="AD734" s="24"/>
      <c r="AE734" s="23"/>
      <c r="AF734" s="251"/>
      <c r="AG734" s="251"/>
      <c r="AH734" s="22"/>
      <c r="AI734" s="11"/>
      <c r="AJ734" s="265"/>
      <c r="AK734" s="267"/>
      <c r="AL734" s="263"/>
      <c r="AM734" s="265"/>
      <c r="AN734" s="267"/>
      <c r="AO734" s="263"/>
      <c r="AP734" s="265"/>
      <c r="AQ734" s="267"/>
      <c r="AR734" s="263"/>
      <c r="AS734" s="265"/>
      <c r="AT734" s="267"/>
      <c r="AU734" s="263"/>
      <c r="AV734" s="265"/>
      <c r="AW734" s="275"/>
      <c r="AX734" s="270"/>
      <c r="AY734" s="292"/>
      <c r="AZ734" s="228"/>
      <c r="BA734" s="228"/>
      <c r="BB734" s="295"/>
    </row>
    <row r="735" spans="2:62" ht="28.15" customHeight="1" thickBot="1" x14ac:dyDescent="0.25">
      <c r="B735" s="30"/>
      <c r="C735" s="253"/>
      <c r="D735" s="51"/>
      <c r="E735" s="50"/>
      <c r="F735" s="50"/>
      <c r="G735" s="49"/>
      <c r="H735" s="226"/>
      <c r="I735" s="254"/>
      <c r="J735" s="254"/>
      <c r="K735" s="254"/>
      <c r="L735" s="48" t="s">
        <v>105</v>
      </c>
      <c r="M735" s="47" t="s">
        <v>388</v>
      </c>
      <c r="N735" s="48" t="s">
        <v>103</v>
      </c>
      <c r="O735" s="47" t="s">
        <v>217</v>
      </c>
      <c r="P735" s="48" t="s">
        <v>102</v>
      </c>
      <c r="Q735" s="47" t="s">
        <v>121</v>
      </c>
      <c r="R735" s="48" t="s">
        <v>101</v>
      </c>
      <c r="S735" s="47"/>
      <c r="T735" s="48">
        <v>20</v>
      </c>
      <c r="U735" s="47"/>
      <c r="V735" s="48" t="s">
        <v>100</v>
      </c>
      <c r="W735" s="47"/>
      <c r="X735" s="48" t="s">
        <v>99</v>
      </c>
      <c r="Y735" s="47"/>
      <c r="Z735" s="48" t="s">
        <v>98</v>
      </c>
      <c r="AA735" s="47"/>
      <c r="AB735" s="16"/>
      <c r="AC735" s="47"/>
      <c r="AD735" s="16"/>
      <c r="AE735" s="46"/>
      <c r="AF735" s="255"/>
      <c r="AG735" s="255"/>
      <c r="AH735" s="45"/>
      <c r="AI735" s="11"/>
      <c r="AJ735" s="266"/>
      <c r="AK735" s="268"/>
      <c r="AL735" s="264"/>
      <c r="AM735" s="266"/>
      <c r="AN735" s="268"/>
      <c r="AO735" s="264"/>
      <c r="AP735" s="266"/>
      <c r="AQ735" s="268"/>
      <c r="AR735" s="264"/>
      <c r="AS735" s="266"/>
      <c r="AT735" s="268"/>
      <c r="AU735" s="264"/>
      <c r="AV735" s="266"/>
      <c r="AW735" s="276"/>
      <c r="AX735" s="271"/>
      <c r="AY735" s="293"/>
      <c r="AZ735" s="229"/>
      <c r="BA735" s="229"/>
      <c r="BB735" s="296"/>
    </row>
    <row r="736" spans="2:62" ht="28.15" customHeight="1" x14ac:dyDescent="0.2">
      <c r="B736" s="30"/>
      <c r="C736" s="242">
        <v>2</v>
      </c>
      <c r="D736" s="44"/>
      <c r="E736" s="43"/>
      <c r="F736" s="43"/>
      <c r="G736" s="42"/>
      <c r="H736" s="223"/>
      <c r="I736" s="246">
        <v>43</v>
      </c>
      <c r="J736" s="246">
        <v>17</v>
      </c>
      <c r="K736" s="246">
        <v>6</v>
      </c>
      <c r="L736" s="41" t="s">
        <v>133</v>
      </c>
      <c r="M736" s="40" t="s">
        <v>437</v>
      </c>
      <c r="N736" s="41" t="s">
        <v>131</v>
      </c>
      <c r="O736" s="40" t="s">
        <v>186</v>
      </c>
      <c r="P736" s="41" t="s">
        <v>130</v>
      </c>
      <c r="Q736" s="40" t="s">
        <v>113</v>
      </c>
      <c r="R736" s="41" t="s">
        <v>129</v>
      </c>
      <c r="S736" s="40"/>
      <c r="T736" s="41" t="s">
        <v>128</v>
      </c>
      <c r="U736" s="40"/>
      <c r="V736" s="41" t="s">
        <v>127</v>
      </c>
      <c r="W736" s="40"/>
      <c r="X736" s="41" t="s">
        <v>126</v>
      </c>
      <c r="Y736" s="40"/>
      <c r="Z736" s="41" t="s">
        <v>125</v>
      </c>
      <c r="AA736" s="40"/>
      <c r="AB736" s="39"/>
      <c r="AC736" s="40"/>
      <c r="AD736" s="39" t="s">
        <v>121</v>
      </c>
      <c r="AE736" s="38"/>
      <c r="AF736" s="250">
        <v>7</v>
      </c>
      <c r="AG736" s="250"/>
      <c r="AH736" s="37"/>
      <c r="AI736" s="11"/>
      <c r="AJ736" s="233">
        <f>SUMPRODUCT(LEN($M736:$S739)-LEN(SUBSTITUTE($M736:$S739,"A", "")))</f>
        <v>13</v>
      </c>
      <c r="AK736" s="239">
        <f>SUMPRODUCT(LEN($AD736:$AD739)-LEN(SUBSTITUTE($AD736:$AD739,"A", "")))</f>
        <v>0</v>
      </c>
      <c r="AL736" s="230">
        <f>SUMPRODUCT(LEN($AC736:$AC739)-LEN(SUBSTITUTE($AC736:$AC739,"A", "")))</f>
        <v>0</v>
      </c>
      <c r="AM736" s="233">
        <f>SUMPRODUCT(LEN($M736:$S739)-LEN(SUBSTITUTE($M736:$S739,"S", "")))</f>
        <v>16</v>
      </c>
      <c r="AN736" s="239">
        <f>SUMPRODUCT(LEN($AD736:$AD739)-LEN(SUBSTITUTE($AD736:$AD739,"S", "")))</f>
        <v>1</v>
      </c>
      <c r="AO736" s="230">
        <f>SUMPRODUCT(LEN($AC736:$AC739)-LEN(SUBSTITUTE($AC736:$AC739,"S", "")))</f>
        <v>0</v>
      </c>
      <c r="AP736" s="233">
        <f>SUMPRODUCT(LEN($M736:$S739)-LEN(SUBSTITUTE($M736:$S739,"F", "")))</f>
        <v>1</v>
      </c>
      <c r="AQ736" s="239">
        <f>SUMPRODUCT(LEN($AD736:$AD739)-LEN(SUBSTITUTE($AD736:$AD739,"F", "")))</f>
        <v>0</v>
      </c>
      <c r="AR736" s="230">
        <f>SUMPRODUCT(LEN($AC736:$AC739)-LEN(SUBSTITUTE($AC736:$AC739,"F", "")))</f>
        <v>0</v>
      </c>
      <c r="AS736" s="233">
        <f>SUMPRODUCT(LEN($M736:$S739)-LEN(SUBSTITUTE($M736:$S739,"G", "")))</f>
        <v>2</v>
      </c>
      <c r="AT736" s="239">
        <f>SUMPRODUCT(LEN($AD736:$AD739)-LEN(SUBSTITUTE($AD736:$AD739,"G", "")))</f>
        <v>0</v>
      </c>
      <c r="AU736" s="230">
        <f>SUMPRODUCT(LEN($AC736:$AC739)-LEN(SUBSTITUTE($AC736:$AC739,"G", "")))</f>
        <v>0</v>
      </c>
      <c r="AV736" s="233">
        <f>SUMPRODUCT(LEN($L736:$S739)-LEN(SUBSTITUTE($L736:$S739,"M", "")))</f>
        <v>0</v>
      </c>
      <c r="AW736" s="236">
        <f>SUMPRODUCT(LEN($AD736:$AD739)-LEN(SUBSTITUTE($AD736:$AD739,"M", "")))</f>
        <v>0</v>
      </c>
      <c r="AX736" s="269">
        <f>SUMPRODUCT(LEN($AC736:$AC739)-LEN(SUBSTITUTE($AC736:$AC739,"M", "")))</f>
        <v>0</v>
      </c>
      <c r="AY736" s="291">
        <f>SUMPRODUCT(LEN($AE736:$AE739)-LEN(SUBSTITUTE($AE736:$AE739,"S", "")))</f>
        <v>0</v>
      </c>
      <c r="AZ736" s="227">
        <f>SUMPRODUCT(LEN($AE736:$AE739)-LEN(SUBSTITUTE($AE736:$AE739,"F", "")))</f>
        <v>0</v>
      </c>
      <c r="BA736" s="227">
        <f>SUMPRODUCT(LEN($AE736:$AE739)-LEN(SUBSTITUTE($AE736:$AE739,"G", "")))</f>
        <v>0</v>
      </c>
      <c r="BB736" s="294">
        <f>SUMPRODUCT(LEN($AE736:$AE739)-LEN(SUBSTITUTE($AE736:$AE739,"M", "")))</f>
        <v>0</v>
      </c>
    </row>
    <row r="737" spans="2:62" ht="28.15" customHeight="1" thickBot="1" x14ac:dyDescent="0.25">
      <c r="B737" s="30"/>
      <c r="C737" s="243"/>
      <c r="D737" s="36"/>
      <c r="E737" s="35"/>
      <c r="F737" s="35"/>
      <c r="G737" s="34"/>
      <c r="H737" s="224"/>
      <c r="I737" s="247"/>
      <c r="J737" s="247"/>
      <c r="K737" s="247"/>
      <c r="L737" s="33" t="s">
        <v>123</v>
      </c>
      <c r="M737" s="32" t="s">
        <v>389</v>
      </c>
      <c r="N737" s="33" t="s">
        <v>122</v>
      </c>
      <c r="O737" s="32" t="s">
        <v>215</v>
      </c>
      <c r="P737" s="33" t="s">
        <v>120</v>
      </c>
      <c r="Q737" s="32" t="s">
        <v>113</v>
      </c>
      <c r="R737" s="33" t="s">
        <v>119</v>
      </c>
      <c r="S737" s="32"/>
      <c r="T737" s="33" t="s">
        <v>118</v>
      </c>
      <c r="U737" s="32"/>
      <c r="V737" s="33" t="s">
        <v>117</v>
      </c>
      <c r="W737" s="32"/>
      <c r="X737" s="33" t="s">
        <v>116</v>
      </c>
      <c r="Y737" s="32"/>
      <c r="Z737" s="33" t="s">
        <v>115</v>
      </c>
      <c r="AA737" s="32"/>
      <c r="AB737" s="31"/>
      <c r="AC737" s="32"/>
      <c r="AD737" s="31"/>
      <c r="AE737" s="23"/>
      <c r="AF737" s="251"/>
      <c r="AG737" s="251"/>
      <c r="AH737" s="22"/>
      <c r="AI737" s="11"/>
      <c r="AJ737" s="265"/>
      <c r="AK737" s="267"/>
      <c r="AL737" s="263"/>
      <c r="AM737" s="265"/>
      <c r="AN737" s="267"/>
      <c r="AO737" s="263"/>
      <c r="AP737" s="265"/>
      <c r="AQ737" s="267"/>
      <c r="AR737" s="263"/>
      <c r="AS737" s="265"/>
      <c r="AT737" s="267"/>
      <c r="AU737" s="263"/>
      <c r="AV737" s="265"/>
      <c r="AW737" s="275"/>
      <c r="AX737" s="270"/>
      <c r="AY737" s="292"/>
      <c r="AZ737" s="228"/>
      <c r="BA737" s="228"/>
      <c r="BB737" s="295"/>
    </row>
    <row r="738" spans="2:62" ht="28.15" customHeight="1" x14ac:dyDescent="0.2">
      <c r="B738" s="30"/>
      <c r="C738" s="244"/>
      <c r="D738" s="29"/>
      <c r="E738" s="28"/>
      <c r="F738" s="28"/>
      <c r="G738" s="27"/>
      <c r="H738" s="225"/>
      <c r="I738" s="248"/>
      <c r="J738" s="248"/>
      <c r="K738" s="248"/>
      <c r="L738" s="26" t="s">
        <v>114</v>
      </c>
      <c r="M738" s="25" t="s">
        <v>436</v>
      </c>
      <c r="N738" s="26" t="s">
        <v>112</v>
      </c>
      <c r="O738" s="25" t="s">
        <v>175</v>
      </c>
      <c r="P738" s="26" t="s">
        <v>111</v>
      </c>
      <c r="Q738" s="25" t="s">
        <v>104</v>
      </c>
      <c r="R738" s="26" t="s">
        <v>110</v>
      </c>
      <c r="S738" s="25"/>
      <c r="T738" s="26" t="s">
        <v>109</v>
      </c>
      <c r="U738" s="25"/>
      <c r="V738" s="26" t="s">
        <v>108</v>
      </c>
      <c r="W738" s="25"/>
      <c r="X738" s="26" t="s">
        <v>107</v>
      </c>
      <c r="Y738" s="25"/>
      <c r="Z738" s="26" t="s">
        <v>106</v>
      </c>
      <c r="AA738" s="25"/>
      <c r="AB738" s="24"/>
      <c r="AC738" s="25"/>
      <c r="AD738" s="24"/>
      <c r="AE738" s="23"/>
      <c r="AF738" s="251"/>
      <c r="AG738" s="251"/>
      <c r="AH738" s="22"/>
      <c r="AI738" s="11"/>
      <c r="AJ738" s="265"/>
      <c r="AK738" s="267"/>
      <c r="AL738" s="263"/>
      <c r="AM738" s="265"/>
      <c r="AN738" s="267"/>
      <c r="AO738" s="263"/>
      <c r="AP738" s="265"/>
      <c r="AQ738" s="267"/>
      <c r="AR738" s="263"/>
      <c r="AS738" s="265"/>
      <c r="AT738" s="267"/>
      <c r="AU738" s="263"/>
      <c r="AV738" s="265"/>
      <c r="AW738" s="275"/>
      <c r="AX738" s="270"/>
      <c r="AY738" s="292"/>
      <c r="AZ738" s="228"/>
      <c r="BA738" s="228"/>
      <c r="BB738" s="295"/>
    </row>
    <row r="739" spans="2:62" ht="28.15" customHeight="1" thickBot="1" x14ac:dyDescent="0.25">
      <c r="B739" s="30"/>
      <c r="C739" s="253"/>
      <c r="D739" s="51"/>
      <c r="E739" s="50"/>
      <c r="F739" s="50"/>
      <c r="G739" s="49"/>
      <c r="H739" s="226"/>
      <c r="I739" s="254"/>
      <c r="J739" s="254"/>
      <c r="K739" s="254"/>
      <c r="L739" s="48" t="s">
        <v>105</v>
      </c>
      <c r="M739" s="47" t="s">
        <v>435</v>
      </c>
      <c r="N739" s="48" t="s">
        <v>103</v>
      </c>
      <c r="O739" s="47" t="s">
        <v>175</v>
      </c>
      <c r="P739" s="48" t="s">
        <v>102</v>
      </c>
      <c r="Q739" s="47"/>
      <c r="R739" s="48" t="s">
        <v>101</v>
      </c>
      <c r="S739" s="47"/>
      <c r="T739" s="48">
        <v>20</v>
      </c>
      <c r="U739" s="47"/>
      <c r="V739" s="48" t="s">
        <v>100</v>
      </c>
      <c r="W739" s="47"/>
      <c r="X739" s="48" t="s">
        <v>99</v>
      </c>
      <c r="Y739" s="47"/>
      <c r="Z739" s="48" t="s">
        <v>98</v>
      </c>
      <c r="AA739" s="47"/>
      <c r="AB739" s="16"/>
      <c r="AC739" s="47"/>
      <c r="AD739" s="16"/>
      <c r="AE739" s="46"/>
      <c r="AF739" s="255"/>
      <c r="AG739" s="255"/>
      <c r="AH739" s="45"/>
      <c r="AI739" s="11"/>
      <c r="AJ739" s="266"/>
      <c r="AK739" s="268"/>
      <c r="AL739" s="264"/>
      <c r="AM739" s="266"/>
      <c r="AN739" s="268"/>
      <c r="AO739" s="264"/>
      <c r="AP739" s="266"/>
      <c r="AQ739" s="268"/>
      <c r="AR739" s="264"/>
      <c r="AS739" s="266"/>
      <c r="AT739" s="268"/>
      <c r="AU739" s="264"/>
      <c r="AV739" s="266"/>
      <c r="AW739" s="276"/>
      <c r="AX739" s="271"/>
      <c r="AY739" s="293"/>
      <c r="AZ739" s="229"/>
      <c r="BA739" s="229"/>
      <c r="BB739" s="296"/>
    </row>
    <row r="740" spans="2:62" ht="28.15" customHeight="1" x14ac:dyDescent="0.2">
      <c r="B740" s="30"/>
      <c r="C740" s="242">
        <v>3</v>
      </c>
      <c r="D740" s="44"/>
      <c r="E740" s="43"/>
      <c r="F740" s="43"/>
      <c r="G740" s="42"/>
      <c r="H740" s="223"/>
      <c r="I740" s="246">
        <v>53</v>
      </c>
      <c r="J740" s="246">
        <v>20</v>
      </c>
      <c r="K740" s="246">
        <v>7</v>
      </c>
      <c r="L740" s="41" t="s">
        <v>133</v>
      </c>
      <c r="M740" s="40" t="s">
        <v>434</v>
      </c>
      <c r="N740" s="41" t="s">
        <v>131</v>
      </c>
      <c r="O740" s="40" t="s">
        <v>186</v>
      </c>
      <c r="P740" s="41" t="s">
        <v>130</v>
      </c>
      <c r="Q740" s="40" t="s">
        <v>188</v>
      </c>
      <c r="R740" s="41" t="s">
        <v>129</v>
      </c>
      <c r="S740" s="40" t="s">
        <v>121</v>
      </c>
      <c r="T740" s="41" t="s">
        <v>128</v>
      </c>
      <c r="U740" s="40"/>
      <c r="V740" s="41" t="s">
        <v>127</v>
      </c>
      <c r="W740" s="40"/>
      <c r="X740" s="41" t="s">
        <v>126</v>
      </c>
      <c r="Y740" s="40"/>
      <c r="Z740" s="41" t="s">
        <v>125</v>
      </c>
      <c r="AA740" s="40"/>
      <c r="AB740" s="39"/>
      <c r="AC740" s="40"/>
      <c r="AD740" s="39" t="s">
        <v>412</v>
      </c>
      <c r="AE740" s="38"/>
      <c r="AF740" s="250"/>
      <c r="AG740" s="250"/>
      <c r="AH740" s="37"/>
      <c r="AI740" s="11"/>
      <c r="AJ740" s="233">
        <f>SUMPRODUCT(LEN($M740:$S743)-LEN(SUBSTITUTE($M740:$S743,"A", "")))</f>
        <v>18</v>
      </c>
      <c r="AK740" s="239">
        <f>SUMPRODUCT(LEN($AD740:$AD743)-LEN(SUBSTITUTE($AD740:$AD743,"A", "")))</f>
        <v>1</v>
      </c>
      <c r="AL740" s="230">
        <f>SUMPRODUCT(LEN($AC740:$AC743)-LEN(SUBSTITUTE($AC740:$AC743,"A", "")))</f>
        <v>0</v>
      </c>
      <c r="AM740" s="233">
        <f>SUMPRODUCT(LEN($M740:$S743)-LEN(SUBSTITUTE($M740:$S743,"S", "")))</f>
        <v>14</v>
      </c>
      <c r="AN740" s="239">
        <f>SUMPRODUCT(LEN($AD740:$AD743)-LEN(SUBSTITUTE($AD740:$AD743,"S", "")))</f>
        <v>5</v>
      </c>
      <c r="AO740" s="230">
        <f>SUMPRODUCT(LEN($AC740:$AC743)-LEN(SUBSTITUTE($AC740:$AC743,"S", "")))</f>
        <v>0</v>
      </c>
      <c r="AP740" s="233">
        <f>SUMPRODUCT(LEN($M740:$S743)-LEN(SUBSTITUTE($M740:$S743,"F", "")))</f>
        <v>0</v>
      </c>
      <c r="AQ740" s="239">
        <f>SUMPRODUCT(LEN($AD740:$AD743)-LEN(SUBSTITUTE($AD740:$AD743,"F", "")))</f>
        <v>0</v>
      </c>
      <c r="AR740" s="230">
        <f>SUMPRODUCT(LEN($AC740:$AC743)-LEN(SUBSTITUTE($AC740:$AC743,"F", "")))</f>
        <v>0</v>
      </c>
      <c r="AS740" s="233">
        <f>SUMPRODUCT(LEN($M740:$S743)-LEN(SUBSTITUTE($M740:$S743,"G", "")))</f>
        <v>0</v>
      </c>
      <c r="AT740" s="239">
        <f>SUMPRODUCT(LEN($AD740:$AD743)-LEN(SUBSTITUTE($AD740:$AD743,"G", "")))</f>
        <v>0</v>
      </c>
      <c r="AU740" s="230">
        <f>SUMPRODUCT(LEN($AC740:$AC743)-LEN(SUBSTITUTE($AC740:$AC743,"G", "")))</f>
        <v>0</v>
      </c>
      <c r="AV740" s="233">
        <f>SUMPRODUCT(LEN($L740:$S743)-LEN(SUBSTITUTE($L740:$S743,"M", "")))</f>
        <v>0</v>
      </c>
      <c r="AW740" s="236">
        <f>SUMPRODUCT(LEN($AD740:$AD743)-LEN(SUBSTITUTE($AD740:$AD743,"M", "")))</f>
        <v>0</v>
      </c>
      <c r="AX740" s="269">
        <f>SUMPRODUCT(LEN($AC740:$AC743)-LEN(SUBSTITUTE($AC740:$AC743,"M", "")))</f>
        <v>0</v>
      </c>
      <c r="AY740" s="291">
        <f>SUMPRODUCT(LEN($AE740:$AE743)-LEN(SUBSTITUTE($AE740:$AE743,"S", "")))</f>
        <v>0</v>
      </c>
      <c r="AZ740" s="227">
        <f>SUMPRODUCT(LEN($AE740:$AE743)-LEN(SUBSTITUTE($AE740:$AE743,"F", "")))</f>
        <v>0</v>
      </c>
      <c r="BA740" s="227">
        <f>SUMPRODUCT(LEN($AE740:$AE743)-LEN(SUBSTITUTE($AE740:$AE743,"G", "")))</f>
        <v>0</v>
      </c>
      <c r="BB740" s="294">
        <f>SUMPRODUCT(LEN($AE740:$AE743)-LEN(SUBSTITUTE($AE740:$AE743,"M", "")))</f>
        <v>0</v>
      </c>
    </row>
    <row r="741" spans="2:62" ht="28.15" customHeight="1" thickBot="1" x14ac:dyDescent="0.25">
      <c r="B741" s="30"/>
      <c r="C741" s="243"/>
      <c r="D741" s="36"/>
      <c r="E741" s="35"/>
      <c r="F741" s="35"/>
      <c r="G741" s="34"/>
      <c r="H741" s="224"/>
      <c r="I741" s="247"/>
      <c r="J741" s="247"/>
      <c r="K741" s="247"/>
      <c r="L741" s="33" t="s">
        <v>123</v>
      </c>
      <c r="M741" s="32" t="s">
        <v>104</v>
      </c>
      <c r="N741" s="33" t="s">
        <v>122</v>
      </c>
      <c r="O741" s="32" t="s">
        <v>188</v>
      </c>
      <c r="P741" s="33" t="s">
        <v>120</v>
      </c>
      <c r="Q741" s="32" t="s">
        <v>113</v>
      </c>
      <c r="R741" s="33" t="s">
        <v>119</v>
      </c>
      <c r="S741" s="32"/>
      <c r="T741" s="33" t="s">
        <v>118</v>
      </c>
      <c r="U741" s="32"/>
      <c r="V741" s="33" t="s">
        <v>117</v>
      </c>
      <c r="W741" s="32"/>
      <c r="X741" s="33" t="s">
        <v>116</v>
      </c>
      <c r="Y741" s="32"/>
      <c r="Z741" s="33" t="s">
        <v>115</v>
      </c>
      <c r="AA741" s="32"/>
      <c r="AB741" s="31"/>
      <c r="AC741" s="32"/>
      <c r="AD741" s="31" t="s">
        <v>113</v>
      </c>
      <c r="AE741" s="23"/>
      <c r="AF741" s="251"/>
      <c r="AG741" s="251"/>
      <c r="AH741" s="22"/>
      <c r="AI741" s="11"/>
      <c r="AJ741" s="265"/>
      <c r="AK741" s="267"/>
      <c r="AL741" s="263"/>
      <c r="AM741" s="265"/>
      <c r="AN741" s="267"/>
      <c r="AO741" s="263"/>
      <c r="AP741" s="265"/>
      <c r="AQ741" s="267"/>
      <c r="AR741" s="263"/>
      <c r="AS741" s="265"/>
      <c r="AT741" s="267"/>
      <c r="AU741" s="263"/>
      <c r="AV741" s="265"/>
      <c r="AW741" s="275"/>
      <c r="AX741" s="270"/>
      <c r="AY741" s="292"/>
      <c r="AZ741" s="228"/>
      <c r="BA741" s="228"/>
      <c r="BB741" s="295"/>
    </row>
    <row r="742" spans="2:62" ht="28.15" customHeight="1" x14ac:dyDescent="0.2">
      <c r="B742" s="30"/>
      <c r="C742" s="244"/>
      <c r="D742" s="29"/>
      <c r="E742" s="28"/>
      <c r="F742" s="28"/>
      <c r="G742" s="27"/>
      <c r="H742" s="225"/>
      <c r="I742" s="248"/>
      <c r="J742" s="248"/>
      <c r="K742" s="248"/>
      <c r="L742" s="26" t="s">
        <v>114</v>
      </c>
      <c r="M742" s="25" t="s">
        <v>186</v>
      </c>
      <c r="N742" s="26" t="s">
        <v>112</v>
      </c>
      <c r="O742" s="25" t="s">
        <v>217</v>
      </c>
      <c r="P742" s="26" t="s">
        <v>111</v>
      </c>
      <c r="Q742" s="25" t="s">
        <v>121</v>
      </c>
      <c r="R742" s="26" t="s">
        <v>110</v>
      </c>
      <c r="S742" s="25"/>
      <c r="T742" s="26" t="s">
        <v>109</v>
      </c>
      <c r="U742" s="25"/>
      <c r="V742" s="26" t="s">
        <v>108</v>
      </c>
      <c r="W742" s="25"/>
      <c r="X742" s="26" t="s">
        <v>107</v>
      </c>
      <c r="Y742" s="25"/>
      <c r="Z742" s="26" t="s">
        <v>106</v>
      </c>
      <c r="AA742" s="25"/>
      <c r="AB742" s="24"/>
      <c r="AC742" s="25"/>
      <c r="AD742" s="24"/>
      <c r="AE742" s="23"/>
      <c r="AF742" s="251"/>
      <c r="AG742" s="251"/>
      <c r="AH742" s="22"/>
      <c r="AI742" s="11"/>
      <c r="AJ742" s="265"/>
      <c r="AK742" s="267"/>
      <c r="AL742" s="263"/>
      <c r="AM742" s="265"/>
      <c r="AN742" s="267"/>
      <c r="AO742" s="263"/>
      <c r="AP742" s="265"/>
      <c r="AQ742" s="267"/>
      <c r="AR742" s="263"/>
      <c r="AS742" s="265"/>
      <c r="AT742" s="267"/>
      <c r="AU742" s="263"/>
      <c r="AV742" s="265"/>
      <c r="AW742" s="275"/>
      <c r="AX742" s="270"/>
      <c r="AY742" s="292"/>
      <c r="AZ742" s="228"/>
      <c r="BA742" s="228"/>
      <c r="BB742" s="295"/>
    </row>
    <row r="743" spans="2:62" ht="28.15" customHeight="1" thickBot="1" x14ac:dyDescent="0.25">
      <c r="B743" s="21"/>
      <c r="C743" s="245"/>
      <c r="D743" s="20"/>
      <c r="E743" s="19"/>
      <c r="F743" s="19"/>
      <c r="G743" s="18"/>
      <c r="H743" s="226"/>
      <c r="I743" s="249"/>
      <c r="J743" s="249"/>
      <c r="K743" s="249"/>
      <c r="L743" s="17" t="s">
        <v>105</v>
      </c>
      <c r="M743" s="15" t="s">
        <v>392</v>
      </c>
      <c r="N743" s="17" t="s">
        <v>103</v>
      </c>
      <c r="O743" s="15" t="s">
        <v>175</v>
      </c>
      <c r="P743" s="17" t="s">
        <v>102</v>
      </c>
      <c r="Q743" s="15" t="s">
        <v>121</v>
      </c>
      <c r="R743" s="17" t="s">
        <v>101</v>
      </c>
      <c r="S743" s="15"/>
      <c r="T743" s="17">
        <v>20</v>
      </c>
      <c r="U743" s="15"/>
      <c r="V743" s="17" t="s">
        <v>100</v>
      </c>
      <c r="W743" s="15"/>
      <c r="X743" s="17" t="s">
        <v>99</v>
      </c>
      <c r="Y743" s="15"/>
      <c r="Z743" s="17" t="s">
        <v>98</v>
      </c>
      <c r="AA743" s="15"/>
      <c r="AB743" s="16"/>
      <c r="AC743" s="15"/>
      <c r="AD743" s="14"/>
      <c r="AE743" s="13"/>
      <c r="AF743" s="252"/>
      <c r="AG743" s="252"/>
      <c r="AH743" s="12"/>
      <c r="AI743" s="11"/>
      <c r="AJ743" s="266"/>
      <c r="AK743" s="268"/>
      <c r="AL743" s="264"/>
      <c r="AM743" s="266"/>
      <c r="AN743" s="268"/>
      <c r="AO743" s="264"/>
      <c r="AP743" s="266"/>
      <c r="AQ743" s="268"/>
      <c r="AR743" s="264"/>
      <c r="AS743" s="266"/>
      <c r="AT743" s="268"/>
      <c r="AU743" s="264"/>
      <c r="AV743" s="266"/>
      <c r="AW743" s="276"/>
      <c r="AX743" s="271"/>
      <c r="AY743" s="293"/>
      <c r="AZ743" s="229"/>
      <c r="BA743" s="229"/>
      <c r="BB743" s="296"/>
    </row>
    <row r="744" spans="2:62" ht="85.9" customHeight="1" thickTop="1" thickBot="1" x14ac:dyDescent="0.35">
      <c r="B744" s="105" t="s">
        <v>174</v>
      </c>
      <c r="C744" s="95" t="s">
        <v>173</v>
      </c>
      <c r="D744" s="100" t="s">
        <v>172</v>
      </c>
      <c r="E744" s="104" t="s">
        <v>171</v>
      </c>
      <c r="F744" s="103"/>
      <c r="G744" s="102"/>
      <c r="H744" s="101" t="s">
        <v>170</v>
      </c>
      <c r="I744" s="100" t="s">
        <v>96</v>
      </c>
      <c r="J744" s="100" t="s">
        <v>169</v>
      </c>
      <c r="K744" s="100" t="s">
        <v>97</v>
      </c>
      <c r="L744" s="256" t="s">
        <v>168</v>
      </c>
      <c r="M744" s="262"/>
      <c r="N744" s="256" t="s">
        <v>167</v>
      </c>
      <c r="O744" s="262"/>
      <c r="P744" s="256" t="s">
        <v>167</v>
      </c>
      <c r="Q744" s="257"/>
      <c r="R744" s="256" t="s">
        <v>167</v>
      </c>
      <c r="S744" s="257"/>
      <c r="T744" s="256" t="s">
        <v>167</v>
      </c>
      <c r="U744" s="257"/>
      <c r="V744" s="256" t="s">
        <v>167</v>
      </c>
      <c r="W744" s="257"/>
      <c r="X744" s="256" t="s">
        <v>167</v>
      </c>
      <c r="Y744" s="257"/>
      <c r="Z744" s="256" t="s">
        <v>167</v>
      </c>
      <c r="AA744" s="257"/>
      <c r="AB744" s="261" t="s">
        <v>166</v>
      </c>
      <c r="AC744" s="257"/>
      <c r="AD744" s="101" t="s">
        <v>165</v>
      </c>
      <c r="AE744" s="101" t="s">
        <v>164</v>
      </c>
      <c r="AF744" s="100" t="s">
        <v>163</v>
      </c>
      <c r="AG744" s="100" t="s">
        <v>162</v>
      </c>
      <c r="AH744" s="99" t="s">
        <v>161</v>
      </c>
      <c r="AI744" s="98"/>
      <c r="AJ744" s="96" t="s">
        <v>160</v>
      </c>
      <c r="AK744" s="95" t="s">
        <v>159</v>
      </c>
      <c r="AL744" s="94" t="s">
        <v>158</v>
      </c>
      <c r="AM744" s="96" t="s">
        <v>157</v>
      </c>
      <c r="AN744" s="95" t="s">
        <v>156</v>
      </c>
      <c r="AO744" s="94" t="s">
        <v>155</v>
      </c>
      <c r="AP744" s="96" t="s">
        <v>154</v>
      </c>
      <c r="AQ744" s="95" t="s">
        <v>153</v>
      </c>
      <c r="AR744" s="97" t="s">
        <v>152</v>
      </c>
      <c r="AS744" s="96" t="s">
        <v>151</v>
      </c>
      <c r="AT744" s="95" t="s">
        <v>150</v>
      </c>
      <c r="AU744" s="94" t="s">
        <v>149</v>
      </c>
      <c r="AV744" s="96" t="s">
        <v>148</v>
      </c>
      <c r="AW744" s="95" t="s">
        <v>147</v>
      </c>
      <c r="AX744" s="94" t="s">
        <v>146</v>
      </c>
      <c r="AY744" s="93" t="s">
        <v>145</v>
      </c>
      <c r="AZ744" s="92" t="s">
        <v>144</v>
      </c>
      <c r="BA744" s="92" t="s">
        <v>143</v>
      </c>
      <c r="BB744" s="91" t="s">
        <v>142</v>
      </c>
    </row>
    <row r="745" spans="2:62" ht="48" thickBot="1" x14ac:dyDescent="0.3">
      <c r="B745" s="90" t="s">
        <v>197</v>
      </c>
      <c r="C745" s="89"/>
      <c r="D745" s="88">
        <v>178</v>
      </c>
      <c r="E745" s="258"/>
      <c r="F745" s="259"/>
      <c r="G745" s="260"/>
      <c r="H745" s="87" t="s">
        <v>140</v>
      </c>
      <c r="I745" s="86"/>
      <c r="J745" s="86"/>
      <c r="K745" s="85"/>
      <c r="L745" s="84"/>
      <c r="M745" s="81"/>
      <c r="N745" s="84"/>
      <c r="O745" s="81"/>
      <c r="P745" s="84"/>
      <c r="Q745" s="81"/>
      <c r="R745" s="84"/>
      <c r="S745" s="81"/>
      <c r="T745" s="84"/>
      <c r="U745" s="81"/>
      <c r="V745" s="84"/>
      <c r="W745" s="81"/>
      <c r="X745" s="84"/>
      <c r="Y745" s="81"/>
      <c r="Z745" s="84"/>
      <c r="AA745" s="83"/>
      <c r="AB745" s="82" t="s">
        <v>139</v>
      </c>
      <c r="AC745" s="81"/>
      <c r="AD745" s="81"/>
      <c r="AE745" s="81"/>
      <c r="AF745" s="80"/>
      <c r="AG745" s="80"/>
      <c r="AH745" s="60"/>
      <c r="AI745" s="79" t="s">
        <v>138</v>
      </c>
      <c r="AJ745" s="78">
        <f t="shared" ref="AJ745:BB745" si="98">SUM(AJ747:AJ758)</f>
        <v>45</v>
      </c>
      <c r="AK745" s="77">
        <f t="shared" si="98"/>
        <v>0</v>
      </c>
      <c r="AL745" s="76">
        <f t="shared" si="98"/>
        <v>0</v>
      </c>
      <c r="AM745" s="78">
        <f t="shared" si="98"/>
        <v>35</v>
      </c>
      <c r="AN745" s="77">
        <f t="shared" si="98"/>
        <v>4</v>
      </c>
      <c r="AO745" s="76">
        <f t="shared" si="98"/>
        <v>0</v>
      </c>
      <c r="AP745" s="78">
        <f t="shared" si="98"/>
        <v>0</v>
      </c>
      <c r="AQ745" s="77">
        <f t="shared" si="98"/>
        <v>0</v>
      </c>
      <c r="AR745" s="76">
        <f t="shared" si="98"/>
        <v>0</v>
      </c>
      <c r="AS745" s="78">
        <f t="shared" si="98"/>
        <v>2</v>
      </c>
      <c r="AT745" s="77">
        <f t="shared" si="98"/>
        <v>1</v>
      </c>
      <c r="AU745" s="76">
        <f t="shared" si="98"/>
        <v>0</v>
      </c>
      <c r="AV745" s="78">
        <f t="shared" si="98"/>
        <v>0</v>
      </c>
      <c r="AW745" s="77">
        <f t="shared" si="98"/>
        <v>0</v>
      </c>
      <c r="AX745" s="76">
        <f t="shared" si="98"/>
        <v>0</v>
      </c>
      <c r="AY745" s="75">
        <f t="shared" si="98"/>
        <v>0</v>
      </c>
      <c r="AZ745" s="74">
        <f t="shared" si="98"/>
        <v>0</v>
      </c>
      <c r="BA745" s="74">
        <f t="shared" si="98"/>
        <v>0</v>
      </c>
      <c r="BB745" s="73">
        <f t="shared" si="98"/>
        <v>0</v>
      </c>
      <c r="BC745" s="72" t="s">
        <v>137</v>
      </c>
      <c r="BF745" s="5">
        <f>SUM(AJ745:AL745)/$BG$5</f>
        <v>15</v>
      </c>
      <c r="BG745" s="5">
        <f>SUM(AM745:AO745,AY745)/$BG$5</f>
        <v>13</v>
      </c>
      <c r="BH745" s="5">
        <f>SUM(AP745:AR745,AZ745)/$BG$5</f>
        <v>0</v>
      </c>
      <c r="BI745" s="5">
        <f>SUM(AS745:AU745,BA745)/$BG$5</f>
        <v>1</v>
      </c>
      <c r="BJ745" s="5">
        <f>SUM(AV745:AX745,BB745)/$BG$5</f>
        <v>0</v>
      </c>
    </row>
    <row r="746" spans="2:62" ht="37.5" thickBot="1" x14ac:dyDescent="0.3">
      <c r="B746" s="71"/>
      <c r="C746" s="70"/>
      <c r="D746" s="69"/>
      <c r="E746" s="68"/>
      <c r="F746" s="68"/>
      <c r="G746" s="67"/>
      <c r="H746" s="66"/>
      <c r="I746" s="64"/>
      <c r="J746" s="64"/>
      <c r="K746" s="65"/>
      <c r="L746" s="64"/>
      <c r="M746" s="62"/>
      <c r="N746" s="64"/>
      <c r="O746" s="62"/>
      <c r="P746" s="64"/>
      <c r="Q746" s="62"/>
      <c r="R746" s="64"/>
      <c r="S746" s="62"/>
      <c r="T746" s="64"/>
      <c r="U746" s="62"/>
      <c r="V746" s="64"/>
      <c r="W746" s="62"/>
      <c r="X746" s="64"/>
      <c r="Y746" s="62"/>
      <c r="Z746" s="64"/>
      <c r="AA746" s="62"/>
      <c r="AB746" s="63"/>
      <c r="AC746" s="62"/>
      <c r="AD746" s="62"/>
      <c r="AE746" s="62"/>
      <c r="AF746" s="61"/>
      <c r="AG746" s="61"/>
      <c r="AH746" s="60"/>
      <c r="AI746" s="59" t="s">
        <v>136</v>
      </c>
      <c r="AJ746" s="58">
        <f t="shared" ref="AJ746:BB746" si="99">AJ745/3</f>
        <v>15</v>
      </c>
      <c r="AK746" s="57">
        <f t="shared" si="99"/>
        <v>0</v>
      </c>
      <c r="AL746" s="56">
        <f t="shared" si="99"/>
        <v>0</v>
      </c>
      <c r="AM746" s="58">
        <f t="shared" si="99"/>
        <v>11.666666666666666</v>
      </c>
      <c r="AN746" s="57">
        <f t="shared" si="99"/>
        <v>1.3333333333333333</v>
      </c>
      <c r="AO746" s="56">
        <f t="shared" si="99"/>
        <v>0</v>
      </c>
      <c r="AP746" s="58">
        <f t="shared" si="99"/>
        <v>0</v>
      </c>
      <c r="AQ746" s="57">
        <f t="shared" si="99"/>
        <v>0</v>
      </c>
      <c r="AR746" s="56">
        <f t="shared" si="99"/>
        <v>0</v>
      </c>
      <c r="AS746" s="58">
        <f t="shared" si="99"/>
        <v>0.66666666666666663</v>
      </c>
      <c r="AT746" s="57">
        <f t="shared" si="99"/>
        <v>0.33333333333333331</v>
      </c>
      <c r="AU746" s="56">
        <f t="shared" si="99"/>
        <v>0</v>
      </c>
      <c r="AV746" s="58">
        <f t="shared" si="99"/>
        <v>0</v>
      </c>
      <c r="AW746" s="57">
        <f t="shared" si="99"/>
        <v>0</v>
      </c>
      <c r="AX746" s="56">
        <f t="shared" si="99"/>
        <v>0</v>
      </c>
      <c r="AY746" s="55">
        <f t="shared" si="99"/>
        <v>0</v>
      </c>
      <c r="AZ746" s="54">
        <f t="shared" si="99"/>
        <v>0</v>
      </c>
      <c r="BA746" s="54">
        <f t="shared" si="99"/>
        <v>0</v>
      </c>
      <c r="BB746" s="53">
        <f t="shared" si="99"/>
        <v>0</v>
      </c>
      <c r="BC746" s="52" t="s">
        <v>135</v>
      </c>
    </row>
    <row r="747" spans="2:62" ht="28.15" customHeight="1" x14ac:dyDescent="0.2">
      <c r="B747" s="30"/>
      <c r="C747" s="242">
        <v>1</v>
      </c>
      <c r="D747" s="44"/>
      <c r="E747" s="43"/>
      <c r="F747" s="43"/>
      <c r="G747" s="42"/>
      <c r="H747" s="223" t="s">
        <v>183</v>
      </c>
      <c r="I747" s="246">
        <v>50</v>
      </c>
      <c r="J747" s="246">
        <v>18</v>
      </c>
      <c r="K747" s="246">
        <v>6</v>
      </c>
      <c r="L747" s="41" t="s">
        <v>133</v>
      </c>
      <c r="M747" s="40" t="s">
        <v>104</v>
      </c>
      <c r="N747" s="41" t="s">
        <v>131</v>
      </c>
      <c r="O747" s="40" t="s">
        <v>178</v>
      </c>
      <c r="P747" s="41" t="s">
        <v>130</v>
      </c>
      <c r="Q747" s="40" t="s">
        <v>113</v>
      </c>
      <c r="R747" s="41" t="s">
        <v>129</v>
      </c>
      <c r="S747" s="40"/>
      <c r="T747" s="41" t="s">
        <v>128</v>
      </c>
      <c r="U747" s="40"/>
      <c r="V747" s="41" t="s">
        <v>127</v>
      </c>
      <c r="W747" s="40"/>
      <c r="X747" s="41" t="s">
        <v>126</v>
      </c>
      <c r="Y747" s="40"/>
      <c r="Z747" s="41" t="s">
        <v>125</v>
      </c>
      <c r="AA747" s="40"/>
      <c r="AB747" s="39"/>
      <c r="AC747" s="40"/>
      <c r="AD747" s="39" t="s">
        <v>113</v>
      </c>
      <c r="AE747" s="38"/>
      <c r="AF747" s="250"/>
      <c r="AG747" s="250"/>
      <c r="AH747" s="37"/>
      <c r="AI747" s="11"/>
      <c r="AJ747" s="233">
        <f>SUMPRODUCT(LEN($M747:$S750)-LEN(SUBSTITUTE($M747:$S750,"A", "")))</f>
        <v>7</v>
      </c>
      <c r="AK747" s="239">
        <f>SUMPRODUCT(LEN($AD747:$AD750)-LEN(SUBSTITUTE($AD747:$AD750,"A", "")))</f>
        <v>0</v>
      </c>
      <c r="AL747" s="230">
        <f>SUMPRODUCT(LEN($AC747:$AC750)-LEN(SUBSTITUTE($AC747:$AC750,"A", "")))</f>
        <v>0</v>
      </c>
      <c r="AM747" s="233">
        <f>SUMPRODUCT(LEN($M747:$S750)-LEN(SUBSTITUTE($M747:$S750,"S", "")))</f>
        <v>18</v>
      </c>
      <c r="AN747" s="239">
        <f>SUMPRODUCT(LEN($AD747:$AD750)-LEN(SUBSTITUTE($AD747:$AD750,"S", "")))</f>
        <v>2</v>
      </c>
      <c r="AO747" s="230">
        <f>SUMPRODUCT(LEN($AC747:$AC750)-LEN(SUBSTITUTE($AC747:$AC750,"S", "")))</f>
        <v>0</v>
      </c>
      <c r="AP747" s="233">
        <f>SUMPRODUCT(LEN($M747:$S750)-LEN(SUBSTITUTE($M747:$S750,"F", "")))</f>
        <v>0</v>
      </c>
      <c r="AQ747" s="239">
        <f>SUMPRODUCT(LEN($AD747:$AD750)-LEN(SUBSTITUTE($AD747:$AD750,"F", "")))</f>
        <v>0</v>
      </c>
      <c r="AR747" s="230">
        <f>SUMPRODUCT(LEN($AC747:$AC750)-LEN(SUBSTITUTE($AC747:$AC750,"F", "")))</f>
        <v>0</v>
      </c>
      <c r="AS747" s="233">
        <f>SUMPRODUCT(LEN($M747:$S750)-LEN(SUBSTITUTE($M747:$S750,"G", "")))</f>
        <v>1</v>
      </c>
      <c r="AT747" s="239">
        <f>SUMPRODUCT(LEN($AD747:$AD750)-LEN(SUBSTITUTE($AD747:$AD750,"G", "")))</f>
        <v>0</v>
      </c>
      <c r="AU747" s="230">
        <f>SUMPRODUCT(LEN($AC747:$AC750)-LEN(SUBSTITUTE($AC747:$AC750,"G", "")))</f>
        <v>0</v>
      </c>
      <c r="AV747" s="233">
        <f>SUMPRODUCT(LEN($L747:$S750)-LEN(SUBSTITUTE($L747:$S750,"M", "")))</f>
        <v>0</v>
      </c>
      <c r="AW747" s="236">
        <f>SUMPRODUCT(LEN($AD747:$AD750)-LEN(SUBSTITUTE($AD747:$AD750,"M", "")))</f>
        <v>0</v>
      </c>
      <c r="AX747" s="230">
        <f>SUMPRODUCT(LEN($AC747:$AC750)-LEN(SUBSTITUTE($AC747:$AC750,"M", "")))</f>
        <v>0</v>
      </c>
      <c r="AY747" s="291">
        <f>SUMPRODUCT(LEN($AE747:$AE750)-LEN(SUBSTITUTE($AE747:$AE750,"S", "")))</f>
        <v>0</v>
      </c>
      <c r="AZ747" s="227">
        <f>SUMPRODUCT(LEN($AE747:$AE750)-LEN(SUBSTITUTE($AE747:$AE750,"F", "")))</f>
        <v>0</v>
      </c>
      <c r="BA747" s="227">
        <f>SUMPRODUCT(LEN($AE747:$AE750)-LEN(SUBSTITUTE($AE747:$AE750,"G", "")))</f>
        <v>0</v>
      </c>
      <c r="BB747" s="294">
        <f>SUMPRODUCT(LEN($AE747:$AE750)-LEN(SUBSTITUTE($AE747:$AE750,"M", "")))</f>
        <v>0</v>
      </c>
    </row>
    <row r="748" spans="2:62" ht="28.15" customHeight="1" thickBot="1" x14ac:dyDescent="0.25">
      <c r="B748" s="30"/>
      <c r="C748" s="243"/>
      <c r="D748" s="36"/>
      <c r="E748" s="35"/>
      <c r="F748" s="35"/>
      <c r="G748" s="34"/>
      <c r="H748" s="224"/>
      <c r="I748" s="247"/>
      <c r="J748" s="247"/>
      <c r="K748" s="247"/>
      <c r="L748" s="33" t="s">
        <v>123</v>
      </c>
      <c r="M748" s="32" t="s">
        <v>104</v>
      </c>
      <c r="N748" s="33" t="s">
        <v>122</v>
      </c>
      <c r="O748" s="32" t="s">
        <v>195</v>
      </c>
      <c r="P748" s="33" t="s">
        <v>120</v>
      </c>
      <c r="Q748" s="32" t="s">
        <v>175</v>
      </c>
      <c r="R748" s="33" t="s">
        <v>119</v>
      </c>
      <c r="S748" s="32"/>
      <c r="T748" s="33" t="s">
        <v>118</v>
      </c>
      <c r="U748" s="32"/>
      <c r="V748" s="33" t="s">
        <v>117</v>
      </c>
      <c r="W748" s="32"/>
      <c r="X748" s="33" t="s">
        <v>116</v>
      </c>
      <c r="Y748" s="32"/>
      <c r="Z748" s="33" t="s">
        <v>115</v>
      </c>
      <c r="AA748" s="32"/>
      <c r="AB748" s="31"/>
      <c r="AC748" s="32"/>
      <c r="AD748" s="31"/>
      <c r="AE748" s="23"/>
      <c r="AF748" s="251"/>
      <c r="AG748" s="251"/>
      <c r="AH748" s="22"/>
      <c r="AI748" s="11"/>
      <c r="AJ748" s="234"/>
      <c r="AK748" s="240"/>
      <c r="AL748" s="231"/>
      <c r="AM748" s="234"/>
      <c r="AN748" s="240"/>
      <c r="AO748" s="231"/>
      <c r="AP748" s="234"/>
      <c r="AQ748" s="240"/>
      <c r="AR748" s="231"/>
      <c r="AS748" s="234"/>
      <c r="AT748" s="240"/>
      <c r="AU748" s="231"/>
      <c r="AV748" s="234"/>
      <c r="AW748" s="237"/>
      <c r="AX748" s="231"/>
      <c r="AY748" s="292"/>
      <c r="AZ748" s="228"/>
      <c r="BA748" s="228"/>
      <c r="BB748" s="295"/>
    </row>
    <row r="749" spans="2:62" ht="28.15" customHeight="1" x14ac:dyDescent="0.2">
      <c r="B749" s="30"/>
      <c r="C749" s="244"/>
      <c r="D749" s="29"/>
      <c r="E749" s="28"/>
      <c r="F749" s="28"/>
      <c r="G749" s="27"/>
      <c r="H749" s="225">
        <v>178</v>
      </c>
      <c r="I749" s="248"/>
      <c r="J749" s="248"/>
      <c r="K749" s="248"/>
      <c r="L749" s="26" t="s">
        <v>114</v>
      </c>
      <c r="M749" s="25" t="s">
        <v>428</v>
      </c>
      <c r="N749" s="26" t="s">
        <v>112</v>
      </c>
      <c r="O749" s="25" t="s">
        <v>195</v>
      </c>
      <c r="P749" s="26" t="s">
        <v>111</v>
      </c>
      <c r="Q749" s="25" t="s">
        <v>121</v>
      </c>
      <c r="R749" s="26" t="s">
        <v>110</v>
      </c>
      <c r="S749" s="25"/>
      <c r="T749" s="26" t="s">
        <v>109</v>
      </c>
      <c r="U749" s="25"/>
      <c r="V749" s="26" t="s">
        <v>108</v>
      </c>
      <c r="W749" s="25"/>
      <c r="X749" s="26" t="s">
        <v>107</v>
      </c>
      <c r="Y749" s="25"/>
      <c r="Z749" s="26" t="s">
        <v>106</v>
      </c>
      <c r="AA749" s="25"/>
      <c r="AB749" s="24"/>
      <c r="AC749" s="25"/>
      <c r="AD749" s="24"/>
      <c r="AE749" s="23"/>
      <c r="AF749" s="251"/>
      <c r="AG749" s="251"/>
      <c r="AH749" s="22"/>
      <c r="AI749" s="11"/>
      <c r="AJ749" s="234"/>
      <c r="AK749" s="240"/>
      <c r="AL749" s="231"/>
      <c r="AM749" s="234"/>
      <c r="AN749" s="240"/>
      <c r="AO749" s="231"/>
      <c r="AP749" s="234"/>
      <c r="AQ749" s="240"/>
      <c r="AR749" s="231"/>
      <c r="AS749" s="234"/>
      <c r="AT749" s="240"/>
      <c r="AU749" s="231"/>
      <c r="AV749" s="234"/>
      <c r="AW749" s="237"/>
      <c r="AX749" s="231"/>
      <c r="AY749" s="292"/>
      <c r="AZ749" s="228"/>
      <c r="BA749" s="228"/>
      <c r="BB749" s="295"/>
    </row>
    <row r="750" spans="2:62" ht="28.15" customHeight="1" thickBot="1" x14ac:dyDescent="0.25">
      <c r="B750" s="30"/>
      <c r="C750" s="253"/>
      <c r="D750" s="51"/>
      <c r="E750" s="50"/>
      <c r="F750" s="50"/>
      <c r="G750" s="49"/>
      <c r="H750" s="226"/>
      <c r="I750" s="254"/>
      <c r="J750" s="254"/>
      <c r="K750" s="254"/>
      <c r="L750" s="48" t="s">
        <v>105</v>
      </c>
      <c r="M750" s="47" t="s">
        <v>412</v>
      </c>
      <c r="N750" s="48" t="s">
        <v>103</v>
      </c>
      <c r="O750" s="47" t="s">
        <v>175</v>
      </c>
      <c r="P750" s="48" t="s">
        <v>102</v>
      </c>
      <c r="Q750" s="47" t="s">
        <v>121</v>
      </c>
      <c r="R750" s="48" t="s">
        <v>101</v>
      </c>
      <c r="S750" s="47"/>
      <c r="T750" s="48">
        <v>20</v>
      </c>
      <c r="U750" s="47"/>
      <c r="V750" s="48" t="s">
        <v>100</v>
      </c>
      <c r="W750" s="47"/>
      <c r="X750" s="48" t="s">
        <v>99</v>
      </c>
      <c r="Y750" s="47"/>
      <c r="Z750" s="48" t="s">
        <v>98</v>
      </c>
      <c r="AA750" s="47"/>
      <c r="AB750" s="16"/>
      <c r="AC750" s="47"/>
      <c r="AD750" s="16"/>
      <c r="AE750" s="46"/>
      <c r="AF750" s="255"/>
      <c r="AG750" s="255"/>
      <c r="AH750" s="45"/>
      <c r="AI750" s="11"/>
      <c r="AJ750" s="235"/>
      <c r="AK750" s="241"/>
      <c r="AL750" s="232"/>
      <c r="AM750" s="235"/>
      <c r="AN750" s="241"/>
      <c r="AO750" s="232"/>
      <c r="AP750" s="235"/>
      <c r="AQ750" s="241"/>
      <c r="AR750" s="232"/>
      <c r="AS750" s="235"/>
      <c r="AT750" s="241"/>
      <c r="AU750" s="232"/>
      <c r="AV750" s="235"/>
      <c r="AW750" s="238"/>
      <c r="AX750" s="232"/>
      <c r="AY750" s="293"/>
      <c r="AZ750" s="229"/>
      <c r="BA750" s="229"/>
      <c r="BB750" s="296"/>
    </row>
    <row r="751" spans="2:62" ht="28.15" customHeight="1" x14ac:dyDescent="0.2">
      <c r="B751" s="30"/>
      <c r="C751" s="242">
        <v>2</v>
      </c>
      <c r="D751" s="44"/>
      <c r="E751" s="43"/>
      <c r="F751" s="43"/>
      <c r="G751" s="42"/>
      <c r="H751" s="223"/>
      <c r="I751" s="246">
        <v>47</v>
      </c>
      <c r="J751" s="246">
        <v>20</v>
      </c>
      <c r="K751" s="246">
        <v>7</v>
      </c>
      <c r="L751" s="41" t="s">
        <v>133</v>
      </c>
      <c r="M751" s="40" t="s">
        <v>104</v>
      </c>
      <c r="N751" s="41" t="s">
        <v>131</v>
      </c>
      <c r="O751" s="40" t="s">
        <v>186</v>
      </c>
      <c r="P751" s="41" t="s">
        <v>130</v>
      </c>
      <c r="Q751" s="40" t="s">
        <v>175</v>
      </c>
      <c r="R751" s="41" t="s">
        <v>129</v>
      </c>
      <c r="S751" s="40" t="s">
        <v>121</v>
      </c>
      <c r="T751" s="41" t="s">
        <v>128</v>
      </c>
      <c r="U751" s="40"/>
      <c r="V751" s="41" t="s">
        <v>127</v>
      </c>
      <c r="W751" s="40"/>
      <c r="X751" s="41" t="s">
        <v>126</v>
      </c>
      <c r="Y751" s="40"/>
      <c r="Z751" s="41" t="s">
        <v>125</v>
      </c>
      <c r="AA751" s="40"/>
      <c r="AB751" s="39"/>
      <c r="AC751" s="40"/>
      <c r="AD751" s="39"/>
      <c r="AE751" s="38"/>
      <c r="AF751" s="250"/>
      <c r="AG751" s="250"/>
      <c r="AH751" s="37"/>
      <c r="AI751" s="11"/>
      <c r="AJ751" s="233">
        <f>SUMPRODUCT(LEN($M751:$S754)-LEN(SUBSTITUTE($M751:$S754,"A", "")))</f>
        <v>18</v>
      </c>
      <c r="AK751" s="239">
        <f>SUMPRODUCT(LEN($AD751:$AD754)-LEN(SUBSTITUTE($AD751:$AD754,"A", "")))</f>
        <v>0</v>
      </c>
      <c r="AL751" s="230">
        <f>SUMPRODUCT(LEN($AC751:$AC754)-LEN(SUBSTITUTE($AC751:$AC754,"A", "")))</f>
        <v>0</v>
      </c>
      <c r="AM751" s="233">
        <f>SUMPRODUCT(LEN($M751:$S754)-LEN(SUBSTITUTE($M751:$S754,"S", "")))</f>
        <v>7</v>
      </c>
      <c r="AN751" s="239">
        <f>SUMPRODUCT(LEN($AD751:$AD754)-LEN(SUBSTITUTE($AD751:$AD754,"S", "")))</f>
        <v>0</v>
      </c>
      <c r="AO751" s="230">
        <f>SUMPRODUCT(LEN($AC751:$AC754)-LEN(SUBSTITUTE($AC751:$AC754,"S", "")))</f>
        <v>0</v>
      </c>
      <c r="AP751" s="233">
        <f>SUMPRODUCT(LEN($M751:$S754)-LEN(SUBSTITUTE($M751:$S754,"F", "")))</f>
        <v>0</v>
      </c>
      <c r="AQ751" s="239">
        <f>SUMPRODUCT(LEN($AD751:$AD754)-LEN(SUBSTITUTE($AD751:$AD754,"F", "")))</f>
        <v>0</v>
      </c>
      <c r="AR751" s="230">
        <f>SUMPRODUCT(LEN($AC751:$AC754)-LEN(SUBSTITUTE($AC751:$AC754,"F", "")))</f>
        <v>0</v>
      </c>
      <c r="AS751" s="233">
        <f>SUMPRODUCT(LEN($M751:$S754)-LEN(SUBSTITUTE($M751:$S754,"G", "")))</f>
        <v>1</v>
      </c>
      <c r="AT751" s="239">
        <f>SUMPRODUCT(LEN($AD751:$AD754)-LEN(SUBSTITUTE($AD751:$AD754,"G", "")))</f>
        <v>0</v>
      </c>
      <c r="AU751" s="230">
        <f>SUMPRODUCT(LEN($AC751:$AC754)-LEN(SUBSTITUTE($AC751:$AC754,"G", "")))</f>
        <v>0</v>
      </c>
      <c r="AV751" s="233">
        <f>SUMPRODUCT(LEN($L751:$S754)-LEN(SUBSTITUTE($L751:$S754,"M", "")))</f>
        <v>0</v>
      </c>
      <c r="AW751" s="236">
        <f>SUMPRODUCT(LEN($AD751:$AD754)-LEN(SUBSTITUTE($AD751:$AD754,"M", "")))</f>
        <v>0</v>
      </c>
      <c r="AX751" s="230">
        <f>SUMPRODUCT(LEN($AC751:$AC754)-LEN(SUBSTITUTE($AC751:$AC754,"M", "")))</f>
        <v>0</v>
      </c>
      <c r="AY751" s="291">
        <f>SUMPRODUCT(LEN($AE751:$AE754)-LEN(SUBSTITUTE($AE751:$AE754,"S", "")))</f>
        <v>0</v>
      </c>
      <c r="AZ751" s="227">
        <f>SUMPRODUCT(LEN($AE751:$AE754)-LEN(SUBSTITUTE($AE751:$AE754,"F", "")))</f>
        <v>0</v>
      </c>
      <c r="BA751" s="227">
        <f>SUMPRODUCT(LEN($AE751:$AE754)-LEN(SUBSTITUTE($AE751:$AE754,"G", "")))</f>
        <v>0</v>
      </c>
      <c r="BB751" s="294">
        <f>SUMPRODUCT(LEN($AE751:$AE754)-LEN(SUBSTITUTE($AE751:$AE754,"M", "")))</f>
        <v>0</v>
      </c>
    </row>
    <row r="752" spans="2:62" ht="28.15" customHeight="1" thickBot="1" x14ac:dyDescent="0.25">
      <c r="B752" s="30"/>
      <c r="C752" s="243"/>
      <c r="D752" s="36"/>
      <c r="E752" s="35"/>
      <c r="F752" s="35"/>
      <c r="G752" s="34"/>
      <c r="H752" s="224"/>
      <c r="I752" s="247"/>
      <c r="J752" s="247"/>
      <c r="K752" s="247"/>
      <c r="L752" s="33" t="s">
        <v>123</v>
      </c>
      <c r="M752" s="32" t="s">
        <v>186</v>
      </c>
      <c r="N752" s="33" t="s">
        <v>122</v>
      </c>
      <c r="O752" s="32" t="s">
        <v>215</v>
      </c>
      <c r="P752" s="33" t="s">
        <v>120</v>
      </c>
      <c r="Q752" s="32" t="s">
        <v>132</v>
      </c>
      <c r="R752" s="33" t="s">
        <v>119</v>
      </c>
      <c r="S752" s="32"/>
      <c r="T752" s="33" t="s">
        <v>118</v>
      </c>
      <c r="U752" s="32"/>
      <c r="V752" s="33" t="s">
        <v>117</v>
      </c>
      <c r="W752" s="32"/>
      <c r="X752" s="33" t="s">
        <v>116</v>
      </c>
      <c r="Y752" s="32"/>
      <c r="Z752" s="33" t="s">
        <v>115</v>
      </c>
      <c r="AA752" s="32"/>
      <c r="AB752" s="31"/>
      <c r="AC752" s="32"/>
      <c r="AD752" s="31"/>
      <c r="AE752" s="23"/>
      <c r="AF752" s="251"/>
      <c r="AG752" s="251"/>
      <c r="AH752" s="22"/>
      <c r="AI752" s="11"/>
      <c r="AJ752" s="234"/>
      <c r="AK752" s="240"/>
      <c r="AL752" s="231"/>
      <c r="AM752" s="234"/>
      <c r="AN752" s="240"/>
      <c r="AO752" s="231"/>
      <c r="AP752" s="234"/>
      <c r="AQ752" s="240"/>
      <c r="AR752" s="231"/>
      <c r="AS752" s="234"/>
      <c r="AT752" s="240"/>
      <c r="AU752" s="231"/>
      <c r="AV752" s="234"/>
      <c r="AW752" s="237"/>
      <c r="AX752" s="231"/>
      <c r="AY752" s="292"/>
      <c r="AZ752" s="228"/>
      <c r="BA752" s="228"/>
      <c r="BB752" s="295"/>
    </row>
    <row r="753" spans="2:62" ht="28.15" customHeight="1" x14ac:dyDescent="0.2">
      <c r="B753" s="30"/>
      <c r="C753" s="244"/>
      <c r="D753" s="29"/>
      <c r="E753" s="28"/>
      <c r="F753" s="28"/>
      <c r="G753" s="27"/>
      <c r="H753" s="225"/>
      <c r="I753" s="248"/>
      <c r="J753" s="248"/>
      <c r="K753" s="248"/>
      <c r="L753" s="26" t="s">
        <v>114</v>
      </c>
      <c r="M753" s="25" t="s">
        <v>389</v>
      </c>
      <c r="N753" s="26" t="s">
        <v>112</v>
      </c>
      <c r="O753" s="25" t="s">
        <v>175</v>
      </c>
      <c r="P753" s="26" t="s">
        <v>111</v>
      </c>
      <c r="Q753" s="25" t="s">
        <v>175</v>
      </c>
      <c r="R753" s="26" t="s">
        <v>110</v>
      </c>
      <c r="S753" s="25"/>
      <c r="T753" s="26" t="s">
        <v>109</v>
      </c>
      <c r="U753" s="25"/>
      <c r="V753" s="26" t="s">
        <v>108</v>
      </c>
      <c r="W753" s="25"/>
      <c r="X753" s="26" t="s">
        <v>107</v>
      </c>
      <c r="Y753" s="25"/>
      <c r="Z753" s="26" t="s">
        <v>106</v>
      </c>
      <c r="AA753" s="25"/>
      <c r="AB753" s="24"/>
      <c r="AC753" s="25"/>
      <c r="AD753" s="24"/>
      <c r="AE753" s="23"/>
      <c r="AF753" s="251"/>
      <c r="AG753" s="251"/>
      <c r="AH753" s="22"/>
      <c r="AI753" s="11"/>
      <c r="AJ753" s="234"/>
      <c r="AK753" s="240"/>
      <c r="AL753" s="231"/>
      <c r="AM753" s="234"/>
      <c r="AN753" s="240"/>
      <c r="AO753" s="231"/>
      <c r="AP753" s="234"/>
      <c r="AQ753" s="240"/>
      <c r="AR753" s="231"/>
      <c r="AS753" s="234"/>
      <c r="AT753" s="240"/>
      <c r="AU753" s="231"/>
      <c r="AV753" s="234"/>
      <c r="AW753" s="237"/>
      <c r="AX753" s="231"/>
      <c r="AY753" s="292"/>
      <c r="AZ753" s="228"/>
      <c r="BA753" s="228"/>
      <c r="BB753" s="295"/>
    </row>
    <row r="754" spans="2:62" ht="28.15" customHeight="1" thickBot="1" x14ac:dyDescent="0.25">
      <c r="B754" s="30"/>
      <c r="C754" s="253"/>
      <c r="D754" s="51"/>
      <c r="E754" s="50"/>
      <c r="F754" s="50"/>
      <c r="G754" s="49"/>
      <c r="H754" s="226"/>
      <c r="I754" s="254"/>
      <c r="J754" s="254"/>
      <c r="K754" s="254"/>
      <c r="L754" s="48" t="s">
        <v>105</v>
      </c>
      <c r="M754" s="47" t="s">
        <v>176</v>
      </c>
      <c r="N754" s="48" t="s">
        <v>103</v>
      </c>
      <c r="O754" s="47" t="s">
        <v>186</v>
      </c>
      <c r="P754" s="48" t="s">
        <v>102</v>
      </c>
      <c r="Q754" s="47" t="s">
        <v>121</v>
      </c>
      <c r="R754" s="48" t="s">
        <v>101</v>
      </c>
      <c r="S754" s="47"/>
      <c r="T754" s="48">
        <v>20</v>
      </c>
      <c r="U754" s="47"/>
      <c r="V754" s="48" t="s">
        <v>100</v>
      </c>
      <c r="W754" s="47"/>
      <c r="X754" s="48" t="s">
        <v>99</v>
      </c>
      <c r="Y754" s="47"/>
      <c r="Z754" s="48" t="s">
        <v>98</v>
      </c>
      <c r="AA754" s="47"/>
      <c r="AB754" s="16"/>
      <c r="AC754" s="47"/>
      <c r="AD754" s="16"/>
      <c r="AE754" s="46"/>
      <c r="AF754" s="255"/>
      <c r="AG754" s="255"/>
      <c r="AH754" s="45"/>
      <c r="AI754" s="11"/>
      <c r="AJ754" s="235"/>
      <c r="AK754" s="241"/>
      <c r="AL754" s="232"/>
      <c r="AM754" s="235"/>
      <c r="AN754" s="241"/>
      <c r="AO754" s="232"/>
      <c r="AP754" s="235"/>
      <c r="AQ754" s="241"/>
      <c r="AR754" s="232"/>
      <c r="AS754" s="235"/>
      <c r="AT754" s="241"/>
      <c r="AU754" s="232"/>
      <c r="AV754" s="235"/>
      <c r="AW754" s="238"/>
      <c r="AX754" s="232"/>
      <c r="AY754" s="293"/>
      <c r="AZ754" s="229"/>
      <c r="BA754" s="229"/>
      <c r="BB754" s="296"/>
    </row>
    <row r="755" spans="2:62" ht="28.15" customHeight="1" x14ac:dyDescent="0.2">
      <c r="B755" s="30"/>
      <c r="C755" s="242">
        <v>3</v>
      </c>
      <c r="D755" s="44"/>
      <c r="E755" s="43"/>
      <c r="F755" s="43"/>
      <c r="G755" s="42"/>
      <c r="H755" s="223"/>
      <c r="I755" s="246">
        <v>42</v>
      </c>
      <c r="J755" s="246">
        <v>17</v>
      </c>
      <c r="K755" s="246">
        <v>5</v>
      </c>
      <c r="L755" s="41" t="s">
        <v>133</v>
      </c>
      <c r="M755" s="40" t="s">
        <v>186</v>
      </c>
      <c r="N755" s="41" t="s">
        <v>131</v>
      </c>
      <c r="O755" s="40" t="s">
        <v>217</v>
      </c>
      <c r="P755" s="41" t="s">
        <v>130</v>
      </c>
      <c r="Q755" s="40" t="s">
        <v>132</v>
      </c>
      <c r="R755" s="41" t="s">
        <v>129</v>
      </c>
      <c r="S755" s="40"/>
      <c r="T755" s="41" t="s">
        <v>128</v>
      </c>
      <c r="U755" s="40"/>
      <c r="V755" s="41" t="s">
        <v>127</v>
      </c>
      <c r="W755" s="40"/>
      <c r="X755" s="41" t="s">
        <v>126</v>
      </c>
      <c r="Y755" s="40"/>
      <c r="Z755" s="41" t="s">
        <v>125</v>
      </c>
      <c r="AA755" s="40"/>
      <c r="AB755" s="39"/>
      <c r="AC755" s="40"/>
      <c r="AD755" s="39" t="s">
        <v>113</v>
      </c>
      <c r="AE755" s="38"/>
      <c r="AF755" s="250"/>
      <c r="AG755" s="250"/>
      <c r="AH755" s="37"/>
      <c r="AI755" s="11"/>
      <c r="AJ755" s="233">
        <f>SUMPRODUCT(LEN($M755:$S758)-LEN(SUBSTITUTE($M755:$S758,"A", "")))</f>
        <v>20</v>
      </c>
      <c r="AK755" s="239">
        <f>SUMPRODUCT(LEN($AD755:$AD758)-LEN(SUBSTITUTE($AD755:$AD758,"A", "")))</f>
        <v>0</v>
      </c>
      <c r="AL755" s="230">
        <f>SUMPRODUCT(LEN($AC755:$AC758)-LEN(SUBSTITUTE($AC755:$AC758,"A", "")))</f>
        <v>0</v>
      </c>
      <c r="AM755" s="233">
        <f>SUMPRODUCT(LEN($M755:$S758)-LEN(SUBSTITUTE($M755:$S758,"S", "")))</f>
        <v>10</v>
      </c>
      <c r="AN755" s="239">
        <f>SUMPRODUCT(LEN($AD755:$AD758)-LEN(SUBSTITUTE($AD755:$AD758,"S", "")))</f>
        <v>2</v>
      </c>
      <c r="AO755" s="230">
        <f>SUMPRODUCT(LEN($AC755:$AC758)-LEN(SUBSTITUTE($AC755:$AC758,"S", "")))</f>
        <v>0</v>
      </c>
      <c r="AP755" s="233">
        <f>SUMPRODUCT(LEN($M755:$S758)-LEN(SUBSTITUTE($M755:$S758,"F", "")))</f>
        <v>0</v>
      </c>
      <c r="AQ755" s="239">
        <f>SUMPRODUCT(LEN($AD755:$AD758)-LEN(SUBSTITUTE($AD755:$AD758,"F", "")))</f>
        <v>0</v>
      </c>
      <c r="AR755" s="230">
        <f>SUMPRODUCT(LEN($AC755:$AC758)-LEN(SUBSTITUTE($AC755:$AC758,"F", "")))</f>
        <v>0</v>
      </c>
      <c r="AS755" s="233">
        <f>SUMPRODUCT(LEN($M755:$S758)-LEN(SUBSTITUTE($M755:$S758,"G", "")))</f>
        <v>0</v>
      </c>
      <c r="AT755" s="239">
        <f>SUMPRODUCT(LEN($AD755:$AD758)-LEN(SUBSTITUTE($AD755:$AD758,"G", "")))</f>
        <v>1</v>
      </c>
      <c r="AU755" s="230">
        <f>SUMPRODUCT(LEN($AC755:$AC758)-LEN(SUBSTITUTE($AC755:$AC758,"G", "")))</f>
        <v>0</v>
      </c>
      <c r="AV755" s="233">
        <f>SUMPRODUCT(LEN($L755:$S758)-LEN(SUBSTITUTE($L755:$S758,"M", "")))</f>
        <v>0</v>
      </c>
      <c r="AW755" s="236">
        <f>SUMPRODUCT(LEN($AD755:$AD758)-LEN(SUBSTITUTE($AD755:$AD758,"M", "")))</f>
        <v>0</v>
      </c>
      <c r="AX755" s="230">
        <f>SUMPRODUCT(LEN($AC755:$AC758)-LEN(SUBSTITUTE($AC755:$AC758,"M", "")))</f>
        <v>0</v>
      </c>
      <c r="AY755" s="291">
        <f>SUMPRODUCT(LEN($AE755:$AE758)-LEN(SUBSTITUTE($AE755:$AE758,"S", "")))</f>
        <v>0</v>
      </c>
      <c r="AZ755" s="227">
        <f>SUMPRODUCT(LEN($AE755:$AE758)-LEN(SUBSTITUTE($AE755:$AE758,"F", "")))</f>
        <v>0</v>
      </c>
      <c r="BA755" s="227">
        <f>SUMPRODUCT(LEN($AE755:$AE758)-LEN(SUBSTITUTE($AE755:$AE758,"G", "")))</f>
        <v>0</v>
      </c>
      <c r="BB755" s="294">
        <f>SUMPRODUCT(LEN($AE755:$AE758)-LEN(SUBSTITUTE($AE755:$AE758,"M", "")))</f>
        <v>0</v>
      </c>
    </row>
    <row r="756" spans="2:62" ht="28.15" customHeight="1" thickBot="1" x14ac:dyDescent="0.25">
      <c r="B756" s="30"/>
      <c r="C756" s="243"/>
      <c r="D756" s="36"/>
      <c r="E756" s="35"/>
      <c r="F756" s="35"/>
      <c r="G756" s="34"/>
      <c r="H756" s="224"/>
      <c r="I756" s="247"/>
      <c r="J756" s="247"/>
      <c r="K756" s="247"/>
      <c r="L756" s="33" t="s">
        <v>123</v>
      </c>
      <c r="M756" s="32" t="s">
        <v>187</v>
      </c>
      <c r="N756" s="33" t="s">
        <v>122</v>
      </c>
      <c r="O756" s="32" t="s">
        <v>203</v>
      </c>
      <c r="P756" s="33" t="s">
        <v>120</v>
      </c>
      <c r="Q756" s="32" t="s">
        <v>124</v>
      </c>
      <c r="R756" s="33" t="s">
        <v>119</v>
      </c>
      <c r="S756" s="32"/>
      <c r="T756" s="33" t="s">
        <v>118</v>
      </c>
      <c r="U756" s="32"/>
      <c r="V756" s="33" t="s">
        <v>117</v>
      </c>
      <c r="W756" s="32"/>
      <c r="X756" s="33" t="s">
        <v>116</v>
      </c>
      <c r="Y756" s="32"/>
      <c r="Z756" s="33" t="s">
        <v>115</v>
      </c>
      <c r="AA756" s="32"/>
      <c r="AB756" s="31"/>
      <c r="AC756" s="32"/>
      <c r="AD756" s="31" t="s">
        <v>414</v>
      </c>
      <c r="AE756" s="23"/>
      <c r="AF756" s="251"/>
      <c r="AG756" s="251"/>
      <c r="AH756" s="22"/>
      <c r="AI756" s="11"/>
      <c r="AJ756" s="234"/>
      <c r="AK756" s="240"/>
      <c r="AL756" s="231"/>
      <c r="AM756" s="234"/>
      <c r="AN756" s="240"/>
      <c r="AO756" s="231"/>
      <c r="AP756" s="234"/>
      <c r="AQ756" s="240"/>
      <c r="AR756" s="231"/>
      <c r="AS756" s="234"/>
      <c r="AT756" s="240"/>
      <c r="AU756" s="231"/>
      <c r="AV756" s="234"/>
      <c r="AW756" s="237"/>
      <c r="AX756" s="231"/>
      <c r="AY756" s="292"/>
      <c r="AZ756" s="228"/>
      <c r="BA756" s="228"/>
      <c r="BB756" s="295"/>
    </row>
    <row r="757" spans="2:62" ht="28.15" customHeight="1" x14ac:dyDescent="0.2">
      <c r="B757" s="30"/>
      <c r="C757" s="244"/>
      <c r="D757" s="29"/>
      <c r="E757" s="28"/>
      <c r="F757" s="28"/>
      <c r="G757" s="27"/>
      <c r="H757" s="225"/>
      <c r="I757" s="248"/>
      <c r="J757" s="248"/>
      <c r="K757" s="248"/>
      <c r="L757" s="26" t="s">
        <v>114</v>
      </c>
      <c r="M757" s="25" t="s">
        <v>382</v>
      </c>
      <c r="N757" s="26" t="s">
        <v>112</v>
      </c>
      <c r="O757" s="25" t="s">
        <v>188</v>
      </c>
      <c r="P757" s="26" t="s">
        <v>111</v>
      </c>
      <c r="Q757" s="25" t="s">
        <v>121</v>
      </c>
      <c r="R757" s="26" t="s">
        <v>110</v>
      </c>
      <c r="S757" s="25"/>
      <c r="T757" s="26" t="s">
        <v>109</v>
      </c>
      <c r="U757" s="25"/>
      <c r="V757" s="26" t="s">
        <v>108</v>
      </c>
      <c r="W757" s="25"/>
      <c r="X757" s="26" t="s">
        <v>107</v>
      </c>
      <c r="Y757" s="25"/>
      <c r="Z757" s="26" t="s">
        <v>106</v>
      </c>
      <c r="AA757" s="25"/>
      <c r="AB757" s="24"/>
      <c r="AC757" s="25"/>
      <c r="AD757" s="24"/>
      <c r="AE757" s="23"/>
      <c r="AF757" s="251"/>
      <c r="AG757" s="251"/>
      <c r="AH757" s="22"/>
      <c r="AI757" s="11"/>
      <c r="AJ757" s="234"/>
      <c r="AK757" s="240"/>
      <c r="AL757" s="231"/>
      <c r="AM757" s="234"/>
      <c r="AN757" s="240"/>
      <c r="AO757" s="231"/>
      <c r="AP757" s="234"/>
      <c r="AQ757" s="240"/>
      <c r="AR757" s="231"/>
      <c r="AS757" s="234"/>
      <c r="AT757" s="240"/>
      <c r="AU757" s="231"/>
      <c r="AV757" s="234"/>
      <c r="AW757" s="237"/>
      <c r="AX757" s="231"/>
      <c r="AY757" s="292"/>
      <c r="AZ757" s="228"/>
      <c r="BA757" s="228"/>
      <c r="BB757" s="295"/>
    </row>
    <row r="758" spans="2:62" ht="28.15" customHeight="1" thickBot="1" x14ac:dyDescent="0.25">
      <c r="B758" s="21"/>
      <c r="C758" s="245"/>
      <c r="D758" s="20"/>
      <c r="E758" s="19"/>
      <c r="F758" s="19"/>
      <c r="G758" s="18"/>
      <c r="H758" s="226"/>
      <c r="I758" s="249"/>
      <c r="J758" s="249"/>
      <c r="K758" s="249"/>
      <c r="L758" s="17" t="s">
        <v>105</v>
      </c>
      <c r="M758" s="15" t="s">
        <v>124</v>
      </c>
      <c r="N758" s="17" t="s">
        <v>103</v>
      </c>
      <c r="O758" s="15" t="s">
        <v>187</v>
      </c>
      <c r="P758" s="17" t="s">
        <v>102</v>
      </c>
      <c r="Q758" s="15" t="s">
        <v>121</v>
      </c>
      <c r="R758" s="17" t="s">
        <v>101</v>
      </c>
      <c r="S758" s="15"/>
      <c r="T758" s="17">
        <v>20</v>
      </c>
      <c r="U758" s="15"/>
      <c r="V758" s="17" t="s">
        <v>100</v>
      </c>
      <c r="W758" s="15"/>
      <c r="X758" s="17" t="s">
        <v>99</v>
      </c>
      <c r="Y758" s="15"/>
      <c r="Z758" s="17" t="s">
        <v>98</v>
      </c>
      <c r="AA758" s="15"/>
      <c r="AB758" s="16"/>
      <c r="AC758" s="15"/>
      <c r="AD758" s="14"/>
      <c r="AE758" s="13"/>
      <c r="AF758" s="252"/>
      <c r="AG758" s="252"/>
      <c r="AH758" s="12"/>
      <c r="AI758" s="11"/>
      <c r="AJ758" s="235"/>
      <c r="AK758" s="241"/>
      <c r="AL758" s="232"/>
      <c r="AM758" s="235"/>
      <c r="AN758" s="241"/>
      <c r="AO758" s="232"/>
      <c r="AP758" s="235"/>
      <c r="AQ758" s="241"/>
      <c r="AR758" s="232"/>
      <c r="AS758" s="235"/>
      <c r="AT758" s="241"/>
      <c r="AU758" s="232"/>
      <c r="AV758" s="235"/>
      <c r="AW758" s="238"/>
      <c r="AX758" s="232"/>
      <c r="AY758" s="293"/>
      <c r="AZ758" s="229"/>
      <c r="BA758" s="229"/>
      <c r="BB758" s="296"/>
    </row>
    <row r="759" spans="2:62" ht="85.9" customHeight="1" thickTop="1" thickBot="1" x14ac:dyDescent="0.35">
      <c r="B759" s="105" t="s">
        <v>174</v>
      </c>
      <c r="C759" s="95" t="s">
        <v>173</v>
      </c>
      <c r="D759" s="100" t="s">
        <v>172</v>
      </c>
      <c r="E759" s="104" t="s">
        <v>171</v>
      </c>
      <c r="F759" s="103"/>
      <c r="G759" s="102"/>
      <c r="H759" s="101" t="s">
        <v>170</v>
      </c>
      <c r="I759" s="100" t="s">
        <v>96</v>
      </c>
      <c r="J759" s="100" t="s">
        <v>169</v>
      </c>
      <c r="K759" s="100" t="s">
        <v>97</v>
      </c>
      <c r="L759" s="256" t="s">
        <v>168</v>
      </c>
      <c r="M759" s="262"/>
      <c r="N759" s="256" t="s">
        <v>167</v>
      </c>
      <c r="O759" s="262"/>
      <c r="P759" s="256" t="s">
        <v>167</v>
      </c>
      <c r="Q759" s="257"/>
      <c r="R759" s="256" t="s">
        <v>167</v>
      </c>
      <c r="S759" s="257"/>
      <c r="T759" s="256" t="s">
        <v>167</v>
      </c>
      <c r="U759" s="257"/>
      <c r="V759" s="256" t="s">
        <v>167</v>
      </c>
      <c r="W759" s="257"/>
      <c r="X759" s="256" t="s">
        <v>167</v>
      </c>
      <c r="Y759" s="257"/>
      <c r="Z759" s="256" t="s">
        <v>167</v>
      </c>
      <c r="AA759" s="257"/>
      <c r="AB759" s="261" t="s">
        <v>166</v>
      </c>
      <c r="AC759" s="257"/>
      <c r="AD759" s="101" t="s">
        <v>165</v>
      </c>
      <c r="AE759" s="101" t="s">
        <v>164</v>
      </c>
      <c r="AF759" s="100" t="s">
        <v>163</v>
      </c>
      <c r="AG759" s="100" t="s">
        <v>162</v>
      </c>
      <c r="AH759" s="99" t="s">
        <v>161</v>
      </c>
      <c r="AI759" s="98"/>
      <c r="AJ759" s="96" t="s">
        <v>160</v>
      </c>
      <c r="AK759" s="95" t="s">
        <v>159</v>
      </c>
      <c r="AL759" s="94" t="s">
        <v>158</v>
      </c>
      <c r="AM759" s="96" t="s">
        <v>157</v>
      </c>
      <c r="AN759" s="95" t="s">
        <v>156</v>
      </c>
      <c r="AO759" s="94" t="s">
        <v>155</v>
      </c>
      <c r="AP759" s="96" t="s">
        <v>154</v>
      </c>
      <c r="AQ759" s="95" t="s">
        <v>153</v>
      </c>
      <c r="AR759" s="97" t="s">
        <v>152</v>
      </c>
      <c r="AS759" s="96" t="s">
        <v>151</v>
      </c>
      <c r="AT759" s="95" t="s">
        <v>150</v>
      </c>
      <c r="AU759" s="94" t="s">
        <v>149</v>
      </c>
      <c r="AV759" s="96" t="s">
        <v>148</v>
      </c>
      <c r="AW759" s="95" t="s">
        <v>147</v>
      </c>
      <c r="AX759" s="94" t="s">
        <v>146</v>
      </c>
      <c r="AY759" s="93" t="s">
        <v>145</v>
      </c>
      <c r="AZ759" s="92" t="s">
        <v>144</v>
      </c>
      <c r="BA759" s="92" t="s">
        <v>143</v>
      </c>
      <c r="BB759" s="91" t="s">
        <v>142</v>
      </c>
    </row>
    <row r="760" spans="2:62" ht="48" thickBot="1" x14ac:dyDescent="0.3">
      <c r="B760" s="90" t="s">
        <v>196</v>
      </c>
      <c r="C760" s="89"/>
      <c r="D760" s="88"/>
      <c r="E760" s="258"/>
      <c r="F760" s="259"/>
      <c r="G760" s="260"/>
      <c r="H760" s="87" t="s">
        <v>140</v>
      </c>
      <c r="I760" s="86"/>
      <c r="J760" s="86"/>
      <c r="K760" s="85"/>
      <c r="L760" s="84"/>
      <c r="M760" s="81"/>
      <c r="N760" s="84"/>
      <c r="O760" s="81"/>
      <c r="P760" s="84"/>
      <c r="Q760" s="81"/>
      <c r="R760" s="84"/>
      <c r="S760" s="81"/>
      <c r="T760" s="84"/>
      <c r="U760" s="81"/>
      <c r="V760" s="84"/>
      <c r="W760" s="81"/>
      <c r="X760" s="84"/>
      <c r="Y760" s="81"/>
      <c r="Z760" s="84"/>
      <c r="AA760" s="83"/>
      <c r="AB760" s="82" t="s">
        <v>139</v>
      </c>
      <c r="AC760" s="81"/>
      <c r="AD760" s="81"/>
      <c r="AE760" s="81"/>
      <c r="AF760" s="80"/>
      <c r="AG760" s="80"/>
      <c r="AH760" s="60"/>
      <c r="AI760" s="79" t="s">
        <v>138</v>
      </c>
      <c r="AJ760" s="78">
        <f t="shared" ref="AJ760:BB760" si="100">SUM(AJ762:AJ773)</f>
        <v>13</v>
      </c>
      <c r="AK760" s="77">
        <f t="shared" si="100"/>
        <v>3</v>
      </c>
      <c r="AL760" s="76">
        <f t="shared" si="100"/>
        <v>0</v>
      </c>
      <c r="AM760" s="78">
        <f t="shared" si="100"/>
        <v>18</v>
      </c>
      <c r="AN760" s="77">
        <f t="shared" si="100"/>
        <v>6</v>
      </c>
      <c r="AO760" s="76">
        <f t="shared" si="100"/>
        <v>0</v>
      </c>
      <c r="AP760" s="78">
        <f t="shared" si="100"/>
        <v>0</v>
      </c>
      <c r="AQ760" s="77">
        <f t="shared" si="100"/>
        <v>0</v>
      </c>
      <c r="AR760" s="76">
        <f t="shared" si="100"/>
        <v>0</v>
      </c>
      <c r="AS760" s="78">
        <f t="shared" si="100"/>
        <v>6</v>
      </c>
      <c r="AT760" s="77">
        <f t="shared" si="100"/>
        <v>0</v>
      </c>
      <c r="AU760" s="76">
        <f t="shared" si="100"/>
        <v>0</v>
      </c>
      <c r="AV760" s="78">
        <f t="shared" si="100"/>
        <v>0</v>
      </c>
      <c r="AW760" s="77">
        <f t="shared" si="100"/>
        <v>0</v>
      </c>
      <c r="AX760" s="76">
        <f t="shared" si="100"/>
        <v>0</v>
      </c>
      <c r="AY760" s="75">
        <f t="shared" si="100"/>
        <v>1</v>
      </c>
      <c r="AZ760" s="74">
        <f t="shared" si="100"/>
        <v>0</v>
      </c>
      <c r="BA760" s="74">
        <f t="shared" si="100"/>
        <v>0</v>
      </c>
      <c r="BB760" s="73">
        <f t="shared" si="100"/>
        <v>0</v>
      </c>
      <c r="BC760" s="72" t="s">
        <v>137</v>
      </c>
      <c r="BF760" s="5">
        <f>SUM(AJ760:AL760)/$BG$5</f>
        <v>5.333333333333333</v>
      </c>
      <c r="BG760" s="5">
        <f>SUM(AM760:AO760,AY760)/$BG$5</f>
        <v>8.3333333333333339</v>
      </c>
      <c r="BH760" s="5">
        <f>SUM(AP760:AR760,AZ760)/$BG$5</f>
        <v>0</v>
      </c>
      <c r="BI760" s="5">
        <f>SUM(AS760:AU760,BA760)/$BG$5</f>
        <v>2</v>
      </c>
      <c r="BJ760" s="5">
        <f>SUM(AV760:AX760,BB760)/$BG$5</f>
        <v>0</v>
      </c>
    </row>
    <row r="761" spans="2:62" ht="37.5" thickBot="1" x14ac:dyDescent="0.3">
      <c r="B761" s="71"/>
      <c r="C761" s="70"/>
      <c r="D761" s="69"/>
      <c r="E761" s="68"/>
      <c r="F761" s="68"/>
      <c r="G761" s="67"/>
      <c r="H761" s="66"/>
      <c r="I761" s="64"/>
      <c r="J761" s="64"/>
      <c r="K761" s="65"/>
      <c r="L761" s="64"/>
      <c r="M761" s="62"/>
      <c r="N761" s="64"/>
      <c r="O761" s="62"/>
      <c r="P761" s="64"/>
      <c r="Q761" s="62"/>
      <c r="R761" s="64"/>
      <c r="S761" s="62"/>
      <c r="T761" s="64"/>
      <c r="U761" s="62"/>
      <c r="V761" s="64"/>
      <c r="W761" s="62"/>
      <c r="X761" s="64"/>
      <c r="Y761" s="62"/>
      <c r="Z761" s="64"/>
      <c r="AA761" s="62"/>
      <c r="AB761" s="63"/>
      <c r="AC761" s="62"/>
      <c r="AD761" s="62"/>
      <c r="AE761" s="62"/>
      <c r="AF761" s="61"/>
      <c r="AG761" s="61"/>
      <c r="AH761" s="60"/>
      <c r="AI761" s="59" t="s">
        <v>136</v>
      </c>
      <c r="AJ761" s="58">
        <f t="shared" ref="AJ761:BB761" si="101">AJ760/3</f>
        <v>4.333333333333333</v>
      </c>
      <c r="AK761" s="57">
        <f t="shared" si="101"/>
        <v>1</v>
      </c>
      <c r="AL761" s="56">
        <f t="shared" si="101"/>
        <v>0</v>
      </c>
      <c r="AM761" s="58">
        <f t="shared" si="101"/>
        <v>6</v>
      </c>
      <c r="AN761" s="57">
        <f t="shared" si="101"/>
        <v>2</v>
      </c>
      <c r="AO761" s="56">
        <f t="shared" si="101"/>
        <v>0</v>
      </c>
      <c r="AP761" s="58">
        <f t="shared" si="101"/>
        <v>0</v>
      </c>
      <c r="AQ761" s="57">
        <f t="shared" si="101"/>
        <v>0</v>
      </c>
      <c r="AR761" s="56">
        <f t="shared" si="101"/>
        <v>0</v>
      </c>
      <c r="AS761" s="58">
        <f t="shared" si="101"/>
        <v>2</v>
      </c>
      <c r="AT761" s="57">
        <f t="shared" si="101"/>
        <v>0</v>
      </c>
      <c r="AU761" s="56">
        <f t="shared" si="101"/>
        <v>0</v>
      </c>
      <c r="AV761" s="58">
        <f t="shared" si="101"/>
        <v>0</v>
      </c>
      <c r="AW761" s="57">
        <f t="shared" si="101"/>
        <v>0</v>
      </c>
      <c r="AX761" s="56">
        <f t="shared" si="101"/>
        <v>0</v>
      </c>
      <c r="AY761" s="55">
        <f t="shared" si="101"/>
        <v>0.33333333333333331</v>
      </c>
      <c r="AZ761" s="54">
        <f t="shared" si="101"/>
        <v>0</v>
      </c>
      <c r="BA761" s="54">
        <f t="shared" si="101"/>
        <v>0</v>
      </c>
      <c r="BB761" s="53">
        <f t="shared" si="101"/>
        <v>0</v>
      </c>
      <c r="BC761" s="52" t="s">
        <v>135</v>
      </c>
    </row>
    <row r="762" spans="2:62" ht="28.15" customHeight="1" x14ac:dyDescent="0.2">
      <c r="B762" s="30"/>
      <c r="C762" s="242">
        <v>1</v>
      </c>
      <c r="D762" s="44"/>
      <c r="E762" s="43"/>
      <c r="F762" s="43"/>
      <c r="G762" s="42"/>
      <c r="H762" s="223" t="s">
        <v>433</v>
      </c>
      <c r="I762" s="246">
        <v>31</v>
      </c>
      <c r="J762" s="246">
        <v>15</v>
      </c>
      <c r="K762" s="246">
        <v>6</v>
      </c>
      <c r="L762" s="41" t="s">
        <v>133</v>
      </c>
      <c r="M762" s="40" t="s">
        <v>432</v>
      </c>
      <c r="N762" s="41" t="s">
        <v>131</v>
      </c>
      <c r="O762" s="40" t="s">
        <v>175</v>
      </c>
      <c r="P762" s="41" t="s">
        <v>130</v>
      </c>
      <c r="Q762" s="40" t="s">
        <v>113</v>
      </c>
      <c r="R762" s="41" t="s">
        <v>129</v>
      </c>
      <c r="S762" s="40"/>
      <c r="T762" s="41" t="s">
        <v>128</v>
      </c>
      <c r="U762" s="40"/>
      <c r="V762" s="41" t="s">
        <v>127</v>
      </c>
      <c r="W762" s="40"/>
      <c r="X762" s="41" t="s">
        <v>126</v>
      </c>
      <c r="Y762" s="40"/>
      <c r="Z762" s="41" t="s">
        <v>125</v>
      </c>
      <c r="AA762" s="40"/>
      <c r="AB762" s="39"/>
      <c r="AC762" s="40"/>
      <c r="AD762" s="39" t="s">
        <v>431</v>
      </c>
      <c r="AE762" s="38" t="s">
        <v>121</v>
      </c>
      <c r="AF762" s="250"/>
      <c r="AG762" s="250"/>
      <c r="AH762" s="37"/>
      <c r="AI762" s="11"/>
      <c r="AJ762" s="233">
        <f>SUMPRODUCT(LEN($M762:$S765)-LEN(SUBSTITUTE($M762:$S765,"A", "")))</f>
        <v>6</v>
      </c>
      <c r="AK762" s="239">
        <f>SUMPRODUCT(LEN($AD762:$AD765)-LEN(SUBSTITUTE($AD762:$AD765,"A", "")))</f>
        <v>1</v>
      </c>
      <c r="AL762" s="230">
        <f>SUMPRODUCT(LEN($AC762:$AC765)-LEN(SUBSTITUTE($AC762:$AC765,"A", "")))</f>
        <v>0</v>
      </c>
      <c r="AM762" s="233">
        <f>SUMPRODUCT(LEN($M762:$S765)-LEN(SUBSTITUTE($M762:$S765,"S", "")))</f>
        <v>10</v>
      </c>
      <c r="AN762" s="239">
        <f>SUMPRODUCT(LEN($AD762:$AD765)-LEN(SUBSTITUTE($AD762:$AD765,"S", "")))</f>
        <v>5</v>
      </c>
      <c r="AO762" s="230">
        <f>SUMPRODUCT(LEN($AC762:$AC765)-LEN(SUBSTITUTE($AC762:$AC765,"S", "")))</f>
        <v>0</v>
      </c>
      <c r="AP762" s="233">
        <f>SUMPRODUCT(LEN($M762:$S765)-LEN(SUBSTITUTE($M762:$S765,"F", "")))</f>
        <v>0</v>
      </c>
      <c r="AQ762" s="239">
        <f>SUMPRODUCT(LEN($AD762:$AD765)-LEN(SUBSTITUTE($AD762:$AD765,"F", "")))</f>
        <v>0</v>
      </c>
      <c r="AR762" s="230">
        <f>SUMPRODUCT(LEN($AC762:$AC765)-LEN(SUBSTITUTE($AC762:$AC765,"F", "")))</f>
        <v>0</v>
      </c>
      <c r="AS762" s="233">
        <f>SUMPRODUCT(LEN($M762:$S765)-LEN(SUBSTITUTE($M762:$S765,"G", "")))</f>
        <v>4</v>
      </c>
      <c r="AT762" s="239">
        <f>SUMPRODUCT(LEN($AD762:$AD765)-LEN(SUBSTITUTE($AD762:$AD765,"G", "")))</f>
        <v>0</v>
      </c>
      <c r="AU762" s="230">
        <f>SUMPRODUCT(LEN($AC762:$AC765)-LEN(SUBSTITUTE($AC762:$AC765,"G", "")))</f>
        <v>0</v>
      </c>
      <c r="AV762" s="233">
        <f>SUMPRODUCT(LEN($L762:$S765)-LEN(SUBSTITUTE($L762:$S765,"M", "")))</f>
        <v>0</v>
      </c>
      <c r="AW762" s="236">
        <f>SUMPRODUCT(LEN($AD762:$AD765)-LEN(SUBSTITUTE($AD762:$AD765,"M", "")))</f>
        <v>0</v>
      </c>
      <c r="AX762" s="230">
        <f>SUMPRODUCT(LEN($AC762:$AC765)-LEN(SUBSTITUTE($AC762:$AC765,"M", "")))</f>
        <v>0</v>
      </c>
      <c r="AY762" s="291">
        <f>SUMPRODUCT(LEN($AE762:$AE765)-LEN(SUBSTITUTE($AE762:$AE765,"S", "")))</f>
        <v>1</v>
      </c>
      <c r="AZ762" s="227">
        <f>SUMPRODUCT(LEN($AE762:$AE765)-LEN(SUBSTITUTE($AE762:$AE765,"F", "")))</f>
        <v>0</v>
      </c>
      <c r="BA762" s="227">
        <f>SUMPRODUCT(LEN($AE762:$AE765)-LEN(SUBSTITUTE($AE762:$AE765,"G", "")))</f>
        <v>0</v>
      </c>
      <c r="BB762" s="294">
        <f>SUMPRODUCT(LEN($AE762:$AE765)-LEN(SUBSTITUTE($AE762:$AE765,"M", "")))</f>
        <v>0</v>
      </c>
    </row>
    <row r="763" spans="2:62" ht="28.15" customHeight="1" thickBot="1" x14ac:dyDescent="0.25">
      <c r="B763" s="30"/>
      <c r="C763" s="243"/>
      <c r="D763" s="36"/>
      <c r="E763" s="35"/>
      <c r="F763" s="35"/>
      <c r="G763" s="34"/>
      <c r="H763" s="224"/>
      <c r="I763" s="247"/>
      <c r="J763" s="247"/>
      <c r="K763" s="247"/>
      <c r="L763" s="33" t="s">
        <v>123</v>
      </c>
      <c r="M763" s="32" t="s">
        <v>428</v>
      </c>
      <c r="N763" s="33" t="s">
        <v>122</v>
      </c>
      <c r="O763" s="32" t="s">
        <v>175</v>
      </c>
      <c r="P763" s="33" t="s">
        <v>120</v>
      </c>
      <c r="Q763" s="32"/>
      <c r="R763" s="33" t="s">
        <v>119</v>
      </c>
      <c r="S763" s="32"/>
      <c r="T763" s="33" t="s">
        <v>118</v>
      </c>
      <c r="U763" s="32"/>
      <c r="V763" s="33" t="s">
        <v>117</v>
      </c>
      <c r="W763" s="32"/>
      <c r="X763" s="33" t="s">
        <v>116</v>
      </c>
      <c r="Y763" s="32"/>
      <c r="Z763" s="33" t="s">
        <v>115</v>
      </c>
      <c r="AA763" s="32"/>
      <c r="AB763" s="31"/>
      <c r="AC763" s="32"/>
      <c r="AD763" s="31"/>
      <c r="AE763" s="23"/>
      <c r="AF763" s="251"/>
      <c r="AG763" s="251"/>
      <c r="AH763" s="22"/>
      <c r="AI763" s="11"/>
      <c r="AJ763" s="234"/>
      <c r="AK763" s="240"/>
      <c r="AL763" s="231"/>
      <c r="AM763" s="234"/>
      <c r="AN763" s="240"/>
      <c r="AO763" s="231"/>
      <c r="AP763" s="234"/>
      <c r="AQ763" s="240"/>
      <c r="AR763" s="231"/>
      <c r="AS763" s="234"/>
      <c r="AT763" s="240"/>
      <c r="AU763" s="231"/>
      <c r="AV763" s="234"/>
      <c r="AW763" s="237"/>
      <c r="AX763" s="231"/>
      <c r="AY763" s="292"/>
      <c r="AZ763" s="228"/>
      <c r="BA763" s="228"/>
      <c r="BB763" s="295"/>
    </row>
    <row r="764" spans="2:62" ht="28.15" customHeight="1" x14ac:dyDescent="0.2">
      <c r="B764" s="30"/>
      <c r="C764" s="244"/>
      <c r="D764" s="29"/>
      <c r="E764" s="28"/>
      <c r="F764" s="28"/>
      <c r="G764" s="27"/>
      <c r="H764" s="225"/>
      <c r="I764" s="248"/>
      <c r="J764" s="248"/>
      <c r="K764" s="248"/>
      <c r="L764" s="26" t="s">
        <v>114</v>
      </c>
      <c r="M764" s="25" t="s">
        <v>424</v>
      </c>
      <c r="N764" s="26" t="s">
        <v>112</v>
      </c>
      <c r="O764" s="25" t="s">
        <v>121</v>
      </c>
      <c r="P764" s="26" t="s">
        <v>111</v>
      </c>
      <c r="Q764" s="25"/>
      <c r="R764" s="26" t="s">
        <v>110</v>
      </c>
      <c r="S764" s="25"/>
      <c r="T764" s="26" t="s">
        <v>109</v>
      </c>
      <c r="U764" s="25"/>
      <c r="V764" s="26" t="s">
        <v>108</v>
      </c>
      <c r="W764" s="25"/>
      <c r="X764" s="26" t="s">
        <v>107</v>
      </c>
      <c r="Y764" s="25"/>
      <c r="Z764" s="26" t="s">
        <v>106</v>
      </c>
      <c r="AA764" s="25"/>
      <c r="AB764" s="24"/>
      <c r="AC764" s="25"/>
      <c r="AD764" s="24"/>
      <c r="AE764" s="23"/>
      <c r="AF764" s="251"/>
      <c r="AG764" s="251"/>
      <c r="AH764" s="22"/>
      <c r="AI764" s="11"/>
      <c r="AJ764" s="234"/>
      <c r="AK764" s="240"/>
      <c r="AL764" s="231"/>
      <c r="AM764" s="234"/>
      <c r="AN764" s="240"/>
      <c r="AO764" s="231"/>
      <c r="AP764" s="234"/>
      <c r="AQ764" s="240"/>
      <c r="AR764" s="231"/>
      <c r="AS764" s="234"/>
      <c r="AT764" s="240"/>
      <c r="AU764" s="231"/>
      <c r="AV764" s="234"/>
      <c r="AW764" s="237"/>
      <c r="AX764" s="231"/>
      <c r="AY764" s="292"/>
      <c r="AZ764" s="228"/>
      <c r="BA764" s="228"/>
      <c r="BB764" s="295"/>
    </row>
    <row r="765" spans="2:62" ht="28.15" customHeight="1" thickBot="1" x14ac:dyDescent="0.25">
      <c r="B765" s="30"/>
      <c r="C765" s="253"/>
      <c r="D765" s="51"/>
      <c r="E765" s="50"/>
      <c r="F765" s="50"/>
      <c r="G765" s="49"/>
      <c r="H765" s="226"/>
      <c r="I765" s="254"/>
      <c r="J765" s="254"/>
      <c r="K765" s="254"/>
      <c r="L765" s="48" t="s">
        <v>105</v>
      </c>
      <c r="M765" s="47" t="s">
        <v>430</v>
      </c>
      <c r="N765" s="48" t="s">
        <v>103</v>
      </c>
      <c r="O765" s="47" t="s">
        <v>104</v>
      </c>
      <c r="P765" s="48" t="s">
        <v>102</v>
      </c>
      <c r="Q765" s="47"/>
      <c r="R765" s="48" t="s">
        <v>101</v>
      </c>
      <c r="S765" s="47"/>
      <c r="T765" s="48">
        <v>20</v>
      </c>
      <c r="U765" s="47"/>
      <c r="V765" s="48" t="s">
        <v>100</v>
      </c>
      <c r="W765" s="47"/>
      <c r="X765" s="48" t="s">
        <v>99</v>
      </c>
      <c r="Y765" s="47"/>
      <c r="Z765" s="48" t="s">
        <v>98</v>
      </c>
      <c r="AA765" s="47"/>
      <c r="AB765" s="16"/>
      <c r="AC765" s="47"/>
      <c r="AD765" s="16"/>
      <c r="AE765" s="46"/>
      <c r="AF765" s="255"/>
      <c r="AG765" s="255"/>
      <c r="AH765" s="45"/>
      <c r="AI765" s="11"/>
      <c r="AJ765" s="235"/>
      <c r="AK765" s="241"/>
      <c r="AL765" s="232"/>
      <c r="AM765" s="235"/>
      <c r="AN765" s="241"/>
      <c r="AO765" s="232"/>
      <c r="AP765" s="235"/>
      <c r="AQ765" s="241"/>
      <c r="AR765" s="232"/>
      <c r="AS765" s="235"/>
      <c r="AT765" s="241"/>
      <c r="AU765" s="232"/>
      <c r="AV765" s="235"/>
      <c r="AW765" s="238"/>
      <c r="AX765" s="232"/>
      <c r="AY765" s="293"/>
      <c r="AZ765" s="229"/>
      <c r="BA765" s="229"/>
      <c r="BB765" s="296"/>
    </row>
    <row r="766" spans="2:62" ht="28.15" customHeight="1" x14ac:dyDescent="0.2">
      <c r="B766" s="30"/>
      <c r="C766" s="242">
        <v>2</v>
      </c>
      <c r="D766" s="44"/>
      <c r="E766" s="43"/>
      <c r="F766" s="43"/>
      <c r="G766" s="42"/>
      <c r="H766" s="223"/>
      <c r="I766" s="246">
        <v>29</v>
      </c>
      <c r="J766" s="246">
        <v>16</v>
      </c>
      <c r="K766" s="246">
        <v>10</v>
      </c>
      <c r="L766" s="41" t="s">
        <v>133</v>
      </c>
      <c r="M766" s="40" t="s">
        <v>399</v>
      </c>
      <c r="N766" s="41" t="s">
        <v>131</v>
      </c>
      <c r="O766" s="40" t="s">
        <v>113</v>
      </c>
      <c r="P766" s="41" t="s">
        <v>130</v>
      </c>
      <c r="Q766" s="40"/>
      <c r="R766" s="41" t="s">
        <v>129</v>
      </c>
      <c r="S766" s="40"/>
      <c r="T766" s="41" t="s">
        <v>128</v>
      </c>
      <c r="U766" s="40"/>
      <c r="V766" s="41" t="s">
        <v>127</v>
      </c>
      <c r="W766" s="40"/>
      <c r="X766" s="41" t="s">
        <v>126</v>
      </c>
      <c r="Y766" s="40"/>
      <c r="Z766" s="41" t="s">
        <v>125</v>
      </c>
      <c r="AA766" s="40"/>
      <c r="AB766" s="39"/>
      <c r="AC766" s="40"/>
      <c r="AD766" s="39" t="s">
        <v>121</v>
      </c>
      <c r="AE766" s="38"/>
      <c r="AF766" s="250"/>
      <c r="AG766" s="250"/>
      <c r="AH766" s="37"/>
      <c r="AI766" s="11"/>
      <c r="AJ766" s="233">
        <f>SUMPRODUCT(LEN($M766:$S769)-LEN(SUBSTITUTE($M766:$S769,"A", "")))</f>
        <v>2</v>
      </c>
      <c r="AK766" s="239">
        <f>SUMPRODUCT(LEN($AD766:$AD769)-LEN(SUBSTITUTE($AD766:$AD769,"A", "")))</f>
        <v>0</v>
      </c>
      <c r="AL766" s="230">
        <f>SUMPRODUCT(LEN($AC766:$AC769)-LEN(SUBSTITUTE($AC766:$AC769,"A", "")))</f>
        <v>0</v>
      </c>
      <c r="AM766" s="233">
        <f>SUMPRODUCT(LEN($M766:$S769)-LEN(SUBSTITUTE($M766:$S769,"S", "")))</f>
        <v>7</v>
      </c>
      <c r="AN766" s="239">
        <f>SUMPRODUCT(LEN($AD766:$AD769)-LEN(SUBSTITUTE($AD766:$AD769,"S", "")))</f>
        <v>1</v>
      </c>
      <c r="AO766" s="230">
        <f>SUMPRODUCT(LEN($AC766:$AC769)-LEN(SUBSTITUTE($AC766:$AC769,"S", "")))</f>
        <v>0</v>
      </c>
      <c r="AP766" s="233">
        <f>SUMPRODUCT(LEN($M766:$S769)-LEN(SUBSTITUTE($M766:$S769,"F", "")))</f>
        <v>0</v>
      </c>
      <c r="AQ766" s="239">
        <f>SUMPRODUCT(LEN($AD766:$AD769)-LEN(SUBSTITUTE($AD766:$AD769,"F", "")))</f>
        <v>0</v>
      </c>
      <c r="AR766" s="230">
        <f>SUMPRODUCT(LEN($AC766:$AC769)-LEN(SUBSTITUTE($AC766:$AC769,"F", "")))</f>
        <v>0</v>
      </c>
      <c r="AS766" s="233">
        <f>SUMPRODUCT(LEN($M766:$S769)-LEN(SUBSTITUTE($M766:$S769,"G", "")))</f>
        <v>1</v>
      </c>
      <c r="AT766" s="239">
        <f>SUMPRODUCT(LEN($AD766:$AD769)-LEN(SUBSTITUTE($AD766:$AD769,"G", "")))</f>
        <v>0</v>
      </c>
      <c r="AU766" s="230">
        <f>SUMPRODUCT(LEN($AC766:$AC769)-LEN(SUBSTITUTE($AC766:$AC769,"G", "")))</f>
        <v>0</v>
      </c>
      <c r="AV766" s="233">
        <f>SUMPRODUCT(LEN($L766:$S769)-LEN(SUBSTITUTE($L766:$S769,"M", "")))</f>
        <v>0</v>
      </c>
      <c r="AW766" s="236">
        <f>SUMPRODUCT(LEN($AD766:$AD769)-LEN(SUBSTITUTE($AD766:$AD769,"M", "")))</f>
        <v>0</v>
      </c>
      <c r="AX766" s="230">
        <f>SUMPRODUCT(LEN($AC766:$AC769)-LEN(SUBSTITUTE($AC766:$AC769,"M", "")))</f>
        <v>0</v>
      </c>
      <c r="AY766" s="291">
        <f>SUMPRODUCT(LEN($AE766:$AE769)-LEN(SUBSTITUTE($AE766:$AE769,"S", "")))</f>
        <v>0</v>
      </c>
      <c r="AZ766" s="227">
        <f>SUMPRODUCT(LEN($AE766:$AE769)-LEN(SUBSTITUTE($AE766:$AE769,"F", "")))</f>
        <v>0</v>
      </c>
      <c r="BA766" s="227">
        <f>SUMPRODUCT(LEN($AE766:$AE769)-LEN(SUBSTITUTE($AE766:$AE769,"G", "")))</f>
        <v>0</v>
      </c>
      <c r="BB766" s="294">
        <f>SUMPRODUCT(LEN($AE766:$AE769)-LEN(SUBSTITUTE($AE766:$AE769,"M", "")))</f>
        <v>0</v>
      </c>
    </row>
    <row r="767" spans="2:62" ht="28.15" customHeight="1" thickBot="1" x14ac:dyDescent="0.25">
      <c r="B767" s="30"/>
      <c r="C767" s="243"/>
      <c r="D767" s="36"/>
      <c r="E767" s="35"/>
      <c r="F767" s="35"/>
      <c r="G767" s="34"/>
      <c r="H767" s="224"/>
      <c r="I767" s="247"/>
      <c r="J767" s="247"/>
      <c r="K767" s="247"/>
      <c r="L767" s="33" t="s">
        <v>123</v>
      </c>
      <c r="M767" s="32" t="s">
        <v>124</v>
      </c>
      <c r="N767" s="33" t="s">
        <v>122</v>
      </c>
      <c r="O767" s="32" t="s">
        <v>121</v>
      </c>
      <c r="P767" s="33" t="s">
        <v>120</v>
      </c>
      <c r="Q767" s="32"/>
      <c r="R767" s="33" t="s">
        <v>119</v>
      </c>
      <c r="S767" s="32"/>
      <c r="T767" s="33" t="s">
        <v>118</v>
      </c>
      <c r="U767" s="32"/>
      <c r="V767" s="33" t="s">
        <v>117</v>
      </c>
      <c r="W767" s="32"/>
      <c r="X767" s="33" t="s">
        <v>116</v>
      </c>
      <c r="Y767" s="32"/>
      <c r="Z767" s="33" t="s">
        <v>115</v>
      </c>
      <c r="AA767" s="32"/>
      <c r="AB767" s="31"/>
      <c r="AC767" s="32"/>
      <c r="AD767" s="31"/>
      <c r="AE767" s="23"/>
      <c r="AF767" s="251"/>
      <c r="AG767" s="251"/>
      <c r="AH767" s="22"/>
      <c r="AI767" s="11"/>
      <c r="AJ767" s="234"/>
      <c r="AK767" s="240"/>
      <c r="AL767" s="231"/>
      <c r="AM767" s="234"/>
      <c r="AN767" s="240"/>
      <c r="AO767" s="231"/>
      <c r="AP767" s="234"/>
      <c r="AQ767" s="240"/>
      <c r="AR767" s="231"/>
      <c r="AS767" s="234"/>
      <c r="AT767" s="240"/>
      <c r="AU767" s="231"/>
      <c r="AV767" s="234"/>
      <c r="AW767" s="237"/>
      <c r="AX767" s="231"/>
      <c r="AY767" s="292"/>
      <c r="AZ767" s="228"/>
      <c r="BA767" s="228"/>
      <c r="BB767" s="295"/>
    </row>
    <row r="768" spans="2:62" ht="28.15" customHeight="1" x14ac:dyDescent="0.2">
      <c r="B768" s="30"/>
      <c r="C768" s="244"/>
      <c r="D768" s="29"/>
      <c r="E768" s="28"/>
      <c r="F768" s="28"/>
      <c r="G768" s="27"/>
      <c r="H768" s="225"/>
      <c r="I768" s="248"/>
      <c r="J768" s="248"/>
      <c r="K768" s="248"/>
      <c r="L768" s="26" t="s">
        <v>114</v>
      </c>
      <c r="M768" s="25" t="s">
        <v>113</v>
      </c>
      <c r="N768" s="26" t="s">
        <v>112</v>
      </c>
      <c r="O768" s="25"/>
      <c r="P768" s="26" t="s">
        <v>111</v>
      </c>
      <c r="Q768" s="25"/>
      <c r="R768" s="26" t="s">
        <v>110</v>
      </c>
      <c r="S768" s="25"/>
      <c r="T768" s="26" t="s">
        <v>109</v>
      </c>
      <c r="U768" s="25"/>
      <c r="V768" s="26" t="s">
        <v>108</v>
      </c>
      <c r="W768" s="25"/>
      <c r="X768" s="26" t="s">
        <v>107</v>
      </c>
      <c r="Y768" s="25"/>
      <c r="Z768" s="26" t="s">
        <v>106</v>
      </c>
      <c r="AA768" s="25"/>
      <c r="AB768" s="24"/>
      <c r="AC768" s="25"/>
      <c r="AD768" s="24"/>
      <c r="AE768" s="23"/>
      <c r="AF768" s="251"/>
      <c r="AG768" s="251"/>
      <c r="AH768" s="22"/>
      <c r="AI768" s="11"/>
      <c r="AJ768" s="234"/>
      <c r="AK768" s="240"/>
      <c r="AL768" s="231"/>
      <c r="AM768" s="234"/>
      <c r="AN768" s="240"/>
      <c r="AO768" s="231"/>
      <c r="AP768" s="234"/>
      <c r="AQ768" s="240"/>
      <c r="AR768" s="231"/>
      <c r="AS768" s="234"/>
      <c r="AT768" s="240"/>
      <c r="AU768" s="231"/>
      <c r="AV768" s="234"/>
      <c r="AW768" s="237"/>
      <c r="AX768" s="231"/>
      <c r="AY768" s="292"/>
      <c r="AZ768" s="228"/>
      <c r="BA768" s="228"/>
      <c r="BB768" s="295"/>
    </row>
    <row r="769" spans="2:62" ht="28.15" customHeight="1" thickBot="1" x14ac:dyDescent="0.25">
      <c r="B769" s="30"/>
      <c r="C769" s="253"/>
      <c r="D769" s="51"/>
      <c r="E769" s="50"/>
      <c r="F769" s="50"/>
      <c r="G769" s="49"/>
      <c r="H769" s="226"/>
      <c r="I769" s="254"/>
      <c r="J769" s="254"/>
      <c r="K769" s="254"/>
      <c r="L769" s="48" t="s">
        <v>105</v>
      </c>
      <c r="M769" s="47" t="s">
        <v>121</v>
      </c>
      <c r="N769" s="48" t="s">
        <v>103</v>
      </c>
      <c r="O769" s="47"/>
      <c r="P769" s="48" t="s">
        <v>102</v>
      </c>
      <c r="Q769" s="47"/>
      <c r="R769" s="48" t="s">
        <v>101</v>
      </c>
      <c r="S769" s="47"/>
      <c r="T769" s="48">
        <v>20</v>
      </c>
      <c r="U769" s="47"/>
      <c r="V769" s="48" t="s">
        <v>100</v>
      </c>
      <c r="W769" s="47"/>
      <c r="X769" s="48" t="s">
        <v>99</v>
      </c>
      <c r="Y769" s="47"/>
      <c r="Z769" s="48" t="s">
        <v>98</v>
      </c>
      <c r="AA769" s="47"/>
      <c r="AB769" s="16"/>
      <c r="AC769" s="47"/>
      <c r="AD769" s="16"/>
      <c r="AE769" s="46"/>
      <c r="AF769" s="255"/>
      <c r="AG769" s="255"/>
      <c r="AH769" s="45"/>
      <c r="AI769" s="11"/>
      <c r="AJ769" s="235"/>
      <c r="AK769" s="241"/>
      <c r="AL769" s="232"/>
      <c r="AM769" s="235"/>
      <c r="AN769" s="241"/>
      <c r="AO769" s="232"/>
      <c r="AP769" s="235"/>
      <c r="AQ769" s="241"/>
      <c r="AR769" s="232"/>
      <c r="AS769" s="235"/>
      <c r="AT769" s="241"/>
      <c r="AU769" s="232"/>
      <c r="AV769" s="235"/>
      <c r="AW769" s="238"/>
      <c r="AX769" s="232"/>
      <c r="AY769" s="293"/>
      <c r="AZ769" s="229"/>
      <c r="BA769" s="229"/>
      <c r="BB769" s="296"/>
    </row>
    <row r="770" spans="2:62" ht="28.15" customHeight="1" x14ac:dyDescent="0.2">
      <c r="B770" s="30"/>
      <c r="C770" s="242">
        <v>3</v>
      </c>
      <c r="D770" s="44"/>
      <c r="E770" s="43"/>
      <c r="F770" s="43"/>
      <c r="G770" s="42"/>
      <c r="H770" s="223"/>
      <c r="I770" s="246">
        <v>34</v>
      </c>
      <c r="J770" s="246">
        <v>15</v>
      </c>
      <c r="K770" s="246">
        <v>10</v>
      </c>
      <c r="L770" s="41" t="s">
        <v>133</v>
      </c>
      <c r="M770" s="40" t="s">
        <v>414</v>
      </c>
      <c r="N770" s="41" t="s">
        <v>131</v>
      </c>
      <c r="O770" s="40" t="s">
        <v>104</v>
      </c>
      <c r="P770" s="41" t="s">
        <v>130</v>
      </c>
      <c r="Q770" s="40"/>
      <c r="R770" s="41" t="s">
        <v>129</v>
      </c>
      <c r="S770" s="40"/>
      <c r="T770" s="41" t="s">
        <v>128</v>
      </c>
      <c r="U770" s="40"/>
      <c r="V770" s="41" t="s">
        <v>127</v>
      </c>
      <c r="W770" s="40"/>
      <c r="X770" s="41" t="s">
        <v>126</v>
      </c>
      <c r="Y770" s="40"/>
      <c r="Z770" s="41" t="s">
        <v>125</v>
      </c>
      <c r="AA770" s="40"/>
      <c r="AB770" s="39"/>
      <c r="AC770" s="40"/>
      <c r="AD770" s="39" t="s">
        <v>132</v>
      </c>
      <c r="AE770" s="38"/>
      <c r="AF770" s="250"/>
      <c r="AG770" s="250"/>
      <c r="AH770" s="37"/>
      <c r="AI770" s="11"/>
      <c r="AJ770" s="233">
        <f>SUMPRODUCT(LEN($M770:$S773)-LEN(SUBSTITUTE($M770:$S773,"A", "")))</f>
        <v>5</v>
      </c>
      <c r="AK770" s="239">
        <f>SUMPRODUCT(LEN($AD770:$AD773)-LEN(SUBSTITUTE($AD770:$AD773,"A", "")))</f>
        <v>2</v>
      </c>
      <c r="AL770" s="230">
        <f>SUMPRODUCT(LEN($AC770:$AC773)-LEN(SUBSTITUTE($AC770:$AC773,"A", "")))</f>
        <v>0</v>
      </c>
      <c r="AM770" s="233">
        <f>SUMPRODUCT(LEN($M770:$S773)-LEN(SUBSTITUTE($M770:$S773,"S", "")))</f>
        <v>1</v>
      </c>
      <c r="AN770" s="239">
        <f>SUMPRODUCT(LEN($AD770:$AD773)-LEN(SUBSTITUTE($AD770:$AD773,"S", "")))</f>
        <v>0</v>
      </c>
      <c r="AO770" s="230">
        <f>SUMPRODUCT(LEN($AC770:$AC773)-LEN(SUBSTITUTE($AC770:$AC773,"S", "")))</f>
        <v>0</v>
      </c>
      <c r="AP770" s="233">
        <f>SUMPRODUCT(LEN($M770:$S773)-LEN(SUBSTITUTE($M770:$S773,"F", "")))</f>
        <v>0</v>
      </c>
      <c r="AQ770" s="239">
        <f>SUMPRODUCT(LEN($AD770:$AD773)-LEN(SUBSTITUTE($AD770:$AD773,"F", "")))</f>
        <v>0</v>
      </c>
      <c r="AR770" s="230">
        <f>SUMPRODUCT(LEN($AC770:$AC773)-LEN(SUBSTITUTE($AC770:$AC773,"F", "")))</f>
        <v>0</v>
      </c>
      <c r="AS770" s="233">
        <f>SUMPRODUCT(LEN($M770:$S773)-LEN(SUBSTITUTE($M770:$S773,"G", "")))</f>
        <v>1</v>
      </c>
      <c r="AT770" s="239">
        <f>SUMPRODUCT(LEN($AD770:$AD773)-LEN(SUBSTITUTE($AD770:$AD773,"G", "")))</f>
        <v>0</v>
      </c>
      <c r="AU770" s="230">
        <f>SUMPRODUCT(LEN($AC770:$AC773)-LEN(SUBSTITUTE($AC770:$AC773,"G", "")))</f>
        <v>0</v>
      </c>
      <c r="AV770" s="233">
        <f>SUMPRODUCT(LEN($L770:$S773)-LEN(SUBSTITUTE($L770:$S773,"M", "")))</f>
        <v>0</v>
      </c>
      <c r="AW770" s="236">
        <f>SUMPRODUCT(LEN($AD770:$AD773)-LEN(SUBSTITUTE($AD770:$AD773,"M", "")))</f>
        <v>0</v>
      </c>
      <c r="AX770" s="230">
        <f>SUMPRODUCT(LEN($AC770:$AC773)-LEN(SUBSTITUTE($AC770:$AC773,"M", "")))</f>
        <v>0</v>
      </c>
      <c r="AY770" s="291">
        <f>SUMPRODUCT(LEN($AE770:$AE773)-LEN(SUBSTITUTE($AE770:$AE773,"S", "")))</f>
        <v>0</v>
      </c>
      <c r="AZ770" s="227">
        <f>SUMPRODUCT(LEN($AE770:$AE773)-LEN(SUBSTITUTE($AE770:$AE773,"F", "")))</f>
        <v>0</v>
      </c>
      <c r="BA770" s="227">
        <f>SUMPRODUCT(LEN($AE770:$AE773)-LEN(SUBSTITUTE($AE770:$AE773,"G", "")))</f>
        <v>0</v>
      </c>
      <c r="BB770" s="294">
        <f>SUMPRODUCT(LEN($AE770:$AE773)-LEN(SUBSTITUTE($AE770:$AE773,"M", "")))</f>
        <v>0</v>
      </c>
    </row>
    <row r="771" spans="2:62" ht="28.15" customHeight="1" thickBot="1" x14ac:dyDescent="0.25">
      <c r="B771" s="30"/>
      <c r="C771" s="243"/>
      <c r="D771" s="36"/>
      <c r="E771" s="35"/>
      <c r="F771" s="35"/>
      <c r="G771" s="34"/>
      <c r="H771" s="224"/>
      <c r="I771" s="247"/>
      <c r="J771" s="247"/>
      <c r="K771" s="247"/>
      <c r="L771" s="33" t="s">
        <v>123</v>
      </c>
      <c r="M771" s="32" t="s">
        <v>203</v>
      </c>
      <c r="N771" s="33" t="s">
        <v>122</v>
      </c>
      <c r="O771" s="32"/>
      <c r="P771" s="33" t="s">
        <v>120</v>
      </c>
      <c r="Q771" s="32"/>
      <c r="R771" s="33" t="s">
        <v>119</v>
      </c>
      <c r="S771" s="32"/>
      <c r="T771" s="33" t="s">
        <v>118</v>
      </c>
      <c r="U771" s="32"/>
      <c r="V771" s="33" t="s">
        <v>117</v>
      </c>
      <c r="W771" s="32"/>
      <c r="X771" s="33" t="s">
        <v>116</v>
      </c>
      <c r="Y771" s="32"/>
      <c r="Z771" s="33" t="s">
        <v>115</v>
      </c>
      <c r="AA771" s="32"/>
      <c r="AB771" s="31"/>
      <c r="AC771" s="32"/>
      <c r="AD771" s="31"/>
      <c r="AE771" s="23"/>
      <c r="AF771" s="251"/>
      <c r="AG771" s="251"/>
      <c r="AH771" s="22"/>
      <c r="AI771" s="11"/>
      <c r="AJ771" s="234"/>
      <c r="AK771" s="240"/>
      <c r="AL771" s="231"/>
      <c r="AM771" s="234"/>
      <c r="AN771" s="240"/>
      <c r="AO771" s="231"/>
      <c r="AP771" s="234"/>
      <c r="AQ771" s="240"/>
      <c r="AR771" s="231"/>
      <c r="AS771" s="234"/>
      <c r="AT771" s="240"/>
      <c r="AU771" s="231"/>
      <c r="AV771" s="234"/>
      <c r="AW771" s="237"/>
      <c r="AX771" s="231"/>
      <c r="AY771" s="292"/>
      <c r="AZ771" s="228"/>
      <c r="BA771" s="228"/>
      <c r="BB771" s="295"/>
    </row>
    <row r="772" spans="2:62" ht="28.15" customHeight="1" x14ac:dyDescent="0.2">
      <c r="B772" s="30"/>
      <c r="C772" s="244"/>
      <c r="D772" s="29"/>
      <c r="E772" s="28"/>
      <c r="F772" s="28"/>
      <c r="G772" s="27"/>
      <c r="H772" s="225"/>
      <c r="I772" s="248"/>
      <c r="J772" s="248"/>
      <c r="K772" s="248"/>
      <c r="L772" s="26" t="s">
        <v>114</v>
      </c>
      <c r="M772" s="25" t="s">
        <v>104</v>
      </c>
      <c r="N772" s="26" t="s">
        <v>112</v>
      </c>
      <c r="O772" s="25"/>
      <c r="P772" s="26" t="s">
        <v>111</v>
      </c>
      <c r="Q772" s="25"/>
      <c r="R772" s="26" t="s">
        <v>110</v>
      </c>
      <c r="S772" s="25"/>
      <c r="T772" s="26" t="s">
        <v>109</v>
      </c>
      <c r="U772" s="25"/>
      <c r="V772" s="26" t="s">
        <v>108</v>
      </c>
      <c r="W772" s="25"/>
      <c r="X772" s="26" t="s">
        <v>107</v>
      </c>
      <c r="Y772" s="25"/>
      <c r="Z772" s="26" t="s">
        <v>106</v>
      </c>
      <c r="AA772" s="25"/>
      <c r="AB772" s="24"/>
      <c r="AC772" s="25"/>
      <c r="AD772" s="24"/>
      <c r="AE772" s="23"/>
      <c r="AF772" s="251"/>
      <c r="AG772" s="251"/>
      <c r="AH772" s="22"/>
      <c r="AI772" s="11"/>
      <c r="AJ772" s="234"/>
      <c r="AK772" s="240"/>
      <c r="AL772" s="231"/>
      <c r="AM772" s="234"/>
      <c r="AN772" s="240"/>
      <c r="AO772" s="231"/>
      <c r="AP772" s="234"/>
      <c r="AQ772" s="240"/>
      <c r="AR772" s="231"/>
      <c r="AS772" s="234"/>
      <c r="AT772" s="240"/>
      <c r="AU772" s="231"/>
      <c r="AV772" s="234"/>
      <c r="AW772" s="237"/>
      <c r="AX772" s="231"/>
      <c r="AY772" s="292"/>
      <c r="AZ772" s="228"/>
      <c r="BA772" s="228"/>
      <c r="BB772" s="295"/>
    </row>
    <row r="773" spans="2:62" ht="28.15" customHeight="1" thickBot="1" x14ac:dyDescent="0.25">
      <c r="B773" s="21"/>
      <c r="C773" s="245"/>
      <c r="D773" s="20"/>
      <c r="E773" s="19"/>
      <c r="F773" s="19"/>
      <c r="G773" s="18"/>
      <c r="H773" s="226"/>
      <c r="I773" s="249"/>
      <c r="J773" s="249"/>
      <c r="K773" s="249"/>
      <c r="L773" s="17" t="s">
        <v>105</v>
      </c>
      <c r="M773" s="15" t="s">
        <v>104</v>
      </c>
      <c r="N773" s="17" t="s">
        <v>103</v>
      </c>
      <c r="O773" s="15"/>
      <c r="P773" s="17" t="s">
        <v>102</v>
      </c>
      <c r="Q773" s="15"/>
      <c r="R773" s="17" t="s">
        <v>101</v>
      </c>
      <c r="S773" s="15"/>
      <c r="T773" s="17">
        <v>20</v>
      </c>
      <c r="U773" s="15"/>
      <c r="V773" s="17" t="s">
        <v>100</v>
      </c>
      <c r="W773" s="15"/>
      <c r="X773" s="17" t="s">
        <v>99</v>
      </c>
      <c r="Y773" s="15"/>
      <c r="Z773" s="17" t="s">
        <v>98</v>
      </c>
      <c r="AA773" s="15"/>
      <c r="AB773" s="16"/>
      <c r="AC773" s="15"/>
      <c r="AD773" s="14"/>
      <c r="AE773" s="13"/>
      <c r="AF773" s="252"/>
      <c r="AG773" s="252"/>
      <c r="AH773" s="12"/>
      <c r="AI773" s="11"/>
      <c r="AJ773" s="235"/>
      <c r="AK773" s="241"/>
      <c r="AL773" s="232"/>
      <c r="AM773" s="235"/>
      <c r="AN773" s="241"/>
      <c r="AO773" s="232"/>
      <c r="AP773" s="235"/>
      <c r="AQ773" s="241"/>
      <c r="AR773" s="232"/>
      <c r="AS773" s="235"/>
      <c r="AT773" s="241"/>
      <c r="AU773" s="232"/>
      <c r="AV773" s="235"/>
      <c r="AW773" s="238"/>
      <c r="AX773" s="232"/>
      <c r="AY773" s="293"/>
      <c r="AZ773" s="229"/>
      <c r="BA773" s="229"/>
      <c r="BB773" s="296"/>
    </row>
    <row r="774" spans="2:62" ht="85.9" customHeight="1" thickTop="1" thickBot="1" x14ac:dyDescent="0.35">
      <c r="B774" s="105" t="s">
        <v>174</v>
      </c>
      <c r="C774" s="95" t="s">
        <v>173</v>
      </c>
      <c r="D774" s="100" t="s">
        <v>172</v>
      </c>
      <c r="E774" s="104" t="s">
        <v>171</v>
      </c>
      <c r="F774" s="103"/>
      <c r="G774" s="102"/>
      <c r="H774" s="101" t="s">
        <v>170</v>
      </c>
      <c r="I774" s="100" t="s">
        <v>96</v>
      </c>
      <c r="J774" s="100" t="s">
        <v>169</v>
      </c>
      <c r="K774" s="100" t="s">
        <v>97</v>
      </c>
      <c r="L774" s="256" t="s">
        <v>168</v>
      </c>
      <c r="M774" s="262"/>
      <c r="N774" s="256" t="s">
        <v>167</v>
      </c>
      <c r="O774" s="262"/>
      <c r="P774" s="256" t="s">
        <v>167</v>
      </c>
      <c r="Q774" s="257"/>
      <c r="R774" s="256" t="s">
        <v>167</v>
      </c>
      <c r="S774" s="257"/>
      <c r="T774" s="256" t="s">
        <v>167</v>
      </c>
      <c r="U774" s="257"/>
      <c r="V774" s="256" t="s">
        <v>167</v>
      </c>
      <c r="W774" s="257"/>
      <c r="X774" s="256" t="s">
        <v>167</v>
      </c>
      <c r="Y774" s="257"/>
      <c r="Z774" s="256" t="s">
        <v>167</v>
      </c>
      <c r="AA774" s="257"/>
      <c r="AB774" s="261" t="s">
        <v>166</v>
      </c>
      <c r="AC774" s="257"/>
      <c r="AD774" s="101" t="s">
        <v>165</v>
      </c>
      <c r="AE774" s="101" t="s">
        <v>164</v>
      </c>
      <c r="AF774" s="100" t="s">
        <v>163</v>
      </c>
      <c r="AG774" s="100" t="s">
        <v>162</v>
      </c>
      <c r="AH774" s="99" t="s">
        <v>161</v>
      </c>
      <c r="AI774" s="98"/>
      <c r="AJ774" s="96" t="s">
        <v>160</v>
      </c>
      <c r="AK774" s="95" t="s">
        <v>159</v>
      </c>
      <c r="AL774" s="94" t="s">
        <v>158</v>
      </c>
      <c r="AM774" s="96" t="s">
        <v>157</v>
      </c>
      <c r="AN774" s="95" t="s">
        <v>156</v>
      </c>
      <c r="AO774" s="94" t="s">
        <v>155</v>
      </c>
      <c r="AP774" s="96" t="s">
        <v>154</v>
      </c>
      <c r="AQ774" s="95" t="s">
        <v>153</v>
      </c>
      <c r="AR774" s="97" t="s">
        <v>152</v>
      </c>
      <c r="AS774" s="96" t="s">
        <v>151</v>
      </c>
      <c r="AT774" s="95" t="s">
        <v>150</v>
      </c>
      <c r="AU774" s="94" t="s">
        <v>149</v>
      </c>
      <c r="AV774" s="96" t="s">
        <v>148</v>
      </c>
      <c r="AW774" s="95" t="s">
        <v>147</v>
      </c>
      <c r="AX774" s="94" t="s">
        <v>146</v>
      </c>
      <c r="AY774" s="93" t="s">
        <v>145</v>
      </c>
      <c r="AZ774" s="92" t="s">
        <v>144</v>
      </c>
      <c r="BA774" s="92" t="s">
        <v>143</v>
      </c>
      <c r="BB774" s="91" t="s">
        <v>142</v>
      </c>
    </row>
    <row r="775" spans="2:62" ht="48" thickBot="1" x14ac:dyDescent="0.3">
      <c r="B775" s="90" t="s">
        <v>194</v>
      </c>
      <c r="C775" s="89"/>
      <c r="D775" s="88">
        <v>178</v>
      </c>
      <c r="E775" s="258"/>
      <c r="F775" s="259"/>
      <c r="G775" s="260"/>
      <c r="H775" s="87" t="s">
        <v>140</v>
      </c>
      <c r="I775" s="86"/>
      <c r="J775" s="86"/>
      <c r="K775" s="85"/>
      <c r="L775" s="84"/>
      <c r="M775" s="81"/>
      <c r="N775" s="84"/>
      <c r="O775" s="81"/>
      <c r="P775" s="84"/>
      <c r="Q775" s="81"/>
      <c r="R775" s="84"/>
      <c r="S775" s="81"/>
      <c r="T775" s="84"/>
      <c r="U775" s="81"/>
      <c r="V775" s="84"/>
      <c r="W775" s="81"/>
      <c r="X775" s="84"/>
      <c r="Y775" s="81"/>
      <c r="Z775" s="84"/>
      <c r="AA775" s="83"/>
      <c r="AB775" s="82" t="s">
        <v>139</v>
      </c>
      <c r="AC775" s="81"/>
      <c r="AD775" s="81"/>
      <c r="AE775" s="81"/>
      <c r="AF775" s="80"/>
      <c r="AG775" s="80"/>
      <c r="AH775" s="60"/>
      <c r="AI775" s="79" t="s">
        <v>138</v>
      </c>
      <c r="AJ775" s="78">
        <f t="shared" ref="AJ775:BB775" si="102">SUM(AJ777:AJ788)</f>
        <v>30</v>
      </c>
      <c r="AK775" s="77">
        <f t="shared" si="102"/>
        <v>3</v>
      </c>
      <c r="AL775" s="76">
        <f t="shared" si="102"/>
        <v>0</v>
      </c>
      <c r="AM775" s="78">
        <f t="shared" si="102"/>
        <v>29</v>
      </c>
      <c r="AN775" s="77">
        <f t="shared" si="102"/>
        <v>1</v>
      </c>
      <c r="AO775" s="76">
        <f t="shared" si="102"/>
        <v>0</v>
      </c>
      <c r="AP775" s="78">
        <f t="shared" si="102"/>
        <v>1</v>
      </c>
      <c r="AQ775" s="77">
        <f t="shared" si="102"/>
        <v>0</v>
      </c>
      <c r="AR775" s="76">
        <f t="shared" si="102"/>
        <v>0</v>
      </c>
      <c r="AS775" s="78">
        <f t="shared" si="102"/>
        <v>3</v>
      </c>
      <c r="AT775" s="77">
        <f t="shared" si="102"/>
        <v>0</v>
      </c>
      <c r="AU775" s="76">
        <f t="shared" si="102"/>
        <v>0</v>
      </c>
      <c r="AV775" s="78">
        <f t="shared" si="102"/>
        <v>0</v>
      </c>
      <c r="AW775" s="77">
        <f t="shared" si="102"/>
        <v>0</v>
      </c>
      <c r="AX775" s="76">
        <f t="shared" si="102"/>
        <v>0</v>
      </c>
      <c r="AY775" s="75">
        <f t="shared" si="102"/>
        <v>2</v>
      </c>
      <c r="AZ775" s="74">
        <f t="shared" si="102"/>
        <v>0</v>
      </c>
      <c r="BA775" s="74">
        <f t="shared" si="102"/>
        <v>1</v>
      </c>
      <c r="BB775" s="73">
        <f t="shared" si="102"/>
        <v>0</v>
      </c>
      <c r="BC775" s="72" t="s">
        <v>137</v>
      </c>
      <c r="BF775" s="5">
        <f>SUM(AJ775:AL775)/$BG$5</f>
        <v>11</v>
      </c>
      <c r="BG775" s="5">
        <f>SUM(AM775:AO775,AY775)/$BG$5</f>
        <v>10.666666666666666</v>
      </c>
      <c r="BH775" s="5">
        <f>SUM(AP775:AR775,AZ775)/$BG$5</f>
        <v>0.33333333333333331</v>
      </c>
      <c r="BI775" s="5">
        <f>SUM(AS775:AU775,BA775)/$BG$5</f>
        <v>1.3333333333333333</v>
      </c>
      <c r="BJ775" s="5">
        <f>SUM(AV775:AX775,BB775)/$BG$5</f>
        <v>0</v>
      </c>
    </row>
    <row r="776" spans="2:62" ht="37.5" thickBot="1" x14ac:dyDescent="0.3">
      <c r="B776" s="71"/>
      <c r="C776" s="70"/>
      <c r="D776" s="69"/>
      <c r="E776" s="68"/>
      <c r="F776" s="68"/>
      <c r="G776" s="67"/>
      <c r="H776" s="66"/>
      <c r="I776" s="64"/>
      <c r="J776" s="64"/>
      <c r="K776" s="65"/>
      <c r="L776" s="64"/>
      <c r="M776" s="62"/>
      <c r="N776" s="64"/>
      <c r="O776" s="62"/>
      <c r="P776" s="64"/>
      <c r="Q776" s="62"/>
      <c r="R776" s="64"/>
      <c r="S776" s="62"/>
      <c r="T776" s="64"/>
      <c r="U776" s="62"/>
      <c r="V776" s="64"/>
      <c r="W776" s="62"/>
      <c r="X776" s="64"/>
      <c r="Y776" s="62"/>
      <c r="Z776" s="64"/>
      <c r="AA776" s="62"/>
      <c r="AB776" s="63"/>
      <c r="AC776" s="62"/>
      <c r="AD776" s="62"/>
      <c r="AE776" s="62"/>
      <c r="AF776" s="61"/>
      <c r="AG776" s="61"/>
      <c r="AH776" s="60"/>
      <c r="AI776" s="59" t="s">
        <v>136</v>
      </c>
      <c r="AJ776" s="58">
        <f t="shared" ref="AJ776:BB776" si="103">AJ775/3</f>
        <v>10</v>
      </c>
      <c r="AK776" s="57">
        <f t="shared" si="103"/>
        <v>1</v>
      </c>
      <c r="AL776" s="56">
        <f t="shared" si="103"/>
        <v>0</v>
      </c>
      <c r="AM776" s="58">
        <f t="shared" si="103"/>
        <v>9.6666666666666661</v>
      </c>
      <c r="AN776" s="57">
        <f t="shared" si="103"/>
        <v>0.33333333333333331</v>
      </c>
      <c r="AO776" s="56">
        <f t="shared" si="103"/>
        <v>0</v>
      </c>
      <c r="AP776" s="58">
        <f t="shared" si="103"/>
        <v>0.33333333333333331</v>
      </c>
      <c r="AQ776" s="57">
        <f t="shared" si="103"/>
        <v>0</v>
      </c>
      <c r="AR776" s="56">
        <f t="shared" si="103"/>
        <v>0</v>
      </c>
      <c r="AS776" s="58">
        <f t="shared" si="103"/>
        <v>1</v>
      </c>
      <c r="AT776" s="57">
        <f t="shared" si="103"/>
        <v>0</v>
      </c>
      <c r="AU776" s="56">
        <f t="shared" si="103"/>
        <v>0</v>
      </c>
      <c r="AV776" s="58">
        <f t="shared" si="103"/>
        <v>0</v>
      </c>
      <c r="AW776" s="57">
        <f t="shared" si="103"/>
        <v>0</v>
      </c>
      <c r="AX776" s="56">
        <f t="shared" si="103"/>
        <v>0</v>
      </c>
      <c r="AY776" s="55">
        <f t="shared" si="103"/>
        <v>0.66666666666666663</v>
      </c>
      <c r="AZ776" s="54">
        <f t="shared" si="103"/>
        <v>0</v>
      </c>
      <c r="BA776" s="54">
        <f t="shared" si="103"/>
        <v>0.33333333333333331</v>
      </c>
      <c r="BB776" s="53">
        <f t="shared" si="103"/>
        <v>0</v>
      </c>
      <c r="BC776" s="52" t="s">
        <v>135</v>
      </c>
    </row>
    <row r="777" spans="2:62" ht="28.15" customHeight="1" x14ac:dyDescent="0.2">
      <c r="B777" s="30"/>
      <c r="C777" s="242">
        <v>1</v>
      </c>
      <c r="D777" s="44"/>
      <c r="E777" s="43"/>
      <c r="F777" s="43"/>
      <c r="G777" s="42"/>
      <c r="H777" s="223" t="s">
        <v>183</v>
      </c>
      <c r="I777" s="246">
        <v>38</v>
      </c>
      <c r="J777" s="246">
        <v>17</v>
      </c>
      <c r="K777" s="246">
        <v>7</v>
      </c>
      <c r="L777" s="41" t="s">
        <v>133</v>
      </c>
      <c r="M777" s="40" t="s">
        <v>124</v>
      </c>
      <c r="N777" s="41" t="s">
        <v>131</v>
      </c>
      <c r="O777" s="40" t="s">
        <v>124</v>
      </c>
      <c r="P777" s="41" t="s">
        <v>130</v>
      </c>
      <c r="Q777" s="40" t="s">
        <v>121</v>
      </c>
      <c r="R777" s="41" t="s">
        <v>129</v>
      </c>
      <c r="S777" s="40"/>
      <c r="T777" s="41" t="s">
        <v>128</v>
      </c>
      <c r="U777" s="40"/>
      <c r="V777" s="41" t="s">
        <v>127</v>
      </c>
      <c r="W777" s="40"/>
      <c r="X777" s="41" t="s">
        <v>126</v>
      </c>
      <c r="Y777" s="40"/>
      <c r="Z777" s="41" t="s">
        <v>125</v>
      </c>
      <c r="AA777" s="40"/>
      <c r="AB777" s="39"/>
      <c r="AC777" s="40"/>
      <c r="AD777" s="39"/>
      <c r="AE777" s="38" t="s">
        <v>424</v>
      </c>
      <c r="AF777" s="250">
        <v>7</v>
      </c>
      <c r="AG777" s="250"/>
      <c r="AH777" s="37"/>
      <c r="AI777" s="11"/>
      <c r="AJ777" s="233">
        <f>SUMPRODUCT(LEN($M777:$S780)-LEN(SUBSTITUTE($M777:$S780,"A", "")))</f>
        <v>3</v>
      </c>
      <c r="AK777" s="239">
        <f>SUMPRODUCT(LEN($AD777:$AD780)-LEN(SUBSTITUTE($AD777:$AD780,"A", "")))</f>
        <v>0</v>
      </c>
      <c r="AL777" s="230">
        <f>SUMPRODUCT(LEN($AC777:$AC780)-LEN(SUBSTITUTE($AC777:$AC780,"A", "")))</f>
        <v>0</v>
      </c>
      <c r="AM777" s="233">
        <f>SUMPRODUCT(LEN($M777:$S780)-LEN(SUBSTITUTE($M777:$S780,"S", "")))</f>
        <v>12</v>
      </c>
      <c r="AN777" s="239">
        <f>SUMPRODUCT(LEN($AD777:$AD780)-LEN(SUBSTITUTE($AD777:$AD780,"S", "")))</f>
        <v>0</v>
      </c>
      <c r="AO777" s="230">
        <f>SUMPRODUCT(LEN($AC777:$AC780)-LEN(SUBSTITUTE($AC777:$AC780,"S", "")))</f>
        <v>0</v>
      </c>
      <c r="AP777" s="233">
        <f>SUMPRODUCT(LEN($M777:$S780)-LEN(SUBSTITUTE($M777:$S780,"F", "")))</f>
        <v>1</v>
      </c>
      <c r="AQ777" s="239">
        <f>SUMPRODUCT(LEN($AD777:$AD780)-LEN(SUBSTITUTE($AD777:$AD780,"F", "")))</f>
        <v>0</v>
      </c>
      <c r="AR777" s="230">
        <f>SUMPRODUCT(LEN($AC777:$AC780)-LEN(SUBSTITUTE($AC777:$AC780,"F", "")))</f>
        <v>0</v>
      </c>
      <c r="AS777" s="233">
        <f>SUMPRODUCT(LEN($M777:$S780)-LEN(SUBSTITUTE($M777:$S780,"G", "")))</f>
        <v>1</v>
      </c>
      <c r="AT777" s="239">
        <f>SUMPRODUCT(LEN($AD777:$AD780)-LEN(SUBSTITUTE($AD777:$AD780,"G", "")))</f>
        <v>0</v>
      </c>
      <c r="AU777" s="230">
        <f>SUMPRODUCT(LEN($AC777:$AC780)-LEN(SUBSTITUTE($AC777:$AC780,"G", "")))</f>
        <v>0</v>
      </c>
      <c r="AV777" s="233">
        <f>SUMPRODUCT(LEN($L777:$S780)-LEN(SUBSTITUTE($L777:$S780,"M", "")))</f>
        <v>0</v>
      </c>
      <c r="AW777" s="236">
        <f>SUMPRODUCT(LEN($AD777:$AD780)-LEN(SUBSTITUTE($AD777:$AD780,"M", "")))</f>
        <v>0</v>
      </c>
      <c r="AX777" s="230">
        <f>SUMPRODUCT(LEN($AC777:$AC780)-LEN(SUBSTITUTE($AC777:$AC780,"M", "")))</f>
        <v>0</v>
      </c>
      <c r="AY777" s="291">
        <f>SUMPRODUCT(LEN($AE777:$AE780)-LEN(SUBSTITUTE($AE777:$AE780,"S", "")))</f>
        <v>2</v>
      </c>
      <c r="AZ777" s="227">
        <f>SUMPRODUCT(LEN($AE777:$AE780)-LEN(SUBSTITUTE($AE777:$AE780,"F", "")))</f>
        <v>0</v>
      </c>
      <c r="BA777" s="227">
        <f>SUMPRODUCT(LEN($AE777:$AE780)-LEN(SUBSTITUTE($AE777:$AE780,"G", "")))</f>
        <v>1</v>
      </c>
      <c r="BB777" s="294">
        <f>SUMPRODUCT(LEN($AE777:$AE780)-LEN(SUBSTITUTE($AE777:$AE780,"M", "")))</f>
        <v>0</v>
      </c>
    </row>
    <row r="778" spans="2:62" ht="28.15" customHeight="1" thickBot="1" x14ac:dyDescent="0.25">
      <c r="B778" s="30"/>
      <c r="C778" s="243"/>
      <c r="D778" s="36"/>
      <c r="E778" s="35"/>
      <c r="F778" s="35"/>
      <c r="G778" s="34"/>
      <c r="H778" s="224"/>
      <c r="I778" s="247"/>
      <c r="J778" s="247"/>
      <c r="K778" s="247"/>
      <c r="L778" s="33" t="s">
        <v>123</v>
      </c>
      <c r="M778" s="32" t="s">
        <v>414</v>
      </c>
      <c r="N778" s="33" t="s">
        <v>122</v>
      </c>
      <c r="O778" s="32" t="s">
        <v>124</v>
      </c>
      <c r="P778" s="33" t="s">
        <v>120</v>
      </c>
      <c r="Q778" s="32" t="s">
        <v>121</v>
      </c>
      <c r="R778" s="33" t="s">
        <v>119</v>
      </c>
      <c r="S778" s="32"/>
      <c r="T778" s="33" t="s">
        <v>118</v>
      </c>
      <c r="U778" s="32"/>
      <c r="V778" s="33" t="s">
        <v>117</v>
      </c>
      <c r="W778" s="32"/>
      <c r="X778" s="33" t="s">
        <v>116</v>
      </c>
      <c r="Y778" s="32"/>
      <c r="Z778" s="33" t="s">
        <v>115</v>
      </c>
      <c r="AA778" s="32"/>
      <c r="AB778" s="31"/>
      <c r="AC778" s="32"/>
      <c r="AD778" s="31"/>
      <c r="AE778" s="23"/>
      <c r="AF778" s="251"/>
      <c r="AG778" s="251"/>
      <c r="AH778" s="22"/>
      <c r="AI778" s="11"/>
      <c r="AJ778" s="234"/>
      <c r="AK778" s="240"/>
      <c r="AL778" s="231"/>
      <c r="AM778" s="234"/>
      <c r="AN778" s="240"/>
      <c r="AO778" s="231"/>
      <c r="AP778" s="234"/>
      <c r="AQ778" s="240"/>
      <c r="AR778" s="231"/>
      <c r="AS778" s="234"/>
      <c r="AT778" s="240"/>
      <c r="AU778" s="231"/>
      <c r="AV778" s="234"/>
      <c r="AW778" s="237"/>
      <c r="AX778" s="231"/>
      <c r="AY778" s="292"/>
      <c r="AZ778" s="228"/>
      <c r="BA778" s="228"/>
      <c r="BB778" s="295"/>
    </row>
    <row r="779" spans="2:62" ht="28.15" customHeight="1" x14ac:dyDescent="0.2">
      <c r="B779" s="30"/>
      <c r="C779" s="244"/>
      <c r="D779" s="29"/>
      <c r="E779" s="28"/>
      <c r="F779" s="28"/>
      <c r="G779" s="27"/>
      <c r="H779" s="225">
        <v>178</v>
      </c>
      <c r="I779" s="248"/>
      <c r="J779" s="248"/>
      <c r="K779" s="248"/>
      <c r="L779" s="26" t="s">
        <v>114</v>
      </c>
      <c r="M779" s="25" t="s">
        <v>429</v>
      </c>
      <c r="N779" s="26" t="s">
        <v>112</v>
      </c>
      <c r="O779" s="25" t="s">
        <v>113</v>
      </c>
      <c r="P779" s="26" t="s">
        <v>111</v>
      </c>
      <c r="Q779" s="25"/>
      <c r="R779" s="26" t="s">
        <v>110</v>
      </c>
      <c r="S779" s="25"/>
      <c r="T779" s="26" t="s">
        <v>109</v>
      </c>
      <c r="U779" s="25"/>
      <c r="V779" s="26" t="s">
        <v>108</v>
      </c>
      <c r="W779" s="25"/>
      <c r="X779" s="26" t="s">
        <v>107</v>
      </c>
      <c r="Y779" s="25"/>
      <c r="Z779" s="26" t="s">
        <v>106</v>
      </c>
      <c r="AA779" s="25"/>
      <c r="AB779" s="24"/>
      <c r="AC779" s="25"/>
      <c r="AD779" s="24"/>
      <c r="AE779" s="23"/>
      <c r="AF779" s="251"/>
      <c r="AG779" s="251"/>
      <c r="AH779" s="22"/>
      <c r="AI779" s="11"/>
      <c r="AJ779" s="234"/>
      <c r="AK779" s="240"/>
      <c r="AL779" s="231"/>
      <c r="AM779" s="234"/>
      <c r="AN779" s="240"/>
      <c r="AO779" s="231"/>
      <c r="AP779" s="234"/>
      <c r="AQ779" s="240"/>
      <c r="AR779" s="231"/>
      <c r="AS779" s="234"/>
      <c r="AT779" s="240"/>
      <c r="AU779" s="231"/>
      <c r="AV779" s="234"/>
      <c r="AW779" s="237"/>
      <c r="AX779" s="231"/>
      <c r="AY779" s="292"/>
      <c r="AZ779" s="228"/>
      <c r="BA779" s="228"/>
      <c r="BB779" s="295"/>
    </row>
    <row r="780" spans="2:62" ht="28.15" customHeight="1" thickBot="1" x14ac:dyDescent="0.25">
      <c r="B780" s="30"/>
      <c r="C780" s="253"/>
      <c r="D780" s="51"/>
      <c r="E780" s="50"/>
      <c r="F780" s="50"/>
      <c r="G780" s="49"/>
      <c r="H780" s="226"/>
      <c r="I780" s="254"/>
      <c r="J780" s="254"/>
      <c r="K780" s="254"/>
      <c r="L780" s="48" t="s">
        <v>105</v>
      </c>
      <c r="M780" s="47" t="s">
        <v>113</v>
      </c>
      <c r="N780" s="48" t="s">
        <v>103</v>
      </c>
      <c r="O780" s="47" t="s">
        <v>113</v>
      </c>
      <c r="P780" s="48" t="s">
        <v>102</v>
      </c>
      <c r="Q780" s="47"/>
      <c r="R780" s="48" t="s">
        <v>101</v>
      </c>
      <c r="S780" s="47"/>
      <c r="T780" s="48">
        <v>20</v>
      </c>
      <c r="U780" s="47"/>
      <c r="V780" s="48" t="s">
        <v>100</v>
      </c>
      <c r="W780" s="47"/>
      <c r="X780" s="48" t="s">
        <v>99</v>
      </c>
      <c r="Y780" s="47"/>
      <c r="Z780" s="48" t="s">
        <v>98</v>
      </c>
      <c r="AA780" s="47"/>
      <c r="AB780" s="16"/>
      <c r="AC780" s="47"/>
      <c r="AD780" s="16"/>
      <c r="AE780" s="46"/>
      <c r="AF780" s="255"/>
      <c r="AG780" s="255"/>
      <c r="AH780" s="45"/>
      <c r="AI780" s="11"/>
      <c r="AJ780" s="235"/>
      <c r="AK780" s="241"/>
      <c r="AL780" s="232"/>
      <c r="AM780" s="235"/>
      <c r="AN780" s="241"/>
      <c r="AO780" s="232"/>
      <c r="AP780" s="235"/>
      <c r="AQ780" s="241"/>
      <c r="AR780" s="232"/>
      <c r="AS780" s="235"/>
      <c r="AT780" s="241"/>
      <c r="AU780" s="232"/>
      <c r="AV780" s="235"/>
      <c r="AW780" s="238"/>
      <c r="AX780" s="232"/>
      <c r="AY780" s="293"/>
      <c r="AZ780" s="229"/>
      <c r="BA780" s="229"/>
      <c r="BB780" s="296"/>
    </row>
    <row r="781" spans="2:62" ht="28.15" customHeight="1" x14ac:dyDescent="0.2">
      <c r="B781" s="30"/>
      <c r="C781" s="242">
        <v>2</v>
      </c>
      <c r="D781" s="44"/>
      <c r="E781" s="43"/>
      <c r="F781" s="43"/>
      <c r="G781" s="42"/>
      <c r="H781" s="223"/>
      <c r="I781" s="246">
        <v>40</v>
      </c>
      <c r="J781" s="246">
        <v>17</v>
      </c>
      <c r="K781" s="246">
        <v>7</v>
      </c>
      <c r="L781" s="41" t="s">
        <v>133</v>
      </c>
      <c r="M781" s="40" t="s">
        <v>203</v>
      </c>
      <c r="N781" s="41" t="s">
        <v>131</v>
      </c>
      <c r="O781" s="40" t="s">
        <v>132</v>
      </c>
      <c r="P781" s="41" t="s">
        <v>130</v>
      </c>
      <c r="Q781" s="40" t="s">
        <v>104</v>
      </c>
      <c r="R781" s="41" t="s">
        <v>129</v>
      </c>
      <c r="S781" s="40"/>
      <c r="T781" s="41" t="s">
        <v>128</v>
      </c>
      <c r="U781" s="40"/>
      <c r="V781" s="41" t="s">
        <v>127</v>
      </c>
      <c r="W781" s="40"/>
      <c r="X781" s="41" t="s">
        <v>126</v>
      </c>
      <c r="Y781" s="40"/>
      <c r="Z781" s="41" t="s">
        <v>125</v>
      </c>
      <c r="AA781" s="40"/>
      <c r="AB781" s="39"/>
      <c r="AC781" s="40"/>
      <c r="AD781" s="39"/>
      <c r="AE781" s="38"/>
      <c r="AF781" s="250"/>
      <c r="AG781" s="250"/>
      <c r="AH781" s="37"/>
      <c r="AI781" s="11"/>
      <c r="AJ781" s="233">
        <f>SUMPRODUCT(LEN($M781:$S784)-LEN(SUBSTITUTE($M781:$S784,"A", "")))</f>
        <v>14</v>
      </c>
      <c r="AK781" s="239">
        <f>SUMPRODUCT(LEN($AD781:$AD784)-LEN(SUBSTITUTE($AD781:$AD784,"A", "")))</f>
        <v>0</v>
      </c>
      <c r="AL781" s="230">
        <f>SUMPRODUCT(LEN($AC781:$AC784)-LEN(SUBSTITUTE($AC781:$AC784,"A", "")))</f>
        <v>0</v>
      </c>
      <c r="AM781" s="233">
        <f>SUMPRODUCT(LEN($M781:$S784)-LEN(SUBSTITUTE($M781:$S784,"S", "")))</f>
        <v>7</v>
      </c>
      <c r="AN781" s="239">
        <f>SUMPRODUCT(LEN($AD781:$AD784)-LEN(SUBSTITUTE($AD781:$AD784,"S", "")))</f>
        <v>0</v>
      </c>
      <c r="AO781" s="230">
        <f>SUMPRODUCT(LEN($AC781:$AC784)-LEN(SUBSTITUTE($AC781:$AC784,"S", "")))</f>
        <v>0</v>
      </c>
      <c r="AP781" s="233">
        <f>SUMPRODUCT(LEN($M781:$S784)-LEN(SUBSTITUTE($M781:$S784,"F", "")))</f>
        <v>0</v>
      </c>
      <c r="AQ781" s="239">
        <f>SUMPRODUCT(LEN($AD781:$AD784)-LEN(SUBSTITUTE($AD781:$AD784,"F", "")))</f>
        <v>0</v>
      </c>
      <c r="AR781" s="230">
        <f>SUMPRODUCT(LEN($AC781:$AC784)-LEN(SUBSTITUTE($AC781:$AC784,"F", "")))</f>
        <v>0</v>
      </c>
      <c r="AS781" s="233">
        <f>SUMPRODUCT(LEN($M781:$S784)-LEN(SUBSTITUTE($M781:$S784,"G", "")))</f>
        <v>0</v>
      </c>
      <c r="AT781" s="239">
        <f>SUMPRODUCT(LEN($AD781:$AD784)-LEN(SUBSTITUTE($AD781:$AD784,"G", "")))</f>
        <v>0</v>
      </c>
      <c r="AU781" s="230">
        <f>SUMPRODUCT(LEN($AC781:$AC784)-LEN(SUBSTITUTE($AC781:$AC784,"G", "")))</f>
        <v>0</v>
      </c>
      <c r="AV781" s="233">
        <f>SUMPRODUCT(LEN($L781:$S784)-LEN(SUBSTITUTE($L781:$S784,"M", "")))</f>
        <v>0</v>
      </c>
      <c r="AW781" s="236">
        <f>SUMPRODUCT(LEN($AD781:$AD784)-LEN(SUBSTITUTE($AD781:$AD784,"M", "")))</f>
        <v>0</v>
      </c>
      <c r="AX781" s="230">
        <f>SUMPRODUCT(LEN($AC781:$AC784)-LEN(SUBSTITUTE($AC781:$AC784,"M", "")))</f>
        <v>0</v>
      </c>
      <c r="AY781" s="291">
        <f>SUMPRODUCT(LEN($AE781:$AE784)-LEN(SUBSTITUTE($AE781:$AE784,"S", "")))</f>
        <v>0</v>
      </c>
      <c r="AZ781" s="227">
        <f>SUMPRODUCT(LEN($AE781:$AE784)-LEN(SUBSTITUTE($AE781:$AE784,"F", "")))</f>
        <v>0</v>
      </c>
      <c r="BA781" s="227">
        <f>SUMPRODUCT(LEN($AE781:$AE784)-LEN(SUBSTITUTE($AE781:$AE784,"G", "")))</f>
        <v>0</v>
      </c>
      <c r="BB781" s="294">
        <f>SUMPRODUCT(LEN($AE781:$AE784)-LEN(SUBSTITUTE($AE781:$AE784,"M", "")))</f>
        <v>0</v>
      </c>
    </row>
    <row r="782" spans="2:62" ht="28.15" customHeight="1" thickBot="1" x14ac:dyDescent="0.25">
      <c r="B782" s="30"/>
      <c r="C782" s="243"/>
      <c r="D782" s="36"/>
      <c r="E782" s="35"/>
      <c r="F782" s="35"/>
      <c r="G782" s="34"/>
      <c r="H782" s="224"/>
      <c r="I782" s="247"/>
      <c r="J782" s="247"/>
      <c r="K782" s="247"/>
      <c r="L782" s="33" t="s">
        <v>123</v>
      </c>
      <c r="M782" s="32" t="s">
        <v>132</v>
      </c>
      <c r="N782" s="33" t="s">
        <v>122</v>
      </c>
      <c r="O782" s="32" t="s">
        <v>175</v>
      </c>
      <c r="P782" s="33" t="s">
        <v>120</v>
      </c>
      <c r="Q782" s="32" t="s">
        <v>121</v>
      </c>
      <c r="R782" s="33" t="s">
        <v>119</v>
      </c>
      <c r="S782" s="32"/>
      <c r="T782" s="33" t="s">
        <v>118</v>
      </c>
      <c r="U782" s="32"/>
      <c r="V782" s="33" t="s">
        <v>117</v>
      </c>
      <c r="W782" s="32"/>
      <c r="X782" s="33" t="s">
        <v>116</v>
      </c>
      <c r="Y782" s="32"/>
      <c r="Z782" s="33" t="s">
        <v>115</v>
      </c>
      <c r="AA782" s="32"/>
      <c r="AB782" s="31"/>
      <c r="AC782" s="32"/>
      <c r="AD782" s="31"/>
      <c r="AE782" s="23"/>
      <c r="AF782" s="251"/>
      <c r="AG782" s="251"/>
      <c r="AH782" s="22"/>
      <c r="AI782" s="11"/>
      <c r="AJ782" s="234"/>
      <c r="AK782" s="240"/>
      <c r="AL782" s="231"/>
      <c r="AM782" s="234"/>
      <c r="AN782" s="240"/>
      <c r="AO782" s="231"/>
      <c r="AP782" s="234"/>
      <c r="AQ782" s="240"/>
      <c r="AR782" s="231"/>
      <c r="AS782" s="234"/>
      <c r="AT782" s="240"/>
      <c r="AU782" s="231"/>
      <c r="AV782" s="234"/>
      <c r="AW782" s="237"/>
      <c r="AX782" s="231"/>
      <c r="AY782" s="292"/>
      <c r="AZ782" s="228"/>
      <c r="BA782" s="228"/>
      <c r="BB782" s="295"/>
    </row>
    <row r="783" spans="2:62" ht="28.15" customHeight="1" x14ac:dyDescent="0.2">
      <c r="B783" s="30"/>
      <c r="C783" s="244"/>
      <c r="D783" s="29"/>
      <c r="E783" s="28"/>
      <c r="F783" s="28"/>
      <c r="G783" s="27"/>
      <c r="H783" s="225"/>
      <c r="I783" s="248"/>
      <c r="J783" s="248"/>
      <c r="K783" s="248"/>
      <c r="L783" s="26" t="s">
        <v>114</v>
      </c>
      <c r="M783" s="25" t="s">
        <v>203</v>
      </c>
      <c r="N783" s="26" t="s">
        <v>112</v>
      </c>
      <c r="O783" s="25" t="s">
        <v>175</v>
      </c>
      <c r="P783" s="26" t="s">
        <v>111</v>
      </c>
      <c r="Q783" s="25"/>
      <c r="R783" s="26" t="s">
        <v>110</v>
      </c>
      <c r="S783" s="25"/>
      <c r="T783" s="26" t="s">
        <v>109</v>
      </c>
      <c r="U783" s="25"/>
      <c r="V783" s="26" t="s">
        <v>108</v>
      </c>
      <c r="W783" s="25"/>
      <c r="X783" s="26" t="s">
        <v>107</v>
      </c>
      <c r="Y783" s="25"/>
      <c r="Z783" s="26" t="s">
        <v>106</v>
      </c>
      <c r="AA783" s="25"/>
      <c r="AB783" s="24"/>
      <c r="AC783" s="25"/>
      <c r="AD783" s="24"/>
      <c r="AE783" s="23"/>
      <c r="AF783" s="251"/>
      <c r="AG783" s="251"/>
      <c r="AH783" s="22"/>
      <c r="AI783" s="11"/>
      <c r="AJ783" s="234"/>
      <c r="AK783" s="240"/>
      <c r="AL783" s="231"/>
      <c r="AM783" s="234"/>
      <c r="AN783" s="240"/>
      <c r="AO783" s="231"/>
      <c r="AP783" s="234"/>
      <c r="AQ783" s="240"/>
      <c r="AR783" s="231"/>
      <c r="AS783" s="234"/>
      <c r="AT783" s="240"/>
      <c r="AU783" s="231"/>
      <c r="AV783" s="234"/>
      <c r="AW783" s="237"/>
      <c r="AX783" s="231"/>
      <c r="AY783" s="292"/>
      <c r="AZ783" s="228"/>
      <c r="BA783" s="228"/>
      <c r="BB783" s="295"/>
    </row>
    <row r="784" spans="2:62" ht="28.15" customHeight="1" thickBot="1" x14ac:dyDescent="0.25">
      <c r="B784" s="30"/>
      <c r="C784" s="253"/>
      <c r="D784" s="51"/>
      <c r="E784" s="50"/>
      <c r="F784" s="50"/>
      <c r="G784" s="49"/>
      <c r="H784" s="226"/>
      <c r="I784" s="254"/>
      <c r="J784" s="254"/>
      <c r="K784" s="254"/>
      <c r="L784" s="48" t="s">
        <v>105</v>
      </c>
      <c r="M784" s="47" t="s">
        <v>217</v>
      </c>
      <c r="N784" s="48" t="s">
        <v>103</v>
      </c>
      <c r="O784" s="47" t="s">
        <v>175</v>
      </c>
      <c r="P784" s="48" t="s">
        <v>102</v>
      </c>
      <c r="Q784" s="47"/>
      <c r="R784" s="48" t="s">
        <v>101</v>
      </c>
      <c r="S784" s="47"/>
      <c r="T784" s="48">
        <v>20</v>
      </c>
      <c r="U784" s="47"/>
      <c r="V784" s="48" t="s">
        <v>100</v>
      </c>
      <c r="W784" s="47"/>
      <c r="X784" s="48" t="s">
        <v>99</v>
      </c>
      <c r="Y784" s="47"/>
      <c r="Z784" s="48" t="s">
        <v>98</v>
      </c>
      <c r="AA784" s="47"/>
      <c r="AB784" s="16"/>
      <c r="AC784" s="47"/>
      <c r="AD784" s="16"/>
      <c r="AE784" s="46"/>
      <c r="AF784" s="255"/>
      <c r="AG784" s="255"/>
      <c r="AH784" s="45"/>
      <c r="AI784" s="11"/>
      <c r="AJ784" s="235"/>
      <c r="AK784" s="241"/>
      <c r="AL784" s="232"/>
      <c r="AM784" s="235"/>
      <c r="AN784" s="241"/>
      <c r="AO784" s="232"/>
      <c r="AP784" s="235"/>
      <c r="AQ784" s="241"/>
      <c r="AR784" s="232"/>
      <c r="AS784" s="235"/>
      <c r="AT784" s="241"/>
      <c r="AU784" s="232"/>
      <c r="AV784" s="235"/>
      <c r="AW784" s="238"/>
      <c r="AX784" s="232"/>
      <c r="AY784" s="293"/>
      <c r="AZ784" s="229"/>
      <c r="BA784" s="229"/>
      <c r="BB784" s="296"/>
    </row>
    <row r="785" spans="2:62" ht="28.15" customHeight="1" x14ac:dyDescent="0.2">
      <c r="B785" s="30"/>
      <c r="C785" s="242">
        <v>3</v>
      </c>
      <c r="D785" s="44"/>
      <c r="E785" s="43"/>
      <c r="F785" s="43"/>
      <c r="G785" s="42"/>
      <c r="H785" s="223"/>
      <c r="I785" s="246">
        <v>40</v>
      </c>
      <c r="J785" s="246">
        <v>18</v>
      </c>
      <c r="K785" s="246">
        <v>6</v>
      </c>
      <c r="L785" s="41" t="s">
        <v>133</v>
      </c>
      <c r="M785" s="40" t="s">
        <v>104</v>
      </c>
      <c r="N785" s="41" t="s">
        <v>131</v>
      </c>
      <c r="O785" s="40" t="s">
        <v>203</v>
      </c>
      <c r="P785" s="41" t="s">
        <v>130</v>
      </c>
      <c r="Q785" s="40" t="s">
        <v>175</v>
      </c>
      <c r="R785" s="41" t="s">
        <v>129</v>
      </c>
      <c r="S785" s="40"/>
      <c r="T785" s="41" t="s">
        <v>128</v>
      </c>
      <c r="U785" s="40"/>
      <c r="V785" s="41" t="s">
        <v>127</v>
      </c>
      <c r="W785" s="40"/>
      <c r="X785" s="41" t="s">
        <v>126</v>
      </c>
      <c r="Y785" s="40"/>
      <c r="Z785" s="41" t="s">
        <v>125</v>
      </c>
      <c r="AA785" s="40"/>
      <c r="AB785" s="39"/>
      <c r="AC785" s="40"/>
      <c r="AD785" s="39" t="s">
        <v>121</v>
      </c>
      <c r="AE785" s="38"/>
      <c r="AF785" s="250"/>
      <c r="AG785" s="250"/>
      <c r="AH785" s="37"/>
      <c r="AI785" s="11"/>
      <c r="AJ785" s="233">
        <f>SUMPRODUCT(LEN($M785:$S788)-LEN(SUBSTITUTE($M785:$S788,"A", "")))</f>
        <v>13</v>
      </c>
      <c r="AK785" s="239">
        <f>SUMPRODUCT(LEN($AD785:$AD788)-LEN(SUBSTITUTE($AD785:$AD788,"A", "")))</f>
        <v>3</v>
      </c>
      <c r="AL785" s="230">
        <f>SUMPRODUCT(LEN($AC785:$AC788)-LEN(SUBSTITUTE($AC785:$AC788,"A", "")))</f>
        <v>0</v>
      </c>
      <c r="AM785" s="233">
        <f>SUMPRODUCT(LEN($M785:$S788)-LEN(SUBSTITUTE($M785:$S788,"S", "")))</f>
        <v>10</v>
      </c>
      <c r="AN785" s="239">
        <f>SUMPRODUCT(LEN($AD785:$AD788)-LEN(SUBSTITUTE($AD785:$AD788,"S", "")))</f>
        <v>1</v>
      </c>
      <c r="AO785" s="230">
        <f>SUMPRODUCT(LEN($AC785:$AC788)-LEN(SUBSTITUTE($AC785:$AC788,"S", "")))</f>
        <v>0</v>
      </c>
      <c r="AP785" s="233">
        <f>SUMPRODUCT(LEN($M785:$S788)-LEN(SUBSTITUTE($M785:$S788,"F", "")))</f>
        <v>0</v>
      </c>
      <c r="AQ785" s="239">
        <f>SUMPRODUCT(LEN($AD785:$AD788)-LEN(SUBSTITUTE($AD785:$AD788,"F", "")))</f>
        <v>0</v>
      </c>
      <c r="AR785" s="230">
        <f>SUMPRODUCT(LEN($AC785:$AC788)-LEN(SUBSTITUTE($AC785:$AC788,"F", "")))</f>
        <v>0</v>
      </c>
      <c r="AS785" s="233">
        <f>SUMPRODUCT(LEN($M785:$S788)-LEN(SUBSTITUTE($M785:$S788,"G", "")))</f>
        <v>2</v>
      </c>
      <c r="AT785" s="239">
        <f>SUMPRODUCT(LEN($AD785:$AD788)-LEN(SUBSTITUTE($AD785:$AD788,"G", "")))</f>
        <v>0</v>
      </c>
      <c r="AU785" s="230">
        <f>SUMPRODUCT(LEN($AC785:$AC788)-LEN(SUBSTITUTE($AC785:$AC788,"G", "")))</f>
        <v>0</v>
      </c>
      <c r="AV785" s="233">
        <f>SUMPRODUCT(LEN($L785:$S788)-LEN(SUBSTITUTE($L785:$S788,"M", "")))</f>
        <v>0</v>
      </c>
      <c r="AW785" s="236">
        <f>SUMPRODUCT(LEN($AD785:$AD788)-LEN(SUBSTITUTE($AD785:$AD788,"M", "")))</f>
        <v>0</v>
      </c>
      <c r="AX785" s="230">
        <f>SUMPRODUCT(LEN($AC785:$AC788)-LEN(SUBSTITUTE($AC785:$AC788,"M", "")))</f>
        <v>0</v>
      </c>
      <c r="AY785" s="291">
        <f>SUMPRODUCT(LEN($AE785:$AE788)-LEN(SUBSTITUTE($AE785:$AE788,"S", "")))</f>
        <v>0</v>
      </c>
      <c r="AZ785" s="227">
        <f>SUMPRODUCT(LEN($AE785:$AE788)-LEN(SUBSTITUTE($AE785:$AE788,"F", "")))</f>
        <v>0</v>
      </c>
      <c r="BA785" s="227">
        <f>SUMPRODUCT(LEN($AE785:$AE788)-LEN(SUBSTITUTE($AE785:$AE788,"G", "")))</f>
        <v>0</v>
      </c>
      <c r="BB785" s="294">
        <f>SUMPRODUCT(LEN($AE785:$AE788)-LEN(SUBSTITUTE($AE785:$AE788,"M", "")))</f>
        <v>0</v>
      </c>
    </row>
    <row r="786" spans="2:62" ht="28.15" customHeight="1" thickBot="1" x14ac:dyDescent="0.25">
      <c r="B786" s="30"/>
      <c r="C786" s="243"/>
      <c r="D786" s="36"/>
      <c r="E786" s="35"/>
      <c r="F786" s="35"/>
      <c r="G786" s="34"/>
      <c r="H786" s="224"/>
      <c r="I786" s="247"/>
      <c r="J786" s="247"/>
      <c r="K786" s="247"/>
      <c r="L786" s="33" t="s">
        <v>123</v>
      </c>
      <c r="M786" s="32" t="s">
        <v>428</v>
      </c>
      <c r="N786" s="33" t="s">
        <v>122</v>
      </c>
      <c r="O786" s="32" t="s">
        <v>186</v>
      </c>
      <c r="P786" s="33" t="s">
        <v>120</v>
      </c>
      <c r="Q786" s="32" t="s">
        <v>121</v>
      </c>
      <c r="R786" s="33" t="s">
        <v>119</v>
      </c>
      <c r="S786" s="32"/>
      <c r="T786" s="33" t="s">
        <v>118</v>
      </c>
      <c r="U786" s="32"/>
      <c r="V786" s="33" t="s">
        <v>117</v>
      </c>
      <c r="W786" s="32"/>
      <c r="X786" s="33" t="s">
        <v>116</v>
      </c>
      <c r="Y786" s="32"/>
      <c r="Z786" s="33" t="s">
        <v>115</v>
      </c>
      <c r="AA786" s="32"/>
      <c r="AB786" s="31"/>
      <c r="AC786" s="32"/>
      <c r="AD786" s="31" t="s">
        <v>186</v>
      </c>
      <c r="AE786" s="23"/>
      <c r="AF786" s="251"/>
      <c r="AG786" s="251"/>
      <c r="AH786" s="22"/>
      <c r="AI786" s="11"/>
      <c r="AJ786" s="234"/>
      <c r="AK786" s="240"/>
      <c r="AL786" s="231"/>
      <c r="AM786" s="234"/>
      <c r="AN786" s="240"/>
      <c r="AO786" s="231"/>
      <c r="AP786" s="234"/>
      <c r="AQ786" s="240"/>
      <c r="AR786" s="231"/>
      <c r="AS786" s="234"/>
      <c r="AT786" s="240"/>
      <c r="AU786" s="231"/>
      <c r="AV786" s="234"/>
      <c r="AW786" s="237"/>
      <c r="AX786" s="231"/>
      <c r="AY786" s="292"/>
      <c r="AZ786" s="228"/>
      <c r="BA786" s="228"/>
      <c r="BB786" s="295"/>
    </row>
    <row r="787" spans="2:62" ht="28.15" customHeight="1" x14ac:dyDescent="0.2">
      <c r="B787" s="30"/>
      <c r="C787" s="244"/>
      <c r="D787" s="29"/>
      <c r="E787" s="28"/>
      <c r="F787" s="28"/>
      <c r="G787" s="27"/>
      <c r="H787" s="225"/>
      <c r="I787" s="248"/>
      <c r="J787" s="248"/>
      <c r="K787" s="248"/>
      <c r="L787" s="26" t="s">
        <v>114</v>
      </c>
      <c r="M787" s="25" t="s">
        <v>389</v>
      </c>
      <c r="N787" s="26" t="s">
        <v>112</v>
      </c>
      <c r="O787" s="25" t="s">
        <v>113</v>
      </c>
      <c r="P787" s="26" t="s">
        <v>111</v>
      </c>
      <c r="Q787" s="25" t="s">
        <v>121</v>
      </c>
      <c r="R787" s="26" t="s">
        <v>110</v>
      </c>
      <c r="S787" s="25"/>
      <c r="T787" s="26" t="s">
        <v>109</v>
      </c>
      <c r="U787" s="25"/>
      <c r="V787" s="26" t="s">
        <v>108</v>
      </c>
      <c r="W787" s="25"/>
      <c r="X787" s="26" t="s">
        <v>107</v>
      </c>
      <c r="Y787" s="25"/>
      <c r="Z787" s="26" t="s">
        <v>106</v>
      </c>
      <c r="AA787" s="25"/>
      <c r="AB787" s="24"/>
      <c r="AC787" s="25"/>
      <c r="AD787" s="24"/>
      <c r="AE787" s="23"/>
      <c r="AF787" s="251"/>
      <c r="AG787" s="251"/>
      <c r="AH787" s="22"/>
      <c r="AI787" s="11"/>
      <c r="AJ787" s="234"/>
      <c r="AK787" s="240"/>
      <c r="AL787" s="231"/>
      <c r="AM787" s="234"/>
      <c r="AN787" s="240"/>
      <c r="AO787" s="231"/>
      <c r="AP787" s="234"/>
      <c r="AQ787" s="240"/>
      <c r="AR787" s="231"/>
      <c r="AS787" s="234"/>
      <c r="AT787" s="240"/>
      <c r="AU787" s="231"/>
      <c r="AV787" s="234"/>
      <c r="AW787" s="237"/>
      <c r="AX787" s="231"/>
      <c r="AY787" s="292"/>
      <c r="AZ787" s="228"/>
      <c r="BA787" s="228"/>
      <c r="BB787" s="295"/>
    </row>
    <row r="788" spans="2:62" ht="28.15" customHeight="1" thickBot="1" x14ac:dyDescent="0.25">
      <c r="B788" s="21"/>
      <c r="C788" s="245"/>
      <c r="D788" s="20"/>
      <c r="E788" s="19"/>
      <c r="F788" s="19"/>
      <c r="G788" s="18"/>
      <c r="H788" s="226"/>
      <c r="I788" s="249"/>
      <c r="J788" s="249"/>
      <c r="K788" s="249"/>
      <c r="L788" s="17" t="s">
        <v>105</v>
      </c>
      <c r="M788" s="15" t="s">
        <v>203</v>
      </c>
      <c r="N788" s="17" t="s">
        <v>103</v>
      </c>
      <c r="O788" s="15" t="s">
        <v>124</v>
      </c>
      <c r="P788" s="17" t="s">
        <v>102</v>
      </c>
      <c r="Q788" s="15" t="s">
        <v>121</v>
      </c>
      <c r="R788" s="17" t="s">
        <v>101</v>
      </c>
      <c r="S788" s="15"/>
      <c r="T788" s="17">
        <v>20</v>
      </c>
      <c r="U788" s="15"/>
      <c r="V788" s="17" t="s">
        <v>100</v>
      </c>
      <c r="W788" s="15"/>
      <c r="X788" s="17" t="s">
        <v>99</v>
      </c>
      <c r="Y788" s="15"/>
      <c r="Z788" s="17" t="s">
        <v>98</v>
      </c>
      <c r="AA788" s="15"/>
      <c r="AB788" s="16"/>
      <c r="AC788" s="15"/>
      <c r="AD788" s="14"/>
      <c r="AE788" s="13"/>
      <c r="AF788" s="252"/>
      <c r="AG788" s="252"/>
      <c r="AH788" s="12"/>
      <c r="AI788" s="11"/>
      <c r="AJ788" s="235"/>
      <c r="AK788" s="241"/>
      <c r="AL788" s="232"/>
      <c r="AM788" s="235"/>
      <c r="AN788" s="241"/>
      <c r="AO788" s="232"/>
      <c r="AP788" s="235"/>
      <c r="AQ788" s="241"/>
      <c r="AR788" s="232"/>
      <c r="AS788" s="235"/>
      <c r="AT788" s="241"/>
      <c r="AU788" s="232"/>
      <c r="AV788" s="235"/>
      <c r="AW788" s="238"/>
      <c r="AX788" s="232"/>
      <c r="AY788" s="293"/>
      <c r="AZ788" s="229"/>
      <c r="BA788" s="229"/>
      <c r="BB788" s="296"/>
    </row>
    <row r="789" spans="2:62" ht="85.9" customHeight="1" thickTop="1" thickBot="1" x14ac:dyDescent="0.35">
      <c r="B789" s="105" t="s">
        <v>174</v>
      </c>
      <c r="C789" s="95" t="s">
        <v>173</v>
      </c>
      <c r="D789" s="100" t="s">
        <v>172</v>
      </c>
      <c r="E789" s="104" t="s">
        <v>171</v>
      </c>
      <c r="F789" s="103"/>
      <c r="G789" s="102"/>
      <c r="H789" s="101" t="s">
        <v>170</v>
      </c>
      <c r="I789" s="100" t="s">
        <v>96</v>
      </c>
      <c r="J789" s="100" t="s">
        <v>169</v>
      </c>
      <c r="K789" s="100" t="s">
        <v>97</v>
      </c>
      <c r="L789" s="256" t="s">
        <v>168</v>
      </c>
      <c r="M789" s="262"/>
      <c r="N789" s="256" t="s">
        <v>167</v>
      </c>
      <c r="O789" s="262"/>
      <c r="P789" s="256" t="s">
        <v>167</v>
      </c>
      <c r="Q789" s="257"/>
      <c r="R789" s="256" t="s">
        <v>167</v>
      </c>
      <c r="S789" s="257"/>
      <c r="T789" s="256" t="s">
        <v>167</v>
      </c>
      <c r="U789" s="257"/>
      <c r="V789" s="256" t="s">
        <v>167</v>
      </c>
      <c r="W789" s="257"/>
      <c r="X789" s="256" t="s">
        <v>167</v>
      </c>
      <c r="Y789" s="257"/>
      <c r="Z789" s="256" t="s">
        <v>167</v>
      </c>
      <c r="AA789" s="257"/>
      <c r="AB789" s="261" t="s">
        <v>166</v>
      </c>
      <c r="AC789" s="257"/>
      <c r="AD789" s="101" t="s">
        <v>165</v>
      </c>
      <c r="AE789" s="101" t="s">
        <v>164</v>
      </c>
      <c r="AF789" s="100" t="s">
        <v>163</v>
      </c>
      <c r="AG789" s="100" t="s">
        <v>162</v>
      </c>
      <c r="AH789" s="99" t="s">
        <v>161</v>
      </c>
      <c r="AI789" s="98"/>
      <c r="AJ789" s="96" t="s">
        <v>160</v>
      </c>
      <c r="AK789" s="95" t="s">
        <v>159</v>
      </c>
      <c r="AL789" s="94" t="s">
        <v>158</v>
      </c>
      <c r="AM789" s="96" t="s">
        <v>157</v>
      </c>
      <c r="AN789" s="95" t="s">
        <v>156</v>
      </c>
      <c r="AO789" s="94" t="s">
        <v>155</v>
      </c>
      <c r="AP789" s="96" t="s">
        <v>154</v>
      </c>
      <c r="AQ789" s="95" t="s">
        <v>153</v>
      </c>
      <c r="AR789" s="97" t="s">
        <v>152</v>
      </c>
      <c r="AS789" s="96" t="s">
        <v>151</v>
      </c>
      <c r="AT789" s="95" t="s">
        <v>150</v>
      </c>
      <c r="AU789" s="94" t="s">
        <v>149</v>
      </c>
      <c r="AV789" s="96" t="s">
        <v>148</v>
      </c>
      <c r="AW789" s="95" t="s">
        <v>147</v>
      </c>
      <c r="AX789" s="94" t="s">
        <v>146</v>
      </c>
      <c r="AY789" s="93" t="s">
        <v>145</v>
      </c>
      <c r="AZ789" s="92" t="s">
        <v>144</v>
      </c>
      <c r="BA789" s="92" t="s">
        <v>143</v>
      </c>
      <c r="BB789" s="91" t="s">
        <v>142</v>
      </c>
    </row>
    <row r="790" spans="2:62" ht="48" thickBot="1" x14ac:dyDescent="0.3">
      <c r="B790" s="90" t="s">
        <v>193</v>
      </c>
      <c r="C790" s="89"/>
      <c r="D790" s="88">
        <v>178</v>
      </c>
      <c r="E790" s="258"/>
      <c r="F790" s="259"/>
      <c r="G790" s="260"/>
      <c r="H790" s="87" t="s">
        <v>140</v>
      </c>
      <c r="I790" s="86"/>
      <c r="J790" s="86"/>
      <c r="K790" s="85"/>
      <c r="L790" s="84"/>
      <c r="M790" s="81"/>
      <c r="N790" s="84"/>
      <c r="O790" s="81"/>
      <c r="P790" s="84"/>
      <c r="Q790" s="81"/>
      <c r="R790" s="84"/>
      <c r="S790" s="81"/>
      <c r="T790" s="84"/>
      <c r="U790" s="81"/>
      <c r="V790" s="84"/>
      <c r="W790" s="81"/>
      <c r="X790" s="84"/>
      <c r="Y790" s="81"/>
      <c r="Z790" s="84"/>
      <c r="AA790" s="83"/>
      <c r="AB790" s="82" t="s">
        <v>139</v>
      </c>
      <c r="AC790" s="81"/>
      <c r="AD790" s="81"/>
      <c r="AE790" s="81"/>
      <c r="AF790" s="80"/>
      <c r="AG790" s="80"/>
      <c r="AH790" s="60"/>
      <c r="AI790" s="79" t="s">
        <v>138</v>
      </c>
      <c r="AJ790" s="78">
        <f t="shared" ref="AJ790:BB790" si="104">SUM(AJ792:AJ803)</f>
        <v>14</v>
      </c>
      <c r="AK790" s="77">
        <f t="shared" si="104"/>
        <v>2</v>
      </c>
      <c r="AL790" s="76">
        <f t="shared" si="104"/>
        <v>0</v>
      </c>
      <c r="AM790" s="78">
        <f t="shared" si="104"/>
        <v>18</v>
      </c>
      <c r="AN790" s="77">
        <f t="shared" si="104"/>
        <v>7</v>
      </c>
      <c r="AO790" s="76">
        <f t="shared" si="104"/>
        <v>0</v>
      </c>
      <c r="AP790" s="78">
        <f t="shared" si="104"/>
        <v>0</v>
      </c>
      <c r="AQ790" s="77">
        <f t="shared" si="104"/>
        <v>0</v>
      </c>
      <c r="AR790" s="76">
        <f t="shared" si="104"/>
        <v>0</v>
      </c>
      <c r="AS790" s="78">
        <f t="shared" si="104"/>
        <v>2</v>
      </c>
      <c r="AT790" s="77">
        <f t="shared" si="104"/>
        <v>0</v>
      </c>
      <c r="AU790" s="76">
        <f t="shared" si="104"/>
        <v>0</v>
      </c>
      <c r="AV790" s="78">
        <f t="shared" si="104"/>
        <v>0</v>
      </c>
      <c r="AW790" s="77">
        <f t="shared" si="104"/>
        <v>0</v>
      </c>
      <c r="AX790" s="76">
        <f t="shared" si="104"/>
        <v>0</v>
      </c>
      <c r="AY790" s="75">
        <f t="shared" si="104"/>
        <v>1</v>
      </c>
      <c r="AZ790" s="74">
        <f t="shared" si="104"/>
        <v>0</v>
      </c>
      <c r="BA790" s="74">
        <f t="shared" si="104"/>
        <v>0</v>
      </c>
      <c r="BB790" s="73">
        <f t="shared" si="104"/>
        <v>0</v>
      </c>
      <c r="BC790" s="72" t="s">
        <v>137</v>
      </c>
      <c r="BF790" s="5">
        <f>SUM(AJ790:AL790)/$BG$5</f>
        <v>5.333333333333333</v>
      </c>
      <c r="BG790" s="5">
        <f>SUM(AM790:AO790,AY790)/$BG$5</f>
        <v>8.6666666666666661</v>
      </c>
      <c r="BH790" s="5">
        <f>SUM(AP790:AR790,AZ790)/$BG$5</f>
        <v>0</v>
      </c>
      <c r="BI790" s="5">
        <f>SUM(AS790:AU790,BA790)/$BG$5</f>
        <v>0.66666666666666663</v>
      </c>
      <c r="BJ790" s="5">
        <f>SUM(AV790:AX790,BB790)/$BG$5</f>
        <v>0</v>
      </c>
    </row>
    <row r="791" spans="2:62" ht="37.5" thickBot="1" x14ac:dyDescent="0.3">
      <c r="B791" s="71"/>
      <c r="C791" s="70"/>
      <c r="D791" s="69"/>
      <c r="E791" s="68"/>
      <c r="F791" s="68"/>
      <c r="G791" s="67"/>
      <c r="H791" s="66"/>
      <c r="I791" s="64"/>
      <c r="J791" s="64"/>
      <c r="K791" s="65"/>
      <c r="L791" s="64"/>
      <c r="M791" s="62"/>
      <c r="N791" s="64"/>
      <c r="O791" s="62"/>
      <c r="P791" s="64"/>
      <c r="Q791" s="62"/>
      <c r="R791" s="64"/>
      <c r="S791" s="62"/>
      <c r="T791" s="64"/>
      <c r="U791" s="62"/>
      <c r="V791" s="64"/>
      <c r="W791" s="62"/>
      <c r="X791" s="64"/>
      <c r="Y791" s="62"/>
      <c r="Z791" s="64"/>
      <c r="AA791" s="62"/>
      <c r="AB791" s="63"/>
      <c r="AC791" s="62"/>
      <c r="AD791" s="62"/>
      <c r="AE791" s="62"/>
      <c r="AF791" s="61"/>
      <c r="AG791" s="61"/>
      <c r="AH791" s="60"/>
      <c r="AI791" s="59" t="s">
        <v>136</v>
      </c>
      <c r="AJ791" s="58">
        <f t="shared" ref="AJ791:BB791" si="105">AJ790/3</f>
        <v>4.666666666666667</v>
      </c>
      <c r="AK791" s="57">
        <f t="shared" si="105"/>
        <v>0.66666666666666663</v>
      </c>
      <c r="AL791" s="56">
        <f t="shared" si="105"/>
        <v>0</v>
      </c>
      <c r="AM791" s="58">
        <f t="shared" si="105"/>
        <v>6</v>
      </c>
      <c r="AN791" s="57">
        <f t="shared" si="105"/>
        <v>2.3333333333333335</v>
      </c>
      <c r="AO791" s="56">
        <f t="shared" si="105"/>
        <v>0</v>
      </c>
      <c r="AP791" s="58">
        <f t="shared" si="105"/>
        <v>0</v>
      </c>
      <c r="AQ791" s="57">
        <f t="shared" si="105"/>
        <v>0</v>
      </c>
      <c r="AR791" s="56">
        <f t="shared" si="105"/>
        <v>0</v>
      </c>
      <c r="AS791" s="58">
        <f t="shared" si="105"/>
        <v>0.66666666666666663</v>
      </c>
      <c r="AT791" s="57">
        <f t="shared" si="105"/>
        <v>0</v>
      </c>
      <c r="AU791" s="56">
        <f t="shared" si="105"/>
        <v>0</v>
      </c>
      <c r="AV791" s="58">
        <f t="shared" si="105"/>
        <v>0</v>
      </c>
      <c r="AW791" s="57">
        <f t="shared" si="105"/>
        <v>0</v>
      </c>
      <c r="AX791" s="56">
        <f t="shared" si="105"/>
        <v>0</v>
      </c>
      <c r="AY791" s="55">
        <f t="shared" si="105"/>
        <v>0.33333333333333331</v>
      </c>
      <c r="AZ791" s="54">
        <f t="shared" si="105"/>
        <v>0</v>
      </c>
      <c r="BA791" s="54">
        <f t="shared" si="105"/>
        <v>0</v>
      </c>
      <c r="BB791" s="53">
        <f t="shared" si="105"/>
        <v>0</v>
      </c>
      <c r="BC791" s="52" t="s">
        <v>135</v>
      </c>
    </row>
    <row r="792" spans="2:62" ht="28.15" customHeight="1" x14ac:dyDescent="0.2">
      <c r="B792" s="30"/>
      <c r="C792" s="242">
        <v>1</v>
      </c>
      <c r="D792" s="44"/>
      <c r="E792" s="43"/>
      <c r="F792" s="43"/>
      <c r="G792" s="42"/>
      <c r="H792" s="223" t="s">
        <v>134</v>
      </c>
      <c r="I792" s="246">
        <v>42</v>
      </c>
      <c r="J792" s="246">
        <v>17</v>
      </c>
      <c r="K792" s="246">
        <v>8</v>
      </c>
      <c r="L792" s="41" t="s">
        <v>133</v>
      </c>
      <c r="M792" s="40" t="s">
        <v>132</v>
      </c>
      <c r="N792" s="41" t="s">
        <v>131</v>
      </c>
      <c r="O792" s="40" t="s">
        <v>175</v>
      </c>
      <c r="P792" s="41" t="s">
        <v>130</v>
      </c>
      <c r="Q792" s="40" t="s">
        <v>121</v>
      </c>
      <c r="R792" s="41" t="s">
        <v>129</v>
      </c>
      <c r="S792" s="40"/>
      <c r="T792" s="41" t="s">
        <v>128</v>
      </c>
      <c r="U792" s="40"/>
      <c r="V792" s="41" t="s">
        <v>127</v>
      </c>
      <c r="W792" s="40"/>
      <c r="X792" s="41" t="s">
        <v>126</v>
      </c>
      <c r="Y792" s="40"/>
      <c r="Z792" s="41" t="s">
        <v>125</v>
      </c>
      <c r="AA792" s="40"/>
      <c r="AB792" s="39"/>
      <c r="AC792" s="40"/>
      <c r="AD792" s="39" t="s">
        <v>121</v>
      </c>
      <c r="AE792" s="38" t="s">
        <v>121</v>
      </c>
      <c r="AF792" s="250"/>
      <c r="AG792" s="250"/>
      <c r="AH792" s="37"/>
      <c r="AI792" s="11"/>
      <c r="AJ792" s="233">
        <f>SUMPRODUCT(LEN($M792:$S795)-LEN(SUBSTITUTE($M792:$S795,"A", "")))</f>
        <v>10</v>
      </c>
      <c r="AK792" s="239">
        <f>SUMPRODUCT(LEN($AD792:$AD795)-LEN(SUBSTITUTE($AD792:$AD795,"A", "")))</f>
        <v>0</v>
      </c>
      <c r="AL792" s="230">
        <f>SUMPRODUCT(LEN($AC792:$AC795)-LEN(SUBSTITUTE($AC792:$AC795,"A", "")))</f>
        <v>0</v>
      </c>
      <c r="AM792" s="233">
        <f>SUMPRODUCT(LEN($M792:$S795)-LEN(SUBSTITUTE($M792:$S795,"S", "")))</f>
        <v>8</v>
      </c>
      <c r="AN792" s="239">
        <f>SUMPRODUCT(LEN($AD792:$AD795)-LEN(SUBSTITUTE($AD792:$AD795,"S", "")))</f>
        <v>1</v>
      </c>
      <c r="AO792" s="230">
        <f>SUMPRODUCT(LEN($AC792:$AC795)-LEN(SUBSTITUTE($AC792:$AC795,"S", "")))</f>
        <v>0</v>
      </c>
      <c r="AP792" s="233">
        <f>SUMPRODUCT(LEN($M792:$S795)-LEN(SUBSTITUTE($M792:$S795,"F", "")))</f>
        <v>0</v>
      </c>
      <c r="AQ792" s="239">
        <f>SUMPRODUCT(LEN($AD792:$AD795)-LEN(SUBSTITUTE($AD792:$AD795,"F", "")))</f>
        <v>0</v>
      </c>
      <c r="AR792" s="230">
        <f>SUMPRODUCT(LEN($AC792:$AC795)-LEN(SUBSTITUTE($AC792:$AC795,"F", "")))</f>
        <v>0</v>
      </c>
      <c r="AS792" s="233">
        <f>SUMPRODUCT(LEN($M792:$S795)-LEN(SUBSTITUTE($M792:$S795,"G", "")))</f>
        <v>0</v>
      </c>
      <c r="AT792" s="239">
        <f>SUMPRODUCT(LEN($AD792:$AD795)-LEN(SUBSTITUTE($AD792:$AD795,"G", "")))</f>
        <v>0</v>
      </c>
      <c r="AU792" s="230">
        <f>SUMPRODUCT(LEN($AC792:$AC795)-LEN(SUBSTITUTE($AC792:$AC795,"G", "")))</f>
        <v>0</v>
      </c>
      <c r="AV792" s="233">
        <f>SUMPRODUCT(LEN($L792:$S795)-LEN(SUBSTITUTE($L792:$S795,"M", "")))</f>
        <v>0</v>
      </c>
      <c r="AW792" s="236">
        <f>SUMPRODUCT(LEN($AD792:$AD795)-LEN(SUBSTITUTE($AD792:$AD795,"M", "")))</f>
        <v>0</v>
      </c>
      <c r="AX792" s="269">
        <f>SUMPRODUCT(LEN($AC792:$AC795)-LEN(SUBSTITUTE($AC792:$AC795,"M", "")))</f>
        <v>0</v>
      </c>
      <c r="AY792" s="291">
        <f>SUMPRODUCT(LEN($AE792:$AE795)-LEN(SUBSTITUTE($AE792:$AE795,"S", "")))</f>
        <v>1</v>
      </c>
      <c r="AZ792" s="227">
        <f>SUMPRODUCT(LEN($AE792:$AE795)-LEN(SUBSTITUTE($AE792:$AE795,"F", "")))</f>
        <v>0</v>
      </c>
      <c r="BA792" s="227">
        <f>SUMPRODUCT(LEN($AE792:$AE795)-LEN(SUBSTITUTE($AE792:$AE795,"G", "")))</f>
        <v>0</v>
      </c>
      <c r="BB792" s="294">
        <f>SUMPRODUCT(LEN($AE792:$AE795)-LEN(SUBSTITUTE($AE792:$AE795,"M", "")))</f>
        <v>0</v>
      </c>
    </row>
    <row r="793" spans="2:62" ht="28.15" customHeight="1" thickBot="1" x14ac:dyDescent="0.25">
      <c r="B793" s="30"/>
      <c r="C793" s="243"/>
      <c r="D793" s="36"/>
      <c r="E793" s="35"/>
      <c r="F793" s="35"/>
      <c r="G793" s="34"/>
      <c r="H793" s="224"/>
      <c r="I793" s="247"/>
      <c r="J793" s="247"/>
      <c r="K793" s="247"/>
      <c r="L793" s="33" t="s">
        <v>123</v>
      </c>
      <c r="M793" s="32" t="s">
        <v>217</v>
      </c>
      <c r="N793" s="33" t="s">
        <v>122</v>
      </c>
      <c r="O793" s="32" t="s">
        <v>124</v>
      </c>
      <c r="P793" s="33" t="s">
        <v>120</v>
      </c>
      <c r="Q793" s="32"/>
      <c r="R793" s="33" t="s">
        <v>119</v>
      </c>
      <c r="S793" s="32"/>
      <c r="T793" s="33" t="s">
        <v>118</v>
      </c>
      <c r="U793" s="32"/>
      <c r="V793" s="33" t="s">
        <v>117</v>
      </c>
      <c r="W793" s="32"/>
      <c r="X793" s="33" t="s">
        <v>116</v>
      </c>
      <c r="Y793" s="32"/>
      <c r="Z793" s="33" t="s">
        <v>115</v>
      </c>
      <c r="AA793" s="32"/>
      <c r="AB793" s="31"/>
      <c r="AC793" s="32"/>
      <c r="AD793" s="31"/>
      <c r="AE793" s="23"/>
      <c r="AF793" s="251"/>
      <c r="AG793" s="251"/>
      <c r="AH793" s="22"/>
      <c r="AI793" s="11"/>
      <c r="AJ793" s="265"/>
      <c r="AK793" s="267"/>
      <c r="AL793" s="263"/>
      <c r="AM793" s="265"/>
      <c r="AN793" s="267"/>
      <c r="AO793" s="263"/>
      <c r="AP793" s="265"/>
      <c r="AQ793" s="267"/>
      <c r="AR793" s="263"/>
      <c r="AS793" s="265"/>
      <c r="AT793" s="267"/>
      <c r="AU793" s="263"/>
      <c r="AV793" s="265"/>
      <c r="AW793" s="275"/>
      <c r="AX793" s="270"/>
      <c r="AY793" s="292"/>
      <c r="AZ793" s="228"/>
      <c r="BA793" s="228"/>
      <c r="BB793" s="295"/>
    </row>
    <row r="794" spans="2:62" ht="28.15" customHeight="1" x14ac:dyDescent="0.2">
      <c r="B794" s="30"/>
      <c r="C794" s="244"/>
      <c r="D794" s="29"/>
      <c r="E794" s="28"/>
      <c r="F794" s="28"/>
      <c r="G794" s="27"/>
      <c r="H794" s="225">
        <v>178</v>
      </c>
      <c r="I794" s="248"/>
      <c r="J794" s="248"/>
      <c r="K794" s="248"/>
      <c r="L794" s="26" t="s">
        <v>114</v>
      </c>
      <c r="M794" s="25" t="s">
        <v>175</v>
      </c>
      <c r="N794" s="26" t="s">
        <v>112</v>
      </c>
      <c r="O794" s="25" t="s">
        <v>113</v>
      </c>
      <c r="P794" s="26" t="s">
        <v>111</v>
      </c>
      <c r="Q794" s="25"/>
      <c r="R794" s="26" t="s">
        <v>110</v>
      </c>
      <c r="S794" s="25"/>
      <c r="T794" s="26" t="s">
        <v>109</v>
      </c>
      <c r="U794" s="25"/>
      <c r="V794" s="26" t="s">
        <v>108</v>
      </c>
      <c r="W794" s="25"/>
      <c r="X794" s="26" t="s">
        <v>107</v>
      </c>
      <c r="Y794" s="25"/>
      <c r="Z794" s="26" t="s">
        <v>106</v>
      </c>
      <c r="AA794" s="25"/>
      <c r="AB794" s="24"/>
      <c r="AC794" s="25"/>
      <c r="AD794" s="24"/>
      <c r="AE794" s="23"/>
      <c r="AF794" s="251"/>
      <c r="AG794" s="251"/>
      <c r="AH794" s="22"/>
      <c r="AI794" s="11"/>
      <c r="AJ794" s="265"/>
      <c r="AK794" s="267"/>
      <c r="AL794" s="263"/>
      <c r="AM794" s="265"/>
      <c r="AN794" s="267"/>
      <c r="AO794" s="263"/>
      <c r="AP794" s="265"/>
      <c r="AQ794" s="267"/>
      <c r="AR794" s="263"/>
      <c r="AS794" s="265"/>
      <c r="AT794" s="267"/>
      <c r="AU794" s="263"/>
      <c r="AV794" s="265"/>
      <c r="AW794" s="275"/>
      <c r="AX794" s="270"/>
      <c r="AY794" s="292"/>
      <c r="AZ794" s="228"/>
      <c r="BA794" s="228"/>
      <c r="BB794" s="295"/>
    </row>
    <row r="795" spans="2:62" ht="28.15" customHeight="1" thickBot="1" x14ac:dyDescent="0.25">
      <c r="B795" s="30"/>
      <c r="C795" s="253"/>
      <c r="D795" s="51"/>
      <c r="E795" s="50"/>
      <c r="F795" s="50"/>
      <c r="G795" s="49"/>
      <c r="H795" s="226"/>
      <c r="I795" s="254"/>
      <c r="J795" s="254"/>
      <c r="K795" s="254"/>
      <c r="L795" s="48" t="s">
        <v>105</v>
      </c>
      <c r="M795" s="47" t="s">
        <v>187</v>
      </c>
      <c r="N795" s="48" t="s">
        <v>103</v>
      </c>
      <c r="O795" s="47" t="s">
        <v>104</v>
      </c>
      <c r="P795" s="48" t="s">
        <v>102</v>
      </c>
      <c r="Q795" s="47"/>
      <c r="R795" s="48" t="s">
        <v>101</v>
      </c>
      <c r="S795" s="47"/>
      <c r="T795" s="48">
        <v>20</v>
      </c>
      <c r="U795" s="47"/>
      <c r="V795" s="48" t="s">
        <v>100</v>
      </c>
      <c r="W795" s="47"/>
      <c r="X795" s="48" t="s">
        <v>99</v>
      </c>
      <c r="Y795" s="47"/>
      <c r="Z795" s="48" t="s">
        <v>98</v>
      </c>
      <c r="AA795" s="47"/>
      <c r="AB795" s="16"/>
      <c r="AC795" s="47"/>
      <c r="AD795" s="16"/>
      <c r="AE795" s="46"/>
      <c r="AF795" s="255"/>
      <c r="AG795" s="255"/>
      <c r="AH795" s="45"/>
      <c r="AI795" s="11"/>
      <c r="AJ795" s="266"/>
      <c r="AK795" s="268"/>
      <c r="AL795" s="264"/>
      <c r="AM795" s="266"/>
      <c r="AN795" s="268"/>
      <c r="AO795" s="264"/>
      <c r="AP795" s="266"/>
      <c r="AQ795" s="268"/>
      <c r="AR795" s="264"/>
      <c r="AS795" s="266"/>
      <c r="AT795" s="268"/>
      <c r="AU795" s="264"/>
      <c r="AV795" s="266"/>
      <c r="AW795" s="276"/>
      <c r="AX795" s="271"/>
      <c r="AY795" s="293"/>
      <c r="AZ795" s="229"/>
      <c r="BA795" s="229"/>
      <c r="BB795" s="296"/>
    </row>
    <row r="796" spans="2:62" ht="28.15" customHeight="1" x14ac:dyDescent="0.2">
      <c r="B796" s="30"/>
      <c r="C796" s="242">
        <v>2</v>
      </c>
      <c r="D796" s="44"/>
      <c r="E796" s="43"/>
      <c r="F796" s="43"/>
      <c r="G796" s="42"/>
      <c r="H796" s="223"/>
      <c r="I796" s="246">
        <v>36</v>
      </c>
      <c r="J796" s="246">
        <v>14</v>
      </c>
      <c r="K796" s="246">
        <v>8</v>
      </c>
      <c r="L796" s="41" t="s">
        <v>133</v>
      </c>
      <c r="M796" s="40" t="s">
        <v>124</v>
      </c>
      <c r="N796" s="41" t="s">
        <v>131</v>
      </c>
      <c r="O796" s="40" t="s">
        <v>121</v>
      </c>
      <c r="P796" s="41" t="s">
        <v>130</v>
      </c>
      <c r="Q796" s="40"/>
      <c r="R796" s="41" t="s">
        <v>129</v>
      </c>
      <c r="S796" s="40"/>
      <c r="T796" s="41" t="s">
        <v>128</v>
      </c>
      <c r="U796" s="40"/>
      <c r="V796" s="41" t="s">
        <v>127</v>
      </c>
      <c r="W796" s="40"/>
      <c r="X796" s="41" t="s">
        <v>126</v>
      </c>
      <c r="Y796" s="40"/>
      <c r="Z796" s="41" t="s">
        <v>125</v>
      </c>
      <c r="AA796" s="40"/>
      <c r="AB796" s="39"/>
      <c r="AC796" s="40"/>
      <c r="AD796" s="39" t="s">
        <v>178</v>
      </c>
      <c r="AE796" s="38"/>
      <c r="AF796" s="250"/>
      <c r="AG796" s="250"/>
      <c r="AH796" s="37"/>
      <c r="AI796" s="11"/>
      <c r="AJ796" s="233">
        <f>SUMPRODUCT(LEN($M796:$S799)-LEN(SUBSTITUTE($M796:$S799,"A", "")))</f>
        <v>1</v>
      </c>
      <c r="AK796" s="239">
        <f>SUMPRODUCT(LEN($AD796:$AD799)-LEN(SUBSTITUTE($AD796:$AD799,"A", "")))</f>
        <v>2</v>
      </c>
      <c r="AL796" s="230">
        <f>SUMPRODUCT(LEN($AC796:$AC799)-LEN(SUBSTITUTE($AC796:$AC799,"A", "")))</f>
        <v>0</v>
      </c>
      <c r="AM796" s="233">
        <f>SUMPRODUCT(LEN($M796:$S799)-LEN(SUBSTITUTE($M796:$S799,"S", "")))</f>
        <v>6</v>
      </c>
      <c r="AN796" s="239">
        <f>SUMPRODUCT(LEN($AD796:$AD799)-LEN(SUBSTITUTE($AD796:$AD799,"S", "")))</f>
        <v>4</v>
      </c>
      <c r="AO796" s="230">
        <f>SUMPRODUCT(LEN($AC796:$AC799)-LEN(SUBSTITUTE($AC796:$AC799,"S", "")))</f>
        <v>0</v>
      </c>
      <c r="AP796" s="233">
        <f>SUMPRODUCT(LEN($M796:$S799)-LEN(SUBSTITUTE($M796:$S799,"F", "")))</f>
        <v>0</v>
      </c>
      <c r="AQ796" s="239">
        <f>SUMPRODUCT(LEN($AD796:$AD799)-LEN(SUBSTITUTE($AD796:$AD799,"F", "")))</f>
        <v>0</v>
      </c>
      <c r="AR796" s="230">
        <f>SUMPRODUCT(LEN($AC796:$AC799)-LEN(SUBSTITUTE($AC796:$AC799,"F", "")))</f>
        <v>0</v>
      </c>
      <c r="AS796" s="233">
        <f>SUMPRODUCT(LEN($M796:$S799)-LEN(SUBSTITUTE($M796:$S799,"G", "")))</f>
        <v>0</v>
      </c>
      <c r="AT796" s="239">
        <f>SUMPRODUCT(LEN($AD796:$AD799)-LEN(SUBSTITUTE($AD796:$AD799,"G", "")))</f>
        <v>0</v>
      </c>
      <c r="AU796" s="230">
        <f>SUMPRODUCT(LEN($AC796:$AC799)-LEN(SUBSTITUTE($AC796:$AC799,"G", "")))</f>
        <v>0</v>
      </c>
      <c r="AV796" s="233">
        <f>SUMPRODUCT(LEN($L796:$S799)-LEN(SUBSTITUTE($L796:$S799,"M", "")))</f>
        <v>0</v>
      </c>
      <c r="AW796" s="236">
        <f>SUMPRODUCT(LEN($AD796:$AD799)-LEN(SUBSTITUTE($AD796:$AD799,"M", "")))</f>
        <v>0</v>
      </c>
      <c r="AX796" s="269">
        <f>SUMPRODUCT(LEN($AC796:$AC799)-LEN(SUBSTITUTE($AC796:$AC799,"M", "")))</f>
        <v>0</v>
      </c>
      <c r="AY796" s="291">
        <f>SUMPRODUCT(LEN($AE796:$AE799)-LEN(SUBSTITUTE($AE796:$AE799,"S", "")))</f>
        <v>0</v>
      </c>
      <c r="AZ796" s="227">
        <f>SUMPRODUCT(LEN($AE796:$AE799)-LEN(SUBSTITUTE($AE796:$AE799,"F", "")))</f>
        <v>0</v>
      </c>
      <c r="BA796" s="227">
        <f>SUMPRODUCT(LEN($AE796:$AE799)-LEN(SUBSTITUTE($AE796:$AE799,"G", "")))</f>
        <v>0</v>
      </c>
      <c r="BB796" s="294">
        <f>SUMPRODUCT(LEN($AE796:$AE799)-LEN(SUBSTITUTE($AE796:$AE799,"M", "")))</f>
        <v>0</v>
      </c>
    </row>
    <row r="797" spans="2:62" ht="28.15" customHeight="1" thickBot="1" x14ac:dyDescent="0.25">
      <c r="B797" s="30"/>
      <c r="C797" s="243"/>
      <c r="D797" s="36"/>
      <c r="E797" s="35"/>
      <c r="F797" s="35"/>
      <c r="G797" s="34"/>
      <c r="H797" s="224"/>
      <c r="I797" s="247"/>
      <c r="J797" s="247"/>
      <c r="K797" s="247"/>
      <c r="L797" s="33" t="s">
        <v>123</v>
      </c>
      <c r="M797" s="32" t="s">
        <v>121</v>
      </c>
      <c r="N797" s="33" t="s">
        <v>122</v>
      </c>
      <c r="O797" s="32" t="s">
        <v>121</v>
      </c>
      <c r="P797" s="33" t="s">
        <v>120</v>
      </c>
      <c r="Q797" s="32"/>
      <c r="R797" s="33" t="s">
        <v>119</v>
      </c>
      <c r="S797" s="32"/>
      <c r="T797" s="33" t="s">
        <v>118</v>
      </c>
      <c r="U797" s="32"/>
      <c r="V797" s="33" t="s">
        <v>117</v>
      </c>
      <c r="W797" s="32"/>
      <c r="X797" s="33" t="s">
        <v>116</v>
      </c>
      <c r="Y797" s="32"/>
      <c r="Z797" s="33" t="s">
        <v>115</v>
      </c>
      <c r="AA797" s="32"/>
      <c r="AB797" s="31"/>
      <c r="AC797" s="32"/>
      <c r="AD797" s="31" t="s">
        <v>124</v>
      </c>
      <c r="AE797" s="23"/>
      <c r="AF797" s="251"/>
      <c r="AG797" s="251"/>
      <c r="AH797" s="22"/>
      <c r="AI797" s="11"/>
      <c r="AJ797" s="265"/>
      <c r="AK797" s="267"/>
      <c r="AL797" s="263"/>
      <c r="AM797" s="265"/>
      <c r="AN797" s="267"/>
      <c r="AO797" s="263"/>
      <c r="AP797" s="265"/>
      <c r="AQ797" s="267"/>
      <c r="AR797" s="263"/>
      <c r="AS797" s="265"/>
      <c r="AT797" s="267"/>
      <c r="AU797" s="263"/>
      <c r="AV797" s="265"/>
      <c r="AW797" s="275"/>
      <c r="AX797" s="270"/>
      <c r="AY797" s="292"/>
      <c r="AZ797" s="228"/>
      <c r="BA797" s="228"/>
      <c r="BB797" s="295"/>
    </row>
    <row r="798" spans="2:62" ht="28.15" customHeight="1" x14ac:dyDescent="0.2">
      <c r="B798" s="30"/>
      <c r="C798" s="244"/>
      <c r="D798" s="29"/>
      <c r="E798" s="28"/>
      <c r="F798" s="28"/>
      <c r="G798" s="27"/>
      <c r="H798" s="225"/>
      <c r="I798" s="248"/>
      <c r="J798" s="248"/>
      <c r="K798" s="248"/>
      <c r="L798" s="26" t="s">
        <v>114</v>
      </c>
      <c r="M798" s="25" t="s">
        <v>121</v>
      </c>
      <c r="N798" s="26" t="s">
        <v>112</v>
      </c>
      <c r="O798" s="25"/>
      <c r="P798" s="26" t="s">
        <v>111</v>
      </c>
      <c r="Q798" s="25"/>
      <c r="R798" s="26" t="s">
        <v>110</v>
      </c>
      <c r="S798" s="25"/>
      <c r="T798" s="26" t="s">
        <v>109</v>
      </c>
      <c r="U798" s="25"/>
      <c r="V798" s="26" t="s">
        <v>108</v>
      </c>
      <c r="W798" s="25"/>
      <c r="X798" s="26" t="s">
        <v>107</v>
      </c>
      <c r="Y798" s="25"/>
      <c r="Z798" s="26" t="s">
        <v>106</v>
      </c>
      <c r="AA798" s="25"/>
      <c r="AB798" s="24"/>
      <c r="AC798" s="25"/>
      <c r="AD798" s="24" t="s">
        <v>121</v>
      </c>
      <c r="AE798" s="23"/>
      <c r="AF798" s="251"/>
      <c r="AG798" s="251"/>
      <c r="AH798" s="22"/>
      <c r="AI798" s="11"/>
      <c r="AJ798" s="265"/>
      <c r="AK798" s="267"/>
      <c r="AL798" s="263"/>
      <c r="AM798" s="265"/>
      <c r="AN798" s="267"/>
      <c r="AO798" s="263"/>
      <c r="AP798" s="265"/>
      <c r="AQ798" s="267"/>
      <c r="AR798" s="263"/>
      <c r="AS798" s="265"/>
      <c r="AT798" s="267"/>
      <c r="AU798" s="263"/>
      <c r="AV798" s="265"/>
      <c r="AW798" s="275"/>
      <c r="AX798" s="270"/>
      <c r="AY798" s="292"/>
      <c r="AZ798" s="228"/>
      <c r="BA798" s="228"/>
      <c r="BB798" s="295"/>
    </row>
    <row r="799" spans="2:62" ht="28.15" customHeight="1" thickBot="1" x14ac:dyDescent="0.25">
      <c r="B799" s="30"/>
      <c r="C799" s="253"/>
      <c r="D799" s="51"/>
      <c r="E799" s="50"/>
      <c r="F799" s="50"/>
      <c r="G799" s="49"/>
      <c r="H799" s="226"/>
      <c r="I799" s="254"/>
      <c r="J799" s="254"/>
      <c r="K799" s="254"/>
      <c r="L799" s="48" t="s">
        <v>105</v>
      </c>
      <c r="M799" s="47" t="s">
        <v>121</v>
      </c>
      <c r="N799" s="48" t="s">
        <v>103</v>
      </c>
      <c r="O799" s="47"/>
      <c r="P799" s="48" t="s">
        <v>102</v>
      </c>
      <c r="Q799" s="47"/>
      <c r="R799" s="48" t="s">
        <v>101</v>
      </c>
      <c r="S799" s="47"/>
      <c r="T799" s="48">
        <v>20</v>
      </c>
      <c r="U799" s="47"/>
      <c r="V799" s="48" t="s">
        <v>100</v>
      </c>
      <c r="W799" s="47"/>
      <c r="X799" s="48" t="s">
        <v>99</v>
      </c>
      <c r="Y799" s="47"/>
      <c r="Z799" s="48" t="s">
        <v>98</v>
      </c>
      <c r="AA799" s="47"/>
      <c r="AB799" s="16"/>
      <c r="AC799" s="47"/>
      <c r="AD799" s="16"/>
      <c r="AE799" s="46"/>
      <c r="AF799" s="255"/>
      <c r="AG799" s="255"/>
      <c r="AH799" s="45"/>
      <c r="AI799" s="11"/>
      <c r="AJ799" s="266"/>
      <c r="AK799" s="268"/>
      <c r="AL799" s="264"/>
      <c r="AM799" s="266"/>
      <c r="AN799" s="268"/>
      <c r="AO799" s="264"/>
      <c r="AP799" s="266"/>
      <c r="AQ799" s="268"/>
      <c r="AR799" s="264"/>
      <c r="AS799" s="266"/>
      <c r="AT799" s="268"/>
      <c r="AU799" s="264"/>
      <c r="AV799" s="266"/>
      <c r="AW799" s="276"/>
      <c r="AX799" s="271"/>
      <c r="AY799" s="293"/>
      <c r="AZ799" s="229"/>
      <c r="BA799" s="229"/>
      <c r="BB799" s="296"/>
    </row>
    <row r="800" spans="2:62" ht="28.15" customHeight="1" x14ac:dyDescent="0.2">
      <c r="B800" s="30"/>
      <c r="C800" s="242">
        <v>3</v>
      </c>
      <c r="D800" s="44"/>
      <c r="E800" s="43"/>
      <c r="F800" s="43"/>
      <c r="G800" s="42"/>
      <c r="H800" s="223"/>
      <c r="I800" s="246">
        <v>33</v>
      </c>
      <c r="J800" s="246">
        <v>14</v>
      </c>
      <c r="K800" s="246">
        <v>7</v>
      </c>
      <c r="L800" s="41" t="s">
        <v>133</v>
      </c>
      <c r="M800" s="40" t="s">
        <v>132</v>
      </c>
      <c r="N800" s="41" t="s">
        <v>131</v>
      </c>
      <c r="O800" s="40" t="s">
        <v>121</v>
      </c>
      <c r="P800" s="41" t="s">
        <v>130</v>
      </c>
      <c r="Q800" s="40"/>
      <c r="R800" s="41" t="s">
        <v>129</v>
      </c>
      <c r="S800" s="40"/>
      <c r="T800" s="41" t="s">
        <v>128</v>
      </c>
      <c r="U800" s="40"/>
      <c r="V800" s="41" t="s">
        <v>127</v>
      </c>
      <c r="W800" s="40"/>
      <c r="X800" s="41" t="s">
        <v>126</v>
      </c>
      <c r="Y800" s="40"/>
      <c r="Z800" s="41" t="s">
        <v>125</v>
      </c>
      <c r="AA800" s="40"/>
      <c r="AB800" s="39"/>
      <c r="AC800" s="40"/>
      <c r="AD800" s="39" t="s">
        <v>121</v>
      </c>
      <c r="AE800" s="38"/>
      <c r="AF800" s="250"/>
      <c r="AG800" s="250"/>
      <c r="AH800" s="37"/>
      <c r="AI800" s="11"/>
      <c r="AJ800" s="233">
        <f>SUMPRODUCT(LEN($M800:$S803)-LEN(SUBSTITUTE($M800:$S803,"A", "")))</f>
        <v>3</v>
      </c>
      <c r="AK800" s="239">
        <f>SUMPRODUCT(LEN($AD800:$AD803)-LEN(SUBSTITUTE($AD800:$AD803,"A", "")))</f>
        <v>0</v>
      </c>
      <c r="AL800" s="230">
        <f>SUMPRODUCT(LEN($AC800:$AC803)-LEN(SUBSTITUTE($AC800:$AC803,"A", "")))</f>
        <v>0</v>
      </c>
      <c r="AM800" s="233">
        <f>SUMPRODUCT(LEN($M800:$S803)-LEN(SUBSTITUTE($M800:$S803,"S", "")))</f>
        <v>4</v>
      </c>
      <c r="AN800" s="239">
        <f>SUMPRODUCT(LEN($AD800:$AD803)-LEN(SUBSTITUTE($AD800:$AD803,"S", "")))</f>
        <v>2</v>
      </c>
      <c r="AO800" s="230">
        <f>SUMPRODUCT(LEN($AC800:$AC803)-LEN(SUBSTITUTE($AC800:$AC803,"S", "")))</f>
        <v>0</v>
      </c>
      <c r="AP800" s="233">
        <f>SUMPRODUCT(LEN($M800:$S803)-LEN(SUBSTITUTE($M800:$S803,"F", "")))</f>
        <v>0</v>
      </c>
      <c r="AQ800" s="239">
        <f>SUMPRODUCT(LEN($AD800:$AD803)-LEN(SUBSTITUTE($AD800:$AD803,"F", "")))</f>
        <v>0</v>
      </c>
      <c r="AR800" s="230">
        <f>SUMPRODUCT(LEN($AC800:$AC803)-LEN(SUBSTITUTE($AC800:$AC803,"F", "")))</f>
        <v>0</v>
      </c>
      <c r="AS800" s="233">
        <f>SUMPRODUCT(LEN($M800:$S803)-LEN(SUBSTITUTE($M800:$S803,"G", "")))</f>
        <v>2</v>
      </c>
      <c r="AT800" s="239">
        <f>SUMPRODUCT(LEN($AD800:$AD803)-LEN(SUBSTITUTE($AD800:$AD803,"G", "")))</f>
        <v>0</v>
      </c>
      <c r="AU800" s="230">
        <f>SUMPRODUCT(LEN($AC800:$AC803)-LEN(SUBSTITUTE($AC800:$AC803,"G", "")))</f>
        <v>0</v>
      </c>
      <c r="AV800" s="233">
        <f>SUMPRODUCT(LEN($L800:$S803)-LEN(SUBSTITUTE($L800:$S803,"M", "")))</f>
        <v>0</v>
      </c>
      <c r="AW800" s="236">
        <f>SUMPRODUCT(LEN($AD800:$AD803)-LEN(SUBSTITUTE($AD800:$AD803,"M", "")))</f>
        <v>0</v>
      </c>
      <c r="AX800" s="269">
        <f>SUMPRODUCT(LEN($AC800:$AC803)-LEN(SUBSTITUTE($AC800:$AC803,"M", "")))</f>
        <v>0</v>
      </c>
      <c r="AY800" s="291">
        <f>SUMPRODUCT(LEN($AE800:$AE803)-LEN(SUBSTITUTE($AE800:$AE803,"S", "")))</f>
        <v>0</v>
      </c>
      <c r="AZ800" s="227">
        <f>SUMPRODUCT(LEN($AE800:$AE803)-LEN(SUBSTITUTE($AE800:$AE803,"F", "")))</f>
        <v>0</v>
      </c>
      <c r="BA800" s="227">
        <f>SUMPRODUCT(LEN($AE800:$AE803)-LEN(SUBSTITUTE($AE800:$AE803,"G", "")))</f>
        <v>0</v>
      </c>
      <c r="BB800" s="294">
        <f>SUMPRODUCT(LEN($AE800:$AE803)-LEN(SUBSTITUTE($AE800:$AE803,"M", "")))</f>
        <v>0</v>
      </c>
    </row>
    <row r="801" spans="2:62" ht="28.15" customHeight="1" thickBot="1" x14ac:dyDescent="0.25">
      <c r="B801" s="30"/>
      <c r="C801" s="243"/>
      <c r="D801" s="36"/>
      <c r="E801" s="35"/>
      <c r="F801" s="35"/>
      <c r="G801" s="34"/>
      <c r="H801" s="224"/>
      <c r="I801" s="247"/>
      <c r="J801" s="247"/>
      <c r="K801" s="247"/>
      <c r="L801" s="33" t="s">
        <v>123</v>
      </c>
      <c r="M801" s="32" t="s">
        <v>399</v>
      </c>
      <c r="N801" s="33" t="s">
        <v>122</v>
      </c>
      <c r="O801" s="32" t="s">
        <v>121</v>
      </c>
      <c r="P801" s="33" t="s">
        <v>120</v>
      </c>
      <c r="Q801" s="32"/>
      <c r="R801" s="33" t="s">
        <v>119</v>
      </c>
      <c r="S801" s="32"/>
      <c r="T801" s="33" t="s">
        <v>118</v>
      </c>
      <c r="U801" s="32"/>
      <c r="V801" s="33" t="s">
        <v>117</v>
      </c>
      <c r="W801" s="32"/>
      <c r="X801" s="33" t="s">
        <v>116</v>
      </c>
      <c r="Y801" s="32"/>
      <c r="Z801" s="33" t="s">
        <v>115</v>
      </c>
      <c r="AA801" s="32"/>
      <c r="AB801" s="31"/>
      <c r="AC801" s="32"/>
      <c r="AD801" s="31" t="s">
        <v>121</v>
      </c>
      <c r="AE801" s="23"/>
      <c r="AF801" s="251"/>
      <c r="AG801" s="251"/>
      <c r="AH801" s="22"/>
      <c r="AI801" s="11"/>
      <c r="AJ801" s="265"/>
      <c r="AK801" s="267"/>
      <c r="AL801" s="263"/>
      <c r="AM801" s="265"/>
      <c r="AN801" s="267"/>
      <c r="AO801" s="263"/>
      <c r="AP801" s="265"/>
      <c r="AQ801" s="267"/>
      <c r="AR801" s="263"/>
      <c r="AS801" s="265"/>
      <c r="AT801" s="267"/>
      <c r="AU801" s="263"/>
      <c r="AV801" s="265"/>
      <c r="AW801" s="275"/>
      <c r="AX801" s="270"/>
      <c r="AY801" s="292"/>
      <c r="AZ801" s="228"/>
      <c r="BA801" s="228"/>
      <c r="BB801" s="295"/>
    </row>
    <row r="802" spans="2:62" ht="28.15" customHeight="1" x14ac:dyDescent="0.2">
      <c r="B802" s="30"/>
      <c r="C802" s="244"/>
      <c r="D802" s="29"/>
      <c r="E802" s="28"/>
      <c r="F802" s="28"/>
      <c r="G802" s="27"/>
      <c r="H802" s="225"/>
      <c r="I802" s="248"/>
      <c r="J802" s="248"/>
      <c r="K802" s="248"/>
      <c r="L802" s="26" t="s">
        <v>114</v>
      </c>
      <c r="M802" s="25" t="s">
        <v>414</v>
      </c>
      <c r="N802" s="26" t="s">
        <v>112</v>
      </c>
      <c r="O802" s="25" t="s">
        <v>121</v>
      </c>
      <c r="P802" s="26" t="s">
        <v>111</v>
      </c>
      <c r="Q802" s="25"/>
      <c r="R802" s="26" t="s">
        <v>110</v>
      </c>
      <c r="S802" s="25"/>
      <c r="T802" s="26" t="s">
        <v>109</v>
      </c>
      <c r="U802" s="25"/>
      <c r="V802" s="26" t="s">
        <v>108</v>
      </c>
      <c r="W802" s="25"/>
      <c r="X802" s="26" t="s">
        <v>107</v>
      </c>
      <c r="Y802" s="25"/>
      <c r="Z802" s="26" t="s">
        <v>106</v>
      </c>
      <c r="AA802" s="25"/>
      <c r="AB802" s="24"/>
      <c r="AC802" s="25"/>
      <c r="AD802" s="24"/>
      <c r="AE802" s="23"/>
      <c r="AF802" s="251"/>
      <c r="AG802" s="251"/>
      <c r="AH802" s="22"/>
      <c r="AI802" s="11"/>
      <c r="AJ802" s="265"/>
      <c r="AK802" s="267"/>
      <c r="AL802" s="263"/>
      <c r="AM802" s="265"/>
      <c r="AN802" s="267"/>
      <c r="AO802" s="263"/>
      <c r="AP802" s="265"/>
      <c r="AQ802" s="267"/>
      <c r="AR802" s="263"/>
      <c r="AS802" s="265"/>
      <c r="AT802" s="267"/>
      <c r="AU802" s="263"/>
      <c r="AV802" s="265"/>
      <c r="AW802" s="275"/>
      <c r="AX802" s="270"/>
      <c r="AY802" s="292"/>
      <c r="AZ802" s="228"/>
      <c r="BA802" s="228"/>
      <c r="BB802" s="295"/>
    </row>
    <row r="803" spans="2:62" ht="28.15" customHeight="1" thickBot="1" x14ac:dyDescent="0.25">
      <c r="B803" s="21"/>
      <c r="C803" s="245"/>
      <c r="D803" s="20"/>
      <c r="E803" s="19"/>
      <c r="F803" s="19"/>
      <c r="G803" s="18"/>
      <c r="H803" s="226"/>
      <c r="I803" s="249"/>
      <c r="J803" s="249"/>
      <c r="K803" s="249"/>
      <c r="L803" s="17" t="s">
        <v>105</v>
      </c>
      <c r="M803" s="15" t="s">
        <v>121</v>
      </c>
      <c r="N803" s="17" t="s">
        <v>103</v>
      </c>
      <c r="O803" s="15"/>
      <c r="P803" s="17" t="s">
        <v>102</v>
      </c>
      <c r="Q803" s="15"/>
      <c r="R803" s="17" t="s">
        <v>101</v>
      </c>
      <c r="S803" s="15"/>
      <c r="T803" s="17">
        <v>20</v>
      </c>
      <c r="U803" s="15"/>
      <c r="V803" s="17" t="s">
        <v>100</v>
      </c>
      <c r="W803" s="15"/>
      <c r="X803" s="17" t="s">
        <v>99</v>
      </c>
      <c r="Y803" s="15"/>
      <c r="Z803" s="17" t="s">
        <v>98</v>
      </c>
      <c r="AA803" s="15"/>
      <c r="AB803" s="16"/>
      <c r="AC803" s="15"/>
      <c r="AD803" s="14"/>
      <c r="AE803" s="13"/>
      <c r="AF803" s="252"/>
      <c r="AG803" s="252"/>
      <c r="AH803" s="12"/>
      <c r="AI803" s="11"/>
      <c r="AJ803" s="266"/>
      <c r="AK803" s="268"/>
      <c r="AL803" s="264"/>
      <c r="AM803" s="266"/>
      <c r="AN803" s="268"/>
      <c r="AO803" s="264"/>
      <c r="AP803" s="266"/>
      <c r="AQ803" s="268"/>
      <c r="AR803" s="264"/>
      <c r="AS803" s="266"/>
      <c r="AT803" s="268"/>
      <c r="AU803" s="264"/>
      <c r="AV803" s="266"/>
      <c r="AW803" s="276"/>
      <c r="AX803" s="271"/>
      <c r="AY803" s="293"/>
      <c r="AZ803" s="229"/>
      <c r="BA803" s="229"/>
      <c r="BB803" s="296"/>
    </row>
    <row r="804" spans="2:62" ht="85.9" customHeight="1" thickTop="1" thickBot="1" x14ac:dyDescent="0.35">
      <c r="B804" s="105" t="s">
        <v>174</v>
      </c>
      <c r="C804" s="95" t="s">
        <v>173</v>
      </c>
      <c r="D804" s="100" t="s">
        <v>172</v>
      </c>
      <c r="E804" s="104" t="s">
        <v>171</v>
      </c>
      <c r="F804" s="103"/>
      <c r="G804" s="102"/>
      <c r="H804" s="101" t="s">
        <v>170</v>
      </c>
      <c r="I804" s="100" t="s">
        <v>96</v>
      </c>
      <c r="J804" s="100" t="s">
        <v>169</v>
      </c>
      <c r="K804" s="100" t="s">
        <v>97</v>
      </c>
      <c r="L804" s="256" t="s">
        <v>168</v>
      </c>
      <c r="M804" s="262"/>
      <c r="N804" s="256" t="s">
        <v>167</v>
      </c>
      <c r="O804" s="262"/>
      <c r="P804" s="256" t="s">
        <v>167</v>
      </c>
      <c r="Q804" s="257"/>
      <c r="R804" s="256" t="s">
        <v>167</v>
      </c>
      <c r="S804" s="257"/>
      <c r="T804" s="256" t="s">
        <v>167</v>
      </c>
      <c r="U804" s="257"/>
      <c r="V804" s="256" t="s">
        <v>167</v>
      </c>
      <c r="W804" s="257"/>
      <c r="X804" s="256" t="s">
        <v>167</v>
      </c>
      <c r="Y804" s="257"/>
      <c r="Z804" s="256" t="s">
        <v>167</v>
      </c>
      <c r="AA804" s="257"/>
      <c r="AB804" s="261" t="s">
        <v>166</v>
      </c>
      <c r="AC804" s="257"/>
      <c r="AD804" s="101" t="s">
        <v>165</v>
      </c>
      <c r="AE804" s="101" t="s">
        <v>164</v>
      </c>
      <c r="AF804" s="100" t="s">
        <v>163</v>
      </c>
      <c r="AG804" s="100" t="s">
        <v>162</v>
      </c>
      <c r="AH804" s="99" t="s">
        <v>161</v>
      </c>
      <c r="AI804" s="98"/>
      <c r="AJ804" s="96" t="s">
        <v>160</v>
      </c>
      <c r="AK804" s="95" t="s">
        <v>159</v>
      </c>
      <c r="AL804" s="94" t="s">
        <v>158</v>
      </c>
      <c r="AM804" s="96" t="s">
        <v>157</v>
      </c>
      <c r="AN804" s="95" t="s">
        <v>156</v>
      </c>
      <c r="AO804" s="94" t="s">
        <v>155</v>
      </c>
      <c r="AP804" s="96" t="s">
        <v>154</v>
      </c>
      <c r="AQ804" s="95" t="s">
        <v>153</v>
      </c>
      <c r="AR804" s="97" t="s">
        <v>152</v>
      </c>
      <c r="AS804" s="96" t="s">
        <v>151</v>
      </c>
      <c r="AT804" s="95" t="s">
        <v>150</v>
      </c>
      <c r="AU804" s="94" t="s">
        <v>149</v>
      </c>
      <c r="AV804" s="96" t="s">
        <v>148</v>
      </c>
      <c r="AW804" s="95" t="s">
        <v>147</v>
      </c>
      <c r="AX804" s="94" t="s">
        <v>146</v>
      </c>
      <c r="AY804" s="93" t="s">
        <v>145</v>
      </c>
      <c r="AZ804" s="92" t="s">
        <v>144</v>
      </c>
      <c r="BA804" s="92" t="s">
        <v>143</v>
      </c>
      <c r="BB804" s="91" t="s">
        <v>142</v>
      </c>
    </row>
    <row r="805" spans="2:62" ht="48" thickBot="1" x14ac:dyDescent="0.3">
      <c r="B805" s="90" t="s">
        <v>192</v>
      </c>
      <c r="C805" s="89"/>
      <c r="D805" s="88">
        <v>178</v>
      </c>
      <c r="E805" s="258"/>
      <c r="F805" s="259"/>
      <c r="G805" s="260"/>
      <c r="H805" s="87" t="s">
        <v>140</v>
      </c>
      <c r="I805" s="86"/>
      <c r="J805" s="86"/>
      <c r="K805" s="85"/>
      <c r="L805" s="84"/>
      <c r="M805" s="81"/>
      <c r="N805" s="84"/>
      <c r="O805" s="81"/>
      <c r="P805" s="84"/>
      <c r="Q805" s="81"/>
      <c r="R805" s="84"/>
      <c r="S805" s="81"/>
      <c r="T805" s="84"/>
      <c r="U805" s="81"/>
      <c r="V805" s="84"/>
      <c r="W805" s="81"/>
      <c r="X805" s="84"/>
      <c r="Y805" s="81"/>
      <c r="Z805" s="84"/>
      <c r="AA805" s="83"/>
      <c r="AB805" s="82" t="s">
        <v>139</v>
      </c>
      <c r="AC805" s="81"/>
      <c r="AD805" s="81"/>
      <c r="AE805" s="81"/>
      <c r="AF805" s="80"/>
      <c r="AG805" s="80"/>
      <c r="AH805" s="60"/>
      <c r="AI805" s="79" t="s">
        <v>138</v>
      </c>
      <c r="AJ805" s="78">
        <f t="shared" ref="AJ805:BB805" si="106">SUM(AJ807:AJ818)</f>
        <v>31</v>
      </c>
      <c r="AK805" s="77">
        <f t="shared" si="106"/>
        <v>6</v>
      </c>
      <c r="AL805" s="76">
        <f t="shared" si="106"/>
        <v>0</v>
      </c>
      <c r="AM805" s="78">
        <f t="shared" si="106"/>
        <v>22</v>
      </c>
      <c r="AN805" s="77">
        <f t="shared" si="106"/>
        <v>3</v>
      </c>
      <c r="AO805" s="76">
        <f t="shared" si="106"/>
        <v>0</v>
      </c>
      <c r="AP805" s="78">
        <f t="shared" si="106"/>
        <v>1</v>
      </c>
      <c r="AQ805" s="77">
        <f t="shared" si="106"/>
        <v>0</v>
      </c>
      <c r="AR805" s="76">
        <f t="shared" si="106"/>
        <v>0</v>
      </c>
      <c r="AS805" s="78">
        <f t="shared" si="106"/>
        <v>2</v>
      </c>
      <c r="AT805" s="77">
        <f t="shared" si="106"/>
        <v>0</v>
      </c>
      <c r="AU805" s="76">
        <f t="shared" si="106"/>
        <v>0</v>
      </c>
      <c r="AV805" s="78">
        <f t="shared" si="106"/>
        <v>0</v>
      </c>
      <c r="AW805" s="77">
        <f t="shared" si="106"/>
        <v>0</v>
      </c>
      <c r="AX805" s="76">
        <f t="shared" si="106"/>
        <v>0</v>
      </c>
      <c r="AY805" s="75">
        <f t="shared" si="106"/>
        <v>0</v>
      </c>
      <c r="AZ805" s="74">
        <f t="shared" si="106"/>
        <v>0</v>
      </c>
      <c r="BA805" s="74">
        <f t="shared" si="106"/>
        <v>1</v>
      </c>
      <c r="BB805" s="73">
        <f t="shared" si="106"/>
        <v>0</v>
      </c>
      <c r="BC805" s="72" t="s">
        <v>137</v>
      </c>
      <c r="BF805" s="5">
        <f>SUM(AJ805:AL805)/$BG$5</f>
        <v>12.333333333333334</v>
      </c>
      <c r="BG805" s="5">
        <f>SUM(AM805:AO805,AY805)/$BG$5</f>
        <v>8.3333333333333339</v>
      </c>
      <c r="BH805" s="5">
        <f>SUM(AP805:AR805,AZ805)/$BG$5</f>
        <v>0.33333333333333331</v>
      </c>
      <c r="BI805" s="5">
        <f>SUM(AS805:AU805,BA805)/$BG$5</f>
        <v>1</v>
      </c>
      <c r="BJ805" s="5">
        <f>SUM(AV805:AX805,BB805)/$BG$5</f>
        <v>0</v>
      </c>
    </row>
    <row r="806" spans="2:62" ht="37.5" thickBot="1" x14ac:dyDescent="0.3">
      <c r="B806" s="71"/>
      <c r="C806" s="70"/>
      <c r="D806" s="69"/>
      <c r="E806" s="68"/>
      <c r="F806" s="68"/>
      <c r="G806" s="67"/>
      <c r="H806" s="66"/>
      <c r="I806" s="64"/>
      <c r="J806" s="64"/>
      <c r="K806" s="65"/>
      <c r="L806" s="64"/>
      <c r="M806" s="62"/>
      <c r="N806" s="64"/>
      <c r="O806" s="62"/>
      <c r="P806" s="64"/>
      <c r="Q806" s="62"/>
      <c r="R806" s="64"/>
      <c r="S806" s="62"/>
      <c r="T806" s="64"/>
      <c r="U806" s="62"/>
      <c r="V806" s="64"/>
      <c r="W806" s="62"/>
      <c r="X806" s="64"/>
      <c r="Y806" s="62"/>
      <c r="Z806" s="64"/>
      <c r="AA806" s="62"/>
      <c r="AB806" s="63"/>
      <c r="AC806" s="62"/>
      <c r="AD806" s="62"/>
      <c r="AE806" s="62"/>
      <c r="AF806" s="61"/>
      <c r="AG806" s="61"/>
      <c r="AH806" s="60"/>
      <c r="AI806" s="59" t="s">
        <v>136</v>
      </c>
      <c r="AJ806" s="58">
        <f t="shared" ref="AJ806:BB806" si="107">AJ805/3</f>
        <v>10.333333333333334</v>
      </c>
      <c r="AK806" s="57">
        <f t="shared" si="107"/>
        <v>2</v>
      </c>
      <c r="AL806" s="56">
        <f t="shared" si="107"/>
        <v>0</v>
      </c>
      <c r="AM806" s="58">
        <f t="shared" si="107"/>
        <v>7.333333333333333</v>
      </c>
      <c r="AN806" s="57">
        <f t="shared" si="107"/>
        <v>1</v>
      </c>
      <c r="AO806" s="56">
        <f t="shared" si="107"/>
        <v>0</v>
      </c>
      <c r="AP806" s="58">
        <f t="shared" si="107"/>
        <v>0.33333333333333331</v>
      </c>
      <c r="AQ806" s="57">
        <f t="shared" si="107"/>
        <v>0</v>
      </c>
      <c r="AR806" s="56">
        <f t="shared" si="107"/>
        <v>0</v>
      </c>
      <c r="AS806" s="58">
        <f t="shared" si="107"/>
        <v>0.66666666666666663</v>
      </c>
      <c r="AT806" s="57">
        <f t="shared" si="107"/>
        <v>0</v>
      </c>
      <c r="AU806" s="56">
        <f t="shared" si="107"/>
        <v>0</v>
      </c>
      <c r="AV806" s="58">
        <f t="shared" si="107"/>
        <v>0</v>
      </c>
      <c r="AW806" s="57">
        <f t="shared" si="107"/>
        <v>0</v>
      </c>
      <c r="AX806" s="56">
        <f t="shared" si="107"/>
        <v>0</v>
      </c>
      <c r="AY806" s="55">
        <f t="shared" si="107"/>
        <v>0</v>
      </c>
      <c r="AZ806" s="54">
        <f t="shared" si="107"/>
        <v>0</v>
      </c>
      <c r="BA806" s="54">
        <f t="shared" si="107"/>
        <v>0.33333333333333331</v>
      </c>
      <c r="BB806" s="53">
        <f t="shared" si="107"/>
        <v>0</v>
      </c>
      <c r="BC806" s="52" t="s">
        <v>135</v>
      </c>
    </row>
    <row r="807" spans="2:62" ht="28.15" customHeight="1" x14ac:dyDescent="0.2">
      <c r="B807" s="30"/>
      <c r="C807" s="242">
        <v>1</v>
      </c>
      <c r="D807" s="44"/>
      <c r="E807" s="43"/>
      <c r="F807" s="43"/>
      <c r="G807" s="42"/>
      <c r="H807" s="223" t="s">
        <v>134</v>
      </c>
      <c r="I807" s="246">
        <v>58</v>
      </c>
      <c r="J807" s="246">
        <v>19</v>
      </c>
      <c r="K807" s="246">
        <v>6</v>
      </c>
      <c r="L807" s="41" t="s">
        <v>133</v>
      </c>
      <c r="M807" s="40" t="s">
        <v>186</v>
      </c>
      <c r="N807" s="41" t="s">
        <v>131</v>
      </c>
      <c r="O807" s="40" t="s">
        <v>405</v>
      </c>
      <c r="P807" s="41" t="s">
        <v>130</v>
      </c>
      <c r="Q807" s="40" t="s">
        <v>175</v>
      </c>
      <c r="R807" s="41" t="s">
        <v>129</v>
      </c>
      <c r="S807" s="40" t="s">
        <v>121</v>
      </c>
      <c r="T807" s="41" t="s">
        <v>128</v>
      </c>
      <c r="U807" s="40"/>
      <c r="V807" s="41" t="s">
        <v>127</v>
      </c>
      <c r="W807" s="40"/>
      <c r="X807" s="41" t="s">
        <v>126</v>
      </c>
      <c r="Y807" s="40"/>
      <c r="Z807" s="41" t="s">
        <v>125</v>
      </c>
      <c r="AA807" s="40"/>
      <c r="AB807" s="39"/>
      <c r="AC807" s="40"/>
      <c r="AD807" s="39" t="s">
        <v>388</v>
      </c>
      <c r="AE807" s="38" t="s">
        <v>414</v>
      </c>
      <c r="AF807" s="250">
        <v>9</v>
      </c>
      <c r="AG807" s="250"/>
      <c r="AH807" s="37"/>
      <c r="AI807" s="11"/>
      <c r="AJ807" s="233">
        <f>SUMPRODUCT(LEN($M807:$S810)-LEN(SUBSTITUTE($M807:$S810,"A", "")))</f>
        <v>18</v>
      </c>
      <c r="AK807" s="239">
        <f>SUMPRODUCT(LEN($AD807:$AD810)-LEN(SUBSTITUTE($AD807:$AD810,"A", "")))</f>
        <v>3</v>
      </c>
      <c r="AL807" s="230">
        <f>SUMPRODUCT(LEN($AC807:$AC810)-LEN(SUBSTITUTE($AC807:$AC810,"A", "")))</f>
        <v>0</v>
      </c>
      <c r="AM807" s="233">
        <f>SUMPRODUCT(LEN($M807:$S810)-LEN(SUBSTITUTE($M807:$S810,"S", "")))</f>
        <v>14</v>
      </c>
      <c r="AN807" s="239">
        <f>SUMPRODUCT(LEN($AD807:$AD810)-LEN(SUBSTITUTE($AD807:$AD810,"S", "")))</f>
        <v>1</v>
      </c>
      <c r="AO807" s="230">
        <f>SUMPRODUCT(LEN($AC807:$AC810)-LEN(SUBSTITUTE($AC807:$AC810,"S", "")))</f>
        <v>0</v>
      </c>
      <c r="AP807" s="233">
        <f>SUMPRODUCT(LEN($M807:$S810)-LEN(SUBSTITUTE($M807:$S810,"F", "")))</f>
        <v>1</v>
      </c>
      <c r="AQ807" s="239">
        <f>SUMPRODUCT(LEN($AD807:$AD810)-LEN(SUBSTITUTE($AD807:$AD810,"F", "")))</f>
        <v>0</v>
      </c>
      <c r="AR807" s="230">
        <f>SUMPRODUCT(LEN($AC807:$AC810)-LEN(SUBSTITUTE($AC807:$AC810,"F", "")))</f>
        <v>0</v>
      </c>
      <c r="AS807" s="233">
        <f>SUMPRODUCT(LEN($M807:$S810)-LEN(SUBSTITUTE($M807:$S810,"G", "")))</f>
        <v>2</v>
      </c>
      <c r="AT807" s="239">
        <f>SUMPRODUCT(LEN($AD807:$AD810)-LEN(SUBSTITUTE($AD807:$AD810,"G", "")))</f>
        <v>0</v>
      </c>
      <c r="AU807" s="230">
        <f>SUMPRODUCT(LEN($AC807:$AC810)-LEN(SUBSTITUTE($AC807:$AC810,"G", "")))</f>
        <v>0</v>
      </c>
      <c r="AV807" s="233">
        <f>SUMPRODUCT(LEN($L807:$S810)-LEN(SUBSTITUTE($L807:$S810,"M", "")))</f>
        <v>0</v>
      </c>
      <c r="AW807" s="236">
        <f>SUMPRODUCT(LEN($AD807:$AD810)-LEN(SUBSTITUTE($AD807:$AD810,"M", "")))</f>
        <v>0</v>
      </c>
      <c r="AX807" s="230">
        <f>SUMPRODUCT(LEN($AC807:$AC810)-LEN(SUBSTITUTE($AC807:$AC810,"M", "")))</f>
        <v>0</v>
      </c>
      <c r="AY807" s="291">
        <f>SUMPRODUCT(LEN($AE807:$AE810)-LEN(SUBSTITUTE($AE807:$AE810,"S", "")))</f>
        <v>0</v>
      </c>
      <c r="AZ807" s="227">
        <f>SUMPRODUCT(LEN($AE807:$AE810)-LEN(SUBSTITUTE($AE807:$AE810,"F", "")))</f>
        <v>0</v>
      </c>
      <c r="BA807" s="227">
        <f>SUMPRODUCT(LEN($AE807:$AE810)-LEN(SUBSTITUTE($AE807:$AE810,"G", "")))</f>
        <v>1</v>
      </c>
      <c r="BB807" s="294">
        <f>SUMPRODUCT(LEN($AE807:$AE810)-LEN(SUBSTITUTE($AE807:$AE810,"M", "")))</f>
        <v>0</v>
      </c>
    </row>
    <row r="808" spans="2:62" ht="28.15" customHeight="1" thickBot="1" x14ac:dyDescent="0.25">
      <c r="B808" s="30"/>
      <c r="C808" s="243"/>
      <c r="D808" s="36"/>
      <c r="E808" s="35"/>
      <c r="F808" s="35"/>
      <c r="G808" s="34"/>
      <c r="H808" s="224"/>
      <c r="I808" s="247"/>
      <c r="J808" s="247"/>
      <c r="K808" s="247"/>
      <c r="L808" s="33" t="s">
        <v>123</v>
      </c>
      <c r="M808" s="32" t="s">
        <v>389</v>
      </c>
      <c r="N808" s="33" t="s">
        <v>122</v>
      </c>
      <c r="O808" s="32" t="s">
        <v>217</v>
      </c>
      <c r="P808" s="33" t="s">
        <v>120</v>
      </c>
      <c r="Q808" s="32" t="s">
        <v>132</v>
      </c>
      <c r="R808" s="33" t="s">
        <v>119</v>
      </c>
      <c r="S808" s="32"/>
      <c r="T808" s="33" t="s">
        <v>118</v>
      </c>
      <c r="U808" s="32"/>
      <c r="V808" s="33" t="s">
        <v>117</v>
      </c>
      <c r="W808" s="32"/>
      <c r="X808" s="33" t="s">
        <v>116</v>
      </c>
      <c r="Y808" s="32"/>
      <c r="Z808" s="33" t="s">
        <v>115</v>
      </c>
      <c r="AA808" s="32"/>
      <c r="AB808" s="31"/>
      <c r="AC808" s="32"/>
      <c r="AD808" s="31"/>
      <c r="AE808" s="23"/>
      <c r="AF808" s="251"/>
      <c r="AG808" s="251"/>
      <c r="AH808" s="22"/>
      <c r="AI808" s="11"/>
      <c r="AJ808" s="234"/>
      <c r="AK808" s="240"/>
      <c r="AL808" s="231"/>
      <c r="AM808" s="234"/>
      <c r="AN808" s="240"/>
      <c r="AO808" s="231"/>
      <c r="AP808" s="234"/>
      <c r="AQ808" s="240"/>
      <c r="AR808" s="231"/>
      <c r="AS808" s="234"/>
      <c r="AT808" s="240"/>
      <c r="AU808" s="231"/>
      <c r="AV808" s="234"/>
      <c r="AW808" s="237"/>
      <c r="AX808" s="231"/>
      <c r="AY808" s="292"/>
      <c r="AZ808" s="228"/>
      <c r="BA808" s="228"/>
      <c r="BB808" s="295"/>
    </row>
    <row r="809" spans="2:62" ht="28.15" customHeight="1" x14ac:dyDescent="0.2">
      <c r="B809" s="30"/>
      <c r="C809" s="244"/>
      <c r="D809" s="29"/>
      <c r="E809" s="28"/>
      <c r="F809" s="28"/>
      <c r="G809" s="27"/>
      <c r="H809" s="225">
        <v>178</v>
      </c>
      <c r="I809" s="248"/>
      <c r="J809" s="248"/>
      <c r="K809" s="248"/>
      <c r="L809" s="26" t="s">
        <v>114</v>
      </c>
      <c r="M809" s="25" t="s">
        <v>427</v>
      </c>
      <c r="N809" s="26" t="s">
        <v>112</v>
      </c>
      <c r="O809" s="25" t="s">
        <v>215</v>
      </c>
      <c r="P809" s="26" t="s">
        <v>111</v>
      </c>
      <c r="Q809" s="25" t="s">
        <v>175</v>
      </c>
      <c r="R809" s="26" t="s">
        <v>110</v>
      </c>
      <c r="S809" s="25"/>
      <c r="T809" s="26" t="s">
        <v>109</v>
      </c>
      <c r="U809" s="25"/>
      <c r="V809" s="26" t="s">
        <v>108</v>
      </c>
      <c r="W809" s="25"/>
      <c r="X809" s="26" t="s">
        <v>107</v>
      </c>
      <c r="Y809" s="25"/>
      <c r="Z809" s="26" t="s">
        <v>106</v>
      </c>
      <c r="AA809" s="25"/>
      <c r="AB809" s="24"/>
      <c r="AC809" s="25"/>
      <c r="AD809" s="24"/>
      <c r="AE809" s="23"/>
      <c r="AF809" s="251"/>
      <c r="AG809" s="251"/>
      <c r="AH809" s="22"/>
      <c r="AI809" s="11"/>
      <c r="AJ809" s="234"/>
      <c r="AK809" s="240"/>
      <c r="AL809" s="231"/>
      <c r="AM809" s="234"/>
      <c r="AN809" s="240"/>
      <c r="AO809" s="231"/>
      <c r="AP809" s="234"/>
      <c r="AQ809" s="240"/>
      <c r="AR809" s="231"/>
      <c r="AS809" s="234"/>
      <c r="AT809" s="240"/>
      <c r="AU809" s="231"/>
      <c r="AV809" s="234"/>
      <c r="AW809" s="237"/>
      <c r="AX809" s="231"/>
      <c r="AY809" s="292"/>
      <c r="AZ809" s="228"/>
      <c r="BA809" s="228"/>
      <c r="BB809" s="295"/>
    </row>
    <row r="810" spans="2:62" ht="28.15" customHeight="1" thickBot="1" x14ac:dyDescent="0.25">
      <c r="B810" s="30"/>
      <c r="C810" s="253"/>
      <c r="D810" s="51"/>
      <c r="E810" s="50"/>
      <c r="F810" s="50"/>
      <c r="G810" s="49"/>
      <c r="H810" s="226"/>
      <c r="I810" s="254"/>
      <c r="J810" s="254"/>
      <c r="K810" s="254"/>
      <c r="L810" s="48" t="s">
        <v>105</v>
      </c>
      <c r="M810" s="47" t="s">
        <v>426</v>
      </c>
      <c r="N810" s="48" t="s">
        <v>103</v>
      </c>
      <c r="O810" s="47" t="s">
        <v>195</v>
      </c>
      <c r="P810" s="48" t="s">
        <v>102</v>
      </c>
      <c r="Q810" s="47" t="s">
        <v>121</v>
      </c>
      <c r="R810" s="48" t="s">
        <v>101</v>
      </c>
      <c r="S810" s="47"/>
      <c r="T810" s="48">
        <v>20</v>
      </c>
      <c r="U810" s="47"/>
      <c r="V810" s="48" t="s">
        <v>100</v>
      </c>
      <c r="W810" s="47"/>
      <c r="X810" s="48" t="s">
        <v>99</v>
      </c>
      <c r="Y810" s="47"/>
      <c r="Z810" s="48" t="s">
        <v>98</v>
      </c>
      <c r="AA810" s="47"/>
      <c r="AB810" s="16"/>
      <c r="AC810" s="47"/>
      <c r="AD810" s="16"/>
      <c r="AE810" s="46"/>
      <c r="AF810" s="255"/>
      <c r="AG810" s="255"/>
      <c r="AH810" s="45"/>
      <c r="AI810" s="11"/>
      <c r="AJ810" s="235"/>
      <c r="AK810" s="241"/>
      <c r="AL810" s="232"/>
      <c r="AM810" s="235"/>
      <c r="AN810" s="241"/>
      <c r="AO810" s="232"/>
      <c r="AP810" s="235"/>
      <c r="AQ810" s="241"/>
      <c r="AR810" s="232"/>
      <c r="AS810" s="235"/>
      <c r="AT810" s="241"/>
      <c r="AU810" s="232"/>
      <c r="AV810" s="235"/>
      <c r="AW810" s="238"/>
      <c r="AX810" s="232"/>
      <c r="AY810" s="293"/>
      <c r="AZ810" s="229"/>
      <c r="BA810" s="229"/>
      <c r="BB810" s="296"/>
    </row>
    <row r="811" spans="2:62" ht="28.15" customHeight="1" x14ac:dyDescent="0.2">
      <c r="B811" s="30"/>
      <c r="C811" s="242">
        <v>2</v>
      </c>
      <c r="D811" s="44"/>
      <c r="E811" s="43"/>
      <c r="F811" s="43"/>
      <c r="G811" s="42"/>
      <c r="H811" s="223"/>
      <c r="I811" s="246">
        <v>56</v>
      </c>
      <c r="J811" s="246">
        <v>15</v>
      </c>
      <c r="K811" s="246">
        <v>8</v>
      </c>
      <c r="L811" s="41" t="s">
        <v>133</v>
      </c>
      <c r="M811" s="40" t="s">
        <v>104</v>
      </c>
      <c r="N811" s="41" t="s">
        <v>131</v>
      </c>
      <c r="O811" s="40" t="s">
        <v>121</v>
      </c>
      <c r="P811" s="41" t="s">
        <v>130</v>
      </c>
      <c r="Q811" s="40"/>
      <c r="R811" s="41" t="s">
        <v>129</v>
      </c>
      <c r="S811" s="40"/>
      <c r="T811" s="41" t="s">
        <v>128</v>
      </c>
      <c r="U811" s="40"/>
      <c r="V811" s="41" t="s">
        <v>127</v>
      </c>
      <c r="W811" s="40"/>
      <c r="X811" s="41" t="s">
        <v>126</v>
      </c>
      <c r="Y811" s="40"/>
      <c r="Z811" s="41" t="s">
        <v>125</v>
      </c>
      <c r="AA811" s="40"/>
      <c r="AB811" s="39"/>
      <c r="AC811" s="40"/>
      <c r="AD811" s="39"/>
      <c r="AE811" s="38"/>
      <c r="AF811" s="250"/>
      <c r="AG811" s="250"/>
      <c r="AH811" s="37"/>
      <c r="AI811" s="11"/>
      <c r="AJ811" s="233">
        <f>SUMPRODUCT(LEN($M811:$S814)-LEN(SUBSTITUTE($M811:$S814,"A", "")))</f>
        <v>7</v>
      </c>
      <c r="AK811" s="239">
        <f>SUMPRODUCT(LEN($AD811:$AD814)-LEN(SUBSTITUTE($AD811:$AD814,"A", "")))</f>
        <v>0</v>
      </c>
      <c r="AL811" s="230">
        <f>SUMPRODUCT(LEN($AC811:$AC814)-LEN(SUBSTITUTE($AC811:$AC814,"A", "")))</f>
        <v>0</v>
      </c>
      <c r="AM811" s="233">
        <f>SUMPRODUCT(LEN($M811:$S814)-LEN(SUBSTITUTE($M811:$S814,"S", "")))</f>
        <v>3</v>
      </c>
      <c r="AN811" s="239">
        <f>SUMPRODUCT(LEN($AD811:$AD814)-LEN(SUBSTITUTE($AD811:$AD814,"S", "")))</f>
        <v>0</v>
      </c>
      <c r="AO811" s="230">
        <f>SUMPRODUCT(LEN($AC811:$AC814)-LEN(SUBSTITUTE($AC811:$AC814,"S", "")))</f>
        <v>0</v>
      </c>
      <c r="AP811" s="233">
        <f>SUMPRODUCT(LEN($M811:$S814)-LEN(SUBSTITUTE($M811:$S814,"F", "")))</f>
        <v>0</v>
      </c>
      <c r="AQ811" s="239">
        <f>SUMPRODUCT(LEN($AD811:$AD814)-LEN(SUBSTITUTE($AD811:$AD814,"F", "")))</f>
        <v>0</v>
      </c>
      <c r="AR811" s="230">
        <f>SUMPRODUCT(LEN($AC811:$AC814)-LEN(SUBSTITUTE($AC811:$AC814,"F", "")))</f>
        <v>0</v>
      </c>
      <c r="AS811" s="233">
        <f>SUMPRODUCT(LEN($M811:$S814)-LEN(SUBSTITUTE($M811:$S814,"G", "")))</f>
        <v>0</v>
      </c>
      <c r="AT811" s="239">
        <f>SUMPRODUCT(LEN($AD811:$AD814)-LEN(SUBSTITUTE($AD811:$AD814,"G", "")))</f>
        <v>0</v>
      </c>
      <c r="AU811" s="230">
        <f>SUMPRODUCT(LEN($AC811:$AC814)-LEN(SUBSTITUTE($AC811:$AC814,"G", "")))</f>
        <v>0</v>
      </c>
      <c r="AV811" s="233">
        <f>SUMPRODUCT(LEN($L811:$S814)-LEN(SUBSTITUTE($L811:$S814,"M", "")))</f>
        <v>0</v>
      </c>
      <c r="AW811" s="236">
        <f>SUMPRODUCT(LEN($AD811:$AD814)-LEN(SUBSTITUTE($AD811:$AD814,"M", "")))</f>
        <v>0</v>
      </c>
      <c r="AX811" s="230">
        <f>SUMPRODUCT(LEN($AC811:$AC814)-LEN(SUBSTITUTE($AC811:$AC814,"M", "")))</f>
        <v>0</v>
      </c>
      <c r="AY811" s="291">
        <f>SUMPRODUCT(LEN($AE811:$AE814)-LEN(SUBSTITUTE($AE811:$AE814,"S", "")))</f>
        <v>0</v>
      </c>
      <c r="AZ811" s="227">
        <f>SUMPRODUCT(LEN($AE811:$AE814)-LEN(SUBSTITUTE($AE811:$AE814,"F", "")))</f>
        <v>0</v>
      </c>
      <c r="BA811" s="227">
        <f>SUMPRODUCT(LEN($AE811:$AE814)-LEN(SUBSTITUTE($AE811:$AE814,"G", "")))</f>
        <v>0</v>
      </c>
      <c r="BB811" s="294">
        <f>SUMPRODUCT(LEN($AE811:$AE814)-LEN(SUBSTITUTE($AE811:$AE814,"M", "")))</f>
        <v>0</v>
      </c>
    </row>
    <row r="812" spans="2:62" ht="28.15" customHeight="1" thickBot="1" x14ac:dyDescent="0.25">
      <c r="B812" s="30"/>
      <c r="C812" s="243"/>
      <c r="D812" s="36"/>
      <c r="E812" s="35"/>
      <c r="F812" s="35"/>
      <c r="G812" s="34"/>
      <c r="H812" s="224"/>
      <c r="I812" s="247"/>
      <c r="J812" s="247"/>
      <c r="K812" s="247"/>
      <c r="L812" s="33" t="s">
        <v>123</v>
      </c>
      <c r="M812" s="32" t="s">
        <v>132</v>
      </c>
      <c r="N812" s="33" t="s">
        <v>122</v>
      </c>
      <c r="O812" s="32" t="s">
        <v>121</v>
      </c>
      <c r="P812" s="33" t="s">
        <v>120</v>
      </c>
      <c r="Q812" s="32"/>
      <c r="R812" s="33" t="s">
        <v>119</v>
      </c>
      <c r="S812" s="32"/>
      <c r="T812" s="33" t="s">
        <v>118</v>
      </c>
      <c r="U812" s="32"/>
      <c r="V812" s="33" t="s">
        <v>117</v>
      </c>
      <c r="W812" s="32"/>
      <c r="X812" s="33" t="s">
        <v>116</v>
      </c>
      <c r="Y812" s="32"/>
      <c r="Z812" s="33" t="s">
        <v>115</v>
      </c>
      <c r="AA812" s="32"/>
      <c r="AB812" s="31"/>
      <c r="AC812" s="32"/>
      <c r="AD812" s="31"/>
      <c r="AE812" s="23"/>
      <c r="AF812" s="251"/>
      <c r="AG812" s="251"/>
      <c r="AH812" s="22"/>
      <c r="AI812" s="11"/>
      <c r="AJ812" s="234"/>
      <c r="AK812" s="240"/>
      <c r="AL812" s="231"/>
      <c r="AM812" s="234"/>
      <c r="AN812" s="240"/>
      <c r="AO812" s="231"/>
      <c r="AP812" s="234"/>
      <c r="AQ812" s="240"/>
      <c r="AR812" s="231"/>
      <c r="AS812" s="234"/>
      <c r="AT812" s="240"/>
      <c r="AU812" s="231"/>
      <c r="AV812" s="234"/>
      <c r="AW812" s="237"/>
      <c r="AX812" s="231"/>
      <c r="AY812" s="292"/>
      <c r="AZ812" s="228"/>
      <c r="BA812" s="228"/>
      <c r="BB812" s="295"/>
    </row>
    <row r="813" spans="2:62" ht="28.15" customHeight="1" x14ac:dyDescent="0.2">
      <c r="B813" s="30"/>
      <c r="C813" s="244"/>
      <c r="D813" s="29"/>
      <c r="E813" s="28"/>
      <c r="F813" s="28"/>
      <c r="G813" s="27"/>
      <c r="H813" s="225"/>
      <c r="I813" s="248"/>
      <c r="J813" s="248"/>
      <c r="K813" s="248"/>
      <c r="L813" s="26" t="s">
        <v>114</v>
      </c>
      <c r="M813" s="25" t="s">
        <v>132</v>
      </c>
      <c r="N813" s="26" t="s">
        <v>112</v>
      </c>
      <c r="O813" s="25" t="s">
        <v>104</v>
      </c>
      <c r="P813" s="26" t="s">
        <v>111</v>
      </c>
      <c r="Q813" s="25"/>
      <c r="R813" s="26" t="s">
        <v>110</v>
      </c>
      <c r="S813" s="25"/>
      <c r="T813" s="26" t="s">
        <v>109</v>
      </c>
      <c r="U813" s="25"/>
      <c r="V813" s="26" t="s">
        <v>108</v>
      </c>
      <c r="W813" s="25"/>
      <c r="X813" s="26" t="s">
        <v>107</v>
      </c>
      <c r="Y813" s="25"/>
      <c r="Z813" s="26" t="s">
        <v>106</v>
      </c>
      <c r="AA813" s="25"/>
      <c r="AB813" s="24"/>
      <c r="AC813" s="25"/>
      <c r="AD813" s="24"/>
      <c r="AE813" s="23"/>
      <c r="AF813" s="251"/>
      <c r="AG813" s="251"/>
      <c r="AH813" s="22"/>
      <c r="AI813" s="11"/>
      <c r="AJ813" s="234"/>
      <c r="AK813" s="240"/>
      <c r="AL813" s="231"/>
      <c r="AM813" s="234"/>
      <c r="AN813" s="240"/>
      <c r="AO813" s="231"/>
      <c r="AP813" s="234"/>
      <c r="AQ813" s="240"/>
      <c r="AR813" s="231"/>
      <c r="AS813" s="234"/>
      <c r="AT813" s="240"/>
      <c r="AU813" s="231"/>
      <c r="AV813" s="234"/>
      <c r="AW813" s="237"/>
      <c r="AX813" s="231"/>
      <c r="AY813" s="292"/>
      <c r="AZ813" s="228"/>
      <c r="BA813" s="228"/>
      <c r="BB813" s="295"/>
    </row>
    <row r="814" spans="2:62" ht="28.15" customHeight="1" thickBot="1" x14ac:dyDescent="0.25">
      <c r="B814" s="30"/>
      <c r="C814" s="253"/>
      <c r="D814" s="51"/>
      <c r="E814" s="50"/>
      <c r="F814" s="50"/>
      <c r="G814" s="49"/>
      <c r="H814" s="226"/>
      <c r="I814" s="254"/>
      <c r="J814" s="254"/>
      <c r="K814" s="254"/>
      <c r="L814" s="48" t="s">
        <v>105</v>
      </c>
      <c r="M814" s="47" t="s">
        <v>175</v>
      </c>
      <c r="N814" s="48" t="s">
        <v>103</v>
      </c>
      <c r="O814" s="47"/>
      <c r="P814" s="48" t="s">
        <v>102</v>
      </c>
      <c r="Q814" s="47"/>
      <c r="R814" s="48" t="s">
        <v>101</v>
      </c>
      <c r="S814" s="47"/>
      <c r="T814" s="48">
        <v>20</v>
      </c>
      <c r="U814" s="47"/>
      <c r="V814" s="48" t="s">
        <v>100</v>
      </c>
      <c r="W814" s="47"/>
      <c r="X814" s="48" t="s">
        <v>99</v>
      </c>
      <c r="Y814" s="47"/>
      <c r="Z814" s="48" t="s">
        <v>98</v>
      </c>
      <c r="AA814" s="47"/>
      <c r="AB814" s="16"/>
      <c r="AC814" s="47"/>
      <c r="AD814" s="16"/>
      <c r="AE814" s="46"/>
      <c r="AF814" s="255"/>
      <c r="AG814" s="255"/>
      <c r="AH814" s="45"/>
      <c r="AI814" s="11"/>
      <c r="AJ814" s="235"/>
      <c r="AK814" s="241"/>
      <c r="AL814" s="232"/>
      <c r="AM814" s="235"/>
      <c r="AN814" s="241"/>
      <c r="AO814" s="232"/>
      <c r="AP814" s="235"/>
      <c r="AQ814" s="241"/>
      <c r="AR814" s="232"/>
      <c r="AS814" s="235"/>
      <c r="AT814" s="241"/>
      <c r="AU814" s="232"/>
      <c r="AV814" s="235"/>
      <c r="AW814" s="238"/>
      <c r="AX814" s="232"/>
      <c r="AY814" s="293"/>
      <c r="AZ814" s="229"/>
      <c r="BA814" s="229"/>
      <c r="BB814" s="296"/>
    </row>
    <row r="815" spans="2:62" ht="28.15" customHeight="1" x14ac:dyDescent="0.2">
      <c r="B815" s="30"/>
      <c r="C815" s="242">
        <v>3</v>
      </c>
      <c r="D815" s="44"/>
      <c r="E815" s="43"/>
      <c r="F815" s="43"/>
      <c r="G815" s="42"/>
      <c r="H815" s="223"/>
      <c r="I815" s="246">
        <v>60</v>
      </c>
      <c r="J815" s="246">
        <v>15</v>
      </c>
      <c r="K815" s="246">
        <v>7</v>
      </c>
      <c r="L815" s="41" t="s">
        <v>133</v>
      </c>
      <c r="M815" s="40" t="s">
        <v>104</v>
      </c>
      <c r="N815" s="41" t="s">
        <v>131</v>
      </c>
      <c r="O815" s="40" t="s">
        <v>124</v>
      </c>
      <c r="P815" s="41" t="s">
        <v>130</v>
      </c>
      <c r="Q815" s="40"/>
      <c r="R815" s="41" t="s">
        <v>129</v>
      </c>
      <c r="S815" s="40"/>
      <c r="T815" s="41" t="s">
        <v>128</v>
      </c>
      <c r="U815" s="40"/>
      <c r="V815" s="41" t="s">
        <v>127</v>
      </c>
      <c r="W815" s="40"/>
      <c r="X815" s="41" t="s">
        <v>126</v>
      </c>
      <c r="Y815" s="40"/>
      <c r="Z815" s="41" t="s">
        <v>125</v>
      </c>
      <c r="AA815" s="40"/>
      <c r="AB815" s="39"/>
      <c r="AC815" s="40"/>
      <c r="AD815" s="39" t="s">
        <v>124</v>
      </c>
      <c r="AE815" s="38"/>
      <c r="AF815" s="250"/>
      <c r="AG815" s="250"/>
      <c r="AH815" s="37"/>
      <c r="AI815" s="11"/>
      <c r="AJ815" s="233">
        <f>SUMPRODUCT(LEN($M815:$S818)-LEN(SUBSTITUTE($M815:$S818,"A", "")))</f>
        <v>6</v>
      </c>
      <c r="AK815" s="239">
        <f>SUMPRODUCT(LEN($AD815:$AD818)-LEN(SUBSTITUTE($AD815:$AD818,"A", "")))</f>
        <v>3</v>
      </c>
      <c r="AL815" s="230">
        <f>SUMPRODUCT(LEN($AC815:$AC818)-LEN(SUBSTITUTE($AC815:$AC818,"A", "")))</f>
        <v>0</v>
      </c>
      <c r="AM815" s="233">
        <f>SUMPRODUCT(LEN($M815:$S818)-LEN(SUBSTITUTE($M815:$S818,"S", "")))</f>
        <v>5</v>
      </c>
      <c r="AN815" s="239">
        <f>SUMPRODUCT(LEN($AD815:$AD818)-LEN(SUBSTITUTE($AD815:$AD818,"S", "")))</f>
        <v>2</v>
      </c>
      <c r="AO815" s="230">
        <f>SUMPRODUCT(LEN($AC815:$AC818)-LEN(SUBSTITUTE($AC815:$AC818,"S", "")))</f>
        <v>0</v>
      </c>
      <c r="AP815" s="233">
        <f>SUMPRODUCT(LEN($M815:$S818)-LEN(SUBSTITUTE($M815:$S818,"F", "")))</f>
        <v>0</v>
      </c>
      <c r="AQ815" s="239">
        <f>SUMPRODUCT(LEN($AD815:$AD818)-LEN(SUBSTITUTE($AD815:$AD818,"F", "")))</f>
        <v>0</v>
      </c>
      <c r="AR815" s="230">
        <f>SUMPRODUCT(LEN($AC815:$AC818)-LEN(SUBSTITUTE($AC815:$AC818,"F", "")))</f>
        <v>0</v>
      </c>
      <c r="AS815" s="233">
        <f>SUMPRODUCT(LEN($M815:$S818)-LEN(SUBSTITUTE($M815:$S818,"G", "")))</f>
        <v>0</v>
      </c>
      <c r="AT815" s="239">
        <f>SUMPRODUCT(LEN($AD815:$AD818)-LEN(SUBSTITUTE($AD815:$AD818,"G", "")))</f>
        <v>0</v>
      </c>
      <c r="AU815" s="230">
        <f>SUMPRODUCT(LEN($AC815:$AC818)-LEN(SUBSTITUTE($AC815:$AC818,"G", "")))</f>
        <v>0</v>
      </c>
      <c r="AV815" s="233">
        <f>SUMPRODUCT(LEN($L815:$S818)-LEN(SUBSTITUTE($L815:$S818,"M", "")))</f>
        <v>0</v>
      </c>
      <c r="AW815" s="236">
        <f>SUMPRODUCT(LEN($AD815:$AD818)-LEN(SUBSTITUTE($AD815:$AD818,"M", "")))</f>
        <v>0</v>
      </c>
      <c r="AX815" s="230">
        <f>SUMPRODUCT(LEN($AC815:$AC818)-LEN(SUBSTITUTE($AC815:$AC818,"M", "")))</f>
        <v>0</v>
      </c>
      <c r="AY815" s="291">
        <f>SUMPRODUCT(LEN($AE815:$AE818)-LEN(SUBSTITUTE($AE815:$AE818,"S", "")))</f>
        <v>0</v>
      </c>
      <c r="AZ815" s="227">
        <f>SUMPRODUCT(LEN($AE815:$AE818)-LEN(SUBSTITUTE($AE815:$AE818,"F", "")))</f>
        <v>0</v>
      </c>
      <c r="BA815" s="227">
        <f>SUMPRODUCT(LEN($AE815:$AE818)-LEN(SUBSTITUTE($AE815:$AE818,"G", "")))</f>
        <v>0</v>
      </c>
      <c r="BB815" s="294">
        <f>SUMPRODUCT(LEN($AE815:$AE818)-LEN(SUBSTITUTE($AE815:$AE818,"M", "")))</f>
        <v>0</v>
      </c>
    </row>
    <row r="816" spans="2:62" ht="28.15" customHeight="1" thickBot="1" x14ac:dyDescent="0.25">
      <c r="B816" s="30"/>
      <c r="C816" s="243"/>
      <c r="D816" s="36"/>
      <c r="E816" s="35"/>
      <c r="F816" s="35"/>
      <c r="G816" s="34"/>
      <c r="H816" s="224"/>
      <c r="I816" s="247"/>
      <c r="J816" s="247"/>
      <c r="K816" s="247"/>
      <c r="L816" s="33" t="s">
        <v>123</v>
      </c>
      <c r="M816" s="32" t="s">
        <v>104</v>
      </c>
      <c r="N816" s="33" t="s">
        <v>122</v>
      </c>
      <c r="O816" s="32" t="s">
        <v>104</v>
      </c>
      <c r="P816" s="33" t="s">
        <v>120</v>
      </c>
      <c r="Q816" s="32"/>
      <c r="R816" s="33" t="s">
        <v>119</v>
      </c>
      <c r="S816" s="32"/>
      <c r="T816" s="33" t="s">
        <v>118</v>
      </c>
      <c r="U816" s="32"/>
      <c r="V816" s="33" t="s">
        <v>117</v>
      </c>
      <c r="W816" s="32"/>
      <c r="X816" s="33" t="s">
        <v>116</v>
      </c>
      <c r="Y816" s="32"/>
      <c r="Z816" s="33" t="s">
        <v>115</v>
      </c>
      <c r="AA816" s="32"/>
      <c r="AB816" s="31"/>
      <c r="AC816" s="32"/>
      <c r="AD816" s="31" t="s">
        <v>187</v>
      </c>
      <c r="AE816" s="23"/>
      <c r="AF816" s="251"/>
      <c r="AG816" s="251"/>
      <c r="AH816" s="22"/>
      <c r="AI816" s="11"/>
      <c r="AJ816" s="234"/>
      <c r="AK816" s="240"/>
      <c r="AL816" s="231"/>
      <c r="AM816" s="234"/>
      <c r="AN816" s="240"/>
      <c r="AO816" s="231"/>
      <c r="AP816" s="234"/>
      <c r="AQ816" s="240"/>
      <c r="AR816" s="231"/>
      <c r="AS816" s="234"/>
      <c r="AT816" s="240"/>
      <c r="AU816" s="231"/>
      <c r="AV816" s="234"/>
      <c r="AW816" s="237"/>
      <c r="AX816" s="231"/>
      <c r="AY816" s="292"/>
      <c r="AZ816" s="228"/>
      <c r="BA816" s="228"/>
      <c r="BB816" s="295"/>
    </row>
    <row r="817" spans="2:62" ht="28.15" customHeight="1" x14ac:dyDescent="0.2">
      <c r="B817" s="30"/>
      <c r="C817" s="244"/>
      <c r="D817" s="29"/>
      <c r="E817" s="28"/>
      <c r="F817" s="28"/>
      <c r="G817" s="27"/>
      <c r="H817" s="225"/>
      <c r="I817" s="248"/>
      <c r="J817" s="248"/>
      <c r="K817" s="248"/>
      <c r="L817" s="26" t="s">
        <v>114</v>
      </c>
      <c r="M817" s="25" t="s">
        <v>124</v>
      </c>
      <c r="N817" s="26" t="s">
        <v>112</v>
      </c>
      <c r="O817" s="25" t="s">
        <v>121</v>
      </c>
      <c r="P817" s="26" t="s">
        <v>111</v>
      </c>
      <c r="Q817" s="25"/>
      <c r="R817" s="26" t="s">
        <v>110</v>
      </c>
      <c r="S817" s="25"/>
      <c r="T817" s="26" t="s">
        <v>109</v>
      </c>
      <c r="U817" s="25"/>
      <c r="V817" s="26" t="s">
        <v>108</v>
      </c>
      <c r="W817" s="25"/>
      <c r="X817" s="26" t="s">
        <v>107</v>
      </c>
      <c r="Y817" s="25"/>
      <c r="Z817" s="26" t="s">
        <v>106</v>
      </c>
      <c r="AA817" s="25"/>
      <c r="AB817" s="24"/>
      <c r="AC817" s="25"/>
      <c r="AD817" s="24"/>
      <c r="AE817" s="23"/>
      <c r="AF817" s="251"/>
      <c r="AG817" s="251"/>
      <c r="AH817" s="22"/>
      <c r="AI817" s="11"/>
      <c r="AJ817" s="234"/>
      <c r="AK817" s="240"/>
      <c r="AL817" s="231"/>
      <c r="AM817" s="234"/>
      <c r="AN817" s="240"/>
      <c r="AO817" s="231"/>
      <c r="AP817" s="234"/>
      <c r="AQ817" s="240"/>
      <c r="AR817" s="231"/>
      <c r="AS817" s="234"/>
      <c r="AT817" s="240"/>
      <c r="AU817" s="231"/>
      <c r="AV817" s="234"/>
      <c r="AW817" s="237"/>
      <c r="AX817" s="231"/>
      <c r="AY817" s="292"/>
      <c r="AZ817" s="228"/>
      <c r="BA817" s="228"/>
      <c r="BB817" s="295"/>
    </row>
    <row r="818" spans="2:62" ht="28.15" customHeight="1" thickBot="1" x14ac:dyDescent="0.25">
      <c r="B818" s="21"/>
      <c r="C818" s="245"/>
      <c r="D818" s="20"/>
      <c r="E818" s="19"/>
      <c r="F818" s="19"/>
      <c r="G818" s="18"/>
      <c r="H818" s="226"/>
      <c r="I818" s="249"/>
      <c r="J818" s="249"/>
      <c r="K818" s="249"/>
      <c r="L818" s="17" t="s">
        <v>105</v>
      </c>
      <c r="M818" s="15" t="s">
        <v>175</v>
      </c>
      <c r="N818" s="17" t="s">
        <v>103</v>
      </c>
      <c r="O818" s="15" t="s">
        <v>121</v>
      </c>
      <c r="P818" s="17" t="s">
        <v>102</v>
      </c>
      <c r="Q818" s="15"/>
      <c r="R818" s="17" t="s">
        <v>101</v>
      </c>
      <c r="S818" s="15"/>
      <c r="T818" s="17">
        <v>20</v>
      </c>
      <c r="U818" s="15"/>
      <c r="V818" s="17" t="s">
        <v>100</v>
      </c>
      <c r="W818" s="15"/>
      <c r="X818" s="17" t="s">
        <v>99</v>
      </c>
      <c r="Y818" s="15"/>
      <c r="Z818" s="17" t="s">
        <v>98</v>
      </c>
      <c r="AA818" s="15"/>
      <c r="AB818" s="16"/>
      <c r="AC818" s="15"/>
      <c r="AD818" s="14"/>
      <c r="AE818" s="13"/>
      <c r="AF818" s="252"/>
      <c r="AG818" s="252"/>
      <c r="AH818" s="12"/>
      <c r="AI818" s="11"/>
      <c r="AJ818" s="235"/>
      <c r="AK818" s="241"/>
      <c r="AL818" s="232"/>
      <c r="AM818" s="235"/>
      <c r="AN818" s="241"/>
      <c r="AO818" s="232"/>
      <c r="AP818" s="235"/>
      <c r="AQ818" s="241"/>
      <c r="AR818" s="232"/>
      <c r="AS818" s="235"/>
      <c r="AT818" s="241"/>
      <c r="AU818" s="232"/>
      <c r="AV818" s="235"/>
      <c r="AW818" s="238"/>
      <c r="AX818" s="232"/>
      <c r="AY818" s="293"/>
      <c r="AZ818" s="229"/>
      <c r="BA818" s="229"/>
      <c r="BB818" s="296"/>
    </row>
    <row r="819" spans="2:62" ht="85.9" customHeight="1" thickTop="1" thickBot="1" x14ac:dyDescent="0.35">
      <c r="B819" s="105" t="s">
        <v>174</v>
      </c>
      <c r="C819" s="95" t="s">
        <v>173</v>
      </c>
      <c r="D819" s="100" t="s">
        <v>172</v>
      </c>
      <c r="E819" s="104" t="s">
        <v>171</v>
      </c>
      <c r="F819" s="103"/>
      <c r="G819" s="102"/>
      <c r="H819" s="101" t="s">
        <v>170</v>
      </c>
      <c r="I819" s="100" t="s">
        <v>96</v>
      </c>
      <c r="J819" s="100" t="s">
        <v>169</v>
      </c>
      <c r="K819" s="100" t="s">
        <v>97</v>
      </c>
      <c r="L819" s="256" t="s">
        <v>168</v>
      </c>
      <c r="M819" s="262"/>
      <c r="N819" s="256" t="s">
        <v>167</v>
      </c>
      <c r="O819" s="262"/>
      <c r="P819" s="256" t="s">
        <v>167</v>
      </c>
      <c r="Q819" s="257"/>
      <c r="R819" s="256" t="s">
        <v>167</v>
      </c>
      <c r="S819" s="257"/>
      <c r="T819" s="256" t="s">
        <v>167</v>
      </c>
      <c r="U819" s="257"/>
      <c r="V819" s="256" t="s">
        <v>167</v>
      </c>
      <c r="W819" s="257"/>
      <c r="X819" s="256" t="s">
        <v>167</v>
      </c>
      <c r="Y819" s="257"/>
      <c r="Z819" s="256" t="s">
        <v>167</v>
      </c>
      <c r="AA819" s="257"/>
      <c r="AB819" s="261" t="s">
        <v>166</v>
      </c>
      <c r="AC819" s="257"/>
      <c r="AD819" s="101" t="s">
        <v>165</v>
      </c>
      <c r="AE819" s="101" t="s">
        <v>164</v>
      </c>
      <c r="AF819" s="100" t="s">
        <v>163</v>
      </c>
      <c r="AG819" s="100" t="s">
        <v>162</v>
      </c>
      <c r="AH819" s="99" t="s">
        <v>161</v>
      </c>
      <c r="AI819" s="98"/>
      <c r="AJ819" s="96" t="s">
        <v>160</v>
      </c>
      <c r="AK819" s="95" t="s">
        <v>159</v>
      </c>
      <c r="AL819" s="94" t="s">
        <v>158</v>
      </c>
      <c r="AM819" s="96" t="s">
        <v>157</v>
      </c>
      <c r="AN819" s="95" t="s">
        <v>156</v>
      </c>
      <c r="AO819" s="94" t="s">
        <v>155</v>
      </c>
      <c r="AP819" s="96" t="s">
        <v>154</v>
      </c>
      <c r="AQ819" s="95" t="s">
        <v>153</v>
      </c>
      <c r="AR819" s="97" t="s">
        <v>152</v>
      </c>
      <c r="AS819" s="96" t="s">
        <v>151</v>
      </c>
      <c r="AT819" s="95" t="s">
        <v>150</v>
      </c>
      <c r="AU819" s="94" t="s">
        <v>149</v>
      </c>
      <c r="AV819" s="96" t="s">
        <v>148</v>
      </c>
      <c r="AW819" s="95" t="s">
        <v>147</v>
      </c>
      <c r="AX819" s="94" t="s">
        <v>146</v>
      </c>
      <c r="AY819" s="93" t="s">
        <v>145</v>
      </c>
      <c r="AZ819" s="92" t="s">
        <v>144</v>
      </c>
      <c r="BA819" s="92" t="s">
        <v>143</v>
      </c>
      <c r="BB819" s="91" t="s">
        <v>142</v>
      </c>
    </row>
    <row r="820" spans="2:62" ht="48" thickBot="1" x14ac:dyDescent="0.3">
      <c r="B820" s="90" t="s">
        <v>191</v>
      </c>
      <c r="C820" s="89"/>
      <c r="D820" s="88">
        <v>178</v>
      </c>
      <c r="E820" s="258"/>
      <c r="F820" s="259"/>
      <c r="G820" s="260"/>
      <c r="H820" s="87" t="s">
        <v>140</v>
      </c>
      <c r="I820" s="86"/>
      <c r="J820" s="86"/>
      <c r="K820" s="85"/>
      <c r="L820" s="84"/>
      <c r="M820" s="81"/>
      <c r="N820" s="84"/>
      <c r="O820" s="81"/>
      <c r="P820" s="84"/>
      <c r="Q820" s="81"/>
      <c r="R820" s="84"/>
      <c r="S820" s="81"/>
      <c r="T820" s="84"/>
      <c r="U820" s="81"/>
      <c r="V820" s="84"/>
      <c r="W820" s="81"/>
      <c r="X820" s="84"/>
      <c r="Y820" s="81"/>
      <c r="Z820" s="84"/>
      <c r="AA820" s="83"/>
      <c r="AB820" s="82" t="s">
        <v>139</v>
      </c>
      <c r="AC820" s="81"/>
      <c r="AD820" s="81"/>
      <c r="AE820" s="81"/>
      <c r="AF820" s="80"/>
      <c r="AG820" s="80"/>
      <c r="AH820" s="60"/>
      <c r="AI820" s="79" t="s">
        <v>138</v>
      </c>
      <c r="AJ820" s="78">
        <f t="shared" ref="AJ820:BB820" si="108">SUM(AJ822:AJ833)</f>
        <v>23</v>
      </c>
      <c r="AK820" s="77">
        <f t="shared" si="108"/>
        <v>2</v>
      </c>
      <c r="AL820" s="76">
        <f t="shared" si="108"/>
        <v>0</v>
      </c>
      <c r="AM820" s="78">
        <f t="shared" si="108"/>
        <v>15</v>
      </c>
      <c r="AN820" s="77">
        <f t="shared" si="108"/>
        <v>5</v>
      </c>
      <c r="AO820" s="76">
        <f t="shared" si="108"/>
        <v>0</v>
      </c>
      <c r="AP820" s="78">
        <f t="shared" si="108"/>
        <v>0</v>
      </c>
      <c r="AQ820" s="77">
        <f t="shared" si="108"/>
        <v>0</v>
      </c>
      <c r="AR820" s="76">
        <f t="shared" si="108"/>
        <v>0</v>
      </c>
      <c r="AS820" s="78">
        <f t="shared" si="108"/>
        <v>0</v>
      </c>
      <c r="AT820" s="77">
        <f t="shared" si="108"/>
        <v>0</v>
      </c>
      <c r="AU820" s="76">
        <f t="shared" si="108"/>
        <v>0</v>
      </c>
      <c r="AV820" s="78">
        <f t="shared" si="108"/>
        <v>0</v>
      </c>
      <c r="AW820" s="77">
        <f t="shared" si="108"/>
        <v>0</v>
      </c>
      <c r="AX820" s="76">
        <f t="shared" si="108"/>
        <v>0</v>
      </c>
      <c r="AY820" s="75">
        <f t="shared" si="108"/>
        <v>0</v>
      </c>
      <c r="AZ820" s="74">
        <f t="shared" si="108"/>
        <v>0</v>
      </c>
      <c r="BA820" s="74">
        <f t="shared" si="108"/>
        <v>0</v>
      </c>
      <c r="BB820" s="73">
        <f t="shared" si="108"/>
        <v>0</v>
      </c>
      <c r="BC820" s="72" t="s">
        <v>137</v>
      </c>
      <c r="BF820" s="5">
        <f>SUM(AJ820:AL820)/$BG$5</f>
        <v>8.3333333333333339</v>
      </c>
      <c r="BG820" s="5">
        <f>SUM(AM820:AO820,AY820)/$BG$5</f>
        <v>6.666666666666667</v>
      </c>
      <c r="BH820" s="5">
        <f>SUM(AP820:AR820,AZ820)/$BG$5</f>
        <v>0</v>
      </c>
      <c r="BI820" s="5">
        <f>SUM(AS820:AU820,BA820)/$BG$5</f>
        <v>0</v>
      </c>
      <c r="BJ820" s="5">
        <f>SUM(AV820:AX820,BB820)/$BG$5</f>
        <v>0</v>
      </c>
    </row>
    <row r="821" spans="2:62" ht="37.5" thickBot="1" x14ac:dyDescent="0.3">
      <c r="B821" s="71"/>
      <c r="C821" s="70"/>
      <c r="D821" s="69"/>
      <c r="E821" s="68"/>
      <c r="F821" s="68"/>
      <c r="G821" s="67"/>
      <c r="H821" s="66"/>
      <c r="I821" s="64"/>
      <c r="J821" s="64"/>
      <c r="K821" s="65"/>
      <c r="L821" s="64"/>
      <c r="M821" s="62"/>
      <c r="N821" s="64"/>
      <c r="O821" s="62"/>
      <c r="P821" s="64"/>
      <c r="Q821" s="62"/>
      <c r="R821" s="64"/>
      <c r="S821" s="62"/>
      <c r="T821" s="64"/>
      <c r="U821" s="62"/>
      <c r="V821" s="64"/>
      <c r="W821" s="62"/>
      <c r="X821" s="64"/>
      <c r="Y821" s="62"/>
      <c r="Z821" s="64"/>
      <c r="AA821" s="62"/>
      <c r="AB821" s="63"/>
      <c r="AC821" s="62"/>
      <c r="AD821" s="62"/>
      <c r="AE821" s="62"/>
      <c r="AF821" s="61"/>
      <c r="AG821" s="61"/>
      <c r="AH821" s="60"/>
      <c r="AI821" s="59" t="s">
        <v>136</v>
      </c>
      <c r="AJ821" s="58">
        <f t="shared" ref="AJ821:BB821" si="109">AJ820/3</f>
        <v>7.666666666666667</v>
      </c>
      <c r="AK821" s="57">
        <f t="shared" si="109"/>
        <v>0.66666666666666663</v>
      </c>
      <c r="AL821" s="56">
        <f t="shared" si="109"/>
        <v>0</v>
      </c>
      <c r="AM821" s="58">
        <f t="shared" si="109"/>
        <v>5</v>
      </c>
      <c r="AN821" s="57">
        <f t="shared" si="109"/>
        <v>1.6666666666666667</v>
      </c>
      <c r="AO821" s="56">
        <f t="shared" si="109"/>
        <v>0</v>
      </c>
      <c r="AP821" s="58">
        <f t="shared" si="109"/>
        <v>0</v>
      </c>
      <c r="AQ821" s="57">
        <f t="shared" si="109"/>
        <v>0</v>
      </c>
      <c r="AR821" s="56">
        <f t="shared" si="109"/>
        <v>0</v>
      </c>
      <c r="AS821" s="58">
        <f t="shared" si="109"/>
        <v>0</v>
      </c>
      <c r="AT821" s="57">
        <f t="shared" si="109"/>
        <v>0</v>
      </c>
      <c r="AU821" s="56">
        <f t="shared" si="109"/>
        <v>0</v>
      </c>
      <c r="AV821" s="58">
        <f t="shared" si="109"/>
        <v>0</v>
      </c>
      <c r="AW821" s="57">
        <f t="shared" si="109"/>
        <v>0</v>
      </c>
      <c r="AX821" s="56">
        <f t="shared" si="109"/>
        <v>0</v>
      </c>
      <c r="AY821" s="55">
        <f t="shared" si="109"/>
        <v>0</v>
      </c>
      <c r="AZ821" s="54">
        <f t="shared" si="109"/>
        <v>0</v>
      </c>
      <c r="BA821" s="54">
        <f t="shared" si="109"/>
        <v>0</v>
      </c>
      <c r="BB821" s="53">
        <f t="shared" si="109"/>
        <v>0</v>
      </c>
      <c r="BC821" s="52" t="s">
        <v>135</v>
      </c>
    </row>
    <row r="822" spans="2:62" ht="28.15" customHeight="1" x14ac:dyDescent="0.2">
      <c r="B822" s="30"/>
      <c r="C822" s="242">
        <v>1</v>
      </c>
      <c r="D822" s="44"/>
      <c r="E822" s="43"/>
      <c r="F822" s="43"/>
      <c r="G822" s="42"/>
      <c r="H822" s="223" t="s">
        <v>384</v>
      </c>
      <c r="I822" s="246">
        <v>43</v>
      </c>
      <c r="J822" s="246">
        <v>17</v>
      </c>
      <c r="K822" s="246">
        <v>7</v>
      </c>
      <c r="L822" s="41" t="s">
        <v>133</v>
      </c>
      <c r="M822" s="40" t="s">
        <v>104</v>
      </c>
      <c r="N822" s="41" t="s">
        <v>131</v>
      </c>
      <c r="O822" s="40" t="s">
        <v>188</v>
      </c>
      <c r="P822" s="41" t="s">
        <v>130</v>
      </c>
      <c r="Q822" s="40" t="s">
        <v>121</v>
      </c>
      <c r="R822" s="41" t="s">
        <v>129</v>
      </c>
      <c r="S822" s="40"/>
      <c r="T822" s="41" t="s">
        <v>128</v>
      </c>
      <c r="U822" s="40"/>
      <c r="V822" s="41" t="s">
        <v>127</v>
      </c>
      <c r="W822" s="40"/>
      <c r="X822" s="41" t="s">
        <v>126</v>
      </c>
      <c r="Y822" s="40"/>
      <c r="Z822" s="41" t="s">
        <v>125</v>
      </c>
      <c r="AA822" s="40"/>
      <c r="AB822" s="39"/>
      <c r="AC822" s="40"/>
      <c r="AD822" s="39" t="s">
        <v>425</v>
      </c>
      <c r="AE822" s="38"/>
      <c r="AF822" s="250"/>
      <c r="AG822" s="250"/>
      <c r="AH822" s="37"/>
      <c r="AI822" s="11"/>
      <c r="AJ822" s="233">
        <f>SUMPRODUCT(LEN($M822:$S825)-LEN(SUBSTITUTE($M822:$S825,"A", "")))</f>
        <v>12</v>
      </c>
      <c r="AK822" s="239">
        <f>SUMPRODUCT(LEN($AD822:$AD825)-LEN(SUBSTITUTE($AD822:$AD825,"A", "")))</f>
        <v>0</v>
      </c>
      <c r="AL822" s="230">
        <f>SUMPRODUCT(LEN($AC822:$AC825)-LEN(SUBSTITUTE($AC822:$AC825,"A", "")))</f>
        <v>0</v>
      </c>
      <c r="AM822" s="233">
        <f>SUMPRODUCT(LEN($M822:$S825)-LEN(SUBSTITUTE($M822:$S825,"S", "")))</f>
        <v>8</v>
      </c>
      <c r="AN822" s="239">
        <f>SUMPRODUCT(LEN($AD822:$AD825)-LEN(SUBSTITUTE($AD822:$AD825,"S", "")))</f>
        <v>4</v>
      </c>
      <c r="AO822" s="230">
        <f>SUMPRODUCT(LEN($AC822:$AC825)-LEN(SUBSTITUTE($AC822:$AC825,"S", "")))</f>
        <v>0</v>
      </c>
      <c r="AP822" s="233">
        <f>SUMPRODUCT(LEN($M822:$S825)-LEN(SUBSTITUTE($M822:$S825,"F", "")))</f>
        <v>0</v>
      </c>
      <c r="AQ822" s="239">
        <f>SUMPRODUCT(LEN($AD822:$AD825)-LEN(SUBSTITUTE($AD822:$AD825,"F", "")))</f>
        <v>0</v>
      </c>
      <c r="AR822" s="230">
        <f>SUMPRODUCT(LEN($AC822:$AC825)-LEN(SUBSTITUTE($AC822:$AC825,"F", "")))</f>
        <v>0</v>
      </c>
      <c r="AS822" s="233">
        <f>SUMPRODUCT(LEN($M822:$S825)-LEN(SUBSTITUTE($M822:$S825,"G", "")))</f>
        <v>0</v>
      </c>
      <c r="AT822" s="239">
        <f>SUMPRODUCT(LEN($AD822:$AD825)-LEN(SUBSTITUTE($AD822:$AD825,"G", "")))</f>
        <v>0</v>
      </c>
      <c r="AU822" s="230">
        <f>SUMPRODUCT(LEN($AC822:$AC825)-LEN(SUBSTITUTE($AC822:$AC825,"G", "")))</f>
        <v>0</v>
      </c>
      <c r="AV822" s="233">
        <f>SUMPRODUCT(LEN($L822:$S825)-LEN(SUBSTITUTE($L822:$S825,"M", "")))</f>
        <v>0</v>
      </c>
      <c r="AW822" s="236">
        <f>SUMPRODUCT(LEN($AD822:$AD825)-LEN(SUBSTITUTE($AD822:$AD825,"M", "")))</f>
        <v>0</v>
      </c>
      <c r="AX822" s="230">
        <f>SUMPRODUCT(LEN($AC822:$AC825)-LEN(SUBSTITUTE($AC822:$AC825,"M", "")))</f>
        <v>0</v>
      </c>
      <c r="AY822" s="291">
        <f>SUMPRODUCT(LEN($AE822:$AE825)-LEN(SUBSTITUTE($AE822:$AE825,"S", "")))</f>
        <v>0</v>
      </c>
      <c r="AZ822" s="227">
        <f>SUMPRODUCT(LEN($AE822:$AE825)-LEN(SUBSTITUTE($AE822:$AE825,"F", "")))</f>
        <v>0</v>
      </c>
      <c r="BA822" s="227">
        <f>SUMPRODUCT(LEN($AE822:$AE825)-LEN(SUBSTITUTE($AE822:$AE825,"G", "")))</f>
        <v>0</v>
      </c>
      <c r="BB822" s="294">
        <f>SUMPRODUCT(LEN($AE822:$AE825)-LEN(SUBSTITUTE($AE822:$AE825,"M", "")))</f>
        <v>0</v>
      </c>
    </row>
    <row r="823" spans="2:62" ht="28.15" customHeight="1" thickBot="1" x14ac:dyDescent="0.25">
      <c r="B823" s="30"/>
      <c r="C823" s="243"/>
      <c r="D823" s="36"/>
      <c r="E823" s="35"/>
      <c r="F823" s="35"/>
      <c r="G823" s="34"/>
      <c r="H823" s="224"/>
      <c r="I823" s="247"/>
      <c r="J823" s="247"/>
      <c r="K823" s="247"/>
      <c r="L823" s="33" t="s">
        <v>123</v>
      </c>
      <c r="M823" s="32" t="s">
        <v>187</v>
      </c>
      <c r="N823" s="33" t="s">
        <v>122</v>
      </c>
      <c r="O823" s="32" t="s">
        <v>175</v>
      </c>
      <c r="P823" s="33" t="s">
        <v>120</v>
      </c>
      <c r="Q823" s="32" t="s">
        <v>121</v>
      </c>
      <c r="R823" s="33" t="s">
        <v>119</v>
      </c>
      <c r="S823" s="32"/>
      <c r="T823" s="33" t="s">
        <v>118</v>
      </c>
      <c r="U823" s="32"/>
      <c r="V823" s="33" t="s">
        <v>117</v>
      </c>
      <c r="W823" s="32"/>
      <c r="X823" s="33" t="s">
        <v>116</v>
      </c>
      <c r="Y823" s="32"/>
      <c r="Z823" s="33" t="s">
        <v>115</v>
      </c>
      <c r="AA823" s="32"/>
      <c r="AB823" s="31"/>
      <c r="AC823" s="32"/>
      <c r="AD823" s="31"/>
      <c r="AE823" s="23"/>
      <c r="AF823" s="251"/>
      <c r="AG823" s="251"/>
      <c r="AH823" s="22"/>
      <c r="AI823" s="11"/>
      <c r="AJ823" s="234"/>
      <c r="AK823" s="240"/>
      <c r="AL823" s="231"/>
      <c r="AM823" s="234"/>
      <c r="AN823" s="240"/>
      <c r="AO823" s="231"/>
      <c r="AP823" s="234"/>
      <c r="AQ823" s="240"/>
      <c r="AR823" s="231"/>
      <c r="AS823" s="234"/>
      <c r="AT823" s="240"/>
      <c r="AU823" s="231"/>
      <c r="AV823" s="234"/>
      <c r="AW823" s="237"/>
      <c r="AX823" s="231"/>
      <c r="AY823" s="292"/>
      <c r="AZ823" s="228"/>
      <c r="BA823" s="228"/>
      <c r="BB823" s="295"/>
    </row>
    <row r="824" spans="2:62" ht="28.15" customHeight="1" x14ac:dyDescent="0.2">
      <c r="B824" s="30"/>
      <c r="C824" s="244"/>
      <c r="D824" s="29"/>
      <c r="E824" s="28"/>
      <c r="F824" s="28"/>
      <c r="G824" s="27"/>
      <c r="H824" s="225"/>
      <c r="I824" s="248"/>
      <c r="J824" s="248"/>
      <c r="K824" s="248"/>
      <c r="L824" s="26" t="s">
        <v>114</v>
      </c>
      <c r="M824" s="25" t="s">
        <v>186</v>
      </c>
      <c r="N824" s="26" t="s">
        <v>112</v>
      </c>
      <c r="O824" s="25" t="s">
        <v>132</v>
      </c>
      <c r="P824" s="26" t="s">
        <v>111</v>
      </c>
      <c r="Q824" s="25"/>
      <c r="R824" s="26" t="s">
        <v>110</v>
      </c>
      <c r="S824" s="25"/>
      <c r="T824" s="26" t="s">
        <v>109</v>
      </c>
      <c r="U824" s="25"/>
      <c r="V824" s="26" t="s">
        <v>108</v>
      </c>
      <c r="W824" s="25"/>
      <c r="X824" s="26" t="s">
        <v>107</v>
      </c>
      <c r="Y824" s="25"/>
      <c r="Z824" s="26" t="s">
        <v>106</v>
      </c>
      <c r="AA824" s="25"/>
      <c r="AB824" s="24"/>
      <c r="AC824" s="25"/>
      <c r="AD824" s="24"/>
      <c r="AE824" s="23"/>
      <c r="AF824" s="251"/>
      <c r="AG824" s="251"/>
      <c r="AH824" s="22"/>
      <c r="AI824" s="11"/>
      <c r="AJ824" s="234"/>
      <c r="AK824" s="240"/>
      <c r="AL824" s="231"/>
      <c r="AM824" s="234"/>
      <c r="AN824" s="240"/>
      <c r="AO824" s="231"/>
      <c r="AP824" s="234"/>
      <c r="AQ824" s="240"/>
      <c r="AR824" s="231"/>
      <c r="AS824" s="234"/>
      <c r="AT824" s="240"/>
      <c r="AU824" s="231"/>
      <c r="AV824" s="234"/>
      <c r="AW824" s="237"/>
      <c r="AX824" s="231"/>
      <c r="AY824" s="292"/>
      <c r="AZ824" s="228"/>
      <c r="BA824" s="228"/>
      <c r="BB824" s="295"/>
    </row>
    <row r="825" spans="2:62" ht="28.15" customHeight="1" thickBot="1" x14ac:dyDescent="0.25">
      <c r="B825" s="30"/>
      <c r="C825" s="253"/>
      <c r="D825" s="51"/>
      <c r="E825" s="50"/>
      <c r="F825" s="50"/>
      <c r="G825" s="49"/>
      <c r="H825" s="226"/>
      <c r="I825" s="254"/>
      <c r="J825" s="254"/>
      <c r="K825" s="254"/>
      <c r="L825" s="48" t="s">
        <v>105</v>
      </c>
      <c r="M825" s="47" t="s">
        <v>104</v>
      </c>
      <c r="N825" s="48" t="s">
        <v>103</v>
      </c>
      <c r="O825" s="47" t="s">
        <v>188</v>
      </c>
      <c r="P825" s="48" t="s">
        <v>102</v>
      </c>
      <c r="Q825" s="47"/>
      <c r="R825" s="48" t="s">
        <v>101</v>
      </c>
      <c r="S825" s="47"/>
      <c r="T825" s="48">
        <v>20</v>
      </c>
      <c r="U825" s="47"/>
      <c r="V825" s="48" t="s">
        <v>100</v>
      </c>
      <c r="W825" s="47"/>
      <c r="X825" s="48" t="s">
        <v>99</v>
      </c>
      <c r="Y825" s="47"/>
      <c r="Z825" s="48" t="s">
        <v>98</v>
      </c>
      <c r="AA825" s="47"/>
      <c r="AB825" s="16"/>
      <c r="AC825" s="47"/>
      <c r="AD825" s="16"/>
      <c r="AE825" s="46"/>
      <c r="AF825" s="255"/>
      <c r="AG825" s="255"/>
      <c r="AH825" s="45"/>
      <c r="AI825" s="11"/>
      <c r="AJ825" s="235"/>
      <c r="AK825" s="241"/>
      <c r="AL825" s="232"/>
      <c r="AM825" s="235"/>
      <c r="AN825" s="241"/>
      <c r="AO825" s="232"/>
      <c r="AP825" s="235"/>
      <c r="AQ825" s="241"/>
      <c r="AR825" s="232"/>
      <c r="AS825" s="235"/>
      <c r="AT825" s="241"/>
      <c r="AU825" s="232"/>
      <c r="AV825" s="235"/>
      <c r="AW825" s="238"/>
      <c r="AX825" s="232"/>
      <c r="AY825" s="293"/>
      <c r="AZ825" s="229"/>
      <c r="BA825" s="229"/>
      <c r="BB825" s="296"/>
    </row>
    <row r="826" spans="2:62" ht="28.15" customHeight="1" x14ac:dyDescent="0.2">
      <c r="B826" s="30"/>
      <c r="C826" s="242">
        <v>2</v>
      </c>
      <c r="D826" s="44"/>
      <c r="E826" s="43"/>
      <c r="F826" s="43"/>
      <c r="G826" s="42"/>
      <c r="H826" s="223"/>
      <c r="I826" s="246">
        <v>35</v>
      </c>
      <c r="J826" s="246">
        <v>10</v>
      </c>
      <c r="K826" s="246" t="s">
        <v>372</v>
      </c>
      <c r="L826" s="41" t="s">
        <v>133</v>
      </c>
      <c r="M826" s="40" t="s">
        <v>104</v>
      </c>
      <c r="N826" s="41" t="s">
        <v>131</v>
      </c>
      <c r="O826" s="40" t="s">
        <v>104</v>
      </c>
      <c r="P826" s="41" t="s">
        <v>130</v>
      </c>
      <c r="Q826" s="40"/>
      <c r="R826" s="41" t="s">
        <v>129</v>
      </c>
      <c r="S826" s="40"/>
      <c r="T826" s="41" t="s">
        <v>128</v>
      </c>
      <c r="U826" s="40"/>
      <c r="V826" s="41" t="s">
        <v>127</v>
      </c>
      <c r="W826" s="40"/>
      <c r="X826" s="41" t="s">
        <v>126</v>
      </c>
      <c r="Y826" s="40"/>
      <c r="Z826" s="41" t="s">
        <v>125</v>
      </c>
      <c r="AA826" s="40"/>
      <c r="AB826" s="39"/>
      <c r="AC826" s="40"/>
      <c r="AD826" s="39"/>
      <c r="AE826" s="38"/>
      <c r="AF826" s="250"/>
      <c r="AG826" s="250"/>
      <c r="AH826" s="37"/>
      <c r="AI826" s="11"/>
      <c r="AJ826" s="233">
        <f>SUMPRODUCT(LEN($M826:$S829)-LEN(SUBSTITUTE($M826:$S829,"A", "")))</f>
        <v>5</v>
      </c>
      <c r="AK826" s="239">
        <f>SUMPRODUCT(LEN($AD826:$AD829)-LEN(SUBSTITUTE($AD826:$AD829,"A", "")))</f>
        <v>0</v>
      </c>
      <c r="AL826" s="230">
        <f>SUMPRODUCT(LEN($AC826:$AC829)-LEN(SUBSTITUTE($AC826:$AC829,"A", "")))</f>
        <v>0</v>
      </c>
      <c r="AM826" s="233">
        <f>SUMPRODUCT(LEN($M826:$S829)-LEN(SUBSTITUTE($M826:$S829,"S", "")))</f>
        <v>3</v>
      </c>
      <c r="AN826" s="239">
        <f>SUMPRODUCT(LEN($AD826:$AD829)-LEN(SUBSTITUTE($AD826:$AD829,"S", "")))</f>
        <v>0</v>
      </c>
      <c r="AO826" s="230">
        <f>SUMPRODUCT(LEN($AC826:$AC829)-LEN(SUBSTITUTE($AC826:$AC829,"S", "")))</f>
        <v>0</v>
      </c>
      <c r="AP826" s="233">
        <f>SUMPRODUCT(LEN($M826:$S829)-LEN(SUBSTITUTE($M826:$S829,"F", "")))</f>
        <v>0</v>
      </c>
      <c r="AQ826" s="239">
        <f>SUMPRODUCT(LEN($AD826:$AD829)-LEN(SUBSTITUTE($AD826:$AD829,"F", "")))</f>
        <v>0</v>
      </c>
      <c r="AR826" s="230">
        <f>SUMPRODUCT(LEN($AC826:$AC829)-LEN(SUBSTITUTE($AC826:$AC829,"F", "")))</f>
        <v>0</v>
      </c>
      <c r="AS826" s="233">
        <f>SUMPRODUCT(LEN($M826:$S829)-LEN(SUBSTITUTE($M826:$S829,"G", "")))</f>
        <v>0</v>
      </c>
      <c r="AT826" s="239">
        <f>SUMPRODUCT(LEN($AD826:$AD829)-LEN(SUBSTITUTE($AD826:$AD829,"G", "")))</f>
        <v>0</v>
      </c>
      <c r="AU826" s="230">
        <f>SUMPRODUCT(LEN($AC826:$AC829)-LEN(SUBSTITUTE($AC826:$AC829,"G", "")))</f>
        <v>0</v>
      </c>
      <c r="AV826" s="233">
        <f>SUMPRODUCT(LEN($L826:$S829)-LEN(SUBSTITUTE($L826:$S829,"M", "")))</f>
        <v>0</v>
      </c>
      <c r="AW826" s="236">
        <f>SUMPRODUCT(LEN($AD826:$AD829)-LEN(SUBSTITUTE($AD826:$AD829,"M", "")))</f>
        <v>0</v>
      </c>
      <c r="AX826" s="230">
        <f>SUMPRODUCT(LEN($AC826:$AC829)-LEN(SUBSTITUTE($AC826:$AC829,"M", "")))</f>
        <v>0</v>
      </c>
      <c r="AY826" s="291">
        <f>SUMPRODUCT(LEN($AE826:$AE829)-LEN(SUBSTITUTE($AE826:$AE829,"S", "")))</f>
        <v>0</v>
      </c>
      <c r="AZ826" s="227">
        <f>SUMPRODUCT(LEN($AE826:$AE829)-LEN(SUBSTITUTE($AE826:$AE829,"F", "")))</f>
        <v>0</v>
      </c>
      <c r="BA826" s="227">
        <f>SUMPRODUCT(LEN($AE826:$AE829)-LEN(SUBSTITUTE($AE826:$AE829,"G", "")))</f>
        <v>0</v>
      </c>
      <c r="BB826" s="294">
        <f>SUMPRODUCT(LEN($AE826:$AE829)-LEN(SUBSTITUTE($AE826:$AE829,"M", "")))</f>
        <v>0</v>
      </c>
    </row>
    <row r="827" spans="2:62" ht="28.15" customHeight="1" thickBot="1" x14ac:dyDescent="0.25">
      <c r="B827" s="30"/>
      <c r="C827" s="243"/>
      <c r="D827" s="36"/>
      <c r="E827" s="35"/>
      <c r="F827" s="35"/>
      <c r="G827" s="34"/>
      <c r="H827" s="224"/>
      <c r="I827" s="247"/>
      <c r="J827" s="247"/>
      <c r="K827" s="247"/>
      <c r="L827" s="33" t="s">
        <v>123</v>
      </c>
      <c r="M827" s="32" t="s">
        <v>104</v>
      </c>
      <c r="N827" s="33" t="s">
        <v>122</v>
      </c>
      <c r="O827" s="32" t="s">
        <v>121</v>
      </c>
      <c r="P827" s="33" t="s">
        <v>120</v>
      </c>
      <c r="Q827" s="32"/>
      <c r="R827" s="33" t="s">
        <v>119</v>
      </c>
      <c r="S827" s="32"/>
      <c r="T827" s="33" t="s">
        <v>118</v>
      </c>
      <c r="U827" s="32"/>
      <c r="V827" s="33" t="s">
        <v>117</v>
      </c>
      <c r="W827" s="32"/>
      <c r="X827" s="33" t="s">
        <v>116</v>
      </c>
      <c r="Y827" s="32"/>
      <c r="Z827" s="33" t="s">
        <v>115</v>
      </c>
      <c r="AA827" s="32"/>
      <c r="AB827" s="31"/>
      <c r="AC827" s="32"/>
      <c r="AD827" s="31"/>
      <c r="AE827" s="23"/>
      <c r="AF827" s="251"/>
      <c r="AG827" s="251"/>
      <c r="AH827" s="22"/>
      <c r="AI827" s="11"/>
      <c r="AJ827" s="234"/>
      <c r="AK827" s="240"/>
      <c r="AL827" s="231"/>
      <c r="AM827" s="234"/>
      <c r="AN827" s="240"/>
      <c r="AO827" s="231"/>
      <c r="AP827" s="234"/>
      <c r="AQ827" s="240"/>
      <c r="AR827" s="231"/>
      <c r="AS827" s="234"/>
      <c r="AT827" s="240"/>
      <c r="AU827" s="231"/>
      <c r="AV827" s="234"/>
      <c r="AW827" s="237"/>
      <c r="AX827" s="231"/>
      <c r="AY827" s="292"/>
      <c r="AZ827" s="228"/>
      <c r="BA827" s="228"/>
      <c r="BB827" s="295"/>
    </row>
    <row r="828" spans="2:62" ht="28.15" customHeight="1" x14ac:dyDescent="0.2">
      <c r="B828" s="30"/>
      <c r="C828" s="244"/>
      <c r="D828" s="29"/>
      <c r="E828" s="28"/>
      <c r="F828" s="28"/>
      <c r="G828" s="27"/>
      <c r="H828" s="225"/>
      <c r="I828" s="248"/>
      <c r="J828" s="248"/>
      <c r="K828" s="248"/>
      <c r="L828" s="26" t="s">
        <v>114</v>
      </c>
      <c r="M828" s="25" t="s">
        <v>104</v>
      </c>
      <c r="N828" s="26" t="s">
        <v>112</v>
      </c>
      <c r="O828" s="25" t="s">
        <v>121</v>
      </c>
      <c r="P828" s="26" t="s">
        <v>111</v>
      </c>
      <c r="Q828" s="25"/>
      <c r="R828" s="26" t="s">
        <v>110</v>
      </c>
      <c r="S828" s="25"/>
      <c r="T828" s="26" t="s">
        <v>109</v>
      </c>
      <c r="U828" s="25"/>
      <c r="V828" s="26" t="s">
        <v>108</v>
      </c>
      <c r="W828" s="25"/>
      <c r="X828" s="26" t="s">
        <v>107</v>
      </c>
      <c r="Y828" s="25"/>
      <c r="Z828" s="26" t="s">
        <v>106</v>
      </c>
      <c r="AA828" s="25"/>
      <c r="AB828" s="24"/>
      <c r="AC828" s="25"/>
      <c r="AD828" s="24"/>
      <c r="AE828" s="23"/>
      <c r="AF828" s="251"/>
      <c r="AG828" s="251"/>
      <c r="AH828" s="22"/>
      <c r="AI828" s="11"/>
      <c r="AJ828" s="234"/>
      <c r="AK828" s="240"/>
      <c r="AL828" s="231"/>
      <c r="AM828" s="234"/>
      <c r="AN828" s="240"/>
      <c r="AO828" s="231"/>
      <c r="AP828" s="234"/>
      <c r="AQ828" s="240"/>
      <c r="AR828" s="231"/>
      <c r="AS828" s="234"/>
      <c r="AT828" s="240"/>
      <c r="AU828" s="231"/>
      <c r="AV828" s="234"/>
      <c r="AW828" s="237"/>
      <c r="AX828" s="231"/>
      <c r="AY828" s="292"/>
      <c r="AZ828" s="228"/>
      <c r="BA828" s="228"/>
      <c r="BB828" s="295"/>
    </row>
    <row r="829" spans="2:62" ht="28.15" customHeight="1" thickBot="1" x14ac:dyDescent="0.25">
      <c r="B829" s="30"/>
      <c r="C829" s="253"/>
      <c r="D829" s="51"/>
      <c r="E829" s="50"/>
      <c r="F829" s="50"/>
      <c r="G829" s="49"/>
      <c r="H829" s="226"/>
      <c r="I829" s="254"/>
      <c r="J829" s="254"/>
      <c r="K829" s="254"/>
      <c r="L829" s="48" t="s">
        <v>105</v>
      </c>
      <c r="M829" s="47" t="s">
        <v>104</v>
      </c>
      <c r="N829" s="48" t="s">
        <v>103</v>
      </c>
      <c r="O829" s="47" t="s">
        <v>121</v>
      </c>
      <c r="P829" s="48" t="s">
        <v>102</v>
      </c>
      <c r="Q829" s="47"/>
      <c r="R829" s="48" t="s">
        <v>101</v>
      </c>
      <c r="S829" s="47"/>
      <c r="T829" s="48">
        <v>20</v>
      </c>
      <c r="U829" s="47"/>
      <c r="V829" s="48" t="s">
        <v>100</v>
      </c>
      <c r="W829" s="47"/>
      <c r="X829" s="48" t="s">
        <v>99</v>
      </c>
      <c r="Y829" s="47"/>
      <c r="Z829" s="48" t="s">
        <v>98</v>
      </c>
      <c r="AA829" s="47"/>
      <c r="AB829" s="16"/>
      <c r="AC829" s="47"/>
      <c r="AD829" s="16"/>
      <c r="AE829" s="46"/>
      <c r="AF829" s="255"/>
      <c r="AG829" s="255"/>
      <c r="AH829" s="45"/>
      <c r="AI829" s="11"/>
      <c r="AJ829" s="235"/>
      <c r="AK829" s="241"/>
      <c r="AL829" s="232"/>
      <c r="AM829" s="235"/>
      <c r="AN829" s="241"/>
      <c r="AO829" s="232"/>
      <c r="AP829" s="235"/>
      <c r="AQ829" s="241"/>
      <c r="AR829" s="232"/>
      <c r="AS829" s="235"/>
      <c r="AT829" s="241"/>
      <c r="AU829" s="232"/>
      <c r="AV829" s="235"/>
      <c r="AW829" s="238"/>
      <c r="AX829" s="232"/>
      <c r="AY829" s="293"/>
      <c r="AZ829" s="229"/>
      <c r="BA829" s="229"/>
      <c r="BB829" s="296"/>
    </row>
    <row r="830" spans="2:62" ht="28.15" customHeight="1" x14ac:dyDescent="0.2">
      <c r="B830" s="30"/>
      <c r="C830" s="242">
        <v>3</v>
      </c>
      <c r="D830" s="44" t="s">
        <v>380</v>
      </c>
      <c r="E830" s="43"/>
      <c r="F830" s="43"/>
      <c r="G830" s="42"/>
      <c r="H830" s="223"/>
      <c r="I830" s="246">
        <v>37</v>
      </c>
      <c r="J830" s="246">
        <v>15</v>
      </c>
      <c r="K830" s="246">
        <v>7</v>
      </c>
      <c r="L830" s="41" t="s">
        <v>133</v>
      </c>
      <c r="M830" s="40" t="s">
        <v>104</v>
      </c>
      <c r="N830" s="41" t="s">
        <v>131</v>
      </c>
      <c r="O830" s="40" t="s">
        <v>124</v>
      </c>
      <c r="P830" s="41" t="s">
        <v>130</v>
      </c>
      <c r="Q830" s="40"/>
      <c r="R830" s="41" t="s">
        <v>129</v>
      </c>
      <c r="S830" s="40"/>
      <c r="T830" s="41" t="s">
        <v>128</v>
      </c>
      <c r="U830" s="40"/>
      <c r="V830" s="41" t="s">
        <v>127</v>
      </c>
      <c r="W830" s="40"/>
      <c r="X830" s="41" t="s">
        <v>126</v>
      </c>
      <c r="Y830" s="40"/>
      <c r="Z830" s="41" t="s">
        <v>125</v>
      </c>
      <c r="AA830" s="40"/>
      <c r="AB830" s="39"/>
      <c r="AC830" s="40"/>
      <c r="AD830" s="39" t="s">
        <v>217</v>
      </c>
      <c r="AE830" s="38"/>
      <c r="AF830" s="250"/>
      <c r="AG830" s="250"/>
      <c r="AH830" s="37"/>
      <c r="AI830" s="11"/>
      <c r="AJ830" s="233">
        <f>SUMPRODUCT(LEN($M830:$S833)-LEN(SUBSTITUTE($M830:$S833,"A", "")))</f>
        <v>6</v>
      </c>
      <c r="AK830" s="239">
        <f>SUMPRODUCT(LEN($AD830:$AD833)-LEN(SUBSTITUTE($AD830:$AD833,"A", "")))</f>
        <v>2</v>
      </c>
      <c r="AL830" s="230">
        <f>SUMPRODUCT(LEN($AC830:$AC833)-LEN(SUBSTITUTE($AC830:$AC833,"A", "")))</f>
        <v>0</v>
      </c>
      <c r="AM830" s="233">
        <f>SUMPRODUCT(LEN($M830:$S833)-LEN(SUBSTITUTE($M830:$S833,"S", "")))</f>
        <v>4</v>
      </c>
      <c r="AN830" s="239">
        <f>SUMPRODUCT(LEN($AD830:$AD833)-LEN(SUBSTITUTE($AD830:$AD833,"S", "")))</f>
        <v>1</v>
      </c>
      <c r="AO830" s="230">
        <f>SUMPRODUCT(LEN($AC830:$AC833)-LEN(SUBSTITUTE($AC830:$AC833,"S", "")))</f>
        <v>0</v>
      </c>
      <c r="AP830" s="233">
        <f>SUMPRODUCT(LEN($M830:$S833)-LEN(SUBSTITUTE($M830:$S833,"F", "")))</f>
        <v>0</v>
      </c>
      <c r="AQ830" s="239">
        <f>SUMPRODUCT(LEN($AD830:$AD833)-LEN(SUBSTITUTE($AD830:$AD833,"F", "")))</f>
        <v>0</v>
      </c>
      <c r="AR830" s="230">
        <f>SUMPRODUCT(LEN($AC830:$AC833)-LEN(SUBSTITUTE($AC830:$AC833,"F", "")))</f>
        <v>0</v>
      </c>
      <c r="AS830" s="233">
        <f>SUMPRODUCT(LEN($M830:$S833)-LEN(SUBSTITUTE($M830:$S833,"G", "")))</f>
        <v>0</v>
      </c>
      <c r="AT830" s="239">
        <f>SUMPRODUCT(LEN($AD830:$AD833)-LEN(SUBSTITUTE($AD830:$AD833,"G", "")))</f>
        <v>0</v>
      </c>
      <c r="AU830" s="230">
        <f>SUMPRODUCT(LEN($AC830:$AC833)-LEN(SUBSTITUTE($AC830:$AC833,"G", "")))</f>
        <v>0</v>
      </c>
      <c r="AV830" s="233">
        <f>SUMPRODUCT(LEN($L830:$S833)-LEN(SUBSTITUTE($L830:$S833,"M", "")))</f>
        <v>0</v>
      </c>
      <c r="AW830" s="236">
        <f>SUMPRODUCT(LEN($AD830:$AD833)-LEN(SUBSTITUTE($AD830:$AD833,"M", "")))</f>
        <v>0</v>
      </c>
      <c r="AX830" s="230">
        <f>SUMPRODUCT(LEN($AC830:$AC833)-LEN(SUBSTITUTE($AC830:$AC833,"M", "")))</f>
        <v>0</v>
      </c>
      <c r="AY830" s="291">
        <f>SUMPRODUCT(LEN($AE830:$AE833)-LEN(SUBSTITUTE($AE830:$AE833,"S", "")))</f>
        <v>0</v>
      </c>
      <c r="AZ830" s="227">
        <f>SUMPRODUCT(LEN($AE830:$AE833)-LEN(SUBSTITUTE($AE830:$AE833,"F", "")))</f>
        <v>0</v>
      </c>
      <c r="BA830" s="227">
        <f>SUMPRODUCT(LEN($AE830:$AE833)-LEN(SUBSTITUTE($AE830:$AE833,"G", "")))</f>
        <v>0</v>
      </c>
      <c r="BB830" s="294">
        <f>SUMPRODUCT(LEN($AE830:$AE833)-LEN(SUBSTITUTE($AE830:$AE833,"M", "")))</f>
        <v>0</v>
      </c>
    </row>
    <row r="831" spans="2:62" ht="28.15" customHeight="1" thickBot="1" x14ac:dyDescent="0.25">
      <c r="B831" s="30"/>
      <c r="C831" s="243"/>
      <c r="D831" s="36"/>
      <c r="E831" s="35"/>
      <c r="F831" s="35"/>
      <c r="G831" s="34"/>
      <c r="H831" s="224"/>
      <c r="I831" s="247"/>
      <c r="J831" s="247"/>
      <c r="K831" s="247"/>
      <c r="L831" s="33" t="s">
        <v>123</v>
      </c>
      <c r="M831" s="32" t="s">
        <v>104</v>
      </c>
      <c r="N831" s="33" t="s">
        <v>122</v>
      </c>
      <c r="O831" s="32" t="s">
        <v>121</v>
      </c>
      <c r="P831" s="33" t="s">
        <v>120</v>
      </c>
      <c r="Q831" s="32"/>
      <c r="R831" s="33" t="s">
        <v>119</v>
      </c>
      <c r="S831" s="32"/>
      <c r="T831" s="33" t="s">
        <v>118</v>
      </c>
      <c r="U831" s="32"/>
      <c r="V831" s="33" t="s">
        <v>117</v>
      </c>
      <c r="W831" s="32"/>
      <c r="X831" s="33" t="s">
        <v>116</v>
      </c>
      <c r="Y831" s="32"/>
      <c r="Z831" s="33" t="s">
        <v>115</v>
      </c>
      <c r="AA831" s="32"/>
      <c r="AB831" s="31"/>
      <c r="AC831" s="32"/>
      <c r="AD831" s="31"/>
      <c r="AE831" s="23"/>
      <c r="AF831" s="251"/>
      <c r="AG831" s="251"/>
      <c r="AH831" s="22"/>
      <c r="AI831" s="11"/>
      <c r="AJ831" s="234"/>
      <c r="AK831" s="240"/>
      <c r="AL831" s="231"/>
      <c r="AM831" s="234"/>
      <c r="AN831" s="240"/>
      <c r="AO831" s="231"/>
      <c r="AP831" s="234"/>
      <c r="AQ831" s="240"/>
      <c r="AR831" s="231"/>
      <c r="AS831" s="234"/>
      <c r="AT831" s="240"/>
      <c r="AU831" s="231"/>
      <c r="AV831" s="234"/>
      <c r="AW831" s="237"/>
      <c r="AX831" s="231"/>
      <c r="AY831" s="292"/>
      <c r="AZ831" s="228"/>
      <c r="BA831" s="228"/>
      <c r="BB831" s="295"/>
    </row>
    <row r="832" spans="2:62" ht="28.15" customHeight="1" x14ac:dyDescent="0.2">
      <c r="B832" s="30"/>
      <c r="C832" s="244"/>
      <c r="D832" s="29"/>
      <c r="E832" s="28"/>
      <c r="F832" s="28"/>
      <c r="G832" s="27"/>
      <c r="H832" s="225"/>
      <c r="I832" s="248"/>
      <c r="J832" s="248"/>
      <c r="K832" s="248"/>
      <c r="L832" s="26" t="s">
        <v>114</v>
      </c>
      <c r="M832" s="25" t="s">
        <v>104</v>
      </c>
      <c r="N832" s="26" t="s">
        <v>112</v>
      </c>
      <c r="O832" s="25" t="s">
        <v>104</v>
      </c>
      <c r="P832" s="26" t="s">
        <v>111</v>
      </c>
      <c r="Q832" s="25"/>
      <c r="R832" s="26" t="s">
        <v>110</v>
      </c>
      <c r="S832" s="25"/>
      <c r="T832" s="26" t="s">
        <v>109</v>
      </c>
      <c r="U832" s="25"/>
      <c r="V832" s="26" t="s">
        <v>108</v>
      </c>
      <c r="W832" s="25"/>
      <c r="X832" s="26" t="s">
        <v>107</v>
      </c>
      <c r="Y832" s="25"/>
      <c r="Z832" s="26" t="s">
        <v>106</v>
      </c>
      <c r="AA832" s="25"/>
      <c r="AB832" s="24"/>
      <c r="AC832" s="25"/>
      <c r="AD832" s="24"/>
      <c r="AE832" s="23"/>
      <c r="AF832" s="251"/>
      <c r="AG832" s="251"/>
      <c r="AH832" s="22"/>
      <c r="AI832" s="11"/>
      <c r="AJ832" s="234"/>
      <c r="AK832" s="240"/>
      <c r="AL832" s="231"/>
      <c r="AM832" s="234"/>
      <c r="AN832" s="240"/>
      <c r="AO832" s="231"/>
      <c r="AP832" s="234"/>
      <c r="AQ832" s="240"/>
      <c r="AR832" s="231"/>
      <c r="AS832" s="234"/>
      <c r="AT832" s="240"/>
      <c r="AU832" s="231"/>
      <c r="AV832" s="234"/>
      <c r="AW832" s="237"/>
      <c r="AX832" s="231"/>
      <c r="AY832" s="292"/>
      <c r="AZ832" s="228"/>
      <c r="BA832" s="228"/>
      <c r="BB832" s="295"/>
    </row>
    <row r="833" spans="2:62" ht="28.15" customHeight="1" thickBot="1" x14ac:dyDescent="0.25">
      <c r="B833" s="21"/>
      <c r="C833" s="245"/>
      <c r="D833" s="20"/>
      <c r="E833" s="19"/>
      <c r="F833" s="19"/>
      <c r="G833" s="18"/>
      <c r="H833" s="226"/>
      <c r="I833" s="249"/>
      <c r="J833" s="249"/>
      <c r="K833" s="249"/>
      <c r="L833" s="17" t="s">
        <v>105</v>
      </c>
      <c r="M833" s="15" t="s">
        <v>124</v>
      </c>
      <c r="N833" s="17" t="s">
        <v>103</v>
      </c>
      <c r="O833" s="15" t="s">
        <v>121</v>
      </c>
      <c r="P833" s="17" t="s">
        <v>102</v>
      </c>
      <c r="Q833" s="15"/>
      <c r="R833" s="17" t="s">
        <v>101</v>
      </c>
      <c r="S833" s="15"/>
      <c r="T833" s="17">
        <v>20</v>
      </c>
      <c r="U833" s="15"/>
      <c r="V833" s="17" t="s">
        <v>100</v>
      </c>
      <c r="W833" s="15"/>
      <c r="X833" s="17" t="s">
        <v>99</v>
      </c>
      <c r="Y833" s="15"/>
      <c r="Z833" s="17" t="s">
        <v>98</v>
      </c>
      <c r="AA833" s="15"/>
      <c r="AB833" s="16"/>
      <c r="AC833" s="15"/>
      <c r="AD833" s="14"/>
      <c r="AE833" s="13"/>
      <c r="AF833" s="252"/>
      <c r="AG833" s="252"/>
      <c r="AH833" s="12"/>
      <c r="AI833" s="11"/>
      <c r="AJ833" s="235"/>
      <c r="AK833" s="241"/>
      <c r="AL833" s="232"/>
      <c r="AM833" s="235"/>
      <c r="AN833" s="241"/>
      <c r="AO833" s="232"/>
      <c r="AP833" s="235"/>
      <c r="AQ833" s="241"/>
      <c r="AR833" s="232"/>
      <c r="AS833" s="235"/>
      <c r="AT833" s="241"/>
      <c r="AU833" s="232"/>
      <c r="AV833" s="235"/>
      <c r="AW833" s="238"/>
      <c r="AX833" s="232"/>
      <c r="AY833" s="293"/>
      <c r="AZ833" s="229"/>
      <c r="BA833" s="229"/>
      <c r="BB833" s="296"/>
    </row>
    <row r="834" spans="2:62" ht="85.9" customHeight="1" thickTop="1" thickBot="1" x14ac:dyDescent="0.35">
      <c r="B834" s="105" t="s">
        <v>174</v>
      </c>
      <c r="C834" s="95" t="s">
        <v>173</v>
      </c>
      <c r="D834" s="100" t="s">
        <v>172</v>
      </c>
      <c r="E834" s="104" t="s">
        <v>171</v>
      </c>
      <c r="F834" s="103"/>
      <c r="G834" s="102"/>
      <c r="H834" s="101" t="s">
        <v>170</v>
      </c>
      <c r="I834" s="100" t="s">
        <v>96</v>
      </c>
      <c r="J834" s="100" t="s">
        <v>169</v>
      </c>
      <c r="K834" s="100" t="s">
        <v>97</v>
      </c>
      <c r="L834" s="256" t="s">
        <v>168</v>
      </c>
      <c r="M834" s="262"/>
      <c r="N834" s="256" t="s">
        <v>167</v>
      </c>
      <c r="O834" s="262"/>
      <c r="P834" s="256" t="s">
        <v>167</v>
      </c>
      <c r="Q834" s="257"/>
      <c r="R834" s="256" t="s">
        <v>167</v>
      </c>
      <c r="S834" s="257"/>
      <c r="T834" s="256" t="s">
        <v>167</v>
      </c>
      <c r="U834" s="257"/>
      <c r="V834" s="256" t="s">
        <v>167</v>
      </c>
      <c r="W834" s="257"/>
      <c r="X834" s="256" t="s">
        <v>167</v>
      </c>
      <c r="Y834" s="257"/>
      <c r="Z834" s="256" t="s">
        <v>167</v>
      </c>
      <c r="AA834" s="257"/>
      <c r="AB834" s="261" t="s">
        <v>166</v>
      </c>
      <c r="AC834" s="257"/>
      <c r="AD834" s="101" t="s">
        <v>165</v>
      </c>
      <c r="AE834" s="101" t="s">
        <v>164</v>
      </c>
      <c r="AF834" s="100" t="s">
        <v>163</v>
      </c>
      <c r="AG834" s="100" t="s">
        <v>162</v>
      </c>
      <c r="AH834" s="99" t="s">
        <v>161</v>
      </c>
      <c r="AI834" s="98"/>
      <c r="AJ834" s="96" t="s">
        <v>160</v>
      </c>
      <c r="AK834" s="95" t="s">
        <v>159</v>
      </c>
      <c r="AL834" s="94" t="s">
        <v>158</v>
      </c>
      <c r="AM834" s="96" t="s">
        <v>157</v>
      </c>
      <c r="AN834" s="95" t="s">
        <v>156</v>
      </c>
      <c r="AO834" s="94" t="s">
        <v>155</v>
      </c>
      <c r="AP834" s="96" t="s">
        <v>154</v>
      </c>
      <c r="AQ834" s="95" t="s">
        <v>153</v>
      </c>
      <c r="AR834" s="97" t="s">
        <v>152</v>
      </c>
      <c r="AS834" s="96" t="s">
        <v>151</v>
      </c>
      <c r="AT834" s="95" t="s">
        <v>150</v>
      </c>
      <c r="AU834" s="94" t="s">
        <v>149</v>
      </c>
      <c r="AV834" s="96" t="s">
        <v>148</v>
      </c>
      <c r="AW834" s="95" t="s">
        <v>147</v>
      </c>
      <c r="AX834" s="94" t="s">
        <v>146</v>
      </c>
      <c r="AY834" s="93" t="s">
        <v>145</v>
      </c>
      <c r="AZ834" s="92" t="s">
        <v>144</v>
      </c>
      <c r="BA834" s="92" t="s">
        <v>143</v>
      </c>
      <c r="BB834" s="91" t="s">
        <v>142</v>
      </c>
    </row>
    <row r="835" spans="2:62" ht="48" thickBot="1" x14ac:dyDescent="0.3">
      <c r="B835" s="90" t="s">
        <v>190</v>
      </c>
      <c r="C835" s="89"/>
      <c r="D835" s="88"/>
      <c r="E835" s="258"/>
      <c r="F835" s="259"/>
      <c r="G835" s="260"/>
      <c r="H835" s="87" t="s">
        <v>140</v>
      </c>
      <c r="I835" s="86"/>
      <c r="J835" s="86"/>
      <c r="K835" s="85"/>
      <c r="L835" s="84"/>
      <c r="M835" s="81"/>
      <c r="N835" s="84"/>
      <c r="O835" s="81"/>
      <c r="P835" s="84"/>
      <c r="Q835" s="81"/>
      <c r="R835" s="84"/>
      <c r="S835" s="81"/>
      <c r="T835" s="84"/>
      <c r="U835" s="81"/>
      <c r="V835" s="84"/>
      <c r="W835" s="81"/>
      <c r="X835" s="84"/>
      <c r="Y835" s="81"/>
      <c r="Z835" s="84"/>
      <c r="AA835" s="83"/>
      <c r="AB835" s="82" t="s">
        <v>139</v>
      </c>
      <c r="AC835" s="81"/>
      <c r="AD835" s="81"/>
      <c r="AE835" s="81"/>
      <c r="AF835" s="80"/>
      <c r="AG835" s="80"/>
      <c r="AH835" s="60"/>
      <c r="AI835" s="79" t="s">
        <v>138</v>
      </c>
      <c r="AJ835" s="78">
        <f t="shared" ref="AJ835:BB835" si="110">SUM(AJ837:AJ848)</f>
        <v>33</v>
      </c>
      <c r="AK835" s="77">
        <f t="shared" si="110"/>
        <v>0</v>
      </c>
      <c r="AL835" s="76">
        <f t="shared" si="110"/>
        <v>0</v>
      </c>
      <c r="AM835" s="78">
        <f t="shared" si="110"/>
        <v>38</v>
      </c>
      <c r="AN835" s="77">
        <f t="shared" si="110"/>
        <v>4</v>
      </c>
      <c r="AO835" s="76">
        <f t="shared" si="110"/>
        <v>0</v>
      </c>
      <c r="AP835" s="78">
        <f t="shared" si="110"/>
        <v>0</v>
      </c>
      <c r="AQ835" s="77">
        <f t="shared" si="110"/>
        <v>0</v>
      </c>
      <c r="AR835" s="76">
        <f t="shared" si="110"/>
        <v>0</v>
      </c>
      <c r="AS835" s="78">
        <f t="shared" si="110"/>
        <v>2</v>
      </c>
      <c r="AT835" s="77">
        <f t="shared" si="110"/>
        <v>0</v>
      </c>
      <c r="AU835" s="76">
        <f t="shared" si="110"/>
        <v>0</v>
      </c>
      <c r="AV835" s="78">
        <f t="shared" si="110"/>
        <v>0</v>
      </c>
      <c r="AW835" s="77">
        <f t="shared" si="110"/>
        <v>0</v>
      </c>
      <c r="AX835" s="76">
        <f t="shared" si="110"/>
        <v>0</v>
      </c>
      <c r="AY835" s="75">
        <f t="shared" si="110"/>
        <v>0</v>
      </c>
      <c r="AZ835" s="74">
        <f t="shared" si="110"/>
        <v>0</v>
      </c>
      <c r="BA835" s="74">
        <f t="shared" si="110"/>
        <v>0</v>
      </c>
      <c r="BB835" s="73">
        <f t="shared" si="110"/>
        <v>0</v>
      </c>
      <c r="BC835" s="72" t="s">
        <v>137</v>
      </c>
      <c r="BF835" s="5">
        <f>SUM(AJ835:AL835)/$BG$5</f>
        <v>11</v>
      </c>
      <c r="BG835" s="5">
        <f>SUM(AM835:AO835,AY835)/$BG$5</f>
        <v>14</v>
      </c>
      <c r="BH835" s="5">
        <f>SUM(AP835:AR835,AZ835)/$BG$5</f>
        <v>0</v>
      </c>
      <c r="BI835" s="5">
        <f>SUM(AS835:AU835,BA835)/$BG$5</f>
        <v>0.66666666666666663</v>
      </c>
      <c r="BJ835" s="5">
        <f>SUM(AV835:AX835,BB835)/$BG$5</f>
        <v>0</v>
      </c>
    </row>
    <row r="836" spans="2:62" ht="37.5" thickBot="1" x14ac:dyDescent="0.3">
      <c r="B836" s="71"/>
      <c r="C836" s="70"/>
      <c r="D836" s="69"/>
      <c r="E836" s="68"/>
      <c r="F836" s="68"/>
      <c r="G836" s="67"/>
      <c r="H836" s="66"/>
      <c r="I836" s="64"/>
      <c r="J836" s="64"/>
      <c r="K836" s="65"/>
      <c r="L836" s="64"/>
      <c r="M836" s="62"/>
      <c r="N836" s="64"/>
      <c r="O836" s="62"/>
      <c r="P836" s="64"/>
      <c r="Q836" s="62"/>
      <c r="R836" s="64"/>
      <c r="S836" s="62"/>
      <c r="T836" s="64"/>
      <c r="U836" s="62"/>
      <c r="V836" s="64"/>
      <c r="W836" s="62"/>
      <c r="X836" s="64"/>
      <c r="Y836" s="62"/>
      <c r="Z836" s="64"/>
      <c r="AA836" s="62"/>
      <c r="AB836" s="63"/>
      <c r="AC836" s="62"/>
      <c r="AD836" s="62"/>
      <c r="AE836" s="62"/>
      <c r="AF836" s="61"/>
      <c r="AG836" s="61"/>
      <c r="AH836" s="60"/>
      <c r="AI836" s="59" t="s">
        <v>136</v>
      </c>
      <c r="AJ836" s="58">
        <f t="shared" ref="AJ836:BB836" si="111">AJ835/3</f>
        <v>11</v>
      </c>
      <c r="AK836" s="57">
        <f t="shared" si="111"/>
        <v>0</v>
      </c>
      <c r="AL836" s="56">
        <f t="shared" si="111"/>
        <v>0</v>
      </c>
      <c r="AM836" s="58">
        <f t="shared" si="111"/>
        <v>12.666666666666666</v>
      </c>
      <c r="AN836" s="57">
        <f t="shared" si="111"/>
        <v>1.3333333333333333</v>
      </c>
      <c r="AO836" s="56">
        <f t="shared" si="111"/>
        <v>0</v>
      </c>
      <c r="AP836" s="58">
        <f t="shared" si="111"/>
        <v>0</v>
      </c>
      <c r="AQ836" s="57">
        <f t="shared" si="111"/>
        <v>0</v>
      </c>
      <c r="AR836" s="56">
        <f t="shared" si="111"/>
        <v>0</v>
      </c>
      <c r="AS836" s="58">
        <f t="shared" si="111"/>
        <v>0.66666666666666663</v>
      </c>
      <c r="AT836" s="57">
        <f t="shared" si="111"/>
        <v>0</v>
      </c>
      <c r="AU836" s="56">
        <f t="shared" si="111"/>
        <v>0</v>
      </c>
      <c r="AV836" s="58">
        <f t="shared" si="111"/>
        <v>0</v>
      </c>
      <c r="AW836" s="57">
        <f t="shared" si="111"/>
        <v>0</v>
      </c>
      <c r="AX836" s="56">
        <f t="shared" si="111"/>
        <v>0</v>
      </c>
      <c r="AY836" s="55">
        <f t="shared" si="111"/>
        <v>0</v>
      </c>
      <c r="AZ836" s="54">
        <f t="shared" si="111"/>
        <v>0</v>
      </c>
      <c r="BA836" s="54">
        <f t="shared" si="111"/>
        <v>0</v>
      </c>
      <c r="BB836" s="53">
        <f t="shared" si="111"/>
        <v>0</v>
      </c>
      <c r="BC836" s="52" t="s">
        <v>135</v>
      </c>
    </row>
    <row r="837" spans="2:62" ht="28.15" customHeight="1" x14ac:dyDescent="0.2">
      <c r="B837" s="30"/>
      <c r="C837" s="242">
        <v>1</v>
      </c>
      <c r="D837" s="44"/>
      <c r="E837" s="43"/>
      <c r="F837" s="43"/>
      <c r="G837" s="42"/>
      <c r="H837" s="223" t="s">
        <v>183</v>
      </c>
      <c r="I837" s="246">
        <v>53</v>
      </c>
      <c r="J837" s="246">
        <v>17</v>
      </c>
      <c r="K837" s="246">
        <v>7</v>
      </c>
      <c r="L837" s="41" t="s">
        <v>133</v>
      </c>
      <c r="M837" s="40" t="s">
        <v>186</v>
      </c>
      <c r="N837" s="41" t="s">
        <v>131</v>
      </c>
      <c r="O837" s="40" t="s">
        <v>188</v>
      </c>
      <c r="P837" s="41" t="s">
        <v>130</v>
      </c>
      <c r="Q837" s="40" t="s">
        <v>121</v>
      </c>
      <c r="R837" s="41" t="s">
        <v>129</v>
      </c>
      <c r="S837" s="40"/>
      <c r="T837" s="41" t="s">
        <v>128</v>
      </c>
      <c r="U837" s="40"/>
      <c r="V837" s="41" t="s">
        <v>127</v>
      </c>
      <c r="W837" s="40"/>
      <c r="X837" s="41" t="s">
        <v>126</v>
      </c>
      <c r="Y837" s="40"/>
      <c r="Z837" s="41" t="s">
        <v>125</v>
      </c>
      <c r="AA837" s="40"/>
      <c r="AB837" s="39"/>
      <c r="AC837" s="40"/>
      <c r="AD837" s="39" t="s">
        <v>121</v>
      </c>
      <c r="AE837" s="38"/>
      <c r="AF837" s="250"/>
      <c r="AG837" s="250"/>
      <c r="AH837" s="37"/>
      <c r="AI837" s="11"/>
      <c r="AJ837" s="233">
        <f>SUMPRODUCT(LEN($M837:$S840)-LEN(SUBSTITUTE($M837:$S840,"A", "")))</f>
        <v>12</v>
      </c>
      <c r="AK837" s="239">
        <f>SUMPRODUCT(LEN($AD837:$AD840)-LEN(SUBSTITUTE($AD837:$AD840,"A", "")))</f>
        <v>0</v>
      </c>
      <c r="AL837" s="230">
        <f>SUMPRODUCT(LEN($AC837:$AC840)-LEN(SUBSTITUTE($AC837:$AC840,"A", "")))</f>
        <v>0</v>
      </c>
      <c r="AM837" s="233">
        <f>SUMPRODUCT(LEN($M837:$S840)-LEN(SUBSTITUTE($M837:$S840,"S", "")))</f>
        <v>10</v>
      </c>
      <c r="AN837" s="239">
        <f>SUMPRODUCT(LEN($AD837:$AD840)-LEN(SUBSTITUTE($AD837:$AD840,"S", "")))</f>
        <v>1</v>
      </c>
      <c r="AO837" s="230">
        <f>SUMPRODUCT(LEN($AC837:$AC840)-LEN(SUBSTITUTE($AC837:$AC840,"S", "")))</f>
        <v>0</v>
      </c>
      <c r="AP837" s="233">
        <f>SUMPRODUCT(LEN($M837:$S840)-LEN(SUBSTITUTE($M837:$S840,"F", "")))</f>
        <v>0</v>
      </c>
      <c r="AQ837" s="239">
        <f>SUMPRODUCT(LEN($AD837:$AD840)-LEN(SUBSTITUTE($AD837:$AD840,"F", "")))</f>
        <v>0</v>
      </c>
      <c r="AR837" s="230">
        <f>SUMPRODUCT(LEN($AC837:$AC840)-LEN(SUBSTITUTE($AC837:$AC840,"F", "")))</f>
        <v>0</v>
      </c>
      <c r="AS837" s="233">
        <f>SUMPRODUCT(LEN($M837:$S840)-LEN(SUBSTITUTE($M837:$S840,"G", "")))</f>
        <v>0</v>
      </c>
      <c r="AT837" s="239">
        <f>SUMPRODUCT(LEN($AD837:$AD840)-LEN(SUBSTITUTE($AD837:$AD840,"G", "")))</f>
        <v>0</v>
      </c>
      <c r="AU837" s="230">
        <f>SUMPRODUCT(LEN($AC837:$AC840)-LEN(SUBSTITUTE($AC837:$AC840,"G", "")))</f>
        <v>0</v>
      </c>
      <c r="AV837" s="233">
        <f>SUMPRODUCT(LEN($L837:$S840)-LEN(SUBSTITUTE($L837:$S840,"M", "")))</f>
        <v>0</v>
      </c>
      <c r="AW837" s="236">
        <f>SUMPRODUCT(LEN($AD837:$AD840)-LEN(SUBSTITUTE($AD837:$AD840,"M", "")))</f>
        <v>0</v>
      </c>
      <c r="AX837" s="230">
        <f>SUMPRODUCT(LEN($AC837:$AC840)-LEN(SUBSTITUTE($AC837:$AC840,"M", "")))</f>
        <v>0</v>
      </c>
      <c r="AY837" s="291">
        <f>SUMPRODUCT(LEN($AE837:$AE840)-LEN(SUBSTITUTE($AE837:$AE840,"S", "")))</f>
        <v>0</v>
      </c>
      <c r="AZ837" s="227">
        <f>SUMPRODUCT(LEN($AE837:$AE840)-LEN(SUBSTITUTE($AE837:$AE840,"F", "")))</f>
        <v>0</v>
      </c>
      <c r="BA837" s="227">
        <f>SUMPRODUCT(LEN($AE837:$AE840)-LEN(SUBSTITUTE($AE837:$AE840,"G", "")))</f>
        <v>0</v>
      </c>
      <c r="BB837" s="294">
        <f>SUMPRODUCT(LEN($AE837:$AE840)-LEN(SUBSTITUTE($AE837:$AE840,"M", "")))</f>
        <v>0</v>
      </c>
    </row>
    <row r="838" spans="2:62" ht="28.15" customHeight="1" thickBot="1" x14ac:dyDescent="0.25">
      <c r="B838" s="30"/>
      <c r="C838" s="243"/>
      <c r="D838" s="36"/>
      <c r="E838" s="35"/>
      <c r="F838" s="35"/>
      <c r="G838" s="34"/>
      <c r="H838" s="224"/>
      <c r="I838" s="247"/>
      <c r="J838" s="247"/>
      <c r="K838" s="247"/>
      <c r="L838" s="33" t="s">
        <v>123</v>
      </c>
      <c r="M838" s="32" t="s">
        <v>187</v>
      </c>
      <c r="N838" s="33" t="s">
        <v>122</v>
      </c>
      <c r="O838" s="32" t="s">
        <v>132</v>
      </c>
      <c r="P838" s="33" t="s">
        <v>120</v>
      </c>
      <c r="Q838" s="32" t="s">
        <v>121</v>
      </c>
      <c r="R838" s="33" t="s">
        <v>119</v>
      </c>
      <c r="S838" s="32"/>
      <c r="T838" s="33" t="s">
        <v>118</v>
      </c>
      <c r="U838" s="32"/>
      <c r="V838" s="33" t="s">
        <v>117</v>
      </c>
      <c r="W838" s="32"/>
      <c r="X838" s="33" t="s">
        <v>116</v>
      </c>
      <c r="Y838" s="32"/>
      <c r="Z838" s="33" t="s">
        <v>115</v>
      </c>
      <c r="AA838" s="32"/>
      <c r="AB838" s="31"/>
      <c r="AC838" s="32"/>
      <c r="AD838" s="31"/>
      <c r="AE838" s="23"/>
      <c r="AF838" s="251"/>
      <c r="AG838" s="251"/>
      <c r="AH838" s="22"/>
      <c r="AI838" s="11"/>
      <c r="AJ838" s="234"/>
      <c r="AK838" s="240"/>
      <c r="AL838" s="231"/>
      <c r="AM838" s="234"/>
      <c r="AN838" s="240"/>
      <c r="AO838" s="231"/>
      <c r="AP838" s="234"/>
      <c r="AQ838" s="240"/>
      <c r="AR838" s="231"/>
      <c r="AS838" s="234"/>
      <c r="AT838" s="240"/>
      <c r="AU838" s="231"/>
      <c r="AV838" s="234"/>
      <c r="AW838" s="237"/>
      <c r="AX838" s="231"/>
      <c r="AY838" s="292"/>
      <c r="AZ838" s="228"/>
      <c r="BA838" s="228"/>
      <c r="BB838" s="295"/>
    </row>
    <row r="839" spans="2:62" ht="28.15" customHeight="1" x14ac:dyDescent="0.2">
      <c r="B839" s="30"/>
      <c r="C839" s="244"/>
      <c r="D839" s="29"/>
      <c r="E839" s="28"/>
      <c r="F839" s="28"/>
      <c r="G839" s="27"/>
      <c r="H839" s="225">
        <v>178</v>
      </c>
      <c r="I839" s="248"/>
      <c r="J839" s="248"/>
      <c r="K839" s="248"/>
      <c r="L839" s="26" t="s">
        <v>114</v>
      </c>
      <c r="M839" s="25" t="s">
        <v>195</v>
      </c>
      <c r="N839" s="26" t="s">
        <v>112</v>
      </c>
      <c r="O839" s="25" t="s">
        <v>132</v>
      </c>
      <c r="P839" s="26" t="s">
        <v>111</v>
      </c>
      <c r="Q839" s="25"/>
      <c r="R839" s="26" t="s">
        <v>110</v>
      </c>
      <c r="S839" s="25"/>
      <c r="T839" s="26" t="s">
        <v>109</v>
      </c>
      <c r="U839" s="25"/>
      <c r="V839" s="26" t="s">
        <v>108</v>
      </c>
      <c r="W839" s="25"/>
      <c r="X839" s="26" t="s">
        <v>107</v>
      </c>
      <c r="Y839" s="25"/>
      <c r="Z839" s="26" t="s">
        <v>106</v>
      </c>
      <c r="AA839" s="25"/>
      <c r="AB839" s="24"/>
      <c r="AC839" s="25"/>
      <c r="AD839" s="24"/>
      <c r="AE839" s="23"/>
      <c r="AF839" s="251"/>
      <c r="AG839" s="251"/>
      <c r="AH839" s="22"/>
      <c r="AI839" s="11"/>
      <c r="AJ839" s="234"/>
      <c r="AK839" s="240"/>
      <c r="AL839" s="231"/>
      <c r="AM839" s="234"/>
      <c r="AN839" s="240"/>
      <c r="AO839" s="231"/>
      <c r="AP839" s="234"/>
      <c r="AQ839" s="240"/>
      <c r="AR839" s="231"/>
      <c r="AS839" s="234"/>
      <c r="AT839" s="240"/>
      <c r="AU839" s="231"/>
      <c r="AV839" s="234"/>
      <c r="AW839" s="237"/>
      <c r="AX839" s="231"/>
      <c r="AY839" s="292"/>
      <c r="AZ839" s="228"/>
      <c r="BA839" s="228"/>
      <c r="BB839" s="295"/>
    </row>
    <row r="840" spans="2:62" ht="28.15" customHeight="1" thickBot="1" x14ac:dyDescent="0.25">
      <c r="B840" s="30"/>
      <c r="C840" s="253"/>
      <c r="D840" s="51"/>
      <c r="E840" s="50"/>
      <c r="F840" s="50"/>
      <c r="G840" s="49"/>
      <c r="H840" s="226"/>
      <c r="I840" s="254"/>
      <c r="J840" s="254"/>
      <c r="K840" s="254"/>
      <c r="L840" s="48" t="s">
        <v>105</v>
      </c>
      <c r="M840" s="47" t="s">
        <v>188</v>
      </c>
      <c r="N840" s="48" t="s">
        <v>103</v>
      </c>
      <c r="O840" s="47" t="s">
        <v>104</v>
      </c>
      <c r="P840" s="48" t="s">
        <v>102</v>
      </c>
      <c r="Q840" s="47"/>
      <c r="R840" s="48" t="s">
        <v>101</v>
      </c>
      <c r="S840" s="47"/>
      <c r="T840" s="48">
        <v>20</v>
      </c>
      <c r="U840" s="47"/>
      <c r="V840" s="48" t="s">
        <v>100</v>
      </c>
      <c r="W840" s="47"/>
      <c r="X840" s="48" t="s">
        <v>99</v>
      </c>
      <c r="Y840" s="47"/>
      <c r="Z840" s="48" t="s">
        <v>98</v>
      </c>
      <c r="AA840" s="47"/>
      <c r="AB840" s="16"/>
      <c r="AC840" s="47"/>
      <c r="AD840" s="16"/>
      <c r="AE840" s="46"/>
      <c r="AF840" s="255"/>
      <c r="AG840" s="255"/>
      <c r="AH840" s="45"/>
      <c r="AI840" s="11"/>
      <c r="AJ840" s="235"/>
      <c r="AK840" s="241"/>
      <c r="AL840" s="232"/>
      <c r="AM840" s="235"/>
      <c r="AN840" s="241"/>
      <c r="AO840" s="232"/>
      <c r="AP840" s="235"/>
      <c r="AQ840" s="241"/>
      <c r="AR840" s="232"/>
      <c r="AS840" s="235"/>
      <c r="AT840" s="241"/>
      <c r="AU840" s="232"/>
      <c r="AV840" s="235"/>
      <c r="AW840" s="238"/>
      <c r="AX840" s="232"/>
      <c r="AY840" s="293"/>
      <c r="AZ840" s="229"/>
      <c r="BA840" s="229"/>
      <c r="BB840" s="296"/>
    </row>
    <row r="841" spans="2:62" ht="28.15" customHeight="1" x14ac:dyDescent="0.2">
      <c r="B841" s="30"/>
      <c r="C841" s="242">
        <v>2</v>
      </c>
      <c r="D841" s="44"/>
      <c r="E841" s="43"/>
      <c r="F841" s="43"/>
      <c r="G841" s="42"/>
      <c r="H841" s="223"/>
      <c r="I841" s="246">
        <v>38</v>
      </c>
      <c r="J841" s="246">
        <v>17</v>
      </c>
      <c r="K841" s="246">
        <v>7</v>
      </c>
      <c r="L841" s="41" t="s">
        <v>133</v>
      </c>
      <c r="M841" s="40" t="s">
        <v>424</v>
      </c>
      <c r="N841" s="41" t="s">
        <v>131</v>
      </c>
      <c r="O841" s="40" t="s">
        <v>175</v>
      </c>
      <c r="P841" s="41" t="s">
        <v>130</v>
      </c>
      <c r="Q841" s="40" t="s">
        <v>121</v>
      </c>
      <c r="R841" s="41" t="s">
        <v>129</v>
      </c>
      <c r="S841" s="40"/>
      <c r="T841" s="41" t="s">
        <v>128</v>
      </c>
      <c r="U841" s="40"/>
      <c r="V841" s="41" t="s">
        <v>127</v>
      </c>
      <c r="W841" s="40"/>
      <c r="X841" s="41" t="s">
        <v>126</v>
      </c>
      <c r="Y841" s="40"/>
      <c r="Z841" s="41" t="s">
        <v>125</v>
      </c>
      <c r="AA841" s="40"/>
      <c r="AB841" s="39"/>
      <c r="AC841" s="40"/>
      <c r="AD841" s="39"/>
      <c r="AE841" s="38"/>
      <c r="AF841" s="250"/>
      <c r="AG841" s="250"/>
      <c r="AH841" s="37"/>
      <c r="AI841" s="11"/>
      <c r="AJ841" s="233">
        <f>SUMPRODUCT(LEN($M841:$S844)-LEN(SUBSTITUTE($M841:$S844,"A", "")))</f>
        <v>6</v>
      </c>
      <c r="AK841" s="239">
        <f>SUMPRODUCT(LEN($AD841:$AD844)-LEN(SUBSTITUTE($AD841:$AD844,"A", "")))</f>
        <v>0</v>
      </c>
      <c r="AL841" s="230">
        <f>SUMPRODUCT(LEN($AC841:$AC844)-LEN(SUBSTITUTE($AC841:$AC844,"A", "")))</f>
        <v>0</v>
      </c>
      <c r="AM841" s="233">
        <f>SUMPRODUCT(LEN($M841:$S844)-LEN(SUBSTITUTE($M841:$S844,"S", "")))</f>
        <v>15</v>
      </c>
      <c r="AN841" s="239">
        <f>SUMPRODUCT(LEN($AD841:$AD844)-LEN(SUBSTITUTE($AD841:$AD844,"S", "")))</f>
        <v>0</v>
      </c>
      <c r="AO841" s="230">
        <f>SUMPRODUCT(LEN($AC841:$AC844)-LEN(SUBSTITUTE($AC841:$AC844,"S", "")))</f>
        <v>0</v>
      </c>
      <c r="AP841" s="233">
        <f>SUMPRODUCT(LEN($M841:$S844)-LEN(SUBSTITUTE($M841:$S844,"F", "")))</f>
        <v>0</v>
      </c>
      <c r="AQ841" s="239">
        <f>SUMPRODUCT(LEN($AD841:$AD844)-LEN(SUBSTITUTE($AD841:$AD844,"F", "")))</f>
        <v>0</v>
      </c>
      <c r="AR841" s="230">
        <f>SUMPRODUCT(LEN($AC841:$AC844)-LEN(SUBSTITUTE($AC841:$AC844,"F", "")))</f>
        <v>0</v>
      </c>
      <c r="AS841" s="233">
        <f>SUMPRODUCT(LEN($M841:$S844)-LEN(SUBSTITUTE($M841:$S844,"G", "")))</f>
        <v>1</v>
      </c>
      <c r="AT841" s="239">
        <f>SUMPRODUCT(LEN($AD841:$AD844)-LEN(SUBSTITUTE($AD841:$AD844,"G", "")))</f>
        <v>0</v>
      </c>
      <c r="AU841" s="230">
        <f>SUMPRODUCT(LEN($AC841:$AC844)-LEN(SUBSTITUTE($AC841:$AC844,"G", "")))</f>
        <v>0</v>
      </c>
      <c r="AV841" s="233">
        <f>SUMPRODUCT(LEN($L841:$S844)-LEN(SUBSTITUTE($L841:$S844,"M", "")))</f>
        <v>0</v>
      </c>
      <c r="AW841" s="236">
        <f>SUMPRODUCT(LEN($AD841:$AD844)-LEN(SUBSTITUTE($AD841:$AD844,"M", "")))</f>
        <v>0</v>
      </c>
      <c r="AX841" s="230">
        <f>SUMPRODUCT(LEN($AC841:$AC844)-LEN(SUBSTITUTE($AC841:$AC844,"M", "")))</f>
        <v>0</v>
      </c>
      <c r="AY841" s="291">
        <f>SUMPRODUCT(LEN($AE841:$AE844)-LEN(SUBSTITUTE($AE841:$AE844,"S", "")))</f>
        <v>0</v>
      </c>
      <c r="AZ841" s="227">
        <f>SUMPRODUCT(LEN($AE841:$AE844)-LEN(SUBSTITUTE($AE841:$AE844,"F", "")))</f>
        <v>0</v>
      </c>
      <c r="BA841" s="227">
        <f>SUMPRODUCT(LEN($AE841:$AE844)-LEN(SUBSTITUTE($AE841:$AE844,"G", "")))</f>
        <v>0</v>
      </c>
      <c r="BB841" s="294">
        <f>SUMPRODUCT(LEN($AE841:$AE844)-LEN(SUBSTITUTE($AE841:$AE844,"M", "")))</f>
        <v>0</v>
      </c>
    </row>
    <row r="842" spans="2:62" ht="28.15" customHeight="1" thickBot="1" x14ac:dyDescent="0.25">
      <c r="B842" s="30"/>
      <c r="C842" s="243"/>
      <c r="D842" s="36"/>
      <c r="E842" s="35"/>
      <c r="F842" s="35"/>
      <c r="G842" s="34"/>
      <c r="H842" s="224"/>
      <c r="I842" s="247"/>
      <c r="J842" s="247"/>
      <c r="K842" s="247"/>
      <c r="L842" s="33" t="s">
        <v>123</v>
      </c>
      <c r="M842" s="32" t="s">
        <v>175</v>
      </c>
      <c r="N842" s="33" t="s">
        <v>122</v>
      </c>
      <c r="O842" s="32" t="s">
        <v>188</v>
      </c>
      <c r="P842" s="33" t="s">
        <v>120</v>
      </c>
      <c r="Q842" s="32" t="s">
        <v>121</v>
      </c>
      <c r="R842" s="33" t="s">
        <v>119</v>
      </c>
      <c r="S842" s="32"/>
      <c r="T842" s="33" t="s">
        <v>118</v>
      </c>
      <c r="U842" s="32"/>
      <c r="V842" s="33" t="s">
        <v>117</v>
      </c>
      <c r="W842" s="32"/>
      <c r="X842" s="33" t="s">
        <v>116</v>
      </c>
      <c r="Y842" s="32"/>
      <c r="Z842" s="33" t="s">
        <v>115</v>
      </c>
      <c r="AA842" s="32"/>
      <c r="AB842" s="31"/>
      <c r="AC842" s="32"/>
      <c r="AD842" s="31"/>
      <c r="AE842" s="23"/>
      <c r="AF842" s="251"/>
      <c r="AG842" s="251"/>
      <c r="AH842" s="22"/>
      <c r="AI842" s="11"/>
      <c r="AJ842" s="234"/>
      <c r="AK842" s="240"/>
      <c r="AL842" s="231"/>
      <c r="AM842" s="234"/>
      <c r="AN842" s="240"/>
      <c r="AO842" s="231"/>
      <c r="AP842" s="234"/>
      <c r="AQ842" s="240"/>
      <c r="AR842" s="231"/>
      <c r="AS842" s="234"/>
      <c r="AT842" s="240"/>
      <c r="AU842" s="231"/>
      <c r="AV842" s="234"/>
      <c r="AW842" s="237"/>
      <c r="AX842" s="231"/>
      <c r="AY842" s="292"/>
      <c r="AZ842" s="228"/>
      <c r="BA842" s="228"/>
      <c r="BB842" s="295"/>
    </row>
    <row r="843" spans="2:62" ht="28.15" customHeight="1" x14ac:dyDescent="0.2">
      <c r="B843" s="30"/>
      <c r="C843" s="244"/>
      <c r="D843" s="29"/>
      <c r="E843" s="28"/>
      <c r="F843" s="28"/>
      <c r="G843" s="27"/>
      <c r="H843" s="225"/>
      <c r="I843" s="248"/>
      <c r="J843" s="248"/>
      <c r="K843" s="248"/>
      <c r="L843" s="26" t="s">
        <v>114</v>
      </c>
      <c r="M843" s="25" t="s">
        <v>217</v>
      </c>
      <c r="N843" s="26" t="s">
        <v>112</v>
      </c>
      <c r="O843" s="25" t="s">
        <v>113</v>
      </c>
      <c r="P843" s="26" t="s">
        <v>111</v>
      </c>
      <c r="Q843" s="25"/>
      <c r="R843" s="26" t="s">
        <v>110</v>
      </c>
      <c r="S843" s="25"/>
      <c r="T843" s="26" t="s">
        <v>109</v>
      </c>
      <c r="U843" s="25"/>
      <c r="V843" s="26" t="s">
        <v>108</v>
      </c>
      <c r="W843" s="25"/>
      <c r="X843" s="26" t="s">
        <v>107</v>
      </c>
      <c r="Y843" s="25"/>
      <c r="Z843" s="26" t="s">
        <v>106</v>
      </c>
      <c r="AA843" s="25"/>
      <c r="AB843" s="24"/>
      <c r="AC843" s="25"/>
      <c r="AD843" s="24"/>
      <c r="AE843" s="23"/>
      <c r="AF843" s="251"/>
      <c r="AG843" s="251"/>
      <c r="AH843" s="22"/>
      <c r="AI843" s="11"/>
      <c r="AJ843" s="234"/>
      <c r="AK843" s="240"/>
      <c r="AL843" s="231"/>
      <c r="AM843" s="234"/>
      <c r="AN843" s="240"/>
      <c r="AO843" s="231"/>
      <c r="AP843" s="234"/>
      <c r="AQ843" s="240"/>
      <c r="AR843" s="231"/>
      <c r="AS843" s="234"/>
      <c r="AT843" s="240"/>
      <c r="AU843" s="231"/>
      <c r="AV843" s="234"/>
      <c r="AW843" s="237"/>
      <c r="AX843" s="231"/>
      <c r="AY843" s="292"/>
      <c r="AZ843" s="228"/>
      <c r="BA843" s="228"/>
      <c r="BB843" s="295"/>
    </row>
    <row r="844" spans="2:62" ht="28.15" customHeight="1" thickBot="1" x14ac:dyDescent="0.25">
      <c r="B844" s="30"/>
      <c r="C844" s="253"/>
      <c r="D844" s="51"/>
      <c r="E844" s="50"/>
      <c r="F844" s="50"/>
      <c r="G844" s="49"/>
      <c r="H844" s="226"/>
      <c r="I844" s="254"/>
      <c r="J844" s="254"/>
      <c r="K844" s="254"/>
      <c r="L844" s="48" t="s">
        <v>105</v>
      </c>
      <c r="M844" s="47" t="s">
        <v>215</v>
      </c>
      <c r="N844" s="48" t="s">
        <v>103</v>
      </c>
      <c r="O844" s="47" t="s">
        <v>113</v>
      </c>
      <c r="P844" s="48" t="s">
        <v>102</v>
      </c>
      <c r="Q844" s="47"/>
      <c r="R844" s="48" t="s">
        <v>101</v>
      </c>
      <c r="S844" s="47"/>
      <c r="T844" s="48">
        <v>20</v>
      </c>
      <c r="U844" s="47"/>
      <c r="V844" s="48" t="s">
        <v>100</v>
      </c>
      <c r="W844" s="47"/>
      <c r="X844" s="48" t="s">
        <v>99</v>
      </c>
      <c r="Y844" s="47"/>
      <c r="Z844" s="48" t="s">
        <v>98</v>
      </c>
      <c r="AA844" s="47"/>
      <c r="AB844" s="16"/>
      <c r="AC844" s="47"/>
      <c r="AD844" s="16"/>
      <c r="AE844" s="46"/>
      <c r="AF844" s="255"/>
      <c r="AG844" s="255"/>
      <c r="AH844" s="45"/>
      <c r="AI844" s="11"/>
      <c r="AJ844" s="235"/>
      <c r="AK844" s="241"/>
      <c r="AL844" s="232"/>
      <c r="AM844" s="235"/>
      <c r="AN844" s="241"/>
      <c r="AO844" s="232"/>
      <c r="AP844" s="235"/>
      <c r="AQ844" s="241"/>
      <c r="AR844" s="232"/>
      <c r="AS844" s="235"/>
      <c r="AT844" s="241"/>
      <c r="AU844" s="232"/>
      <c r="AV844" s="235"/>
      <c r="AW844" s="238"/>
      <c r="AX844" s="232"/>
      <c r="AY844" s="293"/>
      <c r="AZ844" s="229"/>
      <c r="BA844" s="229"/>
      <c r="BB844" s="296"/>
    </row>
    <row r="845" spans="2:62" ht="28.15" customHeight="1" x14ac:dyDescent="0.2">
      <c r="B845" s="30"/>
      <c r="C845" s="242">
        <v>3</v>
      </c>
      <c r="D845" s="44"/>
      <c r="E845" s="43"/>
      <c r="F845" s="43"/>
      <c r="G845" s="42"/>
      <c r="H845" s="223"/>
      <c r="I845" s="246">
        <v>46</v>
      </c>
      <c r="J845" s="246">
        <v>19</v>
      </c>
      <c r="K845" s="246">
        <v>6</v>
      </c>
      <c r="L845" s="41" t="s">
        <v>133</v>
      </c>
      <c r="M845" s="40" t="s">
        <v>132</v>
      </c>
      <c r="N845" s="41" t="s">
        <v>131</v>
      </c>
      <c r="O845" s="40" t="s">
        <v>405</v>
      </c>
      <c r="P845" s="41" t="s">
        <v>130</v>
      </c>
      <c r="Q845" s="40" t="s">
        <v>175</v>
      </c>
      <c r="R845" s="41" t="s">
        <v>129</v>
      </c>
      <c r="S845" s="40" t="s">
        <v>121</v>
      </c>
      <c r="T845" s="41" t="s">
        <v>128</v>
      </c>
      <c r="U845" s="40"/>
      <c r="V845" s="41" t="s">
        <v>127</v>
      </c>
      <c r="W845" s="40"/>
      <c r="X845" s="41" t="s">
        <v>126</v>
      </c>
      <c r="Y845" s="40"/>
      <c r="Z845" s="41" t="s">
        <v>125</v>
      </c>
      <c r="AA845" s="40"/>
      <c r="AB845" s="39"/>
      <c r="AC845" s="40"/>
      <c r="AD845" s="39" t="s">
        <v>195</v>
      </c>
      <c r="AE845" s="38"/>
      <c r="AF845" s="250"/>
      <c r="AG845" s="250"/>
      <c r="AH845" s="37"/>
      <c r="AI845" s="11"/>
      <c r="AJ845" s="233">
        <f>SUMPRODUCT(LEN($M845:$S848)-LEN(SUBSTITUTE($M845:$S848,"A", "")))</f>
        <v>15</v>
      </c>
      <c r="AK845" s="239">
        <f>SUMPRODUCT(LEN($AD845:$AD848)-LEN(SUBSTITUTE($AD845:$AD848,"A", "")))</f>
        <v>0</v>
      </c>
      <c r="AL845" s="230">
        <f>SUMPRODUCT(LEN($AC845:$AC848)-LEN(SUBSTITUTE($AC845:$AC848,"A", "")))</f>
        <v>0</v>
      </c>
      <c r="AM845" s="233">
        <f>SUMPRODUCT(LEN($M845:$S848)-LEN(SUBSTITUTE($M845:$S848,"S", "")))</f>
        <v>13</v>
      </c>
      <c r="AN845" s="239">
        <f>SUMPRODUCT(LEN($AD845:$AD848)-LEN(SUBSTITUTE($AD845:$AD848,"S", "")))</f>
        <v>3</v>
      </c>
      <c r="AO845" s="230">
        <f>SUMPRODUCT(LEN($AC845:$AC848)-LEN(SUBSTITUTE($AC845:$AC848,"S", "")))</f>
        <v>0</v>
      </c>
      <c r="AP845" s="233">
        <f>SUMPRODUCT(LEN($M845:$S848)-LEN(SUBSTITUTE($M845:$S848,"F", "")))</f>
        <v>0</v>
      </c>
      <c r="AQ845" s="239">
        <f>SUMPRODUCT(LEN($AD845:$AD848)-LEN(SUBSTITUTE($AD845:$AD848,"F", "")))</f>
        <v>0</v>
      </c>
      <c r="AR845" s="230">
        <f>SUMPRODUCT(LEN($AC845:$AC848)-LEN(SUBSTITUTE($AC845:$AC848,"F", "")))</f>
        <v>0</v>
      </c>
      <c r="AS845" s="233">
        <f>SUMPRODUCT(LEN($M845:$S848)-LEN(SUBSTITUTE($M845:$S848,"G", "")))</f>
        <v>1</v>
      </c>
      <c r="AT845" s="239">
        <f>SUMPRODUCT(LEN($AD845:$AD848)-LEN(SUBSTITUTE($AD845:$AD848,"G", "")))</f>
        <v>0</v>
      </c>
      <c r="AU845" s="230">
        <f>SUMPRODUCT(LEN($AC845:$AC848)-LEN(SUBSTITUTE($AC845:$AC848,"G", "")))</f>
        <v>0</v>
      </c>
      <c r="AV845" s="233">
        <f>SUMPRODUCT(LEN($L845:$S848)-LEN(SUBSTITUTE($L845:$S848,"M", "")))</f>
        <v>0</v>
      </c>
      <c r="AW845" s="236">
        <f>SUMPRODUCT(LEN($AD845:$AD848)-LEN(SUBSTITUTE($AD845:$AD848,"M", "")))</f>
        <v>0</v>
      </c>
      <c r="AX845" s="230">
        <f>SUMPRODUCT(LEN($AC845:$AC848)-LEN(SUBSTITUTE($AC845:$AC848,"M", "")))</f>
        <v>0</v>
      </c>
      <c r="AY845" s="291">
        <f>SUMPRODUCT(LEN($AE845:$AE848)-LEN(SUBSTITUTE($AE845:$AE848,"S", "")))</f>
        <v>0</v>
      </c>
      <c r="AZ845" s="227">
        <f>SUMPRODUCT(LEN($AE845:$AE848)-LEN(SUBSTITUTE($AE845:$AE848,"F", "")))</f>
        <v>0</v>
      </c>
      <c r="BA845" s="227">
        <f>SUMPRODUCT(LEN($AE845:$AE848)-LEN(SUBSTITUTE($AE845:$AE848,"G", "")))</f>
        <v>0</v>
      </c>
      <c r="BB845" s="294">
        <f>SUMPRODUCT(LEN($AE845:$AE848)-LEN(SUBSTITUTE($AE845:$AE848,"M", "")))</f>
        <v>0</v>
      </c>
    </row>
    <row r="846" spans="2:62" ht="28.15" customHeight="1" thickBot="1" x14ac:dyDescent="0.25">
      <c r="B846" s="30"/>
      <c r="C846" s="243"/>
      <c r="D846" s="36"/>
      <c r="E846" s="35"/>
      <c r="F846" s="35"/>
      <c r="G846" s="34"/>
      <c r="H846" s="224"/>
      <c r="I846" s="247"/>
      <c r="J846" s="247"/>
      <c r="K846" s="247"/>
      <c r="L846" s="33" t="s">
        <v>123</v>
      </c>
      <c r="M846" s="32" t="s">
        <v>399</v>
      </c>
      <c r="N846" s="33" t="s">
        <v>122</v>
      </c>
      <c r="O846" s="32" t="s">
        <v>187</v>
      </c>
      <c r="P846" s="33" t="s">
        <v>120</v>
      </c>
      <c r="Q846" s="32" t="s">
        <v>113</v>
      </c>
      <c r="R846" s="33" t="s">
        <v>119</v>
      </c>
      <c r="S846" s="32"/>
      <c r="T846" s="33" t="s">
        <v>118</v>
      </c>
      <c r="U846" s="32"/>
      <c r="V846" s="33" t="s">
        <v>117</v>
      </c>
      <c r="W846" s="32"/>
      <c r="X846" s="33" t="s">
        <v>116</v>
      </c>
      <c r="Y846" s="32"/>
      <c r="Z846" s="33" t="s">
        <v>115</v>
      </c>
      <c r="AA846" s="32"/>
      <c r="AB846" s="31"/>
      <c r="AC846" s="32"/>
      <c r="AD846" s="31"/>
      <c r="AE846" s="23"/>
      <c r="AF846" s="251"/>
      <c r="AG846" s="251"/>
      <c r="AH846" s="22"/>
      <c r="AI846" s="11"/>
      <c r="AJ846" s="234"/>
      <c r="AK846" s="240"/>
      <c r="AL846" s="231"/>
      <c r="AM846" s="234"/>
      <c r="AN846" s="240"/>
      <c r="AO846" s="231"/>
      <c r="AP846" s="234"/>
      <c r="AQ846" s="240"/>
      <c r="AR846" s="231"/>
      <c r="AS846" s="234"/>
      <c r="AT846" s="240"/>
      <c r="AU846" s="231"/>
      <c r="AV846" s="234"/>
      <c r="AW846" s="237"/>
      <c r="AX846" s="231"/>
      <c r="AY846" s="292"/>
      <c r="AZ846" s="228"/>
      <c r="BA846" s="228"/>
      <c r="BB846" s="295"/>
    </row>
    <row r="847" spans="2:62" ht="28.15" customHeight="1" x14ac:dyDescent="0.2">
      <c r="B847" s="30"/>
      <c r="C847" s="244"/>
      <c r="D847" s="29"/>
      <c r="E847" s="28"/>
      <c r="F847" s="28"/>
      <c r="G847" s="27"/>
      <c r="H847" s="225"/>
      <c r="I847" s="248"/>
      <c r="J847" s="248"/>
      <c r="K847" s="248"/>
      <c r="L847" s="26" t="s">
        <v>114</v>
      </c>
      <c r="M847" s="25" t="s">
        <v>392</v>
      </c>
      <c r="N847" s="26" t="s">
        <v>112</v>
      </c>
      <c r="O847" s="25" t="s">
        <v>180</v>
      </c>
      <c r="P847" s="26" t="s">
        <v>111</v>
      </c>
      <c r="Q847" s="25" t="s">
        <v>121</v>
      </c>
      <c r="R847" s="26" t="s">
        <v>110</v>
      </c>
      <c r="S847" s="25"/>
      <c r="T847" s="26" t="s">
        <v>109</v>
      </c>
      <c r="U847" s="25"/>
      <c r="V847" s="26" t="s">
        <v>108</v>
      </c>
      <c r="W847" s="25"/>
      <c r="X847" s="26" t="s">
        <v>107</v>
      </c>
      <c r="Y847" s="25"/>
      <c r="Z847" s="26" t="s">
        <v>106</v>
      </c>
      <c r="AA847" s="25"/>
      <c r="AB847" s="24"/>
      <c r="AC847" s="25"/>
      <c r="AD847" s="24"/>
      <c r="AE847" s="23"/>
      <c r="AF847" s="251"/>
      <c r="AG847" s="251"/>
      <c r="AH847" s="22"/>
      <c r="AI847" s="11"/>
      <c r="AJ847" s="234"/>
      <c r="AK847" s="240"/>
      <c r="AL847" s="231"/>
      <c r="AM847" s="234"/>
      <c r="AN847" s="240"/>
      <c r="AO847" s="231"/>
      <c r="AP847" s="234"/>
      <c r="AQ847" s="240"/>
      <c r="AR847" s="231"/>
      <c r="AS847" s="234"/>
      <c r="AT847" s="240"/>
      <c r="AU847" s="231"/>
      <c r="AV847" s="234"/>
      <c r="AW847" s="237"/>
      <c r="AX847" s="231"/>
      <c r="AY847" s="292"/>
      <c r="AZ847" s="228"/>
      <c r="BA847" s="228"/>
      <c r="BB847" s="295"/>
    </row>
    <row r="848" spans="2:62" ht="28.15" customHeight="1" thickBot="1" x14ac:dyDescent="0.25">
      <c r="B848" s="21"/>
      <c r="C848" s="245"/>
      <c r="D848" s="20"/>
      <c r="E848" s="19"/>
      <c r="F848" s="19"/>
      <c r="G848" s="18"/>
      <c r="H848" s="226"/>
      <c r="I848" s="249"/>
      <c r="J848" s="249"/>
      <c r="K848" s="249"/>
      <c r="L848" s="17" t="s">
        <v>105</v>
      </c>
      <c r="M848" s="15" t="s">
        <v>388</v>
      </c>
      <c r="N848" s="17" t="s">
        <v>103</v>
      </c>
      <c r="O848" s="15" t="s">
        <v>188</v>
      </c>
      <c r="P848" s="17" t="s">
        <v>102</v>
      </c>
      <c r="Q848" s="15" t="s">
        <v>121</v>
      </c>
      <c r="R848" s="17" t="s">
        <v>101</v>
      </c>
      <c r="S848" s="15"/>
      <c r="T848" s="17">
        <v>20</v>
      </c>
      <c r="U848" s="15"/>
      <c r="V848" s="17" t="s">
        <v>100</v>
      </c>
      <c r="W848" s="15"/>
      <c r="X848" s="17" t="s">
        <v>99</v>
      </c>
      <c r="Y848" s="15"/>
      <c r="Z848" s="17" t="s">
        <v>98</v>
      </c>
      <c r="AA848" s="15"/>
      <c r="AB848" s="16"/>
      <c r="AC848" s="15"/>
      <c r="AD848" s="14"/>
      <c r="AE848" s="13"/>
      <c r="AF848" s="252"/>
      <c r="AG848" s="252"/>
      <c r="AH848" s="12"/>
      <c r="AI848" s="11"/>
      <c r="AJ848" s="235"/>
      <c r="AK848" s="241"/>
      <c r="AL848" s="232"/>
      <c r="AM848" s="235"/>
      <c r="AN848" s="241"/>
      <c r="AO848" s="232"/>
      <c r="AP848" s="235"/>
      <c r="AQ848" s="241"/>
      <c r="AR848" s="232"/>
      <c r="AS848" s="235"/>
      <c r="AT848" s="241"/>
      <c r="AU848" s="232"/>
      <c r="AV848" s="235"/>
      <c r="AW848" s="238"/>
      <c r="AX848" s="232"/>
      <c r="AY848" s="293"/>
      <c r="AZ848" s="229"/>
      <c r="BA848" s="229"/>
      <c r="BB848" s="296"/>
    </row>
    <row r="849" spans="2:62" ht="85.9" customHeight="1" thickTop="1" thickBot="1" x14ac:dyDescent="0.35">
      <c r="B849" s="105" t="s">
        <v>174</v>
      </c>
      <c r="C849" s="95" t="s">
        <v>173</v>
      </c>
      <c r="D849" s="100" t="s">
        <v>172</v>
      </c>
      <c r="E849" s="104" t="s">
        <v>171</v>
      </c>
      <c r="F849" s="103"/>
      <c r="G849" s="102"/>
      <c r="H849" s="101" t="s">
        <v>170</v>
      </c>
      <c r="I849" s="100" t="s">
        <v>96</v>
      </c>
      <c r="J849" s="100" t="s">
        <v>169</v>
      </c>
      <c r="K849" s="100" t="s">
        <v>97</v>
      </c>
      <c r="L849" s="256" t="s">
        <v>168</v>
      </c>
      <c r="M849" s="262"/>
      <c r="N849" s="256" t="s">
        <v>167</v>
      </c>
      <c r="O849" s="262"/>
      <c r="P849" s="256" t="s">
        <v>167</v>
      </c>
      <c r="Q849" s="257"/>
      <c r="R849" s="256" t="s">
        <v>167</v>
      </c>
      <c r="S849" s="257"/>
      <c r="T849" s="256" t="s">
        <v>167</v>
      </c>
      <c r="U849" s="257"/>
      <c r="V849" s="256" t="s">
        <v>167</v>
      </c>
      <c r="W849" s="257"/>
      <c r="X849" s="256" t="s">
        <v>167</v>
      </c>
      <c r="Y849" s="257"/>
      <c r="Z849" s="256" t="s">
        <v>167</v>
      </c>
      <c r="AA849" s="257"/>
      <c r="AB849" s="261" t="s">
        <v>166</v>
      </c>
      <c r="AC849" s="257"/>
      <c r="AD849" s="101" t="s">
        <v>165</v>
      </c>
      <c r="AE849" s="101" t="s">
        <v>164</v>
      </c>
      <c r="AF849" s="100" t="s">
        <v>163</v>
      </c>
      <c r="AG849" s="100" t="s">
        <v>162</v>
      </c>
      <c r="AH849" s="99" t="s">
        <v>161</v>
      </c>
      <c r="AI849" s="98"/>
      <c r="AJ849" s="96" t="s">
        <v>160</v>
      </c>
      <c r="AK849" s="95" t="s">
        <v>159</v>
      </c>
      <c r="AL849" s="94" t="s">
        <v>158</v>
      </c>
      <c r="AM849" s="96" t="s">
        <v>157</v>
      </c>
      <c r="AN849" s="95" t="s">
        <v>156</v>
      </c>
      <c r="AO849" s="94" t="s">
        <v>155</v>
      </c>
      <c r="AP849" s="96" t="s">
        <v>154</v>
      </c>
      <c r="AQ849" s="95" t="s">
        <v>153</v>
      </c>
      <c r="AR849" s="97" t="s">
        <v>152</v>
      </c>
      <c r="AS849" s="96" t="s">
        <v>151</v>
      </c>
      <c r="AT849" s="95" t="s">
        <v>150</v>
      </c>
      <c r="AU849" s="94" t="s">
        <v>149</v>
      </c>
      <c r="AV849" s="96" t="s">
        <v>148</v>
      </c>
      <c r="AW849" s="95" t="s">
        <v>147</v>
      </c>
      <c r="AX849" s="94" t="s">
        <v>146</v>
      </c>
      <c r="AY849" s="93" t="s">
        <v>145</v>
      </c>
      <c r="AZ849" s="92" t="s">
        <v>144</v>
      </c>
      <c r="BA849" s="92" t="s">
        <v>143</v>
      </c>
      <c r="BB849" s="91" t="s">
        <v>142</v>
      </c>
    </row>
    <row r="850" spans="2:62" ht="48" thickBot="1" x14ac:dyDescent="0.3">
      <c r="B850" s="90" t="s">
        <v>189</v>
      </c>
      <c r="C850" s="89"/>
      <c r="D850" s="88">
        <v>179</v>
      </c>
      <c r="E850" s="258"/>
      <c r="F850" s="259"/>
      <c r="G850" s="260"/>
      <c r="H850" s="87" t="s">
        <v>140</v>
      </c>
      <c r="I850" s="86"/>
      <c r="J850" s="86"/>
      <c r="K850" s="85"/>
      <c r="L850" s="84"/>
      <c r="M850" s="81"/>
      <c r="N850" s="84"/>
      <c r="O850" s="81"/>
      <c r="P850" s="84"/>
      <c r="Q850" s="81"/>
      <c r="R850" s="84"/>
      <c r="S850" s="81"/>
      <c r="T850" s="84"/>
      <c r="U850" s="81"/>
      <c r="V850" s="84"/>
      <c r="W850" s="81"/>
      <c r="X850" s="84"/>
      <c r="Y850" s="81"/>
      <c r="Z850" s="84"/>
      <c r="AA850" s="83"/>
      <c r="AB850" s="82" t="s">
        <v>139</v>
      </c>
      <c r="AC850" s="81"/>
      <c r="AD850" s="81"/>
      <c r="AE850" s="81"/>
      <c r="AF850" s="80"/>
      <c r="AG850" s="80"/>
      <c r="AH850" s="60"/>
      <c r="AI850" s="79" t="s">
        <v>138</v>
      </c>
      <c r="AJ850" s="78">
        <f t="shared" ref="AJ850:BB850" si="112">SUM(AJ852:AJ863)</f>
        <v>57</v>
      </c>
      <c r="AK850" s="77">
        <f t="shared" si="112"/>
        <v>7</v>
      </c>
      <c r="AL850" s="76">
        <f t="shared" si="112"/>
        <v>0</v>
      </c>
      <c r="AM850" s="78">
        <f t="shared" si="112"/>
        <v>53</v>
      </c>
      <c r="AN850" s="77">
        <f t="shared" si="112"/>
        <v>6</v>
      </c>
      <c r="AO850" s="76">
        <f t="shared" si="112"/>
        <v>0</v>
      </c>
      <c r="AP850" s="78">
        <f t="shared" si="112"/>
        <v>1</v>
      </c>
      <c r="AQ850" s="77">
        <f t="shared" si="112"/>
        <v>0</v>
      </c>
      <c r="AR850" s="76">
        <f t="shared" si="112"/>
        <v>0</v>
      </c>
      <c r="AS850" s="78">
        <f t="shared" si="112"/>
        <v>2</v>
      </c>
      <c r="AT850" s="77">
        <f t="shared" si="112"/>
        <v>0</v>
      </c>
      <c r="AU850" s="76">
        <f t="shared" si="112"/>
        <v>0</v>
      </c>
      <c r="AV850" s="78">
        <f t="shared" si="112"/>
        <v>0</v>
      </c>
      <c r="AW850" s="77">
        <f t="shared" si="112"/>
        <v>0</v>
      </c>
      <c r="AX850" s="76">
        <f t="shared" si="112"/>
        <v>0</v>
      </c>
      <c r="AY850" s="75">
        <f t="shared" si="112"/>
        <v>0</v>
      </c>
      <c r="AZ850" s="74">
        <f t="shared" si="112"/>
        <v>0</v>
      </c>
      <c r="BA850" s="74">
        <f t="shared" si="112"/>
        <v>1</v>
      </c>
      <c r="BB850" s="73">
        <f t="shared" si="112"/>
        <v>0</v>
      </c>
      <c r="BC850" s="72" t="s">
        <v>137</v>
      </c>
      <c r="BF850" s="5">
        <f>SUM(AJ850:AL850)/$BG$5</f>
        <v>21.333333333333332</v>
      </c>
      <c r="BG850" s="5">
        <f>SUM(AM850:AO850,AY850)/$BG$5</f>
        <v>19.666666666666668</v>
      </c>
      <c r="BH850" s="5">
        <f>SUM(AP850:AR850,AZ850)/$BG$5</f>
        <v>0.33333333333333331</v>
      </c>
      <c r="BI850" s="5">
        <f>SUM(AS850:AU850,BA850)/$BG$5</f>
        <v>1</v>
      </c>
      <c r="BJ850" s="5">
        <f>SUM(AV850:AX850,BB850)/$BG$5</f>
        <v>0</v>
      </c>
    </row>
    <row r="851" spans="2:62" ht="37.5" thickBot="1" x14ac:dyDescent="0.3">
      <c r="B851" s="71"/>
      <c r="C851" s="70"/>
      <c r="D851" s="69"/>
      <c r="E851" s="68"/>
      <c r="F851" s="68"/>
      <c r="G851" s="67"/>
      <c r="H851" s="66"/>
      <c r="I851" s="64"/>
      <c r="J851" s="64"/>
      <c r="K851" s="65"/>
      <c r="L851" s="64"/>
      <c r="M851" s="62"/>
      <c r="N851" s="64"/>
      <c r="O851" s="62"/>
      <c r="P851" s="64"/>
      <c r="Q851" s="62"/>
      <c r="R851" s="64"/>
      <c r="S851" s="62"/>
      <c r="T851" s="64"/>
      <c r="U851" s="62"/>
      <c r="V851" s="64"/>
      <c r="W851" s="62"/>
      <c r="X851" s="64"/>
      <c r="Y851" s="62"/>
      <c r="Z851" s="64"/>
      <c r="AA851" s="62"/>
      <c r="AB851" s="63"/>
      <c r="AC851" s="62"/>
      <c r="AD851" s="62"/>
      <c r="AE851" s="62"/>
      <c r="AF851" s="61"/>
      <c r="AG851" s="61"/>
      <c r="AH851" s="60"/>
      <c r="AI851" s="59" t="s">
        <v>136</v>
      </c>
      <c r="AJ851" s="58">
        <f t="shared" ref="AJ851:BB851" si="113">AJ850/3</f>
        <v>19</v>
      </c>
      <c r="AK851" s="57">
        <f t="shared" si="113"/>
        <v>2.3333333333333335</v>
      </c>
      <c r="AL851" s="56">
        <f t="shared" si="113"/>
        <v>0</v>
      </c>
      <c r="AM851" s="58">
        <f t="shared" si="113"/>
        <v>17.666666666666668</v>
      </c>
      <c r="AN851" s="57">
        <f t="shared" si="113"/>
        <v>2</v>
      </c>
      <c r="AO851" s="56">
        <f t="shared" si="113"/>
        <v>0</v>
      </c>
      <c r="AP851" s="58">
        <f t="shared" si="113"/>
        <v>0.33333333333333331</v>
      </c>
      <c r="AQ851" s="57">
        <f t="shared" si="113"/>
        <v>0</v>
      </c>
      <c r="AR851" s="56">
        <f t="shared" si="113"/>
        <v>0</v>
      </c>
      <c r="AS851" s="58">
        <f t="shared" si="113"/>
        <v>0.66666666666666663</v>
      </c>
      <c r="AT851" s="57">
        <f t="shared" si="113"/>
        <v>0</v>
      </c>
      <c r="AU851" s="56">
        <f t="shared" si="113"/>
        <v>0</v>
      </c>
      <c r="AV851" s="58">
        <f t="shared" si="113"/>
        <v>0</v>
      </c>
      <c r="AW851" s="57">
        <f t="shared" si="113"/>
        <v>0</v>
      </c>
      <c r="AX851" s="56">
        <f t="shared" si="113"/>
        <v>0</v>
      </c>
      <c r="AY851" s="55">
        <f t="shared" si="113"/>
        <v>0</v>
      </c>
      <c r="AZ851" s="54">
        <f t="shared" si="113"/>
        <v>0</v>
      </c>
      <c r="BA851" s="54">
        <f t="shared" si="113"/>
        <v>0.33333333333333331</v>
      </c>
      <c r="BB851" s="53">
        <f t="shared" si="113"/>
        <v>0</v>
      </c>
      <c r="BC851" s="52" t="s">
        <v>135</v>
      </c>
    </row>
    <row r="852" spans="2:62" ht="28.15" customHeight="1" x14ac:dyDescent="0.2">
      <c r="B852" s="30"/>
      <c r="C852" s="242">
        <v>1</v>
      </c>
      <c r="D852" s="44"/>
      <c r="E852" s="43"/>
      <c r="F852" s="43"/>
      <c r="G852" s="42"/>
      <c r="H852" s="223" t="s">
        <v>384</v>
      </c>
      <c r="I852" s="246">
        <v>53</v>
      </c>
      <c r="J852" s="246">
        <v>18</v>
      </c>
      <c r="K852" s="246">
        <v>7</v>
      </c>
      <c r="L852" s="41" t="s">
        <v>133</v>
      </c>
      <c r="M852" s="40" t="s">
        <v>376</v>
      </c>
      <c r="N852" s="41" t="s">
        <v>131</v>
      </c>
      <c r="O852" s="40" t="s">
        <v>215</v>
      </c>
      <c r="P852" s="41" t="s">
        <v>130</v>
      </c>
      <c r="Q852" s="40" t="s">
        <v>113</v>
      </c>
      <c r="R852" s="41" t="s">
        <v>129</v>
      </c>
      <c r="S852" s="40"/>
      <c r="T852" s="41" t="s">
        <v>128</v>
      </c>
      <c r="U852" s="40"/>
      <c r="V852" s="41" t="s">
        <v>127</v>
      </c>
      <c r="W852" s="40"/>
      <c r="X852" s="41" t="s">
        <v>126</v>
      </c>
      <c r="Y852" s="40"/>
      <c r="Z852" s="41" t="s">
        <v>125</v>
      </c>
      <c r="AA852" s="40"/>
      <c r="AB852" s="39"/>
      <c r="AC852" s="40"/>
      <c r="AD852" s="39" t="s">
        <v>409</v>
      </c>
      <c r="AE852" s="38" t="s">
        <v>414</v>
      </c>
      <c r="AF852" s="250">
        <v>8</v>
      </c>
      <c r="AG852" s="250"/>
      <c r="AH852" s="37"/>
      <c r="AI852" s="11"/>
      <c r="AJ852" s="233">
        <f>SUMPRODUCT(LEN($M852:$S855)-LEN(SUBSTITUTE($M852:$S855,"A", "")))</f>
        <v>13</v>
      </c>
      <c r="AK852" s="239">
        <f>SUMPRODUCT(LEN($AD852:$AD855)-LEN(SUBSTITUTE($AD852:$AD855,"A", "")))</f>
        <v>2</v>
      </c>
      <c r="AL852" s="230">
        <f>SUMPRODUCT(LEN($AC852:$AC855)-LEN(SUBSTITUTE($AC852:$AC855,"A", "")))</f>
        <v>0</v>
      </c>
      <c r="AM852" s="233">
        <f>SUMPRODUCT(LEN($M852:$S855)-LEN(SUBSTITUTE($M852:$S855,"S", "")))</f>
        <v>19</v>
      </c>
      <c r="AN852" s="239">
        <f>SUMPRODUCT(LEN($AD852:$AD855)-LEN(SUBSTITUTE($AD852:$AD855,"S", "")))</f>
        <v>6</v>
      </c>
      <c r="AO852" s="230">
        <f>SUMPRODUCT(LEN($AC852:$AC855)-LEN(SUBSTITUTE($AC852:$AC855,"S", "")))</f>
        <v>0</v>
      </c>
      <c r="AP852" s="233">
        <f>SUMPRODUCT(LEN($M852:$S855)-LEN(SUBSTITUTE($M852:$S855,"F", "")))</f>
        <v>1</v>
      </c>
      <c r="AQ852" s="239">
        <f>SUMPRODUCT(LEN($AD852:$AD855)-LEN(SUBSTITUTE($AD852:$AD855,"F", "")))</f>
        <v>0</v>
      </c>
      <c r="AR852" s="230">
        <f>SUMPRODUCT(LEN($AC852:$AC855)-LEN(SUBSTITUTE($AC852:$AC855,"F", "")))</f>
        <v>0</v>
      </c>
      <c r="AS852" s="233">
        <f>SUMPRODUCT(LEN($M852:$S855)-LEN(SUBSTITUTE($M852:$S855,"G", "")))</f>
        <v>0</v>
      </c>
      <c r="AT852" s="239">
        <f>SUMPRODUCT(LEN($AD852:$AD855)-LEN(SUBSTITUTE($AD852:$AD855,"G", "")))</f>
        <v>0</v>
      </c>
      <c r="AU852" s="230">
        <f>SUMPRODUCT(LEN($AC852:$AC855)-LEN(SUBSTITUTE($AC852:$AC855,"G", "")))</f>
        <v>0</v>
      </c>
      <c r="AV852" s="233">
        <f>SUMPRODUCT(LEN($L852:$S855)-LEN(SUBSTITUTE($L852:$S855,"M", "")))</f>
        <v>0</v>
      </c>
      <c r="AW852" s="236">
        <f>SUMPRODUCT(LEN($AD852:$AD855)-LEN(SUBSTITUTE($AD852:$AD855,"M", "")))</f>
        <v>0</v>
      </c>
      <c r="AX852" s="230">
        <f>SUMPRODUCT(LEN($AC852:$AC855)-LEN(SUBSTITUTE($AC852:$AC855,"M", "")))</f>
        <v>0</v>
      </c>
      <c r="AY852" s="291">
        <f>SUMPRODUCT(LEN($AE852:$AE855)-LEN(SUBSTITUTE($AE852:$AE855,"S", "")))</f>
        <v>0</v>
      </c>
      <c r="AZ852" s="227">
        <f>SUMPRODUCT(LEN($AE852:$AE855)-LEN(SUBSTITUTE($AE852:$AE855,"F", "")))</f>
        <v>0</v>
      </c>
      <c r="BA852" s="227">
        <f>SUMPRODUCT(LEN($AE852:$AE855)-LEN(SUBSTITUTE($AE852:$AE855,"G", "")))</f>
        <v>1</v>
      </c>
      <c r="BB852" s="294">
        <f>SUMPRODUCT(LEN($AE852:$AE855)-LEN(SUBSTITUTE($AE852:$AE855,"M", "")))</f>
        <v>0</v>
      </c>
    </row>
    <row r="853" spans="2:62" ht="28.15" customHeight="1" thickBot="1" x14ac:dyDescent="0.25">
      <c r="B853" s="30"/>
      <c r="C853" s="243"/>
      <c r="D853" s="36"/>
      <c r="E853" s="35"/>
      <c r="F853" s="35"/>
      <c r="G853" s="34"/>
      <c r="H853" s="224"/>
      <c r="I853" s="247"/>
      <c r="J853" s="247"/>
      <c r="K853" s="247"/>
      <c r="L853" s="33" t="s">
        <v>123</v>
      </c>
      <c r="M853" s="32" t="s">
        <v>423</v>
      </c>
      <c r="N853" s="33" t="s">
        <v>122</v>
      </c>
      <c r="O853" s="32" t="s">
        <v>188</v>
      </c>
      <c r="P853" s="33" t="s">
        <v>120</v>
      </c>
      <c r="Q853" s="32" t="s">
        <v>113</v>
      </c>
      <c r="R853" s="33" t="s">
        <v>119</v>
      </c>
      <c r="S853" s="32"/>
      <c r="T853" s="33" t="s">
        <v>118</v>
      </c>
      <c r="U853" s="32"/>
      <c r="V853" s="33" t="s">
        <v>117</v>
      </c>
      <c r="W853" s="32"/>
      <c r="X853" s="33" t="s">
        <v>116</v>
      </c>
      <c r="Y853" s="32"/>
      <c r="Z853" s="33" t="s">
        <v>115</v>
      </c>
      <c r="AA853" s="32"/>
      <c r="AB853" s="31"/>
      <c r="AC853" s="32"/>
      <c r="AD853" s="31" t="s">
        <v>187</v>
      </c>
      <c r="AE853" s="23"/>
      <c r="AF853" s="251"/>
      <c r="AG853" s="251"/>
      <c r="AH853" s="22"/>
      <c r="AI853" s="11"/>
      <c r="AJ853" s="234"/>
      <c r="AK853" s="240"/>
      <c r="AL853" s="231"/>
      <c r="AM853" s="234"/>
      <c r="AN853" s="240"/>
      <c r="AO853" s="231"/>
      <c r="AP853" s="234"/>
      <c r="AQ853" s="240"/>
      <c r="AR853" s="231"/>
      <c r="AS853" s="234"/>
      <c r="AT853" s="240"/>
      <c r="AU853" s="231"/>
      <c r="AV853" s="234"/>
      <c r="AW853" s="237"/>
      <c r="AX853" s="231"/>
      <c r="AY853" s="292"/>
      <c r="AZ853" s="228"/>
      <c r="BA853" s="228"/>
      <c r="BB853" s="295"/>
    </row>
    <row r="854" spans="2:62" ht="28.15" customHeight="1" x14ac:dyDescent="0.2">
      <c r="B854" s="30"/>
      <c r="C854" s="244"/>
      <c r="D854" s="29"/>
      <c r="E854" s="28"/>
      <c r="F854" s="28"/>
      <c r="G854" s="27"/>
      <c r="H854" s="225"/>
      <c r="I854" s="248"/>
      <c r="J854" s="248"/>
      <c r="K854" s="248"/>
      <c r="L854" s="26" t="s">
        <v>114</v>
      </c>
      <c r="M854" s="25" t="s">
        <v>422</v>
      </c>
      <c r="N854" s="26" t="s">
        <v>112</v>
      </c>
      <c r="O854" s="25" t="s">
        <v>187</v>
      </c>
      <c r="P854" s="26" t="s">
        <v>111</v>
      </c>
      <c r="Q854" s="25" t="s">
        <v>121</v>
      </c>
      <c r="R854" s="26" t="s">
        <v>110</v>
      </c>
      <c r="S854" s="25"/>
      <c r="T854" s="26" t="s">
        <v>109</v>
      </c>
      <c r="U854" s="25"/>
      <c r="V854" s="26" t="s">
        <v>108</v>
      </c>
      <c r="W854" s="25"/>
      <c r="X854" s="26" t="s">
        <v>107</v>
      </c>
      <c r="Y854" s="25"/>
      <c r="Z854" s="26" t="s">
        <v>106</v>
      </c>
      <c r="AA854" s="25"/>
      <c r="AB854" s="24"/>
      <c r="AC854" s="25"/>
      <c r="AD854" s="24"/>
      <c r="AE854" s="23"/>
      <c r="AF854" s="251"/>
      <c r="AG854" s="251"/>
      <c r="AH854" s="22"/>
      <c r="AI854" s="11"/>
      <c r="AJ854" s="234"/>
      <c r="AK854" s="240"/>
      <c r="AL854" s="231"/>
      <c r="AM854" s="234"/>
      <c r="AN854" s="240"/>
      <c r="AO854" s="231"/>
      <c r="AP854" s="234"/>
      <c r="AQ854" s="240"/>
      <c r="AR854" s="231"/>
      <c r="AS854" s="234"/>
      <c r="AT854" s="240"/>
      <c r="AU854" s="231"/>
      <c r="AV854" s="234"/>
      <c r="AW854" s="237"/>
      <c r="AX854" s="231"/>
      <c r="AY854" s="292"/>
      <c r="AZ854" s="228"/>
      <c r="BA854" s="228"/>
      <c r="BB854" s="295"/>
    </row>
    <row r="855" spans="2:62" ht="28.15" customHeight="1" thickBot="1" x14ac:dyDescent="0.25">
      <c r="B855" s="30"/>
      <c r="C855" s="253"/>
      <c r="D855" s="51"/>
      <c r="E855" s="50"/>
      <c r="F855" s="50"/>
      <c r="G855" s="49"/>
      <c r="H855" s="226"/>
      <c r="I855" s="254"/>
      <c r="J855" s="254"/>
      <c r="K855" s="254"/>
      <c r="L855" s="48" t="s">
        <v>105</v>
      </c>
      <c r="M855" s="47" t="s">
        <v>203</v>
      </c>
      <c r="N855" s="48" t="s">
        <v>103</v>
      </c>
      <c r="O855" s="47" t="s">
        <v>188</v>
      </c>
      <c r="P855" s="48" t="s">
        <v>102</v>
      </c>
      <c r="Q855" s="47"/>
      <c r="R855" s="48" t="s">
        <v>101</v>
      </c>
      <c r="S855" s="47"/>
      <c r="T855" s="48">
        <v>20</v>
      </c>
      <c r="U855" s="47"/>
      <c r="V855" s="48" t="s">
        <v>100</v>
      </c>
      <c r="W855" s="47"/>
      <c r="X855" s="48" t="s">
        <v>99</v>
      </c>
      <c r="Y855" s="47"/>
      <c r="Z855" s="48" t="s">
        <v>98</v>
      </c>
      <c r="AA855" s="47"/>
      <c r="AB855" s="16"/>
      <c r="AC855" s="47"/>
      <c r="AD855" s="16"/>
      <c r="AE855" s="46"/>
      <c r="AF855" s="255"/>
      <c r="AG855" s="255"/>
      <c r="AH855" s="45"/>
      <c r="AI855" s="11"/>
      <c r="AJ855" s="235"/>
      <c r="AK855" s="241"/>
      <c r="AL855" s="232"/>
      <c r="AM855" s="235"/>
      <c r="AN855" s="241"/>
      <c r="AO855" s="232"/>
      <c r="AP855" s="235"/>
      <c r="AQ855" s="241"/>
      <c r="AR855" s="232"/>
      <c r="AS855" s="235"/>
      <c r="AT855" s="241"/>
      <c r="AU855" s="232"/>
      <c r="AV855" s="235"/>
      <c r="AW855" s="238"/>
      <c r="AX855" s="232"/>
      <c r="AY855" s="293"/>
      <c r="AZ855" s="229"/>
      <c r="BA855" s="229"/>
      <c r="BB855" s="296"/>
    </row>
    <row r="856" spans="2:62" ht="28.15" customHeight="1" x14ac:dyDescent="0.2">
      <c r="B856" s="30"/>
      <c r="C856" s="242">
        <v>2</v>
      </c>
      <c r="D856" s="44"/>
      <c r="E856" s="43"/>
      <c r="F856" s="43"/>
      <c r="G856" s="42"/>
      <c r="H856" s="223"/>
      <c r="I856" s="246">
        <v>50</v>
      </c>
      <c r="J856" s="246">
        <v>19</v>
      </c>
      <c r="K856" s="246">
        <v>7</v>
      </c>
      <c r="L856" s="41" t="s">
        <v>133</v>
      </c>
      <c r="M856" s="40" t="s">
        <v>132</v>
      </c>
      <c r="N856" s="41" t="s">
        <v>131</v>
      </c>
      <c r="O856" s="40" t="s">
        <v>421</v>
      </c>
      <c r="P856" s="41" t="s">
        <v>130</v>
      </c>
      <c r="Q856" s="40" t="s">
        <v>188</v>
      </c>
      <c r="R856" s="41" t="s">
        <v>129</v>
      </c>
      <c r="S856" s="40"/>
      <c r="T856" s="41" t="s">
        <v>128</v>
      </c>
      <c r="U856" s="40"/>
      <c r="V856" s="41" t="s">
        <v>127</v>
      </c>
      <c r="W856" s="40"/>
      <c r="X856" s="41" t="s">
        <v>126</v>
      </c>
      <c r="Y856" s="40"/>
      <c r="Z856" s="41" t="s">
        <v>125</v>
      </c>
      <c r="AA856" s="40"/>
      <c r="AB856" s="39"/>
      <c r="AC856" s="40"/>
      <c r="AD856" s="39" t="s">
        <v>417</v>
      </c>
      <c r="AE856" s="38"/>
      <c r="AF856" s="250"/>
      <c r="AG856" s="250"/>
      <c r="AH856" s="37"/>
      <c r="AI856" s="11"/>
      <c r="AJ856" s="233">
        <f>SUMPRODUCT(LEN($M856:$S859)-LEN(SUBSTITUTE($M856:$S859,"A", "")))</f>
        <v>17</v>
      </c>
      <c r="AK856" s="239">
        <f>SUMPRODUCT(LEN($AD856:$AD859)-LEN(SUBSTITUTE($AD856:$AD859,"A", "")))</f>
        <v>5</v>
      </c>
      <c r="AL856" s="230">
        <f>SUMPRODUCT(LEN($AC856:$AC859)-LEN(SUBSTITUTE($AC856:$AC859,"A", "")))</f>
        <v>0</v>
      </c>
      <c r="AM856" s="233">
        <f>SUMPRODUCT(LEN($M856:$S859)-LEN(SUBSTITUTE($M856:$S859,"S", "")))</f>
        <v>18</v>
      </c>
      <c r="AN856" s="239">
        <f>SUMPRODUCT(LEN($AD856:$AD859)-LEN(SUBSTITUTE($AD856:$AD859,"S", "")))</f>
        <v>0</v>
      </c>
      <c r="AO856" s="230">
        <f>SUMPRODUCT(LEN($AC856:$AC859)-LEN(SUBSTITUTE($AC856:$AC859,"S", "")))</f>
        <v>0</v>
      </c>
      <c r="AP856" s="233">
        <f>SUMPRODUCT(LEN($M856:$S859)-LEN(SUBSTITUTE($M856:$S859,"F", "")))</f>
        <v>0</v>
      </c>
      <c r="AQ856" s="239">
        <f>SUMPRODUCT(LEN($AD856:$AD859)-LEN(SUBSTITUTE($AD856:$AD859,"F", "")))</f>
        <v>0</v>
      </c>
      <c r="AR856" s="230">
        <f>SUMPRODUCT(LEN($AC856:$AC859)-LEN(SUBSTITUTE($AC856:$AC859,"F", "")))</f>
        <v>0</v>
      </c>
      <c r="AS856" s="233">
        <f>SUMPRODUCT(LEN($M856:$S859)-LEN(SUBSTITUTE($M856:$S859,"G", "")))</f>
        <v>0</v>
      </c>
      <c r="AT856" s="239">
        <f>SUMPRODUCT(LEN($AD856:$AD859)-LEN(SUBSTITUTE($AD856:$AD859,"G", "")))</f>
        <v>0</v>
      </c>
      <c r="AU856" s="230">
        <f>SUMPRODUCT(LEN($AC856:$AC859)-LEN(SUBSTITUTE($AC856:$AC859,"G", "")))</f>
        <v>0</v>
      </c>
      <c r="AV856" s="233">
        <f>SUMPRODUCT(LEN($L856:$S859)-LEN(SUBSTITUTE($L856:$S859,"M", "")))</f>
        <v>0</v>
      </c>
      <c r="AW856" s="236">
        <f>SUMPRODUCT(LEN($AD856:$AD859)-LEN(SUBSTITUTE($AD856:$AD859,"M", "")))</f>
        <v>0</v>
      </c>
      <c r="AX856" s="230">
        <f>SUMPRODUCT(LEN($AC856:$AC859)-LEN(SUBSTITUTE($AC856:$AC859,"M", "")))</f>
        <v>0</v>
      </c>
      <c r="AY856" s="291">
        <f>SUMPRODUCT(LEN($AE856:$AE859)-LEN(SUBSTITUTE($AE856:$AE859,"S", "")))</f>
        <v>0</v>
      </c>
      <c r="AZ856" s="227">
        <f>SUMPRODUCT(LEN($AE856:$AE859)-LEN(SUBSTITUTE($AE856:$AE859,"F", "")))</f>
        <v>0</v>
      </c>
      <c r="BA856" s="227">
        <f>SUMPRODUCT(LEN($AE856:$AE859)-LEN(SUBSTITUTE($AE856:$AE859,"G", "")))</f>
        <v>0</v>
      </c>
      <c r="BB856" s="294">
        <f>SUMPRODUCT(LEN($AE856:$AE859)-LEN(SUBSTITUTE($AE856:$AE859,"M", "")))</f>
        <v>0</v>
      </c>
    </row>
    <row r="857" spans="2:62" ht="28.15" customHeight="1" thickBot="1" x14ac:dyDescent="0.25">
      <c r="B857" s="30"/>
      <c r="C857" s="243"/>
      <c r="D857" s="36"/>
      <c r="E857" s="35"/>
      <c r="F857" s="35"/>
      <c r="G857" s="34"/>
      <c r="H857" s="224"/>
      <c r="I857" s="247"/>
      <c r="J857" s="247"/>
      <c r="K857" s="247"/>
      <c r="L857" s="33" t="s">
        <v>123</v>
      </c>
      <c r="M857" s="32" t="s">
        <v>187</v>
      </c>
      <c r="N857" s="33" t="s">
        <v>122</v>
      </c>
      <c r="O857" s="32" t="s">
        <v>215</v>
      </c>
      <c r="P857" s="33" t="s">
        <v>120</v>
      </c>
      <c r="Q857" s="32" t="s">
        <v>175</v>
      </c>
      <c r="R857" s="33" t="s">
        <v>119</v>
      </c>
      <c r="S857" s="32"/>
      <c r="T857" s="33" t="s">
        <v>118</v>
      </c>
      <c r="U857" s="32"/>
      <c r="V857" s="33" t="s">
        <v>117</v>
      </c>
      <c r="W857" s="32"/>
      <c r="X857" s="33" t="s">
        <v>116</v>
      </c>
      <c r="Y857" s="32"/>
      <c r="Z857" s="33" t="s">
        <v>115</v>
      </c>
      <c r="AA857" s="32"/>
      <c r="AB857" s="31"/>
      <c r="AC857" s="32"/>
      <c r="AD857" s="31"/>
      <c r="AE857" s="23"/>
      <c r="AF857" s="251"/>
      <c r="AG857" s="251"/>
      <c r="AH857" s="22"/>
      <c r="AI857" s="11"/>
      <c r="AJ857" s="234"/>
      <c r="AK857" s="240"/>
      <c r="AL857" s="231"/>
      <c r="AM857" s="234"/>
      <c r="AN857" s="240"/>
      <c r="AO857" s="231"/>
      <c r="AP857" s="234"/>
      <c r="AQ857" s="240"/>
      <c r="AR857" s="231"/>
      <c r="AS857" s="234"/>
      <c r="AT857" s="240"/>
      <c r="AU857" s="231"/>
      <c r="AV857" s="234"/>
      <c r="AW857" s="237"/>
      <c r="AX857" s="231"/>
      <c r="AY857" s="292"/>
      <c r="AZ857" s="228"/>
      <c r="BA857" s="228"/>
      <c r="BB857" s="295"/>
    </row>
    <row r="858" spans="2:62" ht="28.15" customHeight="1" x14ac:dyDescent="0.2">
      <c r="B858" s="30"/>
      <c r="C858" s="244"/>
      <c r="D858" s="29"/>
      <c r="E858" s="28"/>
      <c r="F858" s="28"/>
      <c r="G858" s="27"/>
      <c r="H858" s="225"/>
      <c r="I858" s="248"/>
      <c r="J858" s="248"/>
      <c r="K858" s="248"/>
      <c r="L858" s="26" t="s">
        <v>114</v>
      </c>
      <c r="M858" s="25" t="s">
        <v>381</v>
      </c>
      <c r="N858" s="26" t="s">
        <v>112</v>
      </c>
      <c r="O858" s="25" t="s">
        <v>421</v>
      </c>
      <c r="P858" s="26" t="s">
        <v>111</v>
      </c>
      <c r="Q858" s="25" t="s">
        <v>175</v>
      </c>
      <c r="R858" s="26" t="s">
        <v>110</v>
      </c>
      <c r="S858" s="25"/>
      <c r="T858" s="26" t="s">
        <v>109</v>
      </c>
      <c r="U858" s="25"/>
      <c r="V858" s="26" t="s">
        <v>108</v>
      </c>
      <c r="W858" s="25"/>
      <c r="X858" s="26" t="s">
        <v>107</v>
      </c>
      <c r="Y858" s="25"/>
      <c r="Z858" s="26" t="s">
        <v>106</v>
      </c>
      <c r="AA858" s="25"/>
      <c r="AB858" s="24"/>
      <c r="AC858" s="25"/>
      <c r="AD858" s="24"/>
      <c r="AE858" s="23"/>
      <c r="AF858" s="251"/>
      <c r="AG858" s="251"/>
      <c r="AH858" s="22"/>
      <c r="AI858" s="11"/>
      <c r="AJ858" s="234"/>
      <c r="AK858" s="240"/>
      <c r="AL858" s="231"/>
      <c r="AM858" s="234"/>
      <c r="AN858" s="240"/>
      <c r="AO858" s="231"/>
      <c r="AP858" s="234"/>
      <c r="AQ858" s="240"/>
      <c r="AR858" s="231"/>
      <c r="AS858" s="234"/>
      <c r="AT858" s="240"/>
      <c r="AU858" s="231"/>
      <c r="AV858" s="234"/>
      <c r="AW858" s="237"/>
      <c r="AX858" s="231"/>
      <c r="AY858" s="292"/>
      <c r="AZ858" s="228"/>
      <c r="BA858" s="228"/>
      <c r="BB858" s="295"/>
    </row>
    <row r="859" spans="2:62" ht="28.15" customHeight="1" thickBot="1" x14ac:dyDescent="0.25">
      <c r="B859" s="30"/>
      <c r="C859" s="253"/>
      <c r="D859" s="51"/>
      <c r="E859" s="50"/>
      <c r="F859" s="50"/>
      <c r="G859" s="49"/>
      <c r="H859" s="226"/>
      <c r="I859" s="254"/>
      <c r="J859" s="254"/>
      <c r="K859" s="254"/>
      <c r="L859" s="48" t="s">
        <v>105</v>
      </c>
      <c r="M859" s="47" t="s">
        <v>421</v>
      </c>
      <c r="N859" s="48" t="s">
        <v>103</v>
      </c>
      <c r="O859" s="47" t="s">
        <v>188</v>
      </c>
      <c r="P859" s="48" t="s">
        <v>102</v>
      </c>
      <c r="Q859" s="47" t="s">
        <v>121</v>
      </c>
      <c r="R859" s="48" t="s">
        <v>101</v>
      </c>
      <c r="S859" s="47"/>
      <c r="T859" s="48">
        <v>20</v>
      </c>
      <c r="U859" s="47"/>
      <c r="V859" s="48" t="s">
        <v>100</v>
      </c>
      <c r="W859" s="47"/>
      <c r="X859" s="48" t="s">
        <v>99</v>
      </c>
      <c r="Y859" s="47"/>
      <c r="Z859" s="48" t="s">
        <v>98</v>
      </c>
      <c r="AA859" s="47"/>
      <c r="AB859" s="16"/>
      <c r="AC859" s="47"/>
      <c r="AD859" s="16"/>
      <c r="AE859" s="46"/>
      <c r="AF859" s="255"/>
      <c r="AG859" s="255"/>
      <c r="AH859" s="45"/>
      <c r="AI859" s="11"/>
      <c r="AJ859" s="235"/>
      <c r="AK859" s="241"/>
      <c r="AL859" s="232"/>
      <c r="AM859" s="235"/>
      <c r="AN859" s="241"/>
      <c r="AO859" s="232"/>
      <c r="AP859" s="235"/>
      <c r="AQ859" s="241"/>
      <c r="AR859" s="232"/>
      <c r="AS859" s="235"/>
      <c r="AT859" s="241"/>
      <c r="AU859" s="232"/>
      <c r="AV859" s="235"/>
      <c r="AW859" s="238"/>
      <c r="AX859" s="232"/>
      <c r="AY859" s="293"/>
      <c r="AZ859" s="229"/>
      <c r="BA859" s="229"/>
      <c r="BB859" s="296"/>
    </row>
    <row r="860" spans="2:62" ht="28.15" customHeight="1" x14ac:dyDescent="0.2">
      <c r="B860" s="30"/>
      <c r="C860" s="242">
        <v>3</v>
      </c>
      <c r="D860" s="44"/>
      <c r="E860" s="43"/>
      <c r="F860" s="43"/>
      <c r="G860" s="42"/>
      <c r="H860" s="223"/>
      <c r="I860" s="246">
        <v>55</v>
      </c>
      <c r="J860" s="246">
        <v>19</v>
      </c>
      <c r="K860" s="246">
        <v>5</v>
      </c>
      <c r="L860" s="41" t="s">
        <v>133</v>
      </c>
      <c r="M860" s="40" t="s">
        <v>420</v>
      </c>
      <c r="N860" s="41" t="s">
        <v>131</v>
      </c>
      <c r="O860" s="40" t="s">
        <v>376</v>
      </c>
      <c r="P860" s="41" t="s">
        <v>130</v>
      </c>
      <c r="Q860" s="40" t="s">
        <v>217</v>
      </c>
      <c r="R860" s="41" t="s">
        <v>129</v>
      </c>
      <c r="S860" s="40" t="s">
        <v>121</v>
      </c>
      <c r="T860" s="41" t="s">
        <v>128</v>
      </c>
      <c r="U860" s="40"/>
      <c r="V860" s="41" t="s">
        <v>127</v>
      </c>
      <c r="W860" s="40"/>
      <c r="X860" s="41" t="s">
        <v>126</v>
      </c>
      <c r="Y860" s="40"/>
      <c r="Z860" s="41" t="s">
        <v>125</v>
      </c>
      <c r="AA860" s="40"/>
      <c r="AB860" s="39"/>
      <c r="AC860" s="40"/>
      <c r="AD860" s="39"/>
      <c r="AE860" s="38"/>
      <c r="AF860" s="250"/>
      <c r="AG860" s="250"/>
      <c r="AH860" s="37"/>
      <c r="AI860" s="11"/>
      <c r="AJ860" s="233">
        <f>SUMPRODUCT(LEN($M860:$S863)-LEN(SUBSTITUTE($M860:$S863,"A", "")))</f>
        <v>27</v>
      </c>
      <c r="AK860" s="239">
        <f>SUMPRODUCT(LEN($AD860:$AD863)-LEN(SUBSTITUTE($AD860:$AD863,"A", "")))</f>
        <v>0</v>
      </c>
      <c r="AL860" s="230">
        <f>SUMPRODUCT(LEN($AC860:$AC863)-LEN(SUBSTITUTE($AC860:$AC863,"A", "")))</f>
        <v>0</v>
      </c>
      <c r="AM860" s="233">
        <f>SUMPRODUCT(LEN($M860:$S863)-LEN(SUBSTITUTE($M860:$S863,"S", "")))</f>
        <v>16</v>
      </c>
      <c r="AN860" s="239">
        <f>SUMPRODUCT(LEN($AD860:$AD863)-LEN(SUBSTITUTE($AD860:$AD863,"S", "")))</f>
        <v>0</v>
      </c>
      <c r="AO860" s="230">
        <f>SUMPRODUCT(LEN($AC860:$AC863)-LEN(SUBSTITUTE($AC860:$AC863,"S", "")))</f>
        <v>0</v>
      </c>
      <c r="AP860" s="233">
        <f>SUMPRODUCT(LEN($M860:$S863)-LEN(SUBSTITUTE($M860:$S863,"F", "")))</f>
        <v>0</v>
      </c>
      <c r="AQ860" s="239">
        <f>SUMPRODUCT(LEN($AD860:$AD863)-LEN(SUBSTITUTE($AD860:$AD863,"F", "")))</f>
        <v>0</v>
      </c>
      <c r="AR860" s="230">
        <f>SUMPRODUCT(LEN($AC860:$AC863)-LEN(SUBSTITUTE($AC860:$AC863,"F", "")))</f>
        <v>0</v>
      </c>
      <c r="AS860" s="233">
        <f>SUMPRODUCT(LEN($M860:$S863)-LEN(SUBSTITUTE($M860:$S863,"G", "")))</f>
        <v>2</v>
      </c>
      <c r="AT860" s="239">
        <f>SUMPRODUCT(LEN($AD860:$AD863)-LEN(SUBSTITUTE($AD860:$AD863,"G", "")))</f>
        <v>0</v>
      </c>
      <c r="AU860" s="230">
        <f>SUMPRODUCT(LEN($AC860:$AC863)-LEN(SUBSTITUTE($AC860:$AC863,"G", "")))</f>
        <v>0</v>
      </c>
      <c r="AV860" s="233">
        <f>SUMPRODUCT(LEN($L860:$S863)-LEN(SUBSTITUTE($L860:$S863,"M", "")))</f>
        <v>0</v>
      </c>
      <c r="AW860" s="236">
        <f>SUMPRODUCT(LEN($AD860:$AD863)-LEN(SUBSTITUTE($AD860:$AD863,"M", "")))</f>
        <v>0</v>
      </c>
      <c r="AX860" s="230">
        <f>SUMPRODUCT(LEN($AC860:$AC863)-LEN(SUBSTITUTE($AC860:$AC863,"M", "")))</f>
        <v>0</v>
      </c>
      <c r="AY860" s="291">
        <f>SUMPRODUCT(LEN($AE860:$AE863)-LEN(SUBSTITUTE($AE860:$AE863,"S", "")))</f>
        <v>0</v>
      </c>
      <c r="AZ860" s="227">
        <f>SUMPRODUCT(LEN($AE860:$AE863)-LEN(SUBSTITUTE($AE860:$AE863,"F", "")))</f>
        <v>0</v>
      </c>
      <c r="BA860" s="227">
        <f>SUMPRODUCT(LEN($AE860:$AE863)-LEN(SUBSTITUTE($AE860:$AE863,"G", "")))</f>
        <v>0</v>
      </c>
      <c r="BB860" s="294">
        <f>SUMPRODUCT(LEN($AE860:$AE863)-LEN(SUBSTITUTE($AE860:$AE863,"M", "")))</f>
        <v>0</v>
      </c>
    </row>
    <row r="861" spans="2:62" ht="28.15" customHeight="1" thickBot="1" x14ac:dyDescent="0.25">
      <c r="B861" s="30"/>
      <c r="C861" s="243"/>
      <c r="D861" s="36"/>
      <c r="E861" s="35"/>
      <c r="F861" s="35"/>
      <c r="G861" s="34"/>
      <c r="H861" s="224"/>
      <c r="I861" s="247"/>
      <c r="J861" s="247"/>
      <c r="K861" s="247"/>
      <c r="L861" s="33" t="s">
        <v>123</v>
      </c>
      <c r="M861" s="32" t="s">
        <v>419</v>
      </c>
      <c r="N861" s="33" t="s">
        <v>122</v>
      </c>
      <c r="O861" s="32" t="s">
        <v>376</v>
      </c>
      <c r="P861" s="33" t="s">
        <v>120</v>
      </c>
      <c r="Q861" s="32" t="s">
        <v>195</v>
      </c>
      <c r="R861" s="33" t="s">
        <v>119</v>
      </c>
      <c r="S861" s="32"/>
      <c r="T861" s="33" t="s">
        <v>118</v>
      </c>
      <c r="U861" s="32"/>
      <c r="V861" s="33" t="s">
        <v>117</v>
      </c>
      <c r="W861" s="32"/>
      <c r="X861" s="33" t="s">
        <v>116</v>
      </c>
      <c r="Y861" s="32"/>
      <c r="Z861" s="33" t="s">
        <v>115</v>
      </c>
      <c r="AA861" s="32"/>
      <c r="AB861" s="31"/>
      <c r="AC861" s="32"/>
      <c r="AD861" s="31"/>
      <c r="AE861" s="23"/>
      <c r="AF861" s="251"/>
      <c r="AG861" s="251"/>
      <c r="AH861" s="22"/>
      <c r="AI861" s="11"/>
      <c r="AJ861" s="234"/>
      <c r="AK861" s="240"/>
      <c r="AL861" s="231"/>
      <c r="AM861" s="234"/>
      <c r="AN861" s="240"/>
      <c r="AO861" s="231"/>
      <c r="AP861" s="234"/>
      <c r="AQ861" s="240"/>
      <c r="AR861" s="231"/>
      <c r="AS861" s="234"/>
      <c r="AT861" s="240"/>
      <c r="AU861" s="231"/>
      <c r="AV861" s="234"/>
      <c r="AW861" s="237"/>
      <c r="AX861" s="231"/>
      <c r="AY861" s="292"/>
      <c r="AZ861" s="228"/>
      <c r="BA861" s="228"/>
      <c r="BB861" s="295"/>
    </row>
    <row r="862" spans="2:62" ht="28.15" customHeight="1" x14ac:dyDescent="0.2">
      <c r="B862" s="30"/>
      <c r="C862" s="244"/>
      <c r="D862" s="29"/>
      <c r="E862" s="28"/>
      <c r="F862" s="28"/>
      <c r="G862" s="27"/>
      <c r="H862" s="225"/>
      <c r="I862" s="248"/>
      <c r="J862" s="248"/>
      <c r="K862" s="248"/>
      <c r="L862" s="26" t="s">
        <v>114</v>
      </c>
      <c r="M862" s="25" t="s">
        <v>418</v>
      </c>
      <c r="N862" s="26" t="s">
        <v>112</v>
      </c>
      <c r="O862" s="25" t="s">
        <v>217</v>
      </c>
      <c r="P862" s="26" t="s">
        <v>111</v>
      </c>
      <c r="Q862" s="25" t="s">
        <v>195</v>
      </c>
      <c r="R862" s="26" t="s">
        <v>110</v>
      </c>
      <c r="S862" s="25"/>
      <c r="T862" s="26" t="s">
        <v>109</v>
      </c>
      <c r="U862" s="25"/>
      <c r="V862" s="26" t="s">
        <v>108</v>
      </c>
      <c r="W862" s="25"/>
      <c r="X862" s="26" t="s">
        <v>107</v>
      </c>
      <c r="Y862" s="25"/>
      <c r="Z862" s="26" t="s">
        <v>106</v>
      </c>
      <c r="AA862" s="25"/>
      <c r="AB862" s="24"/>
      <c r="AC862" s="25"/>
      <c r="AD862" s="24"/>
      <c r="AE862" s="23"/>
      <c r="AF862" s="251"/>
      <c r="AG862" s="251"/>
      <c r="AH862" s="22"/>
      <c r="AI862" s="11"/>
      <c r="AJ862" s="234"/>
      <c r="AK862" s="240"/>
      <c r="AL862" s="231"/>
      <c r="AM862" s="234"/>
      <c r="AN862" s="240"/>
      <c r="AO862" s="231"/>
      <c r="AP862" s="234"/>
      <c r="AQ862" s="240"/>
      <c r="AR862" s="231"/>
      <c r="AS862" s="234"/>
      <c r="AT862" s="240"/>
      <c r="AU862" s="231"/>
      <c r="AV862" s="234"/>
      <c r="AW862" s="237"/>
      <c r="AX862" s="231"/>
      <c r="AY862" s="292"/>
      <c r="AZ862" s="228"/>
      <c r="BA862" s="228"/>
      <c r="BB862" s="295"/>
    </row>
    <row r="863" spans="2:62" ht="28.15" customHeight="1" thickBot="1" x14ac:dyDescent="0.25">
      <c r="B863" s="21"/>
      <c r="C863" s="245"/>
      <c r="D863" s="20"/>
      <c r="E863" s="19"/>
      <c r="F863" s="19"/>
      <c r="G863" s="18"/>
      <c r="H863" s="226"/>
      <c r="I863" s="249"/>
      <c r="J863" s="249"/>
      <c r="K863" s="249"/>
      <c r="L863" s="17" t="s">
        <v>105</v>
      </c>
      <c r="M863" s="15" t="s">
        <v>417</v>
      </c>
      <c r="N863" s="17" t="s">
        <v>103</v>
      </c>
      <c r="O863" s="15" t="s">
        <v>186</v>
      </c>
      <c r="P863" s="17" t="s">
        <v>102</v>
      </c>
      <c r="Q863" s="15" t="s">
        <v>121</v>
      </c>
      <c r="R863" s="17" t="s">
        <v>101</v>
      </c>
      <c r="S863" s="15"/>
      <c r="T863" s="17">
        <v>20</v>
      </c>
      <c r="U863" s="15"/>
      <c r="V863" s="17" t="s">
        <v>100</v>
      </c>
      <c r="W863" s="15"/>
      <c r="X863" s="17" t="s">
        <v>99</v>
      </c>
      <c r="Y863" s="15"/>
      <c r="Z863" s="17" t="s">
        <v>98</v>
      </c>
      <c r="AA863" s="15"/>
      <c r="AB863" s="16"/>
      <c r="AC863" s="15"/>
      <c r="AD863" s="14"/>
      <c r="AE863" s="13"/>
      <c r="AF863" s="252"/>
      <c r="AG863" s="252"/>
      <c r="AH863" s="12"/>
      <c r="AI863" s="11"/>
      <c r="AJ863" s="235"/>
      <c r="AK863" s="241"/>
      <c r="AL863" s="232"/>
      <c r="AM863" s="235"/>
      <c r="AN863" s="241"/>
      <c r="AO863" s="232"/>
      <c r="AP863" s="235"/>
      <c r="AQ863" s="241"/>
      <c r="AR863" s="232"/>
      <c r="AS863" s="235"/>
      <c r="AT863" s="241"/>
      <c r="AU863" s="232"/>
      <c r="AV863" s="235"/>
      <c r="AW863" s="238"/>
      <c r="AX863" s="232"/>
      <c r="AY863" s="293"/>
      <c r="AZ863" s="229"/>
      <c r="BA863" s="229"/>
      <c r="BB863" s="296"/>
    </row>
    <row r="864" spans="2:62" ht="85.9" customHeight="1" thickTop="1" thickBot="1" x14ac:dyDescent="0.35">
      <c r="B864" s="105" t="s">
        <v>174</v>
      </c>
      <c r="C864" s="95" t="s">
        <v>173</v>
      </c>
      <c r="D864" s="100" t="s">
        <v>172</v>
      </c>
      <c r="E864" s="104" t="s">
        <v>171</v>
      </c>
      <c r="F864" s="103"/>
      <c r="G864" s="102"/>
      <c r="H864" s="101" t="s">
        <v>170</v>
      </c>
      <c r="I864" s="100" t="s">
        <v>96</v>
      </c>
      <c r="J864" s="100" t="s">
        <v>169</v>
      </c>
      <c r="K864" s="100" t="s">
        <v>97</v>
      </c>
      <c r="L864" s="256" t="s">
        <v>168</v>
      </c>
      <c r="M864" s="262"/>
      <c r="N864" s="256" t="s">
        <v>167</v>
      </c>
      <c r="O864" s="262"/>
      <c r="P864" s="256" t="s">
        <v>167</v>
      </c>
      <c r="Q864" s="257"/>
      <c r="R864" s="256" t="s">
        <v>167</v>
      </c>
      <c r="S864" s="257"/>
      <c r="T864" s="256" t="s">
        <v>167</v>
      </c>
      <c r="U864" s="257"/>
      <c r="V864" s="256" t="s">
        <v>167</v>
      </c>
      <c r="W864" s="257"/>
      <c r="X864" s="256" t="s">
        <v>167</v>
      </c>
      <c r="Y864" s="257"/>
      <c r="Z864" s="256" t="s">
        <v>167</v>
      </c>
      <c r="AA864" s="257"/>
      <c r="AB864" s="261" t="s">
        <v>166</v>
      </c>
      <c r="AC864" s="257"/>
      <c r="AD864" s="101" t="s">
        <v>165</v>
      </c>
      <c r="AE864" s="101" t="s">
        <v>164</v>
      </c>
      <c r="AF864" s="100" t="s">
        <v>163</v>
      </c>
      <c r="AG864" s="100" t="s">
        <v>162</v>
      </c>
      <c r="AH864" s="99" t="s">
        <v>161</v>
      </c>
      <c r="AI864" s="98"/>
      <c r="AJ864" s="96" t="s">
        <v>160</v>
      </c>
      <c r="AK864" s="95" t="s">
        <v>159</v>
      </c>
      <c r="AL864" s="94" t="s">
        <v>158</v>
      </c>
      <c r="AM864" s="96" t="s">
        <v>157</v>
      </c>
      <c r="AN864" s="95" t="s">
        <v>156</v>
      </c>
      <c r="AO864" s="94" t="s">
        <v>155</v>
      </c>
      <c r="AP864" s="96" t="s">
        <v>154</v>
      </c>
      <c r="AQ864" s="95" t="s">
        <v>153</v>
      </c>
      <c r="AR864" s="97" t="s">
        <v>152</v>
      </c>
      <c r="AS864" s="96" t="s">
        <v>151</v>
      </c>
      <c r="AT864" s="95" t="s">
        <v>150</v>
      </c>
      <c r="AU864" s="94" t="s">
        <v>149</v>
      </c>
      <c r="AV864" s="96" t="s">
        <v>148</v>
      </c>
      <c r="AW864" s="95" t="s">
        <v>147</v>
      </c>
      <c r="AX864" s="94" t="s">
        <v>146</v>
      </c>
      <c r="AY864" s="93" t="s">
        <v>145</v>
      </c>
      <c r="AZ864" s="92" t="s">
        <v>144</v>
      </c>
      <c r="BA864" s="92" t="s">
        <v>143</v>
      </c>
      <c r="BB864" s="91" t="s">
        <v>142</v>
      </c>
    </row>
    <row r="865" spans="2:62" ht="48" thickBot="1" x14ac:dyDescent="0.3">
      <c r="B865" s="90" t="s">
        <v>185</v>
      </c>
      <c r="C865" s="89"/>
      <c r="D865" s="88">
        <v>179</v>
      </c>
      <c r="E865" s="258"/>
      <c r="F865" s="259"/>
      <c r="G865" s="260"/>
      <c r="H865" s="87" t="s">
        <v>140</v>
      </c>
      <c r="I865" s="86"/>
      <c r="J865" s="86"/>
      <c r="K865" s="85"/>
      <c r="L865" s="84"/>
      <c r="M865" s="81"/>
      <c r="N865" s="84"/>
      <c r="O865" s="81"/>
      <c r="P865" s="84"/>
      <c r="Q865" s="81"/>
      <c r="R865" s="84"/>
      <c r="S865" s="81"/>
      <c r="T865" s="84"/>
      <c r="U865" s="81"/>
      <c r="V865" s="84"/>
      <c r="W865" s="81"/>
      <c r="X865" s="84"/>
      <c r="Y865" s="81"/>
      <c r="Z865" s="84"/>
      <c r="AA865" s="83"/>
      <c r="AB865" s="82" t="s">
        <v>139</v>
      </c>
      <c r="AC865" s="81"/>
      <c r="AD865" s="81"/>
      <c r="AE865" s="81"/>
      <c r="AF865" s="80"/>
      <c r="AG865" s="80"/>
      <c r="AH865" s="60"/>
      <c r="AI865" s="79" t="s">
        <v>138</v>
      </c>
      <c r="AJ865" s="78">
        <f t="shared" ref="AJ865:BB865" si="114">SUM(AJ867:AJ878)</f>
        <v>34</v>
      </c>
      <c r="AK865" s="77">
        <f t="shared" si="114"/>
        <v>6</v>
      </c>
      <c r="AL865" s="76">
        <f t="shared" si="114"/>
        <v>0</v>
      </c>
      <c r="AM865" s="78">
        <f t="shared" si="114"/>
        <v>28</v>
      </c>
      <c r="AN865" s="77">
        <f t="shared" si="114"/>
        <v>15</v>
      </c>
      <c r="AO865" s="76">
        <f t="shared" si="114"/>
        <v>0</v>
      </c>
      <c r="AP865" s="78">
        <f t="shared" si="114"/>
        <v>1</v>
      </c>
      <c r="AQ865" s="77">
        <f t="shared" si="114"/>
        <v>0</v>
      </c>
      <c r="AR865" s="76">
        <f t="shared" si="114"/>
        <v>0</v>
      </c>
      <c r="AS865" s="78">
        <f t="shared" si="114"/>
        <v>5</v>
      </c>
      <c r="AT865" s="77">
        <f t="shared" si="114"/>
        <v>0</v>
      </c>
      <c r="AU865" s="76">
        <f t="shared" si="114"/>
        <v>0</v>
      </c>
      <c r="AV865" s="78">
        <f t="shared" si="114"/>
        <v>0</v>
      </c>
      <c r="AW865" s="77">
        <f t="shared" si="114"/>
        <v>0</v>
      </c>
      <c r="AX865" s="76">
        <f t="shared" si="114"/>
        <v>0</v>
      </c>
      <c r="AY865" s="75">
        <f t="shared" si="114"/>
        <v>0</v>
      </c>
      <c r="AZ865" s="74">
        <f t="shared" si="114"/>
        <v>0</v>
      </c>
      <c r="BA865" s="74">
        <f t="shared" si="114"/>
        <v>0</v>
      </c>
      <c r="BB865" s="73">
        <f t="shared" si="114"/>
        <v>0</v>
      </c>
      <c r="BC865" s="72" t="s">
        <v>137</v>
      </c>
      <c r="BF865" s="5">
        <f>SUM(AJ865:AL865)/$BG$5</f>
        <v>13.333333333333334</v>
      </c>
      <c r="BG865" s="5">
        <f>SUM(AM865:AO865,AY865)/$BG$5</f>
        <v>14.333333333333334</v>
      </c>
      <c r="BH865" s="5">
        <f>SUM(AP865:AR865,AZ865)/$BG$5</f>
        <v>0.33333333333333331</v>
      </c>
      <c r="BI865" s="5">
        <f>SUM(AS865:AU865,BA865)/$BG$5</f>
        <v>1.6666666666666667</v>
      </c>
      <c r="BJ865" s="5">
        <f>SUM(AV865:AX865,BB865)/$BG$5</f>
        <v>0</v>
      </c>
    </row>
    <row r="866" spans="2:62" ht="37.5" thickBot="1" x14ac:dyDescent="0.3">
      <c r="B866" s="71"/>
      <c r="C866" s="70"/>
      <c r="D866" s="69"/>
      <c r="E866" s="68"/>
      <c r="F866" s="68"/>
      <c r="G866" s="67"/>
      <c r="H866" s="66"/>
      <c r="I866" s="64"/>
      <c r="J866" s="64"/>
      <c r="K866" s="65"/>
      <c r="L866" s="64"/>
      <c r="M866" s="62"/>
      <c r="N866" s="64"/>
      <c r="O866" s="62"/>
      <c r="P866" s="64"/>
      <c r="Q866" s="62"/>
      <c r="R866" s="64"/>
      <c r="S866" s="62"/>
      <c r="T866" s="64"/>
      <c r="U866" s="62"/>
      <c r="V866" s="64"/>
      <c r="W866" s="62"/>
      <c r="X866" s="64"/>
      <c r="Y866" s="62"/>
      <c r="Z866" s="64"/>
      <c r="AA866" s="62"/>
      <c r="AB866" s="63"/>
      <c r="AC866" s="62"/>
      <c r="AD866" s="62"/>
      <c r="AE866" s="62"/>
      <c r="AF866" s="61"/>
      <c r="AG866" s="61"/>
      <c r="AH866" s="60"/>
      <c r="AI866" s="59" t="s">
        <v>136</v>
      </c>
      <c r="AJ866" s="58">
        <f t="shared" ref="AJ866:BB866" si="115">AJ865/3</f>
        <v>11.333333333333334</v>
      </c>
      <c r="AK866" s="57">
        <f t="shared" si="115"/>
        <v>2</v>
      </c>
      <c r="AL866" s="56">
        <f t="shared" si="115"/>
        <v>0</v>
      </c>
      <c r="AM866" s="58">
        <f t="shared" si="115"/>
        <v>9.3333333333333339</v>
      </c>
      <c r="AN866" s="57">
        <f t="shared" si="115"/>
        <v>5</v>
      </c>
      <c r="AO866" s="56">
        <f t="shared" si="115"/>
        <v>0</v>
      </c>
      <c r="AP866" s="58">
        <f t="shared" si="115"/>
        <v>0.33333333333333331</v>
      </c>
      <c r="AQ866" s="57">
        <f t="shared" si="115"/>
        <v>0</v>
      </c>
      <c r="AR866" s="56">
        <f t="shared" si="115"/>
        <v>0</v>
      </c>
      <c r="AS866" s="58">
        <f t="shared" si="115"/>
        <v>1.6666666666666667</v>
      </c>
      <c r="AT866" s="57">
        <f t="shared" si="115"/>
        <v>0</v>
      </c>
      <c r="AU866" s="56">
        <f t="shared" si="115"/>
        <v>0</v>
      </c>
      <c r="AV866" s="58">
        <f t="shared" si="115"/>
        <v>0</v>
      </c>
      <c r="AW866" s="57">
        <f t="shared" si="115"/>
        <v>0</v>
      </c>
      <c r="AX866" s="56">
        <f t="shared" si="115"/>
        <v>0</v>
      </c>
      <c r="AY866" s="55">
        <f t="shared" si="115"/>
        <v>0</v>
      </c>
      <c r="AZ866" s="54">
        <f t="shared" si="115"/>
        <v>0</v>
      </c>
      <c r="BA866" s="54">
        <f t="shared" si="115"/>
        <v>0</v>
      </c>
      <c r="BB866" s="53">
        <f t="shared" si="115"/>
        <v>0</v>
      </c>
      <c r="BC866" s="52" t="s">
        <v>135</v>
      </c>
    </row>
    <row r="867" spans="2:62" ht="28.15" customHeight="1" x14ac:dyDescent="0.2">
      <c r="B867" s="30"/>
      <c r="C867" s="242">
        <v>1</v>
      </c>
      <c r="D867" s="44"/>
      <c r="E867" s="43"/>
      <c r="F867" s="43"/>
      <c r="G867" s="42"/>
      <c r="H867" s="223" t="s">
        <v>183</v>
      </c>
      <c r="I867" s="246">
        <v>36</v>
      </c>
      <c r="J867" s="246">
        <v>16</v>
      </c>
      <c r="K867" s="246">
        <v>6</v>
      </c>
      <c r="L867" s="41" t="s">
        <v>133</v>
      </c>
      <c r="M867" s="40" t="s">
        <v>104</v>
      </c>
      <c r="N867" s="41" t="s">
        <v>131</v>
      </c>
      <c r="O867" s="40" t="s">
        <v>175</v>
      </c>
      <c r="P867" s="41" t="s">
        <v>130</v>
      </c>
      <c r="Q867" s="40" t="s">
        <v>121</v>
      </c>
      <c r="R867" s="41" t="s">
        <v>129</v>
      </c>
      <c r="S867" s="40"/>
      <c r="T867" s="41" t="s">
        <v>128</v>
      </c>
      <c r="U867" s="40"/>
      <c r="V867" s="41" t="s">
        <v>127</v>
      </c>
      <c r="W867" s="40"/>
      <c r="X867" s="41" t="s">
        <v>126</v>
      </c>
      <c r="Y867" s="40"/>
      <c r="Z867" s="41" t="s">
        <v>125</v>
      </c>
      <c r="AA867" s="40"/>
      <c r="AB867" s="39"/>
      <c r="AC867" s="40"/>
      <c r="AD867" s="39"/>
      <c r="AE867" s="38"/>
      <c r="AF867" s="250"/>
      <c r="AG867" s="250"/>
      <c r="AH867" s="37"/>
      <c r="AI867" s="11"/>
      <c r="AJ867" s="233">
        <f>SUMPRODUCT(LEN($M867:$S870)-LEN(SUBSTITUTE($M867:$S870,"A", "")))</f>
        <v>8</v>
      </c>
      <c r="AK867" s="239">
        <f>SUMPRODUCT(LEN($AD867:$AD870)-LEN(SUBSTITUTE($AD867:$AD870,"A", "")))</f>
        <v>0</v>
      </c>
      <c r="AL867" s="230">
        <f>SUMPRODUCT(LEN($AC867:$AC870)-LEN(SUBSTITUTE($AC867:$AC870,"A", "")))</f>
        <v>0</v>
      </c>
      <c r="AM867" s="233">
        <f>SUMPRODUCT(LEN($M867:$S870)-LEN(SUBSTITUTE($M867:$S870,"S", "")))</f>
        <v>7</v>
      </c>
      <c r="AN867" s="239">
        <f>SUMPRODUCT(LEN($AD867:$AD870)-LEN(SUBSTITUTE($AD867:$AD870,"S", "")))</f>
        <v>0</v>
      </c>
      <c r="AO867" s="230">
        <f>SUMPRODUCT(LEN($AC867:$AC870)-LEN(SUBSTITUTE($AC867:$AC870,"S", "")))</f>
        <v>0</v>
      </c>
      <c r="AP867" s="233">
        <f>SUMPRODUCT(LEN($M867:$S870)-LEN(SUBSTITUTE($M867:$S870,"F", "")))</f>
        <v>0</v>
      </c>
      <c r="AQ867" s="239">
        <f>SUMPRODUCT(LEN($AD867:$AD870)-LEN(SUBSTITUTE($AD867:$AD870,"F", "")))</f>
        <v>0</v>
      </c>
      <c r="AR867" s="230">
        <f>SUMPRODUCT(LEN($AC867:$AC870)-LEN(SUBSTITUTE($AC867:$AC870,"F", "")))</f>
        <v>0</v>
      </c>
      <c r="AS867" s="233">
        <f>SUMPRODUCT(LEN($M867:$S870)-LEN(SUBSTITUTE($M867:$S870,"G", "")))</f>
        <v>0</v>
      </c>
      <c r="AT867" s="239">
        <f>SUMPRODUCT(LEN($AD867:$AD870)-LEN(SUBSTITUTE($AD867:$AD870,"G", "")))</f>
        <v>0</v>
      </c>
      <c r="AU867" s="230">
        <f>SUMPRODUCT(LEN($AC867:$AC870)-LEN(SUBSTITUTE($AC867:$AC870,"G", "")))</f>
        <v>0</v>
      </c>
      <c r="AV867" s="233">
        <f>SUMPRODUCT(LEN($L867:$S870)-LEN(SUBSTITUTE($L867:$S870,"M", "")))</f>
        <v>0</v>
      </c>
      <c r="AW867" s="236">
        <f>SUMPRODUCT(LEN($AD867:$AD870)-LEN(SUBSTITUTE($AD867:$AD870,"M", "")))</f>
        <v>0</v>
      </c>
      <c r="AX867" s="230">
        <f>SUMPRODUCT(LEN($AC867:$AC870)-LEN(SUBSTITUTE($AC867:$AC870,"M", "")))</f>
        <v>0</v>
      </c>
      <c r="AY867" s="291">
        <f>SUMPRODUCT(LEN($AE867:$AE870)-LEN(SUBSTITUTE($AE867:$AE870,"S", "")))</f>
        <v>0</v>
      </c>
      <c r="AZ867" s="227">
        <f>SUMPRODUCT(LEN($AE867:$AE870)-LEN(SUBSTITUTE($AE867:$AE870,"F", "")))</f>
        <v>0</v>
      </c>
      <c r="BA867" s="227">
        <f>SUMPRODUCT(LEN($AE867:$AE870)-LEN(SUBSTITUTE($AE867:$AE870,"G", "")))</f>
        <v>0</v>
      </c>
      <c r="BB867" s="294">
        <f>SUMPRODUCT(LEN($AE867:$AE870)-LEN(SUBSTITUTE($AE867:$AE870,"M", "")))</f>
        <v>0</v>
      </c>
    </row>
    <row r="868" spans="2:62" ht="28.15" customHeight="1" thickBot="1" x14ac:dyDescent="0.25">
      <c r="B868" s="30"/>
      <c r="C868" s="243"/>
      <c r="D868" s="36"/>
      <c r="E868" s="35"/>
      <c r="F868" s="35"/>
      <c r="G868" s="34"/>
      <c r="H868" s="224"/>
      <c r="I868" s="247"/>
      <c r="J868" s="247"/>
      <c r="K868" s="247"/>
      <c r="L868" s="33" t="s">
        <v>123</v>
      </c>
      <c r="M868" s="32" t="s">
        <v>104</v>
      </c>
      <c r="N868" s="33" t="s">
        <v>122</v>
      </c>
      <c r="O868" s="32" t="s">
        <v>132</v>
      </c>
      <c r="P868" s="33" t="s">
        <v>120</v>
      </c>
      <c r="Q868" s="32" t="s">
        <v>121</v>
      </c>
      <c r="R868" s="33" t="s">
        <v>119</v>
      </c>
      <c r="S868" s="32"/>
      <c r="T868" s="33" t="s">
        <v>118</v>
      </c>
      <c r="U868" s="32"/>
      <c r="V868" s="33" t="s">
        <v>117</v>
      </c>
      <c r="W868" s="32"/>
      <c r="X868" s="33" t="s">
        <v>116</v>
      </c>
      <c r="Y868" s="32"/>
      <c r="Z868" s="33" t="s">
        <v>115</v>
      </c>
      <c r="AA868" s="32"/>
      <c r="AB868" s="31"/>
      <c r="AC868" s="32"/>
      <c r="AD868" s="31"/>
      <c r="AE868" s="23"/>
      <c r="AF868" s="251"/>
      <c r="AG868" s="251"/>
      <c r="AH868" s="22"/>
      <c r="AI868" s="11"/>
      <c r="AJ868" s="234"/>
      <c r="AK868" s="240"/>
      <c r="AL868" s="231"/>
      <c r="AM868" s="234"/>
      <c r="AN868" s="240"/>
      <c r="AO868" s="231"/>
      <c r="AP868" s="234"/>
      <c r="AQ868" s="240"/>
      <c r="AR868" s="231"/>
      <c r="AS868" s="234"/>
      <c r="AT868" s="240"/>
      <c r="AU868" s="231"/>
      <c r="AV868" s="234"/>
      <c r="AW868" s="237"/>
      <c r="AX868" s="231"/>
      <c r="AY868" s="292"/>
      <c r="AZ868" s="228"/>
      <c r="BA868" s="228"/>
      <c r="BB868" s="295"/>
    </row>
    <row r="869" spans="2:62" ht="28.15" customHeight="1" x14ac:dyDescent="0.2">
      <c r="B869" s="30"/>
      <c r="C869" s="244"/>
      <c r="D869" s="29"/>
      <c r="E869" s="28"/>
      <c r="F869" s="28"/>
      <c r="G869" s="27"/>
      <c r="H869" s="225">
        <v>179</v>
      </c>
      <c r="I869" s="248"/>
      <c r="J869" s="248"/>
      <c r="K869" s="248"/>
      <c r="L869" s="26" t="s">
        <v>114</v>
      </c>
      <c r="M869" s="25" t="s">
        <v>132</v>
      </c>
      <c r="N869" s="26" t="s">
        <v>112</v>
      </c>
      <c r="O869" s="25" t="s">
        <v>121</v>
      </c>
      <c r="P869" s="26" t="s">
        <v>111</v>
      </c>
      <c r="Q869" s="25"/>
      <c r="R869" s="26" t="s">
        <v>110</v>
      </c>
      <c r="S869" s="25"/>
      <c r="T869" s="26" t="s">
        <v>109</v>
      </c>
      <c r="U869" s="25"/>
      <c r="V869" s="26" t="s">
        <v>108</v>
      </c>
      <c r="W869" s="25"/>
      <c r="X869" s="26" t="s">
        <v>107</v>
      </c>
      <c r="Y869" s="25"/>
      <c r="Z869" s="26" t="s">
        <v>106</v>
      </c>
      <c r="AA869" s="25"/>
      <c r="AB869" s="24"/>
      <c r="AC869" s="25"/>
      <c r="AD869" s="24"/>
      <c r="AE869" s="23"/>
      <c r="AF869" s="251"/>
      <c r="AG869" s="251"/>
      <c r="AH869" s="22"/>
      <c r="AI869" s="11"/>
      <c r="AJ869" s="234"/>
      <c r="AK869" s="240"/>
      <c r="AL869" s="231"/>
      <c r="AM869" s="234"/>
      <c r="AN869" s="240"/>
      <c r="AO869" s="231"/>
      <c r="AP869" s="234"/>
      <c r="AQ869" s="240"/>
      <c r="AR869" s="231"/>
      <c r="AS869" s="234"/>
      <c r="AT869" s="240"/>
      <c r="AU869" s="231"/>
      <c r="AV869" s="234"/>
      <c r="AW869" s="237"/>
      <c r="AX869" s="231"/>
      <c r="AY869" s="292"/>
      <c r="AZ869" s="228"/>
      <c r="BA869" s="228"/>
      <c r="BB869" s="295"/>
    </row>
    <row r="870" spans="2:62" ht="28.15" customHeight="1" thickBot="1" x14ac:dyDescent="0.25">
      <c r="B870" s="30"/>
      <c r="C870" s="253"/>
      <c r="D870" s="51"/>
      <c r="E870" s="50"/>
      <c r="F870" s="50"/>
      <c r="G870" s="49"/>
      <c r="H870" s="226"/>
      <c r="I870" s="254"/>
      <c r="J870" s="254"/>
      <c r="K870" s="254"/>
      <c r="L870" s="48" t="s">
        <v>105</v>
      </c>
      <c r="M870" s="47" t="s">
        <v>175</v>
      </c>
      <c r="N870" s="48" t="s">
        <v>103</v>
      </c>
      <c r="O870" s="47" t="s">
        <v>113</v>
      </c>
      <c r="P870" s="48" t="s">
        <v>102</v>
      </c>
      <c r="Q870" s="47"/>
      <c r="R870" s="48" t="s">
        <v>101</v>
      </c>
      <c r="S870" s="47"/>
      <c r="T870" s="48">
        <v>20</v>
      </c>
      <c r="U870" s="47"/>
      <c r="V870" s="48" t="s">
        <v>100</v>
      </c>
      <c r="W870" s="47"/>
      <c r="X870" s="48" t="s">
        <v>99</v>
      </c>
      <c r="Y870" s="47"/>
      <c r="Z870" s="48" t="s">
        <v>98</v>
      </c>
      <c r="AA870" s="47"/>
      <c r="AB870" s="16"/>
      <c r="AC870" s="47"/>
      <c r="AD870" s="16"/>
      <c r="AE870" s="46"/>
      <c r="AF870" s="255"/>
      <c r="AG870" s="255"/>
      <c r="AH870" s="45"/>
      <c r="AI870" s="11"/>
      <c r="AJ870" s="235"/>
      <c r="AK870" s="241"/>
      <c r="AL870" s="232"/>
      <c r="AM870" s="235"/>
      <c r="AN870" s="241"/>
      <c r="AO870" s="232"/>
      <c r="AP870" s="235"/>
      <c r="AQ870" s="241"/>
      <c r="AR870" s="232"/>
      <c r="AS870" s="235"/>
      <c r="AT870" s="241"/>
      <c r="AU870" s="232"/>
      <c r="AV870" s="235"/>
      <c r="AW870" s="238"/>
      <c r="AX870" s="232"/>
      <c r="AY870" s="293"/>
      <c r="AZ870" s="229"/>
      <c r="BA870" s="229"/>
      <c r="BB870" s="296"/>
    </row>
    <row r="871" spans="2:62" ht="28.15" customHeight="1" x14ac:dyDescent="0.2">
      <c r="B871" s="30"/>
      <c r="C871" s="242">
        <v>2</v>
      </c>
      <c r="D871" s="44"/>
      <c r="E871" s="43"/>
      <c r="F871" s="43"/>
      <c r="G871" s="42"/>
      <c r="H871" s="223"/>
      <c r="I871" s="246">
        <v>37</v>
      </c>
      <c r="J871" s="246">
        <v>16</v>
      </c>
      <c r="K871" s="246">
        <v>7</v>
      </c>
      <c r="L871" s="41" t="s">
        <v>133</v>
      </c>
      <c r="M871" s="40" t="s">
        <v>132</v>
      </c>
      <c r="N871" s="41" t="s">
        <v>131</v>
      </c>
      <c r="O871" s="40" t="s">
        <v>203</v>
      </c>
      <c r="P871" s="41" t="s">
        <v>130</v>
      </c>
      <c r="Q871" s="40" t="s">
        <v>121</v>
      </c>
      <c r="R871" s="41" t="s">
        <v>129</v>
      </c>
      <c r="S871" s="40"/>
      <c r="T871" s="41" t="s">
        <v>128</v>
      </c>
      <c r="U871" s="40"/>
      <c r="V871" s="41" t="s">
        <v>127</v>
      </c>
      <c r="W871" s="40"/>
      <c r="X871" s="41" t="s">
        <v>126</v>
      </c>
      <c r="Y871" s="40"/>
      <c r="Z871" s="41" t="s">
        <v>125</v>
      </c>
      <c r="AA871" s="40"/>
      <c r="AB871" s="39"/>
      <c r="AC871" s="40"/>
      <c r="AD871" s="39" t="s">
        <v>416</v>
      </c>
      <c r="AE871" s="38"/>
      <c r="AF871" s="250"/>
      <c r="AG871" s="250"/>
      <c r="AH871" s="37"/>
      <c r="AI871" s="11"/>
      <c r="AJ871" s="233">
        <f>SUMPRODUCT(LEN($M871:$S874)-LEN(SUBSTITUTE($M871:$S874,"A", "")))</f>
        <v>8</v>
      </c>
      <c r="AK871" s="239">
        <f>SUMPRODUCT(LEN($AD871:$AD874)-LEN(SUBSTITUTE($AD871:$AD874,"A", "")))</f>
        <v>6</v>
      </c>
      <c r="AL871" s="230">
        <f>SUMPRODUCT(LEN($AC871:$AC874)-LEN(SUBSTITUTE($AC871:$AC874,"A", "")))</f>
        <v>0</v>
      </c>
      <c r="AM871" s="233">
        <f>SUMPRODUCT(LEN($M871:$S874)-LEN(SUBSTITUTE($M871:$S874,"S", "")))</f>
        <v>9</v>
      </c>
      <c r="AN871" s="239">
        <f>SUMPRODUCT(LEN($AD871:$AD874)-LEN(SUBSTITUTE($AD871:$AD874,"S", "")))</f>
        <v>9</v>
      </c>
      <c r="AO871" s="230">
        <f>SUMPRODUCT(LEN($AC871:$AC874)-LEN(SUBSTITUTE($AC871:$AC874,"S", "")))</f>
        <v>0</v>
      </c>
      <c r="AP871" s="233">
        <f>SUMPRODUCT(LEN($M871:$S874)-LEN(SUBSTITUTE($M871:$S874,"F", "")))</f>
        <v>0</v>
      </c>
      <c r="AQ871" s="239">
        <f>SUMPRODUCT(LEN($AD871:$AD874)-LEN(SUBSTITUTE($AD871:$AD874,"F", "")))</f>
        <v>0</v>
      </c>
      <c r="AR871" s="230">
        <f>SUMPRODUCT(LEN($AC871:$AC874)-LEN(SUBSTITUTE($AC871:$AC874,"F", "")))</f>
        <v>0</v>
      </c>
      <c r="AS871" s="233">
        <f>SUMPRODUCT(LEN($M871:$S874)-LEN(SUBSTITUTE($M871:$S874,"G", "")))</f>
        <v>1</v>
      </c>
      <c r="AT871" s="239">
        <f>SUMPRODUCT(LEN($AD871:$AD874)-LEN(SUBSTITUTE($AD871:$AD874,"G", "")))</f>
        <v>0</v>
      </c>
      <c r="AU871" s="230">
        <f>SUMPRODUCT(LEN($AC871:$AC874)-LEN(SUBSTITUTE($AC871:$AC874,"G", "")))</f>
        <v>0</v>
      </c>
      <c r="AV871" s="233">
        <f>SUMPRODUCT(LEN($L871:$S874)-LEN(SUBSTITUTE($L871:$S874,"M", "")))</f>
        <v>0</v>
      </c>
      <c r="AW871" s="236">
        <f>SUMPRODUCT(LEN($AD871:$AD874)-LEN(SUBSTITUTE($AD871:$AD874,"M", "")))</f>
        <v>0</v>
      </c>
      <c r="AX871" s="230">
        <f>SUMPRODUCT(LEN($AC871:$AC874)-LEN(SUBSTITUTE($AC871:$AC874,"M", "")))</f>
        <v>0</v>
      </c>
      <c r="AY871" s="291">
        <f>SUMPRODUCT(LEN($AE871:$AE874)-LEN(SUBSTITUTE($AE871:$AE874,"S", "")))</f>
        <v>0</v>
      </c>
      <c r="AZ871" s="227">
        <f>SUMPRODUCT(LEN($AE871:$AE874)-LEN(SUBSTITUTE($AE871:$AE874,"F", "")))</f>
        <v>0</v>
      </c>
      <c r="BA871" s="227">
        <f>SUMPRODUCT(LEN($AE871:$AE874)-LEN(SUBSTITUTE($AE871:$AE874,"G", "")))</f>
        <v>0</v>
      </c>
      <c r="BB871" s="294">
        <f>SUMPRODUCT(LEN($AE871:$AE874)-LEN(SUBSTITUTE($AE871:$AE874,"M", "")))</f>
        <v>0</v>
      </c>
    </row>
    <row r="872" spans="2:62" ht="28.15" customHeight="1" thickBot="1" x14ac:dyDescent="0.25">
      <c r="B872" s="30"/>
      <c r="C872" s="243"/>
      <c r="D872" s="36"/>
      <c r="E872" s="35"/>
      <c r="F872" s="35"/>
      <c r="G872" s="34"/>
      <c r="H872" s="224"/>
      <c r="I872" s="247"/>
      <c r="J872" s="247"/>
      <c r="K872" s="247"/>
      <c r="L872" s="33" t="s">
        <v>123</v>
      </c>
      <c r="M872" s="32" t="s">
        <v>104</v>
      </c>
      <c r="N872" s="33" t="s">
        <v>122</v>
      </c>
      <c r="O872" s="32" t="s">
        <v>113</v>
      </c>
      <c r="P872" s="33" t="s">
        <v>120</v>
      </c>
      <c r="Q872" s="32"/>
      <c r="R872" s="33" t="s">
        <v>119</v>
      </c>
      <c r="S872" s="32"/>
      <c r="T872" s="33" t="s">
        <v>118</v>
      </c>
      <c r="U872" s="32"/>
      <c r="V872" s="33" t="s">
        <v>117</v>
      </c>
      <c r="W872" s="32"/>
      <c r="X872" s="33" t="s">
        <v>116</v>
      </c>
      <c r="Y872" s="32"/>
      <c r="Z872" s="33" t="s">
        <v>115</v>
      </c>
      <c r="AA872" s="32"/>
      <c r="AB872" s="31"/>
      <c r="AC872" s="32"/>
      <c r="AD872" s="31" t="s">
        <v>415</v>
      </c>
      <c r="AE872" s="23"/>
      <c r="AF872" s="251"/>
      <c r="AG872" s="251"/>
      <c r="AH872" s="22"/>
      <c r="AI872" s="11"/>
      <c r="AJ872" s="234"/>
      <c r="AK872" s="240"/>
      <c r="AL872" s="231"/>
      <c r="AM872" s="234"/>
      <c r="AN872" s="240"/>
      <c r="AO872" s="231"/>
      <c r="AP872" s="234"/>
      <c r="AQ872" s="240"/>
      <c r="AR872" s="231"/>
      <c r="AS872" s="234"/>
      <c r="AT872" s="240"/>
      <c r="AU872" s="231"/>
      <c r="AV872" s="234"/>
      <c r="AW872" s="237"/>
      <c r="AX872" s="231"/>
      <c r="AY872" s="292"/>
      <c r="AZ872" s="228"/>
      <c r="BA872" s="228"/>
      <c r="BB872" s="295"/>
    </row>
    <row r="873" spans="2:62" ht="28.15" customHeight="1" x14ac:dyDescent="0.2">
      <c r="B873" s="30"/>
      <c r="C873" s="244"/>
      <c r="D873" s="29"/>
      <c r="E873" s="28"/>
      <c r="F873" s="28"/>
      <c r="G873" s="27"/>
      <c r="H873" s="225"/>
      <c r="I873" s="248"/>
      <c r="J873" s="248"/>
      <c r="K873" s="248"/>
      <c r="L873" s="26" t="s">
        <v>114</v>
      </c>
      <c r="M873" s="25" t="s">
        <v>414</v>
      </c>
      <c r="N873" s="26" t="s">
        <v>112</v>
      </c>
      <c r="O873" s="25" t="s">
        <v>175</v>
      </c>
      <c r="P873" s="26" t="s">
        <v>111</v>
      </c>
      <c r="Q873" s="25"/>
      <c r="R873" s="26" t="s">
        <v>110</v>
      </c>
      <c r="S873" s="25"/>
      <c r="T873" s="26" t="s">
        <v>109</v>
      </c>
      <c r="U873" s="25"/>
      <c r="V873" s="26" t="s">
        <v>108</v>
      </c>
      <c r="W873" s="25"/>
      <c r="X873" s="26" t="s">
        <v>107</v>
      </c>
      <c r="Y873" s="25"/>
      <c r="Z873" s="26" t="s">
        <v>106</v>
      </c>
      <c r="AA873" s="25"/>
      <c r="AB873" s="24"/>
      <c r="AC873" s="25"/>
      <c r="AD873" s="24" t="s">
        <v>413</v>
      </c>
      <c r="AE873" s="23"/>
      <c r="AF873" s="251"/>
      <c r="AG873" s="251"/>
      <c r="AH873" s="22"/>
      <c r="AI873" s="11"/>
      <c r="AJ873" s="234"/>
      <c r="AK873" s="240"/>
      <c r="AL873" s="231"/>
      <c r="AM873" s="234"/>
      <c r="AN873" s="240"/>
      <c r="AO873" s="231"/>
      <c r="AP873" s="234"/>
      <c r="AQ873" s="240"/>
      <c r="AR873" s="231"/>
      <c r="AS873" s="234"/>
      <c r="AT873" s="240"/>
      <c r="AU873" s="231"/>
      <c r="AV873" s="234"/>
      <c r="AW873" s="237"/>
      <c r="AX873" s="231"/>
      <c r="AY873" s="292"/>
      <c r="AZ873" s="228"/>
      <c r="BA873" s="228"/>
      <c r="BB873" s="295"/>
    </row>
    <row r="874" spans="2:62" ht="28.15" customHeight="1" thickBot="1" x14ac:dyDescent="0.25">
      <c r="B874" s="30"/>
      <c r="C874" s="253"/>
      <c r="D874" s="51"/>
      <c r="E874" s="50"/>
      <c r="F874" s="50"/>
      <c r="G874" s="49"/>
      <c r="H874" s="226"/>
      <c r="I874" s="254"/>
      <c r="J874" s="254"/>
      <c r="K874" s="254"/>
      <c r="L874" s="48" t="s">
        <v>105</v>
      </c>
      <c r="M874" s="47" t="s">
        <v>412</v>
      </c>
      <c r="N874" s="48" t="s">
        <v>103</v>
      </c>
      <c r="O874" s="47" t="s">
        <v>175</v>
      </c>
      <c r="P874" s="48" t="s">
        <v>102</v>
      </c>
      <c r="Q874" s="47"/>
      <c r="R874" s="48" t="s">
        <v>101</v>
      </c>
      <c r="S874" s="47"/>
      <c r="T874" s="48">
        <v>20</v>
      </c>
      <c r="U874" s="47"/>
      <c r="V874" s="48" t="s">
        <v>100</v>
      </c>
      <c r="W874" s="47"/>
      <c r="X874" s="48" t="s">
        <v>99</v>
      </c>
      <c r="Y874" s="47"/>
      <c r="Z874" s="48" t="s">
        <v>98</v>
      </c>
      <c r="AA874" s="47"/>
      <c r="AB874" s="16"/>
      <c r="AC874" s="47"/>
      <c r="AD874" s="16"/>
      <c r="AE874" s="46"/>
      <c r="AF874" s="255"/>
      <c r="AG874" s="255"/>
      <c r="AH874" s="45"/>
      <c r="AI874" s="11"/>
      <c r="AJ874" s="235"/>
      <c r="AK874" s="241"/>
      <c r="AL874" s="232"/>
      <c r="AM874" s="235"/>
      <c r="AN874" s="241"/>
      <c r="AO874" s="232"/>
      <c r="AP874" s="235"/>
      <c r="AQ874" s="241"/>
      <c r="AR874" s="232"/>
      <c r="AS874" s="235"/>
      <c r="AT874" s="241"/>
      <c r="AU874" s="232"/>
      <c r="AV874" s="235"/>
      <c r="AW874" s="238"/>
      <c r="AX874" s="232"/>
      <c r="AY874" s="293"/>
      <c r="AZ874" s="229"/>
      <c r="BA874" s="229"/>
      <c r="BB874" s="296"/>
    </row>
    <row r="875" spans="2:62" ht="28.15" customHeight="1" x14ac:dyDescent="0.2">
      <c r="B875" s="30"/>
      <c r="C875" s="242">
        <v>3</v>
      </c>
      <c r="D875" s="44"/>
      <c r="E875" s="43"/>
      <c r="F875" s="43"/>
      <c r="G875" s="42"/>
      <c r="H875" s="223"/>
      <c r="I875" s="246">
        <v>39</v>
      </c>
      <c r="J875" s="246">
        <v>18</v>
      </c>
      <c r="K875" s="246">
        <v>6</v>
      </c>
      <c r="L875" s="41" t="s">
        <v>133</v>
      </c>
      <c r="M875" s="40" t="s">
        <v>411</v>
      </c>
      <c r="N875" s="41" t="s">
        <v>131</v>
      </c>
      <c r="O875" s="40" t="s">
        <v>389</v>
      </c>
      <c r="P875" s="41" t="s">
        <v>130</v>
      </c>
      <c r="Q875" s="40" t="s">
        <v>175</v>
      </c>
      <c r="R875" s="41" t="s">
        <v>129</v>
      </c>
      <c r="S875" s="40"/>
      <c r="T875" s="41" t="s">
        <v>128</v>
      </c>
      <c r="U875" s="40"/>
      <c r="V875" s="41" t="s">
        <v>127</v>
      </c>
      <c r="W875" s="40"/>
      <c r="X875" s="41" t="s">
        <v>126</v>
      </c>
      <c r="Y875" s="40"/>
      <c r="Z875" s="41" t="s">
        <v>125</v>
      </c>
      <c r="AA875" s="40"/>
      <c r="AB875" s="39"/>
      <c r="AC875" s="40"/>
      <c r="AD875" s="39" t="s">
        <v>121</v>
      </c>
      <c r="AE875" s="38"/>
      <c r="AF875" s="250"/>
      <c r="AG875" s="250"/>
      <c r="AH875" s="37"/>
      <c r="AI875" s="11"/>
      <c r="AJ875" s="233">
        <f>SUMPRODUCT(LEN($M875:$S878)-LEN(SUBSTITUTE($M875:$S878,"A", "")))</f>
        <v>18</v>
      </c>
      <c r="AK875" s="239">
        <f>SUMPRODUCT(LEN($AD875:$AD878)-LEN(SUBSTITUTE($AD875:$AD878,"A", "")))</f>
        <v>0</v>
      </c>
      <c r="AL875" s="230">
        <f>SUMPRODUCT(LEN($AC875:$AC878)-LEN(SUBSTITUTE($AC875:$AC878,"A", "")))</f>
        <v>0</v>
      </c>
      <c r="AM875" s="233">
        <f>SUMPRODUCT(LEN($M875:$S878)-LEN(SUBSTITUTE($M875:$S878,"S", "")))</f>
        <v>12</v>
      </c>
      <c r="AN875" s="239">
        <f>SUMPRODUCT(LEN($AD875:$AD878)-LEN(SUBSTITUTE($AD875:$AD878,"S", "")))</f>
        <v>6</v>
      </c>
      <c r="AO875" s="230">
        <f>SUMPRODUCT(LEN($AC875:$AC878)-LEN(SUBSTITUTE($AC875:$AC878,"S", "")))</f>
        <v>0</v>
      </c>
      <c r="AP875" s="233">
        <f>SUMPRODUCT(LEN($M875:$S878)-LEN(SUBSTITUTE($M875:$S878,"F", "")))</f>
        <v>1</v>
      </c>
      <c r="AQ875" s="239">
        <f>SUMPRODUCT(LEN($AD875:$AD878)-LEN(SUBSTITUTE($AD875:$AD878,"F", "")))</f>
        <v>0</v>
      </c>
      <c r="AR875" s="230">
        <f>SUMPRODUCT(LEN($AC875:$AC878)-LEN(SUBSTITUTE($AC875:$AC878,"F", "")))</f>
        <v>0</v>
      </c>
      <c r="AS875" s="233">
        <f>SUMPRODUCT(LEN($M875:$S878)-LEN(SUBSTITUTE($M875:$S878,"G", "")))</f>
        <v>4</v>
      </c>
      <c r="AT875" s="239">
        <f>SUMPRODUCT(LEN($AD875:$AD878)-LEN(SUBSTITUTE($AD875:$AD878,"G", "")))</f>
        <v>0</v>
      </c>
      <c r="AU875" s="230">
        <f>SUMPRODUCT(LEN($AC875:$AC878)-LEN(SUBSTITUTE($AC875:$AC878,"G", "")))</f>
        <v>0</v>
      </c>
      <c r="AV875" s="233">
        <f>SUMPRODUCT(LEN($L875:$S878)-LEN(SUBSTITUTE($L875:$S878,"M", "")))</f>
        <v>0</v>
      </c>
      <c r="AW875" s="236">
        <f>SUMPRODUCT(LEN($AD875:$AD878)-LEN(SUBSTITUTE($AD875:$AD878,"M", "")))</f>
        <v>0</v>
      </c>
      <c r="AX875" s="230">
        <f>SUMPRODUCT(LEN($AC875:$AC878)-LEN(SUBSTITUTE($AC875:$AC878,"M", "")))</f>
        <v>0</v>
      </c>
      <c r="AY875" s="291">
        <f>SUMPRODUCT(LEN($AE875:$AE878)-LEN(SUBSTITUTE($AE875:$AE878,"S", "")))</f>
        <v>0</v>
      </c>
      <c r="AZ875" s="227">
        <f>SUMPRODUCT(LEN($AE875:$AE878)-LEN(SUBSTITUTE($AE875:$AE878,"F", "")))</f>
        <v>0</v>
      </c>
      <c r="BA875" s="227">
        <f>SUMPRODUCT(LEN($AE875:$AE878)-LEN(SUBSTITUTE($AE875:$AE878,"G", "")))</f>
        <v>0</v>
      </c>
      <c r="BB875" s="294">
        <f>SUMPRODUCT(LEN($AE875:$AE878)-LEN(SUBSTITUTE($AE875:$AE878,"M", "")))</f>
        <v>0</v>
      </c>
    </row>
    <row r="876" spans="2:62" ht="28.15" customHeight="1" thickBot="1" x14ac:dyDescent="0.25">
      <c r="B876" s="30"/>
      <c r="C876" s="243"/>
      <c r="D876" s="36"/>
      <c r="E876" s="35"/>
      <c r="F876" s="35"/>
      <c r="G876" s="34"/>
      <c r="H876" s="224"/>
      <c r="I876" s="247"/>
      <c r="J876" s="247"/>
      <c r="K876" s="247"/>
      <c r="L876" s="33" t="s">
        <v>123</v>
      </c>
      <c r="M876" s="32" t="s">
        <v>410</v>
      </c>
      <c r="N876" s="33" t="s">
        <v>122</v>
      </c>
      <c r="O876" s="32" t="s">
        <v>186</v>
      </c>
      <c r="P876" s="33" t="s">
        <v>120</v>
      </c>
      <c r="Q876" s="32" t="s">
        <v>175</v>
      </c>
      <c r="R876" s="33" t="s">
        <v>119</v>
      </c>
      <c r="S876" s="32"/>
      <c r="T876" s="33" t="s">
        <v>118</v>
      </c>
      <c r="U876" s="32"/>
      <c r="V876" s="33" t="s">
        <v>117</v>
      </c>
      <c r="W876" s="32"/>
      <c r="X876" s="33" t="s">
        <v>116</v>
      </c>
      <c r="Y876" s="32"/>
      <c r="Z876" s="33" t="s">
        <v>115</v>
      </c>
      <c r="AA876" s="32"/>
      <c r="AB876" s="31"/>
      <c r="AC876" s="32"/>
      <c r="AD876" s="31" t="s">
        <v>409</v>
      </c>
      <c r="AE876" s="23"/>
      <c r="AF876" s="251"/>
      <c r="AG876" s="251"/>
      <c r="AH876" s="22"/>
      <c r="AI876" s="11"/>
      <c r="AJ876" s="234"/>
      <c r="AK876" s="240"/>
      <c r="AL876" s="231"/>
      <c r="AM876" s="234"/>
      <c r="AN876" s="240"/>
      <c r="AO876" s="231"/>
      <c r="AP876" s="234"/>
      <c r="AQ876" s="240"/>
      <c r="AR876" s="231"/>
      <c r="AS876" s="234"/>
      <c r="AT876" s="240"/>
      <c r="AU876" s="231"/>
      <c r="AV876" s="234"/>
      <c r="AW876" s="237"/>
      <c r="AX876" s="231"/>
      <c r="AY876" s="292"/>
      <c r="AZ876" s="228"/>
      <c r="BA876" s="228"/>
      <c r="BB876" s="295"/>
    </row>
    <row r="877" spans="2:62" ht="28.15" customHeight="1" x14ac:dyDescent="0.2">
      <c r="B877" s="30"/>
      <c r="C877" s="244"/>
      <c r="D877" s="29"/>
      <c r="E877" s="28"/>
      <c r="F877" s="28"/>
      <c r="G877" s="27"/>
      <c r="H877" s="225"/>
      <c r="I877" s="248"/>
      <c r="J877" s="248"/>
      <c r="K877" s="248"/>
      <c r="L877" s="26" t="s">
        <v>114</v>
      </c>
      <c r="M877" s="25" t="s">
        <v>408</v>
      </c>
      <c r="N877" s="26" t="s">
        <v>112</v>
      </c>
      <c r="O877" s="25" t="s">
        <v>217</v>
      </c>
      <c r="P877" s="26" t="s">
        <v>111</v>
      </c>
      <c r="Q877" s="25" t="s">
        <v>121</v>
      </c>
      <c r="R877" s="26" t="s">
        <v>110</v>
      </c>
      <c r="S877" s="25"/>
      <c r="T877" s="26" t="s">
        <v>109</v>
      </c>
      <c r="U877" s="25"/>
      <c r="V877" s="26" t="s">
        <v>108</v>
      </c>
      <c r="W877" s="25"/>
      <c r="X877" s="26" t="s">
        <v>107</v>
      </c>
      <c r="Y877" s="25"/>
      <c r="Z877" s="26" t="s">
        <v>106</v>
      </c>
      <c r="AA877" s="25"/>
      <c r="AB877" s="24"/>
      <c r="AC877" s="25"/>
      <c r="AD877" s="24"/>
      <c r="AE877" s="23"/>
      <c r="AF877" s="251"/>
      <c r="AG877" s="251"/>
      <c r="AH877" s="22"/>
      <c r="AI877" s="11"/>
      <c r="AJ877" s="234"/>
      <c r="AK877" s="240"/>
      <c r="AL877" s="231"/>
      <c r="AM877" s="234"/>
      <c r="AN877" s="240"/>
      <c r="AO877" s="231"/>
      <c r="AP877" s="234"/>
      <c r="AQ877" s="240"/>
      <c r="AR877" s="231"/>
      <c r="AS877" s="234"/>
      <c r="AT877" s="240"/>
      <c r="AU877" s="231"/>
      <c r="AV877" s="234"/>
      <c r="AW877" s="237"/>
      <c r="AX877" s="231"/>
      <c r="AY877" s="292"/>
      <c r="AZ877" s="228"/>
      <c r="BA877" s="228"/>
      <c r="BB877" s="295"/>
    </row>
    <row r="878" spans="2:62" ht="28.15" customHeight="1" thickBot="1" x14ac:dyDescent="0.25">
      <c r="B878" s="21"/>
      <c r="C878" s="245"/>
      <c r="D878" s="20"/>
      <c r="E878" s="19"/>
      <c r="F878" s="19"/>
      <c r="G878" s="18"/>
      <c r="H878" s="226"/>
      <c r="I878" s="249"/>
      <c r="J878" s="249"/>
      <c r="K878" s="249"/>
      <c r="L878" s="17" t="s">
        <v>105</v>
      </c>
      <c r="M878" s="15" t="s">
        <v>405</v>
      </c>
      <c r="N878" s="17" t="s">
        <v>103</v>
      </c>
      <c r="O878" s="15" t="s">
        <v>188</v>
      </c>
      <c r="P878" s="17" t="s">
        <v>102</v>
      </c>
      <c r="Q878" s="15" t="s">
        <v>121</v>
      </c>
      <c r="R878" s="17" t="s">
        <v>101</v>
      </c>
      <c r="S878" s="15"/>
      <c r="T878" s="17">
        <v>20</v>
      </c>
      <c r="U878" s="15"/>
      <c r="V878" s="17" t="s">
        <v>100</v>
      </c>
      <c r="W878" s="15"/>
      <c r="X878" s="17" t="s">
        <v>99</v>
      </c>
      <c r="Y878" s="15"/>
      <c r="Z878" s="17" t="s">
        <v>98</v>
      </c>
      <c r="AA878" s="15"/>
      <c r="AB878" s="16"/>
      <c r="AC878" s="15"/>
      <c r="AD878" s="14"/>
      <c r="AE878" s="13"/>
      <c r="AF878" s="252"/>
      <c r="AG878" s="252"/>
      <c r="AH878" s="12"/>
      <c r="AI878" s="11"/>
      <c r="AJ878" s="235"/>
      <c r="AK878" s="241"/>
      <c r="AL878" s="232"/>
      <c r="AM878" s="235"/>
      <c r="AN878" s="241"/>
      <c r="AO878" s="232"/>
      <c r="AP878" s="235"/>
      <c r="AQ878" s="241"/>
      <c r="AR878" s="232"/>
      <c r="AS878" s="235"/>
      <c r="AT878" s="241"/>
      <c r="AU878" s="232"/>
      <c r="AV878" s="235"/>
      <c r="AW878" s="238"/>
      <c r="AX878" s="232"/>
      <c r="AY878" s="293"/>
      <c r="AZ878" s="229"/>
      <c r="BA878" s="229"/>
      <c r="BB878" s="296"/>
    </row>
    <row r="879" spans="2:62" ht="85.9" customHeight="1" thickTop="1" thickBot="1" x14ac:dyDescent="0.35">
      <c r="B879" s="105" t="s">
        <v>174</v>
      </c>
      <c r="C879" s="95" t="s">
        <v>173</v>
      </c>
      <c r="D879" s="100" t="s">
        <v>172</v>
      </c>
      <c r="E879" s="104" t="s">
        <v>171</v>
      </c>
      <c r="F879" s="103"/>
      <c r="G879" s="102"/>
      <c r="H879" s="101" t="s">
        <v>170</v>
      </c>
      <c r="I879" s="100" t="s">
        <v>96</v>
      </c>
      <c r="J879" s="100" t="s">
        <v>169</v>
      </c>
      <c r="K879" s="100" t="s">
        <v>97</v>
      </c>
      <c r="L879" s="256" t="s">
        <v>168</v>
      </c>
      <c r="M879" s="262"/>
      <c r="N879" s="256" t="s">
        <v>167</v>
      </c>
      <c r="O879" s="262"/>
      <c r="P879" s="256" t="s">
        <v>167</v>
      </c>
      <c r="Q879" s="257"/>
      <c r="R879" s="256" t="s">
        <v>167</v>
      </c>
      <c r="S879" s="257"/>
      <c r="T879" s="256" t="s">
        <v>167</v>
      </c>
      <c r="U879" s="257"/>
      <c r="V879" s="256" t="s">
        <v>167</v>
      </c>
      <c r="W879" s="257"/>
      <c r="X879" s="256" t="s">
        <v>167</v>
      </c>
      <c r="Y879" s="257"/>
      <c r="Z879" s="256" t="s">
        <v>167</v>
      </c>
      <c r="AA879" s="257"/>
      <c r="AB879" s="261" t="s">
        <v>166</v>
      </c>
      <c r="AC879" s="257"/>
      <c r="AD879" s="101" t="s">
        <v>165</v>
      </c>
      <c r="AE879" s="101" t="s">
        <v>164</v>
      </c>
      <c r="AF879" s="100" t="s">
        <v>163</v>
      </c>
      <c r="AG879" s="100" t="s">
        <v>162</v>
      </c>
      <c r="AH879" s="99" t="s">
        <v>161</v>
      </c>
      <c r="AI879" s="98"/>
      <c r="AJ879" s="96" t="s">
        <v>160</v>
      </c>
      <c r="AK879" s="95" t="s">
        <v>159</v>
      </c>
      <c r="AL879" s="94" t="s">
        <v>158</v>
      </c>
      <c r="AM879" s="96" t="s">
        <v>157</v>
      </c>
      <c r="AN879" s="95" t="s">
        <v>156</v>
      </c>
      <c r="AO879" s="94" t="s">
        <v>155</v>
      </c>
      <c r="AP879" s="96" t="s">
        <v>154</v>
      </c>
      <c r="AQ879" s="95" t="s">
        <v>153</v>
      </c>
      <c r="AR879" s="97" t="s">
        <v>152</v>
      </c>
      <c r="AS879" s="96" t="s">
        <v>151</v>
      </c>
      <c r="AT879" s="95" t="s">
        <v>150</v>
      </c>
      <c r="AU879" s="94" t="s">
        <v>149</v>
      </c>
      <c r="AV879" s="96" t="s">
        <v>148</v>
      </c>
      <c r="AW879" s="95" t="s">
        <v>147</v>
      </c>
      <c r="AX879" s="94" t="s">
        <v>146</v>
      </c>
      <c r="AY879" s="93" t="s">
        <v>145</v>
      </c>
      <c r="AZ879" s="92" t="s">
        <v>144</v>
      </c>
      <c r="BA879" s="92" t="s">
        <v>143</v>
      </c>
      <c r="BB879" s="91" t="s">
        <v>142</v>
      </c>
    </row>
    <row r="880" spans="2:62" ht="48" thickBot="1" x14ac:dyDescent="0.3">
      <c r="B880" s="90" t="s">
        <v>184</v>
      </c>
      <c r="C880" s="89"/>
      <c r="D880" s="88">
        <v>179</v>
      </c>
      <c r="E880" s="258"/>
      <c r="F880" s="259"/>
      <c r="G880" s="260"/>
      <c r="H880" s="87" t="s">
        <v>140</v>
      </c>
      <c r="I880" s="86"/>
      <c r="J880" s="86"/>
      <c r="K880" s="85"/>
      <c r="L880" s="84"/>
      <c r="M880" s="81"/>
      <c r="N880" s="84"/>
      <c r="O880" s="81"/>
      <c r="P880" s="84"/>
      <c r="Q880" s="81"/>
      <c r="R880" s="84"/>
      <c r="S880" s="81"/>
      <c r="T880" s="84"/>
      <c r="U880" s="81"/>
      <c r="V880" s="84"/>
      <c r="W880" s="81"/>
      <c r="X880" s="84"/>
      <c r="Y880" s="81"/>
      <c r="Z880" s="84"/>
      <c r="AA880" s="83"/>
      <c r="AB880" s="82" t="s">
        <v>139</v>
      </c>
      <c r="AC880" s="81"/>
      <c r="AD880" s="81"/>
      <c r="AE880" s="81"/>
      <c r="AF880" s="80"/>
      <c r="AG880" s="80"/>
      <c r="AH880" s="60"/>
      <c r="AI880" s="79" t="s">
        <v>138</v>
      </c>
      <c r="AJ880" s="78">
        <f t="shared" ref="AJ880:BB880" si="116">SUM(AJ882:AJ893)</f>
        <v>35</v>
      </c>
      <c r="AK880" s="77">
        <f t="shared" si="116"/>
        <v>3</v>
      </c>
      <c r="AL880" s="76">
        <f t="shared" si="116"/>
        <v>0</v>
      </c>
      <c r="AM880" s="78">
        <f t="shared" si="116"/>
        <v>36</v>
      </c>
      <c r="AN880" s="77">
        <f t="shared" si="116"/>
        <v>8</v>
      </c>
      <c r="AO880" s="76">
        <f t="shared" si="116"/>
        <v>0</v>
      </c>
      <c r="AP880" s="78">
        <f t="shared" si="116"/>
        <v>1</v>
      </c>
      <c r="AQ880" s="77">
        <f t="shared" si="116"/>
        <v>0</v>
      </c>
      <c r="AR880" s="76">
        <f t="shared" si="116"/>
        <v>0</v>
      </c>
      <c r="AS880" s="78">
        <f t="shared" si="116"/>
        <v>0</v>
      </c>
      <c r="AT880" s="77">
        <f t="shared" si="116"/>
        <v>0</v>
      </c>
      <c r="AU880" s="76">
        <f t="shared" si="116"/>
        <v>0</v>
      </c>
      <c r="AV880" s="78">
        <f t="shared" si="116"/>
        <v>0</v>
      </c>
      <c r="AW880" s="77">
        <f t="shared" si="116"/>
        <v>0</v>
      </c>
      <c r="AX880" s="76">
        <f t="shared" si="116"/>
        <v>0</v>
      </c>
      <c r="AY880" s="75">
        <f t="shared" si="116"/>
        <v>0</v>
      </c>
      <c r="AZ880" s="74">
        <f t="shared" si="116"/>
        <v>0</v>
      </c>
      <c r="BA880" s="74">
        <f t="shared" si="116"/>
        <v>0</v>
      </c>
      <c r="BB880" s="73">
        <f t="shared" si="116"/>
        <v>0</v>
      </c>
      <c r="BC880" s="72" t="s">
        <v>137</v>
      </c>
      <c r="BF880" s="5">
        <f>SUM(AJ880:AL880)/$BG$5</f>
        <v>12.666666666666666</v>
      </c>
      <c r="BG880" s="5">
        <f>SUM(AM880:AO880,AY880)/$BG$5</f>
        <v>14.666666666666666</v>
      </c>
      <c r="BH880" s="5">
        <f>SUM(AP880:AR880,AZ880)/$BG$5</f>
        <v>0.33333333333333331</v>
      </c>
      <c r="BI880" s="5">
        <f>SUM(AS880:AU880,BA880)/$BG$5</f>
        <v>0</v>
      </c>
      <c r="BJ880" s="5">
        <f>SUM(AV880:AX880,BB880)/$BG$5</f>
        <v>0</v>
      </c>
    </row>
    <row r="881" spans="2:62" ht="37.5" thickBot="1" x14ac:dyDescent="0.3">
      <c r="B881" s="71"/>
      <c r="C881" s="70"/>
      <c r="D881" s="69"/>
      <c r="E881" s="68"/>
      <c r="F881" s="68"/>
      <c r="G881" s="67"/>
      <c r="H881" s="66"/>
      <c r="I881" s="64"/>
      <c r="J881" s="64"/>
      <c r="K881" s="65"/>
      <c r="L881" s="64"/>
      <c r="M881" s="62"/>
      <c r="N881" s="64"/>
      <c r="O881" s="62"/>
      <c r="P881" s="64"/>
      <c r="Q881" s="62"/>
      <c r="R881" s="64"/>
      <c r="S881" s="62"/>
      <c r="T881" s="64"/>
      <c r="U881" s="62"/>
      <c r="V881" s="64"/>
      <c r="W881" s="62"/>
      <c r="X881" s="64"/>
      <c r="Y881" s="62"/>
      <c r="Z881" s="64"/>
      <c r="AA881" s="62"/>
      <c r="AB881" s="63"/>
      <c r="AC881" s="62"/>
      <c r="AD881" s="62"/>
      <c r="AE881" s="62"/>
      <c r="AF881" s="61"/>
      <c r="AG881" s="61"/>
      <c r="AH881" s="60"/>
      <c r="AI881" s="59" t="s">
        <v>136</v>
      </c>
      <c r="AJ881" s="58">
        <f t="shared" ref="AJ881:BB881" si="117">AJ880/3</f>
        <v>11.666666666666666</v>
      </c>
      <c r="AK881" s="57">
        <f t="shared" si="117"/>
        <v>1</v>
      </c>
      <c r="AL881" s="56">
        <f t="shared" si="117"/>
        <v>0</v>
      </c>
      <c r="AM881" s="58">
        <f t="shared" si="117"/>
        <v>12</v>
      </c>
      <c r="AN881" s="57">
        <f t="shared" si="117"/>
        <v>2.6666666666666665</v>
      </c>
      <c r="AO881" s="56">
        <f t="shared" si="117"/>
        <v>0</v>
      </c>
      <c r="AP881" s="58">
        <f t="shared" si="117"/>
        <v>0.33333333333333331</v>
      </c>
      <c r="AQ881" s="57">
        <f t="shared" si="117"/>
        <v>0</v>
      </c>
      <c r="AR881" s="56">
        <f t="shared" si="117"/>
        <v>0</v>
      </c>
      <c r="AS881" s="58">
        <f t="shared" si="117"/>
        <v>0</v>
      </c>
      <c r="AT881" s="57">
        <f t="shared" si="117"/>
        <v>0</v>
      </c>
      <c r="AU881" s="56">
        <f t="shared" si="117"/>
        <v>0</v>
      </c>
      <c r="AV881" s="58">
        <f t="shared" si="117"/>
        <v>0</v>
      </c>
      <c r="AW881" s="57">
        <f t="shared" si="117"/>
        <v>0</v>
      </c>
      <c r="AX881" s="56">
        <f t="shared" si="117"/>
        <v>0</v>
      </c>
      <c r="AY881" s="55">
        <f t="shared" si="117"/>
        <v>0</v>
      </c>
      <c r="AZ881" s="54">
        <f t="shared" si="117"/>
        <v>0</v>
      </c>
      <c r="BA881" s="54">
        <f t="shared" si="117"/>
        <v>0</v>
      </c>
      <c r="BB881" s="53">
        <f t="shared" si="117"/>
        <v>0</v>
      </c>
      <c r="BC881" s="52" t="s">
        <v>135</v>
      </c>
    </row>
    <row r="882" spans="2:62" ht="28.15" customHeight="1" x14ac:dyDescent="0.2">
      <c r="B882" s="30"/>
      <c r="C882" s="242">
        <v>1</v>
      </c>
      <c r="D882" s="44"/>
      <c r="E882" s="43"/>
      <c r="F882" s="43"/>
      <c r="G882" s="42"/>
      <c r="H882" s="223" t="s">
        <v>183</v>
      </c>
      <c r="I882" s="246">
        <v>57</v>
      </c>
      <c r="J882" s="246">
        <v>20</v>
      </c>
      <c r="K882" s="246">
        <v>7</v>
      </c>
      <c r="L882" s="41" t="s">
        <v>133</v>
      </c>
      <c r="M882" s="40" t="s">
        <v>132</v>
      </c>
      <c r="N882" s="41" t="s">
        <v>131</v>
      </c>
      <c r="O882" s="40" t="s">
        <v>178</v>
      </c>
      <c r="P882" s="41" t="s">
        <v>130</v>
      </c>
      <c r="Q882" s="40" t="s">
        <v>132</v>
      </c>
      <c r="R882" s="41" t="s">
        <v>129</v>
      </c>
      <c r="S882" s="40" t="s">
        <v>121</v>
      </c>
      <c r="T882" s="41" t="s">
        <v>128</v>
      </c>
      <c r="U882" s="40"/>
      <c r="V882" s="41" t="s">
        <v>127</v>
      </c>
      <c r="W882" s="40"/>
      <c r="X882" s="41" t="s">
        <v>126</v>
      </c>
      <c r="Y882" s="40"/>
      <c r="Z882" s="41" t="s">
        <v>125</v>
      </c>
      <c r="AA882" s="40"/>
      <c r="AB882" s="39"/>
      <c r="AC882" s="40"/>
      <c r="AD882" s="39" t="s">
        <v>121</v>
      </c>
      <c r="AE882" s="38"/>
      <c r="AF882" s="250">
        <v>11</v>
      </c>
      <c r="AG882" s="250"/>
      <c r="AH882" s="37"/>
      <c r="AI882" s="11"/>
      <c r="AJ882" s="233">
        <f>SUMPRODUCT(LEN($M882:$S885)-LEN(SUBSTITUTE($M882:$S885,"A", "")))</f>
        <v>15</v>
      </c>
      <c r="AK882" s="239">
        <f>SUMPRODUCT(LEN($AD882:$AD885)-LEN(SUBSTITUTE($AD882:$AD885,"A", "")))</f>
        <v>3</v>
      </c>
      <c r="AL882" s="230">
        <f>SUMPRODUCT(LEN($AC882:$AC885)-LEN(SUBSTITUTE($AC882:$AC885,"A", "")))</f>
        <v>0</v>
      </c>
      <c r="AM882" s="233">
        <f>SUMPRODUCT(LEN($M882:$S885)-LEN(SUBSTITUTE($M882:$S885,"S", "")))</f>
        <v>13</v>
      </c>
      <c r="AN882" s="239">
        <f>SUMPRODUCT(LEN($AD882:$AD885)-LEN(SUBSTITUTE($AD882:$AD885,"S", "")))</f>
        <v>7</v>
      </c>
      <c r="AO882" s="230">
        <f>SUMPRODUCT(LEN($AC882:$AC885)-LEN(SUBSTITUTE($AC882:$AC885,"S", "")))</f>
        <v>0</v>
      </c>
      <c r="AP882" s="233">
        <f>SUMPRODUCT(LEN($M882:$S885)-LEN(SUBSTITUTE($M882:$S885,"F", "")))</f>
        <v>1</v>
      </c>
      <c r="AQ882" s="239">
        <f>SUMPRODUCT(LEN($AD882:$AD885)-LEN(SUBSTITUTE($AD882:$AD885,"F", "")))</f>
        <v>0</v>
      </c>
      <c r="AR882" s="230">
        <f>SUMPRODUCT(LEN($AC882:$AC885)-LEN(SUBSTITUTE($AC882:$AC885,"F", "")))</f>
        <v>0</v>
      </c>
      <c r="AS882" s="233">
        <f>SUMPRODUCT(LEN($M882:$S885)-LEN(SUBSTITUTE($M882:$S885,"G", "")))</f>
        <v>0</v>
      </c>
      <c r="AT882" s="239">
        <f>SUMPRODUCT(LEN($AD882:$AD885)-LEN(SUBSTITUTE($AD882:$AD885,"G", "")))</f>
        <v>0</v>
      </c>
      <c r="AU882" s="230">
        <f>SUMPRODUCT(LEN($AC882:$AC885)-LEN(SUBSTITUTE($AC882:$AC885,"G", "")))</f>
        <v>0</v>
      </c>
      <c r="AV882" s="233">
        <f>SUMPRODUCT(LEN($L882:$S885)-LEN(SUBSTITUTE($L882:$S885,"M", "")))</f>
        <v>0</v>
      </c>
      <c r="AW882" s="236">
        <f>SUMPRODUCT(LEN($AD882:$AD885)-LEN(SUBSTITUTE($AD882:$AD885,"M", "")))</f>
        <v>0</v>
      </c>
      <c r="AX882" s="230">
        <f>SUMPRODUCT(LEN($AC882:$AC885)-LEN(SUBSTITUTE($AC882:$AC885,"M", "")))</f>
        <v>0</v>
      </c>
      <c r="AY882" s="291">
        <f>SUMPRODUCT(LEN($AE882:$AE885)-LEN(SUBSTITUTE($AE882:$AE885,"S", "")))</f>
        <v>0</v>
      </c>
      <c r="AZ882" s="227">
        <f>SUMPRODUCT(LEN($AE882:$AE885)-LEN(SUBSTITUTE($AE882:$AE885,"F", "")))</f>
        <v>0</v>
      </c>
      <c r="BA882" s="227">
        <f>SUMPRODUCT(LEN($AE882:$AE885)-LEN(SUBSTITUTE($AE882:$AE885,"G", "")))</f>
        <v>0</v>
      </c>
      <c r="BB882" s="294">
        <f>SUMPRODUCT(LEN($AE882:$AE885)-LEN(SUBSTITUTE($AE882:$AE885,"M", "")))</f>
        <v>0</v>
      </c>
    </row>
    <row r="883" spans="2:62" ht="28.15" customHeight="1" thickBot="1" x14ac:dyDescent="0.25">
      <c r="B883" s="30"/>
      <c r="C883" s="243"/>
      <c r="D883" s="36"/>
      <c r="E883" s="35"/>
      <c r="F883" s="35"/>
      <c r="G883" s="34"/>
      <c r="H883" s="224"/>
      <c r="I883" s="247"/>
      <c r="J883" s="247"/>
      <c r="K883" s="247"/>
      <c r="L883" s="33" t="s">
        <v>123</v>
      </c>
      <c r="M883" s="32" t="s">
        <v>407</v>
      </c>
      <c r="N883" s="33" t="s">
        <v>122</v>
      </c>
      <c r="O883" s="32" t="s">
        <v>217</v>
      </c>
      <c r="P883" s="33" t="s">
        <v>120</v>
      </c>
      <c r="Q883" s="32" t="s">
        <v>175</v>
      </c>
      <c r="R883" s="33" t="s">
        <v>119</v>
      </c>
      <c r="S883" s="32"/>
      <c r="T883" s="33" t="s">
        <v>118</v>
      </c>
      <c r="U883" s="32"/>
      <c r="V883" s="33" t="s">
        <v>117</v>
      </c>
      <c r="W883" s="32"/>
      <c r="X883" s="33" t="s">
        <v>116</v>
      </c>
      <c r="Y883" s="32"/>
      <c r="Z883" s="33" t="s">
        <v>115</v>
      </c>
      <c r="AA883" s="32"/>
      <c r="AB883" s="31"/>
      <c r="AC883" s="32"/>
      <c r="AD883" s="31" t="s">
        <v>121</v>
      </c>
      <c r="AE883" s="23"/>
      <c r="AF883" s="251"/>
      <c r="AG883" s="251"/>
      <c r="AH883" s="22"/>
      <c r="AI883" s="11"/>
      <c r="AJ883" s="234"/>
      <c r="AK883" s="240"/>
      <c r="AL883" s="231"/>
      <c r="AM883" s="234"/>
      <c r="AN883" s="240"/>
      <c r="AO883" s="231"/>
      <c r="AP883" s="234"/>
      <c r="AQ883" s="240"/>
      <c r="AR883" s="231"/>
      <c r="AS883" s="234"/>
      <c r="AT883" s="240"/>
      <c r="AU883" s="231"/>
      <c r="AV883" s="234"/>
      <c r="AW883" s="237"/>
      <c r="AX883" s="231"/>
      <c r="AY883" s="292"/>
      <c r="AZ883" s="228"/>
      <c r="BA883" s="228"/>
      <c r="BB883" s="295"/>
    </row>
    <row r="884" spans="2:62" ht="28.15" customHeight="1" x14ac:dyDescent="0.2">
      <c r="B884" s="30"/>
      <c r="C884" s="244"/>
      <c r="D884" s="29"/>
      <c r="E884" s="28"/>
      <c r="F884" s="28"/>
      <c r="G884" s="27"/>
      <c r="H884" s="225">
        <v>179</v>
      </c>
      <c r="I884" s="248"/>
      <c r="J884" s="248"/>
      <c r="K884" s="248"/>
      <c r="L884" s="26" t="s">
        <v>114</v>
      </c>
      <c r="M884" s="25" t="s">
        <v>113</v>
      </c>
      <c r="N884" s="26" t="s">
        <v>112</v>
      </c>
      <c r="O884" s="25" t="s">
        <v>217</v>
      </c>
      <c r="P884" s="26" t="s">
        <v>111</v>
      </c>
      <c r="Q884" s="25" t="s">
        <v>121</v>
      </c>
      <c r="R884" s="26" t="s">
        <v>110</v>
      </c>
      <c r="S884" s="25"/>
      <c r="T884" s="26" t="s">
        <v>109</v>
      </c>
      <c r="U884" s="25"/>
      <c r="V884" s="26" t="s">
        <v>108</v>
      </c>
      <c r="W884" s="25"/>
      <c r="X884" s="26" t="s">
        <v>107</v>
      </c>
      <c r="Y884" s="25"/>
      <c r="Z884" s="26" t="s">
        <v>106</v>
      </c>
      <c r="AA884" s="25"/>
      <c r="AB884" s="24"/>
      <c r="AC884" s="25"/>
      <c r="AD884" s="24" t="s">
        <v>406</v>
      </c>
      <c r="AE884" s="23"/>
      <c r="AF884" s="251"/>
      <c r="AG884" s="251"/>
      <c r="AH884" s="22"/>
      <c r="AI884" s="11"/>
      <c r="AJ884" s="234"/>
      <c r="AK884" s="240"/>
      <c r="AL884" s="231"/>
      <c r="AM884" s="234"/>
      <c r="AN884" s="240"/>
      <c r="AO884" s="231"/>
      <c r="AP884" s="234"/>
      <c r="AQ884" s="240"/>
      <c r="AR884" s="231"/>
      <c r="AS884" s="234"/>
      <c r="AT884" s="240"/>
      <c r="AU884" s="231"/>
      <c r="AV884" s="234"/>
      <c r="AW884" s="237"/>
      <c r="AX884" s="231"/>
      <c r="AY884" s="292"/>
      <c r="AZ884" s="228"/>
      <c r="BA884" s="228"/>
      <c r="BB884" s="295"/>
    </row>
    <row r="885" spans="2:62" ht="28.15" customHeight="1" thickBot="1" x14ac:dyDescent="0.25">
      <c r="B885" s="30"/>
      <c r="C885" s="253"/>
      <c r="D885" s="51"/>
      <c r="E885" s="50"/>
      <c r="F885" s="50"/>
      <c r="G885" s="49"/>
      <c r="H885" s="226"/>
      <c r="I885" s="254"/>
      <c r="J885" s="254"/>
      <c r="K885" s="254"/>
      <c r="L885" s="48" t="s">
        <v>105</v>
      </c>
      <c r="M885" s="47" t="s">
        <v>382</v>
      </c>
      <c r="N885" s="48" t="s">
        <v>103</v>
      </c>
      <c r="O885" s="47" t="s">
        <v>113</v>
      </c>
      <c r="P885" s="48" t="s">
        <v>102</v>
      </c>
      <c r="Q885" s="47" t="s">
        <v>121</v>
      </c>
      <c r="R885" s="48" t="s">
        <v>101</v>
      </c>
      <c r="S885" s="47"/>
      <c r="T885" s="48">
        <v>20</v>
      </c>
      <c r="U885" s="47"/>
      <c r="V885" s="48" t="s">
        <v>100</v>
      </c>
      <c r="W885" s="47"/>
      <c r="X885" s="48" t="s">
        <v>99</v>
      </c>
      <c r="Y885" s="47"/>
      <c r="Z885" s="48" t="s">
        <v>98</v>
      </c>
      <c r="AA885" s="47"/>
      <c r="AB885" s="16"/>
      <c r="AC885" s="47"/>
      <c r="AD885" s="16"/>
      <c r="AE885" s="46"/>
      <c r="AF885" s="255"/>
      <c r="AG885" s="255"/>
      <c r="AH885" s="45"/>
      <c r="AI885" s="11"/>
      <c r="AJ885" s="235"/>
      <c r="AK885" s="241"/>
      <c r="AL885" s="232"/>
      <c r="AM885" s="235"/>
      <c r="AN885" s="241"/>
      <c r="AO885" s="232"/>
      <c r="AP885" s="235"/>
      <c r="AQ885" s="241"/>
      <c r="AR885" s="232"/>
      <c r="AS885" s="235"/>
      <c r="AT885" s="241"/>
      <c r="AU885" s="232"/>
      <c r="AV885" s="235"/>
      <c r="AW885" s="238"/>
      <c r="AX885" s="232"/>
      <c r="AY885" s="293"/>
      <c r="AZ885" s="229"/>
      <c r="BA885" s="229"/>
      <c r="BB885" s="296"/>
    </row>
    <row r="886" spans="2:62" ht="28.15" customHeight="1" x14ac:dyDescent="0.2">
      <c r="B886" s="30"/>
      <c r="C886" s="242">
        <v>2</v>
      </c>
      <c r="D886" s="44"/>
      <c r="E886" s="43"/>
      <c r="F886" s="43"/>
      <c r="G886" s="42"/>
      <c r="H886" s="223"/>
      <c r="I886" s="246">
        <v>56</v>
      </c>
      <c r="J886" s="246">
        <v>15</v>
      </c>
      <c r="K886" s="246">
        <v>5</v>
      </c>
      <c r="L886" s="41" t="s">
        <v>133</v>
      </c>
      <c r="M886" s="40" t="s">
        <v>132</v>
      </c>
      <c r="N886" s="41" t="s">
        <v>131</v>
      </c>
      <c r="O886" s="40" t="s">
        <v>217</v>
      </c>
      <c r="P886" s="41" t="s">
        <v>130</v>
      </c>
      <c r="Q886" s="40" t="s">
        <v>121</v>
      </c>
      <c r="R886" s="41" t="s">
        <v>129</v>
      </c>
      <c r="S886" s="40"/>
      <c r="T886" s="41" t="s">
        <v>128</v>
      </c>
      <c r="U886" s="40"/>
      <c r="V886" s="41" t="s">
        <v>127</v>
      </c>
      <c r="W886" s="40"/>
      <c r="X886" s="41" t="s">
        <v>126</v>
      </c>
      <c r="Y886" s="40"/>
      <c r="Z886" s="41" t="s">
        <v>125</v>
      </c>
      <c r="AA886" s="40"/>
      <c r="AB886" s="39"/>
      <c r="AC886" s="40"/>
      <c r="AD886" s="39" t="s">
        <v>121</v>
      </c>
      <c r="AE886" s="38"/>
      <c r="AF886" s="250"/>
      <c r="AG886" s="250"/>
      <c r="AH886" s="37"/>
      <c r="AI886" s="11"/>
      <c r="AJ886" s="233">
        <f>SUMPRODUCT(LEN($M886:$S889)-LEN(SUBSTITUTE($M886:$S889,"A", "")))</f>
        <v>8</v>
      </c>
      <c r="AK886" s="239">
        <f>SUMPRODUCT(LEN($AD886:$AD889)-LEN(SUBSTITUTE($AD886:$AD889,"A", "")))</f>
        <v>0</v>
      </c>
      <c r="AL886" s="230">
        <f>SUMPRODUCT(LEN($AC886:$AC889)-LEN(SUBSTITUTE($AC886:$AC889,"A", "")))</f>
        <v>0</v>
      </c>
      <c r="AM886" s="233">
        <f>SUMPRODUCT(LEN($M886:$S889)-LEN(SUBSTITUTE($M886:$S889,"S", "")))</f>
        <v>10</v>
      </c>
      <c r="AN886" s="239">
        <f>SUMPRODUCT(LEN($AD886:$AD889)-LEN(SUBSTITUTE($AD886:$AD889,"S", "")))</f>
        <v>1</v>
      </c>
      <c r="AO886" s="230">
        <f>SUMPRODUCT(LEN($AC886:$AC889)-LEN(SUBSTITUTE($AC886:$AC889,"S", "")))</f>
        <v>0</v>
      </c>
      <c r="AP886" s="233">
        <f>SUMPRODUCT(LEN($M886:$S889)-LEN(SUBSTITUTE($M886:$S889,"F", "")))</f>
        <v>0</v>
      </c>
      <c r="AQ886" s="239">
        <f>SUMPRODUCT(LEN($AD886:$AD889)-LEN(SUBSTITUTE($AD886:$AD889,"F", "")))</f>
        <v>0</v>
      </c>
      <c r="AR886" s="230">
        <f>SUMPRODUCT(LEN($AC886:$AC889)-LEN(SUBSTITUTE($AC886:$AC889,"F", "")))</f>
        <v>0</v>
      </c>
      <c r="AS886" s="233">
        <f>SUMPRODUCT(LEN($M886:$S889)-LEN(SUBSTITUTE($M886:$S889,"G", "")))</f>
        <v>0</v>
      </c>
      <c r="AT886" s="239">
        <f>SUMPRODUCT(LEN($AD886:$AD889)-LEN(SUBSTITUTE($AD886:$AD889,"G", "")))</f>
        <v>0</v>
      </c>
      <c r="AU886" s="230">
        <f>SUMPRODUCT(LEN($AC886:$AC889)-LEN(SUBSTITUTE($AC886:$AC889,"G", "")))</f>
        <v>0</v>
      </c>
      <c r="AV886" s="233">
        <f>SUMPRODUCT(LEN($L886:$S889)-LEN(SUBSTITUTE($L886:$S889,"M", "")))</f>
        <v>0</v>
      </c>
      <c r="AW886" s="236">
        <f>SUMPRODUCT(LEN($AD886:$AD889)-LEN(SUBSTITUTE($AD886:$AD889,"M", "")))</f>
        <v>0</v>
      </c>
      <c r="AX886" s="230">
        <f>SUMPRODUCT(LEN($AC886:$AC889)-LEN(SUBSTITUTE($AC886:$AC889,"M", "")))</f>
        <v>0</v>
      </c>
      <c r="AY886" s="291">
        <f>SUMPRODUCT(LEN($AE886:$AE889)-LEN(SUBSTITUTE($AE886:$AE889,"S", "")))</f>
        <v>0</v>
      </c>
      <c r="AZ886" s="227">
        <f>SUMPRODUCT(LEN($AE886:$AE889)-LEN(SUBSTITUTE($AE886:$AE889,"F", "")))</f>
        <v>0</v>
      </c>
      <c r="BA886" s="227">
        <f>SUMPRODUCT(LEN($AE886:$AE889)-LEN(SUBSTITUTE($AE886:$AE889,"G", "")))</f>
        <v>0</v>
      </c>
      <c r="BB886" s="294">
        <f>SUMPRODUCT(LEN($AE886:$AE889)-LEN(SUBSTITUTE($AE886:$AE889,"M", "")))</f>
        <v>0</v>
      </c>
    </row>
    <row r="887" spans="2:62" ht="28.15" customHeight="1" thickBot="1" x14ac:dyDescent="0.25">
      <c r="B887" s="30"/>
      <c r="C887" s="243"/>
      <c r="D887" s="36"/>
      <c r="E887" s="35"/>
      <c r="F887" s="35"/>
      <c r="G887" s="34"/>
      <c r="H887" s="224"/>
      <c r="I887" s="247"/>
      <c r="J887" s="247"/>
      <c r="K887" s="247"/>
      <c r="L887" s="33" t="s">
        <v>123</v>
      </c>
      <c r="M887" s="32" t="s">
        <v>124</v>
      </c>
      <c r="N887" s="33" t="s">
        <v>122</v>
      </c>
      <c r="O887" s="32" t="s">
        <v>113</v>
      </c>
      <c r="P887" s="33" t="s">
        <v>120</v>
      </c>
      <c r="Q887" s="32" t="s">
        <v>121</v>
      </c>
      <c r="R887" s="33" t="s">
        <v>119</v>
      </c>
      <c r="S887" s="32"/>
      <c r="T887" s="33" t="s">
        <v>118</v>
      </c>
      <c r="U887" s="32"/>
      <c r="V887" s="33" t="s">
        <v>117</v>
      </c>
      <c r="W887" s="32"/>
      <c r="X887" s="33" t="s">
        <v>116</v>
      </c>
      <c r="Y887" s="32"/>
      <c r="Z887" s="33" t="s">
        <v>115</v>
      </c>
      <c r="AA887" s="32"/>
      <c r="AB887" s="31"/>
      <c r="AC887" s="32"/>
      <c r="AD887" s="31"/>
      <c r="AE887" s="23"/>
      <c r="AF887" s="251"/>
      <c r="AG887" s="251"/>
      <c r="AH887" s="22"/>
      <c r="AI887" s="11"/>
      <c r="AJ887" s="234"/>
      <c r="AK887" s="240"/>
      <c r="AL887" s="231"/>
      <c r="AM887" s="234"/>
      <c r="AN887" s="240"/>
      <c r="AO887" s="231"/>
      <c r="AP887" s="234"/>
      <c r="AQ887" s="240"/>
      <c r="AR887" s="231"/>
      <c r="AS887" s="234"/>
      <c r="AT887" s="240"/>
      <c r="AU887" s="231"/>
      <c r="AV887" s="234"/>
      <c r="AW887" s="237"/>
      <c r="AX887" s="231"/>
      <c r="AY887" s="292"/>
      <c r="AZ887" s="228"/>
      <c r="BA887" s="228"/>
      <c r="BB887" s="295"/>
    </row>
    <row r="888" spans="2:62" ht="28.15" customHeight="1" x14ac:dyDescent="0.2">
      <c r="B888" s="30"/>
      <c r="C888" s="244"/>
      <c r="D888" s="29"/>
      <c r="E888" s="28"/>
      <c r="F888" s="28"/>
      <c r="G888" s="27"/>
      <c r="H888" s="225"/>
      <c r="I888" s="248"/>
      <c r="J888" s="248"/>
      <c r="K888" s="248"/>
      <c r="L888" s="26" t="s">
        <v>114</v>
      </c>
      <c r="M888" s="25" t="s">
        <v>132</v>
      </c>
      <c r="N888" s="26" t="s">
        <v>112</v>
      </c>
      <c r="O888" s="25" t="s">
        <v>113</v>
      </c>
      <c r="P888" s="26" t="s">
        <v>111</v>
      </c>
      <c r="Q888" s="25"/>
      <c r="R888" s="26" t="s">
        <v>110</v>
      </c>
      <c r="S888" s="25"/>
      <c r="T888" s="26" t="s">
        <v>109</v>
      </c>
      <c r="U888" s="25"/>
      <c r="V888" s="26" t="s">
        <v>108</v>
      </c>
      <c r="W888" s="25"/>
      <c r="X888" s="26" t="s">
        <v>107</v>
      </c>
      <c r="Y888" s="25"/>
      <c r="Z888" s="26" t="s">
        <v>106</v>
      </c>
      <c r="AA888" s="25"/>
      <c r="AB888" s="24"/>
      <c r="AC888" s="25"/>
      <c r="AD888" s="24"/>
      <c r="AE888" s="23"/>
      <c r="AF888" s="251"/>
      <c r="AG888" s="251"/>
      <c r="AH888" s="22"/>
      <c r="AI888" s="11"/>
      <c r="AJ888" s="234"/>
      <c r="AK888" s="240"/>
      <c r="AL888" s="231"/>
      <c r="AM888" s="234"/>
      <c r="AN888" s="240"/>
      <c r="AO888" s="231"/>
      <c r="AP888" s="234"/>
      <c r="AQ888" s="240"/>
      <c r="AR888" s="231"/>
      <c r="AS888" s="234"/>
      <c r="AT888" s="240"/>
      <c r="AU888" s="231"/>
      <c r="AV888" s="234"/>
      <c r="AW888" s="237"/>
      <c r="AX888" s="231"/>
      <c r="AY888" s="292"/>
      <c r="AZ888" s="228"/>
      <c r="BA888" s="228"/>
      <c r="BB888" s="295"/>
    </row>
    <row r="889" spans="2:62" ht="28.15" customHeight="1" thickBot="1" x14ac:dyDescent="0.25">
      <c r="B889" s="30"/>
      <c r="C889" s="253"/>
      <c r="D889" s="51"/>
      <c r="E889" s="50"/>
      <c r="F889" s="50"/>
      <c r="G889" s="49"/>
      <c r="H889" s="226"/>
      <c r="I889" s="254"/>
      <c r="J889" s="254"/>
      <c r="K889" s="254"/>
      <c r="L889" s="48" t="s">
        <v>105</v>
      </c>
      <c r="M889" s="47" t="s">
        <v>124</v>
      </c>
      <c r="N889" s="48" t="s">
        <v>103</v>
      </c>
      <c r="O889" s="47" t="s">
        <v>121</v>
      </c>
      <c r="P889" s="48" t="s">
        <v>102</v>
      </c>
      <c r="Q889" s="47"/>
      <c r="R889" s="48" t="s">
        <v>101</v>
      </c>
      <c r="S889" s="47"/>
      <c r="T889" s="48">
        <v>20</v>
      </c>
      <c r="U889" s="47"/>
      <c r="V889" s="48" t="s">
        <v>100</v>
      </c>
      <c r="W889" s="47"/>
      <c r="X889" s="48" t="s">
        <v>99</v>
      </c>
      <c r="Y889" s="47"/>
      <c r="Z889" s="48" t="s">
        <v>98</v>
      </c>
      <c r="AA889" s="47"/>
      <c r="AB889" s="16"/>
      <c r="AC889" s="47"/>
      <c r="AD889" s="16"/>
      <c r="AE889" s="46"/>
      <c r="AF889" s="255"/>
      <c r="AG889" s="255"/>
      <c r="AH889" s="45"/>
      <c r="AI889" s="11"/>
      <c r="AJ889" s="235"/>
      <c r="AK889" s="241"/>
      <c r="AL889" s="232"/>
      <c r="AM889" s="235"/>
      <c r="AN889" s="241"/>
      <c r="AO889" s="232"/>
      <c r="AP889" s="235"/>
      <c r="AQ889" s="241"/>
      <c r="AR889" s="232"/>
      <c r="AS889" s="235"/>
      <c r="AT889" s="241"/>
      <c r="AU889" s="232"/>
      <c r="AV889" s="235"/>
      <c r="AW889" s="238"/>
      <c r="AX889" s="232"/>
      <c r="AY889" s="293"/>
      <c r="AZ889" s="229"/>
      <c r="BA889" s="229"/>
      <c r="BB889" s="296"/>
    </row>
    <row r="890" spans="2:62" ht="28.15" customHeight="1" x14ac:dyDescent="0.2">
      <c r="B890" s="30"/>
      <c r="C890" s="242">
        <v>3</v>
      </c>
      <c r="D890" s="44"/>
      <c r="E890" s="43"/>
      <c r="F890" s="43"/>
      <c r="G890" s="42"/>
      <c r="H890" s="223"/>
      <c r="I890" s="246">
        <v>56</v>
      </c>
      <c r="J890" s="246">
        <v>18</v>
      </c>
      <c r="K890" s="246">
        <v>6</v>
      </c>
      <c r="L890" s="41" t="s">
        <v>133</v>
      </c>
      <c r="M890" s="40" t="s">
        <v>132</v>
      </c>
      <c r="N890" s="41" t="s">
        <v>131</v>
      </c>
      <c r="O890" s="40" t="s">
        <v>215</v>
      </c>
      <c r="P890" s="41" t="s">
        <v>130</v>
      </c>
      <c r="Q890" s="40" t="s">
        <v>175</v>
      </c>
      <c r="R890" s="41" t="s">
        <v>129</v>
      </c>
      <c r="S890" s="40"/>
      <c r="T890" s="41" t="s">
        <v>128</v>
      </c>
      <c r="U890" s="40"/>
      <c r="V890" s="41" t="s">
        <v>127</v>
      </c>
      <c r="W890" s="40"/>
      <c r="X890" s="41" t="s">
        <v>126</v>
      </c>
      <c r="Y890" s="40"/>
      <c r="Z890" s="41" t="s">
        <v>125</v>
      </c>
      <c r="AA890" s="40"/>
      <c r="AB890" s="39"/>
      <c r="AC890" s="40"/>
      <c r="AD890" s="39"/>
      <c r="AE890" s="38"/>
      <c r="AF890" s="250"/>
      <c r="AG890" s="250"/>
      <c r="AH890" s="37"/>
      <c r="AI890" s="11"/>
      <c r="AJ890" s="233">
        <f>SUMPRODUCT(LEN($M890:$S893)-LEN(SUBSTITUTE($M890:$S893,"A", "")))</f>
        <v>12</v>
      </c>
      <c r="AK890" s="239">
        <f>SUMPRODUCT(LEN($AD890:$AD893)-LEN(SUBSTITUTE($AD890:$AD893,"A", "")))</f>
        <v>0</v>
      </c>
      <c r="AL890" s="230">
        <f>SUMPRODUCT(LEN($AC890:$AC893)-LEN(SUBSTITUTE($AC890:$AC893,"A", "")))</f>
        <v>0</v>
      </c>
      <c r="AM890" s="233">
        <f>SUMPRODUCT(LEN($M890:$S893)-LEN(SUBSTITUTE($M890:$S893,"S", "")))</f>
        <v>13</v>
      </c>
      <c r="AN890" s="239">
        <f>SUMPRODUCT(LEN($AD890:$AD893)-LEN(SUBSTITUTE($AD890:$AD893,"S", "")))</f>
        <v>0</v>
      </c>
      <c r="AO890" s="230">
        <f>SUMPRODUCT(LEN($AC890:$AC893)-LEN(SUBSTITUTE($AC890:$AC893,"S", "")))</f>
        <v>0</v>
      </c>
      <c r="AP890" s="233">
        <f>SUMPRODUCT(LEN($M890:$S893)-LEN(SUBSTITUTE($M890:$S893,"F", "")))</f>
        <v>0</v>
      </c>
      <c r="AQ890" s="239">
        <f>SUMPRODUCT(LEN($AD890:$AD893)-LEN(SUBSTITUTE($AD890:$AD893,"F", "")))</f>
        <v>0</v>
      </c>
      <c r="AR890" s="230">
        <f>SUMPRODUCT(LEN($AC890:$AC893)-LEN(SUBSTITUTE($AC890:$AC893,"F", "")))</f>
        <v>0</v>
      </c>
      <c r="AS890" s="233">
        <f>SUMPRODUCT(LEN($M890:$S893)-LEN(SUBSTITUTE($M890:$S893,"G", "")))</f>
        <v>0</v>
      </c>
      <c r="AT890" s="239">
        <f>SUMPRODUCT(LEN($AD890:$AD893)-LEN(SUBSTITUTE($AD890:$AD893,"G", "")))</f>
        <v>0</v>
      </c>
      <c r="AU890" s="230">
        <f>SUMPRODUCT(LEN($AC890:$AC893)-LEN(SUBSTITUTE($AC890:$AC893,"G", "")))</f>
        <v>0</v>
      </c>
      <c r="AV890" s="233">
        <f>SUMPRODUCT(LEN($L890:$S893)-LEN(SUBSTITUTE($L890:$S893,"M", "")))</f>
        <v>0</v>
      </c>
      <c r="AW890" s="236">
        <f>SUMPRODUCT(LEN($AD890:$AD893)-LEN(SUBSTITUTE($AD890:$AD893,"M", "")))</f>
        <v>0</v>
      </c>
      <c r="AX890" s="230">
        <f>SUMPRODUCT(LEN($AC890:$AC893)-LEN(SUBSTITUTE($AC890:$AC893,"M", "")))</f>
        <v>0</v>
      </c>
      <c r="AY890" s="291">
        <f>SUMPRODUCT(LEN($AE890:$AE893)-LEN(SUBSTITUTE($AE890:$AE893,"S", "")))</f>
        <v>0</v>
      </c>
      <c r="AZ890" s="227">
        <f>SUMPRODUCT(LEN($AE890:$AE893)-LEN(SUBSTITUTE($AE890:$AE893,"F", "")))</f>
        <v>0</v>
      </c>
      <c r="BA890" s="227">
        <f>SUMPRODUCT(LEN($AE890:$AE893)-LEN(SUBSTITUTE($AE890:$AE893,"G", "")))</f>
        <v>0</v>
      </c>
      <c r="BB890" s="294">
        <f>SUMPRODUCT(LEN($AE890:$AE893)-LEN(SUBSTITUTE($AE890:$AE893,"M", "")))</f>
        <v>0</v>
      </c>
    </row>
    <row r="891" spans="2:62" ht="28.15" customHeight="1" thickBot="1" x14ac:dyDescent="0.25">
      <c r="B891" s="30"/>
      <c r="C891" s="243"/>
      <c r="D891" s="36"/>
      <c r="E891" s="35"/>
      <c r="F891" s="35"/>
      <c r="G891" s="34"/>
      <c r="H891" s="224"/>
      <c r="I891" s="247"/>
      <c r="J891" s="247"/>
      <c r="K891" s="247"/>
      <c r="L891" s="33" t="s">
        <v>123</v>
      </c>
      <c r="M891" s="32" t="s">
        <v>124</v>
      </c>
      <c r="N891" s="33" t="s">
        <v>122</v>
      </c>
      <c r="O891" s="32" t="s">
        <v>217</v>
      </c>
      <c r="P891" s="33" t="s">
        <v>120</v>
      </c>
      <c r="Q891" s="32" t="s">
        <v>121</v>
      </c>
      <c r="R891" s="33" t="s">
        <v>119</v>
      </c>
      <c r="S891" s="32"/>
      <c r="T891" s="33" t="s">
        <v>118</v>
      </c>
      <c r="U891" s="32"/>
      <c r="V891" s="33" t="s">
        <v>117</v>
      </c>
      <c r="W891" s="32"/>
      <c r="X891" s="33" t="s">
        <v>116</v>
      </c>
      <c r="Y891" s="32"/>
      <c r="Z891" s="33" t="s">
        <v>115</v>
      </c>
      <c r="AA891" s="32"/>
      <c r="AB891" s="31"/>
      <c r="AC891" s="32"/>
      <c r="AD891" s="31"/>
      <c r="AE891" s="23"/>
      <c r="AF891" s="251"/>
      <c r="AG891" s="251"/>
      <c r="AH891" s="22"/>
      <c r="AI891" s="11"/>
      <c r="AJ891" s="234"/>
      <c r="AK891" s="240"/>
      <c r="AL891" s="231"/>
      <c r="AM891" s="234"/>
      <c r="AN891" s="240"/>
      <c r="AO891" s="231"/>
      <c r="AP891" s="234"/>
      <c r="AQ891" s="240"/>
      <c r="AR891" s="231"/>
      <c r="AS891" s="234"/>
      <c r="AT891" s="240"/>
      <c r="AU891" s="231"/>
      <c r="AV891" s="234"/>
      <c r="AW891" s="237"/>
      <c r="AX891" s="231"/>
      <c r="AY891" s="292"/>
      <c r="AZ891" s="228"/>
      <c r="BA891" s="228"/>
      <c r="BB891" s="295"/>
    </row>
    <row r="892" spans="2:62" ht="28.15" customHeight="1" x14ac:dyDescent="0.2">
      <c r="B892" s="30"/>
      <c r="C892" s="244"/>
      <c r="D892" s="29"/>
      <c r="E892" s="28"/>
      <c r="F892" s="28"/>
      <c r="G892" s="27"/>
      <c r="H892" s="225"/>
      <c r="I892" s="248"/>
      <c r="J892" s="248"/>
      <c r="K892" s="248"/>
      <c r="L892" s="26" t="s">
        <v>114</v>
      </c>
      <c r="M892" s="25" t="s">
        <v>203</v>
      </c>
      <c r="N892" s="26" t="s">
        <v>112</v>
      </c>
      <c r="O892" s="25" t="s">
        <v>175</v>
      </c>
      <c r="P892" s="26" t="s">
        <v>111</v>
      </c>
      <c r="Q892" s="25" t="s">
        <v>121</v>
      </c>
      <c r="R892" s="26" t="s">
        <v>110</v>
      </c>
      <c r="S892" s="25"/>
      <c r="T892" s="26" t="s">
        <v>109</v>
      </c>
      <c r="U892" s="25"/>
      <c r="V892" s="26" t="s">
        <v>108</v>
      </c>
      <c r="W892" s="25"/>
      <c r="X892" s="26" t="s">
        <v>107</v>
      </c>
      <c r="Y892" s="25"/>
      <c r="Z892" s="26" t="s">
        <v>106</v>
      </c>
      <c r="AA892" s="25"/>
      <c r="AB892" s="24"/>
      <c r="AC892" s="25"/>
      <c r="AD892" s="24"/>
      <c r="AE892" s="23"/>
      <c r="AF892" s="251"/>
      <c r="AG892" s="251"/>
      <c r="AH892" s="22"/>
      <c r="AI892" s="11"/>
      <c r="AJ892" s="234"/>
      <c r="AK892" s="240"/>
      <c r="AL892" s="231"/>
      <c r="AM892" s="234"/>
      <c r="AN892" s="240"/>
      <c r="AO892" s="231"/>
      <c r="AP892" s="234"/>
      <c r="AQ892" s="240"/>
      <c r="AR892" s="231"/>
      <c r="AS892" s="234"/>
      <c r="AT892" s="240"/>
      <c r="AU892" s="231"/>
      <c r="AV892" s="234"/>
      <c r="AW892" s="237"/>
      <c r="AX892" s="231"/>
      <c r="AY892" s="292"/>
      <c r="AZ892" s="228"/>
      <c r="BA892" s="228"/>
      <c r="BB892" s="295"/>
    </row>
    <row r="893" spans="2:62" ht="28.15" customHeight="1" thickBot="1" x14ac:dyDescent="0.25">
      <c r="B893" s="21"/>
      <c r="C893" s="245"/>
      <c r="D893" s="20"/>
      <c r="E893" s="19"/>
      <c r="F893" s="19"/>
      <c r="G893" s="18"/>
      <c r="H893" s="226"/>
      <c r="I893" s="249"/>
      <c r="J893" s="249"/>
      <c r="K893" s="249"/>
      <c r="L893" s="17" t="s">
        <v>105</v>
      </c>
      <c r="M893" s="15" t="s">
        <v>195</v>
      </c>
      <c r="N893" s="17" t="s">
        <v>103</v>
      </c>
      <c r="O893" s="15" t="s">
        <v>132</v>
      </c>
      <c r="P893" s="17" t="s">
        <v>102</v>
      </c>
      <c r="Q893" s="15" t="s">
        <v>121</v>
      </c>
      <c r="R893" s="17" t="s">
        <v>101</v>
      </c>
      <c r="S893" s="15"/>
      <c r="T893" s="17">
        <v>20</v>
      </c>
      <c r="U893" s="15"/>
      <c r="V893" s="17" t="s">
        <v>100</v>
      </c>
      <c r="W893" s="15"/>
      <c r="X893" s="17" t="s">
        <v>99</v>
      </c>
      <c r="Y893" s="15"/>
      <c r="Z893" s="17" t="s">
        <v>98</v>
      </c>
      <c r="AA893" s="15"/>
      <c r="AB893" s="16"/>
      <c r="AC893" s="15"/>
      <c r="AD893" s="14"/>
      <c r="AE893" s="13"/>
      <c r="AF893" s="252"/>
      <c r="AG893" s="252"/>
      <c r="AH893" s="12"/>
      <c r="AI893" s="11"/>
      <c r="AJ893" s="235"/>
      <c r="AK893" s="241"/>
      <c r="AL893" s="232"/>
      <c r="AM893" s="235"/>
      <c r="AN893" s="241"/>
      <c r="AO893" s="232"/>
      <c r="AP893" s="235"/>
      <c r="AQ893" s="241"/>
      <c r="AR893" s="232"/>
      <c r="AS893" s="235"/>
      <c r="AT893" s="241"/>
      <c r="AU893" s="232"/>
      <c r="AV893" s="235"/>
      <c r="AW893" s="238"/>
      <c r="AX893" s="232"/>
      <c r="AY893" s="293"/>
      <c r="AZ893" s="229"/>
      <c r="BA893" s="229"/>
      <c r="BB893" s="296"/>
    </row>
    <row r="894" spans="2:62" ht="85.9" customHeight="1" thickTop="1" thickBot="1" x14ac:dyDescent="0.35">
      <c r="B894" s="105" t="s">
        <v>174</v>
      </c>
      <c r="C894" s="95" t="s">
        <v>173</v>
      </c>
      <c r="D894" s="100" t="s">
        <v>172</v>
      </c>
      <c r="E894" s="104" t="s">
        <v>171</v>
      </c>
      <c r="F894" s="103"/>
      <c r="G894" s="102"/>
      <c r="H894" s="101" t="s">
        <v>170</v>
      </c>
      <c r="I894" s="100" t="s">
        <v>96</v>
      </c>
      <c r="J894" s="100" t="s">
        <v>169</v>
      </c>
      <c r="K894" s="100" t="s">
        <v>97</v>
      </c>
      <c r="L894" s="256" t="s">
        <v>168</v>
      </c>
      <c r="M894" s="262"/>
      <c r="N894" s="256" t="s">
        <v>167</v>
      </c>
      <c r="O894" s="262"/>
      <c r="P894" s="256" t="s">
        <v>167</v>
      </c>
      <c r="Q894" s="257"/>
      <c r="R894" s="256" t="s">
        <v>167</v>
      </c>
      <c r="S894" s="257"/>
      <c r="T894" s="256" t="s">
        <v>167</v>
      </c>
      <c r="U894" s="257"/>
      <c r="V894" s="256" t="s">
        <v>167</v>
      </c>
      <c r="W894" s="257"/>
      <c r="X894" s="256" t="s">
        <v>167</v>
      </c>
      <c r="Y894" s="257"/>
      <c r="Z894" s="256" t="s">
        <v>167</v>
      </c>
      <c r="AA894" s="257"/>
      <c r="AB894" s="261" t="s">
        <v>166</v>
      </c>
      <c r="AC894" s="257"/>
      <c r="AD894" s="101" t="s">
        <v>165</v>
      </c>
      <c r="AE894" s="101" t="s">
        <v>164</v>
      </c>
      <c r="AF894" s="100" t="s">
        <v>163</v>
      </c>
      <c r="AG894" s="100" t="s">
        <v>162</v>
      </c>
      <c r="AH894" s="99" t="s">
        <v>161</v>
      </c>
      <c r="AI894" s="98"/>
      <c r="AJ894" s="96" t="s">
        <v>160</v>
      </c>
      <c r="AK894" s="95" t="s">
        <v>159</v>
      </c>
      <c r="AL894" s="94" t="s">
        <v>158</v>
      </c>
      <c r="AM894" s="96" t="s">
        <v>157</v>
      </c>
      <c r="AN894" s="95" t="s">
        <v>156</v>
      </c>
      <c r="AO894" s="94" t="s">
        <v>155</v>
      </c>
      <c r="AP894" s="96" t="s">
        <v>154</v>
      </c>
      <c r="AQ894" s="95" t="s">
        <v>153</v>
      </c>
      <c r="AR894" s="97" t="s">
        <v>152</v>
      </c>
      <c r="AS894" s="96" t="s">
        <v>151</v>
      </c>
      <c r="AT894" s="95" t="s">
        <v>150</v>
      </c>
      <c r="AU894" s="94" t="s">
        <v>149</v>
      </c>
      <c r="AV894" s="96" t="s">
        <v>148</v>
      </c>
      <c r="AW894" s="95" t="s">
        <v>147</v>
      </c>
      <c r="AX894" s="94" t="s">
        <v>146</v>
      </c>
      <c r="AY894" s="93" t="s">
        <v>145</v>
      </c>
      <c r="AZ894" s="92" t="s">
        <v>144</v>
      </c>
      <c r="BA894" s="92" t="s">
        <v>143</v>
      </c>
      <c r="BB894" s="91" t="s">
        <v>142</v>
      </c>
    </row>
    <row r="895" spans="2:62" ht="48" thickBot="1" x14ac:dyDescent="0.3">
      <c r="B895" s="90" t="s">
        <v>182</v>
      </c>
      <c r="C895" s="89"/>
      <c r="D895" s="88">
        <v>180</v>
      </c>
      <c r="E895" s="258"/>
      <c r="F895" s="259"/>
      <c r="G895" s="260"/>
      <c r="H895" s="87" t="s">
        <v>140</v>
      </c>
      <c r="I895" s="86"/>
      <c r="J895" s="86"/>
      <c r="K895" s="85"/>
      <c r="L895" s="84"/>
      <c r="M895" s="81"/>
      <c r="N895" s="84"/>
      <c r="O895" s="81"/>
      <c r="P895" s="84"/>
      <c r="Q895" s="81"/>
      <c r="R895" s="84"/>
      <c r="S895" s="81"/>
      <c r="T895" s="84"/>
      <c r="U895" s="81"/>
      <c r="V895" s="84"/>
      <c r="W895" s="81"/>
      <c r="X895" s="84"/>
      <c r="Y895" s="81"/>
      <c r="Z895" s="84"/>
      <c r="AA895" s="83"/>
      <c r="AB895" s="82" t="s">
        <v>139</v>
      </c>
      <c r="AC895" s="81"/>
      <c r="AD895" s="81"/>
      <c r="AE895" s="81"/>
      <c r="AF895" s="80"/>
      <c r="AG895" s="80"/>
      <c r="AH895" s="60"/>
      <c r="AI895" s="79" t="s">
        <v>138</v>
      </c>
      <c r="AJ895" s="78">
        <f t="shared" ref="AJ895:BB895" si="118">SUM(AJ897:AJ908)</f>
        <v>54</v>
      </c>
      <c r="AK895" s="77">
        <f t="shared" si="118"/>
        <v>11</v>
      </c>
      <c r="AL895" s="76">
        <f t="shared" si="118"/>
        <v>0</v>
      </c>
      <c r="AM895" s="78">
        <f t="shared" si="118"/>
        <v>30</v>
      </c>
      <c r="AN895" s="77">
        <f t="shared" si="118"/>
        <v>12</v>
      </c>
      <c r="AO895" s="76">
        <f t="shared" si="118"/>
        <v>0</v>
      </c>
      <c r="AP895" s="78">
        <f t="shared" si="118"/>
        <v>0</v>
      </c>
      <c r="AQ895" s="77">
        <f t="shared" si="118"/>
        <v>0</v>
      </c>
      <c r="AR895" s="76">
        <f t="shared" si="118"/>
        <v>0</v>
      </c>
      <c r="AS895" s="78">
        <f t="shared" si="118"/>
        <v>2</v>
      </c>
      <c r="AT895" s="77">
        <f t="shared" si="118"/>
        <v>0</v>
      </c>
      <c r="AU895" s="76">
        <f t="shared" si="118"/>
        <v>0</v>
      </c>
      <c r="AV895" s="78">
        <f t="shared" si="118"/>
        <v>0</v>
      </c>
      <c r="AW895" s="77">
        <f t="shared" si="118"/>
        <v>0</v>
      </c>
      <c r="AX895" s="76">
        <f t="shared" si="118"/>
        <v>0</v>
      </c>
      <c r="AY895" s="75">
        <f t="shared" si="118"/>
        <v>0</v>
      </c>
      <c r="AZ895" s="74">
        <f t="shared" si="118"/>
        <v>0</v>
      </c>
      <c r="BA895" s="74">
        <f t="shared" si="118"/>
        <v>0</v>
      </c>
      <c r="BB895" s="73">
        <f t="shared" si="118"/>
        <v>0</v>
      </c>
      <c r="BC895" s="72" t="s">
        <v>137</v>
      </c>
      <c r="BF895" s="5">
        <f>SUM(AJ895:AL895)/$BG$5</f>
        <v>21.666666666666668</v>
      </c>
      <c r="BG895" s="5">
        <f>SUM(AM895:AO895,AY895)/$BG$5</f>
        <v>14</v>
      </c>
      <c r="BH895" s="5">
        <f>SUM(AP895:AR895,AZ895)/$BG$5</f>
        <v>0</v>
      </c>
      <c r="BI895" s="5">
        <f>SUM(AS895:AU895,BA895)/$BG$5</f>
        <v>0.66666666666666663</v>
      </c>
      <c r="BJ895" s="5">
        <f>SUM(AV895:AX895,BB895)/$BG$5</f>
        <v>0</v>
      </c>
    </row>
    <row r="896" spans="2:62" ht="37.5" thickBot="1" x14ac:dyDescent="0.3">
      <c r="B896" s="71"/>
      <c r="C896" s="70"/>
      <c r="D896" s="69"/>
      <c r="E896" s="68"/>
      <c r="F896" s="68"/>
      <c r="G896" s="67"/>
      <c r="H896" s="66"/>
      <c r="I896" s="64"/>
      <c r="J896" s="64"/>
      <c r="K896" s="65"/>
      <c r="L896" s="64"/>
      <c r="M896" s="62"/>
      <c r="N896" s="64"/>
      <c r="O896" s="62"/>
      <c r="P896" s="64"/>
      <c r="Q896" s="62"/>
      <c r="R896" s="64"/>
      <c r="S896" s="62"/>
      <c r="T896" s="64"/>
      <c r="U896" s="62"/>
      <c r="V896" s="64"/>
      <c r="W896" s="62"/>
      <c r="X896" s="64"/>
      <c r="Y896" s="62"/>
      <c r="Z896" s="64"/>
      <c r="AA896" s="62"/>
      <c r="AB896" s="63"/>
      <c r="AC896" s="62"/>
      <c r="AD896" s="62"/>
      <c r="AE896" s="62"/>
      <c r="AF896" s="61"/>
      <c r="AG896" s="61"/>
      <c r="AH896" s="60"/>
      <c r="AI896" s="59" t="s">
        <v>136</v>
      </c>
      <c r="AJ896" s="58">
        <f t="shared" ref="AJ896:BB896" si="119">AJ895/3</f>
        <v>18</v>
      </c>
      <c r="AK896" s="57">
        <f t="shared" si="119"/>
        <v>3.6666666666666665</v>
      </c>
      <c r="AL896" s="56">
        <f t="shared" si="119"/>
        <v>0</v>
      </c>
      <c r="AM896" s="58">
        <f t="shared" si="119"/>
        <v>10</v>
      </c>
      <c r="AN896" s="57">
        <f t="shared" si="119"/>
        <v>4</v>
      </c>
      <c r="AO896" s="56">
        <f t="shared" si="119"/>
        <v>0</v>
      </c>
      <c r="AP896" s="58">
        <f t="shared" si="119"/>
        <v>0</v>
      </c>
      <c r="AQ896" s="57">
        <f t="shared" si="119"/>
        <v>0</v>
      </c>
      <c r="AR896" s="56">
        <f t="shared" si="119"/>
        <v>0</v>
      </c>
      <c r="AS896" s="58">
        <f t="shared" si="119"/>
        <v>0.66666666666666663</v>
      </c>
      <c r="AT896" s="57">
        <f t="shared" si="119"/>
        <v>0</v>
      </c>
      <c r="AU896" s="56">
        <f t="shared" si="119"/>
        <v>0</v>
      </c>
      <c r="AV896" s="58">
        <f t="shared" si="119"/>
        <v>0</v>
      </c>
      <c r="AW896" s="57">
        <f t="shared" si="119"/>
        <v>0</v>
      </c>
      <c r="AX896" s="56">
        <f t="shared" si="119"/>
        <v>0</v>
      </c>
      <c r="AY896" s="55">
        <f t="shared" si="119"/>
        <v>0</v>
      </c>
      <c r="AZ896" s="54">
        <f t="shared" si="119"/>
        <v>0</v>
      </c>
      <c r="BA896" s="54">
        <f t="shared" si="119"/>
        <v>0</v>
      </c>
      <c r="BB896" s="53">
        <f t="shared" si="119"/>
        <v>0</v>
      </c>
      <c r="BC896" s="52" t="s">
        <v>135</v>
      </c>
    </row>
    <row r="897" spans="2:62" ht="28.15" customHeight="1" x14ac:dyDescent="0.2">
      <c r="B897" s="30"/>
      <c r="C897" s="242">
        <v>1</v>
      </c>
      <c r="D897" s="44"/>
      <c r="E897" s="43"/>
      <c r="F897" s="43"/>
      <c r="G897" s="42"/>
      <c r="H897" s="223" t="s">
        <v>183</v>
      </c>
      <c r="I897" s="246">
        <v>56</v>
      </c>
      <c r="J897" s="246">
        <v>18</v>
      </c>
      <c r="K897" s="246">
        <v>6</v>
      </c>
      <c r="L897" s="41" t="s">
        <v>133</v>
      </c>
      <c r="M897" s="40" t="s">
        <v>124</v>
      </c>
      <c r="N897" s="41" t="s">
        <v>131</v>
      </c>
      <c r="O897" s="40" t="s">
        <v>388</v>
      </c>
      <c r="P897" s="41" t="s">
        <v>130</v>
      </c>
      <c r="Q897" s="40" t="s">
        <v>113</v>
      </c>
      <c r="R897" s="41" t="s">
        <v>129</v>
      </c>
      <c r="S897" s="40"/>
      <c r="T897" s="41" t="s">
        <v>128</v>
      </c>
      <c r="U897" s="40"/>
      <c r="V897" s="41" t="s">
        <v>127</v>
      </c>
      <c r="W897" s="40"/>
      <c r="X897" s="41" t="s">
        <v>126</v>
      </c>
      <c r="Y897" s="40"/>
      <c r="Z897" s="41" t="s">
        <v>125</v>
      </c>
      <c r="AA897" s="40"/>
      <c r="AB897" s="39"/>
      <c r="AC897" s="40"/>
      <c r="AD897" s="39" t="s">
        <v>121</v>
      </c>
      <c r="AE897" s="38"/>
      <c r="AF897" s="250"/>
      <c r="AG897" s="250"/>
      <c r="AH897" s="37"/>
      <c r="AI897" s="11"/>
      <c r="AJ897" s="233">
        <f>SUMPRODUCT(LEN($M897:$S900)-LEN(SUBSTITUTE($M897:$S900,"A", "")))</f>
        <v>19</v>
      </c>
      <c r="AK897" s="239">
        <f>SUMPRODUCT(LEN($AD897:$AD900)-LEN(SUBSTITUTE($AD897:$AD900,"A", "")))</f>
        <v>0</v>
      </c>
      <c r="AL897" s="230">
        <f>SUMPRODUCT(LEN($AC897:$AC900)-LEN(SUBSTITUTE($AC897:$AC900,"A", "")))</f>
        <v>0</v>
      </c>
      <c r="AM897" s="233">
        <f>SUMPRODUCT(LEN($M897:$S900)-LEN(SUBSTITUTE($M897:$S900,"S", "")))</f>
        <v>13</v>
      </c>
      <c r="AN897" s="239">
        <f>SUMPRODUCT(LEN($AD897:$AD900)-LEN(SUBSTITUTE($AD897:$AD900,"S", "")))</f>
        <v>1</v>
      </c>
      <c r="AO897" s="230">
        <f>SUMPRODUCT(LEN($AC897:$AC900)-LEN(SUBSTITUTE($AC897:$AC900,"S", "")))</f>
        <v>0</v>
      </c>
      <c r="AP897" s="233">
        <f>SUMPRODUCT(LEN($M897:$S900)-LEN(SUBSTITUTE($M897:$S900,"F", "")))</f>
        <v>0</v>
      </c>
      <c r="AQ897" s="239">
        <f>SUMPRODUCT(LEN($AD897:$AD900)-LEN(SUBSTITUTE($AD897:$AD900,"F", "")))</f>
        <v>0</v>
      </c>
      <c r="AR897" s="230">
        <f>SUMPRODUCT(LEN($AC897:$AC900)-LEN(SUBSTITUTE($AC897:$AC900,"F", "")))</f>
        <v>0</v>
      </c>
      <c r="AS897" s="233">
        <f>SUMPRODUCT(LEN($M897:$S900)-LEN(SUBSTITUTE($M897:$S900,"G", "")))</f>
        <v>0</v>
      </c>
      <c r="AT897" s="239">
        <f>SUMPRODUCT(LEN($AD897:$AD900)-LEN(SUBSTITUTE($AD897:$AD900,"G", "")))</f>
        <v>0</v>
      </c>
      <c r="AU897" s="230">
        <f>SUMPRODUCT(LEN($AC897:$AC900)-LEN(SUBSTITUTE($AC897:$AC900,"G", "")))</f>
        <v>0</v>
      </c>
      <c r="AV897" s="233">
        <f>SUMPRODUCT(LEN($L897:$S900)-LEN(SUBSTITUTE($L897:$S900,"M", "")))</f>
        <v>0</v>
      </c>
      <c r="AW897" s="236">
        <f>SUMPRODUCT(LEN($AD897:$AD900)-LEN(SUBSTITUTE($AD897:$AD900,"M", "")))</f>
        <v>0</v>
      </c>
      <c r="AX897" s="230">
        <f>SUMPRODUCT(LEN($AC897:$AC900)-LEN(SUBSTITUTE($AC897:$AC900,"M", "")))</f>
        <v>0</v>
      </c>
      <c r="AY897" s="291">
        <f>SUMPRODUCT(LEN($AE897:$AE900)-LEN(SUBSTITUTE($AE897:$AE900,"S", "")))</f>
        <v>0</v>
      </c>
      <c r="AZ897" s="227">
        <f>SUMPRODUCT(LEN($AE897:$AE900)-LEN(SUBSTITUTE($AE897:$AE900,"F", "")))</f>
        <v>0</v>
      </c>
      <c r="BA897" s="227">
        <f>SUMPRODUCT(LEN($AE897:$AE900)-LEN(SUBSTITUTE($AE897:$AE900,"G", "")))</f>
        <v>0</v>
      </c>
      <c r="BB897" s="294">
        <f>SUMPRODUCT(LEN($AE897:$AE900)-LEN(SUBSTITUTE($AE897:$AE900,"M", "")))</f>
        <v>0</v>
      </c>
    </row>
    <row r="898" spans="2:62" ht="28.15" customHeight="1" thickBot="1" x14ac:dyDescent="0.25">
      <c r="B898" s="30"/>
      <c r="C898" s="243"/>
      <c r="D898" s="36"/>
      <c r="E898" s="35"/>
      <c r="F898" s="35"/>
      <c r="G898" s="34"/>
      <c r="H898" s="224"/>
      <c r="I898" s="247"/>
      <c r="J898" s="247"/>
      <c r="K898" s="247"/>
      <c r="L898" s="33" t="s">
        <v>123</v>
      </c>
      <c r="M898" s="32" t="s">
        <v>186</v>
      </c>
      <c r="N898" s="33" t="s">
        <v>122</v>
      </c>
      <c r="O898" s="32" t="s">
        <v>187</v>
      </c>
      <c r="P898" s="33" t="s">
        <v>120</v>
      </c>
      <c r="Q898" s="32" t="s">
        <v>104</v>
      </c>
      <c r="R898" s="33" t="s">
        <v>119</v>
      </c>
      <c r="S898" s="32"/>
      <c r="T898" s="33" t="s">
        <v>118</v>
      </c>
      <c r="U898" s="32"/>
      <c r="V898" s="33" t="s">
        <v>117</v>
      </c>
      <c r="W898" s="32"/>
      <c r="X898" s="33" t="s">
        <v>116</v>
      </c>
      <c r="Y898" s="32"/>
      <c r="Z898" s="33" t="s">
        <v>115</v>
      </c>
      <c r="AA898" s="32"/>
      <c r="AB898" s="31"/>
      <c r="AC898" s="32"/>
      <c r="AD898" s="31"/>
      <c r="AE898" s="23"/>
      <c r="AF898" s="251"/>
      <c r="AG898" s="251"/>
      <c r="AH898" s="22"/>
      <c r="AI898" s="11"/>
      <c r="AJ898" s="234"/>
      <c r="AK898" s="240"/>
      <c r="AL898" s="231"/>
      <c r="AM898" s="234"/>
      <c r="AN898" s="240"/>
      <c r="AO898" s="231"/>
      <c r="AP898" s="234"/>
      <c r="AQ898" s="240"/>
      <c r="AR898" s="231"/>
      <c r="AS898" s="234"/>
      <c r="AT898" s="240"/>
      <c r="AU898" s="231"/>
      <c r="AV898" s="234"/>
      <c r="AW898" s="237"/>
      <c r="AX898" s="231"/>
      <c r="AY898" s="292"/>
      <c r="AZ898" s="228"/>
      <c r="BA898" s="228"/>
      <c r="BB898" s="295"/>
    </row>
    <row r="899" spans="2:62" ht="28.15" customHeight="1" x14ac:dyDescent="0.2">
      <c r="B899" s="30"/>
      <c r="C899" s="244"/>
      <c r="D899" s="29"/>
      <c r="E899" s="28"/>
      <c r="F899" s="28"/>
      <c r="G899" s="27"/>
      <c r="H899" s="225">
        <v>180</v>
      </c>
      <c r="I899" s="248"/>
      <c r="J899" s="248"/>
      <c r="K899" s="248"/>
      <c r="L899" s="26" t="s">
        <v>114</v>
      </c>
      <c r="M899" s="25" t="s">
        <v>405</v>
      </c>
      <c r="N899" s="26" t="s">
        <v>112</v>
      </c>
      <c r="O899" s="25" t="s">
        <v>186</v>
      </c>
      <c r="P899" s="26" t="s">
        <v>111</v>
      </c>
      <c r="Q899" s="25" t="s">
        <v>113</v>
      </c>
      <c r="R899" s="26" t="s">
        <v>110</v>
      </c>
      <c r="S899" s="25"/>
      <c r="T899" s="26" t="s">
        <v>109</v>
      </c>
      <c r="U899" s="25"/>
      <c r="V899" s="26" t="s">
        <v>108</v>
      </c>
      <c r="W899" s="25"/>
      <c r="X899" s="26" t="s">
        <v>107</v>
      </c>
      <c r="Y899" s="25"/>
      <c r="Z899" s="26" t="s">
        <v>106</v>
      </c>
      <c r="AA899" s="25"/>
      <c r="AB899" s="24"/>
      <c r="AC899" s="25"/>
      <c r="AD899" s="24"/>
      <c r="AE899" s="23"/>
      <c r="AF899" s="251"/>
      <c r="AG899" s="251"/>
      <c r="AH899" s="22"/>
      <c r="AI899" s="11"/>
      <c r="AJ899" s="234"/>
      <c r="AK899" s="240"/>
      <c r="AL899" s="231"/>
      <c r="AM899" s="234"/>
      <c r="AN899" s="240"/>
      <c r="AO899" s="231"/>
      <c r="AP899" s="234"/>
      <c r="AQ899" s="240"/>
      <c r="AR899" s="231"/>
      <c r="AS899" s="234"/>
      <c r="AT899" s="240"/>
      <c r="AU899" s="231"/>
      <c r="AV899" s="234"/>
      <c r="AW899" s="237"/>
      <c r="AX899" s="231"/>
      <c r="AY899" s="292"/>
      <c r="AZ899" s="228"/>
      <c r="BA899" s="228"/>
      <c r="BB899" s="295"/>
    </row>
    <row r="900" spans="2:62" ht="28.15" customHeight="1" thickBot="1" x14ac:dyDescent="0.25">
      <c r="B900" s="30"/>
      <c r="C900" s="253"/>
      <c r="D900" s="51"/>
      <c r="E900" s="50"/>
      <c r="F900" s="50"/>
      <c r="G900" s="49"/>
      <c r="H900" s="226"/>
      <c r="I900" s="254"/>
      <c r="J900" s="254"/>
      <c r="K900" s="254"/>
      <c r="L900" s="48" t="s">
        <v>105</v>
      </c>
      <c r="M900" s="47" t="s">
        <v>404</v>
      </c>
      <c r="N900" s="48" t="s">
        <v>103</v>
      </c>
      <c r="O900" s="47" t="s">
        <v>187</v>
      </c>
      <c r="P900" s="48" t="s">
        <v>102</v>
      </c>
      <c r="Q900" s="47" t="s">
        <v>121</v>
      </c>
      <c r="R900" s="48" t="s">
        <v>101</v>
      </c>
      <c r="S900" s="47"/>
      <c r="T900" s="48">
        <v>20</v>
      </c>
      <c r="U900" s="47"/>
      <c r="V900" s="48" t="s">
        <v>100</v>
      </c>
      <c r="W900" s="47"/>
      <c r="X900" s="48" t="s">
        <v>99</v>
      </c>
      <c r="Y900" s="47"/>
      <c r="Z900" s="48" t="s">
        <v>98</v>
      </c>
      <c r="AA900" s="47"/>
      <c r="AB900" s="16"/>
      <c r="AC900" s="47"/>
      <c r="AD900" s="16"/>
      <c r="AE900" s="46"/>
      <c r="AF900" s="255"/>
      <c r="AG900" s="255"/>
      <c r="AH900" s="45"/>
      <c r="AI900" s="11"/>
      <c r="AJ900" s="235"/>
      <c r="AK900" s="241"/>
      <c r="AL900" s="232"/>
      <c r="AM900" s="235"/>
      <c r="AN900" s="241"/>
      <c r="AO900" s="232"/>
      <c r="AP900" s="235"/>
      <c r="AQ900" s="241"/>
      <c r="AR900" s="232"/>
      <c r="AS900" s="235"/>
      <c r="AT900" s="241"/>
      <c r="AU900" s="232"/>
      <c r="AV900" s="235"/>
      <c r="AW900" s="238"/>
      <c r="AX900" s="232"/>
      <c r="AY900" s="293"/>
      <c r="AZ900" s="229"/>
      <c r="BA900" s="229"/>
      <c r="BB900" s="296"/>
    </row>
    <row r="901" spans="2:62" ht="28.15" customHeight="1" x14ac:dyDescent="0.2">
      <c r="B901" s="30"/>
      <c r="C901" s="242">
        <v>2</v>
      </c>
      <c r="D901" s="44"/>
      <c r="E901" s="43"/>
      <c r="F901" s="43"/>
      <c r="G901" s="42"/>
      <c r="H901" s="223"/>
      <c r="I901" s="246">
        <v>49</v>
      </c>
      <c r="J901" s="246">
        <v>19</v>
      </c>
      <c r="K901" s="246">
        <v>8</v>
      </c>
      <c r="L901" s="41" t="s">
        <v>133</v>
      </c>
      <c r="M901" s="40" t="s">
        <v>403</v>
      </c>
      <c r="N901" s="41" t="s">
        <v>131</v>
      </c>
      <c r="O901" s="40" t="s">
        <v>217</v>
      </c>
      <c r="P901" s="41" t="s">
        <v>130</v>
      </c>
      <c r="Q901" s="40" t="s">
        <v>175</v>
      </c>
      <c r="R901" s="41" t="s">
        <v>129</v>
      </c>
      <c r="S901" s="40"/>
      <c r="T901" s="41" t="s">
        <v>128</v>
      </c>
      <c r="U901" s="40"/>
      <c r="V901" s="41" t="s">
        <v>127</v>
      </c>
      <c r="W901" s="40"/>
      <c r="X901" s="41" t="s">
        <v>126</v>
      </c>
      <c r="Y901" s="40"/>
      <c r="Z901" s="41" t="s">
        <v>125</v>
      </c>
      <c r="AA901" s="40"/>
      <c r="AB901" s="39"/>
      <c r="AC901" s="40"/>
      <c r="AD901" s="39" t="s">
        <v>402</v>
      </c>
      <c r="AE901" s="38"/>
      <c r="AF901" s="250"/>
      <c r="AG901" s="250"/>
      <c r="AH901" s="37"/>
      <c r="AI901" s="11"/>
      <c r="AJ901" s="233">
        <f>SUMPRODUCT(LEN($M901:$S904)-LEN(SUBSTITUTE($M901:$S904,"A", "")))</f>
        <v>18</v>
      </c>
      <c r="AK901" s="239">
        <f>SUMPRODUCT(LEN($AD901:$AD904)-LEN(SUBSTITUTE($AD901:$AD904,"A", "")))</f>
        <v>11</v>
      </c>
      <c r="AL901" s="230">
        <f>SUMPRODUCT(LEN($AC901:$AC904)-LEN(SUBSTITUTE($AC901:$AC904,"A", "")))</f>
        <v>0</v>
      </c>
      <c r="AM901" s="233">
        <f>SUMPRODUCT(LEN($M901:$S904)-LEN(SUBSTITUTE($M901:$S904,"S", "")))</f>
        <v>11</v>
      </c>
      <c r="AN901" s="239">
        <f>SUMPRODUCT(LEN($AD901:$AD904)-LEN(SUBSTITUTE($AD901:$AD904,"S", "")))</f>
        <v>11</v>
      </c>
      <c r="AO901" s="230">
        <f>SUMPRODUCT(LEN($AC901:$AC904)-LEN(SUBSTITUTE($AC901:$AC904,"S", "")))</f>
        <v>0</v>
      </c>
      <c r="AP901" s="233">
        <f>SUMPRODUCT(LEN($M901:$S904)-LEN(SUBSTITUTE($M901:$S904,"F", "")))</f>
        <v>0</v>
      </c>
      <c r="AQ901" s="239">
        <f>SUMPRODUCT(LEN($AD901:$AD904)-LEN(SUBSTITUTE($AD901:$AD904,"F", "")))</f>
        <v>0</v>
      </c>
      <c r="AR901" s="230">
        <f>SUMPRODUCT(LEN($AC901:$AC904)-LEN(SUBSTITUTE($AC901:$AC904,"F", "")))</f>
        <v>0</v>
      </c>
      <c r="AS901" s="233">
        <f>SUMPRODUCT(LEN($M901:$S904)-LEN(SUBSTITUTE($M901:$S904,"G", "")))</f>
        <v>1</v>
      </c>
      <c r="AT901" s="239">
        <f>SUMPRODUCT(LEN($AD901:$AD904)-LEN(SUBSTITUTE($AD901:$AD904,"G", "")))</f>
        <v>0</v>
      </c>
      <c r="AU901" s="230">
        <f>SUMPRODUCT(LEN($AC901:$AC904)-LEN(SUBSTITUTE($AC901:$AC904,"G", "")))</f>
        <v>0</v>
      </c>
      <c r="AV901" s="233">
        <f>SUMPRODUCT(LEN($L901:$S904)-LEN(SUBSTITUTE($L901:$S904,"M", "")))</f>
        <v>0</v>
      </c>
      <c r="AW901" s="236">
        <f>SUMPRODUCT(LEN($AD901:$AD904)-LEN(SUBSTITUTE($AD901:$AD904,"M", "")))</f>
        <v>0</v>
      </c>
      <c r="AX901" s="230">
        <f>SUMPRODUCT(LEN($AC901:$AC904)-LEN(SUBSTITUTE($AC901:$AC904,"M", "")))</f>
        <v>0</v>
      </c>
      <c r="AY901" s="291">
        <f>SUMPRODUCT(LEN($AE901:$AE904)-LEN(SUBSTITUTE($AE901:$AE904,"S", "")))</f>
        <v>0</v>
      </c>
      <c r="AZ901" s="227">
        <f>SUMPRODUCT(LEN($AE901:$AE904)-LEN(SUBSTITUTE($AE901:$AE904,"F", "")))</f>
        <v>0</v>
      </c>
      <c r="BA901" s="227">
        <f>SUMPRODUCT(LEN($AE901:$AE904)-LEN(SUBSTITUTE($AE901:$AE904,"G", "")))</f>
        <v>0</v>
      </c>
      <c r="BB901" s="294">
        <f>SUMPRODUCT(LEN($AE901:$AE904)-LEN(SUBSTITUTE($AE901:$AE904,"M", "")))</f>
        <v>0</v>
      </c>
    </row>
    <row r="902" spans="2:62" ht="28.15" customHeight="1" thickBot="1" x14ac:dyDescent="0.25">
      <c r="B902" s="30"/>
      <c r="C902" s="243"/>
      <c r="D902" s="36"/>
      <c r="E902" s="35"/>
      <c r="F902" s="35"/>
      <c r="G902" s="34"/>
      <c r="H902" s="224"/>
      <c r="I902" s="247"/>
      <c r="J902" s="247"/>
      <c r="K902" s="247"/>
      <c r="L902" s="33" t="s">
        <v>123</v>
      </c>
      <c r="M902" s="32" t="s">
        <v>376</v>
      </c>
      <c r="N902" s="33" t="s">
        <v>122</v>
      </c>
      <c r="O902" s="32" t="s">
        <v>217</v>
      </c>
      <c r="P902" s="33" t="s">
        <v>120</v>
      </c>
      <c r="Q902" s="32" t="s">
        <v>121</v>
      </c>
      <c r="R902" s="33" t="s">
        <v>119</v>
      </c>
      <c r="S902" s="32"/>
      <c r="T902" s="33" t="s">
        <v>118</v>
      </c>
      <c r="U902" s="32"/>
      <c r="V902" s="33" t="s">
        <v>117</v>
      </c>
      <c r="W902" s="32"/>
      <c r="X902" s="33" t="s">
        <v>116</v>
      </c>
      <c r="Y902" s="32"/>
      <c r="Z902" s="33" t="s">
        <v>115</v>
      </c>
      <c r="AA902" s="32"/>
      <c r="AB902" s="31"/>
      <c r="AC902" s="32"/>
      <c r="AD902" s="31" t="s">
        <v>401</v>
      </c>
      <c r="AE902" s="23"/>
      <c r="AF902" s="251"/>
      <c r="AG902" s="251"/>
      <c r="AH902" s="22"/>
      <c r="AI902" s="11"/>
      <c r="AJ902" s="234"/>
      <c r="AK902" s="240"/>
      <c r="AL902" s="231"/>
      <c r="AM902" s="234"/>
      <c r="AN902" s="240"/>
      <c r="AO902" s="231"/>
      <c r="AP902" s="234"/>
      <c r="AQ902" s="240"/>
      <c r="AR902" s="231"/>
      <c r="AS902" s="234"/>
      <c r="AT902" s="240"/>
      <c r="AU902" s="231"/>
      <c r="AV902" s="234"/>
      <c r="AW902" s="237"/>
      <c r="AX902" s="231"/>
      <c r="AY902" s="292"/>
      <c r="AZ902" s="228"/>
      <c r="BA902" s="228"/>
      <c r="BB902" s="295"/>
    </row>
    <row r="903" spans="2:62" ht="28.15" customHeight="1" x14ac:dyDescent="0.2">
      <c r="B903" s="30"/>
      <c r="C903" s="244"/>
      <c r="D903" s="29"/>
      <c r="E903" s="28"/>
      <c r="F903" s="28"/>
      <c r="G903" s="27"/>
      <c r="H903" s="225"/>
      <c r="I903" s="248"/>
      <c r="J903" s="248"/>
      <c r="K903" s="248"/>
      <c r="L903" s="26" t="s">
        <v>114</v>
      </c>
      <c r="M903" s="25" t="s">
        <v>388</v>
      </c>
      <c r="N903" s="26" t="s">
        <v>112</v>
      </c>
      <c r="O903" s="25" t="s">
        <v>175</v>
      </c>
      <c r="P903" s="26" t="s">
        <v>111</v>
      </c>
      <c r="Q903" s="25" t="s">
        <v>121</v>
      </c>
      <c r="R903" s="26" t="s">
        <v>110</v>
      </c>
      <c r="S903" s="25"/>
      <c r="T903" s="26" t="s">
        <v>109</v>
      </c>
      <c r="U903" s="25"/>
      <c r="V903" s="26" t="s">
        <v>108</v>
      </c>
      <c r="W903" s="25"/>
      <c r="X903" s="26" t="s">
        <v>107</v>
      </c>
      <c r="Y903" s="25"/>
      <c r="Z903" s="26" t="s">
        <v>106</v>
      </c>
      <c r="AA903" s="25"/>
      <c r="AB903" s="24"/>
      <c r="AC903" s="25"/>
      <c r="AD903" s="24" t="s">
        <v>400</v>
      </c>
      <c r="AE903" s="23"/>
      <c r="AF903" s="251"/>
      <c r="AG903" s="251"/>
      <c r="AH903" s="22"/>
      <c r="AI903" s="11"/>
      <c r="AJ903" s="234"/>
      <c r="AK903" s="240"/>
      <c r="AL903" s="231"/>
      <c r="AM903" s="234"/>
      <c r="AN903" s="240"/>
      <c r="AO903" s="231"/>
      <c r="AP903" s="234"/>
      <c r="AQ903" s="240"/>
      <c r="AR903" s="231"/>
      <c r="AS903" s="234"/>
      <c r="AT903" s="240"/>
      <c r="AU903" s="231"/>
      <c r="AV903" s="234"/>
      <c r="AW903" s="237"/>
      <c r="AX903" s="231"/>
      <c r="AY903" s="292"/>
      <c r="AZ903" s="228"/>
      <c r="BA903" s="228"/>
      <c r="BB903" s="295"/>
    </row>
    <row r="904" spans="2:62" ht="28.15" customHeight="1" thickBot="1" x14ac:dyDescent="0.25">
      <c r="B904" s="30"/>
      <c r="C904" s="253"/>
      <c r="D904" s="51"/>
      <c r="E904" s="50"/>
      <c r="F904" s="50"/>
      <c r="G904" s="49"/>
      <c r="H904" s="226"/>
      <c r="I904" s="254"/>
      <c r="J904" s="254"/>
      <c r="K904" s="254"/>
      <c r="L904" s="48" t="s">
        <v>105</v>
      </c>
      <c r="M904" s="47" t="s">
        <v>388</v>
      </c>
      <c r="N904" s="48" t="s">
        <v>103</v>
      </c>
      <c r="O904" s="47" t="s">
        <v>175</v>
      </c>
      <c r="P904" s="48" t="s">
        <v>102</v>
      </c>
      <c r="Q904" s="47"/>
      <c r="R904" s="48" t="s">
        <v>101</v>
      </c>
      <c r="S904" s="47"/>
      <c r="T904" s="48">
        <v>20</v>
      </c>
      <c r="U904" s="47"/>
      <c r="V904" s="48" t="s">
        <v>100</v>
      </c>
      <c r="W904" s="47"/>
      <c r="X904" s="48" t="s">
        <v>99</v>
      </c>
      <c r="Y904" s="47"/>
      <c r="Z904" s="48" t="s">
        <v>98</v>
      </c>
      <c r="AA904" s="47"/>
      <c r="AB904" s="16"/>
      <c r="AC904" s="47"/>
      <c r="AD904" s="16"/>
      <c r="AE904" s="46"/>
      <c r="AF904" s="255"/>
      <c r="AG904" s="255"/>
      <c r="AH904" s="45"/>
      <c r="AI904" s="11"/>
      <c r="AJ904" s="235"/>
      <c r="AK904" s="241"/>
      <c r="AL904" s="232"/>
      <c r="AM904" s="235"/>
      <c r="AN904" s="241"/>
      <c r="AO904" s="232"/>
      <c r="AP904" s="235"/>
      <c r="AQ904" s="241"/>
      <c r="AR904" s="232"/>
      <c r="AS904" s="235"/>
      <c r="AT904" s="241"/>
      <c r="AU904" s="232"/>
      <c r="AV904" s="235"/>
      <c r="AW904" s="238"/>
      <c r="AX904" s="232"/>
      <c r="AY904" s="293"/>
      <c r="AZ904" s="229"/>
      <c r="BA904" s="229"/>
      <c r="BB904" s="296"/>
    </row>
    <row r="905" spans="2:62" ht="28.15" customHeight="1" x14ac:dyDescent="0.2">
      <c r="B905" s="30"/>
      <c r="C905" s="242">
        <v>3</v>
      </c>
      <c r="D905" s="44"/>
      <c r="E905" s="43"/>
      <c r="F905" s="43"/>
      <c r="G905" s="42"/>
      <c r="H905" s="223"/>
      <c r="I905" s="246">
        <v>54</v>
      </c>
      <c r="J905" s="246">
        <v>18</v>
      </c>
      <c r="K905" s="246">
        <v>7</v>
      </c>
      <c r="L905" s="41" t="s">
        <v>133</v>
      </c>
      <c r="M905" s="40" t="s">
        <v>399</v>
      </c>
      <c r="N905" s="41" t="s">
        <v>131</v>
      </c>
      <c r="O905" s="40" t="s">
        <v>186</v>
      </c>
      <c r="P905" s="41" t="s">
        <v>130</v>
      </c>
      <c r="Q905" s="40" t="s">
        <v>175</v>
      </c>
      <c r="R905" s="41" t="s">
        <v>129</v>
      </c>
      <c r="S905" s="40"/>
      <c r="T905" s="41" t="s">
        <v>128</v>
      </c>
      <c r="U905" s="40"/>
      <c r="V905" s="41" t="s">
        <v>127</v>
      </c>
      <c r="W905" s="40"/>
      <c r="X905" s="41" t="s">
        <v>126</v>
      </c>
      <c r="Y905" s="40"/>
      <c r="Z905" s="41" t="s">
        <v>125</v>
      </c>
      <c r="AA905" s="40"/>
      <c r="AB905" s="39"/>
      <c r="AC905" s="40"/>
      <c r="AD905" s="39"/>
      <c r="AE905" s="38"/>
      <c r="AF905" s="250"/>
      <c r="AG905" s="250"/>
      <c r="AH905" s="37"/>
      <c r="AI905" s="11"/>
      <c r="AJ905" s="233">
        <f>SUMPRODUCT(LEN($M905:$S908)-LEN(SUBSTITUTE($M905:$S908,"A", "")))</f>
        <v>17</v>
      </c>
      <c r="AK905" s="239">
        <f>SUMPRODUCT(LEN($AD905:$AD908)-LEN(SUBSTITUTE($AD905:$AD908,"A", "")))</f>
        <v>0</v>
      </c>
      <c r="AL905" s="230">
        <f>SUMPRODUCT(LEN($AC905:$AC908)-LEN(SUBSTITUTE($AC905:$AC908,"A", "")))</f>
        <v>0</v>
      </c>
      <c r="AM905" s="233">
        <f>SUMPRODUCT(LEN($M905:$S908)-LEN(SUBSTITUTE($M905:$S908,"S", "")))</f>
        <v>6</v>
      </c>
      <c r="AN905" s="239">
        <f>SUMPRODUCT(LEN($AD905:$AD908)-LEN(SUBSTITUTE($AD905:$AD908,"S", "")))</f>
        <v>0</v>
      </c>
      <c r="AO905" s="230">
        <f>SUMPRODUCT(LEN($AC905:$AC908)-LEN(SUBSTITUTE($AC905:$AC908,"S", "")))</f>
        <v>0</v>
      </c>
      <c r="AP905" s="233">
        <f>SUMPRODUCT(LEN($M905:$S908)-LEN(SUBSTITUTE($M905:$S908,"F", "")))</f>
        <v>0</v>
      </c>
      <c r="AQ905" s="239">
        <f>SUMPRODUCT(LEN($AD905:$AD908)-LEN(SUBSTITUTE($AD905:$AD908,"F", "")))</f>
        <v>0</v>
      </c>
      <c r="AR905" s="230">
        <f>SUMPRODUCT(LEN($AC905:$AC908)-LEN(SUBSTITUTE($AC905:$AC908,"F", "")))</f>
        <v>0</v>
      </c>
      <c r="AS905" s="233">
        <f>SUMPRODUCT(LEN($M905:$S908)-LEN(SUBSTITUTE($M905:$S908,"G", "")))</f>
        <v>1</v>
      </c>
      <c r="AT905" s="239">
        <f>SUMPRODUCT(LEN($AD905:$AD908)-LEN(SUBSTITUTE($AD905:$AD908,"G", "")))</f>
        <v>0</v>
      </c>
      <c r="AU905" s="230">
        <f>SUMPRODUCT(LEN($AC905:$AC908)-LEN(SUBSTITUTE($AC905:$AC908,"G", "")))</f>
        <v>0</v>
      </c>
      <c r="AV905" s="233">
        <f>SUMPRODUCT(LEN($L905:$S908)-LEN(SUBSTITUTE($L905:$S908,"M", "")))</f>
        <v>0</v>
      </c>
      <c r="AW905" s="236">
        <f>SUMPRODUCT(LEN($AD905:$AD908)-LEN(SUBSTITUTE($AD905:$AD908,"M", "")))</f>
        <v>0</v>
      </c>
      <c r="AX905" s="230">
        <f>SUMPRODUCT(LEN($AC905:$AC908)-LEN(SUBSTITUTE($AC905:$AC908,"M", "")))</f>
        <v>0</v>
      </c>
      <c r="AY905" s="291">
        <f>SUMPRODUCT(LEN($AE905:$AE908)-LEN(SUBSTITUTE($AE905:$AE908,"S", "")))</f>
        <v>0</v>
      </c>
      <c r="AZ905" s="227">
        <f>SUMPRODUCT(LEN($AE905:$AE908)-LEN(SUBSTITUTE($AE905:$AE908,"F", "")))</f>
        <v>0</v>
      </c>
      <c r="BA905" s="227">
        <f>SUMPRODUCT(LEN($AE905:$AE908)-LEN(SUBSTITUTE($AE905:$AE908,"G", "")))</f>
        <v>0</v>
      </c>
      <c r="BB905" s="294">
        <f>SUMPRODUCT(LEN($AE905:$AE908)-LEN(SUBSTITUTE($AE905:$AE908,"M", "")))</f>
        <v>0</v>
      </c>
    </row>
    <row r="906" spans="2:62" ht="28.15" customHeight="1" thickBot="1" x14ac:dyDescent="0.25">
      <c r="B906" s="30"/>
      <c r="C906" s="243"/>
      <c r="D906" s="36"/>
      <c r="E906" s="35"/>
      <c r="F906" s="35"/>
      <c r="G906" s="34"/>
      <c r="H906" s="224"/>
      <c r="I906" s="247"/>
      <c r="J906" s="247"/>
      <c r="K906" s="247"/>
      <c r="L906" s="33" t="s">
        <v>123</v>
      </c>
      <c r="M906" s="32" t="s">
        <v>104</v>
      </c>
      <c r="N906" s="33" t="s">
        <v>122</v>
      </c>
      <c r="O906" s="32" t="s">
        <v>175</v>
      </c>
      <c r="P906" s="33" t="s">
        <v>120</v>
      </c>
      <c r="Q906" s="32" t="s">
        <v>175</v>
      </c>
      <c r="R906" s="33" t="s">
        <v>119</v>
      </c>
      <c r="S906" s="32"/>
      <c r="T906" s="33" t="s">
        <v>118</v>
      </c>
      <c r="U906" s="32"/>
      <c r="V906" s="33" t="s">
        <v>117</v>
      </c>
      <c r="W906" s="32"/>
      <c r="X906" s="33" t="s">
        <v>116</v>
      </c>
      <c r="Y906" s="32"/>
      <c r="Z906" s="33" t="s">
        <v>115</v>
      </c>
      <c r="AA906" s="32"/>
      <c r="AB906" s="31"/>
      <c r="AC906" s="32"/>
      <c r="AD906" s="31"/>
      <c r="AE906" s="23"/>
      <c r="AF906" s="251"/>
      <c r="AG906" s="251"/>
      <c r="AH906" s="22"/>
      <c r="AI906" s="11"/>
      <c r="AJ906" s="234"/>
      <c r="AK906" s="240"/>
      <c r="AL906" s="231"/>
      <c r="AM906" s="234"/>
      <c r="AN906" s="240"/>
      <c r="AO906" s="231"/>
      <c r="AP906" s="234"/>
      <c r="AQ906" s="240"/>
      <c r="AR906" s="231"/>
      <c r="AS906" s="234"/>
      <c r="AT906" s="240"/>
      <c r="AU906" s="231"/>
      <c r="AV906" s="234"/>
      <c r="AW906" s="237"/>
      <c r="AX906" s="231"/>
      <c r="AY906" s="292"/>
      <c r="AZ906" s="228"/>
      <c r="BA906" s="228"/>
      <c r="BB906" s="295"/>
    </row>
    <row r="907" spans="2:62" ht="28.15" customHeight="1" x14ac:dyDescent="0.2">
      <c r="B907" s="30"/>
      <c r="C907" s="244"/>
      <c r="D907" s="29"/>
      <c r="E907" s="28"/>
      <c r="F907" s="28"/>
      <c r="G907" s="27"/>
      <c r="H907" s="225"/>
      <c r="I907" s="248"/>
      <c r="J907" s="248"/>
      <c r="K907" s="248"/>
      <c r="L907" s="26" t="s">
        <v>114</v>
      </c>
      <c r="M907" s="25" t="s">
        <v>186</v>
      </c>
      <c r="N907" s="26" t="s">
        <v>112</v>
      </c>
      <c r="O907" s="25" t="s">
        <v>217</v>
      </c>
      <c r="P907" s="26" t="s">
        <v>111</v>
      </c>
      <c r="Q907" s="25" t="s">
        <v>121</v>
      </c>
      <c r="R907" s="26" t="s">
        <v>110</v>
      </c>
      <c r="S907" s="25"/>
      <c r="T907" s="26" t="s">
        <v>109</v>
      </c>
      <c r="U907" s="25"/>
      <c r="V907" s="26" t="s">
        <v>108</v>
      </c>
      <c r="W907" s="25"/>
      <c r="X907" s="26" t="s">
        <v>107</v>
      </c>
      <c r="Y907" s="25"/>
      <c r="Z907" s="26" t="s">
        <v>106</v>
      </c>
      <c r="AA907" s="25"/>
      <c r="AB907" s="24"/>
      <c r="AC907" s="25"/>
      <c r="AD907" s="24"/>
      <c r="AE907" s="23"/>
      <c r="AF907" s="251"/>
      <c r="AG907" s="251"/>
      <c r="AH907" s="22"/>
      <c r="AI907" s="11"/>
      <c r="AJ907" s="234"/>
      <c r="AK907" s="240"/>
      <c r="AL907" s="231"/>
      <c r="AM907" s="234"/>
      <c r="AN907" s="240"/>
      <c r="AO907" s="231"/>
      <c r="AP907" s="234"/>
      <c r="AQ907" s="240"/>
      <c r="AR907" s="231"/>
      <c r="AS907" s="234"/>
      <c r="AT907" s="240"/>
      <c r="AU907" s="231"/>
      <c r="AV907" s="234"/>
      <c r="AW907" s="237"/>
      <c r="AX907" s="231"/>
      <c r="AY907" s="292"/>
      <c r="AZ907" s="228"/>
      <c r="BA907" s="228"/>
      <c r="BB907" s="295"/>
    </row>
    <row r="908" spans="2:62" ht="28.15" customHeight="1" thickBot="1" x14ac:dyDescent="0.25">
      <c r="B908" s="21"/>
      <c r="C908" s="245"/>
      <c r="D908" s="20"/>
      <c r="E908" s="19"/>
      <c r="F908" s="19"/>
      <c r="G908" s="18"/>
      <c r="H908" s="226"/>
      <c r="I908" s="249"/>
      <c r="J908" s="249"/>
      <c r="K908" s="249"/>
      <c r="L908" s="17" t="s">
        <v>105</v>
      </c>
      <c r="M908" s="15" t="s">
        <v>186</v>
      </c>
      <c r="N908" s="17" t="s">
        <v>103</v>
      </c>
      <c r="O908" s="15" t="s">
        <v>175</v>
      </c>
      <c r="P908" s="17" t="s">
        <v>102</v>
      </c>
      <c r="Q908" s="15"/>
      <c r="R908" s="17" t="s">
        <v>101</v>
      </c>
      <c r="S908" s="15"/>
      <c r="T908" s="17">
        <v>20</v>
      </c>
      <c r="U908" s="15"/>
      <c r="V908" s="17" t="s">
        <v>100</v>
      </c>
      <c r="W908" s="15"/>
      <c r="X908" s="17" t="s">
        <v>99</v>
      </c>
      <c r="Y908" s="15"/>
      <c r="Z908" s="17" t="s">
        <v>98</v>
      </c>
      <c r="AA908" s="15"/>
      <c r="AB908" s="16"/>
      <c r="AC908" s="15"/>
      <c r="AD908" s="14"/>
      <c r="AE908" s="13"/>
      <c r="AF908" s="252"/>
      <c r="AG908" s="252"/>
      <c r="AH908" s="12"/>
      <c r="AI908" s="11"/>
      <c r="AJ908" s="235"/>
      <c r="AK908" s="241"/>
      <c r="AL908" s="232"/>
      <c r="AM908" s="235"/>
      <c r="AN908" s="241"/>
      <c r="AO908" s="232"/>
      <c r="AP908" s="235"/>
      <c r="AQ908" s="241"/>
      <c r="AR908" s="232"/>
      <c r="AS908" s="235"/>
      <c r="AT908" s="241"/>
      <c r="AU908" s="232"/>
      <c r="AV908" s="235"/>
      <c r="AW908" s="238"/>
      <c r="AX908" s="232"/>
      <c r="AY908" s="293"/>
      <c r="AZ908" s="229"/>
      <c r="BA908" s="229"/>
      <c r="BB908" s="296"/>
    </row>
    <row r="909" spans="2:62" ht="85.9" customHeight="1" thickTop="1" thickBot="1" x14ac:dyDescent="0.35">
      <c r="B909" s="105" t="s">
        <v>174</v>
      </c>
      <c r="C909" s="95" t="s">
        <v>173</v>
      </c>
      <c r="D909" s="100" t="s">
        <v>172</v>
      </c>
      <c r="E909" s="104" t="s">
        <v>171</v>
      </c>
      <c r="F909" s="103"/>
      <c r="G909" s="102"/>
      <c r="H909" s="101" t="s">
        <v>170</v>
      </c>
      <c r="I909" s="100" t="s">
        <v>96</v>
      </c>
      <c r="J909" s="100" t="s">
        <v>169</v>
      </c>
      <c r="K909" s="100" t="s">
        <v>97</v>
      </c>
      <c r="L909" s="256" t="s">
        <v>168</v>
      </c>
      <c r="M909" s="262"/>
      <c r="N909" s="256" t="s">
        <v>167</v>
      </c>
      <c r="O909" s="262"/>
      <c r="P909" s="256" t="s">
        <v>167</v>
      </c>
      <c r="Q909" s="257"/>
      <c r="R909" s="256" t="s">
        <v>167</v>
      </c>
      <c r="S909" s="257"/>
      <c r="T909" s="256" t="s">
        <v>167</v>
      </c>
      <c r="U909" s="257"/>
      <c r="V909" s="256" t="s">
        <v>167</v>
      </c>
      <c r="W909" s="257"/>
      <c r="X909" s="256" t="s">
        <v>167</v>
      </c>
      <c r="Y909" s="257"/>
      <c r="Z909" s="256" t="s">
        <v>167</v>
      </c>
      <c r="AA909" s="257"/>
      <c r="AB909" s="261" t="s">
        <v>166</v>
      </c>
      <c r="AC909" s="257"/>
      <c r="AD909" s="101" t="s">
        <v>165</v>
      </c>
      <c r="AE909" s="101" t="s">
        <v>164</v>
      </c>
      <c r="AF909" s="100" t="s">
        <v>163</v>
      </c>
      <c r="AG909" s="100" t="s">
        <v>162</v>
      </c>
      <c r="AH909" s="99" t="s">
        <v>161</v>
      </c>
      <c r="AI909" s="98"/>
      <c r="AJ909" s="96" t="s">
        <v>160</v>
      </c>
      <c r="AK909" s="95" t="s">
        <v>159</v>
      </c>
      <c r="AL909" s="94" t="s">
        <v>158</v>
      </c>
      <c r="AM909" s="96" t="s">
        <v>157</v>
      </c>
      <c r="AN909" s="95" t="s">
        <v>156</v>
      </c>
      <c r="AO909" s="94" t="s">
        <v>155</v>
      </c>
      <c r="AP909" s="96" t="s">
        <v>154</v>
      </c>
      <c r="AQ909" s="95" t="s">
        <v>153</v>
      </c>
      <c r="AR909" s="97" t="s">
        <v>152</v>
      </c>
      <c r="AS909" s="96" t="s">
        <v>151</v>
      </c>
      <c r="AT909" s="95" t="s">
        <v>150</v>
      </c>
      <c r="AU909" s="94" t="s">
        <v>149</v>
      </c>
      <c r="AV909" s="96" t="s">
        <v>148</v>
      </c>
      <c r="AW909" s="95" t="s">
        <v>147</v>
      </c>
      <c r="AX909" s="94" t="s">
        <v>146</v>
      </c>
      <c r="AY909" s="93" t="s">
        <v>145</v>
      </c>
      <c r="AZ909" s="92" t="s">
        <v>144</v>
      </c>
      <c r="BA909" s="92" t="s">
        <v>143</v>
      </c>
      <c r="BB909" s="91" t="s">
        <v>142</v>
      </c>
    </row>
    <row r="910" spans="2:62" ht="48" thickBot="1" x14ac:dyDescent="0.3">
      <c r="B910" s="90" t="s">
        <v>181</v>
      </c>
      <c r="C910" s="89"/>
      <c r="D910" s="88">
        <v>178</v>
      </c>
      <c r="E910" s="258"/>
      <c r="F910" s="259"/>
      <c r="G910" s="260"/>
      <c r="H910" s="87" t="s">
        <v>140</v>
      </c>
      <c r="I910" s="86"/>
      <c r="J910" s="86"/>
      <c r="K910" s="85"/>
      <c r="L910" s="84"/>
      <c r="M910" s="81"/>
      <c r="N910" s="84"/>
      <c r="O910" s="81"/>
      <c r="P910" s="84"/>
      <c r="Q910" s="81"/>
      <c r="R910" s="84"/>
      <c r="S910" s="81"/>
      <c r="T910" s="84"/>
      <c r="U910" s="81"/>
      <c r="V910" s="84"/>
      <c r="W910" s="81"/>
      <c r="X910" s="84"/>
      <c r="Y910" s="81"/>
      <c r="Z910" s="84"/>
      <c r="AA910" s="83"/>
      <c r="AB910" s="82" t="s">
        <v>139</v>
      </c>
      <c r="AC910" s="81"/>
      <c r="AD910" s="81"/>
      <c r="AE910" s="81"/>
      <c r="AF910" s="80"/>
      <c r="AG910" s="80"/>
      <c r="AH910" s="60"/>
      <c r="AI910" s="79" t="s">
        <v>138</v>
      </c>
      <c r="AJ910" s="78">
        <f t="shared" ref="AJ910:BB910" si="120">SUM(AJ912:AJ923)</f>
        <v>36</v>
      </c>
      <c r="AK910" s="77">
        <f t="shared" si="120"/>
        <v>6</v>
      </c>
      <c r="AL910" s="76">
        <f t="shared" si="120"/>
        <v>0</v>
      </c>
      <c r="AM910" s="78">
        <f t="shared" si="120"/>
        <v>37</v>
      </c>
      <c r="AN910" s="77">
        <f t="shared" si="120"/>
        <v>18</v>
      </c>
      <c r="AO910" s="76">
        <f t="shared" si="120"/>
        <v>0</v>
      </c>
      <c r="AP910" s="78">
        <f t="shared" si="120"/>
        <v>0</v>
      </c>
      <c r="AQ910" s="77">
        <f t="shared" si="120"/>
        <v>0</v>
      </c>
      <c r="AR910" s="76">
        <f t="shared" si="120"/>
        <v>0</v>
      </c>
      <c r="AS910" s="78">
        <f t="shared" si="120"/>
        <v>0</v>
      </c>
      <c r="AT910" s="77">
        <f t="shared" si="120"/>
        <v>0</v>
      </c>
      <c r="AU910" s="76">
        <f t="shared" si="120"/>
        <v>0</v>
      </c>
      <c r="AV910" s="78">
        <f t="shared" si="120"/>
        <v>0</v>
      </c>
      <c r="AW910" s="77">
        <f t="shared" si="120"/>
        <v>0</v>
      </c>
      <c r="AX910" s="76">
        <f t="shared" si="120"/>
        <v>0</v>
      </c>
      <c r="AY910" s="75">
        <f t="shared" si="120"/>
        <v>1</v>
      </c>
      <c r="AZ910" s="74">
        <f t="shared" si="120"/>
        <v>0</v>
      </c>
      <c r="BA910" s="74">
        <f t="shared" si="120"/>
        <v>0</v>
      </c>
      <c r="BB910" s="73">
        <f t="shared" si="120"/>
        <v>0</v>
      </c>
      <c r="BC910" s="72" t="s">
        <v>137</v>
      </c>
      <c r="BF910" s="5">
        <f>SUM(AJ910:AL910)/$BG$5</f>
        <v>14</v>
      </c>
      <c r="BG910" s="5">
        <f>SUM(AM910:AO910,AY910)/$BG$5</f>
        <v>18.666666666666668</v>
      </c>
      <c r="BH910" s="5">
        <f>SUM(AP910:AR910,AZ910)/$BG$5</f>
        <v>0</v>
      </c>
      <c r="BI910" s="5">
        <f>SUM(AS910:AU910,BA910)/$BG$5</f>
        <v>0</v>
      </c>
      <c r="BJ910" s="5">
        <f>SUM(AV910:AX910,BB910)/$BG$5</f>
        <v>0</v>
      </c>
    </row>
    <row r="911" spans="2:62" ht="37.5" thickBot="1" x14ac:dyDescent="0.3">
      <c r="B911" s="71"/>
      <c r="C911" s="70"/>
      <c r="D911" s="69"/>
      <c r="E911" s="68"/>
      <c r="F911" s="68"/>
      <c r="G911" s="67"/>
      <c r="H911" s="66"/>
      <c r="I911" s="64"/>
      <c r="J911" s="64"/>
      <c r="K911" s="65"/>
      <c r="L911" s="64"/>
      <c r="M911" s="62"/>
      <c r="N911" s="64"/>
      <c r="O911" s="62"/>
      <c r="P911" s="64"/>
      <c r="Q911" s="62"/>
      <c r="R911" s="64"/>
      <c r="S911" s="62"/>
      <c r="T911" s="64"/>
      <c r="U911" s="62"/>
      <c r="V911" s="64"/>
      <c r="W911" s="62"/>
      <c r="X911" s="64"/>
      <c r="Y911" s="62"/>
      <c r="Z911" s="64"/>
      <c r="AA911" s="62"/>
      <c r="AB911" s="63"/>
      <c r="AC911" s="62"/>
      <c r="AD911" s="62"/>
      <c r="AE911" s="62"/>
      <c r="AF911" s="61"/>
      <c r="AG911" s="61"/>
      <c r="AH911" s="60"/>
      <c r="AI911" s="59" t="s">
        <v>136</v>
      </c>
      <c r="AJ911" s="58">
        <f t="shared" ref="AJ911:BB911" si="121">AJ910/3</f>
        <v>12</v>
      </c>
      <c r="AK911" s="57">
        <f t="shared" si="121"/>
        <v>2</v>
      </c>
      <c r="AL911" s="56">
        <f t="shared" si="121"/>
        <v>0</v>
      </c>
      <c r="AM911" s="58">
        <f t="shared" si="121"/>
        <v>12.333333333333334</v>
      </c>
      <c r="AN911" s="57">
        <f t="shared" si="121"/>
        <v>6</v>
      </c>
      <c r="AO911" s="56">
        <f t="shared" si="121"/>
        <v>0</v>
      </c>
      <c r="AP911" s="58">
        <f t="shared" si="121"/>
        <v>0</v>
      </c>
      <c r="AQ911" s="57">
        <f t="shared" si="121"/>
        <v>0</v>
      </c>
      <c r="AR911" s="56">
        <f t="shared" si="121"/>
        <v>0</v>
      </c>
      <c r="AS911" s="58">
        <f t="shared" si="121"/>
        <v>0</v>
      </c>
      <c r="AT911" s="57">
        <f t="shared" si="121"/>
        <v>0</v>
      </c>
      <c r="AU911" s="56">
        <f t="shared" si="121"/>
        <v>0</v>
      </c>
      <c r="AV911" s="58">
        <f t="shared" si="121"/>
        <v>0</v>
      </c>
      <c r="AW911" s="57">
        <f t="shared" si="121"/>
        <v>0</v>
      </c>
      <c r="AX911" s="56">
        <f t="shared" si="121"/>
        <v>0</v>
      </c>
      <c r="AY911" s="55">
        <f t="shared" si="121"/>
        <v>0.33333333333333331</v>
      </c>
      <c r="AZ911" s="54">
        <f t="shared" si="121"/>
        <v>0</v>
      </c>
      <c r="BA911" s="54">
        <f t="shared" si="121"/>
        <v>0</v>
      </c>
      <c r="BB911" s="53">
        <f t="shared" si="121"/>
        <v>0</v>
      </c>
      <c r="BC911" s="52" t="s">
        <v>135</v>
      </c>
    </row>
    <row r="912" spans="2:62" ht="28.15" customHeight="1" x14ac:dyDescent="0.2">
      <c r="B912" s="30"/>
      <c r="C912" s="242">
        <v>1</v>
      </c>
      <c r="D912" s="44"/>
      <c r="E912" s="43"/>
      <c r="F912" s="43"/>
      <c r="G912" s="42"/>
      <c r="H912" s="223" t="s">
        <v>398</v>
      </c>
      <c r="I912" s="246">
        <v>52</v>
      </c>
      <c r="J912" s="246">
        <v>18</v>
      </c>
      <c r="K912" s="246">
        <v>8</v>
      </c>
      <c r="L912" s="41" t="s">
        <v>133</v>
      </c>
      <c r="M912" s="40" t="s">
        <v>124</v>
      </c>
      <c r="N912" s="41" t="s">
        <v>131</v>
      </c>
      <c r="O912" s="40" t="s">
        <v>175</v>
      </c>
      <c r="P912" s="41" t="s">
        <v>130</v>
      </c>
      <c r="Q912" s="40" t="s">
        <v>121</v>
      </c>
      <c r="R912" s="41" t="s">
        <v>129</v>
      </c>
      <c r="S912" s="40"/>
      <c r="T912" s="41" t="s">
        <v>128</v>
      </c>
      <c r="U912" s="40"/>
      <c r="V912" s="41" t="s">
        <v>127</v>
      </c>
      <c r="W912" s="40"/>
      <c r="X912" s="41" t="s">
        <v>126</v>
      </c>
      <c r="Y912" s="40"/>
      <c r="Z912" s="41" t="s">
        <v>125</v>
      </c>
      <c r="AA912" s="40"/>
      <c r="AB912" s="39"/>
      <c r="AC912" s="40"/>
      <c r="AD912" s="39" t="s">
        <v>397</v>
      </c>
      <c r="AE912" s="38" t="s">
        <v>121</v>
      </c>
      <c r="AF912" s="250"/>
      <c r="AG912" s="250"/>
      <c r="AH912" s="37"/>
      <c r="AI912" s="11"/>
      <c r="AJ912" s="233">
        <f>SUMPRODUCT(LEN($M912:$S915)-LEN(SUBSTITUTE($M912:$S915,"A", "")))</f>
        <v>8</v>
      </c>
      <c r="AK912" s="239">
        <f>SUMPRODUCT(LEN($AD912:$AD915)-LEN(SUBSTITUTE($AD912:$AD915,"A", "")))</f>
        <v>2</v>
      </c>
      <c r="AL912" s="230">
        <f>SUMPRODUCT(LEN($AC912:$AC915)-LEN(SUBSTITUTE($AC912:$AC915,"A", "")))</f>
        <v>0</v>
      </c>
      <c r="AM912" s="233">
        <f>SUMPRODUCT(LEN($M912:$S915)-LEN(SUBSTITUTE($M912:$S915,"S", "")))</f>
        <v>9</v>
      </c>
      <c r="AN912" s="239">
        <f>SUMPRODUCT(LEN($AD912:$AD915)-LEN(SUBSTITUTE($AD912:$AD915,"S", "")))</f>
        <v>7</v>
      </c>
      <c r="AO912" s="230">
        <f>SUMPRODUCT(LEN($AC912:$AC915)-LEN(SUBSTITUTE($AC912:$AC915,"S", "")))</f>
        <v>0</v>
      </c>
      <c r="AP912" s="233">
        <f>SUMPRODUCT(LEN($M912:$S915)-LEN(SUBSTITUTE($M912:$S915,"F", "")))</f>
        <v>0</v>
      </c>
      <c r="AQ912" s="239">
        <f>SUMPRODUCT(LEN($AD912:$AD915)-LEN(SUBSTITUTE($AD912:$AD915,"F", "")))</f>
        <v>0</v>
      </c>
      <c r="AR912" s="230">
        <f>SUMPRODUCT(LEN($AC912:$AC915)-LEN(SUBSTITUTE($AC912:$AC915,"F", "")))</f>
        <v>0</v>
      </c>
      <c r="AS912" s="233">
        <f>SUMPRODUCT(LEN($M912:$S915)-LEN(SUBSTITUTE($M912:$S915,"G", "")))</f>
        <v>0</v>
      </c>
      <c r="AT912" s="239">
        <f>SUMPRODUCT(LEN($AD912:$AD915)-LEN(SUBSTITUTE($AD912:$AD915,"G", "")))</f>
        <v>0</v>
      </c>
      <c r="AU912" s="230">
        <f>SUMPRODUCT(LEN($AC912:$AC915)-LEN(SUBSTITUTE($AC912:$AC915,"G", "")))</f>
        <v>0</v>
      </c>
      <c r="AV912" s="233">
        <f>SUMPRODUCT(LEN($L912:$S915)-LEN(SUBSTITUTE($L912:$S915,"M", "")))</f>
        <v>0</v>
      </c>
      <c r="AW912" s="236">
        <f>SUMPRODUCT(LEN($AD912:$AD915)-LEN(SUBSTITUTE($AD912:$AD915,"M", "")))</f>
        <v>0</v>
      </c>
      <c r="AX912" s="230">
        <f>SUMPRODUCT(LEN($AC912:$AC915)-LEN(SUBSTITUTE($AC912:$AC915,"M", "")))</f>
        <v>0</v>
      </c>
      <c r="AY912" s="291">
        <f>SUMPRODUCT(LEN($AE912:$AE915)-LEN(SUBSTITUTE($AE912:$AE915,"S", "")))</f>
        <v>1</v>
      </c>
      <c r="AZ912" s="227">
        <f>SUMPRODUCT(LEN($AE912:$AE915)-LEN(SUBSTITUTE($AE912:$AE915,"F", "")))</f>
        <v>0</v>
      </c>
      <c r="BA912" s="227">
        <f>SUMPRODUCT(LEN($AE912:$AE915)-LEN(SUBSTITUTE($AE912:$AE915,"G", "")))</f>
        <v>0</v>
      </c>
      <c r="BB912" s="294">
        <f>SUMPRODUCT(LEN($AE912:$AE915)-LEN(SUBSTITUTE($AE912:$AE915,"M", "")))</f>
        <v>0</v>
      </c>
    </row>
    <row r="913" spans="2:62" ht="28.15" customHeight="1" thickBot="1" x14ac:dyDescent="0.25">
      <c r="B913" s="30"/>
      <c r="C913" s="243"/>
      <c r="D913" s="36"/>
      <c r="E913" s="35"/>
      <c r="F913" s="35"/>
      <c r="G913" s="34"/>
      <c r="H913" s="224"/>
      <c r="I913" s="247"/>
      <c r="J913" s="247"/>
      <c r="K913" s="247"/>
      <c r="L913" s="33" t="s">
        <v>123</v>
      </c>
      <c r="M913" s="32" t="s">
        <v>124</v>
      </c>
      <c r="N913" s="33" t="s">
        <v>122</v>
      </c>
      <c r="O913" s="32" t="s">
        <v>175</v>
      </c>
      <c r="P913" s="33" t="s">
        <v>120</v>
      </c>
      <c r="Q913" s="32" t="s">
        <v>121</v>
      </c>
      <c r="R913" s="33" t="s">
        <v>119</v>
      </c>
      <c r="S913" s="32"/>
      <c r="T913" s="33" t="s">
        <v>118</v>
      </c>
      <c r="U913" s="32"/>
      <c r="V913" s="33" t="s">
        <v>117</v>
      </c>
      <c r="W913" s="32"/>
      <c r="X913" s="33" t="s">
        <v>116</v>
      </c>
      <c r="Y913" s="32"/>
      <c r="Z913" s="33" t="s">
        <v>115</v>
      </c>
      <c r="AA913" s="32"/>
      <c r="AB913" s="31"/>
      <c r="AC913" s="32"/>
      <c r="AD913" s="31" t="s">
        <v>175</v>
      </c>
      <c r="AE913" s="23"/>
      <c r="AF913" s="251"/>
      <c r="AG913" s="251"/>
      <c r="AH913" s="22"/>
      <c r="AI913" s="11"/>
      <c r="AJ913" s="234"/>
      <c r="AK913" s="240"/>
      <c r="AL913" s="231"/>
      <c r="AM913" s="234"/>
      <c r="AN913" s="240"/>
      <c r="AO913" s="231"/>
      <c r="AP913" s="234"/>
      <c r="AQ913" s="240"/>
      <c r="AR913" s="231"/>
      <c r="AS913" s="234"/>
      <c r="AT913" s="240"/>
      <c r="AU913" s="231"/>
      <c r="AV913" s="234"/>
      <c r="AW913" s="237"/>
      <c r="AX913" s="231"/>
      <c r="AY913" s="292"/>
      <c r="AZ913" s="228"/>
      <c r="BA913" s="228"/>
      <c r="BB913" s="295"/>
    </row>
    <row r="914" spans="2:62" ht="28.15" customHeight="1" x14ac:dyDescent="0.2">
      <c r="B914" s="30"/>
      <c r="C914" s="244"/>
      <c r="D914" s="29"/>
      <c r="E914" s="28"/>
      <c r="F914" s="28"/>
      <c r="G914" s="27"/>
      <c r="H914" s="225"/>
      <c r="I914" s="248"/>
      <c r="J914" s="248"/>
      <c r="K914" s="248"/>
      <c r="L914" s="26" t="s">
        <v>114</v>
      </c>
      <c r="M914" s="25" t="s">
        <v>124</v>
      </c>
      <c r="N914" s="26" t="s">
        <v>112</v>
      </c>
      <c r="O914" s="25" t="s">
        <v>175</v>
      </c>
      <c r="P914" s="26" t="s">
        <v>111</v>
      </c>
      <c r="Q914" s="25"/>
      <c r="R914" s="26" t="s">
        <v>110</v>
      </c>
      <c r="S914" s="25"/>
      <c r="T914" s="26" t="s">
        <v>109</v>
      </c>
      <c r="U914" s="25"/>
      <c r="V914" s="26" t="s">
        <v>108</v>
      </c>
      <c r="W914" s="25"/>
      <c r="X914" s="26" t="s">
        <v>107</v>
      </c>
      <c r="Y914" s="25"/>
      <c r="Z914" s="26" t="s">
        <v>106</v>
      </c>
      <c r="AA914" s="25"/>
      <c r="AB914" s="24"/>
      <c r="AC914" s="25"/>
      <c r="AD914" s="24"/>
      <c r="AE914" s="23"/>
      <c r="AF914" s="251"/>
      <c r="AG914" s="251"/>
      <c r="AH914" s="22"/>
      <c r="AI914" s="11"/>
      <c r="AJ914" s="234"/>
      <c r="AK914" s="240"/>
      <c r="AL914" s="231"/>
      <c r="AM914" s="234"/>
      <c r="AN914" s="240"/>
      <c r="AO914" s="231"/>
      <c r="AP914" s="234"/>
      <c r="AQ914" s="240"/>
      <c r="AR914" s="231"/>
      <c r="AS914" s="234"/>
      <c r="AT914" s="240"/>
      <c r="AU914" s="231"/>
      <c r="AV914" s="234"/>
      <c r="AW914" s="237"/>
      <c r="AX914" s="231"/>
      <c r="AY914" s="292"/>
      <c r="AZ914" s="228"/>
      <c r="BA914" s="228"/>
      <c r="BB914" s="295"/>
    </row>
    <row r="915" spans="2:62" ht="28.15" customHeight="1" thickBot="1" x14ac:dyDescent="0.25">
      <c r="B915" s="30"/>
      <c r="C915" s="253"/>
      <c r="D915" s="51"/>
      <c r="E915" s="50"/>
      <c r="F915" s="50"/>
      <c r="G915" s="49"/>
      <c r="H915" s="226"/>
      <c r="I915" s="254"/>
      <c r="J915" s="254"/>
      <c r="K915" s="254"/>
      <c r="L915" s="48" t="s">
        <v>105</v>
      </c>
      <c r="M915" s="47" t="s">
        <v>104</v>
      </c>
      <c r="N915" s="48" t="s">
        <v>103</v>
      </c>
      <c r="O915" s="47" t="s">
        <v>175</v>
      </c>
      <c r="P915" s="48" t="s">
        <v>102</v>
      </c>
      <c r="Q915" s="47"/>
      <c r="R915" s="48" t="s">
        <v>101</v>
      </c>
      <c r="S915" s="47"/>
      <c r="T915" s="48">
        <v>20</v>
      </c>
      <c r="U915" s="47"/>
      <c r="V915" s="48" t="s">
        <v>100</v>
      </c>
      <c r="W915" s="47"/>
      <c r="X915" s="48" t="s">
        <v>99</v>
      </c>
      <c r="Y915" s="47"/>
      <c r="Z915" s="48" t="s">
        <v>98</v>
      </c>
      <c r="AA915" s="47"/>
      <c r="AB915" s="16"/>
      <c r="AC915" s="47"/>
      <c r="AD915" s="16"/>
      <c r="AE915" s="46"/>
      <c r="AF915" s="255"/>
      <c r="AG915" s="255"/>
      <c r="AH915" s="45"/>
      <c r="AI915" s="11"/>
      <c r="AJ915" s="235"/>
      <c r="AK915" s="241"/>
      <c r="AL915" s="232"/>
      <c r="AM915" s="235"/>
      <c r="AN915" s="241"/>
      <c r="AO915" s="232"/>
      <c r="AP915" s="235"/>
      <c r="AQ915" s="241"/>
      <c r="AR915" s="232"/>
      <c r="AS915" s="235"/>
      <c r="AT915" s="241"/>
      <c r="AU915" s="232"/>
      <c r="AV915" s="235"/>
      <c r="AW915" s="238"/>
      <c r="AX915" s="232"/>
      <c r="AY915" s="293"/>
      <c r="AZ915" s="229"/>
      <c r="BA915" s="229"/>
      <c r="BB915" s="296"/>
    </row>
    <row r="916" spans="2:62" ht="28.15" customHeight="1" x14ac:dyDescent="0.2">
      <c r="B916" s="30"/>
      <c r="C916" s="242">
        <v>2</v>
      </c>
      <c r="D916" s="44"/>
      <c r="E916" s="43"/>
      <c r="F916" s="43"/>
      <c r="G916" s="42"/>
      <c r="H916" s="223"/>
      <c r="I916" s="246">
        <v>59</v>
      </c>
      <c r="J916" s="246">
        <v>18</v>
      </c>
      <c r="K916" s="246">
        <v>8</v>
      </c>
      <c r="L916" s="41" t="s">
        <v>133</v>
      </c>
      <c r="M916" s="40" t="s">
        <v>187</v>
      </c>
      <c r="N916" s="41" t="s">
        <v>131</v>
      </c>
      <c r="O916" s="40" t="s">
        <v>379</v>
      </c>
      <c r="P916" s="41" t="s">
        <v>130</v>
      </c>
      <c r="Q916" s="40" t="s">
        <v>121</v>
      </c>
      <c r="R916" s="41" t="s">
        <v>129</v>
      </c>
      <c r="S916" s="40"/>
      <c r="T916" s="41" t="s">
        <v>128</v>
      </c>
      <c r="U916" s="40"/>
      <c r="V916" s="41" t="s">
        <v>127</v>
      </c>
      <c r="W916" s="40"/>
      <c r="X916" s="41" t="s">
        <v>126</v>
      </c>
      <c r="Y916" s="40"/>
      <c r="Z916" s="41" t="s">
        <v>125</v>
      </c>
      <c r="AA916" s="40"/>
      <c r="AB916" s="39"/>
      <c r="AC916" s="40"/>
      <c r="AD916" s="39" t="s">
        <v>396</v>
      </c>
      <c r="AE916" s="38"/>
      <c r="AF916" s="250"/>
      <c r="AG916" s="250"/>
      <c r="AH916" s="37"/>
      <c r="AI916" s="11"/>
      <c r="AJ916" s="233">
        <f>SUMPRODUCT(LEN($M916:$S919)-LEN(SUBSTITUTE($M916:$S919,"A", "")))</f>
        <v>13</v>
      </c>
      <c r="AK916" s="239">
        <f>SUMPRODUCT(LEN($AD916:$AD919)-LEN(SUBSTITUTE($AD916:$AD919,"A", "")))</f>
        <v>3</v>
      </c>
      <c r="AL916" s="230">
        <f>SUMPRODUCT(LEN($AC916:$AC919)-LEN(SUBSTITUTE($AC916:$AC919,"A", "")))</f>
        <v>0</v>
      </c>
      <c r="AM916" s="233">
        <f>SUMPRODUCT(LEN($M916:$S919)-LEN(SUBSTITUTE($M916:$S919,"S", "")))</f>
        <v>12</v>
      </c>
      <c r="AN916" s="239">
        <f>SUMPRODUCT(LEN($AD916:$AD919)-LEN(SUBSTITUTE($AD916:$AD919,"S", "")))</f>
        <v>6</v>
      </c>
      <c r="AO916" s="230">
        <f>SUMPRODUCT(LEN($AC916:$AC919)-LEN(SUBSTITUTE($AC916:$AC919,"S", "")))</f>
        <v>0</v>
      </c>
      <c r="AP916" s="233">
        <f>SUMPRODUCT(LEN($M916:$S919)-LEN(SUBSTITUTE($M916:$S919,"F", "")))</f>
        <v>0</v>
      </c>
      <c r="AQ916" s="239">
        <f>SUMPRODUCT(LEN($AD916:$AD919)-LEN(SUBSTITUTE($AD916:$AD919,"F", "")))</f>
        <v>0</v>
      </c>
      <c r="AR916" s="230">
        <f>SUMPRODUCT(LEN($AC916:$AC919)-LEN(SUBSTITUTE($AC916:$AC919,"F", "")))</f>
        <v>0</v>
      </c>
      <c r="AS916" s="233">
        <f>SUMPRODUCT(LEN($M916:$S919)-LEN(SUBSTITUTE($M916:$S919,"G", "")))</f>
        <v>0</v>
      </c>
      <c r="AT916" s="239">
        <f>SUMPRODUCT(LEN($AD916:$AD919)-LEN(SUBSTITUTE($AD916:$AD919,"G", "")))</f>
        <v>0</v>
      </c>
      <c r="AU916" s="230">
        <f>SUMPRODUCT(LEN($AC916:$AC919)-LEN(SUBSTITUTE($AC916:$AC919,"G", "")))</f>
        <v>0</v>
      </c>
      <c r="AV916" s="233">
        <f>SUMPRODUCT(LEN($L916:$S919)-LEN(SUBSTITUTE($L916:$S919,"M", "")))</f>
        <v>0</v>
      </c>
      <c r="AW916" s="236">
        <f>SUMPRODUCT(LEN($AD916:$AD919)-LEN(SUBSTITUTE($AD916:$AD919,"M", "")))</f>
        <v>0</v>
      </c>
      <c r="AX916" s="230">
        <f>SUMPRODUCT(LEN($AC916:$AC919)-LEN(SUBSTITUTE($AC916:$AC919,"M", "")))</f>
        <v>0</v>
      </c>
      <c r="AY916" s="291">
        <f>SUMPRODUCT(LEN($AE916:$AE919)-LEN(SUBSTITUTE($AE916:$AE919,"S", "")))</f>
        <v>0</v>
      </c>
      <c r="AZ916" s="227">
        <f>SUMPRODUCT(LEN($AE916:$AE919)-LEN(SUBSTITUTE($AE916:$AE919,"F", "")))</f>
        <v>0</v>
      </c>
      <c r="BA916" s="227">
        <f>SUMPRODUCT(LEN($AE916:$AE919)-LEN(SUBSTITUTE($AE916:$AE919,"G", "")))</f>
        <v>0</v>
      </c>
      <c r="BB916" s="294">
        <f>SUMPRODUCT(LEN($AE916:$AE919)-LEN(SUBSTITUTE($AE916:$AE919,"M", "")))</f>
        <v>0</v>
      </c>
    </row>
    <row r="917" spans="2:62" ht="28.15" customHeight="1" thickBot="1" x14ac:dyDescent="0.25">
      <c r="B917" s="30"/>
      <c r="C917" s="243"/>
      <c r="D917" s="36"/>
      <c r="E917" s="35"/>
      <c r="F917" s="35"/>
      <c r="G917" s="34"/>
      <c r="H917" s="224"/>
      <c r="I917" s="247"/>
      <c r="J917" s="247"/>
      <c r="K917" s="247"/>
      <c r="L917" s="33" t="s">
        <v>123</v>
      </c>
      <c r="M917" s="32" t="s">
        <v>186</v>
      </c>
      <c r="N917" s="33" t="s">
        <v>122</v>
      </c>
      <c r="O917" s="32" t="s">
        <v>188</v>
      </c>
      <c r="P917" s="33" t="s">
        <v>120</v>
      </c>
      <c r="Q917" s="32" t="s">
        <v>121</v>
      </c>
      <c r="R917" s="33" t="s">
        <v>119</v>
      </c>
      <c r="S917" s="32"/>
      <c r="T917" s="33" t="s">
        <v>118</v>
      </c>
      <c r="U917" s="32"/>
      <c r="V917" s="33" t="s">
        <v>117</v>
      </c>
      <c r="W917" s="32"/>
      <c r="X917" s="33" t="s">
        <v>116</v>
      </c>
      <c r="Y917" s="32"/>
      <c r="Z917" s="33" t="s">
        <v>115</v>
      </c>
      <c r="AA917" s="32"/>
      <c r="AB917" s="31"/>
      <c r="AC917" s="32"/>
      <c r="AD917" s="31" t="s">
        <v>121</v>
      </c>
      <c r="AE917" s="23"/>
      <c r="AF917" s="251"/>
      <c r="AG917" s="251"/>
      <c r="AH917" s="22"/>
      <c r="AI917" s="11"/>
      <c r="AJ917" s="234"/>
      <c r="AK917" s="240"/>
      <c r="AL917" s="231"/>
      <c r="AM917" s="234"/>
      <c r="AN917" s="240"/>
      <c r="AO917" s="231"/>
      <c r="AP917" s="234"/>
      <c r="AQ917" s="240"/>
      <c r="AR917" s="231"/>
      <c r="AS917" s="234"/>
      <c r="AT917" s="240"/>
      <c r="AU917" s="231"/>
      <c r="AV917" s="234"/>
      <c r="AW917" s="237"/>
      <c r="AX917" s="231"/>
      <c r="AY917" s="292"/>
      <c r="AZ917" s="228"/>
      <c r="BA917" s="228"/>
      <c r="BB917" s="295"/>
    </row>
    <row r="918" spans="2:62" ht="28.15" customHeight="1" x14ac:dyDescent="0.2">
      <c r="B918" s="30"/>
      <c r="C918" s="244"/>
      <c r="D918" s="29"/>
      <c r="E918" s="28"/>
      <c r="F918" s="28"/>
      <c r="G918" s="27"/>
      <c r="H918" s="225"/>
      <c r="I918" s="248"/>
      <c r="J918" s="248"/>
      <c r="K918" s="248"/>
      <c r="L918" s="26" t="s">
        <v>114</v>
      </c>
      <c r="M918" s="25" t="s">
        <v>188</v>
      </c>
      <c r="N918" s="26" t="s">
        <v>112</v>
      </c>
      <c r="O918" s="25" t="s">
        <v>175</v>
      </c>
      <c r="P918" s="26" t="s">
        <v>111</v>
      </c>
      <c r="Q918" s="25"/>
      <c r="R918" s="26" t="s">
        <v>110</v>
      </c>
      <c r="S918" s="25"/>
      <c r="T918" s="26" t="s">
        <v>109</v>
      </c>
      <c r="U918" s="25"/>
      <c r="V918" s="26" t="s">
        <v>108</v>
      </c>
      <c r="W918" s="25"/>
      <c r="X918" s="26" t="s">
        <v>107</v>
      </c>
      <c r="Y918" s="25"/>
      <c r="Z918" s="26" t="s">
        <v>106</v>
      </c>
      <c r="AA918" s="25"/>
      <c r="AB918" s="24"/>
      <c r="AC918" s="25"/>
      <c r="AD918" s="24"/>
      <c r="AE918" s="23"/>
      <c r="AF918" s="251"/>
      <c r="AG918" s="251"/>
      <c r="AH918" s="22"/>
      <c r="AI918" s="11"/>
      <c r="AJ918" s="234"/>
      <c r="AK918" s="240"/>
      <c r="AL918" s="231"/>
      <c r="AM918" s="234"/>
      <c r="AN918" s="240"/>
      <c r="AO918" s="231"/>
      <c r="AP918" s="234"/>
      <c r="AQ918" s="240"/>
      <c r="AR918" s="231"/>
      <c r="AS918" s="234"/>
      <c r="AT918" s="240"/>
      <c r="AU918" s="231"/>
      <c r="AV918" s="234"/>
      <c r="AW918" s="237"/>
      <c r="AX918" s="231"/>
      <c r="AY918" s="292"/>
      <c r="AZ918" s="228"/>
      <c r="BA918" s="228"/>
      <c r="BB918" s="295"/>
    </row>
    <row r="919" spans="2:62" ht="28.15" customHeight="1" thickBot="1" x14ac:dyDescent="0.25">
      <c r="B919" s="30"/>
      <c r="C919" s="253"/>
      <c r="D919" s="51"/>
      <c r="E919" s="50"/>
      <c r="F919" s="50"/>
      <c r="G919" s="49"/>
      <c r="H919" s="226"/>
      <c r="I919" s="254"/>
      <c r="J919" s="254"/>
      <c r="K919" s="254"/>
      <c r="L919" s="48" t="s">
        <v>105</v>
      </c>
      <c r="M919" s="47" t="s">
        <v>217</v>
      </c>
      <c r="N919" s="48" t="s">
        <v>103</v>
      </c>
      <c r="O919" s="47" t="s">
        <v>175</v>
      </c>
      <c r="P919" s="48" t="s">
        <v>102</v>
      </c>
      <c r="Q919" s="47"/>
      <c r="R919" s="48" t="s">
        <v>101</v>
      </c>
      <c r="S919" s="47"/>
      <c r="T919" s="48">
        <v>20</v>
      </c>
      <c r="U919" s="47"/>
      <c r="V919" s="48" t="s">
        <v>100</v>
      </c>
      <c r="W919" s="47"/>
      <c r="X919" s="48" t="s">
        <v>99</v>
      </c>
      <c r="Y919" s="47"/>
      <c r="Z919" s="48" t="s">
        <v>98</v>
      </c>
      <c r="AA919" s="47"/>
      <c r="AB919" s="16"/>
      <c r="AC919" s="47"/>
      <c r="AD919" s="16"/>
      <c r="AE919" s="46"/>
      <c r="AF919" s="255"/>
      <c r="AG919" s="255"/>
      <c r="AH919" s="45"/>
      <c r="AI919" s="11"/>
      <c r="AJ919" s="235"/>
      <c r="AK919" s="241"/>
      <c r="AL919" s="232"/>
      <c r="AM919" s="235"/>
      <c r="AN919" s="241"/>
      <c r="AO919" s="232"/>
      <c r="AP919" s="235"/>
      <c r="AQ919" s="241"/>
      <c r="AR919" s="232"/>
      <c r="AS919" s="235"/>
      <c r="AT919" s="241"/>
      <c r="AU919" s="232"/>
      <c r="AV919" s="235"/>
      <c r="AW919" s="238"/>
      <c r="AX919" s="232"/>
      <c r="AY919" s="293"/>
      <c r="AZ919" s="229"/>
      <c r="BA919" s="229"/>
      <c r="BB919" s="296"/>
    </row>
    <row r="920" spans="2:62" ht="28.15" customHeight="1" x14ac:dyDescent="0.2">
      <c r="B920" s="30"/>
      <c r="C920" s="242">
        <v>3</v>
      </c>
      <c r="D920" s="44"/>
      <c r="E920" s="43"/>
      <c r="F920" s="43"/>
      <c r="G920" s="42"/>
      <c r="H920" s="223"/>
      <c r="I920" s="246">
        <v>68</v>
      </c>
      <c r="J920" s="246">
        <v>20</v>
      </c>
      <c r="K920" s="246">
        <v>8</v>
      </c>
      <c r="L920" s="41" t="s">
        <v>133</v>
      </c>
      <c r="M920" s="40" t="s">
        <v>395</v>
      </c>
      <c r="N920" s="41" t="s">
        <v>131</v>
      </c>
      <c r="O920" s="40" t="s">
        <v>379</v>
      </c>
      <c r="P920" s="41" t="s">
        <v>130</v>
      </c>
      <c r="Q920" s="40" t="s">
        <v>121</v>
      </c>
      <c r="R920" s="41" t="s">
        <v>129</v>
      </c>
      <c r="S920" s="40"/>
      <c r="T920" s="41" t="s">
        <v>128</v>
      </c>
      <c r="U920" s="40"/>
      <c r="V920" s="41" t="s">
        <v>127</v>
      </c>
      <c r="W920" s="40"/>
      <c r="X920" s="41" t="s">
        <v>126</v>
      </c>
      <c r="Y920" s="40"/>
      <c r="Z920" s="41" t="s">
        <v>125</v>
      </c>
      <c r="AA920" s="40"/>
      <c r="AB920" s="39"/>
      <c r="AC920" s="40"/>
      <c r="AD920" s="39" t="s">
        <v>394</v>
      </c>
      <c r="AE920" s="38"/>
      <c r="AF920" s="250"/>
      <c r="AG920" s="250"/>
      <c r="AH920" s="37"/>
      <c r="AI920" s="11"/>
      <c r="AJ920" s="233">
        <f>SUMPRODUCT(LEN($M920:$S923)-LEN(SUBSTITUTE($M920:$S923,"A", "")))</f>
        <v>15</v>
      </c>
      <c r="AK920" s="239">
        <f>SUMPRODUCT(LEN($AD920:$AD923)-LEN(SUBSTITUTE($AD920:$AD923,"A", "")))</f>
        <v>1</v>
      </c>
      <c r="AL920" s="230">
        <f>SUMPRODUCT(LEN($AC920:$AC923)-LEN(SUBSTITUTE($AC920:$AC923,"A", "")))</f>
        <v>0</v>
      </c>
      <c r="AM920" s="233">
        <f>SUMPRODUCT(LEN($M920:$S923)-LEN(SUBSTITUTE($M920:$S923,"S", "")))</f>
        <v>16</v>
      </c>
      <c r="AN920" s="239">
        <f>SUMPRODUCT(LEN($AD920:$AD923)-LEN(SUBSTITUTE($AD920:$AD923,"S", "")))</f>
        <v>5</v>
      </c>
      <c r="AO920" s="230">
        <f>SUMPRODUCT(LEN($AC920:$AC923)-LEN(SUBSTITUTE($AC920:$AC923,"S", "")))</f>
        <v>0</v>
      </c>
      <c r="AP920" s="233">
        <f>SUMPRODUCT(LEN($M920:$S923)-LEN(SUBSTITUTE($M920:$S923,"F", "")))</f>
        <v>0</v>
      </c>
      <c r="AQ920" s="239">
        <f>SUMPRODUCT(LEN($AD920:$AD923)-LEN(SUBSTITUTE($AD920:$AD923,"F", "")))</f>
        <v>0</v>
      </c>
      <c r="AR920" s="230">
        <f>SUMPRODUCT(LEN($AC920:$AC923)-LEN(SUBSTITUTE($AC920:$AC923,"F", "")))</f>
        <v>0</v>
      </c>
      <c r="AS920" s="233">
        <f>SUMPRODUCT(LEN($M920:$S923)-LEN(SUBSTITUTE($M920:$S923,"G", "")))</f>
        <v>0</v>
      </c>
      <c r="AT920" s="239">
        <f>SUMPRODUCT(LEN($AD920:$AD923)-LEN(SUBSTITUTE($AD920:$AD923,"G", "")))</f>
        <v>0</v>
      </c>
      <c r="AU920" s="230">
        <f>SUMPRODUCT(LEN($AC920:$AC923)-LEN(SUBSTITUTE($AC920:$AC923,"G", "")))</f>
        <v>0</v>
      </c>
      <c r="AV920" s="233">
        <f>SUMPRODUCT(LEN($L920:$S923)-LEN(SUBSTITUTE($L920:$S923,"M", "")))</f>
        <v>0</v>
      </c>
      <c r="AW920" s="236">
        <f>SUMPRODUCT(LEN($AD920:$AD923)-LEN(SUBSTITUTE($AD920:$AD923,"M", "")))</f>
        <v>0</v>
      </c>
      <c r="AX920" s="230">
        <f>SUMPRODUCT(LEN($AC920:$AC923)-LEN(SUBSTITUTE($AC920:$AC923,"M", "")))</f>
        <v>0</v>
      </c>
      <c r="AY920" s="291">
        <f>SUMPRODUCT(LEN($AE920:$AE923)-LEN(SUBSTITUTE($AE920:$AE923,"S", "")))</f>
        <v>0</v>
      </c>
      <c r="AZ920" s="227">
        <f>SUMPRODUCT(LEN($AE920:$AE923)-LEN(SUBSTITUTE($AE920:$AE923,"F", "")))</f>
        <v>0</v>
      </c>
      <c r="BA920" s="227">
        <f>SUMPRODUCT(LEN($AE920:$AE923)-LEN(SUBSTITUTE($AE920:$AE923,"G", "")))</f>
        <v>0</v>
      </c>
      <c r="BB920" s="294">
        <f>SUMPRODUCT(LEN($AE920:$AE923)-LEN(SUBSTITUTE($AE920:$AE923,"M", "")))</f>
        <v>0</v>
      </c>
    </row>
    <row r="921" spans="2:62" ht="28.15" customHeight="1" thickBot="1" x14ac:dyDescent="0.25">
      <c r="B921" s="30"/>
      <c r="C921" s="243"/>
      <c r="D921" s="36"/>
      <c r="E921" s="35"/>
      <c r="F921" s="35"/>
      <c r="G921" s="34"/>
      <c r="H921" s="224"/>
      <c r="I921" s="247"/>
      <c r="J921" s="247"/>
      <c r="K921" s="247"/>
      <c r="L921" s="33" t="s">
        <v>123</v>
      </c>
      <c r="M921" s="32" t="s">
        <v>387</v>
      </c>
      <c r="N921" s="33" t="s">
        <v>122</v>
      </c>
      <c r="O921" s="32" t="s">
        <v>175</v>
      </c>
      <c r="P921" s="33" t="s">
        <v>120</v>
      </c>
      <c r="Q921" s="32" t="s">
        <v>132</v>
      </c>
      <c r="R921" s="33" t="s">
        <v>119</v>
      </c>
      <c r="S921" s="32"/>
      <c r="T921" s="33" t="s">
        <v>118</v>
      </c>
      <c r="U921" s="32"/>
      <c r="V921" s="33" t="s">
        <v>117</v>
      </c>
      <c r="W921" s="32"/>
      <c r="X921" s="33" t="s">
        <v>116</v>
      </c>
      <c r="Y921" s="32"/>
      <c r="Z921" s="33" t="s">
        <v>115</v>
      </c>
      <c r="AA921" s="32"/>
      <c r="AB921" s="31"/>
      <c r="AC921" s="32"/>
      <c r="AD921" s="31"/>
      <c r="AE921" s="23"/>
      <c r="AF921" s="251"/>
      <c r="AG921" s="251"/>
      <c r="AH921" s="22"/>
      <c r="AI921" s="11"/>
      <c r="AJ921" s="234"/>
      <c r="AK921" s="240"/>
      <c r="AL921" s="231"/>
      <c r="AM921" s="234"/>
      <c r="AN921" s="240"/>
      <c r="AO921" s="231"/>
      <c r="AP921" s="234"/>
      <c r="AQ921" s="240"/>
      <c r="AR921" s="231"/>
      <c r="AS921" s="234"/>
      <c r="AT921" s="240"/>
      <c r="AU921" s="231"/>
      <c r="AV921" s="234"/>
      <c r="AW921" s="237"/>
      <c r="AX921" s="231"/>
      <c r="AY921" s="292"/>
      <c r="AZ921" s="228"/>
      <c r="BA921" s="228"/>
      <c r="BB921" s="295"/>
    </row>
    <row r="922" spans="2:62" ht="28.15" customHeight="1" x14ac:dyDescent="0.2">
      <c r="B922" s="30"/>
      <c r="C922" s="244"/>
      <c r="D922" s="29"/>
      <c r="E922" s="28"/>
      <c r="F922" s="28"/>
      <c r="G922" s="27"/>
      <c r="H922" s="225"/>
      <c r="I922" s="248"/>
      <c r="J922" s="248"/>
      <c r="K922" s="248"/>
      <c r="L922" s="26" t="s">
        <v>114</v>
      </c>
      <c r="M922" s="25" t="s">
        <v>178</v>
      </c>
      <c r="N922" s="26" t="s">
        <v>112</v>
      </c>
      <c r="O922" s="25" t="s">
        <v>188</v>
      </c>
      <c r="P922" s="26" t="s">
        <v>111</v>
      </c>
      <c r="Q922" s="25" t="s">
        <v>104</v>
      </c>
      <c r="R922" s="26" t="s">
        <v>110</v>
      </c>
      <c r="S922" s="25"/>
      <c r="T922" s="26" t="s">
        <v>109</v>
      </c>
      <c r="U922" s="25"/>
      <c r="V922" s="26" t="s">
        <v>108</v>
      </c>
      <c r="W922" s="25"/>
      <c r="X922" s="26" t="s">
        <v>107</v>
      </c>
      <c r="Y922" s="25"/>
      <c r="Z922" s="26" t="s">
        <v>106</v>
      </c>
      <c r="AA922" s="25"/>
      <c r="AB922" s="24"/>
      <c r="AC922" s="25"/>
      <c r="AD922" s="24"/>
      <c r="AE922" s="23"/>
      <c r="AF922" s="251"/>
      <c r="AG922" s="251"/>
      <c r="AH922" s="22"/>
      <c r="AI922" s="11"/>
      <c r="AJ922" s="234"/>
      <c r="AK922" s="240"/>
      <c r="AL922" s="231"/>
      <c r="AM922" s="234"/>
      <c r="AN922" s="240"/>
      <c r="AO922" s="231"/>
      <c r="AP922" s="234"/>
      <c r="AQ922" s="240"/>
      <c r="AR922" s="231"/>
      <c r="AS922" s="234"/>
      <c r="AT922" s="240"/>
      <c r="AU922" s="231"/>
      <c r="AV922" s="234"/>
      <c r="AW922" s="237"/>
      <c r="AX922" s="231"/>
      <c r="AY922" s="292"/>
      <c r="AZ922" s="228"/>
      <c r="BA922" s="228"/>
      <c r="BB922" s="295"/>
    </row>
    <row r="923" spans="2:62" ht="28.15" customHeight="1" thickBot="1" x14ac:dyDescent="0.25">
      <c r="B923" s="21"/>
      <c r="C923" s="245"/>
      <c r="D923" s="20"/>
      <c r="E923" s="19"/>
      <c r="F923" s="19"/>
      <c r="G923" s="18"/>
      <c r="H923" s="226"/>
      <c r="I923" s="249"/>
      <c r="J923" s="249"/>
      <c r="K923" s="249"/>
      <c r="L923" s="17" t="s">
        <v>105</v>
      </c>
      <c r="M923" s="15" t="s">
        <v>203</v>
      </c>
      <c r="N923" s="17" t="s">
        <v>103</v>
      </c>
      <c r="O923" s="15" t="s">
        <v>175</v>
      </c>
      <c r="P923" s="17" t="s">
        <v>102</v>
      </c>
      <c r="Q923" s="15" t="s">
        <v>121</v>
      </c>
      <c r="R923" s="17" t="s">
        <v>101</v>
      </c>
      <c r="S923" s="15"/>
      <c r="T923" s="17">
        <v>20</v>
      </c>
      <c r="U923" s="15"/>
      <c r="V923" s="17" t="s">
        <v>100</v>
      </c>
      <c r="W923" s="15"/>
      <c r="X923" s="17" t="s">
        <v>99</v>
      </c>
      <c r="Y923" s="15"/>
      <c r="Z923" s="17" t="s">
        <v>98</v>
      </c>
      <c r="AA923" s="15"/>
      <c r="AB923" s="16"/>
      <c r="AC923" s="15"/>
      <c r="AD923" s="14"/>
      <c r="AE923" s="13"/>
      <c r="AF923" s="252"/>
      <c r="AG923" s="252"/>
      <c r="AH923" s="12"/>
      <c r="AI923" s="11"/>
      <c r="AJ923" s="235"/>
      <c r="AK923" s="241"/>
      <c r="AL923" s="232"/>
      <c r="AM923" s="235"/>
      <c r="AN923" s="241"/>
      <c r="AO923" s="232"/>
      <c r="AP923" s="235"/>
      <c r="AQ923" s="241"/>
      <c r="AR923" s="232"/>
      <c r="AS923" s="235"/>
      <c r="AT923" s="241"/>
      <c r="AU923" s="232"/>
      <c r="AV923" s="235"/>
      <c r="AW923" s="238"/>
      <c r="AX923" s="232"/>
      <c r="AY923" s="293"/>
      <c r="AZ923" s="229"/>
      <c r="BA923" s="229"/>
      <c r="BB923" s="296"/>
    </row>
    <row r="924" spans="2:62" ht="85.9" customHeight="1" thickTop="1" thickBot="1" x14ac:dyDescent="0.35">
      <c r="B924" s="105" t="s">
        <v>174</v>
      </c>
      <c r="C924" s="95" t="s">
        <v>173</v>
      </c>
      <c r="D924" s="100" t="s">
        <v>172</v>
      </c>
      <c r="E924" s="104" t="s">
        <v>171</v>
      </c>
      <c r="F924" s="103"/>
      <c r="G924" s="102"/>
      <c r="H924" s="101" t="s">
        <v>170</v>
      </c>
      <c r="I924" s="100" t="s">
        <v>96</v>
      </c>
      <c r="J924" s="100" t="s">
        <v>169</v>
      </c>
      <c r="K924" s="100" t="s">
        <v>97</v>
      </c>
      <c r="L924" s="256" t="s">
        <v>168</v>
      </c>
      <c r="M924" s="262"/>
      <c r="N924" s="256" t="s">
        <v>167</v>
      </c>
      <c r="O924" s="262"/>
      <c r="P924" s="256" t="s">
        <v>167</v>
      </c>
      <c r="Q924" s="257"/>
      <c r="R924" s="256" t="s">
        <v>167</v>
      </c>
      <c r="S924" s="257"/>
      <c r="T924" s="256" t="s">
        <v>167</v>
      </c>
      <c r="U924" s="257"/>
      <c r="V924" s="256" t="s">
        <v>167</v>
      </c>
      <c r="W924" s="257"/>
      <c r="X924" s="256" t="s">
        <v>167</v>
      </c>
      <c r="Y924" s="257"/>
      <c r="Z924" s="256" t="s">
        <v>167</v>
      </c>
      <c r="AA924" s="257"/>
      <c r="AB924" s="261" t="s">
        <v>166</v>
      </c>
      <c r="AC924" s="257"/>
      <c r="AD924" s="101" t="s">
        <v>165</v>
      </c>
      <c r="AE924" s="101" t="s">
        <v>164</v>
      </c>
      <c r="AF924" s="100" t="s">
        <v>163</v>
      </c>
      <c r="AG924" s="100" t="s">
        <v>162</v>
      </c>
      <c r="AH924" s="99" t="s">
        <v>161</v>
      </c>
      <c r="AI924" s="98"/>
      <c r="AJ924" s="96" t="s">
        <v>160</v>
      </c>
      <c r="AK924" s="95" t="s">
        <v>159</v>
      </c>
      <c r="AL924" s="94" t="s">
        <v>158</v>
      </c>
      <c r="AM924" s="96" t="s">
        <v>157</v>
      </c>
      <c r="AN924" s="95" t="s">
        <v>156</v>
      </c>
      <c r="AO924" s="94" t="s">
        <v>155</v>
      </c>
      <c r="AP924" s="96" t="s">
        <v>154</v>
      </c>
      <c r="AQ924" s="95" t="s">
        <v>153</v>
      </c>
      <c r="AR924" s="97" t="s">
        <v>152</v>
      </c>
      <c r="AS924" s="96" t="s">
        <v>151</v>
      </c>
      <c r="AT924" s="95" t="s">
        <v>150</v>
      </c>
      <c r="AU924" s="94" t="s">
        <v>149</v>
      </c>
      <c r="AV924" s="96" t="s">
        <v>148</v>
      </c>
      <c r="AW924" s="95" t="s">
        <v>147</v>
      </c>
      <c r="AX924" s="94" t="s">
        <v>146</v>
      </c>
      <c r="AY924" s="93" t="s">
        <v>145</v>
      </c>
      <c r="AZ924" s="92" t="s">
        <v>144</v>
      </c>
      <c r="BA924" s="92" t="s">
        <v>143</v>
      </c>
      <c r="BB924" s="91" t="s">
        <v>142</v>
      </c>
    </row>
    <row r="925" spans="2:62" ht="48" thickBot="1" x14ac:dyDescent="0.3">
      <c r="B925" s="90" t="s">
        <v>179</v>
      </c>
      <c r="C925" s="89"/>
      <c r="D925" s="88"/>
      <c r="E925" s="258"/>
      <c r="F925" s="259"/>
      <c r="G925" s="260"/>
      <c r="H925" s="87" t="s">
        <v>140</v>
      </c>
      <c r="I925" s="86"/>
      <c r="J925" s="86"/>
      <c r="K925" s="85"/>
      <c r="L925" s="84"/>
      <c r="M925" s="81"/>
      <c r="N925" s="84"/>
      <c r="O925" s="81"/>
      <c r="P925" s="84"/>
      <c r="Q925" s="81"/>
      <c r="R925" s="84"/>
      <c r="S925" s="81"/>
      <c r="T925" s="84"/>
      <c r="U925" s="81"/>
      <c r="V925" s="84"/>
      <c r="W925" s="81"/>
      <c r="X925" s="84"/>
      <c r="Y925" s="81"/>
      <c r="Z925" s="84"/>
      <c r="AA925" s="83"/>
      <c r="AB925" s="82" t="s">
        <v>139</v>
      </c>
      <c r="AC925" s="81"/>
      <c r="AD925" s="81"/>
      <c r="AE925" s="81"/>
      <c r="AF925" s="80"/>
      <c r="AG925" s="80"/>
      <c r="AH925" s="60"/>
      <c r="AI925" s="79" t="s">
        <v>138</v>
      </c>
      <c r="AJ925" s="78">
        <f t="shared" ref="AJ925:BB925" si="122">SUM(AJ927:AJ938)</f>
        <v>59</v>
      </c>
      <c r="AK925" s="77">
        <f t="shared" si="122"/>
        <v>2</v>
      </c>
      <c r="AL925" s="76">
        <f t="shared" si="122"/>
        <v>0</v>
      </c>
      <c r="AM925" s="78">
        <f t="shared" si="122"/>
        <v>32</v>
      </c>
      <c r="AN925" s="77">
        <f t="shared" si="122"/>
        <v>8</v>
      </c>
      <c r="AO925" s="76">
        <f t="shared" si="122"/>
        <v>0</v>
      </c>
      <c r="AP925" s="78">
        <f t="shared" si="122"/>
        <v>2</v>
      </c>
      <c r="AQ925" s="77">
        <f t="shared" si="122"/>
        <v>0</v>
      </c>
      <c r="AR925" s="76">
        <f t="shared" si="122"/>
        <v>0</v>
      </c>
      <c r="AS925" s="78">
        <f t="shared" si="122"/>
        <v>2</v>
      </c>
      <c r="AT925" s="77">
        <f t="shared" si="122"/>
        <v>0</v>
      </c>
      <c r="AU925" s="76">
        <f t="shared" si="122"/>
        <v>0</v>
      </c>
      <c r="AV925" s="78">
        <f t="shared" si="122"/>
        <v>0</v>
      </c>
      <c r="AW925" s="77">
        <f t="shared" si="122"/>
        <v>0</v>
      </c>
      <c r="AX925" s="76">
        <f t="shared" si="122"/>
        <v>0</v>
      </c>
      <c r="AY925" s="75">
        <f t="shared" si="122"/>
        <v>2</v>
      </c>
      <c r="AZ925" s="74">
        <f t="shared" si="122"/>
        <v>0</v>
      </c>
      <c r="BA925" s="74">
        <f t="shared" si="122"/>
        <v>1</v>
      </c>
      <c r="BB925" s="73">
        <f t="shared" si="122"/>
        <v>0</v>
      </c>
      <c r="BC925" s="72" t="s">
        <v>137</v>
      </c>
      <c r="BF925" s="5">
        <f>SUM(AJ925:AL925)/$BG$5</f>
        <v>20.333333333333332</v>
      </c>
      <c r="BG925" s="5">
        <f>SUM(AM925:AO925,AY925)/$BG$5</f>
        <v>14</v>
      </c>
      <c r="BH925" s="5">
        <f>SUM(AP925:AR925,AZ925)/$BG$5</f>
        <v>0.66666666666666663</v>
      </c>
      <c r="BI925" s="5">
        <f>SUM(AS925:AU925,BA925)/$BG$5</f>
        <v>1</v>
      </c>
      <c r="BJ925" s="5">
        <f>SUM(AV925:AX925,BB925)/$BG$5</f>
        <v>0</v>
      </c>
    </row>
    <row r="926" spans="2:62" ht="37.5" thickBot="1" x14ac:dyDescent="0.3">
      <c r="B926" s="71"/>
      <c r="C926" s="70"/>
      <c r="D926" s="69"/>
      <c r="E926" s="68"/>
      <c r="F926" s="68"/>
      <c r="G926" s="67"/>
      <c r="H926" s="66"/>
      <c r="I926" s="64"/>
      <c r="J926" s="64"/>
      <c r="K926" s="65"/>
      <c r="L926" s="64"/>
      <c r="M926" s="62"/>
      <c r="N926" s="64"/>
      <c r="O926" s="62"/>
      <c r="P926" s="64"/>
      <c r="Q926" s="62"/>
      <c r="R926" s="64"/>
      <c r="S926" s="62"/>
      <c r="T926" s="64"/>
      <c r="U926" s="62"/>
      <c r="V926" s="64"/>
      <c r="W926" s="62"/>
      <c r="X926" s="64"/>
      <c r="Y926" s="62"/>
      <c r="Z926" s="64"/>
      <c r="AA926" s="62"/>
      <c r="AB926" s="63"/>
      <c r="AC926" s="62"/>
      <c r="AD926" s="62"/>
      <c r="AE926" s="62"/>
      <c r="AF926" s="61"/>
      <c r="AG926" s="61"/>
      <c r="AH926" s="60"/>
      <c r="AI926" s="59" t="s">
        <v>136</v>
      </c>
      <c r="AJ926" s="58">
        <f t="shared" ref="AJ926:BB926" si="123">AJ925/3</f>
        <v>19.666666666666668</v>
      </c>
      <c r="AK926" s="57">
        <f t="shared" si="123"/>
        <v>0.66666666666666663</v>
      </c>
      <c r="AL926" s="56">
        <f t="shared" si="123"/>
        <v>0</v>
      </c>
      <c r="AM926" s="58">
        <f t="shared" si="123"/>
        <v>10.666666666666666</v>
      </c>
      <c r="AN926" s="57">
        <f t="shared" si="123"/>
        <v>2.6666666666666665</v>
      </c>
      <c r="AO926" s="56">
        <f t="shared" si="123"/>
        <v>0</v>
      </c>
      <c r="AP926" s="58">
        <f t="shared" si="123"/>
        <v>0.66666666666666663</v>
      </c>
      <c r="AQ926" s="57">
        <f t="shared" si="123"/>
        <v>0</v>
      </c>
      <c r="AR926" s="56">
        <f t="shared" si="123"/>
        <v>0</v>
      </c>
      <c r="AS926" s="58">
        <f t="shared" si="123"/>
        <v>0.66666666666666663</v>
      </c>
      <c r="AT926" s="57">
        <f t="shared" si="123"/>
        <v>0</v>
      </c>
      <c r="AU926" s="56">
        <f t="shared" si="123"/>
        <v>0</v>
      </c>
      <c r="AV926" s="58">
        <f t="shared" si="123"/>
        <v>0</v>
      </c>
      <c r="AW926" s="57">
        <f t="shared" si="123"/>
        <v>0</v>
      </c>
      <c r="AX926" s="56">
        <f t="shared" si="123"/>
        <v>0</v>
      </c>
      <c r="AY926" s="55">
        <f t="shared" si="123"/>
        <v>0.66666666666666663</v>
      </c>
      <c r="AZ926" s="54">
        <f t="shared" si="123"/>
        <v>0</v>
      </c>
      <c r="BA926" s="54">
        <f t="shared" si="123"/>
        <v>0.33333333333333331</v>
      </c>
      <c r="BB926" s="53">
        <f t="shared" si="123"/>
        <v>0</v>
      </c>
      <c r="BC926" s="52" t="s">
        <v>135</v>
      </c>
    </row>
    <row r="927" spans="2:62" ht="28.15" customHeight="1" x14ac:dyDescent="0.2">
      <c r="B927" s="30"/>
      <c r="C927" s="242">
        <v>1</v>
      </c>
      <c r="D927" s="44"/>
      <c r="E927" s="43"/>
      <c r="F927" s="43"/>
      <c r="G927" s="42"/>
      <c r="H927" s="223" t="s">
        <v>393</v>
      </c>
      <c r="I927" s="246">
        <v>53</v>
      </c>
      <c r="J927" s="246">
        <v>19</v>
      </c>
      <c r="K927" s="246">
        <v>7</v>
      </c>
      <c r="L927" s="41" t="s">
        <v>133</v>
      </c>
      <c r="M927" s="40" t="s">
        <v>124</v>
      </c>
      <c r="N927" s="41" t="s">
        <v>131</v>
      </c>
      <c r="O927" s="40" t="s">
        <v>392</v>
      </c>
      <c r="P927" s="41" t="s">
        <v>130</v>
      </c>
      <c r="Q927" s="40" t="s">
        <v>175</v>
      </c>
      <c r="R927" s="41" t="s">
        <v>129</v>
      </c>
      <c r="S927" s="40"/>
      <c r="T927" s="41" t="s">
        <v>128</v>
      </c>
      <c r="U927" s="40"/>
      <c r="V927" s="41" t="s">
        <v>127</v>
      </c>
      <c r="W927" s="40"/>
      <c r="X927" s="41" t="s">
        <v>126</v>
      </c>
      <c r="Y927" s="40"/>
      <c r="Z927" s="41" t="s">
        <v>125</v>
      </c>
      <c r="AA927" s="40"/>
      <c r="AB927" s="39"/>
      <c r="AC927" s="40"/>
      <c r="AD927" s="39" t="s">
        <v>391</v>
      </c>
      <c r="AE927" s="38" t="s">
        <v>390</v>
      </c>
      <c r="AF927" s="250"/>
      <c r="AG927" s="250"/>
      <c r="AH927" s="37"/>
      <c r="AI927" s="11"/>
      <c r="AJ927" s="233">
        <f>SUMPRODUCT(LEN($M927:$S930)-LEN(SUBSTITUTE($M927:$S930,"A", "")))</f>
        <v>18</v>
      </c>
      <c r="AK927" s="239">
        <f>SUMPRODUCT(LEN($AD927:$AD930)-LEN(SUBSTITUTE($AD927:$AD930,"A", "")))</f>
        <v>2</v>
      </c>
      <c r="AL927" s="230">
        <f>SUMPRODUCT(LEN($AC927:$AC930)-LEN(SUBSTITUTE($AC927:$AC930,"A", "")))</f>
        <v>0</v>
      </c>
      <c r="AM927" s="233">
        <f>SUMPRODUCT(LEN($M927:$S930)-LEN(SUBSTITUTE($M927:$S930,"S", "")))</f>
        <v>11</v>
      </c>
      <c r="AN927" s="239">
        <f>SUMPRODUCT(LEN($AD927:$AD930)-LEN(SUBSTITUTE($AD927:$AD930,"S", "")))</f>
        <v>5</v>
      </c>
      <c r="AO927" s="230">
        <f>SUMPRODUCT(LEN($AC927:$AC930)-LEN(SUBSTITUTE($AC927:$AC930,"S", "")))</f>
        <v>0</v>
      </c>
      <c r="AP927" s="233">
        <f>SUMPRODUCT(LEN($M927:$S930)-LEN(SUBSTITUTE($M927:$S930,"F", "")))</f>
        <v>0</v>
      </c>
      <c r="AQ927" s="239">
        <f>SUMPRODUCT(LEN($AD927:$AD930)-LEN(SUBSTITUTE($AD927:$AD930,"F", "")))</f>
        <v>0</v>
      </c>
      <c r="AR927" s="230">
        <f>SUMPRODUCT(LEN($AC927:$AC930)-LEN(SUBSTITUTE($AC927:$AC930,"F", "")))</f>
        <v>0</v>
      </c>
      <c r="AS927" s="233">
        <f>SUMPRODUCT(LEN($M927:$S930)-LEN(SUBSTITUTE($M927:$S930,"G", "")))</f>
        <v>2</v>
      </c>
      <c r="AT927" s="239">
        <f>SUMPRODUCT(LEN($AD927:$AD930)-LEN(SUBSTITUTE($AD927:$AD930,"G", "")))</f>
        <v>0</v>
      </c>
      <c r="AU927" s="230">
        <f>SUMPRODUCT(LEN($AC927:$AC930)-LEN(SUBSTITUTE($AC927:$AC930,"G", "")))</f>
        <v>0</v>
      </c>
      <c r="AV927" s="233">
        <f>SUMPRODUCT(LEN($L927:$S930)-LEN(SUBSTITUTE($L927:$S930,"M", "")))</f>
        <v>0</v>
      </c>
      <c r="AW927" s="236">
        <f>SUMPRODUCT(LEN($AD927:$AD930)-LEN(SUBSTITUTE($AD927:$AD930,"M", "")))</f>
        <v>0</v>
      </c>
      <c r="AX927" s="230">
        <f>SUMPRODUCT(LEN($AC927:$AC930)-LEN(SUBSTITUTE($AC927:$AC930,"M", "")))</f>
        <v>0</v>
      </c>
      <c r="AY927" s="291">
        <f>SUMPRODUCT(LEN($AE927:$AE930)-LEN(SUBSTITUTE($AE927:$AE930,"S", "")))</f>
        <v>2</v>
      </c>
      <c r="AZ927" s="227">
        <f>SUMPRODUCT(LEN($AE927:$AE930)-LEN(SUBSTITUTE($AE927:$AE930,"F", "")))</f>
        <v>0</v>
      </c>
      <c r="BA927" s="227">
        <f>SUMPRODUCT(LEN($AE927:$AE930)-LEN(SUBSTITUTE($AE927:$AE930,"G", "")))</f>
        <v>1</v>
      </c>
      <c r="BB927" s="294">
        <f>SUMPRODUCT(LEN($AE927:$AE930)-LEN(SUBSTITUTE($AE927:$AE930,"M", "")))</f>
        <v>0</v>
      </c>
    </row>
    <row r="928" spans="2:62" ht="28.15" customHeight="1" thickBot="1" x14ac:dyDescent="0.25">
      <c r="B928" s="30"/>
      <c r="C928" s="243"/>
      <c r="D928" s="36"/>
      <c r="E928" s="35"/>
      <c r="F928" s="35"/>
      <c r="G928" s="34"/>
      <c r="H928" s="224"/>
      <c r="I928" s="247"/>
      <c r="J928" s="247"/>
      <c r="K928" s="247"/>
      <c r="L928" s="33" t="s">
        <v>123</v>
      </c>
      <c r="M928" s="32" t="s">
        <v>389</v>
      </c>
      <c r="N928" s="33" t="s">
        <v>122</v>
      </c>
      <c r="O928" s="32" t="s">
        <v>217</v>
      </c>
      <c r="P928" s="33" t="s">
        <v>120</v>
      </c>
      <c r="Q928" s="32" t="s">
        <v>113</v>
      </c>
      <c r="R928" s="33" t="s">
        <v>119</v>
      </c>
      <c r="S928" s="32"/>
      <c r="T928" s="33" t="s">
        <v>118</v>
      </c>
      <c r="U928" s="32"/>
      <c r="V928" s="33" t="s">
        <v>117</v>
      </c>
      <c r="W928" s="32"/>
      <c r="X928" s="33" t="s">
        <v>116</v>
      </c>
      <c r="Y928" s="32"/>
      <c r="Z928" s="33" t="s">
        <v>115</v>
      </c>
      <c r="AA928" s="32"/>
      <c r="AB928" s="31"/>
      <c r="AC928" s="32"/>
      <c r="AD928" s="31"/>
      <c r="AE928" s="23"/>
      <c r="AF928" s="251"/>
      <c r="AG928" s="251"/>
      <c r="AH928" s="22"/>
      <c r="AI928" s="11"/>
      <c r="AJ928" s="234"/>
      <c r="AK928" s="240"/>
      <c r="AL928" s="231"/>
      <c r="AM928" s="234"/>
      <c r="AN928" s="240"/>
      <c r="AO928" s="231"/>
      <c r="AP928" s="234"/>
      <c r="AQ928" s="240"/>
      <c r="AR928" s="231"/>
      <c r="AS928" s="234"/>
      <c r="AT928" s="240"/>
      <c r="AU928" s="231"/>
      <c r="AV928" s="234"/>
      <c r="AW928" s="237"/>
      <c r="AX928" s="231"/>
      <c r="AY928" s="292"/>
      <c r="AZ928" s="228"/>
      <c r="BA928" s="228"/>
      <c r="BB928" s="295"/>
    </row>
    <row r="929" spans="2:62" ht="28.15" customHeight="1" x14ac:dyDescent="0.2">
      <c r="B929" s="30"/>
      <c r="C929" s="244"/>
      <c r="D929" s="29"/>
      <c r="E929" s="28"/>
      <c r="F929" s="28"/>
      <c r="G929" s="27"/>
      <c r="H929" s="225"/>
      <c r="I929" s="248"/>
      <c r="J929" s="248"/>
      <c r="K929" s="248"/>
      <c r="L929" s="26" t="s">
        <v>114</v>
      </c>
      <c r="M929" s="25" t="s">
        <v>389</v>
      </c>
      <c r="N929" s="26" t="s">
        <v>112</v>
      </c>
      <c r="O929" s="25" t="s">
        <v>132</v>
      </c>
      <c r="P929" s="26" t="s">
        <v>111</v>
      </c>
      <c r="Q929" s="25" t="s">
        <v>124</v>
      </c>
      <c r="R929" s="26" t="s">
        <v>110</v>
      </c>
      <c r="S929" s="25"/>
      <c r="T929" s="26" t="s">
        <v>109</v>
      </c>
      <c r="U929" s="25"/>
      <c r="V929" s="26" t="s">
        <v>108</v>
      </c>
      <c r="W929" s="25"/>
      <c r="X929" s="26" t="s">
        <v>107</v>
      </c>
      <c r="Y929" s="25"/>
      <c r="Z929" s="26" t="s">
        <v>106</v>
      </c>
      <c r="AA929" s="25"/>
      <c r="AB929" s="24"/>
      <c r="AC929" s="25"/>
      <c r="AD929" s="24"/>
      <c r="AE929" s="23"/>
      <c r="AF929" s="251"/>
      <c r="AG929" s="251"/>
      <c r="AH929" s="22"/>
      <c r="AI929" s="11"/>
      <c r="AJ929" s="234"/>
      <c r="AK929" s="240"/>
      <c r="AL929" s="231"/>
      <c r="AM929" s="234"/>
      <c r="AN929" s="240"/>
      <c r="AO929" s="231"/>
      <c r="AP929" s="234"/>
      <c r="AQ929" s="240"/>
      <c r="AR929" s="231"/>
      <c r="AS929" s="234"/>
      <c r="AT929" s="240"/>
      <c r="AU929" s="231"/>
      <c r="AV929" s="234"/>
      <c r="AW929" s="237"/>
      <c r="AX929" s="231"/>
      <c r="AY929" s="292"/>
      <c r="AZ929" s="228"/>
      <c r="BA929" s="228"/>
      <c r="BB929" s="295"/>
    </row>
    <row r="930" spans="2:62" ht="28.15" customHeight="1" thickBot="1" x14ac:dyDescent="0.25">
      <c r="B930" s="30"/>
      <c r="C930" s="253"/>
      <c r="D930" s="51"/>
      <c r="E930" s="50"/>
      <c r="F930" s="50"/>
      <c r="G930" s="49"/>
      <c r="H930" s="226"/>
      <c r="I930" s="254"/>
      <c r="J930" s="254"/>
      <c r="K930" s="254"/>
      <c r="L930" s="48" t="s">
        <v>105</v>
      </c>
      <c r="M930" s="47" t="s">
        <v>388</v>
      </c>
      <c r="N930" s="48" t="s">
        <v>103</v>
      </c>
      <c r="O930" s="47" t="s">
        <v>217</v>
      </c>
      <c r="P930" s="48" t="s">
        <v>102</v>
      </c>
      <c r="Q930" s="47" t="s">
        <v>121</v>
      </c>
      <c r="R930" s="48" t="s">
        <v>101</v>
      </c>
      <c r="S930" s="47"/>
      <c r="T930" s="48">
        <v>20</v>
      </c>
      <c r="U930" s="47"/>
      <c r="V930" s="48" t="s">
        <v>100</v>
      </c>
      <c r="W930" s="47"/>
      <c r="X930" s="48" t="s">
        <v>99</v>
      </c>
      <c r="Y930" s="47"/>
      <c r="Z930" s="48" t="s">
        <v>98</v>
      </c>
      <c r="AA930" s="47"/>
      <c r="AB930" s="16"/>
      <c r="AC930" s="47"/>
      <c r="AD930" s="16"/>
      <c r="AE930" s="46"/>
      <c r="AF930" s="255"/>
      <c r="AG930" s="255"/>
      <c r="AH930" s="45"/>
      <c r="AI930" s="11"/>
      <c r="AJ930" s="235"/>
      <c r="AK930" s="241"/>
      <c r="AL930" s="232"/>
      <c r="AM930" s="235"/>
      <c r="AN930" s="241"/>
      <c r="AO930" s="232"/>
      <c r="AP930" s="235"/>
      <c r="AQ930" s="241"/>
      <c r="AR930" s="232"/>
      <c r="AS930" s="235"/>
      <c r="AT930" s="241"/>
      <c r="AU930" s="232"/>
      <c r="AV930" s="235"/>
      <c r="AW930" s="238"/>
      <c r="AX930" s="232"/>
      <c r="AY930" s="293"/>
      <c r="AZ930" s="229"/>
      <c r="BA930" s="229"/>
      <c r="BB930" s="296"/>
    </row>
    <row r="931" spans="2:62" ht="28.15" customHeight="1" x14ac:dyDescent="0.2">
      <c r="B931" s="30"/>
      <c r="C931" s="242">
        <v>2</v>
      </c>
      <c r="D931" s="44"/>
      <c r="E931" s="43"/>
      <c r="F931" s="43"/>
      <c r="G931" s="42"/>
      <c r="H931" s="223"/>
      <c r="I931" s="246">
        <v>49</v>
      </c>
      <c r="J931" s="246">
        <v>20</v>
      </c>
      <c r="K931" s="246">
        <v>7</v>
      </c>
      <c r="L931" s="41" t="s">
        <v>133</v>
      </c>
      <c r="M931" s="40" t="s">
        <v>132</v>
      </c>
      <c r="N931" s="41" t="s">
        <v>131</v>
      </c>
      <c r="O931" s="40" t="s">
        <v>382</v>
      </c>
      <c r="P931" s="41" t="s">
        <v>130</v>
      </c>
      <c r="Q931" s="40" t="s">
        <v>188</v>
      </c>
      <c r="R931" s="41" t="s">
        <v>129</v>
      </c>
      <c r="S931" s="40" t="s">
        <v>121</v>
      </c>
      <c r="T931" s="41" t="s">
        <v>128</v>
      </c>
      <c r="U931" s="40"/>
      <c r="V931" s="41" t="s">
        <v>127</v>
      </c>
      <c r="W931" s="40"/>
      <c r="X931" s="41" t="s">
        <v>126</v>
      </c>
      <c r="Y931" s="40"/>
      <c r="Z931" s="41" t="s">
        <v>125</v>
      </c>
      <c r="AA931" s="40"/>
      <c r="AB931" s="39"/>
      <c r="AC931" s="40"/>
      <c r="AD931" s="39" t="s">
        <v>113</v>
      </c>
      <c r="AE931" s="38"/>
      <c r="AF931" s="250"/>
      <c r="AG931" s="250"/>
      <c r="AH931" s="37"/>
      <c r="AI931" s="11"/>
      <c r="AJ931" s="233">
        <f>SUMPRODUCT(LEN($M931:$S934)-LEN(SUBSTITUTE($M931:$S934,"A", "")))</f>
        <v>23</v>
      </c>
      <c r="AK931" s="239">
        <f>SUMPRODUCT(LEN($AD931:$AD934)-LEN(SUBSTITUTE($AD931:$AD934,"A", "")))</f>
        <v>0</v>
      </c>
      <c r="AL931" s="230">
        <f>SUMPRODUCT(LEN($AC931:$AC934)-LEN(SUBSTITUTE($AC931:$AC934,"A", "")))</f>
        <v>0</v>
      </c>
      <c r="AM931" s="233">
        <f>SUMPRODUCT(LEN($M931:$S934)-LEN(SUBSTITUTE($M931:$S934,"S", "")))</f>
        <v>13</v>
      </c>
      <c r="AN931" s="239">
        <f>SUMPRODUCT(LEN($AD931:$AD934)-LEN(SUBSTITUTE($AD931:$AD934,"S", "")))</f>
        <v>2</v>
      </c>
      <c r="AO931" s="230">
        <f>SUMPRODUCT(LEN($AC931:$AC934)-LEN(SUBSTITUTE($AC931:$AC934,"S", "")))</f>
        <v>0</v>
      </c>
      <c r="AP931" s="233">
        <f>SUMPRODUCT(LEN($M931:$S934)-LEN(SUBSTITUTE($M931:$S934,"F", "")))</f>
        <v>0</v>
      </c>
      <c r="AQ931" s="239">
        <f>SUMPRODUCT(LEN($AD931:$AD934)-LEN(SUBSTITUTE($AD931:$AD934,"F", "")))</f>
        <v>0</v>
      </c>
      <c r="AR931" s="230">
        <f>SUMPRODUCT(LEN($AC931:$AC934)-LEN(SUBSTITUTE($AC931:$AC934,"F", "")))</f>
        <v>0</v>
      </c>
      <c r="AS931" s="233">
        <f>SUMPRODUCT(LEN($M931:$S934)-LEN(SUBSTITUTE($M931:$S934,"G", "")))</f>
        <v>0</v>
      </c>
      <c r="AT931" s="239">
        <f>SUMPRODUCT(LEN($AD931:$AD934)-LEN(SUBSTITUTE($AD931:$AD934,"G", "")))</f>
        <v>0</v>
      </c>
      <c r="AU931" s="230">
        <f>SUMPRODUCT(LEN($AC931:$AC934)-LEN(SUBSTITUTE($AC931:$AC934,"G", "")))</f>
        <v>0</v>
      </c>
      <c r="AV931" s="233">
        <f>SUMPRODUCT(LEN($L931:$S934)-LEN(SUBSTITUTE($L931:$S934,"M", "")))</f>
        <v>0</v>
      </c>
      <c r="AW931" s="236">
        <f>SUMPRODUCT(LEN($AD931:$AD934)-LEN(SUBSTITUTE($AD931:$AD934,"M", "")))</f>
        <v>0</v>
      </c>
      <c r="AX931" s="230">
        <f>SUMPRODUCT(LEN($AC931:$AC934)-LEN(SUBSTITUTE($AC931:$AC934,"M", "")))</f>
        <v>0</v>
      </c>
      <c r="AY931" s="291">
        <f>SUMPRODUCT(LEN($AE931:$AE934)-LEN(SUBSTITUTE($AE931:$AE934,"S", "")))</f>
        <v>0</v>
      </c>
      <c r="AZ931" s="227">
        <f>SUMPRODUCT(LEN($AE931:$AE934)-LEN(SUBSTITUTE($AE931:$AE934,"F", "")))</f>
        <v>0</v>
      </c>
      <c r="BA931" s="227">
        <f>SUMPRODUCT(LEN($AE931:$AE934)-LEN(SUBSTITUTE($AE931:$AE934,"G", "")))</f>
        <v>0</v>
      </c>
      <c r="BB931" s="294">
        <f>SUMPRODUCT(LEN($AE931:$AE934)-LEN(SUBSTITUTE($AE931:$AE934,"M", "")))</f>
        <v>0</v>
      </c>
    </row>
    <row r="932" spans="2:62" ht="28.15" customHeight="1" thickBot="1" x14ac:dyDescent="0.25">
      <c r="B932" s="30"/>
      <c r="C932" s="243"/>
      <c r="D932" s="36"/>
      <c r="E932" s="35"/>
      <c r="F932" s="35"/>
      <c r="G932" s="34"/>
      <c r="H932" s="224"/>
      <c r="I932" s="247"/>
      <c r="J932" s="247"/>
      <c r="K932" s="247"/>
      <c r="L932" s="33" t="s">
        <v>123</v>
      </c>
      <c r="M932" s="32" t="s">
        <v>186</v>
      </c>
      <c r="N932" s="33" t="s">
        <v>122</v>
      </c>
      <c r="O932" s="32" t="s">
        <v>387</v>
      </c>
      <c r="P932" s="33" t="s">
        <v>120</v>
      </c>
      <c r="Q932" s="32" t="s">
        <v>175</v>
      </c>
      <c r="R932" s="33" t="s">
        <v>119</v>
      </c>
      <c r="S932" s="32"/>
      <c r="T932" s="33" t="s">
        <v>118</v>
      </c>
      <c r="U932" s="32"/>
      <c r="V932" s="33" t="s">
        <v>117</v>
      </c>
      <c r="W932" s="32"/>
      <c r="X932" s="33" t="s">
        <v>116</v>
      </c>
      <c r="Y932" s="32"/>
      <c r="Z932" s="33" t="s">
        <v>115</v>
      </c>
      <c r="AA932" s="32"/>
      <c r="AB932" s="31"/>
      <c r="AC932" s="32"/>
      <c r="AD932" s="31"/>
      <c r="AE932" s="23"/>
      <c r="AF932" s="251"/>
      <c r="AG932" s="251"/>
      <c r="AH932" s="22"/>
      <c r="AI932" s="11"/>
      <c r="AJ932" s="234"/>
      <c r="AK932" s="240"/>
      <c r="AL932" s="231"/>
      <c r="AM932" s="234"/>
      <c r="AN932" s="240"/>
      <c r="AO932" s="231"/>
      <c r="AP932" s="234"/>
      <c r="AQ932" s="240"/>
      <c r="AR932" s="231"/>
      <c r="AS932" s="234"/>
      <c r="AT932" s="240"/>
      <c r="AU932" s="231"/>
      <c r="AV932" s="234"/>
      <c r="AW932" s="237"/>
      <c r="AX932" s="231"/>
      <c r="AY932" s="292"/>
      <c r="AZ932" s="228"/>
      <c r="BA932" s="228"/>
      <c r="BB932" s="295"/>
    </row>
    <row r="933" spans="2:62" ht="28.15" customHeight="1" x14ac:dyDescent="0.2">
      <c r="B933" s="30"/>
      <c r="C933" s="244"/>
      <c r="D933" s="29"/>
      <c r="E933" s="28"/>
      <c r="F933" s="28"/>
      <c r="G933" s="27"/>
      <c r="H933" s="225"/>
      <c r="I933" s="248"/>
      <c r="J933" s="248"/>
      <c r="K933" s="248"/>
      <c r="L933" s="26" t="s">
        <v>114</v>
      </c>
      <c r="M933" s="25" t="s">
        <v>187</v>
      </c>
      <c r="N933" s="26" t="s">
        <v>112</v>
      </c>
      <c r="O933" s="25" t="s">
        <v>379</v>
      </c>
      <c r="P933" s="26" t="s">
        <v>111</v>
      </c>
      <c r="Q933" s="25" t="s">
        <v>175</v>
      </c>
      <c r="R933" s="26" t="s">
        <v>110</v>
      </c>
      <c r="S933" s="25"/>
      <c r="T933" s="26" t="s">
        <v>109</v>
      </c>
      <c r="U933" s="25"/>
      <c r="V933" s="26" t="s">
        <v>108</v>
      </c>
      <c r="W933" s="25"/>
      <c r="X933" s="26" t="s">
        <v>107</v>
      </c>
      <c r="Y933" s="25"/>
      <c r="Z933" s="26" t="s">
        <v>106</v>
      </c>
      <c r="AA933" s="25"/>
      <c r="AB933" s="24"/>
      <c r="AC933" s="25"/>
      <c r="AD933" s="24"/>
      <c r="AE933" s="23"/>
      <c r="AF933" s="251"/>
      <c r="AG933" s="251"/>
      <c r="AH933" s="22"/>
      <c r="AI933" s="11"/>
      <c r="AJ933" s="234"/>
      <c r="AK933" s="240"/>
      <c r="AL933" s="231"/>
      <c r="AM933" s="234"/>
      <c r="AN933" s="240"/>
      <c r="AO933" s="231"/>
      <c r="AP933" s="234"/>
      <c r="AQ933" s="240"/>
      <c r="AR933" s="231"/>
      <c r="AS933" s="234"/>
      <c r="AT933" s="240"/>
      <c r="AU933" s="231"/>
      <c r="AV933" s="234"/>
      <c r="AW933" s="237"/>
      <c r="AX933" s="231"/>
      <c r="AY933" s="292"/>
      <c r="AZ933" s="228"/>
      <c r="BA933" s="228"/>
      <c r="BB933" s="295"/>
    </row>
    <row r="934" spans="2:62" ht="28.15" customHeight="1" thickBot="1" x14ac:dyDescent="0.25">
      <c r="B934" s="30"/>
      <c r="C934" s="253"/>
      <c r="D934" s="51"/>
      <c r="E934" s="50"/>
      <c r="F934" s="50"/>
      <c r="G934" s="49"/>
      <c r="H934" s="226"/>
      <c r="I934" s="254"/>
      <c r="J934" s="254"/>
      <c r="K934" s="254"/>
      <c r="L934" s="48" t="s">
        <v>105</v>
      </c>
      <c r="M934" s="47" t="s">
        <v>186</v>
      </c>
      <c r="N934" s="48" t="s">
        <v>103</v>
      </c>
      <c r="O934" s="47" t="s">
        <v>188</v>
      </c>
      <c r="P934" s="48" t="s">
        <v>102</v>
      </c>
      <c r="Q934" s="47" t="s">
        <v>175</v>
      </c>
      <c r="R934" s="48" t="s">
        <v>101</v>
      </c>
      <c r="S934" s="47"/>
      <c r="T934" s="48">
        <v>20</v>
      </c>
      <c r="U934" s="47"/>
      <c r="V934" s="48" t="s">
        <v>100</v>
      </c>
      <c r="W934" s="47"/>
      <c r="X934" s="48" t="s">
        <v>99</v>
      </c>
      <c r="Y934" s="47"/>
      <c r="Z934" s="48" t="s">
        <v>98</v>
      </c>
      <c r="AA934" s="47"/>
      <c r="AB934" s="16"/>
      <c r="AC934" s="47"/>
      <c r="AD934" s="16"/>
      <c r="AE934" s="46"/>
      <c r="AF934" s="255"/>
      <c r="AG934" s="255"/>
      <c r="AH934" s="45"/>
      <c r="AI934" s="11"/>
      <c r="AJ934" s="235"/>
      <c r="AK934" s="241"/>
      <c r="AL934" s="232"/>
      <c r="AM934" s="235"/>
      <c r="AN934" s="241"/>
      <c r="AO934" s="232"/>
      <c r="AP934" s="235"/>
      <c r="AQ934" s="241"/>
      <c r="AR934" s="232"/>
      <c r="AS934" s="235"/>
      <c r="AT934" s="241"/>
      <c r="AU934" s="232"/>
      <c r="AV934" s="235"/>
      <c r="AW934" s="238"/>
      <c r="AX934" s="232"/>
      <c r="AY934" s="293"/>
      <c r="AZ934" s="229"/>
      <c r="BA934" s="229"/>
      <c r="BB934" s="296"/>
    </row>
    <row r="935" spans="2:62" ht="28.15" customHeight="1" x14ac:dyDescent="0.2">
      <c r="B935" s="30"/>
      <c r="C935" s="242">
        <v>3</v>
      </c>
      <c r="D935" s="44"/>
      <c r="E935" s="43"/>
      <c r="F935" s="43"/>
      <c r="G935" s="42"/>
      <c r="H935" s="223"/>
      <c r="I935" s="246">
        <v>57</v>
      </c>
      <c r="J935" s="246">
        <v>19</v>
      </c>
      <c r="K935" s="246">
        <v>6</v>
      </c>
      <c r="L935" s="41" t="s">
        <v>133</v>
      </c>
      <c r="M935" s="40" t="s">
        <v>132</v>
      </c>
      <c r="N935" s="41" t="s">
        <v>131</v>
      </c>
      <c r="O935" s="40" t="s">
        <v>186</v>
      </c>
      <c r="P935" s="41" t="s">
        <v>130</v>
      </c>
      <c r="Q935" s="40" t="s">
        <v>113</v>
      </c>
      <c r="R935" s="41" t="s">
        <v>129</v>
      </c>
      <c r="S935" s="40" t="s">
        <v>121</v>
      </c>
      <c r="T935" s="41" t="s">
        <v>128</v>
      </c>
      <c r="U935" s="40"/>
      <c r="V935" s="41" t="s">
        <v>127</v>
      </c>
      <c r="W935" s="40"/>
      <c r="X935" s="41" t="s">
        <v>126</v>
      </c>
      <c r="Y935" s="40"/>
      <c r="Z935" s="41" t="s">
        <v>125</v>
      </c>
      <c r="AA935" s="40"/>
      <c r="AB935" s="39"/>
      <c r="AC935" s="40"/>
      <c r="AD935" s="39" t="s">
        <v>121</v>
      </c>
      <c r="AE935" s="38"/>
      <c r="AF935" s="250">
        <v>9</v>
      </c>
      <c r="AG935" s="250"/>
      <c r="AH935" s="37"/>
      <c r="AI935" s="11"/>
      <c r="AJ935" s="233">
        <f>SUMPRODUCT(LEN($M935:$S938)-LEN(SUBSTITUTE($M935:$S938,"A", "")))</f>
        <v>18</v>
      </c>
      <c r="AK935" s="239">
        <f>SUMPRODUCT(LEN($AD935:$AD938)-LEN(SUBSTITUTE($AD935:$AD938,"A", "")))</f>
        <v>0</v>
      </c>
      <c r="AL935" s="230">
        <f>SUMPRODUCT(LEN($AC935:$AC938)-LEN(SUBSTITUTE($AC935:$AC938,"A", "")))</f>
        <v>0</v>
      </c>
      <c r="AM935" s="233">
        <f>SUMPRODUCT(LEN($M935:$S938)-LEN(SUBSTITUTE($M935:$S938,"S", "")))</f>
        <v>8</v>
      </c>
      <c r="AN935" s="239">
        <f>SUMPRODUCT(LEN($AD935:$AD938)-LEN(SUBSTITUTE($AD935:$AD938,"S", "")))</f>
        <v>1</v>
      </c>
      <c r="AO935" s="230">
        <f>SUMPRODUCT(LEN($AC935:$AC938)-LEN(SUBSTITUTE($AC935:$AC938,"S", "")))</f>
        <v>0</v>
      </c>
      <c r="AP935" s="233">
        <f>SUMPRODUCT(LEN($M935:$S938)-LEN(SUBSTITUTE($M935:$S938,"F", "")))</f>
        <v>2</v>
      </c>
      <c r="AQ935" s="239">
        <f>SUMPRODUCT(LEN($AD935:$AD938)-LEN(SUBSTITUTE($AD935:$AD938,"F", "")))</f>
        <v>0</v>
      </c>
      <c r="AR935" s="230">
        <f>SUMPRODUCT(LEN($AC935:$AC938)-LEN(SUBSTITUTE($AC935:$AC938,"F", "")))</f>
        <v>0</v>
      </c>
      <c r="AS935" s="233">
        <f>SUMPRODUCT(LEN($M935:$S938)-LEN(SUBSTITUTE($M935:$S938,"G", "")))</f>
        <v>0</v>
      </c>
      <c r="AT935" s="239">
        <f>SUMPRODUCT(LEN($AD935:$AD938)-LEN(SUBSTITUTE($AD935:$AD938,"G", "")))</f>
        <v>0</v>
      </c>
      <c r="AU935" s="230">
        <f>SUMPRODUCT(LEN($AC935:$AC938)-LEN(SUBSTITUTE($AC935:$AC938,"G", "")))</f>
        <v>0</v>
      </c>
      <c r="AV935" s="233">
        <f>SUMPRODUCT(LEN($L935:$S938)-LEN(SUBSTITUTE($L935:$S938,"M", "")))</f>
        <v>0</v>
      </c>
      <c r="AW935" s="236">
        <f>SUMPRODUCT(LEN($AD935:$AD938)-LEN(SUBSTITUTE($AD935:$AD938,"M", "")))</f>
        <v>0</v>
      </c>
      <c r="AX935" s="230">
        <f>SUMPRODUCT(LEN($AC935:$AC938)-LEN(SUBSTITUTE($AC935:$AC938,"M", "")))</f>
        <v>0</v>
      </c>
      <c r="AY935" s="291">
        <f>SUMPRODUCT(LEN($AE935:$AE938)-LEN(SUBSTITUTE($AE935:$AE938,"S", "")))</f>
        <v>0</v>
      </c>
      <c r="AZ935" s="227">
        <f>SUMPRODUCT(LEN($AE935:$AE938)-LEN(SUBSTITUTE($AE935:$AE938,"F", "")))</f>
        <v>0</v>
      </c>
      <c r="BA935" s="227">
        <f>SUMPRODUCT(LEN($AE935:$AE938)-LEN(SUBSTITUTE($AE935:$AE938,"G", "")))</f>
        <v>0</v>
      </c>
      <c r="BB935" s="294">
        <f>SUMPRODUCT(LEN($AE935:$AE938)-LEN(SUBSTITUTE($AE935:$AE938,"M", "")))</f>
        <v>0</v>
      </c>
    </row>
    <row r="936" spans="2:62" ht="28.15" customHeight="1" thickBot="1" x14ac:dyDescent="0.25">
      <c r="B936" s="30"/>
      <c r="C936" s="243"/>
      <c r="D936" s="36"/>
      <c r="E936" s="35"/>
      <c r="F936" s="35"/>
      <c r="G936" s="34"/>
      <c r="H936" s="224"/>
      <c r="I936" s="247"/>
      <c r="J936" s="247"/>
      <c r="K936" s="247"/>
      <c r="L936" s="33" t="s">
        <v>123</v>
      </c>
      <c r="M936" s="32" t="s">
        <v>104</v>
      </c>
      <c r="N936" s="33" t="s">
        <v>122</v>
      </c>
      <c r="O936" s="32" t="s">
        <v>386</v>
      </c>
      <c r="P936" s="33" t="s">
        <v>120</v>
      </c>
      <c r="Q936" s="32" t="s">
        <v>175</v>
      </c>
      <c r="R936" s="33" t="s">
        <v>119</v>
      </c>
      <c r="S936" s="32"/>
      <c r="T936" s="33" t="s">
        <v>118</v>
      </c>
      <c r="U936" s="32"/>
      <c r="V936" s="33" t="s">
        <v>117</v>
      </c>
      <c r="W936" s="32"/>
      <c r="X936" s="33" t="s">
        <v>116</v>
      </c>
      <c r="Y936" s="32"/>
      <c r="Z936" s="33" t="s">
        <v>115</v>
      </c>
      <c r="AA936" s="32"/>
      <c r="AB936" s="31"/>
      <c r="AC936" s="32"/>
      <c r="AD936" s="31"/>
      <c r="AE936" s="23"/>
      <c r="AF936" s="251"/>
      <c r="AG936" s="251"/>
      <c r="AH936" s="22"/>
      <c r="AI936" s="11"/>
      <c r="AJ936" s="234"/>
      <c r="AK936" s="240"/>
      <c r="AL936" s="231"/>
      <c r="AM936" s="234"/>
      <c r="AN936" s="240"/>
      <c r="AO936" s="231"/>
      <c r="AP936" s="234"/>
      <c r="AQ936" s="240"/>
      <c r="AR936" s="231"/>
      <c r="AS936" s="234"/>
      <c r="AT936" s="240"/>
      <c r="AU936" s="231"/>
      <c r="AV936" s="234"/>
      <c r="AW936" s="237"/>
      <c r="AX936" s="231"/>
      <c r="AY936" s="292"/>
      <c r="AZ936" s="228"/>
      <c r="BA936" s="228"/>
      <c r="BB936" s="295"/>
    </row>
    <row r="937" spans="2:62" ht="28.15" customHeight="1" x14ac:dyDescent="0.2">
      <c r="B937" s="30"/>
      <c r="C937" s="244"/>
      <c r="D937" s="29"/>
      <c r="E937" s="28"/>
      <c r="F937" s="28"/>
      <c r="G937" s="27"/>
      <c r="H937" s="225"/>
      <c r="I937" s="248"/>
      <c r="J937" s="248"/>
      <c r="K937" s="248"/>
      <c r="L937" s="26" t="s">
        <v>114</v>
      </c>
      <c r="M937" s="25" t="s">
        <v>132</v>
      </c>
      <c r="N937" s="26" t="s">
        <v>112</v>
      </c>
      <c r="O937" s="25" t="s">
        <v>217</v>
      </c>
      <c r="P937" s="26" t="s">
        <v>111</v>
      </c>
      <c r="Q937" s="25" t="s">
        <v>113</v>
      </c>
      <c r="R937" s="26" t="s">
        <v>110</v>
      </c>
      <c r="S937" s="25"/>
      <c r="T937" s="26" t="s">
        <v>109</v>
      </c>
      <c r="U937" s="25"/>
      <c r="V937" s="26" t="s">
        <v>108</v>
      </c>
      <c r="W937" s="25"/>
      <c r="X937" s="26" t="s">
        <v>107</v>
      </c>
      <c r="Y937" s="25"/>
      <c r="Z937" s="26" t="s">
        <v>106</v>
      </c>
      <c r="AA937" s="25"/>
      <c r="AB937" s="24"/>
      <c r="AC937" s="25"/>
      <c r="AD937" s="24"/>
      <c r="AE937" s="23"/>
      <c r="AF937" s="251"/>
      <c r="AG937" s="251"/>
      <c r="AH937" s="22"/>
      <c r="AI937" s="11"/>
      <c r="AJ937" s="234"/>
      <c r="AK937" s="240"/>
      <c r="AL937" s="231"/>
      <c r="AM937" s="234"/>
      <c r="AN937" s="240"/>
      <c r="AO937" s="231"/>
      <c r="AP937" s="234"/>
      <c r="AQ937" s="240"/>
      <c r="AR937" s="231"/>
      <c r="AS937" s="234"/>
      <c r="AT937" s="240"/>
      <c r="AU937" s="231"/>
      <c r="AV937" s="234"/>
      <c r="AW937" s="237"/>
      <c r="AX937" s="231"/>
      <c r="AY937" s="292"/>
      <c r="AZ937" s="228"/>
      <c r="BA937" s="228"/>
      <c r="BB937" s="295"/>
    </row>
    <row r="938" spans="2:62" ht="28.15" customHeight="1" thickBot="1" x14ac:dyDescent="0.25">
      <c r="B938" s="21"/>
      <c r="C938" s="245"/>
      <c r="D938" s="20"/>
      <c r="E938" s="19"/>
      <c r="F938" s="19"/>
      <c r="G938" s="18"/>
      <c r="H938" s="226"/>
      <c r="I938" s="249"/>
      <c r="J938" s="249"/>
      <c r="K938" s="249"/>
      <c r="L938" s="17" t="s">
        <v>105</v>
      </c>
      <c r="M938" s="15" t="s">
        <v>385</v>
      </c>
      <c r="N938" s="17" t="s">
        <v>103</v>
      </c>
      <c r="O938" s="15" t="s">
        <v>186</v>
      </c>
      <c r="P938" s="17" t="s">
        <v>102</v>
      </c>
      <c r="Q938" s="15" t="s">
        <v>121</v>
      </c>
      <c r="R938" s="17" t="s">
        <v>101</v>
      </c>
      <c r="S938" s="15"/>
      <c r="T938" s="17">
        <v>20</v>
      </c>
      <c r="U938" s="15"/>
      <c r="V938" s="17" t="s">
        <v>100</v>
      </c>
      <c r="W938" s="15"/>
      <c r="X938" s="17" t="s">
        <v>99</v>
      </c>
      <c r="Y938" s="15"/>
      <c r="Z938" s="17" t="s">
        <v>98</v>
      </c>
      <c r="AA938" s="15"/>
      <c r="AB938" s="16"/>
      <c r="AC938" s="15"/>
      <c r="AD938" s="14"/>
      <c r="AE938" s="13"/>
      <c r="AF938" s="252"/>
      <c r="AG938" s="252"/>
      <c r="AH938" s="12"/>
      <c r="AI938" s="11"/>
      <c r="AJ938" s="235"/>
      <c r="AK938" s="241"/>
      <c r="AL938" s="232"/>
      <c r="AM938" s="235"/>
      <c r="AN938" s="241"/>
      <c r="AO938" s="232"/>
      <c r="AP938" s="235"/>
      <c r="AQ938" s="241"/>
      <c r="AR938" s="232"/>
      <c r="AS938" s="235"/>
      <c r="AT938" s="241"/>
      <c r="AU938" s="232"/>
      <c r="AV938" s="235"/>
      <c r="AW938" s="238"/>
      <c r="AX938" s="232"/>
      <c r="AY938" s="293"/>
      <c r="AZ938" s="229"/>
      <c r="BA938" s="229"/>
      <c r="BB938" s="296"/>
    </row>
    <row r="939" spans="2:62" ht="85.9" customHeight="1" thickTop="1" thickBot="1" x14ac:dyDescent="0.35">
      <c r="B939" s="105" t="s">
        <v>174</v>
      </c>
      <c r="C939" s="95" t="s">
        <v>173</v>
      </c>
      <c r="D939" s="100" t="s">
        <v>172</v>
      </c>
      <c r="E939" s="104" t="s">
        <v>171</v>
      </c>
      <c r="F939" s="103"/>
      <c r="G939" s="102"/>
      <c r="H939" s="101" t="s">
        <v>170</v>
      </c>
      <c r="I939" s="100" t="s">
        <v>96</v>
      </c>
      <c r="J939" s="100" t="s">
        <v>169</v>
      </c>
      <c r="K939" s="100" t="s">
        <v>97</v>
      </c>
      <c r="L939" s="256" t="s">
        <v>168</v>
      </c>
      <c r="M939" s="262"/>
      <c r="N939" s="256" t="s">
        <v>167</v>
      </c>
      <c r="O939" s="262"/>
      <c r="P939" s="256" t="s">
        <v>167</v>
      </c>
      <c r="Q939" s="257"/>
      <c r="R939" s="256" t="s">
        <v>167</v>
      </c>
      <c r="S939" s="257"/>
      <c r="T939" s="256" t="s">
        <v>167</v>
      </c>
      <c r="U939" s="257"/>
      <c r="V939" s="256" t="s">
        <v>167</v>
      </c>
      <c r="W939" s="257"/>
      <c r="X939" s="256" t="s">
        <v>167</v>
      </c>
      <c r="Y939" s="257"/>
      <c r="Z939" s="256" t="s">
        <v>167</v>
      </c>
      <c r="AA939" s="257"/>
      <c r="AB939" s="261" t="s">
        <v>166</v>
      </c>
      <c r="AC939" s="257"/>
      <c r="AD939" s="101" t="s">
        <v>165</v>
      </c>
      <c r="AE939" s="101" t="s">
        <v>164</v>
      </c>
      <c r="AF939" s="100" t="s">
        <v>163</v>
      </c>
      <c r="AG939" s="100" t="s">
        <v>162</v>
      </c>
      <c r="AH939" s="99" t="s">
        <v>161</v>
      </c>
      <c r="AI939" s="98"/>
      <c r="AJ939" s="96" t="s">
        <v>160</v>
      </c>
      <c r="AK939" s="95" t="s">
        <v>159</v>
      </c>
      <c r="AL939" s="94" t="s">
        <v>158</v>
      </c>
      <c r="AM939" s="96" t="s">
        <v>157</v>
      </c>
      <c r="AN939" s="95" t="s">
        <v>156</v>
      </c>
      <c r="AO939" s="94" t="s">
        <v>155</v>
      </c>
      <c r="AP939" s="96" t="s">
        <v>154</v>
      </c>
      <c r="AQ939" s="95" t="s">
        <v>153</v>
      </c>
      <c r="AR939" s="97" t="s">
        <v>152</v>
      </c>
      <c r="AS939" s="96" t="s">
        <v>151</v>
      </c>
      <c r="AT939" s="95" t="s">
        <v>150</v>
      </c>
      <c r="AU939" s="94" t="s">
        <v>149</v>
      </c>
      <c r="AV939" s="96" t="s">
        <v>148</v>
      </c>
      <c r="AW939" s="95" t="s">
        <v>147</v>
      </c>
      <c r="AX939" s="94" t="s">
        <v>146</v>
      </c>
      <c r="AY939" s="93" t="s">
        <v>145</v>
      </c>
      <c r="AZ939" s="92" t="s">
        <v>144</v>
      </c>
      <c r="BA939" s="92" t="s">
        <v>143</v>
      </c>
      <c r="BB939" s="91" t="s">
        <v>142</v>
      </c>
    </row>
    <row r="940" spans="2:62" ht="48" thickBot="1" x14ac:dyDescent="0.3">
      <c r="B940" s="90" t="s">
        <v>177</v>
      </c>
      <c r="C940" s="89"/>
      <c r="D940" s="88">
        <v>178</v>
      </c>
      <c r="E940" s="258"/>
      <c r="F940" s="259"/>
      <c r="G940" s="260"/>
      <c r="H940" s="87" t="s">
        <v>140</v>
      </c>
      <c r="I940" s="86"/>
      <c r="J940" s="86"/>
      <c r="K940" s="85"/>
      <c r="L940" s="84"/>
      <c r="M940" s="81"/>
      <c r="N940" s="84"/>
      <c r="O940" s="81"/>
      <c r="P940" s="84"/>
      <c r="Q940" s="81"/>
      <c r="R940" s="84"/>
      <c r="S940" s="81"/>
      <c r="T940" s="84"/>
      <c r="U940" s="81"/>
      <c r="V940" s="84"/>
      <c r="W940" s="81"/>
      <c r="X940" s="84"/>
      <c r="Y940" s="81"/>
      <c r="Z940" s="84"/>
      <c r="AA940" s="83"/>
      <c r="AB940" s="82" t="s">
        <v>139</v>
      </c>
      <c r="AC940" s="81"/>
      <c r="AD940" s="81"/>
      <c r="AE940" s="81"/>
      <c r="AF940" s="80"/>
      <c r="AG940" s="80"/>
      <c r="AH940" s="60"/>
      <c r="AI940" s="79" t="s">
        <v>138</v>
      </c>
      <c r="AJ940" s="78">
        <f t="shared" ref="AJ940:BB940" si="124">SUM(AJ942:AJ953)</f>
        <v>37</v>
      </c>
      <c r="AK940" s="77">
        <f t="shared" si="124"/>
        <v>2</v>
      </c>
      <c r="AL940" s="76">
        <f t="shared" si="124"/>
        <v>0</v>
      </c>
      <c r="AM940" s="78">
        <f t="shared" si="124"/>
        <v>38</v>
      </c>
      <c r="AN940" s="77">
        <f t="shared" si="124"/>
        <v>9</v>
      </c>
      <c r="AO940" s="76">
        <f t="shared" si="124"/>
        <v>0</v>
      </c>
      <c r="AP940" s="78">
        <f t="shared" si="124"/>
        <v>1</v>
      </c>
      <c r="AQ940" s="77">
        <f t="shared" si="124"/>
        <v>0</v>
      </c>
      <c r="AR940" s="76">
        <f t="shared" si="124"/>
        <v>0</v>
      </c>
      <c r="AS940" s="78">
        <f t="shared" si="124"/>
        <v>1</v>
      </c>
      <c r="AT940" s="77">
        <f t="shared" si="124"/>
        <v>0</v>
      </c>
      <c r="AU940" s="76">
        <f t="shared" si="124"/>
        <v>0</v>
      </c>
      <c r="AV940" s="78">
        <f t="shared" si="124"/>
        <v>0</v>
      </c>
      <c r="AW940" s="77">
        <f t="shared" si="124"/>
        <v>0</v>
      </c>
      <c r="AX940" s="76">
        <f t="shared" si="124"/>
        <v>0</v>
      </c>
      <c r="AY940" s="75">
        <f t="shared" si="124"/>
        <v>1</v>
      </c>
      <c r="AZ940" s="74">
        <f t="shared" si="124"/>
        <v>0</v>
      </c>
      <c r="BA940" s="74">
        <f t="shared" si="124"/>
        <v>1</v>
      </c>
      <c r="BB940" s="73">
        <f t="shared" si="124"/>
        <v>0</v>
      </c>
      <c r="BC940" s="72" t="s">
        <v>137</v>
      </c>
      <c r="BF940" s="5">
        <f>SUM(AJ940:AL940)/$BG$5</f>
        <v>13</v>
      </c>
      <c r="BG940" s="5">
        <f>SUM(AM940:AO940,AY940)/$BG$5</f>
        <v>16</v>
      </c>
      <c r="BH940" s="5">
        <f>SUM(AP940:AR940,AZ940)/$BG$5</f>
        <v>0.33333333333333331</v>
      </c>
      <c r="BI940" s="5">
        <f>SUM(AS940:AU940,BA940)/$BG$5</f>
        <v>0.66666666666666663</v>
      </c>
      <c r="BJ940" s="5">
        <f>SUM(AV940:AX940,BB940)/$BG$5</f>
        <v>0</v>
      </c>
    </row>
    <row r="941" spans="2:62" ht="37.5" thickBot="1" x14ac:dyDescent="0.3">
      <c r="B941" s="71"/>
      <c r="C941" s="70"/>
      <c r="D941" s="69"/>
      <c r="E941" s="68"/>
      <c r="F941" s="68"/>
      <c r="G941" s="67"/>
      <c r="H941" s="66"/>
      <c r="I941" s="64"/>
      <c r="J941" s="64"/>
      <c r="K941" s="65"/>
      <c r="L941" s="64"/>
      <c r="M941" s="62"/>
      <c r="N941" s="64"/>
      <c r="O941" s="62"/>
      <c r="P941" s="64"/>
      <c r="Q941" s="62"/>
      <c r="R941" s="64"/>
      <c r="S941" s="62"/>
      <c r="T941" s="64"/>
      <c r="U941" s="62"/>
      <c r="V941" s="64"/>
      <c r="W941" s="62"/>
      <c r="X941" s="64"/>
      <c r="Y941" s="62"/>
      <c r="Z941" s="64"/>
      <c r="AA941" s="62"/>
      <c r="AB941" s="63"/>
      <c r="AC941" s="62"/>
      <c r="AD941" s="62"/>
      <c r="AE941" s="62"/>
      <c r="AF941" s="61"/>
      <c r="AG941" s="61"/>
      <c r="AH941" s="60"/>
      <c r="AI941" s="59" t="s">
        <v>136</v>
      </c>
      <c r="AJ941" s="58">
        <f t="shared" ref="AJ941:BB941" si="125">AJ940/3</f>
        <v>12.333333333333334</v>
      </c>
      <c r="AK941" s="57">
        <f t="shared" si="125"/>
        <v>0.66666666666666663</v>
      </c>
      <c r="AL941" s="56">
        <f t="shared" si="125"/>
        <v>0</v>
      </c>
      <c r="AM941" s="58">
        <f t="shared" si="125"/>
        <v>12.666666666666666</v>
      </c>
      <c r="AN941" s="57">
        <f t="shared" si="125"/>
        <v>3</v>
      </c>
      <c r="AO941" s="56">
        <f t="shared" si="125"/>
        <v>0</v>
      </c>
      <c r="AP941" s="58">
        <f t="shared" si="125"/>
        <v>0.33333333333333331</v>
      </c>
      <c r="AQ941" s="57">
        <f t="shared" si="125"/>
        <v>0</v>
      </c>
      <c r="AR941" s="56">
        <f t="shared" si="125"/>
        <v>0</v>
      </c>
      <c r="AS941" s="58">
        <f t="shared" si="125"/>
        <v>0.33333333333333331</v>
      </c>
      <c r="AT941" s="57">
        <f t="shared" si="125"/>
        <v>0</v>
      </c>
      <c r="AU941" s="56">
        <f t="shared" si="125"/>
        <v>0</v>
      </c>
      <c r="AV941" s="58">
        <f t="shared" si="125"/>
        <v>0</v>
      </c>
      <c r="AW941" s="57">
        <f t="shared" si="125"/>
        <v>0</v>
      </c>
      <c r="AX941" s="56">
        <f t="shared" si="125"/>
        <v>0</v>
      </c>
      <c r="AY941" s="55">
        <f t="shared" si="125"/>
        <v>0.33333333333333331</v>
      </c>
      <c r="AZ941" s="54">
        <f t="shared" si="125"/>
        <v>0</v>
      </c>
      <c r="BA941" s="54">
        <f t="shared" si="125"/>
        <v>0.33333333333333331</v>
      </c>
      <c r="BB941" s="53">
        <f t="shared" si="125"/>
        <v>0</v>
      </c>
      <c r="BC941" s="52" t="s">
        <v>135</v>
      </c>
    </row>
    <row r="942" spans="2:62" ht="28.15" customHeight="1" x14ac:dyDescent="0.2">
      <c r="B942" s="30"/>
      <c r="C942" s="242">
        <v>1</v>
      </c>
      <c r="D942" s="44"/>
      <c r="E942" s="43"/>
      <c r="F942" s="43"/>
      <c r="G942" s="42"/>
      <c r="H942" s="223" t="s">
        <v>384</v>
      </c>
      <c r="I942" s="246">
        <v>48</v>
      </c>
      <c r="J942" s="246">
        <v>16</v>
      </c>
      <c r="K942" s="246">
        <v>7</v>
      </c>
      <c r="L942" s="41" t="s">
        <v>133</v>
      </c>
      <c r="M942" s="40" t="s">
        <v>132</v>
      </c>
      <c r="N942" s="41" t="s">
        <v>131</v>
      </c>
      <c r="O942" s="40" t="s">
        <v>178</v>
      </c>
      <c r="P942" s="41" t="s">
        <v>130</v>
      </c>
      <c r="Q942" s="40" t="s">
        <v>121</v>
      </c>
      <c r="R942" s="41" t="s">
        <v>129</v>
      </c>
      <c r="S942" s="40"/>
      <c r="T942" s="41" t="s">
        <v>128</v>
      </c>
      <c r="U942" s="40"/>
      <c r="V942" s="41" t="s">
        <v>127</v>
      </c>
      <c r="W942" s="40"/>
      <c r="X942" s="41" t="s">
        <v>126</v>
      </c>
      <c r="Y942" s="40"/>
      <c r="Z942" s="41" t="s">
        <v>125</v>
      </c>
      <c r="AA942" s="40"/>
      <c r="AB942" s="39"/>
      <c r="AC942" s="40"/>
      <c r="AD942" s="39"/>
      <c r="AE942" s="38" t="s">
        <v>383</v>
      </c>
      <c r="AF942" s="250"/>
      <c r="AG942" s="250"/>
      <c r="AH942" s="37"/>
      <c r="AI942" s="11"/>
      <c r="AJ942" s="233">
        <f>SUMPRODUCT(LEN($M942:$S945)-LEN(SUBSTITUTE($M942:$S945,"A", "")))</f>
        <v>7</v>
      </c>
      <c r="AK942" s="239">
        <f>SUMPRODUCT(LEN($AD942:$AD945)-LEN(SUBSTITUTE($AD942:$AD945,"A", "")))</f>
        <v>0</v>
      </c>
      <c r="AL942" s="230">
        <f>SUMPRODUCT(LEN($AC942:$AC945)-LEN(SUBSTITUTE($AC942:$AC945,"A", "")))</f>
        <v>0</v>
      </c>
      <c r="AM942" s="233">
        <f>SUMPRODUCT(LEN($M942:$S945)-LEN(SUBSTITUTE($M942:$S945,"S", "")))</f>
        <v>13</v>
      </c>
      <c r="AN942" s="239">
        <f>SUMPRODUCT(LEN($AD942:$AD945)-LEN(SUBSTITUTE($AD942:$AD945,"S", "")))</f>
        <v>0</v>
      </c>
      <c r="AO942" s="230">
        <f>SUMPRODUCT(LEN($AC942:$AC945)-LEN(SUBSTITUTE($AC942:$AC945,"S", "")))</f>
        <v>0</v>
      </c>
      <c r="AP942" s="233">
        <f>SUMPRODUCT(LEN($M942:$S945)-LEN(SUBSTITUTE($M942:$S945,"F", "")))</f>
        <v>0</v>
      </c>
      <c r="AQ942" s="239">
        <f>SUMPRODUCT(LEN($AD942:$AD945)-LEN(SUBSTITUTE($AD942:$AD945,"F", "")))</f>
        <v>0</v>
      </c>
      <c r="AR942" s="230">
        <f>SUMPRODUCT(LEN($AC942:$AC945)-LEN(SUBSTITUTE($AC942:$AC945,"F", "")))</f>
        <v>0</v>
      </c>
      <c r="AS942" s="233">
        <f>SUMPRODUCT(LEN($M942:$S945)-LEN(SUBSTITUTE($M942:$S945,"G", "")))</f>
        <v>0</v>
      </c>
      <c r="AT942" s="239">
        <f>SUMPRODUCT(LEN($AD942:$AD945)-LEN(SUBSTITUTE($AD942:$AD945,"G", "")))</f>
        <v>0</v>
      </c>
      <c r="AU942" s="230">
        <f>SUMPRODUCT(LEN($AC942:$AC945)-LEN(SUBSTITUTE($AC942:$AC945,"G", "")))</f>
        <v>0</v>
      </c>
      <c r="AV942" s="233">
        <f>SUMPRODUCT(LEN($L942:$S945)-LEN(SUBSTITUTE($L942:$S945,"M", "")))</f>
        <v>0</v>
      </c>
      <c r="AW942" s="236">
        <f>SUMPRODUCT(LEN($AD942:$AD945)-LEN(SUBSTITUTE($AD942:$AD945,"M", "")))</f>
        <v>0</v>
      </c>
      <c r="AX942" s="230">
        <f>SUMPRODUCT(LEN($AC942:$AC945)-LEN(SUBSTITUTE($AC942:$AC945,"M", "")))</f>
        <v>0</v>
      </c>
      <c r="AY942" s="291">
        <f>SUMPRODUCT(LEN($AE942:$AE945)-LEN(SUBSTITUTE($AE942:$AE945,"S", "")))</f>
        <v>1</v>
      </c>
      <c r="AZ942" s="227">
        <f>SUMPRODUCT(LEN($AE942:$AE945)-LEN(SUBSTITUTE($AE942:$AE945,"F", "")))</f>
        <v>0</v>
      </c>
      <c r="BA942" s="227">
        <f>SUMPRODUCT(LEN($AE942:$AE945)-LEN(SUBSTITUTE($AE942:$AE945,"G", "")))</f>
        <v>1</v>
      </c>
      <c r="BB942" s="294">
        <f>SUMPRODUCT(LEN($AE942:$AE945)-LEN(SUBSTITUTE($AE942:$AE945,"M", "")))</f>
        <v>0</v>
      </c>
    </row>
    <row r="943" spans="2:62" ht="28.15" customHeight="1" thickBot="1" x14ac:dyDescent="0.25">
      <c r="B943" s="30"/>
      <c r="C943" s="243"/>
      <c r="D943" s="36"/>
      <c r="E943" s="35"/>
      <c r="F943" s="35"/>
      <c r="G943" s="34"/>
      <c r="H943" s="224"/>
      <c r="I943" s="247"/>
      <c r="J943" s="247"/>
      <c r="K943" s="247"/>
      <c r="L943" s="33" t="s">
        <v>123</v>
      </c>
      <c r="M943" s="32" t="s">
        <v>132</v>
      </c>
      <c r="N943" s="33" t="s">
        <v>122</v>
      </c>
      <c r="O943" s="32" t="s">
        <v>175</v>
      </c>
      <c r="P943" s="33" t="s">
        <v>120</v>
      </c>
      <c r="Q943" s="32"/>
      <c r="R943" s="33" t="s">
        <v>119</v>
      </c>
      <c r="S943" s="32"/>
      <c r="T943" s="33" t="s">
        <v>118</v>
      </c>
      <c r="U943" s="32"/>
      <c r="V943" s="33" t="s">
        <v>117</v>
      </c>
      <c r="W943" s="32"/>
      <c r="X943" s="33" t="s">
        <v>116</v>
      </c>
      <c r="Y943" s="32"/>
      <c r="Z943" s="33" t="s">
        <v>115</v>
      </c>
      <c r="AA943" s="32"/>
      <c r="AB943" s="31"/>
      <c r="AC943" s="32"/>
      <c r="AD943" s="31"/>
      <c r="AE943" s="23"/>
      <c r="AF943" s="251"/>
      <c r="AG943" s="251"/>
      <c r="AH943" s="22"/>
      <c r="AI943" s="11"/>
      <c r="AJ943" s="234"/>
      <c r="AK943" s="240"/>
      <c r="AL943" s="231"/>
      <c r="AM943" s="234"/>
      <c r="AN943" s="240"/>
      <c r="AO943" s="231"/>
      <c r="AP943" s="234"/>
      <c r="AQ943" s="240"/>
      <c r="AR943" s="231"/>
      <c r="AS943" s="234"/>
      <c r="AT943" s="240"/>
      <c r="AU943" s="231"/>
      <c r="AV943" s="234"/>
      <c r="AW943" s="237"/>
      <c r="AX943" s="231"/>
      <c r="AY943" s="292"/>
      <c r="AZ943" s="228"/>
      <c r="BA943" s="228"/>
      <c r="BB943" s="295"/>
    </row>
    <row r="944" spans="2:62" ht="28.15" customHeight="1" x14ac:dyDescent="0.2">
      <c r="B944" s="30"/>
      <c r="C944" s="244"/>
      <c r="D944" s="29"/>
      <c r="E944" s="28"/>
      <c r="F944" s="28"/>
      <c r="G944" s="27"/>
      <c r="H944" s="225">
        <v>178</v>
      </c>
      <c r="I944" s="248"/>
      <c r="J944" s="248"/>
      <c r="K944" s="248"/>
      <c r="L944" s="26" t="s">
        <v>114</v>
      </c>
      <c r="M944" s="25" t="s">
        <v>188</v>
      </c>
      <c r="N944" s="26" t="s">
        <v>112</v>
      </c>
      <c r="O944" s="25" t="s">
        <v>113</v>
      </c>
      <c r="P944" s="26" t="s">
        <v>111</v>
      </c>
      <c r="Q944" s="25"/>
      <c r="R944" s="26" t="s">
        <v>110</v>
      </c>
      <c r="S944" s="25"/>
      <c r="T944" s="26" t="s">
        <v>109</v>
      </c>
      <c r="U944" s="25"/>
      <c r="V944" s="26" t="s">
        <v>108</v>
      </c>
      <c r="W944" s="25"/>
      <c r="X944" s="26" t="s">
        <v>107</v>
      </c>
      <c r="Y944" s="25"/>
      <c r="Z944" s="26" t="s">
        <v>106</v>
      </c>
      <c r="AA944" s="25"/>
      <c r="AB944" s="24"/>
      <c r="AC944" s="25"/>
      <c r="AD944" s="24"/>
      <c r="AE944" s="23"/>
      <c r="AF944" s="251"/>
      <c r="AG944" s="251"/>
      <c r="AH944" s="22"/>
      <c r="AI944" s="11"/>
      <c r="AJ944" s="234"/>
      <c r="AK944" s="240"/>
      <c r="AL944" s="231"/>
      <c r="AM944" s="234"/>
      <c r="AN944" s="240"/>
      <c r="AO944" s="231"/>
      <c r="AP944" s="234"/>
      <c r="AQ944" s="240"/>
      <c r="AR944" s="231"/>
      <c r="AS944" s="234"/>
      <c r="AT944" s="240"/>
      <c r="AU944" s="231"/>
      <c r="AV944" s="234"/>
      <c r="AW944" s="237"/>
      <c r="AX944" s="231"/>
      <c r="AY944" s="292"/>
      <c r="AZ944" s="228"/>
      <c r="BA944" s="228"/>
      <c r="BB944" s="295"/>
    </row>
    <row r="945" spans="2:62" ht="28.15" customHeight="1" thickBot="1" x14ac:dyDescent="0.25">
      <c r="B945" s="30"/>
      <c r="C945" s="253"/>
      <c r="D945" s="51"/>
      <c r="E945" s="50"/>
      <c r="F945" s="50"/>
      <c r="G945" s="49"/>
      <c r="H945" s="226"/>
      <c r="I945" s="254"/>
      <c r="J945" s="254"/>
      <c r="K945" s="254"/>
      <c r="L945" s="48" t="s">
        <v>105</v>
      </c>
      <c r="M945" s="47" t="s">
        <v>195</v>
      </c>
      <c r="N945" s="48" t="s">
        <v>103</v>
      </c>
      <c r="O945" s="47" t="s">
        <v>113</v>
      </c>
      <c r="P945" s="48" t="s">
        <v>102</v>
      </c>
      <c r="Q945" s="47"/>
      <c r="R945" s="48" t="s">
        <v>101</v>
      </c>
      <c r="S945" s="47"/>
      <c r="T945" s="48">
        <v>20</v>
      </c>
      <c r="U945" s="47"/>
      <c r="V945" s="48" t="s">
        <v>100</v>
      </c>
      <c r="W945" s="47"/>
      <c r="X945" s="48" t="s">
        <v>99</v>
      </c>
      <c r="Y945" s="47"/>
      <c r="Z945" s="48" t="s">
        <v>98</v>
      </c>
      <c r="AA945" s="47"/>
      <c r="AB945" s="16"/>
      <c r="AC945" s="47"/>
      <c r="AD945" s="16"/>
      <c r="AE945" s="46"/>
      <c r="AF945" s="255"/>
      <c r="AG945" s="255"/>
      <c r="AH945" s="45"/>
      <c r="AI945" s="11"/>
      <c r="AJ945" s="235"/>
      <c r="AK945" s="241"/>
      <c r="AL945" s="232"/>
      <c r="AM945" s="235"/>
      <c r="AN945" s="241"/>
      <c r="AO945" s="232"/>
      <c r="AP945" s="235"/>
      <c r="AQ945" s="241"/>
      <c r="AR945" s="232"/>
      <c r="AS945" s="235"/>
      <c r="AT945" s="241"/>
      <c r="AU945" s="232"/>
      <c r="AV945" s="235"/>
      <c r="AW945" s="238"/>
      <c r="AX945" s="232"/>
      <c r="AY945" s="293"/>
      <c r="AZ945" s="229"/>
      <c r="BA945" s="229"/>
      <c r="BB945" s="296"/>
    </row>
    <row r="946" spans="2:62" ht="28.15" customHeight="1" x14ac:dyDescent="0.2">
      <c r="B946" s="30"/>
      <c r="C946" s="242">
        <v>2</v>
      </c>
      <c r="D946" s="44"/>
      <c r="E946" s="43"/>
      <c r="F946" s="43"/>
      <c r="G946" s="42"/>
      <c r="H946" s="223"/>
      <c r="I946" s="246">
        <v>38</v>
      </c>
      <c r="J946" s="246">
        <v>18</v>
      </c>
      <c r="K946" s="246">
        <v>7</v>
      </c>
      <c r="L946" s="41" t="s">
        <v>133</v>
      </c>
      <c r="M946" s="40" t="s">
        <v>132</v>
      </c>
      <c r="N946" s="41" t="s">
        <v>131</v>
      </c>
      <c r="O946" s="40" t="s">
        <v>382</v>
      </c>
      <c r="P946" s="41" t="s">
        <v>130</v>
      </c>
      <c r="Q946" s="40" t="s">
        <v>175</v>
      </c>
      <c r="R946" s="41" t="s">
        <v>129</v>
      </c>
      <c r="S946" s="40"/>
      <c r="T946" s="41" t="s">
        <v>128</v>
      </c>
      <c r="U946" s="40"/>
      <c r="V946" s="41" t="s">
        <v>127</v>
      </c>
      <c r="W946" s="40"/>
      <c r="X946" s="41" t="s">
        <v>126</v>
      </c>
      <c r="Y946" s="40"/>
      <c r="Z946" s="41" t="s">
        <v>125</v>
      </c>
      <c r="AA946" s="40"/>
      <c r="AB946" s="39"/>
      <c r="AC946" s="40"/>
      <c r="AD946" s="39" t="s">
        <v>195</v>
      </c>
      <c r="AE946" s="38"/>
      <c r="AF946" s="250"/>
      <c r="AG946" s="250"/>
      <c r="AH946" s="37"/>
      <c r="AI946" s="11"/>
      <c r="AJ946" s="233">
        <f>SUMPRODUCT(LEN($M946:$S949)-LEN(SUBSTITUTE($M946:$S949,"A", "")))</f>
        <v>19</v>
      </c>
      <c r="AK946" s="239">
        <f>SUMPRODUCT(LEN($AD946:$AD949)-LEN(SUBSTITUTE($AD946:$AD949,"A", "")))</f>
        <v>0</v>
      </c>
      <c r="AL946" s="230">
        <f>SUMPRODUCT(LEN($AC946:$AC949)-LEN(SUBSTITUTE($AC946:$AC949,"A", "")))</f>
        <v>0</v>
      </c>
      <c r="AM946" s="233">
        <f>SUMPRODUCT(LEN($M946:$S949)-LEN(SUBSTITUTE($M946:$S949,"S", "")))</f>
        <v>10</v>
      </c>
      <c r="AN946" s="239">
        <f>SUMPRODUCT(LEN($AD946:$AD949)-LEN(SUBSTITUTE($AD946:$AD949,"S", "")))</f>
        <v>3</v>
      </c>
      <c r="AO946" s="230">
        <f>SUMPRODUCT(LEN($AC946:$AC949)-LEN(SUBSTITUTE($AC946:$AC949,"S", "")))</f>
        <v>0</v>
      </c>
      <c r="AP946" s="233">
        <f>SUMPRODUCT(LEN($M946:$S949)-LEN(SUBSTITUTE($M946:$S949,"F", "")))</f>
        <v>0</v>
      </c>
      <c r="AQ946" s="239">
        <f>SUMPRODUCT(LEN($AD946:$AD949)-LEN(SUBSTITUTE($AD946:$AD949,"F", "")))</f>
        <v>0</v>
      </c>
      <c r="AR946" s="230">
        <f>SUMPRODUCT(LEN($AC946:$AC949)-LEN(SUBSTITUTE($AC946:$AC949,"F", "")))</f>
        <v>0</v>
      </c>
      <c r="AS946" s="233">
        <f>SUMPRODUCT(LEN($M946:$S949)-LEN(SUBSTITUTE($M946:$S949,"G", "")))</f>
        <v>0</v>
      </c>
      <c r="AT946" s="239">
        <f>SUMPRODUCT(LEN($AD946:$AD949)-LEN(SUBSTITUTE($AD946:$AD949,"G", "")))</f>
        <v>0</v>
      </c>
      <c r="AU946" s="230">
        <f>SUMPRODUCT(LEN($AC946:$AC949)-LEN(SUBSTITUTE($AC946:$AC949,"G", "")))</f>
        <v>0</v>
      </c>
      <c r="AV946" s="233">
        <f>SUMPRODUCT(LEN($L946:$S949)-LEN(SUBSTITUTE($L946:$S949,"M", "")))</f>
        <v>0</v>
      </c>
      <c r="AW946" s="236">
        <f>SUMPRODUCT(LEN($AD946:$AD949)-LEN(SUBSTITUTE($AD946:$AD949,"M", "")))</f>
        <v>0</v>
      </c>
      <c r="AX946" s="230">
        <f>SUMPRODUCT(LEN($AC946:$AC949)-LEN(SUBSTITUTE($AC946:$AC949,"M", "")))</f>
        <v>0</v>
      </c>
      <c r="AY946" s="291">
        <f>SUMPRODUCT(LEN($AE946:$AE949)-LEN(SUBSTITUTE($AE946:$AE949,"S", "")))</f>
        <v>0</v>
      </c>
      <c r="AZ946" s="227">
        <f>SUMPRODUCT(LEN($AE946:$AE949)-LEN(SUBSTITUTE($AE946:$AE949,"F", "")))</f>
        <v>0</v>
      </c>
      <c r="BA946" s="227">
        <f>SUMPRODUCT(LEN($AE946:$AE949)-LEN(SUBSTITUTE($AE946:$AE949,"G", "")))</f>
        <v>0</v>
      </c>
      <c r="BB946" s="294">
        <f>SUMPRODUCT(LEN($AE946:$AE949)-LEN(SUBSTITUTE($AE946:$AE949,"M", "")))</f>
        <v>0</v>
      </c>
    </row>
    <row r="947" spans="2:62" ht="28.15" customHeight="1" thickBot="1" x14ac:dyDescent="0.25">
      <c r="B947" s="30"/>
      <c r="C947" s="243"/>
      <c r="D947" s="36"/>
      <c r="E947" s="35"/>
      <c r="F947" s="35"/>
      <c r="G947" s="34"/>
      <c r="H947" s="224"/>
      <c r="I947" s="247"/>
      <c r="J947" s="247"/>
      <c r="K947" s="247"/>
      <c r="L947" s="33" t="s">
        <v>123</v>
      </c>
      <c r="M947" s="32" t="s">
        <v>186</v>
      </c>
      <c r="N947" s="33" t="s">
        <v>122</v>
      </c>
      <c r="O947" s="32" t="s">
        <v>187</v>
      </c>
      <c r="P947" s="33" t="s">
        <v>120</v>
      </c>
      <c r="Q947" s="32" t="s">
        <v>113</v>
      </c>
      <c r="R947" s="33" t="s">
        <v>119</v>
      </c>
      <c r="S947" s="32"/>
      <c r="T947" s="33" t="s">
        <v>118</v>
      </c>
      <c r="U947" s="32"/>
      <c r="V947" s="33" t="s">
        <v>117</v>
      </c>
      <c r="W947" s="32"/>
      <c r="X947" s="33" t="s">
        <v>116</v>
      </c>
      <c r="Y947" s="32"/>
      <c r="Z947" s="33" t="s">
        <v>115</v>
      </c>
      <c r="AA947" s="32"/>
      <c r="AB947" s="31"/>
      <c r="AC947" s="32"/>
      <c r="AD947" s="31"/>
      <c r="AE947" s="23"/>
      <c r="AF947" s="251"/>
      <c r="AG947" s="251"/>
      <c r="AH947" s="22"/>
      <c r="AI947" s="11"/>
      <c r="AJ947" s="234"/>
      <c r="AK947" s="240"/>
      <c r="AL947" s="231"/>
      <c r="AM947" s="234"/>
      <c r="AN947" s="240"/>
      <c r="AO947" s="231"/>
      <c r="AP947" s="234"/>
      <c r="AQ947" s="240"/>
      <c r="AR947" s="231"/>
      <c r="AS947" s="234"/>
      <c r="AT947" s="240"/>
      <c r="AU947" s="231"/>
      <c r="AV947" s="234"/>
      <c r="AW947" s="237"/>
      <c r="AX947" s="231"/>
      <c r="AY947" s="292"/>
      <c r="AZ947" s="228"/>
      <c r="BA947" s="228"/>
      <c r="BB947" s="295"/>
    </row>
    <row r="948" spans="2:62" ht="28.15" customHeight="1" x14ac:dyDescent="0.2">
      <c r="B948" s="30"/>
      <c r="C948" s="244"/>
      <c r="D948" s="29"/>
      <c r="E948" s="28"/>
      <c r="F948" s="28"/>
      <c r="G948" s="27"/>
      <c r="H948" s="225"/>
      <c r="I948" s="248"/>
      <c r="J948" s="248"/>
      <c r="K948" s="248"/>
      <c r="L948" s="26" t="s">
        <v>114</v>
      </c>
      <c r="M948" s="25" t="s">
        <v>132</v>
      </c>
      <c r="N948" s="26" t="s">
        <v>112</v>
      </c>
      <c r="O948" s="25" t="s">
        <v>187</v>
      </c>
      <c r="P948" s="26" t="s">
        <v>111</v>
      </c>
      <c r="Q948" s="25" t="s">
        <v>121</v>
      </c>
      <c r="R948" s="26" t="s">
        <v>110</v>
      </c>
      <c r="S948" s="25"/>
      <c r="T948" s="26" t="s">
        <v>109</v>
      </c>
      <c r="U948" s="25"/>
      <c r="V948" s="26" t="s">
        <v>108</v>
      </c>
      <c r="W948" s="25"/>
      <c r="X948" s="26" t="s">
        <v>107</v>
      </c>
      <c r="Y948" s="25"/>
      <c r="Z948" s="26" t="s">
        <v>106</v>
      </c>
      <c r="AA948" s="25"/>
      <c r="AB948" s="24"/>
      <c r="AC948" s="25"/>
      <c r="AD948" s="24"/>
      <c r="AE948" s="23"/>
      <c r="AF948" s="251"/>
      <c r="AG948" s="251"/>
      <c r="AH948" s="22"/>
      <c r="AI948" s="11"/>
      <c r="AJ948" s="234"/>
      <c r="AK948" s="240"/>
      <c r="AL948" s="231"/>
      <c r="AM948" s="234"/>
      <c r="AN948" s="240"/>
      <c r="AO948" s="231"/>
      <c r="AP948" s="234"/>
      <c r="AQ948" s="240"/>
      <c r="AR948" s="231"/>
      <c r="AS948" s="234"/>
      <c r="AT948" s="240"/>
      <c r="AU948" s="231"/>
      <c r="AV948" s="234"/>
      <c r="AW948" s="237"/>
      <c r="AX948" s="231"/>
      <c r="AY948" s="292"/>
      <c r="AZ948" s="228"/>
      <c r="BA948" s="228"/>
      <c r="BB948" s="295"/>
    </row>
    <row r="949" spans="2:62" ht="28.15" customHeight="1" thickBot="1" x14ac:dyDescent="0.25">
      <c r="B949" s="30"/>
      <c r="C949" s="253"/>
      <c r="D949" s="51"/>
      <c r="E949" s="50"/>
      <c r="F949" s="50"/>
      <c r="G949" s="49"/>
      <c r="H949" s="226"/>
      <c r="I949" s="254"/>
      <c r="J949" s="254"/>
      <c r="K949" s="254"/>
      <c r="L949" s="48" t="s">
        <v>105</v>
      </c>
      <c r="M949" s="47" t="s">
        <v>381</v>
      </c>
      <c r="N949" s="48" t="s">
        <v>103</v>
      </c>
      <c r="O949" s="47" t="s">
        <v>188</v>
      </c>
      <c r="P949" s="48" t="s">
        <v>102</v>
      </c>
      <c r="Q949" s="47"/>
      <c r="R949" s="48" t="s">
        <v>101</v>
      </c>
      <c r="S949" s="47"/>
      <c r="T949" s="48">
        <v>20</v>
      </c>
      <c r="U949" s="47"/>
      <c r="V949" s="48" t="s">
        <v>100</v>
      </c>
      <c r="W949" s="47"/>
      <c r="X949" s="48" t="s">
        <v>99</v>
      </c>
      <c r="Y949" s="47"/>
      <c r="Z949" s="48" t="s">
        <v>98</v>
      </c>
      <c r="AA949" s="47"/>
      <c r="AB949" s="16"/>
      <c r="AC949" s="47"/>
      <c r="AD949" s="16"/>
      <c r="AE949" s="46"/>
      <c r="AF949" s="255"/>
      <c r="AG949" s="255"/>
      <c r="AH949" s="45"/>
      <c r="AI949" s="11"/>
      <c r="AJ949" s="235"/>
      <c r="AK949" s="241"/>
      <c r="AL949" s="232"/>
      <c r="AM949" s="235"/>
      <c r="AN949" s="241"/>
      <c r="AO949" s="232"/>
      <c r="AP949" s="235"/>
      <c r="AQ949" s="241"/>
      <c r="AR949" s="232"/>
      <c r="AS949" s="235"/>
      <c r="AT949" s="241"/>
      <c r="AU949" s="232"/>
      <c r="AV949" s="235"/>
      <c r="AW949" s="238"/>
      <c r="AX949" s="232"/>
      <c r="AY949" s="293"/>
      <c r="AZ949" s="229"/>
      <c r="BA949" s="229"/>
      <c r="BB949" s="296"/>
    </row>
    <row r="950" spans="2:62" ht="28.15" customHeight="1" x14ac:dyDescent="0.2">
      <c r="B950" s="30"/>
      <c r="C950" s="242">
        <v>3</v>
      </c>
      <c r="D950" s="44" t="s">
        <v>380</v>
      </c>
      <c r="E950" s="43"/>
      <c r="F950" s="43"/>
      <c r="G950" s="42"/>
      <c r="H950" s="223"/>
      <c r="I950" s="246">
        <v>48</v>
      </c>
      <c r="J950" s="246">
        <v>16</v>
      </c>
      <c r="K950" s="246">
        <v>6</v>
      </c>
      <c r="L950" s="41" t="s">
        <v>133</v>
      </c>
      <c r="M950" s="40" t="s">
        <v>379</v>
      </c>
      <c r="N950" s="41" t="s">
        <v>131</v>
      </c>
      <c r="O950" s="40" t="s">
        <v>188</v>
      </c>
      <c r="P950" s="41" t="s">
        <v>130</v>
      </c>
      <c r="Q950" s="40" t="s">
        <v>113</v>
      </c>
      <c r="R950" s="41" t="s">
        <v>129</v>
      </c>
      <c r="S950" s="40"/>
      <c r="T950" s="41" t="s">
        <v>128</v>
      </c>
      <c r="U950" s="40"/>
      <c r="V950" s="41" t="s">
        <v>127</v>
      </c>
      <c r="W950" s="40"/>
      <c r="X950" s="41" t="s">
        <v>126</v>
      </c>
      <c r="Y950" s="40"/>
      <c r="Z950" s="41" t="s">
        <v>125</v>
      </c>
      <c r="AA950" s="40"/>
      <c r="AB950" s="39"/>
      <c r="AC950" s="40"/>
      <c r="AD950" s="39" t="s">
        <v>378</v>
      </c>
      <c r="AE950" s="38"/>
      <c r="AF950" s="250">
        <v>6</v>
      </c>
      <c r="AG950" s="250"/>
      <c r="AH950" s="37"/>
      <c r="AI950" s="11"/>
      <c r="AJ950" s="233">
        <f>SUMPRODUCT(LEN($M950:$S953)-LEN(SUBSTITUTE($M950:$S953,"A", "")))</f>
        <v>11</v>
      </c>
      <c r="AK950" s="239">
        <f>SUMPRODUCT(LEN($AD950:$AD953)-LEN(SUBSTITUTE($AD950:$AD953,"A", "")))</f>
        <v>2</v>
      </c>
      <c r="AL950" s="230">
        <f>SUMPRODUCT(LEN($AC950:$AC953)-LEN(SUBSTITUTE($AC950:$AC953,"A", "")))</f>
        <v>0</v>
      </c>
      <c r="AM950" s="233">
        <f>SUMPRODUCT(LEN($M950:$S953)-LEN(SUBSTITUTE($M950:$S953,"S", "")))</f>
        <v>15</v>
      </c>
      <c r="AN950" s="239">
        <f>SUMPRODUCT(LEN($AD950:$AD953)-LEN(SUBSTITUTE($AD950:$AD953,"S", "")))</f>
        <v>6</v>
      </c>
      <c r="AO950" s="230">
        <f>SUMPRODUCT(LEN($AC950:$AC953)-LEN(SUBSTITUTE($AC950:$AC953,"S", "")))</f>
        <v>0</v>
      </c>
      <c r="AP950" s="233">
        <f>SUMPRODUCT(LEN($M950:$S953)-LEN(SUBSTITUTE($M950:$S953,"F", "")))</f>
        <v>1</v>
      </c>
      <c r="AQ950" s="239">
        <f>SUMPRODUCT(LEN($AD950:$AD953)-LEN(SUBSTITUTE($AD950:$AD953,"F", "")))</f>
        <v>0</v>
      </c>
      <c r="AR950" s="230">
        <f>SUMPRODUCT(LEN($AC950:$AC953)-LEN(SUBSTITUTE($AC950:$AC953,"F", "")))</f>
        <v>0</v>
      </c>
      <c r="AS950" s="233">
        <f>SUMPRODUCT(LEN($M950:$S953)-LEN(SUBSTITUTE($M950:$S953,"G", "")))</f>
        <v>1</v>
      </c>
      <c r="AT950" s="239">
        <f>SUMPRODUCT(LEN($AD950:$AD953)-LEN(SUBSTITUTE($AD950:$AD953,"G", "")))</f>
        <v>0</v>
      </c>
      <c r="AU950" s="230">
        <f>SUMPRODUCT(LEN($AC950:$AC953)-LEN(SUBSTITUTE($AC950:$AC953,"G", "")))</f>
        <v>0</v>
      </c>
      <c r="AV950" s="233">
        <f>SUMPRODUCT(LEN($L950:$S953)-LEN(SUBSTITUTE($L950:$S953,"M", "")))</f>
        <v>0</v>
      </c>
      <c r="AW950" s="236">
        <f>SUMPRODUCT(LEN($AD950:$AD953)-LEN(SUBSTITUTE($AD950:$AD953,"M", "")))</f>
        <v>0</v>
      </c>
      <c r="AX950" s="230">
        <f>SUMPRODUCT(LEN($AC950:$AC953)-LEN(SUBSTITUTE($AC950:$AC953,"M", "")))</f>
        <v>0</v>
      </c>
      <c r="AY950" s="291">
        <f>SUMPRODUCT(LEN($AE950:$AE953)-LEN(SUBSTITUTE($AE950:$AE953,"S", "")))</f>
        <v>0</v>
      </c>
      <c r="AZ950" s="227">
        <f>SUMPRODUCT(LEN($AE950:$AE953)-LEN(SUBSTITUTE($AE950:$AE953,"F", "")))</f>
        <v>0</v>
      </c>
      <c r="BA950" s="227">
        <f>SUMPRODUCT(LEN($AE950:$AE953)-LEN(SUBSTITUTE($AE950:$AE953,"G", "")))</f>
        <v>0</v>
      </c>
      <c r="BB950" s="294">
        <f>SUMPRODUCT(LEN($AE950:$AE953)-LEN(SUBSTITUTE($AE950:$AE953,"M", "")))</f>
        <v>0</v>
      </c>
    </row>
    <row r="951" spans="2:62" ht="28.15" customHeight="1" thickBot="1" x14ac:dyDescent="0.25">
      <c r="B951" s="30"/>
      <c r="C951" s="243"/>
      <c r="D951" s="36"/>
      <c r="E951" s="35"/>
      <c r="F951" s="35"/>
      <c r="G951" s="34"/>
      <c r="H951" s="224"/>
      <c r="I951" s="247"/>
      <c r="J951" s="247"/>
      <c r="K951" s="247"/>
      <c r="L951" s="33" t="s">
        <v>123</v>
      </c>
      <c r="M951" s="32" t="s">
        <v>377</v>
      </c>
      <c r="N951" s="33" t="s">
        <v>122</v>
      </c>
      <c r="O951" s="32" t="s">
        <v>195</v>
      </c>
      <c r="P951" s="33" t="s">
        <v>120</v>
      </c>
      <c r="Q951" s="32" t="s">
        <v>121</v>
      </c>
      <c r="R951" s="33" t="s">
        <v>119</v>
      </c>
      <c r="S951" s="32"/>
      <c r="T951" s="33" t="s">
        <v>118</v>
      </c>
      <c r="U951" s="32"/>
      <c r="V951" s="33" t="s">
        <v>117</v>
      </c>
      <c r="W951" s="32"/>
      <c r="X951" s="33" t="s">
        <v>116</v>
      </c>
      <c r="Y951" s="32"/>
      <c r="Z951" s="33" t="s">
        <v>115</v>
      </c>
      <c r="AA951" s="32"/>
      <c r="AB951" s="31"/>
      <c r="AC951" s="32"/>
      <c r="AD951" s="31"/>
      <c r="AE951" s="23"/>
      <c r="AF951" s="251"/>
      <c r="AG951" s="251"/>
      <c r="AH951" s="22"/>
      <c r="AI951" s="11"/>
      <c r="AJ951" s="234"/>
      <c r="AK951" s="240"/>
      <c r="AL951" s="231"/>
      <c r="AM951" s="234"/>
      <c r="AN951" s="240"/>
      <c r="AO951" s="231"/>
      <c r="AP951" s="234"/>
      <c r="AQ951" s="240"/>
      <c r="AR951" s="231"/>
      <c r="AS951" s="234"/>
      <c r="AT951" s="240"/>
      <c r="AU951" s="231"/>
      <c r="AV951" s="234"/>
      <c r="AW951" s="237"/>
      <c r="AX951" s="231"/>
      <c r="AY951" s="292"/>
      <c r="AZ951" s="228"/>
      <c r="BA951" s="228"/>
      <c r="BB951" s="295"/>
    </row>
    <row r="952" spans="2:62" ht="28.15" customHeight="1" x14ac:dyDescent="0.2">
      <c r="B952" s="30"/>
      <c r="C952" s="244"/>
      <c r="D952" s="29"/>
      <c r="E952" s="28"/>
      <c r="F952" s="28"/>
      <c r="G952" s="27"/>
      <c r="H952" s="225"/>
      <c r="I952" s="248"/>
      <c r="J952" s="248"/>
      <c r="K952" s="248"/>
      <c r="L952" s="26" t="s">
        <v>114</v>
      </c>
      <c r="M952" s="25" t="s">
        <v>376</v>
      </c>
      <c r="N952" s="26" t="s">
        <v>112</v>
      </c>
      <c r="O952" s="25" t="s">
        <v>175</v>
      </c>
      <c r="P952" s="26" t="s">
        <v>111</v>
      </c>
      <c r="Q952" s="25"/>
      <c r="R952" s="26" t="s">
        <v>110</v>
      </c>
      <c r="S952" s="25"/>
      <c r="T952" s="26" t="s">
        <v>109</v>
      </c>
      <c r="U952" s="25"/>
      <c r="V952" s="26" t="s">
        <v>108</v>
      </c>
      <c r="W952" s="25"/>
      <c r="X952" s="26" t="s">
        <v>107</v>
      </c>
      <c r="Y952" s="25"/>
      <c r="Z952" s="26" t="s">
        <v>106</v>
      </c>
      <c r="AA952" s="25"/>
      <c r="AB952" s="24"/>
      <c r="AC952" s="25"/>
      <c r="AD952" s="24"/>
      <c r="AE952" s="23"/>
      <c r="AF952" s="251"/>
      <c r="AG952" s="251"/>
      <c r="AH952" s="22"/>
      <c r="AI952" s="11"/>
      <c r="AJ952" s="234"/>
      <c r="AK952" s="240"/>
      <c r="AL952" s="231"/>
      <c r="AM952" s="234"/>
      <c r="AN952" s="240"/>
      <c r="AO952" s="231"/>
      <c r="AP952" s="234"/>
      <c r="AQ952" s="240"/>
      <c r="AR952" s="231"/>
      <c r="AS952" s="234"/>
      <c r="AT952" s="240"/>
      <c r="AU952" s="231"/>
      <c r="AV952" s="234"/>
      <c r="AW952" s="237"/>
      <c r="AX952" s="231"/>
      <c r="AY952" s="292"/>
      <c r="AZ952" s="228"/>
      <c r="BA952" s="228"/>
      <c r="BB952" s="295"/>
    </row>
    <row r="953" spans="2:62" ht="28.15" customHeight="1" thickBot="1" x14ac:dyDescent="0.25">
      <c r="B953" s="21"/>
      <c r="C953" s="245"/>
      <c r="D953" s="20"/>
      <c r="E953" s="19"/>
      <c r="F953" s="19"/>
      <c r="G953" s="18"/>
      <c r="H953" s="226"/>
      <c r="I953" s="249"/>
      <c r="J953" s="249"/>
      <c r="K953" s="249"/>
      <c r="L953" s="17" t="s">
        <v>105</v>
      </c>
      <c r="M953" s="15" t="s">
        <v>375</v>
      </c>
      <c r="N953" s="17" t="s">
        <v>103</v>
      </c>
      <c r="O953" s="15" t="s">
        <v>113</v>
      </c>
      <c r="P953" s="17" t="s">
        <v>102</v>
      </c>
      <c r="Q953" s="15"/>
      <c r="R953" s="17" t="s">
        <v>101</v>
      </c>
      <c r="S953" s="15"/>
      <c r="T953" s="17">
        <v>20</v>
      </c>
      <c r="U953" s="15"/>
      <c r="V953" s="17" t="s">
        <v>100</v>
      </c>
      <c r="W953" s="15"/>
      <c r="X953" s="17" t="s">
        <v>99</v>
      </c>
      <c r="Y953" s="15"/>
      <c r="Z953" s="17" t="s">
        <v>98</v>
      </c>
      <c r="AA953" s="15"/>
      <c r="AB953" s="16"/>
      <c r="AC953" s="15"/>
      <c r="AD953" s="14"/>
      <c r="AE953" s="13"/>
      <c r="AF953" s="252"/>
      <c r="AG953" s="252"/>
      <c r="AH953" s="12"/>
      <c r="AI953" s="11"/>
      <c r="AJ953" s="235"/>
      <c r="AK953" s="241"/>
      <c r="AL953" s="232"/>
      <c r="AM953" s="235"/>
      <c r="AN953" s="241"/>
      <c r="AO953" s="232"/>
      <c r="AP953" s="235"/>
      <c r="AQ953" s="241"/>
      <c r="AR953" s="232"/>
      <c r="AS953" s="235"/>
      <c r="AT953" s="241"/>
      <c r="AU953" s="232"/>
      <c r="AV953" s="235"/>
      <c r="AW953" s="238"/>
      <c r="AX953" s="232"/>
      <c r="AY953" s="293"/>
      <c r="AZ953" s="229"/>
      <c r="BA953" s="229"/>
      <c r="BB953" s="296"/>
    </row>
    <row r="954" spans="2:62" ht="85.9" customHeight="1" thickTop="1" thickBot="1" x14ac:dyDescent="0.35">
      <c r="B954" s="105" t="s">
        <v>174</v>
      </c>
      <c r="C954" s="95" t="s">
        <v>173</v>
      </c>
      <c r="D954" s="100" t="s">
        <v>172</v>
      </c>
      <c r="E954" s="104" t="s">
        <v>171</v>
      </c>
      <c r="F954" s="103"/>
      <c r="G954" s="102"/>
      <c r="H954" s="101" t="s">
        <v>170</v>
      </c>
      <c r="I954" s="100" t="s">
        <v>96</v>
      </c>
      <c r="J954" s="100" t="s">
        <v>169</v>
      </c>
      <c r="K954" s="100" t="s">
        <v>97</v>
      </c>
      <c r="L954" s="256" t="s">
        <v>168</v>
      </c>
      <c r="M954" s="262"/>
      <c r="N954" s="256" t="s">
        <v>167</v>
      </c>
      <c r="O954" s="262"/>
      <c r="P954" s="256" t="s">
        <v>167</v>
      </c>
      <c r="Q954" s="257"/>
      <c r="R954" s="256" t="s">
        <v>167</v>
      </c>
      <c r="S954" s="257"/>
      <c r="T954" s="256" t="s">
        <v>167</v>
      </c>
      <c r="U954" s="257"/>
      <c r="V954" s="256" t="s">
        <v>167</v>
      </c>
      <c r="W954" s="257"/>
      <c r="X954" s="256" t="s">
        <v>167</v>
      </c>
      <c r="Y954" s="257"/>
      <c r="Z954" s="256" t="s">
        <v>167</v>
      </c>
      <c r="AA954" s="257"/>
      <c r="AB954" s="261" t="s">
        <v>166</v>
      </c>
      <c r="AC954" s="257"/>
      <c r="AD954" s="101" t="s">
        <v>165</v>
      </c>
      <c r="AE954" s="101" t="s">
        <v>164</v>
      </c>
      <c r="AF954" s="100" t="s">
        <v>163</v>
      </c>
      <c r="AG954" s="100" t="s">
        <v>162</v>
      </c>
      <c r="AH954" s="99" t="s">
        <v>161</v>
      </c>
      <c r="AI954" s="98"/>
      <c r="AJ954" s="96" t="s">
        <v>160</v>
      </c>
      <c r="AK954" s="95" t="s">
        <v>159</v>
      </c>
      <c r="AL954" s="94" t="s">
        <v>158</v>
      </c>
      <c r="AM954" s="96" t="s">
        <v>157</v>
      </c>
      <c r="AN954" s="95" t="s">
        <v>156</v>
      </c>
      <c r="AO954" s="94" t="s">
        <v>155</v>
      </c>
      <c r="AP954" s="96" t="s">
        <v>154</v>
      </c>
      <c r="AQ954" s="95" t="s">
        <v>153</v>
      </c>
      <c r="AR954" s="97" t="s">
        <v>152</v>
      </c>
      <c r="AS954" s="96" t="s">
        <v>151</v>
      </c>
      <c r="AT954" s="95" t="s">
        <v>150</v>
      </c>
      <c r="AU954" s="94" t="s">
        <v>149</v>
      </c>
      <c r="AV954" s="96" t="s">
        <v>148</v>
      </c>
      <c r="AW954" s="95" t="s">
        <v>147</v>
      </c>
      <c r="AX954" s="94" t="s">
        <v>146</v>
      </c>
      <c r="AY954" s="93" t="s">
        <v>145</v>
      </c>
      <c r="AZ954" s="92" t="s">
        <v>144</v>
      </c>
      <c r="BA954" s="92" t="s">
        <v>143</v>
      </c>
      <c r="BB954" s="91" t="s">
        <v>142</v>
      </c>
    </row>
    <row r="955" spans="2:62" ht="48" thickBot="1" x14ac:dyDescent="0.3">
      <c r="B955" s="90" t="s">
        <v>141</v>
      </c>
      <c r="C955" s="89"/>
      <c r="D955" s="88">
        <v>178</v>
      </c>
      <c r="E955" s="258"/>
      <c r="F955" s="259"/>
      <c r="G955" s="260"/>
      <c r="H955" s="87" t="s">
        <v>140</v>
      </c>
      <c r="I955" s="86"/>
      <c r="J955" s="86"/>
      <c r="K955" s="85"/>
      <c r="L955" s="84"/>
      <c r="M955" s="81"/>
      <c r="N955" s="84"/>
      <c r="O955" s="81"/>
      <c r="P955" s="84"/>
      <c r="Q955" s="81"/>
      <c r="R955" s="84"/>
      <c r="S955" s="81"/>
      <c r="T955" s="84"/>
      <c r="U955" s="81"/>
      <c r="V955" s="84"/>
      <c r="W955" s="81"/>
      <c r="X955" s="84"/>
      <c r="Y955" s="81"/>
      <c r="Z955" s="84"/>
      <c r="AA955" s="83"/>
      <c r="AB955" s="82" t="s">
        <v>139</v>
      </c>
      <c r="AC955" s="81"/>
      <c r="AD955" s="81"/>
      <c r="AE955" s="81"/>
      <c r="AF955" s="80"/>
      <c r="AG955" s="80"/>
      <c r="AH955" s="60"/>
      <c r="AI955" s="79" t="s">
        <v>138</v>
      </c>
      <c r="AJ955" s="78">
        <f t="shared" ref="AJ955:BB955" si="126">SUM(AJ957:AJ968)</f>
        <v>17</v>
      </c>
      <c r="AK955" s="77">
        <f t="shared" si="126"/>
        <v>3</v>
      </c>
      <c r="AL955" s="76">
        <f t="shared" si="126"/>
        <v>0</v>
      </c>
      <c r="AM955" s="78">
        <f t="shared" si="126"/>
        <v>22</v>
      </c>
      <c r="AN955" s="77">
        <f t="shared" si="126"/>
        <v>3</v>
      </c>
      <c r="AO955" s="76">
        <f t="shared" si="126"/>
        <v>0</v>
      </c>
      <c r="AP955" s="78">
        <f t="shared" si="126"/>
        <v>1</v>
      </c>
      <c r="AQ955" s="77">
        <f t="shared" si="126"/>
        <v>0</v>
      </c>
      <c r="AR955" s="76">
        <f t="shared" si="126"/>
        <v>0</v>
      </c>
      <c r="AS955" s="78">
        <f t="shared" si="126"/>
        <v>0</v>
      </c>
      <c r="AT955" s="77">
        <f t="shared" si="126"/>
        <v>0</v>
      </c>
      <c r="AU955" s="76">
        <f t="shared" si="126"/>
        <v>0</v>
      </c>
      <c r="AV955" s="78">
        <f t="shared" si="126"/>
        <v>0</v>
      </c>
      <c r="AW955" s="77">
        <f t="shared" si="126"/>
        <v>0</v>
      </c>
      <c r="AX955" s="76">
        <f t="shared" si="126"/>
        <v>0</v>
      </c>
      <c r="AY955" s="75">
        <f t="shared" si="126"/>
        <v>0</v>
      </c>
      <c r="AZ955" s="74">
        <f t="shared" si="126"/>
        <v>0</v>
      </c>
      <c r="BA955" s="74">
        <f t="shared" si="126"/>
        <v>0</v>
      </c>
      <c r="BB955" s="73">
        <f t="shared" si="126"/>
        <v>0</v>
      </c>
      <c r="BC955" s="72" t="s">
        <v>137</v>
      </c>
      <c r="BF955" s="5">
        <f>SUM(AJ955:AL955)/$BG$5</f>
        <v>6.666666666666667</v>
      </c>
      <c r="BG955" s="5">
        <f>SUM(AM955:AO955,AY955)/$BG$5</f>
        <v>8.3333333333333339</v>
      </c>
      <c r="BH955" s="5">
        <f>SUM(AP955:AR955,AZ955)/$BG$5</f>
        <v>0.33333333333333331</v>
      </c>
      <c r="BI955" s="5">
        <f>SUM(AS955:AU955,BA955)/$BG$5</f>
        <v>0</v>
      </c>
      <c r="BJ955" s="5">
        <f>SUM(AV955:AX955,BB955)/$BG$5</f>
        <v>0</v>
      </c>
    </row>
    <row r="956" spans="2:62" ht="37.5" thickBot="1" x14ac:dyDescent="0.3">
      <c r="B956" s="71"/>
      <c r="C956" s="70"/>
      <c r="D956" s="69"/>
      <c r="E956" s="68"/>
      <c r="F956" s="68"/>
      <c r="G956" s="67"/>
      <c r="H956" s="66"/>
      <c r="I956" s="64"/>
      <c r="J956" s="64"/>
      <c r="K956" s="65"/>
      <c r="L956" s="64"/>
      <c r="M956" s="62"/>
      <c r="N956" s="64"/>
      <c r="O956" s="62"/>
      <c r="P956" s="64"/>
      <c r="Q956" s="62"/>
      <c r="R956" s="64"/>
      <c r="S956" s="62"/>
      <c r="T956" s="64"/>
      <c r="U956" s="62"/>
      <c r="V956" s="64"/>
      <c r="W956" s="62"/>
      <c r="X956" s="64"/>
      <c r="Y956" s="62"/>
      <c r="Z956" s="64"/>
      <c r="AA956" s="62"/>
      <c r="AB956" s="63"/>
      <c r="AC956" s="62"/>
      <c r="AD956" s="62"/>
      <c r="AE956" s="62"/>
      <c r="AF956" s="61"/>
      <c r="AG956" s="61"/>
      <c r="AH956" s="60"/>
      <c r="AI956" s="59" t="s">
        <v>136</v>
      </c>
      <c r="AJ956" s="58">
        <f t="shared" ref="AJ956:BB956" si="127">AJ955/3</f>
        <v>5.666666666666667</v>
      </c>
      <c r="AK956" s="57">
        <f t="shared" si="127"/>
        <v>1</v>
      </c>
      <c r="AL956" s="56">
        <f t="shared" si="127"/>
        <v>0</v>
      </c>
      <c r="AM956" s="58">
        <f t="shared" si="127"/>
        <v>7.333333333333333</v>
      </c>
      <c r="AN956" s="57">
        <f t="shared" si="127"/>
        <v>1</v>
      </c>
      <c r="AO956" s="56">
        <f t="shared" si="127"/>
        <v>0</v>
      </c>
      <c r="AP956" s="58">
        <f t="shared" si="127"/>
        <v>0.33333333333333331</v>
      </c>
      <c r="AQ956" s="57">
        <f t="shared" si="127"/>
        <v>0</v>
      </c>
      <c r="AR956" s="56">
        <f t="shared" si="127"/>
        <v>0</v>
      </c>
      <c r="AS956" s="58">
        <f t="shared" si="127"/>
        <v>0</v>
      </c>
      <c r="AT956" s="57">
        <f t="shared" si="127"/>
        <v>0</v>
      </c>
      <c r="AU956" s="56">
        <f t="shared" si="127"/>
        <v>0</v>
      </c>
      <c r="AV956" s="58">
        <f t="shared" si="127"/>
        <v>0</v>
      </c>
      <c r="AW956" s="57">
        <f t="shared" si="127"/>
        <v>0</v>
      </c>
      <c r="AX956" s="56">
        <f t="shared" si="127"/>
        <v>0</v>
      </c>
      <c r="AY956" s="55">
        <f t="shared" si="127"/>
        <v>0</v>
      </c>
      <c r="AZ956" s="54">
        <f t="shared" si="127"/>
        <v>0</v>
      </c>
      <c r="BA956" s="54">
        <f t="shared" si="127"/>
        <v>0</v>
      </c>
      <c r="BB956" s="53">
        <f t="shared" si="127"/>
        <v>0</v>
      </c>
      <c r="BC956" s="52" t="s">
        <v>135</v>
      </c>
    </row>
    <row r="957" spans="2:62" ht="28.15" customHeight="1" x14ac:dyDescent="0.2">
      <c r="B957" s="30"/>
      <c r="C957" s="242">
        <v>1</v>
      </c>
      <c r="D957" s="44" t="s">
        <v>374</v>
      </c>
      <c r="E957" s="43"/>
      <c r="F957" s="43"/>
      <c r="G957" s="42"/>
      <c r="H957" s="223" t="s">
        <v>134</v>
      </c>
      <c r="I957" s="246">
        <v>46</v>
      </c>
      <c r="J957" s="246">
        <v>14</v>
      </c>
      <c r="K957" s="246">
        <v>8</v>
      </c>
      <c r="L957" s="41" t="s">
        <v>133</v>
      </c>
      <c r="M957" s="40" t="s">
        <v>124</v>
      </c>
      <c r="N957" s="41" t="s">
        <v>131</v>
      </c>
      <c r="O957" s="40" t="s">
        <v>104</v>
      </c>
      <c r="P957" s="41" t="s">
        <v>130</v>
      </c>
      <c r="Q957" s="40"/>
      <c r="R957" s="41" t="s">
        <v>129</v>
      </c>
      <c r="S957" s="40"/>
      <c r="T957" s="41" t="s">
        <v>128</v>
      </c>
      <c r="U957" s="40"/>
      <c r="V957" s="41" t="s">
        <v>127</v>
      </c>
      <c r="W957" s="40"/>
      <c r="X957" s="41" t="s">
        <v>126</v>
      </c>
      <c r="Y957" s="40"/>
      <c r="Z957" s="41" t="s">
        <v>125</v>
      </c>
      <c r="AA957" s="40"/>
      <c r="AB957" s="39"/>
      <c r="AC957" s="40"/>
      <c r="AD957" s="39" t="s">
        <v>124</v>
      </c>
      <c r="AE957" s="38"/>
      <c r="AF957" s="250"/>
      <c r="AG957" s="250"/>
      <c r="AH957" s="37"/>
      <c r="AI957" s="11"/>
      <c r="AJ957" s="233">
        <f>SUMPRODUCT(LEN($M957:$S960)-LEN(SUBSTITUTE($M957:$S960,"A", "")))</f>
        <v>3</v>
      </c>
      <c r="AK957" s="239">
        <f>SUMPRODUCT(LEN($AD957:$AD960)-LEN(SUBSTITUTE($AD957:$AD960,"A", "")))</f>
        <v>3</v>
      </c>
      <c r="AL957" s="230">
        <f>SUMPRODUCT(LEN($AC957:$AC960)-LEN(SUBSTITUTE($AC957:$AC960,"A", "")))</f>
        <v>0</v>
      </c>
      <c r="AM957" s="233">
        <f>SUMPRODUCT(LEN($M957:$S960)-LEN(SUBSTITUTE($M957:$S960,"S", "")))</f>
        <v>6</v>
      </c>
      <c r="AN957" s="239">
        <f>SUMPRODUCT(LEN($AD957:$AD960)-LEN(SUBSTITUTE($AD957:$AD960,"S", "")))</f>
        <v>3</v>
      </c>
      <c r="AO957" s="230">
        <f>SUMPRODUCT(LEN($AC957:$AC960)-LEN(SUBSTITUTE($AC957:$AC960,"S", "")))</f>
        <v>0</v>
      </c>
      <c r="AP957" s="233">
        <f>SUMPRODUCT(LEN($M957:$S960)-LEN(SUBSTITUTE($M957:$S960,"F", "")))</f>
        <v>0</v>
      </c>
      <c r="AQ957" s="239">
        <f>SUMPRODUCT(LEN($AD957:$AD960)-LEN(SUBSTITUTE($AD957:$AD960,"F", "")))</f>
        <v>0</v>
      </c>
      <c r="AR957" s="230">
        <f>SUMPRODUCT(LEN($AC957:$AC960)-LEN(SUBSTITUTE($AC957:$AC960,"F", "")))</f>
        <v>0</v>
      </c>
      <c r="AS957" s="233">
        <f>SUMPRODUCT(LEN($M957:$S960)-LEN(SUBSTITUTE($M957:$S960,"G", "")))</f>
        <v>0</v>
      </c>
      <c r="AT957" s="239">
        <f>SUMPRODUCT(LEN($AD957:$AD960)-LEN(SUBSTITUTE($AD957:$AD960,"G", "")))</f>
        <v>0</v>
      </c>
      <c r="AU957" s="230">
        <f>SUMPRODUCT(LEN($AC957:$AC960)-LEN(SUBSTITUTE($AC957:$AC960,"G", "")))</f>
        <v>0</v>
      </c>
      <c r="AV957" s="233">
        <f>SUMPRODUCT(LEN($L957:$S960)-LEN(SUBSTITUTE($L957:$S960,"M", "")))</f>
        <v>0</v>
      </c>
      <c r="AW957" s="236">
        <f>SUMPRODUCT(LEN($AD957:$AD960)-LEN(SUBSTITUTE($AD957:$AD960,"M", "")))</f>
        <v>0</v>
      </c>
      <c r="AX957" s="230">
        <f>SUMPRODUCT(LEN($AC957:$AC960)-LEN(SUBSTITUTE($AC957:$AC960,"M", "")))</f>
        <v>0</v>
      </c>
      <c r="AY957" s="291">
        <f>SUMPRODUCT(LEN($AE957:$AE960)-LEN(SUBSTITUTE($AE957:$AE960,"S", "")))</f>
        <v>0</v>
      </c>
      <c r="AZ957" s="227">
        <f>SUMPRODUCT(LEN($AE957:$AE960)-LEN(SUBSTITUTE($AE957:$AE960,"F", "")))</f>
        <v>0</v>
      </c>
      <c r="BA957" s="227">
        <f>SUMPRODUCT(LEN($AE957:$AE960)-LEN(SUBSTITUTE($AE957:$AE960,"G", "")))</f>
        <v>0</v>
      </c>
      <c r="BB957" s="294">
        <f>SUMPRODUCT(LEN($AE957:$AE960)-LEN(SUBSTITUTE($AE957:$AE960,"M", "")))</f>
        <v>0</v>
      </c>
    </row>
    <row r="958" spans="2:62" ht="28.15" customHeight="1" thickBot="1" x14ac:dyDescent="0.25">
      <c r="B958" s="30"/>
      <c r="C958" s="243"/>
      <c r="D958" s="36"/>
      <c r="E958" s="35"/>
      <c r="F958" s="35"/>
      <c r="G958" s="34"/>
      <c r="H958" s="224"/>
      <c r="I958" s="247"/>
      <c r="J958" s="247"/>
      <c r="K958" s="247"/>
      <c r="L958" s="33" t="s">
        <v>123</v>
      </c>
      <c r="M958" s="32" t="s">
        <v>113</v>
      </c>
      <c r="N958" s="33" t="s">
        <v>122</v>
      </c>
      <c r="O958" s="32" t="s">
        <v>121</v>
      </c>
      <c r="P958" s="33" t="s">
        <v>120</v>
      </c>
      <c r="Q958" s="32"/>
      <c r="R958" s="33" t="s">
        <v>119</v>
      </c>
      <c r="S958" s="32"/>
      <c r="T958" s="33" t="s">
        <v>118</v>
      </c>
      <c r="U958" s="32"/>
      <c r="V958" s="33" t="s">
        <v>117</v>
      </c>
      <c r="W958" s="32"/>
      <c r="X958" s="33" t="s">
        <v>116</v>
      </c>
      <c r="Y958" s="32"/>
      <c r="Z958" s="33" t="s">
        <v>115</v>
      </c>
      <c r="AA958" s="32"/>
      <c r="AB958" s="31"/>
      <c r="AC958" s="32"/>
      <c r="AD958" s="31" t="s">
        <v>373</v>
      </c>
      <c r="AE958" s="23"/>
      <c r="AF958" s="251"/>
      <c r="AG958" s="251"/>
      <c r="AH958" s="22"/>
      <c r="AI958" s="11"/>
      <c r="AJ958" s="234"/>
      <c r="AK958" s="240"/>
      <c r="AL958" s="231"/>
      <c r="AM958" s="234"/>
      <c r="AN958" s="240"/>
      <c r="AO958" s="231"/>
      <c r="AP958" s="234"/>
      <c r="AQ958" s="240"/>
      <c r="AR958" s="231"/>
      <c r="AS958" s="234"/>
      <c r="AT958" s="240"/>
      <c r="AU958" s="231"/>
      <c r="AV958" s="234"/>
      <c r="AW958" s="237"/>
      <c r="AX958" s="231"/>
      <c r="AY958" s="292"/>
      <c r="AZ958" s="228"/>
      <c r="BA958" s="228"/>
      <c r="BB958" s="295"/>
    </row>
    <row r="959" spans="2:62" ht="28.15" customHeight="1" x14ac:dyDescent="0.2">
      <c r="B959" s="30"/>
      <c r="C959" s="244"/>
      <c r="D959" s="29"/>
      <c r="E959" s="28"/>
      <c r="F959" s="28"/>
      <c r="G959" s="27"/>
      <c r="H959" s="225">
        <v>178</v>
      </c>
      <c r="I959" s="248"/>
      <c r="J959" s="248"/>
      <c r="K959" s="248"/>
      <c r="L959" s="26" t="s">
        <v>114</v>
      </c>
      <c r="M959" s="25" t="s">
        <v>121</v>
      </c>
      <c r="N959" s="26" t="s">
        <v>112</v>
      </c>
      <c r="O959" s="25"/>
      <c r="P959" s="26" t="s">
        <v>111</v>
      </c>
      <c r="Q959" s="25"/>
      <c r="R959" s="26" t="s">
        <v>110</v>
      </c>
      <c r="S959" s="25"/>
      <c r="T959" s="26" t="s">
        <v>109</v>
      </c>
      <c r="U959" s="25"/>
      <c r="V959" s="26" t="s">
        <v>108</v>
      </c>
      <c r="W959" s="25"/>
      <c r="X959" s="26" t="s">
        <v>107</v>
      </c>
      <c r="Y959" s="25"/>
      <c r="Z959" s="26" t="s">
        <v>106</v>
      </c>
      <c r="AA959" s="25"/>
      <c r="AB959" s="24"/>
      <c r="AC959" s="25"/>
      <c r="AD959" s="24"/>
      <c r="AE959" s="23"/>
      <c r="AF959" s="251"/>
      <c r="AG959" s="251"/>
      <c r="AH959" s="22"/>
      <c r="AI959" s="11"/>
      <c r="AJ959" s="234"/>
      <c r="AK959" s="240"/>
      <c r="AL959" s="231"/>
      <c r="AM959" s="234"/>
      <c r="AN959" s="240"/>
      <c r="AO959" s="231"/>
      <c r="AP959" s="234"/>
      <c r="AQ959" s="240"/>
      <c r="AR959" s="231"/>
      <c r="AS959" s="234"/>
      <c r="AT959" s="240"/>
      <c r="AU959" s="231"/>
      <c r="AV959" s="234"/>
      <c r="AW959" s="237"/>
      <c r="AX959" s="231"/>
      <c r="AY959" s="292"/>
      <c r="AZ959" s="228"/>
      <c r="BA959" s="228"/>
      <c r="BB959" s="295"/>
    </row>
    <row r="960" spans="2:62" ht="28.15" customHeight="1" thickBot="1" x14ac:dyDescent="0.25">
      <c r="B960" s="30"/>
      <c r="C960" s="253"/>
      <c r="D960" s="51"/>
      <c r="E960" s="50"/>
      <c r="F960" s="50"/>
      <c r="G960" s="49"/>
      <c r="H960" s="226"/>
      <c r="I960" s="254"/>
      <c r="J960" s="254"/>
      <c r="K960" s="254"/>
      <c r="L960" s="48" t="s">
        <v>105</v>
      </c>
      <c r="M960" s="47" t="s">
        <v>175</v>
      </c>
      <c r="N960" s="48" t="s">
        <v>103</v>
      </c>
      <c r="O960" s="47"/>
      <c r="P960" s="48" t="s">
        <v>102</v>
      </c>
      <c r="Q960" s="47"/>
      <c r="R960" s="48" t="s">
        <v>101</v>
      </c>
      <c r="S960" s="47"/>
      <c r="T960" s="48">
        <v>20</v>
      </c>
      <c r="U960" s="47"/>
      <c r="V960" s="48" t="s">
        <v>100</v>
      </c>
      <c r="W960" s="47"/>
      <c r="X960" s="48" t="s">
        <v>99</v>
      </c>
      <c r="Y960" s="47"/>
      <c r="Z960" s="48" t="s">
        <v>98</v>
      </c>
      <c r="AA960" s="47"/>
      <c r="AB960" s="16"/>
      <c r="AC960" s="47"/>
      <c r="AD960" s="16"/>
      <c r="AE960" s="46"/>
      <c r="AF960" s="255"/>
      <c r="AG960" s="255"/>
      <c r="AH960" s="45"/>
      <c r="AI960" s="11"/>
      <c r="AJ960" s="235"/>
      <c r="AK960" s="241"/>
      <c r="AL960" s="232"/>
      <c r="AM960" s="235"/>
      <c r="AN960" s="241"/>
      <c r="AO960" s="232"/>
      <c r="AP960" s="235"/>
      <c r="AQ960" s="241"/>
      <c r="AR960" s="232"/>
      <c r="AS960" s="235"/>
      <c r="AT960" s="241"/>
      <c r="AU960" s="232"/>
      <c r="AV960" s="235"/>
      <c r="AW960" s="238"/>
      <c r="AX960" s="232"/>
      <c r="AY960" s="293"/>
      <c r="AZ960" s="229"/>
      <c r="BA960" s="229"/>
      <c r="BB960" s="296"/>
    </row>
    <row r="961" spans="2:54" ht="28.15" customHeight="1" x14ac:dyDescent="0.2">
      <c r="B961" s="30"/>
      <c r="C961" s="242">
        <v>2</v>
      </c>
      <c r="D961" s="44"/>
      <c r="E961" s="43"/>
      <c r="F961" s="43"/>
      <c r="G961" s="42"/>
      <c r="H961" s="223"/>
      <c r="I961" s="246">
        <v>51</v>
      </c>
      <c r="J961" s="246">
        <v>17</v>
      </c>
      <c r="K961" s="246">
        <v>9</v>
      </c>
      <c r="L961" s="41" t="s">
        <v>133</v>
      </c>
      <c r="M961" s="40" t="s">
        <v>175</v>
      </c>
      <c r="N961" s="41" t="s">
        <v>131</v>
      </c>
      <c r="O961" s="40" t="s">
        <v>132</v>
      </c>
      <c r="P961" s="41" t="s">
        <v>130</v>
      </c>
      <c r="Q961" s="40"/>
      <c r="R961" s="41" t="s">
        <v>129</v>
      </c>
      <c r="S961" s="40"/>
      <c r="T961" s="41" t="s">
        <v>128</v>
      </c>
      <c r="U961" s="40"/>
      <c r="V961" s="41" t="s">
        <v>127</v>
      </c>
      <c r="W961" s="40"/>
      <c r="X961" s="41" t="s">
        <v>126</v>
      </c>
      <c r="Y961" s="40"/>
      <c r="Z961" s="41" t="s">
        <v>125</v>
      </c>
      <c r="AA961" s="40"/>
      <c r="AB961" s="39"/>
      <c r="AC961" s="40"/>
      <c r="AD961" s="39"/>
      <c r="AE961" s="38"/>
      <c r="AF961" s="250"/>
      <c r="AG961" s="250"/>
      <c r="AH961" s="37"/>
      <c r="AI961" s="11"/>
      <c r="AJ961" s="233">
        <f>SUMPRODUCT(LEN($M961:$S964)-LEN(SUBSTITUTE($M961:$S964,"A", "")))</f>
        <v>9</v>
      </c>
      <c r="AK961" s="239">
        <f>SUMPRODUCT(LEN($AD961:$AD964)-LEN(SUBSTITUTE($AD961:$AD964,"A", "")))</f>
        <v>0</v>
      </c>
      <c r="AL961" s="230">
        <f>SUMPRODUCT(LEN($AC961:$AC964)-LEN(SUBSTITUTE($AC961:$AC964,"A", "")))</f>
        <v>0</v>
      </c>
      <c r="AM961" s="233">
        <f>SUMPRODUCT(LEN($M961:$S964)-LEN(SUBSTITUTE($M961:$S964,"S", "")))</f>
        <v>6</v>
      </c>
      <c r="AN961" s="239">
        <f>SUMPRODUCT(LEN($AD961:$AD964)-LEN(SUBSTITUTE($AD961:$AD964,"S", "")))</f>
        <v>0</v>
      </c>
      <c r="AO961" s="230">
        <f>SUMPRODUCT(LEN($AC961:$AC964)-LEN(SUBSTITUTE($AC961:$AC964,"S", "")))</f>
        <v>0</v>
      </c>
      <c r="AP961" s="233">
        <f>SUMPRODUCT(LEN($M961:$S964)-LEN(SUBSTITUTE($M961:$S964,"F", "")))</f>
        <v>0</v>
      </c>
      <c r="AQ961" s="239">
        <f>SUMPRODUCT(LEN($AD961:$AD964)-LEN(SUBSTITUTE($AD961:$AD964,"F", "")))</f>
        <v>0</v>
      </c>
      <c r="AR961" s="230">
        <f>SUMPRODUCT(LEN($AC961:$AC964)-LEN(SUBSTITUTE($AC961:$AC964,"F", "")))</f>
        <v>0</v>
      </c>
      <c r="AS961" s="233">
        <f>SUMPRODUCT(LEN($M961:$S964)-LEN(SUBSTITUTE($M961:$S964,"G", "")))</f>
        <v>0</v>
      </c>
      <c r="AT961" s="239">
        <f>SUMPRODUCT(LEN($AD961:$AD964)-LEN(SUBSTITUTE($AD961:$AD964,"G", "")))</f>
        <v>0</v>
      </c>
      <c r="AU961" s="230">
        <f>SUMPRODUCT(LEN($AC961:$AC964)-LEN(SUBSTITUTE($AC961:$AC964,"G", "")))</f>
        <v>0</v>
      </c>
      <c r="AV961" s="233">
        <f>SUMPRODUCT(LEN($L961:$S964)-LEN(SUBSTITUTE($L961:$S964,"M", "")))</f>
        <v>0</v>
      </c>
      <c r="AW961" s="236">
        <f>SUMPRODUCT(LEN($AD961:$AD964)-LEN(SUBSTITUTE($AD961:$AD964,"M", "")))</f>
        <v>0</v>
      </c>
      <c r="AX961" s="230">
        <f>SUMPRODUCT(LEN($AC961:$AC964)-LEN(SUBSTITUTE($AC961:$AC964,"M", "")))</f>
        <v>0</v>
      </c>
      <c r="AY961" s="291">
        <f>SUMPRODUCT(LEN($AE961:$AE964)-LEN(SUBSTITUTE($AE961:$AE964,"S", "")))</f>
        <v>0</v>
      </c>
      <c r="AZ961" s="227">
        <f>SUMPRODUCT(LEN($AE961:$AE964)-LEN(SUBSTITUTE($AE961:$AE964,"F", "")))</f>
        <v>0</v>
      </c>
      <c r="BA961" s="227">
        <f>SUMPRODUCT(LEN($AE961:$AE964)-LEN(SUBSTITUTE($AE961:$AE964,"G", "")))</f>
        <v>0</v>
      </c>
      <c r="BB961" s="294">
        <f>SUMPRODUCT(LEN($AE961:$AE964)-LEN(SUBSTITUTE($AE961:$AE964,"M", "")))</f>
        <v>0</v>
      </c>
    </row>
    <row r="962" spans="2:54" ht="28.15" customHeight="1" thickBot="1" x14ac:dyDescent="0.25">
      <c r="B962" s="30"/>
      <c r="C962" s="243"/>
      <c r="D962" s="36"/>
      <c r="E962" s="35"/>
      <c r="F962" s="35"/>
      <c r="G962" s="34"/>
      <c r="H962" s="224"/>
      <c r="I962" s="247"/>
      <c r="J962" s="247"/>
      <c r="K962" s="247"/>
      <c r="L962" s="33" t="s">
        <v>123</v>
      </c>
      <c r="M962" s="32" t="s">
        <v>132</v>
      </c>
      <c r="N962" s="33" t="s">
        <v>122</v>
      </c>
      <c r="O962" s="32" t="s">
        <v>175</v>
      </c>
      <c r="P962" s="33" t="s">
        <v>120</v>
      </c>
      <c r="Q962" s="32"/>
      <c r="R962" s="33" t="s">
        <v>119</v>
      </c>
      <c r="S962" s="32"/>
      <c r="T962" s="33" t="s">
        <v>118</v>
      </c>
      <c r="U962" s="32"/>
      <c r="V962" s="33" t="s">
        <v>117</v>
      </c>
      <c r="W962" s="32"/>
      <c r="X962" s="33" t="s">
        <v>116</v>
      </c>
      <c r="Y962" s="32"/>
      <c r="Z962" s="33" t="s">
        <v>115</v>
      </c>
      <c r="AA962" s="32"/>
      <c r="AB962" s="31"/>
      <c r="AC962" s="32"/>
      <c r="AD962" s="31"/>
      <c r="AE962" s="23"/>
      <c r="AF962" s="251"/>
      <c r="AG962" s="251"/>
      <c r="AH962" s="22"/>
      <c r="AI962" s="11"/>
      <c r="AJ962" s="234"/>
      <c r="AK962" s="240"/>
      <c r="AL962" s="231"/>
      <c r="AM962" s="234"/>
      <c r="AN962" s="240"/>
      <c r="AO962" s="231"/>
      <c r="AP962" s="234"/>
      <c r="AQ962" s="240"/>
      <c r="AR962" s="231"/>
      <c r="AS962" s="234"/>
      <c r="AT962" s="240"/>
      <c r="AU962" s="231"/>
      <c r="AV962" s="234"/>
      <c r="AW962" s="237"/>
      <c r="AX962" s="231"/>
      <c r="AY962" s="292"/>
      <c r="AZ962" s="228"/>
      <c r="BA962" s="228"/>
      <c r="BB962" s="295"/>
    </row>
    <row r="963" spans="2:54" ht="28.15" customHeight="1" x14ac:dyDescent="0.2">
      <c r="B963" s="30"/>
      <c r="C963" s="244"/>
      <c r="D963" s="29"/>
      <c r="E963" s="28"/>
      <c r="F963" s="28"/>
      <c r="G963" s="27"/>
      <c r="H963" s="225"/>
      <c r="I963" s="248"/>
      <c r="J963" s="248"/>
      <c r="K963" s="248"/>
      <c r="L963" s="26" t="s">
        <v>114</v>
      </c>
      <c r="M963" s="25" t="s">
        <v>186</v>
      </c>
      <c r="N963" s="26" t="s">
        <v>112</v>
      </c>
      <c r="O963" s="25" t="s">
        <v>121</v>
      </c>
      <c r="P963" s="26" t="s">
        <v>111</v>
      </c>
      <c r="Q963" s="25"/>
      <c r="R963" s="26" t="s">
        <v>110</v>
      </c>
      <c r="S963" s="25"/>
      <c r="T963" s="26" t="s">
        <v>109</v>
      </c>
      <c r="U963" s="25"/>
      <c r="V963" s="26" t="s">
        <v>108</v>
      </c>
      <c r="W963" s="25"/>
      <c r="X963" s="26" t="s">
        <v>107</v>
      </c>
      <c r="Y963" s="25"/>
      <c r="Z963" s="26" t="s">
        <v>106</v>
      </c>
      <c r="AA963" s="25"/>
      <c r="AB963" s="24"/>
      <c r="AC963" s="25"/>
      <c r="AD963" s="24"/>
      <c r="AE963" s="23"/>
      <c r="AF963" s="251"/>
      <c r="AG963" s="251"/>
      <c r="AH963" s="22"/>
      <c r="AI963" s="11"/>
      <c r="AJ963" s="234"/>
      <c r="AK963" s="240"/>
      <c r="AL963" s="231"/>
      <c r="AM963" s="234"/>
      <c r="AN963" s="240"/>
      <c r="AO963" s="231"/>
      <c r="AP963" s="234"/>
      <c r="AQ963" s="240"/>
      <c r="AR963" s="231"/>
      <c r="AS963" s="234"/>
      <c r="AT963" s="240"/>
      <c r="AU963" s="231"/>
      <c r="AV963" s="234"/>
      <c r="AW963" s="237"/>
      <c r="AX963" s="231"/>
      <c r="AY963" s="292"/>
      <c r="AZ963" s="228"/>
      <c r="BA963" s="228"/>
      <c r="BB963" s="295"/>
    </row>
    <row r="964" spans="2:54" ht="28.15" customHeight="1" thickBot="1" x14ac:dyDescent="0.25">
      <c r="B964" s="30"/>
      <c r="C964" s="253"/>
      <c r="D964" s="51"/>
      <c r="E964" s="50"/>
      <c r="F964" s="50"/>
      <c r="G964" s="49"/>
      <c r="H964" s="226"/>
      <c r="I964" s="254"/>
      <c r="J964" s="254"/>
      <c r="K964" s="254"/>
      <c r="L964" s="48" t="s">
        <v>105</v>
      </c>
      <c r="M964" s="47" t="s">
        <v>113</v>
      </c>
      <c r="N964" s="48" t="s">
        <v>103</v>
      </c>
      <c r="O964" s="47" t="s">
        <v>121</v>
      </c>
      <c r="P964" s="48" t="s">
        <v>102</v>
      </c>
      <c r="Q964" s="47"/>
      <c r="R964" s="48" t="s">
        <v>101</v>
      </c>
      <c r="S964" s="47"/>
      <c r="T964" s="48">
        <v>20</v>
      </c>
      <c r="U964" s="47"/>
      <c r="V964" s="48" t="s">
        <v>100</v>
      </c>
      <c r="W964" s="47"/>
      <c r="X964" s="48" t="s">
        <v>99</v>
      </c>
      <c r="Y964" s="47"/>
      <c r="Z964" s="48" t="s">
        <v>98</v>
      </c>
      <c r="AA964" s="47"/>
      <c r="AB964" s="16"/>
      <c r="AC964" s="47"/>
      <c r="AD964" s="16"/>
      <c r="AE964" s="46"/>
      <c r="AF964" s="255"/>
      <c r="AG964" s="255"/>
      <c r="AH964" s="45"/>
      <c r="AI964" s="11"/>
      <c r="AJ964" s="235"/>
      <c r="AK964" s="241"/>
      <c r="AL964" s="232"/>
      <c r="AM964" s="235"/>
      <c r="AN964" s="241"/>
      <c r="AO964" s="232"/>
      <c r="AP964" s="235"/>
      <c r="AQ964" s="241"/>
      <c r="AR964" s="232"/>
      <c r="AS964" s="235"/>
      <c r="AT964" s="241"/>
      <c r="AU964" s="232"/>
      <c r="AV964" s="235"/>
      <c r="AW964" s="238"/>
      <c r="AX964" s="232"/>
      <c r="AY964" s="293"/>
      <c r="AZ964" s="229"/>
      <c r="BA964" s="229"/>
      <c r="BB964" s="296"/>
    </row>
    <row r="965" spans="2:54" ht="28.15" customHeight="1" x14ac:dyDescent="0.2">
      <c r="B965" s="30"/>
      <c r="C965" s="242">
        <v>3</v>
      </c>
      <c r="D965" s="44"/>
      <c r="E965" s="43"/>
      <c r="F965" s="43"/>
      <c r="G965" s="42"/>
      <c r="H965" s="223"/>
      <c r="I965" s="246">
        <v>44</v>
      </c>
      <c r="J965" s="246">
        <v>17</v>
      </c>
      <c r="K965" s="246">
        <v>7</v>
      </c>
      <c r="L965" s="41" t="s">
        <v>133</v>
      </c>
      <c r="M965" s="40" t="s">
        <v>256</v>
      </c>
      <c r="N965" s="41" t="s">
        <v>131</v>
      </c>
      <c r="O965" s="40" t="s">
        <v>113</v>
      </c>
      <c r="P965" s="41" t="s">
        <v>130</v>
      </c>
      <c r="Q965" s="40" t="s">
        <v>121</v>
      </c>
      <c r="R965" s="41" t="s">
        <v>129</v>
      </c>
      <c r="S965" s="40"/>
      <c r="T965" s="41" t="s">
        <v>128</v>
      </c>
      <c r="U965" s="40"/>
      <c r="V965" s="41" t="s">
        <v>127</v>
      </c>
      <c r="W965" s="40"/>
      <c r="X965" s="41" t="s">
        <v>126</v>
      </c>
      <c r="Y965" s="40"/>
      <c r="Z965" s="41" t="s">
        <v>125</v>
      </c>
      <c r="AA965" s="40"/>
      <c r="AB965" s="39"/>
      <c r="AC965" s="40"/>
      <c r="AD965" s="39"/>
      <c r="AE965" s="38"/>
      <c r="AF965" s="250">
        <v>9</v>
      </c>
      <c r="AG965" s="250"/>
      <c r="AH965" s="37"/>
      <c r="AI965" s="11"/>
      <c r="AJ965" s="233">
        <f>SUMPRODUCT(LEN($M965:$S968)-LEN(SUBSTITUTE($M965:$S968,"A", "")))</f>
        <v>5</v>
      </c>
      <c r="AK965" s="239">
        <f>SUMPRODUCT(LEN($AD965:$AD968)-LEN(SUBSTITUTE($AD965:$AD968,"A", "")))</f>
        <v>0</v>
      </c>
      <c r="AL965" s="230">
        <f>SUMPRODUCT(LEN($AC965:$AC968)-LEN(SUBSTITUTE($AC965:$AC968,"A", "")))</f>
        <v>0</v>
      </c>
      <c r="AM965" s="233">
        <f>SUMPRODUCT(LEN($M965:$S968)-LEN(SUBSTITUTE($M965:$S968,"S", "")))</f>
        <v>10</v>
      </c>
      <c r="AN965" s="239">
        <f>SUMPRODUCT(LEN($AD965:$AD968)-LEN(SUBSTITUTE($AD965:$AD968,"S", "")))</f>
        <v>0</v>
      </c>
      <c r="AO965" s="230">
        <f>SUMPRODUCT(LEN($AC965:$AC968)-LEN(SUBSTITUTE($AC965:$AC968,"S", "")))</f>
        <v>0</v>
      </c>
      <c r="AP965" s="233">
        <f>SUMPRODUCT(LEN($M965:$S968)-LEN(SUBSTITUTE($M965:$S968,"F", "")))</f>
        <v>1</v>
      </c>
      <c r="AQ965" s="239">
        <f>SUMPRODUCT(LEN($AD965:$AD968)-LEN(SUBSTITUTE($AD965:$AD968,"F", "")))</f>
        <v>0</v>
      </c>
      <c r="AR965" s="230">
        <f>SUMPRODUCT(LEN($AC965:$AC968)-LEN(SUBSTITUTE($AC965:$AC968,"F", "")))</f>
        <v>0</v>
      </c>
      <c r="AS965" s="233">
        <f>SUMPRODUCT(LEN($M965:$S968)-LEN(SUBSTITUTE($M965:$S968,"G", "")))</f>
        <v>0</v>
      </c>
      <c r="AT965" s="239">
        <f>SUMPRODUCT(LEN($AD965:$AD968)-LEN(SUBSTITUTE($AD965:$AD968,"G", "")))</f>
        <v>0</v>
      </c>
      <c r="AU965" s="230">
        <f>SUMPRODUCT(LEN($AC965:$AC968)-LEN(SUBSTITUTE($AC965:$AC968,"G", "")))</f>
        <v>0</v>
      </c>
      <c r="AV965" s="233">
        <f>SUMPRODUCT(LEN($L965:$S968)-LEN(SUBSTITUTE($L965:$S968,"M", "")))</f>
        <v>0</v>
      </c>
      <c r="AW965" s="236">
        <f>SUMPRODUCT(LEN($AD965:$AD968)-LEN(SUBSTITUTE($AD965:$AD968,"M", "")))</f>
        <v>0</v>
      </c>
      <c r="AX965" s="230">
        <f>SUMPRODUCT(LEN($AC965:$AC968)-LEN(SUBSTITUTE($AC965:$AC968,"M", "")))</f>
        <v>0</v>
      </c>
      <c r="AY965" s="291">
        <f>SUMPRODUCT(LEN($AE965:$AE968)-LEN(SUBSTITUTE($AE965:$AE968,"S", "")))</f>
        <v>0</v>
      </c>
      <c r="AZ965" s="227">
        <f>SUMPRODUCT(LEN($AE965:$AE968)-LEN(SUBSTITUTE($AE965:$AE968,"F", "")))</f>
        <v>0</v>
      </c>
      <c r="BA965" s="227">
        <f>SUMPRODUCT(LEN($AE965:$AE968)-LEN(SUBSTITUTE($AE965:$AE968,"G", "")))</f>
        <v>0</v>
      </c>
      <c r="BB965" s="294">
        <f>SUMPRODUCT(LEN($AE965:$AE968)-LEN(SUBSTITUTE($AE965:$AE968,"M", "")))</f>
        <v>0</v>
      </c>
    </row>
    <row r="966" spans="2:54" ht="28.15" customHeight="1" thickBot="1" x14ac:dyDescent="0.25">
      <c r="B966" s="30"/>
      <c r="C966" s="243"/>
      <c r="D966" s="36"/>
      <c r="E966" s="35"/>
      <c r="F966" s="35"/>
      <c r="G966" s="34"/>
      <c r="H966" s="224"/>
      <c r="I966" s="247"/>
      <c r="J966" s="247"/>
      <c r="K966" s="247"/>
      <c r="L966" s="33" t="s">
        <v>123</v>
      </c>
      <c r="M966" s="32" t="s">
        <v>186</v>
      </c>
      <c r="N966" s="33" t="s">
        <v>122</v>
      </c>
      <c r="O966" s="32" t="s">
        <v>175</v>
      </c>
      <c r="P966" s="33" t="s">
        <v>120</v>
      </c>
      <c r="Q966" s="32" t="s">
        <v>121</v>
      </c>
      <c r="R966" s="33" t="s">
        <v>119</v>
      </c>
      <c r="S966" s="32"/>
      <c r="T966" s="33" t="s">
        <v>118</v>
      </c>
      <c r="U966" s="32"/>
      <c r="V966" s="33" t="s">
        <v>117</v>
      </c>
      <c r="W966" s="32"/>
      <c r="X966" s="33" t="s">
        <v>116</v>
      </c>
      <c r="Y966" s="32"/>
      <c r="Z966" s="33" t="s">
        <v>115</v>
      </c>
      <c r="AA966" s="32"/>
      <c r="AB966" s="31"/>
      <c r="AC966" s="32"/>
      <c r="AD966" s="31"/>
      <c r="AE966" s="23"/>
      <c r="AF966" s="251"/>
      <c r="AG966" s="251"/>
      <c r="AH966" s="22"/>
      <c r="AI966" s="11"/>
      <c r="AJ966" s="234"/>
      <c r="AK966" s="240"/>
      <c r="AL966" s="231"/>
      <c r="AM966" s="234"/>
      <c r="AN966" s="240"/>
      <c r="AO966" s="231"/>
      <c r="AP966" s="234"/>
      <c r="AQ966" s="240"/>
      <c r="AR966" s="231"/>
      <c r="AS966" s="234"/>
      <c r="AT966" s="240"/>
      <c r="AU966" s="231"/>
      <c r="AV966" s="234"/>
      <c r="AW966" s="237"/>
      <c r="AX966" s="231"/>
      <c r="AY966" s="292"/>
      <c r="AZ966" s="228"/>
      <c r="BA966" s="228"/>
      <c r="BB966" s="295"/>
    </row>
    <row r="967" spans="2:54" ht="28.15" customHeight="1" x14ac:dyDescent="0.2">
      <c r="B967" s="30"/>
      <c r="C967" s="244"/>
      <c r="D967" s="29"/>
      <c r="E967" s="28"/>
      <c r="F967" s="28"/>
      <c r="G967" s="27"/>
      <c r="H967" s="225"/>
      <c r="I967" s="248"/>
      <c r="J967" s="248"/>
      <c r="K967" s="248"/>
      <c r="L967" s="26" t="s">
        <v>114</v>
      </c>
      <c r="M967" s="25" t="s">
        <v>113</v>
      </c>
      <c r="N967" s="26" t="s">
        <v>112</v>
      </c>
      <c r="O967" s="25" t="s">
        <v>121</v>
      </c>
      <c r="P967" s="26" t="s">
        <v>111</v>
      </c>
      <c r="Q967" s="25"/>
      <c r="R967" s="26" t="s">
        <v>110</v>
      </c>
      <c r="S967" s="25"/>
      <c r="T967" s="26" t="s">
        <v>109</v>
      </c>
      <c r="U967" s="25"/>
      <c r="V967" s="26" t="s">
        <v>108</v>
      </c>
      <c r="W967" s="25"/>
      <c r="X967" s="26" t="s">
        <v>107</v>
      </c>
      <c r="Y967" s="25"/>
      <c r="Z967" s="26" t="s">
        <v>106</v>
      </c>
      <c r="AA967" s="25"/>
      <c r="AB967" s="24"/>
      <c r="AC967" s="25"/>
      <c r="AD967" s="24"/>
      <c r="AE967" s="23"/>
      <c r="AF967" s="251"/>
      <c r="AG967" s="251"/>
      <c r="AH967" s="22"/>
      <c r="AI967" s="11"/>
      <c r="AJ967" s="234"/>
      <c r="AK967" s="240"/>
      <c r="AL967" s="231"/>
      <c r="AM967" s="234"/>
      <c r="AN967" s="240"/>
      <c r="AO967" s="231"/>
      <c r="AP967" s="234"/>
      <c r="AQ967" s="240"/>
      <c r="AR967" s="231"/>
      <c r="AS967" s="234"/>
      <c r="AT967" s="240"/>
      <c r="AU967" s="231"/>
      <c r="AV967" s="234"/>
      <c r="AW967" s="237"/>
      <c r="AX967" s="231"/>
      <c r="AY967" s="292"/>
      <c r="AZ967" s="228"/>
      <c r="BA967" s="228"/>
      <c r="BB967" s="295"/>
    </row>
    <row r="968" spans="2:54" ht="28.15" customHeight="1" thickBot="1" x14ac:dyDescent="0.25">
      <c r="B968" s="21"/>
      <c r="C968" s="245"/>
      <c r="D968" s="20"/>
      <c r="E968" s="19"/>
      <c r="F968" s="19"/>
      <c r="G968" s="18"/>
      <c r="H968" s="226"/>
      <c r="I968" s="249"/>
      <c r="J968" s="249"/>
      <c r="K968" s="249"/>
      <c r="L968" s="17" t="s">
        <v>105</v>
      </c>
      <c r="M968" s="15" t="s">
        <v>175</v>
      </c>
      <c r="N968" s="17" t="s">
        <v>103</v>
      </c>
      <c r="O968" s="15" t="s">
        <v>121</v>
      </c>
      <c r="P968" s="17" t="s">
        <v>102</v>
      </c>
      <c r="Q968" s="15"/>
      <c r="R968" s="17" t="s">
        <v>101</v>
      </c>
      <c r="S968" s="15"/>
      <c r="T968" s="17">
        <v>20</v>
      </c>
      <c r="U968" s="15"/>
      <c r="V968" s="17" t="s">
        <v>100</v>
      </c>
      <c r="W968" s="15"/>
      <c r="X968" s="17" t="s">
        <v>99</v>
      </c>
      <c r="Y968" s="15"/>
      <c r="Z968" s="17" t="s">
        <v>98</v>
      </c>
      <c r="AA968" s="15"/>
      <c r="AB968" s="16"/>
      <c r="AC968" s="15"/>
      <c r="AD968" s="14"/>
      <c r="AE968" s="13"/>
      <c r="AF968" s="252"/>
      <c r="AG968" s="252"/>
      <c r="AH968" s="12"/>
      <c r="AI968" s="11"/>
      <c r="AJ968" s="235"/>
      <c r="AK968" s="241"/>
      <c r="AL968" s="232"/>
      <c r="AM968" s="235"/>
      <c r="AN968" s="241"/>
      <c r="AO968" s="232"/>
      <c r="AP968" s="235"/>
      <c r="AQ968" s="241"/>
      <c r="AR968" s="232"/>
      <c r="AS968" s="235"/>
      <c r="AT968" s="241"/>
      <c r="AU968" s="232"/>
      <c r="AV968" s="235"/>
      <c r="AW968" s="238"/>
      <c r="AX968" s="232"/>
      <c r="AY968" s="293"/>
      <c r="AZ968" s="229"/>
      <c r="BA968" s="229"/>
      <c r="BB968" s="296"/>
    </row>
    <row r="969" spans="2:54" ht="15.75" thickTop="1" x14ac:dyDescent="0.2"/>
  </sheetData>
  <mergeCells count="5829">
    <mergeCell ref="Z789:AA789"/>
    <mergeCell ref="V864:W864"/>
    <mergeCell ref="X864:Y864"/>
    <mergeCell ref="Z864:AA864"/>
    <mergeCell ref="T879:U879"/>
    <mergeCell ref="V879:W879"/>
    <mergeCell ref="X879:Y879"/>
    <mergeCell ref="Z879:AA879"/>
    <mergeCell ref="Z924:AA924"/>
    <mergeCell ref="T939:U939"/>
    <mergeCell ref="V939:W939"/>
    <mergeCell ref="X939:Y939"/>
    <mergeCell ref="Z939:AA939"/>
    <mergeCell ref="T849:U849"/>
    <mergeCell ref="V849:W849"/>
    <mergeCell ref="X849:Y849"/>
    <mergeCell ref="Z849:AA849"/>
    <mergeCell ref="T864:U864"/>
    <mergeCell ref="Z624:AA624"/>
    <mergeCell ref="T654:U654"/>
    <mergeCell ref="V654:W654"/>
    <mergeCell ref="X654:Y654"/>
    <mergeCell ref="Z654:AA654"/>
    <mergeCell ref="X639:Y639"/>
    <mergeCell ref="Z639:AA639"/>
    <mergeCell ref="T594:U594"/>
    <mergeCell ref="V594:W594"/>
    <mergeCell ref="X594:Y594"/>
    <mergeCell ref="Z594:AA594"/>
    <mergeCell ref="T609:U609"/>
    <mergeCell ref="V609:W609"/>
    <mergeCell ref="X609:Y609"/>
    <mergeCell ref="Z609:AA609"/>
    <mergeCell ref="T729:U729"/>
    <mergeCell ref="V729:W729"/>
    <mergeCell ref="X729:Y729"/>
    <mergeCell ref="Z729:AA729"/>
    <mergeCell ref="T699:U699"/>
    <mergeCell ref="V699:W699"/>
    <mergeCell ref="X699:Y699"/>
    <mergeCell ref="Z699:AA699"/>
    <mergeCell ref="T714:U714"/>
    <mergeCell ref="V714:W714"/>
    <mergeCell ref="T564:U564"/>
    <mergeCell ref="V564:W564"/>
    <mergeCell ref="X564:Y564"/>
    <mergeCell ref="Z564:AA564"/>
    <mergeCell ref="T579:U579"/>
    <mergeCell ref="V579:W579"/>
    <mergeCell ref="X579:Y579"/>
    <mergeCell ref="Z579:AA579"/>
    <mergeCell ref="X534:Y534"/>
    <mergeCell ref="Z534:AA534"/>
    <mergeCell ref="T549:U549"/>
    <mergeCell ref="V549:W549"/>
    <mergeCell ref="X549:Y549"/>
    <mergeCell ref="Z549:AA549"/>
    <mergeCell ref="T519:U519"/>
    <mergeCell ref="V519:W519"/>
    <mergeCell ref="X519:Y519"/>
    <mergeCell ref="Z519:AA519"/>
    <mergeCell ref="T534:U534"/>
    <mergeCell ref="V534:W534"/>
    <mergeCell ref="T189:U189"/>
    <mergeCell ref="V189:W189"/>
    <mergeCell ref="X189:Y189"/>
    <mergeCell ref="Z189:AA189"/>
    <mergeCell ref="T204:U204"/>
    <mergeCell ref="V204:W204"/>
    <mergeCell ref="T324:U324"/>
    <mergeCell ref="V324:W324"/>
    <mergeCell ref="X324:Y324"/>
    <mergeCell ref="Z324:AA324"/>
    <mergeCell ref="T339:U339"/>
    <mergeCell ref="V339:W339"/>
    <mergeCell ref="X339:Y339"/>
    <mergeCell ref="Z339:AA339"/>
    <mergeCell ref="T504:U504"/>
    <mergeCell ref="V504:W504"/>
    <mergeCell ref="X504:Y504"/>
    <mergeCell ref="Z504:AA504"/>
    <mergeCell ref="X294:Y294"/>
    <mergeCell ref="Z294:AA294"/>
    <mergeCell ref="T309:U309"/>
    <mergeCell ref="V309:W309"/>
    <mergeCell ref="X309:Y309"/>
    <mergeCell ref="Z309:AA309"/>
    <mergeCell ref="T459:U459"/>
    <mergeCell ref="V459:W459"/>
    <mergeCell ref="X459:Y459"/>
    <mergeCell ref="Z459:AA459"/>
    <mergeCell ref="T489:U489"/>
    <mergeCell ref="V489:W489"/>
    <mergeCell ref="X489:Y489"/>
    <mergeCell ref="Z489:AA489"/>
    <mergeCell ref="T234:U234"/>
    <mergeCell ref="V234:W234"/>
    <mergeCell ref="X234:Y234"/>
    <mergeCell ref="Z234:AA234"/>
    <mergeCell ref="T249:U249"/>
    <mergeCell ref="V249:W249"/>
    <mergeCell ref="X249:Y249"/>
    <mergeCell ref="Z249:AA249"/>
    <mergeCell ref="X204:Y204"/>
    <mergeCell ref="Z204:AA204"/>
    <mergeCell ref="T219:U219"/>
    <mergeCell ref="V219:W219"/>
    <mergeCell ref="X219:Y219"/>
    <mergeCell ref="Z219:AA219"/>
    <mergeCell ref="T354:U354"/>
    <mergeCell ref="V354:W354"/>
    <mergeCell ref="X354:Y354"/>
    <mergeCell ref="Z354:AA354"/>
    <mergeCell ref="V264:W264"/>
    <mergeCell ref="X264:Y264"/>
    <mergeCell ref="Z264:AA264"/>
    <mergeCell ref="T174:U174"/>
    <mergeCell ref="V174:W174"/>
    <mergeCell ref="X174:Y174"/>
    <mergeCell ref="Z174:AA174"/>
    <mergeCell ref="V24:W24"/>
    <mergeCell ref="X24:Y24"/>
    <mergeCell ref="Z24:AA24"/>
    <mergeCell ref="T39:U39"/>
    <mergeCell ref="V39:W39"/>
    <mergeCell ref="X39:Y39"/>
    <mergeCell ref="T144:U144"/>
    <mergeCell ref="V144:W144"/>
    <mergeCell ref="X144:Y144"/>
    <mergeCell ref="Z144:AA144"/>
    <mergeCell ref="T159:U159"/>
    <mergeCell ref="V159:W159"/>
    <mergeCell ref="X159:Y159"/>
    <mergeCell ref="Z159:AA159"/>
    <mergeCell ref="T114:U114"/>
    <mergeCell ref="V114:W114"/>
    <mergeCell ref="X114:Y114"/>
    <mergeCell ref="Z114:AA114"/>
    <mergeCell ref="T129:U129"/>
    <mergeCell ref="V129:W129"/>
    <mergeCell ref="X129:Y129"/>
    <mergeCell ref="Z129:AA129"/>
    <mergeCell ref="AZ965:AZ968"/>
    <mergeCell ref="AY901:AY904"/>
    <mergeCell ref="BA901:BA904"/>
    <mergeCell ref="BB901:BB904"/>
    <mergeCell ref="AY905:AY908"/>
    <mergeCell ref="BA905:BA908"/>
    <mergeCell ref="BB905:BB908"/>
    <mergeCell ref="AY912:AY915"/>
    <mergeCell ref="BA912:BA915"/>
    <mergeCell ref="BB957:BB960"/>
    <mergeCell ref="AZ931:AZ934"/>
    <mergeCell ref="AZ935:AZ938"/>
    <mergeCell ref="AZ942:AZ945"/>
    <mergeCell ref="AZ946:AZ949"/>
    <mergeCell ref="AZ950:AZ953"/>
    <mergeCell ref="AZ957:AZ960"/>
    <mergeCell ref="BB942:BB945"/>
    <mergeCell ref="AY946:AY949"/>
    <mergeCell ref="BA946:BA949"/>
    <mergeCell ref="BB946:BB949"/>
    <mergeCell ref="AY950:AY953"/>
    <mergeCell ref="BA950:BA953"/>
    <mergeCell ref="BB950:BB953"/>
    <mergeCell ref="BB961:BB964"/>
    <mergeCell ref="AY965:AY968"/>
    <mergeCell ref="BA965:BA968"/>
    <mergeCell ref="BB965:BB968"/>
    <mergeCell ref="AY931:AY934"/>
    <mergeCell ref="BA931:BA934"/>
    <mergeCell ref="BB931:BB934"/>
    <mergeCell ref="AY935:AY938"/>
    <mergeCell ref="BA935:BA938"/>
    <mergeCell ref="AY927:AY930"/>
    <mergeCell ref="BA927:BA930"/>
    <mergeCell ref="BB927:BB930"/>
    <mergeCell ref="AZ901:AZ904"/>
    <mergeCell ref="AZ905:AZ908"/>
    <mergeCell ref="AZ912:AZ915"/>
    <mergeCell ref="AZ916:AZ919"/>
    <mergeCell ref="AZ920:AZ923"/>
    <mergeCell ref="AZ927:AZ930"/>
    <mergeCell ref="BB912:BB915"/>
    <mergeCell ref="AY916:AY919"/>
    <mergeCell ref="BA916:BA919"/>
    <mergeCell ref="BB916:BB919"/>
    <mergeCell ref="AY920:AY923"/>
    <mergeCell ref="BA920:BA923"/>
    <mergeCell ref="BB920:BB923"/>
    <mergeCell ref="AZ961:AZ964"/>
    <mergeCell ref="BB935:BB938"/>
    <mergeCell ref="AY961:AY964"/>
    <mergeCell ref="BA961:BA964"/>
    <mergeCell ref="AY942:AY945"/>
    <mergeCell ref="BA942:BA945"/>
    <mergeCell ref="AY957:AY960"/>
    <mergeCell ref="BA957:BA960"/>
    <mergeCell ref="AY890:AY893"/>
    <mergeCell ref="BA890:BA893"/>
    <mergeCell ref="BB890:BB893"/>
    <mergeCell ref="AY897:AY900"/>
    <mergeCell ref="BA897:BA900"/>
    <mergeCell ref="BB897:BB900"/>
    <mergeCell ref="AZ890:AZ893"/>
    <mergeCell ref="AZ897:AZ900"/>
    <mergeCell ref="AY882:AY885"/>
    <mergeCell ref="BA882:BA885"/>
    <mergeCell ref="BB882:BB885"/>
    <mergeCell ref="AY886:AY889"/>
    <mergeCell ref="BA886:BA889"/>
    <mergeCell ref="BB886:BB889"/>
    <mergeCell ref="AZ882:AZ885"/>
    <mergeCell ref="AZ886:AZ889"/>
    <mergeCell ref="AY871:AY874"/>
    <mergeCell ref="BA871:BA874"/>
    <mergeCell ref="BB871:BB874"/>
    <mergeCell ref="AY875:AY878"/>
    <mergeCell ref="BA875:BA878"/>
    <mergeCell ref="BB875:BB878"/>
    <mergeCell ref="AZ871:AZ874"/>
    <mergeCell ref="AZ875:AZ878"/>
    <mergeCell ref="AY860:AY863"/>
    <mergeCell ref="BA860:BA863"/>
    <mergeCell ref="BB860:BB863"/>
    <mergeCell ref="AY867:AY870"/>
    <mergeCell ref="BA867:BA870"/>
    <mergeCell ref="BB867:BB870"/>
    <mergeCell ref="AZ860:AZ863"/>
    <mergeCell ref="AZ867:AZ870"/>
    <mergeCell ref="AY852:AY855"/>
    <mergeCell ref="BA852:BA855"/>
    <mergeCell ref="BB852:BB855"/>
    <mergeCell ref="AY856:AY859"/>
    <mergeCell ref="BA856:BA859"/>
    <mergeCell ref="BB856:BB859"/>
    <mergeCell ref="AZ852:AZ855"/>
    <mergeCell ref="AZ856:AZ859"/>
    <mergeCell ref="AY841:AY844"/>
    <mergeCell ref="BA841:BA844"/>
    <mergeCell ref="BB841:BB844"/>
    <mergeCell ref="AY845:AY848"/>
    <mergeCell ref="BA845:BA848"/>
    <mergeCell ref="BB845:BB848"/>
    <mergeCell ref="AZ841:AZ844"/>
    <mergeCell ref="AZ845:AZ848"/>
    <mergeCell ref="AY830:AY833"/>
    <mergeCell ref="BA830:BA833"/>
    <mergeCell ref="BB830:BB833"/>
    <mergeCell ref="AY837:AY840"/>
    <mergeCell ref="BA837:BA840"/>
    <mergeCell ref="BB837:BB840"/>
    <mergeCell ref="AZ830:AZ833"/>
    <mergeCell ref="AZ837:AZ840"/>
    <mergeCell ref="AY822:AY825"/>
    <mergeCell ref="BA822:BA825"/>
    <mergeCell ref="BB822:BB825"/>
    <mergeCell ref="AY826:AY829"/>
    <mergeCell ref="BA826:BA829"/>
    <mergeCell ref="BB826:BB829"/>
    <mergeCell ref="AZ822:AZ825"/>
    <mergeCell ref="AZ826:AZ829"/>
    <mergeCell ref="AY811:AY814"/>
    <mergeCell ref="BA811:BA814"/>
    <mergeCell ref="BB811:BB814"/>
    <mergeCell ref="AY815:AY818"/>
    <mergeCell ref="BA815:BA818"/>
    <mergeCell ref="BB815:BB818"/>
    <mergeCell ref="AZ811:AZ814"/>
    <mergeCell ref="AZ815:AZ818"/>
    <mergeCell ref="AY800:AY803"/>
    <mergeCell ref="BA800:BA803"/>
    <mergeCell ref="BB800:BB803"/>
    <mergeCell ref="AY807:AY810"/>
    <mergeCell ref="BA807:BA810"/>
    <mergeCell ref="BB807:BB810"/>
    <mergeCell ref="AZ800:AZ803"/>
    <mergeCell ref="AZ807:AZ810"/>
    <mergeCell ref="AY792:AY795"/>
    <mergeCell ref="BA792:BA795"/>
    <mergeCell ref="BB792:BB795"/>
    <mergeCell ref="AY796:AY799"/>
    <mergeCell ref="BA796:BA799"/>
    <mergeCell ref="BB796:BB799"/>
    <mergeCell ref="AZ792:AZ795"/>
    <mergeCell ref="AZ796:AZ799"/>
    <mergeCell ref="AY781:AY784"/>
    <mergeCell ref="BA781:BA784"/>
    <mergeCell ref="BB781:BB784"/>
    <mergeCell ref="AY785:AY788"/>
    <mergeCell ref="BA785:BA788"/>
    <mergeCell ref="BB785:BB788"/>
    <mergeCell ref="AZ781:AZ784"/>
    <mergeCell ref="AZ785:AZ788"/>
    <mergeCell ref="AY770:AY773"/>
    <mergeCell ref="BA770:BA773"/>
    <mergeCell ref="BB770:BB773"/>
    <mergeCell ref="AY777:AY780"/>
    <mergeCell ref="BA777:BA780"/>
    <mergeCell ref="BB777:BB780"/>
    <mergeCell ref="AZ770:AZ773"/>
    <mergeCell ref="AZ777:AZ780"/>
    <mergeCell ref="AY762:AY765"/>
    <mergeCell ref="BA762:BA765"/>
    <mergeCell ref="BB762:BB765"/>
    <mergeCell ref="AY766:AY769"/>
    <mergeCell ref="BA766:BA769"/>
    <mergeCell ref="BB766:BB769"/>
    <mergeCell ref="AZ762:AZ765"/>
    <mergeCell ref="AZ766:AZ769"/>
    <mergeCell ref="AY751:AY754"/>
    <mergeCell ref="BA751:BA754"/>
    <mergeCell ref="BB751:BB754"/>
    <mergeCell ref="AY755:AY758"/>
    <mergeCell ref="BA755:BA758"/>
    <mergeCell ref="BB755:BB758"/>
    <mergeCell ref="AZ751:AZ754"/>
    <mergeCell ref="AZ755:AZ758"/>
    <mergeCell ref="AY740:AY743"/>
    <mergeCell ref="BA740:BA743"/>
    <mergeCell ref="BB740:BB743"/>
    <mergeCell ref="AY747:AY750"/>
    <mergeCell ref="BA747:BA750"/>
    <mergeCell ref="BB747:BB750"/>
    <mergeCell ref="AZ740:AZ743"/>
    <mergeCell ref="AZ747:AZ750"/>
    <mergeCell ref="AY732:AY735"/>
    <mergeCell ref="BA732:BA735"/>
    <mergeCell ref="BB732:BB735"/>
    <mergeCell ref="AY736:AY739"/>
    <mergeCell ref="BA736:BA739"/>
    <mergeCell ref="BB736:BB739"/>
    <mergeCell ref="AZ732:AZ735"/>
    <mergeCell ref="AZ736:AZ739"/>
    <mergeCell ref="AY721:AY724"/>
    <mergeCell ref="BA721:BA724"/>
    <mergeCell ref="BB721:BB724"/>
    <mergeCell ref="AY725:AY728"/>
    <mergeCell ref="BA725:BA728"/>
    <mergeCell ref="BB725:BB728"/>
    <mergeCell ref="AZ721:AZ724"/>
    <mergeCell ref="AZ725:AZ728"/>
    <mergeCell ref="AY710:AY713"/>
    <mergeCell ref="BA710:BA713"/>
    <mergeCell ref="BB710:BB713"/>
    <mergeCell ref="AY717:AY720"/>
    <mergeCell ref="BA717:BA720"/>
    <mergeCell ref="BB717:BB720"/>
    <mergeCell ref="AZ710:AZ713"/>
    <mergeCell ref="AZ717:AZ720"/>
    <mergeCell ref="AY702:AY705"/>
    <mergeCell ref="BA702:BA705"/>
    <mergeCell ref="BB702:BB705"/>
    <mergeCell ref="AY706:AY709"/>
    <mergeCell ref="BA706:BA709"/>
    <mergeCell ref="BB706:BB709"/>
    <mergeCell ref="AZ702:AZ705"/>
    <mergeCell ref="AZ706:AZ709"/>
    <mergeCell ref="AY691:AY694"/>
    <mergeCell ref="BA691:BA694"/>
    <mergeCell ref="BB691:BB694"/>
    <mergeCell ref="AY695:AY698"/>
    <mergeCell ref="BA695:BA698"/>
    <mergeCell ref="BB695:BB698"/>
    <mergeCell ref="AZ691:AZ694"/>
    <mergeCell ref="AZ695:AZ698"/>
    <mergeCell ref="AY680:AY683"/>
    <mergeCell ref="BA680:BA683"/>
    <mergeCell ref="BB680:BB683"/>
    <mergeCell ref="AY687:AY690"/>
    <mergeCell ref="BA687:BA690"/>
    <mergeCell ref="BB687:BB690"/>
    <mergeCell ref="AZ680:AZ683"/>
    <mergeCell ref="AZ687:AZ690"/>
    <mergeCell ref="AY672:AY675"/>
    <mergeCell ref="BA672:BA675"/>
    <mergeCell ref="BB672:BB675"/>
    <mergeCell ref="AY676:AY679"/>
    <mergeCell ref="BA676:BA679"/>
    <mergeCell ref="BB676:BB679"/>
    <mergeCell ref="AZ672:AZ675"/>
    <mergeCell ref="AZ676:AZ679"/>
    <mergeCell ref="AY661:AY664"/>
    <mergeCell ref="BA661:BA664"/>
    <mergeCell ref="BB661:BB664"/>
    <mergeCell ref="AY665:AY668"/>
    <mergeCell ref="BA665:BA668"/>
    <mergeCell ref="BB665:BB668"/>
    <mergeCell ref="AZ661:AZ664"/>
    <mergeCell ref="AZ665:AZ668"/>
    <mergeCell ref="AY650:AY653"/>
    <mergeCell ref="BA650:BA653"/>
    <mergeCell ref="BB650:BB653"/>
    <mergeCell ref="AY657:AY660"/>
    <mergeCell ref="BA657:BA660"/>
    <mergeCell ref="BB657:BB660"/>
    <mergeCell ref="AZ650:AZ653"/>
    <mergeCell ref="AZ657:AZ660"/>
    <mergeCell ref="AY642:AY645"/>
    <mergeCell ref="BA642:BA645"/>
    <mergeCell ref="BB642:BB645"/>
    <mergeCell ref="AY646:AY649"/>
    <mergeCell ref="BA646:BA649"/>
    <mergeCell ref="BB646:BB649"/>
    <mergeCell ref="AZ642:AZ645"/>
    <mergeCell ref="AZ646:AZ649"/>
    <mergeCell ref="AY631:AY634"/>
    <mergeCell ref="BA631:BA634"/>
    <mergeCell ref="BB631:BB634"/>
    <mergeCell ref="AY635:AY638"/>
    <mergeCell ref="BA635:BA638"/>
    <mergeCell ref="BB635:BB638"/>
    <mergeCell ref="AZ631:AZ634"/>
    <mergeCell ref="AZ635:AZ638"/>
    <mergeCell ref="AY620:AY623"/>
    <mergeCell ref="BA620:BA623"/>
    <mergeCell ref="BB620:BB623"/>
    <mergeCell ref="AY627:AY630"/>
    <mergeCell ref="BA627:BA630"/>
    <mergeCell ref="BB627:BB630"/>
    <mergeCell ref="AZ620:AZ623"/>
    <mergeCell ref="AZ627:AZ630"/>
    <mergeCell ref="AY612:AY615"/>
    <mergeCell ref="BA612:BA615"/>
    <mergeCell ref="BB612:BB615"/>
    <mergeCell ref="AY616:AY619"/>
    <mergeCell ref="BA616:BA619"/>
    <mergeCell ref="BB616:BB619"/>
    <mergeCell ref="AZ612:AZ615"/>
    <mergeCell ref="AZ616:AZ619"/>
    <mergeCell ref="AY601:AY604"/>
    <mergeCell ref="BA601:BA604"/>
    <mergeCell ref="BB601:BB604"/>
    <mergeCell ref="AY605:AY608"/>
    <mergeCell ref="BA605:BA608"/>
    <mergeCell ref="BB605:BB608"/>
    <mergeCell ref="AZ601:AZ604"/>
    <mergeCell ref="AZ605:AZ608"/>
    <mergeCell ref="AY590:AY593"/>
    <mergeCell ref="BA590:BA593"/>
    <mergeCell ref="BB590:BB593"/>
    <mergeCell ref="AY597:AY600"/>
    <mergeCell ref="BA597:BA600"/>
    <mergeCell ref="BB597:BB600"/>
    <mergeCell ref="AZ590:AZ593"/>
    <mergeCell ref="AZ597:AZ600"/>
    <mergeCell ref="AY582:AY585"/>
    <mergeCell ref="BA582:BA585"/>
    <mergeCell ref="BB582:BB585"/>
    <mergeCell ref="AY586:AY589"/>
    <mergeCell ref="BA586:BA589"/>
    <mergeCell ref="BB586:BB589"/>
    <mergeCell ref="AZ582:AZ585"/>
    <mergeCell ref="AZ586:AZ589"/>
    <mergeCell ref="AY571:AY574"/>
    <mergeCell ref="BA571:BA574"/>
    <mergeCell ref="BB571:BB574"/>
    <mergeCell ref="AY575:AY578"/>
    <mergeCell ref="BA575:BA578"/>
    <mergeCell ref="BB575:BB578"/>
    <mergeCell ref="AZ571:AZ574"/>
    <mergeCell ref="AZ575:AZ578"/>
    <mergeCell ref="AY560:AY563"/>
    <mergeCell ref="BA560:BA563"/>
    <mergeCell ref="BB560:BB563"/>
    <mergeCell ref="AY567:AY570"/>
    <mergeCell ref="BA567:BA570"/>
    <mergeCell ref="BB567:BB570"/>
    <mergeCell ref="AZ560:AZ563"/>
    <mergeCell ref="AZ567:AZ570"/>
    <mergeCell ref="AY552:AY555"/>
    <mergeCell ref="BA552:BA555"/>
    <mergeCell ref="BB552:BB555"/>
    <mergeCell ref="AY556:AY559"/>
    <mergeCell ref="BA556:BA559"/>
    <mergeCell ref="BB556:BB559"/>
    <mergeCell ref="AZ552:AZ555"/>
    <mergeCell ref="AZ556:AZ559"/>
    <mergeCell ref="AY541:AY544"/>
    <mergeCell ref="BA541:BA544"/>
    <mergeCell ref="BB541:BB544"/>
    <mergeCell ref="AY545:AY548"/>
    <mergeCell ref="BA545:BA548"/>
    <mergeCell ref="BB545:BB548"/>
    <mergeCell ref="AZ541:AZ544"/>
    <mergeCell ref="AZ545:AZ548"/>
    <mergeCell ref="AY530:AY533"/>
    <mergeCell ref="BA530:BA533"/>
    <mergeCell ref="BB530:BB533"/>
    <mergeCell ref="AY537:AY540"/>
    <mergeCell ref="BA537:BA540"/>
    <mergeCell ref="BB537:BB540"/>
    <mergeCell ref="AZ530:AZ533"/>
    <mergeCell ref="AZ537:AZ540"/>
    <mergeCell ref="AY522:AY525"/>
    <mergeCell ref="BA522:BA525"/>
    <mergeCell ref="BB522:BB525"/>
    <mergeCell ref="AY526:AY529"/>
    <mergeCell ref="BA526:BA529"/>
    <mergeCell ref="BB526:BB529"/>
    <mergeCell ref="AZ522:AZ525"/>
    <mergeCell ref="AZ526:AZ529"/>
    <mergeCell ref="AY511:AY514"/>
    <mergeCell ref="BA511:BA514"/>
    <mergeCell ref="BB511:BB514"/>
    <mergeCell ref="AY515:AY518"/>
    <mergeCell ref="BA515:BA518"/>
    <mergeCell ref="BB515:BB518"/>
    <mergeCell ref="AZ511:AZ514"/>
    <mergeCell ref="AZ515:AZ518"/>
    <mergeCell ref="AY500:AY503"/>
    <mergeCell ref="BA500:BA503"/>
    <mergeCell ref="BB500:BB503"/>
    <mergeCell ref="AY507:AY510"/>
    <mergeCell ref="BA507:BA510"/>
    <mergeCell ref="BB507:BB510"/>
    <mergeCell ref="AZ500:AZ503"/>
    <mergeCell ref="AZ507:AZ510"/>
    <mergeCell ref="AY492:AY495"/>
    <mergeCell ref="BA492:BA495"/>
    <mergeCell ref="BB492:BB495"/>
    <mergeCell ref="AY496:AY499"/>
    <mergeCell ref="BA496:BA499"/>
    <mergeCell ref="BB496:BB499"/>
    <mergeCell ref="AZ492:AZ495"/>
    <mergeCell ref="AZ496:AZ499"/>
    <mergeCell ref="AY481:AY484"/>
    <mergeCell ref="BA481:BA484"/>
    <mergeCell ref="BB481:BB484"/>
    <mergeCell ref="AY485:AY488"/>
    <mergeCell ref="BA485:BA488"/>
    <mergeCell ref="BB485:BB488"/>
    <mergeCell ref="AZ481:AZ484"/>
    <mergeCell ref="AZ485:AZ488"/>
    <mergeCell ref="AY470:AY473"/>
    <mergeCell ref="BA470:BA473"/>
    <mergeCell ref="BB470:BB473"/>
    <mergeCell ref="AY477:AY480"/>
    <mergeCell ref="BA477:BA480"/>
    <mergeCell ref="BB477:BB480"/>
    <mergeCell ref="AZ470:AZ473"/>
    <mergeCell ref="AZ477:AZ480"/>
    <mergeCell ref="AY462:AY465"/>
    <mergeCell ref="BA462:BA465"/>
    <mergeCell ref="BB462:BB465"/>
    <mergeCell ref="AY466:AY469"/>
    <mergeCell ref="BA466:BA469"/>
    <mergeCell ref="BB466:BB469"/>
    <mergeCell ref="AZ462:AZ465"/>
    <mergeCell ref="AZ466:AZ469"/>
    <mergeCell ref="AY451:AY454"/>
    <mergeCell ref="BA451:BA454"/>
    <mergeCell ref="BB451:BB454"/>
    <mergeCell ref="AY455:AY458"/>
    <mergeCell ref="BA455:BA458"/>
    <mergeCell ref="BB455:BB458"/>
    <mergeCell ref="AZ451:AZ454"/>
    <mergeCell ref="AZ455:AZ458"/>
    <mergeCell ref="AY440:AY443"/>
    <mergeCell ref="BA440:BA443"/>
    <mergeCell ref="BB440:BB443"/>
    <mergeCell ref="AY447:AY450"/>
    <mergeCell ref="BA447:BA450"/>
    <mergeCell ref="BB447:BB450"/>
    <mergeCell ref="AZ440:AZ443"/>
    <mergeCell ref="AZ447:AZ450"/>
    <mergeCell ref="AY432:AY435"/>
    <mergeCell ref="BA432:BA435"/>
    <mergeCell ref="BB432:BB435"/>
    <mergeCell ref="AY436:AY439"/>
    <mergeCell ref="BA436:BA439"/>
    <mergeCell ref="BB436:BB439"/>
    <mergeCell ref="AZ432:AZ435"/>
    <mergeCell ref="AZ436:AZ439"/>
    <mergeCell ref="AY421:AY424"/>
    <mergeCell ref="BA421:BA424"/>
    <mergeCell ref="BB421:BB424"/>
    <mergeCell ref="AY425:AY428"/>
    <mergeCell ref="BA425:BA428"/>
    <mergeCell ref="BB425:BB428"/>
    <mergeCell ref="AZ421:AZ424"/>
    <mergeCell ref="AZ425:AZ428"/>
    <mergeCell ref="AY410:AY413"/>
    <mergeCell ref="BA410:BA413"/>
    <mergeCell ref="BB410:BB413"/>
    <mergeCell ref="AY417:AY420"/>
    <mergeCell ref="BA417:BA420"/>
    <mergeCell ref="BB417:BB420"/>
    <mergeCell ref="AZ410:AZ413"/>
    <mergeCell ref="AZ417:AZ420"/>
    <mergeCell ref="AY402:AY405"/>
    <mergeCell ref="BA402:BA405"/>
    <mergeCell ref="BB402:BB405"/>
    <mergeCell ref="AY406:AY409"/>
    <mergeCell ref="BA406:BA409"/>
    <mergeCell ref="BB406:BB409"/>
    <mergeCell ref="AZ402:AZ405"/>
    <mergeCell ref="AZ406:AZ409"/>
    <mergeCell ref="AY391:AY394"/>
    <mergeCell ref="BA391:BA394"/>
    <mergeCell ref="BB391:BB394"/>
    <mergeCell ref="AY395:AY398"/>
    <mergeCell ref="BA395:BA398"/>
    <mergeCell ref="BB395:BB398"/>
    <mergeCell ref="AZ391:AZ394"/>
    <mergeCell ref="AZ395:AZ398"/>
    <mergeCell ref="AY380:AY383"/>
    <mergeCell ref="BA380:BA383"/>
    <mergeCell ref="BB380:BB383"/>
    <mergeCell ref="AY387:AY390"/>
    <mergeCell ref="BA387:BA390"/>
    <mergeCell ref="BB387:BB390"/>
    <mergeCell ref="AZ380:AZ383"/>
    <mergeCell ref="AZ387:AZ390"/>
    <mergeCell ref="AY372:AY375"/>
    <mergeCell ref="BA372:BA375"/>
    <mergeCell ref="BB372:BB375"/>
    <mergeCell ref="AY376:AY379"/>
    <mergeCell ref="BA376:BA379"/>
    <mergeCell ref="BB376:BB379"/>
    <mergeCell ref="AZ372:AZ375"/>
    <mergeCell ref="AZ376:AZ379"/>
    <mergeCell ref="AY361:AY364"/>
    <mergeCell ref="BA361:BA364"/>
    <mergeCell ref="BB361:BB364"/>
    <mergeCell ref="AY365:AY368"/>
    <mergeCell ref="BA365:BA368"/>
    <mergeCell ref="BB365:BB368"/>
    <mergeCell ref="AZ361:AZ364"/>
    <mergeCell ref="AZ365:AZ368"/>
    <mergeCell ref="AY350:AY353"/>
    <mergeCell ref="BA350:BA353"/>
    <mergeCell ref="BB350:BB353"/>
    <mergeCell ref="AY357:AY360"/>
    <mergeCell ref="BA357:BA360"/>
    <mergeCell ref="BB357:BB360"/>
    <mergeCell ref="AZ350:AZ353"/>
    <mergeCell ref="AZ357:AZ360"/>
    <mergeCell ref="AY342:AY345"/>
    <mergeCell ref="BA342:BA345"/>
    <mergeCell ref="BB342:BB345"/>
    <mergeCell ref="AY346:AY349"/>
    <mergeCell ref="BA346:BA349"/>
    <mergeCell ref="BB346:BB349"/>
    <mergeCell ref="AZ342:AZ345"/>
    <mergeCell ref="AZ346:AZ349"/>
    <mergeCell ref="AY331:AY334"/>
    <mergeCell ref="BA331:BA334"/>
    <mergeCell ref="BB331:BB334"/>
    <mergeCell ref="AY335:AY338"/>
    <mergeCell ref="BA335:BA338"/>
    <mergeCell ref="BB335:BB338"/>
    <mergeCell ref="AZ331:AZ334"/>
    <mergeCell ref="AZ335:AZ338"/>
    <mergeCell ref="AY320:AY323"/>
    <mergeCell ref="BA320:BA323"/>
    <mergeCell ref="BB320:BB323"/>
    <mergeCell ref="AY327:AY330"/>
    <mergeCell ref="BA327:BA330"/>
    <mergeCell ref="BB327:BB330"/>
    <mergeCell ref="AZ320:AZ323"/>
    <mergeCell ref="AZ327:AZ330"/>
    <mergeCell ref="AY312:AY315"/>
    <mergeCell ref="BA312:BA315"/>
    <mergeCell ref="BB312:BB315"/>
    <mergeCell ref="AY316:AY319"/>
    <mergeCell ref="BA316:BA319"/>
    <mergeCell ref="BB316:BB319"/>
    <mergeCell ref="AZ312:AZ315"/>
    <mergeCell ref="AZ316:AZ319"/>
    <mergeCell ref="AY301:AY304"/>
    <mergeCell ref="BA301:BA304"/>
    <mergeCell ref="BB301:BB304"/>
    <mergeCell ref="AY305:AY308"/>
    <mergeCell ref="BA305:BA308"/>
    <mergeCell ref="BB305:BB308"/>
    <mergeCell ref="AZ301:AZ304"/>
    <mergeCell ref="AZ305:AZ308"/>
    <mergeCell ref="AY290:AY293"/>
    <mergeCell ref="BA290:BA293"/>
    <mergeCell ref="BB290:BB293"/>
    <mergeCell ref="AY297:AY300"/>
    <mergeCell ref="BA297:BA300"/>
    <mergeCell ref="BB297:BB300"/>
    <mergeCell ref="AZ290:AZ293"/>
    <mergeCell ref="AZ297:AZ300"/>
    <mergeCell ref="AY282:AY285"/>
    <mergeCell ref="BA282:BA285"/>
    <mergeCell ref="BB282:BB285"/>
    <mergeCell ref="AY286:AY289"/>
    <mergeCell ref="BA286:BA289"/>
    <mergeCell ref="BB286:BB289"/>
    <mergeCell ref="AZ282:AZ285"/>
    <mergeCell ref="AZ286:AZ289"/>
    <mergeCell ref="AY271:AY274"/>
    <mergeCell ref="BA271:BA274"/>
    <mergeCell ref="BB271:BB274"/>
    <mergeCell ref="AY275:AY278"/>
    <mergeCell ref="BA275:BA278"/>
    <mergeCell ref="BB275:BB278"/>
    <mergeCell ref="AZ271:AZ274"/>
    <mergeCell ref="AZ275:AZ278"/>
    <mergeCell ref="AY260:AY263"/>
    <mergeCell ref="BA260:BA263"/>
    <mergeCell ref="BB260:BB263"/>
    <mergeCell ref="AY267:AY270"/>
    <mergeCell ref="BA267:BA270"/>
    <mergeCell ref="BB267:BB270"/>
    <mergeCell ref="AZ260:AZ263"/>
    <mergeCell ref="AZ267:AZ270"/>
    <mergeCell ref="AY252:AY255"/>
    <mergeCell ref="BA252:BA255"/>
    <mergeCell ref="BB252:BB255"/>
    <mergeCell ref="AY256:AY259"/>
    <mergeCell ref="BA256:BA259"/>
    <mergeCell ref="BB256:BB259"/>
    <mergeCell ref="AZ252:AZ255"/>
    <mergeCell ref="AZ256:AZ259"/>
    <mergeCell ref="AY241:AY244"/>
    <mergeCell ref="BA241:BA244"/>
    <mergeCell ref="BB241:BB244"/>
    <mergeCell ref="AY245:AY248"/>
    <mergeCell ref="BA245:BA248"/>
    <mergeCell ref="BB245:BB248"/>
    <mergeCell ref="AZ241:AZ244"/>
    <mergeCell ref="AZ245:AZ248"/>
    <mergeCell ref="AY230:AY233"/>
    <mergeCell ref="BA230:BA233"/>
    <mergeCell ref="BB230:BB233"/>
    <mergeCell ref="AY237:AY240"/>
    <mergeCell ref="BA237:BA240"/>
    <mergeCell ref="BB237:BB240"/>
    <mergeCell ref="AZ230:AZ233"/>
    <mergeCell ref="AZ237:AZ240"/>
    <mergeCell ref="AY222:AY225"/>
    <mergeCell ref="BA222:BA225"/>
    <mergeCell ref="BB222:BB225"/>
    <mergeCell ref="AY226:AY229"/>
    <mergeCell ref="BA226:BA229"/>
    <mergeCell ref="BB226:BB229"/>
    <mergeCell ref="AZ222:AZ225"/>
    <mergeCell ref="AZ226:AZ229"/>
    <mergeCell ref="AY211:AY214"/>
    <mergeCell ref="BA211:BA214"/>
    <mergeCell ref="BB211:BB214"/>
    <mergeCell ref="AY215:AY218"/>
    <mergeCell ref="BA215:BA218"/>
    <mergeCell ref="BB215:BB218"/>
    <mergeCell ref="AZ211:AZ214"/>
    <mergeCell ref="AZ215:AZ218"/>
    <mergeCell ref="AY200:AY203"/>
    <mergeCell ref="BA200:BA203"/>
    <mergeCell ref="BB200:BB203"/>
    <mergeCell ref="AY207:AY210"/>
    <mergeCell ref="BA207:BA210"/>
    <mergeCell ref="BB207:BB210"/>
    <mergeCell ref="AZ200:AZ203"/>
    <mergeCell ref="AZ207:AZ210"/>
    <mergeCell ref="AY192:AY195"/>
    <mergeCell ref="BA192:BA195"/>
    <mergeCell ref="BB192:BB195"/>
    <mergeCell ref="AY196:AY199"/>
    <mergeCell ref="BA196:BA199"/>
    <mergeCell ref="BB196:BB199"/>
    <mergeCell ref="AZ192:AZ195"/>
    <mergeCell ref="AZ196:AZ199"/>
    <mergeCell ref="AY181:AY184"/>
    <mergeCell ref="BA181:BA184"/>
    <mergeCell ref="BB181:BB184"/>
    <mergeCell ref="AY185:AY188"/>
    <mergeCell ref="BA185:BA188"/>
    <mergeCell ref="BB185:BB188"/>
    <mergeCell ref="AZ181:AZ184"/>
    <mergeCell ref="AZ185:AZ188"/>
    <mergeCell ref="AY170:AY173"/>
    <mergeCell ref="BA170:BA173"/>
    <mergeCell ref="BB170:BB173"/>
    <mergeCell ref="AY177:AY180"/>
    <mergeCell ref="BA177:BA180"/>
    <mergeCell ref="BB177:BB180"/>
    <mergeCell ref="AZ170:AZ173"/>
    <mergeCell ref="AZ177:AZ180"/>
    <mergeCell ref="AY162:AY165"/>
    <mergeCell ref="BA162:BA165"/>
    <mergeCell ref="BB162:BB165"/>
    <mergeCell ref="AY166:AY169"/>
    <mergeCell ref="BA166:BA169"/>
    <mergeCell ref="BB166:BB169"/>
    <mergeCell ref="AZ162:AZ165"/>
    <mergeCell ref="AZ166:AZ169"/>
    <mergeCell ref="AY151:AY154"/>
    <mergeCell ref="BA151:BA154"/>
    <mergeCell ref="BB151:BB154"/>
    <mergeCell ref="AY155:AY158"/>
    <mergeCell ref="BA155:BA158"/>
    <mergeCell ref="BB155:BB158"/>
    <mergeCell ref="AZ151:AZ154"/>
    <mergeCell ref="AZ155:AZ158"/>
    <mergeCell ref="AY140:AY143"/>
    <mergeCell ref="BA140:BA143"/>
    <mergeCell ref="BB140:BB143"/>
    <mergeCell ref="AY147:AY150"/>
    <mergeCell ref="BA147:BA150"/>
    <mergeCell ref="BB147:BB150"/>
    <mergeCell ref="AZ140:AZ143"/>
    <mergeCell ref="AZ147:AZ150"/>
    <mergeCell ref="AY132:AY135"/>
    <mergeCell ref="BA132:BA135"/>
    <mergeCell ref="BB132:BB135"/>
    <mergeCell ref="AY136:AY139"/>
    <mergeCell ref="BA136:BA139"/>
    <mergeCell ref="BB136:BB139"/>
    <mergeCell ref="AZ132:AZ135"/>
    <mergeCell ref="AZ136:AZ139"/>
    <mergeCell ref="AY121:AY124"/>
    <mergeCell ref="BA121:BA124"/>
    <mergeCell ref="BB121:BB124"/>
    <mergeCell ref="AY125:AY128"/>
    <mergeCell ref="BA125:BA128"/>
    <mergeCell ref="BB125:BB128"/>
    <mergeCell ref="AZ121:AZ124"/>
    <mergeCell ref="AZ125:AZ128"/>
    <mergeCell ref="AY110:AY113"/>
    <mergeCell ref="BA110:BA113"/>
    <mergeCell ref="BB110:BB113"/>
    <mergeCell ref="AY117:AY120"/>
    <mergeCell ref="BA117:BA120"/>
    <mergeCell ref="BB117:BB120"/>
    <mergeCell ref="AZ110:AZ113"/>
    <mergeCell ref="AZ117:AZ120"/>
    <mergeCell ref="AY102:AY105"/>
    <mergeCell ref="BA102:BA105"/>
    <mergeCell ref="BB102:BB105"/>
    <mergeCell ref="AY106:AY109"/>
    <mergeCell ref="BA106:BA109"/>
    <mergeCell ref="BB106:BB109"/>
    <mergeCell ref="AZ102:AZ105"/>
    <mergeCell ref="AZ106:AZ109"/>
    <mergeCell ref="AY91:AY94"/>
    <mergeCell ref="BA91:BA94"/>
    <mergeCell ref="BB91:BB94"/>
    <mergeCell ref="AY95:AY98"/>
    <mergeCell ref="BA95:BA98"/>
    <mergeCell ref="BB95:BB98"/>
    <mergeCell ref="AZ95:AZ98"/>
    <mergeCell ref="AZ91:AZ94"/>
    <mergeCell ref="AY80:AY83"/>
    <mergeCell ref="BA80:BA83"/>
    <mergeCell ref="BB80:BB83"/>
    <mergeCell ref="AY87:AY90"/>
    <mergeCell ref="BA87:BA90"/>
    <mergeCell ref="BB87:BB90"/>
    <mergeCell ref="AZ80:AZ83"/>
    <mergeCell ref="AZ87:AZ90"/>
    <mergeCell ref="AY72:AY75"/>
    <mergeCell ref="BA72:BA75"/>
    <mergeCell ref="BB72:BB75"/>
    <mergeCell ref="AY76:AY79"/>
    <mergeCell ref="BA76:BA79"/>
    <mergeCell ref="BB76:BB79"/>
    <mergeCell ref="AZ72:AZ75"/>
    <mergeCell ref="AZ76:AZ79"/>
    <mergeCell ref="AY61:AY64"/>
    <mergeCell ref="BA61:BA64"/>
    <mergeCell ref="BB61:BB64"/>
    <mergeCell ref="AY65:AY68"/>
    <mergeCell ref="BA65:BA68"/>
    <mergeCell ref="BB65:BB68"/>
    <mergeCell ref="AZ61:AZ64"/>
    <mergeCell ref="AZ65:AZ68"/>
    <mergeCell ref="AY57:AY60"/>
    <mergeCell ref="BA57:BA60"/>
    <mergeCell ref="BB57:BB60"/>
    <mergeCell ref="AZ50:AZ53"/>
    <mergeCell ref="AZ57:AZ60"/>
    <mergeCell ref="AY42:AY45"/>
    <mergeCell ref="BA42:BA45"/>
    <mergeCell ref="BB42:BB45"/>
    <mergeCell ref="AY46:AY49"/>
    <mergeCell ref="BA46:BA49"/>
    <mergeCell ref="BB46:BB49"/>
    <mergeCell ref="AZ42:AZ45"/>
    <mergeCell ref="AZ46:AZ49"/>
    <mergeCell ref="AY31:AY34"/>
    <mergeCell ref="BA31:BA34"/>
    <mergeCell ref="BB31:BB34"/>
    <mergeCell ref="AY35:AY38"/>
    <mergeCell ref="BA35:BA38"/>
    <mergeCell ref="BB35:BB38"/>
    <mergeCell ref="AZ31:AZ34"/>
    <mergeCell ref="AZ35:AZ38"/>
    <mergeCell ref="AY20:AY23"/>
    <mergeCell ref="BA20:BA23"/>
    <mergeCell ref="BB20:BB23"/>
    <mergeCell ref="AY27:AY30"/>
    <mergeCell ref="BA27:BA30"/>
    <mergeCell ref="BB27:BB30"/>
    <mergeCell ref="AZ20:AZ23"/>
    <mergeCell ref="AZ27:AZ30"/>
    <mergeCell ref="AY12:AY15"/>
    <mergeCell ref="BA12:BA15"/>
    <mergeCell ref="BB12:BB15"/>
    <mergeCell ref="AY16:AY19"/>
    <mergeCell ref="BA16:BA19"/>
    <mergeCell ref="BB16:BB19"/>
    <mergeCell ref="AZ12:AZ15"/>
    <mergeCell ref="AZ16:AZ19"/>
    <mergeCell ref="AY50:AY53"/>
    <mergeCell ref="BA50:BA53"/>
    <mergeCell ref="BB50:BB53"/>
    <mergeCell ref="E55:G55"/>
    <mergeCell ref="E70:G70"/>
    <mergeCell ref="E85:G85"/>
    <mergeCell ref="E100:G100"/>
    <mergeCell ref="E115:G115"/>
    <mergeCell ref="E130:G130"/>
    <mergeCell ref="E745:G745"/>
    <mergeCell ref="E760:G760"/>
    <mergeCell ref="E775:G775"/>
    <mergeCell ref="E790:G790"/>
    <mergeCell ref="E805:G805"/>
    <mergeCell ref="AP942:AP945"/>
    <mergeCell ref="H944:H945"/>
    <mergeCell ref="L939:M939"/>
    <mergeCell ref="N939:O939"/>
    <mergeCell ref="P939:Q939"/>
    <mergeCell ref="E655:G655"/>
    <mergeCell ref="E670:G670"/>
    <mergeCell ref="E685:G685"/>
    <mergeCell ref="E700:G700"/>
    <mergeCell ref="E715:G715"/>
    <mergeCell ref="E730:G730"/>
    <mergeCell ref="E835:G835"/>
    <mergeCell ref="E940:G940"/>
    <mergeCell ref="E565:G565"/>
    <mergeCell ref="E580:G580"/>
    <mergeCell ref="E595:G595"/>
    <mergeCell ref="E610:G610"/>
    <mergeCell ref="E625:G625"/>
    <mergeCell ref="E640:G640"/>
    <mergeCell ref="E490:G490"/>
    <mergeCell ref="E505:G505"/>
    <mergeCell ref="E340:G340"/>
    <mergeCell ref="E355:G355"/>
    <mergeCell ref="E370:G370"/>
    <mergeCell ref="E385:G385"/>
    <mergeCell ref="E400:G400"/>
    <mergeCell ref="E415:G415"/>
    <mergeCell ref="E235:G235"/>
    <mergeCell ref="E250:G250"/>
    <mergeCell ref="E265:G265"/>
    <mergeCell ref="E280:G280"/>
    <mergeCell ref="E310:G310"/>
    <mergeCell ref="E325:G325"/>
    <mergeCell ref="E145:G145"/>
    <mergeCell ref="E160:G160"/>
    <mergeCell ref="E175:G175"/>
    <mergeCell ref="E190:G190"/>
    <mergeCell ref="E205:G205"/>
    <mergeCell ref="E220:G220"/>
    <mergeCell ref="AU950:AU953"/>
    <mergeCell ref="AV950:AV953"/>
    <mergeCell ref="AW950:AW953"/>
    <mergeCell ref="AX950:AX953"/>
    <mergeCell ref="C950:C953"/>
    <mergeCell ref="I950:I953"/>
    <mergeCell ref="J950:J953"/>
    <mergeCell ref="K950:K953"/>
    <mergeCell ref="AF950:AF953"/>
    <mergeCell ref="AG950:AG953"/>
    <mergeCell ref="E430:G430"/>
    <mergeCell ref="E445:G445"/>
    <mergeCell ref="E460:G460"/>
    <mergeCell ref="AO946:AO949"/>
    <mergeCell ref="H946:H947"/>
    <mergeCell ref="H948:H949"/>
    <mergeCell ref="AG942:AG945"/>
    <mergeCell ref="AJ942:AJ945"/>
    <mergeCell ref="AK942:AK945"/>
    <mergeCell ref="H942:H943"/>
    <mergeCell ref="AQ942:AQ945"/>
    <mergeCell ref="AR942:AR945"/>
    <mergeCell ref="AS942:AS945"/>
    <mergeCell ref="AS530:AS533"/>
    <mergeCell ref="AT522:AT525"/>
    <mergeCell ref="AU522:AU525"/>
    <mergeCell ref="AV522:AV525"/>
    <mergeCell ref="AW522:AW525"/>
    <mergeCell ref="AX522:AX525"/>
    <mergeCell ref="AU526:AU529"/>
    <mergeCell ref="AV526:AV529"/>
    <mergeCell ref="AW526:AW529"/>
    <mergeCell ref="C942:C945"/>
    <mergeCell ref="I942:I945"/>
    <mergeCell ref="J942:J945"/>
    <mergeCell ref="K942:K945"/>
    <mergeCell ref="AF942:AF945"/>
    <mergeCell ref="AP950:AP953"/>
    <mergeCell ref="AQ950:AQ953"/>
    <mergeCell ref="AR950:AR953"/>
    <mergeCell ref="AS950:AS953"/>
    <mergeCell ref="AT950:AT953"/>
    <mergeCell ref="H952:H953"/>
    <mergeCell ref="H950:H951"/>
    <mergeCell ref="AJ950:AJ953"/>
    <mergeCell ref="AK950:AK953"/>
    <mergeCell ref="AL950:AL953"/>
    <mergeCell ref="AM950:AM953"/>
    <mergeCell ref="AN950:AN953"/>
    <mergeCell ref="AO950:AO953"/>
    <mergeCell ref="H935:H936"/>
    <mergeCell ref="H937:H938"/>
    <mergeCell ref="AX946:AX949"/>
    <mergeCell ref="AL942:AL945"/>
    <mergeCell ref="AM942:AM945"/>
    <mergeCell ref="AN942:AN945"/>
    <mergeCell ref="AO942:AO945"/>
    <mergeCell ref="AQ935:AQ938"/>
    <mergeCell ref="AR935:AR938"/>
    <mergeCell ref="AS935:AS938"/>
    <mergeCell ref="AT935:AT938"/>
    <mergeCell ref="AM946:AM949"/>
    <mergeCell ref="AN946:AN949"/>
    <mergeCell ref="AT946:AT949"/>
    <mergeCell ref="C935:C938"/>
    <mergeCell ref="AF935:AF938"/>
    <mergeCell ref="AG935:AG938"/>
    <mergeCell ref="AJ935:AJ938"/>
    <mergeCell ref="AK935:AK938"/>
    <mergeCell ref="AL935:AL938"/>
    <mergeCell ref="AG946:AG949"/>
    <mergeCell ref="AJ946:AJ949"/>
    <mergeCell ref="AK946:AK949"/>
    <mergeCell ref="AU935:AU938"/>
    <mergeCell ref="AV935:AV938"/>
    <mergeCell ref="AW935:AW938"/>
    <mergeCell ref="AM935:AM938"/>
    <mergeCell ref="AN935:AN938"/>
    <mergeCell ref="AO935:AO938"/>
    <mergeCell ref="AP935:AP938"/>
    <mergeCell ref="C946:C949"/>
    <mergeCell ref="I946:I949"/>
    <mergeCell ref="AX942:AX945"/>
    <mergeCell ref="AL946:AL949"/>
    <mergeCell ref="I935:I938"/>
    <mergeCell ref="J935:J938"/>
    <mergeCell ref="K935:K938"/>
    <mergeCell ref="AX927:AX930"/>
    <mergeCell ref="AJ931:AJ934"/>
    <mergeCell ref="AK931:AK934"/>
    <mergeCell ref="AL931:AL934"/>
    <mergeCell ref="AM931:AM934"/>
    <mergeCell ref="AU946:AU949"/>
    <mergeCell ref="AV946:AV949"/>
    <mergeCell ref="AW946:AW949"/>
    <mergeCell ref="AT942:AT945"/>
    <mergeCell ref="AU942:AU945"/>
    <mergeCell ref="AV942:AV945"/>
    <mergeCell ref="AW942:AW945"/>
    <mergeCell ref="R939:S939"/>
    <mergeCell ref="AB939:AC939"/>
    <mergeCell ref="AP946:AP949"/>
    <mergeCell ref="AQ946:AQ949"/>
    <mergeCell ref="AR946:AR949"/>
    <mergeCell ref="AS946:AS949"/>
    <mergeCell ref="AX935:AX938"/>
    <mergeCell ref="J946:J949"/>
    <mergeCell ref="K946:K949"/>
    <mergeCell ref="AF946:AF949"/>
    <mergeCell ref="AX931:AX934"/>
    <mergeCell ref="AN931:AN934"/>
    <mergeCell ref="AO931:AO934"/>
    <mergeCell ref="AP931:AP934"/>
    <mergeCell ref="AQ931:AQ934"/>
    <mergeCell ref="AR931:AR934"/>
    <mergeCell ref="AS931:AS934"/>
    <mergeCell ref="C931:C934"/>
    <mergeCell ref="I931:I934"/>
    <mergeCell ref="J931:J934"/>
    <mergeCell ref="K931:K934"/>
    <mergeCell ref="AF931:AF934"/>
    <mergeCell ref="AG931:AG934"/>
    <mergeCell ref="H931:H932"/>
    <mergeCell ref="H933:H934"/>
    <mergeCell ref="H927:H928"/>
    <mergeCell ref="H929:H930"/>
    <mergeCell ref="E925:G925"/>
    <mergeCell ref="C927:C930"/>
    <mergeCell ref="I927:I930"/>
    <mergeCell ref="J927:J930"/>
    <mergeCell ref="K927:K930"/>
    <mergeCell ref="AF927:AF930"/>
    <mergeCell ref="AG927:AG930"/>
    <mergeCell ref="AT931:AT934"/>
    <mergeCell ref="AU931:AU934"/>
    <mergeCell ref="AV931:AV934"/>
    <mergeCell ref="AW931:AW934"/>
    <mergeCell ref="AV927:AV930"/>
    <mergeCell ref="AW927:AW930"/>
    <mergeCell ref="T924:U924"/>
    <mergeCell ref="V924:W924"/>
    <mergeCell ref="X924:Y924"/>
    <mergeCell ref="H916:H917"/>
    <mergeCell ref="H918:H919"/>
    <mergeCell ref="H920:H921"/>
    <mergeCell ref="H922:H923"/>
    <mergeCell ref="C920:C923"/>
    <mergeCell ref="I920:I923"/>
    <mergeCell ref="J920:J923"/>
    <mergeCell ref="K920:K923"/>
    <mergeCell ref="AF920:AF923"/>
    <mergeCell ref="AG920:AG923"/>
    <mergeCell ref="C916:C919"/>
    <mergeCell ref="I916:I919"/>
    <mergeCell ref="L924:M924"/>
    <mergeCell ref="N924:O924"/>
    <mergeCell ref="P924:Q924"/>
    <mergeCell ref="R924:S924"/>
    <mergeCell ref="AB924:AC924"/>
    <mergeCell ref="AJ920:AJ923"/>
    <mergeCell ref="AK920:AK923"/>
    <mergeCell ref="AL920:AL923"/>
    <mergeCell ref="AM920:AM923"/>
    <mergeCell ref="AP927:AP930"/>
    <mergeCell ref="AQ927:AQ930"/>
    <mergeCell ref="AR927:AR930"/>
    <mergeCell ref="AS927:AS930"/>
    <mergeCell ref="AT927:AT930"/>
    <mergeCell ref="AU927:AU930"/>
    <mergeCell ref="AJ927:AJ930"/>
    <mergeCell ref="AK927:AK930"/>
    <mergeCell ref="AT920:AT923"/>
    <mergeCell ref="AU920:AU923"/>
    <mergeCell ref="AV920:AV923"/>
    <mergeCell ref="AW920:AW923"/>
    <mergeCell ref="AX920:AX923"/>
    <mergeCell ref="AN920:AN923"/>
    <mergeCell ref="AO920:AO923"/>
    <mergeCell ref="AP920:AP923"/>
    <mergeCell ref="AQ920:AQ923"/>
    <mergeCell ref="AR920:AR923"/>
    <mergeCell ref="AS920:AS923"/>
    <mergeCell ref="AL927:AL930"/>
    <mergeCell ref="AM927:AM930"/>
    <mergeCell ref="AN927:AN930"/>
    <mergeCell ref="AO927:AO930"/>
    <mergeCell ref="J916:J919"/>
    <mergeCell ref="K916:K919"/>
    <mergeCell ref="AF916:AF919"/>
    <mergeCell ref="AG916:AG919"/>
    <mergeCell ref="AJ916:AJ919"/>
    <mergeCell ref="AK916:AK919"/>
    <mergeCell ref="AL916:AL919"/>
    <mergeCell ref="AR912:AR915"/>
    <mergeCell ref="AS912:AS915"/>
    <mergeCell ref="AT912:AT915"/>
    <mergeCell ref="AU912:AU915"/>
    <mergeCell ref="AV912:AV915"/>
    <mergeCell ref="AW912:AW915"/>
    <mergeCell ref="AL912:AL915"/>
    <mergeCell ref="AM912:AM915"/>
    <mergeCell ref="AN912:AN915"/>
    <mergeCell ref="AO912:AO915"/>
    <mergeCell ref="AP912:AP915"/>
    <mergeCell ref="AQ912:AQ915"/>
    <mergeCell ref="AT916:AT919"/>
    <mergeCell ref="AU916:AU919"/>
    <mergeCell ref="AV916:AV919"/>
    <mergeCell ref="AM916:AM919"/>
    <mergeCell ref="AW916:AW919"/>
    <mergeCell ref="L909:M909"/>
    <mergeCell ref="N909:O909"/>
    <mergeCell ref="P909:Q909"/>
    <mergeCell ref="R909:S909"/>
    <mergeCell ref="AB909:AC909"/>
    <mergeCell ref="AJ912:AJ915"/>
    <mergeCell ref="AK912:AK915"/>
    <mergeCell ref="AN916:AN919"/>
    <mergeCell ref="AO916:AO919"/>
    <mergeCell ref="AP916:AP919"/>
    <mergeCell ref="AQ916:AQ919"/>
    <mergeCell ref="AR916:AR919"/>
    <mergeCell ref="AS916:AS919"/>
    <mergeCell ref="AX912:AX915"/>
    <mergeCell ref="T909:U909"/>
    <mergeCell ref="V909:W909"/>
    <mergeCell ref="X909:Y909"/>
    <mergeCell ref="Z909:AA909"/>
    <mergeCell ref="AX916:AX919"/>
    <mergeCell ref="AM897:AM900"/>
    <mergeCell ref="AN897:AN900"/>
    <mergeCell ref="E910:G910"/>
    <mergeCell ref="AW886:AW889"/>
    <mergeCell ref="AQ897:AQ900"/>
    <mergeCell ref="AR897:AR900"/>
    <mergeCell ref="AS897:AS900"/>
    <mergeCell ref="AT897:AT900"/>
    <mergeCell ref="AU897:AU900"/>
    <mergeCell ref="AV897:AV900"/>
    <mergeCell ref="AW897:AW900"/>
    <mergeCell ref="AJ905:AJ908"/>
    <mergeCell ref="C912:C915"/>
    <mergeCell ref="I912:I915"/>
    <mergeCell ref="J912:J915"/>
    <mergeCell ref="K912:K915"/>
    <mergeCell ref="AF912:AF915"/>
    <mergeCell ref="AG912:AG915"/>
    <mergeCell ref="H912:H913"/>
    <mergeCell ref="H914:H915"/>
    <mergeCell ref="T894:U894"/>
    <mergeCell ref="V894:W894"/>
    <mergeCell ref="X894:Y894"/>
    <mergeCell ref="Z894:AA894"/>
    <mergeCell ref="AM890:AM893"/>
    <mergeCell ref="AN890:AN893"/>
    <mergeCell ref="AO890:AO893"/>
    <mergeCell ref="AP890:AP893"/>
    <mergeCell ref="AQ890:AQ893"/>
    <mergeCell ref="AK905:AK908"/>
    <mergeCell ref="AO897:AO900"/>
    <mergeCell ref="AP897:AP900"/>
    <mergeCell ref="C890:C893"/>
    <mergeCell ref="I890:I893"/>
    <mergeCell ref="J890:J893"/>
    <mergeCell ref="K890:K893"/>
    <mergeCell ref="AF890:AF893"/>
    <mergeCell ref="AG890:AG893"/>
    <mergeCell ref="AJ890:AJ893"/>
    <mergeCell ref="AK890:AK893"/>
    <mergeCell ref="C905:C908"/>
    <mergeCell ref="I905:I908"/>
    <mergeCell ref="J905:J908"/>
    <mergeCell ref="K905:K908"/>
    <mergeCell ref="AF905:AF908"/>
    <mergeCell ref="AG905:AG908"/>
    <mergeCell ref="C886:C889"/>
    <mergeCell ref="I886:I889"/>
    <mergeCell ref="J886:J889"/>
    <mergeCell ref="K886:K889"/>
    <mergeCell ref="AF886:AF889"/>
    <mergeCell ref="AG886:AG889"/>
    <mergeCell ref="AJ886:AJ889"/>
    <mergeCell ref="AK886:AK889"/>
    <mergeCell ref="AG901:AG904"/>
    <mergeCell ref="AJ901:AJ904"/>
    <mergeCell ref="AK901:AK904"/>
    <mergeCell ref="AX890:AX893"/>
    <mergeCell ref="H888:H889"/>
    <mergeCell ref="H890:H891"/>
    <mergeCell ref="H892:H893"/>
    <mergeCell ref="AL882:AL885"/>
    <mergeCell ref="AM882:AM885"/>
    <mergeCell ref="AN882:AN885"/>
    <mergeCell ref="AO882:AO885"/>
    <mergeCell ref="AP882:AP885"/>
    <mergeCell ref="AQ882:AQ885"/>
    <mergeCell ref="AR890:AR893"/>
    <mergeCell ref="AS890:AS893"/>
    <mergeCell ref="AT890:AT893"/>
    <mergeCell ref="AU890:AU893"/>
    <mergeCell ref="AV890:AV893"/>
    <mergeCell ref="AW890:AW893"/>
    <mergeCell ref="AL890:AL893"/>
    <mergeCell ref="AS886:AS889"/>
    <mergeCell ref="AT886:AT889"/>
    <mergeCell ref="AU886:AU889"/>
    <mergeCell ref="AV886:AV889"/>
    <mergeCell ref="AX886:AX889"/>
    <mergeCell ref="AL886:AL889"/>
    <mergeCell ref="AM886:AM889"/>
    <mergeCell ref="AN886:AN889"/>
    <mergeCell ref="AO886:AO889"/>
    <mergeCell ref="AP886:AP889"/>
    <mergeCell ref="AQ886:AQ889"/>
    <mergeCell ref="AR886:AR889"/>
    <mergeCell ref="AX882:AX885"/>
    <mergeCell ref="AJ875:AJ878"/>
    <mergeCell ref="AK875:AK878"/>
    <mergeCell ref="AL875:AL878"/>
    <mergeCell ref="AM875:AM878"/>
    <mergeCell ref="AN875:AN878"/>
    <mergeCell ref="AO875:AO878"/>
    <mergeCell ref="AK882:AK885"/>
    <mergeCell ref="AR882:AR885"/>
    <mergeCell ref="AS882:AS885"/>
    <mergeCell ref="AT882:AT885"/>
    <mergeCell ref="AU882:AU885"/>
    <mergeCell ref="AV882:AV885"/>
    <mergeCell ref="AW882:AW885"/>
    <mergeCell ref="E880:G880"/>
    <mergeCell ref="AW871:AW874"/>
    <mergeCell ref="AX871:AX874"/>
    <mergeCell ref="C875:C878"/>
    <mergeCell ref="I875:I878"/>
    <mergeCell ref="J875:J878"/>
    <mergeCell ref="K875:K878"/>
    <mergeCell ref="AF875:AF878"/>
    <mergeCell ref="AG875:AG878"/>
    <mergeCell ref="C882:C885"/>
    <mergeCell ref="I882:I885"/>
    <mergeCell ref="J882:J885"/>
    <mergeCell ref="K882:K885"/>
    <mergeCell ref="AF882:AF885"/>
    <mergeCell ref="AG882:AG885"/>
    <mergeCell ref="AU871:AU874"/>
    <mergeCell ref="AV871:AV874"/>
    <mergeCell ref="C871:C874"/>
    <mergeCell ref="I871:I874"/>
    <mergeCell ref="J871:J874"/>
    <mergeCell ref="K871:K874"/>
    <mergeCell ref="AF871:AF874"/>
    <mergeCell ref="AG871:AG874"/>
    <mergeCell ref="AJ871:AJ874"/>
    <mergeCell ref="AK871:AK874"/>
    <mergeCell ref="L879:M879"/>
    <mergeCell ref="N879:O879"/>
    <mergeCell ref="P879:Q879"/>
    <mergeCell ref="R879:S879"/>
    <mergeCell ref="AB879:AC879"/>
    <mergeCell ref="AJ882:AJ885"/>
    <mergeCell ref="AU867:AU870"/>
    <mergeCell ref="AV867:AV870"/>
    <mergeCell ref="AW867:AW870"/>
    <mergeCell ref="AX867:AX870"/>
    <mergeCell ref="AV875:AV878"/>
    <mergeCell ref="AW875:AW878"/>
    <mergeCell ref="AX875:AX878"/>
    <mergeCell ref="AL867:AL870"/>
    <mergeCell ref="AM867:AM870"/>
    <mergeCell ref="AN867:AN870"/>
    <mergeCell ref="AO867:AO870"/>
    <mergeCell ref="AP867:AP870"/>
    <mergeCell ref="AQ867:AQ870"/>
    <mergeCell ref="AR867:AR870"/>
    <mergeCell ref="AP875:AP878"/>
    <mergeCell ref="AQ875:AQ878"/>
    <mergeCell ref="AR875:AR878"/>
    <mergeCell ref="AS875:AS878"/>
    <mergeCell ref="AT875:AT878"/>
    <mergeCell ref="AU875:AU878"/>
    <mergeCell ref="I867:I870"/>
    <mergeCell ref="J867:J870"/>
    <mergeCell ref="K867:K870"/>
    <mergeCell ref="AF867:AF870"/>
    <mergeCell ref="AG867:AG870"/>
    <mergeCell ref="AR871:AR874"/>
    <mergeCell ref="AS871:AS874"/>
    <mergeCell ref="AT871:AT874"/>
    <mergeCell ref="L864:M864"/>
    <mergeCell ref="N864:O864"/>
    <mergeCell ref="P864:Q864"/>
    <mergeCell ref="R864:S864"/>
    <mergeCell ref="AB864:AC864"/>
    <mergeCell ref="AJ867:AJ870"/>
    <mergeCell ref="AK867:AK870"/>
    <mergeCell ref="AL871:AL874"/>
    <mergeCell ref="AM871:AM874"/>
    <mergeCell ref="AN871:AN874"/>
    <mergeCell ref="AO871:AO874"/>
    <mergeCell ref="AP871:AP874"/>
    <mergeCell ref="AQ871:AQ874"/>
    <mergeCell ref="AS867:AS870"/>
    <mergeCell ref="AT867:AT870"/>
    <mergeCell ref="AX852:AX855"/>
    <mergeCell ref="AU856:AU859"/>
    <mergeCell ref="AV856:AV859"/>
    <mergeCell ref="AW860:AW863"/>
    <mergeCell ref="AX860:AX863"/>
    <mergeCell ref="AL852:AL855"/>
    <mergeCell ref="AM852:AM855"/>
    <mergeCell ref="AN852:AN855"/>
    <mergeCell ref="AO852:AO855"/>
    <mergeCell ref="AP852:AP855"/>
    <mergeCell ref="AQ852:AQ855"/>
    <mergeCell ref="AR852:AR855"/>
    <mergeCell ref="AS852:AS855"/>
    <mergeCell ref="AQ860:AQ863"/>
    <mergeCell ref="AR860:AR863"/>
    <mergeCell ref="AS860:AS863"/>
    <mergeCell ref="AT860:AT863"/>
    <mergeCell ref="AU860:AU863"/>
    <mergeCell ref="AV860:AV863"/>
    <mergeCell ref="AL860:AL863"/>
    <mergeCell ref="AM860:AM863"/>
    <mergeCell ref="AN860:AN863"/>
    <mergeCell ref="AO860:AO863"/>
    <mergeCell ref="AP860:AP863"/>
    <mergeCell ref="AW856:AW859"/>
    <mergeCell ref="AX856:AX859"/>
    <mergeCell ref="C830:C833"/>
    <mergeCell ref="I830:I833"/>
    <mergeCell ref="J830:J833"/>
    <mergeCell ref="K830:K833"/>
    <mergeCell ref="AF830:AF833"/>
    <mergeCell ref="C852:C855"/>
    <mergeCell ref="I852:I855"/>
    <mergeCell ref="J852:J855"/>
    <mergeCell ref="K852:K855"/>
    <mergeCell ref="AF852:AF855"/>
    <mergeCell ref="AG852:AG855"/>
    <mergeCell ref="L849:M849"/>
    <mergeCell ref="N849:O849"/>
    <mergeCell ref="P849:Q849"/>
    <mergeCell ref="R849:S849"/>
    <mergeCell ref="AB849:AC849"/>
    <mergeCell ref="C826:C829"/>
    <mergeCell ref="I826:I829"/>
    <mergeCell ref="J826:J829"/>
    <mergeCell ref="K826:K829"/>
    <mergeCell ref="AF826:AF829"/>
    <mergeCell ref="AG826:AG829"/>
    <mergeCell ref="AG830:AG833"/>
    <mergeCell ref="T834:U834"/>
    <mergeCell ref="V834:W834"/>
    <mergeCell ref="X834:Y834"/>
    <mergeCell ref="Z834:AA834"/>
    <mergeCell ref="AW822:AW825"/>
    <mergeCell ref="AU830:AU833"/>
    <mergeCell ref="AV830:AV833"/>
    <mergeCell ref="AW830:AW833"/>
    <mergeCell ref="AX830:AX833"/>
    <mergeCell ref="AL822:AL825"/>
    <mergeCell ref="AM822:AM825"/>
    <mergeCell ref="AN822:AN825"/>
    <mergeCell ref="AO822:AO825"/>
    <mergeCell ref="AP822:AP825"/>
    <mergeCell ref="AQ822:AQ825"/>
    <mergeCell ref="AO830:AO833"/>
    <mergeCell ref="AP830:AP833"/>
    <mergeCell ref="AQ830:AQ833"/>
    <mergeCell ref="AR830:AR833"/>
    <mergeCell ref="AS830:AS833"/>
    <mergeCell ref="AT830:AT833"/>
    <mergeCell ref="AX822:AX825"/>
    <mergeCell ref="AU826:AU829"/>
    <mergeCell ref="AV826:AV829"/>
    <mergeCell ref="AL830:AL833"/>
    <mergeCell ref="AM830:AM833"/>
    <mergeCell ref="AN830:AN833"/>
    <mergeCell ref="AW826:AW829"/>
    <mergeCell ref="AX826:AX829"/>
    <mergeCell ref="AJ830:AJ833"/>
    <mergeCell ref="AK830:AK833"/>
    <mergeCell ref="AQ826:AQ829"/>
    <mergeCell ref="AR826:AR829"/>
    <mergeCell ref="AS826:AS829"/>
    <mergeCell ref="AT826:AT829"/>
    <mergeCell ref="L819:M819"/>
    <mergeCell ref="N819:O819"/>
    <mergeCell ref="P819:Q819"/>
    <mergeCell ref="R819:S819"/>
    <mergeCell ref="AB819:AC819"/>
    <mergeCell ref="AJ822:AJ825"/>
    <mergeCell ref="AK826:AK829"/>
    <mergeCell ref="AL826:AL829"/>
    <mergeCell ref="AM826:AM829"/>
    <mergeCell ref="AN826:AN829"/>
    <mergeCell ref="AO826:AO829"/>
    <mergeCell ref="AP826:AP829"/>
    <mergeCell ref="AR822:AR825"/>
    <mergeCell ref="AS822:AS825"/>
    <mergeCell ref="AT822:AT825"/>
    <mergeCell ref="AJ826:AJ829"/>
    <mergeCell ref="T819:U819"/>
    <mergeCell ref="V819:W819"/>
    <mergeCell ref="X819:Y819"/>
    <mergeCell ref="Z819:AA819"/>
    <mergeCell ref="C807:C810"/>
    <mergeCell ref="I807:I810"/>
    <mergeCell ref="AS811:AS814"/>
    <mergeCell ref="AT811:AT814"/>
    <mergeCell ref="AX811:AX814"/>
    <mergeCell ref="C815:C818"/>
    <mergeCell ref="I815:I818"/>
    <mergeCell ref="J815:J818"/>
    <mergeCell ref="K815:K818"/>
    <mergeCell ref="AF815:AF818"/>
    <mergeCell ref="AG815:AG818"/>
    <mergeCell ref="AJ815:AJ818"/>
    <mergeCell ref="AK822:AK825"/>
    <mergeCell ref="E820:G820"/>
    <mergeCell ref="AU811:AU814"/>
    <mergeCell ref="AV811:AV814"/>
    <mergeCell ref="AW811:AW814"/>
    <mergeCell ref="AN811:AN814"/>
    <mergeCell ref="AO811:AO814"/>
    <mergeCell ref="AP811:AP814"/>
    <mergeCell ref="AQ811:AQ814"/>
    <mergeCell ref="AR811:AR814"/>
    <mergeCell ref="C822:C825"/>
    <mergeCell ref="I822:I825"/>
    <mergeCell ref="J822:J825"/>
    <mergeCell ref="K822:K825"/>
    <mergeCell ref="AF822:AF825"/>
    <mergeCell ref="AG822:AG825"/>
    <mergeCell ref="AL811:AL814"/>
    <mergeCell ref="AM811:AM814"/>
    <mergeCell ref="AU822:AU825"/>
    <mergeCell ref="AV822:AV825"/>
    <mergeCell ref="AW815:AW818"/>
    <mergeCell ref="AX815:AX818"/>
    <mergeCell ref="C811:C814"/>
    <mergeCell ref="I811:I814"/>
    <mergeCell ref="J811:J814"/>
    <mergeCell ref="K811:K814"/>
    <mergeCell ref="AF811:AF814"/>
    <mergeCell ref="AG811:AG814"/>
    <mergeCell ref="AJ811:AJ814"/>
    <mergeCell ref="AK811:AK814"/>
    <mergeCell ref="AQ815:AQ818"/>
    <mergeCell ref="AR815:AR818"/>
    <mergeCell ref="AS815:AS818"/>
    <mergeCell ref="AT815:AT818"/>
    <mergeCell ref="AU815:AU818"/>
    <mergeCell ref="AV815:AV818"/>
    <mergeCell ref="AK815:AK818"/>
    <mergeCell ref="AL815:AL818"/>
    <mergeCell ref="AM815:AM818"/>
    <mergeCell ref="AN815:AN818"/>
    <mergeCell ref="AO815:AO818"/>
    <mergeCell ref="AP815:AP818"/>
    <mergeCell ref="AX796:AX799"/>
    <mergeCell ref="J807:J810"/>
    <mergeCell ref="K807:K810"/>
    <mergeCell ref="AF807:AF810"/>
    <mergeCell ref="AG807:AG810"/>
    <mergeCell ref="AJ807:AJ810"/>
    <mergeCell ref="AN807:AN810"/>
    <mergeCell ref="AO807:AO810"/>
    <mergeCell ref="AP807:AP810"/>
    <mergeCell ref="AQ807:AQ810"/>
    <mergeCell ref="AR807:AR810"/>
    <mergeCell ref="AU796:AU799"/>
    <mergeCell ref="AS807:AS810"/>
    <mergeCell ref="AT807:AT810"/>
    <mergeCell ref="AU807:AU810"/>
    <mergeCell ref="AS800:AS803"/>
    <mergeCell ref="AT800:AT803"/>
    <mergeCell ref="AU800:AU803"/>
    <mergeCell ref="L804:M804"/>
    <mergeCell ref="N804:O804"/>
    <mergeCell ref="P804:Q804"/>
    <mergeCell ref="R804:S804"/>
    <mergeCell ref="AB804:AC804"/>
    <mergeCell ref="AL807:AL810"/>
    <mergeCell ref="AM807:AM810"/>
    <mergeCell ref="AK807:AK810"/>
    <mergeCell ref="T804:U804"/>
    <mergeCell ref="V804:W804"/>
    <mergeCell ref="X804:Y804"/>
    <mergeCell ref="Z804:AA804"/>
    <mergeCell ref="C800:C803"/>
    <mergeCell ref="I800:I803"/>
    <mergeCell ref="J800:J803"/>
    <mergeCell ref="K800:K803"/>
    <mergeCell ref="AF800:AF803"/>
    <mergeCell ref="AG800:AG803"/>
    <mergeCell ref="H802:H803"/>
    <mergeCell ref="AJ796:AJ799"/>
    <mergeCell ref="AK796:AK799"/>
    <mergeCell ref="AL796:AL799"/>
    <mergeCell ref="L774:M774"/>
    <mergeCell ref="N774:O774"/>
    <mergeCell ref="P774:Q774"/>
    <mergeCell ref="R774:S774"/>
    <mergeCell ref="AB774:AC774"/>
    <mergeCell ref="AJ781:AJ784"/>
    <mergeCell ref="AK781:AK784"/>
    <mergeCell ref="C796:C799"/>
    <mergeCell ref="H800:H801"/>
    <mergeCell ref="I796:I799"/>
    <mergeCell ref="J796:J799"/>
    <mergeCell ref="K796:K799"/>
    <mergeCell ref="AF796:AF799"/>
    <mergeCell ref="AG796:AG799"/>
    <mergeCell ref="AL800:AL803"/>
    <mergeCell ref="T774:U774"/>
    <mergeCell ref="V774:W774"/>
    <mergeCell ref="X774:Y774"/>
    <mergeCell ref="Z774:AA774"/>
    <mergeCell ref="T789:U789"/>
    <mergeCell ref="V789:W789"/>
    <mergeCell ref="X789:Y789"/>
    <mergeCell ref="AX777:AX780"/>
    <mergeCell ref="AU781:AU784"/>
    <mergeCell ref="AV781:AV784"/>
    <mergeCell ref="AW781:AW784"/>
    <mergeCell ref="AX781:AX784"/>
    <mergeCell ref="C785:C788"/>
    <mergeCell ref="I785:I788"/>
    <mergeCell ref="J785:J788"/>
    <mergeCell ref="K785:K788"/>
    <mergeCell ref="AF785:AF788"/>
    <mergeCell ref="AG785:AG788"/>
    <mergeCell ref="H785:H786"/>
    <mergeCell ref="H787:H788"/>
    <mergeCell ref="C781:C784"/>
    <mergeCell ref="I781:I784"/>
    <mergeCell ref="J781:J784"/>
    <mergeCell ref="K781:K784"/>
    <mergeCell ref="AF781:AF784"/>
    <mergeCell ref="AG781:AG784"/>
    <mergeCell ref="AQ777:AQ780"/>
    <mergeCell ref="AS777:AS780"/>
    <mergeCell ref="I777:I780"/>
    <mergeCell ref="J777:J780"/>
    <mergeCell ref="K777:K780"/>
    <mergeCell ref="AF777:AF780"/>
    <mergeCell ref="AG777:AG780"/>
    <mergeCell ref="AJ777:AJ780"/>
    <mergeCell ref="AV766:AV769"/>
    <mergeCell ref="AS770:AS773"/>
    <mergeCell ref="AT770:AT773"/>
    <mergeCell ref="AU770:AU773"/>
    <mergeCell ref="AV770:AV773"/>
    <mergeCell ref="AL792:AL795"/>
    <mergeCell ref="AM792:AM795"/>
    <mergeCell ref="AN792:AN795"/>
    <mergeCell ref="AO792:AO795"/>
    <mergeCell ref="AP792:AP795"/>
    <mergeCell ref="AQ792:AQ795"/>
    <mergeCell ref="AU785:AU788"/>
    <mergeCell ref="AV785:AV788"/>
    <mergeCell ref="AW785:AW788"/>
    <mergeCell ref="C792:C795"/>
    <mergeCell ref="I792:I795"/>
    <mergeCell ref="J792:J795"/>
    <mergeCell ref="K792:K795"/>
    <mergeCell ref="AF792:AF795"/>
    <mergeCell ref="AG792:AG795"/>
    <mergeCell ref="AJ792:AJ795"/>
    <mergeCell ref="AU792:AU795"/>
    <mergeCell ref="AV792:AV795"/>
    <mergeCell ref="AW792:AW795"/>
    <mergeCell ref="AW777:AW780"/>
    <mergeCell ref="L789:M789"/>
    <mergeCell ref="N789:O789"/>
    <mergeCell ref="P789:Q789"/>
    <mergeCell ref="R789:S789"/>
    <mergeCell ref="AB789:AC789"/>
    <mergeCell ref="AQ766:AQ769"/>
    <mergeCell ref="AR766:AR769"/>
    <mergeCell ref="AV762:AV765"/>
    <mergeCell ref="AW770:AW773"/>
    <mergeCell ref="AQ762:AQ765"/>
    <mergeCell ref="AR762:AR765"/>
    <mergeCell ref="AX770:AX773"/>
    <mergeCell ref="C762:C765"/>
    <mergeCell ref="I762:I765"/>
    <mergeCell ref="J762:J765"/>
    <mergeCell ref="K762:K765"/>
    <mergeCell ref="AF762:AF765"/>
    <mergeCell ref="AG762:AG765"/>
    <mergeCell ref="AM770:AM773"/>
    <mergeCell ref="AN770:AN773"/>
    <mergeCell ref="AO770:AO773"/>
    <mergeCell ref="AP770:AP773"/>
    <mergeCell ref="AQ770:AQ773"/>
    <mergeCell ref="AR770:AR773"/>
    <mergeCell ref="K770:K773"/>
    <mergeCell ref="AF770:AF773"/>
    <mergeCell ref="AG770:AG773"/>
    <mergeCell ref="AJ770:AJ773"/>
    <mergeCell ref="AK770:AK773"/>
    <mergeCell ref="AL770:AL773"/>
    <mergeCell ref="AW766:AW769"/>
    <mergeCell ref="AX766:AX769"/>
    <mergeCell ref="AL762:AL765"/>
    <mergeCell ref="AM762:AM765"/>
    <mergeCell ref="AN762:AN765"/>
    <mergeCell ref="AO762:AO765"/>
    <mergeCell ref="AP762:AP765"/>
    <mergeCell ref="AW762:AW765"/>
    <mergeCell ref="AX762:AX765"/>
    <mergeCell ref="AS766:AS769"/>
    <mergeCell ref="AT766:AT769"/>
    <mergeCell ref="AU766:AU769"/>
    <mergeCell ref="AU755:AU758"/>
    <mergeCell ref="AJ766:AJ769"/>
    <mergeCell ref="AK766:AK769"/>
    <mergeCell ref="AL766:AL769"/>
    <mergeCell ref="AM766:AM769"/>
    <mergeCell ref="AN766:AN769"/>
    <mergeCell ref="AO766:AO769"/>
    <mergeCell ref="C766:C769"/>
    <mergeCell ref="I766:I769"/>
    <mergeCell ref="J766:J769"/>
    <mergeCell ref="K766:K769"/>
    <mergeCell ref="AF766:AF769"/>
    <mergeCell ref="AG766:AG769"/>
    <mergeCell ref="AJ762:AJ765"/>
    <mergeCell ref="AK762:AK765"/>
    <mergeCell ref="AS762:AS765"/>
    <mergeCell ref="AT762:AT765"/>
    <mergeCell ref="AU762:AU765"/>
    <mergeCell ref="AP766:AP769"/>
    <mergeCell ref="T759:U759"/>
    <mergeCell ref="V759:W759"/>
    <mergeCell ref="X759:Y759"/>
    <mergeCell ref="Z759:AA759"/>
    <mergeCell ref="L759:M759"/>
    <mergeCell ref="N759:O759"/>
    <mergeCell ref="P759:Q759"/>
    <mergeCell ref="R759:S759"/>
    <mergeCell ref="AB759:AC759"/>
    <mergeCell ref="AM755:AM758"/>
    <mergeCell ref="AV755:AV758"/>
    <mergeCell ref="AW755:AW758"/>
    <mergeCell ref="AX755:AX758"/>
    <mergeCell ref="K751:K754"/>
    <mergeCell ref="AF751:AF754"/>
    <mergeCell ref="AG751:AG754"/>
    <mergeCell ref="AJ751:AJ754"/>
    <mergeCell ref="AK751:AK754"/>
    <mergeCell ref="AL751:AL754"/>
    <mergeCell ref="AM751:AM754"/>
    <mergeCell ref="C755:C758"/>
    <mergeCell ref="I755:I758"/>
    <mergeCell ref="J755:J758"/>
    <mergeCell ref="K755:K758"/>
    <mergeCell ref="AF755:AF758"/>
    <mergeCell ref="AG755:AG758"/>
    <mergeCell ref="AJ755:AJ758"/>
    <mergeCell ref="AK755:AK758"/>
    <mergeCell ref="AL755:AL758"/>
    <mergeCell ref="AQ751:AQ754"/>
    <mergeCell ref="AR751:AR754"/>
    <mergeCell ref="AS751:AS754"/>
    <mergeCell ref="AT751:AT754"/>
    <mergeCell ref="AU751:AU754"/>
    <mergeCell ref="AV751:AV754"/>
    <mergeCell ref="AN751:AN754"/>
    <mergeCell ref="AO751:AO754"/>
    <mergeCell ref="AP751:AP754"/>
    <mergeCell ref="AU747:AU750"/>
    <mergeCell ref="AV747:AV750"/>
    <mergeCell ref="AW747:AW750"/>
    <mergeCell ref="AX747:AX750"/>
    <mergeCell ref="AX751:AX754"/>
    <mergeCell ref="AJ747:AJ750"/>
    <mergeCell ref="AK747:AK750"/>
    <mergeCell ref="AL747:AL750"/>
    <mergeCell ref="AM747:AM750"/>
    <mergeCell ref="H757:H758"/>
    <mergeCell ref="H755:H756"/>
    <mergeCell ref="L744:M744"/>
    <mergeCell ref="N744:O744"/>
    <mergeCell ref="P744:Q744"/>
    <mergeCell ref="R744:S744"/>
    <mergeCell ref="AO755:AO758"/>
    <mergeCell ref="AP755:AP758"/>
    <mergeCell ref="AQ755:AQ758"/>
    <mergeCell ref="AR755:AR758"/>
    <mergeCell ref="AS755:AS758"/>
    <mergeCell ref="AT755:AT758"/>
    <mergeCell ref="AW751:AW754"/>
    <mergeCell ref="T744:U744"/>
    <mergeCell ref="V744:W744"/>
    <mergeCell ref="X744:Y744"/>
    <mergeCell ref="Z744:AA744"/>
    <mergeCell ref="AT747:AT750"/>
    <mergeCell ref="H747:H748"/>
    <mergeCell ref="H749:H750"/>
    <mergeCell ref="H751:H752"/>
    <mergeCell ref="H753:H754"/>
    <mergeCell ref="AN755:AN758"/>
    <mergeCell ref="AO740:AO743"/>
    <mergeCell ref="AP740:AP743"/>
    <mergeCell ref="AQ740:AQ743"/>
    <mergeCell ref="AR740:AR743"/>
    <mergeCell ref="AN747:AN750"/>
    <mergeCell ref="AO747:AO750"/>
    <mergeCell ref="AP747:AP750"/>
    <mergeCell ref="AQ747:AQ750"/>
    <mergeCell ref="AR747:AR750"/>
    <mergeCell ref="AS747:AS750"/>
    <mergeCell ref="C747:C750"/>
    <mergeCell ref="I747:I750"/>
    <mergeCell ref="J747:J750"/>
    <mergeCell ref="K747:K750"/>
    <mergeCell ref="AF747:AF750"/>
    <mergeCell ref="AG747:AG750"/>
    <mergeCell ref="AB744:AC744"/>
    <mergeCell ref="AV725:AV728"/>
    <mergeCell ref="C736:C739"/>
    <mergeCell ref="I736:I739"/>
    <mergeCell ref="J736:J739"/>
    <mergeCell ref="K736:K739"/>
    <mergeCell ref="AF736:AF739"/>
    <mergeCell ref="AG736:AG739"/>
    <mergeCell ref="AJ736:AJ739"/>
    <mergeCell ref="AK736:AK739"/>
    <mergeCell ref="AL736:AL739"/>
    <mergeCell ref="AS740:AS743"/>
    <mergeCell ref="AT740:AT743"/>
    <mergeCell ref="AU740:AU743"/>
    <mergeCell ref="AV740:AV743"/>
    <mergeCell ref="AW740:AW743"/>
    <mergeCell ref="AX740:AX743"/>
    <mergeCell ref="AR721:AR724"/>
    <mergeCell ref="AX736:AX739"/>
    <mergeCell ref="K740:K743"/>
    <mergeCell ref="AF740:AF743"/>
    <mergeCell ref="AG740:AG743"/>
    <mergeCell ref="AJ740:AJ743"/>
    <mergeCell ref="AK740:AK743"/>
    <mergeCell ref="AL740:AL743"/>
    <mergeCell ref="AM740:AM743"/>
    <mergeCell ref="AN740:AN743"/>
    <mergeCell ref="AV736:AV739"/>
    <mergeCell ref="AW736:AW739"/>
    <mergeCell ref="AJ721:AJ724"/>
    <mergeCell ref="AK721:AK724"/>
    <mergeCell ref="AL721:AL724"/>
    <mergeCell ref="AM721:AM724"/>
    <mergeCell ref="AT732:AT735"/>
    <mergeCell ref="AU732:AU735"/>
    <mergeCell ref="AV732:AV735"/>
    <mergeCell ref="AW732:AW735"/>
    <mergeCell ref="AX732:AX735"/>
    <mergeCell ref="AS736:AS739"/>
    <mergeCell ref="AT736:AT739"/>
    <mergeCell ref="C732:C735"/>
    <mergeCell ref="I732:I735"/>
    <mergeCell ref="J732:J735"/>
    <mergeCell ref="K732:K735"/>
    <mergeCell ref="AF732:AF735"/>
    <mergeCell ref="AG732:AG735"/>
    <mergeCell ref="AJ732:AJ735"/>
    <mergeCell ref="AK732:AK735"/>
    <mergeCell ref="AM736:AM739"/>
    <mergeCell ref="AN736:AN739"/>
    <mergeCell ref="AO736:AO739"/>
    <mergeCell ref="AP736:AP739"/>
    <mergeCell ref="AQ736:AQ739"/>
    <mergeCell ref="AR736:AR739"/>
    <mergeCell ref="AU736:AU739"/>
    <mergeCell ref="L729:M729"/>
    <mergeCell ref="N729:O729"/>
    <mergeCell ref="P729:Q729"/>
    <mergeCell ref="R729:S729"/>
    <mergeCell ref="AB729:AC729"/>
    <mergeCell ref="K706:K709"/>
    <mergeCell ref="AF706:AF709"/>
    <mergeCell ref="AG706:AG709"/>
    <mergeCell ref="AJ706:AJ709"/>
    <mergeCell ref="AK706:AK709"/>
    <mergeCell ref="AL706:AL709"/>
    <mergeCell ref="AR732:AR735"/>
    <mergeCell ref="AW721:AW724"/>
    <mergeCell ref="AX721:AX724"/>
    <mergeCell ref="C725:C728"/>
    <mergeCell ref="AR725:AR728"/>
    <mergeCell ref="AS725:AS728"/>
    <mergeCell ref="AT725:AT728"/>
    <mergeCell ref="AU725:AU728"/>
    <mergeCell ref="AN725:AN728"/>
    <mergeCell ref="AO725:AO728"/>
    <mergeCell ref="AU710:AU713"/>
    <mergeCell ref="AV710:AV713"/>
    <mergeCell ref="AW710:AW713"/>
    <mergeCell ref="AX710:AX713"/>
    <mergeCell ref="AL732:AL735"/>
    <mergeCell ref="AM732:AM735"/>
    <mergeCell ref="AN732:AN735"/>
    <mergeCell ref="AO732:AO735"/>
    <mergeCell ref="AP732:AP735"/>
    <mergeCell ref="AQ732:AQ735"/>
    <mergeCell ref="AS732:AS735"/>
    <mergeCell ref="AP725:AP728"/>
    <mergeCell ref="AQ725:AQ728"/>
    <mergeCell ref="AM717:AM720"/>
    <mergeCell ref="AN717:AN720"/>
    <mergeCell ref="AR706:AR709"/>
    <mergeCell ref="AS706:AS709"/>
    <mergeCell ref="AP710:AP713"/>
    <mergeCell ref="AQ710:AQ713"/>
    <mergeCell ref="AR710:AR713"/>
    <mergeCell ref="AS710:AS713"/>
    <mergeCell ref="AQ706:AQ709"/>
    <mergeCell ref="I725:I728"/>
    <mergeCell ref="J725:J728"/>
    <mergeCell ref="K725:K728"/>
    <mergeCell ref="AF725:AF728"/>
    <mergeCell ref="AG725:AG728"/>
    <mergeCell ref="AJ725:AJ728"/>
    <mergeCell ref="AK725:AK728"/>
    <mergeCell ref="AL725:AL728"/>
    <mergeCell ref="AM725:AM728"/>
    <mergeCell ref="AM706:AM709"/>
    <mergeCell ref="AN706:AN709"/>
    <mergeCell ref="AO706:AO709"/>
    <mergeCell ref="AP706:AP709"/>
    <mergeCell ref="AN721:AN724"/>
    <mergeCell ref="AO721:AO724"/>
    <mergeCell ref="AP721:AP724"/>
    <mergeCell ref="AQ721:AQ724"/>
    <mergeCell ref="X714:Y714"/>
    <mergeCell ref="Z714:AA714"/>
    <mergeCell ref="AM710:AM713"/>
    <mergeCell ref="AN710:AN713"/>
    <mergeCell ref="AO710:AO713"/>
    <mergeCell ref="C710:C713"/>
    <mergeCell ref="I710:I713"/>
    <mergeCell ref="J710:J713"/>
    <mergeCell ref="K710:K713"/>
    <mergeCell ref="AF710:AF713"/>
    <mergeCell ref="AG710:AG713"/>
    <mergeCell ref="AF721:AF724"/>
    <mergeCell ref="AG721:AG724"/>
    <mergeCell ref="AV717:AV720"/>
    <mergeCell ref="AS721:AS724"/>
    <mergeCell ref="AT721:AT724"/>
    <mergeCell ref="AX717:AX720"/>
    <mergeCell ref="AU721:AU724"/>
    <mergeCell ref="AV721:AV724"/>
    <mergeCell ref="AT717:AT720"/>
    <mergeCell ref="AU717:AU720"/>
    <mergeCell ref="AW717:AW720"/>
    <mergeCell ref="AT710:AT713"/>
    <mergeCell ref="AJ717:AJ720"/>
    <mergeCell ref="AK717:AK720"/>
    <mergeCell ref="AL717:AL720"/>
    <mergeCell ref="AJ710:AJ713"/>
    <mergeCell ref="AK710:AK713"/>
    <mergeCell ref="AL710:AL713"/>
    <mergeCell ref="AO702:AO705"/>
    <mergeCell ref="AP702:AP705"/>
    <mergeCell ref="AQ702:AQ705"/>
    <mergeCell ref="AR702:AR705"/>
    <mergeCell ref="AS702:AS705"/>
    <mergeCell ref="AT702:AT705"/>
    <mergeCell ref="AG702:AG705"/>
    <mergeCell ref="AJ702:AJ705"/>
    <mergeCell ref="AK702:AK705"/>
    <mergeCell ref="AL702:AL705"/>
    <mergeCell ref="AM702:AM705"/>
    <mergeCell ref="AN702:AN705"/>
    <mergeCell ref="AU702:AU705"/>
    <mergeCell ref="AV702:AV705"/>
    <mergeCell ref="AW702:AW705"/>
    <mergeCell ref="AX702:AX705"/>
    <mergeCell ref="AX706:AX709"/>
    <mergeCell ref="AT706:AT709"/>
    <mergeCell ref="AU706:AU709"/>
    <mergeCell ref="AV706:AV709"/>
    <mergeCell ref="AW706:AW709"/>
    <mergeCell ref="AP691:AP694"/>
    <mergeCell ref="AW695:AW698"/>
    <mergeCell ref="AW687:AW690"/>
    <mergeCell ref="AX687:AX690"/>
    <mergeCell ref="C691:C694"/>
    <mergeCell ref="I691:I694"/>
    <mergeCell ref="J691:J694"/>
    <mergeCell ref="K691:K694"/>
    <mergeCell ref="AF691:AF694"/>
    <mergeCell ref="AG691:AG694"/>
    <mergeCell ref="AJ691:AJ694"/>
    <mergeCell ref="AQ695:AQ698"/>
    <mergeCell ref="AR695:AR698"/>
    <mergeCell ref="AS695:AS698"/>
    <mergeCell ref="AT695:AT698"/>
    <mergeCell ref="AU695:AU698"/>
    <mergeCell ref="AV695:AV698"/>
    <mergeCell ref="K695:K698"/>
    <mergeCell ref="AF695:AF698"/>
    <mergeCell ref="AG695:AG698"/>
    <mergeCell ref="AJ695:AJ698"/>
    <mergeCell ref="AK695:AK698"/>
    <mergeCell ref="AL695:AL698"/>
    <mergeCell ref="AX695:AX698"/>
    <mergeCell ref="AM695:AM698"/>
    <mergeCell ref="AN695:AN698"/>
    <mergeCell ref="AO695:AO698"/>
    <mergeCell ref="AP695:AP698"/>
    <mergeCell ref="AU687:AU690"/>
    <mergeCell ref="AV687:AV690"/>
    <mergeCell ref="AG687:AG690"/>
    <mergeCell ref="AJ687:AJ690"/>
    <mergeCell ref="AK687:AK690"/>
    <mergeCell ref="AW680:AW683"/>
    <mergeCell ref="AX680:AX683"/>
    <mergeCell ref="L684:M684"/>
    <mergeCell ref="N684:O684"/>
    <mergeCell ref="P684:Q684"/>
    <mergeCell ref="R684:S684"/>
    <mergeCell ref="AB684:AC684"/>
    <mergeCell ref="AG680:AG683"/>
    <mergeCell ref="AW691:AW694"/>
    <mergeCell ref="AX691:AX694"/>
    <mergeCell ref="C695:C698"/>
    <mergeCell ref="I695:I698"/>
    <mergeCell ref="J695:J698"/>
    <mergeCell ref="H689:H690"/>
    <mergeCell ref="H691:H692"/>
    <mergeCell ref="H693:H694"/>
    <mergeCell ref="C687:C690"/>
    <mergeCell ref="I687:I690"/>
    <mergeCell ref="AQ691:AQ694"/>
    <mergeCell ref="AR691:AR694"/>
    <mergeCell ref="AS691:AS694"/>
    <mergeCell ref="AT691:AT694"/>
    <mergeCell ref="AU691:AU694"/>
    <mergeCell ref="AV691:AV694"/>
    <mergeCell ref="AK691:AK694"/>
    <mergeCell ref="AL691:AL694"/>
    <mergeCell ref="AM691:AM694"/>
    <mergeCell ref="AN691:AN694"/>
    <mergeCell ref="AO691:AO694"/>
    <mergeCell ref="AU680:AU683"/>
    <mergeCell ref="AV680:AV683"/>
    <mergeCell ref="AP680:AP683"/>
    <mergeCell ref="AQ680:AQ683"/>
    <mergeCell ref="AR680:AR683"/>
    <mergeCell ref="AS680:AS683"/>
    <mergeCell ref="AT680:AT683"/>
    <mergeCell ref="H687:H688"/>
    <mergeCell ref="T684:U684"/>
    <mergeCell ref="V684:W684"/>
    <mergeCell ref="X684:Y684"/>
    <mergeCell ref="Z684:AA684"/>
    <mergeCell ref="AJ680:AJ683"/>
    <mergeCell ref="AK680:AK683"/>
    <mergeCell ref="AL680:AL683"/>
    <mergeCell ref="AM680:AM683"/>
    <mergeCell ref="AN680:AN683"/>
    <mergeCell ref="AO680:AO683"/>
    <mergeCell ref="AR687:AR690"/>
    <mergeCell ref="AS687:AS690"/>
    <mergeCell ref="AT687:AT690"/>
    <mergeCell ref="I680:I683"/>
    <mergeCell ref="J680:J683"/>
    <mergeCell ref="K680:K683"/>
    <mergeCell ref="AF680:AF683"/>
    <mergeCell ref="AL687:AL690"/>
    <mergeCell ref="AM687:AM690"/>
    <mergeCell ref="AN687:AN690"/>
    <mergeCell ref="AO687:AO690"/>
    <mergeCell ref="AP687:AP690"/>
    <mergeCell ref="AQ687:AQ690"/>
    <mergeCell ref="J687:J690"/>
    <mergeCell ref="AS676:AS679"/>
    <mergeCell ref="AT676:AT679"/>
    <mergeCell ref="AU676:AU679"/>
    <mergeCell ref="AV676:AV679"/>
    <mergeCell ref="AW676:AW679"/>
    <mergeCell ref="AX676:AX679"/>
    <mergeCell ref="AM676:AM679"/>
    <mergeCell ref="AN676:AN679"/>
    <mergeCell ref="AO676:AO679"/>
    <mergeCell ref="AP676:AP679"/>
    <mergeCell ref="AQ676:AQ679"/>
    <mergeCell ref="AR676:AR679"/>
    <mergeCell ref="AX672:AX675"/>
    <mergeCell ref="C676:C679"/>
    <mergeCell ref="I676:I679"/>
    <mergeCell ref="J676:J679"/>
    <mergeCell ref="K676:K679"/>
    <mergeCell ref="AF676:AF679"/>
    <mergeCell ref="AG676:AG679"/>
    <mergeCell ref="AJ676:AJ679"/>
    <mergeCell ref="AK676:AK679"/>
    <mergeCell ref="AL676:AL679"/>
    <mergeCell ref="AO672:AO675"/>
    <mergeCell ref="AP672:AP675"/>
    <mergeCell ref="AQ672:AQ675"/>
    <mergeCell ref="AR672:AR675"/>
    <mergeCell ref="AS672:AS675"/>
    <mergeCell ref="AT672:AT675"/>
    <mergeCell ref="AP661:AP664"/>
    <mergeCell ref="AQ661:AQ664"/>
    <mergeCell ref="AV646:AV649"/>
    <mergeCell ref="AW646:AW649"/>
    <mergeCell ref="C661:C664"/>
    <mergeCell ref="I661:I664"/>
    <mergeCell ref="J661:J664"/>
    <mergeCell ref="K661:K664"/>
    <mergeCell ref="AF661:AF664"/>
    <mergeCell ref="AG661:AG664"/>
    <mergeCell ref="AJ661:AJ664"/>
    <mergeCell ref="AK661:AK664"/>
    <mergeCell ref="AJ672:AJ675"/>
    <mergeCell ref="AK672:AK675"/>
    <mergeCell ref="AL672:AL675"/>
    <mergeCell ref="AM672:AM675"/>
    <mergeCell ref="L669:M669"/>
    <mergeCell ref="N669:O669"/>
    <mergeCell ref="C672:C675"/>
    <mergeCell ref="I672:I675"/>
    <mergeCell ref="J672:J675"/>
    <mergeCell ref="K672:K675"/>
    <mergeCell ref="AF672:AF675"/>
    <mergeCell ref="AG672:AG675"/>
    <mergeCell ref="T669:U669"/>
    <mergeCell ref="V669:W669"/>
    <mergeCell ref="X669:Y669"/>
    <mergeCell ref="Z669:AA669"/>
    <mergeCell ref="AS650:AS653"/>
    <mergeCell ref="AT650:AT653"/>
    <mergeCell ref="AU650:AU653"/>
    <mergeCell ref="AV650:AV653"/>
    <mergeCell ref="AW650:AW653"/>
    <mergeCell ref="AX650:AX653"/>
    <mergeCell ref="AM650:AM653"/>
    <mergeCell ref="AN650:AN653"/>
    <mergeCell ref="AO650:AO653"/>
    <mergeCell ref="AP650:AP653"/>
    <mergeCell ref="AQ650:AQ653"/>
    <mergeCell ref="AR650:AR653"/>
    <mergeCell ref="AX646:AX649"/>
    <mergeCell ref="C650:C653"/>
    <mergeCell ref="I650:I653"/>
    <mergeCell ref="J650:J653"/>
    <mergeCell ref="K650:K653"/>
    <mergeCell ref="AF650:AF653"/>
    <mergeCell ref="AG650:AG653"/>
    <mergeCell ref="AJ650:AJ653"/>
    <mergeCell ref="AK650:AK653"/>
    <mergeCell ref="AL650:AL653"/>
    <mergeCell ref="C646:C649"/>
    <mergeCell ref="I646:I649"/>
    <mergeCell ref="J646:J649"/>
    <mergeCell ref="K646:K649"/>
    <mergeCell ref="AF646:AF649"/>
    <mergeCell ref="AG646:AG649"/>
    <mergeCell ref="AJ646:AJ649"/>
    <mergeCell ref="AK646:AK649"/>
    <mergeCell ref="AJ642:AJ645"/>
    <mergeCell ref="AK642:AK645"/>
    <mergeCell ref="AS642:AS645"/>
    <mergeCell ref="AT642:AT645"/>
    <mergeCell ref="AU642:AU645"/>
    <mergeCell ref="AV642:AV645"/>
    <mergeCell ref="AL642:AL645"/>
    <mergeCell ref="AM642:AM645"/>
    <mergeCell ref="AN642:AN645"/>
    <mergeCell ref="AO642:AO645"/>
    <mergeCell ref="C642:C645"/>
    <mergeCell ref="I642:I645"/>
    <mergeCell ref="J642:J645"/>
    <mergeCell ref="K642:K645"/>
    <mergeCell ref="AF642:AF645"/>
    <mergeCell ref="AG642:AG645"/>
    <mergeCell ref="AR646:AR649"/>
    <mergeCell ref="AS646:AS649"/>
    <mergeCell ref="AT646:AT649"/>
    <mergeCell ref="AU646:AU649"/>
    <mergeCell ref="L639:M639"/>
    <mergeCell ref="AL646:AL649"/>
    <mergeCell ref="AM646:AM649"/>
    <mergeCell ref="AN646:AN649"/>
    <mergeCell ref="AO646:AO649"/>
    <mergeCell ref="AP646:AP649"/>
    <mergeCell ref="AQ646:AQ649"/>
    <mergeCell ref="AW642:AW645"/>
    <mergeCell ref="AN635:AN638"/>
    <mergeCell ref="AO635:AO638"/>
    <mergeCell ref="AS635:AS638"/>
    <mergeCell ref="AF635:AF638"/>
    <mergeCell ref="AG635:AG638"/>
    <mergeCell ref="AJ635:AJ638"/>
    <mergeCell ref="AV635:AV638"/>
    <mergeCell ref="AW635:AW638"/>
    <mergeCell ref="AX642:AX645"/>
    <mergeCell ref="C631:C634"/>
    <mergeCell ref="I631:I634"/>
    <mergeCell ref="N639:O639"/>
    <mergeCell ref="P639:Q639"/>
    <mergeCell ref="R639:S639"/>
    <mergeCell ref="AB639:AC639"/>
    <mergeCell ref="C635:C638"/>
    <mergeCell ref="I635:I638"/>
    <mergeCell ref="J635:J638"/>
    <mergeCell ref="K635:K638"/>
    <mergeCell ref="T639:U639"/>
    <mergeCell ref="V639:W639"/>
    <mergeCell ref="AW620:AW623"/>
    <mergeCell ref="AX620:AX623"/>
    <mergeCell ref="I627:I630"/>
    <mergeCell ref="J627:J630"/>
    <mergeCell ref="K627:K630"/>
    <mergeCell ref="AF627:AF630"/>
    <mergeCell ref="AG627:AG630"/>
    <mergeCell ref="AJ627:AJ630"/>
    <mergeCell ref="AP631:AP634"/>
    <mergeCell ref="AQ631:AQ634"/>
    <mergeCell ref="AR631:AR634"/>
    <mergeCell ref="AS631:AS634"/>
    <mergeCell ref="AT631:AT634"/>
    <mergeCell ref="AQ635:AQ638"/>
    <mergeCell ref="AR635:AR638"/>
    <mergeCell ref="AT635:AT638"/>
    <mergeCell ref="AK631:AK634"/>
    <mergeCell ref="AU635:AU638"/>
    <mergeCell ref="J631:J634"/>
    <mergeCell ref="K631:K634"/>
    <mergeCell ref="AR620:AR623"/>
    <mergeCell ref="AS620:AS623"/>
    <mergeCell ref="AT620:AT623"/>
    <mergeCell ref="AX631:AX634"/>
    <mergeCell ref="AL631:AL634"/>
    <mergeCell ref="AM631:AM634"/>
    <mergeCell ref="AN631:AN634"/>
    <mergeCell ref="AO631:AO634"/>
    <mergeCell ref="AU631:AU634"/>
    <mergeCell ref="AV631:AV634"/>
    <mergeCell ref="AW631:AW634"/>
    <mergeCell ref="AX635:AX638"/>
    <mergeCell ref="AK635:AK638"/>
    <mergeCell ref="AL635:AL638"/>
    <mergeCell ref="AM635:AM638"/>
    <mergeCell ref="J620:J623"/>
    <mergeCell ref="K620:K623"/>
    <mergeCell ref="AF620:AF623"/>
    <mergeCell ref="AG620:AG623"/>
    <mergeCell ref="AJ620:AJ623"/>
    <mergeCell ref="AU627:AU630"/>
    <mergeCell ref="AV627:AV630"/>
    <mergeCell ref="AW627:AW630"/>
    <mergeCell ref="AX627:AX630"/>
    <mergeCell ref="AU620:AU623"/>
    <mergeCell ref="AV620:AV623"/>
    <mergeCell ref="AF631:AF634"/>
    <mergeCell ref="AG631:AG634"/>
    <mergeCell ref="AJ631:AJ634"/>
    <mergeCell ref="T624:U624"/>
    <mergeCell ref="V624:W624"/>
    <mergeCell ref="X624:Y624"/>
    <mergeCell ref="AM620:AM623"/>
    <mergeCell ref="AN620:AN623"/>
    <mergeCell ref="AO620:AO623"/>
    <mergeCell ref="AP620:AP623"/>
    <mergeCell ref="AG612:AG615"/>
    <mergeCell ref="AJ612:AJ615"/>
    <mergeCell ref="AK612:AK615"/>
    <mergeCell ref="AS612:AS615"/>
    <mergeCell ref="AT612:AT615"/>
    <mergeCell ref="AV616:AV619"/>
    <mergeCell ref="C627:C630"/>
    <mergeCell ref="C612:C615"/>
    <mergeCell ref="I612:I615"/>
    <mergeCell ref="J612:J615"/>
    <mergeCell ref="K612:K615"/>
    <mergeCell ref="AF612:AF615"/>
    <mergeCell ref="AQ627:AQ630"/>
    <mergeCell ref="AR627:AR630"/>
    <mergeCell ref="AS627:AS630"/>
    <mergeCell ref="AT627:AT630"/>
    <mergeCell ref="L624:M624"/>
    <mergeCell ref="N624:O624"/>
    <mergeCell ref="P624:Q624"/>
    <mergeCell ref="R624:S624"/>
    <mergeCell ref="AB624:AC624"/>
    <mergeCell ref="AK627:AK630"/>
    <mergeCell ref="AL627:AL630"/>
    <mergeCell ref="AM627:AM630"/>
    <mergeCell ref="AN627:AN630"/>
    <mergeCell ref="AO627:AO630"/>
    <mergeCell ref="AP627:AP630"/>
    <mergeCell ref="AQ620:AQ623"/>
    <mergeCell ref="AW616:AW619"/>
    <mergeCell ref="AX616:AX619"/>
    <mergeCell ref="AL612:AL615"/>
    <mergeCell ref="AM612:AM615"/>
    <mergeCell ref="AN612:AN615"/>
    <mergeCell ref="AO612:AO615"/>
    <mergeCell ref="AP612:AP615"/>
    <mergeCell ref="AQ612:AQ615"/>
    <mergeCell ref="AR612:AR615"/>
    <mergeCell ref="AL616:AL619"/>
    <mergeCell ref="AM616:AM619"/>
    <mergeCell ref="AN616:AN619"/>
    <mergeCell ref="AO616:AO619"/>
    <mergeCell ref="AP616:AP619"/>
    <mergeCell ref="AQ616:AQ619"/>
    <mergeCell ref="AW612:AW615"/>
    <mergeCell ref="AX612:AX615"/>
    <mergeCell ref="AU612:AU615"/>
    <mergeCell ref="AV612:AV615"/>
    <mergeCell ref="AR616:AR619"/>
    <mergeCell ref="AS616:AS619"/>
    <mergeCell ref="AT616:AT619"/>
    <mergeCell ref="AU616:AU619"/>
    <mergeCell ref="K597:K600"/>
    <mergeCell ref="AF597:AF600"/>
    <mergeCell ref="AG597:AG600"/>
    <mergeCell ref="AJ597:AJ600"/>
    <mergeCell ref="AJ590:AJ593"/>
    <mergeCell ref="AM586:AM589"/>
    <mergeCell ref="AN586:AN589"/>
    <mergeCell ref="AO586:AO589"/>
    <mergeCell ref="AP586:AP589"/>
    <mergeCell ref="AQ586:AQ589"/>
    <mergeCell ref="AR586:AR589"/>
    <mergeCell ref="AK586:AK589"/>
    <mergeCell ref="AL586:AL589"/>
    <mergeCell ref="L609:M609"/>
    <mergeCell ref="N609:O609"/>
    <mergeCell ref="P609:Q609"/>
    <mergeCell ref="R609:S609"/>
    <mergeCell ref="AB609:AC609"/>
    <mergeCell ref="AK590:AK593"/>
    <mergeCell ref="AL590:AL593"/>
    <mergeCell ref="AB594:AC594"/>
    <mergeCell ref="K586:K589"/>
    <mergeCell ref="AF586:AF589"/>
    <mergeCell ref="AG586:AG589"/>
    <mergeCell ref="AJ586:AJ589"/>
    <mergeCell ref="C582:C585"/>
    <mergeCell ref="I582:I585"/>
    <mergeCell ref="J582:J585"/>
    <mergeCell ref="K582:K585"/>
    <mergeCell ref="AF582:AF585"/>
    <mergeCell ref="AS590:AS593"/>
    <mergeCell ref="AT590:AT593"/>
    <mergeCell ref="H590:H591"/>
    <mergeCell ref="H592:H593"/>
    <mergeCell ref="AU582:AU585"/>
    <mergeCell ref="AV582:AV585"/>
    <mergeCell ref="AG582:AG585"/>
    <mergeCell ref="AJ582:AJ585"/>
    <mergeCell ref="AK582:AK585"/>
    <mergeCell ref="AL582:AL585"/>
    <mergeCell ref="AM590:AM593"/>
    <mergeCell ref="AN590:AN593"/>
    <mergeCell ref="AO590:AO593"/>
    <mergeCell ref="AP590:AP593"/>
    <mergeCell ref="AQ590:AQ593"/>
    <mergeCell ref="AR590:AR593"/>
    <mergeCell ref="C590:C593"/>
    <mergeCell ref="I590:I593"/>
    <mergeCell ref="J590:J593"/>
    <mergeCell ref="K590:K593"/>
    <mergeCell ref="AF590:AF593"/>
    <mergeCell ref="AG590:AG593"/>
    <mergeCell ref="AS586:AS589"/>
    <mergeCell ref="AT586:AT589"/>
    <mergeCell ref="AU586:AU589"/>
    <mergeCell ref="AU590:AU593"/>
    <mergeCell ref="AV590:AV593"/>
    <mergeCell ref="H567:H568"/>
    <mergeCell ref="H569:H570"/>
    <mergeCell ref="AS582:AS585"/>
    <mergeCell ref="AT582:AT585"/>
    <mergeCell ref="H584:H585"/>
    <mergeCell ref="H582:H583"/>
    <mergeCell ref="H586:H587"/>
    <mergeCell ref="H588:H589"/>
    <mergeCell ref="AM582:AM585"/>
    <mergeCell ref="AN582:AN585"/>
    <mergeCell ref="AO582:AO585"/>
    <mergeCell ref="AP582:AP585"/>
    <mergeCell ref="AQ582:AQ585"/>
    <mergeCell ref="AR582:AR585"/>
    <mergeCell ref="AW582:AW585"/>
    <mergeCell ref="AX582:AX585"/>
    <mergeCell ref="AV586:AV589"/>
    <mergeCell ref="AW586:AW589"/>
    <mergeCell ref="AX586:AX589"/>
    <mergeCell ref="I586:I589"/>
    <mergeCell ref="J586:J589"/>
    <mergeCell ref="AQ560:AQ563"/>
    <mergeCell ref="AR560:AR563"/>
    <mergeCell ref="AS560:AS563"/>
    <mergeCell ref="C571:C574"/>
    <mergeCell ref="I571:I574"/>
    <mergeCell ref="J571:J574"/>
    <mergeCell ref="K571:K574"/>
    <mergeCell ref="J575:J578"/>
    <mergeCell ref="AT575:AT578"/>
    <mergeCell ref="AU575:AU578"/>
    <mergeCell ref="AV575:AV578"/>
    <mergeCell ref="AW575:AW578"/>
    <mergeCell ref="AW567:AW570"/>
    <mergeCell ref="AX575:AX578"/>
    <mergeCell ref="AT567:AT570"/>
    <mergeCell ref="AU567:AU570"/>
    <mergeCell ref="AV567:AV570"/>
    <mergeCell ref="AN575:AN578"/>
    <mergeCell ref="AO575:AO578"/>
    <mergeCell ref="AP575:AP578"/>
    <mergeCell ref="AQ575:AQ578"/>
    <mergeCell ref="AR575:AR578"/>
    <mergeCell ref="AS575:AS578"/>
    <mergeCell ref="AF575:AF578"/>
    <mergeCell ref="AG575:AG578"/>
    <mergeCell ref="AJ575:AJ578"/>
    <mergeCell ref="AK575:AK578"/>
    <mergeCell ref="AL575:AL578"/>
    <mergeCell ref="AM575:AM578"/>
    <mergeCell ref="AU571:AU574"/>
    <mergeCell ref="AV571:AV574"/>
    <mergeCell ref="AW571:AW574"/>
    <mergeCell ref="AR567:AR570"/>
    <mergeCell ref="AS567:AS570"/>
    <mergeCell ref="AJ571:AJ574"/>
    <mergeCell ref="AK571:AK574"/>
    <mergeCell ref="AL571:AL574"/>
    <mergeCell ref="AM571:AM574"/>
    <mergeCell ref="AN571:AN574"/>
    <mergeCell ref="AO571:AO574"/>
    <mergeCell ref="K575:K578"/>
    <mergeCell ref="AF571:AF574"/>
    <mergeCell ref="AG571:AG574"/>
    <mergeCell ref="AJ567:AJ570"/>
    <mergeCell ref="AK567:AK570"/>
    <mergeCell ref="AL567:AL570"/>
    <mergeCell ref="AM567:AM570"/>
    <mergeCell ref="AN567:AN570"/>
    <mergeCell ref="AO567:AO570"/>
    <mergeCell ref="C567:C570"/>
    <mergeCell ref="I567:I570"/>
    <mergeCell ref="J567:J570"/>
    <mergeCell ref="K567:K570"/>
    <mergeCell ref="AF567:AF570"/>
    <mergeCell ref="AG567:AG570"/>
    <mergeCell ref="AW560:AW563"/>
    <mergeCell ref="AX560:AX563"/>
    <mergeCell ref="L564:M564"/>
    <mergeCell ref="N564:O564"/>
    <mergeCell ref="P564:Q564"/>
    <mergeCell ref="R564:S564"/>
    <mergeCell ref="AB564:AC564"/>
    <mergeCell ref="AL560:AL563"/>
    <mergeCell ref="AM560:AM563"/>
    <mergeCell ref="AO560:AO563"/>
    <mergeCell ref="C552:C555"/>
    <mergeCell ref="I552:I555"/>
    <mergeCell ref="J552:J555"/>
    <mergeCell ref="K552:K555"/>
    <mergeCell ref="AO556:AO559"/>
    <mergeCell ref="AP556:AP559"/>
    <mergeCell ref="AQ556:AQ559"/>
    <mergeCell ref="AR556:AR559"/>
    <mergeCell ref="AS556:AS559"/>
    <mergeCell ref="AT556:AT559"/>
    <mergeCell ref="AG556:AG559"/>
    <mergeCell ref="AJ556:AJ559"/>
    <mergeCell ref="AK556:AK559"/>
    <mergeCell ref="AL556:AL559"/>
    <mergeCell ref="AM556:AM559"/>
    <mergeCell ref="AN556:AN559"/>
    <mergeCell ref="C560:C563"/>
    <mergeCell ref="I560:I563"/>
    <mergeCell ref="J560:J563"/>
    <mergeCell ref="K560:K563"/>
    <mergeCell ref="C556:C559"/>
    <mergeCell ref="I556:I559"/>
    <mergeCell ref="J556:J559"/>
    <mergeCell ref="K556:K559"/>
    <mergeCell ref="AF556:AF559"/>
    <mergeCell ref="AF530:AF533"/>
    <mergeCell ref="AG530:AG533"/>
    <mergeCell ref="AB549:AC549"/>
    <mergeCell ref="AL522:AL525"/>
    <mergeCell ref="AM522:AM525"/>
    <mergeCell ref="AN522:AN525"/>
    <mergeCell ref="AO522:AO525"/>
    <mergeCell ref="AP522:AP525"/>
    <mergeCell ref="AJ530:AJ533"/>
    <mergeCell ref="AK530:AK533"/>
    <mergeCell ref="AL530:AL533"/>
    <mergeCell ref="AM530:AM533"/>
    <mergeCell ref="AP560:AP563"/>
    <mergeCell ref="E535:G535"/>
    <mergeCell ref="E550:G550"/>
    <mergeCell ref="H552:H553"/>
    <mergeCell ref="H554:H555"/>
    <mergeCell ref="C522:C525"/>
    <mergeCell ref="I522:I525"/>
    <mergeCell ref="J522:J525"/>
    <mergeCell ref="L549:M549"/>
    <mergeCell ref="N549:O549"/>
    <mergeCell ref="P549:Q549"/>
    <mergeCell ref="R549:S549"/>
    <mergeCell ref="AN552:AN555"/>
    <mergeCell ref="AO552:AO555"/>
    <mergeCell ref="AP552:AP555"/>
    <mergeCell ref="AQ552:AQ555"/>
    <mergeCell ref="AR552:AR555"/>
    <mergeCell ref="AS552:AS555"/>
    <mergeCell ref="AF552:AF555"/>
    <mergeCell ref="AG552:AG555"/>
    <mergeCell ref="AJ552:AJ555"/>
    <mergeCell ref="AK552:AK555"/>
    <mergeCell ref="C545:C548"/>
    <mergeCell ref="AL537:AL540"/>
    <mergeCell ref="AM537:AM540"/>
    <mergeCell ref="AN537:AN540"/>
    <mergeCell ref="AO537:AO540"/>
    <mergeCell ref="AP537:AP540"/>
    <mergeCell ref="AS522:AS525"/>
    <mergeCell ref="AQ522:AQ525"/>
    <mergeCell ref="AR522:AR525"/>
    <mergeCell ref="AQ530:AQ533"/>
    <mergeCell ref="AR530:AR533"/>
    <mergeCell ref="C526:C529"/>
    <mergeCell ref="J507:J510"/>
    <mergeCell ref="AT530:AT533"/>
    <mergeCell ref="AU530:AU533"/>
    <mergeCell ref="AV530:AV533"/>
    <mergeCell ref="AW530:AW533"/>
    <mergeCell ref="AN526:AN529"/>
    <mergeCell ref="AO526:AO529"/>
    <mergeCell ref="AP526:AP529"/>
    <mergeCell ref="AQ526:AQ529"/>
    <mergeCell ref="AN530:AN533"/>
    <mergeCell ref="AO530:AO533"/>
    <mergeCell ref="AP530:AP533"/>
    <mergeCell ref="K522:K525"/>
    <mergeCell ref="AF522:AF525"/>
    <mergeCell ref="AG522:AG525"/>
    <mergeCell ref="AJ522:AJ525"/>
    <mergeCell ref="AK522:AK525"/>
    <mergeCell ref="C530:C533"/>
    <mergeCell ref="I530:I533"/>
    <mergeCell ref="J530:J533"/>
    <mergeCell ref="K530:K533"/>
    <mergeCell ref="E520:G520"/>
    <mergeCell ref="AR526:AR529"/>
    <mergeCell ref="AS526:AS529"/>
    <mergeCell ref="AT526:AT529"/>
    <mergeCell ref="AU507:AU510"/>
    <mergeCell ref="AV507:AV510"/>
    <mergeCell ref="AW507:AW510"/>
    <mergeCell ref="AU511:AU514"/>
    <mergeCell ref="AV511:AV514"/>
    <mergeCell ref="AW511:AW514"/>
    <mergeCell ref="AX526:AX529"/>
    <mergeCell ref="AO515:AO518"/>
    <mergeCell ref="AX530:AX533"/>
    <mergeCell ref="I526:I529"/>
    <mergeCell ref="J526:J529"/>
    <mergeCell ref="K526:K529"/>
    <mergeCell ref="AF526:AF529"/>
    <mergeCell ref="AG526:AG529"/>
    <mergeCell ref="AJ526:AJ529"/>
    <mergeCell ref="AK526:AK529"/>
    <mergeCell ref="AL526:AL529"/>
    <mergeCell ref="AM526:AM529"/>
    <mergeCell ref="L519:M519"/>
    <mergeCell ref="N519:O519"/>
    <mergeCell ref="P519:Q519"/>
    <mergeCell ref="R519:S519"/>
    <mergeCell ref="AB519:AC519"/>
    <mergeCell ref="AQ511:AQ514"/>
    <mergeCell ref="AF515:AF518"/>
    <mergeCell ref="AG515:AG518"/>
    <mergeCell ref="AJ515:AJ518"/>
    <mergeCell ref="AK515:AK518"/>
    <mergeCell ref="AW492:AW495"/>
    <mergeCell ref="AX507:AX510"/>
    <mergeCell ref="AX511:AX514"/>
    <mergeCell ref="AX515:AX518"/>
    <mergeCell ref="K511:K514"/>
    <mergeCell ref="AJ511:AJ514"/>
    <mergeCell ref="AK511:AK514"/>
    <mergeCell ref="AL511:AL514"/>
    <mergeCell ref="AR511:AR514"/>
    <mergeCell ref="AS511:AS514"/>
    <mergeCell ref="AT511:AT514"/>
    <mergeCell ref="AV515:AV518"/>
    <mergeCell ref="AW515:AW518"/>
    <mergeCell ref="K507:K510"/>
    <mergeCell ref="AF507:AF510"/>
    <mergeCell ref="AG507:AG510"/>
    <mergeCell ref="AJ507:AJ510"/>
    <mergeCell ref="AK507:AK510"/>
    <mergeCell ref="AL507:AL510"/>
    <mergeCell ref="AS500:AS503"/>
    <mergeCell ref="AT500:AT503"/>
    <mergeCell ref="AF511:AF514"/>
    <mergeCell ref="AG511:AG514"/>
    <mergeCell ref="AM511:AM514"/>
    <mergeCell ref="AW496:AW499"/>
    <mergeCell ref="L504:M504"/>
    <mergeCell ref="N504:O504"/>
    <mergeCell ref="P504:Q504"/>
    <mergeCell ref="R504:S504"/>
    <mergeCell ref="AB504:AC504"/>
    <mergeCell ref="AO507:AO510"/>
    <mergeCell ref="C496:C499"/>
    <mergeCell ref="I496:I499"/>
    <mergeCell ref="J496:J499"/>
    <mergeCell ref="K496:K499"/>
    <mergeCell ref="AF496:AF499"/>
    <mergeCell ref="AP507:AP510"/>
    <mergeCell ref="AQ507:AQ510"/>
    <mergeCell ref="AR507:AR510"/>
    <mergeCell ref="AS507:AS510"/>
    <mergeCell ref="AT507:AT510"/>
    <mergeCell ref="AP515:AP518"/>
    <mergeCell ref="AQ515:AQ518"/>
    <mergeCell ref="AR515:AR518"/>
    <mergeCell ref="AS515:AS518"/>
    <mergeCell ref="AT515:AT518"/>
    <mergeCell ref="K515:K518"/>
    <mergeCell ref="AU515:AU518"/>
    <mergeCell ref="AX500:AX503"/>
    <mergeCell ref="K500:K503"/>
    <mergeCell ref="AF500:AF503"/>
    <mergeCell ref="AG500:AG503"/>
    <mergeCell ref="AJ500:AJ503"/>
    <mergeCell ref="AO496:AO499"/>
    <mergeCell ref="AP496:AP499"/>
    <mergeCell ref="AQ496:AQ499"/>
    <mergeCell ref="AR496:AR499"/>
    <mergeCell ref="AS496:AS499"/>
    <mergeCell ref="AT496:AT499"/>
    <mergeCell ref="AG496:AG499"/>
    <mergeCell ref="AJ496:AJ499"/>
    <mergeCell ref="AK496:AK499"/>
    <mergeCell ref="AL496:AL499"/>
    <mergeCell ref="AM496:AM499"/>
    <mergeCell ref="AN496:AN499"/>
    <mergeCell ref="AU500:AU503"/>
    <mergeCell ref="AV500:AV503"/>
    <mergeCell ref="AW500:AW503"/>
    <mergeCell ref="AK500:AK503"/>
    <mergeCell ref="AL500:AL503"/>
    <mergeCell ref="AM500:AM503"/>
    <mergeCell ref="AN500:AN503"/>
    <mergeCell ref="AO500:AO503"/>
    <mergeCell ref="AP500:AP503"/>
    <mergeCell ref="AU470:AU473"/>
    <mergeCell ref="AV470:AV473"/>
    <mergeCell ref="L489:M489"/>
    <mergeCell ref="N489:O489"/>
    <mergeCell ref="P489:Q489"/>
    <mergeCell ref="R489:S489"/>
    <mergeCell ref="AB489:AC489"/>
    <mergeCell ref="AN477:AN480"/>
    <mergeCell ref="AV496:AV499"/>
    <mergeCell ref="AL485:AL488"/>
    <mergeCell ref="AM485:AM488"/>
    <mergeCell ref="AN485:AN488"/>
    <mergeCell ref="AO485:AO488"/>
    <mergeCell ref="AP485:AP488"/>
    <mergeCell ref="AQ485:AQ488"/>
    <mergeCell ref="AR485:AR488"/>
    <mergeCell ref="AX496:AX499"/>
    <mergeCell ref="AX492:AX495"/>
    <mergeCell ref="J485:J488"/>
    <mergeCell ref="AK485:AK488"/>
    <mergeCell ref="AU481:AU484"/>
    <mergeCell ref="AV481:AV484"/>
    <mergeCell ref="AQ477:AQ480"/>
    <mergeCell ref="AR477:AR480"/>
    <mergeCell ref="AU477:AU480"/>
    <mergeCell ref="AV477:AV480"/>
    <mergeCell ref="AU492:AU495"/>
    <mergeCell ref="AV492:AV495"/>
    <mergeCell ref="AU496:AU499"/>
    <mergeCell ref="K477:K480"/>
    <mergeCell ref="AF477:AF480"/>
    <mergeCell ref="AG477:AG480"/>
    <mergeCell ref="AJ477:AJ480"/>
    <mergeCell ref="AK477:AK480"/>
    <mergeCell ref="AL477:AL480"/>
    <mergeCell ref="AM477:AM480"/>
    <mergeCell ref="AW470:AW473"/>
    <mergeCell ref="AX470:AX473"/>
    <mergeCell ref="E475:G475"/>
    <mergeCell ref="H492:H493"/>
    <mergeCell ref="H494:H495"/>
    <mergeCell ref="J477:J480"/>
    <mergeCell ref="AQ481:AQ484"/>
    <mergeCell ref="AJ492:AJ495"/>
    <mergeCell ref="AK492:AK495"/>
    <mergeCell ref="AL492:AL495"/>
    <mergeCell ref="AM492:AM495"/>
    <mergeCell ref="AN492:AN495"/>
    <mergeCell ref="AO492:AO495"/>
    <mergeCell ref="C492:C495"/>
    <mergeCell ref="I492:I495"/>
    <mergeCell ref="J492:J495"/>
    <mergeCell ref="K492:K495"/>
    <mergeCell ref="AF492:AF495"/>
    <mergeCell ref="AG492:AG495"/>
    <mergeCell ref="K485:K488"/>
    <mergeCell ref="AF485:AF488"/>
    <mergeCell ref="AG485:AG488"/>
    <mergeCell ref="AJ485:AJ488"/>
    <mergeCell ref="AO477:AO480"/>
    <mergeCell ref="AP477:AP480"/>
    <mergeCell ref="C481:C484"/>
    <mergeCell ref="I481:I484"/>
    <mergeCell ref="J481:J484"/>
    <mergeCell ref="H477:H478"/>
    <mergeCell ref="H479:H480"/>
    <mergeCell ref="C485:C488"/>
    <mergeCell ref="I485:I488"/>
    <mergeCell ref="C466:C469"/>
    <mergeCell ref="I466:I469"/>
    <mergeCell ref="J466:J469"/>
    <mergeCell ref="K466:K469"/>
    <mergeCell ref="AF466:AF469"/>
    <mergeCell ref="AG466:AG469"/>
    <mergeCell ref="AJ466:AJ469"/>
    <mergeCell ref="AK466:AK469"/>
    <mergeCell ref="AL466:AL469"/>
    <mergeCell ref="AS470:AS473"/>
    <mergeCell ref="AT470:AT473"/>
    <mergeCell ref="H470:H471"/>
    <mergeCell ref="H472:H473"/>
    <mergeCell ref="T474:U474"/>
    <mergeCell ref="V474:W474"/>
    <mergeCell ref="X474:Y474"/>
    <mergeCell ref="Z474:AA474"/>
    <mergeCell ref="AM470:AM473"/>
    <mergeCell ref="AN470:AN473"/>
    <mergeCell ref="AO470:AO473"/>
    <mergeCell ref="AP470:AP473"/>
    <mergeCell ref="AQ470:AQ473"/>
    <mergeCell ref="AR470:AR473"/>
    <mergeCell ref="K470:K473"/>
    <mergeCell ref="AF470:AF473"/>
    <mergeCell ref="AG470:AG473"/>
    <mergeCell ref="AJ470:AJ473"/>
    <mergeCell ref="AK470:AK473"/>
    <mergeCell ref="AL470:AL473"/>
    <mergeCell ref="AW466:AW469"/>
    <mergeCell ref="AX466:AX469"/>
    <mergeCell ref="H462:H463"/>
    <mergeCell ref="H464:H465"/>
    <mergeCell ref="H466:H467"/>
    <mergeCell ref="H468:H469"/>
    <mergeCell ref="J462:J465"/>
    <mergeCell ref="K462:K465"/>
    <mergeCell ref="AF462:AF465"/>
    <mergeCell ref="AU462:AU465"/>
    <mergeCell ref="AS466:AS469"/>
    <mergeCell ref="AS462:AS465"/>
    <mergeCell ref="AT462:AT465"/>
    <mergeCell ref="AT466:AT469"/>
    <mergeCell ref="AU466:AU469"/>
    <mergeCell ref="AV466:AV469"/>
    <mergeCell ref="AV462:AV465"/>
    <mergeCell ref="AM466:AM469"/>
    <mergeCell ref="AN466:AN469"/>
    <mergeCell ref="AO466:AO469"/>
    <mergeCell ref="AP466:AP469"/>
    <mergeCell ref="AQ466:AQ469"/>
    <mergeCell ref="AR466:AR469"/>
    <mergeCell ref="AX462:AX465"/>
    <mergeCell ref="AL455:AL458"/>
    <mergeCell ref="AM455:AM458"/>
    <mergeCell ref="H455:H456"/>
    <mergeCell ref="H457:H458"/>
    <mergeCell ref="C455:C458"/>
    <mergeCell ref="I455:I458"/>
    <mergeCell ref="J455:J458"/>
    <mergeCell ref="K455:K458"/>
    <mergeCell ref="AV455:AV458"/>
    <mergeCell ref="AW455:AW458"/>
    <mergeCell ref="AX455:AX458"/>
    <mergeCell ref="L459:M459"/>
    <mergeCell ref="N459:O459"/>
    <mergeCell ref="P459:Q459"/>
    <mergeCell ref="R459:S459"/>
    <mergeCell ref="AB459:AC459"/>
    <mergeCell ref="AS455:AS458"/>
    <mergeCell ref="AT455:AT458"/>
    <mergeCell ref="C451:C454"/>
    <mergeCell ref="I451:I454"/>
    <mergeCell ref="J451:J454"/>
    <mergeCell ref="K451:K454"/>
    <mergeCell ref="AF451:AF454"/>
    <mergeCell ref="AG451:AG454"/>
    <mergeCell ref="AJ451:AJ454"/>
    <mergeCell ref="AK451:AK454"/>
    <mergeCell ref="AL451:AL454"/>
    <mergeCell ref="AW462:AW465"/>
    <mergeCell ref="C421:C424"/>
    <mergeCell ref="I421:I424"/>
    <mergeCell ref="J421:J424"/>
    <mergeCell ref="C425:C428"/>
    <mergeCell ref="I425:I428"/>
    <mergeCell ref="J425:J428"/>
    <mergeCell ref="AU447:AU450"/>
    <mergeCell ref="AV447:AV450"/>
    <mergeCell ref="AW447:AW450"/>
    <mergeCell ref="AN455:AN458"/>
    <mergeCell ref="AO455:AO458"/>
    <mergeCell ref="AP455:AP458"/>
    <mergeCell ref="AQ455:AQ458"/>
    <mergeCell ref="AR455:AR458"/>
    <mergeCell ref="C462:C465"/>
    <mergeCell ref="I462:I465"/>
    <mergeCell ref="AQ462:AQ465"/>
    <mergeCell ref="AR462:AR465"/>
    <mergeCell ref="AF455:AF458"/>
    <mergeCell ref="AG455:AG458"/>
    <mergeCell ref="AJ455:AJ458"/>
    <mergeCell ref="AK455:AK458"/>
    <mergeCell ref="K436:K439"/>
    <mergeCell ref="AF436:AF439"/>
    <mergeCell ref="AG436:AG439"/>
    <mergeCell ref="AJ436:AJ439"/>
    <mergeCell ref="AK436:AK439"/>
    <mergeCell ref="AL436:AL439"/>
    <mergeCell ref="AM436:AM439"/>
    <mergeCell ref="C440:C443"/>
    <mergeCell ref="I440:I443"/>
    <mergeCell ref="J440:J443"/>
    <mergeCell ref="K440:K443"/>
    <mergeCell ref="AF440:AF443"/>
    <mergeCell ref="AG440:AG443"/>
    <mergeCell ref="C447:C450"/>
    <mergeCell ref="I447:I450"/>
    <mergeCell ref="J447:J450"/>
    <mergeCell ref="K447:K450"/>
    <mergeCell ref="AF447:AF450"/>
    <mergeCell ref="AG447:AG450"/>
    <mergeCell ref="H449:H450"/>
    <mergeCell ref="L444:M444"/>
    <mergeCell ref="N444:O444"/>
    <mergeCell ref="P444:Q444"/>
    <mergeCell ref="R444:S444"/>
    <mergeCell ref="AB444:AC444"/>
    <mergeCell ref="AJ447:AJ450"/>
    <mergeCell ref="AK447:AK450"/>
    <mergeCell ref="AL447:AL450"/>
    <mergeCell ref="T444:U444"/>
    <mergeCell ref="V444:W444"/>
    <mergeCell ref="X444:Y444"/>
    <mergeCell ref="Z444:AA444"/>
    <mergeCell ref="AX410:AX413"/>
    <mergeCell ref="AP432:AP435"/>
    <mergeCell ref="AQ432:AQ435"/>
    <mergeCell ref="AR432:AR435"/>
    <mergeCell ref="AS432:AS435"/>
    <mergeCell ref="AT410:AT413"/>
    <mergeCell ref="AU410:AU413"/>
    <mergeCell ref="AU421:AU424"/>
    <mergeCell ref="AV410:AV413"/>
    <mergeCell ref="AW410:AW413"/>
    <mergeCell ref="AN436:AN439"/>
    <mergeCell ref="AO436:AO439"/>
    <mergeCell ref="AP436:AP439"/>
    <mergeCell ref="AB414:AC414"/>
    <mergeCell ref="AX417:AX420"/>
    <mergeCell ref="AX421:AX424"/>
    <mergeCell ref="AW417:AW420"/>
    <mergeCell ref="AF421:AF424"/>
    <mergeCell ref="AL432:AL435"/>
    <mergeCell ref="AM432:AM435"/>
    <mergeCell ref="AJ410:AJ413"/>
    <mergeCell ref="AK410:AK413"/>
    <mergeCell ref="AM421:AM424"/>
    <mergeCell ref="AT421:AT424"/>
    <mergeCell ref="AV406:AV409"/>
    <mergeCell ref="AW406:AW409"/>
    <mergeCell ref="AX406:AX409"/>
    <mergeCell ref="L414:M414"/>
    <mergeCell ref="N414:O414"/>
    <mergeCell ref="K410:K413"/>
    <mergeCell ref="AF410:AF413"/>
    <mergeCell ref="AG410:AG413"/>
    <mergeCell ref="AO417:AO420"/>
    <mergeCell ref="K425:K428"/>
    <mergeCell ref="AF425:AF428"/>
    <mergeCell ref="C432:C435"/>
    <mergeCell ref="I432:I435"/>
    <mergeCell ref="J432:J435"/>
    <mergeCell ref="K432:K435"/>
    <mergeCell ref="AF432:AF435"/>
    <mergeCell ref="AG432:AG435"/>
    <mergeCell ref="AV421:AV424"/>
    <mergeCell ref="AW421:AW424"/>
    <mergeCell ref="T414:U414"/>
    <mergeCell ref="V414:W414"/>
    <mergeCell ref="X414:Y414"/>
    <mergeCell ref="Z414:AA414"/>
    <mergeCell ref="T429:U429"/>
    <mergeCell ref="AJ432:AJ435"/>
    <mergeCell ref="AK432:AK435"/>
    <mergeCell ref="V429:W429"/>
    <mergeCell ref="X429:Y429"/>
    <mergeCell ref="Z429:AA429"/>
    <mergeCell ref="C406:C409"/>
    <mergeCell ref="I406:I409"/>
    <mergeCell ref="J406:J409"/>
    <mergeCell ref="AX402:AX405"/>
    <mergeCell ref="AO402:AO405"/>
    <mergeCell ref="AP402:AP405"/>
    <mergeCell ref="AQ402:AQ405"/>
    <mergeCell ref="AR402:AR405"/>
    <mergeCell ref="AK395:AK398"/>
    <mergeCell ref="AL395:AL398"/>
    <mergeCell ref="AM395:AM398"/>
    <mergeCell ref="C402:C405"/>
    <mergeCell ref="I402:I405"/>
    <mergeCell ref="J402:J405"/>
    <mergeCell ref="K402:K405"/>
    <mergeCell ref="AF402:AF405"/>
    <mergeCell ref="AG402:AG405"/>
    <mergeCell ref="AJ402:AJ405"/>
    <mergeCell ref="C395:C398"/>
    <mergeCell ref="I395:I398"/>
    <mergeCell ref="J395:J398"/>
    <mergeCell ref="K395:K398"/>
    <mergeCell ref="AF395:AF398"/>
    <mergeCell ref="AG395:AG398"/>
    <mergeCell ref="AU402:AU405"/>
    <mergeCell ref="AV402:AV405"/>
    <mergeCell ref="AW402:AW405"/>
    <mergeCell ref="H395:H396"/>
    <mergeCell ref="H397:H398"/>
    <mergeCell ref="L399:M399"/>
    <mergeCell ref="N399:O399"/>
    <mergeCell ref="AP406:AP409"/>
    <mergeCell ref="AQ406:AQ409"/>
    <mergeCell ref="AR406:AR409"/>
    <mergeCell ref="AS406:AS409"/>
    <mergeCell ref="AT406:AT409"/>
    <mergeCell ref="AU406:AU409"/>
    <mergeCell ref="AJ406:AJ409"/>
    <mergeCell ref="AK406:AK409"/>
    <mergeCell ref="AL406:AL409"/>
    <mergeCell ref="AM406:AM409"/>
    <mergeCell ref="AN406:AN409"/>
    <mergeCell ref="AO406:AO409"/>
    <mergeCell ref="AJ395:AJ398"/>
    <mergeCell ref="AL402:AL405"/>
    <mergeCell ref="AS402:AS405"/>
    <mergeCell ref="K406:K409"/>
    <mergeCell ref="AF406:AF409"/>
    <mergeCell ref="AG406:AG409"/>
    <mergeCell ref="AK402:AK405"/>
    <mergeCell ref="T399:U399"/>
    <mergeCell ref="V399:W399"/>
    <mergeCell ref="X399:Y399"/>
    <mergeCell ref="Z399:AA399"/>
    <mergeCell ref="AX391:AX394"/>
    <mergeCell ref="AW387:AW390"/>
    <mergeCell ref="AX387:AX390"/>
    <mergeCell ref="AN395:AN398"/>
    <mergeCell ref="AO395:AO398"/>
    <mergeCell ref="AP395:AP398"/>
    <mergeCell ref="AQ395:AQ398"/>
    <mergeCell ref="AR395:AR398"/>
    <mergeCell ref="AS395:AS398"/>
    <mergeCell ref="AT395:AT398"/>
    <mergeCell ref="P399:Q399"/>
    <mergeCell ref="R399:S399"/>
    <mergeCell ref="AB399:AC399"/>
    <mergeCell ref="AU391:AU394"/>
    <mergeCell ref="AV391:AV394"/>
    <mergeCell ref="AW391:AW394"/>
    <mergeCell ref="AW395:AW398"/>
    <mergeCell ref="AU395:AU398"/>
    <mergeCell ref="AV395:AV398"/>
    <mergeCell ref="AJ391:AJ394"/>
    <mergeCell ref="AX395:AX398"/>
    <mergeCell ref="AQ391:AQ394"/>
    <mergeCell ref="AR391:AR394"/>
    <mergeCell ref="AS391:AS394"/>
    <mergeCell ref="AT391:AT394"/>
    <mergeCell ref="C387:C390"/>
    <mergeCell ref="I387:I390"/>
    <mergeCell ref="J387:J390"/>
    <mergeCell ref="K387:K390"/>
    <mergeCell ref="AF387:AF390"/>
    <mergeCell ref="AK391:AK394"/>
    <mergeCell ref="AL391:AL394"/>
    <mergeCell ref="AM391:AM394"/>
    <mergeCell ref="AN391:AN394"/>
    <mergeCell ref="AO391:AO394"/>
    <mergeCell ref="AP391:AP394"/>
    <mergeCell ref="C391:C394"/>
    <mergeCell ref="I391:I394"/>
    <mergeCell ref="J391:J394"/>
    <mergeCell ref="K391:K394"/>
    <mergeCell ref="AF391:AF394"/>
    <mergeCell ref="AG391:AG394"/>
    <mergeCell ref="AQ387:AQ390"/>
    <mergeCell ref="AR387:AR390"/>
    <mergeCell ref="AS387:AS390"/>
    <mergeCell ref="AG387:AG390"/>
    <mergeCell ref="AJ387:AJ390"/>
    <mergeCell ref="H391:H392"/>
    <mergeCell ref="H393:H394"/>
    <mergeCell ref="AX380:AX383"/>
    <mergeCell ref="AV387:AV390"/>
    <mergeCell ref="AN387:AN390"/>
    <mergeCell ref="AO387:AO390"/>
    <mergeCell ref="AP387:AP390"/>
    <mergeCell ref="C372:C375"/>
    <mergeCell ref="I372:I375"/>
    <mergeCell ref="J372:J375"/>
    <mergeCell ref="K372:K375"/>
    <mergeCell ref="AF372:AF375"/>
    <mergeCell ref="AR380:AR383"/>
    <mergeCell ref="AS380:AS383"/>
    <mergeCell ref="AT380:AT383"/>
    <mergeCell ref="AU380:AU383"/>
    <mergeCell ref="AV380:AV383"/>
    <mergeCell ref="AW380:AW383"/>
    <mergeCell ref="AL380:AL383"/>
    <mergeCell ref="AM380:AM383"/>
    <mergeCell ref="AN380:AN383"/>
    <mergeCell ref="C380:C383"/>
    <mergeCell ref="I380:I383"/>
    <mergeCell ref="J380:J383"/>
    <mergeCell ref="K380:K383"/>
    <mergeCell ref="AF380:AF383"/>
    <mergeCell ref="AG380:AG383"/>
    <mergeCell ref="AJ380:AJ383"/>
    <mergeCell ref="AK380:AK383"/>
    <mergeCell ref="AX372:AX375"/>
    <mergeCell ref="AW376:AW379"/>
    <mergeCell ref="AX376:AX379"/>
    <mergeCell ref="AR346:AR349"/>
    <mergeCell ref="AS346:AS349"/>
    <mergeCell ref="AT346:AT349"/>
    <mergeCell ref="AU346:AU349"/>
    <mergeCell ref="C376:C379"/>
    <mergeCell ref="I376:I379"/>
    <mergeCell ref="J376:J379"/>
    <mergeCell ref="K376:K379"/>
    <mergeCell ref="AF376:AF379"/>
    <mergeCell ref="AG376:AG379"/>
    <mergeCell ref="AJ376:AJ379"/>
    <mergeCell ref="AG372:AG375"/>
    <mergeCell ref="AJ372:AJ375"/>
    <mergeCell ref="AK372:AK375"/>
    <mergeCell ref="AS372:AS375"/>
    <mergeCell ref="AT372:AT375"/>
    <mergeCell ref="AU372:AU375"/>
    <mergeCell ref="AQ376:AQ379"/>
    <mergeCell ref="AR376:AR379"/>
    <mergeCell ref="AS376:AS379"/>
    <mergeCell ref="AT376:AT379"/>
    <mergeCell ref="AU376:AU379"/>
    <mergeCell ref="AU350:AU353"/>
    <mergeCell ref="AS365:AS368"/>
    <mergeCell ref="AT365:AT368"/>
    <mergeCell ref="AU365:AU368"/>
    <mergeCell ref="AK376:AK379"/>
    <mergeCell ref="AL376:AL379"/>
    <mergeCell ref="AM376:AM379"/>
    <mergeCell ref="AN376:AN379"/>
    <mergeCell ref="AO376:AO379"/>
    <mergeCell ref="AP376:AP379"/>
    <mergeCell ref="AV372:AV375"/>
    <mergeCell ref="AW372:AW375"/>
    <mergeCell ref="L369:M369"/>
    <mergeCell ref="N369:O369"/>
    <mergeCell ref="P369:Q369"/>
    <mergeCell ref="R369:S369"/>
    <mergeCell ref="AB369:AC369"/>
    <mergeCell ref="AJ350:AJ353"/>
    <mergeCell ref="AN350:AN353"/>
    <mergeCell ref="AV350:AV353"/>
    <mergeCell ref="AW350:AW353"/>
    <mergeCell ref="C342:C345"/>
    <mergeCell ref="I342:I345"/>
    <mergeCell ref="J342:J345"/>
    <mergeCell ref="K342:K345"/>
    <mergeCell ref="AF342:AF345"/>
    <mergeCell ref="C365:C368"/>
    <mergeCell ref="I365:I368"/>
    <mergeCell ref="J365:J368"/>
    <mergeCell ref="K365:K368"/>
    <mergeCell ref="AF365:AF368"/>
    <mergeCell ref="AG365:AG368"/>
    <mergeCell ref="AJ365:AJ368"/>
    <mergeCell ref="AK365:AK368"/>
    <mergeCell ref="AW361:AW364"/>
    <mergeCell ref="K346:K349"/>
    <mergeCell ref="AF346:AF349"/>
    <mergeCell ref="AG346:AG349"/>
    <mergeCell ref="AJ346:AJ349"/>
    <mergeCell ref="AK346:AK349"/>
    <mergeCell ref="AL346:AL349"/>
    <mergeCell ref="AM346:AM349"/>
    <mergeCell ref="AX335:AX338"/>
    <mergeCell ref="L339:M339"/>
    <mergeCell ref="N339:O339"/>
    <mergeCell ref="P339:Q339"/>
    <mergeCell ref="R339:S339"/>
    <mergeCell ref="AB339:AC339"/>
    <mergeCell ref="AM335:AM338"/>
    <mergeCell ref="AN335:AN338"/>
    <mergeCell ref="AO335:AO338"/>
    <mergeCell ref="AP335:AP338"/>
    <mergeCell ref="AO350:AO353"/>
    <mergeCell ref="AP350:AP353"/>
    <mergeCell ref="AQ350:AQ353"/>
    <mergeCell ref="AR350:AR353"/>
    <mergeCell ref="AS350:AS353"/>
    <mergeCell ref="AT350:AT353"/>
    <mergeCell ref="C350:C353"/>
    <mergeCell ref="I350:I353"/>
    <mergeCell ref="J350:J353"/>
    <mergeCell ref="K350:K353"/>
    <mergeCell ref="AF350:AF353"/>
    <mergeCell ref="AG350:AG353"/>
    <mergeCell ref="AW346:AW349"/>
    <mergeCell ref="AK350:AK353"/>
    <mergeCell ref="AL350:AL353"/>
    <mergeCell ref="AM350:AM353"/>
    <mergeCell ref="AQ346:AQ349"/>
    <mergeCell ref="AV346:AV349"/>
    <mergeCell ref="AN346:AN349"/>
    <mergeCell ref="AO346:AO349"/>
    <mergeCell ref="AP346:AP349"/>
    <mergeCell ref="AX350:AX353"/>
    <mergeCell ref="AV335:AV338"/>
    <mergeCell ref="K335:K338"/>
    <mergeCell ref="AF335:AF338"/>
    <mergeCell ref="AG335:AG338"/>
    <mergeCell ref="AJ335:AJ338"/>
    <mergeCell ref="AK335:AK338"/>
    <mergeCell ref="AL335:AL338"/>
    <mergeCell ref="AO342:AO345"/>
    <mergeCell ref="AP342:AP345"/>
    <mergeCell ref="AQ342:AQ345"/>
    <mergeCell ref="AR342:AR345"/>
    <mergeCell ref="AS342:AS345"/>
    <mergeCell ref="AT342:AT345"/>
    <mergeCell ref="AG342:AG345"/>
    <mergeCell ref="AJ342:AJ345"/>
    <mergeCell ref="AK342:AK345"/>
    <mergeCell ref="AL342:AL345"/>
    <mergeCell ref="AM342:AM345"/>
    <mergeCell ref="AN342:AN345"/>
    <mergeCell ref="AU342:AU345"/>
    <mergeCell ref="AV342:AV345"/>
    <mergeCell ref="C327:C330"/>
    <mergeCell ref="I327:I330"/>
    <mergeCell ref="J327:J330"/>
    <mergeCell ref="K327:K330"/>
    <mergeCell ref="H327:H328"/>
    <mergeCell ref="AW331:AW334"/>
    <mergeCell ref="AX331:AX334"/>
    <mergeCell ref="AU320:AU323"/>
    <mergeCell ref="AV320:AV323"/>
    <mergeCell ref="AW320:AW323"/>
    <mergeCell ref="AX320:AX323"/>
    <mergeCell ref="AQ331:AQ334"/>
    <mergeCell ref="AR331:AR334"/>
    <mergeCell ref="AS331:AS334"/>
    <mergeCell ref="AT331:AT334"/>
    <mergeCell ref="AU331:AU334"/>
    <mergeCell ref="AV331:AV334"/>
    <mergeCell ref="AK331:AK334"/>
    <mergeCell ref="AL331:AL334"/>
    <mergeCell ref="AM331:AM334"/>
    <mergeCell ref="AN331:AN334"/>
    <mergeCell ref="AO331:AO334"/>
    <mergeCell ref="AP331:AP334"/>
    <mergeCell ref="AW327:AW330"/>
    <mergeCell ref="AX327:AX330"/>
    <mergeCell ref="C331:C334"/>
    <mergeCell ref="I331:I334"/>
    <mergeCell ref="J331:J334"/>
    <mergeCell ref="K331:K334"/>
    <mergeCell ref="AF331:AF334"/>
    <mergeCell ref="AG331:AG334"/>
    <mergeCell ref="AJ331:AJ334"/>
    <mergeCell ref="C312:C315"/>
    <mergeCell ref="I312:I315"/>
    <mergeCell ref="J312:J315"/>
    <mergeCell ref="K312:K315"/>
    <mergeCell ref="AF312:AF315"/>
    <mergeCell ref="AG312:AG315"/>
    <mergeCell ref="AJ312:AJ315"/>
    <mergeCell ref="AK312:AK315"/>
    <mergeCell ref="C316:C319"/>
    <mergeCell ref="AT327:AT330"/>
    <mergeCell ref="AU327:AU330"/>
    <mergeCell ref="AV327:AV330"/>
    <mergeCell ref="AU316:AU319"/>
    <mergeCell ref="AV316:AV319"/>
    <mergeCell ref="AW316:AW319"/>
    <mergeCell ref="AN327:AN330"/>
    <mergeCell ref="AO327:AO330"/>
    <mergeCell ref="AP327:AP330"/>
    <mergeCell ref="AQ327:AQ330"/>
    <mergeCell ref="AR327:AR330"/>
    <mergeCell ref="AS327:AS330"/>
    <mergeCell ref="AF327:AF330"/>
    <mergeCell ref="AG327:AG330"/>
    <mergeCell ref="AJ327:AJ330"/>
    <mergeCell ref="AK327:AK330"/>
    <mergeCell ref="AL327:AL330"/>
    <mergeCell ref="AM327:AM330"/>
    <mergeCell ref="L324:M324"/>
    <mergeCell ref="N324:O324"/>
    <mergeCell ref="P324:Q324"/>
    <mergeCell ref="R324:S324"/>
    <mergeCell ref="AB324:AC324"/>
    <mergeCell ref="AS320:AS323"/>
    <mergeCell ref="AT320:AT323"/>
    <mergeCell ref="H322:H323"/>
    <mergeCell ref="H320:H321"/>
    <mergeCell ref="AJ320:AJ323"/>
    <mergeCell ref="AK320:AK323"/>
    <mergeCell ref="AL320:AL323"/>
    <mergeCell ref="AM320:AM323"/>
    <mergeCell ref="AN320:AN323"/>
    <mergeCell ref="AO320:AO323"/>
    <mergeCell ref="C320:C323"/>
    <mergeCell ref="I320:I323"/>
    <mergeCell ref="J320:J323"/>
    <mergeCell ref="K320:K323"/>
    <mergeCell ref="AF320:AF323"/>
    <mergeCell ref="AG320:AG323"/>
    <mergeCell ref="AX316:AX319"/>
    <mergeCell ref="AL290:AL293"/>
    <mergeCell ref="AM290:AM293"/>
    <mergeCell ref="AN290:AN293"/>
    <mergeCell ref="AK316:AK319"/>
    <mergeCell ref="AL316:AL319"/>
    <mergeCell ref="AM316:AM319"/>
    <mergeCell ref="AN316:AN319"/>
    <mergeCell ref="AO316:AO319"/>
    <mergeCell ref="AP316:AP319"/>
    <mergeCell ref="I316:I319"/>
    <mergeCell ref="J316:J319"/>
    <mergeCell ref="K316:K319"/>
    <mergeCell ref="AF316:AF319"/>
    <mergeCell ref="AG316:AG319"/>
    <mergeCell ref="AJ316:AJ319"/>
    <mergeCell ref="AP320:AP323"/>
    <mergeCell ref="AQ320:AQ323"/>
    <mergeCell ref="AV290:AV293"/>
    <mergeCell ref="AV312:AV315"/>
    <mergeCell ref="AW312:AW315"/>
    <mergeCell ref="AX312:AX315"/>
    <mergeCell ref="AW290:AW293"/>
    <mergeCell ref="AX290:AX293"/>
    <mergeCell ref="AX305:AX308"/>
    <mergeCell ref="AR312:AR315"/>
    <mergeCell ref="AS312:AS315"/>
    <mergeCell ref="AT312:AT315"/>
    <mergeCell ref="T294:U294"/>
    <mergeCell ref="V294:W294"/>
    <mergeCell ref="AU290:AU293"/>
    <mergeCell ref="AP297:AP300"/>
    <mergeCell ref="AF297:AF300"/>
    <mergeCell ref="AG297:AG300"/>
    <mergeCell ref="AJ297:AJ300"/>
    <mergeCell ref="AO290:AO293"/>
    <mergeCell ref="AP290:AP293"/>
    <mergeCell ref="AQ290:AQ293"/>
    <mergeCell ref="AR290:AR293"/>
    <mergeCell ref="AS290:AS293"/>
    <mergeCell ref="AT290:AT293"/>
    <mergeCell ref="AP312:AP315"/>
    <mergeCell ref="AQ312:AQ315"/>
    <mergeCell ref="AX297:AX300"/>
    <mergeCell ref="AK297:AK300"/>
    <mergeCell ref="AT301:AT304"/>
    <mergeCell ref="AB294:AC294"/>
    <mergeCell ref="AG290:AG293"/>
    <mergeCell ref="AJ290:AJ293"/>
    <mergeCell ref="AK290:AK293"/>
    <mergeCell ref="AR286:AR289"/>
    <mergeCell ref="AS286:AS289"/>
    <mergeCell ref="AT286:AT289"/>
    <mergeCell ref="H286:H287"/>
    <mergeCell ref="H288:H289"/>
    <mergeCell ref="AJ286:AJ289"/>
    <mergeCell ref="AK286:AK289"/>
    <mergeCell ref="AL286:AL289"/>
    <mergeCell ref="AM286:AM289"/>
    <mergeCell ref="AN286:AN289"/>
    <mergeCell ref="AO286:AO289"/>
    <mergeCell ref="C286:C289"/>
    <mergeCell ref="I286:I289"/>
    <mergeCell ref="J286:J289"/>
    <mergeCell ref="K286:K289"/>
    <mergeCell ref="AF286:AF289"/>
    <mergeCell ref="AG286:AG289"/>
    <mergeCell ref="AS282:AS285"/>
    <mergeCell ref="AT282:AT285"/>
    <mergeCell ref="AU282:AU285"/>
    <mergeCell ref="AV282:AV285"/>
    <mergeCell ref="AW282:AW285"/>
    <mergeCell ref="AX282:AX285"/>
    <mergeCell ref="AG282:AG285"/>
    <mergeCell ref="AJ282:AJ285"/>
    <mergeCell ref="AK282:AK285"/>
    <mergeCell ref="AL282:AL285"/>
    <mergeCell ref="AM282:AM285"/>
    <mergeCell ref="AN282:AN285"/>
    <mergeCell ref="AQ282:AQ285"/>
    <mergeCell ref="AR282:AR285"/>
    <mergeCell ref="C290:C293"/>
    <mergeCell ref="I290:I293"/>
    <mergeCell ref="J290:J293"/>
    <mergeCell ref="K290:K293"/>
    <mergeCell ref="AF290:AF293"/>
    <mergeCell ref="C282:C285"/>
    <mergeCell ref="I282:I285"/>
    <mergeCell ref="J282:J285"/>
    <mergeCell ref="K282:K285"/>
    <mergeCell ref="AF282:AF285"/>
    <mergeCell ref="H290:H291"/>
    <mergeCell ref="H292:H293"/>
    <mergeCell ref="AU286:AU289"/>
    <mergeCell ref="AV286:AV289"/>
    <mergeCell ref="AW286:AW289"/>
    <mergeCell ref="AX286:AX289"/>
    <mergeCell ref="AP286:AP289"/>
    <mergeCell ref="AQ286:AQ289"/>
    <mergeCell ref="T279:U279"/>
    <mergeCell ref="V279:W279"/>
    <mergeCell ref="X279:Y279"/>
    <mergeCell ref="Z279:AA279"/>
    <mergeCell ref="AF275:AF278"/>
    <mergeCell ref="AG275:AG278"/>
    <mergeCell ref="AJ275:AJ278"/>
    <mergeCell ref="AK275:AK278"/>
    <mergeCell ref="AL275:AL278"/>
    <mergeCell ref="AM275:AM278"/>
    <mergeCell ref="R279:S279"/>
    <mergeCell ref="AB279:AC279"/>
    <mergeCell ref="C275:C278"/>
    <mergeCell ref="I275:I278"/>
    <mergeCell ref="J275:J278"/>
    <mergeCell ref="K275:K278"/>
    <mergeCell ref="H275:H276"/>
    <mergeCell ref="H277:H278"/>
    <mergeCell ref="AS271:AS274"/>
    <mergeCell ref="C267:C270"/>
    <mergeCell ref="I267:I270"/>
    <mergeCell ref="J267:J270"/>
    <mergeCell ref="K267:K270"/>
    <mergeCell ref="AF267:AF270"/>
    <mergeCell ref="AX275:AX278"/>
    <mergeCell ref="C271:C274"/>
    <mergeCell ref="I271:I274"/>
    <mergeCell ref="J271:J274"/>
    <mergeCell ref="K271:K274"/>
    <mergeCell ref="AF271:AF274"/>
    <mergeCell ref="AG271:AG274"/>
    <mergeCell ref="AJ271:AJ274"/>
    <mergeCell ref="AS275:AS278"/>
    <mergeCell ref="AT275:AT278"/>
    <mergeCell ref="AV267:AV270"/>
    <mergeCell ref="AW267:AW270"/>
    <mergeCell ref="AU275:AU278"/>
    <mergeCell ref="AV275:AV278"/>
    <mergeCell ref="AW275:AW278"/>
    <mergeCell ref="AX267:AX270"/>
    <mergeCell ref="AV271:AV274"/>
    <mergeCell ref="AW271:AW274"/>
    <mergeCell ref="AX271:AX274"/>
    <mergeCell ref="AN275:AN278"/>
    <mergeCell ref="AO275:AO278"/>
    <mergeCell ref="AP275:AP278"/>
    <mergeCell ref="AQ275:AQ278"/>
    <mergeCell ref="AR275:AR278"/>
    <mergeCell ref="AB264:AC264"/>
    <mergeCell ref="T264:U264"/>
    <mergeCell ref="AL260:AL263"/>
    <mergeCell ref="AL271:AL274"/>
    <mergeCell ref="AM271:AM274"/>
    <mergeCell ref="AN271:AN274"/>
    <mergeCell ref="AO271:AO274"/>
    <mergeCell ref="AU256:AU259"/>
    <mergeCell ref="AT271:AT274"/>
    <mergeCell ref="AU267:AU270"/>
    <mergeCell ref="AM260:AM263"/>
    <mergeCell ref="AN260:AN263"/>
    <mergeCell ref="AO260:AO263"/>
    <mergeCell ref="AO267:AO270"/>
    <mergeCell ref="AP267:AP270"/>
    <mergeCell ref="AQ267:AQ270"/>
    <mergeCell ref="AR267:AR270"/>
    <mergeCell ref="AS267:AS270"/>
    <mergeCell ref="AT267:AT270"/>
    <mergeCell ref="AU271:AU274"/>
    <mergeCell ref="AL256:AL259"/>
    <mergeCell ref="AM256:AM259"/>
    <mergeCell ref="AG267:AG270"/>
    <mergeCell ref="AJ267:AJ270"/>
    <mergeCell ref="AK267:AK270"/>
    <mergeCell ref="AL267:AL270"/>
    <mergeCell ref="AM267:AM270"/>
    <mergeCell ref="AN267:AN270"/>
    <mergeCell ref="AK271:AK274"/>
    <mergeCell ref="AP271:AP274"/>
    <mergeCell ref="AQ271:AQ274"/>
    <mergeCell ref="AR271:AR274"/>
    <mergeCell ref="I256:I259"/>
    <mergeCell ref="J256:J259"/>
    <mergeCell ref="K256:K259"/>
    <mergeCell ref="AV260:AV263"/>
    <mergeCell ref="AX260:AX263"/>
    <mergeCell ref="AW260:AW263"/>
    <mergeCell ref="AQ256:AQ259"/>
    <mergeCell ref="AR256:AR259"/>
    <mergeCell ref="AS256:AS259"/>
    <mergeCell ref="AT256:AT259"/>
    <mergeCell ref="AP260:AP263"/>
    <mergeCell ref="AQ260:AQ263"/>
    <mergeCell ref="AR260:AR263"/>
    <mergeCell ref="AS260:AS263"/>
    <mergeCell ref="AT260:AT263"/>
    <mergeCell ref="AU260:AU263"/>
    <mergeCell ref="AV256:AV259"/>
    <mergeCell ref="AW256:AW259"/>
    <mergeCell ref="AX256:AX259"/>
    <mergeCell ref="J260:J263"/>
    <mergeCell ref="K260:K263"/>
    <mergeCell ref="AF260:AF263"/>
    <mergeCell ref="AG260:AG263"/>
    <mergeCell ref="AJ260:AJ263"/>
    <mergeCell ref="AK260:AK263"/>
    <mergeCell ref="AX222:AX225"/>
    <mergeCell ref="C226:C229"/>
    <mergeCell ref="I226:I229"/>
    <mergeCell ref="J226:J229"/>
    <mergeCell ref="K226:K229"/>
    <mergeCell ref="AF226:AF229"/>
    <mergeCell ref="AG226:AG229"/>
    <mergeCell ref="AK230:AK233"/>
    <mergeCell ref="AL230:AL233"/>
    <mergeCell ref="AM230:AM233"/>
    <mergeCell ref="AN230:AN233"/>
    <mergeCell ref="AS230:AS233"/>
    <mergeCell ref="AT230:AT233"/>
    <mergeCell ref="AO230:AO233"/>
    <mergeCell ref="AP230:AP233"/>
    <mergeCell ref="AQ230:AQ233"/>
    <mergeCell ref="AR230:AR233"/>
    <mergeCell ref="C230:C233"/>
    <mergeCell ref="I230:I233"/>
    <mergeCell ref="J230:J233"/>
    <mergeCell ref="K230:K233"/>
    <mergeCell ref="AF230:AF233"/>
    <mergeCell ref="AG230:AG233"/>
    <mergeCell ref="AJ230:AJ233"/>
    <mergeCell ref="AX230:AX233"/>
    <mergeCell ref="AU226:AU229"/>
    <mergeCell ref="AV226:AV229"/>
    <mergeCell ref="AW226:AW229"/>
    <mergeCell ref="AX226:AX229"/>
    <mergeCell ref="H228:H229"/>
    <mergeCell ref="AP226:AP229"/>
    <mergeCell ref="AQ226:AQ229"/>
    <mergeCell ref="AR226:AR229"/>
    <mergeCell ref="AS226:AS229"/>
    <mergeCell ref="AT226:AT229"/>
    <mergeCell ref="AW230:AW233"/>
    <mergeCell ref="AJ226:AJ229"/>
    <mergeCell ref="AK226:AK229"/>
    <mergeCell ref="AL226:AL229"/>
    <mergeCell ref="AM226:AM229"/>
    <mergeCell ref="AN226:AN229"/>
    <mergeCell ref="AO226:AO229"/>
    <mergeCell ref="AU230:AU233"/>
    <mergeCell ref="AV230:AV233"/>
    <mergeCell ref="AP222:AP225"/>
    <mergeCell ref="AF222:AF225"/>
    <mergeCell ref="AV211:AV214"/>
    <mergeCell ref="AW211:AW214"/>
    <mergeCell ref="AQ222:AQ225"/>
    <mergeCell ref="AR222:AR225"/>
    <mergeCell ref="AS222:AS225"/>
    <mergeCell ref="AT222:AT225"/>
    <mergeCell ref="AU222:AU225"/>
    <mergeCell ref="AV222:AV225"/>
    <mergeCell ref="AJ222:AJ225"/>
    <mergeCell ref="AK222:AK225"/>
    <mergeCell ref="AL222:AL225"/>
    <mergeCell ref="AM222:AM225"/>
    <mergeCell ref="AN222:AN225"/>
    <mergeCell ref="AO222:AO225"/>
    <mergeCell ref="L219:M219"/>
    <mergeCell ref="N219:O219"/>
    <mergeCell ref="P219:Q219"/>
    <mergeCell ref="R219:S219"/>
    <mergeCell ref="AB219:AC219"/>
    <mergeCell ref="AG222:AG225"/>
    <mergeCell ref="AW222:AW225"/>
    <mergeCell ref="AU215:AU218"/>
    <mergeCell ref="AV215:AV218"/>
    <mergeCell ref="AW215:AW218"/>
    <mergeCell ref="AX215:AX218"/>
    <mergeCell ref="C207:C210"/>
    <mergeCell ref="I207:I210"/>
    <mergeCell ref="J207:J210"/>
    <mergeCell ref="K207:K210"/>
    <mergeCell ref="AF207:AF210"/>
    <mergeCell ref="AG207:AG210"/>
    <mergeCell ref="AO215:AO218"/>
    <mergeCell ref="AP215:AP218"/>
    <mergeCell ref="AQ215:AQ218"/>
    <mergeCell ref="AR215:AR218"/>
    <mergeCell ref="AS215:AS218"/>
    <mergeCell ref="AT215:AT218"/>
    <mergeCell ref="AG215:AG218"/>
    <mergeCell ref="AJ215:AJ218"/>
    <mergeCell ref="AK215:AK218"/>
    <mergeCell ref="AL215:AL218"/>
    <mergeCell ref="AM215:AM218"/>
    <mergeCell ref="AN215:AN218"/>
    <mergeCell ref="AX211:AX214"/>
    <mergeCell ref="AL207:AL210"/>
    <mergeCell ref="AM207:AM210"/>
    <mergeCell ref="AW207:AW210"/>
    <mergeCell ref="AX207:AX210"/>
    <mergeCell ref="AP211:AP214"/>
    <mergeCell ref="AQ211:AQ214"/>
    <mergeCell ref="AR211:AR214"/>
    <mergeCell ref="AS211:AS214"/>
    <mergeCell ref="AT211:AT214"/>
    <mergeCell ref="AU211:AU214"/>
    <mergeCell ref="AU200:AU203"/>
    <mergeCell ref="AV200:AV203"/>
    <mergeCell ref="AJ211:AJ214"/>
    <mergeCell ref="AK211:AK214"/>
    <mergeCell ref="AL211:AL214"/>
    <mergeCell ref="AM211:AM214"/>
    <mergeCell ref="AN211:AN214"/>
    <mergeCell ref="AO211:AO214"/>
    <mergeCell ref="AL200:AL203"/>
    <mergeCell ref="AM200:AM203"/>
    <mergeCell ref="AN200:AN203"/>
    <mergeCell ref="AW200:AW203"/>
    <mergeCell ref="AX200:AX203"/>
    <mergeCell ref="I211:I214"/>
    <mergeCell ref="J211:J214"/>
    <mergeCell ref="K211:K214"/>
    <mergeCell ref="AF211:AF214"/>
    <mergeCell ref="AG211:AG214"/>
    <mergeCell ref="AJ207:AJ210"/>
    <mergeCell ref="AK207:AK210"/>
    <mergeCell ref="AS207:AS210"/>
    <mergeCell ref="AT207:AT210"/>
    <mergeCell ref="AU207:AU210"/>
    <mergeCell ref="AV207:AV210"/>
    <mergeCell ref="L204:M204"/>
    <mergeCell ref="N204:O204"/>
    <mergeCell ref="P204:Q204"/>
    <mergeCell ref="R204:S204"/>
    <mergeCell ref="AB204:AC204"/>
    <mergeCell ref="AR207:AR210"/>
    <mergeCell ref="AN207:AN210"/>
    <mergeCell ref="AO207:AO210"/>
    <mergeCell ref="AP207:AP210"/>
    <mergeCell ref="K196:K199"/>
    <mergeCell ref="AF196:AF199"/>
    <mergeCell ref="AG196:AG199"/>
    <mergeCell ref="AJ196:AJ199"/>
    <mergeCell ref="AK196:AK199"/>
    <mergeCell ref="AL196:AL199"/>
    <mergeCell ref="AM196:AM199"/>
    <mergeCell ref="AN196:AN199"/>
    <mergeCell ref="AR200:AR203"/>
    <mergeCell ref="AS200:AS203"/>
    <mergeCell ref="AT200:AT203"/>
    <mergeCell ref="AW196:AW199"/>
    <mergeCell ref="AX196:AX199"/>
    <mergeCell ref="C200:C203"/>
    <mergeCell ref="I200:I203"/>
    <mergeCell ref="J200:J203"/>
    <mergeCell ref="K200:K203"/>
    <mergeCell ref="AF200:AF203"/>
    <mergeCell ref="AG200:AG203"/>
    <mergeCell ref="AJ200:AJ203"/>
    <mergeCell ref="AK200:AK203"/>
    <mergeCell ref="AQ196:AQ199"/>
    <mergeCell ref="AR196:AR199"/>
    <mergeCell ref="AS196:AS199"/>
    <mergeCell ref="AT196:AT199"/>
    <mergeCell ref="AU196:AU199"/>
    <mergeCell ref="AV196:AV199"/>
    <mergeCell ref="AO196:AO199"/>
    <mergeCell ref="AP196:AP199"/>
    <mergeCell ref="AP177:AP180"/>
    <mergeCell ref="AQ177:AQ180"/>
    <mergeCell ref="AV166:AV169"/>
    <mergeCell ref="AW166:AW169"/>
    <mergeCell ref="AX166:AX169"/>
    <mergeCell ref="AS170:AS173"/>
    <mergeCell ref="AT170:AT173"/>
    <mergeCell ref="AU170:AU173"/>
    <mergeCell ref="AV170:AV173"/>
    <mergeCell ref="AN192:AN195"/>
    <mergeCell ref="AO192:AO195"/>
    <mergeCell ref="AP192:AP195"/>
    <mergeCell ref="AQ192:AQ195"/>
    <mergeCell ref="AR192:AR195"/>
    <mergeCell ref="AS192:AS195"/>
    <mergeCell ref="C192:C195"/>
    <mergeCell ref="I192:I195"/>
    <mergeCell ref="J192:J195"/>
    <mergeCell ref="K192:K195"/>
    <mergeCell ref="AF192:AF195"/>
    <mergeCell ref="AG192:AG195"/>
    <mergeCell ref="AV192:AV195"/>
    <mergeCell ref="AW192:AW195"/>
    <mergeCell ref="AX192:AX195"/>
    <mergeCell ref="AW177:AW180"/>
    <mergeCell ref="AX177:AX180"/>
    <mergeCell ref="AX181:AX184"/>
    <mergeCell ref="AX185:AX188"/>
    <mergeCell ref="L189:M189"/>
    <mergeCell ref="N189:O189"/>
    <mergeCell ref="P189:Q189"/>
    <mergeCell ref="R189:S189"/>
    <mergeCell ref="AV162:AV165"/>
    <mergeCell ref="AW162:AW165"/>
    <mergeCell ref="AX162:AX165"/>
    <mergeCell ref="AW170:AW173"/>
    <mergeCell ref="AX170:AX173"/>
    <mergeCell ref="C162:C165"/>
    <mergeCell ref="I162:I165"/>
    <mergeCell ref="J162:J165"/>
    <mergeCell ref="K162:K165"/>
    <mergeCell ref="AF162:AF165"/>
    <mergeCell ref="AG162:AG165"/>
    <mergeCell ref="AJ162:AJ165"/>
    <mergeCell ref="AK162:AK165"/>
    <mergeCell ref="AM170:AM173"/>
    <mergeCell ref="AN170:AN173"/>
    <mergeCell ref="AO170:AO173"/>
    <mergeCell ref="AP170:AP173"/>
    <mergeCell ref="AQ170:AQ173"/>
    <mergeCell ref="AR170:AR173"/>
    <mergeCell ref="K170:K173"/>
    <mergeCell ref="AF170:AF173"/>
    <mergeCell ref="AG170:AG173"/>
    <mergeCell ref="AJ170:AJ173"/>
    <mergeCell ref="AK170:AK173"/>
    <mergeCell ref="AL170:AL173"/>
    <mergeCell ref="AR166:AR169"/>
    <mergeCell ref="AS166:AS169"/>
    <mergeCell ref="AT166:AT169"/>
    <mergeCell ref="AU166:AU169"/>
    <mergeCell ref="AJ166:AJ169"/>
    <mergeCell ref="AK166:AK169"/>
    <mergeCell ref="AL166:AL169"/>
    <mergeCell ref="AM166:AM169"/>
    <mergeCell ref="AN166:AN169"/>
    <mergeCell ref="AO166:AO169"/>
    <mergeCell ref="C166:C169"/>
    <mergeCell ref="I166:I169"/>
    <mergeCell ref="J166:J169"/>
    <mergeCell ref="K166:K169"/>
    <mergeCell ref="AF166:AF169"/>
    <mergeCell ref="AG166:AG169"/>
    <mergeCell ref="AS162:AS165"/>
    <mergeCell ref="AT162:AT165"/>
    <mergeCell ref="AU162:AU165"/>
    <mergeCell ref="K155:K158"/>
    <mergeCell ref="AF155:AF158"/>
    <mergeCell ref="AG155:AG158"/>
    <mergeCell ref="AJ155:AJ158"/>
    <mergeCell ref="AK155:AK158"/>
    <mergeCell ref="AL155:AL158"/>
    <mergeCell ref="AM155:AM158"/>
    <mergeCell ref="L159:M159"/>
    <mergeCell ref="N159:O159"/>
    <mergeCell ref="P159:Q159"/>
    <mergeCell ref="R159:S159"/>
    <mergeCell ref="AB159:AC159"/>
    <mergeCell ref="AU151:AU154"/>
    <mergeCell ref="AN155:AN158"/>
    <mergeCell ref="AO155:AO158"/>
    <mergeCell ref="AP155:AP158"/>
    <mergeCell ref="AQ155:AQ158"/>
    <mergeCell ref="AX155:AX158"/>
    <mergeCell ref="AF151:AF154"/>
    <mergeCell ref="AG151:AG154"/>
    <mergeCell ref="AJ151:AJ154"/>
    <mergeCell ref="AK151:AK154"/>
    <mergeCell ref="AL151:AL154"/>
    <mergeCell ref="L144:M144"/>
    <mergeCell ref="N144:O144"/>
    <mergeCell ref="P144:Q144"/>
    <mergeCell ref="R144:S144"/>
    <mergeCell ref="AB144:AC144"/>
    <mergeCell ref="AU147:AU150"/>
    <mergeCell ref="AO147:AO150"/>
    <mergeCell ref="AP147:AP150"/>
    <mergeCell ref="AQ147:AQ150"/>
    <mergeCell ref="AR147:AR150"/>
    <mergeCell ref="AR155:AR158"/>
    <mergeCell ref="AS155:AS158"/>
    <mergeCell ref="AT155:AT158"/>
    <mergeCell ref="AU155:AU158"/>
    <mergeCell ref="AV155:AV158"/>
    <mergeCell ref="AW155:AW158"/>
    <mergeCell ref="AV151:AV154"/>
    <mergeCell ref="AW151:AW154"/>
    <mergeCell ref="AT151:AT154"/>
    <mergeCell ref="AX136:AX139"/>
    <mergeCell ref="K132:K135"/>
    <mergeCell ref="AF132:AF135"/>
    <mergeCell ref="AG132:AG135"/>
    <mergeCell ref="AJ132:AJ135"/>
    <mergeCell ref="AK132:AK135"/>
    <mergeCell ref="AL132:AL135"/>
    <mergeCell ref="AM132:AM135"/>
    <mergeCell ref="AN132:AN135"/>
    <mergeCell ref="AO132:AO135"/>
    <mergeCell ref="AS147:AS150"/>
    <mergeCell ref="AT147:AT150"/>
    <mergeCell ref="AQ151:AQ154"/>
    <mergeCell ref="AR151:AR154"/>
    <mergeCell ref="AS151:AS154"/>
    <mergeCell ref="K151:K154"/>
    <mergeCell ref="AO151:AO154"/>
    <mergeCell ref="AP151:AP154"/>
    <mergeCell ref="AM151:AM154"/>
    <mergeCell ref="AN151:AN154"/>
    <mergeCell ref="K147:K150"/>
    <mergeCell ref="AF147:AF150"/>
    <mergeCell ref="AG147:AG150"/>
    <mergeCell ref="AJ147:AJ150"/>
    <mergeCell ref="AK147:AK150"/>
    <mergeCell ref="AL147:AL150"/>
    <mergeCell ref="AM147:AM150"/>
    <mergeCell ref="AN147:AN150"/>
    <mergeCell ref="AV147:AV150"/>
    <mergeCell ref="AW147:AW150"/>
    <mergeCell ref="AX147:AX150"/>
    <mergeCell ref="AX151:AX154"/>
    <mergeCell ref="AX132:AX135"/>
    <mergeCell ref="C136:C139"/>
    <mergeCell ref="I136:I139"/>
    <mergeCell ref="J136:J139"/>
    <mergeCell ref="K136:K139"/>
    <mergeCell ref="AF136:AF139"/>
    <mergeCell ref="AV140:AV143"/>
    <mergeCell ref="AW140:AW143"/>
    <mergeCell ref="AX140:AX143"/>
    <mergeCell ref="AW110:AW113"/>
    <mergeCell ref="AM117:AM120"/>
    <mergeCell ref="AN117:AN120"/>
    <mergeCell ref="AO117:AO120"/>
    <mergeCell ref="AP117:AP120"/>
    <mergeCell ref="AQ117:AQ120"/>
    <mergeCell ref="AR117:AR120"/>
    <mergeCell ref="AP140:AP143"/>
    <mergeCell ref="AQ140:AQ143"/>
    <mergeCell ref="AR140:AR143"/>
    <mergeCell ref="AS140:AS143"/>
    <mergeCell ref="AT140:AT143"/>
    <mergeCell ref="AU140:AU143"/>
    <mergeCell ref="AP132:AP135"/>
    <mergeCell ref="K140:K143"/>
    <mergeCell ref="AF140:AF143"/>
    <mergeCell ref="AG140:AG143"/>
    <mergeCell ref="AJ140:AJ143"/>
    <mergeCell ref="AK140:AK143"/>
    <mergeCell ref="AL140:AL143"/>
    <mergeCell ref="AM140:AM143"/>
    <mergeCell ref="AN140:AN143"/>
    <mergeCell ref="AO140:AO143"/>
    <mergeCell ref="AW136:AW139"/>
    <mergeCell ref="AP106:AP109"/>
    <mergeCell ref="AQ106:AQ109"/>
    <mergeCell ref="AR106:AR109"/>
    <mergeCell ref="AS106:AS109"/>
    <mergeCell ref="AT106:AT109"/>
    <mergeCell ref="AU106:AU109"/>
    <mergeCell ref="AV106:AV109"/>
    <mergeCell ref="AO136:AO139"/>
    <mergeCell ref="AP136:AP139"/>
    <mergeCell ref="AQ136:AQ139"/>
    <mergeCell ref="AR136:AR139"/>
    <mergeCell ref="AS136:AS139"/>
    <mergeCell ref="AT136:AT139"/>
    <mergeCell ref="AG136:AG139"/>
    <mergeCell ref="AJ136:AJ139"/>
    <mergeCell ref="AK136:AK139"/>
    <mergeCell ref="AL136:AL139"/>
    <mergeCell ref="AM136:AM139"/>
    <mergeCell ref="AN136:AN139"/>
    <mergeCell ref="AS117:AS120"/>
    <mergeCell ref="AT117:AT120"/>
    <mergeCell ref="AU117:AU120"/>
    <mergeCell ref="AV117:AV120"/>
    <mergeCell ref="AM106:AM109"/>
    <mergeCell ref="AN106:AN109"/>
    <mergeCell ref="AO106:AO109"/>
    <mergeCell ref="AV121:AV124"/>
    <mergeCell ref="AW121:AW124"/>
    <mergeCell ref="I95:I98"/>
    <mergeCell ref="J95:J98"/>
    <mergeCell ref="K95:K98"/>
    <mergeCell ref="C102:C105"/>
    <mergeCell ref="I102:I105"/>
    <mergeCell ref="J102:J105"/>
    <mergeCell ref="K102:K105"/>
    <mergeCell ref="AR110:AR113"/>
    <mergeCell ref="AS110:AS113"/>
    <mergeCell ref="AT110:AT113"/>
    <mergeCell ref="AU110:AU113"/>
    <mergeCell ref="AV110:AV113"/>
    <mergeCell ref="AP102:AP105"/>
    <mergeCell ref="AQ102:AQ105"/>
    <mergeCell ref="AR102:AR105"/>
    <mergeCell ref="AS102:AS105"/>
    <mergeCell ref="AT102:AT105"/>
    <mergeCell ref="AG110:AG113"/>
    <mergeCell ref="AJ110:AJ113"/>
    <mergeCell ref="AK110:AK113"/>
    <mergeCell ref="AL110:AL113"/>
    <mergeCell ref="AM110:AM113"/>
    <mergeCell ref="AN110:AN113"/>
    <mergeCell ref="AO110:AO113"/>
    <mergeCell ref="AP110:AP113"/>
    <mergeCell ref="AQ110:AQ113"/>
    <mergeCell ref="AV102:AV105"/>
    <mergeCell ref="T99:U99"/>
    <mergeCell ref="V99:W99"/>
    <mergeCell ref="X99:Y99"/>
    <mergeCell ref="Z99:AA99"/>
    <mergeCell ref="AW102:AW105"/>
    <mergeCell ref="AX102:AX105"/>
    <mergeCell ref="C106:C109"/>
    <mergeCell ref="I106:I109"/>
    <mergeCell ref="J106:J109"/>
    <mergeCell ref="K106:K109"/>
    <mergeCell ref="AF106:AF109"/>
    <mergeCell ref="AG106:AG109"/>
    <mergeCell ref="AJ106:AJ109"/>
    <mergeCell ref="AX110:AX113"/>
    <mergeCell ref="L129:M129"/>
    <mergeCell ref="N129:O129"/>
    <mergeCell ref="P129:Q129"/>
    <mergeCell ref="R129:S129"/>
    <mergeCell ref="AB129:AC129"/>
    <mergeCell ref="AJ117:AJ120"/>
    <mergeCell ref="AK117:AK120"/>
    <mergeCell ref="AW117:AW120"/>
    <mergeCell ref="AX117:AX120"/>
    <mergeCell ref="AU102:AU105"/>
    <mergeCell ref="AW106:AW109"/>
    <mergeCell ref="AX106:AX109"/>
    <mergeCell ref="L114:M114"/>
    <mergeCell ref="N114:O114"/>
    <mergeCell ref="AF102:AF105"/>
    <mergeCell ref="AG102:AG105"/>
    <mergeCell ref="AJ102:AJ105"/>
    <mergeCell ref="AK102:AK105"/>
    <mergeCell ref="AL102:AL105"/>
    <mergeCell ref="AM102:AM105"/>
    <mergeCell ref="AK106:AK109"/>
    <mergeCell ref="AL106:AL109"/>
    <mergeCell ref="L99:M99"/>
    <mergeCell ref="N99:O99"/>
    <mergeCell ref="P99:Q99"/>
    <mergeCell ref="R99:S99"/>
    <mergeCell ref="AB99:AC99"/>
    <mergeCell ref="AV95:AV98"/>
    <mergeCell ref="AW95:AW98"/>
    <mergeCell ref="AX95:AX98"/>
    <mergeCell ref="K80:K83"/>
    <mergeCell ref="AF80:AF83"/>
    <mergeCell ref="AG80:AG83"/>
    <mergeCell ref="AJ80:AJ83"/>
    <mergeCell ref="AK80:AK83"/>
    <mergeCell ref="AG91:AG94"/>
    <mergeCell ref="AJ91:AJ94"/>
    <mergeCell ref="AT95:AT98"/>
    <mergeCell ref="AU87:AU90"/>
    <mergeCell ref="AV87:AV90"/>
    <mergeCell ref="AW87:AW90"/>
    <mergeCell ref="AX87:AX90"/>
    <mergeCell ref="AU91:AU94"/>
    <mergeCell ref="AV91:AV94"/>
    <mergeCell ref="AW91:AW94"/>
    <mergeCell ref="AX91:AX94"/>
    <mergeCell ref="AU95:AU98"/>
    <mergeCell ref="AN95:AN98"/>
    <mergeCell ref="AO95:AO98"/>
    <mergeCell ref="AP95:AP98"/>
    <mergeCell ref="AQ95:AQ98"/>
    <mergeCell ref="AR95:AR98"/>
    <mergeCell ref="AS95:AS98"/>
    <mergeCell ref="AF95:AF98"/>
    <mergeCell ref="AG95:AG98"/>
    <mergeCell ref="AJ95:AJ98"/>
    <mergeCell ref="AK95:AK98"/>
    <mergeCell ref="AL95:AL98"/>
    <mergeCell ref="AM95:AM98"/>
    <mergeCell ref="AT87:AT90"/>
    <mergeCell ref="AU80:AU83"/>
    <mergeCell ref="AV80:AV83"/>
    <mergeCell ref="AJ87:AJ90"/>
    <mergeCell ref="AK87:AK90"/>
    <mergeCell ref="AL87:AL90"/>
    <mergeCell ref="AM87:AM90"/>
    <mergeCell ref="AN87:AN90"/>
    <mergeCell ref="AO87:AO90"/>
    <mergeCell ref="C87:C90"/>
    <mergeCell ref="I87:I90"/>
    <mergeCell ref="J87:J90"/>
    <mergeCell ref="K87:K90"/>
    <mergeCell ref="AF87:AF90"/>
    <mergeCell ref="AG87:AG90"/>
    <mergeCell ref="AQ91:AQ94"/>
    <mergeCell ref="AR91:AR94"/>
    <mergeCell ref="AS91:AS94"/>
    <mergeCell ref="AT91:AT94"/>
    <mergeCell ref="AP80:AP83"/>
    <mergeCell ref="AQ80:AQ83"/>
    <mergeCell ref="AR80:AR83"/>
    <mergeCell ref="AS80:AS83"/>
    <mergeCell ref="AT80:AT83"/>
    <mergeCell ref="AP87:AP90"/>
    <mergeCell ref="AK91:AK94"/>
    <mergeCell ref="AL91:AL94"/>
    <mergeCell ref="AP91:AP94"/>
    <mergeCell ref="T84:U84"/>
    <mergeCell ref="C76:C79"/>
    <mergeCell ref="I76:I79"/>
    <mergeCell ref="J76:J79"/>
    <mergeCell ref="K76:K79"/>
    <mergeCell ref="AF76:AF79"/>
    <mergeCell ref="AG76:AG79"/>
    <mergeCell ref="AJ76:AJ79"/>
    <mergeCell ref="C72:C75"/>
    <mergeCell ref="I72:I75"/>
    <mergeCell ref="J72:J75"/>
    <mergeCell ref="K72:K75"/>
    <mergeCell ref="AF72:AF75"/>
    <mergeCell ref="AG72:AG75"/>
    <mergeCell ref="H78:H79"/>
    <mergeCell ref="H80:H81"/>
    <mergeCell ref="H82:H83"/>
    <mergeCell ref="H87:H88"/>
    <mergeCell ref="H89:H90"/>
    <mergeCell ref="H91:H92"/>
    <mergeCell ref="AX80:AX83"/>
    <mergeCell ref="L84:M84"/>
    <mergeCell ref="N84:O84"/>
    <mergeCell ref="P84:Q84"/>
    <mergeCell ref="R84:S84"/>
    <mergeCell ref="AB84:AC84"/>
    <mergeCell ref="AW80:AW83"/>
    <mergeCell ref="AS72:AS75"/>
    <mergeCell ref="AT72:AT75"/>
    <mergeCell ref="AU72:AU75"/>
    <mergeCell ref="AV72:AV75"/>
    <mergeCell ref="AW72:AW75"/>
    <mergeCell ref="AW76:AW79"/>
    <mergeCell ref="V84:W84"/>
    <mergeCell ref="X84:Y84"/>
    <mergeCell ref="Z84:AA84"/>
    <mergeCell ref="L69:M69"/>
    <mergeCell ref="N69:O69"/>
    <mergeCell ref="P69:Q69"/>
    <mergeCell ref="R69:S69"/>
    <mergeCell ref="AB69:AC69"/>
    <mergeCell ref="AX76:AX79"/>
    <mergeCell ref="AR72:AR75"/>
    <mergeCell ref="T69:U69"/>
    <mergeCell ref="V69:W69"/>
    <mergeCell ref="X69:Y69"/>
    <mergeCell ref="Z69:AA69"/>
    <mergeCell ref="AX50:AX53"/>
    <mergeCell ref="K46:K49"/>
    <mergeCell ref="AF46:AF49"/>
    <mergeCell ref="AG46:AG49"/>
    <mergeCell ref="AJ46:AJ49"/>
    <mergeCell ref="AK46:AK49"/>
    <mergeCell ref="AQ76:AQ79"/>
    <mergeCell ref="AR76:AR79"/>
    <mergeCell ref="AS76:AS79"/>
    <mergeCell ref="AT76:AT79"/>
    <mergeCell ref="AU76:AU79"/>
    <mergeCell ref="AV76:AV79"/>
    <mergeCell ref="AK76:AK79"/>
    <mergeCell ref="AL76:AL79"/>
    <mergeCell ref="AM76:AM79"/>
    <mergeCell ref="AN76:AN79"/>
    <mergeCell ref="AO76:AO79"/>
    <mergeCell ref="AP76:AP79"/>
    <mergeCell ref="AJ72:AJ75"/>
    <mergeCell ref="AK72:AK75"/>
    <mergeCell ref="AX72:AX75"/>
    <mergeCell ref="T54:U54"/>
    <mergeCell ref="V54:W54"/>
    <mergeCell ref="AL72:AL75"/>
    <mergeCell ref="AM72:AM75"/>
    <mergeCell ref="AN72:AN75"/>
    <mergeCell ref="AO72:AO75"/>
    <mergeCell ref="AP72:AP75"/>
    <mergeCell ref="AQ72:AQ75"/>
    <mergeCell ref="AF50:AF53"/>
    <mergeCell ref="AW46:AW49"/>
    <mergeCell ref="L54:M54"/>
    <mergeCell ref="N54:O54"/>
    <mergeCell ref="P54:Q54"/>
    <mergeCell ref="R54:S54"/>
    <mergeCell ref="AB54:AC54"/>
    <mergeCell ref="AG50:AG53"/>
    <mergeCell ref="AJ50:AJ53"/>
    <mergeCell ref="AK50:AK53"/>
    <mergeCell ref="AL50:AL53"/>
    <mergeCell ref="AQ46:AQ49"/>
    <mergeCell ref="AR46:AR49"/>
    <mergeCell ref="AS46:AS49"/>
    <mergeCell ref="AT46:AT49"/>
    <mergeCell ref="AU46:AU49"/>
    <mergeCell ref="AV46:AV49"/>
    <mergeCell ref="AL46:AL49"/>
    <mergeCell ref="AM46:AM49"/>
    <mergeCell ref="AN46:AN49"/>
    <mergeCell ref="AO46:AO49"/>
    <mergeCell ref="AP46:AP49"/>
    <mergeCell ref="X54:Y54"/>
    <mergeCell ref="Z54:AA54"/>
    <mergeCell ref="AU50:AU53"/>
    <mergeCell ref="AV50:AV53"/>
    <mergeCell ref="AW50:AW53"/>
    <mergeCell ref="AX42:AX45"/>
    <mergeCell ref="AX46:AX49"/>
    <mergeCell ref="AJ42:AJ45"/>
    <mergeCell ref="AK42:AK45"/>
    <mergeCell ref="AL42:AL45"/>
    <mergeCell ref="AM42:AM45"/>
    <mergeCell ref="AS50:AS53"/>
    <mergeCell ref="AT50:AT53"/>
    <mergeCell ref="H52:H53"/>
    <mergeCell ref="AQ57:AQ60"/>
    <mergeCell ref="AR57:AR60"/>
    <mergeCell ref="AX35:AX38"/>
    <mergeCell ref="L39:M39"/>
    <mergeCell ref="N39:O39"/>
    <mergeCell ref="P39:Q39"/>
    <mergeCell ref="R39:S39"/>
    <mergeCell ref="AM50:AM53"/>
    <mergeCell ref="AN50:AN53"/>
    <mergeCell ref="AO50:AO53"/>
    <mergeCell ref="AP50:AP53"/>
    <mergeCell ref="AQ50:AQ53"/>
    <mergeCell ref="AR50:AR53"/>
    <mergeCell ref="AF57:AF60"/>
    <mergeCell ref="Z39:AA39"/>
    <mergeCell ref="K35:K38"/>
    <mergeCell ref="AF35:AF38"/>
    <mergeCell ref="AG35:AG38"/>
    <mergeCell ref="AJ35:AJ38"/>
    <mergeCell ref="AK35:AK38"/>
    <mergeCell ref="AL35:AL38"/>
    <mergeCell ref="AM35:AM38"/>
    <mergeCell ref="AN35:AN38"/>
    <mergeCell ref="AO35:AO38"/>
    <mergeCell ref="AN42:AN45"/>
    <mergeCell ref="AO42:AO45"/>
    <mergeCell ref="AP42:AP45"/>
    <mergeCell ref="AQ42:AQ45"/>
    <mergeCell ref="AR42:AR45"/>
    <mergeCell ref="AS42:AS45"/>
    <mergeCell ref="C42:C45"/>
    <mergeCell ref="I42:I45"/>
    <mergeCell ref="J42:J45"/>
    <mergeCell ref="K42:K45"/>
    <mergeCell ref="AF42:AF45"/>
    <mergeCell ref="AG42:AG45"/>
    <mergeCell ref="H42:H43"/>
    <mergeCell ref="H44:H45"/>
    <mergeCell ref="AB39:AC39"/>
    <mergeCell ref="E40:G40"/>
    <mergeCell ref="AV35:AV38"/>
    <mergeCell ref="AW35:AW38"/>
    <mergeCell ref="AS27:AS30"/>
    <mergeCell ref="AT27:AT30"/>
    <mergeCell ref="AU27:AU30"/>
    <mergeCell ref="AV27:AV30"/>
    <mergeCell ref="AW27:AW30"/>
    <mergeCell ref="AS31:AS34"/>
    <mergeCell ref="AT31:AT34"/>
    <mergeCell ref="AU31:AU34"/>
    <mergeCell ref="AP35:AP38"/>
    <mergeCell ref="AQ35:AQ38"/>
    <mergeCell ref="AR35:AR38"/>
    <mergeCell ref="AS35:AS38"/>
    <mergeCell ref="AT35:AT38"/>
    <mergeCell ref="AU35:AU38"/>
    <mergeCell ref="AT42:AT45"/>
    <mergeCell ref="AU42:AU45"/>
    <mergeCell ref="AV42:AV45"/>
    <mergeCell ref="AW42:AW45"/>
    <mergeCell ref="AX31:AX34"/>
    <mergeCell ref="R24:S24"/>
    <mergeCell ref="AB24:AC24"/>
    <mergeCell ref="C27:C30"/>
    <mergeCell ref="I27:I30"/>
    <mergeCell ref="J27:J30"/>
    <mergeCell ref="K27:K30"/>
    <mergeCell ref="AF27:AF30"/>
    <mergeCell ref="AM31:AM34"/>
    <mergeCell ref="AN31:AN34"/>
    <mergeCell ref="AO31:AO34"/>
    <mergeCell ref="AP31:AP34"/>
    <mergeCell ref="AQ31:AQ34"/>
    <mergeCell ref="AR31:AR34"/>
    <mergeCell ref="AX27:AX30"/>
    <mergeCell ref="C31:C34"/>
    <mergeCell ref="I31:I34"/>
    <mergeCell ref="J31:J34"/>
    <mergeCell ref="K31:K34"/>
    <mergeCell ref="AF31:AF34"/>
    <mergeCell ref="AG31:AG34"/>
    <mergeCell ref="AJ31:AJ34"/>
    <mergeCell ref="AK31:AK34"/>
    <mergeCell ref="AL31:AL34"/>
    <mergeCell ref="AR27:AR30"/>
    <mergeCell ref="E10:G10"/>
    <mergeCell ref="AG12:AG15"/>
    <mergeCell ref="AF12:AF15"/>
    <mergeCell ref="K12:K15"/>
    <mergeCell ref="Z9:AA9"/>
    <mergeCell ref="AG27:AG30"/>
    <mergeCell ref="AJ27:AJ30"/>
    <mergeCell ref="AK27:AK30"/>
    <mergeCell ref="E25:G25"/>
    <mergeCell ref="H5:M5"/>
    <mergeCell ref="H6:M6"/>
    <mergeCell ref="H7:M7"/>
    <mergeCell ref="J16:J19"/>
    <mergeCell ref="K16:K19"/>
    <mergeCell ref="L9:M9"/>
    <mergeCell ref="AV31:AV34"/>
    <mergeCell ref="AW31:AW34"/>
    <mergeCell ref="AW20:AW23"/>
    <mergeCell ref="AB9:AC9"/>
    <mergeCell ref="AJ12:AJ15"/>
    <mergeCell ref="AK12:AK15"/>
    <mergeCell ref="AM12:AM15"/>
    <mergeCell ref="AN12:AN15"/>
    <mergeCell ref="AW12:AW15"/>
    <mergeCell ref="AU12:AU15"/>
    <mergeCell ref="AR12:AR15"/>
    <mergeCell ref="AO12:AO15"/>
    <mergeCell ref="AL12:AL15"/>
    <mergeCell ref="AL16:AL19"/>
    <mergeCell ref="AO16:AO19"/>
    <mergeCell ref="AR16:AR19"/>
    <mergeCell ref="AU16:AU19"/>
    <mergeCell ref="N24:O24"/>
    <mergeCell ref="P24:Q24"/>
    <mergeCell ref="T9:U9"/>
    <mergeCell ref="V9:W9"/>
    <mergeCell ref="X9:Y9"/>
    <mergeCell ref="T24:U24"/>
    <mergeCell ref="N9:O9"/>
    <mergeCell ref="P9:Q9"/>
    <mergeCell ref="R9:S9"/>
    <mergeCell ref="AP16:AP19"/>
    <mergeCell ref="AQ16:AQ19"/>
    <mergeCell ref="AS16:AS19"/>
    <mergeCell ref="AT16:AT19"/>
    <mergeCell ref="AV16:AV19"/>
    <mergeCell ref="AP12:AP15"/>
    <mergeCell ref="AQ12:AQ15"/>
    <mergeCell ref="AS12:AS15"/>
    <mergeCell ref="AT12:AT15"/>
    <mergeCell ref="AV12:AV15"/>
    <mergeCell ref="AF16:AF19"/>
    <mergeCell ref="AG16:AG19"/>
    <mergeCell ref="AJ16:AJ19"/>
    <mergeCell ref="AK16:AK19"/>
    <mergeCell ref="AM16:AM19"/>
    <mergeCell ref="AL20:AL23"/>
    <mergeCell ref="AO20:AO23"/>
    <mergeCell ref="AR20:AR23"/>
    <mergeCell ref="AU20:AU23"/>
    <mergeCell ref="J12:J15"/>
    <mergeCell ref="C132:C135"/>
    <mergeCell ref="I132:I135"/>
    <mergeCell ref="AX20:AX23"/>
    <mergeCell ref="C740:C743"/>
    <mergeCell ref="I740:I743"/>
    <mergeCell ref="J740:J743"/>
    <mergeCell ref="C751:C754"/>
    <mergeCell ref="I751:I754"/>
    <mergeCell ref="J751:J754"/>
    <mergeCell ref="C215:C218"/>
    <mergeCell ref="I215:I218"/>
    <mergeCell ref="J215:J218"/>
    <mergeCell ref="AN20:AN23"/>
    <mergeCell ref="AP20:AP23"/>
    <mergeCell ref="AQ20:AQ23"/>
    <mergeCell ref="AS20:AS23"/>
    <mergeCell ref="AT20:AT23"/>
    <mergeCell ref="AV20:AV23"/>
    <mergeCell ref="AX16:AX19"/>
    <mergeCell ref="C20:C23"/>
    <mergeCell ref="I20:I23"/>
    <mergeCell ref="J20:J23"/>
    <mergeCell ref="K20:K23"/>
    <mergeCell ref="AF20:AF23"/>
    <mergeCell ref="AG20:AG23"/>
    <mergeCell ref="AJ20:AJ23"/>
    <mergeCell ref="AK20:AK23"/>
    <mergeCell ref="AM20:AM23"/>
    <mergeCell ref="AN16:AN19"/>
    <mergeCell ref="AW16:AW19"/>
    <mergeCell ref="L24:M24"/>
    <mergeCell ref="C4:D4"/>
    <mergeCell ref="C35:C38"/>
    <mergeCell ref="I35:I38"/>
    <mergeCell ref="J35:J38"/>
    <mergeCell ref="C46:C49"/>
    <mergeCell ref="I46:I49"/>
    <mergeCell ref="J46:J49"/>
    <mergeCell ref="H33:H34"/>
    <mergeCell ref="H35:H36"/>
    <mergeCell ref="H37:H38"/>
    <mergeCell ref="C170:C173"/>
    <mergeCell ref="I170:I173"/>
    <mergeCell ref="J170:J173"/>
    <mergeCell ref="C196:C199"/>
    <mergeCell ref="I196:I199"/>
    <mergeCell ref="J196:J199"/>
    <mergeCell ref="C177:C180"/>
    <mergeCell ref="I177:I180"/>
    <mergeCell ref="J177:J180"/>
    <mergeCell ref="H170:H171"/>
    <mergeCell ref="J132:J135"/>
    <mergeCell ref="C140:C143"/>
    <mergeCell ref="I140:I143"/>
    <mergeCell ref="J140:J143"/>
    <mergeCell ref="C151:C154"/>
    <mergeCell ref="I151:I154"/>
    <mergeCell ref="J151:J154"/>
    <mergeCell ref="H134:H135"/>
    <mergeCell ref="H136:H137"/>
    <mergeCell ref="H138:H139"/>
    <mergeCell ref="C12:C15"/>
    <mergeCell ref="I12:I15"/>
    <mergeCell ref="I65:I68"/>
    <mergeCell ref="J65:J68"/>
    <mergeCell ref="K65:K68"/>
    <mergeCell ref="C16:C19"/>
    <mergeCell ref="I16:I19"/>
    <mergeCell ref="C335:C338"/>
    <mergeCell ref="I335:I338"/>
    <mergeCell ref="J335:J338"/>
    <mergeCell ref="J305:J308"/>
    <mergeCell ref="H207:H208"/>
    <mergeCell ref="J80:J83"/>
    <mergeCell ref="C57:C60"/>
    <mergeCell ref="I57:I60"/>
    <mergeCell ref="J57:J60"/>
    <mergeCell ref="K57:K60"/>
    <mergeCell ref="C61:C64"/>
    <mergeCell ref="I61:I64"/>
    <mergeCell ref="J61:J64"/>
    <mergeCell ref="K61:K64"/>
    <mergeCell ref="C65:C68"/>
    <mergeCell ref="C80:C83"/>
    <mergeCell ref="C91:C94"/>
    <mergeCell ref="I91:I94"/>
    <mergeCell ref="J91:J94"/>
    <mergeCell ref="K91:K94"/>
    <mergeCell ref="K110:K113"/>
    <mergeCell ref="I80:I83"/>
    <mergeCell ref="C50:C53"/>
    <mergeCell ref="I50:I53"/>
    <mergeCell ref="J50:J53"/>
    <mergeCell ref="K50:K53"/>
    <mergeCell ref="C95:C98"/>
    <mergeCell ref="C147:C150"/>
    <mergeCell ref="I147:I150"/>
    <mergeCell ref="J147:J150"/>
    <mergeCell ref="C155:C158"/>
    <mergeCell ref="I155:I158"/>
    <mergeCell ref="J155:J158"/>
    <mergeCell ref="H196:H197"/>
    <mergeCell ref="H198:H199"/>
    <mergeCell ref="H200:H201"/>
    <mergeCell ref="H224:H225"/>
    <mergeCell ref="H226:H227"/>
    <mergeCell ref="H230:H231"/>
    <mergeCell ref="H232:H233"/>
    <mergeCell ref="H245:H246"/>
    <mergeCell ref="H260:H261"/>
    <mergeCell ref="H252:H253"/>
    <mergeCell ref="H254:H255"/>
    <mergeCell ref="H256:H257"/>
    <mergeCell ref="H258:H259"/>
    <mergeCell ref="H209:H210"/>
    <mergeCell ref="H211:H212"/>
    <mergeCell ref="H213:H214"/>
    <mergeCell ref="H215:H216"/>
    <mergeCell ref="H217:H218"/>
    <mergeCell ref="H222:H223"/>
    <mergeCell ref="C181:C184"/>
    <mergeCell ref="I181:I184"/>
    <mergeCell ref="J181:J184"/>
    <mergeCell ref="C185:C188"/>
    <mergeCell ref="I185:I188"/>
    <mergeCell ref="J185:J188"/>
    <mergeCell ref="C211:C214"/>
    <mergeCell ref="C241:C244"/>
    <mergeCell ref="H172:H173"/>
    <mergeCell ref="H181:H182"/>
    <mergeCell ref="H183:H184"/>
    <mergeCell ref="H185:H186"/>
    <mergeCell ref="H187:H188"/>
    <mergeCell ref="H192:H193"/>
    <mergeCell ref="H194:H195"/>
    <mergeCell ref="C500:C503"/>
    <mergeCell ref="I500:I503"/>
    <mergeCell ref="J500:J503"/>
    <mergeCell ref="C511:C514"/>
    <mergeCell ref="I511:I514"/>
    <mergeCell ref="J511:J514"/>
    <mergeCell ref="H511:H512"/>
    <mergeCell ref="H513:H514"/>
    <mergeCell ref="C410:C413"/>
    <mergeCell ref="I410:I413"/>
    <mergeCell ref="J410:J413"/>
    <mergeCell ref="C436:C439"/>
    <mergeCell ref="I436:I439"/>
    <mergeCell ref="I241:I244"/>
    <mergeCell ref="J241:J244"/>
    <mergeCell ref="E295:G295"/>
    <mergeCell ref="C252:C255"/>
    <mergeCell ref="I252:I255"/>
    <mergeCell ref="J252:J255"/>
    <mergeCell ref="C297:C300"/>
    <mergeCell ref="I297:I300"/>
    <mergeCell ref="J297:J300"/>
    <mergeCell ref="C260:C263"/>
    <mergeCell ref="I260:I263"/>
    <mergeCell ref="L249:M249"/>
    <mergeCell ref="N249:O249"/>
    <mergeCell ref="P249:Q249"/>
    <mergeCell ref="C245:C248"/>
    <mergeCell ref="I245:I248"/>
    <mergeCell ref="J245:J248"/>
    <mergeCell ref="K245:K248"/>
    <mergeCell ref="H515:H516"/>
    <mergeCell ref="C605:C608"/>
    <mergeCell ref="C470:C473"/>
    <mergeCell ref="I470:I473"/>
    <mergeCell ref="J470:J473"/>
    <mergeCell ref="C515:C518"/>
    <mergeCell ref="I515:I518"/>
    <mergeCell ref="J515:J518"/>
    <mergeCell ref="C575:C578"/>
    <mergeCell ref="I575:I578"/>
    <mergeCell ref="H496:H497"/>
    <mergeCell ref="H498:H499"/>
    <mergeCell ref="H453:H454"/>
    <mergeCell ref="C507:C510"/>
    <mergeCell ref="I507:I510"/>
    <mergeCell ref="C477:C480"/>
    <mergeCell ref="I477:I480"/>
    <mergeCell ref="C541:C544"/>
    <mergeCell ref="I541:I544"/>
    <mergeCell ref="J541:J544"/>
    <mergeCell ref="H440:H441"/>
    <mergeCell ref="H442:H443"/>
    <mergeCell ref="H262:H263"/>
    <mergeCell ref="J436:J439"/>
    <mergeCell ref="H410:H411"/>
    <mergeCell ref="C586:C589"/>
    <mergeCell ref="C620:C623"/>
    <mergeCell ref="I620:I623"/>
    <mergeCell ref="AX12:AX15"/>
    <mergeCell ref="AL27:AL30"/>
    <mergeCell ref="AM27:AM30"/>
    <mergeCell ref="AN27:AN30"/>
    <mergeCell ref="AO27:AO30"/>
    <mergeCell ref="AP27:AP30"/>
    <mergeCell ref="AQ27:AQ30"/>
    <mergeCell ref="L294:M294"/>
    <mergeCell ref="N294:O294"/>
    <mergeCell ref="P294:Q294"/>
    <mergeCell ref="R294:S294"/>
    <mergeCell ref="C417:C420"/>
    <mergeCell ref="I417:I420"/>
    <mergeCell ref="J417:J420"/>
    <mergeCell ref="K297:K300"/>
    <mergeCell ref="N354:O354"/>
    <mergeCell ref="P354:Q354"/>
    <mergeCell ref="R249:S249"/>
    <mergeCell ref="L279:M279"/>
    <mergeCell ref="AU57:AU60"/>
    <mergeCell ref="AV57:AV60"/>
    <mergeCell ref="AW57:AW60"/>
    <mergeCell ref="AX57:AX60"/>
    <mergeCell ref="AL117:AL120"/>
    <mergeCell ref="AQ537:AQ540"/>
    <mergeCell ref="AR537:AR540"/>
    <mergeCell ref="AQ207:AQ210"/>
    <mergeCell ref="K215:K218"/>
    <mergeCell ref="K222:K225"/>
    <mergeCell ref="C597:C600"/>
    <mergeCell ref="I597:I600"/>
    <mergeCell ref="J597:J600"/>
    <mergeCell ref="AS57:AS60"/>
    <mergeCell ref="AT57:AT60"/>
    <mergeCell ref="AQ252:AQ255"/>
    <mergeCell ref="AR252:AR255"/>
    <mergeCell ref="AO282:AO285"/>
    <mergeCell ref="AP282:AP285"/>
    <mergeCell ref="AL162:AL165"/>
    <mergeCell ref="AM162:AM165"/>
    <mergeCell ref="AN162:AN165"/>
    <mergeCell ref="AO162:AO165"/>
    <mergeCell ref="AP162:AP165"/>
    <mergeCell ref="AQ162:AQ165"/>
    <mergeCell ref="N279:O279"/>
    <mergeCell ref="P279:Q279"/>
    <mergeCell ref="L234:M234"/>
    <mergeCell ref="N234:O234"/>
    <mergeCell ref="P234:Q234"/>
    <mergeCell ref="R234:S234"/>
    <mergeCell ref="AN312:AN315"/>
    <mergeCell ref="AO312:AO315"/>
    <mergeCell ref="AN447:AN450"/>
    <mergeCell ref="AO447:AO450"/>
    <mergeCell ref="AL80:AL83"/>
    <mergeCell ref="AQ297:AQ300"/>
    <mergeCell ref="AR297:AR300"/>
    <mergeCell ref="AS61:AS64"/>
    <mergeCell ref="AM312:AM315"/>
    <mergeCell ref="AO57:AO60"/>
    <mergeCell ref="AN61:AN64"/>
    <mergeCell ref="AL372:AL375"/>
    <mergeCell ref="AM372:AM375"/>
    <mergeCell ref="AN372:AN375"/>
    <mergeCell ref="AO372:AO375"/>
    <mergeCell ref="AP372:AP375"/>
    <mergeCell ref="AQ372:AQ375"/>
    <mergeCell ref="AR372:AR375"/>
    <mergeCell ref="AL312:AL315"/>
    <mergeCell ref="AQ87:AQ90"/>
    <mergeCell ref="AR87:AR90"/>
    <mergeCell ref="AS87:AS90"/>
    <mergeCell ref="AN102:AN105"/>
    <mergeCell ref="AO102:AO105"/>
    <mergeCell ref="AQ132:AQ135"/>
    <mergeCell ref="AR132:AR135"/>
    <mergeCell ref="AS132:AS135"/>
    <mergeCell ref="AP166:AP169"/>
    <mergeCell ref="AQ166:AQ169"/>
    <mergeCell ref="AL297:AL300"/>
    <mergeCell ref="AM297:AM300"/>
    <mergeCell ref="AN297:AN300"/>
    <mergeCell ref="AO297:AO300"/>
    <mergeCell ref="AN256:AN259"/>
    <mergeCell ref="AO256:AO259"/>
    <mergeCell ref="AP256:AP259"/>
    <mergeCell ref="AR365:AR368"/>
    <mergeCell ref="AL365:AL368"/>
    <mergeCell ref="AP252:AP255"/>
    <mergeCell ref="AR162:AR165"/>
    <mergeCell ref="AM91:AM94"/>
    <mergeCell ref="AN91:AN94"/>
    <mergeCell ref="AO91:AO94"/>
    <mergeCell ref="AP57:AP60"/>
    <mergeCell ref="AF215:AF218"/>
    <mergeCell ref="AF110:AF113"/>
    <mergeCell ref="AF91:AF94"/>
    <mergeCell ref="AM80:AM83"/>
    <mergeCell ref="AN80:AN83"/>
    <mergeCell ref="AO80:AO83"/>
    <mergeCell ref="AM65:AM68"/>
    <mergeCell ref="AN65:AN68"/>
    <mergeCell ref="AO65:AO68"/>
    <mergeCell ref="AO61:AO64"/>
    <mergeCell ref="AP61:AP64"/>
    <mergeCell ref="AF245:AF248"/>
    <mergeCell ref="AG245:AG248"/>
    <mergeCell ref="AJ245:AJ248"/>
    <mergeCell ref="AK245:AK248"/>
    <mergeCell ref="AL245:AL248"/>
    <mergeCell ref="AM245:AM248"/>
    <mergeCell ref="AP237:AP240"/>
    <mergeCell ref="AP65:AP68"/>
    <mergeCell ref="AF61:AF64"/>
    <mergeCell ref="AG61:AG64"/>
    <mergeCell ref="AJ61:AJ64"/>
    <mergeCell ref="AK61:AK64"/>
    <mergeCell ref="AL61:AL64"/>
    <mergeCell ref="AM61:AM64"/>
    <mergeCell ref="AG57:AG60"/>
    <mergeCell ref="AJ57:AJ60"/>
    <mergeCell ref="AK57:AK60"/>
    <mergeCell ref="AL57:AL60"/>
    <mergeCell ref="AM57:AM60"/>
    <mergeCell ref="AN57:AN60"/>
    <mergeCell ref="C117:C120"/>
    <mergeCell ref="I117:I120"/>
    <mergeCell ref="J117:J120"/>
    <mergeCell ref="K117:K120"/>
    <mergeCell ref="AF117:AF120"/>
    <mergeCell ref="AG117:AG120"/>
    <mergeCell ref="AW65:AW68"/>
    <mergeCell ref="AX65:AX68"/>
    <mergeCell ref="AQ61:AQ64"/>
    <mergeCell ref="AR61:AR64"/>
    <mergeCell ref="P114:Q114"/>
    <mergeCell ref="R114:S114"/>
    <mergeCell ref="AB114:AC114"/>
    <mergeCell ref="AQ65:AQ68"/>
    <mergeCell ref="AR65:AR68"/>
    <mergeCell ref="AS65:AS68"/>
    <mergeCell ref="AT65:AT68"/>
    <mergeCell ref="AU65:AU68"/>
    <mergeCell ref="AV65:AV68"/>
    <mergeCell ref="AT61:AT64"/>
    <mergeCell ref="AU61:AU64"/>
    <mergeCell ref="AV61:AV64"/>
    <mergeCell ref="AW61:AW64"/>
    <mergeCell ref="AX61:AX64"/>
    <mergeCell ref="AF65:AF68"/>
    <mergeCell ref="AG65:AG68"/>
    <mergeCell ref="AJ65:AJ68"/>
    <mergeCell ref="AK65:AK68"/>
    <mergeCell ref="AL65:AL68"/>
    <mergeCell ref="C110:C113"/>
    <mergeCell ref="I110:I113"/>
    <mergeCell ref="J110:J113"/>
    <mergeCell ref="AX121:AX124"/>
    <mergeCell ref="C125:C128"/>
    <mergeCell ref="I125:I128"/>
    <mergeCell ref="J125:J128"/>
    <mergeCell ref="K125:K128"/>
    <mergeCell ref="AF125:AF128"/>
    <mergeCell ref="AG125:AG128"/>
    <mergeCell ref="AJ125:AJ128"/>
    <mergeCell ref="AP121:AP124"/>
    <mergeCell ref="AQ121:AQ124"/>
    <mergeCell ref="AR121:AR124"/>
    <mergeCell ref="AS121:AS124"/>
    <mergeCell ref="AT121:AT124"/>
    <mergeCell ref="AU121:AU124"/>
    <mergeCell ref="AJ121:AJ124"/>
    <mergeCell ref="AK121:AK124"/>
    <mergeCell ref="AL121:AL124"/>
    <mergeCell ref="AM121:AM124"/>
    <mergeCell ref="AN121:AN124"/>
    <mergeCell ref="AO121:AO124"/>
    <mergeCell ref="C121:C124"/>
    <mergeCell ref="I121:I124"/>
    <mergeCell ref="J121:J124"/>
    <mergeCell ref="K121:K124"/>
    <mergeCell ref="AF121:AF124"/>
    <mergeCell ref="AG121:AG124"/>
    <mergeCell ref="AG177:AG180"/>
    <mergeCell ref="AJ177:AJ180"/>
    <mergeCell ref="AK177:AK180"/>
    <mergeCell ref="AL177:AL180"/>
    <mergeCell ref="AW125:AW128"/>
    <mergeCell ref="AX125:AX128"/>
    <mergeCell ref="H127:H128"/>
    <mergeCell ref="L174:M174"/>
    <mergeCell ref="N174:O174"/>
    <mergeCell ref="P174:Q174"/>
    <mergeCell ref="R174:S174"/>
    <mergeCell ref="AB174:AC174"/>
    <mergeCell ref="H125:H126"/>
    <mergeCell ref="H132:H133"/>
    <mergeCell ref="AQ125:AQ128"/>
    <mergeCell ref="AR125:AR128"/>
    <mergeCell ref="AS125:AS128"/>
    <mergeCell ref="AT125:AT128"/>
    <mergeCell ref="AU125:AU128"/>
    <mergeCell ref="AV125:AV128"/>
    <mergeCell ref="AK125:AK128"/>
    <mergeCell ref="AL125:AL128"/>
    <mergeCell ref="AM125:AM128"/>
    <mergeCell ref="AN125:AN128"/>
    <mergeCell ref="AO125:AO128"/>
    <mergeCell ref="AP125:AP128"/>
    <mergeCell ref="AW132:AW135"/>
    <mergeCell ref="AT132:AT135"/>
    <mergeCell ref="AU132:AU135"/>
    <mergeCell ref="AV132:AV135"/>
    <mergeCell ref="AU136:AU139"/>
    <mergeCell ref="AV136:AV139"/>
    <mergeCell ref="AT181:AT184"/>
    <mergeCell ref="AU181:AU184"/>
    <mergeCell ref="AV181:AV184"/>
    <mergeCell ref="AR177:AR180"/>
    <mergeCell ref="AW181:AW184"/>
    <mergeCell ref="K185:K188"/>
    <mergeCell ref="AF185:AF188"/>
    <mergeCell ref="AG185:AG188"/>
    <mergeCell ref="AJ185:AJ188"/>
    <mergeCell ref="AK185:AK188"/>
    <mergeCell ref="AN181:AN184"/>
    <mergeCell ref="AO181:AO184"/>
    <mergeCell ref="AP181:AP184"/>
    <mergeCell ref="AQ181:AQ184"/>
    <mergeCell ref="AR181:AR184"/>
    <mergeCell ref="AS181:AS184"/>
    <mergeCell ref="AT177:AT180"/>
    <mergeCell ref="AU177:AU180"/>
    <mergeCell ref="AV177:AV180"/>
    <mergeCell ref="K181:K184"/>
    <mergeCell ref="AF181:AF184"/>
    <mergeCell ref="AG181:AG184"/>
    <mergeCell ref="AJ181:AJ184"/>
    <mergeCell ref="AK181:AK184"/>
    <mergeCell ref="AL181:AL184"/>
    <mergeCell ref="AM181:AM184"/>
    <mergeCell ref="AM177:AM180"/>
    <mergeCell ref="AN177:AN180"/>
    <mergeCell ref="AO177:AO180"/>
    <mergeCell ref="AS177:AS180"/>
    <mergeCell ref="K177:K180"/>
    <mergeCell ref="AF177:AF180"/>
    <mergeCell ref="AB234:AC234"/>
    <mergeCell ref="C237:C240"/>
    <mergeCell ref="I237:I240"/>
    <mergeCell ref="J237:J240"/>
    <mergeCell ref="K237:K240"/>
    <mergeCell ref="AF237:AF240"/>
    <mergeCell ref="AR185:AR188"/>
    <mergeCell ref="AS185:AS188"/>
    <mergeCell ref="AT185:AT188"/>
    <mergeCell ref="AU185:AU188"/>
    <mergeCell ref="AV185:AV188"/>
    <mergeCell ref="AW185:AW188"/>
    <mergeCell ref="AL185:AL188"/>
    <mergeCell ref="AM185:AM188"/>
    <mergeCell ref="AN185:AN188"/>
    <mergeCell ref="AO185:AO188"/>
    <mergeCell ref="AP185:AP188"/>
    <mergeCell ref="AQ185:AQ188"/>
    <mergeCell ref="H202:H203"/>
    <mergeCell ref="C222:C225"/>
    <mergeCell ref="I222:I225"/>
    <mergeCell ref="J222:J225"/>
    <mergeCell ref="AT192:AT195"/>
    <mergeCell ref="AB189:AC189"/>
    <mergeCell ref="AU192:AU195"/>
    <mergeCell ref="AJ192:AJ195"/>
    <mergeCell ref="AK192:AK195"/>
    <mergeCell ref="AL192:AL195"/>
    <mergeCell ref="AM192:AM195"/>
    <mergeCell ref="AO200:AO203"/>
    <mergeCell ref="AP200:AP203"/>
    <mergeCell ref="AQ200:AQ203"/>
    <mergeCell ref="AF241:AF244"/>
    <mergeCell ref="AG241:AG244"/>
    <mergeCell ref="AJ241:AJ244"/>
    <mergeCell ref="AK241:AK244"/>
    <mergeCell ref="AO237:AO240"/>
    <mergeCell ref="AS237:AS240"/>
    <mergeCell ref="AT237:AT240"/>
    <mergeCell ref="AU237:AU240"/>
    <mergeCell ref="AV237:AV240"/>
    <mergeCell ref="AQ237:AQ240"/>
    <mergeCell ref="AR237:AR240"/>
    <mergeCell ref="AG237:AG240"/>
    <mergeCell ref="AJ237:AJ240"/>
    <mergeCell ref="AK237:AK240"/>
    <mergeCell ref="AL237:AL240"/>
    <mergeCell ref="AM237:AM240"/>
    <mergeCell ref="AN237:AN240"/>
    <mergeCell ref="AX241:AX244"/>
    <mergeCell ref="H237:H238"/>
    <mergeCell ref="H239:H240"/>
    <mergeCell ref="H241:H242"/>
    <mergeCell ref="H243:H244"/>
    <mergeCell ref="AB249:AC249"/>
    <mergeCell ref="AU245:AU248"/>
    <mergeCell ref="AV245:AV248"/>
    <mergeCell ref="AW245:AW248"/>
    <mergeCell ref="AX245:AX248"/>
    <mergeCell ref="AR241:AR244"/>
    <mergeCell ref="AS241:AS244"/>
    <mergeCell ref="AT241:AT244"/>
    <mergeCell ref="AU241:AU244"/>
    <mergeCell ref="AV241:AV244"/>
    <mergeCell ref="AW241:AW244"/>
    <mergeCell ref="AL241:AL244"/>
    <mergeCell ref="AM241:AM244"/>
    <mergeCell ref="AN241:AN244"/>
    <mergeCell ref="AO241:AO244"/>
    <mergeCell ref="AP241:AP244"/>
    <mergeCell ref="AQ241:AQ244"/>
    <mergeCell ref="AW237:AW240"/>
    <mergeCell ref="AX237:AX240"/>
    <mergeCell ref="AN245:AN248"/>
    <mergeCell ref="AO245:AO248"/>
    <mergeCell ref="AP245:AP248"/>
    <mergeCell ref="AQ245:AQ248"/>
    <mergeCell ref="AR245:AR248"/>
    <mergeCell ref="AS245:AS248"/>
    <mergeCell ref="AT245:AT248"/>
    <mergeCell ref="K241:K244"/>
    <mergeCell ref="AV252:AV255"/>
    <mergeCell ref="AW252:AW255"/>
    <mergeCell ref="AX252:AX255"/>
    <mergeCell ref="AM252:AM255"/>
    <mergeCell ref="AN252:AN255"/>
    <mergeCell ref="AO252:AO255"/>
    <mergeCell ref="AS252:AS255"/>
    <mergeCell ref="AT252:AT255"/>
    <mergeCell ref="AU252:AU255"/>
    <mergeCell ref="K252:K255"/>
    <mergeCell ref="AF252:AF255"/>
    <mergeCell ref="AG252:AG255"/>
    <mergeCell ref="AJ252:AJ255"/>
    <mergeCell ref="AN301:AN304"/>
    <mergeCell ref="AO301:AO304"/>
    <mergeCell ref="H247:H248"/>
    <mergeCell ref="I301:I304"/>
    <mergeCell ref="J301:J304"/>
    <mergeCell ref="K301:K304"/>
    <mergeCell ref="AF301:AF304"/>
    <mergeCell ref="AG301:AG304"/>
    <mergeCell ref="H267:H268"/>
    <mergeCell ref="H269:H270"/>
    <mergeCell ref="H271:H272"/>
    <mergeCell ref="H273:H274"/>
    <mergeCell ref="AS297:AS300"/>
    <mergeCell ref="AT297:AT300"/>
    <mergeCell ref="AU297:AU300"/>
    <mergeCell ref="AV297:AV300"/>
    <mergeCell ref="AW297:AW300"/>
    <mergeCell ref="AK252:AK255"/>
    <mergeCell ref="AL252:AL255"/>
    <mergeCell ref="AF256:AF259"/>
    <mergeCell ref="AG256:AG259"/>
    <mergeCell ref="AJ256:AJ259"/>
    <mergeCell ref="AK256:AK259"/>
    <mergeCell ref="AT305:AT308"/>
    <mergeCell ref="AU305:AU308"/>
    <mergeCell ref="AV305:AV308"/>
    <mergeCell ref="AW305:AW308"/>
    <mergeCell ref="C357:C360"/>
    <mergeCell ref="I357:I360"/>
    <mergeCell ref="J357:J360"/>
    <mergeCell ref="K357:K360"/>
    <mergeCell ref="AF357:AF360"/>
    <mergeCell ref="AG357:AG360"/>
    <mergeCell ref="AU301:AU304"/>
    <mergeCell ref="AV301:AV304"/>
    <mergeCell ref="AW301:AW304"/>
    <mergeCell ref="AU357:AU360"/>
    <mergeCell ref="AV357:AV360"/>
    <mergeCell ref="AW357:AW360"/>
    <mergeCell ref="H337:H338"/>
    <mergeCell ref="H342:H343"/>
    <mergeCell ref="H344:H345"/>
    <mergeCell ref="H284:H285"/>
    <mergeCell ref="C301:C304"/>
    <mergeCell ref="C346:C349"/>
    <mergeCell ref="I305:I308"/>
    <mergeCell ref="L264:M264"/>
    <mergeCell ref="N264:O264"/>
    <mergeCell ref="P264:Q264"/>
    <mergeCell ref="R264:S264"/>
    <mergeCell ref="C256:C259"/>
    <mergeCell ref="AX301:AX304"/>
    <mergeCell ref="H297:H298"/>
    <mergeCell ref="H299:H300"/>
    <mergeCell ref="H301:H302"/>
    <mergeCell ref="H303:H304"/>
    <mergeCell ref="AP301:AP304"/>
    <mergeCell ref="AQ301:AQ304"/>
    <mergeCell ref="AR301:AR304"/>
    <mergeCell ref="AS301:AS304"/>
    <mergeCell ref="C305:C308"/>
    <mergeCell ref="K305:K308"/>
    <mergeCell ref="AP305:AP308"/>
    <mergeCell ref="AQ305:AQ308"/>
    <mergeCell ref="AR305:AR308"/>
    <mergeCell ref="AS305:AS308"/>
    <mergeCell ref="AJ301:AJ304"/>
    <mergeCell ref="AK301:AK304"/>
    <mergeCell ref="AL301:AL304"/>
    <mergeCell ref="AM301:AM304"/>
    <mergeCell ref="H335:H336"/>
    <mergeCell ref="AW365:AW368"/>
    <mergeCell ref="AR361:AR364"/>
    <mergeCell ref="AS361:AS364"/>
    <mergeCell ref="AT361:AT364"/>
    <mergeCell ref="L354:M354"/>
    <mergeCell ref="AJ357:AJ360"/>
    <mergeCell ref="AK357:AK360"/>
    <mergeCell ref="AL357:AL360"/>
    <mergeCell ref="AM357:AM360"/>
    <mergeCell ref="AN357:AN360"/>
    <mergeCell ref="AO357:AO360"/>
    <mergeCell ref="I346:I349"/>
    <mergeCell ref="J346:J349"/>
    <mergeCell ref="AW335:AW338"/>
    <mergeCell ref="AW342:AW345"/>
    <mergeCell ref="AX342:AX345"/>
    <mergeCell ref="AX346:AX349"/>
    <mergeCell ref="AK361:AK364"/>
    <mergeCell ref="AL361:AL364"/>
    <mergeCell ref="AT357:AT360"/>
    <mergeCell ref="AO361:AO364"/>
    <mergeCell ref="AP361:AP364"/>
    <mergeCell ref="AQ361:AQ364"/>
    <mergeCell ref="AO365:AO368"/>
    <mergeCell ref="AP365:AP368"/>
    <mergeCell ref="AQ365:AQ368"/>
    <mergeCell ref="AQ335:AQ338"/>
    <mergeCell ref="AR335:AR338"/>
    <mergeCell ref="AS335:AS338"/>
    <mergeCell ref="AT335:AT338"/>
    <mergeCell ref="AU335:AU338"/>
    <mergeCell ref="AX361:AX364"/>
    <mergeCell ref="AF305:AF308"/>
    <mergeCell ref="AG305:AG308"/>
    <mergeCell ref="AJ305:AJ308"/>
    <mergeCell ref="AK305:AK308"/>
    <mergeCell ref="AL305:AL308"/>
    <mergeCell ref="AM305:AM308"/>
    <mergeCell ref="AN305:AN308"/>
    <mergeCell ref="AO305:AO308"/>
    <mergeCell ref="L309:M309"/>
    <mergeCell ref="N309:O309"/>
    <mergeCell ref="P309:Q309"/>
    <mergeCell ref="R309:S309"/>
    <mergeCell ref="AU361:AU364"/>
    <mergeCell ref="AV361:AV364"/>
    <mergeCell ref="AB309:AC309"/>
    <mergeCell ref="AU312:AU315"/>
    <mergeCell ref="AJ361:AJ364"/>
    <mergeCell ref="AM361:AM364"/>
    <mergeCell ref="R354:S354"/>
    <mergeCell ref="AB354:AC354"/>
    <mergeCell ref="AN361:AN364"/>
    <mergeCell ref="AX357:AX360"/>
    <mergeCell ref="AP357:AP360"/>
    <mergeCell ref="AQ357:AQ360"/>
    <mergeCell ref="AR357:AR360"/>
    <mergeCell ref="AS357:AS360"/>
    <mergeCell ref="AQ316:AQ319"/>
    <mergeCell ref="AR316:AR319"/>
    <mergeCell ref="AS316:AS319"/>
    <mergeCell ref="AT316:AT319"/>
    <mergeCell ref="AR320:AR323"/>
    <mergeCell ref="K417:K420"/>
    <mergeCell ref="AF417:AF420"/>
    <mergeCell ref="AG417:AG420"/>
    <mergeCell ref="AJ417:AJ420"/>
    <mergeCell ref="AK417:AK420"/>
    <mergeCell ref="AL417:AL420"/>
    <mergeCell ref="AM417:AM420"/>
    <mergeCell ref="AN417:AN420"/>
    <mergeCell ref="AM410:AM413"/>
    <mergeCell ref="V384:W384"/>
    <mergeCell ref="X384:Y384"/>
    <mergeCell ref="Z384:AA384"/>
    <mergeCell ref="AX365:AX368"/>
    <mergeCell ref="C361:C364"/>
    <mergeCell ref="I361:I364"/>
    <mergeCell ref="J361:J364"/>
    <mergeCell ref="K361:K364"/>
    <mergeCell ref="AF361:AF364"/>
    <mergeCell ref="AG361:AG364"/>
    <mergeCell ref="AV365:AV368"/>
    <mergeCell ref="AU387:AU390"/>
    <mergeCell ref="AK387:AK390"/>
    <mergeCell ref="AL387:AL390"/>
    <mergeCell ref="AM387:AM390"/>
    <mergeCell ref="T369:U369"/>
    <mergeCell ref="V369:W369"/>
    <mergeCell ref="X369:Y369"/>
    <mergeCell ref="Z369:AA369"/>
    <mergeCell ref="T384:U384"/>
    <mergeCell ref="AM365:AM368"/>
    <mergeCell ref="AN365:AN368"/>
    <mergeCell ref="AT402:AT405"/>
    <mergeCell ref="K421:K424"/>
    <mergeCell ref="N429:O429"/>
    <mergeCell ref="AG425:AG428"/>
    <mergeCell ref="AJ425:AJ428"/>
    <mergeCell ref="AK425:AK428"/>
    <mergeCell ref="AL425:AL428"/>
    <mergeCell ref="AM425:AM428"/>
    <mergeCell ref="AN425:AN428"/>
    <mergeCell ref="AV417:AV420"/>
    <mergeCell ref="AV376:AV379"/>
    <mergeCell ref="L384:M384"/>
    <mergeCell ref="N384:O384"/>
    <mergeCell ref="P384:Q384"/>
    <mergeCell ref="R384:S384"/>
    <mergeCell ref="AB384:AC384"/>
    <mergeCell ref="AM402:AM405"/>
    <mergeCell ref="AN402:AN405"/>
    <mergeCell ref="AL410:AL413"/>
    <mergeCell ref="AP417:AP420"/>
    <mergeCell ref="AQ417:AQ420"/>
    <mergeCell ref="AR417:AR420"/>
    <mergeCell ref="AS417:AS420"/>
    <mergeCell ref="AT417:AT420"/>
    <mergeCell ref="AU417:AU420"/>
    <mergeCell ref="AP421:AP424"/>
    <mergeCell ref="AQ421:AQ424"/>
    <mergeCell ref="AR421:AR424"/>
    <mergeCell ref="AO425:AO428"/>
    <mergeCell ref="AO380:AO383"/>
    <mergeCell ref="AP380:AP383"/>
    <mergeCell ref="AQ380:AQ383"/>
    <mergeCell ref="AT387:AT390"/>
    <mergeCell ref="P414:Q414"/>
    <mergeCell ref="R414:S414"/>
    <mergeCell ref="AS447:AS450"/>
    <mergeCell ref="AG421:AG424"/>
    <mergeCell ref="AJ421:AJ424"/>
    <mergeCell ref="AK421:AK424"/>
    <mergeCell ref="AL421:AL424"/>
    <mergeCell ref="AS421:AS424"/>
    <mergeCell ref="P429:Q429"/>
    <mergeCell ref="R429:S429"/>
    <mergeCell ref="AN410:AN413"/>
    <mergeCell ref="AO410:AO413"/>
    <mergeCell ref="AP410:AP413"/>
    <mergeCell ref="AQ410:AQ413"/>
    <mergeCell ref="AR410:AR413"/>
    <mergeCell ref="AS410:AS413"/>
    <mergeCell ref="AP425:AP428"/>
    <mergeCell ref="AQ425:AQ428"/>
    <mergeCell ref="AR425:AR428"/>
    <mergeCell ref="AS425:AS428"/>
    <mergeCell ref="AR447:AR450"/>
    <mergeCell ref="AN432:AN435"/>
    <mergeCell ref="AO432:AO435"/>
    <mergeCell ref="AN440:AN443"/>
    <mergeCell ref="AO440:AO443"/>
    <mergeCell ref="AP440:AP443"/>
    <mergeCell ref="AQ440:AQ443"/>
    <mergeCell ref="AQ447:AQ450"/>
    <mergeCell ref="AN421:AN424"/>
    <mergeCell ref="AO421:AO424"/>
    <mergeCell ref="AJ440:AJ443"/>
    <mergeCell ref="AK440:AK443"/>
    <mergeCell ref="L474:M474"/>
    <mergeCell ref="N474:O474"/>
    <mergeCell ref="P474:Q474"/>
    <mergeCell ref="R474:S474"/>
    <mergeCell ref="AB474:AC474"/>
    <mergeCell ref="L429:M429"/>
    <mergeCell ref="AT447:AT450"/>
    <mergeCell ref="AU451:AU454"/>
    <mergeCell ref="AG462:AG465"/>
    <mergeCell ref="AJ462:AJ465"/>
    <mergeCell ref="AK462:AK465"/>
    <mergeCell ref="AL462:AL465"/>
    <mergeCell ref="AM462:AM465"/>
    <mergeCell ref="AN462:AN465"/>
    <mergeCell ref="AO462:AO465"/>
    <mergeCell ref="AP462:AP465"/>
    <mergeCell ref="AT432:AT435"/>
    <mergeCell ref="AB429:AC429"/>
    <mergeCell ref="AU432:AU435"/>
    <mergeCell ref="AU440:AU443"/>
    <mergeCell ref="AR440:AR443"/>
    <mergeCell ref="AL440:AL443"/>
    <mergeCell ref="AM440:AM443"/>
    <mergeCell ref="AT440:AT443"/>
    <mergeCell ref="AM447:AM450"/>
    <mergeCell ref="AP447:AP450"/>
    <mergeCell ref="AM451:AM454"/>
    <mergeCell ref="AN451:AN454"/>
    <mergeCell ref="AO451:AO454"/>
    <mergeCell ref="AP451:AP454"/>
    <mergeCell ref="AQ451:AQ454"/>
    <mergeCell ref="AR451:AR454"/>
    <mergeCell ref="AS485:AS488"/>
    <mergeCell ref="AW425:AW428"/>
    <mergeCell ref="AX436:AX439"/>
    <mergeCell ref="AS440:AS443"/>
    <mergeCell ref="AS477:AS480"/>
    <mergeCell ref="AT477:AT480"/>
    <mergeCell ref="AV425:AV428"/>
    <mergeCell ref="AV432:AV435"/>
    <mergeCell ref="AW432:AW435"/>
    <mergeCell ref="AT425:AT428"/>
    <mergeCell ref="AU425:AU428"/>
    <mergeCell ref="AW477:AW480"/>
    <mergeCell ref="AX477:AX480"/>
    <mergeCell ref="AQ436:AQ439"/>
    <mergeCell ref="AR436:AR439"/>
    <mergeCell ref="AS436:AS439"/>
    <mergeCell ref="AT436:AT439"/>
    <mergeCell ref="AU436:AU439"/>
    <mergeCell ref="AV436:AV439"/>
    <mergeCell ref="AW436:AW439"/>
    <mergeCell ref="AS451:AS454"/>
    <mergeCell ref="AT451:AT454"/>
    <mergeCell ref="AU455:AU458"/>
    <mergeCell ref="AX425:AX428"/>
    <mergeCell ref="AV440:AV443"/>
    <mergeCell ref="AW440:AW443"/>
    <mergeCell ref="AX432:AX435"/>
    <mergeCell ref="AX440:AX443"/>
    <mergeCell ref="AV451:AV454"/>
    <mergeCell ref="AW451:AW454"/>
    <mergeCell ref="AX451:AX454"/>
    <mergeCell ref="AX447:AX450"/>
    <mergeCell ref="AO481:AO484"/>
    <mergeCell ref="AP481:AP484"/>
    <mergeCell ref="L534:M534"/>
    <mergeCell ref="N534:O534"/>
    <mergeCell ref="P534:Q534"/>
    <mergeCell ref="R534:S534"/>
    <mergeCell ref="AB534:AC534"/>
    <mergeCell ref="AW485:AW488"/>
    <mergeCell ref="AX485:AX488"/>
    <mergeCell ref="K481:K484"/>
    <mergeCell ref="AF481:AF484"/>
    <mergeCell ref="AG481:AG484"/>
    <mergeCell ref="AJ481:AJ484"/>
    <mergeCell ref="AK481:AK484"/>
    <mergeCell ref="AL481:AL484"/>
    <mergeCell ref="AM481:AM484"/>
    <mergeCell ref="AN481:AN484"/>
    <mergeCell ref="AQ500:AQ503"/>
    <mergeCell ref="AR500:AR503"/>
    <mergeCell ref="AP492:AP495"/>
    <mergeCell ref="AQ492:AQ495"/>
    <mergeCell ref="AR492:AR495"/>
    <mergeCell ref="AS492:AS495"/>
    <mergeCell ref="AT492:AT495"/>
    <mergeCell ref="AW481:AW484"/>
    <mergeCell ref="AX481:AX484"/>
    <mergeCell ref="AR481:AR484"/>
    <mergeCell ref="AT485:AT488"/>
    <mergeCell ref="AU485:AU488"/>
    <mergeCell ref="AV485:AV488"/>
    <mergeCell ref="AS481:AS484"/>
    <mergeCell ref="AT481:AT484"/>
    <mergeCell ref="AW537:AW540"/>
    <mergeCell ref="AX537:AX540"/>
    <mergeCell ref="H507:H508"/>
    <mergeCell ref="H509:H510"/>
    <mergeCell ref="L594:M594"/>
    <mergeCell ref="N594:O594"/>
    <mergeCell ref="P594:Q594"/>
    <mergeCell ref="R594:S594"/>
    <mergeCell ref="K541:K544"/>
    <mergeCell ref="AF541:AF544"/>
    <mergeCell ref="AJ537:AJ540"/>
    <mergeCell ref="AK537:AK540"/>
    <mergeCell ref="AS537:AS540"/>
    <mergeCell ref="AT537:AT540"/>
    <mergeCell ref="AU537:AU540"/>
    <mergeCell ref="AV537:AV540"/>
    <mergeCell ref="C537:C540"/>
    <mergeCell ref="I537:I540"/>
    <mergeCell ref="J537:J540"/>
    <mergeCell ref="K537:K540"/>
    <mergeCell ref="AF537:AF540"/>
    <mergeCell ref="AG537:AG540"/>
    <mergeCell ref="H537:H538"/>
    <mergeCell ref="H539:H540"/>
    <mergeCell ref="AN511:AN514"/>
    <mergeCell ref="AO511:AO514"/>
    <mergeCell ref="AP511:AP514"/>
    <mergeCell ref="AM507:AM510"/>
    <mergeCell ref="AN507:AN510"/>
    <mergeCell ref="AL515:AL518"/>
    <mergeCell ref="AM515:AM518"/>
    <mergeCell ref="AN515:AN518"/>
    <mergeCell ref="L579:M579"/>
    <mergeCell ref="N579:O579"/>
    <mergeCell ref="P579:Q579"/>
    <mergeCell ref="R579:S579"/>
    <mergeCell ref="AB579:AC579"/>
    <mergeCell ref="AO541:AO544"/>
    <mergeCell ref="AP541:AP544"/>
    <mergeCell ref="AQ541:AQ544"/>
    <mergeCell ref="AR541:AR544"/>
    <mergeCell ref="AS541:AS544"/>
    <mergeCell ref="AF560:AF563"/>
    <mergeCell ref="AG560:AG563"/>
    <mergeCell ref="AJ560:AJ563"/>
    <mergeCell ref="AK560:AK563"/>
    <mergeCell ref="AN560:AN563"/>
    <mergeCell ref="AG541:AG544"/>
    <mergeCell ref="AJ541:AJ544"/>
    <mergeCell ref="AK541:AK544"/>
    <mergeCell ref="AL541:AL544"/>
    <mergeCell ref="AM541:AM544"/>
    <mergeCell ref="AN541:AN544"/>
    <mergeCell ref="AL552:AL555"/>
    <mergeCell ref="AM552:AM555"/>
    <mergeCell ref="AQ545:AQ548"/>
    <mergeCell ref="AR545:AR548"/>
    <mergeCell ref="AS545:AS548"/>
    <mergeCell ref="AP571:AP574"/>
    <mergeCell ref="AQ571:AQ574"/>
    <mergeCell ref="AR571:AR574"/>
    <mergeCell ref="AS571:AS574"/>
    <mergeCell ref="AP567:AP570"/>
    <mergeCell ref="AQ567:AQ570"/>
    <mergeCell ref="AK545:AK548"/>
    <mergeCell ref="AL545:AL548"/>
    <mergeCell ref="AM545:AM548"/>
    <mergeCell ref="AN545:AN548"/>
    <mergeCell ref="AO545:AO548"/>
    <mergeCell ref="AP545:AP548"/>
    <mergeCell ref="I545:I548"/>
    <mergeCell ref="J545:J548"/>
    <mergeCell ref="K545:K548"/>
    <mergeCell ref="AF545:AF548"/>
    <mergeCell ref="AG545:AG548"/>
    <mergeCell ref="AJ545:AJ548"/>
    <mergeCell ref="AX552:AX555"/>
    <mergeCell ref="AU556:AU559"/>
    <mergeCell ref="AV556:AV559"/>
    <mergeCell ref="AW556:AW559"/>
    <mergeCell ref="AX556:AX559"/>
    <mergeCell ref="AT552:AT555"/>
    <mergeCell ref="AT545:AT548"/>
    <mergeCell ref="AV601:AV604"/>
    <mergeCell ref="AW601:AW604"/>
    <mergeCell ref="AX601:AX604"/>
    <mergeCell ref="AU597:AU600"/>
    <mergeCell ref="AV597:AV600"/>
    <mergeCell ref="AW597:AW600"/>
    <mergeCell ref="AU552:AU555"/>
    <mergeCell ref="AV552:AV555"/>
    <mergeCell ref="AW552:AW555"/>
    <mergeCell ref="AW545:AW548"/>
    <mergeCell ref="AX545:AX548"/>
    <mergeCell ref="AT541:AT544"/>
    <mergeCell ref="AU541:AU544"/>
    <mergeCell ref="AV541:AV544"/>
    <mergeCell ref="AW541:AW544"/>
    <mergeCell ref="AX541:AX544"/>
    <mergeCell ref="AX567:AX570"/>
    <mergeCell ref="AX597:AX600"/>
    <mergeCell ref="AU601:AU604"/>
    <mergeCell ref="AW590:AW593"/>
    <mergeCell ref="AX590:AX593"/>
    <mergeCell ref="AT560:AT563"/>
    <mergeCell ref="AU560:AU563"/>
    <mergeCell ref="AU545:AU548"/>
    <mergeCell ref="AV545:AV548"/>
    <mergeCell ref="AT571:AT574"/>
    <mergeCell ref="AV560:AV563"/>
    <mergeCell ref="AX571:AX574"/>
    <mergeCell ref="AK657:AK660"/>
    <mergeCell ref="AS657:AS660"/>
    <mergeCell ref="AT657:AT660"/>
    <mergeCell ref="AU657:AU660"/>
    <mergeCell ref="AK605:AK608"/>
    <mergeCell ref="AL605:AL608"/>
    <mergeCell ref="AM605:AM608"/>
    <mergeCell ref="AN605:AN608"/>
    <mergeCell ref="AQ597:AQ600"/>
    <mergeCell ref="AR597:AR600"/>
    <mergeCell ref="AS597:AS600"/>
    <mergeCell ref="AT597:AT600"/>
    <mergeCell ref="AL601:AL604"/>
    <mergeCell ref="AM601:AM604"/>
    <mergeCell ref="AN601:AN604"/>
    <mergeCell ref="AS601:AS604"/>
    <mergeCell ref="AT601:AT604"/>
    <mergeCell ref="AK597:AK600"/>
    <mergeCell ref="AL597:AL600"/>
    <mergeCell ref="AM597:AM600"/>
    <mergeCell ref="AN597:AN600"/>
    <mergeCell ref="AO597:AO600"/>
    <mergeCell ref="AP597:AP600"/>
    <mergeCell ref="AO601:AO604"/>
    <mergeCell ref="AP601:AP604"/>
    <mergeCell ref="AQ601:AQ604"/>
    <mergeCell ref="AR601:AR604"/>
    <mergeCell ref="AP642:AP645"/>
    <mergeCell ref="AQ642:AQ645"/>
    <mergeCell ref="AR642:AR645"/>
    <mergeCell ref="AK620:AK623"/>
    <mergeCell ref="AL620:AL623"/>
    <mergeCell ref="AV605:AV608"/>
    <mergeCell ref="AW605:AW608"/>
    <mergeCell ref="AX605:AX608"/>
    <mergeCell ref="C601:C604"/>
    <mergeCell ref="I601:I604"/>
    <mergeCell ref="J601:J604"/>
    <mergeCell ref="K601:K604"/>
    <mergeCell ref="AF601:AF604"/>
    <mergeCell ref="AG601:AG604"/>
    <mergeCell ref="AJ601:AJ604"/>
    <mergeCell ref="AU605:AU608"/>
    <mergeCell ref="AP657:AP660"/>
    <mergeCell ref="AQ657:AQ660"/>
    <mergeCell ref="AR657:AR660"/>
    <mergeCell ref="AP635:AP638"/>
    <mergeCell ref="AO717:AO720"/>
    <mergeCell ref="AP717:AP720"/>
    <mergeCell ref="AQ717:AQ720"/>
    <mergeCell ref="AR717:AR720"/>
    <mergeCell ref="AS717:AS720"/>
    <mergeCell ref="AO605:AO608"/>
    <mergeCell ref="AP605:AP608"/>
    <mergeCell ref="AQ605:AQ608"/>
    <mergeCell ref="AR605:AR608"/>
    <mergeCell ref="AS605:AS608"/>
    <mergeCell ref="AT605:AT608"/>
    <mergeCell ref="AW657:AW660"/>
    <mergeCell ref="AX657:AX660"/>
    <mergeCell ref="H616:H617"/>
    <mergeCell ref="H618:H619"/>
    <mergeCell ref="I605:I608"/>
    <mergeCell ref="J605:J608"/>
    <mergeCell ref="C770:C773"/>
    <mergeCell ref="I770:I773"/>
    <mergeCell ref="J770:J773"/>
    <mergeCell ref="P669:Q669"/>
    <mergeCell ref="R669:S669"/>
    <mergeCell ref="AB669:AC669"/>
    <mergeCell ref="C657:C660"/>
    <mergeCell ref="I657:I660"/>
    <mergeCell ref="J657:J660"/>
    <mergeCell ref="K657:K660"/>
    <mergeCell ref="AF657:AF660"/>
    <mergeCell ref="AG657:AG660"/>
    <mergeCell ref="H657:H658"/>
    <mergeCell ref="H659:H660"/>
    <mergeCell ref="AK601:AK604"/>
    <mergeCell ref="L654:M654"/>
    <mergeCell ref="N654:O654"/>
    <mergeCell ref="P654:Q654"/>
    <mergeCell ref="R654:S654"/>
    <mergeCell ref="AB654:AC654"/>
    <mergeCell ref="K605:K608"/>
    <mergeCell ref="AF605:AF608"/>
    <mergeCell ref="AG605:AG608"/>
    <mergeCell ref="AJ605:AJ608"/>
    <mergeCell ref="C616:C619"/>
    <mergeCell ref="I616:I619"/>
    <mergeCell ref="J616:J619"/>
    <mergeCell ref="K616:K619"/>
    <mergeCell ref="AF616:AF619"/>
    <mergeCell ref="AG616:AG619"/>
    <mergeCell ref="AJ616:AJ619"/>
    <mergeCell ref="AK616:AK619"/>
    <mergeCell ref="AX665:AX668"/>
    <mergeCell ref="L714:M714"/>
    <mergeCell ref="N714:O714"/>
    <mergeCell ref="P714:Q714"/>
    <mergeCell ref="R714:S714"/>
    <mergeCell ref="AB714:AC714"/>
    <mergeCell ref="AU665:AU668"/>
    <mergeCell ref="AV665:AV668"/>
    <mergeCell ref="AS661:AS664"/>
    <mergeCell ref="AT661:AT664"/>
    <mergeCell ref="AU661:AU664"/>
    <mergeCell ref="AV661:AV664"/>
    <mergeCell ref="AW661:AW664"/>
    <mergeCell ref="AX661:AX664"/>
    <mergeCell ref="AJ657:AJ660"/>
    <mergeCell ref="C706:C709"/>
    <mergeCell ref="I706:I709"/>
    <mergeCell ref="J706:J709"/>
    <mergeCell ref="AR661:AR664"/>
    <mergeCell ref="AU672:AU675"/>
    <mergeCell ref="AV672:AV675"/>
    <mergeCell ref="AW672:AW675"/>
    <mergeCell ref="AL657:AL660"/>
    <mergeCell ref="AM657:AM660"/>
    <mergeCell ref="AN657:AN660"/>
    <mergeCell ref="AO657:AO660"/>
    <mergeCell ref="AN672:AN675"/>
    <mergeCell ref="AV657:AV660"/>
    <mergeCell ref="AL661:AL664"/>
    <mergeCell ref="AM661:AM664"/>
    <mergeCell ref="AN661:AN664"/>
    <mergeCell ref="AO661:AO664"/>
    <mergeCell ref="C665:C668"/>
    <mergeCell ref="I665:I668"/>
    <mergeCell ref="J665:J668"/>
    <mergeCell ref="H665:H666"/>
    <mergeCell ref="H667:H668"/>
    <mergeCell ref="H672:H673"/>
    <mergeCell ref="H674:H675"/>
    <mergeCell ref="C717:C720"/>
    <mergeCell ref="I717:I720"/>
    <mergeCell ref="J717:J720"/>
    <mergeCell ref="K717:K720"/>
    <mergeCell ref="AF717:AF720"/>
    <mergeCell ref="AG717:AG720"/>
    <mergeCell ref="H661:H662"/>
    <mergeCell ref="H663:H664"/>
    <mergeCell ref="C702:C705"/>
    <mergeCell ref="I702:I705"/>
    <mergeCell ref="J702:J705"/>
    <mergeCell ref="K702:K705"/>
    <mergeCell ref="AF702:AF705"/>
    <mergeCell ref="L699:M699"/>
    <mergeCell ref="N699:O699"/>
    <mergeCell ref="P699:Q699"/>
    <mergeCell ref="R699:S699"/>
    <mergeCell ref="AB699:AC699"/>
    <mergeCell ref="H708:H709"/>
    <mergeCell ref="H678:H679"/>
    <mergeCell ref="H680:H681"/>
    <mergeCell ref="H682:H683"/>
    <mergeCell ref="C680:C683"/>
    <mergeCell ref="K687:K690"/>
    <mergeCell ref="AF687:AF690"/>
    <mergeCell ref="AX725:AX728"/>
    <mergeCell ref="C721:C724"/>
    <mergeCell ref="I721:I724"/>
    <mergeCell ref="J721:J724"/>
    <mergeCell ref="AL781:AL784"/>
    <mergeCell ref="AM781:AM784"/>
    <mergeCell ref="AN781:AN784"/>
    <mergeCell ref="AO781:AO784"/>
    <mergeCell ref="AP781:AP784"/>
    <mergeCell ref="AQ781:AQ784"/>
    <mergeCell ref="AP665:AP668"/>
    <mergeCell ref="AQ665:AQ668"/>
    <mergeCell ref="AR665:AR668"/>
    <mergeCell ref="AS665:AS668"/>
    <mergeCell ref="AT665:AT668"/>
    <mergeCell ref="AW725:AW728"/>
    <mergeCell ref="AW665:AW668"/>
    <mergeCell ref="K665:K668"/>
    <mergeCell ref="AF665:AF668"/>
    <mergeCell ref="AG665:AG668"/>
    <mergeCell ref="AJ665:AJ668"/>
    <mergeCell ref="AK665:AK668"/>
    <mergeCell ref="AL665:AL668"/>
    <mergeCell ref="AM665:AM668"/>
    <mergeCell ref="AN665:AN668"/>
    <mergeCell ref="AO665:AO668"/>
    <mergeCell ref="H697:H698"/>
    <mergeCell ref="H702:H703"/>
    <mergeCell ref="H704:H705"/>
    <mergeCell ref="H706:H707"/>
    <mergeCell ref="H717:H718"/>
    <mergeCell ref="H676:H677"/>
    <mergeCell ref="C837:C840"/>
    <mergeCell ref="I837:I840"/>
    <mergeCell ref="J837:J840"/>
    <mergeCell ref="K837:K840"/>
    <mergeCell ref="AF837:AF840"/>
    <mergeCell ref="AG837:AG840"/>
    <mergeCell ref="AO785:AO788"/>
    <mergeCell ref="AP785:AP788"/>
    <mergeCell ref="AQ785:AQ788"/>
    <mergeCell ref="AR785:AR788"/>
    <mergeCell ref="AS785:AS788"/>
    <mergeCell ref="AT785:AT788"/>
    <mergeCell ref="AR777:AR780"/>
    <mergeCell ref="AT777:AT780"/>
    <mergeCell ref="AU777:AU780"/>
    <mergeCell ref="K721:K724"/>
    <mergeCell ref="AV777:AV780"/>
    <mergeCell ref="AJ785:AJ788"/>
    <mergeCell ref="AK785:AK788"/>
    <mergeCell ref="AL785:AL788"/>
    <mergeCell ref="AM785:AM788"/>
    <mergeCell ref="AN785:AN788"/>
    <mergeCell ref="AK777:AK780"/>
    <mergeCell ref="AL777:AL780"/>
    <mergeCell ref="AM777:AM780"/>
    <mergeCell ref="AN777:AN780"/>
    <mergeCell ref="AO777:AO780"/>
    <mergeCell ref="AP777:AP780"/>
    <mergeCell ref="AR781:AR784"/>
    <mergeCell ref="AS781:AS784"/>
    <mergeCell ref="AT781:AT784"/>
    <mergeCell ref="C777:C780"/>
    <mergeCell ref="L834:M834"/>
    <mergeCell ref="N834:O834"/>
    <mergeCell ref="P834:Q834"/>
    <mergeCell ref="R834:S834"/>
    <mergeCell ref="AP837:AP840"/>
    <mergeCell ref="AQ837:AQ840"/>
    <mergeCell ref="AR837:AR840"/>
    <mergeCell ref="AS837:AS840"/>
    <mergeCell ref="AT837:AT840"/>
    <mergeCell ref="H837:H838"/>
    <mergeCell ref="H839:H840"/>
    <mergeCell ref="AJ837:AJ840"/>
    <mergeCell ref="AK837:AK840"/>
    <mergeCell ref="AL837:AL840"/>
    <mergeCell ref="AM837:AM840"/>
    <mergeCell ref="AN837:AN840"/>
    <mergeCell ref="AO837:AO840"/>
    <mergeCell ref="AB834:AC834"/>
    <mergeCell ref="AX837:AX840"/>
    <mergeCell ref="AM796:AM799"/>
    <mergeCell ref="AN796:AN799"/>
    <mergeCell ref="AO796:AO799"/>
    <mergeCell ref="AP796:AP799"/>
    <mergeCell ref="AQ796:AQ799"/>
    <mergeCell ref="AP841:AP844"/>
    <mergeCell ref="AQ841:AQ844"/>
    <mergeCell ref="AR841:AR844"/>
    <mergeCell ref="AS841:AS844"/>
    <mergeCell ref="AT841:AT844"/>
    <mergeCell ref="AX785:AX788"/>
    <mergeCell ref="AR796:AR799"/>
    <mergeCell ref="AS796:AS799"/>
    <mergeCell ref="AT796:AT799"/>
    <mergeCell ref="AU841:AU844"/>
    <mergeCell ref="AW841:AW844"/>
    <mergeCell ref="AX841:AX844"/>
    <mergeCell ref="AV800:AV803"/>
    <mergeCell ref="AW800:AW803"/>
    <mergeCell ref="AX800:AX803"/>
    <mergeCell ref="AV807:AV810"/>
    <mergeCell ref="AW807:AW810"/>
    <mergeCell ref="AX807:AX810"/>
    <mergeCell ref="AM800:AM803"/>
    <mergeCell ref="AN800:AN803"/>
    <mergeCell ref="AO800:AO803"/>
    <mergeCell ref="AP800:AP803"/>
    <mergeCell ref="AQ800:AQ803"/>
    <mergeCell ref="AR800:AR803"/>
    <mergeCell ref="AV796:AV799"/>
    <mergeCell ref="AW796:AW799"/>
    <mergeCell ref="AN841:AN844"/>
    <mergeCell ref="AO841:AO844"/>
    <mergeCell ref="AR792:AR795"/>
    <mergeCell ref="AS792:AS795"/>
    <mergeCell ref="AT792:AT795"/>
    <mergeCell ref="AX792:AX795"/>
    <mergeCell ref="AJ800:AJ803"/>
    <mergeCell ref="AK800:AK803"/>
    <mergeCell ref="AK792:AK795"/>
    <mergeCell ref="AX845:AX848"/>
    <mergeCell ref="C841:C844"/>
    <mergeCell ref="I841:I844"/>
    <mergeCell ref="J841:J844"/>
    <mergeCell ref="K841:K844"/>
    <mergeCell ref="AF841:AF844"/>
    <mergeCell ref="AG841:AG844"/>
    <mergeCell ref="AQ845:AQ848"/>
    <mergeCell ref="AR845:AR848"/>
    <mergeCell ref="AS845:AS848"/>
    <mergeCell ref="AT845:AT848"/>
    <mergeCell ref="H845:H846"/>
    <mergeCell ref="H847:H848"/>
    <mergeCell ref="AK845:AK848"/>
    <mergeCell ref="AL845:AL848"/>
    <mergeCell ref="AM845:AM848"/>
    <mergeCell ref="AN845:AN848"/>
    <mergeCell ref="AO845:AO848"/>
    <mergeCell ref="AP845:AP848"/>
    <mergeCell ref="AV841:AV844"/>
    <mergeCell ref="AU837:AU840"/>
    <mergeCell ref="AV837:AV840"/>
    <mergeCell ref="AW837:AW840"/>
    <mergeCell ref="E895:G895"/>
    <mergeCell ref="AL897:AL900"/>
    <mergeCell ref="C897:C900"/>
    <mergeCell ref="I897:I900"/>
    <mergeCell ref="J897:J900"/>
    <mergeCell ref="K897:K900"/>
    <mergeCell ref="AF897:AF900"/>
    <mergeCell ref="AG897:AG900"/>
    <mergeCell ref="AJ841:AJ844"/>
    <mergeCell ref="L894:M894"/>
    <mergeCell ref="N894:O894"/>
    <mergeCell ref="P894:Q894"/>
    <mergeCell ref="R894:S894"/>
    <mergeCell ref="AB894:AC894"/>
    <mergeCell ref="AK841:AK844"/>
    <mergeCell ref="AL841:AL844"/>
    <mergeCell ref="AM841:AM844"/>
    <mergeCell ref="AJ852:AJ855"/>
    <mergeCell ref="AK852:AK855"/>
    <mergeCell ref="E850:G850"/>
    <mergeCell ref="AF856:AF859"/>
    <mergeCell ref="AG856:AG859"/>
    <mergeCell ref="AK860:AK863"/>
    <mergeCell ref="E865:G865"/>
    <mergeCell ref="C860:C863"/>
    <mergeCell ref="I860:I863"/>
    <mergeCell ref="J860:J863"/>
    <mergeCell ref="K860:K863"/>
    <mergeCell ref="AF860:AF863"/>
    <mergeCell ref="AG860:AG863"/>
    <mergeCell ref="AJ860:AJ863"/>
    <mergeCell ref="C867:C870"/>
    <mergeCell ref="AU845:AU848"/>
    <mergeCell ref="AV845:AV848"/>
    <mergeCell ref="AW845:AW848"/>
    <mergeCell ref="AP856:AP859"/>
    <mergeCell ref="AQ856:AQ859"/>
    <mergeCell ref="AR856:AR859"/>
    <mergeCell ref="AS856:AS859"/>
    <mergeCell ref="AT856:AT859"/>
    <mergeCell ref="AJ856:AJ859"/>
    <mergeCell ref="AK856:AK859"/>
    <mergeCell ref="AL856:AL859"/>
    <mergeCell ref="AM856:AM859"/>
    <mergeCell ref="AN856:AN859"/>
    <mergeCell ref="AO856:AO859"/>
    <mergeCell ref="C856:C859"/>
    <mergeCell ref="I856:I859"/>
    <mergeCell ref="J856:J859"/>
    <mergeCell ref="K856:K859"/>
    <mergeCell ref="C845:C848"/>
    <mergeCell ref="I845:I848"/>
    <mergeCell ref="J845:J848"/>
    <mergeCell ref="K845:K848"/>
    <mergeCell ref="AF845:AF848"/>
    <mergeCell ref="AG845:AG848"/>
    <mergeCell ref="AJ845:AJ848"/>
    <mergeCell ref="AT852:AT855"/>
    <mergeCell ref="AU852:AU855"/>
    <mergeCell ref="AV852:AV855"/>
    <mergeCell ref="AW852:AW855"/>
    <mergeCell ref="AX897:AX900"/>
    <mergeCell ref="C901:C904"/>
    <mergeCell ref="I901:I904"/>
    <mergeCell ref="J901:J904"/>
    <mergeCell ref="K901:K904"/>
    <mergeCell ref="AF901:AF904"/>
    <mergeCell ref="AJ897:AJ900"/>
    <mergeCell ref="AK897:AK900"/>
    <mergeCell ref="H897:H898"/>
    <mergeCell ref="H899:H900"/>
    <mergeCell ref="AX905:AX908"/>
    <mergeCell ref="H901:H902"/>
    <mergeCell ref="H903:H904"/>
    <mergeCell ref="H905:H906"/>
    <mergeCell ref="H907:H908"/>
    <mergeCell ref="L954:M954"/>
    <mergeCell ref="N954:O954"/>
    <mergeCell ref="P954:Q954"/>
    <mergeCell ref="R954:S954"/>
    <mergeCell ref="AB954:AC954"/>
    <mergeCell ref="AR905:AR908"/>
    <mergeCell ref="AS905:AS908"/>
    <mergeCell ref="AT905:AT908"/>
    <mergeCell ref="AU905:AU908"/>
    <mergeCell ref="AV905:AV908"/>
    <mergeCell ref="AW905:AW908"/>
    <mergeCell ref="AU901:AU904"/>
    <mergeCell ref="AV901:AV904"/>
    <mergeCell ref="AW901:AW904"/>
    <mergeCell ref="AX901:AX904"/>
    <mergeCell ref="AL905:AL908"/>
    <mergeCell ref="AM905:AM908"/>
    <mergeCell ref="E955:G955"/>
    <mergeCell ref="C965:C968"/>
    <mergeCell ref="I965:I968"/>
    <mergeCell ref="J965:J968"/>
    <mergeCell ref="K965:K968"/>
    <mergeCell ref="AS961:AS964"/>
    <mergeCell ref="AT961:AT964"/>
    <mergeCell ref="AU961:AU964"/>
    <mergeCell ref="AV961:AV964"/>
    <mergeCell ref="AP905:AP908"/>
    <mergeCell ref="AQ905:AQ908"/>
    <mergeCell ref="AO901:AO904"/>
    <mergeCell ref="AP901:AP904"/>
    <mergeCell ref="AQ901:AQ904"/>
    <mergeCell ref="AR901:AR904"/>
    <mergeCell ref="AS901:AS904"/>
    <mergeCell ref="AT901:AT904"/>
    <mergeCell ref="X954:Y954"/>
    <mergeCell ref="Z954:AA954"/>
    <mergeCell ref="AP957:AP960"/>
    <mergeCell ref="AQ957:AQ960"/>
    <mergeCell ref="AJ957:AJ960"/>
    <mergeCell ref="AK957:AK960"/>
    <mergeCell ref="AL957:AL960"/>
    <mergeCell ref="AM957:AM960"/>
    <mergeCell ref="AN957:AN960"/>
    <mergeCell ref="AO957:AO960"/>
    <mergeCell ref="AL901:AL904"/>
    <mergeCell ref="AM901:AM904"/>
    <mergeCell ref="AN901:AN904"/>
    <mergeCell ref="AN905:AN908"/>
    <mergeCell ref="AO905:AO908"/>
    <mergeCell ref="AW961:AW964"/>
    <mergeCell ref="AX961:AX964"/>
    <mergeCell ref="AM961:AM964"/>
    <mergeCell ref="AN961:AN964"/>
    <mergeCell ref="AO961:AO964"/>
    <mergeCell ref="AP961:AP964"/>
    <mergeCell ref="AQ961:AQ964"/>
    <mergeCell ref="AR961:AR964"/>
    <mergeCell ref="AX957:AX960"/>
    <mergeCell ref="C961:C964"/>
    <mergeCell ref="I961:I964"/>
    <mergeCell ref="J961:J964"/>
    <mergeCell ref="K961:K964"/>
    <mergeCell ref="AF961:AF964"/>
    <mergeCell ref="AG961:AG964"/>
    <mergeCell ref="AJ961:AJ964"/>
    <mergeCell ref="AK961:AK964"/>
    <mergeCell ref="AL961:AL964"/>
    <mergeCell ref="AR957:AR960"/>
    <mergeCell ref="AS957:AS960"/>
    <mergeCell ref="AT957:AT960"/>
    <mergeCell ref="AU957:AU960"/>
    <mergeCell ref="AV957:AV960"/>
    <mergeCell ref="AW957:AW960"/>
    <mergeCell ref="C957:C960"/>
    <mergeCell ref="I957:I960"/>
    <mergeCell ref="J957:J960"/>
    <mergeCell ref="K957:K960"/>
    <mergeCell ref="AF957:AF960"/>
    <mergeCell ref="AG957:AG960"/>
    <mergeCell ref="H957:H958"/>
    <mergeCell ref="H959:H960"/>
    <mergeCell ref="AX965:AX968"/>
    <mergeCell ref="H12:H13"/>
    <mergeCell ref="H14:H15"/>
    <mergeCell ref="H16:H17"/>
    <mergeCell ref="H18:H19"/>
    <mergeCell ref="H20:H21"/>
    <mergeCell ref="H22:H23"/>
    <mergeCell ref="H27:H28"/>
    <mergeCell ref="H29:H30"/>
    <mergeCell ref="H31:H32"/>
    <mergeCell ref="AT965:AT968"/>
    <mergeCell ref="H965:H966"/>
    <mergeCell ref="H967:H968"/>
    <mergeCell ref="AU965:AU968"/>
    <mergeCell ref="AV965:AV968"/>
    <mergeCell ref="AW965:AW968"/>
    <mergeCell ref="AN965:AN968"/>
    <mergeCell ref="AO965:AO968"/>
    <mergeCell ref="AP965:AP968"/>
    <mergeCell ref="AQ965:AQ968"/>
    <mergeCell ref="AR965:AR968"/>
    <mergeCell ref="AS965:AS968"/>
    <mergeCell ref="AF965:AF968"/>
    <mergeCell ref="AG965:AG968"/>
    <mergeCell ref="AJ965:AJ968"/>
    <mergeCell ref="AK965:AK968"/>
    <mergeCell ref="AL965:AL968"/>
    <mergeCell ref="AM965:AM968"/>
    <mergeCell ref="H961:H962"/>
    <mergeCell ref="H963:H964"/>
    <mergeCell ref="T954:U954"/>
    <mergeCell ref="V954:W954"/>
    <mergeCell ref="H63:H64"/>
    <mergeCell ref="H65:H66"/>
    <mergeCell ref="H67:H68"/>
    <mergeCell ref="H72:H73"/>
    <mergeCell ref="H74:H75"/>
    <mergeCell ref="H76:H77"/>
    <mergeCell ref="H46:H47"/>
    <mergeCell ref="H48:H49"/>
    <mergeCell ref="H50:H51"/>
    <mergeCell ref="H57:H58"/>
    <mergeCell ref="H59:H60"/>
    <mergeCell ref="H61:H62"/>
    <mergeCell ref="H140:H141"/>
    <mergeCell ref="H142:H143"/>
    <mergeCell ref="H147:H148"/>
    <mergeCell ref="H149:H150"/>
    <mergeCell ref="H151:H152"/>
    <mergeCell ref="H153:H154"/>
    <mergeCell ref="H110:H111"/>
    <mergeCell ref="H112:H113"/>
    <mergeCell ref="H117:H118"/>
    <mergeCell ref="H119:H120"/>
    <mergeCell ref="H121:H122"/>
    <mergeCell ref="H123:H124"/>
    <mergeCell ref="H93:H94"/>
    <mergeCell ref="H95:H96"/>
    <mergeCell ref="H102:H103"/>
    <mergeCell ref="H104:H105"/>
    <mergeCell ref="H106:H107"/>
    <mergeCell ref="H108:H109"/>
    <mergeCell ref="H97:H98"/>
    <mergeCell ref="H329:H330"/>
    <mergeCell ref="H331:H332"/>
    <mergeCell ref="H333:H334"/>
    <mergeCell ref="H305:H306"/>
    <mergeCell ref="H307:H308"/>
    <mergeCell ref="H312:H313"/>
    <mergeCell ref="H314:H315"/>
    <mergeCell ref="H316:H317"/>
    <mergeCell ref="H318:H319"/>
    <mergeCell ref="H155:H156"/>
    <mergeCell ref="H157:H158"/>
    <mergeCell ref="H162:H163"/>
    <mergeCell ref="H164:H165"/>
    <mergeCell ref="H166:H167"/>
    <mergeCell ref="H168:H169"/>
    <mergeCell ref="H177:H178"/>
    <mergeCell ref="H179:H180"/>
    <mergeCell ref="H282:H283"/>
    <mergeCell ref="H376:H377"/>
    <mergeCell ref="H378:H379"/>
    <mergeCell ref="H380:H381"/>
    <mergeCell ref="H382:H383"/>
    <mergeCell ref="H387:H388"/>
    <mergeCell ref="H389:H390"/>
    <mergeCell ref="H361:H362"/>
    <mergeCell ref="H363:H364"/>
    <mergeCell ref="H365:H366"/>
    <mergeCell ref="H367:H368"/>
    <mergeCell ref="H372:H373"/>
    <mergeCell ref="H374:H375"/>
    <mergeCell ref="H346:H347"/>
    <mergeCell ref="H348:H349"/>
    <mergeCell ref="H350:H351"/>
    <mergeCell ref="H352:H353"/>
    <mergeCell ref="H357:H358"/>
    <mergeCell ref="H359:H360"/>
    <mergeCell ref="H517:H518"/>
    <mergeCell ref="H522:H523"/>
    <mergeCell ref="H524:H525"/>
    <mergeCell ref="H526:H527"/>
    <mergeCell ref="H530:H531"/>
    <mergeCell ref="H532:H533"/>
    <mergeCell ref="H436:H437"/>
    <mergeCell ref="H438:H439"/>
    <mergeCell ref="H404:H405"/>
    <mergeCell ref="H402:H403"/>
    <mergeCell ref="H406:H407"/>
    <mergeCell ref="H408:H409"/>
    <mergeCell ref="H421:H422"/>
    <mergeCell ref="H423:H424"/>
    <mergeCell ref="H425:H426"/>
    <mergeCell ref="H427:H428"/>
    <mergeCell ref="H432:H433"/>
    <mergeCell ref="H434:H435"/>
    <mergeCell ref="H447:H448"/>
    <mergeCell ref="H481:H482"/>
    <mergeCell ref="H483:H484"/>
    <mergeCell ref="H485:H486"/>
    <mergeCell ref="H487:H488"/>
    <mergeCell ref="H412:H413"/>
    <mergeCell ref="H417:H418"/>
    <mergeCell ref="H419:H420"/>
    <mergeCell ref="H451:H452"/>
    <mergeCell ref="H500:H501"/>
    <mergeCell ref="H502:H503"/>
    <mergeCell ref="H607:H608"/>
    <mergeCell ref="H612:H613"/>
    <mergeCell ref="H614:H615"/>
    <mergeCell ref="H794:H795"/>
    <mergeCell ref="H642:H643"/>
    <mergeCell ref="H644:H645"/>
    <mergeCell ref="H646:H647"/>
    <mergeCell ref="H648:H649"/>
    <mergeCell ref="H650:H651"/>
    <mergeCell ref="H652:H653"/>
    <mergeCell ref="H597:H598"/>
    <mergeCell ref="H599:H600"/>
    <mergeCell ref="H601:H602"/>
    <mergeCell ref="H528:H529"/>
    <mergeCell ref="H603:H604"/>
    <mergeCell ref="H605:H606"/>
    <mergeCell ref="H541:H542"/>
    <mergeCell ref="H543:H544"/>
    <mergeCell ref="H545:H546"/>
    <mergeCell ref="H547:H548"/>
    <mergeCell ref="H560:H561"/>
    <mergeCell ref="H562:H563"/>
    <mergeCell ref="H556:H557"/>
    <mergeCell ref="H558:H559"/>
    <mergeCell ref="H575:H576"/>
    <mergeCell ref="H577:H578"/>
    <mergeCell ref="H571:H572"/>
    <mergeCell ref="H573:H574"/>
    <mergeCell ref="H620:H621"/>
    <mergeCell ref="H622:H623"/>
    <mergeCell ref="H627:H628"/>
    <mergeCell ref="H695:H696"/>
    <mergeCell ref="H766:H767"/>
    <mergeCell ref="H629:H630"/>
    <mergeCell ref="H631:H632"/>
    <mergeCell ref="H633:H634"/>
    <mergeCell ref="H719:H720"/>
    <mergeCell ref="H721:H722"/>
    <mergeCell ref="H824:H825"/>
    <mergeCell ref="H826:H827"/>
    <mergeCell ref="H770:H771"/>
    <mergeCell ref="H772:H773"/>
    <mergeCell ref="H777:H778"/>
    <mergeCell ref="H779:H780"/>
    <mergeCell ref="H781:H782"/>
    <mergeCell ref="H783:H784"/>
    <mergeCell ref="H738:H739"/>
    <mergeCell ref="H740:H741"/>
    <mergeCell ref="H742:H743"/>
    <mergeCell ref="H710:H711"/>
    <mergeCell ref="H712:H713"/>
    <mergeCell ref="H768:H769"/>
    <mergeCell ref="H723:H724"/>
    <mergeCell ref="H725:H726"/>
    <mergeCell ref="H727:H728"/>
    <mergeCell ref="H732:H733"/>
    <mergeCell ref="H734:H735"/>
    <mergeCell ref="H736:H737"/>
    <mergeCell ref="H807:H808"/>
    <mergeCell ref="H635:H636"/>
    <mergeCell ref="H637:H638"/>
    <mergeCell ref="H828:H829"/>
    <mergeCell ref="H830:H831"/>
    <mergeCell ref="H832:H833"/>
    <mergeCell ref="H841:H842"/>
    <mergeCell ref="H843:H844"/>
    <mergeCell ref="H762:H763"/>
    <mergeCell ref="H764:H765"/>
    <mergeCell ref="H798:H799"/>
    <mergeCell ref="H875:H876"/>
    <mergeCell ref="H877:H878"/>
    <mergeCell ref="H882:H883"/>
    <mergeCell ref="H884:H885"/>
    <mergeCell ref="H886:H887"/>
    <mergeCell ref="N5:O6"/>
    <mergeCell ref="H809:H810"/>
    <mergeCell ref="H811:H812"/>
    <mergeCell ref="H813:H814"/>
    <mergeCell ref="H815:H816"/>
    <mergeCell ref="H860:H861"/>
    <mergeCell ref="H862:H863"/>
    <mergeCell ref="H867:H868"/>
    <mergeCell ref="H869:H870"/>
    <mergeCell ref="H871:H872"/>
    <mergeCell ref="H873:H874"/>
    <mergeCell ref="H792:H793"/>
    <mergeCell ref="H796:H797"/>
    <mergeCell ref="H852:H853"/>
    <mergeCell ref="H854:H855"/>
    <mergeCell ref="H856:H857"/>
    <mergeCell ref="H858:H859"/>
    <mergeCell ref="H817:H818"/>
    <mergeCell ref="H822:H823"/>
  </mergeCells>
  <conditionalFormatting sqref="L9:AA968">
    <cfRule type="beginsWith" dxfId="135" priority="1" operator="beginsWith" text="Fruit">
      <formula>LEFT(L9,LEN("Fruit"))="Fruit"</formula>
    </cfRule>
    <cfRule type="beginsWith" dxfId="134" priority="2" operator="beginsWith" text="F">
      <formula>LEFT(L9,LEN("F"))="F"</formula>
    </cfRule>
  </conditionalFormatting>
  <printOptions verticalCentered="1"/>
  <pageMargins left="0" right="0.1" top="0.25" bottom="0.25" header="0" footer="0.17"/>
  <pageSetup scale="44" fitToHeight="32" orientation="landscape" r:id="rId1"/>
  <headerFooter alignWithMargins="0">
    <oddFooter>&amp;R&amp;Z&amp;F    page &amp;P &amp; of &amp;N</oddFooter>
  </headerFooter>
  <rowBreaks count="31" manualBreakCount="31">
    <brk id="38" max="22" man="1"/>
    <brk id="68" max="22" man="1"/>
    <brk id="98" max="22" man="1"/>
    <brk id="128" max="22" man="1"/>
    <brk id="158" max="22" man="1"/>
    <brk id="188" max="22" man="1"/>
    <brk id="218" max="22" man="1"/>
    <brk id="248" max="22" man="1"/>
    <brk id="278" max="22" man="1"/>
    <brk id="308" max="22" man="1"/>
    <brk id="338" max="22" man="1"/>
    <brk id="368" max="22" man="1"/>
    <brk id="398" max="22" man="1"/>
    <brk id="428" max="22" man="1"/>
    <brk id="458" max="22" man="1"/>
    <brk id="488" max="22" man="1"/>
    <brk id="518" max="22" man="1"/>
    <brk id="548" max="22" man="1"/>
    <brk id="578" max="22" man="1"/>
    <brk id="608" max="22" man="1"/>
    <brk id="638" max="22" man="1"/>
    <brk id="668" max="22" man="1"/>
    <brk id="698" max="22" man="1"/>
    <brk id="728" max="22" man="1"/>
    <brk id="758" max="22" man="1"/>
    <brk id="788" max="22" man="1"/>
    <brk id="818" max="22" man="1"/>
    <brk id="848" max="22" man="1"/>
    <brk id="878" max="22" man="1"/>
    <brk id="908" max="22" man="1"/>
    <brk id="938" max="2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8EA45-9275-4492-A8F3-64AD6CBFEBCD}">
  <dimension ref="A1:U220"/>
  <sheetViews>
    <sheetView topLeftCell="G1" zoomScaleNormal="100" workbookViewId="0">
      <selection activeCell="M1" sqref="M1:U1048576"/>
    </sheetView>
  </sheetViews>
  <sheetFormatPr defaultRowHeight="15" x14ac:dyDescent="0.2"/>
  <cols>
    <col min="1" max="1" width="7.85546875" style="151" customWidth="1"/>
    <col min="2" max="2" width="8" style="7" customWidth="1"/>
    <col min="3" max="3" width="0" style="5" hidden="1" customWidth="1"/>
    <col min="4" max="4" width="7" style="5" hidden="1" customWidth="1"/>
    <col min="5" max="5" width="9.28515625" style="5" bestFit="1" customWidth="1"/>
    <col min="6" max="6" width="6" style="5" customWidth="1"/>
    <col min="7" max="7" width="9.28515625" style="5" bestFit="1" customWidth="1"/>
    <col min="8" max="9" width="9.28515625" style="5" customWidth="1"/>
    <col min="10" max="10" width="10.7109375" style="5" customWidth="1"/>
    <col min="11" max="11" width="18.7109375" style="5" customWidth="1"/>
    <col min="12" max="16384" width="9.140625" style="5"/>
  </cols>
  <sheetData>
    <row r="1" spans="1:21" ht="20.25" x14ac:dyDescent="0.3">
      <c r="A1" s="196">
        <v>2017</v>
      </c>
      <c r="B1" s="196" t="s">
        <v>275</v>
      </c>
      <c r="C1" s="196"/>
      <c r="D1" s="196"/>
      <c r="E1" s="196"/>
      <c r="F1" s="195" t="s">
        <v>274</v>
      </c>
      <c r="G1" s="194"/>
      <c r="H1" s="185" t="s">
        <v>273</v>
      </c>
    </row>
    <row r="2" spans="1:21" ht="15.75" x14ac:dyDescent="0.25">
      <c r="B2" s="193" t="s">
        <v>272</v>
      </c>
      <c r="I2" s="202" t="s">
        <v>539</v>
      </c>
      <c r="K2" s="202" t="s">
        <v>537</v>
      </c>
      <c r="M2" s="5" t="s">
        <v>307</v>
      </c>
    </row>
    <row r="3" spans="1:21" x14ac:dyDescent="0.2">
      <c r="G3" s="188"/>
      <c r="I3" s="202" t="s">
        <v>538</v>
      </c>
      <c r="M3" s="5" t="s">
        <v>306</v>
      </c>
      <c r="N3" s="156">
        <v>9.4</v>
      </c>
      <c r="O3" s="5" t="s">
        <v>305</v>
      </c>
    </row>
    <row r="4" spans="1:21" ht="13.5" thickBot="1" x14ac:dyDescent="0.25">
      <c r="B4" s="188" t="s">
        <v>269</v>
      </c>
      <c r="C4" s="188"/>
      <c r="D4" s="188"/>
      <c r="E4" s="190">
        <v>42913</v>
      </c>
      <c r="F4" s="186"/>
      <c r="H4" s="188" t="s">
        <v>304</v>
      </c>
      <c r="I4" s="190" t="s">
        <v>544</v>
      </c>
      <c r="J4" s="190"/>
      <c r="K4" s="186"/>
    </row>
    <row r="5" spans="1:21" ht="13.5" thickBot="1" x14ac:dyDescent="0.25">
      <c r="B5" s="188" t="s">
        <v>266</v>
      </c>
      <c r="C5" s="188"/>
      <c r="D5" s="188"/>
      <c r="E5" s="187">
        <v>178</v>
      </c>
      <c r="F5" s="189"/>
      <c r="G5" s="188"/>
      <c r="H5" s="188" t="s">
        <v>302</v>
      </c>
      <c r="I5" s="187" t="s">
        <v>134</v>
      </c>
      <c r="J5" s="187"/>
      <c r="K5" s="187"/>
      <c r="M5" s="5" t="s">
        <v>4</v>
      </c>
      <c r="N5" s="5">
        <v>3</v>
      </c>
    </row>
    <row r="6" spans="1:21" ht="25.15" customHeight="1" thickBot="1" x14ac:dyDescent="0.3">
      <c r="B6" s="134" t="s">
        <v>301</v>
      </c>
      <c r="C6" s="134"/>
      <c r="D6" s="134"/>
      <c r="E6" s="186" t="s">
        <v>543</v>
      </c>
      <c r="F6" s="186"/>
      <c r="G6" s="186"/>
      <c r="H6" s="186"/>
      <c r="I6" s="186"/>
      <c r="J6" s="186"/>
      <c r="K6" s="186"/>
      <c r="L6" s="186"/>
    </row>
    <row r="7" spans="1:21" ht="15.6" customHeight="1" thickBot="1" x14ac:dyDescent="0.35">
      <c r="C7" s="185"/>
      <c r="D7" s="185"/>
    </row>
    <row r="8" spans="1:21" ht="57" customHeight="1" thickBot="1" x14ac:dyDescent="0.3">
      <c r="B8" s="184" t="s">
        <v>174</v>
      </c>
      <c r="C8" s="183" t="s">
        <v>299</v>
      </c>
      <c r="D8" s="183" t="s">
        <v>298</v>
      </c>
      <c r="E8" s="183" t="s">
        <v>297</v>
      </c>
      <c r="F8" s="183" t="s">
        <v>296</v>
      </c>
      <c r="G8" s="183" t="s">
        <v>295</v>
      </c>
      <c r="H8" s="182" t="s">
        <v>542</v>
      </c>
      <c r="I8" s="182" t="s">
        <v>541</v>
      </c>
      <c r="J8" s="182" t="s">
        <v>293</v>
      </c>
      <c r="K8" s="181" t="s">
        <v>540</v>
      </c>
      <c r="M8" s="5" t="s">
        <v>19</v>
      </c>
      <c r="N8" s="5" t="s">
        <v>20</v>
      </c>
      <c r="O8" s="5" t="s">
        <v>21</v>
      </c>
      <c r="P8" s="5" t="s">
        <v>22</v>
      </c>
      <c r="Q8" s="5" t="s">
        <v>23</v>
      </c>
      <c r="R8" s="5" t="s">
        <v>24</v>
      </c>
      <c r="S8" s="5" t="s">
        <v>25</v>
      </c>
      <c r="T8" s="5" t="s">
        <v>26</v>
      </c>
      <c r="U8" s="5" t="s">
        <v>27</v>
      </c>
    </row>
    <row r="9" spans="1:21" ht="25.9" customHeight="1" x14ac:dyDescent="0.2">
      <c r="A9" s="153"/>
      <c r="B9" s="178" t="s">
        <v>258</v>
      </c>
      <c r="C9" s="174" t="s">
        <v>277</v>
      </c>
      <c r="D9" s="174"/>
      <c r="E9" s="173">
        <v>33.840000000000003</v>
      </c>
      <c r="F9" s="173"/>
      <c r="G9" s="173">
        <v>32.020000000000003</v>
      </c>
      <c r="H9" s="172">
        <v>3.04</v>
      </c>
      <c r="I9" s="172">
        <v>1.1000000000000001</v>
      </c>
      <c r="J9" s="171"/>
      <c r="K9" s="170">
        <v>4662.45</v>
      </c>
      <c r="M9" s="5">
        <f t="shared" ref="M9:M40" si="0">E9/$N$5</f>
        <v>11.280000000000001</v>
      </c>
      <c r="N9" s="5">
        <f t="shared" ref="N9:N40" si="1">G9/$N$5</f>
        <v>10.673333333333334</v>
      </c>
      <c r="O9" s="8">
        <f t="shared" ref="O9:O40" si="2">SUM(E9,G9,H9,I9,J9)/$N$5</f>
        <v>23.333333333333339</v>
      </c>
      <c r="P9" s="156">
        <f t="shared" ref="P9:P40" si="3">(E9/$N$5)/1000*$N$3*10000</f>
        <v>1060.3200000000002</v>
      </c>
      <c r="Q9" s="156">
        <f t="shared" ref="Q9:Q40" si="4">(G9/$N$5)/1000*$N$3*10000</f>
        <v>1003.2933333333334</v>
      </c>
      <c r="R9" s="156">
        <f t="shared" ref="R9:R40" si="5">(J9/$N$5)/1000*$N$3*10000</f>
        <v>0</v>
      </c>
      <c r="S9" s="156">
        <f t="shared" ref="S9:S40" si="6">((H9+I9+J9)/$N$5)/1000*$N$3*10000</f>
        <v>129.72000000000003</v>
      </c>
      <c r="T9" s="156">
        <f t="shared" ref="T9:T40" si="7">SUM(P9,Q9,S9)</f>
        <v>2193.3333333333339</v>
      </c>
      <c r="U9" s="155">
        <f t="shared" ref="U9:U40" si="8">(K9/$N$5)/(100*100)*$N$3</f>
        <v>1.460901</v>
      </c>
    </row>
    <row r="10" spans="1:21" ht="25.9" customHeight="1" x14ac:dyDescent="0.2">
      <c r="A10" s="153"/>
      <c r="B10" s="177" t="s">
        <v>254</v>
      </c>
      <c r="C10" s="167" t="s">
        <v>280</v>
      </c>
      <c r="D10" s="167"/>
      <c r="E10" s="166">
        <v>32.11</v>
      </c>
      <c r="F10" s="166"/>
      <c r="G10" s="166">
        <v>30.14</v>
      </c>
      <c r="H10" s="165">
        <v>2.7</v>
      </c>
      <c r="I10" s="165">
        <v>0.53</v>
      </c>
      <c r="J10" s="164"/>
      <c r="K10" s="163">
        <v>5007.09</v>
      </c>
      <c r="M10" s="5">
        <f t="shared" si="0"/>
        <v>10.703333333333333</v>
      </c>
      <c r="N10" s="5">
        <f t="shared" si="1"/>
        <v>10.046666666666667</v>
      </c>
      <c r="O10" s="8">
        <f t="shared" si="2"/>
        <v>21.826666666666668</v>
      </c>
      <c r="P10" s="156">
        <f t="shared" si="3"/>
        <v>1006.1133333333335</v>
      </c>
      <c r="Q10" s="156">
        <f t="shared" si="4"/>
        <v>944.38666666666666</v>
      </c>
      <c r="R10" s="156">
        <f t="shared" si="5"/>
        <v>0</v>
      </c>
      <c r="S10" s="156">
        <f t="shared" si="6"/>
        <v>101.20666666666671</v>
      </c>
      <c r="T10" s="156">
        <f t="shared" si="7"/>
        <v>2051.7066666666669</v>
      </c>
      <c r="U10" s="155">
        <f t="shared" si="8"/>
        <v>1.5688882</v>
      </c>
    </row>
    <row r="11" spans="1:21" ht="25.9" customHeight="1" x14ac:dyDescent="0.2">
      <c r="A11" s="153"/>
      <c r="B11" s="177" t="s">
        <v>253</v>
      </c>
      <c r="C11" s="167" t="s">
        <v>288</v>
      </c>
      <c r="D11" s="167"/>
      <c r="E11" s="166">
        <v>26.15</v>
      </c>
      <c r="F11" s="166"/>
      <c r="G11" s="166">
        <v>23.03</v>
      </c>
      <c r="H11" s="165">
        <v>2.7</v>
      </c>
      <c r="I11" s="165">
        <v>1.91</v>
      </c>
      <c r="J11" s="164"/>
      <c r="K11" s="163">
        <v>3644</v>
      </c>
      <c r="M11" s="5">
        <f t="shared" si="0"/>
        <v>8.7166666666666668</v>
      </c>
      <c r="N11" s="5">
        <f t="shared" si="1"/>
        <v>7.6766666666666667</v>
      </c>
      <c r="O11" s="8">
        <f t="shared" si="2"/>
        <v>17.93</v>
      </c>
      <c r="P11" s="156">
        <f t="shared" si="3"/>
        <v>819.36666666666656</v>
      </c>
      <c r="Q11" s="156">
        <f t="shared" si="4"/>
        <v>721.60666666666668</v>
      </c>
      <c r="R11" s="156">
        <f t="shared" si="5"/>
        <v>0</v>
      </c>
      <c r="S11" s="156">
        <f t="shared" si="6"/>
        <v>144.44666666666669</v>
      </c>
      <c r="T11" s="156">
        <f t="shared" si="7"/>
        <v>1685.42</v>
      </c>
      <c r="U11" s="155">
        <f t="shared" si="8"/>
        <v>1.1417866666666669</v>
      </c>
    </row>
    <row r="12" spans="1:21" ht="25.9" customHeight="1" thickBot="1" x14ac:dyDescent="0.25">
      <c r="A12" s="153"/>
      <c r="B12" s="176" t="s">
        <v>252</v>
      </c>
      <c r="C12" s="161" t="s">
        <v>282</v>
      </c>
      <c r="D12" s="161"/>
      <c r="E12" s="160">
        <v>32.67</v>
      </c>
      <c r="F12" s="160"/>
      <c r="G12" s="160">
        <v>29.19</v>
      </c>
      <c r="H12" s="159">
        <v>4.07</v>
      </c>
      <c r="I12" s="159">
        <v>3.7</v>
      </c>
      <c r="J12" s="158"/>
      <c r="K12" s="157">
        <v>3814.25</v>
      </c>
      <c r="M12" s="5">
        <f t="shared" si="0"/>
        <v>10.89</v>
      </c>
      <c r="N12" s="5">
        <f t="shared" si="1"/>
        <v>9.73</v>
      </c>
      <c r="O12" s="8">
        <f t="shared" si="2"/>
        <v>23.210000000000004</v>
      </c>
      <c r="P12" s="156">
        <f t="shared" si="3"/>
        <v>1023.6600000000001</v>
      </c>
      <c r="Q12" s="156">
        <f t="shared" si="4"/>
        <v>914.62000000000012</v>
      </c>
      <c r="R12" s="156">
        <f t="shared" si="5"/>
        <v>0</v>
      </c>
      <c r="S12" s="156">
        <f t="shared" si="6"/>
        <v>243.46000000000004</v>
      </c>
      <c r="T12" s="156">
        <f t="shared" si="7"/>
        <v>2181.7400000000002</v>
      </c>
      <c r="U12" s="155">
        <f t="shared" si="8"/>
        <v>1.1951316666666669</v>
      </c>
    </row>
    <row r="13" spans="1:21" ht="25.9" customHeight="1" x14ac:dyDescent="0.2">
      <c r="A13" s="153"/>
      <c r="B13" s="175" t="s">
        <v>251</v>
      </c>
      <c r="C13" s="174" t="s">
        <v>279</v>
      </c>
      <c r="D13" s="174"/>
      <c r="E13" s="173">
        <v>47.57</v>
      </c>
      <c r="F13" s="173"/>
      <c r="G13" s="173">
        <v>47.64</v>
      </c>
      <c r="H13" s="172">
        <v>3.74</v>
      </c>
      <c r="I13" s="172">
        <v>2.33</v>
      </c>
      <c r="J13" s="171"/>
      <c r="K13" s="170">
        <v>7395.98</v>
      </c>
      <c r="M13" s="5">
        <f t="shared" si="0"/>
        <v>15.856666666666667</v>
      </c>
      <c r="N13" s="5">
        <f t="shared" si="1"/>
        <v>15.88</v>
      </c>
      <c r="O13" s="8">
        <f t="shared" si="2"/>
        <v>33.76</v>
      </c>
      <c r="P13" s="156">
        <f t="shared" si="3"/>
        <v>1490.5266666666669</v>
      </c>
      <c r="Q13" s="156">
        <f t="shared" si="4"/>
        <v>1492.7200000000003</v>
      </c>
      <c r="R13" s="156">
        <f t="shared" si="5"/>
        <v>0</v>
      </c>
      <c r="S13" s="156">
        <f t="shared" si="6"/>
        <v>190.19333333333336</v>
      </c>
      <c r="T13" s="156">
        <f t="shared" si="7"/>
        <v>3173.44</v>
      </c>
      <c r="U13" s="155">
        <f t="shared" si="8"/>
        <v>2.3174070666666666</v>
      </c>
    </row>
    <row r="14" spans="1:21" ht="25.9" customHeight="1" x14ac:dyDescent="0.2">
      <c r="A14" s="153"/>
      <c r="B14" s="180" t="s">
        <v>250</v>
      </c>
      <c r="C14" s="167" t="s">
        <v>285</v>
      </c>
      <c r="D14" s="167"/>
      <c r="E14" s="166">
        <v>20.72</v>
      </c>
      <c r="F14" s="166"/>
      <c r="G14" s="166">
        <v>19.36</v>
      </c>
      <c r="H14" s="165">
        <v>2.77</v>
      </c>
      <c r="I14" s="165">
        <v>0.34</v>
      </c>
      <c r="J14" s="164"/>
      <c r="K14" s="163">
        <v>2609.65</v>
      </c>
      <c r="M14" s="5">
        <f t="shared" si="0"/>
        <v>6.9066666666666663</v>
      </c>
      <c r="N14" s="5">
        <f t="shared" si="1"/>
        <v>6.4533333333333331</v>
      </c>
      <c r="O14" s="8">
        <f t="shared" si="2"/>
        <v>14.396666666666668</v>
      </c>
      <c r="P14" s="156">
        <f t="shared" si="3"/>
        <v>649.22666666666657</v>
      </c>
      <c r="Q14" s="156">
        <f t="shared" si="4"/>
        <v>606.61333333333334</v>
      </c>
      <c r="R14" s="156">
        <f t="shared" si="5"/>
        <v>0</v>
      </c>
      <c r="S14" s="156">
        <f t="shared" si="6"/>
        <v>97.446666666666673</v>
      </c>
      <c r="T14" s="156">
        <f t="shared" si="7"/>
        <v>1353.2866666666666</v>
      </c>
      <c r="U14" s="155">
        <f t="shared" si="8"/>
        <v>0.81769033333333341</v>
      </c>
    </row>
    <row r="15" spans="1:21" ht="25.9" customHeight="1" x14ac:dyDescent="0.2">
      <c r="A15" s="153"/>
      <c r="B15" s="180" t="s">
        <v>249</v>
      </c>
      <c r="C15" s="167" t="s">
        <v>283</v>
      </c>
      <c r="D15" s="167"/>
      <c r="E15" s="166">
        <v>51.65</v>
      </c>
      <c r="F15" s="166"/>
      <c r="G15" s="166">
        <v>50.33</v>
      </c>
      <c r="H15" s="165">
        <v>4.96</v>
      </c>
      <c r="I15" s="165">
        <v>0.87</v>
      </c>
      <c r="J15" s="164"/>
      <c r="K15" s="163">
        <v>7365.14</v>
      </c>
      <c r="M15" s="5">
        <f t="shared" si="0"/>
        <v>17.216666666666665</v>
      </c>
      <c r="N15" s="5">
        <f t="shared" si="1"/>
        <v>16.776666666666667</v>
      </c>
      <c r="O15" s="8">
        <f t="shared" si="2"/>
        <v>35.93666666666666</v>
      </c>
      <c r="P15" s="156">
        <f t="shared" si="3"/>
        <v>1618.3666666666666</v>
      </c>
      <c r="Q15" s="156">
        <f t="shared" si="4"/>
        <v>1577.0066666666669</v>
      </c>
      <c r="R15" s="156">
        <f t="shared" si="5"/>
        <v>0</v>
      </c>
      <c r="S15" s="156">
        <f t="shared" si="6"/>
        <v>182.67333333333335</v>
      </c>
      <c r="T15" s="156">
        <f t="shared" si="7"/>
        <v>3378.0466666666666</v>
      </c>
      <c r="U15" s="155">
        <f t="shared" si="8"/>
        <v>2.3077438666666668</v>
      </c>
    </row>
    <row r="16" spans="1:21" ht="25.9" customHeight="1" thickBot="1" x14ac:dyDescent="0.25">
      <c r="A16" s="153"/>
      <c r="B16" s="179" t="s">
        <v>248</v>
      </c>
      <c r="C16" s="161" t="s">
        <v>278</v>
      </c>
      <c r="D16" s="161"/>
      <c r="E16" s="160">
        <v>31.76</v>
      </c>
      <c r="F16" s="160"/>
      <c r="G16" s="160">
        <v>27.9</v>
      </c>
      <c r="H16" s="159">
        <v>2.6</v>
      </c>
      <c r="I16" s="159">
        <v>0.83</v>
      </c>
      <c r="J16" s="158"/>
      <c r="K16" s="157">
        <v>4338.3100000000004</v>
      </c>
      <c r="M16" s="5">
        <f t="shared" si="0"/>
        <v>10.586666666666668</v>
      </c>
      <c r="N16" s="5">
        <f t="shared" si="1"/>
        <v>9.2999999999999989</v>
      </c>
      <c r="O16" s="8">
        <f t="shared" si="2"/>
        <v>21.029999999999998</v>
      </c>
      <c r="P16" s="156">
        <f t="shared" si="3"/>
        <v>995.14666666666687</v>
      </c>
      <c r="Q16" s="156">
        <f t="shared" si="4"/>
        <v>874.19999999999993</v>
      </c>
      <c r="R16" s="156">
        <f t="shared" si="5"/>
        <v>0</v>
      </c>
      <c r="S16" s="156">
        <f t="shared" si="6"/>
        <v>107.47333333333333</v>
      </c>
      <c r="T16" s="156">
        <f t="shared" si="7"/>
        <v>1976.8200000000002</v>
      </c>
      <c r="U16" s="155">
        <f t="shared" si="8"/>
        <v>1.3593371333333335</v>
      </c>
    </row>
    <row r="17" spans="1:21" ht="25.9" customHeight="1" x14ac:dyDescent="0.2">
      <c r="A17" s="153"/>
      <c r="B17" s="178" t="s">
        <v>247</v>
      </c>
      <c r="C17" s="174" t="s">
        <v>286</v>
      </c>
      <c r="D17" s="174"/>
      <c r="E17" s="173">
        <v>38.85</v>
      </c>
      <c r="F17" s="173"/>
      <c r="G17" s="173">
        <v>37.06</v>
      </c>
      <c r="H17" s="172">
        <v>2.11</v>
      </c>
      <c r="I17" s="172">
        <v>0.74</v>
      </c>
      <c r="J17" s="171"/>
      <c r="K17" s="170">
        <v>6047.2</v>
      </c>
      <c r="M17" s="5">
        <f t="shared" si="0"/>
        <v>12.950000000000001</v>
      </c>
      <c r="N17" s="5">
        <f t="shared" si="1"/>
        <v>12.353333333333333</v>
      </c>
      <c r="O17" s="8">
        <f t="shared" si="2"/>
        <v>26.25333333333333</v>
      </c>
      <c r="P17" s="156">
        <f t="shared" si="3"/>
        <v>1217.3000000000002</v>
      </c>
      <c r="Q17" s="156">
        <f t="shared" si="4"/>
        <v>1161.2133333333334</v>
      </c>
      <c r="R17" s="156">
        <f t="shared" si="5"/>
        <v>0</v>
      </c>
      <c r="S17" s="156">
        <f t="shared" si="6"/>
        <v>89.299999999999983</v>
      </c>
      <c r="T17" s="156">
        <f t="shared" si="7"/>
        <v>2467.8133333333335</v>
      </c>
      <c r="U17" s="155">
        <f t="shared" si="8"/>
        <v>1.8947893333333334</v>
      </c>
    </row>
    <row r="18" spans="1:21" ht="25.9" customHeight="1" x14ac:dyDescent="0.2">
      <c r="A18" s="153"/>
      <c r="B18" s="177" t="s">
        <v>246</v>
      </c>
      <c r="C18" s="167" t="s">
        <v>287</v>
      </c>
      <c r="D18" s="167"/>
      <c r="E18" s="166">
        <v>28.21</v>
      </c>
      <c r="F18" s="166"/>
      <c r="G18" s="166">
        <v>24</v>
      </c>
      <c r="H18" s="165">
        <v>3.29</v>
      </c>
      <c r="I18" s="165">
        <v>0.5</v>
      </c>
      <c r="J18" s="164"/>
      <c r="K18" s="163">
        <v>3375.78</v>
      </c>
      <c r="M18" s="5">
        <f t="shared" si="0"/>
        <v>9.4033333333333342</v>
      </c>
      <c r="N18" s="5">
        <f t="shared" si="1"/>
        <v>8</v>
      </c>
      <c r="O18" s="8">
        <f t="shared" si="2"/>
        <v>18.666666666666668</v>
      </c>
      <c r="P18" s="156">
        <f t="shared" si="3"/>
        <v>883.91333333333353</v>
      </c>
      <c r="Q18" s="156">
        <f t="shared" si="4"/>
        <v>752</v>
      </c>
      <c r="R18" s="156">
        <f t="shared" si="5"/>
        <v>0</v>
      </c>
      <c r="S18" s="156">
        <f t="shared" si="6"/>
        <v>118.75333333333333</v>
      </c>
      <c r="T18" s="156">
        <f t="shared" si="7"/>
        <v>1754.6666666666667</v>
      </c>
      <c r="U18" s="155">
        <f t="shared" si="8"/>
        <v>1.0577444</v>
      </c>
    </row>
    <row r="19" spans="1:21" ht="25.9" customHeight="1" x14ac:dyDescent="0.2">
      <c r="A19" s="153"/>
      <c r="B19" s="177" t="s">
        <v>245</v>
      </c>
      <c r="C19" s="167" t="s">
        <v>289</v>
      </c>
      <c r="D19" s="167"/>
      <c r="E19" s="166">
        <v>26.96</v>
      </c>
      <c r="F19" s="166"/>
      <c r="G19" s="166">
        <v>23.22</v>
      </c>
      <c r="H19" s="165">
        <v>2.77</v>
      </c>
      <c r="I19" s="165">
        <v>0.77</v>
      </c>
      <c r="J19" s="164"/>
      <c r="K19" s="163">
        <v>3422.29</v>
      </c>
      <c r="M19" s="5">
        <f t="shared" si="0"/>
        <v>8.9866666666666664</v>
      </c>
      <c r="N19" s="5">
        <f t="shared" si="1"/>
        <v>7.7399999999999993</v>
      </c>
      <c r="O19" s="8">
        <f t="shared" si="2"/>
        <v>17.90666666666667</v>
      </c>
      <c r="P19" s="156">
        <f t="shared" si="3"/>
        <v>844.74666666666667</v>
      </c>
      <c r="Q19" s="156">
        <f t="shared" si="4"/>
        <v>727.56000000000006</v>
      </c>
      <c r="R19" s="156">
        <f t="shared" si="5"/>
        <v>0</v>
      </c>
      <c r="S19" s="156">
        <f t="shared" si="6"/>
        <v>110.91999999999999</v>
      </c>
      <c r="T19" s="156">
        <f t="shared" si="7"/>
        <v>1683.2266666666669</v>
      </c>
      <c r="U19" s="155">
        <f t="shared" si="8"/>
        <v>1.0723175333333335</v>
      </c>
    </row>
    <row r="20" spans="1:21" ht="25.9" customHeight="1" thickBot="1" x14ac:dyDescent="0.25">
      <c r="A20" s="153"/>
      <c r="B20" s="176" t="s">
        <v>244</v>
      </c>
      <c r="C20" s="161" t="s">
        <v>281</v>
      </c>
      <c r="D20" s="161"/>
      <c r="E20" s="160">
        <v>37.86</v>
      </c>
      <c r="F20" s="160"/>
      <c r="G20" s="160">
        <v>35.43</v>
      </c>
      <c r="H20" s="159">
        <v>1.61</v>
      </c>
      <c r="I20" s="159">
        <v>0.27</v>
      </c>
      <c r="J20" s="158"/>
      <c r="K20" s="157">
        <v>6187.27</v>
      </c>
      <c r="M20" s="5">
        <f t="shared" si="0"/>
        <v>12.62</v>
      </c>
      <c r="N20" s="5">
        <f t="shared" si="1"/>
        <v>11.81</v>
      </c>
      <c r="O20" s="8">
        <f t="shared" si="2"/>
        <v>25.056666666666661</v>
      </c>
      <c r="P20" s="156">
        <f t="shared" si="3"/>
        <v>1186.28</v>
      </c>
      <c r="Q20" s="156">
        <f t="shared" si="4"/>
        <v>1110.1400000000001</v>
      </c>
      <c r="R20" s="156">
        <f t="shared" si="5"/>
        <v>0</v>
      </c>
      <c r="S20" s="156">
        <f t="shared" si="6"/>
        <v>58.906666666666673</v>
      </c>
      <c r="T20" s="156">
        <f t="shared" si="7"/>
        <v>2355.3266666666668</v>
      </c>
      <c r="U20" s="155">
        <f t="shared" si="8"/>
        <v>1.9386779333333337</v>
      </c>
    </row>
    <row r="21" spans="1:21" ht="25.9" customHeight="1" x14ac:dyDescent="0.2">
      <c r="A21" s="153"/>
      <c r="B21" s="175" t="s">
        <v>243</v>
      </c>
      <c r="C21" s="174" t="s">
        <v>290</v>
      </c>
      <c r="D21" s="174"/>
      <c r="E21" s="173">
        <v>27.55</v>
      </c>
      <c r="F21" s="173"/>
      <c r="G21" s="173">
        <v>25.54</v>
      </c>
      <c r="H21" s="172">
        <v>1.52</v>
      </c>
      <c r="I21" s="172">
        <v>0.87</v>
      </c>
      <c r="J21" s="171"/>
      <c r="K21" s="170">
        <v>4077.14</v>
      </c>
      <c r="M21" s="5">
        <f t="shared" si="0"/>
        <v>9.1833333333333336</v>
      </c>
      <c r="N21" s="5">
        <f t="shared" si="1"/>
        <v>8.5133333333333336</v>
      </c>
      <c r="O21" s="8">
        <f t="shared" si="2"/>
        <v>18.493333333333336</v>
      </c>
      <c r="P21" s="156">
        <f t="shared" si="3"/>
        <v>863.23333333333335</v>
      </c>
      <c r="Q21" s="156">
        <f t="shared" si="4"/>
        <v>800.25333333333333</v>
      </c>
      <c r="R21" s="156">
        <f t="shared" si="5"/>
        <v>0</v>
      </c>
      <c r="S21" s="156">
        <f t="shared" si="6"/>
        <v>74.886666666666684</v>
      </c>
      <c r="T21" s="156">
        <f t="shared" si="7"/>
        <v>1738.3733333333334</v>
      </c>
      <c r="U21" s="155">
        <f t="shared" si="8"/>
        <v>1.2775038666666667</v>
      </c>
    </row>
    <row r="22" spans="1:21" ht="25.9" customHeight="1" x14ac:dyDescent="0.2">
      <c r="A22" s="153"/>
      <c r="B22" s="169" t="s">
        <v>240</v>
      </c>
      <c r="C22" s="167" t="s">
        <v>284</v>
      </c>
      <c r="D22" s="167"/>
      <c r="E22" s="166">
        <v>33.68</v>
      </c>
      <c r="F22" s="166"/>
      <c r="G22" s="166">
        <v>32.11</v>
      </c>
      <c r="H22" s="165">
        <v>1.94</v>
      </c>
      <c r="I22" s="165">
        <v>0.34</v>
      </c>
      <c r="J22" s="164"/>
      <c r="K22" s="163">
        <v>4904.88</v>
      </c>
      <c r="M22" s="5">
        <f t="shared" si="0"/>
        <v>11.226666666666667</v>
      </c>
      <c r="N22" s="5">
        <f t="shared" si="1"/>
        <v>10.703333333333333</v>
      </c>
      <c r="O22" s="8">
        <f t="shared" si="2"/>
        <v>22.689999999999998</v>
      </c>
      <c r="P22" s="156">
        <f t="shared" si="3"/>
        <v>1055.3066666666666</v>
      </c>
      <c r="Q22" s="156">
        <f t="shared" si="4"/>
        <v>1006.1133333333335</v>
      </c>
      <c r="R22" s="156">
        <f t="shared" si="5"/>
        <v>0</v>
      </c>
      <c r="S22" s="156">
        <f t="shared" si="6"/>
        <v>71.44</v>
      </c>
      <c r="T22" s="156">
        <f t="shared" si="7"/>
        <v>2132.86</v>
      </c>
      <c r="U22" s="155">
        <f t="shared" si="8"/>
        <v>1.5368624000000002</v>
      </c>
    </row>
    <row r="23" spans="1:21" ht="25.9" customHeight="1" x14ac:dyDescent="0.2">
      <c r="A23" s="153"/>
      <c r="B23" s="168" t="s">
        <v>239</v>
      </c>
      <c r="C23" s="167" t="s">
        <v>276</v>
      </c>
      <c r="D23" s="167"/>
      <c r="E23" s="166">
        <v>28.73</v>
      </c>
      <c r="F23" s="166"/>
      <c r="G23" s="166">
        <v>26.25</v>
      </c>
      <c r="H23" s="165">
        <v>2.37</v>
      </c>
      <c r="I23" s="165">
        <v>0.87</v>
      </c>
      <c r="J23" s="164"/>
      <c r="K23" s="163">
        <v>4294.47</v>
      </c>
      <c r="M23" s="5">
        <f t="shared" si="0"/>
        <v>9.5766666666666662</v>
      </c>
      <c r="N23" s="5">
        <f t="shared" si="1"/>
        <v>8.75</v>
      </c>
      <c r="O23" s="8">
        <f t="shared" si="2"/>
        <v>19.406666666666666</v>
      </c>
      <c r="P23" s="156">
        <f t="shared" si="3"/>
        <v>900.20666666666671</v>
      </c>
      <c r="Q23" s="156">
        <f t="shared" si="4"/>
        <v>822.50000000000023</v>
      </c>
      <c r="R23" s="156">
        <f t="shared" si="5"/>
        <v>0</v>
      </c>
      <c r="S23" s="156">
        <f t="shared" si="6"/>
        <v>101.52000000000001</v>
      </c>
      <c r="T23" s="156">
        <f t="shared" si="7"/>
        <v>1824.2266666666669</v>
      </c>
      <c r="U23" s="155">
        <f t="shared" si="8"/>
        <v>1.3456006</v>
      </c>
    </row>
    <row r="24" spans="1:21" ht="25.9" customHeight="1" thickBot="1" x14ac:dyDescent="0.25">
      <c r="A24" s="153"/>
      <c r="B24" s="162" t="s">
        <v>238</v>
      </c>
      <c r="C24" s="161" t="s">
        <v>291</v>
      </c>
      <c r="D24" s="161"/>
      <c r="E24" s="160">
        <v>25.73</v>
      </c>
      <c r="F24" s="160"/>
      <c r="G24" s="160">
        <v>22.56</v>
      </c>
      <c r="H24" s="159">
        <v>2.0499999999999998</v>
      </c>
      <c r="I24" s="159">
        <v>0.66</v>
      </c>
      <c r="J24" s="158"/>
      <c r="K24" s="157">
        <v>3840.41</v>
      </c>
      <c r="M24" s="5">
        <f t="shared" si="0"/>
        <v>8.5766666666666662</v>
      </c>
      <c r="N24" s="5">
        <f t="shared" si="1"/>
        <v>7.52</v>
      </c>
      <c r="O24" s="8">
        <f t="shared" si="2"/>
        <v>16.999999999999996</v>
      </c>
      <c r="P24" s="156">
        <f t="shared" si="3"/>
        <v>806.20666666666671</v>
      </c>
      <c r="Q24" s="156">
        <f t="shared" si="4"/>
        <v>706.88</v>
      </c>
      <c r="R24" s="156">
        <f t="shared" si="5"/>
        <v>0</v>
      </c>
      <c r="S24" s="156">
        <f t="shared" si="6"/>
        <v>84.913333333333327</v>
      </c>
      <c r="T24" s="156">
        <f t="shared" si="7"/>
        <v>1598</v>
      </c>
      <c r="U24" s="155">
        <f t="shared" si="8"/>
        <v>1.2033284666666666</v>
      </c>
    </row>
    <row r="25" spans="1:21" ht="25.9" customHeight="1" x14ac:dyDescent="0.2">
      <c r="A25" s="153"/>
      <c r="B25" s="178" t="s">
        <v>237</v>
      </c>
      <c r="C25" s="174" t="s">
        <v>276</v>
      </c>
      <c r="D25" s="174"/>
      <c r="E25" s="173">
        <v>24.37</v>
      </c>
      <c r="F25" s="173"/>
      <c r="G25" s="173">
        <v>20.71</v>
      </c>
      <c r="H25" s="172">
        <v>1.78</v>
      </c>
      <c r="I25" s="172">
        <v>1.57</v>
      </c>
      <c r="J25" s="171"/>
      <c r="K25" s="170">
        <v>3506</v>
      </c>
      <c r="M25" s="5">
        <f t="shared" si="0"/>
        <v>8.1233333333333331</v>
      </c>
      <c r="N25" s="5">
        <f t="shared" si="1"/>
        <v>6.9033333333333333</v>
      </c>
      <c r="O25" s="8">
        <f t="shared" si="2"/>
        <v>16.143333333333334</v>
      </c>
      <c r="P25" s="156">
        <f t="shared" si="3"/>
        <v>763.59333333333336</v>
      </c>
      <c r="Q25" s="156">
        <f t="shared" si="4"/>
        <v>648.91333333333341</v>
      </c>
      <c r="R25" s="156">
        <f t="shared" si="5"/>
        <v>0</v>
      </c>
      <c r="S25" s="156">
        <f t="shared" si="6"/>
        <v>104.96666666666667</v>
      </c>
      <c r="T25" s="156">
        <f t="shared" si="7"/>
        <v>1517.4733333333334</v>
      </c>
      <c r="U25" s="155">
        <f t="shared" si="8"/>
        <v>1.0985466666666668</v>
      </c>
    </row>
    <row r="26" spans="1:21" ht="25.9" customHeight="1" x14ac:dyDescent="0.2">
      <c r="A26" s="153"/>
      <c r="B26" s="177" t="s">
        <v>236</v>
      </c>
      <c r="C26" s="167" t="s">
        <v>283</v>
      </c>
      <c r="D26" s="167"/>
      <c r="E26" s="166">
        <v>27.12</v>
      </c>
      <c r="F26" s="166"/>
      <c r="G26" s="166">
        <v>24.24</v>
      </c>
      <c r="H26" s="165">
        <v>1.38</v>
      </c>
      <c r="I26" s="165">
        <v>1.23</v>
      </c>
      <c r="J26" s="164"/>
      <c r="K26" s="163">
        <v>4273.5200000000004</v>
      </c>
      <c r="M26" s="5">
        <f t="shared" si="0"/>
        <v>9.0400000000000009</v>
      </c>
      <c r="N26" s="5">
        <f t="shared" si="1"/>
        <v>8.08</v>
      </c>
      <c r="O26" s="8">
        <f t="shared" si="2"/>
        <v>17.989999999999998</v>
      </c>
      <c r="P26" s="156">
        <f t="shared" si="3"/>
        <v>849.7600000000001</v>
      </c>
      <c r="Q26" s="156">
        <f t="shared" si="4"/>
        <v>759.5200000000001</v>
      </c>
      <c r="R26" s="156">
        <f t="shared" si="5"/>
        <v>0</v>
      </c>
      <c r="S26" s="156">
        <f t="shared" si="6"/>
        <v>81.78</v>
      </c>
      <c r="T26" s="156">
        <f t="shared" si="7"/>
        <v>1691.0600000000002</v>
      </c>
      <c r="U26" s="155">
        <f t="shared" si="8"/>
        <v>1.3390362666666671</v>
      </c>
    </row>
    <row r="27" spans="1:21" ht="25.9" customHeight="1" x14ac:dyDescent="0.2">
      <c r="A27" s="153"/>
      <c r="B27" s="177" t="s">
        <v>235</v>
      </c>
      <c r="C27" s="167" t="s">
        <v>286</v>
      </c>
      <c r="D27" s="167"/>
      <c r="E27" s="166">
        <v>38.18</v>
      </c>
      <c r="F27" s="166"/>
      <c r="G27" s="166">
        <v>37.74</v>
      </c>
      <c r="H27" s="165">
        <v>2.3199999999999998</v>
      </c>
      <c r="I27" s="165">
        <v>0.47</v>
      </c>
      <c r="J27" s="164"/>
      <c r="K27" s="163">
        <v>6225.75</v>
      </c>
      <c r="M27" s="5">
        <f t="shared" si="0"/>
        <v>12.726666666666667</v>
      </c>
      <c r="N27" s="5">
        <f t="shared" si="1"/>
        <v>12.58</v>
      </c>
      <c r="O27" s="8">
        <f t="shared" si="2"/>
        <v>26.236666666666665</v>
      </c>
      <c r="P27" s="156">
        <f t="shared" si="3"/>
        <v>1196.3066666666668</v>
      </c>
      <c r="Q27" s="156">
        <f t="shared" si="4"/>
        <v>1182.5200000000002</v>
      </c>
      <c r="R27" s="156">
        <f t="shared" si="5"/>
        <v>0</v>
      </c>
      <c r="S27" s="156">
        <f t="shared" si="6"/>
        <v>87.420000000000016</v>
      </c>
      <c r="T27" s="156">
        <f t="shared" si="7"/>
        <v>2466.2466666666669</v>
      </c>
      <c r="U27" s="155">
        <f t="shared" si="8"/>
        <v>1.9507349999999999</v>
      </c>
    </row>
    <row r="28" spans="1:21" ht="25.9" customHeight="1" thickBot="1" x14ac:dyDescent="0.25">
      <c r="A28" s="153"/>
      <c r="B28" s="176" t="s">
        <v>234</v>
      </c>
      <c r="C28" s="161" t="s">
        <v>287</v>
      </c>
      <c r="D28" s="161"/>
      <c r="E28" s="160">
        <v>20.58</v>
      </c>
      <c r="F28" s="160"/>
      <c r="G28" s="160">
        <v>15.96</v>
      </c>
      <c r="H28" s="159">
        <v>1.62</v>
      </c>
      <c r="I28" s="159">
        <v>0.48</v>
      </c>
      <c r="J28" s="158"/>
      <c r="K28" s="157">
        <v>2487.0700000000002</v>
      </c>
      <c r="M28" s="5">
        <f t="shared" si="0"/>
        <v>6.8599999999999994</v>
      </c>
      <c r="N28" s="5">
        <f t="shared" si="1"/>
        <v>5.32</v>
      </c>
      <c r="O28" s="8">
        <f t="shared" si="2"/>
        <v>12.879999999999997</v>
      </c>
      <c r="P28" s="156">
        <f t="shared" si="3"/>
        <v>644.84</v>
      </c>
      <c r="Q28" s="156">
        <f t="shared" si="4"/>
        <v>500.08000000000004</v>
      </c>
      <c r="R28" s="156">
        <f t="shared" si="5"/>
        <v>0</v>
      </c>
      <c r="S28" s="156">
        <f t="shared" si="6"/>
        <v>65.800000000000011</v>
      </c>
      <c r="T28" s="156">
        <f t="shared" si="7"/>
        <v>1210.72</v>
      </c>
      <c r="U28" s="155">
        <f t="shared" si="8"/>
        <v>0.7792819333333334</v>
      </c>
    </row>
    <row r="29" spans="1:21" ht="25.9" customHeight="1" x14ac:dyDescent="0.2">
      <c r="A29" s="153"/>
      <c r="B29" s="175" t="s">
        <v>233</v>
      </c>
      <c r="C29" s="174" t="s">
        <v>288</v>
      </c>
      <c r="D29" s="174"/>
      <c r="E29" s="173">
        <v>19.55</v>
      </c>
      <c r="F29" s="173"/>
      <c r="G29" s="173">
        <v>42.57</v>
      </c>
      <c r="H29" s="172">
        <v>2.87</v>
      </c>
      <c r="I29" s="172">
        <v>0.64</v>
      </c>
      <c r="J29" s="171"/>
      <c r="K29" s="170">
        <v>2164.35</v>
      </c>
      <c r="M29" s="5">
        <f t="shared" si="0"/>
        <v>6.5166666666666666</v>
      </c>
      <c r="N29" s="5">
        <f t="shared" si="1"/>
        <v>14.19</v>
      </c>
      <c r="O29" s="8">
        <f t="shared" si="2"/>
        <v>21.876666666666669</v>
      </c>
      <c r="P29" s="156">
        <f t="shared" si="3"/>
        <v>612.56666666666672</v>
      </c>
      <c r="Q29" s="156">
        <f t="shared" si="4"/>
        <v>1333.8600000000001</v>
      </c>
      <c r="R29" s="156">
        <f t="shared" si="5"/>
        <v>0</v>
      </c>
      <c r="S29" s="156">
        <f t="shared" si="6"/>
        <v>109.98000000000003</v>
      </c>
      <c r="T29" s="156">
        <f t="shared" si="7"/>
        <v>2056.4066666666668</v>
      </c>
      <c r="U29" s="155">
        <f t="shared" si="8"/>
        <v>0.67816299999999985</v>
      </c>
    </row>
    <row r="30" spans="1:21" ht="25.9" customHeight="1" x14ac:dyDescent="0.2">
      <c r="A30" s="153"/>
      <c r="B30" s="180" t="s">
        <v>232</v>
      </c>
      <c r="C30" s="167" t="s">
        <v>282</v>
      </c>
      <c r="D30" s="167"/>
      <c r="E30" s="166">
        <v>13.21</v>
      </c>
      <c r="F30" s="166"/>
      <c r="G30" s="166">
        <v>10.7</v>
      </c>
      <c r="H30" s="165">
        <v>0.89</v>
      </c>
      <c r="I30" s="165">
        <v>0.55000000000000004</v>
      </c>
      <c r="J30" s="164"/>
      <c r="K30" s="163">
        <v>1706.96</v>
      </c>
      <c r="M30" s="5">
        <f t="shared" si="0"/>
        <v>4.4033333333333333</v>
      </c>
      <c r="N30" s="5">
        <f t="shared" si="1"/>
        <v>3.5666666666666664</v>
      </c>
      <c r="O30" s="8">
        <f t="shared" si="2"/>
        <v>8.4500000000000011</v>
      </c>
      <c r="P30" s="156">
        <f t="shared" si="3"/>
        <v>413.91333333333336</v>
      </c>
      <c r="Q30" s="156">
        <f t="shared" si="4"/>
        <v>335.26666666666665</v>
      </c>
      <c r="R30" s="156">
        <f t="shared" si="5"/>
        <v>0</v>
      </c>
      <c r="S30" s="156">
        <f t="shared" si="6"/>
        <v>45.12</v>
      </c>
      <c r="T30" s="156">
        <f t="shared" si="7"/>
        <v>794.30000000000007</v>
      </c>
      <c r="U30" s="155">
        <f t="shared" si="8"/>
        <v>0.53484746666666672</v>
      </c>
    </row>
    <row r="31" spans="1:21" ht="25.9" customHeight="1" x14ac:dyDescent="0.2">
      <c r="A31" s="153"/>
      <c r="B31" s="180" t="s">
        <v>231</v>
      </c>
      <c r="C31" s="167" t="s">
        <v>285</v>
      </c>
      <c r="D31" s="167"/>
      <c r="E31" s="166">
        <v>42.32</v>
      </c>
      <c r="F31" s="166"/>
      <c r="G31" s="166">
        <v>15.26</v>
      </c>
      <c r="H31" s="165">
        <v>2.35</v>
      </c>
      <c r="I31" s="165">
        <v>0.32</v>
      </c>
      <c r="J31" s="164"/>
      <c r="K31" s="163">
        <v>6161.79</v>
      </c>
      <c r="M31" s="5">
        <f t="shared" si="0"/>
        <v>14.106666666666667</v>
      </c>
      <c r="N31" s="5">
        <f t="shared" si="1"/>
        <v>5.0866666666666669</v>
      </c>
      <c r="O31" s="8">
        <f t="shared" si="2"/>
        <v>20.083333333333332</v>
      </c>
      <c r="P31" s="156">
        <f t="shared" si="3"/>
        <v>1326.0266666666666</v>
      </c>
      <c r="Q31" s="156">
        <f t="shared" si="4"/>
        <v>478.1466666666667</v>
      </c>
      <c r="R31" s="156">
        <f t="shared" si="5"/>
        <v>0</v>
      </c>
      <c r="S31" s="156">
        <f t="shared" si="6"/>
        <v>83.66</v>
      </c>
      <c r="T31" s="156">
        <f t="shared" si="7"/>
        <v>1887.8333333333335</v>
      </c>
      <c r="U31" s="155">
        <f t="shared" si="8"/>
        <v>1.9306942</v>
      </c>
    </row>
    <row r="32" spans="1:21" ht="25.9" customHeight="1" thickBot="1" x14ac:dyDescent="0.25">
      <c r="A32" s="153"/>
      <c r="B32" s="179" t="s">
        <v>230</v>
      </c>
      <c r="C32" s="161" t="s">
        <v>289</v>
      </c>
      <c r="D32" s="161"/>
      <c r="E32" s="160">
        <v>14.83</v>
      </c>
      <c r="F32" s="160"/>
      <c r="G32" s="160">
        <v>10.41</v>
      </c>
      <c r="H32" s="159">
        <v>1.35</v>
      </c>
      <c r="I32" s="159"/>
      <c r="J32" s="158"/>
      <c r="K32" s="157">
        <v>1671.23</v>
      </c>
      <c r="M32" s="5">
        <f t="shared" si="0"/>
        <v>4.9433333333333334</v>
      </c>
      <c r="N32" s="5">
        <f t="shared" si="1"/>
        <v>3.47</v>
      </c>
      <c r="O32" s="8">
        <f t="shared" si="2"/>
        <v>8.8633333333333351</v>
      </c>
      <c r="P32" s="156">
        <f t="shared" si="3"/>
        <v>464.67333333333335</v>
      </c>
      <c r="Q32" s="156">
        <f t="shared" si="4"/>
        <v>326.18</v>
      </c>
      <c r="R32" s="156">
        <f t="shared" si="5"/>
        <v>0</v>
      </c>
      <c r="S32" s="156">
        <f t="shared" si="6"/>
        <v>42.300000000000004</v>
      </c>
      <c r="T32" s="156">
        <f t="shared" si="7"/>
        <v>833.15333333333331</v>
      </c>
      <c r="U32" s="155">
        <f t="shared" si="8"/>
        <v>0.52365206666666675</v>
      </c>
    </row>
    <row r="33" spans="1:21" ht="25.9" customHeight="1" x14ac:dyDescent="0.2">
      <c r="A33" s="153"/>
      <c r="B33" s="178" t="s">
        <v>229</v>
      </c>
      <c r="C33" s="174" t="s">
        <v>281</v>
      </c>
      <c r="D33" s="174"/>
      <c r="E33" s="173">
        <v>51.47</v>
      </c>
      <c r="F33" s="173"/>
      <c r="G33" s="173">
        <v>47.18</v>
      </c>
      <c r="H33" s="172">
        <v>2.88</v>
      </c>
      <c r="I33" s="172">
        <v>0.42</v>
      </c>
      <c r="J33" s="171"/>
      <c r="K33" s="170">
        <v>7422.77</v>
      </c>
      <c r="M33" s="5">
        <f t="shared" si="0"/>
        <v>17.156666666666666</v>
      </c>
      <c r="N33" s="5">
        <f t="shared" si="1"/>
        <v>15.726666666666667</v>
      </c>
      <c r="O33" s="8">
        <f t="shared" si="2"/>
        <v>33.983333333333334</v>
      </c>
      <c r="P33" s="156">
        <f t="shared" si="3"/>
        <v>1612.7266666666667</v>
      </c>
      <c r="Q33" s="156">
        <f t="shared" si="4"/>
        <v>1478.3066666666666</v>
      </c>
      <c r="R33" s="156">
        <f t="shared" si="5"/>
        <v>0</v>
      </c>
      <c r="S33" s="156">
        <f t="shared" si="6"/>
        <v>103.39999999999999</v>
      </c>
      <c r="T33" s="156">
        <f t="shared" si="7"/>
        <v>3194.4333333333334</v>
      </c>
      <c r="U33" s="155">
        <f t="shared" si="8"/>
        <v>2.3258012666666668</v>
      </c>
    </row>
    <row r="34" spans="1:21" ht="25.9" customHeight="1" x14ac:dyDescent="0.2">
      <c r="A34" s="153"/>
      <c r="B34" s="177" t="s">
        <v>228</v>
      </c>
      <c r="C34" s="167" t="s">
        <v>284</v>
      </c>
      <c r="D34" s="167"/>
      <c r="E34" s="166">
        <v>30.63</v>
      </c>
      <c r="F34" s="166"/>
      <c r="G34" s="166">
        <v>28.36</v>
      </c>
      <c r="H34" s="165">
        <v>3.74</v>
      </c>
      <c r="I34" s="165">
        <v>1.72</v>
      </c>
      <c r="J34" s="164"/>
      <c r="K34" s="163">
        <v>4083.9</v>
      </c>
      <c r="M34" s="5">
        <f t="shared" si="0"/>
        <v>10.209999999999999</v>
      </c>
      <c r="N34" s="5">
        <f t="shared" si="1"/>
        <v>9.4533333333333331</v>
      </c>
      <c r="O34" s="8">
        <f t="shared" si="2"/>
        <v>21.483333333333334</v>
      </c>
      <c r="P34" s="156">
        <f t="shared" si="3"/>
        <v>959.7399999999999</v>
      </c>
      <c r="Q34" s="156">
        <f t="shared" si="4"/>
        <v>888.61333333333334</v>
      </c>
      <c r="R34" s="156">
        <f t="shared" si="5"/>
        <v>0</v>
      </c>
      <c r="S34" s="156">
        <f t="shared" si="6"/>
        <v>171.08</v>
      </c>
      <c r="T34" s="156">
        <f t="shared" si="7"/>
        <v>2019.4333333333332</v>
      </c>
      <c r="U34" s="155">
        <f t="shared" si="8"/>
        <v>1.279622</v>
      </c>
    </row>
    <row r="35" spans="1:21" ht="25.9" customHeight="1" x14ac:dyDescent="0.2">
      <c r="A35" s="153"/>
      <c r="B35" s="177" t="s">
        <v>227</v>
      </c>
      <c r="C35" s="167" t="s">
        <v>279</v>
      </c>
      <c r="D35" s="167"/>
      <c r="E35" s="166">
        <v>31.67</v>
      </c>
      <c r="F35" s="166"/>
      <c r="G35" s="166">
        <v>29.4</v>
      </c>
      <c r="H35" s="165">
        <v>2.2000000000000002</v>
      </c>
      <c r="I35" s="165">
        <v>0.98</v>
      </c>
      <c r="J35" s="164"/>
      <c r="K35" s="163">
        <v>5020.1899999999996</v>
      </c>
      <c r="M35" s="5">
        <f t="shared" si="0"/>
        <v>10.556666666666667</v>
      </c>
      <c r="N35" s="5">
        <f t="shared" si="1"/>
        <v>9.7999999999999989</v>
      </c>
      <c r="O35" s="8">
        <f t="shared" si="2"/>
        <v>21.416666666666668</v>
      </c>
      <c r="P35" s="156">
        <f t="shared" si="3"/>
        <v>992.32666666666682</v>
      </c>
      <c r="Q35" s="156">
        <f t="shared" si="4"/>
        <v>921.2</v>
      </c>
      <c r="R35" s="156">
        <f t="shared" si="5"/>
        <v>0</v>
      </c>
      <c r="S35" s="156">
        <f t="shared" si="6"/>
        <v>99.64</v>
      </c>
      <c r="T35" s="156">
        <f t="shared" si="7"/>
        <v>2013.166666666667</v>
      </c>
      <c r="U35" s="155">
        <f t="shared" si="8"/>
        <v>1.5729928666666666</v>
      </c>
    </row>
    <row r="36" spans="1:21" ht="25.9" customHeight="1" thickBot="1" x14ac:dyDescent="0.25">
      <c r="A36" s="153"/>
      <c r="B36" s="176" t="s">
        <v>226</v>
      </c>
      <c r="C36" s="161" t="s">
        <v>290</v>
      </c>
      <c r="D36" s="161"/>
      <c r="E36" s="160">
        <v>36.229999999999997</v>
      </c>
      <c r="F36" s="160"/>
      <c r="G36" s="160">
        <v>32.46</v>
      </c>
      <c r="H36" s="159">
        <v>2.66</v>
      </c>
      <c r="I36" s="159">
        <v>1.32</v>
      </c>
      <c r="J36" s="158"/>
      <c r="K36" s="157">
        <v>5028.3500000000004</v>
      </c>
      <c r="M36" s="5">
        <f t="shared" si="0"/>
        <v>12.076666666666666</v>
      </c>
      <c r="N36" s="5">
        <f t="shared" si="1"/>
        <v>10.82</v>
      </c>
      <c r="O36" s="8">
        <f t="shared" si="2"/>
        <v>24.223333333333329</v>
      </c>
      <c r="P36" s="156">
        <f t="shared" si="3"/>
        <v>1135.2066666666667</v>
      </c>
      <c r="Q36" s="156">
        <f t="shared" si="4"/>
        <v>1017.08</v>
      </c>
      <c r="R36" s="156">
        <f t="shared" si="5"/>
        <v>0</v>
      </c>
      <c r="S36" s="156">
        <f t="shared" si="6"/>
        <v>124.70666666666669</v>
      </c>
      <c r="T36" s="156">
        <f t="shared" si="7"/>
        <v>2276.9933333333333</v>
      </c>
      <c r="U36" s="155">
        <f t="shared" si="8"/>
        <v>1.5755496666666668</v>
      </c>
    </row>
    <row r="37" spans="1:21" ht="25.9" customHeight="1" x14ac:dyDescent="0.2">
      <c r="A37" s="153"/>
      <c r="B37" s="175" t="s">
        <v>225</v>
      </c>
      <c r="C37" s="174" t="s">
        <v>277</v>
      </c>
      <c r="D37" s="174"/>
      <c r="E37" s="173">
        <v>26.33</v>
      </c>
      <c r="F37" s="173"/>
      <c r="G37" s="173">
        <v>23.17</v>
      </c>
      <c r="H37" s="172">
        <v>1.55</v>
      </c>
      <c r="I37" s="172">
        <v>0.5</v>
      </c>
      <c r="J37" s="171"/>
      <c r="K37" s="170">
        <v>3526.14</v>
      </c>
      <c r="M37" s="5">
        <f t="shared" si="0"/>
        <v>8.7766666666666655</v>
      </c>
      <c r="N37" s="5">
        <f t="shared" si="1"/>
        <v>7.7233333333333336</v>
      </c>
      <c r="O37" s="8">
        <f t="shared" si="2"/>
        <v>17.183333333333334</v>
      </c>
      <c r="P37" s="156">
        <f t="shared" si="3"/>
        <v>825.00666666666655</v>
      </c>
      <c r="Q37" s="156">
        <f t="shared" si="4"/>
        <v>725.99333333333334</v>
      </c>
      <c r="R37" s="156">
        <f t="shared" si="5"/>
        <v>0</v>
      </c>
      <c r="S37" s="156">
        <f t="shared" si="6"/>
        <v>64.23333333333332</v>
      </c>
      <c r="T37" s="156">
        <f t="shared" si="7"/>
        <v>1615.2333333333333</v>
      </c>
      <c r="U37" s="155">
        <f t="shared" si="8"/>
        <v>1.1048571999999999</v>
      </c>
    </row>
    <row r="38" spans="1:21" ht="25.9" customHeight="1" x14ac:dyDescent="0.2">
      <c r="A38" s="153"/>
      <c r="B38" s="169" t="s">
        <v>224</v>
      </c>
      <c r="C38" s="167" t="s">
        <v>278</v>
      </c>
      <c r="D38" s="167"/>
      <c r="E38" s="166">
        <v>27.59</v>
      </c>
      <c r="F38" s="166"/>
      <c r="G38" s="166">
        <v>26.61</v>
      </c>
      <c r="H38" s="165">
        <v>1.49</v>
      </c>
      <c r="I38" s="165">
        <v>0.37</v>
      </c>
      <c r="J38" s="164"/>
      <c r="K38" s="163">
        <v>4621.6099999999997</v>
      </c>
      <c r="M38" s="5">
        <f t="shared" si="0"/>
        <v>9.1966666666666672</v>
      </c>
      <c r="N38" s="5">
        <f t="shared" si="1"/>
        <v>8.8699999999999992</v>
      </c>
      <c r="O38" s="8">
        <f t="shared" si="2"/>
        <v>18.686666666666667</v>
      </c>
      <c r="P38" s="156">
        <f t="shared" si="3"/>
        <v>864.48666666666679</v>
      </c>
      <c r="Q38" s="156">
        <f t="shared" si="4"/>
        <v>833.78</v>
      </c>
      <c r="R38" s="156">
        <f t="shared" si="5"/>
        <v>0</v>
      </c>
      <c r="S38" s="156">
        <f t="shared" si="6"/>
        <v>58.28</v>
      </c>
      <c r="T38" s="156">
        <f t="shared" si="7"/>
        <v>1756.5466666666669</v>
      </c>
      <c r="U38" s="155">
        <f t="shared" si="8"/>
        <v>1.4481044666666667</v>
      </c>
    </row>
    <row r="39" spans="1:21" ht="25.9" customHeight="1" x14ac:dyDescent="0.2">
      <c r="A39" s="153"/>
      <c r="B39" s="168" t="s">
        <v>222</v>
      </c>
      <c r="C39" s="167" t="s">
        <v>280</v>
      </c>
      <c r="D39" s="167"/>
      <c r="E39" s="166">
        <v>32.159999999999997</v>
      </c>
      <c r="F39" s="166"/>
      <c r="G39" s="166">
        <v>29.11</v>
      </c>
      <c r="H39" s="165">
        <v>2.7</v>
      </c>
      <c r="I39" s="165">
        <v>0.56000000000000005</v>
      </c>
      <c r="J39" s="164"/>
      <c r="K39" s="163">
        <v>4733.4399999999996</v>
      </c>
      <c r="M39" s="5">
        <f t="shared" si="0"/>
        <v>10.719999999999999</v>
      </c>
      <c r="N39" s="5">
        <f t="shared" si="1"/>
        <v>9.7033333333333331</v>
      </c>
      <c r="O39" s="8">
        <f t="shared" si="2"/>
        <v>21.51</v>
      </c>
      <c r="P39" s="156">
        <f t="shared" si="3"/>
        <v>1007.68</v>
      </c>
      <c r="Q39" s="156">
        <f t="shared" si="4"/>
        <v>912.11333333333334</v>
      </c>
      <c r="R39" s="156">
        <f t="shared" si="5"/>
        <v>0</v>
      </c>
      <c r="S39" s="156">
        <f t="shared" si="6"/>
        <v>102.14666666666669</v>
      </c>
      <c r="T39" s="156">
        <f t="shared" si="7"/>
        <v>2021.94</v>
      </c>
      <c r="U39" s="155">
        <f t="shared" si="8"/>
        <v>1.4831445333333333</v>
      </c>
    </row>
    <row r="40" spans="1:21" ht="25.9" customHeight="1" thickBot="1" x14ac:dyDescent="0.25">
      <c r="A40" s="153"/>
      <c r="B40" s="162" t="s">
        <v>221</v>
      </c>
      <c r="C40" s="161" t="s">
        <v>291</v>
      </c>
      <c r="D40" s="161"/>
      <c r="E40" s="160">
        <v>42.61</v>
      </c>
      <c r="F40" s="160"/>
      <c r="G40" s="160">
        <v>36.25</v>
      </c>
      <c r="H40" s="159">
        <v>2.76</v>
      </c>
      <c r="I40" s="159">
        <v>0.99</v>
      </c>
      <c r="J40" s="158"/>
      <c r="K40" s="157">
        <v>5989.11</v>
      </c>
      <c r="M40" s="5">
        <f t="shared" si="0"/>
        <v>14.203333333333333</v>
      </c>
      <c r="N40" s="5">
        <f t="shared" si="1"/>
        <v>12.083333333333334</v>
      </c>
      <c r="O40" s="8">
        <f t="shared" si="2"/>
        <v>27.536666666666665</v>
      </c>
      <c r="P40" s="156">
        <f t="shared" si="3"/>
        <v>1335.1133333333335</v>
      </c>
      <c r="Q40" s="156">
        <f t="shared" si="4"/>
        <v>1135.8333333333335</v>
      </c>
      <c r="R40" s="156">
        <f t="shared" si="5"/>
        <v>0</v>
      </c>
      <c r="S40" s="156">
        <f t="shared" si="6"/>
        <v>117.5</v>
      </c>
      <c r="T40" s="156">
        <f t="shared" si="7"/>
        <v>2588.4466666666667</v>
      </c>
      <c r="U40" s="155">
        <f t="shared" si="8"/>
        <v>1.8765877999999998</v>
      </c>
    </row>
    <row r="41" spans="1:21" ht="25.9" customHeight="1" x14ac:dyDescent="0.2">
      <c r="A41" s="153"/>
      <c r="B41" s="178" t="s">
        <v>220</v>
      </c>
      <c r="C41" s="174" t="s">
        <v>290</v>
      </c>
      <c r="D41" s="174"/>
      <c r="E41" s="173">
        <v>30.44</v>
      </c>
      <c r="F41" s="173"/>
      <c r="G41" s="173">
        <v>27.8</v>
      </c>
      <c r="H41" s="172">
        <v>3.37</v>
      </c>
      <c r="I41" s="172">
        <v>2.34</v>
      </c>
      <c r="J41" s="171"/>
      <c r="K41" s="170">
        <v>3805.27</v>
      </c>
      <c r="M41" s="5">
        <f t="shared" ref="M41:M72" si="9">E41/$N$5</f>
        <v>10.146666666666667</v>
      </c>
      <c r="N41" s="5">
        <f t="shared" ref="N41:N72" si="10">G41/$N$5</f>
        <v>9.2666666666666675</v>
      </c>
      <c r="O41" s="8">
        <f t="shared" ref="O41:O72" si="11">SUM(E41,G41,H41,I41,J41)/$N$5</f>
        <v>21.316666666666666</v>
      </c>
      <c r="P41" s="156">
        <f t="shared" ref="P41:P72" si="12">(E41/$N$5)/1000*$N$3*10000</f>
        <v>953.78666666666663</v>
      </c>
      <c r="Q41" s="156">
        <f t="shared" ref="Q41:Q72" si="13">(G41/$N$5)/1000*$N$3*10000</f>
        <v>871.06666666666683</v>
      </c>
      <c r="R41" s="156">
        <f t="shared" ref="R41:R72" si="14">(J41/$N$5)/1000*$N$3*10000</f>
        <v>0</v>
      </c>
      <c r="S41" s="156">
        <f t="shared" ref="S41:S72" si="15">((H41+I41+J41)/$N$5)/1000*$N$3*10000</f>
        <v>178.91333333333333</v>
      </c>
      <c r="T41" s="156">
        <f t="shared" ref="T41:T72" si="16">SUM(P41,Q41,S41)</f>
        <v>2003.7666666666669</v>
      </c>
      <c r="U41" s="155">
        <f t="shared" ref="U41:U72" si="17">(K41/$N$5)/(100*100)*$N$3</f>
        <v>1.1923179333333334</v>
      </c>
    </row>
    <row r="42" spans="1:21" ht="25.9" customHeight="1" x14ac:dyDescent="0.2">
      <c r="A42" s="153"/>
      <c r="B42" s="177" t="s">
        <v>218</v>
      </c>
      <c r="C42" s="167" t="s">
        <v>279</v>
      </c>
      <c r="D42" s="167"/>
      <c r="E42" s="166">
        <v>29.61</v>
      </c>
      <c r="F42" s="166"/>
      <c r="G42" s="166">
        <v>28.34</v>
      </c>
      <c r="H42" s="165">
        <v>2.65</v>
      </c>
      <c r="I42" s="165">
        <v>0.22</v>
      </c>
      <c r="J42" s="164"/>
      <c r="K42" s="163">
        <v>4503.47</v>
      </c>
      <c r="M42" s="5">
        <f t="shared" si="9"/>
        <v>9.8699999999999992</v>
      </c>
      <c r="N42" s="5">
        <f t="shared" si="10"/>
        <v>9.4466666666666672</v>
      </c>
      <c r="O42" s="8">
        <f t="shared" si="11"/>
        <v>20.273333333333333</v>
      </c>
      <c r="P42" s="156">
        <f t="shared" si="12"/>
        <v>927.77999999999986</v>
      </c>
      <c r="Q42" s="156">
        <f t="shared" si="13"/>
        <v>887.98666666666679</v>
      </c>
      <c r="R42" s="156">
        <f t="shared" si="14"/>
        <v>0</v>
      </c>
      <c r="S42" s="156">
        <f t="shared" si="15"/>
        <v>89.926666666666662</v>
      </c>
      <c r="T42" s="156">
        <f t="shared" si="16"/>
        <v>1905.6933333333334</v>
      </c>
      <c r="U42" s="155">
        <f t="shared" si="17"/>
        <v>1.4110872666666667</v>
      </c>
    </row>
    <row r="43" spans="1:21" ht="25.9" customHeight="1" x14ac:dyDescent="0.2">
      <c r="A43" s="153"/>
      <c r="B43" s="177" t="s">
        <v>216</v>
      </c>
      <c r="C43" s="167" t="s">
        <v>284</v>
      </c>
      <c r="D43" s="167"/>
      <c r="E43" s="166">
        <v>28.55</v>
      </c>
      <c r="F43" s="166"/>
      <c r="G43" s="166">
        <v>24.37</v>
      </c>
      <c r="H43" s="165">
        <v>2.81</v>
      </c>
      <c r="I43" s="165">
        <v>1.1100000000000001</v>
      </c>
      <c r="J43" s="164"/>
      <c r="K43" s="163">
        <v>3670.96</v>
      </c>
      <c r="M43" s="5">
        <f t="shared" si="9"/>
        <v>9.5166666666666675</v>
      </c>
      <c r="N43" s="5">
        <f t="shared" si="10"/>
        <v>8.1233333333333331</v>
      </c>
      <c r="O43" s="8">
        <f t="shared" si="11"/>
        <v>18.946666666666669</v>
      </c>
      <c r="P43" s="156">
        <f t="shared" si="12"/>
        <v>894.56666666666683</v>
      </c>
      <c r="Q43" s="156">
        <f t="shared" si="13"/>
        <v>763.59333333333336</v>
      </c>
      <c r="R43" s="156">
        <f t="shared" si="14"/>
        <v>0</v>
      </c>
      <c r="S43" s="156">
        <f t="shared" si="15"/>
        <v>122.82666666666667</v>
      </c>
      <c r="T43" s="156">
        <f t="shared" si="16"/>
        <v>1780.9866666666669</v>
      </c>
      <c r="U43" s="155">
        <f t="shared" si="17"/>
        <v>1.1502341333333335</v>
      </c>
    </row>
    <row r="44" spans="1:21" ht="25.9" customHeight="1" thickBot="1" x14ac:dyDescent="0.25">
      <c r="A44" s="153"/>
      <c r="B44" s="176" t="s">
        <v>214</v>
      </c>
      <c r="C44" s="161" t="s">
        <v>283</v>
      </c>
      <c r="D44" s="161"/>
      <c r="E44" s="160">
        <v>31.43</v>
      </c>
      <c r="F44" s="160"/>
      <c r="G44" s="160">
        <v>27.74</v>
      </c>
      <c r="H44" s="159">
        <v>2.44</v>
      </c>
      <c r="I44" s="159">
        <v>0.28000000000000003</v>
      </c>
      <c r="J44" s="158"/>
      <c r="K44" s="157">
        <v>4660.58</v>
      </c>
      <c r="M44" s="5">
        <f t="shared" si="9"/>
        <v>10.476666666666667</v>
      </c>
      <c r="N44" s="5">
        <f t="shared" si="10"/>
        <v>9.2466666666666661</v>
      </c>
      <c r="O44" s="8">
        <f t="shared" si="11"/>
        <v>20.63</v>
      </c>
      <c r="P44" s="156">
        <f t="shared" si="12"/>
        <v>984.80666666666673</v>
      </c>
      <c r="Q44" s="156">
        <f t="shared" si="13"/>
        <v>869.18666666666672</v>
      </c>
      <c r="R44" s="156">
        <f t="shared" si="14"/>
        <v>0</v>
      </c>
      <c r="S44" s="156">
        <f t="shared" si="15"/>
        <v>85.226666666666659</v>
      </c>
      <c r="T44" s="156">
        <f t="shared" si="16"/>
        <v>1939.22</v>
      </c>
      <c r="U44" s="155">
        <f t="shared" si="17"/>
        <v>1.4603150666666667</v>
      </c>
    </row>
    <row r="45" spans="1:21" ht="25.9" customHeight="1" x14ac:dyDescent="0.2">
      <c r="A45" s="153"/>
      <c r="B45" s="175" t="s">
        <v>213</v>
      </c>
      <c r="C45" s="174" t="s">
        <v>280</v>
      </c>
      <c r="D45" s="174"/>
      <c r="E45" s="173">
        <v>45.41</v>
      </c>
      <c r="F45" s="173"/>
      <c r="G45" s="173">
        <v>41.82</v>
      </c>
      <c r="H45" s="172">
        <v>3.67</v>
      </c>
      <c r="I45" s="172">
        <v>0.93</v>
      </c>
      <c r="J45" s="171"/>
      <c r="K45" s="170">
        <v>5999.45</v>
      </c>
      <c r="M45" s="5">
        <f t="shared" si="9"/>
        <v>15.136666666666665</v>
      </c>
      <c r="N45" s="5">
        <f t="shared" si="10"/>
        <v>13.94</v>
      </c>
      <c r="O45" s="8">
        <f t="shared" si="11"/>
        <v>30.61</v>
      </c>
      <c r="P45" s="156">
        <f t="shared" si="12"/>
        <v>1422.8466666666664</v>
      </c>
      <c r="Q45" s="156">
        <f t="shared" si="13"/>
        <v>1310.3599999999999</v>
      </c>
      <c r="R45" s="156">
        <f t="shared" si="14"/>
        <v>0</v>
      </c>
      <c r="S45" s="156">
        <f t="shared" si="15"/>
        <v>144.13333333333333</v>
      </c>
      <c r="T45" s="156">
        <f t="shared" si="16"/>
        <v>2877.3399999999992</v>
      </c>
      <c r="U45" s="155">
        <f t="shared" si="17"/>
        <v>1.8798276666666667</v>
      </c>
    </row>
    <row r="46" spans="1:21" ht="25.9" customHeight="1" x14ac:dyDescent="0.2">
      <c r="A46" s="153"/>
      <c r="B46" s="180" t="s">
        <v>212</v>
      </c>
      <c r="C46" s="167" t="s">
        <v>287</v>
      </c>
      <c r="D46" s="167"/>
      <c r="E46" s="166">
        <v>26.5</v>
      </c>
      <c r="F46" s="166"/>
      <c r="G46" s="166">
        <v>23.82</v>
      </c>
      <c r="H46" s="165">
        <v>3.56</v>
      </c>
      <c r="I46" s="165">
        <v>1.39</v>
      </c>
      <c r="J46" s="164"/>
      <c r="K46" s="163">
        <v>3428.67</v>
      </c>
      <c r="M46" s="5">
        <f t="shared" si="9"/>
        <v>8.8333333333333339</v>
      </c>
      <c r="N46" s="5">
        <f t="shared" si="10"/>
        <v>7.94</v>
      </c>
      <c r="O46" s="8">
        <f t="shared" si="11"/>
        <v>18.423333333333336</v>
      </c>
      <c r="P46" s="156">
        <f t="shared" si="12"/>
        <v>830.33333333333337</v>
      </c>
      <c r="Q46" s="156">
        <f t="shared" si="13"/>
        <v>746.36000000000013</v>
      </c>
      <c r="R46" s="156">
        <f t="shared" si="14"/>
        <v>0</v>
      </c>
      <c r="S46" s="156">
        <f t="shared" si="15"/>
        <v>155.10000000000002</v>
      </c>
      <c r="T46" s="156">
        <f t="shared" si="16"/>
        <v>1731.7933333333335</v>
      </c>
      <c r="U46" s="155">
        <f t="shared" si="17"/>
        <v>1.0743166000000002</v>
      </c>
    </row>
    <row r="47" spans="1:21" ht="25.9" customHeight="1" x14ac:dyDescent="0.2">
      <c r="A47" s="153"/>
      <c r="B47" s="180" t="s">
        <v>211</v>
      </c>
      <c r="C47" s="167" t="s">
        <v>282</v>
      </c>
      <c r="D47" s="167"/>
      <c r="E47" s="166">
        <v>16.98</v>
      </c>
      <c r="F47" s="166"/>
      <c r="G47" s="166">
        <v>15.52</v>
      </c>
      <c r="H47" s="165">
        <v>2.66</v>
      </c>
      <c r="I47" s="165">
        <v>1.45</v>
      </c>
      <c r="J47" s="164"/>
      <c r="K47" s="163">
        <v>1917.17</v>
      </c>
      <c r="M47" s="5">
        <f t="shared" si="9"/>
        <v>5.66</v>
      </c>
      <c r="N47" s="5">
        <f t="shared" si="10"/>
        <v>5.1733333333333329</v>
      </c>
      <c r="O47" s="8">
        <f t="shared" si="11"/>
        <v>12.203333333333333</v>
      </c>
      <c r="P47" s="156">
        <f t="shared" si="12"/>
        <v>532.04</v>
      </c>
      <c r="Q47" s="156">
        <f t="shared" si="13"/>
        <v>486.29333333333329</v>
      </c>
      <c r="R47" s="156">
        <f t="shared" si="14"/>
        <v>0</v>
      </c>
      <c r="S47" s="156">
        <f t="shared" si="15"/>
        <v>128.78000000000003</v>
      </c>
      <c r="T47" s="156">
        <f t="shared" si="16"/>
        <v>1147.1133333333332</v>
      </c>
      <c r="U47" s="155">
        <f t="shared" si="17"/>
        <v>0.60071326666666669</v>
      </c>
    </row>
    <row r="48" spans="1:21" ht="25.9" customHeight="1" thickBot="1" x14ac:dyDescent="0.25">
      <c r="A48" s="153"/>
      <c r="B48" s="179" t="s">
        <v>210</v>
      </c>
      <c r="C48" s="161" t="s">
        <v>289</v>
      </c>
      <c r="D48" s="161"/>
      <c r="E48" s="160">
        <v>11.66</v>
      </c>
      <c r="F48" s="160"/>
      <c r="G48" s="160">
        <v>9.66</v>
      </c>
      <c r="H48" s="159">
        <v>0.39</v>
      </c>
      <c r="I48" s="159">
        <v>0.48</v>
      </c>
      <c r="J48" s="158"/>
      <c r="K48" s="157">
        <v>1521.33</v>
      </c>
      <c r="M48" s="5">
        <f t="shared" si="9"/>
        <v>3.8866666666666667</v>
      </c>
      <c r="N48" s="5">
        <f t="shared" si="10"/>
        <v>3.22</v>
      </c>
      <c r="O48" s="8">
        <f t="shared" si="11"/>
        <v>7.3966666666666674</v>
      </c>
      <c r="P48" s="156">
        <f t="shared" si="12"/>
        <v>365.34666666666669</v>
      </c>
      <c r="Q48" s="156">
        <f t="shared" si="13"/>
        <v>302.68</v>
      </c>
      <c r="R48" s="156">
        <f t="shared" si="14"/>
        <v>0</v>
      </c>
      <c r="S48" s="156">
        <f t="shared" si="15"/>
        <v>27.26</v>
      </c>
      <c r="T48" s="156">
        <f t="shared" si="16"/>
        <v>695.28666666666663</v>
      </c>
      <c r="U48" s="155">
        <f t="shared" si="17"/>
        <v>0.47668340000000003</v>
      </c>
    </row>
    <row r="49" spans="1:21" ht="25.9" customHeight="1" x14ac:dyDescent="0.2">
      <c r="A49" s="153"/>
      <c r="B49" s="178" t="s">
        <v>207</v>
      </c>
      <c r="C49" s="174" t="s">
        <v>285</v>
      </c>
      <c r="D49" s="174"/>
      <c r="E49" s="173">
        <v>32.96</v>
      </c>
      <c r="F49" s="173"/>
      <c r="G49" s="173">
        <v>30.16</v>
      </c>
      <c r="H49" s="172">
        <v>2.72</v>
      </c>
      <c r="I49" s="172">
        <v>0.59</v>
      </c>
      <c r="J49" s="171"/>
      <c r="K49" s="170">
        <v>4174.07</v>
      </c>
      <c r="M49" s="5">
        <f t="shared" si="9"/>
        <v>10.986666666666666</v>
      </c>
      <c r="N49" s="5">
        <f t="shared" si="10"/>
        <v>10.053333333333333</v>
      </c>
      <c r="O49" s="8">
        <f t="shared" si="11"/>
        <v>22.143333333333334</v>
      </c>
      <c r="P49" s="156">
        <f t="shared" si="12"/>
        <v>1032.7466666666669</v>
      </c>
      <c r="Q49" s="156">
        <f t="shared" si="13"/>
        <v>945.01333333333321</v>
      </c>
      <c r="R49" s="156">
        <f t="shared" si="14"/>
        <v>0</v>
      </c>
      <c r="S49" s="156">
        <f t="shared" si="15"/>
        <v>103.71333333333332</v>
      </c>
      <c r="T49" s="156">
        <f t="shared" si="16"/>
        <v>2081.4733333333334</v>
      </c>
      <c r="U49" s="155">
        <f t="shared" si="17"/>
        <v>1.3078752666666666</v>
      </c>
    </row>
    <row r="50" spans="1:21" ht="25.9" customHeight="1" x14ac:dyDescent="0.2">
      <c r="A50" s="153"/>
      <c r="B50" s="177" t="s">
        <v>206</v>
      </c>
      <c r="C50" s="167" t="s">
        <v>277</v>
      </c>
      <c r="D50" s="167"/>
      <c r="E50" s="166">
        <v>37.29</v>
      </c>
      <c r="F50" s="166"/>
      <c r="G50" s="166">
        <v>36.590000000000003</v>
      </c>
      <c r="H50" s="165">
        <v>3.66</v>
      </c>
      <c r="I50" s="165">
        <v>2.06</v>
      </c>
      <c r="J50" s="164"/>
      <c r="K50" s="163">
        <v>4933.1899999999996</v>
      </c>
      <c r="M50" s="5">
        <f t="shared" si="9"/>
        <v>12.43</v>
      </c>
      <c r="N50" s="5">
        <f t="shared" si="10"/>
        <v>12.196666666666667</v>
      </c>
      <c r="O50" s="8">
        <f t="shared" si="11"/>
        <v>26.533333333333331</v>
      </c>
      <c r="P50" s="156">
        <f t="shared" si="12"/>
        <v>1168.42</v>
      </c>
      <c r="Q50" s="156">
        <f t="shared" si="13"/>
        <v>1146.4866666666667</v>
      </c>
      <c r="R50" s="156">
        <f t="shared" si="14"/>
        <v>0</v>
      </c>
      <c r="S50" s="156">
        <f t="shared" si="15"/>
        <v>179.22666666666669</v>
      </c>
      <c r="T50" s="156">
        <f t="shared" si="16"/>
        <v>2494.1333333333332</v>
      </c>
      <c r="U50" s="155">
        <f t="shared" si="17"/>
        <v>1.5457328666666665</v>
      </c>
    </row>
    <row r="51" spans="1:21" ht="25.9" customHeight="1" x14ac:dyDescent="0.2">
      <c r="A51" s="153"/>
      <c r="B51" s="177" t="s">
        <v>205</v>
      </c>
      <c r="C51" s="167" t="s">
        <v>291</v>
      </c>
      <c r="D51" s="167"/>
      <c r="E51" s="166">
        <v>22.68</v>
      </c>
      <c r="F51" s="166"/>
      <c r="G51" s="166">
        <v>19.64</v>
      </c>
      <c r="H51" s="165">
        <v>1.99</v>
      </c>
      <c r="I51" s="165">
        <v>1.1200000000000001</v>
      </c>
      <c r="J51" s="164"/>
      <c r="K51" s="163">
        <v>3406.16</v>
      </c>
      <c r="M51" s="5">
        <f t="shared" si="9"/>
        <v>7.56</v>
      </c>
      <c r="N51" s="5">
        <f t="shared" si="10"/>
        <v>6.5466666666666669</v>
      </c>
      <c r="O51" s="8">
        <f t="shared" si="11"/>
        <v>15.143333333333333</v>
      </c>
      <c r="P51" s="156">
        <f t="shared" si="12"/>
        <v>710.64</v>
      </c>
      <c r="Q51" s="156">
        <f t="shared" si="13"/>
        <v>615.38666666666677</v>
      </c>
      <c r="R51" s="156">
        <f t="shared" si="14"/>
        <v>0</v>
      </c>
      <c r="S51" s="156">
        <f t="shared" si="15"/>
        <v>97.446666666666687</v>
      </c>
      <c r="T51" s="156">
        <f t="shared" si="16"/>
        <v>1423.4733333333334</v>
      </c>
      <c r="U51" s="155">
        <f t="shared" si="17"/>
        <v>1.0672634666666665</v>
      </c>
    </row>
    <row r="52" spans="1:21" ht="25.9" customHeight="1" thickBot="1" x14ac:dyDescent="0.25">
      <c r="A52" s="153"/>
      <c r="B52" s="176" t="s">
        <v>204</v>
      </c>
      <c r="C52" s="161" t="s">
        <v>281</v>
      </c>
      <c r="D52" s="161"/>
      <c r="E52" s="160">
        <v>28.44</v>
      </c>
      <c r="F52" s="160"/>
      <c r="G52" s="160">
        <v>26.09</v>
      </c>
      <c r="H52" s="159">
        <v>2.2999999999999998</v>
      </c>
      <c r="I52" s="159">
        <v>0.38</v>
      </c>
      <c r="J52" s="158"/>
      <c r="K52" s="157">
        <v>3952.35</v>
      </c>
      <c r="M52" s="5">
        <f t="shared" si="9"/>
        <v>9.48</v>
      </c>
      <c r="N52" s="5">
        <f t="shared" si="10"/>
        <v>8.6966666666666672</v>
      </c>
      <c r="O52" s="8">
        <f t="shared" si="11"/>
        <v>19.07</v>
      </c>
      <c r="P52" s="156">
        <f t="shared" si="12"/>
        <v>891.12000000000012</v>
      </c>
      <c r="Q52" s="156">
        <f t="shared" si="13"/>
        <v>817.48666666666668</v>
      </c>
      <c r="R52" s="156">
        <f t="shared" si="14"/>
        <v>0</v>
      </c>
      <c r="S52" s="156">
        <f t="shared" si="15"/>
        <v>83.973333333333329</v>
      </c>
      <c r="T52" s="156">
        <f t="shared" si="16"/>
        <v>1792.5800000000002</v>
      </c>
      <c r="U52" s="155">
        <f t="shared" si="17"/>
        <v>1.2384030000000001</v>
      </c>
    </row>
    <row r="53" spans="1:21" ht="25.9" customHeight="1" x14ac:dyDescent="0.2">
      <c r="A53" s="153"/>
      <c r="B53" s="175" t="s">
        <v>202</v>
      </c>
      <c r="C53" s="174" t="s">
        <v>278</v>
      </c>
      <c r="D53" s="174"/>
      <c r="E53" s="173">
        <v>42.69</v>
      </c>
      <c r="F53" s="173"/>
      <c r="G53" s="173">
        <v>40.4</v>
      </c>
      <c r="H53" s="172">
        <v>3.34</v>
      </c>
      <c r="I53" s="172">
        <v>0.99</v>
      </c>
      <c r="J53" s="171"/>
      <c r="K53" s="170">
        <v>5710.92</v>
      </c>
      <c r="M53" s="5">
        <f t="shared" si="9"/>
        <v>14.229999999999999</v>
      </c>
      <c r="N53" s="5">
        <f t="shared" si="10"/>
        <v>13.466666666666667</v>
      </c>
      <c r="O53" s="8">
        <f t="shared" si="11"/>
        <v>29.14</v>
      </c>
      <c r="P53" s="156">
        <f t="shared" si="12"/>
        <v>1337.62</v>
      </c>
      <c r="Q53" s="156">
        <f t="shared" si="13"/>
        <v>1265.8666666666668</v>
      </c>
      <c r="R53" s="156">
        <f t="shared" si="14"/>
        <v>0</v>
      </c>
      <c r="S53" s="156">
        <f t="shared" si="15"/>
        <v>135.67333333333335</v>
      </c>
      <c r="T53" s="156">
        <f t="shared" si="16"/>
        <v>2739.16</v>
      </c>
      <c r="U53" s="155">
        <f t="shared" si="17"/>
        <v>1.7894216000000001</v>
      </c>
    </row>
    <row r="54" spans="1:21" ht="25.9" customHeight="1" x14ac:dyDescent="0.2">
      <c r="A54" s="153"/>
      <c r="B54" s="169" t="s">
        <v>201</v>
      </c>
      <c r="C54" s="167" t="s">
        <v>276</v>
      </c>
      <c r="D54" s="167"/>
      <c r="E54" s="166">
        <v>43.49</v>
      </c>
      <c r="F54" s="166"/>
      <c r="G54" s="166">
        <v>41.59</v>
      </c>
      <c r="H54" s="165">
        <v>3.13</v>
      </c>
      <c r="I54" s="165">
        <v>1.03</v>
      </c>
      <c r="J54" s="164"/>
      <c r="K54" s="163">
        <v>5620.17</v>
      </c>
      <c r="M54" s="5">
        <f t="shared" si="9"/>
        <v>14.496666666666668</v>
      </c>
      <c r="N54" s="5">
        <f t="shared" si="10"/>
        <v>13.863333333333335</v>
      </c>
      <c r="O54" s="8">
        <f t="shared" si="11"/>
        <v>29.74666666666667</v>
      </c>
      <c r="P54" s="156">
        <f t="shared" si="12"/>
        <v>1362.6866666666667</v>
      </c>
      <c r="Q54" s="156">
        <f t="shared" si="13"/>
        <v>1303.1533333333336</v>
      </c>
      <c r="R54" s="156">
        <f t="shared" si="14"/>
        <v>0</v>
      </c>
      <c r="S54" s="156">
        <f t="shared" si="15"/>
        <v>130.34666666666666</v>
      </c>
      <c r="T54" s="156">
        <f t="shared" si="16"/>
        <v>2796.186666666667</v>
      </c>
      <c r="U54" s="155">
        <f t="shared" si="17"/>
        <v>1.7609866000000001</v>
      </c>
    </row>
    <row r="55" spans="1:21" ht="25.9" customHeight="1" x14ac:dyDescent="0.2">
      <c r="A55" s="153"/>
      <c r="B55" s="168" t="s">
        <v>200</v>
      </c>
      <c r="C55" s="167" t="s">
        <v>288</v>
      </c>
      <c r="D55" s="167"/>
      <c r="E55" s="166">
        <v>29.91</v>
      </c>
      <c r="F55" s="166"/>
      <c r="G55" s="166">
        <v>26.61</v>
      </c>
      <c r="H55" s="165">
        <v>2.54</v>
      </c>
      <c r="I55" s="165">
        <v>1.1100000000000001</v>
      </c>
      <c r="J55" s="164"/>
      <c r="K55" s="163">
        <v>4014.84</v>
      </c>
      <c r="M55" s="5">
        <f t="shared" si="9"/>
        <v>9.9700000000000006</v>
      </c>
      <c r="N55" s="5">
        <f t="shared" si="10"/>
        <v>8.8699999999999992</v>
      </c>
      <c r="O55" s="8">
        <f t="shared" si="11"/>
        <v>20.056666666666665</v>
      </c>
      <c r="P55" s="156">
        <f t="shared" si="12"/>
        <v>937.18000000000029</v>
      </c>
      <c r="Q55" s="156">
        <f t="shared" si="13"/>
        <v>833.78</v>
      </c>
      <c r="R55" s="156">
        <f t="shared" si="14"/>
        <v>0</v>
      </c>
      <c r="S55" s="156">
        <f t="shared" si="15"/>
        <v>114.36666666666667</v>
      </c>
      <c r="T55" s="156">
        <f t="shared" si="16"/>
        <v>1885.3266666666668</v>
      </c>
      <c r="U55" s="155">
        <f t="shared" si="17"/>
        <v>1.2579832</v>
      </c>
    </row>
    <row r="56" spans="1:21" ht="25.9" customHeight="1" thickBot="1" x14ac:dyDescent="0.25">
      <c r="A56" s="153"/>
      <c r="B56" s="162" t="s">
        <v>199</v>
      </c>
      <c r="C56" s="161" t="s">
        <v>286</v>
      </c>
      <c r="D56" s="161"/>
      <c r="E56" s="160">
        <v>38.72</v>
      </c>
      <c r="F56" s="160"/>
      <c r="G56" s="160">
        <v>34.44</v>
      </c>
      <c r="H56" s="159">
        <v>3.77</v>
      </c>
      <c r="I56" s="159">
        <v>1.53</v>
      </c>
      <c r="J56" s="158"/>
      <c r="K56" s="157">
        <v>5346.52</v>
      </c>
      <c r="M56" s="5">
        <f t="shared" si="9"/>
        <v>12.906666666666666</v>
      </c>
      <c r="N56" s="5">
        <f t="shared" si="10"/>
        <v>11.479999999999999</v>
      </c>
      <c r="O56" s="8">
        <f t="shared" si="11"/>
        <v>26.153333333333332</v>
      </c>
      <c r="P56" s="156">
        <f t="shared" si="12"/>
        <v>1213.2266666666667</v>
      </c>
      <c r="Q56" s="156">
        <f t="shared" si="13"/>
        <v>1079.1199999999999</v>
      </c>
      <c r="R56" s="156">
        <f t="shared" si="14"/>
        <v>0</v>
      </c>
      <c r="S56" s="156">
        <f t="shared" si="15"/>
        <v>166.06666666666666</v>
      </c>
      <c r="T56" s="156">
        <f t="shared" si="16"/>
        <v>2458.413333333333</v>
      </c>
      <c r="U56" s="155">
        <f t="shared" si="17"/>
        <v>1.6752429333333334</v>
      </c>
    </row>
    <row r="57" spans="1:21" ht="25.9" customHeight="1" x14ac:dyDescent="0.2">
      <c r="A57" s="153"/>
      <c r="B57" s="178" t="s">
        <v>198</v>
      </c>
      <c r="C57" s="174" t="s">
        <v>291</v>
      </c>
      <c r="D57" s="174"/>
      <c r="E57" s="173">
        <v>39.94</v>
      </c>
      <c r="F57" s="173"/>
      <c r="G57" s="173">
        <v>36.96</v>
      </c>
      <c r="H57" s="172">
        <v>3.69</v>
      </c>
      <c r="I57" s="172">
        <v>2.52</v>
      </c>
      <c r="J57" s="171"/>
      <c r="K57" s="170">
        <v>5201.96</v>
      </c>
      <c r="M57" s="5">
        <f t="shared" si="9"/>
        <v>13.313333333333333</v>
      </c>
      <c r="N57" s="5">
        <f t="shared" si="10"/>
        <v>12.32</v>
      </c>
      <c r="O57" s="8">
        <f t="shared" si="11"/>
        <v>27.703333333333333</v>
      </c>
      <c r="P57" s="156">
        <f t="shared" si="12"/>
        <v>1251.4533333333334</v>
      </c>
      <c r="Q57" s="156">
        <f t="shared" si="13"/>
        <v>1158.0800000000002</v>
      </c>
      <c r="R57" s="156">
        <f t="shared" si="14"/>
        <v>0</v>
      </c>
      <c r="S57" s="156">
        <f t="shared" si="15"/>
        <v>194.57999999999998</v>
      </c>
      <c r="T57" s="156">
        <f t="shared" si="16"/>
        <v>2604.1133333333337</v>
      </c>
      <c r="U57" s="155">
        <f t="shared" si="17"/>
        <v>1.6299474666666669</v>
      </c>
    </row>
    <row r="58" spans="1:21" ht="25.9" customHeight="1" x14ac:dyDescent="0.2">
      <c r="A58" s="153"/>
      <c r="B58" s="177" t="s">
        <v>197</v>
      </c>
      <c r="C58" s="167" t="s">
        <v>290</v>
      </c>
      <c r="D58" s="167"/>
      <c r="E58" s="166">
        <v>30.43</v>
      </c>
      <c r="F58" s="166"/>
      <c r="G58" s="166">
        <v>26.64</v>
      </c>
      <c r="H58" s="165">
        <v>3.11</v>
      </c>
      <c r="I58" s="165">
        <v>0.7</v>
      </c>
      <c r="J58" s="164"/>
      <c r="K58" s="163">
        <v>3793.21</v>
      </c>
      <c r="M58" s="5">
        <f t="shared" si="9"/>
        <v>10.143333333333333</v>
      </c>
      <c r="N58" s="5">
        <f t="shared" si="10"/>
        <v>8.8800000000000008</v>
      </c>
      <c r="O58" s="8">
        <f t="shared" si="11"/>
        <v>20.293333333333333</v>
      </c>
      <c r="P58" s="156">
        <f t="shared" si="12"/>
        <v>953.47333333333324</v>
      </c>
      <c r="Q58" s="156">
        <f t="shared" si="13"/>
        <v>834.72</v>
      </c>
      <c r="R58" s="156">
        <f t="shared" si="14"/>
        <v>0</v>
      </c>
      <c r="S58" s="156">
        <f t="shared" si="15"/>
        <v>119.38</v>
      </c>
      <c r="T58" s="156">
        <f t="shared" si="16"/>
        <v>1907.5733333333333</v>
      </c>
      <c r="U58" s="155">
        <f t="shared" si="17"/>
        <v>1.1885391333333335</v>
      </c>
    </row>
    <row r="59" spans="1:21" ht="25.9" customHeight="1" x14ac:dyDescent="0.2">
      <c r="A59" s="153"/>
      <c r="B59" s="177" t="s">
        <v>196</v>
      </c>
      <c r="C59" s="167" t="s">
        <v>289</v>
      </c>
      <c r="D59" s="167"/>
      <c r="E59" s="166">
        <v>18.59</v>
      </c>
      <c r="F59" s="166"/>
      <c r="G59" s="166">
        <v>15.9</v>
      </c>
      <c r="H59" s="165">
        <v>2.2599999999999998</v>
      </c>
      <c r="I59" s="165">
        <v>1.83</v>
      </c>
      <c r="J59" s="164"/>
      <c r="K59" s="163">
        <v>2258.09</v>
      </c>
      <c r="M59" s="5">
        <f t="shared" si="9"/>
        <v>6.1966666666666663</v>
      </c>
      <c r="N59" s="5">
        <f t="shared" si="10"/>
        <v>5.3</v>
      </c>
      <c r="O59" s="8">
        <f t="shared" si="11"/>
        <v>12.86</v>
      </c>
      <c r="P59" s="156">
        <f t="shared" si="12"/>
        <v>582.48666666666668</v>
      </c>
      <c r="Q59" s="156">
        <f t="shared" si="13"/>
        <v>498.20000000000005</v>
      </c>
      <c r="R59" s="156">
        <f t="shared" si="14"/>
        <v>0</v>
      </c>
      <c r="S59" s="156">
        <f t="shared" si="15"/>
        <v>128.15333333333334</v>
      </c>
      <c r="T59" s="156">
        <f t="shared" si="16"/>
        <v>1208.8400000000001</v>
      </c>
      <c r="U59" s="155">
        <f t="shared" si="17"/>
        <v>0.70753486666666665</v>
      </c>
    </row>
    <row r="60" spans="1:21" ht="25.9" customHeight="1" thickBot="1" x14ac:dyDescent="0.25">
      <c r="A60" s="153"/>
      <c r="B60" s="176" t="s">
        <v>194</v>
      </c>
      <c r="C60" s="161" t="s">
        <v>288</v>
      </c>
      <c r="D60" s="161"/>
      <c r="E60" s="160">
        <v>23.69</v>
      </c>
      <c r="F60" s="160"/>
      <c r="G60" s="160">
        <v>19.54</v>
      </c>
      <c r="H60" s="159">
        <v>2.54</v>
      </c>
      <c r="I60" s="159">
        <v>1.43</v>
      </c>
      <c r="J60" s="158"/>
      <c r="K60" s="157">
        <v>2939.7</v>
      </c>
      <c r="M60" s="5">
        <f t="shared" si="9"/>
        <v>7.8966666666666674</v>
      </c>
      <c r="N60" s="5">
        <f t="shared" si="10"/>
        <v>6.5133333333333328</v>
      </c>
      <c r="O60" s="8">
        <f t="shared" si="11"/>
        <v>15.733333333333334</v>
      </c>
      <c r="P60" s="156">
        <f t="shared" si="12"/>
        <v>742.28666666666675</v>
      </c>
      <c r="Q60" s="156">
        <f t="shared" si="13"/>
        <v>612.25333333333333</v>
      </c>
      <c r="R60" s="156">
        <f t="shared" si="14"/>
        <v>0</v>
      </c>
      <c r="S60" s="156">
        <f t="shared" si="15"/>
        <v>124.39333333333333</v>
      </c>
      <c r="T60" s="156">
        <f t="shared" si="16"/>
        <v>1478.9333333333334</v>
      </c>
      <c r="U60" s="155">
        <f t="shared" si="17"/>
        <v>0.92110599999999998</v>
      </c>
    </row>
    <row r="61" spans="1:21" ht="25.9" customHeight="1" x14ac:dyDescent="0.2">
      <c r="A61" s="153"/>
      <c r="B61" s="175" t="s">
        <v>193</v>
      </c>
      <c r="C61" s="174" t="s">
        <v>287</v>
      </c>
      <c r="D61" s="174"/>
      <c r="E61" s="173">
        <v>19.57</v>
      </c>
      <c r="F61" s="173"/>
      <c r="G61" s="173">
        <v>16.43</v>
      </c>
      <c r="H61" s="172">
        <v>1.94</v>
      </c>
      <c r="I61" s="172">
        <v>0.67</v>
      </c>
      <c r="J61" s="171"/>
      <c r="K61" s="170">
        <v>2505.04</v>
      </c>
      <c r="M61" s="5">
        <f t="shared" si="9"/>
        <v>6.5233333333333334</v>
      </c>
      <c r="N61" s="5">
        <f t="shared" si="10"/>
        <v>5.4766666666666666</v>
      </c>
      <c r="O61" s="8">
        <f t="shared" si="11"/>
        <v>12.87</v>
      </c>
      <c r="P61" s="156">
        <f t="shared" si="12"/>
        <v>613.19333333333338</v>
      </c>
      <c r="Q61" s="156">
        <f t="shared" si="13"/>
        <v>514.80666666666662</v>
      </c>
      <c r="R61" s="156">
        <f t="shared" si="14"/>
        <v>0</v>
      </c>
      <c r="S61" s="156">
        <f t="shared" si="15"/>
        <v>81.78</v>
      </c>
      <c r="T61" s="156">
        <f t="shared" si="16"/>
        <v>1209.78</v>
      </c>
      <c r="U61" s="155">
        <f t="shared" si="17"/>
        <v>0.78491253333333333</v>
      </c>
    </row>
    <row r="62" spans="1:21" ht="25.9" customHeight="1" x14ac:dyDescent="0.2">
      <c r="A62" s="153"/>
      <c r="B62" s="180" t="s">
        <v>192</v>
      </c>
      <c r="C62" s="167" t="s">
        <v>286</v>
      </c>
      <c r="D62" s="167"/>
      <c r="E62" s="166">
        <v>29.71</v>
      </c>
      <c r="F62" s="166"/>
      <c r="G62" s="166">
        <v>27.98</v>
      </c>
      <c r="H62" s="165">
        <v>1.53</v>
      </c>
      <c r="I62" s="165">
        <v>1.1200000000000001</v>
      </c>
      <c r="J62" s="164"/>
      <c r="K62" s="163">
        <v>4887.79</v>
      </c>
      <c r="M62" s="5">
        <f t="shared" si="9"/>
        <v>9.9033333333333342</v>
      </c>
      <c r="N62" s="5">
        <f t="shared" si="10"/>
        <v>9.3266666666666662</v>
      </c>
      <c r="O62" s="8">
        <f t="shared" si="11"/>
        <v>20.113333333333333</v>
      </c>
      <c r="P62" s="156">
        <f t="shared" si="12"/>
        <v>930.9133333333333</v>
      </c>
      <c r="Q62" s="156">
        <f t="shared" si="13"/>
        <v>876.70666666666659</v>
      </c>
      <c r="R62" s="156">
        <f t="shared" si="14"/>
        <v>0</v>
      </c>
      <c r="S62" s="156">
        <f t="shared" si="15"/>
        <v>83.033333333333346</v>
      </c>
      <c r="T62" s="156">
        <f t="shared" si="16"/>
        <v>1890.6533333333332</v>
      </c>
      <c r="U62" s="155">
        <f t="shared" si="17"/>
        <v>1.5315075333333334</v>
      </c>
    </row>
    <row r="63" spans="1:21" ht="25.9" customHeight="1" x14ac:dyDescent="0.2">
      <c r="A63" s="153"/>
      <c r="B63" s="180" t="s">
        <v>191</v>
      </c>
      <c r="C63" s="167" t="s">
        <v>285</v>
      </c>
      <c r="D63" s="167"/>
      <c r="E63" s="166">
        <v>16.829999999999998</v>
      </c>
      <c r="F63" s="166"/>
      <c r="G63" s="166">
        <v>14.63</v>
      </c>
      <c r="H63" s="165">
        <v>1.63</v>
      </c>
      <c r="I63" s="165"/>
      <c r="J63" s="164"/>
      <c r="K63" s="163">
        <v>2163.86</v>
      </c>
      <c r="M63" s="5">
        <f t="shared" si="9"/>
        <v>5.6099999999999994</v>
      </c>
      <c r="N63" s="5">
        <f t="shared" si="10"/>
        <v>4.8766666666666669</v>
      </c>
      <c r="O63" s="8">
        <f t="shared" si="11"/>
        <v>11.030000000000001</v>
      </c>
      <c r="P63" s="156">
        <f t="shared" si="12"/>
        <v>527.33999999999992</v>
      </c>
      <c r="Q63" s="156">
        <f t="shared" si="13"/>
        <v>458.40666666666675</v>
      </c>
      <c r="R63" s="156">
        <f t="shared" si="14"/>
        <v>0</v>
      </c>
      <c r="S63" s="156">
        <f t="shared" si="15"/>
        <v>51.073333333333345</v>
      </c>
      <c r="T63" s="156">
        <f t="shared" si="16"/>
        <v>1036.82</v>
      </c>
      <c r="U63" s="155">
        <f t="shared" si="17"/>
        <v>0.67800946666666673</v>
      </c>
    </row>
    <row r="64" spans="1:21" ht="25.9" customHeight="1" thickBot="1" x14ac:dyDescent="0.25">
      <c r="A64" s="153"/>
      <c r="B64" s="179" t="s">
        <v>190</v>
      </c>
      <c r="C64" s="161" t="s">
        <v>284</v>
      </c>
      <c r="D64" s="161"/>
      <c r="E64" s="160">
        <v>29.75</v>
      </c>
      <c r="F64" s="160"/>
      <c r="G64" s="160">
        <v>25.47</v>
      </c>
      <c r="H64" s="159">
        <v>2.2799999999999998</v>
      </c>
      <c r="I64" s="159">
        <v>0.63</v>
      </c>
      <c r="J64" s="158"/>
      <c r="K64" s="157">
        <v>3874.15</v>
      </c>
      <c r="M64" s="5">
        <f t="shared" si="9"/>
        <v>9.9166666666666661</v>
      </c>
      <c r="N64" s="5">
        <f t="shared" si="10"/>
        <v>8.49</v>
      </c>
      <c r="O64" s="8">
        <f t="shared" si="11"/>
        <v>19.376666666666669</v>
      </c>
      <c r="P64" s="156">
        <f t="shared" si="12"/>
        <v>932.16666666666652</v>
      </c>
      <c r="Q64" s="156">
        <f t="shared" si="13"/>
        <v>798.06000000000017</v>
      </c>
      <c r="R64" s="156">
        <f t="shared" si="14"/>
        <v>0</v>
      </c>
      <c r="S64" s="156">
        <f t="shared" si="15"/>
        <v>91.179999999999993</v>
      </c>
      <c r="T64" s="156">
        <f t="shared" si="16"/>
        <v>1821.4066666666668</v>
      </c>
      <c r="U64" s="155">
        <f t="shared" si="17"/>
        <v>1.2139003333333336</v>
      </c>
    </row>
    <row r="65" spans="1:21" ht="25.9" customHeight="1" x14ac:dyDescent="0.2">
      <c r="A65" s="153"/>
      <c r="B65" s="178" t="s">
        <v>189</v>
      </c>
      <c r="C65" s="174" t="s">
        <v>283</v>
      </c>
      <c r="D65" s="174"/>
      <c r="E65" s="173">
        <v>44.06</v>
      </c>
      <c r="F65" s="173"/>
      <c r="G65" s="173">
        <v>24.11</v>
      </c>
      <c r="H65" s="172">
        <v>3.49</v>
      </c>
      <c r="I65" s="172">
        <v>0.89</v>
      </c>
      <c r="J65" s="171"/>
      <c r="K65" s="170">
        <v>6213.56</v>
      </c>
      <c r="M65" s="5">
        <f t="shared" si="9"/>
        <v>14.686666666666667</v>
      </c>
      <c r="N65" s="5">
        <f t="shared" si="10"/>
        <v>8.0366666666666671</v>
      </c>
      <c r="O65" s="8">
        <f t="shared" si="11"/>
        <v>24.183333333333334</v>
      </c>
      <c r="P65" s="156">
        <f t="shared" si="12"/>
        <v>1380.5466666666669</v>
      </c>
      <c r="Q65" s="156">
        <f t="shared" si="13"/>
        <v>755.44666666666672</v>
      </c>
      <c r="R65" s="156">
        <f t="shared" si="14"/>
        <v>0</v>
      </c>
      <c r="S65" s="156">
        <f t="shared" si="15"/>
        <v>137.24</v>
      </c>
      <c r="T65" s="156">
        <f t="shared" si="16"/>
        <v>2273.2333333333336</v>
      </c>
      <c r="U65" s="155">
        <f t="shared" si="17"/>
        <v>1.946915466666667</v>
      </c>
    </row>
    <row r="66" spans="1:21" ht="25.9" customHeight="1" x14ac:dyDescent="0.2">
      <c r="A66" s="153"/>
      <c r="B66" s="177" t="s">
        <v>185</v>
      </c>
      <c r="C66" s="167" t="s">
        <v>282</v>
      </c>
      <c r="D66" s="167"/>
      <c r="E66" s="166">
        <v>23.89</v>
      </c>
      <c r="F66" s="166"/>
      <c r="G66" s="166">
        <v>41.25</v>
      </c>
      <c r="H66" s="165">
        <v>2.87</v>
      </c>
      <c r="I66" s="165">
        <v>2.99</v>
      </c>
      <c r="J66" s="164"/>
      <c r="K66" s="163">
        <v>2979.91</v>
      </c>
      <c r="M66" s="5">
        <f t="shared" si="9"/>
        <v>7.9633333333333338</v>
      </c>
      <c r="N66" s="5">
        <f t="shared" si="10"/>
        <v>13.75</v>
      </c>
      <c r="O66" s="8">
        <f t="shared" si="11"/>
        <v>23.666666666666668</v>
      </c>
      <c r="P66" s="156">
        <f t="shared" si="12"/>
        <v>748.5533333333334</v>
      </c>
      <c r="Q66" s="156">
        <f t="shared" si="13"/>
        <v>1292.5</v>
      </c>
      <c r="R66" s="156">
        <f t="shared" si="14"/>
        <v>0</v>
      </c>
      <c r="S66" s="156">
        <f t="shared" si="15"/>
        <v>183.61333333333334</v>
      </c>
      <c r="T66" s="156">
        <f t="shared" si="16"/>
        <v>2224.6666666666665</v>
      </c>
      <c r="U66" s="155">
        <f t="shared" si="17"/>
        <v>0.93370513333333327</v>
      </c>
    </row>
    <row r="67" spans="1:21" ht="25.9" customHeight="1" x14ac:dyDescent="0.2">
      <c r="A67" s="153"/>
      <c r="B67" s="177" t="s">
        <v>184</v>
      </c>
      <c r="C67" s="167" t="s">
        <v>281</v>
      </c>
      <c r="D67" s="167"/>
      <c r="E67" s="166">
        <v>26.39</v>
      </c>
      <c r="F67" s="166"/>
      <c r="G67" s="166">
        <v>21.28</v>
      </c>
      <c r="H67" s="165">
        <v>1.87</v>
      </c>
      <c r="I67" s="165">
        <v>0.24</v>
      </c>
      <c r="J67" s="164"/>
      <c r="K67" s="163">
        <v>4426.75</v>
      </c>
      <c r="M67" s="5">
        <f t="shared" si="9"/>
        <v>8.7966666666666669</v>
      </c>
      <c r="N67" s="5">
        <f t="shared" si="10"/>
        <v>7.0933333333333337</v>
      </c>
      <c r="O67" s="8">
        <f t="shared" si="11"/>
        <v>16.593333333333334</v>
      </c>
      <c r="P67" s="156">
        <f t="shared" si="12"/>
        <v>826.88666666666666</v>
      </c>
      <c r="Q67" s="156">
        <f t="shared" si="13"/>
        <v>666.77333333333343</v>
      </c>
      <c r="R67" s="156">
        <f t="shared" si="14"/>
        <v>0</v>
      </c>
      <c r="S67" s="156">
        <f t="shared" si="15"/>
        <v>66.113333333333358</v>
      </c>
      <c r="T67" s="156">
        <f t="shared" si="16"/>
        <v>1559.7733333333335</v>
      </c>
      <c r="U67" s="155">
        <f t="shared" si="17"/>
        <v>1.3870483333333332</v>
      </c>
    </row>
    <row r="68" spans="1:21" ht="25.9" customHeight="1" thickBot="1" x14ac:dyDescent="0.25">
      <c r="A68" s="153"/>
      <c r="B68" s="176" t="s">
        <v>182</v>
      </c>
      <c r="C68" s="161" t="s">
        <v>280</v>
      </c>
      <c r="D68" s="161"/>
      <c r="E68" s="160">
        <v>37.159999999999997</v>
      </c>
      <c r="F68" s="160"/>
      <c r="G68" s="160">
        <v>33.86</v>
      </c>
      <c r="H68" s="159">
        <v>2.21</v>
      </c>
      <c r="I68" s="159">
        <v>0.41</v>
      </c>
      <c r="J68" s="158"/>
      <c r="K68" s="157">
        <v>5620.94</v>
      </c>
      <c r="M68" s="5">
        <f t="shared" si="9"/>
        <v>12.386666666666665</v>
      </c>
      <c r="N68" s="5">
        <f t="shared" si="10"/>
        <v>11.286666666666667</v>
      </c>
      <c r="O68" s="8">
        <f t="shared" si="11"/>
        <v>24.546666666666663</v>
      </c>
      <c r="P68" s="156">
        <f t="shared" si="12"/>
        <v>1164.3466666666666</v>
      </c>
      <c r="Q68" s="156">
        <f t="shared" si="13"/>
        <v>1060.9466666666667</v>
      </c>
      <c r="R68" s="156">
        <f t="shared" si="14"/>
        <v>0</v>
      </c>
      <c r="S68" s="156">
        <f t="shared" si="15"/>
        <v>82.093333333333348</v>
      </c>
      <c r="T68" s="156">
        <f t="shared" si="16"/>
        <v>2307.3866666666663</v>
      </c>
      <c r="U68" s="155">
        <f t="shared" si="17"/>
        <v>1.7612278666666665</v>
      </c>
    </row>
    <row r="69" spans="1:21" ht="25.9" customHeight="1" x14ac:dyDescent="0.2">
      <c r="A69" s="153"/>
      <c r="B69" s="175" t="s">
        <v>181</v>
      </c>
      <c r="C69" s="174" t="s">
        <v>279</v>
      </c>
      <c r="D69" s="174"/>
      <c r="E69" s="173">
        <v>43.79</v>
      </c>
      <c r="F69" s="173"/>
      <c r="G69" s="173">
        <v>45.04</v>
      </c>
      <c r="H69" s="172">
        <v>3.82</v>
      </c>
      <c r="I69" s="172"/>
      <c r="J69" s="171"/>
      <c r="K69" s="170">
        <v>6808.01</v>
      </c>
      <c r="M69" s="5">
        <f t="shared" si="9"/>
        <v>14.596666666666666</v>
      </c>
      <c r="N69" s="5">
        <f t="shared" si="10"/>
        <v>15.013333333333334</v>
      </c>
      <c r="O69" s="8">
        <f t="shared" si="11"/>
        <v>30.883333333333329</v>
      </c>
      <c r="P69" s="156">
        <f t="shared" si="12"/>
        <v>1372.0866666666668</v>
      </c>
      <c r="Q69" s="156">
        <f t="shared" si="13"/>
        <v>1411.2533333333336</v>
      </c>
      <c r="R69" s="156">
        <f t="shared" si="14"/>
        <v>0</v>
      </c>
      <c r="S69" s="156">
        <f t="shared" si="15"/>
        <v>119.69333333333331</v>
      </c>
      <c r="T69" s="156">
        <f t="shared" si="16"/>
        <v>2903.0333333333333</v>
      </c>
      <c r="U69" s="155">
        <f t="shared" si="17"/>
        <v>2.1331764666666668</v>
      </c>
    </row>
    <row r="70" spans="1:21" ht="25.9" customHeight="1" x14ac:dyDescent="0.2">
      <c r="A70" s="153"/>
      <c r="B70" s="169" t="s">
        <v>179</v>
      </c>
      <c r="C70" s="167" t="s">
        <v>278</v>
      </c>
      <c r="D70" s="167"/>
      <c r="E70" s="166">
        <v>33.979999999999997</v>
      </c>
      <c r="F70" s="166"/>
      <c r="G70" s="166">
        <v>29.5</v>
      </c>
      <c r="H70" s="165">
        <v>1.87</v>
      </c>
      <c r="I70" s="165">
        <v>0.9</v>
      </c>
      <c r="J70" s="164"/>
      <c r="K70" s="163">
        <v>5130.4399999999996</v>
      </c>
      <c r="M70" s="5">
        <f t="shared" si="9"/>
        <v>11.326666666666666</v>
      </c>
      <c r="N70" s="5">
        <f t="shared" si="10"/>
        <v>9.8333333333333339</v>
      </c>
      <c r="O70" s="8">
        <f t="shared" si="11"/>
        <v>22.083333333333332</v>
      </c>
      <c r="P70" s="156">
        <f t="shared" si="12"/>
        <v>1064.7066666666665</v>
      </c>
      <c r="Q70" s="156">
        <f t="shared" si="13"/>
        <v>924.33333333333348</v>
      </c>
      <c r="R70" s="156">
        <f t="shared" si="14"/>
        <v>0</v>
      </c>
      <c r="S70" s="156">
        <f t="shared" si="15"/>
        <v>86.793333333333337</v>
      </c>
      <c r="T70" s="156">
        <f t="shared" si="16"/>
        <v>2075.8333333333335</v>
      </c>
      <c r="U70" s="155">
        <f t="shared" si="17"/>
        <v>1.6075378666666666</v>
      </c>
    </row>
    <row r="71" spans="1:21" ht="25.9" customHeight="1" x14ac:dyDescent="0.2">
      <c r="A71" s="153"/>
      <c r="B71" s="168" t="s">
        <v>177</v>
      </c>
      <c r="C71" s="167" t="s">
        <v>277</v>
      </c>
      <c r="D71" s="167"/>
      <c r="E71" s="166">
        <v>31.25</v>
      </c>
      <c r="F71" s="166"/>
      <c r="G71" s="166">
        <v>25.79</v>
      </c>
      <c r="H71" s="165">
        <v>2.61</v>
      </c>
      <c r="I71" s="165">
        <v>0.99</v>
      </c>
      <c r="J71" s="164"/>
      <c r="K71" s="163">
        <v>3927.41</v>
      </c>
      <c r="M71" s="5">
        <f t="shared" si="9"/>
        <v>10.416666666666666</v>
      </c>
      <c r="N71" s="5">
        <f t="shared" si="10"/>
        <v>8.5966666666666658</v>
      </c>
      <c r="O71" s="8">
        <f t="shared" si="11"/>
        <v>20.213333333333335</v>
      </c>
      <c r="P71" s="156">
        <f t="shared" si="12"/>
        <v>979.16666666666663</v>
      </c>
      <c r="Q71" s="156">
        <f t="shared" si="13"/>
        <v>808.08666666666659</v>
      </c>
      <c r="R71" s="156">
        <f t="shared" si="14"/>
        <v>0</v>
      </c>
      <c r="S71" s="156">
        <f t="shared" si="15"/>
        <v>112.8</v>
      </c>
      <c r="T71" s="156">
        <f t="shared" si="16"/>
        <v>1900.0533333333331</v>
      </c>
      <c r="U71" s="155">
        <f t="shared" si="17"/>
        <v>1.2305884666666667</v>
      </c>
    </row>
    <row r="72" spans="1:21" ht="25.9" customHeight="1" thickBot="1" x14ac:dyDescent="0.25">
      <c r="A72" s="153"/>
      <c r="B72" s="162" t="s">
        <v>141</v>
      </c>
      <c r="C72" s="161" t="s">
        <v>276</v>
      </c>
      <c r="D72" s="161"/>
      <c r="E72" s="160">
        <v>24.2</v>
      </c>
      <c r="F72" s="160"/>
      <c r="G72" s="160">
        <v>19.8</v>
      </c>
      <c r="H72" s="159">
        <v>1.19</v>
      </c>
      <c r="I72" s="159">
        <v>0.25</v>
      </c>
      <c r="J72" s="158"/>
      <c r="K72" s="157">
        <v>3458.5</v>
      </c>
      <c r="M72" s="5">
        <f t="shared" si="9"/>
        <v>8.0666666666666664</v>
      </c>
      <c r="N72" s="5">
        <f t="shared" si="10"/>
        <v>6.6000000000000005</v>
      </c>
      <c r="O72" s="8">
        <f t="shared" si="11"/>
        <v>15.146666666666667</v>
      </c>
      <c r="P72" s="156">
        <f t="shared" si="12"/>
        <v>758.26666666666665</v>
      </c>
      <c r="Q72" s="156">
        <f t="shared" si="13"/>
        <v>620.40000000000009</v>
      </c>
      <c r="R72" s="156">
        <f t="shared" si="14"/>
        <v>0</v>
      </c>
      <c r="S72" s="156">
        <f t="shared" si="15"/>
        <v>45.12</v>
      </c>
      <c r="T72" s="156">
        <f t="shared" si="16"/>
        <v>1423.7866666666666</v>
      </c>
      <c r="U72" s="155">
        <f t="shared" si="17"/>
        <v>1.0836633333333332</v>
      </c>
    </row>
    <row r="73" spans="1:21" x14ac:dyDescent="0.2">
      <c r="A73" s="153"/>
      <c r="B73" s="154"/>
    </row>
    <row r="74" spans="1:21" x14ac:dyDescent="0.2">
      <c r="A74" s="153"/>
      <c r="B74" s="154"/>
    </row>
    <row r="75" spans="1:21" x14ac:dyDescent="0.2">
      <c r="A75" s="153"/>
      <c r="B75" s="154"/>
    </row>
    <row r="76" spans="1:21" x14ac:dyDescent="0.2">
      <c r="A76" s="153"/>
      <c r="B76" s="154"/>
    </row>
    <row r="77" spans="1:21" x14ac:dyDescent="0.2">
      <c r="A77" s="153"/>
      <c r="B77" s="154"/>
    </row>
    <row r="78" spans="1:21" x14ac:dyDescent="0.2">
      <c r="A78" s="153"/>
      <c r="B78" s="154"/>
    </row>
    <row r="79" spans="1:21" x14ac:dyDescent="0.2">
      <c r="A79" s="153"/>
      <c r="B79" s="154"/>
    </row>
    <row r="80" spans="1:21" x14ac:dyDescent="0.2">
      <c r="A80" s="153"/>
      <c r="B80" s="154"/>
    </row>
    <row r="81" spans="1:2" x14ac:dyDescent="0.2">
      <c r="A81" s="153"/>
      <c r="B81" s="154"/>
    </row>
    <row r="82" spans="1:2" x14ac:dyDescent="0.2">
      <c r="A82" s="153"/>
      <c r="B82" s="154"/>
    </row>
    <row r="83" spans="1:2" x14ac:dyDescent="0.2">
      <c r="A83" s="153"/>
      <c r="B83" s="154"/>
    </row>
    <row r="84" spans="1:2" x14ac:dyDescent="0.2">
      <c r="A84" s="153"/>
      <c r="B84" s="154"/>
    </row>
    <row r="85" spans="1:2" x14ac:dyDescent="0.2">
      <c r="A85" s="153"/>
      <c r="B85" s="154"/>
    </row>
    <row r="86" spans="1:2" x14ac:dyDescent="0.2">
      <c r="A86" s="153"/>
      <c r="B86" s="154"/>
    </row>
    <row r="87" spans="1:2" x14ac:dyDescent="0.2">
      <c r="A87" s="153"/>
      <c r="B87" s="154"/>
    </row>
    <row r="88" spans="1:2" x14ac:dyDescent="0.2">
      <c r="A88" s="153"/>
      <c r="B88" s="154"/>
    </row>
    <row r="89" spans="1:2" x14ac:dyDescent="0.2">
      <c r="A89" s="153"/>
      <c r="B89" s="154"/>
    </row>
    <row r="90" spans="1:2" x14ac:dyDescent="0.2">
      <c r="A90" s="153"/>
      <c r="B90" s="154"/>
    </row>
    <row r="91" spans="1:2" x14ac:dyDescent="0.2">
      <c r="A91" s="153"/>
      <c r="B91" s="154"/>
    </row>
    <row r="92" spans="1:2" x14ac:dyDescent="0.2">
      <c r="A92" s="153"/>
      <c r="B92" s="154"/>
    </row>
    <row r="93" spans="1:2" x14ac:dyDescent="0.2">
      <c r="A93" s="153"/>
      <c r="B93" s="154"/>
    </row>
    <row r="94" spans="1:2" x14ac:dyDescent="0.2">
      <c r="A94" s="153"/>
      <c r="B94" s="154"/>
    </row>
    <row r="95" spans="1:2" x14ac:dyDescent="0.2">
      <c r="A95" s="153"/>
      <c r="B95" s="154"/>
    </row>
    <row r="96" spans="1:2" x14ac:dyDescent="0.2">
      <c r="A96" s="153"/>
      <c r="B96" s="154"/>
    </row>
    <row r="97" spans="1:2" x14ac:dyDescent="0.2">
      <c r="A97" s="153"/>
      <c r="B97" s="154"/>
    </row>
    <row r="98" spans="1:2" x14ac:dyDescent="0.2">
      <c r="A98" s="153"/>
      <c r="B98" s="154"/>
    </row>
    <row r="99" spans="1:2" x14ac:dyDescent="0.2">
      <c r="A99" s="153"/>
      <c r="B99" s="154"/>
    </row>
    <row r="100" spans="1:2" x14ac:dyDescent="0.2">
      <c r="A100" s="153"/>
      <c r="B100" s="154"/>
    </row>
    <row r="101" spans="1:2" x14ac:dyDescent="0.2">
      <c r="A101" s="153"/>
      <c r="B101" s="154"/>
    </row>
    <row r="102" spans="1:2" x14ac:dyDescent="0.2">
      <c r="A102" s="153"/>
      <c r="B102" s="154"/>
    </row>
    <row r="103" spans="1:2" x14ac:dyDescent="0.2">
      <c r="A103" s="153"/>
      <c r="B103" s="154"/>
    </row>
    <row r="104" spans="1:2" x14ac:dyDescent="0.2">
      <c r="A104" s="153"/>
      <c r="B104" s="154"/>
    </row>
    <row r="105" spans="1:2" x14ac:dyDescent="0.2">
      <c r="A105" s="153"/>
      <c r="B105" s="154"/>
    </row>
    <row r="106" spans="1:2" x14ac:dyDescent="0.2">
      <c r="A106" s="153"/>
      <c r="B106" s="154"/>
    </row>
    <row r="107" spans="1:2" x14ac:dyDescent="0.2">
      <c r="A107" s="153"/>
      <c r="B107" s="154"/>
    </row>
    <row r="108" spans="1:2" x14ac:dyDescent="0.2">
      <c r="A108" s="153"/>
      <c r="B108" s="154"/>
    </row>
    <row r="109" spans="1:2" x14ac:dyDescent="0.2">
      <c r="A109" s="153"/>
      <c r="B109" s="154"/>
    </row>
    <row r="110" spans="1:2" x14ac:dyDescent="0.2">
      <c r="A110" s="153"/>
      <c r="B110" s="154"/>
    </row>
    <row r="111" spans="1:2" x14ac:dyDescent="0.2">
      <c r="A111" s="153"/>
      <c r="B111" s="154"/>
    </row>
    <row r="112" spans="1:2" x14ac:dyDescent="0.2">
      <c r="A112" s="153"/>
      <c r="B112" s="154"/>
    </row>
    <row r="113" spans="1:2" x14ac:dyDescent="0.2">
      <c r="A113" s="153"/>
      <c r="B113" s="154"/>
    </row>
    <row r="114" spans="1:2" x14ac:dyDescent="0.2">
      <c r="A114" s="153"/>
      <c r="B114" s="154"/>
    </row>
    <row r="115" spans="1:2" x14ac:dyDescent="0.2">
      <c r="A115" s="153"/>
      <c r="B115" s="154"/>
    </row>
    <row r="116" spans="1:2" x14ac:dyDescent="0.2">
      <c r="A116" s="153"/>
      <c r="B116" s="154"/>
    </row>
    <row r="117" spans="1:2" x14ac:dyDescent="0.2">
      <c r="A117" s="153"/>
      <c r="B117" s="154"/>
    </row>
    <row r="118" spans="1:2" x14ac:dyDescent="0.2">
      <c r="A118" s="153"/>
      <c r="B118" s="154"/>
    </row>
    <row r="119" spans="1:2" x14ac:dyDescent="0.2">
      <c r="A119" s="153"/>
      <c r="B119" s="154"/>
    </row>
    <row r="120" spans="1:2" x14ac:dyDescent="0.2">
      <c r="A120" s="153"/>
      <c r="B120" s="154"/>
    </row>
    <row r="121" spans="1:2" x14ac:dyDescent="0.2">
      <c r="A121" s="153"/>
      <c r="B121" s="154"/>
    </row>
    <row r="122" spans="1:2" x14ac:dyDescent="0.2">
      <c r="A122" s="153"/>
      <c r="B122" s="154"/>
    </row>
    <row r="123" spans="1:2" x14ac:dyDescent="0.2">
      <c r="A123" s="153"/>
      <c r="B123" s="154"/>
    </row>
    <row r="124" spans="1:2" x14ac:dyDescent="0.2">
      <c r="A124" s="153"/>
      <c r="B124" s="154"/>
    </row>
    <row r="125" spans="1:2" x14ac:dyDescent="0.2">
      <c r="A125" s="153"/>
      <c r="B125" s="154"/>
    </row>
    <row r="126" spans="1:2" x14ac:dyDescent="0.2">
      <c r="A126" s="153"/>
      <c r="B126" s="154"/>
    </row>
    <row r="127" spans="1:2" x14ac:dyDescent="0.2">
      <c r="A127" s="153"/>
      <c r="B127" s="154"/>
    </row>
    <row r="128" spans="1:2" x14ac:dyDescent="0.2">
      <c r="A128" s="153"/>
      <c r="B128" s="154"/>
    </row>
    <row r="129" spans="1:2" x14ac:dyDescent="0.2">
      <c r="A129" s="153"/>
      <c r="B129" s="154"/>
    </row>
    <row r="130" spans="1:2" x14ac:dyDescent="0.2">
      <c r="A130" s="153"/>
      <c r="B130" s="154"/>
    </row>
    <row r="131" spans="1:2" x14ac:dyDescent="0.2">
      <c r="A131" s="153"/>
      <c r="B131" s="154"/>
    </row>
    <row r="132" spans="1:2" x14ac:dyDescent="0.2">
      <c r="A132" s="153"/>
      <c r="B132" s="154"/>
    </row>
    <row r="133" spans="1:2" x14ac:dyDescent="0.2">
      <c r="A133" s="153"/>
      <c r="B133" s="154"/>
    </row>
    <row r="134" spans="1:2" x14ac:dyDescent="0.2">
      <c r="A134" s="153"/>
      <c r="B134" s="154"/>
    </row>
    <row r="135" spans="1:2" x14ac:dyDescent="0.2">
      <c r="A135" s="153"/>
      <c r="B135" s="154"/>
    </row>
    <row r="136" spans="1:2" x14ac:dyDescent="0.2">
      <c r="A136" s="153"/>
      <c r="B136" s="154"/>
    </row>
    <row r="137" spans="1:2" x14ac:dyDescent="0.2">
      <c r="A137" s="153"/>
      <c r="B137" s="154"/>
    </row>
    <row r="138" spans="1:2" x14ac:dyDescent="0.2">
      <c r="A138" s="153"/>
      <c r="B138" s="154"/>
    </row>
    <row r="139" spans="1:2" x14ac:dyDescent="0.2">
      <c r="A139" s="153"/>
      <c r="B139" s="154"/>
    </row>
    <row r="140" spans="1:2" x14ac:dyDescent="0.2">
      <c r="A140" s="153"/>
      <c r="B140" s="154"/>
    </row>
    <row r="141" spans="1:2" x14ac:dyDescent="0.2">
      <c r="A141" s="153"/>
      <c r="B141" s="154"/>
    </row>
    <row r="142" spans="1:2" x14ac:dyDescent="0.2">
      <c r="A142" s="153"/>
      <c r="B142" s="154"/>
    </row>
    <row r="143" spans="1:2" x14ac:dyDescent="0.2">
      <c r="A143" s="153"/>
      <c r="B143" s="154"/>
    </row>
    <row r="144" spans="1:2" x14ac:dyDescent="0.2">
      <c r="A144" s="153"/>
      <c r="B144" s="154"/>
    </row>
    <row r="145" spans="1:2" x14ac:dyDescent="0.2">
      <c r="A145" s="153"/>
      <c r="B145" s="154"/>
    </row>
    <row r="146" spans="1:2" x14ac:dyDescent="0.2">
      <c r="A146" s="153"/>
      <c r="B146" s="154"/>
    </row>
    <row r="147" spans="1:2" x14ac:dyDescent="0.2">
      <c r="A147" s="153"/>
      <c r="B147" s="154"/>
    </row>
    <row r="148" spans="1:2" x14ac:dyDescent="0.2">
      <c r="A148" s="153"/>
      <c r="B148" s="154"/>
    </row>
    <row r="149" spans="1:2" x14ac:dyDescent="0.2">
      <c r="A149" s="153"/>
      <c r="B149" s="154"/>
    </row>
    <row r="150" spans="1:2" x14ac:dyDescent="0.2">
      <c r="A150" s="153"/>
      <c r="B150" s="154"/>
    </row>
    <row r="151" spans="1:2" x14ac:dyDescent="0.2">
      <c r="A151" s="153"/>
    </row>
    <row r="152" spans="1:2" x14ac:dyDescent="0.2">
      <c r="A152" s="153"/>
    </row>
    <row r="153" spans="1:2" x14ac:dyDescent="0.2">
      <c r="A153" s="153"/>
    </row>
    <row r="154" spans="1:2" x14ac:dyDescent="0.2">
      <c r="A154" s="153"/>
    </row>
    <row r="155" spans="1:2" x14ac:dyDescent="0.2">
      <c r="A155" s="153"/>
    </row>
    <row r="156" spans="1:2" x14ac:dyDescent="0.2">
      <c r="A156" s="153"/>
    </row>
    <row r="157" spans="1:2" x14ac:dyDescent="0.2">
      <c r="A157" s="153"/>
    </row>
    <row r="158" spans="1:2" x14ac:dyDescent="0.2">
      <c r="A158" s="153"/>
    </row>
    <row r="159" spans="1:2" x14ac:dyDescent="0.2">
      <c r="A159" s="153"/>
    </row>
    <row r="160" spans="1:2" x14ac:dyDescent="0.2">
      <c r="A160" s="153"/>
    </row>
    <row r="161" spans="1:1" x14ac:dyDescent="0.2">
      <c r="A161" s="153"/>
    </row>
    <row r="162" spans="1:1" x14ac:dyDescent="0.2">
      <c r="A162" s="153"/>
    </row>
    <row r="163" spans="1:1" x14ac:dyDescent="0.2">
      <c r="A163" s="153"/>
    </row>
    <row r="164" spans="1:1" x14ac:dyDescent="0.2">
      <c r="A164" s="153"/>
    </row>
    <row r="165" spans="1:1" x14ac:dyDescent="0.2">
      <c r="A165" s="153"/>
    </row>
    <row r="166" spans="1:1" x14ac:dyDescent="0.2">
      <c r="A166" s="153"/>
    </row>
    <row r="167" spans="1:1" x14ac:dyDescent="0.2">
      <c r="A167" s="153"/>
    </row>
    <row r="168" spans="1:1" x14ac:dyDescent="0.2">
      <c r="A168" s="153"/>
    </row>
    <row r="169" spans="1:1" x14ac:dyDescent="0.2">
      <c r="A169" s="153"/>
    </row>
    <row r="170" spans="1:1" x14ac:dyDescent="0.2">
      <c r="A170" s="153"/>
    </row>
    <row r="171" spans="1:1" x14ac:dyDescent="0.2">
      <c r="A171" s="153"/>
    </row>
    <row r="172" spans="1:1" x14ac:dyDescent="0.2">
      <c r="A172" s="153"/>
    </row>
    <row r="173" spans="1:1" x14ac:dyDescent="0.2">
      <c r="A173" s="153"/>
    </row>
    <row r="174" spans="1:1" x14ac:dyDescent="0.2">
      <c r="A174" s="153"/>
    </row>
    <row r="175" spans="1:1" x14ac:dyDescent="0.2">
      <c r="A175" s="153"/>
    </row>
    <row r="176" spans="1:1" x14ac:dyDescent="0.2">
      <c r="A176" s="153"/>
    </row>
    <row r="177" spans="1:1" x14ac:dyDescent="0.2">
      <c r="A177" s="153"/>
    </row>
    <row r="178" spans="1:1" x14ac:dyDescent="0.2">
      <c r="A178" s="153"/>
    </row>
    <row r="179" spans="1:1" x14ac:dyDescent="0.2">
      <c r="A179" s="153"/>
    </row>
    <row r="180" spans="1:1" x14ac:dyDescent="0.2">
      <c r="A180" s="153"/>
    </row>
    <row r="181" spans="1:1" x14ac:dyDescent="0.2">
      <c r="A181" s="153"/>
    </row>
    <row r="182" spans="1:1" x14ac:dyDescent="0.2">
      <c r="A182" s="153"/>
    </row>
    <row r="183" spans="1:1" x14ac:dyDescent="0.2">
      <c r="A183" s="153"/>
    </row>
    <row r="184" spans="1:1" x14ac:dyDescent="0.2">
      <c r="A184" s="153"/>
    </row>
    <row r="185" spans="1:1" x14ac:dyDescent="0.2">
      <c r="A185" s="153"/>
    </row>
    <row r="186" spans="1:1" x14ac:dyDescent="0.2">
      <c r="A186" s="153"/>
    </row>
    <row r="187" spans="1:1" x14ac:dyDescent="0.2">
      <c r="A187" s="153"/>
    </row>
    <row r="188" spans="1:1" x14ac:dyDescent="0.2">
      <c r="A188" s="153"/>
    </row>
    <row r="189" spans="1:1" x14ac:dyDescent="0.2">
      <c r="A189" s="153"/>
    </row>
    <row r="190" spans="1:1" x14ac:dyDescent="0.2">
      <c r="A190" s="153"/>
    </row>
    <row r="191" spans="1:1" x14ac:dyDescent="0.2">
      <c r="A191" s="153"/>
    </row>
    <row r="192" spans="1:1" x14ac:dyDescent="0.2">
      <c r="A192" s="153"/>
    </row>
    <row r="193" spans="1:1" x14ac:dyDescent="0.2">
      <c r="A193" s="153"/>
    </row>
    <row r="194" spans="1:1" x14ac:dyDescent="0.2">
      <c r="A194" s="153"/>
    </row>
    <row r="195" spans="1:1" x14ac:dyDescent="0.2">
      <c r="A195" s="153"/>
    </row>
    <row r="196" spans="1:1" x14ac:dyDescent="0.2">
      <c r="A196" s="153"/>
    </row>
    <row r="197" spans="1:1" x14ac:dyDescent="0.2">
      <c r="A197" s="153"/>
    </row>
    <row r="198" spans="1:1" x14ac:dyDescent="0.2">
      <c r="A198" s="153"/>
    </row>
    <row r="199" spans="1:1" x14ac:dyDescent="0.2">
      <c r="A199" s="153"/>
    </row>
    <row r="200" spans="1:1" x14ac:dyDescent="0.2">
      <c r="A200" s="153"/>
    </row>
    <row r="201" spans="1:1" x14ac:dyDescent="0.2">
      <c r="A201" s="153"/>
    </row>
    <row r="202" spans="1:1" x14ac:dyDescent="0.2">
      <c r="A202" s="153"/>
    </row>
    <row r="203" spans="1:1" x14ac:dyDescent="0.2">
      <c r="A203" s="153"/>
    </row>
    <row r="204" spans="1:1" x14ac:dyDescent="0.2">
      <c r="A204" s="152"/>
    </row>
    <row r="205" spans="1:1" x14ac:dyDescent="0.2">
      <c r="A205" s="152"/>
    </row>
    <row r="206" spans="1:1" x14ac:dyDescent="0.2">
      <c r="A206" s="152"/>
    </row>
    <row r="207" spans="1:1" x14ac:dyDescent="0.2">
      <c r="A207" s="152"/>
    </row>
    <row r="208" spans="1:1" x14ac:dyDescent="0.2">
      <c r="A208" s="152"/>
    </row>
    <row r="209" spans="1:1" x14ac:dyDescent="0.2">
      <c r="A209" s="152"/>
    </row>
    <row r="210" spans="1:1" x14ac:dyDescent="0.2">
      <c r="A210" s="152"/>
    </row>
    <row r="211" spans="1:1" x14ac:dyDescent="0.2">
      <c r="A211" s="152"/>
    </row>
    <row r="212" spans="1:1" x14ac:dyDescent="0.2">
      <c r="A212" s="152"/>
    </row>
    <row r="213" spans="1:1" x14ac:dyDescent="0.2">
      <c r="A213" s="152"/>
    </row>
    <row r="214" spans="1:1" x14ac:dyDescent="0.2">
      <c r="A214" s="152"/>
    </row>
    <row r="215" spans="1:1" x14ac:dyDescent="0.2">
      <c r="A215" s="152"/>
    </row>
    <row r="216" spans="1:1" x14ac:dyDescent="0.2">
      <c r="A216" s="152"/>
    </row>
    <row r="217" spans="1:1" x14ac:dyDescent="0.2">
      <c r="A217" s="152"/>
    </row>
    <row r="218" spans="1:1" x14ac:dyDescent="0.2">
      <c r="A218" s="152"/>
    </row>
    <row r="219" spans="1:1" x14ac:dyDescent="0.2">
      <c r="A219" s="152"/>
    </row>
    <row r="220" spans="1:1" x14ac:dyDescent="0.2">
      <c r="A220" s="152"/>
    </row>
  </sheetData>
  <pageMargins left="0.25" right="0.25" top="0.5" bottom="0.5" header="0" footer="0"/>
  <pageSetup fitToHeight="3" orientation="portrait" r:id="rId1"/>
  <headerFooter>
    <oddFooter>&amp;R&amp;Z&amp;F    &amp;A    &amp;P of &amp;N</oddFooter>
  </headerFooter>
  <rowBreaks count="2" manualBreakCount="2">
    <brk id="28" max="10" man="1"/>
    <brk id="52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C9E46-0A81-4BD5-9876-8FEBDDA13EC8}">
  <dimension ref="A1:BJ969"/>
  <sheetViews>
    <sheetView topLeftCell="AM900" zoomScale="50" zoomScaleNormal="50" zoomScaleSheetLayoutView="40" workbookViewId="0">
      <selection activeCell="BF10" sqref="BF10:BJ955"/>
    </sheetView>
  </sheetViews>
  <sheetFormatPr defaultRowHeight="15" x14ac:dyDescent="0.2"/>
  <cols>
    <col min="1" max="1" width="6.140625" style="5" customWidth="1"/>
    <col min="2" max="2" width="16.42578125" style="10" customWidth="1"/>
    <col min="3" max="3" width="9" style="5" customWidth="1"/>
    <col min="4" max="4" width="12.7109375" style="9" customWidth="1"/>
    <col min="5" max="7" width="12.7109375" style="8" customWidth="1"/>
    <col min="8" max="8" width="11.7109375" style="7" customWidth="1"/>
    <col min="9" max="11" width="10.7109375" style="5" customWidth="1"/>
    <col min="12" max="12" width="4.28515625" style="5" customWidth="1"/>
    <col min="13" max="13" width="25.7109375" style="6" customWidth="1"/>
    <col min="14" max="14" width="4.28515625" style="5" customWidth="1"/>
    <col min="15" max="15" width="25.7109375" style="6" customWidth="1"/>
    <col min="16" max="16" width="4.28515625" style="5" customWidth="1"/>
    <col min="17" max="17" width="25.7109375" style="6" customWidth="1"/>
    <col min="18" max="18" width="4.28515625" style="5" customWidth="1"/>
    <col min="19" max="19" width="18.7109375" style="6" customWidth="1"/>
    <col min="20" max="20" width="4.28515625" style="5" customWidth="1"/>
    <col min="21" max="21" width="18.7109375" style="6" customWidth="1"/>
    <col min="22" max="22" width="4.28515625" style="5" customWidth="1"/>
    <col min="23" max="23" width="18.7109375" style="6" customWidth="1"/>
    <col min="24" max="24" width="4.28515625" style="5" customWidth="1"/>
    <col min="25" max="25" width="18.7109375" style="6" customWidth="1"/>
    <col min="26" max="26" width="4.28515625" style="5" customWidth="1"/>
    <col min="27" max="27" width="18.7109375" style="6" customWidth="1"/>
    <col min="28" max="28" width="8.140625" style="5" customWidth="1"/>
    <col min="29" max="29" width="9.28515625" style="6" customWidth="1"/>
    <col min="30" max="30" width="34.5703125" style="6" customWidth="1"/>
    <col min="31" max="31" width="10.140625" style="6" customWidth="1"/>
    <col min="32" max="32" width="11.42578125" style="5" customWidth="1"/>
    <col min="33" max="33" width="12.140625" style="5" customWidth="1"/>
    <col min="34" max="34" width="12.7109375" style="5" customWidth="1"/>
    <col min="35" max="35" width="22.42578125" style="5" customWidth="1"/>
    <col min="36" max="49" width="13.7109375" style="5" customWidth="1"/>
    <col min="50" max="54" width="13.85546875" style="5" customWidth="1"/>
    <col min="55" max="16384" width="9.140625" style="5"/>
  </cols>
  <sheetData>
    <row r="1" spans="1:62" ht="31.9" customHeight="1" x14ac:dyDescent="0.4">
      <c r="B1" s="150">
        <v>2017</v>
      </c>
      <c r="C1" s="150" t="s">
        <v>275</v>
      </c>
      <c r="D1" s="149" t="s">
        <v>274</v>
      </c>
      <c r="E1" s="148"/>
      <c r="F1" s="147" t="s">
        <v>273</v>
      </c>
      <c r="H1" s="8"/>
      <c r="I1" s="7"/>
      <c r="M1" s="5"/>
      <c r="N1" s="6"/>
      <c r="O1" s="5"/>
      <c r="P1" s="6"/>
      <c r="Q1" s="5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6"/>
      <c r="AC1" s="5"/>
      <c r="AF1" s="6"/>
    </row>
    <row r="2" spans="1:62" ht="22.15" customHeight="1" x14ac:dyDescent="0.25">
      <c r="B2" s="146" t="s">
        <v>272</v>
      </c>
      <c r="G2" s="145" t="s">
        <v>271</v>
      </c>
      <c r="H2" s="144" t="s">
        <v>879</v>
      </c>
      <c r="I2" s="142"/>
      <c r="J2" s="142"/>
      <c r="K2" s="142"/>
      <c r="L2" s="142"/>
      <c r="M2" s="143"/>
      <c r="N2" s="142"/>
      <c r="O2" s="143"/>
      <c r="P2" s="142"/>
      <c r="R2" s="138"/>
      <c r="S2" s="138"/>
      <c r="T2" s="138"/>
      <c r="U2" s="138"/>
      <c r="V2" s="138"/>
      <c r="W2" s="138"/>
      <c r="X2" s="138"/>
      <c r="Y2" s="138"/>
      <c r="Z2" s="138"/>
      <c r="AA2" s="138"/>
    </row>
    <row r="3" spans="1:62" ht="6.6" customHeight="1" x14ac:dyDescent="0.3">
      <c r="B3" s="9"/>
      <c r="R3" s="138"/>
      <c r="S3" s="138"/>
      <c r="T3" s="138"/>
      <c r="U3" s="138"/>
      <c r="V3" s="138"/>
      <c r="W3" s="138"/>
      <c r="X3" s="138"/>
      <c r="Y3" s="138"/>
      <c r="Z3" s="138"/>
      <c r="AA3" s="138"/>
      <c r="AD3" s="129"/>
      <c r="AE3" s="129"/>
      <c r="AF3" s="141"/>
      <c r="AG3" s="129"/>
      <c r="AH3" s="129"/>
      <c r="AI3" s="129"/>
      <c r="AJ3" s="129"/>
    </row>
    <row r="4" spans="1:62" ht="22.15" customHeight="1" thickBot="1" x14ac:dyDescent="0.3">
      <c r="B4" s="134" t="s">
        <v>269</v>
      </c>
      <c r="C4" s="277" t="s">
        <v>878</v>
      </c>
      <c r="D4" s="278"/>
      <c r="G4" s="135"/>
      <c r="H4" s="134"/>
      <c r="M4" s="130"/>
      <c r="N4" s="130"/>
      <c r="O4" s="130"/>
      <c r="P4" s="130"/>
      <c r="Q4" s="130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0"/>
      <c r="AC4" s="130"/>
    </row>
    <row r="5" spans="1:62" ht="22.15" customHeight="1" thickTop="1" x14ac:dyDescent="0.35">
      <c r="B5" s="134" t="s">
        <v>266</v>
      </c>
      <c r="C5" s="137">
        <v>192</v>
      </c>
      <c r="D5" s="136"/>
      <c r="E5" s="135"/>
      <c r="F5" s="135"/>
      <c r="G5" s="135"/>
      <c r="H5" s="282" t="s">
        <v>265</v>
      </c>
      <c r="I5" s="283"/>
      <c r="J5" s="283"/>
      <c r="K5" s="283"/>
      <c r="L5" s="283"/>
      <c r="M5" s="283"/>
      <c r="N5" s="297" t="s">
        <v>535</v>
      </c>
      <c r="O5" s="298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M5" s="128"/>
      <c r="AN5" s="128"/>
      <c r="BF5" s="5" t="s">
        <v>4</v>
      </c>
      <c r="BG5" s="5">
        <v>3</v>
      </c>
    </row>
    <row r="6" spans="1:62" ht="22.15" customHeight="1" x14ac:dyDescent="0.35">
      <c r="B6" s="134" t="s">
        <v>264</v>
      </c>
      <c r="C6" s="7">
        <v>800</v>
      </c>
      <c r="H6" s="285" t="s">
        <v>262</v>
      </c>
      <c r="I6" s="286"/>
      <c r="J6" s="286"/>
      <c r="K6" s="286"/>
      <c r="L6" s="286"/>
      <c r="M6" s="286"/>
      <c r="N6" s="299"/>
      <c r="O6" s="30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M6" s="128"/>
      <c r="AN6" s="128"/>
    </row>
    <row r="7" spans="1:62" ht="22.15" customHeight="1" thickBot="1" x14ac:dyDescent="0.4">
      <c r="B7" s="134" t="s">
        <v>261</v>
      </c>
      <c r="C7" s="7" t="s">
        <v>877</v>
      </c>
      <c r="D7" s="132"/>
      <c r="E7" s="131"/>
      <c r="F7" s="131"/>
      <c r="H7" s="288" t="s">
        <v>259</v>
      </c>
      <c r="I7" s="289"/>
      <c r="J7" s="289"/>
      <c r="K7" s="289"/>
      <c r="L7" s="289"/>
      <c r="M7" s="289"/>
      <c r="N7" s="201" t="s">
        <v>532</v>
      </c>
      <c r="O7" s="20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M7" s="128"/>
      <c r="AN7" s="128"/>
    </row>
    <row r="8" spans="1:62" ht="11.45" customHeight="1" thickTop="1" thickBot="1" x14ac:dyDescent="0.35">
      <c r="B8" s="129"/>
      <c r="AK8" s="128"/>
      <c r="AL8" s="128"/>
    </row>
    <row r="9" spans="1:62" ht="90.6" customHeight="1" thickBot="1" x14ac:dyDescent="0.35">
      <c r="B9" s="105" t="s">
        <v>174</v>
      </c>
      <c r="C9" s="95" t="s">
        <v>173</v>
      </c>
      <c r="D9" s="100" t="s">
        <v>172</v>
      </c>
      <c r="E9" s="104" t="s">
        <v>171</v>
      </c>
      <c r="F9" s="103"/>
      <c r="G9" s="102"/>
      <c r="H9" s="101" t="s">
        <v>170</v>
      </c>
      <c r="I9" s="100" t="s">
        <v>96</v>
      </c>
      <c r="J9" s="100" t="s">
        <v>169</v>
      </c>
      <c r="K9" s="100" t="s">
        <v>97</v>
      </c>
      <c r="L9" s="256" t="s">
        <v>168</v>
      </c>
      <c r="M9" s="262"/>
      <c r="N9" s="256" t="s">
        <v>167</v>
      </c>
      <c r="O9" s="262"/>
      <c r="P9" s="256" t="s">
        <v>167</v>
      </c>
      <c r="Q9" s="257"/>
      <c r="R9" s="256" t="s">
        <v>167</v>
      </c>
      <c r="S9" s="257"/>
      <c r="T9" s="256" t="s">
        <v>167</v>
      </c>
      <c r="U9" s="257"/>
      <c r="V9" s="256" t="s">
        <v>167</v>
      </c>
      <c r="W9" s="257"/>
      <c r="X9" s="256" t="s">
        <v>167</v>
      </c>
      <c r="Y9" s="257"/>
      <c r="Z9" s="256" t="s">
        <v>167</v>
      </c>
      <c r="AA9" s="257"/>
      <c r="AB9" s="261" t="s">
        <v>166</v>
      </c>
      <c r="AC9" s="257"/>
      <c r="AD9" s="101" t="s">
        <v>165</v>
      </c>
      <c r="AE9" s="101" t="s">
        <v>164</v>
      </c>
      <c r="AF9" s="100" t="s">
        <v>163</v>
      </c>
      <c r="AG9" s="100" t="s">
        <v>162</v>
      </c>
      <c r="AH9" s="99" t="s">
        <v>161</v>
      </c>
      <c r="AI9" s="98"/>
      <c r="AJ9" s="96" t="s">
        <v>160</v>
      </c>
      <c r="AK9" s="95" t="s">
        <v>159</v>
      </c>
      <c r="AL9" s="94" t="s">
        <v>158</v>
      </c>
      <c r="AM9" s="96" t="s">
        <v>157</v>
      </c>
      <c r="AN9" s="95" t="s">
        <v>156</v>
      </c>
      <c r="AO9" s="94" t="s">
        <v>155</v>
      </c>
      <c r="AP9" s="96" t="s">
        <v>154</v>
      </c>
      <c r="AQ9" s="95" t="s">
        <v>153</v>
      </c>
      <c r="AR9" s="97" t="s">
        <v>152</v>
      </c>
      <c r="AS9" s="96" t="s">
        <v>151</v>
      </c>
      <c r="AT9" s="95" t="s">
        <v>150</v>
      </c>
      <c r="AU9" s="94" t="s">
        <v>149</v>
      </c>
      <c r="AV9" s="96" t="s">
        <v>148</v>
      </c>
      <c r="AW9" s="95" t="s">
        <v>147</v>
      </c>
      <c r="AX9" s="94" t="s">
        <v>146</v>
      </c>
      <c r="AY9" s="93" t="s">
        <v>145</v>
      </c>
      <c r="AZ9" s="92" t="s">
        <v>144</v>
      </c>
      <c r="BA9" s="92" t="s">
        <v>143</v>
      </c>
      <c r="BB9" s="91" t="s">
        <v>142</v>
      </c>
    </row>
    <row r="10" spans="1:62" ht="47.45" customHeight="1" thickBot="1" x14ac:dyDescent="0.3">
      <c r="B10" s="90" t="s">
        <v>258</v>
      </c>
      <c r="C10" s="89"/>
      <c r="D10" s="127">
        <v>195</v>
      </c>
      <c r="E10" s="258"/>
      <c r="F10" s="259"/>
      <c r="G10" s="260"/>
      <c r="H10" s="87" t="s">
        <v>140</v>
      </c>
      <c r="I10" s="86"/>
      <c r="J10" s="86"/>
      <c r="K10" s="85"/>
      <c r="L10" s="84"/>
      <c r="M10" s="81"/>
      <c r="N10" s="84"/>
      <c r="O10" s="81"/>
      <c r="P10" s="84"/>
      <c r="Q10" s="81"/>
      <c r="R10" s="84"/>
      <c r="S10" s="81"/>
      <c r="T10" s="84"/>
      <c r="U10" s="81"/>
      <c r="V10" s="84"/>
      <c r="W10" s="81"/>
      <c r="X10" s="84"/>
      <c r="Y10" s="81"/>
      <c r="Z10" s="84"/>
      <c r="AA10" s="83"/>
      <c r="AB10" s="82" t="s">
        <v>139</v>
      </c>
      <c r="AC10" s="81"/>
      <c r="AD10" s="81"/>
      <c r="AE10" s="81"/>
      <c r="AF10" s="80"/>
      <c r="AG10" s="80"/>
      <c r="AH10" s="60"/>
      <c r="AI10" s="59" t="s">
        <v>138</v>
      </c>
      <c r="AJ10" s="78">
        <f t="shared" ref="AJ10:BB10" si="0">SUM(AJ12:AJ23)</f>
        <v>65</v>
      </c>
      <c r="AK10" s="77">
        <f t="shared" si="0"/>
        <v>0</v>
      </c>
      <c r="AL10" s="76">
        <f t="shared" si="0"/>
        <v>0</v>
      </c>
      <c r="AM10" s="78">
        <f t="shared" si="0"/>
        <v>30</v>
      </c>
      <c r="AN10" s="77">
        <f t="shared" si="0"/>
        <v>4</v>
      </c>
      <c r="AO10" s="76">
        <f t="shared" si="0"/>
        <v>0</v>
      </c>
      <c r="AP10" s="78">
        <f t="shared" si="0"/>
        <v>2</v>
      </c>
      <c r="AQ10" s="77">
        <f t="shared" si="0"/>
        <v>0</v>
      </c>
      <c r="AR10" s="76">
        <f t="shared" si="0"/>
        <v>0</v>
      </c>
      <c r="AS10" s="78">
        <f t="shared" si="0"/>
        <v>14</v>
      </c>
      <c r="AT10" s="77">
        <f t="shared" si="0"/>
        <v>0</v>
      </c>
      <c r="AU10" s="76">
        <f t="shared" si="0"/>
        <v>0</v>
      </c>
      <c r="AV10" s="78">
        <f t="shared" si="0"/>
        <v>0</v>
      </c>
      <c r="AW10" s="77">
        <f t="shared" si="0"/>
        <v>0</v>
      </c>
      <c r="AX10" s="76">
        <f t="shared" si="0"/>
        <v>0</v>
      </c>
      <c r="AY10" s="75">
        <f t="shared" si="0"/>
        <v>0</v>
      </c>
      <c r="AZ10" s="74">
        <f t="shared" si="0"/>
        <v>0</v>
      </c>
      <c r="BA10" s="74">
        <f t="shared" si="0"/>
        <v>2</v>
      </c>
      <c r="BB10" s="73">
        <f t="shared" si="0"/>
        <v>0</v>
      </c>
      <c r="BC10" s="72" t="s">
        <v>137</v>
      </c>
      <c r="BF10" s="5">
        <f>SUM(AJ10:AL10)/$BG$5</f>
        <v>21.666666666666668</v>
      </c>
      <c r="BG10" s="5">
        <f>SUM(AM10:AO10,AY10)/$BG$5</f>
        <v>11.333333333333334</v>
      </c>
      <c r="BH10" s="5">
        <f>SUM(AP10:AR10,AZ10)/$BG$5</f>
        <v>0.66666666666666663</v>
      </c>
      <c r="BI10" s="5">
        <f>SUM(AS10:AU10,BA10)/$BG$5</f>
        <v>5.333333333333333</v>
      </c>
      <c r="BJ10" s="5">
        <f>SUM(AV10:AX10,BB10)/$BG$5</f>
        <v>0</v>
      </c>
    </row>
    <row r="11" spans="1:62" ht="47.45" customHeight="1" thickBot="1" x14ac:dyDescent="0.3">
      <c r="B11" s="71"/>
      <c r="C11" s="70"/>
      <c r="D11" s="69"/>
      <c r="E11" s="68"/>
      <c r="F11" s="68"/>
      <c r="G11" s="67"/>
      <c r="H11" s="66"/>
      <c r="I11" s="64"/>
      <c r="J11" s="64"/>
      <c r="K11" s="65"/>
      <c r="L11" s="64"/>
      <c r="M11" s="62"/>
      <c r="N11" s="64"/>
      <c r="O11" s="62"/>
      <c r="P11" s="64"/>
      <c r="Q11" s="62"/>
      <c r="R11" s="64"/>
      <c r="S11" s="62"/>
      <c r="T11" s="64"/>
      <c r="U11" s="62"/>
      <c r="V11" s="64"/>
      <c r="W11" s="62"/>
      <c r="X11" s="64"/>
      <c r="Y11" s="62"/>
      <c r="Z11" s="64"/>
      <c r="AA11" s="62"/>
      <c r="AB11" s="63"/>
      <c r="AC11" s="62"/>
      <c r="AD11" s="62"/>
      <c r="AE11" s="62"/>
      <c r="AF11" s="61"/>
      <c r="AG11" s="61"/>
      <c r="AH11" s="126"/>
      <c r="AI11" s="59" t="s">
        <v>136</v>
      </c>
      <c r="AJ11" s="58">
        <f t="shared" ref="AJ11:BB11" si="1">AJ10/3</f>
        <v>21.666666666666668</v>
      </c>
      <c r="AK11" s="57">
        <f t="shared" si="1"/>
        <v>0</v>
      </c>
      <c r="AL11" s="56">
        <f t="shared" si="1"/>
        <v>0</v>
      </c>
      <c r="AM11" s="58">
        <f t="shared" si="1"/>
        <v>10</v>
      </c>
      <c r="AN11" s="57">
        <f t="shared" si="1"/>
        <v>1.3333333333333333</v>
      </c>
      <c r="AO11" s="56">
        <f t="shared" si="1"/>
        <v>0</v>
      </c>
      <c r="AP11" s="58">
        <f t="shared" si="1"/>
        <v>0.66666666666666663</v>
      </c>
      <c r="AQ11" s="57">
        <f t="shared" si="1"/>
        <v>0</v>
      </c>
      <c r="AR11" s="56">
        <f t="shared" si="1"/>
        <v>0</v>
      </c>
      <c r="AS11" s="58">
        <f t="shared" si="1"/>
        <v>4.666666666666667</v>
      </c>
      <c r="AT11" s="57">
        <f t="shared" si="1"/>
        <v>0</v>
      </c>
      <c r="AU11" s="56">
        <f t="shared" si="1"/>
        <v>0</v>
      </c>
      <c r="AV11" s="58">
        <f t="shared" si="1"/>
        <v>0</v>
      </c>
      <c r="AW11" s="57">
        <f t="shared" si="1"/>
        <v>0</v>
      </c>
      <c r="AX11" s="56">
        <f t="shared" si="1"/>
        <v>0</v>
      </c>
      <c r="AY11" s="55">
        <f t="shared" si="1"/>
        <v>0</v>
      </c>
      <c r="AZ11" s="54">
        <f t="shared" si="1"/>
        <v>0</v>
      </c>
      <c r="BA11" s="54">
        <f t="shared" si="1"/>
        <v>0.66666666666666663</v>
      </c>
      <c r="BB11" s="53">
        <f t="shared" si="1"/>
        <v>0</v>
      </c>
      <c r="BC11" s="52" t="s">
        <v>135</v>
      </c>
    </row>
    <row r="12" spans="1:62" ht="28.15" customHeight="1" x14ac:dyDescent="0.4">
      <c r="A12" s="125"/>
      <c r="B12" s="30"/>
      <c r="C12" s="242">
        <v>1</v>
      </c>
      <c r="D12" s="124"/>
      <c r="E12" s="123"/>
      <c r="F12" s="123"/>
      <c r="G12" s="122"/>
      <c r="H12" s="223" t="s">
        <v>183</v>
      </c>
      <c r="I12" s="246">
        <v>59</v>
      </c>
      <c r="J12" s="246">
        <v>22</v>
      </c>
      <c r="K12" s="246">
        <v>7</v>
      </c>
      <c r="L12" s="41" t="s">
        <v>133</v>
      </c>
      <c r="M12" s="40" t="s">
        <v>399</v>
      </c>
      <c r="N12" s="41" t="s">
        <v>131</v>
      </c>
      <c r="O12" s="40" t="s">
        <v>132</v>
      </c>
      <c r="P12" s="41" t="s">
        <v>130</v>
      </c>
      <c r="Q12" s="40" t="s">
        <v>435</v>
      </c>
      <c r="R12" s="41" t="s">
        <v>129</v>
      </c>
      <c r="S12" s="40" t="s">
        <v>104</v>
      </c>
      <c r="T12" s="41" t="s">
        <v>128</v>
      </c>
      <c r="U12" s="40"/>
      <c r="V12" s="41" t="s">
        <v>127</v>
      </c>
      <c r="W12" s="40"/>
      <c r="X12" s="41" t="s">
        <v>126</v>
      </c>
      <c r="Y12" s="40"/>
      <c r="Z12" s="41" t="s">
        <v>125</v>
      </c>
      <c r="AA12" s="40"/>
      <c r="AB12" s="39"/>
      <c r="AC12" s="40"/>
      <c r="AD12" s="39"/>
      <c r="AE12" s="38" t="s">
        <v>507</v>
      </c>
      <c r="AF12" s="250"/>
      <c r="AG12" s="250" t="s">
        <v>622</v>
      </c>
      <c r="AH12" s="120"/>
      <c r="AI12" s="11"/>
      <c r="AJ12" s="233">
        <f>SUMPRODUCT(LEN($M12:$U15)-LEN(SUBSTITUTE($M12:$U15,"A", "")))</f>
        <v>19</v>
      </c>
      <c r="AK12" s="239">
        <f>SUMPRODUCT(LEN($AD12:$AD15)-LEN(SUBSTITUTE($AD12:$AD15,"A", "")))</f>
        <v>0</v>
      </c>
      <c r="AL12" s="230">
        <f>SUMPRODUCT(LEN($AC12:$AC15)-LEN(SUBSTITUTE($AC12:$AC15,"A", "")))</f>
        <v>0</v>
      </c>
      <c r="AM12" s="233">
        <f>SUMPRODUCT(LEN($M12:$U15)-LEN(SUBSTITUTE($M12:$U15,"S", "")))</f>
        <v>9</v>
      </c>
      <c r="AN12" s="239">
        <f>SUMPRODUCT(LEN($AD12:$AD15)-LEN(SUBSTITUTE($AD12:$AD15,"S", "")))</f>
        <v>0</v>
      </c>
      <c r="AO12" s="230">
        <f>SUMPRODUCT(LEN($AC12:$AC15)-LEN(SUBSTITUTE($AC12:$AC15,"S", "")))</f>
        <v>0</v>
      </c>
      <c r="AP12" s="233">
        <f>SUMPRODUCT(LEN($M12:$U15)-LEN(SUBSTITUTE($M12:$U15,"F", "")))</f>
        <v>1</v>
      </c>
      <c r="AQ12" s="239">
        <f>SUMPRODUCT(LEN($AD12:$AD15)-LEN(SUBSTITUTE($AD12:$AD15,"F", "")))</f>
        <v>0</v>
      </c>
      <c r="AR12" s="230">
        <f>SUMPRODUCT(LEN($AC12:$AC15)-LEN(SUBSTITUTE($AC12:$AC15,"F", "")))</f>
        <v>0</v>
      </c>
      <c r="AS12" s="233">
        <f>SUMPRODUCT(LEN($M12:$U15)-LEN(SUBSTITUTE($M12:$U15,"G", "")))</f>
        <v>6</v>
      </c>
      <c r="AT12" s="239">
        <f>SUMPRODUCT(LEN($AD12:$AD15)-LEN(SUBSTITUTE($AD12:$AD15,"G", "")))</f>
        <v>0</v>
      </c>
      <c r="AU12" s="230">
        <f>SUMPRODUCT(LEN($AC12:$AC15)-LEN(SUBSTITUTE($AC12:$AC15,"G", "")))</f>
        <v>0</v>
      </c>
      <c r="AV12" s="233">
        <f>SUMPRODUCT(LEN($L12:$U15)-LEN(SUBSTITUTE($L12:$U15,"M", "")))</f>
        <v>0</v>
      </c>
      <c r="AW12" s="236">
        <f>SUMPRODUCT(LEN($AD12:$AD15)-LEN(SUBSTITUTE($AD12:$AD15,"M", "")))</f>
        <v>0</v>
      </c>
      <c r="AX12" s="269">
        <f>SUMPRODUCT(LEN($AC12:$AC15)-LEN(SUBSTITUTE($AC12:$AC15,"M", "")))</f>
        <v>0</v>
      </c>
      <c r="AY12" s="291" cm="1">
        <f t="array" ref="AY12">SUMPRODUCT(LEN($AE12:$AE15)-LEN(SUBSTITUTE($AE12:$AE15,"S", "")))</f>
        <v>0</v>
      </c>
      <c r="AZ12" s="227">
        <f>SUMPRODUCT(LEN($AE12:$AE15)-LEN(SUBSTITUTE($AE12:$AE15,"F", "")))</f>
        <v>0</v>
      </c>
      <c r="BA12" s="227">
        <f>SUMPRODUCT(LEN($AE12:$AE15)-LEN(SUBSTITUTE($AE12:$AE15,"G", "")))</f>
        <v>2</v>
      </c>
      <c r="BB12" s="294">
        <f>SUMPRODUCT(LEN($AE12:$AE15)-LEN(SUBSTITUTE($AE12:$AE15,"M", "")))</f>
        <v>0</v>
      </c>
    </row>
    <row r="13" spans="1:62" ht="28.15" customHeight="1" thickBot="1" x14ac:dyDescent="0.25">
      <c r="B13" s="30"/>
      <c r="C13" s="243"/>
      <c r="D13" s="36"/>
      <c r="E13" s="111"/>
      <c r="F13" s="111"/>
      <c r="G13" s="110"/>
      <c r="H13" s="224"/>
      <c r="I13" s="247"/>
      <c r="J13" s="247"/>
      <c r="K13" s="247"/>
      <c r="L13" s="33" t="s">
        <v>123</v>
      </c>
      <c r="M13" s="32" t="s">
        <v>104</v>
      </c>
      <c r="N13" s="33" t="s">
        <v>122</v>
      </c>
      <c r="O13" s="32" t="s">
        <v>444</v>
      </c>
      <c r="P13" s="33" t="s">
        <v>120</v>
      </c>
      <c r="Q13" s="32" t="s">
        <v>188</v>
      </c>
      <c r="R13" s="33" t="s">
        <v>119</v>
      </c>
      <c r="S13" s="32" t="s">
        <v>121</v>
      </c>
      <c r="T13" s="33" t="s">
        <v>118</v>
      </c>
      <c r="U13" s="32"/>
      <c r="V13" s="33" t="s">
        <v>117</v>
      </c>
      <c r="W13" s="32"/>
      <c r="X13" s="33" t="s">
        <v>116</v>
      </c>
      <c r="Y13" s="32"/>
      <c r="Z13" s="33" t="s">
        <v>115</v>
      </c>
      <c r="AA13" s="32"/>
      <c r="AB13" s="31"/>
      <c r="AC13" s="32"/>
      <c r="AD13" s="31"/>
      <c r="AE13" s="23"/>
      <c r="AF13" s="251"/>
      <c r="AG13" s="251"/>
      <c r="AH13" s="119"/>
      <c r="AI13" s="11"/>
      <c r="AJ13" s="265"/>
      <c r="AK13" s="267"/>
      <c r="AL13" s="263"/>
      <c r="AM13" s="265"/>
      <c r="AN13" s="267"/>
      <c r="AO13" s="263"/>
      <c r="AP13" s="265"/>
      <c r="AQ13" s="267"/>
      <c r="AR13" s="263"/>
      <c r="AS13" s="265"/>
      <c r="AT13" s="267"/>
      <c r="AU13" s="263"/>
      <c r="AV13" s="265"/>
      <c r="AW13" s="275"/>
      <c r="AX13" s="270"/>
      <c r="AY13" s="292"/>
      <c r="AZ13" s="228"/>
      <c r="BA13" s="228"/>
      <c r="BB13" s="295"/>
    </row>
    <row r="14" spans="1:62" ht="28.15" customHeight="1" x14ac:dyDescent="0.2">
      <c r="B14" s="30"/>
      <c r="C14" s="244"/>
      <c r="D14" s="29"/>
      <c r="E14" s="109"/>
      <c r="F14" s="109"/>
      <c r="G14" s="108"/>
      <c r="H14" s="225">
        <v>195</v>
      </c>
      <c r="I14" s="248"/>
      <c r="J14" s="248"/>
      <c r="K14" s="248"/>
      <c r="L14" s="26" t="s">
        <v>114</v>
      </c>
      <c r="M14" s="25" t="s">
        <v>614</v>
      </c>
      <c r="N14" s="26" t="s">
        <v>112</v>
      </c>
      <c r="O14" s="25" t="s">
        <v>377</v>
      </c>
      <c r="P14" s="26" t="s">
        <v>111</v>
      </c>
      <c r="Q14" s="25" t="s">
        <v>188</v>
      </c>
      <c r="R14" s="26" t="s">
        <v>110</v>
      </c>
      <c r="S14" s="25" t="s">
        <v>121</v>
      </c>
      <c r="T14" s="26" t="s">
        <v>109</v>
      </c>
      <c r="U14" s="25"/>
      <c r="V14" s="26" t="s">
        <v>108</v>
      </c>
      <c r="W14" s="25"/>
      <c r="X14" s="26" t="s">
        <v>107</v>
      </c>
      <c r="Y14" s="25"/>
      <c r="Z14" s="26" t="s">
        <v>106</v>
      </c>
      <c r="AA14" s="25"/>
      <c r="AB14" s="24"/>
      <c r="AC14" s="25"/>
      <c r="AD14" s="24"/>
      <c r="AE14" s="23"/>
      <c r="AF14" s="251"/>
      <c r="AG14" s="251"/>
      <c r="AH14" s="119"/>
      <c r="AI14" s="11"/>
      <c r="AJ14" s="265"/>
      <c r="AK14" s="267"/>
      <c r="AL14" s="263"/>
      <c r="AM14" s="265"/>
      <c r="AN14" s="267"/>
      <c r="AO14" s="263"/>
      <c r="AP14" s="265"/>
      <c r="AQ14" s="267"/>
      <c r="AR14" s="263"/>
      <c r="AS14" s="265"/>
      <c r="AT14" s="267"/>
      <c r="AU14" s="263"/>
      <c r="AV14" s="265"/>
      <c r="AW14" s="275"/>
      <c r="AX14" s="270"/>
      <c r="AY14" s="292"/>
      <c r="AZ14" s="228"/>
      <c r="BA14" s="228"/>
      <c r="BB14" s="295"/>
    </row>
    <row r="15" spans="1:62" ht="28.15" customHeight="1" thickBot="1" x14ac:dyDescent="0.25">
      <c r="B15" s="30"/>
      <c r="C15" s="253"/>
      <c r="D15" s="51"/>
      <c r="E15" s="115"/>
      <c r="F15" s="115"/>
      <c r="G15" s="114"/>
      <c r="H15" s="226"/>
      <c r="I15" s="254"/>
      <c r="J15" s="254"/>
      <c r="K15" s="254"/>
      <c r="L15" s="48" t="s">
        <v>105</v>
      </c>
      <c r="M15" s="47" t="s">
        <v>614</v>
      </c>
      <c r="N15" s="48" t="s">
        <v>103</v>
      </c>
      <c r="O15" s="47" t="s">
        <v>389</v>
      </c>
      <c r="P15" s="48" t="s">
        <v>102</v>
      </c>
      <c r="Q15" s="47" t="s">
        <v>124</v>
      </c>
      <c r="R15" s="48" t="s">
        <v>101</v>
      </c>
      <c r="S15" s="47"/>
      <c r="T15" s="48">
        <v>20</v>
      </c>
      <c r="U15" s="47"/>
      <c r="V15" s="48" t="s">
        <v>100</v>
      </c>
      <c r="W15" s="47"/>
      <c r="X15" s="48" t="s">
        <v>99</v>
      </c>
      <c r="Y15" s="47"/>
      <c r="Z15" s="48" t="s">
        <v>98</v>
      </c>
      <c r="AA15" s="47"/>
      <c r="AB15" s="16"/>
      <c r="AC15" s="47"/>
      <c r="AD15" s="16"/>
      <c r="AE15" s="46"/>
      <c r="AF15" s="255"/>
      <c r="AG15" s="255"/>
      <c r="AH15" s="121"/>
      <c r="AI15" s="11"/>
      <c r="AJ15" s="266"/>
      <c r="AK15" s="268"/>
      <c r="AL15" s="264"/>
      <c r="AM15" s="266"/>
      <c r="AN15" s="268"/>
      <c r="AO15" s="264"/>
      <c r="AP15" s="266"/>
      <c r="AQ15" s="268"/>
      <c r="AR15" s="264"/>
      <c r="AS15" s="266"/>
      <c r="AT15" s="268"/>
      <c r="AU15" s="264"/>
      <c r="AV15" s="266"/>
      <c r="AW15" s="276"/>
      <c r="AX15" s="271"/>
      <c r="AY15" s="293"/>
      <c r="AZ15" s="229"/>
      <c r="BA15" s="229"/>
      <c r="BB15" s="296"/>
    </row>
    <row r="16" spans="1:62" ht="28.15" customHeight="1" x14ac:dyDescent="0.2">
      <c r="B16" s="30"/>
      <c r="C16" s="242">
        <v>2</v>
      </c>
      <c r="D16" s="44"/>
      <c r="E16" s="113"/>
      <c r="F16" s="113"/>
      <c r="G16" s="112"/>
      <c r="H16" s="223"/>
      <c r="I16" s="246">
        <v>66</v>
      </c>
      <c r="J16" s="246">
        <v>23</v>
      </c>
      <c r="K16" s="246">
        <v>6</v>
      </c>
      <c r="L16" s="41" t="s">
        <v>133</v>
      </c>
      <c r="M16" s="40" t="s">
        <v>611</v>
      </c>
      <c r="N16" s="41" t="s">
        <v>131</v>
      </c>
      <c r="O16" s="40" t="s">
        <v>484</v>
      </c>
      <c r="P16" s="41" t="s">
        <v>130</v>
      </c>
      <c r="Q16" s="40" t="s">
        <v>387</v>
      </c>
      <c r="R16" s="41" t="s">
        <v>129</v>
      </c>
      <c r="S16" s="40" t="s">
        <v>113</v>
      </c>
      <c r="T16" s="41" t="s">
        <v>128</v>
      </c>
      <c r="U16" s="40" t="s">
        <v>121</v>
      </c>
      <c r="V16" s="41" t="s">
        <v>127</v>
      </c>
      <c r="W16" s="40"/>
      <c r="X16" s="41" t="s">
        <v>126</v>
      </c>
      <c r="Y16" s="40"/>
      <c r="Z16" s="41" t="s">
        <v>125</v>
      </c>
      <c r="AA16" s="40"/>
      <c r="AB16" s="39"/>
      <c r="AC16" s="40"/>
      <c r="AD16" s="39" t="s">
        <v>425</v>
      </c>
      <c r="AE16" s="38"/>
      <c r="AF16" s="250"/>
      <c r="AG16" s="250" t="s">
        <v>622</v>
      </c>
      <c r="AH16" s="37"/>
      <c r="AI16" s="11"/>
      <c r="AJ16" s="233">
        <f>SUMPRODUCT(LEN($M16:$U19)-LEN(SUBSTITUTE($M16:$U19,"A", "")))</f>
        <v>30</v>
      </c>
      <c r="AK16" s="239">
        <f>SUMPRODUCT(LEN($AD16:$AD19)-LEN(SUBSTITUTE($AD16:$AD19,"A", "")))</f>
        <v>0</v>
      </c>
      <c r="AL16" s="230">
        <f>SUMPRODUCT(LEN($AC16:$AC19)-LEN(SUBSTITUTE($AC16:$AC19,"A", "")))</f>
        <v>0</v>
      </c>
      <c r="AM16" s="233">
        <f>SUMPRODUCT(LEN($M16:$U19)-LEN(SUBSTITUTE($M16:$U19,"S", "")))</f>
        <v>15</v>
      </c>
      <c r="AN16" s="239">
        <f>SUMPRODUCT(LEN($AD16:$AD19)-LEN(SUBSTITUTE($AD16:$AD19,"S", "")))</f>
        <v>4</v>
      </c>
      <c r="AO16" s="230">
        <f>SUMPRODUCT(LEN($AC16:$AC19)-LEN(SUBSTITUTE($AC16:$AC19,"S", "")))</f>
        <v>0</v>
      </c>
      <c r="AP16" s="233">
        <f>SUMPRODUCT(LEN($M16:$U19)-LEN(SUBSTITUTE($M16:$U19,"F", "")))</f>
        <v>0</v>
      </c>
      <c r="AQ16" s="239">
        <f>SUMPRODUCT(LEN($AD16:$AD19)-LEN(SUBSTITUTE($AD16:$AD19,"F", "")))</f>
        <v>0</v>
      </c>
      <c r="AR16" s="230">
        <f>SUMPRODUCT(LEN($AC16:$AC19)-LEN(SUBSTITUTE($AC16:$AC19,"F", "")))</f>
        <v>0</v>
      </c>
      <c r="AS16" s="233">
        <f>SUMPRODUCT(LEN($M16:$U19)-LEN(SUBSTITUTE($M16:$U19,"G", "")))</f>
        <v>4</v>
      </c>
      <c r="AT16" s="239">
        <f>SUMPRODUCT(LEN($AD16:$AD19)-LEN(SUBSTITUTE($AD16:$AD19,"G", "")))</f>
        <v>0</v>
      </c>
      <c r="AU16" s="230">
        <f>SUMPRODUCT(LEN($AC16:$AC19)-LEN(SUBSTITUTE($AC16:$AC19,"G", "")))</f>
        <v>0</v>
      </c>
      <c r="AV16" s="233">
        <f>SUMPRODUCT(LEN($L16:$U19)-LEN(SUBSTITUTE($L16:$U19,"M", "")))</f>
        <v>0</v>
      </c>
      <c r="AW16" s="236">
        <f>SUMPRODUCT(LEN($AD16:$AD19)-LEN(SUBSTITUTE($AD16:$AD19,"M", "")))</f>
        <v>0</v>
      </c>
      <c r="AX16" s="269">
        <f>SUMPRODUCT(LEN($AC16:$AC19)-LEN(SUBSTITUTE($AC16:$AC19,"M", "")))</f>
        <v>0</v>
      </c>
      <c r="AY16" s="291">
        <f>SUMPRODUCT(LEN($AE16:$AE19)-LEN(SUBSTITUTE($AE16:$AE19,"S", "")))</f>
        <v>0</v>
      </c>
      <c r="AZ16" s="227">
        <f>SUMPRODUCT(LEN($AE16:$AE19)-LEN(SUBSTITUTE($AE16:$AE19,"F", "")))</f>
        <v>0</v>
      </c>
      <c r="BA16" s="227">
        <f>SUMPRODUCT(LEN($AE16:$AE19)-LEN(SUBSTITUTE($AE16:$AE19,"G", "")))</f>
        <v>0</v>
      </c>
      <c r="BB16" s="294">
        <f>SUMPRODUCT(LEN($AE16:$AE19)-LEN(SUBSTITUTE($AE16:$AE19,"M", "")))</f>
        <v>0</v>
      </c>
    </row>
    <row r="17" spans="2:62" ht="28.15" customHeight="1" thickBot="1" x14ac:dyDescent="0.25">
      <c r="B17" s="30"/>
      <c r="C17" s="243"/>
      <c r="D17" s="36"/>
      <c r="E17" s="111"/>
      <c r="F17" s="111"/>
      <c r="G17" s="110"/>
      <c r="H17" s="224"/>
      <c r="I17" s="247"/>
      <c r="J17" s="247"/>
      <c r="K17" s="247"/>
      <c r="L17" s="33" t="s">
        <v>123</v>
      </c>
      <c r="M17" s="32" t="s">
        <v>377</v>
      </c>
      <c r="N17" s="33" t="s">
        <v>122</v>
      </c>
      <c r="O17" s="32" t="s">
        <v>382</v>
      </c>
      <c r="P17" s="33" t="s">
        <v>120</v>
      </c>
      <c r="Q17" s="32" t="s">
        <v>377</v>
      </c>
      <c r="R17" s="33" t="s">
        <v>119</v>
      </c>
      <c r="S17" s="32" t="s">
        <v>113</v>
      </c>
      <c r="T17" s="33" t="s">
        <v>118</v>
      </c>
      <c r="U17" s="32"/>
      <c r="V17" s="33" t="s">
        <v>117</v>
      </c>
      <c r="W17" s="32"/>
      <c r="X17" s="33" t="s">
        <v>116</v>
      </c>
      <c r="Y17" s="32"/>
      <c r="Z17" s="33" t="s">
        <v>115</v>
      </c>
      <c r="AA17" s="32"/>
      <c r="AB17" s="31"/>
      <c r="AC17" s="32"/>
      <c r="AD17" s="31"/>
      <c r="AE17" s="23"/>
      <c r="AF17" s="251"/>
      <c r="AG17" s="251"/>
      <c r="AH17" s="22"/>
      <c r="AI17" s="11"/>
      <c r="AJ17" s="265"/>
      <c r="AK17" s="267"/>
      <c r="AL17" s="263"/>
      <c r="AM17" s="265"/>
      <c r="AN17" s="267"/>
      <c r="AO17" s="263"/>
      <c r="AP17" s="265"/>
      <c r="AQ17" s="267"/>
      <c r="AR17" s="263"/>
      <c r="AS17" s="265"/>
      <c r="AT17" s="267"/>
      <c r="AU17" s="263"/>
      <c r="AV17" s="265"/>
      <c r="AW17" s="275"/>
      <c r="AX17" s="270"/>
      <c r="AY17" s="292"/>
      <c r="AZ17" s="228"/>
      <c r="BA17" s="228"/>
      <c r="BB17" s="295"/>
    </row>
    <row r="18" spans="2:62" ht="28.15" customHeight="1" x14ac:dyDescent="0.2">
      <c r="B18" s="30"/>
      <c r="C18" s="244"/>
      <c r="D18" s="29"/>
      <c r="E18" s="109"/>
      <c r="F18" s="109"/>
      <c r="G18" s="108"/>
      <c r="H18" s="225"/>
      <c r="I18" s="248"/>
      <c r="J18" s="248"/>
      <c r="K18" s="248"/>
      <c r="L18" s="26" t="s">
        <v>114</v>
      </c>
      <c r="M18" s="25" t="s">
        <v>186</v>
      </c>
      <c r="N18" s="26" t="s">
        <v>112</v>
      </c>
      <c r="O18" s="25" t="s">
        <v>411</v>
      </c>
      <c r="P18" s="26" t="s">
        <v>111</v>
      </c>
      <c r="Q18" s="25" t="s">
        <v>217</v>
      </c>
      <c r="R18" s="26" t="s">
        <v>110</v>
      </c>
      <c r="S18" s="25" t="s">
        <v>121</v>
      </c>
      <c r="T18" s="26" t="s">
        <v>109</v>
      </c>
      <c r="U18" s="25"/>
      <c r="V18" s="26" t="s">
        <v>108</v>
      </c>
      <c r="W18" s="25"/>
      <c r="X18" s="26" t="s">
        <v>107</v>
      </c>
      <c r="Y18" s="25"/>
      <c r="Z18" s="26" t="s">
        <v>106</v>
      </c>
      <c r="AA18" s="25"/>
      <c r="AB18" s="24"/>
      <c r="AC18" s="25"/>
      <c r="AD18" s="24"/>
      <c r="AE18" s="23"/>
      <c r="AF18" s="251"/>
      <c r="AG18" s="251"/>
      <c r="AH18" s="22"/>
      <c r="AI18" s="11"/>
      <c r="AJ18" s="265"/>
      <c r="AK18" s="267"/>
      <c r="AL18" s="263"/>
      <c r="AM18" s="265"/>
      <c r="AN18" s="267"/>
      <c r="AO18" s="263"/>
      <c r="AP18" s="265"/>
      <c r="AQ18" s="267"/>
      <c r="AR18" s="263"/>
      <c r="AS18" s="265"/>
      <c r="AT18" s="267"/>
      <c r="AU18" s="263"/>
      <c r="AV18" s="265"/>
      <c r="AW18" s="275"/>
      <c r="AX18" s="270"/>
      <c r="AY18" s="292"/>
      <c r="AZ18" s="228"/>
      <c r="BA18" s="228"/>
      <c r="BB18" s="295"/>
    </row>
    <row r="19" spans="2:62" ht="28.15" customHeight="1" thickBot="1" x14ac:dyDescent="0.25">
      <c r="B19" s="30"/>
      <c r="C19" s="253"/>
      <c r="D19" s="51"/>
      <c r="E19" s="115"/>
      <c r="F19" s="115"/>
      <c r="G19" s="114"/>
      <c r="H19" s="226"/>
      <c r="I19" s="254"/>
      <c r="J19" s="254"/>
      <c r="K19" s="254"/>
      <c r="L19" s="48" t="s">
        <v>105</v>
      </c>
      <c r="M19" s="47" t="s">
        <v>382</v>
      </c>
      <c r="N19" s="48" t="s">
        <v>103</v>
      </c>
      <c r="O19" s="47" t="s">
        <v>132</v>
      </c>
      <c r="P19" s="48" t="s">
        <v>102</v>
      </c>
      <c r="Q19" s="47" t="s">
        <v>195</v>
      </c>
      <c r="R19" s="48" t="s">
        <v>101</v>
      </c>
      <c r="S19" s="47" t="s">
        <v>121</v>
      </c>
      <c r="T19" s="48">
        <v>20</v>
      </c>
      <c r="U19" s="47"/>
      <c r="V19" s="48" t="s">
        <v>100</v>
      </c>
      <c r="W19" s="47"/>
      <c r="X19" s="48" t="s">
        <v>99</v>
      </c>
      <c r="Y19" s="47"/>
      <c r="Z19" s="48" t="s">
        <v>98</v>
      </c>
      <c r="AA19" s="47"/>
      <c r="AB19" s="16"/>
      <c r="AC19" s="47"/>
      <c r="AD19" s="16"/>
      <c r="AE19" s="46"/>
      <c r="AF19" s="255"/>
      <c r="AG19" s="255"/>
      <c r="AH19" s="45"/>
      <c r="AI19" s="11"/>
      <c r="AJ19" s="266"/>
      <c r="AK19" s="268"/>
      <c r="AL19" s="264"/>
      <c r="AM19" s="266"/>
      <c r="AN19" s="268"/>
      <c r="AO19" s="264"/>
      <c r="AP19" s="266"/>
      <c r="AQ19" s="268"/>
      <c r="AR19" s="264"/>
      <c r="AS19" s="266"/>
      <c r="AT19" s="268"/>
      <c r="AU19" s="264"/>
      <c r="AV19" s="266"/>
      <c r="AW19" s="276"/>
      <c r="AX19" s="271"/>
      <c r="AY19" s="293"/>
      <c r="AZ19" s="229"/>
      <c r="BA19" s="229"/>
      <c r="BB19" s="296"/>
    </row>
    <row r="20" spans="2:62" ht="28.15" customHeight="1" x14ac:dyDescent="0.2">
      <c r="B20" s="30"/>
      <c r="C20" s="242">
        <v>3</v>
      </c>
      <c r="D20" s="44"/>
      <c r="E20" s="113"/>
      <c r="F20" s="113"/>
      <c r="G20" s="112"/>
      <c r="H20" s="223"/>
      <c r="I20" s="246">
        <v>48</v>
      </c>
      <c r="J20" s="246">
        <v>19</v>
      </c>
      <c r="K20" s="246">
        <v>6</v>
      </c>
      <c r="L20" s="41" t="s">
        <v>133</v>
      </c>
      <c r="M20" s="40" t="s">
        <v>414</v>
      </c>
      <c r="N20" s="41" t="s">
        <v>131</v>
      </c>
      <c r="O20" s="40" t="s">
        <v>389</v>
      </c>
      <c r="P20" s="41" t="s">
        <v>130</v>
      </c>
      <c r="Q20" s="40" t="s">
        <v>175</v>
      </c>
      <c r="R20" s="41" t="s">
        <v>129</v>
      </c>
      <c r="S20" s="40" t="s">
        <v>121</v>
      </c>
      <c r="T20" s="41" t="s">
        <v>128</v>
      </c>
      <c r="U20" s="40"/>
      <c r="V20" s="41" t="s">
        <v>127</v>
      </c>
      <c r="W20" s="40"/>
      <c r="X20" s="41" t="s">
        <v>126</v>
      </c>
      <c r="Y20" s="40"/>
      <c r="Z20" s="41" t="s">
        <v>125</v>
      </c>
      <c r="AA20" s="40"/>
      <c r="AB20" s="39"/>
      <c r="AC20" s="40"/>
      <c r="AD20" s="39"/>
      <c r="AE20" s="38"/>
      <c r="AF20" s="250"/>
      <c r="AG20" s="250" t="s">
        <v>622</v>
      </c>
      <c r="AH20" s="37"/>
      <c r="AI20" s="11"/>
      <c r="AJ20" s="233">
        <f>SUMPRODUCT(LEN($M20:$U23)-LEN(SUBSTITUTE($M20:$U23,"A", "")))</f>
        <v>16</v>
      </c>
      <c r="AK20" s="239">
        <f>SUMPRODUCT(LEN($AD20:$AD23)-LEN(SUBSTITUTE($AD20:$AD23,"A", "")))</f>
        <v>0</v>
      </c>
      <c r="AL20" s="230">
        <f>SUMPRODUCT(LEN($AC20:$AC23)-LEN(SUBSTITUTE($AC20:$AC23,"A", "")))</f>
        <v>0</v>
      </c>
      <c r="AM20" s="233">
        <f>SUMPRODUCT(LEN($M20:$U23)-LEN(SUBSTITUTE($M20:$U23,"S", "")))</f>
        <v>6</v>
      </c>
      <c r="AN20" s="239">
        <f>SUMPRODUCT(LEN($AD20:$AD23)-LEN(SUBSTITUTE($AD20:$AD23,"S", "")))</f>
        <v>0</v>
      </c>
      <c r="AO20" s="230">
        <f>SUMPRODUCT(LEN($AC20:$AC23)-LEN(SUBSTITUTE($AC20:$AC23,"S", "")))</f>
        <v>0</v>
      </c>
      <c r="AP20" s="233">
        <f>SUMPRODUCT(LEN($M20:$U23)-LEN(SUBSTITUTE($M20:$U23,"F", "")))</f>
        <v>1</v>
      </c>
      <c r="AQ20" s="239">
        <f>SUMPRODUCT(LEN($AD20:$AD23)-LEN(SUBSTITUTE($AD20:$AD23,"F", "")))</f>
        <v>0</v>
      </c>
      <c r="AR20" s="230">
        <f>SUMPRODUCT(LEN($AC20:$AC23)-LEN(SUBSTITUTE($AC20:$AC23,"F", "")))</f>
        <v>0</v>
      </c>
      <c r="AS20" s="233">
        <f>SUMPRODUCT(LEN($M20:$U23)-LEN(SUBSTITUTE($M20:$U23,"G", "")))</f>
        <v>4</v>
      </c>
      <c r="AT20" s="239">
        <f>SUMPRODUCT(LEN($AD20:$AD23)-LEN(SUBSTITUTE($AD20:$AD23,"G", "")))</f>
        <v>0</v>
      </c>
      <c r="AU20" s="230">
        <f>SUMPRODUCT(LEN($AC20:$AC23)-LEN(SUBSTITUTE($AC20:$AC23,"G", "")))</f>
        <v>0</v>
      </c>
      <c r="AV20" s="233">
        <f>SUMPRODUCT(LEN($L20:$U23)-LEN(SUBSTITUTE($L20:$U23,"M", "")))</f>
        <v>0</v>
      </c>
      <c r="AW20" s="236">
        <f>SUMPRODUCT(LEN($AD20:$AD23)-LEN(SUBSTITUTE($AD20:$AD23,"M", "")))</f>
        <v>0</v>
      </c>
      <c r="AX20" s="269">
        <f>SUMPRODUCT(LEN($AC20:$AC23)-LEN(SUBSTITUTE($AC20:$AC23,"M", "")))</f>
        <v>0</v>
      </c>
      <c r="AY20" s="291">
        <f>SUMPRODUCT(LEN($AE20:$AE23)-LEN(SUBSTITUTE($AE20:$AE23,"S", "")))</f>
        <v>0</v>
      </c>
      <c r="AZ20" s="227">
        <f>SUMPRODUCT(LEN($AE20:$AE23)-LEN(SUBSTITUTE($AE20:$AE23,"F", "")))</f>
        <v>0</v>
      </c>
      <c r="BA20" s="227">
        <f>SUMPRODUCT(LEN($AE20:$AE23)-LEN(SUBSTITUTE($AE20:$AE23,"G", "")))</f>
        <v>0</v>
      </c>
      <c r="BB20" s="294">
        <f>SUMPRODUCT(LEN($AE20:$AE23)-LEN(SUBSTITUTE($AE20:$AE23,"M", "")))</f>
        <v>0</v>
      </c>
    </row>
    <row r="21" spans="2:62" ht="28.15" customHeight="1" thickBot="1" x14ac:dyDescent="0.25">
      <c r="B21" s="30"/>
      <c r="C21" s="243"/>
      <c r="D21" s="36"/>
      <c r="E21" s="111"/>
      <c r="F21" s="111"/>
      <c r="G21" s="110"/>
      <c r="H21" s="224"/>
      <c r="I21" s="247"/>
      <c r="J21" s="247"/>
      <c r="K21" s="247"/>
      <c r="L21" s="33" t="s">
        <v>123</v>
      </c>
      <c r="M21" s="32" t="s">
        <v>186</v>
      </c>
      <c r="N21" s="33" t="s">
        <v>122</v>
      </c>
      <c r="O21" s="32" t="s">
        <v>876</v>
      </c>
      <c r="P21" s="33" t="s">
        <v>120</v>
      </c>
      <c r="Q21" s="32" t="s">
        <v>175</v>
      </c>
      <c r="R21" s="33" t="s">
        <v>119</v>
      </c>
      <c r="S21" s="32"/>
      <c r="T21" s="33" t="s">
        <v>118</v>
      </c>
      <c r="U21" s="32"/>
      <c r="V21" s="33" t="s">
        <v>117</v>
      </c>
      <c r="W21" s="32"/>
      <c r="X21" s="33" t="s">
        <v>116</v>
      </c>
      <c r="Y21" s="32"/>
      <c r="Z21" s="33" t="s">
        <v>115</v>
      </c>
      <c r="AA21" s="32"/>
      <c r="AB21" s="31"/>
      <c r="AC21" s="32"/>
      <c r="AD21" s="31"/>
      <c r="AE21" s="23"/>
      <c r="AF21" s="251"/>
      <c r="AG21" s="251"/>
      <c r="AH21" s="22"/>
      <c r="AI21" s="11"/>
      <c r="AJ21" s="265"/>
      <c r="AK21" s="267"/>
      <c r="AL21" s="263"/>
      <c r="AM21" s="265"/>
      <c r="AN21" s="267"/>
      <c r="AO21" s="263"/>
      <c r="AP21" s="265"/>
      <c r="AQ21" s="267"/>
      <c r="AR21" s="263"/>
      <c r="AS21" s="265"/>
      <c r="AT21" s="267"/>
      <c r="AU21" s="263"/>
      <c r="AV21" s="265"/>
      <c r="AW21" s="275"/>
      <c r="AX21" s="270"/>
      <c r="AY21" s="292"/>
      <c r="AZ21" s="228"/>
      <c r="BA21" s="228"/>
      <c r="BB21" s="295"/>
    </row>
    <row r="22" spans="2:62" ht="28.15" customHeight="1" x14ac:dyDescent="0.2">
      <c r="B22" s="30"/>
      <c r="C22" s="244"/>
      <c r="D22" s="29"/>
      <c r="E22" s="109"/>
      <c r="F22" s="109"/>
      <c r="G22" s="108"/>
      <c r="H22" s="225"/>
      <c r="I22" s="248"/>
      <c r="J22" s="248"/>
      <c r="K22" s="248"/>
      <c r="L22" s="26" t="s">
        <v>114</v>
      </c>
      <c r="M22" s="25" t="s">
        <v>186</v>
      </c>
      <c r="N22" s="26" t="s">
        <v>112</v>
      </c>
      <c r="O22" s="25" t="s">
        <v>124</v>
      </c>
      <c r="P22" s="26" t="s">
        <v>111</v>
      </c>
      <c r="Q22" s="25" t="s">
        <v>175</v>
      </c>
      <c r="R22" s="26" t="s">
        <v>110</v>
      </c>
      <c r="S22" s="25"/>
      <c r="T22" s="26" t="s">
        <v>109</v>
      </c>
      <c r="U22" s="25"/>
      <c r="V22" s="26" t="s">
        <v>108</v>
      </c>
      <c r="W22" s="25"/>
      <c r="X22" s="26" t="s">
        <v>107</v>
      </c>
      <c r="Y22" s="25"/>
      <c r="Z22" s="26" t="s">
        <v>106</v>
      </c>
      <c r="AA22" s="25"/>
      <c r="AB22" s="24"/>
      <c r="AC22" s="25"/>
      <c r="AD22" s="24"/>
      <c r="AE22" s="23"/>
      <c r="AF22" s="251"/>
      <c r="AG22" s="251"/>
      <c r="AH22" s="22"/>
      <c r="AI22" s="11"/>
      <c r="AJ22" s="265"/>
      <c r="AK22" s="267"/>
      <c r="AL22" s="263"/>
      <c r="AM22" s="265"/>
      <c r="AN22" s="267"/>
      <c r="AO22" s="263"/>
      <c r="AP22" s="265"/>
      <c r="AQ22" s="267"/>
      <c r="AR22" s="263"/>
      <c r="AS22" s="265"/>
      <c r="AT22" s="267"/>
      <c r="AU22" s="263"/>
      <c r="AV22" s="265"/>
      <c r="AW22" s="275"/>
      <c r="AX22" s="270"/>
      <c r="AY22" s="292"/>
      <c r="AZ22" s="228"/>
      <c r="BA22" s="228"/>
      <c r="BB22" s="295"/>
    </row>
    <row r="23" spans="2:62" ht="28.15" customHeight="1" thickBot="1" x14ac:dyDescent="0.25">
      <c r="B23" s="21"/>
      <c r="C23" s="245"/>
      <c r="D23" s="20"/>
      <c r="E23" s="19"/>
      <c r="F23" s="19"/>
      <c r="G23" s="18"/>
      <c r="H23" s="226"/>
      <c r="I23" s="249"/>
      <c r="J23" s="249"/>
      <c r="K23" s="249"/>
      <c r="L23" s="17" t="s">
        <v>105</v>
      </c>
      <c r="M23" s="15" t="s">
        <v>186</v>
      </c>
      <c r="N23" s="17" t="s">
        <v>103</v>
      </c>
      <c r="O23" s="15" t="s">
        <v>399</v>
      </c>
      <c r="P23" s="17" t="s">
        <v>102</v>
      </c>
      <c r="Q23" s="15" t="s">
        <v>121</v>
      </c>
      <c r="R23" s="17" t="s">
        <v>101</v>
      </c>
      <c r="S23" s="15"/>
      <c r="T23" s="17">
        <v>20</v>
      </c>
      <c r="U23" s="15"/>
      <c r="V23" s="17" t="s">
        <v>100</v>
      </c>
      <c r="W23" s="15"/>
      <c r="X23" s="17" t="s">
        <v>99</v>
      </c>
      <c r="Y23" s="15"/>
      <c r="Z23" s="17" t="s">
        <v>98</v>
      </c>
      <c r="AA23" s="15"/>
      <c r="AB23" s="16"/>
      <c r="AC23" s="15"/>
      <c r="AD23" s="14"/>
      <c r="AE23" s="13"/>
      <c r="AF23" s="252"/>
      <c r="AG23" s="252"/>
      <c r="AH23" s="12"/>
      <c r="AI23" s="11"/>
      <c r="AJ23" s="266"/>
      <c r="AK23" s="268"/>
      <c r="AL23" s="264"/>
      <c r="AM23" s="266"/>
      <c r="AN23" s="268"/>
      <c r="AO23" s="264"/>
      <c r="AP23" s="266"/>
      <c r="AQ23" s="268"/>
      <c r="AR23" s="264"/>
      <c r="AS23" s="266"/>
      <c r="AT23" s="268"/>
      <c r="AU23" s="264"/>
      <c r="AV23" s="266"/>
      <c r="AW23" s="276"/>
      <c r="AX23" s="271"/>
      <c r="AY23" s="293"/>
      <c r="AZ23" s="229"/>
      <c r="BA23" s="229"/>
      <c r="BB23" s="296"/>
    </row>
    <row r="24" spans="2:62" ht="85.9" customHeight="1" thickTop="1" thickBot="1" x14ac:dyDescent="0.35">
      <c r="B24" s="105" t="s">
        <v>174</v>
      </c>
      <c r="C24" s="95" t="s">
        <v>173</v>
      </c>
      <c r="D24" s="100" t="s">
        <v>172</v>
      </c>
      <c r="E24" s="104" t="s">
        <v>171</v>
      </c>
      <c r="F24" s="103"/>
      <c r="G24" s="102"/>
      <c r="H24" s="101" t="s">
        <v>170</v>
      </c>
      <c r="I24" s="100" t="s">
        <v>96</v>
      </c>
      <c r="J24" s="100" t="s">
        <v>169</v>
      </c>
      <c r="K24" s="100" t="s">
        <v>97</v>
      </c>
      <c r="L24" s="256" t="s">
        <v>168</v>
      </c>
      <c r="M24" s="262"/>
      <c r="N24" s="256" t="s">
        <v>167</v>
      </c>
      <c r="O24" s="262"/>
      <c r="P24" s="256" t="s">
        <v>167</v>
      </c>
      <c r="Q24" s="257"/>
      <c r="R24" s="256" t="s">
        <v>167</v>
      </c>
      <c r="S24" s="257"/>
      <c r="T24" s="256" t="s">
        <v>167</v>
      </c>
      <c r="U24" s="257"/>
      <c r="V24" s="256" t="s">
        <v>167</v>
      </c>
      <c r="W24" s="257"/>
      <c r="X24" s="256" t="s">
        <v>167</v>
      </c>
      <c r="Y24" s="257"/>
      <c r="Z24" s="256" t="s">
        <v>167</v>
      </c>
      <c r="AA24" s="257"/>
      <c r="AB24" s="261" t="s">
        <v>166</v>
      </c>
      <c r="AC24" s="257"/>
      <c r="AD24" s="101" t="s">
        <v>165</v>
      </c>
      <c r="AE24" s="101" t="s">
        <v>164</v>
      </c>
      <c r="AF24" s="100" t="s">
        <v>163</v>
      </c>
      <c r="AG24" s="100" t="s">
        <v>162</v>
      </c>
      <c r="AH24" s="99" t="s">
        <v>161</v>
      </c>
      <c r="AI24" s="98"/>
      <c r="AJ24" s="96" t="s">
        <v>160</v>
      </c>
      <c r="AK24" s="95" t="s">
        <v>159</v>
      </c>
      <c r="AL24" s="94" t="s">
        <v>158</v>
      </c>
      <c r="AM24" s="96" t="s">
        <v>157</v>
      </c>
      <c r="AN24" s="95" t="s">
        <v>156</v>
      </c>
      <c r="AO24" s="94" t="s">
        <v>155</v>
      </c>
      <c r="AP24" s="96" t="s">
        <v>154</v>
      </c>
      <c r="AQ24" s="95" t="s">
        <v>153</v>
      </c>
      <c r="AR24" s="97" t="s">
        <v>152</v>
      </c>
      <c r="AS24" s="96" t="s">
        <v>151</v>
      </c>
      <c r="AT24" s="95" t="s">
        <v>150</v>
      </c>
      <c r="AU24" s="94" t="s">
        <v>149</v>
      </c>
      <c r="AV24" s="96" t="s">
        <v>148</v>
      </c>
      <c r="AW24" s="95" t="s">
        <v>147</v>
      </c>
      <c r="AX24" s="94" t="s">
        <v>146</v>
      </c>
      <c r="AY24" s="93" t="s">
        <v>145</v>
      </c>
      <c r="AZ24" s="92" t="s">
        <v>144</v>
      </c>
      <c r="BA24" s="92" t="s">
        <v>143</v>
      </c>
      <c r="BB24" s="91" t="s">
        <v>142</v>
      </c>
    </row>
    <row r="25" spans="2:62" ht="47.45" customHeight="1" thickBot="1" x14ac:dyDescent="0.3">
      <c r="B25" s="90" t="s">
        <v>254</v>
      </c>
      <c r="C25" s="89"/>
      <c r="D25" s="88">
        <v>195</v>
      </c>
      <c r="E25" s="258"/>
      <c r="F25" s="259"/>
      <c r="G25" s="260"/>
      <c r="H25" s="87" t="s">
        <v>140</v>
      </c>
      <c r="I25" s="86"/>
      <c r="J25" s="86"/>
      <c r="K25" s="85"/>
      <c r="L25" s="84"/>
      <c r="M25" s="81"/>
      <c r="N25" s="84"/>
      <c r="O25" s="81"/>
      <c r="P25" s="84"/>
      <c r="Q25" s="81"/>
      <c r="R25" s="84"/>
      <c r="S25" s="81"/>
      <c r="T25" s="84"/>
      <c r="U25" s="81"/>
      <c r="V25" s="84"/>
      <c r="W25" s="81"/>
      <c r="X25" s="84"/>
      <c r="Y25" s="81"/>
      <c r="Z25" s="84"/>
      <c r="AA25" s="83"/>
      <c r="AB25" s="82" t="s">
        <v>139</v>
      </c>
      <c r="AC25" s="81"/>
      <c r="AD25" s="81"/>
      <c r="AE25" s="81"/>
      <c r="AF25" s="80"/>
      <c r="AG25" s="80"/>
      <c r="AH25" s="60"/>
      <c r="AI25" s="79" t="s">
        <v>138</v>
      </c>
      <c r="AJ25" s="78">
        <f t="shared" ref="AJ25:BB25" si="2">SUM(AJ27:AJ38)</f>
        <v>86</v>
      </c>
      <c r="AK25" s="77">
        <f t="shared" si="2"/>
        <v>44</v>
      </c>
      <c r="AL25" s="76">
        <f t="shared" si="2"/>
        <v>0</v>
      </c>
      <c r="AM25" s="78">
        <f t="shared" si="2"/>
        <v>56</v>
      </c>
      <c r="AN25" s="77">
        <f t="shared" si="2"/>
        <v>31</v>
      </c>
      <c r="AO25" s="76">
        <f t="shared" si="2"/>
        <v>0</v>
      </c>
      <c r="AP25" s="78">
        <f t="shared" si="2"/>
        <v>2</v>
      </c>
      <c r="AQ25" s="77">
        <f t="shared" si="2"/>
        <v>1</v>
      </c>
      <c r="AR25" s="76">
        <f t="shared" si="2"/>
        <v>0</v>
      </c>
      <c r="AS25" s="78">
        <f t="shared" si="2"/>
        <v>21</v>
      </c>
      <c r="AT25" s="77">
        <f t="shared" si="2"/>
        <v>8</v>
      </c>
      <c r="AU25" s="76">
        <f t="shared" si="2"/>
        <v>0</v>
      </c>
      <c r="AV25" s="78">
        <f t="shared" si="2"/>
        <v>0</v>
      </c>
      <c r="AW25" s="77">
        <f t="shared" si="2"/>
        <v>0</v>
      </c>
      <c r="AX25" s="76">
        <f t="shared" si="2"/>
        <v>0</v>
      </c>
      <c r="AY25" s="75">
        <f t="shared" si="2"/>
        <v>1</v>
      </c>
      <c r="AZ25" s="74">
        <f t="shared" si="2"/>
        <v>0</v>
      </c>
      <c r="BA25" s="74">
        <f t="shared" si="2"/>
        <v>0</v>
      </c>
      <c r="BB25" s="73">
        <f t="shared" si="2"/>
        <v>0</v>
      </c>
      <c r="BC25" s="72" t="s">
        <v>137</v>
      </c>
      <c r="BF25" s="5">
        <f>SUM(AJ25:AL25)/$BG$5</f>
        <v>43.333333333333336</v>
      </c>
      <c r="BG25" s="5">
        <f>SUM(AM25:AO25,AY25)/$BG$5</f>
        <v>29.333333333333332</v>
      </c>
      <c r="BH25" s="5">
        <f>SUM(AP25:AR25,AZ25)/$BG$5</f>
        <v>1</v>
      </c>
      <c r="BI25" s="5">
        <f>SUM(AS25:AU25,BA25)/$BG$5</f>
        <v>9.6666666666666661</v>
      </c>
      <c r="BJ25" s="5">
        <f>SUM(AV25:AX25,BB25)/$BG$5</f>
        <v>0</v>
      </c>
    </row>
    <row r="26" spans="2:62" ht="47.45" customHeight="1" thickBot="1" x14ac:dyDescent="0.3">
      <c r="B26" s="71"/>
      <c r="C26" s="70"/>
      <c r="D26" s="69"/>
      <c r="E26" s="68"/>
      <c r="F26" s="68"/>
      <c r="G26" s="67"/>
      <c r="H26" s="66"/>
      <c r="I26" s="64"/>
      <c r="J26" s="64"/>
      <c r="K26" s="65"/>
      <c r="L26" s="64"/>
      <c r="M26" s="62"/>
      <c r="N26" s="64"/>
      <c r="O26" s="62"/>
      <c r="P26" s="64"/>
      <c r="Q26" s="62"/>
      <c r="R26" s="64"/>
      <c r="S26" s="62"/>
      <c r="T26" s="64"/>
      <c r="U26" s="62"/>
      <c r="V26" s="64"/>
      <c r="W26" s="62"/>
      <c r="X26" s="64"/>
      <c r="Y26" s="62"/>
      <c r="Z26" s="64"/>
      <c r="AA26" s="62"/>
      <c r="AB26" s="63"/>
      <c r="AC26" s="62"/>
      <c r="AD26" s="62"/>
      <c r="AE26" s="62"/>
      <c r="AF26" s="61"/>
      <c r="AG26" s="61"/>
      <c r="AH26" s="60"/>
      <c r="AI26" s="59" t="s">
        <v>136</v>
      </c>
      <c r="AJ26" s="58">
        <f t="shared" ref="AJ26:BB26" si="3">AJ25/3</f>
        <v>28.666666666666668</v>
      </c>
      <c r="AK26" s="57">
        <f t="shared" si="3"/>
        <v>14.666666666666666</v>
      </c>
      <c r="AL26" s="56">
        <f t="shared" si="3"/>
        <v>0</v>
      </c>
      <c r="AM26" s="58">
        <f t="shared" si="3"/>
        <v>18.666666666666668</v>
      </c>
      <c r="AN26" s="57">
        <f t="shared" si="3"/>
        <v>10.333333333333334</v>
      </c>
      <c r="AO26" s="56">
        <f t="shared" si="3"/>
        <v>0</v>
      </c>
      <c r="AP26" s="58">
        <f t="shared" si="3"/>
        <v>0.66666666666666663</v>
      </c>
      <c r="AQ26" s="57">
        <f t="shared" si="3"/>
        <v>0.33333333333333331</v>
      </c>
      <c r="AR26" s="56">
        <f t="shared" si="3"/>
        <v>0</v>
      </c>
      <c r="AS26" s="58">
        <f t="shared" si="3"/>
        <v>7</v>
      </c>
      <c r="AT26" s="57">
        <f t="shared" si="3"/>
        <v>2.6666666666666665</v>
      </c>
      <c r="AU26" s="56">
        <f t="shared" si="3"/>
        <v>0</v>
      </c>
      <c r="AV26" s="58">
        <f t="shared" si="3"/>
        <v>0</v>
      </c>
      <c r="AW26" s="57">
        <f t="shared" si="3"/>
        <v>0</v>
      </c>
      <c r="AX26" s="56">
        <f t="shared" si="3"/>
        <v>0</v>
      </c>
      <c r="AY26" s="55">
        <f t="shared" si="3"/>
        <v>0.33333333333333331</v>
      </c>
      <c r="AZ26" s="54">
        <f t="shared" si="3"/>
        <v>0</v>
      </c>
      <c r="BA26" s="54">
        <f t="shared" si="3"/>
        <v>0</v>
      </c>
      <c r="BB26" s="53">
        <f t="shared" si="3"/>
        <v>0</v>
      </c>
      <c r="BC26" s="52" t="s">
        <v>135</v>
      </c>
    </row>
    <row r="27" spans="2:62" ht="28.15" customHeight="1" x14ac:dyDescent="0.2">
      <c r="B27" s="30"/>
      <c r="C27" s="242">
        <v>1</v>
      </c>
      <c r="D27" s="44"/>
      <c r="E27" s="113"/>
      <c r="F27" s="113"/>
      <c r="G27" s="112"/>
      <c r="H27" s="223">
        <v>195</v>
      </c>
      <c r="I27" s="246">
        <v>68</v>
      </c>
      <c r="J27" s="246">
        <v>22</v>
      </c>
      <c r="K27" s="246">
        <v>6</v>
      </c>
      <c r="L27" s="41" t="s">
        <v>133</v>
      </c>
      <c r="M27" s="40" t="s">
        <v>377</v>
      </c>
      <c r="N27" s="41" t="s">
        <v>131</v>
      </c>
      <c r="O27" s="40" t="s">
        <v>827</v>
      </c>
      <c r="P27" s="41" t="s">
        <v>130</v>
      </c>
      <c r="Q27" s="40" t="s">
        <v>430</v>
      </c>
      <c r="R27" s="41" t="s">
        <v>129</v>
      </c>
      <c r="S27" s="40" t="s">
        <v>175</v>
      </c>
      <c r="T27" s="41" t="s">
        <v>128</v>
      </c>
      <c r="U27" s="40"/>
      <c r="V27" s="41" t="s">
        <v>127</v>
      </c>
      <c r="W27" s="40"/>
      <c r="X27" s="41" t="s">
        <v>126</v>
      </c>
      <c r="Y27" s="40"/>
      <c r="Z27" s="41" t="s">
        <v>125</v>
      </c>
      <c r="AA27" s="40"/>
      <c r="AB27" s="39"/>
      <c r="AC27" s="40"/>
      <c r="AD27" s="39" t="s">
        <v>875</v>
      </c>
      <c r="AE27" s="38" t="s">
        <v>121</v>
      </c>
      <c r="AF27" s="250"/>
      <c r="AG27" s="250" t="s">
        <v>622</v>
      </c>
      <c r="AH27" s="37"/>
      <c r="AI27" s="11"/>
      <c r="AJ27" s="233">
        <f>SUMPRODUCT(LEN($M27:$U30)-LEN(SUBSTITUTE($M27:$U30,"A", "")))</f>
        <v>26</v>
      </c>
      <c r="AK27" s="239">
        <f>SUMPRODUCT(LEN($AD27:$AD30)-LEN(SUBSTITUTE($AD27:$AD30,"A", "")))</f>
        <v>20</v>
      </c>
      <c r="AL27" s="230">
        <f>SUMPRODUCT(LEN($AC27:$AC30)-LEN(SUBSTITUTE($AC27:$AC30,"A", "")))</f>
        <v>0</v>
      </c>
      <c r="AM27" s="233">
        <f>SUMPRODUCT(LEN($M27:$U30)-LEN(SUBSTITUTE($M27:$U30,"S", "")))</f>
        <v>14</v>
      </c>
      <c r="AN27" s="239">
        <f>SUMPRODUCT(LEN($AD27:$AD30)-LEN(SUBSTITUTE($AD27:$AD30,"S", "")))</f>
        <v>11</v>
      </c>
      <c r="AO27" s="230">
        <f>SUMPRODUCT(LEN($AC27:$AC30)-LEN(SUBSTITUTE($AC27:$AC30,"S", "")))</f>
        <v>0</v>
      </c>
      <c r="AP27" s="233">
        <f>SUMPRODUCT(LEN($M27:$U30)-LEN(SUBSTITUTE($M27:$U30,"F", "")))</f>
        <v>1</v>
      </c>
      <c r="AQ27" s="239">
        <f>SUMPRODUCT(LEN($AD27:$AD30)-LEN(SUBSTITUTE($AD27:$AD30,"F", "")))</f>
        <v>0</v>
      </c>
      <c r="AR27" s="230">
        <f>SUMPRODUCT(LEN($AC27:$AC30)-LEN(SUBSTITUTE($AC27:$AC30,"F", "")))</f>
        <v>0</v>
      </c>
      <c r="AS27" s="233">
        <f>SUMPRODUCT(LEN($M27:$U30)-LEN(SUBSTITUTE($M27:$U30,"G", "")))</f>
        <v>7</v>
      </c>
      <c r="AT27" s="239">
        <f>SUMPRODUCT(LEN($AD27:$AD30)-LEN(SUBSTITUTE($AD27:$AD30,"G", "")))</f>
        <v>3</v>
      </c>
      <c r="AU27" s="230">
        <f>SUMPRODUCT(LEN($AC27:$AC30)-LEN(SUBSTITUTE($AC27:$AC30,"G", "")))</f>
        <v>0</v>
      </c>
      <c r="AV27" s="233">
        <f>SUMPRODUCT(LEN($L27:$U30)-LEN(SUBSTITUTE($L27:$U30,"M", "")))</f>
        <v>0</v>
      </c>
      <c r="AW27" s="236">
        <f>SUMPRODUCT(LEN($AD27:$AD30)-LEN(SUBSTITUTE($AD27:$AD30,"M", "")))</f>
        <v>0</v>
      </c>
      <c r="AX27" s="269">
        <f>SUMPRODUCT(LEN($AC27:$AC30)-LEN(SUBSTITUTE($AC27:$AC30,"M", "")))</f>
        <v>0</v>
      </c>
      <c r="AY27" s="291">
        <f>SUMPRODUCT(LEN($AE27:$AE30)-LEN(SUBSTITUTE($AE27:$AE30,"S", "")))</f>
        <v>1</v>
      </c>
      <c r="AZ27" s="227">
        <f>SUMPRODUCT(LEN($AE27:$AE30)-LEN(SUBSTITUTE($AE27:$AE30,"F", "")))</f>
        <v>0</v>
      </c>
      <c r="BA27" s="227">
        <f>SUMPRODUCT(LEN($AE27:$AE30)-LEN(SUBSTITUTE($AE27:$AE30,"G", "")))</f>
        <v>0</v>
      </c>
      <c r="BB27" s="294">
        <f>SUMPRODUCT(LEN($AE27:$AE30)-LEN(SUBSTITUTE($AE27:$AE30,"M", "")))</f>
        <v>0</v>
      </c>
    </row>
    <row r="28" spans="2:62" ht="28.15" customHeight="1" thickBot="1" x14ac:dyDescent="0.25">
      <c r="B28" s="30"/>
      <c r="C28" s="243"/>
      <c r="D28" s="36"/>
      <c r="E28" s="111"/>
      <c r="F28" s="111"/>
      <c r="G28" s="110"/>
      <c r="H28" s="224"/>
      <c r="I28" s="247"/>
      <c r="J28" s="247"/>
      <c r="K28" s="247"/>
      <c r="L28" s="33" t="s">
        <v>123</v>
      </c>
      <c r="M28" s="32" t="s">
        <v>679</v>
      </c>
      <c r="N28" s="33" t="s">
        <v>122</v>
      </c>
      <c r="O28" s="32" t="s">
        <v>389</v>
      </c>
      <c r="P28" s="33" t="s">
        <v>120</v>
      </c>
      <c r="Q28" s="32" t="s">
        <v>424</v>
      </c>
      <c r="R28" s="33" t="s">
        <v>119</v>
      </c>
      <c r="S28" s="32" t="s">
        <v>124</v>
      </c>
      <c r="T28" s="33" t="s">
        <v>118</v>
      </c>
      <c r="U28" s="32"/>
      <c r="V28" s="33" t="s">
        <v>117</v>
      </c>
      <c r="W28" s="32"/>
      <c r="X28" s="33" t="s">
        <v>116</v>
      </c>
      <c r="Y28" s="32"/>
      <c r="Z28" s="33" t="s">
        <v>115</v>
      </c>
      <c r="AA28" s="32"/>
      <c r="AB28" s="31"/>
      <c r="AC28" s="32"/>
      <c r="AD28" s="31" t="s">
        <v>874</v>
      </c>
      <c r="AE28" s="23"/>
      <c r="AF28" s="251"/>
      <c r="AG28" s="251"/>
      <c r="AH28" s="22"/>
      <c r="AI28" s="11"/>
      <c r="AJ28" s="265"/>
      <c r="AK28" s="267"/>
      <c r="AL28" s="263"/>
      <c r="AM28" s="265"/>
      <c r="AN28" s="267"/>
      <c r="AO28" s="263"/>
      <c r="AP28" s="265"/>
      <c r="AQ28" s="267"/>
      <c r="AR28" s="263"/>
      <c r="AS28" s="265"/>
      <c r="AT28" s="267"/>
      <c r="AU28" s="263"/>
      <c r="AV28" s="265"/>
      <c r="AW28" s="275"/>
      <c r="AX28" s="270"/>
      <c r="AY28" s="292"/>
      <c r="AZ28" s="228"/>
      <c r="BA28" s="228"/>
      <c r="BB28" s="295"/>
    </row>
    <row r="29" spans="2:62" ht="28.15" customHeight="1" x14ac:dyDescent="0.2">
      <c r="B29" s="30"/>
      <c r="C29" s="244"/>
      <c r="D29" s="29"/>
      <c r="E29" s="109"/>
      <c r="F29" s="109"/>
      <c r="G29" s="108"/>
      <c r="H29" s="225" t="s">
        <v>183</v>
      </c>
      <c r="I29" s="248"/>
      <c r="J29" s="248"/>
      <c r="K29" s="248"/>
      <c r="L29" s="26" t="s">
        <v>114</v>
      </c>
      <c r="M29" s="25" t="s">
        <v>186</v>
      </c>
      <c r="N29" s="26" t="s">
        <v>112</v>
      </c>
      <c r="O29" s="25" t="s">
        <v>376</v>
      </c>
      <c r="P29" s="26" t="s">
        <v>111</v>
      </c>
      <c r="Q29" s="25" t="s">
        <v>195</v>
      </c>
      <c r="R29" s="26" t="s">
        <v>110</v>
      </c>
      <c r="S29" s="25" t="s">
        <v>121</v>
      </c>
      <c r="T29" s="26" t="s">
        <v>109</v>
      </c>
      <c r="U29" s="25"/>
      <c r="V29" s="26" t="s">
        <v>108</v>
      </c>
      <c r="W29" s="25"/>
      <c r="X29" s="26" t="s">
        <v>107</v>
      </c>
      <c r="Y29" s="25"/>
      <c r="Z29" s="26" t="s">
        <v>106</v>
      </c>
      <c r="AA29" s="25"/>
      <c r="AB29" s="24"/>
      <c r="AC29" s="25"/>
      <c r="AD29" s="24"/>
      <c r="AE29" s="23"/>
      <c r="AF29" s="251"/>
      <c r="AG29" s="251"/>
      <c r="AH29" s="22"/>
      <c r="AI29" s="11"/>
      <c r="AJ29" s="265"/>
      <c r="AK29" s="267"/>
      <c r="AL29" s="263"/>
      <c r="AM29" s="265"/>
      <c r="AN29" s="267"/>
      <c r="AO29" s="263"/>
      <c r="AP29" s="265"/>
      <c r="AQ29" s="267"/>
      <c r="AR29" s="263"/>
      <c r="AS29" s="265"/>
      <c r="AT29" s="267"/>
      <c r="AU29" s="263"/>
      <c r="AV29" s="265"/>
      <c r="AW29" s="275"/>
      <c r="AX29" s="270"/>
      <c r="AY29" s="292"/>
      <c r="AZ29" s="228"/>
      <c r="BA29" s="228"/>
      <c r="BB29" s="295"/>
    </row>
    <row r="30" spans="2:62" ht="28.15" customHeight="1" thickBot="1" x14ac:dyDescent="0.25">
      <c r="B30" s="30"/>
      <c r="C30" s="253"/>
      <c r="D30" s="51"/>
      <c r="E30" s="115"/>
      <c r="F30" s="115"/>
      <c r="G30" s="114"/>
      <c r="H30" s="226"/>
      <c r="I30" s="254"/>
      <c r="J30" s="254"/>
      <c r="K30" s="254"/>
      <c r="L30" s="48" t="s">
        <v>105</v>
      </c>
      <c r="M30" s="47" t="s">
        <v>382</v>
      </c>
      <c r="N30" s="48" t="s">
        <v>103</v>
      </c>
      <c r="O30" s="47" t="s">
        <v>428</v>
      </c>
      <c r="P30" s="48" t="s">
        <v>102</v>
      </c>
      <c r="Q30" s="47" t="s">
        <v>175</v>
      </c>
      <c r="R30" s="48" t="s">
        <v>101</v>
      </c>
      <c r="S30" s="47" t="s">
        <v>121</v>
      </c>
      <c r="T30" s="48">
        <v>20</v>
      </c>
      <c r="U30" s="47"/>
      <c r="V30" s="48" t="s">
        <v>100</v>
      </c>
      <c r="W30" s="47"/>
      <c r="X30" s="48" t="s">
        <v>99</v>
      </c>
      <c r="Y30" s="47"/>
      <c r="Z30" s="48" t="s">
        <v>98</v>
      </c>
      <c r="AA30" s="47"/>
      <c r="AB30" s="16"/>
      <c r="AC30" s="47"/>
      <c r="AD30" s="16"/>
      <c r="AE30" s="46"/>
      <c r="AF30" s="255"/>
      <c r="AG30" s="255"/>
      <c r="AH30" s="45"/>
      <c r="AI30" s="11"/>
      <c r="AJ30" s="266"/>
      <c r="AK30" s="268"/>
      <c r="AL30" s="264"/>
      <c r="AM30" s="266"/>
      <c r="AN30" s="268"/>
      <c r="AO30" s="264"/>
      <c r="AP30" s="266"/>
      <c r="AQ30" s="268"/>
      <c r="AR30" s="264"/>
      <c r="AS30" s="266"/>
      <c r="AT30" s="268"/>
      <c r="AU30" s="264"/>
      <c r="AV30" s="266"/>
      <c r="AW30" s="276"/>
      <c r="AX30" s="271"/>
      <c r="AY30" s="293"/>
      <c r="AZ30" s="229"/>
      <c r="BA30" s="229"/>
      <c r="BB30" s="296"/>
    </row>
    <row r="31" spans="2:62" ht="28.15" customHeight="1" x14ac:dyDescent="0.2">
      <c r="B31" s="30"/>
      <c r="C31" s="242">
        <v>2</v>
      </c>
      <c r="D31" s="44"/>
      <c r="E31" s="113"/>
      <c r="F31" s="113"/>
      <c r="G31" s="112"/>
      <c r="H31" s="223"/>
      <c r="I31" s="246">
        <v>67</v>
      </c>
      <c r="J31" s="246">
        <v>23</v>
      </c>
      <c r="K31" s="246">
        <v>7</v>
      </c>
      <c r="L31" s="41" t="s">
        <v>133</v>
      </c>
      <c r="M31" s="40" t="s">
        <v>382</v>
      </c>
      <c r="N31" s="41" t="s">
        <v>131</v>
      </c>
      <c r="O31" s="40" t="s">
        <v>377</v>
      </c>
      <c r="P31" s="41" t="s">
        <v>130</v>
      </c>
      <c r="Q31" s="40" t="s">
        <v>444</v>
      </c>
      <c r="R31" s="41" t="s">
        <v>129</v>
      </c>
      <c r="S31" s="40" t="s">
        <v>132</v>
      </c>
      <c r="T31" s="41" t="s">
        <v>128</v>
      </c>
      <c r="U31" s="40"/>
      <c r="V31" s="41" t="s">
        <v>127</v>
      </c>
      <c r="W31" s="40"/>
      <c r="X31" s="41" t="s">
        <v>126</v>
      </c>
      <c r="Y31" s="40"/>
      <c r="Z31" s="41" t="s">
        <v>125</v>
      </c>
      <c r="AA31" s="40"/>
      <c r="AB31" s="39"/>
      <c r="AC31" s="40"/>
      <c r="AD31" s="39" t="s">
        <v>873</v>
      </c>
      <c r="AE31" s="38"/>
      <c r="AF31" s="250"/>
      <c r="AG31" s="250" t="s">
        <v>622</v>
      </c>
      <c r="AH31" s="37"/>
      <c r="AI31" s="11"/>
      <c r="AJ31" s="233">
        <f>SUMPRODUCT(LEN($M31:$U34)-LEN(SUBSTITUTE($M31:$U34,"A", "")))</f>
        <v>35</v>
      </c>
      <c r="AK31" s="239">
        <f>SUMPRODUCT(LEN($AD31:$AD34)-LEN(SUBSTITUTE($AD31:$AD34,"A", "")))</f>
        <v>8</v>
      </c>
      <c r="AL31" s="230">
        <f>SUMPRODUCT(LEN($AC31:$AC34)-LEN(SUBSTITUTE($AC31:$AC34,"A", "")))</f>
        <v>0</v>
      </c>
      <c r="AM31" s="233">
        <f>SUMPRODUCT(LEN($M31:$U34)-LEN(SUBSTITUTE($M31:$U34,"S", "")))</f>
        <v>8</v>
      </c>
      <c r="AN31" s="239">
        <f>SUMPRODUCT(LEN($AD31:$AD34)-LEN(SUBSTITUTE($AD31:$AD34,"S", "")))</f>
        <v>9</v>
      </c>
      <c r="AO31" s="230">
        <f>SUMPRODUCT(LEN($AC31:$AC34)-LEN(SUBSTITUTE($AC31:$AC34,"S", "")))</f>
        <v>0</v>
      </c>
      <c r="AP31" s="233">
        <f>SUMPRODUCT(LEN($M31:$U34)-LEN(SUBSTITUTE($M31:$U34,"F", "")))</f>
        <v>0</v>
      </c>
      <c r="AQ31" s="239">
        <f>SUMPRODUCT(LEN($AD31:$AD34)-LEN(SUBSTITUTE($AD31:$AD34,"F", "")))</f>
        <v>1</v>
      </c>
      <c r="AR31" s="230">
        <f>SUMPRODUCT(LEN($AC31:$AC34)-LEN(SUBSTITUTE($AC31:$AC34,"F", "")))</f>
        <v>0</v>
      </c>
      <c r="AS31" s="233">
        <f>SUMPRODUCT(LEN($M31:$U34)-LEN(SUBSTITUTE($M31:$U34,"G", "")))</f>
        <v>7</v>
      </c>
      <c r="AT31" s="239">
        <f>SUMPRODUCT(LEN($AD31:$AD34)-LEN(SUBSTITUTE($AD31:$AD34,"G", "")))</f>
        <v>1</v>
      </c>
      <c r="AU31" s="230">
        <f>SUMPRODUCT(LEN($AC31:$AC34)-LEN(SUBSTITUTE($AC31:$AC34,"G", "")))</f>
        <v>0</v>
      </c>
      <c r="AV31" s="233">
        <f>SUMPRODUCT(LEN($L31:$U34)-LEN(SUBSTITUTE($L31:$U34,"M", "")))</f>
        <v>0</v>
      </c>
      <c r="AW31" s="236">
        <f>SUMPRODUCT(LEN($AD31:$AD34)-LEN(SUBSTITUTE($AD31:$AD34,"M", "")))</f>
        <v>0</v>
      </c>
      <c r="AX31" s="269">
        <f>SUMPRODUCT(LEN($AC31:$AC34)-LEN(SUBSTITUTE($AC31:$AC34,"M", "")))</f>
        <v>0</v>
      </c>
      <c r="AY31" s="291">
        <f>SUMPRODUCT(LEN($AE31:$AE34)-LEN(SUBSTITUTE($AE31:$AE34,"S", "")))</f>
        <v>0</v>
      </c>
      <c r="AZ31" s="227">
        <f>SUMPRODUCT(LEN($AE31:$AE34)-LEN(SUBSTITUTE($AE31:$AE34,"F", "")))</f>
        <v>0</v>
      </c>
      <c r="BA31" s="227">
        <f>SUMPRODUCT(LEN($AE31:$AE34)-LEN(SUBSTITUTE($AE31:$AE34,"G", "")))</f>
        <v>0</v>
      </c>
      <c r="BB31" s="294">
        <f>SUMPRODUCT(LEN($AE31:$AE34)-LEN(SUBSTITUTE($AE31:$AE34,"M", "")))</f>
        <v>0</v>
      </c>
    </row>
    <row r="32" spans="2:62" ht="28.15" customHeight="1" thickBot="1" x14ac:dyDescent="0.25">
      <c r="B32" s="30"/>
      <c r="C32" s="243"/>
      <c r="D32" s="36"/>
      <c r="E32" s="111"/>
      <c r="F32" s="111"/>
      <c r="G32" s="110"/>
      <c r="H32" s="224"/>
      <c r="I32" s="247"/>
      <c r="J32" s="247"/>
      <c r="K32" s="247"/>
      <c r="L32" s="33" t="s">
        <v>123</v>
      </c>
      <c r="M32" s="32" t="s">
        <v>377</v>
      </c>
      <c r="N32" s="33" t="s">
        <v>122</v>
      </c>
      <c r="O32" s="32" t="s">
        <v>434</v>
      </c>
      <c r="P32" s="33" t="s">
        <v>120</v>
      </c>
      <c r="Q32" s="32" t="s">
        <v>399</v>
      </c>
      <c r="R32" s="33" t="s">
        <v>119</v>
      </c>
      <c r="S32" s="32" t="s">
        <v>175</v>
      </c>
      <c r="T32" s="33" t="s">
        <v>118</v>
      </c>
      <c r="U32" s="32"/>
      <c r="V32" s="33" t="s">
        <v>117</v>
      </c>
      <c r="W32" s="32"/>
      <c r="X32" s="33" t="s">
        <v>116</v>
      </c>
      <c r="Y32" s="32"/>
      <c r="Z32" s="33" t="s">
        <v>115</v>
      </c>
      <c r="AA32" s="32"/>
      <c r="AB32" s="31"/>
      <c r="AC32" s="32"/>
      <c r="AD32" s="31"/>
      <c r="AE32" s="23"/>
      <c r="AF32" s="251"/>
      <c r="AG32" s="251"/>
      <c r="AH32" s="22"/>
      <c r="AI32" s="11"/>
      <c r="AJ32" s="265"/>
      <c r="AK32" s="267"/>
      <c r="AL32" s="263"/>
      <c r="AM32" s="265"/>
      <c r="AN32" s="267"/>
      <c r="AO32" s="263"/>
      <c r="AP32" s="265"/>
      <c r="AQ32" s="267"/>
      <c r="AR32" s="263"/>
      <c r="AS32" s="265"/>
      <c r="AT32" s="267"/>
      <c r="AU32" s="263"/>
      <c r="AV32" s="265"/>
      <c r="AW32" s="275"/>
      <c r="AX32" s="270"/>
      <c r="AY32" s="292"/>
      <c r="AZ32" s="228"/>
      <c r="BA32" s="228"/>
      <c r="BB32" s="295"/>
    </row>
    <row r="33" spans="2:62" ht="28.15" customHeight="1" x14ac:dyDescent="0.2">
      <c r="B33" s="30"/>
      <c r="C33" s="244"/>
      <c r="D33" s="29"/>
      <c r="E33" s="109"/>
      <c r="F33" s="109"/>
      <c r="G33" s="108"/>
      <c r="H33" s="225"/>
      <c r="I33" s="248"/>
      <c r="J33" s="248"/>
      <c r="K33" s="248"/>
      <c r="L33" s="26" t="s">
        <v>114</v>
      </c>
      <c r="M33" s="25" t="s">
        <v>613</v>
      </c>
      <c r="N33" s="26" t="s">
        <v>112</v>
      </c>
      <c r="O33" s="25" t="s">
        <v>377</v>
      </c>
      <c r="P33" s="26" t="s">
        <v>111</v>
      </c>
      <c r="Q33" s="25" t="s">
        <v>187</v>
      </c>
      <c r="R33" s="26" t="s">
        <v>110</v>
      </c>
      <c r="S33" s="25" t="s">
        <v>104</v>
      </c>
      <c r="T33" s="26" t="s">
        <v>109</v>
      </c>
      <c r="U33" s="25"/>
      <c r="V33" s="26" t="s">
        <v>108</v>
      </c>
      <c r="W33" s="25"/>
      <c r="X33" s="26" t="s">
        <v>107</v>
      </c>
      <c r="Y33" s="25"/>
      <c r="Z33" s="26" t="s">
        <v>106</v>
      </c>
      <c r="AA33" s="25"/>
      <c r="AB33" s="24"/>
      <c r="AC33" s="25"/>
      <c r="AD33" s="24"/>
      <c r="AE33" s="23"/>
      <c r="AF33" s="251"/>
      <c r="AG33" s="251"/>
      <c r="AH33" s="22"/>
      <c r="AI33" s="11"/>
      <c r="AJ33" s="265"/>
      <c r="AK33" s="267"/>
      <c r="AL33" s="263"/>
      <c r="AM33" s="265"/>
      <c r="AN33" s="267"/>
      <c r="AO33" s="263"/>
      <c r="AP33" s="265"/>
      <c r="AQ33" s="267"/>
      <c r="AR33" s="263"/>
      <c r="AS33" s="265"/>
      <c r="AT33" s="267"/>
      <c r="AU33" s="263"/>
      <c r="AV33" s="265"/>
      <c r="AW33" s="275"/>
      <c r="AX33" s="270"/>
      <c r="AY33" s="292"/>
      <c r="AZ33" s="228"/>
      <c r="BA33" s="228"/>
      <c r="BB33" s="295"/>
    </row>
    <row r="34" spans="2:62" ht="28.15" customHeight="1" thickBot="1" x14ac:dyDescent="0.25">
      <c r="B34" s="30"/>
      <c r="C34" s="253"/>
      <c r="D34" s="51"/>
      <c r="E34" s="115"/>
      <c r="F34" s="115"/>
      <c r="G34" s="114"/>
      <c r="H34" s="226"/>
      <c r="I34" s="254"/>
      <c r="J34" s="254"/>
      <c r="K34" s="254"/>
      <c r="L34" s="48" t="s">
        <v>105</v>
      </c>
      <c r="M34" s="47" t="s">
        <v>377</v>
      </c>
      <c r="N34" s="48" t="s">
        <v>103</v>
      </c>
      <c r="O34" s="47" t="s">
        <v>411</v>
      </c>
      <c r="P34" s="48" t="s">
        <v>102</v>
      </c>
      <c r="Q34" s="47" t="s">
        <v>113</v>
      </c>
      <c r="R34" s="48" t="s">
        <v>101</v>
      </c>
      <c r="S34" s="47" t="s">
        <v>104</v>
      </c>
      <c r="T34" s="48">
        <v>20</v>
      </c>
      <c r="U34" s="47"/>
      <c r="V34" s="48" t="s">
        <v>100</v>
      </c>
      <c r="W34" s="47"/>
      <c r="X34" s="48" t="s">
        <v>99</v>
      </c>
      <c r="Y34" s="47"/>
      <c r="Z34" s="48" t="s">
        <v>98</v>
      </c>
      <c r="AA34" s="47"/>
      <c r="AB34" s="16"/>
      <c r="AC34" s="47"/>
      <c r="AD34" s="16"/>
      <c r="AE34" s="46"/>
      <c r="AF34" s="255"/>
      <c r="AG34" s="255"/>
      <c r="AH34" s="45"/>
      <c r="AI34" s="11"/>
      <c r="AJ34" s="266"/>
      <c r="AK34" s="268"/>
      <c r="AL34" s="264"/>
      <c r="AM34" s="266"/>
      <c r="AN34" s="268"/>
      <c r="AO34" s="264"/>
      <c r="AP34" s="266"/>
      <c r="AQ34" s="268"/>
      <c r="AR34" s="264"/>
      <c r="AS34" s="266"/>
      <c r="AT34" s="268"/>
      <c r="AU34" s="264"/>
      <c r="AV34" s="266"/>
      <c r="AW34" s="276"/>
      <c r="AX34" s="271"/>
      <c r="AY34" s="293"/>
      <c r="AZ34" s="229"/>
      <c r="BA34" s="229"/>
      <c r="BB34" s="296"/>
    </row>
    <row r="35" spans="2:62" ht="28.15" customHeight="1" x14ac:dyDescent="0.2">
      <c r="B35" s="30"/>
      <c r="C35" s="242">
        <v>3</v>
      </c>
      <c r="D35" s="44"/>
      <c r="E35" s="113"/>
      <c r="F35" s="113"/>
      <c r="G35" s="112"/>
      <c r="H35" s="223"/>
      <c r="I35" s="246">
        <v>91</v>
      </c>
      <c r="J35" s="246">
        <v>25</v>
      </c>
      <c r="K35" s="246">
        <v>6</v>
      </c>
      <c r="L35" s="41" t="s">
        <v>133</v>
      </c>
      <c r="M35" s="40" t="s">
        <v>399</v>
      </c>
      <c r="N35" s="41" t="s">
        <v>131</v>
      </c>
      <c r="O35" s="40" t="s">
        <v>489</v>
      </c>
      <c r="P35" s="41" t="s">
        <v>130</v>
      </c>
      <c r="Q35" s="40" t="s">
        <v>872</v>
      </c>
      <c r="R35" s="41" t="s">
        <v>129</v>
      </c>
      <c r="S35" s="40" t="s">
        <v>404</v>
      </c>
      <c r="T35" s="41" t="s">
        <v>128</v>
      </c>
      <c r="U35" s="40" t="s">
        <v>113</v>
      </c>
      <c r="V35" s="41" t="s">
        <v>127</v>
      </c>
      <c r="W35" s="40"/>
      <c r="X35" s="41" t="s">
        <v>126</v>
      </c>
      <c r="Y35" s="40"/>
      <c r="Z35" s="41" t="s">
        <v>125</v>
      </c>
      <c r="AA35" s="40"/>
      <c r="AB35" s="39"/>
      <c r="AC35" s="40"/>
      <c r="AD35" s="39" t="s">
        <v>871</v>
      </c>
      <c r="AE35" s="38"/>
      <c r="AF35" s="250"/>
      <c r="AG35" s="250" t="s">
        <v>622</v>
      </c>
      <c r="AH35" s="37"/>
      <c r="AI35" s="11"/>
      <c r="AJ35" s="233">
        <f>SUMPRODUCT(LEN($M35:$U38)-LEN(SUBSTITUTE($M35:$U38,"A", "")))</f>
        <v>25</v>
      </c>
      <c r="AK35" s="239">
        <f>SUMPRODUCT(LEN($AD35:$AD38)-LEN(SUBSTITUTE($AD35:$AD38,"A", "")))</f>
        <v>16</v>
      </c>
      <c r="AL35" s="230">
        <f>SUMPRODUCT(LEN($AC35:$AC38)-LEN(SUBSTITUTE($AC35:$AC38,"A", "")))</f>
        <v>0</v>
      </c>
      <c r="AM35" s="233">
        <f>SUMPRODUCT(LEN($M35:$U38)-LEN(SUBSTITUTE($M35:$U38,"S", "")))</f>
        <v>34</v>
      </c>
      <c r="AN35" s="239">
        <f>SUMPRODUCT(LEN($AD35:$AD38)-LEN(SUBSTITUTE($AD35:$AD38,"S", "")))</f>
        <v>11</v>
      </c>
      <c r="AO35" s="230">
        <f>SUMPRODUCT(LEN($AC35:$AC38)-LEN(SUBSTITUTE($AC35:$AC38,"S", "")))</f>
        <v>0</v>
      </c>
      <c r="AP35" s="233">
        <f>SUMPRODUCT(LEN($M35:$U38)-LEN(SUBSTITUTE($M35:$U38,"F", "")))</f>
        <v>1</v>
      </c>
      <c r="AQ35" s="239">
        <f>SUMPRODUCT(LEN($AD35:$AD38)-LEN(SUBSTITUTE($AD35:$AD38,"F", "")))</f>
        <v>0</v>
      </c>
      <c r="AR35" s="230">
        <f>SUMPRODUCT(LEN($AC35:$AC38)-LEN(SUBSTITUTE($AC35:$AC38,"F", "")))</f>
        <v>0</v>
      </c>
      <c r="AS35" s="233">
        <f>SUMPRODUCT(LEN($M35:$U38)-LEN(SUBSTITUTE($M35:$U38,"G", "")))</f>
        <v>7</v>
      </c>
      <c r="AT35" s="239">
        <f>SUMPRODUCT(LEN($AD35:$AD38)-LEN(SUBSTITUTE($AD35:$AD38,"G", "")))</f>
        <v>4</v>
      </c>
      <c r="AU35" s="230">
        <f>SUMPRODUCT(LEN($AC35:$AC38)-LEN(SUBSTITUTE($AC35:$AC38,"G", "")))</f>
        <v>0</v>
      </c>
      <c r="AV35" s="233">
        <f>SUMPRODUCT(LEN($L35:$U38)-LEN(SUBSTITUTE($L35:$U38,"M", "")))</f>
        <v>0</v>
      </c>
      <c r="AW35" s="236">
        <f>SUMPRODUCT(LEN($AD35:$AD38)-LEN(SUBSTITUTE($AD35:$AD38,"M", "")))</f>
        <v>0</v>
      </c>
      <c r="AX35" s="269">
        <f>SUMPRODUCT(LEN($AC35:$AC38)-LEN(SUBSTITUTE($AC35:$AC38,"M", "")))</f>
        <v>0</v>
      </c>
      <c r="AY35" s="291">
        <f>SUMPRODUCT(LEN($AE35:$AE38)-LEN(SUBSTITUTE($AE35:$AE38,"S", "")))</f>
        <v>0</v>
      </c>
      <c r="AZ35" s="227">
        <f>SUMPRODUCT(LEN($AE35:$AE38)-LEN(SUBSTITUTE($AE35:$AE38,"F", "")))</f>
        <v>0</v>
      </c>
      <c r="BA35" s="227">
        <f>SUMPRODUCT(LEN($AE35:$AE38)-LEN(SUBSTITUTE($AE35:$AE38,"G", "")))</f>
        <v>0</v>
      </c>
      <c r="BB35" s="294">
        <f>SUMPRODUCT(LEN($AE35:$AE38)-LEN(SUBSTITUTE($AE35:$AE38,"M", "")))</f>
        <v>0</v>
      </c>
    </row>
    <row r="36" spans="2:62" ht="28.15" customHeight="1" thickBot="1" x14ac:dyDescent="0.25">
      <c r="B36" s="30"/>
      <c r="C36" s="243"/>
      <c r="D36" s="36"/>
      <c r="E36" s="111"/>
      <c r="F36" s="111"/>
      <c r="G36" s="110"/>
      <c r="H36" s="224"/>
      <c r="I36" s="247"/>
      <c r="J36" s="247"/>
      <c r="K36" s="247"/>
      <c r="L36" s="33" t="s">
        <v>123</v>
      </c>
      <c r="M36" s="32" t="s">
        <v>186</v>
      </c>
      <c r="N36" s="33" t="s">
        <v>122</v>
      </c>
      <c r="O36" s="32" t="s">
        <v>420</v>
      </c>
      <c r="P36" s="33" t="s">
        <v>120</v>
      </c>
      <c r="Q36" s="32" t="s">
        <v>854</v>
      </c>
      <c r="R36" s="33" t="s">
        <v>119</v>
      </c>
      <c r="S36" s="32" t="s">
        <v>188</v>
      </c>
      <c r="T36" s="33" t="s">
        <v>118</v>
      </c>
      <c r="U36" s="32" t="s">
        <v>121</v>
      </c>
      <c r="V36" s="33" t="s">
        <v>117</v>
      </c>
      <c r="W36" s="32"/>
      <c r="X36" s="33" t="s">
        <v>116</v>
      </c>
      <c r="Y36" s="32"/>
      <c r="Z36" s="33" t="s">
        <v>115</v>
      </c>
      <c r="AA36" s="32"/>
      <c r="AB36" s="31"/>
      <c r="AC36" s="32"/>
      <c r="AD36" s="31" t="s">
        <v>870</v>
      </c>
      <c r="AE36" s="23"/>
      <c r="AF36" s="251"/>
      <c r="AG36" s="251"/>
      <c r="AH36" s="22"/>
      <c r="AI36" s="11"/>
      <c r="AJ36" s="265"/>
      <c r="AK36" s="267"/>
      <c r="AL36" s="263"/>
      <c r="AM36" s="265"/>
      <c r="AN36" s="267"/>
      <c r="AO36" s="263"/>
      <c r="AP36" s="265"/>
      <c r="AQ36" s="267"/>
      <c r="AR36" s="263"/>
      <c r="AS36" s="265"/>
      <c r="AT36" s="267"/>
      <c r="AU36" s="263"/>
      <c r="AV36" s="265"/>
      <c r="AW36" s="275"/>
      <c r="AX36" s="270"/>
      <c r="AY36" s="292"/>
      <c r="AZ36" s="228"/>
      <c r="BA36" s="228"/>
      <c r="BB36" s="295"/>
    </row>
    <row r="37" spans="2:62" ht="28.15" customHeight="1" x14ac:dyDescent="0.2">
      <c r="B37" s="30"/>
      <c r="C37" s="244"/>
      <c r="D37" s="29"/>
      <c r="E37" s="109"/>
      <c r="F37" s="109"/>
      <c r="G37" s="108"/>
      <c r="H37" s="225"/>
      <c r="I37" s="248"/>
      <c r="J37" s="248"/>
      <c r="K37" s="248"/>
      <c r="L37" s="26" t="s">
        <v>114</v>
      </c>
      <c r="M37" s="25" t="s">
        <v>382</v>
      </c>
      <c r="N37" s="26" t="s">
        <v>112</v>
      </c>
      <c r="O37" s="25" t="s">
        <v>434</v>
      </c>
      <c r="P37" s="26" t="s">
        <v>111</v>
      </c>
      <c r="Q37" s="25" t="s">
        <v>443</v>
      </c>
      <c r="R37" s="26" t="s">
        <v>110</v>
      </c>
      <c r="S37" s="25" t="s">
        <v>195</v>
      </c>
      <c r="T37" s="26" t="s">
        <v>109</v>
      </c>
      <c r="U37" s="25" t="s">
        <v>121</v>
      </c>
      <c r="V37" s="26" t="s">
        <v>108</v>
      </c>
      <c r="W37" s="25"/>
      <c r="X37" s="26" t="s">
        <v>107</v>
      </c>
      <c r="Y37" s="25"/>
      <c r="Z37" s="26" t="s">
        <v>106</v>
      </c>
      <c r="AA37" s="25"/>
      <c r="AB37" s="24"/>
      <c r="AC37" s="25"/>
      <c r="AD37" s="24"/>
      <c r="AE37" s="23"/>
      <c r="AF37" s="251"/>
      <c r="AG37" s="251"/>
      <c r="AH37" s="22"/>
      <c r="AI37" s="11"/>
      <c r="AJ37" s="265"/>
      <c r="AK37" s="267"/>
      <c r="AL37" s="263"/>
      <c r="AM37" s="265"/>
      <c r="AN37" s="267"/>
      <c r="AO37" s="263"/>
      <c r="AP37" s="265"/>
      <c r="AQ37" s="267"/>
      <c r="AR37" s="263"/>
      <c r="AS37" s="265"/>
      <c r="AT37" s="267"/>
      <c r="AU37" s="263"/>
      <c r="AV37" s="265"/>
      <c r="AW37" s="275"/>
      <c r="AX37" s="270"/>
      <c r="AY37" s="292"/>
      <c r="AZ37" s="228"/>
      <c r="BA37" s="228"/>
      <c r="BB37" s="295"/>
    </row>
    <row r="38" spans="2:62" ht="28.15" customHeight="1" thickBot="1" x14ac:dyDescent="0.25">
      <c r="B38" s="21"/>
      <c r="C38" s="245"/>
      <c r="D38" s="20"/>
      <c r="E38" s="117"/>
      <c r="F38" s="117"/>
      <c r="G38" s="116"/>
      <c r="H38" s="226"/>
      <c r="I38" s="249"/>
      <c r="J38" s="249"/>
      <c r="K38" s="249"/>
      <c r="L38" s="17" t="s">
        <v>105</v>
      </c>
      <c r="M38" s="15" t="s">
        <v>104</v>
      </c>
      <c r="N38" s="17" t="s">
        <v>103</v>
      </c>
      <c r="O38" s="15" t="s">
        <v>673</v>
      </c>
      <c r="P38" s="17" t="s">
        <v>102</v>
      </c>
      <c r="Q38" s="15" t="s">
        <v>422</v>
      </c>
      <c r="R38" s="17" t="s">
        <v>101</v>
      </c>
      <c r="S38" s="15" t="s">
        <v>113</v>
      </c>
      <c r="T38" s="17">
        <v>20</v>
      </c>
      <c r="U38" s="15"/>
      <c r="V38" s="17" t="s">
        <v>100</v>
      </c>
      <c r="W38" s="15"/>
      <c r="X38" s="17" t="s">
        <v>99</v>
      </c>
      <c r="Y38" s="15"/>
      <c r="Z38" s="17" t="s">
        <v>98</v>
      </c>
      <c r="AA38" s="15"/>
      <c r="AB38" s="16"/>
      <c r="AC38" s="15"/>
      <c r="AD38" s="14"/>
      <c r="AE38" s="13"/>
      <c r="AF38" s="252"/>
      <c r="AG38" s="252"/>
      <c r="AH38" s="12"/>
      <c r="AI38" s="11"/>
      <c r="AJ38" s="266"/>
      <c r="AK38" s="268"/>
      <c r="AL38" s="264"/>
      <c r="AM38" s="266"/>
      <c r="AN38" s="268"/>
      <c r="AO38" s="264"/>
      <c r="AP38" s="266"/>
      <c r="AQ38" s="268"/>
      <c r="AR38" s="264"/>
      <c r="AS38" s="266"/>
      <c r="AT38" s="268"/>
      <c r="AU38" s="264"/>
      <c r="AV38" s="266"/>
      <c r="AW38" s="276"/>
      <c r="AX38" s="271"/>
      <c r="AY38" s="293"/>
      <c r="AZ38" s="229"/>
      <c r="BA38" s="229"/>
      <c r="BB38" s="296"/>
    </row>
    <row r="39" spans="2:62" ht="85.9" customHeight="1" thickTop="1" thickBot="1" x14ac:dyDescent="0.35">
      <c r="B39" s="105" t="s">
        <v>174</v>
      </c>
      <c r="C39" s="95" t="s">
        <v>173</v>
      </c>
      <c r="D39" s="100" t="s">
        <v>172</v>
      </c>
      <c r="E39" s="104" t="s">
        <v>171</v>
      </c>
      <c r="F39" s="103"/>
      <c r="G39" s="102"/>
      <c r="H39" s="101" t="s">
        <v>170</v>
      </c>
      <c r="I39" s="100" t="s">
        <v>96</v>
      </c>
      <c r="J39" s="100" t="s">
        <v>169</v>
      </c>
      <c r="K39" s="100" t="s">
        <v>97</v>
      </c>
      <c r="L39" s="256" t="s">
        <v>168</v>
      </c>
      <c r="M39" s="262"/>
      <c r="N39" s="256" t="s">
        <v>167</v>
      </c>
      <c r="O39" s="262"/>
      <c r="P39" s="256" t="s">
        <v>167</v>
      </c>
      <c r="Q39" s="257"/>
      <c r="R39" s="256" t="s">
        <v>167</v>
      </c>
      <c r="S39" s="257"/>
      <c r="T39" s="256" t="s">
        <v>167</v>
      </c>
      <c r="U39" s="257"/>
      <c r="V39" s="256" t="s">
        <v>167</v>
      </c>
      <c r="W39" s="257"/>
      <c r="X39" s="256" t="s">
        <v>167</v>
      </c>
      <c r="Y39" s="257"/>
      <c r="Z39" s="256" t="s">
        <v>167</v>
      </c>
      <c r="AA39" s="257"/>
      <c r="AB39" s="261" t="s">
        <v>166</v>
      </c>
      <c r="AC39" s="257"/>
      <c r="AD39" s="101" t="s">
        <v>165</v>
      </c>
      <c r="AE39" s="101" t="s">
        <v>164</v>
      </c>
      <c r="AF39" s="100" t="s">
        <v>163</v>
      </c>
      <c r="AG39" s="100" t="s">
        <v>162</v>
      </c>
      <c r="AH39" s="99" t="s">
        <v>161</v>
      </c>
      <c r="AI39" s="98"/>
      <c r="AJ39" s="96" t="s">
        <v>160</v>
      </c>
      <c r="AK39" s="95" t="s">
        <v>159</v>
      </c>
      <c r="AL39" s="94" t="s">
        <v>158</v>
      </c>
      <c r="AM39" s="96" t="s">
        <v>157</v>
      </c>
      <c r="AN39" s="95" t="s">
        <v>156</v>
      </c>
      <c r="AO39" s="94" t="s">
        <v>155</v>
      </c>
      <c r="AP39" s="96" t="s">
        <v>154</v>
      </c>
      <c r="AQ39" s="95" t="s">
        <v>153</v>
      </c>
      <c r="AR39" s="97" t="s">
        <v>152</v>
      </c>
      <c r="AS39" s="96" t="s">
        <v>151</v>
      </c>
      <c r="AT39" s="95" t="s">
        <v>150</v>
      </c>
      <c r="AU39" s="94" t="s">
        <v>149</v>
      </c>
      <c r="AV39" s="96" t="s">
        <v>148</v>
      </c>
      <c r="AW39" s="95" t="s">
        <v>147</v>
      </c>
      <c r="AX39" s="94" t="s">
        <v>146</v>
      </c>
      <c r="AY39" s="93" t="s">
        <v>145</v>
      </c>
      <c r="AZ39" s="92" t="s">
        <v>144</v>
      </c>
      <c r="BA39" s="92" t="s">
        <v>143</v>
      </c>
      <c r="BB39" s="91" t="s">
        <v>142</v>
      </c>
    </row>
    <row r="40" spans="2:62" ht="48" thickBot="1" x14ac:dyDescent="0.3">
      <c r="B40" s="90" t="s">
        <v>253</v>
      </c>
      <c r="C40" s="89"/>
      <c r="D40" s="88">
        <v>195</v>
      </c>
      <c r="E40" s="258"/>
      <c r="F40" s="259"/>
      <c r="G40" s="260"/>
      <c r="H40" s="87" t="s">
        <v>140</v>
      </c>
      <c r="I40" s="86"/>
      <c r="J40" s="86"/>
      <c r="K40" s="85"/>
      <c r="L40" s="84"/>
      <c r="M40" s="81"/>
      <c r="N40" s="84"/>
      <c r="O40" s="81"/>
      <c r="P40" s="84"/>
      <c r="Q40" s="81"/>
      <c r="R40" s="84"/>
      <c r="S40" s="81"/>
      <c r="T40" s="84"/>
      <c r="U40" s="81"/>
      <c r="V40" s="84"/>
      <c r="W40" s="81"/>
      <c r="X40" s="84"/>
      <c r="Y40" s="81"/>
      <c r="Z40" s="84"/>
      <c r="AA40" s="83"/>
      <c r="AB40" s="82" t="s">
        <v>139</v>
      </c>
      <c r="AC40" s="81"/>
      <c r="AD40" s="81"/>
      <c r="AE40" s="81"/>
      <c r="AF40" s="80"/>
      <c r="AG40" s="80"/>
      <c r="AH40" s="60"/>
      <c r="AI40" s="79" t="s">
        <v>138</v>
      </c>
      <c r="AJ40" s="78">
        <f t="shared" ref="AJ40:BB40" si="4">SUM(AJ42:AJ53)</f>
        <v>57</v>
      </c>
      <c r="AK40" s="77">
        <f t="shared" si="4"/>
        <v>15</v>
      </c>
      <c r="AL40" s="76">
        <f t="shared" si="4"/>
        <v>0</v>
      </c>
      <c r="AM40" s="78">
        <f t="shared" si="4"/>
        <v>20</v>
      </c>
      <c r="AN40" s="77">
        <f t="shared" si="4"/>
        <v>9</v>
      </c>
      <c r="AO40" s="76">
        <f t="shared" si="4"/>
        <v>0</v>
      </c>
      <c r="AP40" s="78">
        <f t="shared" si="4"/>
        <v>0</v>
      </c>
      <c r="AQ40" s="77">
        <f t="shared" si="4"/>
        <v>1</v>
      </c>
      <c r="AR40" s="76">
        <f t="shared" si="4"/>
        <v>0</v>
      </c>
      <c r="AS40" s="78">
        <f t="shared" si="4"/>
        <v>14</v>
      </c>
      <c r="AT40" s="77">
        <f t="shared" si="4"/>
        <v>3</v>
      </c>
      <c r="AU40" s="76">
        <f t="shared" si="4"/>
        <v>0</v>
      </c>
      <c r="AV40" s="78">
        <f t="shared" si="4"/>
        <v>0</v>
      </c>
      <c r="AW40" s="77">
        <f t="shared" si="4"/>
        <v>0</v>
      </c>
      <c r="AX40" s="76">
        <f t="shared" si="4"/>
        <v>0</v>
      </c>
      <c r="AY40" s="75">
        <f t="shared" si="4"/>
        <v>0</v>
      </c>
      <c r="AZ40" s="74">
        <f t="shared" si="4"/>
        <v>0</v>
      </c>
      <c r="BA40" s="74">
        <f t="shared" si="4"/>
        <v>0</v>
      </c>
      <c r="BB40" s="73">
        <f t="shared" si="4"/>
        <v>0</v>
      </c>
      <c r="BC40" s="72" t="s">
        <v>137</v>
      </c>
      <c r="BF40" s="5">
        <f>SUM(AJ40:AL40)/$BG$5</f>
        <v>24</v>
      </c>
      <c r="BG40" s="5">
        <f>SUM(AM40:AO40,AY40)/$BG$5</f>
        <v>9.6666666666666661</v>
      </c>
      <c r="BH40" s="5">
        <f>SUM(AP40:AR40,AZ40)/$BG$5</f>
        <v>0.33333333333333331</v>
      </c>
      <c r="BI40" s="5">
        <f>SUM(AS40:AU40,BA40)/$BG$5</f>
        <v>5.666666666666667</v>
      </c>
      <c r="BJ40" s="5">
        <f>SUM(AV40:AX40,BB40)/$BG$5</f>
        <v>0</v>
      </c>
    </row>
    <row r="41" spans="2:62" ht="37.5" thickBot="1" x14ac:dyDescent="0.3">
      <c r="B41" s="71"/>
      <c r="C41" s="70"/>
      <c r="D41" s="69"/>
      <c r="E41" s="68"/>
      <c r="F41" s="68"/>
      <c r="G41" s="67"/>
      <c r="H41" s="66"/>
      <c r="I41" s="64"/>
      <c r="J41" s="64"/>
      <c r="K41" s="65"/>
      <c r="L41" s="64"/>
      <c r="M41" s="62"/>
      <c r="N41" s="64"/>
      <c r="O41" s="62"/>
      <c r="P41" s="64"/>
      <c r="Q41" s="62"/>
      <c r="R41" s="64"/>
      <c r="S41" s="62"/>
      <c r="T41" s="64"/>
      <c r="U41" s="62"/>
      <c r="V41" s="64"/>
      <c r="W41" s="62"/>
      <c r="X41" s="64"/>
      <c r="Y41" s="62"/>
      <c r="Z41" s="64"/>
      <c r="AA41" s="62"/>
      <c r="AB41" s="63"/>
      <c r="AC41" s="62"/>
      <c r="AD41" s="62"/>
      <c r="AE41" s="62"/>
      <c r="AF41" s="61"/>
      <c r="AG41" s="61"/>
      <c r="AH41" s="60"/>
      <c r="AI41" s="59" t="s">
        <v>136</v>
      </c>
      <c r="AJ41" s="58">
        <f t="shared" ref="AJ41:BB41" si="5">AJ40/3</f>
        <v>19</v>
      </c>
      <c r="AK41" s="57">
        <f t="shared" si="5"/>
        <v>5</v>
      </c>
      <c r="AL41" s="56">
        <f t="shared" si="5"/>
        <v>0</v>
      </c>
      <c r="AM41" s="58">
        <f t="shared" si="5"/>
        <v>6.666666666666667</v>
      </c>
      <c r="AN41" s="57">
        <f t="shared" si="5"/>
        <v>3</v>
      </c>
      <c r="AO41" s="56">
        <f t="shared" si="5"/>
        <v>0</v>
      </c>
      <c r="AP41" s="58">
        <f t="shared" si="5"/>
        <v>0</v>
      </c>
      <c r="AQ41" s="57">
        <f t="shared" si="5"/>
        <v>0.33333333333333331</v>
      </c>
      <c r="AR41" s="56">
        <f t="shared" si="5"/>
        <v>0</v>
      </c>
      <c r="AS41" s="58">
        <f t="shared" si="5"/>
        <v>4.666666666666667</v>
      </c>
      <c r="AT41" s="57">
        <f t="shared" si="5"/>
        <v>1</v>
      </c>
      <c r="AU41" s="56">
        <f t="shared" si="5"/>
        <v>0</v>
      </c>
      <c r="AV41" s="58">
        <f t="shared" si="5"/>
        <v>0</v>
      </c>
      <c r="AW41" s="57">
        <f t="shared" si="5"/>
        <v>0</v>
      </c>
      <c r="AX41" s="56">
        <f t="shared" si="5"/>
        <v>0</v>
      </c>
      <c r="AY41" s="55">
        <f t="shared" si="5"/>
        <v>0</v>
      </c>
      <c r="AZ41" s="54">
        <f t="shared" si="5"/>
        <v>0</v>
      </c>
      <c r="BA41" s="54">
        <f t="shared" si="5"/>
        <v>0</v>
      </c>
      <c r="BB41" s="53">
        <f t="shared" si="5"/>
        <v>0</v>
      </c>
      <c r="BC41" s="52" t="s">
        <v>135</v>
      </c>
    </row>
    <row r="42" spans="2:62" ht="28.15" customHeight="1" x14ac:dyDescent="0.2">
      <c r="B42" s="30"/>
      <c r="C42" s="242">
        <v>1</v>
      </c>
      <c r="D42" s="44"/>
      <c r="E42" s="113"/>
      <c r="F42" s="113"/>
      <c r="G42" s="112"/>
      <c r="H42" s="223" t="s">
        <v>183</v>
      </c>
      <c r="I42" s="246">
        <v>61</v>
      </c>
      <c r="J42" s="246">
        <v>23</v>
      </c>
      <c r="K42" s="246">
        <v>8</v>
      </c>
      <c r="L42" s="41" t="s">
        <v>133</v>
      </c>
      <c r="M42" s="40" t="s">
        <v>186</v>
      </c>
      <c r="N42" s="41" t="s">
        <v>131</v>
      </c>
      <c r="O42" s="40" t="s">
        <v>403</v>
      </c>
      <c r="P42" s="41" t="s">
        <v>130</v>
      </c>
      <c r="Q42" s="40" t="s">
        <v>424</v>
      </c>
      <c r="R42" s="41" t="s">
        <v>129</v>
      </c>
      <c r="S42" s="40" t="s">
        <v>104</v>
      </c>
      <c r="T42" s="41" t="s">
        <v>128</v>
      </c>
      <c r="U42" s="40"/>
      <c r="V42" s="41" t="s">
        <v>127</v>
      </c>
      <c r="W42" s="40"/>
      <c r="X42" s="41" t="s">
        <v>126</v>
      </c>
      <c r="Y42" s="40"/>
      <c r="Z42" s="41" t="s">
        <v>125</v>
      </c>
      <c r="AA42" s="40"/>
      <c r="AB42" s="39"/>
      <c r="AC42" s="40"/>
      <c r="AD42" s="39" t="s">
        <v>869</v>
      </c>
      <c r="AE42" s="38"/>
      <c r="AF42" s="250"/>
      <c r="AG42" s="250" t="s">
        <v>622</v>
      </c>
      <c r="AH42" s="37"/>
      <c r="AI42" s="11"/>
      <c r="AJ42" s="233">
        <f>SUMPRODUCT(LEN($M42:$U45)-LEN(SUBSTITUTE($M42:$U45,"A", "")))</f>
        <v>29</v>
      </c>
      <c r="AK42" s="239">
        <f>SUMPRODUCT(LEN($AD42:$AD45)-LEN(SUBSTITUTE($AD42:$AD45,"A", "")))</f>
        <v>12</v>
      </c>
      <c r="AL42" s="230">
        <f>SUMPRODUCT(LEN($AC42:$AC45)-LEN(SUBSTITUTE($AC42:$AC45,"A", "")))</f>
        <v>0</v>
      </c>
      <c r="AM42" s="233">
        <f>SUMPRODUCT(LEN($M42:$U45)-LEN(SUBSTITUTE($M42:$U45,"S", "")))</f>
        <v>9</v>
      </c>
      <c r="AN42" s="239">
        <f>SUMPRODUCT(LEN($AD42:$AD45)-LEN(SUBSTITUTE($AD42:$AD45,"S", "")))</f>
        <v>7</v>
      </c>
      <c r="AO42" s="230">
        <f>SUMPRODUCT(LEN($AC42:$AC45)-LEN(SUBSTITUTE($AC42:$AC45,"S", "")))</f>
        <v>0</v>
      </c>
      <c r="AP42" s="233">
        <f>SUMPRODUCT(LEN($M42:$U45)-LEN(SUBSTITUTE($M42:$U45,"F", "")))</f>
        <v>0</v>
      </c>
      <c r="AQ42" s="239">
        <f>SUMPRODUCT(LEN($AD42:$AD45)-LEN(SUBSTITUTE($AD42:$AD45,"F", "")))</f>
        <v>1</v>
      </c>
      <c r="AR42" s="230">
        <f>SUMPRODUCT(LEN($AC42:$AC45)-LEN(SUBSTITUTE($AC42:$AC45,"F", "")))</f>
        <v>0</v>
      </c>
      <c r="AS42" s="233">
        <f>SUMPRODUCT(LEN($M42:$U45)-LEN(SUBSTITUTE($M42:$U45,"G", "")))</f>
        <v>7</v>
      </c>
      <c r="AT42" s="239">
        <f>SUMPRODUCT(LEN($AD42:$AD45)-LEN(SUBSTITUTE($AD42:$AD45,"G", "")))</f>
        <v>2</v>
      </c>
      <c r="AU42" s="230">
        <f>SUMPRODUCT(LEN($AC42:$AC45)-LEN(SUBSTITUTE($AC42:$AC45,"G", "")))</f>
        <v>0</v>
      </c>
      <c r="AV42" s="233">
        <f>SUMPRODUCT(LEN($L42:$U45)-LEN(SUBSTITUTE($L42:$U45,"M", "")))</f>
        <v>0</v>
      </c>
      <c r="AW42" s="236">
        <f>SUMPRODUCT(LEN($AD42:$AD45)-LEN(SUBSTITUTE($AD42:$AD45,"M", "")))</f>
        <v>0</v>
      </c>
      <c r="AX42" s="269">
        <f>SUMPRODUCT(LEN($AC42:$AC45)-LEN(SUBSTITUTE($AC42:$AC45,"M", "")))</f>
        <v>0</v>
      </c>
      <c r="AY42" s="291">
        <f>SUMPRODUCT(LEN($AE42:$AE45)-LEN(SUBSTITUTE($AE42:$AE45,"S", "")))</f>
        <v>0</v>
      </c>
      <c r="AZ42" s="227">
        <f>SUMPRODUCT(LEN($AE42:$AE45)-LEN(SUBSTITUTE($AE42:$AE45,"F", "")))</f>
        <v>0</v>
      </c>
      <c r="BA42" s="227">
        <f>SUMPRODUCT(LEN($AE42:$AE45)-LEN(SUBSTITUTE($AE42:$AE45,"G", "")))</f>
        <v>0</v>
      </c>
      <c r="BB42" s="294">
        <f>SUMPRODUCT(LEN($AE42:$AE45)-LEN(SUBSTITUTE($AE42:$AE45,"M", "")))</f>
        <v>0</v>
      </c>
    </row>
    <row r="43" spans="2:62" ht="28.15" customHeight="1" thickBot="1" x14ac:dyDescent="0.25">
      <c r="B43" s="30"/>
      <c r="C43" s="243"/>
      <c r="D43" s="36"/>
      <c r="E43" s="111"/>
      <c r="F43" s="111"/>
      <c r="G43" s="110"/>
      <c r="H43" s="224"/>
      <c r="I43" s="247"/>
      <c r="J43" s="247"/>
      <c r="K43" s="247"/>
      <c r="L43" s="33" t="s">
        <v>123</v>
      </c>
      <c r="M43" s="32" t="s">
        <v>382</v>
      </c>
      <c r="N43" s="33" t="s">
        <v>122</v>
      </c>
      <c r="O43" s="32" t="s">
        <v>377</v>
      </c>
      <c r="P43" s="33" t="s">
        <v>120</v>
      </c>
      <c r="Q43" s="32" t="s">
        <v>217</v>
      </c>
      <c r="R43" s="33" t="s">
        <v>119</v>
      </c>
      <c r="S43" s="32" t="s">
        <v>121</v>
      </c>
      <c r="T43" s="33" t="s">
        <v>118</v>
      </c>
      <c r="U43" s="32"/>
      <c r="V43" s="33" t="s">
        <v>117</v>
      </c>
      <c r="W43" s="32"/>
      <c r="X43" s="33" t="s">
        <v>116</v>
      </c>
      <c r="Y43" s="32"/>
      <c r="Z43" s="33" t="s">
        <v>115</v>
      </c>
      <c r="AA43" s="32"/>
      <c r="AB43" s="31"/>
      <c r="AC43" s="32"/>
      <c r="AD43" s="31" t="s">
        <v>868</v>
      </c>
      <c r="AE43" s="23"/>
      <c r="AF43" s="251"/>
      <c r="AG43" s="251"/>
      <c r="AH43" s="22"/>
      <c r="AI43" s="11"/>
      <c r="AJ43" s="265"/>
      <c r="AK43" s="267"/>
      <c r="AL43" s="263"/>
      <c r="AM43" s="265"/>
      <c r="AN43" s="267"/>
      <c r="AO43" s="263"/>
      <c r="AP43" s="265"/>
      <c r="AQ43" s="267"/>
      <c r="AR43" s="263"/>
      <c r="AS43" s="265"/>
      <c r="AT43" s="267"/>
      <c r="AU43" s="263"/>
      <c r="AV43" s="265"/>
      <c r="AW43" s="275"/>
      <c r="AX43" s="270"/>
      <c r="AY43" s="292"/>
      <c r="AZ43" s="228"/>
      <c r="BA43" s="228"/>
      <c r="BB43" s="295"/>
    </row>
    <row r="44" spans="2:62" ht="28.15" customHeight="1" x14ac:dyDescent="0.2">
      <c r="B44" s="30"/>
      <c r="C44" s="244"/>
      <c r="D44" s="29"/>
      <c r="E44" s="109"/>
      <c r="F44" s="109"/>
      <c r="G44" s="108"/>
      <c r="H44" s="225">
        <v>195</v>
      </c>
      <c r="I44" s="248"/>
      <c r="J44" s="248"/>
      <c r="K44" s="248"/>
      <c r="L44" s="26" t="s">
        <v>114</v>
      </c>
      <c r="M44" s="25" t="s">
        <v>491</v>
      </c>
      <c r="N44" s="26" t="s">
        <v>112</v>
      </c>
      <c r="O44" s="25" t="s">
        <v>382</v>
      </c>
      <c r="P44" s="26" t="s">
        <v>111</v>
      </c>
      <c r="Q44" s="25" t="s">
        <v>175</v>
      </c>
      <c r="R44" s="26" t="s">
        <v>110</v>
      </c>
      <c r="S44" s="25" t="s">
        <v>121</v>
      </c>
      <c r="T44" s="26" t="s">
        <v>109</v>
      </c>
      <c r="U44" s="25"/>
      <c r="V44" s="26" t="s">
        <v>108</v>
      </c>
      <c r="W44" s="25"/>
      <c r="X44" s="26" t="s">
        <v>107</v>
      </c>
      <c r="Y44" s="25"/>
      <c r="Z44" s="26" t="s">
        <v>106</v>
      </c>
      <c r="AA44" s="25"/>
      <c r="AB44" s="24"/>
      <c r="AC44" s="25"/>
      <c r="AD44" s="24"/>
      <c r="AE44" s="23"/>
      <c r="AF44" s="251"/>
      <c r="AG44" s="251"/>
      <c r="AH44" s="22"/>
      <c r="AI44" s="11"/>
      <c r="AJ44" s="265"/>
      <c r="AK44" s="267"/>
      <c r="AL44" s="263"/>
      <c r="AM44" s="265"/>
      <c r="AN44" s="267"/>
      <c r="AO44" s="263"/>
      <c r="AP44" s="265"/>
      <c r="AQ44" s="267"/>
      <c r="AR44" s="263"/>
      <c r="AS44" s="265"/>
      <c r="AT44" s="267"/>
      <c r="AU44" s="263"/>
      <c r="AV44" s="265"/>
      <c r="AW44" s="275"/>
      <c r="AX44" s="270"/>
      <c r="AY44" s="292"/>
      <c r="AZ44" s="228"/>
      <c r="BA44" s="228"/>
      <c r="BB44" s="295"/>
    </row>
    <row r="45" spans="2:62" ht="28.15" customHeight="1" thickBot="1" x14ac:dyDescent="0.25">
      <c r="B45" s="30"/>
      <c r="C45" s="253"/>
      <c r="D45" s="51"/>
      <c r="E45" s="115"/>
      <c r="F45" s="115"/>
      <c r="G45" s="114"/>
      <c r="H45" s="226"/>
      <c r="I45" s="254"/>
      <c r="J45" s="254"/>
      <c r="K45" s="254"/>
      <c r="L45" s="48" t="s">
        <v>105</v>
      </c>
      <c r="M45" s="47" t="s">
        <v>867</v>
      </c>
      <c r="N45" s="48" t="s">
        <v>103</v>
      </c>
      <c r="O45" s="47" t="s">
        <v>389</v>
      </c>
      <c r="P45" s="48" t="s">
        <v>102</v>
      </c>
      <c r="Q45" s="47" t="s">
        <v>175</v>
      </c>
      <c r="R45" s="48" t="s">
        <v>101</v>
      </c>
      <c r="S45" s="47"/>
      <c r="T45" s="48">
        <v>20</v>
      </c>
      <c r="U45" s="47"/>
      <c r="V45" s="48" t="s">
        <v>100</v>
      </c>
      <c r="W45" s="47"/>
      <c r="X45" s="48" t="s">
        <v>99</v>
      </c>
      <c r="Y45" s="47"/>
      <c r="Z45" s="48" t="s">
        <v>98</v>
      </c>
      <c r="AA45" s="47"/>
      <c r="AB45" s="16"/>
      <c r="AC45" s="47"/>
      <c r="AD45" s="16"/>
      <c r="AE45" s="46"/>
      <c r="AF45" s="255"/>
      <c r="AG45" s="255"/>
      <c r="AH45" s="45"/>
      <c r="AI45" s="11"/>
      <c r="AJ45" s="266"/>
      <c r="AK45" s="268"/>
      <c r="AL45" s="264"/>
      <c r="AM45" s="266"/>
      <c r="AN45" s="268"/>
      <c r="AO45" s="264"/>
      <c r="AP45" s="266"/>
      <c r="AQ45" s="268"/>
      <c r="AR45" s="264"/>
      <c r="AS45" s="266"/>
      <c r="AT45" s="268"/>
      <c r="AU45" s="264"/>
      <c r="AV45" s="266"/>
      <c r="AW45" s="276"/>
      <c r="AX45" s="271"/>
      <c r="AY45" s="293"/>
      <c r="AZ45" s="229"/>
      <c r="BA45" s="229"/>
      <c r="BB45" s="296"/>
    </row>
    <row r="46" spans="2:62" ht="28.15" customHeight="1" x14ac:dyDescent="0.2">
      <c r="B46" s="30"/>
      <c r="C46" s="242">
        <v>2</v>
      </c>
      <c r="D46" s="44"/>
      <c r="E46" s="113"/>
      <c r="F46" s="113"/>
      <c r="G46" s="112"/>
      <c r="H46" s="223"/>
      <c r="I46" s="246">
        <v>45</v>
      </c>
      <c r="J46" s="246">
        <v>18</v>
      </c>
      <c r="K46" s="246">
        <v>8</v>
      </c>
      <c r="L46" s="41" t="s">
        <v>133</v>
      </c>
      <c r="M46" s="40" t="s">
        <v>414</v>
      </c>
      <c r="N46" s="41" t="s">
        <v>131</v>
      </c>
      <c r="O46" s="40" t="s">
        <v>121</v>
      </c>
      <c r="P46" s="41" t="s">
        <v>130</v>
      </c>
      <c r="Q46" s="40" t="s">
        <v>121</v>
      </c>
      <c r="R46" s="41" t="s">
        <v>129</v>
      </c>
      <c r="S46" s="40"/>
      <c r="T46" s="41" t="s">
        <v>128</v>
      </c>
      <c r="U46" s="40"/>
      <c r="V46" s="41" t="s">
        <v>127</v>
      </c>
      <c r="W46" s="40"/>
      <c r="X46" s="41" t="s">
        <v>126</v>
      </c>
      <c r="Y46" s="40"/>
      <c r="Z46" s="41" t="s">
        <v>125</v>
      </c>
      <c r="AA46" s="40"/>
      <c r="AB46" s="39"/>
      <c r="AC46" s="40"/>
      <c r="AD46" s="39"/>
      <c r="AE46" s="38"/>
      <c r="AF46" s="250"/>
      <c r="AG46" s="250" t="s">
        <v>609</v>
      </c>
      <c r="AH46" s="37"/>
      <c r="AI46" s="11"/>
      <c r="AJ46" s="233">
        <f>SUMPRODUCT(LEN($M46:$U49)-LEN(SUBSTITUTE($M46:$U49,"A", "")))</f>
        <v>5</v>
      </c>
      <c r="AK46" s="239">
        <f>SUMPRODUCT(LEN($AD46:$AD49)-LEN(SUBSTITUTE($AD46:$AD49,"A", "")))</f>
        <v>0</v>
      </c>
      <c r="AL46" s="230">
        <f>SUMPRODUCT(LEN($AC46:$AC49)-LEN(SUBSTITUTE($AC46:$AC49,"A", "")))</f>
        <v>0</v>
      </c>
      <c r="AM46" s="233">
        <f>SUMPRODUCT(LEN($M46:$U49)-LEN(SUBSTITUTE($M46:$U49,"S", "")))</f>
        <v>6</v>
      </c>
      <c r="AN46" s="239">
        <f>SUMPRODUCT(LEN($AD46:$AD49)-LEN(SUBSTITUTE($AD46:$AD49,"S", "")))</f>
        <v>0</v>
      </c>
      <c r="AO46" s="230">
        <f>SUMPRODUCT(LEN($AC46:$AC49)-LEN(SUBSTITUTE($AC46:$AC49,"S", "")))</f>
        <v>0</v>
      </c>
      <c r="AP46" s="233">
        <f>SUMPRODUCT(LEN($M46:$U49)-LEN(SUBSTITUTE($M46:$U49,"F", "")))</f>
        <v>0</v>
      </c>
      <c r="AQ46" s="239">
        <f>SUMPRODUCT(LEN($AD46:$AD49)-LEN(SUBSTITUTE($AD46:$AD49,"F", "")))</f>
        <v>0</v>
      </c>
      <c r="AR46" s="230">
        <f>SUMPRODUCT(LEN($AC46:$AC49)-LEN(SUBSTITUTE($AC46:$AC49,"F", "")))</f>
        <v>0</v>
      </c>
      <c r="AS46" s="233">
        <f>SUMPRODUCT(LEN($M46:$U49)-LEN(SUBSTITUTE($M46:$U49,"G", "")))</f>
        <v>1</v>
      </c>
      <c r="AT46" s="239">
        <f>SUMPRODUCT(LEN($AD46:$AD49)-LEN(SUBSTITUTE($AD46:$AD49,"G", "")))</f>
        <v>0</v>
      </c>
      <c r="AU46" s="230">
        <f>SUMPRODUCT(LEN($AC46:$AC49)-LEN(SUBSTITUTE($AC46:$AC49,"G", "")))</f>
        <v>0</v>
      </c>
      <c r="AV46" s="233">
        <f>SUMPRODUCT(LEN($L46:$U49)-LEN(SUBSTITUTE($L46:$U49,"M", "")))</f>
        <v>0</v>
      </c>
      <c r="AW46" s="236">
        <f>SUMPRODUCT(LEN($AD46:$AD49)-LEN(SUBSTITUTE($AD46:$AD49,"M", "")))</f>
        <v>0</v>
      </c>
      <c r="AX46" s="269">
        <f>SUMPRODUCT(LEN($AC46:$AC49)-LEN(SUBSTITUTE($AC46:$AC49,"M", "")))</f>
        <v>0</v>
      </c>
      <c r="AY46" s="291">
        <f>SUMPRODUCT(LEN($AE46:$AE49)-LEN(SUBSTITUTE($AE46:$AE49,"S", "")))</f>
        <v>0</v>
      </c>
      <c r="AZ46" s="227">
        <f>SUMPRODUCT(LEN($AE46:$AE49)-LEN(SUBSTITUTE($AE46:$AE49,"F", "")))</f>
        <v>0</v>
      </c>
      <c r="BA46" s="227">
        <f>SUMPRODUCT(LEN($AE46:$AE49)-LEN(SUBSTITUTE($AE46:$AE49,"G", "")))</f>
        <v>0</v>
      </c>
      <c r="BB46" s="294">
        <f>SUMPRODUCT(LEN($AE46:$AE49)-LEN(SUBSTITUTE($AE46:$AE49,"M", "")))</f>
        <v>0</v>
      </c>
    </row>
    <row r="47" spans="2:62" ht="28.15" customHeight="1" thickBot="1" x14ac:dyDescent="0.25">
      <c r="B47" s="30"/>
      <c r="C47" s="243"/>
      <c r="D47" s="36"/>
      <c r="E47" s="111"/>
      <c r="F47" s="111"/>
      <c r="G47" s="110"/>
      <c r="H47" s="224"/>
      <c r="I47" s="247"/>
      <c r="J47" s="247"/>
      <c r="K47" s="247"/>
      <c r="L47" s="33" t="s">
        <v>123</v>
      </c>
      <c r="M47" s="32" t="s">
        <v>132</v>
      </c>
      <c r="N47" s="33" t="s">
        <v>122</v>
      </c>
      <c r="O47" s="32" t="s">
        <v>175</v>
      </c>
      <c r="P47" s="33" t="s">
        <v>120</v>
      </c>
      <c r="Q47" s="32" t="s">
        <v>121</v>
      </c>
      <c r="R47" s="33" t="s">
        <v>119</v>
      </c>
      <c r="S47" s="32"/>
      <c r="T47" s="33" t="s">
        <v>118</v>
      </c>
      <c r="U47" s="32"/>
      <c r="V47" s="33" t="s">
        <v>117</v>
      </c>
      <c r="W47" s="32"/>
      <c r="X47" s="33" t="s">
        <v>116</v>
      </c>
      <c r="Y47" s="32"/>
      <c r="Z47" s="33" t="s">
        <v>115</v>
      </c>
      <c r="AA47" s="32"/>
      <c r="AB47" s="31"/>
      <c r="AC47" s="32"/>
      <c r="AD47" s="31"/>
      <c r="AE47" s="23"/>
      <c r="AF47" s="251"/>
      <c r="AG47" s="251"/>
      <c r="AH47" s="22"/>
      <c r="AI47" s="11"/>
      <c r="AJ47" s="265"/>
      <c r="AK47" s="267"/>
      <c r="AL47" s="263"/>
      <c r="AM47" s="265"/>
      <c r="AN47" s="267"/>
      <c r="AO47" s="263"/>
      <c r="AP47" s="265"/>
      <c r="AQ47" s="267"/>
      <c r="AR47" s="263"/>
      <c r="AS47" s="265"/>
      <c r="AT47" s="267"/>
      <c r="AU47" s="263"/>
      <c r="AV47" s="265"/>
      <c r="AW47" s="275"/>
      <c r="AX47" s="270"/>
      <c r="AY47" s="292"/>
      <c r="AZ47" s="228"/>
      <c r="BA47" s="228"/>
      <c r="BB47" s="295"/>
    </row>
    <row r="48" spans="2:62" ht="28.15" customHeight="1" x14ac:dyDescent="0.2">
      <c r="B48" s="30"/>
      <c r="C48" s="244"/>
      <c r="D48" s="29"/>
      <c r="E48" s="109"/>
      <c r="F48" s="109"/>
      <c r="G48" s="108"/>
      <c r="H48" s="225"/>
      <c r="I48" s="248"/>
      <c r="J48" s="248"/>
      <c r="K48" s="248"/>
      <c r="L48" s="26" t="s">
        <v>114</v>
      </c>
      <c r="M48" s="25" t="s">
        <v>104</v>
      </c>
      <c r="N48" s="26" t="s">
        <v>112</v>
      </c>
      <c r="O48" s="25" t="s">
        <v>121</v>
      </c>
      <c r="P48" s="26" t="s">
        <v>111</v>
      </c>
      <c r="Q48" s="25"/>
      <c r="R48" s="26" t="s">
        <v>110</v>
      </c>
      <c r="S48" s="25"/>
      <c r="T48" s="26" t="s">
        <v>109</v>
      </c>
      <c r="U48" s="25"/>
      <c r="V48" s="26" t="s">
        <v>108</v>
      </c>
      <c r="W48" s="25"/>
      <c r="X48" s="26" t="s">
        <v>107</v>
      </c>
      <c r="Y48" s="25"/>
      <c r="Z48" s="26" t="s">
        <v>106</v>
      </c>
      <c r="AA48" s="25"/>
      <c r="AB48" s="24"/>
      <c r="AC48" s="25"/>
      <c r="AD48" s="24"/>
      <c r="AE48" s="23"/>
      <c r="AF48" s="251"/>
      <c r="AG48" s="251"/>
      <c r="AH48" s="22"/>
      <c r="AI48" s="11"/>
      <c r="AJ48" s="265"/>
      <c r="AK48" s="267"/>
      <c r="AL48" s="263"/>
      <c r="AM48" s="265"/>
      <c r="AN48" s="267"/>
      <c r="AO48" s="263"/>
      <c r="AP48" s="265"/>
      <c r="AQ48" s="267"/>
      <c r="AR48" s="263"/>
      <c r="AS48" s="265"/>
      <c r="AT48" s="267"/>
      <c r="AU48" s="263"/>
      <c r="AV48" s="265"/>
      <c r="AW48" s="275"/>
      <c r="AX48" s="270"/>
      <c r="AY48" s="292"/>
      <c r="AZ48" s="228"/>
      <c r="BA48" s="228"/>
      <c r="BB48" s="295"/>
    </row>
    <row r="49" spans="2:62" ht="28.15" customHeight="1" thickBot="1" x14ac:dyDescent="0.25">
      <c r="B49" s="30"/>
      <c r="C49" s="253"/>
      <c r="D49" s="51"/>
      <c r="E49" s="115"/>
      <c r="F49" s="115"/>
      <c r="G49" s="114"/>
      <c r="H49" s="226"/>
      <c r="I49" s="254"/>
      <c r="J49" s="254"/>
      <c r="K49" s="254"/>
      <c r="L49" s="48" t="s">
        <v>105</v>
      </c>
      <c r="M49" s="47" t="s">
        <v>104</v>
      </c>
      <c r="N49" s="48" t="s">
        <v>103</v>
      </c>
      <c r="O49" s="47" t="s">
        <v>121</v>
      </c>
      <c r="P49" s="48" t="s">
        <v>102</v>
      </c>
      <c r="Q49" s="47"/>
      <c r="R49" s="48" t="s">
        <v>101</v>
      </c>
      <c r="S49" s="47"/>
      <c r="T49" s="48">
        <v>20</v>
      </c>
      <c r="U49" s="47"/>
      <c r="V49" s="48" t="s">
        <v>100</v>
      </c>
      <c r="W49" s="47"/>
      <c r="X49" s="48" t="s">
        <v>99</v>
      </c>
      <c r="Y49" s="47"/>
      <c r="Z49" s="48" t="s">
        <v>98</v>
      </c>
      <c r="AA49" s="47"/>
      <c r="AB49" s="16"/>
      <c r="AC49" s="47"/>
      <c r="AD49" s="16"/>
      <c r="AE49" s="46"/>
      <c r="AF49" s="255"/>
      <c r="AG49" s="255"/>
      <c r="AH49" s="45"/>
      <c r="AI49" s="11"/>
      <c r="AJ49" s="266"/>
      <c r="AK49" s="268"/>
      <c r="AL49" s="264"/>
      <c r="AM49" s="266"/>
      <c r="AN49" s="268"/>
      <c r="AO49" s="264"/>
      <c r="AP49" s="266"/>
      <c r="AQ49" s="268"/>
      <c r="AR49" s="264"/>
      <c r="AS49" s="266"/>
      <c r="AT49" s="268"/>
      <c r="AU49" s="264"/>
      <c r="AV49" s="266"/>
      <c r="AW49" s="276"/>
      <c r="AX49" s="271"/>
      <c r="AY49" s="293"/>
      <c r="AZ49" s="229"/>
      <c r="BA49" s="229"/>
      <c r="BB49" s="296"/>
    </row>
    <row r="50" spans="2:62" ht="28.15" customHeight="1" x14ac:dyDescent="0.2">
      <c r="B50" s="30"/>
      <c r="C50" s="242">
        <v>3</v>
      </c>
      <c r="D50" s="44"/>
      <c r="E50" s="113"/>
      <c r="F50" s="113"/>
      <c r="G50" s="112"/>
      <c r="H50" s="223"/>
      <c r="I50" s="246">
        <v>52</v>
      </c>
      <c r="J50" s="246">
        <v>20</v>
      </c>
      <c r="K50" s="246">
        <v>6</v>
      </c>
      <c r="L50" s="41" t="s">
        <v>133</v>
      </c>
      <c r="M50" s="40" t="s">
        <v>414</v>
      </c>
      <c r="N50" s="41" t="s">
        <v>131</v>
      </c>
      <c r="O50" s="40" t="s">
        <v>484</v>
      </c>
      <c r="P50" s="41" t="s">
        <v>130</v>
      </c>
      <c r="Q50" s="40" t="s">
        <v>399</v>
      </c>
      <c r="R50" s="41" t="s">
        <v>129</v>
      </c>
      <c r="S50" s="40" t="s">
        <v>104</v>
      </c>
      <c r="T50" s="41" t="s">
        <v>128</v>
      </c>
      <c r="U50" s="40"/>
      <c r="V50" s="41" t="s">
        <v>127</v>
      </c>
      <c r="W50" s="40"/>
      <c r="X50" s="41" t="s">
        <v>126</v>
      </c>
      <c r="Y50" s="40"/>
      <c r="Z50" s="41" t="s">
        <v>125</v>
      </c>
      <c r="AA50" s="40"/>
      <c r="AB50" s="39"/>
      <c r="AC50" s="40"/>
      <c r="AD50" s="39" t="s">
        <v>678</v>
      </c>
      <c r="AE50" s="38"/>
      <c r="AF50" s="250"/>
      <c r="AG50" s="250" t="s">
        <v>622</v>
      </c>
      <c r="AH50" s="37"/>
      <c r="AI50" s="11"/>
      <c r="AJ50" s="233">
        <f>SUMPRODUCT(LEN($M50:$U53)-LEN(SUBSTITUTE($M50:$U53,"A", "")))</f>
        <v>23</v>
      </c>
      <c r="AK50" s="239">
        <f>SUMPRODUCT(LEN($AD50:$AD53)-LEN(SUBSTITUTE($AD50:$AD53,"A", "")))</f>
        <v>3</v>
      </c>
      <c r="AL50" s="230">
        <f>SUMPRODUCT(LEN($AC50:$AC53)-LEN(SUBSTITUTE($AC50:$AC53,"A", "")))</f>
        <v>0</v>
      </c>
      <c r="AM50" s="233">
        <f>SUMPRODUCT(LEN($M50:$U53)-LEN(SUBSTITUTE($M50:$U53,"S", "")))</f>
        <v>5</v>
      </c>
      <c r="AN50" s="239">
        <f>SUMPRODUCT(LEN($AD50:$AD53)-LEN(SUBSTITUTE($AD50:$AD53,"S", "")))</f>
        <v>2</v>
      </c>
      <c r="AO50" s="230">
        <f>SUMPRODUCT(LEN($AC50:$AC53)-LEN(SUBSTITUTE($AC50:$AC53,"S", "")))</f>
        <v>0</v>
      </c>
      <c r="AP50" s="233">
        <f>SUMPRODUCT(LEN($M50:$U53)-LEN(SUBSTITUTE($M50:$U53,"F", "")))</f>
        <v>0</v>
      </c>
      <c r="AQ50" s="239">
        <f>SUMPRODUCT(LEN($AD50:$AD53)-LEN(SUBSTITUTE($AD50:$AD53,"F", "")))</f>
        <v>0</v>
      </c>
      <c r="AR50" s="230">
        <f>SUMPRODUCT(LEN($AC50:$AC53)-LEN(SUBSTITUTE($AC50:$AC53,"F", "")))</f>
        <v>0</v>
      </c>
      <c r="AS50" s="233">
        <f>SUMPRODUCT(LEN($M50:$U53)-LEN(SUBSTITUTE($M50:$U53,"G", "")))</f>
        <v>6</v>
      </c>
      <c r="AT50" s="239">
        <f>SUMPRODUCT(LEN($AD50:$AD53)-LEN(SUBSTITUTE($AD50:$AD53,"G", "")))</f>
        <v>1</v>
      </c>
      <c r="AU50" s="230">
        <f>SUMPRODUCT(LEN($AC50:$AC53)-LEN(SUBSTITUTE($AC50:$AC53,"G", "")))</f>
        <v>0</v>
      </c>
      <c r="AV50" s="233">
        <f>SUMPRODUCT(LEN($L50:$U53)-LEN(SUBSTITUTE($L50:$U53,"M", "")))</f>
        <v>0</v>
      </c>
      <c r="AW50" s="236">
        <f>SUMPRODUCT(LEN($AD50:$AD53)-LEN(SUBSTITUTE($AD50:$AD53,"M", "")))</f>
        <v>0</v>
      </c>
      <c r="AX50" s="269">
        <f>SUMPRODUCT(LEN($AC50:$AC53)-LEN(SUBSTITUTE($AC50:$AC53,"M", "")))</f>
        <v>0</v>
      </c>
      <c r="AY50" s="291">
        <f>SUMPRODUCT(LEN($AE50:$AE53)-LEN(SUBSTITUTE($AE50:$AE53,"S", "")))</f>
        <v>0</v>
      </c>
      <c r="AZ50" s="227">
        <f>SUMPRODUCT(LEN($AE50:$AE53)-LEN(SUBSTITUTE($AE50:$AE53,"F", "")))</f>
        <v>0</v>
      </c>
      <c r="BA50" s="227">
        <f>SUMPRODUCT(LEN($AE50:$AE53)-LEN(SUBSTITUTE($AE50:$AE53,"G", "")))</f>
        <v>0</v>
      </c>
      <c r="BB50" s="294">
        <f>SUMPRODUCT(LEN($AE50:$AE53)-LEN(SUBSTITUTE($AE50:$AE53,"M", "")))</f>
        <v>0</v>
      </c>
    </row>
    <row r="51" spans="2:62" ht="28.15" customHeight="1" thickBot="1" x14ac:dyDescent="0.25">
      <c r="B51" s="30"/>
      <c r="C51" s="243"/>
      <c r="D51" s="36"/>
      <c r="E51" s="111"/>
      <c r="F51" s="111"/>
      <c r="G51" s="110"/>
      <c r="H51" s="224"/>
      <c r="I51" s="247"/>
      <c r="J51" s="247"/>
      <c r="K51" s="247"/>
      <c r="L51" s="33" t="s">
        <v>123</v>
      </c>
      <c r="M51" s="32" t="s">
        <v>389</v>
      </c>
      <c r="N51" s="33" t="s">
        <v>122</v>
      </c>
      <c r="O51" s="32" t="s">
        <v>389</v>
      </c>
      <c r="P51" s="33" t="s">
        <v>120</v>
      </c>
      <c r="Q51" s="32" t="s">
        <v>187</v>
      </c>
      <c r="R51" s="33" t="s">
        <v>119</v>
      </c>
      <c r="S51" s="32" t="s">
        <v>104</v>
      </c>
      <c r="T51" s="33" t="s">
        <v>118</v>
      </c>
      <c r="U51" s="32"/>
      <c r="V51" s="33" t="s">
        <v>117</v>
      </c>
      <c r="W51" s="32"/>
      <c r="X51" s="33" t="s">
        <v>116</v>
      </c>
      <c r="Y51" s="32"/>
      <c r="Z51" s="33" t="s">
        <v>115</v>
      </c>
      <c r="AA51" s="32"/>
      <c r="AB51" s="31"/>
      <c r="AC51" s="32"/>
      <c r="AD51" s="31"/>
      <c r="AE51" s="23"/>
      <c r="AF51" s="251"/>
      <c r="AG51" s="251"/>
      <c r="AH51" s="22"/>
      <c r="AI51" s="11"/>
      <c r="AJ51" s="265"/>
      <c r="AK51" s="267"/>
      <c r="AL51" s="263"/>
      <c r="AM51" s="265"/>
      <c r="AN51" s="267"/>
      <c r="AO51" s="263"/>
      <c r="AP51" s="265"/>
      <c r="AQ51" s="267"/>
      <c r="AR51" s="263"/>
      <c r="AS51" s="265"/>
      <c r="AT51" s="267"/>
      <c r="AU51" s="263"/>
      <c r="AV51" s="265"/>
      <c r="AW51" s="275"/>
      <c r="AX51" s="270"/>
      <c r="AY51" s="292"/>
      <c r="AZ51" s="228"/>
      <c r="BA51" s="228"/>
      <c r="BB51" s="295"/>
    </row>
    <row r="52" spans="2:62" ht="28.15" customHeight="1" x14ac:dyDescent="0.2">
      <c r="B52" s="30"/>
      <c r="C52" s="244"/>
      <c r="D52" s="29"/>
      <c r="E52" s="109"/>
      <c r="F52" s="109"/>
      <c r="G52" s="108"/>
      <c r="H52" s="225"/>
      <c r="I52" s="248"/>
      <c r="J52" s="248"/>
      <c r="K52" s="248"/>
      <c r="L52" s="26" t="s">
        <v>114</v>
      </c>
      <c r="M52" s="25" t="s">
        <v>382</v>
      </c>
      <c r="N52" s="26" t="s">
        <v>112</v>
      </c>
      <c r="O52" s="25" t="s">
        <v>187</v>
      </c>
      <c r="P52" s="26" t="s">
        <v>111</v>
      </c>
      <c r="Q52" s="25" t="s">
        <v>175</v>
      </c>
      <c r="R52" s="26" t="s">
        <v>110</v>
      </c>
      <c r="S52" s="25"/>
      <c r="T52" s="26" t="s">
        <v>109</v>
      </c>
      <c r="U52" s="25"/>
      <c r="V52" s="26" t="s">
        <v>108</v>
      </c>
      <c r="W52" s="25"/>
      <c r="X52" s="26" t="s">
        <v>107</v>
      </c>
      <c r="Y52" s="25"/>
      <c r="Z52" s="26" t="s">
        <v>106</v>
      </c>
      <c r="AA52" s="25"/>
      <c r="AB52" s="24"/>
      <c r="AC52" s="25"/>
      <c r="AD52" s="24"/>
      <c r="AE52" s="23"/>
      <c r="AF52" s="251"/>
      <c r="AG52" s="251"/>
      <c r="AH52" s="22"/>
      <c r="AI52" s="11"/>
      <c r="AJ52" s="265"/>
      <c r="AK52" s="267"/>
      <c r="AL52" s="263"/>
      <c r="AM52" s="265"/>
      <c r="AN52" s="267"/>
      <c r="AO52" s="263"/>
      <c r="AP52" s="265"/>
      <c r="AQ52" s="267"/>
      <c r="AR52" s="263"/>
      <c r="AS52" s="265"/>
      <c r="AT52" s="267"/>
      <c r="AU52" s="263"/>
      <c r="AV52" s="265"/>
      <c r="AW52" s="275"/>
      <c r="AX52" s="270"/>
      <c r="AY52" s="292"/>
      <c r="AZ52" s="228"/>
      <c r="BA52" s="228"/>
      <c r="BB52" s="295"/>
    </row>
    <row r="53" spans="2:62" ht="28.15" customHeight="1" thickBot="1" x14ac:dyDescent="0.25">
      <c r="B53" s="21"/>
      <c r="C53" s="245"/>
      <c r="D53" s="20"/>
      <c r="E53" s="117"/>
      <c r="F53" s="117"/>
      <c r="G53" s="116"/>
      <c r="H53" s="226"/>
      <c r="I53" s="249"/>
      <c r="J53" s="249"/>
      <c r="K53" s="249"/>
      <c r="L53" s="17" t="s">
        <v>105</v>
      </c>
      <c r="M53" s="15" t="s">
        <v>186</v>
      </c>
      <c r="N53" s="17" t="s">
        <v>103</v>
      </c>
      <c r="O53" s="15" t="s">
        <v>389</v>
      </c>
      <c r="P53" s="17" t="s">
        <v>102</v>
      </c>
      <c r="Q53" s="15" t="s">
        <v>113</v>
      </c>
      <c r="R53" s="17" t="s">
        <v>101</v>
      </c>
      <c r="S53" s="15"/>
      <c r="T53" s="17">
        <v>20</v>
      </c>
      <c r="U53" s="15"/>
      <c r="V53" s="17" t="s">
        <v>100</v>
      </c>
      <c r="W53" s="15"/>
      <c r="X53" s="17" t="s">
        <v>99</v>
      </c>
      <c r="Y53" s="15"/>
      <c r="Z53" s="17" t="s">
        <v>98</v>
      </c>
      <c r="AA53" s="15"/>
      <c r="AB53" s="16"/>
      <c r="AC53" s="15"/>
      <c r="AD53" s="14"/>
      <c r="AE53" s="13"/>
      <c r="AF53" s="252"/>
      <c r="AG53" s="252"/>
      <c r="AH53" s="12"/>
      <c r="AI53" s="11"/>
      <c r="AJ53" s="266"/>
      <c r="AK53" s="268"/>
      <c r="AL53" s="264"/>
      <c r="AM53" s="266"/>
      <c r="AN53" s="268"/>
      <c r="AO53" s="264"/>
      <c r="AP53" s="266"/>
      <c r="AQ53" s="268"/>
      <c r="AR53" s="264"/>
      <c r="AS53" s="266"/>
      <c r="AT53" s="268"/>
      <c r="AU53" s="264"/>
      <c r="AV53" s="266"/>
      <c r="AW53" s="276"/>
      <c r="AX53" s="271"/>
      <c r="AY53" s="293"/>
      <c r="AZ53" s="229"/>
      <c r="BA53" s="229"/>
      <c r="BB53" s="296"/>
    </row>
    <row r="54" spans="2:62" ht="85.9" customHeight="1" thickTop="1" thickBot="1" x14ac:dyDescent="0.35">
      <c r="B54" s="105" t="s">
        <v>174</v>
      </c>
      <c r="C54" s="95" t="s">
        <v>173</v>
      </c>
      <c r="D54" s="100" t="s">
        <v>172</v>
      </c>
      <c r="E54" s="104" t="s">
        <v>171</v>
      </c>
      <c r="F54" s="103"/>
      <c r="G54" s="102"/>
      <c r="H54" s="101" t="s">
        <v>170</v>
      </c>
      <c r="I54" s="100" t="s">
        <v>96</v>
      </c>
      <c r="J54" s="100" t="s">
        <v>169</v>
      </c>
      <c r="K54" s="100" t="s">
        <v>97</v>
      </c>
      <c r="L54" s="256" t="s">
        <v>168</v>
      </c>
      <c r="M54" s="262"/>
      <c r="N54" s="256" t="s">
        <v>167</v>
      </c>
      <c r="O54" s="262"/>
      <c r="P54" s="256" t="s">
        <v>167</v>
      </c>
      <c r="Q54" s="257"/>
      <c r="R54" s="256" t="s">
        <v>167</v>
      </c>
      <c r="S54" s="257"/>
      <c r="T54" s="256" t="s">
        <v>167</v>
      </c>
      <c r="U54" s="257"/>
      <c r="V54" s="256" t="s">
        <v>167</v>
      </c>
      <c r="W54" s="257"/>
      <c r="X54" s="256" t="s">
        <v>167</v>
      </c>
      <c r="Y54" s="257"/>
      <c r="Z54" s="256" t="s">
        <v>167</v>
      </c>
      <c r="AA54" s="257"/>
      <c r="AB54" s="261" t="s">
        <v>166</v>
      </c>
      <c r="AC54" s="257"/>
      <c r="AD54" s="101" t="s">
        <v>165</v>
      </c>
      <c r="AE54" s="101" t="s">
        <v>164</v>
      </c>
      <c r="AF54" s="100" t="s">
        <v>163</v>
      </c>
      <c r="AG54" s="100" t="s">
        <v>162</v>
      </c>
      <c r="AH54" s="99" t="s">
        <v>161</v>
      </c>
      <c r="AI54" s="98"/>
      <c r="AJ54" s="96" t="s">
        <v>160</v>
      </c>
      <c r="AK54" s="95" t="s">
        <v>159</v>
      </c>
      <c r="AL54" s="94" t="s">
        <v>158</v>
      </c>
      <c r="AM54" s="96" t="s">
        <v>157</v>
      </c>
      <c r="AN54" s="95" t="s">
        <v>156</v>
      </c>
      <c r="AO54" s="94" t="s">
        <v>155</v>
      </c>
      <c r="AP54" s="96" t="s">
        <v>154</v>
      </c>
      <c r="AQ54" s="95" t="s">
        <v>153</v>
      </c>
      <c r="AR54" s="97" t="s">
        <v>152</v>
      </c>
      <c r="AS54" s="96" t="s">
        <v>151</v>
      </c>
      <c r="AT54" s="95" t="s">
        <v>150</v>
      </c>
      <c r="AU54" s="94" t="s">
        <v>149</v>
      </c>
      <c r="AV54" s="96" t="s">
        <v>148</v>
      </c>
      <c r="AW54" s="95" t="s">
        <v>147</v>
      </c>
      <c r="AX54" s="94" t="s">
        <v>146</v>
      </c>
      <c r="AY54" s="93" t="s">
        <v>145</v>
      </c>
      <c r="AZ54" s="92" t="s">
        <v>144</v>
      </c>
      <c r="BA54" s="92" t="s">
        <v>143</v>
      </c>
      <c r="BB54" s="91" t="s">
        <v>142</v>
      </c>
    </row>
    <row r="55" spans="2:62" ht="48" thickBot="1" x14ac:dyDescent="0.3">
      <c r="B55" s="90" t="s">
        <v>252</v>
      </c>
      <c r="C55" s="89"/>
      <c r="D55" s="88">
        <v>195</v>
      </c>
      <c r="E55" s="258"/>
      <c r="F55" s="259"/>
      <c r="G55" s="260"/>
      <c r="H55" s="87" t="s">
        <v>140</v>
      </c>
      <c r="I55" s="86"/>
      <c r="J55" s="86"/>
      <c r="K55" s="85"/>
      <c r="L55" s="84"/>
      <c r="M55" s="81"/>
      <c r="N55" s="84"/>
      <c r="O55" s="81"/>
      <c r="P55" s="84"/>
      <c r="Q55" s="81"/>
      <c r="R55" s="84"/>
      <c r="S55" s="81"/>
      <c r="T55" s="84"/>
      <c r="U55" s="81"/>
      <c r="V55" s="84"/>
      <c r="W55" s="81"/>
      <c r="X55" s="84"/>
      <c r="Y55" s="81"/>
      <c r="Z55" s="84"/>
      <c r="AA55" s="83"/>
      <c r="AB55" s="82" t="s">
        <v>139</v>
      </c>
      <c r="AC55" s="81"/>
      <c r="AD55" s="81"/>
      <c r="AE55" s="81"/>
      <c r="AF55" s="80"/>
      <c r="AG55" s="80"/>
      <c r="AH55" s="60"/>
      <c r="AI55" s="79" t="s">
        <v>138</v>
      </c>
      <c r="AJ55" s="78">
        <f t="shared" ref="AJ55:BB55" si="6">SUM(AJ57:AJ68)</f>
        <v>43</v>
      </c>
      <c r="AK55" s="77">
        <f t="shared" si="6"/>
        <v>0</v>
      </c>
      <c r="AL55" s="76">
        <f t="shared" si="6"/>
        <v>0</v>
      </c>
      <c r="AM55" s="78">
        <f t="shared" si="6"/>
        <v>22</v>
      </c>
      <c r="AN55" s="77">
        <f t="shared" si="6"/>
        <v>0</v>
      </c>
      <c r="AO55" s="76">
        <f t="shared" si="6"/>
        <v>0</v>
      </c>
      <c r="AP55" s="78">
        <f t="shared" si="6"/>
        <v>1</v>
      </c>
      <c r="AQ55" s="77">
        <f t="shared" si="6"/>
        <v>0</v>
      </c>
      <c r="AR55" s="76">
        <f t="shared" si="6"/>
        <v>0</v>
      </c>
      <c r="AS55" s="78">
        <f t="shared" si="6"/>
        <v>9</v>
      </c>
      <c r="AT55" s="77">
        <f t="shared" si="6"/>
        <v>0</v>
      </c>
      <c r="AU55" s="76">
        <f t="shared" si="6"/>
        <v>0</v>
      </c>
      <c r="AV55" s="78">
        <f t="shared" si="6"/>
        <v>0</v>
      </c>
      <c r="AW55" s="77">
        <f t="shared" si="6"/>
        <v>0</v>
      </c>
      <c r="AX55" s="76">
        <f t="shared" si="6"/>
        <v>0</v>
      </c>
      <c r="AY55" s="75">
        <f t="shared" si="6"/>
        <v>1</v>
      </c>
      <c r="AZ55" s="74">
        <f t="shared" si="6"/>
        <v>0</v>
      </c>
      <c r="BA55" s="74">
        <f t="shared" si="6"/>
        <v>0</v>
      </c>
      <c r="BB55" s="73">
        <f t="shared" si="6"/>
        <v>0</v>
      </c>
      <c r="BC55" s="72" t="s">
        <v>137</v>
      </c>
      <c r="BF55" s="5">
        <f>SUM(AJ55:AL55)/$BG$5</f>
        <v>14.333333333333334</v>
      </c>
      <c r="BG55" s="5">
        <f>SUM(AM55:AO55,AY55)/$BG$5</f>
        <v>7.666666666666667</v>
      </c>
      <c r="BH55" s="5">
        <f>SUM(AP55:AR55,AZ55)/$BG$5</f>
        <v>0.33333333333333331</v>
      </c>
      <c r="BI55" s="5">
        <f>SUM(AS55:AU55,BA55)/$BG$5</f>
        <v>3</v>
      </c>
      <c r="BJ55" s="5">
        <f>SUM(AV55:AX55,BB55)/$BG$5</f>
        <v>0</v>
      </c>
    </row>
    <row r="56" spans="2:62" ht="37.5" thickBot="1" x14ac:dyDescent="0.3">
      <c r="B56" s="71"/>
      <c r="C56" s="70"/>
      <c r="D56" s="69"/>
      <c r="E56" s="68"/>
      <c r="F56" s="68"/>
      <c r="G56" s="67"/>
      <c r="H56" s="66"/>
      <c r="I56" s="64"/>
      <c r="J56" s="64"/>
      <c r="K56" s="65"/>
      <c r="L56" s="64"/>
      <c r="M56" s="62"/>
      <c r="N56" s="64"/>
      <c r="O56" s="62"/>
      <c r="P56" s="64"/>
      <c r="Q56" s="62"/>
      <c r="R56" s="64"/>
      <c r="S56" s="62"/>
      <c r="T56" s="64"/>
      <c r="U56" s="62"/>
      <c r="V56" s="64"/>
      <c r="W56" s="62"/>
      <c r="X56" s="64"/>
      <c r="Y56" s="62"/>
      <c r="Z56" s="64"/>
      <c r="AA56" s="62"/>
      <c r="AB56" s="63"/>
      <c r="AC56" s="62"/>
      <c r="AD56" s="62"/>
      <c r="AE56" s="62"/>
      <c r="AF56" s="61"/>
      <c r="AG56" s="61"/>
      <c r="AH56" s="60"/>
      <c r="AI56" s="59" t="s">
        <v>136</v>
      </c>
      <c r="AJ56" s="58">
        <f t="shared" ref="AJ56:BB56" si="7">AJ55/3</f>
        <v>14.333333333333334</v>
      </c>
      <c r="AK56" s="57">
        <f t="shared" si="7"/>
        <v>0</v>
      </c>
      <c r="AL56" s="56">
        <f t="shared" si="7"/>
        <v>0</v>
      </c>
      <c r="AM56" s="58">
        <f t="shared" si="7"/>
        <v>7.333333333333333</v>
      </c>
      <c r="AN56" s="57">
        <f t="shared" si="7"/>
        <v>0</v>
      </c>
      <c r="AO56" s="56">
        <f t="shared" si="7"/>
        <v>0</v>
      </c>
      <c r="AP56" s="58">
        <f t="shared" si="7"/>
        <v>0.33333333333333331</v>
      </c>
      <c r="AQ56" s="57">
        <f t="shared" si="7"/>
        <v>0</v>
      </c>
      <c r="AR56" s="56">
        <f t="shared" si="7"/>
        <v>0</v>
      </c>
      <c r="AS56" s="58">
        <f t="shared" si="7"/>
        <v>3</v>
      </c>
      <c r="AT56" s="57">
        <f t="shared" si="7"/>
        <v>0</v>
      </c>
      <c r="AU56" s="56">
        <f t="shared" si="7"/>
        <v>0</v>
      </c>
      <c r="AV56" s="58">
        <f t="shared" si="7"/>
        <v>0</v>
      </c>
      <c r="AW56" s="57">
        <f t="shared" si="7"/>
        <v>0</v>
      </c>
      <c r="AX56" s="56">
        <f t="shared" si="7"/>
        <v>0</v>
      </c>
      <c r="AY56" s="55">
        <f t="shared" si="7"/>
        <v>0.33333333333333331</v>
      </c>
      <c r="AZ56" s="54">
        <f t="shared" si="7"/>
        <v>0</v>
      </c>
      <c r="BA56" s="54">
        <f t="shared" si="7"/>
        <v>0</v>
      </c>
      <c r="BB56" s="53">
        <f t="shared" si="7"/>
        <v>0</v>
      </c>
      <c r="BC56" s="52" t="s">
        <v>135</v>
      </c>
    </row>
    <row r="57" spans="2:62" ht="28.15" customHeight="1" x14ac:dyDescent="0.2">
      <c r="B57" s="30"/>
      <c r="C57" s="242">
        <v>1</v>
      </c>
      <c r="D57" s="44"/>
      <c r="E57" s="113"/>
      <c r="F57" s="113"/>
      <c r="G57" s="112"/>
      <c r="H57" s="223" t="s">
        <v>183</v>
      </c>
      <c r="I57" s="246">
        <v>53</v>
      </c>
      <c r="J57" s="246">
        <v>21</v>
      </c>
      <c r="K57" s="246">
        <v>7</v>
      </c>
      <c r="L57" s="41" t="s">
        <v>133</v>
      </c>
      <c r="M57" s="40" t="s">
        <v>186</v>
      </c>
      <c r="N57" s="41" t="s">
        <v>131</v>
      </c>
      <c r="O57" s="40" t="s">
        <v>484</v>
      </c>
      <c r="P57" s="41" t="s">
        <v>130</v>
      </c>
      <c r="Q57" s="40" t="s">
        <v>175</v>
      </c>
      <c r="R57" s="41" t="s">
        <v>129</v>
      </c>
      <c r="S57" s="40" t="s">
        <v>121</v>
      </c>
      <c r="T57" s="41" t="s">
        <v>128</v>
      </c>
      <c r="U57" s="40"/>
      <c r="V57" s="41" t="s">
        <v>127</v>
      </c>
      <c r="W57" s="40"/>
      <c r="X57" s="41" t="s">
        <v>126</v>
      </c>
      <c r="Y57" s="40"/>
      <c r="Z57" s="41" t="s">
        <v>125</v>
      </c>
      <c r="AA57" s="40"/>
      <c r="AB57" s="39"/>
      <c r="AC57" s="40"/>
      <c r="AD57" s="39"/>
      <c r="AE57" s="38" t="s">
        <v>121</v>
      </c>
      <c r="AF57" s="250"/>
      <c r="AG57" s="250" t="s">
        <v>609</v>
      </c>
      <c r="AH57" s="37"/>
      <c r="AI57" s="11"/>
      <c r="AJ57" s="233">
        <f>SUMPRODUCT(LEN($M57:$U60)-LEN(SUBSTITUTE($M57:$U60,"A", "")))</f>
        <v>17</v>
      </c>
      <c r="AK57" s="239">
        <f>SUMPRODUCT(LEN($AD57:$AD60)-LEN(SUBSTITUTE($AD57:$AD60,"A", "")))</f>
        <v>0</v>
      </c>
      <c r="AL57" s="230">
        <f>SUMPRODUCT(LEN($AC57:$AC60)-LEN(SUBSTITUTE($AC57:$AC60,"A", "")))</f>
        <v>0</v>
      </c>
      <c r="AM57" s="233">
        <f>SUMPRODUCT(LEN($M57:$U60)-LEN(SUBSTITUTE($M57:$U60,"S", "")))</f>
        <v>8</v>
      </c>
      <c r="AN57" s="239">
        <f>SUMPRODUCT(LEN($AD57:$AD60)-LEN(SUBSTITUTE($AD57:$AD60,"S", "")))</f>
        <v>0</v>
      </c>
      <c r="AO57" s="230">
        <f>SUMPRODUCT(LEN($AC57:$AC60)-LEN(SUBSTITUTE($AC57:$AC60,"S", "")))</f>
        <v>0</v>
      </c>
      <c r="AP57" s="233">
        <f>SUMPRODUCT(LEN($M57:$U60)-LEN(SUBSTITUTE($M57:$U60,"F", "")))</f>
        <v>0</v>
      </c>
      <c r="AQ57" s="239">
        <f>SUMPRODUCT(LEN($AD57:$AD60)-LEN(SUBSTITUTE($AD57:$AD60,"F", "")))</f>
        <v>0</v>
      </c>
      <c r="AR57" s="230">
        <f>SUMPRODUCT(LEN($AC57:$AC60)-LEN(SUBSTITUTE($AC57:$AC60,"F", "")))</f>
        <v>0</v>
      </c>
      <c r="AS57" s="233">
        <f>SUMPRODUCT(LEN($M57:$U60)-LEN(SUBSTITUTE($M57:$U60,"G", "")))</f>
        <v>5</v>
      </c>
      <c r="AT57" s="239">
        <f>SUMPRODUCT(LEN($AD57:$AD60)-LEN(SUBSTITUTE($AD57:$AD60,"G", "")))</f>
        <v>0</v>
      </c>
      <c r="AU57" s="230">
        <f>SUMPRODUCT(LEN($AC57:$AC60)-LEN(SUBSTITUTE($AC57:$AC60,"G", "")))</f>
        <v>0</v>
      </c>
      <c r="AV57" s="233">
        <f>SUMPRODUCT(LEN($L57:$U60)-LEN(SUBSTITUTE($L57:$U60,"M", "")))</f>
        <v>0</v>
      </c>
      <c r="AW57" s="236">
        <f>SUMPRODUCT(LEN($AD57:$AD60)-LEN(SUBSTITUTE($AD57:$AD60,"M", "")))</f>
        <v>0</v>
      </c>
      <c r="AX57" s="269">
        <f>SUMPRODUCT(LEN($AC57:$AC60)-LEN(SUBSTITUTE($AC57:$AC60,"M", "")))</f>
        <v>0</v>
      </c>
      <c r="AY57" s="291">
        <f>SUMPRODUCT(LEN($AE57:$AE60)-LEN(SUBSTITUTE($AE57:$AE60,"S", "")))</f>
        <v>1</v>
      </c>
      <c r="AZ57" s="227">
        <f>SUMPRODUCT(LEN($AE57:$AE60)-LEN(SUBSTITUTE($AE57:$AE60,"F", "")))</f>
        <v>0</v>
      </c>
      <c r="BA57" s="227">
        <f>SUMPRODUCT(LEN($AE57:$AE60)-LEN(SUBSTITUTE($AE57:$AE60,"G", "")))</f>
        <v>0</v>
      </c>
      <c r="BB57" s="294">
        <f>SUMPRODUCT(LEN($AE57:$AE60)-LEN(SUBSTITUTE($AE57:$AE60,"M", "")))</f>
        <v>0</v>
      </c>
    </row>
    <row r="58" spans="2:62" ht="28.15" customHeight="1" thickBot="1" x14ac:dyDescent="0.25">
      <c r="B58" s="30"/>
      <c r="C58" s="243"/>
      <c r="D58" s="36"/>
      <c r="E58" s="111"/>
      <c r="F58" s="111"/>
      <c r="G58" s="110"/>
      <c r="H58" s="224"/>
      <c r="I58" s="247"/>
      <c r="J58" s="247"/>
      <c r="K58" s="247"/>
      <c r="L58" s="33" t="s">
        <v>123</v>
      </c>
      <c r="M58" s="32" t="s">
        <v>484</v>
      </c>
      <c r="N58" s="33" t="s">
        <v>122</v>
      </c>
      <c r="O58" s="32" t="s">
        <v>527</v>
      </c>
      <c r="P58" s="33" t="s">
        <v>120</v>
      </c>
      <c r="Q58" s="32" t="s">
        <v>113</v>
      </c>
      <c r="R58" s="33" t="s">
        <v>119</v>
      </c>
      <c r="S58" s="32" t="s">
        <v>121</v>
      </c>
      <c r="T58" s="33" t="s">
        <v>118</v>
      </c>
      <c r="U58" s="32"/>
      <c r="V58" s="33" t="s">
        <v>117</v>
      </c>
      <c r="W58" s="32"/>
      <c r="X58" s="33" t="s">
        <v>116</v>
      </c>
      <c r="Y58" s="32"/>
      <c r="Z58" s="33" t="s">
        <v>115</v>
      </c>
      <c r="AA58" s="32"/>
      <c r="AB58" s="31"/>
      <c r="AC58" s="32"/>
      <c r="AD58" s="31"/>
      <c r="AE58" s="23"/>
      <c r="AF58" s="251"/>
      <c r="AG58" s="251"/>
      <c r="AH58" s="22"/>
      <c r="AI58" s="11"/>
      <c r="AJ58" s="265"/>
      <c r="AK58" s="267"/>
      <c r="AL58" s="263"/>
      <c r="AM58" s="265"/>
      <c r="AN58" s="267"/>
      <c r="AO58" s="263"/>
      <c r="AP58" s="265"/>
      <c r="AQ58" s="267"/>
      <c r="AR58" s="263"/>
      <c r="AS58" s="265"/>
      <c r="AT58" s="267"/>
      <c r="AU58" s="263"/>
      <c r="AV58" s="265"/>
      <c r="AW58" s="275"/>
      <c r="AX58" s="270"/>
      <c r="AY58" s="292"/>
      <c r="AZ58" s="228"/>
      <c r="BA58" s="228"/>
      <c r="BB58" s="295"/>
    </row>
    <row r="59" spans="2:62" ht="28.15" customHeight="1" x14ac:dyDescent="0.2">
      <c r="B59" s="30"/>
      <c r="C59" s="244"/>
      <c r="D59" s="29"/>
      <c r="E59" s="109"/>
      <c r="F59" s="109"/>
      <c r="G59" s="108"/>
      <c r="H59" s="225">
        <v>195</v>
      </c>
      <c r="I59" s="248"/>
      <c r="J59" s="248"/>
      <c r="K59" s="248"/>
      <c r="L59" s="26" t="s">
        <v>114</v>
      </c>
      <c r="M59" s="25" t="s">
        <v>104</v>
      </c>
      <c r="N59" s="26" t="s">
        <v>112</v>
      </c>
      <c r="O59" s="25" t="s">
        <v>186</v>
      </c>
      <c r="P59" s="26" t="s">
        <v>111</v>
      </c>
      <c r="Q59" s="25" t="s">
        <v>121</v>
      </c>
      <c r="R59" s="26" t="s">
        <v>110</v>
      </c>
      <c r="S59" s="25"/>
      <c r="T59" s="26" t="s">
        <v>109</v>
      </c>
      <c r="U59" s="25"/>
      <c r="V59" s="26" t="s">
        <v>108</v>
      </c>
      <c r="W59" s="25"/>
      <c r="X59" s="26" t="s">
        <v>107</v>
      </c>
      <c r="Y59" s="25"/>
      <c r="Z59" s="26" t="s">
        <v>106</v>
      </c>
      <c r="AA59" s="25"/>
      <c r="AB59" s="24"/>
      <c r="AC59" s="25"/>
      <c r="AD59" s="24"/>
      <c r="AE59" s="23"/>
      <c r="AF59" s="251"/>
      <c r="AG59" s="251"/>
      <c r="AH59" s="22"/>
      <c r="AI59" s="11"/>
      <c r="AJ59" s="265"/>
      <c r="AK59" s="267"/>
      <c r="AL59" s="263"/>
      <c r="AM59" s="265"/>
      <c r="AN59" s="267"/>
      <c r="AO59" s="263"/>
      <c r="AP59" s="265"/>
      <c r="AQ59" s="267"/>
      <c r="AR59" s="263"/>
      <c r="AS59" s="265"/>
      <c r="AT59" s="267"/>
      <c r="AU59" s="263"/>
      <c r="AV59" s="265"/>
      <c r="AW59" s="275"/>
      <c r="AX59" s="270"/>
      <c r="AY59" s="292"/>
      <c r="AZ59" s="228"/>
      <c r="BA59" s="228"/>
      <c r="BB59" s="295"/>
    </row>
    <row r="60" spans="2:62" ht="28.15" customHeight="1" thickBot="1" x14ac:dyDescent="0.25">
      <c r="B60" s="30"/>
      <c r="C60" s="253"/>
      <c r="D60" s="51"/>
      <c r="E60" s="115"/>
      <c r="F60" s="115"/>
      <c r="G60" s="114"/>
      <c r="H60" s="226"/>
      <c r="I60" s="254"/>
      <c r="J60" s="254"/>
      <c r="K60" s="254"/>
      <c r="L60" s="48" t="s">
        <v>105</v>
      </c>
      <c r="M60" s="47" t="s">
        <v>444</v>
      </c>
      <c r="N60" s="48" t="s">
        <v>103</v>
      </c>
      <c r="O60" s="47" t="s">
        <v>132</v>
      </c>
      <c r="P60" s="48" t="s">
        <v>102</v>
      </c>
      <c r="Q60" s="47" t="s">
        <v>121</v>
      </c>
      <c r="R60" s="48" t="s">
        <v>101</v>
      </c>
      <c r="S60" s="47"/>
      <c r="T60" s="48">
        <v>20</v>
      </c>
      <c r="U60" s="47"/>
      <c r="V60" s="48" t="s">
        <v>100</v>
      </c>
      <c r="W60" s="47"/>
      <c r="X60" s="48" t="s">
        <v>99</v>
      </c>
      <c r="Y60" s="47"/>
      <c r="Z60" s="48" t="s">
        <v>98</v>
      </c>
      <c r="AA60" s="47"/>
      <c r="AB60" s="16"/>
      <c r="AC60" s="47"/>
      <c r="AD60" s="16"/>
      <c r="AE60" s="46"/>
      <c r="AF60" s="255"/>
      <c r="AG60" s="255"/>
      <c r="AH60" s="45"/>
      <c r="AI60" s="11"/>
      <c r="AJ60" s="266"/>
      <c r="AK60" s="268"/>
      <c r="AL60" s="264"/>
      <c r="AM60" s="266"/>
      <c r="AN60" s="268"/>
      <c r="AO60" s="264"/>
      <c r="AP60" s="266"/>
      <c r="AQ60" s="268"/>
      <c r="AR60" s="264"/>
      <c r="AS60" s="266"/>
      <c r="AT60" s="268"/>
      <c r="AU60" s="264"/>
      <c r="AV60" s="266"/>
      <c r="AW60" s="276"/>
      <c r="AX60" s="271"/>
      <c r="AY60" s="293"/>
      <c r="AZ60" s="229"/>
      <c r="BA60" s="229"/>
      <c r="BB60" s="296"/>
    </row>
    <row r="61" spans="2:62" ht="28.15" customHeight="1" x14ac:dyDescent="0.2">
      <c r="B61" s="30"/>
      <c r="C61" s="242">
        <v>2</v>
      </c>
      <c r="D61" s="44"/>
      <c r="E61" s="113"/>
      <c r="F61" s="113"/>
      <c r="G61" s="112"/>
      <c r="H61" s="223"/>
      <c r="I61" s="246">
        <v>50</v>
      </c>
      <c r="J61" s="246">
        <v>20</v>
      </c>
      <c r="K61" s="246">
        <v>8</v>
      </c>
      <c r="L61" s="41" t="s">
        <v>133</v>
      </c>
      <c r="M61" s="40" t="s">
        <v>186</v>
      </c>
      <c r="N61" s="41" t="s">
        <v>131</v>
      </c>
      <c r="O61" s="40" t="s">
        <v>780</v>
      </c>
      <c r="P61" s="41" t="s">
        <v>130</v>
      </c>
      <c r="Q61" s="40" t="s">
        <v>175</v>
      </c>
      <c r="R61" s="41" t="s">
        <v>129</v>
      </c>
      <c r="S61" s="40"/>
      <c r="T61" s="41" t="s">
        <v>128</v>
      </c>
      <c r="U61" s="40"/>
      <c r="V61" s="41" t="s">
        <v>127</v>
      </c>
      <c r="W61" s="40"/>
      <c r="X61" s="41" t="s">
        <v>126</v>
      </c>
      <c r="Y61" s="40"/>
      <c r="Z61" s="41" t="s">
        <v>125</v>
      </c>
      <c r="AA61" s="40"/>
      <c r="AB61" s="39"/>
      <c r="AC61" s="40"/>
      <c r="AD61" s="39"/>
      <c r="AE61" s="38"/>
      <c r="AF61" s="250"/>
      <c r="AG61" s="250" t="s">
        <v>609</v>
      </c>
      <c r="AH61" s="37"/>
      <c r="AI61" s="11"/>
      <c r="AJ61" s="233">
        <f>SUMPRODUCT(LEN($M61:$U64)-LEN(SUBSTITUTE($M61:$U64,"A", "")))</f>
        <v>13</v>
      </c>
      <c r="AK61" s="239">
        <f>SUMPRODUCT(LEN($AD61:$AD64)-LEN(SUBSTITUTE($AD61:$AD64,"A", "")))</f>
        <v>0</v>
      </c>
      <c r="AL61" s="230">
        <f>SUMPRODUCT(LEN($AC61:$AC64)-LEN(SUBSTITUTE($AC61:$AC64,"A", "")))</f>
        <v>0</v>
      </c>
      <c r="AM61" s="233">
        <f>SUMPRODUCT(LEN($M61:$U64)-LEN(SUBSTITUTE($M61:$U64,"S", "")))</f>
        <v>7</v>
      </c>
      <c r="AN61" s="239">
        <f>SUMPRODUCT(LEN($AD61:$AD64)-LEN(SUBSTITUTE($AD61:$AD64,"S", "")))</f>
        <v>0</v>
      </c>
      <c r="AO61" s="230">
        <f>SUMPRODUCT(LEN($AC61:$AC64)-LEN(SUBSTITUTE($AC61:$AC64,"S", "")))</f>
        <v>0</v>
      </c>
      <c r="AP61" s="233">
        <f>SUMPRODUCT(LEN($M61:$U64)-LEN(SUBSTITUTE($M61:$U64,"F", "")))</f>
        <v>1</v>
      </c>
      <c r="AQ61" s="239">
        <f>SUMPRODUCT(LEN($AD61:$AD64)-LEN(SUBSTITUTE($AD61:$AD64,"F", "")))</f>
        <v>0</v>
      </c>
      <c r="AR61" s="230">
        <f>SUMPRODUCT(LEN($AC61:$AC64)-LEN(SUBSTITUTE($AC61:$AC64,"F", "")))</f>
        <v>0</v>
      </c>
      <c r="AS61" s="233">
        <f>SUMPRODUCT(LEN($M61:$U64)-LEN(SUBSTITUTE($M61:$U64,"G", "")))</f>
        <v>4</v>
      </c>
      <c r="AT61" s="239">
        <f>SUMPRODUCT(LEN($AD61:$AD64)-LEN(SUBSTITUTE($AD61:$AD64,"G", "")))</f>
        <v>0</v>
      </c>
      <c r="AU61" s="230">
        <f>SUMPRODUCT(LEN($AC61:$AC64)-LEN(SUBSTITUTE($AC61:$AC64,"G", "")))</f>
        <v>0</v>
      </c>
      <c r="AV61" s="233">
        <f>SUMPRODUCT(LEN($L61:$U64)-LEN(SUBSTITUTE($L61:$U64,"M", "")))</f>
        <v>0</v>
      </c>
      <c r="AW61" s="236">
        <f>SUMPRODUCT(LEN($AD61:$AD64)-LEN(SUBSTITUTE($AD61:$AD64,"M", "")))</f>
        <v>0</v>
      </c>
      <c r="AX61" s="269">
        <f>SUMPRODUCT(LEN($AC61:$AC64)-LEN(SUBSTITUTE($AC61:$AC64,"M", "")))</f>
        <v>0</v>
      </c>
      <c r="AY61" s="291">
        <f>SUMPRODUCT(LEN($AE61:$AE64)-LEN(SUBSTITUTE($AE61:$AE64,"S", "")))</f>
        <v>0</v>
      </c>
      <c r="AZ61" s="227">
        <f>SUMPRODUCT(LEN($AE61:$AE64)-LEN(SUBSTITUTE($AE61:$AE64,"F", "")))</f>
        <v>0</v>
      </c>
      <c r="BA61" s="227">
        <f>SUMPRODUCT(LEN($AE61:$AE64)-LEN(SUBSTITUTE($AE61:$AE64,"G", "")))</f>
        <v>0</v>
      </c>
      <c r="BB61" s="294">
        <f>SUMPRODUCT(LEN($AE61:$AE64)-LEN(SUBSTITUTE($AE61:$AE64,"M", "")))</f>
        <v>0</v>
      </c>
    </row>
    <row r="62" spans="2:62" ht="28.15" customHeight="1" thickBot="1" x14ac:dyDescent="0.25">
      <c r="B62" s="30"/>
      <c r="C62" s="243"/>
      <c r="D62" s="36"/>
      <c r="E62" s="111"/>
      <c r="F62" s="111"/>
      <c r="G62" s="110"/>
      <c r="H62" s="224"/>
      <c r="I62" s="247"/>
      <c r="J62" s="247"/>
      <c r="K62" s="247"/>
      <c r="L62" s="33" t="s">
        <v>123</v>
      </c>
      <c r="M62" s="32" t="s">
        <v>614</v>
      </c>
      <c r="N62" s="33" t="s">
        <v>122</v>
      </c>
      <c r="O62" s="32" t="s">
        <v>104</v>
      </c>
      <c r="P62" s="33" t="s">
        <v>120</v>
      </c>
      <c r="Q62" s="32" t="s">
        <v>113</v>
      </c>
      <c r="R62" s="33" t="s">
        <v>119</v>
      </c>
      <c r="S62" s="32"/>
      <c r="T62" s="33" t="s">
        <v>118</v>
      </c>
      <c r="U62" s="32"/>
      <c r="V62" s="33" t="s">
        <v>117</v>
      </c>
      <c r="W62" s="32"/>
      <c r="X62" s="33" t="s">
        <v>116</v>
      </c>
      <c r="Y62" s="32"/>
      <c r="Z62" s="33" t="s">
        <v>115</v>
      </c>
      <c r="AA62" s="32"/>
      <c r="AB62" s="31"/>
      <c r="AC62" s="32"/>
      <c r="AD62" s="31"/>
      <c r="AE62" s="23"/>
      <c r="AF62" s="251"/>
      <c r="AG62" s="251"/>
      <c r="AH62" s="22"/>
      <c r="AI62" s="11"/>
      <c r="AJ62" s="265"/>
      <c r="AK62" s="267"/>
      <c r="AL62" s="263"/>
      <c r="AM62" s="265"/>
      <c r="AN62" s="267"/>
      <c r="AO62" s="263"/>
      <c r="AP62" s="265"/>
      <c r="AQ62" s="267"/>
      <c r="AR62" s="263"/>
      <c r="AS62" s="265"/>
      <c r="AT62" s="267"/>
      <c r="AU62" s="263"/>
      <c r="AV62" s="265"/>
      <c r="AW62" s="275"/>
      <c r="AX62" s="270"/>
      <c r="AY62" s="292"/>
      <c r="AZ62" s="228"/>
      <c r="BA62" s="228"/>
      <c r="BB62" s="295"/>
    </row>
    <row r="63" spans="2:62" ht="28.15" customHeight="1" x14ac:dyDescent="0.2">
      <c r="B63" s="30"/>
      <c r="C63" s="244"/>
      <c r="D63" s="29"/>
      <c r="E63" s="109"/>
      <c r="F63" s="109"/>
      <c r="G63" s="108"/>
      <c r="H63" s="225"/>
      <c r="I63" s="248"/>
      <c r="J63" s="248"/>
      <c r="K63" s="248"/>
      <c r="L63" s="26" t="s">
        <v>114</v>
      </c>
      <c r="M63" s="25" t="s">
        <v>186</v>
      </c>
      <c r="N63" s="26" t="s">
        <v>112</v>
      </c>
      <c r="O63" s="25" t="s">
        <v>399</v>
      </c>
      <c r="P63" s="26" t="s">
        <v>111</v>
      </c>
      <c r="Q63" s="25" t="s">
        <v>121</v>
      </c>
      <c r="R63" s="26" t="s">
        <v>110</v>
      </c>
      <c r="S63" s="25"/>
      <c r="T63" s="26" t="s">
        <v>109</v>
      </c>
      <c r="U63" s="25"/>
      <c r="V63" s="26" t="s">
        <v>108</v>
      </c>
      <c r="W63" s="25"/>
      <c r="X63" s="26" t="s">
        <v>107</v>
      </c>
      <c r="Y63" s="25"/>
      <c r="Z63" s="26" t="s">
        <v>106</v>
      </c>
      <c r="AA63" s="25"/>
      <c r="AB63" s="24"/>
      <c r="AC63" s="25"/>
      <c r="AD63" s="24"/>
      <c r="AE63" s="23"/>
      <c r="AF63" s="251"/>
      <c r="AG63" s="251"/>
      <c r="AH63" s="22"/>
      <c r="AI63" s="11"/>
      <c r="AJ63" s="265"/>
      <c r="AK63" s="267"/>
      <c r="AL63" s="263"/>
      <c r="AM63" s="265"/>
      <c r="AN63" s="267"/>
      <c r="AO63" s="263"/>
      <c r="AP63" s="265"/>
      <c r="AQ63" s="267"/>
      <c r="AR63" s="263"/>
      <c r="AS63" s="265"/>
      <c r="AT63" s="267"/>
      <c r="AU63" s="263"/>
      <c r="AV63" s="265"/>
      <c r="AW63" s="275"/>
      <c r="AX63" s="270"/>
      <c r="AY63" s="292"/>
      <c r="AZ63" s="228"/>
      <c r="BA63" s="228"/>
      <c r="BB63" s="295"/>
    </row>
    <row r="64" spans="2:62" ht="28.15" customHeight="1" thickBot="1" x14ac:dyDescent="0.25">
      <c r="B64" s="30"/>
      <c r="C64" s="253"/>
      <c r="D64" s="51"/>
      <c r="E64" s="115"/>
      <c r="F64" s="115"/>
      <c r="G64" s="114"/>
      <c r="H64" s="226"/>
      <c r="I64" s="254"/>
      <c r="J64" s="254"/>
      <c r="K64" s="254"/>
      <c r="L64" s="48" t="s">
        <v>105</v>
      </c>
      <c r="M64" s="47" t="s">
        <v>186</v>
      </c>
      <c r="N64" s="48" t="s">
        <v>103</v>
      </c>
      <c r="O64" s="47" t="s">
        <v>429</v>
      </c>
      <c r="P64" s="48" t="s">
        <v>102</v>
      </c>
      <c r="Q64" s="47" t="s">
        <v>121</v>
      </c>
      <c r="R64" s="48" t="s">
        <v>101</v>
      </c>
      <c r="S64" s="47"/>
      <c r="T64" s="48">
        <v>20</v>
      </c>
      <c r="U64" s="47"/>
      <c r="V64" s="48" t="s">
        <v>100</v>
      </c>
      <c r="W64" s="47"/>
      <c r="X64" s="48" t="s">
        <v>99</v>
      </c>
      <c r="Y64" s="47"/>
      <c r="Z64" s="48" t="s">
        <v>98</v>
      </c>
      <c r="AA64" s="47"/>
      <c r="AB64" s="16"/>
      <c r="AC64" s="47"/>
      <c r="AD64" s="16"/>
      <c r="AE64" s="46"/>
      <c r="AF64" s="255"/>
      <c r="AG64" s="255"/>
      <c r="AH64" s="45"/>
      <c r="AI64" s="11"/>
      <c r="AJ64" s="266"/>
      <c r="AK64" s="268"/>
      <c r="AL64" s="264"/>
      <c r="AM64" s="266"/>
      <c r="AN64" s="268"/>
      <c r="AO64" s="264"/>
      <c r="AP64" s="266"/>
      <c r="AQ64" s="268"/>
      <c r="AR64" s="264"/>
      <c r="AS64" s="266"/>
      <c r="AT64" s="268"/>
      <c r="AU64" s="264"/>
      <c r="AV64" s="266"/>
      <c r="AW64" s="276"/>
      <c r="AX64" s="271"/>
      <c r="AY64" s="293"/>
      <c r="AZ64" s="229"/>
      <c r="BA64" s="229"/>
      <c r="BB64" s="296"/>
    </row>
    <row r="65" spans="2:62" ht="28.15" customHeight="1" x14ac:dyDescent="0.2">
      <c r="B65" s="30"/>
      <c r="C65" s="242">
        <v>3</v>
      </c>
      <c r="D65" s="44"/>
      <c r="E65" s="113"/>
      <c r="F65" s="113"/>
      <c r="G65" s="112"/>
      <c r="H65" s="223"/>
      <c r="I65" s="246">
        <v>44</v>
      </c>
      <c r="J65" s="246">
        <v>19</v>
      </c>
      <c r="K65" s="246">
        <v>7</v>
      </c>
      <c r="L65" s="41" t="s">
        <v>133</v>
      </c>
      <c r="M65" s="40" t="s">
        <v>104</v>
      </c>
      <c r="N65" s="41" t="s">
        <v>131</v>
      </c>
      <c r="O65" s="40" t="s">
        <v>132</v>
      </c>
      <c r="P65" s="41" t="s">
        <v>130</v>
      </c>
      <c r="Q65" s="40" t="s">
        <v>121</v>
      </c>
      <c r="R65" s="41" t="s">
        <v>129</v>
      </c>
      <c r="S65" s="40"/>
      <c r="T65" s="41" t="s">
        <v>128</v>
      </c>
      <c r="U65" s="40"/>
      <c r="V65" s="41" t="s">
        <v>127</v>
      </c>
      <c r="W65" s="40"/>
      <c r="X65" s="41" t="s">
        <v>126</v>
      </c>
      <c r="Y65" s="40"/>
      <c r="Z65" s="41" t="s">
        <v>125</v>
      </c>
      <c r="AA65" s="40"/>
      <c r="AB65" s="39"/>
      <c r="AC65" s="40"/>
      <c r="AD65" s="39"/>
      <c r="AE65" s="38"/>
      <c r="AF65" s="250"/>
      <c r="AG65" s="250" t="s">
        <v>609</v>
      </c>
      <c r="AH65" s="37"/>
      <c r="AI65" s="11"/>
      <c r="AJ65" s="233">
        <f>SUMPRODUCT(LEN($M65:$U68)-LEN(SUBSTITUTE($M65:$U68,"A", "")))</f>
        <v>13</v>
      </c>
      <c r="AK65" s="239">
        <f>SUMPRODUCT(LEN($AD65:$AD68)-LEN(SUBSTITUTE($AD65:$AD68,"A", "")))</f>
        <v>0</v>
      </c>
      <c r="AL65" s="230">
        <f>SUMPRODUCT(LEN($AC65:$AC68)-LEN(SUBSTITUTE($AC65:$AC68,"A", "")))</f>
        <v>0</v>
      </c>
      <c r="AM65" s="233">
        <f>SUMPRODUCT(LEN($M65:$U68)-LEN(SUBSTITUTE($M65:$U68,"S", "")))</f>
        <v>7</v>
      </c>
      <c r="AN65" s="239">
        <f>SUMPRODUCT(LEN($AD65:$AD68)-LEN(SUBSTITUTE($AD65:$AD68,"S", "")))</f>
        <v>0</v>
      </c>
      <c r="AO65" s="230">
        <f>SUMPRODUCT(LEN($AC65:$AC68)-LEN(SUBSTITUTE($AC65:$AC68,"S", "")))</f>
        <v>0</v>
      </c>
      <c r="AP65" s="233">
        <f>SUMPRODUCT(LEN($M65:$U68)-LEN(SUBSTITUTE($M65:$U68,"F", "")))</f>
        <v>0</v>
      </c>
      <c r="AQ65" s="239">
        <f>SUMPRODUCT(LEN($AD65:$AD68)-LEN(SUBSTITUTE($AD65:$AD68,"F", "")))</f>
        <v>0</v>
      </c>
      <c r="AR65" s="230">
        <f>SUMPRODUCT(LEN($AC65:$AC68)-LEN(SUBSTITUTE($AC65:$AC68,"F", "")))</f>
        <v>0</v>
      </c>
      <c r="AS65" s="233">
        <f>SUMPRODUCT(LEN($M65:$U68)-LEN(SUBSTITUTE($M65:$U68,"G", "")))</f>
        <v>0</v>
      </c>
      <c r="AT65" s="239">
        <f>SUMPRODUCT(LEN($AD65:$AD68)-LEN(SUBSTITUTE($AD65:$AD68,"G", "")))</f>
        <v>0</v>
      </c>
      <c r="AU65" s="230">
        <f>SUMPRODUCT(LEN($AC65:$AC68)-LEN(SUBSTITUTE($AC65:$AC68,"G", "")))</f>
        <v>0</v>
      </c>
      <c r="AV65" s="233">
        <f>SUMPRODUCT(LEN($L65:$U68)-LEN(SUBSTITUTE($L65:$U68,"M", "")))</f>
        <v>0</v>
      </c>
      <c r="AW65" s="236">
        <f>SUMPRODUCT(LEN($AD65:$AD68)-LEN(SUBSTITUTE($AD65:$AD68,"M", "")))</f>
        <v>0</v>
      </c>
      <c r="AX65" s="269">
        <f>SUMPRODUCT(LEN($AC65:$AC68)-LEN(SUBSTITUTE($AC65:$AC68,"M", "")))</f>
        <v>0</v>
      </c>
      <c r="AY65" s="291">
        <f>SUMPRODUCT(LEN($AE65:$AE68)-LEN(SUBSTITUTE($AE65:$AE68,"S", "")))</f>
        <v>0</v>
      </c>
      <c r="AZ65" s="227">
        <f>SUMPRODUCT(LEN($AE65:$AE68)-LEN(SUBSTITUTE($AE65:$AE68,"F", "")))</f>
        <v>0</v>
      </c>
      <c r="BA65" s="227">
        <f>SUMPRODUCT(LEN($AE65:$AE68)-LEN(SUBSTITUTE($AE65:$AE68,"G", "")))</f>
        <v>0</v>
      </c>
      <c r="BB65" s="294">
        <f>SUMPRODUCT(LEN($AE65:$AE68)-LEN(SUBSTITUTE($AE65:$AE68,"M", "")))</f>
        <v>0</v>
      </c>
    </row>
    <row r="66" spans="2:62" ht="28.15" customHeight="1" thickBot="1" x14ac:dyDescent="0.25">
      <c r="B66" s="30"/>
      <c r="C66" s="243"/>
      <c r="D66" s="36"/>
      <c r="E66" s="111"/>
      <c r="F66" s="111"/>
      <c r="G66" s="110"/>
      <c r="H66" s="224"/>
      <c r="I66" s="247"/>
      <c r="J66" s="247"/>
      <c r="K66" s="247"/>
      <c r="L66" s="33" t="s">
        <v>123</v>
      </c>
      <c r="M66" s="32" t="s">
        <v>132</v>
      </c>
      <c r="N66" s="33" t="s">
        <v>122</v>
      </c>
      <c r="O66" s="32" t="s">
        <v>132</v>
      </c>
      <c r="P66" s="33" t="s">
        <v>120</v>
      </c>
      <c r="Q66" s="32" t="s">
        <v>121</v>
      </c>
      <c r="R66" s="33" t="s">
        <v>119</v>
      </c>
      <c r="S66" s="32"/>
      <c r="T66" s="33" t="s">
        <v>118</v>
      </c>
      <c r="U66" s="32"/>
      <c r="V66" s="33" t="s">
        <v>117</v>
      </c>
      <c r="W66" s="32"/>
      <c r="X66" s="33" t="s">
        <v>116</v>
      </c>
      <c r="Y66" s="32"/>
      <c r="Z66" s="33" t="s">
        <v>115</v>
      </c>
      <c r="AA66" s="32"/>
      <c r="AB66" s="31"/>
      <c r="AC66" s="32"/>
      <c r="AD66" s="31"/>
      <c r="AE66" s="23"/>
      <c r="AF66" s="251"/>
      <c r="AG66" s="251"/>
      <c r="AH66" s="22"/>
      <c r="AI66" s="11"/>
      <c r="AJ66" s="265"/>
      <c r="AK66" s="267"/>
      <c r="AL66" s="263"/>
      <c r="AM66" s="265"/>
      <c r="AN66" s="267"/>
      <c r="AO66" s="263"/>
      <c r="AP66" s="265"/>
      <c r="AQ66" s="267"/>
      <c r="AR66" s="263"/>
      <c r="AS66" s="265"/>
      <c r="AT66" s="267"/>
      <c r="AU66" s="263"/>
      <c r="AV66" s="265"/>
      <c r="AW66" s="275"/>
      <c r="AX66" s="270"/>
      <c r="AY66" s="292"/>
      <c r="AZ66" s="228"/>
      <c r="BA66" s="228"/>
      <c r="BB66" s="295"/>
    </row>
    <row r="67" spans="2:62" ht="28.15" customHeight="1" x14ac:dyDescent="0.2">
      <c r="B67" s="30"/>
      <c r="C67" s="244"/>
      <c r="D67" s="29"/>
      <c r="E67" s="109"/>
      <c r="F67" s="109"/>
      <c r="G67" s="108"/>
      <c r="H67" s="225"/>
      <c r="I67" s="248"/>
      <c r="J67" s="248"/>
      <c r="K67" s="248"/>
      <c r="L67" s="26" t="s">
        <v>114</v>
      </c>
      <c r="M67" s="25" t="s">
        <v>132</v>
      </c>
      <c r="N67" s="26" t="s">
        <v>112</v>
      </c>
      <c r="O67" s="25" t="s">
        <v>175</v>
      </c>
      <c r="P67" s="26" t="s">
        <v>111</v>
      </c>
      <c r="Q67" s="25" t="s">
        <v>121</v>
      </c>
      <c r="R67" s="26" t="s">
        <v>110</v>
      </c>
      <c r="S67" s="25"/>
      <c r="T67" s="26" t="s">
        <v>109</v>
      </c>
      <c r="U67" s="25"/>
      <c r="V67" s="26" t="s">
        <v>108</v>
      </c>
      <c r="W67" s="25"/>
      <c r="X67" s="26" t="s">
        <v>107</v>
      </c>
      <c r="Y67" s="25"/>
      <c r="Z67" s="26" t="s">
        <v>106</v>
      </c>
      <c r="AA67" s="25"/>
      <c r="AB67" s="24"/>
      <c r="AC67" s="25"/>
      <c r="AD67" s="24"/>
      <c r="AE67" s="23"/>
      <c r="AF67" s="251"/>
      <c r="AG67" s="251"/>
      <c r="AH67" s="22"/>
      <c r="AI67" s="11"/>
      <c r="AJ67" s="265"/>
      <c r="AK67" s="267"/>
      <c r="AL67" s="263"/>
      <c r="AM67" s="265"/>
      <c r="AN67" s="267"/>
      <c r="AO67" s="263"/>
      <c r="AP67" s="265"/>
      <c r="AQ67" s="267"/>
      <c r="AR67" s="263"/>
      <c r="AS67" s="265"/>
      <c r="AT67" s="267"/>
      <c r="AU67" s="263"/>
      <c r="AV67" s="265"/>
      <c r="AW67" s="275"/>
      <c r="AX67" s="270"/>
      <c r="AY67" s="292"/>
      <c r="AZ67" s="228"/>
      <c r="BA67" s="228"/>
      <c r="BB67" s="295"/>
    </row>
    <row r="68" spans="2:62" ht="28.15" customHeight="1" thickBot="1" x14ac:dyDescent="0.25">
      <c r="B68" s="21"/>
      <c r="C68" s="245"/>
      <c r="D68" s="20"/>
      <c r="E68" s="117"/>
      <c r="F68" s="117"/>
      <c r="G68" s="116"/>
      <c r="H68" s="226"/>
      <c r="I68" s="249"/>
      <c r="J68" s="249"/>
      <c r="K68" s="249"/>
      <c r="L68" s="17" t="s">
        <v>105</v>
      </c>
      <c r="M68" s="15" t="s">
        <v>187</v>
      </c>
      <c r="N68" s="17" t="s">
        <v>103</v>
      </c>
      <c r="O68" s="15" t="s">
        <v>175</v>
      </c>
      <c r="P68" s="17" t="s">
        <v>102</v>
      </c>
      <c r="Q68" s="15" t="s">
        <v>121</v>
      </c>
      <c r="R68" s="17" t="s">
        <v>101</v>
      </c>
      <c r="S68" s="15"/>
      <c r="T68" s="17">
        <v>20</v>
      </c>
      <c r="U68" s="15"/>
      <c r="V68" s="17" t="s">
        <v>100</v>
      </c>
      <c r="W68" s="15"/>
      <c r="X68" s="17" t="s">
        <v>99</v>
      </c>
      <c r="Y68" s="15"/>
      <c r="Z68" s="17" t="s">
        <v>98</v>
      </c>
      <c r="AA68" s="15"/>
      <c r="AB68" s="16"/>
      <c r="AC68" s="15"/>
      <c r="AD68" s="14"/>
      <c r="AE68" s="13"/>
      <c r="AF68" s="252"/>
      <c r="AG68" s="252"/>
      <c r="AH68" s="12"/>
      <c r="AI68" s="11"/>
      <c r="AJ68" s="266"/>
      <c r="AK68" s="268"/>
      <c r="AL68" s="264"/>
      <c r="AM68" s="266"/>
      <c r="AN68" s="268"/>
      <c r="AO68" s="264"/>
      <c r="AP68" s="266"/>
      <c r="AQ68" s="268"/>
      <c r="AR68" s="264"/>
      <c r="AS68" s="266"/>
      <c r="AT68" s="268"/>
      <c r="AU68" s="264"/>
      <c r="AV68" s="266"/>
      <c r="AW68" s="276"/>
      <c r="AX68" s="271"/>
      <c r="AY68" s="293"/>
      <c r="AZ68" s="229"/>
      <c r="BA68" s="229"/>
      <c r="BB68" s="296"/>
    </row>
    <row r="69" spans="2:62" ht="85.9" customHeight="1" thickTop="1" thickBot="1" x14ac:dyDescent="0.35">
      <c r="B69" s="105" t="s">
        <v>174</v>
      </c>
      <c r="C69" s="95" t="s">
        <v>173</v>
      </c>
      <c r="D69" s="100" t="s">
        <v>172</v>
      </c>
      <c r="E69" s="104" t="s">
        <v>171</v>
      </c>
      <c r="F69" s="103"/>
      <c r="G69" s="102"/>
      <c r="H69" s="101" t="s">
        <v>170</v>
      </c>
      <c r="I69" s="100" t="s">
        <v>96</v>
      </c>
      <c r="J69" s="100" t="s">
        <v>169</v>
      </c>
      <c r="K69" s="100" t="s">
        <v>97</v>
      </c>
      <c r="L69" s="256" t="s">
        <v>168</v>
      </c>
      <c r="M69" s="262"/>
      <c r="N69" s="256" t="s">
        <v>167</v>
      </c>
      <c r="O69" s="262"/>
      <c r="P69" s="256" t="s">
        <v>167</v>
      </c>
      <c r="Q69" s="257"/>
      <c r="R69" s="256" t="s">
        <v>167</v>
      </c>
      <c r="S69" s="257"/>
      <c r="T69" s="256" t="s">
        <v>167</v>
      </c>
      <c r="U69" s="257"/>
      <c r="V69" s="256" t="s">
        <v>167</v>
      </c>
      <c r="W69" s="257"/>
      <c r="X69" s="256" t="s">
        <v>167</v>
      </c>
      <c r="Y69" s="257"/>
      <c r="Z69" s="256" t="s">
        <v>167</v>
      </c>
      <c r="AA69" s="257"/>
      <c r="AB69" s="261" t="s">
        <v>166</v>
      </c>
      <c r="AC69" s="257"/>
      <c r="AD69" s="101" t="s">
        <v>165</v>
      </c>
      <c r="AE69" s="101" t="s">
        <v>164</v>
      </c>
      <c r="AF69" s="100" t="s">
        <v>163</v>
      </c>
      <c r="AG69" s="100" t="s">
        <v>162</v>
      </c>
      <c r="AH69" s="99" t="s">
        <v>161</v>
      </c>
      <c r="AI69" s="98"/>
      <c r="AJ69" s="96" t="s">
        <v>160</v>
      </c>
      <c r="AK69" s="95" t="s">
        <v>159</v>
      </c>
      <c r="AL69" s="94" t="s">
        <v>158</v>
      </c>
      <c r="AM69" s="96" t="s">
        <v>157</v>
      </c>
      <c r="AN69" s="95" t="s">
        <v>156</v>
      </c>
      <c r="AO69" s="94" t="s">
        <v>155</v>
      </c>
      <c r="AP69" s="96" t="s">
        <v>154</v>
      </c>
      <c r="AQ69" s="95" t="s">
        <v>153</v>
      </c>
      <c r="AR69" s="97" t="s">
        <v>152</v>
      </c>
      <c r="AS69" s="96" t="s">
        <v>151</v>
      </c>
      <c r="AT69" s="95" t="s">
        <v>150</v>
      </c>
      <c r="AU69" s="94" t="s">
        <v>149</v>
      </c>
      <c r="AV69" s="96" t="s">
        <v>148</v>
      </c>
      <c r="AW69" s="95" t="s">
        <v>147</v>
      </c>
      <c r="AX69" s="94" t="s">
        <v>146</v>
      </c>
      <c r="AY69" s="93" t="s">
        <v>145</v>
      </c>
      <c r="AZ69" s="92" t="s">
        <v>144</v>
      </c>
      <c r="BA69" s="92" t="s">
        <v>143</v>
      </c>
      <c r="BB69" s="91" t="s">
        <v>142</v>
      </c>
    </row>
    <row r="70" spans="2:62" ht="48" thickBot="1" x14ac:dyDescent="0.3">
      <c r="B70" s="90" t="s">
        <v>251</v>
      </c>
      <c r="C70" s="89"/>
      <c r="D70" s="88">
        <v>195</v>
      </c>
      <c r="E70" s="258"/>
      <c r="F70" s="259"/>
      <c r="G70" s="260"/>
      <c r="H70" s="87" t="s">
        <v>140</v>
      </c>
      <c r="I70" s="86"/>
      <c r="J70" s="86"/>
      <c r="K70" s="85"/>
      <c r="L70" s="84"/>
      <c r="M70" s="81"/>
      <c r="N70" s="84"/>
      <c r="O70" s="81"/>
      <c r="P70" s="84"/>
      <c r="Q70" s="81"/>
      <c r="R70" s="84"/>
      <c r="S70" s="81"/>
      <c r="T70" s="84"/>
      <c r="U70" s="81"/>
      <c r="V70" s="84"/>
      <c r="W70" s="81"/>
      <c r="X70" s="84"/>
      <c r="Y70" s="81"/>
      <c r="Z70" s="84"/>
      <c r="AA70" s="83"/>
      <c r="AB70" s="82" t="s">
        <v>139</v>
      </c>
      <c r="AC70" s="81"/>
      <c r="AD70" s="81"/>
      <c r="AE70" s="81"/>
      <c r="AF70" s="80"/>
      <c r="AG70" s="80"/>
      <c r="AH70" s="60"/>
      <c r="AI70" s="79" t="s">
        <v>138</v>
      </c>
      <c r="AJ70" s="78">
        <f t="shared" ref="AJ70:BB70" si="8">SUM(AJ72:AJ83)</f>
        <v>93</v>
      </c>
      <c r="AK70" s="77">
        <f t="shared" si="8"/>
        <v>3</v>
      </c>
      <c r="AL70" s="76">
        <f t="shared" si="8"/>
        <v>0</v>
      </c>
      <c r="AM70" s="78">
        <f t="shared" si="8"/>
        <v>52</v>
      </c>
      <c r="AN70" s="77">
        <f t="shared" si="8"/>
        <v>13</v>
      </c>
      <c r="AO70" s="76">
        <f t="shared" si="8"/>
        <v>0</v>
      </c>
      <c r="AP70" s="78">
        <f t="shared" si="8"/>
        <v>4</v>
      </c>
      <c r="AQ70" s="77">
        <f t="shared" si="8"/>
        <v>1</v>
      </c>
      <c r="AR70" s="76">
        <f t="shared" si="8"/>
        <v>0</v>
      </c>
      <c r="AS70" s="78">
        <f t="shared" si="8"/>
        <v>12</v>
      </c>
      <c r="AT70" s="77">
        <f t="shared" si="8"/>
        <v>3</v>
      </c>
      <c r="AU70" s="76">
        <f t="shared" si="8"/>
        <v>0</v>
      </c>
      <c r="AV70" s="78">
        <f t="shared" si="8"/>
        <v>0</v>
      </c>
      <c r="AW70" s="77">
        <f t="shared" si="8"/>
        <v>0</v>
      </c>
      <c r="AX70" s="76">
        <f t="shared" si="8"/>
        <v>0</v>
      </c>
      <c r="AY70" s="75">
        <f t="shared" si="8"/>
        <v>0</v>
      </c>
      <c r="AZ70" s="74">
        <f t="shared" si="8"/>
        <v>0</v>
      </c>
      <c r="BA70" s="74">
        <f t="shared" si="8"/>
        <v>2</v>
      </c>
      <c r="BB70" s="73">
        <f t="shared" si="8"/>
        <v>0</v>
      </c>
      <c r="BC70" s="72" t="s">
        <v>137</v>
      </c>
      <c r="BF70" s="5">
        <f>SUM(AJ70:AL70)/$BG$5</f>
        <v>32</v>
      </c>
      <c r="BG70" s="5">
        <f>SUM(AM70:AO70,AY70)/$BG$5</f>
        <v>21.666666666666668</v>
      </c>
      <c r="BH70" s="5">
        <f>SUM(AP70:AR70,AZ70)/$BG$5</f>
        <v>1.6666666666666667</v>
      </c>
      <c r="BI70" s="5">
        <f>SUM(AS70:AU70,BA70)/$BG$5</f>
        <v>5.666666666666667</v>
      </c>
      <c r="BJ70" s="5">
        <f>SUM(AV70:AX70,BB70)/$BG$5</f>
        <v>0</v>
      </c>
    </row>
    <row r="71" spans="2:62" ht="37.5" thickBot="1" x14ac:dyDescent="0.3">
      <c r="B71" s="71"/>
      <c r="C71" s="70"/>
      <c r="D71" s="69"/>
      <c r="E71" s="68"/>
      <c r="F71" s="68"/>
      <c r="G71" s="67"/>
      <c r="H71" s="66"/>
      <c r="I71" s="64"/>
      <c r="J71" s="64"/>
      <c r="K71" s="65"/>
      <c r="L71" s="64"/>
      <c r="M71" s="62"/>
      <c r="N71" s="64"/>
      <c r="O71" s="62"/>
      <c r="P71" s="64"/>
      <c r="Q71" s="62"/>
      <c r="R71" s="64"/>
      <c r="S71" s="62"/>
      <c r="T71" s="64"/>
      <c r="U71" s="62"/>
      <c r="V71" s="64"/>
      <c r="W71" s="62"/>
      <c r="X71" s="64"/>
      <c r="Y71" s="62"/>
      <c r="Z71" s="64"/>
      <c r="AA71" s="62"/>
      <c r="AB71" s="63"/>
      <c r="AC71" s="62"/>
      <c r="AD71" s="62"/>
      <c r="AE71" s="62"/>
      <c r="AF71" s="61"/>
      <c r="AG71" s="61"/>
      <c r="AH71" s="60"/>
      <c r="AI71" s="59" t="s">
        <v>136</v>
      </c>
      <c r="AJ71" s="58">
        <f t="shared" ref="AJ71:BB71" si="9">AJ70/3</f>
        <v>31</v>
      </c>
      <c r="AK71" s="57">
        <f t="shared" si="9"/>
        <v>1</v>
      </c>
      <c r="AL71" s="56">
        <f t="shared" si="9"/>
        <v>0</v>
      </c>
      <c r="AM71" s="58">
        <f t="shared" si="9"/>
        <v>17.333333333333332</v>
      </c>
      <c r="AN71" s="57">
        <f t="shared" si="9"/>
        <v>4.333333333333333</v>
      </c>
      <c r="AO71" s="56">
        <f t="shared" si="9"/>
        <v>0</v>
      </c>
      <c r="AP71" s="58">
        <f t="shared" si="9"/>
        <v>1.3333333333333333</v>
      </c>
      <c r="AQ71" s="57">
        <f t="shared" si="9"/>
        <v>0.33333333333333331</v>
      </c>
      <c r="AR71" s="56">
        <f t="shared" si="9"/>
        <v>0</v>
      </c>
      <c r="AS71" s="58">
        <f t="shared" si="9"/>
        <v>4</v>
      </c>
      <c r="AT71" s="57">
        <f t="shared" si="9"/>
        <v>1</v>
      </c>
      <c r="AU71" s="56">
        <f t="shared" si="9"/>
        <v>0</v>
      </c>
      <c r="AV71" s="58">
        <f t="shared" si="9"/>
        <v>0</v>
      </c>
      <c r="AW71" s="57">
        <f t="shared" si="9"/>
        <v>0</v>
      </c>
      <c r="AX71" s="56">
        <f t="shared" si="9"/>
        <v>0</v>
      </c>
      <c r="AY71" s="55">
        <f t="shared" si="9"/>
        <v>0</v>
      </c>
      <c r="AZ71" s="54">
        <f t="shared" si="9"/>
        <v>0</v>
      </c>
      <c r="BA71" s="54">
        <f t="shared" si="9"/>
        <v>0.66666666666666663</v>
      </c>
      <c r="BB71" s="53">
        <f t="shared" si="9"/>
        <v>0</v>
      </c>
      <c r="BC71" s="52" t="s">
        <v>135</v>
      </c>
    </row>
    <row r="72" spans="2:62" ht="28.15" customHeight="1" x14ac:dyDescent="0.2">
      <c r="B72" s="30"/>
      <c r="C72" s="242">
        <v>1</v>
      </c>
      <c r="D72" s="44"/>
      <c r="E72" s="113"/>
      <c r="F72" s="113"/>
      <c r="G72" s="112"/>
      <c r="H72" s="223" t="s">
        <v>183</v>
      </c>
      <c r="I72" s="246">
        <v>80</v>
      </c>
      <c r="J72" s="246">
        <v>24</v>
      </c>
      <c r="K72" s="246">
        <v>7</v>
      </c>
      <c r="L72" s="41" t="s">
        <v>133</v>
      </c>
      <c r="M72" s="40" t="s">
        <v>104</v>
      </c>
      <c r="N72" s="41" t="s">
        <v>131</v>
      </c>
      <c r="O72" s="40" t="s">
        <v>186</v>
      </c>
      <c r="P72" s="41" t="s">
        <v>130</v>
      </c>
      <c r="Q72" s="40" t="s">
        <v>187</v>
      </c>
      <c r="R72" s="41" t="s">
        <v>129</v>
      </c>
      <c r="S72" s="40" t="s">
        <v>113</v>
      </c>
      <c r="T72" s="41" t="s">
        <v>128</v>
      </c>
      <c r="U72" s="40" t="s">
        <v>121</v>
      </c>
      <c r="V72" s="41" t="s">
        <v>127</v>
      </c>
      <c r="W72" s="40"/>
      <c r="X72" s="41" t="s">
        <v>126</v>
      </c>
      <c r="Y72" s="40"/>
      <c r="Z72" s="41" t="s">
        <v>125</v>
      </c>
      <c r="AA72" s="40"/>
      <c r="AB72" s="39"/>
      <c r="AC72" s="40"/>
      <c r="AD72" s="39" t="s">
        <v>509</v>
      </c>
      <c r="AE72" s="38" t="s">
        <v>507</v>
      </c>
      <c r="AF72" s="250"/>
      <c r="AG72" s="250" t="s">
        <v>609</v>
      </c>
      <c r="AH72" s="37"/>
      <c r="AI72" s="11"/>
      <c r="AJ72" s="233">
        <f>SUMPRODUCT(LEN($M72:$U75)-LEN(SUBSTITUTE($M72:$U75,"A", "")))</f>
        <v>23</v>
      </c>
      <c r="AK72" s="239">
        <f>SUMPRODUCT(LEN($AD72:$AD75)-LEN(SUBSTITUTE($AD72:$AD75,"A", "")))</f>
        <v>0</v>
      </c>
      <c r="AL72" s="230">
        <f>SUMPRODUCT(LEN($AC72:$AC75)-LEN(SUBSTITUTE($AC72:$AC75,"A", "")))</f>
        <v>0</v>
      </c>
      <c r="AM72" s="233">
        <f>SUMPRODUCT(LEN($M72:$U75)-LEN(SUBSTITUTE($M72:$U75,"S", "")))</f>
        <v>21</v>
      </c>
      <c r="AN72" s="239">
        <f>SUMPRODUCT(LEN($AD72:$AD75)-LEN(SUBSTITUTE($AD72:$AD75,"S", "")))</f>
        <v>2</v>
      </c>
      <c r="AO72" s="230">
        <f>SUMPRODUCT(LEN($AC72:$AC75)-LEN(SUBSTITUTE($AC72:$AC75,"S", "")))</f>
        <v>0</v>
      </c>
      <c r="AP72" s="233">
        <f>SUMPRODUCT(LEN($M72:$U75)-LEN(SUBSTITUTE($M72:$U75,"F", "")))</f>
        <v>0</v>
      </c>
      <c r="AQ72" s="239">
        <f>SUMPRODUCT(LEN($AD72:$AD75)-LEN(SUBSTITUTE($AD72:$AD75,"F", "")))</f>
        <v>1</v>
      </c>
      <c r="AR72" s="230">
        <f>SUMPRODUCT(LEN($AC72:$AC75)-LEN(SUBSTITUTE($AC72:$AC75,"F", "")))</f>
        <v>0</v>
      </c>
      <c r="AS72" s="233">
        <f>SUMPRODUCT(LEN($M72:$U75)-LEN(SUBSTITUTE($M72:$U75,"G", "")))</f>
        <v>1</v>
      </c>
      <c r="AT72" s="239">
        <f>SUMPRODUCT(LEN($AD72:$AD75)-LEN(SUBSTITUTE($AD72:$AD75,"G", "")))</f>
        <v>0</v>
      </c>
      <c r="AU72" s="230">
        <f>SUMPRODUCT(LEN($AC72:$AC75)-LEN(SUBSTITUTE($AC72:$AC75,"G", "")))</f>
        <v>0</v>
      </c>
      <c r="AV72" s="233">
        <f>SUMPRODUCT(LEN($L72:$U75)-LEN(SUBSTITUTE($L72:$U75,"M", "")))</f>
        <v>0</v>
      </c>
      <c r="AW72" s="236">
        <f>SUMPRODUCT(LEN($AD72:$AD75)-LEN(SUBSTITUTE($AD72:$AD75,"M", "")))</f>
        <v>0</v>
      </c>
      <c r="AX72" s="269">
        <f>SUMPRODUCT(LEN($AC72:$AC75)-LEN(SUBSTITUTE($AC72:$AC75,"M", "")))</f>
        <v>0</v>
      </c>
      <c r="AY72" s="291">
        <f>SUMPRODUCT(LEN($AE72:$AE75)-LEN(SUBSTITUTE($AE72:$AE75,"S", "")))</f>
        <v>0</v>
      </c>
      <c r="AZ72" s="227">
        <f>SUMPRODUCT(LEN($AE72:$AE75)-LEN(SUBSTITUTE($AE72:$AE75,"F", "")))</f>
        <v>0</v>
      </c>
      <c r="BA72" s="227">
        <f>SUMPRODUCT(LEN($AE72:$AE75)-LEN(SUBSTITUTE($AE72:$AE75,"G", "")))</f>
        <v>2</v>
      </c>
      <c r="BB72" s="294">
        <f>SUMPRODUCT(LEN($AE72:$AE75)-LEN(SUBSTITUTE($AE72:$AE75,"M", "")))</f>
        <v>0</v>
      </c>
    </row>
    <row r="73" spans="2:62" ht="28.15" customHeight="1" thickBot="1" x14ac:dyDescent="0.25">
      <c r="B73" s="30"/>
      <c r="C73" s="243"/>
      <c r="D73" s="36"/>
      <c r="E73" s="111"/>
      <c r="F73" s="111"/>
      <c r="G73" s="110"/>
      <c r="H73" s="224"/>
      <c r="I73" s="247"/>
      <c r="J73" s="247"/>
      <c r="K73" s="247"/>
      <c r="L73" s="33" t="s">
        <v>123</v>
      </c>
      <c r="M73" s="32" t="s">
        <v>186</v>
      </c>
      <c r="N73" s="33" t="s">
        <v>122</v>
      </c>
      <c r="O73" s="32" t="s">
        <v>669</v>
      </c>
      <c r="P73" s="33" t="s">
        <v>120</v>
      </c>
      <c r="Q73" s="32" t="s">
        <v>113</v>
      </c>
      <c r="R73" s="33" t="s">
        <v>119</v>
      </c>
      <c r="S73" s="32" t="s">
        <v>113</v>
      </c>
      <c r="T73" s="33" t="s">
        <v>118</v>
      </c>
      <c r="U73" s="32"/>
      <c r="V73" s="33" t="s">
        <v>117</v>
      </c>
      <c r="W73" s="32"/>
      <c r="X73" s="33" t="s">
        <v>116</v>
      </c>
      <c r="Y73" s="32"/>
      <c r="Z73" s="33" t="s">
        <v>115</v>
      </c>
      <c r="AA73" s="32"/>
      <c r="AB73" s="31"/>
      <c r="AC73" s="32"/>
      <c r="AD73" s="31"/>
      <c r="AE73" s="23"/>
      <c r="AF73" s="251"/>
      <c r="AG73" s="251"/>
      <c r="AH73" s="22"/>
      <c r="AI73" s="11"/>
      <c r="AJ73" s="265"/>
      <c r="AK73" s="267"/>
      <c r="AL73" s="263"/>
      <c r="AM73" s="265"/>
      <c r="AN73" s="267"/>
      <c r="AO73" s="263"/>
      <c r="AP73" s="265"/>
      <c r="AQ73" s="267"/>
      <c r="AR73" s="263"/>
      <c r="AS73" s="265"/>
      <c r="AT73" s="267"/>
      <c r="AU73" s="263"/>
      <c r="AV73" s="265"/>
      <c r="AW73" s="275"/>
      <c r="AX73" s="270"/>
      <c r="AY73" s="292"/>
      <c r="AZ73" s="228"/>
      <c r="BA73" s="228"/>
      <c r="BB73" s="295"/>
    </row>
    <row r="74" spans="2:62" ht="28.15" customHeight="1" x14ac:dyDescent="0.2">
      <c r="B74" s="30"/>
      <c r="C74" s="244"/>
      <c r="D74" s="29"/>
      <c r="E74" s="109"/>
      <c r="F74" s="109"/>
      <c r="G74" s="108"/>
      <c r="H74" s="225">
        <v>195</v>
      </c>
      <c r="I74" s="248"/>
      <c r="J74" s="248"/>
      <c r="K74" s="248"/>
      <c r="L74" s="26" t="s">
        <v>114</v>
      </c>
      <c r="M74" s="25" t="s">
        <v>132</v>
      </c>
      <c r="N74" s="26" t="s">
        <v>112</v>
      </c>
      <c r="O74" s="25" t="s">
        <v>485</v>
      </c>
      <c r="P74" s="26" t="s">
        <v>111</v>
      </c>
      <c r="Q74" s="25" t="s">
        <v>217</v>
      </c>
      <c r="R74" s="26" t="s">
        <v>110</v>
      </c>
      <c r="S74" s="25" t="s">
        <v>113</v>
      </c>
      <c r="T74" s="26" t="s">
        <v>109</v>
      </c>
      <c r="U74" s="25"/>
      <c r="V74" s="26" t="s">
        <v>108</v>
      </c>
      <c r="W74" s="25"/>
      <c r="X74" s="26" t="s">
        <v>107</v>
      </c>
      <c r="Y74" s="25"/>
      <c r="Z74" s="26" t="s">
        <v>106</v>
      </c>
      <c r="AA74" s="25"/>
      <c r="AB74" s="24"/>
      <c r="AC74" s="25"/>
      <c r="AD74" s="24"/>
      <c r="AE74" s="23"/>
      <c r="AF74" s="251"/>
      <c r="AG74" s="251"/>
      <c r="AH74" s="22"/>
      <c r="AI74" s="11"/>
      <c r="AJ74" s="265"/>
      <c r="AK74" s="267"/>
      <c r="AL74" s="263"/>
      <c r="AM74" s="265"/>
      <c r="AN74" s="267"/>
      <c r="AO74" s="263"/>
      <c r="AP74" s="265"/>
      <c r="AQ74" s="267"/>
      <c r="AR74" s="263"/>
      <c r="AS74" s="265"/>
      <c r="AT74" s="267"/>
      <c r="AU74" s="263"/>
      <c r="AV74" s="265"/>
      <c r="AW74" s="275"/>
      <c r="AX74" s="270"/>
      <c r="AY74" s="292"/>
      <c r="AZ74" s="228"/>
      <c r="BA74" s="228"/>
      <c r="BB74" s="295"/>
    </row>
    <row r="75" spans="2:62" ht="28.15" customHeight="1" thickBot="1" x14ac:dyDescent="0.25">
      <c r="B75" s="30"/>
      <c r="C75" s="253"/>
      <c r="D75" s="51"/>
      <c r="E75" s="115"/>
      <c r="F75" s="115"/>
      <c r="G75" s="114"/>
      <c r="H75" s="226"/>
      <c r="I75" s="254"/>
      <c r="J75" s="254"/>
      <c r="K75" s="254"/>
      <c r="L75" s="48" t="s">
        <v>105</v>
      </c>
      <c r="M75" s="47" t="s">
        <v>376</v>
      </c>
      <c r="N75" s="48" t="s">
        <v>103</v>
      </c>
      <c r="O75" s="47" t="s">
        <v>186</v>
      </c>
      <c r="P75" s="48" t="s">
        <v>102</v>
      </c>
      <c r="Q75" s="47" t="s">
        <v>195</v>
      </c>
      <c r="R75" s="48" t="s">
        <v>101</v>
      </c>
      <c r="S75" s="47" t="s">
        <v>121</v>
      </c>
      <c r="T75" s="48">
        <v>20</v>
      </c>
      <c r="U75" s="47"/>
      <c r="V75" s="48" t="s">
        <v>100</v>
      </c>
      <c r="W75" s="47"/>
      <c r="X75" s="48" t="s">
        <v>99</v>
      </c>
      <c r="Y75" s="47"/>
      <c r="Z75" s="48" t="s">
        <v>98</v>
      </c>
      <c r="AA75" s="47"/>
      <c r="AB75" s="16"/>
      <c r="AC75" s="47"/>
      <c r="AD75" s="16"/>
      <c r="AE75" s="46"/>
      <c r="AF75" s="255"/>
      <c r="AG75" s="255"/>
      <c r="AH75" s="45"/>
      <c r="AI75" s="11"/>
      <c r="AJ75" s="266"/>
      <c r="AK75" s="268"/>
      <c r="AL75" s="264"/>
      <c r="AM75" s="266"/>
      <c r="AN75" s="268"/>
      <c r="AO75" s="264"/>
      <c r="AP75" s="266"/>
      <c r="AQ75" s="268"/>
      <c r="AR75" s="264"/>
      <c r="AS75" s="266"/>
      <c r="AT75" s="268"/>
      <c r="AU75" s="264"/>
      <c r="AV75" s="266"/>
      <c r="AW75" s="276"/>
      <c r="AX75" s="271"/>
      <c r="AY75" s="293"/>
      <c r="AZ75" s="229"/>
      <c r="BA75" s="229"/>
      <c r="BB75" s="296"/>
    </row>
    <row r="76" spans="2:62" ht="28.15" customHeight="1" x14ac:dyDescent="0.2">
      <c r="B76" s="30"/>
      <c r="C76" s="242">
        <v>2</v>
      </c>
      <c r="D76" s="44"/>
      <c r="E76" s="113"/>
      <c r="F76" s="113"/>
      <c r="G76" s="112"/>
      <c r="H76" s="223"/>
      <c r="I76" s="246">
        <v>98</v>
      </c>
      <c r="J76" s="246">
        <v>25</v>
      </c>
      <c r="K76" s="246">
        <v>7</v>
      </c>
      <c r="L76" s="41" t="s">
        <v>133</v>
      </c>
      <c r="M76" s="40" t="s">
        <v>186</v>
      </c>
      <c r="N76" s="41" t="s">
        <v>131</v>
      </c>
      <c r="O76" s="40" t="s">
        <v>417</v>
      </c>
      <c r="P76" s="41" t="s">
        <v>130</v>
      </c>
      <c r="Q76" s="40" t="s">
        <v>494</v>
      </c>
      <c r="R76" s="41" t="s">
        <v>129</v>
      </c>
      <c r="S76" s="40" t="s">
        <v>104</v>
      </c>
      <c r="T76" s="41" t="s">
        <v>128</v>
      </c>
      <c r="U76" s="40" t="s">
        <v>121</v>
      </c>
      <c r="V76" s="41" t="s">
        <v>127</v>
      </c>
      <c r="W76" s="40"/>
      <c r="X76" s="41" t="s">
        <v>126</v>
      </c>
      <c r="Y76" s="40"/>
      <c r="Z76" s="41" t="s">
        <v>125</v>
      </c>
      <c r="AA76" s="40"/>
      <c r="AB76" s="39"/>
      <c r="AC76" s="40"/>
      <c r="AD76" s="39"/>
      <c r="AE76" s="38"/>
      <c r="AF76" s="250"/>
      <c r="AG76" s="250" t="s">
        <v>609</v>
      </c>
      <c r="AH76" s="37"/>
      <c r="AI76" s="11"/>
      <c r="AJ76" s="233">
        <f>SUMPRODUCT(LEN($M76:$U79)-LEN(SUBSTITUTE($M76:$U79,"A", "")))</f>
        <v>39</v>
      </c>
      <c r="AK76" s="239">
        <f>SUMPRODUCT(LEN($AD76:$AD79)-LEN(SUBSTITUTE($AD76:$AD79,"A", "")))</f>
        <v>0</v>
      </c>
      <c r="AL76" s="230">
        <f>SUMPRODUCT(LEN($AC76:$AC79)-LEN(SUBSTITUTE($AC76:$AC79,"A", "")))</f>
        <v>0</v>
      </c>
      <c r="AM76" s="233">
        <f>SUMPRODUCT(LEN($M76:$U79)-LEN(SUBSTITUTE($M76:$U79,"S", "")))</f>
        <v>12</v>
      </c>
      <c r="AN76" s="239">
        <f>SUMPRODUCT(LEN($AD76:$AD79)-LEN(SUBSTITUTE($AD76:$AD79,"S", "")))</f>
        <v>0</v>
      </c>
      <c r="AO76" s="230">
        <f>SUMPRODUCT(LEN($AC76:$AC79)-LEN(SUBSTITUTE($AC76:$AC79,"S", "")))</f>
        <v>0</v>
      </c>
      <c r="AP76" s="233">
        <f>SUMPRODUCT(LEN($M76:$U79)-LEN(SUBSTITUTE($M76:$U79,"F", "")))</f>
        <v>1</v>
      </c>
      <c r="AQ76" s="239">
        <f>SUMPRODUCT(LEN($AD76:$AD79)-LEN(SUBSTITUTE($AD76:$AD79,"F", "")))</f>
        <v>0</v>
      </c>
      <c r="AR76" s="230">
        <f>SUMPRODUCT(LEN($AC76:$AC79)-LEN(SUBSTITUTE($AC76:$AC79,"F", "")))</f>
        <v>0</v>
      </c>
      <c r="AS76" s="233">
        <f>SUMPRODUCT(LEN($M76:$U79)-LEN(SUBSTITUTE($M76:$U79,"G", "")))</f>
        <v>4</v>
      </c>
      <c r="AT76" s="239">
        <f>SUMPRODUCT(LEN($AD76:$AD79)-LEN(SUBSTITUTE($AD76:$AD79,"G", "")))</f>
        <v>0</v>
      </c>
      <c r="AU76" s="230">
        <f>SUMPRODUCT(LEN($AC76:$AC79)-LEN(SUBSTITUTE($AC76:$AC79,"G", "")))</f>
        <v>0</v>
      </c>
      <c r="AV76" s="233">
        <f>SUMPRODUCT(LEN($L76:$U79)-LEN(SUBSTITUTE($L76:$U79,"M", "")))</f>
        <v>0</v>
      </c>
      <c r="AW76" s="236">
        <f>SUMPRODUCT(LEN($AD76:$AD79)-LEN(SUBSTITUTE($AD76:$AD79,"M", "")))</f>
        <v>0</v>
      </c>
      <c r="AX76" s="269">
        <f>SUMPRODUCT(LEN($AC76:$AC79)-LEN(SUBSTITUTE($AC76:$AC79,"M", "")))</f>
        <v>0</v>
      </c>
      <c r="AY76" s="291">
        <f>SUMPRODUCT(LEN($AE76:$AE79)-LEN(SUBSTITUTE($AE76:$AE79,"S", "")))</f>
        <v>0</v>
      </c>
      <c r="AZ76" s="227">
        <f>SUMPRODUCT(LEN($AE76:$AE79)-LEN(SUBSTITUTE($AE76:$AE79,"F", "")))</f>
        <v>0</v>
      </c>
      <c r="BA76" s="227">
        <f>SUMPRODUCT(LEN($AE76:$AE79)-LEN(SUBSTITUTE($AE76:$AE79,"G", "")))</f>
        <v>0</v>
      </c>
      <c r="BB76" s="294">
        <f>SUMPRODUCT(LEN($AE76:$AE79)-LEN(SUBSTITUTE($AE76:$AE79,"M", "")))</f>
        <v>0</v>
      </c>
    </row>
    <row r="77" spans="2:62" ht="28.15" customHeight="1" thickBot="1" x14ac:dyDescent="0.25">
      <c r="B77" s="30"/>
      <c r="C77" s="243"/>
      <c r="D77" s="36"/>
      <c r="E77" s="111"/>
      <c r="F77" s="111"/>
      <c r="G77" s="110"/>
      <c r="H77" s="224"/>
      <c r="I77" s="247"/>
      <c r="J77" s="247"/>
      <c r="K77" s="247"/>
      <c r="L77" s="33" t="s">
        <v>123</v>
      </c>
      <c r="M77" s="32" t="s">
        <v>382</v>
      </c>
      <c r="N77" s="33" t="s">
        <v>122</v>
      </c>
      <c r="O77" s="32" t="s">
        <v>377</v>
      </c>
      <c r="P77" s="33" t="s">
        <v>120</v>
      </c>
      <c r="Q77" s="32" t="s">
        <v>435</v>
      </c>
      <c r="R77" s="33" t="s">
        <v>119</v>
      </c>
      <c r="S77" s="32" t="s">
        <v>113</v>
      </c>
      <c r="T77" s="33" t="s">
        <v>118</v>
      </c>
      <c r="U77" s="32" t="s">
        <v>121</v>
      </c>
      <c r="V77" s="33" t="s">
        <v>117</v>
      </c>
      <c r="W77" s="32"/>
      <c r="X77" s="33" t="s">
        <v>116</v>
      </c>
      <c r="Y77" s="32"/>
      <c r="Z77" s="33" t="s">
        <v>115</v>
      </c>
      <c r="AA77" s="32"/>
      <c r="AB77" s="31"/>
      <c r="AC77" s="32"/>
      <c r="AD77" s="31"/>
      <c r="AE77" s="23"/>
      <c r="AF77" s="251"/>
      <c r="AG77" s="251"/>
      <c r="AH77" s="22"/>
      <c r="AI77" s="11"/>
      <c r="AJ77" s="265"/>
      <c r="AK77" s="267"/>
      <c r="AL77" s="263"/>
      <c r="AM77" s="265"/>
      <c r="AN77" s="267"/>
      <c r="AO77" s="263"/>
      <c r="AP77" s="265"/>
      <c r="AQ77" s="267"/>
      <c r="AR77" s="263"/>
      <c r="AS77" s="265"/>
      <c r="AT77" s="267"/>
      <c r="AU77" s="263"/>
      <c r="AV77" s="265"/>
      <c r="AW77" s="275"/>
      <c r="AX77" s="270"/>
      <c r="AY77" s="292"/>
      <c r="AZ77" s="228"/>
      <c r="BA77" s="228"/>
      <c r="BB77" s="295"/>
    </row>
    <row r="78" spans="2:62" ht="28.15" customHeight="1" x14ac:dyDescent="0.2">
      <c r="B78" s="30"/>
      <c r="C78" s="244"/>
      <c r="D78" s="29"/>
      <c r="E78" s="109"/>
      <c r="F78" s="109"/>
      <c r="G78" s="108"/>
      <c r="H78" s="225"/>
      <c r="I78" s="248"/>
      <c r="J78" s="248"/>
      <c r="K78" s="248"/>
      <c r="L78" s="26" t="s">
        <v>114</v>
      </c>
      <c r="M78" s="25" t="s">
        <v>382</v>
      </c>
      <c r="N78" s="26" t="s">
        <v>112</v>
      </c>
      <c r="O78" s="25" t="s">
        <v>377</v>
      </c>
      <c r="P78" s="26" t="s">
        <v>111</v>
      </c>
      <c r="Q78" s="25" t="s">
        <v>186</v>
      </c>
      <c r="R78" s="26" t="s">
        <v>110</v>
      </c>
      <c r="S78" s="25" t="s">
        <v>175</v>
      </c>
      <c r="T78" s="26" t="s">
        <v>109</v>
      </c>
      <c r="U78" s="25"/>
      <c r="V78" s="26" t="s">
        <v>108</v>
      </c>
      <c r="W78" s="25"/>
      <c r="X78" s="26" t="s">
        <v>107</v>
      </c>
      <c r="Y78" s="25"/>
      <c r="Z78" s="26" t="s">
        <v>106</v>
      </c>
      <c r="AA78" s="25"/>
      <c r="AB78" s="24"/>
      <c r="AC78" s="25"/>
      <c r="AD78" s="24"/>
      <c r="AE78" s="23"/>
      <c r="AF78" s="251"/>
      <c r="AG78" s="251"/>
      <c r="AH78" s="22"/>
      <c r="AI78" s="11"/>
      <c r="AJ78" s="265"/>
      <c r="AK78" s="267"/>
      <c r="AL78" s="263"/>
      <c r="AM78" s="265"/>
      <c r="AN78" s="267"/>
      <c r="AO78" s="263"/>
      <c r="AP78" s="265"/>
      <c r="AQ78" s="267"/>
      <c r="AR78" s="263"/>
      <c r="AS78" s="265"/>
      <c r="AT78" s="267"/>
      <c r="AU78" s="263"/>
      <c r="AV78" s="265"/>
      <c r="AW78" s="275"/>
      <c r="AX78" s="270"/>
      <c r="AY78" s="292"/>
      <c r="AZ78" s="228"/>
      <c r="BA78" s="228"/>
      <c r="BB78" s="295"/>
    </row>
    <row r="79" spans="2:62" ht="28.15" customHeight="1" thickBot="1" x14ac:dyDescent="0.25">
      <c r="B79" s="30"/>
      <c r="C79" s="253"/>
      <c r="D79" s="51"/>
      <c r="E79" s="115"/>
      <c r="F79" s="115"/>
      <c r="G79" s="114"/>
      <c r="H79" s="226"/>
      <c r="I79" s="254"/>
      <c r="J79" s="254"/>
      <c r="K79" s="254"/>
      <c r="L79" s="48" t="s">
        <v>105</v>
      </c>
      <c r="M79" s="47" t="s">
        <v>382</v>
      </c>
      <c r="N79" s="48" t="s">
        <v>103</v>
      </c>
      <c r="O79" s="47" t="s">
        <v>525</v>
      </c>
      <c r="P79" s="48" t="s">
        <v>102</v>
      </c>
      <c r="Q79" s="47" t="s">
        <v>217</v>
      </c>
      <c r="R79" s="48" t="s">
        <v>101</v>
      </c>
      <c r="S79" s="47" t="s">
        <v>113</v>
      </c>
      <c r="T79" s="48">
        <v>20</v>
      </c>
      <c r="U79" s="47"/>
      <c r="V79" s="48" t="s">
        <v>100</v>
      </c>
      <c r="W79" s="47"/>
      <c r="X79" s="48" t="s">
        <v>99</v>
      </c>
      <c r="Y79" s="47"/>
      <c r="Z79" s="48" t="s">
        <v>98</v>
      </c>
      <c r="AA79" s="47"/>
      <c r="AB79" s="16"/>
      <c r="AC79" s="47"/>
      <c r="AD79" s="16"/>
      <c r="AE79" s="46"/>
      <c r="AF79" s="255"/>
      <c r="AG79" s="255"/>
      <c r="AH79" s="45"/>
      <c r="AI79" s="11"/>
      <c r="AJ79" s="266"/>
      <c r="AK79" s="268"/>
      <c r="AL79" s="264"/>
      <c r="AM79" s="266"/>
      <c r="AN79" s="268"/>
      <c r="AO79" s="264"/>
      <c r="AP79" s="266"/>
      <c r="AQ79" s="268"/>
      <c r="AR79" s="264"/>
      <c r="AS79" s="266"/>
      <c r="AT79" s="268"/>
      <c r="AU79" s="264"/>
      <c r="AV79" s="266"/>
      <c r="AW79" s="276"/>
      <c r="AX79" s="271"/>
      <c r="AY79" s="293"/>
      <c r="AZ79" s="229"/>
      <c r="BA79" s="229"/>
      <c r="BB79" s="296"/>
    </row>
    <row r="80" spans="2:62" ht="28.15" customHeight="1" x14ac:dyDescent="0.2">
      <c r="B80" s="30"/>
      <c r="C80" s="242">
        <v>3</v>
      </c>
      <c r="D80" s="44"/>
      <c r="E80" s="113"/>
      <c r="F80" s="113"/>
      <c r="G80" s="112"/>
      <c r="H80" s="223"/>
      <c r="I80" s="246">
        <v>85</v>
      </c>
      <c r="J80" s="246">
        <v>25</v>
      </c>
      <c r="K80" s="246">
        <v>7</v>
      </c>
      <c r="L80" s="41" t="s">
        <v>133</v>
      </c>
      <c r="M80" s="40" t="s">
        <v>866</v>
      </c>
      <c r="N80" s="41" t="s">
        <v>131</v>
      </c>
      <c r="O80" s="40" t="s">
        <v>714</v>
      </c>
      <c r="P80" s="41" t="s">
        <v>130</v>
      </c>
      <c r="Q80" s="40" t="s">
        <v>458</v>
      </c>
      <c r="R80" s="41" t="s">
        <v>129</v>
      </c>
      <c r="S80" s="40" t="s">
        <v>187</v>
      </c>
      <c r="T80" s="41" t="s">
        <v>128</v>
      </c>
      <c r="U80" s="40" t="s">
        <v>121</v>
      </c>
      <c r="V80" s="41" t="s">
        <v>127</v>
      </c>
      <c r="W80" s="40"/>
      <c r="X80" s="41" t="s">
        <v>126</v>
      </c>
      <c r="Y80" s="40"/>
      <c r="Z80" s="41" t="s">
        <v>125</v>
      </c>
      <c r="AA80" s="40"/>
      <c r="AB80" s="39"/>
      <c r="AC80" s="40"/>
      <c r="AD80" s="39" t="s">
        <v>865</v>
      </c>
      <c r="AE80" s="38"/>
      <c r="AF80" s="250"/>
      <c r="AG80" s="250" t="s">
        <v>609</v>
      </c>
      <c r="AH80" s="37"/>
      <c r="AI80" s="11"/>
      <c r="AJ80" s="233">
        <f>SUMPRODUCT(LEN($M80:$U83)-LEN(SUBSTITUTE($M80:$U83,"A", "")))</f>
        <v>31</v>
      </c>
      <c r="AK80" s="239">
        <f>SUMPRODUCT(LEN($AD80:$AD83)-LEN(SUBSTITUTE($AD80:$AD83,"A", "")))</f>
        <v>3</v>
      </c>
      <c r="AL80" s="230">
        <f>SUMPRODUCT(LEN($AC80:$AC83)-LEN(SUBSTITUTE($AC80:$AC83,"A", "")))</f>
        <v>0</v>
      </c>
      <c r="AM80" s="233">
        <f>SUMPRODUCT(LEN($M80:$U83)-LEN(SUBSTITUTE($M80:$U83,"S", "")))</f>
        <v>19</v>
      </c>
      <c r="AN80" s="239">
        <f>SUMPRODUCT(LEN($AD80:$AD83)-LEN(SUBSTITUTE($AD80:$AD83,"S", "")))</f>
        <v>11</v>
      </c>
      <c r="AO80" s="230">
        <f>SUMPRODUCT(LEN($AC80:$AC83)-LEN(SUBSTITUTE($AC80:$AC83,"S", "")))</f>
        <v>0</v>
      </c>
      <c r="AP80" s="233">
        <f>SUMPRODUCT(LEN($M80:$U83)-LEN(SUBSTITUTE($M80:$U83,"F", "")))</f>
        <v>3</v>
      </c>
      <c r="AQ80" s="239">
        <f>SUMPRODUCT(LEN($AD80:$AD83)-LEN(SUBSTITUTE($AD80:$AD83,"F", "")))</f>
        <v>0</v>
      </c>
      <c r="AR80" s="230">
        <f>SUMPRODUCT(LEN($AC80:$AC83)-LEN(SUBSTITUTE($AC80:$AC83,"F", "")))</f>
        <v>0</v>
      </c>
      <c r="AS80" s="233">
        <f>SUMPRODUCT(LEN($M80:$U83)-LEN(SUBSTITUTE($M80:$U83,"G", "")))</f>
        <v>7</v>
      </c>
      <c r="AT80" s="239">
        <f>SUMPRODUCT(LEN($AD80:$AD83)-LEN(SUBSTITUTE($AD80:$AD83,"G", "")))</f>
        <v>3</v>
      </c>
      <c r="AU80" s="230">
        <f>SUMPRODUCT(LEN($AC80:$AC83)-LEN(SUBSTITUTE($AC80:$AC83,"G", "")))</f>
        <v>0</v>
      </c>
      <c r="AV80" s="233">
        <f>SUMPRODUCT(LEN($L80:$U83)-LEN(SUBSTITUTE($L80:$U83,"M", "")))</f>
        <v>0</v>
      </c>
      <c r="AW80" s="236">
        <f>SUMPRODUCT(LEN($AD80:$AD83)-LEN(SUBSTITUTE($AD80:$AD83,"M", "")))</f>
        <v>0</v>
      </c>
      <c r="AX80" s="269">
        <f>SUMPRODUCT(LEN($AC80:$AC83)-LEN(SUBSTITUTE($AC80:$AC83,"M", "")))</f>
        <v>0</v>
      </c>
      <c r="AY80" s="291">
        <f>SUMPRODUCT(LEN($AE80:$AE83)-LEN(SUBSTITUTE($AE80:$AE83,"S", "")))</f>
        <v>0</v>
      </c>
      <c r="AZ80" s="227">
        <f>SUMPRODUCT(LEN($AE80:$AE83)-LEN(SUBSTITUTE($AE80:$AE83,"F", "")))</f>
        <v>0</v>
      </c>
      <c r="BA80" s="227">
        <f>SUMPRODUCT(LEN($AE80:$AE83)-LEN(SUBSTITUTE($AE80:$AE83,"G", "")))</f>
        <v>0</v>
      </c>
      <c r="BB80" s="294">
        <f>SUMPRODUCT(LEN($AE80:$AE83)-LEN(SUBSTITUTE($AE80:$AE83,"M", "")))</f>
        <v>0</v>
      </c>
    </row>
    <row r="81" spans="2:62" ht="28.15" customHeight="1" thickBot="1" x14ac:dyDescent="0.25">
      <c r="B81" s="30"/>
      <c r="C81" s="243"/>
      <c r="D81" s="36"/>
      <c r="E81" s="111"/>
      <c r="F81" s="111"/>
      <c r="G81" s="110"/>
      <c r="H81" s="224"/>
      <c r="I81" s="247"/>
      <c r="J81" s="247"/>
      <c r="K81" s="247"/>
      <c r="L81" s="33" t="s">
        <v>123</v>
      </c>
      <c r="M81" s="32" t="s">
        <v>382</v>
      </c>
      <c r="N81" s="33" t="s">
        <v>122</v>
      </c>
      <c r="O81" s="32" t="s">
        <v>649</v>
      </c>
      <c r="P81" s="33" t="s">
        <v>120</v>
      </c>
      <c r="Q81" s="32" t="s">
        <v>377</v>
      </c>
      <c r="R81" s="33" t="s">
        <v>119</v>
      </c>
      <c r="S81" s="32" t="s">
        <v>113</v>
      </c>
      <c r="T81" s="33" t="s">
        <v>118</v>
      </c>
      <c r="U81" s="32" t="s">
        <v>121</v>
      </c>
      <c r="V81" s="33" t="s">
        <v>117</v>
      </c>
      <c r="W81" s="32"/>
      <c r="X81" s="33" t="s">
        <v>116</v>
      </c>
      <c r="Y81" s="32"/>
      <c r="Z81" s="33" t="s">
        <v>115</v>
      </c>
      <c r="AA81" s="32"/>
      <c r="AB81" s="31"/>
      <c r="AC81" s="32"/>
      <c r="AD81" s="31" t="s">
        <v>864</v>
      </c>
      <c r="AE81" s="23"/>
      <c r="AF81" s="251"/>
      <c r="AG81" s="251"/>
      <c r="AH81" s="22"/>
      <c r="AI81" s="11"/>
      <c r="AJ81" s="265"/>
      <c r="AK81" s="267"/>
      <c r="AL81" s="263"/>
      <c r="AM81" s="265"/>
      <c r="AN81" s="267"/>
      <c r="AO81" s="263"/>
      <c r="AP81" s="265"/>
      <c r="AQ81" s="267"/>
      <c r="AR81" s="263"/>
      <c r="AS81" s="265"/>
      <c r="AT81" s="267"/>
      <c r="AU81" s="263"/>
      <c r="AV81" s="265"/>
      <c r="AW81" s="275"/>
      <c r="AX81" s="270"/>
      <c r="AY81" s="292"/>
      <c r="AZ81" s="228"/>
      <c r="BA81" s="228"/>
      <c r="BB81" s="295"/>
    </row>
    <row r="82" spans="2:62" ht="28.15" customHeight="1" x14ac:dyDescent="0.2">
      <c r="B82" s="30"/>
      <c r="C82" s="244"/>
      <c r="D82" s="29"/>
      <c r="E82" s="109"/>
      <c r="F82" s="109"/>
      <c r="G82" s="108"/>
      <c r="H82" s="225"/>
      <c r="I82" s="248"/>
      <c r="J82" s="248"/>
      <c r="K82" s="248"/>
      <c r="L82" s="26" t="s">
        <v>114</v>
      </c>
      <c r="M82" s="25" t="s">
        <v>186</v>
      </c>
      <c r="N82" s="26" t="s">
        <v>112</v>
      </c>
      <c r="O82" s="25" t="s">
        <v>525</v>
      </c>
      <c r="P82" s="26" t="s">
        <v>111</v>
      </c>
      <c r="Q82" s="25" t="s">
        <v>422</v>
      </c>
      <c r="R82" s="26" t="s">
        <v>110</v>
      </c>
      <c r="S82" s="25" t="s">
        <v>113</v>
      </c>
      <c r="T82" s="26" t="s">
        <v>109</v>
      </c>
      <c r="U82" s="25"/>
      <c r="V82" s="26" t="s">
        <v>108</v>
      </c>
      <c r="W82" s="25"/>
      <c r="X82" s="26" t="s">
        <v>107</v>
      </c>
      <c r="Y82" s="25"/>
      <c r="Z82" s="26" t="s">
        <v>106</v>
      </c>
      <c r="AA82" s="25"/>
      <c r="AB82" s="24"/>
      <c r="AC82" s="25"/>
      <c r="AD82" s="24"/>
      <c r="AE82" s="23"/>
      <c r="AF82" s="251"/>
      <c r="AG82" s="251"/>
      <c r="AH82" s="22"/>
      <c r="AI82" s="11"/>
      <c r="AJ82" s="265"/>
      <c r="AK82" s="267"/>
      <c r="AL82" s="263"/>
      <c r="AM82" s="265"/>
      <c r="AN82" s="267"/>
      <c r="AO82" s="263"/>
      <c r="AP82" s="265"/>
      <c r="AQ82" s="267"/>
      <c r="AR82" s="263"/>
      <c r="AS82" s="265"/>
      <c r="AT82" s="267"/>
      <c r="AU82" s="263"/>
      <c r="AV82" s="265"/>
      <c r="AW82" s="275"/>
      <c r="AX82" s="270"/>
      <c r="AY82" s="292"/>
      <c r="AZ82" s="228"/>
      <c r="BA82" s="228"/>
      <c r="BB82" s="295"/>
    </row>
    <row r="83" spans="2:62" ht="28.15" customHeight="1" thickBot="1" x14ac:dyDescent="0.25">
      <c r="B83" s="21"/>
      <c r="C83" s="245"/>
      <c r="D83" s="20"/>
      <c r="E83" s="117"/>
      <c r="F83" s="117"/>
      <c r="G83" s="116"/>
      <c r="H83" s="226"/>
      <c r="I83" s="249"/>
      <c r="J83" s="249"/>
      <c r="K83" s="249"/>
      <c r="L83" s="17" t="s">
        <v>105</v>
      </c>
      <c r="M83" s="15" t="s">
        <v>452</v>
      </c>
      <c r="N83" s="17" t="s">
        <v>103</v>
      </c>
      <c r="O83" s="15" t="s">
        <v>469</v>
      </c>
      <c r="P83" s="17" t="s">
        <v>102</v>
      </c>
      <c r="Q83" s="15" t="s">
        <v>217</v>
      </c>
      <c r="R83" s="17" t="s">
        <v>101</v>
      </c>
      <c r="S83" s="15" t="s">
        <v>113</v>
      </c>
      <c r="T83" s="17">
        <v>20</v>
      </c>
      <c r="U83" s="15"/>
      <c r="V83" s="17" t="s">
        <v>100</v>
      </c>
      <c r="W83" s="15"/>
      <c r="X83" s="17" t="s">
        <v>99</v>
      </c>
      <c r="Y83" s="15"/>
      <c r="Z83" s="17" t="s">
        <v>98</v>
      </c>
      <c r="AA83" s="15"/>
      <c r="AB83" s="16"/>
      <c r="AC83" s="15"/>
      <c r="AD83" s="14"/>
      <c r="AE83" s="13"/>
      <c r="AF83" s="252"/>
      <c r="AG83" s="252"/>
      <c r="AH83" s="12"/>
      <c r="AI83" s="11"/>
      <c r="AJ83" s="266"/>
      <c r="AK83" s="268"/>
      <c r="AL83" s="264"/>
      <c r="AM83" s="266"/>
      <c r="AN83" s="268"/>
      <c r="AO83" s="264"/>
      <c r="AP83" s="266"/>
      <c r="AQ83" s="268"/>
      <c r="AR83" s="264"/>
      <c r="AS83" s="266"/>
      <c r="AT83" s="268"/>
      <c r="AU83" s="264"/>
      <c r="AV83" s="266"/>
      <c r="AW83" s="276"/>
      <c r="AX83" s="271"/>
      <c r="AY83" s="293"/>
      <c r="AZ83" s="229"/>
      <c r="BA83" s="229"/>
      <c r="BB83" s="296"/>
    </row>
    <row r="84" spans="2:62" ht="85.9" customHeight="1" thickTop="1" thickBot="1" x14ac:dyDescent="0.35">
      <c r="B84" s="105" t="s">
        <v>174</v>
      </c>
      <c r="C84" s="95" t="s">
        <v>173</v>
      </c>
      <c r="D84" s="100" t="s">
        <v>172</v>
      </c>
      <c r="E84" s="104" t="s">
        <v>171</v>
      </c>
      <c r="F84" s="103"/>
      <c r="G84" s="102"/>
      <c r="H84" s="101" t="s">
        <v>170</v>
      </c>
      <c r="I84" s="100" t="s">
        <v>96</v>
      </c>
      <c r="J84" s="100" t="s">
        <v>169</v>
      </c>
      <c r="K84" s="100" t="s">
        <v>97</v>
      </c>
      <c r="L84" s="256" t="s">
        <v>168</v>
      </c>
      <c r="M84" s="262"/>
      <c r="N84" s="256" t="s">
        <v>167</v>
      </c>
      <c r="O84" s="262"/>
      <c r="P84" s="256" t="s">
        <v>167</v>
      </c>
      <c r="Q84" s="257"/>
      <c r="R84" s="256" t="s">
        <v>167</v>
      </c>
      <c r="S84" s="257"/>
      <c r="T84" s="256" t="s">
        <v>167</v>
      </c>
      <c r="U84" s="257"/>
      <c r="V84" s="256" t="s">
        <v>167</v>
      </c>
      <c r="W84" s="257"/>
      <c r="X84" s="256" t="s">
        <v>167</v>
      </c>
      <c r="Y84" s="257"/>
      <c r="Z84" s="256" t="s">
        <v>167</v>
      </c>
      <c r="AA84" s="257"/>
      <c r="AB84" s="261" t="s">
        <v>166</v>
      </c>
      <c r="AC84" s="257"/>
      <c r="AD84" s="101" t="s">
        <v>165</v>
      </c>
      <c r="AE84" s="101" t="s">
        <v>164</v>
      </c>
      <c r="AF84" s="100" t="s">
        <v>163</v>
      </c>
      <c r="AG84" s="100" t="s">
        <v>162</v>
      </c>
      <c r="AH84" s="99" t="s">
        <v>161</v>
      </c>
      <c r="AI84" s="98"/>
      <c r="AJ84" s="96" t="s">
        <v>160</v>
      </c>
      <c r="AK84" s="95" t="s">
        <v>159</v>
      </c>
      <c r="AL84" s="94" t="s">
        <v>158</v>
      </c>
      <c r="AM84" s="96" t="s">
        <v>157</v>
      </c>
      <c r="AN84" s="95" t="s">
        <v>156</v>
      </c>
      <c r="AO84" s="94" t="s">
        <v>155</v>
      </c>
      <c r="AP84" s="96" t="s">
        <v>154</v>
      </c>
      <c r="AQ84" s="95" t="s">
        <v>153</v>
      </c>
      <c r="AR84" s="97" t="s">
        <v>152</v>
      </c>
      <c r="AS84" s="96" t="s">
        <v>151</v>
      </c>
      <c r="AT84" s="95" t="s">
        <v>150</v>
      </c>
      <c r="AU84" s="94" t="s">
        <v>149</v>
      </c>
      <c r="AV84" s="96" t="s">
        <v>148</v>
      </c>
      <c r="AW84" s="95" t="s">
        <v>147</v>
      </c>
      <c r="AX84" s="94" t="s">
        <v>146</v>
      </c>
      <c r="AY84" s="93" t="s">
        <v>145</v>
      </c>
      <c r="AZ84" s="92" t="s">
        <v>144</v>
      </c>
      <c r="BA84" s="92" t="s">
        <v>143</v>
      </c>
      <c r="BB84" s="91" t="s">
        <v>142</v>
      </c>
    </row>
    <row r="85" spans="2:62" ht="48" customHeight="1" thickBot="1" x14ac:dyDescent="0.3">
      <c r="B85" s="90" t="s">
        <v>250</v>
      </c>
      <c r="C85" s="89"/>
      <c r="D85" s="88">
        <v>195</v>
      </c>
      <c r="E85" s="258"/>
      <c r="F85" s="259"/>
      <c r="G85" s="260"/>
      <c r="H85" s="87" t="s">
        <v>140</v>
      </c>
      <c r="I85" s="86"/>
      <c r="J85" s="86"/>
      <c r="K85" s="85"/>
      <c r="L85" s="84"/>
      <c r="M85" s="81"/>
      <c r="N85" s="84"/>
      <c r="O85" s="81"/>
      <c r="P85" s="84"/>
      <c r="Q85" s="81"/>
      <c r="R85" s="84"/>
      <c r="S85" s="81"/>
      <c r="T85" s="84"/>
      <c r="U85" s="81"/>
      <c r="V85" s="84"/>
      <c r="W85" s="81"/>
      <c r="X85" s="84"/>
      <c r="Y85" s="81"/>
      <c r="Z85" s="84"/>
      <c r="AA85" s="83"/>
      <c r="AB85" s="82" t="s">
        <v>139</v>
      </c>
      <c r="AC85" s="81"/>
      <c r="AD85" s="81"/>
      <c r="AE85" s="81"/>
      <c r="AF85" s="80"/>
      <c r="AG85" s="80"/>
      <c r="AH85" s="60"/>
      <c r="AI85" s="79" t="s">
        <v>138</v>
      </c>
      <c r="AJ85" s="78">
        <f t="shared" ref="AJ85:BB85" si="10">SUM(AJ87:AJ98)</f>
        <v>45</v>
      </c>
      <c r="AK85" s="77">
        <f t="shared" si="10"/>
        <v>7</v>
      </c>
      <c r="AL85" s="76">
        <f t="shared" si="10"/>
        <v>0</v>
      </c>
      <c r="AM85" s="78">
        <f t="shared" si="10"/>
        <v>31</v>
      </c>
      <c r="AN85" s="77">
        <f t="shared" si="10"/>
        <v>7</v>
      </c>
      <c r="AO85" s="76">
        <f t="shared" si="10"/>
        <v>0</v>
      </c>
      <c r="AP85" s="78">
        <f t="shared" si="10"/>
        <v>1</v>
      </c>
      <c r="AQ85" s="77">
        <f t="shared" si="10"/>
        <v>0</v>
      </c>
      <c r="AR85" s="76">
        <f t="shared" si="10"/>
        <v>0</v>
      </c>
      <c r="AS85" s="78">
        <f t="shared" si="10"/>
        <v>13</v>
      </c>
      <c r="AT85" s="77">
        <f t="shared" si="10"/>
        <v>2</v>
      </c>
      <c r="AU85" s="76">
        <f t="shared" si="10"/>
        <v>0</v>
      </c>
      <c r="AV85" s="78">
        <f t="shared" si="10"/>
        <v>0</v>
      </c>
      <c r="AW85" s="77">
        <f t="shared" si="10"/>
        <v>0</v>
      </c>
      <c r="AX85" s="76">
        <f t="shared" si="10"/>
        <v>0</v>
      </c>
      <c r="AY85" s="75">
        <f t="shared" si="10"/>
        <v>0</v>
      </c>
      <c r="AZ85" s="74">
        <f t="shared" si="10"/>
        <v>0</v>
      </c>
      <c r="BA85" s="74">
        <f t="shared" si="10"/>
        <v>2</v>
      </c>
      <c r="BB85" s="73">
        <f t="shared" si="10"/>
        <v>0</v>
      </c>
      <c r="BC85" s="72" t="s">
        <v>137</v>
      </c>
      <c r="BF85" s="5">
        <f>SUM(AJ85:AL85)/$BG$5</f>
        <v>17.333333333333332</v>
      </c>
      <c r="BG85" s="5">
        <f>SUM(AM85:AO85,AY85)/$BG$5</f>
        <v>12.666666666666666</v>
      </c>
      <c r="BH85" s="5">
        <f>SUM(AP85:AR85,AZ85)/$BG$5</f>
        <v>0.33333333333333331</v>
      </c>
      <c r="BI85" s="5">
        <f>SUM(AS85:AU85,BA85)/$BG$5</f>
        <v>5.666666666666667</v>
      </c>
      <c r="BJ85" s="5">
        <f>SUM(AV85:AX85,BB85)/$BG$5</f>
        <v>0</v>
      </c>
    </row>
    <row r="86" spans="2:62" ht="48" customHeight="1" thickBot="1" x14ac:dyDescent="0.3">
      <c r="B86" s="71"/>
      <c r="C86" s="70"/>
      <c r="D86" s="69"/>
      <c r="E86" s="68"/>
      <c r="F86" s="68"/>
      <c r="G86" s="67"/>
      <c r="H86" s="66"/>
      <c r="I86" s="64"/>
      <c r="J86" s="64"/>
      <c r="K86" s="65"/>
      <c r="L86" s="64"/>
      <c r="M86" s="62"/>
      <c r="N86" s="64"/>
      <c r="O86" s="62"/>
      <c r="P86" s="64"/>
      <c r="Q86" s="62"/>
      <c r="R86" s="64"/>
      <c r="S86" s="62"/>
      <c r="T86" s="64"/>
      <c r="U86" s="62"/>
      <c r="V86" s="64"/>
      <c r="W86" s="62"/>
      <c r="X86" s="64"/>
      <c r="Y86" s="62"/>
      <c r="Z86" s="64"/>
      <c r="AA86" s="62"/>
      <c r="AB86" s="63"/>
      <c r="AC86" s="62"/>
      <c r="AD86" s="62"/>
      <c r="AE86" s="62"/>
      <c r="AF86" s="61"/>
      <c r="AG86" s="61"/>
      <c r="AH86" s="60"/>
      <c r="AI86" s="59" t="s">
        <v>136</v>
      </c>
      <c r="AJ86" s="58">
        <f t="shared" ref="AJ86:BB86" si="11">AJ85/3</f>
        <v>15</v>
      </c>
      <c r="AK86" s="57">
        <f t="shared" si="11"/>
        <v>2.3333333333333335</v>
      </c>
      <c r="AL86" s="56">
        <f t="shared" si="11"/>
        <v>0</v>
      </c>
      <c r="AM86" s="58">
        <f t="shared" si="11"/>
        <v>10.333333333333334</v>
      </c>
      <c r="AN86" s="57">
        <f t="shared" si="11"/>
        <v>2.3333333333333335</v>
      </c>
      <c r="AO86" s="56">
        <f t="shared" si="11"/>
        <v>0</v>
      </c>
      <c r="AP86" s="58">
        <f t="shared" si="11"/>
        <v>0.33333333333333331</v>
      </c>
      <c r="AQ86" s="57">
        <f t="shared" si="11"/>
        <v>0</v>
      </c>
      <c r="AR86" s="56">
        <f t="shared" si="11"/>
        <v>0</v>
      </c>
      <c r="AS86" s="58">
        <f t="shared" si="11"/>
        <v>4.333333333333333</v>
      </c>
      <c r="AT86" s="57">
        <f t="shared" si="11"/>
        <v>0.66666666666666663</v>
      </c>
      <c r="AU86" s="56">
        <f t="shared" si="11"/>
        <v>0</v>
      </c>
      <c r="AV86" s="58">
        <f t="shared" si="11"/>
        <v>0</v>
      </c>
      <c r="AW86" s="57">
        <f t="shared" si="11"/>
        <v>0</v>
      </c>
      <c r="AX86" s="56">
        <f t="shared" si="11"/>
        <v>0</v>
      </c>
      <c r="AY86" s="55">
        <f t="shared" si="11"/>
        <v>0</v>
      </c>
      <c r="AZ86" s="54">
        <f t="shared" si="11"/>
        <v>0</v>
      </c>
      <c r="BA86" s="54">
        <f t="shared" si="11"/>
        <v>0.66666666666666663</v>
      </c>
      <c r="BB86" s="53">
        <f t="shared" si="11"/>
        <v>0</v>
      </c>
      <c r="BC86" s="52" t="s">
        <v>135</v>
      </c>
    </row>
    <row r="87" spans="2:62" ht="28.15" customHeight="1" x14ac:dyDescent="0.2">
      <c r="B87" s="30"/>
      <c r="C87" s="242">
        <v>1</v>
      </c>
      <c r="D87" s="44"/>
      <c r="E87" s="113"/>
      <c r="F87" s="113"/>
      <c r="G87" s="112"/>
      <c r="H87" s="223" t="s">
        <v>183</v>
      </c>
      <c r="I87" s="246">
        <v>45</v>
      </c>
      <c r="J87" s="246">
        <v>20</v>
      </c>
      <c r="K87" s="246">
        <v>6</v>
      </c>
      <c r="L87" s="41" t="s">
        <v>133</v>
      </c>
      <c r="M87" s="40" t="s">
        <v>132</v>
      </c>
      <c r="N87" s="41" t="s">
        <v>131</v>
      </c>
      <c r="O87" s="40" t="s">
        <v>389</v>
      </c>
      <c r="P87" s="41" t="s">
        <v>130</v>
      </c>
      <c r="Q87" s="40" t="s">
        <v>187</v>
      </c>
      <c r="R87" s="41" t="s">
        <v>129</v>
      </c>
      <c r="S87" s="40" t="s">
        <v>104</v>
      </c>
      <c r="T87" s="41" t="s">
        <v>128</v>
      </c>
      <c r="U87" s="40"/>
      <c r="V87" s="41" t="s">
        <v>127</v>
      </c>
      <c r="W87" s="40"/>
      <c r="X87" s="41" t="s">
        <v>126</v>
      </c>
      <c r="Y87" s="40"/>
      <c r="Z87" s="41" t="s">
        <v>125</v>
      </c>
      <c r="AA87" s="40"/>
      <c r="AB87" s="39"/>
      <c r="AC87" s="40"/>
      <c r="AD87" s="39" t="s">
        <v>665</v>
      </c>
      <c r="AE87" s="38" t="s">
        <v>507</v>
      </c>
      <c r="AF87" s="250"/>
      <c r="AG87" s="250" t="s">
        <v>622</v>
      </c>
      <c r="AH87" s="37"/>
      <c r="AI87" s="11"/>
      <c r="AJ87" s="233">
        <f>SUMPRODUCT(LEN($M87:$U90)-LEN(SUBSTITUTE($M87:$U90,"A", "")))</f>
        <v>19</v>
      </c>
      <c r="AK87" s="239">
        <f>SUMPRODUCT(LEN($AD87:$AD90)-LEN(SUBSTITUTE($AD87:$AD90,"A", "")))</f>
        <v>1</v>
      </c>
      <c r="AL87" s="230">
        <f>SUMPRODUCT(LEN($AC87:$AC90)-LEN(SUBSTITUTE($AC87:$AC90,"A", "")))</f>
        <v>0</v>
      </c>
      <c r="AM87" s="233">
        <f>SUMPRODUCT(LEN($M87:$U90)-LEN(SUBSTITUTE($M87:$U90,"S", "")))</f>
        <v>11</v>
      </c>
      <c r="AN87" s="239">
        <f>SUMPRODUCT(LEN($AD87:$AD90)-LEN(SUBSTITUTE($AD87:$AD90,"S", "")))</f>
        <v>3</v>
      </c>
      <c r="AO87" s="230">
        <f>SUMPRODUCT(LEN($AC87:$AC90)-LEN(SUBSTITUTE($AC87:$AC90,"S", "")))</f>
        <v>0</v>
      </c>
      <c r="AP87" s="233">
        <f>SUMPRODUCT(LEN($M87:$U90)-LEN(SUBSTITUTE($M87:$U90,"F", "")))</f>
        <v>0</v>
      </c>
      <c r="AQ87" s="239">
        <f>SUMPRODUCT(LEN($AD87:$AD90)-LEN(SUBSTITUTE($AD87:$AD90,"F", "")))</f>
        <v>0</v>
      </c>
      <c r="AR87" s="230">
        <f>SUMPRODUCT(LEN($AC87:$AC90)-LEN(SUBSTITUTE($AC87:$AC90,"F", "")))</f>
        <v>0</v>
      </c>
      <c r="AS87" s="233">
        <f>SUMPRODUCT(LEN($M87:$U90)-LEN(SUBSTITUTE($M87:$U90,"G", "")))</f>
        <v>4</v>
      </c>
      <c r="AT87" s="239">
        <f>SUMPRODUCT(LEN($AD87:$AD90)-LEN(SUBSTITUTE($AD87:$AD90,"G", "")))</f>
        <v>1</v>
      </c>
      <c r="AU87" s="230">
        <f>SUMPRODUCT(LEN($AC87:$AC90)-LEN(SUBSTITUTE($AC87:$AC90,"G", "")))</f>
        <v>0</v>
      </c>
      <c r="AV87" s="233">
        <f>SUMPRODUCT(LEN($L87:$U90)-LEN(SUBSTITUTE($L87:$U90,"M", "")))</f>
        <v>0</v>
      </c>
      <c r="AW87" s="236">
        <f>SUMPRODUCT(LEN($AD87:$AD90)-LEN(SUBSTITUTE($AD87:$AD90,"M", "")))</f>
        <v>0</v>
      </c>
      <c r="AX87" s="269">
        <f>SUMPRODUCT(LEN($AC87:$AC90)-LEN(SUBSTITUTE($AC87:$AC90,"M", "")))</f>
        <v>0</v>
      </c>
      <c r="AY87" s="291">
        <f>SUMPRODUCT(LEN($AE87:$AE90)-LEN(SUBSTITUTE($AE87:$AE90,"S", "")))</f>
        <v>0</v>
      </c>
      <c r="AZ87" s="227">
        <f>SUMPRODUCT(LEN($AE87:$AE90)-LEN(SUBSTITUTE($AE87:$AE90,"F", "")))</f>
        <v>0</v>
      </c>
      <c r="BA87" s="227">
        <f>SUMPRODUCT(LEN($AE87:$AE90)-LEN(SUBSTITUTE($AE87:$AE90,"G", "")))</f>
        <v>2</v>
      </c>
      <c r="BB87" s="294">
        <f>SUMPRODUCT(LEN($AE87:$AE90)-LEN(SUBSTITUTE($AE87:$AE90,"M", "")))</f>
        <v>0</v>
      </c>
    </row>
    <row r="88" spans="2:62" ht="28.15" customHeight="1" thickBot="1" x14ac:dyDescent="0.25">
      <c r="B88" s="30"/>
      <c r="C88" s="243"/>
      <c r="D88" s="36"/>
      <c r="E88" s="111"/>
      <c r="F88" s="111"/>
      <c r="G88" s="110"/>
      <c r="H88" s="224"/>
      <c r="I88" s="247"/>
      <c r="J88" s="247"/>
      <c r="K88" s="247"/>
      <c r="L88" s="33" t="s">
        <v>123</v>
      </c>
      <c r="M88" s="32" t="s">
        <v>132</v>
      </c>
      <c r="N88" s="33" t="s">
        <v>122</v>
      </c>
      <c r="O88" s="32" t="s">
        <v>484</v>
      </c>
      <c r="P88" s="33" t="s">
        <v>120</v>
      </c>
      <c r="Q88" s="32" t="s">
        <v>113</v>
      </c>
      <c r="R88" s="33" t="s">
        <v>119</v>
      </c>
      <c r="S88" s="32" t="s">
        <v>121</v>
      </c>
      <c r="T88" s="33" t="s">
        <v>118</v>
      </c>
      <c r="U88" s="32"/>
      <c r="V88" s="33" t="s">
        <v>117</v>
      </c>
      <c r="W88" s="32"/>
      <c r="X88" s="33" t="s">
        <v>116</v>
      </c>
      <c r="Y88" s="32"/>
      <c r="Z88" s="33" t="s">
        <v>115</v>
      </c>
      <c r="AA88" s="32"/>
      <c r="AB88" s="31"/>
      <c r="AC88" s="32"/>
      <c r="AD88" s="31"/>
      <c r="AE88" s="23"/>
      <c r="AF88" s="251"/>
      <c r="AG88" s="251"/>
      <c r="AH88" s="22"/>
      <c r="AI88" s="11"/>
      <c r="AJ88" s="265"/>
      <c r="AK88" s="267"/>
      <c r="AL88" s="263"/>
      <c r="AM88" s="265"/>
      <c r="AN88" s="267"/>
      <c r="AO88" s="263"/>
      <c r="AP88" s="265"/>
      <c r="AQ88" s="267"/>
      <c r="AR88" s="263"/>
      <c r="AS88" s="265"/>
      <c r="AT88" s="267"/>
      <c r="AU88" s="263"/>
      <c r="AV88" s="265"/>
      <c r="AW88" s="275"/>
      <c r="AX88" s="270"/>
      <c r="AY88" s="292"/>
      <c r="AZ88" s="228"/>
      <c r="BA88" s="228"/>
      <c r="BB88" s="295"/>
    </row>
    <row r="89" spans="2:62" ht="28.15" customHeight="1" x14ac:dyDescent="0.2">
      <c r="B89" s="30"/>
      <c r="C89" s="244"/>
      <c r="D89" s="29"/>
      <c r="E89" s="109"/>
      <c r="F89" s="109"/>
      <c r="G89" s="108"/>
      <c r="H89" s="225">
        <v>195</v>
      </c>
      <c r="I89" s="248"/>
      <c r="J89" s="248"/>
      <c r="K89" s="248"/>
      <c r="L89" s="26" t="s">
        <v>114</v>
      </c>
      <c r="M89" s="25" t="s">
        <v>376</v>
      </c>
      <c r="N89" s="26" t="s">
        <v>112</v>
      </c>
      <c r="O89" s="25" t="s">
        <v>187</v>
      </c>
      <c r="P89" s="26" t="s">
        <v>111</v>
      </c>
      <c r="Q89" s="25" t="s">
        <v>124</v>
      </c>
      <c r="R89" s="26" t="s">
        <v>110</v>
      </c>
      <c r="S89" s="25"/>
      <c r="T89" s="26" t="s">
        <v>109</v>
      </c>
      <c r="U89" s="25"/>
      <c r="V89" s="26" t="s">
        <v>108</v>
      </c>
      <c r="W89" s="25"/>
      <c r="X89" s="26" t="s">
        <v>107</v>
      </c>
      <c r="Y89" s="25"/>
      <c r="Z89" s="26" t="s">
        <v>106</v>
      </c>
      <c r="AA89" s="25"/>
      <c r="AB89" s="24"/>
      <c r="AC89" s="25"/>
      <c r="AD89" s="24"/>
      <c r="AE89" s="23"/>
      <c r="AF89" s="251"/>
      <c r="AG89" s="251"/>
      <c r="AH89" s="22"/>
      <c r="AI89" s="11"/>
      <c r="AJ89" s="265"/>
      <c r="AK89" s="267"/>
      <c r="AL89" s="263"/>
      <c r="AM89" s="265"/>
      <c r="AN89" s="267"/>
      <c r="AO89" s="263"/>
      <c r="AP89" s="265"/>
      <c r="AQ89" s="267"/>
      <c r="AR89" s="263"/>
      <c r="AS89" s="265"/>
      <c r="AT89" s="267"/>
      <c r="AU89" s="263"/>
      <c r="AV89" s="265"/>
      <c r="AW89" s="275"/>
      <c r="AX89" s="270"/>
      <c r="AY89" s="292"/>
      <c r="AZ89" s="228"/>
      <c r="BA89" s="228"/>
      <c r="BB89" s="295"/>
    </row>
    <row r="90" spans="2:62" ht="28.15" customHeight="1" thickBot="1" x14ac:dyDescent="0.25">
      <c r="B90" s="30"/>
      <c r="C90" s="253"/>
      <c r="D90" s="51"/>
      <c r="E90" s="115"/>
      <c r="F90" s="115"/>
      <c r="G90" s="114"/>
      <c r="H90" s="226"/>
      <c r="I90" s="254"/>
      <c r="J90" s="254"/>
      <c r="K90" s="254"/>
      <c r="L90" s="48" t="s">
        <v>105</v>
      </c>
      <c r="M90" s="47" t="s">
        <v>780</v>
      </c>
      <c r="N90" s="48" t="s">
        <v>103</v>
      </c>
      <c r="O90" s="47" t="s">
        <v>187</v>
      </c>
      <c r="P90" s="48" t="s">
        <v>102</v>
      </c>
      <c r="Q90" s="47" t="s">
        <v>113</v>
      </c>
      <c r="R90" s="48" t="s">
        <v>101</v>
      </c>
      <c r="S90" s="47"/>
      <c r="T90" s="48">
        <v>20</v>
      </c>
      <c r="U90" s="47"/>
      <c r="V90" s="48" t="s">
        <v>100</v>
      </c>
      <c r="W90" s="47"/>
      <c r="X90" s="48" t="s">
        <v>99</v>
      </c>
      <c r="Y90" s="47"/>
      <c r="Z90" s="48" t="s">
        <v>98</v>
      </c>
      <c r="AA90" s="47"/>
      <c r="AB90" s="16"/>
      <c r="AC90" s="47"/>
      <c r="AD90" s="16"/>
      <c r="AE90" s="46"/>
      <c r="AF90" s="255"/>
      <c r="AG90" s="255"/>
      <c r="AH90" s="45"/>
      <c r="AI90" s="11"/>
      <c r="AJ90" s="266"/>
      <c r="AK90" s="268"/>
      <c r="AL90" s="264"/>
      <c r="AM90" s="266"/>
      <c r="AN90" s="268"/>
      <c r="AO90" s="264"/>
      <c r="AP90" s="266"/>
      <c r="AQ90" s="268"/>
      <c r="AR90" s="264"/>
      <c r="AS90" s="266"/>
      <c r="AT90" s="268"/>
      <c r="AU90" s="264"/>
      <c r="AV90" s="266"/>
      <c r="AW90" s="276"/>
      <c r="AX90" s="271"/>
      <c r="AY90" s="293"/>
      <c r="AZ90" s="229"/>
      <c r="BA90" s="229"/>
      <c r="BB90" s="296"/>
    </row>
    <row r="91" spans="2:62" ht="28.15" customHeight="1" x14ac:dyDescent="0.2">
      <c r="B91" s="30"/>
      <c r="C91" s="242">
        <v>2</v>
      </c>
      <c r="D91" s="44"/>
      <c r="E91" s="113"/>
      <c r="F91" s="113"/>
      <c r="G91" s="112"/>
      <c r="H91" s="223"/>
      <c r="I91" s="246">
        <v>44</v>
      </c>
      <c r="J91" s="246">
        <v>20</v>
      </c>
      <c r="K91" s="246">
        <v>8</v>
      </c>
      <c r="L91" s="41" t="s">
        <v>133</v>
      </c>
      <c r="M91" s="40" t="s">
        <v>399</v>
      </c>
      <c r="N91" s="41" t="s">
        <v>131</v>
      </c>
      <c r="O91" s="40" t="s">
        <v>399</v>
      </c>
      <c r="P91" s="41" t="s">
        <v>130</v>
      </c>
      <c r="Q91" s="40" t="s">
        <v>121</v>
      </c>
      <c r="R91" s="41" t="s">
        <v>129</v>
      </c>
      <c r="S91" s="40"/>
      <c r="T91" s="41" t="s">
        <v>128</v>
      </c>
      <c r="U91" s="40"/>
      <c r="V91" s="41" t="s">
        <v>127</v>
      </c>
      <c r="W91" s="40"/>
      <c r="X91" s="41" t="s">
        <v>126</v>
      </c>
      <c r="Y91" s="40"/>
      <c r="Z91" s="41" t="s">
        <v>125</v>
      </c>
      <c r="AA91" s="40"/>
      <c r="AB91" s="39"/>
      <c r="AC91" s="40"/>
      <c r="AD91" s="39" t="s">
        <v>104</v>
      </c>
      <c r="AE91" s="38"/>
      <c r="AF91" s="250"/>
      <c r="AG91" s="250" t="s">
        <v>609</v>
      </c>
      <c r="AH91" s="37"/>
      <c r="AI91" s="11"/>
      <c r="AJ91" s="233">
        <f>SUMPRODUCT(LEN($M91:$U94)-LEN(SUBSTITUTE($M91:$U94,"A", "")))</f>
        <v>12</v>
      </c>
      <c r="AK91" s="239">
        <f>SUMPRODUCT(LEN($AD91:$AD94)-LEN(SUBSTITUTE($AD91:$AD94,"A", "")))</f>
        <v>3</v>
      </c>
      <c r="AL91" s="230">
        <f>SUMPRODUCT(LEN($AC91:$AC94)-LEN(SUBSTITUTE($AC91:$AC94,"A", "")))</f>
        <v>0</v>
      </c>
      <c r="AM91" s="233">
        <f>SUMPRODUCT(LEN($M91:$U94)-LEN(SUBSTITUTE($M91:$U94,"S", "")))</f>
        <v>9</v>
      </c>
      <c r="AN91" s="239">
        <f>SUMPRODUCT(LEN($AD91:$AD94)-LEN(SUBSTITUTE($AD91:$AD94,"S", "")))</f>
        <v>3</v>
      </c>
      <c r="AO91" s="230">
        <f>SUMPRODUCT(LEN($AC91:$AC94)-LEN(SUBSTITUTE($AC91:$AC94,"S", "")))</f>
        <v>0</v>
      </c>
      <c r="AP91" s="233">
        <f>SUMPRODUCT(LEN($M91:$U94)-LEN(SUBSTITUTE($M91:$U94,"F", "")))</f>
        <v>0</v>
      </c>
      <c r="AQ91" s="239">
        <f>SUMPRODUCT(LEN($AD91:$AD94)-LEN(SUBSTITUTE($AD91:$AD94,"F", "")))</f>
        <v>0</v>
      </c>
      <c r="AR91" s="230">
        <f>SUMPRODUCT(LEN($AC91:$AC94)-LEN(SUBSTITUTE($AC91:$AC94,"F", "")))</f>
        <v>0</v>
      </c>
      <c r="AS91" s="233">
        <f>SUMPRODUCT(LEN($M91:$U94)-LEN(SUBSTITUTE($M91:$U94,"G", "")))</f>
        <v>3</v>
      </c>
      <c r="AT91" s="239">
        <f>SUMPRODUCT(LEN($AD91:$AD94)-LEN(SUBSTITUTE($AD91:$AD94,"G", "")))</f>
        <v>1</v>
      </c>
      <c r="AU91" s="230">
        <f>SUMPRODUCT(LEN($AC91:$AC94)-LEN(SUBSTITUTE($AC91:$AC94,"G", "")))</f>
        <v>0</v>
      </c>
      <c r="AV91" s="233">
        <f>SUMPRODUCT(LEN($L91:$U94)-LEN(SUBSTITUTE($L91:$U94,"M", "")))</f>
        <v>0</v>
      </c>
      <c r="AW91" s="236">
        <f>SUMPRODUCT(LEN($AD91:$AD94)-LEN(SUBSTITUTE($AD91:$AD94,"M", "")))</f>
        <v>0</v>
      </c>
      <c r="AX91" s="269">
        <f>SUMPRODUCT(LEN($AC91:$AC94)-LEN(SUBSTITUTE($AC91:$AC94,"M", "")))</f>
        <v>0</v>
      </c>
      <c r="AY91" s="291">
        <f>SUMPRODUCT(LEN($AE91:$AE94)-LEN(SUBSTITUTE($AE91:$AE94,"S", "")))</f>
        <v>0</v>
      </c>
      <c r="AZ91" s="227">
        <f>SUMPRODUCT(LEN($AE91:$AE94)-LEN(SUBSTITUTE($AE91:$AE94,"F", "")))</f>
        <v>0</v>
      </c>
      <c r="BA91" s="227">
        <f>SUMPRODUCT(LEN($AE91:$AE94)-LEN(SUBSTITUTE($AE91:$AE94,"G", "")))</f>
        <v>0</v>
      </c>
      <c r="BB91" s="294">
        <f>SUMPRODUCT(LEN($AE91:$AE94)-LEN(SUBSTITUTE($AE91:$AE94,"M", "")))</f>
        <v>0</v>
      </c>
    </row>
    <row r="92" spans="2:62" ht="28.15" customHeight="1" thickBot="1" x14ac:dyDescent="0.25">
      <c r="B92" s="30"/>
      <c r="C92" s="243"/>
      <c r="D92" s="36"/>
      <c r="E92" s="111"/>
      <c r="F92" s="111"/>
      <c r="G92" s="110"/>
      <c r="H92" s="224"/>
      <c r="I92" s="247"/>
      <c r="J92" s="247"/>
      <c r="K92" s="247"/>
      <c r="L92" s="33" t="s">
        <v>123</v>
      </c>
      <c r="M92" s="32" t="s">
        <v>104</v>
      </c>
      <c r="N92" s="33" t="s">
        <v>122</v>
      </c>
      <c r="O92" s="32" t="s">
        <v>389</v>
      </c>
      <c r="P92" s="33" t="s">
        <v>120</v>
      </c>
      <c r="Q92" s="32" t="s">
        <v>113</v>
      </c>
      <c r="R92" s="33" t="s">
        <v>119</v>
      </c>
      <c r="S92" s="32"/>
      <c r="T92" s="33" t="s">
        <v>118</v>
      </c>
      <c r="U92" s="32"/>
      <c r="V92" s="33" t="s">
        <v>117</v>
      </c>
      <c r="W92" s="32"/>
      <c r="X92" s="33" t="s">
        <v>116</v>
      </c>
      <c r="Y92" s="32"/>
      <c r="Z92" s="33" t="s">
        <v>115</v>
      </c>
      <c r="AA92" s="32"/>
      <c r="AB92" s="31"/>
      <c r="AC92" s="32"/>
      <c r="AD92" s="31" t="s">
        <v>762</v>
      </c>
      <c r="AE92" s="23"/>
      <c r="AF92" s="251"/>
      <c r="AG92" s="251"/>
      <c r="AH92" s="22"/>
      <c r="AI92" s="11"/>
      <c r="AJ92" s="265"/>
      <c r="AK92" s="267"/>
      <c r="AL92" s="263"/>
      <c r="AM92" s="265"/>
      <c r="AN92" s="267"/>
      <c r="AO92" s="263"/>
      <c r="AP92" s="265"/>
      <c r="AQ92" s="267"/>
      <c r="AR92" s="263"/>
      <c r="AS92" s="265"/>
      <c r="AT92" s="267"/>
      <c r="AU92" s="263"/>
      <c r="AV92" s="265"/>
      <c r="AW92" s="275"/>
      <c r="AX92" s="270"/>
      <c r="AY92" s="292"/>
      <c r="AZ92" s="228"/>
      <c r="BA92" s="228"/>
      <c r="BB92" s="295"/>
    </row>
    <row r="93" spans="2:62" ht="28.15" customHeight="1" x14ac:dyDescent="0.2">
      <c r="B93" s="30"/>
      <c r="C93" s="244"/>
      <c r="D93" s="29"/>
      <c r="E93" s="109"/>
      <c r="F93" s="109"/>
      <c r="G93" s="108"/>
      <c r="H93" s="225"/>
      <c r="I93" s="248"/>
      <c r="J93" s="248"/>
      <c r="K93" s="248"/>
      <c r="L93" s="26" t="s">
        <v>114</v>
      </c>
      <c r="M93" s="25" t="s">
        <v>186</v>
      </c>
      <c r="N93" s="26" t="s">
        <v>112</v>
      </c>
      <c r="O93" s="25" t="s">
        <v>215</v>
      </c>
      <c r="P93" s="26" t="s">
        <v>111</v>
      </c>
      <c r="Q93" s="25" t="s">
        <v>121</v>
      </c>
      <c r="R93" s="26" t="s">
        <v>110</v>
      </c>
      <c r="S93" s="25"/>
      <c r="T93" s="26" t="s">
        <v>109</v>
      </c>
      <c r="U93" s="25"/>
      <c r="V93" s="26" t="s">
        <v>108</v>
      </c>
      <c r="W93" s="25"/>
      <c r="X93" s="26" t="s">
        <v>107</v>
      </c>
      <c r="Y93" s="25"/>
      <c r="Z93" s="26" t="s">
        <v>106</v>
      </c>
      <c r="AA93" s="25"/>
      <c r="AB93" s="24"/>
      <c r="AC93" s="25"/>
      <c r="AD93" s="24"/>
      <c r="AE93" s="23"/>
      <c r="AF93" s="251"/>
      <c r="AG93" s="251"/>
      <c r="AH93" s="22"/>
      <c r="AI93" s="11"/>
      <c r="AJ93" s="265"/>
      <c r="AK93" s="267"/>
      <c r="AL93" s="263"/>
      <c r="AM93" s="265"/>
      <c r="AN93" s="267"/>
      <c r="AO93" s="263"/>
      <c r="AP93" s="265"/>
      <c r="AQ93" s="267"/>
      <c r="AR93" s="263"/>
      <c r="AS93" s="265"/>
      <c r="AT93" s="267"/>
      <c r="AU93" s="263"/>
      <c r="AV93" s="265"/>
      <c r="AW93" s="275"/>
      <c r="AX93" s="270"/>
      <c r="AY93" s="292"/>
      <c r="AZ93" s="228"/>
      <c r="BA93" s="228"/>
      <c r="BB93" s="295"/>
    </row>
    <row r="94" spans="2:62" ht="28.15" customHeight="1" thickBot="1" x14ac:dyDescent="0.25">
      <c r="B94" s="30"/>
      <c r="C94" s="253"/>
      <c r="D94" s="51"/>
      <c r="E94" s="115"/>
      <c r="F94" s="115"/>
      <c r="G94" s="114"/>
      <c r="H94" s="226"/>
      <c r="I94" s="254"/>
      <c r="J94" s="254"/>
      <c r="K94" s="254"/>
      <c r="L94" s="48" t="s">
        <v>105</v>
      </c>
      <c r="M94" s="47" t="s">
        <v>186</v>
      </c>
      <c r="N94" s="48" t="s">
        <v>103</v>
      </c>
      <c r="O94" s="47" t="s">
        <v>113</v>
      </c>
      <c r="P94" s="48" t="s">
        <v>102</v>
      </c>
      <c r="Q94" s="47" t="s">
        <v>121</v>
      </c>
      <c r="R94" s="48" t="s">
        <v>101</v>
      </c>
      <c r="S94" s="47"/>
      <c r="T94" s="48">
        <v>20</v>
      </c>
      <c r="U94" s="47"/>
      <c r="V94" s="48" t="s">
        <v>100</v>
      </c>
      <c r="W94" s="47"/>
      <c r="X94" s="48" t="s">
        <v>99</v>
      </c>
      <c r="Y94" s="47"/>
      <c r="Z94" s="48" t="s">
        <v>98</v>
      </c>
      <c r="AA94" s="47"/>
      <c r="AB94" s="16"/>
      <c r="AC94" s="47"/>
      <c r="AD94" s="16"/>
      <c r="AE94" s="46"/>
      <c r="AF94" s="255"/>
      <c r="AG94" s="255"/>
      <c r="AH94" s="45"/>
      <c r="AI94" s="11"/>
      <c r="AJ94" s="266"/>
      <c r="AK94" s="268"/>
      <c r="AL94" s="264"/>
      <c r="AM94" s="266"/>
      <c r="AN94" s="268"/>
      <c r="AO94" s="264"/>
      <c r="AP94" s="266"/>
      <c r="AQ94" s="268"/>
      <c r="AR94" s="264"/>
      <c r="AS94" s="266"/>
      <c r="AT94" s="268"/>
      <c r="AU94" s="264"/>
      <c r="AV94" s="266"/>
      <c r="AW94" s="276"/>
      <c r="AX94" s="271"/>
      <c r="AY94" s="293"/>
      <c r="AZ94" s="229"/>
      <c r="BA94" s="229"/>
      <c r="BB94" s="296"/>
    </row>
    <row r="95" spans="2:62" ht="28.15" customHeight="1" x14ac:dyDescent="0.2">
      <c r="B95" s="30"/>
      <c r="C95" s="242">
        <v>3</v>
      </c>
      <c r="D95" s="44"/>
      <c r="E95" s="113"/>
      <c r="F95" s="113"/>
      <c r="G95" s="112"/>
      <c r="H95" s="223"/>
      <c r="I95" s="246">
        <v>46</v>
      </c>
      <c r="J95" s="246">
        <v>20</v>
      </c>
      <c r="K95" s="246">
        <v>7</v>
      </c>
      <c r="L95" s="41" t="s">
        <v>133</v>
      </c>
      <c r="M95" s="40" t="s">
        <v>614</v>
      </c>
      <c r="N95" s="41" t="s">
        <v>131</v>
      </c>
      <c r="O95" s="40" t="s">
        <v>863</v>
      </c>
      <c r="P95" s="41" t="s">
        <v>130</v>
      </c>
      <c r="Q95" s="40" t="s">
        <v>429</v>
      </c>
      <c r="R95" s="41" t="s">
        <v>129</v>
      </c>
      <c r="S95" s="40" t="s">
        <v>121</v>
      </c>
      <c r="T95" s="41" t="s">
        <v>128</v>
      </c>
      <c r="U95" s="40"/>
      <c r="V95" s="41" t="s">
        <v>127</v>
      </c>
      <c r="W95" s="40"/>
      <c r="X95" s="41" t="s">
        <v>126</v>
      </c>
      <c r="Y95" s="40"/>
      <c r="Z95" s="41" t="s">
        <v>125</v>
      </c>
      <c r="AA95" s="40"/>
      <c r="AB95" s="39"/>
      <c r="AC95" s="40"/>
      <c r="AD95" s="39" t="s">
        <v>132</v>
      </c>
      <c r="AE95" s="38"/>
      <c r="AF95" s="250"/>
      <c r="AG95" s="250" t="s">
        <v>609</v>
      </c>
      <c r="AH95" s="37"/>
      <c r="AI95" s="11"/>
      <c r="AJ95" s="233">
        <f>SUMPRODUCT(LEN($M95:$U98)-LEN(SUBSTITUTE($M95:$U98,"A", "")))</f>
        <v>14</v>
      </c>
      <c r="AK95" s="239">
        <f>SUMPRODUCT(LEN($AD95:$AD98)-LEN(SUBSTITUTE($AD95:$AD98,"A", "")))</f>
        <v>3</v>
      </c>
      <c r="AL95" s="230">
        <f>SUMPRODUCT(LEN($AC95:$AC98)-LEN(SUBSTITUTE($AC95:$AC98,"A", "")))</f>
        <v>0</v>
      </c>
      <c r="AM95" s="233">
        <f>SUMPRODUCT(LEN($M95:$U98)-LEN(SUBSTITUTE($M95:$U98,"S", "")))</f>
        <v>11</v>
      </c>
      <c r="AN95" s="239">
        <f>SUMPRODUCT(LEN($AD95:$AD98)-LEN(SUBSTITUTE($AD95:$AD98,"S", "")))</f>
        <v>1</v>
      </c>
      <c r="AO95" s="230">
        <f>SUMPRODUCT(LEN($AC95:$AC98)-LEN(SUBSTITUTE($AC95:$AC98,"S", "")))</f>
        <v>0</v>
      </c>
      <c r="AP95" s="233">
        <f>SUMPRODUCT(LEN($M95:$U98)-LEN(SUBSTITUTE($M95:$U98,"F", "")))</f>
        <v>1</v>
      </c>
      <c r="AQ95" s="239">
        <f>SUMPRODUCT(LEN($AD95:$AD98)-LEN(SUBSTITUTE($AD95:$AD98,"F", "")))</f>
        <v>0</v>
      </c>
      <c r="AR95" s="230">
        <f>SUMPRODUCT(LEN($AC95:$AC98)-LEN(SUBSTITUTE($AC95:$AC98,"F", "")))</f>
        <v>0</v>
      </c>
      <c r="AS95" s="233">
        <f>SUMPRODUCT(LEN($M95:$U98)-LEN(SUBSTITUTE($M95:$U98,"G", "")))</f>
        <v>6</v>
      </c>
      <c r="AT95" s="239">
        <f>SUMPRODUCT(LEN($AD95:$AD98)-LEN(SUBSTITUTE($AD95:$AD98,"G", "")))</f>
        <v>0</v>
      </c>
      <c r="AU95" s="230">
        <f>SUMPRODUCT(LEN($AC95:$AC98)-LEN(SUBSTITUTE($AC95:$AC98,"G", "")))</f>
        <v>0</v>
      </c>
      <c r="AV95" s="233">
        <f>SUMPRODUCT(LEN($L95:$U98)-LEN(SUBSTITUTE($L95:$U98,"M", "")))</f>
        <v>0</v>
      </c>
      <c r="AW95" s="236">
        <f>SUMPRODUCT(LEN($AD95:$AD98)-LEN(SUBSTITUTE($AD95:$AD98,"M", "")))</f>
        <v>0</v>
      </c>
      <c r="AX95" s="269">
        <f>SUMPRODUCT(LEN($AC95:$AC98)-LEN(SUBSTITUTE($AC95:$AC98,"M", "")))</f>
        <v>0</v>
      </c>
      <c r="AY95" s="291">
        <f>SUMPRODUCT(LEN($AE95:$AE98)-LEN(SUBSTITUTE($AE95:$AE98,"S", "")))</f>
        <v>0</v>
      </c>
      <c r="AZ95" s="227">
        <f>SUMPRODUCT(LEN($AE95:$AE98)-LEN(SUBSTITUTE($AE95:$AE98,"F", "")))</f>
        <v>0</v>
      </c>
      <c r="BA95" s="227">
        <f>SUMPRODUCT(LEN($AE95:$AE98)-LEN(SUBSTITUTE($AE95:$AE98,"G", "")))</f>
        <v>0</v>
      </c>
      <c r="BB95" s="294">
        <f>SUMPRODUCT(LEN($AE95:$AE98)-LEN(SUBSTITUTE($AE95:$AE98,"M", "")))</f>
        <v>0</v>
      </c>
    </row>
    <row r="96" spans="2:62" ht="28.15" customHeight="1" thickBot="1" x14ac:dyDescent="0.25">
      <c r="B96" s="30"/>
      <c r="C96" s="243"/>
      <c r="D96" s="36"/>
      <c r="E96" s="111"/>
      <c r="F96" s="111"/>
      <c r="G96" s="110"/>
      <c r="H96" s="224"/>
      <c r="I96" s="247"/>
      <c r="J96" s="247"/>
      <c r="K96" s="247"/>
      <c r="L96" s="33" t="s">
        <v>123</v>
      </c>
      <c r="M96" s="32" t="s">
        <v>618</v>
      </c>
      <c r="N96" s="33" t="s">
        <v>122</v>
      </c>
      <c r="O96" s="32" t="s">
        <v>187</v>
      </c>
      <c r="P96" s="33" t="s">
        <v>120</v>
      </c>
      <c r="Q96" s="32" t="s">
        <v>124</v>
      </c>
      <c r="R96" s="33" t="s">
        <v>119</v>
      </c>
      <c r="S96" s="32"/>
      <c r="T96" s="33" t="s">
        <v>118</v>
      </c>
      <c r="U96" s="32"/>
      <c r="V96" s="33" t="s">
        <v>117</v>
      </c>
      <c r="W96" s="32"/>
      <c r="X96" s="33" t="s">
        <v>116</v>
      </c>
      <c r="Y96" s="32"/>
      <c r="Z96" s="33" t="s">
        <v>115</v>
      </c>
      <c r="AA96" s="32"/>
      <c r="AB96" s="31"/>
      <c r="AC96" s="32"/>
      <c r="AD96" s="31" t="s">
        <v>175</v>
      </c>
      <c r="AE96" s="23"/>
      <c r="AF96" s="251"/>
      <c r="AG96" s="251"/>
      <c r="AH96" s="22"/>
      <c r="AI96" s="11"/>
      <c r="AJ96" s="265"/>
      <c r="AK96" s="267"/>
      <c r="AL96" s="263"/>
      <c r="AM96" s="265"/>
      <c r="AN96" s="267"/>
      <c r="AO96" s="263"/>
      <c r="AP96" s="265"/>
      <c r="AQ96" s="267"/>
      <c r="AR96" s="263"/>
      <c r="AS96" s="265"/>
      <c r="AT96" s="267"/>
      <c r="AU96" s="263"/>
      <c r="AV96" s="265"/>
      <c r="AW96" s="275"/>
      <c r="AX96" s="270"/>
      <c r="AY96" s="292"/>
      <c r="AZ96" s="228"/>
      <c r="BA96" s="228"/>
      <c r="BB96" s="295"/>
    </row>
    <row r="97" spans="2:62" ht="28.15" customHeight="1" x14ac:dyDescent="0.2">
      <c r="B97" s="30"/>
      <c r="C97" s="244"/>
      <c r="D97" s="29"/>
      <c r="E97" s="109"/>
      <c r="F97" s="109"/>
      <c r="G97" s="108"/>
      <c r="H97" s="225"/>
      <c r="I97" s="248"/>
      <c r="J97" s="248"/>
      <c r="K97" s="248"/>
      <c r="L97" s="26" t="s">
        <v>114</v>
      </c>
      <c r="M97" s="25" t="s">
        <v>389</v>
      </c>
      <c r="N97" s="26" t="s">
        <v>112</v>
      </c>
      <c r="O97" s="25" t="s">
        <v>132</v>
      </c>
      <c r="P97" s="26" t="s">
        <v>111</v>
      </c>
      <c r="Q97" s="25" t="s">
        <v>175</v>
      </c>
      <c r="R97" s="26" t="s">
        <v>110</v>
      </c>
      <c r="S97" s="25"/>
      <c r="T97" s="26" t="s">
        <v>109</v>
      </c>
      <c r="U97" s="25"/>
      <c r="V97" s="26" t="s">
        <v>108</v>
      </c>
      <c r="W97" s="25"/>
      <c r="X97" s="26" t="s">
        <v>107</v>
      </c>
      <c r="Y97" s="25"/>
      <c r="Z97" s="26" t="s">
        <v>106</v>
      </c>
      <c r="AA97" s="25"/>
      <c r="AB97" s="24"/>
      <c r="AC97" s="25"/>
      <c r="AD97" s="24"/>
      <c r="AE97" s="23"/>
      <c r="AF97" s="251"/>
      <c r="AG97" s="251"/>
      <c r="AH97" s="22"/>
      <c r="AI97" s="11"/>
      <c r="AJ97" s="265"/>
      <c r="AK97" s="267"/>
      <c r="AL97" s="263"/>
      <c r="AM97" s="265"/>
      <c r="AN97" s="267"/>
      <c r="AO97" s="263"/>
      <c r="AP97" s="265"/>
      <c r="AQ97" s="267"/>
      <c r="AR97" s="263"/>
      <c r="AS97" s="265"/>
      <c r="AT97" s="267"/>
      <c r="AU97" s="263"/>
      <c r="AV97" s="265"/>
      <c r="AW97" s="275"/>
      <c r="AX97" s="270"/>
      <c r="AY97" s="292"/>
      <c r="AZ97" s="228"/>
      <c r="BA97" s="228"/>
      <c r="BB97" s="295"/>
    </row>
    <row r="98" spans="2:62" ht="28.15" customHeight="1" thickBot="1" x14ac:dyDescent="0.25">
      <c r="B98" s="21"/>
      <c r="C98" s="245"/>
      <c r="D98" s="20"/>
      <c r="E98" s="117"/>
      <c r="F98" s="117"/>
      <c r="G98" s="116"/>
      <c r="H98" s="226"/>
      <c r="I98" s="249"/>
      <c r="J98" s="249"/>
      <c r="K98" s="249"/>
      <c r="L98" s="17" t="s">
        <v>105</v>
      </c>
      <c r="M98" s="15" t="s">
        <v>186</v>
      </c>
      <c r="N98" s="17" t="s">
        <v>103</v>
      </c>
      <c r="O98" s="15" t="s">
        <v>424</v>
      </c>
      <c r="P98" s="17" t="s">
        <v>102</v>
      </c>
      <c r="Q98" s="15" t="s">
        <v>121</v>
      </c>
      <c r="R98" s="17" t="s">
        <v>101</v>
      </c>
      <c r="S98" s="15"/>
      <c r="T98" s="17">
        <v>20</v>
      </c>
      <c r="U98" s="15"/>
      <c r="V98" s="17" t="s">
        <v>100</v>
      </c>
      <c r="W98" s="15"/>
      <c r="X98" s="17" t="s">
        <v>99</v>
      </c>
      <c r="Y98" s="15"/>
      <c r="Z98" s="17" t="s">
        <v>98</v>
      </c>
      <c r="AA98" s="15"/>
      <c r="AB98" s="16"/>
      <c r="AC98" s="15"/>
      <c r="AD98" s="14"/>
      <c r="AE98" s="13"/>
      <c r="AF98" s="252"/>
      <c r="AG98" s="252"/>
      <c r="AH98" s="12"/>
      <c r="AI98" s="11"/>
      <c r="AJ98" s="266"/>
      <c r="AK98" s="268"/>
      <c r="AL98" s="264"/>
      <c r="AM98" s="266"/>
      <c r="AN98" s="268"/>
      <c r="AO98" s="264"/>
      <c r="AP98" s="266"/>
      <c r="AQ98" s="268"/>
      <c r="AR98" s="264"/>
      <c r="AS98" s="266"/>
      <c r="AT98" s="268"/>
      <c r="AU98" s="264"/>
      <c r="AV98" s="266"/>
      <c r="AW98" s="276"/>
      <c r="AX98" s="271"/>
      <c r="AY98" s="293"/>
      <c r="AZ98" s="229"/>
      <c r="BA98" s="229"/>
      <c r="BB98" s="296"/>
    </row>
    <row r="99" spans="2:62" ht="85.9" customHeight="1" thickTop="1" thickBot="1" x14ac:dyDescent="0.35">
      <c r="B99" s="105" t="s">
        <v>174</v>
      </c>
      <c r="C99" s="95" t="s">
        <v>173</v>
      </c>
      <c r="D99" s="100" t="s">
        <v>172</v>
      </c>
      <c r="E99" s="104" t="s">
        <v>171</v>
      </c>
      <c r="F99" s="103"/>
      <c r="G99" s="102"/>
      <c r="H99" s="101" t="s">
        <v>170</v>
      </c>
      <c r="I99" s="100" t="s">
        <v>96</v>
      </c>
      <c r="J99" s="100" t="s">
        <v>169</v>
      </c>
      <c r="K99" s="100" t="s">
        <v>97</v>
      </c>
      <c r="L99" s="256" t="s">
        <v>168</v>
      </c>
      <c r="M99" s="262"/>
      <c r="N99" s="256" t="s">
        <v>167</v>
      </c>
      <c r="O99" s="262"/>
      <c r="P99" s="256" t="s">
        <v>167</v>
      </c>
      <c r="Q99" s="257"/>
      <c r="R99" s="256" t="s">
        <v>167</v>
      </c>
      <c r="S99" s="257"/>
      <c r="T99" s="256" t="s">
        <v>167</v>
      </c>
      <c r="U99" s="257"/>
      <c r="V99" s="256" t="s">
        <v>167</v>
      </c>
      <c r="W99" s="257"/>
      <c r="X99" s="256" t="s">
        <v>167</v>
      </c>
      <c r="Y99" s="257"/>
      <c r="Z99" s="256" t="s">
        <v>167</v>
      </c>
      <c r="AA99" s="257"/>
      <c r="AB99" s="261" t="s">
        <v>166</v>
      </c>
      <c r="AC99" s="257"/>
      <c r="AD99" s="101" t="s">
        <v>165</v>
      </c>
      <c r="AE99" s="101" t="s">
        <v>164</v>
      </c>
      <c r="AF99" s="100" t="s">
        <v>163</v>
      </c>
      <c r="AG99" s="100" t="s">
        <v>162</v>
      </c>
      <c r="AH99" s="99" t="s">
        <v>161</v>
      </c>
      <c r="AI99" s="98"/>
      <c r="AJ99" s="96" t="s">
        <v>160</v>
      </c>
      <c r="AK99" s="95" t="s">
        <v>159</v>
      </c>
      <c r="AL99" s="94" t="s">
        <v>158</v>
      </c>
      <c r="AM99" s="96" t="s">
        <v>157</v>
      </c>
      <c r="AN99" s="95" t="s">
        <v>156</v>
      </c>
      <c r="AO99" s="94" t="s">
        <v>155</v>
      </c>
      <c r="AP99" s="96" t="s">
        <v>154</v>
      </c>
      <c r="AQ99" s="95" t="s">
        <v>153</v>
      </c>
      <c r="AR99" s="97" t="s">
        <v>152</v>
      </c>
      <c r="AS99" s="96" t="s">
        <v>151</v>
      </c>
      <c r="AT99" s="95" t="s">
        <v>150</v>
      </c>
      <c r="AU99" s="94" t="s">
        <v>149</v>
      </c>
      <c r="AV99" s="96" t="s">
        <v>148</v>
      </c>
      <c r="AW99" s="95" t="s">
        <v>147</v>
      </c>
      <c r="AX99" s="94" t="s">
        <v>146</v>
      </c>
      <c r="AY99" s="93" t="s">
        <v>145</v>
      </c>
      <c r="AZ99" s="92" t="s">
        <v>144</v>
      </c>
      <c r="BA99" s="92" t="s">
        <v>143</v>
      </c>
      <c r="BB99" s="91" t="s">
        <v>142</v>
      </c>
    </row>
    <row r="100" spans="2:62" ht="48" thickBot="1" x14ac:dyDescent="0.3">
      <c r="B100" s="90" t="s">
        <v>249</v>
      </c>
      <c r="C100" s="89"/>
      <c r="D100" s="88">
        <v>195</v>
      </c>
      <c r="E100" s="258"/>
      <c r="F100" s="259"/>
      <c r="G100" s="260"/>
      <c r="H100" s="87" t="s">
        <v>140</v>
      </c>
      <c r="I100" s="86"/>
      <c r="J100" s="86"/>
      <c r="K100" s="85"/>
      <c r="L100" s="84"/>
      <c r="M100" s="81"/>
      <c r="N100" s="84"/>
      <c r="O100" s="81"/>
      <c r="P100" s="84"/>
      <c r="Q100" s="81"/>
      <c r="R100" s="84"/>
      <c r="S100" s="81"/>
      <c r="T100" s="84"/>
      <c r="U100" s="81"/>
      <c r="V100" s="84"/>
      <c r="W100" s="81"/>
      <c r="X100" s="84"/>
      <c r="Y100" s="81"/>
      <c r="Z100" s="84"/>
      <c r="AA100" s="83"/>
      <c r="AB100" s="82" t="s">
        <v>139</v>
      </c>
      <c r="AC100" s="81"/>
      <c r="AD100" s="81"/>
      <c r="AE100" s="81"/>
      <c r="AF100" s="80"/>
      <c r="AG100" s="80"/>
      <c r="AH100" s="60"/>
      <c r="AI100" s="79" t="s">
        <v>138</v>
      </c>
      <c r="AJ100" s="78">
        <f t="shared" ref="AJ100:BB100" si="12">SUM(AJ102:AJ113)</f>
        <v>99</v>
      </c>
      <c r="AK100" s="77">
        <f t="shared" si="12"/>
        <v>19</v>
      </c>
      <c r="AL100" s="76">
        <f t="shared" si="12"/>
        <v>0</v>
      </c>
      <c r="AM100" s="78">
        <f t="shared" si="12"/>
        <v>51</v>
      </c>
      <c r="AN100" s="77">
        <f t="shared" si="12"/>
        <v>36</v>
      </c>
      <c r="AO100" s="76">
        <f t="shared" si="12"/>
        <v>0</v>
      </c>
      <c r="AP100" s="78">
        <f t="shared" si="12"/>
        <v>1</v>
      </c>
      <c r="AQ100" s="77">
        <f t="shared" si="12"/>
        <v>0</v>
      </c>
      <c r="AR100" s="76">
        <f t="shared" si="12"/>
        <v>0</v>
      </c>
      <c r="AS100" s="78">
        <f t="shared" si="12"/>
        <v>22</v>
      </c>
      <c r="AT100" s="77">
        <f t="shared" si="12"/>
        <v>4</v>
      </c>
      <c r="AU100" s="76">
        <f t="shared" si="12"/>
        <v>0</v>
      </c>
      <c r="AV100" s="78">
        <f t="shared" si="12"/>
        <v>0</v>
      </c>
      <c r="AW100" s="77">
        <f t="shared" si="12"/>
        <v>0</v>
      </c>
      <c r="AX100" s="76">
        <f t="shared" si="12"/>
        <v>0</v>
      </c>
      <c r="AY100" s="75">
        <f t="shared" si="12"/>
        <v>2</v>
      </c>
      <c r="AZ100" s="74">
        <f t="shared" si="12"/>
        <v>0</v>
      </c>
      <c r="BA100" s="74">
        <f t="shared" si="12"/>
        <v>4</v>
      </c>
      <c r="BB100" s="73">
        <f t="shared" si="12"/>
        <v>0</v>
      </c>
      <c r="BC100" s="72" t="s">
        <v>137</v>
      </c>
      <c r="BF100" s="5">
        <f>SUM(AJ100:AL100)/$BG$5</f>
        <v>39.333333333333336</v>
      </c>
      <c r="BG100" s="5">
        <f>SUM(AM100:AO100,AY100)/$BG$5</f>
        <v>29.666666666666668</v>
      </c>
      <c r="BH100" s="5">
        <f>SUM(AP100:AR100,AZ100)/$BG$5</f>
        <v>0.33333333333333331</v>
      </c>
      <c r="BI100" s="5">
        <f>SUM(AS100:AU100,BA100)/$BG$5</f>
        <v>10</v>
      </c>
      <c r="BJ100" s="5">
        <f>SUM(AV100:AX100,BB100)/$BG$5</f>
        <v>0</v>
      </c>
    </row>
    <row r="101" spans="2:62" ht="37.5" thickBot="1" x14ac:dyDescent="0.3">
      <c r="B101" s="71"/>
      <c r="C101" s="70"/>
      <c r="D101" s="69"/>
      <c r="E101" s="68"/>
      <c r="F101" s="68"/>
      <c r="G101" s="67"/>
      <c r="H101" s="66"/>
      <c r="I101" s="64"/>
      <c r="J101" s="64"/>
      <c r="K101" s="65"/>
      <c r="L101" s="64"/>
      <c r="M101" s="62"/>
      <c r="N101" s="64"/>
      <c r="O101" s="62"/>
      <c r="P101" s="64"/>
      <c r="Q101" s="62"/>
      <c r="R101" s="64"/>
      <c r="S101" s="62"/>
      <c r="T101" s="64"/>
      <c r="U101" s="62"/>
      <c r="V101" s="64"/>
      <c r="W101" s="62"/>
      <c r="X101" s="64"/>
      <c r="Y101" s="62"/>
      <c r="Z101" s="64"/>
      <c r="AA101" s="62"/>
      <c r="AB101" s="63"/>
      <c r="AC101" s="62"/>
      <c r="AD101" s="62"/>
      <c r="AE101" s="62"/>
      <c r="AF101" s="61"/>
      <c r="AG101" s="61"/>
      <c r="AH101" s="60"/>
      <c r="AI101" s="59" t="s">
        <v>136</v>
      </c>
      <c r="AJ101" s="58">
        <f t="shared" ref="AJ101:BB101" si="13">AJ100/3</f>
        <v>33</v>
      </c>
      <c r="AK101" s="57">
        <f t="shared" si="13"/>
        <v>6.333333333333333</v>
      </c>
      <c r="AL101" s="56">
        <f t="shared" si="13"/>
        <v>0</v>
      </c>
      <c r="AM101" s="58">
        <f t="shared" si="13"/>
        <v>17</v>
      </c>
      <c r="AN101" s="57">
        <f t="shared" si="13"/>
        <v>12</v>
      </c>
      <c r="AO101" s="56">
        <f t="shared" si="13"/>
        <v>0</v>
      </c>
      <c r="AP101" s="58">
        <f t="shared" si="13"/>
        <v>0.33333333333333331</v>
      </c>
      <c r="AQ101" s="57">
        <f t="shared" si="13"/>
        <v>0</v>
      </c>
      <c r="AR101" s="56">
        <f t="shared" si="13"/>
        <v>0</v>
      </c>
      <c r="AS101" s="58">
        <f t="shared" si="13"/>
        <v>7.333333333333333</v>
      </c>
      <c r="AT101" s="57">
        <f t="shared" si="13"/>
        <v>1.3333333333333333</v>
      </c>
      <c r="AU101" s="56">
        <f t="shared" si="13"/>
        <v>0</v>
      </c>
      <c r="AV101" s="58">
        <f t="shared" si="13"/>
        <v>0</v>
      </c>
      <c r="AW101" s="57">
        <f t="shared" si="13"/>
        <v>0</v>
      </c>
      <c r="AX101" s="56">
        <f t="shared" si="13"/>
        <v>0</v>
      </c>
      <c r="AY101" s="55">
        <f t="shared" si="13"/>
        <v>0.66666666666666663</v>
      </c>
      <c r="AZ101" s="54">
        <f t="shared" si="13"/>
        <v>0</v>
      </c>
      <c r="BA101" s="54">
        <f t="shared" si="13"/>
        <v>1.3333333333333333</v>
      </c>
      <c r="BB101" s="53">
        <f t="shared" si="13"/>
        <v>0</v>
      </c>
      <c r="BC101" s="52" t="s">
        <v>135</v>
      </c>
    </row>
    <row r="102" spans="2:62" ht="28.15" customHeight="1" x14ac:dyDescent="0.2">
      <c r="B102" s="30"/>
      <c r="C102" s="242">
        <v>1</v>
      </c>
      <c r="D102" s="44"/>
      <c r="E102" s="113"/>
      <c r="F102" s="113"/>
      <c r="G102" s="112"/>
      <c r="H102" s="223" t="s">
        <v>862</v>
      </c>
      <c r="I102" s="246">
        <v>82</v>
      </c>
      <c r="J102" s="246">
        <v>24</v>
      </c>
      <c r="K102" s="246">
        <v>6</v>
      </c>
      <c r="L102" s="41" t="s">
        <v>133</v>
      </c>
      <c r="M102" s="40" t="s">
        <v>186</v>
      </c>
      <c r="N102" s="41" t="s">
        <v>131</v>
      </c>
      <c r="O102" s="40" t="s">
        <v>623</v>
      </c>
      <c r="P102" s="41" t="s">
        <v>130</v>
      </c>
      <c r="Q102" s="40" t="s">
        <v>525</v>
      </c>
      <c r="R102" s="41" t="s">
        <v>129</v>
      </c>
      <c r="S102" s="40" t="s">
        <v>217</v>
      </c>
      <c r="T102" s="41" t="s">
        <v>128</v>
      </c>
      <c r="U102" s="40" t="s">
        <v>121</v>
      </c>
      <c r="V102" s="41" t="s">
        <v>127</v>
      </c>
      <c r="W102" s="40"/>
      <c r="X102" s="41" t="s">
        <v>126</v>
      </c>
      <c r="Y102" s="40"/>
      <c r="Z102" s="41" t="s">
        <v>125</v>
      </c>
      <c r="AA102" s="40"/>
      <c r="AB102" s="39"/>
      <c r="AC102" s="40"/>
      <c r="AD102" s="39" t="s">
        <v>420</v>
      </c>
      <c r="AE102" s="38"/>
      <c r="AF102" s="250"/>
      <c r="AG102" s="250" t="s">
        <v>609</v>
      </c>
      <c r="AH102" s="37"/>
      <c r="AI102" s="11"/>
      <c r="AJ102" s="233">
        <f>SUMPRODUCT(LEN($M102:$U105)-LEN(SUBSTITUTE($M102:$U105,"A", "")))</f>
        <v>39</v>
      </c>
      <c r="AK102" s="239">
        <f>SUMPRODUCT(LEN($AD102:$AD105)-LEN(SUBSTITUTE($AD102:$AD105,"A", "")))</f>
        <v>17</v>
      </c>
      <c r="AL102" s="230">
        <f>SUMPRODUCT(LEN($AC102:$AC105)-LEN(SUBSTITUTE($AC102:$AC105,"A", "")))</f>
        <v>0</v>
      </c>
      <c r="AM102" s="233">
        <f>SUMPRODUCT(LEN($M102:$U105)-LEN(SUBSTITUTE($M102:$U105,"S", "")))</f>
        <v>21</v>
      </c>
      <c r="AN102" s="239">
        <f>SUMPRODUCT(LEN($AD102:$AD105)-LEN(SUBSTITUTE($AD102:$AD105,"S", "")))</f>
        <v>35</v>
      </c>
      <c r="AO102" s="230">
        <f>SUMPRODUCT(LEN($AC102:$AC105)-LEN(SUBSTITUTE($AC102:$AC105,"S", "")))</f>
        <v>0</v>
      </c>
      <c r="AP102" s="233">
        <f>SUMPRODUCT(LEN($M102:$U105)-LEN(SUBSTITUTE($M102:$U105,"F", "")))</f>
        <v>1</v>
      </c>
      <c r="AQ102" s="239">
        <f>SUMPRODUCT(LEN($AD102:$AD105)-LEN(SUBSTITUTE($AD102:$AD105,"F", "")))</f>
        <v>0</v>
      </c>
      <c r="AR102" s="230">
        <f>SUMPRODUCT(LEN($AC102:$AC105)-LEN(SUBSTITUTE($AC102:$AC105,"F", "")))</f>
        <v>0</v>
      </c>
      <c r="AS102" s="233">
        <f>SUMPRODUCT(LEN($M102:$U105)-LEN(SUBSTITUTE($M102:$U105,"G", "")))</f>
        <v>7</v>
      </c>
      <c r="AT102" s="239">
        <f>SUMPRODUCT(LEN($AD102:$AD105)-LEN(SUBSTITUTE($AD102:$AD105,"G", "")))</f>
        <v>4</v>
      </c>
      <c r="AU102" s="230">
        <f>SUMPRODUCT(LEN($AC102:$AC105)-LEN(SUBSTITUTE($AC102:$AC105,"G", "")))</f>
        <v>0</v>
      </c>
      <c r="AV102" s="233">
        <f>SUMPRODUCT(LEN($L102:$U105)-LEN(SUBSTITUTE($L102:$U105,"M", "")))</f>
        <v>0</v>
      </c>
      <c r="AW102" s="236">
        <f>SUMPRODUCT(LEN($AD102:$AD105)-LEN(SUBSTITUTE($AD102:$AD105,"M", "")))</f>
        <v>0</v>
      </c>
      <c r="AX102" s="269">
        <f>SUMPRODUCT(LEN($AC102:$AC105)-LEN(SUBSTITUTE($AC102:$AC105,"M", "")))</f>
        <v>0</v>
      </c>
      <c r="AY102" s="291">
        <f>SUMPRODUCT(LEN($AE102:$AE105)-LEN(SUBSTITUTE($AE102:$AE105,"S", "")))</f>
        <v>0</v>
      </c>
      <c r="AZ102" s="227">
        <f>SUMPRODUCT(LEN($AE102:$AE105)-LEN(SUBSTITUTE($AE102:$AE105,"F", "")))</f>
        <v>0</v>
      </c>
      <c r="BA102" s="227">
        <f>SUMPRODUCT(LEN($AE102:$AE105)-LEN(SUBSTITUTE($AE102:$AE105,"G", "")))</f>
        <v>0</v>
      </c>
      <c r="BB102" s="294">
        <f>SUMPRODUCT(LEN($AE102:$AE105)-LEN(SUBSTITUTE($AE102:$AE105,"M", "")))</f>
        <v>0</v>
      </c>
    </row>
    <row r="103" spans="2:62" ht="28.15" customHeight="1" thickBot="1" x14ac:dyDescent="0.25">
      <c r="B103" s="30"/>
      <c r="C103" s="243"/>
      <c r="D103" s="36"/>
      <c r="E103" s="111"/>
      <c r="F103" s="111"/>
      <c r="G103" s="110"/>
      <c r="H103" s="224"/>
      <c r="I103" s="247"/>
      <c r="J103" s="247"/>
      <c r="K103" s="247"/>
      <c r="L103" s="33" t="s">
        <v>123</v>
      </c>
      <c r="M103" s="32" t="s">
        <v>689</v>
      </c>
      <c r="N103" s="33" t="s">
        <v>122</v>
      </c>
      <c r="O103" s="32" t="s">
        <v>861</v>
      </c>
      <c r="P103" s="33" t="s">
        <v>120</v>
      </c>
      <c r="Q103" s="32" t="s">
        <v>447</v>
      </c>
      <c r="R103" s="33" t="s">
        <v>119</v>
      </c>
      <c r="S103" s="32" t="s">
        <v>188</v>
      </c>
      <c r="T103" s="33" t="s">
        <v>118</v>
      </c>
      <c r="U103" s="32" t="s">
        <v>121</v>
      </c>
      <c r="V103" s="33" t="s">
        <v>117</v>
      </c>
      <c r="W103" s="32"/>
      <c r="X103" s="33" t="s">
        <v>116</v>
      </c>
      <c r="Y103" s="32"/>
      <c r="Z103" s="33" t="s">
        <v>115</v>
      </c>
      <c r="AA103" s="32"/>
      <c r="AB103" s="31"/>
      <c r="AC103" s="32"/>
      <c r="AD103" s="31" t="s">
        <v>860</v>
      </c>
      <c r="AE103" s="23"/>
      <c r="AF103" s="251"/>
      <c r="AG103" s="251"/>
      <c r="AH103" s="22"/>
      <c r="AI103" s="11"/>
      <c r="AJ103" s="265"/>
      <c r="AK103" s="267"/>
      <c r="AL103" s="263"/>
      <c r="AM103" s="265"/>
      <c r="AN103" s="267"/>
      <c r="AO103" s="263"/>
      <c r="AP103" s="265"/>
      <c r="AQ103" s="267"/>
      <c r="AR103" s="263"/>
      <c r="AS103" s="265"/>
      <c r="AT103" s="267"/>
      <c r="AU103" s="263"/>
      <c r="AV103" s="265"/>
      <c r="AW103" s="275"/>
      <c r="AX103" s="270"/>
      <c r="AY103" s="292"/>
      <c r="AZ103" s="228"/>
      <c r="BA103" s="228"/>
      <c r="BB103" s="295"/>
    </row>
    <row r="104" spans="2:62" ht="28.15" customHeight="1" x14ac:dyDescent="0.2">
      <c r="B104" s="30"/>
      <c r="C104" s="244"/>
      <c r="D104" s="29"/>
      <c r="E104" s="109"/>
      <c r="F104" s="109"/>
      <c r="G104" s="108"/>
      <c r="H104" s="225">
        <v>195</v>
      </c>
      <c r="I104" s="248"/>
      <c r="J104" s="248"/>
      <c r="K104" s="248"/>
      <c r="L104" s="26" t="s">
        <v>114</v>
      </c>
      <c r="M104" s="25" t="s">
        <v>679</v>
      </c>
      <c r="N104" s="26" t="s">
        <v>112</v>
      </c>
      <c r="O104" s="25" t="s">
        <v>768</v>
      </c>
      <c r="P104" s="26" t="s">
        <v>111</v>
      </c>
      <c r="Q104" s="25" t="s">
        <v>382</v>
      </c>
      <c r="R104" s="26" t="s">
        <v>110</v>
      </c>
      <c r="S104" s="25" t="s">
        <v>113</v>
      </c>
      <c r="T104" s="26" t="s">
        <v>109</v>
      </c>
      <c r="U104" s="25"/>
      <c r="V104" s="26" t="s">
        <v>108</v>
      </c>
      <c r="W104" s="25"/>
      <c r="X104" s="26" t="s">
        <v>107</v>
      </c>
      <c r="Y104" s="25"/>
      <c r="Z104" s="26" t="s">
        <v>106</v>
      </c>
      <c r="AA104" s="25"/>
      <c r="AB104" s="24"/>
      <c r="AC104" s="25"/>
      <c r="AD104" s="24" t="s">
        <v>859</v>
      </c>
      <c r="AE104" s="23"/>
      <c r="AF104" s="251"/>
      <c r="AG104" s="251"/>
      <c r="AH104" s="22"/>
      <c r="AI104" s="11"/>
      <c r="AJ104" s="265"/>
      <c r="AK104" s="267"/>
      <c r="AL104" s="263"/>
      <c r="AM104" s="265"/>
      <c r="AN104" s="267"/>
      <c r="AO104" s="263"/>
      <c r="AP104" s="265"/>
      <c r="AQ104" s="267"/>
      <c r="AR104" s="263"/>
      <c r="AS104" s="265"/>
      <c r="AT104" s="267"/>
      <c r="AU104" s="263"/>
      <c r="AV104" s="265"/>
      <c r="AW104" s="275"/>
      <c r="AX104" s="270"/>
      <c r="AY104" s="292"/>
      <c r="AZ104" s="228"/>
      <c r="BA104" s="228"/>
      <c r="BB104" s="295"/>
    </row>
    <row r="105" spans="2:62" ht="28.15" customHeight="1" thickBot="1" x14ac:dyDescent="0.25">
      <c r="B105" s="30"/>
      <c r="C105" s="253"/>
      <c r="D105" s="51"/>
      <c r="E105" s="115"/>
      <c r="F105" s="115"/>
      <c r="G105" s="114"/>
      <c r="H105" s="226"/>
      <c r="I105" s="254"/>
      <c r="J105" s="254"/>
      <c r="K105" s="254"/>
      <c r="L105" s="48" t="s">
        <v>105</v>
      </c>
      <c r="M105" s="47" t="s">
        <v>742</v>
      </c>
      <c r="N105" s="48" t="s">
        <v>103</v>
      </c>
      <c r="O105" s="47" t="s">
        <v>417</v>
      </c>
      <c r="P105" s="48" t="s">
        <v>102</v>
      </c>
      <c r="Q105" s="47" t="s">
        <v>411</v>
      </c>
      <c r="R105" s="48" t="s">
        <v>101</v>
      </c>
      <c r="S105" s="47" t="s">
        <v>113</v>
      </c>
      <c r="T105" s="48">
        <v>20</v>
      </c>
      <c r="U105" s="47"/>
      <c r="V105" s="48" t="s">
        <v>100</v>
      </c>
      <c r="W105" s="47"/>
      <c r="X105" s="48" t="s">
        <v>99</v>
      </c>
      <c r="Y105" s="47"/>
      <c r="Z105" s="48" t="s">
        <v>98</v>
      </c>
      <c r="AA105" s="47"/>
      <c r="AB105" s="16"/>
      <c r="AC105" s="47"/>
      <c r="AD105" s="16"/>
      <c r="AE105" s="46"/>
      <c r="AF105" s="255"/>
      <c r="AG105" s="255"/>
      <c r="AH105" s="45"/>
      <c r="AI105" s="11"/>
      <c r="AJ105" s="266"/>
      <c r="AK105" s="268"/>
      <c r="AL105" s="264"/>
      <c r="AM105" s="266"/>
      <c r="AN105" s="268"/>
      <c r="AO105" s="264"/>
      <c r="AP105" s="266"/>
      <c r="AQ105" s="268"/>
      <c r="AR105" s="264"/>
      <c r="AS105" s="266"/>
      <c r="AT105" s="268"/>
      <c r="AU105" s="264"/>
      <c r="AV105" s="266"/>
      <c r="AW105" s="276"/>
      <c r="AX105" s="271"/>
      <c r="AY105" s="293"/>
      <c r="AZ105" s="229"/>
      <c r="BA105" s="229"/>
      <c r="BB105" s="296"/>
    </row>
    <row r="106" spans="2:62" ht="28.15" customHeight="1" x14ac:dyDescent="0.2">
      <c r="B106" s="30"/>
      <c r="C106" s="242">
        <v>2</v>
      </c>
      <c r="D106" s="44"/>
      <c r="E106" s="113"/>
      <c r="F106" s="113"/>
      <c r="G106" s="112"/>
      <c r="H106" s="223"/>
      <c r="I106" s="246">
        <v>64</v>
      </c>
      <c r="J106" s="246">
        <v>22</v>
      </c>
      <c r="K106" s="246">
        <v>5</v>
      </c>
      <c r="L106" s="41" t="s">
        <v>133</v>
      </c>
      <c r="M106" s="40" t="s">
        <v>186</v>
      </c>
      <c r="N106" s="41" t="s">
        <v>131</v>
      </c>
      <c r="O106" s="40" t="s">
        <v>858</v>
      </c>
      <c r="P106" s="41" t="s">
        <v>130</v>
      </c>
      <c r="Q106" s="40" t="s">
        <v>430</v>
      </c>
      <c r="R106" s="41" t="s">
        <v>129</v>
      </c>
      <c r="S106" s="40" t="s">
        <v>175</v>
      </c>
      <c r="T106" s="41" t="s">
        <v>128</v>
      </c>
      <c r="U106" s="40" t="s">
        <v>121</v>
      </c>
      <c r="V106" s="41" t="s">
        <v>127</v>
      </c>
      <c r="W106" s="40"/>
      <c r="X106" s="41" t="s">
        <v>126</v>
      </c>
      <c r="Y106" s="40"/>
      <c r="Z106" s="41" t="s">
        <v>125</v>
      </c>
      <c r="AA106" s="40"/>
      <c r="AB106" s="39"/>
      <c r="AC106" s="40"/>
      <c r="AD106" s="39" t="s">
        <v>132</v>
      </c>
      <c r="AE106" s="38"/>
      <c r="AF106" s="250"/>
      <c r="AG106" s="250" t="s">
        <v>622</v>
      </c>
      <c r="AH106" s="37"/>
      <c r="AI106" s="11"/>
      <c r="AJ106" s="233">
        <f>SUMPRODUCT(LEN($M106:$U109)-LEN(SUBSTITUTE($M106:$U109,"A", "")))</f>
        <v>31</v>
      </c>
      <c r="AK106" s="239">
        <f>SUMPRODUCT(LEN($AD106:$AD109)-LEN(SUBSTITUTE($AD106:$AD109,"A", "")))</f>
        <v>2</v>
      </c>
      <c r="AL106" s="230">
        <f>SUMPRODUCT(LEN($AC106:$AC109)-LEN(SUBSTITUTE($AC106:$AC109,"A", "")))</f>
        <v>0</v>
      </c>
      <c r="AM106" s="233">
        <f>SUMPRODUCT(LEN($M106:$U109)-LEN(SUBSTITUTE($M106:$U109,"S", "")))</f>
        <v>16</v>
      </c>
      <c r="AN106" s="239">
        <f>SUMPRODUCT(LEN($AD106:$AD109)-LEN(SUBSTITUTE($AD106:$AD109,"S", "")))</f>
        <v>0</v>
      </c>
      <c r="AO106" s="230">
        <f>SUMPRODUCT(LEN($AC106:$AC109)-LEN(SUBSTITUTE($AC106:$AC109,"S", "")))</f>
        <v>0</v>
      </c>
      <c r="AP106" s="233">
        <f>SUMPRODUCT(LEN($M106:$U109)-LEN(SUBSTITUTE($M106:$U109,"F", "")))</f>
        <v>0</v>
      </c>
      <c r="AQ106" s="239">
        <f>SUMPRODUCT(LEN($AD106:$AD109)-LEN(SUBSTITUTE($AD106:$AD109,"F", "")))</f>
        <v>0</v>
      </c>
      <c r="AR106" s="230">
        <f>SUMPRODUCT(LEN($AC106:$AC109)-LEN(SUBSTITUTE($AC106:$AC109,"F", "")))</f>
        <v>0</v>
      </c>
      <c r="AS106" s="233">
        <f>SUMPRODUCT(LEN($M106:$U109)-LEN(SUBSTITUTE($M106:$U109,"G", "")))</f>
        <v>9</v>
      </c>
      <c r="AT106" s="239">
        <f>SUMPRODUCT(LEN($AD106:$AD109)-LEN(SUBSTITUTE($AD106:$AD109,"G", "")))</f>
        <v>0</v>
      </c>
      <c r="AU106" s="230">
        <f>SUMPRODUCT(LEN($AC106:$AC109)-LEN(SUBSTITUTE($AC106:$AC109,"G", "")))</f>
        <v>0</v>
      </c>
      <c r="AV106" s="233">
        <f>SUMPRODUCT(LEN($L106:$U109)-LEN(SUBSTITUTE($L106:$U109,"M", "")))</f>
        <v>0</v>
      </c>
      <c r="AW106" s="236">
        <f>SUMPRODUCT(LEN($AD106:$AD109)-LEN(SUBSTITUTE($AD106:$AD109,"M", "")))</f>
        <v>0</v>
      </c>
      <c r="AX106" s="269">
        <f>SUMPRODUCT(LEN($AC106:$AC109)-LEN(SUBSTITUTE($AC106:$AC109,"M", "")))</f>
        <v>0</v>
      </c>
      <c r="AY106" s="291">
        <f>SUMPRODUCT(LEN($AE106:$AE109)-LEN(SUBSTITUTE($AE106:$AE109,"S", "")))</f>
        <v>0</v>
      </c>
      <c r="AZ106" s="227">
        <f>SUMPRODUCT(LEN($AE106:$AE109)-LEN(SUBSTITUTE($AE106:$AE109,"F", "")))</f>
        <v>0</v>
      </c>
      <c r="BA106" s="227">
        <f>SUMPRODUCT(LEN($AE106:$AE109)-LEN(SUBSTITUTE($AE106:$AE109,"G", "")))</f>
        <v>0</v>
      </c>
      <c r="BB106" s="294">
        <f>SUMPRODUCT(LEN($AE106:$AE109)-LEN(SUBSTITUTE($AE106:$AE109,"M", "")))</f>
        <v>0</v>
      </c>
    </row>
    <row r="107" spans="2:62" ht="28.15" customHeight="1" thickBot="1" x14ac:dyDescent="0.25">
      <c r="B107" s="30"/>
      <c r="C107" s="243"/>
      <c r="D107" s="36"/>
      <c r="E107" s="111"/>
      <c r="F107" s="111"/>
      <c r="G107" s="110"/>
      <c r="H107" s="224"/>
      <c r="I107" s="247"/>
      <c r="J107" s="247"/>
      <c r="K107" s="247"/>
      <c r="L107" s="33" t="s">
        <v>123</v>
      </c>
      <c r="M107" s="32" t="s">
        <v>857</v>
      </c>
      <c r="N107" s="33" t="s">
        <v>122</v>
      </c>
      <c r="O107" s="32" t="s">
        <v>186</v>
      </c>
      <c r="P107" s="33" t="s">
        <v>120</v>
      </c>
      <c r="Q107" s="32" t="s">
        <v>389</v>
      </c>
      <c r="R107" s="33" t="s">
        <v>119</v>
      </c>
      <c r="S107" s="32" t="s">
        <v>132</v>
      </c>
      <c r="T107" s="33" t="s">
        <v>118</v>
      </c>
      <c r="U107" s="32"/>
      <c r="V107" s="33" t="s">
        <v>117</v>
      </c>
      <c r="W107" s="32"/>
      <c r="X107" s="33" t="s">
        <v>116</v>
      </c>
      <c r="Y107" s="32"/>
      <c r="Z107" s="33" t="s">
        <v>115</v>
      </c>
      <c r="AA107" s="32"/>
      <c r="AB107" s="31"/>
      <c r="AC107" s="32"/>
      <c r="AD107" s="31"/>
      <c r="AE107" s="23"/>
      <c r="AF107" s="251"/>
      <c r="AG107" s="251"/>
      <c r="AH107" s="22"/>
      <c r="AI107" s="11"/>
      <c r="AJ107" s="265"/>
      <c r="AK107" s="267"/>
      <c r="AL107" s="263"/>
      <c r="AM107" s="265"/>
      <c r="AN107" s="267"/>
      <c r="AO107" s="263"/>
      <c r="AP107" s="265"/>
      <c r="AQ107" s="267"/>
      <c r="AR107" s="263"/>
      <c r="AS107" s="265"/>
      <c r="AT107" s="267"/>
      <c r="AU107" s="263"/>
      <c r="AV107" s="265"/>
      <c r="AW107" s="275"/>
      <c r="AX107" s="270"/>
      <c r="AY107" s="292"/>
      <c r="AZ107" s="228"/>
      <c r="BA107" s="228"/>
      <c r="BB107" s="295"/>
    </row>
    <row r="108" spans="2:62" ht="28.15" customHeight="1" x14ac:dyDescent="0.2">
      <c r="B108" s="30"/>
      <c r="C108" s="244"/>
      <c r="D108" s="29"/>
      <c r="E108" s="109"/>
      <c r="F108" s="109"/>
      <c r="G108" s="108"/>
      <c r="H108" s="225"/>
      <c r="I108" s="248"/>
      <c r="J108" s="248"/>
      <c r="K108" s="248"/>
      <c r="L108" s="26" t="s">
        <v>114</v>
      </c>
      <c r="M108" s="25" t="s">
        <v>725</v>
      </c>
      <c r="N108" s="26" t="s">
        <v>112</v>
      </c>
      <c r="O108" s="25" t="s">
        <v>418</v>
      </c>
      <c r="P108" s="26" t="s">
        <v>111</v>
      </c>
      <c r="Q108" s="25" t="s">
        <v>217</v>
      </c>
      <c r="R108" s="26" t="s">
        <v>110</v>
      </c>
      <c r="S108" s="25" t="s">
        <v>113</v>
      </c>
      <c r="T108" s="26" t="s">
        <v>109</v>
      </c>
      <c r="U108" s="25"/>
      <c r="V108" s="26" t="s">
        <v>108</v>
      </c>
      <c r="W108" s="25"/>
      <c r="X108" s="26" t="s">
        <v>107</v>
      </c>
      <c r="Y108" s="25"/>
      <c r="Z108" s="26" t="s">
        <v>106</v>
      </c>
      <c r="AA108" s="25"/>
      <c r="AB108" s="24"/>
      <c r="AC108" s="25"/>
      <c r="AD108" s="24"/>
      <c r="AE108" s="23"/>
      <c r="AF108" s="251"/>
      <c r="AG108" s="251"/>
      <c r="AH108" s="22"/>
      <c r="AI108" s="11"/>
      <c r="AJ108" s="265"/>
      <c r="AK108" s="267"/>
      <c r="AL108" s="263"/>
      <c r="AM108" s="265"/>
      <c r="AN108" s="267"/>
      <c r="AO108" s="263"/>
      <c r="AP108" s="265"/>
      <c r="AQ108" s="267"/>
      <c r="AR108" s="263"/>
      <c r="AS108" s="265"/>
      <c r="AT108" s="267"/>
      <c r="AU108" s="263"/>
      <c r="AV108" s="265"/>
      <c r="AW108" s="275"/>
      <c r="AX108" s="270"/>
      <c r="AY108" s="292"/>
      <c r="AZ108" s="228"/>
      <c r="BA108" s="228"/>
      <c r="BB108" s="295"/>
    </row>
    <row r="109" spans="2:62" ht="28.15" customHeight="1" thickBot="1" x14ac:dyDescent="0.25">
      <c r="B109" s="30"/>
      <c r="C109" s="253"/>
      <c r="D109" s="51"/>
      <c r="E109" s="115"/>
      <c r="F109" s="115"/>
      <c r="G109" s="114"/>
      <c r="H109" s="226"/>
      <c r="I109" s="254"/>
      <c r="J109" s="254"/>
      <c r="K109" s="254"/>
      <c r="L109" s="48" t="s">
        <v>105</v>
      </c>
      <c r="M109" s="47" t="s">
        <v>444</v>
      </c>
      <c r="N109" s="48" t="s">
        <v>103</v>
      </c>
      <c r="O109" s="47" t="s">
        <v>434</v>
      </c>
      <c r="P109" s="48" t="s">
        <v>102</v>
      </c>
      <c r="Q109" s="47" t="s">
        <v>217</v>
      </c>
      <c r="R109" s="48" t="s">
        <v>101</v>
      </c>
      <c r="S109" s="47" t="s">
        <v>121</v>
      </c>
      <c r="T109" s="48">
        <v>20</v>
      </c>
      <c r="U109" s="47"/>
      <c r="V109" s="48" t="s">
        <v>100</v>
      </c>
      <c r="W109" s="47"/>
      <c r="X109" s="48" t="s">
        <v>99</v>
      </c>
      <c r="Y109" s="47"/>
      <c r="Z109" s="48" t="s">
        <v>98</v>
      </c>
      <c r="AA109" s="47"/>
      <c r="AB109" s="16"/>
      <c r="AC109" s="47"/>
      <c r="AD109" s="16"/>
      <c r="AE109" s="46"/>
      <c r="AF109" s="255"/>
      <c r="AG109" s="255"/>
      <c r="AH109" s="45"/>
      <c r="AI109" s="11"/>
      <c r="AJ109" s="266"/>
      <c r="AK109" s="268"/>
      <c r="AL109" s="264"/>
      <c r="AM109" s="266"/>
      <c r="AN109" s="268"/>
      <c r="AO109" s="264"/>
      <c r="AP109" s="266"/>
      <c r="AQ109" s="268"/>
      <c r="AR109" s="264"/>
      <c r="AS109" s="266"/>
      <c r="AT109" s="268"/>
      <c r="AU109" s="264"/>
      <c r="AV109" s="266"/>
      <c r="AW109" s="276"/>
      <c r="AX109" s="271"/>
      <c r="AY109" s="293"/>
      <c r="AZ109" s="229"/>
      <c r="BA109" s="229"/>
      <c r="BB109" s="296"/>
    </row>
    <row r="110" spans="2:62" ht="28.15" customHeight="1" x14ac:dyDescent="0.2">
      <c r="B110" s="30"/>
      <c r="C110" s="242">
        <v>3</v>
      </c>
      <c r="D110" s="44"/>
      <c r="E110" s="113"/>
      <c r="F110" s="113"/>
      <c r="G110" s="112"/>
      <c r="H110" s="223"/>
      <c r="I110" s="246">
        <v>61</v>
      </c>
      <c r="J110" s="246">
        <v>23</v>
      </c>
      <c r="K110" s="246">
        <v>6</v>
      </c>
      <c r="L110" s="41" t="s">
        <v>133</v>
      </c>
      <c r="M110" s="40" t="s">
        <v>382</v>
      </c>
      <c r="N110" s="41" t="s">
        <v>131</v>
      </c>
      <c r="O110" s="40" t="s">
        <v>749</v>
      </c>
      <c r="P110" s="41" t="s">
        <v>130</v>
      </c>
      <c r="Q110" s="40" t="s">
        <v>430</v>
      </c>
      <c r="R110" s="41" t="s">
        <v>129</v>
      </c>
      <c r="S110" s="40" t="s">
        <v>113</v>
      </c>
      <c r="T110" s="41" t="s">
        <v>128</v>
      </c>
      <c r="U110" s="40" t="s">
        <v>121</v>
      </c>
      <c r="V110" s="41" t="s">
        <v>127</v>
      </c>
      <c r="W110" s="40"/>
      <c r="X110" s="41" t="s">
        <v>126</v>
      </c>
      <c r="Y110" s="40"/>
      <c r="Z110" s="41" t="s">
        <v>125</v>
      </c>
      <c r="AA110" s="40"/>
      <c r="AB110" s="39"/>
      <c r="AC110" s="40"/>
      <c r="AD110" s="39" t="s">
        <v>121</v>
      </c>
      <c r="AE110" s="38" t="s">
        <v>462</v>
      </c>
      <c r="AF110" s="250"/>
      <c r="AG110" s="250" t="s">
        <v>609</v>
      </c>
      <c r="AH110" s="37"/>
      <c r="AI110" s="11"/>
      <c r="AJ110" s="233">
        <f>SUMPRODUCT(LEN($M110:$U113)-LEN(SUBSTITUTE($M110:$U113,"A", "")))</f>
        <v>29</v>
      </c>
      <c r="AK110" s="239">
        <f>SUMPRODUCT(LEN($AD110:$AD113)-LEN(SUBSTITUTE($AD110:$AD113,"A", "")))</f>
        <v>0</v>
      </c>
      <c r="AL110" s="230">
        <f>SUMPRODUCT(LEN($AC110:$AC113)-LEN(SUBSTITUTE($AC110:$AC113,"A", "")))</f>
        <v>0</v>
      </c>
      <c r="AM110" s="233">
        <f>SUMPRODUCT(LEN($M110:$U113)-LEN(SUBSTITUTE($M110:$U113,"S", "")))</f>
        <v>14</v>
      </c>
      <c r="AN110" s="239">
        <f>SUMPRODUCT(LEN($AD110:$AD113)-LEN(SUBSTITUTE($AD110:$AD113,"S", "")))</f>
        <v>1</v>
      </c>
      <c r="AO110" s="230">
        <f>SUMPRODUCT(LEN($AC110:$AC113)-LEN(SUBSTITUTE($AC110:$AC113,"S", "")))</f>
        <v>0</v>
      </c>
      <c r="AP110" s="233">
        <f>SUMPRODUCT(LEN($M110:$U113)-LEN(SUBSTITUTE($M110:$U113,"F", "")))</f>
        <v>0</v>
      </c>
      <c r="AQ110" s="239">
        <f>SUMPRODUCT(LEN($AD110:$AD113)-LEN(SUBSTITUTE($AD110:$AD113,"F", "")))</f>
        <v>0</v>
      </c>
      <c r="AR110" s="230">
        <f>SUMPRODUCT(LEN($AC110:$AC113)-LEN(SUBSTITUTE($AC110:$AC113,"F", "")))</f>
        <v>0</v>
      </c>
      <c r="AS110" s="233">
        <f>SUMPRODUCT(LEN($M110:$U113)-LEN(SUBSTITUTE($M110:$U113,"G", "")))</f>
        <v>6</v>
      </c>
      <c r="AT110" s="239">
        <f>SUMPRODUCT(LEN($AD110:$AD113)-LEN(SUBSTITUTE($AD110:$AD113,"G", "")))</f>
        <v>0</v>
      </c>
      <c r="AU110" s="230">
        <f>SUMPRODUCT(LEN($AC110:$AC113)-LEN(SUBSTITUTE($AC110:$AC113,"G", "")))</f>
        <v>0</v>
      </c>
      <c r="AV110" s="233">
        <f>SUMPRODUCT(LEN($L110:$U113)-LEN(SUBSTITUTE($L110:$U113,"M", "")))</f>
        <v>0</v>
      </c>
      <c r="AW110" s="236">
        <f>SUMPRODUCT(LEN($AD110:$AD113)-LEN(SUBSTITUTE($AD110:$AD113,"M", "")))</f>
        <v>0</v>
      </c>
      <c r="AX110" s="269">
        <f>SUMPRODUCT(LEN($AC110:$AC113)-LEN(SUBSTITUTE($AC110:$AC113,"M", "")))</f>
        <v>0</v>
      </c>
      <c r="AY110" s="291">
        <f>SUMPRODUCT(LEN($AE110:$AE113)-LEN(SUBSTITUTE($AE110:$AE113,"S", "")))</f>
        <v>2</v>
      </c>
      <c r="AZ110" s="227">
        <f>SUMPRODUCT(LEN($AE110:$AE113)-LEN(SUBSTITUTE($AE110:$AE113,"F", "")))</f>
        <v>0</v>
      </c>
      <c r="BA110" s="227">
        <f>SUMPRODUCT(LEN($AE110:$AE113)-LEN(SUBSTITUTE($AE110:$AE113,"G", "")))</f>
        <v>4</v>
      </c>
      <c r="BB110" s="294">
        <f>SUMPRODUCT(LEN($AE110:$AE113)-LEN(SUBSTITUTE($AE110:$AE113,"M", "")))</f>
        <v>0</v>
      </c>
    </row>
    <row r="111" spans="2:62" ht="28.15" customHeight="1" thickBot="1" x14ac:dyDescent="0.25">
      <c r="B111" s="30"/>
      <c r="C111" s="243"/>
      <c r="D111" s="36"/>
      <c r="E111" s="111"/>
      <c r="F111" s="111"/>
      <c r="G111" s="110"/>
      <c r="H111" s="224"/>
      <c r="I111" s="247"/>
      <c r="J111" s="247"/>
      <c r="K111" s="247"/>
      <c r="L111" s="33" t="s">
        <v>123</v>
      </c>
      <c r="M111" s="32" t="s">
        <v>484</v>
      </c>
      <c r="N111" s="33" t="s">
        <v>122</v>
      </c>
      <c r="O111" s="32" t="s">
        <v>377</v>
      </c>
      <c r="P111" s="33" t="s">
        <v>120</v>
      </c>
      <c r="Q111" s="32" t="s">
        <v>217</v>
      </c>
      <c r="R111" s="33" t="s">
        <v>119</v>
      </c>
      <c r="S111" s="32" t="s">
        <v>175</v>
      </c>
      <c r="T111" s="33" t="s">
        <v>118</v>
      </c>
      <c r="U111" s="32"/>
      <c r="V111" s="33" t="s">
        <v>117</v>
      </c>
      <c r="W111" s="32"/>
      <c r="X111" s="33" t="s">
        <v>116</v>
      </c>
      <c r="Y111" s="32"/>
      <c r="Z111" s="33" t="s">
        <v>115</v>
      </c>
      <c r="AA111" s="32"/>
      <c r="AB111" s="31"/>
      <c r="AC111" s="32"/>
      <c r="AD111" s="31"/>
      <c r="AE111" s="23" t="s">
        <v>424</v>
      </c>
      <c r="AF111" s="251"/>
      <c r="AG111" s="251"/>
      <c r="AH111" s="22"/>
      <c r="AI111" s="11"/>
      <c r="AJ111" s="265"/>
      <c r="AK111" s="267"/>
      <c r="AL111" s="263"/>
      <c r="AM111" s="265"/>
      <c r="AN111" s="267"/>
      <c r="AO111" s="263"/>
      <c r="AP111" s="265"/>
      <c r="AQ111" s="267"/>
      <c r="AR111" s="263"/>
      <c r="AS111" s="265"/>
      <c r="AT111" s="267"/>
      <c r="AU111" s="263"/>
      <c r="AV111" s="265"/>
      <c r="AW111" s="275"/>
      <c r="AX111" s="270"/>
      <c r="AY111" s="292"/>
      <c r="AZ111" s="228"/>
      <c r="BA111" s="228"/>
      <c r="BB111" s="295"/>
    </row>
    <row r="112" spans="2:62" ht="28.15" customHeight="1" x14ac:dyDescent="0.2">
      <c r="B112" s="30"/>
      <c r="C112" s="244"/>
      <c r="D112" s="29"/>
      <c r="E112" s="109"/>
      <c r="F112" s="109"/>
      <c r="G112" s="108"/>
      <c r="H112" s="225"/>
      <c r="I112" s="248"/>
      <c r="J112" s="248"/>
      <c r="K112" s="248"/>
      <c r="L112" s="26" t="s">
        <v>114</v>
      </c>
      <c r="M112" s="25" t="s">
        <v>484</v>
      </c>
      <c r="N112" s="26" t="s">
        <v>112</v>
      </c>
      <c r="O112" s="25" t="s">
        <v>420</v>
      </c>
      <c r="P112" s="26" t="s">
        <v>111</v>
      </c>
      <c r="Q112" s="25" t="s">
        <v>217</v>
      </c>
      <c r="R112" s="26" t="s">
        <v>110</v>
      </c>
      <c r="S112" s="25" t="s">
        <v>121</v>
      </c>
      <c r="T112" s="26" t="s">
        <v>109</v>
      </c>
      <c r="U112" s="25"/>
      <c r="V112" s="26" t="s">
        <v>108</v>
      </c>
      <c r="W112" s="25"/>
      <c r="X112" s="26" t="s">
        <v>107</v>
      </c>
      <c r="Y112" s="25"/>
      <c r="Z112" s="26" t="s">
        <v>106</v>
      </c>
      <c r="AA112" s="25"/>
      <c r="AB112" s="24"/>
      <c r="AC112" s="25"/>
      <c r="AD112" s="24"/>
      <c r="AE112" s="23"/>
      <c r="AF112" s="251"/>
      <c r="AG112" s="251"/>
      <c r="AH112" s="22"/>
      <c r="AI112" s="11"/>
      <c r="AJ112" s="265"/>
      <c r="AK112" s="267"/>
      <c r="AL112" s="263"/>
      <c r="AM112" s="265"/>
      <c r="AN112" s="267"/>
      <c r="AO112" s="263"/>
      <c r="AP112" s="265"/>
      <c r="AQ112" s="267"/>
      <c r="AR112" s="263"/>
      <c r="AS112" s="265"/>
      <c r="AT112" s="267"/>
      <c r="AU112" s="263"/>
      <c r="AV112" s="265"/>
      <c r="AW112" s="275"/>
      <c r="AX112" s="270"/>
      <c r="AY112" s="292"/>
      <c r="AZ112" s="228"/>
      <c r="BA112" s="228"/>
      <c r="BB112" s="295"/>
    </row>
    <row r="113" spans="2:62" ht="28.15" customHeight="1" thickBot="1" x14ac:dyDescent="0.25">
      <c r="B113" s="21"/>
      <c r="C113" s="245"/>
      <c r="D113" s="20"/>
      <c r="E113" s="117"/>
      <c r="F113" s="117"/>
      <c r="G113" s="116"/>
      <c r="H113" s="226"/>
      <c r="I113" s="249"/>
      <c r="J113" s="249"/>
      <c r="K113" s="249"/>
      <c r="L113" s="17" t="s">
        <v>105</v>
      </c>
      <c r="M113" s="15" t="s">
        <v>186</v>
      </c>
      <c r="N113" s="17" t="s">
        <v>103</v>
      </c>
      <c r="O113" s="15" t="s">
        <v>389</v>
      </c>
      <c r="P113" s="17" t="s">
        <v>102</v>
      </c>
      <c r="Q113" s="15" t="s">
        <v>175</v>
      </c>
      <c r="R113" s="17" t="s">
        <v>101</v>
      </c>
      <c r="S113" s="15" t="s">
        <v>121</v>
      </c>
      <c r="T113" s="17">
        <v>20</v>
      </c>
      <c r="U113" s="15"/>
      <c r="V113" s="17" t="s">
        <v>100</v>
      </c>
      <c r="W113" s="15"/>
      <c r="X113" s="17" t="s">
        <v>99</v>
      </c>
      <c r="Y113" s="15"/>
      <c r="Z113" s="17" t="s">
        <v>98</v>
      </c>
      <c r="AA113" s="15"/>
      <c r="AB113" s="16"/>
      <c r="AC113" s="15"/>
      <c r="AD113" s="14"/>
      <c r="AE113" s="13"/>
      <c r="AF113" s="252"/>
      <c r="AG113" s="252"/>
      <c r="AH113" s="12"/>
      <c r="AI113" s="11"/>
      <c r="AJ113" s="266"/>
      <c r="AK113" s="268"/>
      <c r="AL113" s="264"/>
      <c r="AM113" s="266"/>
      <c r="AN113" s="268"/>
      <c r="AO113" s="264"/>
      <c r="AP113" s="266"/>
      <c r="AQ113" s="268"/>
      <c r="AR113" s="264"/>
      <c r="AS113" s="266"/>
      <c r="AT113" s="268"/>
      <c r="AU113" s="264"/>
      <c r="AV113" s="266"/>
      <c r="AW113" s="276"/>
      <c r="AX113" s="271"/>
      <c r="AY113" s="293"/>
      <c r="AZ113" s="229"/>
      <c r="BA113" s="229"/>
      <c r="BB113" s="296"/>
    </row>
    <row r="114" spans="2:62" ht="85.9" customHeight="1" thickTop="1" thickBot="1" x14ac:dyDescent="0.35">
      <c r="B114" s="105" t="s">
        <v>174</v>
      </c>
      <c r="C114" s="95" t="s">
        <v>173</v>
      </c>
      <c r="D114" s="100" t="s">
        <v>172</v>
      </c>
      <c r="E114" s="104" t="s">
        <v>171</v>
      </c>
      <c r="F114" s="103"/>
      <c r="G114" s="102"/>
      <c r="H114" s="101" t="s">
        <v>170</v>
      </c>
      <c r="I114" s="100" t="s">
        <v>96</v>
      </c>
      <c r="J114" s="100" t="s">
        <v>169</v>
      </c>
      <c r="K114" s="100" t="s">
        <v>97</v>
      </c>
      <c r="L114" s="256" t="s">
        <v>168</v>
      </c>
      <c r="M114" s="262"/>
      <c r="N114" s="256" t="s">
        <v>167</v>
      </c>
      <c r="O114" s="262"/>
      <c r="P114" s="256" t="s">
        <v>167</v>
      </c>
      <c r="Q114" s="257"/>
      <c r="R114" s="256" t="s">
        <v>167</v>
      </c>
      <c r="S114" s="257"/>
      <c r="T114" s="256" t="s">
        <v>167</v>
      </c>
      <c r="U114" s="257"/>
      <c r="V114" s="256" t="s">
        <v>167</v>
      </c>
      <c r="W114" s="257"/>
      <c r="X114" s="256" t="s">
        <v>167</v>
      </c>
      <c r="Y114" s="257"/>
      <c r="Z114" s="256" t="s">
        <v>167</v>
      </c>
      <c r="AA114" s="257"/>
      <c r="AB114" s="261" t="s">
        <v>166</v>
      </c>
      <c r="AC114" s="257"/>
      <c r="AD114" s="101" t="s">
        <v>165</v>
      </c>
      <c r="AE114" s="101" t="s">
        <v>164</v>
      </c>
      <c r="AF114" s="100" t="s">
        <v>163</v>
      </c>
      <c r="AG114" s="100" t="s">
        <v>162</v>
      </c>
      <c r="AH114" s="99" t="s">
        <v>161</v>
      </c>
      <c r="AI114" s="98"/>
      <c r="AJ114" s="96" t="s">
        <v>160</v>
      </c>
      <c r="AK114" s="95" t="s">
        <v>159</v>
      </c>
      <c r="AL114" s="94" t="s">
        <v>158</v>
      </c>
      <c r="AM114" s="96" t="s">
        <v>157</v>
      </c>
      <c r="AN114" s="95" t="s">
        <v>156</v>
      </c>
      <c r="AO114" s="94" t="s">
        <v>155</v>
      </c>
      <c r="AP114" s="96" t="s">
        <v>154</v>
      </c>
      <c r="AQ114" s="95" t="s">
        <v>153</v>
      </c>
      <c r="AR114" s="97" t="s">
        <v>152</v>
      </c>
      <c r="AS114" s="96" t="s">
        <v>151</v>
      </c>
      <c r="AT114" s="95" t="s">
        <v>150</v>
      </c>
      <c r="AU114" s="94" t="s">
        <v>149</v>
      </c>
      <c r="AV114" s="96" t="s">
        <v>148</v>
      </c>
      <c r="AW114" s="95" t="s">
        <v>147</v>
      </c>
      <c r="AX114" s="94" t="s">
        <v>146</v>
      </c>
      <c r="AY114" s="93" t="s">
        <v>145</v>
      </c>
      <c r="AZ114" s="92" t="s">
        <v>144</v>
      </c>
      <c r="BA114" s="92" t="s">
        <v>143</v>
      </c>
      <c r="BB114" s="91" t="s">
        <v>142</v>
      </c>
    </row>
    <row r="115" spans="2:62" ht="48" thickBot="1" x14ac:dyDescent="0.3">
      <c r="B115" s="90" t="s">
        <v>248</v>
      </c>
      <c r="C115" s="89"/>
      <c r="D115" s="88">
        <v>195</v>
      </c>
      <c r="E115" s="258"/>
      <c r="F115" s="259"/>
      <c r="G115" s="260"/>
      <c r="H115" s="87" t="s">
        <v>140</v>
      </c>
      <c r="I115" s="86"/>
      <c r="J115" s="86"/>
      <c r="K115" s="85"/>
      <c r="L115" s="84"/>
      <c r="M115" s="81"/>
      <c r="N115" s="84"/>
      <c r="O115" s="81"/>
      <c r="P115" s="84"/>
      <c r="Q115" s="81"/>
      <c r="R115" s="84"/>
      <c r="S115" s="81"/>
      <c r="T115" s="84"/>
      <c r="U115" s="81"/>
      <c r="V115" s="84"/>
      <c r="W115" s="81"/>
      <c r="X115" s="84"/>
      <c r="Y115" s="81"/>
      <c r="Z115" s="84"/>
      <c r="AA115" s="83"/>
      <c r="AB115" s="82" t="s">
        <v>139</v>
      </c>
      <c r="AC115" s="81"/>
      <c r="AD115" s="81"/>
      <c r="AE115" s="81"/>
      <c r="AF115" s="80"/>
      <c r="AG115" s="80"/>
      <c r="AH115" s="60"/>
      <c r="AI115" s="79" t="s">
        <v>138</v>
      </c>
      <c r="AJ115" s="78">
        <f t="shared" ref="AJ115:BB115" si="14">SUM(AJ117:AJ128)</f>
        <v>84</v>
      </c>
      <c r="AK115" s="77">
        <f t="shared" si="14"/>
        <v>12</v>
      </c>
      <c r="AL115" s="76">
        <f t="shared" si="14"/>
        <v>0</v>
      </c>
      <c r="AM115" s="78">
        <f t="shared" si="14"/>
        <v>30</v>
      </c>
      <c r="AN115" s="77">
        <f t="shared" si="14"/>
        <v>13</v>
      </c>
      <c r="AO115" s="76">
        <f t="shared" si="14"/>
        <v>0</v>
      </c>
      <c r="AP115" s="78">
        <f t="shared" si="14"/>
        <v>4</v>
      </c>
      <c r="AQ115" s="77">
        <f t="shared" si="14"/>
        <v>2</v>
      </c>
      <c r="AR115" s="76">
        <f t="shared" si="14"/>
        <v>0</v>
      </c>
      <c r="AS115" s="78">
        <f t="shared" si="14"/>
        <v>11</v>
      </c>
      <c r="AT115" s="77">
        <f t="shared" si="14"/>
        <v>2</v>
      </c>
      <c r="AU115" s="76">
        <f t="shared" si="14"/>
        <v>0</v>
      </c>
      <c r="AV115" s="78">
        <f t="shared" si="14"/>
        <v>0</v>
      </c>
      <c r="AW115" s="77">
        <f t="shared" si="14"/>
        <v>0</v>
      </c>
      <c r="AX115" s="76">
        <f t="shared" si="14"/>
        <v>0</v>
      </c>
      <c r="AY115" s="75">
        <f t="shared" si="14"/>
        <v>0</v>
      </c>
      <c r="AZ115" s="74">
        <f t="shared" si="14"/>
        <v>0</v>
      </c>
      <c r="BA115" s="74">
        <f t="shared" si="14"/>
        <v>1</v>
      </c>
      <c r="BB115" s="73">
        <f t="shared" si="14"/>
        <v>0</v>
      </c>
      <c r="BC115" s="72" t="s">
        <v>137</v>
      </c>
      <c r="BF115" s="5">
        <f>SUM(AJ115:AL115)/$BG$5</f>
        <v>32</v>
      </c>
      <c r="BG115" s="5">
        <f>SUM(AM115:AO115,AY115)/$BG$5</f>
        <v>14.333333333333334</v>
      </c>
      <c r="BH115" s="5">
        <f>SUM(AP115:AR115,AZ115)/$BG$5</f>
        <v>2</v>
      </c>
      <c r="BI115" s="5">
        <f>SUM(AS115:AU115,BA115)/$BG$5</f>
        <v>4.666666666666667</v>
      </c>
      <c r="BJ115" s="5">
        <f>SUM(AV115:AX115,BB115)/$BG$5</f>
        <v>0</v>
      </c>
    </row>
    <row r="116" spans="2:62" ht="37.5" thickBot="1" x14ac:dyDescent="0.3">
      <c r="B116" s="71"/>
      <c r="C116" s="70"/>
      <c r="D116" s="69"/>
      <c r="E116" s="68"/>
      <c r="F116" s="68"/>
      <c r="G116" s="67"/>
      <c r="H116" s="66"/>
      <c r="I116" s="64"/>
      <c r="J116" s="64"/>
      <c r="K116" s="65"/>
      <c r="L116" s="64"/>
      <c r="M116" s="62"/>
      <c r="N116" s="64"/>
      <c r="O116" s="62"/>
      <c r="P116" s="64"/>
      <c r="Q116" s="62"/>
      <c r="R116" s="64"/>
      <c r="S116" s="62"/>
      <c r="T116" s="64"/>
      <c r="U116" s="62"/>
      <c r="V116" s="64"/>
      <c r="W116" s="62"/>
      <c r="X116" s="64"/>
      <c r="Y116" s="62"/>
      <c r="Z116" s="64"/>
      <c r="AA116" s="62"/>
      <c r="AB116" s="63"/>
      <c r="AC116" s="62"/>
      <c r="AD116" s="62"/>
      <c r="AE116" s="62"/>
      <c r="AF116" s="61"/>
      <c r="AG116" s="61"/>
      <c r="AH116" s="60"/>
      <c r="AI116" s="59" t="s">
        <v>136</v>
      </c>
      <c r="AJ116" s="58">
        <f t="shared" ref="AJ116:BB116" si="15">AJ115/3</f>
        <v>28</v>
      </c>
      <c r="AK116" s="57">
        <f t="shared" si="15"/>
        <v>4</v>
      </c>
      <c r="AL116" s="56">
        <f t="shared" si="15"/>
        <v>0</v>
      </c>
      <c r="AM116" s="58">
        <f t="shared" si="15"/>
        <v>10</v>
      </c>
      <c r="AN116" s="57">
        <f t="shared" si="15"/>
        <v>4.333333333333333</v>
      </c>
      <c r="AO116" s="56">
        <f t="shared" si="15"/>
        <v>0</v>
      </c>
      <c r="AP116" s="58">
        <f t="shared" si="15"/>
        <v>1.3333333333333333</v>
      </c>
      <c r="AQ116" s="57">
        <f t="shared" si="15"/>
        <v>0.66666666666666663</v>
      </c>
      <c r="AR116" s="56">
        <f t="shared" si="15"/>
        <v>0</v>
      </c>
      <c r="AS116" s="58">
        <f t="shared" si="15"/>
        <v>3.6666666666666665</v>
      </c>
      <c r="AT116" s="57">
        <f t="shared" si="15"/>
        <v>0.66666666666666663</v>
      </c>
      <c r="AU116" s="56">
        <f t="shared" si="15"/>
        <v>0</v>
      </c>
      <c r="AV116" s="58">
        <f t="shared" si="15"/>
        <v>0</v>
      </c>
      <c r="AW116" s="57">
        <f t="shared" si="15"/>
        <v>0</v>
      </c>
      <c r="AX116" s="56">
        <f t="shared" si="15"/>
        <v>0</v>
      </c>
      <c r="AY116" s="55">
        <f t="shared" si="15"/>
        <v>0</v>
      </c>
      <c r="AZ116" s="54">
        <f t="shared" si="15"/>
        <v>0</v>
      </c>
      <c r="BA116" s="54">
        <f t="shared" si="15"/>
        <v>0.33333333333333331</v>
      </c>
      <c r="BB116" s="53">
        <f t="shared" si="15"/>
        <v>0</v>
      </c>
      <c r="BC116" s="52" t="s">
        <v>135</v>
      </c>
    </row>
    <row r="117" spans="2:62" ht="28.15" customHeight="1" x14ac:dyDescent="0.2">
      <c r="B117" s="30"/>
      <c r="C117" s="242">
        <v>1</v>
      </c>
      <c r="D117" s="44"/>
      <c r="E117" s="113"/>
      <c r="F117" s="113"/>
      <c r="G117" s="112"/>
      <c r="H117" s="223" t="s">
        <v>183</v>
      </c>
      <c r="I117" s="246">
        <v>55</v>
      </c>
      <c r="J117" s="246">
        <v>21</v>
      </c>
      <c r="K117" s="246">
        <v>7</v>
      </c>
      <c r="L117" s="41" t="s">
        <v>133</v>
      </c>
      <c r="M117" s="40" t="s">
        <v>132</v>
      </c>
      <c r="N117" s="41" t="s">
        <v>131</v>
      </c>
      <c r="O117" s="40" t="s">
        <v>186</v>
      </c>
      <c r="P117" s="41" t="s">
        <v>130</v>
      </c>
      <c r="Q117" s="40" t="s">
        <v>186</v>
      </c>
      <c r="R117" s="41" t="s">
        <v>129</v>
      </c>
      <c r="S117" s="40" t="s">
        <v>121</v>
      </c>
      <c r="T117" s="41" t="s">
        <v>128</v>
      </c>
      <c r="U117" s="40"/>
      <c r="V117" s="41" t="s">
        <v>127</v>
      </c>
      <c r="W117" s="40"/>
      <c r="X117" s="41" t="s">
        <v>126</v>
      </c>
      <c r="Y117" s="40"/>
      <c r="Z117" s="41" t="s">
        <v>125</v>
      </c>
      <c r="AA117" s="40"/>
      <c r="AB117" s="39"/>
      <c r="AC117" s="40"/>
      <c r="AD117" s="39" t="s">
        <v>809</v>
      </c>
      <c r="AE117" s="38" t="s">
        <v>414</v>
      </c>
      <c r="AF117" s="250"/>
      <c r="AG117" s="250" t="s">
        <v>622</v>
      </c>
      <c r="AH117" s="37"/>
      <c r="AI117" s="11"/>
      <c r="AJ117" s="233">
        <f>SUMPRODUCT(LEN($M117:$U120)-LEN(SUBSTITUTE($M117:$U120,"A", "")))</f>
        <v>25</v>
      </c>
      <c r="AK117" s="239">
        <f>SUMPRODUCT(LEN($AD117:$AD120)-LEN(SUBSTITUTE($AD117:$AD120,"A", "")))</f>
        <v>3</v>
      </c>
      <c r="AL117" s="230">
        <f>SUMPRODUCT(LEN($AC117:$AC120)-LEN(SUBSTITUTE($AC117:$AC120,"A", "")))</f>
        <v>0</v>
      </c>
      <c r="AM117" s="233">
        <f>SUMPRODUCT(LEN($M117:$U120)-LEN(SUBSTITUTE($M117:$U120,"S", "")))</f>
        <v>8</v>
      </c>
      <c r="AN117" s="239">
        <f>SUMPRODUCT(LEN($AD117:$AD120)-LEN(SUBSTITUTE($AD117:$AD120,"S", "")))</f>
        <v>1</v>
      </c>
      <c r="AO117" s="230">
        <f>SUMPRODUCT(LEN($AC117:$AC120)-LEN(SUBSTITUTE($AC117:$AC120,"S", "")))</f>
        <v>0</v>
      </c>
      <c r="AP117" s="233">
        <f>SUMPRODUCT(LEN($M117:$U120)-LEN(SUBSTITUTE($M117:$U120,"F", "")))</f>
        <v>1</v>
      </c>
      <c r="AQ117" s="239">
        <f>SUMPRODUCT(LEN($AD117:$AD120)-LEN(SUBSTITUTE($AD117:$AD120,"F", "")))</f>
        <v>1</v>
      </c>
      <c r="AR117" s="230">
        <f>SUMPRODUCT(LEN($AC117:$AC120)-LEN(SUBSTITUTE($AC117:$AC120,"F", "")))</f>
        <v>0</v>
      </c>
      <c r="AS117" s="233">
        <f>SUMPRODUCT(LEN($M117:$U120)-LEN(SUBSTITUTE($M117:$U120,"G", "")))</f>
        <v>1</v>
      </c>
      <c r="AT117" s="239">
        <f>SUMPRODUCT(LEN($AD117:$AD120)-LEN(SUBSTITUTE($AD117:$AD120,"G", "")))</f>
        <v>0</v>
      </c>
      <c r="AU117" s="230">
        <f>SUMPRODUCT(LEN($AC117:$AC120)-LEN(SUBSTITUTE($AC117:$AC120,"G", "")))</f>
        <v>0</v>
      </c>
      <c r="AV117" s="233">
        <f>SUMPRODUCT(LEN($L117:$U120)-LEN(SUBSTITUTE($L117:$U120,"M", "")))</f>
        <v>0</v>
      </c>
      <c r="AW117" s="236">
        <f>SUMPRODUCT(LEN($AD117:$AD120)-LEN(SUBSTITUTE($AD117:$AD120,"M", "")))</f>
        <v>0</v>
      </c>
      <c r="AX117" s="269">
        <f>SUMPRODUCT(LEN($AC117:$AC120)-LEN(SUBSTITUTE($AC117:$AC120,"M", "")))</f>
        <v>0</v>
      </c>
      <c r="AY117" s="291">
        <f>SUMPRODUCT(LEN($AE117:$AE120)-LEN(SUBSTITUTE($AE117:$AE120,"S", "")))</f>
        <v>0</v>
      </c>
      <c r="AZ117" s="227">
        <f>SUMPRODUCT(LEN($AE117:$AE120)-LEN(SUBSTITUTE($AE117:$AE120,"F", "")))</f>
        <v>0</v>
      </c>
      <c r="BA117" s="227">
        <f>SUMPRODUCT(LEN($AE117:$AE120)-LEN(SUBSTITUTE($AE117:$AE120,"G", "")))</f>
        <v>1</v>
      </c>
      <c r="BB117" s="294">
        <f>SUMPRODUCT(LEN($AE117:$AE120)-LEN(SUBSTITUTE($AE117:$AE120,"M", "")))</f>
        <v>0</v>
      </c>
    </row>
    <row r="118" spans="2:62" ht="28.15" customHeight="1" thickBot="1" x14ac:dyDescent="0.25">
      <c r="B118" s="30"/>
      <c r="C118" s="243"/>
      <c r="D118" s="36"/>
      <c r="E118" s="111"/>
      <c r="F118" s="111"/>
      <c r="G118" s="110"/>
      <c r="H118" s="224"/>
      <c r="I118" s="247"/>
      <c r="J118" s="247"/>
      <c r="K118" s="247"/>
      <c r="L118" s="33" t="s">
        <v>123</v>
      </c>
      <c r="M118" s="32" t="s">
        <v>389</v>
      </c>
      <c r="N118" s="33" t="s">
        <v>122</v>
      </c>
      <c r="O118" s="32" t="s">
        <v>856</v>
      </c>
      <c r="P118" s="33" t="s">
        <v>120</v>
      </c>
      <c r="Q118" s="32" t="s">
        <v>175</v>
      </c>
      <c r="R118" s="33" t="s">
        <v>119</v>
      </c>
      <c r="S118" s="32" t="s">
        <v>121</v>
      </c>
      <c r="T118" s="33" t="s">
        <v>118</v>
      </c>
      <c r="U118" s="32"/>
      <c r="V118" s="33" t="s">
        <v>117</v>
      </c>
      <c r="W118" s="32"/>
      <c r="X118" s="33" t="s">
        <v>116</v>
      </c>
      <c r="Y118" s="32"/>
      <c r="Z118" s="33" t="s">
        <v>115</v>
      </c>
      <c r="AA118" s="32"/>
      <c r="AB118" s="31"/>
      <c r="AC118" s="32"/>
      <c r="AD118" s="31"/>
      <c r="AE118" s="23"/>
      <c r="AF118" s="251"/>
      <c r="AG118" s="251"/>
      <c r="AH118" s="22"/>
      <c r="AI118" s="11"/>
      <c r="AJ118" s="265"/>
      <c r="AK118" s="267"/>
      <c r="AL118" s="263"/>
      <c r="AM118" s="265"/>
      <c r="AN118" s="267"/>
      <c r="AO118" s="263"/>
      <c r="AP118" s="265"/>
      <c r="AQ118" s="267"/>
      <c r="AR118" s="263"/>
      <c r="AS118" s="265"/>
      <c r="AT118" s="267"/>
      <c r="AU118" s="263"/>
      <c r="AV118" s="265"/>
      <c r="AW118" s="275"/>
      <c r="AX118" s="270"/>
      <c r="AY118" s="292"/>
      <c r="AZ118" s="228"/>
      <c r="BA118" s="228"/>
      <c r="BB118" s="295"/>
    </row>
    <row r="119" spans="2:62" ht="28.15" customHeight="1" x14ac:dyDescent="0.2">
      <c r="B119" s="30"/>
      <c r="C119" s="244"/>
      <c r="D119" s="29"/>
      <c r="E119" s="109"/>
      <c r="F119" s="109"/>
      <c r="G119" s="108"/>
      <c r="H119" s="225">
        <v>195</v>
      </c>
      <c r="I119" s="248"/>
      <c r="J119" s="248"/>
      <c r="K119" s="248"/>
      <c r="L119" s="26" t="s">
        <v>114</v>
      </c>
      <c r="M119" s="25" t="s">
        <v>417</v>
      </c>
      <c r="N119" s="26" t="s">
        <v>112</v>
      </c>
      <c r="O119" s="25" t="s">
        <v>132</v>
      </c>
      <c r="P119" s="26" t="s">
        <v>111</v>
      </c>
      <c r="Q119" s="25" t="s">
        <v>113</v>
      </c>
      <c r="R119" s="26" t="s">
        <v>110</v>
      </c>
      <c r="S119" s="25"/>
      <c r="T119" s="26" t="s">
        <v>109</v>
      </c>
      <c r="U119" s="25"/>
      <c r="V119" s="26" t="s">
        <v>108</v>
      </c>
      <c r="W119" s="25"/>
      <c r="X119" s="26" t="s">
        <v>107</v>
      </c>
      <c r="Y119" s="25"/>
      <c r="Z119" s="26" t="s">
        <v>106</v>
      </c>
      <c r="AA119" s="25"/>
      <c r="AB119" s="24"/>
      <c r="AC119" s="25"/>
      <c r="AD119" s="24"/>
      <c r="AE119" s="23"/>
      <c r="AF119" s="251"/>
      <c r="AG119" s="251"/>
      <c r="AH119" s="22"/>
      <c r="AI119" s="11"/>
      <c r="AJ119" s="265"/>
      <c r="AK119" s="267"/>
      <c r="AL119" s="263"/>
      <c r="AM119" s="265"/>
      <c r="AN119" s="267"/>
      <c r="AO119" s="263"/>
      <c r="AP119" s="265"/>
      <c r="AQ119" s="267"/>
      <c r="AR119" s="263"/>
      <c r="AS119" s="265"/>
      <c r="AT119" s="267"/>
      <c r="AU119" s="263"/>
      <c r="AV119" s="265"/>
      <c r="AW119" s="275"/>
      <c r="AX119" s="270"/>
      <c r="AY119" s="292"/>
      <c r="AZ119" s="228"/>
      <c r="BA119" s="228"/>
      <c r="BB119" s="295"/>
    </row>
    <row r="120" spans="2:62" ht="28.15" customHeight="1" thickBot="1" x14ac:dyDescent="0.25">
      <c r="B120" s="30"/>
      <c r="C120" s="253"/>
      <c r="D120" s="51"/>
      <c r="E120" s="115"/>
      <c r="F120" s="115"/>
      <c r="G120" s="114"/>
      <c r="H120" s="226"/>
      <c r="I120" s="254"/>
      <c r="J120" s="254"/>
      <c r="K120" s="254"/>
      <c r="L120" s="48" t="s">
        <v>105</v>
      </c>
      <c r="M120" s="47" t="s">
        <v>132</v>
      </c>
      <c r="N120" s="48" t="s">
        <v>103</v>
      </c>
      <c r="O120" s="47" t="s">
        <v>187</v>
      </c>
      <c r="P120" s="48" t="s">
        <v>102</v>
      </c>
      <c r="Q120" s="47" t="s">
        <v>124</v>
      </c>
      <c r="R120" s="48" t="s">
        <v>101</v>
      </c>
      <c r="S120" s="47"/>
      <c r="T120" s="48">
        <v>20</v>
      </c>
      <c r="U120" s="47"/>
      <c r="V120" s="48" t="s">
        <v>100</v>
      </c>
      <c r="W120" s="47"/>
      <c r="X120" s="48" t="s">
        <v>99</v>
      </c>
      <c r="Y120" s="47"/>
      <c r="Z120" s="48" t="s">
        <v>98</v>
      </c>
      <c r="AA120" s="47"/>
      <c r="AB120" s="16"/>
      <c r="AC120" s="47"/>
      <c r="AD120" s="16"/>
      <c r="AE120" s="46"/>
      <c r="AF120" s="255"/>
      <c r="AG120" s="255"/>
      <c r="AH120" s="45"/>
      <c r="AI120" s="11"/>
      <c r="AJ120" s="266"/>
      <c r="AK120" s="268"/>
      <c r="AL120" s="264"/>
      <c r="AM120" s="266"/>
      <c r="AN120" s="268"/>
      <c r="AO120" s="264"/>
      <c r="AP120" s="266"/>
      <c r="AQ120" s="268"/>
      <c r="AR120" s="264"/>
      <c r="AS120" s="266"/>
      <c r="AT120" s="268"/>
      <c r="AU120" s="264"/>
      <c r="AV120" s="266"/>
      <c r="AW120" s="276"/>
      <c r="AX120" s="271"/>
      <c r="AY120" s="293"/>
      <c r="AZ120" s="229"/>
      <c r="BA120" s="229"/>
      <c r="BB120" s="296"/>
    </row>
    <row r="121" spans="2:62" ht="28.15" customHeight="1" x14ac:dyDescent="0.2">
      <c r="B121" s="30"/>
      <c r="C121" s="242">
        <v>2</v>
      </c>
      <c r="D121" s="44"/>
      <c r="E121" s="113"/>
      <c r="F121" s="113"/>
      <c r="G121" s="112"/>
      <c r="H121" s="223"/>
      <c r="I121" s="246">
        <v>67</v>
      </c>
      <c r="J121" s="246">
        <v>22</v>
      </c>
      <c r="K121" s="246">
        <v>6</v>
      </c>
      <c r="L121" s="41" t="s">
        <v>133</v>
      </c>
      <c r="M121" s="40" t="s">
        <v>714</v>
      </c>
      <c r="N121" s="41" t="s">
        <v>131</v>
      </c>
      <c r="O121" s="40" t="s">
        <v>403</v>
      </c>
      <c r="P121" s="41" t="s">
        <v>130</v>
      </c>
      <c r="Q121" s="40" t="s">
        <v>435</v>
      </c>
      <c r="R121" s="41" t="s">
        <v>129</v>
      </c>
      <c r="S121" s="40" t="s">
        <v>121</v>
      </c>
      <c r="T121" s="41" t="s">
        <v>128</v>
      </c>
      <c r="U121" s="40"/>
      <c r="V121" s="41" t="s">
        <v>127</v>
      </c>
      <c r="W121" s="40"/>
      <c r="X121" s="41" t="s">
        <v>126</v>
      </c>
      <c r="Y121" s="40"/>
      <c r="Z121" s="41" t="s">
        <v>125</v>
      </c>
      <c r="AA121" s="40"/>
      <c r="AB121" s="39"/>
      <c r="AC121" s="40"/>
      <c r="AD121" s="39" t="s">
        <v>855</v>
      </c>
      <c r="AE121" s="38"/>
      <c r="AF121" s="250"/>
      <c r="AG121" s="250" t="s">
        <v>622</v>
      </c>
      <c r="AH121" s="37"/>
      <c r="AI121" s="11"/>
      <c r="AJ121" s="233">
        <f>SUMPRODUCT(LEN($M121:$U124)-LEN(SUBSTITUTE($M121:$U124,"A", "")))</f>
        <v>33</v>
      </c>
      <c r="AK121" s="239">
        <f>SUMPRODUCT(LEN($AD121:$AD124)-LEN(SUBSTITUTE($AD121:$AD124,"A", "")))</f>
        <v>1</v>
      </c>
      <c r="AL121" s="230">
        <f>SUMPRODUCT(LEN($AC121:$AC124)-LEN(SUBSTITUTE($AC121:$AC124,"A", "")))</f>
        <v>0</v>
      </c>
      <c r="AM121" s="233">
        <f>SUMPRODUCT(LEN($M121:$U124)-LEN(SUBSTITUTE($M121:$U124,"S", "")))</f>
        <v>11</v>
      </c>
      <c r="AN121" s="239">
        <f>SUMPRODUCT(LEN($AD121:$AD124)-LEN(SUBSTITUTE($AD121:$AD124,"S", "")))</f>
        <v>3</v>
      </c>
      <c r="AO121" s="230">
        <f>SUMPRODUCT(LEN($AC121:$AC124)-LEN(SUBSTITUTE($AC121:$AC124,"S", "")))</f>
        <v>0</v>
      </c>
      <c r="AP121" s="233">
        <f>SUMPRODUCT(LEN($M121:$U124)-LEN(SUBSTITUTE($M121:$U124,"F", "")))</f>
        <v>1</v>
      </c>
      <c r="AQ121" s="239">
        <f>SUMPRODUCT(LEN($AD121:$AD124)-LEN(SUBSTITUTE($AD121:$AD124,"F", "")))</f>
        <v>1</v>
      </c>
      <c r="AR121" s="230">
        <f>SUMPRODUCT(LEN($AC121:$AC124)-LEN(SUBSTITUTE($AC121:$AC124,"F", "")))</f>
        <v>0</v>
      </c>
      <c r="AS121" s="233">
        <f>SUMPRODUCT(LEN($M121:$U124)-LEN(SUBSTITUTE($M121:$U124,"G", "")))</f>
        <v>5</v>
      </c>
      <c r="AT121" s="239">
        <f>SUMPRODUCT(LEN($AD121:$AD124)-LEN(SUBSTITUTE($AD121:$AD124,"G", "")))</f>
        <v>0</v>
      </c>
      <c r="AU121" s="230">
        <f>SUMPRODUCT(LEN($AC121:$AC124)-LEN(SUBSTITUTE($AC121:$AC124,"G", "")))</f>
        <v>0</v>
      </c>
      <c r="AV121" s="233">
        <f>SUMPRODUCT(LEN($L121:$U124)-LEN(SUBSTITUTE($L121:$U124,"M", "")))</f>
        <v>0</v>
      </c>
      <c r="AW121" s="236">
        <f>SUMPRODUCT(LEN($AD121:$AD124)-LEN(SUBSTITUTE($AD121:$AD124,"M", "")))</f>
        <v>0</v>
      </c>
      <c r="AX121" s="269">
        <f>SUMPRODUCT(LEN($AC121:$AC124)-LEN(SUBSTITUTE($AC121:$AC124,"M", "")))</f>
        <v>0</v>
      </c>
      <c r="AY121" s="291">
        <f>SUMPRODUCT(LEN($AE121:$AE124)-LEN(SUBSTITUTE($AE121:$AE124,"S", "")))</f>
        <v>0</v>
      </c>
      <c r="AZ121" s="227">
        <f>SUMPRODUCT(LEN($AE121:$AE124)-LEN(SUBSTITUTE($AE121:$AE124,"F", "")))</f>
        <v>0</v>
      </c>
      <c r="BA121" s="227">
        <f>SUMPRODUCT(LEN($AE121:$AE124)-LEN(SUBSTITUTE($AE121:$AE124,"G", "")))</f>
        <v>0</v>
      </c>
      <c r="BB121" s="294">
        <f>SUMPRODUCT(LEN($AE121:$AE124)-LEN(SUBSTITUTE($AE121:$AE124,"M", "")))</f>
        <v>0</v>
      </c>
    </row>
    <row r="122" spans="2:62" ht="28.15" customHeight="1" thickBot="1" x14ac:dyDescent="0.25">
      <c r="B122" s="30"/>
      <c r="C122" s="243"/>
      <c r="D122" s="36"/>
      <c r="E122" s="111"/>
      <c r="F122" s="111"/>
      <c r="G122" s="110"/>
      <c r="H122" s="224"/>
      <c r="I122" s="247"/>
      <c r="J122" s="247"/>
      <c r="K122" s="247"/>
      <c r="L122" s="33" t="s">
        <v>123</v>
      </c>
      <c r="M122" s="32" t="s">
        <v>389</v>
      </c>
      <c r="N122" s="33" t="s">
        <v>122</v>
      </c>
      <c r="O122" s="32" t="s">
        <v>376</v>
      </c>
      <c r="P122" s="33" t="s">
        <v>120</v>
      </c>
      <c r="Q122" s="32" t="s">
        <v>188</v>
      </c>
      <c r="R122" s="33" t="s">
        <v>119</v>
      </c>
      <c r="S122" s="32" t="s">
        <v>132</v>
      </c>
      <c r="T122" s="33" t="s">
        <v>118</v>
      </c>
      <c r="U122" s="32"/>
      <c r="V122" s="33" t="s">
        <v>117</v>
      </c>
      <c r="W122" s="32"/>
      <c r="X122" s="33" t="s">
        <v>116</v>
      </c>
      <c r="Y122" s="32"/>
      <c r="Z122" s="33" t="s">
        <v>115</v>
      </c>
      <c r="AA122" s="32"/>
      <c r="AB122" s="31"/>
      <c r="AC122" s="32"/>
      <c r="AD122" s="31"/>
      <c r="AE122" s="23"/>
      <c r="AF122" s="251"/>
      <c r="AG122" s="251"/>
      <c r="AH122" s="22"/>
      <c r="AI122" s="11"/>
      <c r="AJ122" s="265"/>
      <c r="AK122" s="267"/>
      <c r="AL122" s="263"/>
      <c r="AM122" s="265"/>
      <c r="AN122" s="267"/>
      <c r="AO122" s="263"/>
      <c r="AP122" s="265"/>
      <c r="AQ122" s="267"/>
      <c r="AR122" s="263"/>
      <c r="AS122" s="265"/>
      <c r="AT122" s="267"/>
      <c r="AU122" s="263"/>
      <c r="AV122" s="265"/>
      <c r="AW122" s="275"/>
      <c r="AX122" s="270"/>
      <c r="AY122" s="292"/>
      <c r="AZ122" s="228"/>
      <c r="BA122" s="228"/>
      <c r="BB122" s="295"/>
    </row>
    <row r="123" spans="2:62" ht="28.15" customHeight="1" x14ac:dyDescent="0.2">
      <c r="B123" s="30"/>
      <c r="C123" s="244"/>
      <c r="D123" s="29"/>
      <c r="E123" s="109"/>
      <c r="F123" s="109"/>
      <c r="G123" s="108"/>
      <c r="H123" s="225"/>
      <c r="I123" s="248"/>
      <c r="J123" s="248"/>
      <c r="K123" s="248"/>
      <c r="L123" s="26" t="s">
        <v>114</v>
      </c>
      <c r="M123" s="25" t="s">
        <v>382</v>
      </c>
      <c r="N123" s="26" t="s">
        <v>112</v>
      </c>
      <c r="O123" s="25" t="s">
        <v>382</v>
      </c>
      <c r="P123" s="26" t="s">
        <v>111</v>
      </c>
      <c r="Q123" s="25" t="s">
        <v>186</v>
      </c>
      <c r="R123" s="26" t="s">
        <v>110</v>
      </c>
      <c r="S123" s="25" t="s">
        <v>121</v>
      </c>
      <c r="T123" s="26" t="s">
        <v>109</v>
      </c>
      <c r="U123" s="25"/>
      <c r="V123" s="26" t="s">
        <v>108</v>
      </c>
      <c r="W123" s="25"/>
      <c r="X123" s="26" t="s">
        <v>107</v>
      </c>
      <c r="Y123" s="25"/>
      <c r="Z123" s="26" t="s">
        <v>106</v>
      </c>
      <c r="AA123" s="25"/>
      <c r="AB123" s="24"/>
      <c r="AC123" s="25"/>
      <c r="AD123" s="24"/>
      <c r="AE123" s="23"/>
      <c r="AF123" s="251"/>
      <c r="AG123" s="251"/>
      <c r="AH123" s="22"/>
      <c r="AI123" s="11"/>
      <c r="AJ123" s="265"/>
      <c r="AK123" s="267"/>
      <c r="AL123" s="263"/>
      <c r="AM123" s="265"/>
      <c r="AN123" s="267"/>
      <c r="AO123" s="263"/>
      <c r="AP123" s="265"/>
      <c r="AQ123" s="267"/>
      <c r="AR123" s="263"/>
      <c r="AS123" s="265"/>
      <c r="AT123" s="267"/>
      <c r="AU123" s="263"/>
      <c r="AV123" s="265"/>
      <c r="AW123" s="275"/>
      <c r="AX123" s="270"/>
      <c r="AY123" s="292"/>
      <c r="AZ123" s="228"/>
      <c r="BA123" s="228"/>
      <c r="BB123" s="295"/>
    </row>
    <row r="124" spans="2:62" ht="28.15" customHeight="1" thickBot="1" x14ac:dyDescent="0.25">
      <c r="B124" s="30"/>
      <c r="C124" s="253"/>
      <c r="D124" s="51"/>
      <c r="E124" s="115"/>
      <c r="F124" s="115"/>
      <c r="G124" s="114"/>
      <c r="H124" s="226"/>
      <c r="I124" s="254"/>
      <c r="J124" s="254"/>
      <c r="K124" s="254"/>
      <c r="L124" s="48" t="s">
        <v>105</v>
      </c>
      <c r="M124" s="47" t="s">
        <v>418</v>
      </c>
      <c r="N124" s="48" t="s">
        <v>103</v>
      </c>
      <c r="O124" s="47" t="s">
        <v>377</v>
      </c>
      <c r="P124" s="48" t="s">
        <v>102</v>
      </c>
      <c r="Q124" s="47" t="s">
        <v>132</v>
      </c>
      <c r="R124" s="48" t="s">
        <v>101</v>
      </c>
      <c r="S124" s="47" t="s">
        <v>121</v>
      </c>
      <c r="T124" s="48">
        <v>20</v>
      </c>
      <c r="U124" s="47"/>
      <c r="V124" s="48" t="s">
        <v>100</v>
      </c>
      <c r="W124" s="47"/>
      <c r="X124" s="48" t="s">
        <v>99</v>
      </c>
      <c r="Y124" s="47"/>
      <c r="Z124" s="48" t="s">
        <v>98</v>
      </c>
      <c r="AA124" s="47"/>
      <c r="AB124" s="16"/>
      <c r="AC124" s="47"/>
      <c r="AD124" s="16"/>
      <c r="AE124" s="46"/>
      <c r="AF124" s="255"/>
      <c r="AG124" s="255"/>
      <c r="AH124" s="45"/>
      <c r="AI124" s="11"/>
      <c r="AJ124" s="266"/>
      <c r="AK124" s="268"/>
      <c r="AL124" s="264"/>
      <c r="AM124" s="266"/>
      <c r="AN124" s="268"/>
      <c r="AO124" s="264"/>
      <c r="AP124" s="266"/>
      <c r="AQ124" s="268"/>
      <c r="AR124" s="264"/>
      <c r="AS124" s="266"/>
      <c r="AT124" s="268"/>
      <c r="AU124" s="264"/>
      <c r="AV124" s="266"/>
      <c r="AW124" s="276"/>
      <c r="AX124" s="271"/>
      <c r="AY124" s="293"/>
      <c r="AZ124" s="229"/>
      <c r="BA124" s="229"/>
      <c r="BB124" s="296"/>
    </row>
    <row r="125" spans="2:62" ht="28.15" customHeight="1" x14ac:dyDescent="0.2">
      <c r="B125" s="30"/>
      <c r="C125" s="242">
        <v>3</v>
      </c>
      <c r="D125" s="44"/>
      <c r="E125" s="113"/>
      <c r="F125" s="113"/>
      <c r="G125" s="112"/>
      <c r="H125" s="223"/>
      <c r="I125" s="246">
        <v>64</v>
      </c>
      <c r="J125" s="246">
        <v>23</v>
      </c>
      <c r="K125" s="246">
        <v>7</v>
      </c>
      <c r="L125" s="41" t="s">
        <v>133</v>
      </c>
      <c r="M125" s="40" t="s">
        <v>132</v>
      </c>
      <c r="N125" s="41" t="s">
        <v>131</v>
      </c>
      <c r="O125" s="40" t="s">
        <v>613</v>
      </c>
      <c r="P125" s="41" t="s">
        <v>130</v>
      </c>
      <c r="Q125" s="40" t="s">
        <v>405</v>
      </c>
      <c r="R125" s="41" t="s">
        <v>129</v>
      </c>
      <c r="S125" s="40" t="s">
        <v>175</v>
      </c>
      <c r="T125" s="41" t="s">
        <v>128</v>
      </c>
      <c r="U125" s="40"/>
      <c r="V125" s="41" t="s">
        <v>127</v>
      </c>
      <c r="W125" s="40"/>
      <c r="X125" s="41" t="s">
        <v>126</v>
      </c>
      <c r="Y125" s="40"/>
      <c r="Z125" s="41" t="s">
        <v>125</v>
      </c>
      <c r="AA125" s="40"/>
      <c r="AB125" s="39"/>
      <c r="AC125" s="40"/>
      <c r="AD125" s="39" t="s">
        <v>854</v>
      </c>
      <c r="AE125" s="38"/>
      <c r="AF125" s="250"/>
      <c r="AG125" s="250" t="s">
        <v>622</v>
      </c>
      <c r="AH125" s="37"/>
      <c r="AI125" s="11"/>
      <c r="AJ125" s="233">
        <f>SUMPRODUCT(LEN($M125:$U128)-LEN(SUBSTITUTE($M125:$U128,"A", "")))</f>
        <v>26</v>
      </c>
      <c r="AK125" s="239">
        <f>SUMPRODUCT(LEN($AD125:$AD128)-LEN(SUBSTITUTE($AD125:$AD128,"A", "")))</f>
        <v>8</v>
      </c>
      <c r="AL125" s="230">
        <f>SUMPRODUCT(LEN($AC125:$AC128)-LEN(SUBSTITUTE($AC125:$AC128,"A", "")))</f>
        <v>0</v>
      </c>
      <c r="AM125" s="233">
        <f>SUMPRODUCT(LEN($M125:$U128)-LEN(SUBSTITUTE($M125:$U128,"S", "")))</f>
        <v>11</v>
      </c>
      <c r="AN125" s="239">
        <f>SUMPRODUCT(LEN($AD125:$AD128)-LEN(SUBSTITUTE($AD125:$AD128,"S", "")))</f>
        <v>9</v>
      </c>
      <c r="AO125" s="230">
        <f>SUMPRODUCT(LEN($AC125:$AC128)-LEN(SUBSTITUTE($AC125:$AC128,"S", "")))</f>
        <v>0</v>
      </c>
      <c r="AP125" s="233">
        <f>SUMPRODUCT(LEN($M125:$U128)-LEN(SUBSTITUTE($M125:$U128,"F", "")))</f>
        <v>2</v>
      </c>
      <c r="AQ125" s="239">
        <f>SUMPRODUCT(LEN($AD125:$AD128)-LEN(SUBSTITUTE($AD125:$AD128,"F", "")))</f>
        <v>0</v>
      </c>
      <c r="AR125" s="230">
        <f>SUMPRODUCT(LEN($AC125:$AC128)-LEN(SUBSTITUTE($AC125:$AC128,"F", "")))</f>
        <v>0</v>
      </c>
      <c r="AS125" s="233">
        <f>SUMPRODUCT(LEN($M125:$U128)-LEN(SUBSTITUTE($M125:$U128,"G", "")))</f>
        <v>5</v>
      </c>
      <c r="AT125" s="239">
        <f>SUMPRODUCT(LEN($AD125:$AD128)-LEN(SUBSTITUTE($AD125:$AD128,"G", "")))</f>
        <v>2</v>
      </c>
      <c r="AU125" s="230">
        <f>SUMPRODUCT(LEN($AC125:$AC128)-LEN(SUBSTITUTE($AC125:$AC128,"G", "")))</f>
        <v>0</v>
      </c>
      <c r="AV125" s="233">
        <f>SUMPRODUCT(LEN($L125:$U128)-LEN(SUBSTITUTE($L125:$U128,"M", "")))</f>
        <v>0</v>
      </c>
      <c r="AW125" s="236">
        <f>SUMPRODUCT(LEN($AD125:$AD128)-LEN(SUBSTITUTE($AD125:$AD128,"M", "")))</f>
        <v>0</v>
      </c>
      <c r="AX125" s="269">
        <f>SUMPRODUCT(LEN($AC125:$AC128)-LEN(SUBSTITUTE($AC125:$AC128,"M", "")))</f>
        <v>0</v>
      </c>
      <c r="AY125" s="291">
        <f>SUMPRODUCT(LEN($AE125:$AE128)-LEN(SUBSTITUTE($AE125:$AE128,"S", "")))</f>
        <v>0</v>
      </c>
      <c r="AZ125" s="227">
        <f>SUMPRODUCT(LEN($AE125:$AE128)-LEN(SUBSTITUTE($AE125:$AE128,"F", "")))</f>
        <v>0</v>
      </c>
      <c r="BA125" s="227">
        <f>SUMPRODUCT(LEN($AE125:$AE128)-LEN(SUBSTITUTE($AE125:$AE128,"G", "")))</f>
        <v>0</v>
      </c>
      <c r="BB125" s="294">
        <f>SUMPRODUCT(LEN($AE125:$AE128)-LEN(SUBSTITUTE($AE125:$AE128,"M", "")))</f>
        <v>0</v>
      </c>
    </row>
    <row r="126" spans="2:62" ht="28.15" customHeight="1" thickBot="1" x14ac:dyDescent="0.25">
      <c r="B126" s="30"/>
      <c r="C126" s="243"/>
      <c r="D126" s="36"/>
      <c r="E126" s="111"/>
      <c r="F126" s="111"/>
      <c r="G126" s="110"/>
      <c r="H126" s="224"/>
      <c r="I126" s="247"/>
      <c r="J126" s="247"/>
      <c r="K126" s="247"/>
      <c r="L126" s="33" t="s">
        <v>123</v>
      </c>
      <c r="M126" s="32" t="s">
        <v>389</v>
      </c>
      <c r="N126" s="33" t="s">
        <v>122</v>
      </c>
      <c r="O126" s="32" t="s">
        <v>853</v>
      </c>
      <c r="P126" s="33" t="s">
        <v>120</v>
      </c>
      <c r="Q126" s="32" t="s">
        <v>385</v>
      </c>
      <c r="R126" s="33" t="s">
        <v>119</v>
      </c>
      <c r="S126" s="32" t="s">
        <v>113</v>
      </c>
      <c r="T126" s="33" t="s">
        <v>118</v>
      </c>
      <c r="U126" s="32"/>
      <c r="V126" s="33" t="s">
        <v>117</v>
      </c>
      <c r="W126" s="32"/>
      <c r="X126" s="33" t="s">
        <v>116</v>
      </c>
      <c r="Y126" s="32"/>
      <c r="Z126" s="33" t="s">
        <v>115</v>
      </c>
      <c r="AA126" s="32"/>
      <c r="AB126" s="31"/>
      <c r="AC126" s="32"/>
      <c r="AD126" s="31" t="s">
        <v>852</v>
      </c>
      <c r="AE126" s="23"/>
      <c r="AF126" s="251"/>
      <c r="AG126" s="251"/>
      <c r="AH126" s="22"/>
      <c r="AI126" s="11"/>
      <c r="AJ126" s="265"/>
      <c r="AK126" s="267"/>
      <c r="AL126" s="263"/>
      <c r="AM126" s="265"/>
      <c r="AN126" s="267"/>
      <c r="AO126" s="263"/>
      <c r="AP126" s="265"/>
      <c r="AQ126" s="267"/>
      <c r="AR126" s="263"/>
      <c r="AS126" s="265"/>
      <c r="AT126" s="267"/>
      <c r="AU126" s="263"/>
      <c r="AV126" s="265"/>
      <c r="AW126" s="275"/>
      <c r="AX126" s="270"/>
      <c r="AY126" s="292"/>
      <c r="AZ126" s="228"/>
      <c r="BA126" s="228"/>
      <c r="BB126" s="295"/>
    </row>
    <row r="127" spans="2:62" ht="28.15" customHeight="1" x14ac:dyDescent="0.2">
      <c r="B127" s="30"/>
      <c r="C127" s="244"/>
      <c r="D127" s="29"/>
      <c r="E127" s="109"/>
      <c r="F127" s="109"/>
      <c r="G127" s="108"/>
      <c r="H127" s="225"/>
      <c r="I127" s="248"/>
      <c r="J127" s="248"/>
      <c r="K127" s="248"/>
      <c r="L127" s="26" t="s">
        <v>114</v>
      </c>
      <c r="M127" s="25" t="s">
        <v>484</v>
      </c>
      <c r="N127" s="26" t="s">
        <v>112</v>
      </c>
      <c r="O127" s="25" t="s">
        <v>377</v>
      </c>
      <c r="P127" s="26" t="s">
        <v>111</v>
      </c>
      <c r="Q127" s="25" t="s">
        <v>215</v>
      </c>
      <c r="R127" s="26" t="s">
        <v>110</v>
      </c>
      <c r="S127" s="25" t="s">
        <v>121</v>
      </c>
      <c r="T127" s="26" t="s">
        <v>109</v>
      </c>
      <c r="U127" s="25"/>
      <c r="V127" s="26" t="s">
        <v>108</v>
      </c>
      <c r="W127" s="25"/>
      <c r="X127" s="26" t="s">
        <v>107</v>
      </c>
      <c r="Y127" s="25"/>
      <c r="Z127" s="26" t="s">
        <v>106</v>
      </c>
      <c r="AA127" s="25"/>
      <c r="AB127" s="24"/>
      <c r="AC127" s="25"/>
      <c r="AD127" s="24"/>
      <c r="AE127" s="23"/>
      <c r="AF127" s="251"/>
      <c r="AG127" s="251"/>
      <c r="AH127" s="22"/>
      <c r="AI127" s="11"/>
      <c r="AJ127" s="265"/>
      <c r="AK127" s="267"/>
      <c r="AL127" s="263"/>
      <c r="AM127" s="265"/>
      <c r="AN127" s="267"/>
      <c r="AO127" s="263"/>
      <c r="AP127" s="265"/>
      <c r="AQ127" s="267"/>
      <c r="AR127" s="263"/>
      <c r="AS127" s="265"/>
      <c r="AT127" s="267"/>
      <c r="AU127" s="263"/>
      <c r="AV127" s="265"/>
      <c r="AW127" s="275"/>
      <c r="AX127" s="270"/>
      <c r="AY127" s="292"/>
      <c r="AZ127" s="228"/>
      <c r="BA127" s="228"/>
      <c r="BB127" s="295"/>
    </row>
    <row r="128" spans="2:62" ht="28.15" customHeight="1" thickBot="1" x14ac:dyDescent="0.25">
      <c r="B128" s="21"/>
      <c r="C128" s="245"/>
      <c r="D128" s="20"/>
      <c r="E128" s="117"/>
      <c r="F128" s="117"/>
      <c r="G128" s="116"/>
      <c r="H128" s="226"/>
      <c r="I128" s="249"/>
      <c r="J128" s="249"/>
      <c r="K128" s="249"/>
      <c r="L128" s="17" t="s">
        <v>105</v>
      </c>
      <c r="M128" s="15" t="s">
        <v>132</v>
      </c>
      <c r="N128" s="17" t="s">
        <v>103</v>
      </c>
      <c r="O128" s="15" t="s">
        <v>403</v>
      </c>
      <c r="P128" s="17" t="s">
        <v>102</v>
      </c>
      <c r="Q128" s="15" t="s">
        <v>175</v>
      </c>
      <c r="R128" s="17" t="s">
        <v>101</v>
      </c>
      <c r="S128" s="15" t="s">
        <v>121</v>
      </c>
      <c r="T128" s="17">
        <v>20</v>
      </c>
      <c r="U128" s="15"/>
      <c r="V128" s="17" t="s">
        <v>100</v>
      </c>
      <c r="W128" s="15"/>
      <c r="X128" s="17" t="s">
        <v>99</v>
      </c>
      <c r="Y128" s="15"/>
      <c r="Z128" s="17" t="s">
        <v>98</v>
      </c>
      <c r="AA128" s="15"/>
      <c r="AB128" s="16"/>
      <c r="AC128" s="15"/>
      <c r="AD128" s="14"/>
      <c r="AE128" s="13"/>
      <c r="AF128" s="252"/>
      <c r="AG128" s="252"/>
      <c r="AH128" s="12"/>
      <c r="AI128" s="11"/>
      <c r="AJ128" s="266"/>
      <c r="AK128" s="268"/>
      <c r="AL128" s="264"/>
      <c r="AM128" s="266"/>
      <c r="AN128" s="268"/>
      <c r="AO128" s="264"/>
      <c r="AP128" s="266"/>
      <c r="AQ128" s="268"/>
      <c r="AR128" s="264"/>
      <c r="AS128" s="266"/>
      <c r="AT128" s="268"/>
      <c r="AU128" s="264"/>
      <c r="AV128" s="266"/>
      <c r="AW128" s="276"/>
      <c r="AX128" s="271"/>
      <c r="AY128" s="293"/>
      <c r="AZ128" s="229"/>
      <c r="BA128" s="229"/>
      <c r="BB128" s="296"/>
    </row>
    <row r="129" spans="2:62" ht="85.9" customHeight="1" thickTop="1" thickBot="1" x14ac:dyDescent="0.35">
      <c r="B129" s="105" t="s">
        <v>174</v>
      </c>
      <c r="C129" s="95" t="s">
        <v>173</v>
      </c>
      <c r="D129" s="100" t="s">
        <v>172</v>
      </c>
      <c r="E129" s="104" t="s">
        <v>171</v>
      </c>
      <c r="F129" s="103"/>
      <c r="G129" s="102"/>
      <c r="H129" s="101" t="s">
        <v>170</v>
      </c>
      <c r="I129" s="100" t="s">
        <v>96</v>
      </c>
      <c r="J129" s="100" t="s">
        <v>169</v>
      </c>
      <c r="K129" s="100" t="s">
        <v>97</v>
      </c>
      <c r="L129" s="256" t="s">
        <v>168</v>
      </c>
      <c r="M129" s="262"/>
      <c r="N129" s="256" t="s">
        <v>167</v>
      </c>
      <c r="O129" s="262"/>
      <c r="P129" s="256" t="s">
        <v>167</v>
      </c>
      <c r="Q129" s="257"/>
      <c r="R129" s="256" t="s">
        <v>167</v>
      </c>
      <c r="S129" s="257"/>
      <c r="T129" s="256" t="s">
        <v>167</v>
      </c>
      <c r="U129" s="257"/>
      <c r="V129" s="256" t="s">
        <v>167</v>
      </c>
      <c r="W129" s="257"/>
      <c r="X129" s="256" t="s">
        <v>167</v>
      </c>
      <c r="Y129" s="257"/>
      <c r="Z129" s="256" t="s">
        <v>167</v>
      </c>
      <c r="AA129" s="257"/>
      <c r="AB129" s="261" t="s">
        <v>166</v>
      </c>
      <c r="AC129" s="257"/>
      <c r="AD129" s="101" t="s">
        <v>165</v>
      </c>
      <c r="AE129" s="101" t="s">
        <v>164</v>
      </c>
      <c r="AF129" s="100" t="s">
        <v>163</v>
      </c>
      <c r="AG129" s="100" t="s">
        <v>162</v>
      </c>
      <c r="AH129" s="99" t="s">
        <v>161</v>
      </c>
      <c r="AI129" s="98"/>
      <c r="AJ129" s="96" t="s">
        <v>160</v>
      </c>
      <c r="AK129" s="95" t="s">
        <v>159</v>
      </c>
      <c r="AL129" s="94" t="s">
        <v>158</v>
      </c>
      <c r="AM129" s="96" t="s">
        <v>157</v>
      </c>
      <c r="AN129" s="95" t="s">
        <v>156</v>
      </c>
      <c r="AO129" s="94" t="s">
        <v>155</v>
      </c>
      <c r="AP129" s="96" t="s">
        <v>154</v>
      </c>
      <c r="AQ129" s="95" t="s">
        <v>153</v>
      </c>
      <c r="AR129" s="97" t="s">
        <v>152</v>
      </c>
      <c r="AS129" s="96" t="s">
        <v>151</v>
      </c>
      <c r="AT129" s="95" t="s">
        <v>150</v>
      </c>
      <c r="AU129" s="94" t="s">
        <v>149</v>
      </c>
      <c r="AV129" s="96" t="s">
        <v>148</v>
      </c>
      <c r="AW129" s="95" t="s">
        <v>147</v>
      </c>
      <c r="AX129" s="94" t="s">
        <v>146</v>
      </c>
      <c r="AY129" s="93" t="s">
        <v>145</v>
      </c>
      <c r="AZ129" s="92" t="s">
        <v>144</v>
      </c>
      <c r="BA129" s="92" t="s">
        <v>143</v>
      </c>
      <c r="BB129" s="91" t="s">
        <v>142</v>
      </c>
    </row>
    <row r="130" spans="2:62" ht="48" thickBot="1" x14ac:dyDescent="0.3">
      <c r="B130" s="90" t="s">
        <v>247</v>
      </c>
      <c r="C130" s="89"/>
      <c r="D130" s="88">
        <v>194</v>
      </c>
      <c r="E130" s="258"/>
      <c r="F130" s="259"/>
      <c r="G130" s="260"/>
      <c r="H130" s="87" t="s">
        <v>140</v>
      </c>
      <c r="I130" s="86"/>
      <c r="J130" s="86"/>
      <c r="K130" s="85"/>
      <c r="L130" s="84"/>
      <c r="M130" s="81"/>
      <c r="N130" s="84"/>
      <c r="O130" s="81"/>
      <c r="P130" s="84"/>
      <c r="Q130" s="81"/>
      <c r="R130" s="84"/>
      <c r="S130" s="81"/>
      <c r="T130" s="84"/>
      <c r="U130" s="81"/>
      <c r="V130" s="84"/>
      <c r="W130" s="81"/>
      <c r="X130" s="84"/>
      <c r="Y130" s="81"/>
      <c r="Z130" s="84"/>
      <c r="AA130" s="83"/>
      <c r="AB130" s="82" t="s">
        <v>139</v>
      </c>
      <c r="AC130" s="81"/>
      <c r="AD130" s="81"/>
      <c r="AE130" s="81"/>
      <c r="AF130" s="80"/>
      <c r="AG130" s="80"/>
      <c r="AH130" s="60"/>
      <c r="AI130" s="79" t="s">
        <v>138</v>
      </c>
      <c r="AJ130" s="78">
        <f t="shared" ref="AJ130:BB130" si="16">SUM(AJ132:AJ143)</f>
        <v>71</v>
      </c>
      <c r="AK130" s="77">
        <f t="shared" si="16"/>
        <v>23</v>
      </c>
      <c r="AL130" s="76">
        <f t="shared" si="16"/>
        <v>0</v>
      </c>
      <c r="AM130" s="78">
        <f t="shared" si="16"/>
        <v>46</v>
      </c>
      <c r="AN130" s="77">
        <f t="shared" si="16"/>
        <v>28</v>
      </c>
      <c r="AO130" s="76">
        <f t="shared" si="16"/>
        <v>0</v>
      </c>
      <c r="AP130" s="78">
        <f t="shared" si="16"/>
        <v>2</v>
      </c>
      <c r="AQ130" s="77">
        <f t="shared" si="16"/>
        <v>0</v>
      </c>
      <c r="AR130" s="76">
        <f t="shared" si="16"/>
        <v>0</v>
      </c>
      <c r="AS130" s="78">
        <f t="shared" si="16"/>
        <v>21</v>
      </c>
      <c r="AT130" s="77">
        <f t="shared" si="16"/>
        <v>2</v>
      </c>
      <c r="AU130" s="76">
        <f t="shared" si="16"/>
        <v>0</v>
      </c>
      <c r="AV130" s="78">
        <f t="shared" si="16"/>
        <v>0</v>
      </c>
      <c r="AW130" s="77">
        <f t="shared" si="16"/>
        <v>0</v>
      </c>
      <c r="AX130" s="76">
        <f t="shared" si="16"/>
        <v>0</v>
      </c>
      <c r="AY130" s="75">
        <f t="shared" si="16"/>
        <v>0</v>
      </c>
      <c r="AZ130" s="74">
        <f t="shared" si="16"/>
        <v>0</v>
      </c>
      <c r="BA130" s="74">
        <f t="shared" si="16"/>
        <v>2</v>
      </c>
      <c r="BB130" s="73">
        <f t="shared" si="16"/>
        <v>0</v>
      </c>
      <c r="BC130" s="72" t="s">
        <v>137</v>
      </c>
      <c r="BF130" s="5">
        <f>SUM(AJ130:AL130)/$BG$5</f>
        <v>31.333333333333332</v>
      </c>
      <c r="BG130" s="5">
        <f>SUM(AM130:AO130,AY130)/$BG$5</f>
        <v>24.666666666666668</v>
      </c>
      <c r="BH130" s="5">
        <f>SUM(AP130:AR130,AZ130)/$BG$5</f>
        <v>0.66666666666666663</v>
      </c>
      <c r="BI130" s="5">
        <f>SUM(AS130:AU130,BA130)/$BG$5</f>
        <v>8.3333333333333339</v>
      </c>
      <c r="BJ130" s="5">
        <f>SUM(AV130:AX130,BB130)/$BG$5</f>
        <v>0</v>
      </c>
    </row>
    <row r="131" spans="2:62" ht="37.5" thickBot="1" x14ac:dyDescent="0.3">
      <c r="B131" s="71"/>
      <c r="C131" s="70"/>
      <c r="D131" s="69"/>
      <c r="E131" s="68"/>
      <c r="F131" s="68"/>
      <c r="G131" s="67"/>
      <c r="H131" s="66"/>
      <c r="I131" s="64"/>
      <c r="J131" s="64"/>
      <c r="K131" s="65"/>
      <c r="L131" s="64"/>
      <c r="M131" s="62"/>
      <c r="N131" s="64"/>
      <c r="O131" s="62"/>
      <c r="P131" s="64"/>
      <c r="Q131" s="62"/>
      <c r="R131" s="64"/>
      <c r="S131" s="62"/>
      <c r="T131" s="64"/>
      <c r="U131" s="62"/>
      <c r="V131" s="64"/>
      <c r="W131" s="62"/>
      <c r="X131" s="64"/>
      <c r="Y131" s="62"/>
      <c r="Z131" s="64"/>
      <c r="AA131" s="62"/>
      <c r="AB131" s="63"/>
      <c r="AC131" s="62"/>
      <c r="AD131" s="62"/>
      <c r="AE131" s="62"/>
      <c r="AF131" s="61"/>
      <c r="AG131" s="61"/>
      <c r="AH131" s="60"/>
      <c r="AI131" s="59" t="s">
        <v>136</v>
      </c>
      <c r="AJ131" s="58">
        <f t="shared" ref="AJ131:BB131" si="17">AJ130/3</f>
        <v>23.666666666666668</v>
      </c>
      <c r="AK131" s="57">
        <f t="shared" si="17"/>
        <v>7.666666666666667</v>
      </c>
      <c r="AL131" s="56">
        <f t="shared" si="17"/>
        <v>0</v>
      </c>
      <c r="AM131" s="58">
        <f t="shared" si="17"/>
        <v>15.333333333333334</v>
      </c>
      <c r="AN131" s="57">
        <f t="shared" si="17"/>
        <v>9.3333333333333339</v>
      </c>
      <c r="AO131" s="56">
        <f t="shared" si="17"/>
        <v>0</v>
      </c>
      <c r="AP131" s="58">
        <f t="shared" si="17"/>
        <v>0.66666666666666663</v>
      </c>
      <c r="AQ131" s="57">
        <f t="shared" si="17"/>
        <v>0</v>
      </c>
      <c r="AR131" s="56">
        <f t="shared" si="17"/>
        <v>0</v>
      </c>
      <c r="AS131" s="58">
        <f t="shared" si="17"/>
        <v>7</v>
      </c>
      <c r="AT131" s="57">
        <f t="shared" si="17"/>
        <v>0.66666666666666663</v>
      </c>
      <c r="AU131" s="56">
        <f t="shared" si="17"/>
        <v>0</v>
      </c>
      <c r="AV131" s="58">
        <f t="shared" si="17"/>
        <v>0</v>
      </c>
      <c r="AW131" s="57">
        <f t="shared" si="17"/>
        <v>0</v>
      </c>
      <c r="AX131" s="56">
        <f t="shared" si="17"/>
        <v>0</v>
      </c>
      <c r="AY131" s="55">
        <f t="shared" si="17"/>
        <v>0</v>
      </c>
      <c r="AZ131" s="54">
        <f t="shared" si="17"/>
        <v>0</v>
      </c>
      <c r="BA131" s="54">
        <f t="shared" si="17"/>
        <v>0.66666666666666663</v>
      </c>
      <c r="BB131" s="53">
        <f t="shared" si="17"/>
        <v>0</v>
      </c>
      <c r="BC131" s="52" t="s">
        <v>135</v>
      </c>
    </row>
    <row r="132" spans="2:62" ht="28.15" customHeight="1" x14ac:dyDescent="0.2">
      <c r="B132" s="30"/>
      <c r="C132" s="242">
        <v>1</v>
      </c>
      <c r="D132" s="44"/>
      <c r="E132" s="113"/>
      <c r="F132" s="113"/>
      <c r="G132" s="112"/>
      <c r="H132" s="223" t="s">
        <v>183</v>
      </c>
      <c r="I132" s="246">
        <v>84</v>
      </c>
      <c r="J132" s="246">
        <v>22</v>
      </c>
      <c r="K132" s="246">
        <v>6</v>
      </c>
      <c r="L132" s="41" t="s">
        <v>133</v>
      </c>
      <c r="M132" s="40" t="s">
        <v>104</v>
      </c>
      <c r="N132" s="41" t="s">
        <v>131</v>
      </c>
      <c r="O132" s="40" t="s">
        <v>444</v>
      </c>
      <c r="P132" s="41" t="s">
        <v>130</v>
      </c>
      <c r="Q132" s="40" t="s">
        <v>414</v>
      </c>
      <c r="R132" s="41" t="s">
        <v>129</v>
      </c>
      <c r="S132" s="40" t="s">
        <v>113</v>
      </c>
      <c r="T132" s="41" t="s">
        <v>128</v>
      </c>
      <c r="U132" s="40"/>
      <c r="V132" s="41" t="s">
        <v>127</v>
      </c>
      <c r="W132" s="40"/>
      <c r="X132" s="41" t="s">
        <v>126</v>
      </c>
      <c r="Y132" s="40"/>
      <c r="Z132" s="41" t="s">
        <v>125</v>
      </c>
      <c r="AA132" s="40"/>
      <c r="AB132" s="39"/>
      <c r="AC132" s="40"/>
      <c r="AD132" s="39" t="s">
        <v>428</v>
      </c>
      <c r="AE132" s="38" t="s">
        <v>507</v>
      </c>
      <c r="AF132" s="250"/>
      <c r="AG132" s="250" t="s">
        <v>609</v>
      </c>
      <c r="AH132" s="37"/>
      <c r="AI132" s="11"/>
      <c r="AJ132" s="233">
        <f>SUMPRODUCT(LEN($M132:$U135)-LEN(SUBSTITUTE($M132:$U135,"A", "")))</f>
        <v>24</v>
      </c>
      <c r="AK132" s="239">
        <f>SUMPRODUCT(LEN($AD132:$AD135)-LEN(SUBSTITUTE($AD132:$AD135,"A", "")))</f>
        <v>1</v>
      </c>
      <c r="AL132" s="230">
        <f>SUMPRODUCT(LEN($AC132:$AC135)-LEN(SUBSTITUTE($AC132:$AC135,"A", "")))</f>
        <v>0</v>
      </c>
      <c r="AM132" s="233">
        <f>SUMPRODUCT(LEN($M132:$U135)-LEN(SUBSTITUTE($M132:$U135,"S", "")))</f>
        <v>8</v>
      </c>
      <c r="AN132" s="239">
        <f>SUMPRODUCT(LEN($AD132:$AD135)-LEN(SUBSTITUTE($AD132:$AD135,"S", "")))</f>
        <v>1</v>
      </c>
      <c r="AO132" s="230">
        <f>SUMPRODUCT(LEN($AC132:$AC135)-LEN(SUBSTITUTE($AC132:$AC135,"S", "")))</f>
        <v>0</v>
      </c>
      <c r="AP132" s="233">
        <f>SUMPRODUCT(LEN($M132:$U135)-LEN(SUBSTITUTE($M132:$U135,"F", "")))</f>
        <v>1</v>
      </c>
      <c r="AQ132" s="239">
        <f>SUMPRODUCT(LEN($AD132:$AD135)-LEN(SUBSTITUTE($AD132:$AD135,"F", "")))</f>
        <v>0</v>
      </c>
      <c r="AR132" s="230">
        <f>SUMPRODUCT(LEN($AC132:$AC135)-LEN(SUBSTITUTE($AC132:$AC135,"F", "")))</f>
        <v>0</v>
      </c>
      <c r="AS132" s="233">
        <f>SUMPRODUCT(LEN($M132:$U135)-LEN(SUBSTITUTE($M132:$U135,"G", "")))</f>
        <v>6</v>
      </c>
      <c r="AT132" s="239">
        <f>SUMPRODUCT(LEN($AD132:$AD135)-LEN(SUBSTITUTE($AD132:$AD135,"G", "")))</f>
        <v>1</v>
      </c>
      <c r="AU132" s="230">
        <f>SUMPRODUCT(LEN($AC132:$AC135)-LEN(SUBSTITUTE($AC132:$AC135,"G", "")))</f>
        <v>0</v>
      </c>
      <c r="AV132" s="233">
        <f>SUMPRODUCT(LEN($L132:$U135)-LEN(SUBSTITUTE($L132:$U135,"M", "")))</f>
        <v>0</v>
      </c>
      <c r="AW132" s="236">
        <f>SUMPRODUCT(LEN($AD132:$AD135)-LEN(SUBSTITUTE($AD132:$AD135,"M", "")))</f>
        <v>0</v>
      </c>
      <c r="AX132" s="269">
        <f>SUMPRODUCT(LEN($AC132:$AC135)-LEN(SUBSTITUTE($AC132:$AC135,"M", "")))</f>
        <v>0</v>
      </c>
      <c r="AY132" s="291">
        <f>SUMPRODUCT(LEN($AE132:$AE135)-LEN(SUBSTITUTE($AE132:$AE135,"S", "")))</f>
        <v>0</v>
      </c>
      <c r="AZ132" s="227">
        <f>SUMPRODUCT(LEN($AE132:$AE135)-LEN(SUBSTITUTE($AE132:$AE135,"F", "")))</f>
        <v>0</v>
      </c>
      <c r="BA132" s="227">
        <f>SUMPRODUCT(LEN($AE132:$AE135)-LEN(SUBSTITUTE($AE132:$AE135,"G", "")))</f>
        <v>2</v>
      </c>
      <c r="BB132" s="294">
        <f>SUMPRODUCT(LEN($AE132:$AE135)-LEN(SUBSTITUTE($AE132:$AE135,"M", "")))</f>
        <v>0</v>
      </c>
    </row>
    <row r="133" spans="2:62" ht="28.15" customHeight="1" thickBot="1" x14ac:dyDescent="0.25">
      <c r="B133" s="30"/>
      <c r="C133" s="243"/>
      <c r="D133" s="36"/>
      <c r="E133" s="111"/>
      <c r="F133" s="111"/>
      <c r="G133" s="110"/>
      <c r="H133" s="224"/>
      <c r="I133" s="247"/>
      <c r="J133" s="247"/>
      <c r="K133" s="247"/>
      <c r="L133" s="33" t="s">
        <v>123</v>
      </c>
      <c r="M133" s="32" t="s">
        <v>614</v>
      </c>
      <c r="N133" s="33" t="s">
        <v>122</v>
      </c>
      <c r="O133" s="32" t="s">
        <v>527</v>
      </c>
      <c r="P133" s="33" t="s">
        <v>120</v>
      </c>
      <c r="Q133" s="32" t="s">
        <v>186</v>
      </c>
      <c r="R133" s="33" t="s">
        <v>119</v>
      </c>
      <c r="S133" s="32" t="s">
        <v>113</v>
      </c>
      <c r="T133" s="33" t="s">
        <v>118</v>
      </c>
      <c r="U133" s="32"/>
      <c r="V133" s="33" t="s">
        <v>117</v>
      </c>
      <c r="W133" s="32"/>
      <c r="X133" s="33" t="s">
        <v>116</v>
      </c>
      <c r="Y133" s="32"/>
      <c r="Z133" s="33" t="s">
        <v>115</v>
      </c>
      <c r="AA133" s="32"/>
      <c r="AB133" s="31"/>
      <c r="AC133" s="32"/>
      <c r="AD133" s="31"/>
      <c r="AE133" s="23"/>
      <c r="AF133" s="251"/>
      <c r="AG133" s="251"/>
      <c r="AH133" s="22"/>
      <c r="AI133" s="11"/>
      <c r="AJ133" s="265"/>
      <c r="AK133" s="267"/>
      <c r="AL133" s="263"/>
      <c r="AM133" s="265"/>
      <c r="AN133" s="267"/>
      <c r="AO133" s="263"/>
      <c r="AP133" s="265"/>
      <c r="AQ133" s="267"/>
      <c r="AR133" s="263"/>
      <c r="AS133" s="265"/>
      <c r="AT133" s="267"/>
      <c r="AU133" s="263"/>
      <c r="AV133" s="265"/>
      <c r="AW133" s="275"/>
      <c r="AX133" s="270"/>
      <c r="AY133" s="292"/>
      <c r="AZ133" s="228"/>
      <c r="BA133" s="228"/>
      <c r="BB133" s="295"/>
    </row>
    <row r="134" spans="2:62" ht="28.15" customHeight="1" x14ac:dyDescent="0.2">
      <c r="B134" s="30"/>
      <c r="C134" s="244"/>
      <c r="D134" s="29"/>
      <c r="E134" s="109"/>
      <c r="F134" s="109"/>
      <c r="G134" s="108"/>
      <c r="H134" s="225">
        <v>195</v>
      </c>
      <c r="I134" s="248"/>
      <c r="J134" s="248"/>
      <c r="K134" s="248"/>
      <c r="L134" s="26" t="s">
        <v>114</v>
      </c>
      <c r="M134" s="25" t="s">
        <v>382</v>
      </c>
      <c r="N134" s="26" t="s">
        <v>112</v>
      </c>
      <c r="O134" s="25" t="s">
        <v>457</v>
      </c>
      <c r="P134" s="26" t="s">
        <v>111</v>
      </c>
      <c r="Q134" s="25" t="s">
        <v>186</v>
      </c>
      <c r="R134" s="26" t="s">
        <v>110</v>
      </c>
      <c r="S134" s="25" t="s">
        <v>121</v>
      </c>
      <c r="T134" s="26" t="s">
        <v>109</v>
      </c>
      <c r="U134" s="25"/>
      <c r="V134" s="26" t="s">
        <v>108</v>
      </c>
      <c r="W134" s="25"/>
      <c r="X134" s="26" t="s">
        <v>107</v>
      </c>
      <c r="Y134" s="25"/>
      <c r="Z134" s="26" t="s">
        <v>106</v>
      </c>
      <c r="AA134" s="25"/>
      <c r="AB134" s="24"/>
      <c r="AC134" s="25"/>
      <c r="AD134" s="24"/>
      <c r="AE134" s="23"/>
      <c r="AF134" s="251"/>
      <c r="AG134" s="251"/>
      <c r="AH134" s="22"/>
      <c r="AI134" s="11"/>
      <c r="AJ134" s="265"/>
      <c r="AK134" s="267"/>
      <c r="AL134" s="263"/>
      <c r="AM134" s="265"/>
      <c r="AN134" s="267"/>
      <c r="AO134" s="263"/>
      <c r="AP134" s="265"/>
      <c r="AQ134" s="267"/>
      <c r="AR134" s="263"/>
      <c r="AS134" s="265"/>
      <c r="AT134" s="267"/>
      <c r="AU134" s="263"/>
      <c r="AV134" s="265"/>
      <c r="AW134" s="275"/>
      <c r="AX134" s="270"/>
      <c r="AY134" s="292"/>
      <c r="AZ134" s="228"/>
      <c r="BA134" s="228"/>
      <c r="BB134" s="295"/>
    </row>
    <row r="135" spans="2:62" ht="28.15" customHeight="1" thickBot="1" x14ac:dyDescent="0.25">
      <c r="B135" s="30"/>
      <c r="C135" s="253"/>
      <c r="D135" s="51"/>
      <c r="E135" s="115"/>
      <c r="F135" s="115"/>
      <c r="G135" s="114"/>
      <c r="H135" s="226"/>
      <c r="I135" s="254"/>
      <c r="J135" s="254"/>
      <c r="K135" s="254"/>
      <c r="L135" s="48" t="s">
        <v>105</v>
      </c>
      <c r="M135" s="47" t="s">
        <v>382</v>
      </c>
      <c r="N135" s="48" t="s">
        <v>103</v>
      </c>
      <c r="O135" s="47" t="s">
        <v>414</v>
      </c>
      <c r="P135" s="48" t="s">
        <v>102</v>
      </c>
      <c r="Q135" s="47" t="s">
        <v>187</v>
      </c>
      <c r="R135" s="48" t="s">
        <v>101</v>
      </c>
      <c r="S135" s="47" t="s">
        <v>121</v>
      </c>
      <c r="T135" s="48">
        <v>20</v>
      </c>
      <c r="U135" s="47"/>
      <c r="V135" s="48" t="s">
        <v>100</v>
      </c>
      <c r="W135" s="47"/>
      <c r="X135" s="48" t="s">
        <v>99</v>
      </c>
      <c r="Y135" s="47"/>
      <c r="Z135" s="48" t="s">
        <v>98</v>
      </c>
      <c r="AA135" s="47"/>
      <c r="AB135" s="16"/>
      <c r="AC135" s="47"/>
      <c r="AD135" s="16"/>
      <c r="AE135" s="46"/>
      <c r="AF135" s="255"/>
      <c r="AG135" s="255"/>
      <c r="AH135" s="45"/>
      <c r="AI135" s="11"/>
      <c r="AJ135" s="266"/>
      <c r="AK135" s="268"/>
      <c r="AL135" s="264"/>
      <c r="AM135" s="266"/>
      <c r="AN135" s="268"/>
      <c r="AO135" s="264"/>
      <c r="AP135" s="266"/>
      <c r="AQ135" s="268"/>
      <c r="AR135" s="264"/>
      <c r="AS135" s="266"/>
      <c r="AT135" s="268"/>
      <c r="AU135" s="264"/>
      <c r="AV135" s="266"/>
      <c r="AW135" s="276"/>
      <c r="AX135" s="271"/>
      <c r="AY135" s="293"/>
      <c r="AZ135" s="229"/>
      <c r="BA135" s="229"/>
      <c r="BB135" s="296"/>
    </row>
    <row r="136" spans="2:62" ht="28.15" customHeight="1" x14ac:dyDescent="0.2">
      <c r="B136" s="30"/>
      <c r="C136" s="242">
        <v>2</v>
      </c>
      <c r="D136" s="44"/>
      <c r="E136" s="113"/>
      <c r="F136" s="113"/>
      <c r="G136" s="112"/>
      <c r="H136" s="223"/>
      <c r="I136" s="246">
        <v>67</v>
      </c>
      <c r="J136" s="246">
        <v>24</v>
      </c>
      <c r="K136" s="246">
        <v>7</v>
      </c>
      <c r="L136" s="41" t="s">
        <v>133</v>
      </c>
      <c r="M136" s="40" t="s">
        <v>132</v>
      </c>
      <c r="N136" s="41" t="s">
        <v>131</v>
      </c>
      <c r="O136" s="40" t="s">
        <v>411</v>
      </c>
      <c r="P136" s="41" t="s">
        <v>130</v>
      </c>
      <c r="Q136" s="40" t="s">
        <v>377</v>
      </c>
      <c r="R136" s="41" t="s">
        <v>129</v>
      </c>
      <c r="S136" s="40" t="s">
        <v>178</v>
      </c>
      <c r="T136" s="41" t="s">
        <v>128</v>
      </c>
      <c r="U136" s="40" t="s">
        <v>121</v>
      </c>
      <c r="V136" s="41" t="s">
        <v>127</v>
      </c>
      <c r="W136" s="40"/>
      <c r="X136" s="41" t="s">
        <v>126</v>
      </c>
      <c r="Y136" s="40"/>
      <c r="Z136" s="41" t="s">
        <v>125</v>
      </c>
      <c r="AA136" s="40"/>
      <c r="AB136" s="39"/>
      <c r="AC136" s="40"/>
      <c r="AD136" s="39" t="s">
        <v>121</v>
      </c>
      <c r="AE136" s="38"/>
      <c r="AF136" s="250"/>
      <c r="AG136" s="250" t="s">
        <v>609</v>
      </c>
      <c r="AH136" s="37"/>
      <c r="AI136" s="11"/>
      <c r="AJ136" s="233">
        <f>SUMPRODUCT(LEN($M136:$U139)-LEN(SUBSTITUTE($M136:$U139,"A", "")))</f>
        <v>27</v>
      </c>
      <c r="AK136" s="239">
        <f>SUMPRODUCT(LEN($AD136:$AD139)-LEN(SUBSTITUTE($AD136:$AD139,"A", "")))</f>
        <v>0</v>
      </c>
      <c r="AL136" s="230">
        <f>SUMPRODUCT(LEN($AC136:$AC139)-LEN(SUBSTITUTE($AC136:$AC139,"A", "")))</f>
        <v>0</v>
      </c>
      <c r="AM136" s="233">
        <f>SUMPRODUCT(LEN($M136:$U139)-LEN(SUBSTITUTE($M136:$U139,"S", "")))</f>
        <v>12</v>
      </c>
      <c r="AN136" s="239">
        <f>SUMPRODUCT(LEN($AD136:$AD139)-LEN(SUBSTITUTE($AD136:$AD139,"S", "")))</f>
        <v>1</v>
      </c>
      <c r="AO136" s="230">
        <f>SUMPRODUCT(LEN($AC136:$AC139)-LEN(SUBSTITUTE($AC136:$AC139,"S", "")))</f>
        <v>0</v>
      </c>
      <c r="AP136" s="233">
        <f>SUMPRODUCT(LEN($M136:$U139)-LEN(SUBSTITUTE($M136:$U139,"F", "")))</f>
        <v>0</v>
      </c>
      <c r="AQ136" s="239">
        <f>SUMPRODUCT(LEN($AD136:$AD139)-LEN(SUBSTITUTE($AD136:$AD139,"F", "")))</f>
        <v>0</v>
      </c>
      <c r="AR136" s="230">
        <f>SUMPRODUCT(LEN($AC136:$AC139)-LEN(SUBSTITUTE($AC136:$AC139,"F", "")))</f>
        <v>0</v>
      </c>
      <c r="AS136" s="233">
        <f>SUMPRODUCT(LEN($M136:$U139)-LEN(SUBSTITUTE($M136:$U139,"G", "")))</f>
        <v>8</v>
      </c>
      <c r="AT136" s="239">
        <f>SUMPRODUCT(LEN($AD136:$AD139)-LEN(SUBSTITUTE($AD136:$AD139,"G", "")))</f>
        <v>0</v>
      </c>
      <c r="AU136" s="230">
        <f>SUMPRODUCT(LEN($AC136:$AC139)-LEN(SUBSTITUTE($AC136:$AC139,"G", "")))</f>
        <v>0</v>
      </c>
      <c r="AV136" s="233">
        <f>SUMPRODUCT(LEN($L136:$U139)-LEN(SUBSTITUTE($L136:$U139,"M", "")))</f>
        <v>0</v>
      </c>
      <c r="AW136" s="236">
        <f>SUMPRODUCT(LEN($AD136:$AD139)-LEN(SUBSTITUTE($AD136:$AD139,"M", "")))</f>
        <v>0</v>
      </c>
      <c r="AX136" s="269">
        <f>SUMPRODUCT(LEN($AC136:$AC139)-LEN(SUBSTITUTE($AC136:$AC139,"M", "")))</f>
        <v>0</v>
      </c>
      <c r="AY136" s="291">
        <f>SUMPRODUCT(LEN($AE136:$AE139)-LEN(SUBSTITUTE($AE136:$AE139,"S", "")))</f>
        <v>0</v>
      </c>
      <c r="AZ136" s="227">
        <f>SUMPRODUCT(LEN($AE136:$AE139)-LEN(SUBSTITUTE($AE136:$AE139,"F", "")))</f>
        <v>0</v>
      </c>
      <c r="BA136" s="227">
        <f>SUMPRODUCT(LEN($AE136:$AE139)-LEN(SUBSTITUTE($AE136:$AE139,"G", "")))</f>
        <v>0</v>
      </c>
      <c r="BB136" s="294">
        <f>SUMPRODUCT(LEN($AE136:$AE139)-LEN(SUBSTITUTE($AE136:$AE139,"M", "")))</f>
        <v>0</v>
      </c>
    </row>
    <row r="137" spans="2:62" ht="28.15" customHeight="1" thickBot="1" x14ac:dyDescent="0.25">
      <c r="B137" s="30"/>
      <c r="C137" s="243"/>
      <c r="D137" s="36"/>
      <c r="E137" s="111"/>
      <c r="F137" s="111"/>
      <c r="G137" s="110"/>
      <c r="H137" s="224"/>
      <c r="I137" s="247"/>
      <c r="J137" s="247"/>
      <c r="K137" s="247"/>
      <c r="L137" s="33" t="s">
        <v>123</v>
      </c>
      <c r="M137" s="32" t="s">
        <v>132</v>
      </c>
      <c r="N137" s="33" t="s">
        <v>122</v>
      </c>
      <c r="O137" s="32" t="s">
        <v>377</v>
      </c>
      <c r="P137" s="33" t="s">
        <v>120</v>
      </c>
      <c r="Q137" s="32" t="s">
        <v>388</v>
      </c>
      <c r="R137" s="33" t="s">
        <v>119</v>
      </c>
      <c r="S137" s="32" t="s">
        <v>124</v>
      </c>
      <c r="T137" s="33" t="s">
        <v>118</v>
      </c>
      <c r="U137" s="32"/>
      <c r="V137" s="33" t="s">
        <v>117</v>
      </c>
      <c r="W137" s="32"/>
      <c r="X137" s="33" t="s">
        <v>116</v>
      </c>
      <c r="Y137" s="32"/>
      <c r="Z137" s="33" t="s">
        <v>115</v>
      </c>
      <c r="AA137" s="32"/>
      <c r="AB137" s="31"/>
      <c r="AC137" s="32"/>
      <c r="AD137" s="31"/>
      <c r="AE137" s="23"/>
      <c r="AF137" s="251"/>
      <c r="AG137" s="251"/>
      <c r="AH137" s="22"/>
      <c r="AI137" s="11"/>
      <c r="AJ137" s="265"/>
      <c r="AK137" s="267"/>
      <c r="AL137" s="263"/>
      <c r="AM137" s="265"/>
      <c r="AN137" s="267"/>
      <c r="AO137" s="263"/>
      <c r="AP137" s="265"/>
      <c r="AQ137" s="267"/>
      <c r="AR137" s="263"/>
      <c r="AS137" s="265"/>
      <c r="AT137" s="267"/>
      <c r="AU137" s="263"/>
      <c r="AV137" s="265"/>
      <c r="AW137" s="275"/>
      <c r="AX137" s="270"/>
      <c r="AY137" s="292"/>
      <c r="AZ137" s="228"/>
      <c r="BA137" s="228"/>
      <c r="BB137" s="295"/>
    </row>
    <row r="138" spans="2:62" ht="28.15" customHeight="1" x14ac:dyDescent="0.2">
      <c r="B138" s="30"/>
      <c r="C138" s="244"/>
      <c r="D138" s="29"/>
      <c r="E138" s="109"/>
      <c r="F138" s="109"/>
      <c r="G138" s="108"/>
      <c r="H138" s="225"/>
      <c r="I138" s="248"/>
      <c r="J138" s="248"/>
      <c r="K138" s="248"/>
      <c r="L138" s="26" t="s">
        <v>114</v>
      </c>
      <c r="M138" s="25" t="s">
        <v>462</v>
      </c>
      <c r="N138" s="26" t="s">
        <v>112</v>
      </c>
      <c r="O138" s="25" t="s">
        <v>132</v>
      </c>
      <c r="P138" s="26" t="s">
        <v>111</v>
      </c>
      <c r="Q138" s="25" t="s">
        <v>217</v>
      </c>
      <c r="R138" s="26" t="s">
        <v>110</v>
      </c>
      <c r="S138" s="25" t="s">
        <v>121</v>
      </c>
      <c r="T138" s="26" t="s">
        <v>109</v>
      </c>
      <c r="U138" s="25"/>
      <c r="V138" s="26" t="s">
        <v>108</v>
      </c>
      <c r="W138" s="25"/>
      <c r="X138" s="26" t="s">
        <v>107</v>
      </c>
      <c r="Y138" s="25"/>
      <c r="Z138" s="26" t="s">
        <v>106</v>
      </c>
      <c r="AA138" s="25"/>
      <c r="AB138" s="24"/>
      <c r="AC138" s="25"/>
      <c r="AD138" s="24"/>
      <c r="AE138" s="23"/>
      <c r="AF138" s="251"/>
      <c r="AG138" s="251"/>
      <c r="AH138" s="22"/>
      <c r="AI138" s="11"/>
      <c r="AJ138" s="265"/>
      <c r="AK138" s="267"/>
      <c r="AL138" s="263"/>
      <c r="AM138" s="265"/>
      <c r="AN138" s="267"/>
      <c r="AO138" s="263"/>
      <c r="AP138" s="265"/>
      <c r="AQ138" s="267"/>
      <c r="AR138" s="263"/>
      <c r="AS138" s="265"/>
      <c r="AT138" s="267"/>
      <c r="AU138" s="263"/>
      <c r="AV138" s="265"/>
      <c r="AW138" s="275"/>
      <c r="AX138" s="270"/>
      <c r="AY138" s="292"/>
      <c r="AZ138" s="228"/>
      <c r="BA138" s="228"/>
      <c r="BB138" s="295"/>
    </row>
    <row r="139" spans="2:62" ht="28.15" customHeight="1" thickBot="1" x14ac:dyDescent="0.25">
      <c r="B139" s="30"/>
      <c r="C139" s="253"/>
      <c r="D139" s="51"/>
      <c r="E139" s="115"/>
      <c r="F139" s="115"/>
      <c r="G139" s="114"/>
      <c r="H139" s="226"/>
      <c r="I139" s="254"/>
      <c r="J139" s="254"/>
      <c r="K139" s="254"/>
      <c r="L139" s="48" t="s">
        <v>105</v>
      </c>
      <c r="M139" s="47" t="s">
        <v>410</v>
      </c>
      <c r="N139" s="48" t="s">
        <v>103</v>
      </c>
      <c r="O139" s="47" t="s">
        <v>377</v>
      </c>
      <c r="P139" s="48" t="s">
        <v>102</v>
      </c>
      <c r="Q139" s="47" t="s">
        <v>188</v>
      </c>
      <c r="R139" s="48" t="s">
        <v>101</v>
      </c>
      <c r="S139" s="47" t="s">
        <v>104</v>
      </c>
      <c r="T139" s="48">
        <v>20</v>
      </c>
      <c r="U139" s="47"/>
      <c r="V139" s="48" t="s">
        <v>100</v>
      </c>
      <c r="W139" s="47"/>
      <c r="X139" s="48" t="s">
        <v>99</v>
      </c>
      <c r="Y139" s="47"/>
      <c r="Z139" s="48" t="s">
        <v>98</v>
      </c>
      <c r="AA139" s="47"/>
      <c r="AB139" s="16"/>
      <c r="AC139" s="47"/>
      <c r="AD139" s="16"/>
      <c r="AE139" s="46"/>
      <c r="AF139" s="255"/>
      <c r="AG139" s="255"/>
      <c r="AH139" s="45"/>
      <c r="AI139" s="11"/>
      <c r="AJ139" s="266"/>
      <c r="AK139" s="268"/>
      <c r="AL139" s="264"/>
      <c r="AM139" s="266"/>
      <c r="AN139" s="268"/>
      <c r="AO139" s="264"/>
      <c r="AP139" s="266"/>
      <c r="AQ139" s="268"/>
      <c r="AR139" s="264"/>
      <c r="AS139" s="266"/>
      <c r="AT139" s="268"/>
      <c r="AU139" s="264"/>
      <c r="AV139" s="266"/>
      <c r="AW139" s="276"/>
      <c r="AX139" s="271"/>
      <c r="AY139" s="293"/>
      <c r="AZ139" s="229"/>
      <c r="BA139" s="229"/>
      <c r="BB139" s="296"/>
    </row>
    <row r="140" spans="2:62" ht="28.15" customHeight="1" x14ac:dyDescent="0.2">
      <c r="B140" s="30"/>
      <c r="C140" s="242">
        <v>3</v>
      </c>
      <c r="D140" s="44"/>
      <c r="E140" s="113"/>
      <c r="F140" s="113"/>
      <c r="G140" s="112"/>
      <c r="H140" s="223"/>
      <c r="I140" s="246">
        <v>76</v>
      </c>
      <c r="J140" s="246">
        <v>25</v>
      </c>
      <c r="K140" s="246">
        <v>9</v>
      </c>
      <c r="L140" s="41" t="s">
        <v>133</v>
      </c>
      <c r="M140" s="40" t="s">
        <v>186</v>
      </c>
      <c r="N140" s="41" t="s">
        <v>131</v>
      </c>
      <c r="O140" s="40" t="s">
        <v>822</v>
      </c>
      <c r="P140" s="41" t="s">
        <v>130</v>
      </c>
      <c r="Q140" s="40" t="s">
        <v>523</v>
      </c>
      <c r="R140" s="41" t="s">
        <v>129</v>
      </c>
      <c r="S140" s="40" t="s">
        <v>113</v>
      </c>
      <c r="T140" s="41" t="s">
        <v>128</v>
      </c>
      <c r="U140" s="40"/>
      <c r="V140" s="41" t="s">
        <v>127</v>
      </c>
      <c r="W140" s="40"/>
      <c r="X140" s="41" t="s">
        <v>126</v>
      </c>
      <c r="Y140" s="40"/>
      <c r="Z140" s="41" t="s">
        <v>125</v>
      </c>
      <c r="AA140" s="40"/>
      <c r="AB140" s="39"/>
      <c r="AC140" s="40"/>
      <c r="AD140" s="39" t="s">
        <v>851</v>
      </c>
      <c r="AE140" s="38"/>
      <c r="AF140" s="250"/>
      <c r="AG140" s="250" t="s">
        <v>622</v>
      </c>
      <c r="AH140" s="37"/>
      <c r="AI140" s="11"/>
      <c r="AJ140" s="233">
        <f>SUMPRODUCT(LEN($M140:$U143)-LEN(SUBSTITUTE($M140:$U143,"A", "")))</f>
        <v>20</v>
      </c>
      <c r="AK140" s="239">
        <f>SUMPRODUCT(LEN($AD140:$AD143)-LEN(SUBSTITUTE($AD140:$AD143,"A", "")))</f>
        <v>22</v>
      </c>
      <c r="AL140" s="230">
        <f>SUMPRODUCT(LEN($AC140:$AC143)-LEN(SUBSTITUTE($AC140:$AC143,"A", "")))</f>
        <v>0</v>
      </c>
      <c r="AM140" s="233">
        <f>SUMPRODUCT(LEN($M140:$U143)-LEN(SUBSTITUTE($M140:$U143,"S", "")))</f>
        <v>26</v>
      </c>
      <c r="AN140" s="239">
        <f>SUMPRODUCT(LEN($AD140:$AD143)-LEN(SUBSTITUTE($AD140:$AD143,"S", "")))</f>
        <v>26</v>
      </c>
      <c r="AO140" s="230">
        <f>SUMPRODUCT(LEN($AC140:$AC143)-LEN(SUBSTITUTE($AC140:$AC143,"S", "")))</f>
        <v>0</v>
      </c>
      <c r="AP140" s="233">
        <f>SUMPRODUCT(LEN($M140:$U143)-LEN(SUBSTITUTE($M140:$U143,"F", "")))</f>
        <v>1</v>
      </c>
      <c r="AQ140" s="239">
        <f>SUMPRODUCT(LEN($AD140:$AD143)-LEN(SUBSTITUTE($AD140:$AD143,"F", "")))</f>
        <v>0</v>
      </c>
      <c r="AR140" s="230">
        <f>SUMPRODUCT(LEN($AC140:$AC143)-LEN(SUBSTITUTE($AC140:$AC143,"F", "")))</f>
        <v>0</v>
      </c>
      <c r="AS140" s="233">
        <f>SUMPRODUCT(LEN($M140:$U143)-LEN(SUBSTITUTE($M140:$U143,"G", "")))</f>
        <v>7</v>
      </c>
      <c r="AT140" s="239">
        <f>SUMPRODUCT(LEN($AD140:$AD143)-LEN(SUBSTITUTE($AD140:$AD143,"G", "")))</f>
        <v>1</v>
      </c>
      <c r="AU140" s="230">
        <f>SUMPRODUCT(LEN($AC140:$AC143)-LEN(SUBSTITUTE($AC140:$AC143,"G", "")))</f>
        <v>0</v>
      </c>
      <c r="AV140" s="233">
        <f>SUMPRODUCT(LEN($L140:$U143)-LEN(SUBSTITUTE($L140:$U143,"M", "")))</f>
        <v>0</v>
      </c>
      <c r="AW140" s="236">
        <f>SUMPRODUCT(LEN($AD140:$AD143)-LEN(SUBSTITUTE($AD140:$AD143,"M", "")))</f>
        <v>0</v>
      </c>
      <c r="AX140" s="269">
        <f>SUMPRODUCT(LEN($AC140:$AC143)-LEN(SUBSTITUTE($AC140:$AC143,"M", "")))</f>
        <v>0</v>
      </c>
      <c r="AY140" s="291">
        <f>SUMPRODUCT(LEN($AE140:$AE143)-LEN(SUBSTITUTE($AE140:$AE143,"S", "")))</f>
        <v>0</v>
      </c>
      <c r="AZ140" s="227">
        <f>SUMPRODUCT(LEN($AE140:$AE143)-LEN(SUBSTITUTE($AE140:$AE143,"F", "")))</f>
        <v>0</v>
      </c>
      <c r="BA140" s="227">
        <f>SUMPRODUCT(LEN($AE140:$AE143)-LEN(SUBSTITUTE($AE140:$AE143,"G", "")))</f>
        <v>0</v>
      </c>
      <c r="BB140" s="294">
        <f>SUMPRODUCT(LEN($AE140:$AE143)-LEN(SUBSTITUTE($AE140:$AE143,"M", "")))</f>
        <v>0</v>
      </c>
    </row>
    <row r="141" spans="2:62" ht="28.15" customHeight="1" thickBot="1" x14ac:dyDescent="0.25">
      <c r="B141" s="30"/>
      <c r="C141" s="243"/>
      <c r="D141" s="36"/>
      <c r="E141" s="111"/>
      <c r="F141" s="111"/>
      <c r="G141" s="110"/>
      <c r="H141" s="224"/>
      <c r="I141" s="247"/>
      <c r="J141" s="247"/>
      <c r="K141" s="247"/>
      <c r="L141" s="33" t="s">
        <v>123</v>
      </c>
      <c r="M141" s="32" t="s">
        <v>444</v>
      </c>
      <c r="N141" s="33" t="s">
        <v>122</v>
      </c>
      <c r="O141" s="32" t="s">
        <v>479</v>
      </c>
      <c r="P141" s="33" t="s">
        <v>120</v>
      </c>
      <c r="Q141" s="32" t="s">
        <v>217</v>
      </c>
      <c r="R141" s="33" t="s">
        <v>119</v>
      </c>
      <c r="S141" s="32" t="s">
        <v>113</v>
      </c>
      <c r="T141" s="33" t="s">
        <v>118</v>
      </c>
      <c r="U141" s="32"/>
      <c r="V141" s="33" t="s">
        <v>117</v>
      </c>
      <c r="W141" s="32"/>
      <c r="X141" s="33" t="s">
        <v>116</v>
      </c>
      <c r="Y141" s="32"/>
      <c r="Z141" s="33" t="s">
        <v>115</v>
      </c>
      <c r="AA141" s="32"/>
      <c r="AB141" s="31"/>
      <c r="AC141" s="32"/>
      <c r="AD141" s="31" t="s">
        <v>850</v>
      </c>
      <c r="AE141" s="23"/>
      <c r="AF141" s="251"/>
      <c r="AG141" s="251"/>
      <c r="AH141" s="22"/>
      <c r="AI141" s="11"/>
      <c r="AJ141" s="265"/>
      <c r="AK141" s="267"/>
      <c r="AL141" s="263"/>
      <c r="AM141" s="265"/>
      <c r="AN141" s="267"/>
      <c r="AO141" s="263"/>
      <c r="AP141" s="265"/>
      <c r="AQ141" s="267"/>
      <c r="AR141" s="263"/>
      <c r="AS141" s="265"/>
      <c r="AT141" s="267"/>
      <c r="AU141" s="263"/>
      <c r="AV141" s="265"/>
      <c r="AW141" s="275"/>
      <c r="AX141" s="270"/>
      <c r="AY141" s="292"/>
      <c r="AZ141" s="228"/>
      <c r="BA141" s="228"/>
      <c r="BB141" s="295"/>
    </row>
    <row r="142" spans="2:62" ht="28.15" customHeight="1" x14ac:dyDescent="0.2">
      <c r="B142" s="30"/>
      <c r="C142" s="244"/>
      <c r="D142" s="29"/>
      <c r="E142" s="109"/>
      <c r="F142" s="109"/>
      <c r="G142" s="108"/>
      <c r="H142" s="225"/>
      <c r="I142" s="248"/>
      <c r="J142" s="248"/>
      <c r="K142" s="248"/>
      <c r="L142" s="26" t="s">
        <v>114</v>
      </c>
      <c r="M142" s="25" t="s">
        <v>849</v>
      </c>
      <c r="N142" s="26" t="s">
        <v>112</v>
      </c>
      <c r="O142" s="25" t="s">
        <v>430</v>
      </c>
      <c r="P142" s="26" t="s">
        <v>111</v>
      </c>
      <c r="Q142" s="25" t="s">
        <v>195</v>
      </c>
      <c r="R142" s="26" t="s">
        <v>110</v>
      </c>
      <c r="S142" s="25" t="s">
        <v>121</v>
      </c>
      <c r="T142" s="26" t="s">
        <v>109</v>
      </c>
      <c r="U142" s="25"/>
      <c r="V142" s="26" t="s">
        <v>108</v>
      </c>
      <c r="W142" s="25"/>
      <c r="X142" s="26" t="s">
        <v>107</v>
      </c>
      <c r="Y142" s="25"/>
      <c r="Z142" s="26" t="s">
        <v>106</v>
      </c>
      <c r="AA142" s="25"/>
      <c r="AB142" s="24"/>
      <c r="AC142" s="25"/>
      <c r="AD142" s="24" t="s">
        <v>848</v>
      </c>
      <c r="AE142" s="23"/>
      <c r="AF142" s="251"/>
      <c r="AG142" s="251"/>
      <c r="AH142" s="22"/>
      <c r="AI142" s="11"/>
      <c r="AJ142" s="265"/>
      <c r="AK142" s="267"/>
      <c r="AL142" s="263"/>
      <c r="AM142" s="265"/>
      <c r="AN142" s="267"/>
      <c r="AO142" s="263"/>
      <c r="AP142" s="265"/>
      <c r="AQ142" s="267"/>
      <c r="AR142" s="263"/>
      <c r="AS142" s="265"/>
      <c r="AT142" s="267"/>
      <c r="AU142" s="263"/>
      <c r="AV142" s="265"/>
      <c r="AW142" s="275"/>
      <c r="AX142" s="270"/>
      <c r="AY142" s="292"/>
      <c r="AZ142" s="228"/>
      <c r="BA142" s="228"/>
      <c r="BB142" s="295"/>
    </row>
    <row r="143" spans="2:62" ht="28.15" customHeight="1" thickBot="1" x14ac:dyDescent="0.25">
      <c r="B143" s="21"/>
      <c r="C143" s="245"/>
      <c r="D143" s="20"/>
      <c r="E143" s="117"/>
      <c r="F143" s="117"/>
      <c r="G143" s="116"/>
      <c r="H143" s="226"/>
      <c r="I143" s="249"/>
      <c r="J143" s="249"/>
      <c r="K143" s="249"/>
      <c r="L143" s="17" t="s">
        <v>105</v>
      </c>
      <c r="M143" s="15" t="s">
        <v>405</v>
      </c>
      <c r="N143" s="17" t="s">
        <v>103</v>
      </c>
      <c r="O143" s="15" t="s">
        <v>436</v>
      </c>
      <c r="P143" s="17" t="s">
        <v>102</v>
      </c>
      <c r="Q143" s="15" t="s">
        <v>188</v>
      </c>
      <c r="R143" s="17" t="s">
        <v>101</v>
      </c>
      <c r="S143" s="15" t="s">
        <v>121</v>
      </c>
      <c r="T143" s="17">
        <v>20</v>
      </c>
      <c r="U143" s="15"/>
      <c r="V143" s="17" t="s">
        <v>100</v>
      </c>
      <c r="W143" s="15"/>
      <c r="X143" s="17" t="s">
        <v>99</v>
      </c>
      <c r="Y143" s="15"/>
      <c r="Z143" s="17" t="s">
        <v>98</v>
      </c>
      <c r="AA143" s="15"/>
      <c r="AB143" s="16"/>
      <c r="AC143" s="15"/>
      <c r="AD143" s="14"/>
      <c r="AE143" s="13"/>
      <c r="AF143" s="252"/>
      <c r="AG143" s="252"/>
      <c r="AH143" s="12"/>
      <c r="AI143" s="11"/>
      <c r="AJ143" s="266"/>
      <c r="AK143" s="268"/>
      <c r="AL143" s="264"/>
      <c r="AM143" s="266"/>
      <c r="AN143" s="268"/>
      <c r="AO143" s="264"/>
      <c r="AP143" s="266"/>
      <c r="AQ143" s="268"/>
      <c r="AR143" s="264"/>
      <c r="AS143" s="266"/>
      <c r="AT143" s="268"/>
      <c r="AU143" s="264"/>
      <c r="AV143" s="266"/>
      <c r="AW143" s="276"/>
      <c r="AX143" s="271"/>
      <c r="AY143" s="293"/>
      <c r="AZ143" s="229"/>
      <c r="BA143" s="229"/>
      <c r="BB143" s="296"/>
    </row>
    <row r="144" spans="2:62" ht="85.9" customHeight="1" thickTop="1" thickBot="1" x14ac:dyDescent="0.35">
      <c r="B144" s="105" t="s">
        <v>174</v>
      </c>
      <c r="C144" s="95" t="s">
        <v>173</v>
      </c>
      <c r="D144" s="100" t="s">
        <v>172</v>
      </c>
      <c r="E144" s="104" t="s">
        <v>171</v>
      </c>
      <c r="F144" s="103"/>
      <c r="G144" s="102"/>
      <c r="H144" s="101" t="s">
        <v>170</v>
      </c>
      <c r="I144" s="100" t="s">
        <v>96</v>
      </c>
      <c r="J144" s="100" t="s">
        <v>169</v>
      </c>
      <c r="K144" s="100" t="s">
        <v>97</v>
      </c>
      <c r="L144" s="256" t="s">
        <v>168</v>
      </c>
      <c r="M144" s="262"/>
      <c r="N144" s="256" t="s">
        <v>167</v>
      </c>
      <c r="O144" s="262"/>
      <c r="P144" s="256" t="s">
        <v>167</v>
      </c>
      <c r="Q144" s="257"/>
      <c r="R144" s="256" t="s">
        <v>167</v>
      </c>
      <c r="S144" s="257"/>
      <c r="T144" s="256" t="s">
        <v>167</v>
      </c>
      <c r="U144" s="257"/>
      <c r="V144" s="256" t="s">
        <v>167</v>
      </c>
      <c r="W144" s="257"/>
      <c r="X144" s="256" t="s">
        <v>167</v>
      </c>
      <c r="Y144" s="257"/>
      <c r="Z144" s="256" t="s">
        <v>167</v>
      </c>
      <c r="AA144" s="257"/>
      <c r="AB144" s="261" t="s">
        <v>166</v>
      </c>
      <c r="AC144" s="257"/>
      <c r="AD144" s="101" t="s">
        <v>165</v>
      </c>
      <c r="AE144" s="101" t="s">
        <v>164</v>
      </c>
      <c r="AF144" s="100" t="s">
        <v>163</v>
      </c>
      <c r="AG144" s="100" t="s">
        <v>162</v>
      </c>
      <c r="AH144" s="99" t="s">
        <v>161</v>
      </c>
      <c r="AI144" s="98"/>
      <c r="AJ144" s="96" t="s">
        <v>160</v>
      </c>
      <c r="AK144" s="95" t="s">
        <v>159</v>
      </c>
      <c r="AL144" s="94" t="s">
        <v>158</v>
      </c>
      <c r="AM144" s="96" t="s">
        <v>157</v>
      </c>
      <c r="AN144" s="95" t="s">
        <v>156</v>
      </c>
      <c r="AO144" s="94" t="s">
        <v>155</v>
      </c>
      <c r="AP144" s="96" t="s">
        <v>154</v>
      </c>
      <c r="AQ144" s="95" t="s">
        <v>153</v>
      </c>
      <c r="AR144" s="97" t="s">
        <v>152</v>
      </c>
      <c r="AS144" s="96" t="s">
        <v>151</v>
      </c>
      <c r="AT144" s="95" t="s">
        <v>150</v>
      </c>
      <c r="AU144" s="94" t="s">
        <v>149</v>
      </c>
      <c r="AV144" s="96" t="s">
        <v>148</v>
      </c>
      <c r="AW144" s="95" t="s">
        <v>147</v>
      </c>
      <c r="AX144" s="94" t="s">
        <v>146</v>
      </c>
      <c r="AY144" s="93" t="s">
        <v>145</v>
      </c>
      <c r="AZ144" s="92" t="s">
        <v>144</v>
      </c>
      <c r="BA144" s="92" t="s">
        <v>143</v>
      </c>
      <c r="BB144" s="91" t="s">
        <v>142</v>
      </c>
    </row>
    <row r="145" spans="2:62" ht="48" thickBot="1" x14ac:dyDescent="0.3">
      <c r="B145" s="90" t="s">
        <v>246</v>
      </c>
      <c r="C145" s="89"/>
      <c r="D145" s="88">
        <v>194</v>
      </c>
      <c r="E145" s="258"/>
      <c r="F145" s="259"/>
      <c r="G145" s="260"/>
      <c r="H145" s="87" t="s">
        <v>140</v>
      </c>
      <c r="I145" s="86"/>
      <c r="J145" s="86"/>
      <c r="K145" s="85"/>
      <c r="L145" s="84"/>
      <c r="M145" s="81"/>
      <c r="N145" s="84"/>
      <c r="O145" s="81"/>
      <c r="P145" s="84"/>
      <c r="Q145" s="81"/>
      <c r="R145" s="84"/>
      <c r="S145" s="81"/>
      <c r="T145" s="84"/>
      <c r="U145" s="81"/>
      <c r="V145" s="84"/>
      <c r="W145" s="81"/>
      <c r="X145" s="84"/>
      <c r="Y145" s="81"/>
      <c r="Z145" s="84"/>
      <c r="AA145" s="83"/>
      <c r="AB145" s="82" t="s">
        <v>139</v>
      </c>
      <c r="AC145" s="81"/>
      <c r="AD145" s="81"/>
      <c r="AE145" s="81"/>
      <c r="AF145" s="80"/>
      <c r="AG145" s="80"/>
      <c r="AH145" s="60"/>
      <c r="AI145" s="79" t="s">
        <v>138</v>
      </c>
      <c r="AJ145" s="78">
        <f t="shared" ref="AJ145:BB145" si="18">SUM(AJ147:AJ158)</f>
        <v>57</v>
      </c>
      <c r="AK145" s="77">
        <f t="shared" si="18"/>
        <v>1</v>
      </c>
      <c r="AL145" s="76">
        <f t="shared" si="18"/>
        <v>0</v>
      </c>
      <c r="AM145" s="78">
        <f t="shared" si="18"/>
        <v>19</v>
      </c>
      <c r="AN145" s="77">
        <f t="shared" si="18"/>
        <v>8</v>
      </c>
      <c r="AO145" s="76">
        <f t="shared" si="18"/>
        <v>0</v>
      </c>
      <c r="AP145" s="78">
        <f t="shared" si="18"/>
        <v>2</v>
      </c>
      <c r="AQ145" s="77">
        <f t="shared" si="18"/>
        <v>0</v>
      </c>
      <c r="AR145" s="76">
        <f t="shared" si="18"/>
        <v>0</v>
      </c>
      <c r="AS145" s="78">
        <f t="shared" si="18"/>
        <v>10</v>
      </c>
      <c r="AT145" s="77">
        <f t="shared" si="18"/>
        <v>0</v>
      </c>
      <c r="AU145" s="76">
        <f t="shared" si="18"/>
        <v>0</v>
      </c>
      <c r="AV145" s="78">
        <f t="shared" si="18"/>
        <v>0</v>
      </c>
      <c r="AW145" s="77">
        <f t="shared" si="18"/>
        <v>0</v>
      </c>
      <c r="AX145" s="76">
        <f t="shared" si="18"/>
        <v>0</v>
      </c>
      <c r="AY145" s="75">
        <f t="shared" si="18"/>
        <v>0</v>
      </c>
      <c r="AZ145" s="74">
        <f t="shared" si="18"/>
        <v>0</v>
      </c>
      <c r="BA145" s="74">
        <f t="shared" si="18"/>
        <v>2</v>
      </c>
      <c r="BB145" s="73">
        <f t="shared" si="18"/>
        <v>0</v>
      </c>
      <c r="BC145" s="72" t="s">
        <v>137</v>
      </c>
      <c r="BF145" s="5">
        <f>SUM(AJ145:AL145)/$BG$5</f>
        <v>19.333333333333332</v>
      </c>
      <c r="BG145" s="5">
        <f>SUM(AM145:AO145,AY145)/$BG$5</f>
        <v>9</v>
      </c>
      <c r="BH145" s="5">
        <f>SUM(AP145:AR145,AZ145)/$BG$5</f>
        <v>0.66666666666666663</v>
      </c>
      <c r="BI145" s="5">
        <f>SUM(AS145:AU145,BA145)/$BG$5</f>
        <v>4</v>
      </c>
      <c r="BJ145" s="5">
        <f>SUM(AV145:AX145,BB145)/$BG$5</f>
        <v>0</v>
      </c>
    </row>
    <row r="146" spans="2:62" ht="37.5" thickBot="1" x14ac:dyDescent="0.3">
      <c r="B146" s="71"/>
      <c r="C146" s="70"/>
      <c r="D146" s="69"/>
      <c r="E146" s="68"/>
      <c r="F146" s="68"/>
      <c r="G146" s="67"/>
      <c r="H146" s="66"/>
      <c r="I146" s="64"/>
      <c r="J146" s="64"/>
      <c r="K146" s="65"/>
      <c r="L146" s="64"/>
      <c r="M146" s="62"/>
      <c r="N146" s="64"/>
      <c r="O146" s="62"/>
      <c r="P146" s="64"/>
      <c r="Q146" s="62"/>
      <c r="R146" s="64"/>
      <c r="S146" s="62"/>
      <c r="T146" s="64"/>
      <c r="U146" s="62"/>
      <c r="V146" s="64"/>
      <c r="W146" s="62"/>
      <c r="X146" s="64"/>
      <c r="Y146" s="62"/>
      <c r="Z146" s="64"/>
      <c r="AA146" s="62"/>
      <c r="AB146" s="63"/>
      <c r="AC146" s="62"/>
      <c r="AD146" s="62"/>
      <c r="AE146" s="62"/>
      <c r="AF146" s="61"/>
      <c r="AG146" s="61"/>
      <c r="AH146" s="60"/>
      <c r="AI146" s="59" t="s">
        <v>136</v>
      </c>
      <c r="AJ146" s="58">
        <f t="shared" ref="AJ146:BB146" si="19">AJ145/3</f>
        <v>19</v>
      </c>
      <c r="AK146" s="57">
        <f t="shared" si="19"/>
        <v>0.33333333333333331</v>
      </c>
      <c r="AL146" s="56">
        <f t="shared" si="19"/>
        <v>0</v>
      </c>
      <c r="AM146" s="58">
        <f t="shared" si="19"/>
        <v>6.333333333333333</v>
      </c>
      <c r="AN146" s="57">
        <f t="shared" si="19"/>
        <v>2.6666666666666665</v>
      </c>
      <c r="AO146" s="56">
        <f t="shared" si="19"/>
        <v>0</v>
      </c>
      <c r="AP146" s="58">
        <f t="shared" si="19"/>
        <v>0.66666666666666663</v>
      </c>
      <c r="AQ146" s="57">
        <f t="shared" si="19"/>
        <v>0</v>
      </c>
      <c r="AR146" s="56">
        <f t="shared" si="19"/>
        <v>0</v>
      </c>
      <c r="AS146" s="58">
        <f t="shared" si="19"/>
        <v>3.3333333333333335</v>
      </c>
      <c r="AT146" s="57">
        <f t="shared" si="19"/>
        <v>0</v>
      </c>
      <c r="AU146" s="56">
        <f t="shared" si="19"/>
        <v>0</v>
      </c>
      <c r="AV146" s="58">
        <f t="shared" si="19"/>
        <v>0</v>
      </c>
      <c r="AW146" s="57">
        <f t="shared" si="19"/>
        <v>0</v>
      </c>
      <c r="AX146" s="56">
        <f t="shared" si="19"/>
        <v>0</v>
      </c>
      <c r="AY146" s="55">
        <f t="shared" si="19"/>
        <v>0</v>
      </c>
      <c r="AZ146" s="54">
        <f t="shared" si="19"/>
        <v>0</v>
      </c>
      <c r="BA146" s="54">
        <f t="shared" si="19"/>
        <v>0.66666666666666663</v>
      </c>
      <c r="BB146" s="53">
        <f t="shared" si="19"/>
        <v>0</v>
      </c>
      <c r="BC146" s="52" t="s">
        <v>135</v>
      </c>
    </row>
    <row r="147" spans="2:62" ht="28.15" customHeight="1" x14ac:dyDescent="0.2">
      <c r="B147" s="30"/>
      <c r="C147" s="242">
        <v>1</v>
      </c>
      <c r="D147" s="44"/>
      <c r="E147" s="113"/>
      <c r="F147" s="113"/>
      <c r="G147" s="112"/>
      <c r="H147" s="223" t="s">
        <v>660</v>
      </c>
      <c r="I147" s="246">
        <v>51</v>
      </c>
      <c r="J147" s="246">
        <v>20</v>
      </c>
      <c r="K147" s="246">
        <v>5</v>
      </c>
      <c r="L147" s="41" t="s">
        <v>133</v>
      </c>
      <c r="M147" s="40" t="s">
        <v>132</v>
      </c>
      <c r="N147" s="41" t="s">
        <v>131</v>
      </c>
      <c r="O147" s="40" t="s">
        <v>386</v>
      </c>
      <c r="P147" s="41" t="s">
        <v>130</v>
      </c>
      <c r="Q147" s="40" t="s">
        <v>132</v>
      </c>
      <c r="R147" s="41" t="s">
        <v>129</v>
      </c>
      <c r="S147" s="40" t="s">
        <v>175</v>
      </c>
      <c r="T147" s="41" t="s">
        <v>128</v>
      </c>
      <c r="U147" s="40"/>
      <c r="V147" s="41" t="s">
        <v>127</v>
      </c>
      <c r="W147" s="40"/>
      <c r="X147" s="41" t="s">
        <v>126</v>
      </c>
      <c r="Y147" s="40"/>
      <c r="Z147" s="41" t="s">
        <v>125</v>
      </c>
      <c r="AA147" s="40"/>
      <c r="AB147" s="39"/>
      <c r="AC147" s="40"/>
      <c r="AD147" s="39" t="s">
        <v>631</v>
      </c>
      <c r="AE147" s="38" t="s">
        <v>507</v>
      </c>
      <c r="AF147" s="250"/>
      <c r="AG147" s="250" t="s">
        <v>609</v>
      </c>
      <c r="AH147" s="37"/>
      <c r="AI147" s="11"/>
      <c r="AJ147" s="233">
        <f>SUMPRODUCT(LEN($M147:$U150)-LEN(SUBSTITUTE($M147:$U150,"A", "")))</f>
        <v>27</v>
      </c>
      <c r="AK147" s="239">
        <f>SUMPRODUCT(LEN($AD147:$AD150)-LEN(SUBSTITUTE($AD147:$AD150,"A", "")))</f>
        <v>1</v>
      </c>
      <c r="AL147" s="230">
        <f>SUMPRODUCT(LEN($AC147:$AC150)-LEN(SUBSTITUTE($AC147:$AC150,"A", "")))</f>
        <v>0</v>
      </c>
      <c r="AM147" s="233">
        <f>SUMPRODUCT(LEN($M147:$U150)-LEN(SUBSTITUTE($M147:$U150,"S", "")))</f>
        <v>6</v>
      </c>
      <c r="AN147" s="239">
        <f>SUMPRODUCT(LEN($AD147:$AD150)-LEN(SUBSTITUTE($AD147:$AD150,"S", "")))</f>
        <v>4</v>
      </c>
      <c r="AO147" s="230">
        <f>SUMPRODUCT(LEN($AC147:$AC150)-LEN(SUBSTITUTE($AC147:$AC150,"S", "")))</f>
        <v>0</v>
      </c>
      <c r="AP147" s="233">
        <f>SUMPRODUCT(LEN($M147:$U150)-LEN(SUBSTITUTE($M147:$U150,"F", "")))</f>
        <v>1</v>
      </c>
      <c r="AQ147" s="239">
        <f>SUMPRODUCT(LEN($AD147:$AD150)-LEN(SUBSTITUTE($AD147:$AD150,"F", "")))</f>
        <v>0</v>
      </c>
      <c r="AR147" s="230">
        <f>SUMPRODUCT(LEN($AC147:$AC150)-LEN(SUBSTITUTE($AC147:$AC150,"F", "")))</f>
        <v>0</v>
      </c>
      <c r="AS147" s="233">
        <f>SUMPRODUCT(LEN($M147:$U150)-LEN(SUBSTITUTE($M147:$U150,"G", "")))</f>
        <v>0</v>
      </c>
      <c r="AT147" s="239">
        <f>SUMPRODUCT(LEN($AD147:$AD150)-LEN(SUBSTITUTE($AD147:$AD150,"G", "")))</f>
        <v>0</v>
      </c>
      <c r="AU147" s="230">
        <f>SUMPRODUCT(LEN($AC147:$AC150)-LEN(SUBSTITUTE($AC147:$AC150,"G", "")))</f>
        <v>0</v>
      </c>
      <c r="AV147" s="233">
        <f>SUMPRODUCT(LEN($L147:$U150)-LEN(SUBSTITUTE($L147:$U150,"M", "")))</f>
        <v>0</v>
      </c>
      <c r="AW147" s="236">
        <f>SUMPRODUCT(LEN($AD147:$AD150)-LEN(SUBSTITUTE($AD147:$AD150,"M", "")))</f>
        <v>0</v>
      </c>
      <c r="AX147" s="269">
        <f>SUMPRODUCT(LEN($AC147:$AC150)-LEN(SUBSTITUTE($AC147:$AC150,"M", "")))</f>
        <v>0</v>
      </c>
      <c r="AY147" s="291">
        <f>SUMPRODUCT(LEN($AE147:$AE150)-LEN(SUBSTITUTE($AE147:$AE150,"S", "")))</f>
        <v>0</v>
      </c>
      <c r="AZ147" s="227">
        <f>SUMPRODUCT(LEN($AE147:$AE150)-LEN(SUBSTITUTE($AE147:$AE150,"F", "")))</f>
        <v>0</v>
      </c>
      <c r="BA147" s="227">
        <f>SUMPRODUCT(LEN($AE147:$AE150)-LEN(SUBSTITUTE($AE147:$AE150,"G", "")))</f>
        <v>2</v>
      </c>
      <c r="BB147" s="294">
        <f>SUMPRODUCT(LEN($AE147:$AE150)-LEN(SUBSTITUTE($AE147:$AE150,"M", "")))</f>
        <v>0</v>
      </c>
    </row>
    <row r="148" spans="2:62" ht="28.15" customHeight="1" thickBot="1" x14ac:dyDescent="0.25">
      <c r="B148" s="30"/>
      <c r="C148" s="243"/>
      <c r="D148" s="36"/>
      <c r="E148" s="111"/>
      <c r="F148" s="111"/>
      <c r="G148" s="110"/>
      <c r="H148" s="224"/>
      <c r="I148" s="247"/>
      <c r="J148" s="247"/>
      <c r="K148" s="247"/>
      <c r="L148" s="33" t="s">
        <v>123</v>
      </c>
      <c r="M148" s="32" t="s">
        <v>132</v>
      </c>
      <c r="N148" s="33" t="s">
        <v>122</v>
      </c>
      <c r="O148" s="32" t="s">
        <v>186</v>
      </c>
      <c r="P148" s="33" t="s">
        <v>120</v>
      </c>
      <c r="Q148" s="32" t="s">
        <v>175</v>
      </c>
      <c r="R148" s="33" t="s">
        <v>119</v>
      </c>
      <c r="S148" s="32" t="s">
        <v>121</v>
      </c>
      <c r="T148" s="33" t="s">
        <v>118</v>
      </c>
      <c r="U148" s="32"/>
      <c r="V148" s="33" t="s">
        <v>117</v>
      </c>
      <c r="W148" s="32"/>
      <c r="X148" s="33" t="s">
        <v>116</v>
      </c>
      <c r="Y148" s="32"/>
      <c r="Z148" s="33" t="s">
        <v>115</v>
      </c>
      <c r="AA148" s="32"/>
      <c r="AB148" s="31"/>
      <c r="AC148" s="32"/>
      <c r="AD148" s="31"/>
      <c r="AE148" s="23"/>
      <c r="AF148" s="251"/>
      <c r="AG148" s="251"/>
      <c r="AH148" s="22"/>
      <c r="AI148" s="11"/>
      <c r="AJ148" s="265"/>
      <c r="AK148" s="267"/>
      <c r="AL148" s="263"/>
      <c r="AM148" s="265"/>
      <c r="AN148" s="267"/>
      <c r="AO148" s="263"/>
      <c r="AP148" s="265"/>
      <c r="AQ148" s="267"/>
      <c r="AR148" s="263"/>
      <c r="AS148" s="265"/>
      <c r="AT148" s="267"/>
      <c r="AU148" s="263"/>
      <c r="AV148" s="265"/>
      <c r="AW148" s="275"/>
      <c r="AX148" s="270"/>
      <c r="AY148" s="292"/>
      <c r="AZ148" s="228"/>
      <c r="BA148" s="228"/>
      <c r="BB148" s="295"/>
    </row>
    <row r="149" spans="2:62" ht="28.15" customHeight="1" x14ac:dyDescent="0.2">
      <c r="B149" s="30"/>
      <c r="C149" s="244"/>
      <c r="D149" s="29"/>
      <c r="E149" s="109"/>
      <c r="F149" s="109"/>
      <c r="G149" s="108"/>
      <c r="H149" s="225">
        <v>194</v>
      </c>
      <c r="I149" s="248"/>
      <c r="J149" s="248"/>
      <c r="K149" s="248"/>
      <c r="L149" s="26" t="s">
        <v>114</v>
      </c>
      <c r="M149" s="25" t="s">
        <v>186</v>
      </c>
      <c r="N149" s="26" t="s">
        <v>112</v>
      </c>
      <c r="O149" s="25" t="s">
        <v>186</v>
      </c>
      <c r="P149" s="26" t="s">
        <v>111</v>
      </c>
      <c r="Q149" s="25" t="s">
        <v>124</v>
      </c>
      <c r="R149" s="26" t="s">
        <v>110</v>
      </c>
      <c r="S149" s="25" t="s">
        <v>121</v>
      </c>
      <c r="T149" s="26" t="s">
        <v>109</v>
      </c>
      <c r="U149" s="25"/>
      <c r="V149" s="26" t="s">
        <v>108</v>
      </c>
      <c r="W149" s="25"/>
      <c r="X149" s="26" t="s">
        <v>107</v>
      </c>
      <c r="Y149" s="25"/>
      <c r="Z149" s="26" t="s">
        <v>106</v>
      </c>
      <c r="AA149" s="25"/>
      <c r="AB149" s="24"/>
      <c r="AC149" s="25"/>
      <c r="AD149" s="24"/>
      <c r="AE149" s="23"/>
      <c r="AF149" s="251"/>
      <c r="AG149" s="251"/>
      <c r="AH149" s="22"/>
      <c r="AI149" s="11"/>
      <c r="AJ149" s="265"/>
      <c r="AK149" s="267"/>
      <c r="AL149" s="263"/>
      <c r="AM149" s="265"/>
      <c r="AN149" s="267"/>
      <c r="AO149" s="263"/>
      <c r="AP149" s="265"/>
      <c r="AQ149" s="267"/>
      <c r="AR149" s="263"/>
      <c r="AS149" s="265"/>
      <c r="AT149" s="267"/>
      <c r="AU149" s="263"/>
      <c r="AV149" s="265"/>
      <c r="AW149" s="275"/>
      <c r="AX149" s="270"/>
      <c r="AY149" s="292"/>
      <c r="AZ149" s="228"/>
      <c r="BA149" s="228"/>
      <c r="BB149" s="295"/>
    </row>
    <row r="150" spans="2:62" ht="28.15" customHeight="1" thickBot="1" x14ac:dyDescent="0.25">
      <c r="B150" s="30"/>
      <c r="C150" s="253"/>
      <c r="D150" s="51"/>
      <c r="E150" s="115"/>
      <c r="F150" s="115"/>
      <c r="G150" s="114"/>
      <c r="H150" s="226"/>
      <c r="I150" s="254"/>
      <c r="J150" s="254"/>
      <c r="K150" s="254"/>
      <c r="L150" s="48" t="s">
        <v>105</v>
      </c>
      <c r="M150" s="47" t="s">
        <v>382</v>
      </c>
      <c r="N150" s="48" t="s">
        <v>103</v>
      </c>
      <c r="O150" s="47" t="s">
        <v>132</v>
      </c>
      <c r="P150" s="48" t="s">
        <v>102</v>
      </c>
      <c r="Q150" s="47" t="s">
        <v>175</v>
      </c>
      <c r="R150" s="48" t="s">
        <v>101</v>
      </c>
      <c r="S150" s="47"/>
      <c r="T150" s="48">
        <v>20</v>
      </c>
      <c r="U150" s="47"/>
      <c r="V150" s="48" t="s">
        <v>100</v>
      </c>
      <c r="W150" s="47"/>
      <c r="X150" s="48" t="s">
        <v>99</v>
      </c>
      <c r="Y150" s="47"/>
      <c r="Z150" s="48" t="s">
        <v>98</v>
      </c>
      <c r="AA150" s="47"/>
      <c r="AB150" s="16"/>
      <c r="AC150" s="47"/>
      <c r="AD150" s="16"/>
      <c r="AE150" s="46"/>
      <c r="AF150" s="255"/>
      <c r="AG150" s="255"/>
      <c r="AH150" s="45"/>
      <c r="AI150" s="11"/>
      <c r="AJ150" s="266"/>
      <c r="AK150" s="268"/>
      <c r="AL150" s="264"/>
      <c r="AM150" s="266"/>
      <c r="AN150" s="268"/>
      <c r="AO150" s="264"/>
      <c r="AP150" s="266"/>
      <c r="AQ150" s="268"/>
      <c r="AR150" s="264"/>
      <c r="AS150" s="266"/>
      <c r="AT150" s="268"/>
      <c r="AU150" s="264"/>
      <c r="AV150" s="266"/>
      <c r="AW150" s="276"/>
      <c r="AX150" s="271"/>
      <c r="AY150" s="293"/>
      <c r="AZ150" s="229"/>
      <c r="BA150" s="229"/>
      <c r="BB150" s="296"/>
    </row>
    <row r="151" spans="2:62" ht="28.15" customHeight="1" x14ac:dyDescent="0.2">
      <c r="B151" s="30"/>
      <c r="C151" s="242">
        <v>2</v>
      </c>
      <c r="D151" s="44"/>
      <c r="E151" s="113"/>
      <c r="F151" s="113"/>
      <c r="G151" s="112"/>
      <c r="H151" s="223"/>
      <c r="I151" s="246">
        <v>55</v>
      </c>
      <c r="J151" s="246">
        <v>20</v>
      </c>
      <c r="K151" s="246">
        <v>6</v>
      </c>
      <c r="L151" s="41" t="s">
        <v>133</v>
      </c>
      <c r="M151" s="40" t="s">
        <v>186</v>
      </c>
      <c r="N151" s="41" t="s">
        <v>131</v>
      </c>
      <c r="O151" s="40" t="s">
        <v>634</v>
      </c>
      <c r="P151" s="41" t="s">
        <v>130</v>
      </c>
      <c r="Q151" s="40" t="s">
        <v>186</v>
      </c>
      <c r="R151" s="41" t="s">
        <v>129</v>
      </c>
      <c r="S151" s="40" t="s">
        <v>121</v>
      </c>
      <c r="T151" s="41" t="s">
        <v>128</v>
      </c>
      <c r="U151" s="40"/>
      <c r="V151" s="41" t="s">
        <v>127</v>
      </c>
      <c r="W151" s="40"/>
      <c r="X151" s="41" t="s">
        <v>126</v>
      </c>
      <c r="Y151" s="40"/>
      <c r="Z151" s="41" t="s">
        <v>125</v>
      </c>
      <c r="AA151" s="40"/>
      <c r="AB151" s="39"/>
      <c r="AC151" s="40"/>
      <c r="AD151" s="39" t="s">
        <v>425</v>
      </c>
      <c r="AE151" s="38"/>
      <c r="AF151" s="250"/>
      <c r="AG151" s="250" t="s">
        <v>622</v>
      </c>
      <c r="AH151" s="37"/>
      <c r="AI151" s="11"/>
      <c r="AJ151" s="233">
        <f>SUMPRODUCT(LEN($M151:$U154)-LEN(SUBSTITUTE($M151:$U154,"A", "")))</f>
        <v>22</v>
      </c>
      <c r="AK151" s="239">
        <f>SUMPRODUCT(LEN($AD151:$AD154)-LEN(SUBSTITUTE($AD151:$AD154,"A", "")))</f>
        <v>0</v>
      </c>
      <c r="AL151" s="230">
        <f>SUMPRODUCT(LEN($AC151:$AC154)-LEN(SUBSTITUTE($AC151:$AC154,"A", "")))</f>
        <v>0</v>
      </c>
      <c r="AM151" s="233">
        <f>SUMPRODUCT(LEN($M151:$U154)-LEN(SUBSTITUTE($M151:$U154,"S", "")))</f>
        <v>9</v>
      </c>
      <c r="AN151" s="239">
        <f>SUMPRODUCT(LEN($AD151:$AD154)-LEN(SUBSTITUTE($AD151:$AD154,"S", "")))</f>
        <v>4</v>
      </c>
      <c r="AO151" s="230">
        <f>SUMPRODUCT(LEN($AC151:$AC154)-LEN(SUBSTITUTE($AC151:$AC154,"S", "")))</f>
        <v>0</v>
      </c>
      <c r="AP151" s="233">
        <f>SUMPRODUCT(LEN($M151:$U154)-LEN(SUBSTITUTE($M151:$U154,"F", "")))</f>
        <v>0</v>
      </c>
      <c r="AQ151" s="239">
        <f>SUMPRODUCT(LEN($AD151:$AD154)-LEN(SUBSTITUTE($AD151:$AD154,"F", "")))</f>
        <v>0</v>
      </c>
      <c r="AR151" s="230">
        <f>SUMPRODUCT(LEN($AC151:$AC154)-LEN(SUBSTITUTE($AC151:$AC154,"F", "")))</f>
        <v>0</v>
      </c>
      <c r="AS151" s="233">
        <f>SUMPRODUCT(LEN($M151:$U154)-LEN(SUBSTITUTE($M151:$U154,"G", "")))</f>
        <v>6</v>
      </c>
      <c r="AT151" s="239">
        <f>SUMPRODUCT(LEN($AD151:$AD154)-LEN(SUBSTITUTE($AD151:$AD154,"G", "")))</f>
        <v>0</v>
      </c>
      <c r="AU151" s="230">
        <f>SUMPRODUCT(LEN($AC151:$AC154)-LEN(SUBSTITUTE($AC151:$AC154,"G", "")))</f>
        <v>0</v>
      </c>
      <c r="AV151" s="233">
        <f>SUMPRODUCT(LEN($L151:$U154)-LEN(SUBSTITUTE($L151:$U154,"M", "")))</f>
        <v>0</v>
      </c>
      <c r="AW151" s="236">
        <f>SUMPRODUCT(LEN($AD151:$AD154)-LEN(SUBSTITUTE($AD151:$AD154,"M", "")))</f>
        <v>0</v>
      </c>
      <c r="AX151" s="269">
        <f>SUMPRODUCT(LEN($AC151:$AC154)-LEN(SUBSTITUTE($AC151:$AC154,"M", "")))</f>
        <v>0</v>
      </c>
      <c r="AY151" s="291">
        <f>SUMPRODUCT(LEN($AE151:$AE154)-LEN(SUBSTITUTE($AE151:$AE154,"S", "")))</f>
        <v>0</v>
      </c>
      <c r="AZ151" s="227">
        <f>SUMPRODUCT(LEN($AE151:$AE154)-LEN(SUBSTITUTE($AE151:$AE154,"F", "")))</f>
        <v>0</v>
      </c>
      <c r="BA151" s="227">
        <f>SUMPRODUCT(LEN($AE151:$AE154)-LEN(SUBSTITUTE($AE151:$AE154,"G", "")))</f>
        <v>0</v>
      </c>
      <c r="BB151" s="294">
        <f>SUMPRODUCT(LEN($AE151:$AE154)-LEN(SUBSTITUTE($AE151:$AE154,"M", "")))</f>
        <v>0</v>
      </c>
    </row>
    <row r="152" spans="2:62" ht="28.15" customHeight="1" thickBot="1" x14ac:dyDescent="0.25">
      <c r="B152" s="30"/>
      <c r="C152" s="243"/>
      <c r="D152" s="36"/>
      <c r="E152" s="111"/>
      <c r="F152" s="111"/>
      <c r="G152" s="110"/>
      <c r="H152" s="224"/>
      <c r="I152" s="247"/>
      <c r="J152" s="247"/>
      <c r="K152" s="247"/>
      <c r="L152" s="33" t="s">
        <v>123</v>
      </c>
      <c r="M152" s="32" t="s">
        <v>484</v>
      </c>
      <c r="N152" s="33" t="s">
        <v>122</v>
      </c>
      <c r="O152" s="32" t="s">
        <v>377</v>
      </c>
      <c r="P152" s="33" t="s">
        <v>120</v>
      </c>
      <c r="Q152" s="32" t="s">
        <v>399</v>
      </c>
      <c r="R152" s="33" t="s">
        <v>119</v>
      </c>
      <c r="S152" s="32" t="s">
        <v>121</v>
      </c>
      <c r="T152" s="33" t="s">
        <v>118</v>
      </c>
      <c r="U152" s="32"/>
      <c r="V152" s="33" t="s">
        <v>117</v>
      </c>
      <c r="W152" s="32"/>
      <c r="X152" s="33" t="s">
        <v>116</v>
      </c>
      <c r="Y152" s="32"/>
      <c r="Z152" s="33" t="s">
        <v>115</v>
      </c>
      <c r="AA152" s="32"/>
      <c r="AB152" s="31"/>
      <c r="AC152" s="32"/>
      <c r="AD152" s="31"/>
      <c r="AE152" s="23"/>
      <c r="AF152" s="251"/>
      <c r="AG152" s="251"/>
      <c r="AH152" s="22"/>
      <c r="AI152" s="11"/>
      <c r="AJ152" s="265"/>
      <c r="AK152" s="267"/>
      <c r="AL152" s="263"/>
      <c r="AM152" s="265"/>
      <c r="AN152" s="267"/>
      <c r="AO152" s="263"/>
      <c r="AP152" s="265"/>
      <c r="AQ152" s="267"/>
      <c r="AR152" s="263"/>
      <c r="AS152" s="265"/>
      <c r="AT152" s="267"/>
      <c r="AU152" s="263"/>
      <c r="AV152" s="265"/>
      <c r="AW152" s="275"/>
      <c r="AX152" s="270"/>
      <c r="AY152" s="292"/>
      <c r="AZ152" s="228"/>
      <c r="BA152" s="228"/>
      <c r="BB152" s="295"/>
    </row>
    <row r="153" spans="2:62" ht="28.15" customHeight="1" x14ac:dyDescent="0.2">
      <c r="B153" s="30"/>
      <c r="C153" s="244"/>
      <c r="D153" s="29"/>
      <c r="E153" s="109"/>
      <c r="F153" s="109"/>
      <c r="G153" s="108"/>
      <c r="H153" s="225"/>
      <c r="I153" s="248"/>
      <c r="J153" s="248"/>
      <c r="K153" s="248"/>
      <c r="L153" s="26" t="s">
        <v>114</v>
      </c>
      <c r="M153" s="25" t="s">
        <v>613</v>
      </c>
      <c r="N153" s="26" t="s">
        <v>112</v>
      </c>
      <c r="O153" s="25" t="s">
        <v>187</v>
      </c>
      <c r="P153" s="26" t="s">
        <v>111</v>
      </c>
      <c r="Q153" s="25" t="s">
        <v>113</v>
      </c>
      <c r="R153" s="26" t="s">
        <v>110</v>
      </c>
      <c r="S153" s="25"/>
      <c r="T153" s="26" t="s">
        <v>109</v>
      </c>
      <c r="U153" s="25"/>
      <c r="V153" s="26" t="s">
        <v>108</v>
      </c>
      <c r="W153" s="25"/>
      <c r="X153" s="26" t="s">
        <v>107</v>
      </c>
      <c r="Y153" s="25"/>
      <c r="Z153" s="26" t="s">
        <v>106</v>
      </c>
      <c r="AA153" s="25"/>
      <c r="AB153" s="24"/>
      <c r="AC153" s="25"/>
      <c r="AD153" s="24"/>
      <c r="AE153" s="23"/>
      <c r="AF153" s="251"/>
      <c r="AG153" s="251"/>
      <c r="AH153" s="22"/>
      <c r="AI153" s="11"/>
      <c r="AJ153" s="265"/>
      <c r="AK153" s="267"/>
      <c r="AL153" s="263"/>
      <c r="AM153" s="265"/>
      <c r="AN153" s="267"/>
      <c r="AO153" s="263"/>
      <c r="AP153" s="265"/>
      <c r="AQ153" s="267"/>
      <c r="AR153" s="263"/>
      <c r="AS153" s="265"/>
      <c r="AT153" s="267"/>
      <c r="AU153" s="263"/>
      <c r="AV153" s="265"/>
      <c r="AW153" s="275"/>
      <c r="AX153" s="270"/>
      <c r="AY153" s="292"/>
      <c r="AZ153" s="228"/>
      <c r="BA153" s="228"/>
      <c r="BB153" s="295"/>
    </row>
    <row r="154" spans="2:62" ht="28.15" customHeight="1" thickBot="1" x14ac:dyDescent="0.25">
      <c r="B154" s="30"/>
      <c r="C154" s="253"/>
      <c r="D154" s="51"/>
      <c r="E154" s="115"/>
      <c r="F154" s="115"/>
      <c r="G154" s="114"/>
      <c r="H154" s="226"/>
      <c r="I154" s="254"/>
      <c r="J154" s="254"/>
      <c r="K154" s="254"/>
      <c r="L154" s="48" t="s">
        <v>105</v>
      </c>
      <c r="M154" s="47" t="s">
        <v>634</v>
      </c>
      <c r="N154" s="48" t="s">
        <v>103</v>
      </c>
      <c r="O154" s="47" t="s">
        <v>178</v>
      </c>
      <c r="P154" s="48" t="s">
        <v>102</v>
      </c>
      <c r="Q154" s="47" t="s">
        <v>113</v>
      </c>
      <c r="R154" s="48" t="s">
        <v>101</v>
      </c>
      <c r="S154" s="47"/>
      <c r="T154" s="48">
        <v>20</v>
      </c>
      <c r="U154" s="47"/>
      <c r="V154" s="48" t="s">
        <v>100</v>
      </c>
      <c r="W154" s="47"/>
      <c r="X154" s="48" t="s">
        <v>99</v>
      </c>
      <c r="Y154" s="47"/>
      <c r="Z154" s="48" t="s">
        <v>98</v>
      </c>
      <c r="AA154" s="47"/>
      <c r="AB154" s="16"/>
      <c r="AC154" s="47"/>
      <c r="AD154" s="16"/>
      <c r="AE154" s="46"/>
      <c r="AF154" s="255"/>
      <c r="AG154" s="255"/>
      <c r="AH154" s="45"/>
      <c r="AI154" s="11"/>
      <c r="AJ154" s="266"/>
      <c r="AK154" s="268"/>
      <c r="AL154" s="264"/>
      <c r="AM154" s="266"/>
      <c r="AN154" s="268"/>
      <c r="AO154" s="264"/>
      <c r="AP154" s="266"/>
      <c r="AQ154" s="268"/>
      <c r="AR154" s="264"/>
      <c r="AS154" s="266"/>
      <c r="AT154" s="268"/>
      <c r="AU154" s="264"/>
      <c r="AV154" s="266"/>
      <c r="AW154" s="276"/>
      <c r="AX154" s="271"/>
      <c r="AY154" s="293"/>
      <c r="AZ154" s="229"/>
      <c r="BA154" s="229"/>
      <c r="BB154" s="296"/>
    </row>
    <row r="155" spans="2:62" ht="28.15" customHeight="1" x14ac:dyDescent="0.2">
      <c r="B155" s="30"/>
      <c r="C155" s="242">
        <v>3</v>
      </c>
      <c r="D155" s="44"/>
      <c r="E155" s="113"/>
      <c r="F155" s="113"/>
      <c r="G155" s="112"/>
      <c r="H155" s="223"/>
      <c r="I155" s="246">
        <v>38</v>
      </c>
      <c r="J155" s="246">
        <v>16</v>
      </c>
      <c r="K155" s="246">
        <v>5</v>
      </c>
      <c r="L155" s="41" t="s">
        <v>133</v>
      </c>
      <c r="M155" s="40" t="s">
        <v>104</v>
      </c>
      <c r="N155" s="41" t="s">
        <v>131</v>
      </c>
      <c r="O155" s="40" t="s">
        <v>399</v>
      </c>
      <c r="P155" s="41" t="s">
        <v>130</v>
      </c>
      <c r="Q155" s="40" t="s">
        <v>104</v>
      </c>
      <c r="R155" s="41" t="s">
        <v>129</v>
      </c>
      <c r="S155" s="40"/>
      <c r="T155" s="41" t="s">
        <v>128</v>
      </c>
      <c r="U155" s="40"/>
      <c r="V155" s="41" t="s">
        <v>127</v>
      </c>
      <c r="W155" s="40"/>
      <c r="X155" s="41" t="s">
        <v>126</v>
      </c>
      <c r="Y155" s="40"/>
      <c r="Z155" s="41" t="s">
        <v>125</v>
      </c>
      <c r="AA155" s="40"/>
      <c r="AB155" s="39"/>
      <c r="AC155" s="40"/>
      <c r="AD155" s="39"/>
      <c r="AE155" s="38"/>
      <c r="AF155" s="250"/>
      <c r="AG155" s="250" t="s">
        <v>622</v>
      </c>
      <c r="AH155" s="37"/>
      <c r="AI155" s="11"/>
      <c r="AJ155" s="233">
        <f>SUMPRODUCT(LEN($M155:$U158)-LEN(SUBSTITUTE($M155:$U158,"A", "")))</f>
        <v>8</v>
      </c>
      <c r="AK155" s="239">
        <f>SUMPRODUCT(LEN($AD155:$AD158)-LEN(SUBSTITUTE($AD155:$AD158,"A", "")))</f>
        <v>0</v>
      </c>
      <c r="AL155" s="230">
        <f>SUMPRODUCT(LEN($AC155:$AC158)-LEN(SUBSTITUTE($AC155:$AC158,"A", "")))</f>
        <v>0</v>
      </c>
      <c r="AM155" s="233">
        <f>SUMPRODUCT(LEN($M155:$U158)-LEN(SUBSTITUTE($M155:$U158,"S", "")))</f>
        <v>4</v>
      </c>
      <c r="AN155" s="239">
        <f>SUMPRODUCT(LEN($AD155:$AD158)-LEN(SUBSTITUTE($AD155:$AD158,"S", "")))</f>
        <v>0</v>
      </c>
      <c r="AO155" s="230">
        <f>SUMPRODUCT(LEN($AC155:$AC158)-LEN(SUBSTITUTE($AC155:$AC158,"S", "")))</f>
        <v>0</v>
      </c>
      <c r="AP155" s="233">
        <f>SUMPRODUCT(LEN($M155:$U158)-LEN(SUBSTITUTE($M155:$U158,"F", "")))</f>
        <v>1</v>
      </c>
      <c r="AQ155" s="239">
        <f>SUMPRODUCT(LEN($AD155:$AD158)-LEN(SUBSTITUTE($AD155:$AD158,"F", "")))</f>
        <v>0</v>
      </c>
      <c r="AR155" s="230">
        <f>SUMPRODUCT(LEN($AC155:$AC158)-LEN(SUBSTITUTE($AC155:$AC158,"F", "")))</f>
        <v>0</v>
      </c>
      <c r="AS155" s="233">
        <f>SUMPRODUCT(LEN($M155:$U158)-LEN(SUBSTITUTE($M155:$U158,"G", "")))</f>
        <v>4</v>
      </c>
      <c r="AT155" s="239">
        <f>SUMPRODUCT(LEN($AD155:$AD158)-LEN(SUBSTITUTE($AD155:$AD158,"G", "")))</f>
        <v>0</v>
      </c>
      <c r="AU155" s="230">
        <f>SUMPRODUCT(LEN($AC155:$AC158)-LEN(SUBSTITUTE($AC155:$AC158,"G", "")))</f>
        <v>0</v>
      </c>
      <c r="AV155" s="233">
        <f>SUMPRODUCT(LEN($L155:$U158)-LEN(SUBSTITUTE($L155:$U158,"M", "")))</f>
        <v>0</v>
      </c>
      <c r="AW155" s="236">
        <f>SUMPRODUCT(LEN($AD155:$AD158)-LEN(SUBSTITUTE($AD155:$AD158,"M", "")))</f>
        <v>0</v>
      </c>
      <c r="AX155" s="269">
        <f>SUMPRODUCT(LEN($AC155:$AC158)-LEN(SUBSTITUTE($AC155:$AC158,"M", "")))</f>
        <v>0</v>
      </c>
      <c r="AY155" s="291">
        <f>SUMPRODUCT(LEN($AE155:$AE158)-LEN(SUBSTITUTE($AE155:$AE158,"S", "")))</f>
        <v>0</v>
      </c>
      <c r="AZ155" s="227">
        <f>SUMPRODUCT(LEN($AE155:$AE158)-LEN(SUBSTITUTE($AE155:$AE158,"F", "")))</f>
        <v>0</v>
      </c>
      <c r="BA155" s="227">
        <f>SUMPRODUCT(LEN($AE155:$AE158)-LEN(SUBSTITUTE($AE155:$AE158,"G", "")))</f>
        <v>0</v>
      </c>
      <c r="BB155" s="294">
        <f>SUMPRODUCT(LEN($AE155:$AE158)-LEN(SUBSTITUTE($AE155:$AE158,"M", "")))</f>
        <v>0</v>
      </c>
    </row>
    <row r="156" spans="2:62" ht="28.15" customHeight="1" thickBot="1" x14ac:dyDescent="0.25">
      <c r="B156" s="30"/>
      <c r="C156" s="243"/>
      <c r="D156" s="36"/>
      <c r="E156" s="111"/>
      <c r="F156" s="111"/>
      <c r="G156" s="110"/>
      <c r="H156" s="224"/>
      <c r="I156" s="247"/>
      <c r="J156" s="247"/>
      <c r="K156" s="247"/>
      <c r="L156" s="33" t="s">
        <v>123</v>
      </c>
      <c r="M156" s="32" t="s">
        <v>104</v>
      </c>
      <c r="N156" s="33" t="s">
        <v>122</v>
      </c>
      <c r="O156" s="32" t="s">
        <v>458</v>
      </c>
      <c r="P156" s="33" t="s">
        <v>120</v>
      </c>
      <c r="Q156" s="32" t="s">
        <v>121</v>
      </c>
      <c r="R156" s="33" t="s">
        <v>119</v>
      </c>
      <c r="S156" s="32"/>
      <c r="T156" s="33" t="s">
        <v>118</v>
      </c>
      <c r="U156" s="32"/>
      <c r="V156" s="33" t="s">
        <v>117</v>
      </c>
      <c r="W156" s="32"/>
      <c r="X156" s="33" t="s">
        <v>116</v>
      </c>
      <c r="Y156" s="32"/>
      <c r="Z156" s="33" t="s">
        <v>115</v>
      </c>
      <c r="AA156" s="32"/>
      <c r="AB156" s="31"/>
      <c r="AC156" s="32"/>
      <c r="AD156" s="31"/>
      <c r="AE156" s="23"/>
      <c r="AF156" s="251"/>
      <c r="AG156" s="251"/>
      <c r="AH156" s="22"/>
      <c r="AI156" s="11"/>
      <c r="AJ156" s="265"/>
      <c r="AK156" s="267"/>
      <c r="AL156" s="263"/>
      <c r="AM156" s="265"/>
      <c r="AN156" s="267"/>
      <c r="AO156" s="263"/>
      <c r="AP156" s="265"/>
      <c r="AQ156" s="267"/>
      <c r="AR156" s="263"/>
      <c r="AS156" s="265"/>
      <c r="AT156" s="267"/>
      <c r="AU156" s="263"/>
      <c r="AV156" s="265"/>
      <c r="AW156" s="275"/>
      <c r="AX156" s="270"/>
      <c r="AY156" s="292"/>
      <c r="AZ156" s="228"/>
      <c r="BA156" s="228"/>
      <c r="BB156" s="295"/>
    </row>
    <row r="157" spans="2:62" ht="28.15" customHeight="1" x14ac:dyDescent="0.2">
      <c r="B157" s="30"/>
      <c r="C157" s="244"/>
      <c r="D157" s="29"/>
      <c r="E157" s="109"/>
      <c r="F157" s="109"/>
      <c r="G157" s="108"/>
      <c r="H157" s="225"/>
      <c r="I157" s="248"/>
      <c r="J157" s="248"/>
      <c r="K157" s="248"/>
      <c r="L157" s="26" t="s">
        <v>114</v>
      </c>
      <c r="M157" s="25" t="s">
        <v>399</v>
      </c>
      <c r="N157" s="26" t="s">
        <v>112</v>
      </c>
      <c r="O157" s="25" t="s">
        <v>399</v>
      </c>
      <c r="P157" s="26" t="s">
        <v>111</v>
      </c>
      <c r="Q157" s="25" t="s">
        <v>121</v>
      </c>
      <c r="R157" s="26" t="s">
        <v>110</v>
      </c>
      <c r="S157" s="25"/>
      <c r="T157" s="26" t="s">
        <v>109</v>
      </c>
      <c r="U157" s="25"/>
      <c r="V157" s="26" t="s">
        <v>108</v>
      </c>
      <c r="W157" s="25"/>
      <c r="X157" s="26" t="s">
        <v>107</v>
      </c>
      <c r="Y157" s="25"/>
      <c r="Z157" s="26" t="s">
        <v>106</v>
      </c>
      <c r="AA157" s="25"/>
      <c r="AB157" s="24"/>
      <c r="AC157" s="25"/>
      <c r="AD157" s="24"/>
      <c r="AE157" s="23"/>
      <c r="AF157" s="251"/>
      <c r="AG157" s="251"/>
      <c r="AH157" s="22"/>
      <c r="AI157" s="11"/>
      <c r="AJ157" s="265"/>
      <c r="AK157" s="267"/>
      <c r="AL157" s="263"/>
      <c r="AM157" s="265"/>
      <c r="AN157" s="267"/>
      <c r="AO157" s="263"/>
      <c r="AP157" s="265"/>
      <c r="AQ157" s="267"/>
      <c r="AR157" s="263"/>
      <c r="AS157" s="265"/>
      <c r="AT157" s="267"/>
      <c r="AU157" s="263"/>
      <c r="AV157" s="265"/>
      <c r="AW157" s="275"/>
      <c r="AX157" s="270"/>
      <c r="AY157" s="292"/>
      <c r="AZ157" s="228"/>
      <c r="BA157" s="228"/>
      <c r="BB157" s="295"/>
    </row>
    <row r="158" spans="2:62" ht="28.15" customHeight="1" thickBot="1" x14ac:dyDescent="0.25">
      <c r="B158" s="21"/>
      <c r="C158" s="245"/>
      <c r="D158" s="20"/>
      <c r="E158" s="117"/>
      <c r="F158" s="117"/>
      <c r="G158" s="116"/>
      <c r="H158" s="226"/>
      <c r="I158" s="249"/>
      <c r="J158" s="249"/>
      <c r="K158" s="249"/>
      <c r="L158" s="17" t="s">
        <v>105</v>
      </c>
      <c r="M158" s="15" t="s">
        <v>132</v>
      </c>
      <c r="N158" s="17" t="s">
        <v>103</v>
      </c>
      <c r="O158" s="15" t="s">
        <v>429</v>
      </c>
      <c r="P158" s="17" t="s">
        <v>102</v>
      </c>
      <c r="Q158" s="15"/>
      <c r="R158" s="17" t="s">
        <v>101</v>
      </c>
      <c r="S158" s="15"/>
      <c r="T158" s="17">
        <v>20</v>
      </c>
      <c r="U158" s="15"/>
      <c r="V158" s="17" t="s">
        <v>100</v>
      </c>
      <c r="W158" s="15"/>
      <c r="X158" s="17" t="s">
        <v>99</v>
      </c>
      <c r="Y158" s="15"/>
      <c r="Z158" s="17" t="s">
        <v>98</v>
      </c>
      <c r="AA158" s="15"/>
      <c r="AB158" s="16"/>
      <c r="AC158" s="15"/>
      <c r="AD158" s="14"/>
      <c r="AE158" s="13"/>
      <c r="AF158" s="252"/>
      <c r="AG158" s="252"/>
      <c r="AH158" s="12"/>
      <c r="AI158" s="11"/>
      <c r="AJ158" s="266"/>
      <c r="AK158" s="268"/>
      <c r="AL158" s="264"/>
      <c r="AM158" s="266"/>
      <c r="AN158" s="268"/>
      <c r="AO158" s="264"/>
      <c r="AP158" s="266"/>
      <c r="AQ158" s="268"/>
      <c r="AR158" s="264"/>
      <c r="AS158" s="266"/>
      <c r="AT158" s="268"/>
      <c r="AU158" s="264"/>
      <c r="AV158" s="266"/>
      <c r="AW158" s="276"/>
      <c r="AX158" s="271"/>
      <c r="AY158" s="293"/>
      <c r="AZ158" s="229"/>
      <c r="BA158" s="229"/>
      <c r="BB158" s="296"/>
    </row>
    <row r="159" spans="2:62" ht="85.9" customHeight="1" thickTop="1" thickBot="1" x14ac:dyDescent="0.35">
      <c r="B159" s="105" t="s">
        <v>174</v>
      </c>
      <c r="C159" s="95" t="s">
        <v>173</v>
      </c>
      <c r="D159" s="100" t="s">
        <v>172</v>
      </c>
      <c r="E159" s="104" t="s">
        <v>171</v>
      </c>
      <c r="F159" s="103"/>
      <c r="G159" s="102"/>
      <c r="H159" s="101" t="s">
        <v>170</v>
      </c>
      <c r="I159" s="100" t="s">
        <v>96</v>
      </c>
      <c r="J159" s="100" t="s">
        <v>169</v>
      </c>
      <c r="K159" s="100" t="s">
        <v>97</v>
      </c>
      <c r="L159" s="256" t="s">
        <v>168</v>
      </c>
      <c r="M159" s="262"/>
      <c r="N159" s="256" t="s">
        <v>167</v>
      </c>
      <c r="O159" s="262"/>
      <c r="P159" s="256" t="s">
        <v>167</v>
      </c>
      <c r="Q159" s="257"/>
      <c r="R159" s="256" t="s">
        <v>167</v>
      </c>
      <c r="S159" s="257"/>
      <c r="T159" s="256" t="s">
        <v>167</v>
      </c>
      <c r="U159" s="257"/>
      <c r="V159" s="256" t="s">
        <v>167</v>
      </c>
      <c r="W159" s="257"/>
      <c r="X159" s="256" t="s">
        <v>167</v>
      </c>
      <c r="Y159" s="257"/>
      <c r="Z159" s="256" t="s">
        <v>167</v>
      </c>
      <c r="AA159" s="257"/>
      <c r="AB159" s="261" t="s">
        <v>166</v>
      </c>
      <c r="AC159" s="257"/>
      <c r="AD159" s="101" t="s">
        <v>165</v>
      </c>
      <c r="AE159" s="101" t="s">
        <v>164</v>
      </c>
      <c r="AF159" s="100" t="s">
        <v>163</v>
      </c>
      <c r="AG159" s="100" t="s">
        <v>162</v>
      </c>
      <c r="AH159" s="99" t="s">
        <v>161</v>
      </c>
      <c r="AI159" s="98"/>
      <c r="AJ159" s="96" t="s">
        <v>160</v>
      </c>
      <c r="AK159" s="95" t="s">
        <v>159</v>
      </c>
      <c r="AL159" s="94" t="s">
        <v>158</v>
      </c>
      <c r="AM159" s="96" t="s">
        <v>157</v>
      </c>
      <c r="AN159" s="95" t="s">
        <v>156</v>
      </c>
      <c r="AO159" s="94" t="s">
        <v>155</v>
      </c>
      <c r="AP159" s="96" t="s">
        <v>154</v>
      </c>
      <c r="AQ159" s="95" t="s">
        <v>153</v>
      </c>
      <c r="AR159" s="97" t="s">
        <v>152</v>
      </c>
      <c r="AS159" s="96" t="s">
        <v>151</v>
      </c>
      <c r="AT159" s="95" t="s">
        <v>150</v>
      </c>
      <c r="AU159" s="94" t="s">
        <v>149</v>
      </c>
      <c r="AV159" s="96" t="s">
        <v>148</v>
      </c>
      <c r="AW159" s="95" t="s">
        <v>147</v>
      </c>
      <c r="AX159" s="94" t="s">
        <v>146</v>
      </c>
      <c r="AY159" s="93" t="s">
        <v>145</v>
      </c>
      <c r="AZ159" s="92" t="s">
        <v>144</v>
      </c>
      <c r="BA159" s="92" t="s">
        <v>143</v>
      </c>
      <c r="BB159" s="91" t="s">
        <v>142</v>
      </c>
    </row>
    <row r="160" spans="2:62" ht="48" thickBot="1" x14ac:dyDescent="0.3">
      <c r="B160" s="90" t="s">
        <v>245</v>
      </c>
      <c r="C160" s="89"/>
      <c r="D160" s="88">
        <v>195</v>
      </c>
      <c r="E160" s="258"/>
      <c r="F160" s="259"/>
      <c r="G160" s="260"/>
      <c r="H160" s="87" t="s">
        <v>140</v>
      </c>
      <c r="I160" s="86"/>
      <c r="J160" s="86"/>
      <c r="K160" s="85"/>
      <c r="L160" s="84"/>
      <c r="M160" s="81"/>
      <c r="N160" s="84"/>
      <c r="O160" s="81"/>
      <c r="P160" s="84"/>
      <c r="Q160" s="81"/>
      <c r="R160" s="84"/>
      <c r="S160" s="81"/>
      <c r="T160" s="84"/>
      <c r="U160" s="81"/>
      <c r="V160" s="84"/>
      <c r="W160" s="81"/>
      <c r="X160" s="84"/>
      <c r="Y160" s="81"/>
      <c r="Z160" s="84"/>
      <c r="AA160" s="83"/>
      <c r="AB160" s="82" t="s">
        <v>139</v>
      </c>
      <c r="AC160" s="81"/>
      <c r="AD160" s="81"/>
      <c r="AE160" s="81"/>
      <c r="AF160" s="80"/>
      <c r="AG160" s="80"/>
      <c r="AH160" s="60"/>
      <c r="AI160" s="79" t="s">
        <v>138</v>
      </c>
      <c r="AJ160" s="78">
        <f t="shared" ref="AJ160:BB160" si="20">SUM(AJ162:AJ173)</f>
        <v>76</v>
      </c>
      <c r="AK160" s="77">
        <f t="shared" si="20"/>
        <v>15</v>
      </c>
      <c r="AL160" s="76">
        <f t="shared" si="20"/>
        <v>0</v>
      </c>
      <c r="AM160" s="78">
        <f t="shared" si="20"/>
        <v>45</v>
      </c>
      <c r="AN160" s="77">
        <f t="shared" si="20"/>
        <v>23</v>
      </c>
      <c r="AO160" s="76">
        <f t="shared" si="20"/>
        <v>0</v>
      </c>
      <c r="AP160" s="78">
        <f t="shared" si="20"/>
        <v>2</v>
      </c>
      <c r="AQ160" s="77">
        <f t="shared" si="20"/>
        <v>1</v>
      </c>
      <c r="AR160" s="76">
        <f t="shared" si="20"/>
        <v>0</v>
      </c>
      <c r="AS160" s="78">
        <f t="shared" si="20"/>
        <v>13</v>
      </c>
      <c r="AT160" s="77">
        <f t="shared" si="20"/>
        <v>6</v>
      </c>
      <c r="AU160" s="76">
        <f t="shared" si="20"/>
        <v>0</v>
      </c>
      <c r="AV160" s="78">
        <f t="shared" si="20"/>
        <v>0</v>
      </c>
      <c r="AW160" s="77">
        <f t="shared" si="20"/>
        <v>0</v>
      </c>
      <c r="AX160" s="76">
        <f t="shared" si="20"/>
        <v>0</v>
      </c>
      <c r="AY160" s="75">
        <f t="shared" si="20"/>
        <v>0</v>
      </c>
      <c r="AZ160" s="74">
        <f t="shared" si="20"/>
        <v>0</v>
      </c>
      <c r="BA160" s="74">
        <f t="shared" si="20"/>
        <v>1</v>
      </c>
      <c r="BB160" s="73">
        <f t="shared" si="20"/>
        <v>0</v>
      </c>
      <c r="BC160" s="72" t="s">
        <v>137</v>
      </c>
      <c r="BF160" s="5">
        <f>SUM(AJ160:AL160)/$BG$5</f>
        <v>30.333333333333332</v>
      </c>
      <c r="BG160" s="5">
        <f>SUM(AM160:AO160,AY160)/$BG$5</f>
        <v>22.666666666666668</v>
      </c>
      <c r="BH160" s="5">
        <f>SUM(AP160:AR160,AZ160)/$BG$5</f>
        <v>1</v>
      </c>
      <c r="BI160" s="5">
        <f>SUM(AS160:AU160,BA160)/$BG$5</f>
        <v>6.666666666666667</v>
      </c>
      <c r="BJ160" s="5">
        <f>SUM(AV160:AX160,BB160)/$BG$5</f>
        <v>0</v>
      </c>
    </row>
    <row r="161" spans="2:62" ht="37.5" thickBot="1" x14ac:dyDescent="0.3">
      <c r="B161" s="71"/>
      <c r="C161" s="70"/>
      <c r="D161" s="69"/>
      <c r="E161" s="68"/>
      <c r="F161" s="68"/>
      <c r="G161" s="67"/>
      <c r="H161" s="66"/>
      <c r="I161" s="64"/>
      <c r="J161" s="64"/>
      <c r="K161" s="65"/>
      <c r="L161" s="64"/>
      <c r="M161" s="62"/>
      <c r="N161" s="64"/>
      <c r="O161" s="62"/>
      <c r="P161" s="64"/>
      <c r="Q161" s="62"/>
      <c r="R161" s="64"/>
      <c r="S161" s="62"/>
      <c r="T161" s="64"/>
      <c r="U161" s="62"/>
      <c r="V161" s="64"/>
      <c r="W161" s="62"/>
      <c r="X161" s="64"/>
      <c r="Y161" s="62"/>
      <c r="Z161" s="64"/>
      <c r="AA161" s="62"/>
      <c r="AB161" s="63"/>
      <c r="AC161" s="62"/>
      <c r="AD161" s="62"/>
      <c r="AE161" s="62"/>
      <c r="AF161" s="61"/>
      <c r="AG161" s="61"/>
      <c r="AH161" s="60"/>
      <c r="AI161" s="59" t="s">
        <v>136</v>
      </c>
      <c r="AJ161" s="58">
        <f t="shared" ref="AJ161:BB161" si="21">AJ160/3</f>
        <v>25.333333333333332</v>
      </c>
      <c r="AK161" s="57">
        <f t="shared" si="21"/>
        <v>5</v>
      </c>
      <c r="AL161" s="56">
        <f t="shared" si="21"/>
        <v>0</v>
      </c>
      <c r="AM161" s="58">
        <f t="shared" si="21"/>
        <v>15</v>
      </c>
      <c r="AN161" s="57">
        <f t="shared" si="21"/>
        <v>7.666666666666667</v>
      </c>
      <c r="AO161" s="56">
        <f t="shared" si="21"/>
        <v>0</v>
      </c>
      <c r="AP161" s="58">
        <f t="shared" si="21"/>
        <v>0.66666666666666663</v>
      </c>
      <c r="AQ161" s="57">
        <f t="shared" si="21"/>
        <v>0.33333333333333331</v>
      </c>
      <c r="AR161" s="56">
        <f t="shared" si="21"/>
        <v>0</v>
      </c>
      <c r="AS161" s="58">
        <f t="shared" si="21"/>
        <v>4.333333333333333</v>
      </c>
      <c r="AT161" s="57">
        <f t="shared" si="21"/>
        <v>2</v>
      </c>
      <c r="AU161" s="56">
        <f t="shared" si="21"/>
        <v>0</v>
      </c>
      <c r="AV161" s="58">
        <f t="shared" si="21"/>
        <v>0</v>
      </c>
      <c r="AW161" s="57">
        <f t="shared" si="21"/>
        <v>0</v>
      </c>
      <c r="AX161" s="56">
        <f t="shared" si="21"/>
        <v>0</v>
      </c>
      <c r="AY161" s="55">
        <f t="shared" si="21"/>
        <v>0</v>
      </c>
      <c r="AZ161" s="54">
        <f t="shared" si="21"/>
        <v>0</v>
      </c>
      <c r="BA161" s="54">
        <f t="shared" si="21"/>
        <v>0.33333333333333331</v>
      </c>
      <c r="BB161" s="53">
        <f t="shared" si="21"/>
        <v>0</v>
      </c>
      <c r="BC161" s="52" t="s">
        <v>135</v>
      </c>
    </row>
    <row r="162" spans="2:62" ht="28.15" customHeight="1" x14ac:dyDescent="0.2">
      <c r="B162" s="30"/>
      <c r="C162" s="242">
        <v>1</v>
      </c>
      <c r="D162" s="44"/>
      <c r="E162" s="113"/>
      <c r="F162" s="113"/>
      <c r="G162" s="112"/>
      <c r="H162" s="223" t="s">
        <v>183</v>
      </c>
      <c r="I162" s="246">
        <v>48</v>
      </c>
      <c r="J162" s="246">
        <v>20</v>
      </c>
      <c r="K162" s="246">
        <v>8</v>
      </c>
      <c r="L162" s="41" t="s">
        <v>133</v>
      </c>
      <c r="M162" s="40" t="s">
        <v>132</v>
      </c>
      <c r="N162" s="41" t="s">
        <v>131</v>
      </c>
      <c r="O162" s="40" t="s">
        <v>688</v>
      </c>
      <c r="P162" s="41" t="s">
        <v>130</v>
      </c>
      <c r="Q162" s="40" t="s">
        <v>132</v>
      </c>
      <c r="R162" s="41" t="s">
        <v>129</v>
      </c>
      <c r="S162" s="40"/>
      <c r="T162" s="41" t="s">
        <v>128</v>
      </c>
      <c r="U162" s="40"/>
      <c r="V162" s="41" t="s">
        <v>127</v>
      </c>
      <c r="W162" s="40"/>
      <c r="X162" s="41" t="s">
        <v>126</v>
      </c>
      <c r="Y162" s="40"/>
      <c r="Z162" s="41" t="s">
        <v>125</v>
      </c>
      <c r="AA162" s="40"/>
      <c r="AB162" s="39"/>
      <c r="AC162" s="40"/>
      <c r="AD162" s="39" t="s">
        <v>121</v>
      </c>
      <c r="AE162" s="38" t="s">
        <v>414</v>
      </c>
      <c r="AF162" s="250"/>
      <c r="AG162" s="250" t="s">
        <v>609</v>
      </c>
      <c r="AH162" s="37"/>
      <c r="AI162" s="11"/>
      <c r="AJ162" s="233">
        <f>SUMPRODUCT(LEN($M162:$U165)-LEN(SUBSTITUTE($M162:$U165,"A", "")))</f>
        <v>12</v>
      </c>
      <c r="AK162" s="239">
        <f>SUMPRODUCT(LEN($AD162:$AD165)-LEN(SUBSTITUTE($AD162:$AD165,"A", "")))</f>
        <v>0</v>
      </c>
      <c r="AL162" s="230">
        <f>SUMPRODUCT(LEN($AC162:$AC165)-LEN(SUBSTITUTE($AC162:$AC165,"A", "")))</f>
        <v>0</v>
      </c>
      <c r="AM162" s="233">
        <f>SUMPRODUCT(LEN($M162:$U165)-LEN(SUBSTITUTE($M162:$U165,"S", "")))</f>
        <v>9</v>
      </c>
      <c r="AN162" s="239">
        <f>SUMPRODUCT(LEN($AD162:$AD165)-LEN(SUBSTITUTE($AD162:$AD165,"S", "")))</f>
        <v>1</v>
      </c>
      <c r="AO162" s="230">
        <f>SUMPRODUCT(LEN($AC162:$AC165)-LEN(SUBSTITUTE($AC162:$AC165,"S", "")))</f>
        <v>0</v>
      </c>
      <c r="AP162" s="233">
        <f>SUMPRODUCT(LEN($M162:$U165)-LEN(SUBSTITUTE($M162:$U165,"F", "")))</f>
        <v>1</v>
      </c>
      <c r="AQ162" s="239">
        <f>SUMPRODUCT(LEN($AD162:$AD165)-LEN(SUBSTITUTE($AD162:$AD165,"F", "")))</f>
        <v>0</v>
      </c>
      <c r="AR162" s="230">
        <f>SUMPRODUCT(LEN($AC162:$AC165)-LEN(SUBSTITUTE($AC162:$AC165,"F", "")))</f>
        <v>0</v>
      </c>
      <c r="AS162" s="233">
        <f>SUMPRODUCT(LEN($M162:$U165)-LEN(SUBSTITUTE($M162:$U165,"G", "")))</f>
        <v>5</v>
      </c>
      <c r="AT162" s="239">
        <f>SUMPRODUCT(LEN($AD162:$AD165)-LEN(SUBSTITUTE($AD162:$AD165,"G", "")))</f>
        <v>0</v>
      </c>
      <c r="AU162" s="230">
        <f>SUMPRODUCT(LEN($AC162:$AC165)-LEN(SUBSTITUTE($AC162:$AC165,"G", "")))</f>
        <v>0</v>
      </c>
      <c r="AV162" s="233">
        <f>SUMPRODUCT(LEN($L162:$U165)-LEN(SUBSTITUTE($L162:$U165,"M", "")))</f>
        <v>0</v>
      </c>
      <c r="AW162" s="236">
        <f>SUMPRODUCT(LEN($AD162:$AD165)-LEN(SUBSTITUTE($AD162:$AD165,"M", "")))</f>
        <v>0</v>
      </c>
      <c r="AX162" s="269">
        <f>SUMPRODUCT(LEN($AC162:$AC165)-LEN(SUBSTITUTE($AC162:$AC165,"M", "")))</f>
        <v>0</v>
      </c>
      <c r="AY162" s="291">
        <f>SUMPRODUCT(LEN($AE162:$AE165)-LEN(SUBSTITUTE($AE162:$AE165,"S", "")))</f>
        <v>0</v>
      </c>
      <c r="AZ162" s="227">
        <f>SUMPRODUCT(LEN($AE162:$AE165)-LEN(SUBSTITUTE($AE162:$AE165,"F", "")))</f>
        <v>0</v>
      </c>
      <c r="BA162" s="227">
        <f>SUMPRODUCT(LEN($AE162:$AE165)-LEN(SUBSTITUTE($AE162:$AE165,"G", "")))</f>
        <v>1</v>
      </c>
      <c r="BB162" s="294">
        <f>SUMPRODUCT(LEN($AE162:$AE165)-LEN(SUBSTITUTE($AE162:$AE165,"M", "")))</f>
        <v>0</v>
      </c>
    </row>
    <row r="163" spans="2:62" ht="28.15" customHeight="1" thickBot="1" x14ac:dyDescent="0.25">
      <c r="B163" s="30"/>
      <c r="C163" s="243"/>
      <c r="D163" s="36"/>
      <c r="E163" s="111"/>
      <c r="F163" s="111"/>
      <c r="G163" s="110"/>
      <c r="H163" s="224"/>
      <c r="I163" s="247"/>
      <c r="J163" s="247"/>
      <c r="K163" s="247"/>
      <c r="L163" s="33" t="s">
        <v>123</v>
      </c>
      <c r="M163" s="32" t="s">
        <v>132</v>
      </c>
      <c r="N163" s="33" t="s">
        <v>122</v>
      </c>
      <c r="O163" s="32" t="s">
        <v>424</v>
      </c>
      <c r="P163" s="33" t="s">
        <v>120</v>
      </c>
      <c r="Q163" s="32" t="s">
        <v>175</v>
      </c>
      <c r="R163" s="33" t="s">
        <v>119</v>
      </c>
      <c r="S163" s="32"/>
      <c r="T163" s="33" t="s">
        <v>118</v>
      </c>
      <c r="U163" s="32"/>
      <c r="V163" s="33" t="s">
        <v>117</v>
      </c>
      <c r="W163" s="32"/>
      <c r="X163" s="33" t="s">
        <v>116</v>
      </c>
      <c r="Y163" s="32"/>
      <c r="Z163" s="33" t="s">
        <v>115</v>
      </c>
      <c r="AA163" s="32"/>
      <c r="AB163" s="31"/>
      <c r="AC163" s="32"/>
      <c r="AD163" s="31"/>
      <c r="AE163" s="23"/>
      <c r="AF163" s="251"/>
      <c r="AG163" s="251"/>
      <c r="AH163" s="22"/>
      <c r="AI163" s="11"/>
      <c r="AJ163" s="265"/>
      <c r="AK163" s="267"/>
      <c r="AL163" s="263"/>
      <c r="AM163" s="265"/>
      <c r="AN163" s="267"/>
      <c r="AO163" s="263"/>
      <c r="AP163" s="265"/>
      <c r="AQ163" s="267"/>
      <c r="AR163" s="263"/>
      <c r="AS163" s="265"/>
      <c r="AT163" s="267"/>
      <c r="AU163" s="263"/>
      <c r="AV163" s="265"/>
      <c r="AW163" s="275"/>
      <c r="AX163" s="270"/>
      <c r="AY163" s="292"/>
      <c r="AZ163" s="228"/>
      <c r="BA163" s="228"/>
      <c r="BB163" s="295"/>
    </row>
    <row r="164" spans="2:62" ht="28.15" customHeight="1" x14ac:dyDescent="0.2">
      <c r="B164" s="30"/>
      <c r="C164" s="244"/>
      <c r="D164" s="29"/>
      <c r="E164" s="109"/>
      <c r="F164" s="109"/>
      <c r="G164" s="108"/>
      <c r="H164" s="225">
        <v>195</v>
      </c>
      <c r="I164" s="248"/>
      <c r="J164" s="248"/>
      <c r="K164" s="248"/>
      <c r="L164" s="26" t="s">
        <v>114</v>
      </c>
      <c r="M164" s="25" t="s">
        <v>389</v>
      </c>
      <c r="N164" s="26" t="s">
        <v>112</v>
      </c>
      <c r="O164" s="25" t="s">
        <v>458</v>
      </c>
      <c r="P164" s="26" t="s">
        <v>111</v>
      </c>
      <c r="Q164" s="25" t="s">
        <v>121</v>
      </c>
      <c r="R164" s="26" t="s">
        <v>110</v>
      </c>
      <c r="S164" s="25"/>
      <c r="T164" s="26" t="s">
        <v>109</v>
      </c>
      <c r="U164" s="25"/>
      <c r="V164" s="26" t="s">
        <v>108</v>
      </c>
      <c r="W164" s="25"/>
      <c r="X164" s="26" t="s">
        <v>107</v>
      </c>
      <c r="Y164" s="25"/>
      <c r="Z164" s="26" t="s">
        <v>106</v>
      </c>
      <c r="AA164" s="25"/>
      <c r="AB164" s="24"/>
      <c r="AC164" s="25"/>
      <c r="AD164" s="24"/>
      <c r="AE164" s="23"/>
      <c r="AF164" s="251"/>
      <c r="AG164" s="251"/>
      <c r="AH164" s="22"/>
      <c r="AI164" s="11"/>
      <c r="AJ164" s="265"/>
      <c r="AK164" s="267"/>
      <c r="AL164" s="263"/>
      <c r="AM164" s="265"/>
      <c r="AN164" s="267"/>
      <c r="AO164" s="263"/>
      <c r="AP164" s="265"/>
      <c r="AQ164" s="267"/>
      <c r="AR164" s="263"/>
      <c r="AS164" s="265"/>
      <c r="AT164" s="267"/>
      <c r="AU164" s="263"/>
      <c r="AV164" s="265"/>
      <c r="AW164" s="275"/>
      <c r="AX164" s="270"/>
      <c r="AY164" s="292"/>
      <c r="AZ164" s="228"/>
      <c r="BA164" s="228"/>
      <c r="BB164" s="295"/>
    </row>
    <row r="165" spans="2:62" ht="28.15" customHeight="1" thickBot="1" x14ac:dyDescent="0.25">
      <c r="B165" s="30"/>
      <c r="C165" s="253"/>
      <c r="D165" s="51"/>
      <c r="E165" s="115"/>
      <c r="F165" s="115"/>
      <c r="G165" s="114"/>
      <c r="H165" s="226"/>
      <c r="I165" s="254"/>
      <c r="J165" s="254"/>
      <c r="K165" s="254"/>
      <c r="L165" s="48" t="s">
        <v>105</v>
      </c>
      <c r="M165" s="47" t="s">
        <v>697</v>
      </c>
      <c r="N165" s="48" t="s">
        <v>103</v>
      </c>
      <c r="O165" s="47" t="s">
        <v>113</v>
      </c>
      <c r="P165" s="48" t="s">
        <v>102</v>
      </c>
      <c r="Q165" s="47" t="s">
        <v>121</v>
      </c>
      <c r="R165" s="48" t="s">
        <v>101</v>
      </c>
      <c r="S165" s="47"/>
      <c r="T165" s="48">
        <v>20</v>
      </c>
      <c r="U165" s="47"/>
      <c r="V165" s="48" t="s">
        <v>100</v>
      </c>
      <c r="W165" s="47"/>
      <c r="X165" s="48" t="s">
        <v>99</v>
      </c>
      <c r="Y165" s="47"/>
      <c r="Z165" s="48" t="s">
        <v>98</v>
      </c>
      <c r="AA165" s="47"/>
      <c r="AB165" s="16"/>
      <c r="AC165" s="47"/>
      <c r="AD165" s="16"/>
      <c r="AE165" s="46"/>
      <c r="AF165" s="255"/>
      <c r="AG165" s="255"/>
      <c r="AH165" s="45"/>
      <c r="AI165" s="11"/>
      <c r="AJ165" s="266"/>
      <c r="AK165" s="268"/>
      <c r="AL165" s="264"/>
      <c r="AM165" s="266"/>
      <c r="AN165" s="268"/>
      <c r="AO165" s="264"/>
      <c r="AP165" s="266"/>
      <c r="AQ165" s="268"/>
      <c r="AR165" s="264"/>
      <c r="AS165" s="266"/>
      <c r="AT165" s="268"/>
      <c r="AU165" s="264"/>
      <c r="AV165" s="266"/>
      <c r="AW165" s="276"/>
      <c r="AX165" s="271"/>
      <c r="AY165" s="293"/>
      <c r="AZ165" s="229"/>
      <c r="BA165" s="229"/>
      <c r="BB165" s="296"/>
    </row>
    <row r="166" spans="2:62" ht="28.15" customHeight="1" x14ac:dyDescent="0.2">
      <c r="B166" s="30"/>
      <c r="C166" s="242">
        <v>2</v>
      </c>
      <c r="D166" s="44"/>
      <c r="E166" s="113"/>
      <c r="F166" s="113"/>
      <c r="G166" s="112"/>
      <c r="H166" s="223"/>
      <c r="I166" s="246">
        <v>66</v>
      </c>
      <c r="J166" s="246">
        <v>24</v>
      </c>
      <c r="K166" s="246">
        <v>7</v>
      </c>
      <c r="L166" s="41" t="s">
        <v>133</v>
      </c>
      <c r="M166" s="40" t="s">
        <v>382</v>
      </c>
      <c r="N166" s="41" t="s">
        <v>131</v>
      </c>
      <c r="O166" s="40" t="s">
        <v>615</v>
      </c>
      <c r="P166" s="41" t="s">
        <v>130</v>
      </c>
      <c r="Q166" s="40" t="s">
        <v>444</v>
      </c>
      <c r="R166" s="41" t="s">
        <v>129</v>
      </c>
      <c r="S166" s="40" t="s">
        <v>195</v>
      </c>
      <c r="T166" s="41" t="s">
        <v>128</v>
      </c>
      <c r="U166" s="40" t="s">
        <v>121</v>
      </c>
      <c r="V166" s="41" t="s">
        <v>127</v>
      </c>
      <c r="W166" s="40"/>
      <c r="X166" s="41" t="s">
        <v>126</v>
      </c>
      <c r="Y166" s="40"/>
      <c r="Z166" s="41" t="s">
        <v>125</v>
      </c>
      <c r="AA166" s="40"/>
      <c r="AB166" s="39"/>
      <c r="AC166" s="40"/>
      <c r="AD166" s="39" t="s">
        <v>847</v>
      </c>
      <c r="AE166" s="38"/>
      <c r="AF166" s="250"/>
      <c r="AG166" s="250" t="s">
        <v>609</v>
      </c>
      <c r="AH166" s="37"/>
      <c r="AI166" s="11"/>
      <c r="AJ166" s="233">
        <f>SUMPRODUCT(LEN($M166:$U169)-LEN(SUBSTITUTE($M166:$U169,"A", "")))</f>
        <v>30</v>
      </c>
      <c r="AK166" s="239">
        <f>SUMPRODUCT(LEN($AD166:$AD169)-LEN(SUBSTITUTE($AD166:$AD169,"A", "")))</f>
        <v>15</v>
      </c>
      <c r="AL166" s="230">
        <f>SUMPRODUCT(LEN($AC166:$AC169)-LEN(SUBSTITUTE($AC166:$AC169,"A", "")))</f>
        <v>0</v>
      </c>
      <c r="AM166" s="233">
        <f>SUMPRODUCT(LEN($M166:$U169)-LEN(SUBSTITUTE($M166:$U169,"S", "")))</f>
        <v>22</v>
      </c>
      <c r="AN166" s="239">
        <f>SUMPRODUCT(LEN($AD166:$AD169)-LEN(SUBSTITUTE($AD166:$AD169,"S", "")))</f>
        <v>15</v>
      </c>
      <c r="AO166" s="230">
        <f>SUMPRODUCT(LEN($AC166:$AC169)-LEN(SUBSTITUTE($AC166:$AC169,"S", "")))</f>
        <v>0</v>
      </c>
      <c r="AP166" s="233">
        <f>SUMPRODUCT(LEN($M166:$U169)-LEN(SUBSTITUTE($M166:$U169,"F", "")))</f>
        <v>1</v>
      </c>
      <c r="AQ166" s="239">
        <f>SUMPRODUCT(LEN($AD166:$AD169)-LEN(SUBSTITUTE($AD166:$AD169,"F", "")))</f>
        <v>0</v>
      </c>
      <c r="AR166" s="230">
        <f>SUMPRODUCT(LEN($AC166:$AC169)-LEN(SUBSTITUTE($AC166:$AC169,"F", "")))</f>
        <v>0</v>
      </c>
      <c r="AS166" s="233">
        <f>SUMPRODUCT(LEN($M166:$U169)-LEN(SUBSTITUTE($M166:$U169,"G", "")))</f>
        <v>4</v>
      </c>
      <c r="AT166" s="239">
        <f>SUMPRODUCT(LEN($AD166:$AD169)-LEN(SUBSTITUTE($AD166:$AD169,"G", "")))</f>
        <v>5</v>
      </c>
      <c r="AU166" s="230">
        <f>SUMPRODUCT(LEN($AC166:$AC169)-LEN(SUBSTITUTE($AC166:$AC169,"G", "")))</f>
        <v>0</v>
      </c>
      <c r="AV166" s="233">
        <f>SUMPRODUCT(LEN($L166:$U169)-LEN(SUBSTITUTE($L166:$U169,"M", "")))</f>
        <v>0</v>
      </c>
      <c r="AW166" s="236">
        <f>SUMPRODUCT(LEN($AD166:$AD169)-LEN(SUBSTITUTE($AD166:$AD169,"M", "")))</f>
        <v>0</v>
      </c>
      <c r="AX166" s="269">
        <f>SUMPRODUCT(LEN($AC166:$AC169)-LEN(SUBSTITUTE($AC166:$AC169,"M", "")))</f>
        <v>0</v>
      </c>
      <c r="AY166" s="291">
        <f>SUMPRODUCT(LEN($AE166:$AE169)-LEN(SUBSTITUTE($AE166:$AE169,"S", "")))</f>
        <v>0</v>
      </c>
      <c r="AZ166" s="227">
        <f>SUMPRODUCT(LEN($AE166:$AE169)-LEN(SUBSTITUTE($AE166:$AE169,"F", "")))</f>
        <v>0</v>
      </c>
      <c r="BA166" s="227">
        <f>SUMPRODUCT(LEN($AE166:$AE169)-LEN(SUBSTITUTE($AE166:$AE169,"G", "")))</f>
        <v>0</v>
      </c>
      <c r="BB166" s="294">
        <f>SUMPRODUCT(LEN($AE166:$AE169)-LEN(SUBSTITUTE($AE166:$AE169,"M", "")))</f>
        <v>0</v>
      </c>
    </row>
    <row r="167" spans="2:62" ht="28.15" customHeight="1" thickBot="1" x14ac:dyDescent="0.25">
      <c r="B167" s="30"/>
      <c r="C167" s="243"/>
      <c r="D167" s="36"/>
      <c r="E167" s="111"/>
      <c r="F167" s="111"/>
      <c r="G167" s="110"/>
      <c r="H167" s="224"/>
      <c r="I167" s="247"/>
      <c r="J167" s="247"/>
      <c r="K167" s="247"/>
      <c r="L167" s="33" t="s">
        <v>123</v>
      </c>
      <c r="M167" s="32" t="s">
        <v>186</v>
      </c>
      <c r="N167" s="33" t="s">
        <v>122</v>
      </c>
      <c r="O167" s="32" t="s">
        <v>377</v>
      </c>
      <c r="P167" s="33" t="s">
        <v>120</v>
      </c>
      <c r="Q167" s="32" t="s">
        <v>444</v>
      </c>
      <c r="R167" s="33" t="s">
        <v>119</v>
      </c>
      <c r="S167" s="32" t="s">
        <v>121</v>
      </c>
      <c r="T167" s="33" t="s">
        <v>118</v>
      </c>
      <c r="U167" s="32"/>
      <c r="V167" s="33" t="s">
        <v>117</v>
      </c>
      <c r="W167" s="32"/>
      <c r="X167" s="33" t="s">
        <v>116</v>
      </c>
      <c r="Y167" s="32"/>
      <c r="Z167" s="33" t="s">
        <v>115</v>
      </c>
      <c r="AA167" s="32"/>
      <c r="AB167" s="31"/>
      <c r="AC167" s="32"/>
      <c r="AD167" s="31" t="s">
        <v>846</v>
      </c>
      <c r="AE167" s="23"/>
      <c r="AF167" s="251"/>
      <c r="AG167" s="251"/>
      <c r="AH167" s="22"/>
      <c r="AI167" s="11"/>
      <c r="AJ167" s="265"/>
      <c r="AK167" s="267"/>
      <c r="AL167" s="263"/>
      <c r="AM167" s="265"/>
      <c r="AN167" s="267"/>
      <c r="AO167" s="263"/>
      <c r="AP167" s="265"/>
      <c r="AQ167" s="267"/>
      <c r="AR167" s="263"/>
      <c r="AS167" s="265"/>
      <c r="AT167" s="267"/>
      <c r="AU167" s="263"/>
      <c r="AV167" s="265"/>
      <c r="AW167" s="275"/>
      <c r="AX167" s="270"/>
      <c r="AY167" s="292"/>
      <c r="AZ167" s="228"/>
      <c r="BA167" s="228"/>
      <c r="BB167" s="295"/>
    </row>
    <row r="168" spans="2:62" ht="28.15" customHeight="1" x14ac:dyDescent="0.2">
      <c r="B168" s="30"/>
      <c r="C168" s="244"/>
      <c r="D168" s="29"/>
      <c r="E168" s="109"/>
      <c r="F168" s="109"/>
      <c r="G168" s="108"/>
      <c r="H168" s="225"/>
      <c r="I168" s="248"/>
      <c r="J168" s="248"/>
      <c r="K168" s="248"/>
      <c r="L168" s="26" t="s">
        <v>114</v>
      </c>
      <c r="M168" s="25" t="s">
        <v>420</v>
      </c>
      <c r="N168" s="26" t="s">
        <v>112</v>
      </c>
      <c r="O168" s="25" t="s">
        <v>613</v>
      </c>
      <c r="P168" s="26" t="s">
        <v>111</v>
      </c>
      <c r="Q168" s="25" t="s">
        <v>404</v>
      </c>
      <c r="R168" s="26" t="s">
        <v>110</v>
      </c>
      <c r="S168" s="25" t="s">
        <v>113</v>
      </c>
      <c r="T168" s="26" t="s">
        <v>109</v>
      </c>
      <c r="U168" s="25"/>
      <c r="V168" s="26" t="s">
        <v>108</v>
      </c>
      <c r="W168" s="25"/>
      <c r="X168" s="26" t="s">
        <v>107</v>
      </c>
      <c r="Y168" s="25"/>
      <c r="Z168" s="26" t="s">
        <v>106</v>
      </c>
      <c r="AA168" s="25"/>
      <c r="AB168" s="24"/>
      <c r="AC168" s="25"/>
      <c r="AD168" s="24"/>
      <c r="AE168" s="23"/>
      <c r="AF168" s="251"/>
      <c r="AG168" s="251"/>
      <c r="AH168" s="22"/>
      <c r="AI168" s="11"/>
      <c r="AJ168" s="265"/>
      <c r="AK168" s="267"/>
      <c r="AL168" s="263"/>
      <c r="AM168" s="265"/>
      <c r="AN168" s="267"/>
      <c r="AO168" s="263"/>
      <c r="AP168" s="265"/>
      <c r="AQ168" s="267"/>
      <c r="AR168" s="263"/>
      <c r="AS168" s="265"/>
      <c r="AT168" s="267"/>
      <c r="AU168" s="263"/>
      <c r="AV168" s="265"/>
      <c r="AW168" s="275"/>
      <c r="AX168" s="270"/>
      <c r="AY168" s="292"/>
      <c r="AZ168" s="228"/>
      <c r="BA168" s="228"/>
      <c r="BB168" s="295"/>
    </row>
    <row r="169" spans="2:62" ht="28.15" customHeight="1" thickBot="1" x14ac:dyDescent="0.25">
      <c r="B169" s="30"/>
      <c r="C169" s="253"/>
      <c r="D169" s="51"/>
      <c r="E169" s="115"/>
      <c r="F169" s="115"/>
      <c r="G169" s="114"/>
      <c r="H169" s="226"/>
      <c r="I169" s="254"/>
      <c r="J169" s="254"/>
      <c r="K169" s="254"/>
      <c r="L169" s="48" t="s">
        <v>105</v>
      </c>
      <c r="M169" s="47" t="s">
        <v>420</v>
      </c>
      <c r="N169" s="48" t="s">
        <v>103</v>
      </c>
      <c r="O169" s="47" t="s">
        <v>485</v>
      </c>
      <c r="P169" s="48" t="s">
        <v>102</v>
      </c>
      <c r="Q169" s="47" t="s">
        <v>215</v>
      </c>
      <c r="R169" s="48" t="s">
        <v>101</v>
      </c>
      <c r="S169" s="47" t="s">
        <v>121</v>
      </c>
      <c r="T169" s="48">
        <v>20</v>
      </c>
      <c r="U169" s="47"/>
      <c r="V169" s="48" t="s">
        <v>100</v>
      </c>
      <c r="W169" s="47"/>
      <c r="X169" s="48" t="s">
        <v>99</v>
      </c>
      <c r="Y169" s="47"/>
      <c r="Z169" s="48" t="s">
        <v>98</v>
      </c>
      <c r="AA169" s="47"/>
      <c r="AB169" s="16"/>
      <c r="AC169" s="47"/>
      <c r="AD169" s="16"/>
      <c r="AE169" s="46"/>
      <c r="AF169" s="255"/>
      <c r="AG169" s="255"/>
      <c r="AH169" s="45"/>
      <c r="AI169" s="11"/>
      <c r="AJ169" s="266"/>
      <c r="AK169" s="268"/>
      <c r="AL169" s="264"/>
      <c r="AM169" s="266"/>
      <c r="AN169" s="268"/>
      <c r="AO169" s="264"/>
      <c r="AP169" s="266"/>
      <c r="AQ169" s="268"/>
      <c r="AR169" s="264"/>
      <c r="AS169" s="266"/>
      <c r="AT169" s="268"/>
      <c r="AU169" s="264"/>
      <c r="AV169" s="266"/>
      <c r="AW169" s="276"/>
      <c r="AX169" s="271"/>
      <c r="AY169" s="293"/>
      <c r="AZ169" s="229"/>
      <c r="BA169" s="229"/>
      <c r="BB169" s="296"/>
    </row>
    <row r="170" spans="2:62" ht="28.15" customHeight="1" x14ac:dyDescent="0.2">
      <c r="B170" s="30"/>
      <c r="C170" s="242">
        <v>3</v>
      </c>
      <c r="D170" s="44"/>
      <c r="E170" s="113"/>
      <c r="F170" s="113"/>
      <c r="G170" s="112"/>
      <c r="H170" s="223"/>
      <c r="I170" s="246">
        <v>67</v>
      </c>
      <c r="J170" s="246">
        <v>23</v>
      </c>
      <c r="K170" s="246">
        <v>6</v>
      </c>
      <c r="L170" s="41" t="s">
        <v>133</v>
      </c>
      <c r="M170" s="40" t="s">
        <v>104</v>
      </c>
      <c r="N170" s="41" t="s">
        <v>131</v>
      </c>
      <c r="O170" s="40" t="s">
        <v>618</v>
      </c>
      <c r="P170" s="41" t="s">
        <v>130</v>
      </c>
      <c r="Q170" s="40" t="s">
        <v>444</v>
      </c>
      <c r="R170" s="41" t="s">
        <v>129</v>
      </c>
      <c r="S170" s="40" t="s">
        <v>175</v>
      </c>
      <c r="T170" s="41" t="s">
        <v>128</v>
      </c>
      <c r="U170" s="40" t="s">
        <v>121</v>
      </c>
      <c r="V170" s="41" t="s">
        <v>127</v>
      </c>
      <c r="W170" s="40"/>
      <c r="X170" s="41" t="s">
        <v>126</v>
      </c>
      <c r="Y170" s="40"/>
      <c r="Z170" s="41" t="s">
        <v>125</v>
      </c>
      <c r="AA170" s="40"/>
      <c r="AB170" s="39"/>
      <c r="AC170" s="40"/>
      <c r="AD170" s="39" t="s">
        <v>845</v>
      </c>
      <c r="AE170" s="38"/>
      <c r="AF170" s="250"/>
      <c r="AG170" s="250" t="s">
        <v>609</v>
      </c>
      <c r="AH170" s="37"/>
      <c r="AI170" s="11"/>
      <c r="AJ170" s="233">
        <f>SUMPRODUCT(LEN($M170:$U173)-LEN(SUBSTITUTE($M170:$U173,"A", "")))</f>
        <v>34</v>
      </c>
      <c r="AK170" s="239">
        <f>SUMPRODUCT(LEN($AD170:$AD173)-LEN(SUBSTITUTE($AD170:$AD173,"A", "")))</f>
        <v>0</v>
      </c>
      <c r="AL170" s="230">
        <f>SUMPRODUCT(LEN($AC170:$AC173)-LEN(SUBSTITUTE($AC170:$AC173,"A", "")))</f>
        <v>0</v>
      </c>
      <c r="AM170" s="233">
        <f>SUMPRODUCT(LEN($M170:$U173)-LEN(SUBSTITUTE($M170:$U173,"S", "")))</f>
        <v>14</v>
      </c>
      <c r="AN170" s="239">
        <f>SUMPRODUCT(LEN($AD170:$AD173)-LEN(SUBSTITUTE($AD170:$AD173,"S", "")))</f>
        <v>7</v>
      </c>
      <c r="AO170" s="230">
        <f>SUMPRODUCT(LEN($AC170:$AC173)-LEN(SUBSTITUTE($AC170:$AC173,"S", "")))</f>
        <v>0</v>
      </c>
      <c r="AP170" s="233">
        <f>SUMPRODUCT(LEN($M170:$U173)-LEN(SUBSTITUTE($M170:$U173,"F", "")))</f>
        <v>0</v>
      </c>
      <c r="AQ170" s="239">
        <f>SUMPRODUCT(LEN($AD170:$AD173)-LEN(SUBSTITUTE($AD170:$AD173,"F", "")))</f>
        <v>1</v>
      </c>
      <c r="AR170" s="230">
        <f>SUMPRODUCT(LEN($AC170:$AC173)-LEN(SUBSTITUTE($AC170:$AC173,"F", "")))</f>
        <v>0</v>
      </c>
      <c r="AS170" s="233">
        <f>SUMPRODUCT(LEN($M170:$U173)-LEN(SUBSTITUTE($M170:$U173,"G", "")))</f>
        <v>4</v>
      </c>
      <c r="AT170" s="239">
        <f>SUMPRODUCT(LEN($AD170:$AD173)-LEN(SUBSTITUTE($AD170:$AD173,"G", "")))</f>
        <v>1</v>
      </c>
      <c r="AU170" s="230">
        <f>SUMPRODUCT(LEN($AC170:$AC173)-LEN(SUBSTITUTE($AC170:$AC173,"G", "")))</f>
        <v>0</v>
      </c>
      <c r="AV170" s="233">
        <f>SUMPRODUCT(LEN($L170:$U173)-LEN(SUBSTITUTE($L170:$U173,"M", "")))</f>
        <v>0</v>
      </c>
      <c r="AW170" s="236">
        <f>SUMPRODUCT(LEN($AD170:$AD173)-LEN(SUBSTITUTE($AD170:$AD173,"M", "")))</f>
        <v>0</v>
      </c>
      <c r="AX170" s="269">
        <f>SUMPRODUCT(LEN($AC170:$AC173)-LEN(SUBSTITUTE($AC170:$AC173,"M", "")))</f>
        <v>0</v>
      </c>
      <c r="AY170" s="291">
        <f>SUMPRODUCT(LEN($AE170:$AE173)-LEN(SUBSTITUTE($AE170:$AE173,"S", "")))</f>
        <v>0</v>
      </c>
      <c r="AZ170" s="227">
        <f>SUMPRODUCT(LEN($AE170:$AE173)-LEN(SUBSTITUTE($AE170:$AE173,"F", "")))</f>
        <v>0</v>
      </c>
      <c r="BA170" s="227">
        <f>SUMPRODUCT(LEN($AE170:$AE173)-LEN(SUBSTITUTE($AE170:$AE173,"G", "")))</f>
        <v>0</v>
      </c>
      <c r="BB170" s="294">
        <f>SUMPRODUCT(LEN($AE170:$AE173)-LEN(SUBSTITUTE($AE170:$AE173,"M", "")))</f>
        <v>0</v>
      </c>
    </row>
    <row r="171" spans="2:62" ht="28.15" customHeight="1" thickBot="1" x14ac:dyDescent="0.25">
      <c r="B171" s="30"/>
      <c r="C171" s="243"/>
      <c r="D171" s="36"/>
      <c r="E171" s="111"/>
      <c r="F171" s="111"/>
      <c r="G171" s="110"/>
      <c r="H171" s="224"/>
      <c r="I171" s="247"/>
      <c r="J171" s="247"/>
      <c r="K171" s="247"/>
      <c r="L171" s="33" t="s">
        <v>123</v>
      </c>
      <c r="M171" s="32" t="s">
        <v>417</v>
      </c>
      <c r="N171" s="33" t="s">
        <v>122</v>
      </c>
      <c r="O171" s="32" t="s">
        <v>405</v>
      </c>
      <c r="P171" s="33" t="s">
        <v>120</v>
      </c>
      <c r="Q171" s="32" t="s">
        <v>444</v>
      </c>
      <c r="R171" s="33" t="s">
        <v>119</v>
      </c>
      <c r="S171" s="32" t="s">
        <v>124</v>
      </c>
      <c r="T171" s="33" t="s">
        <v>118</v>
      </c>
      <c r="U171" s="32"/>
      <c r="V171" s="33" t="s">
        <v>117</v>
      </c>
      <c r="W171" s="32"/>
      <c r="X171" s="33" t="s">
        <v>116</v>
      </c>
      <c r="Y171" s="32"/>
      <c r="Z171" s="33" t="s">
        <v>115</v>
      </c>
      <c r="AA171" s="32"/>
      <c r="AB171" s="31"/>
      <c r="AC171" s="32"/>
      <c r="AD171" s="31" t="s">
        <v>195</v>
      </c>
      <c r="AE171" s="23"/>
      <c r="AF171" s="251"/>
      <c r="AG171" s="251"/>
      <c r="AH171" s="22"/>
      <c r="AI171" s="11"/>
      <c r="AJ171" s="265"/>
      <c r="AK171" s="267"/>
      <c r="AL171" s="263"/>
      <c r="AM171" s="265"/>
      <c r="AN171" s="267"/>
      <c r="AO171" s="263"/>
      <c r="AP171" s="265"/>
      <c r="AQ171" s="267"/>
      <c r="AR171" s="263"/>
      <c r="AS171" s="265"/>
      <c r="AT171" s="267"/>
      <c r="AU171" s="263"/>
      <c r="AV171" s="265"/>
      <c r="AW171" s="275"/>
      <c r="AX171" s="270"/>
      <c r="AY171" s="292"/>
      <c r="AZ171" s="228"/>
      <c r="BA171" s="228"/>
      <c r="BB171" s="295"/>
    </row>
    <row r="172" spans="2:62" ht="28.15" customHeight="1" x14ac:dyDescent="0.2">
      <c r="B172" s="30"/>
      <c r="C172" s="244"/>
      <c r="D172" s="29"/>
      <c r="E172" s="109"/>
      <c r="F172" s="109"/>
      <c r="G172" s="108"/>
      <c r="H172" s="225"/>
      <c r="I172" s="248"/>
      <c r="J172" s="248"/>
      <c r="K172" s="248"/>
      <c r="L172" s="26" t="s">
        <v>114</v>
      </c>
      <c r="M172" s="25" t="s">
        <v>382</v>
      </c>
      <c r="N172" s="26" t="s">
        <v>112</v>
      </c>
      <c r="O172" s="25" t="s">
        <v>709</v>
      </c>
      <c r="P172" s="26" t="s">
        <v>111</v>
      </c>
      <c r="Q172" s="25" t="s">
        <v>186</v>
      </c>
      <c r="R172" s="26" t="s">
        <v>110</v>
      </c>
      <c r="S172" s="25" t="s">
        <v>121</v>
      </c>
      <c r="T172" s="26" t="s">
        <v>109</v>
      </c>
      <c r="U172" s="25"/>
      <c r="V172" s="26" t="s">
        <v>108</v>
      </c>
      <c r="W172" s="25"/>
      <c r="X172" s="26" t="s">
        <v>107</v>
      </c>
      <c r="Y172" s="25"/>
      <c r="Z172" s="26" t="s">
        <v>106</v>
      </c>
      <c r="AA172" s="25"/>
      <c r="AB172" s="24"/>
      <c r="AC172" s="25"/>
      <c r="AD172" s="24"/>
      <c r="AE172" s="23"/>
      <c r="AF172" s="251"/>
      <c r="AG172" s="251"/>
      <c r="AH172" s="22"/>
      <c r="AI172" s="11"/>
      <c r="AJ172" s="265"/>
      <c r="AK172" s="267"/>
      <c r="AL172" s="263"/>
      <c r="AM172" s="265"/>
      <c r="AN172" s="267"/>
      <c r="AO172" s="263"/>
      <c r="AP172" s="265"/>
      <c r="AQ172" s="267"/>
      <c r="AR172" s="263"/>
      <c r="AS172" s="265"/>
      <c r="AT172" s="267"/>
      <c r="AU172" s="263"/>
      <c r="AV172" s="265"/>
      <c r="AW172" s="275"/>
      <c r="AX172" s="270"/>
      <c r="AY172" s="292"/>
      <c r="AZ172" s="228"/>
      <c r="BA172" s="228"/>
      <c r="BB172" s="295"/>
    </row>
    <row r="173" spans="2:62" ht="28.15" customHeight="1" thickBot="1" x14ac:dyDescent="0.25">
      <c r="B173" s="21"/>
      <c r="C173" s="245"/>
      <c r="D173" s="20"/>
      <c r="E173" s="117"/>
      <c r="F173" s="117"/>
      <c r="G173" s="116"/>
      <c r="H173" s="226"/>
      <c r="I173" s="249"/>
      <c r="J173" s="249"/>
      <c r="K173" s="249"/>
      <c r="L173" s="17" t="s">
        <v>105</v>
      </c>
      <c r="M173" s="15" t="s">
        <v>186</v>
      </c>
      <c r="N173" s="17" t="s">
        <v>103</v>
      </c>
      <c r="O173" s="15" t="s">
        <v>420</v>
      </c>
      <c r="P173" s="17" t="s">
        <v>102</v>
      </c>
      <c r="Q173" s="15" t="s">
        <v>217</v>
      </c>
      <c r="R173" s="17" t="s">
        <v>101</v>
      </c>
      <c r="S173" s="15" t="s">
        <v>121</v>
      </c>
      <c r="T173" s="17">
        <v>20</v>
      </c>
      <c r="U173" s="15"/>
      <c r="V173" s="17" t="s">
        <v>100</v>
      </c>
      <c r="W173" s="15"/>
      <c r="X173" s="17" t="s">
        <v>99</v>
      </c>
      <c r="Y173" s="15"/>
      <c r="Z173" s="17" t="s">
        <v>98</v>
      </c>
      <c r="AA173" s="15"/>
      <c r="AB173" s="16"/>
      <c r="AC173" s="15"/>
      <c r="AD173" s="14"/>
      <c r="AE173" s="13"/>
      <c r="AF173" s="252"/>
      <c r="AG173" s="252"/>
      <c r="AH173" s="12"/>
      <c r="AI173" s="11"/>
      <c r="AJ173" s="266"/>
      <c r="AK173" s="268"/>
      <c r="AL173" s="264"/>
      <c r="AM173" s="266"/>
      <c r="AN173" s="268"/>
      <c r="AO173" s="264"/>
      <c r="AP173" s="266"/>
      <c r="AQ173" s="268"/>
      <c r="AR173" s="264"/>
      <c r="AS173" s="266"/>
      <c r="AT173" s="268"/>
      <c r="AU173" s="264"/>
      <c r="AV173" s="266"/>
      <c r="AW173" s="276"/>
      <c r="AX173" s="271"/>
      <c r="AY173" s="293"/>
      <c r="AZ173" s="229"/>
      <c r="BA173" s="229"/>
      <c r="BB173" s="296"/>
    </row>
    <row r="174" spans="2:62" ht="85.9" customHeight="1" thickTop="1" thickBot="1" x14ac:dyDescent="0.35">
      <c r="B174" s="105" t="s">
        <v>174</v>
      </c>
      <c r="C174" s="95" t="s">
        <v>173</v>
      </c>
      <c r="D174" s="100" t="s">
        <v>172</v>
      </c>
      <c r="E174" s="104" t="s">
        <v>171</v>
      </c>
      <c r="F174" s="103"/>
      <c r="G174" s="102"/>
      <c r="H174" s="101" t="s">
        <v>170</v>
      </c>
      <c r="I174" s="100" t="s">
        <v>96</v>
      </c>
      <c r="J174" s="100" t="s">
        <v>169</v>
      </c>
      <c r="K174" s="100" t="s">
        <v>97</v>
      </c>
      <c r="L174" s="256" t="s">
        <v>168</v>
      </c>
      <c r="M174" s="262"/>
      <c r="N174" s="256" t="s">
        <v>167</v>
      </c>
      <c r="O174" s="262"/>
      <c r="P174" s="256" t="s">
        <v>167</v>
      </c>
      <c r="Q174" s="257"/>
      <c r="R174" s="256" t="s">
        <v>167</v>
      </c>
      <c r="S174" s="257"/>
      <c r="T174" s="256" t="s">
        <v>167</v>
      </c>
      <c r="U174" s="257"/>
      <c r="V174" s="256" t="s">
        <v>167</v>
      </c>
      <c r="W174" s="257"/>
      <c r="X174" s="256" t="s">
        <v>167</v>
      </c>
      <c r="Y174" s="257"/>
      <c r="Z174" s="256" t="s">
        <v>167</v>
      </c>
      <c r="AA174" s="257"/>
      <c r="AB174" s="261" t="s">
        <v>166</v>
      </c>
      <c r="AC174" s="257"/>
      <c r="AD174" s="101" t="s">
        <v>165</v>
      </c>
      <c r="AE174" s="101" t="s">
        <v>164</v>
      </c>
      <c r="AF174" s="100" t="s">
        <v>163</v>
      </c>
      <c r="AG174" s="100" t="s">
        <v>162</v>
      </c>
      <c r="AH174" s="99" t="s">
        <v>161</v>
      </c>
      <c r="AI174" s="98"/>
      <c r="AJ174" s="96" t="s">
        <v>160</v>
      </c>
      <c r="AK174" s="95" t="s">
        <v>159</v>
      </c>
      <c r="AL174" s="94" t="s">
        <v>158</v>
      </c>
      <c r="AM174" s="96" t="s">
        <v>157</v>
      </c>
      <c r="AN174" s="95" t="s">
        <v>156</v>
      </c>
      <c r="AO174" s="94" t="s">
        <v>155</v>
      </c>
      <c r="AP174" s="96" t="s">
        <v>154</v>
      </c>
      <c r="AQ174" s="95" t="s">
        <v>153</v>
      </c>
      <c r="AR174" s="97" t="s">
        <v>152</v>
      </c>
      <c r="AS174" s="96" t="s">
        <v>151</v>
      </c>
      <c r="AT174" s="95" t="s">
        <v>150</v>
      </c>
      <c r="AU174" s="94" t="s">
        <v>149</v>
      </c>
      <c r="AV174" s="96" t="s">
        <v>148</v>
      </c>
      <c r="AW174" s="95" t="s">
        <v>147</v>
      </c>
      <c r="AX174" s="94" t="s">
        <v>146</v>
      </c>
      <c r="AY174" s="93" t="s">
        <v>145</v>
      </c>
      <c r="AZ174" s="92" t="s">
        <v>144</v>
      </c>
      <c r="BA174" s="92" t="s">
        <v>143</v>
      </c>
      <c r="BB174" s="91" t="s">
        <v>142</v>
      </c>
    </row>
    <row r="175" spans="2:62" ht="48" thickBot="1" x14ac:dyDescent="0.3">
      <c r="B175" s="90" t="s">
        <v>244</v>
      </c>
      <c r="C175" s="89"/>
      <c r="D175" s="88">
        <v>195</v>
      </c>
      <c r="E175" s="258"/>
      <c r="F175" s="259"/>
      <c r="G175" s="260"/>
      <c r="H175" s="87" t="s">
        <v>140</v>
      </c>
      <c r="I175" s="86"/>
      <c r="J175" s="86"/>
      <c r="K175" s="85"/>
      <c r="L175" s="84"/>
      <c r="M175" s="81"/>
      <c r="N175" s="84"/>
      <c r="O175" s="81"/>
      <c r="P175" s="84"/>
      <c r="Q175" s="81"/>
      <c r="R175" s="84"/>
      <c r="S175" s="81"/>
      <c r="T175" s="84"/>
      <c r="U175" s="81"/>
      <c r="V175" s="84"/>
      <c r="W175" s="81"/>
      <c r="X175" s="84"/>
      <c r="Y175" s="81"/>
      <c r="Z175" s="84"/>
      <c r="AA175" s="83"/>
      <c r="AB175" s="82" t="s">
        <v>139</v>
      </c>
      <c r="AC175" s="81"/>
      <c r="AD175" s="81"/>
      <c r="AE175" s="81"/>
      <c r="AF175" s="80"/>
      <c r="AG175" s="80"/>
      <c r="AH175" s="60"/>
      <c r="AI175" s="79" t="s">
        <v>138</v>
      </c>
      <c r="AJ175" s="78">
        <f t="shared" ref="AJ175:BB175" si="22">SUM(AJ177:AJ188)</f>
        <v>89</v>
      </c>
      <c r="AK175" s="77">
        <f t="shared" si="22"/>
        <v>17</v>
      </c>
      <c r="AL175" s="76">
        <f t="shared" si="22"/>
        <v>0</v>
      </c>
      <c r="AM175" s="78">
        <f t="shared" si="22"/>
        <v>36</v>
      </c>
      <c r="AN175" s="77">
        <f t="shared" si="22"/>
        <v>17</v>
      </c>
      <c r="AO175" s="76">
        <f t="shared" si="22"/>
        <v>0</v>
      </c>
      <c r="AP175" s="78">
        <f t="shared" si="22"/>
        <v>0</v>
      </c>
      <c r="AQ175" s="77">
        <f t="shared" si="22"/>
        <v>0</v>
      </c>
      <c r="AR175" s="76">
        <f t="shared" si="22"/>
        <v>0</v>
      </c>
      <c r="AS175" s="78">
        <f t="shared" si="22"/>
        <v>8</v>
      </c>
      <c r="AT175" s="77">
        <f t="shared" si="22"/>
        <v>0</v>
      </c>
      <c r="AU175" s="76">
        <f t="shared" si="22"/>
        <v>0</v>
      </c>
      <c r="AV175" s="78">
        <f t="shared" si="22"/>
        <v>0</v>
      </c>
      <c r="AW175" s="77">
        <f t="shared" si="22"/>
        <v>0</v>
      </c>
      <c r="AX175" s="76">
        <f t="shared" si="22"/>
        <v>0</v>
      </c>
      <c r="AY175" s="75">
        <f t="shared" si="22"/>
        <v>0</v>
      </c>
      <c r="AZ175" s="74">
        <f t="shared" si="22"/>
        <v>0</v>
      </c>
      <c r="BA175" s="74">
        <f t="shared" si="22"/>
        <v>1</v>
      </c>
      <c r="BB175" s="73">
        <f t="shared" si="22"/>
        <v>0</v>
      </c>
      <c r="BC175" s="72" t="s">
        <v>137</v>
      </c>
      <c r="BF175" s="5">
        <f>SUM(AJ175:AL175)/$BG$5</f>
        <v>35.333333333333336</v>
      </c>
      <c r="BG175" s="5">
        <f>SUM(AM175:AO175,AY175)/$BG$5</f>
        <v>17.666666666666668</v>
      </c>
      <c r="BH175" s="5">
        <f>SUM(AP175:AR175,AZ175)/$BG$5</f>
        <v>0</v>
      </c>
      <c r="BI175" s="5">
        <f>SUM(AS175:AU175,BA175)/$BG$5</f>
        <v>3</v>
      </c>
      <c r="BJ175" s="5">
        <f>SUM(AV175:AX175,BB175)/$BG$5</f>
        <v>0</v>
      </c>
    </row>
    <row r="176" spans="2:62" ht="37.5" thickBot="1" x14ac:dyDescent="0.3">
      <c r="B176" s="71"/>
      <c r="C176" s="70"/>
      <c r="D176" s="69"/>
      <c r="E176" s="68"/>
      <c r="F176" s="68"/>
      <c r="G176" s="67"/>
      <c r="H176" s="66"/>
      <c r="I176" s="64"/>
      <c r="J176" s="64"/>
      <c r="K176" s="65"/>
      <c r="L176" s="64"/>
      <c r="M176" s="62"/>
      <c r="N176" s="64"/>
      <c r="O176" s="62"/>
      <c r="P176" s="64"/>
      <c r="Q176" s="62"/>
      <c r="R176" s="64"/>
      <c r="S176" s="62"/>
      <c r="T176" s="64"/>
      <c r="U176" s="62"/>
      <c r="V176" s="64"/>
      <c r="W176" s="62"/>
      <c r="X176" s="64"/>
      <c r="Y176" s="62"/>
      <c r="Z176" s="64"/>
      <c r="AA176" s="62"/>
      <c r="AB176" s="63"/>
      <c r="AC176" s="62"/>
      <c r="AD176" s="62"/>
      <c r="AE176" s="62"/>
      <c r="AF176" s="61"/>
      <c r="AG176" s="61"/>
      <c r="AH176" s="60"/>
      <c r="AI176" s="59" t="s">
        <v>136</v>
      </c>
      <c r="AJ176" s="58">
        <f t="shared" ref="AJ176:BB176" si="23">AJ175/3</f>
        <v>29.666666666666668</v>
      </c>
      <c r="AK176" s="57">
        <f t="shared" si="23"/>
        <v>5.666666666666667</v>
      </c>
      <c r="AL176" s="56">
        <f t="shared" si="23"/>
        <v>0</v>
      </c>
      <c r="AM176" s="58">
        <f t="shared" si="23"/>
        <v>12</v>
      </c>
      <c r="AN176" s="57">
        <f t="shared" si="23"/>
        <v>5.666666666666667</v>
      </c>
      <c r="AO176" s="56">
        <f t="shared" si="23"/>
        <v>0</v>
      </c>
      <c r="AP176" s="58">
        <f t="shared" si="23"/>
        <v>0</v>
      </c>
      <c r="AQ176" s="57">
        <f t="shared" si="23"/>
        <v>0</v>
      </c>
      <c r="AR176" s="56">
        <f t="shared" si="23"/>
        <v>0</v>
      </c>
      <c r="AS176" s="58">
        <f t="shared" si="23"/>
        <v>2.6666666666666665</v>
      </c>
      <c r="AT176" s="57">
        <f t="shared" si="23"/>
        <v>0</v>
      </c>
      <c r="AU176" s="56">
        <f t="shared" si="23"/>
        <v>0</v>
      </c>
      <c r="AV176" s="58">
        <f t="shared" si="23"/>
        <v>0</v>
      </c>
      <c r="AW176" s="57">
        <f t="shared" si="23"/>
        <v>0</v>
      </c>
      <c r="AX176" s="56">
        <f t="shared" si="23"/>
        <v>0</v>
      </c>
      <c r="AY176" s="55">
        <f t="shared" si="23"/>
        <v>0</v>
      </c>
      <c r="AZ176" s="54">
        <f t="shared" si="23"/>
        <v>0</v>
      </c>
      <c r="BA176" s="54">
        <f t="shared" si="23"/>
        <v>0.33333333333333331</v>
      </c>
      <c r="BB176" s="53">
        <f t="shared" si="23"/>
        <v>0</v>
      </c>
      <c r="BC176" s="52" t="s">
        <v>135</v>
      </c>
    </row>
    <row r="177" spans="2:62" ht="28.15" customHeight="1" x14ac:dyDescent="0.2">
      <c r="B177" s="30"/>
      <c r="C177" s="242">
        <v>1</v>
      </c>
      <c r="D177" s="44"/>
      <c r="E177" s="113"/>
      <c r="F177" s="113"/>
      <c r="G177" s="112"/>
      <c r="H177" s="223" t="s">
        <v>183</v>
      </c>
      <c r="I177" s="246">
        <v>86</v>
      </c>
      <c r="J177" s="246">
        <v>23</v>
      </c>
      <c r="K177" s="246">
        <v>8</v>
      </c>
      <c r="L177" s="41" t="s">
        <v>133</v>
      </c>
      <c r="M177" s="40" t="s">
        <v>132</v>
      </c>
      <c r="N177" s="41" t="s">
        <v>131</v>
      </c>
      <c r="O177" s="40" t="s">
        <v>458</v>
      </c>
      <c r="P177" s="41" t="s">
        <v>130</v>
      </c>
      <c r="Q177" s="40" t="s">
        <v>217</v>
      </c>
      <c r="R177" s="41" t="s">
        <v>129</v>
      </c>
      <c r="S177" s="40" t="s">
        <v>113</v>
      </c>
      <c r="T177" s="41" t="s">
        <v>128</v>
      </c>
      <c r="U177" s="40"/>
      <c r="V177" s="41" t="s">
        <v>127</v>
      </c>
      <c r="W177" s="40"/>
      <c r="X177" s="41" t="s">
        <v>126</v>
      </c>
      <c r="Y177" s="40"/>
      <c r="Z177" s="41" t="s">
        <v>125</v>
      </c>
      <c r="AA177" s="40"/>
      <c r="AB177" s="39"/>
      <c r="AC177" s="40"/>
      <c r="AD177" s="39"/>
      <c r="AE177" s="38" t="s">
        <v>414</v>
      </c>
      <c r="AF177" s="250"/>
      <c r="AG177" s="250" t="s">
        <v>609</v>
      </c>
      <c r="AH177" s="37"/>
      <c r="AI177" s="11"/>
      <c r="AJ177" s="233">
        <f>SUMPRODUCT(LEN($M177:$U180)-LEN(SUBSTITUTE($M177:$U180,"A", "")))</f>
        <v>17</v>
      </c>
      <c r="AK177" s="239">
        <f>SUMPRODUCT(LEN($AD177:$AD180)-LEN(SUBSTITUTE($AD177:$AD180,"A", "")))</f>
        <v>0</v>
      </c>
      <c r="AL177" s="230">
        <f>SUMPRODUCT(LEN($AC177:$AC180)-LEN(SUBSTITUTE($AC177:$AC180,"A", "")))</f>
        <v>0</v>
      </c>
      <c r="AM177" s="233">
        <f>SUMPRODUCT(LEN($M177:$U180)-LEN(SUBSTITUTE($M177:$U180,"S", "")))</f>
        <v>12</v>
      </c>
      <c r="AN177" s="239">
        <f>SUMPRODUCT(LEN($AD177:$AD180)-LEN(SUBSTITUTE($AD177:$AD180,"S", "")))</f>
        <v>0</v>
      </c>
      <c r="AO177" s="230">
        <f>SUMPRODUCT(LEN($AC177:$AC180)-LEN(SUBSTITUTE($AC177:$AC180,"S", "")))</f>
        <v>0</v>
      </c>
      <c r="AP177" s="233">
        <f>SUMPRODUCT(LEN($M177:$U180)-LEN(SUBSTITUTE($M177:$U180,"F", "")))</f>
        <v>0</v>
      </c>
      <c r="AQ177" s="239">
        <f>SUMPRODUCT(LEN($AD177:$AD180)-LEN(SUBSTITUTE($AD177:$AD180,"F", "")))</f>
        <v>0</v>
      </c>
      <c r="AR177" s="230">
        <f>SUMPRODUCT(LEN($AC177:$AC180)-LEN(SUBSTITUTE($AC177:$AC180,"F", "")))</f>
        <v>0</v>
      </c>
      <c r="AS177" s="233">
        <f>SUMPRODUCT(LEN($M177:$U180)-LEN(SUBSTITUTE($M177:$U180,"G", "")))</f>
        <v>3</v>
      </c>
      <c r="AT177" s="239">
        <f>SUMPRODUCT(LEN($AD177:$AD180)-LEN(SUBSTITUTE($AD177:$AD180,"G", "")))</f>
        <v>0</v>
      </c>
      <c r="AU177" s="230">
        <f>SUMPRODUCT(LEN($AC177:$AC180)-LEN(SUBSTITUTE($AC177:$AC180,"G", "")))</f>
        <v>0</v>
      </c>
      <c r="AV177" s="233">
        <f>SUMPRODUCT(LEN($L177:$U180)-LEN(SUBSTITUTE($L177:$U180,"M", "")))</f>
        <v>0</v>
      </c>
      <c r="AW177" s="236">
        <f>SUMPRODUCT(LEN($AD177:$AD180)-LEN(SUBSTITUTE($AD177:$AD180,"M", "")))</f>
        <v>0</v>
      </c>
      <c r="AX177" s="269">
        <f>SUMPRODUCT(LEN($AC177:$AC180)-LEN(SUBSTITUTE($AC177:$AC180,"M", "")))</f>
        <v>0</v>
      </c>
      <c r="AY177" s="291">
        <f>SUMPRODUCT(LEN($AE177:$AE180)-LEN(SUBSTITUTE($AE177:$AE180,"S", "")))</f>
        <v>0</v>
      </c>
      <c r="AZ177" s="227">
        <f>SUMPRODUCT(LEN($AE177:$AE180)-LEN(SUBSTITUTE($AE177:$AE180,"F", "")))</f>
        <v>0</v>
      </c>
      <c r="BA177" s="227">
        <f>SUMPRODUCT(LEN($AE177:$AE180)-LEN(SUBSTITUTE($AE177:$AE180,"G", "")))</f>
        <v>1</v>
      </c>
      <c r="BB177" s="294">
        <f>SUMPRODUCT(LEN($AE177:$AE180)-LEN(SUBSTITUTE($AE177:$AE180,"M", "")))</f>
        <v>0</v>
      </c>
    </row>
    <row r="178" spans="2:62" ht="28.15" customHeight="1" thickBot="1" x14ac:dyDescent="0.25">
      <c r="B178" s="30"/>
      <c r="C178" s="243"/>
      <c r="D178" s="36"/>
      <c r="E178" s="111"/>
      <c r="F178" s="111"/>
      <c r="G178" s="110"/>
      <c r="H178" s="224"/>
      <c r="I178" s="247"/>
      <c r="J178" s="247"/>
      <c r="K178" s="247"/>
      <c r="L178" s="33" t="s">
        <v>123</v>
      </c>
      <c r="M178" s="32" t="s">
        <v>132</v>
      </c>
      <c r="N178" s="33" t="s">
        <v>122</v>
      </c>
      <c r="O178" s="32" t="s">
        <v>414</v>
      </c>
      <c r="P178" s="33" t="s">
        <v>120</v>
      </c>
      <c r="Q178" s="32" t="s">
        <v>217</v>
      </c>
      <c r="R178" s="33" t="s">
        <v>119</v>
      </c>
      <c r="S178" s="32" t="s">
        <v>121</v>
      </c>
      <c r="T178" s="33" t="s">
        <v>118</v>
      </c>
      <c r="U178" s="32"/>
      <c r="V178" s="33" t="s">
        <v>117</v>
      </c>
      <c r="W178" s="32"/>
      <c r="X178" s="33" t="s">
        <v>116</v>
      </c>
      <c r="Y178" s="32"/>
      <c r="Z178" s="33" t="s">
        <v>115</v>
      </c>
      <c r="AA178" s="32"/>
      <c r="AB178" s="31"/>
      <c r="AC178" s="32"/>
      <c r="AD178" s="31"/>
      <c r="AE178" s="23"/>
      <c r="AF178" s="251"/>
      <c r="AG178" s="251"/>
      <c r="AH178" s="22"/>
      <c r="AI178" s="11"/>
      <c r="AJ178" s="265"/>
      <c r="AK178" s="267"/>
      <c r="AL178" s="263"/>
      <c r="AM178" s="265"/>
      <c r="AN178" s="267"/>
      <c r="AO178" s="263"/>
      <c r="AP178" s="265"/>
      <c r="AQ178" s="267"/>
      <c r="AR178" s="263"/>
      <c r="AS178" s="265"/>
      <c r="AT178" s="267"/>
      <c r="AU178" s="263"/>
      <c r="AV178" s="265"/>
      <c r="AW178" s="275"/>
      <c r="AX178" s="270"/>
      <c r="AY178" s="292"/>
      <c r="AZ178" s="228"/>
      <c r="BA178" s="228"/>
      <c r="BB178" s="295"/>
    </row>
    <row r="179" spans="2:62" ht="28.15" customHeight="1" x14ac:dyDescent="0.2">
      <c r="B179" s="30"/>
      <c r="C179" s="244"/>
      <c r="D179" s="29"/>
      <c r="E179" s="109"/>
      <c r="F179" s="109"/>
      <c r="G179" s="108"/>
      <c r="H179" s="225">
        <v>195</v>
      </c>
      <c r="I179" s="248"/>
      <c r="J179" s="248"/>
      <c r="K179" s="248"/>
      <c r="L179" s="26" t="s">
        <v>114</v>
      </c>
      <c r="M179" s="25" t="s">
        <v>186</v>
      </c>
      <c r="N179" s="26" t="s">
        <v>112</v>
      </c>
      <c r="O179" s="25" t="s">
        <v>175</v>
      </c>
      <c r="P179" s="26" t="s">
        <v>111</v>
      </c>
      <c r="Q179" s="25" t="s">
        <v>113</v>
      </c>
      <c r="R179" s="26" t="s">
        <v>110</v>
      </c>
      <c r="S179" s="25" t="s">
        <v>121</v>
      </c>
      <c r="T179" s="26" t="s">
        <v>109</v>
      </c>
      <c r="U179" s="25"/>
      <c r="V179" s="26" t="s">
        <v>108</v>
      </c>
      <c r="W179" s="25"/>
      <c r="X179" s="26" t="s">
        <v>107</v>
      </c>
      <c r="Y179" s="25"/>
      <c r="Z179" s="26" t="s">
        <v>106</v>
      </c>
      <c r="AA179" s="25"/>
      <c r="AB179" s="24"/>
      <c r="AC179" s="25"/>
      <c r="AD179" s="24"/>
      <c r="AE179" s="23"/>
      <c r="AF179" s="251"/>
      <c r="AG179" s="251"/>
      <c r="AH179" s="22"/>
      <c r="AI179" s="11"/>
      <c r="AJ179" s="265"/>
      <c r="AK179" s="267"/>
      <c r="AL179" s="263"/>
      <c r="AM179" s="265"/>
      <c r="AN179" s="267"/>
      <c r="AO179" s="263"/>
      <c r="AP179" s="265"/>
      <c r="AQ179" s="267"/>
      <c r="AR179" s="263"/>
      <c r="AS179" s="265"/>
      <c r="AT179" s="267"/>
      <c r="AU179" s="263"/>
      <c r="AV179" s="265"/>
      <c r="AW179" s="275"/>
      <c r="AX179" s="270"/>
      <c r="AY179" s="292"/>
      <c r="AZ179" s="228"/>
      <c r="BA179" s="228"/>
      <c r="BB179" s="295"/>
    </row>
    <row r="180" spans="2:62" ht="28.15" customHeight="1" thickBot="1" x14ac:dyDescent="0.25">
      <c r="B180" s="30"/>
      <c r="C180" s="253"/>
      <c r="D180" s="51"/>
      <c r="E180" s="115"/>
      <c r="F180" s="115"/>
      <c r="G180" s="114"/>
      <c r="H180" s="226"/>
      <c r="I180" s="254"/>
      <c r="J180" s="254"/>
      <c r="K180" s="254"/>
      <c r="L180" s="48" t="s">
        <v>105</v>
      </c>
      <c r="M180" s="47" t="s">
        <v>389</v>
      </c>
      <c r="N180" s="48" t="s">
        <v>103</v>
      </c>
      <c r="O180" s="47" t="s">
        <v>187</v>
      </c>
      <c r="P180" s="48" t="s">
        <v>102</v>
      </c>
      <c r="Q180" s="47" t="s">
        <v>175</v>
      </c>
      <c r="R180" s="48" t="s">
        <v>101</v>
      </c>
      <c r="S180" s="47"/>
      <c r="T180" s="48">
        <v>20</v>
      </c>
      <c r="U180" s="47"/>
      <c r="V180" s="48" t="s">
        <v>100</v>
      </c>
      <c r="W180" s="47"/>
      <c r="X180" s="48" t="s">
        <v>99</v>
      </c>
      <c r="Y180" s="47"/>
      <c r="Z180" s="48" t="s">
        <v>98</v>
      </c>
      <c r="AA180" s="47"/>
      <c r="AB180" s="16"/>
      <c r="AC180" s="47"/>
      <c r="AD180" s="16"/>
      <c r="AE180" s="46"/>
      <c r="AF180" s="255"/>
      <c r="AG180" s="255"/>
      <c r="AH180" s="45"/>
      <c r="AI180" s="11"/>
      <c r="AJ180" s="266"/>
      <c r="AK180" s="268"/>
      <c r="AL180" s="264"/>
      <c r="AM180" s="266"/>
      <c r="AN180" s="268"/>
      <c r="AO180" s="264"/>
      <c r="AP180" s="266"/>
      <c r="AQ180" s="268"/>
      <c r="AR180" s="264"/>
      <c r="AS180" s="266"/>
      <c r="AT180" s="268"/>
      <c r="AU180" s="264"/>
      <c r="AV180" s="266"/>
      <c r="AW180" s="276"/>
      <c r="AX180" s="271"/>
      <c r="AY180" s="293"/>
      <c r="AZ180" s="229"/>
      <c r="BA180" s="229"/>
      <c r="BB180" s="296"/>
    </row>
    <row r="181" spans="2:62" ht="28.15" customHeight="1" x14ac:dyDescent="0.2">
      <c r="B181" s="30"/>
      <c r="C181" s="242">
        <v>2</v>
      </c>
      <c r="D181" s="44"/>
      <c r="E181" s="113"/>
      <c r="F181" s="113"/>
      <c r="G181" s="112"/>
      <c r="H181" s="223"/>
      <c r="I181" s="246">
        <v>91</v>
      </c>
      <c r="J181" s="246">
        <v>23</v>
      </c>
      <c r="K181" s="246">
        <v>5</v>
      </c>
      <c r="L181" s="41" t="s">
        <v>133</v>
      </c>
      <c r="M181" s="40" t="s">
        <v>104</v>
      </c>
      <c r="N181" s="41" t="s">
        <v>131</v>
      </c>
      <c r="O181" s="40" t="s">
        <v>186</v>
      </c>
      <c r="P181" s="41" t="s">
        <v>130</v>
      </c>
      <c r="Q181" s="40" t="s">
        <v>389</v>
      </c>
      <c r="R181" s="41" t="s">
        <v>129</v>
      </c>
      <c r="S181" s="40" t="s">
        <v>188</v>
      </c>
      <c r="T181" s="41" t="s">
        <v>128</v>
      </c>
      <c r="U181" s="40" t="s">
        <v>121</v>
      </c>
      <c r="V181" s="41" t="s">
        <v>127</v>
      </c>
      <c r="W181" s="40"/>
      <c r="X181" s="41" t="s">
        <v>126</v>
      </c>
      <c r="Y181" s="40"/>
      <c r="Z181" s="41" t="s">
        <v>125</v>
      </c>
      <c r="AA181" s="40"/>
      <c r="AB181" s="39"/>
      <c r="AC181" s="40"/>
      <c r="AD181" s="39" t="s">
        <v>844</v>
      </c>
      <c r="AE181" s="38"/>
      <c r="AF181" s="250"/>
      <c r="AG181" s="250" t="s">
        <v>609</v>
      </c>
      <c r="AH181" s="37"/>
      <c r="AI181" s="11"/>
      <c r="AJ181" s="233">
        <f>SUMPRODUCT(LEN($M181:$U184)-LEN(SUBSTITUTE($M181:$U184,"A", "")))</f>
        <v>37</v>
      </c>
      <c r="AK181" s="239">
        <f>SUMPRODUCT(LEN($AD181:$AD184)-LEN(SUBSTITUTE($AD181:$AD184,"A", "")))</f>
        <v>2</v>
      </c>
      <c r="AL181" s="230">
        <f>SUMPRODUCT(LEN($AC181:$AC184)-LEN(SUBSTITUTE($AC181:$AC184,"A", "")))</f>
        <v>0</v>
      </c>
      <c r="AM181" s="233">
        <f>SUMPRODUCT(LEN($M181:$U184)-LEN(SUBSTITUTE($M181:$U184,"S", "")))</f>
        <v>10</v>
      </c>
      <c r="AN181" s="239">
        <f>SUMPRODUCT(LEN($AD181:$AD184)-LEN(SUBSTITUTE($AD181:$AD184,"S", "")))</f>
        <v>7</v>
      </c>
      <c r="AO181" s="230">
        <f>SUMPRODUCT(LEN($AC181:$AC184)-LEN(SUBSTITUTE($AC181:$AC184,"S", "")))</f>
        <v>0</v>
      </c>
      <c r="AP181" s="233">
        <f>SUMPRODUCT(LEN($M181:$U184)-LEN(SUBSTITUTE($M181:$U184,"F", "")))</f>
        <v>0</v>
      </c>
      <c r="AQ181" s="239">
        <f>SUMPRODUCT(LEN($AD181:$AD184)-LEN(SUBSTITUTE($AD181:$AD184,"F", "")))</f>
        <v>0</v>
      </c>
      <c r="AR181" s="230">
        <f>SUMPRODUCT(LEN($AC181:$AC184)-LEN(SUBSTITUTE($AC181:$AC184,"F", "")))</f>
        <v>0</v>
      </c>
      <c r="AS181" s="233">
        <f>SUMPRODUCT(LEN($M181:$U184)-LEN(SUBSTITUTE($M181:$U184,"G", "")))</f>
        <v>2</v>
      </c>
      <c r="AT181" s="239">
        <f>SUMPRODUCT(LEN($AD181:$AD184)-LEN(SUBSTITUTE($AD181:$AD184,"G", "")))</f>
        <v>0</v>
      </c>
      <c r="AU181" s="230">
        <f>SUMPRODUCT(LEN($AC181:$AC184)-LEN(SUBSTITUTE($AC181:$AC184,"G", "")))</f>
        <v>0</v>
      </c>
      <c r="AV181" s="233">
        <f>SUMPRODUCT(LEN($L181:$U184)-LEN(SUBSTITUTE($L181:$U184,"M", "")))</f>
        <v>0</v>
      </c>
      <c r="AW181" s="236">
        <f>SUMPRODUCT(LEN($AD181:$AD184)-LEN(SUBSTITUTE($AD181:$AD184,"M", "")))</f>
        <v>0</v>
      </c>
      <c r="AX181" s="269">
        <f>SUMPRODUCT(LEN($AC181:$AC184)-LEN(SUBSTITUTE($AC181:$AC184,"M", "")))</f>
        <v>0</v>
      </c>
      <c r="AY181" s="291">
        <f>SUMPRODUCT(LEN($AE181:$AE184)-LEN(SUBSTITUTE($AE181:$AE184,"S", "")))</f>
        <v>0</v>
      </c>
      <c r="AZ181" s="227">
        <f>SUMPRODUCT(LEN($AE181:$AE184)-LEN(SUBSTITUTE($AE181:$AE184,"F", "")))</f>
        <v>0</v>
      </c>
      <c r="BA181" s="227">
        <f>SUMPRODUCT(LEN($AE181:$AE184)-LEN(SUBSTITUTE($AE181:$AE184,"G", "")))</f>
        <v>0</v>
      </c>
      <c r="BB181" s="294">
        <f>SUMPRODUCT(LEN($AE181:$AE184)-LEN(SUBSTITUTE($AE181:$AE184,"M", "")))</f>
        <v>0</v>
      </c>
    </row>
    <row r="182" spans="2:62" ht="28.15" customHeight="1" thickBot="1" x14ac:dyDescent="0.25">
      <c r="B182" s="30"/>
      <c r="C182" s="243"/>
      <c r="D182" s="36"/>
      <c r="E182" s="111"/>
      <c r="F182" s="111"/>
      <c r="G182" s="110"/>
      <c r="H182" s="224"/>
      <c r="I182" s="247"/>
      <c r="J182" s="247"/>
      <c r="K182" s="247"/>
      <c r="L182" s="33" t="s">
        <v>123</v>
      </c>
      <c r="M182" s="32" t="s">
        <v>186</v>
      </c>
      <c r="N182" s="33" t="s">
        <v>122</v>
      </c>
      <c r="O182" s="32" t="s">
        <v>417</v>
      </c>
      <c r="P182" s="33" t="s">
        <v>120</v>
      </c>
      <c r="Q182" s="32" t="s">
        <v>376</v>
      </c>
      <c r="R182" s="33" t="s">
        <v>119</v>
      </c>
      <c r="S182" s="32" t="s">
        <v>175</v>
      </c>
      <c r="T182" s="33" t="s">
        <v>118</v>
      </c>
      <c r="U182" s="32" t="s">
        <v>121</v>
      </c>
      <c r="V182" s="33" t="s">
        <v>117</v>
      </c>
      <c r="W182" s="32"/>
      <c r="X182" s="33" t="s">
        <v>116</v>
      </c>
      <c r="Y182" s="32"/>
      <c r="Z182" s="33" t="s">
        <v>115</v>
      </c>
      <c r="AA182" s="32"/>
      <c r="AB182" s="31"/>
      <c r="AC182" s="32"/>
      <c r="AD182" s="31"/>
      <c r="AE182" s="23"/>
      <c r="AF182" s="251"/>
      <c r="AG182" s="251"/>
      <c r="AH182" s="22"/>
      <c r="AI182" s="11"/>
      <c r="AJ182" s="265"/>
      <c r="AK182" s="267"/>
      <c r="AL182" s="263"/>
      <c r="AM182" s="265"/>
      <c r="AN182" s="267"/>
      <c r="AO182" s="263"/>
      <c r="AP182" s="265"/>
      <c r="AQ182" s="267"/>
      <c r="AR182" s="263"/>
      <c r="AS182" s="265"/>
      <c r="AT182" s="267"/>
      <c r="AU182" s="263"/>
      <c r="AV182" s="265"/>
      <c r="AW182" s="275"/>
      <c r="AX182" s="270"/>
      <c r="AY182" s="292"/>
      <c r="AZ182" s="228"/>
      <c r="BA182" s="228"/>
      <c r="BB182" s="295"/>
    </row>
    <row r="183" spans="2:62" ht="28.15" customHeight="1" x14ac:dyDescent="0.2">
      <c r="B183" s="30"/>
      <c r="C183" s="244"/>
      <c r="D183" s="29"/>
      <c r="E183" s="109"/>
      <c r="F183" s="109"/>
      <c r="G183" s="108"/>
      <c r="H183" s="225"/>
      <c r="I183" s="248"/>
      <c r="J183" s="248"/>
      <c r="K183" s="248"/>
      <c r="L183" s="26" t="s">
        <v>114</v>
      </c>
      <c r="M183" s="25" t="s">
        <v>132</v>
      </c>
      <c r="N183" s="26" t="s">
        <v>112</v>
      </c>
      <c r="O183" s="25" t="s">
        <v>444</v>
      </c>
      <c r="P183" s="26" t="s">
        <v>111</v>
      </c>
      <c r="Q183" s="25" t="s">
        <v>382</v>
      </c>
      <c r="R183" s="26" t="s">
        <v>110</v>
      </c>
      <c r="S183" s="25" t="s">
        <v>132</v>
      </c>
      <c r="T183" s="26" t="s">
        <v>109</v>
      </c>
      <c r="U183" s="25"/>
      <c r="V183" s="26" t="s">
        <v>108</v>
      </c>
      <c r="W183" s="25"/>
      <c r="X183" s="26" t="s">
        <v>107</v>
      </c>
      <c r="Y183" s="25"/>
      <c r="Z183" s="26" t="s">
        <v>106</v>
      </c>
      <c r="AA183" s="25"/>
      <c r="AB183" s="24"/>
      <c r="AC183" s="25"/>
      <c r="AD183" s="24"/>
      <c r="AE183" s="23"/>
      <c r="AF183" s="251"/>
      <c r="AG183" s="251"/>
      <c r="AH183" s="22"/>
      <c r="AI183" s="11"/>
      <c r="AJ183" s="265"/>
      <c r="AK183" s="267"/>
      <c r="AL183" s="263"/>
      <c r="AM183" s="265"/>
      <c r="AN183" s="267"/>
      <c r="AO183" s="263"/>
      <c r="AP183" s="265"/>
      <c r="AQ183" s="267"/>
      <c r="AR183" s="263"/>
      <c r="AS183" s="265"/>
      <c r="AT183" s="267"/>
      <c r="AU183" s="263"/>
      <c r="AV183" s="265"/>
      <c r="AW183" s="275"/>
      <c r="AX183" s="270"/>
      <c r="AY183" s="292"/>
      <c r="AZ183" s="228"/>
      <c r="BA183" s="228"/>
      <c r="BB183" s="295"/>
    </row>
    <row r="184" spans="2:62" ht="28.15" customHeight="1" thickBot="1" x14ac:dyDescent="0.25">
      <c r="B184" s="30"/>
      <c r="C184" s="253"/>
      <c r="D184" s="51"/>
      <c r="E184" s="115"/>
      <c r="F184" s="115"/>
      <c r="G184" s="114"/>
      <c r="H184" s="226"/>
      <c r="I184" s="254"/>
      <c r="J184" s="254"/>
      <c r="K184" s="254"/>
      <c r="L184" s="48" t="s">
        <v>105</v>
      </c>
      <c r="M184" s="47" t="s">
        <v>186</v>
      </c>
      <c r="N184" s="48" t="s">
        <v>103</v>
      </c>
      <c r="O184" s="47" t="s">
        <v>132</v>
      </c>
      <c r="P184" s="48" t="s">
        <v>102</v>
      </c>
      <c r="Q184" s="47" t="s">
        <v>376</v>
      </c>
      <c r="R184" s="48" t="s">
        <v>101</v>
      </c>
      <c r="S184" s="47" t="s">
        <v>113</v>
      </c>
      <c r="T184" s="48">
        <v>20</v>
      </c>
      <c r="U184" s="47"/>
      <c r="V184" s="48" t="s">
        <v>100</v>
      </c>
      <c r="W184" s="47"/>
      <c r="X184" s="48" t="s">
        <v>99</v>
      </c>
      <c r="Y184" s="47"/>
      <c r="Z184" s="48" t="s">
        <v>98</v>
      </c>
      <c r="AA184" s="47"/>
      <c r="AB184" s="16"/>
      <c r="AC184" s="47"/>
      <c r="AD184" s="16"/>
      <c r="AE184" s="46"/>
      <c r="AF184" s="255"/>
      <c r="AG184" s="255"/>
      <c r="AH184" s="45"/>
      <c r="AI184" s="11"/>
      <c r="AJ184" s="266"/>
      <c r="AK184" s="268"/>
      <c r="AL184" s="264"/>
      <c r="AM184" s="266"/>
      <c r="AN184" s="268"/>
      <c r="AO184" s="264"/>
      <c r="AP184" s="266"/>
      <c r="AQ184" s="268"/>
      <c r="AR184" s="264"/>
      <c r="AS184" s="266"/>
      <c r="AT184" s="268"/>
      <c r="AU184" s="264"/>
      <c r="AV184" s="266"/>
      <c r="AW184" s="276"/>
      <c r="AX184" s="271"/>
      <c r="AY184" s="293"/>
      <c r="AZ184" s="229"/>
      <c r="BA184" s="229"/>
      <c r="BB184" s="296"/>
    </row>
    <row r="185" spans="2:62" ht="28.15" customHeight="1" x14ac:dyDescent="0.2">
      <c r="B185" s="30"/>
      <c r="C185" s="242">
        <v>3</v>
      </c>
      <c r="D185" s="44"/>
      <c r="E185" s="113"/>
      <c r="F185" s="113"/>
      <c r="G185" s="112"/>
      <c r="H185" s="223"/>
      <c r="I185" s="246">
        <v>81</v>
      </c>
      <c r="J185" s="246">
        <v>24</v>
      </c>
      <c r="K185" s="246">
        <v>7</v>
      </c>
      <c r="L185" s="41" t="s">
        <v>133</v>
      </c>
      <c r="M185" s="40" t="s">
        <v>186</v>
      </c>
      <c r="N185" s="41" t="s">
        <v>131</v>
      </c>
      <c r="O185" s="40" t="s">
        <v>382</v>
      </c>
      <c r="P185" s="41" t="s">
        <v>130</v>
      </c>
      <c r="Q185" s="40" t="s">
        <v>411</v>
      </c>
      <c r="R185" s="41" t="s">
        <v>129</v>
      </c>
      <c r="S185" s="40" t="s">
        <v>175</v>
      </c>
      <c r="T185" s="41" t="s">
        <v>128</v>
      </c>
      <c r="U185" s="40" t="s">
        <v>121</v>
      </c>
      <c r="V185" s="41" t="s">
        <v>127</v>
      </c>
      <c r="W185" s="40"/>
      <c r="X185" s="41" t="s">
        <v>126</v>
      </c>
      <c r="Y185" s="40"/>
      <c r="Z185" s="41" t="s">
        <v>125</v>
      </c>
      <c r="AA185" s="40"/>
      <c r="AB185" s="39"/>
      <c r="AC185" s="40"/>
      <c r="AD185" s="39" t="s">
        <v>843</v>
      </c>
      <c r="AE185" s="38"/>
      <c r="AF185" s="250"/>
      <c r="AG185" s="250" t="s">
        <v>609</v>
      </c>
      <c r="AH185" s="37"/>
      <c r="AI185" s="11"/>
      <c r="AJ185" s="233">
        <f>SUMPRODUCT(LEN($M185:$U188)-LEN(SUBSTITUTE($M185:$U188,"A", "")))</f>
        <v>35</v>
      </c>
      <c r="AK185" s="239">
        <f>SUMPRODUCT(LEN($AD185:$AD188)-LEN(SUBSTITUTE($AD185:$AD188,"A", "")))</f>
        <v>15</v>
      </c>
      <c r="AL185" s="230">
        <f>SUMPRODUCT(LEN($AC185:$AC188)-LEN(SUBSTITUTE($AC185:$AC188,"A", "")))</f>
        <v>0</v>
      </c>
      <c r="AM185" s="233">
        <f>SUMPRODUCT(LEN($M185:$U188)-LEN(SUBSTITUTE($M185:$U188,"S", "")))</f>
        <v>14</v>
      </c>
      <c r="AN185" s="239">
        <f>SUMPRODUCT(LEN($AD185:$AD188)-LEN(SUBSTITUTE($AD185:$AD188,"S", "")))</f>
        <v>10</v>
      </c>
      <c r="AO185" s="230">
        <f>SUMPRODUCT(LEN($AC185:$AC188)-LEN(SUBSTITUTE($AC185:$AC188,"S", "")))</f>
        <v>0</v>
      </c>
      <c r="AP185" s="233">
        <f>SUMPRODUCT(LEN($M185:$U188)-LEN(SUBSTITUTE($M185:$U188,"F", "")))</f>
        <v>0</v>
      </c>
      <c r="AQ185" s="239">
        <f>SUMPRODUCT(LEN($AD185:$AD188)-LEN(SUBSTITUTE($AD185:$AD188,"F", "")))</f>
        <v>0</v>
      </c>
      <c r="AR185" s="230">
        <f>SUMPRODUCT(LEN($AC185:$AC188)-LEN(SUBSTITUTE($AC185:$AC188,"F", "")))</f>
        <v>0</v>
      </c>
      <c r="AS185" s="233">
        <f>SUMPRODUCT(LEN($M185:$U188)-LEN(SUBSTITUTE($M185:$U188,"G", "")))</f>
        <v>3</v>
      </c>
      <c r="AT185" s="239">
        <f>SUMPRODUCT(LEN($AD185:$AD188)-LEN(SUBSTITUTE($AD185:$AD188,"G", "")))</f>
        <v>0</v>
      </c>
      <c r="AU185" s="230">
        <f>SUMPRODUCT(LEN($AC185:$AC188)-LEN(SUBSTITUTE($AC185:$AC188,"G", "")))</f>
        <v>0</v>
      </c>
      <c r="AV185" s="233">
        <f>SUMPRODUCT(LEN($L185:$U188)-LEN(SUBSTITUTE($L185:$U188,"M", "")))</f>
        <v>0</v>
      </c>
      <c r="AW185" s="236">
        <f>SUMPRODUCT(LEN($AD185:$AD188)-LEN(SUBSTITUTE($AD185:$AD188,"M", "")))</f>
        <v>0</v>
      </c>
      <c r="AX185" s="269">
        <f>SUMPRODUCT(LEN($AC185:$AC188)-LEN(SUBSTITUTE($AC185:$AC188,"M", "")))</f>
        <v>0</v>
      </c>
      <c r="AY185" s="291">
        <f>SUMPRODUCT(LEN($AE185:$AE188)-LEN(SUBSTITUTE($AE185:$AE188,"S", "")))</f>
        <v>0</v>
      </c>
      <c r="AZ185" s="227">
        <f>SUMPRODUCT(LEN($AE185:$AE188)-LEN(SUBSTITUTE($AE185:$AE188,"F", "")))</f>
        <v>0</v>
      </c>
      <c r="BA185" s="227">
        <f>SUMPRODUCT(LEN($AE185:$AE188)-LEN(SUBSTITUTE($AE185:$AE188,"G", "")))</f>
        <v>0</v>
      </c>
      <c r="BB185" s="294">
        <f>SUMPRODUCT(LEN($AE185:$AE188)-LEN(SUBSTITUTE($AE185:$AE188,"M", "")))</f>
        <v>0</v>
      </c>
    </row>
    <row r="186" spans="2:62" ht="28.15" customHeight="1" thickBot="1" x14ac:dyDescent="0.25">
      <c r="B186" s="30"/>
      <c r="C186" s="243"/>
      <c r="D186" s="36"/>
      <c r="E186" s="111"/>
      <c r="F186" s="111"/>
      <c r="G186" s="110"/>
      <c r="H186" s="224"/>
      <c r="I186" s="247"/>
      <c r="J186" s="247"/>
      <c r="K186" s="247"/>
      <c r="L186" s="33" t="s">
        <v>123</v>
      </c>
      <c r="M186" s="32" t="s">
        <v>104</v>
      </c>
      <c r="N186" s="33" t="s">
        <v>122</v>
      </c>
      <c r="O186" s="32" t="s">
        <v>377</v>
      </c>
      <c r="P186" s="33" t="s">
        <v>120</v>
      </c>
      <c r="Q186" s="32" t="s">
        <v>379</v>
      </c>
      <c r="R186" s="33" t="s">
        <v>119</v>
      </c>
      <c r="S186" s="32" t="s">
        <v>175</v>
      </c>
      <c r="T186" s="33" t="s">
        <v>118</v>
      </c>
      <c r="U186" s="32"/>
      <c r="V186" s="33" t="s">
        <v>117</v>
      </c>
      <c r="W186" s="32"/>
      <c r="X186" s="33" t="s">
        <v>116</v>
      </c>
      <c r="Y186" s="32"/>
      <c r="Z186" s="33" t="s">
        <v>115</v>
      </c>
      <c r="AA186" s="32"/>
      <c r="AB186" s="31"/>
      <c r="AC186" s="32"/>
      <c r="AD186" s="31" t="s">
        <v>842</v>
      </c>
      <c r="AE186" s="23"/>
      <c r="AF186" s="251"/>
      <c r="AG186" s="251"/>
      <c r="AH186" s="22"/>
      <c r="AI186" s="11"/>
      <c r="AJ186" s="265"/>
      <c r="AK186" s="267"/>
      <c r="AL186" s="263"/>
      <c r="AM186" s="265"/>
      <c r="AN186" s="267"/>
      <c r="AO186" s="263"/>
      <c r="AP186" s="265"/>
      <c r="AQ186" s="267"/>
      <c r="AR186" s="263"/>
      <c r="AS186" s="265"/>
      <c r="AT186" s="267"/>
      <c r="AU186" s="263"/>
      <c r="AV186" s="265"/>
      <c r="AW186" s="275"/>
      <c r="AX186" s="270"/>
      <c r="AY186" s="292"/>
      <c r="AZ186" s="228"/>
      <c r="BA186" s="228"/>
      <c r="BB186" s="295"/>
    </row>
    <row r="187" spans="2:62" ht="28.15" customHeight="1" x14ac:dyDescent="0.2">
      <c r="B187" s="30"/>
      <c r="C187" s="244"/>
      <c r="D187" s="29"/>
      <c r="E187" s="109"/>
      <c r="F187" s="109"/>
      <c r="G187" s="108"/>
      <c r="H187" s="225"/>
      <c r="I187" s="248"/>
      <c r="J187" s="248"/>
      <c r="K187" s="248"/>
      <c r="L187" s="26" t="s">
        <v>114</v>
      </c>
      <c r="M187" s="25" t="s">
        <v>417</v>
      </c>
      <c r="N187" s="26" t="s">
        <v>112</v>
      </c>
      <c r="O187" s="25" t="s">
        <v>418</v>
      </c>
      <c r="P187" s="26" t="s">
        <v>111</v>
      </c>
      <c r="Q187" s="25" t="s">
        <v>217</v>
      </c>
      <c r="R187" s="26" t="s">
        <v>110</v>
      </c>
      <c r="S187" s="25" t="s">
        <v>175</v>
      </c>
      <c r="T187" s="26" t="s">
        <v>109</v>
      </c>
      <c r="U187" s="25"/>
      <c r="V187" s="26" t="s">
        <v>108</v>
      </c>
      <c r="W187" s="25"/>
      <c r="X187" s="26" t="s">
        <v>107</v>
      </c>
      <c r="Y187" s="25"/>
      <c r="Z187" s="26" t="s">
        <v>106</v>
      </c>
      <c r="AA187" s="25"/>
      <c r="AB187" s="24"/>
      <c r="AC187" s="25"/>
      <c r="AD187" s="24"/>
      <c r="AE187" s="23"/>
      <c r="AF187" s="251"/>
      <c r="AG187" s="251"/>
      <c r="AH187" s="22"/>
      <c r="AI187" s="11"/>
      <c r="AJ187" s="265"/>
      <c r="AK187" s="267"/>
      <c r="AL187" s="263"/>
      <c r="AM187" s="265"/>
      <c r="AN187" s="267"/>
      <c r="AO187" s="263"/>
      <c r="AP187" s="265"/>
      <c r="AQ187" s="267"/>
      <c r="AR187" s="263"/>
      <c r="AS187" s="265"/>
      <c r="AT187" s="267"/>
      <c r="AU187" s="263"/>
      <c r="AV187" s="265"/>
      <c r="AW187" s="275"/>
      <c r="AX187" s="270"/>
      <c r="AY187" s="292"/>
      <c r="AZ187" s="228"/>
      <c r="BA187" s="228"/>
      <c r="BB187" s="295"/>
    </row>
    <row r="188" spans="2:62" ht="28.15" customHeight="1" thickBot="1" x14ac:dyDescent="0.25">
      <c r="B188" s="21"/>
      <c r="C188" s="245"/>
      <c r="D188" s="20"/>
      <c r="E188" s="117"/>
      <c r="F188" s="117"/>
      <c r="G188" s="116"/>
      <c r="H188" s="226"/>
      <c r="I188" s="249"/>
      <c r="J188" s="249"/>
      <c r="K188" s="249"/>
      <c r="L188" s="17" t="s">
        <v>105</v>
      </c>
      <c r="M188" s="15" t="s">
        <v>186</v>
      </c>
      <c r="N188" s="17" t="s">
        <v>103</v>
      </c>
      <c r="O188" s="15" t="s">
        <v>418</v>
      </c>
      <c r="P188" s="17" t="s">
        <v>102</v>
      </c>
      <c r="Q188" s="15" t="s">
        <v>178</v>
      </c>
      <c r="R188" s="17" t="s">
        <v>101</v>
      </c>
      <c r="S188" s="15" t="s">
        <v>121</v>
      </c>
      <c r="T188" s="17">
        <v>20</v>
      </c>
      <c r="U188" s="15"/>
      <c r="V188" s="17" t="s">
        <v>100</v>
      </c>
      <c r="W188" s="15"/>
      <c r="X188" s="17" t="s">
        <v>99</v>
      </c>
      <c r="Y188" s="15"/>
      <c r="Z188" s="17" t="s">
        <v>98</v>
      </c>
      <c r="AA188" s="15"/>
      <c r="AB188" s="16"/>
      <c r="AC188" s="15"/>
      <c r="AD188" s="14"/>
      <c r="AE188" s="13"/>
      <c r="AF188" s="252"/>
      <c r="AG188" s="252"/>
      <c r="AH188" s="12"/>
      <c r="AI188" s="11"/>
      <c r="AJ188" s="266"/>
      <c r="AK188" s="268"/>
      <c r="AL188" s="264"/>
      <c r="AM188" s="266"/>
      <c r="AN188" s="268"/>
      <c r="AO188" s="264"/>
      <c r="AP188" s="266"/>
      <c r="AQ188" s="268"/>
      <c r="AR188" s="264"/>
      <c r="AS188" s="266"/>
      <c r="AT188" s="268"/>
      <c r="AU188" s="264"/>
      <c r="AV188" s="266"/>
      <c r="AW188" s="276"/>
      <c r="AX188" s="271"/>
      <c r="AY188" s="293"/>
      <c r="AZ188" s="229"/>
      <c r="BA188" s="229"/>
      <c r="BB188" s="296"/>
    </row>
    <row r="189" spans="2:62" ht="85.9" customHeight="1" thickTop="1" thickBot="1" x14ac:dyDescent="0.35">
      <c r="B189" s="105" t="s">
        <v>174</v>
      </c>
      <c r="C189" s="95" t="s">
        <v>173</v>
      </c>
      <c r="D189" s="100" t="s">
        <v>172</v>
      </c>
      <c r="E189" s="104" t="s">
        <v>171</v>
      </c>
      <c r="F189" s="103"/>
      <c r="G189" s="102"/>
      <c r="H189" s="101" t="s">
        <v>170</v>
      </c>
      <c r="I189" s="100" t="s">
        <v>96</v>
      </c>
      <c r="J189" s="100" t="s">
        <v>169</v>
      </c>
      <c r="K189" s="100" t="s">
        <v>97</v>
      </c>
      <c r="L189" s="256" t="s">
        <v>168</v>
      </c>
      <c r="M189" s="262"/>
      <c r="N189" s="256" t="s">
        <v>167</v>
      </c>
      <c r="O189" s="262"/>
      <c r="P189" s="256" t="s">
        <v>167</v>
      </c>
      <c r="Q189" s="257"/>
      <c r="R189" s="256" t="s">
        <v>167</v>
      </c>
      <c r="S189" s="257"/>
      <c r="T189" s="256" t="s">
        <v>167</v>
      </c>
      <c r="U189" s="257"/>
      <c r="V189" s="256" t="s">
        <v>167</v>
      </c>
      <c r="W189" s="257"/>
      <c r="X189" s="256" t="s">
        <v>167</v>
      </c>
      <c r="Y189" s="257"/>
      <c r="Z189" s="256" t="s">
        <v>167</v>
      </c>
      <c r="AA189" s="257"/>
      <c r="AB189" s="261" t="s">
        <v>166</v>
      </c>
      <c r="AC189" s="257"/>
      <c r="AD189" s="101" t="s">
        <v>165</v>
      </c>
      <c r="AE189" s="101" t="s">
        <v>164</v>
      </c>
      <c r="AF189" s="100" t="s">
        <v>163</v>
      </c>
      <c r="AG189" s="100" t="s">
        <v>162</v>
      </c>
      <c r="AH189" s="99" t="s">
        <v>161</v>
      </c>
      <c r="AI189" s="98"/>
      <c r="AJ189" s="96" t="s">
        <v>160</v>
      </c>
      <c r="AK189" s="95" t="s">
        <v>159</v>
      </c>
      <c r="AL189" s="94" t="s">
        <v>158</v>
      </c>
      <c r="AM189" s="96" t="s">
        <v>157</v>
      </c>
      <c r="AN189" s="95" t="s">
        <v>156</v>
      </c>
      <c r="AO189" s="94" t="s">
        <v>155</v>
      </c>
      <c r="AP189" s="96" t="s">
        <v>154</v>
      </c>
      <c r="AQ189" s="95" t="s">
        <v>153</v>
      </c>
      <c r="AR189" s="97" t="s">
        <v>152</v>
      </c>
      <c r="AS189" s="96" t="s">
        <v>151</v>
      </c>
      <c r="AT189" s="95" t="s">
        <v>150</v>
      </c>
      <c r="AU189" s="94" t="s">
        <v>149</v>
      </c>
      <c r="AV189" s="96" t="s">
        <v>148</v>
      </c>
      <c r="AW189" s="95" t="s">
        <v>147</v>
      </c>
      <c r="AX189" s="94" t="s">
        <v>146</v>
      </c>
      <c r="AY189" s="93" t="s">
        <v>145</v>
      </c>
      <c r="AZ189" s="92" t="s">
        <v>144</v>
      </c>
      <c r="BA189" s="92" t="s">
        <v>143</v>
      </c>
      <c r="BB189" s="91" t="s">
        <v>142</v>
      </c>
    </row>
    <row r="190" spans="2:62" ht="48" thickBot="1" x14ac:dyDescent="0.3">
      <c r="B190" s="90" t="s">
        <v>243</v>
      </c>
      <c r="C190" s="89"/>
      <c r="D190" s="88">
        <v>194</v>
      </c>
      <c r="E190" s="258"/>
      <c r="F190" s="259"/>
      <c r="G190" s="260"/>
      <c r="H190" s="87" t="s">
        <v>140</v>
      </c>
      <c r="I190" s="86"/>
      <c r="J190" s="86"/>
      <c r="K190" s="85"/>
      <c r="L190" s="84"/>
      <c r="M190" s="81"/>
      <c r="N190" s="84"/>
      <c r="O190" s="81"/>
      <c r="P190" s="84"/>
      <c r="Q190" s="81"/>
      <c r="R190" s="84"/>
      <c r="S190" s="81"/>
      <c r="T190" s="84"/>
      <c r="U190" s="81"/>
      <c r="V190" s="84"/>
      <c r="W190" s="81"/>
      <c r="X190" s="84"/>
      <c r="Y190" s="81"/>
      <c r="Z190" s="84"/>
      <c r="AA190" s="83"/>
      <c r="AB190" s="82" t="s">
        <v>139</v>
      </c>
      <c r="AC190" s="81"/>
      <c r="AD190" s="81"/>
      <c r="AE190" s="81"/>
      <c r="AF190" s="80"/>
      <c r="AG190" s="80"/>
      <c r="AH190" s="60"/>
      <c r="AI190" s="79" t="s">
        <v>138</v>
      </c>
      <c r="AJ190" s="78">
        <f t="shared" ref="AJ190:BB190" si="24">SUM(AJ192:AJ203)</f>
        <v>65</v>
      </c>
      <c r="AK190" s="77">
        <f t="shared" si="24"/>
        <v>41</v>
      </c>
      <c r="AL190" s="76">
        <f t="shared" si="24"/>
        <v>0</v>
      </c>
      <c r="AM190" s="78">
        <f t="shared" si="24"/>
        <v>45</v>
      </c>
      <c r="AN190" s="77">
        <f t="shared" si="24"/>
        <v>29</v>
      </c>
      <c r="AO190" s="76">
        <f t="shared" si="24"/>
        <v>1</v>
      </c>
      <c r="AP190" s="78">
        <f t="shared" si="24"/>
        <v>1</v>
      </c>
      <c r="AQ190" s="77">
        <f t="shared" si="24"/>
        <v>0</v>
      </c>
      <c r="AR190" s="76">
        <f t="shared" si="24"/>
        <v>0</v>
      </c>
      <c r="AS190" s="78">
        <f t="shared" si="24"/>
        <v>11</v>
      </c>
      <c r="AT190" s="77">
        <f t="shared" si="24"/>
        <v>4</v>
      </c>
      <c r="AU190" s="76">
        <f t="shared" si="24"/>
        <v>0</v>
      </c>
      <c r="AV190" s="78">
        <f t="shared" si="24"/>
        <v>0</v>
      </c>
      <c r="AW190" s="77">
        <f t="shared" si="24"/>
        <v>0</v>
      </c>
      <c r="AX190" s="76">
        <f t="shared" si="24"/>
        <v>0</v>
      </c>
      <c r="AY190" s="75">
        <f t="shared" si="24"/>
        <v>0</v>
      </c>
      <c r="AZ190" s="74">
        <f t="shared" si="24"/>
        <v>0</v>
      </c>
      <c r="BA190" s="74">
        <f t="shared" si="24"/>
        <v>0</v>
      </c>
      <c r="BB190" s="73">
        <f t="shared" si="24"/>
        <v>0</v>
      </c>
      <c r="BC190" s="72" t="s">
        <v>137</v>
      </c>
      <c r="BF190" s="5">
        <f>SUM(AJ190:AL190)/$BG$5</f>
        <v>35.333333333333336</v>
      </c>
      <c r="BG190" s="5">
        <f>SUM(AM190:AO190,AY190)/$BG$5</f>
        <v>25</v>
      </c>
      <c r="BH190" s="5">
        <f>SUM(AP190:AR190,AZ190)/$BG$5</f>
        <v>0.33333333333333331</v>
      </c>
      <c r="BI190" s="5">
        <f>SUM(AS190:AU190,BA190)/$BG$5</f>
        <v>5</v>
      </c>
      <c r="BJ190" s="5">
        <f>SUM(AV190:AX190,BB190)/$BG$5</f>
        <v>0</v>
      </c>
    </row>
    <row r="191" spans="2:62" ht="37.5" thickBot="1" x14ac:dyDescent="0.3">
      <c r="B191" s="71"/>
      <c r="C191" s="70"/>
      <c r="D191" s="69"/>
      <c r="E191" s="68"/>
      <c r="F191" s="68"/>
      <c r="G191" s="67"/>
      <c r="H191" s="66"/>
      <c r="I191" s="64"/>
      <c r="J191" s="64"/>
      <c r="K191" s="65"/>
      <c r="L191" s="64"/>
      <c r="M191" s="62"/>
      <c r="N191" s="64"/>
      <c r="O191" s="62"/>
      <c r="P191" s="64"/>
      <c r="Q191" s="62"/>
      <c r="R191" s="64"/>
      <c r="S191" s="62"/>
      <c r="T191" s="64"/>
      <c r="U191" s="62"/>
      <c r="V191" s="64"/>
      <c r="W191" s="62"/>
      <c r="X191" s="64"/>
      <c r="Y191" s="62"/>
      <c r="Z191" s="64"/>
      <c r="AA191" s="62"/>
      <c r="AB191" s="63"/>
      <c r="AC191" s="62"/>
      <c r="AD191" s="62"/>
      <c r="AE191" s="62"/>
      <c r="AF191" s="61"/>
      <c r="AG191" s="61"/>
      <c r="AH191" s="60"/>
      <c r="AI191" s="59" t="s">
        <v>136</v>
      </c>
      <c r="AJ191" s="58">
        <f t="shared" ref="AJ191:BB191" si="25">AJ190/3</f>
        <v>21.666666666666668</v>
      </c>
      <c r="AK191" s="57">
        <f t="shared" si="25"/>
        <v>13.666666666666666</v>
      </c>
      <c r="AL191" s="56">
        <f t="shared" si="25"/>
        <v>0</v>
      </c>
      <c r="AM191" s="58">
        <f t="shared" si="25"/>
        <v>15</v>
      </c>
      <c r="AN191" s="57">
        <f t="shared" si="25"/>
        <v>9.6666666666666661</v>
      </c>
      <c r="AO191" s="56">
        <f t="shared" si="25"/>
        <v>0.33333333333333331</v>
      </c>
      <c r="AP191" s="58">
        <f t="shared" si="25"/>
        <v>0.33333333333333331</v>
      </c>
      <c r="AQ191" s="57">
        <f t="shared" si="25"/>
        <v>0</v>
      </c>
      <c r="AR191" s="56">
        <f t="shared" si="25"/>
        <v>0</v>
      </c>
      <c r="AS191" s="58">
        <f t="shared" si="25"/>
        <v>3.6666666666666665</v>
      </c>
      <c r="AT191" s="57">
        <f t="shared" si="25"/>
        <v>1.3333333333333333</v>
      </c>
      <c r="AU191" s="56">
        <f t="shared" si="25"/>
        <v>0</v>
      </c>
      <c r="AV191" s="58">
        <f t="shared" si="25"/>
        <v>0</v>
      </c>
      <c r="AW191" s="57">
        <f t="shared" si="25"/>
        <v>0</v>
      </c>
      <c r="AX191" s="56">
        <f t="shared" si="25"/>
        <v>0</v>
      </c>
      <c r="AY191" s="55">
        <f t="shared" si="25"/>
        <v>0</v>
      </c>
      <c r="AZ191" s="54">
        <f t="shared" si="25"/>
        <v>0</v>
      </c>
      <c r="BA191" s="54">
        <f t="shared" si="25"/>
        <v>0</v>
      </c>
      <c r="BB191" s="53">
        <f t="shared" si="25"/>
        <v>0</v>
      </c>
      <c r="BC191" s="52" t="s">
        <v>135</v>
      </c>
    </row>
    <row r="192" spans="2:62" ht="28.15" customHeight="1" x14ac:dyDescent="0.2">
      <c r="B192" s="30"/>
      <c r="C192" s="242">
        <v>1</v>
      </c>
      <c r="D192" s="44"/>
      <c r="E192" s="113"/>
      <c r="F192" s="113"/>
      <c r="G192" s="112"/>
      <c r="H192" s="223" t="s">
        <v>183</v>
      </c>
      <c r="I192" s="246">
        <v>81</v>
      </c>
      <c r="J192" s="246">
        <v>24</v>
      </c>
      <c r="K192" s="246">
        <v>7</v>
      </c>
      <c r="L192" s="41" t="s">
        <v>133</v>
      </c>
      <c r="M192" s="40" t="s">
        <v>132</v>
      </c>
      <c r="N192" s="41" t="s">
        <v>131</v>
      </c>
      <c r="O192" s="40" t="s">
        <v>841</v>
      </c>
      <c r="P192" s="41" t="s">
        <v>130</v>
      </c>
      <c r="Q192" s="40" t="s">
        <v>444</v>
      </c>
      <c r="R192" s="41" t="s">
        <v>129</v>
      </c>
      <c r="S192" s="40" t="s">
        <v>425</v>
      </c>
      <c r="T192" s="41" t="s">
        <v>128</v>
      </c>
      <c r="U192" s="40" t="s">
        <v>121</v>
      </c>
      <c r="V192" s="41" t="s">
        <v>127</v>
      </c>
      <c r="W192" s="40"/>
      <c r="X192" s="41" t="s">
        <v>126</v>
      </c>
      <c r="Y192" s="40"/>
      <c r="Z192" s="41" t="s">
        <v>125</v>
      </c>
      <c r="AA192" s="40"/>
      <c r="AB192" s="39">
        <v>17</v>
      </c>
      <c r="AC192" s="40" t="s">
        <v>121</v>
      </c>
      <c r="AD192" s="39" t="s">
        <v>840</v>
      </c>
      <c r="AE192" s="38"/>
      <c r="AF192" s="250"/>
      <c r="AG192" s="250" t="s">
        <v>622</v>
      </c>
      <c r="AH192" s="37"/>
      <c r="AI192" s="11"/>
      <c r="AJ192" s="233">
        <f>SUMPRODUCT(LEN($M192:$U195)-LEN(SUBSTITUTE($M192:$U195,"A", "")))</f>
        <v>34</v>
      </c>
      <c r="AK192" s="239">
        <f>SUMPRODUCT(LEN($AD192:$AD195)-LEN(SUBSTITUTE($AD192:$AD195,"A", "")))</f>
        <v>11</v>
      </c>
      <c r="AL192" s="230">
        <f>SUMPRODUCT(LEN($AC192:$AC195)-LEN(SUBSTITUTE($AC192:$AC195,"A", "")))</f>
        <v>0</v>
      </c>
      <c r="AM192" s="233">
        <f>SUMPRODUCT(LEN($M192:$U195)-LEN(SUBSTITUTE($M192:$U195,"S", "")))</f>
        <v>19</v>
      </c>
      <c r="AN192" s="239">
        <f>SUMPRODUCT(LEN($AD192:$AD195)-LEN(SUBSTITUTE($AD192:$AD195,"S", "")))</f>
        <v>7</v>
      </c>
      <c r="AO192" s="230">
        <f>SUMPRODUCT(LEN($AC192:$AC195)-LEN(SUBSTITUTE($AC192:$AC195,"S", "")))</f>
        <v>1</v>
      </c>
      <c r="AP192" s="233">
        <f>SUMPRODUCT(LEN($M192:$U195)-LEN(SUBSTITUTE($M192:$U195,"F", "")))</f>
        <v>1</v>
      </c>
      <c r="AQ192" s="239">
        <f>SUMPRODUCT(LEN($AD192:$AD195)-LEN(SUBSTITUTE($AD192:$AD195,"F", "")))</f>
        <v>0</v>
      </c>
      <c r="AR192" s="230">
        <f>SUMPRODUCT(LEN($AC192:$AC195)-LEN(SUBSTITUTE($AC192:$AC195,"F", "")))</f>
        <v>0</v>
      </c>
      <c r="AS192" s="233">
        <f>SUMPRODUCT(LEN($M192:$U195)-LEN(SUBSTITUTE($M192:$U195,"G", "")))</f>
        <v>3</v>
      </c>
      <c r="AT192" s="239">
        <f>SUMPRODUCT(LEN($AD192:$AD195)-LEN(SUBSTITUTE($AD192:$AD195,"G", "")))</f>
        <v>0</v>
      </c>
      <c r="AU192" s="230">
        <f>SUMPRODUCT(LEN($AC192:$AC195)-LEN(SUBSTITUTE($AC192:$AC195,"G", "")))</f>
        <v>0</v>
      </c>
      <c r="AV192" s="233">
        <f>SUMPRODUCT(LEN($L192:$U195)-LEN(SUBSTITUTE($L192:$U195,"M", "")))</f>
        <v>0</v>
      </c>
      <c r="AW192" s="236">
        <f>SUMPRODUCT(LEN($AD192:$AD195)-LEN(SUBSTITUTE($AD192:$AD195,"M", "")))</f>
        <v>0</v>
      </c>
      <c r="AX192" s="269">
        <f>SUMPRODUCT(LEN($AC192:$AC195)-LEN(SUBSTITUTE($AC192:$AC195,"M", "")))</f>
        <v>0</v>
      </c>
      <c r="AY192" s="291">
        <f>SUMPRODUCT(LEN($AE192:$AE195)-LEN(SUBSTITUTE($AE192:$AE195,"S", "")))</f>
        <v>0</v>
      </c>
      <c r="AZ192" s="227">
        <f>SUMPRODUCT(LEN($AE192:$AE195)-LEN(SUBSTITUTE($AE192:$AE195,"F", "")))</f>
        <v>0</v>
      </c>
      <c r="BA192" s="227">
        <f>SUMPRODUCT(LEN($AE192:$AE195)-LEN(SUBSTITUTE($AE192:$AE195,"G", "")))</f>
        <v>0</v>
      </c>
      <c r="BB192" s="294">
        <f>SUMPRODUCT(LEN($AE192:$AE195)-LEN(SUBSTITUTE($AE192:$AE195,"M", "")))</f>
        <v>0</v>
      </c>
    </row>
    <row r="193" spans="2:62" ht="28.15" customHeight="1" thickBot="1" x14ac:dyDescent="0.25">
      <c r="B193" s="30"/>
      <c r="C193" s="243"/>
      <c r="D193" s="36"/>
      <c r="E193" s="111"/>
      <c r="F193" s="111"/>
      <c r="G193" s="110"/>
      <c r="H193" s="224"/>
      <c r="I193" s="247"/>
      <c r="J193" s="247"/>
      <c r="K193" s="247"/>
      <c r="L193" s="33" t="s">
        <v>123</v>
      </c>
      <c r="M193" s="32" t="s">
        <v>417</v>
      </c>
      <c r="N193" s="33" t="s">
        <v>122</v>
      </c>
      <c r="O193" s="32" t="s">
        <v>749</v>
      </c>
      <c r="P193" s="33" t="s">
        <v>120</v>
      </c>
      <c r="Q193" s="32" t="s">
        <v>203</v>
      </c>
      <c r="R193" s="33" t="s">
        <v>119</v>
      </c>
      <c r="S193" s="32" t="s">
        <v>175</v>
      </c>
      <c r="T193" s="33" t="s">
        <v>118</v>
      </c>
      <c r="U193" s="32"/>
      <c r="V193" s="33" t="s">
        <v>117</v>
      </c>
      <c r="W193" s="32"/>
      <c r="X193" s="33" t="s">
        <v>116</v>
      </c>
      <c r="Y193" s="32"/>
      <c r="Z193" s="33" t="s">
        <v>115</v>
      </c>
      <c r="AA193" s="32"/>
      <c r="AB193" s="31"/>
      <c r="AC193" s="32"/>
      <c r="AD193" s="31"/>
      <c r="AE193" s="23"/>
      <c r="AF193" s="251"/>
      <c r="AG193" s="251"/>
      <c r="AH193" s="22"/>
      <c r="AI193" s="11"/>
      <c r="AJ193" s="265"/>
      <c r="AK193" s="267"/>
      <c r="AL193" s="263"/>
      <c r="AM193" s="265"/>
      <c r="AN193" s="267"/>
      <c r="AO193" s="263"/>
      <c r="AP193" s="265"/>
      <c r="AQ193" s="267"/>
      <c r="AR193" s="263"/>
      <c r="AS193" s="265"/>
      <c r="AT193" s="267"/>
      <c r="AU193" s="263"/>
      <c r="AV193" s="265"/>
      <c r="AW193" s="275"/>
      <c r="AX193" s="270"/>
      <c r="AY193" s="292"/>
      <c r="AZ193" s="228"/>
      <c r="BA193" s="228"/>
      <c r="BB193" s="295"/>
    </row>
    <row r="194" spans="2:62" ht="28.15" customHeight="1" x14ac:dyDescent="0.2">
      <c r="B194" s="30"/>
      <c r="C194" s="244"/>
      <c r="D194" s="29"/>
      <c r="E194" s="109"/>
      <c r="F194" s="109"/>
      <c r="G194" s="108"/>
      <c r="H194" s="225">
        <v>195</v>
      </c>
      <c r="I194" s="248"/>
      <c r="J194" s="248"/>
      <c r="K194" s="248"/>
      <c r="L194" s="26" t="s">
        <v>114</v>
      </c>
      <c r="M194" s="25" t="s">
        <v>382</v>
      </c>
      <c r="N194" s="26" t="s">
        <v>112</v>
      </c>
      <c r="O194" s="25" t="s">
        <v>417</v>
      </c>
      <c r="P194" s="26" t="s">
        <v>111</v>
      </c>
      <c r="Q194" s="25" t="s">
        <v>215</v>
      </c>
      <c r="R194" s="26" t="s">
        <v>110</v>
      </c>
      <c r="S194" s="25" t="s">
        <v>121</v>
      </c>
      <c r="T194" s="26" t="s">
        <v>109</v>
      </c>
      <c r="U194" s="25"/>
      <c r="V194" s="26" t="s">
        <v>108</v>
      </c>
      <c r="W194" s="25"/>
      <c r="X194" s="26" t="s">
        <v>107</v>
      </c>
      <c r="Y194" s="25"/>
      <c r="Z194" s="26" t="s">
        <v>106</v>
      </c>
      <c r="AA194" s="25"/>
      <c r="AB194" s="24"/>
      <c r="AC194" s="25"/>
      <c r="AD194" s="24"/>
      <c r="AE194" s="23"/>
      <c r="AF194" s="251"/>
      <c r="AG194" s="251"/>
      <c r="AH194" s="22"/>
      <c r="AI194" s="11"/>
      <c r="AJ194" s="265"/>
      <c r="AK194" s="267"/>
      <c r="AL194" s="263"/>
      <c r="AM194" s="265"/>
      <c r="AN194" s="267"/>
      <c r="AO194" s="263"/>
      <c r="AP194" s="265"/>
      <c r="AQ194" s="267"/>
      <c r="AR194" s="263"/>
      <c r="AS194" s="265"/>
      <c r="AT194" s="267"/>
      <c r="AU194" s="263"/>
      <c r="AV194" s="265"/>
      <c r="AW194" s="275"/>
      <c r="AX194" s="270"/>
      <c r="AY194" s="292"/>
      <c r="AZ194" s="228"/>
      <c r="BA194" s="228"/>
      <c r="BB194" s="295"/>
    </row>
    <row r="195" spans="2:62" ht="28.15" customHeight="1" thickBot="1" x14ac:dyDescent="0.25">
      <c r="B195" s="30"/>
      <c r="C195" s="253"/>
      <c r="D195" s="51"/>
      <c r="E195" s="115"/>
      <c r="F195" s="115"/>
      <c r="G195" s="114"/>
      <c r="H195" s="226"/>
      <c r="I195" s="254"/>
      <c r="J195" s="254"/>
      <c r="K195" s="254"/>
      <c r="L195" s="48" t="s">
        <v>105</v>
      </c>
      <c r="M195" s="47" t="s">
        <v>417</v>
      </c>
      <c r="N195" s="48" t="s">
        <v>103</v>
      </c>
      <c r="O195" s="47" t="s">
        <v>485</v>
      </c>
      <c r="P195" s="48" t="s">
        <v>102</v>
      </c>
      <c r="Q195" s="47" t="s">
        <v>175</v>
      </c>
      <c r="R195" s="48" t="s">
        <v>101</v>
      </c>
      <c r="S195" s="47" t="s">
        <v>121</v>
      </c>
      <c r="T195" s="48">
        <v>20</v>
      </c>
      <c r="U195" s="47"/>
      <c r="V195" s="48" t="s">
        <v>100</v>
      </c>
      <c r="W195" s="47"/>
      <c r="X195" s="48" t="s">
        <v>99</v>
      </c>
      <c r="Y195" s="47"/>
      <c r="Z195" s="48" t="s">
        <v>98</v>
      </c>
      <c r="AA195" s="47"/>
      <c r="AB195" s="16"/>
      <c r="AC195" s="47"/>
      <c r="AD195" s="16"/>
      <c r="AE195" s="46"/>
      <c r="AF195" s="255"/>
      <c r="AG195" s="255"/>
      <c r="AH195" s="45"/>
      <c r="AI195" s="11"/>
      <c r="AJ195" s="266"/>
      <c r="AK195" s="268"/>
      <c r="AL195" s="264"/>
      <c r="AM195" s="266"/>
      <c r="AN195" s="268"/>
      <c r="AO195" s="264"/>
      <c r="AP195" s="266"/>
      <c r="AQ195" s="268"/>
      <c r="AR195" s="264"/>
      <c r="AS195" s="266"/>
      <c r="AT195" s="268"/>
      <c r="AU195" s="264"/>
      <c r="AV195" s="266"/>
      <c r="AW195" s="276"/>
      <c r="AX195" s="271"/>
      <c r="AY195" s="293"/>
      <c r="AZ195" s="229"/>
      <c r="BA195" s="229"/>
      <c r="BB195" s="296"/>
    </row>
    <row r="196" spans="2:62" ht="28.15" customHeight="1" x14ac:dyDescent="0.2">
      <c r="B196" s="30"/>
      <c r="C196" s="242">
        <v>2</v>
      </c>
      <c r="D196" s="44" t="s">
        <v>839</v>
      </c>
      <c r="E196" s="113"/>
      <c r="F196" s="113"/>
      <c r="G196" s="112"/>
      <c r="H196" s="223"/>
      <c r="I196" s="246">
        <v>76</v>
      </c>
      <c r="J196" s="246">
        <v>21</v>
      </c>
      <c r="K196" s="246">
        <v>7</v>
      </c>
      <c r="L196" s="41" t="s">
        <v>133</v>
      </c>
      <c r="M196" s="40" t="s">
        <v>382</v>
      </c>
      <c r="N196" s="41" t="s">
        <v>131</v>
      </c>
      <c r="O196" s="40" t="s">
        <v>180</v>
      </c>
      <c r="P196" s="41" t="s">
        <v>130</v>
      </c>
      <c r="Q196" s="40" t="s">
        <v>838</v>
      </c>
      <c r="R196" s="41" t="s">
        <v>129</v>
      </c>
      <c r="S196" s="40" t="s">
        <v>104</v>
      </c>
      <c r="T196" s="41" t="s">
        <v>128</v>
      </c>
      <c r="U196" s="40"/>
      <c r="V196" s="41" t="s">
        <v>127</v>
      </c>
      <c r="W196" s="40"/>
      <c r="X196" s="41" t="s">
        <v>126</v>
      </c>
      <c r="Y196" s="40"/>
      <c r="Z196" s="41" t="s">
        <v>125</v>
      </c>
      <c r="AA196" s="40"/>
      <c r="AB196" s="39"/>
      <c r="AC196" s="40"/>
      <c r="AD196" s="39" t="s">
        <v>837</v>
      </c>
      <c r="AE196" s="38"/>
      <c r="AF196" s="250"/>
      <c r="AG196" s="250" t="s">
        <v>609</v>
      </c>
      <c r="AH196" s="37"/>
      <c r="AI196" s="11"/>
      <c r="AJ196" s="233">
        <f>SUMPRODUCT(LEN($M196:$U199)-LEN(SUBSTITUTE($M196:$U199,"A", "")))</f>
        <v>16</v>
      </c>
      <c r="AK196" s="239">
        <f>SUMPRODUCT(LEN($AD196:$AD199)-LEN(SUBSTITUTE($AD196:$AD199,"A", "")))</f>
        <v>24</v>
      </c>
      <c r="AL196" s="230">
        <f>SUMPRODUCT(LEN($AC196:$AC199)-LEN(SUBSTITUTE($AC196:$AC199,"A", "")))</f>
        <v>0</v>
      </c>
      <c r="AM196" s="233">
        <f>SUMPRODUCT(LEN($M196:$U199)-LEN(SUBSTITUTE($M196:$U199,"S", "")))</f>
        <v>8</v>
      </c>
      <c r="AN196" s="239">
        <f>SUMPRODUCT(LEN($AD196:$AD199)-LEN(SUBSTITUTE($AD196:$AD199,"S", "")))</f>
        <v>20</v>
      </c>
      <c r="AO196" s="230">
        <f>SUMPRODUCT(LEN($AC196:$AC199)-LEN(SUBSTITUTE($AC196:$AC199,"S", "")))</f>
        <v>0</v>
      </c>
      <c r="AP196" s="233">
        <f>SUMPRODUCT(LEN($M196:$U199)-LEN(SUBSTITUTE($M196:$U199,"F", "")))</f>
        <v>0</v>
      </c>
      <c r="AQ196" s="239">
        <f>SUMPRODUCT(LEN($AD196:$AD199)-LEN(SUBSTITUTE($AD196:$AD199,"F", "")))</f>
        <v>0</v>
      </c>
      <c r="AR196" s="230">
        <f>SUMPRODUCT(LEN($AC196:$AC199)-LEN(SUBSTITUTE($AC196:$AC199,"F", "")))</f>
        <v>0</v>
      </c>
      <c r="AS196" s="233">
        <f>SUMPRODUCT(LEN($M196:$U199)-LEN(SUBSTITUTE($M196:$U199,"G", "")))</f>
        <v>3</v>
      </c>
      <c r="AT196" s="239">
        <f>SUMPRODUCT(LEN($AD196:$AD199)-LEN(SUBSTITUTE($AD196:$AD199,"G", "")))</f>
        <v>3</v>
      </c>
      <c r="AU196" s="230">
        <f>SUMPRODUCT(LEN($AC196:$AC199)-LEN(SUBSTITUTE($AC196:$AC199,"G", "")))</f>
        <v>0</v>
      </c>
      <c r="AV196" s="233">
        <f>SUMPRODUCT(LEN($L196:$U199)-LEN(SUBSTITUTE($L196:$U199,"M", "")))</f>
        <v>0</v>
      </c>
      <c r="AW196" s="236">
        <f>SUMPRODUCT(LEN($AD196:$AD199)-LEN(SUBSTITUTE($AD196:$AD199,"M", "")))</f>
        <v>0</v>
      </c>
      <c r="AX196" s="269">
        <f>SUMPRODUCT(LEN($AC196:$AC199)-LEN(SUBSTITUTE($AC196:$AC199,"M", "")))</f>
        <v>0</v>
      </c>
      <c r="AY196" s="291">
        <f>SUMPRODUCT(LEN($AE196:$AE199)-LEN(SUBSTITUTE($AE196:$AE199,"S", "")))</f>
        <v>0</v>
      </c>
      <c r="AZ196" s="227">
        <f>SUMPRODUCT(LEN($AE196:$AE199)-LEN(SUBSTITUTE($AE196:$AE199,"F", "")))</f>
        <v>0</v>
      </c>
      <c r="BA196" s="227">
        <f>SUMPRODUCT(LEN($AE196:$AE199)-LEN(SUBSTITUTE($AE196:$AE199,"G", "")))</f>
        <v>0</v>
      </c>
      <c r="BB196" s="294">
        <f>SUMPRODUCT(LEN($AE196:$AE199)-LEN(SUBSTITUTE($AE196:$AE199,"M", "")))</f>
        <v>0</v>
      </c>
    </row>
    <row r="197" spans="2:62" ht="28.15" customHeight="1" thickBot="1" x14ac:dyDescent="0.25">
      <c r="B197" s="30"/>
      <c r="C197" s="243"/>
      <c r="D197" s="36" t="s">
        <v>836</v>
      </c>
      <c r="E197" s="111"/>
      <c r="F197" s="111"/>
      <c r="G197" s="110"/>
      <c r="H197" s="224"/>
      <c r="I197" s="247"/>
      <c r="J197" s="247"/>
      <c r="K197" s="247"/>
      <c r="L197" s="33" t="s">
        <v>123</v>
      </c>
      <c r="M197" s="32" t="s">
        <v>835</v>
      </c>
      <c r="N197" s="33" t="s">
        <v>122</v>
      </c>
      <c r="O197" s="32" t="s">
        <v>474</v>
      </c>
      <c r="P197" s="33" t="s">
        <v>120</v>
      </c>
      <c r="Q197" s="32" t="s">
        <v>121</v>
      </c>
      <c r="R197" s="33" t="s">
        <v>119</v>
      </c>
      <c r="S197" s="32" t="s">
        <v>121</v>
      </c>
      <c r="T197" s="33" t="s">
        <v>118</v>
      </c>
      <c r="U197" s="32"/>
      <c r="V197" s="33" t="s">
        <v>117</v>
      </c>
      <c r="W197" s="32"/>
      <c r="X197" s="33" t="s">
        <v>116</v>
      </c>
      <c r="Y197" s="32"/>
      <c r="Z197" s="33" t="s">
        <v>115</v>
      </c>
      <c r="AA197" s="32"/>
      <c r="AB197" s="31"/>
      <c r="AC197" s="32"/>
      <c r="AD197" s="31" t="s">
        <v>834</v>
      </c>
      <c r="AE197" s="23"/>
      <c r="AF197" s="251"/>
      <c r="AG197" s="251"/>
      <c r="AH197" s="22"/>
      <c r="AI197" s="11"/>
      <c r="AJ197" s="265"/>
      <c r="AK197" s="267"/>
      <c r="AL197" s="263"/>
      <c r="AM197" s="265"/>
      <c r="AN197" s="267"/>
      <c r="AO197" s="263"/>
      <c r="AP197" s="265"/>
      <c r="AQ197" s="267"/>
      <c r="AR197" s="263"/>
      <c r="AS197" s="265"/>
      <c r="AT197" s="267"/>
      <c r="AU197" s="263"/>
      <c r="AV197" s="265"/>
      <c r="AW197" s="275"/>
      <c r="AX197" s="270"/>
      <c r="AY197" s="292"/>
      <c r="AZ197" s="228"/>
      <c r="BA197" s="228"/>
      <c r="BB197" s="295"/>
    </row>
    <row r="198" spans="2:62" ht="28.15" customHeight="1" x14ac:dyDescent="0.2">
      <c r="B198" s="30"/>
      <c r="C198" s="244"/>
      <c r="D198" s="29"/>
      <c r="E198" s="109"/>
      <c r="F198" s="109"/>
      <c r="G198" s="108"/>
      <c r="H198" s="225"/>
      <c r="I198" s="248"/>
      <c r="J198" s="248"/>
      <c r="K198" s="248"/>
      <c r="L198" s="26" t="s">
        <v>114</v>
      </c>
      <c r="M198" s="25" t="s">
        <v>180</v>
      </c>
      <c r="N198" s="26" t="s">
        <v>112</v>
      </c>
      <c r="O198" s="25" t="s">
        <v>484</v>
      </c>
      <c r="P198" s="26" t="s">
        <v>111</v>
      </c>
      <c r="Q198" s="25" t="s">
        <v>121</v>
      </c>
      <c r="R198" s="26" t="s">
        <v>110</v>
      </c>
      <c r="S198" s="25"/>
      <c r="T198" s="26" t="s">
        <v>109</v>
      </c>
      <c r="U198" s="25"/>
      <c r="V198" s="26" t="s">
        <v>108</v>
      </c>
      <c r="W198" s="25"/>
      <c r="X198" s="26" t="s">
        <v>107</v>
      </c>
      <c r="Y198" s="25"/>
      <c r="Z198" s="26" t="s">
        <v>106</v>
      </c>
      <c r="AA198" s="25"/>
      <c r="AB198" s="24"/>
      <c r="AC198" s="25"/>
      <c r="AD198" s="24" t="s">
        <v>188</v>
      </c>
      <c r="AE198" s="23"/>
      <c r="AF198" s="251"/>
      <c r="AG198" s="251"/>
      <c r="AH198" s="22"/>
      <c r="AI198" s="11"/>
      <c r="AJ198" s="265"/>
      <c r="AK198" s="267"/>
      <c r="AL198" s="263"/>
      <c r="AM198" s="265"/>
      <c r="AN198" s="267"/>
      <c r="AO198" s="263"/>
      <c r="AP198" s="265"/>
      <c r="AQ198" s="267"/>
      <c r="AR198" s="263"/>
      <c r="AS198" s="265"/>
      <c r="AT198" s="267"/>
      <c r="AU198" s="263"/>
      <c r="AV198" s="265"/>
      <c r="AW198" s="275"/>
      <c r="AX198" s="270"/>
      <c r="AY198" s="292"/>
      <c r="AZ198" s="228"/>
      <c r="BA198" s="228"/>
      <c r="BB198" s="295"/>
    </row>
    <row r="199" spans="2:62" ht="28.15" customHeight="1" thickBot="1" x14ac:dyDescent="0.25">
      <c r="B199" s="30"/>
      <c r="C199" s="253"/>
      <c r="D199" s="51"/>
      <c r="E199" s="115"/>
      <c r="F199" s="115"/>
      <c r="G199" s="114"/>
      <c r="H199" s="226"/>
      <c r="I199" s="254"/>
      <c r="J199" s="254"/>
      <c r="K199" s="254"/>
      <c r="L199" s="48" t="s">
        <v>105</v>
      </c>
      <c r="M199" s="47" t="s">
        <v>833</v>
      </c>
      <c r="N199" s="48" t="s">
        <v>103</v>
      </c>
      <c r="O199" s="47" t="s">
        <v>180</v>
      </c>
      <c r="P199" s="48" t="s">
        <v>102</v>
      </c>
      <c r="Q199" s="47" t="s">
        <v>121</v>
      </c>
      <c r="R199" s="48" t="s">
        <v>101</v>
      </c>
      <c r="S199" s="47"/>
      <c r="T199" s="48">
        <v>20</v>
      </c>
      <c r="U199" s="47"/>
      <c r="V199" s="48" t="s">
        <v>100</v>
      </c>
      <c r="W199" s="47"/>
      <c r="X199" s="48" t="s">
        <v>99</v>
      </c>
      <c r="Y199" s="47"/>
      <c r="Z199" s="48" t="s">
        <v>98</v>
      </c>
      <c r="AA199" s="47"/>
      <c r="AB199" s="16"/>
      <c r="AC199" s="47"/>
      <c r="AD199" s="16" t="s">
        <v>648</v>
      </c>
      <c r="AE199" s="46"/>
      <c r="AF199" s="255"/>
      <c r="AG199" s="255"/>
      <c r="AH199" s="45"/>
      <c r="AI199" s="11"/>
      <c r="AJ199" s="266"/>
      <c r="AK199" s="268"/>
      <c r="AL199" s="264"/>
      <c r="AM199" s="266"/>
      <c r="AN199" s="268"/>
      <c r="AO199" s="264"/>
      <c r="AP199" s="266"/>
      <c r="AQ199" s="268"/>
      <c r="AR199" s="264"/>
      <c r="AS199" s="266"/>
      <c r="AT199" s="268"/>
      <c r="AU199" s="264"/>
      <c r="AV199" s="266"/>
      <c r="AW199" s="276"/>
      <c r="AX199" s="271"/>
      <c r="AY199" s="293"/>
      <c r="AZ199" s="229"/>
      <c r="BA199" s="229"/>
      <c r="BB199" s="296"/>
    </row>
    <row r="200" spans="2:62" ht="28.15" customHeight="1" x14ac:dyDescent="0.2">
      <c r="B200" s="30"/>
      <c r="C200" s="242">
        <v>3</v>
      </c>
      <c r="D200" s="44"/>
      <c r="E200" s="113"/>
      <c r="F200" s="113"/>
      <c r="G200" s="112"/>
      <c r="H200" s="223"/>
      <c r="I200" s="246">
        <v>76</v>
      </c>
      <c r="J200" s="246">
        <v>24</v>
      </c>
      <c r="K200" s="246">
        <v>8</v>
      </c>
      <c r="L200" s="41" t="s">
        <v>133</v>
      </c>
      <c r="M200" s="40" t="s">
        <v>132</v>
      </c>
      <c r="N200" s="41" t="s">
        <v>131</v>
      </c>
      <c r="O200" s="40" t="s">
        <v>399</v>
      </c>
      <c r="P200" s="41" t="s">
        <v>130</v>
      </c>
      <c r="Q200" s="40" t="s">
        <v>195</v>
      </c>
      <c r="R200" s="41" t="s">
        <v>129</v>
      </c>
      <c r="S200" s="40" t="s">
        <v>113</v>
      </c>
      <c r="T200" s="41" t="s">
        <v>128</v>
      </c>
      <c r="U200" s="40"/>
      <c r="V200" s="41" t="s">
        <v>127</v>
      </c>
      <c r="W200" s="40"/>
      <c r="X200" s="41" t="s">
        <v>126</v>
      </c>
      <c r="Y200" s="40"/>
      <c r="Z200" s="41" t="s">
        <v>125</v>
      </c>
      <c r="AA200" s="40"/>
      <c r="AB200" s="39"/>
      <c r="AC200" s="40"/>
      <c r="AD200" s="39" t="s">
        <v>832</v>
      </c>
      <c r="AE200" s="38"/>
      <c r="AF200" s="250"/>
      <c r="AG200" s="250" t="s">
        <v>609</v>
      </c>
      <c r="AH200" s="37"/>
      <c r="AI200" s="11"/>
      <c r="AJ200" s="233">
        <f>SUMPRODUCT(LEN($M200:$U203)-LEN(SUBSTITUTE($M200:$U203,"A", "")))</f>
        <v>15</v>
      </c>
      <c r="AK200" s="239">
        <f>SUMPRODUCT(LEN($AD200:$AD203)-LEN(SUBSTITUTE($AD200:$AD203,"A", "")))</f>
        <v>6</v>
      </c>
      <c r="AL200" s="230">
        <f>SUMPRODUCT(LEN($AC200:$AC203)-LEN(SUBSTITUTE($AC200:$AC203,"A", "")))</f>
        <v>0</v>
      </c>
      <c r="AM200" s="233">
        <f>SUMPRODUCT(LEN($M200:$U203)-LEN(SUBSTITUTE($M200:$U203,"S", "")))</f>
        <v>18</v>
      </c>
      <c r="AN200" s="239">
        <f>SUMPRODUCT(LEN($AD200:$AD203)-LEN(SUBSTITUTE($AD200:$AD203,"S", "")))</f>
        <v>2</v>
      </c>
      <c r="AO200" s="230">
        <f>SUMPRODUCT(LEN($AC200:$AC203)-LEN(SUBSTITUTE($AC200:$AC203,"S", "")))</f>
        <v>0</v>
      </c>
      <c r="AP200" s="233">
        <f>SUMPRODUCT(LEN($M200:$U203)-LEN(SUBSTITUTE($M200:$U203,"F", "")))</f>
        <v>0</v>
      </c>
      <c r="AQ200" s="239">
        <f>SUMPRODUCT(LEN($AD200:$AD203)-LEN(SUBSTITUTE($AD200:$AD203,"F", "")))</f>
        <v>0</v>
      </c>
      <c r="AR200" s="230">
        <f>SUMPRODUCT(LEN($AC200:$AC203)-LEN(SUBSTITUTE($AC200:$AC203,"F", "")))</f>
        <v>0</v>
      </c>
      <c r="AS200" s="233">
        <f>SUMPRODUCT(LEN($M200:$U203)-LEN(SUBSTITUTE($M200:$U203,"G", "")))</f>
        <v>5</v>
      </c>
      <c r="AT200" s="239">
        <f>SUMPRODUCT(LEN($AD200:$AD203)-LEN(SUBSTITUTE($AD200:$AD203,"G", "")))</f>
        <v>1</v>
      </c>
      <c r="AU200" s="230">
        <f>SUMPRODUCT(LEN($AC200:$AC203)-LEN(SUBSTITUTE($AC200:$AC203,"G", "")))</f>
        <v>0</v>
      </c>
      <c r="AV200" s="233">
        <f>SUMPRODUCT(LEN($L200:$U203)-LEN(SUBSTITUTE($L200:$U203,"M", "")))</f>
        <v>0</v>
      </c>
      <c r="AW200" s="236">
        <f>SUMPRODUCT(LEN($AD200:$AD203)-LEN(SUBSTITUTE($AD200:$AD203,"M", "")))</f>
        <v>0</v>
      </c>
      <c r="AX200" s="269">
        <f>SUMPRODUCT(LEN($AC200:$AC203)-LEN(SUBSTITUTE($AC200:$AC203,"M", "")))</f>
        <v>0</v>
      </c>
      <c r="AY200" s="291">
        <f>SUMPRODUCT(LEN($AE200:$AE203)-LEN(SUBSTITUTE($AE200:$AE203,"S", "")))</f>
        <v>0</v>
      </c>
      <c r="AZ200" s="227">
        <f>SUMPRODUCT(LEN($AE200:$AE203)-LEN(SUBSTITUTE($AE200:$AE203,"F", "")))</f>
        <v>0</v>
      </c>
      <c r="BA200" s="227">
        <f>SUMPRODUCT(LEN($AE200:$AE203)-LEN(SUBSTITUTE($AE200:$AE203,"G", "")))</f>
        <v>0</v>
      </c>
      <c r="BB200" s="294">
        <f>SUMPRODUCT(LEN($AE200:$AE203)-LEN(SUBSTITUTE($AE200:$AE203,"M", "")))</f>
        <v>0</v>
      </c>
    </row>
    <row r="201" spans="2:62" ht="28.15" customHeight="1" thickBot="1" x14ac:dyDescent="0.25">
      <c r="B201" s="30"/>
      <c r="C201" s="243"/>
      <c r="D201" s="36"/>
      <c r="E201" s="111"/>
      <c r="F201" s="111"/>
      <c r="G201" s="110"/>
      <c r="H201" s="224"/>
      <c r="I201" s="247"/>
      <c r="J201" s="247"/>
      <c r="K201" s="247"/>
      <c r="L201" s="33" t="s">
        <v>123</v>
      </c>
      <c r="M201" s="32" t="s">
        <v>132</v>
      </c>
      <c r="N201" s="33" t="s">
        <v>122</v>
      </c>
      <c r="O201" s="32" t="s">
        <v>399</v>
      </c>
      <c r="P201" s="33" t="s">
        <v>120</v>
      </c>
      <c r="Q201" s="32" t="s">
        <v>188</v>
      </c>
      <c r="R201" s="33" t="s">
        <v>119</v>
      </c>
      <c r="S201" s="32" t="s">
        <v>121</v>
      </c>
      <c r="T201" s="33" t="s">
        <v>118</v>
      </c>
      <c r="U201" s="32"/>
      <c r="V201" s="33" t="s">
        <v>117</v>
      </c>
      <c r="W201" s="32"/>
      <c r="X201" s="33" t="s">
        <v>116</v>
      </c>
      <c r="Y201" s="32"/>
      <c r="Z201" s="33" t="s">
        <v>115</v>
      </c>
      <c r="AA201" s="32"/>
      <c r="AB201" s="31"/>
      <c r="AC201" s="32"/>
      <c r="AD201" s="31"/>
      <c r="AE201" s="23"/>
      <c r="AF201" s="251"/>
      <c r="AG201" s="251"/>
      <c r="AH201" s="22"/>
      <c r="AI201" s="11"/>
      <c r="AJ201" s="265"/>
      <c r="AK201" s="267"/>
      <c r="AL201" s="263"/>
      <c r="AM201" s="265"/>
      <c r="AN201" s="267"/>
      <c r="AO201" s="263"/>
      <c r="AP201" s="265"/>
      <c r="AQ201" s="267"/>
      <c r="AR201" s="263"/>
      <c r="AS201" s="265"/>
      <c r="AT201" s="267"/>
      <c r="AU201" s="263"/>
      <c r="AV201" s="265"/>
      <c r="AW201" s="275"/>
      <c r="AX201" s="270"/>
      <c r="AY201" s="292"/>
      <c r="AZ201" s="228"/>
      <c r="BA201" s="228"/>
      <c r="BB201" s="295"/>
    </row>
    <row r="202" spans="2:62" ht="28.15" customHeight="1" x14ac:dyDescent="0.2">
      <c r="B202" s="30"/>
      <c r="C202" s="244"/>
      <c r="D202" s="29"/>
      <c r="E202" s="109"/>
      <c r="F202" s="109"/>
      <c r="G202" s="108"/>
      <c r="H202" s="225"/>
      <c r="I202" s="248"/>
      <c r="J202" s="248"/>
      <c r="K202" s="248"/>
      <c r="L202" s="26" t="s">
        <v>114</v>
      </c>
      <c r="M202" s="25" t="s">
        <v>377</v>
      </c>
      <c r="N202" s="26" t="s">
        <v>112</v>
      </c>
      <c r="O202" s="25" t="s">
        <v>412</v>
      </c>
      <c r="P202" s="26" t="s">
        <v>111</v>
      </c>
      <c r="Q202" s="25" t="s">
        <v>188</v>
      </c>
      <c r="R202" s="26" t="s">
        <v>110</v>
      </c>
      <c r="S202" s="25" t="s">
        <v>121</v>
      </c>
      <c r="T202" s="26" t="s">
        <v>109</v>
      </c>
      <c r="U202" s="25"/>
      <c r="V202" s="26" t="s">
        <v>108</v>
      </c>
      <c r="W202" s="25"/>
      <c r="X202" s="26" t="s">
        <v>107</v>
      </c>
      <c r="Y202" s="25"/>
      <c r="Z202" s="26" t="s">
        <v>106</v>
      </c>
      <c r="AA202" s="25"/>
      <c r="AB202" s="24"/>
      <c r="AC202" s="25"/>
      <c r="AD202" s="24"/>
      <c r="AE202" s="23"/>
      <c r="AF202" s="251"/>
      <c r="AG202" s="251"/>
      <c r="AH202" s="22"/>
      <c r="AI202" s="11"/>
      <c r="AJ202" s="265"/>
      <c r="AK202" s="267"/>
      <c r="AL202" s="263"/>
      <c r="AM202" s="265"/>
      <c r="AN202" s="267"/>
      <c r="AO202" s="263"/>
      <c r="AP202" s="265"/>
      <c r="AQ202" s="267"/>
      <c r="AR202" s="263"/>
      <c r="AS202" s="265"/>
      <c r="AT202" s="267"/>
      <c r="AU202" s="263"/>
      <c r="AV202" s="265"/>
      <c r="AW202" s="275"/>
      <c r="AX202" s="270"/>
      <c r="AY202" s="292"/>
      <c r="AZ202" s="228"/>
      <c r="BA202" s="228"/>
      <c r="BB202" s="295"/>
    </row>
    <row r="203" spans="2:62" ht="28.15" customHeight="1" thickBot="1" x14ac:dyDescent="0.25">
      <c r="B203" s="21"/>
      <c r="C203" s="245"/>
      <c r="D203" s="20"/>
      <c r="E203" s="117"/>
      <c r="F203" s="117"/>
      <c r="G203" s="116"/>
      <c r="H203" s="226"/>
      <c r="I203" s="249"/>
      <c r="J203" s="249"/>
      <c r="K203" s="249"/>
      <c r="L203" s="17" t="s">
        <v>105</v>
      </c>
      <c r="M203" s="15" t="s">
        <v>782</v>
      </c>
      <c r="N203" s="17" t="s">
        <v>103</v>
      </c>
      <c r="O203" s="15" t="s">
        <v>132</v>
      </c>
      <c r="P203" s="17" t="s">
        <v>102</v>
      </c>
      <c r="Q203" s="15" t="s">
        <v>113</v>
      </c>
      <c r="R203" s="17" t="s">
        <v>101</v>
      </c>
      <c r="S203" s="15" t="s">
        <v>121</v>
      </c>
      <c r="T203" s="17">
        <v>20</v>
      </c>
      <c r="U203" s="15"/>
      <c r="V203" s="17" t="s">
        <v>100</v>
      </c>
      <c r="W203" s="15"/>
      <c r="X203" s="17" t="s">
        <v>99</v>
      </c>
      <c r="Y203" s="15"/>
      <c r="Z203" s="17" t="s">
        <v>98</v>
      </c>
      <c r="AA203" s="15"/>
      <c r="AB203" s="16"/>
      <c r="AC203" s="15"/>
      <c r="AD203" s="14"/>
      <c r="AE203" s="13"/>
      <c r="AF203" s="252"/>
      <c r="AG203" s="252"/>
      <c r="AH203" s="12"/>
      <c r="AI203" s="11"/>
      <c r="AJ203" s="266"/>
      <c r="AK203" s="268"/>
      <c r="AL203" s="264"/>
      <c r="AM203" s="266"/>
      <c r="AN203" s="268"/>
      <c r="AO203" s="264"/>
      <c r="AP203" s="266"/>
      <c r="AQ203" s="268"/>
      <c r="AR203" s="264"/>
      <c r="AS203" s="266"/>
      <c r="AT203" s="268"/>
      <c r="AU203" s="264"/>
      <c r="AV203" s="266"/>
      <c r="AW203" s="276"/>
      <c r="AX203" s="271"/>
      <c r="AY203" s="293"/>
      <c r="AZ203" s="229"/>
      <c r="BA203" s="229"/>
      <c r="BB203" s="296"/>
    </row>
    <row r="204" spans="2:62" ht="85.9" customHeight="1" thickTop="1" thickBot="1" x14ac:dyDescent="0.35">
      <c r="B204" s="105" t="s">
        <v>174</v>
      </c>
      <c r="C204" s="95" t="s">
        <v>173</v>
      </c>
      <c r="D204" s="100" t="s">
        <v>172</v>
      </c>
      <c r="E204" s="104" t="s">
        <v>171</v>
      </c>
      <c r="F204" s="103"/>
      <c r="G204" s="102"/>
      <c r="H204" s="101" t="s">
        <v>170</v>
      </c>
      <c r="I204" s="100" t="s">
        <v>96</v>
      </c>
      <c r="J204" s="100" t="s">
        <v>169</v>
      </c>
      <c r="K204" s="100" t="s">
        <v>97</v>
      </c>
      <c r="L204" s="256" t="s">
        <v>168</v>
      </c>
      <c r="M204" s="262"/>
      <c r="N204" s="256" t="s">
        <v>167</v>
      </c>
      <c r="O204" s="262"/>
      <c r="P204" s="256" t="s">
        <v>167</v>
      </c>
      <c r="Q204" s="257"/>
      <c r="R204" s="256" t="s">
        <v>167</v>
      </c>
      <c r="S204" s="257"/>
      <c r="T204" s="256" t="s">
        <v>167</v>
      </c>
      <c r="U204" s="257"/>
      <c r="V204" s="256" t="s">
        <v>167</v>
      </c>
      <c r="W204" s="257"/>
      <c r="X204" s="256" t="s">
        <v>167</v>
      </c>
      <c r="Y204" s="257"/>
      <c r="Z204" s="256" t="s">
        <v>167</v>
      </c>
      <c r="AA204" s="257"/>
      <c r="AB204" s="261" t="s">
        <v>166</v>
      </c>
      <c r="AC204" s="257"/>
      <c r="AD204" s="101" t="s">
        <v>165</v>
      </c>
      <c r="AE204" s="101" t="s">
        <v>164</v>
      </c>
      <c r="AF204" s="100" t="s">
        <v>163</v>
      </c>
      <c r="AG204" s="100" t="s">
        <v>162</v>
      </c>
      <c r="AH204" s="99" t="s">
        <v>161</v>
      </c>
      <c r="AI204" s="98"/>
      <c r="AJ204" s="96" t="s">
        <v>160</v>
      </c>
      <c r="AK204" s="95" t="s">
        <v>159</v>
      </c>
      <c r="AL204" s="94" t="s">
        <v>158</v>
      </c>
      <c r="AM204" s="96" t="s">
        <v>157</v>
      </c>
      <c r="AN204" s="95" t="s">
        <v>156</v>
      </c>
      <c r="AO204" s="94" t="s">
        <v>155</v>
      </c>
      <c r="AP204" s="96" t="s">
        <v>154</v>
      </c>
      <c r="AQ204" s="95" t="s">
        <v>153</v>
      </c>
      <c r="AR204" s="97" t="s">
        <v>152</v>
      </c>
      <c r="AS204" s="96" t="s">
        <v>151</v>
      </c>
      <c r="AT204" s="95" t="s">
        <v>150</v>
      </c>
      <c r="AU204" s="94" t="s">
        <v>149</v>
      </c>
      <c r="AV204" s="96" t="s">
        <v>148</v>
      </c>
      <c r="AW204" s="95" t="s">
        <v>147</v>
      </c>
      <c r="AX204" s="94" t="s">
        <v>146</v>
      </c>
      <c r="AY204" s="93" t="s">
        <v>145</v>
      </c>
      <c r="AZ204" s="92" t="s">
        <v>144</v>
      </c>
      <c r="BA204" s="92" t="s">
        <v>143</v>
      </c>
      <c r="BB204" s="91" t="s">
        <v>142</v>
      </c>
    </row>
    <row r="205" spans="2:62" ht="48" thickBot="1" x14ac:dyDescent="0.3">
      <c r="B205" s="90" t="s">
        <v>240</v>
      </c>
      <c r="C205" s="89"/>
      <c r="D205" s="88">
        <v>195</v>
      </c>
      <c r="E205" s="258"/>
      <c r="F205" s="259"/>
      <c r="G205" s="260"/>
      <c r="H205" s="87" t="s">
        <v>140</v>
      </c>
      <c r="I205" s="86"/>
      <c r="J205" s="86"/>
      <c r="K205" s="85"/>
      <c r="L205" s="84"/>
      <c r="M205" s="81"/>
      <c r="N205" s="84"/>
      <c r="O205" s="81"/>
      <c r="P205" s="84"/>
      <c r="Q205" s="81"/>
      <c r="R205" s="84"/>
      <c r="S205" s="81"/>
      <c r="T205" s="84"/>
      <c r="U205" s="81"/>
      <c r="V205" s="84"/>
      <c r="W205" s="81"/>
      <c r="X205" s="84"/>
      <c r="Y205" s="81"/>
      <c r="Z205" s="84"/>
      <c r="AA205" s="83"/>
      <c r="AB205" s="82" t="s">
        <v>139</v>
      </c>
      <c r="AC205" s="81"/>
      <c r="AD205" s="81"/>
      <c r="AE205" s="81"/>
      <c r="AF205" s="80"/>
      <c r="AG205" s="80"/>
      <c r="AH205" s="60"/>
      <c r="AI205" s="79" t="s">
        <v>138</v>
      </c>
      <c r="AJ205" s="78">
        <f t="shared" ref="AJ205:BB205" si="26">SUM(AJ207:AJ218)</f>
        <v>55</v>
      </c>
      <c r="AK205" s="77">
        <f t="shared" si="26"/>
        <v>14</v>
      </c>
      <c r="AL205" s="76">
        <f t="shared" si="26"/>
        <v>0</v>
      </c>
      <c r="AM205" s="78">
        <f t="shared" si="26"/>
        <v>31</v>
      </c>
      <c r="AN205" s="77">
        <f t="shared" si="26"/>
        <v>21</v>
      </c>
      <c r="AO205" s="76">
        <f t="shared" si="26"/>
        <v>0</v>
      </c>
      <c r="AP205" s="78">
        <f t="shared" si="26"/>
        <v>0</v>
      </c>
      <c r="AQ205" s="77">
        <f t="shared" si="26"/>
        <v>1</v>
      </c>
      <c r="AR205" s="76">
        <f t="shared" si="26"/>
        <v>0</v>
      </c>
      <c r="AS205" s="78">
        <f t="shared" si="26"/>
        <v>12</v>
      </c>
      <c r="AT205" s="77">
        <f t="shared" si="26"/>
        <v>1</v>
      </c>
      <c r="AU205" s="76">
        <f t="shared" si="26"/>
        <v>0</v>
      </c>
      <c r="AV205" s="78">
        <f t="shared" si="26"/>
        <v>0</v>
      </c>
      <c r="AW205" s="77">
        <f t="shared" si="26"/>
        <v>0</v>
      </c>
      <c r="AX205" s="76">
        <f t="shared" si="26"/>
        <v>0</v>
      </c>
      <c r="AY205" s="75">
        <f t="shared" si="26"/>
        <v>0</v>
      </c>
      <c r="AZ205" s="74">
        <f t="shared" si="26"/>
        <v>0</v>
      </c>
      <c r="BA205" s="74">
        <f t="shared" si="26"/>
        <v>1</v>
      </c>
      <c r="BB205" s="73">
        <f t="shared" si="26"/>
        <v>0</v>
      </c>
      <c r="BC205" s="72" t="s">
        <v>137</v>
      </c>
      <c r="BF205" s="5">
        <f>SUM(AJ205:AL205)/$BG$5</f>
        <v>23</v>
      </c>
      <c r="BG205" s="5">
        <f>SUM(AM205:AO205,AY205)/$BG$5</f>
        <v>17.333333333333332</v>
      </c>
      <c r="BH205" s="5">
        <f>SUM(AP205:AR205,AZ205)/$BG$5</f>
        <v>0.33333333333333331</v>
      </c>
      <c r="BI205" s="5">
        <f>SUM(AS205:AU205,BA205)/$BG$5</f>
        <v>4.666666666666667</v>
      </c>
      <c r="BJ205" s="5">
        <f>SUM(AV205:AX205,BB205)/$BG$5</f>
        <v>0</v>
      </c>
    </row>
    <row r="206" spans="2:62" ht="37.5" thickBot="1" x14ac:dyDescent="0.3">
      <c r="B206" s="71"/>
      <c r="C206" s="70"/>
      <c r="D206" s="69"/>
      <c r="E206" s="68"/>
      <c r="F206" s="68"/>
      <c r="G206" s="67"/>
      <c r="H206" s="66"/>
      <c r="I206" s="64"/>
      <c r="J206" s="64"/>
      <c r="K206" s="65"/>
      <c r="L206" s="64"/>
      <c r="M206" s="62"/>
      <c r="N206" s="64"/>
      <c r="O206" s="62"/>
      <c r="P206" s="64"/>
      <c r="Q206" s="62"/>
      <c r="R206" s="64"/>
      <c r="S206" s="62"/>
      <c r="T206" s="64"/>
      <c r="U206" s="62"/>
      <c r="V206" s="64"/>
      <c r="W206" s="62"/>
      <c r="X206" s="64"/>
      <c r="Y206" s="62"/>
      <c r="Z206" s="64"/>
      <c r="AA206" s="62"/>
      <c r="AB206" s="63"/>
      <c r="AC206" s="62"/>
      <c r="AD206" s="62"/>
      <c r="AE206" s="62"/>
      <c r="AF206" s="61"/>
      <c r="AG206" s="61"/>
      <c r="AH206" s="60"/>
      <c r="AI206" s="59" t="s">
        <v>136</v>
      </c>
      <c r="AJ206" s="58">
        <f t="shared" ref="AJ206:BB206" si="27">AJ205/3</f>
        <v>18.333333333333332</v>
      </c>
      <c r="AK206" s="57">
        <f t="shared" si="27"/>
        <v>4.666666666666667</v>
      </c>
      <c r="AL206" s="56">
        <f t="shared" si="27"/>
        <v>0</v>
      </c>
      <c r="AM206" s="58">
        <f t="shared" si="27"/>
        <v>10.333333333333334</v>
      </c>
      <c r="AN206" s="57">
        <f t="shared" si="27"/>
        <v>7</v>
      </c>
      <c r="AO206" s="56">
        <f t="shared" si="27"/>
        <v>0</v>
      </c>
      <c r="AP206" s="58">
        <f t="shared" si="27"/>
        <v>0</v>
      </c>
      <c r="AQ206" s="57">
        <f t="shared" si="27"/>
        <v>0.33333333333333331</v>
      </c>
      <c r="AR206" s="56">
        <f t="shared" si="27"/>
        <v>0</v>
      </c>
      <c r="AS206" s="58">
        <f t="shared" si="27"/>
        <v>4</v>
      </c>
      <c r="AT206" s="57">
        <f t="shared" si="27"/>
        <v>0.33333333333333331</v>
      </c>
      <c r="AU206" s="56">
        <f t="shared" si="27"/>
        <v>0</v>
      </c>
      <c r="AV206" s="58">
        <f t="shared" si="27"/>
        <v>0</v>
      </c>
      <c r="AW206" s="57">
        <f t="shared" si="27"/>
        <v>0</v>
      </c>
      <c r="AX206" s="56">
        <f t="shared" si="27"/>
        <v>0</v>
      </c>
      <c r="AY206" s="55">
        <f t="shared" si="27"/>
        <v>0</v>
      </c>
      <c r="AZ206" s="54">
        <f t="shared" si="27"/>
        <v>0</v>
      </c>
      <c r="BA206" s="54">
        <f t="shared" si="27"/>
        <v>0.33333333333333331</v>
      </c>
      <c r="BB206" s="53">
        <f t="shared" si="27"/>
        <v>0</v>
      </c>
      <c r="BC206" s="52" t="s">
        <v>135</v>
      </c>
    </row>
    <row r="207" spans="2:62" ht="28.15" customHeight="1" x14ac:dyDescent="0.2">
      <c r="B207" s="30"/>
      <c r="C207" s="242">
        <v>1</v>
      </c>
      <c r="D207" s="44"/>
      <c r="E207" s="113"/>
      <c r="F207" s="113"/>
      <c r="G207" s="112"/>
      <c r="H207" s="223" t="s">
        <v>183</v>
      </c>
      <c r="I207" s="246">
        <v>51</v>
      </c>
      <c r="J207" s="246">
        <v>20</v>
      </c>
      <c r="K207" s="246">
        <v>8</v>
      </c>
      <c r="L207" s="41" t="s">
        <v>133</v>
      </c>
      <c r="M207" s="40" t="s">
        <v>614</v>
      </c>
      <c r="N207" s="41" t="s">
        <v>131</v>
      </c>
      <c r="O207" s="40" t="s">
        <v>414</v>
      </c>
      <c r="P207" s="41" t="s">
        <v>130</v>
      </c>
      <c r="Q207" s="40" t="s">
        <v>113</v>
      </c>
      <c r="R207" s="41" t="s">
        <v>129</v>
      </c>
      <c r="S207" s="40"/>
      <c r="T207" s="41" t="s">
        <v>128</v>
      </c>
      <c r="U207" s="40"/>
      <c r="V207" s="41" t="s">
        <v>127</v>
      </c>
      <c r="W207" s="40"/>
      <c r="X207" s="41" t="s">
        <v>126</v>
      </c>
      <c r="Y207" s="40"/>
      <c r="Z207" s="41" t="s">
        <v>125</v>
      </c>
      <c r="AA207" s="40"/>
      <c r="AB207" s="39"/>
      <c r="AC207" s="40"/>
      <c r="AD207" s="39" t="s">
        <v>104</v>
      </c>
      <c r="AE207" s="38" t="s">
        <v>414</v>
      </c>
      <c r="AF207" s="250"/>
      <c r="AG207" s="250" t="s">
        <v>609</v>
      </c>
      <c r="AH207" s="37"/>
      <c r="AI207" s="11"/>
      <c r="AJ207" s="233">
        <f>SUMPRODUCT(LEN($M207:$U210)-LEN(SUBSTITUTE($M207:$U210,"A", "")))</f>
        <v>11</v>
      </c>
      <c r="AK207" s="239">
        <f>SUMPRODUCT(LEN($AD207:$AD210)-LEN(SUBSTITUTE($AD207:$AD210,"A", "")))</f>
        <v>2</v>
      </c>
      <c r="AL207" s="230">
        <f>SUMPRODUCT(LEN($AC207:$AC210)-LEN(SUBSTITUTE($AC207:$AC210,"A", "")))</f>
        <v>0</v>
      </c>
      <c r="AM207" s="233">
        <f>SUMPRODUCT(LEN($M207:$U210)-LEN(SUBSTITUTE($M207:$U210,"S", "")))</f>
        <v>9</v>
      </c>
      <c r="AN207" s="239">
        <f>SUMPRODUCT(LEN($AD207:$AD210)-LEN(SUBSTITUTE($AD207:$AD210,"S", "")))</f>
        <v>2</v>
      </c>
      <c r="AO207" s="230">
        <f>SUMPRODUCT(LEN($AC207:$AC210)-LEN(SUBSTITUTE($AC207:$AC210,"S", "")))</f>
        <v>0</v>
      </c>
      <c r="AP207" s="233">
        <f>SUMPRODUCT(LEN($M207:$U210)-LEN(SUBSTITUTE($M207:$U210,"F", "")))</f>
        <v>0</v>
      </c>
      <c r="AQ207" s="239">
        <f>SUMPRODUCT(LEN($AD207:$AD210)-LEN(SUBSTITUTE($AD207:$AD210,"F", "")))</f>
        <v>0</v>
      </c>
      <c r="AR207" s="230">
        <f>SUMPRODUCT(LEN($AC207:$AC210)-LEN(SUBSTITUTE($AC207:$AC210,"F", "")))</f>
        <v>0</v>
      </c>
      <c r="AS207" s="233">
        <f>SUMPRODUCT(LEN($M207:$U210)-LEN(SUBSTITUTE($M207:$U210,"G", "")))</f>
        <v>5</v>
      </c>
      <c r="AT207" s="239">
        <f>SUMPRODUCT(LEN($AD207:$AD210)-LEN(SUBSTITUTE($AD207:$AD210,"G", "")))</f>
        <v>0</v>
      </c>
      <c r="AU207" s="230">
        <f>SUMPRODUCT(LEN($AC207:$AC210)-LEN(SUBSTITUTE($AC207:$AC210,"G", "")))</f>
        <v>0</v>
      </c>
      <c r="AV207" s="233">
        <f>SUMPRODUCT(LEN($L207:$U210)-LEN(SUBSTITUTE($L207:$U210,"M", "")))</f>
        <v>0</v>
      </c>
      <c r="AW207" s="236">
        <f>SUMPRODUCT(LEN($AD207:$AD210)-LEN(SUBSTITUTE($AD207:$AD210,"M", "")))</f>
        <v>0</v>
      </c>
      <c r="AX207" s="269">
        <f>SUMPRODUCT(LEN($AC207:$AC210)-LEN(SUBSTITUTE($AC207:$AC210,"M", "")))</f>
        <v>0</v>
      </c>
      <c r="AY207" s="291">
        <f>SUMPRODUCT(LEN($AE207:$AE210)-LEN(SUBSTITUTE($AE207:$AE210,"S", "")))</f>
        <v>0</v>
      </c>
      <c r="AZ207" s="227">
        <f>SUMPRODUCT(LEN($AE207:$AE210)-LEN(SUBSTITUTE($AE207:$AE210,"F", "")))</f>
        <v>0</v>
      </c>
      <c r="BA207" s="227">
        <f>SUMPRODUCT(LEN($AE207:$AE210)-LEN(SUBSTITUTE($AE207:$AE210,"G", "")))</f>
        <v>1</v>
      </c>
      <c r="BB207" s="294">
        <f>SUMPRODUCT(LEN($AE207:$AE210)-LEN(SUBSTITUTE($AE207:$AE210,"M", "")))</f>
        <v>0</v>
      </c>
    </row>
    <row r="208" spans="2:62" ht="28.15" customHeight="1" thickBot="1" x14ac:dyDescent="0.25">
      <c r="B208" s="30"/>
      <c r="C208" s="243"/>
      <c r="D208" s="36"/>
      <c r="E208" s="111"/>
      <c r="F208" s="111"/>
      <c r="G208" s="110"/>
      <c r="H208" s="224"/>
      <c r="I208" s="247"/>
      <c r="J208" s="247"/>
      <c r="K208" s="247"/>
      <c r="L208" s="33" t="s">
        <v>123</v>
      </c>
      <c r="M208" s="32" t="s">
        <v>399</v>
      </c>
      <c r="N208" s="33" t="s">
        <v>122</v>
      </c>
      <c r="O208" s="32" t="s">
        <v>430</v>
      </c>
      <c r="P208" s="33" t="s">
        <v>120</v>
      </c>
      <c r="Q208" s="32" t="s">
        <v>124</v>
      </c>
      <c r="R208" s="33" t="s">
        <v>119</v>
      </c>
      <c r="S208" s="32"/>
      <c r="T208" s="33" t="s">
        <v>118</v>
      </c>
      <c r="U208" s="32"/>
      <c r="V208" s="33" t="s">
        <v>117</v>
      </c>
      <c r="W208" s="32"/>
      <c r="X208" s="33" t="s">
        <v>116</v>
      </c>
      <c r="Y208" s="32"/>
      <c r="Z208" s="33" t="s">
        <v>115</v>
      </c>
      <c r="AA208" s="32"/>
      <c r="AB208" s="31"/>
      <c r="AC208" s="32"/>
      <c r="AD208" s="31" t="s">
        <v>178</v>
      </c>
      <c r="AE208" s="23"/>
      <c r="AF208" s="251"/>
      <c r="AG208" s="251"/>
      <c r="AH208" s="22"/>
      <c r="AI208" s="11"/>
      <c r="AJ208" s="265"/>
      <c r="AK208" s="267"/>
      <c r="AL208" s="263"/>
      <c r="AM208" s="265"/>
      <c r="AN208" s="267"/>
      <c r="AO208" s="263"/>
      <c r="AP208" s="265"/>
      <c r="AQ208" s="267"/>
      <c r="AR208" s="263"/>
      <c r="AS208" s="265"/>
      <c r="AT208" s="267"/>
      <c r="AU208" s="263"/>
      <c r="AV208" s="265"/>
      <c r="AW208" s="275"/>
      <c r="AX208" s="270"/>
      <c r="AY208" s="292"/>
      <c r="AZ208" s="228"/>
      <c r="BA208" s="228"/>
      <c r="BB208" s="295"/>
    </row>
    <row r="209" spans="2:62" ht="28.15" customHeight="1" x14ac:dyDescent="0.2">
      <c r="B209" s="30"/>
      <c r="C209" s="244"/>
      <c r="D209" s="29"/>
      <c r="E209" s="109"/>
      <c r="F209" s="109"/>
      <c r="G209" s="108"/>
      <c r="H209" s="225">
        <v>195</v>
      </c>
      <c r="I209" s="248"/>
      <c r="J209" s="248"/>
      <c r="K209" s="248"/>
      <c r="L209" s="26" t="s">
        <v>114</v>
      </c>
      <c r="M209" s="25" t="s">
        <v>186</v>
      </c>
      <c r="N209" s="26" t="s">
        <v>112</v>
      </c>
      <c r="O209" s="25" t="s">
        <v>175</v>
      </c>
      <c r="P209" s="26" t="s">
        <v>111</v>
      </c>
      <c r="Q209" s="25" t="s">
        <v>121</v>
      </c>
      <c r="R209" s="26" t="s">
        <v>110</v>
      </c>
      <c r="S209" s="25"/>
      <c r="T209" s="26" t="s">
        <v>109</v>
      </c>
      <c r="U209" s="25"/>
      <c r="V209" s="26" t="s">
        <v>108</v>
      </c>
      <c r="W209" s="25"/>
      <c r="X209" s="26" t="s">
        <v>107</v>
      </c>
      <c r="Y209" s="25"/>
      <c r="Z209" s="26" t="s">
        <v>106</v>
      </c>
      <c r="AA209" s="25"/>
      <c r="AB209" s="24"/>
      <c r="AC209" s="25"/>
      <c r="AD209" s="24"/>
      <c r="AE209" s="23"/>
      <c r="AF209" s="251"/>
      <c r="AG209" s="251"/>
      <c r="AH209" s="22"/>
      <c r="AI209" s="11"/>
      <c r="AJ209" s="265"/>
      <c r="AK209" s="267"/>
      <c r="AL209" s="263"/>
      <c r="AM209" s="265"/>
      <c r="AN209" s="267"/>
      <c r="AO209" s="263"/>
      <c r="AP209" s="265"/>
      <c r="AQ209" s="267"/>
      <c r="AR209" s="263"/>
      <c r="AS209" s="265"/>
      <c r="AT209" s="267"/>
      <c r="AU209" s="263"/>
      <c r="AV209" s="265"/>
      <c r="AW209" s="275"/>
      <c r="AX209" s="270"/>
      <c r="AY209" s="292"/>
      <c r="AZ209" s="228"/>
      <c r="BA209" s="228"/>
      <c r="BB209" s="295"/>
    </row>
    <row r="210" spans="2:62" ht="28.15" customHeight="1" thickBot="1" x14ac:dyDescent="0.25">
      <c r="B210" s="30"/>
      <c r="C210" s="253"/>
      <c r="D210" s="51"/>
      <c r="E210" s="115"/>
      <c r="F210" s="115"/>
      <c r="G210" s="114"/>
      <c r="H210" s="226"/>
      <c r="I210" s="254"/>
      <c r="J210" s="254"/>
      <c r="K210" s="254"/>
      <c r="L210" s="48" t="s">
        <v>105</v>
      </c>
      <c r="M210" s="47" t="s">
        <v>403</v>
      </c>
      <c r="N210" s="48" t="s">
        <v>103</v>
      </c>
      <c r="O210" s="47" t="s">
        <v>175</v>
      </c>
      <c r="P210" s="48" t="s">
        <v>102</v>
      </c>
      <c r="Q210" s="47" t="s">
        <v>121</v>
      </c>
      <c r="R210" s="48" t="s">
        <v>101</v>
      </c>
      <c r="S210" s="47"/>
      <c r="T210" s="48">
        <v>20</v>
      </c>
      <c r="U210" s="47"/>
      <c r="V210" s="48" t="s">
        <v>100</v>
      </c>
      <c r="W210" s="47"/>
      <c r="X210" s="48" t="s">
        <v>99</v>
      </c>
      <c r="Y210" s="47"/>
      <c r="Z210" s="48" t="s">
        <v>98</v>
      </c>
      <c r="AA210" s="47"/>
      <c r="AB210" s="16"/>
      <c r="AC210" s="47"/>
      <c r="AD210" s="16"/>
      <c r="AE210" s="46"/>
      <c r="AF210" s="255"/>
      <c r="AG210" s="255"/>
      <c r="AH210" s="45"/>
      <c r="AI210" s="11"/>
      <c r="AJ210" s="266"/>
      <c r="AK210" s="268"/>
      <c r="AL210" s="264"/>
      <c r="AM210" s="266"/>
      <c r="AN210" s="268"/>
      <c r="AO210" s="264"/>
      <c r="AP210" s="266"/>
      <c r="AQ210" s="268"/>
      <c r="AR210" s="264"/>
      <c r="AS210" s="266"/>
      <c r="AT210" s="268"/>
      <c r="AU210" s="264"/>
      <c r="AV210" s="266"/>
      <c r="AW210" s="276"/>
      <c r="AX210" s="271"/>
      <c r="AY210" s="293"/>
      <c r="AZ210" s="229"/>
      <c r="BA210" s="229"/>
      <c r="BB210" s="296"/>
    </row>
    <row r="211" spans="2:62" ht="28.15" customHeight="1" x14ac:dyDescent="0.2">
      <c r="B211" s="30"/>
      <c r="C211" s="242">
        <v>2</v>
      </c>
      <c r="D211" s="44"/>
      <c r="E211" s="113"/>
      <c r="F211" s="113"/>
      <c r="G211" s="112"/>
      <c r="H211" s="223"/>
      <c r="I211" s="246">
        <v>63</v>
      </c>
      <c r="J211" s="246">
        <v>22</v>
      </c>
      <c r="K211" s="246">
        <v>7</v>
      </c>
      <c r="L211" s="41" t="s">
        <v>133</v>
      </c>
      <c r="M211" s="40" t="s">
        <v>399</v>
      </c>
      <c r="N211" s="41" t="s">
        <v>131</v>
      </c>
      <c r="O211" s="40" t="s">
        <v>132</v>
      </c>
      <c r="P211" s="41" t="s">
        <v>130</v>
      </c>
      <c r="Q211" s="40" t="s">
        <v>132</v>
      </c>
      <c r="R211" s="41" t="s">
        <v>129</v>
      </c>
      <c r="S211" s="40" t="s">
        <v>175</v>
      </c>
      <c r="T211" s="41" t="s">
        <v>128</v>
      </c>
      <c r="U211" s="40"/>
      <c r="V211" s="41" t="s">
        <v>127</v>
      </c>
      <c r="W211" s="40"/>
      <c r="X211" s="41" t="s">
        <v>126</v>
      </c>
      <c r="Y211" s="40"/>
      <c r="Z211" s="41" t="s">
        <v>125</v>
      </c>
      <c r="AA211" s="40"/>
      <c r="AB211" s="39"/>
      <c r="AC211" s="40"/>
      <c r="AD211" s="39" t="s">
        <v>831</v>
      </c>
      <c r="AE211" s="38"/>
      <c r="AF211" s="250"/>
      <c r="AG211" s="250" t="s">
        <v>622</v>
      </c>
      <c r="AH211" s="37"/>
      <c r="AI211" s="11"/>
      <c r="AJ211" s="233">
        <f>SUMPRODUCT(LEN($M211:$U214)-LEN(SUBSTITUTE($M211:$U214,"A", "")))</f>
        <v>22</v>
      </c>
      <c r="AK211" s="239">
        <f>SUMPRODUCT(LEN($AD211:$AD214)-LEN(SUBSTITUTE($AD211:$AD214,"A", "")))</f>
        <v>10</v>
      </c>
      <c r="AL211" s="230">
        <f>SUMPRODUCT(LEN($AC211:$AC214)-LEN(SUBSTITUTE($AC211:$AC214,"A", "")))</f>
        <v>0</v>
      </c>
      <c r="AM211" s="233">
        <f>SUMPRODUCT(LEN($M211:$U214)-LEN(SUBSTITUTE($M211:$U214,"S", "")))</f>
        <v>11</v>
      </c>
      <c r="AN211" s="239">
        <f>SUMPRODUCT(LEN($AD211:$AD214)-LEN(SUBSTITUTE($AD211:$AD214,"S", "")))</f>
        <v>8</v>
      </c>
      <c r="AO211" s="230">
        <f>SUMPRODUCT(LEN($AC211:$AC214)-LEN(SUBSTITUTE($AC211:$AC214,"S", "")))</f>
        <v>0</v>
      </c>
      <c r="AP211" s="233">
        <f>SUMPRODUCT(LEN($M211:$U214)-LEN(SUBSTITUTE($M211:$U214,"F", "")))</f>
        <v>0</v>
      </c>
      <c r="AQ211" s="239">
        <f>SUMPRODUCT(LEN($AD211:$AD214)-LEN(SUBSTITUTE($AD211:$AD214,"F", "")))</f>
        <v>1</v>
      </c>
      <c r="AR211" s="230">
        <f>SUMPRODUCT(LEN($AC211:$AC214)-LEN(SUBSTITUTE($AC211:$AC214,"F", "")))</f>
        <v>0</v>
      </c>
      <c r="AS211" s="233">
        <f>SUMPRODUCT(LEN($M211:$U214)-LEN(SUBSTITUTE($M211:$U214,"G", "")))</f>
        <v>4</v>
      </c>
      <c r="AT211" s="239">
        <f>SUMPRODUCT(LEN($AD211:$AD214)-LEN(SUBSTITUTE($AD211:$AD214,"G", "")))</f>
        <v>0</v>
      </c>
      <c r="AU211" s="230">
        <f>SUMPRODUCT(LEN($AC211:$AC214)-LEN(SUBSTITUTE($AC211:$AC214,"G", "")))</f>
        <v>0</v>
      </c>
      <c r="AV211" s="233">
        <f>SUMPRODUCT(LEN($L211:$U214)-LEN(SUBSTITUTE($L211:$U214,"M", "")))</f>
        <v>0</v>
      </c>
      <c r="AW211" s="236">
        <f>SUMPRODUCT(LEN($AD211:$AD214)-LEN(SUBSTITUTE($AD211:$AD214,"M", "")))</f>
        <v>0</v>
      </c>
      <c r="AX211" s="269">
        <f>SUMPRODUCT(LEN($AC211:$AC214)-LEN(SUBSTITUTE($AC211:$AC214,"M", "")))</f>
        <v>0</v>
      </c>
      <c r="AY211" s="291">
        <f>SUMPRODUCT(LEN($AE211:$AE214)-LEN(SUBSTITUTE($AE211:$AE214,"S", "")))</f>
        <v>0</v>
      </c>
      <c r="AZ211" s="227">
        <f>SUMPRODUCT(LEN($AE211:$AE214)-LEN(SUBSTITUTE($AE211:$AE214,"F", "")))</f>
        <v>0</v>
      </c>
      <c r="BA211" s="227">
        <f>SUMPRODUCT(LEN($AE211:$AE214)-LEN(SUBSTITUTE($AE211:$AE214,"G", "")))</f>
        <v>0</v>
      </c>
      <c r="BB211" s="294">
        <f>SUMPRODUCT(LEN($AE211:$AE214)-LEN(SUBSTITUTE($AE211:$AE214,"M", "")))</f>
        <v>0</v>
      </c>
    </row>
    <row r="212" spans="2:62" ht="27.75" customHeight="1" thickBot="1" x14ac:dyDescent="0.25">
      <c r="B212" s="30"/>
      <c r="C212" s="243"/>
      <c r="D212" s="36"/>
      <c r="E212" s="111"/>
      <c r="F212" s="111"/>
      <c r="G212" s="110"/>
      <c r="H212" s="224"/>
      <c r="I212" s="247"/>
      <c r="J212" s="247"/>
      <c r="K212" s="247"/>
      <c r="L212" s="33" t="s">
        <v>123</v>
      </c>
      <c r="M212" s="32" t="s">
        <v>186</v>
      </c>
      <c r="N212" s="33" t="s">
        <v>122</v>
      </c>
      <c r="O212" s="32" t="s">
        <v>613</v>
      </c>
      <c r="P212" s="33" t="s">
        <v>120</v>
      </c>
      <c r="Q212" s="32" t="s">
        <v>178</v>
      </c>
      <c r="R212" s="33" t="s">
        <v>119</v>
      </c>
      <c r="S212" s="32" t="s">
        <v>121</v>
      </c>
      <c r="T212" s="33" t="s">
        <v>118</v>
      </c>
      <c r="U212" s="32"/>
      <c r="V212" s="33" t="s">
        <v>117</v>
      </c>
      <c r="W212" s="32"/>
      <c r="X212" s="33" t="s">
        <v>116</v>
      </c>
      <c r="Y212" s="32"/>
      <c r="Z212" s="33" t="s">
        <v>115</v>
      </c>
      <c r="AA212" s="32"/>
      <c r="AB212" s="31"/>
      <c r="AC212" s="32"/>
      <c r="AD212" s="31" t="s">
        <v>830</v>
      </c>
      <c r="AE212" s="23"/>
      <c r="AF212" s="251"/>
      <c r="AG212" s="251"/>
      <c r="AH212" s="22"/>
      <c r="AI212" s="11"/>
      <c r="AJ212" s="265"/>
      <c r="AK212" s="267"/>
      <c r="AL212" s="263"/>
      <c r="AM212" s="265"/>
      <c r="AN212" s="267"/>
      <c r="AO212" s="263"/>
      <c r="AP212" s="265"/>
      <c r="AQ212" s="267"/>
      <c r="AR212" s="263"/>
      <c r="AS212" s="265"/>
      <c r="AT212" s="267"/>
      <c r="AU212" s="263"/>
      <c r="AV212" s="265"/>
      <c r="AW212" s="275"/>
      <c r="AX212" s="270"/>
      <c r="AY212" s="292"/>
      <c r="AZ212" s="228"/>
      <c r="BA212" s="228"/>
      <c r="BB212" s="295"/>
    </row>
    <row r="213" spans="2:62" ht="27.75" customHeight="1" x14ac:dyDescent="0.2">
      <c r="B213" s="30"/>
      <c r="C213" s="244"/>
      <c r="D213" s="29"/>
      <c r="E213" s="109"/>
      <c r="F213" s="109"/>
      <c r="G213" s="108"/>
      <c r="H213" s="225"/>
      <c r="I213" s="248"/>
      <c r="J213" s="248"/>
      <c r="K213" s="248"/>
      <c r="L213" s="26" t="s">
        <v>114</v>
      </c>
      <c r="M213" s="25" t="s">
        <v>829</v>
      </c>
      <c r="N213" s="26" t="s">
        <v>112</v>
      </c>
      <c r="O213" s="25" t="s">
        <v>104</v>
      </c>
      <c r="P213" s="26" t="s">
        <v>111</v>
      </c>
      <c r="Q213" s="25" t="s">
        <v>178</v>
      </c>
      <c r="R213" s="26" t="s">
        <v>110</v>
      </c>
      <c r="S213" s="25" t="s">
        <v>121</v>
      </c>
      <c r="T213" s="26" t="s">
        <v>109</v>
      </c>
      <c r="U213" s="25"/>
      <c r="V213" s="26" t="s">
        <v>108</v>
      </c>
      <c r="W213" s="25"/>
      <c r="X213" s="26" t="s">
        <v>107</v>
      </c>
      <c r="Y213" s="25"/>
      <c r="Z213" s="26" t="s">
        <v>106</v>
      </c>
      <c r="AA213" s="25"/>
      <c r="AB213" s="24"/>
      <c r="AC213" s="25"/>
      <c r="AD213" s="24"/>
      <c r="AE213" s="23"/>
      <c r="AF213" s="251"/>
      <c r="AG213" s="251"/>
      <c r="AH213" s="22"/>
      <c r="AI213" s="11"/>
      <c r="AJ213" s="265"/>
      <c r="AK213" s="267"/>
      <c r="AL213" s="263"/>
      <c r="AM213" s="265"/>
      <c r="AN213" s="267"/>
      <c r="AO213" s="263"/>
      <c r="AP213" s="265"/>
      <c r="AQ213" s="267"/>
      <c r="AR213" s="263"/>
      <c r="AS213" s="265"/>
      <c r="AT213" s="267"/>
      <c r="AU213" s="263"/>
      <c r="AV213" s="265"/>
      <c r="AW213" s="275"/>
      <c r="AX213" s="270"/>
      <c r="AY213" s="292"/>
      <c r="AZ213" s="228"/>
      <c r="BA213" s="228"/>
      <c r="BB213" s="295"/>
    </row>
    <row r="214" spans="2:62" ht="27.75" customHeight="1" thickBot="1" x14ac:dyDescent="0.25">
      <c r="B214" s="30"/>
      <c r="C214" s="253"/>
      <c r="D214" s="51"/>
      <c r="E214" s="115"/>
      <c r="F214" s="115"/>
      <c r="G214" s="114"/>
      <c r="H214" s="226"/>
      <c r="I214" s="254"/>
      <c r="J214" s="254"/>
      <c r="K214" s="254"/>
      <c r="L214" s="48" t="s">
        <v>105</v>
      </c>
      <c r="M214" s="47" t="s">
        <v>104</v>
      </c>
      <c r="N214" s="48" t="s">
        <v>103</v>
      </c>
      <c r="O214" s="47" t="s">
        <v>430</v>
      </c>
      <c r="P214" s="48" t="s">
        <v>102</v>
      </c>
      <c r="Q214" s="47" t="s">
        <v>178</v>
      </c>
      <c r="R214" s="48" t="s">
        <v>101</v>
      </c>
      <c r="S214" s="47"/>
      <c r="T214" s="48">
        <v>20</v>
      </c>
      <c r="U214" s="47"/>
      <c r="V214" s="48" t="s">
        <v>100</v>
      </c>
      <c r="W214" s="47"/>
      <c r="X214" s="48" t="s">
        <v>99</v>
      </c>
      <c r="Y214" s="47"/>
      <c r="Z214" s="48" t="s">
        <v>98</v>
      </c>
      <c r="AA214" s="47"/>
      <c r="AB214" s="16"/>
      <c r="AC214" s="47"/>
      <c r="AD214" s="16"/>
      <c r="AE214" s="46"/>
      <c r="AF214" s="255"/>
      <c r="AG214" s="255"/>
      <c r="AH214" s="45"/>
      <c r="AI214" s="11"/>
      <c r="AJ214" s="266"/>
      <c r="AK214" s="268"/>
      <c r="AL214" s="264"/>
      <c r="AM214" s="266"/>
      <c r="AN214" s="268"/>
      <c r="AO214" s="264"/>
      <c r="AP214" s="266"/>
      <c r="AQ214" s="268"/>
      <c r="AR214" s="264"/>
      <c r="AS214" s="266"/>
      <c r="AT214" s="268"/>
      <c r="AU214" s="264"/>
      <c r="AV214" s="266"/>
      <c r="AW214" s="276"/>
      <c r="AX214" s="271"/>
      <c r="AY214" s="293"/>
      <c r="AZ214" s="229"/>
      <c r="BA214" s="229"/>
      <c r="BB214" s="296"/>
    </row>
    <row r="215" spans="2:62" ht="27.75" customHeight="1" x14ac:dyDescent="0.2">
      <c r="B215" s="30"/>
      <c r="C215" s="242">
        <v>3</v>
      </c>
      <c r="D215" s="44"/>
      <c r="E215" s="113"/>
      <c r="F215" s="113"/>
      <c r="G215" s="112"/>
      <c r="H215" s="223"/>
      <c r="I215" s="246">
        <v>69</v>
      </c>
      <c r="J215" s="246">
        <v>22</v>
      </c>
      <c r="K215" s="246">
        <v>8</v>
      </c>
      <c r="L215" s="41" t="s">
        <v>133</v>
      </c>
      <c r="M215" s="40" t="s">
        <v>186</v>
      </c>
      <c r="N215" s="41" t="s">
        <v>131</v>
      </c>
      <c r="O215" s="40" t="s">
        <v>389</v>
      </c>
      <c r="P215" s="41" t="s">
        <v>130</v>
      </c>
      <c r="Q215" s="40" t="s">
        <v>217</v>
      </c>
      <c r="R215" s="41" t="s">
        <v>129</v>
      </c>
      <c r="S215" s="40" t="s">
        <v>121</v>
      </c>
      <c r="T215" s="41" t="s">
        <v>128</v>
      </c>
      <c r="U215" s="40"/>
      <c r="V215" s="41" t="s">
        <v>127</v>
      </c>
      <c r="W215" s="40"/>
      <c r="X215" s="41" t="s">
        <v>126</v>
      </c>
      <c r="Y215" s="40"/>
      <c r="Z215" s="41" t="s">
        <v>125</v>
      </c>
      <c r="AA215" s="40"/>
      <c r="AB215" s="39"/>
      <c r="AC215" s="40"/>
      <c r="AD215" s="39" t="s">
        <v>121</v>
      </c>
      <c r="AE215" s="38"/>
      <c r="AF215" s="250"/>
      <c r="AG215" s="250" t="s">
        <v>609</v>
      </c>
      <c r="AH215" s="37"/>
      <c r="AI215" s="11"/>
      <c r="AJ215" s="233">
        <f>SUMPRODUCT(LEN($M215:$U218)-LEN(SUBSTITUTE($M215:$U218,"A", "")))</f>
        <v>22</v>
      </c>
      <c r="AK215" s="239">
        <f>SUMPRODUCT(LEN($AD215:$AD218)-LEN(SUBSTITUTE($AD215:$AD218,"A", "")))</f>
        <v>2</v>
      </c>
      <c r="AL215" s="230">
        <f>SUMPRODUCT(LEN($AC215:$AC218)-LEN(SUBSTITUTE($AC215:$AC218,"A", "")))</f>
        <v>0</v>
      </c>
      <c r="AM215" s="233">
        <f>SUMPRODUCT(LEN($M215:$U218)-LEN(SUBSTITUTE($M215:$U218,"S", "")))</f>
        <v>11</v>
      </c>
      <c r="AN215" s="239">
        <f>SUMPRODUCT(LEN($AD215:$AD218)-LEN(SUBSTITUTE($AD215:$AD218,"S", "")))</f>
        <v>11</v>
      </c>
      <c r="AO215" s="230">
        <f>SUMPRODUCT(LEN($AC215:$AC218)-LEN(SUBSTITUTE($AC215:$AC218,"S", "")))</f>
        <v>0</v>
      </c>
      <c r="AP215" s="233">
        <f>SUMPRODUCT(LEN($M215:$U218)-LEN(SUBSTITUTE($M215:$U218,"F", "")))</f>
        <v>0</v>
      </c>
      <c r="AQ215" s="239">
        <f>SUMPRODUCT(LEN($AD215:$AD218)-LEN(SUBSTITUTE($AD215:$AD218,"F", "")))</f>
        <v>0</v>
      </c>
      <c r="AR215" s="230">
        <f>SUMPRODUCT(LEN($AC215:$AC218)-LEN(SUBSTITUTE($AC215:$AC218,"F", "")))</f>
        <v>0</v>
      </c>
      <c r="AS215" s="233">
        <f>SUMPRODUCT(LEN($M215:$U218)-LEN(SUBSTITUTE($M215:$U218,"G", "")))</f>
        <v>3</v>
      </c>
      <c r="AT215" s="239">
        <f>SUMPRODUCT(LEN($AD215:$AD218)-LEN(SUBSTITUTE($AD215:$AD218,"G", "")))</f>
        <v>1</v>
      </c>
      <c r="AU215" s="230">
        <f>SUMPRODUCT(LEN($AC215:$AC218)-LEN(SUBSTITUTE($AC215:$AC218,"G", "")))</f>
        <v>0</v>
      </c>
      <c r="AV215" s="233">
        <f>SUMPRODUCT(LEN($L215:$U218)-LEN(SUBSTITUTE($L215:$U218,"M", "")))</f>
        <v>0</v>
      </c>
      <c r="AW215" s="236">
        <f>SUMPRODUCT(LEN($AD215:$AD218)-LEN(SUBSTITUTE($AD215:$AD218,"M", "")))</f>
        <v>0</v>
      </c>
      <c r="AX215" s="269">
        <f>SUMPRODUCT(LEN($AC215:$AC218)-LEN(SUBSTITUTE($AC215:$AC218,"M", "")))</f>
        <v>0</v>
      </c>
      <c r="AY215" s="291">
        <f>SUMPRODUCT(LEN($AE215:$AE218)-LEN(SUBSTITUTE($AE215:$AE218,"S", "")))</f>
        <v>0</v>
      </c>
      <c r="AZ215" s="227">
        <f>SUMPRODUCT(LEN($AE215:$AE218)-LEN(SUBSTITUTE($AE215:$AE218,"F", "")))</f>
        <v>0</v>
      </c>
      <c r="BA215" s="227">
        <f>SUMPRODUCT(LEN($AE215:$AE218)-LEN(SUBSTITUTE($AE215:$AE218,"G", "")))</f>
        <v>0</v>
      </c>
      <c r="BB215" s="294">
        <f>SUMPRODUCT(LEN($AE215:$AE218)-LEN(SUBSTITUTE($AE215:$AE218,"M", "")))</f>
        <v>0</v>
      </c>
    </row>
    <row r="216" spans="2:62" ht="27.75" customHeight="1" thickBot="1" x14ac:dyDescent="0.25">
      <c r="B216" s="30"/>
      <c r="C216" s="243"/>
      <c r="D216" s="36"/>
      <c r="E216" s="111"/>
      <c r="F216" s="111"/>
      <c r="G216" s="110"/>
      <c r="H216" s="224"/>
      <c r="I216" s="247"/>
      <c r="J216" s="247"/>
      <c r="K216" s="247"/>
      <c r="L216" s="33" t="s">
        <v>123</v>
      </c>
      <c r="M216" s="32" t="s">
        <v>186</v>
      </c>
      <c r="N216" s="33" t="s">
        <v>122</v>
      </c>
      <c r="O216" s="32" t="s">
        <v>430</v>
      </c>
      <c r="P216" s="33" t="s">
        <v>120</v>
      </c>
      <c r="Q216" s="32" t="s">
        <v>175</v>
      </c>
      <c r="R216" s="33" t="s">
        <v>119</v>
      </c>
      <c r="S216" s="32" t="s">
        <v>121</v>
      </c>
      <c r="T216" s="33" t="s">
        <v>118</v>
      </c>
      <c r="U216" s="32"/>
      <c r="V216" s="33" t="s">
        <v>117</v>
      </c>
      <c r="W216" s="32"/>
      <c r="X216" s="33" t="s">
        <v>116</v>
      </c>
      <c r="Y216" s="32"/>
      <c r="Z216" s="33" t="s">
        <v>115</v>
      </c>
      <c r="AA216" s="32"/>
      <c r="AB216" s="31"/>
      <c r="AC216" s="32"/>
      <c r="AD216" s="31" t="s">
        <v>412</v>
      </c>
      <c r="AE216" s="23"/>
      <c r="AF216" s="251"/>
      <c r="AG216" s="251"/>
      <c r="AH216" s="22"/>
      <c r="AI216" s="11"/>
      <c r="AJ216" s="265"/>
      <c r="AK216" s="267"/>
      <c r="AL216" s="263"/>
      <c r="AM216" s="265"/>
      <c r="AN216" s="267"/>
      <c r="AO216" s="263"/>
      <c r="AP216" s="265"/>
      <c r="AQ216" s="267"/>
      <c r="AR216" s="263"/>
      <c r="AS216" s="265"/>
      <c r="AT216" s="267"/>
      <c r="AU216" s="263"/>
      <c r="AV216" s="265"/>
      <c r="AW216" s="275"/>
      <c r="AX216" s="270"/>
      <c r="AY216" s="292"/>
      <c r="AZ216" s="228"/>
      <c r="BA216" s="228"/>
      <c r="BB216" s="295"/>
    </row>
    <row r="217" spans="2:62" ht="28.15" customHeight="1" x14ac:dyDescent="0.2">
      <c r="B217" s="30"/>
      <c r="C217" s="244"/>
      <c r="D217" s="29"/>
      <c r="E217" s="109"/>
      <c r="F217" s="109"/>
      <c r="G217" s="108"/>
      <c r="H217" s="225"/>
      <c r="I217" s="248"/>
      <c r="J217" s="248"/>
      <c r="K217" s="248"/>
      <c r="L217" s="26" t="s">
        <v>114</v>
      </c>
      <c r="M217" s="25" t="s">
        <v>444</v>
      </c>
      <c r="N217" s="26" t="s">
        <v>112</v>
      </c>
      <c r="O217" s="25" t="s">
        <v>187</v>
      </c>
      <c r="P217" s="26" t="s">
        <v>111</v>
      </c>
      <c r="Q217" s="25" t="s">
        <v>104</v>
      </c>
      <c r="R217" s="26" t="s">
        <v>110</v>
      </c>
      <c r="S217" s="25"/>
      <c r="T217" s="26" t="s">
        <v>109</v>
      </c>
      <c r="U217" s="25"/>
      <c r="V217" s="26" t="s">
        <v>108</v>
      </c>
      <c r="W217" s="25"/>
      <c r="X217" s="26" t="s">
        <v>107</v>
      </c>
      <c r="Y217" s="25"/>
      <c r="Z217" s="26" t="s">
        <v>106</v>
      </c>
      <c r="AA217" s="25"/>
      <c r="AB217" s="24"/>
      <c r="AC217" s="25"/>
      <c r="AD217" s="24" t="s">
        <v>828</v>
      </c>
      <c r="AE217" s="23"/>
      <c r="AF217" s="251"/>
      <c r="AG217" s="251"/>
      <c r="AH217" s="22"/>
      <c r="AI217" s="11"/>
      <c r="AJ217" s="265"/>
      <c r="AK217" s="267"/>
      <c r="AL217" s="263"/>
      <c r="AM217" s="265"/>
      <c r="AN217" s="267"/>
      <c r="AO217" s="263"/>
      <c r="AP217" s="265"/>
      <c r="AQ217" s="267"/>
      <c r="AR217" s="263"/>
      <c r="AS217" s="265"/>
      <c r="AT217" s="267"/>
      <c r="AU217" s="263"/>
      <c r="AV217" s="265"/>
      <c r="AW217" s="275"/>
      <c r="AX217" s="270"/>
      <c r="AY217" s="292"/>
      <c r="AZ217" s="228"/>
      <c r="BA217" s="228"/>
      <c r="BB217" s="295"/>
    </row>
    <row r="218" spans="2:62" ht="27.75" customHeight="1" thickBot="1" x14ac:dyDescent="0.25">
      <c r="B218" s="21"/>
      <c r="C218" s="245"/>
      <c r="D218" s="20"/>
      <c r="E218" s="19"/>
      <c r="F218" s="19"/>
      <c r="G218" s="18"/>
      <c r="H218" s="226"/>
      <c r="I218" s="249"/>
      <c r="J218" s="249"/>
      <c r="K218" s="249"/>
      <c r="L218" s="17" t="s">
        <v>105</v>
      </c>
      <c r="M218" s="15" t="s">
        <v>382</v>
      </c>
      <c r="N218" s="17" t="s">
        <v>103</v>
      </c>
      <c r="O218" s="15" t="s">
        <v>195</v>
      </c>
      <c r="P218" s="17" t="s">
        <v>102</v>
      </c>
      <c r="Q218" s="15" t="s">
        <v>124</v>
      </c>
      <c r="R218" s="17" t="s">
        <v>101</v>
      </c>
      <c r="S218" s="15"/>
      <c r="T218" s="17">
        <v>20</v>
      </c>
      <c r="U218" s="15"/>
      <c r="V218" s="17" t="s">
        <v>100</v>
      </c>
      <c r="W218" s="15"/>
      <c r="X218" s="17" t="s">
        <v>99</v>
      </c>
      <c r="Y218" s="15"/>
      <c r="Z218" s="17" t="s">
        <v>98</v>
      </c>
      <c r="AA218" s="15"/>
      <c r="AB218" s="16"/>
      <c r="AC218" s="15"/>
      <c r="AD218" s="14" t="s">
        <v>195</v>
      </c>
      <c r="AE218" s="13"/>
      <c r="AF218" s="252"/>
      <c r="AG218" s="252"/>
      <c r="AH218" s="12"/>
      <c r="AI218" s="11"/>
      <c r="AJ218" s="266"/>
      <c r="AK218" s="268"/>
      <c r="AL218" s="264"/>
      <c r="AM218" s="266"/>
      <c r="AN218" s="268"/>
      <c r="AO218" s="264"/>
      <c r="AP218" s="266"/>
      <c r="AQ218" s="268"/>
      <c r="AR218" s="264"/>
      <c r="AS218" s="266"/>
      <c r="AT218" s="268"/>
      <c r="AU218" s="264"/>
      <c r="AV218" s="266"/>
      <c r="AW218" s="276"/>
      <c r="AX218" s="271"/>
      <c r="AY218" s="293"/>
      <c r="AZ218" s="229"/>
      <c r="BA218" s="229"/>
      <c r="BB218" s="296"/>
    </row>
    <row r="219" spans="2:62" ht="85.5" customHeight="1" thickTop="1" thickBot="1" x14ac:dyDescent="0.35">
      <c r="B219" s="105" t="s">
        <v>174</v>
      </c>
      <c r="C219" s="95" t="s">
        <v>173</v>
      </c>
      <c r="D219" s="100" t="s">
        <v>172</v>
      </c>
      <c r="E219" s="104" t="s">
        <v>171</v>
      </c>
      <c r="F219" s="103"/>
      <c r="G219" s="102"/>
      <c r="H219" s="101" t="s">
        <v>170</v>
      </c>
      <c r="I219" s="100" t="s">
        <v>96</v>
      </c>
      <c r="J219" s="100" t="s">
        <v>169</v>
      </c>
      <c r="K219" s="100" t="s">
        <v>97</v>
      </c>
      <c r="L219" s="256" t="s">
        <v>168</v>
      </c>
      <c r="M219" s="262"/>
      <c r="N219" s="256" t="s">
        <v>167</v>
      </c>
      <c r="O219" s="262"/>
      <c r="P219" s="256" t="s">
        <v>167</v>
      </c>
      <c r="Q219" s="257"/>
      <c r="R219" s="256" t="s">
        <v>167</v>
      </c>
      <c r="S219" s="257"/>
      <c r="T219" s="256" t="s">
        <v>167</v>
      </c>
      <c r="U219" s="257"/>
      <c r="V219" s="256" t="s">
        <v>167</v>
      </c>
      <c r="W219" s="257"/>
      <c r="X219" s="256" t="s">
        <v>167</v>
      </c>
      <c r="Y219" s="257"/>
      <c r="Z219" s="256" t="s">
        <v>167</v>
      </c>
      <c r="AA219" s="257"/>
      <c r="AB219" s="261" t="s">
        <v>166</v>
      </c>
      <c r="AC219" s="257"/>
      <c r="AD219" s="101" t="s">
        <v>165</v>
      </c>
      <c r="AE219" s="101" t="s">
        <v>164</v>
      </c>
      <c r="AF219" s="100" t="s">
        <v>163</v>
      </c>
      <c r="AG219" s="100" t="s">
        <v>162</v>
      </c>
      <c r="AH219" s="99" t="s">
        <v>161</v>
      </c>
      <c r="AI219" s="98"/>
      <c r="AJ219" s="96" t="s">
        <v>160</v>
      </c>
      <c r="AK219" s="95" t="s">
        <v>159</v>
      </c>
      <c r="AL219" s="94" t="s">
        <v>158</v>
      </c>
      <c r="AM219" s="96" t="s">
        <v>157</v>
      </c>
      <c r="AN219" s="95" t="s">
        <v>156</v>
      </c>
      <c r="AO219" s="94" t="s">
        <v>155</v>
      </c>
      <c r="AP219" s="96" t="s">
        <v>154</v>
      </c>
      <c r="AQ219" s="95" t="s">
        <v>153</v>
      </c>
      <c r="AR219" s="97" t="s">
        <v>152</v>
      </c>
      <c r="AS219" s="96" t="s">
        <v>151</v>
      </c>
      <c r="AT219" s="95" t="s">
        <v>150</v>
      </c>
      <c r="AU219" s="94" t="s">
        <v>149</v>
      </c>
      <c r="AV219" s="96" t="s">
        <v>148</v>
      </c>
      <c r="AW219" s="95" t="s">
        <v>147</v>
      </c>
      <c r="AX219" s="94" t="s">
        <v>146</v>
      </c>
      <c r="AY219" s="93" t="s">
        <v>145</v>
      </c>
      <c r="AZ219" s="92" t="s">
        <v>144</v>
      </c>
      <c r="BA219" s="92" t="s">
        <v>143</v>
      </c>
      <c r="BB219" s="91" t="s">
        <v>142</v>
      </c>
    </row>
    <row r="220" spans="2:62" ht="48" thickBot="1" x14ac:dyDescent="0.3">
      <c r="B220" s="90" t="s">
        <v>239</v>
      </c>
      <c r="C220" s="89"/>
      <c r="D220" s="88">
        <v>194</v>
      </c>
      <c r="E220" s="258"/>
      <c r="F220" s="259"/>
      <c r="G220" s="260"/>
      <c r="H220" s="87" t="s">
        <v>140</v>
      </c>
      <c r="I220" s="86"/>
      <c r="J220" s="86"/>
      <c r="K220" s="85"/>
      <c r="L220" s="84"/>
      <c r="M220" s="81"/>
      <c r="N220" s="84"/>
      <c r="O220" s="81"/>
      <c r="P220" s="84"/>
      <c r="Q220" s="81"/>
      <c r="R220" s="84"/>
      <c r="S220" s="81"/>
      <c r="T220" s="84"/>
      <c r="U220" s="81"/>
      <c r="V220" s="84"/>
      <c r="W220" s="81"/>
      <c r="X220" s="84"/>
      <c r="Y220" s="81"/>
      <c r="Z220" s="84"/>
      <c r="AA220" s="83"/>
      <c r="AB220" s="82" t="s">
        <v>139</v>
      </c>
      <c r="AC220" s="81"/>
      <c r="AD220" s="81"/>
      <c r="AE220" s="81"/>
      <c r="AF220" s="80"/>
      <c r="AG220" s="80"/>
      <c r="AH220" s="60"/>
      <c r="AI220" s="79" t="s">
        <v>138</v>
      </c>
      <c r="AJ220" s="78">
        <f t="shared" ref="AJ220:BB220" si="28">SUM(AJ222:AJ233)</f>
        <v>78</v>
      </c>
      <c r="AK220" s="77">
        <f t="shared" si="28"/>
        <v>26</v>
      </c>
      <c r="AL220" s="76">
        <f t="shared" si="28"/>
        <v>1</v>
      </c>
      <c r="AM220" s="78">
        <f t="shared" si="28"/>
        <v>41</v>
      </c>
      <c r="AN220" s="77">
        <f t="shared" si="28"/>
        <v>36</v>
      </c>
      <c r="AO220" s="76">
        <f t="shared" si="28"/>
        <v>0</v>
      </c>
      <c r="AP220" s="78">
        <f t="shared" si="28"/>
        <v>3</v>
      </c>
      <c r="AQ220" s="77">
        <f t="shared" si="28"/>
        <v>2</v>
      </c>
      <c r="AR220" s="76">
        <f t="shared" si="28"/>
        <v>0</v>
      </c>
      <c r="AS220" s="78">
        <f t="shared" si="28"/>
        <v>20</v>
      </c>
      <c r="AT220" s="77">
        <f t="shared" si="28"/>
        <v>4</v>
      </c>
      <c r="AU220" s="76">
        <f t="shared" si="28"/>
        <v>0</v>
      </c>
      <c r="AV220" s="78">
        <f t="shared" si="28"/>
        <v>0</v>
      </c>
      <c r="AW220" s="77">
        <f t="shared" si="28"/>
        <v>0</v>
      </c>
      <c r="AX220" s="76">
        <f t="shared" si="28"/>
        <v>0</v>
      </c>
      <c r="AY220" s="75">
        <f t="shared" si="28"/>
        <v>0</v>
      </c>
      <c r="AZ220" s="74">
        <f t="shared" si="28"/>
        <v>1</v>
      </c>
      <c r="BA220" s="74">
        <f t="shared" si="28"/>
        <v>3</v>
      </c>
      <c r="BB220" s="73">
        <f t="shared" si="28"/>
        <v>0</v>
      </c>
      <c r="BC220" s="72" t="s">
        <v>137</v>
      </c>
      <c r="BF220" s="5">
        <f>SUM(AJ220:AL220)/$BG$5</f>
        <v>35</v>
      </c>
      <c r="BG220" s="5">
        <f>SUM(AM220:AO220,AY220)/$BG$5</f>
        <v>25.666666666666668</v>
      </c>
      <c r="BH220" s="5">
        <f>SUM(AP220:AR220,AZ220)/$BG$5</f>
        <v>2</v>
      </c>
      <c r="BI220" s="5">
        <f>SUM(AS220:AU220,BA220)/$BG$5</f>
        <v>9</v>
      </c>
      <c r="BJ220" s="5">
        <f>SUM(AV220:AX220,BB220)/$BG$5</f>
        <v>0</v>
      </c>
    </row>
    <row r="221" spans="2:62" ht="37.5" thickBot="1" x14ac:dyDescent="0.3">
      <c r="B221" s="71"/>
      <c r="C221" s="70"/>
      <c r="D221" s="69"/>
      <c r="E221" s="68"/>
      <c r="F221" s="68"/>
      <c r="G221" s="67"/>
      <c r="H221" s="66"/>
      <c r="I221" s="64"/>
      <c r="J221" s="64"/>
      <c r="K221" s="65"/>
      <c r="L221" s="64"/>
      <c r="M221" s="62"/>
      <c r="N221" s="64"/>
      <c r="O221" s="62"/>
      <c r="P221" s="64"/>
      <c r="Q221" s="62"/>
      <c r="R221" s="64"/>
      <c r="S221" s="62"/>
      <c r="T221" s="64"/>
      <c r="U221" s="62"/>
      <c r="V221" s="64"/>
      <c r="W221" s="62"/>
      <c r="X221" s="64"/>
      <c r="Y221" s="62"/>
      <c r="Z221" s="64"/>
      <c r="AA221" s="62"/>
      <c r="AB221" s="63"/>
      <c r="AC221" s="62"/>
      <c r="AD221" s="62"/>
      <c r="AE221" s="62"/>
      <c r="AF221" s="61"/>
      <c r="AG221" s="61"/>
      <c r="AH221" s="60"/>
      <c r="AI221" s="59" t="s">
        <v>136</v>
      </c>
      <c r="AJ221" s="58">
        <f t="shared" ref="AJ221:BB221" si="29">AJ220/3</f>
        <v>26</v>
      </c>
      <c r="AK221" s="57">
        <f t="shared" si="29"/>
        <v>8.6666666666666661</v>
      </c>
      <c r="AL221" s="56">
        <f t="shared" si="29"/>
        <v>0.33333333333333331</v>
      </c>
      <c r="AM221" s="58">
        <f t="shared" si="29"/>
        <v>13.666666666666666</v>
      </c>
      <c r="AN221" s="57">
        <f t="shared" si="29"/>
        <v>12</v>
      </c>
      <c r="AO221" s="56">
        <f t="shared" si="29"/>
        <v>0</v>
      </c>
      <c r="AP221" s="58">
        <f t="shared" si="29"/>
        <v>1</v>
      </c>
      <c r="AQ221" s="57">
        <f t="shared" si="29"/>
        <v>0.66666666666666663</v>
      </c>
      <c r="AR221" s="56">
        <f t="shared" si="29"/>
        <v>0</v>
      </c>
      <c r="AS221" s="58">
        <f t="shared" si="29"/>
        <v>6.666666666666667</v>
      </c>
      <c r="AT221" s="57">
        <f t="shared" si="29"/>
        <v>1.3333333333333333</v>
      </c>
      <c r="AU221" s="56">
        <f t="shared" si="29"/>
        <v>0</v>
      </c>
      <c r="AV221" s="58">
        <f t="shared" si="29"/>
        <v>0</v>
      </c>
      <c r="AW221" s="57">
        <f t="shared" si="29"/>
        <v>0</v>
      </c>
      <c r="AX221" s="56">
        <f t="shared" si="29"/>
        <v>0</v>
      </c>
      <c r="AY221" s="55">
        <f t="shared" si="29"/>
        <v>0</v>
      </c>
      <c r="AZ221" s="54">
        <f t="shared" si="29"/>
        <v>0.33333333333333331</v>
      </c>
      <c r="BA221" s="54">
        <f t="shared" si="29"/>
        <v>1</v>
      </c>
      <c r="BB221" s="53">
        <f t="shared" si="29"/>
        <v>0</v>
      </c>
      <c r="BC221" s="52" t="s">
        <v>135</v>
      </c>
    </row>
    <row r="222" spans="2:62" ht="28.15" customHeight="1" x14ac:dyDescent="0.2">
      <c r="B222" s="30"/>
      <c r="C222" s="242">
        <v>1</v>
      </c>
      <c r="D222" s="44"/>
      <c r="E222" s="43"/>
      <c r="F222" s="43"/>
      <c r="G222" s="42"/>
      <c r="H222" s="223" t="s">
        <v>660</v>
      </c>
      <c r="I222" s="246">
        <v>77</v>
      </c>
      <c r="J222" s="246">
        <v>23</v>
      </c>
      <c r="K222" s="246">
        <v>6</v>
      </c>
      <c r="L222" s="41" t="s">
        <v>133</v>
      </c>
      <c r="M222" s="40" t="s">
        <v>104</v>
      </c>
      <c r="N222" s="41" t="s">
        <v>131</v>
      </c>
      <c r="O222" s="40" t="s">
        <v>827</v>
      </c>
      <c r="P222" s="41" t="s">
        <v>130</v>
      </c>
      <c r="Q222" s="40" t="s">
        <v>458</v>
      </c>
      <c r="R222" s="41" t="s">
        <v>129</v>
      </c>
      <c r="S222" s="40" t="s">
        <v>175</v>
      </c>
      <c r="T222" s="41" t="s">
        <v>128</v>
      </c>
      <c r="U222" s="40" t="s">
        <v>175</v>
      </c>
      <c r="V222" s="41" t="s">
        <v>127</v>
      </c>
      <c r="W222" s="40"/>
      <c r="X222" s="41" t="s">
        <v>126</v>
      </c>
      <c r="Y222" s="40"/>
      <c r="Z222" s="41" t="s">
        <v>125</v>
      </c>
      <c r="AA222" s="40"/>
      <c r="AB222" s="39"/>
      <c r="AC222" s="40"/>
      <c r="AD222" s="39" t="s">
        <v>826</v>
      </c>
      <c r="AE222" s="38" t="s">
        <v>825</v>
      </c>
      <c r="AF222" s="250"/>
      <c r="AG222" s="250" t="s">
        <v>622</v>
      </c>
      <c r="AH222" s="37"/>
      <c r="AI222" s="11"/>
      <c r="AJ222" s="233">
        <f>SUMPRODUCT(LEN($M222:$U225)-LEN(SUBSTITUTE($M222:$U225,"A", "")))</f>
        <v>20</v>
      </c>
      <c r="AK222" s="239">
        <f>SUMPRODUCT(LEN($AD222:$AD225)-LEN(SUBSTITUTE($AD222:$AD225,"A", "")))</f>
        <v>4</v>
      </c>
      <c r="AL222" s="230">
        <f>SUMPRODUCT(LEN($AC222:$AC225)-LEN(SUBSTITUTE($AC222:$AC225,"A", "")))</f>
        <v>0</v>
      </c>
      <c r="AM222" s="233">
        <f>SUMPRODUCT(LEN($M222:$U225)-LEN(SUBSTITUTE($M222:$U225,"S", "")))</f>
        <v>21</v>
      </c>
      <c r="AN222" s="239">
        <f>SUMPRODUCT(LEN($AD222:$AD225)-LEN(SUBSTITUTE($AD222:$AD225,"S", "")))</f>
        <v>8</v>
      </c>
      <c r="AO222" s="230">
        <f>SUMPRODUCT(LEN($AC222:$AC225)-LEN(SUBSTITUTE($AC222:$AC225,"S", "")))</f>
        <v>0</v>
      </c>
      <c r="AP222" s="233">
        <f>SUMPRODUCT(LEN($M222:$U225)-LEN(SUBSTITUTE($M222:$U225,"F", "")))</f>
        <v>2</v>
      </c>
      <c r="AQ222" s="239">
        <f>SUMPRODUCT(LEN($AD222:$AD225)-LEN(SUBSTITUTE($AD222:$AD225,"F", "")))</f>
        <v>1</v>
      </c>
      <c r="AR222" s="230">
        <f>SUMPRODUCT(LEN($AC222:$AC225)-LEN(SUBSTITUTE($AC222:$AC225,"F", "")))</f>
        <v>0</v>
      </c>
      <c r="AS222" s="233">
        <f>SUMPRODUCT(LEN($M222:$U225)-LEN(SUBSTITUTE($M222:$U225,"G", "")))</f>
        <v>5</v>
      </c>
      <c r="AT222" s="239">
        <f>SUMPRODUCT(LEN($AD222:$AD225)-LEN(SUBSTITUTE($AD222:$AD225,"G", "")))</f>
        <v>0</v>
      </c>
      <c r="AU222" s="230">
        <f>SUMPRODUCT(LEN($AC222:$AC225)-LEN(SUBSTITUTE($AC222:$AC225,"G", "")))</f>
        <v>0</v>
      </c>
      <c r="AV222" s="233">
        <f>SUMPRODUCT(LEN($L222:$U225)-LEN(SUBSTITUTE($L222:$U225,"M", "")))</f>
        <v>0</v>
      </c>
      <c r="AW222" s="236">
        <f>SUMPRODUCT(LEN($AD222:$AD225)-LEN(SUBSTITUTE($AD222:$AD225,"M", "")))</f>
        <v>0</v>
      </c>
      <c r="AX222" s="269">
        <f>SUMPRODUCT(LEN($AC222:$AC225)-LEN(SUBSTITUTE($AC222:$AC225,"M", "")))</f>
        <v>0</v>
      </c>
      <c r="AY222" s="291">
        <f>SUMPRODUCT(LEN($AE222:$AE225)-LEN(SUBSTITUTE($AE222:$AE225,"S", "")))</f>
        <v>0</v>
      </c>
      <c r="AZ222" s="227">
        <f>SUMPRODUCT(LEN($AE222:$AE225)-LEN(SUBSTITUTE($AE222:$AE225,"F", "")))</f>
        <v>1</v>
      </c>
      <c r="BA222" s="227">
        <f>SUMPRODUCT(LEN($AE222:$AE225)-LEN(SUBSTITUTE($AE222:$AE225,"G", "")))</f>
        <v>3</v>
      </c>
      <c r="BB222" s="294">
        <f>SUMPRODUCT(LEN($AE222:$AE225)-LEN(SUBSTITUTE($AE222:$AE225,"M", "")))</f>
        <v>0</v>
      </c>
    </row>
    <row r="223" spans="2:62" ht="28.15" customHeight="1" thickBot="1" x14ac:dyDescent="0.25">
      <c r="B223" s="30"/>
      <c r="C223" s="243"/>
      <c r="D223" s="36"/>
      <c r="E223" s="35"/>
      <c r="F223" s="35"/>
      <c r="G223" s="34"/>
      <c r="H223" s="224"/>
      <c r="I223" s="247"/>
      <c r="J223" s="247"/>
      <c r="K223" s="247"/>
      <c r="L223" s="33" t="s">
        <v>123</v>
      </c>
      <c r="M223" s="32" t="s">
        <v>186</v>
      </c>
      <c r="N223" s="33" t="s">
        <v>122</v>
      </c>
      <c r="O223" s="32" t="s">
        <v>132</v>
      </c>
      <c r="P223" s="33" t="s">
        <v>120</v>
      </c>
      <c r="Q223" s="32" t="s">
        <v>256</v>
      </c>
      <c r="R223" s="33" t="s">
        <v>119</v>
      </c>
      <c r="S223" s="32" t="s">
        <v>113</v>
      </c>
      <c r="T223" s="33" t="s">
        <v>118</v>
      </c>
      <c r="U223" s="32" t="s">
        <v>113</v>
      </c>
      <c r="V223" s="33" t="s">
        <v>117</v>
      </c>
      <c r="W223" s="32"/>
      <c r="X223" s="33" t="s">
        <v>116</v>
      </c>
      <c r="Y223" s="32"/>
      <c r="Z223" s="33" t="s">
        <v>115</v>
      </c>
      <c r="AA223" s="32"/>
      <c r="AB223" s="31"/>
      <c r="AC223" s="32"/>
      <c r="AD223" s="31" t="s">
        <v>467</v>
      </c>
      <c r="AE223" s="23"/>
      <c r="AF223" s="251"/>
      <c r="AG223" s="251"/>
      <c r="AH223" s="22"/>
      <c r="AI223" s="11"/>
      <c r="AJ223" s="265"/>
      <c r="AK223" s="267"/>
      <c r="AL223" s="263"/>
      <c r="AM223" s="265"/>
      <c r="AN223" s="267"/>
      <c r="AO223" s="263"/>
      <c r="AP223" s="265"/>
      <c r="AQ223" s="267"/>
      <c r="AR223" s="263"/>
      <c r="AS223" s="265"/>
      <c r="AT223" s="267"/>
      <c r="AU223" s="263"/>
      <c r="AV223" s="265"/>
      <c r="AW223" s="275"/>
      <c r="AX223" s="270"/>
      <c r="AY223" s="292"/>
      <c r="AZ223" s="228"/>
      <c r="BA223" s="228"/>
      <c r="BB223" s="295"/>
    </row>
    <row r="224" spans="2:62" ht="28.15" customHeight="1" x14ac:dyDescent="0.2">
      <c r="B224" s="30"/>
      <c r="C224" s="244"/>
      <c r="D224" s="29"/>
      <c r="E224" s="28"/>
      <c r="F224" s="28"/>
      <c r="G224" s="27"/>
      <c r="H224" s="225">
        <v>194</v>
      </c>
      <c r="I224" s="248"/>
      <c r="J224" s="248"/>
      <c r="K224" s="248"/>
      <c r="L224" s="26" t="s">
        <v>114</v>
      </c>
      <c r="M224" s="25" t="s">
        <v>614</v>
      </c>
      <c r="N224" s="26" t="s">
        <v>112</v>
      </c>
      <c r="O224" s="25" t="s">
        <v>420</v>
      </c>
      <c r="P224" s="26" t="s">
        <v>111</v>
      </c>
      <c r="Q224" s="25" t="s">
        <v>215</v>
      </c>
      <c r="R224" s="26" t="s">
        <v>110</v>
      </c>
      <c r="S224" s="25" t="s">
        <v>113</v>
      </c>
      <c r="T224" s="26" t="s">
        <v>109</v>
      </c>
      <c r="U224" s="25" t="s">
        <v>113</v>
      </c>
      <c r="V224" s="26" t="s">
        <v>108</v>
      </c>
      <c r="W224" s="25"/>
      <c r="X224" s="26" t="s">
        <v>107</v>
      </c>
      <c r="Y224" s="25"/>
      <c r="Z224" s="26" t="s">
        <v>106</v>
      </c>
      <c r="AA224" s="25"/>
      <c r="AB224" s="24"/>
      <c r="AC224" s="25"/>
      <c r="AD224" s="24"/>
      <c r="AE224" s="23"/>
      <c r="AF224" s="251"/>
      <c r="AG224" s="251"/>
      <c r="AH224" s="22"/>
      <c r="AI224" s="11"/>
      <c r="AJ224" s="265"/>
      <c r="AK224" s="267"/>
      <c r="AL224" s="263"/>
      <c r="AM224" s="265"/>
      <c r="AN224" s="267"/>
      <c r="AO224" s="263"/>
      <c r="AP224" s="265"/>
      <c r="AQ224" s="267"/>
      <c r="AR224" s="263"/>
      <c r="AS224" s="265"/>
      <c r="AT224" s="267"/>
      <c r="AU224" s="263"/>
      <c r="AV224" s="265"/>
      <c r="AW224" s="275"/>
      <c r="AX224" s="270"/>
      <c r="AY224" s="292"/>
      <c r="AZ224" s="228"/>
      <c r="BA224" s="228"/>
      <c r="BB224" s="295"/>
    </row>
    <row r="225" spans="2:62" ht="28.15" customHeight="1" thickBot="1" x14ac:dyDescent="0.25">
      <c r="B225" s="30"/>
      <c r="C225" s="253"/>
      <c r="D225" s="51"/>
      <c r="E225" s="50"/>
      <c r="F225" s="50"/>
      <c r="G225" s="49"/>
      <c r="H225" s="226"/>
      <c r="I225" s="254"/>
      <c r="J225" s="254"/>
      <c r="K225" s="254"/>
      <c r="L225" s="48" t="s">
        <v>105</v>
      </c>
      <c r="M225" s="47" t="s">
        <v>377</v>
      </c>
      <c r="N225" s="48" t="s">
        <v>103</v>
      </c>
      <c r="O225" s="47" t="s">
        <v>430</v>
      </c>
      <c r="P225" s="48" t="s">
        <v>102</v>
      </c>
      <c r="Q225" s="47" t="s">
        <v>215</v>
      </c>
      <c r="R225" s="48" t="s">
        <v>101</v>
      </c>
      <c r="S225" s="47" t="s">
        <v>121</v>
      </c>
      <c r="T225" s="48">
        <v>20</v>
      </c>
      <c r="U225" s="47" t="s">
        <v>121</v>
      </c>
      <c r="V225" s="48" t="s">
        <v>100</v>
      </c>
      <c r="W225" s="47"/>
      <c r="X225" s="48" t="s">
        <v>99</v>
      </c>
      <c r="Y225" s="47"/>
      <c r="Z225" s="48" t="s">
        <v>98</v>
      </c>
      <c r="AA225" s="47"/>
      <c r="AB225" s="16"/>
      <c r="AC225" s="47"/>
      <c r="AD225" s="16"/>
      <c r="AE225" s="46"/>
      <c r="AF225" s="255"/>
      <c r="AG225" s="255"/>
      <c r="AH225" s="45"/>
      <c r="AI225" s="11"/>
      <c r="AJ225" s="266"/>
      <c r="AK225" s="268"/>
      <c r="AL225" s="264"/>
      <c r="AM225" s="266"/>
      <c r="AN225" s="268"/>
      <c r="AO225" s="264"/>
      <c r="AP225" s="266"/>
      <c r="AQ225" s="268"/>
      <c r="AR225" s="264"/>
      <c r="AS225" s="266"/>
      <c r="AT225" s="268"/>
      <c r="AU225" s="264"/>
      <c r="AV225" s="266"/>
      <c r="AW225" s="276"/>
      <c r="AX225" s="271"/>
      <c r="AY225" s="293"/>
      <c r="AZ225" s="229"/>
      <c r="BA225" s="229"/>
      <c r="BB225" s="296"/>
    </row>
    <row r="226" spans="2:62" ht="28.15" customHeight="1" x14ac:dyDescent="0.2">
      <c r="B226" s="30"/>
      <c r="C226" s="242">
        <v>2</v>
      </c>
      <c r="D226" s="44"/>
      <c r="E226" s="43"/>
      <c r="F226" s="43"/>
      <c r="G226" s="42"/>
      <c r="H226" s="223"/>
      <c r="I226" s="246">
        <v>83</v>
      </c>
      <c r="J226" s="246">
        <v>24</v>
      </c>
      <c r="K226" s="246">
        <v>7</v>
      </c>
      <c r="L226" s="41" t="s">
        <v>133</v>
      </c>
      <c r="M226" s="40" t="s">
        <v>382</v>
      </c>
      <c r="N226" s="41" t="s">
        <v>131</v>
      </c>
      <c r="O226" s="40" t="s">
        <v>491</v>
      </c>
      <c r="P226" s="41" t="s">
        <v>130</v>
      </c>
      <c r="Q226" s="40" t="s">
        <v>377</v>
      </c>
      <c r="R226" s="41" t="s">
        <v>129</v>
      </c>
      <c r="S226" s="40" t="s">
        <v>217</v>
      </c>
      <c r="T226" s="41" t="s">
        <v>128</v>
      </c>
      <c r="U226" s="40" t="s">
        <v>121</v>
      </c>
      <c r="V226" s="41" t="s">
        <v>127</v>
      </c>
      <c r="W226" s="40"/>
      <c r="X226" s="41" t="s">
        <v>126</v>
      </c>
      <c r="Y226" s="40"/>
      <c r="Z226" s="41" t="s">
        <v>125</v>
      </c>
      <c r="AA226" s="40"/>
      <c r="AB226" s="39">
        <v>15</v>
      </c>
      <c r="AC226" s="40" t="s">
        <v>104</v>
      </c>
      <c r="AD226" s="39" t="s">
        <v>175</v>
      </c>
      <c r="AE226" s="38"/>
      <c r="AF226" s="250"/>
      <c r="AG226" s="250" t="s">
        <v>622</v>
      </c>
      <c r="AH226" s="37"/>
      <c r="AI226" s="11"/>
      <c r="AJ226" s="233">
        <f>SUMPRODUCT(LEN($M226:$U229)-LEN(SUBSTITUTE($M226:$U229,"A", "")))</f>
        <v>36</v>
      </c>
      <c r="AK226" s="239">
        <f>SUMPRODUCT(LEN($AD226:$AD229)-LEN(SUBSTITUTE($AD226:$AD229,"A", "")))</f>
        <v>12</v>
      </c>
      <c r="AL226" s="230">
        <f>SUMPRODUCT(LEN($AC226:$AC229)-LEN(SUBSTITUTE($AC226:$AC229,"A", "")))</f>
        <v>1</v>
      </c>
      <c r="AM226" s="233">
        <f>SUMPRODUCT(LEN($M226:$U229)-LEN(SUBSTITUTE($M226:$U229,"S", "")))</f>
        <v>12</v>
      </c>
      <c r="AN226" s="239">
        <f>SUMPRODUCT(LEN($AD226:$AD229)-LEN(SUBSTITUTE($AD226:$AD229,"S", "")))</f>
        <v>13</v>
      </c>
      <c r="AO226" s="230">
        <f>SUMPRODUCT(LEN($AC226:$AC229)-LEN(SUBSTITUTE($AC226:$AC229,"S", "")))</f>
        <v>0</v>
      </c>
      <c r="AP226" s="233">
        <f>SUMPRODUCT(LEN($M226:$U229)-LEN(SUBSTITUTE($M226:$U229,"F", "")))</f>
        <v>0</v>
      </c>
      <c r="AQ226" s="239">
        <f>SUMPRODUCT(LEN($AD226:$AD229)-LEN(SUBSTITUTE($AD226:$AD229,"F", "")))</f>
        <v>1</v>
      </c>
      <c r="AR226" s="230">
        <f>SUMPRODUCT(LEN($AC226:$AC229)-LEN(SUBSTITUTE($AC226:$AC229,"F", "")))</f>
        <v>0</v>
      </c>
      <c r="AS226" s="233">
        <f>SUMPRODUCT(LEN($M226:$U229)-LEN(SUBSTITUTE($M226:$U229,"G", "")))</f>
        <v>10</v>
      </c>
      <c r="AT226" s="239">
        <f>SUMPRODUCT(LEN($AD226:$AD229)-LEN(SUBSTITUTE($AD226:$AD229,"G", "")))</f>
        <v>2</v>
      </c>
      <c r="AU226" s="230">
        <f>SUMPRODUCT(LEN($AC226:$AC229)-LEN(SUBSTITUTE($AC226:$AC229,"G", "")))</f>
        <v>0</v>
      </c>
      <c r="AV226" s="233">
        <f>SUMPRODUCT(LEN($L226:$U229)-LEN(SUBSTITUTE($L226:$U229,"M", "")))</f>
        <v>0</v>
      </c>
      <c r="AW226" s="236">
        <f>SUMPRODUCT(LEN($AD226:$AD229)-LEN(SUBSTITUTE($AD226:$AD229,"M", "")))</f>
        <v>0</v>
      </c>
      <c r="AX226" s="269">
        <f>SUMPRODUCT(LEN($AC226:$AC229)-LEN(SUBSTITUTE($AC226:$AC229,"M", "")))</f>
        <v>0</v>
      </c>
      <c r="AY226" s="291">
        <f>SUMPRODUCT(LEN($AE226:$AE229)-LEN(SUBSTITUTE($AE226:$AE229,"S", "")))</f>
        <v>0</v>
      </c>
      <c r="AZ226" s="227">
        <f>SUMPRODUCT(LEN($AE226:$AE229)-LEN(SUBSTITUTE($AE226:$AE229,"F", "")))</f>
        <v>0</v>
      </c>
      <c r="BA226" s="227">
        <f>SUMPRODUCT(LEN($AE226:$AE229)-LEN(SUBSTITUTE($AE226:$AE229,"G", "")))</f>
        <v>0</v>
      </c>
      <c r="BB226" s="294">
        <f>SUMPRODUCT(LEN($AE226:$AE229)-LEN(SUBSTITUTE($AE226:$AE229,"M", "")))</f>
        <v>0</v>
      </c>
    </row>
    <row r="227" spans="2:62" ht="28.15" customHeight="1" thickBot="1" x14ac:dyDescent="0.25">
      <c r="B227" s="30"/>
      <c r="C227" s="243"/>
      <c r="D227" s="36"/>
      <c r="E227" s="35"/>
      <c r="F227" s="35"/>
      <c r="G227" s="34"/>
      <c r="H227" s="224"/>
      <c r="I227" s="247"/>
      <c r="J227" s="247"/>
      <c r="K227" s="247"/>
      <c r="L227" s="33" t="s">
        <v>123</v>
      </c>
      <c r="M227" s="32" t="s">
        <v>382</v>
      </c>
      <c r="N227" s="33" t="s">
        <v>122</v>
      </c>
      <c r="O227" s="32" t="s">
        <v>377</v>
      </c>
      <c r="P227" s="33" t="s">
        <v>120</v>
      </c>
      <c r="Q227" s="32" t="s">
        <v>403</v>
      </c>
      <c r="R227" s="33" t="s">
        <v>119</v>
      </c>
      <c r="S227" s="32" t="s">
        <v>175</v>
      </c>
      <c r="T227" s="33" t="s">
        <v>118</v>
      </c>
      <c r="U227" s="32"/>
      <c r="V227" s="33" t="s">
        <v>117</v>
      </c>
      <c r="W227" s="32"/>
      <c r="X227" s="33" t="s">
        <v>116</v>
      </c>
      <c r="Y227" s="32"/>
      <c r="Z227" s="33" t="s">
        <v>115</v>
      </c>
      <c r="AA227" s="32"/>
      <c r="AB227" s="31"/>
      <c r="AC227" s="32"/>
      <c r="AD227" s="31" t="s">
        <v>824</v>
      </c>
      <c r="AE227" s="23"/>
      <c r="AF227" s="251"/>
      <c r="AG227" s="251"/>
      <c r="AH227" s="22"/>
      <c r="AI227" s="11"/>
      <c r="AJ227" s="265"/>
      <c r="AK227" s="267"/>
      <c r="AL227" s="263"/>
      <c r="AM227" s="265"/>
      <c r="AN227" s="267"/>
      <c r="AO227" s="263"/>
      <c r="AP227" s="265"/>
      <c r="AQ227" s="267"/>
      <c r="AR227" s="263"/>
      <c r="AS227" s="265"/>
      <c r="AT227" s="267"/>
      <c r="AU227" s="263"/>
      <c r="AV227" s="265"/>
      <c r="AW227" s="275"/>
      <c r="AX227" s="270"/>
      <c r="AY227" s="292"/>
      <c r="AZ227" s="228"/>
      <c r="BA227" s="228"/>
      <c r="BB227" s="295"/>
    </row>
    <row r="228" spans="2:62" ht="28.15" customHeight="1" x14ac:dyDescent="0.2">
      <c r="B228" s="30"/>
      <c r="C228" s="244"/>
      <c r="D228" s="29"/>
      <c r="E228" s="28"/>
      <c r="F228" s="28"/>
      <c r="G228" s="27"/>
      <c r="H228" s="225"/>
      <c r="I228" s="248"/>
      <c r="J228" s="248"/>
      <c r="K228" s="248"/>
      <c r="L228" s="26" t="s">
        <v>114</v>
      </c>
      <c r="M228" s="25" t="s">
        <v>410</v>
      </c>
      <c r="N228" s="26" t="s">
        <v>112</v>
      </c>
      <c r="O228" s="25" t="s">
        <v>527</v>
      </c>
      <c r="P228" s="26" t="s">
        <v>111</v>
      </c>
      <c r="Q228" s="25" t="s">
        <v>411</v>
      </c>
      <c r="R228" s="26" t="s">
        <v>110</v>
      </c>
      <c r="S228" s="25" t="s">
        <v>132</v>
      </c>
      <c r="T228" s="26" t="s">
        <v>109</v>
      </c>
      <c r="U228" s="25"/>
      <c r="V228" s="26" t="s">
        <v>108</v>
      </c>
      <c r="W228" s="25"/>
      <c r="X228" s="26" t="s">
        <v>107</v>
      </c>
      <c r="Y228" s="25"/>
      <c r="Z228" s="26" t="s">
        <v>106</v>
      </c>
      <c r="AA228" s="25"/>
      <c r="AB228" s="24"/>
      <c r="AC228" s="25"/>
      <c r="AD228" s="24" t="s">
        <v>823</v>
      </c>
      <c r="AE228" s="23"/>
      <c r="AF228" s="251"/>
      <c r="AG228" s="251"/>
      <c r="AH228" s="22"/>
      <c r="AI228" s="11"/>
      <c r="AJ228" s="265"/>
      <c r="AK228" s="267"/>
      <c r="AL228" s="263"/>
      <c r="AM228" s="265"/>
      <c r="AN228" s="267"/>
      <c r="AO228" s="263"/>
      <c r="AP228" s="265"/>
      <c r="AQ228" s="267"/>
      <c r="AR228" s="263"/>
      <c r="AS228" s="265"/>
      <c r="AT228" s="267"/>
      <c r="AU228" s="263"/>
      <c r="AV228" s="265"/>
      <c r="AW228" s="275"/>
      <c r="AX228" s="270"/>
      <c r="AY228" s="292"/>
      <c r="AZ228" s="228"/>
      <c r="BA228" s="228"/>
      <c r="BB228" s="295"/>
    </row>
    <row r="229" spans="2:62" ht="28.15" customHeight="1" thickBot="1" x14ac:dyDescent="0.25">
      <c r="B229" s="30"/>
      <c r="C229" s="253"/>
      <c r="D229" s="51"/>
      <c r="E229" s="50"/>
      <c r="F229" s="50"/>
      <c r="G229" s="49"/>
      <c r="H229" s="226"/>
      <c r="I229" s="254"/>
      <c r="J229" s="254"/>
      <c r="K229" s="254"/>
      <c r="L229" s="48" t="s">
        <v>105</v>
      </c>
      <c r="M229" s="47" t="s">
        <v>707</v>
      </c>
      <c r="N229" s="48" t="s">
        <v>103</v>
      </c>
      <c r="O229" s="47" t="s">
        <v>822</v>
      </c>
      <c r="P229" s="48" t="s">
        <v>102</v>
      </c>
      <c r="Q229" s="47" t="s">
        <v>215</v>
      </c>
      <c r="R229" s="48" t="s">
        <v>101</v>
      </c>
      <c r="S229" s="47" t="s">
        <v>121</v>
      </c>
      <c r="T229" s="48">
        <v>20</v>
      </c>
      <c r="U229" s="47"/>
      <c r="V229" s="48" t="s">
        <v>100</v>
      </c>
      <c r="W229" s="47"/>
      <c r="X229" s="48" t="s">
        <v>99</v>
      </c>
      <c r="Y229" s="47"/>
      <c r="Z229" s="48" t="s">
        <v>98</v>
      </c>
      <c r="AA229" s="47"/>
      <c r="AB229" s="16"/>
      <c r="AC229" s="47"/>
      <c r="AD229" s="16"/>
      <c r="AE229" s="46"/>
      <c r="AF229" s="255"/>
      <c r="AG229" s="255"/>
      <c r="AH229" s="45"/>
      <c r="AI229" s="11"/>
      <c r="AJ229" s="266"/>
      <c r="AK229" s="268"/>
      <c r="AL229" s="264"/>
      <c r="AM229" s="266"/>
      <c r="AN229" s="268"/>
      <c r="AO229" s="264"/>
      <c r="AP229" s="266"/>
      <c r="AQ229" s="268"/>
      <c r="AR229" s="264"/>
      <c r="AS229" s="266"/>
      <c r="AT229" s="268"/>
      <c r="AU229" s="264"/>
      <c r="AV229" s="266"/>
      <c r="AW229" s="276"/>
      <c r="AX229" s="271"/>
      <c r="AY229" s="293"/>
      <c r="AZ229" s="229"/>
      <c r="BA229" s="229"/>
      <c r="BB229" s="296"/>
    </row>
    <row r="230" spans="2:62" ht="28.15" customHeight="1" x14ac:dyDescent="0.2">
      <c r="B230" s="30"/>
      <c r="C230" s="242">
        <v>3</v>
      </c>
      <c r="D230" s="44" t="s">
        <v>821</v>
      </c>
      <c r="E230" s="43"/>
      <c r="F230" s="43"/>
      <c r="G230" s="42"/>
      <c r="H230" s="223"/>
      <c r="I230" s="246">
        <v>60</v>
      </c>
      <c r="J230" s="246">
        <v>21</v>
      </c>
      <c r="K230" s="246">
        <v>8</v>
      </c>
      <c r="L230" s="41" t="s">
        <v>133</v>
      </c>
      <c r="M230" s="40" t="s">
        <v>527</v>
      </c>
      <c r="N230" s="41" t="s">
        <v>131</v>
      </c>
      <c r="O230" s="40" t="s">
        <v>613</v>
      </c>
      <c r="P230" s="41" t="s">
        <v>130</v>
      </c>
      <c r="Q230" s="40" t="s">
        <v>215</v>
      </c>
      <c r="R230" s="41" t="s">
        <v>129</v>
      </c>
      <c r="S230" s="40" t="s">
        <v>121</v>
      </c>
      <c r="T230" s="41" t="s">
        <v>128</v>
      </c>
      <c r="U230" s="40" t="s">
        <v>121</v>
      </c>
      <c r="V230" s="41" t="s">
        <v>127</v>
      </c>
      <c r="W230" s="40"/>
      <c r="X230" s="41" t="s">
        <v>126</v>
      </c>
      <c r="Y230" s="40"/>
      <c r="Z230" s="41" t="s">
        <v>125</v>
      </c>
      <c r="AA230" s="40"/>
      <c r="AB230" s="39"/>
      <c r="AC230" s="40"/>
      <c r="AD230" s="39" t="s">
        <v>755</v>
      </c>
      <c r="AE230" s="38"/>
      <c r="AF230" s="250"/>
      <c r="AG230" s="250" t="s">
        <v>622</v>
      </c>
      <c r="AH230" s="37"/>
      <c r="AI230" s="11"/>
      <c r="AJ230" s="233">
        <f>SUMPRODUCT(LEN($M230:$U233)-LEN(SUBSTITUTE($M230:$U233,"A", "")))</f>
        <v>22</v>
      </c>
      <c r="AK230" s="239">
        <f>SUMPRODUCT(LEN($AD230:$AD233)-LEN(SUBSTITUTE($AD230:$AD233,"A", "")))</f>
        <v>10</v>
      </c>
      <c r="AL230" s="230">
        <f>SUMPRODUCT(LEN($AC230:$AC233)-LEN(SUBSTITUTE($AC230:$AC233,"A", "")))</f>
        <v>0</v>
      </c>
      <c r="AM230" s="233">
        <f>SUMPRODUCT(LEN($M230:$U233)-LEN(SUBSTITUTE($M230:$U233,"S", "")))</f>
        <v>8</v>
      </c>
      <c r="AN230" s="239">
        <f>SUMPRODUCT(LEN($AD230:$AD233)-LEN(SUBSTITUTE($AD230:$AD233,"S", "")))</f>
        <v>15</v>
      </c>
      <c r="AO230" s="230">
        <f>SUMPRODUCT(LEN($AC230:$AC233)-LEN(SUBSTITUTE($AC230:$AC233,"S", "")))</f>
        <v>0</v>
      </c>
      <c r="AP230" s="233">
        <f>SUMPRODUCT(LEN($M230:$U233)-LEN(SUBSTITUTE($M230:$U233,"F", "")))</f>
        <v>1</v>
      </c>
      <c r="AQ230" s="239">
        <f>SUMPRODUCT(LEN($AD230:$AD233)-LEN(SUBSTITUTE($AD230:$AD233,"F", "")))</f>
        <v>0</v>
      </c>
      <c r="AR230" s="230">
        <f>SUMPRODUCT(LEN($AC230:$AC233)-LEN(SUBSTITUTE($AC230:$AC233,"F", "")))</f>
        <v>0</v>
      </c>
      <c r="AS230" s="233">
        <f>SUMPRODUCT(LEN($M230:$U233)-LEN(SUBSTITUTE($M230:$U233,"G", "")))</f>
        <v>5</v>
      </c>
      <c r="AT230" s="239">
        <f>SUMPRODUCT(LEN($AD230:$AD233)-LEN(SUBSTITUTE($AD230:$AD233,"G", "")))</f>
        <v>2</v>
      </c>
      <c r="AU230" s="230">
        <f>SUMPRODUCT(LEN($AC230:$AC233)-LEN(SUBSTITUTE($AC230:$AC233,"G", "")))</f>
        <v>0</v>
      </c>
      <c r="AV230" s="233">
        <f>SUMPRODUCT(LEN($L230:$U233)-LEN(SUBSTITUTE($L230:$U233,"M", "")))</f>
        <v>0</v>
      </c>
      <c r="AW230" s="236">
        <f>SUMPRODUCT(LEN($AD230:$AD233)-LEN(SUBSTITUTE($AD230:$AD233,"M", "")))</f>
        <v>0</v>
      </c>
      <c r="AX230" s="269">
        <f>SUMPRODUCT(LEN($AC230:$AC233)-LEN(SUBSTITUTE($AC230:$AC233,"M", "")))</f>
        <v>0</v>
      </c>
      <c r="AY230" s="291">
        <f>SUMPRODUCT(LEN($AE230:$AE233)-LEN(SUBSTITUTE($AE230:$AE233,"S", "")))</f>
        <v>0</v>
      </c>
      <c r="AZ230" s="227">
        <f>SUMPRODUCT(LEN($AE230:$AE233)-LEN(SUBSTITUTE($AE230:$AE233,"F", "")))</f>
        <v>0</v>
      </c>
      <c r="BA230" s="227">
        <f>SUMPRODUCT(LEN($AE230:$AE233)-LEN(SUBSTITUTE($AE230:$AE233,"G", "")))</f>
        <v>0</v>
      </c>
      <c r="BB230" s="294">
        <f>SUMPRODUCT(LEN($AE230:$AE233)-LEN(SUBSTITUTE($AE230:$AE233,"M", "")))</f>
        <v>0</v>
      </c>
    </row>
    <row r="231" spans="2:62" ht="28.15" customHeight="1" thickBot="1" x14ac:dyDescent="0.25">
      <c r="B231" s="30"/>
      <c r="C231" s="243"/>
      <c r="D231" s="36"/>
      <c r="E231" s="35"/>
      <c r="F231" s="35"/>
      <c r="G231" s="34"/>
      <c r="H231" s="224"/>
      <c r="I231" s="247"/>
      <c r="J231" s="247"/>
      <c r="K231" s="247"/>
      <c r="L231" s="33" t="s">
        <v>123</v>
      </c>
      <c r="M231" s="32" t="s">
        <v>382</v>
      </c>
      <c r="N231" s="33" t="s">
        <v>122</v>
      </c>
      <c r="O231" s="32" t="s">
        <v>428</v>
      </c>
      <c r="P231" s="33" t="s">
        <v>120</v>
      </c>
      <c r="Q231" s="32" t="s">
        <v>132</v>
      </c>
      <c r="R231" s="33" t="s">
        <v>119</v>
      </c>
      <c r="S231" s="32"/>
      <c r="T231" s="33" t="s">
        <v>118</v>
      </c>
      <c r="U231" s="32"/>
      <c r="V231" s="33" t="s">
        <v>117</v>
      </c>
      <c r="W231" s="32"/>
      <c r="X231" s="33" t="s">
        <v>116</v>
      </c>
      <c r="Y231" s="32"/>
      <c r="Z231" s="33" t="s">
        <v>115</v>
      </c>
      <c r="AA231" s="32"/>
      <c r="AB231" s="31"/>
      <c r="AC231" s="32"/>
      <c r="AD231" s="31" t="s">
        <v>387</v>
      </c>
      <c r="AE231" s="23"/>
      <c r="AF231" s="251"/>
      <c r="AG231" s="251"/>
      <c r="AH231" s="22"/>
      <c r="AI231" s="11"/>
      <c r="AJ231" s="265"/>
      <c r="AK231" s="267"/>
      <c r="AL231" s="263"/>
      <c r="AM231" s="265"/>
      <c r="AN231" s="267"/>
      <c r="AO231" s="263"/>
      <c r="AP231" s="265"/>
      <c r="AQ231" s="267"/>
      <c r="AR231" s="263"/>
      <c r="AS231" s="265"/>
      <c r="AT231" s="267"/>
      <c r="AU231" s="263"/>
      <c r="AV231" s="265"/>
      <c r="AW231" s="275"/>
      <c r="AX231" s="270"/>
      <c r="AY231" s="292"/>
      <c r="AZ231" s="228"/>
      <c r="BA231" s="228"/>
      <c r="BB231" s="295"/>
    </row>
    <row r="232" spans="2:62" ht="28.15" customHeight="1" x14ac:dyDescent="0.2">
      <c r="B232" s="30"/>
      <c r="C232" s="244"/>
      <c r="D232" s="29"/>
      <c r="E232" s="28"/>
      <c r="F232" s="28"/>
      <c r="G232" s="27"/>
      <c r="H232" s="225"/>
      <c r="I232" s="248"/>
      <c r="J232" s="248"/>
      <c r="K232" s="248"/>
      <c r="L232" s="26" t="s">
        <v>114</v>
      </c>
      <c r="M232" s="25" t="s">
        <v>382</v>
      </c>
      <c r="N232" s="26" t="s">
        <v>112</v>
      </c>
      <c r="O232" s="25" t="s">
        <v>389</v>
      </c>
      <c r="P232" s="26" t="s">
        <v>111</v>
      </c>
      <c r="Q232" s="25" t="s">
        <v>175</v>
      </c>
      <c r="R232" s="26" t="s">
        <v>110</v>
      </c>
      <c r="S232" s="25"/>
      <c r="T232" s="26" t="s">
        <v>109</v>
      </c>
      <c r="U232" s="25"/>
      <c r="V232" s="26" t="s">
        <v>108</v>
      </c>
      <c r="W232" s="25"/>
      <c r="X232" s="26" t="s">
        <v>107</v>
      </c>
      <c r="Y232" s="25"/>
      <c r="Z232" s="26" t="s">
        <v>106</v>
      </c>
      <c r="AA232" s="25"/>
      <c r="AB232" s="24"/>
      <c r="AC232" s="25"/>
      <c r="AD232" s="24" t="s">
        <v>820</v>
      </c>
      <c r="AE232" s="23"/>
      <c r="AF232" s="251"/>
      <c r="AG232" s="251"/>
      <c r="AH232" s="22"/>
      <c r="AI232" s="11"/>
      <c r="AJ232" s="265"/>
      <c r="AK232" s="267"/>
      <c r="AL232" s="263"/>
      <c r="AM232" s="265"/>
      <c r="AN232" s="267"/>
      <c r="AO232" s="263"/>
      <c r="AP232" s="265"/>
      <c r="AQ232" s="267"/>
      <c r="AR232" s="263"/>
      <c r="AS232" s="265"/>
      <c r="AT232" s="267"/>
      <c r="AU232" s="263"/>
      <c r="AV232" s="265"/>
      <c r="AW232" s="275"/>
      <c r="AX232" s="270"/>
      <c r="AY232" s="292"/>
      <c r="AZ232" s="228"/>
      <c r="BA232" s="228"/>
      <c r="BB232" s="295"/>
    </row>
    <row r="233" spans="2:62" ht="28.15" customHeight="1" thickBot="1" x14ac:dyDescent="0.25">
      <c r="B233" s="21"/>
      <c r="C233" s="245"/>
      <c r="D233" s="20"/>
      <c r="E233" s="19"/>
      <c r="F233" s="19"/>
      <c r="G233" s="18"/>
      <c r="H233" s="226"/>
      <c r="I233" s="249"/>
      <c r="J233" s="249"/>
      <c r="K233" s="249"/>
      <c r="L233" s="17" t="s">
        <v>105</v>
      </c>
      <c r="M233" s="15" t="s">
        <v>132</v>
      </c>
      <c r="N233" s="17" t="s">
        <v>103</v>
      </c>
      <c r="O233" s="15" t="s">
        <v>375</v>
      </c>
      <c r="P233" s="17" t="s">
        <v>102</v>
      </c>
      <c r="Q233" s="15" t="s">
        <v>121</v>
      </c>
      <c r="R233" s="17" t="s">
        <v>101</v>
      </c>
      <c r="S233" s="15"/>
      <c r="T233" s="17">
        <v>20</v>
      </c>
      <c r="U233" s="15"/>
      <c r="V233" s="17" t="s">
        <v>100</v>
      </c>
      <c r="W233" s="15"/>
      <c r="X233" s="17" t="s">
        <v>99</v>
      </c>
      <c r="Y233" s="15"/>
      <c r="Z233" s="17" t="s">
        <v>98</v>
      </c>
      <c r="AA233" s="15"/>
      <c r="AB233" s="16"/>
      <c r="AC233" s="15"/>
      <c r="AD233" s="14" t="s">
        <v>819</v>
      </c>
      <c r="AE233" s="13"/>
      <c r="AF233" s="252"/>
      <c r="AG233" s="252"/>
      <c r="AH233" s="12"/>
      <c r="AI233" s="11"/>
      <c r="AJ233" s="266"/>
      <c r="AK233" s="268"/>
      <c r="AL233" s="264"/>
      <c r="AM233" s="266"/>
      <c r="AN233" s="268"/>
      <c r="AO233" s="264"/>
      <c r="AP233" s="266"/>
      <c r="AQ233" s="268"/>
      <c r="AR233" s="264"/>
      <c r="AS233" s="266"/>
      <c r="AT233" s="268"/>
      <c r="AU233" s="264"/>
      <c r="AV233" s="266"/>
      <c r="AW233" s="276"/>
      <c r="AX233" s="271"/>
      <c r="AY233" s="293"/>
      <c r="AZ233" s="229"/>
      <c r="BA233" s="229"/>
      <c r="BB233" s="296"/>
    </row>
    <row r="234" spans="2:62" ht="85.9" customHeight="1" thickTop="1" thickBot="1" x14ac:dyDescent="0.35">
      <c r="B234" s="105" t="s">
        <v>174</v>
      </c>
      <c r="C234" s="95" t="s">
        <v>173</v>
      </c>
      <c r="D234" s="100" t="s">
        <v>172</v>
      </c>
      <c r="E234" s="104" t="s">
        <v>171</v>
      </c>
      <c r="F234" s="103"/>
      <c r="G234" s="102"/>
      <c r="H234" s="101" t="s">
        <v>170</v>
      </c>
      <c r="I234" s="100" t="s">
        <v>96</v>
      </c>
      <c r="J234" s="100" t="s">
        <v>169</v>
      </c>
      <c r="K234" s="100" t="s">
        <v>97</v>
      </c>
      <c r="L234" s="256" t="s">
        <v>168</v>
      </c>
      <c r="M234" s="262"/>
      <c r="N234" s="256" t="s">
        <v>167</v>
      </c>
      <c r="O234" s="262"/>
      <c r="P234" s="256" t="s">
        <v>167</v>
      </c>
      <c r="Q234" s="257"/>
      <c r="R234" s="256" t="s">
        <v>167</v>
      </c>
      <c r="S234" s="257"/>
      <c r="T234" s="256" t="s">
        <v>167</v>
      </c>
      <c r="U234" s="257"/>
      <c r="V234" s="256" t="s">
        <v>167</v>
      </c>
      <c r="W234" s="257"/>
      <c r="X234" s="256" t="s">
        <v>167</v>
      </c>
      <c r="Y234" s="257"/>
      <c r="Z234" s="256" t="s">
        <v>167</v>
      </c>
      <c r="AA234" s="257"/>
      <c r="AB234" s="261" t="s">
        <v>166</v>
      </c>
      <c r="AC234" s="257"/>
      <c r="AD234" s="101" t="s">
        <v>165</v>
      </c>
      <c r="AE234" s="101" t="s">
        <v>164</v>
      </c>
      <c r="AF234" s="100" t="s">
        <v>163</v>
      </c>
      <c r="AG234" s="100" t="s">
        <v>162</v>
      </c>
      <c r="AH234" s="99" t="s">
        <v>161</v>
      </c>
      <c r="AI234" s="98"/>
      <c r="AJ234" s="96" t="s">
        <v>160</v>
      </c>
      <c r="AK234" s="95" t="s">
        <v>159</v>
      </c>
      <c r="AL234" s="94" t="s">
        <v>158</v>
      </c>
      <c r="AM234" s="96" t="s">
        <v>157</v>
      </c>
      <c r="AN234" s="95" t="s">
        <v>156</v>
      </c>
      <c r="AO234" s="94" t="s">
        <v>155</v>
      </c>
      <c r="AP234" s="96" t="s">
        <v>154</v>
      </c>
      <c r="AQ234" s="95" t="s">
        <v>153</v>
      </c>
      <c r="AR234" s="97" t="s">
        <v>152</v>
      </c>
      <c r="AS234" s="96" t="s">
        <v>151</v>
      </c>
      <c r="AT234" s="95" t="s">
        <v>150</v>
      </c>
      <c r="AU234" s="94" t="s">
        <v>149</v>
      </c>
      <c r="AV234" s="96" t="s">
        <v>148</v>
      </c>
      <c r="AW234" s="95" t="s">
        <v>147</v>
      </c>
      <c r="AX234" s="94" t="s">
        <v>146</v>
      </c>
      <c r="AY234" s="93" t="s">
        <v>145</v>
      </c>
      <c r="AZ234" s="92" t="s">
        <v>144</v>
      </c>
      <c r="BA234" s="92" t="s">
        <v>143</v>
      </c>
      <c r="BB234" s="91" t="s">
        <v>142</v>
      </c>
    </row>
    <row r="235" spans="2:62" ht="48" thickBot="1" x14ac:dyDescent="0.3">
      <c r="B235" s="90" t="s">
        <v>238</v>
      </c>
      <c r="C235" s="89"/>
      <c r="D235" s="88">
        <v>195</v>
      </c>
      <c r="E235" s="258"/>
      <c r="F235" s="259"/>
      <c r="G235" s="260"/>
      <c r="H235" s="87" t="s">
        <v>140</v>
      </c>
      <c r="I235" s="86"/>
      <c r="J235" s="86"/>
      <c r="K235" s="85"/>
      <c r="L235" s="84"/>
      <c r="M235" s="81"/>
      <c r="N235" s="84"/>
      <c r="O235" s="81"/>
      <c r="P235" s="84"/>
      <c r="Q235" s="81"/>
      <c r="R235" s="84"/>
      <c r="S235" s="81"/>
      <c r="T235" s="84"/>
      <c r="U235" s="81"/>
      <c r="V235" s="84"/>
      <c r="W235" s="81"/>
      <c r="X235" s="84"/>
      <c r="Y235" s="81"/>
      <c r="Z235" s="84"/>
      <c r="AA235" s="83"/>
      <c r="AB235" s="82" t="s">
        <v>139</v>
      </c>
      <c r="AC235" s="81"/>
      <c r="AD235" s="81"/>
      <c r="AE235" s="81"/>
      <c r="AF235" s="80"/>
      <c r="AG235" s="80"/>
      <c r="AH235" s="60"/>
      <c r="AI235" s="79" t="s">
        <v>138</v>
      </c>
      <c r="AJ235" s="78">
        <f t="shared" ref="AJ235:BB235" si="30">SUM(AJ237:AJ248)</f>
        <v>68</v>
      </c>
      <c r="AK235" s="77">
        <f t="shared" si="30"/>
        <v>11</v>
      </c>
      <c r="AL235" s="76">
        <f t="shared" si="30"/>
        <v>0</v>
      </c>
      <c r="AM235" s="78">
        <f t="shared" si="30"/>
        <v>36</v>
      </c>
      <c r="AN235" s="77">
        <f t="shared" si="30"/>
        <v>13</v>
      </c>
      <c r="AO235" s="76">
        <f t="shared" si="30"/>
        <v>0</v>
      </c>
      <c r="AP235" s="78">
        <f t="shared" si="30"/>
        <v>2</v>
      </c>
      <c r="AQ235" s="77">
        <f t="shared" si="30"/>
        <v>1</v>
      </c>
      <c r="AR235" s="76">
        <f t="shared" si="30"/>
        <v>0</v>
      </c>
      <c r="AS235" s="78">
        <f t="shared" si="30"/>
        <v>9</v>
      </c>
      <c r="AT235" s="77">
        <f t="shared" si="30"/>
        <v>0</v>
      </c>
      <c r="AU235" s="76">
        <f t="shared" si="30"/>
        <v>0</v>
      </c>
      <c r="AV235" s="78">
        <f t="shared" si="30"/>
        <v>0</v>
      </c>
      <c r="AW235" s="77">
        <f t="shared" si="30"/>
        <v>0</v>
      </c>
      <c r="AX235" s="76">
        <f t="shared" si="30"/>
        <v>0</v>
      </c>
      <c r="AY235" s="75">
        <f t="shared" si="30"/>
        <v>0</v>
      </c>
      <c r="AZ235" s="74">
        <f t="shared" si="30"/>
        <v>0</v>
      </c>
      <c r="BA235" s="74">
        <f t="shared" si="30"/>
        <v>1</v>
      </c>
      <c r="BB235" s="73">
        <f t="shared" si="30"/>
        <v>0</v>
      </c>
      <c r="BC235" s="72" t="s">
        <v>137</v>
      </c>
      <c r="BF235" s="5">
        <f>SUM(AJ235:AL235)/$BG$5</f>
        <v>26.333333333333332</v>
      </c>
      <c r="BG235" s="5">
        <f>SUM(AM235:AO235,AY235)/$BG$5</f>
        <v>16.333333333333332</v>
      </c>
      <c r="BH235" s="5">
        <f>SUM(AP235:AR235,AZ235)/$BG$5</f>
        <v>1</v>
      </c>
      <c r="BI235" s="5">
        <f>SUM(AS235:AU235,BA235)/$BG$5</f>
        <v>3.3333333333333335</v>
      </c>
      <c r="BJ235" s="5">
        <f>SUM(AV235:AX235,BB235)/$BG$5</f>
        <v>0</v>
      </c>
    </row>
    <row r="236" spans="2:62" ht="37.5" thickBot="1" x14ac:dyDescent="0.3">
      <c r="B236" s="71"/>
      <c r="C236" s="70"/>
      <c r="D236" s="69"/>
      <c r="E236" s="68"/>
      <c r="F236" s="68"/>
      <c r="G236" s="67"/>
      <c r="H236" s="66"/>
      <c r="I236" s="64"/>
      <c r="J236" s="64"/>
      <c r="K236" s="65"/>
      <c r="L236" s="64"/>
      <c r="M236" s="62"/>
      <c r="N236" s="64"/>
      <c r="O236" s="62"/>
      <c r="P236" s="64"/>
      <c r="Q236" s="62"/>
      <c r="R236" s="64"/>
      <c r="S236" s="62"/>
      <c r="T236" s="64"/>
      <c r="U236" s="62"/>
      <c r="V236" s="64"/>
      <c r="W236" s="62"/>
      <c r="X236" s="64"/>
      <c r="Y236" s="62"/>
      <c r="Z236" s="64"/>
      <c r="AA236" s="62"/>
      <c r="AB236" s="63"/>
      <c r="AC236" s="62"/>
      <c r="AD236" s="62"/>
      <c r="AE236" s="62"/>
      <c r="AF236" s="61"/>
      <c r="AG236" s="61"/>
      <c r="AH236" s="60"/>
      <c r="AI236" s="59" t="s">
        <v>136</v>
      </c>
      <c r="AJ236" s="58">
        <f t="shared" ref="AJ236:BB236" si="31">AJ235/3</f>
        <v>22.666666666666668</v>
      </c>
      <c r="AK236" s="57">
        <f t="shared" si="31"/>
        <v>3.6666666666666665</v>
      </c>
      <c r="AL236" s="56">
        <f t="shared" si="31"/>
        <v>0</v>
      </c>
      <c r="AM236" s="58">
        <f t="shared" si="31"/>
        <v>12</v>
      </c>
      <c r="AN236" s="57">
        <f t="shared" si="31"/>
        <v>4.333333333333333</v>
      </c>
      <c r="AO236" s="56">
        <f t="shared" si="31"/>
        <v>0</v>
      </c>
      <c r="AP236" s="58">
        <f t="shared" si="31"/>
        <v>0.66666666666666663</v>
      </c>
      <c r="AQ236" s="57">
        <f t="shared" si="31"/>
        <v>0.33333333333333331</v>
      </c>
      <c r="AR236" s="56">
        <f t="shared" si="31"/>
        <v>0</v>
      </c>
      <c r="AS236" s="58">
        <f t="shared" si="31"/>
        <v>3</v>
      </c>
      <c r="AT236" s="57">
        <f t="shared" si="31"/>
        <v>0</v>
      </c>
      <c r="AU236" s="56">
        <f t="shared" si="31"/>
        <v>0</v>
      </c>
      <c r="AV236" s="58">
        <f t="shared" si="31"/>
        <v>0</v>
      </c>
      <c r="AW236" s="57">
        <f t="shared" si="31"/>
        <v>0</v>
      </c>
      <c r="AX236" s="56">
        <f t="shared" si="31"/>
        <v>0</v>
      </c>
      <c r="AY236" s="55">
        <f t="shared" si="31"/>
        <v>0</v>
      </c>
      <c r="AZ236" s="54">
        <f t="shared" si="31"/>
        <v>0</v>
      </c>
      <c r="BA236" s="54">
        <f t="shared" si="31"/>
        <v>0.33333333333333331</v>
      </c>
      <c r="BB236" s="53">
        <f t="shared" si="31"/>
        <v>0</v>
      </c>
      <c r="BC236" s="52" t="s">
        <v>135</v>
      </c>
    </row>
    <row r="237" spans="2:62" ht="28.15" customHeight="1" x14ac:dyDescent="0.2">
      <c r="B237" s="30"/>
      <c r="C237" s="242">
        <v>1</v>
      </c>
      <c r="D237" s="44"/>
      <c r="E237" s="43"/>
      <c r="F237" s="43"/>
      <c r="G237" s="42"/>
      <c r="H237" s="223" t="s">
        <v>183</v>
      </c>
      <c r="I237" s="246">
        <v>69</v>
      </c>
      <c r="J237" s="246">
        <v>23</v>
      </c>
      <c r="K237" s="246">
        <v>6</v>
      </c>
      <c r="L237" s="41" t="s">
        <v>133</v>
      </c>
      <c r="M237" s="40" t="s">
        <v>132</v>
      </c>
      <c r="N237" s="41" t="s">
        <v>131</v>
      </c>
      <c r="O237" s="40" t="s">
        <v>405</v>
      </c>
      <c r="P237" s="41" t="s">
        <v>130</v>
      </c>
      <c r="Q237" s="40" t="s">
        <v>405</v>
      </c>
      <c r="R237" s="41" t="s">
        <v>129</v>
      </c>
      <c r="S237" s="40" t="s">
        <v>132</v>
      </c>
      <c r="T237" s="41" t="s">
        <v>128</v>
      </c>
      <c r="U237" s="40" t="s">
        <v>121</v>
      </c>
      <c r="V237" s="41" t="s">
        <v>127</v>
      </c>
      <c r="W237" s="40"/>
      <c r="X237" s="41" t="s">
        <v>126</v>
      </c>
      <c r="Y237" s="40"/>
      <c r="Z237" s="41" t="s">
        <v>125</v>
      </c>
      <c r="AA237" s="40"/>
      <c r="AB237" s="39"/>
      <c r="AC237" s="40"/>
      <c r="AD237" s="39" t="s">
        <v>818</v>
      </c>
      <c r="AE237" s="38" t="s">
        <v>414</v>
      </c>
      <c r="AF237" s="250"/>
      <c r="AG237" s="250" t="s">
        <v>609</v>
      </c>
      <c r="AH237" s="37"/>
      <c r="AI237" s="11"/>
      <c r="AJ237" s="233">
        <f>SUMPRODUCT(LEN($M237:$U240)-LEN(SUBSTITUTE($M237:$U240,"A", "")))</f>
        <v>25</v>
      </c>
      <c r="AK237" s="239">
        <f>SUMPRODUCT(LEN($AD237:$AD240)-LEN(SUBSTITUTE($AD237:$AD240,"A", "")))</f>
        <v>10</v>
      </c>
      <c r="AL237" s="230">
        <f>SUMPRODUCT(LEN($AC237:$AC240)-LEN(SUBSTITUTE($AC237:$AC240,"A", "")))</f>
        <v>0</v>
      </c>
      <c r="AM237" s="233">
        <f>SUMPRODUCT(LEN($M237:$U240)-LEN(SUBSTITUTE($M237:$U240,"S", "")))</f>
        <v>15</v>
      </c>
      <c r="AN237" s="239">
        <f>SUMPRODUCT(LEN($AD237:$AD240)-LEN(SUBSTITUTE($AD237:$AD240,"S", "")))</f>
        <v>7</v>
      </c>
      <c r="AO237" s="230">
        <f>SUMPRODUCT(LEN($AC237:$AC240)-LEN(SUBSTITUTE($AC237:$AC240,"S", "")))</f>
        <v>0</v>
      </c>
      <c r="AP237" s="233">
        <f>SUMPRODUCT(LEN($M237:$U240)-LEN(SUBSTITUTE($M237:$U240,"F", "")))</f>
        <v>0</v>
      </c>
      <c r="AQ237" s="239">
        <f>SUMPRODUCT(LEN($AD237:$AD240)-LEN(SUBSTITUTE($AD237:$AD240,"F", "")))</f>
        <v>1</v>
      </c>
      <c r="AR237" s="230">
        <f>SUMPRODUCT(LEN($AC237:$AC240)-LEN(SUBSTITUTE($AC237:$AC240,"F", "")))</f>
        <v>0</v>
      </c>
      <c r="AS237" s="233">
        <f>SUMPRODUCT(LEN($M237:$U240)-LEN(SUBSTITUTE($M237:$U240,"G", "")))</f>
        <v>3</v>
      </c>
      <c r="AT237" s="239">
        <f>SUMPRODUCT(LEN($AD237:$AD240)-LEN(SUBSTITUTE($AD237:$AD240,"G", "")))</f>
        <v>0</v>
      </c>
      <c r="AU237" s="230">
        <f>SUMPRODUCT(LEN($AC237:$AC240)-LEN(SUBSTITUTE($AC237:$AC240,"G", "")))</f>
        <v>0</v>
      </c>
      <c r="AV237" s="233">
        <f>SUMPRODUCT(LEN($L237:$U240)-LEN(SUBSTITUTE($L237:$U240,"M", "")))</f>
        <v>0</v>
      </c>
      <c r="AW237" s="236">
        <f>SUMPRODUCT(LEN($AD237:$AD240)-LEN(SUBSTITUTE($AD237:$AD240,"M", "")))</f>
        <v>0</v>
      </c>
      <c r="AX237" s="269">
        <f>SUMPRODUCT(LEN($AC237:$AC240)-LEN(SUBSTITUTE($AC237:$AC240,"M", "")))</f>
        <v>0</v>
      </c>
      <c r="AY237" s="291">
        <f>SUMPRODUCT(LEN($AE237:$AE240)-LEN(SUBSTITUTE($AE237:$AE240,"S", "")))</f>
        <v>0</v>
      </c>
      <c r="AZ237" s="227">
        <f>SUMPRODUCT(LEN($AE237:$AE240)-LEN(SUBSTITUTE($AE237:$AE240,"F", "")))</f>
        <v>0</v>
      </c>
      <c r="BA237" s="227">
        <f>SUMPRODUCT(LEN($AE237:$AE240)-LEN(SUBSTITUTE($AE237:$AE240,"G", "")))</f>
        <v>1</v>
      </c>
      <c r="BB237" s="294">
        <f>SUMPRODUCT(LEN($AE237:$AE240)-LEN(SUBSTITUTE($AE237:$AE240,"M", "")))</f>
        <v>0</v>
      </c>
    </row>
    <row r="238" spans="2:62" ht="28.15" customHeight="1" thickBot="1" x14ac:dyDescent="0.25">
      <c r="B238" s="30"/>
      <c r="C238" s="243"/>
      <c r="D238" s="36"/>
      <c r="E238" s="35"/>
      <c r="F238" s="35"/>
      <c r="G238" s="34"/>
      <c r="H238" s="224"/>
      <c r="I238" s="247"/>
      <c r="J238" s="247"/>
      <c r="K238" s="247"/>
      <c r="L238" s="33" t="s">
        <v>123</v>
      </c>
      <c r="M238" s="32" t="s">
        <v>132</v>
      </c>
      <c r="N238" s="33" t="s">
        <v>122</v>
      </c>
      <c r="O238" s="32" t="s">
        <v>104</v>
      </c>
      <c r="P238" s="33" t="s">
        <v>120</v>
      </c>
      <c r="Q238" s="32" t="s">
        <v>175</v>
      </c>
      <c r="R238" s="33" t="s">
        <v>119</v>
      </c>
      <c r="S238" s="32" t="s">
        <v>175</v>
      </c>
      <c r="T238" s="33" t="s">
        <v>118</v>
      </c>
      <c r="U238" s="32"/>
      <c r="V238" s="33" t="s">
        <v>117</v>
      </c>
      <c r="W238" s="32"/>
      <c r="X238" s="33" t="s">
        <v>116</v>
      </c>
      <c r="Y238" s="32"/>
      <c r="Z238" s="33" t="s">
        <v>115</v>
      </c>
      <c r="AA238" s="32"/>
      <c r="AB238" s="31"/>
      <c r="AC238" s="32"/>
      <c r="AD238" s="31" t="s">
        <v>817</v>
      </c>
      <c r="AE238" s="23"/>
      <c r="AF238" s="251"/>
      <c r="AG238" s="251"/>
      <c r="AH238" s="22"/>
      <c r="AI238" s="11"/>
      <c r="AJ238" s="265"/>
      <c r="AK238" s="267"/>
      <c r="AL238" s="263"/>
      <c r="AM238" s="265"/>
      <c r="AN238" s="267"/>
      <c r="AO238" s="263"/>
      <c r="AP238" s="265"/>
      <c r="AQ238" s="267"/>
      <c r="AR238" s="263"/>
      <c r="AS238" s="265"/>
      <c r="AT238" s="267"/>
      <c r="AU238" s="263"/>
      <c r="AV238" s="265"/>
      <c r="AW238" s="275"/>
      <c r="AX238" s="270"/>
      <c r="AY238" s="292"/>
      <c r="AZ238" s="228"/>
      <c r="BA238" s="228"/>
      <c r="BB238" s="295"/>
    </row>
    <row r="239" spans="2:62" ht="28.15" customHeight="1" x14ac:dyDescent="0.2">
      <c r="B239" s="30"/>
      <c r="C239" s="244"/>
      <c r="D239" s="29"/>
      <c r="E239" s="28"/>
      <c r="F239" s="28"/>
      <c r="G239" s="27"/>
      <c r="H239" s="225">
        <v>195</v>
      </c>
      <c r="I239" s="248"/>
      <c r="J239" s="248"/>
      <c r="K239" s="248"/>
      <c r="L239" s="26" t="s">
        <v>114</v>
      </c>
      <c r="M239" s="25" t="s">
        <v>104</v>
      </c>
      <c r="N239" s="26" t="s">
        <v>112</v>
      </c>
      <c r="O239" s="25" t="s">
        <v>405</v>
      </c>
      <c r="P239" s="26" t="s">
        <v>111</v>
      </c>
      <c r="Q239" s="25" t="s">
        <v>188</v>
      </c>
      <c r="R239" s="26" t="s">
        <v>110</v>
      </c>
      <c r="S239" s="25" t="s">
        <v>113</v>
      </c>
      <c r="T239" s="26" t="s">
        <v>109</v>
      </c>
      <c r="U239" s="25"/>
      <c r="V239" s="26" t="s">
        <v>108</v>
      </c>
      <c r="W239" s="25"/>
      <c r="X239" s="26" t="s">
        <v>107</v>
      </c>
      <c r="Y239" s="25"/>
      <c r="Z239" s="26" t="s">
        <v>106</v>
      </c>
      <c r="AA239" s="25"/>
      <c r="AB239" s="24"/>
      <c r="AC239" s="25"/>
      <c r="AD239" s="24"/>
      <c r="AE239" s="23"/>
      <c r="AF239" s="251"/>
      <c r="AG239" s="251"/>
      <c r="AH239" s="22"/>
      <c r="AI239" s="11"/>
      <c r="AJ239" s="265"/>
      <c r="AK239" s="267"/>
      <c r="AL239" s="263"/>
      <c r="AM239" s="265"/>
      <c r="AN239" s="267"/>
      <c r="AO239" s="263"/>
      <c r="AP239" s="265"/>
      <c r="AQ239" s="267"/>
      <c r="AR239" s="263"/>
      <c r="AS239" s="265"/>
      <c r="AT239" s="267"/>
      <c r="AU239" s="263"/>
      <c r="AV239" s="265"/>
      <c r="AW239" s="275"/>
      <c r="AX239" s="270"/>
      <c r="AY239" s="292"/>
      <c r="AZ239" s="228"/>
      <c r="BA239" s="228"/>
      <c r="BB239" s="295"/>
    </row>
    <row r="240" spans="2:62" ht="28.15" customHeight="1" thickBot="1" x14ac:dyDescent="0.25">
      <c r="B240" s="30"/>
      <c r="C240" s="253"/>
      <c r="D240" s="51"/>
      <c r="E240" s="50"/>
      <c r="F240" s="50"/>
      <c r="G240" s="49"/>
      <c r="H240" s="226"/>
      <c r="I240" s="254"/>
      <c r="J240" s="254"/>
      <c r="K240" s="254"/>
      <c r="L240" s="48" t="s">
        <v>105</v>
      </c>
      <c r="M240" s="47" t="s">
        <v>816</v>
      </c>
      <c r="N240" s="48" t="s">
        <v>103</v>
      </c>
      <c r="O240" s="47" t="s">
        <v>377</v>
      </c>
      <c r="P240" s="48" t="s">
        <v>102</v>
      </c>
      <c r="Q240" s="47" t="s">
        <v>195</v>
      </c>
      <c r="R240" s="48" t="s">
        <v>101</v>
      </c>
      <c r="S240" s="47" t="s">
        <v>121</v>
      </c>
      <c r="T240" s="48">
        <v>20</v>
      </c>
      <c r="U240" s="47"/>
      <c r="V240" s="48" t="s">
        <v>100</v>
      </c>
      <c r="W240" s="47"/>
      <c r="X240" s="48" t="s">
        <v>99</v>
      </c>
      <c r="Y240" s="47"/>
      <c r="Z240" s="48" t="s">
        <v>98</v>
      </c>
      <c r="AA240" s="47"/>
      <c r="AB240" s="16"/>
      <c r="AC240" s="47"/>
      <c r="AD240" s="16"/>
      <c r="AE240" s="46"/>
      <c r="AF240" s="255"/>
      <c r="AG240" s="255"/>
      <c r="AH240" s="45"/>
      <c r="AI240" s="11"/>
      <c r="AJ240" s="266"/>
      <c r="AK240" s="268"/>
      <c r="AL240" s="264"/>
      <c r="AM240" s="266"/>
      <c r="AN240" s="268"/>
      <c r="AO240" s="264"/>
      <c r="AP240" s="266"/>
      <c r="AQ240" s="268"/>
      <c r="AR240" s="264"/>
      <c r="AS240" s="266"/>
      <c r="AT240" s="268"/>
      <c r="AU240" s="264"/>
      <c r="AV240" s="266"/>
      <c r="AW240" s="276"/>
      <c r="AX240" s="271"/>
      <c r="AY240" s="293"/>
      <c r="AZ240" s="229"/>
      <c r="BA240" s="229"/>
      <c r="BB240" s="296"/>
    </row>
    <row r="241" spans="2:62" ht="28.15" customHeight="1" x14ac:dyDescent="0.2">
      <c r="B241" s="30"/>
      <c r="C241" s="242">
        <v>2</v>
      </c>
      <c r="D241" s="44"/>
      <c r="E241" s="43"/>
      <c r="F241" s="43"/>
      <c r="G241" s="42"/>
      <c r="H241" s="223"/>
      <c r="I241" s="246">
        <v>63</v>
      </c>
      <c r="J241" s="246">
        <v>22</v>
      </c>
      <c r="K241" s="246">
        <v>7</v>
      </c>
      <c r="L241" s="41" t="s">
        <v>133</v>
      </c>
      <c r="M241" s="40" t="s">
        <v>104</v>
      </c>
      <c r="N241" s="41" t="s">
        <v>131</v>
      </c>
      <c r="O241" s="40" t="s">
        <v>507</v>
      </c>
      <c r="P241" s="41" t="s">
        <v>130</v>
      </c>
      <c r="Q241" s="40" t="s">
        <v>215</v>
      </c>
      <c r="R241" s="41" t="s">
        <v>129</v>
      </c>
      <c r="S241" s="40" t="s">
        <v>104</v>
      </c>
      <c r="T241" s="41" t="s">
        <v>128</v>
      </c>
      <c r="U241" s="40"/>
      <c r="V241" s="41" t="s">
        <v>127</v>
      </c>
      <c r="W241" s="40"/>
      <c r="X241" s="41" t="s">
        <v>126</v>
      </c>
      <c r="Y241" s="40"/>
      <c r="Z241" s="41" t="s">
        <v>125</v>
      </c>
      <c r="AA241" s="40"/>
      <c r="AB241" s="39"/>
      <c r="AC241" s="40"/>
      <c r="AD241" s="39" t="s">
        <v>195</v>
      </c>
      <c r="AE241" s="38"/>
      <c r="AF241" s="250"/>
      <c r="AG241" s="250" t="s">
        <v>609</v>
      </c>
      <c r="AH241" s="37"/>
      <c r="AI241" s="11"/>
      <c r="AJ241" s="233">
        <f>SUMPRODUCT(LEN($M241:$U244)-LEN(SUBSTITUTE($M241:$U244,"A", "")))</f>
        <v>21</v>
      </c>
      <c r="AK241" s="239">
        <f>SUMPRODUCT(LEN($AD241:$AD244)-LEN(SUBSTITUTE($AD241:$AD244,"A", "")))</f>
        <v>0</v>
      </c>
      <c r="AL241" s="230">
        <f>SUMPRODUCT(LEN($AC241:$AC244)-LEN(SUBSTITUTE($AC241:$AC244,"A", "")))</f>
        <v>0</v>
      </c>
      <c r="AM241" s="233">
        <f>SUMPRODUCT(LEN($M241:$U244)-LEN(SUBSTITUTE($M241:$U244,"S", "")))</f>
        <v>9</v>
      </c>
      <c r="AN241" s="239">
        <f>SUMPRODUCT(LEN($AD241:$AD244)-LEN(SUBSTITUTE($AD241:$AD244,"S", "")))</f>
        <v>3</v>
      </c>
      <c r="AO241" s="230">
        <f>SUMPRODUCT(LEN($AC241:$AC244)-LEN(SUBSTITUTE($AC241:$AC244,"S", "")))</f>
        <v>0</v>
      </c>
      <c r="AP241" s="233">
        <f>SUMPRODUCT(LEN($M241:$U244)-LEN(SUBSTITUTE($M241:$U244,"F", "")))</f>
        <v>1</v>
      </c>
      <c r="AQ241" s="239">
        <f>SUMPRODUCT(LEN($AD241:$AD244)-LEN(SUBSTITUTE($AD241:$AD244,"F", "")))</f>
        <v>0</v>
      </c>
      <c r="AR241" s="230">
        <f>SUMPRODUCT(LEN($AC241:$AC244)-LEN(SUBSTITUTE($AC241:$AC244,"F", "")))</f>
        <v>0</v>
      </c>
      <c r="AS241" s="233">
        <f>SUMPRODUCT(LEN($M241:$U244)-LEN(SUBSTITUTE($M241:$U244,"G", "")))</f>
        <v>4</v>
      </c>
      <c r="AT241" s="239">
        <f>SUMPRODUCT(LEN($AD241:$AD244)-LEN(SUBSTITUTE($AD241:$AD244,"G", "")))</f>
        <v>0</v>
      </c>
      <c r="AU241" s="230">
        <f>SUMPRODUCT(LEN($AC241:$AC244)-LEN(SUBSTITUTE($AC241:$AC244,"G", "")))</f>
        <v>0</v>
      </c>
      <c r="AV241" s="233">
        <f>SUMPRODUCT(LEN($L241:$U244)-LEN(SUBSTITUTE($L241:$U244,"M", "")))</f>
        <v>0</v>
      </c>
      <c r="AW241" s="236">
        <f>SUMPRODUCT(LEN($AD241:$AD244)-LEN(SUBSTITUTE($AD241:$AD244,"M", "")))</f>
        <v>0</v>
      </c>
      <c r="AX241" s="269">
        <f>SUMPRODUCT(LEN($AC241:$AC244)-LEN(SUBSTITUTE($AC241:$AC244,"M", "")))</f>
        <v>0</v>
      </c>
      <c r="AY241" s="291">
        <f>SUMPRODUCT(LEN($AE241:$AE244)-LEN(SUBSTITUTE($AE241:$AE244,"S", "")))</f>
        <v>0</v>
      </c>
      <c r="AZ241" s="227">
        <f>SUMPRODUCT(LEN($AE241:$AE244)-LEN(SUBSTITUTE($AE241:$AE244,"F", "")))</f>
        <v>0</v>
      </c>
      <c r="BA241" s="227">
        <f>SUMPRODUCT(LEN($AE241:$AE244)-LEN(SUBSTITUTE($AE241:$AE244,"G", "")))</f>
        <v>0</v>
      </c>
      <c r="BB241" s="294">
        <f>SUMPRODUCT(LEN($AE241:$AE244)-LEN(SUBSTITUTE($AE241:$AE244,"M", "")))</f>
        <v>0</v>
      </c>
    </row>
    <row r="242" spans="2:62" ht="28.15" customHeight="1" thickBot="1" x14ac:dyDescent="0.25">
      <c r="B242" s="30"/>
      <c r="C242" s="243"/>
      <c r="D242" s="36"/>
      <c r="E242" s="35"/>
      <c r="F242" s="35"/>
      <c r="G242" s="34"/>
      <c r="H242" s="224"/>
      <c r="I242" s="247"/>
      <c r="J242" s="247"/>
      <c r="K242" s="247"/>
      <c r="L242" s="33" t="s">
        <v>123</v>
      </c>
      <c r="M242" s="32" t="s">
        <v>618</v>
      </c>
      <c r="N242" s="33" t="s">
        <v>122</v>
      </c>
      <c r="O242" s="32" t="s">
        <v>389</v>
      </c>
      <c r="P242" s="33" t="s">
        <v>120</v>
      </c>
      <c r="Q242" s="32" t="s">
        <v>175</v>
      </c>
      <c r="R242" s="33" t="s">
        <v>119</v>
      </c>
      <c r="S242" s="32" t="s">
        <v>121</v>
      </c>
      <c r="T242" s="33" t="s">
        <v>118</v>
      </c>
      <c r="U242" s="32"/>
      <c r="V242" s="33" t="s">
        <v>117</v>
      </c>
      <c r="W242" s="32"/>
      <c r="X242" s="33" t="s">
        <v>116</v>
      </c>
      <c r="Y242" s="32"/>
      <c r="Z242" s="33" t="s">
        <v>115</v>
      </c>
      <c r="AA242" s="32"/>
      <c r="AB242" s="31"/>
      <c r="AC242" s="32"/>
      <c r="AD242" s="31"/>
      <c r="AE242" s="23"/>
      <c r="AF242" s="251"/>
      <c r="AG242" s="251"/>
      <c r="AH242" s="22"/>
      <c r="AI242" s="11"/>
      <c r="AJ242" s="265"/>
      <c r="AK242" s="267"/>
      <c r="AL242" s="263"/>
      <c r="AM242" s="265"/>
      <c r="AN242" s="267"/>
      <c r="AO242" s="263"/>
      <c r="AP242" s="265"/>
      <c r="AQ242" s="267"/>
      <c r="AR242" s="263"/>
      <c r="AS242" s="265"/>
      <c r="AT242" s="267"/>
      <c r="AU242" s="263"/>
      <c r="AV242" s="265"/>
      <c r="AW242" s="275"/>
      <c r="AX242" s="270"/>
      <c r="AY242" s="292"/>
      <c r="AZ242" s="228"/>
      <c r="BA242" s="228"/>
      <c r="BB242" s="295"/>
    </row>
    <row r="243" spans="2:62" ht="28.15" customHeight="1" x14ac:dyDescent="0.2">
      <c r="B243" s="30"/>
      <c r="C243" s="244"/>
      <c r="D243" s="29"/>
      <c r="E243" s="28"/>
      <c r="F243" s="28"/>
      <c r="G243" s="27"/>
      <c r="H243" s="225"/>
      <c r="I243" s="248"/>
      <c r="J243" s="248"/>
      <c r="K243" s="248"/>
      <c r="L243" s="26" t="s">
        <v>114</v>
      </c>
      <c r="M243" s="25" t="s">
        <v>434</v>
      </c>
      <c r="N243" s="26" t="s">
        <v>112</v>
      </c>
      <c r="O243" s="25" t="s">
        <v>187</v>
      </c>
      <c r="P243" s="26" t="s">
        <v>111</v>
      </c>
      <c r="Q243" s="25" t="s">
        <v>132</v>
      </c>
      <c r="R243" s="26" t="s">
        <v>110</v>
      </c>
      <c r="S243" s="25" t="s">
        <v>121</v>
      </c>
      <c r="T243" s="26" t="s">
        <v>109</v>
      </c>
      <c r="U243" s="25"/>
      <c r="V243" s="26" t="s">
        <v>108</v>
      </c>
      <c r="W243" s="25"/>
      <c r="X243" s="26" t="s">
        <v>107</v>
      </c>
      <c r="Y243" s="25"/>
      <c r="Z243" s="26" t="s">
        <v>106</v>
      </c>
      <c r="AA243" s="25"/>
      <c r="AB243" s="24"/>
      <c r="AC243" s="25"/>
      <c r="AD243" s="24"/>
      <c r="AE243" s="23"/>
      <c r="AF243" s="251"/>
      <c r="AG243" s="251"/>
      <c r="AH243" s="22"/>
      <c r="AI243" s="11"/>
      <c r="AJ243" s="265"/>
      <c r="AK243" s="267"/>
      <c r="AL243" s="263"/>
      <c r="AM243" s="265"/>
      <c r="AN243" s="267"/>
      <c r="AO243" s="263"/>
      <c r="AP243" s="265"/>
      <c r="AQ243" s="267"/>
      <c r="AR243" s="263"/>
      <c r="AS243" s="265"/>
      <c r="AT243" s="267"/>
      <c r="AU243" s="263"/>
      <c r="AV243" s="265"/>
      <c r="AW243" s="275"/>
      <c r="AX243" s="270"/>
      <c r="AY243" s="292"/>
      <c r="AZ243" s="228"/>
      <c r="BA243" s="228"/>
      <c r="BB243" s="295"/>
    </row>
    <row r="244" spans="2:62" ht="28.15" customHeight="1" thickBot="1" x14ac:dyDescent="0.25">
      <c r="B244" s="30"/>
      <c r="C244" s="253"/>
      <c r="D244" s="51"/>
      <c r="E244" s="50"/>
      <c r="F244" s="50"/>
      <c r="G244" s="49"/>
      <c r="H244" s="226"/>
      <c r="I244" s="254"/>
      <c r="J244" s="254"/>
      <c r="K244" s="254"/>
      <c r="L244" s="48" t="s">
        <v>105</v>
      </c>
      <c r="M244" s="47" t="s">
        <v>186</v>
      </c>
      <c r="N244" s="48" t="s">
        <v>103</v>
      </c>
      <c r="O244" s="47" t="s">
        <v>470</v>
      </c>
      <c r="P244" s="48" t="s">
        <v>102</v>
      </c>
      <c r="Q244" s="47" t="s">
        <v>104</v>
      </c>
      <c r="R244" s="48" t="s">
        <v>101</v>
      </c>
      <c r="S244" s="47" t="s">
        <v>121</v>
      </c>
      <c r="T244" s="48">
        <v>20</v>
      </c>
      <c r="U244" s="47"/>
      <c r="V244" s="48" t="s">
        <v>100</v>
      </c>
      <c r="W244" s="47"/>
      <c r="X244" s="48" t="s">
        <v>99</v>
      </c>
      <c r="Y244" s="47"/>
      <c r="Z244" s="48" t="s">
        <v>98</v>
      </c>
      <c r="AA244" s="47"/>
      <c r="AB244" s="16"/>
      <c r="AC244" s="47"/>
      <c r="AD244" s="16"/>
      <c r="AE244" s="46"/>
      <c r="AF244" s="255"/>
      <c r="AG244" s="255"/>
      <c r="AH244" s="45"/>
      <c r="AI244" s="11"/>
      <c r="AJ244" s="266"/>
      <c r="AK244" s="268"/>
      <c r="AL244" s="264"/>
      <c r="AM244" s="266"/>
      <c r="AN244" s="268"/>
      <c r="AO244" s="264"/>
      <c r="AP244" s="266"/>
      <c r="AQ244" s="268"/>
      <c r="AR244" s="264"/>
      <c r="AS244" s="266"/>
      <c r="AT244" s="268"/>
      <c r="AU244" s="264"/>
      <c r="AV244" s="266"/>
      <c r="AW244" s="276"/>
      <c r="AX244" s="271"/>
      <c r="AY244" s="293"/>
      <c r="AZ244" s="229"/>
      <c r="BA244" s="229"/>
      <c r="BB244" s="296"/>
    </row>
    <row r="245" spans="2:62" ht="28.15" customHeight="1" x14ac:dyDescent="0.2">
      <c r="B245" s="30"/>
      <c r="C245" s="242">
        <v>3</v>
      </c>
      <c r="D245" s="44"/>
      <c r="E245" s="43"/>
      <c r="F245" s="43"/>
      <c r="G245" s="42"/>
      <c r="H245" s="223"/>
      <c r="I245" s="246">
        <v>72</v>
      </c>
      <c r="J245" s="246">
        <v>22</v>
      </c>
      <c r="K245" s="246">
        <v>7</v>
      </c>
      <c r="L245" s="41" t="s">
        <v>133</v>
      </c>
      <c r="M245" s="40" t="s">
        <v>132</v>
      </c>
      <c r="N245" s="41" t="s">
        <v>131</v>
      </c>
      <c r="O245" s="40" t="s">
        <v>444</v>
      </c>
      <c r="P245" s="41" t="s">
        <v>130</v>
      </c>
      <c r="Q245" s="40" t="s">
        <v>186</v>
      </c>
      <c r="R245" s="41" t="s">
        <v>129</v>
      </c>
      <c r="S245" s="40" t="s">
        <v>113</v>
      </c>
      <c r="T245" s="41" t="s">
        <v>128</v>
      </c>
      <c r="U245" s="40"/>
      <c r="V245" s="41" t="s">
        <v>127</v>
      </c>
      <c r="W245" s="40"/>
      <c r="X245" s="41" t="s">
        <v>126</v>
      </c>
      <c r="Y245" s="40"/>
      <c r="Z245" s="41" t="s">
        <v>125</v>
      </c>
      <c r="AA245" s="40"/>
      <c r="AB245" s="39"/>
      <c r="AC245" s="40"/>
      <c r="AD245" s="39" t="s">
        <v>121</v>
      </c>
      <c r="AE245" s="38"/>
      <c r="AF245" s="250"/>
      <c r="AG245" s="250" t="s">
        <v>609</v>
      </c>
      <c r="AH245" s="37"/>
      <c r="AI245" s="11"/>
      <c r="AJ245" s="233">
        <f>SUMPRODUCT(LEN($M245:$U248)-LEN(SUBSTITUTE($M245:$U248,"A", "")))</f>
        <v>22</v>
      </c>
      <c r="AK245" s="239">
        <f>SUMPRODUCT(LEN($AD245:$AD248)-LEN(SUBSTITUTE($AD245:$AD248,"A", "")))</f>
        <v>1</v>
      </c>
      <c r="AL245" s="230">
        <f>SUMPRODUCT(LEN($AC245:$AC248)-LEN(SUBSTITUTE($AC245:$AC248,"A", "")))</f>
        <v>0</v>
      </c>
      <c r="AM245" s="233">
        <f>SUMPRODUCT(LEN($M245:$U248)-LEN(SUBSTITUTE($M245:$U248,"S", "")))</f>
        <v>12</v>
      </c>
      <c r="AN245" s="239">
        <f>SUMPRODUCT(LEN($AD245:$AD248)-LEN(SUBSTITUTE($AD245:$AD248,"S", "")))</f>
        <v>3</v>
      </c>
      <c r="AO245" s="230">
        <f>SUMPRODUCT(LEN($AC245:$AC248)-LEN(SUBSTITUTE($AC245:$AC248,"S", "")))</f>
        <v>0</v>
      </c>
      <c r="AP245" s="233">
        <f>SUMPRODUCT(LEN($M245:$U248)-LEN(SUBSTITUTE($M245:$U248,"F", "")))</f>
        <v>1</v>
      </c>
      <c r="AQ245" s="239">
        <f>SUMPRODUCT(LEN($AD245:$AD248)-LEN(SUBSTITUTE($AD245:$AD248,"F", "")))</f>
        <v>0</v>
      </c>
      <c r="AR245" s="230">
        <f>SUMPRODUCT(LEN($AC245:$AC248)-LEN(SUBSTITUTE($AC245:$AC248,"F", "")))</f>
        <v>0</v>
      </c>
      <c r="AS245" s="233">
        <f>SUMPRODUCT(LEN($M245:$U248)-LEN(SUBSTITUTE($M245:$U248,"G", "")))</f>
        <v>2</v>
      </c>
      <c r="AT245" s="239">
        <f>SUMPRODUCT(LEN($AD245:$AD248)-LEN(SUBSTITUTE($AD245:$AD248,"G", "")))</f>
        <v>0</v>
      </c>
      <c r="AU245" s="230">
        <f>SUMPRODUCT(LEN($AC245:$AC248)-LEN(SUBSTITUTE($AC245:$AC248,"G", "")))</f>
        <v>0</v>
      </c>
      <c r="AV245" s="233">
        <f>SUMPRODUCT(LEN($L245:$U248)-LEN(SUBSTITUTE($L245:$U248,"M", "")))</f>
        <v>0</v>
      </c>
      <c r="AW245" s="236">
        <f>SUMPRODUCT(LEN($AD245:$AD248)-LEN(SUBSTITUTE($AD245:$AD248,"M", "")))</f>
        <v>0</v>
      </c>
      <c r="AX245" s="269">
        <f>SUMPRODUCT(LEN($AC245:$AC248)-LEN(SUBSTITUTE($AC245:$AC248,"M", "")))</f>
        <v>0</v>
      </c>
      <c r="AY245" s="291">
        <f>SUMPRODUCT(LEN($AE245:$AE248)-LEN(SUBSTITUTE($AE245:$AE248,"S", "")))</f>
        <v>0</v>
      </c>
      <c r="AZ245" s="227">
        <f>SUMPRODUCT(LEN($AE245:$AE248)-LEN(SUBSTITUTE($AE245:$AE248,"F", "")))</f>
        <v>0</v>
      </c>
      <c r="BA245" s="227">
        <f>SUMPRODUCT(LEN($AE245:$AE248)-LEN(SUBSTITUTE($AE245:$AE248,"G", "")))</f>
        <v>0</v>
      </c>
      <c r="BB245" s="294">
        <f>SUMPRODUCT(LEN($AE245:$AE248)-LEN(SUBSTITUTE($AE245:$AE248,"M", "")))</f>
        <v>0</v>
      </c>
    </row>
    <row r="246" spans="2:62" ht="28.15" customHeight="1" thickBot="1" x14ac:dyDescent="0.25">
      <c r="B246" s="30"/>
      <c r="C246" s="243"/>
      <c r="D246" s="36"/>
      <c r="E246" s="35"/>
      <c r="F246" s="35"/>
      <c r="G246" s="34"/>
      <c r="H246" s="224"/>
      <c r="I246" s="247"/>
      <c r="J246" s="247"/>
      <c r="K246" s="247"/>
      <c r="L246" s="33" t="s">
        <v>123</v>
      </c>
      <c r="M246" s="32" t="s">
        <v>614</v>
      </c>
      <c r="N246" s="33" t="s">
        <v>122</v>
      </c>
      <c r="O246" s="32" t="s">
        <v>405</v>
      </c>
      <c r="P246" s="33" t="s">
        <v>120</v>
      </c>
      <c r="Q246" s="32" t="s">
        <v>195</v>
      </c>
      <c r="R246" s="33" t="s">
        <v>119</v>
      </c>
      <c r="S246" s="32" t="s">
        <v>121</v>
      </c>
      <c r="T246" s="33" t="s">
        <v>118</v>
      </c>
      <c r="U246" s="32"/>
      <c r="V246" s="33" t="s">
        <v>117</v>
      </c>
      <c r="W246" s="32"/>
      <c r="X246" s="33" t="s">
        <v>116</v>
      </c>
      <c r="Y246" s="32"/>
      <c r="Z246" s="33" t="s">
        <v>115</v>
      </c>
      <c r="AA246" s="32"/>
      <c r="AB246" s="31"/>
      <c r="AC246" s="32"/>
      <c r="AD246" s="31" t="s">
        <v>104</v>
      </c>
      <c r="AE246" s="23"/>
      <c r="AF246" s="251"/>
      <c r="AG246" s="251"/>
      <c r="AH246" s="22"/>
      <c r="AI246" s="11"/>
      <c r="AJ246" s="265"/>
      <c r="AK246" s="267"/>
      <c r="AL246" s="263"/>
      <c r="AM246" s="265"/>
      <c r="AN246" s="267"/>
      <c r="AO246" s="263"/>
      <c r="AP246" s="265"/>
      <c r="AQ246" s="267"/>
      <c r="AR246" s="263"/>
      <c r="AS246" s="265"/>
      <c r="AT246" s="267"/>
      <c r="AU246" s="263"/>
      <c r="AV246" s="265"/>
      <c r="AW246" s="275"/>
      <c r="AX246" s="270"/>
      <c r="AY246" s="292"/>
      <c r="AZ246" s="228"/>
      <c r="BA246" s="228"/>
      <c r="BB246" s="295"/>
    </row>
    <row r="247" spans="2:62" ht="28.15" customHeight="1" x14ac:dyDescent="0.2">
      <c r="B247" s="30"/>
      <c r="C247" s="244"/>
      <c r="D247" s="29"/>
      <c r="E247" s="28"/>
      <c r="F247" s="28"/>
      <c r="G247" s="27"/>
      <c r="H247" s="225"/>
      <c r="I247" s="248"/>
      <c r="J247" s="248"/>
      <c r="K247" s="248"/>
      <c r="L247" s="26" t="s">
        <v>114</v>
      </c>
      <c r="M247" s="25" t="s">
        <v>132</v>
      </c>
      <c r="N247" s="26" t="s">
        <v>112</v>
      </c>
      <c r="O247" s="25" t="s">
        <v>132</v>
      </c>
      <c r="P247" s="26" t="s">
        <v>111</v>
      </c>
      <c r="Q247" s="25" t="s">
        <v>175</v>
      </c>
      <c r="R247" s="26" t="s">
        <v>110</v>
      </c>
      <c r="S247" s="25" t="s">
        <v>121</v>
      </c>
      <c r="T247" s="26" t="s">
        <v>109</v>
      </c>
      <c r="U247" s="25"/>
      <c r="V247" s="26" t="s">
        <v>108</v>
      </c>
      <c r="W247" s="25"/>
      <c r="X247" s="26" t="s">
        <v>107</v>
      </c>
      <c r="Y247" s="25"/>
      <c r="Z247" s="26" t="s">
        <v>106</v>
      </c>
      <c r="AA247" s="25"/>
      <c r="AB247" s="24"/>
      <c r="AC247" s="25"/>
      <c r="AD247" s="24" t="s">
        <v>113</v>
      </c>
      <c r="AE247" s="23"/>
      <c r="AF247" s="251"/>
      <c r="AG247" s="251"/>
      <c r="AH247" s="22"/>
      <c r="AI247" s="11"/>
      <c r="AJ247" s="265"/>
      <c r="AK247" s="267"/>
      <c r="AL247" s="263"/>
      <c r="AM247" s="265"/>
      <c r="AN247" s="267"/>
      <c r="AO247" s="263"/>
      <c r="AP247" s="265"/>
      <c r="AQ247" s="267"/>
      <c r="AR247" s="263"/>
      <c r="AS247" s="265"/>
      <c r="AT247" s="267"/>
      <c r="AU247" s="263"/>
      <c r="AV247" s="265"/>
      <c r="AW247" s="275"/>
      <c r="AX247" s="270"/>
      <c r="AY247" s="292"/>
      <c r="AZ247" s="228"/>
      <c r="BA247" s="228"/>
      <c r="BB247" s="295"/>
    </row>
    <row r="248" spans="2:62" ht="28.15" customHeight="1" thickBot="1" x14ac:dyDescent="0.25">
      <c r="B248" s="21"/>
      <c r="C248" s="245"/>
      <c r="D248" s="20"/>
      <c r="E248" s="19"/>
      <c r="F248" s="19"/>
      <c r="G248" s="18"/>
      <c r="H248" s="226"/>
      <c r="I248" s="249"/>
      <c r="J248" s="249"/>
      <c r="K248" s="249"/>
      <c r="L248" s="17" t="s">
        <v>105</v>
      </c>
      <c r="M248" s="15" t="s">
        <v>186</v>
      </c>
      <c r="N248" s="17" t="s">
        <v>103</v>
      </c>
      <c r="O248" s="15" t="s">
        <v>759</v>
      </c>
      <c r="P248" s="17" t="s">
        <v>102</v>
      </c>
      <c r="Q248" s="15" t="s">
        <v>175</v>
      </c>
      <c r="R248" s="17" t="s">
        <v>101</v>
      </c>
      <c r="S248" s="15"/>
      <c r="T248" s="17">
        <v>20</v>
      </c>
      <c r="U248" s="15"/>
      <c r="V248" s="17" t="s">
        <v>100</v>
      </c>
      <c r="W248" s="15"/>
      <c r="X248" s="17" t="s">
        <v>99</v>
      </c>
      <c r="Y248" s="15"/>
      <c r="Z248" s="17" t="s">
        <v>98</v>
      </c>
      <c r="AA248" s="15"/>
      <c r="AB248" s="16"/>
      <c r="AC248" s="15"/>
      <c r="AD248" s="14"/>
      <c r="AE248" s="13"/>
      <c r="AF248" s="252"/>
      <c r="AG248" s="252"/>
      <c r="AH248" s="12"/>
      <c r="AI248" s="11"/>
      <c r="AJ248" s="266"/>
      <c r="AK248" s="268"/>
      <c r="AL248" s="264"/>
      <c r="AM248" s="266"/>
      <c r="AN248" s="268"/>
      <c r="AO248" s="264"/>
      <c r="AP248" s="266"/>
      <c r="AQ248" s="268"/>
      <c r="AR248" s="264"/>
      <c r="AS248" s="266"/>
      <c r="AT248" s="268"/>
      <c r="AU248" s="264"/>
      <c r="AV248" s="266"/>
      <c r="AW248" s="276"/>
      <c r="AX248" s="271"/>
      <c r="AY248" s="293"/>
      <c r="AZ248" s="229"/>
      <c r="BA248" s="229"/>
      <c r="BB248" s="296"/>
    </row>
    <row r="249" spans="2:62" ht="85.9" customHeight="1" thickTop="1" thickBot="1" x14ac:dyDescent="0.35">
      <c r="B249" s="105" t="s">
        <v>174</v>
      </c>
      <c r="C249" s="95" t="s">
        <v>173</v>
      </c>
      <c r="D249" s="100" t="s">
        <v>172</v>
      </c>
      <c r="E249" s="104" t="s">
        <v>171</v>
      </c>
      <c r="F249" s="103"/>
      <c r="G249" s="102"/>
      <c r="H249" s="101" t="s">
        <v>170</v>
      </c>
      <c r="I249" s="100" t="s">
        <v>96</v>
      </c>
      <c r="J249" s="100" t="s">
        <v>169</v>
      </c>
      <c r="K249" s="100" t="s">
        <v>97</v>
      </c>
      <c r="L249" s="256" t="s">
        <v>168</v>
      </c>
      <c r="M249" s="262"/>
      <c r="N249" s="256" t="s">
        <v>167</v>
      </c>
      <c r="O249" s="262"/>
      <c r="P249" s="256" t="s">
        <v>167</v>
      </c>
      <c r="Q249" s="257"/>
      <c r="R249" s="256" t="s">
        <v>167</v>
      </c>
      <c r="S249" s="257"/>
      <c r="T249" s="256" t="s">
        <v>167</v>
      </c>
      <c r="U249" s="257"/>
      <c r="V249" s="256" t="s">
        <v>167</v>
      </c>
      <c r="W249" s="257"/>
      <c r="X249" s="256" t="s">
        <v>167</v>
      </c>
      <c r="Y249" s="257"/>
      <c r="Z249" s="256" t="s">
        <v>167</v>
      </c>
      <c r="AA249" s="257"/>
      <c r="AB249" s="261" t="s">
        <v>166</v>
      </c>
      <c r="AC249" s="257"/>
      <c r="AD249" s="101" t="s">
        <v>165</v>
      </c>
      <c r="AE249" s="101" t="s">
        <v>164</v>
      </c>
      <c r="AF249" s="100" t="s">
        <v>163</v>
      </c>
      <c r="AG249" s="100" t="s">
        <v>162</v>
      </c>
      <c r="AH249" s="99" t="s">
        <v>161</v>
      </c>
      <c r="AI249" s="98"/>
      <c r="AJ249" s="96" t="s">
        <v>160</v>
      </c>
      <c r="AK249" s="95" t="s">
        <v>159</v>
      </c>
      <c r="AL249" s="94" t="s">
        <v>158</v>
      </c>
      <c r="AM249" s="96" t="s">
        <v>157</v>
      </c>
      <c r="AN249" s="95" t="s">
        <v>156</v>
      </c>
      <c r="AO249" s="94" t="s">
        <v>155</v>
      </c>
      <c r="AP249" s="96" t="s">
        <v>154</v>
      </c>
      <c r="AQ249" s="95" t="s">
        <v>153</v>
      </c>
      <c r="AR249" s="97" t="s">
        <v>152</v>
      </c>
      <c r="AS249" s="96" t="s">
        <v>151</v>
      </c>
      <c r="AT249" s="95" t="s">
        <v>150</v>
      </c>
      <c r="AU249" s="94" t="s">
        <v>149</v>
      </c>
      <c r="AV249" s="96" t="s">
        <v>148</v>
      </c>
      <c r="AW249" s="95" t="s">
        <v>147</v>
      </c>
      <c r="AX249" s="94" t="s">
        <v>146</v>
      </c>
      <c r="AY249" s="93" t="s">
        <v>145</v>
      </c>
      <c r="AZ249" s="92" t="s">
        <v>144</v>
      </c>
      <c r="BA249" s="92" t="s">
        <v>143</v>
      </c>
      <c r="BB249" s="91" t="s">
        <v>142</v>
      </c>
    </row>
    <row r="250" spans="2:62" ht="48" thickBot="1" x14ac:dyDescent="0.3">
      <c r="B250" s="90" t="s">
        <v>237</v>
      </c>
      <c r="C250" s="89"/>
      <c r="D250" s="88">
        <v>194</v>
      </c>
      <c r="E250" s="258"/>
      <c r="F250" s="259"/>
      <c r="G250" s="260"/>
      <c r="H250" s="87" t="s">
        <v>140</v>
      </c>
      <c r="I250" s="86"/>
      <c r="J250" s="86"/>
      <c r="K250" s="85"/>
      <c r="L250" s="84"/>
      <c r="M250" s="81"/>
      <c r="N250" s="84"/>
      <c r="O250" s="81"/>
      <c r="P250" s="84"/>
      <c r="Q250" s="81"/>
      <c r="R250" s="84"/>
      <c r="S250" s="81"/>
      <c r="T250" s="84"/>
      <c r="U250" s="81"/>
      <c r="V250" s="84"/>
      <c r="W250" s="81"/>
      <c r="X250" s="84"/>
      <c r="Y250" s="81"/>
      <c r="Z250" s="84"/>
      <c r="AA250" s="83"/>
      <c r="AB250" s="82" t="s">
        <v>139</v>
      </c>
      <c r="AC250" s="81"/>
      <c r="AD250" s="81"/>
      <c r="AE250" s="81"/>
      <c r="AF250" s="80"/>
      <c r="AG250" s="80"/>
      <c r="AH250" s="60"/>
      <c r="AI250" s="79" t="s">
        <v>138</v>
      </c>
      <c r="AJ250" s="78">
        <f t="shared" ref="AJ250:BB250" si="32">SUM(AJ252:AJ263)</f>
        <v>63</v>
      </c>
      <c r="AK250" s="77">
        <f t="shared" si="32"/>
        <v>7</v>
      </c>
      <c r="AL250" s="76">
        <f t="shared" si="32"/>
        <v>0</v>
      </c>
      <c r="AM250" s="78">
        <f t="shared" si="32"/>
        <v>38</v>
      </c>
      <c r="AN250" s="77">
        <f t="shared" si="32"/>
        <v>15</v>
      </c>
      <c r="AO250" s="76">
        <f t="shared" si="32"/>
        <v>0</v>
      </c>
      <c r="AP250" s="78">
        <f t="shared" si="32"/>
        <v>2</v>
      </c>
      <c r="AQ250" s="77">
        <f t="shared" si="32"/>
        <v>4</v>
      </c>
      <c r="AR250" s="76">
        <f t="shared" si="32"/>
        <v>0</v>
      </c>
      <c r="AS250" s="78">
        <f t="shared" si="32"/>
        <v>8</v>
      </c>
      <c r="AT250" s="77">
        <f t="shared" si="32"/>
        <v>1</v>
      </c>
      <c r="AU250" s="76">
        <f t="shared" si="32"/>
        <v>0</v>
      </c>
      <c r="AV250" s="78">
        <f t="shared" si="32"/>
        <v>0</v>
      </c>
      <c r="AW250" s="77">
        <f t="shared" si="32"/>
        <v>0</v>
      </c>
      <c r="AX250" s="76">
        <f t="shared" si="32"/>
        <v>0</v>
      </c>
      <c r="AY250" s="75">
        <f t="shared" si="32"/>
        <v>0</v>
      </c>
      <c r="AZ250" s="74">
        <f t="shared" si="32"/>
        <v>0</v>
      </c>
      <c r="BA250" s="74">
        <f t="shared" si="32"/>
        <v>0</v>
      </c>
      <c r="BB250" s="73">
        <f t="shared" si="32"/>
        <v>0</v>
      </c>
      <c r="BC250" s="72" t="s">
        <v>137</v>
      </c>
      <c r="BF250" s="5">
        <f>SUM(AJ250:AL250)/$BG$5</f>
        <v>23.333333333333332</v>
      </c>
      <c r="BG250" s="5">
        <f>SUM(AM250:AO250,AY250)/$BG$5</f>
        <v>17.666666666666668</v>
      </c>
      <c r="BH250" s="5">
        <f>SUM(AP250:AR250,AZ250)/$BG$5</f>
        <v>2</v>
      </c>
      <c r="BI250" s="5">
        <f>SUM(AS250:AU250,BA250)/$BG$5</f>
        <v>3</v>
      </c>
      <c r="BJ250" s="5">
        <f>SUM(AV250:AX250,BB250)/$BG$5</f>
        <v>0</v>
      </c>
    </row>
    <row r="251" spans="2:62" ht="37.5" thickBot="1" x14ac:dyDescent="0.3">
      <c r="B251" s="71"/>
      <c r="C251" s="70"/>
      <c r="D251" s="69"/>
      <c r="E251" s="68"/>
      <c r="F251" s="68"/>
      <c r="G251" s="67"/>
      <c r="H251" s="66"/>
      <c r="I251" s="64"/>
      <c r="J251" s="64"/>
      <c r="K251" s="65"/>
      <c r="L251" s="64"/>
      <c r="M251" s="62"/>
      <c r="N251" s="64"/>
      <c r="O251" s="62"/>
      <c r="P251" s="64"/>
      <c r="Q251" s="62"/>
      <c r="R251" s="64"/>
      <c r="S251" s="62"/>
      <c r="T251" s="64"/>
      <c r="U251" s="62"/>
      <c r="V251" s="64"/>
      <c r="W251" s="62"/>
      <c r="X251" s="64"/>
      <c r="Y251" s="62"/>
      <c r="Z251" s="64"/>
      <c r="AA251" s="62"/>
      <c r="AB251" s="63"/>
      <c r="AC251" s="62"/>
      <c r="AD251" s="62"/>
      <c r="AE251" s="62"/>
      <c r="AF251" s="61"/>
      <c r="AG251" s="61"/>
      <c r="AH251" s="60"/>
      <c r="AI251" s="59" t="s">
        <v>136</v>
      </c>
      <c r="AJ251" s="58">
        <f t="shared" ref="AJ251:BB251" si="33">AJ250/3</f>
        <v>21</v>
      </c>
      <c r="AK251" s="57">
        <f t="shared" si="33"/>
        <v>2.3333333333333335</v>
      </c>
      <c r="AL251" s="56">
        <f t="shared" si="33"/>
        <v>0</v>
      </c>
      <c r="AM251" s="58">
        <f t="shared" si="33"/>
        <v>12.666666666666666</v>
      </c>
      <c r="AN251" s="57">
        <f t="shared" si="33"/>
        <v>5</v>
      </c>
      <c r="AO251" s="56">
        <f t="shared" si="33"/>
        <v>0</v>
      </c>
      <c r="AP251" s="58">
        <f t="shared" si="33"/>
        <v>0.66666666666666663</v>
      </c>
      <c r="AQ251" s="57">
        <f t="shared" si="33"/>
        <v>1.3333333333333333</v>
      </c>
      <c r="AR251" s="56">
        <f t="shared" si="33"/>
        <v>0</v>
      </c>
      <c r="AS251" s="58">
        <f t="shared" si="33"/>
        <v>2.6666666666666665</v>
      </c>
      <c r="AT251" s="57">
        <f t="shared" si="33"/>
        <v>0.33333333333333331</v>
      </c>
      <c r="AU251" s="56">
        <f t="shared" si="33"/>
        <v>0</v>
      </c>
      <c r="AV251" s="58">
        <f t="shared" si="33"/>
        <v>0</v>
      </c>
      <c r="AW251" s="57">
        <f t="shared" si="33"/>
        <v>0</v>
      </c>
      <c r="AX251" s="56">
        <f t="shared" si="33"/>
        <v>0</v>
      </c>
      <c r="AY251" s="55">
        <f t="shared" si="33"/>
        <v>0</v>
      </c>
      <c r="AZ251" s="54">
        <f t="shared" si="33"/>
        <v>0</v>
      </c>
      <c r="BA251" s="54">
        <f t="shared" si="33"/>
        <v>0</v>
      </c>
      <c r="BB251" s="53">
        <f t="shared" si="33"/>
        <v>0</v>
      </c>
      <c r="BC251" s="52" t="s">
        <v>135</v>
      </c>
    </row>
    <row r="252" spans="2:62" ht="28.15" customHeight="1" x14ac:dyDescent="0.2">
      <c r="B252" s="30"/>
      <c r="C252" s="242">
        <v>1</v>
      </c>
      <c r="D252" s="44"/>
      <c r="E252" s="43"/>
      <c r="F252" s="43"/>
      <c r="G252" s="42"/>
      <c r="H252" s="223" t="s">
        <v>183</v>
      </c>
      <c r="I252" s="246">
        <v>71</v>
      </c>
      <c r="J252" s="246">
        <v>23</v>
      </c>
      <c r="K252" s="246">
        <v>8</v>
      </c>
      <c r="L252" s="41" t="s">
        <v>133</v>
      </c>
      <c r="M252" s="40" t="s">
        <v>104</v>
      </c>
      <c r="N252" s="41" t="s">
        <v>131</v>
      </c>
      <c r="O252" s="40" t="s">
        <v>186</v>
      </c>
      <c r="P252" s="41" t="s">
        <v>130</v>
      </c>
      <c r="Q252" s="40" t="s">
        <v>215</v>
      </c>
      <c r="R252" s="41" t="s">
        <v>129</v>
      </c>
      <c r="S252" s="40" t="s">
        <v>121</v>
      </c>
      <c r="T252" s="41" t="s">
        <v>128</v>
      </c>
      <c r="U252" s="40"/>
      <c r="V252" s="41" t="s">
        <v>127</v>
      </c>
      <c r="W252" s="40"/>
      <c r="X252" s="41" t="s">
        <v>126</v>
      </c>
      <c r="Y252" s="40"/>
      <c r="Z252" s="41" t="s">
        <v>125</v>
      </c>
      <c r="AA252" s="40"/>
      <c r="AB252" s="39"/>
      <c r="AC252" s="40"/>
      <c r="AD252" s="39" t="s">
        <v>459</v>
      </c>
      <c r="AE252" s="38"/>
      <c r="AF252" s="250"/>
      <c r="AG252" s="250" t="s">
        <v>609</v>
      </c>
      <c r="AH252" s="37"/>
      <c r="AI252" s="11"/>
      <c r="AJ252" s="233">
        <f>SUMPRODUCT(LEN($M252:$U255)-LEN(SUBSTITUTE($M252:$U255,"A", "")))</f>
        <v>19</v>
      </c>
      <c r="AK252" s="239">
        <f>SUMPRODUCT(LEN($AD252:$AD255)-LEN(SUBSTITUTE($AD252:$AD255,"A", "")))</f>
        <v>2</v>
      </c>
      <c r="AL252" s="230">
        <f>SUMPRODUCT(LEN($AC252:$AC255)-LEN(SUBSTITUTE($AC252:$AC255,"A", "")))</f>
        <v>0</v>
      </c>
      <c r="AM252" s="233">
        <f>SUMPRODUCT(LEN($M252:$U255)-LEN(SUBSTITUTE($M252:$U255,"S", "")))</f>
        <v>13</v>
      </c>
      <c r="AN252" s="239">
        <f>SUMPRODUCT(LEN($AD252:$AD255)-LEN(SUBSTITUTE($AD252:$AD255,"S", "")))</f>
        <v>4</v>
      </c>
      <c r="AO252" s="230">
        <f>SUMPRODUCT(LEN($AC252:$AC255)-LEN(SUBSTITUTE($AC252:$AC255,"S", "")))</f>
        <v>0</v>
      </c>
      <c r="AP252" s="233">
        <f>SUMPRODUCT(LEN($M252:$U255)-LEN(SUBSTITUTE($M252:$U255,"F", "")))</f>
        <v>0</v>
      </c>
      <c r="AQ252" s="239">
        <f>SUMPRODUCT(LEN($AD252:$AD255)-LEN(SUBSTITUTE($AD252:$AD255,"F", "")))</f>
        <v>0</v>
      </c>
      <c r="AR252" s="230">
        <f>SUMPRODUCT(LEN($AC252:$AC255)-LEN(SUBSTITUTE($AC252:$AC255,"F", "")))</f>
        <v>0</v>
      </c>
      <c r="AS252" s="233">
        <f>SUMPRODUCT(LEN($M252:$U255)-LEN(SUBSTITUTE($M252:$U255,"G", "")))</f>
        <v>1</v>
      </c>
      <c r="AT252" s="239">
        <f>SUMPRODUCT(LEN($AD252:$AD255)-LEN(SUBSTITUTE($AD252:$AD255,"G", "")))</f>
        <v>0</v>
      </c>
      <c r="AU252" s="230">
        <f>SUMPRODUCT(LEN($AC252:$AC255)-LEN(SUBSTITUTE($AC252:$AC255,"G", "")))</f>
        <v>0</v>
      </c>
      <c r="AV252" s="233">
        <f>SUMPRODUCT(LEN($L252:$U255)-LEN(SUBSTITUTE($L252:$U255,"M", "")))</f>
        <v>0</v>
      </c>
      <c r="AW252" s="236">
        <f>SUMPRODUCT(LEN($AD252:$AD255)-LEN(SUBSTITUTE($AD252:$AD255,"M", "")))</f>
        <v>0</v>
      </c>
      <c r="AX252" s="269">
        <f>SUMPRODUCT(LEN($AC252:$AC255)-LEN(SUBSTITUTE($AC252:$AC255,"M", "")))</f>
        <v>0</v>
      </c>
      <c r="AY252" s="291">
        <f>SUMPRODUCT(LEN($AE252:$AE255)-LEN(SUBSTITUTE($AE252:$AE255,"S", "")))</f>
        <v>0</v>
      </c>
      <c r="AZ252" s="227">
        <f>SUMPRODUCT(LEN($AE252:$AE255)-LEN(SUBSTITUTE($AE252:$AE255,"F", "")))</f>
        <v>0</v>
      </c>
      <c r="BA252" s="227">
        <f>SUMPRODUCT(LEN($AE252:$AE255)-LEN(SUBSTITUTE($AE252:$AE255,"G", "")))</f>
        <v>0</v>
      </c>
      <c r="BB252" s="294">
        <f>SUMPRODUCT(LEN($AE252:$AE255)-LEN(SUBSTITUTE($AE252:$AE255,"M", "")))</f>
        <v>0</v>
      </c>
    </row>
    <row r="253" spans="2:62" ht="28.15" customHeight="1" thickBot="1" x14ac:dyDescent="0.25">
      <c r="B253" s="30"/>
      <c r="C253" s="243"/>
      <c r="D253" s="36"/>
      <c r="E253" s="35"/>
      <c r="F253" s="35"/>
      <c r="G253" s="34"/>
      <c r="H253" s="224"/>
      <c r="I253" s="247"/>
      <c r="J253" s="247"/>
      <c r="K253" s="247"/>
      <c r="L253" s="33" t="s">
        <v>123</v>
      </c>
      <c r="M253" s="32" t="s">
        <v>104</v>
      </c>
      <c r="N253" s="33" t="s">
        <v>122</v>
      </c>
      <c r="O253" s="32" t="s">
        <v>411</v>
      </c>
      <c r="P253" s="33" t="s">
        <v>120</v>
      </c>
      <c r="Q253" s="32" t="s">
        <v>178</v>
      </c>
      <c r="R253" s="33" t="s">
        <v>119</v>
      </c>
      <c r="S253" s="32" t="s">
        <v>121</v>
      </c>
      <c r="T253" s="33" t="s">
        <v>118</v>
      </c>
      <c r="U253" s="32"/>
      <c r="V253" s="33" t="s">
        <v>117</v>
      </c>
      <c r="W253" s="32"/>
      <c r="X253" s="33" t="s">
        <v>116</v>
      </c>
      <c r="Y253" s="32"/>
      <c r="Z253" s="33" t="s">
        <v>115</v>
      </c>
      <c r="AA253" s="32"/>
      <c r="AB253" s="31"/>
      <c r="AC253" s="32"/>
      <c r="AD253" s="31"/>
      <c r="AE253" s="23"/>
      <c r="AF253" s="251"/>
      <c r="AG253" s="251"/>
      <c r="AH253" s="22"/>
      <c r="AI253" s="11"/>
      <c r="AJ253" s="265"/>
      <c r="AK253" s="267"/>
      <c r="AL253" s="263"/>
      <c r="AM253" s="265"/>
      <c r="AN253" s="267"/>
      <c r="AO253" s="263"/>
      <c r="AP253" s="265"/>
      <c r="AQ253" s="267"/>
      <c r="AR253" s="263"/>
      <c r="AS253" s="265"/>
      <c r="AT253" s="267"/>
      <c r="AU253" s="263"/>
      <c r="AV253" s="265"/>
      <c r="AW253" s="275"/>
      <c r="AX253" s="270"/>
      <c r="AY253" s="292"/>
      <c r="AZ253" s="228"/>
      <c r="BA253" s="228"/>
      <c r="BB253" s="295"/>
    </row>
    <row r="254" spans="2:62" ht="28.15" customHeight="1" x14ac:dyDescent="0.2">
      <c r="B254" s="30"/>
      <c r="C254" s="244"/>
      <c r="D254" s="29"/>
      <c r="E254" s="28"/>
      <c r="F254" s="28"/>
      <c r="G254" s="27"/>
      <c r="H254" s="225">
        <v>194</v>
      </c>
      <c r="I254" s="248"/>
      <c r="J254" s="248"/>
      <c r="K254" s="248"/>
      <c r="L254" s="26" t="s">
        <v>114</v>
      </c>
      <c r="M254" s="25" t="s">
        <v>132</v>
      </c>
      <c r="N254" s="26" t="s">
        <v>112</v>
      </c>
      <c r="O254" s="25" t="s">
        <v>389</v>
      </c>
      <c r="P254" s="26" t="s">
        <v>111</v>
      </c>
      <c r="Q254" s="25" t="s">
        <v>113</v>
      </c>
      <c r="R254" s="26" t="s">
        <v>110</v>
      </c>
      <c r="S254" s="25" t="s">
        <v>121</v>
      </c>
      <c r="T254" s="26" t="s">
        <v>109</v>
      </c>
      <c r="U254" s="25"/>
      <c r="V254" s="26" t="s">
        <v>108</v>
      </c>
      <c r="W254" s="25"/>
      <c r="X254" s="26" t="s">
        <v>107</v>
      </c>
      <c r="Y254" s="25"/>
      <c r="Z254" s="26" t="s">
        <v>106</v>
      </c>
      <c r="AA254" s="25"/>
      <c r="AB254" s="24"/>
      <c r="AC254" s="25"/>
      <c r="AD254" s="24"/>
      <c r="AE254" s="23"/>
      <c r="AF254" s="251"/>
      <c r="AG254" s="251"/>
      <c r="AH254" s="22"/>
      <c r="AI254" s="11"/>
      <c r="AJ254" s="265"/>
      <c r="AK254" s="267"/>
      <c r="AL254" s="263"/>
      <c r="AM254" s="265"/>
      <c r="AN254" s="267"/>
      <c r="AO254" s="263"/>
      <c r="AP254" s="265"/>
      <c r="AQ254" s="267"/>
      <c r="AR254" s="263"/>
      <c r="AS254" s="265"/>
      <c r="AT254" s="267"/>
      <c r="AU254" s="263"/>
      <c r="AV254" s="265"/>
      <c r="AW254" s="275"/>
      <c r="AX254" s="270"/>
      <c r="AY254" s="292"/>
      <c r="AZ254" s="228"/>
      <c r="BA254" s="228"/>
      <c r="BB254" s="295"/>
    </row>
    <row r="255" spans="2:62" ht="28.15" customHeight="1" thickBot="1" x14ac:dyDescent="0.25">
      <c r="B255" s="30"/>
      <c r="C255" s="253"/>
      <c r="D255" s="51"/>
      <c r="E255" s="50"/>
      <c r="F255" s="50"/>
      <c r="G255" s="49"/>
      <c r="H255" s="226"/>
      <c r="I255" s="254"/>
      <c r="J255" s="254"/>
      <c r="K255" s="254"/>
      <c r="L255" s="48" t="s">
        <v>105</v>
      </c>
      <c r="M255" s="47" t="s">
        <v>186</v>
      </c>
      <c r="N255" s="48" t="s">
        <v>103</v>
      </c>
      <c r="O255" s="47" t="s">
        <v>217</v>
      </c>
      <c r="P255" s="48" t="s">
        <v>102</v>
      </c>
      <c r="Q255" s="47" t="s">
        <v>175</v>
      </c>
      <c r="R255" s="48" t="s">
        <v>101</v>
      </c>
      <c r="S255" s="47"/>
      <c r="T255" s="48">
        <v>20</v>
      </c>
      <c r="U255" s="47"/>
      <c r="V255" s="48" t="s">
        <v>100</v>
      </c>
      <c r="W255" s="47"/>
      <c r="X255" s="48" t="s">
        <v>99</v>
      </c>
      <c r="Y255" s="47"/>
      <c r="Z255" s="48" t="s">
        <v>98</v>
      </c>
      <c r="AA255" s="47"/>
      <c r="AB255" s="16"/>
      <c r="AC255" s="47"/>
      <c r="AD255" s="16"/>
      <c r="AE255" s="46"/>
      <c r="AF255" s="255"/>
      <c r="AG255" s="255"/>
      <c r="AH255" s="45"/>
      <c r="AI255" s="11"/>
      <c r="AJ255" s="266"/>
      <c r="AK255" s="268"/>
      <c r="AL255" s="264"/>
      <c r="AM255" s="266"/>
      <c r="AN255" s="268"/>
      <c r="AO255" s="264"/>
      <c r="AP255" s="266"/>
      <c r="AQ255" s="268"/>
      <c r="AR255" s="264"/>
      <c r="AS255" s="266"/>
      <c r="AT255" s="268"/>
      <c r="AU255" s="264"/>
      <c r="AV255" s="266"/>
      <c r="AW255" s="276"/>
      <c r="AX255" s="271"/>
      <c r="AY255" s="293"/>
      <c r="AZ255" s="229"/>
      <c r="BA255" s="229"/>
      <c r="BB255" s="296"/>
    </row>
    <row r="256" spans="2:62" ht="28.15" customHeight="1" x14ac:dyDescent="0.2">
      <c r="B256" s="30"/>
      <c r="C256" s="242">
        <v>2</v>
      </c>
      <c r="D256" s="44"/>
      <c r="E256" s="43"/>
      <c r="F256" s="43"/>
      <c r="G256" s="42"/>
      <c r="H256" s="223"/>
      <c r="I256" s="246">
        <v>63</v>
      </c>
      <c r="J256" s="246">
        <v>21</v>
      </c>
      <c r="K256" s="246">
        <v>6</v>
      </c>
      <c r="L256" s="41" t="s">
        <v>133</v>
      </c>
      <c r="M256" s="40" t="s">
        <v>389</v>
      </c>
      <c r="N256" s="41" t="s">
        <v>131</v>
      </c>
      <c r="O256" s="40" t="s">
        <v>399</v>
      </c>
      <c r="P256" s="41" t="s">
        <v>130</v>
      </c>
      <c r="Q256" s="40" t="s">
        <v>195</v>
      </c>
      <c r="R256" s="41" t="s">
        <v>129</v>
      </c>
      <c r="S256" s="40" t="s">
        <v>104</v>
      </c>
      <c r="T256" s="41" t="s">
        <v>128</v>
      </c>
      <c r="U256" s="40"/>
      <c r="V256" s="41" t="s">
        <v>127</v>
      </c>
      <c r="W256" s="40"/>
      <c r="X256" s="41" t="s">
        <v>126</v>
      </c>
      <c r="Y256" s="40"/>
      <c r="Z256" s="41" t="s">
        <v>125</v>
      </c>
      <c r="AA256" s="40"/>
      <c r="AB256" s="39"/>
      <c r="AC256" s="40"/>
      <c r="AD256" s="39" t="s">
        <v>121</v>
      </c>
      <c r="AE256" s="38"/>
      <c r="AF256" s="250"/>
      <c r="AG256" s="250" t="s">
        <v>622</v>
      </c>
      <c r="AH256" s="37"/>
      <c r="AI256" s="11"/>
      <c r="AJ256" s="233">
        <f>SUMPRODUCT(LEN($M256:$U259)-LEN(SUBSTITUTE($M256:$U259,"A", "")))</f>
        <v>22</v>
      </c>
      <c r="AK256" s="239">
        <f>SUMPRODUCT(LEN($AD256:$AD259)-LEN(SUBSTITUTE($AD256:$AD259,"A", "")))</f>
        <v>3</v>
      </c>
      <c r="AL256" s="230">
        <f>SUMPRODUCT(LEN($AC256:$AC259)-LEN(SUBSTITUTE($AC256:$AC259,"A", "")))</f>
        <v>0</v>
      </c>
      <c r="AM256" s="233">
        <f>SUMPRODUCT(LEN($M256:$U259)-LEN(SUBSTITUTE($M256:$U259,"S", "")))</f>
        <v>10</v>
      </c>
      <c r="AN256" s="239">
        <f>SUMPRODUCT(LEN($AD256:$AD259)-LEN(SUBSTITUTE($AD256:$AD259,"S", "")))</f>
        <v>1</v>
      </c>
      <c r="AO256" s="230">
        <f>SUMPRODUCT(LEN($AC256:$AC259)-LEN(SUBSTITUTE($AC256:$AC259,"S", "")))</f>
        <v>0</v>
      </c>
      <c r="AP256" s="233">
        <f>SUMPRODUCT(LEN($M256:$U259)-LEN(SUBSTITUTE($M256:$U259,"F", "")))</f>
        <v>0</v>
      </c>
      <c r="AQ256" s="239">
        <f>SUMPRODUCT(LEN($AD256:$AD259)-LEN(SUBSTITUTE($AD256:$AD259,"F", "")))</f>
        <v>1</v>
      </c>
      <c r="AR256" s="230">
        <f>SUMPRODUCT(LEN($AC256:$AC259)-LEN(SUBSTITUTE($AC256:$AC259,"F", "")))</f>
        <v>0</v>
      </c>
      <c r="AS256" s="233">
        <f>SUMPRODUCT(LEN($M256:$U259)-LEN(SUBSTITUTE($M256:$U259,"G", "")))</f>
        <v>4</v>
      </c>
      <c r="AT256" s="239">
        <f>SUMPRODUCT(LEN($AD256:$AD259)-LEN(SUBSTITUTE($AD256:$AD259,"G", "")))</f>
        <v>0</v>
      </c>
      <c r="AU256" s="230">
        <f>SUMPRODUCT(LEN($AC256:$AC259)-LEN(SUBSTITUTE($AC256:$AC259,"G", "")))</f>
        <v>0</v>
      </c>
      <c r="AV256" s="233">
        <f>SUMPRODUCT(LEN($L256:$U259)-LEN(SUBSTITUTE($L256:$U259,"M", "")))</f>
        <v>0</v>
      </c>
      <c r="AW256" s="236">
        <f>SUMPRODUCT(LEN($AD256:$AD259)-LEN(SUBSTITUTE($AD256:$AD259,"M", "")))</f>
        <v>0</v>
      </c>
      <c r="AX256" s="269">
        <f>SUMPRODUCT(LEN($AC256:$AC259)-LEN(SUBSTITUTE($AC256:$AC259,"M", "")))</f>
        <v>0</v>
      </c>
      <c r="AY256" s="291">
        <f>SUMPRODUCT(LEN($AE256:$AE259)-LEN(SUBSTITUTE($AE256:$AE259,"S", "")))</f>
        <v>0</v>
      </c>
      <c r="AZ256" s="227">
        <f>SUMPRODUCT(LEN($AE256:$AE259)-LEN(SUBSTITUTE($AE256:$AE259,"F", "")))</f>
        <v>0</v>
      </c>
      <c r="BA256" s="227">
        <f>SUMPRODUCT(LEN($AE256:$AE259)-LEN(SUBSTITUTE($AE256:$AE259,"G", "")))</f>
        <v>0</v>
      </c>
      <c r="BB256" s="294">
        <f>SUMPRODUCT(LEN($AE256:$AE259)-LEN(SUBSTITUTE($AE256:$AE259,"M", "")))</f>
        <v>0</v>
      </c>
    </row>
    <row r="257" spans="2:62" ht="28.15" customHeight="1" thickBot="1" x14ac:dyDescent="0.25">
      <c r="B257" s="30"/>
      <c r="C257" s="243"/>
      <c r="D257" s="36"/>
      <c r="E257" s="35"/>
      <c r="F257" s="35"/>
      <c r="G257" s="34"/>
      <c r="H257" s="224"/>
      <c r="I257" s="247"/>
      <c r="J257" s="247"/>
      <c r="K257" s="247"/>
      <c r="L257" s="33" t="s">
        <v>123</v>
      </c>
      <c r="M257" s="32" t="s">
        <v>186</v>
      </c>
      <c r="N257" s="33" t="s">
        <v>122</v>
      </c>
      <c r="O257" s="32" t="s">
        <v>186</v>
      </c>
      <c r="P257" s="33" t="s">
        <v>120</v>
      </c>
      <c r="Q257" s="32" t="s">
        <v>175</v>
      </c>
      <c r="R257" s="33" t="s">
        <v>119</v>
      </c>
      <c r="S257" s="32" t="s">
        <v>121</v>
      </c>
      <c r="T257" s="33" t="s">
        <v>118</v>
      </c>
      <c r="U257" s="32"/>
      <c r="V257" s="33" t="s">
        <v>117</v>
      </c>
      <c r="W257" s="32"/>
      <c r="X257" s="33" t="s">
        <v>116</v>
      </c>
      <c r="Y257" s="32"/>
      <c r="Z257" s="33" t="s">
        <v>115</v>
      </c>
      <c r="AA257" s="32"/>
      <c r="AB257" s="31"/>
      <c r="AC257" s="32"/>
      <c r="AD257" s="31" t="s">
        <v>457</v>
      </c>
      <c r="AE257" s="23"/>
      <c r="AF257" s="251"/>
      <c r="AG257" s="251"/>
      <c r="AH257" s="22"/>
      <c r="AI257" s="11"/>
      <c r="AJ257" s="265"/>
      <c r="AK257" s="267"/>
      <c r="AL257" s="263"/>
      <c r="AM257" s="265"/>
      <c r="AN257" s="267"/>
      <c r="AO257" s="263"/>
      <c r="AP257" s="265"/>
      <c r="AQ257" s="267"/>
      <c r="AR257" s="263"/>
      <c r="AS257" s="265"/>
      <c r="AT257" s="267"/>
      <c r="AU257" s="263"/>
      <c r="AV257" s="265"/>
      <c r="AW257" s="275"/>
      <c r="AX257" s="270"/>
      <c r="AY257" s="292"/>
      <c r="AZ257" s="228"/>
      <c r="BA257" s="228"/>
      <c r="BB257" s="295"/>
    </row>
    <row r="258" spans="2:62" ht="28.15" customHeight="1" x14ac:dyDescent="0.2">
      <c r="B258" s="30"/>
      <c r="C258" s="244"/>
      <c r="D258" s="29"/>
      <c r="E258" s="28"/>
      <c r="F258" s="28"/>
      <c r="G258" s="27"/>
      <c r="H258" s="225"/>
      <c r="I258" s="248"/>
      <c r="J258" s="248"/>
      <c r="K258" s="248"/>
      <c r="L258" s="26" t="s">
        <v>114</v>
      </c>
      <c r="M258" s="25" t="s">
        <v>377</v>
      </c>
      <c r="N258" s="26" t="s">
        <v>112</v>
      </c>
      <c r="O258" s="25" t="s">
        <v>381</v>
      </c>
      <c r="P258" s="26" t="s">
        <v>111</v>
      </c>
      <c r="Q258" s="25" t="s">
        <v>175</v>
      </c>
      <c r="R258" s="26" t="s">
        <v>110</v>
      </c>
      <c r="S258" s="25" t="s">
        <v>121</v>
      </c>
      <c r="T258" s="26" t="s">
        <v>109</v>
      </c>
      <c r="U258" s="25"/>
      <c r="V258" s="26" t="s">
        <v>108</v>
      </c>
      <c r="W258" s="25"/>
      <c r="X258" s="26" t="s">
        <v>107</v>
      </c>
      <c r="Y258" s="25"/>
      <c r="Z258" s="26" t="s">
        <v>106</v>
      </c>
      <c r="AA258" s="25"/>
      <c r="AB258" s="24"/>
      <c r="AC258" s="25"/>
      <c r="AD258" s="24"/>
      <c r="AE258" s="23"/>
      <c r="AF258" s="251"/>
      <c r="AG258" s="251"/>
      <c r="AH258" s="22"/>
      <c r="AI258" s="11"/>
      <c r="AJ258" s="265"/>
      <c r="AK258" s="267"/>
      <c r="AL258" s="263"/>
      <c r="AM258" s="265"/>
      <c r="AN258" s="267"/>
      <c r="AO258" s="263"/>
      <c r="AP258" s="265"/>
      <c r="AQ258" s="267"/>
      <c r="AR258" s="263"/>
      <c r="AS258" s="265"/>
      <c r="AT258" s="267"/>
      <c r="AU258" s="263"/>
      <c r="AV258" s="265"/>
      <c r="AW258" s="275"/>
      <c r="AX258" s="270"/>
      <c r="AY258" s="292"/>
      <c r="AZ258" s="228"/>
      <c r="BA258" s="228"/>
      <c r="BB258" s="295"/>
    </row>
    <row r="259" spans="2:62" ht="28.15" customHeight="1" thickBot="1" x14ac:dyDescent="0.25">
      <c r="B259" s="30"/>
      <c r="C259" s="253"/>
      <c r="D259" s="51"/>
      <c r="E259" s="50"/>
      <c r="F259" s="50"/>
      <c r="G259" s="49"/>
      <c r="H259" s="226"/>
      <c r="I259" s="254"/>
      <c r="J259" s="254"/>
      <c r="K259" s="254"/>
      <c r="L259" s="48" t="s">
        <v>105</v>
      </c>
      <c r="M259" s="47" t="s">
        <v>382</v>
      </c>
      <c r="N259" s="48" t="s">
        <v>103</v>
      </c>
      <c r="O259" s="47" t="s">
        <v>399</v>
      </c>
      <c r="P259" s="48" t="s">
        <v>102</v>
      </c>
      <c r="Q259" s="47" t="s">
        <v>121</v>
      </c>
      <c r="R259" s="48" t="s">
        <v>101</v>
      </c>
      <c r="S259" s="47"/>
      <c r="T259" s="48">
        <v>20</v>
      </c>
      <c r="U259" s="47"/>
      <c r="V259" s="48" t="s">
        <v>100</v>
      </c>
      <c r="W259" s="47"/>
      <c r="X259" s="48" t="s">
        <v>99</v>
      </c>
      <c r="Y259" s="47"/>
      <c r="Z259" s="48" t="s">
        <v>98</v>
      </c>
      <c r="AA259" s="47"/>
      <c r="AB259" s="16"/>
      <c r="AC259" s="47"/>
      <c r="AD259" s="16"/>
      <c r="AE259" s="46"/>
      <c r="AF259" s="255"/>
      <c r="AG259" s="255"/>
      <c r="AH259" s="45"/>
      <c r="AI259" s="11"/>
      <c r="AJ259" s="266"/>
      <c r="AK259" s="268"/>
      <c r="AL259" s="264"/>
      <c r="AM259" s="266"/>
      <c r="AN259" s="268"/>
      <c r="AO259" s="264"/>
      <c r="AP259" s="266"/>
      <c r="AQ259" s="268"/>
      <c r="AR259" s="264"/>
      <c r="AS259" s="266"/>
      <c r="AT259" s="268"/>
      <c r="AU259" s="264"/>
      <c r="AV259" s="266"/>
      <c r="AW259" s="276"/>
      <c r="AX259" s="271"/>
      <c r="AY259" s="293"/>
      <c r="AZ259" s="229"/>
      <c r="BA259" s="229"/>
      <c r="BB259" s="296"/>
    </row>
    <row r="260" spans="2:62" ht="28.15" customHeight="1" x14ac:dyDescent="0.2">
      <c r="B260" s="30"/>
      <c r="C260" s="242">
        <v>3</v>
      </c>
      <c r="D260" s="44"/>
      <c r="E260" s="43"/>
      <c r="F260" s="43"/>
      <c r="G260" s="42"/>
      <c r="H260" s="223"/>
      <c r="I260" s="246">
        <v>65</v>
      </c>
      <c r="J260" s="246">
        <v>22</v>
      </c>
      <c r="K260" s="246">
        <v>7</v>
      </c>
      <c r="L260" s="41" t="s">
        <v>133</v>
      </c>
      <c r="M260" s="40" t="s">
        <v>186</v>
      </c>
      <c r="N260" s="41" t="s">
        <v>131</v>
      </c>
      <c r="O260" s="40" t="s">
        <v>377</v>
      </c>
      <c r="P260" s="41" t="s">
        <v>130</v>
      </c>
      <c r="Q260" s="40" t="s">
        <v>195</v>
      </c>
      <c r="R260" s="41" t="s">
        <v>129</v>
      </c>
      <c r="S260" s="40" t="s">
        <v>121</v>
      </c>
      <c r="T260" s="41" t="s">
        <v>128</v>
      </c>
      <c r="U260" s="40"/>
      <c r="V260" s="41" t="s">
        <v>127</v>
      </c>
      <c r="W260" s="40"/>
      <c r="X260" s="41" t="s">
        <v>126</v>
      </c>
      <c r="Y260" s="40"/>
      <c r="Z260" s="41" t="s">
        <v>125</v>
      </c>
      <c r="AA260" s="40"/>
      <c r="AB260" s="39"/>
      <c r="AC260" s="40"/>
      <c r="AD260" s="39" t="s">
        <v>447</v>
      </c>
      <c r="AE260" s="38"/>
      <c r="AF260" s="250"/>
      <c r="AG260" s="250" t="s">
        <v>609</v>
      </c>
      <c r="AH260" s="37"/>
      <c r="AI260" s="11"/>
      <c r="AJ260" s="233">
        <f>SUMPRODUCT(LEN($M260:$U263)-LEN(SUBSTITUTE($M260:$U263,"A", "")))</f>
        <v>22</v>
      </c>
      <c r="AK260" s="239">
        <f>SUMPRODUCT(LEN($AD260:$AD263)-LEN(SUBSTITUTE($AD260:$AD263,"A", "")))</f>
        <v>2</v>
      </c>
      <c r="AL260" s="230">
        <f>SUMPRODUCT(LEN($AC260:$AC263)-LEN(SUBSTITUTE($AC260:$AC263,"A", "")))</f>
        <v>0</v>
      </c>
      <c r="AM260" s="233">
        <f>SUMPRODUCT(LEN($M260:$U263)-LEN(SUBSTITUTE($M260:$U263,"S", "")))</f>
        <v>15</v>
      </c>
      <c r="AN260" s="239">
        <f>SUMPRODUCT(LEN($AD260:$AD263)-LEN(SUBSTITUTE($AD260:$AD263,"S", "")))</f>
        <v>10</v>
      </c>
      <c r="AO260" s="230">
        <f>SUMPRODUCT(LEN($AC260:$AC263)-LEN(SUBSTITUTE($AC260:$AC263,"S", "")))</f>
        <v>0</v>
      </c>
      <c r="AP260" s="233">
        <f>SUMPRODUCT(LEN($M260:$U263)-LEN(SUBSTITUTE($M260:$U263,"F", "")))</f>
        <v>2</v>
      </c>
      <c r="AQ260" s="239">
        <f>SUMPRODUCT(LEN($AD260:$AD263)-LEN(SUBSTITUTE($AD260:$AD263,"F", "")))</f>
        <v>3</v>
      </c>
      <c r="AR260" s="230">
        <f>SUMPRODUCT(LEN($AC260:$AC263)-LEN(SUBSTITUTE($AC260:$AC263,"F", "")))</f>
        <v>0</v>
      </c>
      <c r="AS260" s="233">
        <f>SUMPRODUCT(LEN($M260:$U263)-LEN(SUBSTITUTE($M260:$U263,"G", "")))</f>
        <v>3</v>
      </c>
      <c r="AT260" s="239">
        <f>SUMPRODUCT(LEN($AD260:$AD263)-LEN(SUBSTITUTE($AD260:$AD263,"G", "")))</f>
        <v>1</v>
      </c>
      <c r="AU260" s="230">
        <f>SUMPRODUCT(LEN($AC260:$AC263)-LEN(SUBSTITUTE($AC260:$AC263,"G", "")))</f>
        <v>0</v>
      </c>
      <c r="AV260" s="233">
        <f>SUMPRODUCT(LEN($L260:$U263)-LEN(SUBSTITUTE($L260:$U263,"M", "")))</f>
        <v>0</v>
      </c>
      <c r="AW260" s="236">
        <f>SUMPRODUCT(LEN($AD260:$AD263)-LEN(SUBSTITUTE($AD260:$AD263,"M", "")))</f>
        <v>0</v>
      </c>
      <c r="AX260" s="269">
        <f>SUMPRODUCT(LEN($AC260:$AC263)-LEN(SUBSTITUTE($AC260:$AC263,"M", "")))</f>
        <v>0</v>
      </c>
      <c r="AY260" s="291">
        <f>SUMPRODUCT(LEN($AE260:$AE263)-LEN(SUBSTITUTE($AE260:$AE263,"S", "")))</f>
        <v>0</v>
      </c>
      <c r="AZ260" s="227">
        <f>SUMPRODUCT(LEN($AE260:$AE263)-LEN(SUBSTITUTE($AE260:$AE263,"F", "")))</f>
        <v>0</v>
      </c>
      <c r="BA260" s="227">
        <f>SUMPRODUCT(LEN($AE260:$AE263)-LEN(SUBSTITUTE($AE260:$AE263,"G", "")))</f>
        <v>0</v>
      </c>
      <c r="BB260" s="294">
        <f>SUMPRODUCT(LEN($AE260:$AE263)-LEN(SUBSTITUTE($AE260:$AE263,"M", "")))</f>
        <v>0</v>
      </c>
    </row>
    <row r="261" spans="2:62" ht="28.15" customHeight="1" thickBot="1" x14ac:dyDescent="0.25">
      <c r="B261" s="30"/>
      <c r="C261" s="243"/>
      <c r="D261" s="36"/>
      <c r="E261" s="35"/>
      <c r="F261" s="35"/>
      <c r="G261" s="34"/>
      <c r="H261" s="224"/>
      <c r="I261" s="247"/>
      <c r="J261" s="247"/>
      <c r="K261" s="247"/>
      <c r="L261" s="33" t="s">
        <v>123</v>
      </c>
      <c r="M261" s="32" t="s">
        <v>815</v>
      </c>
      <c r="N261" s="33" t="s">
        <v>122</v>
      </c>
      <c r="O261" s="32" t="s">
        <v>518</v>
      </c>
      <c r="P261" s="33" t="s">
        <v>120</v>
      </c>
      <c r="Q261" s="32" t="s">
        <v>175</v>
      </c>
      <c r="R261" s="33" t="s">
        <v>119</v>
      </c>
      <c r="S261" s="32" t="s">
        <v>121</v>
      </c>
      <c r="T261" s="33" t="s">
        <v>118</v>
      </c>
      <c r="U261" s="32"/>
      <c r="V261" s="33" t="s">
        <v>117</v>
      </c>
      <c r="W261" s="32"/>
      <c r="X261" s="33" t="s">
        <v>116</v>
      </c>
      <c r="Y261" s="32"/>
      <c r="Z261" s="33" t="s">
        <v>115</v>
      </c>
      <c r="AA261" s="32"/>
      <c r="AB261" s="31"/>
      <c r="AC261" s="32"/>
      <c r="AD261" s="31" t="s">
        <v>814</v>
      </c>
      <c r="AE261" s="23"/>
      <c r="AF261" s="251"/>
      <c r="AG261" s="251"/>
      <c r="AH261" s="22"/>
      <c r="AI261" s="11"/>
      <c r="AJ261" s="265"/>
      <c r="AK261" s="267"/>
      <c r="AL261" s="263"/>
      <c r="AM261" s="265"/>
      <c r="AN261" s="267"/>
      <c r="AO261" s="263"/>
      <c r="AP261" s="265"/>
      <c r="AQ261" s="267"/>
      <c r="AR261" s="263"/>
      <c r="AS261" s="265"/>
      <c r="AT261" s="267"/>
      <c r="AU261" s="263"/>
      <c r="AV261" s="265"/>
      <c r="AW261" s="275"/>
      <c r="AX261" s="270"/>
      <c r="AY261" s="292"/>
      <c r="AZ261" s="228"/>
      <c r="BA261" s="228"/>
      <c r="BB261" s="295"/>
    </row>
    <row r="262" spans="2:62" ht="28.15" customHeight="1" x14ac:dyDescent="0.2">
      <c r="B262" s="30"/>
      <c r="C262" s="244"/>
      <c r="D262" s="29"/>
      <c r="E262" s="28"/>
      <c r="F262" s="28"/>
      <c r="G262" s="27"/>
      <c r="H262" s="225"/>
      <c r="I262" s="248"/>
      <c r="J262" s="248"/>
      <c r="K262" s="248"/>
      <c r="L262" s="26" t="s">
        <v>114</v>
      </c>
      <c r="M262" s="25" t="s">
        <v>186</v>
      </c>
      <c r="N262" s="26" t="s">
        <v>112</v>
      </c>
      <c r="O262" s="25" t="s">
        <v>444</v>
      </c>
      <c r="P262" s="26" t="s">
        <v>111</v>
      </c>
      <c r="Q262" s="25" t="s">
        <v>124</v>
      </c>
      <c r="R262" s="26" t="s">
        <v>110</v>
      </c>
      <c r="S262" s="25" t="s">
        <v>121</v>
      </c>
      <c r="T262" s="26" t="s">
        <v>109</v>
      </c>
      <c r="U262" s="25"/>
      <c r="V262" s="26" t="s">
        <v>108</v>
      </c>
      <c r="W262" s="25"/>
      <c r="X262" s="26" t="s">
        <v>107</v>
      </c>
      <c r="Y262" s="25"/>
      <c r="Z262" s="26" t="s">
        <v>106</v>
      </c>
      <c r="AA262" s="25"/>
      <c r="AB262" s="24"/>
      <c r="AC262" s="25"/>
      <c r="AD262" s="24" t="s">
        <v>813</v>
      </c>
      <c r="AE262" s="23"/>
      <c r="AF262" s="251"/>
      <c r="AG262" s="251"/>
      <c r="AH262" s="22"/>
      <c r="AI262" s="11"/>
      <c r="AJ262" s="265"/>
      <c r="AK262" s="267"/>
      <c r="AL262" s="263"/>
      <c r="AM262" s="265"/>
      <c r="AN262" s="267"/>
      <c r="AO262" s="263"/>
      <c r="AP262" s="265"/>
      <c r="AQ262" s="267"/>
      <c r="AR262" s="263"/>
      <c r="AS262" s="265"/>
      <c r="AT262" s="267"/>
      <c r="AU262" s="263"/>
      <c r="AV262" s="265"/>
      <c r="AW262" s="275"/>
      <c r="AX262" s="270"/>
      <c r="AY262" s="292"/>
      <c r="AZ262" s="228"/>
      <c r="BA262" s="228"/>
      <c r="BB262" s="295"/>
    </row>
    <row r="263" spans="2:62" ht="28.15" customHeight="1" thickBot="1" x14ac:dyDescent="0.25">
      <c r="B263" s="21"/>
      <c r="C263" s="245"/>
      <c r="D263" s="20"/>
      <c r="E263" s="19"/>
      <c r="F263" s="19"/>
      <c r="G263" s="18"/>
      <c r="H263" s="226"/>
      <c r="I263" s="249"/>
      <c r="J263" s="249"/>
      <c r="K263" s="249"/>
      <c r="L263" s="17" t="s">
        <v>105</v>
      </c>
      <c r="M263" s="15" t="s">
        <v>186</v>
      </c>
      <c r="N263" s="17" t="s">
        <v>103</v>
      </c>
      <c r="O263" s="15" t="s">
        <v>422</v>
      </c>
      <c r="P263" s="17" t="s">
        <v>102</v>
      </c>
      <c r="Q263" s="15" t="s">
        <v>124</v>
      </c>
      <c r="R263" s="17" t="s">
        <v>101</v>
      </c>
      <c r="S263" s="15"/>
      <c r="T263" s="17">
        <v>20</v>
      </c>
      <c r="U263" s="15"/>
      <c r="V263" s="17" t="s">
        <v>100</v>
      </c>
      <c r="W263" s="15"/>
      <c r="X263" s="17" t="s">
        <v>99</v>
      </c>
      <c r="Y263" s="15"/>
      <c r="Z263" s="17" t="s">
        <v>98</v>
      </c>
      <c r="AA263" s="15"/>
      <c r="AB263" s="16"/>
      <c r="AC263" s="15"/>
      <c r="AD263" s="14"/>
      <c r="AE263" s="13"/>
      <c r="AF263" s="252"/>
      <c r="AG263" s="252"/>
      <c r="AH263" s="12"/>
      <c r="AI263" s="11"/>
      <c r="AJ263" s="266"/>
      <c r="AK263" s="268"/>
      <c r="AL263" s="264"/>
      <c r="AM263" s="266"/>
      <c r="AN263" s="268"/>
      <c r="AO263" s="264"/>
      <c r="AP263" s="266"/>
      <c r="AQ263" s="268"/>
      <c r="AR263" s="264"/>
      <c r="AS263" s="266"/>
      <c r="AT263" s="268"/>
      <c r="AU263" s="264"/>
      <c r="AV263" s="266"/>
      <c r="AW263" s="276"/>
      <c r="AX263" s="271"/>
      <c r="AY263" s="293"/>
      <c r="AZ263" s="229"/>
      <c r="BA263" s="229"/>
      <c r="BB263" s="296"/>
    </row>
    <row r="264" spans="2:62" ht="85.9" customHeight="1" thickTop="1" thickBot="1" x14ac:dyDescent="0.35">
      <c r="B264" s="105" t="s">
        <v>174</v>
      </c>
      <c r="C264" s="95" t="s">
        <v>173</v>
      </c>
      <c r="D264" s="100" t="s">
        <v>172</v>
      </c>
      <c r="E264" s="104" t="s">
        <v>171</v>
      </c>
      <c r="F264" s="103"/>
      <c r="G264" s="102"/>
      <c r="H264" s="101" t="s">
        <v>170</v>
      </c>
      <c r="I264" s="100" t="s">
        <v>96</v>
      </c>
      <c r="J264" s="100" t="s">
        <v>169</v>
      </c>
      <c r="K264" s="100" t="s">
        <v>97</v>
      </c>
      <c r="L264" s="256" t="s">
        <v>168</v>
      </c>
      <c r="M264" s="262"/>
      <c r="N264" s="256" t="s">
        <v>167</v>
      </c>
      <c r="O264" s="262"/>
      <c r="P264" s="256" t="s">
        <v>167</v>
      </c>
      <c r="Q264" s="257"/>
      <c r="R264" s="256" t="s">
        <v>167</v>
      </c>
      <c r="S264" s="257"/>
      <c r="T264" s="256" t="s">
        <v>167</v>
      </c>
      <c r="U264" s="257"/>
      <c r="V264" s="256" t="s">
        <v>167</v>
      </c>
      <c r="W264" s="257"/>
      <c r="X264" s="256" t="s">
        <v>167</v>
      </c>
      <c r="Y264" s="257"/>
      <c r="Z264" s="256" t="s">
        <v>167</v>
      </c>
      <c r="AA264" s="257"/>
      <c r="AB264" s="261" t="s">
        <v>166</v>
      </c>
      <c r="AC264" s="257"/>
      <c r="AD264" s="101" t="s">
        <v>165</v>
      </c>
      <c r="AE264" s="101" t="s">
        <v>164</v>
      </c>
      <c r="AF264" s="100" t="s">
        <v>163</v>
      </c>
      <c r="AG264" s="100" t="s">
        <v>162</v>
      </c>
      <c r="AH264" s="99" t="s">
        <v>161</v>
      </c>
      <c r="AI264" s="98"/>
      <c r="AJ264" s="96" t="s">
        <v>160</v>
      </c>
      <c r="AK264" s="95" t="s">
        <v>159</v>
      </c>
      <c r="AL264" s="94" t="s">
        <v>158</v>
      </c>
      <c r="AM264" s="96" t="s">
        <v>157</v>
      </c>
      <c r="AN264" s="95" t="s">
        <v>156</v>
      </c>
      <c r="AO264" s="94" t="s">
        <v>155</v>
      </c>
      <c r="AP264" s="96" t="s">
        <v>154</v>
      </c>
      <c r="AQ264" s="95" t="s">
        <v>153</v>
      </c>
      <c r="AR264" s="97" t="s">
        <v>152</v>
      </c>
      <c r="AS264" s="96" t="s">
        <v>151</v>
      </c>
      <c r="AT264" s="95" t="s">
        <v>150</v>
      </c>
      <c r="AU264" s="94" t="s">
        <v>149</v>
      </c>
      <c r="AV264" s="96" t="s">
        <v>148</v>
      </c>
      <c r="AW264" s="95" t="s">
        <v>147</v>
      </c>
      <c r="AX264" s="94" t="s">
        <v>146</v>
      </c>
      <c r="AY264" s="93" t="s">
        <v>145</v>
      </c>
      <c r="AZ264" s="92" t="s">
        <v>144</v>
      </c>
      <c r="BA264" s="92" t="s">
        <v>143</v>
      </c>
      <c r="BB264" s="91" t="s">
        <v>142</v>
      </c>
    </row>
    <row r="265" spans="2:62" ht="48" thickBot="1" x14ac:dyDescent="0.3">
      <c r="B265" s="90" t="s">
        <v>236</v>
      </c>
      <c r="C265" s="89"/>
      <c r="D265" s="88">
        <v>194</v>
      </c>
      <c r="E265" s="258"/>
      <c r="F265" s="259"/>
      <c r="G265" s="260"/>
      <c r="H265" s="87" t="s">
        <v>140</v>
      </c>
      <c r="I265" s="86"/>
      <c r="J265" s="86"/>
      <c r="K265" s="85"/>
      <c r="L265" s="84"/>
      <c r="M265" s="81"/>
      <c r="N265" s="84"/>
      <c r="O265" s="81"/>
      <c r="P265" s="84"/>
      <c r="Q265" s="81"/>
      <c r="R265" s="84"/>
      <c r="S265" s="81"/>
      <c r="T265" s="84"/>
      <c r="U265" s="81"/>
      <c r="V265" s="84"/>
      <c r="W265" s="81"/>
      <c r="X265" s="84"/>
      <c r="Y265" s="81"/>
      <c r="Z265" s="84"/>
      <c r="AA265" s="83"/>
      <c r="AB265" s="82" t="s">
        <v>139</v>
      </c>
      <c r="AC265" s="81"/>
      <c r="AD265" s="81"/>
      <c r="AE265" s="81"/>
      <c r="AF265" s="80"/>
      <c r="AG265" s="80"/>
      <c r="AH265" s="60"/>
      <c r="AI265" s="79" t="s">
        <v>138</v>
      </c>
      <c r="AJ265" s="78">
        <f t="shared" ref="AJ265:BB265" si="34">SUM(AJ267:AJ278)</f>
        <v>73</v>
      </c>
      <c r="AK265" s="77">
        <f t="shared" si="34"/>
        <v>23</v>
      </c>
      <c r="AL265" s="76">
        <f t="shared" si="34"/>
        <v>0</v>
      </c>
      <c r="AM265" s="78">
        <f t="shared" si="34"/>
        <v>50</v>
      </c>
      <c r="AN265" s="77">
        <f t="shared" si="34"/>
        <v>31</v>
      </c>
      <c r="AO265" s="76">
        <f t="shared" si="34"/>
        <v>0</v>
      </c>
      <c r="AP265" s="78">
        <f t="shared" si="34"/>
        <v>3</v>
      </c>
      <c r="AQ265" s="77">
        <f t="shared" si="34"/>
        <v>0</v>
      </c>
      <c r="AR265" s="76">
        <f t="shared" si="34"/>
        <v>0</v>
      </c>
      <c r="AS265" s="78">
        <f t="shared" si="34"/>
        <v>14</v>
      </c>
      <c r="AT265" s="77">
        <f t="shared" si="34"/>
        <v>3</v>
      </c>
      <c r="AU265" s="76">
        <f t="shared" si="34"/>
        <v>0</v>
      </c>
      <c r="AV265" s="78">
        <f t="shared" si="34"/>
        <v>0</v>
      </c>
      <c r="AW265" s="77">
        <f t="shared" si="34"/>
        <v>0</v>
      </c>
      <c r="AX265" s="76">
        <f t="shared" si="34"/>
        <v>0</v>
      </c>
      <c r="AY265" s="75">
        <f t="shared" si="34"/>
        <v>0</v>
      </c>
      <c r="AZ265" s="74">
        <f t="shared" si="34"/>
        <v>0</v>
      </c>
      <c r="BA265" s="74">
        <f t="shared" si="34"/>
        <v>2</v>
      </c>
      <c r="BB265" s="73">
        <f t="shared" si="34"/>
        <v>0</v>
      </c>
      <c r="BC265" s="72" t="s">
        <v>137</v>
      </c>
      <c r="BF265" s="5">
        <f>SUM(AJ265:AL265)/$BG$5</f>
        <v>32</v>
      </c>
      <c r="BG265" s="5">
        <f>SUM(AM265:AO265,AY265)/$BG$5</f>
        <v>27</v>
      </c>
      <c r="BH265" s="5">
        <f>SUM(AP265:AR265,AZ265)/$BG$5</f>
        <v>1</v>
      </c>
      <c r="BI265" s="5">
        <f>SUM(AS265:AU265,BA265)/$BG$5</f>
        <v>6.333333333333333</v>
      </c>
      <c r="BJ265" s="5">
        <f>SUM(AV265:AX265,BB265)/$BG$5</f>
        <v>0</v>
      </c>
    </row>
    <row r="266" spans="2:62" ht="37.5" thickBot="1" x14ac:dyDescent="0.3">
      <c r="B266" s="71"/>
      <c r="C266" s="70"/>
      <c r="D266" s="69"/>
      <c r="E266" s="68"/>
      <c r="F266" s="68"/>
      <c r="G266" s="67"/>
      <c r="H266" s="66"/>
      <c r="I266" s="64"/>
      <c r="J266" s="64"/>
      <c r="K266" s="65"/>
      <c r="L266" s="64"/>
      <c r="M266" s="62"/>
      <c r="N266" s="64"/>
      <c r="O266" s="62"/>
      <c r="P266" s="64"/>
      <c r="Q266" s="62"/>
      <c r="R266" s="64"/>
      <c r="S266" s="62"/>
      <c r="T266" s="64"/>
      <c r="U266" s="62"/>
      <c r="V266" s="64"/>
      <c r="W266" s="62"/>
      <c r="X266" s="64"/>
      <c r="Y266" s="62"/>
      <c r="Z266" s="64"/>
      <c r="AA266" s="62"/>
      <c r="AB266" s="63"/>
      <c r="AC266" s="62"/>
      <c r="AD266" s="62"/>
      <c r="AE266" s="62"/>
      <c r="AF266" s="61"/>
      <c r="AG266" s="61"/>
      <c r="AH266" s="60"/>
      <c r="AI266" s="59" t="s">
        <v>136</v>
      </c>
      <c r="AJ266" s="58">
        <f t="shared" ref="AJ266:BB266" si="35">AJ265/3</f>
        <v>24.333333333333332</v>
      </c>
      <c r="AK266" s="57">
        <f t="shared" si="35"/>
        <v>7.666666666666667</v>
      </c>
      <c r="AL266" s="56">
        <f t="shared" si="35"/>
        <v>0</v>
      </c>
      <c r="AM266" s="58">
        <f t="shared" si="35"/>
        <v>16.666666666666668</v>
      </c>
      <c r="AN266" s="57">
        <f t="shared" si="35"/>
        <v>10.333333333333334</v>
      </c>
      <c r="AO266" s="56">
        <f t="shared" si="35"/>
        <v>0</v>
      </c>
      <c r="AP266" s="58">
        <f t="shared" si="35"/>
        <v>1</v>
      </c>
      <c r="AQ266" s="57">
        <f t="shared" si="35"/>
        <v>0</v>
      </c>
      <c r="AR266" s="56">
        <f t="shared" si="35"/>
        <v>0</v>
      </c>
      <c r="AS266" s="58">
        <f t="shared" si="35"/>
        <v>4.666666666666667</v>
      </c>
      <c r="AT266" s="57">
        <f t="shared" si="35"/>
        <v>1</v>
      </c>
      <c r="AU266" s="56">
        <f t="shared" si="35"/>
        <v>0</v>
      </c>
      <c r="AV266" s="58">
        <f t="shared" si="35"/>
        <v>0</v>
      </c>
      <c r="AW266" s="57">
        <f t="shared" si="35"/>
        <v>0</v>
      </c>
      <c r="AX266" s="56">
        <f t="shared" si="35"/>
        <v>0</v>
      </c>
      <c r="AY266" s="55">
        <f t="shared" si="35"/>
        <v>0</v>
      </c>
      <c r="AZ266" s="54">
        <f t="shared" si="35"/>
        <v>0</v>
      </c>
      <c r="BA266" s="54">
        <f t="shared" si="35"/>
        <v>0.66666666666666663</v>
      </c>
      <c r="BB266" s="53">
        <f t="shared" si="35"/>
        <v>0</v>
      </c>
      <c r="BC266" s="52" t="s">
        <v>135</v>
      </c>
    </row>
    <row r="267" spans="2:62" ht="28.15" customHeight="1" x14ac:dyDescent="0.2">
      <c r="B267" s="30"/>
      <c r="C267" s="242">
        <v>1</v>
      </c>
      <c r="D267" s="44"/>
      <c r="E267" s="43"/>
      <c r="F267" s="43"/>
      <c r="G267" s="42"/>
      <c r="H267" s="223" t="s">
        <v>183</v>
      </c>
      <c r="I267" s="246">
        <v>92</v>
      </c>
      <c r="J267" s="246">
        <v>24</v>
      </c>
      <c r="K267" s="246">
        <v>6</v>
      </c>
      <c r="L267" s="41" t="s">
        <v>133</v>
      </c>
      <c r="M267" s="40" t="s">
        <v>382</v>
      </c>
      <c r="N267" s="41" t="s">
        <v>131</v>
      </c>
      <c r="O267" s="40" t="s">
        <v>812</v>
      </c>
      <c r="P267" s="41" t="s">
        <v>130</v>
      </c>
      <c r="Q267" s="40" t="s">
        <v>494</v>
      </c>
      <c r="R267" s="41" t="s">
        <v>129</v>
      </c>
      <c r="S267" s="40" t="s">
        <v>113</v>
      </c>
      <c r="T267" s="41" t="s">
        <v>128</v>
      </c>
      <c r="U267" s="40" t="s">
        <v>121</v>
      </c>
      <c r="V267" s="41" t="s">
        <v>127</v>
      </c>
      <c r="W267" s="40"/>
      <c r="X267" s="41" t="s">
        <v>126</v>
      </c>
      <c r="Y267" s="40"/>
      <c r="Z267" s="41" t="s">
        <v>125</v>
      </c>
      <c r="AA267" s="40"/>
      <c r="AB267" s="39"/>
      <c r="AC267" s="40"/>
      <c r="AD267" s="39" t="s">
        <v>811</v>
      </c>
      <c r="AE267" s="38" t="s">
        <v>507</v>
      </c>
      <c r="AF267" s="250"/>
      <c r="AG267" s="250" t="s">
        <v>622</v>
      </c>
      <c r="AH267" s="37"/>
      <c r="AI267" s="11"/>
      <c r="AJ267" s="233">
        <f>SUMPRODUCT(LEN($M267:$U270)-LEN(SUBSTITUTE($M267:$U270,"A", "")))</f>
        <v>29</v>
      </c>
      <c r="AK267" s="239">
        <f>SUMPRODUCT(LEN($AD267:$AD270)-LEN(SUBSTITUTE($AD267:$AD270,"A", "")))</f>
        <v>10</v>
      </c>
      <c r="AL267" s="230">
        <f>SUMPRODUCT(LEN($AC267:$AC270)-LEN(SUBSTITUTE($AC267:$AC270,"A", "")))</f>
        <v>0</v>
      </c>
      <c r="AM267" s="233">
        <f>SUMPRODUCT(LEN($M267:$U270)-LEN(SUBSTITUTE($M267:$U270,"S", "")))</f>
        <v>21</v>
      </c>
      <c r="AN267" s="239">
        <f>SUMPRODUCT(LEN($AD267:$AD270)-LEN(SUBSTITUTE($AD267:$AD270,"S", "")))</f>
        <v>14</v>
      </c>
      <c r="AO267" s="230">
        <f>SUMPRODUCT(LEN($AC267:$AC270)-LEN(SUBSTITUTE($AC267:$AC270,"S", "")))</f>
        <v>0</v>
      </c>
      <c r="AP267" s="233">
        <f>SUMPRODUCT(LEN($M267:$U270)-LEN(SUBSTITUTE($M267:$U270,"F", "")))</f>
        <v>2</v>
      </c>
      <c r="AQ267" s="239">
        <f>SUMPRODUCT(LEN($AD267:$AD270)-LEN(SUBSTITUTE($AD267:$AD270,"F", "")))</f>
        <v>0</v>
      </c>
      <c r="AR267" s="230">
        <f>SUMPRODUCT(LEN($AC267:$AC270)-LEN(SUBSTITUTE($AC267:$AC270,"F", "")))</f>
        <v>0</v>
      </c>
      <c r="AS267" s="233">
        <f>SUMPRODUCT(LEN($M267:$U270)-LEN(SUBSTITUTE($M267:$U270,"G", "")))</f>
        <v>6</v>
      </c>
      <c r="AT267" s="239">
        <f>SUMPRODUCT(LEN($AD267:$AD270)-LEN(SUBSTITUTE($AD267:$AD270,"G", "")))</f>
        <v>1</v>
      </c>
      <c r="AU267" s="230">
        <f>SUMPRODUCT(LEN($AC267:$AC270)-LEN(SUBSTITUTE($AC267:$AC270,"G", "")))</f>
        <v>0</v>
      </c>
      <c r="AV267" s="233">
        <f>SUMPRODUCT(LEN($L267:$U270)-LEN(SUBSTITUTE($L267:$U270,"M", "")))</f>
        <v>0</v>
      </c>
      <c r="AW267" s="236">
        <f>SUMPRODUCT(LEN($AD267:$AD270)-LEN(SUBSTITUTE($AD267:$AD270,"M", "")))</f>
        <v>0</v>
      </c>
      <c r="AX267" s="269">
        <f>SUMPRODUCT(LEN($AC267:$AC270)-LEN(SUBSTITUTE($AC267:$AC270,"M", "")))</f>
        <v>0</v>
      </c>
      <c r="AY267" s="291">
        <f>SUMPRODUCT(LEN($AE267:$AE270)-LEN(SUBSTITUTE($AE267:$AE270,"S", "")))</f>
        <v>0</v>
      </c>
      <c r="AZ267" s="227">
        <f>SUMPRODUCT(LEN($AE267:$AE270)-LEN(SUBSTITUTE($AE267:$AE270,"F", "")))</f>
        <v>0</v>
      </c>
      <c r="BA267" s="227">
        <f>SUMPRODUCT(LEN($AE267:$AE270)-LEN(SUBSTITUTE($AE267:$AE270,"G", "")))</f>
        <v>2</v>
      </c>
      <c r="BB267" s="294">
        <f>SUMPRODUCT(LEN($AE267:$AE270)-LEN(SUBSTITUTE($AE267:$AE270,"M", "")))</f>
        <v>0</v>
      </c>
    </row>
    <row r="268" spans="2:62" ht="28.15" customHeight="1" thickBot="1" x14ac:dyDescent="0.25">
      <c r="B268" s="30"/>
      <c r="C268" s="243"/>
      <c r="D268" s="36"/>
      <c r="E268" s="35"/>
      <c r="F268" s="35"/>
      <c r="G268" s="34"/>
      <c r="H268" s="224"/>
      <c r="I268" s="247"/>
      <c r="J268" s="247"/>
      <c r="K268" s="247"/>
      <c r="L268" s="33" t="s">
        <v>123</v>
      </c>
      <c r="M268" s="32" t="s">
        <v>377</v>
      </c>
      <c r="N268" s="33" t="s">
        <v>122</v>
      </c>
      <c r="O268" s="32" t="s">
        <v>444</v>
      </c>
      <c r="P268" s="33" t="s">
        <v>120</v>
      </c>
      <c r="Q268" s="32" t="s">
        <v>494</v>
      </c>
      <c r="R268" s="33" t="s">
        <v>119</v>
      </c>
      <c r="S268" s="32" t="s">
        <v>104</v>
      </c>
      <c r="T268" s="33" t="s">
        <v>118</v>
      </c>
      <c r="U268" s="32" t="s">
        <v>121</v>
      </c>
      <c r="V268" s="33" t="s">
        <v>117</v>
      </c>
      <c r="W268" s="32"/>
      <c r="X268" s="33" t="s">
        <v>116</v>
      </c>
      <c r="Y268" s="32"/>
      <c r="Z268" s="33" t="s">
        <v>115</v>
      </c>
      <c r="AA268" s="32"/>
      <c r="AB268" s="31"/>
      <c r="AC268" s="32"/>
      <c r="AD268" s="31" t="s">
        <v>810</v>
      </c>
      <c r="AE268" s="23"/>
      <c r="AF268" s="251"/>
      <c r="AG268" s="251"/>
      <c r="AH268" s="22"/>
      <c r="AI268" s="11"/>
      <c r="AJ268" s="265"/>
      <c r="AK268" s="267"/>
      <c r="AL268" s="263"/>
      <c r="AM268" s="265"/>
      <c r="AN268" s="267"/>
      <c r="AO268" s="263"/>
      <c r="AP268" s="265"/>
      <c r="AQ268" s="267"/>
      <c r="AR268" s="263"/>
      <c r="AS268" s="265"/>
      <c r="AT268" s="267"/>
      <c r="AU268" s="263"/>
      <c r="AV268" s="265"/>
      <c r="AW268" s="275"/>
      <c r="AX268" s="270"/>
      <c r="AY268" s="292"/>
      <c r="AZ268" s="228"/>
      <c r="BA268" s="228"/>
      <c r="BB268" s="295"/>
    </row>
    <row r="269" spans="2:62" ht="28.15" customHeight="1" x14ac:dyDescent="0.2">
      <c r="B269" s="30"/>
      <c r="C269" s="244"/>
      <c r="D269" s="29"/>
      <c r="E269" s="28"/>
      <c r="F269" s="28"/>
      <c r="G269" s="27"/>
      <c r="H269" s="225">
        <v>194</v>
      </c>
      <c r="I269" s="248"/>
      <c r="J269" s="248"/>
      <c r="K269" s="248"/>
      <c r="L269" s="26" t="s">
        <v>114</v>
      </c>
      <c r="M269" s="25" t="s">
        <v>376</v>
      </c>
      <c r="N269" s="26" t="s">
        <v>112</v>
      </c>
      <c r="O269" s="25" t="s">
        <v>420</v>
      </c>
      <c r="P269" s="26" t="s">
        <v>111</v>
      </c>
      <c r="Q269" s="25" t="s">
        <v>392</v>
      </c>
      <c r="R269" s="26" t="s">
        <v>110</v>
      </c>
      <c r="S269" s="25" t="s">
        <v>113</v>
      </c>
      <c r="T269" s="26" t="s">
        <v>109</v>
      </c>
      <c r="U269" s="25"/>
      <c r="V269" s="26" t="s">
        <v>108</v>
      </c>
      <c r="W269" s="25"/>
      <c r="X269" s="26" t="s">
        <v>107</v>
      </c>
      <c r="Y269" s="25"/>
      <c r="Z269" s="26" t="s">
        <v>106</v>
      </c>
      <c r="AA269" s="25"/>
      <c r="AB269" s="24"/>
      <c r="AC269" s="25"/>
      <c r="AD269" s="24"/>
      <c r="AE269" s="23"/>
      <c r="AF269" s="251"/>
      <c r="AG269" s="251"/>
      <c r="AH269" s="22"/>
      <c r="AI269" s="11"/>
      <c r="AJ269" s="265"/>
      <c r="AK269" s="267"/>
      <c r="AL269" s="263"/>
      <c r="AM269" s="265"/>
      <c r="AN269" s="267"/>
      <c r="AO269" s="263"/>
      <c r="AP269" s="265"/>
      <c r="AQ269" s="267"/>
      <c r="AR269" s="263"/>
      <c r="AS269" s="265"/>
      <c r="AT269" s="267"/>
      <c r="AU269" s="263"/>
      <c r="AV269" s="265"/>
      <c r="AW269" s="275"/>
      <c r="AX269" s="270"/>
      <c r="AY269" s="292"/>
      <c r="AZ269" s="228"/>
      <c r="BA269" s="228"/>
      <c r="BB269" s="295"/>
    </row>
    <row r="270" spans="2:62" ht="28.15" customHeight="1" thickBot="1" x14ac:dyDescent="0.25">
      <c r="B270" s="30"/>
      <c r="C270" s="253"/>
      <c r="D270" s="51"/>
      <c r="E270" s="50"/>
      <c r="F270" s="50"/>
      <c r="G270" s="49"/>
      <c r="H270" s="226"/>
      <c r="I270" s="254"/>
      <c r="J270" s="254"/>
      <c r="K270" s="254"/>
      <c r="L270" s="48" t="s">
        <v>105</v>
      </c>
      <c r="M270" s="47" t="s">
        <v>636</v>
      </c>
      <c r="N270" s="48" t="s">
        <v>103</v>
      </c>
      <c r="O270" s="47" t="s">
        <v>809</v>
      </c>
      <c r="P270" s="48" t="s">
        <v>102</v>
      </c>
      <c r="Q270" s="47" t="s">
        <v>195</v>
      </c>
      <c r="R270" s="48" t="s">
        <v>101</v>
      </c>
      <c r="S270" s="47" t="s">
        <v>121</v>
      </c>
      <c r="T270" s="48">
        <v>20</v>
      </c>
      <c r="U270" s="47"/>
      <c r="V270" s="48" t="s">
        <v>100</v>
      </c>
      <c r="W270" s="47"/>
      <c r="X270" s="48" t="s">
        <v>99</v>
      </c>
      <c r="Y270" s="47"/>
      <c r="Z270" s="48" t="s">
        <v>98</v>
      </c>
      <c r="AA270" s="47"/>
      <c r="AB270" s="16"/>
      <c r="AC270" s="47"/>
      <c r="AD270" s="16"/>
      <c r="AE270" s="46"/>
      <c r="AF270" s="255"/>
      <c r="AG270" s="255"/>
      <c r="AH270" s="45"/>
      <c r="AI270" s="11"/>
      <c r="AJ270" s="266"/>
      <c r="AK270" s="268"/>
      <c r="AL270" s="264"/>
      <c r="AM270" s="266"/>
      <c r="AN270" s="268"/>
      <c r="AO270" s="264"/>
      <c r="AP270" s="266"/>
      <c r="AQ270" s="268"/>
      <c r="AR270" s="264"/>
      <c r="AS270" s="266"/>
      <c r="AT270" s="268"/>
      <c r="AU270" s="264"/>
      <c r="AV270" s="266"/>
      <c r="AW270" s="276"/>
      <c r="AX270" s="271"/>
      <c r="AY270" s="293"/>
      <c r="AZ270" s="229"/>
      <c r="BA270" s="229"/>
      <c r="BB270" s="296"/>
    </row>
    <row r="271" spans="2:62" ht="28.15" customHeight="1" x14ac:dyDescent="0.2">
      <c r="B271" s="30"/>
      <c r="C271" s="242">
        <v>2</v>
      </c>
      <c r="D271" s="44"/>
      <c r="E271" s="43"/>
      <c r="F271" s="43"/>
      <c r="G271" s="42"/>
      <c r="H271" s="223"/>
      <c r="I271" s="246">
        <v>66</v>
      </c>
      <c r="J271" s="246">
        <v>22</v>
      </c>
      <c r="K271" s="246">
        <v>6</v>
      </c>
      <c r="L271" s="41" t="s">
        <v>133</v>
      </c>
      <c r="M271" s="40" t="s">
        <v>527</v>
      </c>
      <c r="N271" s="41" t="s">
        <v>131</v>
      </c>
      <c r="O271" s="40" t="s">
        <v>104</v>
      </c>
      <c r="P271" s="41" t="s">
        <v>130</v>
      </c>
      <c r="Q271" s="40" t="s">
        <v>443</v>
      </c>
      <c r="R271" s="41" t="s">
        <v>129</v>
      </c>
      <c r="S271" s="40" t="s">
        <v>175</v>
      </c>
      <c r="T271" s="41" t="s">
        <v>128</v>
      </c>
      <c r="U271" s="40"/>
      <c r="V271" s="41" t="s">
        <v>127</v>
      </c>
      <c r="W271" s="40"/>
      <c r="X271" s="41" t="s">
        <v>126</v>
      </c>
      <c r="Y271" s="40"/>
      <c r="Z271" s="41" t="s">
        <v>125</v>
      </c>
      <c r="AA271" s="40"/>
      <c r="AB271" s="39"/>
      <c r="AC271" s="40"/>
      <c r="AD271" s="39" t="s">
        <v>808</v>
      </c>
      <c r="AE271" s="38"/>
      <c r="AF271" s="250"/>
      <c r="AG271" s="250" t="s">
        <v>622</v>
      </c>
      <c r="AH271" s="37"/>
      <c r="AI271" s="11"/>
      <c r="AJ271" s="233">
        <f>SUMPRODUCT(LEN($M271:$U274)-LEN(SUBSTITUTE($M271:$U274,"A", "")))</f>
        <v>20</v>
      </c>
      <c r="AK271" s="239">
        <f>SUMPRODUCT(LEN($AD271:$AD274)-LEN(SUBSTITUTE($AD271:$AD274,"A", "")))</f>
        <v>12</v>
      </c>
      <c r="AL271" s="230">
        <f>SUMPRODUCT(LEN($AC271:$AC274)-LEN(SUBSTITUTE($AC271:$AC274,"A", "")))</f>
        <v>0</v>
      </c>
      <c r="AM271" s="233">
        <f>SUMPRODUCT(LEN($M271:$U274)-LEN(SUBSTITUTE($M271:$U274,"S", "")))</f>
        <v>16</v>
      </c>
      <c r="AN271" s="239">
        <f>SUMPRODUCT(LEN($AD271:$AD274)-LEN(SUBSTITUTE($AD271:$AD274,"S", "")))</f>
        <v>8</v>
      </c>
      <c r="AO271" s="230">
        <f>SUMPRODUCT(LEN($AC271:$AC274)-LEN(SUBSTITUTE($AC271:$AC274,"S", "")))</f>
        <v>0</v>
      </c>
      <c r="AP271" s="233">
        <f>SUMPRODUCT(LEN($M271:$U274)-LEN(SUBSTITUTE($M271:$U274,"F", "")))</f>
        <v>0</v>
      </c>
      <c r="AQ271" s="239">
        <f>SUMPRODUCT(LEN($AD271:$AD274)-LEN(SUBSTITUTE($AD271:$AD274,"F", "")))</f>
        <v>0</v>
      </c>
      <c r="AR271" s="230">
        <f>SUMPRODUCT(LEN($AC271:$AC274)-LEN(SUBSTITUTE($AC271:$AC274,"F", "")))</f>
        <v>0</v>
      </c>
      <c r="AS271" s="233">
        <f>SUMPRODUCT(LEN($M271:$U274)-LEN(SUBSTITUTE($M271:$U274,"G", "")))</f>
        <v>5</v>
      </c>
      <c r="AT271" s="239">
        <f>SUMPRODUCT(LEN($AD271:$AD274)-LEN(SUBSTITUTE($AD271:$AD274,"G", "")))</f>
        <v>1</v>
      </c>
      <c r="AU271" s="230">
        <f>SUMPRODUCT(LEN($AC271:$AC274)-LEN(SUBSTITUTE($AC271:$AC274,"G", "")))</f>
        <v>0</v>
      </c>
      <c r="AV271" s="233">
        <f>SUMPRODUCT(LEN($L271:$U274)-LEN(SUBSTITUTE($L271:$U274,"M", "")))</f>
        <v>0</v>
      </c>
      <c r="AW271" s="236">
        <f>SUMPRODUCT(LEN($AD271:$AD274)-LEN(SUBSTITUTE($AD271:$AD274,"M", "")))</f>
        <v>0</v>
      </c>
      <c r="AX271" s="269">
        <f>SUMPRODUCT(LEN($AC271:$AC274)-LEN(SUBSTITUTE($AC271:$AC274,"M", "")))</f>
        <v>0</v>
      </c>
      <c r="AY271" s="291">
        <f>SUMPRODUCT(LEN($AE271:$AE274)-LEN(SUBSTITUTE($AE271:$AE274,"S", "")))</f>
        <v>0</v>
      </c>
      <c r="AZ271" s="227">
        <f>SUMPRODUCT(LEN($AE271:$AE274)-LEN(SUBSTITUTE($AE271:$AE274,"F", "")))</f>
        <v>0</v>
      </c>
      <c r="BA271" s="227">
        <f>SUMPRODUCT(LEN($AE271:$AE274)-LEN(SUBSTITUTE($AE271:$AE274,"G", "")))</f>
        <v>0</v>
      </c>
      <c r="BB271" s="294">
        <f>SUMPRODUCT(LEN($AE271:$AE274)-LEN(SUBSTITUTE($AE271:$AE274,"M", "")))</f>
        <v>0</v>
      </c>
    </row>
    <row r="272" spans="2:62" ht="28.15" customHeight="1" thickBot="1" x14ac:dyDescent="0.25">
      <c r="B272" s="30"/>
      <c r="C272" s="243"/>
      <c r="D272" s="36"/>
      <c r="E272" s="35"/>
      <c r="F272" s="35"/>
      <c r="G272" s="34"/>
      <c r="H272" s="224"/>
      <c r="I272" s="247"/>
      <c r="J272" s="247"/>
      <c r="K272" s="247"/>
      <c r="L272" s="33" t="s">
        <v>123</v>
      </c>
      <c r="M272" s="32" t="s">
        <v>186</v>
      </c>
      <c r="N272" s="33" t="s">
        <v>122</v>
      </c>
      <c r="O272" s="32" t="s">
        <v>405</v>
      </c>
      <c r="P272" s="33" t="s">
        <v>120</v>
      </c>
      <c r="Q272" s="32" t="s">
        <v>178</v>
      </c>
      <c r="R272" s="33" t="s">
        <v>119</v>
      </c>
      <c r="S272" s="32" t="s">
        <v>113</v>
      </c>
      <c r="T272" s="33" t="s">
        <v>118</v>
      </c>
      <c r="U272" s="32"/>
      <c r="V272" s="33" t="s">
        <v>117</v>
      </c>
      <c r="W272" s="32"/>
      <c r="X272" s="33" t="s">
        <v>116</v>
      </c>
      <c r="Y272" s="32"/>
      <c r="Z272" s="33" t="s">
        <v>115</v>
      </c>
      <c r="AA272" s="32"/>
      <c r="AB272" s="31"/>
      <c r="AC272" s="32"/>
      <c r="AD272" s="31" t="s">
        <v>807</v>
      </c>
      <c r="AE272" s="23"/>
      <c r="AF272" s="251"/>
      <c r="AG272" s="251"/>
      <c r="AH272" s="22"/>
      <c r="AI272" s="11"/>
      <c r="AJ272" s="265"/>
      <c r="AK272" s="267"/>
      <c r="AL272" s="263"/>
      <c r="AM272" s="265"/>
      <c r="AN272" s="267"/>
      <c r="AO272" s="263"/>
      <c r="AP272" s="265"/>
      <c r="AQ272" s="267"/>
      <c r="AR272" s="263"/>
      <c r="AS272" s="265"/>
      <c r="AT272" s="267"/>
      <c r="AU272" s="263"/>
      <c r="AV272" s="265"/>
      <c r="AW272" s="275"/>
      <c r="AX272" s="270"/>
      <c r="AY272" s="292"/>
      <c r="AZ272" s="228"/>
      <c r="BA272" s="228"/>
      <c r="BB272" s="295"/>
    </row>
    <row r="273" spans="2:62" ht="28.15" customHeight="1" x14ac:dyDescent="0.2">
      <c r="B273" s="30"/>
      <c r="C273" s="244"/>
      <c r="D273" s="29"/>
      <c r="E273" s="28"/>
      <c r="F273" s="28"/>
      <c r="G273" s="27"/>
      <c r="H273" s="225"/>
      <c r="I273" s="248"/>
      <c r="J273" s="248"/>
      <c r="K273" s="248"/>
      <c r="L273" s="26" t="s">
        <v>114</v>
      </c>
      <c r="M273" s="25" t="s">
        <v>389</v>
      </c>
      <c r="N273" s="26" t="s">
        <v>112</v>
      </c>
      <c r="O273" s="25" t="s">
        <v>414</v>
      </c>
      <c r="P273" s="26" t="s">
        <v>111</v>
      </c>
      <c r="Q273" s="25" t="s">
        <v>175</v>
      </c>
      <c r="R273" s="26" t="s">
        <v>110</v>
      </c>
      <c r="S273" s="25" t="s">
        <v>121</v>
      </c>
      <c r="T273" s="26" t="s">
        <v>109</v>
      </c>
      <c r="U273" s="25"/>
      <c r="V273" s="26" t="s">
        <v>108</v>
      </c>
      <c r="W273" s="25"/>
      <c r="X273" s="26" t="s">
        <v>107</v>
      </c>
      <c r="Y273" s="25"/>
      <c r="Z273" s="26" t="s">
        <v>106</v>
      </c>
      <c r="AA273" s="25"/>
      <c r="AB273" s="24"/>
      <c r="AC273" s="25"/>
      <c r="AD273" s="24"/>
      <c r="AE273" s="23"/>
      <c r="AF273" s="251"/>
      <c r="AG273" s="251"/>
      <c r="AH273" s="22"/>
      <c r="AI273" s="11"/>
      <c r="AJ273" s="265"/>
      <c r="AK273" s="267"/>
      <c r="AL273" s="263"/>
      <c r="AM273" s="265"/>
      <c r="AN273" s="267"/>
      <c r="AO273" s="263"/>
      <c r="AP273" s="265"/>
      <c r="AQ273" s="267"/>
      <c r="AR273" s="263"/>
      <c r="AS273" s="265"/>
      <c r="AT273" s="267"/>
      <c r="AU273" s="263"/>
      <c r="AV273" s="265"/>
      <c r="AW273" s="275"/>
      <c r="AX273" s="270"/>
      <c r="AY273" s="292"/>
      <c r="AZ273" s="228"/>
      <c r="BA273" s="228"/>
      <c r="BB273" s="295"/>
    </row>
    <row r="274" spans="2:62" ht="28.15" customHeight="1" thickBot="1" x14ac:dyDescent="0.25">
      <c r="B274" s="30"/>
      <c r="C274" s="253"/>
      <c r="D274" s="51"/>
      <c r="E274" s="50"/>
      <c r="F274" s="50"/>
      <c r="G274" s="49"/>
      <c r="H274" s="226"/>
      <c r="I274" s="254"/>
      <c r="J274" s="254"/>
      <c r="K274" s="254"/>
      <c r="L274" s="48" t="s">
        <v>105</v>
      </c>
      <c r="M274" s="47" t="s">
        <v>376</v>
      </c>
      <c r="N274" s="48" t="s">
        <v>103</v>
      </c>
      <c r="O274" s="47" t="s">
        <v>405</v>
      </c>
      <c r="P274" s="48" t="s">
        <v>102</v>
      </c>
      <c r="Q274" s="47" t="s">
        <v>195</v>
      </c>
      <c r="R274" s="48" t="s">
        <v>101</v>
      </c>
      <c r="S274" s="47" t="s">
        <v>121</v>
      </c>
      <c r="T274" s="48">
        <v>20</v>
      </c>
      <c r="U274" s="47"/>
      <c r="V274" s="48" t="s">
        <v>100</v>
      </c>
      <c r="W274" s="47"/>
      <c r="X274" s="48" t="s">
        <v>99</v>
      </c>
      <c r="Y274" s="47"/>
      <c r="Z274" s="48" t="s">
        <v>98</v>
      </c>
      <c r="AA274" s="47"/>
      <c r="AB274" s="16"/>
      <c r="AC274" s="47"/>
      <c r="AD274" s="16"/>
      <c r="AE274" s="46"/>
      <c r="AF274" s="255"/>
      <c r="AG274" s="255"/>
      <c r="AH274" s="45"/>
      <c r="AI274" s="11"/>
      <c r="AJ274" s="266"/>
      <c r="AK274" s="268"/>
      <c r="AL274" s="264"/>
      <c r="AM274" s="266"/>
      <c r="AN274" s="268"/>
      <c r="AO274" s="264"/>
      <c r="AP274" s="266"/>
      <c r="AQ274" s="268"/>
      <c r="AR274" s="264"/>
      <c r="AS274" s="266"/>
      <c r="AT274" s="268"/>
      <c r="AU274" s="264"/>
      <c r="AV274" s="266"/>
      <c r="AW274" s="276"/>
      <c r="AX274" s="271"/>
      <c r="AY274" s="293"/>
      <c r="AZ274" s="229"/>
      <c r="BA274" s="229"/>
      <c r="BB274" s="296"/>
    </row>
    <row r="275" spans="2:62" ht="28.15" customHeight="1" x14ac:dyDescent="0.2">
      <c r="B275" s="30"/>
      <c r="C275" s="242">
        <v>3</v>
      </c>
      <c r="D275" s="44"/>
      <c r="E275" s="43"/>
      <c r="F275" s="43"/>
      <c r="G275" s="42"/>
      <c r="H275" s="223"/>
      <c r="I275" s="246">
        <v>84</v>
      </c>
      <c r="J275" s="246">
        <v>23</v>
      </c>
      <c r="K275" s="246">
        <v>6</v>
      </c>
      <c r="L275" s="41" t="s">
        <v>133</v>
      </c>
      <c r="M275" s="40" t="s">
        <v>104</v>
      </c>
      <c r="N275" s="41" t="s">
        <v>131</v>
      </c>
      <c r="O275" s="40" t="s">
        <v>434</v>
      </c>
      <c r="P275" s="41" t="s">
        <v>130</v>
      </c>
      <c r="Q275" s="40" t="s">
        <v>428</v>
      </c>
      <c r="R275" s="41" t="s">
        <v>129</v>
      </c>
      <c r="S275" s="40" t="s">
        <v>195</v>
      </c>
      <c r="T275" s="41" t="s">
        <v>128</v>
      </c>
      <c r="U275" s="40" t="s">
        <v>121</v>
      </c>
      <c r="V275" s="41" t="s">
        <v>127</v>
      </c>
      <c r="W275" s="40"/>
      <c r="X275" s="41" t="s">
        <v>126</v>
      </c>
      <c r="Y275" s="40"/>
      <c r="Z275" s="41" t="s">
        <v>125</v>
      </c>
      <c r="AA275" s="40"/>
      <c r="AB275" s="39"/>
      <c r="AC275" s="40"/>
      <c r="AD275" s="39" t="s">
        <v>124</v>
      </c>
      <c r="AE275" s="38"/>
      <c r="AF275" s="250"/>
      <c r="AG275" s="250" t="s">
        <v>609</v>
      </c>
      <c r="AH275" s="37"/>
      <c r="AI275" s="11"/>
      <c r="AJ275" s="233">
        <f>SUMPRODUCT(LEN($M275:$U278)-LEN(SUBSTITUTE($M275:$U278,"A", "")))</f>
        <v>24</v>
      </c>
      <c r="AK275" s="239">
        <f>SUMPRODUCT(LEN($AD275:$AD278)-LEN(SUBSTITUTE($AD275:$AD278,"A", "")))</f>
        <v>1</v>
      </c>
      <c r="AL275" s="230">
        <f>SUMPRODUCT(LEN($AC275:$AC278)-LEN(SUBSTITUTE($AC275:$AC278,"A", "")))</f>
        <v>0</v>
      </c>
      <c r="AM275" s="233">
        <f>SUMPRODUCT(LEN($M275:$U278)-LEN(SUBSTITUTE($M275:$U278,"S", "")))</f>
        <v>13</v>
      </c>
      <c r="AN275" s="239">
        <f>SUMPRODUCT(LEN($AD275:$AD278)-LEN(SUBSTITUTE($AD275:$AD278,"S", "")))</f>
        <v>9</v>
      </c>
      <c r="AO275" s="230">
        <f>SUMPRODUCT(LEN($AC275:$AC278)-LEN(SUBSTITUTE($AC275:$AC278,"S", "")))</f>
        <v>0</v>
      </c>
      <c r="AP275" s="233">
        <f>SUMPRODUCT(LEN($M275:$U278)-LEN(SUBSTITUTE($M275:$U278,"F", "")))</f>
        <v>1</v>
      </c>
      <c r="AQ275" s="239">
        <f>SUMPRODUCT(LEN($AD275:$AD278)-LEN(SUBSTITUTE($AD275:$AD278,"F", "")))</f>
        <v>0</v>
      </c>
      <c r="AR275" s="230">
        <f>SUMPRODUCT(LEN($AC275:$AC278)-LEN(SUBSTITUTE($AC275:$AC278,"F", "")))</f>
        <v>0</v>
      </c>
      <c r="AS275" s="233">
        <f>SUMPRODUCT(LEN($M275:$U278)-LEN(SUBSTITUTE($M275:$U278,"G", "")))</f>
        <v>3</v>
      </c>
      <c r="AT275" s="239">
        <f>SUMPRODUCT(LEN($AD275:$AD278)-LEN(SUBSTITUTE($AD275:$AD278,"G", "")))</f>
        <v>1</v>
      </c>
      <c r="AU275" s="230">
        <f>SUMPRODUCT(LEN($AC275:$AC278)-LEN(SUBSTITUTE($AC275:$AC278,"G", "")))</f>
        <v>0</v>
      </c>
      <c r="AV275" s="233">
        <f>SUMPRODUCT(LEN($L275:$U278)-LEN(SUBSTITUTE($L275:$U278,"M", "")))</f>
        <v>0</v>
      </c>
      <c r="AW275" s="236">
        <f>SUMPRODUCT(LEN($AD275:$AD278)-LEN(SUBSTITUTE($AD275:$AD278,"M", "")))</f>
        <v>0</v>
      </c>
      <c r="AX275" s="269">
        <f>SUMPRODUCT(LEN($AC275:$AC278)-LEN(SUBSTITUTE($AC275:$AC278,"M", "")))</f>
        <v>0</v>
      </c>
      <c r="AY275" s="291">
        <f>SUMPRODUCT(LEN($AE275:$AE278)-LEN(SUBSTITUTE($AE275:$AE278,"S", "")))</f>
        <v>0</v>
      </c>
      <c r="AZ275" s="227">
        <f>SUMPRODUCT(LEN($AE275:$AE278)-LEN(SUBSTITUTE($AE275:$AE278,"F", "")))</f>
        <v>0</v>
      </c>
      <c r="BA275" s="227">
        <f>SUMPRODUCT(LEN($AE275:$AE278)-LEN(SUBSTITUTE($AE275:$AE278,"G", "")))</f>
        <v>0</v>
      </c>
      <c r="BB275" s="294">
        <f>SUMPRODUCT(LEN($AE275:$AE278)-LEN(SUBSTITUTE($AE275:$AE278,"M", "")))</f>
        <v>0</v>
      </c>
    </row>
    <row r="276" spans="2:62" ht="28.15" customHeight="1" thickBot="1" x14ac:dyDescent="0.25">
      <c r="B276" s="30"/>
      <c r="C276" s="243"/>
      <c r="D276" s="36"/>
      <c r="E276" s="35"/>
      <c r="F276" s="35"/>
      <c r="G276" s="34"/>
      <c r="H276" s="224"/>
      <c r="I276" s="247"/>
      <c r="J276" s="247"/>
      <c r="K276" s="247"/>
      <c r="L276" s="33" t="s">
        <v>123</v>
      </c>
      <c r="M276" s="32" t="s">
        <v>132</v>
      </c>
      <c r="N276" s="33" t="s">
        <v>122</v>
      </c>
      <c r="O276" s="32" t="s">
        <v>614</v>
      </c>
      <c r="P276" s="33" t="s">
        <v>120</v>
      </c>
      <c r="Q276" s="32" t="s">
        <v>217</v>
      </c>
      <c r="R276" s="33" t="s">
        <v>119</v>
      </c>
      <c r="S276" s="32" t="s">
        <v>175</v>
      </c>
      <c r="T276" s="33" t="s">
        <v>118</v>
      </c>
      <c r="U276" s="32"/>
      <c r="V276" s="33" t="s">
        <v>117</v>
      </c>
      <c r="W276" s="32"/>
      <c r="X276" s="33" t="s">
        <v>116</v>
      </c>
      <c r="Y276" s="32"/>
      <c r="Z276" s="33" t="s">
        <v>115</v>
      </c>
      <c r="AA276" s="32"/>
      <c r="AB276" s="31"/>
      <c r="AC276" s="32"/>
      <c r="AD276" s="31" t="s">
        <v>806</v>
      </c>
      <c r="AE276" s="23"/>
      <c r="AF276" s="251"/>
      <c r="AG276" s="251"/>
      <c r="AH276" s="22"/>
      <c r="AI276" s="11"/>
      <c r="AJ276" s="265"/>
      <c r="AK276" s="267"/>
      <c r="AL276" s="263"/>
      <c r="AM276" s="265"/>
      <c r="AN276" s="267"/>
      <c r="AO276" s="263"/>
      <c r="AP276" s="265"/>
      <c r="AQ276" s="267"/>
      <c r="AR276" s="263"/>
      <c r="AS276" s="265"/>
      <c r="AT276" s="267"/>
      <c r="AU276" s="263"/>
      <c r="AV276" s="265"/>
      <c r="AW276" s="275"/>
      <c r="AX276" s="270"/>
      <c r="AY276" s="292"/>
      <c r="AZ276" s="228"/>
      <c r="BA276" s="228"/>
      <c r="BB276" s="295"/>
    </row>
    <row r="277" spans="2:62" ht="28.15" customHeight="1" x14ac:dyDescent="0.2">
      <c r="B277" s="30"/>
      <c r="C277" s="244"/>
      <c r="D277" s="29"/>
      <c r="E277" s="28"/>
      <c r="F277" s="28"/>
      <c r="G277" s="27"/>
      <c r="H277" s="225"/>
      <c r="I277" s="248"/>
      <c r="J277" s="248"/>
      <c r="K277" s="248"/>
      <c r="L277" s="26" t="s">
        <v>114</v>
      </c>
      <c r="M277" s="25" t="s">
        <v>399</v>
      </c>
      <c r="N277" s="26" t="s">
        <v>112</v>
      </c>
      <c r="O277" s="25" t="s">
        <v>454</v>
      </c>
      <c r="P277" s="26" t="s">
        <v>111</v>
      </c>
      <c r="Q277" s="25" t="s">
        <v>195</v>
      </c>
      <c r="R277" s="26" t="s">
        <v>110</v>
      </c>
      <c r="S277" s="25" t="s">
        <v>104</v>
      </c>
      <c r="T277" s="26" t="s">
        <v>109</v>
      </c>
      <c r="U277" s="25"/>
      <c r="V277" s="26" t="s">
        <v>108</v>
      </c>
      <c r="W277" s="25"/>
      <c r="X277" s="26" t="s">
        <v>107</v>
      </c>
      <c r="Y277" s="25"/>
      <c r="Z277" s="26" t="s">
        <v>106</v>
      </c>
      <c r="AA277" s="25"/>
      <c r="AB277" s="24"/>
      <c r="AC277" s="25"/>
      <c r="AD277" s="24"/>
      <c r="AE277" s="23"/>
      <c r="AF277" s="251"/>
      <c r="AG277" s="251"/>
      <c r="AH277" s="22"/>
      <c r="AI277" s="11"/>
      <c r="AJ277" s="265"/>
      <c r="AK277" s="267"/>
      <c r="AL277" s="263"/>
      <c r="AM277" s="265"/>
      <c r="AN277" s="267"/>
      <c r="AO277" s="263"/>
      <c r="AP277" s="265"/>
      <c r="AQ277" s="267"/>
      <c r="AR277" s="263"/>
      <c r="AS277" s="265"/>
      <c r="AT277" s="267"/>
      <c r="AU277" s="263"/>
      <c r="AV277" s="265"/>
      <c r="AW277" s="275"/>
      <c r="AX277" s="270"/>
      <c r="AY277" s="292"/>
      <c r="AZ277" s="228"/>
      <c r="BA277" s="228"/>
      <c r="BB277" s="295"/>
    </row>
    <row r="278" spans="2:62" ht="28.15" customHeight="1" thickBot="1" x14ac:dyDescent="0.25">
      <c r="B278" s="21"/>
      <c r="C278" s="245"/>
      <c r="D278" s="20"/>
      <c r="E278" s="19"/>
      <c r="F278" s="19"/>
      <c r="G278" s="18"/>
      <c r="H278" s="226"/>
      <c r="I278" s="249"/>
      <c r="J278" s="249"/>
      <c r="K278" s="249"/>
      <c r="L278" s="17" t="s">
        <v>105</v>
      </c>
      <c r="M278" s="15" t="s">
        <v>132</v>
      </c>
      <c r="N278" s="17" t="s">
        <v>103</v>
      </c>
      <c r="O278" s="15" t="s">
        <v>382</v>
      </c>
      <c r="P278" s="17" t="s">
        <v>102</v>
      </c>
      <c r="Q278" s="15" t="s">
        <v>187</v>
      </c>
      <c r="R278" s="17" t="s">
        <v>101</v>
      </c>
      <c r="S278" s="15" t="s">
        <v>121</v>
      </c>
      <c r="T278" s="17">
        <v>20</v>
      </c>
      <c r="U278" s="15"/>
      <c r="V278" s="17" t="s">
        <v>100</v>
      </c>
      <c r="W278" s="15"/>
      <c r="X278" s="17" t="s">
        <v>99</v>
      </c>
      <c r="Y278" s="15"/>
      <c r="Z278" s="17" t="s">
        <v>98</v>
      </c>
      <c r="AA278" s="15"/>
      <c r="AB278" s="16"/>
      <c r="AC278" s="15"/>
      <c r="AD278" s="14"/>
      <c r="AE278" s="13"/>
      <c r="AF278" s="252"/>
      <c r="AG278" s="252"/>
      <c r="AH278" s="12"/>
      <c r="AI278" s="11"/>
      <c r="AJ278" s="266"/>
      <c r="AK278" s="268"/>
      <c r="AL278" s="264"/>
      <c r="AM278" s="266"/>
      <c r="AN278" s="268"/>
      <c r="AO278" s="264"/>
      <c r="AP278" s="266"/>
      <c r="AQ278" s="268"/>
      <c r="AR278" s="264"/>
      <c r="AS278" s="266"/>
      <c r="AT278" s="268"/>
      <c r="AU278" s="264"/>
      <c r="AV278" s="266"/>
      <c r="AW278" s="276"/>
      <c r="AX278" s="271"/>
      <c r="AY278" s="293"/>
      <c r="AZ278" s="229"/>
      <c r="BA278" s="229"/>
      <c r="BB278" s="296"/>
    </row>
    <row r="279" spans="2:62" ht="85.9" customHeight="1" thickTop="1" thickBot="1" x14ac:dyDescent="0.35">
      <c r="B279" s="105" t="s">
        <v>174</v>
      </c>
      <c r="C279" s="95" t="s">
        <v>173</v>
      </c>
      <c r="D279" s="100" t="s">
        <v>172</v>
      </c>
      <c r="E279" s="104" t="s">
        <v>171</v>
      </c>
      <c r="F279" s="103"/>
      <c r="G279" s="102"/>
      <c r="H279" s="101" t="s">
        <v>170</v>
      </c>
      <c r="I279" s="100" t="s">
        <v>96</v>
      </c>
      <c r="J279" s="100" t="s">
        <v>169</v>
      </c>
      <c r="K279" s="100" t="s">
        <v>97</v>
      </c>
      <c r="L279" s="256" t="s">
        <v>168</v>
      </c>
      <c r="M279" s="262"/>
      <c r="N279" s="256" t="s">
        <v>167</v>
      </c>
      <c r="O279" s="262"/>
      <c r="P279" s="256" t="s">
        <v>167</v>
      </c>
      <c r="Q279" s="257"/>
      <c r="R279" s="256" t="s">
        <v>167</v>
      </c>
      <c r="S279" s="257"/>
      <c r="T279" s="256" t="s">
        <v>167</v>
      </c>
      <c r="U279" s="257"/>
      <c r="V279" s="256" t="s">
        <v>167</v>
      </c>
      <c r="W279" s="257"/>
      <c r="X279" s="256" t="s">
        <v>167</v>
      </c>
      <c r="Y279" s="257"/>
      <c r="Z279" s="256" t="s">
        <v>167</v>
      </c>
      <c r="AA279" s="257"/>
      <c r="AB279" s="261" t="s">
        <v>166</v>
      </c>
      <c r="AC279" s="257"/>
      <c r="AD279" s="101" t="s">
        <v>165</v>
      </c>
      <c r="AE279" s="101" t="s">
        <v>164</v>
      </c>
      <c r="AF279" s="100" t="s">
        <v>163</v>
      </c>
      <c r="AG279" s="100" t="s">
        <v>162</v>
      </c>
      <c r="AH279" s="99" t="s">
        <v>161</v>
      </c>
      <c r="AI279" s="98"/>
      <c r="AJ279" s="96" t="s">
        <v>160</v>
      </c>
      <c r="AK279" s="95" t="s">
        <v>159</v>
      </c>
      <c r="AL279" s="94" t="s">
        <v>158</v>
      </c>
      <c r="AM279" s="96" t="s">
        <v>157</v>
      </c>
      <c r="AN279" s="95" t="s">
        <v>156</v>
      </c>
      <c r="AO279" s="94" t="s">
        <v>155</v>
      </c>
      <c r="AP279" s="96" t="s">
        <v>154</v>
      </c>
      <c r="AQ279" s="95" t="s">
        <v>153</v>
      </c>
      <c r="AR279" s="97" t="s">
        <v>152</v>
      </c>
      <c r="AS279" s="96" t="s">
        <v>151</v>
      </c>
      <c r="AT279" s="95" t="s">
        <v>150</v>
      </c>
      <c r="AU279" s="94" t="s">
        <v>149</v>
      </c>
      <c r="AV279" s="96" t="s">
        <v>148</v>
      </c>
      <c r="AW279" s="95" t="s">
        <v>147</v>
      </c>
      <c r="AX279" s="94" t="s">
        <v>146</v>
      </c>
      <c r="AY279" s="93" t="s">
        <v>145</v>
      </c>
      <c r="AZ279" s="92" t="s">
        <v>144</v>
      </c>
      <c r="BA279" s="92" t="s">
        <v>143</v>
      </c>
      <c r="BB279" s="91" t="s">
        <v>142</v>
      </c>
    </row>
    <row r="280" spans="2:62" ht="48" thickBot="1" x14ac:dyDescent="0.3">
      <c r="B280" s="90" t="s">
        <v>235</v>
      </c>
      <c r="C280" s="89"/>
      <c r="D280" s="88">
        <v>194</v>
      </c>
      <c r="E280" s="258"/>
      <c r="F280" s="259"/>
      <c r="G280" s="260"/>
      <c r="H280" s="87" t="s">
        <v>140</v>
      </c>
      <c r="I280" s="86"/>
      <c r="J280" s="86"/>
      <c r="K280" s="85"/>
      <c r="L280" s="84"/>
      <c r="M280" s="81"/>
      <c r="N280" s="84"/>
      <c r="O280" s="81"/>
      <c r="P280" s="84"/>
      <c r="Q280" s="81"/>
      <c r="R280" s="84"/>
      <c r="S280" s="81"/>
      <c r="T280" s="84"/>
      <c r="U280" s="81"/>
      <c r="V280" s="84"/>
      <c r="W280" s="81"/>
      <c r="X280" s="84"/>
      <c r="Y280" s="81"/>
      <c r="Z280" s="84"/>
      <c r="AA280" s="83"/>
      <c r="AB280" s="82" t="s">
        <v>139</v>
      </c>
      <c r="AC280" s="81"/>
      <c r="AD280" s="81"/>
      <c r="AE280" s="81"/>
      <c r="AF280" s="80"/>
      <c r="AG280" s="80"/>
      <c r="AH280" s="60"/>
      <c r="AI280" s="79" t="s">
        <v>138</v>
      </c>
      <c r="AJ280" s="78">
        <f t="shared" ref="AJ280:BB280" si="36">SUM(AJ282:AJ293)</f>
        <v>103</v>
      </c>
      <c r="AK280" s="77">
        <f t="shared" si="36"/>
        <v>18</v>
      </c>
      <c r="AL280" s="76">
        <f t="shared" si="36"/>
        <v>0</v>
      </c>
      <c r="AM280" s="78">
        <f t="shared" si="36"/>
        <v>45</v>
      </c>
      <c r="AN280" s="77">
        <f t="shared" si="36"/>
        <v>18</v>
      </c>
      <c r="AO280" s="76">
        <f t="shared" si="36"/>
        <v>0</v>
      </c>
      <c r="AP280" s="78">
        <f t="shared" si="36"/>
        <v>1</v>
      </c>
      <c r="AQ280" s="77">
        <f t="shared" si="36"/>
        <v>0</v>
      </c>
      <c r="AR280" s="76">
        <f t="shared" si="36"/>
        <v>0</v>
      </c>
      <c r="AS280" s="78">
        <f t="shared" si="36"/>
        <v>16</v>
      </c>
      <c r="AT280" s="77">
        <f t="shared" si="36"/>
        <v>1</v>
      </c>
      <c r="AU280" s="76">
        <f t="shared" si="36"/>
        <v>0</v>
      </c>
      <c r="AV280" s="78">
        <f t="shared" si="36"/>
        <v>0</v>
      </c>
      <c r="AW280" s="77">
        <f t="shared" si="36"/>
        <v>0</v>
      </c>
      <c r="AX280" s="76">
        <f t="shared" si="36"/>
        <v>0</v>
      </c>
      <c r="AY280" s="75">
        <f t="shared" si="36"/>
        <v>0</v>
      </c>
      <c r="AZ280" s="74">
        <f t="shared" si="36"/>
        <v>0</v>
      </c>
      <c r="BA280" s="74">
        <f t="shared" si="36"/>
        <v>1</v>
      </c>
      <c r="BB280" s="73">
        <f t="shared" si="36"/>
        <v>0</v>
      </c>
      <c r="BC280" s="72" t="s">
        <v>137</v>
      </c>
      <c r="BF280" s="5">
        <f>SUM(AJ280:AL280)/$BG$5</f>
        <v>40.333333333333336</v>
      </c>
      <c r="BG280" s="5">
        <f>SUM(AM280:AO280,AY280)/$BG$5</f>
        <v>21</v>
      </c>
      <c r="BH280" s="5">
        <f>SUM(AP280:AR280,AZ280)/$BG$5</f>
        <v>0.33333333333333331</v>
      </c>
      <c r="BI280" s="5">
        <f>SUM(AS280:AU280,BA280)/$BG$5</f>
        <v>6</v>
      </c>
      <c r="BJ280" s="5">
        <f>SUM(AV280:AX280,BB280)/$BG$5</f>
        <v>0</v>
      </c>
    </row>
    <row r="281" spans="2:62" ht="37.5" thickBot="1" x14ac:dyDescent="0.3">
      <c r="B281" s="71"/>
      <c r="C281" s="70"/>
      <c r="D281" s="69"/>
      <c r="E281" s="68"/>
      <c r="F281" s="68"/>
      <c r="G281" s="67"/>
      <c r="H281" s="66"/>
      <c r="I281" s="64"/>
      <c r="J281" s="64"/>
      <c r="K281" s="65"/>
      <c r="L281" s="64"/>
      <c r="M281" s="62"/>
      <c r="N281" s="64"/>
      <c r="O281" s="62"/>
      <c r="P281" s="64"/>
      <c r="Q281" s="62"/>
      <c r="R281" s="64"/>
      <c r="S281" s="62"/>
      <c r="T281" s="64"/>
      <c r="U281" s="62"/>
      <c r="V281" s="64"/>
      <c r="W281" s="62"/>
      <c r="X281" s="64"/>
      <c r="Y281" s="62"/>
      <c r="Z281" s="64"/>
      <c r="AA281" s="62"/>
      <c r="AB281" s="63"/>
      <c r="AC281" s="62"/>
      <c r="AD281" s="62"/>
      <c r="AE281" s="62"/>
      <c r="AF281" s="61"/>
      <c r="AG281" s="61"/>
      <c r="AH281" s="60"/>
      <c r="AI281" s="59" t="s">
        <v>136</v>
      </c>
      <c r="AJ281" s="58">
        <f t="shared" ref="AJ281:BB281" si="37">AJ280/3</f>
        <v>34.333333333333336</v>
      </c>
      <c r="AK281" s="57">
        <f t="shared" si="37"/>
        <v>6</v>
      </c>
      <c r="AL281" s="56">
        <f t="shared" si="37"/>
        <v>0</v>
      </c>
      <c r="AM281" s="58">
        <f t="shared" si="37"/>
        <v>15</v>
      </c>
      <c r="AN281" s="57">
        <f t="shared" si="37"/>
        <v>6</v>
      </c>
      <c r="AO281" s="56">
        <f t="shared" si="37"/>
        <v>0</v>
      </c>
      <c r="AP281" s="58">
        <f t="shared" si="37"/>
        <v>0.33333333333333331</v>
      </c>
      <c r="AQ281" s="57">
        <f t="shared" si="37"/>
        <v>0</v>
      </c>
      <c r="AR281" s="56">
        <f t="shared" si="37"/>
        <v>0</v>
      </c>
      <c r="AS281" s="58">
        <f t="shared" si="37"/>
        <v>5.333333333333333</v>
      </c>
      <c r="AT281" s="57">
        <f t="shared" si="37"/>
        <v>0.33333333333333331</v>
      </c>
      <c r="AU281" s="56">
        <f t="shared" si="37"/>
        <v>0</v>
      </c>
      <c r="AV281" s="58">
        <f t="shared" si="37"/>
        <v>0</v>
      </c>
      <c r="AW281" s="57">
        <f t="shared" si="37"/>
        <v>0</v>
      </c>
      <c r="AX281" s="56">
        <f t="shared" si="37"/>
        <v>0</v>
      </c>
      <c r="AY281" s="55">
        <f t="shared" si="37"/>
        <v>0</v>
      </c>
      <c r="AZ281" s="54">
        <f t="shared" si="37"/>
        <v>0</v>
      </c>
      <c r="BA281" s="54">
        <f t="shared" si="37"/>
        <v>0.33333333333333331</v>
      </c>
      <c r="BB281" s="53">
        <f t="shared" si="37"/>
        <v>0</v>
      </c>
      <c r="BC281" s="52" t="s">
        <v>135</v>
      </c>
    </row>
    <row r="282" spans="2:62" ht="28.15" customHeight="1" x14ac:dyDescent="0.2">
      <c r="B282" s="30"/>
      <c r="C282" s="242">
        <v>1</v>
      </c>
      <c r="D282" s="44"/>
      <c r="E282" s="43"/>
      <c r="F282" s="43"/>
      <c r="G282" s="42"/>
      <c r="H282" s="223" t="s">
        <v>183</v>
      </c>
      <c r="I282" s="246">
        <v>93</v>
      </c>
      <c r="J282" s="246">
        <v>25</v>
      </c>
      <c r="K282" s="246">
        <v>8</v>
      </c>
      <c r="L282" s="41" t="s">
        <v>133</v>
      </c>
      <c r="M282" s="40" t="s">
        <v>382</v>
      </c>
      <c r="N282" s="41" t="s">
        <v>131</v>
      </c>
      <c r="O282" s="40" t="s">
        <v>382</v>
      </c>
      <c r="P282" s="41" t="s">
        <v>130</v>
      </c>
      <c r="Q282" s="40" t="s">
        <v>494</v>
      </c>
      <c r="R282" s="41" t="s">
        <v>129</v>
      </c>
      <c r="S282" s="40" t="s">
        <v>188</v>
      </c>
      <c r="T282" s="41" t="s">
        <v>128</v>
      </c>
      <c r="U282" s="40" t="s">
        <v>121</v>
      </c>
      <c r="V282" s="41" t="s">
        <v>127</v>
      </c>
      <c r="W282" s="40"/>
      <c r="X282" s="41" t="s">
        <v>126</v>
      </c>
      <c r="Y282" s="40"/>
      <c r="Z282" s="41" t="s">
        <v>125</v>
      </c>
      <c r="AA282" s="40"/>
      <c r="AB282" s="39"/>
      <c r="AC282" s="40"/>
      <c r="AD282" s="39" t="s">
        <v>805</v>
      </c>
      <c r="AE282" s="38" t="s">
        <v>414</v>
      </c>
      <c r="AF282" s="250"/>
      <c r="AG282" s="250" t="s">
        <v>609</v>
      </c>
      <c r="AH282" s="37"/>
      <c r="AI282" s="11"/>
      <c r="AJ282" s="233">
        <f>SUMPRODUCT(LEN($M282:$U285)-LEN(SUBSTITUTE($M282:$U285,"A", "")))</f>
        <v>30</v>
      </c>
      <c r="AK282" s="239">
        <f>SUMPRODUCT(LEN($AD282:$AD285)-LEN(SUBSTITUTE($AD282:$AD285,"A", "")))</f>
        <v>11</v>
      </c>
      <c r="AL282" s="230">
        <f>SUMPRODUCT(LEN($AC282:$AC285)-LEN(SUBSTITUTE($AC282:$AC285,"A", "")))</f>
        <v>0</v>
      </c>
      <c r="AM282" s="233">
        <f>SUMPRODUCT(LEN($M282:$U285)-LEN(SUBSTITUTE($M282:$U285,"S", "")))</f>
        <v>15</v>
      </c>
      <c r="AN282" s="239">
        <f>SUMPRODUCT(LEN($AD282:$AD285)-LEN(SUBSTITUTE($AD282:$AD285,"S", "")))</f>
        <v>11</v>
      </c>
      <c r="AO282" s="230">
        <f>SUMPRODUCT(LEN($AC282:$AC285)-LEN(SUBSTITUTE($AC282:$AC285,"S", "")))</f>
        <v>0</v>
      </c>
      <c r="AP282" s="233">
        <f>SUMPRODUCT(LEN($M282:$U285)-LEN(SUBSTITUTE($M282:$U285,"F", "")))</f>
        <v>0</v>
      </c>
      <c r="AQ282" s="239">
        <f>SUMPRODUCT(LEN($AD282:$AD285)-LEN(SUBSTITUTE($AD282:$AD285,"F", "")))</f>
        <v>0</v>
      </c>
      <c r="AR282" s="230">
        <f>SUMPRODUCT(LEN($AC282:$AC285)-LEN(SUBSTITUTE($AC282:$AC285,"F", "")))</f>
        <v>0</v>
      </c>
      <c r="AS282" s="233">
        <f>SUMPRODUCT(LEN($M282:$U285)-LEN(SUBSTITUTE($M282:$U285,"G", "")))</f>
        <v>3</v>
      </c>
      <c r="AT282" s="239">
        <f>SUMPRODUCT(LEN($AD282:$AD285)-LEN(SUBSTITUTE($AD282:$AD285,"G", "")))</f>
        <v>1</v>
      </c>
      <c r="AU282" s="230">
        <f>SUMPRODUCT(LEN($AC282:$AC285)-LEN(SUBSTITUTE($AC282:$AC285,"G", "")))</f>
        <v>0</v>
      </c>
      <c r="AV282" s="233">
        <f>SUMPRODUCT(LEN($L282:$U285)-LEN(SUBSTITUTE($L282:$U285,"M", "")))</f>
        <v>0</v>
      </c>
      <c r="AW282" s="236">
        <f>SUMPRODUCT(LEN($AD282:$AD285)-LEN(SUBSTITUTE($AD282:$AD285,"M", "")))</f>
        <v>0</v>
      </c>
      <c r="AX282" s="269">
        <f>SUMPRODUCT(LEN($AC282:$AC285)-LEN(SUBSTITUTE($AC282:$AC285,"M", "")))</f>
        <v>0</v>
      </c>
      <c r="AY282" s="291">
        <f>SUMPRODUCT(LEN($AE282:$AE285)-LEN(SUBSTITUTE($AE282:$AE285,"S", "")))</f>
        <v>0</v>
      </c>
      <c r="AZ282" s="227">
        <f>SUMPRODUCT(LEN($AE282:$AE285)-LEN(SUBSTITUTE($AE282:$AE285,"F", "")))</f>
        <v>0</v>
      </c>
      <c r="BA282" s="227">
        <f>SUMPRODUCT(LEN($AE282:$AE285)-LEN(SUBSTITUTE($AE282:$AE285,"G", "")))</f>
        <v>1</v>
      </c>
      <c r="BB282" s="294">
        <f>SUMPRODUCT(LEN($AE282:$AE285)-LEN(SUBSTITUTE($AE282:$AE285,"M", "")))</f>
        <v>0</v>
      </c>
    </row>
    <row r="283" spans="2:62" ht="28.15" customHeight="1" thickBot="1" x14ac:dyDescent="0.25">
      <c r="B283" s="30"/>
      <c r="C283" s="243"/>
      <c r="D283" s="36"/>
      <c r="E283" s="35"/>
      <c r="F283" s="35"/>
      <c r="G283" s="34"/>
      <c r="H283" s="224"/>
      <c r="I283" s="247"/>
      <c r="J283" s="247"/>
      <c r="K283" s="247"/>
      <c r="L283" s="33" t="s">
        <v>123</v>
      </c>
      <c r="M283" s="32" t="s">
        <v>132</v>
      </c>
      <c r="N283" s="33" t="s">
        <v>122</v>
      </c>
      <c r="O283" s="32" t="s">
        <v>492</v>
      </c>
      <c r="P283" s="33" t="s">
        <v>120</v>
      </c>
      <c r="Q283" s="32" t="s">
        <v>203</v>
      </c>
      <c r="R283" s="33" t="s">
        <v>119</v>
      </c>
      <c r="S283" s="32" t="s">
        <v>175</v>
      </c>
      <c r="T283" s="33" t="s">
        <v>118</v>
      </c>
      <c r="U283" s="32"/>
      <c r="V283" s="33" t="s">
        <v>117</v>
      </c>
      <c r="W283" s="32"/>
      <c r="X283" s="33" t="s">
        <v>116</v>
      </c>
      <c r="Y283" s="32"/>
      <c r="Z283" s="33" t="s">
        <v>115</v>
      </c>
      <c r="AA283" s="32"/>
      <c r="AB283" s="31"/>
      <c r="AC283" s="32"/>
      <c r="AD283" s="31" t="s">
        <v>804</v>
      </c>
      <c r="AE283" s="23"/>
      <c r="AF283" s="251"/>
      <c r="AG283" s="251"/>
      <c r="AH283" s="22"/>
      <c r="AI283" s="11"/>
      <c r="AJ283" s="265"/>
      <c r="AK283" s="267"/>
      <c r="AL283" s="263"/>
      <c r="AM283" s="265"/>
      <c r="AN283" s="267"/>
      <c r="AO283" s="263"/>
      <c r="AP283" s="265"/>
      <c r="AQ283" s="267"/>
      <c r="AR283" s="263"/>
      <c r="AS283" s="265"/>
      <c r="AT283" s="267"/>
      <c r="AU283" s="263"/>
      <c r="AV283" s="265"/>
      <c r="AW283" s="275"/>
      <c r="AX283" s="270"/>
      <c r="AY283" s="292"/>
      <c r="AZ283" s="228"/>
      <c r="BA283" s="228"/>
      <c r="BB283" s="295"/>
    </row>
    <row r="284" spans="2:62" ht="28.15" customHeight="1" x14ac:dyDescent="0.2">
      <c r="B284" s="30"/>
      <c r="C284" s="244"/>
      <c r="D284" s="29"/>
      <c r="E284" s="28"/>
      <c r="F284" s="28"/>
      <c r="G284" s="27"/>
      <c r="H284" s="225">
        <v>194</v>
      </c>
      <c r="I284" s="248"/>
      <c r="J284" s="248"/>
      <c r="K284" s="248"/>
      <c r="L284" s="26" t="s">
        <v>114</v>
      </c>
      <c r="M284" s="25" t="s">
        <v>104</v>
      </c>
      <c r="N284" s="26" t="s">
        <v>112</v>
      </c>
      <c r="O284" s="25" t="s">
        <v>669</v>
      </c>
      <c r="P284" s="26" t="s">
        <v>111</v>
      </c>
      <c r="Q284" s="25" t="s">
        <v>217</v>
      </c>
      <c r="R284" s="26" t="s">
        <v>110</v>
      </c>
      <c r="S284" s="25" t="s">
        <v>113</v>
      </c>
      <c r="T284" s="26" t="s">
        <v>109</v>
      </c>
      <c r="U284" s="25"/>
      <c r="V284" s="26" t="s">
        <v>108</v>
      </c>
      <c r="W284" s="25"/>
      <c r="X284" s="26" t="s">
        <v>107</v>
      </c>
      <c r="Y284" s="25"/>
      <c r="Z284" s="26" t="s">
        <v>106</v>
      </c>
      <c r="AA284" s="25"/>
      <c r="AB284" s="24"/>
      <c r="AC284" s="25"/>
      <c r="AD284" s="24"/>
      <c r="AE284" s="23"/>
      <c r="AF284" s="251"/>
      <c r="AG284" s="251"/>
      <c r="AH284" s="22"/>
      <c r="AI284" s="11"/>
      <c r="AJ284" s="265"/>
      <c r="AK284" s="267"/>
      <c r="AL284" s="263"/>
      <c r="AM284" s="265"/>
      <c r="AN284" s="267"/>
      <c r="AO284" s="263"/>
      <c r="AP284" s="265"/>
      <c r="AQ284" s="267"/>
      <c r="AR284" s="263"/>
      <c r="AS284" s="265"/>
      <c r="AT284" s="267"/>
      <c r="AU284" s="263"/>
      <c r="AV284" s="265"/>
      <c r="AW284" s="275"/>
      <c r="AX284" s="270"/>
      <c r="AY284" s="292"/>
      <c r="AZ284" s="228"/>
      <c r="BA284" s="228"/>
      <c r="BB284" s="295"/>
    </row>
    <row r="285" spans="2:62" ht="28.15" customHeight="1" thickBot="1" x14ac:dyDescent="0.25">
      <c r="B285" s="30"/>
      <c r="C285" s="253"/>
      <c r="D285" s="51"/>
      <c r="E285" s="50"/>
      <c r="F285" s="50"/>
      <c r="G285" s="49"/>
      <c r="H285" s="226"/>
      <c r="I285" s="254"/>
      <c r="J285" s="254"/>
      <c r="K285" s="254"/>
      <c r="L285" s="48" t="s">
        <v>105</v>
      </c>
      <c r="M285" s="47" t="s">
        <v>382</v>
      </c>
      <c r="N285" s="48" t="s">
        <v>103</v>
      </c>
      <c r="O285" s="47" t="s">
        <v>414</v>
      </c>
      <c r="P285" s="48" t="s">
        <v>102</v>
      </c>
      <c r="Q285" s="47" t="s">
        <v>188</v>
      </c>
      <c r="R285" s="48" t="s">
        <v>101</v>
      </c>
      <c r="S285" s="47" t="s">
        <v>121</v>
      </c>
      <c r="T285" s="48">
        <v>20</v>
      </c>
      <c r="U285" s="47"/>
      <c r="V285" s="48" t="s">
        <v>100</v>
      </c>
      <c r="W285" s="47"/>
      <c r="X285" s="48" t="s">
        <v>99</v>
      </c>
      <c r="Y285" s="47"/>
      <c r="Z285" s="48" t="s">
        <v>98</v>
      </c>
      <c r="AA285" s="47"/>
      <c r="AB285" s="16"/>
      <c r="AC285" s="47"/>
      <c r="AD285" s="16"/>
      <c r="AE285" s="46"/>
      <c r="AF285" s="255"/>
      <c r="AG285" s="255"/>
      <c r="AH285" s="45"/>
      <c r="AI285" s="11"/>
      <c r="AJ285" s="266"/>
      <c r="AK285" s="268"/>
      <c r="AL285" s="264"/>
      <c r="AM285" s="266"/>
      <c r="AN285" s="268"/>
      <c r="AO285" s="264"/>
      <c r="AP285" s="266"/>
      <c r="AQ285" s="268"/>
      <c r="AR285" s="264"/>
      <c r="AS285" s="266"/>
      <c r="AT285" s="268"/>
      <c r="AU285" s="264"/>
      <c r="AV285" s="266"/>
      <c r="AW285" s="276"/>
      <c r="AX285" s="271"/>
      <c r="AY285" s="293"/>
      <c r="AZ285" s="229"/>
      <c r="BA285" s="229"/>
      <c r="BB285" s="296"/>
    </row>
    <row r="286" spans="2:62" ht="28.15" customHeight="1" x14ac:dyDescent="0.2">
      <c r="B286" s="30"/>
      <c r="C286" s="242">
        <v>2</v>
      </c>
      <c r="D286" s="44"/>
      <c r="E286" s="43"/>
      <c r="F286" s="43"/>
      <c r="G286" s="42"/>
      <c r="H286" s="223"/>
      <c r="I286" s="246">
        <v>87</v>
      </c>
      <c r="J286" s="246">
        <v>24</v>
      </c>
      <c r="K286" s="246">
        <v>7</v>
      </c>
      <c r="L286" s="41" t="s">
        <v>133</v>
      </c>
      <c r="M286" s="40" t="s">
        <v>803</v>
      </c>
      <c r="N286" s="41" t="s">
        <v>131</v>
      </c>
      <c r="O286" s="40" t="s">
        <v>707</v>
      </c>
      <c r="P286" s="41" t="s">
        <v>130</v>
      </c>
      <c r="Q286" s="40" t="s">
        <v>377</v>
      </c>
      <c r="R286" s="41" t="s">
        <v>129</v>
      </c>
      <c r="S286" s="40" t="s">
        <v>217</v>
      </c>
      <c r="T286" s="41" t="s">
        <v>128</v>
      </c>
      <c r="U286" s="40" t="s">
        <v>104</v>
      </c>
      <c r="V286" s="41" t="s">
        <v>127</v>
      </c>
      <c r="W286" s="40"/>
      <c r="X286" s="41" t="s">
        <v>126</v>
      </c>
      <c r="Y286" s="40"/>
      <c r="Z286" s="41" t="s">
        <v>125</v>
      </c>
      <c r="AA286" s="40"/>
      <c r="AB286" s="39"/>
      <c r="AC286" s="40"/>
      <c r="AD286" s="39"/>
      <c r="AE286" s="38"/>
      <c r="AF286" s="250"/>
      <c r="AG286" s="250" t="s">
        <v>622</v>
      </c>
      <c r="AH286" s="37"/>
      <c r="AI286" s="11"/>
      <c r="AJ286" s="233">
        <f>SUMPRODUCT(LEN($M286:$U289)-LEN(SUBSTITUTE($M286:$U289,"A", "")))</f>
        <v>35</v>
      </c>
      <c r="AK286" s="239">
        <f>SUMPRODUCT(LEN($AD286:$AD289)-LEN(SUBSTITUTE($AD286:$AD289,"A", "")))</f>
        <v>0</v>
      </c>
      <c r="AL286" s="230">
        <f>SUMPRODUCT(LEN($AC286:$AC289)-LEN(SUBSTITUTE($AC286:$AC289,"A", "")))</f>
        <v>0</v>
      </c>
      <c r="AM286" s="233">
        <f>SUMPRODUCT(LEN($M286:$U289)-LEN(SUBSTITUTE($M286:$U289,"S", "")))</f>
        <v>15</v>
      </c>
      <c r="AN286" s="239">
        <f>SUMPRODUCT(LEN($AD286:$AD289)-LEN(SUBSTITUTE($AD286:$AD289,"S", "")))</f>
        <v>0</v>
      </c>
      <c r="AO286" s="230">
        <f>SUMPRODUCT(LEN($AC286:$AC289)-LEN(SUBSTITUTE($AC286:$AC289,"S", "")))</f>
        <v>0</v>
      </c>
      <c r="AP286" s="233">
        <f>SUMPRODUCT(LEN($M286:$U289)-LEN(SUBSTITUTE($M286:$U289,"F", "")))</f>
        <v>1</v>
      </c>
      <c r="AQ286" s="239">
        <f>SUMPRODUCT(LEN($AD286:$AD289)-LEN(SUBSTITUTE($AD286:$AD289,"F", "")))</f>
        <v>0</v>
      </c>
      <c r="AR286" s="230">
        <f>SUMPRODUCT(LEN($AC286:$AC289)-LEN(SUBSTITUTE($AC286:$AC289,"F", "")))</f>
        <v>0</v>
      </c>
      <c r="AS286" s="233">
        <f>SUMPRODUCT(LEN($M286:$U289)-LEN(SUBSTITUTE($M286:$U289,"G", "")))</f>
        <v>6</v>
      </c>
      <c r="AT286" s="239">
        <f>SUMPRODUCT(LEN($AD286:$AD289)-LEN(SUBSTITUTE($AD286:$AD289,"G", "")))</f>
        <v>0</v>
      </c>
      <c r="AU286" s="230">
        <f>SUMPRODUCT(LEN($AC286:$AC289)-LEN(SUBSTITUTE($AC286:$AC289,"G", "")))</f>
        <v>0</v>
      </c>
      <c r="AV286" s="233">
        <f>SUMPRODUCT(LEN($L286:$U289)-LEN(SUBSTITUTE($L286:$U289,"M", "")))</f>
        <v>0</v>
      </c>
      <c r="AW286" s="236">
        <f>SUMPRODUCT(LEN($AD286:$AD289)-LEN(SUBSTITUTE($AD286:$AD289,"M", "")))</f>
        <v>0</v>
      </c>
      <c r="AX286" s="269">
        <f>SUMPRODUCT(LEN($AC286:$AC289)-LEN(SUBSTITUTE($AC286:$AC289,"M", "")))</f>
        <v>0</v>
      </c>
      <c r="AY286" s="291">
        <f>SUMPRODUCT(LEN($AE286:$AE289)-LEN(SUBSTITUTE($AE286:$AE289,"S", "")))</f>
        <v>0</v>
      </c>
      <c r="AZ286" s="227">
        <f>SUMPRODUCT(LEN($AE286:$AE289)-LEN(SUBSTITUTE($AE286:$AE289,"F", "")))</f>
        <v>0</v>
      </c>
      <c r="BA286" s="227">
        <f>SUMPRODUCT(LEN($AE286:$AE289)-LEN(SUBSTITUTE($AE286:$AE289,"G", "")))</f>
        <v>0</v>
      </c>
      <c r="BB286" s="294">
        <f>SUMPRODUCT(LEN($AE286:$AE289)-LEN(SUBSTITUTE($AE286:$AE289,"M", "")))</f>
        <v>0</v>
      </c>
    </row>
    <row r="287" spans="2:62" ht="28.15" customHeight="1" thickBot="1" x14ac:dyDescent="0.25">
      <c r="B287" s="30"/>
      <c r="C287" s="243"/>
      <c r="D287" s="36"/>
      <c r="E287" s="35"/>
      <c r="F287" s="35"/>
      <c r="G287" s="34"/>
      <c r="H287" s="224"/>
      <c r="I287" s="247"/>
      <c r="J287" s="247"/>
      <c r="K287" s="247"/>
      <c r="L287" s="33" t="s">
        <v>123</v>
      </c>
      <c r="M287" s="32" t="s">
        <v>186</v>
      </c>
      <c r="N287" s="33" t="s">
        <v>122</v>
      </c>
      <c r="O287" s="32" t="s">
        <v>382</v>
      </c>
      <c r="P287" s="33" t="s">
        <v>120</v>
      </c>
      <c r="Q287" s="32" t="s">
        <v>376</v>
      </c>
      <c r="R287" s="33" t="s">
        <v>119</v>
      </c>
      <c r="S287" s="32" t="s">
        <v>113</v>
      </c>
      <c r="T287" s="33" t="s">
        <v>118</v>
      </c>
      <c r="U287" s="32"/>
      <c r="V287" s="33" t="s">
        <v>117</v>
      </c>
      <c r="W287" s="32"/>
      <c r="X287" s="33" t="s">
        <v>116</v>
      </c>
      <c r="Y287" s="32"/>
      <c r="Z287" s="33" t="s">
        <v>115</v>
      </c>
      <c r="AA287" s="32"/>
      <c r="AB287" s="31"/>
      <c r="AC287" s="32"/>
      <c r="AD287" s="31"/>
      <c r="AE287" s="23"/>
      <c r="AF287" s="251"/>
      <c r="AG287" s="251"/>
      <c r="AH287" s="22"/>
      <c r="AI287" s="11"/>
      <c r="AJ287" s="265"/>
      <c r="AK287" s="267"/>
      <c r="AL287" s="263"/>
      <c r="AM287" s="265"/>
      <c r="AN287" s="267"/>
      <c r="AO287" s="263"/>
      <c r="AP287" s="265"/>
      <c r="AQ287" s="267"/>
      <c r="AR287" s="263"/>
      <c r="AS287" s="265"/>
      <c r="AT287" s="267"/>
      <c r="AU287" s="263"/>
      <c r="AV287" s="265"/>
      <c r="AW287" s="275"/>
      <c r="AX287" s="270"/>
      <c r="AY287" s="292"/>
      <c r="AZ287" s="228"/>
      <c r="BA287" s="228"/>
      <c r="BB287" s="295"/>
    </row>
    <row r="288" spans="2:62" ht="28.15" customHeight="1" x14ac:dyDescent="0.2">
      <c r="B288" s="30"/>
      <c r="C288" s="244"/>
      <c r="D288" s="29"/>
      <c r="E288" s="28"/>
      <c r="F288" s="28"/>
      <c r="G288" s="27"/>
      <c r="H288" s="225"/>
      <c r="I288" s="248"/>
      <c r="J288" s="248"/>
      <c r="K288" s="248"/>
      <c r="L288" s="26" t="s">
        <v>114</v>
      </c>
      <c r="M288" s="25" t="s">
        <v>132</v>
      </c>
      <c r="N288" s="26" t="s">
        <v>112</v>
      </c>
      <c r="O288" s="25" t="s">
        <v>709</v>
      </c>
      <c r="P288" s="26" t="s">
        <v>111</v>
      </c>
      <c r="Q288" s="25" t="s">
        <v>451</v>
      </c>
      <c r="R288" s="26" t="s">
        <v>110</v>
      </c>
      <c r="S288" s="25" t="s">
        <v>113</v>
      </c>
      <c r="T288" s="26" t="s">
        <v>109</v>
      </c>
      <c r="U288" s="25"/>
      <c r="V288" s="26" t="s">
        <v>108</v>
      </c>
      <c r="W288" s="25"/>
      <c r="X288" s="26" t="s">
        <v>107</v>
      </c>
      <c r="Y288" s="25"/>
      <c r="Z288" s="26" t="s">
        <v>106</v>
      </c>
      <c r="AA288" s="25"/>
      <c r="AB288" s="24"/>
      <c r="AC288" s="25"/>
      <c r="AD288" s="24"/>
      <c r="AE288" s="23"/>
      <c r="AF288" s="251"/>
      <c r="AG288" s="251"/>
      <c r="AH288" s="22"/>
      <c r="AI288" s="11"/>
      <c r="AJ288" s="265"/>
      <c r="AK288" s="267"/>
      <c r="AL288" s="263"/>
      <c r="AM288" s="265"/>
      <c r="AN288" s="267"/>
      <c r="AO288" s="263"/>
      <c r="AP288" s="265"/>
      <c r="AQ288" s="267"/>
      <c r="AR288" s="263"/>
      <c r="AS288" s="265"/>
      <c r="AT288" s="267"/>
      <c r="AU288" s="263"/>
      <c r="AV288" s="265"/>
      <c r="AW288" s="275"/>
      <c r="AX288" s="270"/>
      <c r="AY288" s="292"/>
      <c r="AZ288" s="228"/>
      <c r="BA288" s="228"/>
      <c r="BB288" s="295"/>
    </row>
    <row r="289" spans="2:62" ht="28.15" customHeight="1" thickBot="1" x14ac:dyDescent="0.25">
      <c r="B289" s="30"/>
      <c r="C289" s="253"/>
      <c r="D289" s="51"/>
      <c r="E289" s="50"/>
      <c r="F289" s="50"/>
      <c r="G289" s="49"/>
      <c r="H289" s="226"/>
      <c r="I289" s="254"/>
      <c r="J289" s="254"/>
      <c r="K289" s="254"/>
      <c r="L289" s="48" t="s">
        <v>105</v>
      </c>
      <c r="M289" s="47" t="s">
        <v>382</v>
      </c>
      <c r="N289" s="48" t="s">
        <v>103</v>
      </c>
      <c r="O289" s="47" t="s">
        <v>377</v>
      </c>
      <c r="P289" s="48" t="s">
        <v>102</v>
      </c>
      <c r="Q289" s="47" t="s">
        <v>217</v>
      </c>
      <c r="R289" s="48" t="s">
        <v>101</v>
      </c>
      <c r="S289" s="47" t="s">
        <v>121</v>
      </c>
      <c r="T289" s="48">
        <v>20</v>
      </c>
      <c r="U289" s="47"/>
      <c r="V289" s="48" t="s">
        <v>100</v>
      </c>
      <c r="W289" s="47"/>
      <c r="X289" s="48" t="s">
        <v>99</v>
      </c>
      <c r="Y289" s="47"/>
      <c r="Z289" s="48" t="s">
        <v>98</v>
      </c>
      <c r="AA289" s="47"/>
      <c r="AB289" s="16"/>
      <c r="AC289" s="47"/>
      <c r="AD289" s="16"/>
      <c r="AE289" s="46"/>
      <c r="AF289" s="255"/>
      <c r="AG289" s="255"/>
      <c r="AH289" s="45"/>
      <c r="AI289" s="11"/>
      <c r="AJ289" s="266"/>
      <c r="AK289" s="268"/>
      <c r="AL289" s="264"/>
      <c r="AM289" s="266"/>
      <c r="AN289" s="268"/>
      <c r="AO289" s="264"/>
      <c r="AP289" s="266"/>
      <c r="AQ289" s="268"/>
      <c r="AR289" s="264"/>
      <c r="AS289" s="266"/>
      <c r="AT289" s="268"/>
      <c r="AU289" s="264"/>
      <c r="AV289" s="266"/>
      <c r="AW289" s="276"/>
      <c r="AX289" s="271"/>
      <c r="AY289" s="293"/>
      <c r="AZ289" s="229"/>
      <c r="BA289" s="229"/>
      <c r="BB289" s="296"/>
    </row>
    <row r="290" spans="2:62" ht="28.15" customHeight="1" x14ac:dyDescent="0.2">
      <c r="B290" s="30"/>
      <c r="C290" s="242">
        <v>3</v>
      </c>
      <c r="D290" s="44"/>
      <c r="E290" s="43"/>
      <c r="F290" s="43"/>
      <c r="G290" s="42"/>
      <c r="H290" s="223"/>
      <c r="I290" s="246">
        <v>76</v>
      </c>
      <c r="J290" s="246">
        <v>24</v>
      </c>
      <c r="K290" s="246">
        <v>5</v>
      </c>
      <c r="L290" s="41" t="s">
        <v>133</v>
      </c>
      <c r="M290" s="40" t="s">
        <v>414</v>
      </c>
      <c r="N290" s="41" t="s">
        <v>131</v>
      </c>
      <c r="O290" s="40" t="s">
        <v>418</v>
      </c>
      <c r="P290" s="41" t="s">
        <v>130</v>
      </c>
      <c r="Q290" s="40" t="s">
        <v>494</v>
      </c>
      <c r="R290" s="41" t="s">
        <v>129</v>
      </c>
      <c r="S290" s="40" t="s">
        <v>217</v>
      </c>
      <c r="T290" s="41" t="s">
        <v>128</v>
      </c>
      <c r="U290" s="40" t="s">
        <v>121</v>
      </c>
      <c r="V290" s="41" t="s">
        <v>127</v>
      </c>
      <c r="W290" s="40"/>
      <c r="X290" s="41" t="s">
        <v>126</v>
      </c>
      <c r="Y290" s="40"/>
      <c r="Z290" s="41" t="s">
        <v>125</v>
      </c>
      <c r="AA290" s="40"/>
      <c r="AB290" s="39"/>
      <c r="AC290" s="40"/>
      <c r="AD290" s="39" t="s">
        <v>104</v>
      </c>
      <c r="AE290" s="38"/>
      <c r="AF290" s="250"/>
      <c r="AG290" s="250" t="s">
        <v>622</v>
      </c>
      <c r="AH290" s="37"/>
      <c r="AI290" s="11"/>
      <c r="AJ290" s="233">
        <f>SUMPRODUCT(LEN($M290:$U293)-LEN(SUBSTITUTE($M290:$U293,"A", "")))</f>
        <v>38</v>
      </c>
      <c r="AK290" s="239">
        <f>SUMPRODUCT(LEN($AD290:$AD293)-LEN(SUBSTITUTE($AD290:$AD293,"A", "")))</f>
        <v>7</v>
      </c>
      <c r="AL290" s="230">
        <f>SUMPRODUCT(LEN($AC290:$AC293)-LEN(SUBSTITUTE($AC290:$AC293,"A", "")))</f>
        <v>0</v>
      </c>
      <c r="AM290" s="233">
        <f>SUMPRODUCT(LEN($M290:$U293)-LEN(SUBSTITUTE($M290:$U293,"S", "")))</f>
        <v>15</v>
      </c>
      <c r="AN290" s="239">
        <f>SUMPRODUCT(LEN($AD290:$AD293)-LEN(SUBSTITUTE($AD290:$AD293,"S", "")))</f>
        <v>7</v>
      </c>
      <c r="AO290" s="230">
        <f>SUMPRODUCT(LEN($AC290:$AC293)-LEN(SUBSTITUTE($AC290:$AC293,"S", "")))</f>
        <v>0</v>
      </c>
      <c r="AP290" s="233">
        <f>SUMPRODUCT(LEN($M290:$U293)-LEN(SUBSTITUTE($M290:$U293,"F", "")))</f>
        <v>0</v>
      </c>
      <c r="AQ290" s="239">
        <f>SUMPRODUCT(LEN($AD290:$AD293)-LEN(SUBSTITUTE($AD290:$AD293,"F", "")))</f>
        <v>0</v>
      </c>
      <c r="AR290" s="230">
        <f>SUMPRODUCT(LEN($AC290:$AC293)-LEN(SUBSTITUTE($AC290:$AC293,"F", "")))</f>
        <v>0</v>
      </c>
      <c r="AS290" s="233">
        <f>SUMPRODUCT(LEN($M290:$U293)-LEN(SUBSTITUTE($M290:$U293,"G", "")))</f>
        <v>7</v>
      </c>
      <c r="AT290" s="239">
        <f>SUMPRODUCT(LEN($AD290:$AD293)-LEN(SUBSTITUTE($AD290:$AD293,"G", "")))</f>
        <v>0</v>
      </c>
      <c r="AU290" s="230">
        <f>SUMPRODUCT(LEN($AC290:$AC293)-LEN(SUBSTITUTE($AC290:$AC293,"G", "")))</f>
        <v>0</v>
      </c>
      <c r="AV290" s="233">
        <f>SUMPRODUCT(LEN($L290:$U293)-LEN(SUBSTITUTE($L290:$U293,"M", "")))</f>
        <v>0</v>
      </c>
      <c r="AW290" s="236">
        <f>SUMPRODUCT(LEN($AD290:$AD293)-LEN(SUBSTITUTE($AD290:$AD293,"M", "")))</f>
        <v>0</v>
      </c>
      <c r="AX290" s="269">
        <f>SUMPRODUCT(LEN($AC290:$AC293)-LEN(SUBSTITUTE($AC290:$AC293,"M", "")))</f>
        <v>0</v>
      </c>
      <c r="AY290" s="291">
        <f>SUMPRODUCT(LEN($AE290:$AE293)-LEN(SUBSTITUTE($AE290:$AE293,"S", "")))</f>
        <v>0</v>
      </c>
      <c r="AZ290" s="227">
        <f>SUMPRODUCT(LEN($AE290:$AE293)-LEN(SUBSTITUTE($AE290:$AE293,"F", "")))</f>
        <v>0</v>
      </c>
      <c r="BA290" s="227">
        <f>SUMPRODUCT(LEN($AE290:$AE293)-LEN(SUBSTITUTE($AE290:$AE293,"G", "")))</f>
        <v>0</v>
      </c>
      <c r="BB290" s="294">
        <f>SUMPRODUCT(LEN($AE290:$AE293)-LEN(SUBSTITUTE($AE290:$AE293,"M", "")))</f>
        <v>0</v>
      </c>
    </row>
    <row r="291" spans="2:62" ht="28.15" customHeight="1" thickBot="1" x14ac:dyDescent="0.25">
      <c r="B291" s="30"/>
      <c r="C291" s="243"/>
      <c r="D291" s="36"/>
      <c r="E291" s="35"/>
      <c r="F291" s="35"/>
      <c r="G291" s="34"/>
      <c r="H291" s="224"/>
      <c r="I291" s="247"/>
      <c r="J291" s="247"/>
      <c r="K291" s="247"/>
      <c r="L291" s="33" t="s">
        <v>123</v>
      </c>
      <c r="M291" s="32" t="s">
        <v>614</v>
      </c>
      <c r="N291" s="33" t="s">
        <v>122</v>
      </c>
      <c r="O291" s="32" t="s">
        <v>132</v>
      </c>
      <c r="P291" s="33" t="s">
        <v>120</v>
      </c>
      <c r="Q291" s="32" t="s">
        <v>434</v>
      </c>
      <c r="R291" s="33" t="s">
        <v>119</v>
      </c>
      <c r="S291" s="32" t="s">
        <v>132</v>
      </c>
      <c r="T291" s="33" t="s">
        <v>118</v>
      </c>
      <c r="U291" s="32" t="s">
        <v>121</v>
      </c>
      <c r="V291" s="33" t="s">
        <v>117</v>
      </c>
      <c r="W291" s="32"/>
      <c r="X291" s="33" t="s">
        <v>116</v>
      </c>
      <c r="Y291" s="32"/>
      <c r="Z291" s="33" t="s">
        <v>115</v>
      </c>
      <c r="AA291" s="32"/>
      <c r="AB291" s="31"/>
      <c r="AC291" s="32"/>
      <c r="AD291" s="31" t="s">
        <v>802</v>
      </c>
      <c r="AE291" s="23"/>
      <c r="AF291" s="251"/>
      <c r="AG291" s="251"/>
      <c r="AH291" s="22"/>
      <c r="AI291" s="11"/>
      <c r="AJ291" s="265"/>
      <c r="AK291" s="267"/>
      <c r="AL291" s="263"/>
      <c r="AM291" s="265"/>
      <c r="AN291" s="267"/>
      <c r="AO291" s="263"/>
      <c r="AP291" s="265"/>
      <c r="AQ291" s="267"/>
      <c r="AR291" s="263"/>
      <c r="AS291" s="265"/>
      <c r="AT291" s="267"/>
      <c r="AU291" s="263"/>
      <c r="AV291" s="265"/>
      <c r="AW291" s="275"/>
      <c r="AX291" s="270"/>
      <c r="AY291" s="292"/>
      <c r="AZ291" s="228"/>
      <c r="BA291" s="228"/>
      <c r="BB291" s="295"/>
    </row>
    <row r="292" spans="2:62" ht="28.15" customHeight="1" x14ac:dyDescent="0.2">
      <c r="B292" s="30"/>
      <c r="C292" s="244"/>
      <c r="D292" s="29"/>
      <c r="E292" s="28"/>
      <c r="F292" s="28"/>
      <c r="G292" s="27"/>
      <c r="H292" s="225"/>
      <c r="I292" s="248"/>
      <c r="J292" s="248"/>
      <c r="K292" s="248"/>
      <c r="L292" s="26" t="s">
        <v>114</v>
      </c>
      <c r="M292" s="25" t="s">
        <v>636</v>
      </c>
      <c r="N292" s="26" t="s">
        <v>112</v>
      </c>
      <c r="O292" s="25" t="s">
        <v>525</v>
      </c>
      <c r="P292" s="26" t="s">
        <v>111</v>
      </c>
      <c r="Q292" s="25" t="s">
        <v>405</v>
      </c>
      <c r="R292" s="26" t="s">
        <v>110</v>
      </c>
      <c r="S292" s="25" t="s">
        <v>175</v>
      </c>
      <c r="T292" s="26" t="s">
        <v>109</v>
      </c>
      <c r="U292" s="25" t="s">
        <v>121</v>
      </c>
      <c r="V292" s="26" t="s">
        <v>108</v>
      </c>
      <c r="W292" s="25"/>
      <c r="X292" s="26" t="s">
        <v>107</v>
      </c>
      <c r="Y292" s="25"/>
      <c r="Z292" s="26" t="s">
        <v>106</v>
      </c>
      <c r="AA292" s="25"/>
      <c r="AB292" s="24"/>
      <c r="AC292" s="25"/>
      <c r="AD292" s="24"/>
      <c r="AE292" s="23"/>
      <c r="AF292" s="251"/>
      <c r="AG292" s="251"/>
      <c r="AH292" s="22"/>
      <c r="AI292" s="11"/>
      <c r="AJ292" s="265"/>
      <c r="AK292" s="267"/>
      <c r="AL292" s="263"/>
      <c r="AM292" s="265"/>
      <c r="AN292" s="267"/>
      <c r="AO292" s="263"/>
      <c r="AP292" s="265"/>
      <c r="AQ292" s="267"/>
      <c r="AR292" s="263"/>
      <c r="AS292" s="265"/>
      <c r="AT292" s="267"/>
      <c r="AU292" s="263"/>
      <c r="AV292" s="265"/>
      <c r="AW292" s="275"/>
      <c r="AX292" s="270"/>
      <c r="AY292" s="292"/>
      <c r="AZ292" s="228"/>
      <c r="BA292" s="228"/>
      <c r="BB292" s="295"/>
    </row>
    <row r="293" spans="2:62" ht="28.15" customHeight="1" thickBot="1" x14ac:dyDescent="0.25">
      <c r="B293" s="21"/>
      <c r="C293" s="245"/>
      <c r="D293" s="20"/>
      <c r="E293" s="19"/>
      <c r="F293" s="19"/>
      <c r="G293" s="18"/>
      <c r="H293" s="226"/>
      <c r="I293" s="249"/>
      <c r="J293" s="249"/>
      <c r="K293" s="249"/>
      <c r="L293" s="17" t="s">
        <v>105</v>
      </c>
      <c r="M293" s="15" t="s">
        <v>801</v>
      </c>
      <c r="N293" s="17" t="s">
        <v>103</v>
      </c>
      <c r="O293" s="15" t="s">
        <v>418</v>
      </c>
      <c r="P293" s="17" t="s">
        <v>102</v>
      </c>
      <c r="Q293" s="15" t="s">
        <v>376</v>
      </c>
      <c r="R293" s="17" t="s">
        <v>101</v>
      </c>
      <c r="S293" s="15" t="s">
        <v>132</v>
      </c>
      <c r="T293" s="17">
        <v>20</v>
      </c>
      <c r="U293" s="15"/>
      <c r="V293" s="17" t="s">
        <v>100</v>
      </c>
      <c r="W293" s="15"/>
      <c r="X293" s="17" t="s">
        <v>99</v>
      </c>
      <c r="Y293" s="15"/>
      <c r="Z293" s="17" t="s">
        <v>98</v>
      </c>
      <c r="AA293" s="15"/>
      <c r="AB293" s="16"/>
      <c r="AC293" s="15"/>
      <c r="AD293" s="14"/>
      <c r="AE293" s="13"/>
      <c r="AF293" s="252"/>
      <c r="AG293" s="252"/>
      <c r="AH293" s="12"/>
      <c r="AI293" s="11"/>
      <c r="AJ293" s="266"/>
      <c r="AK293" s="268"/>
      <c r="AL293" s="264"/>
      <c r="AM293" s="266"/>
      <c r="AN293" s="268"/>
      <c r="AO293" s="264"/>
      <c r="AP293" s="266"/>
      <c r="AQ293" s="268"/>
      <c r="AR293" s="264"/>
      <c r="AS293" s="266"/>
      <c r="AT293" s="268"/>
      <c r="AU293" s="264"/>
      <c r="AV293" s="266"/>
      <c r="AW293" s="276"/>
      <c r="AX293" s="271"/>
      <c r="AY293" s="293"/>
      <c r="AZ293" s="229"/>
      <c r="BA293" s="229"/>
      <c r="BB293" s="296"/>
    </row>
    <row r="294" spans="2:62" ht="85.9" customHeight="1" thickTop="1" thickBot="1" x14ac:dyDescent="0.35">
      <c r="B294" s="105" t="s">
        <v>174</v>
      </c>
      <c r="C294" s="95" t="s">
        <v>173</v>
      </c>
      <c r="D294" s="100" t="s">
        <v>172</v>
      </c>
      <c r="E294" s="104" t="s">
        <v>171</v>
      </c>
      <c r="F294" s="103"/>
      <c r="G294" s="102"/>
      <c r="H294" s="101" t="s">
        <v>170</v>
      </c>
      <c r="I294" s="100" t="s">
        <v>96</v>
      </c>
      <c r="J294" s="100" t="s">
        <v>169</v>
      </c>
      <c r="K294" s="100" t="s">
        <v>97</v>
      </c>
      <c r="L294" s="256" t="s">
        <v>168</v>
      </c>
      <c r="M294" s="262"/>
      <c r="N294" s="256" t="s">
        <v>167</v>
      </c>
      <c r="O294" s="262"/>
      <c r="P294" s="256" t="s">
        <v>167</v>
      </c>
      <c r="Q294" s="257"/>
      <c r="R294" s="256" t="s">
        <v>167</v>
      </c>
      <c r="S294" s="257"/>
      <c r="T294" s="256" t="s">
        <v>167</v>
      </c>
      <c r="U294" s="257"/>
      <c r="V294" s="256" t="s">
        <v>167</v>
      </c>
      <c r="W294" s="257"/>
      <c r="X294" s="256" t="s">
        <v>167</v>
      </c>
      <c r="Y294" s="257"/>
      <c r="Z294" s="256" t="s">
        <v>167</v>
      </c>
      <c r="AA294" s="257"/>
      <c r="AB294" s="261" t="s">
        <v>166</v>
      </c>
      <c r="AC294" s="257"/>
      <c r="AD294" s="101" t="s">
        <v>165</v>
      </c>
      <c r="AE294" s="101" t="s">
        <v>164</v>
      </c>
      <c r="AF294" s="100" t="s">
        <v>163</v>
      </c>
      <c r="AG294" s="100" t="s">
        <v>162</v>
      </c>
      <c r="AH294" s="99" t="s">
        <v>161</v>
      </c>
      <c r="AI294" s="98"/>
      <c r="AJ294" s="96" t="s">
        <v>160</v>
      </c>
      <c r="AK294" s="95" t="s">
        <v>159</v>
      </c>
      <c r="AL294" s="94" t="s">
        <v>158</v>
      </c>
      <c r="AM294" s="96" t="s">
        <v>157</v>
      </c>
      <c r="AN294" s="95" t="s">
        <v>156</v>
      </c>
      <c r="AO294" s="94" t="s">
        <v>155</v>
      </c>
      <c r="AP294" s="96" t="s">
        <v>154</v>
      </c>
      <c r="AQ294" s="95" t="s">
        <v>153</v>
      </c>
      <c r="AR294" s="97" t="s">
        <v>152</v>
      </c>
      <c r="AS294" s="96" t="s">
        <v>151</v>
      </c>
      <c r="AT294" s="95" t="s">
        <v>150</v>
      </c>
      <c r="AU294" s="94" t="s">
        <v>149</v>
      </c>
      <c r="AV294" s="96" t="s">
        <v>148</v>
      </c>
      <c r="AW294" s="95" t="s">
        <v>147</v>
      </c>
      <c r="AX294" s="94" t="s">
        <v>146</v>
      </c>
      <c r="AY294" s="93" t="s">
        <v>145</v>
      </c>
      <c r="AZ294" s="92" t="s">
        <v>144</v>
      </c>
      <c r="BA294" s="92" t="s">
        <v>143</v>
      </c>
      <c r="BB294" s="91" t="s">
        <v>142</v>
      </c>
    </row>
    <row r="295" spans="2:62" ht="48" thickBot="1" x14ac:dyDescent="0.3">
      <c r="B295" s="90" t="s">
        <v>234</v>
      </c>
      <c r="C295" s="89"/>
      <c r="D295" s="88">
        <v>194</v>
      </c>
      <c r="E295" s="258"/>
      <c r="F295" s="259"/>
      <c r="G295" s="260"/>
      <c r="H295" s="87" t="s">
        <v>140</v>
      </c>
      <c r="I295" s="86"/>
      <c r="J295" s="86"/>
      <c r="K295" s="85"/>
      <c r="L295" s="84"/>
      <c r="M295" s="81"/>
      <c r="N295" s="84"/>
      <c r="O295" s="81"/>
      <c r="P295" s="84"/>
      <c r="Q295" s="81"/>
      <c r="R295" s="84"/>
      <c r="S295" s="81"/>
      <c r="T295" s="84"/>
      <c r="U295" s="81"/>
      <c r="V295" s="84"/>
      <c r="W295" s="81"/>
      <c r="X295" s="84"/>
      <c r="Y295" s="81"/>
      <c r="Z295" s="84"/>
      <c r="AA295" s="83"/>
      <c r="AB295" s="82" t="s">
        <v>139</v>
      </c>
      <c r="AC295" s="81"/>
      <c r="AD295" s="81"/>
      <c r="AE295" s="81"/>
      <c r="AF295" s="80"/>
      <c r="AG295" s="80"/>
      <c r="AH295" s="60"/>
      <c r="AI295" s="79" t="s">
        <v>138</v>
      </c>
      <c r="AJ295" s="78">
        <f t="shared" ref="AJ295:BB295" si="38">SUM(AJ297:AJ308)</f>
        <v>50</v>
      </c>
      <c r="AK295" s="77">
        <f t="shared" si="38"/>
        <v>7</v>
      </c>
      <c r="AL295" s="76">
        <f t="shared" si="38"/>
        <v>0</v>
      </c>
      <c r="AM295" s="78">
        <f t="shared" si="38"/>
        <v>30</v>
      </c>
      <c r="AN295" s="77">
        <f t="shared" si="38"/>
        <v>15</v>
      </c>
      <c r="AO295" s="76">
        <f t="shared" si="38"/>
        <v>0</v>
      </c>
      <c r="AP295" s="78">
        <f t="shared" si="38"/>
        <v>0</v>
      </c>
      <c r="AQ295" s="77">
        <f t="shared" si="38"/>
        <v>1</v>
      </c>
      <c r="AR295" s="76">
        <f t="shared" si="38"/>
        <v>0</v>
      </c>
      <c r="AS295" s="78">
        <f t="shared" si="38"/>
        <v>12</v>
      </c>
      <c r="AT295" s="77">
        <f t="shared" si="38"/>
        <v>2</v>
      </c>
      <c r="AU295" s="76">
        <f t="shared" si="38"/>
        <v>0</v>
      </c>
      <c r="AV295" s="78">
        <f t="shared" si="38"/>
        <v>0</v>
      </c>
      <c r="AW295" s="77">
        <f t="shared" si="38"/>
        <v>0</v>
      </c>
      <c r="AX295" s="76">
        <f t="shared" si="38"/>
        <v>0</v>
      </c>
      <c r="AY295" s="75">
        <f t="shared" si="38"/>
        <v>0</v>
      </c>
      <c r="AZ295" s="74">
        <f t="shared" si="38"/>
        <v>0</v>
      </c>
      <c r="BA295" s="74">
        <f t="shared" si="38"/>
        <v>2</v>
      </c>
      <c r="BB295" s="73">
        <f t="shared" si="38"/>
        <v>0</v>
      </c>
      <c r="BC295" s="72" t="s">
        <v>137</v>
      </c>
      <c r="BF295" s="5">
        <f>SUM(AJ295:AL295)/$BG$5</f>
        <v>19</v>
      </c>
      <c r="BG295" s="5">
        <f>SUM(AM295:AO295,AY295)/$BG$5</f>
        <v>15</v>
      </c>
      <c r="BH295" s="5">
        <f>SUM(AP295:AR295,AZ295)/$BG$5</f>
        <v>0.33333333333333331</v>
      </c>
      <c r="BI295" s="5">
        <f>SUM(AS295:AU295,BA295)/$BG$5</f>
        <v>5.333333333333333</v>
      </c>
      <c r="BJ295" s="5">
        <f>SUM(AV295:AX295,BB295)/$BG$5</f>
        <v>0</v>
      </c>
    </row>
    <row r="296" spans="2:62" ht="37.5" thickBot="1" x14ac:dyDescent="0.3">
      <c r="B296" s="71"/>
      <c r="C296" s="70"/>
      <c r="D296" s="69"/>
      <c r="E296" s="68"/>
      <c r="F296" s="68"/>
      <c r="G296" s="67"/>
      <c r="H296" s="66"/>
      <c r="I296" s="64"/>
      <c r="J296" s="64"/>
      <c r="K296" s="65"/>
      <c r="L296" s="64"/>
      <c r="M296" s="62"/>
      <c r="N296" s="64"/>
      <c r="O296" s="62"/>
      <c r="P296" s="64"/>
      <c r="Q296" s="62"/>
      <c r="R296" s="64"/>
      <c r="S296" s="62"/>
      <c r="T296" s="64"/>
      <c r="U296" s="62"/>
      <c r="V296" s="64"/>
      <c r="W296" s="62"/>
      <c r="X296" s="64"/>
      <c r="Y296" s="62"/>
      <c r="Z296" s="64"/>
      <c r="AA296" s="62"/>
      <c r="AB296" s="63"/>
      <c r="AC296" s="62"/>
      <c r="AD296" s="62"/>
      <c r="AE296" s="62"/>
      <c r="AF296" s="61"/>
      <c r="AG296" s="61"/>
      <c r="AH296" s="60"/>
      <c r="AI296" s="59" t="s">
        <v>136</v>
      </c>
      <c r="AJ296" s="58">
        <f t="shared" ref="AJ296:BB296" si="39">AJ295/3</f>
        <v>16.666666666666668</v>
      </c>
      <c r="AK296" s="57">
        <f t="shared" si="39"/>
        <v>2.3333333333333335</v>
      </c>
      <c r="AL296" s="56">
        <f t="shared" si="39"/>
        <v>0</v>
      </c>
      <c r="AM296" s="58">
        <f t="shared" si="39"/>
        <v>10</v>
      </c>
      <c r="AN296" s="57">
        <f t="shared" si="39"/>
        <v>5</v>
      </c>
      <c r="AO296" s="56">
        <f t="shared" si="39"/>
        <v>0</v>
      </c>
      <c r="AP296" s="58">
        <f t="shared" si="39"/>
        <v>0</v>
      </c>
      <c r="AQ296" s="57">
        <f t="shared" si="39"/>
        <v>0.33333333333333331</v>
      </c>
      <c r="AR296" s="56">
        <f t="shared" si="39"/>
        <v>0</v>
      </c>
      <c r="AS296" s="58">
        <f t="shared" si="39"/>
        <v>4</v>
      </c>
      <c r="AT296" s="57">
        <f t="shared" si="39"/>
        <v>0.66666666666666663</v>
      </c>
      <c r="AU296" s="56">
        <f t="shared" si="39"/>
        <v>0</v>
      </c>
      <c r="AV296" s="58">
        <f t="shared" si="39"/>
        <v>0</v>
      </c>
      <c r="AW296" s="57">
        <f t="shared" si="39"/>
        <v>0</v>
      </c>
      <c r="AX296" s="56">
        <f t="shared" si="39"/>
        <v>0</v>
      </c>
      <c r="AY296" s="55">
        <f t="shared" si="39"/>
        <v>0</v>
      </c>
      <c r="AZ296" s="54">
        <f t="shared" si="39"/>
        <v>0</v>
      </c>
      <c r="BA296" s="54">
        <f t="shared" si="39"/>
        <v>0.66666666666666663</v>
      </c>
      <c r="BB296" s="53">
        <f t="shared" si="39"/>
        <v>0</v>
      </c>
      <c r="BC296" s="52" t="s">
        <v>135</v>
      </c>
    </row>
    <row r="297" spans="2:62" ht="28.15" customHeight="1" x14ac:dyDescent="0.2">
      <c r="B297" s="30"/>
      <c r="C297" s="242">
        <v>1</v>
      </c>
      <c r="D297" s="44"/>
      <c r="E297" s="43"/>
      <c r="F297" s="43"/>
      <c r="G297" s="42"/>
      <c r="H297" s="223" t="s">
        <v>183</v>
      </c>
      <c r="I297" s="246">
        <v>50</v>
      </c>
      <c r="J297" s="246">
        <v>22</v>
      </c>
      <c r="K297" s="246">
        <v>7</v>
      </c>
      <c r="L297" s="41" t="s">
        <v>133</v>
      </c>
      <c r="M297" s="40" t="s">
        <v>104</v>
      </c>
      <c r="N297" s="41" t="s">
        <v>131</v>
      </c>
      <c r="O297" s="40" t="s">
        <v>377</v>
      </c>
      <c r="P297" s="41" t="s">
        <v>130</v>
      </c>
      <c r="Q297" s="40" t="s">
        <v>399</v>
      </c>
      <c r="R297" s="41" t="s">
        <v>129</v>
      </c>
      <c r="S297" s="40" t="s">
        <v>113</v>
      </c>
      <c r="T297" s="41" t="s">
        <v>128</v>
      </c>
      <c r="U297" s="40"/>
      <c r="V297" s="41" t="s">
        <v>127</v>
      </c>
      <c r="W297" s="40"/>
      <c r="X297" s="41" t="s">
        <v>126</v>
      </c>
      <c r="Y297" s="40"/>
      <c r="Z297" s="41" t="s">
        <v>125</v>
      </c>
      <c r="AA297" s="40"/>
      <c r="AB297" s="39"/>
      <c r="AC297" s="40"/>
      <c r="AD297" s="39" t="s">
        <v>485</v>
      </c>
      <c r="AE297" s="38" t="s">
        <v>507</v>
      </c>
      <c r="AF297" s="250"/>
      <c r="AG297" s="250" t="s">
        <v>609</v>
      </c>
      <c r="AH297" s="37"/>
      <c r="AI297" s="11"/>
      <c r="AJ297" s="233">
        <f>SUMPRODUCT(LEN($M297:$U300)-LEN(SUBSTITUTE($M297:$U300,"A", "")))</f>
        <v>15</v>
      </c>
      <c r="AK297" s="239">
        <f>SUMPRODUCT(LEN($AD297:$AD300)-LEN(SUBSTITUTE($AD297:$AD300,"A", "")))</f>
        <v>6</v>
      </c>
      <c r="AL297" s="230">
        <f>SUMPRODUCT(LEN($AC297:$AC300)-LEN(SUBSTITUTE($AC297:$AC300,"A", "")))</f>
        <v>0</v>
      </c>
      <c r="AM297" s="233">
        <f>SUMPRODUCT(LEN($M297:$U300)-LEN(SUBSTITUTE($M297:$U300,"S", "")))</f>
        <v>13</v>
      </c>
      <c r="AN297" s="239">
        <f>SUMPRODUCT(LEN($AD297:$AD300)-LEN(SUBSTITUTE($AD297:$AD300,"S", "")))</f>
        <v>9</v>
      </c>
      <c r="AO297" s="230">
        <f>SUMPRODUCT(LEN($AC297:$AC300)-LEN(SUBSTITUTE($AC297:$AC300,"S", "")))</f>
        <v>0</v>
      </c>
      <c r="AP297" s="233">
        <f>SUMPRODUCT(LEN($M297:$U300)-LEN(SUBSTITUTE($M297:$U300,"F", "")))</f>
        <v>0</v>
      </c>
      <c r="AQ297" s="239">
        <f>SUMPRODUCT(LEN($AD297:$AD300)-LEN(SUBSTITUTE($AD297:$AD300,"F", "")))</f>
        <v>1</v>
      </c>
      <c r="AR297" s="230">
        <f>SUMPRODUCT(LEN($AC297:$AC300)-LEN(SUBSTITUTE($AC297:$AC300,"F", "")))</f>
        <v>0</v>
      </c>
      <c r="AS297" s="233">
        <f>SUMPRODUCT(LEN($M297:$U300)-LEN(SUBSTITUTE($M297:$U300,"G", "")))</f>
        <v>6</v>
      </c>
      <c r="AT297" s="239">
        <f>SUMPRODUCT(LEN($AD297:$AD300)-LEN(SUBSTITUTE($AD297:$AD300,"G", "")))</f>
        <v>2</v>
      </c>
      <c r="AU297" s="230">
        <f>SUMPRODUCT(LEN($AC297:$AC300)-LEN(SUBSTITUTE($AC297:$AC300,"G", "")))</f>
        <v>0</v>
      </c>
      <c r="AV297" s="233">
        <f>SUMPRODUCT(LEN($L297:$U300)-LEN(SUBSTITUTE($L297:$U300,"M", "")))</f>
        <v>0</v>
      </c>
      <c r="AW297" s="236">
        <f>SUMPRODUCT(LEN($AD297:$AD300)-LEN(SUBSTITUTE($AD297:$AD300,"M", "")))</f>
        <v>0</v>
      </c>
      <c r="AX297" s="269">
        <f>SUMPRODUCT(LEN($AC297:$AC300)-LEN(SUBSTITUTE($AC297:$AC300,"M", "")))</f>
        <v>0</v>
      </c>
      <c r="AY297" s="291">
        <f>SUMPRODUCT(LEN($AE297:$AE300)-LEN(SUBSTITUTE($AE297:$AE300,"S", "")))</f>
        <v>0</v>
      </c>
      <c r="AZ297" s="227">
        <f>SUMPRODUCT(LEN($AE297:$AE300)-LEN(SUBSTITUTE($AE297:$AE300,"F", "")))</f>
        <v>0</v>
      </c>
      <c r="BA297" s="227">
        <f>SUMPRODUCT(LEN($AE297:$AE300)-LEN(SUBSTITUTE($AE297:$AE300,"G", "")))</f>
        <v>2</v>
      </c>
      <c r="BB297" s="294">
        <f>SUMPRODUCT(LEN($AE297:$AE300)-LEN(SUBSTITUTE($AE297:$AE300,"M", "")))</f>
        <v>0</v>
      </c>
    </row>
    <row r="298" spans="2:62" ht="28.15" customHeight="1" thickBot="1" x14ac:dyDescent="0.25">
      <c r="B298" s="30"/>
      <c r="C298" s="243"/>
      <c r="D298" s="36"/>
      <c r="E298" s="35"/>
      <c r="F298" s="35"/>
      <c r="G298" s="34"/>
      <c r="H298" s="224"/>
      <c r="I298" s="247"/>
      <c r="J298" s="247"/>
      <c r="K298" s="247"/>
      <c r="L298" s="33" t="s">
        <v>123</v>
      </c>
      <c r="M298" s="32" t="s">
        <v>132</v>
      </c>
      <c r="N298" s="33" t="s">
        <v>122</v>
      </c>
      <c r="O298" s="32" t="s">
        <v>399</v>
      </c>
      <c r="P298" s="33" t="s">
        <v>120</v>
      </c>
      <c r="Q298" s="32" t="s">
        <v>113</v>
      </c>
      <c r="R298" s="33" t="s">
        <v>119</v>
      </c>
      <c r="S298" s="32" t="s">
        <v>121</v>
      </c>
      <c r="T298" s="33" t="s">
        <v>118</v>
      </c>
      <c r="U298" s="32"/>
      <c r="V298" s="33" t="s">
        <v>117</v>
      </c>
      <c r="W298" s="32"/>
      <c r="X298" s="33" t="s">
        <v>116</v>
      </c>
      <c r="Y298" s="32"/>
      <c r="Z298" s="33" t="s">
        <v>115</v>
      </c>
      <c r="AA298" s="32"/>
      <c r="AB298" s="31"/>
      <c r="AC298" s="32"/>
      <c r="AD298" s="31" t="s">
        <v>800</v>
      </c>
      <c r="AE298" s="23"/>
      <c r="AF298" s="251"/>
      <c r="AG298" s="251"/>
      <c r="AH298" s="22"/>
      <c r="AI298" s="11"/>
      <c r="AJ298" s="265"/>
      <c r="AK298" s="267"/>
      <c r="AL298" s="263"/>
      <c r="AM298" s="265"/>
      <c r="AN298" s="267"/>
      <c r="AO298" s="263"/>
      <c r="AP298" s="265"/>
      <c r="AQ298" s="267"/>
      <c r="AR298" s="263"/>
      <c r="AS298" s="265"/>
      <c r="AT298" s="267"/>
      <c r="AU298" s="263"/>
      <c r="AV298" s="265"/>
      <c r="AW298" s="275"/>
      <c r="AX298" s="270"/>
      <c r="AY298" s="292"/>
      <c r="AZ298" s="228"/>
      <c r="BA298" s="228"/>
      <c r="BB298" s="295"/>
    </row>
    <row r="299" spans="2:62" ht="28.15" customHeight="1" x14ac:dyDescent="0.2">
      <c r="B299" s="30"/>
      <c r="C299" s="244"/>
      <c r="D299" s="29"/>
      <c r="E299" s="28"/>
      <c r="F299" s="28"/>
      <c r="G299" s="27"/>
      <c r="H299" s="225">
        <v>194</v>
      </c>
      <c r="I299" s="248"/>
      <c r="J299" s="248"/>
      <c r="K299" s="248"/>
      <c r="L299" s="26" t="s">
        <v>114</v>
      </c>
      <c r="M299" s="25" t="s">
        <v>634</v>
      </c>
      <c r="N299" s="26" t="s">
        <v>112</v>
      </c>
      <c r="O299" s="25" t="s">
        <v>405</v>
      </c>
      <c r="P299" s="26" t="s">
        <v>111</v>
      </c>
      <c r="Q299" s="25" t="s">
        <v>113</v>
      </c>
      <c r="R299" s="26" t="s">
        <v>110</v>
      </c>
      <c r="S299" s="25" t="s">
        <v>121</v>
      </c>
      <c r="T299" s="26" t="s">
        <v>109</v>
      </c>
      <c r="U299" s="25"/>
      <c r="V299" s="26" t="s">
        <v>108</v>
      </c>
      <c r="W299" s="25"/>
      <c r="X299" s="26" t="s">
        <v>107</v>
      </c>
      <c r="Y299" s="25"/>
      <c r="Z299" s="26" t="s">
        <v>106</v>
      </c>
      <c r="AA299" s="25"/>
      <c r="AB299" s="24"/>
      <c r="AC299" s="25"/>
      <c r="AD299" s="24"/>
      <c r="AE299" s="23"/>
      <c r="AF299" s="251"/>
      <c r="AG299" s="251"/>
      <c r="AH299" s="22"/>
      <c r="AI299" s="11"/>
      <c r="AJ299" s="265"/>
      <c r="AK299" s="267"/>
      <c r="AL299" s="263"/>
      <c r="AM299" s="265"/>
      <c r="AN299" s="267"/>
      <c r="AO299" s="263"/>
      <c r="AP299" s="265"/>
      <c r="AQ299" s="267"/>
      <c r="AR299" s="263"/>
      <c r="AS299" s="265"/>
      <c r="AT299" s="267"/>
      <c r="AU299" s="263"/>
      <c r="AV299" s="265"/>
      <c r="AW299" s="275"/>
      <c r="AX299" s="270"/>
      <c r="AY299" s="292"/>
      <c r="AZ299" s="228"/>
      <c r="BA299" s="228"/>
      <c r="BB299" s="295"/>
    </row>
    <row r="300" spans="2:62" ht="28.15" customHeight="1" thickBot="1" x14ac:dyDescent="0.25">
      <c r="B300" s="30"/>
      <c r="C300" s="253"/>
      <c r="D300" s="51"/>
      <c r="E300" s="50"/>
      <c r="F300" s="50"/>
      <c r="G300" s="49"/>
      <c r="H300" s="226"/>
      <c r="I300" s="254"/>
      <c r="J300" s="254"/>
      <c r="K300" s="254"/>
      <c r="L300" s="48" t="s">
        <v>105</v>
      </c>
      <c r="M300" s="47" t="s">
        <v>527</v>
      </c>
      <c r="N300" s="48" t="s">
        <v>103</v>
      </c>
      <c r="O300" s="47" t="s">
        <v>178</v>
      </c>
      <c r="P300" s="48" t="s">
        <v>102</v>
      </c>
      <c r="Q300" s="47" t="s">
        <v>113</v>
      </c>
      <c r="R300" s="48" t="s">
        <v>101</v>
      </c>
      <c r="S300" s="47"/>
      <c r="T300" s="48">
        <v>20</v>
      </c>
      <c r="U300" s="47"/>
      <c r="V300" s="48" t="s">
        <v>100</v>
      </c>
      <c r="W300" s="47"/>
      <c r="X300" s="48" t="s">
        <v>99</v>
      </c>
      <c r="Y300" s="47"/>
      <c r="Z300" s="48" t="s">
        <v>98</v>
      </c>
      <c r="AA300" s="47"/>
      <c r="AB300" s="16"/>
      <c r="AC300" s="47"/>
      <c r="AD300" s="16"/>
      <c r="AE300" s="46"/>
      <c r="AF300" s="255"/>
      <c r="AG300" s="255"/>
      <c r="AH300" s="45"/>
      <c r="AI300" s="11"/>
      <c r="AJ300" s="266"/>
      <c r="AK300" s="268"/>
      <c r="AL300" s="264"/>
      <c r="AM300" s="266"/>
      <c r="AN300" s="268"/>
      <c r="AO300" s="264"/>
      <c r="AP300" s="266"/>
      <c r="AQ300" s="268"/>
      <c r="AR300" s="264"/>
      <c r="AS300" s="266"/>
      <c r="AT300" s="268"/>
      <c r="AU300" s="264"/>
      <c r="AV300" s="266"/>
      <c r="AW300" s="276"/>
      <c r="AX300" s="271"/>
      <c r="AY300" s="293"/>
      <c r="AZ300" s="229"/>
      <c r="BA300" s="229"/>
      <c r="BB300" s="296"/>
    </row>
    <row r="301" spans="2:62" ht="28.15" customHeight="1" x14ac:dyDescent="0.2">
      <c r="B301" s="30"/>
      <c r="C301" s="242">
        <v>2</v>
      </c>
      <c r="D301" s="44"/>
      <c r="E301" s="43"/>
      <c r="F301" s="43"/>
      <c r="G301" s="42"/>
      <c r="H301" s="223"/>
      <c r="I301" s="246">
        <v>51</v>
      </c>
      <c r="J301" s="246">
        <v>21</v>
      </c>
      <c r="K301" s="246">
        <v>6</v>
      </c>
      <c r="L301" s="41" t="s">
        <v>133</v>
      </c>
      <c r="M301" s="40" t="s">
        <v>104</v>
      </c>
      <c r="N301" s="41" t="s">
        <v>131</v>
      </c>
      <c r="O301" s="40" t="s">
        <v>186</v>
      </c>
      <c r="P301" s="41" t="s">
        <v>130</v>
      </c>
      <c r="Q301" s="40" t="s">
        <v>132</v>
      </c>
      <c r="R301" s="41" t="s">
        <v>129</v>
      </c>
      <c r="S301" s="40" t="s">
        <v>104</v>
      </c>
      <c r="T301" s="41" t="s">
        <v>128</v>
      </c>
      <c r="U301" s="40"/>
      <c r="V301" s="41" t="s">
        <v>127</v>
      </c>
      <c r="W301" s="40"/>
      <c r="X301" s="41" t="s">
        <v>126</v>
      </c>
      <c r="Y301" s="40"/>
      <c r="Z301" s="41" t="s">
        <v>125</v>
      </c>
      <c r="AA301" s="40"/>
      <c r="AB301" s="39"/>
      <c r="AC301" s="40"/>
      <c r="AD301" s="39" t="s">
        <v>412</v>
      </c>
      <c r="AE301" s="38"/>
      <c r="AF301" s="250"/>
      <c r="AG301" s="250" t="s">
        <v>609</v>
      </c>
      <c r="AH301" s="37"/>
      <c r="AI301" s="11"/>
      <c r="AJ301" s="233">
        <f>SUMPRODUCT(LEN($M301:$U304)-LEN(SUBSTITUTE($M301:$U304,"A", "")))</f>
        <v>19</v>
      </c>
      <c r="AK301" s="239">
        <f>SUMPRODUCT(LEN($AD301:$AD304)-LEN(SUBSTITUTE($AD301:$AD304,"A", "")))</f>
        <v>1</v>
      </c>
      <c r="AL301" s="230">
        <f>SUMPRODUCT(LEN($AC301:$AC304)-LEN(SUBSTITUTE($AC301:$AC304,"A", "")))</f>
        <v>0</v>
      </c>
      <c r="AM301" s="233">
        <f>SUMPRODUCT(LEN($M301:$U304)-LEN(SUBSTITUTE($M301:$U304,"S", "")))</f>
        <v>7</v>
      </c>
      <c r="AN301" s="239">
        <f>SUMPRODUCT(LEN($AD301:$AD304)-LEN(SUBSTITUTE($AD301:$AD304,"S", "")))</f>
        <v>3</v>
      </c>
      <c r="AO301" s="230">
        <f>SUMPRODUCT(LEN($AC301:$AC304)-LEN(SUBSTITUTE($AC301:$AC304,"S", "")))</f>
        <v>0</v>
      </c>
      <c r="AP301" s="233">
        <f>SUMPRODUCT(LEN($M301:$U304)-LEN(SUBSTITUTE($M301:$U304,"F", "")))</f>
        <v>0</v>
      </c>
      <c r="AQ301" s="239">
        <f>SUMPRODUCT(LEN($AD301:$AD304)-LEN(SUBSTITUTE($AD301:$AD304,"F", "")))</f>
        <v>0</v>
      </c>
      <c r="AR301" s="230">
        <f>SUMPRODUCT(LEN($AC301:$AC304)-LEN(SUBSTITUTE($AC301:$AC304,"F", "")))</f>
        <v>0</v>
      </c>
      <c r="AS301" s="233">
        <f>SUMPRODUCT(LEN($M301:$U304)-LEN(SUBSTITUTE($M301:$U304,"G", "")))</f>
        <v>4</v>
      </c>
      <c r="AT301" s="239">
        <f>SUMPRODUCT(LEN($AD301:$AD304)-LEN(SUBSTITUTE($AD301:$AD304,"G", "")))</f>
        <v>0</v>
      </c>
      <c r="AU301" s="230">
        <f>SUMPRODUCT(LEN($AC301:$AC304)-LEN(SUBSTITUTE($AC301:$AC304,"G", "")))</f>
        <v>0</v>
      </c>
      <c r="AV301" s="233">
        <f>SUMPRODUCT(LEN($L301:$U304)-LEN(SUBSTITUTE($L301:$U304,"M", "")))</f>
        <v>0</v>
      </c>
      <c r="AW301" s="236">
        <f>SUMPRODUCT(LEN($AD301:$AD304)-LEN(SUBSTITUTE($AD301:$AD304,"M", "")))</f>
        <v>0</v>
      </c>
      <c r="AX301" s="269">
        <f>SUMPRODUCT(LEN($AC301:$AC304)-LEN(SUBSTITUTE($AC301:$AC304,"M", "")))</f>
        <v>0</v>
      </c>
      <c r="AY301" s="291">
        <f>SUMPRODUCT(LEN($AE301:$AE304)-LEN(SUBSTITUTE($AE301:$AE304,"S", "")))</f>
        <v>0</v>
      </c>
      <c r="AZ301" s="227">
        <f>SUMPRODUCT(LEN($AE301:$AE304)-LEN(SUBSTITUTE($AE301:$AE304,"F", "")))</f>
        <v>0</v>
      </c>
      <c r="BA301" s="227">
        <f>SUMPRODUCT(LEN($AE301:$AE304)-LEN(SUBSTITUTE($AE301:$AE304,"G", "")))</f>
        <v>0</v>
      </c>
      <c r="BB301" s="294">
        <f>SUMPRODUCT(LEN($AE301:$AE304)-LEN(SUBSTITUTE($AE301:$AE304,"M", "")))</f>
        <v>0</v>
      </c>
    </row>
    <row r="302" spans="2:62" ht="28.15" customHeight="1" thickBot="1" x14ac:dyDescent="0.25">
      <c r="B302" s="30"/>
      <c r="C302" s="243"/>
      <c r="D302" s="36"/>
      <c r="E302" s="35"/>
      <c r="F302" s="35"/>
      <c r="G302" s="34"/>
      <c r="H302" s="224"/>
      <c r="I302" s="247"/>
      <c r="J302" s="247"/>
      <c r="K302" s="247"/>
      <c r="L302" s="33" t="s">
        <v>123</v>
      </c>
      <c r="M302" s="32" t="s">
        <v>104</v>
      </c>
      <c r="N302" s="33" t="s">
        <v>122</v>
      </c>
      <c r="O302" s="32" t="s">
        <v>484</v>
      </c>
      <c r="P302" s="33" t="s">
        <v>120</v>
      </c>
      <c r="Q302" s="32" t="s">
        <v>175</v>
      </c>
      <c r="R302" s="33" t="s">
        <v>119</v>
      </c>
      <c r="S302" s="32" t="s">
        <v>121</v>
      </c>
      <c r="T302" s="33" t="s">
        <v>118</v>
      </c>
      <c r="U302" s="32"/>
      <c r="V302" s="33" t="s">
        <v>117</v>
      </c>
      <c r="W302" s="32"/>
      <c r="X302" s="33" t="s">
        <v>116</v>
      </c>
      <c r="Y302" s="32"/>
      <c r="Z302" s="33" t="s">
        <v>115</v>
      </c>
      <c r="AA302" s="32"/>
      <c r="AB302" s="31"/>
      <c r="AC302" s="32"/>
      <c r="AD302" s="31"/>
      <c r="AE302" s="23"/>
      <c r="AF302" s="251"/>
      <c r="AG302" s="251"/>
      <c r="AH302" s="22"/>
      <c r="AI302" s="11"/>
      <c r="AJ302" s="265"/>
      <c r="AK302" s="267"/>
      <c r="AL302" s="263"/>
      <c r="AM302" s="265"/>
      <c r="AN302" s="267"/>
      <c r="AO302" s="263"/>
      <c r="AP302" s="265"/>
      <c r="AQ302" s="267"/>
      <c r="AR302" s="263"/>
      <c r="AS302" s="265"/>
      <c r="AT302" s="267"/>
      <c r="AU302" s="263"/>
      <c r="AV302" s="265"/>
      <c r="AW302" s="275"/>
      <c r="AX302" s="270"/>
      <c r="AY302" s="292"/>
      <c r="AZ302" s="228"/>
      <c r="BA302" s="228"/>
      <c r="BB302" s="295"/>
    </row>
    <row r="303" spans="2:62" ht="28.15" customHeight="1" x14ac:dyDescent="0.2">
      <c r="B303" s="30"/>
      <c r="C303" s="244"/>
      <c r="D303" s="29"/>
      <c r="E303" s="28"/>
      <c r="F303" s="28"/>
      <c r="G303" s="27"/>
      <c r="H303" s="225"/>
      <c r="I303" s="248"/>
      <c r="J303" s="248"/>
      <c r="K303" s="248"/>
      <c r="L303" s="26" t="s">
        <v>114</v>
      </c>
      <c r="M303" s="25" t="s">
        <v>634</v>
      </c>
      <c r="N303" s="26" t="s">
        <v>112</v>
      </c>
      <c r="O303" s="25" t="s">
        <v>630</v>
      </c>
      <c r="P303" s="26" t="s">
        <v>111</v>
      </c>
      <c r="Q303" s="25" t="s">
        <v>175</v>
      </c>
      <c r="R303" s="26" t="s">
        <v>110</v>
      </c>
      <c r="S303" s="25" t="s">
        <v>121</v>
      </c>
      <c r="T303" s="26" t="s">
        <v>109</v>
      </c>
      <c r="U303" s="25"/>
      <c r="V303" s="26" t="s">
        <v>108</v>
      </c>
      <c r="W303" s="25"/>
      <c r="X303" s="26" t="s">
        <v>107</v>
      </c>
      <c r="Y303" s="25"/>
      <c r="Z303" s="26" t="s">
        <v>106</v>
      </c>
      <c r="AA303" s="25"/>
      <c r="AB303" s="24"/>
      <c r="AC303" s="25"/>
      <c r="AD303" s="24"/>
      <c r="AE303" s="23"/>
      <c r="AF303" s="251"/>
      <c r="AG303" s="251"/>
      <c r="AH303" s="22"/>
      <c r="AI303" s="11"/>
      <c r="AJ303" s="265"/>
      <c r="AK303" s="267"/>
      <c r="AL303" s="263"/>
      <c r="AM303" s="265"/>
      <c r="AN303" s="267"/>
      <c r="AO303" s="263"/>
      <c r="AP303" s="265"/>
      <c r="AQ303" s="267"/>
      <c r="AR303" s="263"/>
      <c r="AS303" s="265"/>
      <c r="AT303" s="267"/>
      <c r="AU303" s="263"/>
      <c r="AV303" s="265"/>
      <c r="AW303" s="275"/>
      <c r="AX303" s="270"/>
      <c r="AY303" s="292"/>
      <c r="AZ303" s="228"/>
      <c r="BA303" s="228"/>
      <c r="BB303" s="295"/>
    </row>
    <row r="304" spans="2:62" ht="28.15" customHeight="1" thickBot="1" x14ac:dyDescent="0.25">
      <c r="B304" s="30"/>
      <c r="C304" s="253"/>
      <c r="D304" s="51"/>
      <c r="E304" s="50"/>
      <c r="F304" s="50"/>
      <c r="G304" s="49"/>
      <c r="H304" s="226"/>
      <c r="I304" s="254"/>
      <c r="J304" s="254"/>
      <c r="K304" s="254"/>
      <c r="L304" s="48" t="s">
        <v>105</v>
      </c>
      <c r="M304" s="47" t="s">
        <v>614</v>
      </c>
      <c r="N304" s="48" t="s">
        <v>103</v>
      </c>
      <c r="O304" s="47" t="s">
        <v>203</v>
      </c>
      <c r="P304" s="48" t="s">
        <v>102</v>
      </c>
      <c r="Q304" s="47" t="s">
        <v>175</v>
      </c>
      <c r="R304" s="48" t="s">
        <v>101</v>
      </c>
      <c r="S304" s="47"/>
      <c r="T304" s="48">
        <v>20</v>
      </c>
      <c r="U304" s="47"/>
      <c r="V304" s="48" t="s">
        <v>100</v>
      </c>
      <c r="W304" s="47"/>
      <c r="X304" s="48" t="s">
        <v>99</v>
      </c>
      <c r="Y304" s="47"/>
      <c r="Z304" s="48" t="s">
        <v>98</v>
      </c>
      <c r="AA304" s="47"/>
      <c r="AB304" s="16"/>
      <c r="AC304" s="47"/>
      <c r="AD304" s="16"/>
      <c r="AE304" s="46"/>
      <c r="AF304" s="255"/>
      <c r="AG304" s="255"/>
      <c r="AH304" s="45"/>
      <c r="AI304" s="11"/>
      <c r="AJ304" s="266"/>
      <c r="AK304" s="268"/>
      <c r="AL304" s="264"/>
      <c r="AM304" s="266"/>
      <c r="AN304" s="268"/>
      <c r="AO304" s="264"/>
      <c r="AP304" s="266"/>
      <c r="AQ304" s="268"/>
      <c r="AR304" s="264"/>
      <c r="AS304" s="266"/>
      <c r="AT304" s="268"/>
      <c r="AU304" s="264"/>
      <c r="AV304" s="266"/>
      <c r="AW304" s="276"/>
      <c r="AX304" s="271"/>
      <c r="AY304" s="293"/>
      <c r="AZ304" s="229"/>
      <c r="BA304" s="229"/>
      <c r="BB304" s="296"/>
    </row>
    <row r="305" spans="2:62" ht="28.15" customHeight="1" x14ac:dyDescent="0.2">
      <c r="B305" s="30"/>
      <c r="C305" s="242">
        <v>3</v>
      </c>
      <c r="D305" s="44"/>
      <c r="E305" s="43"/>
      <c r="F305" s="43"/>
      <c r="G305" s="42"/>
      <c r="H305" s="223"/>
      <c r="I305" s="246">
        <v>41</v>
      </c>
      <c r="J305" s="246">
        <v>21</v>
      </c>
      <c r="K305" s="246">
        <v>8</v>
      </c>
      <c r="L305" s="41" t="s">
        <v>133</v>
      </c>
      <c r="M305" s="40" t="s">
        <v>132</v>
      </c>
      <c r="N305" s="41" t="s">
        <v>131</v>
      </c>
      <c r="O305" s="40" t="s">
        <v>187</v>
      </c>
      <c r="P305" s="41" t="s">
        <v>130</v>
      </c>
      <c r="Q305" s="40" t="s">
        <v>113</v>
      </c>
      <c r="R305" s="41" t="s">
        <v>129</v>
      </c>
      <c r="S305" s="40" t="s">
        <v>121</v>
      </c>
      <c r="T305" s="41" t="s">
        <v>128</v>
      </c>
      <c r="U305" s="40"/>
      <c r="V305" s="41" t="s">
        <v>127</v>
      </c>
      <c r="W305" s="40"/>
      <c r="X305" s="41" t="s">
        <v>126</v>
      </c>
      <c r="Y305" s="40"/>
      <c r="Z305" s="41" t="s">
        <v>125</v>
      </c>
      <c r="AA305" s="40"/>
      <c r="AB305" s="39"/>
      <c r="AC305" s="40"/>
      <c r="AD305" s="39" t="s">
        <v>195</v>
      </c>
      <c r="AE305" s="38"/>
      <c r="AF305" s="250"/>
      <c r="AG305" s="250" t="s">
        <v>609</v>
      </c>
      <c r="AH305" s="37"/>
      <c r="AI305" s="11"/>
      <c r="AJ305" s="233">
        <f>SUMPRODUCT(LEN($M305:$U308)-LEN(SUBSTITUTE($M305:$U308,"A", "")))</f>
        <v>16</v>
      </c>
      <c r="AK305" s="239">
        <f>SUMPRODUCT(LEN($AD305:$AD308)-LEN(SUBSTITUTE($AD305:$AD308,"A", "")))</f>
        <v>0</v>
      </c>
      <c r="AL305" s="230">
        <f>SUMPRODUCT(LEN($AC305:$AC308)-LEN(SUBSTITUTE($AC305:$AC308,"A", "")))</f>
        <v>0</v>
      </c>
      <c r="AM305" s="233">
        <f>SUMPRODUCT(LEN($M305:$U308)-LEN(SUBSTITUTE($M305:$U308,"S", "")))</f>
        <v>10</v>
      </c>
      <c r="AN305" s="239">
        <f>SUMPRODUCT(LEN($AD305:$AD308)-LEN(SUBSTITUTE($AD305:$AD308,"S", "")))</f>
        <v>3</v>
      </c>
      <c r="AO305" s="230">
        <f>SUMPRODUCT(LEN($AC305:$AC308)-LEN(SUBSTITUTE($AC305:$AC308,"S", "")))</f>
        <v>0</v>
      </c>
      <c r="AP305" s="233">
        <f>SUMPRODUCT(LEN($M305:$U308)-LEN(SUBSTITUTE($M305:$U308,"F", "")))</f>
        <v>0</v>
      </c>
      <c r="AQ305" s="239">
        <f>SUMPRODUCT(LEN($AD305:$AD308)-LEN(SUBSTITUTE($AD305:$AD308,"F", "")))</f>
        <v>0</v>
      </c>
      <c r="AR305" s="230">
        <f>SUMPRODUCT(LEN($AC305:$AC308)-LEN(SUBSTITUTE($AC305:$AC308,"F", "")))</f>
        <v>0</v>
      </c>
      <c r="AS305" s="233">
        <f>SUMPRODUCT(LEN($M305:$U308)-LEN(SUBSTITUTE($M305:$U308,"G", "")))</f>
        <v>2</v>
      </c>
      <c r="AT305" s="239">
        <f>SUMPRODUCT(LEN($AD305:$AD308)-LEN(SUBSTITUTE($AD305:$AD308,"G", "")))</f>
        <v>0</v>
      </c>
      <c r="AU305" s="230">
        <f>SUMPRODUCT(LEN($AC305:$AC308)-LEN(SUBSTITUTE($AC305:$AC308,"G", "")))</f>
        <v>0</v>
      </c>
      <c r="AV305" s="233">
        <f>SUMPRODUCT(LEN($L305:$U308)-LEN(SUBSTITUTE($L305:$U308,"M", "")))</f>
        <v>0</v>
      </c>
      <c r="AW305" s="236">
        <f>SUMPRODUCT(LEN($AD305:$AD308)-LEN(SUBSTITUTE($AD305:$AD308,"M", "")))</f>
        <v>0</v>
      </c>
      <c r="AX305" s="269">
        <f>SUMPRODUCT(LEN($AC305:$AC308)-LEN(SUBSTITUTE($AC305:$AC308,"M", "")))</f>
        <v>0</v>
      </c>
      <c r="AY305" s="291">
        <f>SUMPRODUCT(LEN($AE305:$AE308)-LEN(SUBSTITUTE($AE305:$AE308,"S", "")))</f>
        <v>0</v>
      </c>
      <c r="AZ305" s="227">
        <f>SUMPRODUCT(LEN($AE305:$AE308)-LEN(SUBSTITUTE($AE305:$AE308,"F", "")))</f>
        <v>0</v>
      </c>
      <c r="BA305" s="227">
        <f>SUMPRODUCT(LEN($AE305:$AE308)-LEN(SUBSTITUTE($AE305:$AE308,"G", "")))</f>
        <v>0</v>
      </c>
      <c r="BB305" s="294">
        <f>SUMPRODUCT(LEN($AE305:$AE308)-LEN(SUBSTITUTE($AE305:$AE308,"M", "")))</f>
        <v>0</v>
      </c>
    </row>
    <row r="306" spans="2:62" ht="28.15" customHeight="1" thickBot="1" x14ac:dyDescent="0.25">
      <c r="B306" s="30"/>
      <c r="C306" s="243"/>
      <c r="D306" s="36"/>
      <c r="E306" s="35"/>
      <c r="F306" s="35"/>
      <c r="G306" s="34"/>
      <c r="H306" s="224"/>
      <c r="I306" s="247"/>
      <c r="J306" s="247"/>
      <c r="K306" s="247"/>
      <c r="L306" s="33" t="s">
        <v>123</v>
      </c>
      <c r="M306" s="32" t="s">
        <v>186</v>
      </c>
      <c r="N306" s="33" t="s">
        <v>122</v>
      </c>
      <c r="O306" s="32" t="s">
        <v>424</v>
      </c>
      <c r="P306" s="33" t="s">
        <v>120</v>
      </c>
      <c r="Q306" s="32" t="s">
        <v>104</v>
      </c>
      <c r="R306" s="33" t="s">
        <v>119</v>
      </c>
      <c r="S306" s="32"/>
      <c r="T306" s="33" t="s">
        <v>118</v>
      </c>
      <c r="U306" s="32"/>
      <c r="V306" s="33" t="s">
        <v>117</v>
      </c>
      <c r="W306" s="32"/>
      <c r="X306" s="33" t="s">
        <v>116</v>
      </c>
      <c r="Y306" s="32"/>
      <c r="Z306" s="33" t="s">
        <v>115</v>
      </c>
      <c r="AA306" s="32"/>
      <c r="AB306" s="31"/>
      <c r="AC306" s="32"/>
      <c r="AD306" s="31"/>
      <c r="AE306" s="23"/>
      <c r="AF306" s="251"/>
      <c r="AG306" s="251"/>
      <c r="AH306" s="22"/>
      <c r="AI306" s="11"/>
      <c r="AJ306" s="265"/>
      <c r="AK306" s="267"/>
      <c r="AL306" s="263"/>
      <c r="AM306" s="265"/>
      <c r="AN306" s="267"/>
      <c r="AO306" s="263"/>
      <c r="AP306" s="265"/>
      <c r="AQ306" s="267"/>
      <c r="AR306" s="263"/>
      <c r="AS306" s="265"/>
      <c r="AT306" s="267"/>
      <c r="AU306" s="263"/>
      <c r="AV306" s="265"/>
      <c r="AW306" s="275"/>
      <c r="AX306" s="270"/>
      <c r="AY306" s="292"/>
      <c r="AZ306" s="228"/>
      <c r="BA306" s="228"/>
      <c r="BB306" s="295"/>
    </row>
    <row r="307" spans="2:62" ht="28.15" customHeight="1" x14ac:dyDescent="0.2">
      <c r="B307" s="30"/>
      <c r="C307" s="244"/>
      <c r="D307" s="29"/>
      <c r="E307" s="28"/>
      <c r="F307" s="28"/>
      <c r="G307" s="27"/>
      <c r="H307" s="225"/>
      <c r="I307" s="248"/>
      <c r="J307" s="248"/>
      <c r="K307" s="248"/>
      <c r="L307" s="26" t="s">
        <v>114</v>
      </c>
      <c r="M307" s="25" t="s">
        <v>376</v>
      </c>
      <c r="N307" s="26" t="s">
        <v>112</v>
      </c>
      <c r="O307" s="25" t="s">
        <v>132</v>
      </c>
      <c r="P307" s="26" t="s">
        <v>111</v>
      </c>
      <c r="Q307" s="25" t="s">
        <v>121</v>
      </c>
      <c r="R307" s="26" t="s">
        <v>110</v>
      </c>
      <c r="S307" s="25"/>
      <c r="T307" s="26" t="s">
        <v>109</v>
      </c>
      <c r="U307" s="25"/>
      <c r="V307" s="26" t="s">
        <v>108</v>
      </c>
      <c r="W307" s="25"/>
      <c r="X307" s="26" t="s">
        <v>107</v>
      </c>
      <c r="Y307" s="25"/>
      <c r="Z307" s="26" t="s">
        <v>106</v>
      </c>
      <c r="AA307" s="25"/>
      <c r="AB307" s="24"/>
      <c r="AC307" s="25"/>
      <c r="AD307" s="24"/>
      <c r="AE307" s="23"/>
      <c r="AF307" s="251"/>
      <c r="AG307" s="251"/>
      <c r="AH307" s="22"/>
      <c r="AI307" s="11"/>
      <c r="AJ307" s="265"/>
      <c r="AK307" s="267"/>
      <c r="AL307" s="263"/>
      <c r="AM307" s="265"/>
      <c r="AN307" s="267"/>
      <c r="AO307" s="263"/>
      <c r="AP307" s="265"/>
      <c r="AQ307" s="267"/>
      <c r="AR307" s="263"/>
      <c r="AS307" s="265"/>
      <c r="AT307" s="267"/>
      <c r="AU307" s="263"/>
      <c r="AV307" s="265"/>
      <c r="AW307" s="275"/>
      <c r="AX307" s="270"/>
      <c r="AY307" s="292"/>
      <c r="AZ307" s="228"/>
      <c r="BA307" s="228"/>
      <c r="BB307" s="295"/>
    </row>
    <row r="308" spans="2:62" ht="28.15" customHeight="1" thickBot="1" x14ac:dyDescent="0.25">
      <c r="B308" s="21"/>
      <c r="C308" s="245"/>
      <c r="D308" s="20"/>
      <c r="E308" s="19"/>
      <c r="F308" s="19"/>
      <c r="G308" s="18"/>
      <c r="H308" s="226"/>
      <c r="I308" s="249"/>
      <c r="J308" s="249"/>
      <c r="K308" s="249"/>
      <c r="L308" s="17" t="s">
        <v>105</v>
      </c>
      <c r="M308" s="15" t="s">
        <v>389</v>
      </c>
      <c r="N308" s="17" t="s">
        <v>103</v>
      </c>
      <c r="O308" s="15" t="s">
        <v>175</v>
      </c>
      <c r="P308" s="17" t="s">
        <v>102</v>
      </c>
      <c r="Q308" s="15" t="s">
        <v>121</v>
      </c>
      <c r="R308" s="17" t="s">
        <v>101</v>
      </c>
      <c r="S308" s="15"/>
      <c r="T308" s="17">
        <v>20</v>
      </c>
      <c r="U308" s="15"/>
      <c r="V308" s="17" t="s">
        <v>100</v>
      </c>
      <c r="W308" s="15"/>
      <c r="X308" s="17" t="s">
        <v>99</v>
      </c>
      <c r="Y308" s="15"/>
      <c r="Z308" s="17" t="s">
        <v>98</v>
      </c>
      <c r="AA308" s="15"/>
      <c r="AB308" s="16"/>
      <c r="AC308" s="15"/>
      <c r="AD308" s="14"/>
      <c r="AE308" s="13"/>
      <c r="AF308" s="252"/>
      <c r="AG308" s="252"/>
      <c r="AH308" s="12"/>
      <c r="AI308" s="11"/>
      <c r="AJ308" s="266"/>
      <c r="AK308" s="268"/>
      <c r="AL308" s="264"/>
      <c r="AM308" s="266"/>
      <c r="AN308" s="268"/>
      <c r="AO308" s="264"/>
      <c r="AP308" s="266"/>
      <c r="AQ308" s="268"/>
      <c r="AR308" s="264"/>
      <c r="AS308" s="266"/>
      <c r="AT308" s="268"/>
      <c r="AU308" s="264"/>
      <c r="AV308" s="266"/>
      <c r="AW308" s="276"/>
      <c r="AX308" s="271"/>
      <c r="AY308" s="293"/>
      <c r="AZ308" s="229"/>
      <c r="BA308" s="229"/>
      <c r="BB308" s="296"/>
    </row>
    <row r="309" spans="2:62" ht="85.9" customHeight="1" thickTop="1" thickBot="1" x14ac:dyDescent="0.35">
      <c r="B309" s="105" t="s">
        <v>174</v>
      </c>
      <c r="C309" s="95" t="s">
        <v>173</v>
      </c>
      <c r="D309" s="100" t="s">
        <v>172</v>
      </c>
      <c r="E309" s="104" t="s">
        <v>171</v>
      </c>
      <c r="F309" s="103"/>
      <c r="G309" s="102"/>
      <c r="H309" s="101" t="s">
        <v>170</v>
      </c>
      <c r="I309" s="100" t="s">
        <v>96</v>
      </c>
      <c r="J309" s="100" t="s">
        <v>169</v>
      </c>
      <c r="K309" s="100" t="s">
        <v>97</v>
      </c>
      <c r="L309" s="256" t="s">
        <v>168</v>
      </c>
      <c r="M309" s="262"/>
      <c r="N309" s="256" t="s">
        <v>167</v>
      </c>
      <c r="O309" s="262"/>
      <c r="P309" s="256" t="s">
        <v>167</v>
      </c>
      <c r="Q309" s="257"/>
      <c r="R309" s="256" t="s">
        <v>167</v>
      </c>
      <c r="S309" s="257"/>
      <c r="T309" s="256" t="s">
        <v>167</v>
      </c>
      <c r="U309" s="257"/>
      <c r="V309" s="256" t="s">
        <v>167</v>
      </c>
      <c r="W309" s="257"/>
      <c r="X309" s="256" t="s">
        <v>167</v>
      </c>
      <c r="Y309" s="257"/>
      <c r="Z309" s="256" t="s">
        <v>167</v>
      </c>
      <c r="AA309" s="257"/>
      <c r="AB309" s="261" t="s">
        <v>166</v>
      </c>
      <c r="AC309" s="257"/>
      <c r="AD309" s="101" t="s">
        <v>165</v>
      </c>
      <c r="AE309" s="101" t="s">
        <v>164</v>
      </c>
      <c r="AF309" s="100" t="s">
        <v>163</v>
      </c>
      <c r="AG309" s="100" t="s">
        <v>162</v>
      </c>
      <c r="AH309" s="99" t="s">
        <v>161</v>
      </c>
      <c r="AI309" s="98"/>
      <c r="AJ309" s="96" t="s">
        <v>160</v>
      </c>
      <c r="AK309" s="95" t="s">
        <v>159</v>
      </c>
      <c r="AL309" s="94" t="s">
        <v>158</v>
      </c>
      <c r="AM309" s="96" t="s">
        <v>157</v>
      </c>
      <c r="AN309" s="95" t="s">
        <v>156</v>
      </c>
      <c r="AO309" s="94" t="s">
        <v>155</v>
      </c>
      <c r="AP309" s="96" t="s">
        <v>154</v>
      </c>
      <c r="AQ309" s="95" t="s">
        <v>153</v>
      </c>
      <c r="AR309" s="97" t="s">
        <v>152</v>
      </c>
      <c r="AS309" s="96" t="s">
        <v>151</v>
      </c>
      <c r="AT309" s="95" t="s">
        <v>150</v>
      </c>
      <c r="AU309" s="94" t="s">
        <v>149</v>
      </c>
      <c r="AV309" s="96" t="s">
        <v>148</v>
      </c>
      <c r="AW309" s="95" t="s">
        <v>147</v>
      </c>
      <c r="AX309" s="94" t="s">
        <v>146</v>
      </c>
      <c r="AY309" s="93" t="s">
        <v>145</v>
      </c>
      <c r="AZ309" s="92" t="s">
        <v>144</v>
      </c>
      <c r="BA309" s="92" t="s">
        <v>143</v>
      </c>
      <c r="BB309" s="91" t="s">
        <v>142</v>
      </c>
    </row>
    <row r="310" spans="2:62" ht="48" thickBot="1" x14ac:dyDescent="0.3">
      <c r="B310" s="90" t="s">
        <v>233</v>
      </c>
      <c r="C310" s="89"/>
      <c r="D310" s="88">
        <v>194</v>
      </c>
      <c r="E310" s="258"/>
      <c r="F310" s="259"/>
      <c r="G310" s="260"/>
      <c r="H310" s="87" t="s">
        <v>140</v>
      </c>
      <c r="I310" s="86"/>
      <c r="J310" s="86"/>
      <c r="K310" s="85"/>
      <c r="L310" s="84"/>
      <c r="M310" s="81"/>
      <c r="N310" s="84"/>
      <c r="O310" s="81"/>
      <c r="P310" s="84"/>
      <c r="Q310" s="81"/>
      <c r="R310" s="84"/>
      <c r="S310" s="81"/>
      <c r="T310" s="84"/>
      <c r="U310" s="81"/>
      <c r="V310" s="84"/>
      <c r="W310" s="81"/>
      <c r="X310" s="84"/>
      <c r="Y310" s="81"/>
      <c r="Z310" s="84"/>
      <c r="AA310" s="83"/>
      <c r="AB310" s="82" t="s">
        <v>139</v>
      </c>
      <c r="AC310" s="81"/>
      <c r="AD310" s="81"/>
      <c r="AE310" s="81"/>
      <c r="AF310" s="80"/>
      <c r="AG310" s="80"/>
      <c r="AH310" s="60"/>
      <c r="AI310" s="79" t="s">
        <v>138</v>
      </c>
      <c r="AJ310" s="78">
        <f t="shared" ref="AJ310:BB310" si="40">SUM(AJ312:AJ323)</f>
        <v>50</v>
      </c>
      <c r="AK310" s="77">
        <f t="shared" si="40"/>
        <v>29</v>
      </c>
      <c r="AL310" s="76">
        <f t="shared" si="40"/>
        <v>0</v>
      </c>
      <c r="AM310" s="78">
        <f t="shared" si="40"/>
        <v>32</v>
      </c>
      <c r="AN310" s="77">
        <f t="shared" si="40"/>
        <v>33</v>
      </c>
      <c r="AO310" s="76">
        <f t="shared" si="40"/>
        <v>0</v>
      </c>
      <c r="AP310" s="78">
        <f t="shared" si="40"/>
        <v>0</v>
      </c>
      <c r="AQ310" s="77">
        <f t="shared" si="40"/>
        <v>2</v>
      </c>
      <c r="AR310" s="76">
        <f t="shared" si="40"/>
        <v>0</v>
      </c>
      <c r="AS310" s="78">
        <f t="shared" si="40"/>
        <v>8</v>
      </c>
      <c r="AT310" s="77">
        <f t="shared" si="40"/>
        <v>2</v>
      </c>
      <c r="AU310" s="76">
        <f t="shared" si="40"/>
        <v>0</v>
      </c>
      <c r="AV310" s="78">
        <f t="shared" si="40"/>
        <v>0</v>
      </c>
      <c r="AW310" s="77">
        <f t="shared" si="40"/>
        <v>0</v>
      </c>
      <c r="AX310" s="76">
        <f t="shared" si="40"/>
        <v>0</v>
      </c>
      <c r="AY310" s="75">
        <f t="shared" si="40"/>
        <v>0</v>
      </c>
      <c r="AZ310" s="74">
        <f t="shared" si="40"/>
        <v>0</v>
      </c>
      <c r="BA310" s="74">
        <f t="shared" si="40"/>
        <v>0</v>
      </c>
      <c r="BB310" s="73">
        <f t="shared" si="40"/>
        <v>0</v>
      </c>
      <c r="BC310" s="72" t="s">
        <v>137</v>
      </c>
      <c r="BF310" s="5">
        <f>SUM(AJ310:AL310)/$BG$5</f>
        <v>26.333333333333332</v>
      </c>
      <c r="BG310" s="5">
        <f>SUM(AM310:AO310,AY310)/$BG$5</f>
        <v>21.666666666666668</v>
      </c>
      <c r="BH310" s="5">
        <f>SUM(AP310:AR310,AZ310)/$BG$5</f>
        <v>0.66666666666666663</v>
      </c>
      <c r="BI310" s="5">
        <f>SUM(AS310:AU310,BA310)/$BG$5</f>
        <v>3.3333333333333335</v>
      </c>
      <c r="BJ310" s="5">
        <f>SUM(AV310:AX310,BB310)/$BG$5</f>
        <v>0</v>
      </c>
    </row>
    <row r="311" spans="2:62" ht="37.5" thickBot="1" x14ac:dyDescent="0.3">
      <c r="B311" s="71"/>
      <c r="C311" s="70"/>
      <c r="D311" s="69"/>
      <c r="E311" s="68"/>
      <c r="F311" s="68"/>
      <c r="G311" s="67"/>
      <c r="H311" s="66"/>
      <c r="I311" s="64"/>
      <c r="J311" s="64"/>
      <c r="K311" s="65"/>
      <c r="L311" s="64"/>
      <c r="M311" s="62"/>
      <c r="N311" s="64"/>
      <c r="O311" s="62"/>
      <c r="P311" s="64"/>
      <c r="Q311" s="62"/>
      <c r="R311" s="64"/>
      <c r="S311" s="62"/>
      <c r="T311" s="64"/>
      <c r="U311" s="62"/>
      <c r="V311" s="64"/>
      <c r="W311" s="62"/>
      <c r="X311" s="64"/>
      <c r="Y311" s="62"/>
      <c r="Z311" s="64"/>
      <c r="AA311" s="62"/>
      <c r="AB311" s="63"/>
      <c r="AC311" s="62"/>
      <c r="AD311" s="62"/>
      <c r="AE311" s="62"/>
      <c r="AF311" s="61"/>
      <c r="AG311" s="61"/>
      <c r="AH311" s="60"/>
      <c r="AI311" s="59" t="s">
        <v>136</v>
      </c>
      <c r="AJ311" s="58">
        <f t="shared" ref="AJ311:BB311" si="41">AJ310/3</f>
        <v>16.666666666666668</v>
      </c>
      <c r="AK311" s="57">
        <f t="shared" si="41"/>
        <v>9.6666666666666661</v>
      </c>
      <c r="AL311" s="56">
        <f t="shared" si="41"/>
        <v>0</v>
      </c>
      <c r="AM311" s="58">
        <f t="shared" si="41"/>
        <v>10.666666666666666</v>
      </c>
      <c r="AN311" s="57">
        <f t="shared" si="41"/>
        <v>11</v>
      </c>
      <c r="AO311" s="56">
        <f t="shared" si="41"/>
        <v>0</v>
      </c>
      <c r="AP311" s="58">
        <f t="shared" si="41"/>
        <v>0</v>
      </c>
      <c r="AQ311" s="57">
        <f t="shared" si="41"/>
        <v>0.66666666666666663</v>
      </c>
      <c r="AR311" s="56">
        <f t="shared" si="41"/>
        <v>0</v>
      </c>
      <c r="AS311" s="58">
        <f t="shared" si="41"/>
        <v>2.6666666666666665</v>
      </c>
      <c r="AT311" s="57">
        <f t="shared" si="41"/>
        <v>0.66666666666666663</v>
      </c>
      <c r="AU311" s="56">
        <f t="shared" si="41"/>
        <v>0</v>
      </c>
      <c r="AV311" s="58">
        <f t="shared" si="41"/>
        <v>0</v>
      </c>
      <c r="AW311" s="57">
        <f t="shared" si="41"/>
        <v>0</v>
      </c>
      <c r="AX311" s="56">
        <f t="shared" si="41"/>
        <v>0</v>
      </c>
      <c r="AY311" s="55">
        <f t="shared" si="41"/>
        <v>0</v>
      </c>
      <c r="AZ311" s="54">
        <f t="shared" si="41"/>
        <v>0</v>
      </c>
      <c r="BA311" s="54">
        <f t="shared" si="41"/>
        <v>0</v>
      </c>
      <c r="BB311" s="53">
        <f t="shared" si="41"/>
        <v>0</v>
      </c>
      <c r="BC311" s="52" t="s">
        <v>135</v>
      </c>
    </row>
    <row r="312" spans="2:62" ht="28.15" customHeight="1" x14ac:dyDescent="0.2">
      <c r="B312" s="30"/>
      <c r="C312" s="242">
        <v>1</v>
      </c>
      <c r="D312" s="44"/>
      <c r="E312" s="43"/>
      <c r="F312" s="43"/>
      <c r="G312" s="42"/>
      <c r="H312" s="223" t="s">
        <v>183</v>
      </c>
      <c r="I312" s="246">
        <v>74</v>
      </c>
      <c r="J312" s="246">
        <v>23</v>
      </c>
      <c r="K312" s="246">
        <v>7</v>
      </c>
      <c r="L312" s="41" t="s">
        <v>133</v>
      </c>
      <c r="M312" s="40" t="s">
        <v>186</v>
      </c>
      <c r="N312" s="41" t="s">
        <v>131</v>
      </c>
      <c r="O312" s="40" t="s">
        <v>444</v>
      </c>
      <c r="P312" s="41" t="s">
        <v>130</v>
      </c>
      <c r="Q312" s="40" t="s">
        <v>188</v>
      </c>
      <c r="R312" s="41" t="s">
        <v>129</v>
      </c>
      <c r="S312" s="40" t="s">
        <v>113</v>
      </c>
      <c r="T312" s="41" t="s">
        <v>128</v>
      </c>
      <c r="U312" s="40"/>
      <c r="V312" s="41" t="s">
        <v>127</v>
      </c>
      <c r="W312" s="40"/>
      <c r="X312" s="41" t="s">
        <v>126</v>
      </c>
      <c r="Y312" s="40"/>
      <c r="Z312" s="41" t="s">
        <v>125</v>
      </c>
      <c r="AA312" s="40"/>
      <c r="AB312" s="39"/>
      <c r="AC312" s="40"/>
      <c r="AD312" s="39" t="s">
        <v>420</v>
      </c>
      <c r="AE312" s="38"/>
      <c r="AF312" s="250"/>
      <c r="AG312" s="250" t="s">
        <v>609</v>
      </c>
      <c r="AH312" s="37"/>
      <c r="AI312" s="11"/>
      <c r="AJ312" s="233">
        <f>SUMPRODUCT(LEN($M312:$U315)-LEN(SUBSTITUTE($M312:$U315,"A", "")))</f>
        <v>18</v>
      </c>
      <c r="AK312" s="239">
        <f>SUMPRODUCT(LEN($AD312:$AD315)-LEN(SUBSTITUTE($AD312:$AD315,"A", "")))</f>
        <v>7</v>
      </c>
      <c r="AL312" s="230">
        <f>SUMPRODUCT(LEN($AC312:$AC315)-LEN(SUBSTITUTE($AC312:$AC315,"A", "")))</f>
        <v>0</v>
      </c>
      <c r="AM312" s="233">
        <f>SUMPRODUCT(LEN($M312:$U315)-LEN(SUBSTITUTE($M312:$U315,"S", "")))</f>
        <v>16</v>
      </c>
      <c r="AN312" s="239">
        <f>SUMPRODUCT(LEN($AD312:$AD315)-LEN(SUBSTITUTE($AD312:$AD315,"S", "")))</f>
        <v>5</v>
      </c>
      <c r="AO312" s="230">
        <f>SUMPRODUCT(LEN($AC312:$AC315)-LEN(SUBSTITUTE($AC312:$AC315,"S", "")))</f>
        <v>0</v>
      </c>
      <c r="AP312" s="233">
        <f>SUMPRODUCT(LEN($M312:$U315)-LEN(SUBSTITUTE($M312:$U315,"F", "")))</f>
        <v>0</v>
      </c>
      <c r="AQ312" s="239">
        <f>SUMPRODUCT(LEN($AD312:$AD315)-LEN(SUBSTITUTE($AD312:$AD315,"F", "")))</f>
        <v>0</v>
      </c>
      <c r="AR312" s="230">
        <f>SUMPRODUCT(LEN($AC312:$AC315)-LEN(SUBSTITUTE($AC312:$AC315,"F", "")))</f>
        <v>0</v>
      </c>
      <c r="AS312" s="233">
        <f>SUMPRODUCT(LEN($M312:$U315)-LEN(SUBSTITUTE($M312:$U315,"G", "")))</f>
        <v>3</v>
      </c>
      <c r="AT312" s="239">
        <f>SUMPRODUCT(LEN($AD312:$AD315)-LEN(SUBSTITUTE($AD312:$AD315,"G", "")))</f>
        <v>0</v>
      </c>
      <c r="AU312" s="230">
        <f>SUMPRODUCT(LEN($AC312:$AC315)-LEN(SUBSTITUTE($AC312:$AC315,"G", "")))</f>
        <v>0</v>
      </c>
      <c r="AV312" s="233">
        <f>SUMPRODUCT(LEN($L312:$U315)-LEN(SUBSTITUTE($L312:$U315,"M", "")))</f>
        <v>0</v>
      </c>
      <c r="AW312" s="236">
        <f>SUMPRODUCT(LEN($AD312:$AD315)-LEN(SUBSTITUTE($AD312:$AD315,"M", "")))</f>
        <v>0</v>
      </c>
      <c r="AX312" s="269">
        <f>SUMPRODUCT(LEN($AC312:$AC315)-LEN(SUBSTITUTE($AC312:$AC315,"M", "")))</f>
        <v>0</v>
      </c>
      <c r="AY312" s="291">
        <f>SUMPRODUCT(LEN($AE312:$AE315)-LEN(SUBSTITUTE($AE312:$AE315,"S", "")))</f>
        <v>0</v>
      </c>
      <c r="AZ312" s="227">
        <f>SUMPRODUCT(LEN($AE312:$AE315)-LEN(SUBSTITUTE($AE312:$AE315,"F", "")))</f>
        <v>0</v>
      </c>
      <c r="BA312" s="227">
        <f>SUMPRODUCT(LEN($AE312:$AE315)-LEN(SUBSTITUTE($AE312:$AE315,"G", "")))</f>
        <v>0</v>
      </c>
      <c r="BB312" s="294">
        <f>SUMPRODUCT(LEN($AE312:$AE315)-LEN(SUBSTITUTE($AE312:$AE315,"M", "")))</f>
        <v>0</v>
      </c>
    </row>
    <row r="313" spans="2:62" ht="28.15" customHeight="1" thickBot="1" x14ac:dyDescent="0.25">
      <c r="B313" s="30"/>
      <c r="C313" s="243"/>
      <c r="D313" s="36"/>
      <c r="E313" s="35"/>
      <c r="F313" s="35"/>
      <c r="G313" s="34"/>
      <c r="H313" s="224"/>
      <c r="I313" s="247"/>
      <c r="J313" s="247"/>
      <c r="K313" s="247"/>
      <c r="L313" s="33" t="s">
        <v>123</v>
      </c>
      <c r="M313" s="32" t="s">
        <v>104</v>
      </c>
      <c r="N313" s="33" t="s">
        <v>122</v>
      </c>
      <c r="O313" s="32" t="s">
        <v>377</v>
      </c>
      <c r="P313" s="33" t="s">
        <v>120</v>
      </c>
      <c r="Q313" s="32" t="s">
        <v>188</v>
      </c>
      <c r="R313" s="33" t="s">
        <v>119</v>
      </c>
      <c r="S313" s="32" t="s">
        <v>121</v>
      </c>
      <c r="T313" s="33" t="s">
        <v>118</v>
      </c>
      <c r="U313" s="32"/>
      <c r="V313" s="33" t="s">
        <v>117</v>
      </c>
      <c r="W313" s="32"/>
      <c r="X313" s="33" t="s">
        <v>116</v>
      </c>
      <c r="Y313" s="32"/>
      <c r="Z313" s="33" t="s">
        <v>115</v>
      </c>
      <c r="AA313" s="32"/>
      <c r="AB313" s="31"/>
      <c r="AC313" s="32"/>
      <c r="AD313" s="31" t="s">
        <v>132</v>
      </c>
      <c r="AE313" s="23"/>
      <c r="AF313" s="251"/>
      <c r="AG313" s="251"/>
      <c r="AH313" s="22"/>
      <c r="AI313" s="11"/>
      <c r="AJ313" s="265"/>
      <c r="AK313" s="267"/>
      <c r="AL313" s="263"/>
      <c r="AM313" s="265"/>
      <c r="AN313" s="267"/>
      <c r="AO313" s="263"/>
      <c r="AP313" s="265"/>
      <c r="AQ313" s="267"/>
      <c r="AR313" s="263"/>
      <c r="AS313" s="265"/>
      <c r="AT313" s="267"/>
      <c r="AU313" s="263"/>
      <c r="AV313" s="265"/>
      <c r="AW313" s="275"/>
      <c r="AX313" s="270"/>
      <c r="AY313" s="292"/>
      <c r="AZ313" s="228"/>
      <c r="BA313" s="228"/>
      <c r="BB313" s="295"/>
    </row>
    <row r="314" spans="2:62" ht="28.15" customHeight="1" x14ac:dyDescent="0.2">
      <c r="B314" s="30"/>
      <c r="C314" s="244"/>
      <c r="D314" s="29"/>
      <c r="E314" s="28"/>
      <c r="F314" s="28"/>
      <c r="G314" s="27"/>
      <c r="H314" s="225">
        <v>194</v>
      </c>
      <c r="I314" s="248"/>
      <c r="J314" s="248"/>
      <c r="K314" s="248"/>
      <c r="L314" s="26" t="s">
        <v>114</v>
      </c>
      <c r="M314" s="25" t="s">
        <v>186</v>
      </c>
      <c r="N314" s="26" t="s">
        <v>112</v>
      </c>
      <c r="O314" s="25" t="s">
        <v>428</v>
      </c>
      <c r="P314" s="26" t="s">
        <v>111</v>
      </c>
      <c r="Q314" s="25" t="s">
        <v>113</v>
      </c>
      <c r="R314" s="26" t="s">
        <v>110</v>
      </c>
      <c r="S314" s="25"/>
      <c r="T314" s="26" t="s">
        <v>109</v>
      </c>
      <c r="U314" s="25"/>
      <c r="V314" s="26" t="s">
        <v>108</v>
      </c>
      <c r="W314" s="25"/>
      <c r="X314" s="26" t="s">
        <v>107</v>
      </c>
      <c r="Y314" s="25"/>
      <c r="Z314" s="26" t="s">
        <v>106</v>
      </c>
      <c r="AA314" s="25"/>
      <c r="AB314" s="24"/>
      <c r="AC314" s="25"/>
      <c r="AD314" s="24" t="s">
        <v>485</v>
      </c>
      <c r="AE314" s="23"/>
      <c r="AF314" s="251"/>
      <c r="AG314" s="251"/>
      <c r="AH314" s="22"/>
      <c r="AI314" s="11"/>
      <c r="AJ314" s="265"/>
      <c r="AK314" s="267"/>
      <c r="AL314" s="263"/>
      <c r="AM314" s="265"/>
      <c r="AN314" s="267"/>
      <c r="AO314" s="263"/>
      <c r="AP314" s="265"/>
      <c r="AQ314" s="267"/>
      <c r="AR314" s="263"/>
      <c r="AS314" s="265"/>
      <c r="AT314" s="267"/>
      <c r="AU314" s="263"/>
      <c r="AV314" s="265"/>
      <c r="AW314" s="275"/>
      <c r="AX314" s="270"/>
      <c r="AY314" s="292"/>
      <c r="AZ314" s="228"/>
      <c r="BA314" s="228"/>
      <c r="BB314" s="295"/>
    </row>
    <row r="315" spans="2:62" ht="28.15" customHeight="1" thickBot="1" x14ac:dyDescent="0.25">
      <c r="B315" s="30"/>
      <c r="C315" s="253"/>
      <c r="D315" s="51"/>
      <c r="E315" s="50"/>
      <c r="F315" s="50"/>
      <c r="G315" s="49"/>
      <c r="H315" s="226"/>
      <c r="I315" s="254"/>
      <c r="J315" s="254"/>
      <c r="K315" s="254"/>
      <c r="L315" s="48" t="s">
        <v>105</v>
      </c>
      <c r="M315" s="47" t="s">
        <v>187</v>
      </c>
      <c r="N315" s="48" t="s">
        <v>103</v>
      </c>
      <c r="O315" s="47" t="s">
        <v>178</v>
      </c>
      <c r="P315" s="48" t="s">
        <v>102</v>
      </c>
      <c r="Q315" s="47" t="s">
        <v>113</v>
      </c>
      <c r="R315" s="48" t="s">
        <v>101</v>
      </c>
      <c r="S315" s="47"/>
      <c r="T315" s="48">
        <v>20</v>
      </c>
      <c r="U315" s="47"/>
      <c r="V315" s="48" t="s">
        <v>100</v>
      </c>
      <c r="W315" s="47"/>
      <c r="X315" s="48" t="s">
        <v>99</v>
      </c>
      <c r="Y315" s="47"/>
      <c r="Z315" s="48" t="s">
        <v>98</v>
      </c>
      <c r="AA315" s="47"/>
      <c r="AB315" s="16"/>
      <c r="AC315" s="47"/>
      <c r="AD315" s="16"/>
      <c r="AE315" s="46"/>
      <c r="AF315" s="255"/>
      <c r="AG315" s="255"/>
      <c r="AH315" s="45"/>
      <c r="AI315" s="11"/>
      <c r="AJ315" s="266"/>
      <c r="AK315" s="268"/>
      <c r="AL315" s="264"/>
      <c r="AM315" s="266"/>
      <c r="AN315" s="268"/>
      <c r="AO315" s="264"/>
      <c r="AP315" s="266"/>
      <c r="AQ315" s="268"/>
      <c r="AR315" s="264"/>
      <c r="AS315" s="266"/>
      <c r="AT315" s="268"/>
      <c r="AU315" s="264"/>
      <c r="AV315" s="266"/>
      <c r="AW315" s="276"/>
      <c r="AX315" s="271"/>
      <c r="AY315" s="293"/>
      <c r="AZ315" s="229"/>
      <c r="BA315" s="229"/>
      <c r="BB315" s="296"/>
    </row>
    <row r="316" spans="2:62" ht="28.15" customHeight="1" x14ac:dyDescent="0.2">
      <c r="B316" s="30"/>
      <c r="C316" s="242">
        <v>2</v>
      </c>
      <c r="D316" s="44"/>
      <c r="E316" s="43"/>
      <c r="F316" s="43"/>
      <c r="G316" s="42"/>
      <c r="H316" s="223"/>
      <c r="I316" s="246">
        <v>70</v>
      </c>
      <c r="J316" s="246">
        <v>21</v>
      </c>
      <c r="K316" s="246">
        <v>7</v>
      </c>
      <c r="L316" s="41" t="s">
        <v>133</v>
      </c>
      <c r="M316" s="40" t="s">
        <v>186</v>
      </c>
      <c r="N316" s="41" t="s">
        <v>131</v>
      </c>
      <c r="O316" s="40" t="s">
        <v>382</v>
      </c>
      <c r="P316" s="41" t="s">
        <v>130</v>
      </c>
      <c r="Q316" s="40" t="s">
        <v>217</v>
      </c>
      <c r="R316" s="41" t="s">
        <v>129</v>
      </c>
      <c r="S316" s="40" t="s">
        <v>121</v>
      </c>
      <c r="T316" s="41" t="s">
        <v>128</v>
      </c>
      <c r="U316" s="40"/>
      <c r="V316" s="41" t="s">
        <v>127</v>
      </c>
      <c r="W316" s="40"/>
      <c r="X316" s="41" t="s">
        <v>126</v>
      </c>
      <c r="Y316" s="40"/>
      <c r="Z316" s="41" t="s">
        <v>125</v>
      </c>
      <c r="AA316" s="40"/>
      <c r="AB316" s="39"/>
      <c r="AC316" s="40"/>
      <c r="AD316" s="39" t="s">
        <v>175</v>
      </c>
      <c r="AE316" s="38"/>
      <c r="AF316" s="250"/>
      <c r="AG316" s="250" t="s">
        <v>622</v>
      </c>
      <c r="AH316" s="37"/>
      <c r="AI316" s="11"/>
      <c r="AJ316" s="233">
        <f>SUMPRODUCT(LEN($M316:$U319)-LEN(SUBSTITUTE($M316:$U319,"A", "")))</f>
        <v>23</v>
      </c>
      <c r="AK316" s="239">
        <f>SUMPRODUCT(LEN($AD316:$AD319)-LEN(SUBSTITUTE($AD316:$AD319,"A", "")))</f>
        <v>2</v>
      </c>
      <c r="AL316" s="230">
        <f>SUMPRODUCT(LEN($AC316:$AC319)-LEN(SUBSTITUTE($AC316:$AC319,"A", "")))</f>
        <v>0</v>
      </c>
      <c r="AM316" s="233">
        <f>SUMPRODUCT(LEN($M316:$U319)-LEN(SUBSTITUTE($M316:$U319,"S", "")))</f>
        <v>10</v>
      </c>
      <c r="AN316" s="239">
        <f>SUMPRODUCT(LEN($AD316:$AD319)-LEN(SUBSTITUTE($AD316:$AD319,"S", "")))</f>
        <v>1</v>
      </c>
      <c r="AO316" s="230">
        <f>SUMPRODUCT(LEN($AC316:$AC319)-LEN(SUBSTITUTE($AC316:$AC319,"S", "")))</f>
        <v>0</v>
      </c>
      <c r="AP316" s="233">
        <f>SUMPRODUCT(LEN($M316:$U319)-LEN(SUBSTITUTE($M316:$U319,"F", "")))</f>
        <v>0</v>
      </c>
      <c r="AQ316" s="239">
        <f>SUMPRODUCT(LEN($AD316:$AD319)-LEN(SUBSTITUTE($AD316:$AD319,"F", "")))</f>
        <v>0</v>
      </c>
      <c r="AR316" s="230">
        <f>SUMPRODUCT(LEN($AC316:$AC319)-LEN(SUBSTITUTE($AC316:$AC319,"F", "")))</f>
        <v>0</v>
      </c>
      <c r="AS316" s="233">
        <f>SUMPRODUCT(LEN($M316:$U319)-LEN(SUBSTITUTE($M316:$U319,"G", "")))</f>
        <v>5</v>
      </c>
      <c r="AT316" s="239">
        <f>SUMPRODUCT(LEN($AD316:$AD319)-LEN(SUBSTITUTE($AD316:$AD319,"G", "")))</f>
        <v>0</v>
      </c>
      <c r="AU316" s="230">
        <f>SUMPRODUCT(LEN($AC316:$AC319)-LEN(SUBSTITUTE($AC316:$AC319,"G", "")))</f>
        <v>0</v>
      </c>
      <c r="AV316" s="233">
        <f>SUMPRODUCT(LEN($L316:$U319)-LEN(SUBSTITUTE($L316:$U319,"M", "")))</f>
        <v>0</v>
      </c>
      <c r="AW316" s="236">
        <f>SUMPRODUCT(LEN($AD316:$AD319)-LEN(SUBSTITUTE($AD316:$AD319,"M", "")))</f>
        <v>0</v>
      </c>
      <c r="AX316" s="269">
        <f>SUMPRODUCT(LEN($AC316:$AC319)-LEN(SUBSTITUTE($AC316:$AC319,"M", "")))</f>
        <v>0</v>
      </c>
      <c r="AY316" s="291">
        <f>SUMPRODUCT(LEN($AE316:$AE319)-LEN(SUBSTITUTE($AE316:$AE319,"S", "")))</f>
        <v>0</v>
      </c>
      <c r="AZ316" s="227">
        <f>SUMPRODUCT(LEN($AE316:$AE319)-LEN(SUBSTITUTE($AE316:$AE319,"F", "")))</f>
        <v>0</v>
      </c>
      <c r="BA316" s="227">
        <f>SUMPRODUCT(LEN($AE316:$AE319)-LEN(SUBSTITUTE($AE316:$AE319,"G", "")))</f>
        <v>0</v>
      </c>
      <c r="BB316" s="294">
        <f>SUMPRODUCT(LEN($AE316:$AE319)-LEN(SUBSTITUTE($AE316:$AE319,"M", "")))</f>
        <v>0</v>
      </c>
    </row>
    <row r="317" spans="2:62" ht="28.15" customHeight="1" thickBot="1" x14ac:dyDescent="0.25">
      <c r="B317" s="30"/>
      <c r="C317" s="243"/>
      <c r="D317" s="36"/>
      <c r="E317" s="35"/>
      <c r="F317" s="35"/>
      <c r="G317" s="34"/>
      <c r="H317" s="224"/>
      <c r="I317" s="247"/>
      <c r="J317" s="247"/>
      <c r="K317" s="247"/>
      <c r="L317" s="33" t="s">
        <v>123</v>
      </c>
      <c r="M317" s="32" t="s">
        <v>186</v>
      </c>
      <c r="N317" s="33" t="s">
        <v>122</v>
      </c>
      <c r="O317" s="32" t="s">
        <v>444</v>
      </c>
      <c r="P317" s="33" t="s">
        <v>120</v>
      </c>
      <c r="Q317" s="32" t="s">
        <v>175</v>
      </c>
      <c r="R317" s="33" t="s">
        <v>119</v>
      </c>
      <c r="S317" s="32" t="s">
        <v>121</v>
      </c>
      <c r="T317" s="33" t="s">
        <v>118</v>
      </c>
      <c r="U317" s="32"/>
      <c r="V317" s="33" t="s">
        <v>117</v>
      </c>
      <c r="W317" s="32"/>
      <c r="X317" s="33" t="s">
        <v>116</v>
      </c>
      <c r="Y317" s="32"/>
      <c r="Z317" s="33" t="s">
        <v>115</v>
      </c>
      <c r="AA317" s="32"/>
      <c r="AB317" s="31"/>
      <c r="AC317" s="32"/>
      <c r="AD317" s="31" t="s">
        <v>104</v>
      </c>
      <c r="AE317" s="23"/>
      <c r="AF317" s="251"/>
      <c r="AG317" s="251"/>
      <c r="AH317" s="22"/>
      <c r="AI317" s="11"/>
      <c r="AJ317" s="265"/>
      <c r="AK317" s="267"/>
      <c r="AL317" s="263"/>
      <c r="AM317" s="265"/>
      <c r="AN317" s="267"/>
      <c r="AO317" s="263"/>
      <c r="AP317" s="265"/>
      <c r="AQ317" s="267"/>
      <c r="AR317" s="263"/>
      <c r="AS317" s="265"/>
      <c r="AT317" s="267"/>
      <c r="AU317" s="263"/>
      <c r="AV317" s="265"/>
      <c r="AW317" s="275"/>
      <c r="AX317" s="270"/>
      <c r="AY317" s="292"/>
      <c r="AZ317" s="228"/>
      <c r="BA317" s="228"/>
      <c r="BB317" s="295"/>
    </row>
    <row r="318" spans="2:62" ht="28.15" customHeight="1" x14ac:dyDescent="0.2">
      <c r="B318" s="30"/>
      <c r="C318" s="244"/>
      <c r="D318" s="29"/>
      <c r="E318" s="28"/>
      <c r="F318" s="28"/>
      <c r="G318" s="27"/>
      <c r="H318" s="225"/>
      <c r="I318" s="248"/>
      <c r="J318" s="248"/>
      <c r="K318" s="248"/>
      <c r="L318" s="26" t="s">
        <v>114</v>
      </c>
      <c r="M318" s="25" t="s">
        <v>675</v>
      </c>
      <c r="N318" s="26" t="s">
        <v>112</v>
      </c>
      <c r="O318" s="25" t="s">
        <v>186</v>
      </c>
      <c r="P318" s="26" t="s">
        <v>111</v>
      </c>
      <c r="Q318" s="25" t="s">
        <v>113</v>
      </c>
      <c r="R318" s="26" t="s">
        <v>110</v>
      </c>
      <c r="S318" s="25"/>
      <c r="T318" s="26" t="s">
        <v>109</v>
      </c>
      <c r="U318" s="25"/>
      <c r="V318" s="26" t="s">
        <v>108</v>
      </c>
      <c r="W318" s="25"/>
      <c r="X318" s="26" t="s">
        <v>107</v>
      </c>
      <c r="Y318" s="25"/>
      <c r="Z318" s="26" t="s">
        <v>106</v>
      </c>
      <c r="AA318" s="25"/>
      <c r="AB318" s="24"/>
      <c r="AC318" s="25"/>
      <c r="AD318" s="24"/>
      <c r="AE318" s="23"/>
      <c r="AF318" s="251"/>
      <c r="AG318" s="251"/>
      <c r="AH318" s="22"/>
      <c r="AI318" s="11"/>
      <c r="AJ318" s="265"/>
      <c r="AK318" s="267"/>
      <c r="AL318" s="263"/>
      <c r="AM318" s="265"/>
      <c r="AN318" s="267"/>
      <c r="AO318" s="263"/>
      <c r="AP318" s="265"/>
      <c r="AQ318" s="267"/>
      <c r="AR318" s="263"/>
      <c r="AS318" s="265"/>
      <c r="AT318" s="267"/>
      <c r="AU318" s="263"/>
      <c r="AV318" s="265"/>
      <c r="AW318" s="275"/>
      <c r="AX318" s="270"/>
      <c r="AY318" s="292"/>
      <c r="AZ318" s="228"/>
      <c r="BA318" s="228"/>
      <c r="BB318" s="295"/>
    </row>
    <row r="319" spans="2:62" ht="28.15" customHeight="1" thickBot="1" x14ac:dyDescent="0.25">
      <c r="B319" s="30"/>
      <c r="C319" s="253"/>
      <c r="D319" s="51"/>
      <c r="E319" s="50"/>
      <c r="F319" s="50"/>
      <c r="G319" s="49"/>
      <c r="H319" s="226"/>
      <c r="I319" s="254"/>
      <c r="J319" s="254"/>
      <c r="K319" s="254"/>
      <c r="L319" s="48" t="s">
        <v>105</v>
      </c>
      <c r="M319" s="47" t="s">
        <v>186</v>
      </c>
      <c r="N319" s="48" t="s">
        <v>103</v>
      </c>
      <c r="O319" s="47" t="s">
        <v>430</v>
      </c>
      <c r="P319" s="48" t="s">
        <v>102</v>
      </c>
      <c r="Q319" s="47" t="s">
        <v>113</v>
      </c>
      <c r="R319" s="48" t="s">
        <v>101</v>
      </c>
      <c r="S319" s="47"/>
      <c r="T319" s="48">
        <v>20</v>
      </c>
      <c r="U319" s="47"/>
      <c r="V319" s="48" t="s">
        <v>100</v>
      </c>
      <c r="W319" s="47"/>
      <c r="X319" s="48" t="s">
        <v>99</v>
      </c>
      <c r="Y319" s="47"/>
      <c r="Z319" s="48" t="s">
        <v>98</v>
      </c>
      <c r="AA319" s="47"/>
      <c r="AB319" s="16"/>
      <c r="AC319" s="47"/>
      <c r="AD319" s="16"/>
      <c r="AE319" s="46"/>
      <c r="AF319" s="255"/>
      <c r="AG319" s="255"/>
      <c r="AH319" s="45"/>
      <c r="AI319" s="11"/>
      <c r="AJ319" s="266"/>
      <c r="AK319" s="268"/>
      <c r="AL319" s="264"/>
      <c r="AM319" s="266"/>
      <c r="AN319" s="268"/>
      <c r="AO319" s="264"/>
      <c r="AP319" s="266"/>
      <c r="AQ319" s="268"/>
      <c r="AR319" s="264"/>
      <c r="AS319" s="266"/>
      <c r="AT319" s="268"/>
      <c r="AU319" s="264"/>
      <c r="AV319" s="266"/>
      <c r="AW319" s="276"/>
      <c r="AX319" s="271"/>
      <c r="AY319" s="293"/>
      <c r="AZ319" s="229"/>
      <c r="BA319" s="229"/>
      <c r="BB319" s="296"/>
    </row>
    <row r="320" spans="2:62" ht="28.15" customHeight="1" x14ac:dyDescent="0.2">
      <c r="B320" s="30"/>
      <c r="C320" s="242">
        <v>3</v>
      </c>
      <c r="D320" s="44" t="s">
        <v>799</v>
      </c>
      <c r="E320" s="43"/>
      <c r="F320" s="43"/>
      <c r="G320" s="42"/>
      <c r="H320" s="223"/>
      <c r="I320" s="246">
        <v>70</v>
      </c>
      <c r="J320" s="246">
        <v>18</v>
      </c>
      <c r="K320" s="246">
        <v>7</v>
      </c>
      <c r="L320" s="41" t="s">
        <v>133</v>
      </c>
      <c r="M320" s="40" t="s">
        <v>798</v>
      </c>
      <c r="N320" s="41" t="s">
        <v>131</v>
      </c>
      <c r="O320" s="40" t="s">
        <v>176</v>
      </c>
      <c r="P320" s="41" t="s">
        <v>130</v>
      </c>
      <c r="Q320" s="40" t="s">
        <v>113</v>
      </c>
      <c r="R320" s="41" t="s">
        <v>129</v>
      </c>
      <c r="S320" s="40"/>
      <c r="T320" s="41" t="s">
        <v>128</v>
      </c>
      <c r="U320" s="40"/>
      <c r="V320" s="41" t="s">
        <v>127</v>
      </c>
      <c r="W320" s="40"/>
      <c r="X320" s="41" t="s">
        <v>126</v>
      </c>
      <c r="Y320" s="40"/>
      <c r="Z320" s="41" t="s">
        <v>125</v>
      </c>
      <c r="AA320" s="40"/>
      <c r="AB320" s="39"/>
      <c r="AC320" s="40"/>
      <c r="AD320" s="39" t="s">
        <v>797</v>
      </c>
      <c r="AE320" s="38"/>
      <c r="AF320" s="250"/>
      <c r="AG320" s="250" t="s">
        <v>609</v>
      </c>
      <c r="AH320" s="37"/>
      <c r="AI320" s="11"/>
      <c r="AJ320" s="233">
        <f>SUMPRODUCT(LEN($M320:$U323)-LEN(SUBSTITUTE($M320:$U323,"A", "")))</f>
        <v>9</v>
      </c>
      <c r="AK320" s="239">
        <f>SUMPRODUCT(LEN($AD320:$AD323)-LEN(SUBSTITUTE($AD320:$AD323,"A", "")))</f>
        <v>20</v>
      </c>
      <c r="AL320" s="230">
        <f>SUMPRODUCT(LEN($AC320:$AC323)-LEN(SUBSTITUTE($AC320:$AC323,"A", "")))</f>
        <v>0</v>
      </c>
      <c r="AM320" s="233">
        <f>SUMPRODUCT(LEN($M320:$U323)-LEN(SUBSTITUTE($M320:$U323,"S", "")))</f>
        <v>6</v>
      </c>
      <c r="AN320" s="239">
        <f>SUMPRODUCT(LEN($AD320:$AD323)-LEN(SUBSTITUTE($AD320:$AD323,"S", "")))</f>
        <v>27</v>
      </c>
      <c r="AO320" s="230">
        <f>SUMPRODUCT(LEN($AC320:$AC323)-LEN(SUBSTITUTE($AC320:$AC323,"S", "")))</f>
        <v>0</v>
      </c>
      <c r="AP320" s="233">
        <f>SUMPRODUCT(LEN($M320:$U323)-LEN(SUBSTITUTE($M320:$U323,"F", "")))</f>
        <v>0</v>
      </c>
      <c r="AQ320" s="239">
        <f>SUMPRODUCT(LEN($AD320:$AD323)-LEN(SUBSTITUTE($AD320:$AD323,"F", "")))</f>
        <v>2</v>
      </c>
      <c r="AR320" s="230">
        <f>SUMPRODUCT(LEN($AC320:$AC323)-LEN(SUBSTITUTE($AC320:$AC323,"F", "")))</f>
        <v>0</v>
      </c>
      <c r="AS320" s="233">
        <f>SUMPRODUCT(LEN($M320:$U323)-LEN(SUBSTITUTE($M320:$U323,"G", "")))</f>
        <v>0</v>
      </c>
      <c r="AT320" s="239">
        <f>SUMPRODUCT(LEN($AD320:$AD323)-LEN(SUBSTITUTE($AD320:$AD323,"G", "")))</f>
        <v>2</v>
      </c>
      <c r="AU320" s="230">
        <f>SUMPRODUCT(LEN($AC320:$AC323)-LEN(SUBSTITUTE($AC320:$AC323,"G", "")))</f>
        <v>0</v>
      </c>
      <c r="AV320" s="233">
        <f>SUMPRODUCT(LEN($L320:$U323)-LEN(SUBSTITUTE($L320:$U323,"M", "")))</f>
        <v>0</v>
      </c>
      <c r="AW320" s="236">
        <f>SUMPRODUCT(LEN($AD320:$AD323)-LEN(SUBSTITUTE($AD320:$AD323,"M", "")))</f>
        <v>0</v>
      </c>
      <c r="AX320" s="269">
        <f>SUMPRODUCT(LEN($AC320:$AC323)-LEN(SUBSTITUTE($AC320:$AC323,"M", "")))</f>
        <v>0</v>
      </c>
      <c r="AY320" s="291">
        <f>SUMPRODUCT(LEN($AE320:$AE323)-LEN(SUBSTITUTE($AE320:$AE323,"S", "")))</f>
        <v>0</v>
      </c>
      <c r="AZ320" s="227">
        <f>SUMPRODUCT(LEN($AE320:$AE323)-LEN(SUBSTITUTE($AE320:$AE323,"F", "")))</f>
        <v>0</v>
      </c>
      <c r="BA320" s="227">
        <f>SUMPRODUCT(LEN($AE320:$AE323)-LEN(SUBSTITUTE($AE320:$AE323,"G", "")))</f>
        <v>0</v>
      </c>
      <c r="BB320" s="294">
        <f>SUMPRODUCT(LEN($AE320:$AE323)-LEN(SUBSTITUTE($AE320:$AE323,"M", "")))</f>
        <v>0</v>
      </c>
    </row>
    <row r="321" spans="2:62" ht="28.15" customHeight="1" thickBot="1" x14ac:dyDescent="0.25">
      <c r="B321" s="30"/>
      <c r="C321" s="243"/>
      <c r="D321" s="36" t="s">
        <v>796</v>
      </c>
      <c r="E321" s="35"/>
      <c r="F321" s="35"/>
      <c r="G321" s="34"/>
      <c r="H321" s="224"/>
      <c r="I321" s="247"/>
      <c r="J321" s="247"/>
      <c r="K321" s="247"/>
      <c r="L321" s="33" t="s">
        <v>123</v>
      </c>
      <c r="M321" s="32" t="s">
        <v>180</v>
      </c>
      <c r="N321" s="33" t="s">
        <v>122</v>
      </c>
      <c r="O321" s="32" t="s">
        <v>176</v>
      </c>
      <c r="P321" s="33" t="s">
        <v>120</v>
      </c>
      <c r="Q321" s="32" t="s">
        <v>121</v>
      </c>
      <c r="R321" s="33" t="s">
        <v>119</v>
      </c>
      <c r="S321" s="32"/>
      <c r="T321" s="33" t="s">
        <v>118</v>
      </c>
      <c r="U321" s="32"/>
      <c r="V321" s="33" t="s">
        <v>117</v>
      </c>
      <c r="W321" s="32"/>
      <c r="X321" s="33" t="s">
        <v>116</v>
      </c>
      <c r="Y321" s="32"/>
      <c r="Z321" s="33" t="s">
        <v>115</v>
      </c>
      <c r="AA321" s="32"/>
      <c r="AB321" s="31"/>
      <c r="AC321" s="32"/>
      <c r="AD321" s="31" t="s">
        <v>708</v>
      </c>
      <c r="AE321" s="23"/>
      <c r="AF321" s="251"/>
      <c r="AG321" s="251"/>
      <c r="AH321" s="22"/>
      <c r="AI321" s="11"/>
      <c r="AJ321" s="265"/>
      <c r="AK321" s="267"/>
      <c r="AL321" s="263"/>
      <c r="AM321" s="265"/>
      <c r="AN321" s="267"/>
      <c r="AO321" s="263"/>
      <c r="AP321" s="265"/>
      <c r="AQ321" s="267"/>
      <c r="AR321" s="263"/>
      <c r="AS321" s="265"/>
      <c r="AT321" s="267"/>
      <c r="AU321" s="263"/>
      <c r="AV321" s="265"/>
      <c r="AW321" s="275"/>
      <c r="AX321" s="270"/>
      <c r="AY321" s="292"/>
      <c r="AZ321" s="228"/>
      <c r="BA321" s="228"/>
      <c r="BB321" s="295"/>
    </row>
    <row r="322" spans="2:62" ht="28.15" customHeight="1" x14ac:dyDescent="0.2">
      <c r="B322" s="30"/>
      <c r="C322" s="244"/>
      <c r="D322" s="29"/>
      <c r="E322" s="28"/>
      <c r="F322" s="28"/>
      <c r="G322" s="27"/>
      <c r="H322" s="225"/>
      <c r="I322" s="248"/>
      <c r="J322" s="248"/>
      <c r="K322" s="248"/>
      <c r="L322" s="26" t="s">
        <v>114</v>
      </c>
      <c r="M322" s="25" t="s">
        <v>180</v>
      </c>
      <c r="N322" s="26" t="s">
        <v>112</v>
      </c>
      <c r="O322" s="25" t="s">
        <v>121</v>
      </c>
      <c r="P322" s="26" t="s">
        <v>111</v>
      </c>
      <c r="Q322" s="25" t="s">
        <v>121</v>
      </c>
      <c r="R322" s="26" t="s">
        <v>110</v>
      </c>
      <c r="S322" s="25"/>
      <c r="T322" s="26" t="s">
        <v>109</v>
      </c>
      <c r="U322" s="25"/>
      <c r="V322" s="26" t="s">
        <v>108</v>
      </c>
      <c r="W322" s="25"/>
      <c r="X322" s="26" t="s">
        <v>107</v>
      </c>
      <c r="Y322" s="25"/>
      <c r="Z322" s="26" t="s">
        <v>106</v>
      </c>
      <c r="AA322" s="25"/>
      <c r="AB322" s="24"/>
      <c r="AC322" s="25"/>
      <c r="AD322" s="24" t="s">
        <v>795</v>
      </c>
      <c r="AE322" s="23"/>
      <c r="AF322" s="251"/>
      <c r="AG322" s="251"/>
      <c r="AH322" s="22"/>
      <c r="AI322" s="11"/>
      <c r="AJ322" s="265"/>
      <c r="AK322" s="267"/>
      <c r="AL322" s="263"/>
      <c r="AM322" s="265"/>
      <c r="AN322" s="267"/>
      <c r="AO322" s="263"/>
      <c r="AP322" s="265"/>
      <c r="AQ322" s="267"/>
      <c r="AR322" s="263"/>
      <c r="AS322" s="265"/>
      <c r="AT322" s="267"/>
      <c r="AU322" s="263"/>
      <c r="AV322" s="265"/>
      <c r="AW322" s="275"/>
      <c r="AX322" s="270"/>
      <c r="AY322" s="292"/>
      <c r="AZ322" s="228"/>
      <c r="BA322" s="228"/>
      <c r="BB322" s="295"/>
    </row>
    <row r="323" spans="2:62" ht="28.15" customHeight="1" thickBot="1" x14ac:dyDescent="0.25">
      <c r="B323" s="21"/>
      <c r="C323" s="245"/>
      <c r="D323" s="20"/>
      <c r="E323" s="19"/>
      <c r="F323" s="19"/>
      <c r="G323" s="18"/>
      <c r="H323" s="226"/>
      <c r="I323" s="249"/>
      <c r="J323" s="249"/>
      <c r="K323" s="249"/>
      <c r="L323" s="17" t="s">
        <v>105</v>
      </c>
      <c r="M323" s="15" t="s">
        <v>132</v>
      </c>
      <c r="N323" s="17" t="s">
        <v>103</v>
      </c>
      <c r="O323" s="15" t="s">
        <v>175</v>
      </c>
      <c r="P323" s="17" t="s">
        <v>102</v>
      </c>
      <c r="Q323" s="15"/>
      <c r="R323" s="17" t="s">
        <v>101</v>
      </c>
      <c r="S323" s="15"/>
      <c r="T323" s="17">
        <v>20</v>
      </c>
      <c r="U323" s="15"/>
      <c r="V323" s="17" t="s">
        <v>100</v>
      </c>
      <c r="W323" s="15"/>
      <c r="X323" s="17" t="s">
        <v>99</v>
      </c>
      <c r="Y323" s="15"/>
      <c r="Z323" s="17" t="s">
        <v>98</v>
      </c>
      <c r="AA323" s="15"/>
      <c r="AB323" s="16"/>
      <c r="AC323" s="15"/>
      <c r="AD323" s="14" t="s">
        <v>794</v>
      </c>
      <c r="AE323" s="13"/>
      <c r="AF323" s="252"/>
      <c r="AG323" s="252"/>
      <c r="AH323" s="12"/>
      <c r="AI323" s="11"/>
      <c r="AJ323" s="266"/>
      <c r="AK323" s="268"/>
      <c r="AL323" s="264"/>
      <c r="AM323" s="266"/>
      <c r="AN323" s="268"/>
      <c r="AO323" s="264"/>
      <c r="AP323" s="266"/>
      <c r="AQ323" s="268"/>
      <c r="AR323" s="264"/>
      <c r="AS323" s="266"/>
      <c r="AT323" s="268"/>
      <c r="AU323" s="264"/>
      <c r="AV323" s="266"/>
      <c r="AW323" s="276"/>
      <c r="AX323" s="271"/>
      <c r="AY323" s="293"/>
      <c r="AZ323" s="229"/>
      <c r="BA323" s="229"/>
      <c r="BB323" s="296"/>
    </row>
    <row r="324" spans="2:62" ht="85.9" customHeight="1" thickTop="1" thickBot="1" x14ac:dyDescent="0.35">
      <c r="B324" s="105" t="s">
        <v>174</v>
      </c>
      <c r="C324" s="95" t="s">
        <v>173</v>
      </c>
      <c r="D324" s="100" t="s">
        <v>172</v>
      </c>
      <c r="E324" s="104" t="s">
        <v>171</v>
      </c>
      <c r="F324" s="103"/>
      <c r="G324" s="102"/>
      <c r="H324" s="101" t="s">
        <v>170</v>
      </c>
      <c r="I324" s="100" t="s">
        <v>96</v>
      </c>
      <c r="J324" s="100" t="s">
        <v>169</v>
      </c>
      <c r="K324" s="100" t="s">
        <v>97</v>
      </c>
      <c r="L324" s="256" t="s">
        <v>168</v>
      </c>
      <c r="M324" s="262"/>
      <c r="N324" s="256" t="s">
        <v>167</v>
      </c>
      <c r="O324" s="262"/>
      <c r="P324" s="256" t="s">
        <v>167</v>
      </c>
      <c r="Q324" s="257"/>
      <c r="R324" s="256" t="s">
        <v>167</v>
      </c>
      <c r="S324" s="257"/>
      <c r="T324" s="256" t="s">
        <v>167</v>
      </c>
      <c r="U324" s="257"/>
      <c r="V324" s="256" t="s">
        <v>167</v>
      </c>
      <c r="W324" s="257"/>
      <c r="X324" s="256" t="s">
        <v>167</v>
      </c>
      <c r="Y324" s="257"/>
      <c r="Z324" s="256" t="s">
        <v>167</v>
      </c>
      <c r="AA324" s="257"/>
      <c r="AB324" s="261" t="s">
        <v>166</v>
      </c>
      <c r="AC324" s="257"/>
      <c r="AD324" s="101" t="s">
        <v>165</v>
      </c>
      <c r="AE324" s="101" t="s">
        <v>164</v>
      </c>
      <c r="AF324" s="100" t="s">
        <v>163</v>
      </c>
      <c r="AG324" s="100" t="s">
        <v>162</v>
      </c>
      <c r="AH324" s="99" t="s">
        <v>161</v>
      </c>
      <c r="AI324" s="98"/>
      <c r="AJ324" s="96" t="s">
        <v>160</v>
      </c>
      <c r="AK324" s="95" t="s">
        <v>159</v>
      </c>
      <c r="AL324" s="94" t="s">
        <v>158</v>
      </c>
      <c r="AM324" s="96" t="s">
        <v>157</v>
      </c>
      <c r="AN324" s="95" t="s">
        <v>156</v>
      </c>
      <c r="AO324" s="94" t="s">
        <v>155</v>
      </c>
      <c r="AP324" s="96" t="s">
        <v>154</v>
      </c>
      <c r="AQ324" s="95" t="s">
        <v>153</v>
      </c>
      <c r="AR324" s="97" t="s">
        <v>152</v>
      </c>
      <c r="AS324" s="96" t="s">
        <v>151</v>
      </c>
      <c r="AT324" s="95" t="s">
        <v>150</v>
      </c>
      <c r="AU324" s="94" t="s">
        <v>149</v>
      </c>
      <c r="AV324" s="96" t="s">
        <v>148</v>
      </c>
      <c r="AW324" s="95" t="s">
        <v>147</v>
      </c>
      <c r="AX324" s="94" t="s">
        <v>146</v>
      </c>
      <c r="AY324" s="93" t="s">
        <v>145</v>
      </c>
      <c r="AZ324" s="92" t="s">
        <v>144</v>
      </c>
      <c r="BA324" s="92" t="s">
        <v>143</v>
      </c>
      <c r="BB324" s="91" t="s">
        <v>142</v>
      </c>
    </row>
    <row r="325" spans="2:62" ht="48" thickBot="1" x14ac:dyDescent="0.3">
      <c r="B325" s="90" t="s">
        <v>232</v>
      </c>
      <c r="C325" s="89"/>
      <c r="D325" s="88">
        <v>194</v>
      </c>
      <c r="E325" s="258"/>
      <c r="F325" s="259"/>
      <c r="G325" s="260"/>
      <c r="H325" s="87" t="s">
        <v>140</v>
      </c>
      <c r="I325" s="86"/>
      <c r="J325" s="86"/>
      <c r="K325" s="85"/>
      <c r="L325" s="84"/>
      <c r="M325" s="81"/>
      <c r="N325" s="84"/>
      <c r="O325" s="81"/>
      <c r="P325" s="84"/>
      <c r="Q325" s="81"/>
      <c r="R325" s="84"/>
      <c r="S325" s="81"/>
      <c r="T325" s="84"/>
      <c r="U325" s="81"/>
      <c r="V325" s="84"/>
      <c r="W325" s="81"/>
      <c r="X325" s="84"/>
      <c r="Y325" s="81"/>
      <c r="Z325" s="84"/>
      <c r="AA325" s="83"/>
      <c r="AB325" s="82" t="s">
        <v>139</v>
      </c>
      <c r="AC325" s="81"/>
      <c r="AD325" s="81"/>
      <c r="AE325" s="81"/>
      <c r="AF325" s="80"/>
      <c r="AG325" s="80"/>
      <c r="AH325" s="60"/>
      <c r="AI325" s="79" t="s">
        <v>138</v>
      </c>
      <c r="AJ325" s="78">
        <f t="shared" ref="AJ325:BB325" si="42">SUM(AJ327:AJ338)</f>
        <v>91</v>
      </c>
      <c r="AK325" s="77">
        <f t="shared" si="42"/>
        <v>36</v>
      </c>
      <c r="AL325" s="76">
        <f t="shared" si="42"/>
        <v>0</v>
      </c>
      <c r="AM325" s="78">
        <f t="shared" si="42"/>
        <v>30</v>
      </c>
      <c r="AN325" s="77">
        <f t="shared" si="42"/>
        <v>32</v>
      </c>
      <c r="AO325" s="76">
        <f t="shared" si="42"/>
        <v>0</v>
      </c>
      <c r="AP325" s="78">
        <f t="shared" si="42"/>
        <v>2</v>
      </c>
      <c r="AQ325" s="77">
        <f t="shared" si="42"/>
        <v>1</v>
      </c>
      <c r="AR325" s="76">
        <f t="shared" si="42"/>
        <v>0</v>
      </c>
      <c r="AS325" s="78">
        <f t="shared" si="42"/>
        <v>13</v>
      </c>
      <c r="AT325" s="77">
        <f t="shared" si="42"/>
        <v>1</v>
      </c>
      <c r="AU325" s="76">
        <f t="shared" si="42"/>
        <v>0</v>
      </c>
      <c r="AV325" s="78">
        <f t="shared" si="42"/>
        <v>0</v>
      </c>
      <c r="AW325" s="77">
        <f t="shared" si="42"/>
        <v>0</v>
      </c>
      <c r="AX325" s="76">
        <f t="shared" si="42"/>
        <v>0</v>
      </c>
      <c r="AY325" s="75">
        <f t="shared" si="42"/>
        <v>0</v>
      </c>
      <c r="AZ325" s="74">
        <f t="shared" si="42"/>
        <v>0</v>
      </c>
      <c r="BA325" s="74">
        <f t="shared" si="42"/>
        <v>0</v>
      </c>
      <c r="BB325" s="73">
        <f t="shared" si="42"/>
        <v>0</v>
      </c>
      <c r="BC325" s="72" t="s">
        <v>137</v>
      </c>
      <c r="BF325" s="5">
        <f>SUM(AJ325:AL325)/$BG$5</f>
        <v>42.333333333333336</v>
      </c>
      <c r="BG325" s="5">
        <f>SUM(AM325:AO325,AY325)/$BG$5</f>
        <v>20.666666666666668</v>
      </c>
      <c r="BH325" s="5">
        <f>SUM(AP325:AR325,AZ325)/$BG$5</f>
        <v>1</v>
      </c>
      <c r="BI325" s="5">
        <f>SUM(AS325:AU325,BA325)/$BG$5</f>
        <v>4.666666666666667</v>
      </c>
      <c r="BJ325" s="5">
        <f>SUM(AV325:AX325,BB325)/$BG$5</f>
        <v>0</v>
      </c>
    </row>
    <row r="326" spans="2:62" ht="37.5" thickBot="1" x14ac:dyDescent="0.3">
      <c r="B326" s="71"/>
      <c r="C326" s="70"/>
      <c r="D326" s="69"/>
      <c r="E326" s="68"/>
      <c r="F326" s="68"/>
      <c r="G326" s="67"/>
      <c r="H326" s="66"/>
      <c r="I326" s="64"/>
      <c r="J326" s="64"/>
      <c r="K326" s="65"/>
      <c r="L326" s="64"/>
      <c r="M326" s="62"/>
      <c r="N326" s="64"/>
      <c r="O326" s="62"/>
      <c r="P326" s="64"/>
      <c r="Q326" s="62"/>
      <c r="R326" s="64"/>
      <c r="S326" s="62"/>
      <c r="T326" s="64"/>
      <c r="U326" s="62"/>
      <c r="V326" s="64"/>
      <c r="W326" s="62"/>
      <c r="X326" s="64"/>
      <c r="Y326" s="62"/>
      <c r="Z326" s="64"/>
      <c r="AA326" s="62"/>
      <c r="AB326" s="63"/>
      <c r="AC326" s="62"/>
      <c r="AD326" s="62"/>
      <c r="AE326" s="62"/>
      <c r="AF326" s="61"/>
      <c r="AG326" s="61"/>
      <c r="AH326" s="60"/>
      <c r="AI326" s="59" t="s">
        <v>136</v>
      </c>
      <c r="AJ326" s="58">
        <f t="shared" ref="AJ326:BB326" si="43">AJ325/3</f>
        <v>30.333333333333332</v>
      </c>
      <c r="AK326" s="57">
        <f t="shared" si="43"/>
        <v>12</v>
      </c>
      <c r="AL326" s="56">
        <f t="shared" si="43"/>
        <v>0</v>
      </c>
      <c r="AM326" s="58">
        <f t="shared" si="43"/>
        <v>10</v>
      </c>
      <c r="AN326" s="57">
        <f t="shared" si="43"/>
        <v>10.666666666666666</v>
      </c>
      <c r="AO326" s="56">
        <f t="shared" si="43"/>
        <v>0</v>
      </c>
      <c r="AP326" s="58">
        <f t="shared" si="43"/>
        <v>0.66666666666666663</v>
      </c>
      <c r="AQ326" s="57">
        <f t="shared" si="43"/>
        <v>0.33333333333333331</v>
      </c>
      <c r="AR326" s="56">
        <f t="shared" si="43"/>
        <v>0</v>
      </c>
      <c r="AS326" s="58">
        <f t="shared" si="43"/>
        <v>4.333333333333333</v>
      </c>
      <c r="AT326" s="57">
        <f t="shared" si="43"/>
        <v>0.33333333333333331</v>
      </c>
      <c r="AU326" s="56">
        <f t="shared" si="43"/>
        <v>0</v>
      </c>
      <c r="AV326" s="58">
        <f t="shared" si="43"/>
        <v>0</v>
      </c>
      <c r="AW326" s="57">
        <f t="shared" si="43"/>
        <v>0</v>
      </c>
      <c r="AX326" s="56">
        <f t="shared" si="43"/>
        <v>0</v>
      </c>
      <c r="AY326" s="55">
        <f t="shared" si="43"/>
        <v>0</v>
      </c>
      <c r="AZ326" s="54">
        <f t="shared" si="43"/>
        <v>0</v>
      </c>
      <c r="BA326" s="54">
        <f t="shared" si="43"/>
        <v>0</v>
      </c>
      <c r="BB326" s="53">
        <f t="shared" si="43"/>
        <v>0</v>
      </c>
      <c r="BC326" s="52" t="s">
        <v>135</v>
      </c>
    </row>
    <row r="327" spans="2:62" ht="28.15" customHeight="1" x14ac:dyDescent="0.2">
      <c r="B327" s="30"/>
      <c r="C327" s="242">
        <v>1</v>
      </c>
      <c r="D327" s="44"/>
      <c r="E327" s="43"/>
      <c r="F327" s="43"/>
      <c r="G327" s="42"/>
      <c r="H327" s="223" t="s">
        <v>183</v>
      </c>
      <c r="I327" s="246">
        <v>67</v>
      </c>
      <c r="J327" s="246">
        <v>24</v>
      </c>
      <c r="K327" s="246">
        <v>7</v>
      </c>
      <c r="L327" s="41" t="s">
        <v>133</v>
      </c>
      <c r="M327" s="40" t="s">
        <v>132</v>
      </c>
      <c r="N327" s="41" t="s">
        <v>131</v>
      </c>
      <c r="O327" s="40" t="s">
        <v>104</v>
      </c>
      <c r="P327" s="41" t="s">
        <v>130</v>
      </c>
      <c r="Q327" s="40" t="s">
        <v>443</v>
      </c>
      <c r="R327" s="41" t="s">
        <v>129</v>
      </c>
      <c r="S327" s="40" t="s">
        <v>113</v>
      </c>
      <c r="T327" s="41" t="s">
        <v>128</v>
      </c>
      <c r="U327" s="40"/>
      <c r="V327" s="41" t="s">
        <v>127</v>
      </c>
      <c r="W327" s="40"/>
      <c r="X327" s="41" t="s">
        <v>126</v>
      </c>
      <c r="Y327" s="40"/>
      <c r="Z327" s="41" t="s">
        <v>125</v>
      </c>
      <c r="AA327" s="40"/>
      <c r="AB327" s="39"/>
      <c r="AC327" s="40"/>
      <c r="AD327" s="39" t="s">
        <v>793</v>
      </c>
      <c r="AE327" s="38"/>
      <c r="AF327" s="250"/>
      <c r="AG327" s="250" t="s">
        <v>609</v>
      </c>
      <c r="AH327" s="37"/>
      <c r="AI327" s="11"/>
      <c r="AJ327" s="233">
        <f>SUMPRODUCT(LEN($M327:$U330)-LEN(SUBSTITUTE($M327:$U330,"A", "")))</f>
        <v>32</v>
      </c>
      <c r="AK327" s="239">
        <f>SUMPRODUCT(LEN($AD327:$AD330)-LEN(SUBSTITUTE($AD327:$AD330,"A", "")))</f>
        <v>15</v>
      </c>
      <c r="AL327" s="230">
        <f>SUMPRODUCT(LEN($AC327:$AC330)-LEN(SUBSTITUTE($AC327:$AC330,"A", "")))</f>
        <v>0</v>
      </c>
      <c r="AM327" s="233">
        <f>SUMPRODUCT(LEN($M327:$U330)-LEN(SUBSTITUTE($M327:$U330,"S", "")))</f>
        <v>14</v>
      </c>
      <c r="AN327" s="239">
        <f>SUMPRODUCT(LEN($AD327:$AD330)-LEN(SUBSTITUTE($AD327:$AD330,"S", "")))</f>
        <v>15</v>
      </c>
      <c r="AO327" s="230">
        <f>SUMPRODUCT(LEN($AC327:$AC330)-LEN(SUBSTITUTE($AC327:$AC330,"S", "")))</f>
        <v>0</v>
      </c>
      <c r="AP327" s="233">
        <f>SUMPRODUCT(LEN($M327:$U330)-LEN(SUBSTITUTE($M327:$U330,"F", "")))</f>
        <v>0</v>
      </c>
      <c r="AQ327" s="239">
        <f>SUMPRODUCT(LEN($AD327:$AD330)-LEN(SUBSTITUTE($AD327:$AD330,"F", "")))</f>
        <v>1</v>
      </c>
      <c r="AR327" s="230">
        <f>SUMPRODUCT(LEN($AC327:$AC330)-LEN(SUBSTITUTE($AC327:$AC330,"F", "")))</f>
        <v>0</v>
      </c>
      <c r="AS327" s="233">
        <f>SUMPRODUCT(LEN($M327:$U330)-LEN(SUBSTITUTE($M327:$U330,"G", "")))</f>
        <v>4</v>
      </c>
      <c r="AT327" s="239">
        <f>SUMPRODUCT(LEN($AD327:$AD330)-LEN(SUBSTITUTE($AD327:$AD330,"G", "")))</f>
        <v>0</v>
      </c>
      <c r="AU327" s="230">
        <f>SUMPRODUCT(LEN($AC327:$AC330)-LEN(SUBSTITUTE($AC327:$AC330,"G", "")))</f>
        <v>0</v>
      </c>
      <c r="AV327" s="233">
        <f>SUMPRODUCT(LEN($L327:$U330)-LEN(SUBSTITUTE($L327:$U330,"M", "")))</f>
        <v>0</v>
      </c>
      <c r="AW327" s="236">
        <f>SUMPRODUCT(LEN($AD327:$AD330)-LEN(SUBSTITUTE($AD327:$AD330,"M", "")))</f>
        <v>0</v>
      </c>
      <c r="AX327" s="269">
        <f>SUMPRODUCT(LEN($AC327:$AC330)-LEN(SUBSTITUTE($AC327:$AC330,"M", "")))</f>
        <v>0</v>
      </c>
      <c r="AY327" s="291">
        <f>SUMPRODUCT(LEN($AE327:$AE330)-LEN(SUBSTITUTE($AE327:$AE330,"S", "")))</f>
        <v>0</v>
      </c>
      <c r="AZ327" s="227">
        <f>SUMPRODUCT(LEN($AE327:$AE330)-LEN(SUBSTITUTE($AE327:$AE330,"F", "")))</f>
        <v>0</v>
      </c>
      <c r="BA327" s="227">
        <f>SUMPRODUCT(LEN($AE327:$AE330)-LEN(SUBSTITUTE($AE327:$AE330,"G", "")))</f>
        <v>0</v>
      </c>
      <c r="BB327" s="294">
        <f>SUMPRODUCT(LEN($AE327:$AE330)-LEN(SUBSTITUTE($AE327:$AE330,"M", "")))</f>
        <v>0</v>
      </c>
    </row>
    <row r="328" spans="2:62" ht="28.15" customHeight="1" thickBot="1" x14ac:dyDescent="0.25">
      <c r="B328" s="30"/>
      <c r="C328" s="243"/>
      <c r="D328" s="36"/>
      <c r="E328" s="35"/>
      <c r="F328" s="35"/>
      <c r="G328" s="34"/>
      <c r="H328" s="224"/>
      <c r="I328" s="247"/>
      <c r="J328" s="247"/>
      <c r="K328" s="247"/>
      <c r="L328" s="33" t="s">
        <v>123</v>
      </c>
      <c r="M328" s="32" t="s">
        <v>417</v>
      </c>
      <c r="N328" s="33" t="s">
        <v>122</v>
      </c>
      <c r="O328" s="32" t="s">
        <v>749</v>
      </c>
      <c r="P328" s="33" t="s">
        <v>120</v>
      </c>
      <c r="Q328" s="32" t="s">
        <v>444</v>
      </c>
      <c r="R328" s="33" t="s">
        <v>119</v>
      </c>
      <c r="S328" s="32" t="s">
        <v>113</v>
      </c>
      <c r="T328" s="33" t="s">
        <v>118</v>
      </c>
      <c r="U328" s="32"/>
      <c r="V328" s="33" t="s">
        <v>117</v>
      </c>
      <c r="W328" s="32"/>
      <c r="X328" s="33" t="s">
        <v>116</v>
      </c>
      <c r="Y328" s="32"/>
      <c r="Z328" s="33" t="s">
        <v>115</v>
      </c>
      <c r="AA328" s="32"/>
      <c r="AB328" s="31"/>
      <c r="AC328" s="32"/>
      <c r="AD328" s="31" t="s">
        <v>792</v>
      </c>
      <c r="AE328" s="23"/>
      <c r="AF328" s="251"/>
      <c r="AG328" s="251"/>
      <c r="AH328" s="22"/>
      <c r="AI328" s="11"/>
      <c r="AJ328" s="265"/>
      <c r="AK328" s="267"/>
      <c r="AL328" s="263"/>
      <c r="AM328" s="265"/>
      <c r="AN328" s="267"/>
      <c r="AO328" s="263"/>
      <c r="AP328" s="265"/>
      <c r="AQ328" s="267"/>
      <c r="AR328" s="263"/>
      <c r="AS328" s="265"/>
      <c r="AT328" s="267"/>
      <c r="AU328" s="263"/>
      <c r="AV328" s="265"/>
      <c r="AW328" s="275"/>
      <c r="AX328" s="270"/>
      <c r="AY328" s="292"/>
      <c r="AZ328" s="228"/>
      <c r="BA328" s="228"/>
      <c r="BB328" s="295"/>
    </row>
    <row r="329" spans="2:62" ht="28.15" customHeight="1" x14ac:dyDescent="0.2">
      <c r="B329" s="30"/>
      <c r="C329" s="244"/>
      <c r="D329" s="29"/>
      <c r="E329" s="28"/>
      <c r="F329" s="28"/>
      <c r="G329" s="27"/>
      <c r="H329" s="225">
        <v>194</v>
      </c>
      <c r="I329" s="248"/>
      <c r="J329" s="248"/>
      <c r="K329" s="248"/>
      <c r="L329" s="26" t="s">
        <v>114</v>
      </c>
      <c r="M329" s="25" t="s">
        <v>186</v>
      </c>
      <c r="N329" s="26" t="s">
        <v>112</v>
      </c>
      <c r="O329" s="25" t="s">
        <v>403</v>
      </c>
      <c r="P329" s="26" t="s">
        <v>111</v>
      </c>
      <c r="Q329" s="25" t="s">
        <v>215</v>
      </c>
      <c r="R329" s="26" t="s">
        <v>110</v>
      </c>
      <c r="S329" s="25" t="s">
        <v>175</v>
      </c>
      <c r="T329" s="26" t="s">
        <v>109</v>
      </c>
      <c r="U329" s="25"/>
      <c r="V329" s="26" t="s">
        <v>108</v>
      </c>
      <c r="W329" s="25"/>
      <c r="X329" s="26" t="s">
        <v>107</v>
      </c>
      <c r="Y329" s="25"/>
      <c r="Z329" s="26" t="s">
        <v>106</v>
      </c>
      <c r="AA329" s="25"/>
      <c r="AB329" s="24"/>
      <c r="AC329" s="25"/>
      <c r="AD329" s="24"/>
      <c r="AE329" s="23"/>
      <c r="AF329" s="251"/>
      <c r="AG329" s="251"/>
      <c r="AH329" s="22"/>
      <c r="AI329" s="11"/>
      <c r="AJ329" s="265"/>
      <c r="AK329" s="267"/>
      <c r="AL329" s="263"/>
      <c r="AM329" s="265"/>
      <c r="AN329" s="267"/>
      <c r="AO329" s="263"/>
      <c r="AP329" s="265"/>
      <c r="AQ329" s="267"/>
      <c r="AR329" s="263"/>
      <c r="AS329" s="265"/>
      <c r="AT329" s="267"/>
      <c r="AU329" s="263"/>
      <c r="AV329" s="265"/>
      <c r="AW329" s="275"/>
      <c r="AX329" s="270"/>
      <c r="AY329" s="292"/>
      <c r="AZ329" s="228"/>
      <c r="BA329" s="228"/>
      <c r="BB329" s="295"/>
    </row>
    <row r="330" spans="2:62" ht="28.15" customHeight="1" thickBot="1" x14ac:dyDescent="0.25">
      <c r="B330" s="30"/>
      <c r="C330" s="253"/>
      <c r="D330" s="51"/>
      <c r="E330" s="50"/>
      <c r="F330" s="50"/>
      <c r="G330" s="49"/>
      <c r="H330" s="226"/>
      <c r="I330" s="254"/>
      <c r="J330" s="254"/>
      <c r="K330" s="254"/>
      <c r="L330" s="48" t="s">
        <v>105</v>
      </c>
      <c r="M330" s="47" t="s">
        <v>186</v>
      </c>
      <c r="N330" s="48" t="s">
        <v>103</v>
      </c>
      <c r="O330" s="47" t="s">
        <v>434</v>
      </c>
      <c r="P330" s="48" t="s">
        <v>102</v>
      </c>
      <c r="Q330" s="47" t="s">
        <v>186</v>
      </c>
      <c r="R330" s="48" t="s">
        <v>101</v>
      </c>
      <c r="S330" s="47" t="s">
        <v>104</v>
      </c>
      <c r="T330" s="48">
        <v>20</v>
      </c>
      <c r="U330" s="47"/>
      <c r="V330" s="48" t="s">
        <v>100</v>
      </c>
      <c r="W330" s="47"/>
      <c r="X330" s="48" t="s">
        <v>99</v>
      </c>
      <c r="Y330" s="47"/>
      <c r="Z330" s="48" t="s">
        <v>98</v>
      </c>
      <c r="AA330" s="47"/>
      <c r="AB330" s="16"/>
      <c r="AC330" s="47"/>
      <c r="AD330" s="16"/>
      <c r="AE330" s="46"/>
      <c r="AF330" s="255"/>
      <c r="AG330" s="255"/>
      <c r="AH330" s="45"/>
      <c r="AI330" s="11"/>
      <c r="AJ330" s="266"/>
      <c r="AK330" s="268"/>
      <c r="AL330" s="264"/>
      <c r="AM330" s="266"/>
      <c r="AN330" s="268"/>
      <c r="AO330" s="264"/>
      <c r="AP330" s="266"/>
      <c r="AQ330" s="268"/>
      <c r="AR330" s="264"/>
      <c r="AS330" s="266"/>
      <c r="AT330" s="268"/>
      <c r="AU330" s="264"/>
      <c r="AV330" s="266"/>
      <c r="AW330" s="276"/>
      <c r="AX330" s="271"/>
      <c r="AY330" s="293"/>
      <c r="AZ330" s="229"/>
      <c r="BA330" s="229"/>
      <c r="BB330" s="296"/>
    </row>
    <row r="331" spans="2:62" ht="28.15" customHeight="1" x14ac:dyDescent="0.2">
      <c r="B331" s="30"/>
      <c r="C331" s="242">
        <v>2</v>
      </c>
      <c r="D331" s="44"/>
      <c r="E331" s="43"/>
      <c r="F331" s="43"/>
      <c r="G331" s="42"/>
      <c r="H331" s="223"/>
      <c r="I331" s="246">
        <v>69</v>
      </c>
      <c r="J331" s="246">
        <v>21</v>
      </c>
      <c r="K331" s="246">
        <v>6</v>
      </c>
      <c r="L331" s="41" t="s">
        <v>133</v>
      </c>
      <c r="M331" s="40" t="s">
        <v>104</v>
      </c>
      <c r="N331" s="41" t="s">
        <v>131</v>
      </c>
      <c r="O331" s="40" t="s">
        <v>186</v>
      </c>
      <c r="P331" s="41" t="s">
        <v>130</v>
      </c>
      <c r="Q331" s="40" t="s">
        <v>389</v>
      </c>
      <c r="R331" s="41" t="s">
        <v>129</v>
      </c>
      <c r="S331" s="40" t="s">
        <v>175</v>
      </c>
      <c r="T331" s="41" t="s">
        <v>128</v>
      </c>
      <c r="U331" s="40"/>
      <c r="V331" s="41" t="s">
        <v>127</v>
      </c>
      <c r="W331" s="40"/>
      <c r="X331" s="41" t="s">
        <v>126</v>
      </c>
      <c r="Y331" s="40"/>
      <c r="Z331" s="41" t="s">
        <v>125</v>
      </c>
      <c r="AA331" s="40"/>
      <c r="AB331" s="39"/>
      <c r="AC331" s="40"/>
      <c r="AD331" s="39" t="s">
        <v>467</v>
      </c>
      <c r="AE331" s="38"/>
      <c r="AF331" s="250"/>
      <c r="AG331" s="250" t="s">
        <v>609</v>
      </c>
      <c r="AH331" s="37"/>
      <c r="AI331" s="11"/>
      <c r="AJ331" s="233">
        <f>SUMPRODUCT(LEN($M331:$U334)-LEN(SUBSTITUTE($M331:$U334,"A", "")))</f>
        <v>29</v>
      </c>
      <c r="AK331" s="239">
        <f>SUMPRODUCT(LEN($AD331:$AD334)-LEN(SUBSTITUTE($AD331:$AD334,"A", "")))</f>
        <v>3</v>
      </c>
      <c r="AL331" s="230">
        <f>SUMPRODUCT(LEN($AC331:$AC334)-LEN(SUBSTITUTE($AC331:$AC334,"A", "")))</f>
        <v>0</v>
      </c>
      <c r="AM331" s="233">
        <f>SUMPRODUCT(LEN($M331:$U334)-LEN(SUBSTITUTE($M331:$U334,"S", "")))</f>
        <v>6</v>
      </c>
      <c r="AN331" s="239">
        <f>SUMPRODUCT(LEN($AD331:$AD334)-LEN(SUBSTITUTE($AD331:$AD334,"S", "")))</f>
        <v>4</v>
      </c>
      <c r="AO331" s="230">
        <f>SUMPRODUCT(LEN($AC331:$AC334)-LEN(SUBSTITUTE($AC331:$AC334,"S", "")))</f>
        <v>0</v>
      </c>
      <c r="AP331" s="233">
        <f>SUMPRODUCT(LEN($M331:$U334)-LEN(SUBSTITUTE($M331:$U334,"F", "")))</f>
        <v>1</v>
      </c>
      <c r="AQ331" s="239">
        <f>SUMPRODUCT(LEN($AD331:$AD334)-LEN(SUBSTITUTE($AD331:$AD334,"F", "")))</f>
        <v>0</v>
      </c>
      <c r="AR331" s="230">
        <f>SUMPRODUCT(LEN($AC331:$AC334)-LEN(SUBSTITUTE($AC331:$AC334,"F", "")))</f>
        <v>0</v>
      </c>
      <c r="AS331" s="233">
        <f>SUMPRODUCT(LEN($M331:$U334)-LEN(SUBSTITUTE($M331:$U334,"G", "")))</f>
        <v>5</v>
      </c>
      <c r="AT331" s="239">
        <f>SUMPRODUCT(LEN($AD331:$AD334)-LEN(SUBSTITUTE($AD331:$AD334,"G", "")))</f>
        <v>0</v>
      </c>
      <c r="AU331" s="230">
        <f>SUMPRODUCT(LEN($AC331:$AC334)-LEN(SUBSTITUTE($AC331:$AC334,"G", "")))</f>
        <v>0</v>
      </c>
      <c r="AV331" s="233">
        <f>SUMPRODUCT(LEN($L331:$U334)-LEN(SUBSTITUTE($L331:$U334,"M", "")))</f>
        <v>0</v>
      </c>
      <c r="AW331" s="236">
        <f>SUMPRODUCT(LEN($AD331:$AD334)-LEN(SUBSTITUTE($AD331:$AD334,"M", "")))</f>
        <v>0</v>
      </c>
      <c r="AX331" s="269">
        <f>SUMPRODUCT(LEN($AC331:$AC334)-LEN(SUBSTITUTE($AC331:$AC334,"M", "")))</f>
        <v>0</v>
      </c>
      <c r="AY331" s="291">
        <f>SUMPRODUCT(LEN($AE331:$AE334)-LEN(SUBSTITUTE($AE331:$AE334,"S", "")))</f>
        <v>0</v>
      </c>
      <c r="AZ331" s="227">
        <f>SUMPRODUCT(LEN($AE331:$AE334)-LEN(SUBSTITUTE($AE331:$AE334,"F", "")))</f>
        <v>0</v>
      </c>
      <c r="BA331" s="227">
        <f>SUMPRODUCT(LEN($AE331:$AE334)-LEN(SUBSTITUTE($AE331:$AE334,"G", "")))</f>
        <v>0</v>
      </c>
      <c r="BB331" s="294">
        <f>SUMPRODUCT(LEN($AE331:$AE334)-LEN(SUBSTITUTE($AE331:$AE334,"M", "")))</f>
        <v>0</v>
      </c>
    </row>
    <row r="332" spans="2:62" ht="28.15" customHeight="1" thickBot="1" x14ac:dyDescent="0.25">
      <c r="B332" s="30"/>
      <c r="C332" s="243"/>
      <c r="D332" s="36"/>
      <c r="E332" s="35"/>
      <c r="F332" s="35"/>
      <c r="G332" s="34"/>
      <c r="H332" s="224"/>
      <c r="I332" s="247"/>
      <c r="J332" s="247"/>
      <c r="K332" s="247"/>
      <c r="L332" s="33" t="s">
        <v>123</v>
      </c>
      <c r="M332" s="32" t="s">
        <v>382</v>
      </c>
      <c r="N332" s="33" t="s">
        <v>122</v>
      </c>
      <c r="O332" s="32" t="s">
        <v>527</v>
      </c>
      <c r="P332" s="33" t="s">
        <v>120</v>
      </c>
      <c r="Q332" s="32" t="s">
        <v>385</v>
      </c>
      <c r="R332" s="33" t="s">
        <v>119</v>
      </c>
      <c r="S332" s="32" t="s">
        <v>121</v>
      </c>
      <c r="T332" s="33" t="s">
        <v>118</v>
      </c>
      <c r="U332" s="32"/>
      <c r="V332" s="33" t="s">
        <v>117</v>
      </c>
      <c r="W332" s="32"/>
      <c r="X332" s="33" t="s">
        <v>116</v>
      </c>
      <c r="Y332" s="32"/>
      <c r="Z332" s="33" t="s">
        <v>115</v>
      </c>
      <c r="AA332" s="32"/>
      <c r="AB332" s="31"/>
      <c r="AC332" s="32"/>
      <c r="AD332" s="31"/>
      <c r="AE332" s="23"/>
      <c r="AF332" s="251"/>
      <c r="AG332" s="251"/>
      <c r="AH332" s="22"/>
      <c r="AI332" s="11"/>
      <c r="AJ332" s="265"/>
      <c r="AK332" s="267"/>
      <c r="AL332" s="263"/>
      <c r="AM332" s="265"/>
      <c r="AN332" s="267"/>
      <c r="AO332" s="263"/>
      <c r="AP332" s="265"/>
      <c r="AQ332" s="267"/>
      <c r="AR332" s="263"/>
      <c r="AS332" s="265"/>
      <c r="AT332" s="267"/>
      <c r="AU332" s="263"/>
      <c r="AV332" s="265"/>
      <c r="AW332" s="275"/>
      <c r="AX332" s="270"/>
      <c r="AY332" s="292"/>
      <c r="AZ332" s="228"/>
      <c r="BA332" s="228"/>
      <c r="BB332" s="295"/>
    </row>
    <row r="333" spans="2:62" ht="28.15" customHeight="1" x14ac:dyDescent="0.2">
      <c r="B333" s="30"/>
      <c r="C333" s="244"/>
      <c r="D333" s="29"/>
      <c r="E333" s="28"/>
      <c r="F333" s="28"/>
      <c r="G333" s="27"/>
      <c r="H333" s="225"/>
      <c r="I333" s="248"/>
      <c r="J333" s="248"/>
      <c r="K333" s="248"/>
      <c r="L333" s="26" t="s">
        <v>114</v>
      </c>
      <c r="M333" s="25" t="s">
        <v>613</v>
      </c>
      <c r="N333" s="26" t="s">
        <v>112</v>
      </c>
      <c r="O333" s="25" t="s">
        <v>382</v>
      </c>
      <c r="P333" s="26" t="s">
        <v>111</v>
      </c>
      <c r="Q333" s="25" t="s">
        <v>188</v>
      </c>
      <c r="R333" s="26" t="s">
        <v>110</v>
      </c>
      <c r="S333" s="25" t="s">
        <v>121</v>
      </c>
      <c r="T333" s="26" t="s">
        <v>109</v>
      </c>
      <c r="U333" s="25"/>
      <c r="V333" s="26" t="s">
        <v>108</v>
      </c>
      <c r="W333" s="25"/>
      <c r="X333" s="26" t="s">
        <v>107</v>
      </c>
      <c r="Y333" s="25"/>
      <c r="Z333" s="26" t="s">
        <v>106</v>
      </c>
      <c r="AA333" s="25"/>
      <c r="AB333" s="24"/>
      <c r="AC333" s="25"/>
      <c r="AD333" s="24"/>
      <c r="AE333" s="23"/>
      <c r="AF333" s="251"/>
      <c r="AG333" s="251"/>
      <c r="AH333" s="22"/>
      <c r="AI333" s="11"/>
      <c r="AJ333" s="265"/>
      <c r="AK333" s="267"/>
      <c r="AL333" s="263"/>
      <c r="AM333" s="265"/>
      <c r="AN333" s="267"/>
      <c r="AO333" s="263"/>
      <c r="AP333" s="265"/>
      <c r="AQ333" s="267"/>
      <c r="AR333" s="263"/>
      <c r="AS333" s="265"/>
      <c r="AT333" s="267"/>
      <c r="AU333" s="263"/>
      <c r="AV333" s="265"/>
      <c r="AW333" s="275"/>
      <c r="AX333" s="270"/>
      <c r="AY333" s="292"/>
      <c r="AZ333" s="228"/>
      <c r="BA333" s="228"/>
      <c r="BB333" s="295"/>
    </row>
    <row r="334" spans="2:62" ht="28.15" customHeight="1" thickBot="1" x14ac:dyDescent="0.25">
      <c r="B334" s="30"/>
      <c r="C334" s="253"/>
      <c r="D334" s="51"/>
      <c r="E334" s="50"/>
      <c r="F334" s="50"/>
      <c r="G334" s="49"/>
      <c r="H334" s="226"/>
      <c r="I334" s="254"/>
      <c r="J334" s="254"/>
      <c r="K334" s="254"/>
      <c r="L334" s="48" t="s">
        <v>105</v>
      </c>
      <c r="M334" s="47" t="s">
        <v>186</v>
      </c>
      <c r="N334" s="48" t="s">
        <v>103</v>
      </c>
      <c r="O334" s="47" t="s">
        <v>494</v>
      </c>
      <c r="P334" s="48" t="s">
        <v>102</v>
      </c>
      <c r="Q334" s="47" t="s">
        <v>132</v>
      </c>
      <c r="R334" s="48" t="s">
        <v>101</v>
      </c>
      <c r="S334" s="47"/>
      <c r="T334" s="48">
        <v>20</v>
      </c>
      <c r="U334" s="47"/>
      <c r="V334" s="48" t="s">
        <v>100</v>
      </c>
      <c r="W334" s="47"/>
      <c r="X334" s="48" t="s">
        <v>99</v>
      </c>
      <c r="Y334" s="47"/>
      <c r="Z334" s="48" t="s">
        <v>98</v>
      </c>
      <c r="AA334" s="47"/>
      <c r="AB334" s="16"/>
      <c r="AC334" s="47"/>
      <c r="AD334" s="16"/>
      <c r="AE334" s="46"/>
      <c r="AF334" s="255"/>
      <c r="AG334" s="255"/>
      <c r="AH334" s="45"/>
      <c r="AI334" s="11"/>
      <c r="AJ334" s="266"/>
      <c r="AK334" s="268"/>
      <c r="AL334" s="264"/>
      <c r="AM334" s="266"/>
      <c r="AN334" s="268"/>
      <c r="AO334" s="264"/>
      <c r="AP334" s="266"/>
      <c r="AQ334" s="268"/>
      <c r="AR334" s="264"/>
      <c r="AS334" s="266"/>
      <c r="AT334" s="268"/>
      <c r="AU334" s="264"/>
      <c r="AV334" s="266"/>
      <c r="AW334" s="276"/>
      <c r="AX334" s="271"/>
      <c r="AY334" s="293"/>
      <c r="AZ334" s="229"/>
      <c r="BA334" s="229"/>
      <c r="BB334" s="296"/>
    </row>
    <row r="335" spans="2:62" ht="28.15" customHeight="1" x14ac:dyDescent="0.2">
      <c r="B335" s="30"/>
      <c r="C335" s="242">
        <v>3</v>
      </c>
      <c r="D335" s="44"/>
      <c r="E335" s="43"/>
      <c r="F335" s="43"/>
      <c r="G335" s="42"/>
      <c r="H335" s="223"/>
      <c r="I335" s="246">
        <v>63</v>
      </c>
      <c r="J335" s="246">
        <v>23</v>
      </c>
      <c r="K335" s="246">
        <v>7</v>
      </c>
      <c r="L335" s="41" t="s">
        <v>133</v>
      </c>
      <c r="M335" s="40" t="s">
        <v>132</v>
      </c>
      <c r="N335" s="41" t="s">
        <v>131</v>
      </c>
      <c r="O335" s="40" t="s">
        <v>187</v>
      </c>
      <c r="P335" s="41" t="s">
        <v>130</v>
      </c>
      <c r="Q335" s="40" t="s">
        <v>444</v>
      </c>
      <c r="R335" s="41" t="s">
        <v>129</v>
      </c>
      <c r="S335" s="40" t="s">
        <v>113</v>
      </c>
      <c r="T335" s="41" t="s">
        <v>128</v>
      </c>
      <c r="U335" s="40"/>
      <c r="V335" s="41" t="s">
        <v>127</v>
      </c>
      <c r="W335" s="40"/>
      <c r="X335" s="41" t="s">
        <v>126</v>
      </c>
      <c r="Y335" s="40"/>
      <c r="Z335" s="41" t="s">
        <v>125</v>
      </c>
      <c r="AA335" s="40"/>
      <c r="AB335" s="39"/>
      <c r="AC335" s="40"/>
      <c r="AD335" s="39" t="s">
        <v>791</v>
      </c>
      <c r="AE335" s="38"/>
      <c r="AF335" s="250"/>
      <c r="AG335" s="250" t="s">
        <v>622</v>
      </c>
      <c r="AH335" s="37"/>
      <c r="AI335" s="11"/>
      <c r="AJ335" s="233">
        <f>SUMPRODUCT(LEN($M335:$U338)-LEN(SUBSTITUTE($M335:$U338,"A", "")))</f>
        <v>30</v>
      </c>
      <c r="AK335" s="239">
        <f>SUMPRODUCT(LEN($AD335:$AD338)-LEN(SUBSTITUTE($AD335:$AD338,"A", "")))</f>
        <v>18</v>
      </c>
      <c r="AL335" s="230">
        <f>SUMPRODUCT(LEN($AC335:$AC338)-LEN(SUBSTITUTE($AC335:$AC338,"A", "")))</f>
        <v>0</v>
      </c>
      <c r="AM335" s="233">
        <f>SUMPRODUCT(LEN($M335:$U338)-LEN(SUBSTITUTE($M335:$U338,"S", "")))</f>
        <v>10</v>
      </c>
      <c r="AN335" s="239">
        <f>SUMPRODUCT(LEN($AD335:$AD338)-LEN(SUBSTITUTE($AD335:$AD338,"S", "")))</f>
        <v>13</v>
      </c>
      <c r="AO335" s="230">
        <f>SUMPRODUCT(LEN($AC335:$AC338)-LEN(SUBSTITUTE($AC335:$AC338,"S", "")))</f>
        <v>0</v>
      </c>
      <c r="AP335" s="233">
        <f>SUMPRODUCT(LEN($M335:$U338)-LEN(SUBSTITUTE($M335:$U338,"F", "")))</f>
        <v>1</v>
      </c>
      <c r="AQ335" s="239">
        <f>SUMPRODUCT(LEN($AD335:$AD338)-LEN(SUBSTITUTE($AD335:$AD338,"F", "")))</f>
        <v>0</v>
      </c>
      <c r="AR335" s="230">
        <f>SUMPRODUCT(LEN($AC335:$AC338)-LEN(SUBSTITUTE($AC335:$AC338,"F", "")))</f>
        <v>0</v>
      </c>
      <c r="AS335" s="233">
        <f>SUMPRODUCT(LEN($M335:$U338)-LEN(SUBSTITUTE($M335:$U338,"G", "")))</f>
        <v>4</v>
      </c>
      <c r="AT335" s="239">
        <f>SUMPRODUCT(LEN($AD335:$AD338)-LEN(SUBSTITUTE($AD335:$AD338,"G", "")))</f>
        <v>1</v>
      </c>
      <c r="AU335" s="230">
        <f>SUMPRODUCT(LEN($AC335:$AC338)-LEN(SUBSTITUTE($AC335:$AC338,"G", "")))</f>
        <v>0</v>
      </c>
      <c r="AV335" s="233">
        <f>SUMPRODUCT(LEN($L335:$U338)-LEN(SUBSTITUTE($L335:$U338,"M", "")))</f>
        <v>0</v>
      </c>
      <c r="AW335" s="236">
        <f>SUMPRODUCT(LEN($AD335:$AD338)-LEN(SUBSTITUTE($AD335:$AD338,"M", "")))</f>
        <v>0</v>
      </c>
      <c r="AX335" s="269">
        <f>SUMPRODUCT(LEN($AC335:$AC338)-LEN(SUBSTITUTE($AC335:$AC338,"M", "")))</f>
        <v>0</v>
      </c>
      <c r="AY335" s="291">
        <f>SUMPRODUCT(LEN($AE335:$AE338)-LEN(SUBSTITUTE($AE335:$AE338,"S", "")))</f>
        <v>0</v>
      </c>
      <c r="AZ335" s="227">
        <f>SUMPRODUCT(LEN($AE335:$AE338)-LEN(SUBSTITUTE($AE335:$AE338,"F", "")))</f>
        <v>0</v>
      </c>
      <c r="BA335" s="227">
        <f>SUMPRODUCT(LEN($AE335:$AE338)-LEN(SUBSTITUTE($AE335:$AE338,"G", "")))</f>
        <v>0</v>
      </c>
      <c r="BB335" s="294">
        <f>SUMPRODUCT(LEN($AE335:$AE338)-LEN(SUBSTITUTE($AE335:$AE338,"M", "")))</f>
        <v>0</v>
      </c>
    </row>
    <row r="336" spans="2:62" ht="28.15" customHeight="1" thickBot="1" x14ac:dyDescent="0.25">
      <c r="B336" s="30"/>
      <c r="C336" s="243"/>
      <c r="D336" s="36"/>
      <c r="E336" s="35"/>
      <c r="F336" s="35"/>
      <c r="G336" s="34"/>
      <c r="H336" s="224"/>
      <c r="I336" s="247"/>
      <c r="J336" s="247"/>
      <c r="K336" s="247"/>
      <c r="L336" s="33" t="s">
        <v>123</v>
      </c>
      <c r="M336" s="32" t="s">
        <v>389</v>
      </c>
      <c r="N336" s="33" t="s">
        <v>122</v>
      </c>
      <c r="O336" s="32" t="s">
        <v>376</v>
      </c>
      <c r="P336" s="33" t="s">
        <v>120</v>
      </c>
      <c r="Q336" s="32" t="s">
        <v>385</v>
      </c>
      <c r="R336" s="33" t="s">
        <v>119</v>
      </c>
      <c r="S336" s="32" t="s">
        <v>132</v>
      </c>
      <c r="T336" s="33" t="s">
        <v>118</v>
      </c>
      <c r="U336" s="32"/>
      <c r="V336" s="33" t="s">
        <v>117</v>
      </c>
      <c r="W336" s="32"/>
      <c r="X336" s="33" t="s">
        <v>116</v>
      </c>
      <c r="Y336" s="32"/>
      <c r="Z336" s="33" t="s">
        <v>115</v>
      </c>
      <c r="AA336" s="32"/>
      <c r="AB336" s="31"/>
      <c r="AC336" s="32"/>
      <c r="AD336" s="31" t="s">
        <v>790</v>
      </c>
      <c r="AE336" s="23"/>
      <c r="AF336" s="251"/>
      <c r="AG336" s="251"/>
      <c r="AH336" s="22"/>
      <c r="AI336" s="11"/>
      <c r="AJ336" s="265"/>
      <c r="AK336" s="267"/>
      <c r="AL336" s="263"/>
      <c r="AM336" s="265"/>
      <c r="AN336" s="267"/>
      <c r="AO336" s="263"/>
      <c r="AP336" s="265"/>
      <c r="AQ336" s="267"/>
      <c r="AR336" s="263"/>
      <c r="AS336" s="265"/>
      <c r="AT336" s="267"/>
      <c r="AU336" s="263"/>
      <c r="AV336" s="265"/>
      <c r="AW336" s="275"/>
      <c r="AX336" s="270"/>
      <c r="AY336" s="292"/>
      <c r="AZ336" s="228"/>
      <c r="BA336" s="228"/>
      <c r="BB336" s="295"/>
    </row>
    <row r="337" spans="2:62" ht="28.15" customHeight="1" x14ac:dyDescent="0.2">
      <c r="B337" s="30"/>
      <c r="C337" s="244"/>
      <c r="D337" s="29"/>
      <c r="E337" s="28"/>
      <c r="F337" s="28"/>
      <c r="G337" s="27"/>
      <c r="H337" s="225"/>
      <c r="I337" s="248"/>
      <c r="J337" s="248"/>
      <c r="K337" s="248"/>
      <c r="L337" s="26" t="s">
        <v>114</v>
      </c>
      <c r="M337" s="25" t="s">
        <v>484</v>
      </c>
      <c r="N337" s="26" t="s">
        <v>112</v>
      </c>
      <c r="O337" s="25" t="s">
        <v>420</v>
      </c>
      <c r="P337" s="26" t="s">
        <v>111</v>
      </c>
      <c r="Q337" s="25" t="s">
        <v>132</v>
      </c>
      <c r="R337" s="26" t="s">
        <v>110</v>
      </c>
      <c r="S337" s="25" t="s">
        <v>104</v>
      </c>
      <c r="T337" s="26" t="s">
        <v>109</v>
      </c>
      <c r="U337" s="25"/>
      <c r="V337" s="26" t="s">
        <v>108</v>
      </c>
      <c r="W337" s="25"/>
      <c r="X337" s="26" t="s">
        <v>107</v>
      </c>
      <c r="Y337" s="25"/>
      <c r="Z337" s="26" t="s">
        <v>106</v>
      </c>
      <c r="AA337" s="25"/>
      <c r="AB337" s="24"/>
      <c r="AC337" s="25"/>
      <c r="AD337" s="24"/>
      <c r="AE337" s="23"/>
      <c r="AF337" s="251"/>
      <c r="AG337" s="251"/>
      <c r="AH337" s="22"/>
      <c r="AI337" s="11"/>
      <c r="AJ337" s="265"/>
      <c r="AK337" s="267"/>
      <c r="AL337" s="263"/>
      <c r="AM337" s="265"/>
      <c r="AN337" s="267"/>
      <c r="AO337" s="263"/>
      <c r="AP337" s="265"/>
      <c r="AQ337" s="267"/>
      <c r="AR337" s="263"/>
      <c r="AS337" s="265"/>
      <c r="AT337" s="267"/>
      <c r="AU337" s="263"/>
      <c r="AV337" s="265"/>
      <c r="AW337" s="275"/>
      <c r="AX337" s="270"/>
      <c r="AY337" s="292"/>
      <c r="AZ337" s="228"/>
      <c r="BA337" s="228"/>
      <c r="BB337" s="295"/>
    </row>
    <row r="338" spans="2:62" ht="28.15" customHeight="1" thickBot="1" x14ac:dyDescent="0.25">
      <c r="B338" s="21"/>
      <c r="C338" s="245"/>
      <c r="D338" s="20"/>
      <c r="E338" s="19"/>
      <c r="F338" s="19"/>
      <c r="G338" s="18"/>
      <c r="H338" s="226"/>
      <c r="I338" s="249"/>
      <c r="J338" s="249"/>
      <c r="K338" s="249"/>
      <c r="L338" s="17" t="s">
        <v>105</v>
      </c>
      <c r="M338" s="15" t="s">
        <v>636</v>
      </c>
      <c r="N338" s="17" t="s">
        <v>103</v>
      </c>
      <c r="O338" s="15" t="s">
        <v>389</v>
      </c>
      <c r="P338" s="17" t="s">
        <v>102</v>
      </c>
      <c r="Q338" s="15" t="s">
        <v>175</v>
      </c>
      <c r="R338" s="17" t="s">
        <v>101</v>
      </c>
      <c r="S338" s="15" t="s">
        <v>121</v>
      </c>
      <c r="T338" s="17">
        <v>20</v>
      </c>
      <c r="U338" s="15"/>
      <c r="V338" s="17" t="s">
        <v>100</v>
      </c>
      <c r="W338" s="15"/>
      <c r="X338" s="17" t="s">
        <v>99</v>
      </c>
      <c r="Y338" s="15"/>
      <c r="Z338" s="17" t="s">
        <v>98</v>
      </c>
      <c r="AA338" s="15"/>
      <c r="AB338" s="16"/>
      <c r="AC338" s="15"/>
      <c r="AD338" s="14"/>
      <c r="AE338" s="13"/>
      <c r="AF338" s="252"/>
      <c r="AG338" s="252"/>
      <c r="AH338" s="12"/>
      <c r="AI338" s="11"/>
      <c r="AJ338" s="266"/>
      <c r="AK338" s="268"/>
      <c r="AL338" s="264"/>
      <c r="AM338" s="266"/>
      <c r="AN338" s="268"/>
      <c r="AO338" s="264"/>
      <c r="AP338" s="266"/>
      <c r="AQ338" s="268"/>
      <c r="AR338" s="264"/>
      <c r="AS338" s="266"/>
      <c r="AT338" s="268"/>
      <c r="AU338" s="264"/>
      <c r="AV338" s="266"/>
      <c r="AW338" s="276"/>
      <c r="AX338" s="271"/>
      <c r="AY338" s="293"/>
      <c r="AZ338" s="229"/>
      <c r="BA338" s="229"/>
      <c r="BB338" s="296"/>
    </row>
    <row r="339" spans="2:62" ht="85.9" customHeight="1" thickTop="1" thickBot="1" x14ac:dyDescent="0.35">
      <c r="B339" s="105" t="s">
        <v>174</v>
      </c>
      <c r="C339" s="95" t="s">
        <v>173</v>
      </c>
      <c r="D339" s="100" t="s">
        <v>172</v>
      </c>
      <c r="E339" s="104" t="s">
        <v>171</v>
      </c>
      <c r="F339" s="103"/>
      <c r="G339" s="102"/>
      <c r="H339" s="101" t="s">
        <v>170</v>
      </c>
      <c r="I339" s="100" t="s">
        <v>96</v>
      </c>
      <c r="J339" s="100" t="s">
        <v>169</v>
      </c>
      <c r="K339" s="100" t="s">
        <v>97</v>
      </c>
      <c r="L339" s="256" t="s">
        <v>168</v>
      </c>
      <c r="M339" s="262"/>
      <c r="N339" s="256" t="s">
        <v>167</v>
      </c>
      <c r="O339" s="262"/>
      <c r="P339" s="256" t="s">
        <v>167</v>
      </c>
      <c r="Q339" s="257"/>
      <c r="R339" s="256" t="s">
        <v>167</v>
      </c>
      <c r="S339" s="257"/>
      <c r="T339" s="256" t="s">
        <v>167</v>
      </c>
      <c r="U339" s="257"/>
      <c r="V339" s="256" t="s">
        <v>167</v>
      </c>
      <c r="W339" s="257"/>
      <c r="X339" s="256" t="s">
        <v>167</v>
      </c>
      <c r="Y339" s="257"/>
      <c r="Z339" s="256" t="s">
        <v>167</v>
      </c>
      <c r="AA339" s="257"/>
      <c r="AB339" s="261" t="s">
        <v>166</v>
      </c>
      <c r="AC339" s="257"/>
      <c r="AD339" s="101" t="s">
        <v>165</v>
      </c>
      <c r="AE339" s="101" t="s">
        <v>164</v>
      </c>
      <c r="AF339" s="100" t="s">
        <v>163</v>
      </c>
      <c r="AG339" s="100" t="s">
        <v>162</v>
      </c>
      <c r="AH339" s="99" t="s">
        <v>161</v>
      </c>
      <c r="AI339" s="98"/>
      <c r="AJ339" s="96" t="s">
        <v>160</v>
      </c>
      <c r="AK339" s="95" t="s">
        <v>159</v>
      </c>
      <c r="AL339" s="94" t="s">
        <v>158</v>
      </c>
      <c r="AM339" s="96" t="s">
        <v>157</v>
      </c>
      <c r="AN339" s="95" t="s">
        <v>156</v>
      </c>
      <c r="AO339" s="94" t="s">
        <v>155</v>
      </c>
      <c r="AP339" s="96" t="s">
        <v>154</v>
      </c>
      <c r="AQ339" s="95" t="s">
        <v>153</v>
      </c>
      <c r="AR339" s="97" t="s">
        <v>152</v>
      </c>
      <c r="AS339" s="96" t="s">
        <v>151</v>
      </c>
      <c r="AT339" s="95" t="s">
        <v>150</v>
      </c>
      <c r="AU339" s="94" t="s">
        <v>149</v>
      </c>
      <c r="AV339" s="96" t="s">
        <v>148</v>
      </c>
      <c r="AW339" s="95" t="s">
        <v>147</v>
      </c>
      <c r="AX339" s="94" t="s">
        <v>146</v>
      </c>
      <c r="AY339" s="93" t="s">
        <v>145</v>
      </c>
      <c r="AZ339" s="92" t="s">
        <v>144</v>
      </c>
      <c r="BA339" s="92" t="s">
        <v>143</v>
      </c>
      <c r="BB339" s="91" t="s">
        <v>142</v>
      </c>
    </row>
    <row r="340" spans="2:62" ht="48" thickBot="1" x14ac:dyDescent="0.3">
      <c r="B340" s="90" t="s">
        <v>231</v>
      </c>
      <c r="C340" s="89"/>
      <c r="D340" s="88">
        <v>194</v>
      </c>
      <c r="E340" s="258"/>
      <c r="F340" s="259"/>
      <c r="G340" s="260"/>
      <c r="H340" s="87" t="s">
        <v>140</v>
      </c>
      <c r="I340" s="86"/>
      <c r="J340" s="86"/>
      <c r="K340" s="85"/>
      <c r="L340" s="84"/>
      <c r="M340" s="81"/>
      <c r="N340" s="84"/>
      <c r="O340" s="81"/>
      <c r="P340" s="84"/>
      <c r="Q340" s="81"/>
      <c r="R340" s="84"/>
      <c r="S340" s="81"/>
      <c r="T340" s="84"/>
      <c r="U340" s="81"/>
      <c r="V340" s="84"/>
      <c r="W340" s="81"/>
      <c r="X340" s="84"/>
      <c r="Y340" s="81"/>
      <c r="Z340" s="84"/>
      <c r="AA340" s="83"/>
      <c r="AB340" s="82" t="s">
        <v>139</v>
      </c>
      <c r="AC340" s="81"/>
      <c r="AD340" s="81"/>
      <c r="AE340" s="81"/>
      <c r="AF340" s="80"/>
      <c r="AG340" s="80"/>
      <c r="AH340" s="60"/>
      <c r="AI340" s="79" t="s">
        <v>138</v>
      </c>
      <c r="AJ340" s="78">
        <f t="shared" ref="AJ340:BB340" si="44">SUM(AJ342:AJ353)</f>
        <v>47</v>
      </c>
      <c r="AK340" s="77">
        <f t="shared" si="44"/>
        <v>18</v>
      </c>
      <c r="AL340" s="76">
        <f t="shared" si="44"/>
        <v>0</v>
      </c>
      <c r="AM340" s="78">
        <f t="shared" si="44"/>
        <v>25</v>
      </c>
      <c r="AN340" s="77">
        <f t="shared" si="44"/>
        <v>20</v>
      </c>
      <c r="AO340" s="76">
        <f t="shared" si="44"/>
        <v>0</v>
      </c>
      <c r="AP340" s="78">
        <f t="shared" si="44"/>
        <v>2</v>
      </c>
      <c r="AQ340" s="77">
        <f t="shared" si="44"/>
        <v>0</v>
      </c>
      <c r="AR340" s="76">
        <f t="shared" si="44"/>
        <v>0</v>
      </c>
      <c r="AS340" s="78">
        <f t="shared" si="44"/>
        <v>8</v>
      </c>
      <c r="AT340" s="77">
        <f t="shared" si="44"/>
        <v>1</v>
      </c>
      <c r="AU340" s="76">
        <f t="shared" si="44"/>
        <v>0</v>
      </c>
      <c r="AV340" s="78">
        <f t="shared" si="44"/>
        <v>0</v>
      </c>
      <c r="AW340" s="77">
        <f t="shared" si="44"/>
        <v>0</v>
      </c>
      <c r="AX340" s="76">
        <f t="shared" si="44"/>
        <v>0</v>
      </c>
      <c r="AY340" s="75">
        <f t="shared" si="44"/>
        <v>1</v>
      </c>
      <c r="AZ340" s="74">
        <f t="shared" si="44"/>
        <v>0</v>
      </c>
      <c r="BA340" s="74">
        <f t="shared" si="44"/>
        <v>3</v>
      </c>
      <c r="BB340" s="73">
        <f t="shared" si="44"/>
        <v>0</v>
      </c>
      <c r="BC340" s="72" t="s">
        <v>137</v>
      </c>
      <c r="BF340" s="5">
        <f>SUM(AJ340:AL340)/$BG$5</f>
        <v>21.666666666666668</v>
      </c>
      <c r="BG340" s="5">
        <f>SUM(AM340:AO340,AY340)/$BG$5</f>
        <v>15.333333333333334</v>
      </c>
      <c r="BH340" s="5">
        <f>SUM(AP340:AR340,AZ340)/$BG$5</f>
        <v>0.66666666666666663</v>
      </c>
      <c r="BI340" s="5">
        <f>SUM(AS340:AU340,BA340)/$BG$5</f>
        <v>4</v>
      </c>
      <c r="BJ340" s="5">
        <f>SUM(AV340:AX340,BB340)/$BG$5</f>
        <v>0</v>
      </c>
    </row>
    <row r="341" spans="2:62" ht="37.5" thickBot="1" x14ac:dyDescent="0.3">
      <c r="B341" s="71"/>
      <c r="C341" s="70"/>
      <c r="D341" s="69"/>
      <c r="E341" s="68"/>
      <c r="F341" s="68"/>
      <c r="G341" s="67"/>
      <c r="H341" s="66"/>
      <c r="I341" s="64"/>
      <c r="J341" s="64"/>
      <c r="K341" s="65"/>
      <c r="L341" s="64"/>
      <c r="M341" s="62"/>
      <c r="N341" s="64"/>
      <c r="O341" s="62"/>
      <c r="P341" s="64"/>
      <c r="Q341" s="62"/>
      <c r="R341" s="64"/>
      <c r="S341" s="62"/>
      <c r="T341" s="64"/>
      <c r="U341" s="62"/>
      <c r="V341" s="64"/>
      <c r="W341" s="62"/>
      <c r="X341" s="64"/>
      <c r="Y341" s="62"/>
      <c r="Z341" s="64"/>
      <c r="AA341" s="62"/>
      <c r="AB341" s="63"/>
      <c r="AC341" s="62"/>
      <c r="AD341" s="62"/>
      <c r="AE341" s="62"/>
      <c r="AF341" s="61"/>
      <c r="AG341" s="61"/>
      <c r="AH341" s="60"/>
      <c r="AI341" s="59" t="s">
        <v>136</v>
      </c>
      <c r="AJ341" s="58">
        <f t="shared" ref="AJ341:BB341" si="45">AJ340/3</f>
        <v>15.666666666666666</v>
      </c>
      <c r="AK341" s="57">
        <f t="shared" si="45"/>
        <v>6</v>
      </c>
      <c r="AL341" s="56">
        <f t="shared" si="45"/>
        <v>0</v>
      </c>
      <c r="AM341" s="58">
        <f t="shared" si="45"/>
        <v>8.3333333333333339</v>
      </c>
      <c r="AN341" s="57">
        <f t="shared" si="45"/>
        <v>6.666666666666667</v>
      </c>
      <c r="AO341" s="56">
        <f t="shared" si="45"/>
        <v>0</v>
      </c>
      <c r="AP341" s="58">
        <f t="shared" si="45"/>
        <v>0.66666666666666663</v>
      </c>
      <c r="AQ341" s="57">
        <f t="shared" si="45"/>
        <v>0</v>
      </c>
      <c r="AR341" s="56">
        <f t="shared" si="45"/>
        <v>0</v>
      </c>
      <c r="AS341" s="58">
        <f t="shared" si="45"/>
        <v>2.6666666666666665</v>
      </c>
      <c r="AT341" s="57">
        <f t="shared" si="45"/>
        <v>0.33333333333333331</v>
      </c>
      <c r="AU341" s="56">
        <f t="shared" si="45"/>
        <v>0</v>
      </c>
      <c r="AV341" s="58">
        <f t="shared" si="45"/>
        <v>0</v>
      </c>
      <c r="AW341" s="57">
        <f t="shared" si="45"/>
        <v>0</v>
      </c>
      <c r="AX341" s="56">
        <f t="shared" si="45"/>
        <v>0</v>
      </c>
      <c r="AY341" s="55">
        <f t="shared" si="45"/>
        <v>0.33333333333333331</v>
      </c>
      <c r="AZ341" s="54">
        <f t="shared" si="45"/>
        <v>0</v>
      </c>
      <c r="BA341" s="54">
        <f t="shared" si="45"/>
        <v>1</v>
      </c>
      <c r="BB341" s="53">
        <f t="shared" si="45"/>
        <v>0</v>
      </c>
      <c r="BC341" s="52" t="s">
        <v>135</v>
      </c>
    </row>
    <row r="342" spans="2:62" ht="28.15" customHeight="1" x14ac:dyDescent="0.2">
      <c r="B342" s="30"/>
      <c r="C342" s="242">
        <v>1</v>
      </c>
      <c r="D342" s="44"/>
      <c r="E342" s="43" t="s">
        <v>789</v>
      </c>
      <c r="F342" s="43"/>
      <c r="G342" s="42"/>
      <c r="H342" s="223" t="s">
        <v>183</v>
      </c>
      <c r="I342" s="246">
        <v>48</v>
      </c>
      <c r="J342" s="246">
        <v>20</v>
      </c>
      <c r="K342" s="246">
        <v>6</v>
      </c>
      <c r="L342" s="41" t="s">
        <v>133</v>
      </c>
      <c r="M342" s="40" t="s">
        <v>376</v>
      </c>
      <c r="N342" s="41" t="s">
        <v>131</v>
      </c>
      <c r="O342" s="40" t="s">
        <v>186</v>
      </c>
      <c r="P342" s="41" t="s">
        <v>130</v>
      </c>
      <c r="Q342" s="40" t="s">
        <v>509</v>
      </c>
      <c r="R342" s="41" t="s">
        <v>129</v>
      </c>
      <c r="S342" s="40" t="s">
        <v>121</v>
      </c>
      <c r="T342" s="41" t="s">
        <v>128</v>
      </c>
      <c r="U342" s="40"/>
      <c r="V342" s="41" t="s">
        <v>127</v>
      </c>
      <c r="W342" s="40"/>
      <c r="X342" s="41" t="s">
        <v>126</v>
      </c>
      <c r="Y342" s="40"/>
      <c r="Z342" s="41" t="s">
        <v>125</v>
      </c>
      <c r="AA342" s="40"/>
      <c r="AB342" s="39"/>
      <c r="AC342" s="40"/>
      <c r="AD342" s="39" t="s">
        <v>776</v>
      </c>
      <c r="AE342" s="38" t="s">
        <v>664</v>
      </c>
      <c r="AF342" s="250"/>
      <c r="AG342" s="250" t="s">
        <v>609</v>
      </c>
      <c r="AH342" s="37"/>
      <c r="AI342" s="11"/>
      <c r="AJ342" s="233">
        <f>SUMPRODUCT(LEN($M342:$U345)-LEN(SUBSTITUTE($M342:$U345,"A", "")))</f>
        <v>22</v>
      </c>
      <c r="AK342" s="239">
        <f>SUMPRODUCT(LEN($AD342:$AD345)-LEN(SUBSTITUTE($AD342:$AD345,"A", "")))</f>
        <v>3</v>
      </c>
      <c r="AL342" s="230">
        <f>SUMPRODUCT(LEN($AC342:$AC345)-LEN(SUBSTITUTE($AC342:$AC345,"A", "")))</f>
        <v>0</v>
      </c>
      <c r="AM342" s="233">
        <f>SUMPRODUCT(LEN($M342:$U345)-LEN(SUBSTITUTE($M342:$U345,"S", "")))</f>
        <v>9</v>
      </c>
      <c r="AN342" s="239">
        <f>SUMPRODUCT(LEN($AD342:$AD345)-LEN(SUBSTITUTE($AD342:$AD345,"S", "")))</f>
        <v>10</v>
      </c>
      <c r="AO342" s="230">
        <f>SUMPRODUCT(LEN($AC342:$AC345)-LEN(SUBSTITUTE($AC342:$AC345,"S", "")))</f>
        <v>0</v>
      </c>
      <c r="AP342" s="233">
        <f>SUMPRODUCT(LEN($M342:$U345)-LEN(SUBSTITUTE($M342:$U345,"F", "")))</f>
        <v>1</v>
      </c>
      <c r="AQ342" s="239">
        <f>SUMPRODUCT(LEN($AD342:$AD345)-LEN(SUBSTITUTE($AD342:$AD345,"F", "")))</f>
        <v>0</v>
      </c>
      <c r="AR342" s="230">
        <f>SUMPRODUCT(LEN($AC342:$AC345)-LEN(SUBSTITUTE($AC342:$AC345,"F", "")))</f>
        <v>0</v>
      </c>
      <c r="AS342" s="233">
        <f>SUMPRODUCT(LEN($M342:$U345)-LEN(SUBSTITUTE($M342:$U345,"G", "")))</f>
        <v>2</v>
      </c>
      <c r="AT342" s="239">
        <f>SUMPRODUCT(LEN($AD342:$AD345)-LEN(SUBSTITUTE($AD342:$AD345,"G", "")))</f>
        <v>0</v>
      </c>
      <c r="AU342" s="230">
        <f>SUMPRODUCT(LEN($AC342:$AC345)-LEN(SUBSTITUTE($AC342:$AC345,"G", "")))</f>
        <v>0</v>
      </c>
      <c r="AV342" s="233">
        <f>SUMPRODUCT(LEN($L342:$U345)-LEN(SUBSTITUTE($L342:$U345,"M", "")))</f>
        <v>0</v>
      </c>
      <c r="AW342" s="236">
        <f>SUMPRODUCT(LEN($AD342:$AD345)-LEN(SUBSTITUTE($AD342:$AD345,"M", "")))</f>
        <v>0</v>
      </c>
      <c r="AX342" s="269">
        <f>SUMPRODUCT(LEN($AC342:$AC345)-LEN(SUBSTITUTE($AC342:$AC345,"M", "")))</f>
        <v>0</v>
      </c>
      <c r="AY342" s="291">
        <f>SUMPRODUCT(LEN($AE342:$AE345)-LEN(SUBSTITUTE($AE342:$AE345,"S", "")))</f>
        <v>1</v>
      </c>
      <c r="AZ342" s="227">
        <f>SUMPRODUCT(LEN($AE342:$AE345)-LEN(SUBSTITUTE($AE342:$AE345,"F", "")))</f>
        <v>0</v>
      </c>
      <c r="BA342" s="227">
        <f>SUMPRODUCT(LEN($AE342:$AE345)-LEN(SUBSTITUTE($AE342:$AE345,"G", "")))</f>
        <v>3</v>
      </c>
      <c r="BB342" s="294">
        <f>SUMPRODUCT(LEN($AE342:$AE345)-LEN(SUBSTITUTE($AE342:$AE345,"M", "")))</f>
        <v>0</v>
      </c>
    </row>
    <row r="343" spans="2:62" ht="28.15" customHeight="1" thickBot="1" x14ac:dyDescent="0.25">
      <c r="B343" s="30"/>
      <c r="C343" s="243"/>
      <c r="D343" s="36"/>
      <c r="E343" s="35"/>
      <c r="F343" s="35"/>
      <c r="G343" s="34"/>
      <c r="H343" s="224"/>
      <c r="I343" s="247"/>
      <c r="J343" s="247"/>
      <c r="K343" s="247"/>
      <c r="L343" s="33" t="s">
        <v>123</v>
      </c>
      <c r="M343" s="32" t="s">
        <v>382</v>
      </c>
      <c r="N343" s="33" t="s">
        <v>122</v>
      </c>
      <c r="O343" s="32" t="s">
        <v>186</v>
      </c>
      <c r="P343" s="33" t="s">
        <v>120</v>
      </c>
      <c r="Q343" s="32" t="s">
        <v>175</v>
      </c>
      <c r="R343" s="33" t="s">
        <v>119</v>
      </c>
      <c r="S343" s="32" t="s">
        <v>121</v>
      </c>
      <c r="T343" s="33" t="s">
        <v>118</v>
      </c>
      <c r="U343" s="32"/>
      <c r="V343" s="33" t="s">
        <v>117</v>
      </c>
      <c r="W343" s="32"/>
      <c r="X343" s="33" t="s">
        <v>116</v>
      </c>
      <c r="Y343" s="32"/>
      <c r="Z343" s="33" t="s">
        <v>115</v>
      </c>
      <c r="AA343" s="32"/>
      <c r="AB343" s="31"/>
      <c r="AC343" s="32"/>
      <c r="AD343" s="31" t="s">
        <v>412</v>
      </c>
      <c r="AE343" s="23"/>
      <c r="AF343" s="251"/>
      <c r="AG343" s="251"/>
      <c r="AH343" s="22"/>
      <c r="AI343" s="11"/>
      <c r="AJ343" s="265"/>
      <c r="AK343" s="267"/>
      <c r="AL343" s="263"/>
      <c r="AM343" s="265"/>
      <c r="AN343" s="267"/>
      <c r="AO343" s="263"/>
      <c r="AP343" s="265"/>
      <c r="AQ343" s="267"/>
      <c r="AR343" s="263"/>
      <c r="AS343" s="265"/>
      <c r="AT343" s="267"/>
      <c r="AU343" s="263"/>
      <c r="AV343" s="265"/>
      <c r="AW343" s="275"/>
      <c r="AX343" s="270"/>
      <c r="AY343" s="292"/>
      <c r="AZ343" s="228"/>
      <c r="BA343" s="228"/>
      <c r="BB343" s="295"/>
    </row>
    <row r="344" spans="2:62" ht="28.15" customHeight="1" x14ac:dyDescent="0.2">
      <c r="B344" s="30"/>
      <c r="C344" s="244"/>
      <c r="D344" s="29"/>
      <c r="E344" s="28"/>
      <c r="F344" s="28"/>
      <c r="G344" s="27"/>
      <c r="H344" s="225">
        <v>194</v>
      </c>
      <c r="I344" s="248"/>
      <c r="J344" s="248"/>
      <c r="K344" s="248"/>
      <c r="L344" s="26" t="s">
        <v>114</v>
      </c>
      <c r="M344" s="25" t="s">
        <v>187</v>
      </c>
      <c r="N344" s="26" t="s">
        <v>112</v>
      </c>
      <c r="O344" s="25" t="s">
        <v>389</v>
      </c>
      <c r="P344" s="26" t="s">
        <v>111</v>
      </c>
      <c r="Q344" s="25" t="s">
        <v>175</v>
      </c>
      <c r="R344" s="26" t="s">
        <v>110</v>
      </c>
      <c r="S344" s="25"/>
      <c r="T344" s="26" t="s">
        <v>109</v>
      </c>
      <c r="U344" s="25"/>
      <c r="V344" s="26" t="s">
        <v>108</v>
      </c>
      <c r="W344" s="25"/>
      <c r="X344" s="26" t="s">
        <v>107</v>
      </c>
      <c r="Y344" s="25"/>
      <c r="Z344" s="26" t="s">
        <v>106</v>
      </c>
      <c r="AA344" s="25"/>
      <c r="AB344" s="24"/>
      <c r="AC344" s="25"/>
      <c r="AD344" s="24"/>
      <c r="AE344" s="23"/>
      <c r="AF344" s="251"/>
      <c r="AG344" s="251"/>
      <c r="AH344" s="22"/>
      <c r="AI344" s="11"/>
      <c r="AJ344" s="265"/>
      <c r="AK344" s="267"/>
      <c r="AL344" s="263"/>
      <c r="AM344" s="265"/>
      <c r="AN344" s="267"/>
      <c r="AO344" s="263"/>
      <c r="AP344" s="265"/>
      <c r="AQ344" s="267"/>
      <c r="AR344" s="263"/>
      <c r="AS344" s="265"/>
      <c r="AT344" s="267"/>
      <c r="AU344" s="263"/>
      <c r="AV344" s="265"/>
      <c r="AW344" s="275"/>
      <c r="AX344" s="270"/>
      <c r="AY344" s="292"/>
      <c r="AZ344" s="228"/>
      <c r="BA344" s="228"/>
      <c r="BB344" s="295"/>
    </row>
    <row r="345" spans="2:62" ht="28.15" customHeight="1" thickBot="1" x14ac:dyDescent="0.25">
      <c r="B345" s="30"/>
      <c r="C345" s="253"/>
      <c r="D345" s="51"/>
      <c r="E345" s="50"/>
      <c r="F345" s="50"/>
      <c r="G345" s="49"/>
      <c r="H345" s="226"/>
      <c r="I345" s="254"/>
      <c r="J345" s="254"/>
      <c r="K345" s="254"/>
      <c r="L345" s="48" t="s">
        <v>105</v>
      </c>
      <c r="M345" s="47" t="s">
        <v>186</v>
      </c>
      <c r="N345" s="48" t="s">
        <v>103</v>
      </c>
      <c r="O345" s="47" t="s">
        <v>414</v>
      </c>
      <c r="P345" s="48" t="s">
        <v>102</v>
      </c>
      <c r="Q345" s="47" t="s">
        <v>121</v>
      </c>
      <c r="R345" s="48" t="s">
        <v>101</v>
      </c>
      <c r="S345" s="47"/>
      <c r="T345" s="48">
        <v>20</v>
      </c>
      <c r="U345" s="47"/>
      <c r="V345" s="48" t="s">
        <v>100</v>
      </c>
      <c r="W345" s="47"/>
      <c r="X345" s="48" t="s">
        <v>99</v>
      </c>
      <c r="Y345" s="47"/>
      <c r="Z345" s="48" t="s">
        <v>98</v>
      </c>
      <c r="AA345" s="47"/>
      <c r="AB345" s="16"/>
      <c r="AC345" s="47"/>
      <c r="AD345" s="16"/>
      <c r="AE345" s="46"/>
      <c r="AF345" s="255"/>
      <c r="AG345" s="255"/>
      <c r="AH345" s="45"/>
      <c r="AI345" s="11"/>
      <c r="AJ345" s="266"/>
      <c r="AK345" s="268"/>
      <c r="AL345" s="264"/>
      <c r="AM345" s="266"/>
      <c r="AN345" s="268"/>
      <c r="AO345" s="264"/>
      <c r="AP345" s="266"/>
      <c r="AQ345" s="268"/>
      <c r="AR345" s="264"/>
      <c r="AS345" s="266"/>
      <c r="AT345" s="268"/>
      <c r="AU345" s="264"/>
      <c r="AV345" s="266"/>
      <c r="AW345" s="276"/>
      <c r="AX345" s="271"/>
      <c r="AY345" s="293"/>
      <c r="AZ345" s="229"/>
      <c r="BA345" s="229"/>
      <c r="BB345" s="296"/>
    </row>
    <row r="346" spans="2:62" ht="28.15" customHeight="1" x14ac:dyDescent="0.2">
      <c r="B346" s="30"/>
      <c r="C346" s="242">
        <v>2</v>
      </c>
      <c r="D346" s="44"/>
      <c r="E346" s="43"/>
      <c r="F346" s="43"/>
      <c r="G346" s="42"/>
      <c r="H346" s="223"/>
      <c r="I346" s="246">
        <v>54</v>
      </c>
      <c r="J346" s="246">
        <v>22</v>
      </c>
      <c r="K346" s="246">
        <v>7</v>
      </c>
      <c r="L346" s="41" t="s">
        <v>133</v>
      </c>
      <c r="M346" s="40" t="s">
        <v>104</v>
      </c>
      <c r="N346" s="41" t="s">
        <v>131</v>
      </c>
      <c r="O346" s="40" t="s">
        <v>132</v>
      </c>
      <c r="P346" s="41" t="s">
        <v>130</v>
      </c>
      <c r="Q346" s="40" t="s">
        <v>187</v>
      </c>
      <c r="R346" s="41" t="s">
        <v>129</v>
      </c>
      <c r="S346" s="40" t="s">
        <v>121</v>
      </c>
      <c r="T346" s="41" t="s">
        <v>128</v>
      </c>
      <c r="U346" s="40"/>
      <c r="V346" s="41" t="s">
        <v>127</v>
      </c>
      <c r="W346" s="40"/>
      <c r="X346" s="41" t="s">
        <v>126</v>
      </c>
      <c r="Y346" s="40"/>
      <c r="Z346" s="41" t="s">
        <v>125</v>
      </c>
      <c r="AA346" s="40"/>
      <c r="AB346" s="39"/>
      <c r="AC346" s="40"/>
      <c r="AD346" s="39" t="s">
        <v>788</v>
      </c>
      <c r="AE346" s="38"/>
      <c r="AF346" s="250"/>
      <c r="AG346" s="250" t="s">
        <v>609</v>
      </c>
      <c r="AH346" s="37"/>
      <c r="AI346" s="11"/>
      <c r="AJ346" s="233">
        <f>SUMPRODUCT(LEN($M346:$U349)-LEN(SUBSTITUTE($M346:$U349,"A", "")))</f>
        <v>16</v>
      </c>
      <c r="AK346" s="239">
        <f>SUMPRODUCT(LEN($AD346:$AD349)-LEN(SUBSTITUTE($AD346:$AD349,"A", "")))</f>
        <v>5</v>
      </c>
      <c r="AL346" s="230">
        <f>SUMPRODUCT(LEN($AC346:$AC349)-LEN(SUBSTITUTE($AC346:$AC349,"A", "")))</f>
        <v>0</v>
      </c>
      <c r="AM346" s="233">
        <f>SUMPRODUCT(LEN($M346:$U349)-LEN(SUBSTITUTE($M346:$U349,"S", "")))</f>
        <v>11</v>
      </c>
      <c r="AN346" s="239">
        <f>SUMPRODUCT(LEN($AD346:$AD349)-LEN(SUBSTITUTE($AD346:$AD349,"S", "")))</f>
        <v>2</v>
      </c>
      <c r="AO346" s="230">
        <f>SUMPRODUCT(LEN($AC346:$AC349)-LEN(SUBSTITUTE($AC346:$AC349,"S", "")))</f>
        <v>0</v>
      </c>
      <c r="AP346" s="233">
        <f>SUMPRODUCT(LEN($M346:$U349)-LEN(SUBSTITUTE($M346:$U349,"F", "")))</f>
        <v>0</v>
      </c>
      <c r="AQ346" s="239">
        <f>SUMPRODUCT(LEN($AD346:$AD349)-LEN(SUBSTITUTE($AD346:$AD349,"F", "")))</f>
        <v>0</v>
      </c>
      <c r="AR346" s="230">
        <f>SUMPRODUCT(LEN($AC346:$AC349)-LEN(SUBSTITUTE($AC346:$AC349,"F", "")))</f>
        <v>0</v>
      </c>
      <c r="AS346" s="233">
        <f>SUMPRODUCT(LEN($M346:$U349)-LEN(SUBSTITUTE($M346:$U349,"G", "")))</f>
        <v>2</v>
      </c>
      <c r="AT346" s="239">
        <f>SUMPRODUCT(LEN($AD346:$AD349)-LEN(SUBSTITUTE($AD346:$AD349,"G", "")))</f>
        <v>0</v>
      </c>
      <c r="AU346" s="230">
        <f>SUMPRODUCT(LEN($AC346:$AC349)-LEN(SUBSTITUTE($AC346:$AC349,"G", "")))</f>
        <v>0</v>
      </c>
      <c r="AV346" s="233">
        <f>SUMPRODUCT(LEN($L346:$U349)-LEN(SUBSTITUTE($L346:$U349,"M", "")))</f>
        <v>0</v>
      </c>
      <c r="AW346" s="236">
        <f>SUMPRODUCT(LEN($AD346:$AD349)-LEN(SUBSTITUTE($AD346:$AD349,"M", "")))</f>
        <v>0</v>
      </c>
      <c r="AX346" s="269">
        <f>SUMPRODUCT(LEN($AC346:$AC349)-LEN(SUBSTITUTE($AC346:$AC349,"M", "")))</f>
        <v>0</v>
      </c>
      <c r="AY346" s="291">
        <f>SUMPRODUCT(LEN($AE346:$AE349)-LEN(SUBSTITUTE($AE346:$AE349,"S", "")))</f>
        <v>0</v>
      </c>
      <c r="AZ346" s="227">
        <f>SUMPRODUCT(LEN($AE346:$AE349)-LEN(SUBSTITUTE($AE346:$AE349,"F", "")))</f>
        <v>0</v>
      </c>
      <c r="BA346" s="227">
        <f>SUMPRODUCT(LEN($AE346:$AE349)-LEN(SUBSTITUTE($AE346:$AE349,"G", "")))</f>
        <v>0</v>
      </c>
      <c r="BB346" s="294">
        <f>SUMPRODUCT(LEN($AE346:$AE349)-LEN(SUBSTITUTE($AE346:$AE349,"M", "")))</f>
        <v>0</v>
      </c>
    </row>
    <row r="347" spans="2:62" ht="28.15" customHeight="1" thickBot="1" x14ac:dyDescent="0.25">
      <c r="B347" s="30"/>
      <c r="C347" s="243"/>
      <c r="D347" s="36"/>
      <c r="E347" s="35"/>
      <c r="F347" s="35"/>
      <c r="G347" s="34"/>
      <c r="H347" s="224"/>
      <c r="I347" s="247"/>
      <c r="J347" s="247"/>
      <c r="K347" s="247"/>
      <c r="L347" s="33" t="s">
        <v>123</v>
      </c>
      <c r="M347" s="32" t="s">
        <v>132</v>
      </c>
      <c r="N347" s="33" t="s">
        <v>122</v>
      </c>
      <c r="O347" s="32" t="s">
        <v>132</v>
      </c>
      <c r="P347" s="33" t="s">
        <v>120</v>
      </c>
      <c r="Q347" s="32" t="s">
        <v>113</v>
      </c>
      <c r="R347" s="33" t="s">
        <v>119</v>
      </c>
      <c r="S347" s="32" t="s">
        <v>121</v>
      </c>
      <c r="T347" s="33" t="s">
        <v>118</v>
      </c>
      <c r="U347" s="32"/>
      <c r="V347" s="33" t="s">
        <v>117</v>
      </c>
      <c r="W347" s="32"/>
      <c r="X347" s="33" t="s">
        <v>116</v>
      </c>
      <c r="Y347" s="32"/>
      <c r="Z347" s="33" t="s">
        <v>115</v>
      </c>
      <c r="AA347" s="32"/>
      <c r="AB347" s="31"/>
      <c r="AC347" s="32"/>
      <c r="AD347" s="31"/>
      <c r="AE347" s="23"/>
      <c r="AF347" s="251"/>
      <c r="AG347" s="251"/>
      <c r="AH347" s="22"/>
      <c r="AI347" s="11"/>
      <c r="AJ347" s="265"/>
      <c r="AK347" s="267"/>
      <c r="AL347" s="263"/>
      <c r="AM347" s="265"/>
      <c r="AN347" s="267"/>
      <c r="AO347" s="263"/>
      <c r="AP347" s="265"/>
      <c r="AQ347" s="267"/>
      <c r="AR347" s="263"/>
      <c r="AS347" s="265"/>
      <c r="AT347" s="267"/>
      <c r="AU347" s="263"/>
      <c r="AV347" s="265"/>
      <c r="AW347" s="275"/>
      <c r="AX347" s="270"/>
      <c r="AY347" s="292"/>
      <c r="AZ347" s="228"/>
      <c r="BA347" s="228"/>
      <c r="BB347" s="295"/>
    </row>
    <row r="348" spans="2:62" ht="28.15" customHeight="1" x14ac:dyDescent="0.2">
      <c r="B348" s="30"/>
      <c r="C348" s="244"/>
      <c r="D348" s="29"/>
      <c r="E348" s="28"/>
      <c r="F348" s="28"/>
      <c r="G348" s="27"/>
      <c r="H348" s="225"/>
      <c r="I348" s="248"/>
      <c r="J348" s="248"/>
      <c r="K348" s="248"/>
      <c r="L348" s="26" t="s">
        <v>114</v>
      </c>
      <c r="M348" s="25" t="s">
        <v>186</v>
      </c>
      <c r="N348" s="26" t="s">
        <v>112</v>
      </c>
      <c r="O348" s="25" t="s">
        <v>187</v>
      </c>
      <c r="P348" s="26" t="s">
        <v>111</v>
      </c>
      <c r="Q348" s="25" t="s">
        <v>175</v>
      </c>
      <c r="R348" s="26" t="s">
        <v>110</v>
      </c>
      <c r="S348" s="25" t="s">
        <v>121</v>
      </c>
      <c r="T348" s="26" t="s">
        <v>109</v>
      </c>
      <c r="U348" s="25"/>
      <c r="V348" s="26" t="s">
        <v>108</v>
      </c>
      <c r="W348" s="25"/>
      <c r="X348" s="26" t="s">
        <v>107</v>
      </c>
      <c r="Y348" s="25"/>
      <c r="Z348" s="26" t="s">
        <v>106</v>
      </c>
      <c r="AA348" s="25"/>
      <c r="AB348" s="24"/>
      <c r="AC348" s="25"/>
      <c r="AD348" s="24"/>
      <c r="AE348" s="23"/>
      <c r="AF348" s="251"/>
      <c r="AG348" s="251"/>
      <c r="AH348" s="22"/>
      <c r="AI348" s="11"/>
      <c r="AJ348" s="265"/>
      <c r="AK348" s="267"/>
      <c r="AL348" s="263"/>
      <c r="AM348" s="265"/>
      <c r="AN348" s="267"/>
      <c r="AO348" s="263"/>
      <c r="AP348" s="265"/>
      <c r="AQ348" s="267"/>
      <c r="AR348" s="263"/>
      <c r="AS348" s="265"/>
      <c r="AT348" s="267"/>
      <c r="AU348" s="263"/>
      <c r="AV348" s="265"/>
      <c r="AW348" s="275"/>
      <c r="AX348" s="270"/>
      <c r="AY348" s="292"/>
      <c r="AZ348" s="228"/>
      <c r="BA348" s="228"/>
      <c r="BB348" s="295"/>
    </row>
    <row r="349" spans="2:62" ht="28.15" customHeight="1" thickBot="1" x14ac:dyDescent="0.25">
      <c r="B349" s="30"/>
      <c r="C349" s="253"/>
      <c r="D349" s="51"/>
      <c r="E349" s="50"/>
      <c r="F349" s="50"/>
      <c r="G349" s="49"/>
      <c r="H349" s="226"/>
      <c r="I349" s="254"/>
      <c r="J349" s="254"/>
      <c r="K349" s="254"/>
      <c r="L349" s="48" t="s">
        <v>105</v>
      </c>
      <c r="M349" s="47" t="s">
        <v>414</v>
      </c>
      <c r="N349" s="48" t="s">
        <v>103</v>
      </c>
      <c r="O349" s="47" t="s">
        <v>424</v>
      </c>
      <c r="P349" s="48" t="s">
        <v>102</v>
      </c>
      <c r="Q349" s="47" t="s">
        <v>175</v>
      </c>
      <c r="R349" s="48" t="s">
        <v>101</v>
      </c>
      <c r="S349" s="47"/>
      <c r="T349" s="48">
        <v>20</v>
      </c>
      <c r="U349" s="47"/>
      <c r="V349" s="48" t="s">
        <v>100</v>
      </c>
      <c r="W349" s="47"/>
      <c r="X349" s="48" t="s">
        <v>99</v>
      </c>
      <c r="Y349" s="47"/>
      <c r="Z349" s="48" t="s">
        <v>98</v>
      </c>
      <c r="AA349" s="47"/>
      <c r="AB349" s="16"/>
      <c r="AC349" s="47"/>
      <c r="AD349" s="16"/>
      <c r="AE349" s="46"/>
      <c r="AF349" s="255"/>
      <c r="AG349" s="255"/>
      <c r="AH349" s="45"/>
      <c r="AI349" s="11"/>
      <c r="AJ349" s="266"/>
      <c r="AK349" s="268"/>
      <c r="AL349" s="264"/>
      <c r="AM349" s="266"/>
      <c r="AN349" s="268"/>
      <c r="AO349" s="264"/>
      <c r="AP349" s="266"/>
      <c r="AQ349" s="268"/>
      <c r="AR349" s="264"/>
      <c r="AS349" s="266"/>
      <c r="AT349" s="268"/>
      <c r="AU349" s="264"/>
      <c r="AV349" s="266"/>
      <c r="AW349" s="276"/>
      <c r="AX349" s="271"/>
      <c r="AY349" s="293"/>
      <c r="AZ349" s="229"/>
      <c r="BA349" s="229"/>
      <c r="BB349" s="296"/>
    </row>
    <row r="350" spans="2:62" ht="28.15" customHeight="1" x14ac:dyDescent="0.2">
      <c r="B350" s="30"/>
      <c r="C350" s="242">
        <v>3</v>
      </c>
      <c r="D350" s="44"/>
      <c r="E350" s="43"/>
      <c r="F350" s="43"/>
      <c r="G350" s="42"/>
      <c r="H350" s="223"/>
      <c r="I350" s="246">
        <v>49</v>
      </c>
      <c r="J350" s="246">
        <v>18</v>
      </c>
      <c r="K350" s="246">
        <v>8</v>
      </c>
      <c r="L350" s="41" t="s">
        <v>133</v>
      </c>
      <c r="M350" s="40" t="s">
        <v>399</v>
      </c>
      <c r="N350" s="41" t="s">
        <v>131</v>
      </c>
      <c r="O350" s="40" t="s">
        <v>385</v>
      </c>
      <c r="P350" s="41" t="s">
        <v>130</v>
      </c>
      <c r="Q350" s="40" t="s">
        <v>121</v>
      </c>
      <c r="R350" s="41" t="s">
        <v>129</v>
      </c>
      <c r="S350" s="40"/>
      <c r="T350" s="41" t="s">
        <v>128</v>
      </c>
      <c r="U350" s="40"/>
      <c r="V350" s="41" t="s">
        <v>127</v>
      </c>
      <c r="W350" s="40"/>
      <c r="X350" s="41" t="s">
        <v>126</v>
      </c>
      <c r="Y350" s="40"/>
      <c r="Z350" s="41" t="s">
        <v>125</v>
      </c>
      <c r="AA350" s="40"/>
      <c r="AB350" s="39"/>
      <c r="AC350" s="40"/>
      <c r="AD350" s="39" t="s">
        <v>787</v>
      </c>
      <c r="AE350" s="38"/>
      <c r="AF350" s="250"/>
      <c r="AG350" s="250" t="s">
        <v>609</v>
      </c>
      <c r="AH350" s="37"/>
      <c r="AI350" s="11"/>
      <c r="AJ350" s="233">
        <f>SUMPRODUCT(LEN($M350:$U353)-LEN(SUBSTITUTE($M350:$U353,"A", "")))</f>
        <v>9</v>
      </c>
      <c r="AK350" s="239">
        <f>SUMPRODUCT(LEN($AD350:$AD353)-LEN(SUBSTITUTE($AD350:$AD353,"A", "")))</f>
        <v>10</v>
      </c>
      <c r="AL350" s="230">
        <f>SUMPRODUCT(LEN($AC350:$AC353)-LEN(SUBSTITUTE($AC350:$AC353,"A", "")))</f>
        <v>0</v>
      </c>
      <c r="AM350" s="233">
        <f>SUMPRODUCT(LEN($M350:$U353)-LEN(SUBSTITUTE($M350:$U353,"S", "")))</f>
        <v>5</v>
      </c>
      <c r="AN350" s="239">
        <f>SUMPRODUCT(LEN($AD350:$AD353)-LEN(SUBSTITUTE($AD350:$AD353,"S", "")))</f>
        <v>8</v>
      </c>
      <c r="AO350" s="230">
        <f>SUMPRODUCT(LEN($AC350:$AC353)-LEN(SUBSTITUTE($AC350:$AC353,"S", "")))</f>
        <v>0</v>
      </c>
      <c r="AP350" s="233">
        <f>SUMPRODUCT(LEN($M350:$U353)-LEN(SUBSTITUTE($M350:$U353,"F", "")))</f>
        <v>1</v>
      </c>
      <c r="AQ350" s="239">
        <f>SUMPRODUCT(LEN($AD350:$AD353)-LEN(SUBSTITUTE($AD350:$AD353,"F", "")))</f>
        <v>0</v>
      </c>
      <c r="AR350" s="230">
        <f>SUMPRODUCT(LEN($AC350:$AC353)-LEN(SUBSTITUTE($AC350:$AC353,"F", "")))</f>
        <v>0</v>
      </c>
      <c r="AS350" s="233">
        <f>SUMPRODUCT(LEN($M350:$U353)-LEN(SUBSTITUTE($M350:$U353,"G", "")))</f>
        <v>4</v>
      </c>
      <c r="AT350" s="239">
        <f>SUMPRODUCT(LEN($AD350:$AD353)-LEN(SUBSTITUTE($AD350:$AD353,"G", "")))</f>
        <v>1</v>
      </c>
      <c r="AU350" s="230">
        <f>SUMPRODUCT(LEN($AC350:$AC353)-LEN(SUBSTITUTE($AC350:$AC353,"G", "")))</f>
        <v>0</v>
      </c>
      <c r="AV350" s="233">
        <f>SUMPRODUCT(LEN($L350:$U353)-LEN(SUBSTITUTE($L350:$U353,"M", "")))</f>
        <v>0</v>
      </c>
      <c r="AW350" s="236">
        <f>SUMPRODUCT(LEN($AD350:$AD353)-LEN(SUBSTITUTE($AD350:$AD353,"M", "")))</f>
        <v>0</v>
      </c>
      <c r="AX350" s="269">
        <f>SUMPRODUCT(LEN($AC350:$AC353)-LEN(SUBSTITUTE($AC350:$AC353,"M", "")))</f>
        <v>0</v>
      </c>
      <c r="AY350" s="291">
        <f>SUMPRODUCT(LEN($AE350:$AE353)-LEN(SUBSTITUTE($AE350:$AE353,"S", "")))</f>
        <v>0</v>
      </c>
      <c r="AZ350" s="227">
        <f>SUMPRODUCT(LEN($AE350:$AE353)-LEN(SUBSTITUTE($AE350:$AE353,"F", "")))</f>
        <v>0</v>
      </c>
      <c r="BA350" s="227">
        <f>SUMPRODUCT(LEN($AE350:$AE353)-LEN(SUBSTITUTE($AE350:$AE353,"G", "")))</f>
        <v>0</v>
      </c>
      <c r="BB350" s="294">
        <f>SUMPRODUCT(LEN($AE350:$AE353)-LEN(SUBSTITUTE($AE350:$AE353,"M", "")))</f>
        <v>0</v>
      </c>
    </row>
    <row r="351" spans="2:62" ht="28.15" customHeight="1" thickBot="1" x14ac:dyDescent="0.25">
      <c r="B351" s="30"/>
      <c r="C351" s="243"/>
      <c r="D351" s="36"/>
      <c r="E351" s="35"/>
      <c r="F351" s="35"/>
      <c r="G351" s="34"/>
      <c r="H351" s="224"/>
      <c r="I351" s="247"/>
      <c r="J351" s="247"/>
      <c r="K351" s="247"/>
      <c r="L351" s="33" t="s">
        <v>123</v>
      </c>
      <c r="M351" s="32" t="s">
        <v>414</v>
      </c>
      <c r="N351" s="33" t="s">
        <v>122</v>
      </c>
      <c r="O351" s="32" t="s">
        <v>175</v>
      </c>
      <c r="P351" s="33" t="s">
        <v>120</v>
      </c>
      <c r="Q351" s="32" t="s">
        <v>121</v>
      </c>
      <c r="R351" s="33" t="s">
        <v>119</v>
      </c>
      <c r="S351" s="32"/>
      <c r="T351" s="33" t="s">
        <v>118</v>
      </c>
      <c r="U351" s="32"/>
      <c r="V351" s="33" t="s">
        <v>117</v>
      </c>
      <c r="W351" s="32"/>
      <c r="X351" s="33" t="s">
        <v>116</v>
      </c>
      <c r="Y351" s="32"/>
      <c r="Z351" s="33" t="s">
        <v>115</v>
      </c>
      <c r="AA351" s="32"/>
      <c r="AB351" s="31"/>
      <c r="AC351" s="32"/>
      <c r="AD351" s="31"/>
      <c r="AE351" s="23"/>
      <c r="AF351" s="251"/>
      <c r="AG351" s="251"/>
      <c r="AH351" s="22"/>
      <c r="AI351" s="11"/>
      <c r="AJ351" s="265"/>
      <c r="AK351" s="267"/>
      <c r="AL351" s="263"/>
      <c r="AM351" s="265"/>
      <c r="AN351" s="267"/>
      <c r="AO351" s="263"/>
      <c r="AP351" s="265"/>
      <c r="AQ351" s="267"/>
      <c r="AR351" s="263"/>
      <c r="AS351" s="265"/>
      <c r="AT351" s="267"/>
      <c r="AU351" s="263"/>
      <c r="AV351" s="265"/>
      <c r="AW351" s="275"/>
      <c r="AX351" s="270"/>
      <c r="AY351" s="292"/>
      <c r="AZ351" s="228"/>
      <c r="BA351" s="228"/>
      <c r="BB351" s="295"/>
    </row>
    <row r="352" spans="2:62" ht="28.15" customHeight="1" x14ac:dyDescent="0.2">
      <c r="B352" s="30"/>
      <c r="C352" s="244"/>
      <c r="D352" s="29"/>
      <c r="E352" s="28"/>
      <c r="F352" s="28"/>
      <c r="G352" s="27"/>
      <c r="H352" s="225"/>
      <c r="I352" s="248"/>
      <c r="J352" s="248"/>
      <c r="K352" s="248"/>
      <c r="L352" s="26" t="s">
        <v>114</v>
      </c>
      <c r="M352" s="25" t="s">
        <v>399</v>
      </c>
      <c r="N352" s="26" t="s">
        <v>112</v>
      </c>
      <c r="O352" s="25" t="s">
        <v>124</v>
      </c>
      <c r="P352" s="26" t="s">
        <v>111</v>
      </c>
      <c r="Q352" s="25"/>
      <c r="R352" s="26" t="s">
        <v>110</v>
      </c>
      <c r="S352" s="25"/>
      <c r="T352" s="26" t="s">
        <v>109</v>
      </c>
      <c r="U352" s="25"/>
      <c r="V352" s="26" t="s">
        <v>108</v>
      </c>
      <c r="W352" s="25"/>
      <c r="X352" s="26" t="s">
        <v>107</v>
      </c>
      <c r="Y352" s="25"/>
      <c r="Z352" s="26" t="s">
        <v>106</v>
      </c>
      <c r="AA352" s="25"/>
      <c r="AB352" s="24"/>
      <c r="AC352" s="25"/>
      <c r="AD352" s="24"/>
      <c r="AE352" s="23"/>
      <c r="AF352" s="251"/>
      <c r="AG352" s="251"/>
      <c r="AH352" s="22"/>
      <c r="AI352" s="11"/>
      <c r="AJ352" s="265"/>
      <c r="AK352" s="267"/>
      <c r="AL352" s="263"/>
      <c r="AM352" s="265"/>
      <c r="AN352" s="267"/>
      <c r="AO352" s="263"/>
      <c r="AP352" s="265"/>
      <c r="AQ352" s="267"/>
      <c r="AR352" s="263"/>
      <c r="AS352" s="265"/>
      <c r="AT352" s="267"/>
      <c r="AU352" s="263"/>
      <c r="AV352" s="265"/>
      <c r="AW352" s="275"/>
      <c r="AX352" s="270"/>
      <c r="AY352" s="292"/>
      <c r="AZ352" s="228"/>
      <c r="BA352" s="228"/>
      <c r="BB352" s="295"/>
    </row>
    <row r="353" spans="2:62" ht="28.15" customHeight="1" thickBot="1" x14ac:dyDescent="0.25">
      <c r="B353" s="21"/>
      <c r="C353" s="245"/>
      <c r="D353" s="20"/>
      <c r="E353" s="19"/>
      <c r="F353" s="19"/>
      <c r="G353" s="18"/>
      <c r="H353" s="226"/>
      <c r="I353" s="249"/>
      <c r="J353" s="249"/>
      <c r="K353" s="249"/>
      <c r="L353" s="17" t="s">
        <v>105</v>
      </c>
      <c r="M353" s="15" t="s">
        <v>389</v>
      </c>
      <c r="N353" s="17" t="s">
        <v>103</v>
      </c>
      <c r="O353" s="15" t="s">
        <v>124</v>
      </c>
      <c r="P353" s="17" t="s">
        <v>102</v>
      </c>
      <c r="Q353" s="15"/>
      <c r="R353" s="17" t="s">
        <v>101</v>
      </c>
      <c r="S353" s="15"/>
      <c r="T353" s="17">
        <v>20</v>
      </c>
      <c r="U353" s="15"/>
      <c r="V353" s="17" t="s">
        <v>100</v>
      </c>
      <c r="W353" s="15"/>
      <c r="X353" s="17" t="s">
        <v>99</v>
      </c>
      <c r="Y353" s="15"/>
      <c r="Z353" s="17" t="s">
        <v>98</v>
      </c>
      <c r="AA353" s="15"/>
      <c r="AB353" s="16"/>
      <c r="AC353" s="15"/>
      <c r="AD353" s="14"/>
      <c r="AE353" s="13"/>
      <c r="AF353" s="252"/>
      <c r="AG353" s="252"/>
      <c r="AH353" s="12"/>
      <c r="AI353" s="11"/>
      <c r="AJ353" s="266"/>
      <c r="AK353" s="268"/>
      <c r="AL353" s="264"/>
      <c r="AM353" s="266"/>
      <c r="AN353" s="268"/>
      <c r="AO353" s="264"/>
      <c r="AP353" s="266"/>
      <c r="AQ353" s="268"/>
      <c r="AR353" s="264"/>
      <c r="AS353" s="266"/>
      <c r="AT353" s="268"/>
      <c r="AU353" s="264"/>
      <c r="AV353" s="266"/>
      <c r="AW353" s="276"/>
      <c r="AX353" s="271"/>
      <c r="AY353" s="293"/>
      <c r="AZ353" s="229"/>
      <c r="BA353" s="229"/>
      <c r="BB353" s="296"/>
    </row>
    <row r="354" spans="2:62" ht="85.9" customHeight="1" thickTop="1" thickBot="1" x14ac:dyDescent="0.35">
      <c r="B354" s="105" t="s">
        <v>174</v>
      </c>
      <c r="C354" s="95" t="s">
        <v>173</v>
      </c>
      <c r="D354" s="100" t="s">
        <v>172</v>
      </c>
      <c r="E354" s="104" t="s">
        <v>171</v>
      </c>
      <c r="F354" s="103"/>
      <c r="G354" s="102"/>
      <c r="H354" s="101" t="s">
        <v>170</v>
      </c>
      <c r="I354" s="100" t="s">
        <v>96</v>
      </c>
      <c r="J354" s="100" t="s">
        <v>169</v>
      </c>
      <c r="K354" s="100" t="s">
        <v>97</v>
      </c>
      <c r="L354" s="256" t="s">
        <v>168</v>
      </c>
      <c r="M354" s="262"/>
      <c r="N354" s="256" t="s">
        <v>167</v>
      </c>
      <c r="O354" s="262"/>
      <c r="P354" s="256" t="s">
        <v>167</v>
      </c>
      <c r="Q354" s="257"/>
      <c r="R354" s="256" t="s">
        <v>167</v>
      </c>
      <c r="S354" s="257"/>
      <c r="T354" s="256" t="s">
        <v>167</v>
      </c>
      <c r="U354" s="257"/>
      <c r="V354" s="256" t="s">
        <v>167</v>
      </c>
      <c r="W354" s="257"/>
      <c r="X354" s="256" t="s">
        <v>167</v>
      </c>
      <c r="Y354" s="257"/>
      <c r="Z354" s="256" t="s">
        <v>167</v>
      </c>
      <c r="AA354" s="257"/>
      <c r="AB354" s="261" t="s">
        <v>166</v>
      </c>
      <c r="AC354" s="257"/>
      <c r="AD354" s="101" t="s">
        <v>165</v>
      </c>
      <c r="AE354" s="101" t="s">
        <v>164</v>
      </c>
      <c r="AF354" s="100" t="s">
        <v>163</v>
      </c>
      <c r="AG354" s="100" t="s">
        <v>162</v>
      </c>
      <c r="AH354" s="99" t="s">
        <v>161</v>
      </c>
      <c r="AI354" s="98"/>
      <c r="AJ354" s="96" t="s">
        <v>160</v>
      </c>
      <c r="AK354" s="95" t="s">
        <v>159</v>
      </c>
      <c r="AL354" s="94" t="s">
        <v>158</v>
      </c>
      <c r="AM354" s="96" t="s">
        <v>157</v>
      </c>
      <c r="AN354" s="95" t="s">
        <v>156</v>
      </c>
      <c r="AO354" s="94" t="s">
        <v>155</v>
      </c>
      <c r="AP354" s="96" t="s">
        <v>154</v>
      </c>
      <c r="AQ354" s="95" t="s">
        <v>153</v>
      </c>
      <c r="AR354" s="97" t="s">
        <v>152</v>
      </c>
      <c r="AS354" s="96" t="s">
        <v>151</v>
      </c>
      <c r="AT354" s="95" t="s">
        <v>150</v>
      </c>
      <c r="AU354" s="94" t="s">
        <v>149</v>
      </c>
      <c r="AV354" s="96" t="s">
        <v>148</v>
      </c>
      <c r="AW354" s="95" t="s">
        <v>147</v>
      </c>
      <c r="AX354" s="94" t="s">
        <v>146</v>
      </c>
      <c r="AY354" s="93" t="s">
        <v>145</v>
      </c>
      <c r="AZ354" s="92" t="s">
        <v>144</v>
      </c>
      <c r="BA354" s="92" t="s">
        <v>143</v>
      </c>
      <c r="BB354" s="91" t="s">
        <v>142</v>
      </c>
    </row>
    <row r="355" spans="2:62" ht="48" thickBot="1" x14ac:dyDescent="0.3">
      <c r="B355" s="90" t="s">
        <v>230</v>
      </c>
      <c r="C355" s="89"/>
      <c r="D355" s="88">
        <v>194</v>
      </c>
      <c r="E355" s="258"/>
      <c r="F355" s="259"/>
      <c r="G355" s="260"/>
      <c r="H355" s="87" t="s">
        <v>140</v>
      </c>
      <c r="I355" s="86"/>
      <c r="J355" s="86"/>
      <c r="K355" s="85"/>
      <c r="L355" s="84"/>
      <c r="M355" s="81"/>
      <c r="N355" s="84"/>
      <c r="O355" s="81"/>
      <c r="P355" s="84"/>
      <c r="Q355" s="81"/>
      <c r="R355" s="84"/>
      <c r="S355" s="81"/>
      <c r="T355" s="84"/>
      <c r="U355" s="81"/>
      <c r="V355" s="84"/>
      <c r="W355" s="81"/>
      <c r="X355" s="84"/>
      <c r="Y355" s="81"/>
      <c r="Z355" s="84"/>
      <c r="AA355" s="83"/>
      <c r="AB355" s="82" t="s">
        <v>139</v>
      </c>
      <c r="AC355" s="81"/>
      <c r="AD355" s="81"/>
      <c r="AE355" s="81"/>
      <c r="AF355" s="80"/>
      <c r="AG355" s="80"/>
      <c r="AH355" s="60"/>
      <c r="AI355" s="79" t="s">
        <v>138</v>
      </c>
      <c r="AJ355" s="78">
        <f t="shared" ref="AJ355:BB355" si="46">SUM(AJ357:AJ368)</f>
        <v>47</v>
      </c>
      <c r="AK355" s="77">
        <f t="shared" si="46"/>
        <v>3</v>
      </c>
      <c r="AL355" s="76">
        <f t="shared" si="46"/>
        <v>0</v>
      </c>
      <c r="AM355" s="78">
        <f t="shared" si="46"/>
        <v>24</v>
      </c>
      <c r="AN355" s="77">
        <f t="shared" si="46"/>
        <v>5</v>
      </c>
      <c r="AO355" s="76">
        <f t="shared" si="46"/>
        <v>0</v>
      </c>
      <c r="AP355" s="78">
        <f t="shared" si="46"/>
        <v>0</v>
      </c>
      <c r="AQ355" s="77">
        <f t="shared" si="46"/>
        <v>1</v>
      </c>
      <c r="AR355" s="76">
        <f t="shared" si="46"/>
        <v>0</v>
      </c>
      <c r="AS355" s="78">
        <f t="shared" si="46"/>
        <v>6</v>
      </c>
      <c r="AT355" s="77">
        <f t="shared" si="46"/>
        <v>0</v>
      </c>
      <c r="AU355" s="76">
        <f t="shared" si="46"/>
        <v>0</v>
      </c>
      <c r="AV355" s="78">
        <f t="shared" si="46"/>
        <v>0</v>
      </c>
      <c r="AW355" s="77">
        <f t="shared" si="46"/>
        <v>0</v>
      </c>
      <c r="AX355" s="76">
        <f t="shared" si="46"/>
        <v>0</v>
      </c>
      <c r="AY355" s="75">
        <f t="shared" si="46"/>
        <v>0</v>
      </c>
      <c r="AZ355" s="74">
        <f t="shared" si="46"/>
        <v>0</v>
      </c>
      <c r="BA355" s="74">
        <f t="shared" si="46"/>
        <v>1</v>
      </c>
      <c r="BB355" s="73">
        <f t="shared" si="46"/>
        <v>0</v>
      </c>
      <c r="BC355" s="72" t="s">
        <v>137</v>
      </c>
      <c r="BF355" s="5">
        <f>SUM(AJ355:AL355)/$BG$5</f>
        <v>16.666666666666668</v>
      </c>
      <c r="BG355" s="5">
        <f>SUM(AM355:AO355,AY355)/$BG$5</f>
        <v>9.6666666666666661</v>
      </c>
      <c r="BH355" s="5">
        <f>SUM(AP355:AR355,AZ355)/$BG$5</f>
        <v>0.33333333333333331</v>
      </c>
      <c r="BI355" s="5">
        <f>SUM(AS355:AU355,BA355)/$BG$5</f>
        <v>2.3333333333333335</v>
      </c>
      <c r="BJ355" s="5">
        <f>SUM(AV355:AX355,BB355)/$BG$5</f>
        <v>0</v>
      </c>
    </row>
    <row r="356" spans="2:62" ht="37.5" thickBot="1" x14ac:dyDescent="0.3">
      <c r="B356" s="71"/>
      <c r="C356" s="70"/>
      <c r="D356" s="69"/>
      <c r="E356" s="68"/>
      <c r="F356" s="68"/>
      <c r="G356" s="67"/>
      <c r="H356" s="66"/>
      <c r="I356" s="64"/>
      <c r="J356" s="64"/>
      <c r="K356" s="65"/>
      <c r="L356" s="64"/>
      <c r="M356" s="62"/>
      <c r="N356" s="64"/>
      <c r="O356" s="62"/>
      <c r="P356" s="64"/>
      <c r="Q356" s="62"/>
      <c r="R356" s="64"/>
      <c r="S356" s="62"/>
      <c r="T356" s="64"/>
      <c r="U356" s="62"/>
      <c r="V356" s="64"/>
      <c r="W356" s="62"/>
      <c r="X356" s="64"/>
      <c r="Y356" s="62"/>
      <c r="Z356" s="64"/>
      <c r="AA356" s="62"/>
      <c r="AB356" s="63"/>
      <c r="AC356" s="62"/>
      <c r="AD356" s="62"/>
      <c r="AE356" s="62"/>
      <c r="AF356" s="61"/>
      <c r="AG356" s="61"/>
      <c r="AH356" s="60"/>
      <c r="AI356" s="59" t="s">
        <v>136</v>
      </c>
      <c r="AJ356" s="58">
        <f t="shared" ref="AJ356:BB356" si="47">AJ355/3</f>
        <v>15.666666666666666</v>
      </c>
      <c r="AK356" s="57">
        <f t="shared" si="47"/>
        <v>1</v>
      </c>
      <c r="AL356" s="56">
        <f t="shared" si="47"/>
        <v>0</v>
      </c>
      <c r="AM356" s="58">
        <f t="shared" si="47"/>
        <v>8</v>
      </c>
      <c r="AN356" s="57">
        <f t="shared" si="47"/>
        <v>1.6666666666666667</v>
      </c>
      <c r="AO356" s="56">
        <f t="shared" si="47"/>
        <v>0</v>
      </c>
      <c r="AP356" s="58">
        <f t="shared" si="47"/>
        <v>0</v>
      </c>
      <c r="AQ356" s="57">
        <f t="shared" si="47"/>
        <v>0.33333333333333331</v>
      </c>
      <c r="AR356" s="56">
        <f t="shared" si="47"/>
        <v>0</v>
      </c>
      <c r="AS356" s="58">
        <f t="shared" si="47"/>
        <v>2</v>
      </c>
      <c r="AT356" s="57">
        <f t="shared" si="47"/>
        <v>0</v>
      </c>
      <c r="AU356" s="56">
        <f t="shared" si="47"/>
        <v>0</v>
      </c>
      <c r="AV356" s="58">
        <f t="shared" si="47"/>
        <v>0</v>
      </c>
      <c r="AW356" s="57">
        <f t="shared" si="47"/>
        <v>0</v>
      </c>
      <c r="AX356" s="56">
        <f t="shared" si="47"/>
        <v>0</v>
      </c>
      <c r="AY356" s="55">
        <f t="shared" si="47"/>
        <v>0</v>
      </c>
      <c r="AZ356" s="54">
        <f t="shared" si="47"/>
        <v>0</v>
      </c>
      <c r="BA356" s="54">
        <f t="shared" si="47"/>
        <v>0.33333333333333331</v>
      </c>
      <c r="BB356" s="53">
        <f t="shared" si="47"/>
        <v>0</v>
      </c>
      <c r="BC356" s="52" t="s">
        <v>135</v>
      </c>
    </row>
    <row r="357" spans="2:62" ht="28.15" customHeight="1" x14ac:dyDescent="0.2">
      <c r="B357" s="30"/>
      <c r="C357" s="242">
        <v>1</v>
      </c>
      <c r="D357" s="44"/>
      <c r="E357" s="43"/>
      <c r="F357" s="43"/>
      <c r="G357" s="42"/>
      <c r="H357" s="223" t="s">
        <v>183</v>
      </c>
      <c r="I357" s="246">
        <v>46</v>
      </c>
      <c r="J357" s="246">
        <v>20</v>
      </c>
      <c r="K357" s="246">
        <v>6</v>
      </c>
      <c r="L357" s="41" t="s">
        <v>133</v>
      </c>
      <c r="M357" s="40" t="s">
        <v>507</v>
      </c>
      <c r="N357" s="41" t="s">
        <v>131</v>
      </c>
      <c r="O357" s="40" t="s">
        <v>132</v>
      </c>
      <c r="P357" s="41" t="s">
        <v>130</v>
      </c>
      <c r="Q357" s="40" t="s">
        <v>124</v>
      </c>
      <c r="R357" s="41" t="s">
        <v>129</v>
      </c>
      <c r="S357" s="40" t="s">
        <v>121</v>
      </c>
      <c r="T357" s="41" t="s">
        <v>128</v>
      </c>
      <c r="U357" s="40"/>
      <c r="V357" s="41" t="s">
        <v>127</v>
      </c>
      <c r="W357" s="40"/>
      <c r="X357" s="41" t="s">
        <v>126</v>
      </c>
      <c r="Y357" s="40"/>
      <c r="Z357" s="41" t="s">
        <v>125</v>
      </c>
      <c r="AA357" s="40"/>
      <c r="AB357" s="39"/>
      <c r="AC357" s="40"/>
      <c r="AD357" s="39"/>
      <c r="AE357" s="38" t="s">
        <v>414</v>
      </c>
      <c r="AF357" s="250"/>
      <c r="AG357" s="250" t="s">
        <v>622</v>
      </c>
      <c r="AH357" s="37"/>
      <c r="AI357" s="11"/>
      <c r="AJ357" s="233">
        <f>SUMPRODUCT(LEN($M357:$U360)-LEN(SUBSTITUTE($M357:$U360,"A", "")))</f>
        <v>17</v>
      </c>
      <c r="AK357" s="239">
        <f>SUMPRODUCT(LEN($AD357:$AD360)-LEN(SUBSTITUTE($AD357:$AD360,"A", "")))</f>
        <v>0</v>
      </c>
      <c r="AL357" s="230">
        <f>SUMPRODUCT(LEN($AC357:$AC360)-LEN(SUBSTITUTE($AC357:$AC360,"A", "")))</f>
        <v>0</v>
      </c>
      <c r="AM357" s="233">
        <f>SUMPRODUCT(LEN($M357:$U360)-LEN(SUBSTITUTE($M357:$U360,"S", "")))</f>
        <v>9</v>
      </c>
      <c r="AN357" s="239">
        <f>SUMPRODUCT(LEN($AD357:$AD360)-LEN(SUBSTITUTE($AD357:$AD360,"S", "")))</f>
        <v>0</v>
      </c>
      <c r="AO357" s="230">
        <f>SUMPRODUCT(LEN($AC357:$AC360)-LEN(SUBSTITUTE($AC357:$AC360,"S", "")))</f>
        <v>0</v>
      </c>
      <c r="AP357" s="233">
        <f>SUMPRODUCT(LEN($M357:$U360)-LEN(SUBSTITUTE($M357:$U360,"F", "")))</f>
        <v>0</v>
      </c>
      <c r="AQ357" s="239">
        <f>SUMPRODUCT(LEN($AD357:$AD360)-LEN(SUBSTITUTE($AD357:$AD360,"F", "")))</f>
        <v>0</v>
      </c>
      <c r="AR357" s="230">
        <f>SUMPRODUCT(LEN($AC357:$AC360)-LEN(SUBSTITUTE($AC357:$AC360,"F", "")))</f>
        <v>0</v>
      </c>
      <c r="AS357" s="233">
        <f>SUMPRODUCT(LEN($M357:$U360)-LEN(SUBSTITUTE($M357:$U360,"G", "")))</f>
        <v>3</v>
      </c>
      <c r="AT357" s="239">
        <f>SUMPRODUCT(LEN($AD357:$AD360)-LEN(SUBSTITUTE($AD357:$AD360,"G", "")))</f>
        <v>0</v>
      </c>
      <c r="AU357" s="230">
        <f>SUMPRODUCT(LEN($AC357:$AC360)-LEN(SUBSTITUTE($AC357:$AC360,"G", "")))</f>
        <v>0</v>
      </c>
      <c r="AV357" s="233">
        <f>SUMPRODUCT(LEN($L357:$U360)-LEN(SUBSTITUTE($L357:$U360,"M", "")))</f>
        <v>0</v>
      </c>
      <c r="AW357" s="236">
        <f>SUMPRODUCT(LEN($AD357:$AD360)-LEN(SUBSTITUTE($AD357:$AD360,"M", "")))</f>
        <v>0</v>
      </c>
      <c r="AX357" s="269">
        <f>SUMPRODUCT(LEN($AC357:$AC360)-LEN(SUBSTITUTE($AC357:$AC360,"M", "")))</f>
        <v>0</v>
      </c>
      <c r="AY357" s="291">
        <f>SUMPRODUCT(LEN($AE357:$AE360)-LEN(SUBSTITUTE($AE357:$AE360,"S", "")))</f>
        <v>0</v>
      </c>
      <c r="AZ357" s="227">
        <f>SUMPRODUCT(LEN($AE357:$AE360)-LEN(SUBSTITUTE($AE357:$AE360,"F", "")))</f>
        <v>0</v>
      </c>
      <c r="BA357" s="227">
        <f>SUMPRODUCT(LEN($AE357:$AE360)-LEN(SUBSTITUTE($AE357:$AE360,"G", "")))</f>
        <v>1</v>
      </c>
      <c r="BB357" s="294">
        <f>SUMPRODUCT(LEN($AE357:$AE360)-LEN(SUBSTITUTE($AE357:$AE360,"M", "")))</f>
        <v>0</v>
      </c>
    </row>
    <row r="358" spans="2:62" ht="28.15" customHeight="1" thickBot="1" x14ac:dyDescent="0.25">
      <c r="B358" s="30"/>
      <c r="C358" s="243"/>
      <c r="D358" s="36"/>
      <c r="E358" s="35"/>
      <c r="F358" s="35"/>
      <c r="G358" s="34"/>
      <c r="H358" s="224"/>
      <c r="I358" s="247"/>
      <c r="J358" s="247"/>
      <c r="K358" s="247"/>
      <c r="L358" s="33" t="s">
        <v>123</v>
      </c>
      <c r="M358" s="32" t="s">
        <v>132</v>
      </c>
      <c r="N358" s="33" t="s">
        <v>122</v>
      </c>
      <c r="O358" s="32" t="s">
        <v>132</v>
      </c>
      <c r="P358" s="33" t="s">
        <v>120</v>
      </c>
      <c r="Q358" s="32" t="s">
        <v>113</v>
      </c>
      <c r="R358" s="33" t="s">
        <v>119</v>
      </c>
      <c r="S358" s="32" t="s">
        <v>121</v>
      </c>
      <c r="T358" s="33" t="s">
        <v>118</v>
      </c>
      <c r="U358" s="32"/>
      <c r="V358" s="33" t="s">
        <v>117</v>
      </c>
      <c r="W358" s="32"/>
      <c r="X358" s="33" t="s">
        <v>116</v>
      </c>
      <c r="Y358" s="32"/>
      <c r="Z358" s="33" t="s">
        <v>115</v>
      </c>
      <c r="AA358" s="32"/>
      <c r="AB358" s="31"/>
      <c r="AC358" s="32"/>
      <c r="AD358" s="31"/>
      <c r="AE358" s="23"/>
      <c r="AF358" s="251"/>
      <c r="AG358" s="251"/>
      <c r="AH358" s="22"/>
      <c r="AI358" s="11"/>
      <c r="AJ358" s="265"/>
      <c r="AK358" s="267"/>
      <c r="AL358" s="263"/>
      <c r="AM358" s="265"/>
      <c r="AN358" s="267"/>
      <c r="AO358" s="263"/>
      <c r="AP358" s="265"/>
      <c r="AQ358" s="267"/>
      <c r="AR358" s="263"/>
      <c r="AS358" s="265"/>
      <c r="AT358" s="267"/>
      <c r="AU358" s="263"/>
      <c r="AV358" s="265"/>
      <c r="AW358" s="275"/>
      <c r="AX358" s="270"/>
      <c r="AY358" s="292"/>
      <c r="AZ358" s="228"/>
      <c r="BA358" s="228"/>
      <c r="BB358" s="295"/>
    </row>
    <row r="359" spans="2:62" ht="28.15" customHeight="1" x14ac:dyDescent="0.2">
      <c r="B359" s="30"/>
      <c r="C359" s="244"/>
      <c r="D359" s="29"/>
      <c r="E359" s="28"/>
      <c r="F359" s="28"/>
      <c r="G359" s="27"/>
      <c r="H359" s="225">
        <v>194</v>
      </c>
      <c r="I359" s="248"/>
      <c r="J359" s="248"/>
      <c r="K359" s="248"/>
      <c r="L359" s="26" t="s">
        <v>114</v>
      </c>
      <c r="M359" s="25" t="s">
        <v>389</v>
      </c>
      <c r="N359" s="26" t="s">
        <v>112</v>
      </c>
      <c r="O359" s="25" t="s">
        <v>132</v>
      </c>
      <c r="P359" s="26" t="s">
        <v>111</v>
      </c>
      <c r="Q359" s="25" t="s">
        <v>113</v>
      </c>
      <c r="R359" s="26" t="s">
        <v>110</v>
      </c>
      <c r="S359" s="25"/>
      <c r="T359" s="26" t="s">
        <v>109</v>
      </c>
      <c r="U359" s="25"/>
      <c r="V359" s="26" t="s">
        <v>108</v>
      </c>
      <c r="W359" s="25"/>
      <c r="X359" s="26" t="s">
        <v>107</v>
      </c>
      <c r="Y359" s="25"/>
      <c r="Z359" s="26" t="s">
        <v>106</v>
      </c>
      <c r="AA359" s="25"/>
      <c r="AB359" s="24"/>
      <c r="AC359" s="25"/>
      <c r="AD359" s="24"/>
      <c r="AE359" s="23"/>
      <c r="AF359" s="251"/>
      <c r="AG359" s="251"/>
      <c r="AH359" s="22"/>
      <c r="AI359" s="11"/>
      <c r="AJ359" s="265"/>
      <c r="AK359" s="267"/>
      <c r="AL359" s="263"/>
      <c r="AM359" s="265"/>
      <c r="AN359" s="267"/>
      <c r="AO359" s="263"/>
      <c r="AP359" s="265"/>
      <c r="AQ359" s="267"/>
      <c r="AR359" s="263"/>
      <c r="AS359" s="265"/>
      <c r="AT359" s="267"/>
      <c r="AU359" s="263"/>
      <c r="AV359" s="265"/>
      <c r="AW359" s="275"/>
      <c r="AX359" s="270"/>
      <c r="AY359" s="292"/>
      <c r="AZ359" s="228"/>
      <c r="BA359" s="228"/>
      <c r="BB359" s="295"/>
    </row>
    <row r="360" spans="2:62" ht="28.15" customHeight="1" thickBot="1" x14ac:dyDescent="0.25">
      <c r="B360" s="30"/>
      <c r="C360" s="253"/>
      <c r="D360" s="51"/>
      <c r="E360" s="50"/>
      <c r="F360" s="50"/>
      <c r="G360" s="49"/>
      <c r="H360" s="226"/>
      <c r="I360" s="254"/>
      <c r="J360" s="254"/>
      <c r="K360" s="254"/>
      <c r="L360" s="48" t="s">
        <v>105</v>
      </c>
      <c r="M360" s="47" t="s">
        <v>186</v>
      </c>
      <c r="N360" s="48" t="s">
        <v>103</v>
      </c>
      <c r="O360" s="47" t="s">
        <v>203</v>
      </c>
      <c r="P360" s="48" t="s">
        <v>102</v>
      </c>
      <c r="Q360" s="47" t="s">
        <v>175</v>
      </c>
      <c r="R360" s="48" t="s">
        <v>101</v>
      </c>
      <c r="S360" s="47"/>
      <c r="T360" s="48">
        <v>20</v>
      </c>
      <c r="U360" s="47"/>
      <c r="V360" s="48" t="s">
        <v>100</v>
      </c>
      <c r="W360" s="47"/>
      <c r="X360" s="48" t="s">
        <v>99</v>
      </c>
      <c r="Y360" s="47"/>
      <c r="Z360" s="48" t="s">
        <v>98</v>
      </c>
      <c r="AA360" s="47"/>
      <c r="AB360" s="16"/>
      <c r="AC360" s="47"/>
      <c r="AD360" s="16"/>
      <c r="AE360" s="46"/>
      <c r="AF360" s="255"/>
      <c r="AG360" s="255"/>
      <c r="AH360" s="45"/>
      <c r="AI360" s="11"/>
      <c r="AJ360" s="266"/>
      <c r="AK360" s="268"/>
      <c r="AL360" s="264"/>
      <c r="AM360" s="266"/>
      <c r="AN360" s="268"/>
      <c r="AO360" s="264"/>
      <c r="AP360" s="266"/>
      <c r="AQ360" s="268"/>
      <c r="AR360" s="264"/>
      <c r="AS360" s="266"/>
      <c r="AT360" s="268"/>
      <c r="AU360" s="264"/>
      <c r="AV360" s="266"/>
      <c r="AW360" s="276"/>
      <c r="AX360" s="271"/>
      <c r="AY360" s="293"/>
      <c r="AZ360" s="229"/>
      <c r="BA360" s="229"/>
      <c r="BB360" s="296"/>
    </row>
    <row r="361" spans="2:62" ht="28.15" customHeight="1" x14ac:dyDescent="0.2">
      <c r="B361" s="30"/>
      <c r="C361" s="242">
        <v>2</v>
      </c>
      <c r="D361" s="44"/>
      <c r="E361" s="43"/>
      <c r="F361" s="43"/>
      <c r="G361" s="42"/>
      <c r="H361" s="223"/>
      <c r="I361" s="246">
        <v>54</v>
      </c>
      <c r="J361" s="246">
        <v>22</v>
      </c>
      <c r="K361" s="246">
        <v>6</v>
      </c>
      <c r="L361" s="41" t="s">
        <v>133</v>
      </c>
      <c r="M361" s="40" t="s">
        <v>414</v>
      </c>
      <c r="N361" s="41" t="s">
        <v>131</v>
      </c>
      <c r="O361" s="40" t="s">
        <v>186</v>
      </c>
      <c r="P361" s="41" t="s">
        <v>130</v>
      </c>
      <c r="Q361" s="40" t="s">
        <v>132</v>
      </c>
      <c r="R361" s="41" t="s">
        <v>129</v>
      </c>
      <c r="S361" s="40" t="s">
        <v>113</v>
      </c>
      <c r="T361" s="41" t="s">
        <v>128</v>
      </c>
      <c r="U361" s="40"/>
      <c r="V361" s="41" t="s">
        <v>127</v>
      </c>
      <c r="W361" s="40"/>
      <c r="X361" s="41" t="s">
        <v>126</v>
      </c>
      <c r="Y361" s="40"/>
      <c r="Z361" s="41" t="s">
        <v>125</v>
      </c>
      <c r="AA361" s="40"/>
      <c r="AB361" s="39"/>
      <c r="AC361" s="40"/>
      <c r="AD361" s="39" t="s">
        <v>786</v>
      </c>
      <c r="AE361" s="38"/>
      <c r="AF361" s="250"/>
      <c r="AG361" s="250" t="s">
        <v>622</v>
      </c>
      <c r="AH361" s="37"/>
      <c r="AI361" s="11"/>
      <c r="AJ361" s="233">
        <f>SUMPRODUCT(LEN($M361:$U364)-LEN(SUBSTITUTE($M361:$U364,"A", "")))</f>
        <v>18</v>
      </c>
      <c r="AK361" s="239">
        <f>SUMPRODUCT(LEN($AD361:$AD364)-LEN(SUBSTITUTE($AD361:$AD364,"A", "")))</f>
        <v>3</v>
      </c>
      <c r="AL361" s="230">
        <f>SUMPRODUCT(LEN($AC361:$AC364)-LEN(SUBSTITUTE($AC361:$AC364,"A", "")))</f>
        <v>0</v>
      </c>
      <c r="AM361" s="233">
        <f>SUMPRODUCT(LEN($M361:$U364)-LEN(SUBSTITUTE($M361:$U364,"S", "")))</f>
        <v>11</v>
      </c>
      <c r="AN361" s="239">
        <f>SUMPRODUCT(LEN($AD361:$AD364)-LEN(SUBSTITUTE($AD361:$AD364,"S", "")))</f>
        <v>5</v>
      </c>
      <c r="AO361" s="230">
        <f>SUMPRODUCT(LEN($AC361:$AC364)-LEN(SUBSTITUTE($AC361:$AC364,"S", "")))</f>
        <v>0</v>
      </c>
      <c r="AP361" s="233">
        <f>SUMPRODUCT(LEN($M361:$U364)-LEN(SUBSTITUTE($M361:$U364,"F", "")))</f>
        <v>0</v>
      </c>
      <c r="AQ361" s="239">
        <f>SUMPRODUCT(LEN($AD361:$AD364)-LEN(SUBSTITUTE($AD361:$AD364,"F", "")))</f>
        <v>1</v>
      </c>
      <c r="AR361" s="230">
        <f>SUMPRODUCT(LEN($AC361:$AC364)-LEN(SUBSTITUTE($AC361:$AC364,"F", "")))</f>
        <v>0</v>
      </c>
      <c r="AS361" s="233">
        <f>SUMPRODUCT(LEN($M361:$U364)-LEN(SUBSTITUTE($M361:$U364,"G", "")))</f>
        <v>2</v>
      </c>
      <c r="AT361" s="239">
        <f>SUMPRODUCT(LEN($AD361:$AD364)-LEN(SUBSTITUTE($AD361:$AD364,"G", "")))</f>
        <v>0</v>
      </c>
      <c r="AU361" s="230">
        <f>SUMPRODUCT(LEN($AC361:$AC364)-LEN(SUBSTITUTE($AC361:$AC364,"G", "")))</f>
        <v>0</v>
      </c>
      <c r="AV361" s="233">
        <f>SUMPRODUCT(LEN($L361:$U364)-LEN(SUBSTITUTE($L361:$U364,"M", "")))</f>
        <v>0</v>
      </c>
      <c r="AW361" s="236">
        <f>SUMPRODUCT(LEN($AD361:$AD364)-LEN(SUBSTITUTE($AD361:$AD364,"M", "")))</f>
        <v>0</v>
      </c>
      <c r="AX361" s="269">
        <f>SUMPRODUCT(LEN($AC361:$AC364)-LEN(SUBSTITUTE($AC361:$AC364,"M", "")))</f>
        <v>0</v>
      </c>
      <c r="AY361" s="291">
        <f>SUMPRODUCT(LEN($AE361:$AE364)-LEN(SUBSTITUTE($AE361:$AE364,"S", "")))</f>
        <v>0</v>
      </c>
      <c r="AZ361" s="227">
        <f>SUMPRODUCT(LEN($AE361:$AE364)-LEN(SUBSTITUTE($AE361:$AE364,"F", "")))</f>
        <v>0</v>
      </c>
      <c r="BA361" s="227">
        <f>SUMPRODUCT(LEN($AE361:$AE364)-LEN(SUBSTITUTE($AE361:$AE364,"G", "")))</f>
        <v>0</v>
      </c>
      <c r="BB361" s="294">
        <f>SUMPRODUCT(LEN($AE361:$AE364)-LEN(SUBSTITUTE($AE361:$AE364,"M", "")))</f>
        <v>0</v>
      </c>
    </row>
    <row r="362" spans="2:62" ht="28.15" customHeight="1" thickBot="1" x14ac:dyDescent="0.25">
      <c r="B362" s="30"/>
      <c r="C362" s="243"/>
      <c r="D362" s="36"/>
      <c r="E362" s="35"/>
      <c r="F362" s="35"/>
      <c r="G362" s="34"/>
      <c r="H362" s="224"/>
      <c r="I362" s="247"/>
      <c r="J362" s="247"/>
      <c r="K362" s="247"/>
      <c r="L362" s="33" t="s">
        <v>123</v>
      </c>
      <c r="M362" s="32" t="s">
        <v>104</v>
      </c>
      <c r="N362" s="33" t="s">
        <v>122</v>
      </c>
      <c r="O362" s="32" t="s">
        <v>399</v>
      </c>
      <c r="P362" s="33" t="s">
        <v>120</v>
      </c>
      <c r="Q362" s="32" t="s">
        <v>203</v>
      </c>
      <c r="R362" s="33" t="s">
        <v>119</v>
      </c>
      <c r="S362" s="32" t="s">
        <v>113</v>
      </c>
      <c r="T362" s="33" t="s">
        <v>118</v>
      </c>
      <c r="U362" s="32"/>
      <c r="V362" s="33" t="s">
        <v>117</v>
      </c>
      <c r="W362" s="32"/>
      <c r="X362" s="33" t="s">
        <v>116</v>
      </c>
      <c r="Y362" s="32"/>
      <c r="Z362" s="33" t="s">
        <v>115</v>
      </c>
      <c r="AA362" s="32"/>
      <c r="AB362" s="31"/>
      <c r="AC362" s="32"/>
      <c r="AD362" s="31"/>
      <c r="AE362" s="23"/>
      <c r="AF362" s="251"/>
      <c r="AG362" s="251"/>
      <c r="AH362" s="22"/>
      <c r="AI362" s="11"/>
      <c r="AJ362" s="265"/>
      <c r="AK362" s="267"/>
      <c r="AL362" s="263"/>
      <c r="AM362" s="265"/>
      <c r="AN362" s="267"/>
      <c r="AO362" s="263"/>
      <c r="AP362" s="265"/>
      <c r="AQ362" s="267"/>
      <c r="AR362" s="263"/>
      <c r="AS362" s="265"/>
      <c r="AT362" s="267"/>
      <c r="AU362" s="263"/>
      <c r="AV362" s="265"/>
      <c r="AW362" s="275"/>
      <c r="AX362" s="270"/>
      <c r="AY362" s="292"/>
      <c r="AZ362" s="228"/>
      <c r="BA362" s="228"/>
      <c r="BB362" s="295"/>
    </row>
    <row r="363" spans="2:62" ht="28.15" customHeight="1" x14ac:dyDescent="0.2">
      <c r="B363" s="30"/>
      <c r="C363" s="244"/>
      <c r="D363" s="29"/>
      <c r="E363" s="28"/>
      <c r="F363" s="28"/>
      <c r="G363" s="27"/>
      <c r="H363" s="225"/>
      <c r="I363" s="248"/>
      <c r="J363" s="248"/>
      <c r="K363" s="248"/>
      <c r="L363" s="26" t="s">
        <v>114</v>
      </c>
      <c r="M363" s="25" t="s">
        <v>132</v>
      </c>
      <c r="N363" s="26" t="s">
        <v>112</v>
      </c>
      <c r="O363" s="25" t="s">
        <v>132</v>
      </c>
      <c r="P363" s="26" t="s">
        <v>111</v>
      </c>
      <c r="Q363" s="25" t="s">
        <v>113</v>
      </c>
      <c r="R363" s="26" t="s">
        <v>110</v>
      </c>
      <c r="S363" s="25" t="s">
        <v>121</v>
      </c>
      <c r="T363" s="26" t="s">
        <v>109</v>
      </c>
      <c r="U363" s="25"/>
      <c r="V363" s="26" t="s">
        <v>108</v>
      </c>
      <c r="W363" s="25"/>
      <c r="X363" s="26" t="s">
        <v>107</v>
      </c>
      <c r="Y363" s="25"/>
      <c r="Z363" s="26" t="s">
        <v>106</v>
      </c>
      <c r="AA363" s="25"/>
      <c r="AB363" s="24"/>
      <c r="AC363" s="25"/>
      <c r="AD363" s="24"/>
      <c r="AE363" s="23"/>
      <c r="AF363" s="251"/>
      <c r="AG363" s="251"/>
      <c r="AH363" s="22"/>
      <c r="AI363" s="11"/>
      <c r="AJ363" s="265"/>
      <c r="AK363" s="267"/>
      <c r="AL363" s="263"/>
      <c r="AM363" s="265"/>
      <c r="AN363" s="267"/>
      <c r="AO363" s="263"/>
      <c r="AP363" s="265"/>
      <c r="AQ363" s="267"/>
      <c r="AR363" s="263"/>
      <c r="AS363" s="265"/>
      <c r="AT363" s="267"/>
      <c r="AU363" s="263"/>
      <c r="AV363" s="265"/>
      <c r="AW363" s="275"/>
      <c r="AX363" s="270"/>
      <c r="AY363" s="292"/>
      <c r="AZ363" s="228"/>
      <c r="BA363" s="228"/>
      <c r="BB363" s="295"/>
    </row>
    <row r="364" spans="2:62" ht="28.15" customHeight="1" thickBot="1" x14ac:dyDescent="0.25">
      <c r="B364" s="30"/>
      <c r="C364" s="253"/>
      <c r="D364" s="51"/>
      <c r="E364" s="50"/>
      <c r="F364" s="50"/>
      <c r="G364" s="49"/>
      <c r="H364" s="226"/>
      <c r="I364" s="254"/>
      <c r="J364" s="254"/>
      <c r="K364" s="254"/>
      <c r="L364" s="48" t="s">
        <v>105</v>
      </c>
      <c r="M364" s="47" t="s">
        <v>186</v>
      </c>
      <c r="N364" s="48" t="s">
        <v>103</v>
      </c>
      <c r="O364" s="47" t="s">
        <v>132</v>
      </c>
      <c r="P364" s="48" t="s">
        <v>102</v>
      </c>
      <c r="Q364" s="47" t="s">
        <v>113</v>
      </c>
      <c r="R364" s="48" t="s">
        <v>101</v>
      </c>
      <c r="S364" s="47" t="s">
        <v>121</v>
      </c>
      <c r="T364" s="48">
        <v>20</v>
      </c>
      <c r="U364" s="47"/>
      <c r="V364" s="48" t="s">
        <v>100</v>
      </c>
      <c r="W364" s="47"/>
      <c r="X364" s="48" t="s">
        <v>99</v>
      </c>
      <c r="Y364" s="47"/>
      <c r="Z364" s="48" t="s">
        <v>98</v>
      </c>
      <c r="AA364" s="47"/>
      <c r="AB364" s="16"/>
      <c r="AC364" s="47"/>
      <c r="AD364" s="16"/>
      <c r="AE364" s="46"/>
      <c r="AF364" s="255"/>
      <c r="AG364" s="255"/>
      <c r="AH364" s="45"/>
      <c r="AI364" s="11"/>
      <c r="AJ364" s="266"/>
      <c r="AK364" s="268"/>
      <c r="AL364" s="264"/>
      <c r="AM364" s="266"/>
      <c r="AN364" s="268"/>
      <c r="AO364" s="264"/>
      <c r="AP364" s="266"/>
      <c r="AQ364" s="268"/>
      <c r="AR364" s="264"/>
      <c r="AS364" s="266"/>
      <c r="AT364" s="268"/>
      <c r="AU364" s="264"/>
      <c r="AV364" s="266"/>
      <c r="AW364" s="276"/>
      <c r="AX364" s="271"/>
      <c r="AY364" s="293"/>
      <c r="AZ364" s="229"/>
      <c r="BA364" s="229"/>
      <c r="BB364" s="296"/>
    </row>
    <row r="365" spans="2:62" ht="28.15" customHeight="1" x14ac:dyDescent="0.2">
      <c r="B365" s="30"/>
      <c r="C365" s="242">
        <v>3</v>
      </c>
      <c r="D365" s="44"/>
      <c r="E365" s="43"/>
      <c r="F365" s="43"/>
      <c r="G365" s="42"/>
      <c r="H365" s="223"/>
      <c r="I365" s="246">
        <v>30</v>
      </c>
      <c r="J365" s="246">
        <v>18</v>
      </c>
      <c r="K365" s="246">
        <v>8</v>
      </c>
      <c r="L365" s="41" t="s">
        <v>133</v>
      </c>
      <c r="M365" s="40" t="s">
        <v>132</v>
      </c>
      <c r="N365" s="41" t="s">
        <v>131</v>
      </c>
      <c r="O365" s="40" t="s">
        <v>124</v>
      </c>
      <c r="P365" s="41" t="s">
        <v>130</v>
      </c>
      <c r="Q365" s="40" t="s">
        <v>121</v>
      </c>
      <c r="R365" s="41" t="s">
        <v>129</v>
      </c>
      <c r="S365" s="40"/>
      <c r="T365" s="41" t="s">
        <v>128</v>
      </c>
      <c r="U365" s="40"/>
      <c r="V365" s="41" t="s">
        <v>127</v>
      </c>
      <c r="W365" s="40"/>
      <c r="X365" s="41" t="s">
        <v>126</v>
      </c>
      <c r="Y365" s="40"/>
      <c r="Z365" s="41" t="s">
        <v>125</v>
      </c>
      <c r="AA365" s="40"/>
      <c r="AB365" s="39"/>
      <c r="AC365" s="40"/>
      <c r="AD365" s="39"/>
      <c r="AE365" s="38"/>
      <c r="AF365" s="250"/>
      <c r="AG365" s="250" t="s">
        <v>609</v>
      </c>
      <c r="AH365" s="37"/>
      <c r="AI365" s="11"/>
      <c r="AJ365" s="233">
        <f>SUMPRODUCT(LEN($M365:$U368)-LEN(SUBSTITUTE($M365:$U368,"A", "")))</f>
        <v>12</v>
      </c>
      <c r="AK365" s="239">
        <f>SUMPRODUCT(LEN($AD365:$AD368)-LEN(SUBSTITUTE($AD365:$AD368,"A", "")))</f>
        <v>0</v>
      </c>
      <c r="AL365" s="230">
        <f>SUMPRODUCT(LEN($AC365:$AC368)-LEN(SUBSTITUTE($AC365:$AC368,"A", "")))</f>
        <v>0</v>
      </c>
      <c r="AM365" s="233">
        <f>SUMPRODUCT(LEN($M365:$U368)-LEN(SUBSTITUTE($M365:$U368,"S", "")))</f>
        <v>4</v>
      </c>
      <c r="AN365" s="239">
        <f>SUMPRODUCT(LEN($AD365:$AD368)-LEN(SUBSTITUTE($AD365:$AD368,"S", "")))</f>
        <v>0</v>
      </c>
      <c r="AO365" s="230">
        <f>SUMPRODUCT(LEN($AC365:$AC368)-LEN(SUBSTITUTE($AC365:$AC368,"S", "")))</f>
        <v>0</v>
      </c>
      <c r="AP365" s="233">
        <f>SUMPRODUCT(LEN($M365:$U368)-LEN(SUBSTITUTE($M365:$U368,"F", "")))</f>
        <v>0</v>
      </c>
      <c r="AQ365" s="239">
        <f>SUMPRODUCT(LEN($AD365:$AD368)-LEN(SUBSTITUTE($AD365:$AD368,"F", "")))</f>
        <v>0</v>
      </c>
      <c r="AR365" s="230">
        <f>SUMPRODUCT(LEN($AC365:$AC368)-LEN(SUBSTITUTE($AC365:$AC368,"F", "")))</f>
        <v>0</v>
      </c>
      <c r="AS365" s="233">
        <f>SUMPRODUCT(LEN($M365:$U368)-LEN(SUBSTITUTE($M365:$U368,"G", "")))</f>
        <v>1</v>
      </c>
      <c r="AT365" s="239">
        <f>SUMPRODUCT(LEN($AD365:$AD368)-LEN(SUBSTITUTE($AD365:$AD368,"G", "")))</f>
        <v>0</v>
      </c>
      <c r="AU365" s="230">
        <f>SUMPRODUCT(LEN($AC365:$AC368)-LEN(SUBSTITUTE($AC365:$AC368,"G", "")))</f>
        <v>0</v>
      </c>
      <c r="AV365" s="233">
        <f>SUMPRODUCT(LEN($L365:$U368)-LEN(SUBSTITUTE($L365:$U368,"M", "")))</f>
        <v>0</v>
      </c>
      <c r="AW365" s="236">
        <f>SUMPRODUCT(LEN($AD365:$AD368)-LEN(SUBSTITUTE($AD365:$AD368,"M", "")))</f>
        <v>0</v>
      </c>
      <c r="AX365" s="269">
        <f>SUMPRODUCT(LEN($AC365:$AC368)-LEN(SUBSTITUTE($AC365:$AC368,"M", "")))</f>
        <v>0</v>
      </c>
      <c r="AY365" s="291">
        <f>SUMPRODUCT(LEN($AE365:$AE368)-LEN(SUBSTITUTE($AE365:$AE368,"S", "")))</f>
        <v>0</v>
      </c>
      <c r="AZ365" s="227">
        <f>SUMPRODUCT(LEN($AE365:$AE368)-LEN(SUBSTITUTE($AE365:$AE368,"F", "")))</f>
        <v>0</v>
      </c>
      <c r="BA365" s="227">
        <f>SUMPRODUCT(LEN($AE365:$AE368)-LEN(SUBSTITUTE($AE365:$AE368,"G", "")))</f>
        <v>0</v>
      </c>
      <c r="BB365" s="294">
        <f>SUMPRODUCT(LEN($AE365:$AE368)-LEN(SUBSTITUTE($AE365:$AE368,"M", "")))</f>
        <v>0</v>
      </c>
    </row>
    <row r="366" spans="2:62" ht="28.15" customHeight="1" thickBot="1" x14ac:dyDescent="0.25">
      <c r="B366" s="30"/>
      <c r="C366" s="243"/>
      <c r="D366" s="36"/>
      <c r="E366" s="35"/>
      <c r="F366" s="35"/>
      <c r="G366" s="34"/>
      <c r="H366" s="224"/>
      <c r="I366" s="247"/>
      <c r="J366" s="247"/>
      <c r="K366" s="247"/>
      <c r="L366" s="33" t="s">
        <v>123</v>
      </c>
      <c r="M366" s="32" t="s">
        <v>399</v>
      </c>
      <c r="N366" s="33" t="s">
        <v>122</v>
      </c>
      <c r="O366" s="32" t="s">
        <v>132</v>
      </c>
      <c r="P366" s="33" t="s">
        <v>120</v>
      </c>
      <c r="Q366" s="32" t="s">
        <v>121</v>
      </c>
      <c r="R366" s="33" t="s">
        <v>119</v>
      </c>
      <c r="S366" s="32"/>
      <c r="T366" s="33" t="s">
        <v>118</v>
      </c>
      <c r="U366" s="32"/>
      <c r="V366" s="33" t="s">
        <v>117</v>
      </c>
      <c r="W366" s="32"/>
      <c r="X366" s="33" t="s">
        <v>116</v>
      </c>
      <c r="Y366" s="32"/>
      <c r="Z366" s="33" t="s">
        <v>115</v>
      </c>
      <c r="AA366" s="32"/>
      <c r="AB366" s="31"/>
      <c r="AC366" s="32"/>
      <c r="AD366" s="31"/>
      <c r="AE366" s="23"/>
      <c r="AF366" s="251"/>
      <c r="AG366" s="251"/>
      <c r="AH366" s="22"/>
      <c r="AI366" s="11"/>
      <c r="AJ366" s="265"/>
      <c r="AK366" s="267"/>
      <c r="AL366" s="263"/>
      <c r="AM366" s="265"/>
      <c r="AN366" s="267"/>
      <c r="AO366" s="263"/>
      <c r="AP366" s="265"/>
      <c r="AQ366" s="267"/>
      <c r="AR366" s="263"/>
      <c r="AS366" s="265"/>
      <c r="AT366" s="267"/>
      <c r="AU366" s="263"/>
      <c r="AV366" s="265"/>
      <c r="AW366" s="275"/>
      <c r="AX366" s="270"/>
      <c r="AY366" s="292"/>
      <c r="AZ366" s="228"/>
      <c r="BA366" s="228"/>
      <c r="BB366" s="295"/>
    </row>
    <row r="367" spans="2:62" ht="28.15" customHeight="1" x14ac:dyDescent="0.2">
      <c r="B367" s="30"/>
      <c r="C367" s="244"/>
      <c r="D367" s="29"/>
      <c r="E367" s="28"/>
      <c r="F367" s="28"/>
      <c r="G367" s="27"/>
      <c r="H367" s="225"/>
      <c r="I367" s="248"/>
      <c r="J367" s="248"/>
      <c r="K367" s="248"/>
      <c r="L367" s="26" t="s">
        <v>114</v>
      </c>
      <c r="M367" s="25" t="s">
        <v>132</v>
      </c>
      <c r="N367" s="26" t="s">
        <v>112</v>
      </c>
      <c r="O367" s="25" t="s">
        <v>175</v>
      </c>
      <c r="P367" s="26" t="s">
        <v>111</v>
      </c>
      <c r="Q367" s="25"/>
      <c r="R367" s="26" t="s">
        <v>110</v>
      </c>
      <c r="S367" s="25"/>
      <c r="T367" s="26" t="s">
        <v>109</v>
      </c>
      <c r="U367" s="25"/>
      <c r="V367" s="26" t="s">
        <v>108</v>
      </c>
      <c r="W367" s="25"/>
      <c r="X367" s="26" t="s">
        <v>107</v>
      </c>
      <c r="Y367" s="25"/>
      <c r="Z367" s="26" t="s">
        <v>106</v>
      </c>
      <c r="AA367" s="25"/>
      <c r="AB367" s="24"/>
      <c r="AC367" s="25"/>
      <c r="AD367" s="24"/>
      <c r="AE367" s="23"/>
      <c r="AF367" s="251"/>
      <c r="AG367" s="251"/>
      <c r="AH367" s="22"/>
      <c r="AI367" s="11"/>
      <c r="AJ367" s="265"/>
      <c r="AK367" s="267"/>
      <c r="AL367" s="263"/>
      <c r="AM367" s="265"/>
      <c r="AN367" s="267"/>
      <c r="AO367" s="263"/>
      <c r="AP367" s="265"/>
      <c r="AQ367" s="267"/>
      <c r="AR367" s="263"/>
      <c r="AS367" s="265"/>
      <c r="AT367" s="267"/>
      <c r="AU367" s="263"/>
      <c r="AV367" s="265"/>
      <c r="AW367" s="275"/>
      <c r="AX367" s="270"/>
      <c r="AY367" s="292"/>
      <c r="AZ367" s="228"/>
      <c r="BA367" s="228"/>
      <c r="BB367" s="295"/>
    </row>
    <row r="368" spans="2:62" ht="28.15" customHeight="1" thickBot="1" x14ac:dyDescent="0.25">
      <c r="B368" s="21"/>
      <c r="C368" s="245"/>
      <c r="D368" s="20"/>
      <c r="E368" s="19"/>
      <c r="F368" s="19"/>
      <c r="G368" s="18"/>
      <c r="H368" s="226"/>
      <c r="I368" s="249"/>
      <c r="J368" s="249"/>
      <c r="K368" s="249"/>
      <c r="L368" s="17" t="s">
        <v>105</v>
      </c>
      <c r="M368" s="15" t="s">
        <v>132</v>
      </c>
      <c r="N368" s="17" t="s">
        <v>103</v>
      </c>
      <c r="O368" s="15" t="s">
        <v>104</v>
      </c>
      <c r="P368" s="17" t="s">
        <v>102</v>
      </c>
      <c r="Q368" s="15"/>
      <c r="R368" s="17" t="s">
        <v>101</v>
      </c>
      <c r="S368" s="15"/>
      <c r="T368" s="17">
        <v>20</v>
      </c>
      <c r="U368" s="15"/>
      <c r="V368" s="17" t="s">
        <v>100</v>
      </c>
      <c r="W368" s="15"/>
      <c r="X368" s="17" t="s">
        <v>99</v>
      </c>
      <c r="Y368" s="15"/>
      <c r="Z368" s="17" t="s">
        <v>98</v>
      </c>
      <c r="AA368" s="15"/>
      <c r="AB368" s="16"/>
      <c r="AC368" s="15"/>
      <c r="AD368" s="14"/>
      <c r="AE368" s="13"/>
      <c r="AF368" s="252"/>
      <c r="AG368" s="252"/>
      <c r="AH368" s="12"/>
      <c r="AI368" s="11"/>
      <c r="AJ368" s="266"/>
      <c r="AK368" s="268"/>
      <c r="AL368" s="264"/>
      <c r="AM368" s="266"/>
      <c r="AN368" s="268"/>
      <c r="AO368" s="264"/>
      <c r="AP368" s="266"/>
      <c r="AQ368" s="268"/>
      <c r="AR368" s="264"/>
      <c r="AS368" s="266"/>
      <c r="AT368" s="268"/>
      <c r="AU368" s="264"/>
      <c r="AV368" s="266"/>
      <c r="AW368" s="276"/>
      <c r="AX368" s="271"/>
      <c r="AY368" s="293"/>
      <c r="AZ368" s="229"/>
      <c r="BA368" s="229"/>
      <c r="BB368" s="296"/>
    </row>
    <row r="369" spans="2:62" ht="85.9" customHeight="1" thickTop="1" thickBot="1" x14ac:dyDescent="0.35">
      <c r="B369" s="105" t="s">
        <v>174</v>
      </c>
      <c r="C369" s="95" t="s">
        <v>173</v>
      </c>
      <c r="D369" s="100" t="s">
        <v>172</v>
      </c>
      <c r="E369" s="104" t="s">
        <v>171</v>
      </c>
      <c r="F369" s="103"/>
      <c r="G369" s="102"/>
      <c r="H369" s="101" t="s">
        <v>170</v>
      </c>
      <c r="I369" s="100" t="s">
        <v>96</v>
      </c>
      <c r="J369" s="100" t="s">
        <v>169</v>
      </c>
      <c r="K369" s="100" t="s">
        <v>97</v>
      </c>
      <c r="L369" s="256" t="s">
        <v>168</v>
      </c>
      <c r="M369" s="262"/>
      <c r="N369" s="256" t="s">
        <v>167</v>
      </c>
      <c r="O369" s="262"/>
      <c r="P369" s="256" t="s">
        <v>167</v>
      </c>
      <c r="Q369" s="257"/>
      <c r="R369" s="256" t="s">
        <v>167</v>
      </c>
      <c r="S369" s="257"/>
      <c r="T369" s="256" t="s">
        <v>167</v>
      </c>
      <c r="U369" s="257"/>
      <c r="V369" s="256" t="s">
        <v>167</v>
      </c>
      <c r="W369" s="257"/>
      <c r="X369" s="256" t="s">
        <v>167</v>
      </c>
      <c r="Y369" s="257"/>
      <c r="Z369" s="256" t="s">
        <v>167</v>
      </c>
      <c r="AA369" s="257"/>
      <c r="AB369" s="261" t="s">
        <v>166</v>
      </c>
      <c r="AC369" s="257"/>
      <c r="AD369" s="101" t="s">
        <v>165</v>
      </c>
      <c r="AE369" s="101" t="s">
        <v>164</v>
      </c>
      <c r="AF369" s="100" t="s">
        <v>163</v>
      </c>
      <c r="AG369" s="100" t="s">
        <v>162</v>
      </c>
      <c r="AH369" s="99" t="s">
        <v>161</v>
      </c>
      <c r="AI369" s="98"/>
      <c r="AJ369" s="96" t="s">
        <v>160</v>
      </c>
      <c r="AK369" s="95" t="s">
        <v>159</v>
      </c>
      <c r="AL369" s="94" t="s">
        <v>158</v>
      </c>
      <c r="AM369" s="96" t="s">
        <v>157</v>
      </c>
      <c r="AN369" s="95" t="s">
        <v>156</v>
      </c>
      <c r="AO369" s="94" t="s">
        <v>155</v>
      </c>
      <c r="AP369" s="96" t="s">
        <v>154</v>
      </c>
      <c r="AQ369" s="95" t="s">
        <v>153</v>
      </c>
      <c r="AR369" s="97" t="s">
        <v>152</v>
      </c>
      <c r="AS369" s="96" t="s">
        <v>151</v>
      </c>
      <c r="AT369" s="95" t="s">
        <v>150</v>
      </c>
      <c r="AU369" s="94" t="s">
        <v>149</v>
      </c>
      <c r="AV369" s="96" t="s">
        <v>148</v>
      </c>
      <c r="AW369" s="95" t="s">
        <v>147</v>
      </c>
      <c r="AX369" s="94" t="s">
        <v>146</v>
      </c>
      <c r="AY369" s="93" t="s">
        <v>145</v>
      </c>
      <c r="AZ369" s="92" t="s">
        <v>144</v>
      </c>
      <c r="BA369" s="92" t="s">
        <v>143</v>
      </c>
      <c r="BB369" s="91" t="s">
        <v>142</v>
      </c>
    </row>
    <row r="370" spans="2:62" ht="48" thickBot="1" x14ac:dyDescent="0.3">
      <c r="B370" s="90" t="s">
        <v>229</v>
      </c>
      <c r="C370" s="89"/>
      <c r="D370" s="88">
        <v>194</v>
      </c>
      <c r="E370" s="258"/>
      <c r="F370" s="259"/>
      <c r="G370" s="260"/>
      <c r="H370" s="87" t="s">
        <v>140</v>
      </c>
      <c r="I370" s="86"/>
      <c r="J370" s="86"/>
      <c r="K370" s="85"/>
      <c r="L370" s="84"/>
      <c r="M370" s="81"/>
      <c r="N370" s="84"/>
      <c r="O370" s="81"/>
      <c r="P370" s="84"/>
      <c r="Q370" s="81"/>
      <c r="R370" s="84"/>
      <c r="S370" s="81"/>
      <c r="T370" s="84"/>
      <c r="U370" s="81"/>
      <c r="V370" s="84"/>
      <c r="W370" s="81"/>
      <c r="X370" s="84"/>
      <c r="Y370" s="81"/>
      <c r="Z370" s="84"/>
      <c r="AA370" s="83"/>
      <c r="AB370" s="82" t="s">
        <v>139</v>
      </c>
      <c r="AC370" s="81"/>
      <c r="AD370" s="81"/>
      <c r="AE370" s="81"/>
      <c r="AF370" s="80"/>
      <c r="AG370" s="80"/>
      <c r="AH370" s="60"/>
      <c r="AI370" s="79" t="s">
        <v>138</v>
      </c>
      <c r="AJ370" s="78">
        <f t="shared" ref="AJ370:BB370" si="48">SUM(AJ372:AJ383)</f>
        <v>89</v>
      </c>
      <c r="AK370" s="77">
        <f t="shared" si="48"/>
        <v>16</v>
      </c>
      <c r="AL370" s="76">
        <f t="shared" si="48"/>
        <v>0</v>
      </c>
      <c r="AM370" s="78">
        <f t="shared" si="48"/>
        <v>44</v>
      </c>
      <c r="AN370" s="77">
        <f t="shared" si="48"/>
        <v>26</v>
      </c>
      <c r="AO370" s="76">
        <f t="shared" si="48"/>
        <v>2</v>
      </c>
      <c r="AP370" s="78">
        <f t="shared" si="48"/>
        <v>1</v>
      </c>
      <c r="AQ370" s="77">
        <f t="shared" si="48"/>
        <v>2</v>
      </c>
      <c r="AR370" s="76">
        <f t="shared" si="48"/>
        <v>0</v>
      </c>
      <c r="AS370" s="78">
        <f t="shared" si="48"/>
        <v>17</v>
      </c>
      <c r="AT370" s="77">
        <f t="shared" si="48"/>
        <v>3</v>
      </c>
      <c r="AU370" s="76">
        <f t="shared" si="48"/>
        <v>0</v>
      </c>
      <c r="AV370" s="78">
        <f t="shared" si="48"/>
        <v>0</v>
      </c>
      <c r="AW370" s="77">
        <f t="shared" si="48"/>
        <v>0</v>
      </c>
      <c r="AX370" s="76">
        <f t="shared" si="48"/>
        <v>0</v>
      </c>
      <c r="AY370" s="75">
        <f t="shared" si="48"/>
        <v>0</v>
      </c>
      <c r="AZ370" s="74">
        <f t="shared" si="48"/>
        <v>0</v>
      </c>
      <c r="BA370" s="74">
        <f t="shared" si="48"/>
        <v>0</v>
      </c>
      <c r="BB370" s="73">
        <f t="shared" si="48"/>
        <v>0</v>
      </c>
      <c r="BC370" s="72" t="s">
        <v>137</v>
      </c>
      <c r="BF370" s="5">
        <f>SUM(AJ370:AL370)/$BG$5</f>
        <v>35</v>
      </c>
      <c r="BG370" s="5">
        <f>SUM(AM370:AO370,AY370)/$BG$5</f>
        <v>24</v>
      </c>
      <c r="BH370" s="5">
        <f>SUM(AP370:AR370,AZ370)/$BG$5</f>
        <v>1</v>
      </c>
      <c r="BI370" s="5">
        <f>SUM(AS370:AU370,BA370)/$BG$5</f>
        <v>6.666666666666667</v>
      </c>
      <c r="BJ370" s="5">
        <f>SUM(AV370:AX370,BB370)/$BG$5</f>
        <v>0</v>
      </c>
    </row>
    <row r="371" spans="2:62" ht="37.5" thickBot="1" x14ac:dyDescent="0.3">
      <c r="B371" s="71"/>
      <c r="C371" s="70"/>
      <c r="D371" s="69"/>
      <c r="E371" s="68"/>
      <c r="F371" s="68"/>
      <c r="G371" s="67"/>
      <c r="H371" s="66"/>
      <c r="I371" s="64"/>
      <c r="J371" s="64"/>
      <c r="K371" s="65"/>
      <c r="L371" s="64"/>
      <c r="M371" s="62"/>
      <c r="N371" s="64"/>
      <c r="O371" s="62"/>
      <c r="P371" s="64"/>
      <c r="Q371" s="62"/>
      <c r="R371" s="64"/>
      <c r="S371" s="62"/>
      <c r="T371" s="64"/>
      <c r="U371" s="62"/>
      <c r="V371" s="64"/>
      <c r="W371" s="62"/>
      <c r="X371" s="64"/>
      <c r="Y371" s="62"/>
      <c r="Z371" s="64"/>
      <c r="AA371" s="62"/>
      <c r="AB371" s="63"/>
      <c r="AC371" s="62"/>
      <c r="AD371" s="62"/>
      <c r="AE371" s="62"/>
      <c r="AF371" s="61"/>
      <c r="AG371" s="61"/>
      <c r="AH371" s="60"/>
      <c r="AI371" s="59" t="s">
        <v>136</v>
      </c>
      <c r="AJ371" s="58">
        <f t="shared" ref="AJ371:BB371" si="49">AJ370/3</f>
        <v>29.666666666666668</v>
      </c>
      <c r="AK371" s="57">
        <f t="shared" si="49"/>
        <v>5.333333333333333</v>
      </c>
      <c r="AL371" s="56">
        <f t="shared" si="49"/>
        <v>0</v>
      </c>
      <c r="AM371" s="58">
        <f t="shared" si="49"/>
        <v>14.666666666666666</v>
      </c>
      <c r="AN371" s="57">
        <f t="shared" si="49"/>
        <v>8.6666666666666661</v>
      </c>
      <c r="AO371" s="56">
        <f t="shared" si="49"/>
        <v>0.66666666666666663</v>
      </c>
      <c r="AP371" s="58">
        <f t="shared" si="49"/>
        <v>0.33333333333333331</v>
      </c>
      <c r="AQ371" s="57">
        <f t="shared" si="49"/>
        <v>0.66666666666666663</v>
      </c>
      <c r="AR371" s="56">
        <f t="shared" si="49"/>
        <v>0</v>
      </c>
      <c r="AS371" s="58">
        <f t="shared" si="49"/>
        <v>5.666666666666667</v>
      </c>
      <c r="AT371" s="57">
        <f t="shared" si="49"/>
        <v>1</v>
      </c>
      <c r="AU371" s="56">
        <f t="shared" si="49"/>
        <v>0</v>
      </c>
      <c r="AV371" s="58">
        <f t="shared" si="49"/>
        <v>0</v>
      </c>
      <c r="AW371" s="57">
        <f t="shared" si="49"/>
        <v>0</v>
      </c>
      <c r="AX371" s="56">
        <f t="shared" si="49"/>
        <v>0</v>
      </c>
      <c r="AY371" s="55">
        <f t="shared" si="49"/>
        <v>0</v>
      </c>
      <c r="AZ371" s="54">
        <f t="shared" si="49"/>
        <v>0</v>
      </c>
      <c r="BA371" s="54">
        <f t="shared" si="49"/>
        <v>0</v>
      </c>
      <c r="BB371" s="53">
        <f t="shared" si="49"/>
        <v>0</v>
      </c>
      <c r="BC371" s="52" t="s">
        <v>135</v>
      </c>
    </row>
    <row r="372" spans="2:62" ht="28.15" customHeight="1" x14ac:dyDescent="0.2">
      <c r="B372" s="30"/>
      <c r="C372" s="242">
        <v>1</v>
      </c>
      <c r="D372" s="44"/>
      <c r="E372" s="43"/>
      <c r="F372" s="43"/>
      <c r="G372" s="42"/>
      <c r="H372" s="223" t="s">
        <v>660</v>
      </c>
      <c r="I372" s="246">
        <v>78</v>
      </c>
      <c r="J372" s="246">
        <v>23</v>
      </c>
      <c r="K372" s="246">
        <v>6</v>
      </c>
      <c r="L372" s="41" t="s">
        <v>133</v>
      </c>
      <c r="M372" s="40" t="s">
        <v>382</v>
      </c>
      <c r="N372" s="41" t="s">
        <v>131</v>
      </c>
      <c r="O372" s="40" t="s">
        <v>619</v>
      </c>
      <c r="P372" s="41" t="s">
        <v>130</v>
      </c>
      <c r="Q372" s="40" t="s">
        <v>434</v>
      </c>
      <c r="R372" s="41" t="s">
        <v>129</v>
      </c>
      <c r="S372" s="40" t="s">
        <v>188</v>
      </c>
      <c r="T372" s="41" t="s">
        <v>128</v>
      </c>
      <c r="U372" s="40" t="s">
        <v>121</v>
      </c>
      <c r="V372" s="41" t="s">
        <v>127</v>
      </c>
      <c r="W372" s="40"/>
      <c r="X372" s="41" t="s">
        <v>126</v>
      </c>
      <c r="Y372" s="40"/>
      <c r="Z372" s="41" t="s">
        <v>125</v>
      </c>
      <c r="AA372" s="40"/>
      <c r="AB372" s="39">
        <v>17</v>
      </c>
      <c r="AC372" s="40" t="s">
        <v>121</v>
      </c>
      <c r="AD372" s="39" t="s">
        <v>785</v>
      </c>
      <c r="AE372" s="38"/>
      <c r="AF372" s="250"/>
      <c r="AG372" s="250" t="s">
        <v>609</v>
      </c>
      <c r="AH372" s="37"/>
      <c r="AI372" s="11"/>
      <c r="AJ372" s="233">
        <f>SUMPRODUCT(LEN($M372:$U375)-LEN(SUBSTITUTE($M372:$U375,"A", "")))</f>
        <v>41</v>
      </c>
      <c r="AK372" s="239">
        <f>SUMPRODUCT(LEN($AD372:$AD375)-LEN(SUBSTITUTE($AD372:$AD375,"A", "")))</f>
        <v>3</v>
      </c>
      <c r="AL372" s="230">
        <f>SUMPRODUCT(LEN($AC372:$AC375)-LEN(SUBSTITUTE($AC372:$AC375,"A", "")))</f>
        <v>0</v>
      </c>
      <c r="AM372" s="233">
        <f>SUMPRODUCT(LEN($M372:$U375)-LEN(SUBSTITUTE($M372:$U375,"S", "")))</f>
        <v>13</v>
      </c>
      <c r="AN372" s="239">
        <f>SUMPRODUCT(LEN($AD372:$AD375)-LEN(SUBSTITUTE($AD372:$AD375,"S", "")))</f>
        <v>9</v>
      </c>
      <c r="AO372" s="230">
        <f>SUMPRODUCT(LEN($AC372:$AC375)-LEN(SUBSTITUTE($AC372:$AC375,"S", "")))</f>
        <v>2</v>
      </c>
      <c r="AP372" s="233">
        <f>SUMPRODUCT(LEN($M372:$U375)-LEN(SUBSTITUTE($M372:$U375,"F", "")))</f>
        <v>0</v>
      </c>
      <c r="AQ372" s="239">
        <f>SUMPRODUCT(LEN($AD372:$AD375)-LEN(SUBSTITUTE($AD372:$AD375,"F", "")))</f>
        <v>0</v>
      </c>
      <c r="AR372" s="230">
        <f>SUMPRODUCT(LEN($AC372:$AC375)-LEN(SUBSTITUTE($AC372:$AC375,"F", "")))</f>
        <v>0</v>
      </c>
      <c r="AS372" s="233">
        <f>SUMPRODUCT(LEN($M372:$U375)-LEN(SUBSTITUTE($M372:$U375,"G", "")))</f>
        <v>5</v>
      </c>
      <c r="AT372" s="239">
        <f>SUMPRODUCT(LEN($AD372:$AD375)-LEN(SUBSTITUTE($AD372:$AD375,"G", "")))</f>
        <v>0</v>
      </c>
      <c r="AU372" s="230">
        <f>SUMPRODUCT(LEN($AC372:$AC375)-LEN(SUBSTITUTE($AC372:$AC375,"G", "")))</f>
        <v>0</v>
      </c>
      <c r="AV372" s="233">
        <f>SUMPRODUCT(LEN($L372:$U375)-LEN(SUBSTITUTE($L372:$U375,"M", "")))</f>
        <v>0</v>
      </c>
      <c r="AW372" s="236">
        <f>SUMPRODUCT(LEN($AD372:$AD375)-LEN(SUBSTITUTE($AD372:$AD375,"M", "")))</f>
        <v>0</v>
      </c>
      <c r="AX372" s="269">
        <f>SUMPRODUCT(LEN($AC372:$AC375)-LEN(SUBSTITUTE($AC372:$AC375,"M", "")))</f>
        <v>0</v>
      </c>
      <c r="AY372" s="291">
        <f>SUMPRODUCT(LEN($AE372:$AE375)-LEN(SUBSTITUTE($AE372:$AE375,"S", "")))</f>
        <v>0</v>
      </c>
      <c r="AZ372" s="227">
        <f>SUMPRODUCT(LEN($AE372:$AE375)-LEN(SUBSTITUTE($AE372:$AE375,"F", "")))</f>
        <v>0</v>
      </c>
      <c r="BA372" s="227">
        <f>SUMPRODUCT(LEN($AE372:$AE375)-LEN(SUBSTITUTE($AE372:$AE375,"G", "")))</f>
        <v>0</v>
      </c>
      <c r="BB372" s="294">
        <f>SUMPRODUCT(LEN($AE372:$AE375)-LEN(SUBSTITUTE($AE372:$AE375,"M", "")))</f>
        <v>0</v>
      </c>
    </row>
    <row r="373" spans="2:62" ht="28.15" customHeight="1" thickBot="1" x14ac:dyDescent="0.25">
      <c r="B373" s="30"/>
      <c r="C373" s="243"/>
      <c r="D373" s="36"/>
      <c r="E373" s="35"/>
      <c r="F373" s="35"/>
      <c r="G373" s="34"/>
      <c r="H373" s="224"/>
      <c r="I373" s="247"/>
      <c r="J373" s="247"/>
      <c r="K373" s="247"/>
      <c r="L373" s="33" t="s">
        <v>123</v>
      </c>
      <c r="M373" s="32" t="s">
        <v>434</v>
      </c>
      <c r="N373" s="33" t="s">
        <v>122</v>
      </c>
      <c r="O373" s="32" t="s">
        <v>452</v>
      </c>
      <c r="P373" s="33" t="s">
        <v>120</v>
      </c>
      <c r="Q373" s="32" t="s">
        <v>428</v>
      </c>
      <c r="R373" s="33" t="s">
        <v>119</v>
      </c>
      <c r="S373" s="32" t="s">
        <v>187</v>
      </c>
      <c r="T373" s="33" t="s">
        <v>118</v>
      </c>
      <c r="U373" s="32"/>
      <c r="V373" s="33" t="s">
        <v>117</v>
      </c>
      <c r="W373" s="32"/>
      <c r="X373" s="33" t="s">
        <v>116</v>
      </c>
      <c r="Y373" s="32"/>
      <c r="Z373" s="33" t="s">
        <v>115</v>
      </c>
      <c r="AA373" s="32"/>
      <c r="AB373" s="31">
        <v>20</v>
      </c>
      <c r="AC373" s="32" t="s">
        <v>121</v>
      </c>
      <c r="AD373" s="31"/>
      <c r="AE373" s="23"/>
      <c r="AF373" s="251"/>
      <c r="AG373" s="251"/>
      <c r="AH373" s="22"/>
      <c r="AI373" s="11"/>
      <c r="AJ373" s="265"/>
      <c r="AK373" s="267"/>
      <c r="AL373" s="263"/>
      <c r="AM373" s="265"/>
      <c r="AN373" s="267"/>
      <c r="AO373" s="263"/>
      <c r="AP373" s="265"/>
      <c r="AQ373" s="267"/>
      <c r="AR373" s="263"/>
      <c r="AS373" s="265"/>
      <c r="AT373" s="267"/>
      <c r="AU373" s="263"/>
      <c r="AV373" s="265"/>
      <c r="AW373" s="275"/>
      <c r="AX373" s="270"/>
      <c r="AY373" s="292"/>
      <c r="AZ373" s="228"/>
      <c r="BA373" s="228"/>
      <c r="BB373" s="295"/>
    </row>
    <row r="374" spans="2:62" ht="28.15" customHeight="1" x14ac:dyDescent="0.2">
      <c r="B374" s="30"/>
      <c r="C374" s="244"/>
      <c r="D374" s="29"/>
      <c r="E374" s="28"/>
      <c r="F374" s="28"/>
      <c r="G374" s="27"/>
      <c r="H374" s="225">
        <v>194</v>
      </c>
      <c r="I374" s="248"/>
      <c r="J374" s="248"/>
      <c r="K374" s="248"/>
      <c r="L374" s="26" t="s">
        <v>114</v>
      </c>
      <c r="M374" s="25" t="s">
        <v>613</v>
      </c>
      <c r="N374" s="26" t="s">
        <v>112</v>
      </c>
      <c r="O374" s="25" t="s">
        <v>186</v>
      </c>
      <c r="P374" s="26" t="s">
        <v>111</v>
      </c>
      <c r="Q374" s="25" t="s">
        <v>444</v>
      </c>
      <c r="R374" s="26" t="s">
        <v>110</v>
      </c>
      <c r="S374" s="25" t="s">
        <v>124</v>
      </c>
      <c r="T374" s="26" t="s">
        <v>109</v>
      </c>
      <c r="U374" s="25"/>
      <c r="V374" s="26" t="s">
        <v>108</v>
      </c>
      <c r="W374" s="25"/>
      <c r="X374" s="26" t="s">
        <v>107</v>
      </c>
      <c r="Y374" s="25"/>
      <c r="Z374" s="26" t="s">
        <v>106</v>
      </c>
      <c r="AA374" s="25"/>
      <c r="AB374" s="24"/>
      <c r="AC374" s="25"/>
      <c r="AD374" s="24"/>
      <c r="AE374" s="23"/>
      <c r="AF374" s="251"/>
      <c r="AG374" s="251"/>
      <c r="AH374" s="22"/>
      <c r="AI374" s="11"/>
      <c r="AJ374" s="265"/>
      <c r="AK374" s="267"/>
      <c r="AL374" s="263"/>
      <c r="AM374" s="265"/>
      <c r="AN374" s="267"/>
      <c r="AO374" s="263"/>
      <c r="AP374" s="265"/>
      <c r="AQ374" s="267"/>
      <c r="AR374" s="263"/>
      <c r="AS374" s="265"/>
      <c r="AT374" s="267"/>
      <c r="AU374" s="263"/>
      <c r="AV374" s="265"/>
      <c r="AW374" s="275"/>
      <c r="AX374" s="270"/>
      <c r="AY374" s="292"/>
      <c r="AZ374" s="228"/>
      <c r="BA374" s="228"/>
      <c r="BB374" s="295"/>
    </row>
    <row r="375" spans="2:62" ht="28.15" customHeight="1" thickBot="1" x14ac:dyDescent="0.25">
      <c r="B375" s="30"/>
      <c r="C375" s="253"/>
      <c r="D375" s="51"/>
      <c r="E375" s="50"/>
      <c r="F375" s="50"/>
      <c r="G375" s="49"/>
      <c r="H375" s="226"/>
      <c r="I375" s="254"/>
      <c r="J375" s="254"/>
      <c r="K375" s="254"/>
      <c r="L375" s="48" t="s">
        <v>105</v>
      </c>
      <c r="M375" s="47" t="s">
        <v>382</v>
      </c>
      <c r="N375" s="48" t="s">
        <v>103</v>
      </c>
      <c r="O375" s="47" t="s">
        <v>389</v>
      </c>
      <c r="P375" s="48" t="s">
        <v>102</v>
      </c>
      <c r="Q375" s="47" t="s">
        <v>217</v>
      </c>
      <c r="R375" s="48" t="s">
        <v>101</v>
      </c>
      <c r="S375" s="47" t="s">
        <v>121</v>
      </c>
      <c r="T375" s="48">
        <v>20</v>
      </c>
      <c r="U375" s="47"/>
      <c r="V375" s="48" t="s">
        <v>100</v>
      </c>
      <c r="W375" s="47"/>
      <c r="X375" s="48" t="s">
        <v>99</v>
      </c>
      <c r="Y375" s="47"/>
      <c r="Z375" s="48" t="s">
        <v>98</v>
      </c>
      <c r="AA375" s="47"/>
      <c r="AB375" s="16"/>
      <c r="AC375" s="47"/>
      <c r="AD375" s="16"/>
      <c r="AE375" s="46"/>
      <c r="AF375" s="255"/>
      <c r="AG375" s="255"/>
      <c r="AH375" s="45"/>
      <c r="AI375" s="11"/>
      <c r="AJ375" s="266"/>
      <c r="AK375" s="268"/>
      <c r="AL375" s="264"/>
      <c r="AM375" s="266"/>
      <c r="AN375" s="268"/>
      <c r="AO375" s="264"/>
      <c r="AP375" s="266"/>
      <c r="AQ375" s="268"/>
      <c r="AR375" s="264"/>
      <c r="AS375" s="266"/>
      <c r="AT375" s="268"/>
      <c r="AU375" s="264"/>
      <c r="AV375" s="266"/>
      <c r="AW375" s="276"/>
      <c r="AX375" s="271"/>
      <c r="AY375" s="293"/>
      <c r="AZ375" s="229"/>
      <c r="BA375" s="229"/>
      <c r="BB375" s="296"/>
    </row>
    <row r="376" spans="2:62" ht="28.15" customHeight="1" x14ac:dyDescent="0.2">
      <c r="B376" s="30"/>
      <c r="C376" s="242">
        <v>2</v>
      </c>
      <c r="D376" s="44"/>
      <c r="E376" s="43"/>
      <c r="F376" s="43"/>
      <c r="G376" s="42"/>
      <c r="H376" s="223"/>
      <c r="I376" s="246">
        <v>92</v>
      </c>
      <c r="J376" s="246">
        <v>23</v>
      </c>
      <c r="K376" s="246">
        <v>6</v>
      </c>
      <c r="L376" s="41" t="s">
        <v>133</v>
      </c>
      <c r="M376" s="40" t="s">
        <v>132</v>
      </c>
      <c r="N376" s="41" t="s">
        <v>131</v>
      </c>
      <c r="O376" s="40" t="s">
        <v>418</v>
      </c>
      <c r="P376" s="41" t="s">
        <v>130</v>
      </c>
      <c r="Q376" s="40" t="s">
        <v>399</v>
      </c>
      <c r="R376" s="41" t="s">
        <v>129</v>
      </c>
      <c r="S376" s="40" t="s">
        <v>175</v>
      </c>
      <c r="T376" s="41" t="s">
        <v>128</v>
      </c>
      <c r="U376" s="40" t="s">
        <v>121</v>
      </c>
      <c r="V376" s="41" t="s">
        <v>127</v>
      </c>
      <c r="W376" s="40"/>
      <c r="X376" s="41" t="s">
        <v>126</v>
      </c>
      <c r="Y376" s="40"/>
      <c r="Z376" s="41" t="s">
        <v>125</v>
      </c>
      <c r="AA376" s="40"/>
      <c r="AB376" s="39"/>
      <c r="AC376" s="40"/>
      <c r="AD376" s="39" t="s">
        <v>784</v>
      </c>
      <c r="AE376" s="38"/>
      <c r="AF376" s="250"/>
      <c r="AG376" s="250" t="s">
        <v>622</v>
      </c>
      <c r="AH376" s="37"/>
      <c r="AI376" s="11"/>
      <c r="AJ376" s="233">
        <f>SUMPRODUCT(LEN($M376:$U379)-LEN(SUBSTITUTE($M376:$U379,"A", "")))</f>
        <v>28</v>
      </c>
      <c r="AK376" s="239">
        <f>SUMPRODUCT(LEN($AD376:$AD379)-LEN(SUBSTITUTE($AD376:$AD379,"A", "")))</f>
        <v>7</v>
      </c>
      <c r="AL376" s="230">
        <f>SUMPRODUCT(LEN($AC376:$AC379)-LEN(SUBSTITUTE($AC376:$AC379,"A", "")))</f>
        <v>0</v>
      </c>
      <c r="AM376" s="233">
        <f>SUMPRODUCT(LEN($M376:$U379)-LEN(SUBSTITUTE($M376:$U379,"S", "")))</f>
        <v>16</v>
      </c>
      <c r="AN376" s="239">
        <f>SUMPRODUCT(LEN($AD376:$AD379)-LEN(SUBSTITUTE($AD376:$AD379,"S", "")))</f>
        <v>8</v>
      </c>
      <c r="AO376" s="230">
        <f>SUMPRODUCT(LEN($AC376:$AC379)-LEN(SUBSTITUTE($AC376:$AC379,"S", "")))</f>
        <v>0</v>
      </c>
      <c r="AP376" s="233">
        <f>SUMPRODUCT(LEN($M376:$U379)-LEN(SUBSTITUTE($M376:$U379,"F", "")))</f>
        <v>0</v>
      </c>
      <c r="AQ376" s="239">
        <f>SUMPRODUCT(LEN($AD376:$AD379)-LEN(SUBSTITUTE($AD376:$AD379,"F", "")))</f>
        <v>1</v>
      </c>
      <c r="AR376" s="230">
        <f>SUMPRODUCT(LEN($AC376:$AC379)-LEN(SUBSTITUTE($AC376:$AC379,"F", "")))</f>
        <v>0</v>
      </c>
      <c r="AS376" s="233">
        <f>SUMPRODUCT(LEN($M376:$U379)-LEN(SUBSTITUTE($M376:$U379,"G", "")))</f>
        <v>6</v>
      </c>
      <c r="AT376" s="239">
        <f>SUMPRODUCT(LEN($AD376:$AD379)-LEN(SUBSTITUTE($AD376:$AD379,"G", "")))</f>
        <v>1</v>
      </c>
      <c r="AU376" s="230">
        <f>SUMPRODUCT(LEN($AC376:$AC379)-LEN(SUBSTITUTE($AC376:$AC379,"G", "")))</f>
        <v>0</v>
      </c>
      <c r="AV376" s="233">
        <f>SUMPRODUCT(LEN($L376:$U379)-LEN(SUBSTITUTE($L376:$U379,"M", "")))</f>
        <v>0</v>
      </c>
      <c r="AW376" s="236">
        <f>SUMPRODUCT(LEN($AD376:$AD379)-LEN(SUBSTITUTE($AD376:$AD379,"M", "")))</f>
        <v>0</v>
      </c>
      <c r="AX376" s="269">
        <f>SUMPRODUCT(LEN($AC376:$AC379)-LEN(SUBSTITUTE($AC376:$AC379,"M", "")))</f>
        <v>0</v>
      </c>
      <c r="AY376" s="291">
        <f>SUMPRODUCT(LEN($AE376:$AE379)-LEN(SUBSTITUTE($AE376:$AE379,"S", "")))</f>
        <v>0</v>
      </c>
      <c r="AZ376" s="227">
        <f>SUMPRODUCT(LEN($AE376:$AE379)-LEN(SUBSTITUTE($AE376:$AE379,"F", "")))</f>
        <v>0</v>
      </c>
      <c r="BA376" s="227">
        <f>SUMPRODUCT(LEN($AE376:$AE379)-LEN(SUBSTITUTE($AE376:$AE379,"G", "")))</f>
        <v>0</v>
      </c>
      <c r="BB376" s="294">
        <f>SUMPRODUCT(LEN($AE376:$AE379)-LEN(SUBSTITUTE($AE376:$AE379,"M", "")))</f>
        <v>0</v>
      </c>
    </row>
    <row r="377" spans="2:62" ht="28.15" customHeight="1" thickBot="1" x14ac:dyDescent="0.25">
      <c r="B377" s="30"/>
      <c r="C377" s="243"/>
      <c r="D377" s="36"/>
      <c r="E377" s="35"/>
      <c r="F377" s="35"/>
      <c r="G377" s="34"/>
      <c r="H377" s="224"/>
      <c r="I377" s="247"/>
      <c r="J377" s="247"/>
      <c r="K377" s="247"/>
      <c r="L377" s="33" t="s">
        <v>123</v>
      </c>
      <c r="M377" s="32" t="s">
        <v>132</v>
      </c>
      <c r="N377" s="33" t="s">
        <v>122</v>
      </c>
      <c r="O377" s="32" t="s">
        <v>672</v>
      </c>
      <c r="P377" s="33" t="s">
        <v>120</v>
      </c>
      <c r="Q377" s="32" t="s">
        <v>405</v>
      </c>
      <c r="R377" s="33" t="s">
        <v>119</v>
      </c>
      <c r="S377" s="32" t="s">
        <v>175</v>
      </c>
      <c r="T377" s="33" t="s">
        <v>118</v>
      </c>
      <c r="U377" s="32"/>
      <c r="V377" s="33" t="s">
        <v>117</v>
      </c>
      <c r="W377" s="32"/>
      <c r="X377" s="33" t="s">
        <v>116</v>
      </c>
      <c r="Y377" s="32"/>
      <c r="Z377" s="33" t="s">
        <v>115</v>
      </c>
      <c r="AA377" s="32"/>
      <c r="AB377" s="31"/>
      <c r="AC377" s="32"/>
      <c r="AD377" s="31"/>
      <c r="AE377" s="23"/>
      <c r="AF377" s="251"/>
      <c r="AG377" s="251"/>
      <c r="AH377" s="22"/>
      <c r="AI377" s="11"/>
      <c r="AJ377" s="265"/>
      <c r="AK377" s="267"/>
      <c r="AL377" s="263"/>
      <c r="AM377" s="265"/>
      <c r="AN377" s="267"/>
      <c r="AO377" s="263"/>
      <c r="AP377" s="265"/>
      <c r="AQ377" s="267"/>
      <c r="AR377" s="263"/>
      <c r="AS377" s="265"/>
      <c r="AT377" s="267"/>
      <c r="AU377" s="263"/>
      <c r="AV377" s="265"/>
      <c r="AW377" s="275"/>
      <c r="AX377" s="270"/>
      <c r="AY377" s="292"/>
      <c r="AZ377" s="228"/>
      <c r="BA377" s="228"/>
      <c r="BB377" s="295"/>
    </row>
    <row r="378" spans="2:62" ht="28.15" customHeight="1" x14ac:dyDescent="0.2">
      <c r="B378" s="30"/>
      <c r="C378" s="244"/>
      <c r="D378" s="29"/>
      <c r="E378" s="28"/>
      <c r="F378" s="28"/>
      <c r="G378" s="27"/>
      <c r="H378" s="225"/>
      <c r="I378" s="248"/>
      <c r="J378" s="248"/>
      <c r="K378" s="248"/>
      <c r="L378" s="26" t="s">
        <v>114</v>
      </c>
      <c r="M378" s="25" t="s">
        <v>377</v>
      </c>
      <c r="N378" s="26" t="s">
        <v>112</v>
      </c>
      <c r="O378" s="25" t="s">
        <v>709</v>
      </c>
      <c r="P378" s="26" t="s">
        <v>111</v>
      </c>
      <c r="Q378" s="25" t="s">
        <v>217</v>
      </c>
      <c r="R378" s="26" t="s">
        <v>110</v>
      </c>
      <c r="S378" s="25" t="s">
        <v>175</v>
      </c>
      <c r="T378" s="26" t="s">
        <v>109</v>
      </c>
      <c r="U378" s="25"/>
      <c r="V378" s="26" t="s">
        <v>108</v>
      </c>
      <c r="W378" s="25"/>
      <c r="X378" s="26" t="s">
        <v>107</v>
      </c>
      <c r="Y378" s="25"/>
      <c r="Z378" s="26" t="s">
        <v>106</v>
      </c>
      <c r="AA378" s="25"/>
      <c r="AB378" s="24"/>
      <c r="AC378" s="25"/>
      <c r="AD378" s="24"/>
      <c r="AE378" s="23"/>
      <c r="AF378" s="251"/>
      <c r="AG378" s="251"/>
      <c r="AH378" s="22"/>
      <c r="AI378" s="11"/>
      <c r="AJ378" s="265"/>
      <c r="AK378" s="267"/>
      <c r="AL378" s="263"/>
      <c r="AM378" s="265"/>
      <c r="AN378" s="267"/>
      <c r="AO378" s="263"/>
      <c r="AP378" s="265"/>
      <c r="AQ378" s="267"/>
      <c r="AR378" s="263"/>
      <c r="AS378" s="265"/>
      <c r="AT378" s="267"/>
      <c r="AU378" s="263"/>
      <c r="AV378" s="265"/>
      <c r="AW378" s="275"/>
      <c r="AX378" s="270"/>
      <c r="AY378" s="292"/>
      <c r="AZ378" s="228"/>
      <c r="BA378" s="228"/>
      <c r="BB378" s="295"/>
    </row>
    <row r="379" spans="2:62" ht="28.15" customHeight="1" thickBot="1" x14ac:dyDescent="0.25">
      <c r="B379" s="30"/>
      <c r="C379" s="253"/>
      <c r="D379" s="51"/>
      <c r="E379" s="50"/>
      <c r="F379" s="50"/>
      <c r="G379" s="49"/>
      <c r="H379" s="226"/>
      <c r="I379" s="254"/>
      <c r="J379" s="254"/>
      <c r="K379" s="254"/>
      <c r="L379" s="48" t="s">
        <v>105</v>
      </c>
      <c r="M379" s="47" t="s">
        <v>733</v>
      </c>
      <c r="N379" s="48" t="s">
        <v>103</v>
      </c>
      <c r="O379" s="47" t="s">
        <v>411</v>
      </c>
      <c r="P379" s="48" t="s">
        <v>102</v>
      </c>
      <c r="Q379" s="47" t="s">
        <v>175</v>
      </c>
      <c r="R379" s="48" t="s">
        <v>101</v>
      </c>
      <c r="S379" s="47" t="s">
        <v>121</v>
      </c>
      <c r="T379" s="48">
        <v>20</v>
      </c>
      <c r="U379" s="47"/>
      <c r="V379" s="48" t="s">
        <v>100</v>
      </c>
      <c r="W379" s="47"/>
      <c r="X379" s="48" t="s">
        <v>99</v>
      </c>
      <c r="Y379" s="47"/>
      <c r="Z379" s="48" t="s">
        <v>98</v>
      </c>
      <c r="AA379" s="47"/>
      <c r="AB379" s="16"/>
      <c r="AC379" s="47"/>
      <c r="AD379" s="16"/>
      <c r="AE379" s="46"/>
      <c r="AF379" s="255"/>
      <c r="AG379" s="255"/>
      <c r="AH379" s="45"/>
      <c r="AI379" s="11"/>
      <c r="AJ379" s="266"/>
      <c r="AK379" s="268"/>
      <c r="AL379" s="264"/>
      <c r="AM379" s="266"/>
      <c r="AN379" s="268"/>
      <c r="AO379" s="264"/>
      <c r="AP379" s="266"/>
      <c r="AQ379" s="268"/>
      <c r="AR379" s="264"/>
      <c r="AS379" s="266"/>
      <c r="AT379" s="268"/>
      <c r="AU379" s="264"/>
      <c r="AV379" s="266"/>
      <c r="AW379" s="276"/>
      <c r="AX379" s="271"/>
      <c r="AY379" s="293"/>
      <c r="AZ379" s="229"/>
      <c r="BA379" s="229"/>
      <c r="BB379" s="296"/>
    </row>
    <row r="380" spans="2:62" ht="28.15" customHeight="1" x14ac:dyDescent="0.2">
      <c r="B380" s="30"/>
      <c r="C380" s="242">
        <v>3</v>
      </c>
      <c r="D380" s="44"/>
      <c r="E380" s="43"/>
      <c r="F380" s="43"/>
      <c r="G380" s="42"/>
      <c r="H380" s="223"/>
      <c r="I380" s="246">
        <v>75</v>
      </c>
      <c r="J380" s="246">
        <v>23</v>
      </c>
      <c r="K380" s="246">
        <v>7</v>
      </c>
      <c r="L380" s="41" t="s">
        <v>133</v>
      </c>
      <c r="M380" s="40" t="s">
        <v>783</v>
      </c>
      <c r="N380" s="41" t="s">
        <v>131</v>
      </c>
      <c r="O380" s="40" t="s">
        <v>389</v>
      </c>
      <c r="P380" s="41" t="s">
        <v>130</v>
      </c>
      <c r="Q380" s="40" t="s">
        <v>385</v>
      </c>
      <c r="R380" s="41" t="s">
        <v>129</v>
      </c>
      <c r="S380" s="40" t="s">
        <v>113</v>
      </c>
      <c r="T380" s="41" t="s">
        <v>128</v>
      </c>
      <c r="U380" s="40"/>
      <c r="V380" s="41" t="s">
        <v>127</v>
      </c>
      <c r="W380" s="40"/>
      <c r="X380" s="41" t="s">
        <v>126</v>
      </c>
      <c r="Y380" s="40"/>
      <c r="Z380" s="41" t="s">
        <v>125</v>
      </c>
      <c r="AA380" s="40"/>
      <c r="AB380" s="39"/>
      <c r="AC380" s="40"/>
      <c r="AD380" s="39" t="s">
        <v>376</v>
      </c>
      <c r="AE380" s="38"/>
      <c r="AF380" s="250"/>
      <c r="AG380" s="250" t="s">
        <v>622</v>
      </c>
      <c r="AH380" s="37"/>
      <c r="AI380" s="11"/>
      <c r="AJ380" s="233">
        <f>SUMPRODUCT(LEN($M380:$U383)-LEN(SUBSTITUTE($M380:$U383,"A", "")))</f>
        <v>20</v>
      </c>
      <c r="AK380" s="239">
        <f>SUMPRODUCT(LEN($AD380:$AD383)-LEN(SUBSTITUTE($AD380:$AD383,"A", "")))</f>
        <v>6</v>
      </c>
      <c r="AL380" s="230">
        <f>SUMPRODUCT(LEN($AC380:$AC383)-LEN(SUBSTITUTE($AC380:$AC383,"A", "")))</f>
        <v>0</v>
      </c>
      <c r="AM380" s="233">
        <f>SUMPRODUCT(LEN($M380:$U383)-LEN(SUBSTITUTE($M380:$U383,"S", "")))</f>
        <v>15</v>
      </c>
      <c r="AN380" s="239">
        <f>SUMPRODUCT(LEN($AD380:$AD383)-LEN(SUBSTITUTE($AD380:$AD383,"S", "")))</f>
        <v>9</v>
      </c>
      <c r="AO380" s="230">
        <f>SUMPRODUCT(LEN($AC380:$AC383)-LEN(SUBSTITUTE($AC380:$AC383,"S", "")))</f>
        <v>0</v>
      </c>
      <c r="AP380" s="233">
        <f>SUMPRODUCT(LEN($M380:$U383)-LEN(SUBSTITUTE($M380:$U383,"F", "")))</f>
        <v>1</v>
      </c>
      <c r="AQ380" s="239">
        <f>SUMPRODUCT(LEN($AD380:$AD383)-LEN(SUBSTITUTE($AD380:$AD383,"F", "")))</f>
        <v>1</v>
      </c>
      <c r="AR380" s="230">
        <f>SUMPRODUCT(LEN($AC380:$AC383)-LEN(SUBSTITUTE($AC380:$AC383,"F", "")))</f>
        <v>0</v>
      </c>
      <c r="AS380" s="233">
        <f>SUMPRODUCT(LEN($M380:$U383)-LEN(SUBSTITUTE($M380:$U383,"G", "")))</f>
        <v>6</v>
      </c>
      <c r="AT380" s="239">
        <f>SUMPRODUCT(LEN($AD380:$AD383)-LEN(SUBSTITUTE($AD380:$AD383,"G", "")))</f>
        <v>2</v>
      </c>
      <c r="AU380" s="230">
        <f>SUMPRODUCT(LEN($AC380:$AC383)-LEN(SUBSTITUTE($AC380:$AC383,"G", "")))</f>
        <v>0</v>
      </c>
      <c r="AV380" s="233">
        <f>SUMPRODUCT(LEN($L380:$U383)-LEN(SUBSTITUTE($L380:$U383,"M", "")))</f>
        <v>0</v>
      </c>
      <c r="AW380" s="236">
        <f>SUMPRODUCT(LEN($AD380:$AD383)-LEN(SUBSTITUTE($AD380:$AD383,"M", "")))</f>
        <v>0</v>
      </c>
      <c r="AX380" s="269">
        <f>SUMPRODUCT(LEN($AC380:$AC383)-LEN(SUBSTITUTE($AC380:$AC383,"M", "")))</f>
        <v>0</v>
      </c>
      <c r="AY380" s="291">
        <f>SUMPRODUCT(LEN($AE380:$AE383)-LEN(SUBSTITUTE($AE380:$AE383,"S", "")))</f>
        <v>0</v>
      </c>
      <c r="AZ380" s="227">
        <f>SUMPRODUCT(LEN($AE380:$AE383)-LEN(SUBSTITUTE($AE380:$AE383,"F", "")))</f>
        <v>0</v>
      </c>
      <c r="BA380" s="227">
        <f>SUMPRODUCT(LEN($AE380:$AE383)-LEN(SUBSTITUTE($AE380:$AE383,"G", "")))</f>
        <v>0</v>
      </c>
      <c r="BB380" s="294">
        <f>SUMPRODUCT(LEN($AE380:$AE383)-LEN(SUBSTITUTE($AE380:$AE383,"M", "")))</f>
        <v>0</v>
      </c>
    </row>
    <row r="381" spans="2:62" ht="28.15" customHeight="1" thickBot="1" x14ac:dyDescent="0.25">
      <c r="B381" s="30"/>
      <c r="C381" s="243"/>
      <c r="D381" s="36"/>
      <c r="E381" s="35"/>
      <c r="F381" s="35"/>
      <c r="G381" s="34"/>
      <c r="H381" s="224"/>
      <c r="I381" s="247"/>
      <c r="J381" s="247"/>
      <c r="K381" s="247"/>
      <c r="L381" s="33" t="s">
        <v>123</v>
      </c>
      <c r="M381" s="32" t="s">
        <v>104</v>
      </c>
      <c r="N381" s="33" t="s">
        <v>122</v>
      </c>
      <c r="O381" s="32" t="s">
        <v>782</v>
      </c>
      <c r="P381" s="33" t="s">
        <v>120</v>
      </c>
      <c r="Q381" s="32" t="s">
        <v>188</v>
      </c>
      <c r="R381" s="33" t="s">
        <v>119</v>
      </c>
      <c r="S381" s="32" t="s">
        <v>121</v>
      </c>
      <c r="T381" s="33" t="s">
        <v>118</v>
      </c>
      <c r="U381" s="32"/>
      <c r="V381" s="33" t="s">
        <v>117</v>
      </c>
      <c r="W381" s="32"/>
      <c r="X381" s="33" t="s">
        <v>116</v>
      </c>
      <c r="Y381" s="32"/>
      <c r="Z381" s="33" t="s">
        <v>115</v>
      </c>
      <c r="AA381" s="32"/>
      <c r="AB381" s="31"/>
      <c r="AC381" s="32"/>
      <c r="AD381" s="31" t="s">
        <v>422</v>
      </c>
      <c r="AE381" s="23"/>
      <c r="AF381" s="251"/>
      <c r="AG381" s="251"/>
      <c r="AH381" s="22"/>
      <c r="AI381" s="11"/>
      <c r="AJ381" s="265"/>
      <c r="AK381" s="267"/>
      <c r="AL381" s="263"/>
      <c r="AM381" s="265"/>
      <c r="AN381" s="267"/>
      <c r="AO381" s="263"/>
      <c r="AP381" s="265"/>
      <c r="AQ381" s="267"/>
      <c r="AR381" s="263"/>
      <c r="AS381" s="265"/>
      <c r="AT381" s="267"/>
      <c r="AU381" s="263"/>
      <c r="AV381" s="265"/>
      <c r="AW381" s="275"/>
      <c r="AX381" s="270"/>
      <c r="AY381" s="292"/>
      <c r="AZ381" s="228"/>
      <c r="BA381" s="228"/>
      <c r="BB381" s="295"/>
    </row>
    <row r="382" spans="2:62" ht="28.15" customHeight="1" x14ac:dyDescent="0.2">
      <c r="B382" s="30"/>
      <c r="C382" s="244"/>
      <c r="D382" s="29"/>
      <c r="E382" s="28"/>
      <c r="F382" s="28"/>
      <c r="G382" s="27"/>
      <c r="H382" s="225"/>
      <c r="I382" s="248"/>
      <c r="J382" s="248"/>
      <c r="K382" s="248"/>
      <c r="L382" s="26" t="s">
        <v>114</v>
      </c>
      <c r="M382" s="25" t="s">
        <v>636</v>
      </c>
      <c r="N382" s="26" t="s">
        <v>112</v>
      </c>
      <c r="O382" s="25" t="s">
        <v>430</v>
      </c>
      <c r="P382" s="26" t="s">
        <v>111</v>
      </c>
      <c r="Q382" s="25" t="s">
        <v>175</v>
      </c>
      <c r="R382" s="26" t="s">
        <v>110</v>
      </c>
      <c r="S382" s="25" t="s">
        <v>121</v>
      </c>
      <c r="T382" s="26" t="s">
        <v>109</v>
      </c>
      <c r="U382" s="25"/>
      <c r="V382" s="26" t="s">
        <v>108</v>
      </c>
      <c r="W382" s="25"/>
      <c r="X382" s="26" t="s">
        <v>107</v>
      </c>
      <c r="Y382" s="25"/>
      <c r="Z382" s="26" t="s">
        <v>106</v>
      </c>
      <c r="AA382" s="25"/>
      <c r="AB382" s="24"/>
      <c r="AC382" s="25"/>
      <c r="AD382" s="24" t="s">
        <v>781</v>
      </c>
      <c r="AE382" s="23"/>
      <c r="AF382" s="251"/>
      <c r="AG382" s="251"/>
      <c r="AH382" s="22"/>
      <c r="AI382" s="11"/>
      <c r="AJ382" s="265"/>
      <c r="AK382" s="267"/>
      <c r="AL382" s="263"/>
      <c r="AM382" s="265"/>
      <c r="AN382" s="267"/>
      <c r="AO382" s="263"/>
      <c r="AP382" s="265"/>
      <c r="AQ382" s="267"/>
      <c r="AR382" s="263"/>
      <c r="AS382" s="265"/>
      <c r="AT382" s="267"/>
      <c r="AU382" s="263"/>
      <c r="AV382" s="265"/>
      <c r="AW382" s="275"/>
      <c r="AX382" s="270"/>
      <c r="AY382" s="292"/>
      <c r="AZ382" s="228"/>
      <c r="BA382" s="228"/>
      <c r="BB382" s="295"/>
    </row>
    <row r="383" spans="2:62" ht="28.15" customHeight="1" thickBot="1" x14ac:dyDescent="0.25">
      <c r="B383" s="21"/>
      <c r="C383" s="245"/>
      <c r="D383" s="20"/>
      <c r="E383" s="19"/>
      <c r="F383" s="19"/>
      <c r="G383" s="18"/>
      <c r="H383" s="226"/>
      <c r="I383" s="249"/>
      <c r="J383" s="249"/>
      <c r="K383" s="249"/>
      <c r="L383" s="17" t="s">
        <v>105</v>
      </c>
      <c r="M383" s="15" t="s">
        <v>780</v>
      </c>
      <c r="N383" s="17" t="s">
        <v>103</v>
      </c>
      <c r="O383" s="15" t="s">
        <v>186</v>
      </c>
      <c r="P383" s="17" t="s">
        <v>102</v>
      </c>
      <c r="Q383" s="15" t="s">
        <v>113</v>
      </c>
      <c r="R383" s="17" t="s">
        <v>101</v>
      </c>
      <c r="S383" s="15" t="s">
        <v>104</v>
      </c>
      <c r="T383" s="17">
        <v>20</v>
      </c>
      <c r="U383" s="15"/>
      <c r="V383" s="17" t="s">
        <v>100</v>
      </c>
      <c r="W383" s="15"/>
      <c r="X383" s="17" t="s">
        <v>99</v>
      </c>
      <c r="Y383" s="15"/>
      <c r="Z383" s="17" t="s">
        <v>98</v>
      </c>
      <c r="AA383" s="15"/>
      <c r="AB383" s="16"/>
      <c r="AC383" s="15"/>
      <c r="AD383" s="14"/>
      <c r="AE383" s="13"/>
      <c r="AF383" s="252"/>
      <c r="AG383" s="252"/>
      <c r="AH383" s="12"/>
      <c r="AI383" s="11"/>
      <c r="AJ383" s="266"/>
      <c r="AK383" s="268"/>
      <c r="AL383" s="264"/>
      <c r="AM383" s="266"/>
      <c r="AN383" s="268"/>
      <c r="AO383" s="264"/>
      <c r="AP383" s="266"/>
      <c r="AQ383" s="268"/>
      <c r="AR383" s="264"/>
      <c r="AS383" s="266"/>
      <c r="AT383" s="268"/>
      <c r="AU383" s="264"/>
      <c r="AV383" s="266"/>
      <c r="AW383" s="276"/>
      <c r="AX383" s="271"/>
      <c r="AY383" s="293"/>
      <c r="AZ383" s="229"/>
      <c r="BA383" s="229"/>
      <c r="BB383" s="296"/>
    </row>
    <row r="384" spans="2:62" ht="85.9" customHeight="1" thickTop="1" thickBot="1" x14ac:dyDescent="0.35">
      <c r="B384" s="105" t="s">
        <v>174</v>
      </c>
      <c r="C384" s="95" t="s">
        <v>173</v>
      </c>
      <c r="D384" s="100" t="s">
        <v>172</v>
      </c>
      <c r="E384" s="104" t="s">
        <v>171</v>
      </c>
      <c r="F384" s="103"/>
      <c r="G384" s="102"/>
      <c r="H384" s="101" t="s">
        <v>170</v>
      </c>
      <c r="I384" s="100" t="s">
        <v>96</v>
      </c>
      <c r="J384" s="100" t="s">
        <v>169</v>
      </c>
      <c r="K384" s="100" t="s">
        <v>97</v>
      </c>
      <c r="L384" s="256" t="s">
        <v>168</v>
      </c>
      <c r="M384" s="262"/>
      <c r="N384" s="256" t="s">
        <v>167</v>
      </c>
      <c r="O384" s="262"/>
      <c r="P384" s="256" t="s">
        <v>167</v>
      </c>
      <c r="Q384" s="257"/>
      <c r="R384" s="256" t="s">
        <v>167</v>
      </c>
      <c r="S384" s="257"/>
      <c r="T384" s="256" t="s">
        <v>167</v>
      </c>
      <c r="U384" s="257"/>
      <c r="V384" s="256" t="s">
        <v>167</v>
      </c>
      <c r="W384" s="257"/>
      <c r="X384" s="256" t="s">
        <v>167</v>
      </c>
      <c r="Y384" s="257"/>
      <c r="Z384" s="256" t="s">
        <v>167</v>
      </c>
      <c r="AA384" s="257"/>
      <c r="AB384" s="261" t="s">
        <v>166</v>
      </c>
      <c r="AC384" s="257"/>
      <c r="AD384" s="101" t="s">
        <v>165</v>
      </c>
      <c r="AE384" s="101" t="s">
        <v>164</v>
      </c>
      <c r="AF384" s="100" t="s">
        <v>163</v>
      </c>
      <c r="AG384" s="100" t="s">
        <v>162</v>
      </c>
      <c r="AH384" s="99" t="s">
        <v>161</v>
      </c>
      <c r="AI384" s="98"/>
      <c r="AJ384" s="96" t="s">
        <v>160</v>
      </c>
      <c r="AK384" s="95" t="s">
        <v>159</v>
      </c>
      <c r="AL384" s="94" t="s">
        <v>158</v>
      </c>
      <c r="AM384" s="96" t="s">
        <v>157</v>
      </c>
      <c r="AN384" s="95" t="s">
        <v>156</v>
      </c>
      <c r="AO384" s="94" t="s">
        <v>155</v>
      </c>
      <c r="AP384" s="96" t="s">
        <v>154</v>
      </c>
      <c r="AQ384" s="95" t="s">
        <v>153</v>
      </c>
      <c r="AR384" s="97" t="s">
        <v>152</v>
      </c>
      <c r="AS384" s="96" t="s">
        <v>151</v>
      </c>
      <c r="AT384" s="95" t="s">
        <v>150</v>
      </c>
      <c r="AU384" s="94" t="s">
        <v>149</v>
      </c>
      <c r="AV384" s="96" t="s">
        <v>148</v>
      </c>
      <c r="AW384" s="95" t="s">
        <v>147</v>
      </c>
      <c r="AX384" s="94" t="s">
        <v>146</v>
      </c>
      <c r="AY384" s="93" t="s">
        <v>145</v>
      </c>
      <c r="AZ384" s="92" t="s">
        <v>144</v>
      </c>
      <c r="BA384" s="92" t="s">
        <v>143</v>
      </c>
      <c r="BB384" s="91" t="s">
        <v>142</v>
      </c>
    </row>
    <row r="385" spans="2:62" ht="48" thickBot="1" x14ac:dyDescent="0.3">
      <c r="B385" s="90" t="s">
        <v>228</v>
      </c>
      <c r="C385" s="89"/>
      <c r="D385" s="88">
        <v>194</v>
      </c>
      <c r="E385" s="258"/>
      <c r="F385" s="259"/>
      <c r="G385" s="260"/>
      <c r="H385" s="87" t="s">
        <v>140</v>
      </c>
      <c r="I385" s="86"/>
      <c r="J385" s="86"/>
      <c r="K385" s="85"/>
      <c r="L385" s="84"/>
      <c r="M385" s="81"/>
      <c r="N385" s="84"/>
      <c r="O385" s="81"/>
      <c r="P385" s="84"/>
      <c r="Q385" s="81"/>
      <c r="R385" s="84"/>
      <c r="S385" s="81"/>
      <c r="T385" s="84"/>
      <c r="U385" s="81"/>
      <c r="V385" s="84"/>
      <c r="W385" s="81"/>
      <c r="X385" s="84"/>
      <c r="Y385" s="81"/>
      <c r="Z385" s="84"/>
      <c r="AA385" s="83"/>
      <c r="AB385" s="82" t="s">
        <v>139</v>
      </c>
      <c r="AC385" s="81"/>
      <c r="AD385" s="81"/>
      <c r="AE385" s="81"/>
      <c r="AF385" s="80"/>
      <c r="AG385" s="80"/>
      <c r="AH385" s="60"/>
      <c r="AI385" s="79" t="s">
        <v>138</v>
      </c>
      <c r="AJ385" s="78">
        <f t="shared" ref="AJ385:BB385" si="50">SUM(AJ387:AJ398)</f>
        <v>68</v>
      </c>
      <c r="AK385" s="77">
        <f t="shared" si="50"/>
        <v>5</v>
      </c>
      <c r="AL385" s="76">
        <f t="shared" si="50"/>
        <v>0</v>
      </c>
      <c r="AM385" s="78">
        <f t="shared" si="50"/>
        <v>40</v>
      </c>
      <c r="AN385" s="77">
        <f t="shared" si="50"/>
        <v>9</v>
      </c>
      <c r="AO385" s="76">
        <f t="shared" si="50"/>
        <v>0</v>
      </c>
      <c r="AP385" s="78">
        <f t="shared" si="50"/>
        <v>0</v>
      </c>
      <c r="AQ385" s="77">
        <f t="shared" si="50"/>
        <v>0</v>
      </c>
      <c r="AR385" s="76">
        <f t="shared" si="50"/>
        <v>0</v>
      </c>
      <c r="AS385" s="78">
        <f t="shared" si="50"/>
        <v>14</v>
      </c>
      <c r="AT385" s="77">
        <f t="shared" si="50"/>
        <v>3</v>
      </c>
      <c r="AU385" s="76">
        <f t="shared" si="50"/>
        <v>0</v>
      </c>
      <c r="AV385" s="78">
        <f t="shared" si="50"/>
        <v>0</v>
      </c>
      <c r="AW385" s="77">
        <f t="shared" si="50"/>
        <v>0</v>
      </c>
      <c r="AX385" s="76">
        <f t="shared" si="50"/>
        <v>0</v>
      </c>
      <c r="AY385" s="75">
        <f t="shared" si="50"/>
        <v>0</v>
      </c>
      <c r="AZ385" s="74">
        <f t="shared" si="50"/>
        <v>0</v>
      </c>
      <c r="BA385" s="74">
        <f t="shared" si="50"/>
        <v>3</v>
      </c>
      <c r="BB385" s="73">
        <f t="shared" si="50"/>
        <v>0</v>
      </c>
      <c r="BC385" s="72" t="s">
        <v>137</v>
      </c>
      <c r="BF385" s="5">
        <f>SUM(AJ385:AL385)/$BG$5</f>
        <v>24.333333333333332</v>
      </c>
      <c r="BG385" s="5">
        <f>SUM(AM385:AO385,AY385)/$BG$5</f>
        <v>16.333333333333332</v>
      </c>
      <c r="BH385" s="5">
        <f>SUM(AP385:AR385,AZ385)/$BG$5</f>
        <v>0</v>
      </c>
      <c r="BI385" s="5">
        <f>SUM(AS385:AU385,BA385)/$BG$5</f>
        <v>6.666666666666667</v>
      </c>
      <c r="BJ385" s="5">
        <f>SUM(AV385:AX385,BB385)/$BG$5</f>
        <v>0</v>
      </c>
    </row>
    <row r="386" spans="2:62" ht="37.5" thickBot="1" x14ac:dyDescent="0.3">
      <c r="B386" s="71"/>
      <c r="C386" s="70"/>
      <c r="D386" s="69"/>
      <c r="E386" s="68"/>
      <c r="F386" s="68"/>
      <c r="G386" s="67"/>
      <c r="H386" s="66"/>
      <c r="I386" s="64"/>
      <c r="J386" s="64"/>
      <c r="K386" s="65"/>
      <c r="L386" s="64"/>
      <c r="M386" s="62"/>
      <c r="N386" s="64"/>
      <c r="O386" s="62"/>
      <c r="P386" s="64"/>
      <c r="Q386" s="62"/>
      <c r="R386" s="64"/>
      <c r="S386" s="62"/>
      <c r="T386" s="64"/>
      <c r="U386" s="62"/>
      <c r="V386" s="64"/>
      <c r="W386" s="62"/>
      <c r="X386" s="64"/>
      <c r="Y386" s="62"/>
      <c r="Z386" s="64"/>
      <c r="AA386" s="62"/>
      <c r="AB386" s="63"/>
      <c r="AC386" s="62"/>
      <c r="AD386" s="62"/>
      <c r="AE386" s="62"/>
      <c r="AF386" s="61"/>
      <c r="AG386" s="61"/>
      <c r="AH386" s="60"/>
      <c r="AI386" s="59" t="s">
        <v>136</v>
      </c>
      <c r="AJ386" s="58">
        <f t="shared" ref="AJ386:BB386" si="51">AJ385/3</f>
        <v>22.666666666666668</v>
      </c>
      <c r="AK386" s="57">
        <f t="shared" si="51"/>
        <v>1.6666666666666667</v>
      </c>
      <c r="AL386" s="56">
        <f t="shared" si="51"/>
        <v>0</v>
      </c>
      <c r="AM386" s="58">
        <f t="shared" si="51"/>
        <v>13.333333333333334</v>
      </c>
      <c r="AN386" s="57">
        <f t="shared" si="51"/>
        <v>3</v>
      </c>
      <c r="AO386" s="56">
        <f t="shared" si="51"/>
        <v>0</v>
      </c>
      <c r="AP386" s="58">
        <f t="shared" si="51"/>
        <v>0</v>
      </c>
      <c r="AQ386" s="57">
        <f t="shared" si="51"/>
        <v>0</v>
      </c>
      <c r="AR386" s="56">
        <f t="shared" si="51"/>
        <v>0</v>
      </c>
      <c r="AS386" s="58">
        <f t="shared" si="51"/>
        <v>4.666666666666667</v>
      </c>
      <c r="AT386" s="57">
        <f t="shared" si="51"/>
        <v>1</v>
      </c>
      <c r="AU386" s="56">
        <f t="shared" si="51"/>
        <v>0</v>
      </c>
      <c r="AV386" s="58">
        <f t="shared" si="51"/>
        <v>0</v>
      </c>
      <c r="AW386" s="57">
        <f t="shared" si="51"/>
        <v>0</v>
      </c>
      <c r="AX386" s="56">
        <f t="shared" si="51"/>
        <v>0</v>
      </c>
      <c r="AY386" s="55">
        <f t="shared" si="51"/>
        <v>0</v>
      </c>
      <c r="AZ386" s="54">
        <f t="shared" si="51"/>
        <v>0</v>
      </c>
      <c r="BA386" s="54">
        <f t="shared" si="51"/>
        <v>1</v>
      </c>
      <c r="BB386" s="53">
        <f t="shared" si="51"/>
        <v>0</v>
      </c>
      <c r="BC386" s="52" t="s">
        <v>135</v>
      </c>
    </row>
    <row r="387" spans="2:62" ht="28.15" customHeight="1" x14ac:dyDescent="0.2">
      <c r="B387" s="30"/>
      <c r="C387" s="242">
        <v>1</v>
      </c>
      <c r="D387" s="44"/>
      <c r="E387" s="43"/>
      <c r="F387" s="43"/>
      <c r="G387" s="42"/>
      <c r="H387" s="223" t="s">
        <v>183</v>
      </c>
      <c r="I387" s="246">
        <v>57</v>
      </c>
      <c r="J387" s="246">
        <v>20</v>
      </c>
      <c r="K387" s="246">
        <v>5</v>
      </c>
      <c r="L387" s="41" t="s">
        <v>133</v>
      </c>
      <c r="M387" s="40" t="s">
        <v>434</v>
      </c>
      <c r="N387" s="41" t="s">
        <v>131</v>
      </c>
      <c r="O387" s="40" t="s">
        <v>104</v>
      </c>
      <c r="P387" s="41" t="s">
        <v>130</v>
      </c>
      <c r="Q387" s="40" t="s">
        <v>178</v>
      </c>
      <c r="R387" s="41" t="s">
        <v>129</v>
      </c>
      <c r="S387" s="40" t="s">
        <v>175</v>
      </c>
      <c r="T387" s="41" t="s">
        <v>128</v>
      </c>
      <c r="U387" s="40"/>
      <c r="V387" s="41" t="s">
        <v>127</v>
      </c>
      <c r="W387" s="40"/>
      <c r="X387" s="41" t="s">
        <v>126</v>
      </c>
      <c r="Y387" s="40"/>
      <c r="Z387" s="41" t="s">
        <v>125</v>
      </c>
      <c r="AA387" s="40"/>
      <c r="AB387" s="39"/>
      <c r="AC387" s="40"/>
      <c r="AD387" s="39" t="s">
        <v>121</v>
      </c>
      <c r="AE387" s="38" t="s">
        <v>462</v>
      </c>
      <c r="AF387" s="250"/>
      <c r="AG387" s="250" t="s">
        <v>609</v>
      </c>
      <c r="AH387" s="37"/>
      <c r="AI387" s="11"/>
      <c r="AJ387" s="233">
        <f>SUMPRODUCT(LEN($M387:$U390)-LEN(SUBSTITUTE($M387:$U390,"A", "")))</f>
        <v>24</v>
      </c>
      <c r="AK387" s="239">
        <f>SUMPRODUCT(LEN($AD387:$AD390)-LEN(SUBSTITUTE($AD387:$AD390,"A", "")))</f>
        <v>0</v>
      </c>
      <c r="AL387" s="230">
        <f>SUMPRODUCT(LEN($AC387:$AC390)-LEN(SUBSTITUTE($AC387:$AC390,"A", "")))</f>
        <v>0</v>
      </c>
      <c r="AM387" s="233">
        <f>SUMPRODUCT(LEN($M387:$U390)-LEN(SUBSTITUTE($M387:$U390,"S", "")))</f>
        <v>11</v>
      </c>
      <c r="AN387" s="239">
        <f>SUMPRODUCT(LEN($AD387:$AD390)-LEN(SUBSTITUTE($AD387:$AD390,"S", "")))</f>
        <v>1</v>
      </c>
      <c r="AO387" s="230">
        <f>SUMPRODUCT(LEN($AC387:$AC390)-LEN(SUBSTITUTE($AC387:$AC390,"S", "")))</f>
        <v>0</v>
      </c>
      <c r="AP387" s="233">
        <f>SUMPRODUCT(LEN($M387:$U390)-LEN(SUBSTITUTE($M387:$U390,"F", "")))</f>
        <v>0</v>
      </c>
      <c r="AQ387" s="239">
        <f>SUMPRODUCT(LEN($AD387:$AD390)-LEN(SUBSTITUTE($AD387:$AD390,"F", "")))</f>
        <v>0</v>
      </c>
      <c r="AR387" s="230">
        <f>SUMPRODUCT(LEN($AC387:$AC390)-LEN(SUBSTITUTE($AC387:$AC390,"F", "")))</f>
        <v>0</v>
      </c>
      <c r="AS387" s="233">
        <f>SUMPRODUCT(LEN($M387:$U390)-LEN(SUBSTITUTE($M387:$U390,"G", "")))</f>
        <v>3</v>
      </c>
      <c r="AT387" s="239">
        <f>SUMPRODUCT(LEN($AD387:$AD390)-LEN(SUBSTITUTE($AD387:$AD390,"G", "")))</f>
        <v>0</v>
      </c>
      <c r="AU387" s="230">
        <f>SUMPRODUCT(LEN($AC387:$AC390)-LEN(SUBSTITUTE($AC387:$AC390,"G", "")))</f>
        <v>0</v>
      </c>
      <c r="AV387" s="233">
        <f>SUMPRODUCT(LEN($L387:$U390)-LEN(SUBSTITUTE($L387:$U390,"M", "")))</f>
        <v>0</v>
      </c>
      <c r="AW387" s="236">
        <f>SUMPRODUCT(LEN($AD387:$AD390)-LEN(SUBSTITUTE($AD387:$AD390,"M", "")))</f>
        <v>0</v>
      </c>
      <c r="AX387" s="269">
        <f>SUMPRODUCT(LEN($AC387:$AC390)-LEN(SUBSTITUTE($AC387:$AC390,"M", "")))</f>
        <v>0</v>
      </c>
      <c r="AY387" s="291">
        <f>SUMPRODUCT(LEN($AE387:$AE390)-LEN(SUBSTITUTE($AE387:$AE390,"S", "")))</f>
        <v>0</v>
      </c>
      <c r="AZ387" s="227">
        <f>SUMPRODUCT(LEN($AE387:$AE390)-LEN(SUBSTITUTE($AE387:$AE390,"F", "")))</f>
        <v>0</v>
      </c>
      <c r="BA387" s="227">
        <f>SUMPRODUCT(LEN($AE387:$AE390)-LEN(SUBSTITUTE($AE387:$AE390,"G", "")))</f>
        <v>3</v>
      </c>
      <c r="BB387" s="294">
        <f>SUMPRODUCT(LEN($AE387:$AE390)-LEN(SUBSTITUTE($AE387:$AE390,"M", "")))</f>
        <v>0</v>
      </c>
    </row>
    <row r="388" spans="2:62" ht="28.15" customHeight="1" thickBot="1" x14ac:dyDescent="0.25">
      <c r="B388" s="30"/>
      <c r="C388" s="243"/>
      <c r="D388" s="36"/>
      <c r="E388" s="35"/>
      <c r="F388" s="35"/>
      <c r="G388" s="34"/>
      <c r="H388" s="224"/>
      <c r="I388" s="247"/>
      <c r="J388" s="247"/>
      <c r="K388" s="247"/>
      <c r="L388" s="33" t="s">
        <v>123</v>
      </c>
      <c r="M388" s="32" t="s">
        <v>132</v>
      </c>
      <c r="N388" s="33" t="s">
        <v>122</v>
      </c>
      <c r="O388" s="32" t="s">
        <v>389</v>
      </c>
      <c r="P388" s="33" t="s">
        <v>120</v>
      </c>
      <c r="Q388" s="32" t="s">
        <v>215</v>
      </c>
      <c r="R388" s="33" t="s">
        <v>119</v>
      </c>
      <c r="S388" s="32" t="s">
        <v>121</v>
      </c>
      <c r="T388" s="33" t="s">
        <v>118</v>
      </c>
      <c r="U388" s="32"/>
      <c r="V388" s="33" t="s">
        <v>117</v>
      </c>
      <c r="W388" s="32"/>
      <c r="X388" s="33" t="s">
        <v>116</v>
      </c>
      <c r="Y388" s="32"/>
      <c r="Z388" s="33" t="s">
        <v>115</v>
      </c>
      <c r="AA388" s="32"/>
      <c r="AB388" s="31"/>
      <c r="AC388" s="32"/>
      <c r="AD388" s="31"/>
      <c r="AE388" s="23"/>
      <c r="AF388" s="251"/>
      <c r="AG388" s="251"/>
      <c r="AH388" s="22"/>
      <c r="AI388" s="11"/>
      <c r="AJ388" s="265"/>
      <c r="AK388" s="267"/>
      <c r="AL388" s="263"/>
      <c r="AM388" s="265"/>
      <c r="AN388" s="267"/>
      <c r="AO388" s="263"/>
      <c r="AP388" s="265"/>
      <c r="AQ388" s="267"/>
      <c r="AR388" s="263"/>
      <c r="AS388" s="265"/>
      <c r="AT388" s="267"/>
      <c r="AU388" s="263"/>
      <c r="AV388" s="265"/>
      <c r="AW388" s="275"/>
      <c r="AX388" s="270"/>
      <c r="AY388" s="292"/>
      <c r="AZ388" s="228"/>
      <c r="BA388" s="228"/>
      <c r="BB388" s="295"/>
    </row>
    <row r="389" spans="2:62" ht="28.15" customHeight="1" x14ac:dyDescent="0.2">
      <c r="B389" s="30"/>
      <c r="C389" s="244"/>
      <c r="D389" s="29"/>
      <c r="E389" s="28"/>
      <c r="F389" s="28"/>
      <c r="G389" s="27"/>
      <c r="H389" s="225">
        <v>194</v>
      </c>
      <c r="I389" s="248"/>
      <c r="J389" s="248"/>
      <c r="K389" s="248"/>
      <c r="L389" s="26" t="s">
        <v>114</v>
      </c>
      <c r="M389" s="25" t="s">
        <v>417</v>
      </c>
      <c r="N389" s="26" t="s">
        <v>112</v>
      </c>
      <c r="O389" s="25" t="s">
        <v>132</v>
      </c>
      <c r="P389" s="26" t="s">
        <v>111</v>
      </c>
      <c r="Q389" s="25" t="s">
        <v>215</v>
      </c>
      <c r="R389" s="26" t="s">
        <v>110</v>
      </c>
      <c r="S389" s="25" t="s">
        <v>121</v>
      </c>
      <c r="T389" s="26" t="s">
        <v>109</v>
      </c>
      <c r="U389" s="25"/>
      <c r="V389" s="26" t="s">
        <v>108</v>
      </c>
      <c r="W389" s="25"/>
      <c r="X389" s="26" t="s">
        <v>107</v>
      </c>
      <c r="Y389" s="25"/>
      <c r="Z389" s="26" t="s">
        <v>106</v>
      </c>
      <c r="AA389" s="25"/>
      <c r="AB389" s="24"/>
      <c r="AC389" s="25"/>
      <c r="AD389" s="24"/>
      <c r="AE389" s="23"/>
      <c r="AF389" s="251"/>
      <c r="AG389" s="251"/>
      <c r="AH389" s="22"/>
      <c r="AI389" s="11"/>
      <c r="AJ389" s="265"/>
      <c r="AK389" s="267"/>
      <c r="AL389" s="263"/>
      <c r="AM389" s="265"/>
      <c r="AN389" s="267"/>
      <c r="AO389" s="263"/>
      <c r="AP389" s="265"/>
      <c r="AQ389" s="267"/>
      <c r="AR389" s="263"/>
      <c r="AS389" s="265"/>
      <c r="AT389" s="267"/>
      <c r="AU389" s="263"/>
      <c r="AV389" s="265"/>
      <c r="AW389" s="275"/>
      <c r="AX389" s="270"/>
      <c r="AY389" s="292"/>
      <c r="AZ389" s="228"/>
      <c r="BA389" s="228"/>
      <c r="BB389" s="295"/>
    </row>
    <row r="390" spans="2:62" ht="28.15" customHeight="1" thickBot="1" x14ac:dyDescent="0.25">
      <c r="B390" s="30"/>
      <c r="C390" s="253"/>
      <c r="D390" s="51"/>
      <c r="E390" s="50"/>
      <c r="F390" s="50"/>
      <c r="G390" s="49"/>
      <c r="H390" s="226"/>
      <c r="I390" s="254"/>
      <c r="J390" s="254"/>
      <c r="K390" s="254"/>
      <c r="L390" s="48" t="s">
        <v>105</v>
      </c>
      <c r="M390" s="47" t="s">
        <v>634</v>
      </c>
      <c r="N390" s="48" t="s">
        <v>103</v>
      </c>
      <c r="O390" s="47" t="s">
        <v>399</v>
      </c>
      <c r="P390" s="48" t="s">
        <v>102</v>
      </c>
      <c r="Q390" s="47" t="s">
        <v>175</v>
      </c>
      <c r="R390" s="48" t="s">
        <v>101</v>
      </c>
      <c r="S390" s="47"/>
      <c r="T390" s="48">
        <v>20</v>
      </c>
      <c r="U390" s="47"/>
      <c r="V390" s="48" t="s">
        <v>100</v>
      </c>
      <c r="W390" s="47"/>
      <c r="X390" s="48" t="s">
        <v>99</v>
      </c>
      <c r="Y390" s="47"/>
      <c r="Z390" s="48" t="s">
        <v>98</v>
      </c>
      <c r="AA390" s="47"/>
      <c r="AB390" s="16"/>
      <c r="AC390" s="47"/>
      <c r="AD390" s="16"/>
      <c r="AE390" s="46"/>
      <c r="AF390" s="255"/>
      <c r="AG390" s="255"/>
      <c r="AH390" s="45"/>
      <c r="AI390" s="11"/>
      <c r="AJ390" s="266"/>
      <c r="AK390" s="268"/>
      <c r="AL390" s="264"/>
      <c r="AM390" s="266"/>
      <c r="AN390" s="268"/>
      <c r="AO390" s="264"/>
      <c r="AP390" s="266"/>
      <c r="AQ390" s="268"/>
      <c r="AR390" s="264"/>
      <c r="AS390" s="266"/>
      <c r="AT390" s="268"/>
      <c r="AU390" s="264"/>
      <c r="AV390" s="266"/>
      <c r="AW390" s="276"/>
      <c r="AX390" s="271"/>
      <c r="AY390" s="293"/>
      <c r="AZ390" s="229"/>
      <c r="BA390" s="229"/>
      <c r="BB390" s="296"/>
    </row>
    <row r="391" spans="2:62" ht="28.15" customHeight="1" x14ac:dyDescent="0.2">
      <c r="B391" s="30"/>
      <c r="C391" s="242">
        <v>2</v>
      </c>
      <c r="D391" s="44"/>
      <c r="E391" s="43"/>
      <c r="F391" s="43"/>
      <c r="G391" s="42"/>
      <c r="H391" s="223"/>
      <c r="I391" s="246">
        <v>72</v>
      </c>
      <c r="J391" s="246">
        <v>23</v>
      </c>
      <c r="K391" s="246">
        <v>7</v>
      </c>
      <c r="L391" s="41" t="s">
        <v>133</v>
      </c>
      <c r="M391" s="40" t="s">
        <v>104</v>
      </c>
      <c r="N391" s="41" t="s">
        <v>131</v>
      </c>
      <c r="O391" s="40" t="s">
        <v>403</v>
      </c>
      <c r="P391" s="41" t="s">
        <v>130</v>
      </c>
      <c r="Q391" s="40" t="s">
        <v>430</v>
      </c>
      <c r="R391" s="41" t="s">
        <v>129</v>
      </c>
      <c r="S391" s="40" t="s">
        <v>113</v>
      </c>
      <c r="T391" s="41" t="s">
        <v>128</v>
      </c>
      <c r="U391" s="40"/>
      <c r="V391" s="41" t="s">
        <v>127</v>
      </c>
      <c r="W391" s="40"/>
      <c r="X391" s="41" t="s">
        <v>126</v>
      </c>
      <c r="Y391" s="40"/>
      <c r="Z391" s="41" t="s">
        <v>125</v>
      </c>
      <c r="AA391" s="40"/>
      <c r="AB391" s="39"/>
      <c r="AC391" s="40"/>
      <c r="AD391" s="39" t="s">
        <v>779</v>
      </c>
      <c r="AE391" s="38"/>
      <c r="AF391" s="250"/>
      <c r="AG391" s="250" t="s">
        <v>609</v>
      </c>
      <c r="AH391" s="37"/>
      <c r="AI391" s="11"/>
      <c r="AJ391" s="233">
        <f>SUMPRODUCT(LEN($M391:$U394)-LEN(SUBSTITUTE($M391:$U394,"A", "")))</f>
        <v>20</v>
      </c>
      <c r="AK391" s="239">
        <f>SUMPRODUCT(LEN($AD391:$AD394)-LEN(SUBSTITUTE($AD391:$AD394,"A", "")))</f>
        <v>4</v>
      </c>
      <c r="AL391" s="230">
        <f>SUMPRODUCT(LEN($AC391:$AC394)-LEN(SUBSTITUTE($AC391:$AC394,"A", "")))</f>
        <v>0</v>
      </c>
      <c r="AM391" s="233">
        <f>SUMPRODUCT(LEN($M391:$U394)-LEN(SUBSTITUTE($M391:$U394,"S", "")))</f>
        <v>18</v>
      </c>
      <c r="AN391" s="239">
        <f>SUMPRODUCT(LEN($AD391:$AD394)-LEN(SUBSTITUTE($AD391:$AD394,"S", "")))</f>
        <v>5</v>
      </c>
      <c r="AO391" s="230">
        <f>SUMPRODUCT(LEN($AC391:$AC394)-LEN(SUBSTITUTE($AC391:$AC394,"S", "")))</f>
        <v>0</v>
      </c>
      <c r="AP391" s="233">
        <f>SUMPRODUCT(LEN($M391:$U394)-LEN(SUBSTITUTE($M391:$U394,"F", "")))</f>
        <v>0</v>
      </c>
      <c r="AQ391" s="239">
        <f>SUMPRODUCT(LEN($AD391:$AD394)-LEN(SUBSTITUTE($AD391:$AD394,"F", "")))</f>
        <v>0</v>
      </c>
      <c r="AR391" s="230">
        <f>SUMPRODUCT(LEN($AC391:$AC394)-LEN(SUBSTITUTE($AC391:$AC394,"F", "")))</f>
        <v>0</v>
      </c>
      <c r="AS391" s="233">
        <f>SUMPRODUCT(LEN($M391:$U394)-LEN(SUBSTITUTE($M391:$U394,"G", "")))</f>
        <v>4</v>
      </c>
      <c r="AT391" s="239">
        <f>SUMPRODUCT(LEN($AD391:$AD394)-LEN(SUBSTITUTE($AD391:$AD394,"G", "")))</f>
        <v>0</v>
      </c>
      <c r="AU391" s="230">
        <f>SUMPRODUCT(LEN($AC391:$AC394)-LEN(SUBSTITUTE($AC391:$AC394,"G", "")))</f>
        <v>0</v>
      </c>
      <c r="AV391" s="233">
        <f>SUMPRODUCT(LEN($L391:$U394)-LEN(SUBSTITUTE($L391:$U394,"M", "")))</f>
        <v>0</v>
      </c>
      <c r="AW391" s="236">
        <f>SUMPRODUCT(LEN($AD391:$AD394)-LEN(SUBSTITUTE($AD391:$AD394,"M", "")))</f>
        <v>0</v>
      </c>
      <c r="AX391" s="269">
        <f>SUMPRODUCT(LEN($AC391:$AC394)-LEN(SUBSTITUTE($AC391:$AC394,"M", "")))</f>
        <v>0</v>
      </c>
      <c r="AY391" s="291">
        <f>SUMPRODUCT(LEN($AE391:$AE394)-LEN(SUBSTITUTE($AE391:$AE394,"S", "")))</f>
        <v>0</v>
      </c>
      <c r="AZ391" s="227">
        <f>SUMPRODUCT(LEN($AE391:$AE394)-LEN(SUBSTITUTE($AE391:$AE394,"F", "")))</f>
        <v>0</v>
      </c>
      <c r="BA391" s="227">
        <f>SUMPRODUCT(LEN($AE391:$AE394)-LEN(SUBSTITUTE($AE391:$AE394,"G", "")))</f>
        <v>0</v>
      </c>
      <c r="BB391" s="294">
        <f>SUMPRODUCT(LEN($AE391:$AE394)-LEN(SUBSTITUTE($AE391:$AE394,"M", "")))</f>
        <v>0</v>
      </c>
    </row>
    <row r="392" spans="2:62" ht="28.15" customHeight="1" thickBot="1" x14ac:dyDescent="0.25">
      <c r="B392" s="30"/>
      <c r="C392" s="243"/>
      <c r="D392" s="36"/>
      <c r="E392" s="35"/>
      <c r="F392" s="35"/>
      <c r="G392" s="34"/>
      <c r="H392" s="224"/>
      <c r="I392" s="247"/>
      <c r="J392" s="247"/>
      <c r="K392" s="247"/>
      <c r="L392" s="33" t="s">
        <v>123</v>
      </c>
      <c r="M392" s="32" t="s">
        <v>132</v>
      </c>
      <c r="N392" s="33" t="s">
        <v>122</v>
      </c>
      <c r="O392" s="32" t="s">
        <v>525</v>
      </c>
      <c r="P392" s="33" t="s">
        <v>120</v>
      </c>
      <c r="Q392" s="32" t="s">
        <v>104</v>
      </c>
      <c r="R392" s="33" t="s">
        <v>119</v>
      </c>
      <c r="S392" s="32" t="s">
        <v>113</v>
      </c>
      <c r="T392" s="33" t="s">
        <v>118</v>
      </c>
      <c r="U392" s="32"/>
      <c r="V392" s="33" t="s">
        <v>117</v>
      </c>
      <c r="W392" s="32"/>
      <c r="X392" s="33" t="s">
        <v>116</v>
      </c>
      <c r="Y392" s="32"/>
      <c r="Z392" s="33" t="s">
        <v>115</v>
      </c>
      <c r="AA392" s="32"/>
      <c r="AB392" s="31"/>
      <c r="AC392" s="32"/>
      <c r="AD392" s="31"/>
      <c r="AE392" s="23"/>
      <c r="AF392" s="251"/>
      <c r="AG392" s="251"/>
      <c r="AH392" s="22"/>
      <c r="AI392" s="11"/>
      <c r="AJ392" s="265"/>
      <c r="AK392" s="267"/>
      <c r="AL392" s="263"/>
      <c r="AM392" s="265"/>
      <c r="AN392" s="267"/>
      <c r="AO392" s="263"/>
      <c r="AP392" s="265"/>
      <c r="AQ392" s="267"/>
      <c r="AR392" s="263"/>
      <c r="AS392" s="265"/>
      <c r="AT392" s="267"/>
      <c r="AU392" s="263"/>
      <c r="AV392" s="265"/>
      <c r="AW392" s="275"/>
      <c r="AX392" s="270"/>
      <c r="AY392" s="292"/>
      <c r="AZ392" s="228"/>
      <c r="BA392" s="228"/>
      <c r="BB392" s="295"/>
    </row>
    <row r="393" spans="2:62" ht="28.15" customHeight="1" x14ac:dyDescent="0.2">
      <c r="B393" s="30"/>
      <c r="C393" s="244"/>
      <c r="D393" s="29"/>
      <c r="E393" s="28"/>
      <c r="F393" s="28"/>
      <c r="G393" s="27"/>
      <c r="H393" s="225"/>
      <c r="I393" s="248"/>
      <c r="J393" s="248"/>
      <c r="K393" s="248"/>
      <c r="L393" s="26" t="s">
        <v>114</v>
      </c>
      <c r="M393" s="25" t="s">
        <v>611</v>
      </c>
      <c r="N393" s="26" t="s">
        <v>112</v>
      </c>
      <c r="O393" s="25" t="s">
        <v>411</v>
      </c>
      <c r="P393" s="26" t="s">
        <v>111</v>
      </c>
      <c r="Q393" s="25" t="s">
        <v>195</v>
      </c>
      <c r="R393" s="26" t="s">
        <v>110</v>
      </c>
      <c r="S393" s="25" t="s">
        <v>113</v>
      </c>
      <c r="T393" s="26" t="s">
        <v>109</v>
      </c>
      <c r="U393" s="25"/>
      <c r="V393" s="26" t="s">
        <v>108</v>
      </c>
      <c r="W393" s="25"/>
      <c r="X393" s="26" t="s">
        <v>107</v>
      </c>
      <c r="Y393" s="25"/>
      <c r="Z393" s="26" t="s">
        <v>106</v>
      </c>
      <c r="AA393" s="25"/>
      <c r="AB393" s="24"/>
      <c r="AC393" s="25"/>
      <c r="AD393" s="24"/>
      <c r="AE393" s="23"/>
      <c r="AF393" s="251"/>
      <c r="AG393" s="251"/>
      <c r="AH393" s="22"/>
      <c r="AI393" s="11"/>
      <c r="AJ393" s="265"/>
      <c r="AK393" s="267"/>
      <c r="AL393" s="263"/>
      <c r="AM393" s="265"/>
      <c r="AN393" s="267"/>
      <c r="AO393" s="263"/>
      <c r="AP393" s="265"/>
      <c r="AQ393" s="267"/>
      <c r="AR393" s="263"/>
      <c r="AS393" s="265"/>
      <c r="AT393" s="267"/>
      <c r="AU393" s="263"/>
      <c r="AV393" s="265"/>
      <c r="AW393" s="275"/>
      <c r="AX393" s="270"/>
      <c r="AY393" s="292"/>
      <c r="AZ393" s="228"/>
      <c r="BA393" s="228"/>
      <c r="BB393" s="295"/>
    </row>
    <row r="394" spans="2:62" ht="28.15" customHeight="1" thickBot="1" x14ac:dyDescent="0.25">
      <c r="B394" s="30"/>
      <c r="C394" s="253"/>
      <c r="D394" s="51"/>
      <c r="E394" s="50"/>
      <c r="F394" s="50"/>
      <c r="G394" s="49"/>
      <c r="H394" s="226"/>
      <c r="I394" s="254"/>
      <c r="J394" s="254"/>
      <c r="K394" s="254"/>
      <c r="L394" s="48" t="s">
        <v>105</v>
      </c>
      <c r="M394" s="47" t="s">
        <v>186</v>
      </c>
      <c r="N394" s="48" t="s">
        <v>103</v>
      </c>
      <c r="O394" s="47" t="s">
        <v>132</v>
      </c>
      <c r="P394" s="48" t="s">
        <v>102</v>
      </c>
      <c r="Q394" s="47" t="s">
        <v>188</v>
      </c>
      <c r="R394" s="48" t="s">
        <v>101</v>
      </c>
      <c r="S394" s="47" t="s">
        <v>121</v>
      </c>
      <c r="T394" s="48">
        <v>20</v>
      </c>
      <c r="U394" s="47"/>
      <c r="V394" s="48" t="s">
        <v>100</v>
      </c>
      <c r="W394" s="47"/>
      <c r="X394" s="48" t="s">
        <v>99</v>
      </c>
      <c r="Y394" s="47"/>
      <c r="Z394" s="48" t="s">
        <v>98</v>
      </c>
      <c r="AA394" s="47"/>
      <c r="AB394" s="16"/>
      <c r="AC394" s="47"/>
      <c r="AD394" s="16"/>
      <c r="AE394" s="46"/>
      <c r="AF394" s="255"/>
      <c r="AG394" s="255"/>
      <c r="AH394" s="45"/>
      <c r="AI394" s="11"/>
      <c r="AJ394" s="266"/>
      <c r="AK394" s="268"/>
      <c r="AL394" s="264"/>
      <c r="AM394" s="266"/>
      <c r="AN394" s="268"/>
      <c r="AO394" s="264"/>
      <c r="AP394" s="266"/>
      <c r="AQ394" s="268"/>
      <c r="AR394" s="264"/>
      <c r="AS394" s="266"/>
      <c r="AT394" s="268"/>
      <c r="AU394" s="264"/>
      <c r="AV394" s="266"/>
      <c r="AW394" s="276"/>
      <c r="AX394" s="271"/>
      <c r="AY394" s="293"/>
      <c r="AZ394" s="229"/>
      <c r="BA394" s="229"/>
      <c r="BB394" s="296"/>
    </row>
    <row r="395" spans="2:62" ht="28.15" customHeight="1" x14ac:dyDescent="0.2">
      <c r="B395" s="30"/>
      <c r="C395" s="242">
        <v>3</v>
      </c>
      <c r="D395" s="44"/>
      <c r="E395" s="43"/>
      <c r="F395" s="43"/>
      <c r="G395" s="42"/>
      <c r="H395" s="223"/>
      <c r="I395" s="246">
        <v>54</v>
      </c>
      <c r="J395" s="246">
        <v>22</v>
      </c>
      <c r="K395" s="246">
        <v>7</v>
      </c>
      <c r="L395" s="41" t="s">
        <v>133</v>
      </c>
      <c r="M395" s="40" t="s">
        <v>186</v>
      </c>
      <c r="N395" s="41" t="s">
        <v>131</v>
      </c>
      <c r="O395" s="40" t="s">
        <v>389</v>
      </c>
      <c r="P395" s="41" t="s">
        <v>130</v>
      </c>
      <c r="Q395" s="40" t="s">
        <v>389</v>
      </c>
      <c r="R395" s="41" t="s">
        <v>129</v>
      </c>
      <c r="S395" s="40" t="s">
        <v>113</v>
      </c>
      <c r="T395" s="41" t="s">
        <v>128</v>
      </c>
      <c r="U395" s="40"/>
      <c r="V395" s="41" t="s">
        <v>127</v>
      </c>
      <c r="W395" s="40"/>
      <c r="X395" s="41" t="s">
        <v>126</v>
      </c>
      <c r="Y395" s="40"/>
      <c r="Z395" s="41" t="s">
        <v>125</v>
      </c>
      <c r="AA395" s="40"/>
      <c r="AB395" s="39"/>
      <c r="AC395" s="40"/>
      <c r="AD395" s="39" t="s">
        <v>778</v>
      </c>
      <c r="AE395" s="38"/>
      <c r="AF395" s="250"/>
      <c r="AG395" s="250"/>
      <c r="AH395" s="37"/>
      <c r="AI395" s="11"/>
      <c r="AJ395" s="233">
        <f>SUMPRODUCT(LEN($M395:$U398)-LEN(SUBSTITUTE($M395:$U398,"A", "")))</f>
        <v>24</v>
      </c>
      <c r="AK395" s="239">
        <f>SUMPRODUCT(LEN($AD395:$AD398)-LEN(SUBSTITUTE($AD395:$AD398,"A", "")))</f>
        <v>1</v>
      </c>
      <c r="AL395" s="230">
        <f>SUMPRODUCT(LEN($AC395:$AC398)-LEN(SUBSTITUTE($AC395:$AC398,"A", "")))</f>
        <v>0</v>
      </c>
      <c r="AM395" s="233">
        <f>SUMPRODUCT(LEN($M395:$U398)-LEN(SUBSTITUTE($M395:$U398,"S", "")))</f>
        <v>11</v>
      </c>
      <c r="AN395" s="239">
        <f>SUMPRODUCT(LEN($AD395:$AD398)-LEN(SUBSTITUTE($AD395:$AD398,"S", "")))</f>
        <v>3</v>
      </c>
      <c r="AO395" s="230">
        <f>SUMPRODUCT(LEN($AC395:$AC398)-LEN(SUBSTITUTE($AC395:$AC398,"S", "")))</f>
        <v>0</v>
      </c>
      <c r="AP395" s="233">
        <f>SUMPRODUCT(LEN($M395:$U398)-LEN(SUBSTITUTE($M395:$U398,"F", "")))</f>
        <v>0</v>
      </c>
      <c r="AQ395" s="239">
        <f>SUMPRODUCT(LEN($AD395:$AD398)-LEN(SUBSTITUTE($AD395:$AD398,"F", "")))</f>
        <v>0</v>
      </c>
      <c r="AR395" s="230">
        <f>SUMPRODUCT(LEN($AC395:$AC398)-LEN(SUBSTITUTE($AC395:$AC398,"F", "")))</f>
        <v>0</v>
      </c>
      <c r="AS395" s="233">
        <f>SUMPRODUCT(LEN($M395:$U398)-LEN(SUBSTITUTE($M395:$U398,"G", "")))</f>
        <v>7</v>
      </c>
      <c r="AT395" s="239">
        <f>SUMPRODUCT(LEN($AD395:$AD398)-LEN(SUBSTITUTE($AD395:$AD398,"G", "")))</f>
        <v>3</v>
      </c>
      <c r="AU395" s="230">
        <f>SUMPRODUCT(LEN($AC395:$AC398)-LEN(SUBSTITUTE($AC395:$AC398,"G", "")))</f>
        <v>0</v>
      </c>
      <c r="AV395" s="233">
        <f>SUMPRODUCT(LEN($L395:$U398)-LEN(SUBSTITUTE($L395:$U398,"M", "")))</f>
        <v>0</v>
      </c>
      <c r="AW395" s="236">
        <f>SUMPRODUCT(LEN($AD395:$AD398)-LEN(SUBSTITUTE($AD395:$AD398,"M", "")))</f>
        <v>0</v>
      </c>
      <c r="AX395" s="269">
        <f>SUMPRODUCT(LEN($AC395:$AC398)-LEN(SUBSTITUTE($AC395:$AC398,"M", "")))</f>
        <v>0</v>
      </c>
      <c r="AY395" s="291">
        <f>SUMPRODUCT(LEN($AE395:$AE398)-LEN(SUBSTITUTE($AE395:$AE398,"S", "")))</f>
        <v>0</v>
      </c>
      <c r="AZ395" s="227">
        <f>SUMPRODUCT(LEN($AE395:$AE398)-LEN(SUBSTITUTE($AE395:$AE398,"F", "")))</f>
        <v>0</v>
      </c>
      <c r="BA395" s="227">
        <f>SUMPRODUCT(LEN($AE395:$AE398)-LEN(SUBSTITUTE($AE395:$AE398,"G", "")))</f>
        <v>0</v>
      </c>
      <c r="BB395" s="294">
        <f>SUMPRODUCT(LEN($AE395:$AE398)-LEN(SUBSTITUTE($AE395:$AE398,"M", "")))</f>
        <v>0</v>
      </c>
    </row>
    <row r="396" spans="2:62" ht="28.15" customHeight="1" thickBot="1" x14ac:dyDescent="0.25">
      <c r="B396" s="30"/>
      <c r="C396" s="243"/>
      <c r="D396" s="36"/>
      <c r="E396" s="35"/>
      <c r="F396" s="35"/>
      <c r="G396" s="34"/>
      <c r="H396" s="224"/>
      <c r="I396" s="247"/>
      <c r="J396" s="247"/>
      <c r="K396" s="247"/>
      <c r="L396" s="33" t="s">
        <v>123</v>
      </c>
      <c r="M396" s="32" t="s">
        <v>611</v>
      </c>
      <c r="N396" s="33" t="s">
        <v>122</v>
      </c>
      <c r="O396" s="32" t="s">
        <v>377</v>
      </c>
      <c r="P396" s="33" t="s">
        <v>120</v>
      </c>
      <c r="Q396" s="32" t="s">
        <v>175</v>
      </c>
      <c r="R396" s="33" t="s">
        <v>119</v>
      </c>
      <c r="S396" s="32" t="s">
        <v>121</v>
      </c>
      <c r="T396" s="33" t="s">
        <v>118</v>
      </c>
      <c r="U396" s="32"/>
      <c r="V396" s="33" t="s">
        <v>117</v>
      </c>
      <c r="W396" s="32"/>
      <c r="X396" s="33" t="s">
        <v>116</v>
      </c>
      <c r="Y396" s="32"/>
      <c r="Z396" s="33" t="s">
        <v>115</v>
      </c>
      <c r="AA396" s="32"/>
      <c r="AB396" s="31"/>
      <c r="AC396" s="32"/>
      <c r="AD396" s="31"/>
      <c r="AE396" s="23"/>
      <c r="AF396" s="251"/>
      <c r="AG396" s="251"/>
      <c r="AH396" s="22"/>
      <c r="AI396" s="11"/>
      <c r="AJ396" s="265"/>
      <c r="AK396" s="267"/>
      <c r="AL396" s="263"/>
      <c r="AM396" s="265"/>
      <c r="AN396" s="267"/>
      <c r="AO396" s="263"/>
      <c r="AP396" s="265"/>
      <c r="AQ396" s="267"/>
      <c r="AR396" s="263"/>
      <c r="AS396" s="265"/>
      <c r="AT396" s="267"/>
      <c r="AU396" s="263"/>
      <c r="AV396" s="265"/>
      <c r="AW396" s="275"/>
      <c r="AX396" s="270"/>
      <c r="AY396" s="292"/>
      <c r="AZ396" s="228"/>
      <c r="BA396" s="228"/>
      <c r="BB396" s="295"/>
    </row>
    <row r="397" spans="2:62" ht="28.15" customHeight="1" x14ac:dyDescent="0.2">
      <c r="B397" s="30"/>
      <c r="C397" s="244"/>
      <c r="D397" s="29"/>
      <c r="E397" s="28"/>
      <c r="F397" s="28"/>
      <c r="G397" s="27"/>
      <c r="H397" s="225"/>
      <c r="I397" s="248"/>
      <c r="J397" s="248"/>
      <c r="K397" s="248"/>
      <c r="L397" s="26" t="s">
        <v>114</v>
      </c>
      <c r="M397" s="25" t="s">
        <v>613</v>
      </c>
      <c r="N397" s="26" t="s">
        <v>112</v>
      </c>
      <c r="O397" s="25" t="s">
        <v>444</v>
      </c>
      <c r="P397" s="26" t="s">
        <v>111</v>
      </c>
      <c r="Q397" s="25" t="s">
        <v>113</v>
      </c>
      <c r="R397" s="26" t="s">
        <v>110</v>
      </c>
      <c r="S397" s="25" t="s">
        <v>121</v>
      </c>
      <c r="T397" s="26" t="s">
        <v>109</v>
      </c>
      <c r="U397" s="25"/>
      <c r="V397" s="26" t="s">
        <v>108</v>
      </c>
      <c r="W397" s="25"/>
      <c r="X397" s="26" t="s">
        <v>107</v>
      </c>
      <c r="Y397" s="25"/>
      <c r="Z397" s="26" t="s">
        <v>106</v>
      </c>
      <c r="AA397" s="25"/>
      <c r="AB397" s="24"/>
      <c r="AC397" s="25"/>
      <c r="AD397" s="24"/>
      <c r="AE397" s="23"/>
      <c r="AF397" s="251"/>
      <c r="AG397" s="251"/>
      <c r="AH397" s="22"/>
      <c r="AI397" s="11"/>
      <c r="AJ397" s="265"/>
      <c r="AK397" s="267"/>
      <c r="AL397" s="263"/>
      <c r="AM397" s="265"/>
      <c r="AN397" s="267"/>
      <c r="AO397" s="263"/>
      <c r="AP397" s="265"/>
      <c r="AQ397" s="267"/>
      <c r="AR397" s="263"/>
      <c r="AS397" s="265"/>
      <c r="AT397" s="267"/>
      <c r="AU397" s="263"/>
      <c r="AV397" s="265"/>
      <c r="AW397" s="275"/>
      <c r="AX397" s="270"/>
      <c r="AY397" s="292"/>
      <c r="AZ397" s="228"/>
      <c r="BA397" s="228"/>
      <c r="BB397" s="295"/>
    </row>
    <row r="398" spans="2:62" ht="28.15" customHeight="1" thickBot="1" x14ac:dyDescent="0.25">
      <c r="B398" s="21"/>
      <c r="C398" s="245"/>
      <c r="D398" s="20"/>
      <c r="E398" s="19"/>
      <c r="F398" s="19"/>
      <c r="G398" s="18"/>
      <c r="H398" s="226"/>
      <c r="I398" s="249"/>
      <c r="J398" s="249"/>
      <c r="K398" s="249"/>
      <c r="L398" s="17" t="s">
        <v>105</v>
      </c>
      <c r="M398" s="15" t="s">
        <v>376</v>
      </c>
      <c r="N398" s="17" t="s">
        <v>103</v>
      </c>
      <c r="O398" s="15" t="s">
        <v>428</v>
      </c>
      <c r="P398" s="17" t="s">
        <v>102</v>
      </c>
      <c r="Q398" s="15" t="s">
        <v>175</v>
      </c>
      <c r="R398" s="17" t="s">
        <v>101</v>
      </c>
      <c r="S398" s="15"/>
      <c r="T398" s="17">
        <v>20</v>
      </c>
      <c r="U398" s="15"/>
      <c r="V398" s="17" t="s">
        <v>100</v>
      </c>
      <c r="W398" s="15"/>
      <c r="X398" s="17" t="s">
        <v>99</v>
      </c>
      <c r="Y398" s="15"/>
      <c r="Z398" s="17" t="s">
        <v>98</v>
      </c>
      <c r="AA398" s="15"/>
      <c r="AB398" s="16"/>
      <c r="AC398" s="15"/>
      <c r="AD398" s="14"/>
      <c r="AE398" s="13"/>
      <c r="AF398" s="252"/>
      <c r="AG398" s="252"/>
      <c r="AH398" s="12"/>
      <c r="AI398" s="11"/>
      <c r="AJ398" s="266"/>
      <c r="AK398" s="268"/>
      <c r="AL398" s="264"/>
      <c r="AM398" s="266"/>
      <c r="AN398" s="268"/>
      <c r="AO398" s="264"/>
      <c r="AP398" s="266"/>
      <c r="AQ398" s="268"/>
      <c r="AR398" s="264"/>
      <c r="AS398" s="266"/>
      <c r="AT398" s="268"/>
      <c r="AU398" s="264"/>
      <c r="AV398" s="266"/>
      <c r="AW398" s="276"/>
      <c r="AX398" s="271"/>
      <c r="AY398" s="293"/>
      <c r="AZ398" s="229"/>
      <c r="BA398" s="229"/>
      <c r="BB398" s="296"/>
    </row>
    <row r="399" spans="2:62" ht="85.9" customHeight="1" thickTop="1" thickBot="1" x14ac:dyDescent="0.35">
      <c r="B399" s="105" t="s">
        <v>174</v>
      </c>
      <c r="C399" s="95" t="s">
        <v>173</v>
      </c>
      <c r="D399" s="100" t="s">
        <v>172</v>
      </c>
      <c r="E399" s="104" t="s">
        <v>171</v>
      </c>
      <c r="F399" s="103"/>
      <c r="G399" s="102"/>
      <c r="H399" s="101" t="s">
        <v>170</v>
      </c>
      <c r="I399" s="100" t="s">
        <v>96</v>
      </c>
      <c r="J399" s="100" t="s">
        <v>169</v>
      </c>
      <c r="K399" s="100" t="s">
        <v>97</v>
      </c>
      <c r="L399" s="256" t="s">
        <v>168</v>
      </c>
      <c r="M399" s="262"/>
      <c r="N399" s="256" t="s">
        <v>167</v>
      </c>
      <c r="O399" s="262"/>
      <c r="P399" s="256" t="s">
        <v>167</v>
      </c>
      <c r="Q399" s="257"/>
      <c r="R399" s="256" t="s">
        <v>167</v>
      </c>
      <c r="S399" s="257"/>
      <c r="T399" s="256" t="s">
        <v>167</v>
      </c>
      <c r="U399" s="257"/>
      <c r="V399" s="256" t="s">
        <v>167</v>
      </c>
      <c r="W399" s="257"/>
      <c r="X399" s="256" t="s">
        <v>167</v>
      </c>
      <c r="Y399" s="257"/>
      <c r="Z399" s="256" t="s">
        <v>167</v>
      </c>
      <c r="AA399" s="257"/>
      <c r="AB399" s="261" t="s">
        <v>166</v>
      </c>
      <c r="AC399" s="257"/>
      <c r="AD399" s="101" t="s">
        <v>165</v>
      </c>
      <c r="AE399" s="101" t="s">
        <v>164</v>
      </c>
      <c r="AF399" s="100" t="s">
        <v>163</v>
      </c>
      <c r="AG399" s="100" t="s">
        <v>162</v>
      </c>
      <c r="AH399" s="99" t="s">
        <v>161</v>
      </c>
      <c r="AI399" s="98"/>
      <c r="AJ399" s="96" t="s">
        <v>160</v>
      </c>
      <c r="AK399" s="95" t="s">
        <v>159</v>
      </c>
      <c r="AL399" s="94" t="s">
        <v>158</v>
      </c>
      <c r="AM399" s="96" t="s">
        <v>157</v>
      </c>
      <c r="AN399" s="95" t="s">
        <v>156</v>
      </c>
      <c r="AO399" s="94" t="s">
        <v>155</v>
      </c>
      <c r="AP399" s="96" t="s">
        <v>154</v>
      </c>
      <c r="AQ399" s="95" t="s">
        <v>153</v>
      </c>
      <c r="AR399" s="97" t="s">
        <v>152</v>
      </c>
      <c r="AS399" s="96" t="s">
        <v>151</v>
      </c>
      <c r="AT399" s="95" t="s">
        <v>150</v>
      </c>
      <c r="AU399" s="94" t="s">
        <v>149</v>
      </c>
      <c r="AV399" s="96" t="s">
        <v>148</v>
      </c>
      <c r="AW399" s="95" t="s">
        <v>147</v>
      </c>
      <c r="AX399" s="94" t="s">
        <v>146</v>
      </c>
      <c r="AY399" s="93" t="s">
        <v>145</v>
      </c>
      <c r="AZ399" s="92" t="s">
        <v>144</v>
      </c>
      <c r="BA399" s="92" t="s">
        <v>143</v>
      </c>
      <c r="BB399" s="91" t="s">
        <v>142</v>
      </c>
    </row>
    <row r="400" spans="2:62" ht="48" thickBot="1" x14ac:dyDescent="0.3">
      <c r="B400" s="90" t="s">
        <v>227</v>
      </c>
      <c r="C400" s="89"/>
      <c r="D400" s="88">
        <v>194</v>
      </c>
      <c r="E400" s="258"/>
      <c r="F400" s="259"/>
      <c r="G400" s="260"/>
      <c r="H400" s="87" t="s">
        <v>140</v>
      </c>
      <c r="I400" s="86"/>
      <c r="J400" s="86"/>
      <c r="K400" s="85"/>
      <c r="L400" s="84"/>
      <c r="M400" s="81"/>
      <c r="N400" s="84"/>
      <c r="O400" s="81"/>
      <c r="P400" s="84"/>
      <c r="Q400" s="81"/>
      <c r="R400" s="84"/>
      <c r="S400" s="81"/>
      <c r="T400" s="84"/>
      <c r="U400" s="81"/>
      <c r="V400" s="84"/>
      <c r="W400" s="81"/>
      <c r="X400" s="84"/>
      <c r="Y400" s="81"/>
      <c r="Z400" s="84"/>
      <c r="AA400" s="83"/>
      <c r="AB400" s="82" t="s">
        <v>139</v>
      </c>
      <c r="AC400" s="81"/>
      <c r="AD400" s="81"/>
      <c r="AE400" s="81"/>
      <c r="AF400" s="80"/>
      <c r="AG400" s="80"/>
      <c r="AH400" s="60"/>
      <c r="AI400" s="79" t="s">
        <v>138</v>
      </c>
      <c r="AJ400" s="78">
        <f t="shared" ref="AJ400:BB400" si="52">SUM(AJ402:AJ413)</f>
        <v>90</v>
      </c>
      <c r="AK400" s="77">
        <f t="shared" si="52"/>
        <v>3</v>
      </c>
      <c r="AL400" s="76">
        <f t="shared" si="52"/>
        <v>0</v>
      </c>
      <c r="AM400" s="78">
        <f t="shared" si="52"/>
        <v>51</v>
      </c>
      <c r="AN400" s="77">
        <f t="shared" si="52"/>
        <v>13</v>
      </c>
      <c r="AO400" s="76">
        <f t="shared" si="52"/>
        <v>0</v>
      </c>
      <c r="AP400" s="78">
        <f t="shared" si="52"/>
        <v>1</v>
      </c>
      <c r="AQ400" s="77">
        <f t="shared" si="52"/>
        <v>0</v>
      </c>
      <c r="AR400" s="76">
        <f t="shared" si="52"/>
        <v>0</v>
      </c>
      <c r="AS400" s="78">
        <f t="shared" si="52"/>
        <v>13</v>
      </c>
      <c r="AT400" s="77">
        <f t="shared" si="52"/>
        <v>1</v>
      </c>
      <c r="AU400" s="76">
        <f t="shared" si="52"/>
        <v>0</v>
      </c>
      <c r="AV400" s="78">
        <f t="shared" si="52"/>
        <v>0</v>
      </c>
      <c r="AW400" s="77">
        <f t="shared" si="52"/>
        <v>0</v>
      </c>
      <c r="AX400" s="76">
        <f t="shared" si="52"/>
        <v>0</v>
      </c>
      <c r="AY400" s="75">
        <f t="shared" si="52"/>
        <v>0</v>
      </c>
      <c r="AZ400" s="74">
        <f t="shared" si="52"/>
        <v>0</v>
      </c>
      <c r="BA400" s="74">
        <f t="shared" si="52"/>
        <v>2</v>
      </c>
      <c r="BB400" s="73">
        <f t="shared" si="52"/>
        <v>0</v>
      </c>
      <c r="BC400" s="72" t="s">
        <v>137</v>
      </c>
      <c r="BF400" s="5">
        <f>SUM(AJ400:AL400)/$BG$5</f>
        <v>31</v>
      </c>
      <c r="BG400" s="5">
        <f>SUM(AM400:AO400,AY400)/$BG$5</f>
        <v>21.333333333333332</v>
      </c>
      <c r="BH400" s="5">
        <f>SUM(AP400:AR400,AZ400)/$BG$5</f>
        <v>0.33333333333333331</v>
      </c>
      <c r="BI400" s="5">
        <f>SUM(AS400:AU400,BA400)/$BG$5</f>
        <v>5.333333333333333</v>
      </c>
      <c r="BJ400" s="5">
        <f>SUM(AV400:AX400,BB400)/$BG$5</f>
        <v>0</v>
      </c>
    </row>
    <row r="401" spans="2:62" ht="37.5" thickBot="1" x14ac:dyDescent="0.3">
      <c r="B401" s="71"/>
      <c r="C401" s="70"/>
      <c r="D401" s="69"/>
      <c r="E401" s="68"/>
      <c r="F401" s="68"/>
      <c r="G401" s="67"/>
      <c r="H401" s="66"/>
      <c r="I401" s="64"/>
      <c r="J401" s="64"/>
      <c r="K401" s="65"/>
      <c r="L401" s="64"/>
      <c r="M401" s="62"/>
      <c r="N401" s="64"/>
      <c r="O401" s="62"/>
      <c r="P401" s="64"/>
      <c r="Q401" s="62"/>
      <c r="R401" s="64"/>
      <c r="S401" s="62"/>
      <c r="T401" s="64"/>
      <c r="U401" s="62"/>
      <c r="V401" s="64"/>
      <c r="W401" s="62"/>
      <c r="X401" s="64"/>
      <c r="Y401" s="62"/>
      <c r="Z401" s="64"/>
      <c r="AA401" s="62"/>
      <c r="AB401" s="63"/>
      <c r="AC401" s="62"/>
      <c r="AD401" s="62"/>
      <c r="AE401" s="62"/>
      <c r="AF401" s="61"/>
      <c r="AG401" s="61"/>
      <c r="AH401" s="60"/>
      <c r="AI401" s="59" t="s">
        <v>136</v>
      </c>
      <c r="AJ401" s="58">
        <f t="shared" ref="AJ401:BB401" si="53">AJ400/3</f>
        <v>30</v>
      </c>
      <c r="AK401" s="57">
        <f t="shared" si="53"/>
        <v>1</v>
      </c>
      <c r="AL401" s="56">
        <f t="shared" si="53"/>
        <v>0</v>
      </c>
      <c r="AM401" s="58">
        <f t="shared" si="53"/>
        <v>17</v>
      </c>
      <c r="AN401" s="57">
        <f t="shared" si="53"/>
        <v>4.333333333333333</v>
      </c>
      <c r="AO401" s="56">
        <f t="shared" si="53"/>
        <v>0</v>
      </c>
      <c r="AP401" s="58">
        <f t="shared" si="53"/>
        <v>0.33333333333333331</v>
      </c>
      <c r="AQ401" s="57">
        <f t="shared" si="53"/>
        <v>0</v>
      </c>
      <c r="AR401" s="56">
        <f t="shared" si="53"/>
        <v>0</v>
      </c>
      <c r="AS401" s="58">
        <f t="shared" si="53"/>
        <v>4.333333333333333</v>
      </c>
      <c r="AT401" s="57">
        <f t="shared" si="53"/>
        <v>0.33333333333333331</v>
      </c>
      <c r="AU401" s="56">
        <f t="shared" si="53"/>
        <v>0</v>
      </c>
      <c r="AV401" s="58">
        <f t="shared" si="53"/>
        <v>0</v>
      </c>
      <c r="AW401" s="57">
        <f t="shared" si="53"/>
        <v>0</v>
      </c>
      <c r="AX401" s="56">
        <f t="shared" si="53"/>
        <v>0</v>
      </c>
      <c r="AY401" s="55">
        <f t="shared" si="53"/>
        <v>0</v>
      </c>
      <c r="AZ401" s="54">
        <f t="shared" si="53"/>
        <v>0</v>
      </c>
      <c r="BA401" s="54">
        <f t="shared" si="53"/>
        <v>0.66666666666666663</v>
      </c>
      <c r="BB401" s="53">
        <f t="shared" si="53"/>
        <v>0</v>
      </c>
      <c r="BC401" s="52" t="s">
        <v>135</v>
      </c>
    </row>
    <row r="402" spans="2:62" ht="28.15" customHeight="1" x14ac:dyDescent="0.2">
      <c r="B402" s="30"/>
      <c r="C402" s="242">
        <v>1</v>
      </c>
      <c r="D402" s="44"/>
      <c r="E402" s="43"/>
      <c r="F402" s="43"/>
      <c r="G402" s="42"/>
      <c r="H402" s="223" t="s">
        <v>183</v>
      </c>
      <c r="I402" s="246">
        <v>75</v>
      </c>
      <c r="J402" s="246">
        <v>25</v>
      </c>
      <c r="K402" s="246">
        <v>7</v>
      </c>
      <c r="L402" s="41" t="s">
        <v>133</v>
      </c>
      <c r="M402" s="40" t="s">
        <v>484</v>
      </c>
      <c r="N402" s="41" t="s">
        <v>131</v>
      </c>
      <c r="O402" s="40" t="s">
        <v>377</v>
      </c>
      <c r="P402" s="41" t="s">
        <v>130</v>
      </c>
      <c r="Q402" s="40" t="s">
        <v>399</v>
      </c>
      <c r="R402" s="41" t="s">
        <v>129</v>
      </c>
      <c r="S402" s="40" t="s">
        <v>195</v>
      </c>
      <c r="T402" s="41" t="s">
        <v>128</v>
      </c>
      <c r="U402" s="40" t="s">
        <v>121</v>
      </c>
      <c r="V402" s="41" t="s">
        <v>127</v>
      </c>
      <c r="W402" s="40"/>
      <c r="X402" s="41" t="s">
        <v>126</v>
      </c>
      <c r="Y402" s="40"/>
      <c r="Z402" s="41" t="s">
        <v>125</v>
      </c>
      <c r="AA402" s="40"/>
      <c r="AB402" s="39"/>
      <c r="AC402" s="40"/>
      <c r="AD402" s="39"/>
      <c r="AE402" s="38" t="s">
        <v>507</v>
      </c>
      <c r="AF402" s="250"/>
      <c r="AG402" s="250" t="s">
        <v>622</v>
      </c>
      <c r="AH402" s="37"/>
      <c r="AI402" s="11"/>
      <c r="AJ402" s="233">
        <f>SUMPRODUCT(LEN($M402:$U405)-LEN(SUBSTITUTE($M402:$U405,"A", "")))</f>
        <v>31</v>
      </c>
      <c r="AK402" s="239">
        <f>SUMPRODUCT(LEN($AD402:$AD405)-LEN(SUBSTITUTE($AD402:$AD405,"A", "")))</f>
        <v>0</v>
      </c>
      <c r="AL402" s="230">
        <f>SUMPRODUCT(LEN($AC402:$AC405)-LEN(SUBSTITUTE($AC402:$AC405,"A", "")))</f>
        <v>0</v>
      </c>
      <c r="AM402" s="233">
        <f>SUMPRODUCT(LEN($M402:$U405)-LEN(SUBSTITUTE($M402:$U405,"S", "")))</f>
        <v>19</v>
      </c>
      <c r="AN402" s="239">
        <f>SUMPRODUCT(LEN($AD402:$AD405)-LEN(SUBSTITUTE($AD402:$AD405,"S", "")))</f>
        <v>0</v>
      </c>
      <c r="AO402" s="230">
        <f>SUMPRODUCT(LEN($AC402:$AC405)-LEN(SUBSTITUTE($AC402:$AC405,"S", "")))</f>
        <v>0</v>
      </c>
      <c r="AP402" s="233">
        <f>SUMPRODUCT(LEN($M402:$U405)-LEN(SUBSTITUTE($M402:$U405,"F", "")))</f>
        <v>0</v>
      </c>
      <c r="AQ402" s="239">
        <f>SUMPRODUCT(LEN($AD402:$AD405)-LEN(SUBSTITUTE($AD402:$AD405,"F", "")))</f>
        <v>0</v>
      </c>
      <c r="AR402" s="230">
        <f>SUMPRODUCT(LEN($AC402:$AC405)-LEN(SUBSTITUTE($AC402:$AC405,"F", "")))</f>
        <v>0</v>
      </c>
      <c r="AS402" s="233">
        <f>SUMPRODUCT(LEN($M402:$U405)-LEN(SUBSTITUTE($M402:$U405,"G", "")))</f>
        <v>6</v>
      </c>
      <c r="AT402" s="239">
        <f>SUMPRODUCT(LEN($AD402:$AD405)-LEN(SUBSTITUTE($AD402:$AD405,"G", "")))</f>
        <v>0</v>
      </c>
      <c r="AU402" s="230">
        <f>SUMPRODUCT(LEN($AC402:$AC405)-LEN(SUBSTITUTE($AC402:$AC405,"G", "")))</f>
        <v>0</v>
      </c>
      <c r="AV402" s="233">
        <f>SUMPRODUCT(LEN($L402:$U405)-LEN(SUBSTITUTE($L402:$U405,"M", "")))</f>
        <v>0</v>
      </c>
      <c r="AW402" s="236">
        <f>SUMPRODUCT(LEN($AD402:$AD405)-LEN(SUBSTITUTE($AD402:$AD405,"M", "")))</f>
        <v>0</v>
      </c>
      <c r="AX402" s="269">
        <f>SUMPRODUCT(LEN($AC402:$AC405)-LEN(SUBSTITUTE($AC402:$AC405,"M", "")))</f>
        <v>0</v>
      </c>
      <c r="AY402" s="291">
        <f>SUMPRODUCT(LEN($AE402:$AE405)-LEN(SUBSTITUTE($AE402:$AE405,"S", "")))</f>
        <v>0</v>
      </c>
      <c r="AZ402" s="227">
        <f>SUMPRODUCT(LEN($AE402:$AE405)-LEN(SUBSTITUTE($AE402:$AE405,"F", "")))</f>
        <v>0</v>
      </c>
      <c r="BA402" s="227">
        <f>SUMPRODUCT(LEN($AE402:$AE405)-LEN(SUBSTITUTE($AE402:$AE405,"G", "")))</f>
        <v>2</v>
      </c>
      <c r="BB402" s="294">
        <f>SUMPRODUCT(LEN($AE402:$AE405)-LEN(SUBSTITUTE($AE402:$AE405,"M", "")))</f>
        <v>0</v>
      </c>
    </row>
    <row r="403" spans="2:62" ht="28.15" customHeight="1" thickBot="1" x14ac:dyDescent="0.25">
      <c r="B403" s="30"/>
      <c r="C403" s="243"/>
      <c r="D403" s="36"/>
      <c r="E403" s="35"/>
      <c r="F403" s="35"/>
      <c r="G403" s="34"/>
      <c r="H403" s="224"/>
      <c r="I403" s="247"/>
      <c r="J403" s="247"/>
      <c r="K403" s="247"/>
      <c r="L403" s="33" t="s">
        <v>123</v>
      </c>
      <c r="M403" s="32" t="s">
        <v>389</v>
      </c>
      <c r="N403" s="33" t="s">
        <v>122</v>
      </c>
      <c r="O403" s="32" t="s">
        <v>452</v>
      </c>
      <c r="P403" s="33" t="s">
        <v>120</v>
      </c>
      <c r="Q403" s="32" t="s">
        <v>485</v>
      </c>
      <c r="R403" s="33" t="s">
        <v>119</v>
      </c>
      <c r="S403" s="32" t="s">
        <v>188</v>
      </c>
      <c r="T403" s="33" t="s">
        <v>118</v>
      </c>
      <c r="U403" s="32" t="s">
        <v>121</v>
      </c>
      <c r="V403" s="33" t="s">
        <v>117</v>
      </c>
      <c r="W403" s="32"/>
      <c r="X403" s="33" t="s">
        <v>116</v>
      </c>
      <c r="Y403" s="32"/>
      <c r="Z403" s="33" t="s">
        <v>115</v>
      </c>
      <c r="AA403" s="32"/>
      <c r="AB403" s="31"/>
      <c r="AC403" s="32"/>
      <c r="AD403" s="31"/>
      <c r="AE403" s="23"/>
      <c r="AF403" s="251"/>
      <c r="AG403" s="251"/>
      <c r="AH403" s="22"/>
      <c r="AI403" s="11"/>
      <c r="AJ403" s="265"/>
      <c r="AK403" s="267"/>
      <c r="AL403" s="263"/>
      <c r="AM403" s="265"/>
      <c r="AN403" s="267"/>
      <c r="AO403" s="263"/>
      <c r="AP403" s="265"/>
      <c r="AQ403" s="267"/>
      <c r="AR403" s="263"/>
      <c r="AS403" s="265"/>
      <c r="AT403" s="267"/>
      <c r="AU403" s="263"/>
      <c r="AV403" s="265"/>
      <c r="AW403" s="275"/>
      <c r="AX403" s="270"/>
      <c r="AY403" s="292"/>
      <c r="AZ403" s="228"/>
      <c r="BA403" s="228"/>
      <c r="BB403" s="295"/>
    </row>
    <row r="404" spans="2:62" ht="28.15" customHeight="1" x14ac:dyDescent="0.2">
      <c r="B404" s="30"/>
      <c r="C404" s="244"/>
      <c r="D404" s="29"/>
      <c r="E404" s="28"/>
      <c r="F404" s="28"/>
      <c r="G404" s="27"/>
      <c r="H404" s="225">
        <v>194</v>
      </c>
      <c r="I404" s="248"/>
      <c r="J404" s="248"/>
      <c r="K404" s="248"/>
      <c r="L404" s="26" t="s">
        <v>114</v>
      </c>
      <c r="M404" s="25" t="s">
        <v>697</v>
      </c>
      <c r="N404" s="26" t="s">
        <v>112</v>
      </c>
      <c r="O404" s="25" t="s">
        <v>186</v>
      </c>
      <c r="P404" s="26" t="s">
        <v>111</v>
      </c>
      <c r="Q404" s="25" t="s">
        <v>777</v>
      </c>
      <c r="R404" s="26" t="s">
        <v>110</v>
      </c>
      <c r="S404" s="25" t="s">
        <v>188</v>
      </c>
      <c r="T404" s="26" t="s">
        <v>109</v>
      </c>
      <c r="U404" s="25"/>
      <c r="V404" s="26" t="s">
        <v>108</v>
      </c>
      <c r="W404" s="25"/>
      <c r="X404" s="26" t="s">
        <v>107</v>
      </c>
      <c r="Y404" s="25"/>
      <c r="Z404" s="26" t="s">
        <v>106</v>
      </c>
      <c r="AA404" s="25"/>
      <c r="AB404" s="24"/>
      <c r="AC404" s="25"/>
      <c r="AD404" s="24"/>
      <c r="AE404" s="23"/>
      <c r="AF404" s="251"/>
      <c r="AG404" s="251"/>
      <c r="AH404" s="22"/>
      <c r="AI404" s="11"/>
      <c r="AJ404" s="265"/>
      <c r="AK404" s="267"/>
      <c r="AL404" s="263"/>
      <c r="AM404" s="265"/>
      <c r="AN404" s="267"/>
      <c r="AO404" s="263"/>
      <c r="AP404" s="265"/>
      <c r="AQ404" s="267"/>
      <c r="AR404" s="263"/>
      <c r="AS404" s="265"/>
      <c r="AT404" s="267"/>
      <c r="AU404" s="263"/>
      <c r="AV404" s="265"/>
      <c r="AW404" s="275"/>
      <c r="AX404" s="270"/>
      <c r="AY404" s="292"/>
      <c r="AZ404" s="228"/>
      <c r="BA404" s="228"/>
      <c r="BB404" s="295"/>
    </row>
    <row r="405" spans="2:62" ht="28.15" customHeight="1" thickBot="1" x14ac:dyDescent="0.25">
      <c r="B405" s="30"/>
      <c r="C405" s="253"/>
      <c r="D405" s="51"/>
      <c r="E405" s="50"/>
      <c r="F405" s="50"/>
      <c r="G405" s="49"/>
      <c r="H405" s="226"/>
      <c r="I405" s="254"/>
      <c r="J405" s="254"/>
      <c r="K405" s="254"/>
      <c r="L405" s="48" t="s">
        <v>105</v>
      </c>
      <c r="M405" s="47" t="s">
        <v>382</v>
      </c>
      <c r="N405" s="48" t="s">
        <v>103</v>
      </c>
      <c r="O405" s="47" t="s">
        <v>104</v>
      </c>
      <c r="P405" s="48" t="s">
        <v>102</v>
      </c>
      <c r="Q405" s="47" t="s">
        <v>392</v>
      </c>
      <c r="R405" s="48" t="s">
        <v>101</v>
      </c>
      <c r="S405" s="47" t="s">
        <v>175</v>
      </c>
      <c r="T405" s="48">
        <v>20</v>
      </c>
      <c r="U405" s="47"/>
      <c r="V405" s="48" t="s">
        <v>100</v>
      </c>
      <c r="W405" s="47"/>
      <c r="X405" s="48" t="s">
        <v>99</v>
      </c>
      <c r="Y405" s="47"/>
      <c r="Z405" s="48" t="s">
        <v>98</v>
      </c>
      <c r="AA405" s="47"/>
      <c r="AB405" s="16"/>
      <c r="AC405" s="47"/>
      <c r="AD405" s="16"/>
      <c r="AE405" s="46"/>
      <c r="AF405" s="255"/>
      <c r="AG405" s="255"/>
      <c r="AH405" s="45"/>
      <c r="AI405" s="11"/>
      <c r="AJ405" s="266"/>
      <c r="AK405" s="268"/>
      <c r="AL405" s="264"/>
      <c r="AM405" s="266"/>
      <c r="AN405" s="268"/>
      <c r="AO405" s="264"/>
      <c r="AP405" s="266"/>
      <c r="AQ405" s="268"/>
      <c r="AR405" s="264"/>
      <c r="AS405" s="266"/>
      <c r="AT405" s="268"/>
      <c r="AU405" s="264"/>
      <c r="AV405" s="266"/>
      <c r="AW405" s="276"/>
      <c r="AX405" s="271"/>
      <c r="AY405" s="293"/>
      <c r="AZ405" s="229"/>
      <c r="BA405" s="229"/>
      <c r="BB405" s="296"/>
    </row>
    <row r="406" spans="2:62" ht="28.15" customHeight="1" x14ac:dyDescent="0.2">
      <c r="B406" s="30"/>
      <c r="C406" s="242">
        <v>2</v>
      </c>
      <c r="D406" s="44"/>
      <c r="E406" s="43"/>
      <c r="F406" s="43"/>
      <c r="G406" s="42"/>
      <c r="H406" s="223"/>
      <c r="I406" s="246">
        <v>88</v>
      </c>
      <c r="J406" s="246">
        <v>24</v>
      </c>
      <c r="K406" s="246">
        <v>7</v>
      </c>
      <c r="L406" s="41" t="s">
        <v>133</v>
      </c>
      <c r="M406" s="40" t="s">
        <v>186</v>
      </c>
      <c r="N406" s="41" t="s">
        <v>131</v>
      </c>
      <c r="O406" s="40" t="s">
        <v>376</v>
      </c>
      <c r="P406" s="41" t="s">
        <v>130</v>
      </c>
      <c r="Q406" s="40" t="s">
        <v>422</v>
      </c>
      <c r="R406" s="41" t="s">
        <v>129</v>
      </c>
      <c r="S406" s="40" t="s">
        <v>113</v>
      </c>
      <c r="T406" s="41" t="s">
        <v>128</v>
      </c>
      <c r="U406" s="40" t="s">
        <v>121</v>
      </c>
      <c r="V406" s="41" t="s">
        <v>127</v>
      </c>
      <c r="W406" s="40"/>
      <c r="X406" s="41" t="s">
        <v>126</v>
      </c>
      <c r="Y406" s="40"/>
      <c r="Z406" s="41" t="s">
        <v>125</v>
      </c>
      <c r="AA406" s="40"/>
      <c r="AB406" s="39"/>
      <c r="AC406" s="40"/>
      <c r="AD406" s="39" t="s">
        <v>776</v>
      </c>
      <c r="AE406" s="38"/>
      <c r="AF406" s="250"/>
      <c r="AG406" s="250" t="s">
        <v>609</v>
      </c>
      <c r="AH406" s="37"/>
      <c r="AI406" s="11"/>
      <c r="AJ406" s="233">
        <f>SUMPRODUCT(LEN($M406:$U409)-LEN(SUBSTITUTE($M406:$U409,"A", "")))</f>
        <v>23</v>
      </c>
      <c r="AK406" s="239">
        <f>SUMPRODUCT(LEN($AD406:$AD409)-LEN(SUBSTITUTE($AD406:$AD409,"A", "")))</f>
        <v>3</v>
      </c>
      <c r="AL406" s="230">
        <f>SUMPRODUCT(LEN($AC406:$AC409)-LEN(SUBSTITUTE($AC406:$AC409,"A", "")))</f>
        <v>0</v>
      </c>
      <c r="AM406" s="233">
        <f>SUMPRODUCT(LEN($M406:$U409)-LEN(SUBSTITUTE($M406:$U409,"S", "")))</f>
        <v>18</v>
      </c>
      <c r="AN406" s="239">
        <f>SUMPRODUCT(LEN($AD406:$AD409)-LEN(SUBSTITUTE($AD406:$AD409,"S", "")))</f>
        <v>13</v>
      </c>
      <c r="AO406" s="230">
        <f>SUMPRODUCT(LEN($AC406:$AC409)-LEN(SUBSTITUTE($AC406:$AC409,"S", "")))</f>
        <v>0</v>
      </c>
      <c r="AP406" s="233">
        <f>SUMPRODUCT(LEN($M406:$U409)-LEN(SUBSTITUTE($M406:$U409,"F", "")))</f>
        <v>1</v>
      </c>
      <c r="AQ406" s="239">
        <f>SUMPRODUCT(LEN($AD406:$AD409)-LEN(SUBSTITUTE($AD406:$AD409,"F", "")))</f>
        <v>0</v>
      </c>
      <c r="AR406" s="230">
        <f>SUMPRODUCT(LEN($AC406:$AC409)-LEN(SUBSTITUTE($AC406:$AC409,"F", "")))</f>
        <v>0</v>
      </c>
      <c r="AS406" s="233">
        <f>SUMPRODUCT(LEN($M406:$U409)-LEN(SUBSTITUTE($M406:$U409,"G", "")))</f>
        <v>2</v>
      </c>
      <c r="AT406" s="239">
        <f>SUMPRODUCT(LEN($AD406:$AD409)-LEN(SUBSTITUTE($AD406:$AD409,"G", "")))</f>
        <v>1</v>
      </c>
      <c r="AU406" s="230">
        <f>SUMPRODUCT(LEN($AC406:$AC409)-LEN(SUBSTITUTE($AC406:$AC409,"G", "")))</f>
        <v>0</v>
      </c>
      <c r="AV406" s="233">
        <f>SUMPRODUCT(LEN($L406:$U409)-LEN(SUBSTITUTE($L406:$U409,"M", "")))</f>
        <v>0</v>
      </c>
      <c r="AW406" s="236">
        <f>SUMPRODUCT(LEN($AD406:$AD409)-LEN(SUBSTITUTE($AD406:$AD409,"M", "")))</f>
        <v>0</v>
      </c>
      <c r="AX406" s="269">
        <f>SUMPRODUCT(LEN($AC406:$AC409)-LEN(SUBSTITUTE($AC406:$AC409,"M", "")))</f>
        <v>0</v>
      </c>
      <c r="AY406" s="291">
        <f>SUMPRODUCT(LEN($AE406:$AE409)-LEN(SUBSTITUTE($AE406:$AE409,"S", "")))</f>
        <v>0</v>
      </c>
      <c r="AZ406" s="227">
        <f>SUMPRODUCT(LEN($AE406:$AE409)-LEN(SUBSTITUTE($AE406:$AE409,"F", "")))</f>
        <v>0</v>
      </c>
      <c r="BA406" s="227">
        <f>SUMPRODUCT(LEN($AE406:$AE409)-LEN(SUBSTITUTE($AE406:$AE409,"G", "")))</f>
        <v>0</v>
      </c>
      <c r="BB406" s="294">
        <f>SUMPRODUCT(LEN($AE406:$AE409)-LEN(SUBSTITUTE($AE406:$AE409,"M", "")))</f>
        <v>0</v>
      </c>
    </row>
    <row r="407" spans="2:62" ht="28.15" customHeight="1" thickBot="1" x14ac:dyDescent="0.25">
      <c r="B407" s="30"/>
      <c r="C407" s="243"/>
      <c r="D407" s="36"/>
      <c r="E407" s="35"/>
      <c r="F407" s="35"/>
      <c r="G407" s="34"/>
      <c r="H407" s="224"/>
      <c r="I407" s="247"/>
      <c r="J407" s="247"/>
      <c r="K407" s="247"/>
      <c r="L407" s="33" t="s">
        <v>123</v>
      </c>
      <c r="M407" s="32" t="s">
        <v>132</v>
      </c>
      <c r="N407" s="33" t="s">
        <v>122</v>
      </c>
      <c r="O407" s="32" t="s">
        <v>376</v>
      </c>
      <c r="P407" s="33" t="s">
        <v>120</v>
      </c>
      <c r="Q407" s="32" t="s">
        <v>217</v>
      </c>
      <c r="R407" s="33" t="s">
        <v>119</v>
      </c>
      <c r="S407" s="32" t="s">
        <v>175</v>
      </c>
      <c r="T407" s="33" t="s">
        <v>118</v>
      </c>
      <c r="U407" s="32"/>
      <c r="V407" s="33" t="s">
        <v>117</v>
      </c>
      <c r="W407" s="32"/>
      <c r="X407" s="33" t="s">
        <v>116</v>
      </c>
      <c r="Y407" s="32"/>
      <c r="Z407" s="33" t="s">
        <v>115</v>
      </c>
      <c r="AA407" s="32"/>
      <c r="AB407" s="31"/>
      <c r="AC407" s="32"/>
      <c r="AD407" s="31" t="s">
        <v>775</v>
      </c>
      <c r="AE407" s="23"/>
      <c r="AF407" s="251"/>
      <c r="AG407" s="251"/>
      <c r="AH407" s="22"/>
      <c r="AI407" s="11"/>
      <c r="AJ407" s="265"/>
      <c r="AK407" s="267"/>
      <c r="AL407" s="263"/>
      <c r="AM407" s="265"/>
      <c r="AN407" s="267"/>
      <c r="AO407" s="263"/>
      <c r="AP407" s="265"/>
      <c r="AQ407" s="267"/>
      <c r="AR407" s="263"/>
      <c r="AS407" s="265"/>
      <c r="AT407" s="267"/>
      <c r="AU407" s="263"/>
      <c r="AV407" s="265"/>
      <c r="AW407" s="275"/>
      <c r="AX407" s="270"/>
      <c r="AY407" s="292"/>
      <c r="AZ407" s="228"/>
      <c r="BA407" s="228"/>
      <c r="BB407" s="295"/>
    </row>
    <row r="408" spans="2:62" ht="28.15" customHeight="1" x14ac:dyDescent="0.2">
      <c r="B408" s="30"/>
      <c r="C408" s="244"/>
      <c r="D408" s="29"/>
      <c r="E408" s="28"/>
      <c r="F408" s="28"/>
      <c r="G408" s="27"/>
      <c r="H408" s="225"/>
      <c r="I408" s="248"/>
      <c r="J408" s="248"/>
      <c r="K408" s="248"/>
      <c r="L408" s="26" t="s">
        <v>114</v>
      </c>
      <c r="M408" s="25" t="s">
        <v>399</v>
      </c>
      <c r="N408" s="26" t="s">
        <v>112</v>
      </c>
      <c r="O408" s="25" t="s">
        <v>186</v>
      </c>
      <c r="P408" s="26" t="s">
        <v>111</v>
      </c>
      <c r="Q408" s="25" t="s">
        <v>195</v>
      </c>
      <c r="R408" s="26" t="s">
        <v>110</v>
      </c>
      <c r="S408" s="25" t="s">
        <v>121</v>
      </c>
      <c r="T408" s="26" t="s">
        <v>109</v>
      </c>
      <c r="U408" s="25"/>
      <c r="V408" s="26" t="s">
        <v>108</v>
      </c>
      <c r="W408" s="25"/>
      <c r="X408" s="26" t="s">
        <v>107</v>
      </c>
      <c r="Y408" s="25"/>
      <c r="Z408" s="26" t="s">
        <v>106</v>
      </c>
      <c r="AA408" s="25"/>
      <c r="AB408" s="24"/>
      <c r="AC408" s="25"/>
      <c r="AD408" s="24"/>
      <c r="AE408" s="23"/>
      <c r="AF408" s="251"/>
      <c r="AG408" s="251"/>
      <c r="AH408" s="22"/>
      <c r="AI408" s="11"/>
      <c r="AJ408" s="265"/>
      <c r="AK408" s="267"/>
      <c r="AL408" s="263"/>
      <c r="AM408" s="265"/>
      <c r="AN408" s="267"/>
      <c r="AO408" s="263"/>
      <c r="AP408" s="265"/>
      <c r="AQ408" s="267"/>
      <c r="AR408" s="263"/>
      <c r="AS408" s="265"/>
      <c r="AT408" s="267"/>
      <c r="AU408" s="263"/>
      <c r="AV408" s="265"/>
      <c r="AW408" s="275"/>
      <c r="AX408" s="270"/>
      <c r="AY408" s="292"/>
      <c r="AZ408" s="228"/>
      <c r="BA408" s="228"/>
      <c r="BB408" s="295"/>
    </row>
    <row r="409" spans="2:62" ht="28.15" customHeight="1" thickBot="1" x14ac:dyDescent="0.25">
      <c r="B409" s="30"/>
      <c r="C409" s="253"/>
      <c r="D409" s="51"/>
      <c r="E409" s="50"/>
      <c r="F409" s="50"/>
      <c r="G409" s="49"/>
      <c r="H409" s="226"/>
      <c r="I409" s="254"/>
      <c r="J409" s="254"/>
      <c r="K409" s="254"/>
      <c r="L409" s="48" t="s">
        <v>105</v>
      </c>
      <c r="M409" s="47" t="s">
        <v>186</v>
      </c>
      <c r="N409" s="48" t="s">
        <v>103</v>
      </c>
      <c r="O409" s="47" t="s">
        <v>443</v>
      </c>
      <c r="P409" s="48" t="s">
        <v>102</v>
      </c>
      <c r="Q409" s="47" t="s">
        <v>175</v>
      </c>
      <c r="R409" s="48" t="s">
        <v>101</v>
      </c>
      <c r="S409" s="47" t="s">
        <v>121</v>
      </c>
      <c r="T409" s="48">
        <v>20</v>
      </c>
      <c r="U409" s="47"/>
      <c r="V409" s="48" t="s">
        <v>100</v>
      </c>
      <c r="W409" s="47"/>
      <c r="X409" s="48" t="s">
        <v>99</v>
      </c>
      <c r="Y409" s="47"/>
      <c r="Z409" s="48" t="s">
        <v>98</v>
      </c>
      <c r="AA409" s="47"/>
      <c r="AB409" s="16"/>
      <c r="AC409" s="47"/>
      <c r="AD409" s="16"/>
      <c r="AE409" s="46"/>
      <c r="AF409" s="255"/>
      <c r="AG409" s="255"/>
      <c r="AH409" s="45"/>
      <c r="AI409" s="11"/>
      <c r="AJ409" s="266"/>
      <c r="AK409" s="268"/>
      <c r="AL409" s="264"/>
      <c r="AM409" s="266"/>
      <c r="AN409" s="268"/>
      <c r="AO409" s="264"/>
      <c r="AP409" s="266"/>
      <c r="AQ409" s="268"/>
      <c r="AR409" s="264"/>
      <c r="AS409" s="266"/>
      <c r="AT409" s="268"/>
      <c r="AU409" s="264"/>
      <c r="AV409" s="266"/>
      <c r="AW409" s="276"/>
      <c r="AX409" s="271"/>
      <c r="AY409" s="293"/>
      <c r="AZ409" s="229"/>
      <c r="BA409" s="229"/>
      <c r="BB409" s="296"/>
    </row>
    <row r="410" spans="2:62" ht="28.15" customHeight="1" x14ac:dyDescent="0.2">
      <c r="B410" s="30"/>
      <c r="C410" s="242">
        <v>3</v>
      </c>
      <c r="D410" s="44"/>
      <c r="E410" s="43"/>
      <c r="F410" s="43"/>
      <c r="G410" s="42"/>
      <c r="H410" s="223"/>
      <c r="I410" s="246">
        <v>77</v>
      </c>
      <c r="J410" s="246">
        <v>23</v>
      </c>
      <c r="K410" s="246">
        <v>6</v>
      </c>
      <c r="L410" s="41" t="s">
        <v>133</v>
      </c>
      <c r="M410" s="40" t="s">
        <v>649</v>
      </c>
      <c r="N410" s="41" t="s">
        <v>131</v>
      </c>
      <c r="O410" s="40" t="s">
        <v>638</v>
      </c>
      <c r="P410" s="41" t="s">
        <v>130</v>
      </c>
      <c r="Q410" s="40" t="s">
        <v>482</v>
      </c>
      <c r="R410" s="41" t="s">
        <v>129</v>
      </c>
      <c r="S410" s="40" t="s">
        <v>175</v>
      </c>
      <c r="T410" s="41" t="s">
        <v>128</v>
      </c>
      <c r="U410" s="40" t="s">
        <v>121</v>
      </c>
      <c r="V410" s="41" t="s">
        <v>127</v>
      </c>
      <c r="W410" s="40"/>
      <c r="X410" s="41" t="s">
        <v>126</v>
      </c>
      <c r="Y410" s="40"/>
      <c r="Z410" s="41" t="s">
        <v>125</v>
      </c>
      <c r="AA410" s="40"/>
      <c r="AB410" s="39"/>
      <c r="AC410" s="40"/>
      <c r="AD410" s="39"/>
      <c r="AE410" s="38"/>
      <c r="AF410" s="250"/>
      <c r="AG410" s="250" t="s">
        <v>622</v>
      </c>
      <c r="AH410" s="37"/>
      <c r="AI410" s="11"/>
      <c r="AJ410" s="233">
        <f>SUMPRODUCT(LEN($M410:$U413)-LEN(SUBSTITUTE($M410:$U413,"A", "")))</f>
        <v>36</v>
      </c>
      <c r="AK410" s="239">
        <f>SUMPRODUCT(LEN($AD410:$AD413)-LEN(SUBSTITUTE($AD410:$AD413,"A", "")))</f>
        <v>0</v>
      </c>
      <c r="AL410" s="230">
        <f>SUMPRODUCT(LEN($AC410:$AC413)-LEN(SUBSTITUTE($AC410:$AC413,"A", "")))</f>
        <v>0</v>
      </c>
      <c r="AM410" s="233">
        <f>SUMPRODUCT(LEN($M410:$U413)-LEN(SUBSTITUTE($M410:$U413,"S", "")))</f>
        <v>14</v>
      </c>
      <c r="AN410" s="239">
        <f>SUMPRODUCT(LEN($AD410:$AD413)-LEN(SUBSTITUTE($AD410:$AD413,"S", "")))</f>
        <v>0</v>
      </c>
      <c r="AO410" s="230">
        <f>SUMPRODUCT(LEN($AC410:$AC413)-LEN(SUBSTITUTE($AC410:$AC413,"S", "")))</f>
        <v>0</v>
      </c>
      <c r="AP410" s="233">
        <f>SUMPRODUCT(LEN($M410:$U413)-LEN(SUBSTITUTE($M410:$U413,"F", "")))</f>
        <v>0</v>
      </c>
      <c r="AQ410" s="239">
        <f>SUMPRODUCT(LEN($AD410:$AD413)-LEN(SUBSTITUTE($AD410:$AD413,"F", "")))</f>
        <v>0</v>
      </c>
      <c r="AR410" s="230">
        <f>SUMPRODUCT(LEN($AC410:$AC413)-LEN(SUBSTITUTE($AC410:$AC413,"F", "")))</f>
        <v>0</v>
      </c>
      <c r="AS410" s="233">
        <f>SUMPRODUCT(LEN($M410:$U413)-LEN(SUBSTITUTE($M410:$U413,"G", "")))</f>
        <v>5</v>
      </c>
      <c r="AT410" s="239">
        <f>SUMPRODUCT(LEN($AD410:$AD413)-LEN(SUBSTITUTE($AD410:$AD413,"G", "")))</f>
        <v>0</v>
      </c>
      <c r="AU410" s="230">
        <f>SUMPRODUCT(LEN($AC410:$AC413)-LEN(SUBSTITUTE($AC410:$AC413,"G", "")))</f>
        <v>0</v>
      </c>
      <c r="AV410" s="233">
        <f>SUMPRODUCT(LEN($L410:$U413)-LEN(SUBSTITUTE($L410:$U413,"M", "")))</f>
        <v>0</v>
      </c>
      <c r="AW410" s="236">
        <f>SUMPRODUCT(LEN($AD410:$AD413)-LEN(SUBSTITUTE($AD410:$AD413,"M", "")))</f>
        <v>0</v>
      </c>
      <c r="AX410" s="269">
        <f>SUMPRODUCT(LEN($AC410:$AC413)-LEN(SUBSTITUTE($AC410:$AC413,"M", "")))</f>
        <v>0</v>
      </c>
      <c r="AY410" s="291">
        <f>SUMPRODUCT(LEN($AE410:$AE413)-LEN(SUBSTITUTE($AE410:$AE413,"S", "")))</f>
        <v>0</v>
      </c>
      <c r="AZ410" s="227">
        <f>SUMPRODUCT(LEN($AE410:$AE413)-LEN(SUBSTITUTE($AE410:$AE413,"F", "")))</f>
        <v>0</v>
      </c>
      <c r="BA410" s="227">
        <f>SUMPRODUCT(LEN($AE410:$AE413)-LEN(SUBSTITUTE($AE410:$AE413,"G", "")))</f>
        <v>0</v>
      </c>
      <c r="BB410" s="294">
        <f>SUMPRODUCT(LEN($AE410:$AE413)-LEN(SUBSTITUTE($AE410:$AE413,"M", "")))</f>
        <v>0</v>
      </c>
    </row>
    <row r="411" spans="2:62" ht="28.15" customHeight="1" thickBot="1" x14ac:dyDescent="0.25">
      <c r="B411" s="30"/>
      <c r="C411" s="243"/>
      <c r="D411" s="36"/>
      <c r="E411" s="35"/>
      <c r="F411" s="35"/>
      <c r="G411" s="34"/>
      <c r="H411" s="224"/>
      <c r="I411" s="247"/>
      <c r="J411" s="247"/>
      <c r="K411" s="247"/>
      <c r="L411" s="33" t="s">
        <v>123</v>
      </c>
      <c r="M411" s="32" t="s">
        <v>638</v>
      </c>
      <c r="N411" s="33" t="s">
        <v>122</v>
      </c>
      <c r="O411" s="32" t="s">
        <v>434</v>
      </c>
      <c r="P411" s="33" t="s">
        <v>120</v>
      </c>
      <c r="Q411" s="32" t="s">
        <v>387</v>
      </c>
      <c r="R411" s="33" t="s">
        <v>119</v>
      </c>
      <c r="S411" s="32" t="s">
        <v>175</v>
      </c>
      <c r="T411" s="33" t="s">
        <v>118</v>
      </c>
      <c r="U411" s="32"/>
      <c r="V411" s="33" t="s">
        <v>117</v>
      </c>
      <c r="W411" s="32"/>
      <c r="X411" s="33" t="s">
        <v>116</v>
      </c>
      <c r="Y411" s="32"/>
      <c r="Z411" s="33" t="s">
        <v>115</v>
      </c>
      <c r="AA411" s="32"/>
      <c r="AB411" s="31"/>
      <c r="AC411" s="32"/>
      <c r="AD411" s="31"/>
      <c r="AE411" s="23"/>
      <c r="AF411" s="251"/>
      <c r="AG411" s="251"/>
      <c r="AH411" s="22"/>
      <c r="AI411" s="11"/>
      <c r="AJ411" s="265"/>
      <c r="AK411" s="267"/>
      <c r="AL411" s="263"/>
      <c r="AM411" s="265"/>
      <c r="AN411" s="267"/>
      <c r="AO411" s="263"/>
      <c r="AP411" s="265"/>
      <c r="AQ411" s="267"/>
      <c r="AR411" s="263"/>
      <c r="AS411" s="265"/>
      <c r="AT411" s="267"/>
      <c r="AU411" s="263"/>
      <c r="AV411" s="265"/>
      <c r="AW411" s="275"/>
      <c r="AX411" s="270"/>
      <c r="AY411" s="292"/>
      <c r="AZ411" s="228"/>
      <c r="BA411" s="228"/>
      <c r="BB411" s="295"/>
    </row>
    <row r="412" spans="2:62" ht="28.15" customHeight="1" x14ac:dyDescent="0.2">
      <c r="B412" s="30"/>
      <c r="C412" s="244"/>
      <c r="D412" s="29"/>
      <c r="E412" s="28"/>
      <c r="F412" s="28"/>
      <c r="G412" s="27"/>
      <c r="H412" s="225"/>
      <c r="I412" s="248"/>
      <c r="J412" s="248"/>
      <c r="K412" s="248"/>
      <c r="L412" s="26" t="s">
        <v>114</v>
      </c>
      <c r="M412" s="25" t="s">
        <v>484</v>
      </c>
      <c r="N412" s="26" t="s">
        <v>112</v>
      </c>
      <c r="O412" s="25" t="s">
        <v>132</v>
      </c>
      <c r="P412" s="26" t="s">
        <v>111</v>
      </c>
      <c r="Q412" s="25" t="s">
        <v>132</v>
      </c>
      <c r="R412" s="26" t="s">
        <v>110</v>
      </c>
      <c r="S412" s="25" t="s">
        <v>124</v>
      </c>
      <c r="T412" s="26" t="s">
        <v>109</v>
      </c>
      <c r="U412" s="25"/>
      <c r="V412" s="26" t="s">
        <v>108</v>
      </c>
      <c r="W412" s="25"/>
      <c r="X412" s="26" t="s">
        <v>107</v>
      </c>
      <c r="Y412" s="25"/>
      <c r="Z412" s="26" t="s">
        <v>106</v>
      </c>
      <c r="AA412" s="25"/>
      <c r="AB412" s="24"/>
      <c r="AC412" s="25"/>
      <c r="AD412" s="24"/>
      <c r="AE412" s="23"/>
      <c r="AF412" s="251"/>
      <c r="AG412" s="251"/>
      <c r="AH412" s="22"/>
      <c r="AI412" s="11"/>
      <c r="AJ412" s="265"/>
      <c r="AK412" s="267"/>
      <c r="AL412" s="263"/>
      <c r="AM412" s="265"/>
      <c r="AN412" s="267"/>
      <c r="AO412" s="263"/>
      <c r="AP412" s="265"/>
      <c r="AQ412" s="267"/>
      <c r="AR412" s="263"/>
      <c r="AS412" s="265"/>
      <c r="AT412" s="267"/>
      <c r="AU412" s="263"/>
      <c r="AV412" s="265"/>
      <c r="AW412" s="275"/>
      <c r="AX412" s="270"/>
      <c r="AY412" s="292"/>
      <c r="AZ412" s="228"/>
      <c r="BA412" s="228"/>
      <c r="BB412" s="295"/>
    </row>
    <row r="413" spans="2:62" ht="28.15" customHeight="1" thickBot="1" x14ac:dyDescent="0.25">
      <c r="B413" s="21"/>
      <c r="C413" s="245"/>
      <c r="D413" s="20"/>
      <c r="E413" s="19"/>
      <c r="F413" s="19"/>
      <c r="G413" s="18"/>
      <c r="H413" s="226"/>
      <c r="I413" s="249"/>
      <c r="J413" s="249"/>
      <c r="K413" s="249"/>
      <c r="L413" s="17" t="s">
        <v>105</v>
      </c>
      <c r="M413" s="15" t="s">
        <v>414</v>
      </c>
      <c r="N413" s="17" t="s">
        <v>103</v>
      </c>
      <c r="O413" s="15" t="s">
        <v>434</v>
      </c>
      <c r="P413" s="17" t="s">
        <v>102</v>
      </c>
      <c r="Q413" s="15" t="s">
        <v>187</v>
      </c>
      <c r="R413" s="17" t="s">
        <v>101</v>
      </c>
      <c r="S413" s="15" t="s">
        <v>121</v>
      </c>
      <c r="T413" s="17">
        <v>20</v>
      </c>
      <c r="U413" s="15"/>
      <c r="V413" s="17" t="s">
        <v>100</v>
      </c>
      <c r="W413" s="15"/>
      <c r="X413" s="17" t="s">
        <v>99</v>
      </c>
      <c r="Y413" s="15"/>
      <c r="Z413" s="17" t="s">
        <v>98</v>
      </c>
      <c r="AA413" s="15"/>
      <c r="AB413" s="16"/>
      <c r="AC413" s="15"/>
      <c r="AD413" s="14"/>
      <c r="AE413" s="13"/>
      <c r="AF413" s="252"/>
      <c r="AG413" s="252"/>
      <c r="AH413" s="12"/>
      <c r="AI413" s="11"/>
      <c r="AJ413" s="266"/>
      <c r="AK413" s="268"/>
      <c r="AL413" s="264"/>
      <c r="AM413" s="266"/>
      <c r="AN413" s="268"/>
      <c r="AO413" s="264"/>
      <c r="AP413" s="266"/>
      <c r="AQ413" s="268"/>
      <c r="AR413" s="264"/>
      <c r="AS413" s="266"/>
      <c r="AT413" s="268"/>
      <c r="AU413" s="264"/>
      <c r="AV413" s="266"/>
      <c r="AW413" s="276"/>
      <c r="AX413" s="271"/>
      <c r="AY413" s="293"/>
      <c r="AZ413" s="229"/>
      <c r="BA413" s="229"/>
      <c r="BB413" s="296"/>
    </row>
    <row r="414" spans="2:62" ht="85.9" customHeight="1" thickTop="1" thickBot="1" x14ac:dyDescent="0.35">
      <c r="B414" s="105" t="s">
        <v>174</v>
      </c>
      <c r="C414" s="95" t="s">
        <v>173</v>
      </c>
      <c r="D414" s="100" t="s">
        <v>172</v>
      </c>
      <c r="E414" s="104" t="s">
        <v>171</v>
      </c>
      <c r="F414" s="103"/>
      <c r="G414" s="102"/>
      <c r="H414" s="101" t="s">
        <v>170</v>
      </c>
      <c r="I414" s="100" t="s">
        <v>96</v>
      </c>
      <c r="J414" s="100" t="s">
        <v>169</v>
      </c>
      <c r="K414" s="100" t="s">
        <v>97</v>
      </c>
      <c r="L414" s="256" t="s">
        <v>168</v>
      </c>
      <c r="M414" s="262"/>
      <c r="N414" s="256" t="s">
        <v>167</v>
      </c>
      <c r="O414" s="262"/>
      <c r="P414" s="256" t="s">
        <v>167</v>
      </c>
      <c r="Q414" s="257"/>
      <c r="R414" s="256" t="s">
        <v>167</v>
      </c>
      <c r="S414" s="257"/>
      <c r="T414" s="256" t="s">
        <v>167</v>
      </c>
      <c r="U414" s="257"/>
      <c r="V414" s="256" t="s">
        <v>167</v>
      </c>
      <c r="W414" s="257"/>
      <c r="X414" s="256" t="s">
        <v>167</v>
      </c>
      <c r="Y414" s="257"/>
      <c r="Z414" s="256" t="s">
        <v>167</v>
      </c>
      <c r="AA414" s="257"/>
      <c r="AB414" s="261" t="s">
        <v>166</v>
      </c>
      <c r="AC414" s="257"/>
      <c r="AD414" s="101" t="s">
        <v>165</v>
      </c>
      <c r="AE414" s="101" t="s">
        <v>164</v>
      </c>
      <c r="AF414" s="100" t="s">
        <v>163</v>
      </c>
      <c r="AG414" s="100" t="s">
        <v>162</v>
      </c>
      <c r="AH414" s="99" t="s">
        <v>161</v>
      </c>
      <c r="AI414" s="98"/>
      <c r="AJ414" s="96" t="s">
        <v>160</v>
      </c>
      <c r="AK414" s="95" t="s">
        <v>159</v>
      </c>
      <c r="AL414" s="94" t="s">
        <v>158</v>
      </c>
      <c r="AM414" s="96" t="s">
        <v>157</v>
      </c>
      <c r="AN414" s="95" t="s">
        <v>156</v>
      </c>
      <c r="AO414" s="94" t="s">
        <v>155</v>
      </c>
      <c r="AP414" s="96" t="s">
        <v>154</v>
      </c>
      <c r="AQ414" s="95" t="s">
        <v>153</v>
      </c>
      <c r="AR414" s="97" t="s">
        <v>152</v>
      </c>
      <c r="AS414" s="96" t="s">
        <v>151</v>
      </c>
      <c r="AT414" s="95" t="s">
        <v>150</v>
      </c>
      <c r="AU414" s="94" t="s">
        <v>149</v>
      </c>
      <c r="AV414" s="96" t="s">
        <v>148</v>
      </c>
      <c r="AW414" s="95" t="s">
        <v>147</v>
      </c>
      <c r="AX414" s="94" t="s">
        <v>146</v>
      </c>
      <c r="AY414" s="93" t="s">
        <v>145</v>
      </c>
      <c r="AZ414" s="92" t="s">
        <v>144</v>
      </c>
      <c r="BA414" s="92" t="s">
        <v>143</v>
      </c>
      <c r="BB414" s="91" t="s">
        <v>142</v>
      </c>
    </row>
    <row r="415" spans="2:62" ht="48" thickBot="1" x14ac:dyDescent="0.3">
      <c r="B415" s="90" t="s">
        <v>226</v>
      </c>
      <c r="C415" s="89"/>
      <c r="D415" s="88">
        <v>194</v>
      </c>
      <c r="E415" s="258"/>
      <c r="F415" s="259"/>
      <c r="G415" s="260"/>
      <c r="H415" s="87" t="s">
        <v>140</v>
      </c>
      <c r="I415" s="86"/>
      <c r="J415" s="86"/>
      <c r="K415" s="85"/>
      <c r="L415" s="84"/>
      <c r="M415" s="81"/>
      <c r="N415" s="84"/>
      <c r="O415" s="81"/>
      <c r="P415" s="84"/>
      <c r="Q415" s="81"/>
      <c r="R415" s="84"/>
      <c r="S415" s="81"/>
      <c r="T415" s="84"/>
      <c r="U415" s="81"/>
      <c r="V415" s="84"/>
      <c r="W415" s="81"/>
      <c r="X415" s="84"/>
      <c r="Y415" s="81"/>
      <c r="Z415" s="84"/>
      <c r="AA415" s="83"/>
      <c r="AB415" s="82" t="s">
        <v>139</v>
      </c>
      <c r="AC415" s="81"/>
      <c r="AD415" s="81"/>
      <c r="AE415" s="81"/>
      <c r="AF415" s="80"/>
      <c r="AG415" s="80"/>
      <c r="AH415" s="60"/>
      <c r="AI415" s="79" t="s">
        <v>138</v>
      </c>
      <c r="AJ415" s="78">
        <f t="shared" ref="AJ415:BB415" si="54">SUM(AJ417:AJ428)</f>
        <v>109</v>
      </c>
      <c r="AK415" s="77">
        <f t="shared" si="54"/>
        <v>38</v>
      </c>
      <c r="AL415" s="76">
        <f t="shared" si="54"/>
        <v>0</v>
      </c>
      <c r="AM415" s="78">
        <f t="shared" si="54"/>
        <v>38</v>
      </c>
      <c r="AN415" s="77">
        <f t="shared" si="54"/>
        <v>28</v>
      </c>
      <c r="AO415" s="76">
        <f t="shared" si="54"/>
        <v>0</v>
      </c>
      <c r="AP415" s="78">
        <f t="shared" si="54"/>
        <v>1</v>
      </c>
      <c r="AQ415" s="77">
        <f t="shared" si="54"/>
        <v>2</v>
      </c>
      <c r="AR415" s="76">
        <f t="shared" si="54"/>
        <v>0</v>
      </c>
      <c r="AS415" s="78">
        <f t="shared" si="54"/>
        <v>14</v>
      </c>
      <c r="AT415" s="77">
        <f t="shared" si="54"/>
        <v>5</v>
      </c>
      <c r="AU415" s="76">
        <f t="shared" si="54"/>
        <v>0</v>
      </c>
      <c r="AV415" s="78">
        <f t="shared" si="54"/>
        <v>0</v>
      </c>
      <c r="AW415" s="77">
        <f t="shared" si="54"/>
        <v>0</v>
      </c>
      <c r="AX415" s="76">
        <f t="shared" si="54"/>
        <v>0</v>
      </c>
      <c r="AY415" s="75">
        <f t="shared" si="54"/>
        <v>0</v>
      </c>
      <c r="AZ415" s="74">
        <f t="shared" si="54"/>
        <v>0</v>
      </c>
      <c r="BA415" s="74">
        <f t="shared" si="54"/>
        <v>2</v>
      </c>
      <c r="BB415" s="73">
        <f t="shared" si="54"/>
        <v>0</v>
      </c>
      <c r="BC415" s="72" t="s">
        <v>137</v>
      </c>
      <c r="BF415" s="5">
        <f>SUM(AJ415:AL415)/$BG$5</f>
        <v>49</v>
      </c>
      <c r="BG415" s="5">
        <f>SUM(AM415:AO415,AY415)/$BG$5</f>
        <v>22</v>
      </c>
      <c r="BH415" s="5">
        <f>SUM(AP415:AR415,AZ415)/$BG$5</f>
        <v>1</v>
      </c>
      <c r="BI415" s="5">
        <f>SUM(AS415:AU415,BA415)/$BG$5</f>
        <v>7</v>
      </c>
      <c r="BJ415" s="5">
        <f>SUM(AV415:AX415,BB415)/$BG$5</f>
        <v>0</v>
      </c>
    </row>
    <row r="416" spans="2:62" ht="37.5" thickBot="1" x14ac:dyDescent="0.3">
      <c r="B416" s="71"/>
      <c r="C416" s="70"/>
      <c r="D416" s="69"/>
      <c r="E416" s="68"/>
      <c r="F416" s="68"/>
      <c r="G416" s="67"/>
      <c r="H416" s="66"/>
      <c r="I416" s="64"/>
      <c r="J416" s="64"/>
      <c r="K416" s="65"/>
      <c r="L416" s="64"/>
      <c r="M416" s="62"/>
      <c r="N416" s="64"/>
      <c r="O416" s="62"/>
      <c r="P416" s="64"/>
      <c r="Q416" s="62"/>
      <c r="R416" s="64"/>
      <c r="S416" s="62"/>
      <c r="T416" s="64"/>
      <c r="U416" s="62"/>
      <c r="V416" s="64"/>
      <c r="W416" s="62"/>
      <c r="X416" s="64"/>
      <c r="Y416" s="62"/>
      <c r="Z416" s="64"/>
      <c r="AA416" s="62"/>
      <c r="AB416" s="63"/>
      <c r="AC416" s="62"/>
      <c r="AD416" s="62"/>
      <c r="AE416" s="62"/>
      <c r="AF416" s="61"/>
      <c r="AG416" s="61"/>
      <c r="AH416" s="60"/>
      <c r="AI416" s="59" t="s">
        <v>136</v>
      </c>
      <c r="AJ416" s="58">
        <f t="shared" ref="AJ416:BB416" si="55">AJ415/3</f>
        <v>36.333333333333336</v>
      </c>
      <c r="AK416" s="57">
        <f t="shared" si="55"/>
        <v>12.666666666666666</v>
      </c>
      <c r="AL416" s="56">
        <f t="shared" si="55"/>
        <v>0</v>
      </c>
      <c r="AM416" s="58">
        <f t="shared" si="55"/>
        <v>12.666666666666666</v>
      </c>
      <c r="AN416" s="57">
        <f t="shared" si="55"/>
        <v>9.3333333333333339</v>
      </c>
      <c r="AO416" s="56">
        <f t="shared" si="55"/>
        <v>0</v>
      </c>
      <c r="AP416" s="58">
        <f t="shared" si="55"/>
        <v>0.33333333333333331</v>
      </c>
      <c r="AQ416" s="57">
        <f t="shared" si="55"/>
        <v>0.66666666666666663</v>
      </c>
      <c r="AR416" s="56">
        <f t="shared" si="55"/>
        <v>0</v>
      </c>
      <c r="AS416" s="58">
        <f t="shared" si="55"/>
        <v>4.666666666666667</v>
      </c>
      <c r="AT416" s="57">
        <f t="shared" si="55"/>
        <v>1.6666666666666667</v>
      </c>
      <c r="AU416" s="56">
        <f t="shared" si="55"/>
        <v>0</v>
      </c>
      <c r="AV416" s="58">
        <f t="shared" si="55"/>
        <v>0</v>
      </c>
      <c r="AW416" s="57">
        <f t="shared" si="55"/>
        <v>0</v>
      </c>
      <c r="AX416" s="56">
        <f t="shared" si="55"/>
        <v>0</v>
      </c>
      <c r="AY416" s="55">
        <f t="shared" si="55"/>
        <v>0</v>
      </c>
      <c r="AZ416" s="54">
        <f t="shared" si="55"/>
        <v>0</v>
      </c>
      <c r="BA416" s="54">
        <f t="shared" si="55"/>
        <v>0.66666666666666663</v>
      </c>
      <c r="BB416" s="53">
        <f t="shared" si="55"/>
        <v>0</v>
      </c>
      <c r="BC416" s="52" t="s">
        <v>135</v>
      </c>
    </row>
    <row r="417" spans="2:62" ht="28.15" customHeight="1" x14ac:dyDescent="0.2">
      <c r="B417" s="30"/>
      <c r="C417" s="242">
        <v>1</v>
      </c>
      <c r="D417" s="44"/>
      <c r="E417" s="43"/>
      <c r="F417" s="43"/>
      <c r="G417" s="42"/>
      <c r="H417" s="223" t="s">
        <v>183</v>
      </c>
      <c r="I417" s="246">
        <v>52</v>
      </c>
      <c r="J417" s="246">
        <v>23</v>
      </c>
      <c r="K417" s="246">
        <v>7</v>
      </c>
      <c r="L417" s="41" t="s">
        <v>133</v>
      </c>
      <c r="M417" s="40" t="s">
        <v>186</v>
      </c>
      <c r="N417" s="41" t="s">
        <v>131</v>
      </c>
      <c r="O417" s="40" t="s">
        <v>382</v>
      </c>
      <c r="P417" s="41" t="s">
        <v>130</v>
      </c>
      <c r="Q417" s="40" t="s">
        <v>443</v>
      </c>
      <c r="R417" s="41" t="s">
        <v>129</v>
      </c>
      <c r="S417" s="40" t="s">
        <v>175</v>
      </c>
      <c r="T417" s="41" t="s">
        <v>128</v>
      </c>
      <c r="U417" s="40"/>
      <c r="V417" s="41" t="s">
        <v>127</v>
      </c>
      <c r="W417" s="40"/>
      <c r="X417" s="41" t="s">
        <v>126</v>
      </c>
      <c r="Y417" s="40"/>
      <c r="Z417" s="41" t="s">
        <v>125</v>
      </c>
      <c r="AA417" s="40"/>
      <c r="AB417" s="39"/>
      <c r="AC417" s="40"/>
      <c r="AD417" s="39" t="s">
        <v>774</v>
      </c>
      <c r="AE417" s="38" t="s">
        <v>507</v>
      </c>
      <c r="AF417" s="250"/>
      <c r="AG417" s="250" t="s">
        <v>622</v>
      </c>
      <c r="AH417" s="37"/>
      <c r="AI417" s="11"/>
      <c r="AJ417" s="233">
        <f>SUMPRODUCT(LEN($M417:$U420)-LEN(SUBSTITUTE($M417:$U420,"A", "")))</f>
        <v>36</v>
      </c>
      <c r="AK417" s="239">
        <f>SUMPRODUCT(LEN($AD417:$AD420)-LEN(SUBSTITUTE($AD417:$AD420,"A", "")))</f>
        <v>10</v>
      </c>
      <c r="AL417" s="230">
        <f>SUMPRODUCT(LEN($AC417:$AC420)-LEN(SUBSTITUTE($AC417:$AC420,"A", "")))</f>
        <v>0</v>
      </c>
      <c r="AM417" s="233">
        <f>SUMPRODUCT(LEN($M417:$U420)-LEN(SUBSTITUTE($M417:$U420,"S", "")))</f>
        <v>8</v>
      </c>
      <c r="AN417" s="239">
        <f>SUMPRODUCT(LEN($AD417:$AD420)-LEN(SUBSTITUTE($AD417:$AD420,"S", "")))</f>
        <v>6</v>
      </c>
      <c r="AO417" s="230">
        <f>SUMPRODUCT(LEN($AC417:$AC420)-LEN(SUBSTITUTE($AC417:$AC420,"S", "")))</f>
        <v>0</v>
      </c>
      <c r="AP417" s="233">
        <f>SUMPRODUCT(LEN($M417:$U420)-LEN(SUBSTITUTE($M417:$U420,"F", "")))</f>
        <v>0</v>
      </c>
      <c r="AQ417" s="239">
        <f>SUMPRODUCT(LEN($AD417:$AD420)-LEN(SUBSTITUTE($AD417:$AD420,"F", "")))</f>
        <v>0</v>
      </c>
      <c r="AR417" s="230">
        <f>SUMPRODUCT(LEN($AC417:$AC420)-LEN(SUBSTITUTE($AC417:$AC420,"F", "")))</f>
        <v>0</v>
      </c>
      <c r="AS417" s="233">
        <f>SUMPRODUCT(LEN($M417:$U420)-LEN(SUBSTITUTE($M417:$U420,"G", "")))</f>
        <v>6</v>
      </c>
      <c r="AT417" s="239">
        <f>SUMPRODUCT(LEN($AD417:$AD420)-LEN(SUBSTITUTE($AD417:$AD420,"G", "")))</f>
        <v>1</v>
      </c>
      <c r="AU417" s="230">
        <f>SUMPRODUCT(LEN($AC417:$AC420)-LEN(SUBSTITUTE($AC417:$AC420,"G", "")))</f>
        <v>0</v>
      </c>
      <c r="AV417" s="233">
        <f>SUMPRODUCT(LEN($L417:$U420)-LEN(SUBSTITUTE($L417:$U420,"M", "")))</f>
        <v>0</v>
      </c>
      <c r="AW417" s="236">
        <f>SUMPRODUCT(LEN($AD417:$AD420)-LEN(SUBSTITUTE($AD417:$AD420,"M", "")))</f>
        <v>0</v>
      </c>
      <c r="AX417" s="269">
        <f>SUMPRODUCT(LEN($AC417:$AC420)-LEN(SUBSTITUTE($AC417:$AC420,"M", "")))</f>
        <v>0</v>
      </c>
      <c r="AY417" s="291">
        <f>SUMPRODUCT(LEN($AE417:$AE420)-LEN(SUBSTITUTE($AE417:$AE420,"S", "")))</f>
        <v>0</v>
      </c>
      <c r="AZ417" s="227">
        <f>SUMPRODUCT(LEN($AE417:$AE420)-LEN(SUBSTITUTE($AE417:$AE420,"F", "")))</f>
        <v>0</v>
      </c>
      <c r="BA417" s="227">
        <f>SUMPRODUCT(LEN($AE417:$AE420)-LEN(SUBSTITUTE($AE417:$AE420,"G", "")))</f>
        <v>2</v>
      </c>
      <c r="BB417" s="294">
        <f>SUMPRODUCT(LEN($AE417:$AE420)-LEN(SUBSTITUTE($AE417:$AE420,"M", "")))</f>
        <v>0</v>
      </c>
    </row>
    <row r="418" spans="2:62" ht="28.15" customHeight="1" thickBot="1" x14ac:dyDescent="0.25">
      <c r="B418" s="30"/>
      <c r="C418" s="243"/>
      <c r="D418" s="36"/>
      <c r="E418" s="35"/>
      <c r="F418" s="35"/>
      <c r="G418" s="34"/>
      <c r="H418" s="224"/>
      <c r="I418" s="247"/>
      <c r="J418" s="247"/>
      <c r="K418" s="247"/>
      <c r="L418" s="33" t="s">
        <v>123</v>
      </c>
      <c r="M418" s="32" t="s">
        <v>773</v>
      </c>
      <c r="N418" s="33" t="s">
        <v>122</v>
      </c>
      <c r="O418" s="32" t="s">
        <v>389</v>
      </c>
      <c r="P418" s="33" t="s">
        <v>120</v>
      </c>
      <c r="Q418" s="32" t="s">
        <v>444</v>
      </c>
      <c r="R418" s="33" t="s">
        <v>119</v>
      </c>
      <c r="S418" s="32" t="s">
        <v>113</v>
      </c>
      <c r="T418" s="33" t="s">
        <v>118</v>
      </c>
      <c r="U418" s="32"/>
      <c r="V418" s="33" t="s">
        <v>117</v>
      </c>
      <c r="W418" s="32"/>
      <c r="X418" s="33" t="s">
        <v>116</v>
      </c>
      <c r="Y418" s="32"/>
      <c r="Z418" s="33" t="s">
        <v>115</v>
      </c>
      <c r="AA418" s="32"/>
      <c r="AB418" s="31"/>
      <c r="AC418" s="32"/>
      <c r="AD418" s="31" t="s">
        <v>772</v>
      </c>
      <c r="AE418" s="23"/>
      <c r="AF418" s="251"/>
      <c r="AG418" s="251"/>
      <c r="AH418" s="22"/>
      <c r="AI418" s="11"/>
      <c r="AJ418" s="265"/>
      <c r="AK418" s="267"/>
      <c r="AL418" s="263"/>
      <c r="AM418" s="265"/>
      <c r="AN418" s="267"/>
      <c r="AO418" s="263"/>
      <c r="AP418" s="265"/>
      <c r="AQ418" s="267"/>
      <c r="AR418" s="263"/>
      <c r="AS418" s="265"/>
      <c r="AT418" s="267"/>
      <c r="AU418" s="263"/>
      <c r="AV418" s="265"/>
      <c r="AW418" s="275"/>
      <c r="AX418" s="270"/>
      <c r="AY418" s="292"/>
      <c r="AZ418" s="228"/>
      <c r="BA418" s="228"/>
      <c r="BB418" s="295"/>
    </row>
    <row r="419" spans="2:62" ht="28.15" customHeight="1" x14ac:dyDescent="0.2">
      <c r="B419" s="30"/>
      <c r="C419" s="244"/>
      <c r="D419" s="29"/>
      <c r="E419" s="28"/>
      <c r="F419" s="28"/>
      <c r="G419" s="27"/>
      <c r="H419" s="225">
        <v>194</v>
      </c>
      <c r="I419" s="248"/>
      <c r="J419" s="248"/>
      <c r="K419" s="248"/>
      <c r="L419" s="26" t="s">
        <v>114</v>
      </c>
      <c r="M419" s="25" t="s">
        <v>417</v>
      </c>
      <c r="N419" s="26" t="s">
        <v>112</v>
      </c>
      <c r="O419" s="25" t="s">
        <v>613</v>
      </c>
      <c r="P419" s="26" t="s">
        <v>111</v>
      </c>
      <c r="Q419" s="25" t="s">
        <v>186</v>
      </c>
      <c r="R419" s="26" t="s">
        <v>110</v>
      </c>
      <c r="S419" s="25" t="s">
        <v>104</v>
      </c>
      <c r="T419" s="26" t="s">
        <v>109</v>
      </c>
      <c r="U419" s="25"/>
      <c r="V419" s="26" t="s">
        <v>108</v>
      </c>
      <c r="W419" s="25"/>
      <c r="X419" s="26" t="s">
        <v>107</v>
      </c>
      <c r="Y419" s="25"/>
      <c r="Z419" s="26" t="s">
        <v>106</v>
      </c>
      <c r="AA419" s="25"/>
      <c r="AB419" s="24"/>
      <c r="AC419" s="25"/>
      <c r="AD419" s="24"/>
      <c r="AE419" s="23"/>
      <c r="AF419" s="251"/>
      <c r="AG419" s="251"/>
      <c r="AH419" s="22"/>
      <c r="AI419" s="11"/>
      <c r="AJ419" s="265"/>
      <c r="AK419" s="267"/>
      <c r="AL419" s="263"/>
      <c r="AM419" s="265"/>
      <c r="AN419" s="267"/>
      <c r="AO419" s="263"/>
      <c r="AP419" s="265"/>
      <c r="AQ419" s="267"/>
      <c r="AR419" s="263"/>
      <c r="AS419" s="265"/>
      <c r="AT419" s="267"/>
      <c r="AU419" s="263"/>
      <c r="AV419" s="265"/>
      <c r="AW419" s="275"/>
      <c r="AX419" s="270"/>
      <c r="AY419" s="292"/>
      <c r="AZ419" s="228"/>
      <c r="BA419" s="228"/>
      <c r="BB419" s="295"/>
    </row>
    <row r="420" spans="2:62" ht="28.15" customHeight="1" thickBot="1" x14ac:dyDescent="0.25">
      <c r="B420" s="30"/>
      <c r="C420" s="253"/>
      <c r="D420" s="51"/>
      <c r="E420" s="50"/>
      <c r="F420" s="50"/>
      <c r="G420" s="49"/>
      <c r="H420" s="226"/>
      <c r="I420" s="254"/>
      <c r="J420" s="254"/>
      <c r="K420" s="254"/>
      <c r="L420" s="48" t="s">
        <v>105</v>
      </c>
      <c r="M420" s="47" t="s">
        <v>104</v>
      </c>
      <c r="N420" s="48" t="s">
        <v>103</v>
      </c>
      <c r="O420" s="47" t="s">
        <v>377</v>
      </c>
      <c r="P420" s="48" t="s">
        <v>102</v>
      </c>
      <c r="Q420" s="47" t="s">
        <v>217</v>
      </c>
      <c r="R420" s="48" t="s">
        <v>101</v>
      </c>
      <c r="S420" s="47" t="s">
        <v>121</v>
      </c>
      <c r="T420" s="48">
        <v>20</v>
      </c>
      <c r="U420" s="47"/>
      <c r="V420" s="48" t="s">
        <v>100</v>
      </c>
      <c r="W420" s="47"/>
      <c r="X420" s="48" t="s">
        <v>99</v>
      </c>
      <c r="Y420" s="47"/>
      <c r="Z420" s="48" t="s">
        <v>98</v>
      </c>
      <c r="AA420" s="47"/>
      <c r="AB420" s="16"/>
      <c r="AC420" s="47"/>
      <c r="AD420" s="16"/>
      <c r="AE420" s="46"/>
      <c r="AF420" s="255"/>
      <c r="AG420" s="255"/>
      <c r="AH420" s="45"/>
      <c r="AI420" s="11"/>
      <c r="AJ420" s="266"/>
      <c r="AK420" s="268"/>
      <c r="AL420" s="264"/>
      <c r="AM420" s="266"/>
      <c r="AN420" s="268"/>
      <c r="AO420" s="264"/>
      <c r="AP420" s="266"/>
      <c r="AQ420" s="268"/>
      <c r="AR420" s="264"/>
      <c r="AS420" s="266"/>
      <c r="AT420" s="268"/>
      <c r="AU420" s="264"/>
      <c r="AV420" s="266"/>
      <c r="AW420" s="276"/>
      <c r="AX420" s="271"/>
      <c r="AY420" s="293"/>
      <c r="AZ420" s="229"/>
      <c r="BA420" s="229"/>
      <c r="BB420" s="296"/>
    </row>
    <row r="421" spans="2:62" ht="28.15" customHeight="1" x14ac:dyDescent="0.2">
      <c r="B421" s="30"/>
      <c r="C421" s="242">
        <v>2</v>
      </c>
      <c r="D421" s="44"/>
      <c r="E421" s="43"/>
      <c r="F421" s="43"/>
      <c r="G421" s="42"/>
      <c r="H421" s="223"/>
      <c r="I421" s="246">
        <v>66</v>
      </c>
      <c r="J421" s="246">
        <v>24</v>
      </c>
      <c r="K421" s="246">
        <v>7</v>
      </c>
      <c r="L421" s="41" t="s">
        <v>133</v>
      </c>
      <c r="M421" s="40" t="s">
        <v>104</v>
      </c>
      <c r="N421" s="41" t="s">
        <v>131</v>
      </c>
      <c r="O421" s="40" t="s">
        <v>382</v>
      </c>
      <c r="P421" s="41" t="s">
        <v>130</v>
      </c>
      <c r="Q421" s="40" t="s">
        <v>412</v>
      </c>
      <c r="R421" s="41" t="s">
        <v>129</v>
      </c>
      <c r="S421" s="40" t="s">
        <v>217</v>
      </c>
      <c r="T421" s="41" t="s">
        <v>128</v>
      </c>
      <c r="U421" s="40" t="s">
        <v>121</v>
      </c>
      <c r="V421" s="41" t="s">
        <v>127</v>
      </c>
      <c r="W421" s="40"/>
      <c r="X421" s="41" t="s">
        <v>126</v>
      </c>
      <c r="Y421" s="40"/>
      <c r="Z421" s="41" t="s">
        <v>125</v>
      </c>
      <c r="AA421" s="40"/>
      <c r="AB421" s="39"/>
      <c r="AC421" s="40"/>
      <c r="AD421" s="39" t="s">
        <v>771</v>
      </c>
      <c r="AE421" s="38"/>
      <c r="AF421" s="250"/>
      <c r="AG421" s="250" t="s">
        <v>609</v>
      </c>
      <c r="AH421" s="37"/>
      <c r="AI421" s="11"/>
      <c r="AJ421" s="233">
        <f>SUMPRODUCT(LEN($M421:$U424)-LEN(SUBSTITUTE($M421:$U424,"A", "")))</f>
        <v>34</v>
      </c>
      <c r="AK421" s="239">
        <f>SUMPRODUCT(LEN($AD421:$AD424)-LEN(SUBSTITUTE($AD421:$AD424,"A", "")))</f>
        <v>12</v>
      </c>
      <c r="AL421" s="230">
        <f>SUMPRODUCT(LEN($AC421:$AC424)-LEN(SUBSTITUTE($AC421:$AC424,"A", "")))</f>
        <v>0</v>
      </c>
      <c r="AM421" s="233">
        <f>SUMPRODUCT(LEN($M421:$U424)-LEN(SUBSTITUTE($M421:$U424,"S", "")))</f>
        <v>17</v>
      </c>
      <c r="AN421" s="239">
        <f>SUMPRODUCT(LEN($AD421:$AD424)-LEN(SUBSTITUTE($AD421:$AD424,"S", "")))</f>
        <v>10</v>
      </c>
      <c r="AO421" s="230">
        <f>SUMPRODUCT(LEN($AC421:$AC424)-LEN(SUBSTITUTE($AC421:$AC424,"S", "")))</f>
        <v>0</v>
      </c>
      <c r="AP421" s="233">
        <f>SUMPRODUCT(LEN($M421:$U424)-LEN(SUBSTITUTE($M421:$U424,"F", "")))</f>
        <v>0</v>
      </c>
      <c r="AQ421" s="239">
        <f>SUMPRODUCT(LEN($AD421:$AD424)-LEN(SUBSTITUTE($AD421:$AD424,"F", "")))</f>
        <v>1</v>
      </c>
      <c r="AR421" s="230">
        <f>SUMPRODUCT(LEN($AC421:$AC424)-LEN(SUBSTITUTE($AC421:$AC424,"F", "")))</f>
        <v>0</v>
      </c>
      <c r="AS421" s="233">
        <f>SUMPRODUCT(LEN($M421:$U424)-LEN(SUBSTITUTE($M421:$U424,"G", "")))</f>
        <v>3</v>
      </c>
      <c r="AT421" s="239">
        <f>SUMPRODUCT(LEN($AD421:$AD424)-LEN(SUBSTITUTE($AD421:$AD424,"G", "")))</f>
        <v>2</v>
      </c>
      <c r="AU421" s="230">
        <f>SUMPRODUCT(LEN($AC421:$AC424)-LEN(SUBSTITUTE($AC421:$AC424,"G", "")))</f>
        <v>0</v>
      </c>
      <c r="AV421" s="233">
        <f>SUMPRODUCT(LEN($L421:$U424)-LEN(SUBSTITUTE($L421:$U424,"M", "")))</f>
        <v>0</v>
      </c>
      <c r="AW421" s="236">
        <f>SUMPRODUCT(LEN($AD421:$AD424)-LEN(SUBSTITUTE($AD421:$AD424,"M", "")))</f>
        <v>0</v>
      </c>
      <c r="AX421" s="269">
        <f>SUMPRODUCT(LEN($AC421:$AC424)-LEN(SUBSTITUTE($AC421:$AC424,"M", "")))</f>
        <v>0</v>
      </c>
      <c r="AY421" s="291">
        <f>SUMPRODUCT(LEN($AE421:$AE424)-LEN(SUBSTITUTE($AE421:$AE424,"S", "")))</f>
        <v>0</v>
      </c>
      <c r="AZ421" s="227">
        <f>SUMPRODUCT(LEN($AE421:$AE424)-LEN(SUBSTITUTE($AE421:$AE424,"F", "")))</f>
        <v>0</v>
      </c>
      <c r="BA421" s="227">
        <f>SUMPRODUCT(LEN($AE421:$AE424)-LEN(SUBSTITUTE($AE421:$AE424,"G", "")))</f>
        <v>0</v>
      </c>
      <c r="BB421" s="294">
        <f>SUMPRODUCT(LEN($AE421:$AE424)-LEN(SUBSTITUTE($AE421:$AE424,"M", "")))</f>
        <v>0</v>
      </c>
    </row>
    <row r="422" spans="2:62" ht="28.15" customHeight="1" thickBot="1" x14ac:dyDescent="0.25">
      <c r="B422" s="30"/>
      <c r="C422" s="243"/>
      <c r="D422" s="36"/>
      <c r="E422" s="35"/>
      <c r="F422" s="35"/>
      <c r="G422" s="34"/>
      <c r="H422" s="224"/>
      <c r="I422" s="247"/>
      <c r="J422" s="247"/>
      <c r="K422" s="247"/>
      <c r="L422" s="33" t="s">
        <v>123</v>
      </c>
      <c r="M422" s="32" t="s">
        <v>186</v>
      </c>
      <c r="N422" s="33" t="s">
        <v>122</v>
      </c>
      <c r="O422" s="32" t="s">
        <v>418</v>
      </c>
      <c r="P422" s="33" t="s">
        <v>120</v>
      </c>
      <c r="Q422" s="32" t="s">
        <v>403</v>
      </c>
      <c r="R422" s="33" t="s">
        <v>119</v>
      </c>
      <c r="S422" s="32" t="s">
        <v>113</v>
      </c>
      <c r="T422" s="33" t="s">
        <v>118</v>
      </c>
      <c r="U422" s="32"/>
      <c r="V422" s="33" t="s">
        <v>117</v>
      </c>
      <c r="W422" s="32"/>
      <c r="X422" s="33" t="s">
        <v>116</v>
      </c>
      <c r="Y422" s="32"/>
      <c r="Z422" s="33" t="s">
        <v>115</v>
      </c>
      <c r="AA422" s="32"/>
      <c r="AB422" s="31"/>
      <c r="AC422" s="32"/>
      <c r="AD422" s="31" t="s">
        <v>770</v>
      </c>
      <c r="AE422" s="23"/>
      <c r="AF422" s="251"/>
      <c r="AG422" s="251"/>
      <c r="AH422" s="22"/>
      <c r="AI422" s="11"/>
      <c r="AJ422" s="265"/>
      <c r="AK422" s="267"/>
      <c r="AL422" s="263"/>
      <c r="AM422" s="265"/>
      <c r="AN422" s="267"/>
      <c r="AO422" s="263"/>
      <c r="AP422" s="265"/>
      <c r="AQ422" s="267"/>
      <c r="AR422" s="263"/>
      <c r="AS422" s="265"/>
      <c r="AT422" s="267"/>
      <c r="AU422" s="263"/>
      <c r="AV422" s="265"/>
      <c r="AW422" s="275"/>
      <c r="AX422" s="270"/>
      <c r="AY422" s="292"/>
      <c r="AZ422" s="228"/>
      <c r="BA422" s="228"/>
      <c r="BB422" s="295"/>
    </row>
    <row r="423" spans="2:62" ht="28.15" customHeight="1" x14ac:dyDescent="0.2">
      <c r="B423" s="30"/>
      <c r="C423" s="244"/>
      <c r="D423" s="29"/>
      <c r="E423" s="28"/>
      <c r="F423" s="28"/>
      <c r="G423" s="27"/>
      <c r="H423" s="225"/>
      <c r="I423" s="248"/>
      <c r="J423" s="248"/>
      <c r="K423" s="248"/>
      <c r="L423" s="26" t="s">
        <v>114</v>
      </c>
      <c r="M423" s="25" t="s">
        <v>377</v>
      </c>
      <c r="N423" s="26" t="s">
        <v>112</v>
      </c>
      <c r="O423" s="25" t="s">
        <v>382</v>
      </c>
      <c r="P423" s="26" t="s">
        <v>111</v>
      </c>
      <c r="Q423" s="25" t="s">
        <v>175</v>
      </c>
      <c r="R423" s="26" t="s">
        <v>110</v>
      </c>
      <c r="S423" s="25" t="s">
        <v>113</v>
      </c>
      <c r="T423" s="26" t="s">
        <v>109</v>
      </c>
      <c r="U423" s="25"/>
      <c r="V423" s="26" t="s">
        <v>108</v>
      </c>
      <c r="W423" s="25"/>
      <c r="X423" s="26" t="s">
        <v>107</v>
      </c>
      <c r="Y423" s="25"/>
      <c r="Z423" s="26" t="s">
        <v>106</v>
      </c>
      <c r="AA423" s="25"/>
      <c r="AB423" s="24"/>
      <c r="AC423" s="25"/>
      <c r="AD423" s="24"/>
      <c r="AE423" s="23"/>
      <c r="AF423" s="251"/>
      <c r="AG423" s="251"/>
      <c r="AH423" s="22"/>
      <c r="AI423" s="11"/>
      <c r="AJ423" s="265"/>
      <c r="AK423" s="267"/>
      <c r="AL423" s="263"/>
      <c r="AM423" s="265"/>
      <c r="AN423" s="267"/>
      <c r="AO423" s="263"/>
      <c r="AP423" s="265"/>
      <c r="AQ423" s="267"/>
      <c r="AR423" s="263"/>
      <c r="AS423" s="265"/>
      <c r="AT423" s="267"/>
      <c r="AU423" s="263"/>
      <c r="AV423" s="265"/>
      <c r="AW423" s="275"/>
      <c r="AX423" s="270"/>
      <c r="AY423" s="292"/>
      <c r="AZ423" s="228"/>
      <c r="BA423" s="228"/>
      <c r="BB423" s="295"/>
    </row>
    <row r="424" spans="2:62" ht="28.15" customHeight="1" thickBot="1" x14ac:dyDescent="0.25">
      <c r="B424" s="30"/>
      <c r="C424" s="253"/>
      <c r="D424" s="51"/>
      <c r="E424" s="50"/>
      <c r="F424" s="50"/>
      <c r="G424" s="49"/>
      <c r="H424" s="226"/>
      <c r="I424" s="254"/>
      <c r="J424" s="254"/>
      <c r="K424" s="254"/>
      <c r="L424" s="48" t="s">
        <v>105</v>
      </c>
      <c r="M424" s="47" t="s">
        <v>434</v>
      </c>
      <c r="N424" s="48" t="s">
        <v>103</v>
      </c>
      <c r="O424" s="47" t="s">
        <v>434</v>
      </c>
      <c r="P424" s="48" t="s">
        <v>102</v>
      </c>
      <c r="Q424" s="47" t="s">
        <v>187</v>
      </c>
      <c r="R424" s="48" t="s">
        <v>101</v>
      </c>
      <c r="S424" s="47" t="s">
        <v>113</v>
      </c>
      <c r="T424" s="48">
        <v>20</v>
      </c>
      <c r="U424" s="47"/>
      <c r="V424" s="48" t="s">
        <v>100</v>
      </c>
      <c r="W424" s="47"/>
      <c r="X424" s="48" t="s">
        <v>99</v>
      </c>
      <c r="Y424" s="47"/>
      <c r="Z424" s="48" t="s">
        <v>98</v>
      </c>
      <c r="AA424" s="47"/>
      <c r="AB424" s="16"/>
      <c r="AC424" s="47"/>
      <c r="AD424" s="16"/>
      <c r="AE424" s="46"/>
      <c r="AF424" s="255"/>
      <c r="AG424" s="255"/>
      <c r="AH424" s="45"/>
      <c r="AI424" s="11"/>
      <c r="AJ424" s="266"/>
      <c r="AK424" s="268"/>
      <c r="AL424" s="264"/>
      <c r="AM424" s="266"/>
      <c r="AN424" s="268"/>
      <c r="AO424" s="264"/>
      <c r="AP424" s="266"/>
      <c r="AQ424" s="268"/>
      <c r="AR424" s="264"/>
      <c r="AS424" s="266"/>
      <c r="AT424" s="268"/>
      <c r="AU424" s="264"/>
      <c r="AV424" s="266"/>
      <c r="AW424" s="276"/>
      <c r="AX424" s="271"/>
      <c r="AY424" s="293"/>
      <c r="AZ424" s="229"/>
      <c r="BA424" s="229"/>
      <c r="BB424" s="296"/>
    </row>
    <row r="425" spans="2:62" ht="28.15" customHeight="1" x14ac:dyDescent="0.2">
      <c r="B425" s="30"/>
      <c r="C425" s="242">
        <v>3</v>
      </c>
      <c r="D425" s="44"/>
      <c r="E425" s="43"/>
      <c r="F425" s="43"/>
      <c r="G425" s="42"/>
      <c r="H425" s="223"/>
      <c r="I425" s="246">
        <v>79</v>
      </c>
      <c r="J425" s="246">
        <v>24</v>
      </c>
      <c r="K425" s="246">
        <v>6</v>
      </c>
      <c r="L425" s="41" t="s">
        <v>133</v>
      </c>
      <c r="M425" s="40" t="s">
        <v>104</v>
      </c>
      <c r="N425" s="41" t="s">
        <v>131</v>
      </c>
      <c r="O425" s="40" t="s">
        <v>186</v>
      </c>
      <c r="P425" s="41" t="s">
        <v>130</v>
      </c>
      <c r="Q425" s="40" t="s">
        <v>377</v>
      </c>
      <c r="R425" s="41" t="s">
        <v>129</v>
      </c>
      <c r="S425" s="40" t="s">
        <v>188</v>
      </c>
      <c r="T425" s="41" t="s">
        <v>128</v>
      </c>
      <c r="U425" s="40" t="s">
        <v>121</v>
      </c>
      <c r="V425" s="41" t="s">
        <v>127</v>
      </c>
      <c r="W425" s="40"/>
      <c r="X425" s="41" t="s">
        <v>126</v>
      </c>
      <c r="Y425" s="40"/>
      <c r="Z425" s="41" t="s">
        <v>125</v>
      </c>
      <c r="AA425" s="40"/>
      <c r="AB425" s="39"/>
      <c r="AC425" s="40"/>
      <c r="AD425" s="39" t="s">
        <v>769</v>
      </c>
      <c r="AE425" s="38"/>
      <c r="AF425" s="250"/>
      <c r="AG425" s="250" t="s">
        <v>609</v>
      </c>
      <c r="AH425" s="37"/>
      <c r="AI425" s="11"/>
      <c r="AJ425" s="233">
        <f>SUMPRODUCT(LEN($M425:$U428)-LEN(SUBSTITUTE($M425:$U428,"A", "")))</f>
        <v>39</v>
      </c>
      <c r="AK425" s="239">
        <f>SUMPRODUCT(LEN($AD425:$AD428)-LEN(SUBSTITUTE($AD425:$AD428,"A", "")))</f>
        <v>16</v>
      </c>
      <c r="AL425" s="230">
        <f>SUMPRODUCT(LEN($AC425:$AC428)-LEN(SUBSTITUTE($AC425:$AC428,"A", "")))</f>
        <v>0</v>
      </c>
      <c r="AM425" s="233">
        <f>SUMPRODUCT(LEN($M425:$U428)-LEN(SUBSTITUTE($M425:$U428,"S", "")))</f>
        <v>13</v>
      </c>
      <c r="AN425" s="239">
        <f>SUMPRODUCT(LEN($AD425:$AD428)-LEN(SUBSTITUTE($AD425:$AD428,"S", "")))</f>
        <v>12</v>
      </c>
      <c r="AO425" s="230">
        <f>SUMPRODUCT(LEN($AC425:$AC428)-LEN(SUBSTITUTE($AC425:$AC428,"S", "")))</f>
        <v>0</v>
      </c>
      <c r="AP425" s="233">
        <f>SUMPRODUCT(LEN($M425:$U428)-LEN(SUBSTITUTE($M425:$U428,"F", "")))</f>
        <v>1</v>
      </c>
      <c r="AQ425" s="239">
        <f>SUMPRODUCT(LEN($AD425:$AD428)-LEN(SUBSTITUTE($AD425:$AD428,"F", "")))</f>
        <v>1</v>
      </c>
      <c r="AR425" s="230">
        <f>SUMPRODUCT(LEN($AC425:$AC428)-LEN(SUBSTITUTE($AC425:$AC428,"F", "")))</f>
        <v>0</v>
      </c>
      <c r="AS425" s="233">
        <f>SUMPRODUCT(LEN($M425:$U428)-LEN(SUBSTITUTE($M425:$U428,"G", "")))</f>
        <v>5</v>
      </c>
      <c r="AT425" s="239">
        <f>SUMPRODUCT(LEN($AD425:$AD428)-LEN(SUBSTITUTE($AD425:$AD428,"G", "")))</f>
        <v>2</v>
      </c>
      <c r="AU425" s="230">
        <f>SUMPRODUCT(LEN($AC425:$AC428)-LEN(SUBSTITUTE($AC425:$AC428,"G", "")))</f>
        <v>0</v>
      </c>
      <c r="AV425" s="233">
        <f>SUMPRODUCT(LEN($L425:$U428)-LEN(SUBSTITUTE($L425:$U428,"M", "")))</f>
        <v>0</v>
      </c>
      <c r="AW425" s="236">
        <f>SUMPRODUCT(LEN($AD425:$AD428)-LEN(SUBSTITUTE($AD425:$AD428,"M", "")))</f>
        <v>0</v>
      </c>
      <c r="AX425" s="269">
        <f>SUMPRODUCT(LEN($AC425:$AC428)-LEN(SUBSTITUTE($AC425:$AC428,"M", "")))</f>
        <v>0</v>
      </c>
      <c r="AY425" s="291">
        <f>SUMPRODUCT(LEN($AE425:$AE428)-LEN(SUBSTITUTE($AE425:$AE428,"S", "")))</f>
        <v>0</v>
      </c>
      <c r="AZ425" s="227">
        <f>SUMPRODUCT(LEN($AE425:$AE428)-LEN(SUBSTITUTE($AE425:$AE428,"F", "")))</f>
        <v>0</v>
      </c>
      <c r="BA425" s="227">
        <f>SUMPRODUCT(LEN($AE425:$AE428)-LEN(SUBSTITUTE($AE425:$AE428,"G", "")))</f>
        <v>0</v>
      </c>
      <c r="BB425" s="294">
        <f>SUMPRODUCT(LEN($AE425:$AE428)-LEN(SUBSTITUTE($AE425:$AE428,"M", "")))</f>
        <v>0</v>
      </c>
    </row>
    <row r="426" spans="2:62" ht="28.15" customHeight="1" thickBot="1" x14ac:dyDescent="0.25">
      <c r="B426" s="30"/>
      <c r="C426" s="243"/>
      <c r="D426" s="36"/>
      <c r="E426" s="35"/>
      <c r="F426" s="35"/>
      <c r="G426" s="34"/>
      <c r="H426" s="224"/>
      <c r="I426" s="247"/>
      <c r="J426" s="247"/>
      <c r="K426" s="247"/>
      <c r="L426" s="33" t="s">
        <v>123</v>
      </c>
      <c r="M426" s="32" t="s">
        <v>382</v>
      </c>
      <c r="N426" s="33" t="s">
        <v>122</v>
      </c>
      <c r="O426" s="32" t="s">
        <v>768</v>
      </c>
      <c r="P426" s="33" t="s">
        <v>120</v>
      </c>
      <c r="Q426" s="32" t="s">
        <v>418</v>
      </c>
      <c r="R426" s="33" t="s">
        <v>119</v>
      </c>
      <c r="S426" s="32" t="s">
        <v>187</v>
      </c>
      <c r="T426" s="33" t="s">
        <v>118</v>
      </c>
      <c r="U426" s="32" t="s">
        <v>121</v>
      </c>
      <c r="V426" s="33" t="s">
        <v>117</v>
      </c>
      <c r="W426" s="32"/>
      <c r="X426" s="33" t="s">
        <v>116</v>
      </c>
      <c r="Y426" s="32"/>
      <c r="Z426" s="33" t="s">
        <v>115</v>
      </c>
      <c r="AA426" s="32"/>
      <c r="AB426" s="31"/>
      <c r="AC426" s="32"/>
      <c r="AD426" s="31" t="s">
        <v>767</v>
      </c>
      <c r="AE426" s="23"/>
      <c r="AF426" s="251"/>
      <c r="AG426" s="251"/>
      <c r="AH426" s="22"/>
      <c r="AI426" s="11"/>
      <c r="AJ426" s="265"/>
      <c r="AK426" s="267"/>
      <c r="AL426" s="263"/>
      <c r="AM426" s="265"/>
      <c r="AN426" s="267"/>
      <c r="AO426" s="263"/>
      <c r="AP426" s="265"/>
      <c r="AQ426" s="267"/>
      <c r="AR426" s="263"/>
      <c r="AS426" s="265"/>
      <c r="AT426" s="267"/>
      <c r="AU426" s="263"/>
      <c r="AV426" s="265"/>
      <c r="AW426" s="275"/>
      <c r="AX426" s="270"/>
      <c r="AY426" s="292"/>
      <c r="AZ426" s="228"/>
      <c r="BA426" s="228"/>
      <c r="BB426" s="295"/>
    </row>
    <row r="427" spans="2:62" ht="28.15" customHeight="1" x14ac:dyDescent="0.2">
      <c r="B427" s="30"/>
      <c r="C427" s="244"/>
      <c r="D427" s="29"/>
      <c r="E427" s="28"/>
      <c r="F427" s="28"/>
      <c r="G427" s="27"/>
      <c r="H427" s="225"/>
      <c r="I427" s="248"/>
      <c r="J427" s="248"/>
      <c r="K427" s="248"/>
      <c r="L427" s="26" t="s">
        <v>114</v>
      </c>
      <c r="M427" s="25" t="s">
        <v>382</v>
      </c>
      <c r="N427" s="26" t="s">
        <v>112</v>
      </c>
      <c r="O427" s="25" t="s">
        <v>669</v>
      </c>
      <c r="P427" s="26" t="s">
        <v>111</v>
      </c>
      <c r="Q427" s="25" t="s">
        <v>382</v>
      </c>
      <c r="R427" s="26" t="s">
        <v>110</v>
      </c>
      <c r="S427" s="25" t="s">
        <v>113</v>
      </c>
      <c r="T427" s="26" t="s">
        <v>109</v>
      </c>
      <c r="U427" s="25"/>
      <c r="V427" s="26" t="s">
        <v>108</v>
      </c>
      <c r="W427" s="25"/>
      <c r="X427" s="26" t="s">
        <v>107</v>
      </c>
      <c r="Y427" s="25"/>
      <c r="Z427" s="26" t="s">
        <v>106</v>
      </c>
      <c r="AA427" s="25"/>
      <c r="AB427" s="24"/>
      <c r="AC427" s="25"/>
      <c r="AD427" s="24"/>
      <c r="AE427" s="23"/>
      <c r="AF427" s="251"/>
      <c r="AG427" s="251"/>
      <c r="AH427" s="22"/>
      <c r="AI427" s="11"/>
      <c r="AJ427" s="265"/>
      <c r="AK427" s="267"/>
      <c r="AL427" s="263"/>
      <c r="AM427" s="265"/>
      <c r="AN427" s="267"/>
      <c r="AO427" s="263"/>
      <c r="AP427" s="265"/>
      <c r="AQ427" s="267"/>
      <c r="AR427" s="263"/>
      <c r="AS427" s="265"/>
      <c r="AT427" s="267"/>
      <c r="AU427" s="263"/>
      <c r="AV427" s="265"/>
      <c r="AW427" s="275"/>
      <c r="AX427" s="270"/>
      <c r="AY427" s="292"/>
      <c r="AZ427" s="228"/>
      <c r="BA427" s="228"/>
      <c r="BB427" s="295"/>
    </row>
    <row r="428" spans="2:62" ht="28.15" customHeight="1" thickBot="1" x14ac:dyDescent="0.25">
      <c r="B428" s="21"/>
      <c r="C428" s="245"/>
      <c r="D428" s="20"/>
      <c r="E428" s="19"/>
      <c r="F428" s="19"/>
      <c r="G428" s="18"/>
      <c r="H428" s="226"/>
      <c r="I428" s="249"/>
      <c r="J428" s="249"/>
      <c r="K428" s="249"/>
      <c r="L428" s="17" t="s">
        <v>105</v>
      </c>
      <c r="M428" s="15" t="s">
        <v>382</v>
      </c>
      <c r="N428" s="17" t="s">
        <v>103</v>
      </c>
      <c r="O428" s="15" t="s">
        <v>725</v>
      </c>
      <c r="P428" s="17" t="s">
        <v>102</v>
      </c>
      <c r="Q428" s="15" t="s">
        <v>405</v>
      </c>
      <c r="R428" s="17" t="s">
        <v>101</v>
      </c>
      <c r="S428" s="15" t="s">
        <v>121</v>
      </c>
      <c r="T428" s="17">
        <v>20</v>
      </c>
      <c r="U428" s="15"/>
      <c r="V428" s="17" t="s">
        <v>100</v>
      </c>
      <c r="W428" s="15"/>
      <c r="X428" s="17" t="s">
        <v>99</v>
      </c>
      <c r="Y428" s="15"/>
      <c r="Z428" s="17" t="s">
        <v>98</v>
      </c>
      <c r="AA428" s="15"/>
      <c r="AB428" s="16"/>
      <c r="AC428" s="15"/>
      <c r="AD428" s="14"/>
      <c r="AE428" s="13"/>
      <c r="AF428" s="252"/>
      <c r="AG428" s="252"/>
      <c r="AH428" s="12"/>
      <c r="AI428" s="11"/>
      <c r="AJ428" s="266"/>
      <c r="AK428" s="268"/>
      <c r="AL428" s="264"/>
      <c r="AM428" s="266"/>
      <c r="AN428" s="268"/>
      <c r="AO428" s="264"/>
      <c r="AP428" s="266"/>
      <c r="AQ428" s="268"/>
      <c r="AR428" s="264"/>
      <c r="AS428" s="266"/>
      <c r="AT428" s="268"/>
      <c r="AU428" s="264"/>
      <c r="AV428" s="266"/>
      <c r="AW428" s="276"/>
      <c r="AX428" s="271"/>
      <c r="AY428" s="293"/>
      <c r="AZ428" s="229"/>
      <c r="BA428" s="229"/>
      <c r="BB428" s="296"/>
    </row>
    <row r="429" spans="2:62" ht="85.9" customHeight="1" thickTop="1" thickBot="1" x14ac:dyDescent="0.35">
      <c r="B429" s="105" t="s">
        <v>174</v>
      </c>
      <c r="C429" s="95" t="s">
        <v>173</v>
      </c>
      <c r="D429" s="100" t="s">
        <v>172</v>
      </c>
      <c r="E429" s="104" t="s">
        <v>171</v>
      </c>
      <c r="F429" s="103"/>
      <c r="G429" s="102"/>
      <c r="H429" s="101" t="s">
        <v>170</v>
      </c>
      <c r="I429" s="100" t="s">
        <v>96</v>
      </c>
      <c r="J429" s="100" t="s">
        <v>169</v>
      </c>
      <c r="K429" s="100" t="s">
        <v>97</v>
      </c>
      <c r="L429" s="256" t="s">
        <v>168</v>
      </c>
      <c r="M429" s="262"/>
      <c r="N429" s="256" t="s">
        <v>167</v>
      </c>
      <c r="O429" s="262"/>
      <c r="P429" s="256" t="s">
        <v>167</v>
      </c>
      <c r="Q429" s="257"/>
      <c r="R429" s="256" t="s">
        <v>167</v>
      </c>
      <c r="S429" s="257"/>
      <c r="T429" s="256" t="s">
        <v>167</v>
      </c>
      <c r="U429" s="257"/>
      <c r="V429" s="256" t="s">
        <v>167</v>
      </c>
      <c r="W429" s="257"/>
      <c r="X429" s="256" t="s">
        <v>167</v>
      </c>
      <c r="Y429" s="257"/>
      <c r="Z429" s="256" t="s">
        <v>167</v>
      </c>
      <c r="AA429" s="257"/>
      <c r="AB429" s="261" t="s">
        <v>166</v>
      </c>
      <c r="AC429" s="257"/>
      <c r="AD429" s="101" t="s">
        <v>165</v>
      </c>
      <c r="AE429" s="101" t="s">
        <v>164</v>
      </c>
      <c r="AF429" s="100" t="s">
        <v>163</v>
      </c>
      <c r="AG429" s="100" t="s">
        <v>162</v>
      </c>
      <c r="AH429" s="99" t="s">
        <v>161</v>
      </c>
      <c r="AI429" s="98"/>
      <c r="AJ429" s="96" t="s">
        <v>160</v>
      </c>
      <c r="AK429" s="95" t="s">
        <v>159</v>
      </c>
      <c r="AL429" s="94" t="s">
        <v>158</v>
      </c>
      <c r="AM429" s="96" t="s">
        <v>157</v>
      </c>
      <c r="AN429" s="95" t="s">
        <v>156</v>
      </c>
      <c r="AO429" s="94" t="s">
        <v>155</v>
      </c>
      <c r="AP429" s="96" t="s">
        <v>154</v>
      </c>
      <c r="AQ429" s="95" t="s">
        <v>153</v>
      </c>
      <c r="AR429" s="97" t="s">
        <v>152</v>
      </c>
      <c r="AS429" s="96" t="s">
        <v>151</v>
      </c>
      <c r="AT429" s="95" t="s">
        <v>150</v>
      </c>
      <c r="AU429" s="94" t="s">
        <v>149</v>
      </c>
      <c r="AV429" s="96" t="s">
        <v>148</v>
      </c>
      <c r="AW429" s="95" t="s">
        <v>147</v>
      </c>
      <c r="AX429" s="94" t="s">
        <v>146</v>
      </c>
      <c r="AY429" s="93" t="s">
        <v>145</v>
      </c>
      <c r="AZ429" s="92" t="s">
        <v>144</v>
      </c>
      <c r="BA429" s="92" t="s">
        <v>143</v>
      </c>
      <c r="BB429" s="91" t="s">
        <v>142</v>
      </c>
    </row>
    <row r="430" spans="2:62" ht="48" thickBot="1" x14ac:dyDescent="0.3">
      <c r="B430" s="90" t="s">
        <v>225</v>
      </c>
      <c r="C430" s="89"/>
      <c r="D430" s="88">
        <v>193</v>
      </c>
      <c r="E430" s="258"/>
      <c r="F430" s="259"/>
      <c r="G430" s="260"/>
      <c r="H430" s="87" t="s">
        <v>140</v>
      </c>
      <c r="I430" s="86"/>
      <c r="J430" s="86"/>
      <c r="K430" s="85"/>
      <c r="L430" s="84"/>
      <c r="M430" s="81"/>
      <c r="N430" s="84"/>
      <c r="O430" s="81"/>
      <c r="P430" s="84"/>
      <c r="Q430" s="81"/>
      <c r="R430" s="84"/>
      <c r="S430" s="81"/>
      <c r="T430" s="84"/>
      <c r="U430" s="81"/>
      <c r="V430" s="84"/>
      <c r="W430" s="81"/>
      <c r="X430" s="84"/>
      <c r="Y430" s="81"/>
      <c r="Z430" s="84"/>
      <c r="AA430" s="83"/>
      <c r="AB430" s="82" t="s">
        <v>139</v>
      </c>
      <c r="AC430" s="81"/>
      <c r="AD430" s="81"/>
      <c r="AE430" s="81"/>
      <c r="AF430" s="80"/>
      <c r="AG430" s="80"/>
      <c r="AH430" s="60"/>
      <c r="AI430" s="79" t="s">
        <v>138</v>
      </c>
      <c r="AJ430" s="78">
        <f t="shared" ref="AJ430:BB430" si="56">SUM(AJ432:AJ443)</f>
        <v>77</v>
      </c>
      <c r="AK430" s="77">
        <f t="shared" si="56"/>
        <v>8</v>
      </c>
      <c r="AL430" s="76">
        <f t="shared" si="56"/>
        <v>0</v>
      </c>
      <c r="AM430" s="78">
        <f t="shared" si="56"/>
        <v>44</v>
      </c>
      <c r="AN430" s="77">
        <f t="shared" si="56"/>
        <v>13</v>
      </c>
      <c r="AO430" s="76">
        <f t="shared" si="56"/>
        <v>0</v>
      </c>
      <c r="AP430" s="78">
        <f t="shared" si="56"/>
        <v>0</v>
      </c>
      <c r="AQ430" s="77">
        <f t="shared" si="56"/>
        <v>2</v>
      </c>
      <c r="AR430" s="76">
        <f t="shared" si="56"/>
        <v>0</v>
      </c>
      <c r="AS430" s="78">
        <f t="shared" si="56"/>
        <v>13</v>
      </c>
      <c r="AT430" s="77">
        <f t="shared" si="56"/>
        <v>0</v>
      </c>
      <c r="AU430" s="76">
        <f t="shared" si="56"/>
        <v>0</v>
      </c>
      <c r="AV430" s="78">
        <f t="shared" si="56"/>
        <v>0</v>
      </c>
      <c r="AW430" s="77">
        <f t="shared" si="56"/>
        <v>0</v>
      </c>
      <c r="AX430" s="76">
        <f t="shared" si="56"/>
        <v>0</v>
      </c>
      <c r="AY430" s="75">
        <f t="shared" si="56"/>
        <v>0</v>
      </c>
      <c r="AZ430" s="74">
        <f t="shared" si="56"/>
        <v>0</v>
      </c>
      <c r="BA430" s="74">
        <f t="shared" si="56"/>
        <v>0</v>
      </c>
      <c r="BB430" s="73">
        <f t="shared" si="56"/>
        <v>0</v>
      </c>
      <c r="BC430" s="72" t="s">
        <v>137</v>
      </c>
      <c r="BF430" s="5">
        <f>SUM(AJ430:AL430)/$BG$5</f>
        <v>28.333333333333332</v>
      </c>
      <c r="BG430" s="5">
        <f>SUM(AM430:AO430,AY430)/$BG$5</f>
        <v>19</v>
      </c>
      <c r="BH430" s="5">
        <f>SUM(AP430:AR430,AZ430)/$BG$5</f>
        <v>0.66666666666666663</v>
      </c>
      <c r="BI430" s="5">
        <f>SUM(AS430:AU430,BA430)/$BG$5</f>
        <v>4.333333333333333</v>
      </c>
      <c r="BJ430" s="5">
        <f>SUM(AV430:AX430,BB430)/$BG$5</f>
        <v>0</v>
      </c>
    </row>
    <row r="431" spans="2:62" ht="37.5" thickBot="1" x14ac:dyDescent="0.3">
      <c r="B431" s="71"/>
      <c r="C431" s="70"/>
      <c r="D431" s="69"/>
      <c r="E431" s="68"/>
      <c r="F431" s="68"/>
      <c r="G431" s="67"/>
      <c r="H431" s="66"/>
      <c r="I431" s="64"/>
      <c r="J431" s="64"/>
      <c r="K431" s="65"/>
      <c r="L431" s="64"/>
      <c r="M431" s="62"/>
      <c r="N431" s="64"/>
      <c r="O431" s="62"/>
      <c r="P431" s="64"/>
      <c r="Q431" s="62"/>
      <c r="R431" s="64"/>
      <c r="S431" s="62"/>
      <c r="T431" s="64"/>
      <c r="U431" s="62"/>
      <c r="V431" s="64"/>
      <c r="W431" s="62"/>
      <c r="X431" s="64"/>
      <c r="Y431" s="62"/>
      <c r="Z431" s="64"/>
      <c r="AA431" s="62"/>
      <c r="AB431" s="63"/>
      <c r="AC431" s="62"/>
      <c r="AD431" s="62"/>
      <c r="AE431" s="62"/>
      <c r="AF431" s="61"/>
      <c r="AG431" s="61"/>
      <c r="AH431" s="60"/>
      <c r="AI431" s="59" t="s">
        <v>136</v>
      </c>
      <c r="AJ431" s="58">
        <f t="shared" ref="AJ431:BB431" si="57">AJ430/3</f>
        <v>25.666666666666668</v>
      </c>
      <c r="AK431" s="57">
        <f t="shared" si="57"/>
        <v>2.6666666666666665</v>
      </c>
      <c r="AL431" s="56">
        <f t="shared" si="57"/>
        <v>0</v>
      </c>
      <c r="AM431" s="58">
        <f t="shared" si="57"/>
        <v>14.666666666666666</v>
      </c>
      <c r="AN431" s="57">
        <f t="shared" si="57"/>
        <v>4.333333333333333</v>
      </c>
      <c r="AO431" s="56">
        <f t="shared" si="57"/>
        <v>0</v>
      </c>
      <c r="AP431" s="58">
        <f t="shared" si="57"/>
        <v>0</v>
      </c>
      <c r="AQ431" s="57">
        <f t="shared" si="57"/>
        <v>0.66666666666666663</v>
      </c>
      <c r="AR431" s="56">
        <f t="shared" si="57"/>
        <v>0</v>
      </c>
      <c r="AS431" s="58">
        <f t="shared" si="57"/>
        <v>4.333333333333333</v>
      </c>
      <c r="AT431" s="57">
        <f t="shared" si="57"/>
        <v>0</v>
      </c>
      <c r="AU431" s="56">
        <f t="shared" si="57"/>
        <v>0</v>
      </c>
      <c r="AV431" s="58">
        <f t="shared" si="57"/>
        <v>0</v>
      </c>
      <c r="AW431" s="57">
        <f t="shared" si="57"/>
        <v>0</v>
      </c>
      <c r="AX431" s="56">
        <f t="shared" si="57"/>
        <v>0</v>
      </c>
      <c r="AY431" s="55">
        <f t="shared" si="57"/>
        <v>0</v>
      </c>
      <c r="AZ431" s="54">
        <f t="shared" si="57"/>
        <v>0</v>
      </c>
      <c r="BA431" s="54">
        <f t="shared" si="57"/>
        <v>0</v>
      </c>
      <c r="BB431" s="53">
        <f t="shared" si="57"/>
        <v>0</v>
      </c>
      <c r="BC431" s="52" t="s">
        <v>135</v>
      </c>
    </row>
    <row r="432" spans="2:62" ht="28.15" customHeight="1" x14ac:dyDescent="0.2">
      <c r="B432" s="30"/>
      <c r="C432" s="242">
        <v>1</v>
      </c>
      <c r="D432" s="44"/>
      <c r="E432" s="43"/>
      <c r="F432" s="43"/>
      <c r="G432" s="42"/>
      <c r="H432" s="223" t="s">
        <v>384</v>
      </c>
      <c r="I432" s="246">
        <v>69</v>
      </c>
      <c r="J432" s="246">
        <v>23</v>
      </c>
      <c r="K432" s="246">
        <v>8</v>
      </c>
      <c r="L432" s="41" t="s">
        <v>133</v>
      </c>
      <c r="M432" s="40" t="s">
        <v>613</v>
      </c>
      <c r="N432" s="41" t="s">
        <v>131</v>
      </c>
      <c r="O432" s="40" t="s">
        <v>377</v>
      </c>
      <c r="P432" s="41" t="s">
        <v>130</v>
      </c>
      <c r="Q432" s="40" t="s">
        <v>404</v>
      </c>
      <c r="R432" s="41" t="s">
        <v>129</v>
      </c>
      <c r="S432" s="40" t="s">
        <v>113</v>
      </c>
      <c r="T432" s="41" t="s">
        <v>128</v>
      </c>
      <c r="U432" s="40"/>
      <c r="V432" s="41" t="s">
        <v>127</v>
      </c>
      <c r="W432" s="40"/>
      <c r="X432" s="41" t="s">
        <v>126</v>
      </c>
      <c r="Y432" s="40"/>
      <c r="Z432" s="41" t="s">
        <v>125</v>
      </c>
      <c r="AA432" s="40"/>
      <c r="AB432" s="39"/>
      <c r="AC432" s="40"/>
      <c r="AD432" s="39" t="s">
        <v>411</v>
      </c>
      <c r="AE432" s="38"/>
      <c r="AF432" s="250"/>
      <c r="AG432" s="250" t="s">
        <v>622</v>
      </c>
      <c r="AH432" s="37"/>
      <c r="AI432" s="11"/>
      <c r="AJ432" s="233">
        <f>SUMPRODUCT(LEN($M432:$U435)-LEN(SUBSTITUTE($M432:$U435,"A", "")))</f>
        <v>24</v>
      </c>
      <c r="AK432" s="239">
        <f>SUMPRODUCT(LEN($AD432:$AD435)-LEN(SUBSTITUTE($AD432:$AD435,"A", "")))</f>
        <v>4</v>
      </c>
      <c r="AL432" s="230">
        <f>SUMPRODUCT(LEN($AC432:$AC435)-LEN(SUBSTITUTE($AC432:$AC435,"A", "")))</f>
        <v>0</v>
      </c>
      <c r="AM432" s="233">
        <f>SUMPRODUCT(LEN($M432:$U435)-LEN(SUBSTITUTE($M432:$U435,"S", "")))</f>
        <v>18</v>
      </c>
      <c r="AN432" s="239">
        <f>SUMPRODUCT(LEN($AD432:$AD435)-LEN(SUBSTITUTE($AD432:$AD435,"S", "")))</f>
        <v>7</v>
      </c>
      <c r="AO432" s="230">
        <f>SUMPRODUCT(LEN($AC432:$AC435)-LEN(SUBSTITUTE($AC432:$AC435,"S", "")))</f>
        <v>0</v>
      </c>
      <c r="AP432" s="233">
        <f>SUMPRODUCT(LEN($M432:$U435)-LEN(SUBSTITUTE($M432:$U435,"F", "")))</f>
        <v>0</v>
      </c>
      <c r="AQ432" s="239">
        <f>SUMPRODUCT(LEN($AD432:$AD435)-LEN(SUBSTITUTE($AD432:$AD435,"F", "")))</f>
        <v>1</v>
      </c>
      <c r="AR432" s="230">
        <f>SUMPRODUCT(LEN($AC432:$AC435)-LEN(SUBSTITUTE($AC432:$AC435,"F", "")))</f>
        <v>0</v>
      </c>
      <c r="AS432" s="233">
        <f>SUMPRODUCT(LEN($M432:$U435)-LEN(SUBSTITUTE($M432:$U435,"G", "")))</f>
        <v>4</v>
      </c>
      <c r="AT432" s="239">
        <f>SUMPRODUCT(LEN($AD432:$AD435)-LEN(SUBSTITUTE($AD432:$AD435,"G", "")))</f>
        <v>0</v>
      </c>
      <c r="AU432" s="230">
        <f>SUMPRODUCT(LEN($AC432:$AC435)-LEN(SUBSTITUTE($AC432:$AC435,"G", "")))</f>
        <v>0</v>
      </c>
      <c r="AV432" s="233">
        <f>SUMPRODUCT(LEN($L432:$U435)-LEN(SUBSTITUTE($L432:$U435,"M", "")))</f>
        <v>0</v>
      </c>
      <c r="AW432" s="236">
        <f>SUMPRODUCT(LEN($AD432:$AD435)-LEN(SUBSTITUTE($AD432:$AD435,"M", "")))</f>
        <v>0</v>
      </c>
      <c r="AX432" s="269">
        <f>SUMPRODUCT(LEN($AC432:$AC435)-LEN(SUBSTITUTE($AC432:$AC435,"M", "")))</f>
        <v>0</v>
      </c>
      <c r="AY432" s="291">
        <f>SUMPRODUCT(LEN($AE432:$AE435)-LEN(SUBSTITUTE($AE432:$AE435,"S", "")))</f>
        <v>0</v>
      </c>
      <c r="AZ432" s="227">
        <f>SUMPRODUCT(LEN($AE432:$AE435)-LEN(SUBSTITUTE($AE432:$AE435,"F", "")))</f>
        <v>0</v>
      </c>
      <c r="BA432" s="227">
        <f>SUMPRODUCT(LEN($AE432:$AE435)-LEN(SUBSTITUTE($AE432:$AE435,"G", "")))</f>
        <v>0</v>
      </c>
      <c r="BB432" s="294">
        <f>SUMPRODUCT(LEN($AE432:$AE435)-LEN(SUBSTITUTE($AE432:$AE435,"M", "")))</f>
        <v>0</v>
      </c>
    </row>
    <row r="433" spans="2:62" ht="28.15" customHeight="1" thickBot="1" x14ac:dyDescent="0.25">
      <c r="B433" s="30"/>
      <c r="C433" s="243"/>
      <c r="D433" s="36"/>
      <c r="E433" s="35"/>
      <c r="F433" s="35"/>
      <c r="G433" s="34"/>
      <c r="H433" s="224"/>
      <c r="I433" s="247"/>
      <c r="J433" s="247"/>
      <c r="K433" s="247"/>
      <c r="L433" s="33" t="s">
        <v>123</v>
      </c>
      <c r="M433" s="32" t="s">
        <v>132</v>
      </c>
      <c r="N433" s="33" t="s">
        <v>122</v>
      </c>
      <c r="O433" s="32" t="s">
        <v>492</v>
      </c>
      <c r="P433" s="33" t="s">
        <v>120</v>
      </c>
      <c r="Q433" s="32" t="s">
        <v>188</v>
      </c>
      <c r="R433" s="33" t="s">
        <v>119</v>
      </c>
      <c r="S433" s="32" t="s">
        <v>121</v>
      </c>
      <c r="T433" s="33" t="s">
        <v>118</v>
      </c>
      <c r="U433" s="32"/>
      <c r="V433" s="33" t="s">
        <v>117</v>
      </c>
      <c r="W433" s="32"/>
      <c r="X433" s="33" t="s">
        <v>116</v>
      </c>
      <c r="Y433" s="32"/>
      <c r="Z433" s="33" t="s">
        <v>115</v>
      </c>
      <c r="AA433" s="32"/>
      <c r="AB433" s="31"/>
      <c r="AC433" s="32"/>
      <c r="AD433" s="31" t="s">
        <v>766</v>
      </c>
      <c r="AE433" s="23"/>
      <c r="AF433" s="251"/>
      <c r="AG433" s="251"/>
      <c r="AH433" s="22"/>
      <c r="AI433" s="11"/>
      <c r="AJ433" s="265"/>
      <c r="AK433" s="267"/>
      <c r="AL433" s="263"/>
      <c r="AM433" s="265"/>
      <c r="AN433" s="267"/>
      <c r="AO433" s="263"/>
      <c r="AP433" s="265"/>
      <c r="AQ433" s="267"/>
      <c r="AR433" s="263"/>
      <c r="AS433" s="265"/>
      <c r="AT433" s="267"/>
      <c r="AU433" s="263"/>
      <c r="AV433" s="265"/>
      <c r="AW433" s="275"/>
      <c r="AX433" s="270"/>
      <c r="AY433" s="292"/>
      <c r="AZ433" s="228"/>
      <c r="BA433" s="228"/>
      <c r="BB433" s="295"/>
    </row>
    <row r="434" spans="2:62" ht="28.15" customHeight="1" x14ac:dyDescent="0.2">
      <c r="B434" s="30"/>
      <c r="C434" s="244"/>
      <c r="D434" s="29"/>
      <c r="E434" s="28"/>
      <c r="F434" s="28"/>
      <c r="G434" s="27"/>
      <c r="H434" s="225"/>
      <c r="I434" s="248"/>
      <c r="J434" s="248"/>
      <c r="K434" s="248"/>
      <c r="L434" s="26" t="s">
        <v>114</v>
      </c>
      <c r="M434" s="25" t="s">
        <v>376</v>
      </c>
      <c r="N434" s="26" t="s">
        <v>112</v>
      </c>
      <c r="O434" s="25" t="s">
        <v>399</v>
      </c>
      <c r="P434" s="26" t="s">
        <v>111</v>
      </c>
      <c r="Q434" s="25" t="s">
        <v>188</v>
      </c>
      <c r="R434" s="26" t="s">
        <v>110</v>
      </c>
      <c r="S434" s="25" t="s">
        <v>121</v>
      </c>
      <c r="T434" s="26" t="s">
        <v>109</v>
      </c>
      <c r="U434" s="25"/>
      <c r="V434" s="26" t="s">
        <v>108</v>
      </c>
      <c r="W434" s="25"/>
      <c r="X434" s="26" t="s">
        <v>107</v>
      </c>
      <c r="Y434" s="25"/>
      <c r="Z434" s="26" t="s">
        <v>106</v>
      </c>
      <c r="AA434" s="25"/>
      <c r="AB434" s="24"/>
      <c r="AC434" s="25"/>
      <c r="AD434" s="24"/>
      <c r="AE434" s="23"/>
      <c r="AF434" s="251"/>
      <c r="AG434" s="251"/>
      <c r="AH434" s="22"/>
      <c r="AI434" s="11"/>
      <c r="AJ434" s="265"/>
      <c r="AK434" s="267"/>
      <c r="AL434" s="263"/>
      <c r="AM434" s="265"/>
      <c r="AN434" s="267"/>
      <c r="AO434" s="263"/>
      <c r="AP434" s="265"/>
      <c r="AQ434" s="267"/>
      <c r="AR434" s="263"/>
      <c r="AS434" s="265"/>
      <c r="AT434" s="267"/>
      <c r="AU434" s="263"/>
      <c r="AV434" s="265"/>
      <c r="AW434" s="275"/>
      <c r="AX434" s="270"/>
      <c r="AY434" s="292"/>
      <c r="AZ434" s="228"/>
      <c r="BA434" s="228"/>
      <c r="BB434" s="295"/>
    </row>
    <row r="435" spans="2:62" ht="28.15" customHeight="1" thickBot="1" x14ac:dyDescent="0.25">
      <c r="B435" s="30"/>
      <c r="C435" s="253"/>
      <c r="D435" s="51"/>
      <c r="E435" s="50"/>
      <c r="F435" s="50"/>
      <c r="G435" s="49"/>
      <c r="H435" s="226"/>
      <c r="I435" s="254"/>
      <c r="J435" s="254"/>
      <c r="K435" s="254"/>
      <c r="L435" s="48" t="s">
        <v>105</v>
      </c>
      <c r="M435" s="47" t="s">
        <v>420</v>
      </c>
      <c r="N435" s="48" t="s">
        <v>103</v>
      </c>
      <c r="O435" s="47" t="s">
        <v>494</v>
      </c>
      <c r="P435" s="48" t="s">
        <v>102</v>
      </c>
      <c r="Q435" s="47" t="s">
        <v>113</v>
      </c>
      <c r="R435" s="48" t="s">
        <v>101</v>
      </c>
      <c r="S435" s="47"/>
      <c r="T435" s="48">
        <v>20</v>
      </c>
      <c r="U435" s="47"/>
      <c r="V435" s="48" t="s">
        <v>100</v>
      </c>
      <c r="W435" s="47"/>
      <c r="X435" s="48" t="s">
        <v>99</v>
      </c>
      <c r="Y435" s="47"/>
      <c r="Z435" s="48" t="s">
        <v>98</v>
      </c>
      <c r="AA435" s="47"/>
      <c r="AB435" s="16"/>
      <c r="AC435" s="47"/>
      <c r="AD435" s="16"/>
      <c r="AE435" s="46"/>
      <c r="AF435" s="255"/>
      <c r="AG435" s="255"/>
      <c r="AH435" s="45"/>
      <c r="AI435" s="11"/>
      <c r="AJ435" s="266"/>
      <c r="AK435" s="268"/>
      <c r="AL435" s="264"/>
      <c r="AM435" s="266"/>
      <c r="AN435" s="268"/>
      <c r="AO435" s="264"/>
      <c r="AP435" s="266"/>
      <c r="AQ435" s="268"/>
      <c r="AR435" s="264"/>
      <c r="AS435" s="266"/>
      <c r="AT435" s="268"/>
      <c r="AU435" s="264"/>
      <c r="AV435" s="266"/>
      <c r="AW435" s="276"/>
      <c r="AX435" s="271"/>
      <c r="AY435" s="293"/>
      <c r="AZ435" s="229"/>
      <c r="BA435" s="229"/>
      <c r="BB435" s="296"/>
    </row>
    <row r="436" spans="2:62" ht="28.15" customHeight="1" x14ac:dyDescent="0.2">
      <c r="B436" s="30"/>
      <c r="C436" s="242">
        <v>2</v>
      </c>
      <c r="D436" s="44"/>
      <c r="E436" s="43"/>
      <c r="F436" s="43"/>
      <c r="G436" s="42"/>
      <c r="H436" s="223"/>
      <c r="I436" s="246">
        <v>55</v>
      </c>
      <c r="J436" s="246">
        <v>22</v>
      </c>
      <c r="K436" s="246">
        <v>7</v>
      </c>
      <c r="L436" s="41" t="s">
        <v>133</v>
      </c>
      <c r="M436" s="40" t="s">
        <v>389</v>
      </c>
      <c r="N436" s="41" t="s">
        <v>131</v>
      </c>
      <c r="O436" s="40" t="s">
        <v>382</v>
      </c>
      <c r="P436" s="41" t="s">
        <v>130</v>
      </c>
      <c r="Q436" s="40" t="s">
        <v>377</v>
      </c>
      <c r="R436" s="41" t="s">
        <v>129</v>
      </c>
      <c r="S436" s="40" t="s">
        <v>113</v>
      </c>
      <c r="T436" s="41" t="s">
        <v>128</v>
      </c>
      <c r="U436" s="40"/>
      <c r="V436" s="41" t="s">
        <v>127</v>
      </c>
      <c r="W436" s="40"/>
      <c r="X436" s="41" t="s">
        <v>126</v>
      </c>
      <c r="Y436" s="40"/>
      <c r="Z436" s="41" t="s">
        <v>125</v>
      </c>
      <c r="AA436" s="40"/>
      <c r="AB436" s="39"/>
      <c r="AC436" s="40"/>
      <c r="AD436" s="39" t="s">
        <v>425</v>
      </c>
      <c r="AE436" s="38"/>
      <c r="AF436" s="250"/>
      <c r="AG436" s="250" t="s">
        <v>622</v>
      </c>
      <c r="AH436" s="37"/>
      <c r="AI436" s="11"/>
      <c r="AJ436" s="233">
        <f>SUMPRODUCT(LEN($M436:$U439)-LEN(SUBSTITUTE($M436:$U439,"A", "")))</f>
        <v>27</v>
      </c>
      <c r="AK436" s="239">
        <f>SUMPRODUCT(LEN($AD436:$AD439)-LEN(SUBSTITUTE($AD436:$AD439,"A", "")))</f>
        <v>4</v>
      </c>
      <c r="AL436" s="230">
        <f>SUMPRODUCT(LEN($AC436:$AC439)-LEN(SUBSTITUTE($AC436:$AC439,"A", "")))</f>
        <v>0</v>
      </c>
      <c r="AM436" s="233">
        <f>SUMPRODUCT(LEN($M436:$U439)-LEN(SUBSTITUTE($M436:$U439,"S", "")))</f>
        <v>18</v>
      </c>
      <c r="AN436" s="239">
        <f>SUMPRODUCT(LEN($AD436:$AD439)-LEN(SUBSTITUTE($AD436:$AD439,"S", "")))</f>
        <v>6</v>
      </c>
      <c r="AO436" s="230">
        <f>SUMPRODUCT(LEN($AC436:$AC439)-LEN(SUBSTITUTE($AC436:$AC439,"S", "")))</f>
        <v>0</v>
      </c>
      <c r="AP436" s="233">
        <f>SUMPRODUCT(LEN($M436:$U439)-LEN(SUBSTITUTE($M436:$U439,"F", "")))</f>
        <v>0</v>
      </c>
      <c r="AQ436" s="239">
        <f>SUMPRODUCT(LEN($AD436:$AD439)-LEN(SUBSTITUTE($AD436:$AD439,"F", "")))</f>
        <v>1</v>
      </c>
      <c r="AR436" s="230">
        <f>SUMPRODUCT(LEN($AC436:$AC439)-LEN(SUBSTITUTE($AC436:$AC439,"F", "")))</f>
        <v>0</v>
      </c>
      <c r="AS436" s="233">
        <f>SUMPRODUCT(LEN($M436:$U439)-LEN(SUBSTITUTE($M436:$U439,"G", "")))</f>
        <v>7</v>
      </c>
      <c r="AT436" s="239">
        <f>SUMPRODUCT(LEN($AD436:$AD439)-LEN(SUBSTITUTE($AD436:$AD439,"G", "")))</f>
        <v>0</v>
      </c>
      <c r="AU436" s="230">
        <f>SUMPRODUCT(LEN($AC436:$AC439)-LEN(SUBSTITUTE($AC436:$AC439,"G", "")))</f>
        <v>0</v>
      </c>
      <c r="AV436" s="233">
        <f>SUMPRODUCT(LEN($L436:$U439)-LEN(SUBSTITUTE($L436:$U439,"M", "")))</f>
        <v>0</v>
      </c>
      <c r="AW436" s="236">
        <f>SUMPRODUCT(LEN($AD436:$AD439)-LEN(SUBSTITUTE($AD436:$AD439,"M", "")))</f>
        <v>0</v>
      </c>
      <c r="AX436" s="269">
        <f>SUMPRODUCT(LEN($AC436:$AC439)-LEN(SUBSTITUTE($AC436:$AC439,"M", "")))</f>
        <v>0</v>
      </c>
      <c r="AY436" s="291">
        <f>SUMPRODUCT(LEN($AE436:$AE439)-LEN(SUBSTITUTE($AE436:$AE439,"S", "")))</f>
        <v>0</v>
      </c>
      <c r="AZ436" s="227">
        <f>SUMPRODUCT(LEN($AE436:$AE439)-LEN(SUBSTITUTE($AE436:$AE439,"F", "")))</f>
        <v>0</v>
      </c>
      <c r="BA436" s="227">
        <f>SUMPRODUCT(LEN($AE436:$AE439)-LEN(SUBSTITUTE($AE436:$AE439,"G", "")))</f>
        <v>0</v>
      </c>
      <c r="BB436" s="294">
        <f>SUMPRODUCT(LEN($AE436:$AE439)-LEN(SUBSTITUTE($AE436:$AE439,"M", "")))</f>
        <v>0</v>
      </c>
    </row>
    <row r="437" spans="2:62" ht="28.15" customHeight="1" thickBot="1" x14ac:dyDescent="0.25">
      <c r="B437" s="30"/>
      <c r="C437" s="243"/>
      <c r="D437" s="36"/>
      <c r="E437" s="35"/>
      <c r="F437" s="35"/>
      <c r="G437" s="34"/>
      <c r="H437" s="224"/>
      <c r="I437" s="247"/>
      <c r="J437" s="247"/>
      <c r="K437" s="247"/>
      <c r="L437" s="33" t="s">
        <v>123</v>
      </c>
      <c r="M437" s="32" t="s">
        <v>420</v>
      </c>
      <c r="N437" s="33" t="s">
        <v>122</v>
      </c>
      <c r="O437" s="32" t="s">
        <v>377</v>
      </c>
      <c r="P437" s="33" t="s">
        <v>120</v>
      </c>
      <c r="Q437" s="32" t="s">
        <v>421</v>
      </c>
      <c r="R437" s="33" t="s">
        <v>119</v>
      </c>
      <c r="S437" s="32" t="s">
        <v>113</v>
      </c>
      <c r="T437" s="33" t="s">
        <v>118</v>
      </c>
      <c r="U437" s="32"/>
      <c r="V437" s="33" t="s">
        <v>117</v>
      </c>
      <c r="W437" s="32"/>
      <c r="X437" s="33" t="s">
        <v>116</v>
      </c>
      <c r="Y437" s="32"/>
      <c r="Z437" s="33" t="s">
        <v>115</v>
      </c>
      <c r="AA437" s="32"/>
      <c r="AB437" s="31"/>
      <c r="AC437" s="32"/>
      <c r="AD437" s="31" t="s">
        <v>765</v>
      </c>
      <c r="AE437" s="23"/>
      <c r="AF437" s="251"/>
      <c r="AG437" s="251"/>
      <c r="AH437" s="22"/>
      <c r="AI437" s="11"/>
      <c r="AJ437" s="265"/>
      <c r="AK437" s="267"/>
      <c r="AL437" s="263"/>
      <c r="AM437" s="265"/>
      <c r="AN437" s="267"/>
      <c r="AO437" s="263"/>
      <c r="AP437" s="265"/>
      <c r="AQ437" s="267"/>
      <c r="AR437" s="263"/>
      <c r="AS437" s="265"/>
      <c r="AT437" s="267"/>
      <c r="AU437" s="263"/>
      <c r="AV437" s="265"/>
      <c r="AW437" s="275"/>
      <c r="AX437" s="270"/>
      <c r="AY437" s="292"/>
      <c r="AZ437" s="228"/>
      <c r="BA437" s="228"/>
      <c r="BB437" s="295"/>
    </row>
    <row r="438" spans="2:62" ht="28.15" customHeight="1" x14ac:dyDescent="0.2">
      <c r="B438" s="30"/>
      <c r="C438" s="244"/>
      <c r="D438" s="29"/>
      <c r="E438" s="28"/>
      <c r="F438" s="28"/>
      <c r="G438" s="27"/>
      <c r="H438" s="225"/>
      <c r="I438" s="248"/>
      <c r="J438" s="248"/>
      <c r="K438" s="248"/>
      <c r="L438" s="26" t="s">
        <v>114</v>
      </c>
      <c r="M438" s="25" t="s">
        <v>611</v>
      </c>
      <c r="N438" s="26" t="s">
        <v>112</v>
      </c>
      <c r="O438" s="25" t="s">
        <v>443</v>
      </c>
      <c r="P438" s="26" t="s">
        <v>111</v>
      </c>
      <c r="Q438" s="25" t="s">
        <v>178</v>
      </c>
      <c r="R438" s="26" t="s">
        <v>110</v>
      </c>
      <c r="S438" s="25" t="s">
        <v>121</v>
      </c>
      <c r="T438" s="26" t="s">
        <v>109</v>
      </c>
      <c r="U438" s="25"/>
      <c r="V438" s="26" t="s">
        <v>108</v>
      </c>
      <c r="W438" s="25"/>
      <c r="X438" s="26" t="s">
        <v>107</v>
      </c>
      <c r="Y438" s="25"/>
      <c r="Z438" s="26" t="s">
        <v>106</v>
      </c>
      <c r="AA438" s="25"/>
      <c r="AB438" s="24"/>
      <c r="AC438" s="25"/>
      <c r="AD438" s="24"/>
      <c r="AE438" s="23"/>
      <c r="AF438" s="251"/>
      <c r="AG438" s="251"/>
      <c r="AH438" s="22"/>
      <c r="AI438" s="11"/>
      <c r="AJ438" s="265"/>
      <c r="AK438" s="267"/>
      <c r="AL438" s="263"/>
      <c r="AM438" s="265"/>
      <c r="AN438" s="267"/>
      <c r="AO438" s="263"/>
      <c r="AP438" s="265"/>
      <c r="AQ438" s="267"/>
      <c r="AR438" s="263"/>
      <c r="AS438" s="265"/>
      <c r="AT438" s="267"/>
      <c r="AU438" s="263"/>
      <c r="AV438" s="265"/>
      <c r="AW438" s="275"/>
      <c r="AX438" s="270"/>
      <c r="AY438" s="292"/>
      <c r="AZ438" s="228"/>
      <c r="BA438" s="228"/>
      <c r="BB438" s="295"/>
    </row>
    <row r="439" spans="2:62" ht="28.15" customHeight="1" thickBot="1" x14ac:dyDescent="0.25">
      <c r="B439" s="30"/>
      <c r="C439" s="253"/>
      <c r="D439" s="51"/>
      <c r="E439" s="50"/>
      <c r="F439" s="50"/>
      <c r="G439" s="49"/>
      <c r="H439" s="226"/>
      <c r="I439" s="254"/>
      <c r="J439" s="254"/>
      <c r="K439" s="254"/>
      <c r="L439" s="48" t="s">
        <v>105</v>
      </c>
      <c r="M439" s="47" t="s">
        <v>714</v>
      </c>
      <c r="N439" s="48" t="s">
        <v>103</v>
      </c>
      <c r="O439" s="47" t="s">
        <v>443</v>
      </c>
      <c r="P439" s="48" t="s">
        <v>102</v>
      </c>
      <c r="Q439" s="47" t="s">
        <v>217</v>
      </c>
      <c r="R439" s="48" t="s">
        <v>101</v>
      </c>
      <c r="S439" s="47"/>
      <c r="T439" s="48">
        <v>20</v>
      </c>
      <c r="U439" s="47"/>
      <c r="V439" s="48" t="s">
        <v>100</v>
      </c>
      <c r="W439" s="47"/>
      <c r="X439" s="48" t="s">
        <v>99</v>
      </c>
      <c r="Y439" s="47"/>
      <c r="Z439" s="48" t="s">
        <v>98</v>
      </c>
      <c r="AA439" s="47"/>
      <c r="AB439" s="16"/>
      <c r="AC439" s="47"/>
      <c r="AD439" s="16"/>
      <c r="AE439" s="46"/>
      <c r="AF439" s="255"/>
      <c r="AG439" s="255"/>
      <c r="AH439" s="45"/>
      <c r="AI439" s="11"/>
      <c r="AJ439" s="266"/>
      <c r="AK439" s="268"/>
      <c r="AL439" s="264"/>
      <c r="AM439" s="266"/>
      <c r="AN439" s="268"/>
      <c r="AO439" s="264"/>
      <c r="AP439" s="266"/>
      <c r="AQ439" s="268"/>
      <c r="AR439" s="264"/>
      <c r="AS439" s="266"/>
      <c r="AT439" s="268"/>
      <c r="AU439" s="264"/>
      <c r="AV439" s="266"/>
      <c r="AW439" s="276"/>
      <c r="AX439" s="271"/>
      <c r="AY439" s="293"/>
      <c r="AZ439" s="229"/>
      <c r="BA439" s="229"/>
      <c r="BB439" s="296"/>
    </row>
    <row r="440" spans="2:62" ht="28.15" customHeight="1" x14ac:dyDescent="0.2">
      <c r="B440" s="30"/>
      <c r="C440" s="242">
        <v>3</v>
      </c>
      <c r="D440" s="44"/>
      <c r="E440" s="43"/>
      <c r="F440" s="43"/>
      <c r="G440" s="42"/>
      <c r="H440" s="223"/>
      <c r="I440" s="246">
        <v>61</v>
      </c>
      <c r="J440" s="246">
        <v>19</v>
      </c>
      <c r="K440" s="246">
        <v>6</v>
      </c>
      <c r="L440" s="41" t="s">
        <v>133</v>
      </c>
      <c r="M440" s="40" t="s">
        <v>104</v>
      </c>
      <c r="N440" s="41" t="s">
        <v>131</v>
      </c>
      <c r="O440" s="40" t="s">
        <v>444</v>
      </c>
      <c r="P440" s="41" t="s">
        <v>130</v>
      </c>
      <c r="Q440" s="40" t="s">
        <v>217</v>
      </c>
      <c r="R440" s="41" t="s">
        <v>129</v>
      </c>
      <c r="S440" s="40" t="s">
        <v>113</v>
      </c>
      <c r="T440" s="41" t="s">
        <v>128</v>
      </c>
      <c r="U440" s="40"/>
      <c r="V440" s="41" t="s">
        <v>127</v>
      </c>
      <c r="W440" s="40"/>
      <c r="X440" s="41" t="s">
        <v>126</v>
      </c>
      <c r="Y440" s="40"/>
      <c r="Z440" s="41" t="s">
        <v>125</v>
      </c>
      <c r="AA440" s="40"/>
      <c r="AB440" s="39"/>
      <c r="AC440" s="40"/>
      <c r="AD440" s="39"/>
      <c r="AE440" s="38"/>
      <c r="AF440" s="250"/>
      <c r="AG440" s="250"/>
      <c r="AH440" s="37"/>
      <c r="AI440" s="11"/>
      <c r="AJ440" s="233">
        <f>SUMPRODUCT(LEN($M440:$U443)-LEN(SUBSTITUTE($M440:$U443,"A", "")))</f>
        <v>26</v>
      </c>
      <c r="AK440" s="239">
        <f>SUMPRODUCT(LEN($AD440:$AD443)-LEN(SUBSTITUTE($AD440:$AD443,"A", "")))</f>
        <v>0</v>
      </c>
      <c r="AL440" s="230">
        <f>SUMPRODUCT(LEN($AC440:$AC443)-LEN(SUBSTITUTE($AC440:$AC443,"A", "")))</f>
        <v>0</v>
      </c>
      <c r="AM440" s="233">
        <f>SUMPRODUCT(LEN($M440:$U443)-LEN(SUBSTITUTE($M440:$U443,"S", "")))</f>
        <v>8</v>
      </c>
      <c r="AN440" s="239">
        <f>SUMPRODUCT(LEN($AD440:$AD443)-LEN(SUBSTITUTE($AD440:$AD443,"S", "")))</f>
        <v>0</v>
      </c>
      <c r="AO440" s="230">
        <f>SUMPRODUCT(LEN($AC440:$AC443)-LEN(SUBSTITUTE($AC440:$AC443,"S", "")))</f>
        <v>0</v>
      </c>
      <c r="AP440" s="233">
        <f>SUMPRODUCT(LEN($M440:$U443)-LEN(SUBSTITUTE($M440:$U443,"F", "")))</f>
        <v>0</v>
      </c>
      <c r="AQ440" s="239">
        <f>SUMPRODUCT(LEN($AD440:$AD443)-LEN(SUBSTITUTE($AD440:$AD443,"F", "")))</f>
        <v>0</v>
      </c>
      <c r="AR440" s="230">
        <f>SUMPRODUCT(LEN($AC440:$AC443)-LEN(SUBSTITUTE($AC440:$AC443,"F", "")))</f>
        <v>0</v>
      </c>
      <c r="AS440" s="233">
        <f>SUMPRODUCT(LEN($M440:$U443)-LEN(SUBSTITUTE($M440:$U443,"G", "")))</f>
        <v>2</v>
      </c>
      <c r="AT440" s="239">
        <f>SUMPRODUCT(LEN($AD440:$AD443)-LEN(SUBSTITUTE($AD440:$AD443,"G", "")))</f>
        <v>0</v>
      </c>
      <c r="AU440" s="230">
        <f>SUMPRODUCT(LEN($AC440:$AC443)-LEN(SUBSTITUTE($AC440:$AC443,"G", "")))</f>
        <v>0</v>
      </c>
      <c r="AV440" s="233">
        <f>SUMPRODUCT(LEN($L440:$U443)-LEN(SUBSTITUTE($L440:$U443,"M", "")))</f>
        <v>0</v>
      </c>
      <c r="AW440" s="236">
        <f>SUMPRODUCT(LEN($AD440:$AD443)-LEN(SUBSTITUTE($AD440:$AD443,"M", "")))</f>
        <v>0</v>
      </c>
      <c r="AX440" s="269">
        <f>SUMPRODUCT(LEN($AC440:$AC443)-LEN(SUBSTITUTE($AC440:$AC443,"M", "")))</f>
        <v>0</v>
      </c>
      <c r="AY440" s="291">
        <f>SUMPRODUCT(LEN($AE440:$AE443)-LEN(SUBSTITUTE($AE440:$AE443,"S", "")))</f>
        <v>0</v>
      </c>
      <c r="AZ440" s="227">
        <f>SUMPRODUCT(LEN($AE440:$AE443)-LEN(SUBSTITUTE($AE440:$AE443,"F", "")))</f>
        <v>0</v>
      </c>
      <c r="BA440" s="227">
        <f>SUMPRODUCT(LEN($AE440:$AE443)-LEN(SUBSTITUTE($AE440:$AE443,"G", "")))</f>
        <v>0</v>
      </c>
      <c r="BB440" s="294">
        <f>SUMPRODUCT(LEN($AE440:$AE443)-LEN(SUBSTITUTE($AE440:$AE443,"M", "")))</f>
        <v>0</v>
      </c>
    </row>
    <row r="441" spans="2:62" ht="28.15" customHeight="1" thickBot="1" x14ac:dyDescent="0.25">
      <c r="B441" s="30"/>
      <c r="C441" s="243"/>
      <c r="D441" s="36"/>
      <c r="E441" s="35"/>
      <c r="F441" s="35"/>
      <c r="G441" s="34"/>
      <c r="H441" s="224"/>
      <c r="I441" s="247"/>
      <c r="J441" s="247"/>
      <c r="K441" s="247"/>
      <c r="L441" s="33" t="s">
        <v>123</v>
      </c>
      <c r="M441" s="32" t="s">
        <v>132</v>
      </c>
      <c r="N441" s="33" t="s">
        <v>122</v>
      </c>
      <c r="O441" s="32" t="s">
        <v>382</v>
      </c>
      <c r="P441" s="33" t="s">
        <v>120</v>
      </c>
      <c r="Q441" s="32" t="s">
        <v>175</v>
      </c>
      <c r="R441" s="33" t="s">
        <v>119</v>
      </c>
      <c r="S441" s="32"/>
      <c r="T441" s="33" t="s">
        <v>118</v>
      </c>
      <c r="U441" s="32"/>
      <c r="V441" s="33" t="s">
        <v>117</v>
      </c>
      <c r="W441" s="32"/>
      <c r="X441" s="33" t="s">
        <v>116</v>
      </c>
      <c r="Y441" s="32"/>
      <c r="Z441" s="33" t="s">
        <v>115</v>
      </c>
      <c r="AA441" s="32"/>
      <c r="AB441" s="31"/>
      <c r="AC441" s="32"/>
      <c r="AD441" s="31"/>
      <c r="AE441" s="23"/>
      <c r="AF441" s="251"/>
      <c r="AG441" s="251"/>
      <c r="AH441" s="22"/>
      <c r="AI441" s="11"/>
      <c r="AJ441" s="265"/>
      <c r="AK441" s="267"/>
      <c r="AL441" s="263"/>
      <c r="AM441" s="265"/>
      <c r="AN441" s="267"/>
      <c r="AO441" s="263"/>
      <c r="AP441" s="265"/>
      <c r="AQ441" s="267"/>
      <c r="AR441" s="263"/>
      <c r="AS441" s="265"/>
      <c r="AT441" s="267"/>
      <c r="AU441" s="263"/>
      <c r="AV441" s="265"/>
      <c r="AW441" s="275"/>
      <c r="AX441" s="270"/>
      <c r="AY441" s="292"/>
      <c r="AZ441" s="228"/>
      <c r="BA441" s="228"/>
      <c r="BB441" s="295"/>
    </row>
    <row r="442" spans="2:62" ht="28.15" customHeight="1" x14ac:dyDescent="0.2">
      <c r="B442" s="30"/>
      <c r="C442" s="244"/>
      <c r="D442" s="29"/>
      <c r="E442" s="28"/>
      <c r="F442" s="28"/>
      <c r="G442" s="27"/>
      <c r="H442" s="225"/>
      <c r="I442" s="248"/>
      <c r="J442" s="248"/>
      <c r="K442" s="248"/>
      <c r="L442" s="26" t="s">
        <v>114</v>
      </c>
      <c r="M442" s="25" t="s">
        <v>132</v>
      </c>
      <c r="N442" s="26" t="s">
        <v>112</v>
      </c>
      <c r="O442" s="25" t="s">
        <v>382</v>
      </c>
      <c r="P442" s="26" t="s">
        <v>111</v>
      </c>
      <c r="Q442" s="25" t="s">
        <v>217</v>
      </c>
      <c r="R442" s="26" t="s">
        <v>110</v>
      </c>
      <c r="S442" s="25"/>
      <c r="T442" s="26" t="s">
        <v>109</v>
      </c>
      <c r="U442" s="25"/>
      <c r="V442" s="26" t="s">
        <v>108</v>
      </c>
      <c r="W442" s="25"/>
      <c r="X442" s="26" t="s">
        <v>107</v>
      </c>
      <c r="Y442" s="25"/>
      <c r="Z442" s="26" t="s">
        <v>106</v>
      </c>
      <c r="AA442" s="25"/>
      <c r="AB442" s="24"/>
      <c r="AC442" s="25"/>
      <c r="AD442" s="24"/>
      <c r="AE442" s="23"/>
      <c r="AF442" s="251"/>
      <c r="AG442" s="251"/>
      <c r="AH442" s="22"/>
      <c r="AI442" s="11"/>
      <c r="AJ442" s="265"/>
      <c r="AK442" s="267"/>
      <c r="AL442" s="263"/>
      <c r="AM442" s="265"/>
      <c r="AN442" s="267"/>
      <c r="AO442" s="263"/>
      <c r="AP442" s="265"/>
      <c r="AQ442" s="267"/>
      <c r="AR442" s="263"/>
      <c r="AS442" s="265"/>
      <c r="AT442" s="267"/>
      <c r="AU442" s="263"/>
      <c r="AV442" s="265"/>
      <c r="AW442" s="275"/>
      <c r="AX442" s="270"/>
      <c r="AY442" s="292"/>
      <c r="AZ442" s="228"/>
      <c r="BA442" s="228"/>
      <c r="BB442" s="295"/>
    </row>
    <row r="443" spans="2:62" ht="28.15" customHeight="1" thickBot="1" x14ac:dyDescent="0.25">
      <c r="B443" s="21"/>
      <c r="C443" s="245"/>
      <c r="D443" s="20"/>
      <c r="E443" s="19"/>
      <c r="F443" s="19"/>
      <c r="G443" s="18"/>
      <c r="H443" s="226"/>
      <c r="I443" s="249"/>
      <c r="J443" s="249"/>
      <c r="K443" s="249"/>
      <c r="L443" s="17" t="s">
        <v>105</v>
      </c>
      <c r="M443" s="15" t="s">
        <v>186</v>
      </c>
      <c r="N443" s="17" t="s">
        <v>103</v>
      </c>
      <c r="O443" s="15" t="s">
        <v>377</v>
      </c>
      <c r="P443" s="17" t="s">
        <v>102</v>
      </c>
      <c r="Q443" s="15" t="s">
        <v>113</v>
      </c>
      <c r="R443" s="17" t="s">
        <v>101</v>
      </c>
      <c r="S443" s="15"/>
      <c r="T443" s="17">
        <v>20</v>
      </c>
      <c r="U443" s="15"/>
      <c r="V443" s="17" t="s">
        <v>100</v>
      </c>
      <c r="W443" s="15"/>
      <c r="X443" s="17" t="s">
        <v>99</v>
      </c>
      <c r="Y443" s="15"/>
      <c r="Z443" s="17" t="s">
        <v>98</v>
      </c>
      <c r="AA443" s="15"/>
      <c r="AB443" s="16"/>
      <c r="AC443" s="15"/>
      <c r="AD443" s="14"/>
      <c r="AE443" s="13"/>
      <c r="AF443" s="252"/>
      <c r="AG443" s="252"/>
      <c r="AH443" s="12"/>
      <c r="AI443" s="11"/>
      <c r="AJ443" s="266"/>
      <c r="AK443" s="268"/>
      <c r="AL443" s="264"/>
      <c r="AM443" s="266"/>
      <c r="AN443" s="268"/>
      <c r="AO443" s="264"/>
      <c r="AP443" s="266"/>
      <c r="AQ443" s="268"/>
      <c r="AR443" s="264"/>
      <c r="AS443" s="266"/>
      <c r="AT443" s="268"/>
      <c r="AU443" s="264"/>
      <c r="AV443" s="266"/>
      <c r="AW443" s="276"/>
      <c r="AX443" s="271"/>
      <c r="AY443" s="293"/>
      <c r="AZ443" s="229"/>
      <c r="BA443" s="229"/>
      <c r="BB443" s="296"/>
    </row>
    <row r="444" spans="2:62" ht="85.9" customHeight="1" thickTop="1" thickBot="1" x14ac:dyDescent="0.35">
      <c r="B444" s="105" t="s">
        <v>174</v>
      </c>
      <c r="C444" s="95" t="s">
        <v>173</v>
      </c>
      <c r="D444" s="100" t="s">
        <v>172</v>
      </c>
      <c r="E444" s="104" t="s">
        <v>171</v>
      </c>
      <c r="F444" s="103"/>
      <c r="G444" s="102"/>
      <c r="H444" s="101" t="s">
        <v>170</v>
      </c>
      <c r="I444" s="100" t="s">
        <v>96</v>
      </c>
      <c r="J444" s="100" t="s">
        <v>169</v>
      </c>
      <c r="K444" s="100" t="s">
        <v>97</v>
      </c>
      <c r="L444" s="256" t="s">
        <v>168</v>
      </c>
      <c r="M444" s="262"/>
      <c r="N444" s="256" t="s">
        <v>167</v>
      </c>
      <c r="O444" s="262"/>
      <c r="P444" s="256" t="s">
        <v>167</v>
      </c>
      <c r="Q444" s="257"/>
      <c r="R444" s="256" t="s">
        <v>167</v>
      </c>
      <c r="S444" s="257"/>
      <c r="T444" s="256" t="s">
        <v>167</v>
      </c>
      <c r="U444" s="257"/>
      <c r="V444" s="256" t="s">
        <v>167</v>
      </c>
      <c r="W444" s="257"/>
      <c r="X444" s="256" t="s">
        <v>167</v>
      </c>
      <c r="Y444" s="257"/>
      <c r="Z444" s="256" t="s">
        <v>167</v>
      </c>
      <c r="AA444" s="257"/>
      <c r="AB444" s="261" t="s">
        <v>166</v>
      </c>
      <c r="AC444" s="257"/>
      <c r="AD444" s="101" t="s">
        <v>165</v>
      </c>
      <c r="AE444" s="101" t="s">
        <v>164</v>
      </c>
      <c r="AF444" s="100" t="s">
        <v>163</v>
      </c>
      <c r="AG444" s="100" t="s">
        <v>162</v>
      </c>
      <c r="AH444" s="99" t="s">
        <v>161</v>
      </c>
      <c r="AI444" s="98"/>
      <c r="AJ444" s="96" t="s">
        <v>160</v>
      </c>
      <c r="AK444" s="95" t="s">
        <v>159</v>
      </c>
      <c r="AL444" s="94" t="s">
        <v>158</v>
      </c>
      <c r="AM444" s="96" t="s">
        <v>157</v>
      </c>
      <c r="AN444" s="95" t="s">
        <v>156</v>
      </c>
      <c r="AO444" s="94" t="s">
        <v>155</v>
      </c>
      <c r="AP444" s="96" t="s">
        <v>154</v>
      </c>
      <c r="AQ444" s="95" t="s">
        <v>153</v>
      </c>
      <c r="AR444" s="97" t="s">
        <v>152</v>
      </c>
      <c r="AS444" s="96" t="s">
        <v>151</v>
      </c>
      <c r="AT444" s="95" t="s">
        <v>150</v>
      </c>
      <c r="AU444" s="94" t="s">
        <v>149</v>
      </c>
      <c r="AV444" s="96" t="s">
        <v>148</v>
      </c>
      <c r="AW444" s="95" t="s">
        <v>147</v>
      </c>
      <c r="AX444" s="94" t="s">
        <v>146</v>
      </c>
      <c r="AY444" s="93" t="s">
        <v>145</v>
      </c>
      <c r="AZ444" s="92" t="s">
        <v>144</v>
      </c>
      <c r="BA444" s="92" t="s">
        <v>143</v>
      </c>
      <c r="BB444" s="91" t="s">
        <v>142</v>
      </c>
    </row>
    <row r="445" spans="2:62" ht="48" thickBot="1" x14ac:dyDescent="0.3">
      <c r="B445" s="90" t="s">
        <v>224</v>
      </c>
      <c r="C445" s="89"/>
      <c r="D445" s="88">
        <v>193</v>
      </c>
      <c r="E445" s="258"/>
      <c r="F445" s="259"/>
      <c r="G445" s="260"/>
      <c r="H445" s="87" t="s">
        <v>140</v>
      </c>
      <c r="I445" s="86"/>
      <c r="J445" s="86"/>
      <c r="K445" s="85"/>
      <c r="L445" s="84"/>
      <c r="M445" s="81"/>
      <c r="N445" s="84"/>
      <c r="O445" s="81"/>
      <c r="P445" s="84"/>
      <c r="Q445" s="81"/>
      <c r="R445" s="84"/>
      <c r="S445" s="81"/>
      <c r="T445" s="84"/>
      <c r="U445" s="81"/>
      <c r="V445" s="84"/>
      <c r="W445" s="81"/>
      <c r="X445" s="84"/>
      <c r="Y445" s="81"/>
      <c r="Z445" s="84"/>
      <c r="AA445" s="83"/>
      <c r="AB445" s="82" t="s">
        <v>139</v>
      </c>
      <c r="AC445" s="81"/>
      <c r="AD445" s="81"/>
      <c r="AE445" s="81"/>
      <c r="AF445" s="80"/>
      <c r="AG445" s="80"/>
      <c r="AH445" s="60"/>
      <c r="AI445" s="79" t="s">
        <v>138</v>
      </c>
      <c r="AJ445" s="78">
        <f t="shared" ref="AJ445:BB445" si="58">SUM(AJ447:AJ458)</f>
        <v>89</v>
      </c>
      <c r="AK445" s="77">
        <f t="shared" si="58"/>
        <v>9</v>
      </c>
      <c r="AL445" s="76">
        <f t="shared" si="58"/>
        <v>0</v>
      </c>
      <c r="AM445" s="78">
        <f t="shared" si="58"/>
        <v>61</v>
      </c>
      <c r="AN445" s="77">
        <f t="shared" si="58"/>
        <v>15</v>
      </c>
      <c r="AO445" s="76">
        <f t="shared" si="58"/>
        <v>0</v>
      </c>
      <c r="AP445" s="78">
        <f t="shared" si="58"/>
        <v>1</v>
      </c>
      <c r="AQ445" s="77">
        <f t="shared" si="58"/>
        <v>0</v>
      </c>
      <c r="AR445" s="76">
        <f t="shared" si="58"/>
        <v>0</v>
      </c>
      <c r="AS445" s="78">
        <f t="shared" si="58"/>
        <v>17</v>
      </c>
      <c r="AT445" s="77">
        <f t="shared" si="58"/>
        <v>2</v>
      </c>
      <c r="AU445" s="76">
        <f t="shared" si="58"/>
        <v>0</v>
      </c>
      <c r="AV445" s="78">
        <f t="shared" si="58"/>
        <v>0</v>
      </c>
      <c r="AW445" s="77">
        <f t="shared" si="58"/>
        <v>0</v>
      </c>
      <c r="AX445" s="76">
        <f t="shared" si="58"/>
        <v>0</v>
      </c>
      <c r="AY445" s="75">
        <f t="shared" si="58"/>
        <v>1</v>
      </c>
      <c r="AZ445" s="74">
        <f t="shared" si="58"/>
        <v>0</v>
      </c>
      <c r="BA445" s="74">
        <f t="shared" si="58"/>
        <v>1</v>
      </c>
      <c r="BB445" s="73">
        <f t="shared" si="58"/>
        <v>0</v>
      </c>
      <c r="BC445" s="72" t="s">
        <v>137</v>
      </c>
      <c r="BF445" s="5">
        <f>SUM(AJ445:AL445)/$BG$5</f>
        <v>32.666666666666664</v>
      </c>
      <c r="BG445" s="5">
        <f>SUM(AM445:AO445,AY445)/$BG$5</f>
        <v>25.666666666666668</v>
      </c>
      <c r="BH445" s="5">
        <f>SUM(AP445:AR445,AZ445)/$BG$5</f>
        <v>0.33333333333333331</v>
      </c>
      <c r="BI445" s="5">
        <f>SUM(AS445:AU445,BA445)/$BG$5</f>
        <v>6.666666666666667</v>
      </c>
      <c r="BJ445" s="5">
        <f>SUM(AV445:AX445,BB445)/$BG$5</f>
        <v>0</v>
      </c>
    </row>
    <row r="446" spans="2:62" ht="37.5" thickBot="1" x14ac:dyDescent="0.3">
      <c r="B446" s="71"/>
      <c r="C446" s="70"/>
      <c r="D446" s="69"/>
      <c r="E446" s="68"/>
      <c r="F446" s="68"/>
      <c r="G446" s="67"/>
      <c r="H446" s="66"/>
      <c r="I446" s="64"/>
      <c r="J446" s="64"/>
      <c r="K446" s="65"/>
      <c r="L446" s="64"/>
      <c r="M446" s="62"/>
      <c r="N446" s="64"/>
      <c r="O446" s="62"/>
      <c r="P446" s="64"/>
      <c r="Q446" s="62"/>
      <c r="R446" s="64"/>
      <c r="S446" s="62"/>
      <c r="T446" s="64"/>
      <c r="U446" s="62"/>
      <c r="V446" s="64"/>
      <c r="W446" s="62"/>
      <c r="X446" s="64"/>
      <c r="Y446" s="62"/>
      <c r="Z446" s="64"/>
      <c r="AA446" s="62"/>
      <c r="AB446" s="63"/>
      <c r="AC446" s="62"/>
      <c r="AD446" s="62"/>
      <c r="AE446" s="62"/>
      <c r="AF446" s="61"/>
      <c r="AG446" s="61"/>
      <c r="AH446" s="60"/>
      <c r="AI446" s="59" t="s">
        <v>136</v>
      </c>
      <c r="AJ446" s="58">
        <f t="shared" ref="AJ446:BB446" si="59">AJ445/3</f>
        <v>29.666666666666668</v>
      </c>
      <c r="AK446" s="57">
        <f t="shared" si="59"/>
        <v>3</v>
      </c>
      <c r="AL446" s="56">
        <f t="shared" si="59"/>
        <v>0</v>
      </c>
      <c r="AM446" s="58">
        <f t="shared" si="59"/>
        <v>20.333333333333332</v>
      </c>
      <c r="AN446" s="57">
        <f t="shared" si="59"/>
        <v>5</v>
      </c>
      <c r="AO446" s="56">
        <f t="shared" si="59"/>
        <v>0</v>
      </c>
      <c r="AP446" s="58">
        <f t="shared" si="59"/>
        <v>0.33333333333333331</v>
      </c>
      <c r="AQ446" s="57">
        <f t="shared" si="59"/>
        <v>0</v>
      </c>
      <c r="AR446" s="56">
        <f t="shared" si="59"/>
        <v>0</v>
      </c>
      <c r="AS446" s="58">
        <f t="shared" si="59"/>
        <v>5.666666666666667</v>
      </c>
      <c r="AT446" s="57">
        <f t="shared" si="59"/>
        <v>0.66666666666666663</v>
      </c>
      <c r="AU446" s="56">
        <f t="shared" si="59"/>
        <v>0</v>
      </c>
      <c r="AV446" s="58">
        <f t="shared" si="59"/>
        <v>0</v>
      </c>
      <c r="AW446" s="57">
        <f t="shared" si="59"/>
        <v>0</v>
      </c>
      <c r="AX446" s="56">
        <f t="shared" si="59"/>
        <v>0</v>
      </c>
      <c r="AY446" s="55">
        <f t="shared" si="59"/>
        <v>0.33333333333333331</v>
      </c>
      <c r="AZ446" s="54">
        <f t="shared" si="59"/>
        <v>0</v>
      </c>
      <c r="BA446" s="54">
        <f t="shared" si="59"/>
        <v>0.33333333333333331</v>
      </c>
      <c r="BB446" s="53">
        <f t="shared" si="59"/>
        <v>0</v>
      </c>
      <c r="BC446" s="52" t="s">
        <v>135</v>
      </c>
    </row>
    <row r="447" spans="2:62" ht="28.15" customHeight="1" x14ac:dyDescent="0.2">
      <c r="B447" s="30"/>
      <c r="C447" s="242">
        <v>1</v>
      </c>
      <c r="D447" s="44"/>
      <c r="E447" s="43"/>
      <c r="F447" s="43"/>
      <c r="G447" s="42"/>
      <c r="H447" s="223" t="s">
        <v>183</v>
      </c>
      <c r="I447" s="246">
        <v>90</v>
      </c>
      <c r="J447" s="246">
        <v>24</v>
      </c>
      <c r="K447" s="246">
        <v>6</v>
      </c>
      <c r="L447" s="41" t="s">
        <v>133</v>
      </c>
      <c r="M447" s="40" t="s">
        <v>186</v>
      </c>
      <c r="N447" s="41" t="s">
        <v>131</v>
      </c>
      <c r="O447" s="40" t="s">
        <v>491</v>
      </c>
      <c r="P447" s="41" t="s">
        <v>130</v>
      </c>
      <c r="Q447" s="40" t="s">
        <v>669</v>
      </c>
      <c r="R447" s="41" t="s">
        <v>129</v>
      </c>
      <c r="S447" s="40" t="s">
        <v>203</v>
      </c>
      <c r="T447" s="41" t="s">
        <v>128</v>
      </c>
      <c r="U447" s="40" t="s">
        <v>121</v>
      </c>
      <c r="V447" s="41" t="s">
        <v>127</v>
      </c>
      <c r="W447" s="40"/>
      <c r="X447" s="41" t="s">
        <v>126</v>
      </c>
      <c r="Y447" s="40"/>
      <c r="Z447" s="41" t="s">
        <v>125</v>
      </c>
      <c r="AA447" s="40"/>
      <c r="AB447" s="39"/>
      <c r="AC447" s="40"/>
      <c r="AD447" s="39" t="s">
        <v>764</v>
      </c>
      <c r="AE447" s="38" t="s">
        <v>383</v>
      </c>
      <c r="AF447" s="250"/>
      <c r="AG447" s="250" t="s">
        <v>622</v>
      </c>
      <c r="AH447" s="37"/>
      <c r="AI447" s="11"/>
      <c r="AJ447" s="233">
        <f>SUMPRODUCT(LEN($M447:$U450)-LEN(SUBSTITUTE($M447:$U450,"A", "")))</f>
        <v>40</v>
      </c>
      <c r="AK447" s="239">
        <f>SUMPRODUCT(LEN($AD447:$AD450)-LEN(SUBSTITUTE($AD447:$AD450,"A", "")))</f>
        <v>9</v>
      </c>
      <c r="AL447" s="230">
        <f>SUMPRODUCT(LEN($AC447:$AC450)-LEN(SUBSTITUTE($AC447:$AC450,"A", "")))</f>
        <v>0</v>
      </c>
      <c r="AM447" s="233">
        <f>SUMPRODUCT(LEN($M447:$U450)-LEN(SUBSTITUTE($M447:$U450,"S", "")))</f>
        <v>21</v>
      </c>
      <c r="AN447" s="239">
        <f>SUMPRODUCT(LEN($AD447:$AD450)-LEN(SUBSTITUTE($AD447:$AD450,"S", "")))</f>
        <v>10</v>
      </c>
      <c r="AO447" s="230">
        <f>SUMPRODUCT(LEN($AC447:$AC450)-LEN(SUBSTITUTE($AC447:$AC450,"S", "")))</f>
        <v>0</v>
      </c>
      <c r="AP447" s="233">
        <f>SUMPRODUCT(LEN($M447:$U450)-LEN(SUBSTITUTE($M447:$U450,"F", "")))</f>
        <v>0</v>
      </c>
      <c r="AQ447" s="239">
        <f>SUMPRODUCT(LEN($AD447:$AD450)-LEN(SUBSTITUTE($AD447:$AD450,"F", "")))</f>
        <v>0</v>
      </c>
      <c r="AR447" s="230">
        <f>SUMPRODUCT(LEN($AC447:$AC450)-LEN(SUBSTITUTE($AC447:$AC450,"F", "")))</f>
        <v>0</v>
      </c>
      <c r="AS447" s="233">
        <f>SUMPRODUCT(LEN($M447:$U450)-LEN(SUBSTITUTE($M447:$U450,"G", "")))</f>
        <v>6</v>
      </c>
      <c r="AT447" s="239">
        <f>SUMPRODUCT(LEN($AD447:$AD450)-LEN(SUBSTITUTE($AD447:$AD450,"G", "")))</f>
        <v>1</v>
      </c>
      <c r="AU447" s="230">
        <f>SUMPRODUCT(LEN($AC447:$AC450)-LEN(SUBSTITUTE($AC447:$AC450,"G", "")))</f>
        <v>0</v>
      </c>
      <c r="AV447" s="233">
        <f>SUMPRODUCT(LEN($L447:$U450)-LEN(SUBSTITUTE($L447:$U450,"M", "")))</f>
        <v>0</v>
      </c>
      <c r="AW447" s="236">
        <f>SUMPRODUCT(LEN($AD447:$AD450)-LEN(SUBSTITUTE($AD447:$AD450,"M", "")))</f>
        <v>0</v>
      </c>
      <c r="AX447" s="269">
        <f>SUMPRODUCT(LEN($AC447:$AC450)-LEN(SUBSTITUTE($AC447:$AC450,"M", "")))</f>
        <v>0</v>
      </c>
      <c r="AY447" s="291">
        <f>SUMPRODUCT(LEN($AE447:$AE450)-LEN(SUBSTITUTE($AE447:$AE450,"S", "")))</f>
        <v>1</v>
      </c>
      <c r="AZ447" s="227">
        <f>SUMPRODUCT(LEN($AE447:$AE450)-LEN(SUBSTITUTE($AE447:$AE450,"F", "")))</f>
        <v>0</v>
      </c>
      <c r="BA447" s="227">
        <f>SUMPRODUCT(LEN($AE447:$AE450)-LEN(SUBSTITUTE($AE447:$AE450,"G", "")))</f>
        <v>1</v>
      </c>
      <c r="BB447" s="294">
        <f>SUMPRODUCT(LEN($AE447:$AE450)-LEN(SUBSTITUTE($AE447:$AE450,"M", "")))</f>
        <v>0</v>
      </c>
    </row>
    <row r="448" spans="2:62" ht="28.15" customHeight="1" thickBot="1" x14ac:dyDescent="0.25">
      <c r="B448" s="30"/>
      <c r="C448" s="243"/>
      <c r="D448" s="36"/>
      <c r="E448" s="35"/>
      <c r="F448" s="35"/>
      <c r="G448" s="34"/>
      <c r="H448" s="224"/>
      <c r="I448" s="247"/>
      <c r="J448" s="247"/>
      <c r="K448" s="247"/>
      <c r="L448" s="33" t="s">
        <v>123</v>
      </c>
      <c r="M448" s="32" t="s">
        <v>382</v>
      </c>
      <c r="N448" s="33" t="s">
        <v>122</v>
      </c>
      <c r="O448" s="32" t="s">
        <v>749</v>
      </c>
      <c r="P448" s="33" t="s">
        <v>120</v>
      </c>
      <c r="Q448" s="32" t="s">
        <v>427</v>
      </c>
      <c r="R448" s="33" t="s">
        <v>119</v>
      </c>
      <c r="S448" s="32" t="s">
        <v>217</v>
      </c>
      <c r="T448" s="33" t="s">
        <v>118</v>
      </c>
      <c r="U448" s="32" t="s">
        <v>121</v>
      </c>
      <c r="V448" s="33" t="s">
        <v>117</v>
      </c>
      <c r="W448" s="32"/>
      <c r="X448" s="33" t="s">
        <v>116</v>
      </c>
      <c r="Y448" s="32"/>
      <c r="Z448" s="33" t="s">
        <v>115</v>
      </c>
      <c r="AA448" s="32"/>
      <c r="AB448" s="31"/>
      <c r="AC448" s="32"/>
      <c r="AD448" s="31" t="s">
        <v>763</v>
      </c>
      <c r="AE448" s="23"/>
      <c r="AF448" s="251"/>
      <c r="AG448" s="251"/>
      <c r="AH448" s="22"/>
      <c r="AI448" s="11"/>
      <c r="AJ448" s="265"/>
      <c r="AK448" s="267"/>
      <c r="AL448" s="263"/>
      <c r="AM448" s="265"/>
      <c r="AN448" s="267"/>
      <c r="AO448" s="263"/>
      <c r="AP448" s="265"/>
      <c r="AQ448" s="267"/>
      <c r="AR448" s="263"/>
      <c r="AS448" s="265"/>
      <c r="AT448" s="267"/>
      <c r="AU448" s="263"/>
      <c r="AV448" s="265"/>
      <c r="AW448" s="275"/>
      <c r="AX448" s="270"/>
      <c r="AY448" s="292"/>
      <c r="AZ448" s="228"/>
      <c r="BA448" s="228"/>
      <c r="BB448" s="295"/>
    </row>
    <row r="449" spans="2:62" ht="28.15" customHeight="1" x14ac:dyDescent="0.2">
      <c r="B449" s="30"/>
      <c r="C449" s="244"/>
      <c r="D449" s="29"/>
      <c r="E449" s="28"/>
      <c r="F449" s="28"/>
      <c r="G449" s="27"/>
      <c r="H449" s="225">
        <v>193</v>
      </c>
      <c r="I449" s="248"/>
      <c r="J449" s="248"/>
      <c r="K449" s="248"/>
      <c r="L449" s="26" t="s">
        <v>114</v>
      </c>
      <c r="M449" s="25" t="s">
        <v>434</v>
      </c>
      <c r="N449" s="26" t="s">
        <v>112</v>
      </c>
      <c r="O449" s="25" t="s">
        <v>707</v>
      </c>
      <c r="P449" s="26" t="s">
        <v>111</v>
      </c>
      <c r="Q449" s="25" t="s">
        <v>376</v>
      </c>
      <c r="R449" s="26" t="s">
        <v>110</v>
      </c>
      <c r="S449" s="25" t="s">
        <v>124</v>
      </c>
      <c r="T449" s="26" t="s">
        <v>109</v>
      </c>
      <c r="U449" s="25"/>
      <c r="V449" s="26" t="s">
        <v>108</v>
      </c>
      <c r="W449" s="25"/>
      <c r="X449" s="26" t="s">
        <v>107</v>
      </c>
      <c r="Y449" s="25"/>
      <c r="Z449" s="26" t="s">
        <v>106</v>
      </c>
      <c r="AA449" s="25"/>
      <c r="AB449" s="24"/>
      <c r="AC449" s="25"/>
      <c r="AD449" s="24"/>
      <c r="AE449" s="23"/>
      <c r="AF449" s="251"/>
      <c r="AG449" s="251"/>
      <c r="AH449" s="22"/>
      <c r="AI449" s="11"/>
      <c r="AJ449" s="265"/>
      <c r="AK449" s="267"/>
      <c r="AL449" s="263"/>
      <c r="AM449" s="265"/>
      <c r="AN449" s="267"/>
      <c r="AO449" s="263"/>
      <c r="AP449" s="265"/>
      <c r="AQ449" s="267"/>
      <c r="AR449" s="263"/>
      <c r="AS449" s="265"/>
      <c r="AT449" s="267"/>
      <c r="AU449" s="263"/>
      <c r="AV449" s="265"/>
      <c r="AW449" s="275"/>
      <c r="AX449" s="270"/>
      <c r="AY449" s="292"/>
      <c r="AZ449" s="228"/>
      <c r="BA449" s="228"/>
      <c r="BB449" s="295"/>
    </row>
    <row r="450" spans="2:62" ht="28.15" customHeight="1" thickBot="1" x14ac:dyDescent="0.25">
      <c r="B450" s="30"/>
      <c r="C450" s="253"/>
      <c r="D450" s="51"/>
      <c r="E450" s="50"/>
      <c r="F450" s="50"/>
      <c r="G450" s="49"/>
      <c r="H450" s="226"/>
      <c r="I450" s="254"/>
      <c r="J450" s="254"/>
      <c r="K450" s="254"/>
      <c r="L450" s="48" t="s">
        <v>105</v>
      </c>
      <c r="M450" s="47" t="s">
        <v>491</v>
      </c>
      <c r="N450" s="48" t="s">
        <v>103</v>
      </c>
      <c r="O450" s="47" t="s">
        <v>636</v>
      </c>
      <c r="P450" s="48" t="s">
        <v>102</v>
      </c>
      <c r="Q450" s="47" t="s">
        <v>451</v>
      </c>
      <c r="R450" s="48" t="s">
        <v>101</v>
      </c>
      <c r="S450" s="47" t="s">
        <v>113</v>
      </c>
      <c r="T450" s="48">
        <v>20</v>
      </c>
      <c r="U450" s="47"/>
      <c r="V450" s="48" t="s">
        <v>100</v>
      </c>
      <c r="W450" s="47"/>
      <c r="X450" s="48" t="s">
        <v>99</v>
      </c>
      <c r="Y450" s="47"/>
      <c r="Z450" s="48" t="s">
        <v>98</v>
      </c>
      <c r="AA450" s="47"/>
      <c r="AB450" s="16"/>
      <c r="AC450" s="47"/>
      <c r="AD450" s="16"/>
      <c r="AE450" s="46"/>
      <c r="AF450" s="255"/>
      <c r="AG450" s="255"/>
      <c r="AH450" s="45"/>
      <c r="AI450" s="11"/>
      <c r="AJ450" s="266"/>
      <c r="AK450" s="268"/>
      <c r="AL450" s="264"/>
      <c r="AM450" s="266"/>
      <c r="AN450" s="268"/>
      <c r="AO450" s="264"/>
      <c r="AP450" s="266"/>
      <c r="AQ450" s="268"/>
      <c r="AR450" s="264"/>
      <c r="AS450" s="266"/>
      <c r="AT450" s="268"/>
      <c r="AU450" s="264"/>
      <c r="AV450" s="266"/>
      <c r="AW450" s="276"/>
      <c r="AX450" s="271"/>
      <c r="AY450" s="293"/>
      <c r="AZ450" s="229"/>
      <c r="BA450" s="229"/>
      <c r="BB450" s="296"/>
    </row>
    <row r="451" spans="2:62" ht="28.15" customHeight="1" x14ac:dyDescent="0.2">
      <c r="B451" s="30"/>
      <c r="C451" s="242">
        <v>2</v>
      </c>
      <c r="D451" s="44"/>
      <c r="E451" s="43"/>
      <c r="F451" s="43"/>
      <c r="G451" s="42"/>
      <c r="H451" s="223"/>
      <c r="I451" s="246">
        <v>88</v>
      </c>
      <c r="J451" s="246">
        <v>24</v>
      </c>
      <c r="K451" s="246">
        <v>6</v>
      </c>
      <c r="L451" s="41" t="s">
        <v>133</v>
      </c>
      <c r="M451" s="40" t="s">
        <v>132</v>
      </c>
      <c r="N451" s="41" t="s">
        <v>131</v>
      </c>
      <c r="O451" s="40" t="s">
        <v>656</v>
      </c>
      <c r="P451" s="41" t="s">
        <v>130</v>
      </c>
      <c r="Q451" s="40" t="s">
        <v>762</v>
      </c>
      <c r="R451" s="41" t="s">
        <v>129</v>
      </c>
      <c r="S451" s="40" t="s">
        <v>188</v>
      </c>
      <c r="T451" s="41" t="s">
        <v>128</v>
      </c>
      <c r="U451" s="40" t="s">
        <v>121</v>
      </c>
      <c r="V451" s="41" t="s">
        <v>127</v>
      </c>
      <c r="W451" s="40"/>
      <c r="X451" s="41" t="s">
        <v>126</v>
      </c>
      <c r="Y451" s="40"/>
      <c r="Z451" s="41" t="s">
        <v>125</v>
      </c>
      <c r="AA451" s="40"/>
      <c r="AB451" s="39"/>
      <c r="AC451" s="40"/>
      <c r="AD451" s="39"/>
      <c r="AE451" s="38"/>
      <c r="AF451" s="250"/>
      <c r="AG451" s="250" t="s">
        <v>609</v>
      </c>
      <c r="AH451" s="37"/>
      <c r="AI451" s="11"/>
      <c r="AJ451" s="233">
        <f>SUMPRODUCT(LEN($M451:$U454)-LEN(SUBSTITUTE($M451:$U454,"A", "")))</f>
        <v>33</v>
      </c>
      <c r="AK451" s="239">
        <f>SUMPRODUCT(LEN($AD451:$AD454)-LEN(SUBSTITUTE($AD451:$AD454,"A", "")))</f>
        <v>0</v>
      </c>
      <c r="AL451" s="230">
        <f>SUMPRODUCT(LEN($AC451:$AC454)-LEN(SUBSTITUTE($AC451:$AC454,"A", "")))</f>
        <v>0</v>
      </c>
      <c r="AM451" s="233">
        <f>SUMPRODUCT(LEN($M451:$U454)-LEN(SUBSTITUTE($M451:$U454,"S", "")))</f>
        <v>26</v>
      </c>
      <c r="AN451" s="239">
        <f>SUMPRODUCT(LEN($AD451:$AD454)-LEN(SUBSTITUTE($AD451:$AD454,"S", "")))</f>
        <v>0</v>
      </c>
      <c r="AO451" s="230">
        <f>SUMPRODUCT(LEN($AC451:$AC454)-LEN(SUBSTITUTE($AC451:$AC454,"S", "")))</f>
        <v>0</v>
      </c>
      <c r="AP451" s="233">
        <f>SUMPRODUCT(LEN($M451:$U454)-LEN(SUBSTITUTE($M451:$U454,"F", "")))</f>
        <v>1</v>
      </c>
      <c r="AQ451" s="239">
        <f>SUMPRODUCT(LEN($AD451:$AD454)-LEN(SUBSTITUTE($AD451:$AD454,"F", "")))</f>
        <v>0</v>
      </c>
      <c r="AR451" s="230">
        <f>SUMPRODUCT(LEN($AC451:$AC454)-LEN(SUBSTITUTE($AC451:$AC454,"F", "")))</f>
        <v>0</v>
      </c>
      <c r="AS451" s="233">
        <f>SUMPRODUCT(LEN($M451:$U454)-LEN(SUBSTITUTE($M451:$U454,"G", "")))</f>
        <v>4</v>
      </c>
      <c r="AT451" s="239">
        <f>SUMPRODUCT(LEN($AD451:$AD454)-LEN(SUBSTITUTE($AD451:$AD454,"G", "")))</f>
        <v>0</v>
      </c>
      <c r="AU451" s="230">
        <f>SUMPRODUCT(LEN($AC451:$AC454)-LEN(SUBSTITUTE($AC451:$AC454,"G", "")))</f>
        <v>0</v>
      </c>
      <c r="AV451" s="233">
        <f>SUMPRODUCT(LEN($L451:$U454)-LEN(SUBSTITUTE($L451:$U454,"M", "")))</f>
        <v>0</v>
      </c>
      <c r="AW451" s="236">
        <f>SUMPRODUCT(LEN($AD451:$AD454)-LEN(SUBSTITUTE($AD451:$AD454,"M", "")))</f>
        <v>0</v>
      </c>
      <c r="AX451" s="269">
        <f>SUMPRODUCT(LEN($AC451:$AC454)-LEN(SUBSTITUTE($AC451:$AC454,"M", "")))</f>
        <v>0</v>
      </c>
      <c r="AY451" s="291">
        <f>SUMPRODUCT(LEN($AE451:$AE454)-LEN(SUBSTITUTE($AE451:$AE454,"S", "")))</f>
        <v>0</v>
      </c>
      <c r="AZ451" s="227">
        <f>SUMPRODUCT(LEN($AE451:$AE454)-LEN(SUBSTITUTE($AE451:$AE454,"F", "")))</f>
        <v>0</v>
      </c>
      <c r="BA451" s="227">
        <f>SUMPRODUCT(LEN($AE451:$AE454)-LEN(SUBSTITUTE($AE451:$AE454,"G", "")))</f>
        <v>0</v>
      </c>
      <c r="BB451" s="294">
        <f>SUMPRODUCT(LEN($AE451:$AE454)-LEN(SUBSTITUTE($AE451:$AE454,"M", "")))</f>
        <v>0</v>
      </c>
    </row>
    <row r="452" spans="2:62" ht="28.15" customHeight="1" thickBot="1" x14ac:dyDescent="0.25">
      <c r="B452" s="30"/>
      <c r="C452" s="243"/>
      <c r="D452" s="36"/>
      <c r="E452" s="35"/>
      <c r="F452" s="35"/>
      <c r="G452" s="34"/>
      <c r="H452" s="224"/>
      <c r="I452" s="247"/>
      <c r="J452" s="247"/>
      <c r="K452" s="247"/>
      <c r="L452" s="33" t="s">
        <v>123</v>
      </c>
      <c r="M452" s="32" t="s">
        <v>132</v>
      </c>
      <c r="N452" s="33" t="s">
        <v>122</v>
      </c>
      <c r="O452" s="32" t="s">
        <v>761</v>
      </c>
      <c r="P452" s="33" t="s">
        <v>120</v>
      </c>
      <c r="Q452" s="32" t="s">
        <v>434</v>
      </c>
      <c r="R452" s="33" t="s">
        <v>119</v>
      </c>
      <c r="S452" s="32" t="s">
        <v>188</v>
      </c>
      <c r="T452" s="33" t="s">
        <v>118</v>
      </c>
      <c r="U452" s="32" t="s">
        <v>121</v>
      </c>
      <c r="V452" s="33" t="s">
        <v>117</v>
      </c>
      <c r="W452" s="32"/>
      <c r="X452" s="33" t="s">
        <v>116</v>
      </c>
      <c r="Y452" s="32"/>
      <c r="Z452" s="33" t="s">
        <v>115</v>
      </c>
      <c r="AA452" s="32"/>
      <c r="AB452" s="31"/>
      <c r="AC452" s="32"/>
      <c r="AD452" s="31"/>
      <c r="AE452" s="23"/>
      <c r="AF452" s="251"/>
      <c r="AG452" s="251"/>
      <c r="AH452" s="22"/>
      <c r="AI452" s="11"/>
      <c r="AJ452" s="265"/>
      <c r="AK452" s="267"/>
      <c r="AL452" s="263"/>
      <c r="AM452" s="265"/>
      <c r="AN452" s="267"/>
      <c r="AO452" s="263"/>
      <c r="AP452" s="265"/>
      <c r="AQ452" s="267"/>
      <c r="AR452" s="263"/>
      <c r="AS452" s="265"/>
      <c r="AT452" s="267"/>
      <c r="AU452" s="263"/>
      <c r="AV452" s="265"/>
      <c r="AW452" s="275"/>
      <c r="AX452" s="270"/>
      <c r="AY452" s="292"/>
      <c r="AZ452" s="228"/>
      <c r="BA452" s="228"/>
      <c r="BB452" s="295"/>
    </row>
    <row r="453" spans="2:62" ht="28.15" customHeight="1" x14ac:dyDescent="0.2">
      <c r="B453" s="30"/>
      <c r="C453" s="244"/>
      <c r="D453" s="29"/>
      <c r="E453" s="28"/>
      <c r="F453" s="28"/>
      <c r="G453" s="27"/>
      <c r="H453" s="225"/>
      <c r="I453" s="248"/>
      <c r="J453" s="248"/>
      <c r="K453" s="248"/>
      <c r="L453" s="26" t="s">
        <v>114</v>
      </c>
      <c r="M453" s="25" t="s">
        <v>376</v>
      </c>
      <c r="N453" s="26" t="s">
        <v>112</v>
      </c>
      <c r="O453" s="25" t="s">
        <v>525</v>
      </c>
      <c r="P453" s="26" t="s">
        <v>111</v>
      </c>
      <c r="Q453" s="25" t="s">
        <v>385</v>
      </c>
      <c r="R453" s="26" t="s">
        <v>110</v>
      </c>
      <c r="S453" s="25" t="s">
        <v>175</v>
      </c>
      <c r="T453" s="26" t="s">
        <v>109</v>
      </c>
      <c r="U453" s="25"/>
      <c r="V453" s="26" t="s">
        <v>108</v>
      </c>
      <c r="W453" s="25"/>
      <c r="X453" s="26" t="s">
        <v>107</v>
      </c>
      <c r="Y453" s="25"/>
      <c r="Z453" s="26" t="s">
        <v>106</v>
      </c>
      <c r="AA453" s="25"/>
      <c r="AB453" s="24"/>
      <c r="AC453" s="25"/>
      <c r="AD453" s="24"/>
      <c r="AE453" s="23"/>
      <c r="AF453" s="251"/>
      <c r="AG453" s="251"/>
      <c r="AH453" s="22"/>
      <c r="AI453" s="11"/>
      <c r="AJ453" s="265"/>
      <c r="AK453" s="267"/>
      <c r="AL453" s="263"/>
      <c r="AM453" s="265"/>
      <c r="AN453" s="267"/>
      <c r="AO453" s="263"/>
      <c r="AP453" s="265"/>
      <c r="AQ453" s="267"/>
      <c r="AR453" s="263"/>
      <c r="AS453" s="265"/>
      <c r="AT453" s="267"/>
      <c r="AU453" s="263"/>
      <c r="AV453" s="265"/>
      <c r="AW453" s="275"/>
      <c r="AX453" s="270"/>
      <c r="AY453" s="292"/>
      <c r="AZ453" s="228"/>
      <c r="BA453" s="228"/>
      <c r="BB453" s="295"/>
    </row>
    <row r="454" spans="2:62" ht="28.15" customHeight="1" thickBot="1" x14ac:dyDescent="0.25">
      <c r="B454" s="30"/>
      <c r="C454" s="253"/>
      <c r="D454" s="51"/>
      <c r="E454" s="50"/>
      <c r="F454" s="50"/>
      <c r="G454" s="49"/>
      <c r="H454" s="226"/>
      <c r="I454" s="254"/>
      <c r="J454" s="254"/>
      <c r="K454" s="254"/>
      <c r="L454" s="48" t="s">
        <v>105</v>
      </c>
      <c r="M454" s="47" t="s">
        <v>434</v>
      </c>
      <c r="N454" s="48" t="s">
        <v>103</v>
      </c>
      <c r="O454" s="47" t="s">
        <v>485</v>
      </c>
      <c r="P454" s="48" t="s">
        <v>102</v>
      </c>
      <c r="Q454" s="47" t="s">
        <v>404</v>
      </c>
      <c r="R454" s="48" t="s">
        <v>101</v>
      </c>
      <c r="S454" s="47" t="s">
        <v>113</v>
      </c>
      <c r="T454" s="48">
        <v>20</v>
      </c>
      <c r="U454" s="47"/>
      <c r="V454" s="48" t="s">
        <v>100</v>
      </c>
      <c r="W454" s="47"/>
      <c r="X454" s="48" t="s">
        <v>99</v>
      </c>
      <c r="Y454" s="47"/>
      <c r="Z454" s="48" t="s">
        <v>98</v>
      </c>
      <c r="AA454" s="47"/>
      <c r="AB454" s="16"/>
      <c r="AC454" s="47"/>
      <c r="AD454" s="16"/>
      <c r="AE454" s="46"/>
      <c r="AF454" s="255"/>
      <c r="AG454" s="255"/>
      <c r="AH454" s="45"/>
      <c r="AI454" s="11"/>
      <c r="AJ454" s="266"/>
      <c r="AK454" s="268"/>
      <c r="AL454" s="264"/>
      <c r="AM454" s="266"/>
      <c r="AN454" s="268"/>
      <c r="AO454" s="264"/>
      <c r="AP454" s="266"/>
      <c r="AQ454" s="268"/>
      <c r="AR454" s="264"/>
      <c r="AS454" s="266"/>
      <c r="AT454" s="268"/>
      <c r="AU454" s="264"/>
      <c r="AV454" s="266"/>
      <c r="AW454" s="276"/>
      <c r="AX454" s="271"/>
      <c r="AY454" s="293"/>
      <c r="AZ454" s="229"/>
      <c r="BA454" s="229"/>
      <c r="BB454" s="296"/>
    </row>
    <row r="455" spans="2:62" ht="28.15" customHeight="1" x14ac:dyDescent="0.2">
      <c r="B455" s="30"/>
      <c r="C455" s="242">
        <v>3</v>
      </c>
      <c r="D455" s="44"/>
      <c r="E455" s="43"/>
      <c r="F455" s="43"/>
      <c r="G455" s="42"/>
      <c r="H455" s="223"/>
      <c r="I455" s="246">
        <v>71</v>
      </c>
      <c r="J455" s="246">
        <v>21</v>
      </c>
      <c r="K455" s="246">
        <v>7</v>
      </c>
      <c r="L455" s="41" t="s">
        <v>133</v>
      </c>
      <c r="M455" s="40" t="s">
        <v>614</v>
      </c>
      <c r="N455" s="41" t="s">
        <v>131</v>
      </c>
      <c r="O455" s="40" t="s">
        <v>527</v>
      </c>
      <c r="P455" s="41" t="s">
        <v>130</v>
      </c>
      <c r="Q455" s="40" t="s">
        <v>217</v>
      </c>
      <c r="R455" s="41" t="s">
        <v>129</v>
      </c>
      <c r="S455" s="40" t="s">
        <v>113</v>
      </c>
      <c r="T455" s="41" t="s">
        <v>128</v>
      </c>
      <c r="U455" s="40"/>
      <c r="V455" s="41" t="s">
        <v>127</v>
      </c>
      <c r="W455" s="40"/>
      <c r="X455" s="41" t="s">
        <v>126</v>
      </c>
      <c r="Y455" s="40"/>
      <c r="Z455" s="41" t="s">
        <v>125</v>
      </c>
      <c r="AA455" s="40"/>
      <c r="AB455" s="39"/>
      <c r="AC455" s="40"/>
      <c r="AD455" s="39" t="s">
        <v>755</v>
      </c>
      <c r="AE455" s="38"/>
      <c r="AF455" s="250"/>
      <c r="AG455" s="250" t="s">
        <v>609</v>
      </c>
      <c r="AH455" s="37"/>
      <c r="AI455" s="11"/>
      <c r="AJ455" s="233">
        <f>SUMPRODUCT(LEN($M455:$U458)-LEN(SUBSTITUTE($M455:$U458,"A", "")))</f>
        <v>16</v>
      </c>
      <c r="AK455" s="239">
        <f>SUMPRODUCT(LEN($AD455:$AD458)-LEN(SUBSTITUTE($AD455:$AD458,"A", "")))</f>
        <v>0</v>
      </c>
      <c r="AL455" s="230">
        <f>SUMPRODUCT(LEN($AC455:$AC458)-LEN(SUBSTITUTE($AC455:$AC458,"A", "")))</f>
        <v>0</v>
      </c>
      <c r="AM455" s="233">
        <f>SUMPRODUCT(LEN($M455:$U458)-LEN(SUBSTITUTE($M455:$U458,"S", "")))</f>
        <v>14</v>
      </c>
      <c r="AN455" s="239">
        <f>SUMPRODUCT(LEN($AD455:$AD458)-LEN(SUBSTITUTE($AD455:$AD458,"S", "")))</f>
        <v>5</v>
      </c>
      <c r="AO455" s="230">
        <f>SUMPRODUCT(LEN($AC455:$AC458)-LEN(SUBSTITUTE($AC455:$AC458,"S", "")))</f>
        <v>0</v>
      </c>
      <c r="AP455" s="233">
        <f>SUMPRODUCT(LEN($M455:$U458)-LEN(SUBSTITUTE($M455:$U458,"F", "")))</f>
        <v>0</v>
      </c>
      <c r="AQ455" s="239">
        <f>SUMPRODUCT(LEN($AD455:$AD458)-LEN(SUBSTITUTE($AD455:$AD458,"F", "")))</f>
        <v>0</v>
      </c>
      <c r="AR455" s="230">
        <f>SUMPRODUCT(LEN($AC455:$AC458)-LEN(SUBSTITUTE($AC455:$AC458,"F", "")))</f>
        <v>0</v>
      </c>
      <c r="AS455" s="233">
        <f>SUMPRODUCT(LEN($M455:$U458)-LEN(SUBSTITUTE($M455:$U458,"G", "")))</f>
        <v>7</v>
      </c>
      <c r="AT455" s="239">
        <f>SUMPRODUCT(LEN($AD455:$AD458)-LEN(SUBSTITUTE($AD455:$AD458,"G", "")))</f>
        <v>1</v>
      </c>
      <c r="AU455" s="230">
        <f>SUMPRODUCT(LEN($AC455:$AC458)-LEN(SUBSTITUTE($AC455:$AC458,"G", "")))</f>
        <v>0</v>
      </c>
      <c r="AV455" s="233">
        <f>SUMPRODUCT(LEN($L455:$U458)-LEN(SUBSTITUTE($L455:$U458,"M", "")))</f>
        <v>0</v>
      </c>
      <c r="AW455" s="236">
        <f>SUMPRODUCT(LEN($AD455:$AD458)-LEN(SUBSTITUTE($AD455:$AD458,"M", "")))</f>
        <v>0</v>
      </c>
      <c r="AX455" s="269">
        <f>SUMPRODUCT(LEN($AC455:$AC458)-LEN(SUBSTITUTE($AC455:$AC458,"M", "")))</f>
        <v>0</v>
      </c>
      <c r="AY455" s="291">
        <f>SUMPRODUCT(LEN($AE455:$AE458)-LEN(SUBSTITUTE($AE455:$AE458,"S", "")))</f>
        <v>0</v>
      </c>
      <c r="AZ455" s="227">
        <f>SUMPRODUCT(LEN($AE455:$AE458)-LEN(SUBSTITUTE($AE455:$AE458,"F", "")))</f>
        <v>0</v>
      </c>
      <c r="BA455" s="227">
        <f>SUMPRODUCT(LEN($AE455:$AE458)-LEN(SUBSTITUTE($AE455:$AE458,"G", "")))</f>
        <v>0</v>
      </c>
      <c r="BB455" s="294">
        <f>SUMPRODUCT(LEN($AE455:$AE458)-LEN(SUBSTITUTE($AE455:$AE458,"M", "")))</f>
        <v>0</v>
      </c>
    </row>
    <row r="456" spans="2:62" ht="28.15" customHeight="1" thickBot="1" x14ac:dyDescent="0.25">
      <c r="B456" s="30"/>
      <c r="C456" s="243"/>
      <c r="D456" s="36"/>
      <c r="E456" s="35"/>
      <c r="F456" s="35"/>
      <c r="G456" s="34"/>
      <c r="H456" s="224"/>
      <c r="I456" s="247"/>
      <c r="J456" s="247"/>
      <c r="K456" s="247"/>
      <c r="L456" s="33" t="s">
        <v>123</v>
      </c>
      <c r="M456" s="32" t="s">
        <v>104</v>
      </c>
      <c r="N456" s="33" t="s">
        <v>122</v>
      </c>
      <c r="O456" s="32" t="s">
        <v>411</v>
      </c>
      <c r="P456" s="33" t="s">
        <v>120</v>
      </c>
      <c r="Q456" s="32" t="s">
        <v>188</v>
      </c>
      <c r="R456" s="33" t="s">
        <v>119</v>
      </c>
      <c r="S456" s="32" t="s">
        <v>121</v>
      </c>
      <c r="T456" s="33" t="s">
        <v>118</v>
      </c>
      <c r="U456" s="32"/>
      <c r="V456" s="33" t="s">
        <v>117</v>
      </c>
      <c r="W456" s="32"/>
      <c r="X456" s="33" t="s">
        <v>116</v>
      </c>
      <c r="Y456" s="32"/>
      <c r="Z456" s="33" t="s">
        <v>115</v>
      </c>
      <c r="AA456" s="32"/>
      <c r="AB456" s="31"/>
      <c r="AC456" s="32"/>
      <c r="AD456" s="31"/>
      <c r="AE456" s="23"/>
      <c r="AF456" s="251"/>
      <c r="AG456" s="251"/>
      <c r="AH456" s="22"/>
      <c r="AI456" s="11"/>
      <c r="AJ456" s="265"/>
      <c r="AK456" s="267"/>
      <c r="AL456" s="263"/>
      <c r="AM456" s="265"/>
      <c r="AN456" s="267"/>
      <c r="AO456" s="263"/>
      <c r="AP456" s="265"/>
      <c r="AQ456" s="267"/>
      <c r="AR456" s="263"/>
      <c r="AS456" s="265"/>
      <c r="AT456" s="267"/>
      <c r="AU456" s="263"/>
      <c r="AV456" s="265"/>
      <c r="AW456" s="275"/>
      <c r="AX456" s="270"/>
      <c r="AY456" s="292"/>
      <c r="AZ456" s="228"/>
      <c r="BA456" s="228"/>
      <c r="BB456" s="295"/>
    </row>
    <row r="457" spans="2:62" ht="28.15" customHeight="1" x14ac:dyDescent="0.2">
      <c r="B457" s="30"/>
      <c r="C457" s="244"/>
      <c r="D457" s="29"/>
      <c r="E457" s="28"/>
      <c r="F457" s="28"/>
      <c r="G457" s="27"/>
      <c r="H457" s="225"/>
      <c r="I457" s="248"/>
      <c r="J457" s="248"/>
      <c r="K457" s="248"/>
      <c r="L457" s="26" t="s">
        <v>114</v>
      </c>
      <c r="M457" s="25" t="s">
        <v>434</v>
      </c>
      <c r="N457" s="26" t="s">
        <v>112</v>
      </c>
      <c r="O457" s="25" t="s">
        <v>389</v>
      </c>
      <c r="P457" s="26" t="s">
        <v>111</v>
      </c>
      <c r="Q457" s="25" t="s">
        <v>113</v>
      </c>
      <c r="R457" s="26" t="s">
        <v>110</v>
      </c>
      <c r="S457" s="25"/>
      <c r="T457" s="26" t="s">
        <v>109</v>
      </c>
      <c r="U457" s="25"/>
      <c r="V457" s="26" t="s">
        <v>108</v>
      </c>
      <c r="W457" s="25"/>
      <c r="X457" s="26" t="s">
        <v>107</v>
      </c>
      <c r="Y457" s="25"/>
      <c r="Z457" s="26" t="s">
        <v>106</v>
      </c>
      <c r="AA457" s="25"/>
      <c r="AB457" s="24"/>
      <c r="AC457" s="25"/>
      <c r="AD457" s="24"/>
      <c r="AE457" s="23"/>
      <c r="AF457" s="251"/>
      <c r="AG457" s="251"/>
      <c r="AH457" s="22"/>
      <c r="AI457" s="11"/>
      <c r="AJ457" s="265"/>
      <c r="AK457" s="267"/>
      <c r="AL457" s="263"/>
      <c r="AM457" s="265"/>
      <c r="AN457" s="267"/>
      <c r="AO457" s="263"/>
      <c r="AP457" s="265"/>
      <c r="AQ457" s="267"/>
      <c r="AR457" s="263"/>
      <c r="AS457" s="265"/>
      <c r="AT457" s="267"/>
      <c r="AU457" s="263"/>
      <c r="AV457" s="265"/>
      <c r="AW457" s="275"/>
      <c r="AX457" s="270"/>
      <c r="AY457" s="292"/>
      <c r="AZ457" s="228"/>
      <c r="BA457" s="228"/>
      <c r="BB457" s="295"/>
    </row>
    <row r="458" spans="2:62" ht="28.15" customHeight="1" thickBot="1" x14ac:dyDescent="0.25">
      <c r="B458" s="21"/>
      <c r="C458" s="245"/>
      <c r="D458" s="20"/>
      <c r="E458" s="19"/>
      <c r="F458" s="19"/>
      <c r="G458" s="18"/>
      <c r="H458" s="226"/>
      <c r="I458" s="249"/>
      <c r="J458" s="249"/>
      <c r="K458" s="249"/>
      <c r="L458" s="17" t="s">
        <v>105</v>
      </c>
      <c r="M458" s="15" t="s">
        <v>527</v>
      </c>
      <c r="N458" s="17" t="s">
        <v>103</v>
      </c>
      <c r="O458" s="15" t="s">
        <v>430</v>
      </c>
      <c r="P458" s="17" t="s">
        <v>102</v>
      </c>
      <c r="Q458" s="15" t="s">
        <v>113</v>
      </c>
      <c r="R458" s="17" t="s">
        <v>101</v>
      </c>
      <c r="S458" s="15"/>
      <c r="T458" s="17">
        <v>20</v>
      </c>
      <c r="U458" s="15"/>
      <c r="V458" s="17" t="s">
        <v>100</v>
      </c>
      <c r="W458" s="15"/>
      <c r="X458" s="17" t="s">
        <v>99</v>
      </c>
      <c r="Y458" s="15"/>
      <c r="Z458" s="17" t="s">
        <v>98</v>
      </c>
      <c r="AA458" s="15"/>
      <c r="AB458" s="16"/>
      <c r="AC458" s="15"/>
      <c r="AD458" s="14"/>
      <c r="AE458" s="13"/>
      <c r="AF458" s="252"/>
      <c r="AG458" s="252"/>
      <c r="AH458" s="12"/>
      <c r="AI458" s="11"/>
      <c r="AJ458" s="266"/>
      <c r="AK458" s="268"/>
      <c r="AL458" s="264"/>
      <c r="AM458" s="266"/>
      <c r="AN458" s="268"/>
      <c r="AO458" s="264"/>
      <c r="AP458" s="266"/>
      <c r="AQ458" s="268"/>
      <c r="AR458" s="264"/>
      <c r="AS458" s="266"/>
      <c r="AT458" s="268"/>
      <c r="AU458" s="264"/>
      <c r="AV458" s="266"/>
      <c r="AW458" s="276"/>
      <c r="AX458" s="271"/>
      <c r="AY458" s="293"/>
      <c r="AZ458" s="229"/>
      <c r="BA458" s="229"/>
      <c r="BB458" s="296"/>
    </row>
    <row r="459" spans="2:62" ht="85.9" customHeight="1" thickTop="1" thickBot="1" x14ac:dyDescent="0.35">
      <c r="B459" s="105" t="s">
        <v>174</v>
      </c>
      <c r="C459" s="95" t="s">
        <v>173</v>
      </c>
      <c r="D459" s="100" t="s">
        <v>172</v>
      </c>
      <c r="E459" s="104" t="s">
        <v>171</v>
      </c>
      <c r="F459" s="103"/>
      <c r="G459" s="102"/>
      <c r="H459" s="101" t="s">
        <v>170</v>
      </c>
      <c r="I459" s="100" t="s">
        <v>96</v>
      </c>
      <c r="J459" s="100" t="s">
        <v>169</v>
      </c>
      <c r="K459" s="100" t="s">
        <v>97</v>
      </c>
      <c r="L459" s="256" t="s">
        <v>168</v>
      </c>
      <c r="M459" s="262"/>
      <c r="N459" s="256" t="s">
        <v>167</v>
      </c>
      <c r="O459" s="262"/>
      <c r="P459" s="256" t="s">
        <v>167</v>
      </c>
      <c r="Q459" s="257"/>
      <c r="R459" s="256" t="s">
        <v>167</v>
      </c>
      <c r="S459" s="257"/>
      <c r="T459" s="256" t="s">
        <v>167</v>
      </c>
      <c r="U459" s="257"/>
      <c r="V459" s="256" t="s">
        <v>167</v>
      </c>
      <c r="W459" s="257"/>
      <c r="X459" s="256" t="s">
        <v>167</v>
      </c>
      <c r="Y459" s="257"/>
      <c r="Z459" s="256" t="s">
        <v>167</v>
      </c>
      <c r="AA459" s="257"/>
      <c r="AB459" s="261" t="s">
        <v>166</v>
      </c>
      <c r="AC459" s="257"/>
      <c r="AD459" s="101" t="s">
        <v>165</v>
      </c>
      <c r="AE459" s="101" t="s">
        <v>164</v>
      </c>
      <c r="AF459" s="100" t="s">
        <v>163</v>
      </c>
      <c r="AG459" s="100" t="s">
        <v>162</v>
      </c>
      <c r="AH459" s="99" t="s">
        <v>161</v>
      </c>
      <c r="AI459" s="98"/>
      <c r="AJ459" s="96" t="s">
        <v>160</v>
      </c>
      <c r="AK459" s="95" t="s">
        <v>159</v>
      </c>
      <c r="AL459" s="94" t="s">
        <v>158</v>
      </c>
      <c r="AM459" s="96" t="s">
        <v>157</v>
      </c>
      <c r="AN459" s="95" t="s">
        <v>156</v>
      </c>
      <c r="AO459" s="94" t="s">
        <v>155</v>
      </c>
      <c r="AP459" s="96" t="s">
        <v>154</v>
      </c>
      <c r="AQ459" s="95" t="s">
        <v>153</v>
      </c>
      <c r="AR459" s="97" t="s">
        <v>152</v>
      </c>
      <c r="AS459" s="96" t="s">
        <v>151</v>
      </c>
      <c r="AT459" s="95" t="s">
        <v>150</v>
      </c>
      <c r="AU459" s="94" t="s">
        <v>149</v>
      </c>
      <c r="AV459" s="96" t="s">
        <v>148</v>
      </c>
      <c r="AW459" s="95" t="s">
        <v>147</v>
      </c>
      <c r="AX459" s="94" t="s">
        <v>146</v>
      </c>
      <c r="AY459" s="93" t="s">
        <v>145</v>
      </c>
      <c r="AZ459" s="92" t="s">
        <v>144</v>
      </c>
      <c r="BA459" s="92" t="s">
        <v>143</v>
      </c>
      <c r="BB459" s="91" t="s">
        <v>142</v>
      </c>
    </row>
    <row r="460" spans="2:62" ht="48" thickBot="1" x14ac:dyDescent="0.3">
      <c r="B460" s="90" t="s">
        <v>222</v>
      </c>
      <c r="C460" s="89"/>
      <c r="D460" s="88">
        <v>193</v>
      </c>
      <c r="E460" s="258"/>
      <c r="F460" s="259"/>
      <c r="G460" s="260"/>
      <c r="H460" s="87" t="s">
        <v>140</v>
      </c>
      <c r="I460" s="86"/>
      <c r="J460" s="86"/>
      <c r="K460" s="85"/>
      <c r="L460" s="84"/>
      <c r="M460" s="81"/>
      <c r="N460" s="84"/>
      <c r="O460" s="81"/>
      <c r="P460" s="84"/>
      <c r="Q460" s="81"/>
      <c r="R460" s="84"/>
      <c r="S460" s="81"/>
      <c r="T460" s="84"/>
      <c r="U460" s="81"/>
      <c r="V460" s="84"/>
      <c r="W460" s="81"/>
      <c r="X460" s="84"/>
      <c r="Y460" s="81"/>
      <c r="Z460" s="84"/>
      <c r="AA460" s="83"/>
      <c r="AB460" s="82" t="s">
        <v>139</v>
      </c>
      <c r="AC460" s="81"/>
      <c r="AD460" s="81"/>
      <c r="AE460" s="81"/>
      <c r="AF460" s="80"/>
      <c r="AG460" s="80"/>
      <c r="AH460" s="60"/>
      <c r="AI460" s="79" t="s">
        <v>138</v>
      </c>
      <c r="AJ460" s="78">
        <f t="shared" ref="AJ460:BB460" si="60">SUM(AJ462:AJ473)</f>
        <v>99</v>
      </c>
      <c r="AK460" s="77">
        <f t="shared" si="60"/>
        <v>11</v>
      </c>
      <c r="AL460" s="76">
        <f t="shared" si="60"/>
        <v>0</v>
      </c>
      <c r="AM460" s="78">
        <f t="shared" si="60"/>
        <v>56</v>
      </c>
      <c r="AN460" s="77">
        <f t="shared" si="60"/>
        <v>13</v>
      </c>
      <c r="AO460" s="76">
        <f t="shared" si="60"/>
        <v>0</v>
      </c>
      <c r="AP460" s="78">
        <f t="shared" si="60"/>
        <v>1</v>
      </c>
      <c r="AQ460" s="77">
        <f t="shared" si="60"/>
        <v>0</v>
      </c>
      <c r="AR460" s="76">
        <f t="shared" si="60"/>
        <v>0</v>
      </c>
      <c r="AS460" s="78">
        <f t="shared" si="60"/>
        <v>5</v>
      </c>
      <c r="AT460" s="77">
        <f t="shared" si="60"/>
        <v>4</v>
      </c>
      <c r="AU460" s="76">
        <f t="shared" si="60"/>
        <v>0</v>
      </c>
      <c r="AV460" s="78">
        <f t="shared" si="60"/>
        <v>0</v>
      </c>
      <c r="AW460" s="77">
        <f t="shared" si="60"/>
        <v>0</v>
      </c>
      <c r="AX460" s="76">
        <f t="shared" si="60"/>
        <v>0</v>
      </c>
      <c r="AY460" s="75">
        <f t="shared" si="60"/>
        <v>0</v>
      </c>
      <c r="AZ460" s="74">
        <f t="shared" si="60"/>
        <v>0</v>
      </c>
      <c r="BA460" s="74">
        <f t="shared" si="60"/>
        <v>1</v>
      </c>
      <c r="BB460" s="73">
        <f t="shared" si="60"/>
        <v>0</v>
      </c>
      <c r="BC460" s="72" t="s">
        <v>137</v>
      </c>
      <c r="BF460" s="5">
        <f>SUM(AJ460:AL460)/$BG$5</f>
        <v>36.666666666666664</v>
      </c>
      <c r="BG460" s="5">
        <f>SUM(AM460:AO460,AY460)/$BG$5</f>
        <v>23</v>
      </c>
      <c r="BH460" s="5">
        <f>SUM(AP460:AR460,AZ460)/$BG$5</f>
        <v>0.33333333333333331</v>
      </c>
      <c r="BI460" s="5">
        <f>SUM(AS460:AU460,BA460)/$BG$5</f>
        <v>3.3333333333333335</v>
      </c>
      <c r="BJ460" s="5">
        <f>SUM(AV460:AX460,BB460)/$BG$5</f>
        <v>0</v>
      </c>
    </row>
    <row r="461" spans="2:62" ht="37.5" thickBot="1" x14ac:dyDescent="0.3">
      <c r="B461" s="71"/>
      <c r="C461" s="70"/>
      <c r="D461" s="69"/>
      <c r="E461" s="68"/>
      <c r="F461" s="68"/>
      <c r="G461" s="67"/>
      <c r="H461" s="66"/>
      <c r="I461" s="64"/>
      <c r="J461" s="64"/>
      <c r="K461" s="65"/>
      <c r="L461" s="64"/>
      <c r="M461" s="62"/>
      <c r="N461" s="64"/>
      <c r="O461" s="62"/>
      <c r="P461" s="64"/>
      <c r="Q461" s="62"/>
      <c r="R461" s="64"/>
      <c r="S461" s="62"/>
      <c r="T461" s="64"/>
      <c r="U461" s="62"/>
      <c r="V461" s="64"/>
      <c r="W461" s="62"/>
      <c r="X461" s="64"/>
      <c r="Y461" s="62"/>
      <c r="Z461" s="64"/>
      <c r="AA461" s="62"/>
      <c r="AB461" s="63"/>
      <c r="AC461" s="62"/>
      <c r="AD461" s="62"/>
      <c r="AE461" s="62"/>
      <c r="AF461" s="61"/>
      <c r="AG461" s="61"/>
      <c r="AH461" s="60"/>
      <c r="AI461" s="59" t="s">
        <v>136</v>
      </c>
      <c r="AJ461" s="58">
        <f t="shared" ref="AJ461:BB461" si="61">AJ460/3</f>
        <v>33</v>
      </c>
      <c r="AK461" s="57">
        <f t="shared" si="61"/>
        <v>3.6666666666666665</v>
      </c>
      <c r="AL461" s="56">
        <f t="shared" si="61"/>
        <v>0</v>
      </c>
      <c r="AM461" s="58">
        <f t="shared" si="61"/>
        <v>18.666666666666668</v>
      </c>
      <c r="AN461" s="57">
        <f t="shared" si="61"/>
        <v>4.333333333333333</v>
      </c>
      <c r="AO461" s="56">
        <f t="shared" si="61"/>
        <v>0</v>
      </c>
      <c r="AP461" s="58">
        <f t="shared" si="61"/>
        <v>0.33333333333333331</v>
      </c>
      <c r="AQ461" s="57">
        <f t="shared" si="61"/>
        <v>0</v>
      </c>
      <c r="AR461" s="56">
        <f t="shared" si="61"/>
        <v>0</v>
      </c>
      <c r="AS461" s="58">
        <f t="shared" si="61"/>
        <v>1.6666666666666667</v>
      </c>
      <c r="AT461" s="57">
        <f t="shared" si="61"/>
        <v>1.3333333333333333</v>
      </c>
      <c r="AU461" s="56">
        <f t="shared" si="61"/>
        <v>0</v>
      </c>
      <c r="AV461" s="58">
        <f t="shared" si="61"/>
        <v>0</v>
      </c>
      <c r="AW461" s="57">
        <f t="shared" si="61"/>
        <v>0</v>
      </c>
      <c r="AX461" s="56">
        <f t="shared" si="61"/>
        <v>0</v>
      </c>
      <c r="AY461" s="55">
        <f t="shared" si="61"/>
        <v>0</v>
      </c>
      <c r="AZ461" s="54">
        <f t="shared" si="61"/>
        <v>0</v>
      </c>
      <c r="BA461" s="54">
        <f t="shared" si="61"/>
        <v>0.33333333333333331</v>
      </c>
      <c r="BB461" s="53">
        <f t="shared" si="61"/>
        <v>0</v>
      </c>
      <c r="BC461" s="52" t="s">
        <v>135</v>
      </c>
    </row>
    <row r="462" spans="2:62" ht="28.15" customHeight="1" x14ac:dyDescent="0.2">
      <c r="B462" s="30"/>
      <c r="C462" s="242">
        <v>1</v>
      </c>
      <c r="D462" s="44"/>
      <c r="E462" s="43"/>
      <c r="F462" s="43"/>
      <c r="G462" s="42"/>
      <c r="H462" s="223" t="s">
        <v>384</v>
      </c>
      <c r="I462" s="246">
        <v>81</v>
      </c>
      <c r="J462" s="246">
        <v>24</v>
      </c>
      <c r="K462" s="246">
        <v>7</v>
      </c>
      <c r="L462" s="41" t="s">
        <v>133</v>
      </c>
      <c r="M462" s="40" t="s">
        <v>132</v>
      </c>
      <c r="N462" s="41" t="s">
        <v>131</v>
      </c>
      <c r="O462" s="40" t="s">
        <v>760</v>
      </c>
      <c r="P462" s="41" t="s">
        <v>130</v>
      </c>
      <c r="Q462" s="40" t="s">
        <v>382</v>
      </c>
      <c r="R462" s="41" t="s">
        <v>129</v>
      </c>
      <c r="S462" s="40" t="s">
        <v>217</v>
      </c>
      <c r="T462" s="41" t="s">
        <v>128</v>
      </c>
      <c r="U462" s="40" t="s">
        <v>121</v>
      </c>
      <c r="V462" s="41" t="s">
        <v>127</v>
      </c>
      <c r="W462" s="40"/>
      <c r="X462" s="41" t="s">
        <v>126</v>
      </c>
      <c r="Y462" s="40"/>
      <c r="Z462" s="41" t="s">
        <v>125</v>
      </c>
      <c r="AA462" s="40"/>
      <c r="AB462" s="39"/>
      <c r="AC462" s="40"/>
      <c r="AD462" s="39"/>
      <c r="AE462" s="38" t="s">
        <v>414</v>
      </c>
      <c r="AF462" s="250"/>
      <c r="AG462" s="250" t="s">
        <v>609</v>
      </c>
      <c r="AH462" s="37"/>
      <c r="AI462" s="11"/>
      <c r="AJ462" s="233">
        <f>SUMPRODUCT(LEN($M462:$U465)-LEN(SUBSTITUTE($M462:$U465,"A", "")))</f>
        <v>35</v>
      </c>
      <c r="AK462" s="239">
        <f>SUMPRODUCT(LEN($AD462:$AD465)-LEN(SUBSTITUTE($AD462:$AD465,"A", "")))</f>
        <v>0</v>
      </c>
      <c r="AL462" s="230">
        <f>SUMPRODUCT(LEN($AC462:$AC465)-LEN(SUBSTITUTE($AC462:$AC465,"A", "")))</f>
        <v>0</v>
      </c>
      <c r="AM462" s="233">
        <f>SUMPRODUCT(LEN($M462:$U465)-LEN(SUBSTITUTE($M462:$U465,"S", "")))</f>
        <v>20</v>
      </c>
      <c r="AN462" s="239">
        <f>SUMPRODUCT(LEN($AD462:$AD465)-LEN(SUBSTITUTE($AD462:$AD465,"S", "")))</f>
        <v>0</v>
      </c>
      <c r="AO462" s="230">
        <f>SUMPRODUCT(LEN($AC462:$AC465)-LEN(SUBSTITUTE($AC462:$AC465,"S", "")))</f>
        <v>0</v>
      </c>
      <c r="AP462" s="233">
        <f>SUMPRODUCT(LEN($M462:$U465)-LEN(SUBSTITUTE($M462:$U465,"F", "")))</f>
        <v>0</v>
      </c>
      <c r="AQ462" s="239">
        <f>SUMPRODUCT(LEN($AD462:$AD465)-LEN(SUBSTITUTE($AD462:$AD465,"F", "")))</f>
        <v>0</v>
      </c>
      <c r="AR462" s="230">
        <f>SUMPRODUCT(LEN($AC462:$AC465)-LEN(SUBSTITUTE($AC462:$AC465,"F", "")))</f>
        <v>0</v>
      </c>
      <c r="AS462" s="233">
        <f>SUMPRODUCT(LEN($M462:$U465)-LEN(SUBSTITUTE($M462:$U465,"G", "")))</f>
        <v>2</v>
      </c>
      <c r="AT462" s="239">
        <f>SUMPRODUCT(LEN($AD462:$AD465)-LEN(SUBSTITUTE($AD462:$AD465,"G", "")))</f>
        <v>0</v>
      </c>
      <c r="AU462" s="230">
        <f>SUMPRODUCT(LEN($AC462:$AC465)-LEN(SUBSTITUTE($AC462:$AC465,"G", "")))</f>
        <v>0</v>
      </c>
      <c r="AV462" s="233">
        <f>SUMPRODUCT(LEN($L462:$U465)-LEN(SUBSTITUTE($L462:$U465,"M", "")))</f>
        <v>0</v>
      </c>
      <c r="AW462" s="236">
        <f>SUMPRODUCT(LEN($AD462:$AD465)-LEN(SUBSTITUTE($AD462:$AD465,"M", "")))</f>
        <v>0</v>
      </c>
      <c r="AX462" s="269">
        <f>SUMPRODUCT(LEN($AC462:$AC465)-LEN(SUBSTITUTE($AC462:$AC465,"M", "")))</f>
        <v>0</v>
      </c>
      <c r="AY462" s="291">
        <f>SUMPRODUCT(LEN($AE462:$AE465)-LEN(SUBSTITUTE($AE462:$AE465,"S", "")))</f>
        <v>0</v>
      </c>
      <c r="AZ462" s="227">
        <f>SUMPRODUCT(LEN($AE462:$AE465)-LEN(SUBSTITUTE($AE462:$AE465,"F", "")))</f>
        <v>0</v>
      </c>
      <c r="BA462" s="227">
        <f>SUMPRODUCT(LEN($AE462:$AE465)-LEN(SUBSTITUTE($AE462:$AE465,"G", "")))</f>
        <v>1</v>
      </c>
      <c r="BB462" s="294">
        <f>SUMPRODUCT(LEN($AE462:$AE465)-LEN(SUBSTITUTE($AE462:$AE465,"M", "")))</f>
        <v>0</v>
      </c>
    </row>
    <row r="463" spans="2:62" ht="28.15" customHeight="1" thickBot="1" x14ac:dyDescent="0.25">
      <c r="B463" s="30"/>
      <c r="C463" s="243"/>
      <c r="D463" s="36"/>
      <c r="E463" s="35"/>
      <c r="F463" s="35"/>
      <c r="G463" s="34"/>
      <c r="H463" s="224"/>
      <c r="I463" s="247"/>
      <c r="J463" s="247"/>
      <c r="K463" s="247"/>
      <c r="L463" s="33" t="s">
        <v>123</v>
      </c>
      <c r="M463" s="32" t="s">
        <v>382</v>
      </c>
      <c r="N463" s="33" t="s">
        <v>122</v>
      </c>
      <c r="O463" s="32" t="s">
        <v>440</v>
      </c>
      <c r="P463" s="33" t="s">
        <v>120</v>
      </c>
      <c r="Q463" s="32" t="s">
        <v>411</v>
      </c>
      <c r="R463" s="33" t="s">
        <v>119</v>
      </c>
      <c r="S463" s="32" t="s">
        <v>175</v>
      </c>
      <c r="T463" s="33" t="s">
        <v>118</v>
      </c>
      <c r="U463" s="32"/>
      <c r="V463" s="33" t="s">
        <v>117</v>
      </c>
      <c r="W463" s="32"/>
      <c r="X463" s="33" t="s">
        <v>116</v>
      </c>
      <c r="Y463" s="32"/>
      <c r="Z463" s="33" t="s">
        <v>115</v>
      </c>
      <c r="AA463" s="32"/>
      <c r="AB463" s="31"/>
      <c r="AC463" s="32"/>
      <c r="AD463" s="31"/>
      <c r="AE463" s="23"/>
      <c r="AF463" s="251"/>
      <c r="AG463" s="251"/>
      <c r="AH463" s="22"/>
      <c r="AI463" s="11"/>
      <c r="AJ463" s="265"/>
      <c r="AK463" s="267"/>
      <c r="AL463" s="263"/>
      <c r="AM463" s="265"/>
      <c r="AN463" s="267"/>
      <c r="AO463" s="263"/>
      <c r="AP463" s="265"/>
      <c r="AQ463" s="267"/>
      <c r="AR463" s="263"/>
      <c r="AS463" s="265"/>
      <c r="AT463" s="267"/>
      <c r="AU463" s="263"/>
      <c r="AV463" s="265"/>
      <c r="AW463" s="275"/>
      <c r="AX463" s="270"/>
      <c r="AY463" s="292"/>
      <c r="AZ463" s="228"/>
      <c r="BA463" s="228"/>
      <c r="BB463" s="295"/>
    </row>
    <row r="464" spans="2:62" ht="28.15" customHeight="1" x14ac:dyDescent="0.2">
      <c r="B464" s="30"/>
      <c r="C464" s="244"/>
      <c r="D464" s="29"/>
      <c r="E464" s="28"/>
      <c r="F464" s="28"/>
      <c r="G464" s="27"/>
      <c r="H464" s="225"/>
      <c r="I464" s="248"/>
      <c r="J464" s="248"/>
      <c r="K464" s="248"/>
      <c r="L464" s="26" t="s">
        <v>114</v>
      </c>
      <c r="M464" s="25" t="s">
        <v>132</v>
      </c>
      <c r="N464" s="26" t="s">
        <v>112</v>
      </c>
      <c r="O464" s="25" t="s">
        <v>479</v>
      </c>
      <c r="P464" s="26" t="s">
        <v>111</v>
      </c>
      <c r="Q464" s="25" t="s">
        <v>217</v>
      </c>
      <c r="R464" s="26" t="s">
        <v>110</v>
      </c>
      <c r="S464" s="25" t="s">
        <v>113</v>
      </c>
      <c r="T464" s="26" t="s">
        <v>109</v>
      </c>
      <c r="U464" s="25"/>
      <c r="V464" s="26" t="s">
        <v>108</v>
      </c>
      <c r="W464" s="25"/>
      <c r="X464" s="26" t="s">
        <v>107</v>
      </c>
      <c r="Y464" s="25"/>
      <c r="Z464" s="26" t="s">
        <v>106</v>
      </c>
      <c r="AA464" s="25"/>
      <c r="AB464" s="24"/>
      <c r="AC464" s="25"/>
      <c r="AD464" s="24"/>
      <c r="AE464" s="23"/>
      <c r="AF464" s="251"/>
      <c r="AG464" s="251"/>
      <c r="AH464" s="22"/>
      <c r="AI464" s="11"/>
      <c r="AJ464" s="265"/>
      <c r="AK464" s="267"/>
      <c r="AL464" s="263"/>
      <c r="AM464" s="265"/>
      <c r="AN464" s="267"/>
      <c r="AO464" s="263"/>
      <c r="AP464" s="265"/>
      <c r="AQ464" s="267"/>
      <c r="AR464" s="263"/>
      <c r="AS464" s="265"/>
      <c r="AT464" s="267"/>
      <c r="AU464" s="263"/>
      <c r="AV464" s="265"/>
      <c r="AW464" s="275"/>
      <c r="AX464" s="270"/>
      <c r="AY464" s="292"/>
      <c r="AZ464" s="228"/>
      <c r="BA464" s="228"/>
      <c r="BB464" s="295"/>
    </row>
    <row r="465" spans="2:62" ht="28.15" customHeight="1" thickBot="1" x14ac:dyDescent="0.25">
      <c r="B465" s="30"/>
      <c r="C465" s="253"/>
      <c r="D465" s="51"/>
      <c r="E465" s="50"/>
      <c r="F465" s="50"/>
      <c r="G465" s="49"/>
      <c r="H465" s="226"/>
      <c r="I465" s="254"/>
      <c r="J465" s="254"/>
      <c r="K465" s="254"/>
      <c r="L465" s="48" t="s">
        <v>105</v>
      </c>
      <c r="M465" s="47" t="s">
        <v>382</v>
      </c>
      <c r="N465" s="48" t="s">
        <v>103</v>
      </c>
      <c r="O465" s="47" t="s">
        <v>452</v>
      </c>
      <c r="P465" s="48" t="s">
        <v>102</v>
      </c>
      <c r="Q465" s="47" t="s">
        <v>195</v>
      </c>
      <c r="R465" s="48" t="s">
        <v>101</v>
      </c>
      <c r="S465" s="47" t="s">
        <v>121</v>
      </c>
      <c r="T465" s="48">
        <v>20</v>
      </c>
      <c r="U465" s="47"/>
      <c r="V465" s="48" t="s">
        <v>100</v>
      </c>
      <c r="W465" s="47"/>
      <c r="X465" s="48" t="s">
        <v>99</v>
      </c>
      <c r="Y465" s="47"/>
      <c r="Z465" s="48" t="s">
        <v>98</v>
      </c>
      <c r="AA465" s="47"/>
      <c r="AB465" s="16"/>
      <c r="AC465" s="47"/>
      <c r="AD465" s="16"/>
      <c r="AE465" s="46"/>
      <c r="AF465" s="255"/>
      <c r="AG465" s="255"/>
      <c r="AH465" s="45"/>
      <c r="AI465" s="11"/>
      <c r="AJ465" s="266"/>
      <c r="AK465" s="268"/>
      <c r="AL465" s="264"/>
      <c r="AM465" s="266"/>
      <c r="AN465" s="268"/>
      <c r="AO465" s="264"/>
      <c r="AP465" s="266"/>
      <c r="AQ465" s="268"/>
      <c r="AR465" s="264"/>
      <c r="AS465" s="266"/>
      <c r="AT465" s="268"/>
      <c r="AU465" s="264"/>
      <c r="AV465" s="266"/>
      <c r="AW465" s="276"/>
      <c r="AX465" s="271"/>
      <c r="AY465" s="293"/>
      <c r="AZ465" s="229"/>
      <c r="BA465" s="229"/>
      <c r="BB465" s="296"/>
    </row>
    <row r="466" spans="2:62" ht="28.15" customHeight="1" x14ac:dyDescent="0.2">
      <c r="B466" s="30"/>
      <c r="C466" s="242">
        <v>2</v>
      </c>
      <c r="D466" s="44"/>
      <c r="E466" s="43"/>
      <c r="F466" s="43"/>
      <c r="G466" s="42"/>
      <c r="H466" s="223"/>
      <c r="I466" s="246">
        <v>78</v>
      </c>
      <c r="J466" s="246">
        <v>23</v>
      </c>
      <c r="K466" s="246">
        <v>7</v>
      </c>
      <c r="L466" s="41" t="s">
        <v>133</v>
      </c>
      <c r="M466" s="40" t="s">
        <v>176</v>
      </c>
      <c r="N466" s="41" t="s">
        <v>131</v>
      </c>
      <c r="O466" s="40" t="s">
        <v>527</v>
      </c>
      <c r="P466" s="41" t="s">
        <v>130</v>
      </c>
      <c r="Q466" s="40" t="s">
        <v>113</v>
      </c>
      <c r="R466" s="41" t="s">
        <v>129</v>
      </c>
      <c r="S466" s="40" t="s">
        <v>217</v>
      </c>
      <c r="T466" s="41" t="s">
        <v>128</v>
      </c>
      <c r="U466" s="40"/>
      <c r="V466" s="41" t="s">
        <v>127</v>
      </c>
      <c r="W466" s="40"/>
      <c r="X466" s="41" t="s">
        <v>126</v>
      </c>
      <c r="Y466" s="40"/>
      <c r="Z466" s="41" t="s">
        <v>125</v>
      </c>
      <c r="AA466" s="40"/>
      <c r="AB466" s="39"/>
      <c r="AC466" s="40"/>
      <c r="AD466" s="39" t="s">
        <v>113</v>
      </c>
      <c r="AE466" s="38"/>
      <c r="AF466" s="250"/>
      <c r="AG466" s="250" t="s">
        <v>609</v>
      </c>
      <c r="AH466" s="37"/>
      <c r="AI466" s="11"/>
      <c r="AJ466" s="233">
        <f>SUMPRODUCT(LEN($M466:$U469)-LEN(SUBSTITUTE($M466:$U469,"A", "")))</f>
        <v>24</v>
      </c>
      <c r="AK466" s="239">
        <f>SUMPRODUCT(LEN($AD466:$AD469)-LEN(SUBSTITUTE($AD466:$AD469,"A", "")))</f>
        <v>0</v>
      </c>
      <c r="AL466" s="230">
        <f>SUMPRODUCT(LEN($AC466:$AC469)-LEN(SUBSTITUTE($AC466:$AC469,"A", "")))</f>
        <v>0</v>
      </c>
      <c r="AM466" s="233">
        <f>SUMPRODUCT(LEN($M466:$U469)-LEN(SUBSTITUTE($M466:$U469,"S", "")))</f>
        <v>15</v>
      </c>
      <c r="AN466" s="239">
        <f>SUMPRODUCT(LEN($AD466:$AD469)-LEN(SUBSTITUTE($AD466:$AD469,"S", "")))</f>
        <v>2</v>
      </c>
      <c r="AO466" s="230">
        <f>SUMPRODUCT(LEN($AC466:$AC469)-LEN(SUBSTITUTE($AC466:$AC469,"S", "")))</f>
        <v>0</v>
      </c>
      <c r="AP466" s="233">
        <f>SUMPRODUCT(LEN($M466:$U469)-LEN(SUBSTITUTE($M466:$U469,"F", "")))</f>
        <v>1</v>
      </c>
      <c r="AQ466" s="239">
        <f>SUMPRODUCT(LEN($AD466:$AD469)-LEN(SUBSTITUTE($AD466:$AD469,"F", "")))</f>
        <v>0</v>
      </c>
      <c r="AR466" s="230">
        <f>SUMPRODUCT(LEN($AC466:$AC469)-LEN(SUBSTITUTE($AC466:$AC469,"F", "")))</f>
        <v>0</v>
      </c>
      <c r="AS466" s="233">
        <f>SUMPRODUCT(LEN($M466:$U469)-LEN(SUBSTITUTE($M466:$U469,"G", "")))</f>
        <v>2</v>
      </c>
      <c r="AT466" s="239">
        <f>SUMPRODUCT(LEN($AD466:$AD469)-LEN(SUBSTITUTE($AD466:$AD469,"G", "")))</f>
        <v>0</v>
      </c>
      <c r="AU466" s="230">
        <f>SUMPRODUCT(LEN($AC466:$AC469)-LEN(SUBSTITUTE($AC466:$AC469,"G", "")))</f>
        <v>0</v>
      </c>
      <c r="AV466" s="233">
        <f>SUMPRODUCT(LEN($L466:$U469)-LEN(SUBSTITUTE($L466:$U469,"M", "")))</f>
        <v>0</v>
      </c>
      <c r="AW466" s="236">
        <f>SUMPRODUCT(LEN($AD466:$AD469)-LEN(SUBSTITUTE($AD466:$AD469,"M", "")))</f>
        <v>0</v>
      </c>
      <c r="AX466" s="269">
        <f>SUMPRODUCT(LEN($AC466:$AC469)-LEN(SUBSTITUTE($AC466:$AC469,"M", "")))</f>
        <v>0</v>
      </c>
      <c r="AY466" s="291">
        <f>SUMPRODUCT(LEN($AE466:$AE469)-LEN(SUBSTITUTE($AE466:$AE469,"S", "")))</f>
        <v>0</v>
      </c>
      <c r="AZ466" s="227">
        <f>SUMPRODUCT(LEN($AE466:$AE469)-LEN(SUBSTITUTE($AE466:$AE469,"F", "")))</f>
        <v>0</v>
      </c>
      <c r="BA466" s="227">
        <f>SUMPRODUCT(LEN($AE466:$AE469)-LEN(SUBSTITUTE($AE466:$AE469,"G", "")))</f>
        <v>0</v>
      </c>
      <c r="BB466" s="294">
        <f>SUMPRODUCT(LEN($AE466:$AE469)-LEN(SUBSTITUTE($AE466:$AE469,"M", "")))</f>
        <v>0</v>
      </c>
    </row>
    <row r="467" spans="2:62" ht="28.15" customHeight="1" thickBot="1" x14ac:dyDescent="0.25">
      <c r="B467" s="30"/>
      <c r="C467" s="243"/>
      <c r="D467" s="36"/>
      <c r="E467" s="35"/>
      <c r="F467" s="35"/>
      <c r="G467" s="34"/>
      <c r="H467" s="224"/>
      <c r="I467" s="247"/>
      <c r="J467" s="247"/>
      <c r="K467" s="247"/>
      <c r="L467" s="33" t="s">
        <v>123</v>
      </c>
      <c r="M467" s="32" t="s">
        <v>186</v>
      </c>
      <c r="N467" s="33" t="s">
        <v>122</v>
      </c>
      <c r="O467" s="32" t="s">
        <v>186</v>
      </c>
      <c r="P467" s="33" t="s">
        <v>120</v>
      </c>
      <c r="Q467" s="32" t="s">
        <v>195</v>
      </c>
      <c r="R467" s="33" t="s">
        <v>119</v>
      </c>
      <c r="S467" s="32" t="s">
        <v>187</v>
      </c>
      <c r="T467" s="33" t="s">
        <v>118</v>
      </c>
      <c r="U467" s="32"/>
      <c r="V467" s="33" t="s">
        <v>117</v>
      </c>
      <c r="W467" s="32"/>
      <c r="X467" s="33" t="s">
        <v>116</v>
      </c>
      <c r="Y467" s="32"/>
      <c r="Z467" s="33" t="s">
        <v>115</v>
      </c>
      <c r="AA467" s="32"/>
      <c r="AB467" s="31"/>
      <c r="AC467" s="32"/>
      <c r="AD467" s="31"/>
      <c r="AE467" s="23"/>
      <c r="AF467" s="251"/>
      <c r="AG467" s="251"/>
      <c r="AH467" s="22"/>
      <c r="AI467" s="11"/>
      <c r="AJ467" s="265"/>
      <c r="AK467" s="267"/>
      <c r="AL467" s="263"/>
      <c r="AM467" s="265"/>
      <c r="AN467" s="267"/>
      <c r="AO467" s="263"/>
      <c r="AP467" s="265"/>
      <c r="AQ467" s="267"/>
      <c r="AR467" s="263"/>
      <c r="AS467" s="265"/>
      <c r="AT467" s="267"/>
      <c r="AU467" s="263"/>
      <c r="AV467" s="265"/>
      <c r="AW467" s="275"/>
      <c r="AX467" s="270"/>
      <c r="AY467" s="292"/>
      <c r="AZ467" s="228"/>
      <c r="BA467" s="228"/>
      <c r="BB467" s="295"/>
    </row>
    <row r="468" spans="2:62" ht="28.15" customHeight="1" x14ac:dyDescent="0.2">
      <c r="B468" s="30"/>
      <c r="C468" s="244"/>
      <c r="D468" s="29"/>
      <c r="E468" s="28"/>
      <c r="F468" s="28"/>
      <c r="G468" s="27"/>
      <c r="H468" s="225"/>
      <c r="I468" s="248"/>
      <c r="J468" s="248"/>
      <c r="K468" s="248"/>
      <c r="L468" s="26" t="s">
        <v>114</v>
      </c>
      <c r="M468" s="25" t="s">
        <v>186</v>
      </c>
      <c r="N468" s="26" t="s">
        <v>112</v>
      </c>
      <c r="O468" s="25" t="s">
        <v>405</v>
      </c>
      <c r="P468" s="26" t="s">
        <v>111</v>
      </c>
      <c r="Q468" s="25" t="s">
        <v>113</v>
      </c>
      <c r="R468" s="26" t="s">
        <v>110</v>
      </c>
      <c r="S468" s="25" t="s">
        <v>113</v>
      </c>
      <c r="T468" s="26" t="s">
        <v>109</v>
      </c>
      <c r="U468" s="25"/>
      <c r="V468" s="26" t="s">
        <v>108</v>
      </c>
      <c r="W468" s="25"/>
      <c r="X468" s="26" t="s">
        <v>107</v>
      </c>
      <c r="Y468" s="25"/>
      <c r="Z468" s="26" t="s">
        <v>106</v>
      </c>
      <c r="AA468" s="25"/>
      <c r="AB468" s="24"/>
      <c r="AC468" s="25"/>
      <c r="AD468" s="24"/>
      <c r="AE468" s="23"/>
      <c r="AF468" s="251"/>
      <c r="AG468" s="251"/>
      <c r="AH468" s="22"/>
      <c r="AI468" s="11"/>
      <c r="AJ468" s="265"/>
      <c r="AK468" s="267"/>
      <c r="AL468" s="263"/>
      <c r="AM468" s="265"/>
      <c r="AN468" s="267"/>
      <c r="AO468" s="263"/>
      <c r="AP468" s="265"/>
      <c r="AQ468" s="267"/>
      <c r="AR468" s="263"/>
      <c r="AS468" s="265"/>
      <c r="AT468" s="267"/>
      <c r="AU468" s="263"/>
      <c r="AV468" s="265"/>
      <c r="AW468" s="275"/>
      <c r="AX468" s="270"/>
      <c r="AY468" s="292"/>
      <c r="AZ468" s="228"/>
      <c r="BA468" s="228"/>
      <c r="BB468" s="295"/>
    </row>
    <row r="469" spans="2:62" ht="28.15" customHeight="1" thickBot="1" x14ac:dyDescent="0.25">
      <c r="B469" s="30"/>
      <c r="C469" s="253"/>
      <c r="D469" s="51"/>
      <c r="E469" s="50"/>
      <c r="F469" s="50"/>
      <c r="G469" s="49"/>
      <c r="H469" s="226"/>
      <c r="I469" s="254"/>
      <c r="J469" s="254"/>
      <c r="K469" s="254"/>
      <c r="L469" s="48" t="s">
        <v>105</v>
      </c>
      <c r="M469" s="47" t="s">
        <v>186</v>
      </c>
      <c r="N469" s="48" t="s">
        <v>103</v>
      </c>
      <c r="O469" s="47" t="s">
        <v>759</v>
      </c>
      <c r="P469" s="48" t="s">
        <v>102</v>
      </c>
      <c r="Q469" s="47" t="s">
        <v>217</v>
      </c>
      <c r="R469" s="48" t="s">
        <v>101</v>
      </c>
      <c r="S469" s="47" t="s">
        <v>121</v>
      </c>
      <c r="T469" s="48">
        <v>20</v>
      </c>
      <c r="U469" s="47"/>
      <c r="V469" s="48" t="s">
        <v>100</v>
      </c>
      <c r="W469" s="47"/>
      <c r="X469" s="48" t="s">
        <v>99</v>
      </c>
      <c r="Y469" s="47"/>
      <c r="Z469" s="48" t="s">
        <v>98</v>
      </c>
      <c r="AA469" s="47"/>
      <c r="AB469" s="16"/>
      <c r="AC469" s="47"/>
      <c r="AD469" s="16"/>
      <c r="AE469" s="46"/>
      <c r="AF469" s="255"/>
      <c r="AG469" s="255"/>
      <c r="AH469" s="45"/>
      <c r="AI469" s="11"/>
      <c r="AJ469" s="266"/>
      <c r="AK469" s="268"/>
      <c r="AL469" s="264"/>
      <c r="AM469" s="266"/>
      <c r="AN469" s="268"/>
      <c r="AO469" s="264"/>
      <c r="AP469" s="266"/>
      <c r="AQ469" s="268"/>
      <c r="AR469" s="264"/>
      <c r="AS469" s="266"/>
      <c r="AT469" s="268"/>
      <c r="AU469" s="264"/>
      <c r="AV469" s="266"/>
      <c r="AW469" s="276"/>
      <c r="AX469" s="271"/>
      <c r="AY469" s="293"/>
      <c r="AZ469" s="229"/>
      <c r="BA469" s="229"/>
      <c r="BB469" s="296"/>
    </row>
    <row r="470" spans="2:62" ht="28.15" customHeight="1" x14ac:dyDescent="0.2">
      <c r="B470" s="30"/>
      <c r="C470" s="242">
        <v>3</v>
      </c>
      <c r="D470" s="44"/>
      <c r="E470" s="43"/>
      <c r="F470" s="43"/>
      <c r="G470" s="42"/>
      <c r="H470" s="223"/>
      <c r="I470" s="246">
        <v>79</v>
      </c>
      <c r="J470" s="246">
        <v>25</v>
      </c>
      <c r="K470" s="246">
        <v>7</v>
      </c>
      <c r="L470" s="41" t="s">
        <v>133</v>
      </c>
      <c r="M470" s="40" t="s">
        <v>382</v>
      </c>
      <c r="N470" s="41" t="s">
        <v>131</v>
      </c>
      <c r="O470" s="40" t="s">
        <v>382</v>
      </c>
      <c r="P470" s="41" t="s">
        <v>130</v>
      </c>
      <c r="Q470" s="40" t="s">
        <v>405</v>
      </c>
      <c r="R470" s="41" t="s">
        <v>129</v>
      </c>
      <c r="S470" s="40" t="s">
        <v>217</v>
      </c>
      <c r="T470" s="41" t="s">
        <v>128</v>
      </c>
      <c r="U470" s="40" t="s">
        <v>113</v>
      </c>
      <c r="V470" s="41" t="s">
        <v>127</v>
      </c>
      <c r="W470" s="40"/>
      <c r="X470" s="41" t="s">
        <v>126</v>
      </c>
      <c r="Y470" s="40"/>
      <c r="Z470" s="41" t="s">
        <v>125</v>
      </c>
      <c r="AA470" s="40"/>
      <c r="AB470" s="39"/>
      <c r="AC470" s="40"/>
      <c r="AD470" s="39" t="s">
        <v>758</v>
      </c>
      <c r="AE470" s="38"/>
      <c r="AF470" s="250"/>
      <c r="AG470" s="250"/>
      <c r="AH470" s="37"/>
      <c r="AI470" s="11"/>
      <c r="AJ470" s="233">
        <f>SUMPRODUCT(LEN($M470:$U473)-LEN(SUBSTITUTE($M470:$U473,"A", "")))</f>
        <v>40</v>
      </c>
      <c r="AK470" s="239">
        <f>SUMPRODUCT(LEN($AD470:$AD473)-LEN(SUBSTITUTE($AD470:$AD473,"A", "")))</f>
        <v>11</v>
      </c>
      <c r="AL470" s="230">
        <f>SUMPRODUCT(LEN($AC470:$AC473)-LEN(SUBSTITUTE($AC470:$AC473,"A", "")))</f>
        <v>0</v>
      </c>
      <c r="AM470" s="233">
        <f>SUMPRODUCT(LEN($M470:$U473)-LEN(SUBSTITUTE($M470:$U473,"S", "")))</f>
        <v>21</v>
      </c>
      <c r="AN470" s="239">
        <f>SUMPRODUCT(LEN($AD470:$AD473)-LEN(SUBSTITUTE($AD470:$AD473,"S", "")))</f>
        <v>11</v>
      </c>
      <c r="AO470" s="230">
        <f>SUMPRODUCT(LEN($AC470:$AC473)-LEN(SUBSTITUTE($AC470:$AC473,"S", "")))</f>
        <v>0</v>
      </c>
      <c r="AP470" s="233">
        <f>SUMPRODUCT(LEN($M470:$U473)-LEN(SUBSTITUTE($M470:$U473,"F", "")))</f>
        <v>0</v>
      </c>
      <c r="AQ470" s="239">
        <f>SUMPRODUCT(LEN($AD470:$AD473)-LEN(SUBSTITUTE($AD470:$AD473,"F", "")))</f>
        <v>0</v>
      </c>
      <c r="AR470" s="230">
        <f>SUMPRODUCT(LEN($AC470:$AC473)-LEN(SUBSTITUTE($AC470:$AC473,"F", "")))</f>
        <v>0</v>
      </c>
      <c r="AS470" s="233">
        <f>SUMPRODUCT(LEN($M470:$U473)-LEN(SUBSTITUTE($M470:$U473,"G", "")))</f>
        <v>1</v>
      </c>
      <c r="AT470" s="239">
        <f>SUMPRODUCT(LEN($AD470:$AD473)-LEN(SUBSTITUTE($AD470:$AD473,"G", "")))</f>
        <v>4</v>
      </c>
      <c r="AU470" s="230">
        <f>SUMPRODUCT(LEN($AC470:$AC473)-LEN(SUBSTITUTE($AC470:$AC473,"G", "")))</f>
        <v>0</v>
      </c>
      <c r="AV470" s="233">
        <f>SUMPRODUCT(LEN($L470:$U473)-LEN(SUBSTITUTE($L470:$U473,"M", "")))</f>
        <v>0</v>
      </c>
      <c r="AW470" s="236">
        <f>SUMPRODUCT(LEN($AD470:$AD473)-LEN(SUBSTITUTE($AD470:$AD473,"M", "")))</f>
        <v>0</v>
      </c>
      <c r="AX470" s="269">
        <f>SUMPRODUCT(LEN($AC470:$AC473)-LEN(SUBSTITUTE($AC470:$AC473,"M", "")))</f>
        <v>0</v>
      </c>
      <c r="AY470" s="291">
        <f>SUMPRODUCT(LEN($AE470:$AE473)-LEN(SUBSTITUTE($AE470:$AE473,"S", "")))</f>
        <v>0</v>
      </c>
      <c r="AZ470" s="227">
        <f>SUMPRODUCT(LEN($AE470:$AE473)-LEN(SUBSTITUTE($AE470:$AE473,"F", "")))</f>
        <v>0</v>
      </c>
      <c r="BA470" s="227">
        <f>SUMPRODUCT(LEN($AE470:$AE473)-LEN(SUBSTITUTE($AE470:$AE473,"G", "")))</f>
        <v>0</v>
      </c>
      <c r="BB470" s="294">
        <f>SUMPRODUCT(LEN($AE470:$AE473)-LEN(SUBSTITUTE($AE470:$AE473,"M", "")))</f>
        <v>0</v>
      </c>
    </row>
    <row r="471" spans="2:62" ht="28.15" customHeight="1" thickBot="1" x14ac:dyDescent="0.25">
      <c r="B471" s="30"/>
      <c r="C471" s="243"/>
      <c r="D471" s="36"/>
      <c r="E471" s="35"/>
      <c r="F471" s="35"/>
      <c r="G471" s="34"/>
      <c r="H471" s="224"/>
      <c r="I471" s="247"/>
      <c r="J471" s="247"/>
      <c r="K471" s="247"/>
      <c r="L471" s="33" t="s">
        <v>123</v>
      </c>
      <c r="M471" s="32" t="s">
        <v>382</v>
      </c>
      <c r="N471" s="33" t="s">
        <v>122</v>
      </c>
      <c r="O471" s="32" t="s">
        <v>417</v>
      </c>
      <c r="P471" s="33" t="s">
        <v>120</v>
      </c>
      <c r="Q471" s="32" t="s">
        <v>451</v>
      </c>
      <c r="R471" s="33" t="s">
        <v>119</v>
      </c>
      <c r="S471" s="32" t="s">
        <v>195</v>
      </c>
      <c r="T471" s="33" t="s">
        <v>118</v>
      </c>
      <c r="U471" s="32" t="s">
        <v>121</v>
      </c>
      <c r="V471" s="33" t="s">
        <v>117</v>
      </c>
      <c r="W471" s="32"/>
      <c r="X471" s="33" t="s">
        <v>116</v>
      </c>
      <c r="Y471" s="32"/>
      <c r="Z471" s="33" t="s">
        <v>115</v>
      </c>
      <c r="AA471" s="32"/>
      <c r="AB471" s="31"/>
      <c r="AC471" s="32"/>
      <c r="AD471" s="31" t="s">
        <v>175</v>
      </c>
      <c r="AE471" s="23"/>
      <c r="AF471" s="251"/>
      <c r="AG471" s="251"/>
      <c r="AH471" s="22"/>
      <c r="AI471" s="11"/>
      <c r="AJ471" s="265"/>
      <c r="AK471" s="267"/>
      <c r="AL471" s="263"/>
      <c r="AM471" s="265"/>
      <c r="AN471" s="267"/>
      <c r="AO471" s="263"/>
      <c r="AP471" s="265"/>
      <c r="AQ471" s="267"/>
      <c r="AR471" s="263"/>
      <c r="AS471" s="265"/>
      <c r="AT471" s="267"/>
      <c r="AU471" s="263"/>
      <c r="AV471" s="265"/>
      <c r="AW471" s="275"/>
      <c r="AX471" s="270"/>
      <c r="AY471" s="292"/>
      <c r="AZ471" s="228"/>
      <c r="BA471" s="228"/>
      <c r="BB471" s="295"/>
    </row>
    <row r="472" spans="2:62" ht="28.15" customHeight="1" x14ac:dyDescent="0.2">
      <c r="B472" s="30"/>
      <c r="C472" s="244"/>
      <c r="D472" s="29"/>
      <c r="E472" s="28"/>
      <c r="F472" s="28"/>
      <c r="G472" s="27"/>
      <c r="H472" s="225"/>
      <c r="I472" s="248"/>
      <c r="J472" s="248"/>
      <c r="K472" s="248"/>
      <c r="L472" s="26" t="s">
        <v>114</v>
      </c>
      <c r="M472" s="25" t="s">
        <v>376</v>
      </c>
      <c r="N472" s="26" t="s">
        <v>112</v>
      </c>
      <c r="O472" s="25" t="s">
        <v>132</v>
      </c>
      <c r="P472" s="26" t="s">
        <v>111</v>
      </c>
      <c r="Q472" s="25" t="s">
        <v>442</v>
      </c>
      <c r="R472" s="26" t="s">
        <v>110</v>
      </c>
      <c r="S472" s="25" t="s">
        <v>175</v>
      </c>
      <c r="T472" s="26" t="s">
        <v>109</v>
      </c>
      <c r="U472" s="25"/>
      <c r="V472" s="26" t="s">
        <v>108</v>
      </c>
      <c r="W472" s="25"/>
      <c r="X472" s="26" t="s">
        <v>107</v>
      </c>
      <c r="Y472" s="25"/>
      <c r="Z472" s="26" t="s">
        <v>106</v>
      </c>
      <c r="AA472" s="25"/>
      <c r="AB472" s="24"/>
      <c r="AC472" s="25"/>
      <c r="AD472" s="24" t="s">
        <v>757</v>
      </c>
      <c r="AE472" s="23"/>
      <c r="AF472" s="251"/>
      <c r="AG472" s="251"/>
      <c r="AH472" s="22"/>
      <c r="AI472" s="11"/>
      <c r="AJ472" s="265"/>
      <c r="AK472" s="267"/>
      <c r="AL472" s="263"/>
      <c r="AM472" s="265"/>
      <c r="AN472" s="267"/>
      <c r="AO472" s="263"/>
      <c r="AP472" s="265"/>
      <c r="AQ472" s="267"/>
      <c r="AR472" s="263"/>
      <c r="AS472" s="265"/>
      <c r="AT472" s="267"/>
      <c r="AU472" s="263"/>
      <c r="AV472" s="265"/>
      <c r="AW472" s="275"/>
      <c r="AX472" s="270"/>
      <c r="AY472" s="292"/>
      <c r="AZ472" s="228"/>
      <c r="BA472" s="228"/>
      <c r="BB472" s="295"/>
    </row>
    <row r="473" spans="2:62" ht="28.15" customHeight="1" thickBot="1" x14ac:dyDescent="0.25">
      <c r="B473" s="21"/>
      <c r="C473" s="245"/>
      <c r="D473" s="20"/>
      <c r="E473" s="19"/>
      <c r="F473" s="19"/>
      <c r="G473" s="18"/>
      <c r="H473" s="226"/>
      <c r="I473" s="249"/>
      <c r="J473" s="249"/>
      <c r="K473" s="249"/>
      <c r="L473" s="17" t="s">
        <v>105</v>
      </c>
      <c r="M473" s="15" t="s">
        <v>619</v>
      </c>
      <c r="N473" s="17" t="s">
        <v>103</v>
      </c>
      <c r="O473" s="15" t="s">
        <v>669</v>
      </c>
      <c r="P473" s="17" t="s">
        <v>102</v>
      </c>
      <c r="Q473" s="15" t="s">
        <v>217</v>
      </c>
      <c r="R473" s="17" t="s">
        <v>101</v>
      </c>
      <c r="S473" s="15" t="s">
        <v>113</v>
      </c>
      <c r="T473" s="17">
        <v>20</v>
      </c>
      <c r="U473" s="15"/>
      <c r="V473" s="17" t="s">
        <v>100</v>
      </c>
      <c r="W473" s="15"/>
      <c r="X473" s="17" t="s">
        <v>99</v>
      </c>
      <c r="Y473" s="15"/>
      <c r="Z473" s="17" t="s">
        <v>98</v>
      </c>
      <c r="AA473" s="15"/>
      <c r="AB473" s="16"/>
      <c r="AC473" s="15"/>
      <c r="AD473" s="14" t="s">
        <v>756</v>
      </c>
      <c r="AE473" s="13"/>
      <c r="AF473" s="252"/>
      <c r="AG473" s="252"/>
      <c r="AH473" s="12"/>
      <c r="AI473" s="11"/>
      <c r="AJ473" s="266"/>
      <c r="AK473" s="268"/>
      <c r="AL473" s="264"/>
      <c r="AM473" s="266"/>
      <c r="AN473" s="268"/>
      <c r="AO473" s="264"/>
      <c r="AP473" s="266"/>
      <c r="AQ473" s="268"/>
      <c r="AR473" s="264"/>
      <c r="AS473" s="266"/>
      <c r="AT473" s="268"/>
      <c r="AU473" s="264"/>
      <c r="AV473" s="266"/>
      <c r="AW473" s="276"/>
      <c r="AX473" s="271"/>
      <c r="AY473" s="293"/>
      <c r="AZ473" s="229"/>
      <c r="BA473" s="229"/>
      <c r="BB473" s="296"/>
    </row>
    <row r="474" spans="2:62" ht="85.9" customHeight="1" thickTop="1" thickBot="1" x14ac:dyDescent="0.35">
      <c r="B474" s="105" t="s">
        <v>174</v>
      </c>
      <c r="C474" s="95" t="s">
        <v>173</v>
      </c>
      <c r="D474" s="100" t="s">
        <v>172</v>
      </c>
      <c r="E474" s="104" t="s">
        <v>171</v>
      </c>
      <c r="F474" s="103"/>
      <c r="G474" s="102"/>
      <c r="H474" s="101" t="s">
        <v>170</v>
      </c>
      <c r="I474" s="100" t="s">
        <v>96</v>
      </c>
      <c r="J474" s="100" t="s">
        <v>169</v>
      </c>
      <c r="K474" s="100" t="s">
        <v>97</v>
      </c>
      <c r="L474" s="256" t="s">
        <v>168</v>
      </c>
      <c r="M474" s="262"/>
      <c r="N474" s="256" t="s">
        <v>167</v>
      </c>
      <c r="O474" s="262"/>
      <c r="P474" s="256" t="s">
        <v>167</v>
      </c>
      <c r="Q474" s="257"/>
      <c r="R474" s="256" t="s">
        <v>167</v>
      </c>
      <c r="S474" s="257"/>
      <c r="T474" s="256" t="s">
        <v>167</v>
      </c>
      <c r="U474" s="257"/>
      <c r="V474" s="256" t="s">
        <v>167</v>
      </c>
      <c r="W474" s="257"/>
      <c r="X474" s="256" t="s">
        <v>167</v>
      </c>
      <c r="Y474" s="257"/>
      <c r="Z474" s="256" t="s">
        <v>167</v>
      </c>
      <c r="AA474" s="257"/>
      <c r="AB474" s="261" t="s">
        <v>166</v>
      </c>
      <c r="AC474" s="257"/>
      <c r="AD474" s="101" t="s">
        <v>165</v>
      </c>
      <c r="AE474" s="101" t="s">
        <v>164</v>
      </c>
      <c r="AF474" s="100" t="s">
        <v>163</v>
      </c>
      <c r="AG474" s="100" t="s">
        <v>162</v>
      </c>
      <c r="AH474" s="99" t="s">
        <v>161</v>
      </c>
      <c r="AI474" s="98"/>
      <c r="AJ474" s="96" t="s">
        <v>160</v>
      </c>
      <c r="AK474" s="95" t="s">
        <v>159</v>
      </c>
      <c r="AL474" s="94" t="s">
        <v>158</v>
      </c>
      <c r="AM474" s="96" t="s">
        <v>157</v>
      </c>
      <c r="AN474" s="95" t="s">
        <v>156</v>
      </c>
      <c r="AO474" s="94" t="s">
        <v>155</v>
      </c>
      <c r="AP474" s="96" t="s">
        <v>154</v>
      </c>
      <c r="AQ474" s="95" t="s">
        <v>153</v>
      </c>
      <c r="AR474" s="97" t="s">
        <v>152</v>
      </c>
      <c r="AS474" s="96" t="s">
        <v>151</v>
      </c>
      <c r="AT474" s="95" t="s">
        <v>150</v>
      </c>
      <c r="AU474" s="94" t="s">
        <v>149</v>
      </c>
      <c r="AV474" s="96" t="s">
        <v>148</v>
      </c>
      <c r="AW474" s="95" t="s">
        <v>147</v>
      </c>
      <c r="AX474" s="94" t="s">
        <v>146</v>
      </c>
      <c r="AY474" s="93" t="s">
        <v>145</v>
      </c>
      <c r="AZ474" s="92" t="s">
        <v>144</v>
      </c>
      <c r="BA474" s="92" t="s">
        <v>143</v>
      </c>
      <c r="BB474" s="91" t="s">
        <v>142</v>
      </c>
    </row>
    <row r="475" spans="2:62" ht="48" thickBot="1" x14ac:dyDescent="0.3">
      <c r="B475" s="90" t="s">
        <v>221</v>
      </c>
      <c r="C475" s="89"/>
      <c r="D475" s="88">
        <v>193</v>
      </c>
      <c r="E475" s="258"/>
      <c r="F475" s="259"/>
      <c r="G475" s="260"/>
      <c r="H475" s="87" t="s">
        <v>140</v>
      </c>
      <c r="I475" s="86"/>
      <c r="J475" s="86"/>
      <c r="K475" s="85"/>
      <c r="L475" s="84"/>
      <c r="M475" s="81"/>
      <c r="N475" s="84"/>
      <c r="O475" s="81"/>
      <c r="P475" s="84"/>
      <c r="Q475" s="81"/>
      <c r="R475" s="84"/>
      <c r="S475" s="81"/>
      <c r="T475" s="84"/>
      <c r="U475" s="81"/>
      <c r="V475" s="84"/>
      <c r="W475" s="81"/>
      <c r="X475" s="84"/>
      <c r="Y475" s="81"/>
      <c r="Z475" s="84"/>
      <c r="AA475" s="83"/>
      <c r="AB475" s="82" t="s">
        <v>139</v>
      </c>
      <c r="AC475" s="81"/>
      <c r="AD475" s="81"/>
      <c r="AE475" s="81"/>
      <c r="AF475" s="80"/>
      <c r="AG475" s="80"/>
      <c r="AH475" s="60"/>
      <c r="AI475" s="79" t="s">
        <v>138</v>
      </c>
      <c r="AJ475" s="78">
        <f t="shared" ref="AJ475:BB475" si="62">SUM(AJ477:AJ488)</f>
        <v>74</v>
      </c>
      <c r="AK475" s="77">
        <f t="shared" si="62"/>
        <v>2</v>
      </c>
      <c r="AL475" s="76">
        <f t="shared" si="62"/>
        <v>0</v>
      </c>
      <c r="AM475" s="78">
        <f t="shared" si="62"/>
        <v>33</v>
      </c>
      <c r="AN475" s="77">
        <f t="shared" si="62"/>
        <v>6</v>
      </c>
      <c r="AO475" s="76">
        <f t="shared" si="62"/>
        <v>0</v>
      </c>
      <c r="AP475" s="78">
        <f t="shared" si="62"/>
        <v>2</v>
      </c>
      <c r="AQ475" s="77">
        <f t="shared" si="62"/>
        <v>0</v>
      </c>
      <c r="AR475" s="76">
        <f t="shared" si="62"/>
        <v>0</v>
      </c>
      <c r="AS475" s="78">
        <f t="shared" si="62"/>
        <v>12</v>
      </c>
      <c r="AT475" s="77">
        <f t="shared" si="62"/>
        <v>1</v>
      </c>
      <c r="AU475" s="76">
        <f t="shared" si="62"/>
        <v>0</v>
      </c>
      <c r="AV475" s="78">
        <f t="shared" si="62"/>
        <v>0</v>
      </c>
      <c r="AW475" s="77">
        <f t="shared" si="62"/>
        <v>0</v>
      </c>
      <c r="AX475" s="76">
        <f t="shared" si="62"/>
        <v>0</v>
      </c>
      <c r="AY475" s="75">
        <f t="shared" si="62"/>
        <v>0</v>
      </c>
      <c r="AZ475" s="74">
        <f t="shared" si="62"/>
        <v>0</v>
      </c>
      <c r="BA475" s="74">
        <f t="shared" si="62"/>
        <v>0</v>
      </c>
      <c r="BB475" s="73">
        <f t="shared" si="62"/>
        <v>0</v>
      </c>
      <c r="BC475" s="72" t="s">
        <v>137</v>
      </c>
      <c r="BF475" s="5">
        <f>SUM(AJ475:AL475)/$BG$5</f>
        <v>25.333333333333332</v>
      </c>
      <c r="BG475" s="5">
        <f>SUM(AM475:AO475,AY475)/$BG$5</f>
        <v>13</v>
      </c>
      <c r="BH475" s="5">
        <f>SUM(AP475:AR475,AZ475)/$BG$5</f>
        <v>0.66666666666666663</v>
      </c>
      <c r="BI475" s="5">
        <f>SUM(AS475:AU475,BA475)/$BG$5</f>
        <v>4.333333333333333</v>
      </c>
      <c r="BJ475" s="5">
        <f>SUM(AV475:AX475,BB475)/$BG$5</f>
        <v>0</v>
      </c>
    </row>
    <row r="476" spans="2:62" ht="37.5" thickBot="1" x14ac:dyDescent="0.3">
      <c r="B476" s="71"/>
      <c r="C476" s="70"/>
      <c r="D476" s="69"/>
      <c r="E476" s="68"/>
      <c r="F476" s="68"/>
      <c r="G476" s="67"/>
      <c r="H476" s="66"/>
      <c r="I476" s="64"/>
      <c r="J476" s="64"/>
      <c r="K476" s="65"/>
      <c r="L476" s="64"/>
      <c r="M476" s="62"/>
      <c r="N476" s="64"/>
      <c r="O476" s="62"/>
      <c r="P476" s="64"/>
      <c r="Q476" s="62"/>
      <c r="R476" s="64"/>
      <c r="S476" s="62"/>
      <c r="T476" s="64"/>
      <c r="U476" s="62"/>
      <c r="V476" s="64"/>
      <c r="W476" s="62"/>
      <c r="X476" s="64"/>
      <c r="Y476" s="62"/>
      <c r="Z476" s="64"/>
      <c r="AA476" s="62"/>
      <c r="AB476" s="63"/>
      <c r="AC476" s="62"/>
      <c r="AD476" s="62"/>
      <c r="AE476" s="62"/>
      <c r="AF476" s="61"/>
      <c r="AG476" s="61"/>
      <c r="AH476" s="60"/>
      <c r="AI476" s="59" t="s">
        <v>136</v>
      </c>
      <c r="AJ476" s="58">
        <f t="shared" ref="AJ476:BB476" si="63">AJ475/3</f>
        <v>24.666666666666668</v>
      </c>
      <c r="AK476" s="57">
        <f t="shared" si="63"/>
        <v>0.66666666666666663</v>
      </c>
      <c r="AL476" s="56">
        <f t="shared" si="63"/>
        <v>0</v>
      </c>
      <c r="AM476" s="58">
        <f t="shared" si="63"/>
        <v>11</v>
      </c>
      <c r="AN476" s="57">
        <f t="shared" si="63"/>
        <v>2</v>
      </c>
      <c r="AO476" s="56">
        <f t="shared" si="63"/>
        <v>0</v>
      </c>
      <c r="AP476" s="58">
        <f t="shared" si="63"/>
        <v>0.66666666666666663</v>
      </c>
      <c r="AQ476" s="57">
        <f t="shared" si="63"/>
        <v>0</v>
      </c>
      <c r="AR476" s="56">
        <f t="shared" si="63"/>
        <v>0</v>
      </c>
      <c r="AS476" s="58">
        <f t="shared" si="63"/>
        <v>4</v>
      </c>
      <c r="AT476" s="57">
        <f t="shared" si="63"/>
        <v>0.33333333333333331</v>
      </c>
      <c r="AU476" s="56">
        <f t="shared" si="63"/>
        <v>0</v>
      </c>
      <c r="AV476" s="58">
        <f t="shared" si="63"/>
        <v>0</v>
      </c>
      <c r="AW476" s="57">
        <f t="shared" si="63"/>
        <v>0</v>
      </c>
      <c r="AX476" s="56">
        <f t="shared" si="63"/>
        <v>0</v>
      </c>
      <c r="AY476" s="55">
        <f t="shared" si="63"/>
        <v>0</v>
      </c>
      <c r="AZ476" s="54">
        <f t="shared" si="63"/>
        <v>0</v>
      </c>
      <c r="BA476" s="54">
        <f t="shared" si="63"/>
        <v>0</v>
      </c>
      <c r="BB476" s="53">
        <f t="shared" si="63"/>
        <v>0</v>
      </c>
      <c r="BC476" s="52" t="s">
        <v>135</v>
      </c>
    </row>
    <row r="477" spans="2:62" ht="28.15" customHeight="1" x14ac:dyDescent="0.2">
      <c r="B477" s="30"/>
      <c r="C477" s="242">
        <v>1</v>
      </c>
      <c r="D477" s="44"/>
      <c r="E477" s="43"/>
      <c r="F477" s="43"/>
      <c r="G477" s="42"/>
      <c r="H477" s="223" t="s">
        <v>183</v>
      </c>
      <c r="I477" s="246">
        <v>69</v>
      </c>
      <c r="J477" s="246">
        <v>23</v>
      </c>
      <c r="K477" s="246">
        <v>7</v>
      </c>
      <c r="L477" s="41" t="s">
        <v>133</v>
      </c>
      <c r="M477" s="40" t="s">
        <v>399</v>
      </c>
      <c r="N477" s="41" t="s">
        <v>131</v>
      </c>
      <c r="O477" s="40" t="s">
        <v>377</v>
      </c>
      <c r="P477" s="41" t="s">
        <v>130</v>
      </c>
      <c r="Q477" s="40" t="s">
        <v>407</v>
      </c>
      <c r="R477" s="41" t="s">
        <v>129</v>
      </c>
      <c r="S477" s="40" t="s">
        <v>113</v>
      </c>
      <c r="T477" s="41" t="s">
        <v>128</v>
      </c>
      <c r="U477" s="40"/>
      <c r="V477" s="41" t="s">
        <v>127</v>
      </c>
      <c r="W477" s="40"/>
      <c r="X477" s="41" t="s">
        <v>126</v>
      </c>
      <c r="Y477" s="40"/>
      <c r="Z477" s="41" t="s">
        <v>125</v>
      </c>
      <c r="AA477" s="40"/>
      <c r="AB477" s="39"/>
      <c r="AC477" s="40"/>
      <c r="AD477" s="39" t="s">
        <v>755</v>
      </c>
      <c r="AE477" s="38"/>
      <c r="AF477" s="250"/>
      <c r="AG477" s="250" t="s">
        <v>622</v>
      </c>
      <c r="AH477" s="37"/>
      <c r="AI477" s="11"/>
      <c r="AJ477" s="233">
        <f>SUMPRODUCT(LEN($M477:$U480)-LEN(SUBSTITUTE($M477:$U480,"A", "")))</f>
        <v>25</v>
      </c>
      <c r="AK477" s="239">
        <f>SUMPRODUCT(LEN($AD477:$AD480)-LEN(SUBSTITUTE($AD477:$AD480,"A", "")))</f>
        <v>0</v>
      </c>
      <c r="AL477" s="230">
        <f>SUMPRODUCT(LEN($AC477:$AC480)-LEN(SUBSTITUTE($AC477:$AC480,"A", "")))</f>
        <v>0</v>
      </c>
      <c r="AM477" s="233">
        <f>SUMPRODUCT(LEN($M477:$U480)-LEN(SUBSTITUTE($M477:$U480,"S", "")))</f>
        <v>12</v>
      </c>
      <c r="AN477" s="239">
        <f>SUMPRODUCT(LEN($AD477:$AD480)-LEN(SUBSTITUTE($AD477:$AD480,"S", "")))</f>
        <v>5</v>
      </c>
      <c r="AO477" s="230">
        <f>SUMPRODUCT(LEN($AC477:$AC480)-LEN(SUBSTITUTE($AC477:$AC480,"S", "")))</f>
        <v>0</v>
      </c>
      <c r="AP477" s="233">
        <f>SUMPRODUCT(LEN($M477:$U480)-LEN(SUBSTITUTE($M477:$U480,"F", "")))</f>
        <v>1</v>
      </c>
      <c r="AQ477" s="239">
        <f>SUMPRODUCT(LEN($AD477:$AD480)-LEN(SUBSTITUTE($AD477:$AD480,"F", "")))</f>
        <v>0</v>
      </c>
      <c r="AR477" s="230">
        <f>SUMPRODUCT(LEN($AC477:$AC480)-LEN(SUBSTITUTE($AC477:$AC480,"F", "")))</f>
        <v>0</v>
      </c>
      <c r="AS477" s="233">
        <f>SUMPRODUCT(LEN($M477:$U480)-LEN(SUBSTITUTE($M477:$U480,"G", "")))</f>
        <v>5</v>
      </c>
      <c r="AT477" s="239">
        <f>SUMPRODUCT(LEN($AD477:$AD480)-LEN(SUBSTITUTE($AD477:$AD480,"G", "")))</f>
        <v>1</v>
      </c>
      <c r="AU477" s="230">
        <f>SUMPRODUCT(LEN($AC477:$AC480)-LEN(SUBSTITUTE($AC477:$AC480,"G", "")))</f>
        <v>0</v>
      </c>
      <c r="AV477" s="233">
        <f>SUMPRODUCT(LEN($L477:$U480)-LEN(SUBSTITUTE($L477:$U480,"M", "")))</f>
        <v>0</v>
      </c>
      <c r="AW477" s="236">
        <f>SUMPRODUCT(LEN($AD477:$AD480)-LEN(SUBSTITUTE($AD477:$AD480,"M", "")))</f>
        <v>0</v>
      </c>
      <c r="AX477" s="269">
        <f>SUMPRODUCT(LEN($AC477:$AC480)-LEN(SUBSTITUTE($AC477:$AC480,"M", "")))</f>
        <v>0</v>
      </c>
      <c r="AY477" s="291">
        <f>SUMPRODUCT(LEN($AE477:$AE480)-LEN(SUBSTITUTE($AE477:$AE480,"S", "")))</f>
        <v>0</v>
      </c>
      <c r="AZ477" s="227">
        <f>SUMPRODUCT(LEN($AE477:$AE480)-LEN(SUBSTITUTE($AE477:$AE480,"F", "")))</f>
        <v>0</v>
      </c>
      <c r="BA477" s="227">
        <f>SUMPRODUCT(LEN($AE477:$AE480)-LEN(SUBSTITUTE($AE477:$AE480,"G", "")))</f>
        <v>0</v>
      </c>
      <c r="BB477" s="294">
        <f>SUMPRODUCT(LEN($AE477:$AE480)-LEN(SUBSTITUTE($AE477:$AE480,"M", "")))</f>
        <v>0</v>
      </c>
    </row>
    <row r="478" spans="2:62" ht="28.15" customHeight="1" thickBot="1" x14ac:dyDescent="0.25">
      <c r="B478" s="30"/>
      <c r="C478" s="243"/>
      <c r="D478" s="36"/>
      <c r="E478" s="35"/>
      <c r="F478" s="35"/>
      <c r="G478" s="34"/>
      <c r="H478" s="224"/>
      <c r="I478" s="247"/>
      <c r="J478" s="247"/>
      <c r="K478" s="247"/>
      <c r="L478" s="33" t="s">
        <v>123</v>
      </c>
      <c r="M478" s="32" t="s">
        <v>634</v>
      </c>
      <c r="N478" s="33" t="s">
        <v>122</v>
      </c>
      <c r="O478" s="32" t="s">
        <v>377</v>
      </c>
      <c r="P478" s="33" t="s">
        <v>120</v>
      </c>
      <c r="Q478" s="32" t="s">
        <v>217</v>
      </c>
      <c r="R478" s="33" t="s">
        <v>119</v>
      </c>
      <c r="S478" s="32" t="s">
        <v>121</v>
      </c>
      <c r="T478" s="33" t="s">
        <v>118</v>
      </c>
      <c r="U478" s="32"/>
      <c r="V478" s="33" t="s">
        <v>117</v>
      </c>
      <c r="W478" s="32"/>
      <c r="X478" s="33" t="s">
        <v>116</v>
      </c>
      <c r="Y478" s="32"/>
      <c r="Z478" s="33" t="s">
        <v>115</v>
      </c>
      <c r="AA478" s="32"/>
      <c r="AB478" s="31"/>
      <c r="AC478" s="32"/>
      <c r="AD478" s="31"/>
      <c r="AE478" s="23"/>
      <c r="AF478" s="251"/>
      <c r="AG478" s="251"/>
      <c r="AH478" s="22"/>
      <c r="AI478" s="11"/>
      <c r="AJ478" s="265"/>
      <c r="AK478" s="267"/>
      <c r="AL478" s="263"/>
      <c r="AM478" s="265"/>
      <c r="AN478" s="267"/>
      <c r="AO478" s="263"/>
      <c r="AP478" s="265"/>
      <c r="AQ478" s="267"/>
      <c r="AR478" s="263"/>
      <c r="AS478" s="265"/>
      <c r="AT478" s="267"/>
      <c r="AU478" s="263"/>
      <c r="AV478" s="265"/>
      <c r="AW478" s="275"/>
      <c r="AX478" s="270"/>
      <c r="AY478" s="292"/>
      <c r="AZ478" s="228"/>
      <c r="BA478" s="228"/>
      <c r="BB478" s="295"/>
    </row>
    <row r="479" spans="2:62" ht="28.15" customHeight="1" x14ac:dyDescent="0.2">
      <c r="B479" s="30"/>
      <c r="C479" s="244"/>
      <c r="D479" s="29"/>
      <c r="E479" s="28"/>
      <c r="F479" s="28"/>
      <c r="G479" s="27"/>
      <c r="H479" s="225">
        <v>193</v>
      </c>
      <c r="I479" s="248"/>
      <c r="J479" s="248"/>
      <c r="K479" s="248"/>
      <c r="L479" s="26" t="s">
        <v>114</v>
      </c>
      <c r="M479" s="25" t="s">
        <v>382</v>
      </c>
      <c r="N479" s="26" t="s">
        <v>112</v>
      </c>
      <c r="O479" s="25" t="s">
        <v>376</v>
      </c>
      <c r="P479" s="26" t="s">
        <v>111</v>
      </c>
      <c r="Q479" s="25" t="s">
        <v>188</v>
      </c>
      <c r="R479" s="26" t="s">
        <v>110</v>
      </c>
      <c r="S479" s="25" t="s">
        <v>121</v>
      </c>
      <c r="T479" s="26" t="s">
        <v>109</v>
      </c>
      <c r="U479" s="25"/>
      <c r="V479" s="26" t="s">
        <v>108</v>
      </c>
      <c r="W479" s="25"/>
      <c r="X479" s="26" t="s">
        <v>107</v>
      </c>
      <c r="Y479" s="25"/>
      <c r="Z479" s="26" t="s">
        <v>106</v>
      </c>
      <c r="AA479" s="25"/>
      <c r="AB479" s="24"/>
      <c r="AC479" s="25"/>
      <c r="AD479" s="24"/>
      <c r="AE479" s="23"/>
      <c r="AF479" s="251"/>
      <c r="AG479" s="251"/>
      <c r="AH479" s="22"/>
      <c r="AI479" s="11"/>
      <c r="AJ479" s="265"/>
      <c r="AK479" s="267"/>
      <c r="AL479" s="263"/>
      <c r="AM479" s="265"/>
      <c r="AN479" s="267"/>
      <c r="AO479" s="263"/>
      <c r="AP479" s="265"/>
      <c r="AQ479" s="267"/>
      <c r="AR479" s="263"/>
      <c r="AS479" s="265"/>
      <c r="AT479" s="267"/>
      <c r="AU479" s="263"/>
      <c r="AV479" s="265"/>
      <c r="AW479" s="275"/>
      <c r="AX479" s="270"/>
      <c r="AY479" s="292"/>
      <c r="AZ479" s="228"/>
      <c r="BA479" s="228"/>
      <c r="BB479" s="295"/>
    </row>
    <row r="480" spans="2:62" ht="28.15" customHeight="1" thickBot="1" x14ac:dyDescent="0.25">
      <c r="B480" s="30"/>
      <c r="C480" s="253"/>
      <c r="D480" s="51"/>
      <c r="E480" s="50"/>
      <c r="F480" s="50"/>
      <c r="G480" s="49"/>
      <c r="H480" s="226"/>
      <c r="I480" s="254"/>
      <c r="J480" s="254"/>
      <c r="K480" s="254"/>
      <c r="L480" s="48" t="s">
        <v>105</v>
      </c>
      <c r="M480" s="47" t="s">
        <v>186</v>
      </c>
      <c r="N480" s="48" t="s">
        <v>103</v>
      </c>
      <c r="O480" s="47" t="s">
        <v>428</v>
      </c>
      <c r="P480" s="48" t="s">
        <v>102</v>
      </c>
      <c r="Q480" s="47" t="s">
        <v>175</v>
      </c>
      <c r="R480" s="48" t="s">
        <v>101</v>
      </c>
      <c r="S480" s="47" t="s">
        <v>121</v>
      </c>
      <c r="T480" s="48">
        <v>20</v>
      </c>
      <c r="U480" s="47"/>
      <c r="V480" s="48" t="s">
        <v>100</v>
      </c>
      <c r="W480" s="47"/>
      <c r="X480" s="48" t="s">
        <v>99</v>
      </c>
      <c r="Y480" s="47"/>
      <c r="Z480" s="48" t="s">
        <v>98</v>
      </c>
      <c r="AA480" s="47"/>
      <c r="AB480" s="16"/>
      <c r="AC480" s="47"/>
      <c r="AD480" s="16"/>
      <c r="AE480" s="46"/>
      <c r="AF480" s="255"/>
      <c r="AG480" s="255"/>
      <c r="AH480" s="45"/>
      <c r="AI480" s="11"/>
      <c r="AJ480" s="266"/>
      <c r="AK480" s="268"/>
      <c r="AL480" s="264"/>
      <c r="AM480" s="266"/>
      <c r="AN480" s="268"/>
      <c r="AO480" s="264"/>
      <c r="AP480" s="266"/>
      <c r="AQ480" s="268"/>
      <c r="AR480" s="264"/>
      <c r="AS480" s="266"/>
      <c r="AT480" s="268"/>
      <c r="AU480" s="264"/>
      <c r="AV480" s="266"/>
      <c r="AW480" s="276"/>
      <c r="AX480" s="271"/>
      <c r="AY480" s="293"/>
      <c r="AZ480" s="229"/>
      <c r="BA480" s="229"/>
      <c r="BB480" s="296"/>
    </row>
    <row r="481" spans="2:62" ht="28.15" customHeight="1" x14ac:dyDescent="0.2">
      <c r="B481" s="30"/>
      <c r="C481" s="242">
        <v>2</v>
      </c>
      <c r="D481" s="44"/>
      <c r="E481" s="43"/>
      <c r="F481" s="43"/>
      <c r="G481" s="42"/>
      <c r="H481" s="223"/>
      <c r="I481" s="246">
        <v>61</v>
      </c>
      <c r="J481" s="246">
        <v>22</v>
      </c>
      <c r="K481" s="246">
        <v>9</v>
      </c>
      <c r="L481" s="41" t="s">
        <v>133</v>
      </c>
      <c r="M481" s="40" t="s">
        <v>132</v>
      </c>
      <c r="N481" s="41" t="s">
        <v>131</v>
      </c>
      <c r="O481" s="40" t="s">
        <v>428</v>
      </c>
      <c r="P481" s="41" t="s">
        <v>130</v>
      </c>
      <c r="Q481" s="40" t="s">
        <v>113</v>
      </c>
      <c r="R481" s="41" t="s">
        <v>129</v>
      </c>
      <c r="S481" s="40" t="s">
        <v>121</v>
      </c>
      <c r="T481" s="41" t="s">
        <v>128</v>
      </c>
      <c r="U481" s="40"/>
      <c r="V481" s="41" t="s">
        <v>127</v>
      </c>
      <c r="W481" s="40"/>
      <c r="X481" s="41" t="s">
        <v>126</v>
      </c>
      <c r="Y481" s="40"/>
      <c r="Z481" s="41" t="s">
        <v>125</v>
      </c>
      <c r="AA481" s="40"/>
      <c r="AB481" s="39"/>
      <c r="AC481" s="40"/>
      <c r="AD481" s="39" t="s">
        <v>104</v>
      </c>
      <c r="AE481" s="38"/>
      <c r="AF481" s="250"/>
      <c r="AG481" s="250" t="s">
        <v>609</v>
      </c>
      <c r="AH481" s="37"/>
      <c r="AI481" s="11"/>
      <c r="AJ481" s="233">
        <f>SUMPRODUCT(LEN($M481:$U484)-LEN(SUBSTITUTE($M481:$U484,"A", "")))</f>
        <v>18</v>
      </c>
      <c r="AK481" s="239">
        <f>SUMPRODUCT(LEN($AD481:$AD484)-LEN(SUBSTITUTE($AD481:$AD484,"A", "")))</f>
        <v>1</v>
      </c>
      <c r="AL481" s="230">
        <f>SUMPRODUCT(LEN($AC481:$AC484)-LEN(SUBSTITUTE($AC481:$AC484,"A", "")))</f>
        <v>0</v>
      </c>
      <c r="AM481" s="233">
        <f>SUMPRODUCT(LEN($M481:$U484)-LEN(SUBSTITUTE($M481:$U484,"S", "")))</f>
        <v>9</v>
      </c>
      <c r="AN481" s="239">
        <f>SUMPRODUCT(LEN($AD481:$AD484)-LEN(SUBSTITUTE($AD481:$AD484,"S", "")))</f>
        <v>0</v>
      </c>
      <c r="AO481" s="230">
        <f>SUMPRODUCT(LEN($AC481:$AC484)-LEN(SUBSTITUTE($AC481:$AC484,"S", "")))</f>
        <v>0</v>
      </c>
      <c r="AP481" s="233">
        <f>SUMPRODUCT(LEN($M481:$U484)-LEN(SUBSTITUTE($M481:$U484,"F", "")))</f>
        <v>0</v>
      </c>
      <c r="AQ481" s="239">
        <f>SUMPRODUCT(LEN($AD481:$AD484)-LEN(SUBSTITUTE($AD481:$AD484,"F", "")))</f>
        <v>0</v>
      </c>
      <c r="AR481" s="230">
        <f>SUMPRODUCT(LEN($AC481:$AC484)-LEN(SUBSTITUTE($AC481:$AC484,"F", "")))</f>
        <v>0</v>
      </c>
      <c r="AS481" s="233">
        <f>SUMPRODUCT(LEN($M481:$U484)-LEN(SUBSTITUTE($M481:$U484,"G", "")))</f>
        <v>3</v>
      </c>
      <c r="AT481" s="239">
        <f>SUMPRODUCT(LEN($AD481:$AD484)-LEN(SUBSTITUTE($AD481:$AD484,"G", "")))</f>
        <v>0</v>
      </c>
      <c r="AU481" s="230">
        <f>SUMPRODUCT(LEN($AC481:$AC484)-LEN(SUBSTITUTE($AC481:$AC484,"G", "")))</f>
        <v>0</v>
      </c>
      <c r="AV481" s="233">
        <f>SUMPRODUCT(LEN($L481:$U484)-LEN(SUBSTITUTE($L481:$U484,"M", "")))</f>
        <v>0</v>
      </c>
      <c r="AW481" s="236">
        <f>SUMPRODUCT(LEN($AD481:$AD484)-LEN(SUBSTITUTE($AD481:$AD484,"M", "")))</f>
        <v>0</v>
      </c>
      <c r="AX481" s="269">
        <f>SUMPRODUCT(LEN($AC481:$AC484)-LEN(SUBSTITUTE($AC481:$AC484,"M", "")))</f>
        <v>0</v>
      </c>
      <c r="AY481" s="291">
        <f>SUMPRODUCT(LEN($AE481:$AE484)-LEN(SUBSTITUTE($AE481:$AE484,"S", "")))</f>
        <v>0</v>
      </c>
      <c r="AZ481" s="227">
        <f>SUMPRODUCT(LEN($AE481:$AE484)-LEN(SUBSTITUTE($AE481:$AE484,"F", "")))</f>
        <v>0</v>
      </c>
      <c r="BA481" s="227">
        <f>SUMPRODUCT(LEN($AE481:$AE484)-LEN(SUBSTITUTE($AE481:$AE484,"G", "")))</f>
        <v>0</v>
      </c>
      <c r="BB481" s="294">
        <f>SUMPRODUCT(LEN($AE481:$AE484)-LEN(SUBSTITUTE($AE481:$AE484,"M", "")))</f>
        <v>0</v>
      </c>
    </row>
    <row r="482" spans="2:62" ht="28.15" customHeight="1" thickBot="1" x14ac:dyDescent="0.25">
      <c r="B482" s="30"/>
      <c r="C482" s="243"/>
      <c r="D482" s="36"/>
      <c r="E482" s="35"/>
      <c r="F482" s="35"/>
      <c r="G482" s="34"/>
      <c r="H482" s="224"/>
      <c r="I482" s="247"/>
      <c r="J482" s="247"/>
      <c r="K482" s="247"/>
      <c r="L482" s="33" t="s">
        <v>123</v>
      </c>
      <c r="M482" s="32" t="s">
        <v>389</v>
      </c>
      <c r="N482" s="33" t="s">
        <v>122</v>
      </c>
      <c r="O482" s="32" t="s">
        <v>424</v>
      </c>
      <c r="P482" s="33" t="s">
        <v>120</v>
      </c>
      <c r="Q482" s="32" t="s">
        <v>132</v>
      </c>
      <c r="R482" s="33" t="s">
        <v>119</v>
      </c>
      <c r="S482" s="32"/>
      <c r="T482" s="33" t="s">
        <v>118</v>
      </c>
      <c r="U482" s="32"/>
      <c r="V482" s="33" t="s">
        <v>117</v>
      </c>
      <c r="W482" s="32"/>
      <c r="X482" s="33" t="s">
        <v>116</v>
      </c>
      <c r="Y482" s="32"/>
      <c r="Z482" s="33" t="s">
        <v>115</v>
      </c>
      <c r="AA482" s="32"/>
      <c r="AB482" s="31"/>
      <c r="AC482" s="32"/>
      <c r="AD482" s="31"/>
      <c r="AE482" s="23"/>
      <c r="AF482" s="251"/>
      <c r="AG482" s="251"/>
      <c r="AH482" s="22"/>
      <c r="AI482" s="11"/>
      <c r="AJ482" s="265"/>
      <c r="AK482" s="267"/>
      <c r="AL482" s="263"/>
      <c r="AM482" s="265"/>
      <c r="AN482" s="267"/>
      <c r="AO482" s="263"/>
      <c r="AP482" s="265"/>
      <c r="AQ482" s="267"/>
      <c r="AR482" s="263"/>
      <c r="AS482" s="265"/>
      <c r="AT482" s="267"/>
      <c r="AU482" s="263"/>
      <c r="AV482" s="265"/>
      <c r="AW482" s="275"/>
      <c r="AX482" s="270"/>
      <c r="AY482" s="292"/>
      <c r="AZ482" s="228"/>
      <c r="BA482" s="228"/>
      <c r="BB482" s="295"/>
    </row>
    <row r="483" spans="2:62" ht="28.15" customHeight="1" x14ac:dyDescent="0.2">
      <c r="B483" s="30"/>
      <c r="C483" s="244"/>
      <c r="D483" s="29"/>
      <c r="E483" s="28"/>
      <c r="F483" s="28"/>
      <c r="G483" s="27"/>
      <c r="H483" s="225"/>
      <c r="I483" s="248"/>
      <c r="J483" s="248"/>
      <c r="K483" s="248"/>
      <c r="L483" s="26" t="s">
        <v>114</v>
      </c>
      <c r="M483" s="25" t="s">
        <v>132</v>
      </c>
      <c r="N483" s="26" t="s">
        <v>112</v>
      </c>
      <c r="O483" s="25" t="s">
        <v>186</v>
      </c>
      <c r="P483" s="26" t="s">
        <v>111</v>
      </c>
      <c r="Q483" s="25" t="s">
        <v>104</v>
      </c>
      <c r="R483" s="26" t="s">
        <v>110</v>
      </c>
      <c r="S483" s="25"/>
      <c r="T483" s="26" t="s">
        <v>109</v>
      </c>
      <c r="U483" s="25"/>
      <c r="V483" s="26" t="s">
        <v>108</v>
      </c>
      <c r="W483" s="25"/>
      <c r="X483" s="26" t="s">
        <v>107</v>
      </c>
      <c r="Y483" s="25"/>
      <c r="Z483" s="26" t="s">
        <v>106</v>
      </c>
      <c r="AA483" s="25"/>
      <c r="AB483" s="24"/>
      <c r="AC483" s="25"/>
      <c r="AD483" s="24"/>
      <c r="AE483" s="23"/>
      <c r="AF483" s="251"/>
      <c r="AG483" s="251"/>
      <c r="AH483" s="22"/>
      <c r="AI483" s="11"/>
      <c r="AJ483" s="265"/>
      <c r="AK483" s="267"/>
      <c r="AL483" s="263"/>
      <c r="AM483" s="265"/>
      <c r="AN483" s="267"/>
      <c r="AO483" s="263"/>
      <c r="AP483" s="265"/>
      <c r="AQ483" s="267"/>
      <c r="AR483" s="263"/>
      <c r="AS483" s="265"/>
      <c r="AT483" s="267"/>
      <c r="AU483" s="263"/>
      <c r="AV483" s="265"/>
      <c r="AW483" s="275"/>
      <c r="AX483" s="270"/>
      <c r="AY483" s="292"/>
      <c r="AZ483" s="228"/>
      <c r="BA483" s="228"/>
      <c r="BB483" s="295"/>
    </row>
    <row r="484" spans="2:62" ht="28.15" customHeight="1" thickBot="1" x14ac:dyDescent="0.25">
      <c r="B484" s="30"/>
      <c r="C484" s="253"/>
      <c r="D484" s="51"/>
      <c r="E484" s="50"/>
      <c r="F484" s="50"/>
      <c r="G484" s="49"/>
      <c r="H484" s="226"/>
      <c r="I484" s="254"/>
      <c r="J484" s="254"/>
      <c r="K484" s="254"/>
      <c r="L484" s="48" t="s">
        <v>105</v>
      </c>
      <c r="M484" s="47" t="s">
        <v>442</v>
      </c>
      <c r="N484" s="48" t="s">
        <v>103</v>
      </c>
      <c r="O484" s="47" t="s">
        <v>217</v>
      </c>
      <c r="P484" s="48" t="s">
        <v>102</v>
      </c>
      <c r="Q484" s="47" t="s">
        <v>121</v>
      </c>
      <c r="R484" s="48" t="s">
        <v>101</v>
      </c>
      <c r="S484" s="47"/>
      <c r="T484" s="48">
        <v>20</v>
      </c>
      <c r="U484" s="47"/>
      <c r="V484" s="48" t="s">
        <v>100</v>
      </c>
      <c r="W484" s="47"/>
      <c r="X484" s="48" t="s">
        <v>99</v>
      </c>
      <c r="Y484" s="47"/>
      <c r="Z484" s="48" t="s">
        <v>98</v>
      </c>
      <c r="AA484" s="47"/>
      <c r="AB484" s="16"/>
      <c r="AC484" s="47"/>
      <c r="AD484" s="16"/>
      <c r="AE484" s="46"/>
      <c r="AF484" s="255"/>
      <c r="AG484" s="255"/>
      <c r="AH484" s="45"/>
      <c r="AI484" s="11"/>
      <c r="AJ484" s="266"/>
      <c r="AK484" s="268"/>
      <c r="AL484" s="264"/>
      <c r="AM484" s="266"/>
      <c r="AN484" s="268"/>
      <c r="AO484" s="264"/>
      <c r="AP484" s="266"/>
      <c r="AQ484" s="268"/>
      <c r="AR484" s="264"/>
      <c r="AS484" s="266"/>
      <c r="AT484" s="268"/>
      <c r="AU484" s="264"/>
      <c r="AV484" s="266"/>
      <c r="AW484" s="276"/>
      <c r="AX484" s="271"/>
      <c r="AY484" s="293"/>
      <c r="AZ484" s="229"/>
      <c r="BA484" s="229"/>
      <c r="BB484" s="296"/>
    </row>
    <row r="485" spans="2:62" ht="28.15" customHeight="1" x14ac:dyDescent="0.2">
      <c r="B485" s="30"/>
      <c r="C485" s="242">
        <v>3</v>
      </c>
      <c r="D485" s="44"/>
      <c r="E485" s="43"/>
      <c r="F485" s="43"/>
      <c r="G485" s="42"/>
      <c r="H485" s="223"/>
      <c r="I485" s="246">
        <v>80</v>
      </c>
      <c r="J485" s="246">
        <v>23</v>
      </c>
      <c r="K485" s="246">
        <v>5</v>
      </c>
      <c r="L485" s="41" t="s">
        <v>133</v>
      </c>
      <c r="M485" s="40" t="s">
        <v>104</v>
      </c>
      <c r="N485" s="41" t="s">
        <v>131</v>
      </c>
      <c r="O485" s="40" t="s">
        <v>389</v>
      </c>
      <c r="P485" s="41" t="s">
        <v>130</v>
      </c>
      <c r="Q485" s="40" t="s">
        <v>382</v>
      </c>
      <c r="R485" s="41" t="s">
        <v>129</v>
      </c>
      <c r="S485" s="40" t="s">
        <v>113</v>
      </c>
      <c r="T485" s="41" t="s">
        <v>128</v>
      </c>
      <c r="U485" s="40"/>
      <c r="V485" s="41" t="s">
        <v>127</v>
      </c>
      <c r="W485" s="40"/>
      <c r="X485" s="41" t="s">
        <v>126</v>
      </c>
      <c r="Y485" s="40"/>
      <c r="Z485" s="41" t="s">
        <v>125</v>
      </c>
      <c r="AA485" s="40"/>
      <c r="AB485" s="39"/>
      <c r="AC485" s="40"/>
      <c r="AD485" s="39" t="s">
        <v>124</v>
      </c>
      <c r="AE485" s="38"/>
      <c r="AF485" s="250"/>
      <c r="AG485" s="250" t="s">
        <v>609</v>
      </c>
      <c r="AH485" s="37"/>
      <c r="AI485" s="11"/>
      <c r="AJ485" s="233">
        <f>SUMPRODUCT(LEN($M485:$U488)-LEN(SUBSTITUTE($M485:$U488,"A", "")))</f>
        <v>31</v>
      </c>
      <c r="AK485" s="239">
        <f>SUMPRODUCT(LEN($AD485:$AD488)-LEN(SUBSTITUTE($AD485:$AD488,"A", "")))</f>
        <v>1</v>
      </c>
      <c r="AL485" s="230">
        <f>SUMPRODUCT(LEN($AC485:$AC488)-LEN(SUBSTITUTE($AC485:$AC488,"A", "")))</f>
        <v>0</v>
      </c>
      <c r="AM485" s="233">
        <f>SUMPRODUCT(LEN($M485:$U488)-LEN(SUBSTITUTE($M485:$U488,"S", "")))</f>
        <v>12</v>
      </c>
      <c r="AN485" s="239">
        <f>SUMPRODUCT(LEN($AD485:$AD488)-LEN(SUBSTITUTE($AD485:$AD488,"S", "")))</f>
        <v>1</v>
      </c>
      <c r="AO485" s="230">
        <f>SUMPRODUCT(LEN($AC485:$AC488)-LEN(SUBSTITUTE($AC485:$AC488,"S", "")))</f>
        <v>0</v>
      </c>
      <c r="AP485" s="233">
        <f>SUMPRODUCT(LEN($M485:$U488)-LEN(SUBSTITUTE($M485:$U488,"F", "")))</f>
        <v>1</v>
      </c>
      <c r="AQ485" s="239">
        <f>SUMPRODUCT(LEN($AD485:$AD488)-LEN(SUBSTITUTE($AD485:$AD488,"F", "")))</f>
        <v>0</v>
      </c>
      <c r="AR485" s="230">
        <f>SUMPRODUCT(LEN($AC485:$AC488)-LEN(SUBSTITUTE($AC485:$AC488,"F", "")))</f>
        <v>0</v>
      </c>
      <c r="AS485" s="233">
        <f>SUMPRODUCT(LEN($M485:$U488)-LEN(SUBSTITUTE($M485:$U488,"G", "")))</f>
        <v>4</v>
      </c>
      <c r="AT485" s="239">
        <f>SUMPRODUCT(LEN($AD485:$AD488)-LEN(SUBSTITUTE($AD485:$AD488,"G", "")))</f>
        <v>0</v>
      </c>
      <c r="AU485" s="230">
        <f>SUMPRODUCT(LEN($AC485:$AC488)-LEN(SUBSTITUTE($AC485:$AC488,"G", "")))</f>
        <v>0</v>
      </c>
      <c r="AV485" s="233">
        <f>SUMPRODUCT(LEN($L485:$U488)-LEN(SUBSTITUTE($L485:$U488,"M", "")))</f>
        <v>0</v>
      </c>
      <c r="AW485" s="236">
        <f>SUMPRODUCT(LEN($AD485:$AD488)-LEN(SUBSTITUTE($AD485:$AD488,"M", "")))</f>
        <v>0</v>
      </c>
      <c r="AX485" s="269">
        <f>SUMPRODUCT(LEN($AC485:$AC488)-LEN(SUBSTITUTE($AC485:$AC488,"M", "")))</f>
        <v>0</v>
      </c>
      <c r="AY485" s="291">
        <f>SUMPRODUCT(LEN($AE485:$AE488)-LEN(SUBSTITUTE($AE485:$AE488,"S", "")))</f>
        <v>0</v>
      </c>
      <c r="AZ485" s="227">
        <f>SUMPRODUCT(LEN($AE485:$AE488)-LEN(SUBSTITUTE($AE485:$AE488,"F", "")))</f>
        <v>0</v>
      </c>
      <c r="BA485" s="227">
        <f>SUMPRODUCT(LEN($AE485:$AE488)-LEN(SUBSTITUTE($AE485:$AE488,"G", "")))</f>
        <v>0</v>
      </c>
      <c r="BB485" s="294">
        <f>SUMPRODUCT(LEN($AE485:$AE488)-LEN(SUBSTITUTE($AE485:$AE488,"M", "")))</f>
        <v>0</v>
      </c>
    </row>
    <row r="486" spans="2:62" ht="28.15" customHeight="1" thickBot="1" x14ac:dyDescent="0.25">
      <c r="B486" s="30"/>
      <c r="C486" s="243"/>
      <c r="D486" s="36"/>
      <c r="E486" s="35"/>
      <c r="F486" s="35"/>
      <c r="G486" s="34"/>
      <c r="H486" s="224"/>
      <c r="I486" s="247"/>
      <c r="J486" s="247"/>
      <c r="K486" s="247"/>
      <c r="L486" s="33" t="s">
        <v>123</v>
      </c>
      <c r="M486" s="32" t="s">
        <v>132</v>
      </c>
      <c r="N486" s="33" t="s">
        <v>122</v>
      </c>
      <c r="O486" s="32" t="s">
        <v>613</v>
      </c>
      <c r="P486" s="33" t="s">
        <v>120</v>
      </c>
      <c r="Q486" s="32" t="s">
        <v>392</v>
      </c>
      <c r="R486" s="33" t="s">
        <v>119</v>
      </c>
      <c r="S486" s="32" t="s">
        <v>132</v>
      </c>
      <c r="T486" s="33" t="s">
        <v>118</v>
      </c>
      <c r="U486" s="32"/>
      <c r="V486" s="33" t="s">
        <v>117</v>
      </c>
      <c r="W486" s="32"/>
      <c r="X486" s="33" t="s">
        <v>116</v>
      </c>
      <c r="Y486" s="32"/>
      <c r="Z486" s="33" t="s">
        <v>115</v>
      </c>
      <c r="AA486" s="32"/>
      <c r="AB486" s="31"/>
      <c r="AC486" s="32"/>
      <c r="AD486" s="31"/>
      <c r="AE486" s="23"/>
      <c r="AF486" s="251"/>
      <c r="AG486" s="251"/>
      <c r="AH486" s="22"/>
      <c r="AI486" s="11"/>
      <c r="AJ486" s="265"/>
      <c r="AK486" s="267"/>
      <c r="AL486" s="263"/>
      <c r="AM486" s="265"/>
      <c r="AN486" s="267"/>
      <c r="AO486" s="263"/>
      <c r="AP486" s="265"/>
      <c r="AQ486" s="267"/>
      <c r="AR486" s="263"/>
      <c r="AS486" s="265"/>
      <c r="AT486" s="267"/>
      <c r="AU486" s="263"/>
      <c r="AV486" s="265"/>
      <c r="AW486" s="275"/>
      <c r="AX486" s="270"/>
      <c r="AY486" s="292"/>
      <c r="AZ486" s="228"/>
      <c r="BA486" s="228"/>
      <c r="BB486" s="295"/>
    </row>
    <row r="487" spans="2:62" ht="28.15" customHeight="1" x14ac:dyDescent="0.2">
      <c r="B487" s="30"/>
      <c r="C487" s="244"/>
      <c r="D487" s="29"/>
      <c r="E487" s="28"/>
      <c r="F487" s="28"/>
      <c r="G487" s="27"/>
      <c r="H487" s="225"/>
      <c r="I487" s="248"/>
      <c r="J487" s="248"/>
      <c r="K487" s="248"/>
      <c r="L487" s="26" t="s">
        <v>114</v>
      </c>
      <c r="M487" s="25" t="s">
        <v>132</v>
      </c>
      <c r="N487" s="26" t="s">
        <v>112</v>
      </c>
      <c r="O487" s="25" t="s">
        <v>452</v>
      </c>
      <c r="P487" s="26" t="s">
        <v>111</v>
      </c>
      <c r="Q487" s="25" t="s">
        <v>421</v>
      </c>
      <c r="R487" s="26" t="s">
        <v>110</v>
      </c>
      <c r="S487" s="25" t="s">
        <v>113</v>
      </c>
      <c r="T487" s="26" t="s">
        <v>109</v>
      </c>
      <c r="U487" s="25"/>
      <c r="V487" s="26" t="s">
        <v>108</v>
      </c>
      <c r="W487" s="25"/>
      <c r="X487" s="26" t="s">
        <v>107</v>
      </c>
      <c r="Y487" s="25"/>
      <c r="Z487" s="26" t="s">
        <v>106</v>
      </c>
      <c r="AA487" s="25"/>
      <c r="AB487" s="24"/>
      <c r="AC487" s="25"/>
      <c r="AD487" s="24"/>
      <c r="AE487" s="23"/>
      <c r="AF487" s="251"/>
      <c r="AG487" s="251"/>
      <c r="AH487" s="22"/>
      <c r="AI487" s="11"/>
      <c r="AJ487" s="265"/>
      <c r="AK487" s="267"/>
      <c r="AL487" s="263"/>
      <c r="AM487" s="265"/>
      <c r="AN487" s="267"/>
      <c r="AO487" s="263"/>
      <c r="AP487" s="265"/>
      <c r="AQ487" s="267"/>
      <c r="AR487" s="263"/>
      <c r="AS487" s="265"/>
      <c r="AT487" s="267"/>
      <c r="AU487" s="263"/>
      <c r="AV487" s="265"/>
      <c r="AW487" s="275"/>
      <c r="AX487" s="270"/>
      <c r="AY487" s="292"/>
      <c r="AZ487" s="228"/>
      <c r="BA487" s="228"/>
      <c r="BB487" s="295"/>
    </row>
    <row r="488" spans="2:62" ht="28.15" customHeight="1" thickBot="1" x14ac:dyDescent="0.25">
      <c r="B488" s="21"/>
      <c r="C488" s="245"/>
      <c r="D488" s="20"/>
      <c r="E488" s="19"/>
      <c r="F488" s="19"/>
      <c r="G488" s="18"/>
      <c r="H488" s="226"/>
      <c r="I488" s="249"/>
      <c r="J488" s="249"/>
      <c r="K488" s="249"/>
      <c r="L488" s="17" t="s">
        <v>105</v>
      </c>
      <c r="M488" s="15" t="s">
        <v>754</v>
      </c>
      <c r="N488" s="17" t="s">
        <v>103</v>
      </c>
      <c r="O488" s="15" t="s">
        <v>389</v>
      </c>
      <c r="P488" s="17" t="s">
        <v>102</v>
      </c>
      <c r="Q488" s="15" t="s">
        <v>217</v>
      </c>
      <c r="R488" s="17" t="s">
        <v>101</v>
      </c>
      <c r="S488" s="15" t="s">
        <v>121</v>
      </c>
      <c r="T488" s="17">
        <v>20</v>
      </c>
      <c r="U488" s="15"/>
      <c r="V488" s="17" t="s">
        <v>100</v>
      </c>
      <c r="W488" s="15"/>
      <c r="X488" s="17" t="s">
        <v>99</v>
      </c>
      <c r="Y488" s="15"/>
      <c r="Z488" s="17" t="s">
        <v>98</v>
      </c>
      <c r="AA488" s="15"/>
      <c r="AB488" s="16"/>
      <c r="AC488" s="15"/>
      <c r="AD488" s="14"/>
      <c r="AE488" s="13"/>
      <c r="AF488" s="252"/>
      <c r="AG488" s="252"/>
      <c r="AH488" s="12"/>
      <c r="AI488" s="11"/>
      <c r="AJ488" s="266"/>
      <c r="AK488" s="268"/>
      <c r="AL488" s="264"/>
      <c r="AM488" s="266"/>
      <c r="AN488" s="268"/>
      <c r="AO488" s="264"/>
      <c r="AP488" s="266"/>
      <c r="AQ488" s="268"/>
      <c r="AR488" s="264"/>
      <c r="AS488" s="266"/>
      <c r="AT488" s="268"/>
      <c r="AU488" s="264"/>
      <c r="AV488" s="266"/>
      <c r="AW488" s="276"/>
      <c r="AX488" s="271"/>
      <c r="AY488" s="293"/>
      <c r="AZ488" s="229"/>
      <c r="BA488" s="229"/>
      <c r="BB488" s="296"/>
    </row>
    <row r="489" spans="2:62" ht="85.9" customHeight="1" thickTop="1" thickBot="1" x14ac:dyDescent="0.35">
      <c r="B489" s="105" t="s">
        <v>174</v>
      </c>
      <c r="C489" s="95" t="s">
        <v>173</v>
      </c>
      <c r="D489" s="100" t="s">
        <v>172</v>
      </c>
      <c r="E489" s="104" t="s">
        <v>171</v>
      </c>
      <c r="F489" s="103"/>
      <c r="G489" s="102"/>
      <c r="H489" s="101" t="s">
        <v>170</v>
      </c>
      <c r="I489" s="100" t="s">
        <v>96</v>
      </c>
      <c r="J489" s="100" t="s">
        <v>169</v>
      </c>
      <c r="K489" s="100" t="s">
        <v>97</v>
      </c>
      <c r="L489" s="256" t="s">
        <v>168</v>
      </c>
      <c r="M489" s="262"/>
      <c r="N489" s="256" t="s">
        <v>167</v>
      </c>
      <c r="O489" s="262"/>
      <c r="P489" s="256" t="s">
        <v>167</v>
      </c>
      <c r="Q489" s="257"/>
      <c r="R489" s="256" t="s">
        <v>167</v>
      </c>
      <c r="S489" s="257"/>
      <c r="T489" s="256" t="s">
        <v>167</v>
      </c>
      <c r="U489" s="257"/>
      <c r="V489" s="256" t="s">
        <v>167</v>
      </c>
      <c r="W489" s="257"/>
      <c r="X489" s="256" t="s">
        <v>167</v>
      </c>
      <c r="Y489" s="257"/>
      <c r="Z489" s="256" t="s">
        <v>167</v>
      </c>
      <c r="AA489" s="257"/>
      <c r="AB489" s="261" t="s">
        <v>166</v>
      </c>
      <c r="AC489" s="257"/>
      <c r="AD489" s="101" t="s">
        <v>165</v>
      </c>
      <c r="AE489" s="101" t="s">
        <v>164</v>
      </c>
      <c r="AF489" s="100" t="s">
        <v>163</v>
      </c>
      <c r="AG489" s="100" t="s">
        <v>162</v>
      </c>
      <c r="AH489" s="99" t="s">
        <v>161</v>
      </c>
      <c r="AI489" s="98"/>
      <c r="AJ489" s="107" t="s">
        <v>160</v>
      </c>
      <c r="AK489" s="95" t="s">
        <v>159</v>
      </c>
      <c r="AL489" s="94" t="s">
        <v>158</v>
      </c>
      <c r="AM489" s="96" t="s">
        <v>157</v>
      </c>
      <c r="AN489" s="95" t="s">
        <v>156</v>
      </c>
      <c r="AO489" s="94" t="s">
        <v>155</v>
      </c>
      <c r="AP489" s="96" t="s">
        <v>154</v>
      </c>
      <c r="AQ489" s="95" t="s">
        <v>153</v>
      </c>
      <c r="AR489" s="97" t="s">
        <v>152</v>
      </c>
      <c r="AS489" s="96" t="s">
        <v>151</v>
      </c>
      <c r="AT489" s="95" t="s">
        <v>150</v>
      </c>
      <c r="AU489" s="94" t="s">
        <v>149</v>
      </c>
      <c r="AV489" s="96" t="s">
        <v>148</v>
      </c>
      <c r="AW489" s="95" t="s">
        <v>147</v>
      </c>
      <c r="AX489" s="94" t="s">
        <v>146</v>
      </c>
      <c r="AY489" s="93" t="s">
        <v>145</v>
      </c>
      <c r="AZ489" s="92" t="s">
        <v>144</v>
      </c>
      <c r="BA489" s="92" t="s">
        <v>143</v>
      </c>
      <c r="BB489" s="91" t="s">
        <v>142</v>
      </c>
    </row>
    <row r="490" spans="2:62" ht="48" thickBot="1" x14ac:dyDescent="0.3">
      <c r="B490" s="90" t="s">
        <v>220</v>
      </c>
      <c r="C490" s="89"/>
      <c r="D490" s="88">
        <v>193</v>
      </c>
      <c r="E490" s="258"/>
      <c r="F490" s="259"/>
      <c r="G490" s="260"/>
      <c r="H490" s="87" t="s">
        <v>140</v>
      </c>
      <c r="I490" s="86"/>
      <c r="J490" s="86"/>
      <c r="K490" s="85"/>
      <c r="L490" s="84"/>
      <c r="M490" s="81"/>
      <c r="N490" s="84"/>
      <c r="O490" s="81"/>
      <c r="P490" s="84"/>
      <c r="Q490" s="81"/>
      <c r="R490" s="84"/>
      <c r="S490" s="81"/>
      <c r="T490" s="84"/>
      <c r="U490" s="81"/>
      <c r="V490" s="84"/>
      <c r="W490" s="81"/>
      <c r="X490" s="84"/>
      <c r="Y490" s="81"/>
      <c r="Z490" s="84"/>
      <c r="AA490" s="83"/>
      <c r="AB490" s="82" t="s">
        <v>139</v>
      </c>
      <c r="AC490" s="81"/>
      <c r="AD490" s="81"/>
      <c r="AE490" s="81"/>
      <c r="AF490" s="80"/>
      <c r="AG490" s="80"/>
      <c r="AH490" s="60"/>
      <c r="AI490" s="79" t="s">
        <v>138</v>
      </c>
      <c r="AJ490" s="78">
        <f t="shared" ref="AJ490:BB490" si="64">SUM(AJ492:AJ503)</f>
        <v>54</v>
      </c>
      <c r="AK490" s="77">
        <f t="shared" si="64"/>
        <v>8</v>
      </c>
      <c r="AL490" s="76">
        <f t="shared" si="64"/>
        <v>0</v>
      </c>
      <c r="AM490" s="78">
        <f t="shared" si="64"/>
        <v>22</v>
      </c>
      <c r="AN490" s="77">
        <f t="shared" si="64"/>
        <v>6</v>
      </c>
      <c r="AO490" s="76">
        <f t="shared" si="64"/>
        <v>0</v>
      </c>
      <c r="AP490" s="78">
        <f t="shared" si="64"/>
        <v>1</v>
      </c>
      <c r="AQ490" s="77">
        <f t="shared" si="64"/>
        <v>0</v>
      </c>
      <c r="AR490" s="76">
        <f t="shared" si="64"/>
        <v>0</v>
      </c>
      <c r="AS490" s="78">
        <f t="shared" si="64"/>
        <v>8</v>
      </c>
      <c r="AT490" s="77">
        <f t="shared" si="64"/>
        <v>1</v>
      </c>
      <c r="AU490" s="76">
        <f t="shared" si="64"/>
        <v>0</v>
      </c>
      <c r="AV490" s="78">
        <f t="shared" si="64"/>
        <v>0</v>
      </c>
      <c r="AW490" s="77">
        <f t="shared" si="64"/>
        <v>0</v>
      </c>
      <c r="AX490" s="76">
        <f t="shared" si="64"/>
        <v>0</v>
      </c>
      <c r="AY490" s="75">
        <f t="shared" si="64"/>
        <v>0</v>
      </c>
      <c r="AZ490" s="74">
        <f t="shared" si="64"/>
        <v>0</v>
      </c>
      <c r="BA490" s="74">
        <f t="shared" si="64"/>
        <v>0</v>
      </c>
      <c r="BB490" s="73">
        <f t="shared" si="64"/>
        <v>0</v>
      </c>
      <c r="BC490" s="72" t="s">
        <v>137</v>
      </c>
      <c r="BF490" s="5">
        <f>SUM(AJ490:AL490)/$BG$5</f>
        <v>20.666666666666668</v>
      </c>
      <c r="BG490" s="5">
        <f>SUM(AM490:AO490,AY490)/$BG$5</f>
        <v>9.3333333333333339</v>
      </c>
      <c r="BH490" s="5">
        <f>SUM(AP490:AR490,AZ490)/$BG$5</f>
        <v>0.33333333333333331</v>
      </c>
      <c r="BI490" s="5">
        <f>SUM(AS490:AU490,BA490)/$BG$5</f>
        <v>3</v>
      </c>
      <c r="BJ490" s="5">
        <f>SUM(AV490:AX490,BB490)/$BG$5</f>
        <v>0</v>
      </c>
    </row>
    <row r="491" spans="2:62" ht="37.5" thickBot="1" x14ac:dyDescent="0.3">
      <c r="B491" s="71"/>
      <c r="C491" s="70"/>
      <c r="D491" s="69"/>
      <c r="E491" s="68"/>
      <c r="F491" s="68"/>
      <c r="G491" s="67"/>
      <c r="H491" s="66"/>
      <c r="I491" s="64"/>
      <c r="J491" s="64"/>
      <c r="K491" s="65"/>
      <c r="L491" s="64"/>
      <c r="M491" s="62"/>
      <c r="N491" s="64"/>
      <c r="O491" s="62"/>
      <c r="P491" s="64"/>
      <c r="Q491" s="62"/>
      <c r="R491" s="64"/>
      <c r="S491" s="62"/>
      <c r="T491" s="64"/>
      <c r="U491" s="62"/>
      <c r="V491" s="64"/>
      <c r="W491" s="62"/>
      <c r="X491" s="64"/>
      <c r="Y491" s="62"/>
      <c r="Z491" s="64"/>
      <c r="AA491" s="62"/>
      <c r="AB491" s="63"/>
      <c r="AC491" s="62"/>
      <c r="AD491" s="62"/>
      <c r="AE491" s="62"/>
      <c r="AF491" s="61"/>
      <c r="AG491" s="61"/>
      <c r="AH491" s="60"/>
      <c r="AI491" s="59" t="s">
        <v>136</v>
      </c>
      <c r="AJ491" s="58">
        <f t="shared" ref="AJ491:BB491" si="65">AJ490/3</f>
        <v>18</v>
      </c>
      <c r="AK491" s="57">
        <f t="shared" si="65"/>
        <v>2.6666666666666665</v>
      </c>
      <c r="AL491" s="56">
        <f t="shared" si="65"/>
        <v>0</v>
      </c>
      <c r="AM491" s="58">
        <f t="shared" si="65"/>
        <v>7.333333333333333</v>
      </c>
      <c r="AN491" s="57">
        <f t="shared" si="65"/>
        <v>2</v>
      </c>
      <c r="AO491" s="56">
        <f t="shared" si="65"/>
        <v>0</v>
      </c>
      <c r="AP491" s="58">
        <f t="shared" si="65"/>
        <v>0.33333333333333331</v>
      </c>
      <c r="AQ491" s="57">
        <f t="shared" si="65"/>
        <v>0</v>
      </c>
      <c r="AR491" s="56">
        <f t="shared" si="65"/>
        <v>0</v>
      </c>
      <c r="AS491" s="58">
        <f t="shared" si="65"/>
        <v>2.6666666666666665</v>
      </c>
      <c r="AT491" s="57">
        <f t="shared" si="65"/>
        <v>0.33333333333333331</v>
      </c>
      <c r="AU491" s="56">
        <f t="shared" si="65"/>
        <v>0</v>
      </c>
      <c r="AV491" s="58">
        <f t="shared" si="65"/>
        <v>0</v>
      </c>
      <c r="AW491" s="57">
        <f t="shared" si="65"/>
        <v>0</v>
      </c>
      <c r="AX491" s="56">
        <f t="shared" si="65"/>
        <v>0</v>
      </c>
      <c r="AY491" s="55">
        <f t="shared" si="65"/>
        <v>0</v>
      </c>
      <c r="AZ491" s="54">
        <f t="shared" si="65"/>
        <v>0</v>
      </c>
      <c r="BA491" s="54">
        <f t="shared" si="65"/>
        <v>0</v>
      </c>
      <c r="BB491" s="53">
        <f t="shared" si="65"/>
        <v>0</v>
      </c>
      <c r="BC491" s="52" t="s">
        <v>135</v>
      </c>
    </row>
    <row r="492" spans="2:62" ht="28.15" customHeight="1" x14ac:dyDescent="0.2">
      <c r="B492" s="30"/>
      <c r="C492" s="242">
        <v>1</v>
      </c>
      <c r="D492" s="44"/>
      <c r="E492" s="43"/>
      <c r="F492" s="43"/>
      <c r="G492" s="42"/>
      <c r="H492" s="223" t="s">
        <v>660</v>
      </c>
      <c r="I492" s="246">
        <v>60</v>
      </c>
      <c r="J492" s="246">
        <v>20</v>
      </c>
      <c r="K492" s="246">
        <v>7</v>
      </c>
      <c r="L492" s="41" t="s">
        <v>133</v>
      </c>
      <c r="M492" s="40" t="s">
        <v>132</v>
      </c>
      <c r="N492" s="41" t="s">
        <v>131</v>
      </c>
      <c r="O492" s="40" t="s">
        <v>389</v>
      </c>
      <c r="P492" s="41" t="s">
        <v>130</v>
      </c>
      <c r="Q492" s="40" t="s">
        <v>175</v>
      </c>
      <c r="R492" s="41" t="s">
        <v>129</v>
      </c>
      <c r="S492" s="40" t="s">
        <v>121</v>
      </c>
      <c r="T492" s="41" t="s">
        <v>128</v>
      </c>
      <c r="U492" s="40"/>
      <c r="V492" s="41" t="s">
        <v>127</v>
      </c>
      <c r="W492" s="40"/>
      <c r="X492" s="41" t="s">
        <v>126</v>
      </c>
      <c r="Y492" s="40"/>
      <c r="Z492" s="41" t="s">
        <v>125</v>
      </c>
      <c r="AA492" s="40"/>
      <c r="AB492" s="39"/>
      <c r="AC492" s="40"/>
      <c r="AD492" s="39"/>
      <c r="AE492" s="38"/>
      <c r="AF492" s="250"/>
      <c r="AG492" s="250" t="s">
        <v>609</v>
      </c>
      <c r="AH492" s="37"/>
      <c r="AI492" s="11"/>
      <c r="AJ492" s="233">
        <f>SUMPRODUCT(LEN($M492:$U495)-LEN(SUBSTITUTE($M492:$U495,"A", "")))</f>
        <v>19</v>
      </c>
      <c r="AK492" s="239">
        <f>SUMPRODUCT(LEN($AD492:$AD495)-LEN(SUBSTITUTE($AD492:$AD495,"A", "")))</f>
        <v>0</v>
      </c>
      <c r="AL492" s="230">
        <f>SUMPRODUCT(LEN($AC492:$AC495)-LEN(SUBSTITUTE($AC492:$AC495,"A", "")))</f>
        <v>0</v>
      </c>
      <c r="AM492" s="233">
        <f>SUMPRODUCT(LEN($M492:$U495)-LEN(SUBSTITUTE($M492:$U495,"S", "")))</f>
        <v>6</v>
      </c>
      <c r="AN492" s="239">
        <f>SUMPRODUCT(LEN($AD492:$AD495)-LEN(SUBSTITUTE($AD492:$AD495,"S", "")))</f>
        <v>0</v>
      </c>
      <c r="AO492" s="230">
        <f>SUMPRODUCT(LEN($AC492:$AC495)-LEN(SUBSTITUTE($AC492:$AC495,"S", "")))</f>
        <v>0</v>
      </c>
      <c r="AP492" s="233">
        <f>SUMPRODUCT(LEN($M492:$U495)-LEN(SUBSTITUTE($M492:$U495,"F", "")))</f>
        <v>1</v>
      </c>
      <c r="AQ492" s="239">
        <f>SUMPRODUCT(LEN($AD492:$AD495)-LEN(SUBSTITUTE($AD492:$AD495,"F", "")))</f>
        <v>0</v>
      </c>
      <c r="AR492" s="230">
        <f>SUMPRODUCT(LEN($AC492:$AC495)-LEN(SUBSTITUTE($AC492:$AC495,"F", "")))</f>
        <v>0</v>
      </c>
      <c r="AS492" s="233">
        <f>SUMPRODUCT(LEN($M492:$U495)-LEN(SUBSTITUTE($M492:$U495,"G", "")))</f>
        <v>3</v>
      </c>
      <c r="AT492" s="239">
        <f>SUMPRODUCT(LEN($AD492:$AD495)-LEN(SUBSTITUTE($AD492:$AD495,"G", "")))</f>
        <v>0</v>
      </c>
      <c r="AU492" s="230">
        <f>SUMPRODUCT(LEN($AC492:$AC495)-LEN(SUBSTITUTE($AC492:$AC495,"G", "")))</f>
        <v>0</v>
      </c>
      <c r="AV492" s="233">
        <f>SUMPRODUCT(LEN($L492:$U495)-LEN(SUBSTITUTE($L492:$U495,"M", "")))</f>
        <v>0</v>
      </c>
      <c r="AW492" s="236">
        <f>SUMPRODUCT(LEN($AD492:$AD495)-LEN(SUBSTITUTE($AD492:$AD495,"M", "")))</f>
        <v>0</v>
      </c>
      <c r="AX492" s="269">
        <f>SUMPRODUCT(LEN($AC492:$AC495)-LEN(SUBSTITUTE($AC492:$AC495,"M", "")))</f>
        <v>0</v>
      </c>
      <c r="AY492" s="291">
        <f>SUMPRODUCT(LEN($AE492:$AE495)-LEN(SUBSTITUTE($AE492:$AE495,"S", "")))</f>
        <v>0</v>
      </c>
      <c r="AZ492" s="227">
        <f>SUMPRODUCT(LEN($AE492:$AE495)-LEN(SUBSTITUTE($AE492:$AE495,"F", "")))</f>
        <v>0</v>
      </c>
      <c r="BA492" s="227">
        <f>SUMPRODUCT(LEN($AE492:$AE495)-LEN(SUBSTITUTE($AE492:$AE495,"G", "")))</f>
        <v>0</v>
      </c>
      <c r="BB492" s="294">
        <f>SUMPRODUCT(LEN($AE492:$AE495)-LEN(SUBSTITUTE($AE492:$AE495,"M", "")))</f>
        <v>0</v>
      </c>
    </row>
    <row r="493" spans="2:62" ht="28.15" customHeight="1" thickBot="1" x14ac:dyDescent="0.25">
      <c r="B493" s="30"/>
      <c r="C493" s="243"/>
      <c r="D493" s="36"/>
      <c r="E493" s="35"/>
      <c r="F493" s="35"/>
      <c r="G493" s="34"/>
      <c r="H493" s="224"/>
      <c r="I493" s="247"/>
      <c r="J493" s="247"/>
      <c r="K493" s="247"/>
      <c r="L493" s="33" t="s">
        <v>123</v>
      </c>
      <c r="M493" s="32" t="s">
        <v>186</v>
      </c>
      <c r="N493" s="33" t="s">
        <v>122</v>
      </c>
      <c r="O493" s="32" t="s">
        <v>132</v>
      </c>
      <c r="P493" s="33" t="s">
        <v>120</v>
      </c>
      <c r="Q493" s="32" t="s">
        <v>121</v>
      </c>
      <c r="R493" s="33" t="s">
        <v>119</v>
      </c>
      <c r="S493" s="32"/>
      <c r="T493" s="33" t="s">
        <v>118</v>
      </c>
      <c r="U493" s="32"/>
      <c r="V493" s="33" t="s">
        <v>117</v>
      </c>
      <c r="W493" s="32"/>
      <c r="X493" s="33" t="s">
        <v>116</v>
      </c>
      <c r="Y493" s="32"/>
      <c r="Z493" s="33" t="s">
        <v>115</v>
      </c>
      <c r="AA493" s="32"/>
      <c r="AB493" s="31"/>
      <c r="AC493" s="32"/>
      <c r="AD493" s="31"/>
      <c r="AE493" s="23"/>
      <c r="AF493" s="251"/>
      <c r="AG493" s="251"/>
      <c r="AH493" s="22"/>
      <c r="AI493" s="11"/>
      <c r="AJ493" s="265"/>
      <c r="AK493" s="267"/>
      <c r="AL493" s="263"/>
      <c r="AM493" s="265"/>
      <c r="AN493" s="267"/>
      <c r="AO493" s="263"/>
      <c r="AP493" s="265"/>
      <c r="AQ493" s="267"/>
      <c r="AR493" s="263"/>
      <c r="AS493" s="265"/>
      <c r="AT493" s="267"/>
      <c r="AU493" s="263"/>
      <c r="AV493" s="265"/>
      <c r="AW493" s="275"/>
      <c r="AX493" s="270"/>
      <c r="AY493" s="292"/>
      <c r="AZ493" s="228"/>
      <c r="BA493" s="228"/>
      <c r="BB493" s="295"/>
    </row>
    <row r="494" spans="2:62" ht="28.15" customHeight="1" x14ac:dyDescent="0.2">
      <c r="B494" s="30"/>
      <c r="C494" s="244"/>
      <c r="D494" s="29"/>
      <c r="E494" s="28"/>
      <c r="F494" s="28"/>
      <c r="G494" s="27"/>
      <c r="H494" s="225">
        <v>193</v>
      </c>
      <c r="I494" s="248"/>
      <c r="J494" s="248"/>
      <c r="K494" s="248"/>
      <c r="L494" s="26" t="s">
        <v>114</v>
      </c>
      <c r="M494" s="25" t="s">
        <v>186</v>
      </c>
      <c r="N494" s="26" t="s">
        <v>112</v>
      </c>
      <c r="O494" s="25" t="s">
        <v>389</v>
      </c>
      <c r="P494" s="26" t="s">
        <v>111</v>
      </c>
      <c r="Q494" s="25" t="s">
        <v>113</v>
      </c>
      <c r="R494" s="26" t="s">
        <v>110</v>
      </c>
      <c r="S494" s="25"/>
      <c r="T494" s="26" t="s">
        <v>109</v>
      </c>
      <c r="U494" s="25"/>
      <c r="V494" s="26" t="s">
        <v>108</v>
      </c>
      <c r="W494" s="25"/>
      <c r="X494" s="26" t="s">
        <v>107</v>
      </c>
      <c r="Y494" s="25"/>
      <c r="Z494" s="26" t="s">
        <v>106</v>
      </c>
      <c r="AA494" s="25"/>
      <c r="AB494" s="24"/>
      <c r="AC494" s="25"/>
      <c r="AD494" s="24"/>
      <c r="AE494" s="23"/>
      <c r="AF494" s="251"/>
      <c r="AG494" s="251"/>
      <c r="AH494" s="22"/>
      <c r="AI494" s="11"/>
      <c r="AJ494" s="265"/>
      <c r="AK494" s="267"/>
      <c r="AL494" s="263"/>
      <c r="AM494" s="265"/>
      <c r="AN494" s="267"/>
      <c r="AO494" s="263"/>
      <c r="AP494" s="265"/>
      <c r="AQ494" s="267"/>
      <c r="AR494" s="263"/>
      <c r="AS494" s="265"/>
      <c r="AT494" s="267"/>
      <c r="AU494" s="263"/>
      <c r="AV494" s="265"/>
      <c r="AW494" s="275"/>
      <c r="AX494" s="270"/>
      <c r="AY494" s="292"/>
      <c r="AZ494" s="228"/>
      <c r="BA494" s="228"/>
      <c r="BB494" s="295"/>
    </row>
    <row r="495" spans="2:62" ht="28.15" customHeight="1" thickBot="1" x14ac:dyDescent="0.25">
      <c r="B495" s="30"/>
      <c r="C495" s="253"/>
      <c r="D495" s="51"/>
      <c r="E495" s="50"/>
      <c r="F495" s="50"/>
      <c r="G495" s="49"/>
      <c r="H495" s="226"/>
      <c r="I495" s="254"/>
      <c r="J495" s="254"/>
      <c r="K495" s="254"/>
      <c r="L495" s="48" t="s">
        <v>105</v>
      </c>
      <c r="M495" s="47" t="s">
        <v>484</v>
      </c>
      <c r="N495" s="48" t="s">
        <v>103</v>
      </c>
      <c r="O495" s="47" t="s">
        <v>385</v>
      </c>
      <c r="P495" s="48" t="s">
        <v>102</v>
      </c>
      <c r="Q495" s="47" t="s">
        <v>121</v>
      </c>
      <c r="R495" s="48" t="s">
        <v>101</v>
      </c>
      <c r="S495" s="47"/>
      <c r="T495" s="48">
        <v>20</v>
      </c>
      <c r="U495" s="47"/>
      <c r="V495" s="48" t="s">
        <v>100</v>
      </c>
      <c r="W495" s="47"/>
      <c r="X495" s="48" t="s">
        <v>99</v>
      </c>
      <c r="Y495" s="47"/>
      <c r="Z495" s="48" t="s">
        <v>98</v>
      </c>
      <c r="AA495" s="47"/>
      <c r="AB495" s="16"/>
      <c r="AC495" s="47"/>
      <c r="AD495" s="16"/>
      <c r="AE495" s="46"/>
      <c r="AF495" s="255"/>
      <c r="AG495" s="255"/>
      <c r="AH495" s="45"/>
      <c r="AI495" s="11"/>
      <c r="AJ495" s="266"/>
      <c r="AK495" s="268"/>
      <c r="AL495" s="264"/>
      <c r="AM495" s="266"/>
      <c r="AN495" s="268"/>
      <c r="AO495" s="264"/>
      <c r="AP495" s="266"/>
      <c r="AQ495" s="268"/>
      <c r="AR495" s="264"/>
      <c r="AS495" s="266"/>
      <c r="AT495" s="268"/>
      <c r="AU495" s="264"/>
      <c r="AV495" s="266"/>
      <c r="AW495" s="276"/>
      <c r="AX495" s="271"/>
      <c r="AY495" s="293"/>
      <c r="AZ495" s="229"/>
      <c r="BA495" s="229"/>
      <c r="BB495" s="296"/>
    </row>
    <row r="496" spans="2:62" ht="28.15" customHeight="1" x14ac:dyDescent="0.2">
      <c r="B496" s="30"/>
      <c r="C496" s="242">
        <v>2</v>
      </c>
      <c r="D496" s="44"/>
      <c r="E496" s="43"/>
      <c r="F496" s="43"/>
      <c r="G496" s="42"/>
      <c r="H496" s="223"/>
      <c r="I496" s="246">
        <v>58</v>
      </c>
      <c r="J496" s="246">
        <v>21</v>
      </c>
      <c r="K496" s="246">
        <v>7</v>
      </c>
      <c r="L496" s="41" t="s">
        <v>133</v>
      </c>
      <c r="M496" s="40" t="s">
        <v>132</v>
      </c>
      <c r="N496" s="41" t="s">
        <v>131</v>
      </c>
      <c r="O496" s="40" t="s">
        <v>444</v>
      </c>
      <c r="P496" s="41" t="s">
        <v>130</v>
      </c>
      <c r="Q496" s="40" t="s">
        <v>217</v>
      </c>
      <c r="R496" s="41" t="s">
        <v>129</v>
      </c>
      <c r="S496" s="40" t="s">
        <v>121</v>
      </c>
      <c r="T496" s="41" t="s">
        <v>128</v>
      </c>
      <c r="U496" s="40"/>
      <c r="V496" s="41" t="s">
        <v>127</v>
      </c>
      <c r="W496" s="40"/>
      <c r="X496" s="41" t="s">
        <v>126</v>
      </c>
      <c r="Y496" s="40"/>
      <c r="Z496" s="41" t="s">
        <v>125</v>
      </c>
      <c r="AA496" s="40"/>
      <c r="AB496" s="39"/>
      <c r="AC496" s="40"/>
      <c r="AD496" s="39"/>
      <c r="AE496" s="38"/>
      <c r="AF496" s="250"/>
      <c r="AG496" s="250" t="s">
        <v>622</v>
      </c>
      <c r="AH496" s="37"/>
      <c r="AI496" s="11"/>
      <c r="AJ496" s="233">
        <f>SUMPRODUCT(LEN($M496:$U499)-LEN(SUBSTITUTE($M496:$U499,"A", "")))</f>
        <v>22</v>
      </c>
      <c r="AK496" s="239">
        <f>SUMPRODUCT(LEN($AD496:$AD499)-LEN(SUBSTITUTE($AD496:$AD499,"A", "")))</f>
        <v>0</v>
      </c>
      <c r="AL496" s="230">
        <f>SUMPRODUCT(LEN($AC496:$AC499)-LEN(SUBSTITUTE($AC496:$AC499,"A", "")))</f>
        <v>0</v>
      </c>
      <c r="AM496" s="233">
        <f>SUMPRODUCT(LEN($M496:$U499)-LEN(SUBSTITUTE($M496:$U499,"S", "")))</f>
        <v>10</v>
      </c>
      <c r="AN496" s="239">
        <f>SUMPRODUCT(LEN($AD496:$AD499)-LEN(SUBSTITUTE($AD496:$AD499,"S", "")))</f>
        <v>0</v>
      </c>
      <c r="AO496" s="230">
        <f>SUMPRODUCT(LEN($AC496:$AC499)-LEN(SUBSTITUTE($AC496:$AC499,"S", "")))</f>
        <v>0</v>
      </c>
      <c r="AP496" s="233">
        <f>SUMPRODUCT(LEN($M496:$U499)-LEN(SUBSTITUTE($M496:$U499,"F", "")))</f>
        <v>0</v>
      </c>
      <c r="AQ496" s="239">
        <f>SUMPRODUCT(LEN($AD496:$AD499)-LEN(SUBSTITUTE($AD496:$AD499,"F", "")))</f>
        <v>0</v>
      </c>
      <c r="AR496" s="230">
        <f>SUMPRODUCT(LEN($AC496:$AC499)-LEN(SUBSTITUTE($AC496:$AC499,"F", "")))</f>
        <v>0</v>
      </c>
      <c r="AS496" s="233">
        <f>SUMPRODUCT(LEN($M496:$U499)-LEN(SUBSTITUTE($M496:$U499,"G", "")))</f>
        <v>3</v>
      </c>
      <c r="AT496" s="239">
        <f>SUMPRODUCT(LEN($AD496:$AD499)-LEN(SUBSTITUTE($AD496:$AD499,"G", "")))</f>
        <v>0</v>
      </c>
      <c r="AU496" s="230">
        <f>SUMPRODUCT(LEN($AC496:$AC499)-LEN(SUBSTITUTE($AC496:$AC499,"G", "")))</f>
        <v>0</v>
      </c>
      <c r="AV496" s="233">
        <f>SUMPRODUCT(LEN($L496:$U499)-LEN(SUBSTITUTE($L496:$U499,"M", "")))</f>
        <v>0</v>
      </c>
      <c r="AW496" s="236">
        <f>SUMPRODUCT(LEN($AD496:$AD499)-LEN(SUBSTITUTE($AD496:$AD499,"M", "")))</f>
        <v>0</v>
      </c>
      <c r="AX496" s="269">
        <f>SUMPRODUCT(LEN($AC496:$AC499)-LEN(SUBSTITUTE($AC496:$AC499,"M", "")))</f>
        <v>0</v>
      </c>
      <c r="AY496" s="291">
        <f>SUMPRODUCT(LEN($AE496:$AE499)-LEN(SUBSTITUTE($AE496:$AE499,"S", "")))</f>
        <v>0</v>
      </c>
      <c r="AZ496" s="227">
        <f>SUMPRODUCT(LEN($AE496:$AE499)-LEN(SUBSTITUTE($AE496:$AE499,"F", "")))</f>
        <v>0</v>
      </c>
      <c r="BA496" s="227">
        <f>SUMPRODUCT(LEN($AE496:$AE499)-LEN(SUBSTITUTE($AE496:$AE499,"G", "")))</f>
        <v>0</v>
      </c>
      <c r="BB496" s="294">
        <f>SUMPRODUCT(LEN($AE496:$AE499)-LEN(SUBSTITUTE($AE496:$AE499,"M", "")))</f>
        <v>0</v>
      </c>
    </row>
    <row r="497" spans="2:62" ht="28.15" customHeight="1" thickBot="1" x14ac:dyDescent="0.25">
      <c r="B497" s="30"/>
      <c r="C497" s="243"/>
      <c r="D497" s="36"/>
      <c r="E497" s="35"/>
      <c r="F497" s="35"/>
      <c r="G497" s="34"/>
      <c r="H497" s="224"/>
      <c r="I497" s="247"/>
      <c r="J497" s="247"/>
      <c r="K497" s="247"/>
      <c r="L497" s="33" t="s">
        <v>123</v>
      </c>
      <c r="M497" s="32" t="s">
        <v>399</v>
      </c>
      <c r="N497" s="33" t="s">
        <v>122</v>
      </c>
      <c r="O497" s="32" t="s">
        <v>187</v>
      </c>
      <c r="P497" s="33" t="s">
        <v>120</v>
      </c>
      <c r="Q497" s="32" t="s">
        <v>175</v>
      </c>
      <c r="R497" s="33" t="s">
        <v>119</v>
      </c>
      <c r="S497" s="32" t="s">
        <v>121</v>
      </c>
      <c r="T497" s="33" t="s">
        <v>118</v>
      </c>
      <c r="U497" s="32"/>
      <c r="V497" s="33" t="s">
        <v>117</v>
      </c>
      <c r="W497" s="32"/>
      <c r="X497" s="33" t="s">
        <v>116</v>
      </c>
      <c r="Y497" s="32"/>
      <c r="Z497" s="33" t="s">
        <v>115</v>
      </c>
      <c r="AA497" s="32"/>
      <c r="AB497" s="31"/>
      <c r="AC497" s="32"/>
      <c r="AD497" s="31"/>
      <c r="AE497" s="23"/>
      <c r="AF497" s="251"/>
      <c r="AG497" s="251"/>
      <c r="AH497" s="22"/>
      <c r="AI497" s="11"/>
      <c r="AJ497" s="265"/>
      <c r="AK497" s="267"/>
      <c r="AL497" s="263"/>
      <c r="AM497" s="265"/>
      <c r="AN497" s="267"/>
      <c r="AO497" s="263"/>
      <c r="AP497" s="265"/>
      <c r="AQ497" s="267"/>
      <c r="AR497" s="263"/>
      <c r="AS497" s="265"/>
      <c r="AT497" s="267"/>
      <c r="AU497" s="263"/>
      <c r="AV497" s="265"/>
      <c r="AW497" s="275"/>
      <c r="AX497" s="270"/>
      <c r="AY497" s="292"/>
      <c r="AZ497" s="228"/>
      <c r="BA497" s="228"/>
      <c r="BB497" s="295"/>
    </row>
    <row r="498" spans="2:62" ht="28.15" customHeight="1" x14ac:dyDescent="0.2">
      <c r="B498" s="30"/>
      <c r="C498" s="244"/>
      <c r="D498" s="29"/>
      <c r="E498" s="28"/>
      <c r="F498" s="28"/>
      <c r="G498" s="27"/>
      <c r="H498" s="225"/>
      <c r="I498" s="248"/>
      <c r="J498" s="248"/>
      <c r="K498" s="248"/>
      <c r="L498" s="26" t="s">
        <v>114</v>
      </c>
      <c r="M498" s="25" t="s">
        <v>382</v>
      </c>
      <c r="N498" s="26" t="s">
        <v>112</v>
      </c>
      <c r="O498" s="25" t="s">
        <v>430</v>
      </c>
      <c r="P498" s="26" t="s">
        <v>111</v>
      </c>
      <c r="Q498" s="25" t="s">
        <v>113</v>
      </c>
      <c r="R498" s="26" t="s">
        <v>110</v>
      </c>
      <c r="S498" s="25"/>
      <c r="T498" s="26" t="s">
        <v>109</v>
      </c>
      <c r="U498" s="25"/>
      <c r="V498" s="26" t="s">
        <v>108</v>
      </c>
      <c r="W498" s="25"/>
      <c r="X498" s="26" t="s">
        <v>107</v>
      </c>
      <c r="Y498" s="25"/>
      <c r="Z498" s="26" t="s">
        <v>106</v>
      </c>
      <c r="AA498" s="25"/>
      <c r="AB498" s="24"/>
      <c r="AC498" s="25"/>
      <c r="AD498" s="24"/>
      <c r="AE498" s="23"/>
      <c r="AF498" s="251"/>
      <c r="AG498" s="251"/>
      <c r="AH498" s="22"/>
      <c r="AI498" s="11"/>
      <c r="AJ498" s="265"/>
      <c r="AK498" s="267"/>
      <c r="AL498" s="263"/>
      <c r="AM498" s="265"/>
      <c r="AN498" s="267"/>
      <c r="AO498" s="263"/>
      <c r="AP498" s="265"/>
      <c r="AQ498" s="267"/>
      <c r="AR498" s="263"/>
      <c r="AS498" s="265"/>
      <c r="AT498" s="267"/>
      <c r="AU498" s="263"/>
      <c r="AV498" s="265"/>
      <c r="AW498" s="275"/>
      <c r="AX498" s="270"/>
      <c r="AY498" s="292"/>
      <c r="AZ498" s="228"/>
      <c r="BA498" s="228"/>
      <c r="BB498" s="295"/>
    </row>
    <row r="499" spans="2:62" ht="28.15" customHeight="1" thickBot="1" x14ac:dyDescent="0.25">
      <c r="B499" s="30"/>
      <c r="C499" s="253"/>
      <c r="D499" s="51"/>
      <c r="E499" s="50"/>
      <c r="F499" s="50"/>
      <c r="G499" s="49"/>
      <c r="H499" s="226"/>
      <c r="I499" s="254"/>
      <c r="J499" s="254"/>
      <c r="K499" s="254"/>
      <c r="L499" s="48" t="s">
        <v>105</v>
      </c>
      <c r="M499" s="47" t="s">
        <v>186</v>
      </c>
      <c r="N499" s="48" t="s">
        <v>103</v>
      </c>
      <c r="O499" s="47" t="s">
        <v>187</v>
      </c>
      <c r="P499" s="48" t="s">
        <v>102</v>
      </c>
      <c r="Q499" s="47" t="s">
        <v>132</v>
      </c>
      <c r="R499" s="48" t="s">
        <v>101</v>
      </c>
      <c r="S499" s="47"/>
      <c r="T499" s="48">
        <v>20</v>
      </c>
      <c r="U499" s="47"/>
      <c r="V499" s="48" t="s">
        <v>100</v>
      </c>
      <c r="W499" s="47"/>
      <c r="X499" s="48" t="s">
        <v>99</v>
      </c>
      <c r="Y499" s="47"/>
      <c r="Z499" s="48" t="s">
        <v>98</v>
      </c>
      <c r="AA499" s="47"/>
      <c r="AB499" s="16"/>
      <c r="AC499" s="47"/>
      <c r="AD499" s="16"/>
      <c r="AE499" s="46"/>
      <c r="AF499" s="255"/>
      <c r="AG499" s="255"/>
      <c r="AH499" s="45"/>
      <c r="AI499" s="11"/>
      <c r="AJ499" s="266"/>
      <c r="AK499" s="268"/>
      <c r="AL499" s="264"/>
      <c r="AM499" s="266"/>
      <c r="AN499" s="268"/>
      <c r="AO499" s="264"/>
      <c r="AP499" s="266"/>
      <c r="AQ499" s="268"/>
      <c r="AR499" s="264"/>
      <c r="AS499" s="266"/>
      <c r="AT499" s="268"/>
      <c r="AU499" s="264"/>
      <c r="AV499" s="266"/>
      <c r="AW499" s="276"/>
      <c r="AX499" s="271"/>
      <c r="AY499" s="293"/>
      <c r="AZ499" s="229"/>
      <c r="BA499" s="229"/>
      <c r="BB499" s="296"/>
    </row>
    <row r="500" spans="2:62" ht="28.15" customHeight="1" x14ac:dyDescent="0.2">
      <c r="B500" s="30"/>
      <c r="C500" s="242">
        <v>3</v>
      </c>
      <c r="D500" s="44"/>
      <c r="E500" s="43"/>
      <c r="F500" s="43"/>
      <c r="G500" s="42"/>
      <c r="H500" s="223"/>
      <c r="I500" s="246">
        <v>55</v>
      </c>
      <c r="J500" s="246">
        <v>19</v>
      </c>
      <c r="K500" s="246">
        <v>8</v>
      </c>
      <c r="L500" s="41" t="s">
        <v>133</v>
      </c>
      <c r="M500" s="40" t="s">
        <v>186</v>
      </c>
      <c r="N500" s="41" t="s">
        <v>131</v>
      </c>
      <c r="O500" s="40" t="s">
        <v>399</v>
      </c>
      <c r="P500" s="41" t="s">
        <v>130</v>
      </c>
      <c r="Q500" s="40" t="s">
        <v>121</v>
      </c>
      <c r="R500" s="41" t="s">
        <v>129</v>
      </c>
      <c r="S500" s="40"/>
      <c r="T500" s="41" t="s">
        <v>128</v>
      </c>
      <c r="U500" s="40"/>
      <c r="V500" s="41" t="s">
        <v>127</v>
      </c>
      <c r="W500" s="40"/>
      <c r="X500" s="41" t="s">
        <v>126</v>
      </c>
      <c r="Y500" s="40"/>
      <c r="Z500" s="41" t="s">
        <v>125</v>
      </c>
      <c r="AA500" s="40"/>
      <c r="AB500" s="39"/>
      <c r="AC500" s="40"/>
      <c r="AD500" s="39" t="s">
        <v>753</v>
      </c>
      <c r="AE500" s="38"/>
      <c r="AF500" s="250"/>
      <c r="AG500" s="250" t="s">
        <v>609</v>
      </c>
      <c r="AH500" s="37"/>
      <c r="AI500" s="11"/>
      <c r="AJ500" s="233">
        <f>SUMPRODUCT(LEN($M500:$U503)-LEN(SUBSTITUTE($M500:$U503,"A", "")))</f>
        <v>13</v>
      </c>
      <c r="AK500" s="239">
        <f>SUMPRODUCT(LEN($AD500:$AD503)-LEN(SUBSTITUTE($AD500:$AD503,"A", "")))</f>
        <v>8</v>
      </c>
      <c r="AL500" s="230">
        <f>SUMPRODUCT(LEN($AC500:$AC503)-LEN(SUBSTITUTE($AC500:$AC503,"A", "")))</f>
        <v>0</v>
      </c>
      <c r="AM500" s="233">
        <f>SUMPRODUCT(LEN($M500:$U503)-LEN(SUBSTITUTE($M500:$U503,"S", "")))</f>
        <v>6</v>
      </c>
      <c r="AN500" s="239">
        <f>SUMPRODUCT(LEN($AD500:$AD503)-LEN(SUBSTITUTE($AD500:$AD503,"S", "")))</f>
        <v>6</v>
      </c>
      <c r="AO500" s="230">
        <f>SUMPRODUCT(LEN($AC500:$AC503)-LEN(SUBSTITUTE($AC500:$AC503,"S", "")))</f>
        <v>0</v>
      </c>
      <c r="AP500" s="233">
        <f>SUMPRODUCT(LEN($M500:$U503)-LEN(SUBSTITUTE($M500:$U503,"F", "")))</f>
        <v>0</v>
      </c>
      <c r="AQ500" s="239">
        <f>SUMPRODUCT(LEN($AD500:$AD503)-LEN(SUBSTITUTE($AD500:$AD503,"F", "")))</f>
        <v>0</v>
      </c>
      <c r="AR500" s="230">
        <f>SUMPRODUCT(LEN($AC500:$AC503)-LEN(SUBSTITUTE($AC500:$AC503,"F", "")))</f>
        <v>0</v>
      </c>
      <c r="AS500" s="233">
        <f>SUMPRODUCT(LEN($M500:$U503)-LEN(SUBSTITUTE($M500:$U503,"G", "")))</f>
        <v>2</v>
      </c>
      <c r="AT500" s="239">
        <f>SUMPRODUCT(LEN($AD500:$AD503)-LEN(SUBSTITUTE($AD500:$AD503,"G", "")))</f>
        <v>1</v>
      </c>
      <c r="AU500" s="230">
        <f>SUMPRODUCT(LEN($AC500:$AC503)-LEN(SUBSTITUTE($AC500:$AC503,"G", "")))</f>
        <v>0</v>
      </c>
      <c r="AV500" s="233">
        <f>SUMPRODUCT(LEN($L500:$U503)-LEN(SUBSTITUTE($L500:$U503,"M", "")))</f>
        <v>0</v>
      </c>
      <c r="AW500" s="236">
        <f>SUMPRODUCT(LEN($AD500:$AD503)-LEN(SUBSTITUTE($AD500:$AD503,"M", "")))</f>
        <v>0</v>
      </c>
      <c r="AX500" s="269">
        <f>SUMPRODUCT(LEN($AC500:$AC503)-LEN(SUBSTITUTE($AC500:$AC503,"M", "")))</f>
        <v>0</v>
      </c>
      <c r="AY500" s="291">
        <f>SUMPRODUCT(LEN($AE500:$AE503)-LEN(SUBSTITUTE($AE500:$AE503,"S", "")))</f>
        <v>0</v>
      </c>
      <c r="AZ500" s="227">
        <f>SUMPRODUCT(LEN($AE500:$AE503)-LEN(SUBSTITUTE($AE500:$AE503,"F", "")))</f>
        <v>0</v>
      </c>
      <c r="BA500" s="227">
        <f>SUMPRODUCT(LEN($AE500:$AE503)-LEN(SUBSTITUTE($AE500:$AE503,"G", "")))</f>
        <v>0</v>
      </c>
      <c r="BB500" s="294">
        <f>SUMPRODUCT(LEN($AE500:$AE503)-LEN(SUBSTITUTE($AE500:$AE503,"M", "")))</f>
        <v>0</v>
      </c>
    </row>
    <row r="501" spans="2:62" ht="28.15" customHeight="1" thickBot="1" x14ac:dyDescent="0.25">
      <c r="B501" s="30"/>
      <c r="C501" s="243"/>
      <c r="D501" s="36"/>
      <c r="E501" s="35"/>
      <c r="F501" s="35"/>
      <c r="G501" s="34"/>
      <c r="H501" s="224"/>
      <c r="I501" s="247"/>
      <c r="J501" s="247"/>
      <c r="K501" s="247"/>
      <c r="L501" s="33" t="s">
        <v>123</v>
      </c>
      <c r="M501" s="32" t="s">
        <v>187</v>
      </c>
      <c r="N501" s="33" t="s">
        <v>122</v>
      </c>
      <c r="O501" s="32" t="s">
        <v>132</v>
      </c>
      <c r="P501" s="33" t="s">
        <v>120</v>
      </c>
      <c r="Q501" s="32" t="s">
        <v>121</v>
      </c>
      <c r="R501" s="33" t="s">
        <v>119</v>
      </c>
      <c r="S501" s="32"/>
      <c r="T501" s="33" t="s">
        <v>118</v>
      </c>
      <c r="U501" s="32"/>
      <c r="V501" s="33" t="s">
        <v>117</v>
      </c>
      <c r="W501" s="32"/>
      <c r="X501" s="33" t="s">
        <v>116</v>
      </c>
      <c r="Y501" s="32"/>
      <c r="Z501" s="33" t="s">
        <v>115</v>
      </c>
      <c r="AA501" s="32"/>
      <c r="AB501" s="31"/>
      <c r="AC501" s="32"/>
      <c r="AD501" s="31" t="s">
        <v>121</v>
      </c>
      <c r="AE501" s="23"/>
      <c r="AF501" s="251"/>
      <c r="AG501" s="251"/>
      <c r="AH501" s="22"/>
      <c r="AI501" s="11"/>
      <c r="AJ501" s="265"/>
      <c r="AK501" s="267"/>
      <c r="AL501" s="263"/>
      <c r="AM501" s="265"/>
      <c r="AN501" s="267"/>
      <c r="AO501" s="263"/>
      <c r="AP501" s="265"/>
      <c r="AQ501" s="267"/>
      <c r="AR501" s="263"/>
      <c r="AS501" s="265"/>
      <c r="AT501" s="267"/>
      <c r="AU501" s="263"/>
      <c r="AV501" s="265"/>
      <c r="AW501" s="275"/>
      <c r="AX501" s="270"/>
      <c r="AY501" s="292"/>
      <c r="AZ501" s="228"/>
      <c r="BA501" s="228"/>
      <c r="BB501" s="295"/>
    </row>
    <row r="502" spans="2:62" ht="28.15" customHeight="1" x14ac:dyDescent="0.2">
      <c r="B502" s="30"/>
      <c r="C502" s="244"/>
      <c r="D502" s="29"/>
      <c r="E502" s="28"/>
      <c r="F502" s="28"/>
      <c r="G502" s="27"/>
      <c r="H502" s="225"/>
      <c r="I502" s="248"/>
      <c r="J502" s="248"/>
      <c r="K502" s="248"/>
      <c r="L502" s="26" t="s">
        <v>114</v>
      </c>
      <c r="M502" s="25" t="s">
        <v>132</v>
      </c>
      <c r="N502" s="26" t="s">
        <v>112</v>
      </c>
      <c r="O502" s="25" t="s">
        <v>175</v>
      </c>
      <c r="P502" s="26" t="s">
        <v>111</v>
      </c>
      <c r="Q502" s="25" t="s">
        <v>104</v>
      </c>
      <c r="R502" s="26" t="s">
        <v>110</v>
      </c>
      <c r="S502" s="25"/>
      <c r="T502" s="26" t="s">
        <v>109</v>
      </c>
      <c r="U502" s="25"/>
      <c r="V502" s="26" t="s">
        <v>108</v>
      </c>
      <c r="W502" s="25"/>
      <c r="X502" s="26" t="s">
        <v>107</v>
      </c>
      <c r="Y502" s="25"/>
      <c r="Z502" s="26" t="s">
        <v>106</v>
      </c>
      <c r="AA502" s="25"/>
      <c r="AB502" s="24"/>
      <c r="AC502" s="25"/>
      <c r="AD502" s="24" t="s">
        <v>752</v>
      </c>
      <c r="AE502" s="23"/>
      <c r="AF502" s="251"/>
      <c r="AG502" s="251"/>
      <c r="AH502" s="22"/>
      <c r="AI502" s="11"/>
      <c r="AJ502" s="265"/>
      <c r="AK502" s="267"/>
      <c r="AL502" s="263"/>
      <c r="AM502" s="265"/>
      <c r="AN502" s="267"/>
      <c r="AO502" s="263"/>
      <c r="AP502" s="265"/>
      <c r="AQ502" s="267"/>
      <c r="AR502" s="263"/>
      <c r="AS502" s="265"/>
      <c r="AT502" s="267"/>
      <c r="AU502" s="263"/>
      <c r="AV502" s="265"/>
      <c r="AW502" s="275"/>
      <c r="AX502" s="270"/>
      <c r="AY502" s="292"/>
      <c r="AZ502" s="228"/>
      <c r="BA502" s="228"/>
      <c r="BB502" s="295"/>
    </row>
    <row r="503" spans="2:62" ht="28.15" customHeight="1" thickBot="1" x14ac:dyDescent="0.25">
      <c r="B503" s="21"/>
      <c r="C503" s="245"/>
      <c r="D503" s="20"/>
      <c r="E503" s="19"/>
      <c r="F503" s="19"/>
      <c r="G503" s="18"/>
      <c r="H503" s="226"/>
      <c r="I503" s="249"/>
      <c r="J503" s="249"/>
      <c r="K503" s="249"/>
      <c r="L503" s="17" t="s">
        <v>105</v>
      </c>
      <c r="M503" s="15" t="s">
        <v>399</v>
      </c>
      <c r="N503" s="17" t="s">
        <v>103</v>
      </c>
      <c r="O503" s="15" t="s">
        <v>113</v>
      </c>
      <c r="P503" s="17" t="s">
        <v>102</v>
      </c>
      <c r="Q503" s="15"/>
      <c r="R503" s="17" t="s">
        <v>101</v>
      </c>
      <c r="S503" s="15"/>
      <c r="T503" s="17">
        <v>20</v>
      </c>
      <c r="U503" s="15"/>
      <c r="V503" s="17" t="s">
        <v>100</v>
      </c>
      <c r="W503" s="15"/>
      <c r="X503" s="17" t="s">
        <v>99</v>
      </c>
      <c r="Y503" s="15"/>
      <c r="Z503" s="17" t="s">
        <v>98</v>
      </c>
      <c r="AA503" s="15"/>
      <c r="AB503" s="16"/>
      <c r="AC503" s="15"/>
      <c r="AD503" s="14"/>
      <c r="AE503" s="13"/>
      <c r="AF503" s="252"/>
      <c r="AG503" s="252"/>
      <c r="AH503" s="12"/>
      <c r="AI503" s="11"/>
      <c r="AJ503" s="266"/>
      <c r="AK503" s="268"/>
      <c r="AL503" s="264"/>
      <c r="AM503" s="266"/>
      <c r="AN503" s="268"/>
      <c r="AO503" s="264"/>
      <c r="AP503" s="266"/>
      <c r="AQ503" s="268"/>
      <c r="AR503" s="264"/>
      <c r="AS503" s="266"/>
      <c r="AT503" s="268"/>
      <c r="AU503" s="264"/>
      <c r="AV503" s="266"/>
      <c r="AW503" s="276"/>
      <c r="AX503" s="271"/>
      <c r="AY503" s="293"/>
      <c r="AZ503" s="229"/>
      <c r="BA503" s="229"/>
      <c r="BB503" s="296"/>
    </row>
    <row r="504" spans="2:62" ht="85.9" customHeight="1" thickTop="1" thickBot="1" x14ac:dyDescent="0.35">
      <c r="B504" s="105" t="s">
        <v>174</v>
      </c>
      <c r="C504" s="95" t="s">
        <v>173</v>
      </c>
      <c r="D504" s="100" t="s">
        <v>172</v>
      </c>
      <c r="E504" s="104" t="s">
        <v>171</v>
      </c>
      <c r="F504" s="103"/>
      <c r="G504" s="102"/>
      <c r="H504" s="101" t="s">
        <v>170</v>
      </c>
      <c r="I504" s="100" t="s">
        <v>96</v>
      </c>
      <c r="J504" s="100" t="s">
        <v>169</v>
      </c>
      <c r="K504" s="100" t="s">
        <v>97</v>
      </c>
      <c r="L504" s="256" t="s">
        <v>168</v>
      </c>
      <c r="M504" s="262"/>
      <c r="N504" s="256" t="s">
        <v>167</v>
      </c>
      <c r="O504" s="262"/>
      <c r="P504" s="256" t="s">
        <v>167</v>
      </c>
      <c r="Q504" s="257"/>
      <c r="R504" s="256" t="s">
        <v>167</v>
      </c>
      <c r="S504" s="257"/>
      <c r="T504" s="256" t="s">
        <v>167</v>
      </c>
      <c r="U504" s="257"/>
      <c r="V504" s="256" t="s">
        <v>167</v>
      </c>
      <c r="W504" s="257"/>
      <c r="X504" s="256" t="s">
        <v>167</v>
      </c>
      <c r="Y504" s="257"/>
      <c r="Z504" s="256" t="s">
        <v>167</v>
      </c>
      <c r="AA504" s="257"/>
      <c r="AB504" s="261" t="s">
        <v>166</v>
      </c>
      <c r="AC504" s="257"/>
      <c r="AD504" s="101" t="s">
        <v>165</v>
      </c>
      <c r="AE504" s="101" t="s">
        <v>164</v>
      </c>
      <c r="AF504" s="100" t="s">
        <v>163</v>
      </c>
      <c r="AG504" s="100" t="s">
        <v>162</v>
      </c>
      <c r="AH504" s="99" t="s">
        <v>161</v>
      </c>
      <c r="AI504" s="98"/>
      <c r="AJ504" s="96" t="s">
        <v>160</v>
      </c>
      <c r="AK504" s="95" t="s">
        <v>159</v>
      </c>
      <c r="AL504" s="94" t="s">
        <v>158</v>
      </c>
      <c r="AM504" s="96" t="s">
        <v>157</v>
      </c>
      <c r="AN504" s="95" t="s">
        <v>156</v>
      </c>
      <c r="AO504" s="94" t="s">
        <v>155</v>
      </c>
      <c r="AP504" s="96" t="s">
        <v>154</v>
      </c>
      <c r="AQ504" s="95" t="s">
        <v>153</v>
      </c>
      <c r="AR504" s="97" t="s">
        <v>152</v>
      </c>
      <c r="AS504" s="96" t="s">
        <v>151</v>
      </c>
      <c r="AT504" s="95" t="s">
        <v>150</v>
      </c>
      <c r="AU504" s="94" t="s">
        <v>149</v>
      </c>
      <c r="AV504" s="96" t="s">
        <v>148</v>
      </c>
      <c r="AW504" s="95" t="s">
        <v>147</v>
      </c>
      <c r="AX504" s="94" t="s">
        <v>146</v>
      </c>
      <c r="AY504" s="93" t="s">
        <v>145</v>
      </c>
      <c r="AZ504" s="92" t="s">
        <v>144</v>
      </c>
      <c r="BA504" s="92" t="s">
        <v>143</v>
      </c>
      <c r="BB504" s="91" t="s">
        <v>142</v>
      </c>
    </row>
    <row r="505" spans="2:62" ht="48" thickBot="1" x14ac:dyDescent="0.3">
      <c r="B505" s="90" t="s">
        <v>218</v>
      </c>
      <c r="C505" s="89"/>
      <c r="D505" s="88">
        <v>193</v>
      </c>
      <c r="E505" s="258"/>
      <c r="F505" s="259"/>
      <c r="G505" s="260"/>
      <c r="H505" s="87" t="s">
        <v>140</v>
      </c>
      <c r="I505" s="86"/>
      <c r="J505" s="86"/>
      <c r="K505" s="85"/>
      <c r="L505" s="84"/>
      <c r="M505" s="81"/>
      <c r="N505" s="84"/>
      <c r="O505" s="81"/>
      <c r="P505" s="84"/>
      <c r="Q505" s="81"/>
      <c r="R505" s="84"/>
      <c r="S505" s="81"/>
      <c r="T505" s="84"/>
      <c r="U505" s="81"/>
      <c r="V505" s="84"/>
      <c r="W505" s="81"/>
      <c r="X505" s="84"/>
      <c r="Y505" s="81"/>
      <c r="Z505" s="84"/>
      <c r="AA505" s="83"/>
      <c r="AB505" s="82" t="s">
        <v>139</v>
      </c>
      <c r="AC505" s="81"/>
      <c r="AD505" s="81"/>
      <c r="AE505" s="81"/>
      <c r="AF505" s="80"/>
      <c r="AG505" s="80"/>
      <c r="AH505" s="60"/>
      <c r="AI505" s="79" t="s">
        <v>138</v>
      </c>
      <c r="AJ505" s="78">
        <f t="shared" ref="AJ505:BB505" si="66">SUM(AJ507:AJ518)</f>
        <v>104</v>
      </c>
      <c r="AK505" s="77">
        <f t="shared" si="66"/>
        <v>4</v>
      </c>
      <c r="AL505" s="76">
        <f t="shared" si="66"/>
        <v>0</v>
      </c>
      <c r="AM505" s="78">
        <f t="shared" si="66"/>
        <v>59</v>
      </c>
      <c r="AN505" s="77">
        <f t="shared" si="66"/>
        <v>14</v>
      </c>
      <c r="AO505" s="76">
        <f t="shared" si="66"/>
        <v>0</v>
      </c>
      <c r="AP505" s="78">
        <f t="shared" si="66"/>
        <v>2</v>
      </c>
      <c r="AQ505" s="77">
        <f t="shared" si="66"/>
        <v>0</v>
      </c>
      <c r="AR505" s="76">
        <f t="shared" si="66"/>
        <v>0</v>
      </c>
      <c r="AS505" s="78">
        <f t="shared" si="66"/>
        <v>16</v>
      </c>
      <c r="AT505" s="77">
        <f t="shared" si="66"/>
        <v>1</v>
      </c>
      <c r="AU505" s="76">
        <f t="shared" si="66"/>
        <v>0</v>
      </c>
      <c r="AV505" s="78">
        <f t="shared" si="66"/>
        <v>0</v>
      </c>
      <c r="AW505" s="77">
        <f t="shared" si="66"/>
        <v>0</v>
      </c>
      <c r="AX505" s="76">
        <f t="shared" si="66"/>
        <v>0</v>
      </c>
      <c r="AY505" s="75">
        <f t="shared" si="66"/>
        <v>0</v>
      </c>
      <c r="AZ505" s="74">
        <f t="shared" si="66"/>
        <v>0</v>
      </c>
      <c r="BA505" s="74">
        <f t="shared" si="66"/>
        <v>1</v>
      </c>
      <c r="BB505" s="73">
        <f t="shared" si="66"/>
        <v>0</v>
      </c>
      <c r="BC505" s="72" t="s">
        <v>137</v>
      </c>
      <c r="BF505" s="5">
        <f>SUM(AJ505:AL505)/$BG$5</f>
        <v>36</v>
      </c>
      <c r="BG505" s="5">
        <f>SUM(AM505:AO505,AY505)/$BG$5</f>
        <v>24.333333333333332</v>
      </c>
      <c r="BH505" s="5">
        <f>SUM(AP505:AR505,AZ505)/$BG$5</f>
        <v>0.66666666666666663</v>
      </c>
      <c r="BI505" s="5">
        <f>SUM(AS505:AU505,BA505)/$BG$5</f>
        <v>6</v>
      </c>
      <c r="BJ505" s="5">
        <f>SUM(AV505:AX505,BB505)/$BG$5</f>
        <v>0</v>
      </c>
    </row>
    <row r="506" spans="2:62" ht="37.5" thickBot="1" x14ac:dyDescent="0.3">
      <c r="B506" s="71"/>
      <c r="C506" s="70"/>
      <c r="D506" s="69"/>
      <c r="E506" s="68"/>
      <c r="F506" s="68"/>
      <c r="G506" s="67"/>
      <c r="H506" s="66"/>
      <c r="I506" s="64"/>
      <c r="J506" s="64"/>
      <c r="K506" s="65"/>
      <c r="L506" s="64"/>
      <c r="M506" s="62"/>
      <c r="N506" s="64"/>
      <c r="O506" s="62"/>
      <c r="P506" s="64"/>
      <c r="Q506" s="62"/>
      <c r="R506" s="64"/>
      <c r="S506" s="62"/>
      <c r="T506" s="64"/>
      <c r="U506" s="62"/>
      <c r="V506" s="64"/>
      <c r="W506" s="62"/>
      <c r="X506" s="64"/>
      <c r="Y506" s="62"/>
      <c r="Z506" s="64"/>
      <c r="AA506" s="62"/>
      <c r="AB506" s="63"/>
      <c r="AC506" s="62"/>
      <c r="AD506" s="62"/>
      <c r="AE506" s="62"/>
      <c r="AF506" s="61"/>
      <c r="AG506" s="61"/>
      <c r="AH506" s="60"/>
      <c r="AI506" s="59" t="s">
        <v>136</v>
      </c>
      <c r="AJ506" s="58">
        <f t="shared" ref="AJ506:BB506" si="67">AJ505/3</f>
        <v>34.666666666666664</v>
      </c>
      <c r="AK506" s="57">
        <f t="shared" si="67"/>
        <v>1.3333333333333333</v>
      </c>
      <c r="AL506" s="56">
        <f t="shared" si="67"/>
        <v>0</v>
      </c>
      <c r="AM506" s="58">
        <f t="shared" si="67"/>
        <v>19.666666666666668</v>
      </c>
      <c r="AN506" s="57">
        <f t="shared" si="67"/>
        <v>4.666666666666667</v>
      </c>
      <c r="AO506" s="56">
        <f t="shared" si="67"/>
        <v>0</v>
      </c>
      <c r="AP506" s="58">
        <f t="shared" si="67"/>
        <v>0.66666666666666663</v>
      </c>
      <c r="AQ506" s="57">
        <f t="shared" si="67"/>
        <v>0</v>
      </c>
      <c r="AR506" s="56">
        <f t="shared" si="67"/>
        <v>0</v>
      </c>
      <c r="AS506" s="58">
        <f t="shared" si="67"/>
        <v>5.333333333333333</v>
      </c>
      <c r="AT506" s="57">
        <f t="shared" si="67"/>
        <v>0.33333333333333331</v>
      </c>
      <c r="AU506" s="56">
        <f t="shared" si="67"/>
        <v>0</v>
      </c>
      <c r="AV506" s="58">
        <f t="shared" si="67"/>
        <v>0</v>
      </c>
      <c r="AW506" s="57">
        <f t="shared" si="67"/>
        <v>0</v>
      </c>
      <c r="AX506" s="56">
        <f t="shared" si="67"/>
        <v>0</v>
      </c>
      <c r="AY506" s="55">
        <f t="shared" si="67"/>
        <v>0</v>
      </c>
      <c r="AZ506" s="54">
        <f t="shared" si="67"/>
        <v>0</v>
      </c>
      <c r="BA506" s="54">
        <f t="shared" si="67"/>
        <v>0.33333333333333331</v>
      </c>
      <c r="BB506" s="53">
        <f t="shared" si="67"/>
        <v>0</v>
      </c>
      <c r="BC506" s="52" t="s">
        <v>135</v>
      </c>
    </row>
    <row r="507" spans="2:62" ht="28.15" customHeight="1" x14ac:dyDescent="0.2">
      <c r="B507" s="30"/>
      <c r="C507" s="242">
        <v>1</v>
      </c>
      <c r="D507" s="44"/>
      <c r="E507" s="43"/>
      <c r="F507" s="43"/>
      <c r="G507" s="42"/>
      <c r="H507" s="223" t="s">
        <v>660</v>
      </c>
      <c r="I507" s="246">
        <v>92</v>
      </c>
      <c r="J507" s="246">
        <v>24</v>
      </c>
      <c r="K507" s="246">
        <v>7</v>
      </c>
      <c r="L507" s="41" t="s">
        <v>133</v>
      </c>
      <c r="M507" s="40" t="s">
        <v>382</v>
      </c>
      <c r="N507" s="41" t="s">
        <v>131</v>
      </c>
      <c r="O507" s="40" t="s">
        <v>382</v>
      </c>
      <c r="P507" s="41" t="s">
        <v>130</v>
      </c>
      <c r="Q507" s="40" t="s">
        <v>430</v>
      </c>
      <c r="R507" s="41" t="s">
        <v>129</v>
      </c>
      <c r="S507" s="40" t="s">
        <v>132</v>
      </c>
      <c r="T507" s="41" t="s">
        <v>128</v>
      </c>
      <c r="U507" s="40" t="s">
        <v>121</v>
      </c>
      <c r="V507" s="41" t="s">
        <v>127</v>
      </c>
      <c r="W507" s="40"/>
      <c r="X507" s="41" t="s">
        <v>126</v>
      </c>
      <c r="Y507" s="40"/>
      <c r="Z507" s="41" t="s">
        <v>125</v>
      </c>
      <c r="AA507" s="40"/>
      <c r="AB507" s="39"/>
      <c r="AC507" s="40"/>
      <c r="AD507" s="39" t="s">
        <v>751</v>
      </c>
      <c r="AE507" s="38" t="s">
        <v>414</v>
      </c>
      <c r="AF507" s="250"/>
      <c r="AG507" s="250" t="s">
        <v>609</v>
      </c>
      <c r="AH507" s="37"/>
      <c r="AI507" s="11"/>
      <c r="AJ507" s="233">
        <f>SUMPRODUCT(LEN($M507:$U510)-LEN(SUBSTITUTE($M507:$U510,"A", "")))</f>
        <v>32</v>
      </c>
      <c r="AK507" s="239">
        <f>SUMPRODUCT(LEN($AD507:$AD510)-LEN(SUBSTITUTE($AD507:$AD510,"A", "")))</f>
        <v>3</v>
      </c>
      <c r="AL507" s="230">
        <f>SUMPRODUCT(LEN($AC507:$AC510)-LEN(SUBSTITUTE($AC507:$AC510,"A", "")))</f>
        <v>0</v>
      </c>
      <c r="AM507" s="233">
        <f>SUMPRODUCT(LEN($M507:$U510)-LEN(SUBSTITUTE($M507:$U510,"S", "")))</f>
        <v>14</v>
      </c>
      <c r="AN507" s="239">
        <f>SUMPRODUCT(LEN($AD507:$AD510)-LEN(SUBSTITUTE($AD507:$AD510,"S", "")))</f>
        <v>6</v>
      </c>
      <c r="AO507" s="230">
        <f>SUMPRODUCT(LEN($AC507:$AC510)-LEN(SUBSTITUTE($AC507:$AC510,"S", "")))</f>
        <v>0</v>
      </c>
      <c r="AP507" s="233">
        <f>SUMPRODUCT(LEN($M507:$U510)-LEN(SUBSTITUTE($M507:$U510,"F", "")))</f>
        <v>1</v>
      </c>
      <c r="AQ507" s="239">
        <f>SUMPRODUCT(LEN($AD507:$AD510)-LEN(SUBSTITUTE($AD507:$AD510,"F", "")))</f>
        <v>0</v>
      </c>
      <c r="AR507" s="230">
        <f>SUMPRODUCT(LEN($AC507:$AC510)-LEN(SUBSTITUTE($AC507:$AC510,"F", "")))</f>
        <v>0</v>
      </c>
      <c r="AS507" s="233">
        <f>SUMPRODUCT(LEN($M507:$U510)-LEN(SUBSTITUTE($M507:$U510,"G", "")))</f>
        <v>4</v>
      </c>
      <c r="AT507" s="239">
        <f>SUMPRODUCT(LEN($AD507:$AD510)-LEN(SUBSTITUTE($AD507:$AD510,"G", "")))</f>
        <v>1</v>
      </c>
      <c r="AU507" s="230">
        <f>SUMPRODUCT(LEN($AC507:$AC510)-LEN(SUBSTITUTE($AC507:$AC510,"G", "")))</f>
        <v>0</v>
      </c>
      <c r="AV507" s="233">
        <f>SUMPRODUCT(LEN($L507:$U510)-LEN(SUBSTITUTE($L507:$U510,"M", "")))</f>
        <v>0</v>
      </c>
      <c r="AW507" s="236">
        <f>SUMPRODUCT(LEN($AD507:$AD510)-LEN(SUBSTITUTE($AD507:$AD510,"M", "")))</f>
        <v>0</v>
      </c>
      <c r="AX507" s="269">
        <f>SUMPRODUCT(LEN($AC507:$AC510)-LEN(SUBSTITUTE($AC507:$AC510,"M", "")))</f>
        <v>0</v>
      </c>
      <c r="AY507" s="291">
        <f>SUMPRODUCT(LEN($AE507:$AE510)-LEN(SUBSTITUTE($AE507:$AE510,"S", "")))</f>
        <v>0</v>
      </c>
      <c r="AZ507" s="227">
        <f>SUMPRODUCT(LEN($AE507:$AE510)-LEN(SUBSTITUTE($AE507:$AE510,"F", "")))</f>
        <v>0</v>
      </c>
      <c r="BA507" s="227">
        <f>SUMPRODUCT(LEN($AE507:$AE510)-LEN(SUBSTITUTE($AE507:$AE510,"G", "")))</f>
        <v>1</v>
      </c>
      <c r="BB507" s="294">
        <f>SUMPRODUCT(LEN($AE507:$AE510)-LEN(SUBSTITUTE($AE507:$AE510,"M", "")))</f>
        <v>0</v>
      </c>
    </row>
    <row r="508" spans="2:62" ht="28.15" customHeight="1" thickBot="1" x14ac:dyDescent="0.25">
      <c r="B508" s="30"/>
      <c r="C508" s="243"/>
      <c r="D508" s="36"/>
      <c r="E508" s="35"/>
      <c r="F508" s="35"/>
      <c r="G508" s="34"/>
      <c r="H508" s="224"/>
      <c r="I508" s="247"/>
      <c r="J508" s="247"/>
      <c r="K508" s="247"/>
      <c r="L508" s="33" t="s">
        <v>123</v>
      </c>
      <c r="M508" s="32" t="s">
        <v>132</v>
      </c>
      <c r="N508" s="33" t="s">
        <v>122</v>
      </c>
      <c r="O508" s="32" t="s">
        <v>420</v>
      </c>
      <c r="P508" s="33" t="s">
        <v>120</v>
      </c>
      <c r="Q508" s="32" t="s">
        <v>523</v>
      </c>
      <c r="R508" s="33" t="s">
        <v>119</v>
      </c>
      <c r="S508" s="32" t="s">
        <v>113</v>
      </c>
      <c r="T508" s="33" t="s">
        <v>118</v>
      </c>
      <c r="U508" s="32"/>
      <c r="V508" s="33" t="s">
        <v>117</v>
      </c>
      <c r="W508" s="32"/>
      <c r="X508" s="33" t="s">
        <v>116</v>
      </c>
      <c r="Y508" s="32"/>
      <c r="Z508" s="33" t="s">
        <v>115</v>
      </c>
      <c r="AA508" s="32"/>
      <c r="AB508" s="31"/>
      <c r="AC508" s="32"/>
      <c r="AD508" s="31"/>
      <c r="AE508" s="23"/>
      <c r="AF508" s="251"/>
      <c r="AG508" s="251"/>
      <c r="AH508" s="22"/>
      <c r="AI508" s="11"/>
      <c r="AJ508" s="265"/>
      <c r="AK508" s="267"/>
      <c r="AL508" s="263"/>
      <c r="AM508" s="265"/>
      <c r="AN508" s="267"/>
      <c r="AO508" s="263"/>
      <c r="AP508" s="265"/>
      <c r="AQ508" s="267"/>
      <c r="AR508" s="263"/>
      <c r="AS508" s="265"/>
      <c r="AT508" s="267"/>
      <c r="AU508" s="263"/>
      <c r="AV508" s="265"/>
      <c r="AW508" s="275"/>
      <c r="AX508" s="270"/>
      <c r="AY508" s="292"/>
      <c r="AZ508" s="228"/>
      <c r="BA508" s="228"/>
      <c r="BB508" s="295"/>
    </row>
    <row r="509" spans="2:62" ht="28.15" customHeight="1" x14ac:dyDescent="0.2">
      <c r="B509" s="30"/>
      <c r="C509" s="244"/>
      <c r="D509" s="29"/>
      <c r="E509" s="28"/>
      <c r="F509" s="28"/>
      <c r="G509" s="27"/>
      <c r="H509" s="225">
        <v>193</v>
      </c>
      <c r="I509" s="248"/>
      <c r="J509" s="248"/>
      <c r="K509" s="248"/>
      <c r="L509" s="26" t="s">
        <v>114</v>
      </c>
      <c r="M509" s="25" t="s">
        <v>484</v>
      </c>
      <c r="N509" s="26" t="s">
        <v>112</v>
      </c>
      <c r="O509" s="25" t="s">
        <v>452</v>
      </c>
      <c r="P509" s="26" t="s">
        <v>111</v>
      </c>
      <c r="Q509" s="25" t="s">
        <v>388</v>
      </c>
      <c r="R509" s="26" t="s">
        <v>110</v>
      </c>
      <c r="S509" s="25" t="s">
        <v>175</v>
      </c>
      <c r="T509" s="26" t="s">
        <v>109</v>
      </c>
      <c r="U509" s="25"/>
      <c r="V509" s="26" t="s">
        <v>108</v>
      </c>
      <c r="W509" s="25"/>
      <c r="X509" s="26" t="s">
        <v>107</v>
      </c>
      <c r="Y509" s="25"/>
      <c r="Z509" s="26" t="s">
        <v>106</v>
      </c>
      <c r="AA509" s="25"/>
      <c r="AB509" s="24"/>
      <c r="AC509" s="25"/>
      <c r="AD509" s="24"/>
      <c r="AE509" s="23"/>
      <c r="AF509" s="251"/>
      <c r="AG509" s="251"/>
      <c r="AH509" s="22"/>
      <c r="AI509" s="11"/>
      <c r="AJ509" s="265"/>
      <c r="AK509" s="267"/>
      <c r="AL509" s="263"/>
      <c r="AM509" s="265"/>
      <c r="AN509" s="267"/>
      <c r="AO509" s="263"/>
      <c r="AP509" s="265"/>
      <c r="AQ509" s="267"/>
      <c r="AR509" s="263"/>
      <c r="AS509" s="265"/>
      <c r="AT509" s="267"/>
      <c r="AU509" s="263"/>
      <c r="AV509" s="265"/>
      <c r="AW509" s="275"/>
      <c r="AX509" s="270"/>
      <c r="AY509" s="292"/>
      <c r="AZ509" s="228"/>
      <c r="BA509" s="228"/>
      <c r="BB509" s="295"/>
    </row>
    <row r="510" spans="2:62" ht="28.15" customHeight="1" thickBot="1" x14ac:dyDescent="0.25">
      <c r="B510" s="30"/>
      <c r="C510" s="253"/>
      <c r="D510" s="51"/>
      <c r="E510" s="50"/>
      <c r="F510" s="50"/>
      <c r="G510" s="49"/>
      <c r="H510" s="226"/>
      <c r="I510" s="254"/>
      <c r="J510" s="254"/>
      <c r="K510" s="254"/>
      <c r="L510" s="48" t="s">
        <v>105</v>
      </c>
      <c r="M510" s="47" t="s">
        <v>104</v>
      </c>
      <c r="N510" s="48" t="s">
        <v>103</v>
      </c>
      <c r="O510" s="47" t="s">
        <v>418</v>
      </c>
      <c r="P510" s="48" t="s">
        <v>102</v>
      </c>
      <c r="Q510" s="47" t="s">
        <v>215</v>
      </c>
      <c r="R510" s="48" t="s">
        <v>101</v>
      </c>
      <c r="S510" s="47" t="s">
        <v>121</v>
      </c>
      <c r="T510" s="48">
        <v>20</v>
      </c>
      <c r="U510" s="47"/>
      <c r="V510" s="48" t="s">
        <v>100</v>
      </c>
      <c r="W510" s="47"/>
      <c r="X510" s="48" t="s">
        <v>99</v>
      </c>
      <c r="Y510" s="47"/>
      <c r="Z510" s="48" t="s">
        <v>98</v>
      </c>
      <c r="AA510" s="47"/>
      <c r="AB510" s="16"/>
      <c r="AC510" s="47"/>
      <c r="AD510" s="16"/>
      <c r="AE510" s="46"/>
      <c r="AF510" s="255"/>
      <c r="AG510" s="255"/>
      <c r="AH510" s="45"/>
      <c r="AI510" s="11"/>
      <c r="AJ510" s="266"/>
      <c r="AK510" s="268"/>
      <c r="AL510" s="264"/>
      <c r="AM510" s="266"/>
      <c r="AN510" s="268"/>
      <c r="AO510" s="264"/>
      <c r="AP510" s="266"/>
      <c r="AQ510" s="268"/>
      <c r="AR510" s="264"/>
      <c r="AS510" s="266"/>
      <c r="AT510" s="268"/>
      <c r="AU510" s="264"/>
      <c r="AV510" s="266"/>
      <c r="AW510" s="276"/>
      <c r="AX510" s="271"/>
      <c r="AY510" s="293"/>
      <c r="AZ510" s="229"/>
      <c r="BA510" s="229"/>
      <c r="BB510" s="296"/>
    </row>
    <row r="511" spans="2:62" ht="28.15" customHeight="1" x14ac:dyDescent="0.2">
      <c r="B511" s="30"/>
      <c r="C511" s="242">
        <v>2</v>
      </c>
      <c r="D511" s="44"/>
      <c r="E511" s="43"/>
      <c r="F511" s="43"/>
      <c r="G511" s="42"/>
      <c r="H511" s="223"/>
      <c r="I511" s="246">
        <v>94</v>
      </c>
      <c r="J511" s="246">
        <v>24</v>
      </c>
      <c r="K511" s="246">
        <v>6</v>
      </c>
      <c r="L511" s="41" t="s">
        <v>133</v>
      </c>
      <c r="M511" s="40" t="s">
        <v>132</v>
      </c>
      <c r="N511" s="41" t="s">
        <v>131</v>
      </c>
      <c r="O511" s="40" t="s">
        <v>750</v>
      </c>
      <c r="P511" s="41" t="s">
        <v>130</v>
      </c>
      <c r="Q511" s="40" t="s">
        <v>399</v>
      </c>
      <c r="R511" s="41" t="s">
        <v>129</v>
      </c>
      <c r="S511" s="40" t="s">
        <v>178</v>
      </c>
      <c r="T511" s="41" t="s">
        <v>128</v>
      </c>
      <c r="U511" s="40" t="s">
        <v>104</v>
      </c>
      <c r="V511" s="41" t="s">
        <v>127</v>
      </c>
      <c r="W511" s="40"/>
      <c r="X511" s="41" t="s">
        <v>126</v>
      </c>
      <c r="Y511" s="40"/>
      <c r="Z511" s="41" t="s">
        <v>125</v>
      </c>
      <c r="AA511" s="40"/>
      <c r="AB511" s="39"/>
      <c r="AC511" s="40"/>
      <c r="AD511" s="39"/>
      <c r="AE511" s="38"/>
      <c r="AF511" s="250"/>
      <c r="AG511" s="250" t="s">
        <v>609</v>
      </c>
      <c r="AH511" s="37"/>
      <c r="AI511" s="11"/>
      <c r="AJ511" s="233">
        <f>SUMPRODUCT(LEN($M511:$U514)-LEN(SUBSTITUTE($M511:$U514,"A", "")))</f>
        <v>39</v>
      </c>
      <c r="AK511" s="239">
        <f>SUMPRODUCT(LEN($AD511:$AD514)-LEN(SUBSTITUTE($AD511:$AD514,"A", "")))</f>
        <v>0</v>
      </c>
      <c r="AL511" s="230">
        <f>SUMPRODUCT(LEN($AC511:$AC514)-LEN(SUBSTITUTE($AC511:$AC514,"A", "")))</f>
        <v>0</v>
      </c>
      <c r="AM511" s="233">
        <f>SUMPRODUCT(LEN($M511:$U514)-LEN(SUBSTITUTE($M511:$U514,"S", "")))</f>
        <v>24</v>
      </c>
      <c r="AN511" s="239">
        <f>SUMPRODUCT(LEN($AD511:$AD514)-LEN(SUBSTITUTE($AD511:$AD514,"S", "")))</f>
        <v>0</v>
      </c>
      <c r="AO511" s="230">
        <f>SUMPRODUCT(LEN($AC511:$AC514)-LEN(SUBSTITUTE($AC511:$AC514,"S", "")))</f>
        <v>0</v>
      </c>
      <c r="AP511" s="233">
        <f>SUMPRODUCT(LEN($M511:$U514)-LEN(SUBSTITUTE($M511:$U514,"F", "")))</f>
        <v>1</v>
      </c>
      <c r="AQ511" s="239">
        <f>SUMPRODUCT(LEN($AD511:$AD514)-LEN(SUBSTITUTE($AD511:$AD514,"F", "")))</f>
        <v>0</v>
      </c>
      <c r="AR511" s="230">
        <f>SUMPRODUCT(LEN($AC511:$AC514)-LEN(SUBSTITUTE($AC511:$AC514,"F", "")))</f>
        <v>0</v>
      </c>
      <c r="AS511" s="233">
        <f>SUMPRODUCT(LEN($M511:$U514)-LEN(SUBSTITUTE($M511:$U514,"G", "")))</f>
        <v>2</v>
      </c>
      <c r="AT511" s="239">
        <f>SUMPRODUCT(LEN($AD511:$AD514)-LEN(SUBSTITUTE($AD511:$AD514,"G", "")))</f>
        <v>0</v>
      </c>
      <c r="AU511" s="230">
        <f>SUMPRODUCT(LEN($AC511:$AC514)-LEN(SUBSTITUTE($AC511:$AC514,"G", "")))</f>
        <v>0</v>
      </c>
      <c r="AV511" s="233">
        <f>SUMPRODUCT(LEN($L511:$U514)-LEN(SUBSTITUTE($L511:$U514,"M", "")))</f>
        <v>0</v>
      </c>
      <c r="AW511" s="236">
        <f>SUMPRODUCT(LEN($AD511:$AD514)-LEN(SUBSTITUTE($AD511:$AD514,"M", "")))</f>
        <v>0</v>
      </c>
      <c r="AX511" s="269">
        <f>SUMPRODUCT(LEN($AC511:$AC514)-LEN(SUBSTITUTE($AC511:$AC514,"M", "")))</f>
        <v>0</v>
      </c>
      <c r="AY511" s="291">
        <f>SUMPRODUCT(LEN($AE511:$AE514)-LEN(SUBSTITUTE($AE511:$AE514,"S", "")))</f>
        <v>0</v>
      </c>
      <c r="AZ511" s="227">
        <f>SUMPRODUCT(LEN($AE511:$AE514)-LEN(SUBSTITUTE($AE511:$AE514,"F", "")))</f>
        <v>0</v>
      </c>
      <c r="BA511" s="227">
        <f>SUMPRODUCT(LEN($AE511:$AE514)-LEN(SUBSTITUTE($AE511:$AE514,"G", "")))</f>
        <v>0</v>
      </c>
      <c r="BB511" s="294">
        <f>SUMPRODUCT(LEN($AE511:$AE514)-LEN(SUBSTITUTE($AE511:$AE514,"M", "")))</f>
        <v>0</v>
      </c>
    </row>
    <row r="512" spans="2:62" ht="28.15" customHeight="1" thickBot="1" x14ac:dyDescent="0.25">
      <c r="B512" s="30"/>
      <c r="C512" s="243"/>
      <c r="D512" s="36"/>
      <c r="E512" s="35"/>
      <c r="F512" s="35"/>
      <c r="G512" s="34"/>
      <c r="H512" s="224"/>
      <c r="I512" s="247"/>
      <c r="J512" s="247"/>
      <c r="K512" s="247"/>
      <c r="L512" s="33" t="s">
        <v>123</v>
      </c>
      <c r="M512" s="32" t="s">
        <v>186</v>
      </c>
      <c r="N512" s="33" t="s">
        <v>122</v>
      </c>
      <c r="O512" s="32" t="s">
        <v>420</v>
      </c>
      <c r="P512" s="33" t="s">
        <v>120</v>
      </c>
      <c r="Q512" s="32" t="s">
        <v>439</v>
      </c>
      <c r="R512" s="33" t="s">
        <v>119</v>
      </c>
      <c r="S512" s="32" t="s">
        <v>188</v>
      </c>
      <c r="T512" s="33" t="s">
        <v>118</v>
      </c>
      <c r="U512" s="32" t="s">
        <v>121</v>
      </c>
      <c r="V512" s="33" t="s">
        <v>117</v>
      </c>
      <c r="W512" s="32"/>
      <c r="X512" s="33" t="s">
        <v>116</v>
      </c>
      <c r="Y512" s="32"/>
      <c r="Z512" s="33" t="s">
        <v>115</v>
      </c>
      <c r="AA512" s="32"/>
      <c r="AB512" s="31"/>
      <c r="AC512" s="32"/>
      <c r="AD512" s="31"/>
      <c r="AE512" s="23"/>
      <c r="AF512" s="251"/>
      <c r="AG512" s="251"/>
      <c r="AH512" s="22"/>
      <c r="AI512" s="11"/>
      <c r="AJ512" s="265"/>
      <c r="AK512" s="267"/>
      <c r="AL512" s="263"/>
      <c r="AM512" s="265"/>
      <c r="AN512" s="267"/>
      <c r="AO512" s="263"/>
      <c r="AP512" s="265"/>
      <c r="AQ512" s="267"/>
      <c r="AR512" s="263"/>
      <c r="AS512" s="265"/>
      <c r="AT512" s="267"/>
      <c r="AU512" s="263"/>
      <c r="AV512" s="265"/>
      <c r="AW512" s="275"/>
      <c r="AX512" s="270"/>
      <c r="AY512" s="292"/>
      <c r="AZ512" s="228"/>
      <c r="BA512" s="228"/>
      <c r="BB512" s="295"/>
    </row>
    <row r="513" spans="2:62" ht="28.15" customHeight="1" x14ac:dyDescent="0.2">
      <c r="B513" s="30"/>
      <c r="C513" s="244"/>
      <c r="D513" s="29"/>
      <c r="E513" s="28"/>
      <c r="F513" s="28"/>
      <c r="G513" s="27"/>
      <c r="H513" s="225"/>
      <c r="I513" s="248"/>
      <c r="J513" s="248"/>
      <c r="K513" s="248"/>
      <c r="L513" s="26" t="s">
        <v>114</v>
      </c>
      <c r="M513" s="25" t="s">
        <v>376</v>
      </c>
      <c r="N513" s="26" t="s">
        <v>112</v>
      </c>
      <c r="O513" s="25" t="s">
        <v>474</v>
      </c>
      <c r="P513" s="26" t="s">
        <v>111</v>
      </c>
      <c r="Q513" s="25" t="s">
        <v>449</v>
      </c>
      <c r="R513" s="26" t="s">
        <v>110</v>
      </c>
      <c r="S513" s="25" t="s">
        <v>113</v>
      </c>
      <c r="T513" s="26" t="s">
        <v>109</v>
      </c>
      <c r="U513" s="25"/>
      <c r="V513" s="26" t="s">
        <v>108</v>
      </c>
      <c r="W513" s="25"/>
      <c r="X513" s="26" t="s">
        <v>107</v>
      </c>
      <c r="Y513" s="25"/>
      <c r="Z513" s="26" t="s">
        <v>106</v>
      </c>
      <c r="AA513" s="25"/>
      <c r="AB513" s="24"/>
      <c r="AC513" s="25"/>
      <c r="AD513" s="24"/>
      <c r="AE513" s="23"/>
      <c r="AF513" s="251"/>
      <c r="AG513" s="251"/>
      <c r="AH513" s="22"/>
      <c r="AI513" s="11"/>
      <c r="AJ513" s="265"/>
      <c r="AK513" s="267"/>
      <c r="AL513" s="263"/>
      <c r="AM513" s="265"/>
      <c r="AN513" s="267"/>
      <c r="AO513" s="263"/>
      <c r="AP513" s="265"/>
      <c r="AQ513" s="267"/>
      <c r="AR513" s="263"/>
      <c r="AS513" s="265"/>
      <c r="AT513" s="267"/>
      <c r="AU513" s="263"/>
      <c r="AV513" s="265"/>
      <c r="AW513" s="275"/>
      <c r="AX513" s="270"/>
      <c r="AY513" s="292"/>
      <c r="AZ513" s="228"/>
      <c r="BA513" s="228"/>
      <c r="BB513" s="295"/>
    </row>
    <row r="514" spans="2:62" ht="28.15" customHeight="1" thickBot="1" x14ac:dyDescent="0.25">
      <c r="B514" s="30"/>
      <c r="C514" s="253"/>
      <c r="D514" s="51"/>
      <c r="E514" s="50"/>
      <c r="F514" s="50"/>
      <c r="G514" s="49"/>
      <c r="H514" s="226"/>
      <c r="I514" s="254"/>
      <c r="J514" s="254"/>
      <c r="K514" s="254"/>
      <c r="L514" s="48" t="s">
        <v>105</v>
      </c>
      <c r="M514" s="47" t="s">
        <v>728</v>
      </c>
      <c r="N514" s="48" t="s">
        <v>103</v>
      </c>
      <c r="O514" s="47" t="s">
        <v>619</v>
      </c>
      <c r="P514" s="48" t="s">
        <v>102</v>
      </c>
      <c r="Q514" s="47" t="s">
        <v>388</v>
      </c>
      <c r="R514" s="48" t="s">
        <v>101</v>
      </c>
      <c r="S514" s="47" t="s">
        <v>113</v>
      </c>
      <c r="T514" s="48">
        <v>20</v>
      </c>
      <c r="U514" s="47"/>
      <c r="V514" s="48" t="s">
        <v>100</v>
      </c>
      <c r="W514" s="47"/>
      <c r="X514" s="48" t="s">
        <v>99</v>
      </c>
      <c r="Y514" s="47"/>
      <c r="Z514" s="48" t="s">
        <v>98</v>
      </c>
      <c r="AA514" s="47"/>
      <c r="AB514" s="16"/>
      <c r="AC514" s="47"/>
      <c r="AD514" s="16"/>
      <c r="AE514" s="46"/>
      <c r="AF514" s="255"/>
      <c r="AG514" s="255"/>
      <c r="AH514" s="45"/>
      <c r="AI514" s="11"/>
      <c r="AJ514" s="266"/>
      <c r="AK514" s="268"/>
      <c r="AL514" s="264"/>
      <c r="AM514" s="266"/>
      <c r="AN514" s="268"/>
      <c r="AO514" s="264"/>
      <c r="AP514" s="266"/>
      <c r="AQ514" s="268"/>
      <c r="AR514" s="264"/>
      <c r="AS514" s="266"/>
      <c r="AT514" s="268"/>
      <c r="AU514" s="264"/>
      <c r="AV514" s="266"/>
      <c r="AW514" s="276"/>
      <c r="AX514" s="271"/>
      <c r="AY514" s="293"/>
      <c r="AZ514" s="229"/>
      <c r="BA514" s="229"/>
      <c r="BB514" s="296"/>
    </row>
    <row r="515" spans="2:62" ht="28.15" customHeight="1" x14ac:dyDescent="0.2">
      <c r="B515" s="30"/>
      <c r="C515" s="242">
        <v>3</v>
      </c>
      <c r="D515" s="44"/>
      <c r="E515" s="43"/>
      <c r="F515" s="43"/>
      <c r="G515" s="42"/>
      <c r="H515" s="223"/>
      <c r="I515" s="246">
        <v>83</v>
      </c>
      <c r="J515" s="246">
        <v>25</v>
      </c>
      <c r="K515" s="246">
        <v>6</v>
      </c>
      <c r="L515" s="41" t="s">
        <v>133</v>
      </c>
      <c r="M515" s="40" t="s">
        <v>399</v>
      </c>
      <c r="N515" s="41" t="s">
        <v>131</v>
      </c>
      <c r="O515" s="40" t="s">
        <v>722</v>
      </c>
      <c r="P515" s="41" t="s">
        <v>130</v>
      </c>
      <c r="Q515" s="40" t="s">
        <v>525</v>
      </c>
      <c r="R515" s="41" t="s">
        <v>129</v>
      </c>
      <c r="S515" s="40" t="s">
        <v>404</v>
      </c>
      <c r="T515" s="41" t="s">
        <v>128</v>
      </c>
      <c r="U515" s="40" t="s">
        <v>104</v>
      </c>
      <c r="V515" s="41" t="s">
        <v>127</v>
      </c>
      <c r="W515" s="40"/>
      <c r="X515" s="41" t="s">
        <v>126</v>
      </c>
      <c r="Y515" s="40"/>
      <c r="Z515" s="41" t="s">
        <v>125</v>
      </c>
      <c r="AA515" s="40"/>
      <c r="AB515" s="39"/>
      <c r="AC515" s="40"/>
      <c r="AD515" s="39" t="s">
        <v>195</v>
      </c>
      <c r="AE515" s="38"/>
      <c r="AF515" s="250"/>
      <c r="AG515" s="250" t="s">
        <v>622</v>
      </c>
      <c r="AH515" s="37"/>
      <c r="AI515" s="11"/>
      <c r="AJ515" s="233">
        <f>SUMPRODUCT(LEN($M515:$U518)-LEN(SUBSTITUTE($M515:$U518,"A", "")))</f>
        <v>33</v>
      </c>
      <c r="AK515" s="239">
        <f>SUMPRODUCT(LEN($AD515:$AD518)-LEN(SUBSTITUTE($AD515:$AD518,"A", "")))</f>
        <v>1</v>
      </c>
      <c r="AL515" s="230">
        <f>SUMPRODUCT(LEN($AC515:$AC518)-LEN(SUBSTITUTE($AC515:$AC518,"A", "")))</f>
        <v>0</v>
      </c>
      <c r="AM515" s="233">
        <f>SUMPRODUCT(LEN($M515:$U518)-LEN(SUBSTITUTE($M515:$U518,"S", "")))</f>
        <v>21</v>
      </c>
      <c r="AN515" s="239">
        <f>SUMPRODUCT(LEN($AD515:$AD518)-LEN(SUBSTITUTE($AD515:$AD518,"S", "")))</f>
        <v>8</v>
      </c>
      <c r="AO515" s="230">
        <f>SUMPRODUCT(LEN($AC515:$AC518)-LEN(SUBSTITUTE($AC515:$AC518,"S", "")))</f>
        <v>0</v>
      </c>
      <c r="AP515" s="233">
        <f>SUMPRODUCT(LEN($M515:$U518)-LEN(SUBSTITUTE($M515:$U518,"F", "")))</f>
        <v>0</v>
      </c>
      <c r="AQ515" s="239">
        <f>SUMPRODUCT(LEN($AD515:$AD518)-LEN(SUBSTITUTE($AD515:$AD518,"F", "")))</f>
        <v>0</v>
      </c>
      <c r="AR515" s="230">
        <f>SUMPRODUCT(LEN($AC515:$AC518)-LEN(SUBSTITUTE($AC515:$AC518,"F", "")))</f>
        <v>0</v>
      </c>
      <c r="AS515" s="233">
        <f>SUMPRODUCT(LEN($M515:$U518)-LEN(SUBSTITUTE($M515:$U518,"G", "")))</f>
        <v>10</v>
      </c>
      <c r="AT515" s="239">
        <f>SUMPRODUCT(LEN($AD515:$AD518)-LEN(SUBSTITUTE($AD515:$AD518,"G", "")))</f>
        <v>0</v>
      </c>
      <c r="AU515" s="230">
        <f>SUMPRODUCT(LEN($AC515:$AC518)-LEN(SUBSTITUTE($AC515:$AC518,"G", "")))</f>
        <v>0</v>
      </c>
      <c r="AV515" s="233">
        <f>SUMPRODUCT(LEN($L515:$U518)-LEN(SUBSTITUTE($L515:$U518,"M", "")))</f>
        <v>0</v>
      </c>
      <c r="AW515" s="236">
        <f>SUMPRODUCT(LEN($AD515:$AD518)-LEN(SUBSTITUTE($AD515:$AD518,"M", "")))</f>
        <v>0</v>
      </c>
      <c r="AX515" s="269">
        <f>SUMPRODUCT(LEN($AC515:$AC518)-LEN(SUBSTITUTE($AC515:$AC518,"M", "")))</f>
        <v>0</v>
      </c>
      <c r="AY515" s="291">
        <f>SUMPRODUCT(LEN($AE515:$AE518)-LEN(SUBSTITUTE($AE515:$AE518,"S", "")))</f>
        <v>0</v>
      </c>
      <c r="AZ515" s="227">
        <f>SUMPRODUCT(LEN($AE515:$AE518)-LEN(SUBSTITUTE($AE515:$AE518,"F", "")))</f>
        <v>0</v>
      </c>
      <c r="BA515" s="227">
        <f>SUMPRODUCT(LEN($AE515:$AE518)-LEN(SUBSTITUTE($AE515:$AE518,"G", "")))</f>
        <v>0</v>
      </c>
      <c r="BB515" s="294">
        <f>SUMPRODUCT(LEN($AE515:$AE518)-LEN(SUBSTITUTE($AE515:$AE518,"M", "")))</f>
        <v>0</v>
      </c>
    </row>
    <row r="516" spans="2:62" ht="28.15" customHeight="1" thickBot="1" x14ac:dyDescent="0.25">
      <c r="B516" s="30"/>
      <c r="C516" s="243"/>
      <c r="D516" s="36"/>
      <c r="E516" s="35"/>
      <c r="F516" s="35"/>
      <c r="G516" s="34"/>
      <c r="H516" s="224"/>
      <c r="I516" s="247"/>
      <c r="J516" s="247"/>
      <c r="K516" s="247"/>
      <c r="L516" s="33" t="s">
        <v>123</v>
      </c>
      <c r="M516" s="32" t="s">
        <v>132</v>
      </c>
      <c r="N516" s="33" t="s">
        <v>122</v>
      </c>
      <c r="O516" s="32" t="s">
        <v>749</v>
      </c>
      <c r="P516" s="33" t="s">
        <v>120</v>
      </c>
      <c r="Q516" s="32" t="s">
        <v>491</v>
      </c>
      <c r="R516" s="33" t="s">
        <v>119</v>
      </c>
      <c r="S516" s="32" t="s">
        <v>175</v>
      </c>
      <c r="T516" s="33" t="s">
        <v>118</v>
      </c>
      <c r="U516" s="32" t="s">
        <v>121</v>
      </c>
      <c r="V516" s="33" t="s">
        <v>117</v>
      </c>
      <c r="W516" s="32"/>
      <c r="X516" s="33" t="s">
        <v>116</v>
      </c>
      <c r="Y516" s="32"/>
      <c r="Z516" s="33" t="s">
        <v>115</v>
      </c>
      <c r="AA516" s="32"/>
      <c r="AB516" s="31"/>
      <c r="AC516" s="32"/>
      <c r="AD516" s="31" t="s">
        <v>431</v>
      </c>
      <c r="AE516" s="23"/>
      <c r="AF516" s="251"/>
      <c r="AG516" s="251"/>
      <c r="AH516" s="22"/>
      <c r="AI516" s="11"/>
      <c r="AJ516" s="265"/>
      <c r="AK516" s="267"/>
      <c r="AL516" s="263"/>
      <c r="AM516" s="265"/>
      <c r="AN516" s="267"/>
      <c r="AO516" s="263"/>
      <c r="AP516" s="265"/>
      <c r="AQ516" s="267"/>
      <c r="AR516" s="263"/>
      <c r="AS516" s="265"/>
      <c r="AT516" s="267"/>
      <c r="AU516" s="263"/>
      <c r="AV516" s="265"/>
      <c r="AW516" s="275"/>
      <c r="AX516" s="270"/>
      <c r="AY516" s="292"/>
      <c r="AZ516" s="228"/>
      <c r="BA516" s="228"/>
      <c r="BB516" s="295"/>
    </row>
    <row r="517" spans="2:62" ht="28.15" customHeight="1" x14ac:dyDescent="0.2">
      <c r="B517" s="30"/>
      <c r="C517" s="244"/>
      <c r="D517" s="29"/>
      <c r="E517" s="28"/>
      <c r="F517" s="28"/>
      <c r="G517" s="27"/>
      <c r="H517" s="225"/>
      <c r="I517" s="248"/>
      <c r="J517" s="248"/>
      <c r="K517" s="248"/>
      <c r="L517" s="26" t="s">
        <v>114</v>
      </c>
      <c r="M517" s="25" t="s">
        <v>186</v>
      </c>
      <c r="N517" s="26" t="s">
        <v>112</v>
      </c>
      <c r="O517" s="25" t="s">
        <v>492</v>
      </c>
      <c r="P517" s="26" t="s">
        <v>111</v>
      </c>
      <c r="Q517" s="25" t="s">
        <v>430</v>
      </c>
      <c r="R517" s="26" t="s">
        <v>110</v>
      </c>
      <c r="S517" s="25" t="s">
        <v>175</v>
      </c>
      <c r="T517" s="26" t="s">
        <v>109</v>
      </c>
      <c r="U517" s="25" t="s">
        <v>121</v>
      </c>
      <c r="V517" s="26" t="s">
        <v>108</v>
      </c>
      <c r="W517" s="25"/>
      <c r="X517" s="26" t="s">
        <v>107</v>
      </c>
      <c r="Y517" s="25"/>
      <c r="Z517" s="26" t="s">
        <v>106</v>
      </c>
      <c r="AA517" s="25"/>
      <c r="AB517" s="24"/>
      <c r="AC517" s="25"/>
      <c r="AD517" s="24"/>
      <c r="AE517" s="23"/>
      <c r="AF517" s="251"/>
      <c r="AG517" s="251"/>
      <c r="AH517" s="22"/>
      <c r="AI517" s="11"/>
      <c r="AJ517" s="265"/>
      <c r="AK517" s="267"/>
      <c r="AL517" s="263"/>
      <c r="AM517" s="265"/>
      <c r="AN517" s="267"/>
      <c r="AO517" s="263"/>
      <c r="AP517" s="265"/>
      <c r="AQ517" s="267"/>
      <c r="AR517" s="263"/>
      <c r="AS517" s="265"/>
      <c r="AT517" s="267"/>
      <c r="AU517" s="263"/>
      <c r="AV517" s="265"/>
      <c r="AW517" s="275"/>
      <c r="AX517" s="270"/>
      <c r="AY517" s="292"/>
      <c r="AZ517" s="228"/>
      <c r="BA517" s="228"/>
      <c r="BB517" s="295"/>
    </row>
    <row r="518" spans="2:62" ht="28.15" customHeight="1" thickBot="1" x14ac:dyDescent="0.25">
      <c r="B518" s="21"/>
      <c r="C518" s="245"/>
      <c r="D518" s="20"/>
      <c r="E518" s="19"/>
      <c r="F518" s="19"/>
      <c r="G518" s="18"/>
      <c r="H518" s="226"/>
      <c r="I518" s="249"/>
      <c r="J518" s="249"/>
      <c r="K518" s="249"/>
      <c r="L518" s="17" t="s">
        <v>105</v>
      </c>
      <c r="M518" s="15" t="s">
        <v>707</v>
      </c>
      <c r="N518" s="17" t="s">
        <v>103</v>
      </c>
      <c r="O518" s="15" t="s">
        <v>748</v>
      </c>
      <c r="P518" s="17" t="s">
        <v>102</v>
      </c>
      <c r="Q518" s="15" t="s">
        <v>428</v>
      </c>
      <c r="R518" s="17" t="s">
        <v>101</v>
      </c>
      <c r="S518" s="15" t="s">
        <v>113</v>
      </c>
      <c r="T518" s="17">
        <v>20</v>
      </c>
      <c r="U518" s="15"/>
      <c r="V518" s="17" t="s">
        <v>100</v>
      </c>
      <c r="W518" s="15"/>
      <c r="X518" s="17" t="s">
        <v>99</v>
      </c>
      <c r="Y518" s="15"/>
      <c r="Z518" s="17" t="s">
        <v>98</v>
      </c>
      <c r="AA518" s="15"/>
      <c r="AB518" s="16"/>
      <c r="AC518" s="15"/>
      <c r="AD518" s="14"/>
      <c r="AE518" s="13"/>
      <c r="AF518" s="252"/>
      <c r="AG518" s="252"/>
      <c r="AH518" s="12"/>
      <c r="AI518" s="11"/>
      <c r="AJ518" s="266"/>
      <c r="AK518" s="268"/>
      <c r="AL518" s="264"/>
      <c r="AM518" s="266"/>
      <c r="AN518" s="268"/>
      <c r="AO518" s="264"/>
      <c r="AP518" s="266"/>
      <c r="AQ518" s="268"/>
      <c r="AR518" s="264"/>
      <c r="AS518" s="266"/>
      <c r="AT518" s="268"/>
      <c r="AU518" s="264"/>
      <c r="AV518" s="266"/>
      <c r="AW518" s="276"/>
      <c r="AX518" s="271"/>
      <c r="AY518" s="293"/>
      <c r="AZ518" s="229"/>
      <c r="BA518" s="229"/>
      <c r="BB518" s="296"/>
    </row>
    <row r="519" spans="2:62" ht="85.9" customHeight="1" thickTop="1" thickBot="1" x14ac:dyDescent="0.35">
      <c r="B519" s="105" t="s">
        <v>174</v>
      </c>
      <c r="C519" s="95" t="s">
        <v>173</v>
      </c>
      <c r="D519" s="100" t="s">
        <v>172</v>
      </c>
      <c r="E519" s="104" t="s">
        <v>171</v>
      </c>
      <c r="F519" s="103"/>
      <c r="G519" s="102"/>
      <c r="H519" s="101" t="s">
        <v>170</v>
      </c>
      <c r="I519" s="100" t="s">
        <v>96</v>
      </c>
      <c r="J519" s="100" t="s">
        <v>169</v>
      </c>
      <c r="K519" s="100" t="s">
        <v>97</v>
      </c>
      <c r="L519" s="256" t="s">
        <v>168</v>
      </c>
      <c r="M519" s="262"/>
      <c r="N519" s="256" t="s">
        <v>167</v>
      </c>
      <c r="O519" s="262"/>
      <c r="P519" s="256" t="s">
        <v>167</v>
      </c>
      <c r="Q519" s="257"/>
      <c r="R519" s="256" t="s">
        <v>167</v>
      </c>
      <c r="S519" s="257"/>
      <c r="T519" s="256" t="s">
        <v>167</v>
      </c>
      <c r="U519" s="257"/>
      <c r="V519" s="256" t="s">
        <v>167</v>
      </c>
      <c r="W519" s="257"/>
      <c r="X519" s="256" t="s">
        <v>167</v>
      </c>
      <c r="Y519" s="257"/>
      <c r="Z519" s="256" t="s">
        <v>167</v>
      </c>
      <c r="AA519" s="257"/>
      <c r="AB519" s="261" t="s">
        <v>166</v>
      </c>
      <c r="AC519" s="257"/>
      <c r="AD519" s="101" t="s">
        <v>165</v>
      </c>
      <c r="AE519" s="101" t="s">
        <v>164</v>
      </c>
      <c r="AF519" s="100" t="s">
        <v>163</v>
      </c>
      <c r="AG519" s="100" t="s">
        <v>162</v>
      </c>
      <c r="AH519" s="99" t="s">
        <v>161</v>
      </c>
      <c r="AI519" s="98"/>
      <c r="AJ519" s="96" t="s">
        <v>160</v>
      </c>
      <c r="AK519" s="95" t="s">
        <v>159</v>
      </c>
      <c r="AL519" s="94" t="s">
        <v>158</v>
      </c>
      <c r="AM519" s="96" t="s">
        <v>157</v>
      </c>
      <c r="AN519" s="95" t="s">
        <v>156</v>
      </c>
      <c r="AO519" s="94" t="s">
        <v>155</v>
      </c>
      <c r="AP519" s="96" t="s">
        <v>154</v>
      </c>
      <c r="AQ519" s="95" t="s">
        <v>153</v>
      </c>
      <c r="AR519" s="97" t="s">
        <v>152</v>
      </c>
      <c r="AS519" s="96" t="s">
        <v>151</v>
      </c>
      <c r="AT519" s="95" t="s">
        <v>150</v>
      </c>
      <c r="AU519" s="94" t="s">
        <v>149</v>
      </c>
      <c r="AV519" s="96" t="s">
        <v>148</v>
      </c>
      <c r="AW519" s="95" t="s">
        <v>147</v>
      </c>
      <c r="AX519" s="94" t="s">
        <v>146</v>
      </c>
      <c r="AY519" s="93" t="s">
        <v>145</v>
      </c>
      <c r="AZ519" s="92" t="s">
        <v>144</v>
      </c>
      <c r="BA519" s="92" t="s">
        <v>143</v>
      </c>
      <c r="BB519" s="91" t="s">
        <v>142</v>
      </c>
    </row>
    <row r="520" spans="2:62" ht="48" thickBot="1" x14ac:dyDescent="0.3">
      <c r="B520" s="90" t="s">
        <v>216</v>
      </c>
      <c r="C520" s="89"/>
      <c r="D520" s="88">
        <v>194</v>
      </c>
      <c r="E520" s="258"/>
      <c r="F520" s="259"/>
      <c r="G520" s="260"/>
      <c r="H520" s="87" t="s">
        <v>140</v>
      </c>
      <c r="I520" s="86"/>
      <c r="J520" s="86"/>
      <c r="K520" s="85"/>
      <c r="L520" s="84"/>
      <c r="M520" s="81"/>
      <c r="N520" s="84"/>
      <c r="O520" s="81"/>
      <c r="P520" s="84"/>
      <c r="Q520" s="81"/>
      <c r="R520" s="84"/>
      <c r="S520" s="81"/>
      <c r="T520" s="84"/>
      <c r="U520" s="81"/>
      <c r="V520" s="84"/>
      <c r="W520" s="81"/>
      <c r="X520" s="84"/>
      <c r="Y520" s="81"/>
      <c r="Z520" s="84"/>
      <c r="AA520" s="83"/>
      <c r="AB520" s="82" t="s">
        <v>139</v>
      </c>
      <c r="AC520" s="81"/>
      <c r="AD520" s="81"/>
      <c r="AE520" s="81"/>
      <c r="AF520" s="80"/>
      <c r="AG520" s="80"/>
      <c r="AH520" s="60"/>
      <c r="AI520" s="79" t="s">
        <v>138</v>
      </c>
      <c r="AJ520" s="78">
        <f t="shared" ref="AJ520:BB520" si="68">SUM(AJ522:AJ533)</f>
        <v>59</v>
      </c>
      <c r="AK520" s="77">
        <f t="shared" si="68"/>
        <v>14</v>
      </c>
      <c r="AL520" s="76">
        <f t="shared" si="68"/>
        <v>0</v>
      </c>
      <c r="AM520" s="78">
        <f t="shared" si="68"/>
        <v>22</v>
      </c>
      <c r="AN520" s="77">
        <f t="shared" si="68"/>
        <v>17</v>
      </c>
      <c r="AO520" s="76">
        <f t="shared" si="68"/>
        <v>0</v>
      </c>
      <c r="AP520" s="78">
        <f t="shared" si="68"/>
        <v>0</v>
      </c>
      <c r="AQ520" s="77">
        <f t="shared" si="68"/>
        <v>0</v>
      </c>
      <c r="AR520" s="76">
        <f t="shared" si="68"/>
        <v>0</v>
      </c>
      <c r="AS520" s="78">
        <f t="shared" si="68"/>
        <v>13</v>
      </c>
      <c r="AT520" s="77">
        <f t="shared" si="68"/>
        <v>6</v>
      </c>
      <c r="AU520" s="76">
        <f t="shared" si="68"/>
        <v>0</v>
      </c>
      <c r="AV520" s="78">
        <f t="shared" si="68"/>
        <v>0</v>
      </c>
      <c r="AW520" s="77">
        <f t="shared" si="68"/>
        <v>0</v>
      </c>
      <c r="AX520" s="76">
        <f t="shared" si="68"/>
        <v>0</v>
      </c>
      <c r="AY520" s="75">
        <f t="shared" si="68"/>
        <v>0</v>
      </c>
      <c r="AZ520" s="74">
        <f t="shared" si="68"/>
        <v>0</v>
      </c>
      <c r="BA520" s="74">
        <f t="shared" si="68"/>
        <v>1</v>
      </c>
      <c r="BB520" s="73">
        <f t="shared" si="68"/>
        <v>0</v>
      </c>
      <c r="BC520" s="72" t="s">
        <v>137</v>
      </c>
      <c r="BF520" s="5">
        <f>SUM(AJ520:AL520)/$BG$5</f>
        <v>24.333333333333332</v>
      </c>
      <c r="BG520" s="5">
        <f>SUM(AM520:AO520,AY520)/$BG$5</f>
        <v>13</v>
      </c>
      <c r="BH520" s="5">
        <f>SUM(AP520:AR520,AZ520)/$BG$5</f>
        <v>0</v>
      </c>
      <c r="BI520" s="5">
        <f>SUM(AS520:AU520,BA520)/$BG$5</f>
        <v>6.666666666666667</v>
      </c>
      <c r="BJ520" s="5">
        <f>SUM(AV520:AX520,BB520)/$BG$5</f>
        <v>0</v>
      </c>
    </row>
    <row r="521" spans="2:62" ht="37.5" thickBot="1" x14ac:dyDescent="0.3">
      <c r="B521" s="71"/>
      <c r="C521" s="70"/>
      <c r="D521" s="69"/>
      <c r="E521" s="68"/>
      <c r="F521" s="68"/>
      <c r="G521" s="67"/>
      <c r="H521" s="66"/>
      <c r="I521" s="64"/>
      <c r="J521" s="64"/>
      <c r="K521" s="65"/>
      <c r="L521" s="64"/>
      <c r="M521" s="62"/>
      <c r="N521" s="64"/>
      <c r="O521" s="62"/>
      <c r="P521" s="64"/>
      <c r="Q521" s="62"/>
      <c r="R521" s="64"/>
      <c r="S521" s="62"/>
      <c r="T521" s="64"/>
      <c r="U521" s="62"/>
      <c r="V521" s="64"/>
      <c r="W521" s="62"/>
      <c r="X521" s="64"/>
      <c r="Y521" s="62"/>
      <c r="Z521" s="64"/>
      <c r="AA521" s="62"/>
      <c r="AB521" s="63"/>
      <c r="AC521" s="62"/>
      <c r="AD521" s="62"/>
      <c r="AE521" s="62"/>
      <c r="AF521" s="61"/>
      <c r="AG521" s="61"/>
      <c r="AH521" s="60"/>
      <c r="AI521" s="59" t="s">
        <v>136</v>
      </c>
      <c r="AJ521" s="58">
        <f t="shared" ref="AJ521:BB521" si="69">AJ520/3</f>
        <v>19.666666666666668</v>
      </c>
      <c r="AK521" s="57">
        <f t="shared" si="69"/>
        <v>4.666666666666667</v>
      </c>
      <c r="AL521" s="56">
        <f t="shared" si="69"/>
        <v>0</v>
      </c>
      <c r="AM521" s="58">
        <f t="shared" si="69"/>
        <v>7.333333333333333</v>
      </c>
      <c r="AN521" s="57">
        <f t="shared" si="69"/>
        <v>5.666666666666667</v>
      </c>
      <c r="AO521" s="56">
        <f t="shared" si="69"/>
        <v>0</v>
      </c>
      <c r="AP521" s="58">
        <f t="shared" si="69"/>
        <v>0</v>
      </c>
      <c r="AQ521" s="57">
        <f t="shared" si="69"/>
        <v>0</v>
      </c>
      <c r="AR521" s="56">
        <f t="shared" si="69"/>
        <v>0</v>
      </c>
      <c r="AS521" s="58">
        <f t="shared" si="69"/>
        <v>4.333333333333333</v>
      </c>
      <c r="AT521" s="57">
        <f t="shared" si="69"/>
        <v>2</v>
      </c>
      <c r="AU521" s="56">
        <f t="shared" si="69"/>
        <v>0</v>
      </c>
      <c r="AV521" s="58">
        <f t="shared" si="69"/>
        <v>0</v>
      </c>
      <c r="AW521" s="57">
        <f t="shared" si="69"/>
        <v>0</v>
      </c>
      <c r="AX521" s="56">
        <f t="shared" si="69"/>
        <v>0</v>
      </c>
      <c r="AY521" s="55">
        <f t="shared" si="69"/>
        <v>0</v>
      </c>
      <c r="AZ521" s="54">
        <f t="shared" si="69"/>
        <v>0</v>
      </c>
      <c r="BA521" s="54">
        <f t="shared" si="69"/>
        <v>0.33333333333333331</v>
      </c>
      <c r="BB521" s="53">
        <f t="shared" si="69"/>
        <v>0</v>
      </c>
      <c r="BC521" s="52" t="s">
        <v>135</v>
      </c>
    </row>
    <row r="522" spans="2:62" ht="28.15" customHeight="1" x14ac:dyDescent="0.2">
      <c r="B522" s="30"/>
      <c r="C522" s="242">
        <v>1</v>
      </c>
      <c r="D522" s="44"/>
      <c r="E522" s="43"/>
      <c r="F522" s="43"/>
      <c r="G522" s="42"/>
      <c r="H522" s="223" t="s">
        <v>183</v>
      </c>
      <c r="I522" s="246">
        <v>52</v>
      </c>
      <c r="J522" s="246">
        <v>22</v>
      </c>
      <c r="K522" s="246">
        <v>7</v>
      </c>
      <c r="L522" s="41" t="s">
        <v>133</v>
      </c>
      <c r="M522" s="40" t="s">
        <v>382</v>
      </c>
      <c r="N522" s="41" t="s">
        <v>131</v>
      </c>
      <c r="O522" s="40" t="s">
        <v>724</v>
      </c>
      <c r="P522" s="41" t="s">
        <v>130</v>
      </c>
      <c r="Q522" s="40" t="s">
        <v>389</v>
      </c>
      <c r="R522" s="41" t="s">
        <v>129</v>
      </c>
      <c r="S522" s="40" t="s">
        <v>104</v>
      </c>
      <c r="T522" s="41" t="s">
        <v>128</v>
      </c>
      <c r="U522" s="40"/>
      <c r="V522" s="41" t="s">
        <v>127</v>
      </c>
      <c r="W522" s="40"/>
      <c r="X522" s="41" t="s">
        <v>126</v>
      </c>
      <c r="Y522" s="40"/>
      <c r="Z522" s="41" t="s">
        <v>125</v>
      </c>
      <c r="AA522" s="40"/>
      <c r="AB522" s="39"/>
      <c r="AC522" s="40"/>
      <c r="AD522" s="39" t="s">
        <v>443</v>
      </c>
      <c r="AE522" s="38" t="s">
        <v>414</v>
      </c>
      <c r="AF522" s="250"/>
      <c r="AG522" s="250" t="s">
        <v>622</v>
      </c>
      <c r="AH522" s="37"/>
      <c r="AI522" s="11"/>
      <c r="AJ522" s="233">
        <f>SUMPRODUCT(LEN($M522:$U525)-LEN(SUBSTITUTE($M522:$U525,"A", "")))</f>
        <v>32</v>
      </c>
      <c r="AK522" s="239">
        <f>SUMPRODUCT(LEN($AD522:$AD525)-LEN(SUBSTITUTE($AD522:$AD525,"A", "")))</f>
        <v>5</v>
      </c>
      <c r="AL522" s="230">
        <f>SUMPRODUCT(LEN($AC522:$AC525)-LEN(SUBSTITUTE($AC522:$AC525,"A", "")))</f>
        <v>0</v>
      </c>
      <c r="AM522" s="233">
        <f>SUMPRODUCT(LEN($M522:$U525)-LEN(SUBSTITUTE($M522:$U525,"S", "")))</f>
        <v>9</v>
      </c>
      <c r="AN522" s="239">
        <f>SUMPRODUCT(LEN($AD522:$AD525)-LEN(SUBSTITUTE($AD522:$AD525,"S", "")))</f>
        <v>8</v>
      </c>
      <c r="AO522" s="230">
        <f>SUMPRODUCT(LEN($AC522:$AC525)-LEN(SUBSTITUTE($AC522:$AC525,"S", "")))</f>
        <v>0</v>
      </c>
      <c r="AP522" s="233">
        <f>SUMPRODUCT(LEN($M522:$U525)-LEN(SUBSTITUTE($M522:$U525,"F", "")))</f>
        <v>0</v>
      </c>
      <c r="AQ522" s="239">
        <f>SUMPRODUCT(LEN($AD522:$AD525)-LEN(SUBSTITUTE($AD522:$AD525,"F", "")))</f>
        <v>0</v>
      </c>
      <c r="AR522" s="230">
        <f>SUMPRODUCT(LEN($AC522:$AC525)-LEN(SUBSTITUTE($AC522:$AC525,"F", "")))</f>
        <v>0</v>
      </c>
      <c r="AS522" s="233">
        <f>SUMPRODUCT(LEN($M522:$U525)-LEN(SUBSTITUTE($M522:$U525,"G", "")))</f>
        <v>8</v>
      </c>
      <c r="AT522" s="239">
        <f>SUMPRODUCT(LEN($AD522:$AD525)-LEN(SUBSTITUTE($AD522:$AD525,"G", "")))</f>
        <v>3</v>
      </c>
      <c r="AU522" s="230">
        <f>SUMPRODUCT(LEN($AC522:$AC525)-LEN(SUBSTITUTE($AC522:$AC525,"G", "")))</f>
        <v>0</v>
      </c>
      <c r="AV522" s="233">
        <f>SUMPRODUCT(LEN($L522:$U525)-LEN(SUBSTITUTE($L522:$U525,"M", "")))</f>
        <v>0</v>
      </c>
      <c r="AW522" s="236">
        <f>SUMPRODUCT(LEN($AD522:$AD525)-LEN(SUBSTITUTE($AD522:$AD525,"M", "")))</f>
        <v>0</v>
      </c>
      <c r="AX522" s="269">
        <f>SUMPRODUCT(LEN($AC522:$AC525)-LEN(SUBSTITUTE($AC522:$AC525,"M", "")))</f>
        <v>0</v>
      </c>
      <c r="AY522" s="291">
        <f>SUMPRODUCT(LEN($AE522:$AE525)-LEN(SUBSTITUTE($AE522:$AE525,"S", "")))</f>
        <v>0</v>
      </c>
      <c r="AZ522" s="227">
        <f>SUMPRODUCT(LEN($AE522:$AE525)-LEN(SUBSTITUTE($AE522:$AE525,"F", "")))</f>
        <v>0</v>
      </c>
      <c r="BA522" s="227">
        <f>SUMPRODUCT(LEN($AE522:$AE525)-LEN(SUBSTITUTE($AE522:$AE525,"G", "")))</f>
        <v>1</v>
      </c>
      <c r="BB522" s="294">
        <f>SUMPRODUCT(LEN($AE522:$AE525)-LEN(SUBSTITUTE($AE522:$AE525,"M", "")))</f>
        <v>0</v>
      </c>
    </row>
    <row r="523" spans="2:62" ht="28.15" customHeight="1" thickBot="1" x14ac:dyDescent="0.25">
      <c r="B523" s="30"/>
      <c r="C523" s="243"/>
      <c r="D523" s="36"/>
      <c r="E523" s="35"/>
      <c r="F523" s="35"/>
      <c r="G523" s="34"/>
      <c r="H523" s="224"/>
      <c r="I523" s="247"/>
      <c r="J523" s="247"/>
      <c r="K523" s="247"/>
      <c r="L523" s="33" t="s">
        <v>123</v>
      </c>
      <c r="M523" s="32" t="s">
        <v>747</v>
      </c>
      <c r="N523" s="33" t="s">
        <v>122</v>
      </c>
      <c r="O523" s="32" t="s">
        <v>382</v>
      </c>
      <c r="P523" s="33" t="s">
        <v>120</v>
      </c>
      <c r="Q523" s="32" t="s">
        <v>430</v>
      </c>
      <c r="R523" s="33" t="s">
        <v>119</v>
      </c>
      <c r="S523" s="32" t="s">
        <v>121</v>
      </c>
      <c r="T523" s="33" t="s">
        <v>118</v>
      </c>
      <c r="U523" s="32"/>
      <c r="V523" s="33" t="s">
        <v>117</v>
      </c>
      <c r="W523" s="32"/>
      <c r="X523" s="33" t="s">
        <v>116</v>
      </c>
      <c r="Y523" s="32"/>
      <c r="Z523" s="33" t="s">
        <v>115</v>
      </c>
      <c r="AA523" s="32"/>
      <c r="AB523" s="31"/>
      <c r="AC523" s="32"/>
      <c r="AD523" s="31" t="s">
        <v>746</v>
      </c>
      <c r="AE523" s="23"/>
      <c r="AF523" s="251"/>
      <c r="AG523" s="251"/>
      <c r="AH523" s="22"/>
      <c r="AI523" s="11"/>
      <c r="AJ523" s="265"/>
      <c r="AK523" s="267"/>
      <c r="AL523" s="263"/>
      <c r="AM523" s="265"/>
      <c r="AN523" s="267"/>
      <c r="AO523" s="263"/>
      <c r="AP523" s="265"/>
      <c r="AQ523" s="267"/>
      <c r="AR523" s="263"/>
      <c r="AS523" s="265"/>
      <c r="AT523" s="267"/>
      <c r="AU523" s="263"/>
      <c r="AV523" s="265"/>
      <c r="AW523" s="275"/>
      <c r="AX523" s="270"/>
      <c r="AY523" s="292"/>
      <c r="AZ523" s="228"/>
      <c r="BA523" s="228"/>
      <c r="BB523" s="295"/>
    </row>
    <row r="524" spans="2:62" ht="28.15" customHeight="1" x14ac:dyDescent="0.2">
      <c r="B524" s="30"/>
      <c r="C524" s="244"/>
      <c r="D524" s="29"/>
      <c r="E524" s="28"/>
      <c r="F524" s="28"/>
      <c r="G524" s="27"/>
      <c r="H524" s="225">
        <v>194</v>
      </c>
      <c r="I524" s="248"/>
      <c r="J524" s="248"/>
      <c r="K524" s="248"/>
      <c r="L524" s="26" t="s">
        <v>114</v>
      </c>
      <c r="M524" s="25" t="s">
        <v>376</v>
      </c>
      <c r="N524" s="26" t="s">
        <v>112</v>
      </c>
      <c r="O524" s="25" t="s">
        <v>405</v>
      </c>
      <c r="P524" s="26" t="s">
        <v>111</v>
      </c>
      <c r="Q524" s="25" t="s">
        <v>217</v>
      </c>
      <c r="R524" s="26" t="s">
        <v>110</v>
      </c>
      <c r="S524" s="25" t="s">
        <v>121</v>
      </c>
      <c r="T524" s="26" t="s">
        <v>109</v>
      </c>
      <c r="U524" s="25"/>
      <c r="V524" s="26" t="s">
        <v>108</v>
      </c>
      <c r="W524" s="25"/>
      <c r="X524" s="26" t="s">
        <v>107</v>
      </c>
      <c r="Y524" s="25"/>
      <c r="Z524" s="26" t="s">
        <v>106</v>
      </c>
      <c r="AA524" s="25"/>
      <c r="AB524" s="24"/>
      <c r="AC524" s="25"/>
      <c r="AD524" s="24"/>
      <c r="AE524" s="23"/>
      <c r="AF524" s="251"/>
      <c r="AG524" s="251"/>
      <c r="AH524" s="22"/>
      <c r="AI524" s="11"/>
      <c r="AJ524" s="265"/>
      <c r="AK524" s="267"/>
      <c r="AL524" s="263"/>
      <c r="AM524" s="265"/>
      <c r="AN524" s="267"/>
      <c r="AO524" s="263"/>
      <c r="AP524" s="265"/>
      <c r="AQ524" s="267"/>
      <c r="AR524" s="263"/>
      <c r="AS524" s="265"/>
      <c r="AT524" s="267"/>
      <c r="AU524" s="263"/>
      <c r="AV524" s="265"/>
      <c r="AW524" s="275"/>
      <c r="AX524" s="270"/>
      <c r="AY524" s="292"/>
      <c r="AZ524" s="228"/>
      <c r="BA524" s="228"/>
      <c r="BB524" s="295"/>
    </row>
    <row r="525" spans="2:62" ht="28.15" customHeight="1" thickBot="1" x14ac:dyDescent="0.25">
      <c r="B525" s="30"/>
      <c r="C525" s="253"/>
      <c r="D525" s="51"/>
      <c r="E525" s="50"/>
      <c r="F525" s="50"/>
      <c r="G525" s="49"/>
      <c r="H525" s="226"/>
      <c r="I525" s="254"/>
      <c r="J525" s="254"/>
      <c r="K525" s="254"/>
      <c r="L525" s="48" t="s">
        <v>105</v>
      </c>
      <c r="M525" s="47" t="s">
        <v>742</v>
      </c>
      <c r="N525" s="48" t="s">
        <v>103</v>
      </c>
      <c r="O525" s="47" t="s">
        <v>377</v>
      </c>
      <c r="P525" s="48" t="s">
        <v>102</v>
      </c>
      <c r="Q525" s="47" t="s">
        <v>175</v>
      </c>
      <c r="R525" s="48" t="s">
        <v>101</v>
      </c>
      <c r="S525" s="47"/>
      <c r="T525" s="48">
        <v>20</v>
      </c>
      <c r="U525" s="47"/>
      <c r="V525" s="48" t="s">
        <v>100</v>
      </c>
      <c r="W525" s="47"/>
      <c r="X525" s="48" t="s">
        <v>99</v>
      </c>
      <c r="Y525" s="47"/>
      <c r="Z525" s="48" t="s">
        <v>98</v>
      </c>
      <c r="AA525" s="47"/>
      <c r="AB525" s="16"/>
      <c r="AC525" s="47"/>
      <c r="AD525" s="16"/>
      <c r="AE525" s="46"/>
      <c r="AF525" s="255"/>
      <c r="AG525" s="255"/>
      <c r="AH525" s="45"/>
      <c r="AI525" s="11"/>
      <c r="AJ525" s="266"/>
      <c r="AK525" s="268"/>
      <c r="AL525" s="264"/>
      <c r="AM525" s="266"/>
      <c r="AN525" s="268"/>
      <c r="AO525" s="264"/>
      <c r="AP525" s="266"/>
      <c r="AQ525" s="268"/>
      <c r="AR525" s="264"/>
      <c r="AS525" s="266"/>
      <c r="AT525" s="268"/>
      <c r="AU525" s="264"/>
      <c r="AV525" s="266"/>
      <c r="AW525" s="276"/>
      <c r="AX525" s="271"/>
      <c r="AY525" s="293"/>
      <c r="AZ525" s="229"/>
      <c r="BA525" s="229"/>
      <c r="BB525" s="296"/>
    </row>
    <row r="526" spans="2:62" ht="28.15" customHeight="1" x14ac:dyDescent="0.2">
      <c r="B526" s="30"/>
      <c r="C526" s="242">
        <v>2</v>
      </c>
      <c r="D526" s="44"/>
      <c r="E526" s="43"/>
      <c r="F526" s="43"/>
      <c r="G526" s="42"/>
      <c r="H526" s="223"/>
      <c r="I526" s="246">
        <v>38</v>
      </c>
      <c r="J526" s="246">
        <v>19</v>
      </c>
      <c r="K526" s="246">
        <v>6</v>
      </c>
      <c r="L526" s="41" t="s">
        <v>133</v>
      </c>
      <c r="M526" s="40" t="s">
        <v>104</v>
      </c>
      <c r="N526" s="41" t="s">
        <v>131</v>
      </c>
      <c r="O526" s="40" t="s">
        <v>399</v>
      </c>
      <c r="P526" s="41" t="s">
        <v>130</v>
      </c>
      <c r="Q526" s="40" t="s">
        <v>175</v>
      </c>
      <c r="R526" s="41" t="s">
        <v>129</v>
      </c>
      <c r="S526" s="40" t="s">
        <v>104</v>
      </c>
      <c r="T526" s="41" t="s">
        <v>128</v>
      </c>
      <c r="U526" s="40"/>
      <c r="V526" s="41" t="s">
        <v>127</v>
      </c>
      <c r="W526" s="40"/>
      <c r="X526" s="41" t="s">
        <v>126</v>
      </c>
      <c r="Y526" s="40"/>
      <c r="Z526" s="41" t="s">
        <v>125</v>
      </c>
      <c r="AA526" s="40"/>
      <c r="AB526" s="39"/>
      <c r="AC526" s="40"/>
      <c r="AD526" s="39"/>
      <c r="AE526" s="38"/>
      <c r="AF526" s="250"/>
      <c r="AG526" s="250" t="s">
        <v>622</v>
      </c>
      <c r="AH526" s="37"/>
      <c r="AI526" s="11"/>
      <c r="AJ526" s="233">
        <f>SUMPRODUCT(LEN($M526:$U529)-LEN(SUBSTITUTE($M526:$U529,"A", "")))</f>
        <v>19</v>
      </c>
      <c r="AK526" s="239">
        <f>SUMPRODUCT(LEN($AD526:$AD529)-LEN(SUBSTITUTE($AD526:$AD529,"A", "")))</f>
        <v>0</v>
      </c>
      <c r="AL526" s="230">
        <f>SUMPRODUCT(LEN($AC526:$AC529)-LEN(SUBSTITUTE($AC526:$AC529,"A", "")))</f>
        <v>0</v>
      </c>
      <c r="AM526" s="233">
        <f>SUMPRODUCT(LEN($M526:$U529)-LEN(SUBSTITUTE($M526:$U529,"S", "")))</f>
        <v>6</v>
      </c>
      <c r="AN526" s="239">
        <f>SUMPRODUCT(LEN($AD526:$AD529)-LEN(SUBSTITUTE($AD526:$AD529,"S", "")))</f>
        <v>0</v>
      </c>
      <c r="AO526" s="230">
        <f>SUMPRODUCT(LEN($AC526:$AC529)-LEN(SUBSTITUTE($AC526:$AC529,"S", "")))</f>
        <v>0</v>
      </c>
      <c r="AP526" s="233">
        <f>SUMPRODUCT(LEN($M526:$U529)-LEN(SUBSTITUTE($M526:$U529,"F", "")))</f>
        <v>0</v>
      </c>
      <c r="AQ526" s="239">
        <f>SUMPRODUCT(LEN($AD526:$AD529)-LEN(SUBSTITUTE($AD526:$AD529,"F", "")))</f>
        <v>0</v>
      </c>
      <c r="AR526" s="230">
        <f>SUMPRODUCT(LEN($AC526:$AC529)-LEN(SUBSTITUTE($AC526:$AC529,"F", "")))</f>
        <v>0</v>
      </c>
      <c r="AS526" s="233">
        <f>SUMPRODUCT(LEN($M526:$U529)-LEN(SUBSTITUTE($M526:$U529,"G", "")))</f>
        <v>4</v>
      </c>
      <c r="AT526" s="239">
        <f>SUMPRODUCT(LEN($AD526:$AD529)-LEN(SUBSTITUTE($AD526:$AD529,"G", "")))</f>
        <v>0</v>
      </c>
      <c r="AU526" s="230">
        <f>SUMPRODUCT(LEN($AC526:$AC529)-LEN(SUBSTITUTE($AC526:$AC529,"G", "")))</f>
        <v>0</v>
      </c>
      <c r="AV526" s="233">
        <f>SUMPRODUCT(LEN($L526:$U529)-LEN(SUBSTITUTE($L526:$U529,"M", "")))</f>
        <v>0</v>
      </c>
      <c r="AW526" s="236">
        <f>SUMPRODUCT(LEN($AD526:$AD529)-LEN(SUBSTITUTE($AD526:$AD529,"M", "")))</f>
        <v>0</v>
      </c>
      <c r="AX526" s="269">
        <f>SUMPRODUCT(LEN($AC526:$AC529)-LEN(SUBSTITUTE($AC526:$AC529,"M", "")))</f>
        <v>0</v>
      </c>
      <c r="AY526" s="291">
        <f>SUMPRODUCT(LEN($AE526:$AE529)-LEN(SUBSTITUTE($AE526:$AE529,"S", "")))</f>
        <v>0</v>
      </c>
      <c r="AZ526" s="227">
        <f>SUMPRODUCT(LEN($AE526:$AE529)-LEN(SUBSTITUTE($AE526:$AE529,"F", "")))</f>
        <v>0</v>
      </c>
      <c r="BA526" s="227">
        <f>SUMPRODUCT(LEN($AE526:$AE529)-LEN(SUBSTITUTE($AE526:$AE529,"G", "")))</f>
        <v>0</v>
      </c>
      <c r="BB526" s="294">
        <f>SUMPRODUCT(LEN($AE526:$AE529)-LEN(SUBSTITUTE($AE526:$AE529,"M", "")))</f>
        <v>0</v>
      </c>
    </row>
    <row r="527" spans="2:62" ht="28.15" customHeight="1" thickBot="1" x14ac:dyDescent="0.25">
      <c r="B527" s="30"/>
      <c r="C527" s="243"/>
      <c r="D527" s="36"/>
      <c r="E527" s="35"/>
      <c r="F527" s="35"/>
      <c r="G527" s="34"/>
      <c r="H527" s="224"/>
      <c r="I527" s="247"/>
      <c r="J527" s="247"/>
      <c r="K527" s="247"/>
      <c r="L527" s="33" t="s">
        <v>123</v>
      </c>
      <c r="M527" s="32" t="s">
        <v>132</v>
      </c>
      <c r="N527" s="33" t="s">
        <v>122</v>
      </c>
      <c r="O527" s="32" t="s">
        <v>389</v>
      </c>
      <c r="P527" s="33" t="s">
        <v>120</v>
      </c>
      <c r="Q527" s="32" t="s">
        <v>113</v>
      </c>
      <c r="R527" s="33" t="s">
        <v>119</v>
      </c>
      <c r="S527" s="32"/>
      <c r="T527" s="33" t="s">
        <v>118</v>
      </c>
      <c r="U527" s="32"/>
      <c r="V527" s="33" t="s">
        <v>117</v>
      </c>
      <c r="W527" s="32"/>
      <c r="X527" s="33" t="s">
        <v>116</v>
      </c>
      <c r="Y527" s="32"/>
      <c r="Z527" s="33" t="s">
        <v>115</v>
      </c>
      <c r="AA527" s="32"/>
      <c r="AB527" s="31"/>
      <c r="AC527" s="32"/>
      <c r="AD527" s="31"/>
      <c r="AE527" s="23"/>
      <c r="AF527" s="251"/>
      <c r="AG527" s="251"/>
      <c r="AH527" s="22"/>
      <c r="AI527" s="11"/>
      <c r="AJ527" s="265"/>
      <c r="AK527" s="267"/>
      <c r="AL527" s="263"/>
      <c r="AM527" s="265"/>
      <c r="AN527" s="267"/>
      <c r="AO527" s="263"/>
      <c r="AP527" s="265"/>
      <c r="AQ527" s="267"/>
      <c r="AR527" s="263"/>
      <c r="AS527" s="265"/>
      <c r="AT527" s="267"/>
      <c r="AU527" s="263"/>
      <c r="AV527" s="265"/>
      <c r="AW527" s="275"/>
      <c r="AX527" s="270"/>
      <c r="AY527" s="292"/>
      <c r="AZ527" s="228"/>
      <c r="BA527" s="228"/>
      <c r="BB527" s="295"/>
    </row>
    <row r="528" spans="2:62" ht="28.15" customHeight="1" x14ac:dyDescent="0.2">
      <c r="B528" s="30"/>
      <c r="C528" s="244"/>
      <c r="D528" s="29"/>
      <c r="E528" s="28"/>
      <c r="F528" s="28"/>
      <c r="G528" s="27"/>
      <c r="H528" s="225"/>
      <c r="I528" s="248"/>
      <c r="J528" s="248"/>
      <c r="K528" s="248"/>
      <c r="L528" s="26" t="s">
        <v>114</v>
      </c>
      <c r="M528" s="25" t="s">
        <v>389</v>
      </c>
      <c r="N528" s="26" t="s">
        <v>112</v>
      </c>
      <c r="O528" s="25" t="s">
        <v>187</v>
      </c>
      <c r="P528" s="26" t="s">
        <v>111</v>
      </c>
      <c r="Q528" s="25" t="s">
        <v>175</v>
      </c>
      <c r="R528" s="26" t="s">
        <v>110</v>
      </c>
      <c r="S528" s="25"/>
      <c r="T528" s="26" t="s">
        <v>109</v>
      </c>
      <c r="U528" s="25"/>
      <c r="V528" s="26" t="s">
        <v>108</v>
      </c>
      <c r="W528" s="25"/>
      <c r="X528" s="26" t="s">
        <v>107</v>
      </c>
      <c r="Y528" s="25"/>
      <c r="Z528" s="26" t="s">
        <v>106</v>
      </c>
      <c r="AA528" s="25"/>
      <c r="AB528" s="24"/>
      <c r="AC528" s="25"/>
      <c r="AD528" s="24"/>
      <c r="AE528" s="23"/>
      <c r="AF528" s="251"/>
      <c r="AG528" s="251"/>
      <c r="AH528" s="22"/>
      <c r="AI528" s="11"/>
      <c r="AJ528" s="265"/>
      <c r="AK528" s="267"/>
      <c r="AL528" s="263"/>
      <c r="AM528" s="265"/>
      <c r="AN528" s="267"/>
      <c r="AO528" s="263"/>
      <c r="AP528" s="265"/>
      <c r="AQ528" s="267"/>
      <c r="AR528" s="263"/>
      <c r="AS528" s="265"/>
      <c r="AT528" s="267"/>
      <c r="AU528" s="263"/>
      <c r="AV528" s="265"/>
      <c r="AW528" s="275"/>
      <c r="AX528" s="270"/>
      <c r="AY528" s="292"/>
      <c r="AZ528" s="228"/>
      <c r="BA528" s="228"/>
      <c r="BB528" s="295"/>
    </row>
    <row r="529" spans="2:62" ht="28.15" customHeight="1" thickBot="1" x14ac:dyDescent="0.25">
      <c r="B529" s="30"/>
      <c r="C529" s="253"/>
      <c r="D529" s="51"/>
      <c r="E529" s="50"/>
      <c r="F529" s="50"/>
      <c r="G529" s="49"/>
      <c r="H529" s="226"/>
      <c r="I529" s="254"/>
      <c r="J529" s="254"/>
      <c r="K529" s="254"/>
      <c r="L529" s="48" t="s">
        <v>105</v>
      </c>
      <c r="M529" s="47" t="s">
        <v>377</v>
      </c>
      <c r="N529" s="48" t="s">
        <v>103</v>
      </c>
      <c r="O529" s="47" t="s">
        <v>132</v>
      </c>
      <c r="P529" s="48" t="s">
        <v>102</v>
      </c>
      <c r="Q529" s="47" t="s">
        <v>175</v>
      </c>
      <c r="R529" s="48" t="s">
        <v>101</v>
      </c>
      <c r="S529" s="47"/>
      <c r="T529" s="48">
        <v>20</v>
      </c>
      <c r="U529" s="47"/>
      <c r="V529" s="48" t="s">
        <v>100</v>
      </c>
      <c r="W529" s="47"/>
      <c r="X529" s="48" t="s">
        <v>99</v>
      </c>
      <c r="Y529" s="47"/>
      <c r="Z529" s="48" t="s">
        <v>98</v>
      </c>
      <c r="AA529" s="47"/>
      <c r="AB529" s="16"/>
      <c r="AC529" s="47"/>
      <c r="AD529" s="16"/>
      <c r="AE529" s="46"/>
      <c r="AF529" s="255"/>
      <c r="AG529" s="255"/>
      <c r="AH529" s="45"/>
      <c r="AI529" s="11"/>
      <c r="AJ529" s="266"/>
      <c r="AK529" s="268"/>
      <c r="AL529" s="264"/>
      <c r="AM529" s="266"/>
      <c r="AN529" s="268"/>
      <c r="AO529" s="264"/>
      <c r="AP529" s="266"/>
      <c r="AQ529" s="268"/>
      <c r="AR529" s="264"/>
      <c r="AS529" s="266"/>
      <c r="AT529" s="268"/>
      <c r="AU529" s="264"/>
      <c r="AV529" s="266"/>
      <c r="AW529" s="276"/>
      <c r="AX529" s="271"/>
      <c r="AY529" s="293"/>
      <c r="AZ529" s="229"/>
      <c r="BA529" s="229"/>
      <c r="BB529" s="296"/>
    </row>
    <row r="530" spans="2:62" ht="28.15" customHeight="1" x14ac:dyDescent="0.2">
      <c r="B530" s="30"/>
      <c r="C530" s="242">
        <v>3</v>
      </c>
      <c r="D530" s="44"/>
      <c r="E530" s="43"/>
      <c r="F530" s="43"/>
      <c r="G530" s="42"/>
      <c r="H530" s="223"/>
      <c r="I530" s="246">
        <v>54</v>
      </c>
      <c r="J530" s="246">
        <v>18</v>
      </c>
      <c r="K530" s="246">
        <v>9</v>
      </c>
      <c r="L530" s="41" t="s">
        <v>133</v>
      </c>
      <c r="M530" s="40" t="s">
        <v>124</v>
      </c>
      <c r="N530" s="41" t="s">
        <v>131</v>
      </c>
      <c r="O530" s="40" t="s">
        <v>175</v>
      </c>
      <c r="P530" s="41" t="s">
        <v>130</v>
      </c>
      <c r="Q530" s="40" t="s">
        <v>121</v>
      </c>
      <c r="R530" s="41" t="s">
        <v>129</v>
      </c>
      <c r="S530" s="40"/>
      <c r="T530" s="41" t="s">
        <v>128</v>
      </c>
      <c r="U530" s="40"/>
      <c r="V530" s="41" t="s">
        <v>127</v>
      </c>
      <c r="W530" s="40"/>
      <c r="X530" s="41" t="s">
        <v>126</v>
      </c>
      <c r="Y530" s="40"/>
      <c r="Z530" s="41" t="s">
        <v>125</v>
      </c>
      <c r="AA530" s="40"/>
      <c r="AB530" s="39"/>
      <c r="AC530" s="40"/>
      <c r="AD530" s="39" t="s">
        <v>745</v>
      </c>
      <c r="AE530" s="38"/>
      <c r="AF530" s="250"/>
      <c r="AG530" s="250" t="s">
        <v>609</v>
      </c>
      <c r="AH530" s="37"/>
      <c r="AI530" s="11"/>
      <c r="AJ530" s="233">
        <f>SUMPRODUCT(LEN($M530:$U533)-LEN(SUBSTITUTE($M530:$U533,"A", "")))</f>
        <v>8</v>
      </c>
      <c r="AK530" s="239">
        <f>SUMPRODUCT(LEN($AD530:$AD533)-LEN(SUBSTITUTE($AD530:$AD533,"A", "")))</f>
        <v>9</v>
      </c>
      <c r="AL530" s="230">
        <f>SUMPRODUCT(LEN($AC530:$AC533)-LEN(SUBSTITUTE($AC530:$AC533,"A", "")))</f>
        <v>0</v>
      </c>
      <c r="AM530" s="233">
        <f>SUMPRODUCT(LEN($M530:$U533)-LEN(SUBSTITUTE($M530:$U533,"S", "")))</f>
        <v>7</v>
      </c>
      <c r="AN530" s="239">
        <f>SUMPRODUCT(LEN($AD530:$AD533)-LEN(SUBSTITUTE($AD530:$AD533,"S", "")))</f>
        <v>9</v>
      </c>
      <c r="AO530" s="230">
        <f>SUMPRODUCT(LEN($AC530:$AC533)-LEN(SUBSTITUTE($AC530:$AC533,"S", "")))</f>
        <v>0</v>
      </c>
      <c r="AP530" s="233">
        <f>SUMPRODUCT(LEN($M530:$U533)-LEN(SUBSTITUTE($M530:$U533,"F", "")))</f>
        <v>0</v>
      </c>
      <c r="AQ530" s="239">
        <f>SUMPRODUCT(LEN($AD530:$AD533)-LEN(SUBSTITUTE($AD530:$AD533,"F", "")))</f>
        <v>0</v>
      </c>
      <c r="AR530" s="230">
        <f>SUMPRODUCT(LEN($AC530:$AC533)-LEN(SUBSTITUTE($AC530:$AC533,"F", "")))</f>
        <v>0</v>
      </c>
      <c r="AS530" s="233">
        <f>SUMPRODUCT(LEN($M530:$U533)-LEN(SUBSTITUTE($M530:$U533,"G", "")))</f>
        <v>1</v>
      </c>
      <c r="AT530" s="239">
        <f>SUMPRODUCT(LEN($AD530:$AD533)-LEN(SUBSTITUTE($AD530:$AD533,"G", "")))</f>
        <v>3</v>
      </c>
      <c r="AU530" s="230">
        <f>SUMPRODUCT(LEN($AC530:$AC533)-LEN(SUBSTITUTE($AC530:$AC533,"G", "")))</f>
        <v>0</v>
      </c>
      <c r="AV530" s="233">
        <f>SUMPRODUCT(LEN($L530:$U533)-LEN(SUBSTITUTE($L530:$U533,"M", "")))</f>
        <v>0</v>
      </c>
      <c r="AW530" s="236">
        <f>SUMPRODUCT(LEN($AD530:$AD533)-LEN(SUBSTITUTE($AD530:$AD533,"M", "")))</f>
        <v>0</v>
      </c>
      <c r="AX530" s="269">
        <f>SUMPRODUCT(LEN($AC530:$AC533)-LEN(SUBSTITUTE($AC530:$AC533,"M", "")))</f>
        <v>0</v>
      </c>
      <c r="AY530" s="291">
        <f>SUMPRODUCT(LEN($AE530:$AE533)-LEN(SUBSTITUTE($AE530:$AE533,"S", "")))</f>
        <v>0</v>
      </c>
      <c r="AZ530" s="227">
        <f>SUMPRODUCT(LEN($AE530:$AE533)-LEN(SUBSTITUTE($AE530:$AE533,"F", "")))</f>
        <v>0</v>
      </c>
      <c r="BA530" s="227">
        <f>SUMPRODUCT(LEN($AE530:$AE533)-LEN(SUBSTITUTE($AE530:$AE533,"G", "")))</f>
        <v>0</v>
      </c>
      <c r="BB530" s="294">
        <f>SUMPRODUCT(LEN($AE530:$AE533)-LEN(SUBSTITUTE($AE530:$AE533,"M", "")))</f>
        <v>0</v>
      </c>
    </row>
    <row r="531" spans="2:62" ht="28.15" customHeight="1" thickBot="1" x14ac:dyDescent="0.25">
      <c r="B531" s="30"/>
      <c r="C531" s="243"/>
      <c r="D531" s="36"/>
      <c r="E531" s="35"/>
      <c r="F531" s="35"/>
      <c r="G531" s="34"/>
      <c r="H531" s="224"/>
      <c r="I531" s="247"/>
      <c r="J531" s="247"/>
      <c r="K531" s="247"/>
      <c r="L531" s="33" t="s">
        <v>123</v>
      </c>
      <c r="M531" s="32" t="s">
        <v>132</v>
      </c>
      <c r="N531" s="33" t="s">
        <v>122</v>
      </c>
      <c r="O531" s="32" t="s">
        <v>175</v>
      </c>
      <c r="P531" s="33" t="s">
        <v>120</v>
      </c>
      <c r="Q531" s="32"/>
      <c r="R531" s="33" t="s">
        <v>119</v>
      </c>
      <c r="S531" s="32"/>
      <c r="T531" s="33" t="s">
        <v>118</v>
      </c>
      <c r="U531" s="32"/>
      <c r="V531" s="33" t="s">
        <v>117</v>
      </c>
      <c r="W531" s="32"/>
      <c r="X531" s="33" t="s">
        <v>116</v>
      </c>
      <c r="Y531" s="32"/>
      <c r="Z531" s="33" t="s">
        <v>115</v>
      </c>
      <c r="AA531" s="32"/>
      <c r="AB531" s="31"/>
      <c r="AC531" s="32"/>
      <c r="AD531" s="31" t="s">
        <v>217</v>
      </c>
      <c r="AE531" s="23"/>
      <c r="AF531" s="251"/>
      <c r="AG531" s="251"/>
      <c r="AH531" s="22"/>
      <c r="AI531" s="11"/>
      <c r="AJ531" s="265"/>
      <c r="AK531" s="267"/>
      <c r="AL531" s="263"/>
      <c r="AM531" s="265"/>
      <c r="AN531" s="267"/>
      <c r="AO531" s="263"/>
      <c r="AP531" s="265"/>
      <c r="AQ531" s="267"/>
      <c r="AR531" s="263"/>
      <c r="AS531" s="265"/>
      <c r="AT531" s="267"/>
      <c r="AU531" s="263"/>
      <c r="AV531" s="265"/>
      <c r="AW531" s="275"/>
      <c r="AX531" s="270"/>
      <c r="AY531" s="292"/>
      <c r="AZ531" s="228"/>
      <c r="BA531" s="228"/>
      <c r="BB531" s="295"/>
    </row>
    <row r="532" spans="2:62" ht="28.15" customHeight="1" x14ac:dyDescent="0.2">
      <c r="B532" s="30"/>
      <c r="C532" s="244"/>
      <c r="D532" s="29"/>
      <c r="E532" s="28"/>
      <c r="F532" s="28"/>
      <c r="G532" s="27"/>
      <c r="H532" s="225"/>
      <c r="I532" s="248"/>
      <c r="J532" s="248"/>
      <c r="K532" s="248"/>
      <c r="L532" s="26" t="s">
        <v>114</v>
      </c>
      <c r="M532" s="25" t="s">
        <v>399</v>
      </c>
      <c r="N532" s="26" t="s">
        <v>112</v>
      </c>
      <c r="O532" s="25" t="s">
        <v>113</v>
      </c>
      <c r="P532" s="26" t="s">
        <v>111</v>
      </c>
      <c r="Q532" s="25"/>
      <c r="R532" s="26" t="s">
        <v>110</v>
      </c>
      <c r="S532" s="25"/>
      <c r="T532" s="26" t="s">
        <v>109</v>
      </c>
      <c r="U532" s="25"/>
      <c r="V532" s="26" t="s">
        <v>108</v>
      </c>
      <c r="W532" s="25"/>
      <c r="X532" s="26" t="s">
        <v>107</v>
      </c>
      <c r="Y532" s="25"/>
      <c r="Z532" s="26" t="s">
        <v>106</v>
      </c>
      <c r="AA532" s="25"/>
      <c r="AB532" s="24"/>
      <c r="AC532" s="25"/>
      <c r="AD532" s="24" t="s">
        <v>104</v>
      </c>
      <c r="AE532" s="23"/>
      <c r="AF532" s="251"/>
      <c r="AG532" s="251"/>
      <c r="AH532" s="22"/>
      <c r="AI532" s="11"/>
      <c r="AJ532" s="265"/>
      <c r="AK532" s="267"/>
      <c r="AL532" s="263"/>
      <c r="AM532" s="265"/>
      <c r="AN532" s="267"/>
      <c r="AO532" s="263"/>
      <c r="AP532" s="265"/>
      <c r="AQ532" s="267"/>
      <c r="AR532" s="263"/>
      <c r="AS532" s="265"/>
      <c r="AT532" s="267"/>
      <c r="AU532" s="263"/>
      <c r="AV532" s="265"/>
      <c r="AW532" s="275"/>
      <c r="AX532" s="270"/>
      <c r="AY532" s="292"/>
      <c r="AZ532" s="228"/>
      <c r="BA532" s="228"/>
      <c r="BB532" s="295"/>
    </row>
    <row r="533" spans="2:62" ht="28.15" customHeight="1" thickBot="1" x14ac:dyDescent="0.25">
      <c r="B533" s="21"/>
      <c r="C533" s="245"/>
      <c r="D533" s="20"/>
      <c r="E533" s="19"/>
      <c r="F533" s="19"/>
      <c r="G533" s="18"/>
      <c r="H533" s="226"/>
      <c r="I533" s="249"/>
      <c r="J533" s="249"/>
      <c r="K533" s="249"/>
      <c r="L533" s="17" t="s">
        <v>105</v>
      </c>
      <c r="M533" s="15" t="s">
        <v>175</v>
      </c>
      <c r="N533" s="17" t="s">
        <v>103</v>
      </c>
      <c r="O533" s="15" t="s">
        <v>104</v>
      </c>
      <c r="P533" s="17" t="s">
        <v>102</v>
      </c>
      <c r="Q533" s="15"/>
      <c r="R533" s="17" t="s">
        <v>101</v>
      </c>
      <c r="S533" s="15"/>
      <c r="T533" s="17">
        <v>20</v>
      </c>
      <c r="U533" s="15"/>
      <c r="V533" s="17" t="s">
        <v>100</v>
      </c>
      <c r="W533" s="15"/>
      <c r="X533" s="17" t="s">
        <v>99</v>
      </c>
      <c r="Y533" s="15"/>
      <c r="Z533" s="17" t="s">
        <v>98</v>
      </c>
      <c r="AA533" s="15"/>
      <c r="AB533" s="16"/>
      <c r="AC533" s="15"/>
      <c r="AD533" s="14" t="s">
        <v>113</v>
      </c>
      <c r="AE533" s="13"/>
      <c r="AF533" s="252"/>
      <c r="AG533" s="252"/>
      <c r="AH533" s="12"/>
      <c r="AI533" s="11"/>
      <c r="AJ533" s="266"/>
      <c r="AK533" s="268"/>
      <c r="AL533" s="264"/>
      <c r="AM533" s="266"/>
      <c r="AN533" s="268"/>
      <c r="AO533" s="264"/>
      <c r="AP533" s="266"/>
      <c r="AQ533" s="268"/>
      <c r="AR533" s="264"/>
      <c r="AS533" s="266"/>
      <c r="AT533" s="268"/>
      <c r="AU533" s="264"/>
      <c r="AV533" s="266"/>
      <c r="AW533" s="276"/>
      <c r="AX533" s="271"/>
      <c r="AY533" s="293"/>
      <c r="AZ533" s="229"/>
      <c r="BA533" s="229"/>
      <c r="BB533" s="296"/>
    </row>
    <row r="534" spans="2:62" ht="85.9" customHeight="1" thickTop="1" thickBot="1" x14ac:dyDescent="0.35">
      <c r="B534" s="105" t="s">
        <v>174</v>
      </c>
      <c r="C534" s="95" t="s">
        <v>173</v>
      </c>
      <c r="D534" s="100" t="s">
        <v>172</v>
      </c>
      <c r="E534" s="104" t="s">
        <v>171</v>
      </c>
      <c r="F534" s="103"/>
      <c r="G534" s="102"/>
      <c r="H534" s="101" t="s">
        <v>170</v>
      </c>
      <c r="I534" s="100" t="s">
        <v>96</v>
      </c>
      <c r="J534" s="100" t="s">
        <v>169</v>
      </c>
      <c r="K534" s="100" t="s">
        <v>97</v>
      </c>
      <c r="L534" s="256" t="s">
        <v>168</v>
      </c>
      <c r="M534" s="262"/>
      <c r="N534" s="256" t="s">
        <v>167</v>
      </c>
      <c r="O534" s="262"/>
      <c r="P534" s="256" t="s">
        <v>167</v>
      </c>
      <c r="Q534" s="257"/>
      <c r="R534" s="256" t="s">
        <v>167</v>
      </c>
      <c r="S534" s="257"/>
      <c r="T534" s="256" t="s">
        <v>167</v>
      </c>
      <c r="U534" s="257"/>
      <c r="V534" s="256" t="s">
        <v>167</v>
      </c>
      <c r="W534" s="257"/>
      <c r="X534" s="256" t="s">
        <v>167</v>
      </c>
      <c r="Y534" s="257"/>
      <c r="Z534" s="256" t="s">
        <v>167</v>
      </c>
      <c r="AA534" s="257"/>
      <c r="AB534" s="261" t="s">
        <v>166</v>
      </c>
      <c r="AC534" s="257"/>
      <c r="AD534" s="101" t="s">
        <v>165</v>
      </c>
      <c r="AE534" s="101" t="s">
        <v>164</v>
      </c>
      <c r="AF534" s="100" t="s">
        <v>163</v>
      </c>
      <c r="AG534" s="100" t="s">
        <v>162</v>
      </c>
      <c r="AH534" s="99" t="s">
        <v>161</v>
      </c>
      <c r="AI534" s="98"/>
      <c r="AJ534" s="96" t="s">
        <v>160</v>
      </c>
      <c r="AK534" s="95" t="s">
        <v>159</v>
      </c>
      <c r="AL534" s="94" t="s">
        <v>158</v>
      </c>
      <c r="AM534" s="96" t="s">
        <v>157</v>
      </c>
      <c r="AN534" s="95" t="s">
        <v>156</v>
      </c>
      <c r="AO534" s="94" t="s">
        <v>155</v>
      </c>
      <c r="AP534" s="96" t="s">
        <v>154</v>
      </c>
      <c r="AQ534" s="95" t="s">
        <v>153</v>
      </c>
      <c r="AR534" s="97" t="s">
        <v>152</v>
      </c>
      <c r="AS534" s="96" t="s">
        <v>151</v>
      </c>
      <c r="AT534" s="95" t="s">
        <v>150</v>
      </c>
      <c r="AU534" s="94" t="s">
        <v>149</v>
      </c>
      <c r="AV534" s="96" t="s">
        <v>148</v>
      </c>
      <c r="AW534" s="95" t="s">
        <v>147</v>
      </c>
      <c r="AX534" s="94" t="s">
        <v>146</v>
      </c>
      <c r="AY534" s="93" t="s">
        <v>145</v>
      </c>
      <c r="AZ534" s="92" t="s">
        <v>144</v>
      </c>
      <c r="BA534" s="92" t="s">
        <v>143</v>
      </c>
      <c r="BB534" s="91" t="s">
        <v>142</v>
      </c>
    </row>
    <row r="535" spans="2:62" ht="48" thickBot="1" x14ac:dyDescent="0.3">
      <c r="B535" s="90" t="s">
        <v>214</v>
      </c>
      <c r="C535" s="89"/>
      <c r="D535" s="88">
        <v>194</v>
      </c>
      <c r="E535" s="258"/>
      <c r="F535" s="259"/>
      <c r="G535" s="260"/>
      <c r="H535" s="87" t="s">
        <v>140</v>
      </c>
      <c r="I535" s="86"/>
      <c r="J535" s="86"/>
      <c r="K535" s="85"/>
      <c r="L535" s="84"/>
      <c r="M535" s="81"/>
      <c r="N535" s="84"/>
      <c r="O535" s="81"/>
      <c r="P535" s="84"/>
      <c r="Q535" s="81"/>
      <c r="R535" s="84"/>
      <c r="S535" s="81"/>
      <c r="T535" s="84"/>
      <c r="U535" s="81"/>
      <c r="V535" s="84"/>
      <c r="W535" s="81"/>
      <c r="X535" s="84"/>
      <c r="Y535" s="81"/>
      <c r="Z535" s="84"/>
      <c r="AA535" s="83"/>
      <c r="AB535" s="82" t="s">
        <v>139</v>
      </c>
      <c r="AC535" s="81"/>
      <c r="AD535" s="81"/>
      <c r="AE535" s="81"/>
      <c r="AF535" s="80"/>
      <c r="AG535" s="80"/>
      <c r="AH535" s="60"/>
      <c r="AI535" s="79" t="s">
        <v>138</v>
      </c>
      <c r="AJ535" s="78">
        <f t="shared" ref="AJ535:BB535" si="70">SUM(AJ537:AJ548)</f>
        <v>83</v>
      </c>
      <c r="AK535" s="77">
        <f t="shared" si="70"/>
        <v>14</v>
      </c>
      <c r="AL535" s="76">
        <f t="shared" si="70"/>
        <v>0</v>
      </c>
      <c r="AM535" s="78">
        <f t="shared" si="70"/>
        <v>36</v>
      </c>
      <c r="AN535" s="77">
        <f t="shared" si="70"/>
        <v>19</v>
      </c>
      <c r="AO535" s="76">
        <f t="shared" si="70"/>
        <v>0</v>
      </c>
      <c r="AP535" s="78">
        <f t="shared" si="70"/>
        <v>2</v>
      </c>
      <c r="AQ535" s="77">
        <f t="shared" si="70"/>
        <v>0</v>
      </c>
      <c r="AR535" s="76">
        <f t="shared" si="70"/>
        <v>0</v>
      </c>
      <c r="AS535" s="78">
        <f t="shared" si="70"/>
        <v>17</v>
      </c>
      <c r="AT535" s="77">
        <f t="shared" si="70"/>
        <v>5</v>
      </c>
      <c r="AU535" s="76">
        <f t="shared" si="70"/>
        <v>0</v>
      </c>
      <c r="AV535" s="78">
        <f t="shared" si="70"/>
        <v>0</v>
      </c>
      <c r="AW535" s="77">
        <f t="shared" si="70"/>
        <v>0</v>
      </c>
      <c r="AX535" s="76">
        <f t="shared" si="70"/>
        <v>0</v>
      </c>
      <c r="AY535" s="75">
        <f t="shared" si="70"/>
        <v>0</v>
      </c>
      <c r="AZ535" s="74">
        <f t="shared" si="70"/>
        <v>0</v>
      </c>
      <c r="BA535" s="74">
        <f t="shared" si="70"/>
        <v>0</v>
      </c>
      <c r="BB535" s="73">
        <f t="shared" si="70"/>
        <v>0</v>
      </c>
      <c r="BC535" s="72" t="s">
        <v>137</v>
      </c>
      <c r="BF535" s="5">
        <f>SUM(AJ535:AL535)/$BG$5</f>
        <v>32.333333333333336</v>
      </c>
      <c r="BG535" s="5">
        <f>SUM(AM535:AO535,AY535)/$BG$5</f>
        <v>18.333333333333332</v>
      </c>
      <c r="BH535" s="5">
        <f>SUM(AP535:AR535,AZ535)/$BG$5</f>
        <v>0.66666666666666663</v>
      </c>
      <c r="BI535" s="5">
        <f>SUM(AS535:AU535,BA535)/$BG$5</f>
        <v>7.333333333333333</v>
      </c>
      <c r="BJ535" s="5">
        <f>SUM(AV535:AX535,BB535)/$BG$5</f>
        <v>0</v>
      </c>
    </row>
    <row r="536" spans="2:62" ht="37.5" thickBot="1" x14ac:dyDescent="0.3">
      <c r="B536" s="71"/>
      <c r="C536" s="70"/>
      <c r="D536" s="69"/>
      <c r="E536" s="68"/>
      <c r="F536" s="68"/>
      <c r="G536" s="67"/>
      <c r="H536" s="66"/>
      <c r="I536" s="64"/>
      <c r="J536" s="64"/>
      <c r="K536" s="65"/>
      <c r="L536" s="64"/>
      <c r="M536" s="62"/>
      <c r="N536" s="64"/>
      <c r="O536" s="62"/>
      <c r="P536" s="64"/>
      <c r="Q536" s="62"/>
      <c r="R536" s="64"/>
      <c r="S536" s="62"/>
      <c r="T536" s="64"/>
      <c r="U536" s="62"/>
      <c r="V536" s="64"/>
      <c r="W536" s="62"/>
      <c r="X536" s="64"/>
      <c r="Y536" s="62"/>
      <c r="Z536" s="64"/>
      <c r="AA536" s="62"/>
      <c r="AB536" s="63"/>
      <c r="AC536" s="62"/>
      <c r="AD536" s="62"/>
      <c r="AE536" s="62"/>
      <c r="AF536" s="61"/>
      <c r="AG536" s="61"/>
      <c r="AH536" s="60"/>
      <c r="AI536" s="59" t="s">
        <v>136</v>
      </c>
      <c r="AJ536" s="58">
        <f t="shared" ref="AJ536:BB536" si="71">AJ535/3</f>
        <v>27.666666666666668</v>
      </c>
      <c r="AK536" s="57">
        <f t="shared" si="71"/>
        <v>4.666666666666667</v>
      </c>
      <c r="AL536" s="56">
        <f t="shared" si="71"/>
        <v>0</v>
      </c>
      <c r="AM536" s="58">
        <f t="shared" si="71"/>
        <v>12</v>
      </c>
      <c r="AN536" s="57">
        <f t="shared" si="71"/>
        <v>6.333333333333333</v>
      </c>
      <c r="AO536" s="56">
        <f t="shared" si="71"/>
        <v>0</v>
      </c>
      <c r="AP536" s="58">
        <f t="shared" si="71"/>
        <v>0.66666666666666663</v>
      </c>
      <c r="AQ536" s="57">
        <f t="shared" si="71"/>
        <v>0</v>
      </c>
      <c r="AR536" s="56">
        <f t="shared" si="71"/>
        <v>0</v>
      </c>
      <c r="AS536" s="58">
        <f t="shared" si="71"/>
        <v>5.666666666666667</v>
      </c>
      <c r="AT536" s="57">
        <f t="shared" si="71"/>
        <v>1.6666666666666667</v>
      </c>
      <c r="AU536" s="56">
        <f t="shared" si="71"/>
        <v>0</v>
      </c>
      <c r="AV536" s="58">
        <f t="shared" si="71"/>
        <v>0</v>
      </c>
      <c r="AW536" s="57">
        <f t="shared" si="71"/>
        <v>0</v>
      </c>
      <c r="AX536" s="56">
        <f t="shared" si="71"/>
        <v>0</v>
      </c>
      <c r="AY536" s="55">
        <f t="shared" si="71"/>
        <v>0</v>
      </c>
      <c r="AZ536" s="54">
        <f t="shared" si="71"/>
        <v>0</v>
      </c>
      <c r="BA536" s="54">
        <f t="shared" si="71"/>
        <v>0</v>
      </c>
      <c r="BB536" s="53">
        <f t="shared" si="71"/>
        <v>0</v>
      </c>
      <c r="BC536" s="52" t="s">
        <v>135</v>
      </c>
    </row>
    <row r="537" spans="2:62" ht="28.15" customHeight="1" x14ac:dyDescent="0.2">
      <c r="B537" s="30"/>
      <c r="C537" s="242">
        <v>1</v>
      </c>
      <c r="D537" s="44"/>
      <c r="E537" s="43"/>
      <c r="F537" s="43"/>
      <c r="G537" s="42"/>
      <c r="H537" s="223" t="s">
        <v>660</v>
      </c>
      <c r="I537" s="246">
        <v>68</v>
      </c>
      <c r="J537" s="246">
        <v>23</v>
      </c>
      <c r="K537" s="246">
        <v>7</v>
      </c>
      <c r="L537" s="41" t="s">
        <v>133</v>
      </c>
      <c r="M537" s="40" t="s">
        <v>614</v>
      </c>
      <c r="N537" s="41" t="s">
        <v>131</v>
      </c>
      <c r="O537" s="40" t="s">
        <v>382</v>
      </c>
      <c r="P537" s="41" t="s">
        <v>130</v>
      </c>
      <c r="Q537" s="40" t="s">
        <v>444</v>
      </c>
      <c r="R537" s="41" t="s">
        <v>129</v>
      </c>
      <c r="S537" s="40" t="s">
        <v>104</v>
      </c>
      <c r="T537" s="41" t="s">
        <v>128</v>
      </c>
      <c r="U537" s="40"/>
      <c r="V537" s="41" t="s">
        <v>127</v>
      </c>
      <c r="W537" s="40"/>
      <c r="X537" s="41" t="s">
        <v>126</v>
      </c>
      <c r="Y537" s="40"/>
      <c r="Z537" s="41" t="s">
        <v>125</v>
      </c>
      <c r="AA537" s="40"/>
      <c r="AB537" s="39"/>
      <c r="AC537" s="40"/>
      <c r="AD537" s="39" t="s">
        <v>744</v>
      </c>
      <c r="AE537" s="38"/>
      <c r="AF537" s="250"/>
      <c r="AG537" s="250" t="s">
        <v>609</v>
      </c>
      <c r="AH537" s="37"/>
      <c r="AI537" s="11"/>
      <c r="AJ537" s="233">
        <f>SUMPRODUCT(LEN($M537:$U540)-LEN(SUBSTITUTE($M537:$U540,"A", "")))</f>
        <v>31</v>
      </c>
      <c r="AK537" s="239">
        <f>SUMPRODUCT(LEN($AD537:$AD540)-LEN(SUBSTITUTE($AD537:$AD540,"A", "")))</f>
        <v>10</v>
      </c>
      <c r="AL537" s="230">
        <f>SUMPRODUCT(LEN($AC537:$AC540)-LEN(SUBSTITUTE($AC537:$AC540,"A", "")))</f>
        <v>0</v>
      </c>
      <c r="AM537" s="233">
        <f>SUMPRODUCT(LEN($M537:$U540)-LEN(SUBSTITUTE($M537:$U540,"S", "")))</f>
        <v>12</v>
      </c>
      <c r="AN537" s="239">
        <f>SUMPRODUCT(LEN($AD537:$AD540)-LEN(SUBSTITUTE($AD537:$AD540,"S", "")))</f>
        <v>10</v>
      </c>
      <c r="AO537" s="230">
        <f>SUMPRODUCT(LEN($AC537:$AC540)-LEN(SUBSTITUTE($AC537:$AC540,"S", "")))</f>
        <v>0</v>
      </c>
      <c r="AP537" s="233">
        <f>SUMPRODUCT(LEN($M537:$U540)-LEN(SUBSTITUTE($M537:$U540,"F", "")))</f>
        <v>1</v>
      </c>
      <c r="AQ537" s="239">
        <f>SUMPRODUCT(LEN($AD537:$AD540)-LEN(SUBSTITUTE($AD537:$AD540,"F", "")))</f>
        <v>0</v>
      </c>
      <c r="AR537" s="230">
        <f>SUMPRODUCT(LEN($AC537:$AC540)-LEN(SUBSTITUTE($AC537:$AC540,"F", "")))</f>
        <v>0</v>
      </c>
      <c r="AS537" s="233">
        <f>SUMPRODUCT(LEN($M537:$U540)-LEN(SUBSTITUTE($M537:$U540,"G", "")))</f>
        <v>2</v>
      </c>
      <c r="AT537" s="239">
        <f>SUMPRODUCT(LEN($AD537:$AD540)-LEN(SUBSTITUTE($AD537:$AD540,"G", "")))</f>
        <v>1</v>
      </c>
      <c r="AU537" s="230">
        <f>SUMPRODUCT(LEN($AC537:$AC540)-LEN(SUBSTITUTE($AC537:$AC540,"G", "")))</f>
        <v>0</v>
      </c>
      <c r="AV537" s="233">
        <f>SUMPRODUCT(LEN($L537:$U540)-LEN(SUBSTITUTE($L537:$U540,"M", "")))</f>
        <v>0</v>
      </c>
      <c r="AW537" s="236">
        <f>SUMPRODUCT(LEN($AD537:$AD540)-LEN(SUBSTITUTE($AD537:$AD540,"M", "")))</f>
        <v>0</v>
      </c>
      <c r="AX537" s="269">
        <f>SUMPRODUCT(LEN($AC537:$AC540)-LEN(SUBSTITUTE($AC537:$AC540,"M", "")))</f>
        <v>0</v>
      </c>
      <c r="AY537" s="291">
        <f>SUMPRODUCT(LEN($AE537:$AE540)-LEN(SUBSTITUTE($AE537:$AE540,"S", "")))</f>
        <v>0</v>
      </c>
      <c r="AZ537" s="227">
        <f>SUMPRODUCT(LEN($AE537:$AE540)-LEN(SUBSTITUTE($AE537:$AE540,"F", "")))</f>
        <v>0</v>
      </c>
      <c r="BA537" s="227">
        <f>SUMPRODUCT(LEN($AE537:$AE540)-LEN(SUBSTITUTE($AE537:$AE540,"G", "")))</f>
        <v>0</v>
      </c>
      <c r="BB537" s="294">
        <f>SUMPRODUCT(LEN($AE537:$AE540)-LEN(SUBSTITUTE($AE537:$AE540,"M", "")))</f>
        <v>0</v>
      </c>
    </row>
    <row r="538" spans="2:62" ht="28.15" customHeight="1" thickBot="1" x14ac:dyDescent="0.25">
      <c r="B538" s="30"/>
      <c r="C538" s="243"/>
      <c r="D538" s="36"/>
      <c r="E538" s="35"/>
      <c r="F538" s="35"/>
      <c r="G538" s="34"/>
      <c r="H538" s="224"/>
      <c r="I538" s="247"/>
      <c r="J538" s="247"/>
      <c r="K538" s="247"/>
      <c r="L538" s="33" t="s">
        <v>123</v>
      </c>
      <c r="M538" s="32" t="s">
        <v>405</v>
      </c>
      <c r="N538" s="33" t="s">
        <v>122</v>
      </c>
      <c r="O538" s="32" t="s">
        <v>382</v>
      </c>
      <c r="P538" s="33" t="s">
        <v>120</v>
      </c>
      <c r="Q538" s="32" t="s">
        <v>385</v>
      </c>
      <c r="R538" s="33" t="s">
        <v>119</v>
      </c>
      <c r="S538" s="32" t="s">
        <v>121</v>
      </c>
      <c r="T538" s="33" t="s">
        <v>118</v>
      </c>
      <c r="U538" s="32"/>
      <c r="V538" s="33" t="s">
        <v>117</v>
      </c>
      <c r="W538" s="32"/>
      <c r="X538" s="33" t="s">
        <v>116</v>
      </c>
      <c r="Y538" s="32"/>
      <c r="Z538" s="33" t="s">
        <v>115</v>
      </c>
      <c r="AA538" s="32"/>
      <c r="AB538" s="31"/>
      <c r="AC538" s="32"/>
      <c r="AD538" s="31" t="s">
        <v>681</v>
      </c>
      <c r="AE538" s="23"/>
      <c r="AF538" s="251"/>
      <c r="AG538" s="251"/>
      <c r="AH538" s="22"/>
      <c r="AI538" s="11"/>
      <c r="AJ538" s="265"/>
      <c r="AK538" s="267"/>
      <c r="AL538" s="263"/>
      <c r="AM538" s="265"/>
      <c r="AN538" s="267"/>
      <c r="AO538" s="263"/>
      <c r="AP538" s="265"/>
      <c r="AQ538" s="267"/>
      <c r="AR538" s="263"/>
      <c r="AS538" s="265"/>
      <c r="AT538" s="267"/>
      <c r="AU538" s="263"/>
      <c r="AV538" s="265"/>
      <c r="AW538" s="275"/>
      <c r="AX538" s="270"/>
      <c r="AY538" s="292"/>
      <c r="AZ538" s="228"/>
      <c r="BA538" s="228"/>
      <c r="BB538" s="295"/>
    </row>
    <row r="539" spans="2:62" ht="28.15" customHeight="1" x14ac:dyDescent="0.2">
      <c r="B539" s="30"/>
      <c r="C539" s="244"/>
      <c r="D539" s="29"/>
      <c r="E539" s="28"/>
      <c r="F539" s="28"/>
      <c r="G539" s="27"/>
      <c r="H539" s="225">
        <v>192</v>
      </c>
      <c r="I539" s="248"/>
      <c r="J539" s="248"/>
      <c r="K539" s="248"/>
      <c r="L539" s="26" t="s">
        <v>114</v>
      </c>
      <c r="M539" s="25" t="s">
        <v>104</v>
      </c>
      <c r="N539" s="26" t="s">
        <v>112</v>
      </c>
      <c r="O539" s="25" t="s">
        <v>417</v>
      </c>
      <c r="P539" s="26" t="s">
        <v>111</v>
      </c>
      <c r="Q539" s="25" t="s">
        <v>215</v>
      </c>
      <c r="R539" s="26" t="s">
        <v>110</v>
      </c>
      <c r="S539" s="25" t="s">
        <v>121</v>
      </c>
      <c r="T539" s="26" t="s">
        <v>109</v>
      </c>
      <c r="U539" s="25"/>
      <c r="V539" s="26" t="s">
        <v>108</v>
      </c>
      <c r="W539" s="25"/>
      <c r="X539" s="26" t="s">
        <v>107</v>
      </c>
      <c r="Y539" s="25"/>
      <c r="Z539" s="26" t="s">
        <v>106</v>
      </c>
      <c r="AA539" s="25"/>
      <c r="AB539" s="24"/>
      <c r="AC539" s="25"/>
      <c r="AD539" s="24"/>
      <c r="AE539" s="23"/>
      <c r="AF539" s="251"/>
      <c r="AG539" s="251"/>
      <c r="AH539" s="22"/>
      <c r="AI539" s="11"/>
      <c r="AJ539" s="265"/>
      <c r="AK539" s="267"/>
      <c r="AL539" s="263"/>
      <c r="AM539" s="265"/>
      <c r="AN539" s="267"/>
      <c r="AO539" s="263"/>
      <c r="AP539" s="265"/>
      <c r="AQ539" s="267"/>
      <c r="AR539" s="263"/>
      <c r="AS539" s="265"/>
      <c r="AT539" s="267"/>
      <c r="AU539" s="263"/>
      <c r="AV539" s="265"/>
      <c r="AW539" s="275"/>
      <c r="AX539" s="270"/>
      <c r="AY539" s="292"/>
      <c r="AZ539" s="228"/>
      <c r="BA539" s="228"/>
      <c r="BB539" s="295"/>
    </row>
    <row r="540" spans="2:62" ht="28.15" customHeight="1" thickBot="1" x14ac:dyDescent="0.25">
      <c r="B540" s="30"/>
      <c r="C540" s="253"/>
      <c r="D540" s="51"/>
      <c r="E540" s="50"/>
      <c r="F540" s="50"/>
      <c r="G540" s="49"/>
      <c r="H540" s="226"/>
      <c r="I540" s="254"/>
      <c r="J540" s="254"/>
      <c r="K540" s="254"/>
      <c r="L540" s="48" t="s">
        <v>105</v>
      </c>
      <c r="M540" s="47" t="s">
        <v>382</v>
      </c>
      <c r="N540" s="48" t="s">
        <v>103</v>
      </c>
      <c r="O540" s="47" t="s">
        <v>420</v>
      </c>
      <c r="P540" s="48" t="s">
        <v>102</v>
      </c>
      <c r="Q540" s="47" t="s">
        <v>195</v>
      </c>
      <c r="R540" s="48" t="s">
        <v>101</v>
      </c>
      <c r="S540" s="47" t="s">
        <v>121</v>
      </c>
      <c r="T540" s="48">
        <v>20</v>
      </c>
      <c r="U540" s="47"/>
      <c r="V540" s="48" t="s">
        <v>100</v>
      </c>
      <c r="W540" s="47"/>
      <c r="X540" s="48" t="s">
        <v>99</v>
      </c>
      <c r="Y540" s="47"/>
      <c r="Z540" s="48" t="s">
        <v>98</v>
      </c>
      <c r="AA540" s="47"/>
      <c r="AB540" s="16"/>
      <c r="AC540" s="47"/>
      <c r="AD540" s="16"/>
      <c r="AE540" s="46"/>
      <c r="AF540" s="255"/>
      <c r="AG540" s="255"/>
      <c r="AH540" s="45"/>
      <c r="AI540" s="11"/>
      <c r="AJ540" s="266"/>
      <c r="AK540" s="268"/>
      <c r="AL540" s="264"/>
      <c r="AM540" s="266"/>
      <c r="AN540" s="268"/>
      <c r="AO540" s="264"/>
      <c r="AP540" s="266"/>
      <c r="AQ540" s="268"/>
      <c r="AR540" s="264"/>
      <c r="AS540" s="266"/>
      <c r="AT540" s="268"/>
      <c r="AU540" s="264"/>
      <c r="AV540" s="266"/>
      <c r="AW540" s="276"/>
      <c r="AX540" s="271"/>
      <c r="AY540" s="293"/>
      <c r="AZ540" s="229"/>
      <c r="BA540" s="229"/>
      <c r="BB540" s="296"/>
    </row>
    <row r="541" spans="2:62" ht="28.15" customHeight="1" x14ac:dyDescent="0.2">
      <c r="B541" s="30"/>
      <c r="C541" s="242">
        <v>2</v>
      </c>
      <c r="D541" s="44"/>
      <c r="E541" s="43"/>
      <c r="F541" s="43"/>
      <c r="G541" s="42"/>
      <c r="H541" s="223"/>
      <c r="I541" s="246">
        <v>73</v>
      </c>
      <c r="J541" s="246">
        <v>22</v>
      </c>
      <c r="K541" s="246">
        <v>5</v>
      </c>
      <c r="L541" s="41" t="s">
        <v>133</v>
      </c>
      <c r="M541" s="40" t="s">
        <v>389</v>
      </c>
      <c r="N541" s="41" t="s">
        <v>131</v>
      </c>
      <c r="O541" s="40" t="s">
        <v>452</v>
      </c>
      <c r="P541" s="41" t="s">
        <v>130</v>
      </c>
      <c r="Q541" s="40" t="s">
        <v>494</v>
      </c>
      <c r="R541" s="41" t="s">
        <v>129</v>
      </c>
      <c r="S541" s="40" t="s">
        <v>175</v>
      </c>
      <c r="T541" s="41" t="s">
        <v>128</v>
      </c>
      <c r="U541" s="40" t="s">
        <v>121</v>
      </c>
      <c r="V541" s="41" t="s">
        <v>127</v>
      </c>
      <c r="W541" s="40"/>
      <c r="X541" s="41" t="s">
        <v>126</v>
      </c>
      <c r="Y541" s="40"/>
      <c r="Z541" s="41" t="s">
        <v>125</v>
      </c>
      <c r="AA541" s="40"/>
      <c r="AB541" s="39"/>
      <c r="AC541" s="40"/>
      <c r="AD541" s="39" t="s">
        <v>743</v>
      </c>
      <c r="AE541" s="38"/>
      <c r="AF541" s="250"/>
      <c r="AG541" s="250" t="s">
        <v>622</v>
      </c>
      <c r="AH541" s="37"/>
      <c r="AI541" s="11"/>
      <c r="AJ541" s="233">
        <f>SUMPRODUCT(LEN($M541:$U544)-LEN(SUBSTITUTE($M541:$U544,"A", "")))</f>
        <v>32</v>
      </c>
      <c r="AK541" s="239">
        <f>SUMPRODUCT(LEN($AD541:$AD544)-LEN(SUBSTITUTE($AD541:$AD544,"A", "")))</f>
        <v>3</v>
      </c>
      <c r="AL541" s="230">
        <f>SUMPRODUCT(LEN($AC541:$AC544)-LEN(SUBSTITUTE($AC541:$AC544,"A", "")))</f>
        <v>0</v>
      </c>
      <c r="AM541" s="233">
        <f>SUMPRODUCT(LEN($M541:$U544)-LEN(SUBSTITUTE($M541:$U544,"S", "")))</f>
        <v>15</v>
      </c>
      <c r="AN541" s="239">
        <f>SUMPRODUCT(LEN($AD541:$AD544)-LEN(SUBSTITUTE($AD541:$AD544,"S", "")))</f>
        <v>6</v>
      </c>
      <c r="AO541" s="230">
        <f>SUMPRODUCT(LEN($AC541:$AC544)-LEN(SUBSTITUTE($AC541:$AC544,"S", "")))</f>
        <v>0</v>
      </c>
      <c r="AP541" s="233">
        <f>SUMPRODUCT(LEN($M541:$U544)-LEN(SUBSTITUTE($M541:$U544,"F", "")))</f>
        <v>1</v>
      </c>
      <c r="AQ541" s="239">
        <f>SUMPRODUCT(LEN($AD541:$AD544)-LEN(SUBSTITUTE($AD541:$AD544,"F", "")))</f>
        <v>0</v>
      </c>
      <c r="AR541" s="230">
        <f>SUMPRODUCT(LEN($AC541:$AC544)-LEN(SUBSTITUTE($AC541:$AC544,"F", "")))</f>
        <v>0</v>
      </c>
      <c r="AS541" s="233">
        <f>SUMPRODUCT(LEN($M541:$U544)-LEN(SUBSTITUTE($M541:$U544,"G", "")))</f>
        <v>6</v>
      </c>
      <c r="AT541" s="239">
        <f>SUMPRODUCT(LEN($AD541:$AD544)-LEN(SUBSTITUTE($AD541:$AD544,"G", "")))</f>
        <v>1</v>
      </c>
      <c r="AU541" s="230">
        <f>SUMPRODUCT(LEN($AC541:$AC544)-LEN(SUBSTITUTE($AC541:$AC544,"G", "")))</f>
        <v>0</v>
      </c>
      <c r="AV541" s="233">
        <f>SUMPRODUCT(LEN($L541:$U544)-LEN(SUBSTITUTE($L541:$U544,"M", "")))</f>
        <v>0</v>
      </c>
      <c r="AW541" s="236">
        <f>SUMPRODUCT(LEN($AD541:$AD544)-LEN(SUBSTITUTE($AD541:$AD544,"M", "")))</f>
        <v>0</v>
      </c>
      <c r="AX541" s="269">
        <f>SUMPRODUCT(LEN($AC541:$AC544)-LEN(SUBSTITUTE($AC541:$AC544,"M", "")))</f>
        <v>0</v>
      </c>
      <c r="AY541" s="291">
        <f>SUMPRODUCT(LEN($AE541:$AE544)-LEN(SUBSTITUTE($AE541:$AE544,"S", "")))</f>
        <v>0</v>
      </c>
      <c r="AZ541" s="227">
        <f>SUMPRODUCT(LEN($AE541:$AE544)-LEN(SUBSTITUTE($AE541:$AE544,"F", "")))</f>
        <v>0</v>
      </c>
      <c r="BA541" s="227">
        <f>SUMPRODUCT(LEN($AE541:$AE544)-LEN(SUBSTITUTE($AE541:$AE544,"G", "")))</f>
        <v>0</v>
      </c>
      <c r="BB541" s="294">
        <f>SUMPRODUCT(LEN($AE541:$AE544)-LEN(SUBSTITUTE($AE541:$AE544,"M", "")))</f>
        <v>0</v>
      </c>
    </row>
    <row r="542" spans="2:62" ht="28.15" customHeight="1" thickBot="1" x14ac:dyDescent="0.25">
      <c r="B542" s="30"/>
      <c r="C542" s="243"/>
      <c r="D542" s="36"/>
      <c r="E542" s="35"/>
      <c r="F542" s="35"/>
      <c r="G542" s="34"/>
      <c r="H542" s="224"/>
      <c r="I542" s="247"/>
      <c r="J542" s="247"/>
      <c r="K542" s="247"/>
      <c r="L542" s="33" t="s">
        <v>123</v>
      </c>
      <c r="M542" s="32" t="s">
        <v>132</v>
      </c>
      <c r="N542" s="33" t="s">
        <v>122</v>
      </c>
      <c r="O542" s="32" t="s">
        <v>376</v>
      </c>
      <c r="P542" s="33" t="s">
        <v>120</v>
      </c>
      <c r="Q542" s="32" t="s">
        <v>449</v>
      </c>
      <c r="R542" s="33" t="s">
        <v>119</v>
      </c>
      <c r="S542" s="32" t="s">
        <v>121</v>
      </c>
      <c r="T542" s="33" t="s">
        <v>118</v>
      </c>
      <c r="U542" s="32"/>
      <c r="V542" s="33" t="s">
        <v>117</v>
      </c>
      <c r="W542" s="32"/>
      <c r="X542" s="33" t="s">
        <v>116</v>
      </c>
      <c r="Y542" s="32"/>
      <c r="Z542" s="33" t="s">
        <v>115</v>
      </c>
      <c r="AA542" s="32"/>
      <c r="AB542" s="31"/>
      <c r="AC542" s="32"/>
      <c r="AD542" s="31"/>
      <c r="AE542" s="23"/>
      <c r="AF542" s="251"/>
      <c r="AG542" s="251"/>
      <c r="AH542" s="22"/>
      <c r="AI542" s="11"/>
      <c r="AJ542" s="265"/>
      <c r="AK542" s="267"/>
      <c r="AL542" s="263"/>
      <c r="AM542" s="265"/>
      <c r="AN542" s="267"/>
      <c r="AO542" s="263"/>
      <c r="AP542" s="265"/>
      <c r="AQ542" s="267"/>
      <c r="AR542" s="263"/>
      <c r="AS542" s="265"/>
      <c r="AT542" s="267"/>
      <c r="AU542" s="263"/>
      <c r="AV542" s="265"/>
      <c r="AW542" s="275"/>
      <c r="AX542" s="270"/>
      <c r="AY542" s="292"/>
      <c r="AZ542" s="228"/>
      <c r="BA542" s="228"/>
      <c r="BB542" s="295"/>
    </row>
    <row r="543" spans="2:62" ht="28.15" customHeight="1" x14ac:dyDescent="0.2">
      <c r="B543" s="30"/>
      <c r="C543" s="244"/>
      <c r="D543" s="29"/>
      <c r="E543" s="28"/>
      <c r="F543" s="28"/>
      <c r="G543" s="27"/>
      <c r="H543" s="225"/>
      <c r="I543" s="248"/>
      <c r="J543" s="248"/>
      <c r="K543" s="248"/>
      <c r="L543" s="26" t="s">
        <v>114</v>
      </c>
      <c r="M543" s="25" t="s">
        <v>742</v>
      </c>
      <c r="N543" s="26" t="s">
        <v>112</v>
      </c>
      <c r="O543" s="25" t="s">
        <v>714</v>
      </c>
      <c r="P543" s="26" t="s">
        <v>111</v>
      </c>
      <c r="Q543" s="25" t="s">
        <v>217</v>
      </c>
      <c r="R543" s="26" t="s">
        <v>110</v>
      </c>
      <c r="S543" s="25" t="s">
        <v>121</v>
      </c>
      <c r="T543" s="26" t="s">
        <v>109</v>
      </c>
      <c r="U543" s="25"/>
      <c r="V543" s="26" t="s">
        <v>108</v>
      </c>
      <c r="W543" s="25"/>
      <c r="X543" s="26" t="s">
        <v>107</v>
      </c>
      <c r="Y543" s="25"/>
      <c r="Z543" s="26" t="s">
        <v>106</v>
      </c>
      <c r="AA543" s="25"/>
      <c r="AB543" s="24"/>
      <c r="AC543" s="25"/>
      <c r="AD543" s="24"/>
      <c r="AE543" s="23"/>
      <c r="AF543" s="251"/>
      <c r="AG543" s="251"/>
      <c r="AH543" s="22"/>
      <c r="AI543" s="11"/>
      <c r="AJ543" s="265"/>
      <c r="AK543" s="267"/>
      <c r="AL543" s="263"/>
      <c r="AM543" s="265"/>
      <c r="AN543" s="267"/>
      <c r="AO543" s="263"/>
      <c r="AP543" s="265"/>
      <c r="AQ543" s="267"/>
      <c r="AR543" s="263"/>
      <c r="AS543" s="265"/>
      <c r="AT543" s="267"/>
      <c r="AU543" s="263"/>
      <c r="AV543" s="265"/>
      <c r="AW543" s="275"/>
      <c r="AX543" s="270"/>
      <c r="AY543" s="292"/>
      <c r="AZ543" s="228"/>
      <c r="BA543" s="228"/>
      <c r="BB543" s="295"/>
    </row>
    <row r="544" spans="2:62" ht="28.15" customHeight="1" thickBot="1" x14ac:dyDescent="0.25">
      <c r="B544" s="30"/>
      <c r="C544" s="253"/>
      <c r="D544" s="51"/>
      <c r="E544" s="50"/>
      <c r="F544" s="50"/>
      <c r="G544" s="49"/>
      <c r="H544" s="226"/>
      <c r="I544" s="254"/>
      <c r="J544" s="254"/>
      <c r="K544" s="254"/>
      <c r="L544" s="48" t="s">
        <v>105</v>
      </c>
      <c r="M544" s="47" t="s">
        <v>649</v>
      </c>
      <c r="N544" s="48" t="s">
        <v>103</v>
      </c>
      <c r="O544" s="47" t="s">
        <v>447</v>
      </c>
      <c r="P544" s="48" t="s">
        <v>102</v>
      </c>
      <c r="Q544" s="47" t="s">
        <v>217</v>
      </c>
      <c r="R544" s="48" t="s">
        <v>101</v>
      </c>
      <c r="S544" s="47" t="s">
        <v>121</v>
      </c>
      <c r="T544" s="48">
        <v>20</v>
      </c>
      <c r="U544" s="47"/>
      <c r="V544" s="48" t="s">
        <v>100</v>
      </c>
      <c r="W544" s="47"/>
      <c r="X544" s="48" t="s">
        <v>99</v>
      </c>
      <c r="Y544" s="47"/>
      <c r="Z544" s="48" t="s">
        <v>98</v>
      </c>
      <c r="AA544" s="47"/>
      <c r="AB544" s="16"/>
      <c r="AC544" s="47"/>
      <c r="AD544" s="16"/>
      <c r="AE544" s="46"/>
      <c r="AF544" s="255"/>
      <c r="AG544" s="255"/>
      <c r="AH544" s="45"/>
      <c r="AI544" s="11"/>
      <c r="AJ544" s="266"/>
      <c r="AK544" s="268"/>
      <c r="AL544" s="264"/>
      <c r="AM544" s="266"/>
      <c r="AN544" s="268"/>
      <c r="AO544" s="264"/>
      <c r="AP544" s="266"/>
      <c r="AQ544" s="268"/>
      <c r="AR544" s="264"/>
      <c r="AS544" s="266"/>
      <c r="AT544" s="268"/>
      <c r="AU544" s="264"/>
      <c r="AV544" s="266"/>
      <c r="AW544" s="276"/>
      <c r="AX544" s="271"/>
      <c r="AY544" s="293"/>
      <c r="AZ544" s="229"/>
      <c r="BA544" s="229"/>
      <c r="BB544" s="296"/>
    </row>
    <row r="545" spans="2:62" ht="28.15" customHeight="1" x14ac:dyDescent="0.2">
      <c r="B545" s="30"/>
      <c r="C545" s="242">
        <v>3</v>
      </c>
      <c r="D545" s="44"/>
      <c r="E545" s="43"/>
      <c r="F545" s="43"/>
      <c r="G545" s="42"/>
      <c r="H545" s="223"/>
      <c r="I545" s="246">
        <v>54</v>
      </c>
      <c r="J545" s="246">
        <v>21</v>
      </c>
      <c r="K545" s="246">
        <v>6</v>
      </c>
      <c r="L545" s="41" t="s">
        <v>133</v>
      </c>
      <c r="M545" s="40" t="s">
        <v>614</v>
      </c>
      <c r="N545" s="41" t="s">
        <v>131</v>
      </c>
      <c r="O545" s="40" t="s">
        <v>527</v>
      </c>
      <c r="P545" s="41" t="s">
        <v>130</v>
      </c>
      <c r="Q545" s="40" t="s">
        <v>428</v>
      </c>
      <c r="R545" s="41" t="s">
        <v>129</v>
      </c>
      <c r="S545" s="40" t="s">
        <v>121</v>
      </c>
      <c r="T545" s="41" t="s">
        <v>128</v>
      </c>
      <c r="U545" s="40"/>
      <c r="V545" s="41" t="s">
        <v>127</v>
      </c>
      <c r="W545" s="40"/>
      <c r="X545" s="41" t="s">
        <v>126</v>
      </c>
      <c r="Y545" s="40"/>
      <c r="Z545" s="41" t="s">
        <v>125</v>
      </c>
      <c r="AA545" s="40"/>
      <c r="AB545" s="39"/>
      <c r="AC545" s="40"/>
      <c r="AD545" s="39" t="s">
        <v>741</v>
      </c>
      <c r="AE545" s="38"/>
      <c r="AF545" s="250"/>
      <c r="AG545" s="250" t="s">
        <v>622</v>
      </c>
      <c r="AH545" s="37"/>
      <c r="AI545" s="11"/>
      <c r="AJ545" s="233">
        <f>SUMPRODUCT(LEN($M545:$U548)-LEN(SUBSTITUTE($M545:$U548,"A", "")))</f>
        <v>20</v>
      </c>
      <c r="AK545" s="239">
        <f>SUMPRODUCT(LEN($AD545:$AD548)-LEN(SUBSTITUTE($AD545:$AD548,"A", "")))</f>
        <v>1</v>
      </c>
      <c r="AL545" s="230">
        <f>SUMPRODUCT(LEN($AC545:$AC548)-LEN(SUBSTITUTE($AC545:$AC548,"A", "")))</f>
        <v>0</v>
      </c>
      <c r="AM545" s="233">
        <f>SUMPRODUCT(LEN($M545:$U548)-LEN(SUBSTITUTE($M545:$U548,"S", "")))</f>
        <v>9</v>
      </c>
      <c r="AN545" s="239">
        <f>SUMPRODUCT(LEN($AD545:$AD548)-LEN(SUBSTITUTE($AD545:$AD548,"S", "")))</f>
        <v>3</v>
      </c>
      <c r="AO545" s="230">
        <f>SUMPRODUCT(LEN($AC545:$AC548)-LEN(SUBSTITUTE($AC545:$AC548,"S", "")))</f>
        <v>0</v>
      </c>
      <c r="AP545" s="233">
        <f>SUMPRODUCT(LEN($M545:$U548)-LEN(SUBSTITUTE($M545:$U548,"F", "")))</f>
        <v>0</v>
      </c>
      <c r="AQ545" s="239">
        <f>SUMPRODUCT(LEN($AD545:$AD548)-LEN(SUBSTITUTE($AD545:$AD548,"F", "")))</f>
        <v>0</v>
      </c>
      <c r="AR545" s="230">
        <f>SUMPRODUCT(LEN($AC545:$AC548)-LEN(SUBSTITUTE($AC545:$AC548,"F", "")))</f>
        <v>0</v>
      </c>
      <c r="AS545" s="233">
        <f>SUMPRODUCT(LEN($M545:$U548)-LEN(SUBSTITUTE($M545:$U548,"G", "")))</f>
        <v>9</v>
      </c>
      <c r="AT545" s="239">
        <f>SUMPRODUCT(LEN($AD545:$AD548)-LEN(SUBSTITUTE($AD545:$AD548,"G", "")))</f>
        <v>3</v>
      </c>
      <c r="AU545" s="230">
        <f>SUMPRODUCT(LEN($AC545:$AC548)-LEN(SUBSTITUTE($AC545:$AC548,"G", "")))</f>
        <v>0</v>
      </c>
      <c r="AV545" s="233">
        <f>SUMPRODUCT(LEN($L545:$U548)-LEN(SUBSTITUTE($L545:$U548,"M", "")))</f>
        <v>0</v>
      </c>
      <c r="AW545" s="236">
        <f>SUMPRODUCT(LEN($AD545:$AD548)-LEN(SUBSTITUTE($AD545:$AD548,"M", "")))</f>
        <v>0</v>
      </c>
      <c r="AX545" s="269">
        <f>SUMPRODUCT(LEN($AC545:$AC548)-LEN(SUBSTITUTE($AC545:$AC548,"M", "")))</f>
        <v>0</v>
      </c>
      <c r="AY545" s="291">
        <f>SUMPRODUCT(LEN($AE545:$AE548)-LEN(SUBSTITUTE($AE545:$AE548,"S", "")))</f>
        <v>0</v>
      </c>
      <c r="AZ545" s="227">
        <f>SUMPRODUCT(LEN($AE545:$AE548)-LEN(SUBSTITUTE($AE545:$AE548,"F", "")))</f>
        <v>0</v>
      </c>
      <c r="BA545" s="227">
        <f>SUMPRODUCT(LEN($AE545:$AE548)-LEN(SUBSTITUTE($AE545:$AE548,"G", "")))</f>
        <v>0</v>
      </c>
      <c r="BB545" s="294">
        <f>SUMPRODUCT(LEN($AE545:$AE548)-LEN(SUBSTITUTE($AE545:$AE548,"M", "")))</f>
        <v>0</v>
      </c>
    </row>
    <row r="546" spans="2:62" ht="28.15" customHeight="1" thickBot="1" x14ac:dyDescent="0.25">
      <c r="B546" s="30"/>
      <c r="C546" s="243"/>
      <c r="D546" s="36"/>
      <c r="E546" s="35"/>
      <c r="F546" s="35"/>
      <c r="G546" s="34"/>
      <c r="H546" s="224"/>
      <c r="I546" s="247"/>
      <c r="J546" s="247"/>
      <c r="K546" s="247"/>
      <c r="L546" s="33" t="s">
        <v>123</v>
      </c>
      <c r="M546" s="32" t="s">
        <v>186</v>
      </c>
      <c r="N546" s="33" t="s">
        <v>122</v>
      </c>
      <c r="O546" s="32" t="s">
        <v>444</v>
      </c>
      <c r="P546" s="33" t="s">
        <v>120</v>
      </c>
      <c r="Q546" s="32" t="s">
        <v>113</v>
      </c>
      <c r="R546" s="33" t="s">
        <v>119</v>
      </c>
      <c r="S546" s="32" t="s">
        <v>121</v>
      </c>
      <c r="T546" s="33" t="s">
        <v>118</v>
      </c>
      <c r="U546" s="32"/>
      <c r="V546" s="33" t="s">
        <v>117</v>
      </c>
      <c r="W546" s="32"/>
      <c r="X546" s="33" t="s">
        <v>116</v>
      </c>
      <c r="Y546" s="32"/>
      <c r="Z546" s="33" t="s">
        <v>115</v>
      </c>
      <c r="AA546" s="32"/>
      <c r="AB546" s="31"/>
      <c r="AC546" s="32"/>
      <c r="AD546" s="31"/>
      <c r="AE546" s="23"/>
      <c r="AF546" s="251"/>
      <c r="AG546" s="251"/>
      <c r="AH546" s="22"/>
      <c r="AI546" s="11"/>
      <c r="AJ546" s="265"/>
      <c r="AK546" s="267"/>
      <c r="AL546" s="263"/>
      <c r="AM546" s="265"/>
      <c r="AN546" s="267"/>
      <c r="AO546" s="263"/>
      <c r="AP546" s="265"/>
      <c r="AQ546" s="267"/>
      <c r="AR546" s="263"/>
      <c r="AS546" s="265"/>
      <c r="AT546" s="267"/>
      <c r="AU546" s="263"/>
      <c r="AV546" s="265"/>
      <c r="AW546" s="275"/>
      <c r="AX546" s="270"/>
      <c r="AY546" s="292"/>
      <c r="AZ546" s="228"/>
      <c r="BA546" s="228"/>
      <c r="BB546" s="295"/>
    </row>
    <row r="547" spans="2:62" ht="28.15" customHeight="1" x14ac:dyDescent="0.2">
      <c r="B547" s="30"/>
      <c r="C547" s="244"/>
      <c r="D547" s="29"/>
      <c r="E547" s="28"/>
      <c r="F547" s="28"/>
      <c r="G547" s="27"/>
      <c r="H547" s="225"/>
      <c r="I547" s="248"/>
      <c r="J547" s="248"/>
      <c r="K547" s="248"/>
      <c r="L547" s="26" t="s">
        <v>114</v>
      </c>
      <c r="M547" s="25" t="s">
        <v>611</v>
      </c>
      <c r="N547" s="26" t="s">
        <v>112</v>
      </c>
      <c r="O547" s="25" t="s">
        <v>186</v>
      </c>
      <c r="P547" s="26" t="s">
        <v>111</v>
      </c>
      <c r="Q547" s="25" t="s">
        <v>175</v>
      </c>
      <c r="R547" s="26" t="s">
        <v>110</v>
      </c>
      <c r="S547" s="25" t="s">
        <v>104</v>
      </c>
      <c r="T547" s="26" t="s">
        <v>109</v>
      </c>
      <c r="U547" s="25"/>
      <c r="V547" s="26" t="s">
        <v>108</v>
      </c>
      <c r="W547" s="25"/>
      <c r="X547" s="26" t="s">
        <v>107</v>
      </c>
      <c r="Y547" s="25"/>
      <c r="Z547" s="26" t="s">
        <v>106</v>
      </c>
      <c r="AA547" s="25"/>
      <c r="AB547" s="24"/>
      <c r="AC547" s="25"/>
      <c r="AD547" s="24"/>
      <c r="AE547" s="23"/>
      <c r="AF547" s="251"/>
      <c r="AG547" s="251"/>
      <c r="AH547" s="22"/>
      <c r="AI547" s="11"/>
      <c r="AJ547" s="265"/>
      <c r="AK547" s="267"/>
      <c r="AL547" s="263"/>
      <c r="AM547" s="265"/>
      <c r="AN547" s="267"/>
      <c r="AO547" s="263"/>
      <c r="AP547" s="265"/>
      <c r="AQ547" s="267"/>
      <c r="AR547" s="263"/>
      <c r="AS547" s="265"/>
      <c r="AT547" s="267"/>
      <c r="AU547" s="263"/>
      <c r="AV547" s="265"/>
      <c r="AW547" s="275"/>
      <c r="AX547" s="270"/>
      <c r="AY547" s="292"/>
      <c r="AZ547" s="228"/>
      <c r="BA547" s="228"/>
      <c r="BB547" s="295"/>
    </row>
    <row r="548" spans="2:62" ht="28.15" customHeight="1" thickBot="1" x14ac:dyDescent="0.25">
      <c r="B548" s="21"/>
      <c r="C548" s="245"/>
      <c r="D548" s="20"/>
      <c r="E548" s="19"/>
      <c r="F548" s="19"/>
      <c r="G548" s="18"/>
      <c r="H548" s="226"/>
      <c r="I548" s="249"/>
      <c r="J548" s="249"/>
      <c r="K548" s="249"/>
      <c r="L548" s="17" t="s">
        <v>105</v>
      </c>
      <c r="M548" s="15" t="s">
        <v>740</v>
      </c>
      <c r="N548" s="17" t="s">
        <v>103</v>
      </c>
      <c r="O548" s="15" t="s">
        <v>424</v>
      </c>
      <c r="P548" s="17" t="s">
        <v>102</v>
      </c>
      <c r="Q548" s="15" t="s">
        <v>132</v>
      </c>
      <c r="R548" s="17" t="s">
        <v>101</v>
      </c>
      <c r="S548" s="15"/>
      <c r="T548" s="17">
        <v>20</v>
      </c>
      <c r="U548" s="15"/>
      <c r="V548" s="17" t="s">
        <v>100</v>
      </c>
      <c r="W548" s="15"/>
      <c r="X548" s="17" t="s">
        <v>99</v>
      </c>
      <c r="Y548" s="15"/>
      <c r="Z548" s="17" t="s">
        <v>98</v>
      </c>
      <c r="AA548" s="15"/>
      <c r="AB548" s="16"/>
      <c r="AC548" s="15"/>
      <c r="AD548" s="14"/>
      <c r="AE548" s="13"/>
      <c r="AF548" s="252"/>
      <c r="AG548" s="252"/>
      <c r="AH548" s="12"/>
      <c r="AI548" s="11"/>
      <c r="AJ548" s="266"/>
      <c r="AK548" s="268"/>
      <c r="AL548" s="264"/>
      <c r="AM548" s="266"/>
      <c r="AN548" s="268"/>
      <c r="AO548" s="264"/>
      <c r="AP548" s="266"/>
      <c r="AQ548" s="268"/>
      <c r="AR548" s="264"/>
      <c r="AS548" s="266"/>
      <c r="AT548" s="268"/>
      <c r="AU548" s="264"/>
      <c r="AV548" s="266"/>
      <c r="AW548" s="276"/>
      <c r="AX548" s="271"/>
      <c r="AY548" s="293"/>
      <c r="AZ548" s="229"/>
      <c r="BA548" s="229"/>
      <c r="BB548" s="296"/>
    </row>
    <row r="549" spans="2:62" ht="85.9" customHeight="1" thickTop="1" thickBot="1" x14ac:dyDescent="0.35">
      <c r="B549" s="105" t="s">
        <v>174</v>
      </c>
      <c r="C549" s="95" t="s">
        <v>173</v>
      </c>
      <c r="D549" s="100" t="s">
        <v>172</v>
      </c>
      <c r="E549" s="104" t="s">
        <v>171</v>
      </c>
      <c r="F549" s="103"/>
      <c r="G549" s="102"/>
      <c r="H549" s="101" t="s">
        <v>170</v>
      </c>
      <c r="I549" s="100" t="s">
        <v>96</v>
      </c>
      <c r="J549" s="100" t="s">
        <v>169</v>
      </c>
      <c r="K549" s="100" t="s">
        <v>97</v>
      </c>
      <c r="L549" s="256" t="s">
        <v>168</v>
      </c>
      <c r="M549" s="262"/>
      <c r="N549" s="256" t="s">
        <v>167</v>
      </c>
      <c r="O549" s="262"/>
      <c r="P549" s="256" t="s">
        <v>167</v>
      </c>
      <c r="Q549" s="257"/>
      <c r="R549" s="256" t="s">
        <v>167</v>
      </c>
      <c r="S549" s="257"/>
      <c r="T549" s="256" t="s">
        <v>167</v>
      </c>
      <c r="U549" s="257"/>
      <c r="V549" s="256" t="s">
        <v>167</v>
      </c>
      <c r="W549" s="257"/>
      <c r="X549" s="256" t="s">
        <v>167</v>
      </c>
      <c r="Y549" s="257"/>
      <c r="Z549" s="256" t="s">
        <v>167</v>
      </c>
      <c r="AA549" s="257"/>
      <c r="AB549" s="261" t="s">
        <v>166</v>
      </c>
      <c r="AC549" s="257"/>
      <c r="AD549" s="101" t="s">
        <v>165</v>
      </c>
      <c r="AE549" s="101" t="s">
        <v>164</v>
      </c>
      <c r="AF549" s="100" t="s">
        <v>163</v>
      </c>
      <c r="AG549" s="100" t="s">
        <v>162</v>
      </c>
      <c r="AH549" s="99" t="s">
        <v>161</v>
      </c>
      <c r="AI549" s="98"/>
      <c r="AJ549" s="96" t="s">
        <v>160</v>
      </c>
      <c r="AK549" s="95" t="s">
        <v>159</v>
      </c>
      <c r="AL549" s="94" t="s">
        <v>158</v>
      </c>
      <c r="AM549" s="96" t="s">
        <v>157</v>
      </c>
      <c r="AN549" s="95" t="s">
        <v>156</v>
      </c>
      <c r="AO549" s="94" t="s">
        <v>155</v>
      </c>
      <c r="AP549" s="96" t="s">
        <v>154</v>
      </c>
      <c r="AQ549" s="95" t="s">
        <v>153</v>
      </c>
      <c r="AR549" s="97" t="s">
        <v>152</v>
      </c>
      <c r="AS549" s="96" t="s">
        <v>151</v>
      </c>
      <c r="AT549" s="95" t="s">
        <v>150</v>
      </c>
      <c r="AU549" s="94" t="s">
        <v>149</v>
      </c>
      <c r="AV549" s="96" t="s">
        <v>148</v>
      </c>
      <c r="AW549" s="95" t="s">
        <v>147</v>
      </c>
      <c r="AX549" s="94" t="s">
        <v>146</v>
      </c>
      <c r="AY549" s="93" t="s">
        <v>145</v>
      </c>
      <c r="AZ549" s="92" t="s">
        <v>144</v>
      </c>
      <c r="BA549" s="92" t="s">
        <v>143</v>
      </c>
      <c r="BB549" s="91" t="s">
        <v>142</v>
      </c>
    </row>
    <row r="550" spans="2:62" ht="48" thickBot="1" x14ac:dyDescent="0.3">
      <c r="B550" s="90" t="s">
        <v>213</v>
      </c>
      <c r="C550" s="89"/>
      <c r="D550" s="88">
        <v>193</v>
      </c>
      <c r="E550" s="258"/>
      <c r="F550" s="259"/>
      <c r="G550" s="260"/>
      <c r="H550" s="87" t="s">
        <v>140</v>
      </c>
      <c r="I550" s="86"/>
      <c r="J550" s="86"/>
      <c r="K550" s="85"/>
      <c r="L550" s="84"/>
      <c r="M550" s="81"/>
      <c r="N550" s="84"/>
      <c r="O550" s="81"/>
      <c r="P550" s="84"/>
      <c r="Q550" s="81"/>
      <c r="R550" s="84"/>
      <c r="S550" s="81"/>
      <c r="T550" s="84"/>
      <c r="U550" s="81"/>
      <c r="V550" s="84"/>
      <c r="W550" s="81"/>
      <c r="X550" s="84"/>
      <c r="Y550" s="81"/>
      <c r="Z550" s="84"/>
      <c r="AA550" s="83"/>
      <c r="AB550" s="82" t="s">
        <v>139</v>
      </c>
      <c r="AC550" s="81"/>
      <c r="AD550" s="81"/>
      <c r="AE550" s="81"/>
      <c r="AF550" s="80"/>
      <c r="AG550" s="80"/>
      <c r="AH550" s="60"/>
      <c r="AI550" s="79" t="s">
        <v>138</v>
      </c>
      <c r="AJ550" s="78">
        <f t="shared" ref="AJ550:BB550" si="72">SUM(AJ552:AJ563)</f>
        <v>76</v>
      </c>
      <c r="AK550" s="77">
        <f t="shared" si="72"/>
        <v>11</v>
      </c>
      <c r="AL550" s="76">
        <f t="shared" si="72"/>
        <v>0</v>
      </c>
      <c r="AM550" s="78">
        <f t="shared" si="72"/>
        <v>36</v>
      </c>
      <c r="AN550" s="77">
        <f t="shared" si="72"/>
        <v>26</v>
      </c>
      <c r="AO550" s="76">
        <f t="shared" si="72"/>
        <v>0</v>
      </c>
      <c r="AP550" s="78">
        <f t="shared" si="72"/>
        <v>2</v>
      </c>
      <c r="AQ550" s="77">
        <f t="shared" si="72"/>
        <v>2</v>
      </c>
      <c r="AR550" s="76">
        <f t="shared" si="72"/>
        <v>0</v>
      </c>
      <c r="AS550" s="78">
        <f t="shared" si="72"/>
        <v>13</v>
      </c>
      <c r="AT550" s="77">
        <f t="shared" si="72"/>
        <v>2</v>
      </c>
      <c r="AU550" s="76">
        <f t="shared" si="72"/>
        <v>0</v>
      </c>
      <c r="AV550" s="78">
        <f t="shared" si="72"/>
        <v>0</v>
      </c>
      <c r="AW550" s="77">
        <f t="shared" si="72"/>
        <v>0</v>
      </c>
      <c r="AX550" s="76">
        <f t="shared" si="72"/>
        <v>0</v>
      </c>
      <c r="AY550" s="75">
        <f t="shared" si="72"/>
        <v>0</v>
      </c>
      <c r="AZ550" s="74">
        <f t="shared" si="72"/>
        <v>0</v>
      </c>
      <c r="BA550" s="74">
        <f t="shared" si="72"/>
        <v>0</v>
      </c>
      <c r="BB550" s="73">
        <f t="shared" si="72"/>
        <v>0</v>
      </c>
      <c r="BC550" s="72" t="s">
        <v>137</v>
      </c>
      <c r="BF550" s="5">
        <f>SUM(AJ550:AL550)/$BG$5</f>
        <v>29</v>
      </c>
      <c r="BG550" s="5">
        <f>SUM(AM550:AO550,AY550)/$BG$5</f>
        <v>20.666666666666668</v>
      </c>
      <c r="BH550" s="5">
        <f>SUM(AP550:AR550,AZ550)/$BG$5</f>
        <v>1.3333333333333333</v>
      </c>
      <c r="BI550" s="5">
        <f>SUM(AS550:AU550,BA550)/$BG$5</f>
        <v>5</v>
      </c>
      <c r="BJ550" s="5">
        <f>SUM(AV550:AX550,BB550)/$BG$5</f>
        <v>0</v>
      </c>
    </row>
    <row r="551" spans="2:62" ht="37.5" thickBot="1" x14ac:dyDescent="0.3">
      <c r="B551" s="71"/>
      <c r="C551" s="70"/>
      <c r="D551" s="69"/>
      <c r="E551" s="68"/>
      <c r="F551" s="68"/>
      <c r="G551" s="67"/>
      <c r="H551" s="66"/>
      <c r="I551" s="64"/>
      <c r="J551" s="64"/>
      <c r="K551" s="65"/>
      <c r="L551" s="64"/>
      <c r="M551" s="62"/>
      <c r="N551" s="64"/>
      <c r="O551" s="62"/>
      <c r="P551" s="64"/>
      <c r="Q551" s="62"/>
      <c r="R551" s="64"/>
      <c r="S551" s="62"/>
      <c r="T551" s="64"/>
      <c r="U551" s="62"/>
      <c r="V551" s="64"/>
      <c r="W551" s="62"/>
      <c r="X551" s="64"/>
      <c r="Y551" s="62"/>
      <c r="Z551" s="64"/>
      <c r="AA551" s="62"/>
      <c r="AB551" s="63"/>
      <c r="AC551" s="62"/>
      <c r="AD551" s="62"/>
      <c r="AE551" s="62"/>
      <c r="AF551" s="61"/>
      <c r="AG551" s="61"/>
      <c r="AH551" s="60"/>
      <c r="AI551" s="59" t="s">
        <v>136</v>
      </c>
      <c r="AJ551" s="58">
        <f t="shared" ref="AJ551:BB551" si="73">AJ550/3</f>
        <v>25.333333333333332</v>
      </c>
      <c r="AK551" s="57">
        <f t="shared" si="73"/>
        <v>3.6666666666666665</v>
      </c>
      <c r="AL551" s="56">
        <f t="shared" si="73"/>
        <v>0</v>
      </c>
      <c r="AM551" s="58">
        <f t="shared" si="73"/>
        <v>12</v>
      </c>
      <c r="AN551" s="57">
        <f t="shared" si="73"/>
        <v>8.6666666666666661</v>
      </c>
      <c r="AO551" s="56">
        <f t="shared" si="73"/>
        <v>0</v>
      </c>
      <c r="AP551" s="58">
        <f t="shared" si="73"/>
        <v>0.66666666666666663</v>
      </c>
      <c r="AQ551" s="57">
        <f t="shared" si="73"/>
        <v>0.66666666666666663</v>
      </c>
      <c r="AR551" s="56">
        <f t="shared" si="73"/>
        <v>0</v>
      </c>
      <c r="AS551" s="58">
        <f t="shared" si="73"/>
        <v>4.333333333333333</v>
      </c>
      <c r="AT551" s="57">
        <f t="shared" si="73"/>
        <v>0.66666666666666663</v>
      </c>
      <c r="AU551" s="56">
        <f t="shared" si="73"/>
        <v>0</v>
      </c>
      <c r="AV551" s="58">
        <f t="shared" si="73"/>
        <v>0</v>
      </c>
      <c r="AW551" s="57">
        <f t="shared" si="73"/>
        <v>0</v>
      </c>
      <c r="AX551" s="56">
        <f t="shared" si="73"/>
        <v>0</v>
      </c>
      <c r="AY551" s="55">
        <f t="shared" si="73"/>
        <v>0</v>
      </c>
      <c r="AZ551" s="54">
        <f t="shared" si="73"/>
        <v>0</v>
      </c>
      <c r="BA551" s="54">
        <f t="shared" si="73"/>
        <v>0</v>
      </c>
      <c r="BB551" s="53">
        <f t="shared" si="73"/>
        <v>0</v>
      </c>
      <c r="BC551" s="52" t="s">
        <v>135</v>
      </c>
    </row>
    <row r="552" spans="2:62" ht="28.15" customHeight="1" x14ac:dyDescent="0.2">
      <c r="B552" s="30"/>
      <c r="C552" s="242">
        <v>1</v>
      </c>
      <c r="D552" s="44"/>
      <c r="E552" s="43"/>
      <c r="F552" s="43"/>
      <c r="G552" s="42"/>
      <c r="H552" s="223" t="s">
        <v>384</v>
      </c>
      <c r="I552" s="246">
        <v>72</v>
      </c>
      <c r="J552" s="246">
        <v>23</v>
      </c>
      <c r="K552" s="246">
        <v>7</v>
      </c>
      <c r="L552" s="41" t="s">
        <v>133</v>
      </c>
      <c r="M552" s="40" t="s">
        <v>679</v>
      </c>
      <c r="N552" s="41" t="s">
        <v>131</v>
      </c>
      <c r="O552" s="40" t="s">
        <v>434</v>
      </c>
      <c r="P552" s="41" t="s">
        <v>130</v>
      </c>
      <c r="Q552" s="40" t="s">
        <v>414</v>
      </c>
      <c r="R552" s="41" t="s">
        <v>129</v>
      </c>
      <c r="S552" s="40" t="s">
        <v>215</v>
      </c>
      <c r="T552" s="41" t="s">
        <v>128</v>
      </c>
      <c r="U552" s="40"/>
      <c r="V552" s="41" t="s">
        <v>127</v>
      </c>
      <c r="W552" s="40"/>
      <c r="X552" s="41" t="s">
        <v>126</v>
      </c>
      <c r="Y552" s="40"/>
      <c r="Z552" s="41" t="s">
        <v>125</v>
      </c>
      <c r="AA552" s="40"/>
      <c r="AB552" s="39"/>
      <c r="AC552" s="40"/>
      <c r="AD552" s="39" t="s">
        <v>739</v>
      </c>
      <c r="AE552" s="38"/>
      <c r="AF552" s="250"/>
      <c r="AG552" s="250" t="s">
        <v>622</v>
      </c>
      <c r="AH552" s="37"/>
      <c r="AI552" s="11"/>
      <c r="AJ552" s="233">
        <f>SUMPRODUCT(LEN($M552:$U555)-LEN(SUBSTITUTE($M552:$U555,"A", "")))</f>
        <v>28</v>
      </c>
      <c r="AK552" s="239">
        <f>SUMPRODUCT(LEN($AD552:$AD555)-LEN(SUBSTITUTE($AD552:$AD555,"A", "")))</f>
        <v>10</v>
      </c>
      <c r="AL552" s="230">
        <f>SUMPRODUCT(LEN($AC552:$AC555)-LEN(SUBSTITUTE($AC552:$AC555,"A", "")))</f>
        <v>0</v>
      </c>
      <c r="AM552" s="233">
        <f>SUMPRODUCT(LEN($M552:$U555)-LEN(SUBSTITUTE($M552:$U555,"S", "")))</f>
        <v>17</v>
      </c>
      <c r="AN552" s="239">
        <f>SUMPRODUCT(LEN($AD552:$AD555)-LEN(SUBSTITUTE($AD552:$AD555,"S", "")))</f>
        <v>20</v>
      </c>
      <c r="AO552" s="230">
        <f>SUMPRODUCT(LEN($AC552:$AC555)-LEN(SUBSTITUTE($AC552:$AC555,"S", "")))</f>
        <v>0</v>
      </c>
      <c r="AP552" s="233">
        <f>SUMPRODUCT(LEN($M552:$U555)-LEN(SUBSTITUTE($M552:$U555,"F", "")))</f>
        <v>1</v>
      </c>
      <c r="AQ552" s="239">
        <f>SUMPRODUCT(LEN($AD552:$AD555)-LEN(SUBSTITUTE($AD552:$AD555,"F", "")))</f>
        <v>1</v>
      </c>
      <c r="AR552" s="230">
        <f>SUMPRODUCT(LEN($AC552:$AC555)-LEN(SUBSTITUTE($AC552:$AC555,"F", "")))</f>
        <v>0</v>
      </c>
      <c r="AS552" s="233">
        <f>SUMPRODUCT(LEN($M552:$U555)-LEN(SUBSTITUTE($M552:$U555,"G", "")))</f>
        <v>7</v>
      </c>
      <c r="AT552" s="239">
        <f>SUMPRODUCT(LEN($AD552:$AD555)-LEN(SUBSTITUTE($AD552:$AD555,"G", "")))</f>
        <v>1</v>
      </c>
      <c r="AU552" s="230">
        <f>SUMPRODUCT(LEN($AC552:$AC555)-LEN(SUBSTITUTE($AC552:$AC555,"G", "")))</f>
        <v>0</v>
      </c>
      <c r="AV552" s="233">
        <f>SUMPRODUCT(LEN($L552:$U555)-LEN(SUBSTITUTE($L552:$U555,"M", "")))</f>
        <v>0</v>
      </c>
      <c r="AW552" s="236">
        <f>SUMPRODUCT(LEN($AD552:$AD555)-LEN(SUBSTITUTE($AD552:$AD555,"M", "")))</f>
        <v>0</v>
      </c>
      <c r="AX552" s="269">
        <f>SUMPRODUCT(LEN($AC552:$AC555)-LEN(SUBSTITUTE($AC552:$AC555,"M", "")))</f>
        <v>0</v>
      </c>
      <c r="AY552" s="291">
        <f>SUMPRODUCT(LEN($AE552:$AE555)-LEN(SUBSTITUTE($AE552:$AE555,"S", "")))</f>
        <v>0</v>
      </c>
      <c r="AZ552" s="227">
        <f>SUMPRODUCT(LEN($AE552:$AE555)-LEN(SUBSTITUTE($AE552:$AE555,"F", "")))</f>
        <v>0</v>
      </c>
      <c r="BA552" s="227">
        <f>SUMPRODUCT(LEN($AE552:$AE555)-LEN(SUBSTITUTE($AE552:$AE555,"G", "")))</f>
        <v>0</v>
      </c>
      <c r="BB552" s="294">
        <f>SUMPRODUCT(LEN($AE552:$AE555)-LEN(SUBSTITUTE($AE552:$AE555,"M", "")))</f>
        <v>0</v>
      </c>
    </row>
    <row r="553" spans="2:62" ht="28.15" customHeight="1" thickBot="1" x14ac:dyDescent="0.25">
      <c r="B553" s="30"/>
      <c r="C553" s="243"/>
      <c r="D553" s="36"/>
      <c r="E553" s="35"/>
      <c r="F553" s="35"/>
      <c r="G553" s="34"/>
      <c r="H553" s="224"/>
      <c r="I553" s="247"/>
      <c r="J553" s="247"/>
      <c r="K553" s="247"/>
      <c r="L553" s="33" t="s">
        <v>123</v>
      </c>
      <c r="M553" s="32" t="s">
        <v>613</v>
      </c>
      <c r="N553" s="33" t="s">
        <v>122</v>
      </c>
      <c r="O553" s="32" t="s">
        <v>382</v>
      </c>
      <c r="P553" s="33" t="s">
        <v>120</v>
      </c>
      <c r="Q553" s="32" t="s">
        <v>424</v>
      </c>
      <c r="R553" s="33" t="s">
        <v>119</v>
      </c>
      <c r="S553" s="32" t="s">
        <v>195</v>
      </c>
      <c r="T553" s="33" t="s">
        <v>118</v>
      </c>
      <c r="U553" s="32"/>
      <c r="V553" s="33" t="s">
        <v>117</v>
      </c>
      <c r="W553" s="32"/>
      <c r="X553" s="33" t="s">
        <v>116</v>
      </c>
      <c r="Y553" s="32"/>
      <c r="Z553" s="33" t="s">
        <v>115</v>
      </c>
      <c r="AA553" s="32"/>
      <c r="AB553" s="31"/>
      <c r="AC553" s="32"/>
      <c r="AD553" s="31" t="s">
        <v>738</v>
      </c>
      <c r="AE553" s="23"/>
      <c r="AF553" s="251"/>
      <c r="AG553" s="251"/>
      <c r="AH553" s="22"/>
      <c r="AI553" s="11"/>
      <c r="AJ553" s="265"/>
      <c r="AK553" s="267"/>
      <c r="AL553" s="263"/>
      <c r="AM553" s="265"/>
      <c r="AN553" s="267"/>
      <c r="AO553" s="263"/>
      <c r="AP553" s="265"/>
      <c r="AQ553" s="267"/>
      <c r="AR553" s="263"/>
      <c r="AS553" s="265"/>
      <c r="AT553" s="267"/>
      <c r="AU553" s="263"/>
      <c r="AV553" s="265"/>
      <c r="AW553" s="275"/>
      <c r="AX553" s="270"/>
      <c r="AY553" s="292"/>
      <c r="AZ553" s="228"/>
      <c r="BA553" s="228"/>
      <c r="BB553" s="295"/>
    </row>
    <row r="554" spans="2:62" ht="28.15" customHeight="1" x14ac:dyDescent="0.2">
      <c r="B554" s="30"/>
      <c r="C554" s="244"/>
      <c r="D554" s="29"/>
      <c r="E554" s="28"/>
      <c r="F554" s="28"/>
      <c r="G554" s="27"/>
      <c r="H554" s="225"/>
      <c r="I554" s="248"/>
      <c r="J554" s="248"/>
      <c r="K554" s="248"/>
      <c r="L554" s="26" t="s">
        <v>114</v>
      </c>
      <c r="M554" s="25" t="s">
        <v>186</v>
      </c>
      <c r="N554" s="26" t="s">
        <v>112</v>
      </c>
      <c r="O554" s="25" t="s">
        <v>484</v>
      </c>
      <c r="P554" s="26" t="s">
        <v>111</v>
      </c>
      <c r="Q554" s="25" t="s">
        <v>435</v>
      </c>
      <c r="R554" s="26" t="s">
        <v>110</v>
      </c>
      <c r="S554" s="25" t="s">
        <v>175</v>
      </c>
      <c r="T554" s="26" t="s">
        <v>109</v>
      </c>
      <c r="U554" s="25"/>
      <c r="V554" s="26" t="s">
        <v>108</v>
      </c>
      <c r="W554" s="25"/>
      <c r="X554" s="26" t="s">
        <v>107</v>
      </c>
      <c r="Y554" s="25"/>
      <c r="Z554" s="26" t="s">
        <v>106</v>
      </c>
      <c r="AA554" s="25"/>
      <c r="AB554" s="24"/>
      <c r="AC554" s="25"/>
      <c r="AD554" s="24" t="s">
        <v>737</v>
      </c>
      <c r="AE554" s="23"/>
      <c r="AF554" s="251"/>
      <c r="AG554" s="251"/>
      <c r="AH554" s="22"/>
      <c r="AI554" s="11"/>
      <c r="AJ554" s="265"/>
      <c r="AK554" s="267"/>
      <c r="AL554" s="263"/>
      <c r="AM554" s="265"/>
      <c r="AN554" s="267"/>
      <c r="AO554" s="263"/>
      <c r="AP554" s="265"/>
      <c r="AQ554" s="267"/>
      <c r="AR554" s="263"/>
      <c r="AS554" s="265"/>
      <c r="AT554" s="267"/>
      <c r="AU554" s="263"/>
      <c r="AV554" s="265"/>
      <c r="AW554" s="275"/>
      <c r="AX554" s="270"/>
      <c r="AY554" s="292"/>
      <c r="AZ554" s="228"/>
      <c r="BA554" s="228"/>
      <c r="BB554" s="295"/>
    </row>
    <row r="555" spans="2:62" ht="28.15" customHeight="1" thickBot="1" x14ac:dyDescent="0.25">
      <c r="B555" s="30"/>
      <c r="C555" s="253"/>
      <c r="D555" s="51"/>
      <c r="E555" s="50"/>
      <c r="F555" s="50"/>
      <c r="G555" s="49"/>
      <c r="H555" s="226"/>
      <c r="I555" s="254"/>
      <c r="J555" s="254"/>
      <c r="K555" s="254"/>
      <c r="L555" s="48" t="s">
        <v>105</v>
      </c>
      <c r="M555" s="47" t="s">
        <v>645</v>
      </c>
      <c r="N555" s="48" t="s">
        <v>103</v>
      </c>
      <c r="O555" s="47" t="s">
        <v>485</v>
      </c>
      <c r="P555" s="48" t="s">
        <v>102</v>
      </c>
      <c r="Q555" s="47" t="s">
        <v>195</v>
      </c>
      <c r="R555" s="48" t="s">
        <v>101</v>
      </c>
      <c r="S555" s="47" t="s">
        <v>121</v>
      </c>
      <c r="T555" s="48">
        <v>20</v>
      </c>
      <c r="U555" s="47"/>
      <c r="V555" s="48" t="s">
        <v>100</v>
      </c>
      <c r="W555" s="47"/>
      <c r="X555" s="48" t="s">
        <v>99</v>
      </c>
      <c r="Y555" s="47"/>
      <c r="Z555" s="48" t="s">
        <v>98</v>
      </c>
      <c r="AA555" s="47"/>
      <c r="AB555" s="16"/>
      <c r="AC555" s="47"/>
      <c r="AD555" s="16" t="s">
        <v>648</v>
      </c>
      <c r="AE555" s="46"/>
      <c r="AF555" s="255"/>
      <c r="AG555" s="255"/>
      <c r="AH555" s="45"/>
      <c r="AI555" s="11"/>
      <c r="AJ555" s="266"/>
      <c r="AK555" s="268"/>
      <c r="AL555" s="264"/>
      <c r="AM555" s="266"/>
      <c r="AN555" s="268"/>
      <c r="AO555" s="264"/>
      <c r="AP555" s="266"/>
      <c r="AQ555" s="268"/>
      <c r="AR555" s="264"/>
      <c r="AS555" s="266"/>
      <c r="AT555" s="268"/>
      <c r="AU555" s="264"/>
      <c r="AV555" s="266"/>
      <c r="AW555" s="276"/>
      <c r="AX555" s="271"/>
      <c r="AY555" s="293"/>
      <c r="AZ555" s="229"/>
      <c r="BA555" s="229"/>
      <c r="BB555" s="296"/>
    </row>
    <row r="556" spans="2:62" ht="28.15" customHeight="1" x14ac:dyDescent="0.2">
      <c r="B556" s="30"/>
      <c r="C556" s="242">
        <v>2</v>
      </c>
      <c r="D556" s="44"/>
      <c r="E556" s="43"/>
      <c r="F556" s="43"/>
      <c r="G556" s="42"/>
      <c r="H556" s="223"/>
      <c r="I556" s="246">
        <v>65</v>
      </c>
      <c r="J556" s="246">
        <v>23</v>
      </c>
      <c r="K556" s="246">
        <v>7</v>
      </c>
      <c r="L556" s="41" t="s">
        <v>133</v>
      </c>
      <c r="M556" s="40" t="s">
        <v>385</v>
      </c>
      <c r="N556" s="41" t="s">
        <v>131</v>
      </c>
      <c r="O556" s="40" t="s">
        <v>382</v>
      </c>
      <c r="P556" s="41" t="s">
        <v>130</v>
      </c>
      <c r="Q556" s="40" t="s">
        <v>186</v>
      </c>
      <c r="R556" s="41" t="s">
        <v>129</v>
      </c>
      <c r="S556" s="40" t="s">
        <v>175</v>
      </c>
      <c r="T556" s="41" t="s">
        <v>128</v>
      </c>
      <c r="U556" s="40"/>
      <c r="V556" s="41" t="s">
        <v>127</v>
      </c>
      <c r="W556" s="40"/>
      <c r="X556" s="41" t="s">
        <v>126</v>
      </c>
      <c r="Y556" s="40"/>
      <c r="Z556" s="41" t="s">
        <v>125</v>
      </c>
      <c r="AA556" s="40"/>
      <c r="AB556" s="39"/>
      <c r="AC556" s="40"/>
      <c r="AD556" s="39" t="s">
        <v>736</v>
      </c>
      <c r="AE556" s="38"/>
      <c r="AF556" s="250"/>
      <c r="AG556" s="250" t="s">
        <v>622</v>
      </c>
      <c r="AH556" s="37"/>
      <c r="AI556" s="11"/>
      <c r="AJ556" s="233">
        <f>SUMPRODUCT(LEN($M556:$U559)-LEN(SUBSTITUTE($M556:$U559,"A", "")))</f>
        <v>30</v>
      </c>
      <c r="AK556" s="239">
        <f>SUMPRODUCT(LEN($AD556:$AD559)-LEN(SUBSTITUTE($AD556:$AD559,"A", "")))</f>
        <v>1</v>
      </c>
      <c r="AL556" s="230">
        <f>SUMPRODUCT(LEN($AC556:$AC559)-LEN(SUBSTITUTE($AC556:$AC559,"A", "")))</f>
        <v>0</v>
      </c>
      <c r="AM556" s="233">
        <f>SUMPRODUCT(LEN($M556:$U559)-LEN(SUBSTITUTE($M556:$U559,"S", "")))</f>
        <v>9</v>
      </c>
      <c r="AN556" s="239">
        <f>SUMPRODUCT(LEN($AD556:$AD559)-LEN(SUBSTITUTE($AD556:$AD559,"S", "")))</f>
        <v>6</v>
      </c>
      <c r="AO556" s="230">
        <f>SUMPRODUCT(LEN($AC556:$AC559)-LEN(SUBSTITUTE($AC556:$AC559,"S", "")))</f>
        <v>0</v>
      </c>
      <c r="AP556" s="233">
        <f>SUMPRODUCT(LEN($M556:$U559)-LEN(SUBSTITUTE($M556:$U559,"F", "")))</f>
        <v>1</v>
      </c>
      <c r="AQ556" s="239">
        <f>SUMPRODUCT(LEN($AD556:$AD559)-LEN(SUBSTITUTE($AD556:$AD559,"F", "")))</f>
        <v>1</v>
      </c>
      <c r="AR556" s="230">
        <f>SUMPRODUCT(LEN($AC556:$AC559)-LEN(SUBSTITUTE($AC556:$AC559,"F", "")))</f>
        <v>0</v>
      </c>
      <c r="AS556" s="233">
        <f>SUMPRODUCT(LEN($M556:$U559)-LEN(SUBSTITUTE($M556:$U559,"G", "")))</f>
        <v>0</v>
      </c>
      <c r="AT556" s="239">
        <f>SUMPRODUCT(LEN($AD556:$AD559)-LEN(SUBSTITUTE($AD556:$AD559,"G", "")))</f>
        <v>1</v>
      </c>
      <c r="AU556" s="230">
        <f>SUMPRODUCT(LEN($AC556:$AC559)-LEN(SUBSTITUTE($AC556:$AC559,"G", "")))</f>
        <v>0</v>
      </c>
      <c r="AV556" s="233">
        <f>SUMPRODUCT(LEN($L556:$U559)-LEN(SUBSTITUTE($L556:$U559,"M", "")))</f>
        <v>0</v>
      </c>
      <c r="AW556" s="236">
        <f>SUMPRODUCT(LEN($AD556:$AD559)-LEN(SUBSTITUTE($AD556:$AD559,"M", "")))</f>
        <v>0</v>
      </c>
      <c r="AX556" s="269">
        <f>SUMPRODUCT(LEN($AC556:$AC559)-LEN(SUBSTITUTE($AC556:$AC559,"M", "")))</f>
        <v>0</v>
      </c>
      <c r="AY556" s="291">
        <f>SUMPRODUCT(LEN($AE556:$AE559)-LEN(SUBSTITUTE($AE556:$AE559,"S", "")))</f>
        <v>0</v>
      </c>
      <c r="AZ556" s="227">
        <f>SUMPRODUCT(LEN($AE556:$AE559)-LEN(SUBSTITUTE($AE556:$AE559,"F", "")))</f>
        <v>0</v>
      </c>
      <c r="BA556" s="227">
        <f>SUMPRODUCT(LEN($AE556:$AE559)-LEN(SUBSTITUTE($AE556:$AE559,"G", "")))</f>
        <v>0</v>
      </c>
      <c r="BB556" s="294">
        <f>SUMPRODUCT(LEN($AE556:$AE559)-LEN(SUBSTITUTE($AE556:$AE559,"M", "")))</f>
        <v>0</v>
      </c>
    </row>
    <row r="557" spans="2:62" ht="28.15" customHeight="1" thickBot="1" x14ac:dyDescent="0.25">
      <c r="B557" s="30"/>
      <c r="C557" s="243"/>
      <c r="D557" s="36"/>
      <c r="E557" s="35"/>
      <c r="F557" s="35"/>
      <c r="G557" s="34"/>
      <c r="H557" s="224"/>
      <c r="I557" s="247"/>
      <c r="J557" s="247"/>
      <c r="K557" s="247"/>
      <c r="L557" s="33" t="s">
        <v>123</v>
      </c>
      <c r="M557" s="32" t="s">
        <v>132</v>
      </c>
      <c r="N557" s="33" t="s">
        <v>122</v>
      </c>
      <c r="O557" s="32" t="s">
        <v>382</v>
      </c>
      <c r="P557" s="33" t="s">
        <v>120</v>
      </c>
      <c r="Q557" s="32" t="s">
        <v>186</v>
      </c>
      <c r="R557" s="33" t="s">
        <v>119</v>
      </c>
      <c r="S557" s="32" t="s">
        <v>113</v>
      </c>
      <c r="T557" s="33" t="s">
        <v>118</v>
      </c>
      <c r="U557" s="32"/>
      <c r="V557" s="33" t="s">
        <v>117</v>
      </c>
      <c r="W557" s="32"/>
      <c r="X557" s="33" t="s">
        <v>116</v>
      </c>
      <c r="Y557" s="32"/>
      <c r="Z557" s="33" t="s">
        <v>115</v>
      </c>
      <c r="AA557" s="32"/>
      <c r="AB557" s="31"/>
      <c r="AC557" s="32"/>
      <c r="AD557" s="31" t="s">
        <v>121</v>
      </c>
      <c r="AE557" s="23"/>
      <c r="AF557" s="251"/>
      <c r="AG557" s="251"/>
      <c r="AH557" s="22"/>
      <c r="AI557" s="11"/>
      <c r="AJ557" s="265"/>
      <c r="AK557" s="267"/>
      <c r="AL557" s="263"/>
      <c r="AM557" s="265"/>
      <c r="AN557" s="267"/>
      <c r="AO557" s="263"/>
      <c r="AP557" s="265"/>
      <c r="AQ557" s="267"/>
      <c r="AR557" s="263"/>
      <c r="AS557" s="265"/>
      <c r="AT557" s="267"/>
      <c r="AU557" s="263"/>
      <c r="AV557" s="265"/>
      <c r="AW557" s="275"/>
      <c r="AX557" s="270"/>
      <c r="AY557" s="292"/>
      <c r="AZ557" s="228"/>
      <c r="BA557" s="228"/>
      <c r="BB557" s="295"/>
    </row>
    <row r="558" spans="2:62" ht="28.15" customHeight="1" x14ac:dyDescent="0.2">
      <c r="B558" s="30"/>
      <c r="C558" s="244"/>
      <c r="D558" s="29"/>
      <c r="E558" s="28"/>
      <c r="F558" s="28"/>
      <c r="G558" s="27"/>
      <c r="H558" s="225"/>
      <c r="I558" s="248"/>
      <c r="J558" s="248"/>
      <c r="K558" s="248"/>
      <c r="L558" s="26" t="s">
        <v>114</v>
      </c>
      <c r="M558" s="25" t="s">
        <v>186</v>
      </c>
      <c r="N558" s="26" t="s">
        <v>112</v>
      </c>
      <c r="O558" s="25" t="s">
        <v>132</v>
      </c>
      <c r="P558" s="26" t="s">
        <v>111</v>
      </c>
      <c r="Q558" s="25" t="s">
        <v>113</v>
      </c>
      <c r="R558" s="26" t="s">
        <v>110</v>
      </c>
      <c r="S558" s="25" t="s">
        <v>113</v>
      </c>
      <c r="T558" s="26" t="s">
        <v>109</v>
      </c>
      <c r="U558" s="25"/>
      <c r="V558" s="26" t="s">
        <v>108</v>
      </c>
      <c r="W558" s="25"/>
      <c r="X558" s="26" t="s">
        <v>107</v>
      </c>
      <c r="Y558" s="25"/>
      <c r="Z558" s="26" t="s">
        <v>106</v>
      </c>
      <c r="AA558" s="25"/>
      <c r="AB558" s="24"/>
      <c r="AC558" s="25"/>
      <c r="AD558" s="24"/>
      <c r="AE558" s="23"/>
      <c r="AF558" s="251"/>
      <c r="AG558" s="251"/>
      <c r="AH558" s="22"/>
      <c r="AI558" s="11"/>
      <c r="AJ558" s="265"/>
      <c r="AK558" s="267"/>
      <c r="AL558" s="263"/>
      <c r="AM558" s="265"/>
      <c r="AN558" s="267"/>
      <c r="AO558" s="263"/>
      <c r="AP558" s="265"/>
      <c r="AQ558" s="267"/>
      <c r="AR558" s="263"/>
      <c r="AS558" s="265"/>
      <c r="AT558" s="267"/>
      <c r="AU558" s="263"/>
      <c r="AV558" s="265"/>
      <c r="AW558" s="275"/>
      <c r="AX558" s="270"/>
      <c r="AY558" s="292"/>
      <c r="AZ558" s="228"/>
      <c r="BA558" s="228"/>
      <c r="BB558" s="295"/>
    </row>
    <row r="559" spans="2:62" ht="28.15" customHeight="1" thickBot="1" x14ac:dyDescent="0.25">
      <c r="B559" s="30"/>
      <c r="C559" s="253"/>
      <c r="D559" s="51"/>
      <c r="E559" s="50"/>
      <c r="F559" s="50"/>
      <c r="G559" s="49"/>
      <c r="H559" s="226"/>
      <c r="I559" s="254"/>
      <c r="J559" s="254"/>
      <c r="K559" s="254"/>
      <c r="L559" s="48" t="s">
        <v>105</v>
      </c>
      <c r="M559" s="47" t="s">
        <v>186</v>
      </c>
      <c r="N559" s="48" t="s">
        <v>103</v>
      </c>
      <c r="O559" s="47" t="s">
        <v>132</v>
      </c>
      <c r="P559" s="48" t="s">
        <v>102</v>
      </c>
      <c r="Q559" s="47" t="s">
        <v>175</v>
      </c>
      <c r="R559" s="48" t="s">
        <v>101</v>
      </c>
      <c r="S559" s="47" t="s">
        <v>121</v>
      </c>
      <c r="T559" s="48">
        <v>20</v>
      </c>
      <c r="U559" s="47"/>
      <c r="V559" s="48" t="s">
        <v>100</v>
      </c>
      <c r="W559" s="47"/>
      <c r="X559" s="48" t="s">
        <v>99</v>
      </c>
      <c r="Y559" s="47"/>
      <c r="Z559" s="48" t="s">
        <v>98</v>
      </c>
      <c r="AA559" s="47"/>
      <c r="AB559" s="16"/>
      <c r="AC559" s="47"/>
      <c r="AD559" s="16"/>
      <c r="AE559" s="46"/>
      <c r="AF559" s="255"/>
      <c r="AG559" s="255"/>
      <c r="AH559" s="45"/>
      <c r="AI559" s="11"/>
      <c r="AJ559" s="266"/>
      <c r="AK559" s="268"/>
      <c r="AL559" s="264"/>
      <c r="AM559" s="266"/>
      <c r="AN559" s="268"/>
      <c r="AO559" s="264"/>
      <c r="AP559" s="266"/>
      <c r="AQ559" s="268"/>
      <c r="AR559" s="264"/>
      <c r="AS559" s="266"/>
      <c r="AT559" s="268"/>
      <c r="AU559" s="264"/>
      <c r="AV559" s="266"/>
      <c r="AW559" s="276"/>
      <c r="AX559" s="271"/>
      <c r="AY559" s="293"/>
      <c r="AZ559" s="229"/>
      <c r="BA559" s="229"/>
      <c r="BB559" s="296"/>
    </row>
    <row r="560" spans="2:62" ht="28.15" customHeight="1" x14ac:dyDescent="0.2">
      <c r="B560" s="30"/>
      <c r="C560" s="242">
        <v>3</v>
      </c>
      <c r="D560" s="44"/>
      <c r="E560" s="43"/>
      <c r="F560" s="43"/>
      <c r="G560" s="42"/>
      <c r="H560" s="223"/>
      <c r="I560" s="246">
        <v>61</v>
      </c>
      <c r="J560" s="246">
        <v>21</v>
      </c>
      <c r="K560" s="246">
        <v>7</v>
      </c>
      <c r="L560" s="41" t="s">
        <v>133</v>
      </c>
      <c r="M560" s="40" t="s">
        <v>399</v>
      </c>
      <c r="N560" s="41" t="s">
        <v>131</v>
      </c>
      <c r="O560" s="40" t="s">
        <v>389</v>
      </c>
      <c r="P560" s="41" t="s">
        <v>130</v>
      </c>
      <c r="Q560" s="40" t="s">
        <v>215</v>
      </c>
      <c r="R560" s="41" t="s">
        <v>129</v>
      </c>
      <c r="S560" s="40" t="s">
        <v>113</v>
      </c>
      <c r="T560" s="41" t="s">
        <v>128</v>
      </c>
      <c r="U560" s="40"/>
      <c r="V560" s="41" t="s">
        <v>127</v>
      </c>
      <c r="W560" s="40"/>
      <c r="X560" s="41" t="s">
        <v>126</v>
      </c>
      <c r="Y560" s="40"/>
      <c r="Z560" s="41" t="s">
        <v>125</v>
      </c>
      <c r="AA560" s="40"/>
      <c r="AB560" s="39"/>
      <c r="AC560" s="40"/>
      <c r="AD560" s="39"/>
      <c r="AE560" s="38"/>
      <c r="AF560" s="250"/>
      <c r="AG560" s="250" t="s">
        <v>622</v>
      </c>
      <c r="AH560" s="37"/>
      <c r="AI560" s="11"/>
      <c r="AJ560" s="233">
        <f>SUMPRODUCT(LEN($M560:$U563)-LEN(SUBSTITUTE($M560:$U563,"A", "")))</f>
        <v>18</v>
      </c>
      <c r="AK560" s="239">
        <f>SUMPRODUCT(LEN($AD560:$AD563)-LEN(SUBSTITUTE($AD560:$AD563,"A", "")))</f>
        <v>0</v>
      </c>
      <c r="AL560" s="230">
        <f>SUMPRODUCT(LEN($AC560:$AC563)-LEN(SUBSTITUTE($AC560:$AC563,"A", "")))</f>
        <v>0</v>
      </c>
      <c r="AM560" s="233">
        <f>SUMPRODUCT(LEN($M560:$U563)-LEN(SUBSTITUTE($M560:$U563,"S", "")))</f>
        <v>10</v>
      </c>
      <c r="AN560" s="239">
        <f>SUMPRODUCT(LEN($AD560:$AD563)-LEN(SUBSTITUTE($AD560:$AD563,"S", "")))</f>
        <v>0</v>
      </c>
      <c r="AO560" s="230">
        <f>SUMPRODUCT(LEN($AC560:$AC563)-LEN(SUBSTITUTE($AC560:$AC563,"S", "")))</f>
        <v>0</v>
      </c>
      <c r="AP560" s="233">
        <f>SUMPRODUCT(LEN($M560:$U563)-LEN(SUBSTITUTE($M560:$U563,"F", "")))</f>
        <v>0</v>
      </c>
      <c r="AQ560" s="239">
        <f>SUMPRODUCT(LEN($AD560:$AD563)-LEN(SUBSTITUTE($AD560:$AD563,"F", "")))</f>
        <v>0</v>
      </c>
      <c r="AR560" s="230">
        <f>SUMPRODUCT(LEN($AC560:$AC563)-LEN(SUBSTITUTE($AC560:$AC563,"F", "")))</f>
        <v>0</v>
      </c>
      <c r="AS560" s="233">
        <f>SUMPRODUCT(LEN($M560:$U563)-LEN(SUBSTITUTE($M560:$U563,"G", "")))</f>
        <v>6</v>
      </c>
      <c r="AT560" s="239">
        <f>SUMPRODUCT(LEN($AD560:$AD563)-LEN(SUBSTITUTE($AD560:$AD563,"G", "")))</f>
        <v>0</v>
      </c>
      <c r="AU560" s="230">
        <f>SUMPRODUCT(LEN($AC560:$AC563)-LEN(SUBSTITUTE($AC560:$AC563,"G", "")))</f>
        <v>0</v>
      </c>
      <c r="AV560" s="233">
        <f>SUMPRODUCT(LEN($L560:$U563)-LEN(SUBSTITUTE($L560:$U563,"M", "")))</f>
        <v>0</v>
      </c>
      <c r="AW560" s="236">
        <f>SUMPRODUCT(LEN($AD560:$AD563)-LEN(SUBSTITUTE($AD560:$AD563,"M", "")))</f>
        <v>0</v>
      </c>
      <c r="AX560" s="269">
        <f>SUMPRODUCT(LEN($AC560:$AC563)-LEN(SUBSTITUTE($AC560:$AC563,"M", "")))</f>
        <v>0</v>
      </c>
      <c r="AY560" s="291">
        <f>SUMPRODUCT(LEN($AE560:$AE563)-LEN(SUBSTITUTE($AE560:$AE563,"S", "")))</f>
        <v>0</v>
      </c>
      <c r="AZ560" s="227">
        <f>SUMPRODUCT(LEN($AE560:$AE563)-LEN(SUBSTITUTE($AE560:$AE563,"F", "")))</f>
        <v>0</v>
      </c>
      <c r="BA560" s="227">
        <f>SUMPRODUCT(LEN($AE560:$AE563)-LEN(SUBSTITUTE($AE560:$AE563,"G", "")))</f>
        <v>0</v>
      </c>
      <c r="BB560" s="294">
        <f>SUMPRODUCT(LEN($AE560:$AE563)-LEN(SUBSTITUTE($AE560:$AE563,"M", "")))</f>
        <v>0</v>
      </c>
    </row>
    <row r="561" spans="2:62" ht="28.15" customHeight="1" thickBot="1" x14ac:dyDescent="0.25">
      <c r="B561" s="30"/>
      <c r="C561" s="243"/>
      <c r="D561" s="36"/>
      <c r="E561" s="35"/>
      <c r="F561" s="35"/>
      <c r="G561" s="34"/>
      <c r="H561" s="224"/>
      <c r="I561" s="247"/>
      <c r="J561" s="247"/>
      <c r="K561" s="247"/>
      <c r="L561" s="33" t="s">
        <v>123</v>
      </c>
      <c r="M561" s="32" t="s">
        <v>132</v>
      </c>
      <c r="N561" s="33" t="s">
        <v>122</v>
      </c>
      <c r="O561" s="32" t="s">
        <v>399</v>
      </c>
      <c r="P561" s="33" t="s">
        <v>120</v>
      </c>
      <c r="Q561" s="32" t="s">
        <v>175</v>
      </c>
      <c r="R561" s="33" t="s">
        <v>119</v>
      </c>
      <c r="S561" s="32" t="s">
        <v>121</v>
      </c>
      <c r="T561" s="33" t="s">
        <v>118</v>
      </c>
      <c r="U561" s="32"/>
      <c r="V561" s="33" t="s">
        <v>117</v>
      </c>
      <c r="W561" s="32"/>
      <c r="X561" s="33" t="s">
        <v>116</v>
      </c>
      <c r="Y561" s="32"/>
      <c r="Z561" s="33" t="s">
        <v>115</v>
      </c>
      <c r="AA561" s="32"/>
      <c r="AB561" s="31"/>
      <c r="AC561" s="32"/>
      <c r="AD561" s="31"/>
      <c r="AE561" s="23"/>
      <c r="AF561" s="251"/>
      <c r="AG561" s="251"/>
      <c r="AH561" s="22"/>
      <c r="AI561" s="11"/>
      <c r="AJ561" s="265"/>
      <c r="AK561" s="267"/>
      <c r="AL561" s="263"/>
      <c r="AM561" s="265"/>
      <c r="AN561" s="267"/>
      <c r="AO561" s="263"/>
      <c r="AP561" s="265"/>
      <c r="AQ561" s="267"/>
      <c r="AR561" s="263"/>
      <c r="AS561" s="265"/>
      <c r="AT561" s="267"/>
      <c r="AU561" s="263"/>
      <c r="AV561" s="265"/>
      <c r="AW561" s="275"/>
      <c r="AX561" s="270"/>
      <c r="AY561" s="292"/>
      <c r="AZ561" s="228"/>
      <c r="BA561" s="228"/>
      <c r="BB561" s="295"/>
    </row>
    <row r="562" spans="2:62" ht="28.15" customHeight="1" x14ac:dyDescent="0.2">
      <c r="B562" s="30"/>
      <c r="C562" s="244"/>
      <c r="D562" s="29"/>
      <c r="E562" s="28"/>
      <c r="F562" s="28"/>
      <c r="G562" s="27"/>
      <c r="H562" s="225"/>
      <c r="I562" s="248"/>
      <c r="J562" s="248"/>
      <c r="K562" s="248"/>
      <c r="L562" s="26" t="s">
        <v>114</v>
      </c>
      <c r="M562" s="25" t="s">
        <v>484</v>
      </c>
      <c r="N562" s="26" t="s">
        <v>112</v>
      </c>
      <c r="O562" s="25" t="s">
        <v>389</v>
      </c>
      <c r="P562" s="26" t="s">
        <v>111</v>
      </c>
      <c r="Q562" s="25" t="s">
        <v>175</v>
      </c>
      <c r="R562" s="26" t="s">
        <v>110</v>
      </c>
      <c r="S562" s="25"/>
      <c r="T562" s="26" t="s">
        <v>109</v>
      </c>
      <c r="U562" s="25"/>
      <c r="V562" s="26" t="s">
        <v>108</v>
      </c>
      <c r="W562" s="25"/>
      <c r="X562" s="26" t="s">
        <v>107</v>
      </c>
      <c r="Y562" s="25"/>
      <c r="Z562" s="26" t="s">
        <v>106</v>
      </c>
      <c r="AA562" s="25"/>
      <c r="AB562" s="24"/>
      <c r="AC562" s="25"/>
      <c r="AD562" s="24"/>
      <c r="AE562" s="23"/>
      <c r="AF562" s="251"/>
      <c r="AG562" s="251"/>
      <c r="AH562" s="22"/>
      <c r="AI562" s="11"/>
      <c r="AJ562" s="265"/>
      <c r="AK562" s="267"/>
      <c r="AL562" s="263"/>
      <c r="AM562" s="265"/>
      <c r="AN562" s="267"/>
      <c r="AO562" s="263"/>
      <c r="AP562" s="265"/>
      <c r="AQ562" s="267"/>
      <c r="AR562" s="263"/>
      <c r="AS562" s="265"/>
      <c r="AT562" s="267"/>
      <c r="AU562" s="263"/>
      <c r="AV562" s="265"/>
      <c r="AW562" s="275"/>
      <c r="AX562" s="270"/>
      <c r="AY562" s="292"/>
      <c r="AZ562" s="228"/>
      <c r="BA562" s="228"/>
      <c r="BB562" s="295"/>
    </row>
    <row r="563" spans="2:62" ht="28.15" customHeight="1" thickBot="1" x14ac:dyDescent="0.25">
      <c r="B563" s="21"/>
      <c r="C563" s="245"/>
      <c r="D563" s="20"/>
      <c r="E563" s="19"/>
      <c r="F563" s="19"/>
      <c r="G563" s="18"/>
      <c r="H563" s="226"/>
      <c r="I563" s="249"/>
      <c r="J563" s="249"/>
      <c r="K563" s="249"/>
      <c r="L563" s="17" t="s">
        <v>105</v>
      </c>
      <c r="M563" s="15" t="s">
        <v>697</v>
      </c>
      <c r="N563" s="17" t="s">
        <v>103</v>
      </c>
      <c r="O563" s="15" t="s">
        <v>187</v>
      </c>
      <c r="P563" s="17" t="s">
        <v>102</v>
      </c>
      <c r="Q563" s="15" t="s">
        <v>175</v>
      </c>
      <c r="R563" s="17" t="s">
        <v>101</v>
      </c>
      <c r="S563" s="15"/>
      <c r="T563" s="17">
        <v>20</v>
      </c>
      <c r="U563" s="15"/>
      <c r="V563" s="17" t="s">
        <v>100</v>
      </c>
      <c r="W563" s="15"/>
      <c r="X563" s="17" t="s">
        <v>99</v>
      </c>
      <c r="Y563" s="15"/>
      <c r="Z563" s="17" t="s">
        <v>98</v>
      </c>
      <c r="AA563" s="15"/>
      <c r="AB563" s="16"/>
      <c r="AC563" s="15"/>
      <c r="AD563" s="14"/>
      <c r="AE563" s="13"/>
      <c r="AF563" s="252"/>
      <c r="AG563" s="252"/>
      <c r="AH563" s="12"/>
      <c r="AI563" s="11"/>
      <c r="AJ563" s="266"/>
      <c r="AK563" s="268"/>
      <c r="AL563" s="264"/>
      <c r="AM563" s="266"/>
      <c r="AN563" s="268"/>
      <c r="AO563" s="264"/>
      <c r="AP563" s="266"/>
      <c r="AQ563" s="268"/>
      <c r="AR563" s="264"/>
      <c r="AS563" s="266"/>
      <c r="AT563" s="268"/>
      <c r="AU563" s="264"/>
      <c r="AV563" s="266"/>
      <c r="AW563" s="276"/>
      <c r="AX563" s="271"/>
      <c r="AY563" s="293"/>
      <c r="AZ563" s="229"/>
      <c r="BA563" s="229"/>
      <c r="BB563" s="296"/>
    </row>
    <row r="564" spans="2:62" ht="85.9" customHeight="1" thickTop="1" thickBot="1" x14ac:dyDescent="0.35">
      <c r="B564" s="105" t="s">
        <v>174</v>
      </c>
      <c r="C564" s="95" t="s">
        <v>173</v>
      </c>
      <c r="D564" s="100" t="s">
        <v>172</v>
      </c>
      <c r="E564" s="104" t="s">
        <v>171</v>
      </c>
      <c r="F564" s="103"/>
      <c r="G564" s="102"/>
      <c r="H564" s="101" t="s">
        <v>170</v>
      </c>
      <c r="I564" s="100" t="s">
        <v>96</v>
      </c>
      <c r="J564" s="100" t="s">
        <v>169</v>
      </c>
      <c r="K564" s="100" t="s">
        <v>97</v>
      </c>
      <c r="L564" s="256" t="s">
        <v>168</v>
      </c>
      <c r="M564" s="262"/>
      <c r="N564" s="256" t="s">
        <v>167</v>
      </c>
      <c r="O564" s="262"/>
      <c r="P564" s="256" t="s">
        <v>167</v>
      </c>
      <c r="Q564" s="257"/>
      <c r="R564" s="256" t="s">
        <v>167</v>
      </c>
      <c r="S564" s="257"/>
      <c r="T564" s="256" t="s">
        <v>167</v>
      </c>
      <c r="U564" s="257"/>
      <c r="V564" s="256" t="s">
        <v>167</v>
      </c>
      <c r="W564" s="257"/>
      <c r="X564" s="256" t="s">
        <v>167</v>
      </c>
      <c r="Y564" s="257"/>
      <c r="Z564" s="256" t="s">
        <v>167</v>
      </c>
      <c r="AA564" s="257"/>
      <c r="AB564" s="261" t="s">
        <v>166</v>
      </c>
      <c r="AC564" s="257"/>
      <c r="AD564" s="101" t="s">
        <v>165</v>
      </c>
      <c r="AE564" s="101" t="s">
        <v>164</v>
      </c>
      <c r="AF564" s="100" t="s">
        <v>163</v>
      </c>
      <c r="AG564" s="100" t="s">
        <v>162</v>
      </c>
      <c r="AH564" s="99" t="s">
        <v>161</v>
      </c>
      <c r="AI564" s="98"/>
      <c r="AJ564" s="96" t="s">
        <v>160</v>
      </c>
      <c r="AK564" s="95" t="s">
        <v>159</v>
      </c>
      <c r="AL564" s="94" t="s">
        <v>158</v>
      </c>
      <c r="AM564" s="96" t="s">
        <v>157</v>
      </c>
      <c r="AN564" s="95" t="s">
        <v>156</v>
      </c>
      <c r="AO564" s="94" t="s">
        <v>155</v>
      </c>
      <c r="AP564" s="96" t="s">
        <v>154</v>
      </c>
      <c r="AQ564" s="95" t="s">
        <v>153</v>
      </c>
      <c r="AR564" s="97" t="s">
        <v>152</v>
      </c>
      <c r="AS564" s="96" t="s">
        <v>151</v>
      </c>
      <c r="AT564" s="95" t="s">
        <v>150</v>
      </c>
      <c r="AU564" s="94" t="s">
        <v>149</v>
      </c>
      <c r="AV564" s="96" t="s">
        <v>148</v>
      </c>
      <c r="AW564" s="95" t="s">
        <v>147</v>
      </c>
      <c r="AX564" s="94" t="s">
        <v>146</v>
      </c>
      <c r="AY564" s="93" t="s">
        <v>145</v>
      </c>
      <c r="AZ564" s="92" t="s">
        <v>144</v>
      </c>
      <c r="BA564" s="92" t="s">
        <v>143</v>
      </c>
      <c r="BB564" s="91" t="s">
        <v>142</v>
      </c>
    </row>
    <row r="565" spans="2:62" ht="48" thickBot="1" x14ac:dyDescent="0.3">
      <c r="B565" s="90" t="s">
        <v>212</v>
      </c>
      <c r="C565" s="89"/>
      <c r="D565" s="88">
        <v>193</v>
      </c>
      <c r="E565" s="258"/>
      <c r="F565" s="259"/>
      <c r="G565" s="260"/>
      <c r="H565" s="87" t="s">
        <v>140</v>
      </c>
      <c r="I565" s="86"/>
      <c r="J565" s="86"/>
      <c r="K565" s="85"/>
      <c r="L565" s="84"/>
      <c r="M565" s="81"/>
      <c r="N565" s="84"/>
      <c r="O565" s="81"/>
      <c r="P565" s="84"/>
      <c r="Q565" s="81"/>
      <c r="R565" s="84"/>
      <c r="S565" s="81"/>
      <c r="T565" s="84"/>
      <c r="U565" s="81"/>
      <c r="V565" s="84"/>
      <c r="W565" s="81"/>
      <c r="X565" s="84"/>
      <c r="Y565" s="81"/>
      <c r="Z565" s="84"/>
      <c r="AA565" s="83"/>
      <c r="AB565" s="82" t="s">
        <v>139</v>
      </c>
      <c r="AC565" s="81"/>
      <c r="AD565" s="81"/>
      <c r="AE565" s="81"/>
      <c r="AF565" s="80"/>
      <c r="AG565" s="80"/>
      <c r="AH565" s="60"/>
      <c r="AI565" s="79" t="s">
        <v>138</v>
      </c>
      <c r="AJ565" s="78">
        <f t="shared" ref="AJ565:BB565" si="74">SUM(AJ567:AJ578)</f>
        <v>35</v>
      </c>
      <c r="AK565" s="77">
        <f t="shared" si="74"/>
        <v>11</v>
      </c>
      <c r="AL565" s="76">
        <f t="shared" si="74"/>
        <v>0</v>
      </c>
      <c r="AM565" s="78">
        <f t="shared" si="74"/>
        <v>18</v>
      </c>
      <c r="AN565" s="77">
        <f t="shared" si="74"/>
        <v>11</v>
      </c>
      <c r="AO565" s="76">
        <f t="shared" si="74"/>
        <v>0</v>
      </c>
      <c r="AP565" s="78">
        <f t="shared" si="74"/>
        <v>2</v>
      </c>
      <c r="AQ565" s="77">
        <f t="shared" si="74"/>
        <v>0</v>
      </c>
      <c r="AR565" s="76">
        <f t="shared" si="74"/>
        <v>0</v>
      </c>
      <c r="AS565" s="78">
        <f t="shared" si="74"/>
        <v>7</v>
      </c>
      <c r="AT565" s="77">
        <f t="shared" si="74"/>
        <v>1</v>
      </c>
      <c r="AU565" s="76">
        <f t="shared" si="74"/>
        <v>0</v>
      </c>
      <c r="AV565" s="78">
        <f t="shared" si="74"/>
        <v>0</v>
      </c>
      <c r="AW565" s="77">
        <f t="shared" si="74"/>
        <v>0</v>
      </c>
      <c r="AX565" s="76">
        <f t="shared" si="74"/>
        <v>0</v>
      </c>
      <c r="AY565" s="75">
        <f t="shared" si="74"/>
        <v>0</v>
      </c>
      <c r="AZ565" s="74">
        <f t="shared" si="74"/>
        <v>0</v>
      </c>
      <c r="BA565" s="74">
        <f t="shared" si="74"/>
        <v>5</v>
      </c>
      <c r="BB565" s="73">
        <f t="shared" si="74"/>
        <v>0</v>
      </c>
      <c r="BC565" s="72" t="s">
        <v>137</v>
      </c>
      <c r="BF565" s="5">
        <f>SUM(AJ565:AL565)/$BG$5</f>
        <v>15.333333333333334</v>
      </c>
      <c r="BG565" s="5">
        <f>SUM(AM565:AO565,AY565)/$BG$5</f>
        <v>9.6666666666666661</v>
      </c>
      <c r="BH565" s="5">
        <f>SUM(AP565:AR565,AZ565)/$BG$5</f>
        <v>0.66666666666666663</v>
      </c>
      <c r="BI565" s="5">
        <f>SUM(AS565:AU565,BA565)/$BG$5</f>
        <v>4.333333333333333</v>
      </c>
      <c r="BJ565" s="5">
        <f>SUM(AV565:AX565,BB565)/$BG$5</f>
        <v>0</v>
      </c>
    </row>
    <row r="566" spans="2:62" ht="37.5" thickBot="1" x14ac:dyDescent="0.3">
      <c r="B566" s="71"/>
      <c r="C566" s="70"/>
      <c r="D566" s="69"/>
      <c r="E566" s="68"/>
      <c r="F566" s="68"/>
      <c r="G566" s="67"/>
      <c r="H566" s="66"/>
      <c r="I566" s="64"/>
      <c r="J566" s="64"/>
      <c r="K566" s="65"/>
      <c r="L566" s="64"/>
      <c r="M566" s="62"/>
      <c r="N566" s="64"/>
      <c r="O566" s="62"/>
      <c r="P566" s="64"/>
      <c r="Q566" s="62"/>
      <c r="R566" s="64"/>
      <c r="S566" s="62"/>
      <c r="T566" s="64"/>
      <c r="U566" s="62"/>
      <c r="V566" s="64"/>
      <c r="W566" s="62"/>
      <c r="X566" s="64"/>
      <c r="Y566" s="62"/>
      <c r="Z566" s="64"/>
      <c r="AA566" s="62"/>
      <c r="AB566" s="63"/>
      <c r="AC566" s="62"/>
      <c r="AD566" s="62"/>
      <c r="AE566" s="62"/>
      <c r="AF566" s="61"/>
      <c r="AG566" s="61"/>
      <c r="AH566" s="60"/>
      <c r="AI566" s="59" t="s">
        <v>136</v>
      </c>
      <c r="AJ566" s="58">
        <f t="shared" ref="AJ566:BB566" si="75">AJ565/3</f>
        <v>11.666666666666666</v>
      </c>
      <c r="AK566" s="57">
        <f t="shared" si="75"/>
        <v>3.6666666666666665</v>
      </c>
      <c r="AL566" s="56">
        <f t="shared" si="75"/>
        <v>0</v>
      </c>
      <c r="AM566" s="58">
        <f t="shared" si="75"/>
        <v>6</v>
      </c>
      <c r="AN566" s="57">
        <f t="shared" si="75"/>
        <v>3.6666666666666665</v>
      </c>
      <c r="AO566" s="56">
        <f t="shared" si="75"/>
        <v>0</v>
      </c>
      <c r="AP566" s="58">
        <f t="shared" si="75"/>
        <v>0.66666666666666663</v>
      </c>
      <c r="AQ566" s="57">
        <f t="shared" si="75"/>
        <v>0</v>
      </c>
      <c r="AR566" s="56">
        <f t="shared" si="75"/>
        <v>0</v>
      </c>
      <c r="AS566" s="58">
        <f t="shared" si="75"/>
        <v>2.3333333333333335</v>
      </c>
      <c r="AT566" s="57">
        <f t="shared" si="75"/>
        <v>0.33333333333333331</v>
      </c>
      <c r="AU566" s="56">
        <f t="shared" si="75"/>
        <v>0</v>
      </c>
      <c r="AV566" s="58">
        <f t="shared" si="75"/>
        <v>0</v>
      </c>
      <c r="AW566" s="57">
        <f t="shared" si="75"/>
        <v>0</v>
      </c>
      <c r="AX566" s="56">
        <f t="shared" si="75"/>
        <v>0</v>
      </c>
      <c r="AY566" s="55">
        <f t="shared" si="75"/>
        <v>0</v>
      </c>
      <c r="AZ566" s="54">
        <f t="shared" si="75"/>
        <v>0</v>
      </c>
      <c r="BA566" s="54">
        <f t="shared" si="75"/>
        <v>1.6666666666666667</v>
      </c>
      <c r="BB566" s="53">
        <f t="shared" si="75"/>
        <v>0</v>
      </c>
      <c r="BC566" s="52" t="s">
        <v>135</v>
      </c>
    </row>
    <row r="567" spans="2:62" ht="28.15" customHeight="1" x14ac:dyDescent="0.2">
      <c r="B567" s="30"/>
      <c r="C567" s="242">
        <v>1</v>
      </c>
      <c r="D567" s="44"/>
      <c r="E567" s="43"/>
      <c r="F567" s="43"/>
      <c r="G567" s="42"/>
      <c r="H567" s="223" t="s">
        <v>183</v>
      </c>
      <c r="I567" s="246">
        <v>45</v>
      </c>
      <c r="J567" s="246">
        <v>19</v>
      </c>
      <c r="K567" s="246">
        <v>9</v>
      </c>
      <c r="L567" s="41" t="s">
        <v>133</v>
      </c>
      <c r="M567" s="40" t="s">
        <v>104</v>
      </c>
      <c r="N567" s="41" t="s">
        <v>131</v>
      </c>
      <c r="O567" s="40" t="s">
        <v>124</v>
      </c>
      <c r="P567" s="41" t="s">
        <v>130</v>
      </c>
      <c r="Q567" s="40" t="s">
        <v>121</v>
      </c>
      <c r="R567" s="41" t="s">
        <v>129</v>
      </c>
      <c r="S567" s="40"/>
      <c r="T567" s="41" t="s">
        <v>128</v>
      </c>
      <c r="U567" s="40"/>
      <c r="V567" s="41" t="s">
        <v>127</v>
      </c>
      <c r="W567" s="40"/>
      <c r="X567" s="41" t="s">
        <v>126</v>
      </c>
      <c r="Y567" s="40"/>
      <c r="Z567" s="41" t="s">
        <v>125</v>
      </c>
      <c r="AA567" s="40"/>
      <c r="AB567" s="39"/>
      <c r="AC567" s="40"/>
      <c r="AD567" s="39" t="s">
        <v>404</v>
      </c>
      <c r="AE567" s="38" t="s">
        <v>677</v>
      </c>
      <c r="AF567" s="250"/>
      <c r="AG567" s="250" t="s">
        <v>609</v>
      </c>
      <c r="AH567" s="37"/>
      <c r="AI567" s="11"/>
      <c r="AJ567" s="233">
        <f>SUMPRODUCT(LEN($M567:$U570)-LEN(SUBSTITUTE($M567:$U570,"A", "")))</f>
        <v>4</v>
      </c>
      <c r="AK567" s="239">
        <f>SUMPRODUCT(LEN($AD567:$AD570)-LEN(SUBSTITUTE($AD567:$AD570,"A", "")))</f>
        <v>4</v>
      </c>
      <c r="AL567" s="230">
        <f>SUMPRODUCT(LEN($AC567:$AC570)-LEN(SUBSTITUTE($AC567:$AC570,"A", "")))</f>
        <v>0</v>
      </c>
      <c r="AM567" s="233">
        <f>SUMPRODUCT(LEN($M567:$U570)-LEN(SUBSTITUTE($M567:$U570,"S", "")))</f>
        <v>8</v>
      </c>
      <c r="AN567" s="239">
        <f>SUMPRODUCT(LEN($AD567:$AD570)-LEN(SUBSTITUTE($AD567:$AD570,"S", "")))</f>
        <v>6</v>
      </c>
      <c r="AO567" s="230">
        <f>SUMPRODUCT(LEN($AC567:$AC570)-LEN(SUBSTITUTE($AC567:$AC570,"S", "")))</f>
        <v>0</v>
      </c>
      <c r="AP567" s="233">
        <f>SUMPRODUCT(LEN($M567:$U570)-LEN(SUBSTITUTE($M567:$U570,"F", "")))</f>
        <v>0</v>
      </c>
      <c r="AQ567" s="239">
        <f>SUMPRODUCT(LEN($AD567:$AD570)-LEN(SUBSTITUTE($AD567:$AD570,"F", "")))</f>
        <v>0</v>
      </c>
      <c r="AR567" s="230">
        <f>SUMPRODUCT(LEN($AC567:$AC570)-LEN(SUBSTITUTE($AC567:$AC570,"F", "")))</f>
        <v>0</v>
      </c>
      <c r="AS567" s="233">
        <f>SUMPRODUCT(LEN($M567:$U570)-LEN(SUBSTITUTE($M567:$U570,"G", "")))</f>
        <v>1</v>
      </c>
      <c r="AT567" s="239">
        <f>SUMPRODUCT(LEN($AD567:$AD570)-LEN(SUBSTITUTE($AD567:$AD570,"G", "")))</f>
        <v>1</v>
      </c>
      <c r="AU567" s="230">
        <f>SUMPRODUCT(LEN($AC567:$AC570)-LEN(SUBSTITUTE($AC567:$AC570,"G", "")))</f>
        <v>0</v>
      </c>
      <c r="AV567" s="233">
        <f>SUMPRODUCT(LEN($L567:$U570)-LEN(SUBSTITUTE($L567:$U570,"M", "")))</f>
        <v>0</v>
      </c>
      <c r="AW567" s="236">
        <f>SUMPRODUCT(LEN($AD567:$AD570)-LEN(SUBSTITUTE($AD567:$AD570,"M", "")))</f>
        <v>0</v>
      </c>
      <c r="AX567" s="269">
        <f>SUMPRODUCT(LEN($AC567:$AC570)-LEN(SUBSTITUTE($AC567:$AC570,"M", "")))</f>
        <v>0</v>
      </c>
      <c r="AY567" s="291">
        <f>SUMPRODUCT(LEN($AE567:$AE570)-LEN(SUBSTITUTE($AE567:$AE570,"S", "")))</f>
        <v>0</v>
      </c>
      <c r="AZ567" s="227">
        <f>SUMPRODUCT(LEN($AE567:$AE570)-LEN(SUBSTITUTE($AE567:$AE570,"F", "")))</f>
        <v>0</v>
      </c>
      <c r="BA567" s="227">
        <f>SUMPRODUCT(LEN($AE567:$AE570)-LEN(SUBSTITUTE($AE567:$AE570,"G", "")))</f>
        <v>5</v>
      </c>
      <c r="BB567" s="294">
        <f>SUMPRODUCT(LEN($AE567:$AE570)-LEN(SUBSTITUTE($AE567:$AE570,"M", "")))</f>
        <v>0</v>
      </c>
    </row>
    <row r="568" spans="2:62" ht="28.15" customHeight="1" thickBot="1" x14ac:dyDescent="0.25">
      <c r="B568" s="30"/>
      <c r="C568" s="243"/>
      <c r="D568" s="36"/>
      <c r="E568" s="35"/>
      <c r="F568" s="35"/>
      <c r="G568" s="34"/>
      <c r="H568" s="224"/>
      <c r="I568" s="247"/>
      <c r="J568" s="247"/>
      <c r="K568" s="247"/>
      <c r="L568" s="33" t="s">
        <v>123</v>
      </c>
      <c r="M568" s="32" t="s">
        <v>180</v>
      </c>
      <c r="N568" s="33" t="s">
        <v>122</v>
      </c>
      <c r="O568" s="32" t="s">
        <v>124</v>
      </c>
      <c r="P568" s="33" t="s">
        <v>120</v>
      </c>
      <c r="Q568" s="32" t="s">
        <v>121</v>
      </c>
      <c r="R568" s="33" t="s">
        <v>119</v>
      </c>
      <c r="S568" s="32"/>
      <c r="T568" s="33" t="s">
        <v>118</v>
      </c>
      <c r="U568" s="32"/>
      <c r="V568" s="33" t="s">
        <v>117</v>
      </c>
      <c r="W568" s="32"/>
      <c r="X568" s="33" t="s">
        <v>116</v>
      </c>
      <c r="Y568" s="32"/>
      <c r="Z568" s="33" t="s">
        <v>115</v>
      </c>
      <c r="AA568" s="32"/>
      <c r="AB568" s="31"/>
      <c r="AC568" s="32"/>
      <c r="AD568" s="31" t="s">
        <v>479</v>
      </c>
      <c r="AE568" s="23"/>
      <c r="AF568" s="251"/>
      <c r="AG568" s="251"/>
      <c r="AH568" s="22"/>
      <c r="AI568" s="11"/>
      <c r="AJ568" s="265"/>
      <c r="AK568" s="267"/>
      <c r="AL568" s="263"/>
      <c r="AM568" s="265"/>
      <c r="AN568" s="267"/>
      <c r="AO568" s="263"/>
      <c r="AP568" s="265"/>
      <c r="AQ568" s="267"/>
      <c r="AR568" s="263"/>
      <c r="AS568" s="265"/>
      <c r="AT568" s="267"/>
      <c r="AU568" s="263"/>
      <c r="AV568" s="265"/>
      <c r="AW568" s="275"/>
      <c r="AX568" s="270"/>
      <c r="AY568" s="292"/>
      <c r="AZ568" s="228"/>
      <c r="BA568" s="228"/>
      <c r="BB568" s="295"/>
    </row>
    <row r="569" spans="2:62" ht="28.15" customHeight="1" x14ac:dyDescent="0.2">
      <c r="B569" s="30"/>
      <c r="C569" s="244"/>
      <c r="D569" s="29"/>
      <c r="E569" s="28"/>
      <c r="F569" s="28"/>
      <c r="G569" s="27"/>
      <c r="H569" s="225">
        <v>193</v>
      </c>
      <c r="I569" s="248"/>
      <c r="J569" s="248"/>
      <c r="K569" s="248"/>
      <c r="L569" s="26" t="s">
        <v>114</v>
      </c>
      <c r="M569" s="25" t="s">
        <v>104</v>
      </c>
      <c r="N569" s="26" t="s">
        <v>112</v>
      </c>
      <c r="O569" s="25" t="s">
        <v>113</v>
      </c>
      <c r="P569" s="26" t="s">
        <v>111</v>
      </c>
      <c r="Q569" s="25"/>
      <c r="R569" s="26" t="s">
        <v>110</v>
      </c>
      <c r="S569" s="25"/>
      <c r="T569" s="26" t="s">
        <v>109</v>
      </c>
      <c r="U569" s="25"/>
      <c r="V569" s="26" t="s">
        <v>108</v>
      </c>
      <c r="W569" s="25"/>
      <c r="X569" s="26" t="s">
        <v>107</v>
      </c>
      <c r="Y569" s="25"/>
      <c r="Z569" s="26" t="s">
        <v>106</v>
      </c>
      <c r="AA569" s="25"/>
      <c r="AB569" s="24"/>
      <c r="AC569" s="25"/>
      <c r="AD569" s="24" t="s">
        <v>132</v>
      </c>
      <c r="AE569" s="23"/>
      <c r="AF569" s="251"/>
      <c r="AG569" s="251"/>
      <c r="AH569" s="22"/>
      <c r="AI569" s="11"/>
      <c r="AJ569" s="265"/>
      <c r="AK569" s="267"/>
      <c r="AL569" s="263"/>
      <c r="AM569" s="265"/>
      <c r="AN569" s="267"/>
      <c r="AO569" s="263"/>
      <c r="AP569" s="265"/>
      <c r="AQ569" s="267"/>
      <c r="AR569" s="263"/>
      <c r="AS569" s="265"/>
      <c r="AT569" s="267"/>
      <c r="AU569" s="263"/>
      <c r="AV569" s="265"/>
      <c r="AW569" s="275"/>
      <c r="AX569" s="270"/>
      <c r="AY569" s="292"/>
      <c r="AZ569" s="228"/>
      <c r="BA569" s="228"/>
      <c r="BB569" s="295"/>
    </row>
    <row r="570" spans="2:62" ht="28.15" customHeight="1" thickBot="1" x14ac:dyDescent="0.25">
      <c r="B570" s="30"/>
      <c r="C570" s="253"/>
      <c r="D570" s="51"/>
      <c r="E570" s="50"/>
      <c r="F570" s="50"/>
      <c r="G570" s="49"/>
      <c r="H570" s="226"/>
      <c r="I570" s="254"/>
      <c r="J570" s="254"/>
      <c r="K570" s="254"/>
      <c r="L570" s="48" t="s">
        <v>105</v>
      </c>
      <c r="M570" s="47" t="s">
        <v>458</v>
      </c>
      <c r="N570" s="48" t="s">
        <v>103</v>
      </c>
      <c r="O570" s="47" t="s">
        <v>121</v>
      </c>
      <c r="P570" s="48" t="s">
        <v>102</v>
      </c>
      <c r="Q570" s="47"/>
      <c r="R570" s="48" t="s">
        <v>101</v>
      </c>
      <c r="S570" s="47"/>
      <c r="T570" s="48">
        <v>20</v>
      </c>
      <c r="U570" s="47"/>
      <c r="V570" s="48" t="s">
        <v>100</v>
      </c>
      <c r="W570" s="47"/>
      <c r="X570" s="48" t="s">
        <v>99</v>
      </c>
      <c r="Y570" s="47"/>
      <c r="Z570" s="48" t="s">
        <v>98</v>
      </c>
      <c r="AA570" s="47"/>
      <c r="AB570" s="16"/>
      <c r="AC570" s="47"/>
      <c r="AD570" s="16"/>
      <c r="AE570" s="46"/>
      <c r="AF570" s="255"/>
      <c r="AG570" s="255"/>
      <c r="AH570" s="45"/>
      <c r="AI570" s="11"/>
      <c r="AJ570" s="266"/>
      <c r="AK570" s="268"/>
      <c r="AL570" s="264"/>
      <c r="AM570" s="266"/>
      <c r="AN570" s="268"/>
      <c r="AO570" s="264"/>
      <c r="AP570" s="266"/>
      <c r="AQ570" s="268"/>
      <c r="AR570" s="264"/>
      <c r="AS570" s="266"/>
      <c r="AT570" s="268"/>
      <c r="AU570" s="264"/>
      <c r="AV570" s="266"/>
      <c r="AW570" s="276"/>
      <c r="AX570" s="271"/>
      <c r="AY570" s="293"/>
      <c r="AZ570" s="229"/>
      <c r="BA570" s="229"/>
      <c r="BB570" s="296"/>
    </row>
    <row r="571" spans="2:62" ht="28.15" customHeight="1" x14ac:dyDescent="0.2">
      <c r="B571" s="30"/>
      <c r="C571" s="242">
        <v>2</v>
      </c>
      <c r="D571" s="44"/>
      <c r="E571" s="43"/>
      <c r="F571" s="43"/>
      <c r="G571" s="42"/>
      <c r="H571" s="223"/>
      <c r="I571" s="246">
        <v>36</v>
      </c>
      <c r="J571" s="246">
        <v>18</v>
      </c>
      <c r="K571" s="246">
        <v>7</v>
      </c>
      <c r="L571" s="41" t="s">
        <v>133</v>
      </c>
      <c r="M571" s="40" t="s">
        <v>104</v>
      </c>
      <c r="N571" s="41" t="s">
        <v>131</v>
      </c>
      <c r="O571" s="40" t="s">
        <v>104</v>
      </c>
      <c r="P571" s="41" t="s">
        <v>130</v>
      </c>
      <c r="Q571" s="40" t="s">
        <v>121</v>
      </c>
      <c r="R571" s="41" t="s">
        <v>129</v>
      </c>
      <c r="S571" s="40"/>
      <c r="T571" s="41" t="s">
        <v>128</v>
      </c>
      <c r="U571" s="40"/>
      <c r="V571" s="41" t="s">
        <v>127</v>
      </c>
      <c r="W571" s="40"/>
      <c r="X571" s="41" t="s">
        <v>126</v>
      </c>
      <c r="Y571" s="40"/>
      <c r="Z571" s="41" t="s">
        <v>125</v>
      </c>
      <c r="AA571" s="40"/>
      <c r="AB571" s="39"/>
      <c r="AC571" s="40"/>
      <c r="AD571" s="39"/>
      <c r="AE571" s="38"/>
      <c r="AF571" s="250"/>
      <c r="AG571" s="250" t="s">
        <v>609</v>
      </c>
      <c r="AH571" s="37"/>
      <c r="AI571" s="11"/>
      <c r="AJ571" s="233">
        <f>SUMPRODUCT(LEN($M571:$U574)-LEN(SUBSTITUTE($M571:$U574,"A", "")))</f>
        <v>11</v>
      </c>
      <c r="AK571" s="239">
        <f>SUMPRODUCT(LEN($AD571:$AD574)-LEN(SUBSTITUTE($AD571:$AD574,"A", "")))</f>
        <v>0</v>
      </c>
      <c r="AL571" s="230">
        <f>SUMPRODUCT(LEN($AC571:$AC574)-LEN(SUBSTITUTE($AC571:$AC574,"A", "")))</f>
        <v>0</v>
      </c>
      <c r="AM571" s="233">
        <f>SUMPRODUCT(LEN($M571:$U574)-LEN(SUBSTITUTE($M571:$U574,"S", "")))</f>
        <v>3</v>
      </c>
      <c r="AN571" s="239">
        <f>SUMPRODUCT(LEN($AD571:$AD574)-LEN(SUBSTITUTE($AD571:$AD574,"S", "")))</f>
        <v>0</v>
      </c>
      <c r="AO571" s="230">
        <f>SUMPRODUCT(LEN($AC571:$AC574)-LEN(SUBSTITUTE($AC571:$AC574,"S", "")))</f>
        <v>0</v>
      </c>
      <c r="AP571" s="233">
        <f>SUMPRODUCT(LEN($M571:$U574)-LEN(SUBSTITUTE($M571:$U574,"F", "")))</f>
        <v>1</v>
      </c>
      <c r="AQ571" s="239">
        <f>SUMPRODUCT(LEN($AD571:$AD574)-LEN(SUBSTITUTE($AD571:$AD574,"F", "")))</f>
        <v>0</v>
      </c>
      <c r="AR571" s="230">
        <f>SUMPRODUCT(LEN($AC571:$AC574)-LEN(SUBSTITUTE($AC571:$AC574,"F", "")))</f>
        <v>0</v>
      </c>
      <c r="AS571" s="233">
        <f>SUMPRODUCT(LEN($M571:$U574)-LEN(SUBSTITUTE($M571:$U574,"G", "")))</f>
        <v>1</v>
      </c>
      <c r="AT571" s="239">
        <f>SUMPRODUCT(LEN($AD571:$AD574)-LEN(SUBSTITUTE($AD571:$AD574,"G", "")))</f>
        <v>0</v>
      </c>
      <c r="AU571" s="230">
        <f>SUMPRODUCT(LEN($AC571:$AC574)-LEN(SUBSTITUTE($AC571:$AC574,"G", "")))</f>
        <v>0</v>
      </c>
      <c r="AV571" s="233">
        <f>SUMPRODUCT(LEN($L571:$U574)-LEN(SUBSTITUTE($L571:$U574,"M", "")))</f>
        <v>0</v>
      </c>
      <c r="AW571" s="236">
        <f>SUMPRODUCT(LEN($AD571:$AD574)-LEN(SUBSTITUTE($AD571:$AD574,"M", "")))</f>
        <v>0</v>
      </c>
      <c r="AX571" s="269">
        <f>SUMPRODUCT(LEN($AC571:$AC574)-LEN(SUBSTITUTE($AC571:$AC574,"M", "")))</f>
        <v>0</v>
      </c>
      <c r="AY571" s="291">
        <f>SUMPRODUCT(LEN($AE571:$AE574)-LEN(SUBSTITUTE($AE571:$AE574,"S", "")))</f>
        <v>0</v>
      </c>
      <c r="AZ571" s="227">
        <f>SUMPRODUCT(LEN($AE571:$AE574)-LEN(SUBSTITUTE($AE571:$AE574,"F", "")))</f>
        <v>0</v>
      </c>
      <c r="BA571" s="227">
        <f>SUMPRODUCT(LEN($AE571:$AE574)-LEN(SUBSTITUTE($AE571:$AE574,"G", "")))</f>
        <v>0</v>
      </c>
      <c r="BB571" s="294">
        <f>SUMPRODUCT(LEN($AE571:$AE574)-LEN(SUBSTITUTE($AE571:$AE574,"M", "")))</f>
        <v>0</v>
      </c>
    </row>
    <row r="572" spans="2:62" ht="28.15" customHeight="1" thickBot="1" x14ac:dyDescent="0.25">
      <c r="B572" s="30"/>
      <c r="C572" s="243"/>
      <c r="D572" s="36"/>
      <c r="E572" s="35"/>
      <c r="F572" s="35"/>
      <c r="G572" s="34"/>
      <c r="H572" s="224"/>
      <c r="I572" s="247"/>
      <c r="J572" s="247"/>
      <c r="K572" s="247"/>
      <c r="L572" s="33" t="s">
        <v>123</v>
      </c>
      <c r="M572" s="32" t="s">
        <v>132</v>
      </c>
      <c r="N572" s="33" t="s">
        <v>122</v>
      </c>
      <c r="O572" s="32" t="s">
        <v>132</v>
      </c>
      <c r="P572" s="33" t="s">
        <v>120</v>
      </c>
      <c r="Q572" s="32" t="s">
        <v>121</v>
      </c>
      <c r="R572" s="33" t="s">
        <v>119</v>
      </c>
      <c r="S572" s="32"/>
      <c r="T572" s="33" t="s">
        <v>118</v>
      </c>
      <c r="U572" s="32"/>
      <c r="V572" s="33" t="s">
        <v>117</v>
      </c>
      <c r="W572" s="32"/>
      <c r="X572" s="33" t="s">
        <v>116</v>
      </c>
      <c r="Y572" s="32"/>
      <c r="Z572" s="33" t="s">
        <v>115</v>
      </c>
      <c r="AA572" s="32"/>
      <c r="AB572" s="31"/>
      <c r="AC572" s="32"/>
      <c r="AD572" s="31"/>
      <c r="AE572" s="23"/>
      <c r="AF572" s="251"/>
      <c r="AG572" s="251"/>
      <c r="AH572" s="22"/>
      <c r="AI572" s="11"/>
      <c r="AJ572" s="265"/>
      <c r="AK572" s="267"/>
      <c r="AL572" s="263"/>
      <c r="AM572" s="265"/>
      <c r="AN572" s="267"/>
      <c r="AO572" s="263"/>
      <c r="AP572" s="265"/>
      <c r="AQ572" s="267"/>
      <c r="AR572" s="263"/>
      <c r="AS572" s="265"/>
      <c r="AT572" s="267"/>
      <c r="AU572" s="263"/>
      <c r="AV572" s="265"/>
      <c r="AW572" s="275"/>
      <c r="AX572" s="270"/>
      <c r="AY572" s="292"/>
      <c r="AZ572" s="228"/>
      <c r="BA572" s="228"/>
      <c r="BB572" s="295"/>
    </row>
    <row r="573" spans="2:62" ht="28.15" customHeight="1" x14ac:dyDescent="0.2">
      <c r="B573" s="30"/>
      <c r="C573" s="244"/>
      <c r="D573" s="29"/>
      <c r="E573" s="28"/>
      <c r="F573" s="28"/>
      <c r="G573" s="27"/>
      <c r="H573" s="225"/>
      <c r="I573" s="248"/>
      <c r="J573" s="248"/>
      <c r="K573" s="248"/>
      <c r="L573" s="26" t="s">
        <v>114</v>
      </c>
      <c r="M573" s="25" t="s">
        <v>132</v>
      </c>
      <c r="N573" s="26" t="s">
        <v>112</v>
      </c>
      <c r="O573" s="25" t="s">
        <v>104</v>
      </c>
      <c r="P573" s="26" t="s">
        <v>111</v>
      </c>
      <c r="Q573" s="25" t="s">
        <v>121</v>
      </c>
      <c r="R573" s="26" t="s">
        <v>110</v>
      </c>
      <c r="S573" s="25"/>
      <c r="T573" s="26" t="s">
        <v>109</v>
      </c>
      <c r="U573" s="25"/>
      <c r="V573" s="26" t="s">
        <v>108</v>
      </c>
      <c r="W573" s="25"/>
      <c r="X573" s="26" t="s">
        <v>107</v>
      </c>
      <c r="Y573" s="25"/>
      <c r="Z573" s="26" t="s">
        <v>106</v>
      </c>
      <c r="AA573" s="25"/>
      <c r="AB573" s="24"/>
      <c r="AC573" s="25"/>
      <c r="AD573" s="24"/>
      <c r="AE573" s="23"/>
      <c r="AF573" s="251"/>
      <c r="AG573" s="251"/>
      <c r="AH573" s="22"/>
      <c r="AI573" s="11"/>
      <c r="AJ573" s="265"/>
      <c r="AK573" s="267"/>
      <c r="AL573" s="263"/>
      <c r="AM573" s="265"/>
      <c r="AN573" s="267"/>
      <c r="AO573" s="263"/>
      <c r="AP573" s="265"/>
      <c r="AQ573" s="267"/>
      <c r="AR573" s="263"/>
      <c r="AS573" s="265"/>
      <c r="AT573" s="267"/>
      <c r="AU573" s="263"/>
      <c r="AV573" s="265"/>
      <c r="AW573" s="275"/>
      <c r="AX573" s="270"/>
      <c r="AY573" s="292"/>
      <c r="AZ573" s="228"/>
      <c r="BA573" s="228"/>
      <c r="BB573" s="295"/>
    </row>
    <row r="574" spans="2:62" ht="28.15" customHeight="1" thickBot="1" x14ac:dyDescent="0.25">
      <c r="B574" s="30"/>
      <c r="C574" s="253"/>
      <c r="D574" s="51"/>
      <c r="E574" s="50"/>
      <c r="F574" s="50"/>
      <c r="G574" s="49"/>
      <c r="H574" s="226"/>
      <c r="I574" s="254"/>
      <c r="J574" s="254"/>
      <c r="K574" s="254"/>
      <c r="L574" s="48" t="s">
        <v>105</v>
      </c>
      <c r="M574" s="47" t="s">
        <v>399</v>
      </c>
      <c r="N574" s="48" t="s">
        <v>103</v>
      </c>
      <c r="O574" s="47" t="s">
        <v>470</v>
      </c>
      <c r="P574" s="48" t="s">
        <v>102</v>
      </c>
      <c r="Q574" s="47"/>
      <c r="R574" s="48" t="s">
        <v>101</v>
      </c>
      <c r="S574" s="47"/>
      <c r="T574" s="48">
        <v>20</v>
      </c>
      <c r="U574" s="47"/>
      <c r="V574" s="48" t="s">
        <v>100</v>
      </c>
      <c r="W574" s="47"/>
      <c r="X574" s="48" t="s">
        <v>99</v>
      </c>
      <c r="Y574" s="47"/>
      <c r="Z574" s="48" t="s">
        <v>98</v>
      </c>
      <c r="AA574" s="47"/>
      <c r="AB574" s="16"/>
      <c r="AC574" s="47"/>
      <c r="AD574" s="16"/>
      <c r="AE574" s="46"/>
      <c r="AF574" s="255"/>
      <c r="AG574" s="255"/>
      <c r="AH574" s="45"/>
      <c r="AI574" s="11"/>
      <c r="AJ574" s="266"/>
      <c r="AK574" s="268"/>
      <c r="AL574" s="264"/>
      <c r="AM574" s="266"/>
      <c r="AN574" s="268"/>
      <c r="AO574" s="264"/>
      <c r="AP574" s="266"/>
      <c r="AQ574" s="268"/>
      <c r="AR574" s="264"/>
      <c r="AS574" s="266"/>
      <c r="AT574" s="268"/>
      <c r="AU574" s="264"/>
      <c r="AV574" s="266"/>
      <c r="AW574" s="276"/>
      <c r="AX574" s="271"/>
      <c r="AY574" s="293"/>
      <c r="AZ574" s="229"/>
      <c r="BA574" s="229"/>
      <c r="BB574" s="296"/>
    </row>
    <row r="575" spans="2:62" ht="28.15" customHeight="1" x14ac:dyDescent="0.2">
      <c r="B575" s="30"/>
      <c r="C575" s="242">
        <v>3</v>
      </c>
      <c r="D575" s="44"/>
      <c r="E575" s="43"/>
      <c r="F575" s="43"/>
      <c r="G575" s="42"/>
      <c r="H575" s="223"/>
      <c r="I575" s="246">
        <v>48</v>
      </c>
      <c r="J575" s="246">
        <v>20</v>
      </c>
      <c r="K575" s="246">
        <v>7</v>
      </c>
      <c r="L575" s="41" t="s">
        <v>133</v>
      </c>
      <c r="M575" s="40" t="s">
        <v>613</v>
      </c>
      <c r="N575" s="41" t="s">
        <v>131</v>
      </c>
      <c r="O575" s="40" t="s">
        <v>527</v>
      </c>
      <c r="P575" s="41" t="s">
        <v>130</v>
      </c>
      <c r="Q575" s="40" t="s">
        <v>470</v>
      </c>
      <c r="R575" s="41" t="s">
        <v>129</v>
      </c>
      <c r="S575" s="40" t="s">
        <v>121</v>
      </c>
      <c r="T575" s="41" t="s">
        <v>128</v>
      </c>
      <c r="U575" s="40"/>
      <c r="V575" s="41" t="s">
        <v>127</v>
      </c>
      <c r="W575" s="40"/>
      <c r="X575" s="41" t="s">
        <v>126</v>
      </c>
      <c r="Y575" s="40"/>
      <c r="Z575" s="41" t="s">
        <v>125</v>
      </c>
      <c r="AA575" s="40"/>
      <c r="AB575" s="39"/>
      <c r="AC575" s="40"/>
      <c r="AD575" s="39" t="s">
        <v>381</v>
      </c>
      <c r="AE575" s="38"/>
      <c r="AF575" s="250"/>
      <c r="AG575" s="250" t="s">
        <v>609</v>
      </c>
      <c r="AH575" s="37"/>
      <c r="AI575" s="11"/>
      <c r="AJ575" s="233">
        <f>SUMPRODUCT(LEN($M575:$U578)-LEN(SUBSTITUTE($M575:$U578,"A", "")))</f>
        <v>20</v>
      </c>
      <c r="AK575" s="239">
        <f>SUMPRODUCT(LEN($AD575:$AD578)-LEN(SUBSTITUTE($AD575:$AD578,"A", "")))</f>
        <v>7</v>
      </c>
      <c r="AL575" s="230">
        <f>SUMPRODUCT(LEN($AC575:$AC578)-LEN(SUBSTITUTE($AC575:$AC578,"A", "")))</f>
        <v>0</v>
      </c>
      <c r="AM575" s="233">
        <f>SUMPRODUCT(LEN($M575:$U578)-LEN(SUBSTITUTE($M575:$U578,"S", "")))</f>
        <v>7</v>
      </c>
      <c r="AN575" s="239">
        <f>SUMPRODUCT(LEN($AD575:$AD578)-LEN(SUBSTITUTE($AD575:$AD578,"S", "")))</f>
        <v>5</v>
      </c>
      <c r="AO575" s="230">
        <f>SUMPRODUCT(LEN($AC575:$AC578)-LEN(SUBSTITUTE($AC575:$AC578,"S", "")))</f>
        <v>0</v>
      </c>
      <c r="AP575" s="233">
        <f>SUMPRODUCT(LEN($M575:$U578)-LEN(SUBSTITUTE($M575:$U578,"F", "")))</f>
        <v>1</v>
      </c>
      <c r="AQ575" s="239">
        <f>SUMPRODUCT(LEN($AD575:$AD578)-LEN(SUBSTITUTE($AD575:$AD578,"F", "")))</f>
        <v>0</v>
      </c>
      <c r="AR575" s="230">
        <f>SUMPRODUCT(LEN($AC575:$AC578)-LEN(SUBSTITUTE($AC575:$AC578,"F", "")))</f>
        <v>0</v>
      </c>
      <c r="AS575" s="233">
        <f>SUMPRODUCT(LEN($M575:$U578)-LEN(SUBSTITUTE($M575:$U578,"G", "")))</f>
        <v>5</v>
      </c>
      <c r="AT575" s="239">
        <f>SUMPRODUCT(LEN($AD575:$AD578)-LEN(SUBSTITUTE($AD575:$AD578,"G", "")))</f>
        <v>0</v>
      </c>
      <c r="AU575" s="230">
        <f>SUMPRODUCT(LEN($AC575:$AC578)-LEN(SUBSTITUTE($AC575:$AC578,"G", "")))</f>
        <v>0</v>
      </c>
      <c r="AV575" s="233">
        <f>SUMPRODUCT(LEN($L575:$U578)-LEN(SUBSTITUTE($L575:$U578,"M", "")))</f>
        <v>0</v>
      </c>
      <c r="AW575" s="236">
        <f>SUMPRODUCT(LEN($AD575:$AD578)-LEN(SUBSTITUTE($AD575:$AD578,"M", "")))</f>
        <v>0</v>
      </c>
      <c r="AX575" s="269">
        <f>SUMPRODUCT(LEN($AC575:$AC578)-LEN(SUBSTITUTE($AC575:$AC578,"M", "")))</f>
        <v>0</v>
      </c>
      <c r="AY575" s="291">
        <f>SUMPRODUCT(LEN($AE575:$AE578)-LEN(SUBSTITUTE($AE575:$AE578,"S", "")))</f>
        <v>0</v>
      </c>
      <c r="AZ575" s="227">
        <f>SUMPRODUCT(LEN($AE575:$AE578)-LEN(SUBSTITUTE($AE575:$AE578,"F", "")))</f>
        <v>0</v>
      </c>
      <c r="BA575" s="227">
        <f>SUMPRODUCT(LEN($AE575:$AE578)-LEN(SUBSTITUTE($AE575:$AE578,"G", "")))</f>
        <v>0</v>
      </c>
      <c r="BB575" s="294">
        <f>SUMPRODUCT(LEN($AE575:$AE578)-LEN(SUBSTITUTE($AE575:$AE578,"M", "")))</f>
        <v>0</v>
      </c>
    </row>
    <row r="576" spans="2:62" ht="28.15" customHeight="1" thickBot="1" x14ac:dyDescent="0.25">
      <c r="B576" s="30"/>
      <c r="C576" s="243"/>
      <c r="D576" s="36"/>
      <c r="E576" s="35"/>
      <c r="F576" s="35"/>
      <c r="G576" s="34"/>
      <c r="H576" s="224"/>
      <c r="I576" s="247"/>
      <c r="J576" s="247"/>
      <c r="K576" s="247"/>
      <c r="L576" s="33" t="s">
        <v>123</v>
      </c>
      <c r="M576" s="32" t="s">
        <v>382</v>
      </c>
      <c r="N576" s="33" t="s">
        <v>122</v>
      </c>
      <c r="O576" s="32" t="s">
        <v>484</v>
      </c>
      <c r="P576" s="33" t="s">
        <v>120</v>
      </c>
      <c r="Q576" s="32" t="s">
        <v>175</v>
      </c>
      <c r="R576" s="33" t="s">
        <v>119</v>
      </c>
      <c r="S576" s="32"/>
      <c r="T576" s="33" t="s">
        <v>118</v>
      </c>
      <c r="U576" s="32"/>
      <c r="V576" s="33" t="s">
        <v>117</v>
      </c>
      <c r="W576" s="32"/>
      <c r="X576" s="33" t="s">
        <v>116</v>
      </c>
      <c r="Y576" s="32"/>
      <c r="Z576" s="33" t="s">
        <v>115</v>
      </c>
      <c r="AA576" s="32"/>
      <c r="AB576" s="31"/>
      <c r="AC576" s="32"/>
      <c r="AD576" s="31" t="s">
        <v>735</v>
      </c>
      <c r="AE576" s="23"/>
      <c r="AF576" s="251"/>
      <c r="AG576" s="251"/>
      <c r="AH576" s="22"/>
      <c r="AI576" s="11"/>
      <c r="AJ576" s="265"/>
      <c r="AK576" s="267"/>
      <c r="AL576" s="263"/>
      <c r="AM576" s="265"/>
      <c r="AN576" s="267"/>
      <c r="AO576" s="263"/>
      <c r="AP576" s="265"/>
      <c r="AQ576" s="267"/>
      <c r="AR576" s="263"/>
      <c r="AS576" s="265"/>
      <c r="AT576" s="267"/>
      <c r="AU576" s="263"/>
      <c r="AV576" s="265"/>
      <c r="AW576" s="275"/>
      <c r="AX576" s="270"/>
      <c r="AY576" s="292"/>
      <c r="AZ576" s="228"/>
      <c r="BA576" s="228"/>
      <c r="BB576" s="295"/>
    </row>
    <row r="577" spans="2:62" ht="28.15" customHeight="1" x14ac:dyDescent="0.2">
      <c r="B577" s="30"/>
      <c r="C577" s="244"/>
      <c r="D577" s="29"/>
      <c r="E577" s="28"/>
      <c r="F577" s="28"/>
      <c r="G577" s="27"/>
      <c r="H577" s="225"/>
      <c r="I577" s="248"/>
      <c r="J577" s="248"/>
      <c r="K577" s="248"/>
      <c r="L577" s="26" t="s">
        <v>114</v>
      </c>
      <c r="M577" s="25" t="s">
        <v>186</v>
      </c>
      <c r="N577" s="26" t="s">
        <v>112</v>
      </c>
      <c r="O577" s="25" t="s">
        <v>430</v>
      </c>
      <c r="P577" s="26" t="s">
        <v>111</v>
      </c>
      <c r="Q577" s="25" t="s">
        <v>113</v>
      </c>
      <c r="R577" s="26" t="s">
        <v>110</v>
      </c>
      <c r="S577" s="25"/>
      <c r="T577" s="26" t="s">
        <v>109</v>
      </c>
      <c r="U577" s="25"/>
      <c r="V577" s="26" t="s">
        <v>108</v>
      </c>
      <c r="W577" s="25"/>
      <c r="X577" s="26" t="s">
        <v>107</v>
      </c>
      <c r="Y577" s="25"/>
      <c r="Z577" s="26" t="s">
        <v>106</v>
      </c>
      <c r="AA577" s="25"/>
      <c r="AB577" s="24"/>
      <c r="AC577" s="25"/>
      <c r="AD577" s="24"/>
      <c r="AE577" s="23"/>
      <c r="AF577" s="251"/>
      <c r="AG577" s="251"/>
      <c r="AH577" s="22"/>
      <c r="AI577" s="11"/>
      <c r="AJ577" s="265"/>
      <c r="AK577" s="267"/>
      <c r="AL577" s="263"/>
      <c r="AM577" s="265"/>
      <c r="AN577" s="267"/>
      <c r="AO577" s="263"/>
      <c r="AP577" s="265"/>
      <c r="AQ577" s="267"/>
      <c r="AR577" s="263"/>
      <c r="AS577" s="265"/>
      <c r="AT577" s="267"/>
      <c r="AU577" s="263"/>
      <c r="AV577" s="265"/>
      <c r="AW577" s="275"/>
      <c r="AX577" s="270"/>
      <c r="AY577" s="292"/>
      <c r="AZ577" s="228"/>
      <c r="BA577" s="228"/>
      <c r="BB577" s="295"/>
    </row>
    <row r="578" spans="2:62" ht="28.15" customHeight="1" thickBot="1" x14ac:dyDescent="0.25">
      <c r="B578" s="21"/>
      <c r="C578" s="245"/>
      <c r="D578" s="20"/>
      <c r="E578" s="19"/>
      <c r="F578" s="19"/>
      <c r="G578" s="18"/>
      <c r="H578" s="226"/>
      <c r="I578" s="249"/>
      <c r="J578" s="249"/>
      <c r="K578" s="249"/>
      <c r="L578" s="17" t="s">
        <v>105</v>
      </c>
      <c r="M578" s="15" t="s">
        <v>187</v>
      </c>
      <c r="N578" s="17" t="s">
        <v>103</v>
      </c>
      <c r="O578" s="15" t="s">
        <v>132</v>
      </c>
      <c r="P578" s="17" t="s">
        <v>102</v>
      </c>
      <c r="Q578" s="15" t="s">
        <v>121</v>
      </c>
      <c r="R578" s="17" t="s">
        <v>101</v>
      </c>
      <c r="S578" s="15"/>
      <c r="T578" s="17">
        <v>20</v>
      </c>
      <c r="U578" s="15"/>
      <c r="V578" s="17" t="s">
        <v>100</v>
      </c>
      <c r="W578" s="15"/>
      <c r="X578" s="17" t="s">
        <v>99</v>
      </c>
      <c r="Y578" s="15"/>
      <c r="Z578" s="17" t="s">
        <v>98</v>
      </c>
      <c r="AA578" s="15"/>
      <c r="AB578" s="16"/>
      <c r="AC578" s="15"/>
      <c r="AD578" s="14"/>
      <c r="AE578" s="13"/>
      <c r="AF578" s="252"/>
      <c r="AG578" s="252"/>
      <c r="AH578" s="12"/>
      <c r="AI578" s="11"/>
      <c r="AJ578" s="266"/>
      <c r="AK578" s="268"/>
      <c r="AL578" s="264"/>
      <c r="AM578" s="266"/>
      <c r="AN578" s="268"/>
      <c r="AO578" s="264"/>
      <c r="AP578" s="266"/>
      <c r="AQ578" s="268"/>
      <c r="AR578" s="264"/>
      <c r="AS578" s="266"/>
      <c r="AT578" s="268"/>
      <c r="AU578" s="264"/>
      <c r="AV578" s="266"/>
      <c r="AW578" s="276"/>
      <c r="AX578" s="271"/>
      <c r="AY578" s="293"/>
      <c r="AZ578" s="229"/>
      <c r="BA578" s="229"/>
      <c r="BB578" s="296"/>
    </row>
    <row r="579" spans="2:62" ht="85.9" customHeight="1" thickTop="1" thickBot="1" x14ac:dyDescent="0.35">
      <c r="B579" s="105" t="s">
        <v>174</v>
      </c>
      <c r="C579" s="95" t="s">
        <v>173</v>
      </c>
      <c r="D579" s="100" t="s">
        <v>172</v>
      </c>
      <c r="E579" s="104" t="s">
        <v>171</v>
      </c>
      <c r="F579" s="103"/>
      <c r="G579" s="102"/>
      <c r="H579" s="101" t="s">
        <v>170</v>
      </c>
      <c r="I579" s="100" t="s">
        <v>96</v>
      </c>
      <c r="J579" s="100" t="s">
        <v>169</v>
      </c>
      <c r="K579" s="100" t="s">
        <v>97</v>
      </c>
      <c r="L579" s="256" t="s">
        <v>168</v>
      </c>
      <c r="M579" s="262"/>
      <c r="N579" s="256" t="s">
        <v>167</v>
      </c>
      <c r="O579" s="262"/>
      <c r="P579" s="256" t="s">
        <v>167</v>
      </c>
      <c r="Q579" s="257"/>
      <c r="R579" s="256" t="s">
        <v>167</v>
      </c>
      <c r="S579" s="257"/>
      <c r="T579" s="256" t="s">
        <v>167</v>
      </c>
      <c r="U579" s="257"/>
      <c r="V579" s="256" t="s">
        <v>167</v>
      </c>
      <c r="W579" s="257"/>
      <c r="X579" s="256" t="s">
        <v>167</v>
      </c>
      <c r="Y579" s="257"/>
      <c r="Z579" s="256" t="s">
        <v>167</v>
      </c>
      <c r="AA579" s="257"/>
      <c r="AB579" s="261" t="s">
        <v>166</v>
      </c>
      <c r="AC579" s="257"/>
      <c r="AD579" s="101" t="s">
        <v>165</v>
      </c>
      <c r="AE579" s="101" t="s">
        <v>164</v>
      </c>
      <c r="AF579" s="100" t="s">
        <v>163</v>
      </c>
      <c r="AG579" s="100" t="s">
        <v>162</v>
      </c>
      <c r="AH579" s="99" t="s">
        <v>161</v>
      </c>
      <c r="AI579" s="98"/>
      <c r="AJ579" s="96" t="s">
        <v>160</v>
      </c>
      <c r="AK579" s="95" t="s">
        <v>159</v>
      </c>
      <c r="AL579" s="94" t="s">
        <v>158</v>
      </c>
      <c r="AM579" s="96" t="s">
        <v>157</v>
      </c>
      <c r="AN579" s="95" t="s">
        <v>156</v>
      </c>
      <c r="AO579" s="94" t="s">
        <v>155</v>
      </c>
      <c r="AP579" s="96" t="s">
        <v>154</v>
      </c>
      <c r="AQ579" s="95" t="s">
        <v>153</v>
      </c>
      <c r="AR579" s="97" t="s">
        <v>152</v>
      </c>
      <c r="AS579" s="96" t="s">
        <v>151</v>
      </c>
      <c r="AT579" s="95" t="s">
        <v>150</v>
      </c>
      <c r="AU579" s="94" t="s">
        <v>149</v>
      </c>
      <c r="AV579" s="96" t="s">
        <v>148</v>
      </c>
      <c r="AW579" s="95" t="s">
        <v>147</v>
      </c>
      <c r="AX579" s="94" t="s">
        <v>146</v>
      </c>
      <c r="AY579" s="93" t="s">
        <v>145</v>
      </c>
      <c r="AZ579" s="92" t="s">
        <v>144</v>
      </c>
      <c r="BA579" s="92" t="s">
        <v>143</v>
      </c>
      <c r="BB579" s="91" t="s">
        <v>142</v>
      </c>
    </row>
    <row r="580" spans="2:62" ht="48" thickBot="1" x14ac:dyDescent="0.3">
      <c r="B580" s="90" t="s">
        <v>211</v>
      </c>
      <c r="C580" s="89"/>
      <c r="D580" s="88">
        <v>194</v>
      </c>
      <c r="E580" s="258"/>
      <c r="F580" s="259"/>
      <c r="G580" s="260"/>
      <c r="H580" s="87" t="s">
        <v>140</v>
      </c>
      <c r="I580" s="86"/>
      <c r="J580" s="86"/>
      <c r="K580" s="85"/>
      <c r="L580" s="84"/>
      <c r="M580" s="81"/>
      <c r="N580" s="84"/>
      <c r="O580" s="81"/>
      <c r="P580" s="84"/>
      <c r="Q580" s="81"/>
      <c r="R580" s="84"/>
      <c r="S580" s="81"/>
      <c r="T580" s="84"/>
      <c r="U580" s="81"/>
      <c r="V580" s="84"/>
      <c r="W580" s="81"/>
      <c r="X580" s="84"/>
      <c r="Y580" s="81"/>
      <c r="Z580" s="84"/>
      <c r="AA580" s="83"/>
      <c r="AB580" s="82" t="s">
        <v>139</v>
      </c>
      <c r="AC580" s="81"/>
      <c r="AD580" s="81"/>
      <c r="AE580" s="81"/>
      <c r="AF580" s="80"/>
      <c r="AG580" s="80"/>
      <c r="AH580" s="60"/>
      <c r="AI580" s="79" t="s">
        <v>138</v>
      </c>
      <c r="AJ580" s="78">
        <f t="shared" ref="AJ580:BB580" si="76">SUM(AJ582:AJ593)</f>
        <v>57</v>
      </c>
      <c r="AK580" s="77">
        <f t="shared" si="76"/>
        <v>4</v>
      </c>
      <c r="AL580" s="76">
        <f t="shared" si="76"/>
        <v>0</v>
      </c>
      <c r="AM580" s="78">
        <f t="shared" si="76"/>
        <v>25</v>
      </c>
      <c r="AN580" s="77">
        <f t="shared" si="76"/>
        <v>7</v>
      </c>
      <c r="AO580" s="76">
        <f t="shared" si="76"/>
        <v>0</v>
      </c>
      <c r="AP580" s="78">
        <f t="shared" si="76"/>
        <v>2</v>
      </c>
      <c r="AQ580" s="77">
        <f t="shared" si="76"/>
        <v>1</v>
      </c>
      <c r="AR580" s="76">
        <f t="shared" si="76"/>
        <v>0</v>
      </c>
      <c r="AS580" s="78">
        <f t="shared" si="76"/>
        <v>15</v>
      </c>
      <c r="AT580" s="77">
        <f t="shared" si="76"/>
        <v>0</v>
      </c>
      <c r="AU580" s="76">
        <f t="shared" si="76"/>
        <v>0</v>
      </c>
      <c r="AV580" s="78">
        <f t="shared" si="76"/>
        <v>0</v>
      </c>
      <c r="AW580" s="77">
        <f t="shared" si="76"/>
        <v>0</v>
      </c>
      <c r="AX580" s="76">
        <f t="shared" si="76"/>
        <v>0</v>
      </c>
      <c r="AY580" s="75">
        <f t="shared" si="76"/>
        <v>0</v>
      </c>
      <c r="AZ580" s="74">
        <f t="shared" si="76"/>
        <v>0</v>
      </c>
      <c r="BA580" s="74">
        <f t="shared" si="76"/>
        <v>1</v>
      </c>
      <c r="BB580" s="73">
        <f t="shared" si="76"/>
        <v>0</v>
      </c>
      <c r="BC580" s="72" t="s">
        <v>137</v>
      </c>
      <c r="BF580" s="5">
        <f>SUM(AJ580:AL580)/$BG$5</f>
        <v>20.333333333333332</v>
      </c>
      <c r="BG580" s="5">
        <f>SUM(AM580:AO580,AY580)/$BG$5</f>
        <v>10.666666666666666</v>
      </c>
      <c r="BH580" s="5">
        <f>SUM(AP580:AR580,AZ580)/$BG$5</f>
        <v>1</v>
      </c>
      <c r="BI580" s="5">
        <f>SUM(AS580:AU580,BA580)/$BG$5</f>
        <v>5.333333333333333</v>
      </c>
      <c r="BJ580" s="5">
        <f>SUM(AV580:AX580,BB580)/$BG$5</f>
        <v>0</v>
      </c>
    </row>
    <row r="581" spans="2:62" ht="37.5" thickBot="1" x14ac:dyDescent="0.3">
      <c r="B581" s="71"/>
      <c r="C581" s="70"/>
      <c r="D581" s="69"/>
      <c r="E581" s="68"/>
      <c r="F581" s="68"/>
      <c r="G581" s="67"/>
      <c r="H581" s="66"/>
      <c r="I581" s="64"/>
      <c r="J581" s="64"/>
      <c r="K581" s="65"/>
      <c r="L581" s="64"/>
      <c r="M581" s="62"/>
      <c r="N581" s="64"/>
      <c r="O581" s="62"/>
      <c r="P581" s="64"/>
      <c r="Q581" s="62"/>
      <c r="R581" s="64"/>
      <c r="S581" s="62"/>
      <c r="T581" s="64"/>
      <c r="U581" s="62"/>
      <c r="V581" s="64"/>
      <c r="W581" s="62"/>
      <c r="X581" s="64"/>
      <c r="Y581" s="62"/>
      <c r="Z581" s="64"/>
      <c r="AA581" s="62"/>
      <c r="AB581" s="63"/>
      <c r="AC581" s="62"/>
      <c r="AD581" s="62"/>
      <c r="AE581" s="62"/>
      <c r="AF581" s="61"/>
      <c r="AG581" s="61"/>
      <c r="AH581" s="60"/>
      <c r="AI581" s="59" t="s">
        <v>136</v>
      </c>
      <c r="AJ581" s="58">
        <f t="shared" ref="AJ581:BB581" si="77">AJ580/3</f>
        <v>19</v>
      </c>
      <c r="AK581" s="57">
        <f t="shared" si="77"/>
        <v>1.3333333333333333</v>
      </c>
      <c r="AL581" s="56">
        <f t="shared" si="77"/>
        <v>0</v>
      </c>
      <c r="AM581" s="58">
        <f t="shared" si="77"/>
        <v>8.3333333333333339</v>
      </c>
      <c r="AN581" s="57">
        <f t="shared" si="77"/>
        <v>2.3333333333333335</v>
      </c>
      <c r="AO581" s="56">
        <f t="shared" si="77"/>
        <v>0</v>
      </c>
      <c r="AP581" s="58">
        <f t="shared" si="77"/>
        <v>0.66666666666666663</v>
      </c>
      <c r="AQ581" s="57">
        <f t="shared" si="77"/>
        <v>0.33333333333333331</v>
      </c>
      <c r="AR581" s="56">
        <f t="shared" si="77"/>
        <v>0</v>
      </c>
      <c r="AS581" s="58">
        <f t="shared" si="77"/>
        <v>5</v>
      </c>
      <c r="AT581" s="57">
        <f t="shared" si="77"/>
        <v>0</v>
      </c>
      <c r="AU581" s="56">
        <f t="shared" si="77"/>
        <v>0</v>
      </c>
      <c r="AV581" s="58">
        <f t="shared" si="77"/>
        <v>0</v>
      </c>
      <c r="AW581" s="57">
        <f t="shared" si="77"/>
        <v>0</v>
      </c>
      <c r="AX581" s="56">
        <f t="shared" si="77"/>
        <v>0</v>
      </c>
      <c r="AY581" s="55">
        <f t="shared" si="77"/>
        <v>0</v>
      </c>
      <c r="AZ581" s="54">
        <f t="shared" si="77"/>
        <v>0</v>
      </c>
      <c r="BA581" s="54">
        <f t="shared" si="77"/>
        <v>0.33333333333333331</v>
      </c>
      <c r="BB581" s="53">
        <f t="shared" si="77"/>
        <v>0</v>
      </c>
      <c r="BC581" s="52" t="s">
        <v>135</v>
      </c>
    </row>
    <row r="582" spans="2:62" ht="28.15" customHeight="1" x14ac:dyDescent="0.2">
      <c r="B582" s="30"/>
      <c r="C582" s="242">
        <v>1</v>
      </c>
      <c r="D582" s="44"/>
      <c r="E582" s="43"/>
      <c r="F582" s="43"/>
      <c r="G582" s="42"/>
      <c r="H582" s="223" t="s">
        <v>183</v>
      </c>
      <c r="I582" s="246">
        <v>53</v>
      </c>
      <c r="J582" s="246">
        <v>21</v>
      </c>
      <c r="K582" s="246">
        <v>7</v>
      </c>
      <c r="L582" s="41" t="s">
        <v>133</v>
      </c>
      <c r="M582" s="40" t="s">
        <v>132</v>
      </c>
      <c r="N582" s="41" t="s">
        <v>131</v>
      </c>
      <c r="O582" s="40" t="s">
        <v>444</v>
      </c>
      <c r="P582" s="41" t="s">
        <v>130</v>
      </c>
      <c r="Q582" s="40" t="s">
        <v>414</v>
      </c>
      <c r="R582" s="41" t="s">
        <v>129</v>
      </c>
      <c r="S582" s="40" t="s">
        <v>121</v>
      </c>
      <c r="T582" s="41" t="s">
        <v>128</v>
      </c>
      <c r="U582" s="40"/>
      <c r="V582" s="41" t="s">
        <v>127</v>
      </c>
      <c r="W582" s="40"/>
      <c r="X582" s="41" t="s">
        <v>126</v>
      </c>
      <c r="Y582" s="40"/>
      <c r="Z582" s="41" t="s">
        <v>125</v>
      </c>
      <c r="AA582" s="40"/>
      <c r="AB582" s="39"/>
      <c r="AC582" s="40"/>
      <c r="AD582" s="39" t="s">
        <v>195</v>
      </c>
      <c r="AE582" s="38" t="s">
        <v>414</v>
      </c>
      <c r="AF582" s="250"/>
      <c r="AG582" s="250" t="s">
        <v>609</v>
      </c>
      <c r="AH582" s="37"/>
      <c r="AI582" s="11"/>
      <c r="AJ582" s="233">
        <f>SUMPRODUCT(LEN($M582:$U585)-LEN(SUBSTITUTE($M582:$U585,"A", "")))</f>
        <v>22</v>
      </c>
      <c r="AK582" s="239">
        <f>SUMPRODUCT(LEN($AD582:$AD585)-LEN(SUBSTITUTE($AD582:$AD585,"A", "")))</f>
        <v>2</v>
      </c>
      <c r="AL582" s="230">
        <f>SUMPRODUCT(LEN($AC582:$AC585)-LEN(SUBSTITUTE($AC582:$AC585,"A", "")))</f>
        <v>0</v>
      </c>
      <c r="AM582" s="233">
        <f>SUMPRODUCT(LEN($M582:$U585)-LEN(SUBSTITUTE($M582:$U585,"S", "")))</f>
        <v>8</v>
      </c>
      <c r="AN582" s="239">
        <f>SUMPRODUCT(LEN($AD582:$AD585)-LEN(SUBSTITUTE($AD582:$AD585,"S", "")))</f>
        <v>7</v>
      </c>
      <c r="AO582" s="230">
        <f>SUMPRODUCT(LEN($AC582:$AC585)-LEN(SUBSTITUTE($AC582:$AC585,"S", "")))</f>
        <v>0</v>
      </c>
      <c r="AP582" s="233">
        <f>SUMPRODUCT(LEN($M582:$U585)-LEN(SUBSTITUTE($M582:$U585,"F", "")))</f>
        <v>0</v>
      </c>
      <c r="AQ582" s="239">
        <f>SUMPRODUCT(LEN($AD582:$AD585)-LEN(SUBSTITUTE($AD582:$AD585,"F", "")))</f>
        <v>0</v>
      </c>
      <c r="AR582" s="230">
        <f>SUMPRODUCT(LEN($AC582:$AC585)-LEN(SUBSTITUTE($AC582:$AC585,"F", "")))</f>
        <v>0</v>
      </c>
      <c r="AS582" s="233">
        <f>SUMPRODUCT(LEN($M582:$U585)-LEN(SUBSTITUTE($M582:$U585,"G", "")))</f>
        <v>3</v>
      </c>
      <c r="AT582" s="239">
        <f>SUMPRODUCT(LEN($AD582:$AD585)-LEN(SUBSTITUTE($AD582:$AD585,"G", "")))</f>
        <v>0</v>
      </c>
      <c r="AU582" s="230">
        <f>SUMPRODUCT(LEN($AC582:$AC585)-LEN(SUBSTITUTE($AC582:$AC585,"G", "")))</f>
        <v>0</v>
      </c>
      <c r="AV582" s="233">
        <f>SUMPRODUCT(LEN($L582:$U585)-LEN(SUBSTITUTE($L582:$U585,"M", "")))</f>
        <v>0</v>
      </c>
      <c r="AW582" s="236">
        <f>SUMPRODUCT(LEN($AD582:$AD585)-LEN(SUBSTITUTE($AD582:$AD585,"M", "")))</f>
        <v>0</v>
      </c>
      <c r="AX582" s="269">
        <f>SUMPRODUCT(LEN($AC582:$AC585)-LEN(SUBSTITUTE($AC582:$AC585,"M", "")))</f>
        <v>0</v>
      </c>
      <c r="AY582" s="291">
        <f>SUMPRODUCT(LEN($AE582:$AE585)-LEN(SUBSTITUTE($AE582:$AE585,"S", "")))</f>
        <v>0</v>
      </c>
      <c r="AZ582" s="227">
        <f>SUMPRODUCT(LEN($AE582:$AE585)-LEN(SUBSTITUTE($AE582:$AE585,"F", "")))</f>
        <v>0</v>
      </c>
      <c r="BA582" s="227">
        <f>SUMPRODUCT(LEN($AE582:$AE585)-LEN(SUBSTITUTE($AE582:$AE585,"G", "")))</f>
        <v>1</v>
      </c>
      <c r="BB582" s="294">
        <f>SUMPRODUCT(LEN($AE582:$AE585)-LEN(SUBSTITUTE($AE582:$AE585,"M", "")))</f>
        <v>0</v>
      </c>
    </row>
    <row r="583" spans="2:62" ht="28.15" customHeight="1" thickBot="1" x14ac:dyDescent="0.25">
      <c r="B583" s="30"/>
      <c r="C583" s="243"/>
      <c r="D583" s="36"/>
      <c r="E583" s="35"/>
      <c r="F583" s="35"/>
      <c r="G583" s="34"/>
      <c r="H583" s="224"/>
      <c r="I583" s="247"/>
      <c r="J583" s="247"/>
      <c r="K583" s="247"/>
      <c r="L583" s="33" t="s">
        <v>123</v>
      </c>
      <c r="M583" s="32" t="s">
        <v>186</v>
      </c>
      <c r="N583" s="33" t="s">
        <v>122</v>
      </c>
      <c r="O583" s="32" t="s">
        <v>186</v>
      </c>
      <c r="P583" s="33" t="s">
        <v>120</v>
      </c>
      <c r="Q583" s="32" t="s">
        <v>124</v>
      </c>
      <c r="R583" s="33" t="s">
        <v>119</v>
      </c>
      <c r="S583" s="32" t="s">
        <v>121</v>
      </c>
      <c r="T583" s="33" t="s">
        <v>118</v>
      </c>
      <c r="U583" s="32"/>
      <c r="V583" s="33" t="s">
        <v>117</v>
      </c>
      <c r="W583" s="32"/>
      <c r="X583" s="33" t="s">
        <v>116</v>
      </c>
      <c r="Y583" s="32"/>
      <c r="Z583" s="33" t="s">
        <v>115</v>
      </c>
      <c r="AA583" s="32"/>
      <c r="AB583" s="31"/>
      <c r="AC583" s="32"/>
      <c r="AD583" s="31" t="s">
        <v>474</v>
      </c>
      <c r="AE583" s="23"/>
      <c r="AF583" s="251"/>
      <c r="AG583" s="251"/>
      <c r="AH583" s="22"/>
      <c r="AI583" s="11"/>
      <c r="AJ583" s="265"/>
      <c r="AK583" s="267"/>
      <c r="AL583" s="263"/>
      <c r="AM583" s="265"/>
      <c r="AN583" s="267"/>
      <c r="AO583" s="263"/>
      <c r="AP583" s="265"/>
      <c r="AQ583" s="267"/>
      <c r="AR583" s="263"/>
      <c r="AS583" s="265"/>
      <c r="AT583" s="267"/>
      <c r="AU583" s="263"/>
      <c r="AV583" s="265"/>
      <c r="AW583" s="275"/>
      <c r="AX583" s="270"/>
      <c r="AY583" s="292"/>
      <c r="AZ583" s="228"/>
      <c r="BA583" s="228"/>
      <c r="BB583" s="295"/>
    </row>
    <row r="584" spans="2:62" ht="28.15" customHeight="1" x14ac:dyDescent="0.2">
      <c r="B584" s="30"/>
      <c r="C584" s="244"/>
      <c r="D584" s="29"/>
      <c r="E584" s="28"/>
      <c r="F584" s="28"/>
      <c r="G584" s="27"/>
      <c r="H584" s="225">
        <v>194</v>
      </c>
      <c r="I584" s="248"/>
      <c r="J584" s="248"/>
      <c r="K584" s="248"/>
      <c r="L584" s="26" t="s">
        <v>114</v>
      </c>
      <c r="M584" s="25" t="s">
        <v>376</v>
      </c>
      <c r="N584" s="26" t="s">
        <v>112</v>
      </c>
      <c r="O584" s="25" t="s">
        <v>132</v>
      </c>
      <c r="P584" s="26" t="s">
        <v>111</v>
      </c>
      <c r="Q584" s="25" t="s">
        <v>175</v>
      </c>
      <c r="R584" s="26" t="s">
        <v>110</v>
      </c>
      <c r="S584" s="25"/>
      <c r="T584" s="26" t="s">
        <v>109</v>
      </c>
      <c r="U584" s="25"/>
      <c r="V584" s="26" t="s">
        <v>108</v>
      </c>
      <c r="W584" s="25"/>
      <c r="X584" s="26" t="s">
        <v>107</v>
      </c>
      <c r="Y584" s="25"/>
      <c r="Z584" s="26" t="s">
        <v>106</v>
      </c>
      <c r="AA584" s="25"/>
      <c r="AB584" s="24"/>
      <c r="AC584" s="25"/>
      <c r="AD584" s="24"/>
      <c r="AE584" s="23"/>
      <c r="AF584" s="251"/>
      <c r="AG584" s="251"/>
      <c r="AH584" s="22"/>
      <c r="AI584" s="11"/>
      <c r="AJ584" s="265"/>
      <c r="AK584" s="267"/>
      <c r="AL584" s="263"/>
      <c r="AM584" s="265"/>
      <c r="AN584" s="267"/>
      <c r="AO584" s="263"/>
      <c r="AP584" s="265"/>
      <c r="AQ584" s="267"/>
      <c r="AR584" s="263"/>
      <c r="AS584" s="265"/>
      <c r="AT584" s="267"/>
      <c r="AU584" s="263"/>
      <c r="AV584" s="265"/>
      <c r="AW584" s="275"/>
      <c r="AX584" s="270"/>
      <c r="AY584" s="292"/>
      <c r="AZ584" s="228"/>
      <c r="BA584" s="228"/>
      <c r="BB584" s="295"/>
    </row>
    <row r="585" spans="2:62" ht="28.15" customHeight="1" thickBot="1" x14ac:dyDescent="0.25">
      <c r="B585" s="30"/>
      <c r="C585" s="253"/>
      <c r="D585" s="51"/>
      <c r="E585" s="50"/>
      <c r="F585" s="50"/>
      <c r="G585" s="49"/>
      <c r="H585" s="226"/>
      <c r="I585" s="254"/>
      <c r="J585" s="254"/>
      <c r="K585" s="254"/>
      <c r="L585" s="48" t="s">
        <v>105</v>
      </c>
      <c r="M585" s="47" t="s">
        <v>382</v>
      </c>
      <c r="N585" s="48" t="s">
        <v>103</v>
      </c>
      <c r="O585" s="47" t="s">
        <v>399</v>
      </c>
      <c r="P585" s="48" t="s">
        <v>102</v>
      </c>
      <c r="Q585" s="47" t="s">
        <v>113</v>
      </c>
      <c r="R585" s="48" t="s">
        <v>101</v>
      </c>
      <c r="S585" s="47"/>
      <c r="T585" s="48">
        <v>20</v>
      </c>
      <c r="U585" s="47"/>
      <c r="V585" s="48" t="s">
        <v>100</v>
      </c>
      <c r="W585" s="47"/>
      <c r="X585" s="48" t="s">
        <v>99</v>
      </c>
      <c r="Y585" s="47"/>
      <c r="Z585" s="48" t="s">
        <v>98</v>
      </c>
      <c r="AA585" s="47"/>
      <c r="AB585" s="16"/>
      <c r="AC585" s="47"/>
      <c r="AD585" s="16"/>
      <c r="AE585" s="46"/>
      <c r="AF585" s="255"/>
      <c r="AG585" s="255"/>
      <c r="AH585" s="45"/>
      <c r="AI585" s="11"/>
      <c r="AJ585" s="266"/>
      <c r="AK585" s="268"/>
      <c r="AL585" s="264"/>
      <c r="AM585" s="266"/>
      <c r="AN585" s="268"/>
      <c r="AO585" s="264"/>
      <c r="AP585" s="266"/>
      <c r="AQ585" s="268"/>
      <c r="AR585" s="264"/>
      <c r="AS585" s="266"/>
      <c r="AT585" s="268"/>
      <c r="AU585" s="264"/>
      <c r="AV585" s="266"/>
      <c r="AW585" s="276"/>
      <c r="AX585" s="271"/>
      <c r="AY585" s="293"/>
      <c r="AZ585" s="229"/>
      <c r="BA585" s="229"/>
      <c r="BB585" s="296"/>
    </row>
    <row r="586" spans="2:62" ht="28.15" customHeight="1" x14ac:dyDescent="0.2">
      <c r="B586" s="30"/>
      <c r="C586" s="242">
        <v>2</v>
      </c>
      <c r="D586" s="44"/>
      <c r="E586" s="43"/>
      <c r="F586" s="43"/>
      <c r="G586" s="42"/>
      <c r="H586" s="223"/>
      <c r="I586" s="246">
        <v>53</v>
      </c>
      <c r="J586" s="246">
        <v>21</v>
      </c>
      <c r="K586" s="246">
        <v>7</v>
      </c>
      <c r="L586" s="41" t="s">
        <v>133</v>
      </c>
      <c r="M586" s="40" t="s">
        <v>186</v>
      </c>
      <c r="N586" s="41" t="s">
        <v>131</v>
      </c>
      <c r="O586" s="40" t="s">
        <v>640</v>
      </c>
      <c r="P586" s="41" t="s">
        <v>130</v>
      </c>
      <c r="Q586" s="40" t="s">
        <v>424</v>
      </c>
      <c r="R586" s="41" t="s">
        <v>129</v>
      </c>
      <c r="S586" s="40" t="s">
        <v>121</v>
      </c>
      <c r="T586" s="41" t="s">
        <v>128</v>
      </c>
      <c r="U586" s="40"/>
      <c r="V586" s="41" t="s">
        <v>127</v>
      </c>
      <c r="W586" s="40"/>
      <c r="X586" s="41" t="s">
        <v>126</v>
      </c>
      <c r="Y586" s="40"/>
      <c r="Z586" s="41" t="s">
        <v>125</v>
      </c>
      <c r="AA586" s="40"/>
      <c r="AB586" s="39"/>
      <c r="AC586" s="40"/>
      <c r="AD586" s="39"/>
      <c r="AE586" s="38"/>
      <c r="AF586" s="250"/>
      <c r="AG586" s="250" t="s">
        <v>609</v>
      </c>
      <c r="AH586" s="37"/>
      <c r="AI586" s="11"/>
      <c r="AJ586" s="233">
        <f>SUMPRODUCT(LEN($M586:$U589)-LEN(SUBSTITUTE($M586:$U589,"A", "")))</f>
        <v>19</v>
      </c>
      <c r="AK586" s="239">
        <f>SUMPRODUCT(LEN($AD586:$AD589)-LEN(SUBSTITUTE($AD586:$AD589,"A", "")))</f>
        <v>0</v>
      </c>
      <c r="AL586" s="230">
        <f>SUMPRODUCT(LEN($AC586:$AC589)-LEN(SUBSTITUTE($AC586:$AC589,"A", "")))</f>
        <v>0</v>
      </c>
      <c r="AM586" s="233">
        <f>SUMPRODUCT(LEN($M586:$U589)-LEN(SUBSTITUTE($M586:$U589,"S", "")))</f>
        <v>11</v>
      </c>
      <c r="AN586" s="239">
        <f>SUMPRODUCT(LEN($AD586:$AD589)-LEN(SUBSTITUTE($AD586:$AD589,"S", "")))</f>
        <v>0</v>
      </c>
      <c r="AO586" s="230">
        <f>SUMPRODUCT(LEN($AC586:$AC589)-LEN(SUBSTITUTE($AC586:$AC589,"S", "")))</f>
        <v>0</v>
      </c>
      <c r="AP586" s="233">
        <f>SUMPRODUCT(LEN($M586:$U589)-LEN(SUBSTITUTE($M586:$U589,"F", "")))</f>
        <v>2</v>
      </c>
      <c r="AQ586" s="239">
        <f>SUMPRODUCT(LEN($AD586:$AD589)-LEN(SUBSTITUTE($AD586:$AD589,"F", "")))</f>
        <v>0</v>
      </c>
      <c r="AR586" s="230">
        <f>SUMPRODUCT(LEN($AC586:$AC589)-LEN(SUBSTITUTE($AC586:$AC589,"F", "")))</f>
        <v>0</v>
      </c>
      <c r="AS586" s="233">
        <f>SUMPRODUCT(LEN($M586:$U589)-LEN(SUBSTITUTE($M586:$U589,"G", "")))</f>
        <v>7</v>
      </c>
      <c r="AT586" s="239">
        <f>SUMPRODUCT(LEN($AD586:$AD589)-LEN(SUBSTITUTE($AD586:$AD589,"G", "")))</f>
        <v>0</v>
      </c>
      <c r="AU586" s="230">
        <f>SUMPRODUCT(LEN($AC586:$AC589)-LEN(SUBSTITUTE($AC586:$AC589,"G", "")))</f>
        <v>0</v>
      </c>
      <c r="AV586" s="233">
        <f>SUMPRODUCT(LEN($L586:$U589)-LEN(SUBSTITUTE($L586:$U589,"M", "")))</f>
        <v>0</v>
      </c>
      <c r="AW586" s="236">
        <f>SUMPRODUCT(LEN($AD586:$AD589)-LEN(SUBSTITUTE($AD586:$AD589,"M", "")))</f>
        <v>0</v>
      </c>
      <c r="AX586" s="269">
        <f>SUMPRODUCT(LEN($AC586:$AC589)-LEN(SUBSTITUTE($AC586:$AC589,"M", "")))</f>
        <v>0</v>
      </c>
      <c r="AY586" s="291">
        <f>SUMPRODUCT(LEN($AE586:$AE589)-LEN(SUBSTITUTE($AE586:$AE589,"S", "")))</f>
        <v>0</v>
      </c>
      <c r="AZ586" s="227">
        <f>SUMPRODUCT(LEN($AE586:$AE589)-LEN(SUBSTITUTE($AE586:$AE589,"F", "")))</f>
        <v>0</v>
      </c>
      <c r="BA586" s="227">
        <f>SUMPRODUCT(LEN($AE586:$AE589)-LEN(SUBSTITUTE($AE586:$AE589,"G", "")))</f>
        <v>0</v>
      </c>
      <c r="BB586" s="294">
        <f>SUMPRODUCT(LEN($AE586:$AE589)-LEN(SUBSTITUTE($AE586:$AE589,"M", "")))</f>
        <v>0</v>
      </c>
    </row>
    <row r="587" spans="2:62" ht="28.15" customHeight="1" thickBot="1" x14ac:dyDescent="0.25">
      <c r="B587" s="30"/>
      <c r="C587" s="243"/>
      <c r="D587" s="36"/>
      <c r="E587" s="35"/>
      <c r="F587" s="35"/>
      <c r="G587" s="34"/>
      <c r="H587" s="224"/>
      <c r="I587" s="247"/>
      <c r="J587" s="247"/>
      <c r="K587" s="247"/>
      <c r="L587" s="33" t="s">
        <v>123</v>
      </c>
      <c r="M587" s="32" t="s">
        <v>613</v>
      </c>
      <c r="N587" s="33" t="s">
        <v>122</v>
      </c>
      <c r="O587" s="32" t="s">
        <v>527</v>
      </c>
      <c r="P587" s="33" t="s">
        <v>120</v>
      </c>
      <c r="Q587" s="32" t="s">
        <v>429</v>
      </c>
      <c r="R587" s="33" t="s">
        <v>119</v>
      </c>
      <c r="S587" s="32" t="s">
        <v>121</v>
      </c>
      <c r="T587" s="33" t="s">
        <v>118</v>
      </c>
      <c r="U587" s="32"/>
      <c r="V587" s="33" t="s">
        <v>117</v>
      </c>
      <c r="W587" s="32"/>
      <c r="X587" s="33" t="s">
        <v>116</v>
      </c>
      <c r="Y587" s="32"/>
      <c r="Z587" s="33" t="s">
        <v>115</v>
      </c>
      <c r="AA587" s="32"/>
      <c r="AB587" s="31"/>
      <c r="AC587" s="32"/>
      <c r="AD587" s="31"/>
      <c r="AE587" s="23"/>
      <c r="AF587" s="251"/>
      <c r="AG587" s="251"/>
      <c r="AH587" s="22"/>
      <c r="AI587" s="11"/>
      <c r="AJ587" s="265"/>
      <c r="AK587" s="267"/>
      <c r="AL587" s="263"/>
      <c r="AM587" s="265"/>
      <c r="AN587" s="267"/>
      <c r="AO587" s="263"/>
      <c r="AP587" s="265"/>
      <c r="AQ587" s="267"/>
      <c r="AR587" s="263"/>
      <c r="AS587" s="265"/>
      <c r="AT587" s="267"/>
      <c r="AU587" s="263"/>
      <c r="AV587" s="265"/>
      <c r="AW587" s="275"/>
      <c r="AX587" s="270"/>
      <c r="AY587" s="292"/>
      <c r="AZ587" s="228"/>
      <c r="BA587" s="228"/>
      <c r="BB587" s="295"/>
    </row>
    <row r="588" spans="2:62" ht="28.15" customHeight="1" x14ac:dyDescent="0.2">
      <c r="B588" s="30"/>
      <c r="C588" s="244"/>
      <c r="D588" s="29"/>
      <c r="E588" s="28"/>
      <c r="F588" s="28"/>
      <c r="G588" s="27"/>
      <c r="H588" s="225"/>
      <c r="I588" s="248"/>
      <c r="J588" s="248"/>
      <c r="K588" s="248"/>
      <c r="L588" s="26" t="s">
        <v>114</v>
      </c>
      <c r="M588" s="25" t="s">
        <v>484</v>
      </c>
      <c r="N588" s="26" t="s">
        <v>112</v>
      </c>
      <c r="O588" s="25" t="s">
        <v>484</v>
      </c>
      <c r="P588" s="26" t="s">
        <v>111</v>
      </c>
      <c r="Q588" s="25" t="s">
        <v>175</v>
      </c>
      <c r="R588" s="26" t="s">
        <v>110</v>
      </c>
      <c r="S588" s="25"/>
      <c r="T588" s="26" t="s">
        <v>109</v>
      </c>
      <c r="U588" s="25"/>
      <c r="V588" s="26" t="s">
        <v>108</v>
      </c>
      <c r="W588" s="25"/>
      <c r="X588" s="26" t="s">
        <v>107</v>
      </c>
      <c r="Y588" s="25"/>
      <c r="Z588" s="26" t="s">
        <v>106</v>
      </c>
      <c r="AA588" s="25"/>
      <c r="AB588" s="24"/>
      <c r="AC588" s="25"/>
      <c r="AD588" s="24"/>
      <c r="AE588" s="23"/>
      <c r="AF588" s="251"/>
      <c r="AG588" s="251"/>
      <c r="AH588" s="22"/>
      <c r="AI588" s="11"/>
      <c r="AJ588" s="265"/>
      <c r="AK588" s="267"/>
      <c r="AL588" s="263"/>
      <c r="AM588" s="265"/>
      <c r="AN588" s="267"/>
      <c r="AO588" s="263"/>
      <c r="AP588" s="265"/>
      <c r="AQ588" s="267"/>
      <c r="AR588" s="263"/>
      <c r="AS588" s="265"/>
      <c r="AT588" s="267"/>
      <c r="AU588" s="263"/>
      <c r="AV588" s="265"/>
      <c r="AW588" s="275"/>
      <c r="AX588" s="270"/>
      <c r="AY588" s="292"/>
      <c r="AZ588" s="228"/>
      <c r="BA588" s="228"/>
      <c r="BB588" s="295"/>
    </row>
    <row r="589" spans="2:62" ht="28.15" customHeight="1" thickBot="1" x14ac:dyDescent="0.25">
      <c r="B589" s="30"/>
      <c r="C589" s="253"/>
      <c r="D589" s="51"/>
      <c r="E589" s="50"/>
      <c r="F589" s="50"/>
      <c r="G589" s="49"/>
      <c r="H589" s="226"/>
      <c r="I589" s="254"/>
      <c r="J589" s="254"/>
      <c r="K589" s="254"/>
      <c r="L589" s="48" t="s">
        <v>105</v>
      </c>
      <c r="M589" s="47" t="s">
        <v>434</v>
      </c>
      <c r="N589" s="48" t="s">
        <v>103</v>
      </c>
      <c r="O589" s="47" t="s">
        <v>424</v>
      </c>
      <c r="P589" s="48" t="s">
        <v>102</v>
      </c>
      <c r="Q589" s="47" t="s">
        <v>175</v>
      </c>
      <c r="R589" s="48" t="s">
        <v>101</v>
      </c>
      <c r="S589" s="47"/>
      <c r="T589" s="48">
        <v>20</v>
      </c>
      <c r="U589" s="47"/>
      <c r="V589" s="48" t="s">
        <v>100</v>
      </c>
      <c r="W589" s="47"/>
      <c r="X589" s="48" t="s">
        <v>99</v>
      </c>
      <c r="Y589" s="47"/>
      <c r="Z589" s="48" t="s">
        <v>98</v>
      </c>
      <c r="AA589" s="47"/>
      <c r="AB589" s="16"/>
      <c r="AC589" s="47"/>
      <c r="AD589" s="16"/>
      <c r="AE589" s="46"/>
      <c r="AF589" s="255"/>
      <c r="AG589" s="255"/>
      <c r="AH589" s="45"/>
      <c r="AI589" s="11"/>
      <c r="AJ589" s="266"/>
      <c r="AK589" s="268"/>
      <c r="AL589" s="264"/>
      <c r="AM589" s="266"/>
      <c r="AN589" s="268"/>
      <c r="AO589" s="264"/>
      <c r="AP589" s="266"/>
      <c r="AQ589" s="268"/>
      <c r="AR589" s="264"/>
      <c r="AS589" s="266"/>
      <c r="AT589" s="268"/>
      <c r="AU589" s="264"/>
      <c r="AV589" s="266"/>
      <c r="AW589" s="276"/>
      <c r="AX589" s="271"/>
      <c r="AY589" s="293"/>
      <c r="AZ589" s="229"/>
      <c r="BA589" s="229"/>
      <c r="BB589" s="296"/>
    </row>
    <row r="590" spans="2:62" ht="28.15" customHeight="1" x14ac:dyDescent="0.2">
      <c r="B590" s="30"/>
      <c r="C590" s="242">
        <v>3</v>
      </c>
      <c r="D590" s="44"/>
      <c r="E590" s="43"/>
      <c r="F590" s="43"/>
      <c r="G590" s="42"/>
      <c r="H590" s="223"/>
      <c r="I590" s="246">
        <v>43</v>
      </c>
      <c r="J590" s="246">
        <v>20</v>
      </c>
      <c r="K590" s="246">
        <v>8</v>
      </c>
      <c r="L590" s="41" t="s">
        <v>133</v>
      </c>
      <c r="M590" s="40" t="s">
        <v>614</v>
      </c>
      <c r="N590" s="41" t="s">
        <v>131</v>
      </c>
      <c r="O590" s="40" t="s">
        <v>132</v>
      </c>
      <c r="P590" s="41" t="s">
        <v>130</v>
      </c>
      <c r="Q590" s="40" t="s">
        <v>175</v>
      </c>
      <c r="R590" s="41" t="s">
        <v>129</v>
      </c>
      <c r="S590" s="40"/>
      <c r="T590" s="41" t="s">
        <v>128</v>
      </c>
      <c r="U590" s="40"/>
      <c r="V590" s="41" t="s">
        <v>127</v>
      </c>
      <c r="W590" s="40"/>
      <c r="X590" s="41" t="s">
        <v>126</v>
      </c>
      <c r="Y590" s="40"/>
      <c r="Z590" s="41" t="s">
        <v>125</v>
      </c>
      <c r="AA590" s="40"/>
      <c r="AB590" s="39"/>
      <c r="AC590" s="40"/>
      <c r="AD590" s="39" t="s">
        <v>454</v>
      </c>
      <c r="AE590" s="38"/>
      <c r="AF590" s="250"/>
      <c r="AG590" s="250" t="s">
        <v>622</v>
      </c>
      <c r="AH590" s="37"/>
      <c r="AI590" s="11"/>
      <c r="AJ590" s="233">
        <f>SUMPRODUCT(LEN($M590:$U593)-LEN(SUBSTITUTE($M590:$U593,"A", "")))</f>
        <v>16</v>
      </c>
      <c r="AK590" s="239">
        <f>SUMPRODUCT(LEN($AD590:$AD593)-LEN(SUBSTITUTE($AD590:$AD593,"A", "")))</f>
        <v>2</v>
      </c>
      <c r="AL590" s="230">
        <f>SUMPRODUCT(LEN($AC590:$AC593)-LEN(SUBSTITUTE($AC590:$AC593,"A", "")))</f>
        <v>0</v>
      </c>
      <c r="AM590" s="233">
        <f>SUMPRODUCT(LEN($M590:$U593)-LEN(SUBSTITUTE($M590:$U593,"S", "")))</f>
        <v>6</v>
      </c>
      <c r="AN590" s="239">
        <f>SUMPRODUCT(LEN($AD590:$AD593)-LEN(SUBSTITUTE($AD590:$AD593,"S", "")))</f>
        <v>0</v>
      </c>
      <c r="AO590" s="230">
        <f>SUMPRODUCT(LEN($AC590:$AC593)-LEN(SUBSTITUTE($AC590:$AC593,"S", "")))</f>
        <v>0</v>
      </c>
      <c r="AP590" s="233">
        <f>SUMPRODUCT(LEN($M590:$U593)-LEN(SUBSTITUTE($M590:$U593,"F", "")))</f>
        <v>0</v>
      </c>
      <c r="AQ590" s="239">
        <f>SUMPRODUCT(LEN($AD590:$AD593)-LEN(SUBSTITUTE($AD590:$AD593,"F", "")))</f>
        <v>1</v>
      </c>
      <c r="AR590" s="230">
        <f>SUMPRODUCT(LEN($AC590:$AC593)-LEN(SUBSTITUTE($AC590:$AC593,"F", "")))</f>
        <v>0</v>
      </c>
      <c r="AS590" s="233">
        <f>SUMPRODUCT(LEN($M590:$U593)-LEN(SUBSTITUTE($M590:$U593,"G", "")))</f>
        <v>5</v>
      </c>
      <c r="AT590" s="239">
        <f>SUMPRODUCT(LEN($AD590:$AD593)-LEN(SUBSTITUTE($AD590:$AD593,"G", "")))</f>
        <v>0</v>
      </c>
      <c r="AU590" s="230">
        <f>SUMPRODUCT(LEN($AC590:$AC593)-LEN(SUBSTITUTE($AC590:$AC593,"G", "")))</f>
        <v>0</v>
      </c>
      <c r="AV590" s="233">
        <f>SUMPRODUCT(LEN($L590:$U593)-LEN(SUBSTITUTE($L590:$U593,"M", "")))</f>
        <v>0</v>
      </c>
      <c r="AW590" s="236">
        <f>SUMPRODUCT(LEN($AD590:$AD593)-LEN(SUBSTITUTE($AD590:$AD593,"M", "")))</f>
        <v>0</v>
      </c>
      <c r="AX590" s="269">
        <f>SUMPRODUCT(LEN($AC590:$AC593)-LEN(SUBSTITUTE($AC590:$AC593,"M", "")))</f>
        <v>0</v>
      </c>
      <c r="AY590" s="291">
        <f>SUMPRODUCT(LEN($AE590:$AE593)-LEN(SUBSTITUTE($AE590:$AE593,"S", "")))</f>
        <v>0</v>
      </c>
      <c r="AZ590" s="227">
        <f>SUMPRODUCT(LEN($AE590:$AE593)-LEN(SUBSTITUTE($AE590:$AE593,"F", "")))</f>
        <v>0</v>
      </c>
      <c r="BA590" s="227">
        <f>SUMPRODUCT(LEN($AE590:$AE593)-LEN(SUBSTITUTE($AE590:$AE593,"G", "")))</f>
        <v>0</v>
      </c>
      <c r="BB590" s="294">
        <f>SUMPRODUCT(LEN($AE590:$AE593)-LEN(SUBSTITUTE($AE590:$AE593,"M", "")))</f>
        <v>0</v>
      </c>
    </row>
    <row r="591" spans="2:62" ht="28.15" customHeight="1" thickBot="1" x14ac:dyDescent="0.25">
      <c r="B591" s="30"/>
      <c r="C591" s="243"/>
      <c r="D591" s="36"/>
      <c r="E591" s="35"/>
      <c r="F591" s="35"/>
      <c r="G591" s="34"/>
      <c r="H591" s="224"/>
      <c r="I591" s="247"/>
      <c r="J591" s="247"/>
      <c r="K591" s="247"/>
      <c r="L591" s="33" t="s">
        <v>123</v>
      </c>
      <c r="M591" s="32" t="s">
        <v>389</v>
      </c>
      <c r="N591" s="33" t="s">
        <v>122</v>
      </c>
      <c r="O591" s="32" t="s">
        <v>203</v>
      </c>
      <c r="P591" s="33" t="s">
        <v>120</v>
      </c>
      <c r="Q591" s="32" t="s">
        <v>175</v>
      </c>
      <c r="R591" s="33" t="s">
        <v>119</v>
      </c>
      <c r="S591" s="32"/>
      <c r="T591" s="33" t="s">
        <v>118</v>
      </c>
      <c r="U591" s="32"/>
      <c r="V591" s="33" t="s">
        <v>117</v>
      </c>
      <c r="W591" s="32"/>
      <c r="X591" s="33" t="s">
        <v>116</v>
      </c>
      <c r="Y591" s="32"/>
      <c r="Z591" s="33" t="s">
        <v>115</v>
      </c>
      <c r="AA591" s="32"/>
      <c r="AB591" s="31"/>
      <c r="AC591" s="32"/>
      <c r="AD591" s="31"/>
      <c r="AE591" s="23"/>
      <c r="AF591" s="251"/>
      <c r="AG591" s="251"/>
      <c r="AH591" s="22"/>
      <c r="AI591" s="11"/>
      <c r="AJ591" s="265"/>
      <c r="AK591" s="267"/>
      <c r="AL591" s="263"/>
      <c r="AM591" s="265"/>
      <c r="AN591" s="267"/>
      <c r="AO591" s="263"/>
      <c r="AP591" s="265"/>
      <c r="AQ591" s="267"/>
      <c r="AR591" s="263"/>
      <c r="AS591" s="265"/>
      <c r="AT591" s="267"/>
      <c r="AU591" s="263"/>
      <c r="AV591" s="265"/>
      <c r="AW591" s="275"/>
      <c r="AX591" s="270"/>
      <c r="AY591" s="292"/>
      <c r="AZ591" s="228"/>
      <c r="BA591" s="228"/>
      <c r="BB591" s="295"/>
    </row>
    <row r="592" spans="2:62" ht="28.15" customHeight="1" x14ac:dyDescent="0.2">
      <c r="B592" s="30"/>
      <c r="C592" s="244"/>
      <c r="D592" s="29"/>
      <c r="E592" s="28"/>
      <c r="F592" s="28"/>
      <c r="G592" s="27"/>
      <c r="H592" s="225"/>
      <c r="I592" s="248"/>
      <c r="J592" s="248"/>
      <c r="K592" s="248"/>
      <c r="L592" s="26" t="s">
        <v>114</v>
      </c>
      <c r="M592" s="25" t="s">
        <v>389</v>
      </c>
      <c r="N592" s="26" t="s">
        <v>112</v>
      </c>
      <c r="O592" s="25" t="s">
        <v>399</v>
      </c>
      <c r="P592" s="26" t="s">
        <v>111</v>
      </c>
      <c r="Q592" s="25" t="s">
        <v>104</v>
      </c>
      <c r="R592" s="26" t="s">
        <v>110</v>
      </c>
      <c r="S592" s="25"/>
      <c r="T592" s="26" t="s">
        <v>109</v>
      </c>
      <c r="U592" s="25"/>
      <c r="V592" s="26" t="s">
        <v>108</v>
      </c>
      <c r="W592" s="25"/>
      <c r="X592" s="26" t="s">
        <v>107</v>
      </c>
      <c r="Y592" s="25"/>
      <c r="Z592" s="26" t="s">
        <v>106</v>
      </c>
      <c r="AA592" s="25"/>
      <c r="AB592" s="24"/>
      <c r="AC592" s="25"/>
      <c r="AD592" s="24"/>
      <c r="AE592" s="23"/>
      <c r="AF592" s="251"/>
      <c r="AG592" s="251"/>
      <c r="AH592" s="22"/>
      <c r="AI592" s="11"/>
      <c r="AJ592" s="265"/>
      <c r="AK592" s="267"/>
      <c r="AL592" s="263"/>
      <c r="AM592" s="265"/>
      <c r="AN592" s="267"/>
      <c r="AO592" s="263"/>
      <c r="AP592" s="265"/>
      <c r="AQ592" s="267"/>
      <c r="AR592" s="263"/>
      <c r="AS592" s="265"/>
      <c r="AT592" s="267"/>
      <c r="AU592" s="263"/>
      <c r="AV592" s="265"/>
      <c r="AW592" s="275"/>
      <c r="AX592" s="270"/>
      <c r="AY592" s="292"/>
      <c r="AZ592" s="228"/>
      <c r="BA592" s="228"/>
      <c r="BB592" s="295"/>
    </row>
    <row r="593" spans="2:62" ht="28.15" customHeight="1" thickBot="1" x14ac:dyDescent="0.25">
      <c r="B593" s="21"/>
      <c r="C593" s="245"/>
      <c r="D593" s="20"/>
      <c r="E593" s="19"/>
      <c r="F593" s="19"/>
      <c r="G593" s="18"/>
      <c r="H593" s="226"/>
      <c r="I593" s="249"/>
      <c r="J593" s="249"/>
      <c r="K593" s="249"/>
      <c r="L593" s="17" t="s">
        <v>105</v>
      </c>
      <c r="M593" s="15" t="s">
        <v>411</v>
      </c>
      <c r="N593" s="17" t="s">
        <v>103</v>
      </c>
      <c r="O593" s="15" t="s">
        <v>124</v>
      </c>
      <c r="P593" s="17" t="s">
        <v>102</v>
      </c>
      <c r="Q593" s="15" t="s">
        <v>414</v>
      </c>
      <c r="R593" s="17" t="s">
        <v>101</v>
      </c>
      <c r="S593" s="15"/>
      <c r="T593" s="17">
        <v>20</v>
      </c>
      <c r="U593" s="15"/>
      <c r="V593" s="17" t="s">
        <v>100</v>
      </c>
      <c r="W593" s="15"/>
      <c r="X593" s="17" t="s">
        <v>99</v>
      </c>
      <c r="Y593" s="15"/>
      <c r="Z593" s="17" t="s">
        <v>98</v>
      </c>
      <c r="AA593" s="15"/>
      <c r="AB593" s="16"/>
      <c r="AC593" s="15"/>
      <c r="AD593" s="14"/>
      <c r="AE593" s="13"/>
      <c r="AF593" s="252"/>
      <c r="AG593" s="252"/>
      <c r="AH593" s="12"/>
      <c r="AI593" s="11"/>
      <c r="AJ593" s="266"/>
      <c r="AK593" s="268"/>
      <c r="AL593" s="264"/>
      <c r="AM593" s="266"/>
      <c r="AN593" s="268"/>
      <c r="AO593" s="264"/>
      <c r="AP593" s="266"/>
      <c r="AQ593" s="268"/>
      <c r="AR593" s="264"/>
      <c r="AS593" s="266"/>
      <c r="AT593" s="268"/>
      <c r="AU593" s="264"/>
      <c r="AV593" s="266"/>
      <c r="AW593" s="276"/>
      <c r="AX593" s="271"/>
      <c r="AY593" s="293"/>
      <c r="AZ593" s="229"/>
      <c r="BA593" s="229"/>
      <c r="BB593" s="296"/>
    </row>
    <row r="594" spans="2:62" ht="85.9" customHeight="1" thickTop="1" thickBot="1" x14ac:dyDescent="0.35">
      <c r="B594" s="105" t="s">
        <v>174</v>
      </c>
      <c r="C594" s="95" t="s">
        <v>173</v>
      </c>
      <c r="D594" s="100" t="s">
        <v>172</v>
      </c>
      <c r="E594" s="104" t="s">
        <v>171</v>
      </c>
      <c r="F594" s="103"/>
      <c r="G594" s="102"/>
      <c r="H594" s="101" t="s">
        <v>170</v>
      </c>
      <c r="I594" s="100" t="s">
        <v>96</v>
      </c>
      <c r="J594" s="100" t="s">
        <v>169</v>
      </c>
      <c r="K594" s="100" t="s">
        <v>97</v>
      </c>
      <c r="L594" s="256" t="s">
        <v>168</v>
      </c>
      <c r="M594" s="262"/>
      <c r="N594" s="256" t="s">
        <v>167</v>
      </c>
      <c r="O594" s="262"/>
      <c r="P594" s="256" t="s">
        <v>167</v>
      </c>
      <c r="Q594" s="257"/>
      <c r="R594" s="256" t="s">
        <v>167</v>
      </c>
      <c r="S594" s="257"/>
      <c r="T594" s="256" t="s">
        <v>167</v>
      </c>
      <c r="U594" s="257"/>
      <c r="V594" s="256" t="s">
        <v>167</v>
      </c>
      <c r="W594" s="257"/>
      <c r="X594" s="256" t="s">
        <v>167</v>
      </c>
      <c r="Y594" s="257"/>
      <c r="Z594" s="256" t="s">
        <v>167</v>
      </c>
      <c r="AA594" s="257"/>
      <c r="AB594" s="261" t="s">
        <v>166</v>
      </c>
      <c r="AC594" s="257"/>
      <c r="AD594" s="101" t="s">
        <v>165</v>
      </c>
      <c r="AE594" s="101" t="s">
        <v>164</v>
      </c>
      <c r="AF594" s="100" t="s">
        <v>163</v>
      </c>
      <c r="AG594" s="100" t="s">
        <v>162</v>
      </c>
      <c r="AH594" s="99" t="s">
        <v>161</v>
      </c>
      <c r="AI594" s="98"/>
      <c r="AJ594" s="96" t="s">
        <v>160</v>
      </c>
      <c r="AK594" s="95" t="s">
        <v>159</v>
      </c>
      <c r="AL594" s="94" t="s">
        <v>158</v>
      </c>
      <c r="AM594" s="96" t="s">
        <v>157</v>
      </c>
      <c r="AN594" s="95" t="s">
        <v>156</v>
      </c>
      <c r="AO594" s="94" t="s">
        <v>155</v>
      </c>
      <c r="AP594" s="96" t="s">
        <v>154</v>
      </c>
      <c r="AQ594" s="95" t="s">
        <v>153</v>
      </c>
      <c r="AR594" s="97" t="s">
        <v>152</v>
      </c>
      <c r="AS594" s="96" t="s">
        <v>151</v>
      </c>
      <c r="AT594" s="95" t="s">
        <v>150</v>
      </c>
      <c r="AU594" s="94" t="s">
        <v>149</v>
      </c>
      <c r="AV594" s="96" t="s">
        <v>148</v>
      </c>
      <c r="AW594" s="95" t="s">
        <v>147</v>
      </c>
      <c r="AX594" s="94" t="s">
        <v>146</v>
      </c>
      <c r="AY594" s="93" t="s">
        <v>145</v>
      </c>
      <c r="AZ594" s="92" t="s">
        <v>144</v>
      </c>
      <c r="BA594" s="92" t="s">
        <v>143</v>
      </c>
      <c r="BB594" s="91" t="s">
        <v>142</v>
      </c>
    </row>
    <row r="595" spans="2:62" ht="48" thickBot="1" x14ac:dyDescent="0.3">
      <c r="B595" s="90" t="s">
        <v>210</v>
      </c>
      <c r="C595" s="89"/>
      <c r="D595" s="88"/>
      <c r="E595" s="258"/>
      <c r="F595" s="259"/>
      <c r="G595" s="260"/>
      <c r="H595" s="87" t="s">
        <v>140</v>
      </c>
      <c r="I595" s="86"/>
      <c r="J595" s="86"/>
      <c r="K595" s="85"/>
      <c r="L595" s="84"/>
      <c r="M595" s="81"/>
      <c r="N595" s="84"/>
      <c r="O595" s="81"/>
      <c r="P595" s="84"/>
      <c r="Q595" s="81"/>
      <c r="R595" s="84"/>
      <c r="S595" s="81"/>
      <c r="T595" s="84"/>
      <c r="U595" s="81"/>
      <c r="V595" s="84"/>
      <c r="W595" s="81"/>
      <c r="X595" s="84"/>
      <c r="Y595" s="81"/>
      <c r="Z595" s="84"/>
      <c r="AA595" s="83"/>
      <c r="AB595" s="82" t="s">
        <v>139</v>
      </c>
      <c r="AC595" s="81"/>
      <c r="AD595" s="81"/>
      <c r="AE595" s="81"/>
      <c r="AF595" s="80"/>
      <c r="AG595" s="80"/>
      <c r="AH595" s="60"/>
      <c r="AI595" s="79" t="s">
        <v>138</v>
      </c>
      <c r="AJ595" s="78">
        <f t="shared" ref="AJ595:BB595" si="78">SUM(AJ597:AJ608)</f>
        <v>52</v>
      </c>
      <c r="AK595" s="77">
        <f t="shared" si="78"/>
        <v>9</v>
      </c>
      <c r="AL595" s="76">
        <f t="shared" si="78"/>
        <v>0</v>
      </c>
      <c r="AM595" s="78">
        <f t="shared" si="78"/>
        <v>25</v>
      </c>
      <c r="AN595" s="77">
        <f t="shared" si="78"/>
        <v>18</v>
      </c>
      <c r="AO595" s="76">
        <f t="shared" si="78"/>
        <v>0</v>
      </c>
      <c r="AP595" s="78">
        <f t="shared" si="78"/>
        <v>1</v>
      </c>
      <c r="AQ595" s="77">
        <f t="shared" si="78"/>
        <v>1</v>
      </c>
      <c r="AR595" s="76">
        <f t="shared" si="78"/>
        <v>0</v>
      </c>
      <c r="AS595" s="78">
        <f t="shared" si="78"/>
        <v>7</v>
      </c>
      <c r="AT595" s="77">
        <f t="shared" si="78"/>
        <v>5</v>
      </c>
      <c r="AU595" s="76">
        <f t="shared" si="78"/>
        <v>0</v>
      </c>
      <c r="AV595" s="78">
        <f t="shared" si="78"/>
        <v>0</v>
      </c>
      <c r="AW595" s="77">
        <f t="shared" si="78"/>
        <v>0</v>
      </c>
      <c r="AX595" s="76">
        <f t="shared" si="78"/>
        <v>0</v>
      </c>
      <c r="AY595" s="75">
        <f t="shared" si="78"/>
        <v>2</v>
      </c>
      <c r="AZ595" s="74">
        <f t="shared" si="78"/>
        <v>0</v>
      </c>
      <c r="BA595" s="74">
        <f t="shared" si="78"/>
        <v>0</v>
      </c>
      <c r="BB595" s="73">
        <f t="shared" si="78"/>
        <v>0</v>
      </c>
      <c r="BC595" s="72" t="s">
        <v>137</v>
      </c>
      <c r="BF595" s="5">
        <f>SUM(AJ595:AL595)/$BG$5</f>
        <v>20.333333333333332</v>
      </c>
      <c r="BG595" s="5">
        <f>SUM(AM595:AO595,AY595)/$BG$5</f>
        <v>15</v>
      </c>
      <c r="BH595" s="5">
        <f>SUM(AP595:AR595,AZ595)/$BG$5</f>
        <v>0.66666666666666663</v>
      </c>
      <c r="BI595" s="5">
        <f>SUM(AS595:AU595,BA595)/$BG$5</f>
        <v>4</v>
      </c>
      <c r="BJ595" s="5">
        <f>SUM(AV595:AX595,BB595)/$BG$5</f>
        <v>0</v>
      </c>
    </row>
    <row r="596" spans="2:62" ht="37.5" thickBot="1" x14ac:dyDescent="0.3">
      <c r="B596" s="71"/>
      <c r="C596" s="70"/>
      <c r="D596" s="69"/>
      <c r="E596" s="68"/>
      <c r="F596" s="68"/>
      <c r="G596" s="67"/>
      <c r="H596" s="66"/>
      <c r="I596" s="64"/>
      <c r="J596" s="64"/>
      <c r="K596" s="65"/>
      <c r="L596" s="64"/>
      <c r="M596" s="62"/>
      <c r="N596" s="64"/>
      <c r="O596" s="62"/>
      <c r="P596" s="64"/>
      <c r="Q596" s="62"/>
      <c r="R596" s="64"/>
      <c r="S596" s="62"/>
      <c r="T596" s="64"/>
      <c r="U596" s="62"/>
      <c r="V596" s="64"/>
      <c r="W596" s="62"/>
      <c r="X596" s="64"/>
      <c r="Y596" s="62"/>
      <c r="Z596" s="64"/>
      <c r="AA596" s="62"/>
      <c r="AB596" s="63"/>
      <c r="AC596" s="62"/>
      <c r="AD596" s="62"/>
      <c r="AE596" s="62"/>
      <c r="AF596" s="61"/>
      <c r="AG596" s="61"/>
      <c r="AH596" s="60"/>
      <c r="AI596" s="59" t="s">
        <v>136</v>
      </c>
      <c r="AJ596" s="58">
        <f t="shared" ref="AJ596:BB596" si="79">AJ595/3</f>
        <v>17.333333333333332</v>
      </c>
      <c r="AK596" s="57">
        <f t="shared" si="79"/>
        <v>3</v>
      </c>
      <c r="AL596" s="56">
        <f t="shared" si="79"/>
        <v>0</v>
      </c>
      <c r="AM596" s="58">
        <f t="shared" si="79"/>
        <v>8.3333333333333339</v>
      </c>
      <c r="AN596" s="57">
        <f t="shared" si="79"/>
        <v>6</v>
      </c>
      <c r="AO596" s="56">
        <f t="shared" si="79"/>
        <v>0</v>
      </c>
      <c r="AP596" s="58">
        <f t="shared" si="79"/>
        <v>0.33333333333333331</v>
      </c>
      <c r="AQ596" s="57">
        <f t="shared" si="79"/>
        <v>0.33333333333333331</v>
      </c>
      <c r="AR596" s="56">
        <f t="shared" si="79"/>
        <v>0</v>
      </c>
      <c r="AS596" s="58">
        <f t="shared" si="79"/>
        <v>2.3333333333333335</v>
      </c>
      <c r="AT596" s="57">
        <f t="shared" si="79"/>
        <v>1.6666666666666667</v>
      </c>
      <c r="AU596" s="56">
        <f t="shared" si="79"/>
        <v>0</v>
      </c>
      <c r="AV596" s="58">
        <f t="shared" si="79"/>
        <v>0</v>
      </c>
      <c r="AW596" s="57">
        <f t="shared" si="79"/>
        <v>0</v>
      </c>
      <c r="AX596" s="56">
        <f t="shared" si="79"/>
        <v>0</v>
      </c>
      <c r="AY596" s="55">
        <f t="shared" si="79"/>
        <v>0.66666666666666663</v>
      </c>
      <c r="AZ596" s="54">
        <f t="shared" si="79"/>
        <v>0</v>
      </c>
      <c r="BA596" s="54">
        <f t="shared" si="79"/>
        <v>0</v>
      </c>
      <c r="BB596" s="53">
        <f t="shared" si="79"/>
        <v>0</v>
      </c>
      <c r="BC596" s="52" t="s">
        <v>135</v>
      </c>
    </row>
    <row r="597" spans="2:62" ht="28.15" customHeight="1" x14ac:dyDescent="0.2">
      <c r="B597" s="30"/>
      <c r="C597" s="242">
        <v>1</v>
      </c>
      <c r="D597" s="44"/>
      <c r="E597" s="43"/>
      <c r="F597" s="43"/>
      <c r="G597" s="42"/>
      <c r="H597" s="223" t="s">
        <v>183</v>
      </c>
      <c r="I597" s="246">
        <v>44</v>
      </c>
      <c r="J597" s="246">
        <v>20</v>
      </c>
      <c r="K597" s="246">
        <v>7</v>
      </c>
      <c r="L597" s="41" t="s">
        <v>133</v>
      </c>
      <c r="M597" s="40" t="s">
        <v>104</v>
      </c>
      <c r="N597" s="41" t="s">
        <v>131</v>
      </c>
      <c r="O597" s="40" t="s">
        <v>389</v>
      </c>
      <c r="P597" s="41" t="s">
        <v>130</v>
      </c>
      <c r="Q597" s="40" t="s">
        <v>175</v>
      </c>
      <c r="R597" s="41" t="s">
        <v>129</v>
      </c>
      <c r="S597" s="40" t="s">
        <v>121</v>
      </c>
      <c r="T597" s="41" t="s">
        <v>128</v>
      </c>
      <c r="U597" s="40"/>
      <c r="V597" s="41" t="s">
        <v>127</v>
      </c>
      <c r="W597" s="40"/>
      <c r="X597" s="41" t="s">
        <v>126</v>
      </c>
      <c r="Y597" s="40"/>
      <c r="Z597" s="41" t="s">
        <v>125</v>
      </c>
      <c r="AA597" s="40"/>
      <c r="AB597" s="39"/>
      <c r="AC597" s="40"/>
      <c r="AD597" s="39" t="s">
        <v>104</v>
      </c>
      <c r="AE597" s="38" t="s">
        <v>113</v>
      </c>
      <c r="AF597" s="250"/>
      <c r="AG597" s="250" t="s">
        <v>609</v>
      </c>
      <c r="AH597" s="37"/>
      <c r="AI597" s="11"/>
      <c r="AJ597" s="233">
        <f>SUMPRODUCT(LEN($M597:$U600)-LEN(SUBSTITUTE($M597:$U600,"A", "")))</f>
        <v>17</v>
      </c>
      <c r="AK597" s="239">
        <f>SUMPRODUCT(LEN($AD597:$AD600)-LEN(SUBSTITUTE($AD597:$AD600,"A", "")))</f>
        <v>1</v>
      </c>
      <c r="AL597" s="230">
        <f>SUMPRODUCT(LEN($AC597:$AC600)-LEN(SUBSTITUTE($AC597:$AC600,"A", "")))</f>
        <v>0</v>
      </c>
      <c r="AM597" s="233">
        <f>SUMPRODUCT(LEN($M597:$U600)-LEN(SUBSTITUTE($M597:$U600,"S", "")))</f>
        <v>6</v>
      </c>
      <c r="AN597" s="239">
        <f>SUMPRODUCT(LEN($AD597:$AD600)-LEN(SUBSTITUTE($AD597:$AD600,"S", "")))</f>
        <v>0</v>
      </c>
      <c r="AO597" s="230">
        <f>SUMPRODUCT(LEN($AC597:$AC600)-LEN(SUBSTITUTE($AC597:$AC600,"S", "")))</f>
        <v>0</v>
      </c>
      <c r="AP597" s="233">
        <f>SUMPRODUCT(LEN($M597:$U600)-LEN(SUBSTITUTE($M597:$U600,"F", "")))</f>
        <v>0</v>
      </c>
      <c r="AQ597" s="239">
        <f>SUMPRODUCT(LEN($AD597:$AD600)-LEN(SUBSTITUTE($AD597:$AD600,"F", "")))</f>
        <v>0</v>
      </c>
      <c r="AR597" s="230">
        <f>SUMPRODUCT(LEN($AC597:$AC600)-LEN(SUBSTITUTE($AC597:$AC600,"F", "")))</f>
        <v>0</v>
      </c>
      <c r="AS597" s="233">
        <f>SUMPRODUCT(LEN($M597:$U600)-LEN(SUBSTITUTE($M597:$U600,"G", "")))</f>
        <v>3</v>
      </c>
      <c r="AT597" s="239">
        <f>SUMPRODUCT(LEN($AD597:$AD600)-LEN(SUBSTITUTE($AD597:$AD600,"G", "")))</f>
        <v>0</v>
      </c>
      <c r="AU597" s="230">
        <f>SUMPRODUCT(LEN($AC597:$AC600)-LEN(SUBSTITUTE($AC597:$AC600,"G", "")))</f>
        <v>0</v>
      </c>
      <c r="AV597" s="233">
        <f>SUMPRODUCT(LEN($L597:$U600)-LEN(SUBSTITUTE($L597:$U600,"M", "")))</f>
        <v>0</v>
      </c>
      <c r="AW597" s="236">
        <f>SUMPRODUCT(LEN($AD597:$AD600)-LEN(SUBSTITUTE($AD597:$AD600,"M", "")))</f>
        <v>0</v>
      </c>
      <c r="AX597" s="269">
        <f>SUMPRODUCT(LEN($AC597:$AC600)-LEN(SUBSTITUTE($AC597:$AC600,"M", "")))</f>
        <v>0</v>
      </c>
      <c r="AY597" s="291">
        <f>SUMPRODUCT(LEN($AE597:$AE600)-LEN(SUBSTITUTE($AE597:$AE600,"S", "")))</f>
        <v>2</v>
      </c>
      <c r="AZ597" s="227">
        <f>SUMPRODUCT(LEN($AE597:$AE600)-LEN(SUBSTITUTE($AE597:$AE600,"F", "")))</f>
        <v>0</v>
      </c>
      <c r="BA597" s="227">
        <f>SUMPRODUCT(LEN($AE597:$AE600)-LEN(SUBSTITUTE($AE597:$AE600,"G", "")))</f>
        <v>0</v>
      </c>
      <c r="BB597" s="294">
        <f>SUMPRODUCT(LEN($AE597:$AE600)-LEN(SUBSTITUTE($AE597:$AE600,"M", "")))</f>
        <v>0</v>
      </c>
    </row>
    <row r="598" spans="2:62" ht="28.15" customHeight="1" thickBot="1" x14ac:dyDescent="0.25">
      <c r="B598" s="30"/>
      <c r="C598" s="243"/>
      <c r="D598" s="36"/>
      <c r="E598" s="35"/>
      <c r="F598" s="35"/>
      <c r="G598" s="34"/>
      <c r="H598" s="224"/>
      <c r="I598" s="247"/>
      <c r="J598" s="247"/>
      <c r="K598" s="247"/>
      <c r="L598" s="33" t="s">
        <v>123</v>
      </c>
      <c r="M598" s="32" t="s">
        <v>614</v>
      </c>
      <c r="N598" s="33" t="s">
        <v>122</v>
      </c>
      <c r="O598" s="32" t="s">
        <v>186</v>
      </c>
      <c r="P598" s="33" t="s">
        <v>120</v>
      </c>
      <c r="Q598" s="32" t="s">
        <v>175</v>
      </c>
      <c r="R598" s="33" t="s">
        <v>119</v>
      </c>
      <c r="S598" s="32"/>
      <c r="T598" s="33" t="s">
        <v>118</v>
      </c>
      <c r="U598" s="32"/>
      <c r="V598" s="33" t="s">
        <v>117</v>
      </c>
      <c r="W598" s="32"/>
      <c r="X598" s="33" t="s">
        <v>116</v>
      </c>
      <c r="Y598" s="32"/>
      <c r="Z598" s="33" t="s">
        <v>115</v>
      </c>
      <c r="AA598" s="32"/>
      <c r="AB598" s="31"/>
      <c r="AC598" s="32"/>
      <c r="AD598" s="31"/>
      <c r="AE598" s="23"/>
      <c r="AF598" s="251"/>
      <c r="AG598" s="251"/>
      <c r="AH598" s="22"/>
      <c r="AI598" s="11"/>
      <c r="AJ598" s="265"/>
      <c r="AK598" s="267"/>
      <c r="AL598" s="263"/>
      <c r="AM598" s="265"/>
      <c r="AN598" s="267"/>
      <c r="AO598" s="263"/>
      <c r="AP598" s="265"/>
      <c r="AQ598" s="267"/>
      <c r="AR598" s="263"/>
      <c r="AS598" s="265"/>
      <c r="AT598" s="267"/>
      <c r="AU598" s="263"/>
      <c r="AV598" s="265"/>
      <c r="AW598" s="275"/>
      <c r="AX598" s="270"/>
      <c r="AY598" s="292"/>
      <c r="AZ598" s="228"/>
      <c r="BA598" s="228"/>
      <c r="BB598" s="295"/>
    </row>
    <row r="599" spans="2:62" ht="28.15" customHeight="1" x14ac:dyDescent="0.2">
      <c r="B599" s="30"/>
      <c r="C599" s="244"/>
      <c r="D599" s="29"/>
      <c r="E599" s="28"/>
      <c r="F599" s="28"/>
      <c r="G599" s="27"/>
      <c r="H599" s="225">
        <v>194</v>
      </c>
      <c r="I599" s="248"/>
      <c r="J599" s="248"/>
      <c r="K599" s="248"/>
      <c r="L599" s="26" t="s">
        <v>114</v>
      </c>
      <c r="M599" s="25" t="s">
        <v>132</v>
      </c>
      <c r="N599" s="26" t="s">
        <v>112</v>
      </c>
      <c r="O599" s="25" t="s">
        <v>203</v>
      </c>
      <c r="P599" s="26" t="s">
        <v>111</v>
      </c>
      <c r="Q599" s="25" t="s">
        <v>121</v>
      </c>
      <c r="R599" s="26" t="s">
        <v>110</v>
      </c>
      <c r="S599" s="25"/>
      <c r="T599" s="26" t="s">
        <v>109</v>
      </c>
      <c r="U599" s="25"/>
      <c r="V599" s="26" t="s">
        <v>108</v>
      </c>
      <c r="W599" s="25"/>
      <c r="X599" s="26" t="s">
        <v>107</v>
      </c>
      <c r="Y599" s="25"/>
      <c r="Z599" s="26" t="s">
        <v>106</v>
      </c>
      <c r="AA599" s="25"/>
      <c r="AB599" s="24"/>
      <c r="AC599" s="25"/>
      <c r="AD599" s="24"/>
      <c r="AE599" s="23"/>
      <c r="AF599" s="251"/>
      <c r="AG599" s="251"/>
      <c r="AH599" s="22"/>
      <c r="AI599" s="11"/>
      <c r="AJ599" s="265"/>
      <c r="AK599" s="267"/>
      <c r="AL599" s="263"/>
      <c r="AM599" s="265"/>
      <c r="AN599" s="267"/>
      <c r="AO599" s="263"/>
      <c r="AP599" s="265"/>
      <c r="AQ599" s="267"/>
      <c r="AR599" s="263"/>
      <c r="AS599" s="265"/>
      <c r="AT599" s="267"/>
      <c r="AU599" s="263"/>
      <c r="AV599" s="265"/>
      <c r="AW599" s="275"/>
      <c r="AX599" s="270"/>
      <c r="AY599" s="292"/>
      <c r="AZ599" s="228"/>
      <c r="BA599" s="228"/>
      <c r="BB599" s="295"/>
    </row>
    <row r="600" spans="2:62" ht="28.15" customHeight="1" thickBot="1" x14ac:dyDescent="0.25">
      <c r="B600" s="30"/>
      <c r="C600" s="253"/>
      <c r="D600" s="51"/>
      <c r="E600" s="50"/>
      <c r="F600" s="50"/>
      <c r="G600" s="49"/>
      <c r="H600" s="226"/>
      <c r="I600" s="254"/>
      <c r="J600" s="254"/>
      <c r="K600" s="254"/>
      <c r="L600" s="48" t="s">
        <v>105</v>
      </c>
      <c r="M600" s="47" t="s">
        <v>389</v>
      </c>
      <c r="N600" s="48" t="s">
        <v>103</v>
      </c>
      <c r="O600" s="47" t="s">
        <v>132</v>
      </c>
      <c r="P600" s="48" t="s">
        <v>102</v>
      </c>
      <c r="Q600" s="47" t="s">
        <v>121</v>
      </c>
      <c r="R600" s="48" t="s">
        <v>101</v>
      </c>
      <c r="S600" s="47"/>
      <c r="T600" s="48">
        <v>20</v>
      </c>
      <c r="U600" s="47"/>
      <c r="V600" s="48" t="s">
        <v>100</v>
      </c>
      <c r="W600" s="47"/>
      <c r="X600" s="48" t="s">
        <v>99</v>
      </c>
      <c r="Y600" s="47"/>
      <c r="Z600" s="48" t="s">
        <v>98</v>
      </c>
      <c r="AA600" s="47"/>
      <c r="AB600" s="16"/>
      <c r="AC600" s="47"/>
      <c r="AD600" s="16"/>
      <c r="AE600" s="46"/>
      <c r="AF600" s="255"/>
      <c r="AG600" s="255"/>
      <c r="AH600" s="45"/>
      <c r="AI600" s="11"/>
      <c r="AJ600" s="266"/>
      <c r="AK600" s="268"/>
      <c r="AL600" s="264"/>
      <c r="AM600" s="266"/>
      <c r="AN600" s="268"/>
      <c r="AO600" s="264"/>
      <c r="AP600" s="266"/>
      <c r="AQ600" s="268"/>
      <c r="AR600" s="264"/>
      <c r="AS600" s="266"/>
      <c r="AT600" s="268"/>
      <c r="AU600" s="264"/>
      <c r="AV600" s="266"/>
      <c r="AW600" s="276"/>
      <c r="AX600" s="271"/>
      <c r="AY600" s="293"/>
      <c r="AZ600" s="229"/>
      <c r="BA600" s="229"/>
      <c r="BB600" s="296"/>
    </row>
    <row r="601" spans="2:62" ht="28.15" customHeight="1" x14ac:dyDescent="0.2">
      <c r="B601" s="30"/>
      <c r="C601" s="242">
        <v>2</v>
      </c>
      <c r="D601" s="44"/>
      <c r="E601" s="43"/>
      <c r="F601" s="43"/>
      <c r="G601" s="42"/>
      <c r="H601" s="223"/>
      <c r="I601" s="246">
        <v>47</v>
      </c>
      <c r="J601" s="246">
        <v>21</v>
      </c>
      <c r="K601" s="246">
        <v>8</v>
      </c>
      <c r="L601" s="41" t="s">
        <v>133</v>
      </c>
      <c r="M601" s="40" t="s">
        <v>636</v>
      </c>
      <c r="N601" s="41" t="s">
        <v>131</v>
      </c>
      <c r="O601" s="40" t="s">
        <v>382</v>
      </c>
      <c r="P601" s="41" t="s">
        <v>130</v>
      </c>
      <c r="Q601" s="40" t="s">
        <v>424</v>
      </c>
      <c r="R601" s="41" t="s">
        <v>129</v>
      </c>
      <c r="S601" s="40" t="s">
        <v>121</v>
      </c>
      <c r="T601" s="41" t="s">
        <v>128</v>
      </c>
      <c r="U601" s="40"/>
      <c r="V601" s="41" t="s">
        <v>127</v>
      </c>
      <c r="W601" s="40"/>
      <c r="X601" s="41" t="s">
        <v>126</v>
      </c>
      <c r="Y601" s="40"/>
      <c r="Z601" s="41" t="s">
        <v>125</v>
      </c>
      <c r="AA601" s="40"/>
      <c r="AB601" s="39"/>
      <c r="AC601" s="40"/>
      <c r="AD601" s="39" t="s">
        <v>734</v>
      </c>
      <c r="AE601" s="38"/>
      <c r="AF601" s="250"/>
      <c r="AG601" s="250" t="s">
        <v>609</v>
      </c>
      <c r="AH601" s="37"/>
      <c r="AI601" s="11"/>
      <c r="AJ601" s="233">
        <f>SUMPRODUCT(LEN($M601:$U604)-LEN(SUBSTITUTE($M601:$U604,"A", "")))</f>
        <v>24</v>
      </c>
      <c r="AK601" s="239">
        <f>SUMPRODUCT(LEN($AD601:$AD604)-LEN(SUBSTITUTE($AD601:$AD604,"A", "")))</f>
        <v>3</v>
      </c>
      <c r="AL601" s="230">
        <f>SUMPRODUCT(LEN($AC601:$AC604)-LEN(SUBSTITUTE($AC601:$AC604,"A", "")))</f>
        <v>0</v>
      </c>
      <c r="AM601" s="233">
        <f>SUMPRODUCT(LEN($M601:$U604)-LEN(SUBSTITUTE($M601:$U604,"S", "")))</f>
        <v>12</v>
      </c>
      <c r="AN601" s="239">
        <f>SUMPRODUCT(LEN($AD601:$AD604)-LEN(SUBSTITUTE($AD601:$AD604,"S", "")))</f>
        <v>11</v>
      </c>
      <c r="AO601" s="230">
        <f>SUMPRODUCT(LEN($AC601:$AC604)-LEN(SUBSTITUTE($AC601:$AC604,"S", "")))</f>
        <v>0</v>
      </c>
      <c r="AP601" s="233">
        <f>SUMPRODUCT(LEN($M601:$U604)-LEN(SUBSTITUTE($M601:$U604,"F", "")))</f>
        <v>0</v>
      </c>
      <c r="AQ601" s="239">
        <f>SUMPRODUCT(LEN($AD601:$AD604)-LEN(SUBSTITUTE($AD601:$AD604,"F", "")))</f>
        <v>1</v>
      </c>
      <c r="AR601" s="230">
        <f>SUMPRODUCT(LEN($AC601:$AC604)-LEN(SUBSTITUTE($AC601:$AC604,"F", "")))</f>
        <v>0</v>
      </c>
      <c r="AS601" s="233">
        <f>SUMPRODUCT(LEN($M601:$U604)-LEN(SUBSTITUTE($M601:$U604,"G", "")))</f>
        <v>4</v>
      </c>
      <c r="AT601" s="239">
        <f>SUMPRODUCT(LEN($AD601:$AD604)-LEN(SUBSTITUTE($AD601:$AD604,"G", "")))</f>
        <v>2</v>
      </c>
      <c r="AU601" s="230">
        <f>SUMPRODUCT(LEN($AC601:$AC604)-LEN(SUBSTITUTE($AC601:$AC604,"G", "")))</f>
        <v>0</v>
      </c>
      <c r="AV601" s="233">
        <f>SUMPRODUCT(LEN($L601:$U604)-LEN(SUBSTITUTE($L601:$U604,"M", "")))</f>
        <v>0</v>
      </c>
      <c r="AW601" s="236">
        <f>SUMPRODUCT(LEN($AD601:$AD604)-LEN(SUBSTITUTE($AD601:$AD604,"M", "")))</f>
        <v>0</v>
      </c>
      <c r="AX601" s="269">
        <f>SUMPRODUCT(LEN($AC601:$AC604)-LEN(SUBSTITUTE($AC601:$AC604,"M", "")))</f>
        <v>0</v>
      </c>
      <c r="AY601" s="291">
        <f>SUMPRODUCT(LEN($AE601:$AE604)-LEN(SUBSTITUTE($AE601:$AE604,"S", "")))</f>
        <v>0</v>
      </c>
      <c r="AZ601" s="227">
        <f>SUMPRODUCT(LEN($AE601:$AE604)-LEN(SUBSTITUTE($AE601:$AE604,"F", "")))</f>
        <v>0</v>
      </c>
      <c r="BA601" s="227">
        <f>SUMPRODUCT(LEN($AE601:$AE604)-LEN(SUBSTITUTE($AE601:$AE604,"G", "")))</f>
        <v>0</v>
      </c>
      <c r="BB601" s="294">
        <f>SUMPRODUCT(LEN($AE601:$AE604)-LEN(SUBSTITUTE($AE601:$AE604,"M", "")))</f>
        <v>0</v>
      </c>
    </row>
    <row r="602" spans="2:62" ht="28.15" customHeight="1" thickBot="1" x14ac:dyDescent="0.25">
      <c r="B602" s="30"/>
      <c r="C602" s="243"/>
      <c r="D602" s="36"/>
      <c r="E602" s="35"/>
      <c r="F602" s="35"/>
      <c r="G602" s="34"/>
      <c r="H602" s="224"/>
      <c r="I602" s="247"/>
      <c r="J602" s="247"/>
      <c r="K602" s="247"/>
      <c r="L602" s="33" t="s">
        <v>123</v>
      </c>
      <c r="M602" s="32" t="s">
        <v>382</v>
      </c>
      <c r="N602" s="33" t="s">
        <v>122</v>
      </c>
      <c r="O602" s="32" t="s">
        <v>672</v>
      </c>
      <c r="P602" s="33" t="s">
        <v>120</v>
      </c>
      <c r="Q602" s="32" t="s">
        <v>132</v>
      </c>
      <c r="R602" s="33" t="s">
        <v>119</v>
      </c>
      <c r="S602" s="32"/>
      <c r="T602" s="33" t="s">
        <v>118</v>
      </c>
      <c r="U602" s="32"/>
      <c r="V602" s="33" t="s">
        <v>117</v>
      </c>
      <c r="W602" s="32"/>
      <c r="X602" s="33" t="s">
        <v>116</v>
      </c>
      <c r="Y602" s="32"/>
      <c r="Z602" s="33" t="s">
        <v>115</v>
      </c>
      <c r="AA602" s="32"/>
      <c r="AB602" s="31"/>
      <c r="AC602" s="32"/>
      <c r="AD602" s="31" t="s">
        <v>387</v>
      </c>
      <c r="AE602" s="23"/>
      <c r="AF602" s="251"/>
      <c r="AG602" s="251"/>
      <c r="AH602" s="22"/>
      <c r="AI602" s="11"/>
      <c r="AJ602" s="265"/>
      <c r="AK602" s="267"/>
      <c r="AL602" s="263"/>
      <c r="AM602" s="265"/>
      <c r="AN602" s="267"/>
      <c r="AO602" s="263"/>
      <c r="AP602" s="265"/>
      <c r="AQ602" s="267"/>
      <c r="AR602" s="263"/>
      <c r="AS602" s="265"/>
      <c r="AT602" s="267"/>
      <c r="AU602" s="263"/>
      <c r="AV602" s="265"/>
      <c r="AW602" s="275"/>
      <c r="AX602" s="270"/>
      <c r="AY602" s="292"/>
      <c r="AZ602" s="228"/>
      <c r="BA602" s="228"/>
      <c r="BB602" s="295"/>
    </row>
    <row r="603" spans="2:62" ht="28.15" customHeight="1" x14ac:dyDescent="0.2">
      <c r="B603" s="30"/>
      <c r="C603" s="244"/>
      <c r="D603" s="29"/>
      <c r="E603" s="28"/>
      <c r="F603" s="28"/>
      <c r="G603" s="27"/>
      <c r="H603" s="225"/>
      <c r="I603" s="248"/>
      <c r="J603" s="248"/>
      <c r="K603" s="248"/>
      <c r="L603" s="26" t="s">
        <v>114</v>
      </c>
      <c r="M603" s="25" t="s">
        <v>733</v>
      </c>
      <c r="N603" s="26" t="s">
        <v>112</v>
      </c>
      <c r="O603" s="25" t="s">
        <v>178</v>
      </c>
      <c r="P603" s="26" t="s">
        <v>111</v>
      </c>
      <c r="Q603" s="25" t="s">
        <v>175</v>
      </c>
      <c r="R603" s="26" t="s">
        <v>110</v>
      </c>
      <c r="S603" s="25"/>
      <c r="T603" s="26" t="s">
        <v>109</v>
      </c>
      <c r="U603" s="25"/>
      <c r="V603" s="26" t="s">
        <v>108</v>
      </c>
      <c r="W603" s="25"/>
      <c r="X603" s="26" t="s">
        <v>107</v>
      </c>
      <c r="Y603" s="25"/>
      <c r="Z603" s="26" t="s">
        <v>106</v>
      </c>
      <c r="AA603" s="25"/>
      <c r="AB603" s="24"/>
      <c r="AC603" s="25"/>
      <c r="AD603" s="24" t="s">
        <v>732</v>
      </c>
      <c r="AE603" s="23"/>
      <c r="AF603" s="251"/>
      <c r="AG603" s="251"/>
      <c r="AH603" s="22"/>
      <c r="AI603" s="11"/>
      <c r="AJ603" s="265"/>
      <c r="AK603" s="267"/>
      <c r="AL603" s="263"/>
      <c r="AM603" s="265"/>
      <c r="AN603" s="267"/>
      <c r="AO603" s="263"/>
      <c r="AP603" s="265"/>
      <c r="AQ603" s="267"/>
      <c r="AR603" s="263"/>
      <c r="AS603" s="265"/>
      <c r="AT603" s="267"/>
      <c r="AU603" s="263"/>
      <c r="AV603" s="265"/>
      <c r="AW603" s="275"/>
      <c r="AX603" s="270"/>
      <c r="AY603" s="292"/>
      <c r="AZ603" s="228"/>
      <c r="BA603" s="228"/>
      <c r="BB603" s="295"/>
    </row>
    <row r="604" spans="2:62" ht="28.15" customHeight="1" thickBot="1" x14ac:dyDescent="0.25">
      <c r="B604" s="30"/>
      <c r="C604" s="253"/>
      <c r="D604" s="51"/>
      <c r="E604" s="50"/>
      <c r="F604" s="50"/>
      <c r="G604" s="49"/>
      <c r="H604" s="226"/>
      <c r="I604" s="254"/>
      <c r="J604" s="254"/>
      <c r="K604" s="254"/>
      <c r="L604" s="48" t="s">
        <v>105</v>
      </c>
      <c r="M604" s="47" t="s">
        <v>405</v>
      </c>
      <c r="N604" s="48" t="s">
        <v>103</v>
      </c>
      <c r="O604" s="47" t="s">
        <v>399</v>
      </c>
      <c r="P604" s="48" t="s">
        <v>102</v>
      </c>
      <c r="Q604" s="47" t="s">
        <v>121</v>
      </c>
      <c r="R604" s="48" t="s">
        <v>101</v>
      </c>
      <c r="S604" s="47"/>
      <c r="T604" s="48">
        <v>20</v>
      </c>
      <c r="U604" s="47"/>
      <c r="V604" s="48" t="s">
        <v>100</v>
      </c>
      <c r="W604" s="47"/>
      <c r="X604" s="48" t="s">
        <v>99</v>
      </c>
      <c r="Y604" s="47"/>
      <c r="Z604" s="48" t="s">
        <v>98</v>
      </c>
      <c r="AA604" s="47"/>
      <c r="AB604" s="16"/>
      <c r="AC604" s="47"/>
      <c r="AD604" s="16"/>
      <c r="AE604" s="46"/>
      <c r="AF604" s="255"/>
      <c r="AG604" s="255"/>
      <c r="AH604" s="45"/>
      <c r="AI604" s="11"/>
      <c r="AJ604" s="266"/>
      <c r="AK604" s="268"/>
      <c r="AL604" s="264"/>
      <c r="AM604" s="266"/>
      <c r="AN604" s="268"/>
      <c r="AO604" s="264"/>
      <c r="AP604" s="266"/>
      <c r="AQ604" s="268"/>
      <c r="AR604" s="264"/>
      <c r="AS604" s="266"/>
      <c r="AT604" s="268"/>
      <c r="AU604" s="264"/>
      <c r="AV604" s="266"/>
      <c r="AW604" s="276"/>
      <c r="AX604" s="271"/>
      <c r="AY604" s="293"/>
      <c r="AZ604" s="229"/>
      <c r="BA604" s="229"/>
      <c r="BB604" s="296"/>
    </row>
    <row r="605" spans="2:62" ht="28.15" customHeight="1" x14ac:dyDescent="0.2">
      <c r="B605" s="30"/>
      <c r="C605" s="242">
        <v>3</v>
      </c>
      <c r="D605" s="44"/>
      <c r="E605" s="43"/>
      <c r="F605" s="43"/>
      <c r="G605" s="42"/>
      <c r="H605" s="223"/>
      <c r="I605" s="246">
        <v>42</v>
      </c>
      <c r="J605" s="246">
        <v>19</v>
      </c>
      <c r="K605" s="246">
        <v>9</v>
      </c>
      <c r="L605" s="41" t="s">
        <v>133</v>
      </c>
      <c r="M605" s="40" t="s">
        <v>132</v>
      </c>
      <c r="N605" s="41" t="s">
        <v>131</v>
      </c>
      <c r="O605" s="40" t="s">
        <v>375</v>
      </c>
      <c r="P605" s="41" t="s">
        <v>130</v>
      </c>
      <c r="Q605" s="40" t="s">
        <v>121</v>
      </c>
      <c r="R605" s="41" t="s">
        <v>129</v>
      </c>
      <c r="S605" s="40"/>
      <c r="T605" s="41" t="s">
        <v>128</v>
      </c>
      <c r="U605" s="40"/>
      <c r="V605" s="41" t="s">
        <v>127</v>
      </c>
      <c r="W605" s="40"/>
      <c r="X605" s="41" t="s">
        <v>126</v>
      </c>
      <c r="Y605" s="40"/>
      <c r="Z605" s="41" t="s">
        <v>125</v>
      </c>
      <c r="AA605" s="40"/>
      <c r="AB605" s="39"/>
      <c r="AC605" s="40"/>
      <c r="AD605" s="39" t="s">
        <v>104</v>
      </c>
      <c r="AE605" s="38"/>
      <c r="AF605" s="250"/>
      <c r="AG605" s="250" t="s">
        <v>609</v>
      </c>
      <c r="AH605" s="37"/>
      <c r="AI605" s="11"/>
      <c r="AJ605" s="233">
        <f>SUMPRODUCT(LEN($M605:$U608)-LEN(SUBSTITUTE($M605:$U608,"A", "")))</f>
        <v>11</v>
      </c>
      <c r="AK605" s="239">
        <f>SUMPRODUCT(LEN($AD605:$AD608)-LEN(SUBSTITUTE($AD605:$AD608,"A", "")))</f>
        <v>5</v>
      </c>
      <c r="AL605" s="230">
        <f>SUMPRODUCT(LEN($AC605:$AC608)-LEN(SUBSTITUTE($AC605:$AC608,"A", "")))</f>
        <v>0</v>
      </c>
      <c r="AM605" s="233">
        <f>SUMPRODUCT(LEN($M605:$U608)-LEN(SUBSTITUTE($M605:$U608,"S", "")))</f>
        <v>7</v>
      </c>
      <c r="AN605" s="239">
        <f>SUMPRODUCT(LEN($AD605:$AD608)-LEN(SUBSTITUTE($AD605:$AD608,"S", "")))</f>
        <v>7</v>
      </c>
      <c r="AO605" s="230">
        <f>SUMPRODUCT(LEN($AC605:$AC608)-LEN(SUBSTITUTE($AC605:$AC608,"S", "")))</f>
        <v>0</v>
      </c>
      <c r="AP605" s="233">
        <f>SUMPRODUCT(LEN($M605:$U608)-LEN(SUBSTITUTE($M605:$U608,"F", "")))</f>
        <v>1</v>
      </c>
      <c r="AQ605" s="239">
        <f>SUMPRODUCT(LEN($AD605:$AD608)-LEN(SUBSTITUTE($AD605:$AD608,"F", "")))</f>
        <v>0</v>
      </c>
      <c r="AR605" s="230">
        <f>SUMPRODUCT(LEN($AC605:$AC608)-LEN(SUBSTITUTE($AC605:$AC608,"F", "")))</f>
        <v>0</v>
      </c>
      <c r="AS605" s="233">
        <f>SUMPRODUCT(LEN($M605:$U608)-LEN(SUBSTITUTE($M605:$U608,"G", "")))</f>
        <v>0</v>
      </c>
      <c r="AT605" s="239">
        <f>SUMPRODUCT(LEN($AD605:$AD608)-LEN(SUBSTITUTE($AD605:$AD608,"G", "")))</f>
        <v>3</v>
      </c>
      <c r="AU605" s="230">
        <f>SUMPRODUCT(LEN($AC605:$AC608)-LEN(SUBSTITUTE($AC605:$AC608,"G", "")))</f>
        <v>0</v>
      </c>
      <c r="AV605" s="233">
        <f>SUMPRODUCT(LEN($L605:$U608)-LEN(SUBSTITUTE($L605:$U608,"M", "")))</f>
        <v>0</v>
      </c>
      <c r="AW605" s="236">
        <f>SUMPRODUCT(LEN($AD605:$AD608)-LEN(SUBSTITUTE($AD605:$AD608,"M", "")))</f>
        <v>0</v>
      </c>
      <c r="AX605" s="269">
        <f>SUMPRODUCT(LEN($AC605:$AC608)-LEN(SUBSTITUTE($AC605:$AC608,"M", "")))</f>
        <v>0</v>
      </c>
      <c r="AY605" s="291">
        <f>SUMPRODUCT(LEN($AE605:$AE608)-LEN(SUBSTITUTE($AE605:$AE608,"S", "")))</f>
        <v>0</v>
      </c>
      <c r="AZ605" s="227">
        <f>SUMPRODUCT(LEN($AE605:$AE608)-LEN(SUBSTITUTE($AE605:$AE608,"F", "")))</f>
        <v>0</v>
      </c>
      <c r="BA605" s="227">
        <f>SUMPRODUCT(LEN($AE605:$AE608)-LEN(SUBSTITUTE($AE605:$AE608,"G", "")))</f>
        <v>0</v>
      </c>
      <c r="BB605" s="294">
        <f>SUMPRODUCT(LEN($AE605:$AE608)-LEN(SUBSTITUTE($AE605:$AE608,"M", "")))</f>
        <v>0</v>
      </c>
    </row>
    <row r="606" spans="2:62" ht="28.15" customHeight="1" thickBot="1" x14ac:dyDescent="0.25">
      <c r="B606" s="30"/>
      <c r="C606" s="243"/>
      <c r="D606" s="36"/>
      <c r="E606" s="35"/>
      <c r="F606" s="35"/>
      <c r="G606" s="34"/>
      <c r="H606" s="224"/>
      <c r="I606" s="247"/>
      <c r="J606" s="247"/>
      <c r="K606" s="247"/>
      <c r="L606" s="33" t="s">
        <v>123</v>
      </c>
      <c r="M606" s="32" t="s">
        <v>104</v>
      </c>
      <c r="N606" s="33" t="s">
        <v>122</v>
      </c>
      <c r="O606" s="32" t="s">
        <v>215</v>
      </c>
      <c r="P606" s="33" t="s">
        <v>120</v>
      </c>
      <c r="Q606" s="32" t="s">
        <v>104</v>
      </c>
      <c r="R606" s="33" t="s">
        <v>119</v>
      </c>
      <c r="S606" s="32"/>
      <c r="T606" s="33" t="s">
        <v>118</v>
      </c>
      <c r="U606" s="32"/>
      <c r="V606" s="33" t="s">
        <v>117</v>
      </c>
      <c r="W606" s="32"/>
      <c r="X606" s="33" t="s">
        <v>116</v>
      </c>
      <c r="Y606" s="32"/>
      <c r="Z606" s="33" t="s">
        <v>115</v>
      </c>
      <c r="AA606" s="32"/>
      <c r="AB606" s="31"/>
      <c r="AC606" s="32"/>
      <c r="AD606" s="31" t="s">
        <v>113</v>
      </c>
      <c r="AE606" s="23"/>
      <c r="AF606" s="251"/>
      <c r="AG606" s="251"/>
      <c r="AH606" s="22"/>
      <c r="AI606" s="11"/>
      <c r="AJ606" s="265"/>
      <c r="AK606" s="267"/>
      <c r="AL606" s="263"/>
      <c r="AM606" s="265"/>
      <c r="AN606" s="267"/>
      <c r="AO606" s="263"/>
      <c r="AP606" s="265"/>
      <c r="AQ606" s="267"/>
      <c r="AR606" s="263"/>
      <c r="AS606" s="265"/>
      <c r="AT606" s="267"/>
      <c r="AU606" s="263"/>
      <c r="AV606" s="265"/>
      <c r="AW606" s="275"/>
      <c r="AX606" s="270"/>
      <c r="AY606" s="292"/>
      <c r="AZ606" s="228"/>
      <c r="BA606" s="228"/>
      <c r="BB606" s="295"/>
    </row>
    <row r="607" spans="2:62" ht="28.15" customHeight="1" x14ac:dyDescent="0.2">
      <c r="B607" s="30"/>
      <c r="C607" s="244"/>
      <c r="D607" s="29"/>
      <c r="E607" s="28"/>
      <c r="F607" s="28"/>
      <c r="G607" s="27"/>
      <c r="H607" s="225"/>
      <c r="I607" s="248"/>
      <c r="J607" s="248"/>
      <c r="K607" s="248"/>
      <c r="L607" s="26" t="s">
        <v>114</v>
      </c>
      <c r="M607" s="25" t="s">
        <v>132</v>
      </c>
      <c r="N607" s="26" t="s">
        <v>112</v>
      </c>
      <c r="O607" s="25" t="s">
        <v>113</v>
      </c>
      <c r="P607" s="26" t="s">
        <v>111</v>
      </c>
      <c r="Q607" s="25"/>
      <c r="R607" s="26" t="s">
        <v>110</v>
      </c>
      <c r="S607" s="25"/>
      <c r="T607" s="26" t="s">
        <v>109</v>
      </c>
      <c r="U607" s="25"/>
      <c r="V607" s="26" t="s">
        <v>108</v>
      </c>
      <c r="W607" s="25"/>
      <c r="X607" s="26" t="s">
        <v>107</v>
      </c>
      <c r="Y607" s="25"/>
      <c r="Z607" s="26" t="s">
        <v>106</v>
      </c>
      <c r="AA607" s="25"/>
      <c r="AB607" s="24"/>
      <c r="AC607" s="25"/>
      <c r="AD607" s="24" t="s">
        <v>731</v>
      </c>
      <c r="AE607" s="23"/>
      <c r="AF607" s="251"/>
      <c r="AG607" s="251"/>
      <c r="AH607" s="22"/>
      <c r="AI607" s="11"/>
      <c r="AJ607" s="265"/>
      <c r="AK607" s="267"/>
      <c r="AL607" s="263"/>
      <c r="AM607" s="265"/>
      <c r="AN607" s="267"/>
      <c r="AO607" s="263"/>
      <c r="AP607" s="265"/>
      <c r="AQ607" s="267"/>
      <c r="AR607" s="263"/>
      <c r="AS607" s="265"/>
      <c r="AT607" s="267"/>
      <c r="AU607" s="263"/>
      <c r="AV607" s="265"/>
      <c r="AW607" s="275"/>
      <c r="AX607" s="270"/>
      <c r="AY607" s="292"/>
      <c r="AZ607" s="228"/>
      <c r="BA607" s="228"/>
      <c r="BB607" s="295"/>
    </row>
    <row r="608" spans="2:62" ht="28.15" customHeight="1" thickBot="1" x14ac:dyDescent="0.25">
      <c r="B608" s="21"/>
      <c r="C608" s="245"/>
      <c r="D608" s="20"/>
      <c r="E608" s="19"/>
      <c r="F608" s="19"/>
      <c r="G608" s="18"/>
      <c r="H608" s="226"/>
      <c r="I608" s="249"/>
      <c r="J608" s="249"/>
      <c r="K608" s="249"/>
      <c r="L608" s="17" t="s">
        <v>105</v>
      </c>
      <c r="M608" s="15" t="s">
        <v>132</v>
      </c>
      <c r="N608" s="17" t="s">
        <v>103</v>
      </c>
      <c r="O608" s="15" t="s">
        <v>175</v>
      </c>
      <c r="P608" s="17" t="s">
        <v>102</v>
      </c>
      <c r="Q608" s="15"/>
      <c r="R608" s="17" t="s">
        <v>101</v>
      </c>
      <c r="S608" s="15"/>
      <c r="T608" s="17">
        <v>20</v>
      </c>
      <c r="U608" s="15"/>
      <c r="V608" s="17" t="s">
        <v>100</v>
      </c>
      <c r="W608" s="15"/>
      <c r="X608" s="17" t="s">
        <v>99</v>
      </c>
      <c r="Y608" s="15"/>
      <c r="Z608" s="17" t="s">
        <v>98</v>
      </c>
      <c r="AA608" s="15"/>
      <c r="AB608" s="16"/>
      <c r="AC608" s="15"/>
      <c r="AD608" s="14"/>
      <c r="AE608" s="13"/>
      <c r="AF608" s="252"/>
      <c r="AG608" s="252"/>
      <c r="AH608" s="12"/>
      <c r="AI608" s="11"/>
      <c r="AJ608" s="266"/>
      <c r="AK608" s="268"/>
      <c r="AL608" s="264"/>
      <c r="AM608" s="266"/>
      <c r="AN608" s="268"/>
      <c r="AO608" s="264"/>
      <c r="AP608" s="266"/>
      <c r="AQ608" s="268"/>
      <c r="AR608" s="264"/>
      <c r="AS608" s="266"/>
      <c r="AT608" s="268"/>
      <c r="AU608" s="264"/>
      <c r="AV608" s="266"/>
      <c r="AW608" s="276"/>
      <c r="AX608" s="271"/>
      <c r="AY608" s="293"/>
      <c r="AZ608" s="229"/>
      <c r="BA608" s="229"/>
      <c r="BB608" s="296"/>
    </row>
    <row r="609" spans="2:62" ht="85.9" customHeight="1" thickTop="1" thickBot="1" x14ac:dyDescent="0.35">
      <c r="B609" s="105" t="s">
        <v>174</v>
      </c>
      <c r="C609" s="95" t="s">
        <v>173</v>
      </c>
      <c r="D609" s="100" t="s">
        <v>172</v>
      </c>
      <c r="E609" s="104" t="s">
        <v>171</v>
      </c>
      <c r="F609" s="103"/>
      <c r="G609" s="102"/>
      <c r="H609" s="101" t="s">
        <v>170</v>
      </c>
      <c r="I609" s="100" t="s">
        <v>96</v>
      </c>
      <c r="J609" s="100" t="s">
        <v>169</v>
      </c>
      <c r="K609" s="100" t="s">
        <v>97</v>
      </c>
      <c r="L609" s="256" t="s">
        <v>168</v>
      </c>
      <c r="M609" s="262"/>
      <c r="N609" s="256" t="s">
        <v>167</v>
      </c>
      <c r="O609" s="262"/>
      <c r="P609" s="256" t="s">
        <v>167</v>
      </c>
      <c r="Q609" s="257"/>
      <c r="R609" s="256" t="s">
        <v>167</v>
      </c>
      <c r="S609" s="257"/>
      <c r="T609" s="256" t="s">
        <v>167</v>
      </c>
      <c r="U609" s="257"/>
      <c r="V609" s="256" t="s">
        <v>167</v>
      </c>
      <c r="W609" s="257"/>
      <c r="X609" s="256" t="s">
        <v>167</v>
      </c>
      <c r="Y609" s="257"/>
      <c r="Z609" s="256" t="s">
        <v>167</v>
      </c>
      <c r="AA609" s="257"/>
      <c r="AB609" s="261" t="s">
        <v>166</v>
      </c>
      <c r="AC609" s="257"/>
      <c r="AD609" s="101" t="s">
        <v>165</v>
      </c>
      <c r="AE609" s="101" t="s">
        <v>164</v>
      </c>
      <c r="AF609" s="100" t="s">
        <v>163</v>
      </c>
      <c r="AG609" s="100" t="s">
        <v>162</v>
      </c>
      <c r="AH609" s="99" t="s">
        <v>161</v>
      </c>
      <c r="AI609" s="98"/>
      <c r="AJ609" s="96" t="s">
        <v>160</v>
      </c>
      <c r="AK609" s="95" t="s">
        <v>159</v>
      </c>
      <c r="AL609" s="94" t="s">
        <v>158</v>
      </c>
      <c r="AM609" s="96" t="s">
        <v>157</v>
      </c>
      <c r="AN609" s="95" t="s">
        <v>156</v>
      </c>
      <c r="AO609" s="94" t="s">
        <v>155</v>
      </c>
      <c r="AP609" s="96" t="s">
        <v>154</v>
      </c>
      <c r="AQ609" s="95" t="s">
        <v>153</v>
      </c>
      <c r="AR609" s="97" t="s">
        <v>152</v>
      </c>
      <c r="AS609" s="96" t="s">
        <v>151</v>
      </c>
      <c r="AT609" s="95" t="s">
        <v>150</v>
      </c>
      <c r="AU609" s="94" t="s">
        <v>149</v>
      </c>
      <c r="AV609" s="96" t="s">
        <v>148</v>
      </c>
      <c r="AW609" s="95" t="s">
        <v>147</v>
      </c>
      <c r="AX609" s="94" t="s">
        <v>146</v>
      </c>
      <c r="AY609" s="93" t="s">
        <v>145</v>
      </c>
      <c r="AZ609" s="92" t="s">
        <v>144</v>
      </c>
      <c r="BA609" s="92" t="s">
        <v>143</v>
      </c>
      <c r="BB609" s="91" t="s">
        <v>142</v>
      </c>
    </row>
    <row r="610" spans="2:62" ht="48" thickBot="1" x14ac:dyDescent="0.3">
      <c r="B610" s="90" t="s">
        <v>207</v>
      </c>
      <c r="C610" s="89"/>
      <c r="D610" s="88">
        <v>193</v>
      </c>
      <c r="E610" s="258"/>
      <c r="F610" s="259"/>
      <c r="G610" s="260"/>
      <c r="H610" s="87" t="s">
        <v>140</v>
      </c>
      <c r="I610" s="86"/>
      <c r="J610" s="86"/>
      <c r="K610" s="85"/>
      <c r="L610" s="84"/>
      <c r="M610" s="81"/>
      <c r="N610" s="84"/>
      <c r="O610" s="81"/>
      <c r="P610" s="84"/>
      <c r="Q610" s="81"/>
      <c r="R610" s="84"/>
      <c r="S610" s="81"/>
      <c r="T610" s="84"/>
      <c r="U610" s="81"/>
      <c r="V610" s="84"/>
      <c r="W610" s="81"/>
      <c r="X610" s="84"/>
      <c r="Y610" s="81"/>
      <c r="Z610" s="84"/>
      <c r="AA610" s="83"/>
      <c r="AB610" s="82" t="s">
        <v>139</v>
      </c>
      <c r="AC610" s="81"/>
      <c r="AD610" s="81"/>
      <c r="AE610" s="81"/>
      <c r="AF610" s="80"/>
      <c r="AG610" s="80"/>
      <c r="AH610" s="60"/>
      <c r="AI610" s="79" t="s">
        <v>138</v>
      </c>
      <c r="AJ610" s="78">
        <f t="shared" ref="AJ610:BB610" si="80">SUM(AJ612:AJ623)</f>
        <v>78</v>
      </c>
      <c r="AK610" s="77">
        <f t="shared" si="80"/>
        <v>14</v>
      </c>
      <c r="AL610" s="76">
        <f t="shared" si="80"/>
        <v>0</v>
      </c>
      <c r="AM610" s="78">
        <f t="shared" si="80"/>
        <v>32</v>
      </c>
      <c r="AN610" s="77">
        <f t="shared" si="80"/>
        <v>26</v>
      </c>
      <c r="AO610" s="76">
        <f t="shared" si="80"/>
        <v>0</v>
      </c>
      <c r="AP610" s="78">
        <f t="shared" si="80"/>
        <v>1</v>
      </c>
      <c r="AQ610" s="77">
        <f t="shared" si="80"/>
        <v>0</v>
      </c>
      <c r="AR610" s="76">
        <f t="shared" si="80"/>
        <v>0</v>
      </c>
      <c r="AS610" s="78">
        <f t="shared" si="80"/>
        <v>12</v>
      </c>
      <c r="AT610" s="77">
        <f t="shared" si="80"/>
        <v>4</v>
      </c>
      <c r="AU610" s="76">
        <f t="shared" si="80"/>
        <v>0</v>
      </c>
      <c r="AV610" s="78">
        <f t="shared" si="80"/>
        <v>0</v>
      </c>
      <c r="AW610" s="77">
        <f t="shared" si="80"/>
        <v>0</v>
      </c>
      <c r="AX610" s="76">
        <f t="shared" si="80"/>
        <v>0</v>
      </c>
      <c r="AY610" s="75">
        <f t="shared" si="80"/>
        <v>0</v>
      </c>
      <c r="AZ610" s="74">
        <f t="shared" si="80"/>
        <v>0</v>
      </c>
      <c r="BA610" s="74">
        <f t="shared" si="80"/>
        <v>0</v>
      </c>
      <c r="BB610" s="73">
        <f t="shared" si="80"/>
        <v>0</v>
      </c>
      <c r="BC610" s="72" t="s">
        <v>137</v>
      </c>
      <c r="BF610" s="5">
        <f>SUM(AJ610:AL610)/$BG$5</f>
        <v>30.666666666666668</v>
      </c>
      <c r="BG610" s="5">
        <f>SUM(AM610:AO610,AY610)/$BG$5</f>
        <v>19.333333333333332</v>
      </c>
      <c r="BH610" s="5">
        <f>SUM(AP610:AR610,AZ610)/$BG$5</f>
        <v>0.33333333333333331</v>
      </c>
      <c r="BI610" s="5">
        <f>SUM(AS610:AU610,BA610)/$BG$5</f>
        <v>5.333333333333333</v>
      </c>
      <c r="BJ610" s="5">
        <f>SUM(AV610:AX610,BB610)/$BG$5</f>
        <v>0</v>
      </c>
    </row>
    <row r="611" spans="2:62" ht="37.5" thickBot="1" x14ac:dyDescent="0.3">
      <c r="B611" s="71"/>
      <c r="C611" s="70"/>
      <c r="D611" s="69"/>
      <c r="E611" s="68"/>
      <c r="F611" s="68"/>
      <c r="G611" s="67"/>
      <c r="H611" s="66"/>
      <c r="I611" s="64"/>
      <c r="J611" s="64"/>
      <c r="K611" s="65"/>
      <c r="L611" s="64"/>
      <c r="M611" s="62"/>
      <c r="N611" s="64"/>
      <c r="O611" s="62"/>
      <c r="P611" s="64"/>
      <c r="Q611" s="62"/>
      <c r="R611" s="64"/>
      <c r="S611" s="62"/>
      <c r="T611" s="64"/>
      <c r="U611" s="62"/>
      <c r="V611" s="64"/>
      <c r="W611" s="62"/>
      <c r="X611" s="64"/>
      <c r="Y611" s="62"/>
      <c r="Z611" s="64"/>
      <c r="AA611" s="62"/>
      <c r="AB611" s="63"/>
      <c r="AC611" s="62"/>
      <c r="AD611" s="62"/>
      <c r="AE611" s="62"/>
      <c r="AF611" s="61"/>
      <c r="AG611" s="61"/>
      <c r="AH611" s="60"/>
      <c r="AI611" s="59" t="s">
        <v>136</v>
      </c>
      <c r="AJ611" s="58">
        <f t="shared" ref="AJ611:BB611" si="81">AJ610/3</f>
        <v>26</v>
      </c>
      <c r="AK611" s="57">
        <f t="shared" si="81"/>
        <v>4.666666666666667</v>
      </c>
      <c r="AL611" s="56">
        <f t="shared" si="81"/>
        <v>0</v>
      </c>
      <c r="AM611" s="58">
        <f t="shared" si="81"/>
        <v>10.666666666666666</v>
      </c>
      <c r="AN611" s="57">
        <f t="shared" si="81"/>
        <v>8.6666666666666661</v>
      </c>
      <c r="AO611" s="56">
        <f t="shared" si="81"/>
        <v>0</v>
      </c>
      <c r="AP611" s="58">
        <f t="shared" si="81"/>
        <v>0.33333333333333331</v>
      </c>
      <c r="AQ611" s="57">
        <f t="shared" si="81"/>
        <v>0</v>
      </c>
      <c r="AR611" s="56">
        <f t="shared" si="81"/>
        <v>0</v>
      </c>
      <c r="AS611" s="58">
        <f t="shared" si="81"/>
        <v>4</v>
      </c>
      <c r="AT611" s="57">
        <f t="shared" si="81"/>
        <v>1.3333333333333333</v>
      </c>
      <c r="AU611" s="56">
        <f t="shared" si="81"/>
        <v>0</v>
      </c>
      <c r="AV611" s="58">
        <f t="shared" si="81"/>
        <v>0</v>
      </c>
      <c r="AW611" s="57">
        <f t="shared" si="81"/>
        <v>0</v>
      </c>
      <c r="AX611" s="56">
        <f t="shared" si="81"/>
        <v>0</v>
      </c>
      <c r="AY611" s="55">
        <f t="shared" si="81"/>
        <v>0</v>
      </c>
      <c r="AZ611" s="54">
        <f t="shared" si="81"/>
        <v>0</v>
      </c>
      <c r="BA611" s="54">
        <f t="shared" si="81"/>
        <v>0</v>
      </c>
      <c r="BB611" s="53">
        <f t="shared" si="81"/>
        <v>0</v>
      </c>
      <c r="BC611" s="52" t="s">
        <v>135</v>
      </c>
    </row>
    <row r="612" spans="2:62" ht="28.15" customHeight="1" x14ac:dyDescent="0.2">
      <c r="B612" s="30"/>
      <c r="C612" s="242">
        <v>1</v>
      </c>
      <c r="D612" s="44"/>
      <c r="E612" s="43"/>
      <c r="F612" s="43"/>
      <c r="G612" s="42"/>
      <c r="H612" s="223" t="s">
        <v>384</v>
      </c>
      <c r="I612" s="246">
        <v>51</v>
      </c>
      <c r="J612" s="246">
        <v>19</v>
      </c>
      <c r="K612" s="246">
        <v>6</v>
      </c>
      <c r="L612" s="41" t="s">
        <v>133</v>
      </c>
      <c r="M612" s="40" t="s">
        <v>186</v>
      </c>
      <c r="N612" s="41" t="s">
        <v>131</v>
      </c>
      <c r="O612" s="40" t="s">
        <v>442</v>
      </c>
      <c r="P612" s="41" t="s">
        <v>130</v>
      </c>
      <c r="Q612" s="40" t="s">
        <v>186</v>
      </c>
      <c r="R612" s="41" t="s">
        <v>129</v>
      </c>
      <c r="S612" s="40" t="s">
        <v>132</v>
      </c>
      <c r="T612" s="41" t="s">
        <v>128</v>
      </c>
      <c r="U612" s="40"/>
      <c r="V612" s="41" t="s">
        <v>127</v>
      </c>
      <c r="W612" s="40"/>
      <c r="X612" s="41" t="s">
        <v>126</v>
      </c>
      <c r="Y612" s="40"/>
      <c r="Z612" s="41" t="s">
        <v>125</v>
      </c>
      <c r="AA612" s="40"/>
      <c r="AB612" s="39"/>
      <c r="AC612" s="40"/>
      <c r="AD612" s="39"/>
      <c r="AE612" s="38"/>
      <c r="AF612" s="250"/>
      <c r="AG612" s="250" t="s">
        <v>622</v>
      </c>
      <c r="AH612" s="37"/>
      <c r="AI612" s="11"/>
      <c r="AJ612" s="233">
        <f>SUMPRODUCT(LEN($M612:$U615)-LEN(SUBSTITUTE($M612:$U615,"A", "")))</f>
        <v>32</v>
      </c>
      <c r="AK612" s="239">
        <f>SUMPRODUCT(LEN($AD612:$AD615)-LEN(SUBSTITUTE($AD612:$AD615,"A", "")))</f>
        <v>0</v>
      </c>
      <c r="AL612" s="230">
        <f>SUMPRODUCT(LEN($AC612:$AC615)-LEN(SUBSTITUTE($AC612:$AC615,"A", "")))</f>
        <v>0</v>
      </c>
      <c r="AM612" s="233">
        <f>SUMPRODUCT(LEN($M612:$U615)-LEN(SUBSTITUTE($M612:$U615,"S", "")))</f>
        <v>7</v>
      </c>
      <c r="AN612" s="239">
        <f>SUMPRODUCT(LEN($AD612:$AD615)-LEN(SUBSTITUTE($AD612:$AD615,"S", "")))</f>
        <v>0</v>
      </c>
      <c r="AO612" s="230">
        <f>SUMPRODUCT(LEN($AC612:$AC615)-LEN(SUBSTITUTE($AC612:$AC615,"S", "")))</f>
        <v>0</v>
      </c>
      <c r="AP612" s="233">
        <f>SUMPRODUCT(LEN($M612:$U615)-LEN(SUBSTITUTE($M612:$U615,"F", "")))</f>
        <v>0</v>
      </c>
      <c r="AQ612" s="239">
        <f>SUMPRODUCT(LEN($AD612:$AD615)-LEN(SUBSTITUTE($AD612:$AD615,"F", "")))</f>
        <v>0</v>
      </c>
      <c r="AR612" s="230">
        <f>SUMPRODUCT(LEN($AC612:$AC615)-LEN(SUBSTITUTE($AC612:$AC615,"F", "")))</f>
        <v>0</v>
      </c>
      <c r="AS612" s="233">
        <f>SUMPRODUCT(LEN($M612:$U615)-LEN(SUBSTITUTE($M612:$U615,"G", "")))</f>
        <v>4</v>
      </c>
      <c r="AT612" s="239">
        <f>SUMPRODUCT(LEN($AD612:$AD615)-LEN(SUBSTITUTE($AD612:$AD615,"G", "")))</f>
        <v>0</v>
      </c>
      <c r="AU612" s="230">
        <f>SUMPRODUCT(LEN($AC612:$AC615)-LEN(SUBSTITUTE($AC612:$AC615,"G", "")))</f>
        <v>0</v>
      </c>
      <c r="AV612" s="233">
        <f>SUMPRODUCT(LEN($L612:$U615)-LEN(SUBSTITUTE($L612:$U615,"M", "")))</f>
        <v>0</v>
      </c>
      <c r="AW612" s="236">
        <f>SUMPRODUCT(LEN($AD612:$AD615)-LEN(SUBSTITUTE($AD612:$AD615,"M", "")))</f>
        <v>0</v>
      </c>
      <c r="AX612" s="269">
        <f>SUMPRODUCT(LEN($AC612:$AC615)-LEN(SUBSTITUTE($AC612:$AC615,"M", "")))</f>
        <v>0</v>
      </c>
      <c r="AY612" s="291">
        <f>SUMPRODUCT(LEN($AE612:$AE615)-LEN(SUBSTITUTE($AE612:$AE615,"S", "")))</f>
        <v>0</v>
      </c>
      <c r="AZ612" s="227">
        <f>SUMPRODUCT(LEN($AE612:$AE615)-LEN(SUBSTITUTE($AE612:$AE615,"F", "")))</f>
        <v>0</v>
      </c>
      <c r="BA612" s="227">
        <f>SUMPRODUCT(LEN($AE612:$AE615)-LEN(SUBSTITUTE($AE612:$AE615,"G", "")))</f>
        <v>0</v>
      </c>
      <c r="BB612" s="294">
        <f>SUMPRODUCT(LEN($AE612:$AE615)-LEN(SUBSTITUTE($AE612:$AE615,"M", "")))</f>
        <v>0</v>
      </c>
    </row>
    <row r="613" spans="2:62" ht="28.15" customHeight="1" thickBot="1" x14ac:dyDescent="0.25">
      <c r="B613" s="30"/>
      <c r="C613" s="243"/>
      <c r="D613" s="36"/>
      <c r="E613" s="35"/>
      <c r="F613" s="35"/>
      <c r="G613" s="34"/>
      <c r="H613" s="224"/>
      <c r="I613" s="247"/>
      <c r="J613" s="247"/>
      <c r="K613" s="247"/>
      <c r="L613" s="33" t="s">
        <v>123</v>
      </c>
      <c r="M613" s="32" t="s">
        <v>725</v>
      </c>
      <c r="N613" s="33" t="s">
        <v>122</v>
      </c>
      <c r="O613" s="32" t="s">
        <v>382</v>
      </c>
      <c r="P613" s="33" t="s">
        <v>120</v>
      </c>
      <c r="Q613" s="32" t="s">
        <v>217</v>
      </c>
      <c r="R613" s="33" t="s">
        <v>119</v>
      </c>
      <c r="S613" s="32"/>
      <c r="T613" s="33" t="s">
        <v>118</v>
      </c>
      <c r="U613" s="32"/>
      <c r="V613" s="33" t="s">
        <v>117</v>
      </c>
      <c r="W613" s="32"/>
      <c r="X613" s="33" t="s">
        <v>116</v>
      </c>
      <c r="Y613" s="32"/>
      <c r="Z613" s="33" t="s">
        <v>115</v>
      </c>
      <c r="AA613" s="32"/>
      <c r="AB613" s="31"/>
      <c r="AC613" s="32"/>
      <c r="AD613" s="31"/>
      <c r="AE613" s="23"/>
      <c r="AF613" s="251"/>
      <c r="AG613" s="251"/>
      <c r="AH613" s="22"/>
      <c r="AI613" s="11"/>
      <c r="AJ613" s="265"/>
      <c r="AK613" s="267"/>
      <c r="AL613" s="263"/>
      <c r="AM613" s="265"/>
      <c r="AN613" s="267"/>
      <c r="AO613" s="263"/>
      <c r="AP613" s="265"/>
      <c r="AQ613" s="267"/>
      <c r="AR613" s="263"/>
      <c r="AS613" s="265"/>
      <c r="AT613" s="267"/>
      <c r="AU613" s="263"/>
      <c r="AV613" s="265"/>
      <c r="AW613" s="275"/>
      <c r="AX613" s="270"/>
      <c r="AY613" s="292"/>
      <c r="AZ613" s="228"/>
      <c r="BA613" s="228"/>
      <c r="BB613" s="295"/>
    </row>
    <row r="614" spans="2:62" ht="28.15" customHeight="1" x14ac:dyDescent="0.2">
      <c r="B614" s="30"/>
      <c r="C614" s="244"/>
      <c r="D614" s="29"/>
      <c r="E614" s="28"/>
      <c r="F614" s="28"/>
      <c r="G614" s="27"/>
      <c r="H614" s="225"/>
      <c r="I614" s="248"/>
      <c r="J614" s="248"/>
      <c r="K614" s="248"/>
      <c r="L614" s="26" t="s">
        <v>114</v>
      </c>
      <c r="M614" s="25" t="s">
        <v>382</v>
      </c>
      <c r="N614" s="26" t="s">
        <v>112</v>
      </c>
      <c r="O614" s="25" t="s">
        <v>411</v>
      </c>
      <c r="P614" s="26" t="s">
        <v>111</v>
      </c>
      <c r="Q614" s="25" t="s">
        <v>217</v>
      </c>
      <c r="R614" s="26" t="s">
        <v>110</v>
      </c>
      <c r="S614" s="25"/>
      <c r="T614" s="26" t="s">
        <v>109</v>
      </c>
      <c r="U614" s="25"/>
      <c r="V614" s="26" t="s">
        <v>108</v>
      </c>
      <c r="W614" s="25"/>
      <c r="X614" s="26" t="s">
        <v>107</v>
      </c>
      <c r="Y614" s="25"/>
      <c r="Z614" s="26" t="s">
        <v>106</v>
      </c>
      <c r="AA614" s="25"/>
      <c r="AB614" s="24"/>
      <c r="AC614" s="25"/>
      <c r="AD614" s="24"/>
      <c r="AE614" s="23"/>
      <c r="AF614" s="251"/>
      <c r="AG614" s="251"/>
      <c r="AH614" s="22"/>
      <c r="AI614" s="11"/>
      <c r="AJ614" s="265"/>
      <c r="AK614" s="267"/>
      <c r="AL614" s="263"/>
      <c r="AM614" s="265"/>
      <c r="AN614" s="267"/>
      <c r="AO614" s="263"/>
      <c r="AP614" s="265"/>
      <c r="AQ614" s="267"/>
      <c r="AR614" s="263"/>
      <c r="AS614" s="265"/>
      <c r="AT614" s="267"/>
      <c r="AU614" s="263"/>
      <c r="AV614" s="265"/>
      <c r="AW614" s="275"/>
      <c r="AX614" s="270"/>
      <c r="AY614" s="292"/>
      <c r="AZ614" s="228"/>
      <c r="BA614" s="228"/>
      <c r="BB614" s="295"/>
    </row>
    <row r="615" spans="2:62" ht="28.15" customHeight="1" thickBot="1" x14ac:dyDescent="0.25">
      <c r="B615" s="30"/>
      <c r="C615" s="253"/>
      <c r="D615" s="51"/>
      <c r="E615" s="50"/>
      <c r="F615" s="50"/>
      <c r="G615" s="49"/>
      <c r="H615" s="226"/>
      <c r="I615" s="254"/>
      <c r="J615" s="254"/>
      <c r="K615" s="254"/>
      <c r="L615" s="48" t="s">
        <v>105</v>
      </c>
      <c r="M615" s="47" t="s">
        <v>403</v>
      </c>
      <c r="N615" s="48" t="s">
        <v>103</v>
      </c>
      <c r="O615" s="47" t="s">
        <v>389</v>
      </c>
      <c r="P615" s="48" t="s">
        <v>102</v>
      </c>
      <c r="Q615" s="47" t="s">
        <v>175</v>
      </c>
      <c r="R615" s="48" t="s">
        <v>101</v>
      </c>
      <c r="S615" s="47"/>
      <c r="T615" s="48">
        <v>20</v>
      </c>
      <c r="U615" s="47"/>
      <c r="V615" s="48" t="s">
        <v>100</v>
      </c>
      <c r="W615" s="47"/>
      <c r="X615" s="48" t="s">
        <v>99</v>
      </c>
      <c r="Y615" s="47"/>
      <c r="Z615" s="48" t="s">
        <v>98</v>
      </c>
      <c r="AA615" s="47"/>
      <c r="AB615" s="16"/>
      <c r="AC615" s="47"/>
      <c r="AD615" s="16"/>
      <c r="AE615" s="46"/>
      <c r="AF615" s="255"/>
      <c r="AG615" s="255"/>
      <c r="AH615" s="45"/>
      <c r="AI615" s="11"/>
      <c r="AJ615" s="266"/>
      <c r="AK615" s="268"/>
      <c r="AL615" s="264"/>
      <c r="AM615" s="266"/>
      <c r="AN615" s="268"/>
      <c r="AO615" s="264"/>
      <c r="AP615" s="266"/>
      <c r="AQ615" s="268"/>
      <c r="AR615" s="264"/>
      <c r="AS615" s="266"/>
      <c r="AT615" s="268"/>
      <c r="AU615" s="264"/>
      <c r="AV615" s="266"/>
      <c r="AW615" s="276"/>
      <c r="AX615" s="271"/>
      <c r="AY615" s="293"/>
      <c r="AZ615" s="229"/>
      <c r="BA615" s="229"/>
      <c r="BB615" s="296"/>
    </row>
    <row r="616" spans="2:62" ht="28.15" customHeight="1" x14ac:dyDescent="0.2">
      <c r="B616" s="30"/>
      <c r="C616" s="242">
        <v>2</v>
      </c>
      <c r="D616" s="44"/>
      <c r="E616" s="43"/>
      <c r="F616" s="43"/>
      <c r="G616" s="42"/>
      <c r="H616" s="223"/>
      <c r="I616" s="246">
        <v>59</v>
      </c>
      <c r="J616" s="246">
        <v>19</v>
      </c>
      <c r="K616" s="246">
        <v>7</v>
      </c>
      <c r="L616" s="41" t="s">
        <v>133</v>
      </c>
      <c r="M616" s="40" t="s">
        <v>484</v>
      </c>
      <c r="N616" s="41" t="s">
        <v>131</v>
      </c>
      <c r="O616" s="40" t="s">
        <v>418</v>
      </c>
      <c r="P616" s="41" t="s">
        <v>130</v>
      </c>
      <c r="Q616" s="40" t="s">
        <v>424</v>
      </c>
      <c r="R616" s="41" t="s">
        <v>129</v>
      </c>
      <c r="S616" s="40"/>
      <c r="T616" s="41" t="s">
        <v>128</v>
      </c>
      <c r="U616" s="40"/>
      <c r="V616" s="41" t="s">
        <v>127</v>
      </c>
      <c r="W616" s="40"/>
      <c r="X616" s="41" t="s">
        <v>126</v>
      </c>
      <c r="Y616" s="40"/>
      <c r="Z616" s="41" t="s">
        <v>125</v>
      </c>
      <c r="AA616" s="40"/>
      <c r="AB616" s="39"/>
      <c r="AC616" s="40"/>
      <c r="AD616" s="39" t="s">
        <v>730</v>
      </c>
      <c r="AE616" s="38"/>
      <c r="AF616" s="250"/>
      <c r="AG616" s="250" t="s">
        <v>622</v>
      </c>
      <c r="AH616" s="37"/>
      <c r="AI616" s="11"/>
      <c r="AJ616" s="233">
        <f>SUMPRODUCT(LEN($M616:$U619)-LEN(SUBSTITUTE($M616:$U619,"A", "")))</f>
        <v>24</v>
      </c>
      <c r="AK616" s="239">
        <f>SUMPRODUCT(LEN($AD616:$AD619)-LEN(SUBSTITUTE($AD616:$AD619,"A", "")))</f>
        <v>7</v>
      </c>
      <c r="AL616" s="230">
        <f>SUMPRODUCT(LEN($AC616:$AC619)-LEN(SUBSTITUTE($AC616:$AC619,"A", "")))</f>
        <v>0</v>
      </c>
      <c r="AM616" s="233">
        <f>SUMPRODUCT(LEN($M616:$U619)-LEN(SUBSTITUTE($M616:$U619,"S", "")))</f>
        <v>13</v>
      </c>
      <c r="AN616" s="239">
        <f>SUMPRODUCT(LEN($AD616:$AD619)-LEN(SUBSTITUTE($AD616:$AD619,"S", "")))</f>
        <v>11</v>
      </c>
      <c r="AO616" s="230">
        <f>SUMPRODUCT(LEN($AC616:$AC619)-LEN(SUBSTITUTE($AC616:$AC619,"S", "")))</f>
        <v>0</v>
      </c>
      <c r="AP616" s="233">
        <f>SUMPRODUCT(LEN($M616:$U619)-LEN(SUBSTITUTE($M616:$U619,"F", "")))</f>
        <v>0</v>
      </c>
      <c r="AQ616" s="239">
        <f>SUMPRODUCT(LEN($AD616:$AD619)-LEN(SUBSTITUTE($AD616:$AD619,"F", "")))</f>
        <v>0</v>
      </c>
      <c r="AR616" s="230">
        <f>SUMPRODUCT(LEN($AC616:$AC619)-LEN(SUBSTITUTE($AC616:$AC619,"F", "")))</f>
        <v>0</v>
      </c>
      <c r="AS616" s="233">
        <f>SUMPRODUCT(LEN($M616:$U619)-LEN(SUBSTITUTE($M616:$U619,"G", "")))</f>
        <v>4</v>
      </c>
      <c r="AT616" s="239">
        <f>SUMPRODUCT(LEN($AD616:$AD619)-LEN(SUBSTITUTE($AD616:$AD619,"G", "")))</f>
        <v>2</v>
      </c>
      <c r="AU616" s="230">
        <f>SUMPRODUCT(LEN($AC616:$AC619)-LEN(SUBSTITUTE($AC616:$AC619,"G", "")))</f>
        <v>0</v>
      </c>
      <c r="AV616" s="233">
        <f>SUMPRODUCT(LEN($L616:$U619)-LEN(SUBSTITUTE($L616:$U619,"M", "")))</f>
        <v>0</v>
      </c>
      <c r="AW616" s="236">
        <f>SUMPRODUCT(LEN($AD616:$AD619)-LEN(SUBSTITUTE($AD616:$AD619,"M", "")))</f>
        <v>0</v>
      </c>
      <c r="AX616" s="269">
        <f>SUMPRODUCT(LEN($AC616:$AC619)-LEN(SUBSTITUTE($AC616:$AC619,"M", "")))</f>
        <v>0</v>
      </c>
      <c r="AY616" s="291">
        <f>SUMPRODUCT(LEN($AE616:$AE619)-LEN(SUBSTITUTE($AE616:$AE619,"S", "")))</f>
        <v>0</v>
      </c>
      <c r="AZ616" s="227">
        <f>SUMPRODUCT(LEN($AE616:$AE619)-LEN(SUBSTITUTE($AE616:$AE619,"F", "")))</f>
        <v>0</v>
      </c>
      <c r="BA616" s="227">
        <f>SUMPRODUCT(LEN($AE616:$AE619)-LEN(SUBSTITUTE($AE616:$AE619,"G", "")))</f>
        <v>0</v>
      </c>
      <c r="BB616" s="294">
        <f>SUMPRODUCT(LEN($AE616:$AE619)-LEN(SUBSTITUTE($AE616:$AE619,"M", "")))</f>
        <v>0</v>
      </c>
    </row>
    <row r="617" spans="2:62" ht="28.15" customHeight="1" thickBot="1" x14ac:dyDescent="0.25">
      <c r="B617" s="30"/>
      <c r="C617" s="243"/>
      <c r="D617" s="36"/>
      <c r="E617" s="35"/>
      <c r="F617" s="35"/>
      <c r="G617" s="34"/>
      <c r="H617" s="224"/>
      <c r="I617" s="247"/>
      <c r="J617" s="247"/>
      <c r="K617" s="247"/>
      <c r="L617" s="33" t="s">
        <v>123</v>
      </c>
      <c r="M617" s="32" t="s">
        <v>382</v>
      </c>
      <c r="N617" s="33" t="s">
        <v>122</v>
      </c>
      <c r="O617" s="32" t="s">
        <v>376</v>
      </c>
      <c r="P617" s="33" t="s">
        <v>120</v>
      </c>
      <c r="Q617" s="32" t="s">
        <v>113</v>
      </c>
      <c r="R617" s="33" t="s">
        <v>119</v>
      </c>
      <c r="S617" s="32"/>
      <c r="T617" s="33" t="s">
        <v>118</v>
      </c>
      <c r="U617" s="32"/>
      <c r="V617" s="33" t="s">
        <v>117</v>
      </c>
      <c r="W617" s="32"/>
      <c r="X617" s="33" t="s">
        <v>116</v>
      </c>
      <c r="Y617" s="32"/>
      <c r="Z617" s="33" t="s">
        <v>115</v>
      </c>
      <c r="AA617" s="32"/>
      <c r="AB617" s="31"/>
      <c r="AC617" s="32"/>
      <c r="AD617" s="31" t="s">
        <v>729</v>
      </c>
      <c r="AE617" s="23"/>
      <c r="AF617" s="251"/>
      <c r="AG617" s="251"/>
      <c r="AH617" s="22"/>
      <c r="AI617" s="11"/>
      <c r="AJ617" s="265"/>
      <c r="AK617" s="267"/>
      <c r="AL617" s="263"/>
      <c r="AM617" s="265"/>
      <c r="AN617" s="267"/>
      <c r="AO617" s="263"/>
      <c r="AP617" s="265"/>
      <c r="AQ617" s="267"/>
      <c r="AR617" s="263"/>
      <c r="AS617" s="265"/>
      <c r="AT617" s="267"/>
      <c r="AU617" s="263"/>
      <c r="AV617" s="265"/>
      <c r="AW617" s="275"/>
      <c r="AX617" s="270"/>
      <c r="AY617" s="292"/>
      <c r="AZ617" s="228"/>
      <c r="BA617" s="228"/>
      <c r="BB617" s="295"/>
    </row>
    <row r="618" spans="2:62" ht="28.15" customHeight="1" x14ac:dyDescent="0.2">
      <c r="B618" s="30"/>
      <c r="C618" s="244"/>
      <c r="D618" s="29"/>
      <c r="E618" s="28"/>
      <c r="F618" s="28"/>
      <c r="G618" s="27"/>
      <c r="H618" s="225"/>
      <c r="I618" s="248"/>
      <c r="J618" s="248"/>
      <c r="K618" s="248"/>
      <c r="L618" s="26" t="s">
        <v>114</v>
      </c>
      <c r="M618" s="25" t="s">
        <v>382</v>
      </c>
      <c r="N618" s="26" t="s">
        <v>112</v>
      </c>
      <c r="O618" s="25" t="s">
        <v>405</v>
      </c>
      <c r="P618" s="26" t="s">
        <v>111</v>
      </c>
      <c r="Q618" s="25" t="s">
        <v>195</v>
      </c>
      <c r="R618" s="26" t="s">
        <v>110</v>
      </c>
      <c r="S618" s="25"/>
      <c r="T618" s="26" t="s">
        <v>109</v>
      </c>
      <c r="U618" s="25"/>
      <c r="V618" s="26" t="s">
        <v>108</v>
      </c>
      <c r="W618" s="25"/>
      <c r="X618" s="26" t="s">
        <v>107</v>
      </c>
      <c r="Y618" s="25"/>
      <c r="Z618" s="26" t="s">
        <v>106</v>
      </c>
      <c r="AA618" s="25"/>
      <c r="AB618" s="24"/>
      <c r="AC618" s="25"/>
      <c r="AD618" s="24" t="s">
        <v>425</v>
      </c>
      <c r="AE618" s="23"/>
      <c r="AF618" s="251"/>
      <c r="AG618" s="251"/>
      <c r="AH618" s="22"/>
      <c r="AI618" s="11"/>
      <c r="AJ618" s="265"/>
      <c r="AK618" s="267"/>
      <c r="AL618" s="263"/>
      <c r="AM618" s="265"/>
      <c r="AN618" s="267"/>
      <c r="AO618" s="263"/>
      <c r="AP618" s="265"/>
      <c r="AQ618" s="267"/>
      <c r="AR618" s="263"/>
      <c r="AS618" s="265"/>
      <c r="AT618" s="267"/>
      <c r="AU618" s="263"/>
      <c r="AV618" s="265"/>
      <c r="AW618" s="275"/>
      <c r="AX618" s="270"/>
      <c r="AY618" s="292"/>
      <c r="AZ618" s="228"/>
      <c r="BA618" s="228"/>
      <c r="BB618" s="295"/>
    </row>
    <row r="619" spans="2:62" ht="28.15" customHeight="1" thickBot="1" x14ac:dyDescent="0.25">
      <c r="B619" s="30"/>
      <c r="C619" s="253"/>
      <c r="D619" s="51"/>
      <c r="E619" s="50"/>
      <c r="F619" s="50"/>
      <c r="G619" s="49"/>
      <c r="H619" s="226"/>
      <c r="I619" s="254"/>
      <c r="J619" s="254"/>
      <c r="K619" s="254"/>
      <c r="L619" s="48" t="s">
        <v>105</v>
      </c>
      <c r="M619" s="47" t="s">
        <v>618</v>
      </c>
      <c r="N619" s="48" t="s">
        <v>103</v>
      </c>
      <c r="O619" s="47" t="s">
        <v>376</v>
      </c>
      <c r="P619" s="48" t="s">
        <v>102</v>
      </c>
      <c r="Q619" s="47" t="s">
        <v>121</v>
      </c>
      <c r="R619" s="48" t="s">
        <v>101</v>
      </c>
      <c r="S619" s="47"/>
      <c r="T619" s="48">
        <v>20</v>
      </c>
      <c r="U619" s="47"/>
      <c r="V619" s="48" t="s">
        <v>100</v>
      </c>
      <c r="W619" s="47"/>
      <c r="X619" s="48" t="s">
        <v>99</v>
      </c>
      <c r="Y619" s="47"/>
      <c r="Z619" s="48" t="s">
        <v>98</v>
      </c>
      <c r="AA619" s="47"/>
      <c r="AB619" s="16"/>
      <c r="AC619" s="47"/>
      <c r="AD619" s="16"/>
      <c r="AE619" s="46"/>
      <c r="AF619" s="255"/>
      <c r="AG619" s="255"/>
      <c r="AH619" s="45"/>
      <c r="AI619" s="11"/>
      <c r="AJ619" s="266"/>
      <c r="AK619" s="268"/>
      <c r="AL619" s="264"/>
      <c r="AM619" s="266"/>
      <c r="AN619" s="268"/>
      <c r="AO619" s="264"/>
      <c r="AP619" s="266"/>
      <c r="AQ619" s="268"/>
      <c r="AR619" s="264"/>
      <c r="AS619" s="266"/>
      <c r="AT619" s="268"/>
      <c r="AU619" s="264"/>
      <c r="AV619" s="266"/>
      <c r="AW619" s="276"/>
      <c r="AX619" s="271"/>
      <c r="AY619" s="293"/>
      <c r="AZ619" s="229"/>
      <c r="BA619" s="229"/>
      <c r="BB619" s="296"/>
    </row>
    <row r="620" spans="2:62" ht="28.15" customHeight="1" x14ac:dyDescent="0.2">
      <c r="B620" s="30"/>
      <c r="C620" s="242">
        <v>3</v>
      </c>
      <c r="D620" s="44"/>
      <c r="E620" s="43"/>
      <c r="F620" s="43"/>
      <c r="G620" s="42"/>
      <c r="H620" s="223"/>
      <c r="I620" s="246">
        <v>60</v>
      </c>
      <c r="J620" s="246">
        <v>19</v>
      </c>
      <c r="K620" s="246">
        <v>7</v>
      </c>
      <c r="L620" s="41" t="s">
        <v>133</v>
      </c>
      <c r="M620" s="40" t="s">
        <v>420</v>
      </c>
      <c r="N620" s="41" t="s">
        <v>131</v>
      </c>
      <c r="O620" s="40" t="s">
        <v>405</v>
      </c>
      <c r="P620" s="41" t="s">
        <v>130</v>
      </c>
      <c r="Q620" s="40" t="s">
        <v>113</v>
      </c>
      <c r="R620" s="41" t="s">
        <v>129</v>
      </c>
      <c r="S620" s="40"/>
      <c r="T620" s="41" t="s">
        <v>128</v>
      </c>
      <c r="U620" s="40"/>
      <c r="V620" s="41" t="s">
        <v>127</v>
      </c>
      <c r="W620" s="40"/>
      <c r="X620" s="41" t="s">
        <v>126</v>
      </c>
      <c r="Y620" s="40"/>
      <c r="Z620" s="41" t="s">
        <v>125</v>
      </c>
      <c r="AA620" s="40"/>
      <c r="AB620" s="39"/>
      <c r="AC620" s="40"/>
      <c r="AD620" s="39" t="s">
        <v>728</v>
      </c>
      <c r="AE620" s="38"/>
      <c r="AF620" s="250"/>
      <c r="AG620" s="250"/>
      <c r="AH620" s="37"/>
      <c r="AI620" s="11"/>
      <c r="AJ620" s="233">
        <f>SUMPRODUCT(LEN($M620:$U623)-LEN(SUBSTITUTE($M620:$U623,"A", "")))</f>
        <v>22</v>
      </c>
      <c r="AK620" s="239">
        <f>SUMPRODUCT(LEN($AD620:$AD623)-LEN(SUBSTITUTE($AD620:$AD623,"A", "")))</f>
        <v>7</v>
      </c>
      <c r="AL620" s="230">
        <f>SUMPRODUCT(LEN($AC620:$AC623)-LEN(SUBSTITUTE($AC620:$AC623,"A", "")))</f>
        <v>0</v>
      </c>
      <c r="AM620" s="233">
        <f>SUMPRODUCT(LEN($M620:$U623)-LEN(SUBSTITUTE($M620:$U623,"S", "")))</f>
        <v>12</v>
      </c>
      <c r="AN620" s="239">
        <f>SUMPRODUCT(LEN($AD620:$AD623)-LEN(SUBSTITUTE($AD620:$AD623,"S", "")))</f>
        <v>15</v>
      </c>
      <c r="AO620" s="230">
        <f>SUMPRODUCT(LEN($AC620:$AC623)-LEN(SUBSTITUTE($AC620:$AC623,"S", "")))</f>
        <v>0</v>
      </c>
      <c r="AP620" s="233">
        <f>SUMPRODUCT(LEN($M620:$U623)-LEN(SUBSTITUTE($M620:$U623,"F", "")))</f>
        <v>1</v>
      </c>
      <c r="AQ620" s="239">
        <f>SUMPRODUCT(LEN($AD620:$AD623)-LEN(SUBSTITUTE($AD620:$AD623,"F", "")))</f>
        <v>0</v>
      </c>
      <c r="AR620" s="230">
        <f>SUMPRODUCT(LEN($AC620:$AC623)-LEN(SUBSTITUTE($AC620:$AC623,"F", "")))</f>
        <v>0</v>
      </c>
      <c r="AS620" s="233">
        <f>SUMPRODUCT(LEN($M620:$U623)-LEN(SUBSTITUTE($M620:$U623,"G", "")))</f>
        <v>4</v>
      </c>
      <c r="AT620" s="239">
        <f>SUMPRODUCT(LEN($AD620:$AD623)-LEN(SUBSTITUTE($AD620:$AD623,"G", "")))</f>
        <v>2</v>
      </c>
      <c r="AU620" s="230">
        <f>SUMPRODUCT(LEN($AC620:$AC623)-LEN(SUBSTITUTE($AC620:$AC623,"G", "")))</f>
        <v>0</v>
      </c>
      <c r="AV620" s="233">
        <f>SUMPRODUCT(LEN($L620:$U623)-LEN(SUBSTITUTE($L620:$U623,"M", "")))</f>
        <v>0</v>
      </c>
      <c r="AW620" s="236">
        <f>SUMPRODUCT(LEN($AD620:$AD623)-LEN(SUBSTITUTE($AD620:$AD623,"M", "")))</f>
        <v>0</v>
      </c>
      <c r="AX620" s="269">
        <f>SUMPRODUCT(LEN($AC620:$AC623)-LEN(SUBSTITUTE($AC620:$AC623,"M", "")))</f>
        <v>0</v>
      </c>
      <c r="AY620" s="291">
        <f>SUMPRODUCT(LEN($AE620:$AE623)-LEN(SUBSTITUTE($AE620:$AE623,"S", "")))</f>
        <v>0</v>
      </c>
      <c r="AZ620" s="227">
        <f>SUMPRODUCT(LEN($AE620:$AE623)-LEN(SUBSTITUTE($AE620:$AE623,"F", "")))</f>
        <v>0</v>
      </c>
      <c r="BA620" s="227">
        <f>SUMPRODUCT(LEN($AE620:$AE623)-LEN(SUBSTITUTE($AE620:$AE623,"G", "")))</f>
        <v>0</v>
      </c>
      <c r="BB620" s="294">
        <f>SUMPRODUCT(LEN($AE620:$AE623)-LEN(SUBSTITUTE($AE620:$AE623,"M", "")))</f>
        <v>0</v>
      </c>
    </row>
    <row r="621" spans="2:62" ht="28.15" customHeight="1" thickBot="1" x14ac:dyDescent="0.25">
      <c r="B621" s="30"/>
      <c r="C621" s="243"/>
      <c r="D621" s="36"/>
      <c r="E621" s="35"/>
      <c r="F621" s="35"/>
      <c r="G621" s="34"/>
      <c r="H621" s="224"/>
      <c r="I621" s="247"/>
      <c r="J621" s="247"/>
      <c r="K621" s="247"/>
      <c r="L621" s="33" t="s">
        <v>123</v>
      </c>
      <c r="M621" s="32" t="s">
        <v>382</v>
      </c>
      <c r="N621" s="33" t="s">
        <v>122</v>
      </c>
      <c r="O621" s="32" t="s">
        <v>525</v>
      </c>
      <c r="P621" s="33" t="s">
        <v>120</v>
      </c>
      <c r="Q621" s="32" t="s">
        <v>132</v>
      </c>
      <c r="R621" s="33" t="s">
        <v>119</v>
      </c>
      <c r="S621" s="32"/>
      <c r="T621" s="33" t="s">
        <v>118</v>
      </c>
      <c r="U621" s="32"/>
      <c r="V621" s="33" t="s">
        <v>117</v>
      </c>
      <c r="W621" s="32"/>
      <c r="X621" s="33" t="s">
        <v>116</v>
      </c>
      <c r="Y621" s="32"/>
      <c r="Z621" s="33" t="s">
        <v>115</v>
      </c>
      <c r="AA621" s="32"/>
      <c r="AB621" s="31"/>
      <c r="AC621" s="32"/>
      <c r="AD621" s="31" t="s">
        <v>727</v>
      </c>
      <c r="AE621" s="23"/>
      <c r="AF621" s="251"/>
      <c r="AG621" s="251"/>
      <c r="AH621" s="22"/>
      <c r="AI621" s="11"/>
      <c r="AJ621" s="265"/>
      <c r="AK621" s="267"/>
      <c r="AL621" s="263"/>
      <c r="AM621" s="265"/>
      <c r="AN621" s="267"/>
      <c r="AO621" s="263"/>
      <c r="AP621" s="265"/>
      <c r="AQ621" s="267"/>
      <c r="AR621" s="263"/>
      <c r="AS621" s="265"/>
      <c r="AT621" s="267"/>
      <c r="AU621" s="263"/>
      <c r="AV621" s="265"/>
      <c r="AW621" s="275"/>
      <c r="AX621" s="270"/>
      <c r="AY621" s="292"/>
      <c r="AZ621" s="228"/>
      <c r="BA621" s="228"/>
      <c r="BB621" s="295"/>
    </row>
    <row r="622" spans="2:62" ht="28.15" customHeight="1" x14ac:dyDescent="0.2">
      <c r="B622" s="30"/>
      <c r="C622" s="244"/>
      <c r="D622" s="29"/>
      <c r="E622" s="28"/>
      <c r="F622" s="28"/>
      <c r="G622" s="27"/>
      <c r="H622" s="225"/>
      <c r="I622" s="248"/>
      <c r="J622" s="248"/>
      <c r="K622" s="248"/>
      <c r="L622" s="26" t="s">
        <v>114</v>
      </c>
      <c r="M622" s="25" t="s">
        <v>405</v>
      </c>
      <c r="N622" s="26" t="s">
        <v>112</v>
      </c>
      <c r="O622" s="25" t="s">
        <v>444</v>
      </c>
      <c r="P622" s="26" t="s">
        <v>111</v>
      </c>
      <c r="Q622" s="25" t="s">
        <v>121</v>
      </c>
      <c r="R622" s="26" t="s">
        <v>110</v>
      </c>
      <c r="S622" s="25"/>
      <c r="T622" s="26" t="s">
        <v>109</v>
      </c>
      <c r="U622" s="25"/>
      <c r="V622" s="26" t="s">
        <v>108</v>
      </c>
      <c r="W622" s="25"/>
      <c r="X622" s="26" t="s">
        <v>107</v>
      </c>
      <c r="Y622" s="25"/>
      <c r="Z622" s="26" t="s">
        <v>106</v>
      </c>
      <c r="AA622" s="25"/>
      <c r="AB622" s="24"/>
      <c r="AC622" s="25"/>
      <c r="AD622" s="24" t="s">
        <v>726</v>
      </c>
      <c r="AE622" s="23"/>
      <c r="AF622" s="251"/>
      <c r="AG622" s="251"/>
      <c r="AH622" s="22"/>
      <c r="AI622" s="11"/>
      <c r="AJ622" s="265"/>
      <c r="AK622" s="267"/>
      <c r="AL622" s="263"/>
      <c r="AM622" s="265"/>
      <c r="AN622" s="267"/>
      <c r="AO622" s="263"/>
      <c r="AP622" s="265"/>
      <c r="AQ622" s="267"/>
      <c r="AR622" s="263"/>
      <c r="AS622" s="265"/>
      <c r="AT622" s="267"/>
      <c r="AU622" s="263"/>
      <c r="AV622" s="265"/>
      <c r="AW622" s="275"/>
      <c r="AX622" s="270"/>
      <c r="AY622" s="292"/>
      <c r="AZ622" s="228"/>
      <c r="BA622" s="228"/>
      <c r="BB622" s="295"/>
    </row>
    <row r="623" spans="2:62" ht="28.15" customHeight="1" thickBot="1" x14ac:dyDescent="0.25">
      <c r="B623" s="21"/>
      <c r="C623" s="245"/>
      <c r="D623" s="20"/>
      <c r="E623" s="19"/>
      <c r="F623" s="19"/>
      <c r="G623" s="18"/>
      <c r="H623" s="226"/>
      <c r="I623" s="249"/>
      <c r="J623" s="249"/>
      <c r="K623" s="249"/>
      <c r="L623" s="17" t="s">
        <v>105</v>
      </c>
      <c r="M623" s="15" t="s">
        <v>725</v>
      </c>
      <c r="N623" s="17" t="s">
        <v>103</v>
      </c>
      <c r="O623" s="15" t="s">
        <v>375</v>
      </c>
      <c r="P623" s="17" t="s">
        <v>102</v>
      </c>
      <c r="Q623" s="15" t="s">
        <v>121</v>
      </c>
      <c r="R623" s="17" t="s">
        <v>101</v>
      </c>
      <c r="S623" s="15"/>
      <c r="T623" s="17">
        <v>20</v>
      </c>
      <c r="U623" s="15"/>
      <c r="V623" s="17" t="s">
        <v>100</v>
      </c>
      <c r="W623" s="15"/>
      <c r="X623" s="17" t="s">
        <v>99</v>
      </c>
      <c r="Y623" s="15"/>
      <c r="Z623" s="17" t="s">
        <v>98</v>
      </c>
      <c r="AA623" s="15"/>
      <c r="AB623" s="16"/>
      <c r="AC623" s="15"/>
      <c r="AD623" s="14" t="s">
        <v>121</v>
      </c>
      <c r="AE623" s="13"/>
      <c r="AF623" s="252"/>
      <c r="AG623" s="252"/>
      <c r="AH623" s="12"/>
      <c r="AI623" s="11"/>
      <c r="AJ623" s="266"/>
      <c r="AK623" s="268"/>
      <c r="AL623" s="264"/>
      <c r="AM623" s="266"/>
      <c r="AN623" s="268"/>
      <c r="AO623" s="264"/>
      <c r="AP623" s="266"/>
      <c r="AQ623" s="268"/>
      <c r="AR623" s="264"/>
      <c r="AS623" s="266"/>
      <c r="AT623" s="268"/>
      <c r="AU623" s="264"/>
      <c r="AV623" s="266"/>
      <c r="AW623" s="276"/>
      <c r="AX623" s="271"/>
      <c r="AY623" s="293"/>
      <c r="AZ623" s="229"/>
      <c r="BA623" s="229"/>
      <c r="BB623" s="296"/>
    </row>
    <row r="624" spans="2:62" ht="85.9" customHeight="1" thickTop="1" thickBot="1" x14ac:dyDescent="0.35">
      <c r="B624" s="105" t="s">
        <v>174</v>
      </c>
      <c r="C624" s="95" t="s">
        <v>173</v>
      </c>
      <c r="D624" s="100" t="s">
        <v>172</v>
      </c>
      <c r="E624" s="104" t="s">
        <v>171</v>
      </c>
      <c r="F624" s="103"/>
      <c r="G624" s="102"/>
      <c r="H624" s="101" t="s">
        <v>170</v>
      </c>
      <c r="I624" s="100" t="s">
        <v>96</v>
      </c>
      <c r="J624" s="100" t="s">
        <v>169</v>
      </c>
      <c r="K624" s="100" t="s">
        <v>97</v>
      </c>
      <c r="L624" s="256" t="s">
        <v>168</v>
      </c>
      <c r="M624" s="262"/>
      <c r="N624" s="256" t="s">
        <v>167</v>
      </c>
      <c r="O624" s="262"/>
      <c r="P624" s="256" t="s">
        <v>167</v>
      </c>
      <c r="Q624" s="257"/>
      <c r="R624" s="256" t="s">
        <v>167</v>
      </c>
      <c r="S624" s="257"/>
      <c r="T624" s="256" t="s">
        <v>167</v>
      </c>
      <c r="U624" s="257"/>
      <c r="V624" s="256" t="s">
        <v>167</v>
      </c>
      <c r="W624" s="257"/>
      <c r="X624" s="256" t="s">
        <v>167</v>
      </c>
      <c r="Y624" s="257"/>
      <c r="Z624" s="256" t="s">
        <v>167</v>
      </c>
      <c r="AA624" s="257"/>
      <c r="AB624" s="261" t="s">
        <v>166</v>
      </c>
      <c r="AC624" s="257"/>
      <c r="AD624" s="101" t="s">
        <v>165</v>
      </c>
      <c r="AE624" s="101" t="s">
        <v>164</v>
      </c>
      <c r="AF624" s="100" t="s">
        <v>163</v>
      </c>
      <c r="AG624" s="100" t="s">
        <v>162</v>
      </c>
      <c r="AH624" s="99" t="s">
        <v>161</v>
      </c>
      <c r="AI624" s="98"/>
      <c r="AJ624" s="96" t="s">
        <v>160</v>
      </c>
      <c r="AK624" s="95" t="s">
        <v>159</v>
      </c>
      <c r="AL624" s="94" t="s">
        <v>158</v>
      </c>
      <c r="AM624" s="96" t="s">
        <v>157</v>
      </c>
      <c r="AN624" s="95" t="s">
        <v>156</v>
      </c>
      <c r="AO624" s="94" t="s">
        <v>155</v>
      </c>
      <c r="AP624" s="96" t="s">
        <v>154</v>
      </c>
      <c r="AQ624" s="95" t="s">
        <v>153</v>
      </c>
      <c r="AR624" s="97" t="s">
        <v>152</v>
      </c>
      <c r="AS624" s="96" t="s">
        <v>151</v>
      </c>
      <c r="AT624" s="95" t="s">
        <v>150</v>
      </c>
      <c r="AU624" s="94" t="s">
        <v>149</v>
      </c>
      <c r="AV624" s="96" t="s">
        <v>148</v>
      </c>
      <c r="AW624" s="95" t="s">
        <v>147</v>
      </c>
      <c r="AX624" s="94" t="s">
        <v>146</v>
      </c>
      <c r="AY624" s="93" t="s">
        <v>145</v>
      </c>
      <c r="AZ624" s="92" t="s">
        <v>144</v>
      </c>
      <c r="BA624" s="92" t="s">
        <v>143</v>
      </c>
      <c r="BB624" s="91" t="s">
        <v>142</v>
      </c>
    </row>
    <row r="625" spans="2:62" ht="48" thickBot="1" x14ac:dyDescent="0.3">
      <c r="B625" s="90" t="s">
        <v>206</v>
      </c>
      <c r="C625" s="89"/>
      <c r="D625" s="88">
        <v>193</v>
      </c>
      <c r="E625" s="258"/>
      <c r="F625" s="259"/>
      <c r="G625" s="260"/>
      <c r="H625" s="87" t="s">
        <v>140</v>
      </c>
      <c r="I625" s="86"/>
      <c r="J625" s="86"/>
      <c r="K625" s="85"/>
      <c r="L625" s="84"/>
      <c r="M625" s="81"/>
      <c r="N625" s="84"/>
      <c r="O625" s="81"/>
      <c r="P625" s="84"/>
      <c r="Q625" s="81"/>
      <c r="R625" s="84"/>
      <c r="S625" s="81"/>
      <c r="T625" s="84"/>
      <c r="U625" s="81"/>
      <c r="V625" s="84"/>
      <c r="W625" s="81"/>
      <c r="X625" s="84"/>
      <c r="Y625" s="81"/>
      <c r="Z625" s="84"/>
      <c r="AA625" s="83"/>
      <c r="AB625" s="82" t="s">
        <v>139</v>
      </c>
      <c r="AC625" s="81"/>
      <c r="AD625" s="81"/>
      <c r="AE625" s="81"/>
      <c r="AF625" s="80"/>
      <c r="AG625" s="80"/>
      <c r="AH625" s="60"/>
      <c r="AI625" s="79" t="s">
        <v>138</v>
      </c>
      <c r="AJ625" s="78">
        <f t="shared" ref="AJ625:BB625" si="82">SUM(AJ627:AJ638)</f>
        <v>90</v>
      </c>
      <c r="AK625" s="77">
        <f t="shared" si="82"/>
        <v>12</v>
      </c>
      <c r="AL625" s="76">
        <f t="shared" si="82"/>
        <v>0</v>
      </c>
      <c r="AM625" s="78">
        <f t="shared" si="82"/>
        <v>56</v>
      </c>
      <c r="AN625" s="77">
        <f t="shared" si="82"/>
        <v>20</v>
      </c>
      <c r="AO625" s="76">
        <f t="shared" si="82"/>
        <v>0</v>
      </c>
      <c r="AP625" s="78">
        <f t="shared" si="82"/>
        <v>1</v>
      </c>
      <c r="AQ625" s="77">
        <f t="shared" si="82"/>
        <v>1</v>
      </c>
      <c r="AR625" s="76">
        <f t="shared" si="82"/>
        <v>0</v>
      </c>
      <c r="AS625" s="78">
        <f t="shared" si="82"/>
        <v>15</v>
      </c>
      <c r="AT625" s="77">
        <f t="shared" si="82"/>
        <v>3</v>
      </c>
      <c r="AU625" s="76">
        <f t="shared" si="82"/>
        <v>0</v>
      </c>
      <c r="AV625" s="78">
        <f t="shared" si="82"/>
        <v>0</v>
      </c>
      <c r="AW625" s="77">
        <f t="shared" si="82"/>
        <v>0</v>
      </c>
      <c r="AX625" s="76">
        <f t="shared" si="82"/>
        <v>0</v>
      </c>
      <c r="AY625" s="75">
        <f t="shared" si="82"/>
        <v>0</v>
      </c>
      <c r="AZ625" s="74">
        <f t="shared" si="82"/>
        <v>0</v>
      </c>
      <c r="BA625" s="74">
        <f t="shared" si="82"/>
        <v>0</v>
      </c>
      <c r="BB625" s="73">
        <f t="shared" si="82"/>
        <v>0</v>
      </c>
      <c r="BC625" s="72" t="s">
        <v>137</v>
      </c>
      <c r="BF625" s="5">
        <f>SUM(AJ625:AL625)/$BG$5</f>
        <v>34</v>
      </c>
      <c r="BG625" s="5">
        <f>SUM(AM625:AO625,AY625)/$BG$5</f>
        <v>25.333333333333332</v>
      </c>
      <c r="BH625" s="5">
        <f>SUM(AP625:AR625,AZ625)/$BG$5</f>
        <v>0.66666666666666663</v>
      </c>
      <c r="BI625" s="5">
        <f>SUM(AS625:AU625,BA625)/$BG$5</f>
        <v>6</v>
      </c>
      <c r="BJ625" s="5">
        <f>SUM(AV625:AX625,BB625)/$BG$5</f>
        <v>0</v>
      </c>
    </row>
    <row r="626" spans="2:62" ht="37.5" thickBot="1" x14ac:dyDescent="0.3">
      <c r="B626" s="71"/>
      <c r="C626" s="70"/>
      <c r="D626" s="69"/>
      <c r="E626" s="68"/>
      <c r="F626" s="68"/>
      <c r="G626" s="67"/>
      <c r="H626" s="66"/>
      <c r="I626" s="64"/>
      <c r="J626" s="64"/>
      <c r="K626" s="65"/>
      <c r="L626" s="64"/>
      <c r="M626" s="62"/>
      <c r="N626" s="64"/>
      <c r="O626" s="62"/>
      <c r="P626" s="64"/>
      <c r="Q626" s="62"/>
      <c r="R626" s="64"/>
      <c r="S626" s="62"/>
      <c r="T626" s="64"/>
      <c r="U626" s="62"/>
      <c r="V626" s="64"/>
      <c r="W626" s="62"/>
      <c r="X626" s="64"/>
      <c r="Y626" s="62"/>
      <c r="Z626" s="64"/>
      <c r="AA626" s="62"/>
      <c r="AB626" s="63"/>
      <c r="AC626" s="62"/>
      <c r="AD626" s="62"/>
      <c r="AE626" s="62"/>
      <c r="AF626" s="61"/>
      <c r="AG626" s="61"/>
      <c r="AH626" s="60"/>
      <c r="AI626" s="59" t="s">
        <v>136</v>
      </c>
      <c r="AJ626" s="58">
        <f t="shared" ref="AJ626:BB626" si="83">AJ625/3</f>
        <v>30</v>
      </c>
      <c r="AK626" s="57">
        <f t="shared" si="83"/>
        <v>4</v>
      </c>
      <c r="AL626" s="56">
        <f t="shared" si="83"/>
        <v>0</v>
      </c>
      <c r="AM626" s="58">
        <f t="shared" si="83"/>
        <v>18.666666666666668</v>
      </c>
      <c r="AN626" s="57">
        <f t="shared" si="83"/>
        <v>6.666666666666667</v>
      </c>
      <c r="AO626" s="56">
        <f t="shared" si="83"/>
        <v>0</v>
      </c>
      <c r="AP626" s="58">
        <f t="shared" si="83"/>
        <v>0.33333333333333331</v>
      </c>
      <c r="AQ626" s="57">
        <f t="shared" si="83"/>
        <v>0.33333333333333331</v>
      </c>
      <c r="AR626" s="56">
        <f t="shared" si="83"/>
        <v>0</v>
      </c>
      <c r="AS626" s="58">
        <f t="shared" si="83"/>
        <v>5</v>
      </c>
      <c r="AT626" s="57">
        <f t="shared" si="83"/>
        <v>1</v>
      </c>
      <c r="AU626" s="56">
        <f t="shared" si="83"/>
        <v>0</v>
      </c>
      <c r="AV626" s="58">
        <f t="shared" si="83"/>
        <v>0</v>
      </c>
      <c r="AW626" s="57">
        <f t="shared" si="83"/>
        <v>0</v>
      </c>
      <c r="AX626" s="56">
        <f t="shared" si="83"/>
        <v>0</v>
      </c>
      <c r="AY626" s="55">
        <f t="shared" si="83"/>
        <v>0</v>
      </c>
      <c r="AZ626" s="54">
        <f t="shared" si="83"/>
        <v>0</v>
      </c>
      <c r="BA626" s="54">
        <f t="shared" si="83"/>
        <v>0</v>
      </c>
      <c r="BB626" s="53">
        <f t="shared" si="83"/>
        <v>0</v>
      </c>
      <c r="BC626" s="52" t="s">
        <v>135</v>
      </c>
    </row>
    <row r="627" spans="2:62" ht="28.15" customHeight="1" x14ac:dyDescent="0.2">
      <c r="B627" s="30"/>
      <c r="C627" s="242">
        <v>1</v>
      </c>
      <c r="D627" s="44"/>
      <c r="E627" s="43"/>
      <c r="F627" s="43"/>
      <c r="G627" s="42"/>
      <c r="H627" s="223" t="s">
        <v>384</v>
      </c>
      <c r="I627" s="246">
        <v>61</v>
      </c>
      <c r="J627" s="246">
        <v>22</v>
      </c>
      <c r="K627" s="246">
        <v>6</v>
      </c>
      <c r="L627" s="41" t="s">
        <v>133</v>
      </c>
      <c r="M627" s="40" t="s">
        <v>132</v>
      </c>
      <c r="N627" s="41" t="s">
        <v>131</v>
      </c>
      <c r="O627" s="40" t="s">
        <v>405</v>
      </c>
      <c r="P627" s="41" t="s">
        <v>130</v>
      </c>
      <c r="Q627" s="40" t="s">
        <v>442</v>
      </c>
      <c r="R627" s="41" t="s">
        <v>129</v>
      </c>
      <c r="S627" s="40" t="s">
        <v>132</v>
      </c>
      <c r="T627" s="41" t="s">
        <v>128</v>
      </c>
      <c r="U627" s="40"/>
      <c r="V627" s="41" t="s">
        <v>127</v>
      </c>
      <c r="W627" s="40"/>
      <c r="X627" s="41" t="s">
        <v>126</v>
      </c>
      <c r="Y627" s="40"/>
      <c r="Z627" s="41" t="s">
        <v>125</v>
      </c>
      <c r="AA627" s="40"/>
      <c r="AB627" s="39"/>
      <c r="AC627" s="40"/>
      <c r="AD627" s="39" t="s">
        <v>104</v>
      </c>
      <c r="AE627" s="38"/>
      <c r="AF627" s="250"/>
      <c r="AG627" s="250" t="s">
        <v>622</v>
      </c>
      <c r="AH627" s="37"/>
      <c r="AI627" s="11"/>
      <c r="AJ627" s="233">
        <f>SUMPRODUCT(LEN($M627:$U630)-LEN(SUBSTITUTE($M627:$U630,"A", "")))</f>
        <v>37</v>
      </c>
      <c r="AK627" s="239">
        <f>SUMPRODUCT(LEN($AD627:$AD630)-LEN(SUBSTITUTE($AD627:$AD630,"A", "")))</f>
        <v>1</v>
      </c>
      <c r="AL627" s="230">
        <f>SUMPRODUCT(LEN($AC627:$AC630)-LEN(SUBSTITUTE($AC627:$AC630,"A", "")))</f>
        <v>0</v>
      </c>
      <c r="AM627" s="233">
        <f>SUMPRODUCT(LEN($M627:$U630)-LEN(SUBSTITUTE($M627:$U630,"S", "")))</f>
        <v>10</v>
      </c>
      <c r="AN627" s="239">
        <f>SUMPRODUCT(LEN($AD627:$AD630)-LEN(SUBSTITUTE($AD627:$AD630,"S", "")))</f>
        <v>0</v>
      </c>
      <c r="AO627" s="230">
        <f>SUMPRODUCT(LEN($AC627:$AC630)-LEN(SUBSTITUTE($AC627:$AC630,"S", "")))</f>
        <v>0</v>
      </c>
      <c r="AP627" s="233">
        <f>SUMPRODUCT(LEN($M627:$U630)-LEN(SUBSTITUTE($M627:$U630,"F", "")))</f>
        <v>1</v>
      </c>
      <c r="AQ627" s="239">
        <f>SUMPRODUCT(LEN($AD627:$AD630)-LEN(SUBSTITUTE($AD627:$AD630,"F", "")))</f>
        <v>0</v>
      </c>
      <c r="AR627" s="230">
        <f>SUMPRODUCT(LEN($AC627:$AC630)-LEN(SUBSTITUTE($AC627:$AC630,"F", "")))</f>
        <v>0</v>
      </c>
      <c r="AS627" s="233">
        <f>SUMPRODUCT(LEN($M627:$U630)-LEN(SUBSTITUTE($M627:$U630,"G", "")))</f>
        <v>6</v>
      </c>
      <c r="AT627" s="239">
        <f>SUMPRODUCT(LEN($AD627:$AD630)-LEN(SUBSTITUTE($AD627:$AD630,"G", "")))</f>
        <v>0</v>
      </c>
      <c r="AU627" s="230">
        <f>SUMPRODUCT(LEN($AC627:$AC630)-LEN(SUBSTITUTE($AC627:$AC630,"G", "")))</f>
        <v>0</v>
      </c>
      <c r="AV627" s="233">
        <f>SUMPRODUCT(LEN($L627:$U630)-LEN(SUBSTITUTE($L627:$U630,"M", "")))</f>
        <v>0</v>
      </c>
      <c r="AW627" s="236">
        <f>SUMPRODUCT(LEN($AD627:$AD630)-LEN(SUBSTITUTE($AD627:$AD630,"M", "")))</f>
        <v>0</v>
      </c>
      <c r="AX627" s="269">
        <f>SUMPRODUCT(LEN($AC627:$AC630)-LEN(SUBSTITUTE($AC627:$AC630,"M", "")))</f>
        <v>0</v>
      </c>
      <c r="AY627" s="291">
        <f>SUMPRODUCT(LEN($AE627:$AE630)-LEN(SUBSTITUTE($AE627:$AE630,"S", "")))</f>
        <v>0</v>
      </c>
      <c r="AZ627" s="227">
        <f>SUMPRODUCT(LEN($AE627:$AE630)-LEN(SUBSTITUTE($AE627:$AE630,"F", "")))</f>
        <v>0</v>
      </c>
      <c r="BA627" s="227">
        <f>SUMPRODUCT(LEN($AE627:$AE630)-LEN(SUBSTITUTE($AE627:$AE630,"G", "")))</f>
        <v>0</v>
      </c>
      <c r="BB627" s="294">
        <f>SUMPRODUCT(LEN($AE627:$AE630)-LEN(SUBSTITUTE($AE627:$AE630,"M", "")))</f>
        <v>0</v>
      </c>
    </row>
    <row r="628" spans="2:62" ht="28.15" customHeight="1" thickBot="1" x14ac:dyDescent="0.25">
      <c r="B628" s="30"/>
      <c r="C628" s="243"/>
      <c r="D628" s="36"/>
      <c r="E628" s="35"/>
      <c r="F628" s="35"/>
      <c r="G628" s="34"/>
      <c r="H628" s="224"/>
      <c r="I628" s="247"/>
      <c r="J628" s="247"/>
      <c r="K628" s="247"/>
      <c r="L628" s="33" t="s">
        <v>123</v>
      </c>
      <c r="M628" s="32" t="s">
        <v>724</v>
      </c>
      <c r="N628" s="33" t="s">
        <v>122</v>
      </c>
      <c r="O628" s="32" t="s">
        <v>418</v>
      </c>
      <c r="P628" s="33" t="s">
        <v>120</v>
      </c>
      <c r="Q628" s="32" t="s">
        <v>444</v>
      </c>
      <c r="R628" s="33" t="s">
        <v>119</v>
      </c>
      <c r="S628" s="32" t="s">
        <v>175</v>
      </c>
      <c r="T628" s="33" t="s">
        <v>118</v>
      </c>
      <c r="U628" s="32"/>
      <c r="V628" s="33" t="s">
        <v>117</v>
      </c>
      <c r="W628" s="32"/>
      <c r="X628" s="33" t="s">
        <v>116</v>
      </c>
      <c r="Y628" s="32"/>
      <c r="Z628" s="33" t="s">
        <v>115</v>
      </c>
      <c r="AA628" s="32"/>
      <c r="AB628" s="31"/>
      <c r="AC628" s="32"/>
      <c r="AD628" s="31"/>
      <c r="AE628" s="23"/>
      <c r="AF628" s="251"/>
      <c r="AG628" s="251"/>
      <c r="AH628" s="22"/>
      <c r="AI628" s="11"/>
      <c r="AJ628" s="265"/>
      <c r="AK628" s="267"/>
      <c r="AL628" s="263"/>
      <c r="AM628" s="265"/>
      <c r="AN628" s="267"/>
      <c r="AO628" s="263"/>
      <c r="AP628" s="265"/>
      <c r="AQ628" s="267"/>
      <c r="AR628" s="263"/>
      <c r="AS628" s="265"/>
      <c r="AT628" s="267"/>
      <c r="AU628" s="263"/>
      <c r="AV628" s="265"/>
      <c r="AW628" s="275"/>
      <c r="AX628" s="270"/>
      <c r="AY628" s="292"/>
      <c r="AZ628" s="228"/>
      <c r="BA628" s="228"/>
      <c r="BB628" s="295"/>
    </row>
    <row r="629" spans="2:62" ht="28.15" customHeight="1" x14ac:dyDescent="0.2">
      <c r="B629" s="30"/>
      <c r="C629" s="244"/>
      <c r="D629" s="29"/>
      <c r="E629" s="28"/>
      <c r="F629" s="28"/>
      <c r="G629" s="27"/>
      <c r="H629" s="225"/>
      <c r="I629" s="248"/>
      <c r="J629" s="248"/>
      <c r="K629" s="248"/>
      <c r="L629" s="26" t="s">
        <v>114</v>
      </c>
      <c r="M629" s="25" t="s">
        <v>613</v>
      </c>
      <c r="N629" s="26" t="s">
        <v>112</v>
      </c>
      <c r="O629" s="25" t="s">
        <v>403</v>
      </c>
      <c r="P629" s="26" t="s">
        <v>111</v>
      </c>
      <c r="Q629" s="25" t="s">
        <v>385</v>
      </c>
      <c r="R629" s="26" t="s">
        <v>110</v>
      </c>
      <c r="S629" s="25" t="s">
        <v>175</v>
      </c>
      <c r="T629" s="26" t="s">
        <v>109</v>
      </c>
      <c r="U629" s="25"/>
      <c r="V629" s="26" t="s">
        <v>108</v>
      </c>
      <c r="W629" s="25"/>
      <c r="X629" s="26" t="s">
        <v>107</v>
      </c>
      <c r="Y629" s="25"/>
      <c r="Z629" s="26" t="s">
        <v>106</v>
      </c>
      <c r="AA629" s="25"/>
      <c r="AB629" s="24"/>
      <c r="AC629" s="25"/>
      <c r="AD629" s="24"/>
      <c r="AE629" s="23"/>
      <c r="AF629" s="251"/>
      <c r="AG629" s="251"/>
      <c r="AH629" s="22"/>
      <c r="AI629" s="11"/>
      <c r="AJ629" s="265"/>
      <c r="AK629" s="267"/>
      <c r="AL629" s="263"/>
      <c r="AM629" s="265"/>
      <c r="AN629" s="267"/>
      <c r="AO629" s="263"/>
      <c r="AP629" s="265"/>
      <c r="AQ629" s="267"/>
      <c r="AR629" s="263"/>
      <c r="AS629" s="265"/>
      <c r="AT629" s="267"/>
      <c r="AU629" s="263"/>
      <c r="AV629" s="265"/>
      <c r="AW629" s="275"/>
      <c r="AX629" s="270"/>
      <c r="AY629" s="292"/>
      <c r="AZ629" s="228"/>
      <c r="BA629" s="228"/>
      <c r="BB629" s="295"/>
    </row>
    <row r="630" spans="2:62" ht="28.15" customHeight="1" thickBot="1" x14ac:dyDescent="0.25">
      <c r="B630" s="30"/>
      <c r="C630" s="253"/>
      <c r="D630" s="51"/>
      <c r="E630" s="50"/>
      <c r="F630" s="50"/>
      <c r="G630" s="49"/>
      <c r="H630" s="226"/>
      <c r="I630" s="254"/>
      <c r="J630" s="254"/>
      <c r="K630" s="254"/>
      <c r="L630" s="48" t="s">
        <v>105</v>
      </c>
      <c r="M630" s="47" t="s">
        <v>417</v>
      </c>
      <c r="N630" s="48" t="s">
        <v>103</v>
      </c>
      <c r="O630" s="47" t="s">
        <v>382</v>
      </c>
      <c r="P630" s="48" t="s">
        <v>102</v>
      </c>
      <c r="Q630" s="47" t="s">
        <v>188</v>
      </c>
      <c r="R630" s="48" t="s">
        <v>101</v>
      </c>
      <c r="S630" s="47" t="s">
        <v>121</v>
      </c>
      <c r="T630" s="48">
        <v>20</v>
      </c>
      <c r="U630" s="47"/>
      <c r="V630" s="48" t="s">
        <v>100</v>
      </c>
      <c r="W630" s="47"/>
      <c r="X630" s="48" t="s">
        <v>99</v>
      </c>
      <c r="Y630" s="47"/>
      <c r="Z630" s="48" t="s">
        <v>98</v>
      </c>
      <c r="AA630" s="47"/>
      <c r="AB630" s="16"/>
      <c r="AC630" s="47"/>
      <c r="AD630" s="16"/>
      <c r="AE630" s="46"/>
      <c r="AF630" s="255"/>
      <c r="AG630" s="255"/>
      <c r="AH630" s="45"/>
      <c r="AI630" s="11"/>
      <c r="AJ630" s="266"/>
      <c r="AK630" s="268"/>
      <c r="AL630" s="264"/>
      <c r="AM630" s="266"/>
      <c r="AN630" s="268"/>
      <c r="AO630" s="264"/>
      <c r="AP630" s="266"/>
      <c r="AQ630" s="268"/>
      <c r="AR630" s="264"/>
      <c r="AS630" s="266"/>
      <c r="AT630" s="268"/>
      <c r="AU630" s="264"/>
      <c r="AV630" s="266"/>
      <c r="AW630" s="276"/>
      <c r="AX630" s="271"/>
      <c r="AY630" s="293"/>
      <c r="AZ630" s="229"/>
      <c r="BA630" s="229"/>
      <c r="BB630" s="296"/>
    </row>
    <row r="631" spans="2:62" ht="28.15" customHeight="1" x14ac:dyDescent="0.2">
      <c r="B631" s="30"/>
      <c r="C631" s="242">
        <v>2</v>
      </c>
      <c r="D631" s="44"/>
      <c r="E631" s="43"/>
      <c r="F631" s="43"/>
      <c r="G631" s="42"/>
      <c r="H631" s="223"/>
      <c r="I631" s="246">
        <v>64</v>
      </c>
      <c r="J631" s="246">
        <v>22</v>
      </c>
      <c r="K631" s="246">
        <v>7</v>
      </c>
      <c r="L631" s="41" t="s">
        <v>133</v>
      </c>
      <c r="M631" s="40" t="s">
        <v>377</v>
      </c>
      <c r="N631" s="41" t="s">
        <v>131</v>
      </c>
      <c r="O631" s="40" t="s">
        <v>132</v>
      </c>
      <c r="P631" s="41" t="s">
        <v>130</v>
      </c>
      <c r="Q631" s="40" t="s">
        <v>444</v>
      </c>
      <c r="R631" s="41" t="s">
        <v>129</v>
      </c>
      <c r="S631" s="40" t="s">
        <v>217</v>
      </c>
      <c r="T631" s="41" t="s">
        <v>128</v>
      </c>
      <c r="U631" s="40"/>
      <c r="V631" s="41" t="s">
        <v>127</v>
      </c>
      <c r="W631" s="40"/>
      <c r="X631" s="41" t="s">
        <v>126</v>
      </c>
      <c r="Y631" s="40"/>
      <c r="Z631" s="41" t="s">
        <v>125</v>
      </c>
      <c r="AA631" s="40"/>
      <c r="AB631" s="39"/>
      <c r="AC631" s="40"/>
      <c r="AD631" s="39" t="s">
        <v>723</v>
      </c>
      <c r="AE631" s="38"/>
      <c r="AF631" s="250"/>
      <c r="AG631" s="250" t="s">
        <v>622</v>
      </c>
      <c r="AH631" s="37"/>
      <c r="AI631" s="11"/>
      <c r="AJ631" s="233">
        <f>SUMPRODUCT(LEN($M631:$U634)-LEN(SUBSTITUTE($M631:$U634,"A", "")))</f>
        <v>31</v>
      </c>
      <c r="AK631" s="239">
        <f>SUMPRODUCT(LEN($AD631:$AD634)-LEN(SUBSTITUTE($AD631:$AD634,"A", "")))</f>
        <v>3</v>
      </c>
      <c r="AL631" s="230">
        <f>SUMPRODUCT(LEN($AC631:$AC634)-LEN(SUBSTITUTE($AC631:$AC634,"A", "")))</f>
        <v>0</v>
      </c>
      <c r="AM631" s="233">
        <f>SUMPRODUCT(LEN($M631:$U634)-LEN(SUBSTITUTE($M631:$U634,"S", "")))</f>
        <v>17</v>
      </c>
      <c r="AN631" s="239">
        <f>SUMPRODUCT(LEN($AD631:$AD634)-LEN(SUBSTITUTE($AD631:$AD634,"S", "")))</f>
        <v>5</v>
      </c>
      <c r="AO631" s="230">
        <f>SUMPRODUCT(LEN($AC631:$AC634)-LEN(SUBSTITUTE($AC631:$AC634,"S", "")))</f>
        <v>0</v>
      </c>
      <c r="AP631" s="233">
        <f>SUMPRODUCT(LEN($M631:$U634)-LEN(SUBSTITUTE($M631:$U634,"F", "")))</f>
        <v>0</v>
      </c>
      <c r="AQ631" s="239">
        <f>SUMPRODUCT(LEN($AD631:$AD634)-LEN(SUBSTITUTE($AD631:$AD634,"F", "")))</f>
        <v>0</v>
      </c>
      <c r="AR631" s="230">
        <f>SUMPRODUCT(LEN($AC631:$AC634)-LEN(SUBSTITUTE($AC631:$AC634,"F", "")))</f>
        <v>0</v>
      </c>
      <c r="AS631" s="233">
        <f>SUMPRODUCT(LEN($M631:$U634)-LEN(SUBSTITUTE($M631:$U634,"G", "")))</f>
        <v>5</v>
      </c>
      <c r="AT631" s="239">
        <f>SUMPRODUCT(LEN($AD631:$AD634)-LEN(SUBSTITUTE($AD631:$AD634,"G", "")))</f>
        <v>3</v>
      </c>
      <c r="AU631" s="230">
        <f>SUMPRODUCT(LEN($AC631:$AC634)-LEN(SUBSTITUTE($AC631:$AC634,"G", "")))</f>
        <v>0</v>
      </c>
      <c r="AV631" s="233">
        <f>SUMPRODUCT(LEN($L631:$U634)-LEN(SUBSTITUTE($L631:$U634,"M", "")))</f>
        <v>0</v>
      </c>
      <c r="AW631" s="236">
        <f>SUMPRODUCT(LEN($AD631:$AD634)-LEN(SUBSTITUTE($AD631:$AD634,"M", "")))</f>
        <v>0</v>
      </c>
      <c r="AX631" s="269">
        <f>SUMPRODUCT(LEN($AC631:$AC634)-LEN(SUBSTITUTE($AC631:$AC634,"M", "")))</f>
        <v>0</v>
      </c>
      <c r="AY631" s="291">
        <f>SUMPRODUCT(LEN($AE631:$AE634)-LEN(SUBSTITUTE($AE631:$AE634,"S", "")))</f>
        <v>0</v>
      </c>
      <c r="AZ631" s="227">
        <f>SUMPRODUCT(LEN($AE631:$AE634)-LEN(SUBSTITUTE($AE631:$AE634,"F", "")))</f>
        <v>0</v>
      </c>
      <c r="BA631" s="227">
        <f>SUMPRODUCT(LEN($AE631:$AE634)-LEN(SUBSTITUTE($AE631:$AE634,"G", "")))</f>
        <v>0</v>
      </c>
      <c r="BB631" s="294">
        <f>SUMPRODUCT(LEN($AE631:$AE634)-LEN(SUBSTITUTE($AE631:$AE634,"M", "")))</f>
        <v>0</v>
      </c>
    </row>
    <row r="632" spans="2:62" ht="28.15" customHeight="1" thickBot="1" x14ac:dyDescent="0.25">
      <c r="B632" s="30"/>
      <c r="C632" s="243"/>
      <c r="D632" s="36"/>
      <c r="E632" s="35"/>
      <c r="F632" s="35"/>
      <c r="G632" s="34"/>
      <c r="H632" s="224"/>
      <c r="I632" s="247"/>
      <c r="J632" s="247"/>
      <c r="K632" s="247"/>
      <c r="L632" s="33" t="s">
        <v>123</v>
      </c>
      <c r="M632" s="32" t="s">
        <v>132</v>
      </c>
      <c r="N632" s="33" t="s">
        <v>122</v>
      </c>
      <c r="O632" s="32" t="s">
        <v>525</v>
      </c>
      <c r="P632" s="33" t="s">
        <v>120</v>
      </c>
      <c r="Q632" s="32" t="s">
        <v>388</v>
      </c>
      <c r="R632" s="33" t="s">
        <v>119</v>
      </c>
      <c r="S632" s="32" t="s">
        <v>113</v>
      </c>
      <c r="T632" s="33" t="s">
        <v>118</v>
      </c>
      <c r="U632" s="32"/>
      <c r="V632" s="33" t="s">
        <v>117</v>
      </c>
      <c r="W632" s="32"/>
      <c r="X632" s="33" t="s">
        <v>116</v>
      </c>
      <c r="Y632" s="32"/>
      <c r="Z632" s="33" t="s">
        <v>115</v>
      </c>
      <c r="AA632" s="32"/>
      <c r="AB632" s="31"/>
      <c r="AC632" s="32"/>
      <c r="AD632" s="31" t="s">
        <v>409</v>
      </c>
      <c r="AE632" s="23"/>
      <c r="AF632" s="251"/>
      <c r="AG632" s="251"/>
      <c r="AH632" s="22"/>
      <c r="AI632" s="11"/>
      <c r="AJ632" s="265"/>
      <c r="AK632" s="267"/>
      <c r="AL632" s="263"/>
      <c r="AM632" s="265"/>
      <c r="AN632" s="267"/>
      <c r="AO632" s="263"/>
      <c r="AP632" s="265"/>
      <c r="AQ632" s="267"/>
      <c r="AR632" s="263"/>
      <c r="AS632" s="265"/>
      <c r="AT632" s="267"/>
      <c r="AU632" s="263"/>
      <c r="AV632" s="265"/>
      <c r="AW632" s="275"/>
      <c r="AX632" s="270"/>
      <c r="AY632" s="292"/>
      <c r="AZ632" s="228"/>
      <c r="BA632" s="228"/>
      <c r="BB632" s="295"/>
    </row>
    <row r="633" spans="2:62" ht="28.15" customHeight="1" x14ac:dyDescent="0.2">
      <c r="B633" s="30"/>
      <c r="C633" s="244"/>
      <c r="D633" s="29"/>
      <c r="E633" s="28"/>
      <c r="F633" s="28"/>
      <c r="G633" s="27"/>
      <c r="H633" s="225"/>
      <c r="I633" s="248"/>
      <c r="J633" s="248"/>
      <c r="K633" s="248"/>
      <c r="L633" s="26" t="s">
        <v>114</v>
      </c>
      <c r="M633" s="25" t="s">
        <v>132</v>
      </c>
      <c r="N633" s="26" t="s">
        <v>112</v>
      </c>
      <c r="O633" s="25" t="s">
        <v>722</v>
      </c>
      <c r="P633" s="26" t="s">
        <v>111</v>
      </c>
      <c r="Q633" s="25" t="s">
        <v>392</v>
      </c>
      <c r="R633" s="26" t="s">
        <v>110</v>
      </c>
      <c r="S633" s="25" t="s">
        <v>121</v>
      </c>
      <c r="T633" s="26" t="s">
        <v>109</v>
      </c>
      <c r="U633" s="25"/>
      <c r="V633" s="26" t="s">
        <v>108</v>
      </c>
      <c r="W633" s="25"/>
      <c r="X633" s="26" t="s">
        <v>107</v>
      </c>
      <c r="Y633" s="25"/>
      <c r="Z633" s="26" t="s">
        <v>106</v>
      </c>
      <c r="AA633" s="25"/>
      <c r="AB633" s="24"/>
      <c r="AC633" s="25"/>
      <c r="AD633" s="24"/>
      <c r="AE633" s="23"/>
      <c r="AF633" s="251"/>
      <c r="AG633" s="251"/>
      <c r="AH633" s="22"/>
      <c r="AI633" s="11"/>
      <c r="AJ633" s="265"/>
      <c r="AK633" s="267"/>
      <c r="AL633" s="263"/>
      <c r="AM633" s="265"/>
      <c r="AN633" s="267"/>
      <c r="AO633" s="263"/>
      <c r="AP633" s="265"/>
      <c r="AQ633" s="267"/>
      <c r="AR633" s="263"/>
      <c r="AS633" s="265"/>
      <c r="AT633" s="267"/>
      <c r="AU633" s="263"/>
      <c r="AV633" s="265"/>
      <c r="AW633" s="275"/>
      <c r="AX633" s="270"/>
      <c r="AY633" s="292"/>
      <c r="AZ633" s="228"/>
      <c r="BA633" s="228"/>
      <c r="BB633" s="295"/>
    </row>
    <row r="634" spans="2:62" ht="28.15" customHeight="1" thickBot="1" x14ac:dyDescent="0.25">
      <c r="B634" s="30"/>
      <c r="C634" s="253"/>
      <c r="D634" s="51"/>
      <c r="E634" s="50"/>
      <c r="F634" s="50"/>
      <c r="G634" s="49"/>
      <c r="H634" s="226"/>
      <c r="I634" s="254"/>
      <c r="J634" s="254"/>
      <c r="K634" s="254"/>
      <c r="L634" s="48" t="s">
        <v>105</v>
      </c>
      <c r="M634" s="47" t="s">
        <v>623</v>
      </c>
      <c r="N634" s="48" t="s">
        <v>103</v>
      </c>
      <c r="O634" s="47" t="s">
        <v>420</v>
      </c>
      <c r="P634" s="48" t="s">
        <v>102</v>
      </c>
      <c r="Q634" s="47" t="s">
        <v>188</v>
      </c>
      <c r="R634" s="48" t="s">
        <v>101</v>
      </c>
      <c r="S634" s="47"/>
      <c r="T634" s="48">
        <v>20</v>
      </c>
      <c r="U634" s="47"/>
      <c r="V634" s="48" t="s">
        <v>100</v>
      </c>
      <c r="W634" s="47"/>
      <c r="X634" s="48" t="s">
        <v>99</v>
      </c>
      <c r="Y634" s="47"/>
      <c r="Z634" s="48" t="s">
        <v>98</v>
      </c>
      <c r="AA634" s="47"/>
      <c r="AB634" s="16"/>
      <c r="AC634" s="47"/>
      <c r="AD634" s="16"/>
      <c r="AE634" s="46"/>
      <c r="AF634" s="255"/>
      <c r="AG634" s="255"/>
      <c r="AH634" s="45"/>
      <c r="AI634" s="11"/>
      <c r="AJ634" s="266"/>
      <c r="AK634" s="268"/>
      <c r="AL634" s="264"/>
      <c r="AM634" s="266"/>
      <c r="AN634" s="268"/>
      <c r="AO634" s="264"/>
      <c r="AP634" s="266"/>
      <c r="AQ634" s="268"/>
      <c r="AR634" s="264"/>
      <c r="AS634" s="266"/>
      <c r="AT634" s="268"/>
      <c r="AU634" s="264"/>
      <c r="AV634" s="266"/>
      <c r="AW634" s="276"/>
      <c r="AX634" s="271"/>
      <c r="AY634" s="293"/>
      <c r="AZ634" s="229"/>
      <c r="BA634" s="229"/>
      <c r="BB634" s="296"/>
    </row>
    <row r="635" spans="2:62" ht="28.15" customHeight="1" x14ac:dyDescent="0.2">
      <c r="B635" s="30"/>
      <c r="C635" s="242">
        <v>3</v>
      </c>
      <c r="D635" s="44"/>
      <c r="E635" s="43"/>
      <c r="F635" s="43"/>
      <c r="G635" s="42"/>
      <c r="H635" s="223"/>
      <c r="I635" s="246">
        <v>64</v>
      </c>
      <c r="J635" s="246">
        <v>22</v>
      </c>
      <c r="K635" s="246">
        <v>7</v>
      </c>
      <c r="L635" s="41" t="s">
        <v>133</v>
      </c>
      <c r="M635" s="40" t="s">
        <v>645</v>
      </c>
      <c r="N635" s="41" t="s">
        <v>131</v>
      </c>
      <c r="O635" s="40" t="s">
        <v>423</v>
      </c>
      <c r="P635" s="41" t="s">
        <v>130</v>
      </c>
      <c r="Q635" s="40" t="s">
        <v>404</v>
      </c>
      <c r="R635" s="41" t="s">
        <v>129</v>
      </c>
      <c r="S635" s="40" t="s">
        <v>113</v>
      </c>
      <c r="T635" s="41" t="s">
        <v>128</v>
      </c>
      <c r="U635" s="40"/>
      <c r="V635" s="41" t="s">
        <v>127</v>
      </c>
      <c r="W635" s="40"/>
      <c r="X635" s="41" t="s">
        <v>126</v>
      </c>
      <c r="Y635" s="40"/>
      <c r="Z635" s="41" t="s">
        <v>125</v>
      </c>
      <c r="AA635" s="40"/>
      <c r="AB635" s="39"/>
      <c r="AC635" s="40"/>
      <c r="AD635" s="39" t="s">
        <v>721</v>
      </c>
      <c r="AE635" s="38"/>
      <c r="AF635" s="250"/>
      <c r="AG635" s="250" t="s">
        <v>622</v>
      </c>
      <c r="AH635" s="37"/>
      <c r="AI635" s="11"/>
      <c r="AJ635" s="233">
        <f>SUMPRODUCT(LEN($M635:$U638)-LEN(SUBSTITUTE($M635:$U638,"A", "")))</f>
        <v>22</v>
      </c>
      <c r="AK635" s="239">
        <f>SUMPRODUCT(LEN($AD635:$AD638)-LEN(SUBSTITUTE($AD635:$AD638,"A", "")))</f>
        <v>8</v>
      </c>
      <c r="AL635" s="230">
        <f>SUMPRODUCT(LEN($AC635:$AC638)-LEN(SUBSTITUTE($AC635:$AC638,"A", "")))</f>
        <v>0</v>
      </c>
      <c r="AM635" s="233">
        <f>SUMPRODUCT(LEN($M635:$U638)-LEN(SUBSTITUTE($M635:$U638,"S", "")))</f>
        <v>29</v>
      </c>
      <c r="AN635" s="239">
        <f>SUMPRODUCT(LEN($AD635:$AD638)-LEN(SUBSTITUTE($AD635:$AD638,"S", "")))</f>
        <v>15</v>
      </c>
      <c r="AO635" s="230">
        <f>SUMPRODUCT(LEN($AC635:$AC638)-LEN(SUBSTITUTE($AC635:$AC638,"S", "")))</f>
        <v>0</v>
      </c>
      <c r="AP635" s="233">
        <f>SUMPRODUCT(LEN($M635:$U638)-LEN(SUBSTITUTE($M635:$U638,"F", "")))</f>
        <v>0</v>
      </c>
      <c r="AQ635" s="239">
        <f>SUMPRODUCT(LEN($AD635:$AD638)-LEN(SUBSTITUTE($AD635:$AD638,"F", "")))</f>
        <v>1</v>
      </c>
      <c r="AR635" s="230">
        <f>SUMPRODUCT(LEN($AC635:$AC638)-LEN(SUBSTITUTE($AC635:$AC638,"F", "")))</f>
        <v>0</v>
      </c>
      <c r="AS635" s="233">
        <f>SUMPRODUCT(LEN($M635:$U638)-LEN(SUBSTITUTE($M635:$U638,"G", "")))</f>
        <v>4</v>
      </c>
      <c r="AT635" s="239">
        <f>SUMPRODUCT(LEN($AD635:$AD638)-LEN(SUBSTITUTE($AD635:$AD638,"G", "")))</f>
        <v>0</v>
      </c>
      <c r="AU635" s="230">
        <f>SUMPRODUCT(LEN($AC635:$AC638)-LEN(SUBSTITUTE($AC635:$AC638,"G", "")))</f>
        <v>0</v>
      </c>
      <c r="AV635" s="233">
        <f>SUMPRODUCT(LEN($L635:$U638)-LEN(SUBSTITUTE($L635:$U638,"M", "")))</f>
        <v>0</v>
      </c>
      <c r="AW635" s="236">
        <f>SUMPRODUCT(LEN($AD635:$AD638)-LEN(SUBSTITUTE($AD635:$AD638,"M", "")))</f>
        <v>0</v>
      </c>
      <c r="AX635" s="269">
        <f>SUMPRODUCT(LEN($AC635:$AC638)-LEN(SUBSTITUTE($AC635:$AC638,"M", "")))</f>
        <v>0</v>
      </c>
      <c r="AY635" s="291">
        <f>SUMPRODUCT(LEN($AE635:$AE638)-LEN(SUBSTITUTE($AE635:$AE638,"S", "")))</f>
        <v>0</v>
      </c>
      <c r="AZ635" s="227">
        <f>SUMPRODUCT(LEN($AE635:$AE638)-LEN(SUBSTITUTE($AE635:$AE638,"F", "")))</f>
        <v>0</v>
      </c>
      <c r="BA635" s="227">
        <f>SUMPRODUCT(LEN($AE635:$AE638)-LEN(SUBSTITUTE($AE635:$AE638,"G", "")))</f>
        <v>0</v>
      </c>
      <c r="BB635" s="294">
        <f>SUMPRODUCT(LEN($AE635:$AE638)-LEN(SUBSTITUTE($AE635:$AE638,"M", "")))</f>
        <v>0</v>
      </c>
    </row>
    <row r="636" spans="2:62" ht="28.15" customHeight="1" thickBot="1" x14ac:dyDescent="0.25">
      <c r="B636" s="30"/>
      <c r="C636" s="243"/>
      <c r="D636" s="36"/>
      <c r="E636" s="35"/>
      <c r="F636" s="35"/>
      <c r="G636" s="34"/>
      <c r="H636" s="224"/>
      <c r="I636" s="247"/>
      <c r="J636" s="247"/>
      <c r="K636" s="247"/>
      <c r="L636" s="33" t="s">
        <v>123</v>
      </c>
      <c r="M636" s="32" t="s">
        <v>485</v>
      </c>
      <c r="N636" s="33" t="s">
        <v>122</v>
      </c>
      <c r="O636" s="32" t="s">
        <v>186</v>
      </c>
      <c r="P636" s="33" t="s">
        <v>120</v>
      </c>
      <c r="Q636" s="32" t="s">
        <v>421</v>
      </c>
      <c r="R636" s="33" t="s">
        <v>119</v>
      </c>
      <c r="S636" s="32" t="s">
        <v>113</v>
      </c>
      <c r="T636" s="33" t="s">
        <v>118</v>
      </c>
      <c r="U636" s="32"/>
      <c r="V636" s="33" t="s">
        <v>117</v>
      </c>
      <c r="W636" s="32"/>
      <c r="X636" s="33" t="s">
        <v>116</v>
      </c>
      <c r="Y636" s="32"/>
      <c r="Z636" s="33" t="s">
        <v>115</v>
      </c>
      <c r="AA636" s="32"/>
      <c r="AB636" s="31"/>
      <c r="AC636" s="32"/>
      <c r="AD636" s="31" t="s">
        <v>720</v>
      </c>
      <c r="AE636" s="23"/>
      <c r="AF636" s="251"/>
      <c r="AG636" s="251"/>
      <c r="AH636" s="22"/>
      <c r="AI636" s="11"/>
      <c r="AJ636" s="265"/>
      <c r="AK636" s="267"/>
      <c r="AL636" s="263"/>
      <c r="AM636" s="265"/>
      <c r="AN636" s="267"/>
      <c r="AO636" s="263"/>
      <c r="AP636" s="265"/>
      <c r="AQ636" s="267"/>
      <c r="AR636" s="263"/>
      <c r="AS636" s="265"/>
      <c r="AT636" s="267"/>
      <c r="AU636" s="263"/>
      <c r="AV636" s="265"/>
      <c r="AW636" s="275"/>
      <c r="AX636" s="270"/>
      <c r="AY636" s="292"/>
      <c r="AZ636" s="228"/>
      <c r="BA636" s="228"/>
      <c r="BB636" s="295"/>
    </row>
    <row r="637" spans="2:62" ht="28.15" customHeight="1" x14ac:dyDescent="0.2">
      <c r="B637" s="30"/>
      <c r="C637" s="244"/>
      <c r="D637" s="29"/>
      <c r="E637" s="28"/>
      <c r="F637" s="28"/>
      <c r="G637" s="27"/>
      <c r="H637" s="225"/>
      <c r="I637" s="248"/>
      <c r="J637" s="248"/>
      <c r="K637" s="248"/>
      <c r="L637" s="26" t="s">
        <v>114</v>
      </c>
      <c r="M637" s="25" t="s">
        <v>434</v>
      </c>
      <c r="N637" s="26" t="s">
        <v>112</v>
      </c>
      <c r="O637" s="25" t="s">
        <v>525</v>
      </c>
      <c r="P637" s="26" t="s">
        <v>111</v>
      </c>
      <c r="Q637" s="25" t="s">
        <v>195</v>
      </c>
      <c r="R637" s="26" t="s">
        <v>110</v>
      </c>
      <c r="S637" s="25" t="s">
        <v>121</v>
      </c>
      <c r="T637" s="26" t="s">
        <v>109</v>
      </c>
      <c r="U637" s="25"/>
      <c r="V637" s="26" t="s">
        <v>108</v>
      </c>
      <c r="W637" s="25"/>
      <c r="X637" s="26" t="s">
        <v>107</v>
      </c>
      <c r="Y637" s="25"/>
      <c r="Z637" s="26" t="s">
        <v>106</v>
      </c>
      <c r="AA637" s="25"/>
      <c r="AB637" s="24"/>
      <c r="AC637" s="25"/>
      <c r="AD637" s="24" t="s">
        <v>446</v>
      </c>
      <c r="AE637" s="23"/>
      <c r="AF637" s="251"/>
      <c r="AG637" s="251"/>
      <c r="AH637" s="22"/>
      <c r="AI637" s="11"/>
      <c r="AJ637" s="265"/>
      <c r="AK637" s="267"/>
      <c r="AL637" s="263"/>
      <c r="AM637" s="265"/>
      <c r="AN637" s="267"/>
      <c r="AO637" s="263"/>
      <c r="AP637" s="265"/>
      <c r="AQ637" s="267"/>
      <c r="AR637" s="263"/>
      <c r="AS637" s="265"/>
      <c r="AT637" s="267"/>
      <c r="AU637" s="263"/>
      <c r="AV637" s="265"/>
      <c r="AW637" s="275"/>
      <c r="AX637" s="270"/>
      <c r="AY637" s="292"/>
      <c r="AZ637" s="228"/>
      <c r="BA637" s="228"/>
      <c r="BB637" s="295"/>
    </row>
    <row r="638" spans="2:62" ht="28.15" customHeight="1" thickBot="1" x14ac:dyDescent="0.25">
      <c r="B638" s="21"/>
      <c r="C638" s="245"/>
      <c r="D638" s="20"/>
      <c r="E638" s="19"/>
      <c r="F638" s="19"/>
      <c r="G638" s="18"/>
      <c r="H638" s="226"/>
      <c r="I638" s="249"/>
      <c r="J638" s="249"/>
      <c r="K638" s="249"/>
      <c r="L638" s="17" t="s">
        <v>105</v>
      </c>
      <c r="M638" s="15" t="s">
        <v>411</v>
      </c>
      <c r="N638" s="17" t="s">
        <v>103</v>
      </c>
      <c r="O638" s="15" t="s">
        <v>479</v>
      </c>
      <c r="P638" s="17" t="s">
        <v>102</v>
      </c>
      <c r="Q638" s="15" t="s">
        <v>195</v>
      </c>
      <c r="R638" s="17" t="s">
        <v>101</v>
      </c>
      <c r="S638" s="15"/>
      <c r="T638" s="17">
        <v>20</v>
      </c>
      <c r="U638" s="15"/>
      <c r="V638" s="17" t="s">
        <v>100</v>
      </c>
      <c r="W638" s="15"/>
      <c r="X638" s="17" t="s">
        <v>99</v>
      </c>
      <c r="Y638" s="15"/>
      <c r="Z638" s="17" t="s">
        <v>98</v>
      </c>
      <c r="AA638" s="15"/>
      <c r="AB638" s="16"/>
      <c r="AC638" s="15"/>
      <c r="AD638" s="14" t="s">
        <v>195</v>
      </c>
      <c r="AE638" s="13"/>
      <c r="AF638" s="252"/>
      <c r="AG638" s="252"/>
      <c r="AH638" s="12"/>
      <c r="AI638" s="11"/>
      <c r="AJ638" s="266"/>
      <c r="AK638" s="268"/>
      <c r="AL638" s="264"/>
      <c r="AM638" s="266"/>
      <c r="AN638" s="268"/>
      <c r="AO638" s="264"/>
      <c r="AP638" s="266"/>
      <c r="AQ638" s="268"/>
      <c r="AR638" s="264"/>
      <c r="AS638" s="266"/>
      <c r="AT638" s="268"/>
      <c r="AU638" s="264"/>
      <c r="AV638" s="266"/>
      <c r="AW638" s="276"/>
      <c r="AX638" s="271"/>
      <c r="AY638" s="293"/>
      <c r="AZ638" s="229"/>
      <c r="BA638" s="229"/>
      <c r="BB638" s="296"/>
    </row>
    <row r="639" spans="2:62" ht="85.9" customHeight="1" thickTop="1" thickBot="1" x14ac:dyDescent="0.35">
      <c r="B639" s="105" t="s">
        <v>174</v>
      </c>
      <c r="C639" s="95" t="s">
        <v>173</v>
      </c>
      <c r="D639" s="100" t="s">
        <v>172</v>
      </c>
      <c r="E639" s="104" t="s">
        <v>171</v>
      </c>
      <c r="F639" s="103"/>
      <c r="G639" s="102"/>
      <c r="H639" s="101" t="s">
        <v>170</v>
      </c>
      <c r="I639" s="100" t="s">
        <v>96</v>
      </c>
      <c r="J639" s="100" t="s">
        <v>169</v>
      </c>
      <c r="K639" s="100" t="s">
        <v>97</v>
      </c>
      <c r="L639" s="256" t="s">
        <v>168</v>
      </c>
      <c r="M639" s="262"/>
      <c r="N639" s="256" t="s">
        <v>167</v>
      </c>
      <c r="O639" s="262"/>
      <c r="P639" s="256" t="s">
        <v>167</v>
      </c>
      <c r="Q639" s="257"/>
      <c r="R639" s="256" t="s">
        <v>167</v>
      </c>
      <c r="S639" s="257"/>
      <c r="T639" s="256" t="s">
        <v>167</v>
      </c>
      <c r="U639" s="257"/>
      <c r="V639" s="256" t="s">
        <v>167</v>
      </c>
      <c r="W639" s="257"/>
      <c r="X639" s="256" t="s">
        <v>167</v>
      </c>
      <c r="Y639" s="257"/>
      <c r="Z639" s="256" t="s">
        <v>167</v>
      </c>
      <c r="AA639" s="257"/>
      <c r="AB639" s="261" t="s">
        <v>166</v>
      </c>
      <c r="AC639" s="257"/>
      <c r="AD639" s="101" t="s">
        <v>165</v>
      </c>
      <c r="AE639" s="101" t="s">
        <v>164</v>
      </c>
      <c r="AF639" s="100" t="s">
        <v>163</v>
      </c>
      <c r="AG639" s="100" t="s">
        <v>162</v>
      </c>
      <c r="AH639" s="99" t="s">
        <v>161</v>
      </c>
      <c r="AI639" s="98"/>
      <c r="AJ639" s="96" t="s">
        <v>160</v>
      </c>
      <c r="AK639" s="95" t="s">
        <v>159</v>
      </c>
      <c r="AL639" s="94" t="s">
        <v>158</v>
      </c>
      <c r="AM639" s="96" t="s">
        <v>157</v>
      </c>
      <c r="AN639" s="95" t="s">
        <v>156</v>
      </c>
      <c r="AO639" s="94" t="s">
        <v>155</v>
      </c>
      <c r="AP639" s="96" t="s">
        <v>154</v>
      </c>
      <c r="AQ639" s="95" t="s">
        <v>153</v>
      </c>
      <c r="AR639" s="97" t="s">
        <v>152</v>
      </c>
      <c r="AS639" s="96" t="s">
        <v>151</v>
      </c>
      <c r="AT639" s="95" t="s">
        <v>150</v>
      </c>
      <c r="AU639" s="94" t="s">
        <v>149</v>
      </c>
      <c r="AV639" s="96" t="s">
        <v>148</v>
      </c>
      <c r="AW639" s="95" t="s">
        <v>147</v>
      </c>
      <c r="AX639" s="94" t="s">
        <v>146</v>
      </c>
      <c r="AY639" s="93" t="s">
        <v>145</v>
      </c>
      <c r="AZ639" s="92" t="s">
        <v>144</v>
      </c>
      <c r="BA639" s="92" t="s">
        <v>143</v>
      </c>
      <c r="BB639" s="91" t="s">
        <v>142</v>
      </c>
    </row>
    <row r="640" spans="2:62" ht="48" thickBot="1" x14ac:dyDescent="0.3">
      <c r="B640" s="90" t="s">
        <v>205</v>
      </c>
      <c r="C640" s="89"/>
      <c r="D640" s="88">
        <v>193</v>
      </c>
      <c r="E640" s="258"/>
      <c r="F640" s="259"/>
      <c r="G640" s="260"/>
      <c r="H640" s="87" t="s">
        <v>140</v>
      </c>
      <c r="I640" s="86"/>
      <c r="J640" s="86"/>
      <c r="K640" s="85"/>
      <c r="L640" s="84"/>
      <c r="M640" s="81"/>
      <c r="N640" s="84"/>
      <c r="O640" s="81"/>
      <c r="P640" s="84"/>
      <c r="Q640" s="81"/>
      <c r="R640" s="84"/>
      <c r="S640" s="81"/>
      <c r="T640" s="84"/>
      <c r="U640" s="81"/>
      <c r="V640" s="84"/>
      <c r="W640" s="81"/>
      <c r="X640" s="84"/>
      <c r="Y640" s="81"/>
      <c r="Z640" s="84"/>
      <c r="AA640" s="83"/>
      <c r="AB640" s="82" t="s">
        <v>139</v>
      </c>
      <c r="AC640" s="81"/>
      <c r="AD640" s="81"/>
      <c r="AE640" s="81"/>
      <c r="AF640" s="80"/>
      <c r="AG640" s="80"/>
      <c r="AH640" s="60"/>
      <c r="AI640" s="79" t="s">
        <v>138</v>
      </c>
      <c r="AJ640" s="78">
        <f t="shared" ref="AJ640:BB640" si="84">SUM(AJ642:AJ653)</f>
        <v>91</v>
      </c>
      <c r="AK640" s="77">
        <f t="shared" si="84"/>
        <v>11</v>
      </c>
      <c r="AL640" s="76">
        <f t="shared" si="84"/>
        <v>0</v>
      </c>
      <c r="AM640" s="78">
        <f t="shared" si="84"/>
        <v>49</v>
      </c>
      <c r="AN640" s="77">
        <f t="shared" si="84"/>
        <v>21</v>
      </c>
      <c r="AO640" s="76">
        <f t="shared" si="84"/>
        <v>0</v>
      </c>
      <c r="AP640" s="78">
        <f t="shared" si="84"/>
        <v>1</v>
      </c>
      <c r="AQ640" s="77">
        <f t="shared" si="84"/>
        <v>2</v>
      </c>
      <c r="AR640" s="76">
        <f t="shared" si="84"/>
        <v>0</v>
      </c>
      <c r="AS640" s="78">
        <f t="shared" si="84"/>
        <v>17</v>
      </c>
      <c r="AT640" s="77">
        <f t="shared" si="84"/>
        <v>5</v>
      </c>
      <c r="AU640" s="76">
        <f t="shared" si="84"/>
        <v>0</v>
      </c>
      <c r="AV640" s="78">
        <f t="shared" si="84"/>
        <v>0</v>
      </c>
      <c r="AW640" s="77">
        <f t="shared" si="84"/>
        <v>0</v>
      </c>
      <c r="AX640" s="76">
        <f t="shared" si="84"/>
        <v>0</v>
      </c>
      <c r="AY640" s="75">
        <f t="shared" si="84"/>
        <v>0</v>
      </c>
      <c r="AZ640" s="74">
        <f t="shared" si="84"/>
        <v>1</v>
      </c>
      <c r="BA640" s="74">
        <f t="shared" si="84"/>
        <v>2</v>
      </c>
      <c r="BB640" s="73">
        <f t="shared" si="84"/>
        <v>0</v>
      </c>
      <c r="BC640" s="72" t="s">
        <v>137</v>
      </c>
      <c r="BF640" s="5">
        <f>SUM(AJ640:AL640)/$BG$5</f>
        <v>34</v>
      </c>
      <c r="BG640" s="5">
        <f>SUM(AM640:AO640,AY640)/$BG$5</f>
        <v>23.333333333333332</v>
      </c>
      <c r="BH640" s="5">
        <f>SUM(AP640:AR640,AZ640)/$BG$5</f>
        <v>1.3333333333333333</v>
      </c>
      <c r="BI640" s="5">
        <f>SUM(AS640:AU640,BA640)/$BG$5</f>
        <v>8</v>
      </c>
      <c r="BJ640" s="5">
        <f>SUM(AV640:AX640,BB640)/$BG$5</f>
        <v>0</v>
      </c>
    </row>
    <row r="641" spans="2:62" ht="37.5" thickBot="1" x14ac:dyDescent="0.3">
      <c r="B641" s="71"/>
      <c r="C641" s="70"/>
      <c r="D641" s="69"/>
      <c r="E641" s="68"/>
      <c r="F641" s="68"/>
      <c r="G641" s="67"/>
      <c r="H641" s="66"/>
      <c r="I641" s="64"/>
      <c r="J641" s="64"/>
      <c r="K641" s="65"/>
      <c r="L641" s="64"/>
      <c r="M641" s="62"/>
      <c r="N641" s="64"/>
      <c r="O641" s="62"/>
      <c r="P641" s="64"/>
      <c r="Q641" s="62"/>
      <c r="R641" s="64"/>
      <c r="S641" s="62"/>
      <c r="T641" s="64"/>
      <c r="U641" s="62"/>
      <c r="V641" s="64"/>
      <c r="W641" s="62"/>
      <c r="X641" s="64"/>
      <c r="Y641" s="62"/>
      <c r="Z641" s="64"/>
      <c r="AA641" s="62"/>
      <c r="AB641" s="63"/>
      <c r="AC641" s="62"/>
      <c r="AD641" s="62"/>
      <c r="AE641" s="62"/>
      <c r="AF641" s="61"/>
      <c r="AG641" s="61"/>
      <c r="AH641" s="60"/>
      <c r="AI641" s="59" t="s">
        <v>136</v>
      </c>
      <c r="AJ641" s="58">
        <f t="shared" ref="AJ641:BB641" si="85">AJ640/3</f>
        <v>30.333333333333332</v>
      </c>
      <c r="AK641" s="57">
        <f t="shared" si="85"/>
        <v>3.6666666666666665</v>
      </c>
      <c r="AL641" s="56">
        <f t="shared" si="85"/>
        <v>0</v>
      </c>
      <c r="AM641" s="58">
        <f t="shared" si="85"/>
        <v>16.333333333333332</v>
      </c>
      <c r="AN641" s="57">
        <f t="shared" si="85"/>
        <v>7</v>
      </c>
      <c r="AO641" s="56">
        <f t="shared" si="85"/>
        <v>0</v>
      </c>
      <c r="AP641" s="58">
        <f t="shared" si="85"/>
        <v>0.33333333333333331</v>
      </c>
      <c r="AQ641" s="57">
        <f t="shared" si="85"/>
        <v>0.66666666666666663</v>
      </c>
      <c r="AR641" s="56">
        <f t="shared" si="85"/>
        <v>0</v>
      </c>
      <c r="AS641" s="58">
        <f t="shared" si="85"/>
        <v>5.666666666666667</v>
      </c>
      <c r="AT641" s="57">
        <f t="shared" si="85"/>
        <v>1.6666666666666667</v>
      </c>
      <c r="AU641" s="56">
        <f t="shared" si="85"/>
        <v>0</v>
      </c>
      <c r="AV641" s="58">
        <f t="shared" si="85"/>
        <v>0</v>
      </c>
      <c r="AW641" s="57">
        <f t="shared" si="85"/>
        <v>0</v>
      </c>
      <c r="AX641" s="56">
        <f t="shared" si="85"/>
        <v>0</v>
      </c>
      <c r="AY641" s="55">
        <f t="shared" si="85"/>
        <v>0</v>
      </c>
      <c r="AZ641" s="54">
        <f t="shared" si="85"/>
        <v>0.33333333333333331</v>
      </c>
      <c r="BA641" s="54">
        <f t="shared" si="85"/>
        <v>0.66666666666666663</v>
      </c>
      <c r="BB641" s="53">
        <f t="shared" si="85"/>
        <v>0</v>
      </c>
      <c r="BC641" s="52" t="s">
        <v>135</v>
      </c>
    </row>
    <row r="642" spans="2:62" ht="28.15" customHeight="1" x14ac:dyDescent="0.2">
      <c r="B642" s="30"/>
      <c r="C642" s="242">
        <v>1</v>
      </c>
      <c r="D642" s="44"/>
      <c r="E642" s="43"/>
      <c r="F642" s="43"/>
      <c r="G642" s="42"/>
      <c r="H642" s="223" t="s">
        <v>183</v>
      </c>
      <c r="I642" s="246">
        <v>67</v>
      </c>
      <c r="J642" s="246">
        <v>22</v>
      </c>
      <c r="K642" s="246">
        <v>6</v>
      </c>
      <c r="L642" s="41" t="s">
        <v>133</v>
      </c>
      <c r="M642" s="40" t="s">
        <v>613</v>
      </c>
      <c r="N642" s="41" t="s">
        <v>131</v>
      </c>
      <c r="O642" s="40" t="s">
        <v>417</v>
      </c>
      <c r="P642" s="41" t="s">
        <v>130</v>
      </c>
      <c r="Q642" s="40" t="s">
        <v>428</v>
      </c>
      <c r="R642" s="41" t="s">
        <v>129</v>
      </c>
      <c r="S642" s="40" t="s">
        <v>175</v>
      </c>
      <c r="T642" s="41" t="s">
        <v>128</v>
      </c>
      <c r="U642" s="40"/>
      <c r="V642" s="41" t="s">
        <v>127</v>
      </c>
      <c r="W642" s="40"/>
      <c r="X642" s="41" t="s">
        <v>126</v>
      </c>
      <c r="Y642" s="40"/>
      <c r="Z642" s="41" t="s">
        <v>125</v>
      </c>
      <c r="AA642" s="40"/>
      <c r="AB642" s="39"/>
      <c r="AC642" s="40"/>
      <c r="AD642" s="39" t="s">
        <v>719</v>
      </c>
      <c r="AE642" s="38" t="s">
        <v>718</v>
      </c>
      <c r="AF642" s="250"/>
      <c r="AG642" s="250" t="s">
        <v>622</v>
      </c>
      <c r="AH642" s="37"/>
      <c r="AI642" s="11"/>
      <c r="AJ642" s="233">
        <f>SUMPRODUCT(LEN($M642:$U645)-LEN(SUBSTITUTE($M642:$U645,"A", "")))</f>
        <v>29</v>
      </c>
      <c r="AK642" s="239">
        <f>SUMPRODUCT(LEN($AD642:$AD645)-LEN(SUBSTITUTE($AD642:$AD645,"A", "")))</f>
        <v>4</v>
      </c>
      <c r="AL642" s="230">
        <f>SUMPRODUCT(LEN($AC642:$AC645)-LEN(SUBSTITUTE($AC642:$AC645,"A", "")))</f>
        <v>0</v>
      </c>
      <c r="AM642" s="233">
        <f>SUMPRODUCT(LEN($M642:$U645)-LEN(SUBSTITUTE($M642:$U645,"S", "")))</f>
        <v>11</v>
      </c>
      <c r="AN642" s="239">
        <f>SUMPRODUCT(LEN($AD642:$AD645)-LEN(SUBSTITUTE($AD642:$AD645,"S", "")))</f>
        <v>4</v>
      </c>
      <c r="AO642" s="230">
        <f>SUMPRODUCT(LEN($AC642:$AC645)-LEN(SUBSTITUTE($AC642:$AC645,"S", "")))</f>
        <v>0</v>
      </c>
      <c r="AP642" s="233">
        <f>SUMPRODUCT(LEN($M642:$U645)-LEN(SUBSTITUTE($M642:$U645,"F", "")))</f>
        <v>1</v>
      </c>
      <c r="AQ642" s="239">
        <f>SUMPRODUCT(LEN($AD642:$AD645)-LEN(SUBSTITUTE($AD642:$AD645,"F", "")))</f>
        <v>0</v>
      </c>
      <c r="AR642" s="230">
        <f>SUMPRODUCT(LEN($AC642:$AC645)-LEN(SUBSTITUTE($AC642:$AC645,"F", "")))</f>
        <v>0</v>
      </c>
      <c r="AS642" s="233">
        <f>SUMPRODUCT(LEN($M642:$U645)-LEN(SUBSTITUTE($M642:$U645,"G", "")))</f>
        <v>7</v>
      </c>
      <c r="AT642" s="239">
        <f>SUMPRODUCT(LEN($AD642:$AD645)-LEN(SUBSTITUTE($AD642:$AD645,"G", "")))</f>
        <v>1</v>
      </c>
      <c r="AU642" s="230">
        <f>SUMPRODUCT(LEN($AC642:$AC645)-LEN(SUBSTITUTE($AC642:$AC645,"G", "")))</f>
        <v>0</v>
      </c>
      <c r="AV642" s="233">
        <f>SUMPRODUCT(LEN($L642:$U645)-LEN(SUBSTITUTE($L642:$U645,"M", "")))</f>
        <v>0</v>
      </c>
      <c r="AW642" s="236">
        <f>SUMPRODUCT(LEN($AD642:$AD645)-LEN(SUBSTITUTE($AD642:$AD645,"M", "")))</f>
        <v>0</v>
      </c>
      <c r="AX642" s="269">
        <f>SUMPRODUCT(LEN($AC642:$AC645)-LEN(SUBSTITUTE($AC642:$AC645,"M", "")))</f>
        <v>0</v>
      </c>
      <c r="AY642" s="291">
        <f>SUMPRODUCT(LEN($AE642:$AE645)-LEN(SUBSTITUTE($AE642:$AE645,"S", "")))</f>
        <v>0</v>
      </c>
      <c r="AZ642" s="227">
        <f>SUMPRODUCT(LEN($AE642:$AE645)-LEN(SUBSTITUTE($AE642:$AE645,"F", "")))</f>
        <v>1</v>
      </c>
      <c r="BA642" s="227">
        <f>SUMPRODUCT(LEN($AE642:$AE645)-LEN(SUBSTITUTE($AE642:$AE645,"G", "")))</f>
        <v>2</v>
      </c>
      <c r="BB642" s="294">
        <f>SUMPRODUCT(LEN($AE642:$AE645)-LEN(SUBSTITUTE($AE642:$AE645,"M", "")))</f>
        <v>0</v>
      </c>
    </row>
    <row r="643" spans="2:62" ht="28.15" customHeight="1" thickBot="1" x14ac:dyDescent="0.25">
      <c r="B643" s="30"/>
      <c r="C643" s="243"/>
      <c r="D643" s="36"/>
      <c r="E643" s="35"/>
      <c r="F643" s="35"/>
      <c r="G643" s="34"/>
      <c r="H643" s="224"/>
      <c r="I643" s="247"/>
      <c r="J643" s="247"/>
      <c r="K643" s="247"/>
      <c r="L643" s="33" t="s">
        <v>123</v>
      </c>
      <c r="M643" s="32" t="s">
        <v>418</v>
      </c>
      <c r="N643" s="33" t="s">
        <v>122</v>
      </c>
      <c r="O643" s="32" t="s">
        <v>399</v>
      </c>
      <c r="P643" s="33" t="s">
        <v>120</v>
      </c>
      <c r="Q643" s="32" t="s">
        <v>385</v>
      </c>
      <c r="R643" s="33" t="s">
        <v>119</v>
      </c>
      <c r="S643" s="32" t="s">
        <v>132</v>
      </c>
      <c r="T643" s="33" t="s">
        <v>118</v>
      </c>
      <c r="U643" s="32"/>
      <c r="V643" s="33" t="s">
        <v>117</v>
      </c>
      <c r="W643" s="32"/>
      <c r="X643" s="33" t="s">
        <v>116</v>
      </c>
      <c r="Y643" s="32"/>
      <c r="Z643" s="33" t="s">
        <v>115</v>
      </c>
      <c r="AA643" s="32"/>
      <c r="AB643" s="31"/>
      <c r="AC643" s="32"/>
      <c r="AD643" s="31"/>
      <c r="AE643" s="23"/>
      <c r="AF643" s="251"/>
      <c r="AG643" s="251"/>
      <c r="AH643" s="22"/>
      <c r="AI643" s="11"/>
      <c r="AJ643" s="265"/>
      <c r="AK643" s="267"/>
      <c r="AL643" s="263"/>
      <c r="AM643" s="265"/>
      <c r="AN643" s="267"/>
      <c r="AO643" s="263"/>
      <c r="AP643" s="265"/>
      <c r="AQ643" s="267"/>
      <c r="AR643" s="263"/>
      <c r="AS643" s="265"/>
      <c r="AT643" s="267"/>
      <c r="AU643" s="263"/>
      <c r="AV643" s="265"/>
      <c r="AW643" s="275"/>
      <c r="AX643" s="270"/>
      <c r="AY643" s="292"/>
      <c r="AZ643" s="228"/>
      <c r="BA643" s="228"/>
      <c r="BB643" s="295"/>
    </row>
    <row r="644" spans="2:62" ht="28.15" customHeight="1" x14ac:dyDescent="0.2">
      <c r="B644" s="30"/>
      <c r="C644" s="244"/>
      <c r="D644" s="29"/>
      <c r="E644" s="28"/>
      <c r="F644" s="28"/>
      <c r="G644" s="27"/>
      <c r="H644" s="225">
        <v>193</v>
      </c>
      <c r="I644" s="248"/>
      <c r="J644" s="248"/>
      <c r="K644" s="248"/>
      <c r="L644" s="26" t="s">
        <v>114</v>
      </c>
      <c r="M644" s="25" t="s">
        <v>186</v>
      </c>
      <c r="N644" s="26" t="s">
        <v>112</v>
      </c>
      <c r="O644" s="25" t="s">
        <v>697</v>
      </c>
      <c r="P644" s="26" t="s">
        <v>111</v>
      </c>
      <c r="Q644" s="25" t="s">
        <v>188</v>
      </c>
      <c r="R644" s="26" t="s">
        <v>110</v>
      </c>
      <c r="S644" s="25" t="s">
        <v>121</v>
      </c>
      <c r="T644" s="26" t="s">
        <v>109</v>
      </c>
      <c r="U644" s="25"/>
      <c r="V644" s="26" t="s">
        <v>108</v>
      </c>
      <c r="W644" s="25"/>
      <c r="X644" s="26" t="s">
        <v>107</v>
      </c>
      <c r="Y644" s="25"/>
      <c r="Z644" s="26" t="s">
        <v>106</v>
      </c>
      <c r="AA644" s="25"/>
      <c r="AB644" s="24"/>
      <c r="AC644" s="25"/>
      <c r="AD644" s="24"/>
      <c r="AE644" s="23"/>
      <c r="AF644" s="251"/>
      <c r="AG644" s="251"/>
      <c r="AH644" s="22"/>
      <c r="AI644" s="11"/>
      <c r="AJ644" s="265"/>
      <c r="AK644" s="267"/>
      <c r="AL644" s="263"/>
      <c r="AM644" s="265"/>
      <c r="AN644" s="267"/>
      <c r="AO644" s="263"/>
      <c r="AP644" s="265"/>
      <c r="AQ644" s="267"/>
      <c r="AR644" s="263"/>
      <c r="AS644" s="265"/>
      <c r="AT644" s="267"/>
      <c r="AU644" s="263"/>
      <c r="AV644" s="265"/>
      <c r="AW644" s="275"/>
      <c r="AX644" s="270"/>
      <c r="AY644" s="292"/>
      <c r="AZ644" s="228"/>
      <c r="BA644" s="228"/>
      <c r="BB644" s="295"/>
    </row>
    <row r="645" spans="2:62" ht="28.15" customHeight="1" thickBot="1" x14ac:dyDescent="0.25">
      <c r="B645" s="30"/>
      <c r="C645" s="253"/>
      <c r="D645" s="51"/>
      <c r="E645" s="50"/>
      <c r="F645" s="50"/>
      <c r="G645" s="49"/>
      <c r="H645" s="226"/>
      <c r="I645" s="254"/>
      <c r="J645" s="254"/>
      <c r="K645" s="254"/>
      <c r="L645" s="48" t="s">
        <v>105</v>
      </c>
      <c r="M645" s="47" t="s">
        <v>613</v>
      </c>
      <c r="N645" s="48" t="s">
        <v>103</v>
      </c>
      <c r="O645" s="47" t="s">
        <v>428</v>
      </c>
      <c r="P645" s="48" t="s">
        <v>102</v>
      </c>
      <c r="Q645" s="47" t="s">
        <v>188</v>
      </c>
      <c r="R645" s="48" t="s">
        <v>101</v>
      </c>
      <c r="S645" s="47" t="s">
        <v>121</v>
      </c>
      <c r="T645" s="48">
        <v>20</v>
      </c>
      <c r="U645" s="47"/>
      <c r="V645" s="48" t="s">
        <v>100</v>
      </c>
      <c r="W645" s="47"/>
      <c r="X645" s="48" t="s">
        <v>99</v>
      </c>
      <c r="Y645" s="47"/>
      <c r="Z645" s="48" t="s">
        <v>98</v>
      </c>
      <c r="AA645" s="47"/>
      <c r="AB645" s="16"/>
      <c r="AC645" s="47"/>
      <c r="AD645" s="16"/>
      <c r="AE645" s="46"/>
      <c r="AF645" s="255"/>
      <c r="AG645" s="255"/>
      <c r="AH645" s="45"/>
      <c r="AI645" s="11"/>
      <c r="AJ645" s="266"/>
      <c r="AK645" s="268"/>
      <c r="AL645" s="264"/>
      <c r="AM645" s="266"/>
      <c r="AN645" s="268"/>
      <c r="AO645" s="264"/>
      <c r="AP645" s="266"/>
      <c r="AQ645" s="268"/>
      <c r="AR645" s="264"/>
      <c r="AS645" s="266"/>
      <c r="AT645" s="268"/>
      <c r="AU645" s="264"/>
      <c r="AV645" s="266"/>
      <c r="AW645" s="276"/>
      <c r="AX645" s="271"/>
      <c r="AY645" s="293"/>
      <c r="AZ645" s="229"/>
      <c r="BA645" s="229"/>
      <c r="BB645" s="296"/>
    </row>
    <row r="646" spans="2:62" ht="28.15" customHeight="1" x14ac:dyDescent="0.2">
      <c r="B646" s="30"/>
      <c r="C646" s="242">
        <v>2</v>
      </c>
      <c r="D646" s="44"/>
      <c r="E646" s="43"/>
      <c r="F646" s="43"/>
      <c r="G646" s="42"/>
      <c r="H646" s="223"/>
      <c r="I646" s="246">
        <v>80</v>
      </c>
      <c r="J646" s="246">
        <v>24</v>
      </c>
      <c r="K646" s="246">
        <v>7</v>
      </c>
      <c r="L646" s="41" t="s">
        <v>133</v>
      </c>
      <c r="M646" s="40" t="s">
        <v>132</v>
      </c>
      <c r="N646" s="41" t="s">
        <v>131</v>
      </c>
      <c r="O646" s="40" t="s">
        <v>389</v>
      </c>
      <c r="P646" s="41" t="s">
        <v>130</v>
      </c>
      <c r="Q646" s="40" t="s">
        <v>377</v>
      </c>
      <c r="R646" s="41" t="s">
        <v>129</v>
      </c>
      <c r="S646" s="40" t="s">
        <v>175</v>
      </c>
      <c r="T646" s="41" t="s">
        <v>128</v>
      </c>
      <c r="U646" s="40" t="s">
        <v>121</v>
      </c>
      <c r="V646" s="41" t="s">
        <v>127</v>
      </c>
      <c r="W646" s="40"/>
      <c r="X646" s="41" t="s">
        <v>126</v>
      </c>
      <c r="Y646" s="40"/>
      <c r="Z646" s="41" t="s">
        <v>125</v>
      </c>
      <c r="AA646" s="40"/>
      <c r="AB646" s="39"/>
      <c r="AC646" s="40"/>
      <c r="AD646" s="39" t="s">
        <v>717</v>
      </c>
      <c r="AE646" s="38"/>
      <c r="AF646" s="250"/>
      <c r="AG646" s="250" t="s">
        <v>609</v>
      </c>
      <c r="AH646" s="37"/>
      <c r="AI646" s="11"/>
      <c r="AJ646" s="233">
        <f>SUMPRODUCT(LEN($M646:$U649)-LEN(SUBSTITUTE($M646:$U649,"A", "")))</f>
        <v>33</v>
      </c>
      <c r="AK646" s="239">
        <f>SUMPRODUCT(LEN($AD646:$AD649)-LEN(SUBSTITUTE($AD646:$AD649,"A", "")))</f>
        <v>1</v>
      </c>
      <c r="AL646" s="230">
        <f>SUMPRODUCT(LEN($AC646:$AC649)-LEN(SUBSTITUTE($AC646:$AC649,"A", "")))</f>
        <v>0</v>
      </c>
      <c r="AM646" s="233">
        <f>SUMPRODUCT(LEN($M646:$U649)-LEN(SUBSTITUTE($M646:$U649,"S", "")))</f>
        <v>12</v>
      </c>
      <c r="AN646" s="239">
        <f>SUMPRODUCT(LEN($AD646:$AD649)-LEN(SUBSTITUTE($AD646:$AD649,"S", "")))</f>
        <v>5</v>
      </c>
      <c r="AO646" s="230">
        <f>SUMPRODUCT(LEN($AC646:$AC649)-LEN(SUBSTITUTE($AC646:$AC649,"S", "")))</f>
        <v>0</v>
      </c>
      <c r="AP646" s="233">
        <f>SUMPRODUCT(LEN($M646:$U649)-LEN(SUBSTITUTE($M646:$U649,"F", "")))</f>
        <v>0</v>
      </c>
      <c r="AQ646" s="239">
        <f>SUMPRODUCT(LEN($AD646:$AD649)-LEN(SUBSTITUTE($AD646:$AD649,"F", "")))</f>
        <v>0</v>
      </c>
      <c r="AR646" s="230">
        <f>SUMPRODUCT(LEN($AC646:$AC649)-LEN(SUBSTITUTE($AC646:$AC649,"F", "")))</f>
        <v>0</v>
      </c>
      <c r="AS646" s="233">
        <f>SUMPRODUCT(LEN($M646:$U649)-LEN(SUBSTITUTE($M646:$U649,"G", "")))</f>
        <v>6</v>
      </c>
      <c r="AT646" s="239">
        <f>SUMPRODUCT(LEN($AD646:$AD649)-LEN(SUBSTITUTE($AD646:$AD649,"G", "")))</f>
        <v>1</v>
      </c>
      <c r="AU646" s="230">
        <f>SUMPRODUCT(LEN($AC646:$AC649)-LEN(SUBSTITUTE($AC646:$AC649,"G", "")))</f>
        <v>0</v>
      </c>
      <c r="AV646" s="233">
        <f>SUMPRODUCT(LEN($L646:$U649)-LEN(SUBSTITUTE($L646:$U649,"M", "")))</f>
        <v>0</v>
      </c>
      <c r="AW646" s="236">
        <f>SUMPRODUCT(LEN($AD646:$AD649)-LEN(SUBSTITUTE($AD646:$AD649,"M", "")))</f>
        <v>0</v>
      </c>
      <c r="AX646" s="269">
        <f>SUMPRODUCT(LEN($AC646:$AC649)-LEN(SUBSTITUTE($AC646:$AC649,"M", "")))</f>
        <v>0</v>
      </c>
      <c r="AY646" s="291">
        <f>SUMPRODUCT(LEN($AE646:$AE649)-LEN(SUBSTITUTE($AE646:$AE649,"S", "")))</f>
        <v>0</v>
      </c>
      <c r="AZ646" s="227">
        <f>SUMPRODUCT(LEN($AE646:$AE649)-LEN(SUBSTITUTE($AE646:$AE649,"F", "")))</f>
        <v>0</v>
      </c>
      <c r="BA646" s="227">
        <f>SUMPRODUCT(LEN($AE646:$AE649)-LEN(SUBSTITUTE($AE646:$AE649,"G", "")))</f>
        <v>0</v>
      </c>
      <c r="BB646" s="294">
        <f>SUMPRODUCT(LEN($AE646:$AE649)-LEN(SUBSTITUTE($AE646:$AE649,"M", "")))</f>
        <v>0</v>
      </c>
    </row>
    <row r="647" spans="2:62" ht="28.15" customHeight="1" thickBot="1" x14ac:dyDescent="0.25">
      <c r="B647" s="30"/>
      <c r="C647" s="243"/>
      <c r="D647" s="36"/>
      <c r="E647" s="35"/>
      <c r="F647" s="35"/>
      <c r="G647" s="34"/>
      <c r="H647" s="224"/>
      <c r="I647" s="247"/>
      <c r="J647" s="247"/>
      <c r="K647" s="247"/>
      <c r="L647" s="33" t="s">
        <v>123</v>
      </c>
      <c r="M647" s="32" t="s">
        <v>389</v>
      </c>
      <c r="N647" s="33" t="s">
        <v>122</v>
      </c>
      <c r="O647" s="32" t="s">
        <v>377</v>
      </c>
      <c r="P647" s="33" t="s">
        <v>120</v>
      </c>
      <c r="Q647" s="32" t="s">
        <v>392</v>
      </c>
      <c r="R647" s="33" t="s">
        <v>119</v>
      </c>
      <c r="S647" s="32" t="s">
        <v>175</v>
      </c>
      <c r="T647" s="33" t="s">
        <v>118</v>
      </c>
      <c r="U647" s="32"/>
      <c r="V647" s="33" t="s">
        <v>117</v>
      </c>
      <c r="W647" s="32"/>
      <c r="X647" s="33" t="s">
        <v>116</v>
      </c>
      <c r="Y647" s="32"/>
      <c r="Z647" s="33" t="s">
        <v>115</v>
      </c>
      <c r="AA647" s="32"/>
      <c r="AB647" s="31"/>
      <c r="AC647" s="32"/>
      <c r="AD647" s="31"/>
      <c r="AE647" s="23"/>
      <c r="AF647" s="251"/>
      <c r="AG647" s="251"/>
      <c r="AH647" s="22"/>
      <c r="AI647" s="11"/>
      <c r="AJ647" s="265"/>
      <c r="AK647" s="267"/>
      <c r="AL647" s="263"/>
      <c r="AM647" s="265"/>
      <c r="AN647" s="267"/>
      <c r="AO647" s="263"/>
      <c r="AP647" s="265"/>
      <c r="AQ647" s="267"/>
      <c r="AR647" s="263"/>
      <c r="AS647" s="265"/>
      <c r="AT647" s="267"/>
      <c r="AU647" s="263"/>
      <c r="AV647" s="265"/>
      <c r="AW647" s="275"/>
      <c r="AX647" s="270"/>
      <c r="AY647" s="292"/>
      <c r="AZ647" s="228"/>
      <c r="BA647" s="228"/>
      <c r="BB647" s="295"/>
    </row>
    <row r="648" spans="2:62" ht="28.15" customHeight="1" x14ac:dyDescent="0.2">
      <c r="B648" s="30"/>
      <c r="C648" s="244"/>
      <c r="D648" s="29"/>
      <c r="E648" s="28"/>
      <c r="F648" s="28"/>
      <c r="G648" s="27"/>
      <c r="H648" s="225"/>
      <c r="I648" s="248"/>
      <c r="J648" s="248"/>
      <c r="K648" s="248"/>
      <c r="L648" s="26" t="s">
        <v>114</v>
      </c>
      <c r="M648" s="25" t="s">
        <v>382</v>
      </c>
      <c r="N648" s="26" t="s">
        <v>112</v>
      </c>
      <c r="O648" s="25" t="s">
        <v>636</v>
      </c>
      <c r="P648" s="26" t="s">
        <v>111</v>
      </c>
      <c r="Q648" s="25" t="s">
        <v>203</v>
      </c>
      <c r="R648" s="26" t="s">
        <v>110</v>
      </c>
      <c r="S648" s="25" t="s">
        <v>121</v>
      </c>
      <c r="T648" s="26" t="s">
        <v>109</v>
      </c>
      <c r="U648" s="25"/>
      <c r="V648" s="26" t="s">
        <v>108</v>
      </c>
      <c r="W648" s="25"/>
      <c r="X648" s="26" t="s">
        <v>107</v>
      </c>
      <c r="Y648" s="25"/>
      <c r="Z648" s="26" t="s">
        <v>106</v>
      </c>
      <c r="AA648" s="25"/>
      <c r="AB648" s="24"/>
      <c r="AC648" s="25"/>
      <c r="AD648" s="24"/>
      <c r="AE648" s="23"/>
      <c r="AF648" s="251"/>
      <c r="AG648" s="251"/>
      <c r="AH648" s="22"/>
      <c r="AI648" s="11"/>
      <c r="AJ648" s="265"/>
      <c r="AK648" s="267"/>
      <c r="AL648" s="263"/>
      <c r="AM648" s="265"/>
      <c r="AN648" s="267"/>
      <c r="AO648" s="263"/>
      <c r="AP648" s="265"/>
      <c r="AQ648" s="267"/>
      <c r="AR648" s="263"/>
      <c r="AS648" s="265"/>
      <c r="AT648" s="267"/>
      <c r="AU648" s="263"/>
      <c r="AV648" s="265"/>
      <c r="AW648" s="275"/>
      <c r="AX648" s="270"/>
      <c r="AY648" s="292"/>
      <c r="AZ648" s="228"/>
      <c r="BA648" s="228"/>
      <c r="BB648" s="295"/>
    </row>
    <row r="649" spans="2:62" ht="28.15" customHeight="1" thickBot="1" x14ac:dyDescent="0.25">
      <c r="B649" s="30"/>
      <c r="C649" s="253"/>
      <c r="D649" s="51"/>
      <c r="E649" s="50"/>
      <c r="F649" s="50"/>
      <c r="G649" s="49"/>
      <c r="H649" s="226"/>
      <c r="I649" s="254"/>
      <c r="J649" s="254"/>
      <c r="K649" s="254"/>
      <c r="L649" s="48" t="s">
        <v>105</v>
      </c>
      <c r="M649" s="47" t="s">
        <v>418</v>
      </c>
      <c r="N649" s="48" t="s">
        <v>103</v>
      </c>
      <c r="O649" s="47" t="s">
        <v>377</v>
      </c>
      <c r="P649" s="48" t="s">
        <v>102</v>
      </c>
      <c r="Q649" s="47" t="s">
        <v>188</v>
      </c>
      <c r="R649" s="48" t="s">
        <v>101</v>
      </c>
      <c r="S649" s="47" t="s">
        <v>121</v>
      </c>
      <c r="T649" s="48">
        <v>20</v>
      </c>
      <c r="U649" s="47"/>
      <c r="V649" s="48" t="s">
        <v>100</v>
      </c>
      <c r="W649" s="47"/>
      <c r="X649" s="48" t="s">
        <v>99</v>
      </c>
      <c r="Y649" s="47"/>
      <c r="Z649" s="48" t="s">
        <v>98</v>
      </c>
      <c r="AA649" s="47"/>
      <c r="AB649" s="16"/>
      <c r="AC649" s="47"/>
      <c r="AD649" s="16"/>
      <c r="AE649" s="46"/>
      <c r="AF649" s="255"/>
      <c r="AG649" s="255"/>
      <c r="AH649" s="45"/>
      <c r="AI649" s="11"/>
      <c r="AJ649" s="266"/>
      <c r="AK649" s="268"/>
      <c r="AL649" s="264"/>
      <c r="AM649" s="266"/>
      <c r="AN649" s="268"/>
      <c r="AO649" s="264"/>
      <c r="AP649" s="266"/>
      <c r="AQ649" s="268"/>
      <c r="AR649" s="264"/>
      <c r="AS649" s="266"/>
      <c r="AT649" s="268"/>
      <c r="AU649" s="264"/>
      <c r="AV649" s="266"/>
      <c r="AW649" s="276"/>
      <c r="AX649" s="271"/>
      <c r="AY649" s="293"/>
      <c r="AZ649" s="229"/>
      <c r="BA649" s="229"/>
      <c r="BB649" s="296"/>
    </row>
    <row r="650" spans="2:62" ht="28.15" customHeight="1" x14ac:dyDescent="0.2">
      <c r="B650" s="30"/>
      <c r="C650" s="242">
        <v>3</v>
      </c>
      <c r="D650" s="44"/>
      <c r="E650" s="43"/>
      <c r="F650" s="43"/>
      <c r="G650" s="42"/>
      <c r="H650" s="223"/>
      <c r="I650" s="246">
        <v>94</v>
      </c>
      <c r="J650" s="246">
        <v>25</v>
      </c>
      <c r="K650" s="246">
        <v>7</v>
      </c>
      <c r="L650" s="41" t="s">
        <v>133</v>
      </c>
      <c r="M650" s="40" t="s">
        <v>132</v>
      </c>
      <c r="N650" s="41" t="s">
        <v>131</v>
      </c>
      <c r="O650" s="40" t="s">
        <v>382</v>
      </c>
      <c r="P650" s="41" t="s">
        <v>130</v>
      </c>
      <c r="Q650" s="40" t="s">
        <v>525</v>
      </c>
      <c r="R650" s="41" t="s">
        <v>129</v>
      </c>
      <c r="S650" s="40" t="s">
        <v>188</v>
      </c>
      <c r="T650" s="41" t="s">
        <v>128</v>
      </c>
      <c r="U650" s="40" t="s">
        <v>121</v>
      </c>
      <c r="V650" s="41" t="s">
        <v>127</v>
      </c>
      <c r="W650" s="40"/>
      <c r="X650" s="41" t="s">
        <v>126</v>
      </c>
      <c r="Y650" s="40"/>
      <c r="Z650" s="41" t="s">
        <v>125</v>
      </c>
      <c r="AA650" s="40"/>
      <c r="AB650" s="39"/>
      <c r="AC650" s="40"/>
      <c r="AD650" s="39" t="s">
        <v>716</v>
      </c>
      <c r="AE650" s="38"/>
      <c r="AF650" s="250"/>
      <c r="AG650" s="250" t="s">
        <v>609</v>
      </c>
      <c r="AH650" s="37"/>
      <c r="AI650" s="11"/>
      <c r="AJ650" s="233">
        <f>SUMPRODUCT(LEN($M650:$U653)-LEN(SUBSTITUTE($M650:$U653,"A", "")))</f>
        <v>29</v>
      </c>
      <c r="AK650" s="239">
        <f>SUMPRODUCT(LEN($AD650:$AD653)-LEN(SUBSTITUTE($AD650:$AD653,"A", "")))</f>
        <v>6</v>
      </c>
      <c r="AL650" s="230">
        <f>SUMPRODUCT(LEN($AC650:$AC653)-LEN(SUBSTITUTE($AC650:$AC653,"A", "")))</f>
        <v>0</v>
      </c>
      <c r="AM650" s="233">
        <f>SUMPRODUCT(LEN($M650:$U653)-LEN(SUBSTITUTE($M650:$U653,"S", "")))</f>
        <v>26</v>
      </c>
      <c r="AN650" s="239">
        <f>SUMPRODUCT(LEN($AD650:$AD653)-LEN(SUBSTITUTE($AD650:$AD653,"S", "")))</f>
        <v>12</v>
      </c>
      <c r="AO650" s="230">
        <f>SUMPRODUCT(LEN($AC650:$AC653)-LEN(SUBSTITUTE($AC650:$AC653,"S", "")))</f>
        <v>0</v>
      </c>
      <c r="AP650" s="233">
        <f>SUMPRODUCT(LEN($M650:$U653)-LEN(SUBSTITUTE($M650:$U653,"F", "")))</f>
        <v>0</v>
      </c>
      <c r="AQ650" s="239">
        <f>SUMPRODUCT(LEN($AD650:$AD653)-LEN(SUBSTITUTE($AD650:$AD653,"F", "")))</f>
        <v>2</v>
      </c>
      <c r="AR650" s="230">
        <f>SUMPRODUCT(LEN($AC650:$AC653)-LEN(SUBSTITUTE($AC650:$AC653,"F", "")))</f>
        <v>0</v>
      </c>
      <c r="AS650" s="233">
        <f>SUMPRODUCT(LEN($M650:$U653)-LEN(SUBSTITUTE($M650:$U653,"G", "")))</f>
        <v>4</v>
      </c>
      <c r="AT650" s="239">
        <f>SUMPRODUCT(LEN($AD650:$AD653)-LEN(SUBSTITUTE($AD650:$AD653,"G", "")))</f>
        <v>3</v>
      </c>
      <c r="AU650" s="230">
        <f>SUMPRODUCT(LEN($AC650:$AC653)-LEN(SUBSTITUTE($AC650:$AC653,"G", "")))</f>
        <v>0</v>
      </c>
      <c r="AV650" s="233">
        <f>SUMPRODUCT(LEN($L650:$U653)-LEN(SUBSTITUTE($L650:$U653,"M", "")))</f>
        <v>0</v>
      </c>
      <c r="AW650" s="236">
        <f>SUMPRODUCT(LEN($AD650:$AD653)-LEN(SUBSTITUTE($AD650:$AD653,"M", "")))</f>
        <v>0</v>
      </c>
      <c r="AX650" s="269">
        <f>SUMPRODUCT(LEN($AC650:$AC653)-LEN(SUBSTITUTE($AC650:$AC653,"M", "")))</f>
        <v>0</v>
      </c>
      <c r="AY650" s="291">
        <f>SUMPRODUCT(LEN($AE650:$AE653)-LEN(SUBSTITUTE($AE650:$AE653,"S", "")))</f>
        <v>0</v>
      </c>
      <c r="AZ650" s="227">
        <f>SUMPRODUCT(LEN($AE650:$AE653)-LEN(SUBSTITUTE($AE650:$AE653,"F", "")))</f>
        <v>0</v>
      </c>
      <c r="BA650" s="227">
        <f>SUMPRODUCT(LEN($AE650:$AE653)-LEN(SUBSTITUTE($AE650:$AE653,"G", "")))</f>
        <v>0</v>
      </c>
      <c r="BB650" s="294">
        <f>SUMPRODUCT(LEN($AE650:$AE653)-LEN(SUBSTITUTE($AE650:$AE653,"M", "")))</f>
        <v>0</v>
      </c>
    </row>
    <row r="651" spans="2:62" ht="28.15" customHeight="1" thickBot="1" x14ac:dyDescent="0.25">
      <c r="B651" s="30"/>
      <c r="C651" s="243"/>
      <c r="D651" s="36"/>
      <c r="E651" s="35"/>
      <c r="F651" s="35"/>
      <c r="G651" s="34"/>
      <c r="H651" s="224"/>
      <c r="I651" s="247"/>
      <c r="J651" s="247"/>
      <c r="K651" s="247"/>
      <c r="L651" s="33" t="s">
        <v>123</v>
      </c>
      <c r="M651" s="32" t="s">
        <v>186</v>
      </c>
      <c r="N651" s="33" t="s">
        <v>122</v>
      </c>
      <c r="O651" s="32" t="s">
        <v>525</v>
      </c>
      <c r="P651" s="33" t="s">
        <v>120</v>
      </c>
      <c r="Q651" s="32" t="s">
        <v>518</v>
      </c>
      <c r="R651" s="33" t="s">
        <v>119</v>
      </c>
      <c r="S651" s="32" t="s">
        <v>113</v>
      </c>
      <c r="T651" s="33" t="s">
        <v>118</v>
      </c>
      <c r="U651" s="32" t="s">
        <v>121</v>
      </c>
      <c r="V651" s="33" t="s">
        <v>117</v>
      </c>
      <c r="W651" s="32"/>
      <c r="X651" s="33" t="s">
        <v>116</v>
      </c>
      <c r="Y651" s="32"/>
      <c r="Z651" s="33" t="s">
        <v>115</v>
      </c>
      <c r="AA651" s="32"/>
      <c r="AB651" s="31"/>
      <c r="AC651" s="32"/>
      <c r="AD651" s="31" t="s">
        <v>715</v>
      </c>
      <c r="AE651" s="23"/>
      <c r="AF651" s="251"/>
      <c r="AG651" s="251"/>
      <c r="AH651" s="22"/>
      <c r="AI651" s="11"/>
      <c r="AJ651" s="265"/>
      <c r="AK651" s="267"/>
      <c r="AL651" s="263"/>
      <c r="AM651" s="265"/>
      <c r="AN651" s="267"/>
      <c r="AO651" s="263"/>
      <c r="AP651" s="265"/>
      <c r="AQ651" s="267"/>
      <c r="AR651" s="263"/>
      <c r="AS651" s="265"/>
      <c r="AT651" s="267"/>
      <c r="AU651" s="263"/>
      <c r="AV651" s="265"/>
      <c r="AW651" s="275"/>
      <c r="AX651" s="270"/>
      <c r="AY651" s="292"/>
      <c r="AZ651" s="228"/>
      <c r="BA651" s="228"/>
      <c r="BB651" s="295"/>
    </row>
    <row r="652" spans="2:62" ht="28.15" customHeight="1" x14ac:dyDescent="0.2">
      <c r="B652" s="30"/>
      <c r="C652" s="244"/>
      <c r="D652" s="29"/>
      <c r="E652" s="28"/>
      <c r="F652" s="28"/>
      <c r="G652" s="27"/>
      <c r="H652" s="225"/>
      <c r="I652" s="248"/>
      <c r="J652" s="248"/>
      <c r="K652" s="248"/>
      <c r="L652" s="26" t="s">
        <v>114</v>
      </c>
      <c r="M652" s="25" t="s">
        <v>420</v>
      </c>
      <c r="N652" s="26" t="s">
        <v>112</v>
      </c>
      <c r="O652" s="25" t="s">
        <v>714</v>
      </c>
      <c r="P652" s="26" t="s">
        <v>111</v>
      </c>
      <c r="Q652" s="25" t="s">
        <v>392</v>
      </c>
      <c r="R652" s="26" t="s">
        <v>110</v>
      </c>
      <c r="S652" s="25" t="s">
        <v>113</v>
      </c>
      <c r="T652" s="26" t="s">
        <v>109</v>
      </c>
      <c r="U652" s="25"/>
      <c r="V652" s="26" t="s">
        <v>108</v>
      </c>
      <c r="W652" s="25"/>
      <c r="X652" s="26" t="s">
        <v>107</v>
      </c>
      <c r="Y652" s="25"/>
      <c r="Z652" s="26" t="s">
        <v>106</v>
      </c>
      <c r="AA652" s="25"/>
      <c r="AB652" s="24"/>
      <c r="AC652" s="25"/>
      <c r="AD652" s="24"/>
      <c r="AE652" s="23"/>
      <c r="AF652" s="251"/>
      <c r="AG652" s="251"/>
      <c r="AH652" s="22"/>
      <c r="AI652" s="11"/>
      <c r="AJ652" s="265"/>
      <c r="AK652" s="267"/>
      <c r="AL652" s="263"/>
      <c r="AM652" s="265"/>
      <c r="AN652" s="267"/>
      <c r="AO652" s="263"/>
      <c r="AP652" s="265"/>
      <c r="AQ652" s="267"/>
      <c r="AR652" s="263"/>
      <c r="AS652" s="265"/>
      <c r="AT652" s="267"/>
      <c r="AU652" s="263"/>
      <c r="AV652" s="265"/>
      <c r="AW652" s="275"/>
      <c r="AX652" s="270"/>
      <c r="AY652" s="292"/>
      <c r="AZ652" s="228"/>
      <c r="BA652" s="228"/>
      <c r="BB652" s="295"/>
    </row>
    <row r="653" spans="2:62" ht="28.15" customHeight="1" thickBot="1" x14ac:dyDescent="0.25">
      <c r="B653" s="21"/>
      <c r="C653" s="245"/>
      <c r="D653" s="20"/>
      <c r="E653" s="19"/>
      <c r="F653" s="19"/>
      <c r="G653" s="18"/>
      <c r="H653" s="226"/>
      <c r="I653" s="249"/>
      <c r="J653" s="249"/>
      <c r="K653" s="249"/>
      <c r="L653" s="17" t="s">
        <v>105</v>
      </c>
      <c r="M653" s="15" t="s">
        <v>186</v>
      </c>
      <c r="N653" s="17" t="s">
        <v>103</v>
      </c>
      <c r="O653" s="15" t="s">
        <v>713</v>
      </c>
      <c r="P653" s="17" t="s">
        <v>102</v>
      </c>
      <c r="Q653" s="15" t="s">
        <v>188</v>
      </c>
      <c r="R653" s="17" t="s">
        <v>101</v>
      </c>
      <c r="S653" s="15" t="s">
        <v>121</v>
      </c>
      <c r="T653" s="17">
        <v>20</v>
      </c>
      <c r="U653" s="15"/>
      <c r="V653" s="17" t="s">
        <v>100</v>
      </c>
      <c r="W653" s="15"/>
      <c r="X653" s="17" t="s">
        <v>99</v>
      </c>
      <c r="Y653" s="15"/>
      <c r="Z653" s="17" t="s">
        <v>98</v>
      </c>
      <c r="AA653" s="15"/>
      <c r="AB653" s="16"/>
      <c r="AC653" s="15"/>
      <c r="AD653" s="14"/>
      <c r="AE653" s="13"/>
      <c r="AF653" s="252"/>
      <c r="AG653" s="252"/>
      <c r="AH653" s="12"/>
      <c r="AI653" s="11"/>
      <c r="AJ653" s="266"/>
      <c r="AK653" s="268"/>
      <c r="AL653" s="264"/>
      <c r="AM653" s="266"/>
      <c r="AN653" s="268"/>
      <c r="AO653" s="264"/>
      <c r="AP653" s="266"/>
      <c r="AQ653" s="268"/>
      <c r="AR653" s="264"/>
      <c r="AS653" s="266"/>
      <c r="AT653" s="268"/>
      <c r="AU653" s="264"/>
      <c r="AV653" s="266"/>
      <c r="AW653" s="276"/>
      <c r="AX653" s="271"/>
      <c r="AY653" s="293"/>
      <c r="AZ653" s="229"/>
      <c r="BA653" s="229"/>
      <c r="BB653" s="296"/>
    </row>
    <row r="654" spans="2:62" ht="85.9" customHeight="1" thickTop="1" thickBot="1" x14ac:dyDescent="0.35">
      <c r="B654" s="105" t="s">
        <v>174</v>
      </c>
      <c r="C654" s="95" t="s">
        <v>173</v>
      </c>
      <c r="D654" s="100" t="s">
        <v>172</v>
      </c>
      <c r="E654" s="104" t="s">
        <v>171</v>
      </c>
      <c r="F654" s="103"/>
      <c r="G654" s="102"/>
      <c r="H654" s="101" t="s">
        <v>170</v>
      </c>
      <c r="I654" s="100" t="s">
        <v>96</v>
      </c>
      <c r="J654" s="100" t="s">
        <v>169</v>
      </c>
      <c r="K654" s="100" t="s">
        <v>97</v>
      </c>
      <c r="L654" s="256" t="s">
        <v>168</v>
      </c>
      <c r="M654" s="262"/>
      <c r="N654" s="256" t="s">
        <v>167</v>
      </c>
      <c r="O654" s="262"/>
      <c r="P654" s="256" t="s">
        <v>167</v>
      </c>
      <c r="Q654" s="257"/>
      <c r="R654" s="256" t="s">
        <v>167</v>
      </c>
      <c r="S654" s="257"/>
      <c r="T654" s="256" t="s">
        <v>167</v>
      </c>
      <c r="U654" s="257"/>
      <c r="V654" s="256" t="s">
        <v>167</v>
      </c>
      <c r="W654" s="257"/>
      <c r="X654" s="256" t="s">
        <v>167</v>
      </c>
      <c r="Y654" s="257"/>
      <c r="Z654" s="256" t="s">
        <v>167</v>
      </c>
      <c r="AA654" s="257"/>
      <c r="AB654" s="261" t="s">
        <v>166</v>
      </c>
      <c r="AC654" s="257"/>
      <c r="AD654" s="101" t="s">
        <v>165</v>
      </c>
      <c r="AE654" s="101" t="s">
        <v>164</v>
      </c>
      <c r="AF654" s="100" t="s">
        <v>163</v>
      </c>
      <c r="AG654" s="100" t="s">
        <v>162</v>
      </c>
      <c r="AH654" s="99" t="s">
        <v>161</v>
      </c>
      <c r="AI654" s="98"/>
      <c r="AJ654" s="96" t="s">
        <v>160</v>
      </c>
      <c r="AK654" s="95" t="s">
        <v>159</v>
      </c>
      <c r="AL654" s="94" t="s">
        <v>158</v>
      </c>
      <c r="AM654" s="96" t="s">
        <v>157</v>
      </c>
      <c r="AN654" s="95" t="s">
        <v>156</v>
      </c>
      <c r="AO654" s="94" t="s">
        <v>155</v>
      </c>
      <c r="AP654" s="96" t="s">
        <v>154</v>
      </c>
      <c r="AQ654" s="95" t="s">
        <v>153</v>
      </c>
      <c r="AR654" s="97" t="s">
        <v>152</v>
      </c>
      <c r="AS654" s="96" t="s">
        <v>151</v>
      </c>
      <c r="AT654" s="95" t="s">
        <v>150</v>
      </c>
      <c r="AU654" s="94" t="s">
        <v>149</v>
      </c>
      <c r="AV654" s="96" t="s">
        <v>148</v>
      </c>
      <c r="AW654" s="95" t="s">
        <v>147</v>
      </c>
      <c r="AX654" s="94" t="s">
        <v>146</v>
      </c>
      <c r="AY654" s="93" t="s">
        <v>145</v>
      </c>
      <c r="AZ654" s="92" t="s">
        <v>144</v>
      </c>
      <c r="BA654" s="92" t="s">
        <v>143</v>
      </c>
      <c r="BB654" s="91" t="s">
        <v>142</v>
      </c>
    </row>
    <row r="655" spans="2:62" ht="48" thickBot="1" x14ac:dyDescent="0.3">
      <c r="B655" s="90" t="s">
        <v>204</v>
      </c>
      <c r="C655" s="89"/>
      <c r="D655" s="88">
        <v>193</v>
      </c>
      <c r="E655" s="258"/>
      <c r="F655" s="259"/>
      <c r="G655" s="260"/>
      <c r="H655" s="87" t="s">
        <v>140</v>
      </c>
      <c r="I655" s="86"/>
      <c r="J655" s="86"/>
      <c r="K655" s="85"/>
      <c r="L655" s="84"/>
      <c r="M655" s="81"/>
      <c r="N655" s="84"/>
      <c r="O655" s="81"/>
      <c r="P655" s="84"/>
      <c r="Q655" s="81"/>
      <c r="R655" s="84"/>
      <c r="S655" s="81"/>
      <c r="T655" s="84"/>
      <c r="U655" s="81"/>
      <c r="V655" s="84"/>
      <c r="W655" s="81"/>
      <c r="X655" s="84"/>
      <c r="Y655" s="81"/>
      <c r="Z655" s="84"/>
      <c r="AA655" s="83"/>
      <c r="AB655" s="82" t="s">
        <v>139</v>
      </c>
      <c r="AC655" s="81"/>
      <c r="AD655" s="81"/>
      <c r="AE655" s="81"/>
      <c r="AF655" s="80"/>
      <c r="AG655" s="80"/>
      <c r="AH655" s="60"/>
      <c r="AI655" s="79" t="s">
        <v>138</v>
      </c>
      <c r="AJ655" s="78">
        <f t="shared" ref="AJ655:BB655" si="86">SUM(AJ657:AJ668)</f>
        <v>87</v>
      </c>
      <c r="AK655" s="77">
        <f t="shared" si="86"/>
        <v>17</v>
      </c>
      <c r="AL655" s="76">
        <f t="shared" si="86"/>
        <v>0</v>
      </c>
      <c r="AM655" s="78">
        <f t="shared" si="86"/>
        <v>42</v>
      </c>
      <c r="AN655" s="77">
        <f t="shared" si="86"/>
        <v>20</v>
      </c>
      <c r="AO655" s="76">
        <f t="shared" si="86"/>
        <v>0</v>
      </c>
      <c r="AP655" s="78">
        <f t="shared" si="86"/>
        <v>3</v>
      </c>
      <c r="AQ655" s="77">
        <f t="shared" si="86"/>
        <v>1</v>
      </c>
      <c r="AR655" s="76">
        <f t="shared" si="86"/>
        <v>0</v>
      </c>
      <c r="AS655" s="78">
        <f t="shared" si="86"/>
        <v>15</v>
      </c>
      <c r="AT655" s="77">
        <f t="shared" si="86"/>
        <v>2</v>
      </c>
      <c r="AU655" s="76">
        <f t="shared" si="86"/>
        <v>0</v>
      </c>
      <c r="AV655" s="78">
        <f t="shared" si="86"/>
        <v>0</v>
      </c>
      <c r="AW655" s="77">
        <f t="shared" si="86"/>
        <v>0</v>
      </c>
      <c r="AX655" s="76">
        <f t="shared" si="86"/>
        <v>0</v>
      </c>
      <c r="AY655" s="75">
        <f t="shared" si="86"/>
        <v>1</v>
      </c>
      <c r="AZ655" s="74">
        <f t="shared" si="86"/>
        <v>0</v>
      </c>
      <c r="BA655" s="74">
        <f t="shared" si="86"/>
        <v>2</v>
      </c>
      <c r="BB655" s="73">
        <f t="shared" si="86"/>
        <v>0</v>
      </c>
      <c r="BC655" s="72" t="s">
        <v>137</v>
      </c>
      <c r="BF655" s="5">
        <f>SUM(AJ655:AL655)/$BG$5</f>
        <v>34.666666666666664</v>
      </c>
      <c r="BG655" s="5">
        <f>SUM(AM655:AO655,AY655)/$BG$5</f>
        <v>21</v>
      </c>
      <c r="BH655" s="5">
        <f>SUM(AP655:AR655,AZ655)/$BG$5</f>
        <v>1.3333333333333333</v>
      </c>
      <c r="BI655" s="5">
        <f>SUM(AS655:AU655,BA655)/$BG$5</f>
        <v>6.333333333333333</v>
      </c>
      <c r="BJ655" s="5">
        <f>SUM(AV655:AX655,BB655)/$BG$5</f>
        <v>0</v>
      </c>
    </row>
    <row r="656" spans="2:62" ht="37.5" thickBot="1" x14ac:dyDescent="0.3">
      <c r="B656" s="71"/>
      <c r="C656" s="70"/>
      <c r="D656" s="69"/>
      <c r="E656" s="68"/>
      <c r="F656" s="68"/>
      <c r="G656" s="67"/>
      <c r="H656" s="66"/>
      <c r="I656" s="64"/>
      <c r="J656" s="64"/>
      <c r="K656" s="65"/>
      <c r="L656" s="64"/>
      <c r="M656" s="62"/>
      <c r="N656" s="64"/>
      <c r="O656" s="62"/>
      <c r="P656" s="64"/>
      <c r="Q656" s="62"/>
      <c r="R656" s="64"/>
      <c r="S656" s="62"/>
      <c r="T656" s="64"/>
      <c r="U656" s="62"/>
      <c r="V656" s="64"/>
      <c r="W656" s="62"/>
      <c r="X656" s="64"/>
      <c r="Y656" s="62"/>
      <c r="Z656" s="64"/>
      <c r="AA656" s="62"/>
      <c r="AB656" s="63"/>
      <c r="AC656" s="62"/>
      <c r="AD656" s="62"/>
      <c r="AE656" s="62"/>
      <c r="AF656" s="61"/>
      <c r="AG656" s="61"/>
      <c r="AH656" s="60"/>
      <c r="AI656" s="59" t="s">
        <v>136</v>
      </c>
      <c r="AJ656" s="58">
        <f t="shared" ref="AJ656:BB656" si="87">AJ655/3</f>
        <v>29</v>
      </c>
      <c r="AK656" s="57">
        <f t="shared" si="87"/>
        <v>5.666666666666667</v>
      </c>
      <c r="AL656" s="56">
        <f t="shared" si="87"/>
        <v>0</v>
      </c>
      <c r="AM656" s="58">
        <f t="shared" si="87"/>
        <v>14</v>
      </c>
      <c r="AN656" s="57">
        <f t="shared" si="87"/>
        <v>6.666666666666667</v>
      </c>
      <c r="AO656" s="56">
        <f t="shared" si="87"/>
        <v>0</v>
      </c>
      <c r="AP656" s="58">
        <f t="shared" si="87"/>
        <v>1</v>
      </c>
      <c r="AQ656" s="57">
        <f t="shared" si="87"/>
        <v>0.33333333333333331</v>
      </c>
      <c r="AR656" s="56">
        <f t="shared" si="87"/>
        <v>0</v>
      </c>
      <c r="AS656" s="58">
        <f t="shared" si="87"/>
        <v>5</v>
      </c>
      <c r="AT656" s="57">
        <f t="shared" si="87"/>
        <v>0.66666666666666663</v>
      </c>
      <c r="AU656" s="56">
        <f t="shared" si="87"/>
        <v>0</v>
      </c>
      <c r="AV656" s="58">
        <f t="shared" si="87"/>
        <v>0</v>
      </c>
      <c r="AW656" s="57">
        <f t="shared" si="87"/>
        <v>0</v>
      </c>
      <c r="AX656" s="56">
        <f t="shared" si="87"/>
        <v>0</v>
      </c>
      <c r="AY656" s="55">
        <f t="shared" si="87"/>
        <v>0.33333333333333331</v>
      </c>
      <c r="AZ656" s="54">
        <f t="shared" si="87"/>
        <v>0</v>
      </c>
      <c r="BA656" s="54">
        <f t="shared" si="87"/>
        <v>0.66666666666666663</v>
      </c>
      <c r="BB656" s="53">
        <f t="shared" si="87"/>
        <v>0</v>
      </c>
      <c r="BC656" s="52" t="s">
        <v>135</v>
      </c>
    </row>
    <row r="657" spans="2:62" ht="28.15" customHeight="1" x14ac:dyDescent="0.2">
      <c r="B657" s="30"/>
      <c r="C657" s="242">
        <v>1</v>
      </c>
      <c r="D657" s="44"/>
      <c r="E657" s="43"/>
      <c r="F657" s="43"/>
      <c r="G657" s="42"/>
      <c r="H657" s="223" t="s">
        <v>660</v>
      </c>
      <c r="I657" s="246">
        <v>68</v>
      </c>
      <c r="J657" s="246">
        <v>21</v>
      </c>
      <c r="K657" s="246">
        <v>7</v>
      </c>
      <c r="L657" s="41" t="s">
        <v>133</v>
      </c>
      <c r="M657" s="40" t="s">
        <v>132</v>
      </c>
      <c r="N657" s="41" t="s">
        <v>131</v>
      </c>
      <c r="O657" s="40" t="s">
        <v>399</v>
      </c>
      <c r="P657" s="41" t="s">
        <v>130</v>
      </c>
      <c r="Q657" s="40" t="s">
        <v>385</v>
      </c>
      <c r="R657" s="41" t="s">
        <v>129</v>
      </c>
      <c r="S657" s="40" t="s">
        <v>121</v>
      </c>
      <c r="T657" s="41" t="s">
        <v>128</v>
      </c>
      <c r="U657" s="40"/>
      <c r="V657" s="41" t="s">
        <v>127</v>
      </c>
      <c r="W657" s="40"/>
      <c r="X657" s="41" t="s">
        <v>126</v>
      </c>
      <c r="Y657" s="40"/>
      <c r="Z657" s="41" t="s">
        <v>125</v>
      </c>
      <c r="AA657" s="40"/>
      <c r="AB657" s="39"/>
      <c r="AC657" s="40"/>
      <c r="AD657" s="39" t="s">
        <v>712</v>
      </c>
      <c r="AE657" s="38" t="s">
        <v>711</v>
      </c>
      <c r="AF657" s="250"/>
      <c r="AG657" s="250" t="s">
        <v>622</v>
      </c>
      <c r="AH657" s="37"/>
      <c r="AI657" s="11"/>
      <c r="AJ657" s="233">
        <f>SUMPRODUCT(LEN($M657:$U660)-LEN(SUBSTITUTE($M657:$U660,"A", "")))</f>
        <v>23</v>
      </c>
      <c r="AK657" s="239">
        <f>SUMPRODUCT(LEN($AD657:$AD660)-LEN(SUBSTITUTE($AD657:$AD660,"A", "")))</f>
        <v>2</v>
      </c>
      <c r="AL657" s="230">
        <f>SUMPRODUCT(LEN($AC657:$AC660)-LEN(SUBSTITUTE($AC657:$AC660,"A", "")))</f>
        <v>0</v>
      </c>
      <c r="AM657" s="233">
        <f>SUMPRODUCT(LEN($M657:$U660)-LEN(SUBSTITUTE($M657:$U660,"S", "")))</f>
        <v>9</v>
      </c>
      <c r="AN657" s="239">
        <f>SUMPRODUCT(LEN($AD657:$AD660)-LEN(SUBSTITUTE($AD657:$AD660,"S", "")))</f>
        <v>4</v>
      </c>
      <c r="AO657" s="230">
        <f>SUMPRODUCT(LEN($AC657:$AC660)-LEN(SUBSTITUTE($AC657:$AC660,"S", "")))</f>
        <v>0</v>
      </c>
      <c r="AP657" s="233">
        <f>SUMPRODUCT(LEN($M657:$U660)-LEN(SUBSTITUTE($M657:$U660,"F", "")))</f>
        <v>1</v>
      </c>
      <c r="AQ657" s="239">
        <f>SUMPRODUCT(LEN($AD657:$AD660)-LEN(SUBSTITUTE($AD657:$AD660,"F", "")))</f>
        <v>0</v>
      </c>
      <c r="AR657" s="230">
        <f>SUMPRODUCT(LEN($AC657:$AC660)-LEN(SUBSTITUTE($AC657:$AC660,"F", "")))</f>
        <v>0</v>
      </c>
      <c r="AS657" s="233">
        <f>SUMPRODUCT(LEN($M657:$U660)-LEN(SUBSTITUTE($M657:$U660,"G", "")))</f>
        <v>2</v>
      </c>
      <c r="AT657" s="239">
        <f>SUMPRODUCT(LEN($AD657:$AD660)-LEN(SUBSTITUTE($AD657:$AD660,"G", "")))</f>
        <v>1</v>
      </c>
      <c r="AU657" s="230">
        <f>SUMPRODUCT(LEN($AC657:$AC660)-LEN(SUBSTITUTE($AC657:$AC660,"G", "")))</f>
        <v>0</v>
      </c>
      <c r="AV657" s="233">
        <f>SUMPRODUCT(LEN($L657:$U660)-LEN(SUBSTITUTE($L657:$U660,"M", "")))</f>
        <v>0</v>
      </c>
      <c r="AW657" s="236">
        <f>SUMPRODUCT(LEN($AD657:$AD660)-LEN(SUBSTITUTE($AD657:$AD660,"M", "")))</f>
        <v>0</v>
      </c>
      <c r="AX657" s="269">
        <f>SUMPRODUCT(LEN($AC657:$AC660)-LEN(SUBSTITUTE($AC657:$AC660,"M", "")))</f>
        <v>0</v>
      </c>
      <c r="AY657" s="291">
        <f>SUMPRODUCT(LEN($AE657:$AE660)-LEN(SUBSTITUTE($AE657:$AE660,"S", "")))</f>
        <v>1</v>
      </c>
      <c r="AZ657" s="227">
        <f>SUMPRODUCT(LEN($AE657:$AE660)-LEN(SUBSTITUTE($AE657:$AE660,"F", "")))</f>
        <v>0</v>
      </c>
      <c r="BA657" s="227">
        <f>SUMPRODUCT(LEN($AE657:$AE660)-LEN(SUBSTITUTE($AE657:$AE660,"G", "")))</f>
        <v>2</v>
      </c>
      <c r="BB657" s="294">
        <f>SUMPRODUCT(LEN($AE657:$AE660)-LEN(SUBSTITUTE($AE657:$AE660,"M", "")))</f>
        <v>0</v>
      </c>
    </row>
    <row r="658" spans="2:62" ht="28.15" customHeight="1" thickBot="1" x14ac:dyDescent="0.25">
      <c r="B658" s="30"/>
      <c r="C658" s="243"/>
      <c r="D658" s="36"/>
      <c r="E658" s="35"/>
      <c r="F658" s="35"/>
      <c r="G658" s="34"/>
      <c r="H658" s="224"/>
      <c r="I658" s="247"/>
      <c r="J658" s="247"/>
      <c r="K658" s="247"/>
      <c r="L658" s="33" t="s">
        <v>123</v>
      </c>
      <c r="M658" s="32" t="s">
        <v>186</v>
      </c>
      <c r="N658" s="33" t="s">
        <v>122</v>
      </c>
      <c r="O658" s="32" t="s">
        <v>186</v>
      </c>
      <c r="P658" s="33" t="s">
        <v>120</v>
      </c>
      <c r="Q658" s="32" t="s">
        <v>217</v>
      </c>
      <c r="R658" s="33" t="s">
        <v>119</v>
      </c>
      <c r="S658" s="32" t="s">
        <v>104</v>
      </c>
      <c r="T658" s="33" t="s">
        <v>118</v>
      </c>
      <c r="U658" s="32"/>
      <c r="V658" s="33" t="s">
        <v>117</v>
      </c>
      <c r="W658" s="32"/>
      <c r="X658" s="33" t="s">
        <v>116</v>
      </c>
      <c r="Y658" s="32"/>
      <c r="Z658" s="33" t="s">
        <v>115</v>
      </c>
      <c r="AA658" s="32"/>
      <c r="AB658" s="31"/>
      <c r="AC658" s="32"/>
      <c r="AD658" s="31" t="s">
        <v>104</v>
      </c>
      <c r="AE658" s="23"/>
      <c r="AF658" s="251"/>
      <c r="AG658" s="251"/>
      <c r="AH658" s="22"/>
      <c r="AI658" s="11"/>
      <c r="AJ658" s="265"/>
      <c r="AK658" s="267"/>
      <c r="AL658" s="263"/>
      <c r="AM658" s="265"/>
      <c r="AN658" s="267"/>
      <c r="AO658" s="263"/>
      <c r="AP658" s="265"/>
      <c r="AQ658" s="267"/>
      <c r="AR658" s="263"/>
      <c r="AS658" s="265"/>
      <c r="AT658" s="267"/>
      <c r="AU658" s="263"/>
      <c r="AV658" s="265"/>
      <c r="AW658" s="275"/>
      <c r="AX658" s="270"/>
      <c r="AY658" s="292"/>
      <c r="AZ658" s="228"/>
      <c r="BA658" s="228"/>
      <c r="BB658" s="295"/>
    </row>
    <row r="659" spans="2:62" ht="28.15" customHeight="1" x14ac:dyDescent="0.2">
      <c r="B659" s="30"/>
      <c r="C659" s="244"/>
      <c r="D659" s="29"/>
      <c r="E659" s="28"/>
      <c r="F659" s="28"/>
      <c r="G659" s="27"/>
      <c r="H659" s="225">
        <v>193</v>
      </c>
      <c r="I659" s="248"/>
      <c r="J659" s="248"/>
      <c r="K659" s="248"/>
      <c r="L659" s="26" t="s">
        <v>114</v>
      </c>
      <c r="M659" s="25" t="s">
        <v>186</v>
      </c>
      <c r="N659" s="26" t="s">
        <v>112</v>
      </c>
      <c r="O659" s="25" t="s">
        <v>411</v>
      </c>
      <c r="P659" s="26" t="s">
        <v>111</v>
      </c>
      <c r="Q659" s="25" t="s">
        <v>121</v>
      </c>
      <c r="R659" s="26" t="s">
        <v>110</v>
      </c>
      <c r="S659" s="25"/>
      <c r="T659" s="26" t="s">
        <v>109</v>
      </c>
      <c r="U659" s="25"/>
      <c r="V659" s="26" t="s">
        <v>108</v>
      </c>
      <c r="W659" s="25"/>
      <c r="X659" s="26" t="s">
        <v>107</v>
      </c>
      <c r="Y659" s="25"/>
      <c r="Z659" s="26" t="s">
        <v>106</v>
      </c>
      <c r="AA659" s="25"/>
      <c r="AB659" s="24"/>
      <c r="AC659" s="25"/>
      <c r="AD659" s="24"/>
      <c r="AE659" s="23"/>
      <c r="AF659" s="251"/>
      <c r="AG659" s="251"/>
      <c r="AH659" s="22"/>
      <c r="AI659" s="11"/>
      <c r="AJ659" s="265"/>
      <c r="AK659" s="267"/>
      <c r="AL659" s="263"/>
      <c r="AM659" s="265"/>
      <c r="AN659" s="267"/>
      <c r="AO659" s="263"/>
      <c r="AP659" s="265"/>
      <c r="AQ659" s="267"/>
      <c r="AR659" s="263"/>
      <c r="AS659" s="265"/>
      <c r="AT659" s="267"/>
      <c r="AU659" s="263"/>
      <c r="AV659" s="265"/>
      <c r="AW659" s="275"/>
      <c r="AX659" s="270"/>
      <c r="AY659" s="292"/>
      <c r="AZ659" s="228"/>
      <c r="BA659" s="228"/>
      <c r="BB659" s="295"/>
    </row>
    <row r="660" spans="2:62" ht="28.15" customHeight="1" thickBot="1" x14ac:dyDescent="0.25">
      <c r="B660" s="30"/>
      <c r="C660" s="253"/>
      <c r="D660" s="51"/>
      <c r="E660" s="50"/>
      <c r="F660" s="50"/>
      <c r="G660" s="49"/>
      <c r="H660" s="226"/>
      <c r="I660" s="254"/>
      <c r="J660" s="254"/>
      <c r="K660" s="254"/>
      <c r="L660" s="48" t="s">
        <v>105</v>
      </c>
      <c r="M660" s="47" t="s">
        <v>444</v>
      </c>
      <c r="N660" s="48" t="s">
        <v>103</v>
      </c>
      <c r="O660" s="47" t="s">
        <v>187</v>
      </c>
      <c r="P660" s="48" t="s">
        <v>102</v>
      </c>
      <c r="Q660" s="47" t="s">
        <v>113</v>
      </c>
      <c r="R660" s="48" t="s">
        <v>101</v>
      </c>
      <c r="S660" s="47"/>
      <c r="T660" s="48">
        <v>20</v>
      </c>
      <c r="U660" s="47"/>
      <c r="V660" s="48" t="s">
        <v>100</v>
      </c>
      <c r="W660" s="47"/>
      <c r="X660" s="48" t="s">
        <v>99</v>
      </c>
      <c r="Y660" s="47"/>
      <c r="Z660" s="48" t="s">
        <v>98</v>
      </c>
      <c r="AA660" s="47"/>
      <c r="AB660" s="16"/>
      <c r="AC660" s="47"/>
      <c r="AD660" s="16"/>
      <c r="AE660" s="46"/>
      <c r="AF660" s="255"/>
      <c r="AG660" s="255"/>
      <c r="AH660" s="45"/>
      <c r="AI660" s="11"/>
      <c r="AJ660" s="266"/>
      <c r="AK660" s="268"/>
      <c r="AL660" s="264"/>
      <c r="AM660" s="266"/>
      <c r="AN660" s="268"/>
      <c r="AO660" s="264"/>
      <c r="AP660" s="266"/>
      <c r="AQ660" s="268"/>
      <c r="AR660" s="264"/>
      <c r="AS660" s="266"/>
      <c r="AT660" s="268"/>
      <c r="AU660" s="264"/>
      <c r="AV660" s="266"/>
      <c r="AW660" s="276"/>
      <c r="AX660" s="271"/>
      <c r="AY660" s="293"/>
      <c r="AZ660" s="229"/>
      <c r="BA660" s="229"/>
      <c r="BB660" s="296"/>
    </row>
    <row r="661" spans="2:62" ht="28.15" customHeight="1" x14ac:dyDescent="0.2">
      <c r="B661" s="30"/>
      <c r="C661" s="242">
        <v>2</v>
      </c>
      <c r="D661" s="44"/>
      <c r="E661" s="43"/>
      <c r="F661" s="43"/>
      <c r="G661" s="42"/>
      <c r="H661" s="223"/>
      <c r="I661" s="246">
        <v>67</v>
      </c>
      <c r="J661" s="246">
        <v>22</v>
      </c>
      <c r="K661" s="246">
        <v>6</v>
      </c>
      <c r="L661" s="41" t="s">
        <v>133</v>
      </c>
      <c r="M661" s="40" t="s">
        <v>611</v>
      </c>
      <c r="N661" s="41" t="s">
        <v>131</v>
      </c>
      <c r="O661" s="40" t="s">
        <v>434</v>
      </c>
      <c r="P661" s="41" t="s">
        <v>130</v>
      </c>
      <c r="Q661" s="40" t="s">
        <v>443</v>
      </c>
      <c r="R661" s="41" t="s">
        <v>129</v>
      </c>
      <c r="S661" s="40" t="s">
        <v>195</v>
      </c>
      <c r="T661" s="41" t="s">
        <v>128</v>
      </c>
      <c r="U661" s="40"/>
      <c r="V661" s="41" t="s">
        <v>127</v>
      </c>
      <c r="W661" s="40"/>
      <c r="X661" s="41" t="s">
        <v>126</v>
      </c>
      <c r="Y661" s="40"/>
      <c r="Z661" s="41" t="s">
        <v>125</v>
      </c>
      <c r="AA661" s="40"/>
      <c r="AB661" s="39"/>
      <c r="AC661" s="40"/>
      <c r="AD661" s="39" t="s">
        <v>710</v>
      </c>
      <c r="AE661" s="38"/>
      <c r="AF661" s="250"/>
      <c r="AG661" s="250" t="s">
        <v>622</v>
      </c>
      <c r="AH661" s="37"/>
      <c r="AI661" s="11"/>
      <c r="AJ661" s="233">
        <f>SUMPRODUCT(LEN($M661:$U664)-LEN(SUBSTITUTE($M661:$U664,"A", "")))</f>
        <v>32</v>
      </c>
      <c r="AK661" s="239">
        <f>SUMPRODUCT(LEN($AD661:$AD664)-LEN(SUBSTITUTE($AD661:$AD664,"A", "")))</f>
        <v>4</v>
      </c>
      <c r="AL661" s="230">
        <f>SUMPRODUCT(LEN($AC661:$AC664)-LEN(SUBSTITUTE($AC661:$AC664,"A", "")))</f>
        <v>0</v>
      </c>
      <c r="AM661" s="233">
        <f>SUMPRODUCT(LEN($M661:$U664)-LEN(SUBSTITUTE($M661:$U664,"S", "")))</f>
        <v>20</v>
      </c>
      <c r="AN661" s="239">
        <f>SUMPRODUCT(LEN($AD661:$AD664)-LEN(SUBSTITUTE($AD661:$AD664,"S", "")))</f>
        <v>6</v>
      </c>
      <c r="AO661" s="230">
        <f>SUMPRODUCT(LEN($AC661:$AC664)-LEN(SUBSTITUTE($AC661:$AC664,"S", "")))</f>
        <v>0</v>
      </c>
      <c r="AP661" s="233">
        <f>SUMPRODUCT(LEN($M661:$U664)-LEN(SUBSTITUTE($M661:$U664,"F", "")))</f>
        <v>0</v>
      </c>
      <c r="AQ661" s="239">
        <f>SUMPRODUCT(LEN($AD661:$AD664)-LEN(SUBSTITUTE($AD661:$AD664,"F", "")))</f>
        <v>1</v>
      </c>
      <c r="AR661" s="230">
        <f>SUMPRODUCT(LEN($AC661:$AC664)-LEN(SUBSTITUTE($AC661:$AC664,"F", "")))</f>
        <v>0</v>
      </c>
      <c r="AS661" s="233">
        <f>SUMPRODUCT(LEN($M661:$U664)-LEN(SUBSTITUTE($M661:$U664,"G", "")))</f>
        <v>6</v>
      </c>
      <c r="AT661" s="239">
        <f>SUMPRODUCT(LEN($AD661:$AD664)-LEN(SUBSTITUTE($AD661:$AD664,"G", "")))</f>
        <v>1</v>
      </c>
      <c r="AU661" s="230">
        <f>SUMPRODUCT(LEN($AC661:$AC664)-LEN(SUBSTITUTE($AC661:$AC664,"G", "")))</f>
        <v>0</v>
      </c>
      <c r="AV661" s="233">
        <f>SUMPRODUCT(LEN($L661:$U664)-LEN(SUBSTITUTE($L661:$U664,"M", "")))</f>
        <v>0</v>
      </c>
      <c r="AW661" s="236">
        <f>SUMPRODUCT(LEN($AD661:$AD664)-LEN(SUBSTITUTE($AD661:$AD664,"M", "")))</f>
        <v>0</v>
      </c>
      <c r="AX661" s="269">
        <f>SUMPRODUCT(LEN($AC661:$AC664)-LEN(SUBSTITUTE($AC661:$AC664,"M", "")))</f>
        <v>0</v>
      </c>
      <c r="AY661" s="291">
        <f>SUMPRODUCT(LEN($AE661:$AE664)-LEN(SUBSTITUTE($AE661:$AE664,"S", "")))</f>
        <v>0</v>
      </c>
      <c r="AZ661" s="227">
        <f>SUMPRODUCT(LEN($AE661:$AE664)-LEN(SUBSTITUTE($AE661:$AE664,"F", "")))</f>
        <v>0</v>
      </c>
      <c r="BA661" s="227">
        <f>SUMPRODUCT(LEN($AE661:$AE664)-LEN(SUBSTITUTE($AE661:$AE664,"G", "")))</f>
        <v>0</v>
      </c>
      <c r="BB661" s="294">
        <f>SUMPRODUCT(LEN($AE661:$AE664)-LEN(SUBSTITUTE($AE661:$AE664,"M", "")))</f>
        <v>0</v>
      </c>
    </row>
    <row r="662" spans="2:62" ht="28.15" customHeight="1" thickBot="1" x14ac:dyDescent="0.25">
      <c r="B662" s="30"/>
      <c r="C662" s="243"/>
      <c r="D662" s="36"/>
      <c r="E662" s="35"/>
      <c r="F662" s="35"/>
      <c r="G662" s="34"/>
      <c r="H662" s="224"/>
      <c r="I662" s="247"/>
      <c r="J662" s="247"/>
      <c r="K662" s="247"/>
      <c r="L662" s="33" t="s">
        <v>123</v>
      </c>
      <c r="M662" s="32" t="s">
        <v>679</v>
      </c>
      <c r="N662" s="33" t="s">
        <v>122</v>
      </c>
      <c r="O662" s="32" t="s">
        <v>709</v>
      </c>
      <c r="P662" s="33" t="s">
        <v>120</v>
      </c>
      <c r="Q662" s="32" t="s">
        <v>444</v>
      </c>
      <c r="R662" s="33" t="s">
        <v>119</v>
      </c>
      <c r="S662" s="32" t="s">
        <v>124</v>
      </c>
      <c r="T662" s="33" t="s">
        <v>118</v>
      </c>
      <c r="U662" s="32"/>
      <c r="V662" s="33" t="s">
        <v>117</v>
      </c>
      <c r="W662" s="32"/>
      <c r="X662" s="33" t="s">
        <v>116</v>
      </c>
      <c r="Y662" s="32"/>
      <c r="Z662" s="33" t="s">
        <v>115</v>
      </c>
      <c r="AA662" s="32"/>
      <c r="AB662" s="31"/>
      <c r="AC662" s="32"/>
      <c r="AD662" s="31" t="s">
        <v>708</v>
      </c>
      <c r="AE662" s="23"/>
      <c r="AF662" s="251"/>
      <c r="AG662" s="251"/>
      <c r="AH662" s="22"/>
      <c r="AI662" s="11"/>
      <c r="AJ662" s="265"/>
      <c r="AK662" s="267"/>
      <c r="AL662" s="263"/>
      <c r="AM662" s="265"/>
      <c r="AN662" s="267"/>
      <c r="AO662" s="263"/>
      <c r="AP662" s="265"/>
      <c r="AQ662" s="267"/>
      <c r="AR662" s="263"/>
      <c r="AS662" s="265"/>
      <c r="AT662" s="267"/>
      <c r="AU662" s="263"/>
      <c r="AV662" s="265"/>
      <c r="AW662" s="275"/>
      <c r="AX662" s="270"/>
      <c r="AY662" s="292"/>
      <c r="AZ662" s="228"/>
      <c r="BA662" s="228"/>
      <c r="BB662" s="295"/>
    </row>
    <row r="663" spans="2:62" ht="28.15" customHeight="1" x14ac:dyDescent="0.2">
      <c r="B663" s="30"/>
      <c r="C663" s="244"/>
      <c r="D663" s="29"/>
      <c r="E663" s="28"/>
      <c r="F663" s="28"/>
      <c r="G663" s="27"/>
      <c r="H663" s="225"/>
      <c r="I663" s="248"/>
      <c r="J663" s="248"/>
      <c r="K663" s="248"/>
      <c r="L663" s="26" t="s">
        <v>114</v>
      </c>
      <c r="M663" s="25" t="s">
        <v>382</v>
      </c>
      <c r="N663" s="26" t="s">
        <v>112</v>
      </c>
      <c r="O663" s="25" t="s">
        <v>420</v>
      </c>
      <c r="P663" s="26" t="s">
        <v>111</v>
      </c>
      <c r="Q663" s="25" t="s">
        <v>178</v>
      </c>
      <c r="R663" s="26" t="s">
        <v>110</v>
      </c>
      <c r="S663" s="25" t="s">
        <v>121</v>
      </c>
      <c r="T663" s="26" t="s">
        <v>109</v>
      </c>
      <c r="U663" s="25"/>
      <c r="V663" s="26" t="s">
        <v>108</v>
      </c>
      <c r="W663" s="25"/>
      <c r="X663" s="26" t="s">
        <v>107</v>
      </c>
      <c r="Y663" s="25"/>
      <c r="Z663" s="26" t="s">
        <v>106</v>
      </c>
      <c r="AA663" s="25"/>
      <c r="AB663" s="24"/>
      <c r="AC663" s="25"/>
      <c r="AD663" s="24"/>
      <c r="AE663" s="23"/>
      <c r="AF663" s="251"/>
      <c r="AG663" s="251"/>
      <c r="AH663" s="22"/>
      <c r="AI663" s="11"/>
      <c r="AJ663" s="265"/>
      <c r="AK663" s="267"/>
      <c r="AL663" s="263"/>
      <c r="AM663" s="265"/>
      <c r="AN663" s="267"/>
      <c r="AO663" s="263"/>
      <c r="AP663" s="265"/>
      <c r="AQ663" s="267"/>
      <c r="AR663" s="263"/>
      <c r="AS663" s="265"/>
      <c r="AT663" s="267"/>
      <c r="AU663" s="263"/>
      <c r="AV663" s="265"/>
      <c r="AW663" s="275"/>
      <c r="AX663" s="270"/>
      <c r="AY663" s="292"/>
      <c r="AZ663" s="228"/>
      <c r="BA663" s="228"/>
      <c r="BB663" s="295"/>
    </row>
    <row r="664" spans="2:62" ht="28.15" customHeight="1" thickBot="1" x14ac:dyDescent="0.25">
      <c r="B664" s="30"/>
      <c r="C664" s="253"/>
      <c r="D664" s="51"/>
      <c r="E664" s="50"/>
      <c r="F664" s="50"/>
      <c r="G664" s="49"/>
      <c r="H664" s="226"/>
      <c r="I664" s="254"/>
      <c r="J664" s="254"/>
      <c r="K664" s="254"/>
      <c r="L664" s="48" t="s">
        <v>105</v>
      </c>
      <c r="M664" s="47" t="s">
        <v>707</v>
      </c>
      <c r="N664" s="48" t="s">
        <v>103</v>
      </c>
      <c r="O664" s="47" t="s">
        <v>518</v>
      </c>
      <c r="P664" s="48" t="s">
        <v>102</v>
      </c>
      <c r="Q664" s="47" t="s">
        <v>113</v>
      </c>
      <c r="R664" s="48" t="s">
        <v>101</v>
      </c>
      <c r="S664" s="47" t="s">
        <v>121</v>
      </c>
      <c r="T664" s="48">
        <v>20</v>
      </c>
      <c r="U664" s="47"/>
      <c r="V664" s="48" t="s">
        <v>100</v>
      </c>
      <c r="W664" s="47"/>
      <c r="X664" s="48" t="s">
        <v>99</v>
      </c>
      <c r="Y664" s="47"/>
      <c r="Z664" s="48" t="s">
        <v>98</v>
      </c>
      <c r="AA664" s="47"/>
      <c r="AB664" s="16"/>
      <c r="AC664" s="47"/>
      <c r="AD664" s="16"/>
      <c r="AE664" s="46"/>
      <c r="AF664" s="255"/>
      <c r="AG664" s="255"/>
      <c r="AH664" s="45"/>
      <c r="AI664" s="11"/>
      <c r="AJ664" s="266"/>
      <c r="AK664" s="268"/>
      <c r="AL664" s="264"/>
      <c r="AM664" s="266"/>
      <c r="AN664" s="268"/>
      <c r="AO664" s="264"/>
      <c r="AP664" s="266"/>
      <c r="AQ664" s="268"/>
      <c r="AR664" s="264"/>
      <c r="AS664" s="266"/>
      <c r="AT664" s="268"/>
      <c r="AU664" s="264"/>
      <c r="AV664" s="266"/>
      <c r="AW664" s="276"/>
      <c r="AX664" s="271"/>
      <c r="AY664" s="293"/>
      <c r="AZ664" s="229"/>
      <c r="BA664" s="229"/>
      <c r="BB664" s="296"/>
    </row>
    <row r="665" spans="2:62" ht="28.15" customHeight="1" x14ac:dyDescent="0.2">
      <c r="B665" s="30"/>
      <c r="C665" s="242">
        <v>3</v>
      </c>
      <c r="D665" s="44"/>
      <c r="E665" s="43"/>
      <c r="F665" s="43"/>
      <c r="G665" s="42"/>
      <c r="H665" s="223"/>
      <c r="I665" s="246">
        <v>75</v>
      </c>
      <c r="J665" s="246">
        <v>23</v>
      </c>
      <c r="K665" s="246">
        <v>6</v>
      </c>
      <c r="L665" s="41" t="s">
        <v>133</v>
      </c>
      <c r="M665" s="40" t="s">
        <v>382</v>
      </c>
      <c r="N665" s="41" t="s">
        <v>131</v>
      </c>
      <c r="O665" s="40" t="s">
        <v>491</v>
      </c>
      <c r="P665" s="41" t="s">
        <v>130</v>
      </c>
      <c r="Q665" s="40" t="s">
        <v>454</v>
      </c>
      <c r="R665" s="41" t="s">
        <v>129</v>
      </c>
      <c r="S665" s="40" t="s">
        <v>113</v>
      </c>
      <c r="T665" s="41" t="s">
        <v>128</v>
      </c>
      <c r="U665" s="40" t="s">
        <v>121</v>
      </c>
      <c r="V665" s="41" t="s">
        <v>127</v>
      </c>
      <c r="W665" s="40"/>
      <c r="X665" s="41" t="s">
        <v>126</v>
      </c>
      <c r="Y665" s="40"/>
      <c r="Z665" s="41" t="s">
        <v>125</v>
      </c>
      <c r="AA665" s="40"/>
      <c r="AB665" s="39"/>
      <c r="AC665" s="40"/>
      <c r="AD665" s="39" t="s">
        <v>706</v>
      </c>
      <c r="AE665" s="38"/>
      <c r="AF665" s="250"/>
      <c r="AG665" s="250"/>
      <c r="AH665" s="37"/>
      <c r="AI665" s="11"/>
      <c r="AJ665" s="233">
        <f>SUMPRODUCT(LEN($M665:$U668)-LEN(SUBSTITUTE($M665:$U668,"A", "")))</f>
        <v>32</v>
      </c>
      <c r="AK665" s="239">
        <f>SUMPRODUCT(LEN($AD665:$AD668)-LEN(SUBSTITUTE($AD665:$AD668,"A", "")))</f>
        <v>11</v>
      </c>
      <c r="AL665" s="230">
        <f>SUMPRODUCT(LEN($AC665:$AC668)-LEN(SUBSTITUTE($AC665:$AC668,"A", "")))</f>
        <v>0</v>
      </c>
      <c r="AM665" s="233">
        <f>SUMPRODUCT(LEN($M665:$U668)-LEN(SUBSTITUTE($M665:$U668,"S", "")))</f>
        <v>13</v>
      </c>
      <c r="AN665" s="239">
        <f>SUMPRODUCT(LEN($AD665:$AD668)-LEN(SUBSTITUTE($AD665:$AD668,"S", "")))</f>
        <v>10</v>
      </c>
      <c r="AO665" s="230">
        <f>SUMPRODUCT(LEN($AC665:$AC668)-LEN(SUBSTITUTE($AC665:$AC668,"S", "")))</f>
        <v>0</v>
      </c>
      <c r="AP665" s="233">
        <f>SUMPRODUCT(LEN($M665:$U668)-LEN(SUBSTITUTE($M665:$U668,"F", "")))</f>
        <v>2</v>
      </c>
      <c r="AQ665" s="239">
        <f>SUMPRODUCT(LEN($AD665:$AD668)-LEN(SUBSTITUTE($AD665:$AD668,"F", "")))</f>
        <v>0</v>
      </c>
      <c r="AR665" s="230">
        <f>SUMPRODUCT(LEN($AC665:$AC668)-LEN(SUBSTITUTE($AC665:$AC668,"F", "")))</f>
        <v>0</v>
      </c>
      <c r="AS665" s="233">
        <f>SUMPRODUCT(LEN($M665:$U668)-LEN(SUBSTITUTE($M665:$U668,"G", "")))</f>
        <v>7</v>
      </c>
      <c r="AT665" s="239">
        <f>SUMPRODUCT(LEN($AD665:$AD668)-LEN(SUBSTITUTE($AD665:$AD668,"G", "")))</f>
        <v>0</v>
      </c>
      <c r="AU665" s="230">
        <f>SUMPRODUCT(LEN($AC665:$AC668)-LEN(SUBSTITUTE($AC665:$AC668,"G", "")))</f>
        <v>0</v>
      </c>
      <c r="AV665" s="233">
        <f>SUMPRODUCT(LEN($L665:$U668)-LEN(SUBSTITUTE($L665:$U668,"M", "")))</f>
        <v>0</v>
      </c>
      <c r="AW665" s="236">
        <f>SUMPRODUCT(LEN($AD665:$AD668)-LEN(SUBSTITUTE($AD665:$AD668,"M", "")))</f>
        <v>0</v>
      </c>
      <c r="AX665" s="269">
        <f>SUMPRODUCT(LEN($AC665:$AC668)-LEN(SUBSTITUTE($AC665:$AC668,"M", "")))</f>
        <v>0</v>
      </c>
      <c r="AY665" s="291">
        <f>SUMPRODUCT(LEN($AE665:$AE668)-LEN(SUBSTITUTE($AE665:$AE668,"S", "")))</f>
        <v>0</v>
      </c>
      <c r="AZ665" s="227">
        <f>SUMPRODUCT(LEN($AE665:$AE668)-LEN(SUBSTITUTE($AE665:$AE668,"F", "")))</f>
        <v>0</v>
      </c>
      <c r="BA665" s="227">
        <f>SUMPRODUCT(LEN($AE665:$AE668)-LEN(SUBSTITUTE($AE665:$AE668,"G", "")))</f>
        <v>0</v>
      </c>
      <c r="BB665" s="294">
        <f>SUMPRODUCT(LEN($AE665:$AE668)-LEN(SUBSTITUTE($AE665:$AE668,"M", "")))</f>
        <v>0</v>
      </c>
    </row>
    <row r="666" spans="2:62" ht="28.15" customHeight="1" thickBot="1" x14ac:dyDescent="0.25">
      <c r="B666" s="30"/>
      <c r="C666" s="243"/>
      <c r="D666" s="36"/>
      <c r="E666" s="35"/>
      <c r="F666" s="35"/>
      <c r="G666" s="34"/>
      <c r="H666" s="224"/>
      <c r="I666" s="247"/>
      <c r="J666" s="247"/>
      <c r="K666" s="247"/>
      <c r="L666" s="33" t="s">
        <v>123</v>
      </c>
      <c r="M666" s="32" t="s">
        <v>700</v>
      </c>
      <c r="N666" s="33" t="s">
        <v>122</v>
      </c>
      <c r="O666" s="32" t="s">
        <v>444</v>
      </c>
      <c r="P666" s="33" t="s">
        <v>120</v>
      </c>
      <c r="Q666" s="32" t="s">
        <v>186</v>
      </c>
      <c r="R666" s="33" t="s">
        <v>119</v>
      </c>
      <c r="S666" s="32" t="s">
        <v>178</v>
      </c>
      <c r="T666" s="33" t="s">
        <v>118</v>
      </c>
      <c r="U666" s="32"/>
      <c r="V666" s="33" t="s">
        <v>117</v>
      </c>
      <c r="W666" s="32"/>
      <c r="X666" s="33" t="s">
        <v>116</v>
      </c>
      <c r="Y666" s="32"/>
      <c r="Z666" s="33" t="s">
        <v>115</v>
      </c>
      <c r="AA666" s="32"/>
      <c r="AB666" s="31"/>
      <c r="AC666" s="32"/>
      <c r="AD666" s="31" t="s">
        <v>705</v>
      </c>
      <c r="AE666" s="23"/>
      <c r="AF666" s="251"/>
      <c r="AG666" s="251"/>
      <c r="AH666" s="22"/>
      <c r="AI666" s="11"/>
      <c r="AJ666" s="265"/>
      <c r="AK666" s="267"/>
      <c r="AL666" s="263"/>
      <c r="AM666" s="265"/>
      <c r="AN666" s="267"/>
      <c r="AO666" s="263"/>
      <c r="AP666" s="265"/>
      <c r="AQ666" s="267"/>
      <c r="AR666" s="263"/>
      <c r="AS666" s="265"/>
      <c r="AT666" s="267"/>
      <c r="AU666" s="263"/>
      <c r="AV666" s="265"/>
      <c r="AW666" s="275"/>
      <c r="AX666" s="270"/>
      <c r="AY666" s="292"/>
      <c r="AZ666" s="228"/>
      <c r="BA666" s="228"/>
      <c r="BB666" s="295"/>
    </row>
    <row r="667" spans="2:62" ht="28.15" customHeight="1" x14ac:dyDescent="0.2">
      <c r="B667" s="30"/>
      <c r="C667" s="244"/>
      <c r="D667" s="29"/>
      <c r="E667" s="28"/>
      <c r="F667" s="28"/>
      <c r="G667" s="27"/>
      <c r="H667" s="225"/>
      <c r="I667" s="248"/>
      <c r="J667" s="248"/>
      <c r="K667" s="248"/>
      <c r="L667" s="26" t="s">
        <v>114</v>
      </c>
      <c r="M667" s="25" t="s">
        <v>417</v>
      </c>
      <c r="N667" s="26" t="s">
        <v>112</v>
      </c>
      <c r="O667" s="25" t="s">
        <v>418</v>
      </c>
      <c r="P667" s="26" t="s">
        <v>111</v>
      </c>
      <c r="Q667" s="25" t="s">
        <v>449</v>
      </c>
      <c r="R667" s="26" t="s">
        <v>110</v>
      </c>
      <c r="S667" s="25" t="s">
        <v>124</v>
      </c>
      <c r="T667" s="26" t="s">
        <v>109</v>
      </c>
      <c r="U667" s="25"/>
      <c r="V667" s="26" t="s">
        <v>108</v>
      </c>
      <c r="W667" s="25"/>
      <c r="X667" s="26" t="s">
        <v>107</v>
      </c>
      <c r="Y667" s="25"/>
      <c r="Z667" s="26" t="s">
        <v>106</v>
      </c>
      <c r="AA667" s="25"/>
      <c r="AB667" s="24"/>
      <c r="AC667" s="25"/>
      <c r="AD667" s="24"/>
      <c r="AE667" s="23"/>
      <c r="AF667" s="251"/>
      <c r="AG667" s="251"/>
      <c r="AH667" s="22"/>
      <c r="AI667" s="11"/>
      <c r="AJ667" s="265"/>
      <c r="AK667" s="267"/>
      <c r="AL667" s="263"/>
      <c r="AM667" s="265"/>
      <c r="AN667" s="267"/>
      <c r="AO667" s="263"/>
      <c r="AP667" s="265"/>
      <c r="AQ667" s="267"/>
      <c r="AR667" s="263"/>
      <c r="AS667" s="265"/>
      <c r="AT667" s="267"/>
      <c r="AU667" s="263"/>
      <c r="AV667" s="265"/>
      <c r="AW667" s="275"/>
      <c r="AX667" s="270"/>
      <c r="AY667" s="292"/>
      <c r="AZ667" s="228"/>
      <c r="BA667" s="228"/>
      <c r="BB667" s="295"/>
    </row>
    <row r="668" spans="2:62" ht="28.15" customHeight="1" thickBot="1" x14ac:dyDescent="0.25">
      <c r="B668" s="21"/>
      <c r="C668" s="245"/>
      <c r="D668" s="20"/>
      <c r="E668" s="19"/>
      <c r="F668" s="19"/>
      <c r="G668" s="18"/>
      <c r="H668" s="226"/>
      <c r="I668" s="249"/>
      <c r="J668" s="249"/>
      <c r="K668" s="249"/>
      <c r="L668" s="17" t="s">
        <v>105</v>
      </c>
      <c r="M668" s="15" t="s">
        <v>507</v>
      </c>
      <c r="N668" s="17" t="s">
        <v>103</v>
      </c>
      <c r="O668" s="15" t="s">
        <v>405</v>
      </c>
      <c r="P668" s="17" t="s">
        <v>102</v>
      </c>
      <c r="Q668" s="15" t="s">
        <v>188</v>
      </c>
      <c r="R668" s="17" t="s">
        <v>101</v>
      </c>
      <c r="S668" s="15" t="s">
        <v>121</v>
      </c>
      <c r="T668" s="17">
        <v>20</v>
      </c>
      <c r="U668" s="15"/>
      <c r="V668" s="17" t="s">
        <v>100</v>
      </c>
      <c r="W668" s="15"/>
      <c r="X668" s="17" t="s">
        <v>99</v>
      </c>
      <c r="Y668" s="15"/>
      <c r="Z668" s="17" t="s">
        <v>98</v>
      </c>
      <c r="AA668" s="15"/>
      <c r="AB668" s="16"/>
      <c r="AC668" s="15"/>
      <c r="AD668" s="14"/>
      <c r="AE668" s="13"/>
      <c r="AF668" s="252"/>
      <c r="AG668" s="252"/>
      <c r="AH668" s="12"/>
      <c r="AI668" s="11"/>
      <c r="AJ668" s="266"/>
      <c r="AK668" s="268"/>
      <c r="AL668" s="264"/>
      <c r="AM668" s="266"/>
      <c r="AN668" s="268"/>
      <c r="AO668" s="264"/>
      <c r="AP668" s="266"/>
      <c r="AQ668" s="268"/>
      <c r="AR668" s="264"/>
      <c r="AS668" s="266"/>
      <c r="AT668" s="268"/>
      <c r="AU668" s="264"/>
      <c r="AV668" s="266"/>
      <c r="AW668" s="276"/>
      <c r="AX668" s="271"/>
      <c r="AY668" s="293"/>
      <c r="AZ668" s="229"/>
      <c r="BA668" s="229"/>
      <c r="BB668" s="296"/>
    </row>
    <row r="669" spans="2:62" ht="85.9" customHeight="1" thickTop="1" thickBot="1" x14ac:dyDescent="0.35">
      <c r="B669" s="105" t="s">
        <v>174</v>
      </c>
      <c r="C669" s="95" t="s">
        <v>173</v>
      </c>
      <c r="D669" s="100" t="s">
        <v>172</v>
      </c>
      <c r="E669" s="104" t="s">
        <v>171</v>
      </c>
      <c r="F669" s="103"/>
      <c r="G669" s="102"/>
      <c r="H669" s="101" t="s">
        <v>170</v>
      </c>
      <c r="I669" s="100" t="s">
        <v>96</v>
      </c>
      <c r="J669" s="100" t="s">
        <v>169</v>
      </c>
      <c r="K669" s="100" t="s">
        <v>97</v>
      </c>
      <c r="L669" s="256" t="s">
        <v>168</v>
      </c>
      <c r="M669" s="262"/>
      <c r="N669" s="256" t="s">
        <v>167</v>
      </c>
      <c r="O669" s="262"/>
      <c r="P669" s="256" t="s">
        <v>167</v>
      </c>
      <c r="Q669" s="257"/>
      <c r="R669" s="256" t="s">
        <v>167</v>
      </c>
      <c r="S669" s="257"/>
      <c r="T669" s="256" t="s">
        <v>167</v>
      </c>
      <c r="U669" s="257"/>
      <c r="V669" s="256" t="s">
        <v>167</v>
      </c>
      <c r="W669" s="257"/>
      <c r="X669" s="256" t="s">
        <v>167</v>
      </c>
      <c r="Y669" s="257"/>
      <c r="Z669" s="256" t="s">
        <v>167</v>
      </c>
      <c r="AA669" s="257"/>
      <c r="AB669" s="261" t="s">
        <v>166</v>
      </c>
      <c r="AC669" s="257"/>
      <c r="AD669" s="101" t="s">
        <v>165</v>
      </c>
      <c r="AE669" s="101" t="s">
        <v>164</v>
      </c>
      <c r="AF669" s="100" t="s">
        <v>163</v>
      </c>
      <c r="AG669" s="100" t="s">
        <v>162</v>
      </c>
      <c r="AH669" s="99" t="s">
        <v>161</v>
      </c>
      <c r="AI669" s="98"/>
      <c r="AJ669" s="96" t="s">
        <v>160</v>
      </c>
      <c r="AK669" s="95" t="s">
        <v>159</v>
      </c>
      <c r="AL669" s="94" t="s">
        <v>158</v>
      </c>
      <c r="AM669" s="96" t="s">
        <v>157</v>
      </c>
      <c r="AN669" s="95" t="s">
        <v>156</v>
      </c>
      <c r="AO669" s="94" t="s">
        <v>155</v>
      </c>
      <c r="AP669" s="96" t="s">
        <v>154</v>
      </c>
      <c r="AQ669" s="95" t="s">
        <v>153</v>
      </c>
      <c r="AR669" s="97" t="s">
        <v>152</v>
      </c>
      <c r="AS669" s="96" t="s">
        <v>151</v>
      </c>
      <c r="AT669" s="95" t="s">
        <v>150</v>
      </c>
      <c r="AU669" s="94" t="s">
        <v>149</v>
      </c>
      <c r="AV669" s="96" t="s">
        <v>148</v>
      </c>
      <c r="AW669" s="95" t="s">
        <v>147</v>
      </c>
      <c r="AX669" s="94" t="s">
        <v>146</v>
      </c>
      <c r="AY669" s="93" t="s">
        <v>145</v>
      </c>
      <c r="AZ669" s="92" t="s">
        <v>144</v>
      </c>
      <c r="BA669" s="92" t="s">
        <v>143</v>
      </c>
      <c r="BB669" s="91" t="s">
        <v>142</v>
      </c>
    </row>
    <row r="670" spans="2:62" ht="48" thickBot="1" x14ac:dyDescent="0.3">
      <c r="B670" s="90" t="s">
        <v>202</v>
      </c>
      <c r="C670" s="89"/>
      <c r="D670" s="88">
        <v>193</v>
      </c>
      <c r="E670" s="258"/>
      <c r="F670" s="259"/>
      <c r="G670" s="260"/>
      <c r="H670" s="87" t="s">
        <v>140</v>
      </c>
      <c r="I670" s="86"/>
      <c r="J670" s="86"/>
      <c r="K670" s="85"/>
      <c r="L670" s="84"/>
      <c r="M670" s="81"/>
      <c r="N670" s="84"/>
      <c r="O670" s="81"/>
      <c r="P670" s="84"/>
      <c r="Q670" s="81"/>
      <c r="R670" s="84"/>
      <c r="S670" s="81"/>
      <c r="T670" s="84"/>
      <c r="U670" s="81"/>
      <c r="V670" s="84"/>
      <c r="W670" s="81"/>
      <c r="X670" s="84"/>
      <c r="Y670" s="81"/>
      <c r="Z670" s="84"/>
      <c r="AA670" s="83"/>
      <c r="AB670" s="82" t="s">
        <v>139</v>
      </c>
      <c r="AC670" s="81"/>
      <c r="AD670" s="81"/>
      <c r="AE670" s="81"/>
      <c r="AF670" s="80"/>
      <c r="AG670" s="80"/>
      <c r="AH670" s="60"/>
      <c r="AI670" s="79" t="s">
        <v>138</v>
      </c>
      <c r="AJ670" s="78">
        <f t="shared" ref="AJ670:BB670" si="88">SUM(AJ672:AJ683)</f>
        <v>53</v>
      </c>
      <c r="AK670" s="77">
        <f t="shared" si="88"/>
        <v>5</v>
      </c>
      <c r="AL670" s="76">
        <f t="shared" si="88"/>
        <v>0</v>
      </c>
      <c r="AM670" s="78">
        <f t="shared" si="88"/>
        <v>30</v>
      </c>
      <c r="AN670" s="77">
        <f t="shared" si="88"/>
        <v>10</v>
      </c>
      <c r="AO670" s="76">
        <f t="shared" si="88"/>
        <v>0</v>
      </c>
      <c r="AP670" s="78">
        <f t="shared" si="88"/>
        <v>1</v>
      </c>
      <c r="AQ670" s="77">
        <f t="shared" si="88"/>
        <v>0</v>
      </c>
      <c r="AR670" s="76">
        <f t="shared" si="88"/>
        <v>0</v>
      </c>
      <c r="AS670" s="78">
        <f t="shared" si="88"/>
        <v>9</v>
      </c>
      <c r="AT670" s="77">
        <f t="shared" si="88"/>
        <v>0</v>
      </c>
      <c r="AU670" s="76">
        <f t="shared" si="88"/>
        <v>0</v>
      </c>
      <c r="AV670" s="78">
        <f t="shared" si="88"/>
        <v>0</v>
      </c>
      <c r="AW670" s="77">
        <f t="shared" si="88"/>
        <v>0</v>
      </c>
      <c r="AX670" s="76">
        <f t="shared" si="88"/>
        <v>0</v>
      </c>
      <c r="AY670" s="75">
        <f t="shared" si="88"/>
        <v>0</v>
      </c>
      <c r="AZ670" s="74">
        <f t="shared" si="88"/>
        <v>0</v>
      </c>
      <c r="BA670" s="74">
        <f t="shared" si="88"/>
        <v>1</v>
      </c>
      <c r="BB670" s="73">
        <f t="shared" si="88"/>
        <v>0</v>
      </c>
      <c r="BC670" s="72" t="s">
        <v>137</v>
      </c>
      <c r="BF670" s="5">
        <f>SUM(AJ670:AL670)/$BG$5</f>
        <v>19.333333333333332</v>
      </c>
      <c r="BG670" s="5">
        <f>SUM(AM670:AO670,AY670)/$BG$5</f>
        <v>13.333333333333334</v>
      </c>
      <c r="BH670" s="5">
        <f>SUM(AP670:AR670,AZ670)/$BG$5</f>
        <v>0.33333333333333331</v>
      </c>
      <c r="BI670" s="5">
        <f>SUM(AS670:AU670,BA670)/$BG$5</f>
        <v>3.3333333333333335</v>
      </c>
      <c r="BJ670" s="5">
        <f>SUM(AV670:AX670,BB670)/$BG$5</f>
        <v>0</v>
      </c>
    </row>
    <row r="671" spans="2:62" ht="37.5" thickBot="1" x14ac:dyDescent="0.3">
      <c r="B671" s="71"/>
      <c r="C671" s="70"/>
      <c r="D671" s="69"/>
      <c r="E671" s="68"/>
      <c r="F671" s="68"/>
      <c r="G671" s="67"/>
      <c r="H671" s="66"/>
      <c r="I671" s="64"/>
      <c r="J671" s="64"/>
      <c r="K671" s="65"/>
      <c r="L671" s="64"/>
      <c r="M671" s="62"/>
      <c r="N671" s="64"/>
      <c r="O671" s="62"/>
      <c r="P671" s="64"/>
      <c r="Q671" s="62"/>
      <c r="R671" s="64"/>
      <c r="S671" s="62"/>
      <c r="T671" s="64"/>
      <c r="U671" s="62"/>
      <c r="V671" s="64"/>
      <c r="W671" s="62"/>
      <c r="X671" s="64"/>
      <c r="Y671" s="62"/>
      <c r="Z671" s="64"/>
      <c r="AA671" s="62"/>
      <c r="AB671" s="63"/>
      <c r="AC671" s="62"/>
      <c r="AD671" s="62"/>
      <c r="AE671" s="62"/>
      <c r="AF671" s="61"/>
      <c r="AG671" s="61"/>
      <c r="AH671" s="60"/>
      <c r="AI671" s="59" t="s">
        <v>136</v>
      </c>
      <c r="AJ671" s="58">
        <f t="shared" ref="AJ671:BB671" si="89">AJ670/3</f>
        <v>17.666666666666668</v>
      </c>
      <c r="AK671" s="57">
        <f t="shared" si="89"/>
        <v>1.6666666666666667</v>
      </c>
      <c r="AL671" s="56">
        <f t="shared" si="89"/>
        <v>0</v>
      </c>
      <c r="AM671" s="58">
        <f t="shared" si="89"/>
        <v>10</v>
      </c>
      <c r="AN671" s="57">
        <f t="shared" si="89"/>
        <v>3.3333333333333335</v>
      </c>
      <c r="AO671" s="56">
        <f t="shared" si="89"/>
        <v>0</v>
      </c>
      <c r="AP671" s="58">
        <f t="shared" si="89"/>
        <v>0.33333333333333331</v>
      </c>
      <c r="AQ671" s="57">
        <f t="shared" si="89"/>
        <v>0</v>
      </c>
      <c r="AR671" s="56">
        <f t="shared" si="89"/>
        <v>0</v>
      </c>
      <c r="AS671" s="58">
        <f t="shared" si="89"/>
        <v>3</v>
      </c>
      <c r="AT671" s="57">
        <f t="shared" si="89"/>
        <v>0</v>
      </c>
      <c r="AU671" s="56">
        <f t="shared" si="89"/>
        <v>0</v>
      </c>
      <c r="AV671" s="58">
        <f t="shared" si="89"/>
        <v>0</v>
      </c>
      <c r="AW671" s="57">
        <f t="shared" si="89"/>
        <v>0</v>
      </c>
      <c r="AX671" s="56">
        <f t="shared" si="89"/>
        <v>0</v>
      </c>
      <c r="AY671" s="55">
        <f t="shared" si="89"/>
        <v>0</v>
      </c>
      <c r="AZ671" s="54">
        <f t="shared" si="89"/>
        <v>0</v>
      </c>
      <c r="BA671" s="54">
        <f t="shared" si="89"/>
        <v>0.33333333333333331</v>
      </c>
      <c r="BB671" s="53">
        <f t="shared" si="89"/>
        <v>0</v>
      </c>
      <c r="BC671" s="52" t="s">
        <v>135</v>
      </c>
    </row>
    <row r="672" spans="2:62" ht="28.15" customHeight="1" x14ac:dyDescent="0.2">
      <c r="B672" s="30"/>
      <c r="C672" s="242">
        <v>1</v>
      </c>
      <c r="D672" s="44"/>
      <c r="E672" s="43"/>
      <c r="F672" s="43"/>
      <c r="G672" s="42"/>
      <c r="H672" s="223" t="s">
        <v>183</v>
      </c>
      <c r="I672" s="246">
        <v>50</v>
      </c>
      <c r="J672" s="246">
        <v>22</v>
      </c>
      <c r="K672" s="246">
        <v>8</v>
      </c>
      <c r="L672" s="41" t="s">
        <v>133</v>
      </c>
      <c r="M672" s="40" t="s">
        <v>132</v>
      </c>
      <c r="N672" s="41" t="s">
        <v>131</v>
      </c>
      <c r="O672" s="40" t="s">
        <v>376</v>
      </c>
      <c r="P672" s="41" t="s">
        <v>130</v>
      </c>
      <c r="Q672" s="40" t="s">
        <v>132</v>
      </c>
      <c r="R672" s="41" t="s">
        <v>129</v>
      </c>
      <c r="S672" s="40" t="s">
        <v>121</v>
      </c>
      <c r="T672" s="41" t="s">
        <v>128</v>
      </c>
      <c r="U672" s="40"/>
      <c r="V672" s="41" t="s">
        <v>127</v>
      </c>
      <c r="W672" s="40"/>
      <c r="X672" s="41" t="s">
        <v>126</v>
      </c>
      <c r="Y672" s="40"/>
      <c r="Z672" s="41" t="s">
        <v>125</v>
      </c>
      <c r="AA672" s="40"/>
      <c r="AB672" s="39"/>
      <c r="AC672" s="40"/>
      <c r="AD672" s="39" t="s">
        <v>104</v>
      </c>
      <c r="AE672" s="38" t="s">
        <v>414</v>
      </c>
      <c r="AF672" s="250"/>
      <c r="AG672" s="250" t="s">
        <v>609</v>
      </c>
      <c r="AH672" s="37"/>
      <c r="AI672" s="11"/>
      <c r="AJ672" s="233">
        <f>SUMPRODUCT(LEN($M672:$U675)-LEN(SUBSTITUTE($M672:$U675,"A", "")))</f>
        <v>19</v>
      </c>
      <c r="AK672" s="239">
        <f>SUMPRODUCT(LEN($AD672:$AD675)-LEN(SUBSTITUTE($AD672:$AD675,"A", "")))</f>
        <v>1</v>
      </c>
      <c r="AL672" s="230">
        <f>SUMPRODUCT(LEN($AC672:$AC675)-LEN(SUBSTITUTE($AC672:$AC675,"A", "")))</f>
        <v>0</v>
      </c>
      <c r="AM672" s="233">
        <f>SUMPRODUCT(LEN($M672:$U675)-LEN(SUBSTITUTE($M672:$U675,"S", "")))</f>
        <v>8</v>
      </c>
      <c r="AN672" s="239">
        <f>SUMPRODUCT(LEN($AD672:$AD675)-LEN(SUBSTITUTE($AD672:$AD675,"S", "")))</f>
        <v>0</v>
      </c>
      <c r="AO672" s="230">
        <f>SUMPRODUCT(LEN($AC672:$AC675)-LEN(SUBSTITUTE($AC672:$AC675,"S", "")))</f>
        <v>0</v>
      </c>
      <c r="AP672" s="233">
        <f>SUMPRODUCT(LEN($M672:$U675)-LEN(SUBSTITUTE($M672:$U675,"F", "")))</f>
        <v>0</v>
      </c>
      <c r="AQ672" s="239">
        <f>SUMPRODUCT(LEN($AD672:$AD675)-LEN(SUBSTITUTE($AD672:$AD675,"F", "")))</f>
        <v>0</v>
      </c>
      <c r="AR672" s="230">
        <f>SUMPRODUCT(LEN($AC672:$AC675)-LEN(SUBSTITUTE($AC672:$AC675,"F", "")))</f>
        <v>0</v>
      </c>
      <c r="AS672" s="233">
        <f>SUMPRODUCT(LEN($M672:$U675)-LEN(SUBSTITUTE($M672:$U675,"G", "")))</f>
        <v>2</v>
      </c>
      <c r="AT672" s="239">
        <f>SUMPRODUCT(LEN($AD672:$AD675)-LEN(SUBSTITUTE($AD672:$AD675,"G", "")))</f>
        <v>0</v>
      </c>
      <c r="AU672" s="230">
        <f>SUMPRODUCT(LEN($AC672:$AC675)-LEN(SUBSTITUTE($AC672:$AC675,"G", "")))</f>
        <v>0</v>
      </c>
      <c r="AV672" s="233">
        <f>SUMPRODUCT(LEN($L672:$U675)-LEN(SUBSTITUTE($L672:$U675,"M", "")))</f>
        <v>0</v>
      </c>
      <c r="AW672" s="236">
        <f>SUMPRODUCT(LEN($AD672:$AD675)-LEN(SUBSTITUTE($AD672:$AD675,"M", "")))</f>
        <v>0</v>
      </c>
      <c r="AX672" s="269">
        <f>SUMPRODUCT(LEN($AC672:$AC675)-LEN(SUBSTITUTE($AC672:$AC675,"M", "")))</f>
        <v>0</v>
      </c>
      <c r="AY672" s="291">
        <f>SUMPRODUCT(LEN($AE672:$AE675)-LEN(SUBSTITUTE($AE672:$AE675,"S", "")))</f>
        <v>0</v>
      </c>
      <c r="AZ672" s="227">
        <f>SUMPRODUCT(LEN($AE672:$AE675)-LEN(SUBSTITUTE($AE672:$AE675,"F", "")))</f>
        <v>0</v>
      </c>
      <c r="BA672" s="227">
        <f>SUMPRODUCT(LEN($AE672:$AE675)-LEN(SUBSTITUTE($AE672:$AE675,"G", "")))</f>
        <v>1</v>
      </c>
      <c r="BB672" s="294">
        <f>SUMPRODUCT(LEN($AE672:$AE675)-LEN(SUBSTITUTE($AE672:$AE675,"M", "")))</f>
        <v>0</v>
      </c>
    </row>
    <row r="673" spans="2:62" ht="28.15" customHeight="1" thickBot="1" x14ac:dyDescent="0.25">
      <c r="B673" s="30"/>
      <c r="C673" s="243"/>
      <c r="D673" s="36"/>
      <c r="E673" s="35"/>
      <c r="F673" s="35"/>
      <c r="G673" s="34"/>
      <c r="H673" s="224"/>
      <c r="I673" s="247"/>
      <c r="J673" s="247"/>
      <c r="K673" s="247"/>
      <c r="L673" s="33" t="s">
        <v>123</v>
      </c>
      <c r="M673" s="32" t="s">
        <v>132</v>
      </c>
      <c r="N673" s="33" t="s">
        <v>122</v>
      </c>
      <c r="O673" s="32" t="s">
        <v>389</v>
      </c>
      <c r="P673" s="33" t="s">
        <v>120</v>
      </c>
      <c r="Q673" s="32" t="s">
        <v>113</v>
      </c>
      <c r="R673" s="33" t="s">
        <v>119</v>
      </c>
      <c r="S673" s="32" t="s">
        <v>121</v>
      </c>
      <c r="T673" s="33" t="s">
        <v>118</v>
      </c>
      <c r="U673" s="32"/>
      <c r="V673" s="33" t="s">
        <v>117</v>
      </c>
      <c r="W673" s="32"/>
      <c r="X673" s="33" t="s">
        <v>116</v>
      </c>
      <c r="Y673" s="32"/>
      <c r="Z673" s="33" t="s">
        <v>115</v>
      </c>
      <c r="AA673" s="32"/>
      <c r="AB673" s="31"/>
      <c r="AC673" s="32"/>
      <c r="AD673" s="31"/>
      <c r="AE673" s="23"/>
      <c r="AF673" s="251"/>
      <c r="AG673" s="251"/>
      <c r="AH673" s="22"/>
      <c r="AI673" s="11"/>
      <c r="AJ673" s="265"/>
      <c r="AK673" s="267"/>
      <c r="AL673" s="263"/>
      <c r="AM673" s="265"/>
      <c r="AN673" s="267"/>
      <c r="AO673" s="263"/>
      <c r="AP673" s="265"/>
      <c r="AQ673" s="267"/>
      <c r="AR673" s="263"/>
      <c r="AS673" s="265"/>
      <c r="AT673" s="267"/>
      <c r="AU673" s="263"/>
      <c r="AV673" s="265"/>
      <c r="AW673" s="275"/>
      <c r="AX673" s="270"/>
      <c r="AY673" s="292"/>
      <c r="AZ673" s="228"/>
      <c r="BA673" s="228"/>
      <c r="BB673" s="295"/>
    </row>
    <row r="674" spans="2:62" ht="28.15" customHeight="1" x14ac:dyDescent="0.2">
      <c r="B674" s="30"/>
      <c r="C674" s="244"/>
      <c r="D674" s="29"/>
      <c r="E674" s="28"/>
      <c r="F674" s="28"/>
      <c r="G674" s="27"/>
      <c r="H674" s="225">
        <v>193</v>
      </c>
      <c r="I674" s="248"/>
      <c r="J674" s="248"/>
      <c r="K674" s="248"/>
      <c r="L674" s="26" t="s">
        <v>114</v>
      </c>
      <c r="M674" s="25" t="s">
        <v>104</v>
      </c>
      <c r="N674" s="26" t="s">
        <v>112</v>
      </c>
      <c r="O674" s="25" t="s">
        <v>389</v>
      </c>
      <c r="P674" s="26" t="s">
        <v>111</v>
      </c>
      <c r="Q674" s="25" t="s">
        <v>175</v>
      </c>
      <c r="R674" s="26" t="s">
        <v>110</v>
      </c>
      <c r="S674" s="25"/>
      <c r="T674" s="26" t="s">
        <v>109</v>
      </c>
      <c r="U674" s="25"/>
      <c r="V674" s="26" t="s">
        <v>108</v>
      </c>
      <c r="W674" s="25"/>
      <c r="X674" s="26" t="s">
        <v>107</v>
      </c>
      <c r="Y674" s="25"/>
      <c r="Z674" s="26" t="s">
        <v>106</v>
      </c>
      <c r="AA674" s="25"/>
      <c r="AB674" s="24"/>
      <c r="AC674" s="25"/>
      <c r="AD674" s="24"/>
      <c r="AE674" s="23"/>
      <c r="AF674" s="251"/>
      <c r="AG674" s="251"/>
      <c r="AH674" s="22"/>
      <c r="AI674" s="11"/>
      <c r="AJ674" s="265"/>
      <c r="AK674" s="267"/>
      <c r="AL674" s="263"/>
      <c r="AM674" s="265"/>
      <c r="AN674" s="267"/>
      <c r="AO674" s="263"/>
      <c r="AP674" s="265"/>
      <c r="AQ674" s="267"/>
      <c r="AR674" s="263"/>
      <c r="AS674" s="265"/>
      <c r="AT674" s="267"/>
      <c r="AU674" s="263"/>
      <c r="AV674" s="265"/>
      <c r="AW674" s="275"/>
      <c r="AX674" s="270"/>
      <c r="AY674" s="292"/>
      <c r="AZ674" s="228"/>
      <c r="BA674" s="228"/>
      <c r="BB674" s="295"/>
    </row>
    <row r="675" spans="2:62" ht="28.15" customHeight="1" thickBot="1" x14ac:dyDescent="0.25">
      <c r="B675" s="30"/>
      <c r="C675" s="253"/>
      <c r="D675" s="51"/>
      <c r="E675" s="50"/>
      <c r="F675" s="50"/>
      <c r="G675" s="49"/>
      <c r="H675" s="226"/>
      <c r="I675" s="254"/>
      <c r="J675" s="254"/>
      <c r="K675" s="254"/>
      <c r="L675" s="48" t="s">
        <v>105</v>
      </c>
      <c r="M675" s="47" t="s">
        <v>104</v>
      </c>
      <c r="N675" s="48" t="s">
        <v>103</v>
      </c>
      <c r="O675" s="47" t="s">
        <v>186</v>
      </c>
      <c r="P675" s="48" t="s">
        <v>102</v>
      </c>
      <c r="Q675" s="47" t="s">
        <v>113</v>
      </c>
      <c r="R675" s="48" t="s">
        <v>101</v>
      </c>
      <c r="S675" s="47"/>
      <c r="T675" s="48">
        <v>20</v>
      </c>
      <c r="U675" s="47"/>
      <c r="V675" s="48" t="s">
        <v>100</v>
      </c>
      <c r="W675" s="47"/>
      <c r="X675" s="48" t="s">
        <v>99</v>
      </c>
      <c r="Y675" s="47"/>
      <c r="Z675" s="48" t="s">
        <v>98</v>
      </c>
      <c r="AA675" s="47"/>
      <c r="AB675" s="16"/>
      <c r="AC675" s="47"/>
      <c r="AD675" s="16"/>
      <c r="AE675" s="46"/>
      <c r="AF675" s="255"/>
      <c r="AG675" s="255"/>
      <c r="AH675" s="45"/>
      <c r="AI675" s="11"/>
      <c r="AJ675" s="266"/>
      <c r="AK675" s="268"/>
      <c r="AL675" s="264"/>
      <c r="AM675" s="266"/>
      <c r="AN675" s="268"/>
      <c r="AO675" s="264"/>
      <c r="AP675" s="266"/>
      <c r="AQ675" s="268"/>
      <c r="AR675" s="264"/>
      <c r="AS675" s="266"/>
      <c r="AT675" s="268"/>
      <c r="AU675" s="264"/>
      <c r="AV675" s="266"/>
      <c r="AW675" s="276"/>
      <c r="AX675" s="271"/>
      <c r="AY675" s="293"/>
      <c r="AZ675" s="229"/>
      <c r="BA675" s="229"/>
      <c r="BB675" s="296"/>
    </row>
    <row r="676" spans="2:62" ht="28.15" customHeight="1" x14ac:dyDescent="0.2">
      <c r="B676" s="30"/>
      <c r="C676" s="242">
        <v>2</v>
      </c>
      <c r="D676" s="44" t="s">
        <v>704</v>
      </c>
      <c r="E676" s="43"/>
      <c r="F676" s="43"/>
      <c r="G676" s="42"/>
      <c r="H676" s="223"/>
      <c r="I676" s="246">
        <v>68</v>
      </c>
      <c r="J676" s="246">
        <v>17</v>
      </c>
      <c r="K676" s="246">
        <v>7</v>
      </c>
      <c r="L676" s="41" t="s">
        <v>133</v>
      </c>
      <c r="M676" s="40" t="s">
        <v>132</v>
      </c>
      <c r="N676" s="41" t="s">
        <v>131</v>
      </c>
      <c r="O676" s="40" t="s">
        <v>423</v>
      </c>
      <c r="P676" s="41" t="s">
        <v>130</v>
      </c>
      <c r="Q676" s="40" t="s">
        <v>180</v>
      </c>
      <c r="R676" s="41" t="s">
        <v>129</v>
      </c>
      <c r="S676" s="40"/>
      <c r="T676" s="41" t="s">
        <v>128</v>
      </c>
      <c r="U676" s="40"/>
      <c r="V676" s="41" t="s">
        <v>127</v>
      </c>
      <c r="W676" s="40"/>
      <c r="X676" s="41" t="s">
        <v>126</v>
      </c>
      <c r="Y676" s="40"/>
      <c r="Z676" s="41" t="s">
        <v>125</v>
      </c>
      <c r="AA676" s="40"/>
      <c r="AB676" s="39"/>
      <c r="AC676" s="40"/>
      <c r="AD676" s="39" t="s">
        <v>703</v>
      </c>
      <c r="AE676" s="38"/>
      <c r="AF676" s="250"/>
      <c r="AG676" s="250" t="s">
        <v>609</v>
      </c>
      <c r="AH676" s="37"/>
      <c r="AI676" s="11"/>
      <c r="AJ676" s="233">
        <f>SUMPRODUCT(LEN($M676:$U679)-LEN(SUBSTITUTE($M676:$U679,"A", "")))</f>
        <v>13</v>
      </c>
      <c r="AK676" s="239">
        <f>SUMPRODUCT(LEN($AD676:$AD679)-LEN(SUBSTITUTE($AD676:$AD679,"A", "")))</f>
        <v>4</v>
      </c>
      <c r="AL676" s="230">
        <f>SUMPRODUCT(LEN($AC676:$AC679)-LEN(SUBSTITUTE($AC676:$AC679,"A", "")))</f>
        <v>0</v>
      </c>
      <c r="AM676" s="233">
        <f>SUMPRODUCT(LEN($M676:$U679)-LEN(SUBSTITUTE($M676:$U679,"S", "")))</f>
        <v>6</v>
      </c>
      <c r="AN676" s="239">
        <f>SUMPRODUCT(LEN($AD676:$AD679)-LEN(SUBSTITUTE($AD676:$AD679,"S", "")))</f>
        <v>10</v>
      </c>
      <c r="AO676" s="230">
        <f>SUMPRODUCT(LEN($AC676:$AC679)-LEN(SUBSTITUTE($AC676:$AC679,"S", "")))</f>
        <v>0</v>
      </c>
      <c r="AP676" s="233">
        <f>SUMPRODUCT(LEN($M676:$U679)-LEN(SUBSTITUTE($M676:$U679,"F", "")))</f>
        <v>0</v>
      </c>
      <c r="AQ676" s="239">
        <f>SUMPRODUCT(LEN($AD676:$AD679)-LEN(SUBSTITUTE($AD676:$AD679,"F", "")))</f>
        <v>0</v>
      </c>
      <c r="AR676" s="230">
        <f>SUMPRODUCT(LEN($AC676:$AC679)-LEN(SUBSTITUTE($AC676:$AC679,"F", "")))</f>
        <v>0</v>
      </c>
      <c r="AS676" s="233">
        <f>SUMPRODUCT(LEN($M676:$U679)-LEN(SUBSTITUTE($M676:$U679,"G", "")))</f>
        <v>0</v>
      </c>
      <c r="AT676" s="239">
        <f>SUMPRODUCT(LEN($AD676:$AD679)-LEN(SUBSTITUTE($AD676:$AD679,"G", "")))</f>
        <v>0</v>
      </c>
      <c r="AU676" s="230">
        <f>SUMPRODUCT(LEN($AC676:$AC679)-LEN(SUBSTITUTE($AC676:$AC679,"G", "")))</f>
        <v>0</v>
      </c>
      <c r="AV676" s="233">
        <f>SUMPRODUCT(LEN($L676:$U679)-LEN(SUBSTITUTE($L676:$U679,"M", "")))</f>
        <v>0</v>
      </c>
      <c r="AW676" s="236">
        <f>SUMPRODUCT(LEN($AD676:$AD679)-LEN(SUBSTITUTE($AD676:$AD679,"M", "")))</f>
        <v>0</v>
      </c>
      <c r="AX676" s="269">
        <f>SUMPRODUCT(LEN($AC676:$AC679)-LEN(SUBSTITUTE($AC676:$AC679,"M", "")))</f>
        <v>0</v>
      </c>
      <c r="AY676" s="291">
        <f>SUMPRODUCT(LEN($AE676:$AE679)-LEN(SUBSTITUTE($AE676:$AE679,"S", "")))</f>
        <v>0</v>
      </c>
      <c r="AZ676" s="227">
        <f>SUMPRODUCT(LEN($AE676:$AE679)-LEN(SUBSTITUTE($AE676:$AE679,"F", "")))</f>
        <v>0</v>
      </c>
      <c r="BA676" s="227">
        <f>SUMPRODUCT(LEN($AE676:$AE679)-LEN(SUBSTITUTE($AE676:$AE679,"G", "")))</f>
        <v>0</v>
      </c>
      <c r="BB676" s="294">
        <f>SUMPRODUCT(LEN($AE676:$AE679)-LEN(SUBSTITUTE($AE676:$AE679,"M", "")))</f>
        <v>0</v>
      </c>
    </row>
    <row r="677" spans="2:62" ht="28.15" customHeight="1" thickBot="1" x14ac:dyDescent="0.25">
      <c r="B677" s="30"/>
      <c r="C677" s="243"/>
      <c r="D677" s="36"/>
      <c r="E677" s="35"/>
      <c r="F677" s="35"/>
      <c r="G677" s="34"/>
      <c r="H677" s="224"/>
      <c r="I677" s="247"/>
      <c r="J677" s="247"/>
      <c r="K677" s="247"/>
      <c r="L677" s="33" t="s">
        <v>123</v>
      </c>
      <c r="M677" s="32" t="s">
        <v>132</v>
      </c>
      <c r="N677" s="33" t="s">
        <v>122</v>
      </c>
      <c r="O677" s="32" t="s">
        <v>132</v>
      </c>
      <c r="P677" s="33" t="s">
        <v>120</v>
      </c>
      <c r="Q677" s="32" t="s">
        <v>121</v>
      </c>
      <c r="R677" s="33" t="s">
        <v>119</v>
      </c>
      <c r="S677" s="32"/>
      <c r="T677" s="33" t="s">
        <v>118</v>
      </c>
      <c r="U677" s="32"/>
      <c r="V677" s="33" t="s">
        <v>117</v>
      </c>
      <c r="W677" s="32"/>
      <c r="X677" s="33" t="s">
        <v>116</v>
      </c>
      <c r="Y677" s="32"/>
      <c r="Z677" s="33" t="s">
        <v>115</v>
      </c>
      <c r="AA677" s="32"/>
      <c r="AB677" s="31"/>
      <c r="AC677" s="32"/>
      <c r="AD677" s="31"/>
      <c r="AE677" s="23"/>
      <c r="AF677" s="251"/>
      <c r="AG677" s="251"/>
      <c r="AH677" s="22"/>
      <c r="AI677" s="11"/>
      <c r="AJ677" s="265"/>
      <c r="AK677" s="267"/>
      <c r="AL677" s="263"/>
      <c r="AM677" s="265"/>
      <c r="AN677" s="267"/>
      <c r="AO677" s="263"/>
      <c r="AP677" s="265"/>
      <c r="AQ677" s="267"/>
      <c r="AR677" s="263"/>
      <c r="AS677" s="265"/>
      <c r="AT677" s="267"/>
      <c r="AU677" s="263"/>
      <c r="AV677" s="265"/>
      <c r="AW677" s="275"/>
      <c r="AX677" s="270"/>
      <c r="AY677" s="292"/>
      <c r="AZ677" s="228"/>
      <c r="BA677" s="228"/>
      <c r="BB677" s="295"/>
    </row>
    <row r="678" spans="2:62" ht="28.15" customHeight="1" x14ac:dyDescent="0.2">
      <c r="B678" s="30"/>
      <c r="C678" s="244"/>
      <c r="D678" s="29"/>
      <c r="E678" s="28"/>
      <c r="F678" s="28"/>
      <c r="G678" s="27"/>
      <c r="H678" s="225"/>
      <c r="I678" s="248"/>
      <c r="J678" s="248"/>
      <c r="K678" s="248"/>
      <c r="L678" s="26" t="s">
        <v>114</v>
      </c>
      <c r="M678" s="25" t="s">
        <v>104</v>
      </c>
      <c r="N678" s="26" t="s">
        <v>112</v>
      </c>
      <c r="O678" s="25" t="s">
        <v>702</v>
      </c>
      <c r="P678" s="26" t="s">
        <v>111</v>
      </c>
      <c r="Q678" s="25"/>
      <c r="R678" s="26" t="s">
        <v>110</v>
      </c>
      <c r="S678" s="25"/>
      <c r="T678" s="26" t="s">
        <v>109</v>
      </c>
      <c r="U678" s="25"/>
      <c r="V678" s="26" t="s">
        <v>108</v>
      </c>
      <c r="W678" s="25"/>
      <c r="X678" s="26" t="s">
        <v>107</v>
      </c>
      <c r="Y678" s="25"/>
      <c r="Z678" s="26" t="s">
        <v>106</v>
      </c>
      <c r="AA678" s="25"/>
      <c r="AB678" s="24"/>
      <c r="AC678" s="25"/>
      <c r="AD678" s="24"/>
      <c r="AE678" s="23"/>
      <c r="AF678" s="251"/>
      <c r="AG678" s="251"/>
      <c r="AH678" s="22"/>
      <c r="AI678" s="11"/>
      <c r="AJ678" s="265"/>
      <c r="AK678" s="267"/>
      <c r="AL678" s="263"/>
      <c r="AM678" s="265"/>
      <c r="AN678" s="267"/>
      <c r="AO678" s="263"/>
      <c r="AP678" s="265"/>
      <c r="AQ678" s="267"/>
      <c r="AR678" s="263"/>
      <c r="AS678" s="265"/>
      <c r="AT678" s="267"/>
      <c r="AU678" s="263"/>
      <c r="AV678" s="265"/>
      <c r="AW678" s="275"/>
      <c r="AX678" s="270"/>
      <c r="AY678" s="292"/>
      <c r="AZ678" s="228"/>
      <c r="BA678" s="228"/>
      <c r="BB678" s="295"/>
    </row>
    <row r="679" spans="2:62" ht="28.15" customHeight="1" thickBot="1" x14ac:dyDescent="0.25">
      <c r="B679" s="30"/>
      <c r="C679" s="253"/>
      <c r="D679" s="51"/>
      <c r="E679" s="50"/>
      <c r="F679" s="50"/>
      <c r="G679" s="49"/>
      <c r="H679" s="226"/>
      <c r="I679" s="254"/>
      <c r="J679" s="254"/>
      <c r="K679" s="254"/>
      <c r="L679" s="48" t="s">
        <v>105</v>
      </c>
      <c r="M679" s="47" t="s">
        <v>420</v>
      </c>
      <c r="N679" s="48" t="s">
        <v>103</v>
      </c>
      <c r="O679" s="47" t="s">
        <v>121</v>
      </c>
      <c r="P679" s="48" t="s">
        <v>102</v>
      </c>
      <c r="Q679" s="47"/>
      <c r="R679" s="48" t="s">
        <v>101</v>
      </c>
      <c r="S679" s="47"/>
      <c r="T679" s="48">
        <v>20</v>
      </c>
      <c r="U679" s="47"/>
      <c r="V679" s="48" t="s">
        <v>100</v>
      </c>
      <c r="W679" s="47"/>
      <c r="X679" s="48" t="s">
        <v>99</v>
      </c>
      <c r="Y679" s="47"/>
      <c r="Z679" s="48" t="s">
        <v>98</v>
      </c>
      <c r="AA679" s="47"/>
      <c r="AB679" s="16"/>
      <c r="AC679" s="47"/>
      <c r="AD679" s="16"/>
      <c r="AE679" s="46"/>
      <c r="AF679" s="255"/>
      <c r="AG679" s="255"/>
      <c r="AH679" s="45"/>
      <c r="AI679" s="11"/>
      <c r="AJ679" s="266"/>
      <c r="AK679" s="268"/>
      <c r="AL679" s="264"/>
      <c r="AM679" s="266"/>
      <c r="AN679" s="268"/>
      <c r="AO679" s="264"/>
      <c r="AP679" s="266"/>
      <c r="AQ679" s="268"/>
      <c r="AR679" s="264"/>
      <c r="AS679" s="266"/>
      <c r="AT679" s="268"/>
      <c r="AU679" s="264"/>
      <c r="AV679" s="266"/>
      <c r="AW679" s="276"/>
      <c r="AX679" s="271"/>
      <c r="AY679" s="293"/>
      <c r="AZ679" s="229"/>
      <c r="BA679" s="229"/>
      <c r="BB679" s="296"/>
    </row>
    <row r="680" spans="2:62" ht="28.15" customHeight="1" x14ac:dyDescent="0.2">
      <c r="B680" s="30"/>
      <c r="C680" s="242">
        <v>3</v>
      </c>
      <c r="D680" s="44"/>
      <c r="E680" s="43"/>
      <c r="F680" s="43"/>
      <c r="G680" s="42"/>
      <c r="H680" s="223"/>
      <c r="I680" s="246">
        <v>72</v>
      </c>
      <c r="J680" s="246">
        <v>24</v>
      </c>
      <c r="K680" s="246">
        <v>7</v>
      </c>
      <c r="L680" s="41" t="s">
        <v>133</v>
      </c>
      <c r="M680" s="40" t="s">
        <v>132</v>
      </c>
      <c r="N680" s="41" t="s">
        <v>131</v>
      </c>
      <c r="O680" s="40" t="s">
        <v>420</v>
      </c>
      <c r="P680" s="41" t="s">
        <v>130</v>
      </c>
      <c r="Q680" s="40" t="s">
        <v>482</v>
      </c>
      <c r="R680" s="41" t="s">
        <v>129</v>
      </c>
      <c r="S680" s="40" t="s">
        <v>175</v>
      </c>
      <c r="T680" s="41" t="s">
        <v>128</v>
      </c>
      <c r="U680" s="40" t="s">
        <v>121</v>
      </c>
      <c r="V680" s="41" t="s">
        <v>127</v>
      </c>
      <c r="W680" s="40"/>
      <c r="X680" s="41" t="s">
        <v>126</v>
      </c>
      <c r="Y680" s="40"/>
      <c r="Z680" s="41" t="s">
        <v>125</v>
      </c>
      <c r="AA680" s="40"/>
      <c r="AB680" s="39"/>
      <c r="AC680" s="40"/>
      <c r="AD680" s="39"/>
      <c r="AE680" s="38"/>
      <c r="AF680" s="250"/>
      <c r="AG680" s="250" t="s">
        <v>609</v>
      </c>
      <c r="AH680" s="37"/>
      <c r="AI680" s="11"/>
      <c r="AJ680" s="233">
        <f>SUMPRODUCT(LEN($M680:$U683)-LEN(SUBSTITUTE($M680:$U683,"A", "")))</f>
        <v>21</v>
      </c>
      <c r="AK680" s="239">
        <f>SUMPRODUCT(LEN($AD680:$AD683)-LEN(SUBSTITUTE($AD680:$AD683,"A", "")))</f>
        <v>0</v>
      </c>
      <c r="AL680" s="230">
        <f>SUMPRODUCT(LEN($AC680:$AC683)-LEN(SUBSTITUTE($AC680:$AC683,"A", "")))</f>
        <v>0</v>
      </c>
      <c r="AM680" s="233">
        <f>SUMPRODUCT(LEN($M680:$U683)-LEN(SUBSTITUTE($M680:$U683,"S", "")))</f>
        <v>16</v>
      </c>
      <c r="AN680" s="239">
        <f>SUMPRODUCT(LEN($AD680:$AD683)-LEN(SUBSTITUTE($AD680:$AD683,"S", "")))</f>
        <v>0</v>
      </c>
      <c r="AO680" s="230">
        <f>SUMPRODUCT(LEN($AC680:$AC683)-LEN(SUBSTITUTE($AC680:$AC683,"S", "")))</f>
        <v>0</v>
      </c>
      <c r="AP680" s="233">
        <f>SUMPRODUCT(LEN($M680:$U683)-LEN(SUBSTITUTE($M680:$U683,"F", "")))</f>
        <v>1</v>
      </c>
      <c r="AQ680" s="239">
        <f>SUMPRODUCT(LEN($AD680:$AD683)-LEN(SUBSTITUTE($AD680:$AD683,"F", "")))</f>
        <v>0</v>
      </c>
      <c r="AR680" s="230">
        <f>SUMPRODUCT(LEN($AC680:$AC683)-LEN(SUBSTITUTE($AC680:$AC683,"F", "")))</f>
        <v>0</v>
      </c>
      <c r="AS680" s="233">
        <f>SUMPRODUCT(LEN($M680:$U683)-LEN(SUBSTITUTE($M680:$U683,"G", "")))</f>
        <v>7</v>
      </c>
      <c r="AT680" s="239">
        <f>SUMPRODUCT(LEN($AD680:$AD683)-LEN(SUBSTITUTE($AD680:$AD683,"G", "")))</f>
        <v>0</v>
      </c>
      <c r="AU680" s="230">
        <f>SUMPRODUCT(LEN($AC680:$AC683)-LEN(SUBSTITUTE($AC680:$AC683,"G", "")))</f>
        <v>0</v>
      </c>
      <c r="AV680" s="233">
        <f>SUMPRODUCT(LEN($L680:$U683)-LEN(SUBSTITUTE($L680:$U683,"M", "")))</f>
        <v>0</v>
      </c>
      <c r="AW680" s="236">
        <f>SUMPRODUCT(LEN($AD680:$AD683)-LEN(SUBSTITUTE($AD680:$AD683,"M", "")))</f>
        <v>0</v>
      </c>
      <c r="AX680" s="269">
        <f>SUMPRODUCT(LEN($AC680:$AC683)-LEN(SUBSTITUTE($AC680:$AC683,"M", "")))</f>
        <v>0</v>
      </c>
      <c r="AY680" s="291">
        <f>SUMPRODUCT(LEN($AE680:$AE683)-LEN(SUBSTITUTE($AE680:$AE683,"S", "")))</f>
        <v>0</v>
      </c>
      <c r="AZ680" s="227">
        <f>SUMPRODUCT(LEN($AE680:$AE683)-LEN(SUBSTITUTE($AE680:$AE683,"F", "")))</f>
        <v>0</v>
      </c>
      <c r="BA680" s="227">
        <f>SUMPRODUCT(LEN($AE680:$AE683)-LEN(SUBSTITUTE($AE680:$AE683,"G", "")))</f>
        <v>0</v>
      </c>
      <c r="BB680" s="294">
        <f>SUMPRODUCT(LEN($AE680:$AE683)-LEN(SUBSTITUTE($AE680:$AE683,"M", "")))</f>
        <v>0</v>
      </c>
    </row>
    <row r="681" spans="2:62" ht="28.15" customHeight="1" thickBot="1" x14ac:dyDescent="0.25">
      <c r="B681" s="30"/>
      <c r="C681" s="243"/>
      <c r="D681" s="36"/>
      <c r="E681" s="35"/>
      <c r="F681" s="35"/>
      <c r="G681" s="34"/>
      <c r="H681" s="224"/>
      <c r="I681" s="247"/>
      <c r="J681" s="247"/>
      <c r="K681" s="247"/>
      <c r="L681" s="33" t="s">
        <v>123</v>
      </c>
      <c r="M681" s="32" t="s">
        <v>634</v>
      </c>
      <c r="N681" s="33" t="s">
        <v>122</v>
      </c>
      <c r="O681" s="32" t="s">
        <v>377</v>
      </c>
      <c r="P681" s="33" t="s">
        <v>120</v>
      </c>
      <c r="Q681" s="32" t="s">
        <v>375</v>
      </c>
      <c r="R681" s="33" t="s">
        <v>119</v>
      </c>
      <c r="S681" s="32" t="s">
        <v>113</v>
      </c>
      <c r="T681" s="33" t="s">
        <v>118</v>
      </c>
      <c r="U681" s="32"/>
      <c r="V681" s="33" t="s">
        <v>117</v>
      </c>
      <c r="W681" s="32"/>
      <c r="X681" s="33" t="s">
        <v>116</v>
      </c>
      <c r="Y681" s="32"/>
      <c r="Z681" s="33" t="s">
        <v>115</v>
      </c>
      <c r="AA681" s="32"/>
      <c r="AB681" s="31"/>
      <c r="AC681" s="32"/>
      <c r="AD681" s="31"/>
      <c r="AE681" s="23"/>
      <c r="AF681" s="251"/>
      <c r="AG681" s="251"/>
      <c r="AH681" s="22"/>
      <c r="AI681" s="11"/>
      <c r="AJ681" s="265"/>
      <c r="AK681" s="267"/>
      <c r="AL681" s="263"/>
      <c r="AM681" s="265"/>
      <c r="AN681" s="267"/>
      <c r="AO681" s="263"/>
      <c r="AP681" s="265"/>
      <c r="AQ681" s="267"/>
      <c r="AR681" s="263"/>
      <c r="AS681" s="265"/>
      <c r="AT681" s="267"/>
      <c r="AU681" s="263"/>
      <c r="AV681" s="265"/>
      <c r="AW681" s="275"/>
      <c r="AX681" s="270"/>
      <c r="AY681" s="292"/>
      <c r="AZ681" s="228"/>
      <c r="BA681" s="228"/>
      <c r="BB681" s="295"/>
    </row>
    <row r="682" spans="2:62" ht="28.15" customHeight="1" x14ac:dyDescent="0.2">
      <c r="B682" s="30"/>
      <c r="C682" s="244"/>
      <c r="D682" s="29"/>
      <c r="E682" s="28"/>
      <c r="F682" s="28"/>
      <c r="G682" s="27"/>
      <c r="H682" s="225"/>
      <c r="I682" s="248"/>
      <c r="J682" s="248"/>
      <c r="K682" s="248"/>
      <c r="L682" s="26" t="s">
        <v>114</v>
      </c>
      <c r="M682" s="25" t="s">
        <v>399</v>
      </c>
      <c r="N682" s="26" t="s">
        <v>112</v>
      </c>
      <c r="O682" s="25" t="s">
        <v>399</v>
      </c>
      <c r="P682" s="26" t="s">
        <v>111</v>
      </c>
      <c r="Q682" s="25" t="s">
        <v>195</v>
      </c>
      <c r="R682" s="26" t="s">
        <v>110</v>
      </c>
      <c r="S682" s="25" t="s">
        <v>121</v>
      </c>
      <c r="T682" s="26" t="s">
        <v>109</v>
      </c>
      <c r="U682" s="25"/>
      <c r="V682" s="26" t="s">
        <v>108</v>
      </c>
      <c r="W682" s="25"/>
      <c r="X682" s="26" t="s">
        <v>107</v>
      </c>
      <c r="Y682" s="25"/>
      <c r="Z682" s="26" t="s">
        <v>106</v>
      </c>
      <c r="AA682" s="25"/>
      <c r="AB682" s="24"/>
      <c r="AC682" s="25"/>
      <c r="AD682" s="24"/>
      <c r="AE682" s="23"/>
      <c r="AF682" s="251"/>
      <c r="AG682" s="251"/>
      <c r="AH682" s="22"/>
      <c r="AI682" s="11"/>
      <c r="AJ682" s="265"/>
      <c r="AK682" s="267"/>
      <c r="AL682" s="263"/>
      <c r="AM682" s="265"/>
      <c r="AN682" s="267"/>
      <c r="AO682" s="263"/>
      <c r="AP682" s="265"/>
      <c r="AQ682" s="267"/>
      <c r="AR682" s="263"/>
      <c r="AS682" s="265"/>
      <c r="AT682" s="267"/>
      <c r="AU682" s="263"/>
      <c r="AV682" s="265"/>
      <c r="AW682" s="275"/>
      <c r="AX682" s="270"/>
      <c r="AY682" s="292"/>
      <c r="AZ682" s="228"/>
      <c r="BA682" s="228"/>
      <c r="BB682" s="295"/>
    </row>
    <row r="683" spans="2:62" ht="28.15" customHeight="1" thickBot="1" x14ac:dyDescent="0.25">
      <c r="B683" s="21"/>
      <c r="C683" s="245"/>
      <c r="D683" s="20"/>
      <c r="E683" s="19"/>
      <c r="F683" s="19"/>
      <c r="G683" s="18"/>
      <c r="H683" s="226"/>
      <c r="I683" s="249"/>
      <c r="J683" s="249"/>
      <c r="K683" s="249"/>
      <c r="L683" s="17" t="s">
        <v>105</v>
      </c>
      <c r="M683" s="15" t="s">
        <v>645</v>
      </c>
      <c r="N683" s="17" t="s">
        <v>103</v>
      </c>
      <c r="O683" s="15" t="s">
        <v>187</v>
      </c>
      <c r="P683" s="17" t="s">
        <v>102</v>
      </c>
      <c r="Q683" s="15" t="s">
        <v>217</v>
      </c>
      <c r="R683" s="17" t="s">
        <v>101</v>
      </c>
      <c r="S683" s="15" t="s">
        <v>121</v>
      </c>
      <c r="T683" s="17">
        <v>20</v>
      </c>
      <c r="U683" s="15"/>
      <c r="V683" s="17" t="s">
        <v>100</v>
      </c>
      <c r="W683" s="15"/>
      <c r="X683" s="17" t="s">
        <v>99</v>
      </c>
      <c r="Y683" s="15"/>
      <c r="Z683" s="17" t="s">
        <v>98</v>
      </c>
      <c r="AA683" s="15"/>
      <c r="AB683" s="16"/>
      <c r="AC683" s="15"/>
      <c r="AD683" s="14"/>
      <c r="AE683" s="13"/>
      <c r="AF683" s="252"/>
      <c r="AG683" s="252"/>
      <c r="AH683" s="12"/>
      <c r="AI683" s="11"/>
      <c r="AJ683" s="266"/>
      <c r="AK683" s="268"/>
      <c r="AL683" s="264"/>
      <c r="AM683" s="266"/>
      <c r="AN683" s="268"/>
      <c r="AO683" s="264"/>
      <c r="AP683" s="266"/>
      <c r="AQ683" s="268"/>
      <c r="AR683" s="264"/>
      <c r="AS683" s="266"/>
      <c r="AT683" s="268"/>
      <c r="AU683" s="264"/>
      <c r="AV683" s="266"/>
      <c r="AW683" s="276"/>
      <c r="AX683" s="271"/>
      <c r="AY683" s="293"/>
      <c r="AZ683" s="229"/>
      <c r="BA683" s="229"/>
      <c r="BB683" s="296"/>
    </row>
    <row r="684" spans="2:62" ht="85.9" customHeight="1" thickTop="1" thickBot="1" x14ac:dyDescent="0.35">
      <c r="B684" s="105" t="s">
        <v>174</v>
      </c>
      <c r="C684" s="95" t="s">
        <v>173</v>
      </c>
      <c r="D684" s="100" t="s">
        <v>172</v>
      </c>
      <c r="E684" s="104" t="s">
        <v>171</v>
      </c>
      <c r="F684" s="103"/>
      <c r="G684" s="102"/>
      <c r="H684" s="101" t="s">
        <v>170</v>
      </c>
      <c r="I684" s="100" t="s">
        <v>96</v>
      </c>
      <c r="J684" s="100" t="s">
        <v>169</v>
      </c>
      <c r="K684" s="100" t="s">
        <v>97</v>
      </c>
      <c r="L684" s="256" t="s">
        <v>168</v>
      </c>
      <c r="M684" s="262"/>
      <c r="N684" s="256" t="s">
        <v>167</v>
      </c>
      <c r="O684" s="262"/>
      <c r="P684" s="256" t="s">
        <v>167</v>
      </c>
      <c r="Q684" s="257"/>
      <c r="R684" s="256" t="s">
        <v>167</v>
      </c>
      <c r="S684" s="257"/>
      <c r="T684" s="256" t="s">
        <v>167</v>
      </c>
      <c r="U684" s="257"/>
      <c r="V684" s="256" t="s">
        <v>167</v>
      </c>
      <c r="W684" s="257"/>
      <c r="X684" s="256" t="s">
        <v>167</v>
      </c>
      <c r="Y684" s="257"/>
      <c r="Z684" s="256" t="s">
        <v>167</v>
      </c>
      <c r="AA684" s="257"/>
      <c r="AB684" s="261" t="s">
        <v>166</v>
      </c>
      <c r="AC684" s="257"/>
      <c r="AD684" s="101" t="s">
        <v>165</v>
      </c>
      <c r="AE684" s="101" t="s">
        <v>164</v>
      </c>
      <c r="AF684" s="100" t="s">
        <v>163</v>
      </c>
      <c r="AG684" s="100" t="s">
        <v>162</v>
      </c>
      <c r="AH684" s="99" t="s">
        <v>161</v>
      </c>
      <c r="AI684" s="98"/>
      <c r="AJ684" s="96" t="s">
        <v>160</v>
      </c>
      <c r="AK684" s="95" t="s">
        <v>159</v>
      </c>
      <c r="AL684" s="94" t="s">
        <v>158</v>
      </c>
      <c r="AM684" s="96" t="s">
        <v>157</v>
      </c>
      <c r="AN684" s="95" t="s">
        <v>156</v>
      </c>
      <c r="AO684" s="94" t="s">
        <v>155</v>
      </c>
      <c r="AP684" s="96" t="s">
        <v>154</v>
      </c>
      <c r="AQ684" s="95" t="s">
        <v>153</v>
      </c>
      <c r="AR684" s="97" t="s">
        <v>152</v>
      </c>
      <c r="AS684" s="96" t="s">
        <v>151</v>
      </c>
      <c r="AT684" s="95" t="s">
        <v>150</v>
      </c>
      <c r="AU684" s="94" t="s">
        <v>149</v>
      </c>
      <c r="AV684" s="96" t="s">
        <v>148</v>
      </c>
      <c r="AW684" s="95" t="s">
        <v>147</v>
      </c>
      <c r="AX684" s="94" t="s">
        <v>146</v>
      </c>
      <c r="AY684" s="93" t="s">
        <v>145</v>
      </c>
      <c r="AZ684" s="92" t="s">
        <v>144</v>
      </c>
      <c r="BA684" s="92" t="s">
        <v>143</v>
      </c>
      <c r="BB684" s="91" t="s">
        <v>142</v>
      </c>
    </row>
    <row r="685" spans="2:62" ht="48" thickBot="1" x14ac:dyDescent="0.3">
      <c r="B685" s="90" t="s">
        <v>201</v>
      </c>
      <c r="C685" s="89"/>
      <c r="D685" s="88">
        <v>193</v>
      </c>
      <c r="E685" s="258"/>
      <c r="F685" s="259"/>
      <c r="G685" s="260"/>
      <c r="H685" s="87" t="s">
        <v>140</v>
      </c>
      <c r="I685" s="86"/>
      <c r="J685" s="86"/>
      <c r="K685" s="85"/>
      <c r="L685" s="84"/>
      <c r="M685" s="81"/>
      <c r="N685" s="84"/>
      <c r="O685" s="81"/>
      <c r="P685" s="84"/>
      <c r="Q685" s="81"/>
      <c r="R685" s="84"/>
      <c r="S685" s="81"/>
      <c r="T685" s="84"/>
      <c r="U685" s="81"/>
      <c r="V685" s="84"/>
      <c r="W685" s="81"/>
      <c r="X685" s="84"/>
      <c r="Y685" s="81"/>
      <c r="Z685" s="84"/>
      <c r="AA685" s="83"/>
      <c r="AB685" s="82" t="s">
        <v>139</v>
      </c>
      <c r="AC685" s="81"/>
      <c r="AD685" s="81"/>
      <c r="AE685" s="81"/>
      <c r="AF685" s="80"/>
      <c r="AG685" s="80"/>
      <c r="AH685" s="60"/>
      <c r="AI685" s="79" t="s">
        <v>138</v>
      </c>
      <c r="AJ685" s="78">
        <f t="shared" ref="AJ685:BB685" si="90">SUM(AJ687:AJ698)</f>
        <v>56</v>
      </c>
      <c r="AK685" s="77">
        <f t="shared" si="90"/>
        <v>0</v>
      </c>
      <c r="AL685" s="76">
        <f t="shared" si="90"/>
        <v>0</v>
      </c>
      <c r="AM685" s="78">
        <f t="shared" si="90"/>
        <v>27</v>
      </c>
      <c r="AN685" s="77">
        <f t="shared" si="90"/>
        <v>0</v>
      </c>
      <c r="AO685" s="76">
        <f t="shared" si="90"/>
        <v>0</v>
      </c>
      <c r="AP685" s="78">
        <f t="shared" si="90"/>
        <v>0</v>
      </c>
      <c r="AQ685" s="77">
        <f t="shared" si="90"/>
        <v>0</v>
      </c>
      <c r="AR685" s="76">
        <f t="shared" si="90"/>
        <v>0</v>
      </c>
      <c r="AS685" s="78">
        <f t="shared" si="90"/>
        <v>4</v>
      </c>
      <c r="AT685" s="77">
        <f t="shared" si="90"/>
        <v>0</v>
      </c>
      <c r="AU685" s="76">
        <f t="shared" si="90"/>
        <v>0</v>
      </c>
      <c r="AV685" s="78">
        <f t="shared" si="90"/>
        <v>0</v>
      </c>
      <c r="AW685" s="77">
        <f t="shared" si="90"/>
        <v>0</v>
      </c>
      <c r="AX685" s="76">
        <f t="shared" si="90"/>
        <v>0</v>
      </c>
      <c r="AY685" s="75">
        <f t="shared" si="90"/>
        <v>0</v>
      </c>
      <c r="AZ685" s="74">
        <f t="shared" si="90"/>
        <v>0</v>
      </c>
      <c r="BA685" s="74">
        <f t="shared" si="90"/>
        <v>1</v>
      </c>
      <c r="BB685" s="73">
        <f t="shared" si="90"/>
        <v>0</v>
      </c>
      <c r="BC685" s="72" t="s">
        <v>137</v>
      </c>
      <c r="BF685" s="5">
        <f>SUM(AJ685:AL685)/$BG$5</f>
        <v>18.666666666666668</v>
      </c>
      <c r="BG685" s="5">
        <f>SUM(AM685:AO685,AY685)/$BG$5</f>
        <v>9</v>
      </c>
      <c r="BH685" s="5">
        <f>SUM(AP685:AR685,AZ685)/$BG$5</f>
        <v>0</v>
      </c>
      <c r="BI685" s="5">
        <f>SUM(AS685:AU685,BA685)/$BG$5</f>
        <v>1.6666666666666667</v>
      </c>
      <c r="BJ685" s="5">
        <f>SUM(AV685:AX685,BB685)/$BG$5</f>
        <v>0</v>
      </c>
    </row>
    <row r="686" spans="2:62" ht="37.5" thickBot="1" x14ac:dyDescent="0.3">
      <c r="B686" s="71"/>
      <c r="C686" s="70"/>
      <c r="D686" s="69"/>
      <c r="E686" s="68"/>
      <c r="F686" s="68"/>
      <c r="G686" s="67"/>
      <c r="H686" s="66"/>
      <c r="I686" s="64"/>
      <c r="J686" s="64"/>
      <c r="K686" s="65"/>
      <c r="L686" s="64"/>
      <c r="M686" s="62"/>
      <c r="N686" s="64"/>
      <c r="O686" s="62"/>
      <c r="P686" s="64"/>
      <c r="Q686" s="62"/>
      <c r="R686" s="64"/>
      <c r="S686" s="62"/>
      <c r="T686" s="64"/>
      <c r="U686" s="62"/>
      <c r="V686" s="64"/>
      <c r="W686" s="62"/>
      <c r="X686" s="64"/>
      <c r="Y686" s="62"/>
      <c r="Z686" s="64"/>
      <c r="AA686" s="62"/>
      <c r="AB686" s="63"/>
      <c r="AC686" s="62"/>
      <c r="AD686" s="62"/>
      <c r="AE686" s="62"/>
      <c r="AF686" s="61"/>
      <c r="AG686" s="61"/>
      <c r="AH686" s="60"/>
      <c r="AI686" s="59" t="s">
        <v>136</v>
      </c>
      <c r="AJ686" s="58">
        <f t="shared" ref="AJ686:BB686" si="91">AJ685/3</f>
        <v>18.666666666666668</v>
      </c>
      <c r="AK686" s="57">
        <f t="shared" si="91"/>
        <v>0</v>
      </c>
      <c r="AL686" s="56">
        <f t="shared" si="91"/>
        <v>0</v>
      </c>
      <c r="AM686" s="58">
        <f t="shared" si="91"/>
        <v>9</v>
      </c>
      <c r="AN686" s="57">
        <f t="shared" si="91"/>
        <v>0</v>
      </c>
      <c r="AO686" s="56">
        <f t="shared" si="91"/>
        <v>0</v>
      </c>
      <c r="AP686" s="58">
        <f t="shared" si="91"/>
        <v>0</v>
      </c>
      <c r="AQ686" s="57">
        <f t="shared" si="91"/>
        <v>0</v>
      </c>
      <c r="AR686" s="56">
        <f t="shared" si="91"/>
        <v>0</v>
      </c>
      <c r="AS686" s="58">
        <f t="shared" si="91"/>
        <v>1.3333333333333333</v>
      </c>
      <c r="AT686" s="57">
        <f t="shared" si="91"/>
        <v>0</v>
      </c>
      <c r="AU686" s="56">
        <f t="shared" si="91"/>
        <v>0</v>
      </c>
      <c r="AV686" s="58">
        <f t="shared" si="91"/>
        <v>0</v>
      </c>
      <c r="AW686" s="57">
        <f t="shared" si="91"/>
        <v>0</v>
      </c>
      <c r="AX686" s="56">
        <f t="shared" si="91"/>
        <v>0</v>
      </c>
      <c r="AY686" s="55">
        <f t="shared" si="91"/>
        <v>0</v>
      </c>
      <c r="AZ686" s="54">
        <f t="shared" si="91"/>
        <v>0</v>
      </c>
      <c r="BA686" s="54">
        <f t="shared" si="91"/>
        <v>0.33333333333333331</v>
      </c>
      <c r="BB686" s="53">
        <f t="shared" si="91"/>
        <v>0</v>
      </c>
      <c r="BC686" s="52" t="s">
        <v>135</v>
      </c>
    </row>
    <row r="687" spans="2:62" ht="28.15" customHeight="1" x14ac:dyDescent="0.2">
      <c r="B687" s="30"/>
      <c r="C687" s="242">
        <v>1</v>
      </c>
      <c r="D687" s="44"/>
      <c r="E687" s="43"/>
      <c r="F687" s="43"/>
      <c r="G687" s="42"/>
      <c r="H687" s="223" t="s">
        <v>183</v>
      </c>
      <c r="I687" s="246">
        <v>56</v>
      </c>
      <c r="J687" s="246">
        <v>21</v>
      </c>
      <c r="K687" s="246">
        <v>7</v>
      </c>
      <c r="L687" s="41" t="s">
        <v>133</v>
      </c>
      <c r="M687" s="40" t="s">
        <v>104</v>
      </c>
      <c r="N687" s="41" t="s">
        <v>131</v>
      </c>
      <c r="O687" s="40" t="s">
        <v>132</v>
      </c>
      <c r="P687" s="41" t="s">
        <v>130</v>
      </c>
      <c r="Q687" s="40" t="s">
        <v>175</v>
      </c>
      <c r="R687" s="41" t="s">
        <v>129</v>
      </c>
      <c r="S687" s="40" t="s">
        <v>121</v>
      </c>
      <c r="T687" s="41" t="s">
        <v>128</v>
      </c>
      <c r="U687" s="40"/>
      <c r="V687" s="41" t="s">
        <v>127</v>
      </c>
      <c r="W687" s="40"/>
      <c r="X687" s="41" t="s">
        <v>126</v>
      </c>
      <c r="Y687" s="40"/>
      <c r="Z687" s="41" t="s">
        <v>125</v>
      </c>
      <c r="AA687" s="40"/>
      <c r="AB687" s="39"/>
      <c r="AC687" s="40"/>
      <c r="AD687" s="39"/>
      <c r="AE687" s="38" t="s">
        <v>414</v>
      </c>
      <c r="AF687" s="250"/>
      <c r="AG687" s="250" t="s">
        <v>609</v>
      </c>
      <c r="AH687" s="37"/>
      <c r="AI687" s="11"/>
      <c r="AJ687" s="233">
        <f>SUMPRODUCT(LEN($M687:$U690)-LEN(SUBSTITUTE($M687:$U690,"A", "")))</f>
        <v>15</v>
      </c>
      <c r="AK687" s="239">
        <f>SUMPRODUCT(LEN($AD687:$AD690)-LEN(SUBSTITUTE($AD687:$AD690,"A", "")))</f>
        <v>0</v>
      </c>
      <c r="AL687" s="230">
        <f>SUMPRODUCT(LEN($AC687:$AC690)-LEN(SUBSTITUTE($AC687:$AC690,"A", "")))</f>
        <v>0</v>
      </c>
      <c r="AM687" s="233">
        <f>SUMPRODUCT(LEN($M687:$U690)-LEN(SUBSTITUTE($M687:$U690,"S", "")))</f>
        <v>7</v>
      </c>
      <c r="AN687" s="239">
        <f>SUMPRODUCT(LEN($AD687:$AD690)-LEN(SUBSTITUTE($AD687:$AD690,"S", "")))</f>
        <v>0</v>
      </c>
      <c r="AO687" s="230">
        <f>SUMPRODUCT(LEN($AC687:$AC690)-LEN(SUBSTITUTE($AC687:$AC690,"S", "")))</f>
        <v>0</v>
      </c>
      <c r="AP687" s="233">
        <f>SUMPRODUCT(LEN($M687:$U690)-LEN(SUBSTITUTE($M687:$U690,"F", "")))</f>
        <v>0</v>
      </c>
      <c r="AQ687" s="239">
        <f>SUMPRODUCT(LEN($AD687:$AD690)-LEN(SUBSTITUTE($AD687:$AD690,"F", "")))</f>
        <v>0</v>
      </c>
      <c r="AR687" s="230">
        <f>SUMPRODUCT(LEN($AC687:$AC690)-LEN(SUBSTITUTE($AC687:$AC690,"F", "")))</f>
        <v>0</v>
      </c>
      <c r="AS687" s="233">
        <f>SUMPRODUCT(LEN($M687:$U690)-LEN(SUBSTITUTE($M687:$U690,"G", "")))</f>
        <v>1</v>
      </c>
      <c r="AT687" s="239">
        <f>SUMPRODUCT(LEN($AD687:$AD690)-LEN(SUBSTITUTE($AD687:$AD690,"G", "")))</f>
        <v>0</v>
      </c>
      <c r="AU687" s="230">
        <f>SUMPRODUCT(LEN($AC687:$AC690)-LEN(SUBSTITUTE($AC687:$AC690,"G", "")))</f>
        <v>0</v>
      </c>
      <c r="AV687" s="233">
        <f>SUMPRODUCT(LEN($L687:$U690)-LEN(SUBSTITUTE($L687:$U690,"M", "")))</f>
        <v>0</v>
      </c>
      <c r="AW687" s="236">
        <f>SUMPRODUCT(LEN($AD687:$AD690)-LEN(SUBSTITUTE($AD687:$AD690,"M", "")))</f>
        <v>0</v>
      </c>
      <c r="AX687" s="269">
        <f>SUMPRODUCT(LEN($AC687:$AC690)-LEN(SUBSTITUTE($AC687:$AC690,"M", "")))</f>
        <v>0</v>
      </c>
      <c r="AY687" s="291">
        <f>SUMPRODUCT(LEN($AE687:$AE690)-LEN(SUBSTITUTE($AE687:$AE690,"S", "")))</f>
        <v>0</v>
      </c>
      <c r="AZ687" s="227">
        <f>SUMPRODUCT(LEN($AE687:$AE690)-LEN(SUBSTITUTE($AE687:$AE690,"F", "")))</f>
        <v>0</v>
      </c>
      <c r="BA687" s="227">
        <f>SUMPRODUCT(LEN($AE687:$AE690)-LEN(SUBSTITUTE($AE687:$AE690,"G", "")))</f>
        <v>1</v>
      </c>
      <c r="BB687" s="294">
        <f>SUMPRODUCT(LEN($AE687:$AE690)-LEN(SUBSTITUTE($AE687:$AE690,"M", "")))</f>
        <v>0</v>
      </c>
    </row>
    <row r="688" spans="2:62" ht="28.15" customHeight="1" thickBot="1" x14ac:dyDescent="0.25">
      <c r="B688" s="30"/>
      <c r="C688" s="243"/>
      <c r="D688" s="36"/>
      <c r="E688" s="35"/>
      <c r="F688" s="35"/>
      <c r="G688" s="34"/>
      <c r="H688" s="224"/>
      <c r="I688" s="247"/>
      <c r="J688" s="247"/>
      <c r="K688" s="247"/>
      <c r="L688" s="33" t="s">
        <v>123</v>
      </c>
      <c r="M688" s="32" t="s">
        <v>104</v>
      </c>
      <c r="N688" s="33" t="s">
        <v>122</v>
      </c>
      <c r="O688" s="32" t="s">
        <v>186</v>
      </c>
      <c r="P688" s="33" t="s">
        <v>120</v>
      </c>
      <c r="Q688" s="32" t="s">
        <v>175</v>
      </c>
      <c r="R688" s="33" t="s">
        <v>119</v>
      </c>
      <c r="S688" s="32" t="s">
        <v>121</v>
      </c>
      <c r="T688" s="33" t="s">
        <v>118</v>
      </c>
      <c r="U688" s="32"/>
      <c r="V688" s="33" t="s">
        <v>117</v>
      </c>
      <c r="W688" s="32"/>
      <c r="X688" s="33" t="s">
        <v>116</v>
      </c>
      <c r="Y688" s="32"/>
      <c r="Z688" s="33" t="s">
        <v>115</v>
      </c>
      <c r="AA688" s="32"/>
      <c r="AB688" s="31"/>
      <c r="AC688" s="32"/>
      <c r="AD688" s="31"/>
      <c r="AE688" s="23"/>
      <c r="AF688" s="251"/>
      <c r="AG688" s="251"/>
      <c r="AH688" s="22"/>
      <c r="AI688" s="11"/>
      <c r="AJ688" s="265"/>
      <c r="AK688" s="267"/>
      <c r="AL688" s="263"/>
      <c r="AM688" s="265"/>
      <c r="AN688" s="267"/>
      <c r="AO688" s="263"/>
      <c r="AP688" s="265"/>
      <c r="AQ688" s="267"/>
      <c r="AR688" s="263"/>
      <c r="AS688" s="265"/>
      <c r="AT688" s="267"/>
      <c r="AU688" s="263"/>
      <c r="AV688" s="265"/>
      <c r="AW688" s="275"/>
      <c r="AX688" s="270"/>
      <c r="AY688" s="292"/>
      <c r="AZ688" s="228"/>
      <c r="BA688" s="228"/>
      <c r="BB688" s="295"/>
    </row>
    <row r="689" spans="2:62" ht="28.15" customHeight="1" x14ac:dyDescent="0.2">
      <c r="B689" s="30"/>
      <c r="C689" s="244"/>
      <c r="D689" s="29"/>
      <c r="E689" s="28"/>
      <c r="F689" s="28"/>
      <c r="G689" s="27"/>
      <c r="H689" s="225">
        <v>193</v>
      </c>
      <c r="I689" s="248"/>
      <c r="J689" s="248"/>
      <c r="K689" s="248"/>
      <c r="L689" s="26" t="s">
        <v>114</v>
      </c>
      <c r="M689" s="25" t="s">
        <v>104</v>
      </c>
      <c r="N689" s="26" t="s">
        <v>112</v>
      </c>
      <c r="O689" s="25" t="s">
        <v>132</v>
      </c>
      <c r="P689" s="26" t="s">
        <v>111</v>
      </c>
      <c r="Q689" s="25" t="s">
        <v>113</v>
      </c>
      <c r="R689" s="26" t="s">
        <v>110</v>
      </c>
      <c r="S689" s="25"/>
      <c r="T689" s="26" t="s">
        <v>109</v>
      </c>
      <c r="U689" s="25"/>
      <c r="V689" s="26" t="s">
        <v>108</v>
      </c>
      <c r="W689" s="25"/>
      <c r="X689" s="26" t="s">
        <v>107</v>
      </c>
      <c r="Y689" s="25"/>
      <c r="Z689" s="26" t="s">
        <v>106</v>
      </c>
      <c r="AA689" s="25"/>
      <c r="AB689" s="24"/>
      <c r="AC689" s="25"/>
      <c r="AD689" s="24"/>
      <c r="AE689" s="23"/>
      <c r="AF689" s="251"/>
      <c r="AG689" s="251"/>
      <c r="AH689" s="22"/>
      <c r="AI689" s="11"/>
      <c r="AJ689" s="265"/>
      <c r="AK689" s="267"/>
      <c r="AL689" s="263"/>
      <c r="AM689" s="265"/>
      <c r="AN689" s="267"/>
      <c r="AO689" s="263"/>
      <c r="AP689" s="265"/>
      <c r="AQ689" s="267"/>
      <c r="AR689" s="263"/>
      <c r="AS689" s="265"/>
      <c r="AT689" s="267"/>
      <c r="AU689" s="263"/>
      <c r="AV689" s="265"/>
      <c r="AW689" s="275"/>
      <c r="AX689" s="270"/>
      <c r="AY689" s="292"/>
      <c r="AZ689" s="228"/>
      <c r="BA689" s="228"/>
      <c r="BB689" s="295"/>
    </row>
    <row r="690" spans="2:62" ht="28.15" customHeight="1" thickBot="1" x14ac:dyDescent="0.25">
      <c r="B690" s="30"/>
      <c r="C690" s="253"/>
      <c r="D690" s="51"/>
      <c r="E690" s="50"/>
      <c r="F690" s="50"/>
      <c r="G690" s="49"/>
      <c r="H690" s="226"/>
      <c r="I690" s="254"/>
      <c r="J690" s="254"/>
      <c r="K690" s="254"/>
      <c r="L690" s="48" t="s">
        <v>105</v>
      </c>
      <c r="M690" s="47" t="s">
        <v>132</v>
      </c>
      <c r="N690" s="48" t="s">
        <v>103</v>
      </c>
      <c r="O690" s="47" t="s">
        <v>399</v>
      </c>
      <c r="P690" s="48" t="s">
        <v>102</v>
      </c>
      <c r="Q690" s="47" t="s">
        <v>121</v>
      </c>
      <c r="R690" s="48" t="s">
        <v>101</v>
      </c>
      <c r="S690" s="47"/>
      <c r="T690" s="48">
        <v>20</v>
      </c>
      <c r="U690" s="47"/>
      <c r="V690" s="48" t="s">
        <v>100</v>
      </c>
      <c r="W690" s="47"/>
      <c r="X690" s="48" t="s">
        <v>99</v>
      </c>
      <c r="Y690" s="47"/>
      <c r="Z690" s="48" t="s">
        <v>98</v>
      </c>
      <c r="AA690" s="47"/>
      <c r="AB690" s="16"/>
      <c r="AC690" s="47"/>
      <c r="AD690" s="16"/>
      <c r="AE690" s="46"/>
      <c r="AF690" s="255"/>
      <c r="AG690" s="255"/>
      <c r="AH690" s="45"/>
      <c r="AI690" s="11"/>
      <c r="AJ690" s="266"/>
      <c r="AK690" s="268"/>
      <c r="AL690" s="264"/>
      <c r="AM690" s="266"/>
      <c r="AN690" s="268"/>
      <c r="AO690" s="264"/>
      <c r="AP690" s="266"/>
      <c r="AQ690" s="268"/>
      <c r="AR690" s="264"/>
      <c r="AS690" s="266"/>
      <c r="AT690" s="268"/>
      <c r="AU690" s="264"/>
      <c r="AV690" s="266"/>
      <c r="AW690" s="276"/>
      <c r="AX690" s="271"/>
      <c r="AY690" s="293"/>
      <c r="AZ690" s="229"/>
      <c r="BA690" s="229"/>
      <c r="BB690" s="296"/>
    </row>
    <row r="691" spans="2:62" ht="28.15" customHeight="1" x14ac:dyDescent="0.2">
      <c r="B691" s="30"/>
      <c r="C691" s="242">
        <v>2</v>
      </c>
      <c r="D691" s="44"/>
      <c r="E691" s="43"/>
      <c r="F691" s="43"/>
      <c r="G691" s="42"/>
      <c r="H691" s="223"/>
      <c r="I691" s="246">
        <v>59</v>
      </c>
      <c r="J691" s="246">
        <v>22</v>
      </c>
      <c r="K691" s="246">
        <v>7</v>
      </c>
      <c r="L691" s="41" t="s">
        <v>133</v>
      </c>
      <c r="M691" s="40" t="s">
        <v>104</v>
      </c>
      <c r="N691" s="41" t="s">
        <v>131</v>
      </c>
      <c r="O691" s="40" t="s">
        <v>399</v>
      </c>
      <c r="P691" s="41" t="s">
        <v>130</v>
      </c>
      <c r="Q691" s="40" t="s">
        <v>215</v>
      </c>
      <c r="R691" s="41" t="s">
        <v>129</v>
      </c>
      <c r="S691" s="40" t="s">
        <v>104</v>
      </c>
      <c r="T691" s="41" t="s">
        <v>128</v>
      </c>
      <c r="U691" s="40"/>
      <c r="V691" s="41" t="s">
        <v>127</v>
      </c>
      <c r="W691" s="40"/>
      <c r="X691" s="41" t="s">
        <v>126</v>
      </c>
      <c r="Y691" s="40"/>
      <c r="Z691" s="41" t="s">
        <v>125</v>
      </c>
      <c r="AA691" s="40"/>
      <c r="AB691" s="39"/>
      <c r="AC691" s="40"/>
      <c r="AD691" s="39"/>
      <c r="AE691" s="38"/>
      <c r="AF691" s="250"/>
      <c r="AG691" s="250" t="s">
        <v>609</v>
      </c>
      <c r="AH691" s="37"/>
      <c r="AI691" s="11"/>
      <c r="AJ691" s="233">
        <f>SUMPRODUCT(LEN($M691:$U694)-LEN(SUBSTITUTE($M691:$U694,"A", "")))</f>
        <v>19</v>
      </c>
      <c r="AK691" s="239">
        <f>SUMPRODUCT(LEN($AD691:$AD694)-LEN(SUBSTITUTE($AD691:$AD694,"A", "")))</f>
        <v>0</v>
      </c>
      <c r="AL691" s="230">
        <f>SUMPRODUCT(LEN($AC691:$AC694)-LEN(SUBSTITUTE($AC691:$AC694,"A", "")))</f>
        <v>0</v>
      </c>
      <c r="AM691" s="233">
        <f>SUMPRODUCT(LEN($M691:$U694)-LEN(SUBSTITUTE($M691:$U694,"S", "")))</f>
        <v>12</v>
      </c>
      <c r="AN691" s="239">
        <f>SUMPRODUCT(LEN($AD691:$AD694)-LEN(SUBSTITUTE($AD691:$AD694,"S", "")))</f>
        <v>0</v>
      </c>
      <c r="AO691" s="230">
        <f>SUMPRODUCT(LEN($AC691:$AC694)-LEN(SUBSTITUTE($AC691:$AC694,"S", "")))</f>
        <v>0</v>
      </c>
      <c r="AP691" s="233">
        <f>SUMPRODUCT(LEN($M691:$U694)-LEN(SUBSTITUTE($M691:$U694,"F", "")))</f>
        <v>0</v>
      </c>
      <c r="AQ691" s="239">
        <f>SUMPRODUCT(LEN($AD691:$AD694)-LEN(SUBSTITUTE($AD691:$AD694,"F", "")))</f>
        <v>0</v>
      </c>
      <c r="AR691" s="230">
        <f>SUMPRODUCT(LEN($AC691:$AC694)-LEN(SUBSTITUTE($AC691:$AC694,"F", "")))</f>
        <v>0</v>
      </c>
      <c r="AS691" s="233">
        <f>SUMPRODUCT(LEN($M691:$U694)-LEN(SUBSTITUTE($M691:$U694,"G", "")))</f>
        <v>2</v>
      </c>
      <c r="AT691" s="239">
        <f>SUMPRODUCT(LEN($AD691:$AD694)-LEN(SUBSTITUTE($AD691:$AD694,"G", "")))</f>
        <v>0</v>
      </c>
      <c r="AU691" s="230">
        <f>SUMPRODUCT(LEN($AC691:$AC694)-LEN(SUBSTITUTE($AC691:$AC694,"G", "")))</f>
        <v>0</v>
      </c>
      <c r="AV691" s="233">
        <f>SUMPRODUCT(LEN($L691:$U694)-LEN(SUBSTITUTE($L691:$U694,"M", "")))</f>
        <v>0</v>
      </c>
      <c r="AW691" s="236">
        <f>SUMPRODUCT(LEN($AD691:$AD694)-LEN(SUBSTITUTE($AD691:$AD694,"M", "")))</f>
        <v>0</v>
      </c>
      <c r="AX691" s="269">
        <f>SUMPRODUCT(LEN($AC691:$AC694)-LEN(SUBSTITUTE($AC691:$AC694,"M", "")))</f>
        <v>0</v>
      </c>
      <c r="AY691" s="291">
        <f>SUMPRODUCT(LEN($AE691:$AE694)-LEN(SUBSTITUTE($AE691:$AE694,"S", "")))</f>
        <v>0</v>
      </c>
      <c r="AZ691" s="227">
        <f>SUMPRODUCT(LEN($AE691:$AE694)-LEN(SUBSTITUTE($AE691:$AE694,"F", "")))</f>
        <v>0</v>
      </c>
      <c r="BA691" s="227">
        <f>SUMPRODUCT(LEN($AE691:$AE694)-LEN(SUBSTITUTE($AE691:$AE694,"G", "")))</f>
        <v>0</v>
      </c>
      <c r="BB691" s="294">
        <f>SUMPRODUCT(LEN($AE691:$AE694)-LEN(SUBSTITUTE($AE691:$AE694,"M", "")))</f>
        <v>0</v>
      </c>
    </row>
    <row r="692" spans="2:62" ht="28.15" customHeight="1" thickBot="1" x14ac:dyDescent="0.25">
      <c r="B692" s="30"/>
      <c r="C692" s="243"/>
      <c r="D692" s="36"/>
      <c r="E692" s="35"/>
      <c r="F692" s="35"/>
      <c r="G692" s="34"/>
      <c r="H692" s="224"/>
      <c r="I692" s="247"/>
      <c r="J692" s="247"/>
      <c r="K692" s="247"/>
      <c r="L692" s="33" t="s">
        <v>123</v>
      </c>
      <c r="M692" s="32" t="s">
        <v>132</v>
      </c>
      <c r="N692" s="33" t="s">
        <v>122</v>
      </c>
      <c r="O692" s="32" t="s">
        <v>444</v>
      </c>
      <c r="P692" s="33" t="s">
        <v>120</v>
      </c>
      <c r="Q692" s="32" t="s">
        <v>188</v>
      </c>
      <c r="R692" s="33" t="s">
        <v>119</v>
      </c>
      <c r="S692" s="32" t="s">
        <v>121</v>
      </c>
      <c r="T692" s="33" t="s">
        <v>118</v>
      </c>
      <c r="U692" s="32"/>
      <c r="V692" s="33" t="s">
        <v>117</v>
      </c>
      <c r="W692" s="32"/>
      <c r="X692" s="33" t="s">
        <v>116</v>
      </c>
      <c r="Y692" s="32"/>
      <c r="Z692" s="33" t="s">
        <v>115</v>
      </c>
      <c r="AA692" s="32"/>
      <c r="AB692" s="31"/>
      <c r="AC692" s="32"/>
      <c r="AD692" s="31"/>
      <c r="AE692" s="23"/>
      <c r="AF692" s="251"/>
      <c r="AG692" s="251"/>
      <c r="AH692" s="22"/>
      <c r="AI692" s="11"/>
      <c r="AJ692" s="265"/>
      <c r="AK692" s="267"/>
      <c r="AL692" s="263"/>
      <c r="AM692" s="265"/>
      <c r="AN692" s="267"/>
      <c r="AO692" s="263"/>
      <c r="AP692" s="265"/>
      <c r="AQ692" s="267"/>
      <c r="AR692" s="263"/>
      <c r="AS692" s="265"/>
      <c r="AT692" s="267"/>
      <c r="AU692" s="263"/>
      <c r="AV692" s="265"/>
      <c r="AW692" s="275"/>
      <c r="AX692" s="270"/>
      <c r="AY692" s="292"/>
      <c r="AZ692" s="228"/>
      <c r="BA692" s="228"/>
      <c r="BB692" s="295"/>
    </row>
    <row r="693" spans="2:62" ht="28.15" customHeight="1" x14ac:dyDescent="0.2">
      <c r="B693" s="30"/>
      <c r="C693" s="244"/>
      <c r="D693" s="29"/>
      <c r="E693" s="28"/>
      <c r="F693" s="28"/>
      <c r="G693" s="27"/>
      <c r="H693" s="225"/>
      <c r="I693" s="248"/>
      <c r="J693" s="248"/>
      <c r="K693" s="248"/>
      <c r="L693" s="26" t="s">
        <v>114</v>
      </c>
      <c r="M693" s="25" t="s">
        <v>186</v>
      </c>
      <c r="N693" s="26" t="s">
        <v>112</v>
      </c>
      <c r="O693" s="25" t="s">
        <v>187</v>
      </c>
      <c r="P693" s="26" t="s">
        <v>111</v>
      </c>
      <c r="Q693" s="25" t="s">
        <v>175</v>
      </c>
      <c r="R693" s="26" t="s">
        <v>110</v>
      </c>
      <c r="S693" s="25" t="s">
        <v>121</v>
      </c>
      <c r="T693" s="26" t="s">
        <v>109</v>
      </c>
      <c r="U693" s="25"/>
      <c r="V693" s="26" t="s">
        <v>108</v>
      </c>
      <c r="W693" s="25"/>
      <c r="X693" s="26" t="s">
        <v>107</v>
      </c>
      <c r="Y693" s="25"/>
      <c r="Z693" s="26" t="s">
        <v>106</v>
      </c>
      <c r="AA693" s="25"/>
      <c r="AB693" s="24"/>
      <c r="AC693" s="25"/>
      <c r="AD693" s="24"/>
      <c r="AE693" s="23"/>
      <c r="AF693" s="251"/>
      <c r="AG693" s="251"/>
      <c r="AH693" s="22"/>
      <c r="AI693" s="11"/>
      <c r="AJ693" s="265"/>
      <c r="AK693" s="267"/>
      <c r="AL693" s="263"/>
      <c r="AM693" s="265"/>
      <c r="AN693" s="267"/>
      <c r="AO693" s="263"/>
      <c r="AP693" s="265"/>
      <c r="AQ693" s="267"/>
      <c r="AR693" s="263"/>
      <c r="AS693" s="265"/>
      <c r="AT693" s="267"/>
      <c r="AU693" s="263"/>
      <c r="AV693" s="265"/>
      <c r="AW693" s="275"/>
      <c r="AX693" s="270"/>
      <c r="AY693" s="292"/>
      <c r="AZ693" s="228"/>
      <c r="BA693" s="228"/>
      <c r="BB693" s="295"/>
    </row>
    <row r="694" spans="2:62" ht="28.15" customHeight="1" thickBot="1" x14ac:dyDescent="0.25">
      <c r="B694" s="30"/>
      <c r="C694" s="253"/>
      <c r="D694" s="51"/>
      <c r="E694" s="50"/>
      <c r="F694" s="50"/>
      <c r="G694" s="49"/>
      <c r="H694" s="226"/>
      <c r="I694" s="254"/>
      <c r="J694" s="254"/>
      <c r="K694" s="254"/>
      <c r="L694" s="48" t="s">
        <v>105</v>
      </c>
      <c r="M694" s="47" t="s">
        <v>132</v>
      </c>
      <c r="N694" s="48" t="s">
        <v>103</v>
      </c>
      <c r="O694" s="47" t="s">
        <v>187</v>
      </c>
      <c r="P694" s="48" t="s">
        <v>102</v>
      </c>
      <c r="Q694" s="47" t="s">
        <v>113</v>
      </c>
      <c r="R694" s="48" t="s">
        <v>101</v>
      </c>
      <c r="S694" s="47"/>
      <c r="T694" s="48">
        <v>20</v>
      </c>
      <c r="U694" s="47"/>
      <c r="V694" s="48" t="s">
        <v>100</v>
      </c>
      <c r="W694" s="47"/>
      <c r="X694" s="48" t="s">
        <v>99</v>
      </c>
      <c r="Y694" s="47"/>
      <c r="Z694" s="48" t="s">
        <v>98</v>
      </c>
      <c r="AA694" s="47"/>
      <c r="AB694" s="16"/>
      <c r="AC694" s="47"/>
      <c r="AD694" s="16"/>
      <c r="AE694" s="46"/>
      <c r="AF694" s="255"/>
      <c r="AG694" s="255"/>
      <c r="AH694" s="45"/>
      <c r="AI694" s="11"/>
      <c r="AJ694" s="266"/>
      <c r="AK694" s="268"/>
      <c r="AL694" s="264"/>
      <c r="AM694" s="266"/>
      <c r="AN694" s="268"/>
      <c r="AO694" s="264"/>
      <c r="AP694" s="266"/>
      <c r="AQ694" s="268"/>
      <c r="AR694" s="264"/>
      <c r="AS694" s="266"/>
      <c r="AT694" s="268"/>
      <c r="AU694" s="264"/>
      <c r="AV694" s="266"/>
      <c r="AW694" s="276"/>
      <c r="AX694" s="271"/>
      <c r="AY694" s="293"/>
      <c r="AZ694" s="229"/>
      <c r="BA694" s="229"/>
      <c r="BB694" s="296"/>
    </row>
    <row r="695" spans="2:62" ht="28.15" customHeight="1" x14ac:dyDescent="0.2">
      <c r="B695" s="30"/>
      <c r="C695" s="242">
        <v>3</v>
      </c>
      <c r="D695" s="44"/>
      <c r="E695" s="43"/>
      <c r="F695" s="43"/>
      <c r="G695" s="42"/>
      <c r="H695" s="223"/>
      <c r="I695" s="246">
        <v>67</v>
      </c>
      <c r="J695" s="246">
        <v>21</v>
      </c>
      <c r="K695" s="246">
        <v>6</v>
      </c>
      <c r="L695" s="41" t="s">
        <v>133</v>
      </c>
      <c r="M695" s="40" t="s">
        <v>104</v>
      </c>
      <c r="N695" s="41" t="s">
        <v>131</v>
      </c>
      <c r="O695" s="40" t="s">
        <v>186</v>
      </c>
      <c r="P695" s="41" t="s">
        <v>130</v>
      </c>
      <c r="Q695" s="40" t="s">
        <v>186</v>
      </c>
      <c r="R695" s="41" t="s">
        <v>129</v>
      </c>
      <c r="S695" s="40" t="s">
        <v>121</v>
      </c>
      <c r="T695" s="41" t="s">
        <v>128</v>
      </c>
      <c r="U695" s="40"/>
      <c r="V695" s="41" t="s">
        <v>127</v>
      </c>
      <c r="W695" s="40"/>
      <c r="X695" s="41" t="s">
        <v>126</v>
      </c>
      <c r="Y695" s="40"/>
      <c r="Z695" s="41" t="s">
        <v>125</v>
      </c>
      <c r="AA695" s="40"/>
      <c r="AB695" s="39"/>
      <c r="AC695" s="40"/>
      <c r="AD695" s="39"/>
      <c r="AE695" s="38"/>
      <c r="AF695" s="250"/>
      <c r="AG695" s="250" t="s">
        <v>609</v>
      </c>
      <c r="AH695" s="37"/>
      <c r="AI695" s="11"/>
      <c r="AJ695" s="233">
        <f>SUMPRODUCT(LEN($M695:$U698)-LEN(SUBSTITUTE($M695:$U698,"A", "")))</f>
        <v>22</v>
      </c>
      <c r="AK695" s="239">
        <f>SUMPRODUCT(LEN($AD695:$AD698)-LEN(SUBSTITUTE($AD695:$AD698,"A", "")))</f>
        <v>0</v>
      </c>
      <c r="AL695" s="230">
        <f>SUMPRODUCT(LEN($AC695:$AC698)-LEN(SUBSTITUTE($AC695:$AC698,"A", "")))</f>
        <v>0</v>
      </c>
      <c r="AM695" s="233">
        <f>SUMPRODUCT(LEN($M695:$U698)-LEN(SUBSTITUTE($M695:$U698,"S", "")))</f>
        <v>8</v>
      </c>
      <c r="AN695" s="239">
        <f>SUMPRODUCT(LEN($AD695:$AD698)-LEN(SUBSTITUTE($AD695:$AD698,"S", "")))</f>
        <v>0</v>
      </c>
      <c r="AO695" s="230">
        <f>SUMPRODUCT(LEN($AC695:$AC698)-LEN(SUBSTITUTE($AC695:$AC698,"S", "")))</f>
        <v>0</v>
      </c>
      <c r="AP695" s="233">
        <f>SUMPRODUCT(LEN($M695:$U698)-LEN(SUBSTITUTE($M695:$U698,"F", "")))</f>
        <v>0</v>
      </c>
      <c r="AQ695" s="239">
        <f>SUMPRODUCT(LEN($AD695:$AD698)-LEN(SUBSTITUTE($AD695:$AD698,"F", "")))</f>
        <v>0</v>
      </c>
      <c r="AR695" s="230">
        <f>SUMPRODUCT(LEN($AC695:$AC698)-LEN(SUBSTITUTE($AC695:$AC698,"F", "")))</f>
        <v>0</v>
      </c>
      <c r="AS695" s="233">
        <f>SUMPRODUCT(LEN($M695:$U698)-LEN(SUBSTITUTE($M695:$U698,"G", "")))</f>
        <v>1</v>
      </c>
      <c r="AT695" s="239">
        <f>SUMPRODUCT(LEN($AD695:$AD698)-LEN(SUBSTITUTE($AD695:$AD698,"G", "")))</f>
        <v>0</v>
      </c>
      <c r="AU695" s="230">
        <f>SUMPRODUCT(LEN($AC695:$AC698)-LEN(SUBSTITUTE($AC695:$AC698,"G", "")))</f>
        <v>0</v>
      </c>
      <c r="AV695" s="233">
        <f>SUMPRODUCT(LEN($L695:$U698)-LEN(SUBSTITUTE($L695:$U698,"M", "")))</f>
        <v>0</v>
      </c>
      <c r="AW695" s="236">
        <f>SUMPRODUCT(LEN($AD695:$AD698)-LEN(SUBSTITUTE($AD695:$AD698,"M", "")))</f>
        <v>0</v>
      </c>
      <c r="AX695" s="269">
        <f>SUMPRODUCT(LEN($AC695:$AC698)-LEN(SUBSTITUTE($AC695:$AC698,"M", "")))</f>
        <v>0</v>
      </c>
      <c r="AY695" s="291">
        <f>SUMPRODUCT(LEN($AE695:$AE698)-LEN(SUBSTITUTE($AE695:$AE698,"S", "")))</f>
        <v>0</v>
      </c>
      <c r="AZ695" s="227">
        <f>SUMPRODUCT(LEN($AE695:$AE698)-LEN(SUBSTITUTE($AE695:$AE698,"F", "")))</f>
        <v>0</v>
      </c>
      <c r="BA695" s="227">
        <f>SUMPRODUCT(LEN($AE695:$AE698)-LEN(SUBSTITUTE($AE695:$AE698,"G", "")))</f>
        <v>0</v>
      </c>
      <c r="BB695" s="294">
        <f>SUMPRODUCT(LEN($AE695:$AE698)-LEN(SUBSTITUTE($AE695:$AE698,"M", "")))</f>
        <v>0</v>
      </c>
    </row>
    <row r="696" spans="2:62" ht="28.15" customHeight="1" thickBot="1" x14ac:dyDescent="0.25">
      <c r="B696" s="30"/>
      <c r="C696" s="243"/>
      <c r="D696" s="36"/>
      <c r="E696" s="35"/>
      <c r="F696" s="35"/>
      <c r="G696" s="34"/>
      <c r="H696" s="224"/>
      <c r="I696" s="247"/>
      <c r="J696" s="247"/>
      <c r="K696" s="247"/>
      <c r="L696" s="33" t="s">
        <v>123</v>
      </c>
      <c r="M696" s="32" t="s">
        <v>104</v>
      </c>
      <c r="N696" s="33" t="s">
        <v>122</v>
      </c>
      <c r="O696" s="32" t="s">
        <v>389</v>
      </c>
      <c r="P696" s="33" t="s">
        <v>120</v>
      </c>
      <c r="Q696" s="32" t="s">
        <v>195</v>
      </c>
      <c r="R696" s="33" t="s">
        <v>119</v>
      </c>
      <c r="S696" s="32" t="s">
        <v>104</v>
      </c>
      <c r="T696" s="33" t="s">
        <v>118</v>
      </c>
      <c r="U696" s="32"/>
      <c r="V696" s="33" t="s">
        <v>117</v>
      </c>
      <c r="W696" s="32"/>
      <c r="X696" s="33" t="s">
        <v>116</v>
      </c>
      <c r="Y696" s="32"/>
      <c r="Z696" s="33" t="s">
        <v>115</v>
      </c>
      <c r="AA696" s="32"/>
      <c r="AB696" s="31"/>
      <c r="AC696" s="32"/>
      <c r="AD696" s="31"/>
      <c r="AE696" s="23"/>
      <c r="AF696" s="251"/>
      <c r="AG696" s="251"/>
      <c r="AH696" s="22"/>
      <c r="AI696" s="11"/>
      <c r="AJ696" s="265"/>
      <c r="AK696" s="267"/>
      <c r="AL696" s="263"/>
      <c r="AM696" s="265"/>
      <c r="AN696" s="267"/>
      <c r="AO696" s="263"/>
      <c r="AP696" s="265"/>
      <c r="AQ696" s="267"/>
      <c r="AR696" s="263"/>
      <c r="AS696" s="265"/>
      <c r="AT696" s="267"/>
      <c r="AU696" s="263"/>
      <c r="AV696" s="265"/>
      <c r="AW696" s="275"/>
      <c r="AX696" s="270"/>
      <c r="AY696" s="292"/>
      <c r="AZ696" s="228"/>
      <c r="BA696" s="228"/>
      <c r="BB696" s="295"/>
    </row>
    <row r="697" spans="2:62" ht="28.15" customHeight="1" x14ac:dyDescent="0.2">
      <c r="B697" s="30"/>
      <c r="C697" s="244"/>
      <c r="D697" s="29"/>
      <c r="E697" s="28"/>
      <c r="F697" s="28"/>
      <c r="G697" s="27"/>
      <c r="H697" s="225"/>
      <c r="I697" s="248"/>
      <c r="J697" s="248"/>
      <c r="K697" s="248"/>
      <c r="L697" s="26" t="s">
        <v>114</v>
      </c>
      <c r="M697" s="25" t="s">
        <v>132</v>
      </c>
      <c r="N697" s="26" t="s">
        <v>112</v>
      </c>
      <c r="O697" s="25" t="s">
        <v>376</v>
      </c>
      <c r="P697" s="26" t="s">
        <v>111</v>
      </c>
      <c r="Q697" s="25" t="s">
        <v>175</v>
      </c>
      <c r="R697" s="26" t="s">
        <v>110</v>
      </c>
      <c r="S697" s="25" t="s">
        <v>121</v>
      </c>
      <c r="T697" s="26" t="s">
        <v>109</v>
      </c>
      <c r="U697" s="25"/>
      <c r="V697" s="26" t="s">
        <v>108</v>
      </c>
      <c r="W697" s="25"/>
      <c r="X697" s="26" t="s">
        <v>107</v>
      </c>
      <c r="Y697" s="25"/>
      <c r="Z697" s="26" t="s">
        <v>106</v>
      </c>
      <c r="AA697" s="25"/>
      <c r="AB697" s="24"/>
      <c r="AC697" s="25"/>
      <c r="AD697" s="24"/>
      <c r="AE697" s="23"/>
      <c r="AF697" s="251"/>
      <c r="AG697" s="251"/>
      <c r="AH697" s="22"/>
      <c r="AI697" s="11"/>
      <c r="AJ697" s="265"/>
      <c r="AK697" s="267"/>
      <c r="AL697" s="263"/>
      <c r="AM697" s="265"/>
      <c r="AN697" s="267"/>
      <c r="AO697" s="263"/>
      <c r="AP697" s="265"/>
      <c r="AQ697" s="267"/>
      <c r="AR697" s="263"/>
      <c r="AS697" s="265"/>
      <c r="AT697" s="267"/>
      <c r="AU697" s="263"/>
      <c r="AV697" s="265"/>
      <c r="AW697" s="275"/>
      <c r="AX697" s="270"/>
      <c r="AY697" s="292"/>
      <c r="AZ697" s="228"/>
      <c r="BA697" s="228"/>
      <c r="BB697" s="295"/>
    </row>
    <row r="698" spans="2:62" ht="28.15" customHeight="1" thickBot="1" x14ac:dyDescent="0.25">
      <c r="B698" s="21"/>
      <c r="C698" s="245"/>
      <c r="D698" s="20"/>
      <c r="E698" s="19"/>
      <c r="F698" s="19"/>
      <c r="G698" s="18"/>
      <c r="H698" s="226"/>
      <c r="I698" s="249"/>
      <c r="J698" s="249"/>
      <c r="K698" s="249"/>
      <c r="L698" s="17" t="s">
        <v>105</v>
      </c>
      <c r="M698" s="15" t="s">
        <v>132</v>
      </c>
      <c r="N698" s="17" t="s">
        <v>103</v>
      </c>
      <c r="O698" s="15" t="s">
        <v>186</v>
      </c>
      <c r="P698" s="17" t="s">
        <v>102</v>
      </c>
      <c r="Q698" s="15" t="s">
        <v>121</v>
      </c>
      <c r="R698" s="17" t="s">
        <v>101</v>
      </c>
      <c r="S698" s="15"/>
      <c r="T698" s="17">
        <v>20</v>
      </c>
      <c r="U698" s="15"/>
      <c r="V698" s="17" t="s">
        <v>100</v>
      </c>
      <c r="W698" s="15"/>
      <c r="X698" s="17" t="s">
        <v>99</v>
      </c>
      <c r="Y698" s="15"/>
      <c r="Z698" s="17" t="s">
        <v>98</v>
      </c>
      <c r="AA698" s="15"/>
      <c r="AB698" s="16"/>
      <c r="AC698" s="15"/>
      <c r="AD698" s="14"/>
      <c r="AE698" s="13"/>
      <c r="AF698" s="252"/>
      <c r="AG698" s="252"/>
      <c r="AH698" s="12"/>
      <c r="AI698" s="11"/>
      <c r="AJ698" s="266"/>
      <c r="AK698" s="268"/>
      <c r="AL698" s="264"/>
      <c r="AM698" s="266"/>
      <c r="AN698" s="268"/>
      <c r="AO698" s="264"/>
      <c r="AP698" s="266"/>
      <c r="AQ698" s="268"/>
      <c r="AR698" s="264"/>
      <c r="AS698" s="266"/>
      <c r="AT698" s="268"/>
      <c r="AU698" s="264"/>
      <c r="AV698" s="266"/>
      <c r="AW698" s="276"/>
      <c r="AX698" s="271"/>
      <c r="AY698" s="293"/>
      <c r="AZ698" s="229"/>
      <c r="BA698" s="229"/>
      <c r="BB698" s="296"/>
    </row>
    <row r="699" spans="2:62" ht="85.9" customHeight="1" thickTop="1" thickBot="1" x14ac:dyDescent="0.35">
      <c r="B699" s="105" t="s">
        <v>174</v>
      </c>
      <c r="C699" s="95" t="s">
        <v>173</v>
      </c>
      <c r="D699" s="100" t="s">
        <v>172</v>
      </c>
      <c r="E699" s="104" t="s">
        <v>171</v>
      </c>
      <c r="F699" s="103"/>
      <c r="G699" s="102"/>
      <c r="H699" s="101" t="s">
        <v>170</v>
      </c>
      <c r="I699" s="100" t="s">
        <v>96</v>
      </c>
      <c r="J699" s="100" t="s">
        <v>169</v>
      </c>
      <c r="K699" s="100" t="s">
        <v>97</v>
      </c>
      <c r="L699" s="256" t="s">
        <v>168</v>
      </c>
      <c r="M699" s="262"/>
      <c r="N699" s="256" t="s">
        <v>167</v>
      </c>
      <c r="O699" s="262"/>
      <c r="P699" s="256" t="s">
        <v>167</v>
      </c>
      <c r="Q699" s="257"/>
      <c r="R699" s="256" t="s">
        <v>167</v>
      </c>
      <c r="S699" s="257"/>
      <c r="T699" s="256" t="s">
        <v>167</v>
      </c>
      <c r="U699" s="257"/>
      <c r="V699" s="256" t="s">
        <v>167</v>
      </c>
      <c r="W699" s="257"/>
      <c r="X699" s="256" t="s">
        <v>167</v>
      </c>
      <c r="Y699" s="257"/>
      <c r="Z699" s="256" t="s">
        <v>167</v>
      </c>
      <c r="AA699" s="257"/>
      <c r="AB699" s="261" t="s">
        <v>166</v>
      </c>
      <c r="AC699" s="257"/>
      <c r="AD699" s="101" t="s">
        <v>165</v>
      </c>
      <c r="AE699" s="101" t="s">
        <v>164</v>
      </c>
      <c r="AF699" s="100" t="s">
        <v>163</v>
      </c>
      <c r="AG699" s="100" t="s">
        <v>162</v>
      </c>
      <c r="AH699" s="99" t="s">
        <v>161</v>
      </c>
      <c r="AI699" s="98"/>
      <c r="AJ699" s="96" t="s">
        <v>160</v>
      </c>
      <c r="AK699" s="95" t="s">
        <v>159</v>
      </c>
      <c r="AL699" s="94" t="s">
        <v>158</v>
      </c>
      <c r="AM699" s="96" t="s">
        <v>157</v>
      </c>
      <c r="AN699" s="95" t="s">
        <v>156</v>
      </c>
      <c r="AO699" s="94" t="s">
        <v>155</v>
      </c>
      <c r="AP699" s="96" t="s">
        <v>154</v>
      </c>
      <c r="AQ699" s="95" t="s">
        <v>153</v>
      </c>
      <c r="AR699" s="97" t="s">
        <v>152</v>
      </c>
      <c r="AS699" s="96" t="s">
        <v>151</v>
      </c>
      <c r="AT699" s="95" t="s">
        <v>150</v>
      </c>
      <c r="AU699" s="94" t="s">
        <v>149</v>
      </c>
      <c r="AV699" s="96" t="s">
        <v>148</v>
      </c>
      <c r="AW699" s="95" t="s">
        <v>147</v>
      </c>
      <c r="AX699" s="94" t="s">
        <v>146</v>
      </c>
      <c r="AY699" s="93" t="s">
        <v>145</v>
      </c>
      <c r="AZ699" s="92" t="s">
        <v>144</v>
      </c>
      <c r="BA699" s="92" t="s">
        <v>143</v>
      </c>
      <c r="BB699" s="91" t="s">
        <v>142</v>
      </c>
    </row>
    <row r="700" spans="2:62" ht="48" thickBot="1" x14ac:dyDescent="0.3">
      <c r="B700" s="90" t="s">
        <v>200</v>
      </c>
      <c r="C700" s="89"/>
      <c r="D700" s="88">
        <v>193</v>
      </c>
      <c r="E700" s="258"/>
      <c r="F700" s="259"/>
      <c r="G700" s="260"/>
      <c r="H700" s="87" t="s">
        <v>140</v>
      </c>
      <c r="I700" s="86"/>
      <c r="J700" s="86"/>
      <c r="K700" s="85"/>
      <c r="L700" s="84"/>
      <c r="M700" s="81"/>
      <c r="N700" s="84"/>
      <c r="O700" s="81"/>
      <c r="P700" s="84"/>
      <c r="Q700" s="81"/>
      <c r="R700" s="84"/>
      <c r="S700" s="81"/>
      <c r="T700" s="84"/>
      <c r="U700" s="81"/>
      <c r="V700" s="84"/>
      <c r="W700" s="81"/>
      <c r="X700" s="84"/>
      <c r="Y700" s="81"/>
      <c r="Z700" s="84"/>
      <c r="AA700" s="83"/>
      <c r="AB700" s="82" t="s">
        <v>139</v>
      </c>
      <c r="AC700" s="81"/>
      <c r="AD700" s="81"/>
      <c r="AE700" s="81"/>
      <c r="AF700" s="80"/>
      <c r="AG700" s="80"/>
      <c r="AH700" s="60"/>
      <c r="AI700" s="79" t="s">
        <v>138</v>
      </c>
      <c r="AJ700" s="78">
        <f t="shared" ref="AJ700:BB700" si="92">SUM(AJ702:AJ713)</f>
        <v>51</v>
      </c>
      <c r="AK700" s="77">
        <f t="shared" si="92"/>
        <v>2</v>
      </c>
      <c r="AL700" s="76">
        <f t="shared" si="92"/>
        <v>0</v>
      </c>
      <c r="AM700" s="78">
        <f t="shared" si="92"/>
        <v>23</v>
      </c>
      <c r="AN700" s="77">
        <f t="shared" si="92"/>
        <v>5</v>
      </c>
      <c r="AO700" s="76">
        <f t="shared" si="92"/>
        <v>0</v>
      </c>
      <c r="AP700" s="78">
        <f t="shared" si="92"/>
        <v>1</v>
      </c>
      <c r="AQ700" s="77">
        <f t="shared" si="92"/>
        <v>0</v>
      </c>
      <c r="AR700" s="76">
        <f t="shared" si="92"/>
        <v>0</v>
      </c>
      <c r="AS700" s="78">
        <f t="shared" si="92"/>
        <v>8</v>
      </c>
      <c r="AT700" s="77">
        <f t="shared" si="92"/>
        <v>1</v>
      </c>
      <c r="AU700" s="76">
        <f t="shared" si="92"/>
        <v>0</v>
      </c>
      <c r="AV700" s="78">
        <f t="shared" si="92"/>
        <v>0</v>
      </c>
      <c r="AW700" s="77">
        <f t="shared" si="92"/>
        <v>0</v>
      </c>
      <c r="AX700" s="76">
        <f t="shared" si="92"/>
        <v>0</v>
      </c>
      <c r="AY700" s="75">
        <f t="shared" si="92"/>
        <v>0</v>
      </c>
      <c r="AZ700" s="74">
        <f t="shared" si="92"/>
        <v>0</v>
      </c>
      <c r="BA700" s="74">
        <f t="shared" si="92"/>
        <v>0</v>
      </c>
      <c r="BB700" s="73">
        <f t="shared" si="92"/>
        <v>0</v>
      </c>
      <c r="BC700" s="72" t="s">
        <v>137</v>
      </c>
      <c r="BF700" s="5">
        <f>SUM(AJ700:AL700)/$BG$5</f>
        <v>17.666666666666668</v>
      </c>
      <c r="BG700" s="5">
        <f>SUM(AM700:AO700,AY700)/$BG$5</f>
        <v>9.3333333333333339</v>
      </c>
      <c r="BH700" s="5">
        <f>SUM(AP700:AR700,AZ700)/$BG$5</f>
        <v>0.33333333333333331</v>
      </c>
      <c r="BI700" s="5">
        <f>SUM(AS700:AU700,BA700)/$BG$5</f>
        <v>3</v>
      </c>
      <c r="BJ700" s="5">
        <f>SUM(AV700:AX700,BB700)/$BG$5</f>
        <v>0</v>
      </c>
    </row>
    <row r="701" spans="2:62" ht="37.5" thickBot="1" x14ac:dyDescent="0.3">
      <c r="B701" s="71"/>
      <c r="C701" s="70"/>
      <c r="D701" s="69"/>
      <c r="E701" s="68"/>
      <c r="F701" s="68"/>
      <c r="G701" s="67"/>
      <c r="H701" s="66"/>
      <c r="I701" s="64"/>
      <c r="J701" s="64"/>
      <c r="K701" s="65"/>
      <c r="L701" s="64"/>
      <c r="M701" s="62"/>
      <c r="N701" s="64"/>
      <c r="O701" s="62"/>
      <c r="P701" s="64"/>
      <c r="Q701" s="62"/>
      <c r="R701" s="64"/>
      <c r="S701" s="62"/>
      <c r="T701" s="64"/>
      <c r="U701" s="62"/>
      <c r="V701" s="64"/>
      <c r="W701" s="62"/>
      <c r="X701" s="64"/>
      <c r="Y701" s="62"/>
      <c r="Z701" s="64"/>
      <c r="AA701" s="62"/>
      <c r="AB701" s="63"/>
      <c r="AC701" s="62"/>
      <c r="AD701" s="62"/>
      <c r="AE701" s="62"/>
      <c r="AF701" s="61"/>
      <c r="AG701" s="61"/>
      <c r="AH701" s="60"/>
      <c r="AI701" s="59" t="s">
        <v>136</v>
      </c>
      <c r="AJ701" s="58">
        <f t="shared" ref="AJ701:BB701" si="93">AJ700/3</f>
        <v>17</v>
      </c>
      <c r="AK701" s="57">
        <f t="shared" si="93"/>
        <v>0.66666666666666663</v>
      </c>
      <c r="AL701" s="56">
        <f t="shared" si="93"/>
        <v>0</v>
      </c>
      <c r="AM701" s="58">
        <f t="shared" si="93"/>
        <v>7.666666666666667</v>
      </c>
      <c r="AN701" s="57">
        <f t="shared" si="93"/>
        <v>1.6666666666666667</v>
      </c>
      <c r="AO701" s="56">
        <f t="shared" si="93"/>
        <v>0</v>
      </c>
      <c r="AP701" s="58">
        <f t="shared" si="93"/>
        <v>0.33333333333333331</v>
      </c>
      <c r="AQ701" s="57">
        <f t="shared" si="93"/>
        <v>0</v>
      </c>
      <c r="AR701" s="56">
        <f t="shared" si="93"/>
        <v>0</v>
      </c>
      <c r="AS701" s="58">
        <f t="shared" si="93"/>
        <v>2.6666666666666665</v>
      </c>
      <c r="AT701" s="57">
        <f t="shared" si="93"/>
        <v>0.33333333333333331</v>
      </c>
      <c r="AU701" s="56">
        <f t="shared" si="93"/>
        <v>0</v>
      </c>
      <c r="AV701" s="58">
        <f t="shared" si="93"/>
        <v>0</v>
      </c>
      <c r="AW701" s="57">
        <f t="shared" si="93"/>
        <v>0</v>
      </c>
      <c r="AX701" s="56">
        <f t="shared" si="93"/>
        <v>0</v>
      </c>
      <c r="AY701" s="55">
        <f t="shared" si="93"/>
        <v>0</v>
      </c>
      <c r="AZ701" s="54">
        <f t="shared" si="93"/>
        <v>0</v>
      </c>
      <c r="BA701" s="54">
        <f t="shared" si="93"/>
        <v>0</v>
      </c>
      <c r="BB701" s="53">
        <f t="shared" si="93"/>
        <v>0</v>
      </c>
      <c r="BC701" s="52" t="s">
        <v>135</v>
      </c>
    </row>
    <row r="702" spans="2:62" ht="28.15" customHeight="1" x14ac:dyDescent="0.2">
      <c r="B702" s="30"/>
      <c r="C702" s="242">
        <v>1</v>
      </c>
      <c r="D702" s="44"/>
      <c r="E702" s="43"/>
      <c r="F702" s="43"/>
      <c r="G702" s="42"/>
      <c r="H702" s="223" t="s">
        <v>183</v>
      </c>
      <c r="I702" s="246">
        <v>51</v>
      </c>
      <c r="J702" s="246">
        <v>21</v>
      </c>
      <c r="K702" s="246">
        <v>6</v>
      </c>
      <c r="L702" s="41" t="s">
        <v>133</v>
      </c>
      <c r="M702" s="40" t="s">
        <v>414</v>
      </c>
      <c r="N702" s="41" t="s">
        <v>131</v>
      </c>
      <c r="O702" s="40" t="s">
        <v>382</v>
      </c>
      <c r="P702" s="41" t="s">
        <v>130</v>
      </c>
      <c r="Q702" s="40" t="s">
        <v>186</v>
      </c>
      <c r="R702" s="41" t="s">
        <v>129</v>
      </c>
      <c r="S702" s="40" t="s">
        <v>121</v>
      </c>
      <c r="T702" s="41" t="s">
        <v>128</v>
      </c>
      <c r="U702" s="40"/>
      <c r="V702" s="41" t="s">
        <v>127</v>
      </c>
      <c r="W702" s="40"/>
      <c r="X702" s="41" t="s">
        <v>126</v>
      </c>
      <c r="Y702" s="40"/>
      <c r="Z702" s="41" t="s">
        <v>125</v>
      </c>
      <c r="AA702" s="40"/>
      <c r="AB702" s="39"/>
      <c r="AC702" s="40"/>
      <c r="AD702" s="39" t="s">
        <v>658</v>
      </c>
      <c r="AE702" s="38"/>
      <c r="AF702" s="250"/>
      <c r="AG702" s="250" t="s">
        <v>622</v>
      </c>
      <c r="AH702" s="37"/>
      <c r="AI702" s="11"/>
      <c r="AJ702" s="233">
        <f>SUMPRODUCT(LEN($M702:$U705)-LEN(SUBSTITUTE($M702:$U705,"A", "")))</f>
        <v>25</v>
      </c>
      <c r="AK702" s="239">
        <f>SUMPRODUCT(LEN($AD702:$AD705)-LEN(SUBSTITUTE($AD702:$AD705,"A", "")))</f>
        <v>2</v>
      </c>
      <c r="AL702" s="230">
        <f>SUMPRODUCT(LEN($AC702:$AC705)-LEN(SUBSTITUTE($AC702:$AC705,"A", "")))</f>
        <v>0</v>
      </c>
      <c r="AM702" s="233">
        <f>SUMPRODUCT(LEN($M702:$U705)-LEN(SUBSTITUTE($M702:$U705,"S", "")))</f>
        <v>6</v>
      </c>
      <c r="AN702" s="239">
        <f>SUMPRODUCT(LEN($AD702:$AD705)-LEN(SUBSTITUTE($AD702:$AD705,"S", "")))</f>
        <v>5</v>
      </c>
      <c r="AO702" s="230">
        <f>SUMPRODUCT(LEN($AC702:$AC705)-LEN(SUBSTITUTE($AC702:$AC705,"S", "")))</f>
        <v>0</v>
      </c>
      <c r="AP702" s="233">
        <f>SUMPRODUCT(LEN($M702:$U705)-LEN(SUBSTITUTE($M702:$U705,"F", "")))</f>
        <v>0</v>
      </c>
      <c r="AQ702" s="239">
        <f>SUMPRODUCT(LEN($AD702:$AD705)-LEN(SUBSTITUTE($AD702:$AD705,"F", "")))</f>
        <v>0</v>
      </c>
      <c r="AR702" s="230">
        <f>SUMPRODUCT(LEN($AC702:$AC705)-LEN(SUBSTITUTE($AC702:$AC705,"F", "")))</f>
        <v>0</v>
      </c>
      <c r="AS702" s="233">
        <f>SUMPRODUCT(LEN($M702:$U705)-LEN(SUBSTITUTE($M702:$U705,"G", "")))</f>
        <v>5</v>
      </c>
      <c r="AT702" s="239">
        <f>SUMPRODUCT(LEN($AD702:$AD705)-LEN(SUBSTITUTE($AD702:$AD705,"G", "")))</f>
        <v>1</v>
      </c>
      <c r="AU702" s="230">
        <f>SUMPRODUCT(LEN($AC702:$AC705)-LEN(SUBSTITUTE($AC702:$AC705,"G", "")))</f>
        <v>0</v>
      </c>
      <c r="AV702" s="233">
        <f>SUMPRODUCT(LEN($L702:$U705)-LEN(SUBSTITUTE($L702:$U705,"M", "")))</f>
        <v>0</v>
      </c>
      <c r="AW702" s="236">
        <f>SUMPRODUCT(LEN($AD702:$AD705)-LEN(SUBSTITUTE($AD702:$AD705,"M", "")))</f>
        <v>0</v>
      </c>
      <c r="AX702" s="269">
        <f>SUMPRODUCT(LEN($AC702:$AC705)-LEN(SUBSTITUTE($AC702:$AC705,"M", "")))</f>
        <v>0</v>
      </c>
      <c r="AY702" s="291">
        <f>SUMPRODUCT(LEN($AE702:$AE705)-LEN(SUBSTITUTE($AE702:$AE705,"S", "")))</f>
        <v>0</v>
      </c>
      <c r="AZ702" s="227">
        <f>SUMPRODUCT(LEN($AE702:$AE705)-LEN(SUBSTITUTE($AE702:$AE705,"F", "")))</f>
        <v>0</v>
      </c>
      <c r="BA702" s="227">
        <f>SUMPRODUCT(LEN($AE702:$AE705)-LEN(SUBSTITUTE($AE702:$AE705,"G", "")))</f>
        <v>0</v>
      </c>
      <c r="BB702" s="294">
        <f>SUMPRODUCT(LEN($AE702:$AE705)-LEN(SUBSTITUTE($AE702:$AE705,"M", "")))</f>
        <v>0</v>
      </c>
    </row>
    <row r="703" spans="2:62" ht="28.15" customHeight="1" thickBot="1" x14ac:dyDescent="0.25">
      <c r="B703" s="30"/>
      <c r="C703" s="243"/>
      <c r="D703" s="36"/>
      <c r="E703" s="35"/>
      <c r="F703" s="35"/>
      <c r="G703" s="34"/>
      <c r="H703" s="224"/>
      <c r="I703" s="247"/>
      <c r="J703" s="247"/>
      <c r="K703" s="247"/>
      <c r="L703" s="33" t="s">
        <v>123</v>
      </c>
      <c r="M703" s="32" t="s">
        <v>399</v>
      </c>
      <c r="N703" s="33" t="s">
        <v>122</v>
      </c>
      <c r="O703" s="32" t="s">
        <v>527</v>
      </c>
      <c r="P703" s="33" t="s">
        <v>120</v>
      </c>
      <c r="Q703" s="32" t="s">
        <v>132</v>
      </c>
      <c r="R703" s="33" t="s">
        <v>119</v>
      </c>
      <c r="S703" s="32" t="s">
        <v>121</v>
      </c>
      <c r="T703" s="33" t="s">
        <v>118</v>
      </c>
      <c r="U703" s="32"/>
      <c r="V703" s="33" t="s">
        <v>117</v>
      </c>
      <c r="W703" s="32"/>
      <c r="X703" s="33" t="s">
        <v>116</v>
      </c>
      <c r="Y703" s="32"/>
      <c r="Z703" s="33" t="s">
        <v>115</v>
      </c>
      <c r="AA703" s="32"/>
      <c r="AB703" s="31"/>
      <c r="AC703" s="32"/>
      <c r="AD703" s="31"/>
      <c r="AE703" s="23"/>
      <c r="AF703" s="251"/>
      <c r="AG703" s="251"/>
      <c r="AH703" s="22"/>
      <c r="AI703" s="11"/>
      <c r="AJ703" s="265"/>
      <c r="AK703" s="267"/>
      <c r="AL703" s="263"/>
      <c r="AM703" s="265"/>
      <c r="AN703" s="267"/>
      <c r="AO703" s="263"/>
      <c r="AP703" s="265"/>
      <c r="AQ703" s="267"/>
      <c r="AR703" s="263"/>
      <c r="AS703" s="265"/>
      <c r="AT703" s="267"/>
      <c r="AU703" s="263"/>
      <c r="AV703" s="265"/>
      <c r="AW703" s="275"/>
      <c r="AX703" s="270"/>
      <c r="AY703" s="292"/>
      <c r="AZ703" s="228"/>
      <c r="BA703" s="228"/>
      <c r="BB703" s="295"/>
    </row>
    <row r="704" spans="2:62" ht="28.15" customHeight="1" x14ac:dyDescent="0.2">
      <c r="B704" s="30"/>
      <c r="C704" s="244"/>
      <c r="D704" s="29"/>
      <c r="E704" s="28"/>
      <c r="F704" s="28"/>
      <c r="G704" s="27"/>
      <c r="H704" s="225">
        <v>193</v>
      </c>
      <c r="I704" s="248"/>
      <c r="J704" s="248"/>
      <c r="K704" s="248"/>
      <c r="L704" s="26" t="s">
        <v>114</v>
      </c>
      <c r="M704" s="25" t="s">
        <v>186</v>
      </c>
      <c r="N704" s="26" t="s">
        <v>112</v>
      </c>
      <c r="O704" s="25" t="s">
        <v>389</v>
      </c>
      <c r="P704" s="26" t="s">
        <v>111</v>
      </c>
      <c r="Q704" s="25" t="s">
        <v>175</v>
      </c>
      <c r="R704" s="26" t="s">
        <v>110</v>
      </c>
      <c r="S704" s="25" t="s">
        <v>121</v>
      </c>
      <c r="T704" s="26" t="s">
        <v>109</v>
      </c>
      <c r="U704" s="25"/>
      <c r="V704" s="26" t="s">
        <v>108</v>
      </c>
      <c r="W704" s="25"/>
      <c r="X704" s="26" t="s">
        <v>107</v>
      </c>
      <c r="Y704" s="25"/>
      <c r="Z704" s="26" t="s">
        <v>106</v>
      </c>
      <c r="AA704" s="25"/>
      <c r="AB704" s="24"/>
      <c r="AC704" s="25"/>
      <c r="AD704" s="24"/>
      <c r="AE704" s="23"/>
      <c r="AF704" s="251"/>
      <c r="AG704" s="251"/>
      <c r="AH704" s="22"/>
      <c r="AI704" s="11"/>
      <c r="AJ704" s="265"/>
      <c r="AK704" s="267"/>
      <c r="AL704" s="263"/>
      <c r="AM704" s="265"/>
      <c r="AN704" s="267"/>
      <c r="AO704" s="263"/>
      <c r="AP704" s="265"/>
      <c r="AQ704" s="267"/>
      <c r="AR704" s="263"/>
      <c r="AS704" s="265"/>
      <c r="AT704" s="267"/>
      <c r="AU704" s="263"/>
      <c r="AV704" s="265"/>
      <c r="AW704" s="275"/>
      <c r="AX704" s="270"/>
      <c r="AY704" s="292"/>
      <c r="AZ704" s="228"/>
      <c r="BA704" s="228"/>
      <c r="BB704" s="295"/>
    </row>
    <row r="705" spans="2:62" ht="28.15" customHeight="1" thickBot="1" x14ac:dyDescent="0.25">
      <c r="B705" s="30"/>
      <c r="C705" s="253"/>
      <c r="D705" s="51"/>
      <c r="E705" s="50"/>
      <c r="F705" s="50"/>
      <c r="G705" s="49"/>
      <c r="H705" s="226"/>
      <c r="I705" s="254"/>
      <c r="J705" s="254"/>
      <c r="K705" s="254"/>
      <c r="L705" s="48" t="s">
        <v>105</v>
      </c>
      <c r="M705" s="47" t="s">
        <v>382</v>
      </c>
      <c r="N705" s="48" t="s">
        <v>103</v>
      </c>
      <c r="O705" s="47" t="s">
        <v>376</v>
      </c>
      <c r="P705" s="48" t="s">
        <v>102</v>
      </c>
      <c r="Q705" s="47" t="s">
        <v>175</v>
      </c>
      <c r="R705" s="48" t="s">
        <v>101</v>
      </c>
      <c r="S705" s="47"/>
      <c r="T705" s="48">
        <v>20</v>
      </c>
      <c r="U705" s="47"/>
      <c r="V705" s="48" t="s">
        <v>100</v>
      </c>
      <c r="W705" s="47"/>
      <c r="X705" s="48" t="s">
        <v>99</v>
      </c>
      <c r="Y705" s="47"/>
      <c r="Z705" s="48" t="s">
        <v>98</v>
      </c>
      <c r="AA705" s="47"/>
      <c r="AB705" s="16"/>
      <c r="AC705" s="47"/>
      <c r="AD705" s="16"/>
      <c r="AE705" s="46"/>
      <c r="AF705" s="255"/>
      <c r="AG705" s="255"/>
      <c r="AH705" s="45"/>
      <c r="AI705" s="11"/>
      <c r="AJ705" s="266"/>
      <c r="AK705" s="268"/>
      <c r="AL705" s="264"/>
      <c r="AM705" s="266"/>
      <c r="AN705" s="268"/>
      <c r="AO705" s="264"/>
      <c r="AP705" s="266"/>
      <c r="AQ705" s="268"/>
      <c r="AR705" s="264"/>
      <c r="AS705" s="266"/>
      <c r="AT705" s="268"/>
      <c r="AU705" s="264"/>
      <c r="AV705" s="266"/>
      <c r="AW705" s="276"/>
      <c r="AX705" s="271"/>
      <c r="AY705" s="293"/>
      <c r="AZ705" s="229"/>
      <c r="BA705" s="229"/>
      <c r="BB705" s="296"/>
    </row>
    <row r="706" spans="2:62" ht="28.15" customHeight="1" x14ac:dyDescent="0.2">
      <c r="B706" s="30"/>
      <c r="C706" s="242">
        <v>2</v>
      </c>
      <c r="D706" s="44"/>
      <c r="E706" s="43"/>
      <c r="F706" s="43"/>
      <c r="G706" s="42"/>
      <c r="H706" s="223"/>
      <c r="I706" s="246">
        <v>67</v>
      </c>
      <c r="J706" s="246">
        <v>20</v>
      </c>
      <c r="K706" s="246">
        <v>8</v>
      </c>
      <c r="L706" s="41" t="s">
        <v>133</v>
      </c>
      <c r="M706" s="40" t="s">
        <v>104</v>
      </c>
      <c r="N706" s="41" t="s">
        <v>131</v>
      </c>
      <c r="O706" s="40" t="s">
        <v>458</v>
      </c>
      <c r="P706" s="41" t="s">
        <v>130</v>
      </c>
      <c r="Q706" s="40" t="s">
        <v>121</v>
      </c>
      <c r="R706" s="41" t="s">
        <v>129</v>
      </c>
      <c r="S706" s="40"/>
      <c r="T706" s="41" t="s">
        <v>128</v>
      </c>
      <c r="U706" s="40"/>
      <c r="V706" s="41" t="s">
        <v>127</v>
      </c>
      <c r="W706" s="40"/>
      <c r="X706" s="41" t="s">
        <v>126</v>
      </c>
      <c r="Y706" s="40"/>
      <c r="Z706" s="41" t="s">
        <v>125</v>
      </c>
      <c r="AA706" s="40"/>
      <c r="AB706" s="39"/>
      <c r="AC706" s="40"/>
      <c r="AD706" s="39"/>
      <c r="AE706" s="38"/>
      <c r="AF706" s="250"/>
      <c r="AG706" s="250" t="s">
        <v>609</v>
      </c>
      <c r="AH706" s="37"/>
      <c r="AI706" s="11"/>
      <c r="AJ706" s="233">
        <f>SUMPRODUCT(LEN($M706:$U709)-LEN(SUBSTITUTE($M706:$U709,"A", "")))</f>
        <v>8</v>
      </c>
      <c r="AK706" s="239">
        <f>SUMPRODUCT(LEN($AD706:$AD709)-LEN(SUBSTITUTE($AD706:$AD709,"A", "")))</f>
        <v>0</v>
      </c>
      <c r="AL706" s="230">
        <f>SUMPRODUCT(LEN($AC706:$AC709)-LEN(SUBSTITUTE($AC706:$AC709,"A", "")))</f>
        <v>0</v>
      </c>
      <c r="AM706" s="233">
        <f>SUMPRODUCT(LEN($M706:$U709)-LEN(SUBSTITUTE($M706:$U709,"S", "")))</f>
        <v>7</v>
      </c>
      <c r="AN706" s="239">
        <f>SUMPRODUCT(LEN($AD706:$AD709)-LEN(SUBSTITUTE($AD706:$AD709,"S", "")))</f>
        <v>0</v>
      </c>
      <c r="AO706" s="230">
        <f>SUMPRODUCT(LEN($AC706:$AC709)-LEN(SUBSTITUTE($AC706:$AC709,"S", "")))</f>
        <v>0</v>
      </c>
      <c r="AP706" s="233">
        <f>SUMPRODUCT(LEN($M706:$U709)-LEN(SUBSTITUTE($M706:$U709,"F", "")))</f>
        <v>1</v>
      </c>
      <c r="AQ706" s="239">
        <f>SUMPRODUCT(LEN($AD706:$AD709)-LEN(SUBSTITUTE($AD706:$AD709,"F", "")))</f>
        <v>0</v>
      </c>
      <c r="AR706" s="230">
        <f>SUMPRODUCT(LEN($AC706:$AC709)-LEN(SUBSTITUTE($AC706:$AC709,"F", "")))</f>
        <v>0</v>
      </c>
      <c r="AS706" s="233">
        <f>SUMPRODUCT(LEN($M706:$U709)-LEN(SUBSTITUTE($M706:$U709,"G", "")))</f>
        <v>2</v>
      </c>
      <c r="AT706" s="239">
        <f>SUMPRODUCT(LEN($AD706:$AD709)-LEN(SUBSTITUTE($AD706:$AD709,"G", "")))</f>
        <v>0</v>
      </c>
      <c r="AU706" s="230">
        <f>SUMPRODUCT(LEN($AC706:$AC709)-LEN(SUBSTITUTE($AC706:$AC709,"G", "")))</f>
        <v>0</v>
      </c>
      <c r="AV706" s="233">
        <f>SUMPRODUCT(LEN($L706:$U709)-LEN(SUBSTITUTE($L706:$U709,"M", "")))</f>
        <v>0</v>
      </c>
      <c r="AW706" s="236">
        <f>SUMPRODUCT(LEN($AD706:$AD709)-LEN(SUBSTITUTE($AD706:$AD709,"M", "")))</f>
        <v>0</v>
      </c>
      <c r="AX706" s="269">
        <f>SUMPRODUCT(LEN($AC706:$AC709)-LEN(SUBSTITUTE($AC706:$AC709,"M", "")))</f>
        <v>0</v>
      </c>
      <c r="AY706" s="291">
        <f>SUMPRODUCT(LEN($AE706:$AE709)-LEN(SUBSTITUTE($AE706:$AE709,"S", "")))</f>
        <v>0</v>
      </c>
      <c r="AZ706" s="227">
        <f>SUMPRODUCT(LEN($AE706:$AE709)-LEN(SUBSTITUTE($AE706:$AE709,"F", "")))</f>
        <v>0</v>
      </c>
      <c r="BA706" s="227">
        <f>SUMPRODUCT(LEN($AE706:$AE709)-LEN(SUBSTITUTE($AE706:$AE709,"G", "")))</f>
        <v>0</v>
      </c>
      <c r="BB706" s="294">
        <f>SUMPRODUCT(LEN($AE706:$AE709)-LEN(SUBSTITUTE($AE706:$AE709,"M", "")))</f>
        <v>0</v>
      </c>
    </row>
    <row r="707" spans="2:62" ht="28.15" customHeight="1" thickBot="1" x14ac:dyDescent="0.25">
      <c r="B707" s="30"/>
      <c r="C707" s="243"/>
      <c r="D707" s="36"/>
      <c r="E707" s="35"/>
      <c r="F707" s="35"/>
      <c r="G707" s="34"/>
      <c r="H707" s="224"/>
      <c r="I707" s="247"/>
      <c r="J707" s="247"/>
      <c r="K707" s="247"/>
      <c r="L707" s="33" t="s">
        <v>123</v>
      </c>
      <c r="M707" s="32" t="s">
        <v>399</v>
      </c>
      <c r="N707" s="33" t="s">
        <v>122</v>
      </c>
      <c r="O707" s="32" t="s">
        <v>470</v>
      </c>
      <c r="P707" s="33" t="s">
        <v>120</v>
      </c>
      <c r="Q707" s="32" t="s">
        <v>121</v>
      </c>
      <c r="R707" s="33" t="s">
        <v>119</v>
      </c>
      <c r="S707" s="32"/>
      <c r="T707" s="33" t="s">
        <v>118</v>
      </c>
      <c r="U707" s="32"/>
      <c r="V707" s="33" t="s">
        <v>117</v>
      </c>
      <c r="W707" s="32"/>
      <c r="X707" s="33" t="s">
        <v>116</v>
      </c>
      <c r="Y707" s="32"/>
      <c r="Z707" s="33" t="s">
        <v>115</v>
      </c>
      <c r="AA707" s="32"/>
      <c r="AB707" s="31"/>
      <c r="AC707" s="32"/>
      <c r="AD707" s="31"/>
      <c r="AE707" s="23"/>
      <c r="AF707" s="251"/>
      <c r="AG707" s="251"/>
      <c r="AH707" s="22"/>
      <c r="AI707" s="11"/>
      <c r="AJ707" s="265"/>
      <c r="AK707" s="267"/>
      <c r="AL707" s="263"/>
      <c r="AM707" s="265"/>
      <c r="AN707" s="267"/>
      <c r="AO707" s="263"/>
      <c r="AP707" s="265"/>
      <c r="AQ707" s="267"/>
      <c r="AR707" s="263"/>
      <c r="AS707" s="265"/>
      <c r="AT707" s="267"/>
      <c r="AU707" s="263"/>
      <c r="AV707" s="265"/>
      <c r="AW707" s="275"/>
      <c r="AX707" s="270"/>
      <c r="AY707" s="292"/>
      <c r="AZ707" s="228"/>
      <c r="BA707" s="228"/>
      <c r="BB707" s="295"/>
    </row>
    <row r="708" spans="2:62" ht="28.15" customHeight="1" x14ac:dyDescent="0.2">
      <c r="B708" s="30"/>
      <c r="C708" s="244"/>
      <c r="D708" s="29"/>
      <c r="E708" s="28"/>
      <c r="F708" s="28"/>
      <c r="G708" s="27"/>
      <c r="H708" s="225"/>
      <c r="I708" s="248"/>
      <c r="J708" s="248"/>
      <c r="K708" s="248"/>
      <c r="L708" s="26" t="s">
        <v>114</v>
      </c>
      <c r="M708" s="25" t="s">
        <v>104</v>
      </c>
      <c r="N708" s="26" t="s">
        <v>112</v>
      </c>
      <c r="O708" s="25" t="s">
        <v>175</v>
      </c>
      <c r="P708" s="26" t="s">
        <v>111</v>
      </c>
      <c r="Q708" s="25" t="s">
        <v>121</v>
      </c>
      <c r="R708" s="26" t="s">
        <v>110</v>
      </c>
      <c r="S708" s="25"/>
      <c r="T708" s="26" t="s">
        <v>109</v>
      </c>
      <c r="U708" s="25"/>
      <c r="V708" s="26" t="s">
        <v>108</v>
      </c>
      <c r="W708" s="25"/>
      <c r="X708" s="26" t="s">
        <v>107</v>
      </c>
      <c r="Y708" s="25"/>
      <c r="Z708" s="26" t="s">
        <v>106</v>
      </c>
      <c r="AA708" s="25"/>
      <c r="AB708" s="24"/>
      <c r="AC708" s="25"/>
      <c r="AD708" s="24"/>
      <c r="AE708" s="23"/>
      <c r="AF708" s="251"/>
      <c r="AG708" s="251"/>
      <c r="AH708" s="22"/>
      <c r="AI708" s="11"/>
      <c r="AJ708" s="265"/>
      <c r="AK708" s="267"/>
      <c r="AL708" s="263"/>
      <c r="AM708" s="265"/>
      <c r="AN708" s="267"/>
      <c r="AO708" s="263"/>
      <c r="AP708" s="265"/>
      <c r="AQ708" s="267"/>
      <c r="AR708" s="263"/>
      <c r="AS708" s="265"/>
      <c r="AT708" s="267"/>
      <c r="AU708" s="263"/>
      <c r="AV708" s="265"/>
      <c r="AW708" s="275"/>
      <c r="AX708" s="270"/>
      <c r="AY708" s="292"/>
      <c r="AZ708" s="228"/>
      <c r="BA708" s="228"/>
      <c r="BB708" s="295"/>
    </row>
    <row r="709" spans="2:62" ht="28.15" customHeight="1" thickBot="1" x14ac:dyDescent="0.25">
      <c r="B709" s="30"/>
      <c r="C709" s="253"/>
      <c r="D709" s="51"/>
      <c r="E709" s="50"/>
      <c r="F709" s="50"/>
      <c r="G709" s="49"/>
      <c r="H709" s="226"/>
      <c r="I709" s="254"/>
      <c r="J709" s="254"/>
      <c r="K709" s="254"/>
      <c r="L709" s="48" t="s">
        <v>105</v>
      </c>
      <c r="M709" s="47" t="s">
        <v>132</v>
      </c>
      <c r="N709" s="48" t="s">
        <v>103</v>
      </c>
      <c r="O709" s="47" t="s">
        <v>175</v>
      </c>
      <c r="P709" s="48" t="s">
        <v>102</v>
      </c>
      <c r="Q709" s="47" t="s">
        <v>121</v>
      </c>
      <c r="R709" s="48" t="s">
        <v>101</v>
      </c>
      <c r="S709" s="47"/>
      <c r="T709" s="48">
        <v>20</v>
      </c>
      <c r="U709" s="47"/>
      <c r="V709" s="48" t="s">
        <v>100</v>
      </c>
      <c r="W709" s="47"/>
      <c r="X709" s="48" t="s">
        <v>99</v>
      </c>
      <c r="Y709" s="47"/>
      <c r="Z709" s="48" t="s">
        <v>98</v>
      </c>
      <c r="AA709" s="47"/>
      <c r="AB709" s="16"/>
      <c r="AC709" s="47"/>
      <c r="AD709" s="16"/>
      <c r="AE709" s="46"/>
      <c r="AF709" s="255"/>
      <c r="AG709" s="255"/>
      <c r="AH709" s="45"/>
      <c r="AI709" s="11"/>
      <c r="AJ709" s="266"/>
      <c r="AK709" s="268"/>
      <c r="AL709" s="264"/>
      <c r="AM709" s="266"/>
      <c r="AN709" s="268"/>
      <c r="AO709" s="264"/>
      <c r="AP709" s="266"/>
      <c r="AQ709" s="268"/>
      <c r="AR709" s="264"/>
      <c r="AS709" s="266"/>
      <c r="AT709" s="268"/>
      <c r="AU709" s="264"/>
      <c r="AV709" s="266"/>
      <c r="AW709" s="276"/>
      <c r="AX709" s="271"/>
      <c r="AY709" s="293"/>
      <c r="AZ709" s="229"/>
      <c r="BA709" s="229"/>
      <c r="BB709" s="296"/>
    </row>
    <row r="710" spans="2:62" ht="28.15" customHeight="1" x14ac:dyDescent="0.2">
      <c r="B710" s="30"/>
      <c r="C710" s="242">
        <v>3</v>
      </c>
      <c r="D710" s="44"/>
      <c r="E710" s="43"/>
      <c r="F710" s="43"/>
      <c r="G710" s="42"/>
      <c r="H710" s="223"/>
      <c r="I710" s="246">
        <v>59</v>
      </c>
      <c r="J710" s="246">
        <v>22</v>
      </c>
      <c r="K710" s="246">
        <v>7</v>
      </c>
      <c r="L710" s="41" t="s">
        <v>133</v>
      </c>
      <c r="M710" s="40" t="s">
        <v>104</v>
      </c>
      <c r="N710" s="41" t="s">
        <v>131</v>
      </c>
      <c r="O710" s="40" t="s">
        <v>132</v>
      </c>
      <c r="P710" s="41" t="s">
        <v>130</v>
      </c>
      <c r="Q710" s="40" t="s">
        <v>203</v>
      </c>
      <c r="R710" s="41" t="s">
        <v>129</v>
      </c>
      <c r="S710" s="40" t="s">
        <v>121</v>
      </c>
      <c r="T710" s="41" t="s">
        <v>128</v>
      </c>
      <c r="U710" s="40"/>
      <c r="V710" s="41" t="s">
        <v>127</v>
      </c>
      <c r="W710" s="40"/>
      <c r="X710" s="41" t="s">
        <v>126</v>
      </c>
      <c r="Y710" s="40"/>
      <c r="Z710" s="41" t="s">
        <v>125</v>
      </c>
      <c r="AA710" s="40"/>
      <c r="AB710" s="39"/>
      <c r="AC710" s="40"/>
      <c r="AD710" s="39"/>
      <c r="AE710" s="38"/>
      <c r="AF710" s="250"/>
      <c r="AG710" s="250" t="s">
        <v>609</v>
      </c>
      <c r="AH710" s="37"/>
      <c r="AI710" s="11"/>
      <c r="AJ710" s="233">
        <f>SUMPRODUCT(LEN($M710:$U713)-LEN(SUBSTITUTE($M710:$U713,"A", "")))</f>
        <v>18</v>
      </c>
      <c r="AK710" s="239">
        <f>SUMPRODUCT(LEN($AD710:$AD713)-LEN(SUBSTITUTE($AD710:$AD713,"A", "")))</f>
        <v>0</v>
      </c>
      <c r="AL710" s="230">
        <f>SUMPRODUCT(LEN($AC710:$AC713)-LEN(SUBSTITUTE($AC710:$AC713,"A", "")))</f>
        <v>0</v>
      </c>
      <c r="AM710" s="233">
        <f>SUMPRODUCT(LEN($M710:$U713)-LEN(SUBSTITUTE($M710:$U713,"S", "")))</f>
        <v>10</v>
      </c>
      <c r="AN710" s="239">
        <f>SUMPRODUCT(LEN($AD710:$AD713)-LEN(SUBSTITUTE($AD710:$AD713,"S", "")))</f>
        <v>0</v>
      </c>
      <c r="AO710" s="230">
        <f>SUMPRODUCT(LEN($AC710:$AC713)-LEN(SUBSTITUTE($AC710:$AC713,"S", "")))</f>
        <v>0</v>
      </c>
      <c r="AP710" s="233">
        <f>SUMPRODUCT(LEN($M710:$U713)-LEN(SUBSTITUTE($M710:$U713,"F", "")))</f>
        <v>0</v>
      </c>
      <c r="AQ710" s="239">
        <f>SUMPRODUCT(LEN($AD710:$AD713)-LEN(SUBSTITUTE($AD710:$AD713,"F", "")))</f>
        <v>0</v>
      </c>
      <c r="AR710" s="230">
        <f>SUMPRODUCT(LEN($AC710:$AC713)-LEN(SUBSTITUTE($AC710:$AC713,"F", "")))</f>
        <v>0</v>
      </c>
      <c r="AS710" s="233">
        <f>SUMPRODUCT(LEN($M710:$U713)-LEN(SUBSTITUTE($M710:$U713,"G", "")))</f>
        <v>1</v>
      </c>
      <c r="AT710" s="239">
        <f>SUMPRODUCT(LEN($AD710:$AD713)-LEN(SUBSTITUTE($AD710:$AD713,"G", "")))</f>
        <v>0</v>
      </c>
      <c r="AU710" s="230">
        <f>SUMPRODUCT(LEN($AC710:$AC713)-LEN(SUBSTITUTE($AC710:$AC713,"G", "")))</f>
        <v>0</v>
      </c>
      <c r="AV710" s="233">
        <f>SUMPRODUCT(LEN($L710:$U713)-LEN(SUBSTITUTE($L710:$U713,"M", "")))</f>
        <v>0</v>
      </c>
      <c r="AW710" s="236">
        <f>SUMPRODUCT(LEN($AD710:$AD713)-LEN(SUBSTITUTE($AD710:$AD713,"M", "")))</f>
        <v>0</v>
      </c>
      <c r="AX710" s="269">
        <f>SUMPRODUCT(LEN($AC710:$AC713)-LEN(SUBSTITUTE($AC710:$AC713,"M", "")))</f>
        <v>0</v>
      </c>
      <c r="AY710" s="291">
        <f>SUMPRODUCT(LEN($AE710:$AE713)-LEN(SUBSTITUTE($AE710:$AE713,"S", "")))</f>
        <v>0</v>
      </c>
      <c r="AZ710" s="227">
        <f>SUMPRODUCT(LEN($AE710:$AE713)-LEN(SUBSTITUTE($AE710:$AE713,"F", "")))</f>
        <v>0</v>
      </c>
      <c r="BA710" s="227">
        <f>SUMPRODUCT(LEN($AE710:$AE713)-LEN(SUBSTITUTE($AE710:$AE713,"G", "")))</f>
        <v>0</v>
      </c>
      <c r="BB710" s="294">
        <f>SUMPRODUCT(LEN($AE710:$AE713)-LEN(SUBSTITUTE($AE710:$AE713,"M", "")))</f>
        <v>0</v>
      </c>
    </row>
    <row r="711" spans="2:62" ht="28.15" customHeight="1" thickBot="1" x14ac:dyDescent="0.25">
      <c r="B711" s="30"/>
      <c r="C711" s="243"/>
      <c r="D711" s="36"/>
      <c r="E711" s="35"/>
      <c r="F711" s="35"/>
      <c r="G711" s="34"/>
      <c r="H711" s="224"/>
      <c r="I711" s="247"/>
      <c r="J711" s="247"/>
      <c r="K711" s="247"/>
      <c r="L711" s="33" t="s">
        <v>123</v>
      </c>
      <c r="M711" s="32" t="s">
        <v>104</v>
      </c>
      <c r="N711" s="33" t="s">
        <v>122</v>
      </c>
      <c r="O711" s="32" t="s">
        <v>428</v>
      </c>
      <c r="P711" s="33" t="s">
        <v>120</v>
      </c>
      <c r="Q711" s="32" t="s">
        <v>178</v>
      </c>
      <c r="R711" s="33" t="s">
        <v>119</v>
      </c>
      <c r="S711" s="32" t="s">
        <v>121</v>
      </c>
      <c r="T711" s="33" t="s">
        <v>118</v>
      </c>
      <c r="U711" s="32"/>
      <c r="V711" s="33" t="s">
        <v>117</v>
      </c>
      <c r="W711" s="32"/>
      <c r="X711" s="33" t="s">
        <v>116</v>
      </c>
      <c r="Y711" s="32"/>
      <c r="Z711" s="33" t="s">
        <v>115</v>
      </c>
      <c r="AA711" s="32"/>
      <c r="AB711" s="31"/>
      <c r="AC711" s="32"/>
      <c r="AD711" s="31"/>
      <c r="AE711" s="23"/>
      <c r="AF711" s="251"/>
      <c r="AG711" s="251"/>
      <c r="AH711" s="22"/>
      <c r="AI711" s="11"/>
      <c r="AJ711" s="265"/>
      <c r="AK711" s="267"/>
      <c r="AL711" s="263"/>
      <c r="AM711" s="265"/>
      <c r="AN711" s="267"/>
      <c r="AO711" s="263"/>
      <c r="AP711" s="265"/>
      <c r="AQ711" s="267"/>
      <c r="AR711" s="263"/>
      <c r="AS711" s="265"/>
      <c r="AT711" s="267"/>
      <c r="AU711" s="263"/>
      <c r="AV711" s="265"/>
      <c r="AW711" s="275"/>
      <c r="AX711" s="270"/>
      <c r="AY711" s="292"/>
      <c r="AZ711" s="228"/>
      <c r="BA711" s="228"/>
      <c r="BB711" s="295"/>
    </row>
    <row r="712" spans="2:62" ht="28.15" customHeight="1" x14ac:dyDescent="0.2">
      <c r="B712" s="30"/>
      <c r="C712" s="244"/>
      <c r="D712" s="29"/>
      <c r="E712" s="28"/>
      <c r="F712" s="28"/>
      <c r="G712" s="27"/>
      <c r="H712" s="225"/>
      <c r="I712" s="248"/>
      <c r="J712" s="248"/>
      <c r="K712" s="248"/>
      <c r="L712" s="26" t="s">
        <v>114</v>
      </c>
      <c r="M712" s="25" t="s">
        <v>132</v>
      </c>
      <c r="N712" s="26" t="s">
        <v>112</v>
      </c>
      <c r="O712" s="25" t="s">
        <v>132</v>
      </c>
      <c r="P712" s="26" t="s">
        <v>111</v>
      </c>
      <c r="Q712" s="25" t="s">
        <v>175</v>
      </c>
      <c r="R712" s="26" t="s">
        <v>110</v>
      </c>
      <c r="S712" s="25" t="s">
        <v>121</v>
      </c>
      <c r="T712" s="26" t="s">
        <v>109</v>
      </c>
      <c r="U712" s="25"/>
      <c r="V712" s="26" t="s">
        <v>108</v>
      </c>
      <c r="W712" s="25"/>
      <c r="X712" s="26" t="s">
        <v>107</v>
      </c>
      <c r="Y712" s="25"/>
      <c r="Z712" s="26" t="s">
        <v>106</v>
      </c>
      <c r="AA712" s="25"/>
      <c r="AB712" s="24"/>
      <c r="AC712" s="25"/>
      <c r="AD712" s="24"/>
      <c r="AE712" s="23"/>
      <c r="AF712" s="251"/>
      <c r="AG712" s="251"/>
      <c r="AH712" s="22"/>
      <c r="AI712" s="11"/>
      <c r="AJ712" s="265"/>
      <c r="AK712" s="267"/>
      <c r="AL712" s="263"/>
      <c r="AM712" s="265"/>
      <c r="AN712" s="267"/>
      <c r="AO712" s="263"/>
      <c r="AP712" s="265"/>
      <c r="AQ712" s="267"/>
      <c r="AR712" s="263"/>
      <c r="AS712" s="265"/>
      <c r="AT712" s="267"/>
      <c r="AU712" s="263"/>
      <c r="AV712" s="265"/>
      <c r="AW712" s="275"/>
      <c r="AX712" s="270"/>
      <c r="AY712" s="292"/>
      <c r="AZ712" s="228"/>
      <c r="BA712" s="228"/>
      <c r="BB712" s="295"/>
    </row>
    <row r="713" spans="2:62" ht="28.15" customHeight="1" thickBot="1" x14ac:dyDescent="0.25">
      <c r="B713" s="21"/>
      <c r="C713" s="245"/>
      <c r="D713" s="20"/>
      <c r="E713" s="19"/>
      <c r="F713" s="19"/>
      <c r="G713" s="18"/>
      <c r="H713" s="226"/>
      <c r="I713" s="249"/>
      <c r="J713" s="249"/>
      <c r="K713" s="249"/>
      <c r="L713" s="17" t="s">
        <v>105</v>
      </c>
      <c r="M713" s="15" t="s">
        <v>132</v>
      </c>
      <c r="N713" s="17" t="s">
        <v>103</v>
      </c>
      <c r="O713" s="15" t="s">
        <v>187</v>
      </c>
      <c r="P713" s="17" t="s">
        <v>102</v>
      </c>
      <c r="Q713" s="15" t="s">
        <v>175</v>
      </c>
      <c r="R713" s="17" t="s">
        <v>101</v>
      </c>
      <c r="S713" s="15"/>
      <c r="T713" s="17">
        <v>20</v>
      </c>
      <c r="U713" s="15"/>
      <c r="V713" s="17" t="s">
        <v>100</v>
      </c>
      <c r="W713" s="15"/>
      <c r="X713" s="17" t="s">
        <v>99</v>
      </c>
      <c r="Y713" s="15"/>
      <c r="Z713" s="17" t="s">
        <v>98</v>
      </c>
      <c r="AA713" s="15"/>
      <c r="AB713" s="16"/>
      <c r="AC713" s="15"/>
      <c r="AD713" s="14"/>
      <c r="AE713" s="13"/>
      <c r="AF713" s="252"/>
      <c r="AG713" s="252"/>
      <c r="AH713" s="12"/>
      <c r="AI713" s="11"/>
      <c r="AJ713" s="266"/>
      <c r="AK713" s="268"/>
      <c r="AL713" s="264"/>
      <c r="AM713" s="266"/>
      <c r="AN713" s="268"/>
      <c r="AO713" s="264"/>
      <c r="AP713" s="266"/>
      <c r="AQ713" s="268"/>
      <c r="AR713" s="264"/>
      <c r="AS713" s="266"/>
      <c r="AT713" s="268"/>
      <c r="AU713" s="264"/>
      <c r="AV713" s="266"/>
      <c r="AW713" s="276"/>
      <c r="AX713" s="271"/>
      <c r="AY713" s="293"/>
      <c r="AZ713" s="229"/>
      <c r="BA713" s="229"/>
      <c r="BB713" s="296"/>
    </row>
    <row r="714" spans="2:62" ht="85.9" customHeight="1" thickTop="1" thickBot="1" x14ac:dyDescent="0.35">
      <c r="B714" s="105" t="s">
        <v>174</v>
      </c>
      <c r="C714" s="95" t="s">
        <v>173</v>
      </c>
      <c r="D714" s="100" t="s">
        <v>172</v>
      </c>
      <c r="E714" s="104" t="s">
        <v>171</v>
      </c>
      <c r="F714" s="103"/>
      <c r="G714" s="102"/>
      <c r="H714" s="101" t="s">
        <v>170</v>
      </c>
      <c r="I714" s="100" t="s">
        <v>96</v>
      </c>
      <c r="J714" s="100" t="s">
        <v>169</v>
      </c>
      <c r="K714" s="100" t="s">
        <v>97</v>
      </c>
      <c r="L714" s="256" t="s">
        <v>168</v>
      </c>
      <c r="M714" s="262"/>
      <c r="N714" s="256" t="s">
        <v>167</v>
      </c>
      <c r="O714" s="262"/>
      <c r="P714" s="256" t="s">
        <v>167</v>
      </c>
      <c r="Q714" s="257"/>
      <c r="R714" s="256" t="s">
        <v>167</v>
      </c>
      <c r="S714" s="257"/>
      <c r="T714" s="256" t="s">
        <v>167</v>
      </c>
      <c r="U714" s="257"/>
      <c r="V714" s="256" t="s">
        <v>167</v>
      </c>
      <c r="W714" s="257"/>
      <c r="X714" s="256" t="s">
        <v>167</v>
      </c>
      <c r="Y714" s="257"/>
      <c r="Z714" s="256" t="s">
        <v>167</v>
      </c>
      <c r="AA714" s="257"/>
      <c r="AB714" s="261" t="s">
        <v>166</v>
      </c>
      <c r="AC714" s="257"/>
      <c r="AD714" s="101" t="s">
        <v>165</v>
      </c>
      <c r="AE714" s="101" t="s">
        <v>164</v>
      </c>
      <c r="AF714" s="100" t="s">
        <v>163</v>
      </c>
      <c r="AG714" s="100" t="s">
        <v>162</v>
      </c>
      <c r="AH714" s="99" t="s">
        <v>161</v>
      </c>
      <c r="AI714" s="98"/>
      <c r="AJ714" s="96" t="s">
        <v>160</v>
      </c>
      <c r="AK714" s="95" t="s">
        <v>159</v>
      </c>
      <c r="AL714" s="94" t="s">
        <v>158</v>
      </c>
      <c r="AM714" s="96" t="s">
        <v>157</v>
      </c>
      <c r="AN714" s="95" t="s">
        <v>156</v>
      </c>
      <c r="AO714" s="94" t="s">
        <v>155</v>
      </c>
      <c r="AP714" s="96" t="s">
        <v>154</v>
      </c>
      <c r="AQ714" s="95" t="s">
        <v>153</v>
      </c>
      <c r="AR714" s="97" t="s">
        <v>152</v>
      </c>
      <c r="AS714" s="96" t="s">
        <v>151</v>
      </c>
      <c r="AT714" s="95" t="s">
        <v>150</v>
      </c>
      <c r="AU714" s="94" t="s">
        <v>149</v>
      </c>
      <c r="AV714" s="96" t="s">
        <v>148</v>
      </c>
      <c r="AW714" s="95" t="s">
        <v>147</v>
      </c>
      <c r="AX714" s="94" t="s">
        <v>146</v>
      </c>
      <c r="AY714" s="93" t="s">
        <v>145</v>
      </c>
      <c r="AZ714" s="92" t="s">
        <v>144</v>
      </c>
      <c r="BA714" s="92" t="s">
        <v>143</v>
      </c>
      <c r="BB714" s="91" t="s">
        <v>142</v>
      </c>
    </row>
    <row r="715" spans="2:62" ht="48" thickBot="1" x14ac:dyDescent="0.3">
      <c r="B715" s="90" t="s">
        <v>199</v>
      </c>
      <c r="C715" s="89"/>
      <c r="D715" s="88">
        <v>193</v>
      </c>
      <c r="E715" s="258"/>
      <c r="F715" s="259"/>
      <c r="G715" s="260"/>
      <c r="H715" s="87" t="s">
        <v>140</v>
      </c>
      <c r="I715" s="86"/>
      <c r="J715" s="86"/>
      <c r="K715" s="85"/>
      <c r="L715" s="84"/>
      <c r="M715" s="81"/>
      <c r="N715" s="84"/>
      <c r="O715" s="81"/>
      <c r="P715" s="84"/>
      <c r="Q715" s="81"/>
      <c r="R715" s="84"/>
      <c r="S715" s="81"/>
      <c r="T715" s="84"/>
      <c r="U715" s="81"/>
      <c r="V715" s="84"/>
      <c r="W715" s="81"/>
      <c r="X715" s="84"/>
      <c r="Y715" s="81"/>
      <c r="Z715" s="84"/>
      <c r="AA715" s="83"/>
      <c r="AB715" s="82" t="s">
        <v>139</v>
      </c>
      <c r="AC715" s="81"/>
      <c r="AD715" s="81"/>
      <c r="AE715" s="81"/>
      <c r="AF715" s="80"/>
      <c r="AG715" s="80"/>
      <c r="AH715" s="60"/>
      <c r="AI715" s="79" t="s">
        <v>138</v>
      </c>
      <c r="AJ715" s="78">
        <f t="shared" ref="AJ715:BB715" si="94">SUM(AJ717:AJ728)</f>
        <v>99</v>
      </c>
      <c r="AK715" s="77">
        <f t="shared" si="94"/>
        <v>31</v>
      </c>
      <c r="AL715" s="76">
        <f t="shared" si="94"/>
        <v>0</v>
      </c>
      <c r="AM715" s="78">
        <f t="shared" si="94"/>
        <v>45</v>
      </c>
      <c r="AN715" s="77">
        <f t="shared" si="94"/>
        <v>30</v>
      </c>
      <c r="AO715" s="76">
        <f t="shared" si="94"/>
        <v>0</v>
      </c>
      <c r="AP715" s="78">
        <f t="shared" si="94"/>
        <v>3</v>
      </c>
      <c r="AQ715" s="77">
        <f t="shared" si="94"/>
        <v>2</v>
      </c>
      <c r="AR715" s="76">
        <f t="shared" si="94"/>
        <v>0</v>
      </c>
      <c r="AS715" s="78">
        <f t="shared" si="94"/>
        <v>18</v>
      </c>
      <c r="AT715" s="77">
        <f t="shared" si="94"/>
        <v>3</v>
      </c>
      <c r="AU715" s="76">
        <f t="shared" si="94"/>
        <v>0</v>
      </c>
      <c r="AV715" s="78">
        <f t="shared" si="94"/>
        <v>0</v>
      </c>
      <c r="AW715" s="77">
        <f t="shared" si="94"/>
        <v>0</v>
      </c>
      <c r="AX715" s="76">
        <f t="shared" si="94"/>
        <v>0</v>
      </c>
      <c r="AY715" s="75">
        <f t="shared" si="94"/>
        <v>0</v>
      </c>
      <c r="AZ715" s="74">
        <f t="shared" si="94"/>
        <v>0</v>
      </c>
      <c r="BA715" s="74">
        <f t="shared" si="94"/>
        <v>1</v>
      </c>
      <c r="BB715" s="73">
        <f t="shared" si="94"/>
        <v>0</v>
      </c>
      <c r="BC715" s="72" t="s">
        <v>137</v>
      </c>
      <c r="BF715" s="5">
        <f>SUM(AJ715:AL715)/$BG$5</f>
        <v>43.333333333333336</v>
      </c>
      <c r="BG715" s="5">
        <f>SUM(AM715:AO715,AY715)/$BG$5</f>
        <v>25</v>
      </c>
      <c r="BH715" s="5">
        <f>SUM(AP715:AR715,AZ715)/$BG$5</f>
        <v>1.6666666666666667</v>
      </c>
      <c r="BI715" s="5">
        <f>SUM(AS715:AU715,BA715)/$BG$5</f>
        <v>7.333333333333333</v>
      </c>
      <c r="BJ715" s="5">
        <f>SUM(AV715:AX715,BB715)/$BG$5</f>
        <v>0</v>
      </c>
    </row>
    <row r="716" spans="2:62" ht="37.5" thickBot="1" x14ac:dyDescent="0.3">
      <c r="B716" s="71"/>
      <c r="C716" s="70"/>
      <c r="D716" s="69"/>
      <c r="E716" s="68"/>
      <c r="F716" s="68"/>
      <c r="G716" s="67"/>
      <c r="H716" s="66"/>
      <c r="I716" s="64"/>
      <c r="J716" s="64"/>
      <c r="K716" s="65"/>
      <c r="L716" s="64"/>
      <c r="M716" s="62"/>
      <c r="N716" s="64"/>
      <c r="O716" s="62"/>
      <c r="P716" s="64"/>
      <c r="Q716" s="62"/>
      <c r="R716" s="64"/>
      <c r="S716" s="62"/>
      <c r="T716" s="64"/>
      <c r="U716" s="62"/>
      <c r="V716" s="64"/>
      <c r="W716" s="62"/>
      <c r="X716" s="64"/>
      <c r="Y716" s="62"/>
      <c r="Z716" s="64"/>
      <c r="AA716" s="62"/>
      <c r="AB716" s="63"/>
      <c r="AC716" s="62"/>
      <c r="AD716" s="62"/>
      <c r="AE716" s="62"/>
      <c r="AF716" s="61"/>
      <c r="AG716" s="61"/>
      <c r="AH716" s="60"/>
      <c r="AI716" s="59" t="s">
        <v>136</v>
      </c>
      <c r="AJ716" s="58">
        <f t="shared" ref="AJ716:BB716" si="95">AJ715/3</f>
        <v>33</v>
      </c>
      <c r="AK716" s="57">
        <f t="shared" si="95"/>
        <v>10.333333333333334</v>
      </c>
      <c r="AL716" s="56">
        <f t="shared" si="95"/>
        <v>0</v>
      </c>
      <c r="AM716" s="58">
        <f t="shared" si="95"/>
        <v>15</v>
      </c>
      <c r="AN716" s="57">
        <f t="shared" si="95"/>
        <v>10</v>
      </c>
      <c r="AO716" s="56">
        <f t="shared" si="95"/>
        <v>0</v>
      </c>
      <c r="AP716" s="58">
        <f t="shared" si="95"/>
        <v>1</v>
      </c>
      <c r="AQ716" s="57">
        <f t="shared" si="95"/>
        <v>0.66666666666666663</v>
      </c>
      <c r="AR716" s="56">
        <f t="shared" si="95"/>
        <v>0</v>
      </c>
      <c r="AS716" s="58">
        <f t="shared" si="95"/>
        <v>6</v>
      </c>
      <c r="AT716" s="57">
        <f t="shared" si="95"/>
        <v>1</v>
      </c>
      <c r="AU716" s="56">
        <f t="shared" si="95"/>
        <v>0</v>
      </c>
      <c r="AV716" s="58">
        <f t="shared" si="95"/>
        <v>0</v>
      </c>
      <c r="AW716" s="57">
        <f t="shared" si="95"/>
        <v>0</v>
      </c>
      <c r="AX716" s="56">
        <f t="shared" si="95"/>
        <v>0</v>
      </c>
      <c r="AY716" s="55">
        <f t="shared" si="95"/>
        <v>0</v>
      </c>
      <c r="AZ716" s="54">
        <f t="shared" si="95"/>
        <v>0</v>
      </c>
      <c r="BA716" s="54">
        <f t="shared" si="95"/>
        <v>0.33333333333333331</v>
      </c>
      <c r="BB716" s="53">
        <f t="shared" si="95"/>
        <v>0</v>
      </c>
      <c r="BC716" s="52" t="s">
        <v>135</v>
      </c>
    </row>
    <row r="717" spans="2:62" ht="28.15" customHeight="1" x14ac:dyDescent="0.2">
      <c r="B717" s="30"/>
      <c r="C717" s="242">
        <v>1</v>
      </c>
      <c r="D717" s="44"/>
      <c r="E717" s="43"/>
      <c r="F717" s="43"/>
      <c r="G717" s="42"/>
      <c r="H717" s="223" t="s">
        <v>183</v>
      </c>
      <c r="I717" s="246">
        <v>83</v>
      </c>
      <c r="J717" s="246">
        <v>24</v>
      </c>
      <c r="K717" s="246">
        <v>6</v>
      </c>
      <c r="L717" s="41" t="s">
        <v>133</v>
      </c>
      <c r="M717" s="40" t="s">
        <v>132</v>
      </c>
      <c r="N717" s="41" t="s">
        <v>131</v>
      </c>
      <c r="O717" s="40" t="s">
        <v>132</v>
      </c>
      <c r="P717" s="41" t="s">
        <v>130</v>
      </c>
      <c r="Q717" s="40" t="s">
        <v>427</v>
      </c>
      <c r="R717" s="41" t="s">
        <v>129</v>
      </c>
      <c r="S717" s="40" t="s">
        <v>175</v>
      </c>
      <c r="T717" s="41" t="s">
        <v>128</v>
      </c>
      <c r="U717" s="40" t="s">
        <v>121</v>
      </c>
      <c r="V717" s="41" t="s">
        <v>127</v>
      </c>
      <c r="W717" s="40"/>
      <c r="X717" s="41" t="s">
        <v>126</v>
      </c>
      <c r="Y717" s="40"/>
      <c r="Z717" s="41" t="s">
        <v>125</v>
      </c>
      <c r="AA717" s="40"/>
      <c r="AB717" s="39"/>
      <c r="AC717" s="40"/>
      <c r="AD717" s="39" t="s">
        <v>701</v>
      </c>
      <c r="AE717" s="38"/>
      <c r="AF717" s="250"/>
      <c r="AG717" s="250" t="s">
        <v>609</v>
      </c>
      <c r="AH717" s="37"/>
      <c r="AI717" s="11"/>
      <c r="AJ717" s="233">
        <f>SUMPRODUCT(LEN($M717:$U720)-LEN(SUBSTITUTE($M717:$U720,"A", "")))</f>
        <v>31</v>
      </c>
      <c r="AK717" s="239">
        <f>SUMPRODUCT(LEN($AD717:$AD720)-LEN(SUBSTITUTE($AD717:$AD720,"A", "")))</f>
        <v>8</v>
      </c>
      <c r="AL717" s="230">
        <f>SUMPRODUCT(LEN($AC717:$AC720)-LEN(SUBSTITUTE($AC717:$AC720,"A", "")))</f>
        <v>0</v>
      </c>
      <c r="AM717" s="233">
        <f>SUMPRODUCT(LEN($M717:$U720)-LEN(SUBSTITUTE($M717:$U720,"S", "")))</f>
        <v>13</v>
      </c>
      <c r="AN717" s="239">
        <f>SUMPRODUCT(LEN($AD717:$AD720)-LEN(SUBSTITUTE($AD717:$AD720,"S", "")))</f>
        <v>8</v>
      </c>
      <c r="AO717" s="230">
        <f>SUMPRODUCT(LEN($AC717:$AC720)-LEN(SUBSTITUTE($AC717:$AC720,"S", "")))</f>
        <v>0</v>
      </c>
      <c r="AP717" s="233">
        <f>SUMPRODUCT(LEN($M717:$U720)-LEN(SUBSTITUTE($M717:$U720,"F", "")))</f>
        <v>0</v>
      </c>
      <c r="AQ717" s="239">
        <f>SUMPRODUCT(LEN($AD717:$AD720)-LEN(SUBSTITUTE($AD717:$AD720,"F", "")))</f>
        <v>1</v>
      </c>
      <c r="AR717" s="230">
        <f>SUMPRODUCT(LEN($AC717:$AC720)-LEN(SUBSTITUTE($AC717:$AC720,"F", "")))</f>
        <v>0</v>
      </c>
      <c r="AS717" s="233">
        <f>SUMPRODUCT(LEN($M717:$U720)-LEN(SUBSTITUTE($M717:$U720,"G", "")))</f>
        <v>6</v>
      </c>
      <c r="AT717" s="239">
        <f>SUMPRODUCT(LEN($AD717:$AD720)-LEN(SUBSTITUTE($AD717:$AD720,"G", "")))</f>
        <v>1</v>
      </c>
      <c r="AU717" s="230">
        <f>SUMPRODUCT(LEN($AC717:$AC720)-LEN(SUBSTITUTE($AC717:$AC720,"G", "")))</f>
        <v>0</v>
      </c>
      <c r="AV717" s="233">
        <f>SUMPRODUCT(LEN($L717:$U720)-LEN(SUBSTITUTE($L717:$U720,"M", "")))</f>
        <v>0</v>
      </c>
      <c r="AW717" s="236">
        <f>SUMPRODUCT(LEN($AD717:$AD720)-LEN(SUBSTITUTE($AD717:$AD720,"M", "")))</f>
        <v>0</v>
      </c>
      <c r="AX717" s="269">
        <f>SUMPRODUCT(LEN($AC717:$AC720)-LEN(SUBSTITUTE($AC717:$AC720,"M", "")))</f>
        <v>0</v>
      </c>
      <c r="AY717" s="291">
        <f>SUMPRODUCT(LEN($AE717:$AE720)-LEN(SUBSTITUTE($AE717:$AE720,"S", "")))</f>
        <v>0</v>
      </c>
      <c r="AZ717" s="227">
        <f>SUMPRODUCT(LEN($AE717:$AE720)-LEN(SUBSTITUTE($AE717:$AE720,"F", "")))</f>
        <v>0</v>
      </c>
      <c r="BA717" s="227">
        <f>SUMPRODUCT(LEN($AE717:$AE720)-LEN(SUBSTITUTE($AE717:$AE720,"G", "")))</f>
        <v>1</v>
      </c>
      <c r="BB717" s="294">
        <f>SUMPRODUCT(LEN($AE717:$AE720)-LEN(SUBSTITUTE($AE717:$AE720,"M", "")))</f>
        <v>0</v>
      </c>
    </row>
    <row r="718" spans="2:62" ht="28.15" customHeight="1" thickBot="1" x14ac:dyDescent="0.25">
      <c r="B718" s="30"/>
      <c r="C718" s="243"/>
      <c r="D718" s="36"/>
      <c r="E718" s="35"/>
      <c r="F718" s="35"/>
      <c r="G718" s="34"/>
      <c r="H718" s="224"/>
      <c r="I718" s="247"/>
      <c r="J718" s="247"/>
      <c r="K718" s="247"/>
      <c r="L718" s="33" t="s">
        <v>123</v>
      </c>
      <c r="M718" s="32" t="s">
        <v>382</v>
      </c>
      <c r="N718" s="33" t="s">
        <v>122</v>
      </c>
      <c r="O718" s="32" t="s">
        <v>377</v>
      </c>
      <c r="P718" s="33" t="s">
        <v>120</v>
      </c>
      <c r="Q718" s="32" t="s">
        <v>104</v>
      </c>
      <c r="R718" s="33" t="s">
        <v>119</v>
      </c>
      <c r="S718" s="32" t="s">
        <v>175</v>
      </c>
      <c r="T718" s="33" t="s">
        <v>118</v>
      </c>
      <c r="U718" s="32" t="s">
        <v>121</v>
      </c>
      <c r="V718" s="33" t="s">
        <v>117</v>
      </c>
      <c r="W718" s="32"/>
      <c r="X718" s="33" t="s">
        <v>116</v>
      </c>
      <c r="Y718" s="32"/>
      <c r="Z718" s="33" t="s">
        <v>115</v>
      </c>
      <c r="AA718" s="32"/>
      <c r="AB718" s="31"/>
      <c r="AC718" s="32"/>
      <c r="AD718" s="31"/>
      <c r="AE718" s="23" t="s">
        <v>414</v>
      </c>
      <c r="AF718" s="251"/>
      <c r="AG718" s="251"/>
      <c r="AH718" s="22"/>
      <c r="AI718" s="11"/>
      <c r="AJ718" s="265"/>
      <c r="AK718" s="267"/>
      <c r="AL718" s="263"/>
      <c r="AM718" s="265"/>
      <c r="AN718" s="267"/>
      <c r="AO718" s="263"/>
      <c r="AP718" s="265"/>
      <c r="AQ718" s="267"/>
      <c r="AR718" s="263"/>
      <c r="AS718" s="265"/>
      <c r="AT718" s="267"/>
      <c r="AU718" s="263"/>
      <c r="AV718" s="265"/>
      <c r="AW718" s="275"/>
      <c r="AX718" s="270"/>
      <c r="AY718" s="292"/>
      <c r="AZ718" s="228"/>
      <c r="BA718" s="228"/>
      <c r="BB718" s="295"/>
    </row>
    <row r="719" spans="2:62" ht="28.15" customHeight="1" x14ac:dyDescent="0.2">
      <c r="B719" s="30"/>
      <c r="C719" s="244"/>
      <c r="D719" s="29"/>
      <c r="E719" s="28"/>
      <c r="F719" s="28"/>
      <c r="G719" s="27"/>
      <c r="H719" s="225">
        <v>193</v>
      </c>
      <c r="I719" s="248"/>
      <c r="J719" s="248"/>
      <c r="K719" s="248"/>
      <c r="L719" s="26" t="s">
        <v>114</v>
      </c>
      <c r="M719" s="25" t="s">
        <v>382</v>
      </c>
      <c r="N719" s="26" t="s">
        <v>112</v>
      </c>
      <c r="O719" s="25" t="s">
        <v>377</v>
      </c>
      <c r="P719" s="26" t="s">
        <v>111</v>
      </c>
      <c r="Q719" s="25" t="s">
        <v>392</v>
      </c>
      <c r="R719" s="26" t="s">
        <v>110</v>
      </c>
      <c r="S719" s="25" t="s">
        <v>132</v>
      </c>
      <c r="T719" s="26" t="s">
        <v>109</v>
      </c>
      <c r="U719" s="25"/>
      <c r="V719" s="26" t="s">
        <v>108</v>
      </c>
      <c r="W719" s="25"/>
      <c r="X719" s="26" t="s">
        <v>107</v>
      </c>
      <c r="Y719" s="25"/>
      <c r="Z719" s="26" t="s">
        <v>106</v>
      </c>
      <c r="AA719" s="25"/>
      <c r="AB719" s="24"/>
      <c r="AC719" s="25"/>
      <c r="AD719" s="24"/>
      <c r="AE719" s="23"/>
      <c r="AF719" s="251"/>
      <c r="AG719" s="251"/>
      <c r="AH719" s="22"/>
      <c r="AI719" s="11"/>
      <c r="AJ719" s="265"/>
      <c r="AK719" s="267"/>
      <c r="AL719" s="263"/>
      <c r="AM719" s="265"/>
      <c r="AN719" s="267"/>
      <c r="AO719" s="263"/>
      <c r="AP719" s="265"/>
      <c r="AQ719" s="267"/>
      <c r="AR719" s="263"/>
      <c r="AS719" s="265"/>
      <c r="AT719" s="267"/>
      <c r="AU719" s="263"/>
      <c r="AV719" s="265"/>
      <c r="AW719" s="275"/>
      <c r="AX719" s="270"/>
      <c r="AY719" s="292"/>
      <c r="AZ719" s="228"/>
      <c r="BA719" s="228"/>
      <c r="BB719" s="295"/>
    </row>
    <row r="720" spans="2:62" ht="28.15" customHeight="1" thickBot="1" x14ac:dyDescent="0.25">
      <c r="B720" s="30"/>
      <c r="C720" s="253"/>
      <c r="D720" s="51"/>
      <c r="E720" s="50"/>
      <c r="F720" s="50"/>
      <c r="G720" s="49"/>
      <c r="H720" s="226"/>
      <c r="I720" s="254"/>
      <c r="J720" s="254"/>
      <c r="K720" s="254"/>
      <c r="L720" s="48" t="s">
        <v>105</v>
      </c>
      <c r="M720" s="47" t="s">
        <v>700</v>
      </c>
      <c r="N720" s="48" t="s">
        <v>103</v>
      </c>
      <c r="O720" s="47" t="s">
        <v>525</v>
      </c>
      <c r="P720" s="48" t="s">
        <v>102</v>
      </c>
      <c r="Q720" s="47" t="s">
        <v>217</v>
      </c>
      <c r="R720" s="48" t="s">
        <v>101</v>
      </c>
      <c r="S720" s="47" t="s">
        <v>113</v>
      </c>
      <c r="T720" s="48">
        <v>20</v>
      </c>
      <c r="U720" s="47"/>
      <c r="V720" s="48" t="s">
        <v>100</v>
      </c>
      <c r="W720" s="47"/>
      <c r="X720" s="48" t="s">
        <v>99</v>
      </c>
      <c r="Y720" s="47"/>
      <c r="Z720" s="48" t="s">
        <v>98</v>
      </c>
      <c r="AA720" s="47"/>
      <c r="AB720" s="16"/>
      <c r="AC720" s="47"/>
      <c r="AD720" s="16"/>
      <c r="AE720" s="46"/>
      <c r="AF720" s="255"/>
      <c r="AG720" s="255"/>
      <c r="AH720" s="45"/>
      <c r="AI720" s="11"/>
      <c r="AJ720" s="266"/>
      <c r="AK720" s="268"/>
      <c r="AL720" s="264"/>
      <c r="AM720" s="266"/>
      <c r="AN720" s="268"/>
      <c r="AO720" s="264"/>
      <c r="AP720" s="266"/>
      <c r="AQ720" s="268"/>
      <c r="AR720" s="264"/>
      <c r="AS720" s="266"/>
      <c r="AT720" s="268"/>
      <c r="AU720" s="264"/>
      <c r="AV720" s="266"/>
      <c r="AW720" s="276"/>
      <c r="AX720" s="271"/>
      <c r="AY720" s="293"/>
      <c r="AZ720" s="229"/>
      <c r="BA720" s="229"/>
      <c r="BB720" s="296"/>
    </row>
    <row r="721" spans="2:62" ht="28.15" customHeight="1" x14ac:dyDescent="0.2">
      <c r="B721" s="30"/>
      <c r="C721" s="242">
        <v>2</v>
      </c>
      <c r="D721" s="44"/>
      <c r="E721" s="43"/>
      <c r="F721" s="43"/>
      <c r="G721" s="42"/>
      <c r="H721" s="223"/>
      <c r="I721" s="246">
        <v>83</v>
      </c>
      <c r="J721" s="246">
        <v>24</v>
      </c>
      <c r="K721" s="246">
        <v>6</v>
      </c>
      <c r="L721" s="41" t="s">
        <v>133</v>
      </c>
      <c r="M721" s="40" t="s">
        <v>132</v>
      </c>
      <c r="N721" s="41" t="s">
        <v>131</v>
      </c>
      <c r="O721" s="40" t="s">
        <v>649</v>
      </c>
      <c r="P721" s="41" t="s">
        <v>130</v>
      </c>
      <c r="Q721" s="40" t="s">
        <v>418</v>
      </c>
      <c r="R721" s="41" t="s">
        <v>129</v>
      </c>
      <c r="S721" s="40" t="s">
        <v>195</v>
      </c>
      <c r="T721" s="41" t="s">
        <v>128</v>
      </c>
      <c r="U721" s="40" t="s">
        <v>121</v>
      </c>
      <c r="V721" s="41" t="s">
        <v>127</v>
      </c>
      <c r="W721" s="40"/>
      <c r="X721" s="41" t="s">
        <v>126</v>
      </c>
      <c r="Y721" s="40"/>
      <c r="Z721" s="41" t="s">
        <v>125</v>
      </c>
      <c r="AA721" s="40"/>
      <c r="AB721" s="39"/>
      <c r="AC721" s="40"/>
      <c r="AD721" s="39" t="s">
        <v>699</v>
      </c>
      <c r="AE721" s="38"/>
      <c r="AF721" s="250"/>
      <c r="AG721" s="250" t="s">
        <v>609</v>
      </c>
      <c r="AH721" s="37"/>
      <c r="AI721" s="11"/>
      <c r="AJ721" s="233">
        <f>SUMPRODUCT(LEN($M721:$U724)-LEN(SUBSTITUTE($M721:$U724,"A", "")))</f>
        <v>30</v>
      </c>
      <c r="AK721" s="239">
        <f>SUMPRODUCT(LEN($AD721:$AD724)-LEN(SUBSTITUTE($AD721:$AD724,"A", "")))</f>
        <v>7</v>
      </c>
      <c r="AL721" s="230">
        <f>SUMPRODUCT(LEN($AC721:$AC724)-LEN(SUBSTITUTE($AC721:$AC724,"A", "")))</f>
        <v>0</v>
      </c>
      <c r="AM721" s="233">
        <f>SUMPRODUCT(LEN($M721:$U724)-LEN(SUBSTITUTE($M721:$U724,"S", "")))</f>
        <v>20</v>
      </c>
      <c r="AN721" s="239">
        <f>SUMPRODUCT(LEN($AD721:$AD724)-LEN(SUBSTITUTE($AD721:$AD724,"S", "")))</f>
        <v>8</v>
      </c>
      <c r="AO721" s="230">
        <f>SUMPRODUCT(LEN($AC721:$AC724)-LEN(SUBSTITUTE($AC721:$AC724,"S", "")))</f>
        <v>0</v>
      </c>
      <c r="AP721" s="233">
        <f>SUMPRODUCT(LEN($M721:$U724)-LEN(SUBSTITUTE($M721:$U724,"F", "")))</f>
        <v>2</v>
      </c>
      <c r="AQ721" s="239">
        <f>SUMPRODUCT(LEN($AD721:$AD724)-LEN(SUBSTITUTE($AD721:$AD724,"F", "")))</f>
        <v>1</v>
      </c>
      <c r="AR721" s="230">
        <f>SUMPRODUCT(LEN($AC721:$AC724)-LEN(SUBSTITUTE($AC721:$AC724,"F", "")))</f>
        <v>0</v>
      </c>
      <c r="AS721" s="233">
        <f>SUMPRODUCT(LEN($M721:$U724)-LEN(SUBSTITUTE($M721:$U724,"G", "")))</f>
        <v>6</v>
      </c>
      <c r="AT721" s="239">
        <f>SUMPRODUCT(LEN($AD721:$AD724)-LEN(SUBSTITUTE($AD721:$AD724,"G", "")))</f>
        <v>1</v>
      </c>
      <c r="AU721" s="230">
        <f>SUMPRODUCT(LEN($AC721:$AC724)-LEN(SUBSTITUTE($AC721:$AC724,"G", "")))</f>
        <v>0</v>
      </c>
      <c r="AV721" s="233">
        <f>SUMPRODUCT(LEN($L721:$U724)-LEN(SUBSTITUTE($L721:$U724,"M", "")))</f>
        <v>0</v>
      </c>
      <c r="AW721" s="236">
        <f>SUMPRODUCT(LEN($AD721:$AD724)-LEN(SUBSTITUTE($AD721:$AD724,"M", "")))</f>
        <v>0</v>
      </c>
      <c r="AX721" s="269">
        <f>SUMPRODUCT(LEN($AC721:$AC724)-LEN(SUBSTITUTE($AC721:$AC724,"M", "")))</f>
        <v>0</v>
      </c>
      <c r="AY721" s="291">
        <f>SUMPRODUCT(LEN($AE721:$AE724)-LEN(SUBSTITUTE($AE721:$AE724,"S", "")))</f>
        <v>0</v>
      </c>
      <c r="AZ721" s="227">
        <f>SUMPRODUCT(LEN($AE721:$AE724)-LEN(SUBSTITUTE($AE721:$AE724,"F", "")))</f>
        <v>0</v>
      </c>
      <c r="BA721" s="227">
        <f>SUMPRODUCT(LEN($AE721:$AE724)-LEN(SUBSTITUTE($AE721:$AE724,"G", "")))</f>
        <v>0</v>
      </c>
      <c r="BB721" s="294">
        <f>SUMPRODUCT(LEN($AE721:$AE724)-LEN(SUBSTITUTE($AE721:$AE724,"M", "")))</f>
        <v>0</v>
      </c>
    </row>
    <row r="722" spans="2:62" ht="28.15" customHeight="1" thickBot="1" x14ac:dyDescent="0.25">
      <c r="B722" s="30"/>
      <c r="C722" s="243"/>
      <c r="D722" s="36"/>
      <c r="E722" s="35"/>
      <c r="F722" s="35"/>
      <c r="G722" s="34"/>
      <c r="H722" s="224"/>
      <c r="I722" s="247"/>
      <c r="J722" s="247"/>
      <c r="K722" s="247"/>
      <c r="L722" s="33" t="s">
        <v>123</v>
      </c>
      <c r="M722" s="32" t="s">
        <v>417</v>
      </c>
      <c r="N722" s="33" t="s">
        <v>122</v>
      </c>
      <c r="O722" s="32" t="s">
        <v>452</v>
      </c>
      <c r="P722" s="33" t="s">
        <v>120</v>
      </c>
      <c r="Q722" s="32" t="s">
        <v>494</v>
      </c>
      <c r="R722" s="33" t="s">
        <v>119</v>
      </c>
      <c r="S722" s="32" t="s">
        <v>195</v>
      </c>
      <c r="T722" s="33" t="s">
        <v>118</v>
      </c>
      <c r="U722" s="32" t="s">
        <v>121</v>
      </c>
      <c r="V722" s="33" t="s">
        <v>117</v>
      </c>
      <c r="W722" s="32"/>
      <c r="X722" s="33" t="s">
        <v>116</v>
      </c>
      <c r="Y722" s="32"/>
      <c r="Z722" s="33" t="s">
        <v>115</v>
      </c>
      <c r="AA722" s="32"/>
      <c r="AB722" s="31"/>
      <c r="AC722" s="32"/>
      <c r="AD722" s="31" t="s">
        <v>698</v>
      </c>
      <c r="AE722" s="23"/>
      <c r="AF722" s="251"/>
      <c r="AG722" s="251"/>
      <c r="AH722" s="22"/>
      <c r="AI722" s="11"/>
      <c r="AJ722" s="265"/>
      <c r="AK722" s="267"/>
      <c r="AL722" s="263"/>
      <c r="AM722" s="265"/>
      <c r="AN722" s="267"/>
      <c r="AO722" s="263"/>
      <c r="AP722" s="265"/>
      <c r="AQ722" s="267"/>
      <c r="AR722" s="263"/>
      <c r="AS722" s="265"/>
      <c r="AT722" s="267"/>
      <c r="AU722" s="263"/>
      <c r="AV722" s="265"/>
      <c r="AW722" s="275"/>
      <c r="AX722" s="270"/>
      <c r="AY722" s="292"/>
      <c r="AZ722" s="228"/>
      <c r="BA722" s="228"/>
      <c r="BB722" s="295"/>
    </row>
    <row r="723" spans="2:62" ht="28.15" customHeight="1" x14ac:dyDescent="0.2">
      <c r="B723" s="30"/>
      <c r="C723" s="244"/>
      <c r="D723" s="29"/>
      <c r="E723" s="28"/>
      <c r="F723" s="28"/>
      <c r="G723" s="27"/>
      <c r="H723" s="225"/>
      <c r="I723" s="248"/>
      <c r="J723" s="248"/>
      <c r="K723" s="248"/>
      <c r="L723" s="26" t="s">
        <v>114</v>
      </c>
      <c r="M723" s="25" t="s">
        <v>697</v>
      </c>
      <c r="N723" s="26" t="s">
        <v>112</v>
      </c>
      <c r="O723" s="25" t="s">
        <v>479</v>
      </c>
      <c r="P723" s="26" t="s">
        <v>111</v>
      </c>
      <c r="Q723" s="25" t="s">
        <v>385</v>
      </c>
      <c r="R723" s="26" t="s">
        <v>110</v>
      </c>
      <c r="S723" s="25" t="s">
        <v>113</v>
      </c>
      <c r="T723" s="26" t="s">
        <v>109</v>
      </c>
      <c r="U723" s="25"/>
      <c r="V723" s="26" t="s">
        <v>108</v>
      </c>
      <c r="W723" s="25"/>
      <c r="X723" s="26" t="s">
        <v>107</v>
      </c>
      <c r="Y723" s="25"/>
      <c r="Z723" s="26" t="s">
        <v>106</v>
      </c>
      <c r="AA723" s="25"/>
      <c r="AB723" s="24"/>
      <c r="AC723" s="25"/>
      <c r="AD723" s="24"/>
      <c r="AE723" s="23"/>
      <c r="AF723" s="251"/>
      <c r="AG723" s="251"/>
      <c r="AH723" s="22"/>
      <c r="AI723" s="11"/>
      <c r="AJ723" s="265"/>
      <c r="AK723" s="267"/>
      <c r="AL723" s="263"/>
      <c r="AM723" s="265"/>
      <c r="AN723" s="267"/>
      <c r="AO723" s="263"/>
      <c r="AP723" s="265"/>
      <c r="AQ723" s="267"/>
      <c r="AR723" s="263"/>
      <c r="AS723" s="265"/>
      <c r="AT723" s="267"/>
      <c r="AU723" s="263"/>
      <c r="AV723" s="265"/>
      <c r="AW723" s="275"/>
      <c r="AX723" s="270"/>
      <c r="AY723" s="292"/>
      <c r="AZ723" s="228"/>
      <c r="BA723" s="228"/>
      <c r="BB723" s="295"/>
    </row>
    <row r="724" spans="2:62" ht="28.15" customHeight="1" thickBot="1" x14ac:dyDescent="0.25">
      <c r="B724" s="30"/>
      <c r="C724" s="253"/>
      <c r="D724" s="51"/>
      <c r="E724" s="50"/>
      <c r="F724" s="50"/>
      <c r="G724" s="49"/>
      <c r="H724" s="226"/>
      <c r="I724" s="254"/>
      <c r="J724" s="254"/>
      <c r="K724" s="254"/>
      <c r="L724" s="48" t="s">
        <v>105</v>
      </c>
      <c r="M724" s="47" t="s">
        <v>104</v>
      </c>
      <c r="N724" s="48" t="s">
        <v>103</v>
      </c>
      <c r="O724" s="47" t="s">
        <v>688</v>
      </c>
      <c r="P724" s="48" t="s">
        <v>102</v>
      </c>
      <c r="Q724" s="47" t="s">
        <v>188</v>
      </c>
      <c r="R724" s="48" t="s">
        <v>101</v>
      </c>
      <c r="S724" s="47" t="s">
        <v>113</v>
      </c>
      <c r="T724" s="48">
        <v>20</v>
      </c>
      <c r="U724" s="47"/>
      <c r="V724" s="48" t="s">
        <v>100</v>
      </c>
      <c r="W724" s="47"/>
      <c r="X724" s="48" t="s">
        <v>99</v>
      </c>
      <c r="Y724" s="47"/>
      <c r="Z724" s="48" t="s">
        <v>98</v>
      </c>
      <c r="AA724" s="47"/>
      <c r="AB724" s="16"/>
      <c r="AC724" s="47"/>
      <c r="AD724" s="16"/>
      <c r="AE724" s="46"/>
      <c r="AF724" s="255"/>
      <c r="AG724" s="255"/>
      <c r="AH724" s="45"/>
      <c r="AI724" s="11"/>
      <c r="AJ724" s="266"/>
      <c r="AK724" s="268"/>
      <c r="AL724" s="264"/>
      <c r="AM724" s="266"/>
      <c r="AN724" s="268"/>
      <c r="AO724" s="264"/>
      <c r="AP724" s="266"/>
      <c r="AQ724" s="268"/>
      <c r="AR724" s="264"/>
      <c r="AS724" s="266"/>
      <c r="AT724" s="268"/>
      <c r="AU724" s="264"/>
      <c r="AV724" s="266"/>
      <c r="AW724" s="276"/>
      <c r="AX724" s="271"/>
      <c r="AY724" s="293"/>
      <c r="AZ724" s="229"/>
      <c r="BA724" s="229"/>
      <c r="BB724" s="296"/>
    </row>
    <row r="725" spans="2:62" ht="28.15" customHeight="1" x14ac:dyDescent="0.2">
      <c r="B725" s="30"/>
      <c r="C725" s="242">
        <v>3</v>
      </c>
      <c r="D725" s="44"/>
      <c r="E725" s="43"/>
      <c r="F725" s="43"/>
      <c r="G725" s="42"/>
      <c r="H725" s="223"/>
      <c r="I725" s="246">
        <v>86</v>
      </c>
      <c r="J725" s="246">
        <v>26</v>
      </c>
      <c r="K725" s="246">
        <v>7</v>
      </c>
      <c r="L725" s="41" t="s">
        <v>133</v>
      </c>
      <c r="M725" s="40" t="s">
        <v>132</v>
      </c>
      <c r="N725" s="41" t="s">
        <v>131</v>
      </c>
      <c r="O725" s="40" t="s">
        <v>132</v>
      </c>
      <c r="P725" s="41" t="s">
        <v>130</v>
      </c>
      <c r="Q725" s="40" t="s">
        <v>491</v>
      </c>
      <c r="R725" s="41" t="s">
        <v>129</v>
      </c>
      <c r="S725" s="40" t="s">
        <v>187</v>
      </c>
      <c r="T725" s="41" t="s">
        <v>128</v>
      </c>
      <c r="U725" s="40" t="s">
        <v>113</v>
      </c>
      <c r="V725" s="41" t="s">
        <v>127</v>
      </c>
      <c r="W725" s="40"/>
      <c r="X725" s="41" t="s">
        <v>126</v>
      </c>
      <c r="Y725" s="40"/>
      <c r="Z725" s="41" t="s">
        <v>125</v>
      </c>
      <c r="AA725" s="40"/>
      <c r="AB725" s="39"/>
      <c r="AC725" s="40"/>
      <c r="AD725" s="39" t="s">
        <v>696</v>
      </c>
      <c r="AE725" s="38"/>
      <c r="AF725" s="250"/>
      <c r="AG725" s="250" t="s">
        <v>622</v>
      </c>
      <c r="AH725" s="37"/>
      <c r="AI725" s="11"/>
      <c r="AJ725" s="233">
        <f>SUMPRODUCT(LEN($M725:$U728)-LEN(SUBSTITUTE($M725:$U728,"A", "")))</f>
        <v>38</v>
      </c>
      <c r="AK725" s="239">
        <f>SUMPRODUCT(LEN($AD725:$AD728)-LEN(SUBSTITUTE($AD725:$AD728,"A", "")))</f>
        <v>16</v>
      </c>
      <c r="AL725" s="230">
        <f>SUMPRODUCT(LEN($AC725:$AC728)-LEN(SUBSTITUTE($AC725:$AC728,"A", "")))</f>
        <v>0</v>
      </c>
      <c r="AM725" s="233">
        <f>SUMPRODUCT(LEN($M725:$U728)-LEN(SUBSTITUTE($M725:$U728,"S", "")))</f>
        <v>12</v>
      </c>
      <c r="AN725" s="239">
        <f>SUMPRODUCT(LEN($AD725:$AD728)-LEN(SUBSTITUTE($AD725:$AD728,"S", "")))</f>
        <v>14</v>
      </c>
      <c r="AO725" s="230">
        <f>SUMPRODUCT(LEN($AC725:$AC728)-LEN(SUBSTITUTE($AC725:$AC728,"S", "")))</f>
        <v>0</v>
      </c>
      <c r="AP725" s="233">
        <f>SUMPRODUCT(LEN($M725:$U728)-LEN(SUBSTITUTE($M725:$U728,"F", "")))</f>
        <v>1</v>
      </c>
      <c r="AQ725" s="239">
        <f>SUMPRODUCT(LEN($AD725:$AD728)-LEN(SUBSTITUTE($AD725:$AD728,"F", "")))</f>
        <v>0</v>
      </c>
      <c r="AR725" s="230">
        <f>SUMPRODUCT(LEN($AC725:$AC728)-LEN(SUBSTITUTE($AC725:$AC728,"F", "")))</f>
        <v>0</v>
      </c>
      <c r="AS725" s="233">
        <f>SUMPRODUCT(LEN($M725:$U728)-LEN(SUBSTITUTE($M725:$U728,"G", "")))</f>
        <v>6</v>
      </c>
      <c r="AT725" s="239">
        <f>SUMPRODUCT(LEN($AD725:$AD728)-LEN(SUBSTITUTE($AD725:$AD728,"G", "")))</f>
        <v>1</v>
      </c>
      <c r="AU725" s="230">
        <f>SUMPRODUCT(LEN($AC725:$AC728)-LEN(SUBSTITUTE($AC725:$AC728,"G", "")))</f>
        <v>0</v>
      </c>
      <c r="AV725" s="233">
        <f>SUMPRODUCT(LEN($L725:$U728)-LEN(SUBSTITUTE($L725:$U728,"M", "")))</f>
        <v>0</v>
      </c>
      <c r="AW725" s="236">
        <f>SUMPRODUCT(LEN($AD725:$AD728)-LEN(SUBSTITUTE($AD725:$AD728,"M", "")))</f>
        <v>0</v>
      </c>
      <c r="AX725" s="269">
        <f>SUMPRODUCT(LEN($AC725:$AC728)-LEN(SUBSTITUTE($AC725:$AC728,"M", "")))</f>
        <v>0</v>
      </c>
      <c r="AY725" s="291">
        <f>SUMPRODUCT(LEN($AE725:$AE728)-LEN(SUBSTITUTE($AE725:$AE728,"S", "")))</f>
        <v>0</v>
      </c>
      <c r="AZ725" s="227">
        <f>SUMPRODUCT(LEN($AE725:$AE728)-LEN(SUBSTITUTE($AE725:$AE728,"F", "")))</f>
        <v>0</v>
      </c>
      <c r="BA725" s="227">
        <f>SUMPRODUCT(LEN($AE725:$AE728)-LEN(SUBSTITUTE($AE725:$AE728,"G", "")))</f>
        <v>0</v>
      </c>
      <c r="BB725" s="294">
        <f>SUMPRODUCT(LEN($AE725:$AE728)-LEN(SUBSTITUTE($AE725:$AE728,"M", "")))</f>
        <v>0</v>
      </c>
    </row>
    <row r="726" spans="2:62" ht="28.15" customHeight="1" thickBot="1" x14ac:dyDescent="0.25">
      <c r="B726" s="30"/>
      <c r="C726" s="243"/>
      <c r="D726" s="36"/>
      <c r="E726" s="35"/>
      <c r="F726" s="35"/>
      <c r="G726" s="34"/>
      <c r="H726" s="224"/>
      <c r="I726" s="247"/>
      <c r="J726" s="247"/>
      <c r="K726" s="247"/>
      <c r="L726" s="33" t="s">
        <v>123</v>
      </c>
      <c r="M726" s="32" t="s">
        <v>377</v>
      </c>
      <c r="N726" s="33" t="s">
        <v>122</v>
      </c>
      <c r="O726" s="32" t="s">
        <v>636</v>
      </c>
      <c r="P726" s="33" t="s">
        <v>120</v>
      </c>
      <c r="Q726" s="32" t="s">
        <v>414</v>
      </c>
      <c r="R726" s="33" t="s">
        <v>119</v>
      </c>
      <c r="S726" s="32" t="s">
        <v>186</v>
      </c>
      <c r="T726" s="33" t="s">
        <v>118</v>
      </c>
      <c r="U726" s="32" t="s">
        <v>121</v>
      </c>
      <c r="V726" s="33" t="s">
        <v>117</v>
      </c>
      <c r="W726" s="32"/>
      <c r="X726" s="33" t="s">
        <v>116</v>
      </c>
      <c r="Y726" s="32"/>
      <c r="Z726" s="33" t="s">
        <v>115</v>
      </c>
      <c r="AA726" s="32"/>
      <c r="AB726" s="31"/>
      <c r="AC726" s="32"/>
      <c r="AD726" s="31" t="s">
        <v>695</v>
      </c>
      <c r="AE726" s="23"/>
      <c r="AF726" s="251"/>
      <c r="AG726" s="251"/>
      <c r="AH726" s="22"/>
      <c r="AI726" s="11"/>
      <c r="AJ726" s="265"/>
      <c r="AK726" s="267"/>
      <c r="AL726" s="263"/>
      <c r="AM726" s="265"/>
      <c r="AN726" s="267"/>
      <c r="AO726" s="263"/>
      <c r="AP726" s="265"/>
      <c r="AQ726" s="267"/>
      <c r="AR726" s="263"/>
      <c r="AS726" s="265"/>
      <c r="AT726" s="267"/>
      <c r="AU726" s="263"/>
      <c r="AV726" s="265"/>
      <c r="AW726" s="275"/>
      <c r="AX726" s="270"/>
      <c r="AY726" s="292"/>
      <c r="AZ726" s="228"/>
      <c r="BA726" s="228"/>
      <c r="BB726" s="295"/>
    </row>
    <row r="727" spans="2:62" ht="28.15" customHeight="1" x14ac:dyDescent="0.2">
      <c r="B727" s="30"/>
      <c r="C727" s="244"/>
      <c r="D727" s="29"/>
      <c r="E727" s="28"/>
      <c r="F727" s="28"/>
      <c r="G727" s="27"/>
      <c r="H727" s="225"/>
      <c r="I727" s="248"/>
      <c r="J727" s="248"/>
      <c r="K727" s="248"/>
      <c r="L727" s="26" t="s">
        <v>114</v>
      </c>
      <c r="M727" s="25" t="s">
        <v>186</v>
      </c>
      <c r="N727" s="26" t="s">
        <v>112</v>
      </c>
      <c r="O727" s="25" t="s">
        <v>613</v>
      </c>
      <c r="P727" s="26" t="s">
        <v>111</v>
      </c>
      <c r="Q727" s="25" t="s">
        <v>377</v>
      </c>
      <c r="R727" s="26" t="s">
        <v>110</v>
      </c>
      <c r="S727" s="25" t="s">
        <v>124</v>
      </c>
      <c r="T727" s="26" t="s">
        <v>109</v>
      </c>
      <c r="U727" s="25" t="s">
        <v>121</v>
      </c>
      <c r="V727" s="26" t="s">
        <v>108</v>
      </c>
      <c r="W727" s="25"/>
      <c r="X727" s="26" t="s">
        <v>107</v>
      </c>
      <c r="Y727" s="25"/>
      <c r="Z727" s="26" t="s">
        <v>106</v>
      </c>
      <c r="AA727" s="25"/>
      <c r="AB727" s="24"/>
      <c r="AC727" s="25"/>
      <c r="AD727" s="24"/>
      <c r="AE727" s="23"/>
      <c r="AF727" s="251"/>
      <c r="AG727" s="251"/>
      <c r="AH727" s="22"/>
      <c r="AI727" s="11"/>
      <c r="AJ727" s="265"/>
      <c r="AK727" s="267"/>
      <c r="AL727" s="263"/>
      <c r="AM727" s="265"/>
      <c r="AN727" s="267"/>
      <c r="AO727" s="263"/>
      <c r="AP727" s="265"/>
      <c r="AQ727" s="267"/>
      <c r="AR727" s="263"/>
      <c r="AS727" s="265"/>
      <c r="AT727" s="267"/>
      <c r="AU727" s="263"/>
      <c r="AV727" s="265"/>
      <c r="AW727" s="275"/>
      <c r="AX727" s="270"/>
      <c r="AY727" s="292"/>
      <c r="AZ727" s="228"/>
      <c r="BA727" s="228"/>
      <c r="BB727" s="295"/>
    </row>
    <row r="728" spans="2:62" ht="28.15" customHeight="1" thickBot="1" x14ac:dyDescent="0.25">
      <c r="B728" s="21"/>
      <c r="C728" s="245"/>
      <c r="D728" s="20"/>
      <c r="E728" s="19"/>
      <c r="F728" s="19"/>
      <c r="G728" s="18"/>
      <c r="H728" s="226"/>
      <c r="I728" s="249"/>
      <c r="J728" s="249"/>
      <c r="K728" s="249"/>
      <c r="L728" s="17" t="s">
        <v>105</v>
      </c>
      <c r="M728" s="15" t="s">
        <v>694</v>
      </c>
      <c r="N728" s="17" t="s">
        <v>103</v>
      </c>
      <c r="O728" s="15" t="s">
        <v>417</v>
      </c>
      <c r="P728" s="17" t="s">
        <v>102</v>
      </c>
      <c r="Q728" s="15" t="s">
        <v>392</v>
      </c>
      <c r="R728" s="17" t="s">
        <v>101</v>
      </c>
      <c r="S728" s="15" t="s">
        <v>113</v>
      </c>
      <c r="T728" s="17">
        <v>20</v>
      </c>
      <c r="U728" s="15"/>
      <c r="V728" s="17" t="s">
        <v>100</v>
      </c>
      <c r="W728" s="15"/>
      <c r="X728" s="17" t="s">
        <v>99</v>
      </c>
      <c r="Y728" s="15"/>
      <c r="Z728" s="17" t="s">
        <v>98</v>
      </c>
      <c r="AA728" s="15"/>
      <c r="AB728" s="16"/>
      <c r="AC728" s="15"/>
      <c r="AD728" s="14"/>
      <c r="AE728" s="13"/>
      <c r="AF728" s="252"/>
      <c r="AG728" s="252"/>
      <c r="AH728" s="12"/>
      <c r="AI728" s="11"/>
      <c r="AJ728" s="266"/>
      <c r="AK728" s="268"/>
      <c r="AL728" s="264"/>
      <c r="AM728" s="266"/>
      <c r="AN728" s="268"/>
      <c r="AO728" s="264"/>
      <c r="AP728" s="266"/>
      <c r="AQ728" s="268"/>
      <c r="AR728" s="264"/>
      <c r="AS728" s="266"/>
      <c r="AT728" s="268"/>
      <c r="AU728" s="264"/>
      <c r="AV728" s="266"/>
      <c r="AW728" s="276"/>
      <c r="AX728" s="271"/>
      <c r="AY728" s="293"/>
      <c r="AZ728" s="229"/>
      <c r="BA728" s="229"/>
      <c r="BB728" s="296"/>
    </row>
    <row r="729" spans="2:62" ht="85.9" customHeight="1" thickTop="1" thickBot="1" x14ac:dyDescent="0.35">
      <c r="B729" s="105" t="s">
        <v>174</v>
      </c>
      <c r="C729" s="95" t="s">
        <v>173</v>
      </c>
      <c r="D729" s="100" t="s">
        <v>172</v>
      </c>
      <c r="E729" s="104" t="s">
        <v>171</v>
      </c>
      <c r="F729" s="103"/>
      <c r="G729" s="102"/>
      <c r="H729" s="101" t="s">
        <v>170</v>
      </c>
      <c r="I729" s="100" t="s">
        <v>96</v>
      </c>
      <c r="J729" s="100" t="s">
        <v>169</v>
      </c>
      <c r="K729" s="100" t="s">
        <v>97</v>
      </c>
      <c r="L729" s="256" t="s">
        <v>168</v>
      </c>
      <c r="M729" s="262"/>
      <c r="N729" s="256" t="s">
        <v>167</v>
      </c>
      <c r="O729" s="262"/>
      <c r="P729" s="256" t="s">
        <v>167</v>
      </c>
      <c r="Q729" s="257"/>
      <c r="R729" s="256" t="s">
        <v>167</v>
      </c>
      <c r="S729" s="257"/>
      <c r="T729" s="256" t="s">
        <v>167</v>
      </c>
      <c r="U729" s="257"/>
      <c r="V729" s="256" t="s">
        <v>167</v>
      </c>
      <c r="W729" s="257"/>
      <c r="X729" s="256" t="s">
        <v>167</v>
      </c>
      <c r="Y729" s="257"/>
      <c r="Z729" s="256" t="s">
        <v>167</v>
      </c>
      <c r="AA729" s="257"/>
      <c r="AB729" s="261" t="s">
        <v>166</v>
      </c>
      <c r="AC729" s="257"/>
      <c r="AD729" s="101" t="s">
        <v>165</v>
      </c>
      <c r="AE729" s="101" t="s">
        <v>164</v>
      </c>
      <c r="AF729" s="100" t="s">
        <v>163</v>
      </c>
      <c r="AG729" s="100" t="s">
        <v>162</v>
      </c>
      <c r="AH729" s="99" t="s">
        <v>161</v>
      </c>
      <c r="AI729" s="98"/>
      <c r="AJ729" s="96" t="s">
        <v>160</v>
      </c>
      <c r="AK729" s="95" t="s">
        <v>159</v>
      </c>
      <c r="AL729" s="94" t="s">
        <v>158</v>
      </c>
      <c r="AM729" s="96" t="s">
        <v>157</v>
      </c>
      <c r="AN729" s="95" t="s">
        <v>156</v>
      </c>
      <c r="AO729" s="94" t="s">
        <v>155</v>
      </c>
      <c r="AP729" s="96" t="s">
        <v>154</v>
      </c>
      <c r="AQ729" s="95" t="s">
        <v>153</v>
      </c>
      <c r="AR729" s="97" t="s">
        <v>152</v>
      </c>
      <c r="AS729" s="96" t="s">
        <v>151</v>
      </c>
      <c r="AT729" s="95" t="s">
        <v>150</v>
      </c>
      <c r="AU729" s="94" t="s">
        <v>149</v>
      </c>
      <c r="AV729" s="96" t="s">
        <v>148</v>
      </c>
      <c r="AW729" s="95" t="s">
        <v>147</v>
      </c>
      <c r="AX729" s="94" t="s">
        <v>146</v>
      </c>
      <c r="AY729" s="93" t="s">
        <v>145</v>
      </c>
      <c r="AZ729" s="92" t="s">
        <v>144</v>
      </c>
      <c r="BA729" s="92" t="s">
        <v>143</v>
      </c>
      <c r="BB729" s="91" t="s">
        <v>142</v>
      </c>
    </row>
    <row r="730" spans="2:62" ht="48" thickBot="1" x14ac:dyDescent="0.3">
      <c r="B730" s="90" t="s">
        <v>198</v>
      </c>
      <c r="C730" s="89"/>
      <c r="D730" s="88">
        <v>193</v>
      </c>
      <c r="E730" s="258"/>
      <c r="F730" s="259"/>
      <c r="G730" s="260"/>
      <c r="H730" s="87" t="s">
        <v>140</v>
      </c>
      <c r="I730" s="86"/>
      <c r="J730" s="86"/>
      <c r="K730" s="85"/>
      <c r="L730" s="84"/>
      <c r="M730" s="81"/>
      <c r="N730" s="84"/>
      <c r="O730" s="81"/>
      <c r="P730" s="84"/>
      <c r="Q730" s="81"/>
      <c r="R730" s="84"/>
      <c r="S730" s="81"/>
      <c r="T730" s="84"/>
      <c r="U730" s="81"/>
      <c r="V730" s="84"/>
      <c r="W730" s="81"/>
      <c r="X730" s="84"/>
      <c r="Y730" s="81"/>
      <c r="Z730" s="84"/>
      <c r="AA730" s="83"/>
      <c r="AB730" s="82" t="s">
        <v>139</v>
      </c>
      <c r="AC730" s="81"/>
      <c r="AD730" s="81"/>
      <c r="AE730" s="81"/>
      <c r="AF730" s="80"/>
      <c r="AG730" s="80"/>
      <c r="AH730" s="60"/>
      <c r="AI730" s="79" t="s">
        <v>138</v>
      </c>
      <c r="AJ730" s="78">
        <f t="shared" ref="AJ730:BB730" si="96">SUM(AJ732:AJ743)</f>
        <v>96</v>
      </c>
      <c r="AK730" s="77">
        <f t="shared" si="96"/>
        <v>9</v>
      </c>
      <c r="AL730" s="76">
        <f t="shared" si="96"/>
        <v>0</v>
      </c>
      <c r="AM730" s="78">
        <f t="shared" si="96"/>
        <v>63</v>
      </c>
      <c r="AN730" s="77">
        <f t="shared" si="96"/>
        <v>27</v>
      </c>
      <c r="AO730" s="76">
        <f t="shared" si="96"/>
        <v>1</v>
      </c>
      <c r="AP730" s="78">
        <f t="shared" si="96"/>
        <v>0</v>
      </c>
      <c r="AQ730" s="77">
        <f t="shared" si="96"/>
        <v>2</v>
      </c>
      <c r="AR730" s="76">
        <f t="shared" si="96"/>
        <v>0</v>
      </c>
      <c r="AS730" s="78">
        <f t="shared" si="96"/>
        <v>8</v>
      </c>
      <c r="AT730" s="77">
        <f t="shared" si="96"/>
        <v>1</v>
      </c>
      <c r="AU730" s="76">
        <f t="shared" si="96"/>
        <v>0</v>
      </c>
      <c r="AV730" s="78">
        <f t="shared" si="96"/>
        <v>0</v>
      </c>
      <c r="AW730" s="77">
        <f t="shared" si="96"/>
        <v>0</v>
      </c>
      <c r="AX730" s="76">
        <f t="shared" si="96"/>
        <v>0</v>
      </c>
      <c r="AY730" s="75">
        <f t="shared" si="96"/>
        <v>0</v>
      </c>
      <c r="AZ730" s="74">
        <f t="shared" si="96"/>
        <v>0</v>
      </c>
      <c r="BA730" s="74">
        <f t="shared" si="96"/>
        <v>0</v>
      </c>
      <c r="BB730" s="73">
        <f t="shared" si="96"/>
        <v>0</v>
      </c>
      <c r="BC730" s="72" t="s">
        <v>137</v>
      </c>
      <c r="BF730" s="5">
        <f>SUM(AJ730:AL730)/$BG$5</f>
        <v>35</v>
      </c>
      <c r="BG730" s="5">
        <f>SUM(AM730:AO730,AY730)/$BG$5</f>
        <v>30.333333333333332</v>
      </c>
      <c r="BH730" s="5">
        <f>SUM(AP730:AR730,AZ730)/$BG$5</f>
        <v>0.66666666666666663</v>
      </c>
      <c r="BI730" s="5">
        <f>SUM(AS730:AU730,BA730)/$BG$5</f>
        <v>3</v>
      </c>
      <c r="BJ730" s="5">
        <f>SUM(AV730:AX730,BB730)/$BG$5</f>
        <v>0</v>
      </c>
    </row>
    <row r="731" spans="2:62" ht="37.5" thickBot="1" x14ac:dyDescent="0.3">
      <c r="B731" s="71"/>
      <c r="C731" s="70"/>
      <c r="D731" s="69"/>
      <c r="E731" s="68"/>
      <c r="F731" s="68"/>
      <c r="G731" s="67"/>
      <c r="H731" s="66"/>
      <c r="I731" s="64"/>
      <c r="J731" s="64"/>
      <c r="K731" s="65"/>
      <c r="L731" s="64"/>
      <c r="M731" s="62"/>
      <c r="N731" s="64"/>
      <c r="O731" s="62"/>
      <c r="P731" s="64"/>
      <c r="Q731" s="62"/>
      <c r="R731" s="64"/>
      <c r="S731" s="62"/>
      <c r="T731" s="64"/>
      <c r="U731" s="62"/>
      <c r="V731" s="64"/>
      <c r="W731" s="62"/>
      <c r="X731" s="64"/>
      <c r="Y731" s="62"/>
      <c r="Z731" s="64"/>
      <c r="AA731" s="62"/>
      <c r="AB731" s="63"/>
      <c r="AC731" s="62"/>
      <c r="AD731" s="62"/>
      <c r="AE731" s="62"/>
      <c r="AF731" s="61"/>
      <c r="AG731" s="61"/>
      <c r="AH731" s="60"/>
      <c r="AI731" s="59" t="s">
        <v>136</v>
      </c>
      <c r="AJ731" s="58">
        <f t="shared" ref="AJ731:BB731" si="97">AJ730/3</f>
        <v>32</v>
      </c>
      <c r="AK731" s="57">
        <f t="shared" si="97"/>
        <v>3</v>
      </c>
      <c r="AL731" s="56">
        <f t="shared" si="97"/>
        <v>0</v>
      </c>
      <c r="AM731" s="58">
        <f t="shared" si="97"/>
        <v>21</v>
      </c>
      <c r="AN731" s="57">
        <f t="shared" si="97"/>
        <v>9</v>
      </c>
      <c r="AO731" s="56">
        <f t="shared" si="97"/>
        <v>0.33333333333333331</v>
      </c>
      <c r="AP731" s="58">
        <f t="shared" si="97"/>
        <v>0</v>
      </c>
      <c r="AQ731" s="57">
        <f t="shared" si="97"/>
        <v>0.66666666666666663</v>
      </c>
      <c r="AR731" s="56">
        <f t="shared" si="97"/>
        <v>0</v>
      </c>
      <c r="AS731" s="58">
        <f t="shared" si="97"/>
        <v>2.6666666666666665</v>
      </c>
      <c r="AT731" s="57">
        <f t="shared" si="97"/>
        <v>0.33333333333333331</v>
      </c>
      <c r="AU731" s="56">
        <f t="shared" si="97"/>
        <v>0</v>
      </c>
      <c r="AV731" s="58">
        <f t="shared" si="97"/>
        <v>0</v>
      </c>
      <c r="AW731" s="57">
        <f t="shared" si="97"/>
        <v>0</v>
      </c>
      <c r="AX731" s="56">
        <f t="shared" si="97"/>
        <v>0</v>
      </c>
      <c r="AY731" s="55">
        <f t="shared" si="97"/>
        <v>0</v>
      </c>
      <c r="AZ731" s="54">
        <f t="shared" si="97"/>
        <v>0</v>
      </c>
      <c r="BA731" s="54">
        <f t="shared" si="97"/>
        <v>0</v>
      </c>
      <c r="BB731" s="53">
        <f t="shared" si="97"/>
        <v>0</v>
      </c>
      <c r="BC731" s="52" t="s">
        <v>135</v>
      </c>
    </row>
    <row r="732" spans="2:62" ht="28.15" customHeight="1" x14ac:dyDescent="0.2">
      <c r="B732" s="30"/>
      <c r="C732" s="242">
        <v>1</v>
      </c>
      <c r="D732" s="44"/>
      <c r="E732" s="43"/>
      <c r="F732" s="43"/>
      <c r="G732" s="42"/>
      <c r="H732" s="223" t="s">
        <v>384</v>
      </c>
      <c r="I732" s="246">
        <v>64</v>
      </c>
      <c r="J732" s="246">
        <v>23</v>
      </c>
      <c r="K732" s="246">
        <v>7</v>
      </c>
      <c r="L732" s="41" t="s">
        <v>133</v>
      </c>
      <c r="M732" s="40" t="s">
        <v>132</v>
      </c>
      <c r="N732" s="41" t="s">
        <v>131</v>
      </c>
      <c r="O732" s="40" t="s">
        <v>186</v>
      </c>
      <c r="P732" s="41" t="s">
        <v>130</v>
      </c>
      <c r="Q732" s="40" t="s">
        <v>411</v>
      </c>
      <c r="R732" s="41" t="s">
        <v>129</v>
      </c>
      <c r="S732" s="40" t="s">
        <v>178</v>
      </c>
      <c r="T732" s="41" t="s">
        <v>128</v>
      </c>
      <c r="U732" s="40"/>
      <c r="V732" s="41" t="s">
        <v>127</v>
      </c>
      <c r="W732" s="40"/>
      <c r="X732" s="41" t="s">
        <v>126</v>
      </c>
      <c r="Y732" s="40"/>
      <c r="Z732" s="41" t="s">
        <v>125</v>
      </c>
      <c r="AA732" s="40"/>
      <c r="AB732" s="39"/>
      <c r="AC732" s="40"/>
      <c r="AD732" s="39" t="s">
        <v>424</v>
      </c>
      <c r="AE732" s="38"/>
      <c r="AF732" s="250"/>
      <c r="AG732" s="250" t="s">
        <v>622</v>
      </c>
      <c r="AH732" s="37"/>
      <c r="AI732" s="11"/>
      <c r="AJ732" s="233">
        <f>SUMPRODUCT(LEN($M732:$U735)-LEN(SUBSTITUTE($M732:$U735,"A", "")))</f>
        <v>28</v>
      </c>
      <c r="AK732" s="239">
        <f>SUMPRODUCT(LEN($AD732:$AD735)-LEN(SUBSTITUTE($AD732:$AD735,"A", "")))</f>
        <v>0</v>
      </c>
      <c r="AL732" s="230">
        <f>SUMPRODUCT(LEN($AC732:$AC735)-LEN(SUBSTITUTE($AC732:$AC735,"A", "")))</f>
        <v>0</v>
      </c>
      <c r="AM732" s="233">
        <f>SUMPRODUCT(LEN($M732:$U735)-LEN(SUBSTITUTE($M732:$U735,"S", "")))</f>
        <v>19</v>
      </c>
      <c r="AN732" s="239">
        <f>SUMPRODUCT(LEN($AD732:$AD735)-LEN(SUBSTITUTE($AD732:$AD735,"S", "")))</f>
        <v>2</v>
      </c>
      <c r="AO732" s="230">
        <f>SUMPRODUCT(LEN($AC732:$AC735)-LEN(SUBSTITUTE($AC732:$AC735,"S", "")))</f>
        <v>0</v>
      </c>
      <c r="AP732" s="233">
        <f>SUMPRODUCT(LEN($M732:$U735)-LEN(SUBSTITUTE($M732:$U735,"F", "")))</f>
        <v>0</v>
      </c>
      <c r="AQ732" s="239">
        <f>SUMPRODUCT(LEN($AD732:$AD735)-LEN(SUBSTITUTE($AD732:$AD735,"F", "")))</f>
        <v>0</v>
      </c>
      <c r="AR732" s="230">
        <f>SUMPRODUCT(LEN($AC732:$AC735)-LEN(SUBSTITUTE($AC732:$AC735,"F", "")))</f>
        <v>0</v>
      </c>
      <c r="AS732" s="233">
        <f>SUMPRODUCT(LEN($M732:$U735)-LEN(SUBSTITUTE($M732:$U735,"G", "")))</f>
        <v>3</v>
      </c>
      <c r="AT732" s="239">
        <f>SUMPRODUCT(LEN($AD732:$AD735)-LEN(SUBSTITUTE($AD732:$AD735,"G", "")))</f>
        <v>1</v>
      </c>
      <c r="AU732" s="230">
        <f>SUMPRODUCT(LEN($AC732:$AC735)-LEN(SUBSTITUTE($AC732:$AC735,"G", "")))</f>
        <v>0</v>
      </c>
      <c r="AV732" s="233">
        <f>SUMPRODUCT(LEN($L732:$U735)-LEN(SUBSTITUTE($L732:$U735,"M", "")))</f>
        <v>0</v>
      </c>
      <c r="AW732" s="236">
        <f>SUMPRODUCT(LEN($AD732:$AD735)-LEN(SUBSTITUTE($AD732:$AD735,"M", "")))</f>
        <v>0</v>
      </c>
      <c r="AX732" s="269">
        <f>SUMPRODUCT(LEN($AC732:$AC735)-LEN(SUBSTITUTE($AC732:$AC735,"M", "")))</f>
        <v>0</v>
      </c>
      <c r="AY732" s="291">
        <f>SUMPRODUCT(LEN($AE732:$AE735)-LEN(SUBSTITUTE($AE732:$AE735,"S", "")))</f>
        <v>0</v>
      </c>
      <c r="AZ732" s="227">
        <f>SUMPRODUCT(LEN($AE732:$AE735)-LEN(SUBSTITUTE($AE732:$AE735,"F", "")))</f>
        <v>0</v>
      </c>
      <c r="BA732" s="227">
        <f>SUMPRODUCT(LEN($AE732:$AE735)-LEN(SUBSTITUTE($AE732:$AE735,"G", "")))</f>
        <v>0</v>
      </c>
      <c r="BB732" s="294">
        <f>SUMPRODUCT(LEN($AE732:$AE735)-LEN(SUBSTITUTE($AE732:$AE735,"M", "")))</f>
        <v>0</v>
      </c>
    </row>
    <row r="733" spans="2:62" ht="28.15" customHeight="1" thickBot="1" x14ac:dyDescent="0.25">
      <c r="B733" s="30"/>
      <c r="C733" s="243"/>
      <c r="D733" s="36"/>
      <c r="E733" s="35"/>
      <c r="F733" s="35"/>
      <c r="G733" s="34"/>
      <c r="H733" s="224"/>
      <c r="I733" s="247"/>
      <c r="J733" s="247"/>
      <c r="K733" s="247"/>
      <c r="L733" s="33" t="s">
        <v>123</v>
      </c>
      <c r="M733" s="32" t="s">
        <v>484</v>
      </c>
      <c r="N733" s="33" t="s">
        <v>122</v>
      </c>
      <c r="O733" s="32" t="s">
        <v>485</v>
      </c>
      <c r="P733" s="33" t="s">
        <v>120</v>
      </c>
      <c r="Q733" s="32" t="s">
        <v>188</v>
      </c>
      <c r="R733" s="33" t="s">
        <v>119</v>
      </c>
      <c r="S733" s="32" t="s">
        <v>113</v>
      </c>
      <c r="T733" s="33" t="s">
        <v>118</v>
      </c>
      <c r="U733" s="32"/>
      <c r="V733" s="33" t="s">
        <v>117</v>
      </c>
      <c r="W733" s="32"/>
      <c r="X733" s="33" t="s">
        <v>116</v>
      </c>
      <c r="Y733" s="32"/>
      <c r="Z733" s="33" t="s">
        <v>115</v>
      </c>
      <c r="AA733" s="32"/>
      <c r="AB733" s="31"/>
      <c r="AC733" s="32"/>
      <c r="AD733" s="31"/>
      <c r="AE733" s="23"/>
      <c r="AF733" s="251"/>
      <c r="AG733" s="251"/>
      <c r="AH733" s="22"/>
      <c r="AI733" s="11"/>
      <c r="AJ733" s="265"/>
      <c r="AK733" s="267"/>
      <c r="AL733" s="263"/>
      <c r="AM733" s="265"/>
      <c r="AN733" s="267"/>
      <c r="AO733" s="263"/>
      <c r="AP733" s="265"/>
      <c r="AQ733" s="267"/>
      <c r="AR733" s="263"/>
      <c r="AS733" s="265"/>
      <c r="AT733" s="267"/>
      <c r="AU733" s="263"/>
      <c r="AV733" s="265"/>
      <c r="AW733" s="275"/>
      <c r="AX733" s="270"/>
      <c r="AY733" s="292"/>
      <c r="AZ733" s="228"/>
      <c r="BA733" s="228"/>
      <c r="BB733" s="295"/>
    </row>
    <row r="734" spans="2:62" ht="28.15" customHeight="1" x14ac:dyDescent="0.2">
      <c r="B734" s="30"/>
      <c r="C734" s="244"/>
      <c r="D734" s="29"/>
      <c r="E734" s="28"/>
      <c r="F734" s="28"/>
      <c r="G734" s="27"/>
      <c r="H734" s="225"/>
      <c r="I734" s="248"/>
      <c r="J734" s="248"/>
      <c r="K734" s="248"/>
      <c r="L734" s="26" t="s">
        <v>114</v>
      </c>
      <c r="M734" s="25" t="s">
        <v>613</v>
      </c>
      <c r="N734" s="26" t="s">
        <v>112</v>
      </c>
      <c r="O734" s="25" t="s">
        <v>382</v>
      </c>
      <c r="P734" s="26" t="s">
        <v>111</v>
      </c>
      <c r="Q734" s="25" t="s">
        <v>186</v>
      </c>
      <c r="R734" s="26" t="s">
        <v>110</v>
      </c>
      <c r="S734" s="25" t="s">
        <v>113</v>
      </c>
      <c r="T734" s="26" t="s">
        <v>109</v>
      </c>
      <c r="U734" s="25"/>
      <c r="V734" s="26" t="s">
        <v>108</v>
      </c>
      <c r="W734" s="25"/>
      <c r="X734" s="26" t="s">
        <v>107</v>
      </c>
      <c r="Y734" s="25"/>
      <c r="Z734" s="26" t="s">
        <v>106</v>
      </c>
      <c r="AA734" s="25"/>
      <c r="AB734" s="24"/>
      <c r="AC734" s="25"/>
      <c r="AD734" s="24"/>
      <c r="AE734" s="23"/>
      <c r="AF734" s="251"/>
      <c r="AG734" s="251"/>
      <c r="AH734" s="22"/>
      <c r="AI734" s="11"/>
      <c r="AJ734" s="265"/>
      <c r="AK734" s="267"/>
      <c r="AL734" s="263"/>
      <c r="AM734" s="265"/>
      <c r="AN734" s="267"/>
      <c r="AO734" s="263"/>
      <c r="AP734" s="265"/>
      <c r="AQ734" s="267"/>
      <c r="AR734" s="263"/>
      <c r="AS734" s="265"/>
      <c r="AT734" s="267"/>
      <c r="AU734" s="263"/>
      <c r="AV734" s="265"/>
      <c r="AW734" s="275"/>
      <c r="AX734" s="270"/>
      <c r="AY734" s="292"/>
      <c r="AZ734" s="228"/>
      <c r="BA734" s="228"/>
      <c r="BB734" s="295"/>
    </row>
    <row r="735" spans="2:62" ht="28.15" customHeight="1" thickBot="1" x14ac:dyDescent="0.25">
      <c r="B735" s="30"/>
      <c r="C735" s="253"/>
      <c r="D735" s="51"/>
      <c r="E735" s="50"/>
      <c r="F735" s="50"/>
      <c r="G735" s="49"/>
      <c r="H735" s="226"/>
      <c r="I735" s="254"/>
      <c r="J735" s="254"/>
      <c r="K735" s="254"/>
      <c r="L735" s="48" t="s">
        <v>105</v>
      </c>
      <c r="M735" s="47" t="s">
        <v>382</v>
      </c>
      <c r="N735" s="48" t="s">
        <v>103</v>
      </c>
      <c r="O735" s="47" t="s">
        <v>443</v>
      </c>
      <c r="P735" s="48" t="s">
        <v>102</v>
      </c>
      <c r="Q735" s="47" t="s">
        <v>195</v>
      </c>
      <c r="R735" s="48" t="s">
        <v>101</v>
      </c>
      <c r="S735" s="47" t="s">
        <v>121</v>
      </c>
      <c r="T735" s="48">
        <v>20</v>
      </c>
      <c r="U735" s="47"/>
      <c r="V735" s="48" t="s">
        <v>100</v>
      </c>
      <c r="W735" s="47"/>
      <c r="X735" s="48" t="s">
        <v>99</v>
      </c>
      <c r="Y735" s="47"/>
      <c r="Z735" s="48" t="s">
        <v>98</v>
      </c>
      <c r="AA735" s="47"/>
      <c r="AB735" s="16"/>
      <c r="AC735" s="47"/>
      <c r="AD735" s="16"/>
      <c r="AE735" s="46"/>
      <c r="AF735" s="255"/>
      <c r="AG735" s="255"/>
      <c r="AH735" s="45"/>
      <c r="AI735" s="11"/>
      <c r="AJ735" s="266"/>
      <c r="AK735" s="268"/>
      <c r="AL735" s="264"/>
      <c r="AM735" s="266"/>
      <c r="AN735" s="268"/>
      <c r="AO735" s="264"/>
      <c r="AP735" s="266"/>
      <c r="AQ735" s="268"/>
      <c r="AR735" s="264"/>
      <c r="AS735" s="266"/>
      <c r="AT735" s="268"/>
      <c r="AU735" s="264"/>
      <c r="AV735" s="266"/>
      <c r="AW735" s="276"/>
      <c r="AX735" s="271"/>
      <c r="AY735" s="293"/>
      <c r="AZ735" s="229"/>
      <c r="BA735" s="229"/>
      <c r="BB735" s="296"/>
    </row>
    <row r="736" spans="2:62" ht="28.15" customHeight="1" x14ac:dyDescent="0.2">
      <c r="B736" s="30"/>
      <c r="C736" s="242">
        <v>2</v>
      </c>
      <c r="D736" s="44"/>
      <c r="E736" s="43"/>
      <c r="F736" s="43"/>
      <c r="G736" s="42"/>
      <c r="H736" s="223"/>
      <c r="I736" s="246">
        <v>78</v>
      </c>
      <c r="J736" s="246">
        <v>24</v>
      </c>
      <c r="K736" s="246">
        <v>7</v>
      </c>
      <c r="L736" s="41" t="s">
        <v>133</v>
      </c>
      <c r="M736" s="40" t="s">
        <v>382</v>
      </c>
      <c r="N736" s="41" t="s">
        <v>131</v>
      </c>
      <c r="O736" s="40" t="s">
        <v>417</v>
      </c>
      <c r="P736" s="41" t="s">
        <v>130</v>
      </c>
      <c r="Q736" s="40" t="s">
        <v>376</v>
      </c>
      <c r="R736" s="41" t="s">
        <v>129</v>
      </c>
      <c r="S736" s="40" t="s">
        <v>217</v>
      </c>
      <c r="T736" s="41" t="s">
        <v>128</v>
      </c>
      <c r="U736" s="40" t="s">
        <v>121</v>
      </c>
      <c r="V736" s="41" t="s">
        <v>127</v>
      </c>
      <c r="W736" s="40"/>
      <c r="X736" s="41" t="s">
        <v>126</v>
      </c>
      <c r="Y736" s="40"/>
      <c r="Z736" s="41" t="s">
        <v>125</v>
      </c>
      <c r="AA736" s="40"/>
      <c r="AB736" s="39"/>
      <c r="AC736" s="40"/>
      <c r="AD736" s="39" t="s">
        <v>499</v>
      </c>
      <c r="AE736" s="38"/>
      <c r="AF736" s="250"/>
      <c r="AG736" s="250" t="s">
        <v>622</v>
      </c>
      <c r="AH736" s="37"/>
      <c r="AI736" s="11"/>
      <c r="AJ736" s="233">
        <f>SUMPRODUCT(LEN($M736:$U739)-LEN(SUBSTITUTE($M736:$U739,"A", "")))</f>
        <v>42</v>
      </c>
      <c r="AK736" s="239">
        <f>SUMPRODUCT(LEN($AD736:$AD739)-LEN(SUBSTITUTE($AD736:$AD739,"A", "")))</f>
        <v>9</v>
      </c>
      <c r="AL736" s="230">
        <f>SUMPRODUCT(LEN($AC736:$AC739)-LEN(SUBSTITUTE($AC736:$AC739,"A", "")))</f>
        <v>0</v>
      </c>
      <c r="AM736" s="233">
        <f>SUMPRODUCT(LEN($M736:$U739)-LEN(SUBSTITUTE($M736:$U739,"S", "")))</f>
        <v>16</v>
      </c>
      <c r="AN736" s="239">
        <f>SUMPRODUCT(LEN($AD736:$AD739)-LEN(SUBSTITUTE($AD736:$AD739,"S", "")))</f>
        <v>25</v>
      </c>
      <c r="AO736" s="230">
        <f>SUMPRODUCT(LEN($AC736:$AC739)-LEN(SUBSTITUTE($AC736:$AC739,"S", "")))</f>
        <v>0</v>
      </c>
      <c r="AP736" s="233">
        <f>SUMPRODUCT(LEN($M736:$U739)-LEN(SUBSTITUTE($M736:$U739,"F", "")))</f>
        <v>0</v>
      </c>
      <c r="AQ736" s="239">
        <f>SUMPRODUCT(LEN($AD736:$AD739)-LEN(SUBSTITUTE($AD736:$AD739,"F", "")))</f>
        <v>2</v>
      </c>
      <c r="AR736" s="230">
        <f>SUMPRODUCT(LEN($AC736:$AC739)-LEN(SUBSTITUTE($AC736:$AC739,"F", "")))</f>
        <v>0</v>
      </c>
      <c r="AS736" s="233">
        <f>SUMPRODUCT(LEN($M736:$U739)-LEN(SUBSTITUTE($M736:$U739,"G", "")))</f>
        <v>2</v>
      </c>
      <c r="AT736" s="239">
        <f>SUMPRODUCT(LEN($AD736:$AD739)-LEN(SUBSTITUTE($AD736:$AD739,"G", "")))</f>
        <v>0</v>
      </c>
      <c r="AU736" s="230">
        <f>SUMPRODUCT(LEN($AC736:$AC739)-LEN(SUBSTITUTE($AC736:$AC739,"G", "")))</f>
        <v>0</v>
      </c>
      <c r="AV736" s="233">
        <f>SUMPRODUCT(LEN($L736:$U739)-LEN(SUBSTITUTE($L736:$U739,"M", "")))</f>
        <v>0</v>
      </c>
      <c r="AW736" s="236">
        <f>SUMPRODUCT(LEN($AD736:$AD739)-LEN(SUBSTITUTE($AD736:$AD739,"M", "")))</f>
        <v>0</v>
      </c>
      <c r="AX736" s="269">
        <f>SUMPRODUCT(LEN($AC736:$AC739)-LEN(SUBSTITUTE($AC736:$AC739,"M", "")))</f>
        <v>0</v>
      </c>
      <c r="AY736" s="291">
        <f>SUMPRODUCT(LEN($AE736:$AE739)-LEN(SUBSTITUTE($AE736:$AE739,"S", "")))</f>
        <v>0</v>
      </c>
      <c r="AZ736" s="227">
        <f>SUMPRODUCT(LEN($AE736:$AE739)-LEN(SUBSTITUTE($AE736:$AE739,"F", "")))</f>
        <v>0</v>
      </c>
      <c r="BA736" s="227">
        <f>SUMPRODUCT(LEN($AE736:$AE739)-LEN(SUBSTITUTE($AE736:$AE739,"G", "")))</f>
        <v>0</v>
      </c>
      <c r="BB736" s="294">
        <f>SUMPRODUCT(LEN($AE736:$AE739)-LEN(SUBSTITUTE($AE736:$AE739,"M", "")))</f>
        <v>0</v>
      </c>
    </row>
    <row r="737" spans="2:62" ht="28.15" customHeight="1" thickBot="1" x14ac:dyDescent="0.25">
      <c r="B737" s="30"/>
      <c r="C737" s="243"/>
      <c r="D737" s="36"/>
      <c r="E737" s="35"/>
      <c r="F737" s="35"/>
      <c r="G737" s="34"/>
      <c r="H737" s="224"/>
      <c r="I737" s="247"/>
      <c r="J737" s="247"/>
      <c r="K737" s="247"/>
      <c r="L737" s="33" t="s">
        <v>123</v>
      </c>
      <c r="M737" s="32" t="s">
        <v>132</v>
      </c>
      <c r="N737" s="33" t="s">
        <v>122</v>
      </c>
      <c r="O737" s="32" t="s">
        <v>434</v>
      </c>
      <c r="P737" s="33" t="s">
        <v>120</v>
      </c>
      <c r="Q737" s="32" t="s">
        <v>376</v>
      </c>
      <c r="R737" s="33" t="s">
        <v>119</v>
      </c>
      <c r="S737" s="32" t="s">
        <v>132</v>
      </c>
      <c r="T737" s="33" t="s">
        <v>118</v>
      </c>
      <c r="U737" s="32"/>
      <c r="V737" s="33" t="s">
        <v>117</v>
      </c>
      <c r="W737" s="32"/>
      <c r="X737" s="33" t="s">
        <v>116</v>
      </c>
      <c r="Y737" s="32"/>
      <c r="Z737" s="33" t="s">
        <v>115</v>
      </c>
      <c r="AA737" s="32"/>
      <c r="AB737" s="31"/>
      <c r="AC737" s="32"/>
      <c r="AD737" s="31" t="s">
        <v>693</v>
      </c>
      <c r="AE737" s="23"/>
      <c r="AF737" s="251"/>
      <c r="AG737" s="251"/>
      <c r="AH737" s="22"/>
      <c r="AI737" s="11"/>
      <c r="AJ737" s="265"/>
      <c r="AK737" s="267"/>
      <c r="AL737" s="263"/>
      <c r="AM737" s="265"/>
      <c r="AN737" s="267"/>
      <c r="AO737" s="263"/>
      <c r="AP737" s="265"/>
      <c r="AQ737" s="267"/>
      <c r="AR737" s="263"/>
      <c r="AS737" s="265"/>
      <c r="AT737" s="267"/>
      <c r="AU737" s="263"/>
      <c r="AV737" s="265"/>
      <c r="AW737" s="275"/>
      <c r="AX737" s="270"/>
      <c r="AY737" s="292"/>
      <c r="AZ737" s="228"/>
      <c r="BA737" s="228"/>
      <c r="BB737" s="295"/>
    </row>
    <row r="738" spans="2:62" ht="28.15" customHeight="1" x14ac:dyDescent="0.2">
      <c r="B738" s="30"/>
      <c r="C738" s="244"/>
      <c r="D738" s="29"/>
      <c r="E738" s="28"/>
      <c r="F738" s="28"/>
      <c r="G738" s="27"/>
      <c r="H738" s="225"/>
      <c r="I738" s="248"/>
      <c r="J738" s="248"/>
      <c r="K738" s="248"/>
      <c r="L738" s="26" t="s">
        <v>114</v>
      </c>
      <c r="M738" s="25" t="s">
        <v>389</v>
      </c>
      <c r="N738" s="26" t="s">
        <v>112</v>
      </c>
      <c r="O738" s="25" t="s">
        <v>377</v>
      </c>
      <c r="P738" s="26" t="s">
        <v>111</v>
      </c>
      <c r="Q738" s="25" t="s">
        <v>421</v>
      </c>
      <c r="R738" s="26" t="s">
        <v>110</v>
      </c>
      <c r="S738" s="25" t="s">
        <v>113</v>
      </c>
      <c r="T738" s="26" t="s">
        <v>109</v>
      </c>
      <c r="U738" s="25"/>
      <c r="V738" s="26" t="s">
        <v>108</v>
      </c>
      <c r="W738" s="25"/>
      <c r="X738" s="26" t="s">
        <v>107</v>
      </c>
      <c r="Y738" s="25"/>
      <c r="Z738" s="26" t="s">
        <v>106</v>
      </c>
      <c r="AA738" s="25"/>
      <c r="AB738" s="24"/>
      <c r="AC738" s="25"/>
      <c r="AD738" s="24" t="s">
        <v>692</v>
      </c>
      <c r="AE738" s="23"/>
      <c r="AF738" s="251"/>
      <c r="AG738" s="251"/>
      <c r="AH738" s="22"/>
      <c r="AI738" s="11"/>
      <c r="AJ738" s="265"/>
      <c r="AK738" s="267"/>
      <c r="AL738" s="263"/>
      <c r="AM738" s="265"/>
      <c r="AN738" s="267"/>
      <c r="AO738" s="263"/>
      <c r="AP738" s="265"/>
      <c r="AQ738" s="267"/>
      <c r="AR738" s="263"/>
      <c r="AS738" s="265"/>
      <c r="AT738" s="267"/>
      <c r="AU738" s="263"/>
      <c r="AV738" s="265"/>
      <c r="AW738" s="275"/>
      <c r="AX738" s="270"/>
      <c r="AY738" s="292"/>
      <c r="AZ738" s="228"/>
      <c r="BA738" s="228"/>
      <c r="BB738" s="295"/>
    </row>
    <row r="739" spans="2:62" ht="28.15" customHeight="1" thickBot="1" x14ac:dyDescent="0.25">
      <c r="B739" s="30"/>
      <c r="C739" s="253"/>
      <c r="D739" s="51"/>
      <c r="E739" s="50"/>
      <c r="F739" s="50"/>
      <c r="G739" s="49"/>
      <c r="H739" s="226"/>
      <c r="I739" s="254"/>
      <c r="J739" s="254"/>
      <c r="K739" s="254"/>
      <c r="L739" s="48" t="s">
        <v>105</v>
      </c>
      <c r="M739" s="47" t="s">
        <v>649</v>
      </c>
      <c r="N739" s="48" t="s">
        <v>103</v>
      </c>
      <c r="O739" s="47" t="s">
        <v>420</v>
      </c>
      <c r="P739" s="48" t="s">
        <v>102</v>
      </c>
      <c r="Q739" s="47" t="s">
        <v>404</v>
      </c>
      <c r="R739" s="48" t="s">
        <v>101</v>
      </c>
      <c r="S739" s="47" t="s">
        <v>113</v>
      </c>
      <c r="T739" s="48">
        <v>20</v>
      </c>
      <c r="U739" s="47"/>
      <c r="V739" s="48" t="s">
        <v>100</v>
      </c>
      <c r="W739" s="47"/>
      <c r="X739" s="48" t="s">
        <v>99</v>
      </c>
      <c r="Y739" s="47"/>
      <c r="Z739" s="48" t="s">
        <v>98</v>
      </c>
      <c r="AA739" s="47"/>
      <c r="AB739" s="16"/>
      <c r="AC739" s="47"/>
      <c r="AD739" s="16" t="s">
        <v>691</v>
      </c>
      <c r="AE739" s="46"/>
      <c r="AF739" s="255"/>
      <c r="AG739" s="255"/>
      <c r="AH739" s="45"/>
      <c r="AI739" s="11"/>
      <c r="AJ739" s="266"/>
      <c r="AK739" s="268"/>
      <c r="AL739" s="264"/>
      <c r="AM739" s="266"/>
      <c r="AN739" s="268"/>
      <c r="AO739" s="264"/>
      <c r="AP739" s="266"/>
      <c r="AQ739" s="268"/>
      <c r="AR739" s="264"/>
      <c r="AS739" s="266"/>
      <c r="AT739" s="268"/>
      <c r="AU739" s="264"/>
      <c r="AV739" s="266"/>
      <c r="AW739" s="276"/>
      <c r="AX739" s="271"/>
      <c r="AY739" s="293"/>
      <c r="AZ739" s="229"/>
      <c r="BA739" s="229"/>
      <c r="BB739" s="296"/>
    </row>
    <row r="740" spans="2:62" ht="28.15" customHeight="1" x14ac:dyDescent="0.2">
      <c r="B740" s="30"/>
      <c r="C740" s="242">
        <v>3</v>
      </c>
      <c r="D740" s="44"/>
      <c r="E740" s="43"/>
      <c r="F740" s="43"/>
      <c r="G740" s="42"/>
      <c r="H740" s="223"/>
      <c r="I740" s="246">
        <v>71</v>
      </c>
      <c r="J740" s="246">
        <v>25</v>
      </c>
      <c r="K740" s="246">
        <v>7</v>
      </c>
      <c r="L740" s="41" t="s">
        <v>133</v>
      </c>
      <c r="M740" s="40" t="s">
        <v>186</v>
      </c>
      <c r="N740" s="41" t="s">
        <v>131</v>
      </c>
      <c r="O740" s="40" t="s">
        <v>382</v>
      </c>
      <c r="P740" s="41" t="s">
        <v>130</v>
      </c>
      <c r="Q740" s="40" t="s">
        <v>485</v>
      </c>
      <c r="R740" s="41" t="s">
        <v>129</v>
      </c>
      <c r="S740" s="40" t="s">
        <v>132</v>
      </c>
      <c r="T740" s="41" t="s">
        <v>128</v>
      </c>
      <c r="U740" s="40" t="s">
        <v>113</v>
      </c>
      <c r="V740" s="41" t="s">
        <v>127</v>
      </c>
      <c r="W740" s="40"/>
      <c r="X740" s="41" t="s">
        <v>126</v>
      </c>
      <c r="Y740" s="40"/>
      <c r="Z740" s="41" t="s">
        <v>125</v>
      </c>
      <c r="AA740" s="40"/>
      <c r="AB740" s="39" t="s">
        <v>690</v>
      </c>
      <c r="AC740" s="40" t="s">
        <v>121</v>
      </c>
      <c r="AD740" s="39"/>
      <c r="AE740" s="38"/>
      <c r="AF740" s="250"/>
      <c r="AG740" s="250" t="s">
        <v>622</v>
      </c>
      <c r="AH740" s="37"/>
      <c r="AI740" s="11"/>
      <c r="AJ740" s="233">
        <f>SUMPRODUCT(LEN($M740:$U743)-LEN(SUBSTITUTE($M740:$U743,"A", "")))</f>
        <v>26</v>
      </c>
      <c r="AK740" s="239">
        <f>SUMPRODUCT(LEN($AD740:$AD743)-LEN(SUBSTITUTE($AD740:$AD743,"A", "")))</f>
        <v>0</v>
      </c>
      <c r="AL740" s="230">
        <f>SUMPRODUCT(LEN($AC740:$AC743)-LEN(SUBSTITUTE($AC740:$AC743,"A", "")))</f>
        <v>0</v>
      </c>
      <c r="AM740" s="233">
        <f>SUMPRODUCT(LEN($M740:$U743)-LEN(SUBSTITUTE($M740:$U743,"S", "")))</f>
        <v>28</v>
      </c>
      <c r="AN740" s="239">
        <f>SUMPRODUCT(LEN($AD740:$AD743)-LEN(SUBSTITUTE($AD740:$AD743,"S", "")))</f>
        <v>0</v>
      </c>
      <c r="AO740" s="230">
        <f>SUMPRODUCT(LEN($AC740:$AC743)-LEN(SUBSTITUTE($AC740:$AC743,"S", "")))</f>
        <v>1</v>
      </c>
      <c r="AP740" s="233">
        <f>SUMPRODUCT(LEN($M740:$U743)-LEN(SUBSTITUTE($M740:$U743,"F", "")))</f>
        <v>0</v>
      </c>
      <c r="AQ740" s="239">
        <f>SUMPRODUCT(LEN($AD740:$AD743)-LEN(SUBSTITUTE($AD740:$AD743,"F", "")))</f>
        <v>0</v>
      </c>
      <c r="AR740" s="230">
        <f>SUMPRODUCT(LEN($AC740:$AC743)-LEN(SUBSTITUTE($AC740:$AC743,"F", "")))</f>
        <v>0</v>
      </c>
      <c r="AS740" s="233">
        <f>SUMPRODUCT(LEN($M740:$U743)-LEN(SUBSTITUTE($M740:$U743,"G", "")))</f>
        <v>3</v>
      </c>
      <c r="AT740" s="239">
        <f>SUMPRODUCT(LEN($AD740:$AD743)-LEN(SUBSTITUTE($AD740:$AD743,"G", "")))</f>
        <v>0</v>
      </c>
      <c r="AU740" s="230">
        <f>SUMPRODUCT(LEN($AC740:$AC743)-LEN(SUBSTITUTE($AC740:$AC743,"G", "")))</f>
        <v>0</v>
      </c>
      <c r="AV740" s="233">
        <f>SUMPRODUCT(LEN($L740:$U743)-LEN(SUBSTITUTE($L740:$U743,"M", "")))</f>
        <v>0</v>
      </c>
      <c r="AW740" s="236">
        <f>SUMPRODUCT(LEN($AD740:$AD743)-LEN(SUBSTITUTE($AD740:$AD743,"M", "")))</f>
        <v>0</v>
      </c>
      <c r="AX740" s="269">
        <f>SUMPRODUCT(LEN($AC740:$AC743)-LEN(SUBSTITUTE($AC740:$AC743,"M", "")))</f>
        <v>0</v>
      </c>
      <c r="AY740" s="291">
        <f>SUMPRODUCT(LEN($AE740:$AE743)-LEN(SUBSTITUTE($AE740:$AE743,"S", "")))</f>
        <v>0</v>
      </c>
      <c r="AZ740" s="227">
        <f>SUMPRODUCT(LEN($AE740:$AE743)-LEN(SUBSTITUTE($AE740:$AE743,"F", "")))</f>
        <v>0</v>
      </c>
      <c r="BA740" s="227">
        <f>SUMPRODUCT(LEN($AE740:$AE743)-LEN(SUBSTITUTE($AE740:$AE743,"G", "")))</f>
        <v>0</v>
      </c>
      <c r="BB740" s="294">
        <f>SUMPRODUCT(LEN($AE740:$AE743)-LEN(SUBSTITUTE($AE740:$AE743,"M", "")))</f>
        <v>0</v>
      </c>
    </row>
    <row r="741" spans="2:62" ht="28.15" customHeight="1" thickBot="1" x14ac:dyDescent="0.25">
      <c r="B741" s="30"/>
      <c r="C741" s="243"/>
      <c r="D741" s="36"/>
      <c r="E741" s="35"/>
      <c r="F741" s="35"/>
      <c r="G741" s="34"/>
      <c r="H741" s="224"/>
      <c r="I741" s="247"/>
      <c r="J741" s="247"/>
      <c r="K741" s="247"/>
      <c r="L741" s="33" t="s">
        <v>123</v>
      </c>
      <c r="M741" s="32" t="s">
        <v>425</v>
      </c>
      <c r="N741" s="33" t="s">
        <v>122</v>
      </c>
      <c r="O741" s="32" t="s">
        <v>382</v>
      </c>
      <c r="P741" s="33" t="s">
        <v>120</v>
      </c>
      <c r="Q741" s="32" t="s">
        <v>188</v>
      </c>
      <c r="R741" s="33" t="s">
        <v>119</v>
      </c>
      <c r="S741" s="32" t="s">
        <v>195</v>
      </c>
      <c r="T741" s="33" t="s">
        <v>118</v>
      </c>
      <c r="U741" s="32" t="s">
        <v>121</v>
      </c>
      <c r="V741" s="33" t="s">
        <v>117</v>
      </c>
      <c r="W741" s="32"/>
      <c r="X741" s="33" t="s">
        <v>116</v>
      </c>
      <c r="Y741" s="32"/>
      <c r="Z741" s="33" t="s">
        <v>115</v>
      </c>
      <c r="AA741" s="32"/>
      <c r="AB741" s="31"/>
      <c r="AC741" s="32"/>
      <c r="AD741" s="31"/>
      <c r="AE741" s="23"/>
      <c r="AF741" s="251"/>
      <c r="AG741" s="251"/>
      <c r="AH741" s="22"/>
      <c r="AI741" s="11"/>
      <c r="AJ741" s="265"/>
      <c r="AK741" s="267"/>
      <c r="AL741" s="263"/>
      <c r="AM741" s="265"/>
      <c r="AN741" s="267"/>
      <c r="AO741" s="263"/>
      <c r="AP741" s="265"/>
      <c r="AQ741" s="267"/>
      <c r="AR741" s="263"/>
      <c r="AS741" s="265"/>
      <c r="AT741" s="267"/>
      <c r="AU741" s="263"/>
      <c r="AV741" s="265"/>
      <c r="AW741" s="275"/>
      <c r="AX741" s="270"/>
      <c r="AY741" s="292"/>
      <c r="AZ741" s="228"/>
      <c r="BA741" s="228"/>
      <c r="BB741" s="295"/>
    </row>
    <row r="742" spans="2:62" ht="28.15" customHeight="1" x14ac:dyDescent="0.2">
      <c r="B742" s="30"/>
      <c r="C742" s="244"/>
      <c r="D742" s="29"/>
      <c r="E742" s="28"/>
      <c r="F742" s="28"/>
      <c r="G742" s="27"/>
      <c r="H742" s="225"/>
      <c r="I742" s="248"/>
      <c r="J742" s="248"/>
      <c r="K742" s="248"/>
      <c r="L742" s="26" t="s">
        <v>114</v>
      </c>
      <c r="M742" s="25" t="s">
        <v>689</v>
      </c>
      <c r="N742" s="26" t="s">
        <v>112</v>
      </c>
      <c r="O742" s="25" t="s">
        <v>187</v>
      </c>
      <c r="P742" s="26" t="s">
        <v>111</v>
      </c>
      <c r="Q742" s="25" t="s">
        <v>443</v>
      </c>
      <c r="R742" s="26" t="s">
        <v>110</v>
      </c>
      <c r="S742" s="25" t="s">
        <v>113</v>
      </c>
      <c r="T742" s="26" t="s">
        <v>109</v>
      </c>
      <c r="U742" s="25"/>
      <c r="V742" s="26" t="s">
        <v>108</v>
      </c>
      <c r="W742" s="25"/>
      <c r="X742" s="26" t="s">
        <v>107</v>
      </c>
      <c r="Y742" s="25"/>
      <c r="Z742" s="26" t="s">
        <v>106</v>
      </c>
      <c r="AA742" s="25"/>
      <c r="AB742" s="24"/>
      <c r="AC742" s="25"/>
      <c r="AD742" s="24"/>
      <c r="AE742" s="23"/>
      <c r="AF742" s="251"/>
      <c r="AG742" s="251"/>
      <c r="AH742" s="22"/>
      <c r="AI742" s="11"/>
      <c r="AJ742" s="265"/>
      <c r="AK742" s="267"/>
      <c r="AL742" s="263"/>
      <c r="AM742" s="265"/>
      <c r="AN742" s="267"/>
      <c r="AO742" s="263"/>
      <c r="AP742" s="265"/>
      <c r="AQ742" s="267"/>
      <c r="AR742" s="263"/>
      <c r="AS742" s="265"/>
      <c r="AT742" s="267"/>
      <c r="AU742" s="263"/>
      <c r="AV742" s="265"/>
      <c r="AW742" s="275"/>
      <c r="AX742" s="270"/>
      <c r="AY742" s="292"/>
      <c r="AZ742" s="228"/>
      <c r="BA742" s="228"/>
      <c r="BB742" s="295"/>
    </row>
    <row r="743" spans="2:62" ht="28.15" customHeight="1" thickBot="1" x14ac:dyDescent="0.25">
      <c r="B743" s="21"/>
      <c r="C743" s="245"/>
      <c r="D743" s="20"/>
      <c r="E743" s="19"/>
      <c r="F743" s="19"/>
      <c r="G743" s="18"/>
      <c r="H743" s="226"/>
      <c r="I743" s="249"/>
      <c r="J743" s="249"/>
      <c r="K743" s="249"/>
      <c r="L743" s="17" t="s">
        <v>105</v>
      </c>
      <c r="M743" s="15" t="s">
        <v>186</v>
      </c>
      <c r="N743" s="17" t="s">
        <v>103</v>
      </c>
      <c r="O743" s="15" t="s">
        <v>404</v>
      </c>
      <c r="P743" s="17" t="s">
        <v>102</v>
      </c>
      <c r="Q743" s="15" t="s">
        <v>447</v>
      </c>
      <c r="R743" s="17" t="s">
        <v>101</v>
      </c>
      <c r="S743" s="15" t="s">
        <v>113</v>
      </c>
      <c r="T743" s="17">
        <v>20</v>
      </c>
      <c r="U743" s="15"/>
      <c r="V743" s="17" t="s">
        <v>100</v>
      </c>
      <c r="W743" s="15"/>
      <c r="X743" s="17" t="s">
        <v>99</v>
      </c>
      <c r="Y743" s="15"/>
      <c r="Z743" s="17" t="s">
        <v>98</v>
      </c>
      <c r="AA743" s="15"/>
      <c r="AB743" s="16"/>
      <c r="AC743" s="15"/>
      <c r="AD743" s="14"/>
      <c r="AE743" s="13"/>
      <c r="AF743" s="252"/>
      <c r="AG743" s="252"/>
      <c r="AH743" s="12"/>
      <c r="AI743" s="11"/>
      <c r="AJ743" s="266"/>
      <c r="AK743" s="268"/>
      <c r="AL743" s="264"/>
      <c r="AM743" s="266"/>
      <c r="AN743" s="268"/>
      <c r="AO743" s="264"/>
      <c r="AP743" s="266"/>
      <c r="AQ743" s="268"/>
      <c r="AR743" s="264"/>
      <c r="AS743" s="266"/>
      <c r="AT743" s="268"/>
      <c r="AU743" s="264"/>
      <c r="AV743" s="266"/>
      <c r="AW743" s="276"/>
      <c r="AX743" s="271"/>
      <c r="AY743" s="293"/>
      <c r="AZ743" s="229"/>
      <c r="BA743" s="229"/>
      <c r="BB743" s="296"/>
    </row>
    <row r="744" spans="2:62" ht="85.9" customHeight="1" thickTop="1" thickBot="1" x14ac:dyDescent="0.35">
      <c r="B744" s="105" t="s">
        <v>174</v>
      </c>
      <c r="C744" s="95" t="s">
        <v>173</v>
      </c>
      <c r="D744" s="100" t="s">
        <v>172</v>
      </c>
      <c r="E744" s="104" t="s">
        <v>171</v>
      </c>
      <c r="F744" s="103"/>
      <c r="G744" s="102"/>
      <c r="H744" s="101" t="s">
        <v>170</v>
      </c>
      <c r="I744" s="100" t="s">
        <v>96</v>
      </c>
      <c r="J744" s="100" t="s">
        <v>169</v>
      </c>
      <c r="K744" s="100" t="s">
        <v>97</v>
      </c>
      <c r="L744" s="256" t="s">
        <v>168</v>
      </c>
      <c r="M744" s="262"/>
      <c r="N744" s="256" t="s">
        <v>167</v>
      </c>
      <c r="O744" s="262"/>
      <c r="P744" s="256" t="s">
        <v>167</v>
      </c>
      <c r="Q744" s="257"/>
      <c r="R744" s="256" t="s">
        <v>167</v>
      </c>
      <c r="S744" s="257"/>
      <c r="T744" s="256" t="s">
        <v>167</v>
      </c>
      <c r="U744" s="257"/>
      <c r="V744" s="256" t="s">
        <v>167</v>
      </c>
      <c r="W744" s="257"/>
      <c r="X744" s="256" t="s">
        <v>167</v>
      </c>
      <c r="Y744" s="257"/>
      <c r="Z744" s="256" t="s">
        <v>167</v>
      </c>
      <c r="AA744" s="257"/>
      <c r="AB744" s="261" t="s">
        <v>166</v>
      </c>
      <c r="AC744" s="257"/>
      <c r="AD744" s="101" t="s">
        <v>165</v>
      </c>
      <c r="AE744" s="101" t="s">
        <v>164</v>
      </c>
      <c r="AF744" s="100" t="s">
        <v>163</v>
      </c>
      <c r="AG744" s="100" t="s">
        <v>162</v>
      </c>
      <c r="AH744" s="99" t="s">
        <v>161</v>
      </c>
      <c r="AI744" s="98"/>
      <c r="AJ744" s="96" t="s">
        <v>160</v>
      </c>
      <c r="AK744" s="95" t="s">
        <v>159</v>
      </c>
      <c r="AL744" s="94" t="s">
        <v>158</v>
      </c>
      <c r="AM744" s="96" t="s">
        <v>157</v>
      </c>
      <c r="AN744" s="95" t="s">
        <v>156</v>
      </c>
      <c r="AO744" s="94" t="s">
        <v>155</v>
      </c>
      <c r="AP744" s="96" t="s">
        <v>154</v>
      </c>
      <c r="AQ744" s="95" t="s">
        <v>153</v>
      </c>
      <c r="AR744" s="97" t="s">
        <v>152</v>
      </c>
      <c r="AS744" s="96" t="s">
        <v>151</v>
      </c>
      <c r="AT744" s="95" t="s">
        <v>150</v>
      </c>
      <c r="AU744" s="94" t="s">
        <v>149</v>
      </c>
      <c r="AV744" s="96" t="s">
        <v>148</v>
      </c>
      <c r="AW744" s="95" t="s">
        <v>147</v>
      </c>
      <c r="AX744" s="94" t="s">
        <v>146</v>
      </c>
      <c r="AY744" s="93" t="s">
        <v>145</v>
      </c>
      <c r="AZ744" s="92" t="s">
        <v>144</v>
      </c>
      <c r="BA744" s="92" t="s">
        <v>143</v>
      </c>
      <c r="BB744" s="91" t="s">
        <v>142</v>
      </c>
    </row>
    <row r="745" spans="2:62" ht="48" thickBot="1" x14ac:dyDescent="0.3">
      <c r="B745" s="90" t="s">
        <v>197</v>
      </c>
      <c r="C745" s="89"/>
      <c r="D745" s="88">
        <v>193</v>
      </c>
      <c r="E745" s="258"/>
      <c r="F745" s="259"/>
      <c r="G745" s="260"/>
      <c r="H745" s="87" t="s">
        <v>140</v>
      </c>
      <c r="I745" s="86"/>
      <c r="J745" s="86"/>
      <c r="K745" s="85"/>
      <c r="L745" s="84"/>
      <c r="M745" s="81"/>
      <c r="N745" s="84"/>
      <c r="O745" s="81"/>
      <c r="P745" s="84"/>
      <c r="Q745" s="81"/>
      <c r="R745" s="84"/>
      <c r="S745" s="81"/>
      <c r="T745" s="84"/>
      <c r="U745" s="81"/>
      <c r="V745" s="84"/>
      <c r="W745" s="81"/>
      <c r="X745" s="84"/>
      <c r="Y745" s="81"/>
      <c r="Z745" s="84"/>
      <c r="AA745" s="83"/>
      <c r="AB745" s="82" t="s">
        <v>139</v>
      </c>
      <c r="AC745" s="81"/>
      <c r="AD745" s="81"/>
      <c r="AE745" s="81"/>
      <c r="AF745" s="80"/>
      <c r="AG745" s="80"/>
      <c r="AH745" s="60"/>
      <c r="AI745" s="79" t="s">
        <v>138</v>
      </c>
      <c r="AJ745" s="78">
        <f t="shared" ref="AJ745:BB745" si="98">SUM(AJ747:AJ758)</f>
        <v>53</v>
      </c>
      <c r="AK745" s="77">
        <f t="shared" si="98"/>
        <v>8</v>
      </c>
      <c r="AL745" s="76">
        <f t="shared" si="98"/>
        <v>0</v>
      </c>
      <c r="AM745" s="78">
        <f t="shared" si="98"/>
        <v>39</v>
      </c>
      <c r="AN745" s="77">
        <f t="shared" si="98"/>
        <v>11</v>
      </c>
      <c r="AO745" s="76">
        <f t="shared" si="98"/>
        <v>0</v>
      </c>
      <c r="AP745" s="78">
        <f t="shared" si="98"/>
        <v>1</v>
      </c>
      <c r="AQ745" s="77">
        <f t="shared" si="98"/>
        <v>0</v>
      </c>
      <c r="AR745" s="76">
        <f t="shared" si="98"/>
        <v>0</v>
      </c>
      <c r="AS745" s="78">
        <f t="shared" si="98"/>
        <v>18</v>
      </c>
      <c r="AT745" s="77">
        <f t="shared" si="98"/>
        <v>4</v>
      </c>
      <c r="AU745" s="76">
        <f t="shared" si="98"/>
        <v>0</v>
      </c>
      <c r="AV745" s="78">
        <f t="shared" si="98"/>
        <v>0</v>
      </c>
      <c r="AW745" s="77">
        <f t="shared" si="98"/>
        <v>0</v>
      </c>
      <c r="AX745" s="76">
        <f t="shared" si="98"/>
        <v>0</v>
      </c>
      <c r="AY745" s="75">
        <f t="shared" si="98"/>
        <v>0</v>
      </c>
      <c r="AZ745" s="74">
        <f t="shared" si="98"/>
        <v>0</v>
      </c>
      <c r="BA745" s="74">
        <f t="shared" si="98"/>
        <v>2</v>
      </c>
      <c r="BB745" s="73">
        <f t="shared" si="98"/>
        <v>0</v>
      </c>
      <c r="BC745" s="72" t="s">
        <v>137</v>
      </c>
      <c r="BF745" s="5">
        <f>SUM(AJ745:AL745)/$BG$5</f>
        <v>20.333333333333332</v>
      </c>
      <c r="BG745" s="5">
        <f>SUM(AM745:AO745,AY745)/$BG$5</f>
        <v>16.666666666666668</v>
      </c>
      <c r="BH745" s="5">
        <f>SUM(AP745:AR745,AZ745)/$BG$5</f>
        <v>0.33333333333333331</v>
      </c>
      <c r="BI745" s="5">
        <f>SUM(AS745:AU745,BA745)/$BG$5</f>
        <v>8</v>
      </c>
      <c r="BJ745" s="5">
        <f>SUM(AV745:AX745,BB745)/$BG$5</f>
        <v>0</v>
      </c>
    </row>
    <row r="746" spans="2:62" ht="37.5" thickBot="1" x14ac:dyDescent="0.3">
      <c r="B746" s="71"/>
      <c r="C746" s="70"/>
      <c r="D746" s="69"/>
      <c r="E746" s="68"/>
      <c r="F746" s="68"/>
      <c r="G746" s="67"/>
      <c r="H746" s="66"/>
      <c r="I746" s="64"/>
      <c r="J746" s="64"/>
      <c r="K746" s="65"/>
      <c r="L746" s="64"/>
      <c r="M746" s="62"/>
      <c r="N746" s="64"/>
      <c r="O746" s="62"/>
      <c r="P746" s="64"/>
      <c r="Q746" s="62"/>
      <c r="R746" s="64"/>
      <c r="S746" s="62"/>
      <c r="T746" s="64"/>
      <c r="U746" s="62"/>
      <c r="V746" s="64"/>
      <c r="W746" s="62"/>
      <c r="X746" s="64"/>
      <c r="Y746" s="62"/>
      <c r="Z746" s="64"/>
      <c r="AA746" s="62"/>
      <c r="AB746" s="63"/>
      <c r="AC746" s="62"/>
      <c r="AD746" s="62"/>
      <c r="AE746" s="62"/>
      <c r="AF746" s="61"/>
      <c r="AG746" s="61"/>
      <c r="AH746" s="60"/>
      <c r="AI746" s="59" t="s">
        <v>136</v>
      </c>
      <c r="AJ746" s="58">
        <f t="shared" ref="AJ746:BB746" si="99">AJ745/3</f>
        <v>17.666666666666668</v>
      </c>
      <c r="AK746" s="57">
        <f t="shared" si="99"/>
        <v>2.6666666666666665</v>
      </c>
      <c r="AL746" s="56">
        <f t="shared" si="99"/>
        <v>0</v>
      </c>
      <c r="AM746" s="58">
        <f t="shared" si="99"/>
        <v>13</v>
      </c>
      <c r="AN746" s="57">
        <f t="shared" si="99"/>
        <v>3.6666666666666665</v>
      </c>
      <c r="AO746" s="56">
        <f t="shared" si="99"/>
        <v>0</v>
      </c>
      <c r="AP746" s="58">
        <f t="shared" si="99"/>
        <v>0.33333333333333331</v>
      </c>
      <c r="AQ746" s="57">
        <f t="shared" si="99"/>
        <v>0</v>
      </c>
      <c r="AR746" s="56">
        <f t="shared" si="99"/>
        <v>0</v>
      </c>
      <c r="AS746" s="58">
        <f t="shared" si="99"/>
        <v>6</v>
      </c>
      <c r="AT746" s="57">
        <f t="shared" si="99"/>
        <v>1.3333333333333333</v>
      </c>
      <c r="AU746" s="56">
        <f t="shared" si="99"/>
        <v>0</v>
      </c>
      <c r="AV746" s="58">
        <f t="shared" si="99"/>
        <v>0</v>
      </c>
      <c r="AW746" s="57">
        <f t="shared" si="99"/>
        <v>0</v>
      </c>
      <c r="AX746" s="56">
        <f t="shared" si="99"/>
        <v>0</v>
      </c>
      <c r="AY746" s="55">
        <f t="shared" si="99"/>
        <v>0</v>
      </c>
      <c r="AZ746" s="54">
        <f t="shared" si="99"/>
        <v>0</v>
      </c>
      <c r="BA746" s="54">
        <f t="shared" si="99"/>
        <v>0.66666666666666663</v>
      </c>
      <c r="BB746" s="53">
        <f t="shared" si="99"/>
        <v>0</v>
      </c>
      <c r="BC746" s="52" t="s">
        <v>135</v>
      </c>
    </row>
    <row r="747" spans="2:62" ht="28.15" customHeight="1" x14ac:dyDescent="0.2">
      <c r="B747" s="30"/>
      <c r="C747" s="242">
        <v>1</v>
      </c>
      <c r="D747" s="44"/>
      <c r="E747" s="43"/>
      <c r="F747" s="43"/>
      <c r="G747" s="42"/>
      <c r="H747" s="223" t="s">
        <v>384</v>
      </c>
      <c r="I747" s="246">
        <v>61</v>
      </c>
      <c r="J747" s="246">
        <v>19</v>
      </c>
      <c r="K747" s="246">
        <v>7</v>
      </c>
      <c r="L747" s="41" t="s">
        <v>133</v>
      </c>
      <c r="M747" s="40" t="s">
        <v>104</v>
      </c>
      <c r="N747" s="41" t="s">
        <v>131</v>
      </c>
      <c r="O747" s="40" t="s">
        <v>187</v>
      </c>
      <c r="P747" s="41" t="s">
        <v>130</v>
      </c>
      <c r="Q747" s="40" t="s">
        <v>113</v>
      </c>
      <c r="R747" s="41" t="s">
        <v>129</v>
      </c>
      <c r="S747" s="40"/>
      <c r="T747" s="41" t="s">
        <v>128</v>
      </c>
      <c r="U747" s="40"/>
      <c r="V747" s="41" t="s">
        <v>127</v>
      </c>
      <c r="W747" s="40"/>
      <c r="X747" s="41" t="s">
        <v>126</v>
      </c>
      <c r="Y747" s="40"/>
      <c r="Z747" s="41" t="s">
        <v>125</v>
      </c>
      <c r="AA747" s="40"/>
      <c r="AB747" s="39"/>
      <c r="AC747" s="40"/>
      <c r="AD747" s="39" t="s">
        <v>121</v>
      </c>
      <c r="AE747" s="38" t="s">
        <v>507</v>
      </c>
      <c r="AF747" s="250"/>
      <c r="AG747" s="250" t="s">
        <v>622</v>
      </c>
      <c r="AH747" s="37"/>
      <c r="AI747" s="11"/>
      <c r="AJ747" s="233">
        <f>SUMPRODUCT(LEN($M747:$U750)-LEN(SUBSTITUTE($M747:$U750,"A", "")))</f>
        <v>13</v>
      </c>
      <c r="AK747" s="239">
        <f>SUMPRODUCT(LEN($AD747:$AD750)-LEN(SUBSTITUTE($AD747:$AD750,"A", "")))</f>
        <v>0</v>
      </c>
      <c r="AL747" s="230">
        <f>SUMPRODUCT(LEN($AC747:$AC750)-LEN(SUBSTITUTE($AC747:$AC750,"A", "")))</f>
        <v>0</v>
      </c>
      <c r="AM747" s="233">
        <f>SUMPRODUCT(LEN($M747:$U750)-LEN(SUBSTITUTE($M747:$U750,"S", "")))</f>
        <v>8</v>
      </c>
      <c r="AN747" s="239">
        <f>SUMPRODUCT(LEN($AD747:$AD750)-LEN(SUBSTITUTE($AD747:$AD750,"S", "")))</f>
        <v>1</v>
      </c>
      <c r="AO747" s="230">
        <f>SUMPRODUCT(LEN($AC747:$AC750)-LEN(SUBSTITUTE($AC747:$AC750,"S", "")))</f>
        <v>0</v>
      </c>
      <c r="AP747" s="233">
        <f>SUMPRODUCT(LEN($M747:$U750)-LEN(SUBSTITUTE($M747:$U750,"F", "")))</f>
        <v>0</v>
      </c>
      <c r="AQ747" s="239">
        <f>SUMPRODUCT(LEN($AD747:$AD750)-LEN(SUBSTITUTE($AD747:$AD750,"F", "")))</f>
        <v>0</v>
      </c>
      <c r="AR747" s="230">
        <f>SUMPRODUCT(LEN($AC747:$AC750)-LEN(SUBSTITUTE($AC747:$AC750,"F", "")))</f>
        <v>0</v>
      </c>
      <c r="AS747" s="233">
        <f>SUMPRODUCT(LEN($M747:$U750)-LEN(SUBSTITUTE($M747:$U750,"G", "")))</f>
        <v>2</v>
      </c>
      <c r="AT747" s="239">
        <f>SUMPRODUCT(LEN($AD747:$AD750)-LEN(SUBSTITUTE($AD747:$AD750,"G", "")))</f>
        <v>0</v>
      </c>
      <c r="AU747" s="230">
        <f>SUMPRODUCT(LEN($AC747:$AC750)-LEN(SUBSTITUTE($AC747:$AC750,"G", "")))</f>
        <v>0</v>
      </c>
      <c r="AV747" s="233">
        <f>SUMPRODUCT(LEN($L747:$U750)-LEN(SUBSTITUTE($L747:$U750,"M", "")))</f>
        <v>0</v>
      </c>
      <c r="AW747" s="236">
        <f>SUMPRODUCT(LEN($AD747:$AD750)-LEN(SUBSTITUTE($AD747:$AD750,"M", "")))</f>
        <v>0</v>
      </c>
      <c r="AX747" s="269">
        <f>SUMPRODUCT(LEN($AC747:$AC750)-LEN(SUBSTITUTE($AC747:$AC750,"M", "")))</f>
        <v>0</v>
      </c>
      <c r="AY747" s="291">
        <f>SUMPRODUCT(LEN($AE747:$AE750)-LEN(SUBSTITUTE($AE747:$AE750,"S", "")))</f>
        <v>0</v>
      </c>
      <c r="AZ747" s="227">
        <f>SUMPRODUCT(LEN($AE747:$AE750)-LEN(SUBSTITUTE($AE747:$AE750,"F", "")))</f>
        <v>0</v>
      </c>
      <c r="BA747" s="227">
        <f>SUMPRODUCT(LEN($AE747:$AE750)-LEN(SUBSTITUTE($AE747:$AE750,"G", "")))</f>
        <v>2</v>
      </c>
      <c r="BB747" s="294">
        <f>SUMPRODUCT(LEN($AE747:$AE750)-LEN(SUBSTITUTE($AE747:$AE750,"M", "")))</f>
        <v>0</v>
      </c>
    </row>
    <row r="748" spans="2:62" ht="28.15" customHeight="1" thickBot="1" x14ac:dyDescent="0.25">
      <c r="B748" s="30"/>
      <c r="C748" s="243"/>
      <c r="D748" s="36"/>
      <c r="E748" s="35"/>
      <c r="F748" s="35"/>
      <c r="G748" s="34"/>
      <c r="H748" s="224"/>
      <c r="I748" s="247"/>
      <c r="J748" s="247"/>
      <c r="K748" s="247"/>
      <c r="L748" s="33" t="s">
        <v>123</v>
      </c>
      <c r="M748" s="32" t="s">
        <v>132</v>
      </c>
      <c r="N748" s="33" t="s">
        <v>122</v>
      </c>
      <c r="O748" s="32" t="s">
        <v>399</v>
      </c>
      <c r="P748" s="33" t="s">
        <v>120</v>
      </c>
      <c r="Q748" s="32" t="s">
        <v>113</v>
      </c>
      <c r="R748" s="33" t="s">
        <v>119</v>
      </c>
      <c r="S748" s="32"/>
      <c r="T748" s="33" t="s">
        <v>118</v>
      </c>
      <c r="U748" s="32"/>
      <c r="V748" s="33" t="s">
        <v>117</v>
      </c>
      <c r="W748" s="32"/>
      <c r="X748" s="33" t="s">
        <v>116</v>
      </c>
      <c r="Y748" s="32"/>
      <c r="Z748" s="33" t="s">
        <v>115</v>
      </c>
      <c r="AA748" s="32"/>
      <c r="AB748" s="31"/>
      <c r="AC748" s="32"/>
      <c r="AD748" s="31"/>
      <c r="AE748" s="23"/>
      <c r="AF748" s="251"/>
      <c r="AG748" s="251"/>
      <c r="AH748" s="22"/>
      <c r="AI748" s="11"/>
      <c r="AJ748" s="265"/>
      <c r="AK748" s="267"/>
      <c r="AL748" s="263"/>
      <c r="AM748" s="265"/>
      <c r="AN748" s="267"/>
      <c r="AO748" s="263"/>
      <c r="AP748" s="265"/>
      <c r="AQ748" s="267"/>
      <c r="AR748" s="263"/>
      <c r="AS748" s="265"/>
      <c r="AT748" s="267"/>
      <c r="AU748" s="263"/>
      <c r="AV748" s="265"/>
      <c r="AW748" s="275"/>
      <c r="AX748" s="270"/>
      <c r="AY748" s="292"/>
      <c r="AZ748" s="228"/>
      <c r="BA748" s="228"/>
      <c r="BB748" s="295"/>
    </row>
    <row r="749" spans="2:62" ht="28.15" customHeight="1" x14ac:dyDescent="0.2">
      <c r="B749" s="30"/>
      <c r="C749" s="244"/>
      <c r="D749" s="29"/>
      <c r="E749" s="28"/>
      <c r="F749" s="28"/>
      <c r="G749" s="27"/>
      <c r="H749" s="225"/>
      <c r="I749" s="248"/>
      <c r="J749" s="248"/>
      <c r="K749" s="248"/>
      <c r="L749" s="26" t="s">
        <v>114</v>
      </c>
      <c r="M749" s="25" t="s">
        <v>132</v>
      </c>
      <c r="N749" s="26" t="s">
        <v>112</v>
      </c>
      <c r="O749" s="25" t="s">
        <v>428</v>
      </c>
      <c r="P749" s="26" t="s">
        <v>111</v>
      </c>
      <c r="Q749" s="25" t="s">
        <v>175</v>
      </c>
      <c r="R749" s="26" t="s">
        <v>110</v>
      </c>
      <c r="S749" s="25"/>
      <c r="T749" s="26" t="s">
        <v>109</v>
      </c>
      <c r="U749" s="25"/>
      <c r="V749" s="26" t="s">
        <v>108</v>
      </c>
      <c r="W749" s="25"/>
      <c r="X749" s="26" t="s">
        <v>107</v>
      </c>
      <c r="Y749" s="25"/>
      <c r="Z749" s="26" t="s">
        <v>106</v>
      </c>
      <c r="AA749" s="25"/>
      <c r="AB749" s="24"/>
      <c r="AC749" s="25"/>
      <c r="AD749" s="24"/>
      <c r="AE749" s="23"/>
      <c r="AF749" s="251"/>
      <c r="AG749" s="251"/>
      <c r="AH749" s="22"/>
      <c r="AI749" s="11"/>
      <c r="AJ749" s="265"/>
      <c r="AK749" s="267"/>
      <c r="AL749" s="263"/>
      <c r="AM749" s="265"/>
      <c r="AN749" s="267"/>
      <c r="AO749" s="263"/>
      <c r="AP749" s="265"/>
      <c r="AQ749" s="267"/>
      <c r="AR749" s="263"/>
      <c r="AS749" s="265"/>
      <c r="AT749" s="267"/>
      <c r="AU749" s="263"/>
      <c r="AV749" s="265"/>
      <c r="AW749" s="275"/>
      <c r="AX749" s="270"/>
      <c r="AY749" s="292"/>
      <c r="AZ749" s="228"/>
      <c r="BA749" s="228"/>
      <c r="BB749" s="295"/>
    </row>
    <row r="750" spans="2:62" ht="28.15" customHeight="1" thickBot="1" x14ac:dyDescent="0.25">
      <c r="B750" s="30"/>
      <c r="C750" s="253"/>
      <c r="D750" s="51"/>
      <c r="E750" s="50"/>
      <c r="F750" s="50"/>
      <c r="G750" s="49"/>
      <c r="H750" s="226"/>
      <c r="I750" s="254"/>
      <c r="J750" s="254"/>
      <c r="K750" s="254"/>
      <c r="L750" s="48" t="s">
        <v>105</v>
      </c>
      <c r="M750" s="47" t="s">
        <v>132</v>
      </c>
      <c r="N750" s="48" t="s">
        <v>103</v>
      </c>
      <c r="O750" s="47" t="s">
        <v>104</v>
      </c>
      <c r="P750" s="48" t="s">
        <v>102</v>
      </c>
      <c r="Q750" s="47" t="s">
        <v>121</v>
      </c>
      <c r="R750" s="48" t="s">
        <v>101</v>
      </c>
      <c r="S750" s="47"/>
      <c r="T750" s="48">
        <v>20</v>
      </c>
      <c r="U750" s="47"/>
      <c r="V750" s="48" t="s">
        <v>100</v>
      </c>
      <c r="W750" s="47"/>
      <c r="X750" s="48" t="s">
        <v>99</v>
      </c>
      <c r="Y750" s="47"/>
      <c r="Z750" s="48" t="s">
        <v>98</v>
      </c>
      <c r="AA750" s="47"/>
      <c r="AB750" s="16"/>
      <c r="AC750" s="47"/>
      <c r="AD750" s="16"/>
      <c r="AE750" s="46"/>
      <c r="AF750" s="255"/>
      <c r="AG750" s="255"/>
      <c r="AH750" s="45"/>
      <c r="AI750" s="11"/>
      <c r="AJ750" s="266"/>
      <c r="AK750" s="268"/>
      <c r="AL750" s="264"/>
      <c r="AM750" s="266"/>
      <c r="AN750" s="268"/>
      <c r="AO750" s="264"/>
      <c r="AP750" s="266"/>
      <c r="AQ750" s="268"/>
      <c r="AR750" s="264"/>
      <c r="AS750" s="266"/>
      <c r="AT750" s="268"/>
      <c r="AU750" s="264"/>
      <c r="AV750" s="266"/>
      <c r="AW750" s="276"/>
      <c r="AX750" s="271"/>
      <c r="AY750" s="293"/>
      <c r="AZ750" s="229"/>
      <c r="BA750" s="229"/>
      <c r="BB750" s="296"/>
    </row>
    <row r="751" spans="2:62" ht="28.15" customHeight="1" x14ac:dyDescent="0.2">
      <c r="B751" s="30"/>
      <c r="C751" s="242">
        <v>2</v>
      </c>
      <c r="D751" s="44"/>
      <c r="E751" s="43"/>
      <c r="F751" s="43"/>
      <c r="G751" s="42"/>
      <c r="H751" s="223"/>
      <c r="I751" s="246">
        <v>58</v>
      </c>
      <c r="J751" s="246">
        <v>19</v>
      </c>
      <c r="K751" s="246">
        <v>5</v>
      </c>
      <c r="L751" s="41" t="s">
        <v>133</v>
      </c>
      <c r="M751" s="40" t="s">
        <v>634</v>
      </c>
      <c r="N751" s="41" t="s">
        <v>131</v>
      </c>
      <c r="O751" s="40" t="s">
        <v>389</v>
      </c>
      <c r="P751" s="41" t="s">
        <v>130</v>
      </c>
      <c r="Q751" s="40" t="s">
        <v>175</v>
      </c>
      <c r="R751" s="41" t="s">
        <v>129</v>
      </c>
      <c r="S751" s="40" t="s">
        <v>175</v>
      </c>
      <c r="T751" s="41" t="s">
        <v>128</v>
      </c>
      <c r="U751" s="40"/>
      <c r="V751" s="41" t="s">
        <v>127</v>
      </c>
      <c r="W751" s="40"/>
      <c r="X751" s="41" t="s">
        <v>126</v>
      </c>
      <c r="Y751" s="40"/>
      <c r="Z751" s="41" t="s">
        <v>125</v>
      </c>
      <c r="AA751" s="40"/>
      <c r="AB751" s="39"/>
      <c r="AC751" s="40"/>
      <c r="AD751" s="39" t="s">
        <v>424</v>
      </c>
      <c r="AE751" s="38"/>
      <c r="AF751" s="250"/>
      <c r="AG751" s="250" t="s">
        <v>622</v>
      </c>
      <c r="AH751" s="37"/>
      <c r="AI751" s="11"/>
      <c r="AJ751" s="233">
        <f>SUMPRODUCT(LEN($M751:$U754)-LEN(SUBSTITUTE($M751:$U754,"A", "")))</f>
        <v>18</v>
      </c>
      <c r="AK751" s="239">
        <f>SUMPRODUCT(LEN($AD751:$AD754)-LEN(SUBSTITUTE($AD751:$AD754,"A", "")))</f>
        <v>0</v>
      </c>
      <c r="AL751" s="230">
        <f>SUMPRODUCT(LEN($AC751:$AC754)-LEN(SUBSTITUTE($AC751:$AC754,"A", "")))</f>
        <v>0</v>
      </c>
      <c r="AM751" s="233">
        <f>SUMPRODUCT(LEN($M751:$U754)-LEN(SUBSTITUTE($M751:$U754,"S", "")))</f>
        <v>8</v>
      </c>
      <c r="AN751" s="239">
        <f>SUMPRODUCT(LEN($AD751:$AD754)-LEN(SUBSTITUTE($AD751:$AD754,"S", "")))</f>
        <v>2</v>
      </c>
      <c r="AO751" s="230">
        <f>SUMPRODUCT(LEN($AC751:$AC754)-LEN(SUBSTITUTE($AC751:$AC754,"S", "")))</f>
        <v>0</v>
      </c>
      <c r="AP751" s="233">
        <f>SUMPRODUCT(LEN($M751:$U754)-LEN(SUBSTITUTE($M751:$U754,"F", "")))</f>
        <v>1</v>
      </c>
      <c r="AQ751" s="239">
        <f>SUMPRODUCT(LEN($AD751:$AD754)-LEN(SUBSTITUTE($AD751:$AD754,"F", "")))</f>
        <v>0</v>
      </c>
      <c r="AR751" s="230">
        <f>SUMPRODUCT(LEN($AC751:$AC754)-LEN(SUBSTITUTE($AC751:$AC754,"F", "")))</f>
        <v>0</v>
      </c>
      <c r="AS751" s="233">
        <f>SUMPRODUCT(LEN($M751:$U754)-LEN(SUBSTITUTE($M751:$U754,"G", "")))</f>
        <v>8</v>
      </c>
      <c r="AT751" s="239">
        <f>SUMPRODUCT(LEN($AD751:$AD754)-LEN(SUBSTITUTE($AD751:$AD754,"G", "")))</f>
        <v>1</v>
      </c>
      <c r="AU751" s="230">
        <f>SUMPRODUCT(LEN($AC751:$AC754)-LEN(SUBSTITUTE($AC751:$AC754,"G", "")))</f>
        <v>0</v>
      </c>
      <c r="AV751" s="233">
        <f>SUMPRODUCT(LEN($L751:$U754)-LEN(SUBSTITUTE($L751:$U754,"M", "")))</f>
        <v>0</v>
      </c>
      <c r="AW751" s="236">
        <f>SUMPRODUCT(LEN($AD751:$AD754)-LEN(SUBSTITUTE($AD751:$AD754,"M", "")))</f>
        <v>0</v>
      </c>
      <c r="AX751" s="269">
        <f>SUMPRODUCT(LEN($AC751:$AC754)-LEN(SUBSTITUTE($AC751:$AC754,"M", "")))</f>
        <v>0</v>
      </c>
      <c r="AY751" s="291">
        <f>SUMPRODUCT(LEN($AE751:$AE754)-LEN(SUBSTITUTE($AE751:$AE754,"S", "")))</f>
        <v>0</v>
      </c>
      <c r="AZ751" s="227">
        <f>SUMPRODUCT(LEN($AE751:$AE754)-LEN(SUBSTITUTE($AE751:$AE754,"F", "")))</f>
        <v>0</v>
      </c>
      <c r="BA751" s="227">
        <f>SUMPRODUCT(LEN($AE751:$AE754)-LEN(SUBSTITUTE($AE751:$AE754,"G", "")))</f>
        <v>0</v>
      </c>
      <c r="BB751" s="294">
        <f>SUMPRODUCT(LEN($AE751:$AE754)-LEN(SUBSTITUTE($AE751:$AE754,"M", "")))</f>
        <v>0</v>
      </c>
    </row>
    <row r="752" spans="2:62" ht="28.15" customHeight="1" thickBot="1" x14ac:dyDescent="0.25">
      <c r="B752" s="30"/>
      <c r="C752" s="243"/>
      <c r="D752" s="36"/>
      <c r="E752" s="35"/>
      <c r="F752" s="35"/>
      <c r="G752" s="34"/>
      <c r="H752" s="224"/>
      <c r="I752" s="247"/>
      <c r="J752" s="247"/>
      <c r="K752" s="247"/>
      <c r="L752" s="33" t="s">
        <v>123</v>
      </c>
      <c r="M752" s="32" t="s">
        <v>634</v>
      </c>
      <c r="N752" s="33" t="s">
        <v>122</v>
      </c>
      <c r="O752" s="32" t="s">
        <v>688</v>
      </c>
      <c r="P752" s="33" t="s">
        <v>120</v>
      </c>
      <c r="Q752" s="32" t="s">
        <v>217</v>
      </c>
      <c r="R752" s="33" t="s">
        <v>119</v>
      </c>
      <c r="S752" s="32" t="s">
        <v>121</v>
      </c>
      <c r="T752" s="33" t="s">
        <v>118</v>
      </c>
      <c r="U752" s="32"/>
      <c r="V752" s="33" t="s">
        <v>117</v>
      </c>
      <c r="W752" s="32"/>
      <c r="X752" s="33" t="s">
        <v>116</v>
      </c>
      <c r="Y752" s="32"/>
      <c r="Z752" s="33" t="s">
        <v>115</v>
      </c>
      <c r="AA752" s="32"/>
      <c r="AB752" s="31"/>
      <c r="AC752" s="32"/>
      <c r="AD752" s="31"/>
      <c r="AE752" s="23"/>
      <c r="AF752" s="251"/>
      <c r="AG752" s="251"/>
      <c r="AH752" s="22"/>
      <c r="AI752" s="11"/>
      <c r="AJ752" s="265"/>
      <c r="AK752" s="267"/>
      <c r="AL752" s="263"/>
      <c r="AM752" s="265"/>
      <c r="AN752" s="267"/>
      <c r="AO752" s="263"/>
      <c r="AP752" s="265"/>
      <c r="AQ752" s="267"/>
      <c r="AR752" s="263"/>
      <c r="AS752" s="265"/>
      <c r="AT752" s="267"/>
      <c r="AU752" s="263"/>
      <c r="AV752" s="265"/>
      <c r="AW752" s="275"/>
      <c r="AX752" s="270"/>
      <c r="AY752" s="292"/>
      <c r="AZ752" s="228"/>
      <c r="BA752" s="228"/>
      <c r="BB752" s="295"/>
    </row>
    <row r="753" spans="2:62" ht="28.15" customHeight="1" x14ac:dyDescent="0.2">
      <c r="B753" s="30"/>
      <c r="C753" s="244"/>
      <c r="D753" s="29"/>
      <c r="E753" s="28"/>
      <c r="F753" s="28"/>
      <c r="G753" s="27"/>
      <c r="H753" s="225"/>
      <c r="I753" s="248"/>
      <c r="J753" s="248"/>
      <c r="K753" s="248"/>
      <c r="L753" s="26" t="s">
        <v>114</v>
      </c>
      <c r="M753" s="25" t="s">
        <v>389</v>
      </c>
      <c r="N753" s="26" t="s">
        <v>112</v>
      </c>
      <c r="O753" s="25" t="s">
        <v>428</v>
      </c>
      <c r="P753" s="26" t="s">
        <v>111</v>
      </c>
      <c r="Q753" s="25" t="s">
        <v>175</v>
      </c>
      <c r="R753" s="26" t="s">
        <v>110</v>
      </c>
      <c r="S753" s="25"/>
      <c r="T753" s="26" t="s">
        <v>109</v>
      </c>
      <c r="U753" s="25"/>
      <c r="V753" s="26" t="s">
        <v>108</v>
      </c>
      <c r="W753" s="25"/>
      <c r="X753" s="26" t="s">
        <v>107</v>
      </c>
      <c r="Y753" s="25"/>
      <c r="Z753" s="26" t="s">
        <v>106</v>
      </c>
      <c r="AA753" s="25"/>
      <c r="AB753" s="24"/>
      <c r="AC753" s="25"/>
      <c r="AD753" s="24"/>
      <c r="AE753" s="23"/>
      <c r="AF753" s="251"/>
      <c r="AG753" s="251"/>
      <c r="AH753" s="22"/>
      <c r="AI753" s="11"/>
      <c r="AJ753" s="265"/>
      <c r="AK753" s="267"/>
      <c r="AL753" s="263"/>
      <c r="AM753" s="265"/>
      <c r="AN753" s="267"/>
      <c r="AO753" s="263"/>
      <c r="AP753" s="265"/>
      <c r="AQ753" s="267"/>
      <c r="AR753" s="263"/>
      <c r="AS753" s="265"/>
      <c r="AT753" s="267"/>
      <c r="AU753" s="263"/>
      <c r="AV753" s="265"/>
      <c r="AW753" s="275"/>
      <c r="AX753" s="270"/>
      <c r="AY753" s="292"/>
      <c r="AZ753" s="228"/>
      <c r="BA753" s="228"/>
      <c r="BB753" s="295"/>
    </row>
    <row r="754" spans="2:62" ht="28.15" customHeight="1" thickBot="1" x14ac:dyDescent="0.25">
      <c r="B754" s="30"/>
      <c r="C754" s="253"/>
      <c r="D754" s="51"/>
      <c r="E754" s="50"/>
      <c r="F754" s="50"/>
      <c r="G754" s="49"/>
      <c r="H754" s="226"/>
      <c r="I754" s="254"/>
      <c r="J754" s="254"/>
      <c r="K754" s="254"/>
      <c r="L754" s="48" t="s">
        <v>105</v>
      </c>
      <c r="M754" s="47" t="s">
        <v>389</v>
      </c>
      <c r="N754" s="48" t="s">
        <v>103</v>
      </c>
      <c r="O754" s="47" t="s">
        <v>399</v>
      </c>
      <c r="P754" s="48" t="s">
        <v>102</v>
      </c>
      <c r="Q754" s="47" t="s">
        <v>113</v>
      </c>
      <c r="R754" s="48" t="s">
        <v>101</v>
      </c>
      <c r="S754" s="47"/>
      <c r="T754" s="48">
        <v>20</v>
      </c>
      <c r="U754" s="47"/>
      <c r="V754" s="48" t="s">
        <v>100</v>
      </c>
      <c r="W754" s="47"/>
      <c r="X754" s="48" t="s">
        <v>99</v>
      </c>
      <c r="Y754" s="47"/>
      <c r="Z754" s="48" t="s">
        <v>98</v>
      </c>
      <c r="AA754" s="47"/>
      <c r="AB754" s="16"/>
      <c r="AC754" s="47"/>
      <c r="AD754" s="16"/>
      <c r="AE754" s="46"/>
      <c r="AF754" s="255"/>
      <c r="AG754" s="255"/>
      <c r="AH754" s="45"/>
      <c r="AI754" s="11"/>
      <c r="AJ754" s="266"/>
      <c r="AK754" s="268"/>
      <c r="AL754" s="264"/>
      <c r="AM754" s="266"/>
      <c r="AN754" s="268"/>
      <c r="AO754" s="264"/>
      <c r="AP754" s="266"/>
      <c r="AQ754" s="268"/>
      <c r="AR754" s="264"/>
      <c r="AS754" s="266"/>
      <c r="AT754" s="268"/>
      <c r="AU754" s="264"/>
      <c r="AV754" s="266"/>
      <c r="AW754" s="276"/>
      <c r="AX754" s="271"/>
      <c r="AY754" s="293"/>
      <c r="AZ754" s="229"/>
      <c r="BA754" s="229"/>
      <c r="BB754" s="296"/>
    </row>
    <row r="755" spans="2:62" ht="28.15" customHeight="1" x14ac:dyDescent="0.2">
      <c r="B755" s="30"/>
      <c r="C755" s="242">
        <v>3</v>
      </c>
      <c r="D755" s="44"/>
      <c r="E755" s="43"/>
      <c r="F755" s="43"/>
      <c r="G755" s="42"/>
      <c r="H755" s="223"/>
      <c r="I755" s="246">
        <v>73</v>
      </c>
      <c r="J755" s="246">
        <v>22</v>
      </c>
      <c r="K755" s="246">
        <v>7</v>
      </c>
      <c r="L755" s="41" t="s">
        <v>133</v>
      </c>
      <c r="M755" s="40" t="s">
        <v>389</v>
      </c>
      <c r="N755" s="41" t="s">
        <v>131</v>
      </c>
      <c r="O755" s="40" t="s">
        <v>618</v>
      </c>
      <c r="P755" s="41" t="s">
        <v>130</v>
      </c>
      <c r="Q755" s="40" t="s">
        <v>427</v>
      </c>
      <c r="R755" s="41" t="s">
        <v>129</v>
      </c>
      <c r="S755" s="40" t="s">
        <v>113</v>
      </c>
      <c r="T755" s="41" t="s">
        <v>128</v>
      </c>
      <c r="U755" s="40"/>
      <c r="V755" s="41" t="s">
        <v>127</v>
      </c>
      <c r="W755" s="40"/>
      <c r="X755" s="41" t="s">
        <v>126</v>
      </c>
      <c r="Y755" s="40"/>
      <c r="Z755" s="41" t="s">
        <v>125</v>
      </c>
      <c r="AA755" s="40"/>
      <c r="AB755" s="39"/>
      <c r="AC755" s="40"/>
      <c r="AD755" s="39" t="s">
        <v>687</v>
      </c>
      <c r="AE755" s="38"/>
      <c r="AF755" s="250"/>
      <c r="AG755" s="250" t="s">
        <v>622</v>
      </c>
      <c r="AH755" s="37"/>
      <c r="AI755" s="11"/>
      <c r="AJ755" s="233">
        <f>SUMPRODUCT(LEN($M755:$U758)-LEN(SUBSTITUTE($M755:$U758,"A", "")))</f>
        <v>22</v>
      </c>
      <c r="AK755" s="239">
        <f>SUMPRODUCT(LEN($AD755:$AD758)-LEN(SUBSTITUTE($AD755:$AD758,"A", "")))</f>
        <v>8</v>
      </c>
      <c r="AL755" s="230">
        <f>SUMPRODUCT(LEN($AC755:$AC758)-LEN(SUBSTITUTE($AC755:$AC758,"A", "")))</f>
        <v>0</v>
      </c>
      <c r="AM755" s="233">
        <f>SUMPRODUCT(LEN($M755:$U758)-LEN(SUBSTITUTE($M755:$U758,"S", "")))</f>
        <v>23</v>
      </c>
      <c r="AN755" s="239">
        <f>SUMPRODUCT(LEN($AD755:$AD758)-LEN(SUBSTITUTE($AD755:$AD758,"S", "")))</f>
        <v>8</v>
      </c>
      <c r="AO755" s="230">
        <f>SUMPRODUCT(LEN($AC755:$AC758)-LEN(SUBSTITUTE($AC755:$AC758,"S", "")))</f>
        <v>0</v>
      </c>
      <c r="AP755" s="233">
        <f>SUMPRODUCT(LEN($M755:$U758)-LEN(SUBSTITUTE($M755:$U758,"F", "")))</f>
        <v>0</v>
      </c>
      <c r="AQ755" s="239">
        <f>SUMPRODUCT(LEN($AD755:$AD758)-LEN(SUBSTITUTE($AD755:$AD758,"F", "")))</f>
        <v>0</v>
      </c>
      <c r="AR755" s="230">
        <f>SUMPRODUCT(LEN($AC755:$AC758)-LEN(SUBSTITUTE($AC755:$AC758,"F", "")))</f>
        <v>0</v>
      </c>
      <c r="AS755" s="233">
        <f>SUMPRODUCT(LEN($M755:$U758)-LEN(SUBSTITUTE($M755:$U758,"G", "")))</f>
        <v>8</v>
      </c>
      <c r="AT755" s="239">
        <f>SUMPRODUCT(LEN($AD755:$AD758)-LEN(SUBSTITUTE($AD755:$AD758,"G", "")))</f>
        <v>3</v>
      </c>
      <c r="AU755" s="230">
        <f>SUMPRODUCT(LEN($AC755:$AC758)-LEN(SUBSTITUTE($AC755:$AC758,"G", "")))</f>
        <v>0</v>
      </c>
      <c r="AV755" s="233">
        <f>SUMPRODUCT(LEN($L755:$U758)-LEN(SUBSTITUTE($L755:$U758,"M", "")))</f>
        <v>0</v>
      </c>
      <c r="AW755" s="236">
        <f>SUMPRODUCT(LEN($AD755:$AD758)-LEN(SUBSTITUTE($AD755:$AD758,"M", "")))</f>
        <v>0</v>
      </c>
      <c r="AX755" s="269">
        <f>SUMPRODUCT(LEN($AC755:$AC758)-LEN(SUBSTITUTE($AC755:$AC758,"M", "")))</f>
        <v>0</v>
      </c>
      <c r="AY755" s="291">
        <f>SUMPRODUCT(LEN($AE755:$AE758)-LEN(SUBSTITUTE($AE755:$AE758,"S", "")))</f>
        <v>0</v>
      </c>
      <c r="AZ755" s="227">
        <f>SUMPRODUCT(LEN($AE755:$AE758)-LEN(SUBSTITUTE($AE755:$AE758,"F", "")))</f>
        <v>0</v>
      </c>
      <c r="BA755" s="227">
        <f>SUMPRODUCT(LEN($AE755:$AE758)-LEN(SUBSTITUTE($AE755:$AE758,"G", "")))</f>
        <v>0</v>
      </c>
      <c r="BB755" s="294">
        <f>SUMPRODUCT(LEN($AE755:$AE758)-LEN(SUBSTITUTE($AE755:$AE758,"M", "")))</f>
        <v>0</v>
      </c>
    </row>
    <row r="756" spans="2:62" ht="28.15" customHeight="1" thickBot="1" x14ac:dyDescent="0.25">
      <c r="B756" s="30"/>
      <c r="C756" s="243"/>
      <c r="D756" s="36"/>
      <c r="E756" s="35"/>
      <c r="F756" s="35"/>
      <c r="G756" s="34"/>
      <c r="H756" s="224"/>
      <c r="I756" s="247"/>
      <c r="J756" s="247"/>
      <c r="K756" s="247"/>
      <c r="L756" s="33" t="s">
        <v>123</v>
      </c>
      <c r="M756" s="32" t="s">
        <v>686</v>
      </c>
      <c r="N756" s="33" t="s">
        <v>122</v>
      </c>
      <c r="O756" s="32" t="s">
        <v>420</v>
      </c>
      <c r="P756" s="33" t="s">
        <v>120</v>
      </c>
      <c r="Q756" s="32" t="s">
        <v>412</v>
      </c>
      <c r="R756" s="33" t="s">
        <v>119</v>
      </c>
      <c r="S756" s="32" t="s">
        <v>113</v>
      </c>
      <c r="T756" s="33" t="s">
        <v>118</v>
      </c>
      <c r="U756" s="32"/>
      <c r="V756" s="33" t="s">
        <v>117</v>
      </c>
      <c r="W756" s="32"/>
      <c r="X756" s="33" t="s">
        <v>116</v>
      </c>
      <c r="Y756" s="32"/>
      <c r="Z756" s="33" t="s">
        <v>115</v>
      </c>
      <c r="AA756" s="32"/>
      <c r="AB756" s="31"/>
      <c r="AC756" s="32"/>
      <c r="AD756" s="31" t="s">
        <v>685</v>
      </c>
      <c r="AE756" s="23"/>
      <c r="AF756" s="251"/>
      <c r="AG756" s="251"/>
      <c r="AH756" s="22"/>
      <c r="AI756" s="11"/>
      <c r="AJ756" s="265"/>
      <c r="AK756" s="267"/>
      <c r="AL756" s="263"/>
      <c r="AM756" s="265"/>
      <c r="AN756" s="267"/>
      <c r="AO756" s="263"/>
      <c r="AP756" s="265"/>
      <c r="AQ756" s="267"/>
      <c r="AR756" s="263"/>
      <c r="AS756" s="265"/>
      <c r="AT756" s="267"/>
      <c r="AU756" s="263"/>
      <c r="AV756" s="265"/>
      <c r="AW756" s="275"/>
      <c r="AX756" s="270"/>
      <c r="AY756" s="292"/>
      <c r="AZ756" s="228"/>
      <c r="BA756" s="228"/>
      <c r="BB756" s="295"/>
    </row>
    <row r="757" spans="2:62" ht="28.15" customHeight="1" x14ac:dyDescent="0.2">
      <c r="B757" s="30"/>
      <c r="C757" s="244"/>
      <c r="D757" s="29"/>
      <c r="E757" s="28"/>
      <c r="F757" s="28"/>
      <c r="G757" s="27"/>
      <c r="H757" s="225"/>
      <c r="I757" s="248"/>
      <c r="J757" s="248"/>
      <c r="K757" s="248"/>
      <c r="L757" s="26" t="s">
        <v>114</v>
      </c>
      <c r="M757" s="25" t="s">
        <v>613</v>
      </c>
      <c r="N757" s="26" t="s">
        <v>112</v>
      </c>
      <c r="O757" s="25" t="s">
        <v>443</v>
      </c>
      <c r="P757" s="26" t="s">
        <v>111</v>
      </c>
      <c r="Q757" s="25" t="s">
        <v>404</v>
      </c>
      <c r="R757" s="26" t="s">
        <v>110</v>
      </c>
      <c r="S757" s="25" t="s">
        <v>104</v>
      </c>
      <c r="T757" s="26" t="s">
        <v>109</v>
      </c>
      <c r="U757" s="25"/>
      <c r="V757" s="26" t="s">
        <v>108</v>
      </c>
      <c r="W757" s="25"/>
      <c r="X757" s="26" t="s">
        <v>107</v>
      </c>
      <c r="Y757" s="25"/>
      <c r="Z757" s="26" t="s">
        <v>106</v>
      </c>
      <c r="AA757" s="25"/>
      <c r="AB757" s="24"/>
      <c r="AC757" s="25"/>
      <c r="AD757" s="24" t="s">
        <v>485</v>
      </c>
      <c r="AE757" s="23"/>
      <c r="AF757" s="251"/>
      <c r="AG757" s="251"/>
      <c r="AH757" s="22"/>
      <c r="AI757" s="11"/>
      <c r="AJ757" s="265"/>
      <c r="AK757" s="267"/>
      <c r="AL757" s="263"/>
      <c r="AM757" s="265"/>
      <c r="AN757" s="267"/>
      <c r="AO757" s="263"/>
      <c r="AP757" s="265"/>
      <c r="AQ757" s="267"/>
      <c r="AR757" s="263"/>
      <c r="AS757" s="265"/>
      <c r="AT757" s="267"/>
      <c r="AU757" s="263"/>
      <c r="AV757" s="265"/>
      <c r="AW757" s="275"/>
      <c r="AX757" s="270"/>
      <c r="AY757" s="292"/>
      <c r="AZ757" s="228"/>
      <c r="BA757" s="228"/>
      <c r="BB757" s="295"/>
    </row>
    <row r="758" spans="2:62" ht="28.15" customHeight="1" thickBot="1" x14ac:dyDescent="0.25">
      <c r="B758" s="21"/>
      <c r="C758" s="245"/>
      <c r="D758" s="20"/>
      <c r="E758" s="19"/>
      <c r="F758" s="19"/>
      <c r="G758" s="18"/>
      <c r="H758" s="226"/>
      <c r="I758" s="249"/>
      <c r="J758" s="249"/>
      <c r="K758" s="249"/>
      <c r="L758" s="17" t="s">
        <v>105</v>
      </c>
      <c r="M758" s="15" t="s">
        <v>377</v>
      </c>
      <c r="N758" s="17" t="s">
        <v>103</v>
      </c>
      <c r="O758" s="15" t="s">
        <v>672</v>
      </c>
      <c r="P758" s="17" t="s">
        <v>102</v>
      </c>
      <c r="Q758" s="15" t="s">
        <v>404</v>
      </c>
      <c r="R758" s="17" t="s">
        <v>101</v>
      </c>
      <c r="S758" s="15"/>
      <c r="T758" s="17">
        <v>20</v>
      </c>
      <c r="U758" s="15"/>
      <c r="V758" s="17" t="s">
        <v>100</v>
      </c>
      <c r="W758" s="15"/>
      <c r="X758" s="17" t="s">
        <v>99</v>
      </c>
      <c r="Y758" s="15"/>
      <c r="Z758" s="17" t="s">
        <v>98</v>
      </c>
      <c r="AA758" s="15"/>
      <c r="AB758" s="16"/>
      <c r="AC758" s="15"/>
      <c r="AD758" s="14"/>
      <c r="AE758" s="13"/>
      <c r="AF758" s="252"/>
      <c r="AG758" s="252"/>
      <c r="AH758" s="12"/>
      <c r="AI758" s="11"/>
      <c r="AJ758" s="266"/>
      <c r="AK758" s="268"/>
      <c r="AL758" s="264"/>
      <c r="AM758" s="266"/>
      <c r="AN758" s="268"/>
      <c r="AO758" s="264"/>
      <c r="AP758" s="266"/>
      <c r="AQ758" s="268"/>
      <c r="AR758" s="264"/>
      <c r="AS758" s="266"/>
      <c r="AT758" s="268"/>
      <c r="AU758" s="264"/>
      <c r="AV758" s="266"/>
      <c r="AW758" s="276"/>
      <c r="AX758" s="271"/>
      <c r="AY758" s="293"/>
      <c r="AZ758" s="229"/>
      <c r="BA758" s="229"/>
      <c r="BB758" s="296"/>
    </row>
    <row r="759" spans="2:62" ht="85.9" customHeight="1" thickTop="1" thickBot="1" x14ac:dyDescent="0.35">
      <c r="B759" s="105" t="s">
        <v>174</v>
      </c>
      <c r="C759" s="95" t="s">
        <v>173</v>
      </c>
      <c r="D759" s="100" t="s">
        <v>172</v>
      </c>
      <c r="E759" s="104" t="s">
        <v>171</v>
      </c>
      <c r="F759" s="103"/>
      <c r="G759" s="102"/>
      <c r="H759" s="101" t="s">
        <v>170</v>
      </c>
      <c r="I759" s="100" t="s">
        <v>96</v>
      </c>
      <c r="J759" s="100" t="s">
        <v>169</v>
      </c>
      <c r="K759" s="100" t="s">
        <v>97</v>
      </c>
      <c r="L759" s="256" t="s">
        <v>168</v>
      </c>
      <c r="M759" s="262"/>
      <c r="N759" s="256" t="s">
        <v>167</v>
      </c>
      <c r="O759" s="262"/>
      <c r="P759" s="256" t="s">
        <v>167</v>
      </c>
      <c r="Q759" s="257"/>
      <c r="R759" s="256" t="s">
        <v>167</v>
      </c>
      <c r="S759" s="257"/>
      <c r="T759" s="256" t="s">
        <v>167</v>
      </c>
      <c r="U759" s="257"/>
      <c r="V759" s="256" t="s">
        <v>167</v>
      </c>
      <c r="W759" s="257"/>
      <c r="X759" s="256" t="s">
        <v>167</v>
      </c>
      <c r="Y759" s="257"/>
      <c r="Z759" s="256" t="s">
        <v>167</v>
      </c>
      <c r="AA759" s="257"/>
      <c r="AB759" s="261" t="s">
        <v>166</v>
      </c>
      <c r="AC759" s="257"/>
      <c r="AD759" s="101" t="s">
        <v>165</v>
      </c>
      <c r="AE759" s="101" t="s">
        <v>164</v>
      </c>
      <c r="AF759" s="100" t="s">
        <v>163</v>
      </c>
      <c r="AG759" s="100" t="s">
        <v>162</v>
      </c>
      <c r="AH759" s="99" t="s">
        <v>161</v>
      </c>
      <c r="AI759" s="98"/>
      <c r="AJ759" s="96" t="s">
        <v>160</v>
      </c>
      <c r="AK759" s="95" t="s">
        <v>159</v>
      </c>
      <c r="AL759" s="94" t="s">
        <v>158</v>
      </c>
      <c r="AM759" s="96" t="s">
        <v>157</v>
      </c>
      <c r="AN759" s="95" t="s">
        <v>156</v>
      </c>
      <c r="AO759" s="94" t="s">
        <v>155</v>
      </c>
      <c r="AP759" s="96" t="s">
        <v>154</v>
      </c>
      <c r="AQ759" s="95" t="s">
        <v>153</v>
      </c>
      <c r="AR759" s="97" t="s">
        <v>152</v>
      </c>
      <c r="AS759" s="96" t="s">
        <v>151</v>
      </c>
      <c r="AT759" s="95" t="s">
        <v>150</v>
      </c>
      <c r="AU759" s="94" t="s">
        <v>149</v>
      </c>
      <c r="AV759" s="96" t="s">
        <v>148</v>
      </c>
      <c r="AW759" s="95" t="s">
        <v>147</v>
      </c>
      <c r="AX759" s="94" t="s">
        <v>146</v>
      </c>
      <c r="AY759" s="93" t="s">
        <v>145</v>
      </c>
      <c r="AZ759" s="92" t="s">
        <v>144</v>
      </c>
      <c r="BA759" s="92" t="s">
        <v>143</v>
      </c>
      <c r="BB759" s="91" t="s">
        <v>142</v>
      </c>
    </row>
    <row r="760" spans="2:62" ht="48" thickBot="1" x14ac:dyDescent="0.3">
      <c r="B760" s="90" t="s">
        <v>196</v>
      </c>
      <c r="C760" s="89"/>
      <c r="D760" s="88">
        <v>192</v>
      </c>
      <c r="E760" s="258"/>
      <c r="F760" s="259"/>
      <c r="G760" s="260"/>
      <c r="H760" s="87" t="s">
        <v>140</v>
      </c>
      <c r="I760" s="86"/>
      <c r="J760" s="86"/>
      <c r="K760" s="85"/>
      <c r="L760" s="84"/>
      <c r="M760" s="81"/>
      <c r="N760" s="84"/>
      <c r="O760" s="81"/>
      <c r="P760" s="84"/>
      <c r="Q760" s="81"/>
      <c r="R760" s="84"/>
      <c r="S760" s="81"/>
      <c r="T760" s="84"/>
      <c r="U760" s="81"/>
      <c r="V760" s="84"/>
      <c r="W760" s="81"/>
      <c r="X760" s="84"/>
      <c r="Y760" s="81"/>
      <c r="Z760" s="84"/>
      <c r="AA760" s="83"/>
      <c r="AB760" s="82" t="s">
        <v>139</v>
      </c>
      <c r="AC760" s="81"/>
      <c r="AD760" s="81"/>
      <c r="AE760" s="81"/>
      <c r="AF760" s="80"/>
      <c r="AG760" s="80"/>
      <c r="AH760" s="60"/>
      <c r="AI760" s="79" t="s">
        <v>138</v>
      </c>
      <c r="AJ760" s="78">
        <f t="shared" ref="AJ760:BB760" si="100">SUM(AJ762:AJ773)</f>
        <v>50</v>
      </c>
      <c r="AK760" s="77">
        <f t="shared" si="100"/>
        <v>5</v>
      </c>
      <c r="AL760" s="76">
        <f t="shared" si="100"/>
        <v>0</v>
      </c>
      <c r="AM760" s="78">
        <f t="shared" si="100"/>
        <v>26</v>
      </c>
      <c r="AN760" s="77">
        <f t="shared" si="100"/>
        <v>17</v>
      </c>
      <c r="AO760" s="76">
        <f t="shared" si="100"/>
        <v>0</v>
      </c>
      <c r="AP760" s="78">
        <f t="shared" si="100"/>
        <v>1</v>
      </c>
      <c r="AQ760" s="77">
        <f t="shared" si="100"/>
        <v>0</v>
      </c>
      <c r="AR760" s="76">
        <f t="shared" si="100"/>
        <v>0</v>
      </c>
      <c r="AS760" s="78">
        <f t="shared" si="100"/>
        <v>6</v>
      </c>
      <c r="AT760" s="77">
        <f t="shared" si="100"/>
        <v>2</v>
      </c>
      <c r="AU760" s="76">
        <f t="shared" si="100"/>
        <v>0</v>
      </c>
      <c r="AV760" s="78">
        <f t="shared" si="100"/>
        <v>0</v>
      </c>
      <c r="AW760" s="77">
        <f t="shared" si="100"/>
        <v>0</v>
      </c>
      <c r="AX760" s="76">
        <f t="shared" si="100"/>
        <v>0</v>
      </c>
      <c r="AY760" s="75">
        <f t="shared" si="100"/>
        <v>0</v>
      </c>
      <c r="AZ760" s="74">
        <f t="shared" si="100"/>
        <v>0</v>
      </c>
      <c r="BA760" s="74">
        <f t="shared" si="100"/>
        <v>1</v>
      </c>
      <c r="BB760" s="73">
        <f t="shared" si="100"/>
        <v>0</v>
      </c>
      <c r="BC760" s="72" t="s">
        <v>137</v>
      </c>
      <c r="BF760" s="5">
        <f>SUM(AJ760:AL760)/$BG$5</f>
        <v>18.333333333333332</v>
      </c>
      <c r="BG760" s="5">
        <f>SUM(AM760:AO760,AY760)/$BG$5</f>
        <v>14.333333333333334</v>
      </c>
      <c r="BH760" s="5">
        <f>SUM(AP760:AR760,AZ760)/$BG$5</f>
        <v>0.33333333333333331</v>
      </c>
      <c r="BI760" s="5">
        <f>SUM(AS760:AU760,BA760)/$BG$5</f>
        <v>3</v>
      </c>
      <c r="BJ760" s="5">
        <f>SUM(AV760:AX760,BB760)/$BG$5</f>
        <v>0</v>
      </c>
    </row>
    <row r="761" spans="2:62" ht="37.5" thickBot="1" x14ac:dyDescent="0.3">
      <c r="B761" s="71"/>
      <c r="C761" s="70"/>
      <c r="D761" s="69"/>
      <c r="E761" s="68"/>
      <c r="F761" s="68"/>
      <c r="G761" s="67"/>
      <c r="H761" s="66"/>
      <c r="I761" s="64"/>
      <c r="J761" s="64"/>
      <c r="K761" s="65"/>
      <c r="L761" s="64"/>
      <c r="M761" s="62"/>
      <c r="N761" s="64"/>
      <c r="O761" s="62"/>
      <c r="P761" s="64"/>
      <c r="Q761" s="62"/>
      <c r="R761" s="64"/>
      <c r="S761" s="62"/>
      <c r="T761" s="64"/>
      <c r="U761" s="62"/>
      <c r="V761" s="64"/>
      <c r="W761" s="62"/>
      <c r="X761" s="64"/>
      <c r="Y761" s="62"/>
      <c r="Z761" s="64"/>
      <c r="AA761" s="62"/>
      <c r="AB761" s="63"/>
      <c r="AC761" s="62"/>
      <c r="AD761" s="62"/>
      <c r="AE761" s="62"/>
      <c r="AF761" s="61"/>
      <c r="AG761" s="61"/>
      <c r="AH761" s="60"/>
      <c r="AI761" s="59" t="s">
        <v>136</v>
      </c>
      <c r="AJ761" s="58">
        <f t="shared" ref="AJ761:BB761" si="101">AJ760/3</f>
        <v>16.666666666666668</v>
      </c>
      <c r="AK761" s="57">
        <f t="shared" si="101"/>
        <v>1.6666666666666667</v>
      </c>
      <c r="AL761" s="56">
        <f t="shared" si="101"/>
        <v>0</v>
      </c>
      <c r="AM761" s="58">
        <f t="shared" si="101"/>
        <v>8.6666666666666661</v>
      </c>
      <c r="AN761" s="57">
        <f t="shared" si="101"/>
        <v>5.666666666666667</v>
      </c>
      <c r="AO761" s="56">
        <f t="shared" si="101"/>
        <v>0</v>
      </c>
      <c r="AP761" s="58">
        <f t="shared" si="101"/>
        <v>0.33333333333333331</v>
      </c>
      <c r="AQ761" s="57">
        <f t="shared" si="101"/>
        <v>0</v>
      </c>
      <c r="AR761" s="56">
        <f t="shared" si="101"/>
        <v>0</v>
      </c>
      <c r="AS761" s="58">
        <f t="shared" si="101"/>
        <v>2</v>
      </c>
      <c r="AT761" s="57">
        <f t="shared" si="101"/>
        <v>0.66666666666666663</v>
      </c>
      <c r="AU761" s="56">
        <f t="shared" si="101"/>
        <v>0</v>
      </c>
      <c r="AV761" s="58">
        <f t="shared" si="101"/>
        <v>0</v>
      </c>
      <c r="AW761" s="57">
        <f t="shared" si="101"/>
        <v>0</v>
      </c>
      <c r="AX761" s="56">
        <f t="shared" si="101"/>
        <v>0</v>
      </c>
      <c r="AY761" s="55">
        <f t="shared" si="101"/>
        <v>0</v>
      </c>
      <c r="AZ761" s="54">
        <f t="shared" si="101"/>
        <v>0</v>
      </c>
      <c r="BA761" s="54">
        <f t="shared" si="101"/>
        <v>0.33333333333333331</v>
      </c>
      <c r="BB761" s="53">
        <f t="shared" si="101"/>
        <v>0</v>
      </c>
      <c r="BC761" s="52" t="s">
        <v>135</v>
      </c>
    </row>
    <row r="762" spans="2:62" ht="28.15" customHeight="1" x14ac:dyDescent="0.2">
      <c r="B762" s="30"/>
      <c r="C762" s="242">
        <v>1</v>
      </c>
      <c r="D762" s="44"/>
      <c r="E762" s="43"/>
      <c r="F762" s="43"/>
      <c r="G762" s="42"/>
      <c r="H762" s="223" t="s">
        <v>684</v>
      </c>
      <c r="I762" s="246">
        <v>26</v>
      </c>
      <c r="J762" s="246">
        <v>14</v>
      </c>
      <c r="K762" s="246">
        <v>5</v>
      </c>
      <c r="L762" s="41" t="s">
        <v>133</v>
      </c>
      <c r="M762" s="40" t="s">
        <v>132</v>
      </c>
      <c r="N762" s="41" t="s">
        <v>131</v>
      </c>
      <c r="O762" s="40" t="s">
        <v>132</v>
      </c>
      <c r="P762" s="41" t="s">
        <v>130</v>
      </c>
      <c r="Q762" s="40" t="s">
        <v>175</v>
      </c>
      <c r="R762" s="41" t="s">
        <v>129</v>
      </c>
      <c r="S762" s="40"/>
      <c r="T762" s="41" t="s">
        <v>128</v>
      </c>
      <c r="U762" s="40"/>
      <c r="V762" s="41" t="s">
        <v>127</v>
      </c>
      <c r="W762" s="40"/>
      <c r="X762" s="41" t="s">
        <v>126</v>
      </c>
      <c r="Y762" s="40"/>
      <c r="Z762" s="41" t="s">
        <v>125</v>
      </c>
      <c r="AA762" s="40"/>
      <c r="AB762" s="39"/>
      <c r="AC762" s="40"/>
      <c r="AD762" s="39"/>
      <c r="AE762" s="38"/>
      <c r="AF762" s="250"/>
      <c r="AG762" s="250" t="s">
        <v>609</v>
      </c>
      <c r="AH762" s="37"/>
      <c r="AI762" s="11"/>
      <c r="AJ762" s="233">
        <f>SUMPRODUCT(LEN($M762:$U765)-LEN(SUBSTITUTE($M762:$U765,"A", "")))</f>
        <v>17</v>
      </c>
      <c r="AK762" s="239">
        <f>SUMPRODUCT(LEN($AD762:$AD765)-LEN(SUBSTITUTE($AD762:$AD765,"A", "")))</f>
        <v>0</v>
      </c>
      <c r="AL762" s="230">
        <f>SUMPRODUCT(LEN($AC762:$AC765)-LEN(SUBSTITUTE($AC762:$AC765,"A", "")))</f>
        <v>0</v>
      </c>
      <c r="AM762" s="233">
        <f>SUMPRODUCT(LEN($M762:$U765)-LEN(SUBSTITUTE($M762:$U765,"S", "")))</f>
        <v>3</v>
      </c>
      <c r="AN762" s="239">
        <f>SUMPRODUCT(LEN($AD762:$AD765)-LEN(SUBSTITUTE($AD762:$AD765,"S", "")))</f>
        <v>0</v>
      </c>
      <c r="AO762" s="230">
        <f>SUMPRODUCT(LEN($AC762:$AC765)-LEN(SUBSTITUTE($AC762:$AC765,"S", "")))</f>
        <v>0</v>
      </c>
      <c r="AP762" s="233">
        <f>SUMPRODUCT(LEN($M762:$U765)-LEN(SUBSTITUTE($M762:$U765,"F", "")))</f>
        <v>0</v>
      </c>
      <c r="AQ762" s="239">
        <f>SUMPRODUCT(LEN($AD762:$AD765)-LEN(SUBSTITUTE($AD762:$AD765,"F", "")))</f>
        <v>0</v>
      </c>
      <c r="AR762" s="230">
        <f>SUMPRODUCT(LEN($AC762:$AC765)-LEN(SUBSTITUTE($AC762:$AC765,"F", "")))</f>
        <v>0</v>
      </c>
      <c r="AS762" s="233">
        <f>SUMPRODUCT(LEN($M762:$U765)-LEN(SUBSTITUTE($M762:$U765,"G", "")))</f>
        <v>1</v>
      </c>
      <c r="AT762" s="239">
        <f>SUMPRODUCT(LEN($AD762:$AD765)-LEN(SUBSTITUTE($AD762:$AD765,"G", "")))</f>
        <v>0</v>
      </c>
      <c r="AU762" s="230">
        <f>SUMPRODUCT(LEN($AC762:$AC765)-LEN(SUBSTITUTE($AC762:$AC765,"G", "")))</f>
        <v>0</v>
      </c>
      <c r="AV762" s="233">
        <f>SUMPRODUCT(LEN($L762:$U765)-LEN(SUBSTITUTE($L762:$U765,"M", "")))</f>
        <v>0</v>
      </c>
      <c r="AW762" s="236">
        <f>SUMPRODUCT(LEN($AD762:$AD765)-LEN(SUBSTITUTE($AD762:$AD765,"M", "")))</f>
        <v>0</v>
      </c>
      <c r="AX762" s="269">
        <f>SUMPRODUCT(LEN($AC762:$AC765)-LEN(SUBSTITUTE($AC762:$AC765,"M", "")))</f>
        <v>0</v>
      </c>
      <c r="AY762" s="291">
        <f>SUMPRODUCT(LEN($AE762:$AE765)-LEN(SUBSTITUTE($AE762:$AE765,"S", "")))</f>
        <v>0</v>
      </c>
      <c r="AZ762" s="227">
        <f>SUMPRODUCT(LEN($AE762:$AE765)-LEN(SUBSTITUTE($AE762:$AE765,"F", "")))</f>
        <v>0</v>
      </c>
      <c r="BA762" s="227">
        <f>SUMPRODUCT(LEN($AE762:$AE765)-LEN(SUBSTITUTE($AE762:$AE765,"G", "")))</f>
        <v>0</v>
      </c>
      <c r="BB762" s="294">
        <f>SUMPRODUCT(LEN($AE762:$AE765)-LEN(SUBSTITUTE($AE762:$AE765,"M", "")))</f>
        <v>0</v>
      </c>
    </row>
    <row r="763" spans="2:62" ht="28.15" customHeight="1" thickBot="1" x14ac:dyDescent="0.25">
      <c r="B763" s="30"/>
      <c r="C763" s="243"/>
      <c r="D763" s="36"/>
      <c r="E763" s="35"/>
      <c r="F763" s="35"/>
      <c r="G763" s="34"/>
      <c r="H763" s="224"/>
      <c r="I763" s="247"/>
      <c r="J763" s="247"/>
      <c r="K763" s="247"/>
      <c r="L763" s="33" t="s">
        <v>123</v>
      </c>
      <c r="M763" s="32" t="s">
        <v>132</v>
      </c>
      <c r="N763" s="33" t="s">
        <v>122</v>
      </c>
      <c r="O763" s="32" t="s">
        <v>132</v>
      </c>
      <c r="P763" s="33" t="s">
        <v>120</v>
      </c>
      <c r="Q763" s="32" t="s">
        <v>175</v>
      </c>
      <c r="R763" s="33" t="s">
        <v>119</v>
      </c>
      <c r="S763" s="32"/>
      <c r="T763" s="33" t="s">
        <v>118</v>
      </c>
      <c r="U763" s="32"/>
      <c r="V763" s="33" t="s">
        <v>117</v>
      </c>
      <c r="W763" s="32"/>
      <c r="X763" s="33" t="s">
        <v>116</v>
      </c>
      <c r="Y763" s="32"/>
      <c r="Z763" s="33" t="s">
        <v>115</v>
      </c>
      <c r="AA763" s="32"/>
      <c r="AB763" s="31"/>
      <c r="AC763" s="32"/>
      <c r="AD763" s="31"/>
      <c r="AE763" s="23"/>
      <c r="AF763" s="251"/>
      <c r="AG763" s="251"/>
      <c r="AH763" s="22"/>
      <c r="AI763" s="11"/>
      <c r="AJ763" s="265"/>
      <c r="AK763" s="267"/>
      <c r="AL763" s="263"/>
      <c r="AM763" s="265"/>
      <c r="AN763" s="267"/>
      <c r="AO763" s="263"/>
      <c r="AP763" s="265"/>
      <c r="AQ763" s="267"/>
      <c r="AR763" s="263"/>
      <c r="AS763" s="265"/>
      <c r="AT763" s="267"/>
      <c r="AU763" s="263"/>
      <c r="AV763" s="265"/>
      <c r="AW763" s="275"/>
      <c r="AX763" s="270"/>
      <c r="AY763" s="292"/>
      <c r="AZ763" s="228"/>
      <c r="BA763" s="228"/>
      <c r="BB763" s="295"/>
    </row>
    <row r="764" spans="2:62" ht="28.15" customHeight="1" x14ac:dyDescent="0.2">
      <c r="B764" s="30"/>
      <c r="C764" s="244"/>
      <c r="D764" s="29"/>
      <c r="E764" s="28"/>
      <c r="F764" s="28"/>
      <c r="G764" s="27"/>
      <c r="H764" s="225"/>
      <c r="I764" s="248"/>
      <c r="J764" s="248"/>
      <c r="K764" s="248"/>
      <c r="L764" s="26" t="s">
        <v>114</v>
      </c>
      <c r="M764" s="25" t="s">
        <v>132</v>
      </c>
      <c r="N764" s="26" t="s">
        <v>112</v>
      </c>
      <c r="O764" s="25" t="s">
        <v>132</v>
      </c>
      <c r="P764" s="26" t="s">
        <v>111</v>
      </c>
      <c r="Q764" s="25" t="s">
        <v>121</v>
      </c>
      <c r="R764" s="26" t="s">
        <v>110</v>
      </c>
      <c r="S764" s="25"/>
      <c r="T764" s="26" t="s">
        <v>109</v>
      </c>
      <c r="U764" s="25"/>
      <c r="V764" s="26" t="s">
        <v>108</v>
      </c>
      <c r="W764" s="25"/>
      <c r="X764" s="26" t="s">
        <v>107</v>
      </c>
      <c r="Y764" s="25"/>
      <c r="Z764" s="26" t="s">
        <v>106</v>
      </c>
      <c r="AA764" s="25"/>
      <c r="AB764" s="24"/>
      <c r="AC764" s="25"/>
      <c r="AD764" s="24"/>
      <c r="AE764" s="23"/>
      <c r="AF764" s="251"/>
      <c r="AG764" s="251"/>
      <c r="AH764" s="22"/>
      <c r="AI764" s="11"/>
      <c r="AJ764" s="265"/>
      <c r="AK764" s="267"/>
      <c r="AL764" s="263"/>
      <c r="AM764" s="265"/>
      <c r="AN764" s="267"/>
      <c r="AO764" s="263"/>
      <c r="AP764" s="265"/>
      <c r="AQ764" s="267"/>
      <c r="AR764" s="263"/>
      <c r="AS764" s="265"/>
      <c r="AT764" s="267"/>
      <c r="AU764" s="263"/>
      <c r="AV764" s="265"/>
      <c r="AW764" s="275"/>
      <c r="AX764" s="270"/>
      <c r="AY764" s="292"/>
      <c r="AZ764" s="228"/>
      <c r="BA764" s="228"/>
      <c r="BB764" s="295"/>
    </row>
    <row r="765" spans="2:62" ht="28.15" customHeight="1" thickBot="1" x14ac:dyDescent="0.25">
      <c r="B765" s="30"/>
      <c r="C765" s="253"/>
      <c r="D765" s="51"/>
      <c r="E765" s="50"/>
      <c r="F765" s="50"/>
      <c r="G765" s="49"/>
      <c r="H765" s="226"/>
      <c r="I765" s="254"/>
      <c r="J765" s="254"/>
      <c r="K765" s="254"/>
      <c r="L765" s="48" t="s">
        <v>105</v>
      </c>
      <c r="M765" s="47" t="s">
        <v>132</v>
      </c>
      <c r="N765" s="48" t="s">
        <v>103</v>
      </c>
      <c r="O765" s="47" t="s">
        <v>399</v>
      </c>
      <c r="P765" s="48" t="s">
        <v>102</v>
      </c>
      <c r="Q765" s="47"/>
      <c r="R765" s="48" t="s">
        <v>101</v>
      </c>
      <c r="S765" s="47"/>
      <c r="T765" s="48">
        <v>20</v>
      </c>
      <c r="U765" s="47"/>
      <c r="V765" s="48" t="s">
        <v>100</v>
      </c>
      <c r="W765" s="47"/>
      <c r="X765" s="48" t="s">
        <v>99</v>
      </c>
      <c r="Y765" s="47"/>
      <c r="Z765" s="48" t="s">
        <v>98</v>
      </c>
      <c r="AA765" s="47"/>
      <c r="AB765" s="16"/>
      <c r="AC765" s="47"/>
      <c r="AD765" s="16"/>
      <c r="AE765" s="46"/>
      <c r="AF765" s="255"/>
      <c r="AG765" s="255"/>
      <c r="AH765" s="45"/>
      <c r="AI765" s="11"/>
      <c r="AJ765" s="266"/>
      <c r="AK765" s="268"/>
      <c r="AL765" s="264"/>
      <c r="AM765" s="266"/>
      <c r="AN765" s="268"/>
      <c r="AO765" s="264"/>
      <c r="AP765" s="266"/>
      <c r="AQ765" s="268"/>
      <c r="AR765" s="264"/>
      <c r="AS765" s="266"/>
      <c r="AT765" s="268"/>
      <c r="AU765" s="264"/>
      <c r="AV765" s="266"/>
      <c r="AW765" s="276"/>
      <c r="AX765" s="271"/>
      <c r="AY765" s="293"/>
      <c r="AZ765" s="229"/>
      <c r="BA765" s="229"/>
      <c r="BB765" s="296"/>
    </row>
    <row r="766" spans="2:62" ht="28.15" customHeight="1" x14ac:dyDescent="0.2">
      <c r="B766" s="30"/>
      <c r="C766" s="242">
        <v>2</v>
      </c>
      <c r="D766" s="44"/>
      <c r="E766" s="43"/>
      <c r="F766" s="43"/>
      <c r="G766" s="42"/>
      <c r="H766" s="223"/>
      <c r="I766" s="246">
        <v>52</v>
      </c>
      <c r="J766" s="246">
        <v>21</v>
      </c>
      <c r="K766" s="246">
        <v>7</v>
      </c>
      <c r="L766" s="41" t="s">
        <v>133</v>
      </c>
      <c r="M766" s="40" t="s">
        <v>683</v>
      </c>
      <c r="N766" s="41" t="s">
        <v>131</v>
      </c>
      <c r="O766" s="40" t="s">
        <v>389</v>
      </c>
      <c r="P766" s="41" t="s">
        <v>130</v>
      </c>
      <c r="Q766" s="40" t="s">
        <v>451</v>
      </c>
      <c r="R766" s="41" t="s">
        <v>129</v>
      </c>
      <c r="S766" s="40" t="s">
        <v>113</v>
      </c>
      <c r="T766" s="41" t="s">
        <v>128</v>
      </c>
      <c r="U766" s="40"/>
      <c r="V766" s="41" t="s">
        <v>127</v>
      </c>
      <c r="W766" s="40"/>
      <c r="X766" s="41" t="s">
        <v>126</v>
      </c>
      <c r="Y766" s="40"/>
      <c r="Z766" s="41" t="s">
        <v>125</v>
      </c>
      <c r="AA766" s="40"/>
      <c r="AB766" s="39"/>
      <c r="AC766" s="40"/>
      <c r="AD766" s="39" t="s">
        <v>682</v>
      </c>
      <c r="AE766" s="38"/>
      <c r="AF766" s="250"/>
      <c r="AG766" s="250" t="s">
        <v>609</v>
      </c>
      <c r="AH766" s="37"/>
      <c r="AI766" s="11"/>
      <c r="AJ766" s="233">
        <f>SUMPRODUCT(LEN($M766:$U769)-LEN(SUBSTITUTE($M766:$U769,"A", "")))</f>
        <v>24</v>
      </c>
      <c r="AK766" s="239">
        <f>SUMPRODUCT(LEN($AD766:$AD769)-LEN(SUBSTITUTE($AD766:$AD769,"A", "")))</f>
        <v>4</v>
      </c>
      <c r="AL766" s="230">
        <f>SUMPRODUCT(LEN($AC766:$AC769)-LEN(SUBSTITUTE($AC766:$AC769,"A", "")))</f>
        <v>0</v>
      </c>
      <c r="AM766" s="233">
        <f>SUMPRODUCT(LEN($M766:$U769)-LEN(SUBSTITUTE($M766:$U769,"S", "")))</f>
        <v>16</v>
      </c>
      <c r="AN766" s="239">
        <f>SUMPRODUCT(LEN($AD766:$AD769)-LEN(SUBSTITUTE($AD766:$AD769,"S", "")))</f>
        <v>10</v>
      </c>
      <c r="AO766" s="230">
        <f>SUMPRODUCT(LEN($AC766:$AC769)-LEN(SUBSTITUTE($AC766:$AC769,"S", "")))</f>
        <v>0</v>
      </c>
      <c r="AP766" s="233">
        <f>SUMPRODUCT(LEN($M766:$U769)-LEN(SUBSTITUTE($M766:$U769,"F", "")))</f>
        <v>1</v>
      </c>
      <c r="AQ766" s="239">
        <f>SUMPRODUCT(LEN($AD766:$AD769)-LEN(SUBSTITUTE($AD766:$AD769,"F", "")))</f>
        <v>0</v>
      </c>
      <c r="AR766" s="230">
        <f>SUMPRODUCT(LEN($AC766:$AC769)-LEN(SUBSTITUTE($AC766:$AC769,"F", "")))</f>
        <v>0</v>
      </c>
      <c r="AS766" s="233">
        <f>SUMPRODUCT(LEN($M766:$U769)-LEN(SUBSTITUTE($M766:$U769,"G", "")))</f>
        <v>4</v>
      </c>
      <c r="AT766" s="239">
        <f>SUMPRODUCT(LEN($AD766:$AD769)-LEN(SUBSTITUTE($AD766:$AD769,"G", "")))</f>
        <v>1</v>
      </c>
      <c r="AU766" s="230">
        <f>SUMPRODUCT(LEN($AC766:$AC769)-LEN(SUBSTITUTE($AC766:$AC769,"G", "")))</f>
        <v>0</v>
      </c>
      <c r="AV766" s="233">
        <f>SUMPRODUCT(LEN($L766:$U769)-LEN(SUBSTITUTE($L766:$U769,"M", "")))</f>
        <v>0</v>
      </c>
      <c r="AW766" s="236">
        <f>SUMPRODUCT(LEN($AD766:$AD769)-LEN(SUBSTITUTE($AD766:$AD769,"M", "")))</f>
        <v>0</v>
      </c>
      <c r="AX766" s="269">
        <f>SUMPRODUCT(LEN($AC766:$AC769)-LEN(SUBSTITUTE($AC766:$AC769,"M", "")))</f>
        <v>0</v>
      </c>
      <c r="AY766" s="291">
        <f>SUMPRODUCT(LEN($AE766:$AE769)-LEN(SUBSTITUTE($AE766:$AE769,"S", "")))</f>
        <v>0</v>
      </c>
      <c r="AZ766" s="227">
        <f>SUMPRODUCT(LEN($AE766:$AE769)-LEN(SUBSTITUTE($AE766:$AE769,"F", "")))</f>
        <v>0</v>
      </c>
      <c r="BA766" s="227">
        <f>SUMPRODUCT(LEN($AE766:$AE769)-LEN(SUBSTITUTE($AE766:$AE769,"G", "")))</f>
        <v>0</v>
      </c>
      <c r="BB766" s="294">
        <f>SUMPRODUCT(LEN($AE766:$AE769)-LEN(SUBSTITUTE($AE766:$AE769,"M", "")))</f>
        <v>0</v>
      </c>
    </row>
    <row r="767" spans="2:62" ht="28.15" customHeight="1" thickBot="1" x14ac:dyDescent="0.25">
      <c r="B767" s="30"/>
      <c r="C767" s="243"/>
      <c r="D767" s="36"/>
      <c r="E767" s="35"/>
      <c r="F767" s="35"/>
      <c r="G767" s="34"/>
      <c r="H767" s="224"/>
      <c r="I767" s="247"/>
      <c r="J767" s="247"/>
      <c r="K767" s="247"/>
      <c r="L767" s="33" t="s">
        <v>123</v>
      </c>
      <c r="M767" s="32" t="s">
        <v>611</v>
      </c>
      <c r="N767" s="33" t="s">
        <v>122</v>
      </c>
      <c r="O767" s="32" t="s">
        <v>186</v>
      </c>
      <c r="P767" s="33" t="s">
        <v>120</v>
      </c>
      <c r="Q767" s="32" t="s">
        <v>451</v>
      </c>
      <c r="R767" s="33" t="s">
        <v>119</v>
      </c>
      <c r="S767" s="32" t="s">
        <v>104</v>
      </c>
      <c r="T767" s="33" t="s">
        <v>118</v>
      </c>
      <c r="U767" s="32"/>
      <c r="V767" s="33" t="s">
        <v>117</v>
      </c>
      <c r="W767" s="32"/>
      <c r="X767" s="33" t="s">
        <v>116</v>
      </c>
      <c r="Y767" s="32"/>
      <c r="Z767" s="33" t="s">
        <v>115</v>
      </c>
      <c r="AA767" s="32"/>
      <c r="AB767" s="31"/>
      <c r="AC767" s="32"/>
      <c r="AD767" s="31" t="s">
        <v>681</v>
      </c>
      <c r="AE767" s="23"/>
      <c r="AF767" s="251"/>
      <c r="AG767" s="251"/>
      <c r="AH767" s="22"/>
      <c r="AI767" s="11"/>
      <c r="AJ767" s="265"/>
      <c r="AK767" s="267"/>
      <c r="AL767" s="263"/>
      <c r="AM767" s="265"/>
      <c r="AN767" s="267"/>
      <c r="AO767" s="263"/>
      <c r="AP767" s="265"/>
      <c r="AQ767" s="267"/>
      <c r="AR767" s="263"/>
      <c r="AS767" s="265"/>
      <c r="AT767" s="267"/>
      <c r="AU767" s="263"/>
      <c r="AV767" s="265"/>
      <c r="AW767" s="275"/>
      <c r="AX767" s="270"/>
      <c r="AY767" s="292"/>
      <c r="AZ767" s="228"/>
      <c r="BA767" s="228"/>
      <c r="BB767" s="295"/>
    </row>
    <row r="768" spans="2:62" ht="28.15" customHeight="1" x14ac:dyDescent="0.2">
      <c r="B768" s="30"/>
      <c r="C768" s="244"/>
      <c r="D768" s="29"/>
      <c r="E768" s="28"/>
      <c r="F768" s="28"/>
      <c r="G768" s="27"/>
      <c r="H768" s="225"/>
      <c r="I768" s="248"/>
      <c r="J768" s="248"/>
      <c r="K768" s="248"/>
      <c r="L768" s="26" t="s">
        <v>114</v>
      </c>
      <c r="M768" s="25" t="s">
        <v>376</v>
      </c>
      <c r="N768" s="26" t="s">
        <v>112</v>
      </c>
      <c r="O768" s="25" t="s">
        <v>187</v>
      </c>
      <c r="P768" s="26" t="s">
        <v>111</v>
      </c>
      <c r="Q768" s="25" t="s">
        <v>215</v>
      </c>
      <c r="R768" s="26" t="s">
        <v>110</v>
      </c>
      <c r="S768" s="25"/>
      <c r="T768" s="26" t="s">
        <v>109</v>
      </c>
      <c r="U768" s="25"/>
      <c r="V768" s="26" t="s">
        <v>108</v>
      </c>
      <c r="W768" s="25"/>
      <c r="X768" s="26" t="s">
        <v>107</v>
      </c>
      <c r="Y768" s="25"/>
      <c r="Z768" s="26" t="s">
        <v>106</v>
      </c>
      <c r="AA768" s="25"/>
      <c r="AB768" s="24"/>
      <c r="AC768" s="25"/>
      <c r="AD768" s="24"/>
      <c r="AE768" s="23"/>
      <c r="AF768" s="251"/>
      <c r="AG768" s="251"/>
      <c r="AH768" s="22"/>
      <c r="AI768" s="11"/>
      <c r="AJ768" s="265"/>
      <c r="AK768" s="267"/>
      <c r="AL768" s="263"/>
      <c r="AM768" s="265"/>
      <c r="AN768" s="267"/>
      <c r="AO768" s="263"/>
      <c r="AP768" s="265"/>
      <c r="AQ768" s="267"/>
      <c r="AR768" s="263"/>
      <c r="AS768" s="265"/>
      <c r="AT768" s="267"/>
      <c r="AU768" s="263"/>
      <c r="AV768" s="265"/>
      <c r="AW768" s="275"/>
      <c r="AX768" s="270"/>
      <c r="AY768" s="292"/>
      <c r="AZ768" s="228"/>
      <c r="BA768" s="228"/>
      <c r="BB768" s="295"/>
    </row>
    <row r="769" spans="2:62" ht="28.15" customHeight="1" thickBot="1" x14ac:dyDescent="0.25">
      <c r="B769" s="30"/>
      <c r="C769" s="253"/>
      <c r="D769" s="51"/>
      <c r="E769" s="50"/>
      <c r="F769" s="50"/>
      <c r="G769" s="49"/>
      <c r="H769" s="226"/>
      <c r="I769" s="254"/>
      <c r="J769" s="254"/>
      <c r="K769" s="254"/>
      <c r="L769" s="48" t="s">
        <v>105</v>
      </c>
      <c r="M769" s="47" t="s">
        <v>444</v>
      </c>
      <c r="N769" s="48" t="s">
        <v>103</v>
      </c>
      <c r="O769" s="47" t="s">
        <v>187</v>
      </c>
      <c r="P769" s="48" t="s">
        <v>102</v>
      </c>
      <c r="Q769" s="47" t="s">
        <v>113</v>
      </c>
      <c r="R769" s="48" t="s">
        <v>101</v>
      </c>
      <c r="S769" s="47"/>
      <c r="T769" s="48">
        <v>20</v>
      </c>
      <c r="U769" s="47"/>
      <c r="V769" s="48" t="s">
        <v>100</v>
      </c>
      <c r="W769" s="47"/>
      <c r="X769" s="48" t="s">
        <v>99</v>
      </c>
      <c r="Y769" s="47"/>
      <c r="Z769" s="48" t="s">
        <v>98</v>
      </c>
      <c r="AA769" s="47"/>
      <c r="AB769" s="16"/>
      <c r="AC769" s="47"/>
      <c r="AD769" s="16"/>
      <c r="AE769" s="46"/>
      <c r="AF769" s="255"/>
      <c r="AG769" s="255"/>
      <c r="AH769" s="45"/>
      <c r="AI769" s="11"/>
      <c r="AJ769" s="266"/>
      <c r="AK769" s="268"/>
      <c r="AL769" s="264"/>
      <c r="AM769" s="266"/>
      <c r="AN769" s="268"/>
      <c r="AO769" s="264"/>
      <c r="AP769" s="266"/>
      <c r="AQ769" s="268"/>
      <c r="AR769" s="264"/>
      <c r="AS769" s="266"/>
      <c r="AT769" s="268"/>
      <c r="AU769" s="264"/>
      <c r="AV769" s="266"/>
      <c r="AW769" s="276"/>
      <c r="AX769" s="271"/>
      <c r="AY769" s="293"/>
      <c r="AZ769" s="229"/>
      <c r="BA769" s="229"/>
      <c r="BB769" s="296"/>
    </row>
    <row r="770" spans="2:62" ht="28.15" customHeight="1" x14ac:dyDescent="0.2">
      <c r="B770" s="30"/>
      <c r="C770" s="242">
        <v>3</v>
      </c>
      <c r="D770" s="44"/>
      <c r="E770" s="43"/>
      <c r="F770" s="43"/>
      <c r="G770" s="42"/>
      <c r="H770" s="223"/>
      <c r="I770" s="246">
        <v>45</v>
      </c>
      <c r="J770" s="246">
        <v>16</v>
      </c>
      <c r="K770" s="246">
        <v>6</v>
      </c>
      <c r="L770" s="41" t="s">
        <v>133</v>
      </c>
      <c r="M770" s="40" t="s">
        <v>132</v>
      </c>
      <c r="N770" s="41" t="s">
        <v>131</v>
      </c>
      <c r="O770" s="40" t="s">
        <v>203</v>
      </c>
      <c r="P770" s="41" t="s">
        <v>130</v>
      </c>
      <c r="Q770" s="40" t="s">
        <v>121</v>
      </c>
      <c r="R770" s="41" t="s">
        <v>129</v>
      </c>
      <c r="S770" s="40"/>
      <c r="T770" s="41" t="s">
        <v>128</v>
      </c>
      <c r="U770" s="40"/>
      <c r="V770" s="41" t="s">
        <v>127</v>
      </c>
      <c r="W770" s="40"/>
      <c r="X770" s="41" t="s">
        <v>126</v>
      </c>
      <c r="Y770" s="40"/>
      <c r="Z770" s="41" t="s">
        <v>125</v>
      </c>
      <c r="AA770" s="40"/>
      <c r="AB770" s="39"/>
      <c r="AC770" s="40"/>
      <c r="AD770" s="39" t="s">
        <v>680</v>
      </c>
      <c r="AE770" s="38" t="s">
        <v>414</v>
      </c>
      <c r="AF770" s="250"/>
      <c r="AG770" s="250" t="s">
        <v>609</v>
      </c>
      <c r="AH770" s="37"/>
      <c r="AI770" s="11"/>
      <c r="AJ770" s="233">
        <f>SUMPRODUCT(LEN($M770:$U773)-LEN(SUBSTITUTE($M770:$U773,"A", "")))</f>
        <v>9</v>
      </c>
      <c r="AK770" s="239">
        <f>SUMPRODUCT(LEN($AD770:$AD773)-LEN(SUBSTITUTE($AD770:$AD773,"A", "")))</f>
        <v>1</v>
      </c>
      <c r="AL770" s="230">
        <f>SUMPRODUCT(LEN($AC770:$AC773)-LEN(SUBSTITUTE($AC770:$AC773,"A", "")))</f>
        <v>0</v>
      </c>
      <c r="AM770" s="233">
        <f>SUMPRODUCT(LEN($M770:$U773)-LEN(SUBSTITUTE($M770:$U773,"S", "")))</f>
        <v>7</v>
      </c>
      <c r="AN770" s="239">
        <f>SUMPRODUCT(LEN($AD770:$AD773)-LEN(SUBSTITUTE($AD770:$AD773,"S", "")))</f>
        <v>7</v>
      </c>
      <c r="AO770" s="230">
        <f>SUMPRODUCT(LEN($AC770:$AC773)-LEN(SUBSTITUTE($AC770:$AC773,"S", "")))</f>
        <v>0</v>
      </c>
      <c r="AP770" s="233">
        <f>SUMPRODUCT(LEN($M770:$U773)-LEN(SUBSTITUTE($M770:$U773,"F", "")))</f>
        <v>0</v>
      </c>
      <c r="AQ770" s="239">
        <f>SUMPRODUCT(LEN($AD770:$AD773)-LEN(SUBSTITUTE($AD770:$AD773,"F", "")))</f>
        <v>0</v>
      </c>
      <c r="AR770" s="230">
        <f>SUMPRODUCT(LEN($AC770:$AC773)-LEN(SUBSTITUTE($AC770:$AC773,"F", "")))</f>
        <v>0</v>
      </c>
      <c r="AS770" s="233">
        <f>SUMPRODUCT(LEN($M770:$U773)-LEN(SUBSTITUTE($M770:$U773,"G", "")))</f>
        <v>1</v>
      </c>
      <c r="AT770" s="239">
        <f>SUMPRODUCT(LEN($AD770:$AD773)-LEN(SUBSTITUTE($AD770:$AD773,"G", "")))</f>
        <v>1</v>
      </c>
      <c r="AU770" s="230">
        <f>SUMPRODUCT(LEN($AC770:$AC773)-LEN(SUBSTITUTE($AC770:$AC773,"G", "")))</f>
        <v>0</v>
      </c>
      <c r="AV770" s="233">
        <f>SUMPRODUCT(LEN($L770:$U773)-LEN(SUBSTITUTE($L770:$U773,"M", "")))</f>
        <v>0</v>
      </c>
      <c r="AW770" s="236">
        <f>SUMPRODUCT(LEN($AD770:$AD773)-LEN(SUBSTITUTE($AD770:$AD773,"M", "")))</f>
        <v>0</v>
      </c>
      <c r="AX770" s="269">
        <f>SUMPRODUCT(LEN($AC770:$AC773)-LEN(SUBSTITUTE($AC770:$AC773,"M", "")))</f>
        <v>0</v>
      </c>
      <c r="AY770" s="291">
        <f>SUMPRODUCT(LEN($AE770:$AE773)-LEN(SUBSTITUTE($AE770:$AE773,"S", "")))</f>
        <v>0</v>
      </c>
      <c r="AZ770" s="227">
        <f>SUMPRODUCT(LEN($AE770:$AE773)-LEN(SUBSTITUTE($AE770:$AE773,"F", "")))</f>
        <v>0</v>
      </c>
      <c r="BA770" s="227">
        <f>SUMPRODUCT(LEN($AE770:$AE773)-LEN(SUBSTITUTE($AE770:$AE773,"G", "")))</f>
        <v>1</v>
      </c>
      <c r="BB770" s="294">
        <f>SUMPRODUCT(LEN($AE770:$AE773)-LEN(SUBSTITUTE($AE770:$AE773,"M", "")))</f>
        <v>0</v>
      </c>
    </row>
    <row r="771" spans="2:62" ht="28.15" customHeight="1" thickBot="1" x14ac:dyDescent="0.25">
      <c r="B771" s="30"/>
      <c r="C771" s="243"/>
      <c r="D771" s="36"/>
      <c r="E771" s="35"/>
      <c r="F771" s="35"/>
      <c r="G771" s="34"/>
      <c r="H771" s="224"/>
      <c r="I771" s="247"/>
      <c r="J771" s="247"/>
      <c r="K771" s="247"/>
      <c r="L771" s="33" t="s">
        <v>123</v>
      </c>
      <c r="M771" s="32" t="s">
        <v>104</v>
      </c>
      <c r="N771" s="33" t="s">
        <v>122</v>
      </c>
      <c r="O771" s="32" t="s">
        <v>113</v>
      </c>
      <c r="P771" s="33" t="s">
        <v>120</v>
      </c>
      <c r="Q771" s="32" t="s">
        <v>121</v>
      </c>
      <c r="R771" s="33" t="s">
        <v>119</v>
      </c>
      <c r="S771" s="32"/>
      <c r="T771" s="33" t="s">
        <v>118</v>
      </c>
      <c r="U771" s="32"/>
      <c r="V771" s="33" t="s">
        <v>117</v>
      </c>
      <c r="W771" s="32"/>
      <c r="X771" s="33" t="s">
        <v>116</v>
      </c>
      <c r="Y771" s="32"/>
      <c r="Z771" s="33" t="s">
        <v>115</v>
      </c>
      <c r="AA771" s="32"/>
      <c r="AB771" s="31"/>
      <c r="AC771" s="32"/>
      <c r="AD771" s="31"/>
      <c r="AE771" s="23"/>
      <c r="AF771" s="251"/>
      <c r="AG771" s="251"/>
      <c r="AH771" s="22"/>
      <c r="AI771" s="11"/>
      <c r="AJ771" s="265"/>
      <c r="AK771" s="267"/>
      <c r="AL771" s="263"/>
      <c r="AM771" s="265"/>
      <c r="AN771" s="267"/>
      <c r="AO771" s="263"/>
      <c r="AP771" s="265"/>
      <c r="AQ771" s="267"/>
      <c r="AR771" s="263"/>
      <c r="AS771" s="265"/>
      <c r="AT771" s="267"/>
      <c r="AU771" s="263"/>
      <c r="AV771" s="265"/>
      <c r="AW771" s="275"/>
      <c r="AX771" s="270"/>
      <c r="AY771" s="292"/>
      <c r="AZ771" s="228"/>
      <c r="BA771" s="228"/>
      <c r="BB771" s="295"/>
    </row>
    <row r="772" spans="2:62" ht="28.15" customHeight="1" x14ac:dyDescent="0.2">
      <c r="B772" s="30"/>
      <c r="C772" s="244"/>
      <c r="D772" s="29"/>
      <c r="E772" s="28"/>
      <c r="F772" s="28"/>
      <c r="G772" s="27"/>
      <c r="H772" s="225"/>
      <c r="I772" s="248"/>
      <c r="J772" s="248"/>
      <c r="K772" s="248"/>
      <c r="L772" s="26" t="s">
        <v>114</v>
      </c>
      <c r="M772" s="25" t="s">
        <v>389</v>
      </c>
      <c r="N772" s="26" t="s">
        <v>112</v>
      </c>
      <c r="O772" s="25" t="s">
        <v>121</v>
      </c>
      <c r="P772" s="26" t="s">
        <v>111</v>
      </c>
      <c r="Q772" s="25"/>
      <c r="R772" s="26" t="s">
        <v>110</v>
      </c>
      <c r="S772" s="25"/>
      <c r="T772" s="26" t="s">
        <v>109</v>
      </c>
      <c r="U772" s="25"/>
      <c r="V772" s="26" t="s">
        <v>108</v>
      </c>
      <c r="W772" s="25"/>
      <c r="X772" s="26" t="s">
        <v>107</v>
      </c>
      <c r="Y772" s="25"/>
      <c r="Z772" s="26" t="s">
        <v>106</v>
      </c>
      <c r="AA772" s="25"/>
      <c r="AB772" s="24"/>
      <c r="AC772" s="25"/>
      <c r="AD772" s="24"/>
      <c r="AE772" s="23"/>
      <c r="AF772" s="251"/>
      <c r="AG772" s="251"/>
      <c r="AH772" s="22"/>
      <c r="AI772" s="11"/>
      <c r="AJ772" s="265"/>
      <c r="AK772" s="267"/>
      <c r="AL772" s="263"/>
      <c r="AM772" s="265"/>
      <c r="AN772" s="267"/>
      <c r="AO772" s="263"/>
      <c r="AP772" s="265"/>
      <c r="AQ772" s="267"/>
      <c r="AR772" s="263"/>
      <c r="AS772" s="265"/>
      <c r="AT772" s="267"/>
      <c r="AU772" s="263"/>
      <c r="AV772" s="265"/>
      <c r="AW772" s="275"/>
      <c r="AX772" s="270"/>
      <c r="AY772" s="292"/>
      <c r="AZ772" s="228"/>
      <c r="BA772" s="228"/>
      <c r="BB772" s="295"/>
    </row>
    <row r="773" spans="2:62" ht="28.15" customHeight="1" thickBot="1" x14ac:dyDescent="0.25">
      <c r="B773" s="21"/>
      <c r="C773" s="245"/>
      <c r="D773" s="20"/>
      <c r="E773" s="19"/>
      <c r="F773" s="19"/>
      <c r="G773" s="18"/>
      <c r="H773" s="226"/>
      <c r="I773" s="249"/>
      <c r="J773" s="249"/>
      <c r="K773" s="249"/>
      <c r="L773" s="17" t="s">
        <v>105</v>
      </c>
      <c r="M773" s="15" t="s">
        <v>132</v>
      </c>
      <c r="N773" s="17" t="s">
        <v>103</v>
      </c>
      <c r="O773" s="15" t="s">
        <v>121</v>
      </c>
      <c r="P773" s="17" t="s">
        <v>102</v>
      </c>
      <c r="Q773" s="15"/>
      <c r="R773" s="17" t="s">
        <v>101</v>
      </c>
      <c r="S773" s="15"/>
      <c r="T773" s="17">
        <v>20</v>
      </c>
      <c r="U773" s="15"/>
      <c r="V773" s="17" t="s">
        <v>100</v>
      </c>
      <c r="W773" s="15"/>
      <c r="X773" s="17" t="s">
        <v>99</v>
      </c>
      <c r="Y773" s="15"/>
      <c r="Z773" s="17" t="s">
        <v>98</v>
      </c>
      <c r="AA773" s="15"/>
      <c r="AB773" s="16"/>
      <c r="AC773" s="15"/>
      <c r="AD773" s="14"/>
      <c r="AE773" s="13"/>
      <c r="AF773" s="252"/>
      <c r="AG773" s="252"/>
      <c r="AH773" s="12"/>
      <c r="AI773" s="11"/>
      <c r="AJ773" s="266"/>
      <c r="AK773" s="268"/>
      <c r="AL773" s="264"/>
      <c r="AM773" s="266"/>
      <c r="AN773" s="268"/>
      <c r="AO773" s="264"/>
      <c r="AP773" s="266"/>
      <c r="AQ773" s="268"/>
      <c r="AR773" s="264"/>
      <c r="AS773" s="266"/>
      <c r="AT773" s="268"/>
      <c r="AU773" s="264"/>
      <c r="AV773" s="266"/>
      <c r="AW773" s="276"/>
      <c r="AX773" s="271"/>
      <c r="AY773" s="293"/>
      <c r="AZ773" s="229"/>
      <c r="BA773" s="229"/>
      <c r="BB773" s="296"/>
    </row>
    <row r="774" spans="2:62" ht="85.9" customHeight="1" thickTop="1" thickBot="1" x14ac:dyDescent="0.35">
      <c r="B774" s="105" t="s">
        <v>174</v>
      </c>
      <c r="C774" s="95" t="s">
        <v>173</v>
      </c>
      <c r="D774" s="100" t="s">
        <v>172</v>
      </c>
      <c r="E774" s="104" t="s">
        <v>171</v>
      </c>
      <c r="F774" s="103"/>
      <c r="G774" s="102"/>
      <c r="H774" s="101" t="s">
        <v>170</v>
      </c>
      <c r="I774" s="100" t="s">
        <v>96</v>
      </c>
      <c r="J774" s="100" t="s">
        <v>169</v>
      </c>
      <c r="K774" s="100" t="s">
        <v>97</v>
      </c>
      <c r="L774" s="256" t="s">
        <v>168</v>
      </c>
      <c r="M774" s="262"/>
      <c r="N774" s="256" t="s">
        <v>167</v>
      </c>
      <c r="O774" s="262"/>
      <c r="P774" s="256" t="s">
        <v>167</v>
      </c>
      <c r="Q774" s="257"/>
      <c r="R774" s="256" t="s">
        <v>167</v>
      </c>
      <c r="S774" s="257"/>
      <c r="T774" s="256" t="s">
        <v>167</v>
      </c>
      <c r="U774" s="257"/>
      <c r="V774" s="256" t="s">
        <v>167</v>
      </c>
      <c r="W774" s="257"/>
      <c r="X774" s="256" t="s">
        <v>167</v>
      </c>
      <c r="Y774" s="257"/>
      <c r="Z774" s="256" t="s">
        <v>167</v>
      </c>
      <c r="AA774" s="257"/>
      <c r="AB774" s="261" t="s">
        <v>166</v>
      </c>
      <c r="AC774" s="257"/>
      <c r="AD774" s="101" t="s">
        <v>165</v>
      </c>
      <c r="AE774" s="101" t="s">
        <v>164</v>
      </c>
      <c r="AF774" s="100" t="s">
        <v>163</v>
      </c>
      <c r="AG774" s="100" t="s">
        <v>162</v>
      </c>
      <c r="AH774" s="99" t="s">
        <v>161</v>
      </c>
      <c r="AI774" s="98"/>
      <c r="AJ774" s="96" t="s">
        <v>160</v>
      </c>
      <c r="AK774" s="95" t="s">
        <v>159</v>
      </c>
      <c r="AL774" s="94" t="s">
        <v>158</v>
      </c>
      <c r="AM774" s="96" t="s">
        <v>157</v>
      </c>
      <c r="AN774" s="95" t="s">
        <v>156</v>
      </c>
      <c r="AO774" s="94" t="s">
        <v>155</v>
      </c>
      <c r="AP774" s="96" t="s">
        <v>154</v>
      </c>
      <c r="AQ774" s="95" t="s">
        <v>153</v>
      </c>
      <c r="AR774" s="97" t="s">
        <v>152</v>
      </c>
      <c r="AS774" s="96" t="s">
        <v>151</v>
      </c>
      <c r="AT774" s="95" t="s">
        <v>150</v>
      </c>
      <c r="AU774" s="94" t="s">
        <v>149</v>
      </c>
      <c r="AV774" s="96" t="s">
        <v>148</v>
      </c>
      <c r="AW774" s="95" t="s">
        <v>147</v>
      </c>
      <c r="AX774" s="94" t="s">
        <v>146</v>
      </c>
      <c r="AY774" s="93" t="s">
        <v>145</v>
      </c>
      <c r="AZ774" s="92" t="s">
        <v>144</v>
      </c>
      <c r="BA774" s="92" t="s">
        <v>143</v>
      </c>
      <c r="BB774" s="91" t="s">
        <v>142</v>
      </c>
    </row>
    <row r="775" spans="2:62" ht="48" thickBot="1" x14ac:dyDescent="0.3">
      <c r="B775" s="90" t="s">
        <v>194</v>
      </c>
      <c r="C775" s="89"/>
      <c r="D775" s="88">
        <v>192</v>
      </c>
      <c r="E775" s="258"/>
      <c r="F775" s="259"/>
      <c r="G775" s="260"/>
      <c r="H775" s="87" t="s">
        <v>140</v>
      </c>
      <c r="I775" s="86"/>
      <c r="J775" s="86"/>
      <c r="K775" s="85"/>
      <c r="L775" s="84"/>
      <c r="M775" s="81"/>
      <c r="N775" s="84"/>
      <c r="O775" s="81"/>
      <c r="P775" s="84"/>
      <c r="Q775" s="81"/>
      <c r="R775" s="84"/>
      <c r="S775" s="81"/>
      <c r="T775" s="84"/>
      <c r="U775" s="81"/>
      <c r="V775" s="84"/>
      <c r="W775" s="81"/>
      <c r="X775" s="84"/>
      <c r="Y775" s="81"/>
      <c r="Z775" s="84"/>
      <c r="AA775" s="83"/>
      <c r="AB775" s="82" t="s">
        <v>139</v>
      </c>
      <c r="AC775" s="81"/>
      <c r="AD775" s="81"/>
      <c r="AE775" s="81"/>
      <c r="AF775" s="80"/>
      <c r="AG775" s="80"/>
      <c r="AH775" s="60"/>
      <c r="AI775" s="79" t="s">
        <v>138</v>
      </c>
      <c r="AJ775" s="78">
        <f t="shared" ref="AJ775:BB775" si="102">SUM(AJ777:AJ788)</f>
        <v>92</v>
      </c>
      <c r="AK775" s="77">
        <f t="shared" si="102"/>
        <v>9</v>
      </c>
      <c r="AL775" s="76">
        <f t="shared" si="102"/>
        <v>0</v>
      </c>
      <c r="AM775" s="78">
        <f t="shared" si="102"/>
        <v>31</v>
      </c>
      <c r="AN775" s="77">
        <f t="shared" si="102"/>
        <v>12</v>
      </c>
      <c r="AO775" s="76">
        <f t="shared" si="102"/>
        <v>0</v>
      </c>
      <c r="AP775" s="78">
        <f t="shared" si="102"/>
        <v>1</v>
      </c>
      <c r="AQ775" s="77">
        <f t="shared" si="102"/>
        <v>0</v>
      </c>
      <c r="AR775" s="76">
        <f t="shared" si="102"/>
        <v>0</v>
      </c>
      <c r="AS775" s="78">
        <f t="shared" si="102"/>
        <v>12</v>
      </c>
      <c r="AT775" s="77">
        <f t="shared" si="102"/>
        <v>3</v>
      </c>
      <c r="AU775" s="76">
        <f t="shared" si="102"/>
        <v>0</v>
      </c>
      <c r="AV775" s="78">
        <f t="shared" si="102"/>
        <v>0</v>
      </c>
      <c r="AW775" s="77">
        <f t="shared" si="102"/>
        <v>0</v>
      </c>
      <c r="AX775" s="76">
        <f t="shared" si="102"/>
        <v>0</v>
      </c>
      <c r="AY775" s="75">
        <f t="shared" si="102"/>
        <v>0</v>
      </c>
      <c r="AZ775" s="74">
        <f t="shared" si="102"/>
        <v>0</v>
      </c>
      <c r="BA775" s="74">
        <f t="shared" si="102"/>
        <v>5</v>
      </c>
      <c r="BB775" s="73">
        <f t="shared" si="102"/>
        <v>0</v>
      </c>
      <c r="BC775" s="72" t="s">
        <v>137</v>
      </c>
      <c r="BF775" s="5">
        <f>SUM(AJ775:AL775)/$BG$5</f>
        <v>33.666666666666664</v>
      </c>
      <c r="BG775" s="5">
        <f>SUM(AM775:AO775,AY775)/$BG$5</f>
        <v>14.333333333333334</v>
      </c>
      <c r="BH775" s="5">
        <f>SUM(AP775:AR775,AZ775)/$BG$5</f>
        <v>0.33333333333333331</v>
      </c>
      <c r="BI775" s="5">
        <f>SUM(AS775:AU775,BA775)/$BG$5</f>
        <v>6.666666666666667</v>
      </c>
      <c r="BJ775" s="5">
        <f>SUM(AV775:AX775,BB775)/$BG$5</f>
        <v>0</v>
      </c>
    </row>
    <row r="776" spans="2:62" ht="37.5" thickBot="1" x14ac:dyDescent="0.3">
      <c r="B776" s="71"/>
      <c r="C776" s="70"/>
      <c r="D776" s="69"/>
      <c r="E776" s="68"/>
      <c r="F776" s="68"/>
      <c r="G776" s="67"/>
      <c r="H776" s="66"/>
      <c r="I776" s="64"/>
      <c r="J776" s="64"/>
      <c r="K776" s="65"/>
      <c r="L776" s="64"/>
      <c r="M776" s="62"/>
      <c r="N776" s="64"/>
      <c r="O776" s="62"/>
      <c r="P776" s="64"/>
      <c r="Q776" s="62"/>
      <c r="R776" s="64"/>
      <c r="S776" s="62"/>
      <c r="T776" s="64"/>
      <c r="U776" s="62"/>
      <c r="V776" s="64"/>
      <c r="W776" s="62"/>
      <c r="X776" s="64"/>
      <c r="Y776" s="62"/>
      <c r="Z776" s="64"/>
      <c r="AA776" s="62"/>
      <c r="AB776" s="63"/>
      <c r="AC776" s="62"/>
      <c r="AD776" s="62"/>
      <c r="AE776" s="62"/>
      <c r="AF776" s="61"/>
      <c r="AG776" s="61"/>
      <c r="AH776" s="60"/>
      <c r="AI776" s="59" t="s">
        <v>136</v>
      </c>
      <c r="AJ776" s="58">
        <f t="shared" ref="AJ776:BB776" si="103">AJ775/3</f>
        <v>30.666666666666668</v>
      </c>
      <c r="AK776" s="57">
        <f t="shared" si="103"/>
        <v>3</v>
      </c>
      <c r="AL776" s="56">
        <f t="shared" si="103"/>
        <v>0</v>
      </c>
      <c r="AM776" s="58">
        <f t="shared" si="103"/>
        <v>10.333333333333334</v>
      </c>
      <c r="AN776" s="57">
        <f t="shared" si="103"/>
        <v>4</v>
      </c>
      <c r="AO776" s="56">
        <f t="shared" si="103"/>
        <v>0</v>
      </c>
      <c r="AP776" s="58">
        <f t="shared" si="103"/>
        <v>0.33333333333333331</v>
      </c>
      <c r="AQ776" s="57">
        <f t="shared" si="103"/>
        <v>0</v>
      </c>
      <c r="AR776" s="56">
        <f t="shared" si="103"/>
        <v>0</v>
      </c>
      <c r="AS776" s="58">
        <f t="shared" si="103"/>
        <v>4</v>
      </c>
      <c r="AT776" s="57">
        <f t="shared" si="103"/>
        <v>1</v>
      </c>
      <c r="AU776" s="56">
        <f t="shared" si="103"/>
        <v>0</v>
      </c>
      <c r="AV776" s="58">
        <f t="shared" si="103"/>
        <v>0</v>
      </c>
      <c r="AW776" s="57">
        <f t="shared" si="103"/>
        <v>0</v>
      </c>
      <c r="AX776" s="56">
        <f t="shared" si="103"/>
        <v>0</v>
      </c>
      <c r="AY776" s="55">
        <f t="shared" si="103"/>
        <v>0</v>
      </c>
      <c r="AZ776" s="54">
        <f t="shared" si="103"/>
        <v>0</v>
      </c>
      <c r="BA776" s="54">
        <f t="shared" si="103"/>
        <v>1.6666666666666667</v>
      </c>
      <c r="BB776" s="53">
        <f t="shared" si="103"/>
        <v>0</v>
      </c>
      <c r="BC776" s="52" t="s">
        <v>135</v>
      </c>
    </row>
    <row r="777" spans="2:62" ht="28.15" customHeight="1" x14ac:dyDescent="0.2">
      <c r="B777" s="30"/>
      <c r="C777" s="242">
        <v>1</v>
      </c>
      <c r="D777" s="44"/>
      <c r="E777" s="43"/>
      <c r="F777" s="43"/>
      <c r="G777" s="42"/>
      <c r="H777" s="223" t="s">
        <v>384</v>
      </c>
      <c r="I777" s="246">
        <v>41</v>
      </c>
      <c r="J777" s="246">
        <v>71</v>
      </c>
      <c r="K777" s="246">
        <v>7</v>
      </c>
      <c r="L777" s="41" t="s">
        <v>133</v>
      </c>
      <c r="M777" s="40" t="s">
        <v>679</v>
      </c>
      <c r="N777" s="41" t="s">
        <v>131</v>
      </c>
      <c r="O777" s="40" t="s">
        <v>615</v>
      </c>
      <c r="P777" s="41" t="s">
        <v>130</v>
      </c>
      <c r="Q777" s="40" t="s">
        <v>389</v>
      </c>
      <c r="R777" s="41" t="s">
        <v>129</v>
      </c>
      <c r="S777" s="40" t="s">
        <v>124</v>
      </c>
      <c r="T777" s="41" t="s">
        <v>128</v>
      </c>
      <c r="U777" s="40"/>
      <c r="V777" s="41" t="s">
        <v>127</v>
      </c>
      <c r="W777" s="40"/>
      <c r="X777" s="41" t="s">
        <v>126</v>
      </c>
      <c r="Y777" s="40"/>
      <c r="Z777" s="41" t="s">
        <v>125</v>
      </c>
      <c r="AA777" s="40"/>
      <c r="AB777" s="39"/>
      <c r="AC777" s="40"/>
      <c r="AD777" s="39" t="s">
        <v>678</v>
      </c>
      <c r="AE777" s="38" t="s">
        <v>677</v>
      </c>
      <c r="AF777" s="250"/>
      <c r="AG777" s="250" t="s">
        <v>622</v>
      </c>
      <c r="AH777" s="37"/>
      <c r="AI777" s="11"/>
      <c r="AJ777" s="233">
        <f>SUMPRODUCT(LEN($M777:$U780)-LEN(SUBSTITUTE($M777:$U780,"A", "")))</f>
        <v>36</v>
      </c>
      <c r="AK777" s="239">
        <f>SUMPRODUCT(LEN($AD777:$AD780)-LEN(SUBSTITUTE($AD777:$AD780,"A", "")))</f>
        <v>5</v>
      </c>
      <c r="AL777" s="230">
        <f>SUMPRODUCT(LEN($AC777:$AC780)-LEN(SUBSTITUTE($AC777:$AC780,"A", "")))</f>
        <v>0</v>
      </c>
      <c r="AM777" s="233">
        <f>SUMPRODUCT(LEN($M777:$U780)-LEN(SUBSTITUTE($M777:$U780,"S", "")))</f>
        <v>2</v>
      </c>
      <c r="AN777" s="239">
        <f>SUMPRODUCT(LEN($AD777:$AD780)-LEN(SUBSTITUTE($AD777:$AD780,"S", "")))</f>
        <v>7</v>
      </c>
      <c r="AO777" s="230">
        <f>SUMPRODUCT(LEN($AC777:$AC780)-LEN(SUBSTITUTE($AC777:$AC780,"S", "")))</f>
        <v>0</v>
      </c>
      <c r="AP777" s="233">
        <f>SUMPRODUCT(LEN($M777:$U780)-LEN(SUBSTITUTE($M777:$U780,"F", "")))</f>
        <v>1</v>
      </c>
      <c r="AQ777" s="239">
        <f>SUMPRODUCT(LEN($AD777:$AD780)-LEN(SUBSTITUTE($AD777:$AD780,"F", "")))</f>
        <v>0</v>
      </c>
      <c r="AR777" s="230">
        <f>SUMPRODUCT(LEN($AC777:$AC780)-LEN(SUBSTITUTE($AC777:$AC780,"F", "")))</f>
        <v>0</v>
      </c>
      <c r="AS777" s="233">
        <f>SUMPRODUCT(LEN($M777:$U780)-LEN(SUBSTITUTE($M777:$U780,"G", "")))</f>
        <v>7</v>
      </c>
      <c r="AT777" s="239">
        <f>SUMPRODUCT(LEN($AD777:$AD780)-LEN(SUBSTITUTE($AD777:$AD780,"G", "")))</f>
        <v>2</v>
      </c>
      <c r="AU777" s="230">
        <f>SUMPRODUCT(LEN($AC777:$AC780)-LEN(SUBSTITUTE($AC777:$AC780,"G", "")))</f>
        <v>0</v>
      </c>
      <c r="AV777" s="233">
        <f>SUMPRODUCT(LEN($L777:$U780)-LEN(SUBSTITUTE($L777:$U780,"M", "")))</f>
        <v>0</v>
      </c>
      <c r="AW777" s="236">
        <f>SUMPRODUCT(LEN($AD777:$AD780)-LEN(SUBSTITUTE($AD777:$AD780,"M", "")))</f>
        <v>0</v>
      </c>
      <c r="AX777" s="269">
        <f>SUMPRODUCT(LEN($AC777:$AC780)-LEN(SUBSTITUTE($AC777:$AC780,"M", "")))</f>
        <v>0</v>
      </c>
      <c r="AY777" s="291">
        <f>SUMPRODUCT(LEN($AE777:$AE780)-LEN(SUBSTITUTE($AE777:$AE780,"S", "")))</f>
        <v>0</v>
      </c>
      <c r="AZ777" s="227">
        <f>SUMPRODUCT(LEN($AE777:$AE780)-LEN(SUBSTITUTE($AE777:$AE780,"F", "")))</f>
        <v>0</v>
      </c>
      <c r="BA777" s="227">
        <f>SUMPRODUCT(LEN($AE777:$AE780)-LEN(SUBSTITUTE($AE777:$AE780,"G", "")))</f>
        <v>5</v>
      </c>
      <c r="BB777" s="294">
        <f>SUMPRODUCT(LEN($AE777:$AE780)-LEN(SUBSTITUTE($AE777:$AE780,"M", "")))</f>
        <v>0</v>
      </c>
    </row>
    <row r="778" spans="2:62" ht="28.15" customHeight="1" thickBot="1" x14ac:dyDescent="0.25">
      <c r="B778" s="30"/>
      <c r="C778" s="243"/>
      <c r="D778" s="36"/>
      <c r="E778" s="35"/>
      <c r="F778" s="35"/>
      <c r="G778" s="34"/>
      <c r="H778" s="224"/>
      <c r="I778" s="247"/>
      <c r="J778" s="247"/>
      <c r="K778" s="247"/>
      <c r="L778" s="33" t="s">
        <v>123</v>
      </c>
      <c r="M778" s="32" t="s">
        <v>382</v>
      </c>
      <c r="N778" s="33" t="s">
        <v>122</v>
      </c>
      <c r="O778" s="32" t="s">
        <v>377</v>
      </c>
      <c r="P778" s="33" t="s">
        <v>120</v>
      </c>
      <c r="Q778" s="32" t="s">
        <v>186</v>
      </c>
      <c r="R778" s="33" t="s">
        <v>119</v>
      </c>
      <c r="S778" s="32" t="s">
        <v>104</v>
      </c>
      <c r="T778" s="33" t="s">
        <v>118</v>
      </c>
      <c r="U778" s="32"/>
      <c r="V778" s="33" t="s">
        <v>117</v>
      </c>
      <c r="W778" s="32"/>
      <c r="X778" s="33" t="s">
        <v>116</v>
      </c>
      <c r="Y778" s="32"/>
      <c r="Z778" s="33" t="s">
        <v>115</v>
      </c>
      <c r="AA778" s="32"/>
      <c r="AB778" s="31"/>
      <c r="AC778" s="32"/>
      <c r="AD778" s="31" t="s">
        <v>676</v>
      </c>
      <c r="AE778" s="23"/>
      <c r="AF778" s="251"/>
      <c r="AG778" s="251"/>
      <c r="AH778" s="22"/>
      <c r="AI778" s="11"/>
      <c r="AJ778" s="265"/>
      <c r="AK778" s="267"/>
      <c r="AL778" s="263"/>
      <c r="AM778" s="265"/>
      <c r="AN778" s="267"/>
      <c r="AO778" s="263"/>
      <c r="AP778" s="265"/>
      <c r="AQ778" s="267"/>
      <c r="AR778" s="263"/>
      <c r="AS778" s="265"/>
      <c r="AT778" s="267"/>
      <c r="AU778" s="263"/>
      <c r="AV778" s="265"/>
      <c r="AW778" s="275"/>
      <c r="AX778" s="270"/>
      <c r="AY778" s="292"/>
      <c r="AZ778" s="228"/>
      <c r="BA778" s="228"/>
      <c r="BB778" s="295"/>
    </row>
    <row r="779" spans="2:62" ht="28.15" customHeight="1" x14ac:dyDescent="0.2">
      <c r="B779" s="30"/>
      <c r="C779" s="244"/>
      <c r="D779" s="29"/>
      <c r="E779" s="28"/>
      <c r="F779" s="28"/>
      <c r="G779" s="27"/>
      <c r="H779" s="225"/>
      <c r="I779" s="248"/>
      <c r="J779" s="248"/>
      <c r="K779" s="248"/>
      <c r="L779" s="26" t="s">
        <v>114</v>
      </c>
      <c r="M779" s="25" t="s">
        <v>417</v>
      </c>
      <c r="N779" s="26" t="s">
        <v>112</v>
      </c>
      <c r="O779" s="25" t="s">
        <v>389</v>
      </c>
      <c r="P779" s="26" t="s">
        <v>111</v>
      </c>
      <c r="Q779" s="25" t="s">
        <v>217</v>
      </c>
      <c r="R779" s="26" t="s">
        <v>110</v>
      </c>
      <c r="S779" s="25"/>
      <c r="T779" s="26" t="s">
        <v>109</v>
      </c>
      <c r="U779" s="25"/>
      <c r="V779" s="26" t="s">
        <v>108</v>
      </c>
      <c r="W779" s="25"/>
      <c r="X779" s="26" t="s">
        <v>107</v>
      </c>
      <c r="Y779" s="25"/>
      <c r="Z779" s="26" t="s">
        <v>106</v>
      </c>
      <c r="AA779" s="25"/>
      <c r="AB779" s="24"/>
      <c r="AC779" s="25"/>
      <c r="AD779" s="24"/>
      <c r="AE779" s="23"/>
      <c r="AF779" s="251"/>
      <c r="AG779" s="251"/>
      <c r="AH779" s="22"/>
      <c r="AI779" s="11"/>
      <c r="AJ779" s="265"/>
      <c r="AK779" s="267"/>
      <c r="AL779" s="263"/>
      <c r="AM779" s="265"/>
      <c r="AN779" s="267"/>
      <c r="AO779" s="263"/>
      <c r="AP779" s="265"/>
      <c r="AQ779" s="267"/>
      <c r="AR779" s="263"/>
      <c r="AS779" s="265"/>
      <c r="AT779" s="267"/>
      <c r="AU779" s="263"/>
      <c r="AV779" s="265"/>
      <c r="AW779" s="275"/>
      <c r="AX779" s="270"/>
      <c r="AY779" s="292"/>
      <c r="AZ779" s="228"/>
      <c r="BA779" s="228"/>
      <c r="BB779" s="295"/>
    </row>
    <row r="780" spans="2:62" ht="28.15" customHeight="1" thickBot="1" x14ac:dyDescent="0.25">
      <c r="B780" s="30"/>
      <c r="C780" s="253"/>
      <c r="D780" s="51"/>
      <c r="E780" s="50"/>
      <c r="F780" s="50"/>
      <c r="G780" s="49"/>
      <c r="H780" s="226"/>
      <c r="I780" s="254"/>
      <c r="J780" s="254"/>
      <c r="K780" s="254"/>
      <c r="L780" s="48" t="s">
        <v>105</v>
      </c>
      <c r="M780" s="47" t="s">
        <v>675</v>
      </c>
      <c r="N780" s="48" t="s">
        <v>103</v>
      </c>
      <c r="O780" s="47" t="s">
        <v>186</v>
      </c>
      <c r="P780" s="48" t="s">
        <v>102</v>
      </c>
      <c r="Q780" s="47" t="s">
        <v>132</v>
      </c>
      <c r="R780" s="48" t="s">
        <v>101</v>
      </c>
      <c r="S780" s="47"/>
      <c r="T780" s="48">
        <v>20</v>
      </c>
      <c r="U780" s="47"/>
      <c r="V780" s="48" t="s">
        <v>100</v>
      </c>
      <c r="W780" s="47"/>
      <c r="X780" s="48" t="s">
        <v>99</v>
      </c>
      <c r="Y780" s="47"/>
      <c r="Z780" s="48" t="s">
        <v>98</v>
      </c>
      <c r="AA780" s="47"/>
      <c r="AB780" s="16"/>
      <c r="AC780" s="47"/>
      <c r="AD780" s="16"/>
      <c r="AE780" s="46"/>
      <c r="AF780" s="255"/>
      <c r="AG780" s="255"/>
      <c r="AH780" s="45"/>
      <c r="AI780" s="11"/>
      <c r="AJ780" s="266"/>
      <c r="AK780" s="268"/>
      <c r="AL780" s="264"/>
      <c r="AM780" s="266"/>
      <c r="AN780" s="268"/>
      <c r="AO780" s="264"/>
      <c r="AP780" s="266"/>
      <c r="AQ780" s="268"/>
      <c r="AR780" s="264"/>
      <c r="AS780" s="266"/>
      <c r="AT780" s="268"/>
      <c r="AU780" s="264"/>
      <c r="AV780" s="266"/>
      <c r="AW780" s="276"/>
      <c r="AX780" s="271"/>
      <c r="AY780" s="293"/>
      <c r="AZ780" s="229"/>
      <c r="BA780" s="229"/>
      <c r="BB780" s="296"/>
    </row>
    <row r="781" spans="2:62" ht="28.15" customHeight="1" x14ac:dyDescent="0.2">
      <c r="B781" s="30"/>
      <c r="C781" s="242">
        <v>2</v>
      </c>
      <c r="D781" s="44"/>
      <c r="E781" s="43"/>
      <c r="F781" s="43"/>
      <c r="G781" s="42"/>
      <c r="H781" s="223"/>
      <c r="I781" s="246">
        <v>51</v>
      </c>
      <c r="J781" s="246">
        <v>21</v>
      </c>
      <c r="K781" s="246">
        <v>6</v>
      </c>
      <c r="L781" s="41" t="s">
        <v>133</v>
      </c>
      <c r="M781" s="40" t="s">
        <v>132</v>
      </c>
      <c r="N781" s="41" t="s">
        <v>131</v>
      </c>
      <c r="O781" s="40" t="s">
        <v>399</v>
      </c>
      <c r="P781" s="41" t="s">
        <v>130</v>
      </c>
      <c r="Q781" s="40" t="s">
        <v>188</v>
      </c>
      <c r="R781" s="41" t="s">
        <v>129</v>
      </c>
      <c r="S781" s="40" t="s">
        <v>121</v>
      </c>
      <c r="T781" s="41" t="s">
        <v>128</v>
      </c>
      <c r="U781" s="40"/>
      <c r="V781" s="41" t="s">
        <v>127</v>
      </c>
      <c r="W781" s="40"/>
      <c r="X781" s="41" t="s">
        <v>126</v>
      </c>
      <c r="Y781" s="40"/>
      <c r="Z781" s="41" t="s">
        <v>125</v>
      </c>
      <c r="AA781" s="40"/>
      <c r="AB781" s="39"/>
      <c r="AC781" s="40"/>
      <c r="AD781" s="39"/>
      <c r="AE781" s="38"/>
      <c r="AF781" s="250"/>
      <c r="AG781" s="250"/>
      <c r="AH781" s="37"/>
      <c r="AI781" s="11"/>
      <c r="AJ781" s="233">
        <f>SUMPRODUCT(LEN($M781:$U784)-LEN(SUBSTITUTE($M781:$U784,"A", "")))</f>
        <v>19</v>
      </c>
      <c r="AK781" s="239">
        <f>SUMPRODUCT(LEN($AD781:$AD784)-LEN(SUBSTITUTE($AD781:$AD784,"A", "")))</f>
        <v>0</v>
      </c>
      <c r="AL781" s="230">
        <f>SUMPRODUCT(LEN($AC781:$AC784)-LEN(SUBSTITUTE($AC781:$AC784,"A", "")))</f>
        <v>0</v>
      </c>
      <c r="AM781" s="233">
        <f>SUMPRODUCT(LEN($M781:$U784)-LEN(SUBSTITUTE($M781:$U784,"S", "")))</f>
        <v>10</v>
      </c>
      <c r="AN781" s="239">
        <f>SUMPRODUCT(LEN($AD781:$AD784)-LEN(SUBSTITUTE($AD781:$AD784,"S", "")))</f>
        <v>0</v>
      </c>
      <c r="AO781" s="230">
        <f>SUMPRODUCT(LEN($AC781:$AC784)-LEN(SUBSTITUTE($AC781:$AC784,"S", "")))</f>
        <v>0</v>
      </c>
      <c r="AP781" s="233">
        <f>SUMPRODUCT(LEN($M781:$U784)-LEN(SUBSTITUTE($M781:$U784,"F", "")))</f>
        <v>0</v>
      </c>
      <c r="AQ781" s="239">
        <f>SUMPRODUCT(LEN($AD781:$AD784)-LEN(SUBSTITUTE($AD781:$AD784,"F", "")))</f>
        <v>0</v>
      </c>
      <c r="AR781" s="230">
        <f>SUMPRODUCT(LEN($AC781:$AC784)-LEN(SUBSTITUTE($AC781:$AC784,"F", "")))</f>
        <v>0</v>
      </c>
      <c r="AS781" s="233">
        <f>SUMPRODUCT(LEN($M781:$U784)-LEN(SUBSTITUTE($M781:$U784,"G", "")))</f>
        <v>2</v>
      </c>
      <c r="AT781" s="239">
        <f>SUMPRODUCT(LEN($AD781:$AD784)-LEN(SUBSTITUTE($AD781:$AD784,"G", "")))</f>
        <v>0</v>
      </c>
      <c r="AU781" s="230">
        <f>SUMPRODUCT(LEN($AC781:$AC784)-LEN(SUBSTITUTE($AC781:$AC784,"G", "")))</f>
        <v>0</v>
      </c>
      <c r="AV781" s="233">
        <f>SUMPRODUCT(LEN($L781:$U784)-LEN(SUBSTITUTE($L781:$U784,"M", "")))</f>
        <v>0</v>
      </c>
      <c r="AW781" s="236">
        <f>SUMPRODUCT(LEN($AD781:$AD784)-LEN(SUBSTITUTE($AD781:$AD784,"M", "")))</f>
        <v>0</v>
      </c>
      <c r="AX781" s="269">
        <f>SUMPRODUCT(LEN($AC781:$AC784)-LEN(SUBSTITUTE($AC781:$AC784,"M", "")))</f>
        <v>0</v>
      </c>
      <c r="AY781" s="291">
        <f>SUMPRODUCT(LEN($AE781:$AE784)-LEN(SUBSTITUTE($AE781:$AE784,"S", "")))</f>
        <v>0</v>
      </c>
      <c r="AZ781" s="227">
        <f>SUMPRODUCT(LEN($AE781:$AE784)-LEN(SUBSTITUTE($AE781:$AE784,"F", "")))</f>
        <v>0</v>
      </c>
      <c r="BA781" s="227">
        <f>SUMPRODUCT(LEN($AE781:$AE784)-LEN(SUBSTITUTE($AE781:$AE784,"G", "")))</f>
        <v>0</v>
      </c>
      <c r="BB781" s="294">
        <f>SUMPRODUCT(LEN($AE781:$AE784)-LEN(SUBSTITUTE($AE781:$AE784,"M", "")))</f>
        <v>0</v>
      </c>
    </row>
    <row r="782" spans="2:62" ht="28.15" customHeight="1" thickBot="1" x14ac:dyDescent="0.25">
      <c r="B782" s="30"/>
      <c r="C782" s="243"/>
      <c r="D782" s="36"/>
      <c r="E782" s="35"/>
      <c r="F782" s="35"/>
      <c r="G782" s="34"/>
      <c r="H782" s="224"/>
      <c r="I782" s="247"/>
      <c r="J782" s="247"/>
      <c r="K782" s="247"/>
      <c r="L782" s="33" t="s">
        <v>123</v>
      </c>
      <c r="M782" s="32" t="s">
        <v>132</v>
      </c>
      <c r="N782" s="33" t="s">
        <v>122</v>
      </c>
      <c r="O782" s="32" t="s">
        <v>186</v>
      </c>
      <c r="P782" s="33" t="s">
        <v>120</v>
      </c>
      <c r="Q782" s="32" t="s">
        <v>124</v>
      </c>
      <c r="R782" s="33" t="s">
        <v>119</v>
      </c>
      <c r="S782" s="32" t="s">
        <v>121</v>
      </c>
      <c r="T782" s="33" t="s">
        <v>118</v>
      </c>
      <c r="U782" s="32"/>
      <c r="V782" s="33" t="s">
        <v>117</v>
      </c>
      <c r="W782" s="32"/>
      <c r="X782" s="33" t="s">
        <v>116</v>
      </c>
      <c r="Y782" s="32"/>
      <c r="Z782" s="33" t="s">
        <v>115</v>
      </c>
      <c r="AA782" s="32"/>
      <c r="AB782" s="31"/>
      <c r="AC782" s="32"/>
      <c r="AD782" s="31"/>
      <c r="AE782" s="23"/>
      <c r="AF782" s="251"/>
      <c r="AG782" s="251"/>
      <c r="AH782" s="22"/>
      <c r="AI782" s="11"/>
      <c r="AJ782" s="265"/>
      <c r="AK782" s="267"/>
      <c r="AL782" s="263"/>
      <c r="AM782" s="265"/>
      <c r="AN782" s="267"/>
      <c r="AO782" s="263"/>
      <c r="AP782" s="265"/>
      <c r="AQ782" s="267"/>
      <c r="AR782" s="263"/>
      <c r="AS782" s="265"/>
      <c r="AT782" s="267"/>
      <c r="AU782" s="263"/>
      <c r="AV782" s="265"/>
      <c r="AW782" s="275"/>
      <c r="AX782" s="270"/>
      <c r="AY782" s="292"/>
      <c r="AZ782" s="228"/>
      <c r="BA782" s="228"/>
      <c r="BB782" s="295"/>
    </row>
    <row r="783" spans="2:62" ht="28.15" customHeight="1" x14ac:dyDescent="0.2">
      <c r="B783" s="30"/>
      <c r="C783" s="244"/>
      <c r="D783" s="29"/>
      <c r="E783" s="28"/>
      <c r="F783" s="28"/>
      <c r="G783" s="27"/>
      <c r="H783" s="225"/>
      <c r="I783" s="248"/>
      <c r="J783" s="248"/>
      <c r="K783" s="248"/>
      <c r="L783" s="26" t="s">
        <v>114</v>
      </c>
      <c r="M783" s="25" t="s">
        <v>132</v>
      </c>
      <c r="N783" s="26" t="s">
        <v>112</v>
      </c>
      <c r="O783" s="25" t="s">
        <v>389</v>
      </c>
      <c r="P783" s="26" t="s">
        <v>111</v>
      </c>
      <c r="Q783" s="25" t="s">
        <v>132</v>
      </c>
      <c r="R783" s="26" t="s">
        <v>110</v>
      </c>
      <c r="S783" s="25" t="s">
        <v>121</v>
      </c>
      <c r="T783" s="26" t="s">
        <v>109</v>
      </c>
      <c r="U783" s="25"/>
      <c r="V783" s="26" t="s">
        <v>108</v>
      </c>
      <c r="W783" s="25"/>
      <c r="X783" s="26" t="s">
        <v>107</v>
      </c>
      <c r="Y783" s="25"/>
      <c r="Z783" s="26" t="s">
        <v>106</v>
      </c>
      <c r="AA783" s="25"/>
      <c r="AB783" s="24"/>
      <c r="AC783" s="25"/>
      <c r="AD783" s="24"/>
      <c r="AE783" s="23"/>
      <c r="AF783" s="251"/>
      <c r="AG783" s="251"/>
      <c r="AH783" s="22"/>
      <c r="AI783" s="11"/>
      <c r="AJ783" s="265"/>
      <c r="AK783" s="267"/>
      <c r="AL783" s="263"/>
      <c r="AM783" s="265"/>
      <c r="AN783" s="267"/>
      <c r="AO783" s="263"/>
      <c r="AP783" s="265"/>
      <c r="AQ783" s="267"/>
      <c r="AR783" s="263"/>
      <c r="AS783" s="265"/>
      <c r="AT783" s="267"/>
      <c r="AU783" s="263"/>
      <c r="AV783" s="265"/>
      <c r="AW783" s="275"/>
      <c r="AX783" s="270"/>
      <c r="AY783" s="292"/>
      <c r="AZ783" s="228"/>
      <c r="BA783" s="228"/>
      <c r="BB783" s="295"/>
    </row>
    <row r="784" spans="2:62" ht="28.15" customHeight="1" thickBot="1" x14ac:dyDescent="0.25">
      <c r="B784" s="30"/>
      <c r="C784" s="253"/>
      <c r="D784" s="51"/>
      <c r="E784" s="50"/>
      <c r="F784" s="50"/>
      <c r="G784" s="49"/>
      <c r="H784" s="226"/>
      <c r="I784" s="254"/>
      <c r="J784" s="254"/>
      <c r="K784" s="254"/>
      <c r="L784" s="48" t="s">
        <v>105</v>
      </c>
      <c r="M784" s="47" t="s">
        <v>132</v>
      </c>
      <c r="N784" s="48" t="s">
        <v>103</v>
      </c>
      <c r="O784" s="47" t="s">
        <v>188</v>
      </c>
      <c r="P784" s="48" t="s">
        <v>102</v>
      </c>
      <c r="Q784" s="47" t="s">
        <v>113</v>
      </c>
      <c r="R784" s="48" t="s">
        <v>101</v>
      </c>
      <c r="S784" s="47"/>
      <c r="T784" s="48">
        <v>20</v>
      </c>
      <c r="U784" s="47"/>
      <c r="V784" s="48" t="s">
        <v>100</v>
      </c>
      <c r="W784" s="47"/>
      <c r="X784" s="48" t="s">
        <v>99</v>
      </c>
      <c r="Y784" s="47"/>
      <c r="Z784" s="48" t="s">
        <v>98</v>
      </c>
      <c r="AA784" s="47"/>
      <c r="AB784" s="16"/>
      <c r="AC784" s="47"/>
      <c r="AD784" s="16"/>
      <c r="AE784" s="46"/>
      <c r="AF784" s="255"/>
      <c r="AG784" s="255"/>
      <c r="AH784" s="45"/>
      <c r="AI784" s="11"/>
      <c r="AJ784" s="266"/>
      <c r="AK784" s="268"/>
      <c r="AL784" s="264"/>
      <c r="AM784" s="266"/>
      <c r="AN784" s="268"/>
      <c r="AO784" s="264"/>
      <c r="AP784" s="266"/>
      <c r="AQ784" s="268"/>
      <c r="AR784" s="264"/>
      <c r="AS784" s="266"/>
      <c r="AT784" s="268"/>
      <c r="AU784" s="264"/>
      <c r="AV784" s="266"/>
      <c r="AW784" s="276"/>
      <c r="AX784" s="271"/>
      <c r="AY784" s="293"/>
      <c r="AZ784" s="229"/>
      <c r="BA784" s="229"/>
      <c r="BB784" s="296"/>
    </row>
    <row r="785" spans="2:62" ht="28.15" customHeight="1" x14ac:dyDescent="0.2">
      <c r="B785" s="30"/>
      <c r="C785" s="242">
        <v>3</v>
      </c>
      <c r="D785" s="44"/>
      <c r="E785" s="43"/>
      <c r="F785" s="43"/>
      <c r="G785" s="42"/>
      <c r="H785" s="223"/>
      <c r="I785" s="246">
        <v>68</v>
      </c>
      <c r="J785" s="246">
        <v>26</v>
      </c>
      <c r="K785" s="246">
        <v>7</v>
      </c>
      <c r="L785" s="41" t="s">
        <v>133</v>
      </c>
      <c r="M785" s="40" t="s">
        <v>186</v>
      </c>
      <c r="N785" s="41" t="s">
        <v>131</v>
      </c>
      <c r="O785" s="40" t="s">
        <v>186</v>
      </c>
      <c r="P785" s="41" t="s">
        <v>130</v>
      </c>
      <c r="Q785" s="40" t="s">
        <v>382</v>
      </c>
      <c r="R785" s="41" t="s">
        <v>129</v>
      </c>
      <c r="S785" s="40" t="s">
        <v>195</v>
      </c>
      <c r="T785" s="41" t="s">
        <v>128</v>
      </c>
      <c r="U785" s="40" t="s">
        <v>113</v>
      </c>
      <c r="V785" s="41" t="s">
        <v>127</v>
      </c>
      <c r="W785" s="40"/>
      <c r="X785" s="41" t="s">
        <v>126</v>
      </c>
      <c r="Y785" s="40"/>
      <c r="Z785" s="41" t="s">
        <v>125</v>
      </c>
      <c r="AA785" s="40"/>
      <c r="AB785" s="39"/>
      <c r="AC785" s="40"/>
      <c r="AD785" s="39" t="s">
        <v>674</v>
      </c>
      <c r="AE785" s="38"/>
      <c r="AF785" s="250"/>
      <c r="AG785" s="250"/>
      <c r="AH785" s="37"/>
      <c r="AI785" s="11"/>
      <c r="AJ785" s="233">
        <f>SUMPRODUCT(LEN($M785:$U788)-LEN(SUBSTITUTE($M785:$U788,"A", "")))</f>
        <v>37</v>
      </c>
      <c r="AK785" s="239">
        <f>SUMPRODUCT(LEN($AD785:$AD788)-LEN(SUBSTITUTE($AD785:$AD788,"A", "")))</f>
        <v>4</v>
      </c>
      <c r="AL785" s="230">
        <f>SUMPRODUCT(LEN($AC785:$AC788)-LEN(SUBSTITUTE($AC785:$AC788,"A", "")))</f>
        <v>0</v>
      </c>
      <c r="AM785" s="233">
        <f>SUMPRODUCT(LEN($M785:$U788)-LEN(SUBSTITUTE($M785:$U788,"S", "")))</f>
        <v>19</v>
      </c>
      <c r="AN785" s="239">
        <f>SUMPRODUCT(LEN($AD785:$AD788)-LEN(SUBSTITUTE($AD785:$AD788,"S", "")))</f>
        <v>5</v>
      </c>
      <c r="AO785" s="230">
        <f>SUMPRODUCT(LEN($AC785:$AC788)-LEN(SUBSTITUTE($AC785:$AC788,"S", "")))</f>
        <v>0</v>
      </c>
      <c r="AP785" s="233">
        <f>SUMPRODUCT(LEN($M785:$U788)-LEN(SUBSTITUTE($M785:$U788,"F", "")))</f>
        <v>0</v>
      </c>
      <c r="AQ785" s="239">
        <f>SUMPRODUCT(LEN($AD785:$AD788)-LEN(SUBSTITUTE($AD785:$AD788,"F", "")))</f>
        <v>0</v>
      </c>
      <c r="AR785" s="230">
        <f>SUMPRODUCT(LEN($AC785:$AC788)-LEN(SUBSTITUTE($AC785:$AC788,"F", "")))</f>
        <v>0</v>
      </c>
      <c r="AS785" s="233">
        <f>SUMPRODUCT(LEN($M785:$U788)-LEN(SUBSTITUTE($M785:$U788,"G", "")))</f>
        <v>3</v>
      </c>
      <c r="AT785" s="239">
        <f>SUMPRODUCT(LEN($AD785:$AD788)-LEN(SUBSTITUTE($AD785:$AD788,"G", "")))</f>
        <v>1</v>
      </c>
      <c r="AU785" s="230">
        <f>SUMPRODUCT(LEN($AC785:$AC788)-LEN(SUBSTITUTE($AC785:$AC788,"G", "")))</f>
        <v>0</v>
      </c>
      <c r="AV785" s="233">
        <f>SUMPRODUCT(LEN($L785:$U788)-LEN(SUBSTITUTE($L785:$U788,"M", "")))</f>
        <v>0</v>
      </c>
      <c r="AW785" s="236">
        <f>SUMPRODUCT(LEN($AD785:$AD788)-LEN(SUBSTITUTE($AD785:$AD788,"M", "")))</f>
        <v>0</v>
      </c>
      <c r="AX785" s="269">
        <f>SUMPRODUCT(LEN($AC785:$AC788)-LEN(SUBSTITUTE($AC785:$AC788,"M", "")))</f>
        <v>0</v>
      </c>
      <c r="AY785" s="291">
        <f>SUMPRODUCT(LEN($AE785:$AE788)-LEN(SUBSTITUTE($AE785:$AE788,"S", "")))</f>
        <v>0</v>
      </c>
      <c r="AZ785" s="227">
        <f>SUMPRODUCT(LEN($AE785:$AE788)-LEN(SUBSTITUTE($AE785:$AE788,"F", "")))</f>
        <v>0</v>
      </c>
      <c r="BA785" s="227">
        <f>SUMPRODUCT(LEN($AE785:$AE788)-LEN(SUBSTITUTE($AE785:$AE788,"G", "")))</f>
        <v>0</v>
      </c>
      <c r="BB785" s="294">
        <f>SUMPRODUCT(LEN($AE785:$AE788)-LEN(SUBSTITUTE($AE785:$AE788,"M", "")))</f>
        <v>0</v>
      </c>
    </row>
    <row r="786" spans="2:62" ht="28.15" customHeight="1" thickBot="1" x14ac:dyDescent="0.25">
      <c r="B786" s="30"/>
      <c r="C786" s="243"/>
      <c r="D786" s="36"/>
      <c r="E786" s="35"/>
      <c r="F786" s="35"/>
      <c r="G786" s="34"/>
      <c r="H786" s="224"/>
      <c r="I786" s="247"/>
      <c r="J786" s="247"/>
      <c r="K786" s="247"/>
      <c r="L786" s="33" t="s">
        <v>123</v>
      </c>
      <c r="M786" s="32" t="s">
        <v>132</v>
      </c>
      <c r="N786" s="33" t="s">
        <v>122</v>
      </c>
      <c r="O786" s="32" t="s">
        <v>186</v>
      </c>
      <c r="P786" s="33" t="s">
        <v>120</v>
      </c>
      <c r="Q786" s="32" t="s">
        <v>376</v>
      </c>
      <c r="R786" s="33" t="s">
        <v>119</v>
      </c>
      <c r="S786" s="32" t="s">
        <v>451</v>
      </c>
      <c r="T786" s="33" t="s">
        <v>118</v>
      </c>
      <c r="U786" s="32" t="s">
        <v>113</v>
      </c>
      <c r="V786" s="33" t="s">
        <v>117</v>
      </c>
      <c r="W786" s="32"/>
      <c r="X786" s="33" t="s">
        <v>116</v>
      </c>
      <c r="Y786" s="32"/>
      <c r="Z786" s="33" t="s">
        <v>115</v>
      </c>
      <c r="AA786" s="32"/>
      <c r="AB786" s="31"/>
      <c r="AC786" s="32"/>
      <c r="AD786" s="31" t="s">
        <v>195</v>
      </c>
      <c r="AE786" s="23"/>
      <c r="AF786" s="251"/>
      <c r="AG786" s="251"/>
      <c r="AH786" s="22"/>
      <c r="AI786" s="11"/>
      <c r="AJ786" s="265"/>
      <c r="AK786" s="267"/>
      <c r="AL786" s="263"/>
      <c r="AM786" s="265"/>
      <c r="AN786" s="267"/>
      <c r="AO786" s="263"/>
      <c r="AP786" s="265"/>
      <c r="AQ786" s="267"/>
      <c r="AR786" s="263"/>
      <c r="AS786" s="265"/>
      <c r="AT786" s="267"/>
      <c r="AU786" s="263"/>
      <c r="AV786" s="265"/>
      <c r="AW786" s="275"/>
      <c r="AX786" s="270"/>
      <c r="AY786" s="292"/>
      <c r="AZ786" s="228"/>
      <c r="BA786" s="228"/>
      <c r="BB786" s="295"/>
    </row>
    <row r="787" spans="2:62" ht="28.15" customHeight="1" x14ac:dyDescent="0.2">
      <c r="B787" s="30"/>
      <c r="C787" s="244"/>
      <c r="D787" s="29"/>
      <c r="E787" s="28"/>
      <c r="F787" s="28"/>
      <c r="G787" s="27"/>
      <c r="H787" s="225"/>
      <c r="I787" s="248"/>
      <c r="J787" s="248"/>
      <c r="K787" s="248"/>
      <c r="L787" s="26" t="s">
        <v>114</v>
      </c>
      <c r="M787" s="25" t="s">
        <v>382</v>
      </c>
      <c r="N787" s="26" t="s">
        <v>112</v>
      </c>
      <c r="O787" s="25" t="s">
        <v>186</v>
      </c>
      <c r="P787" s="26" t="s">
        <v>111</v>
      </c>
      <c r="Q787" s="25" t="s">
        <v>494</v>
      </c>
      <c r="R787" s="26" t="s">
        <v>110</v>
      </c>
      <c r="S787" s="25" t="s">
        <v>215</v>
      </c>
      <c r="T787" s="26" t="s">
        <v>109</v>
      </c>
      <c r="U787" s="25" t="s">
        <v>121</v>
      </c>
      <c r="V787" s="26" t="s">
        <v>108</v>
      </c>
      <c r="W787" s="25"/>
      <c r="X787" s="26" t="s">
        <v>107</v>
      </c>
      <c r="Y787" s="25"/>
      <c r="Z787" s="26" t="s">
        <v>106</v>
      </c>
      <c r="AA787" s="25"/>
      <c r="AB787" s="24"/>
      <c r="AC787" s="25"/>
      <c r="AD787" s="24"/>
      <c r="AE787" s="23"/>
      <c r="AF787" s="251"/>
      <c r="AG787" s="251"/>
      <c r="AH787" s="22"/>
      <c r="AI787" s="11"/>
      <c r="AJ787" s="265"/>
      <c r="AK787" s="267"/>
      <c r="AL787" s="263"/>
      <c r="AM787" s="265"/>
      <c r="AN787" s="267"/>
      <c r="AO787" s="263"/>
      <c r="AP787" s="265"/>
      <c r="AQ787" s="267"/>
      <c r="AR787" s="263"/>
      <c r="AS787" s="265"/>
      <c r="AT787" s="267"/>
      <c r="AU787" s="263"/>
      <c r="AV787" s="265"/>
      <c r="AW787" s="275"/>
      <c r="AX787" s="270"/>
      <c r="AY787" s="292"/>
      <c r="AZ787" s="228"/>
      <c r="BA787" s="228"/>
      <c r="BB787" s="295"/>
    </row>
    <row r="788" spans="2:62" ht="28.15" customHeight="1" thickBot="1" x14ac:dyDescent="0.25">
      <c r="B788" s="21"/>
      <c r="C788" s="245"/>
      <c r="D788" s="20"/>
      <c r="E788" s="19"/>
      <c r="F788" s="19"/>
      <c r="G788" s="18"/>
      <c r="H788" s="226"/>
      <c r="I788" s="249"/>
      <c r="J788" s="249"/>
      <c r="K788" s="249"/>
      <c r="L788" s="17" t="s">
        <v>105</v>
      </c>
      <c r="M788" s="15" t="s">
        <v>376</v>
      </c>
      <c r="N788" s="17" t="s">
        <v>103</v>
      </c>
      <c r="O788" s="15" t="s">
        <v>444</v>
      </c>
      <c r="P788" s="17" t="s">
        <v>102</v>
      </c>
      <c r="Q788" s="15" t="s">
        <v>389</v>
      </c>
      <c r="R788" s="17" t="s">
        <v>101</v>
      </c>
      <c r="S788" s="15" t="s">
        <v>178</v>
      </c>
      <c r="T788" s="17">
        <v>20</v>
      </c>
      <c r="U788" s="15"/>
      <c r="V788" s="17" t="s">
        <v>100</v>
      </c>
      <c r="W788" s="15"/>
      <c r="X788" s="17" t="s">
        <v>99</v>
      </c>
      <c r="Y788" s="15"/>
      <c r="Z788" s="17" t="s">
        <v>98</v>
      </c>
      <c r="AA788" s="15"/>
      <c r="AB788" s="16"/>
      <c r="AC788" s="15"/>
      <c r="AD788" s="14"/>
      <c r="AE788" s="13"/>
      <c r="AF788" s="252"/>
      <c r="AG788" s="252"/>
      <c r="AH788" s="12"/>
      <c r="AI788" s="11"/>
      <c r="AJ788" s="266"/>
      <c r="AK788" s="268"/>
      <c r="AL788" s="264"/>
      <c r="AM788" s="266"/>
      <c r="AN788" s="268"/>
      <c r="AO788" s="264"/>
      <c r="AP788" s="266"/>
      <c r="AQ788" s="268"/>
      <c r="AR788" s="264"/>
      <c r="AS788" s="266"/>
      <c r="AT788" s="268"/>
      <c r="AU788" s="264"/>
      <c r="AV788" s="266"/>
      <c r="AW788" s="276"/>
      <c r="AX788" s="271"/>
      <c r="AY788" s="293"/>
      <c r="AZ788" s="229"/>
      <c r="BA788" s="229"/>
      <c r="BB788" s="296"/>
    </row>
    <row r="789" spans="2:62" ht="85.9" customHeight="1" thickTop="1" thickBot="1" x14ac:dyDescent="0.35">
      <c r="B789" s="105" t="s">
        <v>174</v>
      </c>
      <c r="C789" s="95" t="s">
        <v>173</v>
      </c>
      <c r="D789" s="100" t="s">
        <v>172</v>
      </c>
      <c r="E789" s="104" t="s">
        <v>171</v>
      </c>
      <c r="F789" s="103"/>
      <c r="G789" s="102"/>
      <c r="H789" s="101" t="s">
        <v>170</v>
      </c>
      <c r="I789" s="100" t="s">
        <v>96</v>
      </c>
      <c r="J789" s="100" t="s">
        <v>169</v>
      </c>
      <c r="K789" s="100" t="s">
        <v>97</v>
      </c>
      <c r="L789" s="256" t="s">
        <v>168</v>
      </c>
      <c r="M789" s="262"/>
      <c r="N789" s="256" t="s">
        <v>167</v>
      </c>
      <c r="O789" s="262"/>
      <c r="P789" s="256" t="s">
        <v>167</v>
      </c>
      <c r="Q789" s="257"/>
      <c r="R789" s="256" t="s">
        <v>167</v>
      </c>
      <c r="S789" s="257"/>
      <c r="T789" s="256" t="s">
        <v>167</v>
      </c>
      <c r="U789" s="257"/>
      <c r="V789" s="256" t="s">
        <v>167</v>
      </c>
      <c r="W789" s="257"/>
      <c r="X789" s="256" t="s">
        <v>167</v>
      </c>
      <c r="Y789" s="257"/>
      <c r="Z789" s="256" t="s">
        <v>167</v>
      </c>
      <c r="AA789" s="257"/>
      <c r="AB789" s="261" t="s">
        <v>166</v>
      </c>
      <c r="AC789" s="257"/>
      <c r="AD789" s="101" t="s">
        <v>165</v>
      </c>
      <c r="AE789" s="101" t="s">
        <v>164</v>
      </c>
      <c r="AF789" s="100" t="s">
        <v>163</v>
      </c>
      <c r="AG789" s="100" t="s">
        <v>162</v>
      </c>
      <c r="AH789" s="99" t="s">
        <v>161</v>
      </c>
      <c r="AI789" s="98"/>
      <c r="AJ789" s="96" t="s">
        <v>160</v>
      </c>
      <c r="AK789" s="95" t="s">
        <v>159</v>
      </c>
      <c r="AL789" s="94" t="s">
        <v>158</v>
      </c>
      <c r="AM789" s="96" t="s">
        <v>157</v>
      </c>
      <c r="AN789" s="95" t="s">
        <v>156</v>
      </c>
      <c r="AO789" s="94" t="s">
        <v>155</v>
      </c>
      <c r="AP789" s="96" t="s">
        <v>154</v>
      </c>
      <c r="AQ789" s="95" t="s">
        <v>153</v>
      </c>
      <c r="AR789" s="97" t="s">
        <v>152</v>
      </c>
      <c r="AS789" s="96" t="s">
        <v>151</v>
      </c>
      <c r="AT789" s="95" t="s">
        <v>150</v>
      </c>
      <c r="AU789" s="94" t="s">
        <v>149</v>
      </c>
      <c r="AV789" s="96" t="s">
        <v>148</v>
      </c>
      <c r="AW789" s="95" t="s">
        <v>147</v>
      </c>
      <c r="AX789" s="94" t="s">
        <v>146</v>
      </c>
      <c r="AY789" s="93" t="s">
        <v>145</v>
      </c>
      <c r="AZ789" s="92" t="s">
        <v>144</v>
      </c>
      <c r="BA789" s="92" t="s">
        <v>143</v>
      </c>
      <c r="BB789" s="91" t="s">
        <v>142</v>
      </c>
    </row>
    <row r="790" spans="2:62" ht="48" thickBot="1" x14ac:dyDescent="0.3">
      <c r="B790" s="90" t="s">
        <v>193</v>
      </c>
      <c r="C790" s="89"/>
      <c r="D790" s="88">
        <v>192</v>
      </c>
      <c r="E790" s="258"/>
      <c r="F790" s="259"/>
      <c r="G790" s="260"/>
      <c r="H790" s="87" t="s">
        <v>140</v>
      </c>
      <c r="I790" s="86"/>
      <c r="J790" s="86"/>
      <c r="K790" s="85"/>
      <c r="L790" s="84"/>
      <c r="M790" s="81"/>
      <c r="N790" s="84"/>
      <c r="O790" s="81"/>
      <c r="P790" s="84"/>
      <c r="Q790" s="81"/>
      <c r="R790" s="84"/>
      <c r="S790" s="81"/>
      <c r="T790" s="84"/>
      <c r="U790" s="81"/>
      <c r="V790" s="84"/>
      <c r="W790" s="81"/>
      <c r="X790" s="84"/>
      <c r="Y790" s="81"/>
      <c r="Z790" s="84"/>
      <c r="AA790" s="83"/>
      <c r="AB790" s="82" t="s">
        <v>139</v>
      </c>
      <c r="AC790" s="81"/>
      <c r="AD790" s="81"/>
      <c r="AE790" s="81"/>
      <c r="AF790" s="80"/>
      <c r="AG790" s="80"/>
      <c r="AH790" s="60"/>
      <c r="AI790" s="79" t="s">
        <v>138</v>
      </c>
      <c r="AJ790" s="78">
        <f t="shared" ref="AJ790:BB790" si="104">SUM(AJ792:AJ803)</f>
        <v>74</v>
      </c>
      <c r="AK790" s="77">
        <f t="shared" si="104"/>
        <v>10</v>
      </c>
      <c r="AL790" s="76">
        <f t="shared" si="104"/>
        <v>0</v>
      </c>
      <c r="AM790" s="78">
        <f t="shared" si="104"/>
        <v>32</v>
      </c>
      <c r="AN790" s="77">
        <f t="shared" si="104"/>
        <v>8</v>
      </c>
      <c r="AO790" s="76">
        <f t="shared" si="104"/>
        <v>0</v>
      </c>
      <c r="AP790" s="78">
        <f t="shared" si="104"/>
        <v>2</v>
      </c>
      <c r="AQ790" s="77">
        <f t="shared" si="104"/>
        <v>0</v>
      </c>
      <c r="AR790" s="76">
        <f t="shared" si="104"/>
        <v>0</v>
      </c>
      <c r="AS790" s="78">
        <f t="shared" si="104"/>
        <v>8</v>
      </c>
      <c r="AT790" s="77">
        <f t="shared" si="104"/>
        <v>4</v>
      </c>
      <c r="AU790" s="76">
        <f t="shared" si="104"/>
        <v>0</v>
      </c>
      <c r="AV790" s="78">
        <f t="shared" si="104"/>
        <v>0</v>
      </c>
      <c r="AW790" s="77">
        <f t="shared" si="104"/>
        <v>0</v>
      </c>
      <c r="AX790" s="76">
        <f t="shared" si="104"/>
        <v>0</v>
      </c>
      <c r="AY790" s="75">
        <f t="shared" si="104"/>
        <v>0</v>
      </c>
      <c r="AZ790" s="74">
        <f t="shared" si="104"/>
        <v>0</v>
      </c>
      <c r="BA790" s="74">
        <f t="shared" si="104"/>
        <v>0</v>
      </c>
      <c r="BB790" s="73">
        <f t="shared" si="104"/>
        <v>0</v>
      </c>
      <c r="BC790" s="72" t="s">
        <v>137</v>
      </c>
      <c r="BF790" s="5">
        <f>SUM(AJ790:AL790)/$BG$5</f>
        <v>28</v>
      </c>
      <c r="BG790" s="5">
        <f>SUM(AM790:AO790,AY790)/$BG$5</f>
        <v>13.333333333333334</v>
      </c>
      <c r="BH790" s="5">
        <f>SUM(AP790:AR790,AZ790)/$BG$5</f>
        <v>0.66666666666666663</v>
      </c>
      <c r="BI790" s="5">
        <f>SUM(AS790:AU790,BA790)/$BG$5</f>
        <v>4</v>
      </c>
      <c r="BJ790" s="5">
        <f>SUM(AV790:AX790,BB790)/$BG$5</f>
        <v>0</v>
      </c>
    </row>
    <row r="791" spans="2:62" ht="37.5" thickBot="1" x14ac:dyDescent="0.3">
      <c r="B791" s="71"/>
      <c r="C791" s="70"/>
      <c r="D791" s="69"/>
      <c r="E791" s="68"/>
      <c r="F791" s="68"/>
      <c r="G791" s="67"/>
      <c r="H791" s="66"/>
      <c r="I791" s="64"/>
      <c r="J791" s="64"/>
      <c r="K791" s="65"/>
      <c r="L791" s="64"/>
      <c r="M791" s="62"/>
      <c r="N791" s="64"/>
      <c r="O791" s="62"/>
      <c r="P791" s="64"/>
      <c r="Q791" s="62"/>
      <c r="R791" s="64"/>
      <c r="S791" s="62"/>
      <c r="T791" s="64"/>
      <c r="U791" s="62"/>
      <c r="V791" s="64"/>
      <c r="W791" s="62"/>
      <c r="X791" s="64"/>
      <c r="Y791" s="62"/>
      <c r="Z791" s="64"/>
      <c r="AA791" s="62"/>
      <c r="AB791" s="63"/>
      <c r="AC791" s="62"/>
      <c r="AD791" s="62"/>
      <c r="AE791" s="62"/>
      <c r="AF791" s="61"/>
      <c r="AG791" s="61"/>
      <c r="AH791" s="60"/>
      <c r="AI791" s="59" t="s">
        <v>136</v>
      </c>
      <c r="AJ791" s="58">
        <f t="shared" ref="AJ791:BB791" si="105">AJ790/3</f>
        <v>24.666666666666668</v>
      </c>
      <c r="AK791" s="57">
        <f t="shared" si="105"/>
        <v>3.3333333333333335</v>
      </c>
      <c r="AL791" s="56">
        <f t="shared" si="105"/>
        <v>0</v>
      </c>
      <c r="AM791" s="58">
        <f t="shared" si="105"/>
        <v>10.666666666666666</v>
      </c>
      <c r="AN791" s="57">
        <f t="shared" si="105"/>
        <v>2.6666666666666665</v>
      </c>
      <c r="AO791" s="56">
        <f t="shared" si="105"/>
        <v>0</v>
      </c>
      <c r="AP791" s="58">
        <f t="shared" si="105"/>
        <v>0.66666666666666663</v>
      </c>
      <c r="AQ791" s="57">
        <f t="shared" si="105"/>
        <v>0</v>
      </c>
      <c r="AR791" s="56">
        <f t="shared" si="105"/>
        <v>0</v>
      </c>
      <c r="AS791" s="58">
        <f t="shared" si="105"/>
        <v>2.6666666666666665</v>
      </c>
      <c r="AT791" s="57">
        <f t="shared" si="105"/>
        <v>1.3333333333333333</v>
      </c>
      <c r="AU791" s="56">
        <f t="shared" si="105"/>
        <v>0</v>
      </c>
      <c r="AV791" s="58">
        <f t="shared" si="105"/>
        <v>0</v>
      </c>
      <c r="AW791" s="57">
        <f t="shared" si="105"/>
        <v>0</v>
      </c>
      <c r="AX791" s="56">
        <f t="shared" si="105"/>
        <v>0</v>
      </c>
      <c r="AY791" s="55">
        <f t="shared" si="105"/>
        <v>0</v>
      </c>
      <c r="AZ791" s="54">
        <f t="shared" si="105"/>
        <v>0</v>
      </c>
      <c r="BA791" s="54">
        <f t="shared" si="105"/>
        <v>0</v>
      </c>
      <c r="BB791" s="53">
        <f t="shared" si="105"/>
        <v>0</v>
      </c>
      <c r="BC791" s="52" t="s">
        <v>135</v>
      </c>
    </row>
    <row r="792" spans="2:62" ht="28.15" customHeight="1" x14ac:dyDescent="0.2">
      <c r="B792" s="30"/>
      <c r="C792" s="242">
        <v>1</v>
      </c>
      <c r="D792" s="44"/>
      <c r="E792" s="43"/>
      <c r="F792" s="43"/>
      <c r="G792" s="42"/>
      <c r="H792" s="223" t="s">
        <v>660</v>
      </c>
      <c r="I792" s="246">
        <v>54</v>
      </c>
      <c r="J792" s="246">
        <v>20</v>
      </c>
      <c r="K792" s="246">
        <v>7</v>
      </c>
      <c r="L792" s="41" t="s">
        <v>133</v>
      </c>
      <c r="M792" s="40" t="s">
        <v>621</v>
      </c>
      <c r="N792" s="41" t="s">
        <v>131</v>
      </c>
      <c r="O792" s="40" t="s">
        <v>376</v>
      </c>
      <c r="P792" s="41" t="s">
        <v>130</v>
      </c>
      <c r="Q792" s="40" t="s">
        <v>132</v>
      </c>
      <c r="R792" s="41" t="s">
        <v>129</v>
      </c>
      <c r="S792" s="40" t="s">
        <v>121</v>
      </c>
      <c r="T792" s="41" t="s">
        <v>128</v>
      </c>
      <c r="U792" s="40"/>
      <c r="V792" s="41" t="s">
        <v>127</v>
      </c>
      <c r="W792" s="40"/>
      <c r="X792" s="41" t="s">
        <v>126</v>
      </c>
      <c r="Y792" s="40"/>
      <c r="Z792" s="41" t="s">
        <v>125</v>
      </c>
      <c r="AA792" s="40"/>
      <c r="AB792" s="39"/>
      <c r="AC792" s="40"/>
      <c r="AD792" s="39" t="s">
        <v>203</v>
      </c>
      <c r="AE792" s="38"/>
      <c r="AF792" s="250"/>
      <c r="AG792" s="250" t="s">
        <v>622</v>
      </c>
      <c r="AH792" s="37"/>
      <c r="AI792" s="11"/>
      <c r="AJ792" s="233">
        <f>SUMPRODUCT(LEN($M792:$U795)-LEN(SUBSTITUTE($M792:$U795,"A", "")))</f>
        <v>29</v>
      </c>
      <c r="AK792" s="239">
        <f>SUMPRODUCT(LEN($AD792:$AD795)-LEN(SUBSTITUTE($AD792:$AD795,"A", "")))</f>
        <v>3</v>
      </c>
      <c r="AL792" s="230">
        <f>SUMPRODUCT(LEN($AC792:$AC795)-LEN(SUBSTITUTE($AC792:$AC795,"A", "")))</f>
        <v>0</v>
      </c>
      <c r="AM792" s="233">
        <f>SUMPRODUCT(LEN($M792:$U795)-LEN(SUBSTITUTE($M792:$U795,"S", "")))</f>
        <v>10</v>
      </c>
      <c r="AN792" s="239">
        <f>SUMPRODUCT(LEN($AD792:$AD795)-LEN(SUBSTITUTE($AD792:$AD795,"S", "")))</f>
        <v>3</v>
      </c>
      <c r="AO792" s="230">
        <f>SUMPRODUCT(LEN($AC792:$AC795)-LEN(SUBSTITUTE($AC792:$AC795,"S", "")))</f>
        <v>0</v>
      </c>
      <c r="AP792" s="233">
        <f>SUMPRODUCT(LEN($M792:$U795)-LEN(SUBSTITUTE($M792:$U795,"F", "")))</f>
        <v>0</v>
      </c>
      <c r="AQ792" s="239">
        <f>SUMPRODUCT(LEN($AD792:$AD795)-LEN(SUBSTITUTE($AD792:$AD795,"F", "")))</f>
        <v>0</v>
      </c>
      <c r="AR792" s="230">
        <f>SUMPRODUCT(LEN($AC792:$AC795)-LEN(SUBSTITUTE($AC792:$AC795,"F", "")))</f>
        <v>0</v>
      </c>
      <c r="AS792" s="233">
        <f>SUMPRODUCT(LEN($M792:$U795)-LEN(SUBSTITUTE($M792:$U795,"G", "")))</f>
        <v>2</v>
      </c>
      <c r="AT792" s="239">
        <f>SUMPRODUCT(LEN($AD792:$AD795)-LEN(SUBSTITUTE($AD792:$AD795,"G", "")))</f>
        <v>2</v>
      </c>
      <c r="AU792" s="230">
        <f>SUMPRODUCT(LEN($AC792:$AC795)-LEN(SUBSTITUTE($AC792:$AC795,"G", "")))</f>
        <v>0</v>
      </c>
      <c r="AV792" s="233">
        <f>SUMPRODUCT(LEN($L792:$U795)-LEN(SUBSTITUTE($L792:$U795,"M", "")))</f>
        <v>0</v>
      </c>
      <c r="AW792" s="236">
        <f>SUMPRODUCT(LEN($AD792:$AD795)-LEN(SUBSTITUTE($AD792:$AD795,"M", "")))</f>
        <v>0</v>
      </c>
      <c r="AX792" s="269">
        <f>SUMPRODUCT(LEN($AC792:$AC795)-LEN(SUBSTITUTE($AC792:$AC795,"M", "")))</f>
        <v>0</v>
      </c>
      <c r="AY792" s="291">
        <f>SUMPRODUCT(LEN($AE792:$AE795)-LEN(SUBSTITUTE($AE792:$AE795,"S", "")))</f>
        <v>0</v>
      </c>
      <c r="AZ792" s="227">
        <f>SUMPRODUCT(LEN($AE792:$AE795)-LEN(SUBSTITUTE($AE792:$AE795,"F", "")))</f>
        <v>0</v>
      </c>
      <c r="BA792" s="227">
        <f>SUMPRODUCT(LEN($AE792:$AE795)-LEN(SUBSTITUTE($AE792:$AE795,"G", "")))</f>
        <v>0</v>
      </c>
      <c r="BB792" s="294">
        <f>SUMPRODUCT(LEN($AE792:$AE795)-LEN(SUBSTITUTE($AE792:$AE795,"M", "")))</f>
        <v>0</v>
      </c>
    </row>
    <row r="793" spans="2:62" ht="28.15" customHeight="1" thickBot="1" x14ac:dyDescent="0.25">
      <c r="B793" s="30"/>
      <c r="C793" s="243"/>
      <c r="D793" s="36"/>
      <c r="E793" s="35"/>
      <c r="F793" s="35"/>
      <c r="G793" s="34"/>
      <c r="H793" s="224"/>
      <c r="I793" s="247"/>
      <c r="J793" s="247"/>
      <c r="K793" s="247"/>
      <c r="L793" s="33" t="s">
        <v>123</v>
      </c>
      <c r="M793" s="32" t="s">
        <v>434</v>
      </c>
      <c r="N793" s="33" t="s">
        <v>122</v>
      </c>
      <c r="O793" s="32" t="s">
        <v>203</v>
      </c>
      <c r="P793" s="33" t="s">
        <v>120</v>
      </c>
      <c r="Q793" s="32" t="s">
        <v>175</v>
      </c>
      <c r="R793" s="33" t="s">
        <v>119</v>
      </c>
      <c r="S793" s="32"/>
      <c r="T793" s="33" t="s">
        <v>118</v>
      </c>
      <c r="U793" s="32"/>
      <c r="V793" s="33" t="s">
        <v>117</v>
      </c>
      <c r="W793" s="32"/>
      <c r="X793" s="33" t="s">
        <v>116</v>
      </c>
      <c r="Y793" s="32"/>
      <c r="Z793" s="33" t="s">
        <v>115</v>
      </c>
      <c r="AA793" s="32"/>
      <c r="AB793" s="31"/>
      <c r="AC793" s="32"/>
      <c r="AD793" s="31" t="s">
        <v>673</v>
      </c>
      <c r="AE793" s="23"/>
      <c r="AF793" s="251"/>
      <c r="AG793" s="251"/>
      <c r="AH793" s="22"/>
      <c r="AI793" s="11"/>
      <c r="AJ793" s="265"/>
      <c r="AK793" s="267"/>
      <c r="AL793" s="263"/>
      <c r="AM793" s="265"/>
      <c r="AN793" s="267"/>
      <c r="AO793" s="263"/>
      <c r="AP793" s="265"/>
      <c r="AQ793" s="267"/>
      <c r="AR793" s="263"/>
      <c r="AS793" s="265"/>
      <c r="AT793" s="267"/>
      <c r="AU793" s="263"/>
      <c r="AV793" s="265"/>
      <c r="AW793" s="275"/>
      <c r="AX793" s="270"/>
      <c r="AY793" s="292"/>
      <c r="AZ793" s="228"/>
      <c r="BA793" s="228"/>
      <c r="BB793" s="295"/>
    </row>
    <row r="794" spans="2:62" ht="28.15" customHeight="1" x14ac:dyDescent="0.2">
      <c r="B794" s="30"/>
      <c r="C794" s="244"/>
      <c r="D794" s="29"/>
      <c r="E794" s="28"/>
      <c r="F794" s="28"/>
      <c r="G794" s="27"/>
      <c r="H794" s="225">
        <v>192</v>
      </c>
      <c r="I794" s="248"/>
      <c r="J794" s="248"/>
      <c r="K794" s="248"/>
      <c r="L794" s="26" t="s">
        <v>114</v>
      </c>
      <c r="M794" s="25" t="s">
        <v>203</v>
      </c>
      <c r="N794" s="26" t="s">
        <v>112</v>
      </c>
      <c r="O794" s="25" t="s">
        <v>403</v>
      </c>
      <c r="P794" s="26" t="s">
        <v>111</v>
      </c>
      <c r="Q794" s="25" t="s">
        <v>104</v>
      </c>
      <c r="R794" s="26" t="s">
        <v>110</v>
      </c>
      <c r="S794" s="25"/>
      <c r="T794" s="26" t="s">
        <v>109</v>
      </c>
      <c r="U794" s="25"/>
      <c r="V794" s="26" t="s">
        <v>108</v>
      </c>
      <c r="W794" s="25"/>
      <c r="X794" s="26" t="s">
        <v>107</v>
      </c>
      <c r="Y794" s="25"/>
      <c r="Z794" s="26" t="s">
        <v>106</v>
      </c>
      <c r="AA794" s="25"/>
      <c r="AB794" s="24"/>
      <c r="AC794" s="25"/>
      <c r="AD794" s="24"/>
      <c r="AE794" s="23"/>
      <c r="AF794" s="251"/>
      <c r="AG794" s="251"/>
      <c r="AH794" s="22"/>
      <c r="AI794" s="11"/>
      <c r="AJ794" s="265"/>
      <c r="AK794" s="267"/>
      <c r="AL794" s="263"/>
      <c r="AM794" s="265"/>
      <c r="AN794" s="267"/>
      <c r="AO794" s="263"/>
      <c r="AP794" s="265"/>
      <c r="AQ794" s="267"/>
      <c r="AR794" s="263"/>
      <c r="AS794" s="265"/>
      <c r="AT794" s="267"/>
      <c r="AU794" s="263"/>
      <c r="AV794" s="265"/>
      <c r="AW794" s="275"/>
      <c r="AX794" s="270"/>
      <c r="AY794" s="292"/>
      <c r="AZ794" s="228"/>
      <c r="BA794" s="228"/>
      <c r="BB794" s="295"/>
    </row>
    <row r="795" spans="2:62" ht="28.15" customHeight="1" thickBot="1" x14ac:dyDescent="0.25">
      <c r="B795" s="30"/>
      <c r="C795" s="253"/>
      <c r="D795" s="51"/>
      <c r="E795" s="50"/>
      <c r="F795" s="50"/>
      <c r="G795" s="49"/>
      <c r="H795" s="226"/>
      <c r="I795" s="254"/>
      <c r="J795" s="254"/>
      <c r="K795" s="254"/>
      <c r="L795" s="48" t="s">
        <v>105</v>
      </c>
      <c r="M795" s="47" t="s">
        <v>417</v>
      </c>
      <c r="N795" s="48" t="s">
        <v>103</v>
      </c>
      <c r="O795" s="47" t="s">
        <v>405</v>
      </c>
      <c r="P795" s="48" t="s">
        <v>102</v>
      </c>
      <c r="Q795" s="47" t="s">
        <v>113</v>
      </c>
      <c r="R795" s="48" t="s">
        <v>101</v>
      </c>
      <c r="S795" s="47"/>
      <c r="T795" s="48">
        <v>20</v>
      </c>
      <c r="U795" s="47"/>
      <c r="V795" s="48" t="s">
        <v>100</v>
      </c>
      <c r="W795" s="47"/>
      <c r="X795" s="48" t="s">
        <v>99</v>
      </c>
      <c r="Y795" s="47"/>
      <c r="Z795" s="48" t="s">
        <v>98</v>
      </c>
      <c r="AA795" s="47"/>
      <c r="AB795" s="16"/>
      <c r="AC795" s="47"/>
      <c r="AD795" s="16"/>
      <c r="AE795" s="46"/>
      <c r="AF795" s="255"/>
      <c r="AG795" s="255"/>
      <c r="AH795" s="45"/>
      <c r="AI795" s="11"/>
      <c r="AJ795" s="266"/>
      <c r="AK795" s="268"/>
      <c r="AL795" s="264"/>
      <c r="AM795" s="266"/>
      <c r="AN795" s="268"/>
      <c r="AO795" s="264"/>
      <c r="AP795" s="266"/>
      <c r="AQ795" s="268"/>
      <c r="AR795" s="264"/>
      <c r="AS795" s="266"/>
      <c r="AT795" s="268"/>
      <c r="AU795" s="264"/>
      <c r="AV795" s="266"/>
      <c r="AW795" s="276"/>
      <c r="AX795" s="271"/>
      <c r="AY795" s="293"/>
      <c r="AZ795" s="229"/>
      <c r="BA795" s="229"/>
      <c r="BB795" s="296"/>
    </row>
    <row r="796" spans="2:62" ht="28.15" customHeight="1" x14ac:dyDescent="0.2">
      <c r="B796" s="30"/>
      <c r="C796" s="242">
        <v>2</v>
      </c>
      <c r="D796" s="44"/>
      <c r="E796" s="43"/>
      <c r="F796" s="43"/>
      <c r="G796" s="42"/>
      <c r="H796" s="223"/>
      <c r="I796" s="246">
        <v>51</v>
      </c>
      <c r="J796" s="246">
        <v>19</v>
      </c>
      <c r="K796" s="246">
        <v>8</v>
      </c>
      <c r="L796" s="41" t="s">
        <v>133</v>
      </c>
      <c r="M796" s="40" t="s">
        <v>186</v>
      </c>
      <c r="N796" s="41" t="s">
        <v>131</v>
      </c>
      <c r="O796" s="40" t="s">
        <v>186</v>
      </c>
      <c r="P796" s="41" t="s">
        <v>130</v>
      </c>
      <c r="Q796" s="40" t="s">
        <v>175</v>
      </c>
      <c r="R796" s="41" t="s">
        <v>129</v>
      </c>
      <c r="S796" s="40"/>
      <c r="T796" s="41" t="s">
        <v>128</v>
      </c>
      <c r="U796" s="40"/>
      <c r="V796" s="41" t="s">
        <v>127</v>
      </c>
      <c r="W796" s="40"/>
      <c r="X796" s="41" t="s">
        <v>126</v>
      </c>
      <c r="Y796" s="40"/>
      <c r="Z796" s="41" t="s">
        <v>125</v>
      </c>
      <c r="AA796" s="40"/>
      <c r="AB796" s="39"/>
      <c r="AC796" s="40"/>
      <c r="AD796" s="39" t="s">
        <v>104</v>
      </c>
      <c r="AE796" s="38"/>
      <c r="AF796" s="250"/>
      <c r="AG796" s="250" t="s">
        <v>609</v>
      </c>
      <c r="AH796" s="37"/>
      <c r="AI796" s="11"/>
      <c r="AJ796" s="233">
        <f>SUMPRODUCT(LEN($M796:$U799)-LEN(SUBSTITUTE($M796:$U799,"A", "")))</f>
        <v>17</v>
      </c>
      <c r="AK796" s="239">
        <f>SUMPRODUCT(LEN($AD796:$AD799)-LEN(SUBSTITUTE($AD796:$AD799,"A", "")))</f>
        <v>7</v>
      </c>
      <c r="AL796" s="230">
        <f>SUMPRODUCT(LEN($AC796:$AC799)-LEN(SUBSTITUTE($AC796:$AC799,"A", "")))</f>
        <v>0</v>
      </c>
      <c r="AM796" s="233">
        <f>SUMPRODUCT(LEN($M796:$U799)-LEN(SUBSTITUTE($M796:$U799,"S", "")))</f>
        <v>10</v>
      </c>
      <c r="AN796" s="239">
        <f>SUMPRODUCT(LEN($AD796:$AD799)-LEN(SUBSTITUTE($AD796:$AD799,"S", "")))</f>
        <v>3</v>
      </c>
      <c r="AO796" s="230">
        <f>SUMPRODUCT(LEN($AC796:$AC799)-LEN(SUBSTITUTE($AC796:$AC799,"S", "")))</f>
        <v>0</v>
      </c>
      <c r="AP796" s="233">
        <f>SUMPRODUCT(LEN($M796:$U799)-LEN(SUBSTITUTE($M796:$U799,"F", "")))</f>
        <v>1</v>
      </c>
      <c r="AQ796" s="239">
        <f>SUMPRODUCT(LEN($AD796:$AD799)-LEN(SUBSTITUTE($AD796:$AD799,"F", "")))</f>
        <v>0</v>
      </c>
      <c r="AR796" s="230">
        <f>SUMPRODUCT(LEN($AC796:$AC799)-LEN(SUBSTITUTE($AC796:$AC799,"F", "")))</f>
        <v>0</v>
      </c>
      <c r="AS796" s="233">
        <f>SUMPRODUCT(LEN($M796:$U799)-LEN(SUBSTITUTE($M796:$U799,"G", "")))</f>
        <v>1</v>
      </c>
      <c r="AT796" s="239">
        <f>SUMPRODUCT(LEN($AD796:$AD799)-LEN(SUBSTITUTE($AD796:$AD799,"G", "")))</f>
        <v>1</v>
      </c>
      <c r="AU796" s="230">
        <f>SUMPRODUCT(LEN($AC796:$AC799)-LEN(SUBSTITUTE($AC796:$AC799,"G", "")))</f>
        <v>0</v>
      </c>
      <c r="AV796" s="233">
        <f>SUMPRODUCT(LEN($L796:$U799)-LEN(SUBSTITUTE($L796:$U799,"M", "")))</f>
        <v>0</v>
      </c>
      <c r="AW796" s="236">
        <f>SUMPRODUCT(LEN($AD796:$AD799)-LEN(SUBSTITUTE($AD796:$AD799,"M", "")))</f>
        <v>0</v>
      </c>
      <c r="AX796" s="269">
        <f>SUMPRODUCT(LEN($AC796:$AC799)-LEN(SUBSTITUTE($AC796:$AC799,"M", "")))</f>
        <v>0</v>
      </c>
      <c r="AY796" s="291">
        <f>SUMPRODUCT(LEN($AE796:$AE799)-LEN(SUBSTITUTE($AE796:$AE799,"S", "")))</f>
        <v>0</v>
      </c>
      <c r="AZ796" s="227">
        <f>SUMPRODUCT(LEN($AE796:$AE799)-LEN(SUBSTITUTE($AE796:$AE799,"F", "")))</f>
        <v>0</v>
      </c>
      <c r="BA796" s="227">
        <f>SUMPRODUCT(LEN($AE796:$AE799)-LEN(SUBSTITUTE($AE796:$AE799,"G", "")))</f>
        <v>0</v>
      </c>
      <c r="BB796" s="294">
        <f>SUMPRODUCT(LEN($AE796:$AE799)-LEN(SUBSTITUTE($AE796:$AE799,"M", "")))</f>
        <v>0</v>
      </c>
    </row>
    <row r="797" spans="2:62" ht="28.15" customHeight="1" thickBot="1" x14ac:dyDescent="0.25">
      <c r="B797" s="30"/>
      <c r="C797" s="243"/>
      <c r="D797" s="36"/>
      <c r="E797" s="35"/>
      <c r="F797" s="35"/>
      <c r="G797" s="34"/>
      <c r="H797" s="224"/>
      <c r="I797" s="247"/>
      <c r="J797" s="247"/>
      <c r="K797" s="247"/>
      <c r="L797" s="33" t="s">
        <v>123</v>
      </c>
      <c r="M797" s="32" t="s">
        <v>434</v>
      </c>
      <c r="N797" s="33" t="s">
        <v>122</v>
      </c>
      <c r="O797" s="32" t="s">
        <v>428</v>
      </c>
      <c r="P797" s="33" t="s">
        <v>120</v>
      </c>
      <c r="Q797" s="32" t="s">
        <v>113</v>
      </c>
      <c r="R797" s="33" t="s">
        <v>119</v>
      </c>
      <c r="S797" s="32"/>
      <c r="T797" s="33" t="s">
        <v>118</v>
      </c>
      <c r="U797" s="32"/>
      <c r="V797" s="33" t="s">
        <v>117</v>
      </c>
      <c r="W797" s="32"/>
      <c r="X797" s="33" t="s">
        <v>116</v>
      </c>
      <c r="Y797" s="32"/>
      <c r="Z797" s="33" t="s">
        <v>115</v>
      </c>
      <c r="AA797" s="32"/>
      <c r="AB797" s="31"/>
      <c r="AC797" s="32"/>
      <c r="AD797" s="31" t="s">
        <v>672</v>
      </c>
      <c r="AE797" s="23"/>
      <c r="AF797" s="251"/>
      <c r="AG797" s="251"/>
      <c r="AH797" s="22"/>
      <c r="AI797" s="11"/>
      <c r="AJ797" s="265"/>
      <c r="AK797" s="267"/>
      <c r="AL797" s="263"/>
      <c r="AM797" s="265"/>
      <c r="AN797" s="267"/>
      <c r="AO797" s="263"/>
      <c r="AP797" s="265"/>
      <c r="AQ797" s="267"/>
      <c r="AR797" s="263"/>
      <c r="AS797" s="265"/>
      <c r="AT797" s="267"/>
      <c r="AU797" s="263"/>
      <c r="AV797" s="265"/>
      <c r="AW797" s="275"/>
      <c r="AX797" s="270"/>
      <c r="AY797" s="292"/>
      <c r="AZ797" s="228"/>
      <c r="BA797" s="228"/>
      <c r="BB797" s="295"/>
    </row>
    <row r="798" spans="2:62" ht="28.15" customHeight="1" x14ac:dyDescent="0.2">
      <c r="B798" s="30"/>
      <c r="C798" s="244"/>
      <c r="D798" s="29"/>
      <c r="E798" s="28"/>
      <c r="F798" s="28"/>
      <c r="G798" s="27"/>
      <c r="H798" s="225"/>
      <c r="I798" s="248"/>
      <c r="J798" s="248"/>
      <c r="K798" s="248"/>
      <c r="L798" s="26" t="s">
        <v>114</v>
      </c>
      <c r="M798" s="25" t="s">
        <v>132</v>
      </c>
      <c r="N798" s="26" t="s">
        <v>112</v>
      </c>
      <c r="O798" s="25" t="s">
        <v>470</v>
      </c>
      <c r="P798" s="26" t="s">
        <v>111</v>
      </c>
      <c r="Q798" s="25" t="s">
        <v>121</v>
      </c>
      <c r="R798" s="26" t="s">
        <v>110</v>
      </c>
      <c r="S798" s="25"/>
      <c r="T798" s="26" t="s">
        <v>109</v>
      </c>
      <c r="U798" s="25"/>
      <c r="V798" s="26" t="s">
        <v>108</v>
      </c>
      <c r="W798" s="25"/>
      <c r="X798" s="26" t="s">
        <v>107</v>
      </c>
      <c r="Y798" s="25"/>
      <c r="Z798" s="26" t="s">
        <v>106</v>
      </c>
      <c r="AA798" s="25"/>
      <c r="AB798" s="24"/>
      <c r="AC798" s="25"/>
      <c r="AD798" s="24" t="s">
        <v>610</v>
      </c>
      <c r="AE798" s="23"/>
      <c r="AF798" s="251"/>
      <c r="AG798" s="251"/>
      <c r="AH798" s="22"/>
      <c r="AI798" s="11"/>
      <c r="AJ798" s="265"/>
      <c r="AK798" s="267"/>
      <c r="AL798" s="263"/>
      <c r="AM798" s="265"/>
      <c r="AN798" s="267"/>
      <c r="AO798" s="263"/>
      <c r="AP798" s="265"/>
      <c r="AQ798" s="267"/>
      <c r="AR798" s="263"/>
      <c r="AS798" s="265"/>
      <c r="AT798" s="267"/>
      <c r="AU798" s="263"/>
      <c r="AV798" s="265"/>
      <c r="AW798" s="275"/>
      <c r="AX798" s="270"/>
      <c r="AY798" s="292"/>
      <c r="AZ798" s="228"/>
      <c r="BA798" s="228"/>
      <c r="BB798" s="295"/>
    </row>
    <row r="799" spans="2:62" ht="28.15" customHeight="1" thickBot="1" x14ac:dyDescent="0.25">
      <c r="B799" s="30"/>
      <c r="C799" s="253"/>
      <c r="D799" s="51"/>
      <c r="E799" s="50"/>
      <c r="F799" s="50"/>
      <c r="G799" s="49"/>
      <c r="H799" s="226"/>
      <c r="I799" s="254"/>
      <c r="J799" s="254"/>
      <c r="K799" s="254"/>
      <c r="L799" s="48" t="s">
        <v>105</v>
      </c>
      <c r="M799" s="47" t="s">
        <v>187</v>
      </c>
      <c r="N799" s="48" t="s">
        <v>103</v>
      </c>
      <c r="O799" s="47" t="s">
        <v>195</v>
      </c>
      <c r="P799" s="48" t="s">
        <v>102</v>
      </c>
      <c r="Q799" s="47"/>
      <c r="R799" s="48" t="s">
        <v>101</v>
      </c>
      <c r="S799" s="47"/>
      <c r="T799" s="48">
        <v>20</v>
      </c>
      <c r="U799" s="47"/>
      <c r="V799" s="48" t="s">
        <v>100</v>
      </c>
      <c r="W799" s="47"/>
      <c r="X799" s="48" t="s">
        <v>99</v>
      </c>
      <c r="Y799" s="47"/>
      <c r="Z799" s="48" t="s">
        <v>98</v>
      </c>
      <c r="AA799" s="47"/>
      <c r="AB799" s="16"/>
      <c r="AC799" s="47"/>
      <c r="AD799" s="16"/>
      <c r="AE799" s="46"/>
      <c r="AF799" s="255"/>
      <c r="AG799" s="255"/>
      <c r="AH799" s="45"/>
      <c r="AI799" s="11"/>
      <c r="AJ799" s="266"/>
      <c r="AK799" s="268"/>
      <c r="AL799" s="264"/>
      <c r="AM799" s="266"/>
      <c r="AN799" s="268"/>
      <c r="AO799" s="264"/>
      <c r="AP799" s="266"/>
      <c r="AQ799" s="268"/>
      <c r="AR799" s="264"/>
      <c r="AS799" s="266"/>
      <c r="AT799" s="268"/>
      <c r="AU799" s="264"/>
      <c r="AV799" s="266"/>
      <c r="AW799" s="276"/>
      <c r="AX799" s="271"/>
      <c r="AY799" s="293"/>
      <c r="AZ799" s="229"/>
      <c r="BA799" s="229"/>
      <c r="BB799" s="296"/>
    </row>
    <row r="800" spans="2:62" ht="28.15" customHeight="1" x14ac:dyDescent="0.2">
      <c r="B800" s="30"/>
      <c r="C800" s="242">
        <v>3</v>
      </c>
      <c r="D800" s="44"/>
      <c r="E800" s="43"/>
      <c r="F800" s="43"/>
      <c r="G800" s="42"/>
      <c r="H800" s="223"/>
      <c r="I800" s="246">
        <v>61</v>
      </c>
      <c r="J800" s="246">
        <v>21</v>
      </c>
      <c r="K800" s="246">
        <v>6</v>
      </c>
      <c r="L800" s="41" t="s">
        <v>133</v>
      </c>
      <c r="M800" s="40" t="s">
        <v>132</v>
      </c>
      <c r="N800" s="41" t="s">
        <v>131</v>
      </c>
      <c r="O800" s="40" t="s">
        <v>625</v>
      </c>
      <c r="P800" s="41" t="s">
        <v>130</v>
      </c>
      <c r="Q800" s="40" t="s">
        <v>428</v>
      </c>
      <c r="R800" s="41" t="s">
        <v>129</v>
      </c>
      <c r="S800" s="40" t="s">
        <v>113</v>
      </c>
      <c r="T800" s="41" t="s">
        <v>128</v>
      </c>
      <c r="U800" s="40"/>
      <c r="V800" s="41" t="s">
        <v>127</v>
      </c>
      <c r="W800" s="40"/>
      <c r="X800" s="41" t="s">
        <v>126</v>
      </c>
      <c r="Y800" s="40"/>
      <c r="Z800" s="41" t="s">
        <v>125</v>
      </c>
      <c r="AA800" s="40"/>
      <c r="AB800" s="39"/>
      <c r="AC800" s="40"/>
      <c r="AD800" s="39" t="s">
        <v>424</v>
      </c>
      <c r="AE800" s="38"/>
      <c r="AF800" s="250"/>
      <c r="AG800" s="250" t="s">
        <v>609</v>
      </c>
      <c r="AH800" s="37"/>
      <c r="AI800" s="11"/>
      <c r="AJ800" s="233">
        <f>SUMPRODUCT(LEN($M800:$U803)-LEN(SUBSTITUTE($M800:$U803,"A", "")))</f>
        <v>28</v>
      </c>
      <c r="AK800" s="239">
        <f>SUMPRODUCT(LEN($AD800:$AD803)-LEN(SUBSTITUTE($AD800:$AD803,"A", "")))</f>
        <v>0</v>
      </c>
      <c r="AL800" s="230">
        <f>SUMPRODUCT(LEN($AC800:$AC803)-LEN(SUBSTITUTE($AC800:$AC803,"A", "")))</f>
        <v>0</v>
      </c>
      <c r="AM800" s="233">
        <f>SUMPRODUCT(LEN($M800:$U803)-LEN(SUBSTITUTE($M800:$U803,"S", "")))</f>
        <v>12</v>
      </c>
      <c r="AN800" s="239">
        <f>SUMPRODUCT(LEN($AD800:$AD803)-LEN(SUBSTITUTE($AD800:$AD803,"S", "")))</f>
        <v>2</v>
      </c>
      <c r="AO800" s="230">
        <f>SUMPRODUCT(LEN($AC800:$AC803)-LEN(SUBSTITUTE($AC800:$AC803,"S", "")))</f>
        <v>0</v>
      </c>
      <c r="AP800" s="233">
        <f>SUMPRODUCT(LEN($M800:$U803)-LEN(SUBSTITUTE($M800:$U803,"F", "")))</f>
        <v>1</v>
      </c>
      <c r="AQ800" s="239">
        <f>SUMPRODUCT(LEN($AD800:$AD803)-LEN(SUBSTITUTE($AD800:$AD803,"F", "")))</f>
        <v>0</v>
      </c>
      <c r="AR800" s="230">
        <f>SUMPRODUCT(LEN($AC800:$AC803)-LEN(SUBSTITUTE($AC800:$AC803,"F", "")))</f>
        <v>0</v>
      </c>
      <c r="AS800" s="233">
        <f>SUMPRODUCT(LEN($M800:$U803)-LEN(SUBSTITUTE($M800:$U803,"G", "")))</f>
        <v>5</v>
      </c>
      <c r="AT800" s="239">
        <f>SUMPRODUCT(LEN($AD800:$AD803)-LEN(SUBSTITUTE($AD800:$AD803,"G", "")))</f>
        <v>1</v>
      </c>
      <c r="AU800" s="230">
        <f>SUMPRODUCT(LEN($AC800:$AC803)-LEN(SUBSTITUTE($AC800:$AC803,"G", "")))</f>
        <v>0</v>
      </c>
      <c r="AV800" s="233">
        <f>SUMPRODUCT(LEN($L800:$U803)-LEN(SUBSTITUTE($L800:$U803,"M", "")))</f>
        <v>0</v>
      </c>
      <c r="AW800" s="236">
        <f>SUMPRODUCT(LEN($AD800:$AD803)-LEN(SUBSTITUTE($AD800:$AD803,"M", "")))</f>
        <v>0</v>
      </c>
      <c r="AX800" s="269">
        <f>SUMPRODUCT(LEN($AC800:$AC803)-LEN(SUBSTITUTE($AC800:$AC803,"M", "")))</f>
        <v>0</v>
      </c>
      <c r="AY800" s="291">
        <f>SUMPRODUCT(LEN($AE800:$AE803)-LEN(SUBSTITUTE($AE800:$AE803,"S", "")))</f>
        <v>0</v>
      </c>
      <c r="AZ800" s="227">
        <f>SUMPRODUCT(LEN($AE800:$AE803)-LEN(SUBSTITUTE($AE800:$AE803,"F", "")))</f>
        <v>0</v>
      </c>
      <c r="BA800" s="227">
        <f>SUMPRODUCT(LEN($AE800:$AE803)-LEN(SUBSTITUTE($AE800:$AE803,"G", "")))</f>
        <v>0</v>
      </c>
      <c r="BB800" s="294">
        <f>SUMPRODUCT(LEN($AE800:$AE803)-LEN(SUBSTITUTE($AE800:$AE803,"M", "")))</f>
        <v>0</v>
      </c>
    </row>
    <row r="801" spans="2:62" ht="28.15" customHeight="1" thickBot="1" x14ac:dyDescent="0.25">
      <c r="B801" s="30"/>
      <c r="C801" s="243"/>
      <c r="D801" s="36"/>
      <c r="E801" s="35"/>
      <c r="F801" s="35"/>
      <c r="G801" s="34"/>
      <c r="H801" s="224"/>
      <c r="I801" s="247"/>
      <c r="J801" s="247"/>
      <c r="K801" s="247"/>
      <c r="L801" s="33" t="s">
        <v>123</v>
      </c>
      <c r="M801" s="32" t="s">
        <v>376</v>
      </c>
      <c r="N801" s="33" t="s">
        <v>122</v>
      </c>
      <c r="O801" s="32" t="s">
        <v>376</v>
      </c>
      <c r="P801" s="33" t="s">
        <v>120</v>
      </c>
      <c r="Q801" s="32" t="s">
        <v>385</v>
      </c>
      <c r="R801" s="33" t="s">
        <v>119</v>
      </c>
      <c r="S801" s="32" t="s">
        <v>121</v>
      </c>
      <c r="T801" s="33" t="s">
        <v>118</v>
      </c>
      <c r="U801" s="32"/>
      <c r="V801" s="33" t="s">
        <v>117</v>
      </c>
      <c r="W801" s="32"/>
      <c r="X801" s="33" t="s">
        <v>116</v>
      </c>
      <c r="Y801" s="32"/>
      <c r="Z801" s="33" t="s">
        <v>115</v>
      </c>
      <c r="AA801" s="32"/>
      <c r="AB801" s="31"/>
      <c r="AC801" s="32"/>
      <c r="AD801" s="31"/>
      <c r="AE801" s="23"/>
      <c r="AF801" s="251"/>
      <c r="AG801" s="251"/>
      <c r="AH801" s="22"/>
      <c r="AI801" s="11"/>
      <c r="AJ801" s="265"/>
      <c r="AK801" s="267"/>
      <c r="AL801" s="263"/>
      <c r="AM801" s="265"/>
      <c r="AN801" s="267"/>
      <c r="AO801" s="263"/>
      <c r="AP801" s="265"/>
      <c r="AQ801" s="267"/>
      <c r="AR801" s="263"/>
      <c r="AS801" s="265"/>
      <c r="AT801" s="267"/>
      <c r="AU801" s="263"/>
      <c r="AV801" s="265"/>
      <c r="AW801" s="275"/>
      <c r="AX801" s="270"/>
      <c r="AY801" s="292"/>
      <c r="AZ801" s="228"/>
      <c r="BA801" s="228"/>
      <c r="BB801" s="295"/>
    </row>
    <row r="802" spans="2:62" ht="28.15" customHeight="1" x14ac:dyDescent="0.2">
      <c r="B802" s="30"/>
      <c r="C802" s="244"/>
      <c r="D802" s="29"/>
      <c r="E802" s="28"/>
      <c r="F802" s="28"/>
      <c r="G802" s="27"/>
      <c r="H802" s="225"/>
      <c r="I802" s="248"/>
      <c r="J802" s="248"/>
      <c r="K802" s="248"/>
      <c r="L802" s="26" t="s">
        <v>114</v>
      </c>
      <c r="M802" s="25" t="s">
        <v>417</v>
      </c>
      <c r="N802" s="26" t="s">
        <v>112</v>
      </c>
      <c r="O802" s="25" t="s">
        <v>443</v>
      </c>
      <c r="P802" s="26" t="s">
        <v>111</v>
      </c>
      <c r="Q802" s="25" t="s">
        <v>217</v>
      </c>
      <c r="R802" s="26" t="s">
        <v>110</v>
      </c>
      <c r="S802" s="25" t="s">
        <v>121</v>
      </c>
      <c r="T802" s="26" t="s">
        <v>109</v>
      </c>
      <c r="U802" s="25"/>
      <c r="V802" s="26" t="s">
        <v>108</v>
      </c>
      <c r="W802" s="25"/>
      <c r="X802" s="26" t="s">
        <v>107</v>
      </c>
      <c r="Y802" s="25"/>
      <c r="Z802" s="26" t="s">
        <v>106</v>
      </c>
      <c r="AA802" s="25"/>
      <c r="AB802" s="24"/>
      <c r="AC802" s="25"/>
      <c r="AD802" s="24"/>
      <c r="AE802" s="23"/>
      <c r="AF802" s="251"/>
      <c r="AG802" s="251"/>
      <c r="AH802" s="22"/>
      <c r="AI802" s="11"/>
      <c r="AJ802" s="265"/>
      <c r="AK802" s="267"/>
      <c r="AL802" s="263"/>
      <c r="AM802" s="265"/>
      <c r="AN802" s="267"/>
      <c r="AO802" s="263"/>
      <c r="AP802" s="265"/>
      <c r="AQ802" s="267"/>
      <c r="AR802" s="263"/>
      <c r="AS802" s="265"/>
      <c r="AT802" s="267"/>
      <c r="AU802" s="263"/>
      <c r="AV802" s="265"/>
      <c r="AW802" s="275"/>
      <c r="AX802" s="270"/>
      <c r="AY802" s="292"/>
      <c r="AZ802" s="228"/>
      <c r="BA802" s="228"/>
      <c r="BB802" s="295"/>
    </row>
    <row r="803" spans="2:62" ht="28.15" customHeight="1" thickBot="1" x14ac:dyDescent="0.25">
      <c r="B803" s="21"/>
      <c r="C803" s="245"/>
      <c r="D803" s="20"/>
      <c r="E803" s="19"/>
      <c r="F803" s="19"/>
      <c r="G803" s="18"/>
      <c r="H803" s="226"/>
      <c r="I803" s="249"/>
      <c r="J803" s="249"/>
      <c r="K803" s="249"/>
      <c r="L803" s="17" t="s">
        <v>105</v>
      </c>
      <c r="M803" s="15" t="s">
        <v>611</v>
      </c>
      <c r="N803" s="17" t="s">
        <v>103</v>
      </c>
      <c r="O803" s="15" t="s">
        <v>389</v>
      </c>
      <c r="P803" s="17" t="s">
        <v>102</v>
      </c>
      <c r="Q803" s="15" t="s">
        <v>175</v>
      </c>
      <c r="R803" s="17" t="s">
        <v>101</v>
      </c>
      <c r="S803" s="15"/>
      <c r="T803" s="17">
        <v>20</v>
      </c>
      <c r="U803" s="15"/>
      <c r="V803" s="17" t="s">
        <v>100</v>
      </c>
      <c r="W803" s="15"/>
      <c r="X803" s="17" t="s">
        <v>99</v>
      </c>
      <c r="Y803" s="15"/>
      <c r="Z803" s="17" t="s">
        <v>98</v>
      </c>
      <c r="AA803" s="15"/>
      <c r="AB803" s="16"/>
      <c r="AC803" s="15"/>
      <c r="AD803" s="14"/>
      <c r="AE803" s="13"/>
      <c r="AF803" s="252"/>
      <c r="AG803" s="252"/>
      <c r="AH803" s="12"/>
      <c r="AI803" s="11"/>
      <c r="AJ803" s="266"/>
      <c r="AK803" s="268"/>
      <c r="AL803" s="264"/>
      <c r="AM803" s="266"/>
      <c r="AN803" s="268"/>
      <c r="AO803" s="264"/>
      <c r="AP803" s="266"/>
      <c r="AQ803" s="268"/>
      <c r="AR803" s="264"/>
      <c r="AS803" s="266"/>
      <c r="AT803" s="268"/>
      <c r="AU803" s="264"/>
      <c r="AV803" s="266"/>
      <c r="AW803" s="276"/>
      <c r="AX803" s="271"/>
      <c r="AY803" s="293"/>
      <c r="AZ803" s="229"/>
      <c r="BA803" s="229"/>
      <c r="BB803" s="296"/>
    </row>
    <row r="804" spans="2:62" ht="85.9" customHeight="1" thickTop="1" thickBot="1" x14ac:dyDescent="0.35">
      <c r="B804" s="105" t="s">
        <v>174</v>
      </c>
      <c r="C804" s="95" t="s">
        <v>173</v>
      </c>
      <c r="D804" s="100" t="s">
        <v>172</v>
      </c>
      <c r="E804" s="104" t="s">
        <v>171</v>
      </c>
      <c r="F804" s="103"/>
      <c r="G804" s="102"/>
      <c r="H804" s="101" t="s">
        <v>170</v>
      </c>
      <c r="I804" s="100" t="s">
        <v>96</v>
      </c>
      <c r="J804" s="100" t="s">
        <v>169</v>
      </c>
      <c r="K804" s="100" t="s">
        <v>97</v>
      </c>
      <c r="L804" s="256" t="s">
        <v>168</v>
      </c>
      <c r="M804" s="262"/>
      <c r="N804" s="256" t="s">
        <v>167</v>
      </c>
      <c r="O804" s="262"/>
      <c r="P804" s="256" t="s">
        <v>167</v>
      </c>
      <c r="Q804" s="257"/>
      <c r="R804" s="256" t="s">
        <v>167</v>
      </c>
      <c r="S804" s="257"/>
      <c r="T804" s="256" t="s">
        <v>167</v>
      </c>
      <c r="U804" s="257"/>
      <c r="V804" s="256" t="s">
        <v>167</v>
      </c>
      <c r="W804" s="257"/>
      <c r="X804" s="256" t="s">
        <v>167</v>
      </c>
      <c r="Y804" s="257"/>
      <c r="Z804" s="256" t="s">
        <v>167</v>
      </c>
      <c r="AA804" s="257"/>
      <c r="AB804" s="261" t="s">
        <v>166</v>
      </c>
      <c r="AC804" s="257"/>
      <c r="AD804" s="101" t="s">
        <v>165</v>
      </c>
      <c r="AE804" s="101" t="s">
        <v>164</v>
      </c>
      <c r="AF804" s="100" t="s">
        <v>163</v>
      </c>
      <c r="AG804" s="100" t="s">
        <v>162</v>
      </c>
      <c r="AH804" s="99" t="s">
        <v>161</v>
      </c>
      <c r="AI804" s="98"/>
      <c r="AJ804" s="96" t="s">
        <v>160</v>
      </c>
      <c r="AK804" s="95" t="s">
        <v>159</v>
      </c>
      <c r="AL804" s="94" t="s">
        <v>158</v>
      </c>
      <c r="AM804" s="96" t="s">
        <v>157</v>
      </c>
      <c r="AN804" s="95" t="s">
        <v>156</v>
      </c>
      <c r="AO804" s="94" t="s">
        <v>155</v>
      </c>
      <c r="AP804" s="96" t="s">
        <v>154</v>
      </c>
      <c r="AQ804" s="95" t="s">
        <v>153</v>
      </c>
      <c r="AR804" s="97" t="s">
        <v>152</v>
      </c>
      <c r="AS804" s="96" t="s">
        <v>151</v>
      </c>
      <c r="AT804" s="95" t="s">
        <v>150</v>
      </c>
      <c r="AU804" s="94" t="s">
        <v>149</v>
      </c>
      <c r="AV804" s="96" t="s">
        <v>148</v>
      </c>
      <c r="AW804" s="95" t="s">
        <v>147</v>
      </c>
      <c r="AX804" s="94" t="s">
        <v>146</v>
      </c>
      <c r="AY804" s="93" t="s">
        <v>145</v>
      </c>
      <c r="AZ804" s="92" t="s">
        <v>144</v>
      </c>
      <c r="BA804" s="92" t="s">
        <v>143</v>
      </c>
      <c r="BB804" s="91" t="s">
        <v>142</v>
      </c>
    </row>
    <row r="805" spans="2:62" ht="48" thickBot="1" x14ac:dyDescent="0.3">
      <c r="B805" s="90" t="s">
        <v>192</v>
      </c>
      <c r="C805" s="89"/>
      <c r="D805" s="88">
        <v>192</v>
      </c>
      <c r="E805" s="258"/>
      <c r="F805" s="259"/>
      <c r="G805" s="260"/>
      <c r="H805" s="87" t="s">
        <v>140</v>
      </c>
      <c r="I805" s="86"/>
      <c r="J805" s="86"/>
      <c r="K805" s="85"/>
      <c r="L805" s="84"/>
      <c r="M805" s="81"/>
      <c r="N805" s="84"/>
      <c r="O805" s="81"/>
      <c r="P805" s="84"/>
      <c r="Q805" s="81"/>
      <c r="R805" s="84"/>
      <c r="S805" s="81"/>
      <c r="T805" s="84"/>
      <c r="U805" s="81"/>
      <c r="V805" s="84"/>
      <c r="W805" s="81"/>
      <c r="X805" s="84"/>
      <c r="Y805" s="81"/>
      <c r="Z805" s="84"/>
      <c r="AA805" s="83"/>
      <c r="AB805" s="82" t="s">
        <v>139</v>
      </c>
      <c r="AC805" s="81"/>
      <c r="AD805" s="81"/>
      <c r="AE805" s="81"/>
      <c r="AF805" s="80"/>
      <c r="AG805" s="80"/>
      <c r="AH805" s="60"/>
      <c r="AI805" s="79" t="s">
        <v>138</v>
      </c>
      <c r="AJ805" s="78">
        <f t="shared" ref="AJ805:BB805" si="106">SUM(AJ807:AJ818)</f>
        <v>71</v>
      </c>
      <c r="AK805" s="77">
        <f t="shared" si="106"/>
        <v>22</v>
      </c>
      <c r="AL805" s="76">
        <f t="shared" si="106"/>
        <v>0</v>
      </c>
      <c r="AM805" s="78">
        <f t="shared" si="106"/>
        <v>35</v>
      </c>
      <c r="AN805" s="77">
        <f t="shared" si="106"/>
        <v>40</v>
      </c>
      <c r="AO805" s="76">
        <f t="shared" si="106"/>
        <v>0</v>
      </c>
      <c r="AP805" s="78">
        <f t="shared" si="106"/>
        <v>0</v>
      </c>
      <c r="AQ805" s="77">
        <f t="shared" si="106"/>
        <v>1</v>
      </c>
      <c r="AR805" s="76">
        <f t="shared" si="106"/>
        <v>0</v>
      </c>
      <c r="AS805" s="78">
        <f t="shared" si="106"/>
        <v>9</v>
      </c>
      <c r="AT805" s="77">
        <f t="shared" si="106"/>
        <v>7</v>
      </c>
      <c r="AU805" s="76">
        <f t="shared" si="106"/>
        <v>0</v>
      </c>
      <c r="AV805" s="78">
        <f t="shared" si="106"/>
        <v>0</v>
      </c>
      <c r="AW805" s="77">
        <f t="shared" si="106"/>
        <v>0</v>
      </c>
      <c r="AX805" s="76">
        <f t="shared" si="106"/>
        <v>0</v>
      </c>
      <c r="AY805" s="75">
        <f t="shared" si="106"/>
        <v>0</v>
      </c>
      <c r="AZ805" s="74">
        <f t="shared" si="106"/>
        <v>0</v>
      </c>
      <c r="BA805" s="74">
        <f t="shared" si="106"/>
        <v>0</v>
      </c>
      <c r="BB805" s="73">
        <f t="shared" si="106"/>
        <v>0</v>
      </c>
      <c r="BC805" s="72" t="s">
        <v>137</v>
      </c>
      <c r="BF805" s="5">
        <f>SUM(AJ805:AL805)/$BG$5</f>
        <v>31</v>
      </c>
      <c r="BG805" s="5">
        <f>SUM(AM805:AO805,AY805)/$BG$5</f>
        <v>25</v>
      </c>
      <c r="BH805" s="5">
        <f>SUM(AP805:AR805,AZ805)/$BG$5</f>
        <v>0.33333333333333331</v>
      </c>
      <c r="BI805" s="5">
        <f>SUM(AS805:AU805,BA805)/$BG$5</f>
        <v>5.333333333333333</v>
      </c>
      <c r="BJ805" s="5">
        <f>SUM(AV805:AX805,BB805)/$BG$5</f>
        <v>0</v>
      </c>
    </row>
    <row r="806" spans="2:62" ht="37.5" thickBot="1" x14ac:dyDescent="0.3">
      <c r="B806" s="71"/>
      <c r="C806" s="70"/>
      <c r="D806" s="69"/>
      <c r="E806" s="68"/>
      <c r="F806" s="68"/>
      <c r="G806" s="67"/>
      <c r="H806" s="66"/>
      <c r="I806" s="64"/>
      <c r="J806" s="64"/>
      <c r="K806" s="65"/>
      <c r="L806" s="64"/>
      <c r="M806" s="62"/>
      <c r="N806" s="64"/>
      <c r="O806" s="62"/>
      <c r="P806" s="64"/>
      <c r="Q806" s="62"/>
      <c r="R806" s="64"/>
      <c r="S806" s="62"/>
      <c r="T806" s="64"/>
      <c r="U806" s="62"/>
      <c r="V806" s="64"/>
      <c r="W806" s="62"/>
      <c r="X806" s="64"/>
      <c r="Y806" s="62"/>
      <c r="Z806" s="64"/>
      <c r="AA806" s="62"/>
      <c r="AB806" s="63"/>
      <c r="AC806" s="62"/>
      <c r="AD806" s="62"/>
      <c r="AE806" s="62"/>
      <c r="AF806" s="61"/>
      <c r="AG806" s="61"/>
      <c r="AH806" s="60"/>
      <c r="AI806" s="59" t="s">
        <v>136</v>
      </c>
      <c r="AJ806" s="58">
        <f t="shared" ref="AJ806:BB806" si="107">AJ805/3</f>
        <v>23.666666666666668</v>
      </c>
      <c r="AK806" s="57">
        <f t="shared" si="107"/>
        <v>7.333333333333333</v>
      </c>
      <c r="AL806" s="56">
        <f t="shared" si="107"/>
        <v>0</v>
      </c>
      <c r="AM806" s="58">
        <f t="shared" si="107"/>
        <v>11.666666666666666</v>
      </c>
      <c r="AN806" s="57">
        <f t="shared" si="107"/>
        <v>13.333333333333334</v>
      </c>
      <c r="AO806" s="56">
        <f t="shared" si="107"/>
        <v>0</v>
      </c>
      <c r="AP806" s="58">
        <f t="shared" si="107"/>
        <v>0</v>
      </c>
      <c r="AQ806" s="57">
        <f t="shared" si="107"/>
        <v>0.33333333333333331</v>
      </c>
      <c r="AR806" s="56">
        <f t="shared" si="107"/>
        <v>0</v>
      </c>
      <c r="AS806" s="58">
        <f t="shared" si="107"/>
        <v>3</v>
      </c>
      <c r="AT806" s="57">
        <f t="shared" si="107"/>
        <v>2.3333333333333335</v>
      </c>
      <c r="AU806" s="56">
        <f t="shared" si="107"/>
        <v>0</v>
      </c>
      <c r="AV806" s="58">
        <f t="shared" si="107"/>
        <v>0</v>
      </c>
      <c r="AW806" s="57">
        <f t="shared" si="107"/>
        <v>0</v>
      </c>
      <c r="AX806" s="56">
        <f t="shared" si="107"/>
        <v>0</v>
      </c>
      <c r="AY806" s="55">
        <f t="shared" si="107"/>
        <v>0</v>
      </c>
      <c r="AZ806" s="54">
        <f t="shared" si="107"/>
        <v>0</v>
      </c>
      <c r="BA806" s="54">
        <f t="shared" si="107"/>
        <v>0</v>
      </c>
      <c r="BB806" s="53">
        <f t="shared" si="107"/>
        <v>0</v>
      </c>
      <c r="BC806" s="52" t="s">
        <v>135</v>
      </c>
    </row>
    <row r="807" spans="2:62" ht="28.15" customHeight="1" x14ac:dyDescent="0.2">
      <c r="B807" s="30"/>
      <c r="C807" s="242">
        <v>1</v>
      </c>
      <c r="D807" s="44"/>
      <c r="E807" s="43"/>
      <c r="F807" s="43"/>
      <c r="G807" s="42"/>
      <c r="H807" s="223" t="s">
        <v>660</v>
      </c>
      <c r="I807" s="246">
        <v>90</v>
      </c>
      <c r="J807" s="246">
        <v>23</v>
      </c>
      <c r="K807" s="246">
        <v>6</v>
      </c>
      <c r="L807" s="41" t="s">
        <v>133</v>
      </c>
      <c r="M807" s="40" t="s">
        <v>186</v>
      </c>
      <c r="N807" s="41" t="s">
        <v>131</v>
      </c>
      <c r="O807" s="40" t="s">
        <v>405</v>
      </c>
      <c r="P807" s="41" t="s">
        <v>130</v>
      </c>
      <c r="Q807" s="40" t="s">
        <v>494</v>
      </c>
      <c r="R807" s="41" t="s">
        <v>129</v>
      </c>
      <c r="S807" s="40" t="s">
        <v>188</v>
      </c>
      <c r="T807" s="41" t="s">
        <v>128</v>
      </c>
      <c r="U807" s="40" t="s">
        <v>121</v>
      </c>
      <c r="V807" s="41" t="s">
        <v>127</v>
      </c>
      <c r="W807" s="40"/>
      <c r="X807" s="41" t="s">
        <v>126</v>
      </c>
      <c r="Y807" s="40"/>
      <c r="Z807" s="41" t="s">
        <v>125</v>
      </c>
      <c r="AA807" s="40"/>
      <c r="AB807" s="39"/>
      <c r="AC807" s="40"/>
      <c r="AD807" s="39" t="s">
        <v>671</v>
      </c>
      <c r="AE807" s="38"/>
      <c r="AF807" s="250"/>
      <c r="AG807" s="250" t="s">
        <v>609</v>
      </c>
      <c r="AH807" s="37"/>
      <c r="AI807" s="11"/>
      <c r="AJ807" s="233">
        <f>SUMPRODUCT(LEN($M807:$U810)-LEN(SUBSTITUTE($M807:$U810,"A", "")))</f>
        <v>27</v>
      </c>
      <c r="AK807" s="239">
        <f>SUMPRODUCT(LEN($AD807:$AD810)-LEN(SUBSTITUTE($AD807:$AD810,"A", "")))</f>
        <v>11</v>
      </c>
      <c r="AL807" s="230">
        <f>SUMPRODUCT(LEN($AC807:$AC810)-LEN(SUBSTITUTE($AC807:$AC810,"A", "")))</f>
        <v>0</v>
      </c>
      <c r="AM807" s="233">
        <f>SUMPRODUCT(LEN($M807:$U810)-LEN(SUBSTITUTE($M807:$U810,"S", "")))</f>
        <v>19</v>
      </c>
      <c r="AN807" s="239">
        <f>SUMPRODUCT(LEN($AD807:$AD810)-LEN(SUBSTITUTE($AD807:$AD810,"S", "")))</f>
        <v>17</v>
      </c>
      <c r="AO807" s="230">
        <f>SUMPRODUCT(LEN($AC807:$AC810)-LEN(SUBSTITUTE($AC807:$AC810,"S", "")))</f>
        <v>0</v>
      </c>
      <c r="AP807" s="233">
        <f>SUMPRODUCT(LEN($M807:$U810)-LEN(SUBSTITUTE($M807:$U810,"F", "")))</f>
        <v>0</v>
      </c>
      <c r="AQ807" s="239">
        <f>SUMPRODUCT(LEN($AD807:$AD810)-LEN(SUBSTITUTE($AD807:$AD810,"F", "")))</f>
        <v>1</v>
      </c>
      <c r="AR807" s="230">
        <f>SUMPRODUCT(LEN($AC807:$AC810)-LEN(SUBSTITUTE($AC807:$AC810,"F", "")))</f>
        <v>0</v>
      </c>
      <c r="AS807" s="233">
        <f>SUMPRODUCT(LEN($M807:$U810)-LEN(SUBSTITUTE($M807:$U810,"G", "")))</f>
        <v>3</v>
      </c>
      <c r="AT807" s="239">
        <f>SUMPRODUCT(LEN($AD807:$AD810)-LEN(SUBSTITUTE($AD807:$AD810,"G", "")))</f>
        <v>2</v>
      </c>
      <c r="AU807" s="230">
        <f>SUMPRODUCT(LEN($AC807:$AC810)-LEN(SUBSTITUTE($AC807:$AC810,"G", "")))</f>
        <v>0</v>
      </c>
      <c r="AV807" s="233">
        <f>SUMPRODUCT(LEN($L807:$U810)-LEN(SUBSTITUTE($L807:$U810,"M", "")))</f>
        <v>0</v>
      </c>
      <c r="AW807" s="236">
        <f>SUMPRODUCT(LEN($AD807:$AD810)-LEN(SUBSTITUTE($AD807:$AD810,"M", "")))</f>
        <v>0</v>
      </c>
      <c r="AX807" s="269">
        <f>SUMPRODUCT(LEN($AC807:$AC810)-LEN(SUBSTITUTE($AC807:$AC810,"M", "")))</f>
        <v>0</v>
      </c>
      <c r="AY807" s="291">
        <f>SUMPRODUCT(LEN($AE807:$AE810)-LEN(SUBSTITUTE($AE807:$AE810,"S", "")))</f>
        <v>0</v>
      </c>
      <c r="AZ807" s="227">
        <f>SUMPRODUCT(LEN($AE807:$AE810)-LEN(SUBSTITUTE($AE807:$AE810,"F", "")))</f>
        <v>0</v>
      </c>
      <c r="BA807" s="227">
        <f>SUMPRODUCT(LEN($AE807:$AE810)-LEN(SUBSTITUTE($AE807:$AE810,"G", "")))</f>
        <v>0</v>
      </c>
      <c r="BB807" s="294">
        <f>SUMPRODUCT(LEN($AE807:$AE810)-LEN(SUBSTITUTE($AE807:$AE810,"M", "")))</f>
        <v>0</v>
      </c>
    </row>
    <row r="808" spans="2:62" ht="28.15" customHeight="1" thickBot="1" x14ac:dyDescent="0.25">
      <c r="B808" s="30"/>
      <c r="C808" s="243"/>
      <c r="D808" s="36"/>
      <c r="E808" s="35"/>
      <c r="F808" s="35"/>
      <c r="G808" s="34"/>
      <c r="H808" s="224"/>
      <c r="I808" s="247"/>
      <c r="J808" s="247"/>
      <c r="K808" s="247"/>
      <c r="L808" s="33" t="s">
        <v>123</v>
      </c>
      <c r="M808" s="32" t="s">
        <v>104</v>
      </c>
      <c r="N808" s="33" t="s">
        <v>122</v>
      </c>
      <c r="O808" s="32" t="s">
        <v>452</v>
      </c>
      <c r="P808" s="33" t="s">
        <v>120</v>
      </c>
      <c r="Q808" s="32" t="s">
        <v>425</v>
      </c>
      <c r="R808" s="33" t="s">
        <v>119</v>
      </c>
      <c r="S808" s="32" t="s">
        <v>132</v>
      </c>
      <c r="T808" s="33" t="s">
        <v>118</v>
      </c>
      <c r="U808" s="32"/>
      <c r="V808" s="33" t="s">
        <v>117</v>
      </c>
      <c r="W808" s="32"/>
      <c r="X808" s="33" t="s">
        <v>116</v>
      </c>
      <c r="Y808" s="32"/>
      <c r="Z808" s="33" t="s">
        <v>115</v>
      </c>
      <c r="AA808" s="32"/>
      <c r="AB808" s="31"/>
      <c r="AC808" s="32"/>
      <c r="AD808" s="31" t="s">
        <v>670</v>
      </c>
      <c r="AE808" s="23"/>
      <c r="AF808" s="251"/>
      <c r="AG808" s="251"/>
      <c r="AH808" s="22"/>
      <c r="AI808" s="11"/>
      <c r="AJ808" s="265"/>
      <c r="AK808" s="267"/>
      <c r="AL808" s="263"/>
      <c r="AM808" s="265"/>
      <c r="AN808" s="267"/>
      <c r="AO808" s="263"/>
      <c r="AP808" s="265"/>
      <c r="AQ808" s="267"/>
      <c r="AR808" s="263"/>
      <c r="AS808" s="265"/>
      <c r="AT808" s="267"/>
      <c r="AU808" s="263"/>
      <c r="AV808" s="265"/>
      <c r="AW808" s="275"/>
      <c r="AX808" s="270"/>
      <c r="AY808" s="292"/>
      <c r="AZ808" s="228"/>
      <c r="BA808" s="228"/>
      <c r="BB808" s="295"/>
    </row>
    <row r="809" spans="2:62" ht="28.15" customHeight="1" x14ac:dyDescent="0.2">
      <c r="B809" s="30"/>
      <c r="C809" s="244"/>
      <c r="D809" s="29"/>
      <c r="E809" s="28"/>
      <c r="F809" s="28"/>
      <c r="G809" s="27"/>
      <c r="H809" s="225">
        <v>192</v>
      </c>
      <c r="I809" s="248"/>
      <c r="J809" s="248"/>
      <c r="K809" s="248"/>
      <c r="L809" s="26" t="s">
        <v>114</v>
      </c>
      <c r="M809" s="25" t="s">
        <v>186</v>
      </c>
      <c r="N809" s="26" t="s">
        <v>112</v>
      </c>
      <c r="O809" s="25" t="s">
        <v>669</v>
      </c>
      <c r="P809" s="26" t="s">
        <v>111</v>
      </c>
      <c r="Q809" s="25" t="s">
        <v>217</v>
      </c>
      <c r="R809" s="26" t="s">
        <v>110</v>
      </c>
      <c r="S809" s="25" t="s">
        <v>175</v>
      </c>
      <c r="T809" s="26" t="s">
        <v>109</v>
      </c>
      <c r="U809" s="25"/>
      <c r="V809" s="26" t="s">
        <v>108</v>
      </c>
      <c r="W809" s="25"/>
      <c r="X809" s="26" t="s">
        <v>107</v>
      </c>
      <c r="Y809" s="25"/>
      <c r="Z809" s="26" t="s">
        <v>106</v>
      </c>
      <c r="AA809" s="25"/>
      <c r="AB809" s="24"/>
      <c r="AC809" s="25"/>
      <c r="AD809" s="24" t="s">
        <v>527</v>
      </c>
      <c r="AE809" s="23"/>
      <c r="AF809" s="251"/>
      <c r="AG809" s="251"/>
      <c r="AH809" s="22"/>
      <c r="AI809" s="11"/>
      <c r="AJ809" s="265"/>
      <c r="AK809" s="267"/>
      <c r="AL809" s="263"/>
      <c r="AM809" s="265"/>
      <c r="AN809" s="267"/>
      <c r="AO809" s="263"/>
      <c r="AP809" s="265"/>
      <c r="AQ809" s="267"/>
      <c r="AR809" s="263"/>
      <c r="AS809" s="265"/>
      <c r="AT809" s="267"/>
      <c r="AU809" s="263"/>
      <c r="AV809" s="265"/>
      <c r="AW809" s="275"/>
      <c r="AX809" s="270"/>
      <c r="AY809" s="292"/>
      <c r="AZ809" s="228"/>
      <c r="BA809" s="228"/>
      <c r="BB809" s="295"/>
    </row>
    <row r="810" spans="2:62" ht="28.15" customHeight="1" thickBot="1" x14ac:dyDescent="0.25">
      <c r="B810" s="30"/>
      <c r="C810" s="253"/>
      <c r="D810" s="51"/>
      <c r="E810" s="50"/>
      <c r="F810" s="50"/>
      <c r="G810" s="49"/>
      <c r="H810" s="226"/>
      <c r="I810" s="254"/>
      <c r="J810" s="254"/>
      <c r="K810" s="254"/>
      <c r="L810" s="48" t="s">
        <v>105</v>
      </c>
      <c r="M810" s="47" t="s">
        <v>104</v>
      </c>
      <c r="N810" s="48" t="s">
        <v>103</v>
      </c>
      <c r="O810" s="47" t="s">
        <v>412</v>
      </c>
      <c r="P810" s="48" t="s">
        <v>102</v>
      </c>
      <c r="Q810" s="47" t="s">
        <v>188</v>
      </c>
      <c r="R810" s="48" t="s">
        <v>101</v>
      </c>
      <c r="S810" s="47" t="s">
        <v>121</v>
      </c>
      <c r="T810" s="48">
        <v>20</v>
      </c>
      <c r="U810" s="47"/>
      <c r="V810" s="48" t="s">
        <v>100</v>
      </c>
      <c r="W810" s="47"/>
      <c r="X810" s="48" t="s">
        <v>99</v>
      </c>
      <c r="Y810" s="47"/>
      <c r="Z810" s="48" t="s">
        <v>98</v>
      </c>
      <c r="AA810" s="47"/>
      <c r="AB810" s="16"/>
      <c r="AC810" s="47"/>
      <c r="AD810" s="16"/>
      <c r="AE810" s="46"/>
      <c r="AF810" s="255"/>
      <c r="AG810" s="255"/>
      <c r="AH810" s="45"/>
      <c r="AI810" s="11"/>
      <c r="AJ810" s="266"/>
      <c r="AK810" s="268"/>
      <c r="AL810" s="264"/>
      <c r="AM810" s="266"/>
      <c r="AN810" s="268"/>
      <c r="AO810" s="264"/>
      <c r="AP810" s="266"/>
      <c r="AQ810" s="268"/>
      <c r="AR810" s="264"/>
      <c r="AS810" s="266"/>
      <c r="AT810" s="268"/>
      <c r="AU810" s="264"/>
      <c r="AV810" s="266"/>
      <c r="AW810" s="276"/>
      <c r="AX810" s="271"/>
      <c r="AY810" s="293"/>
      <c r="AZ810" s="229"/>
      <c r="BA810" s="229"/>
      <c r="BB810" s="296"/>
    </row>
    <row r="811" spans="2:62" ht="28.15" customHeight="1" x14ac:dyDescent="0.2">
      <c r="B811" s="30"/>
      <c r="C811" s="242">
        <v>2</v>
      </c>
      <c r="D811" s="44"/>
      <c r="E811" s="43"/>
      <c r="F811" s="43"/>
      <c r="G811" s="42"/>
      <c r="H811" s="223"/>
      <c r="I811" s="246">
        <v>87</v>
      </c>
      <c r="J811" s="246">
        <v>23</v>
      </c>
      <c r="K811" s="246">
        <v>6</v>
      </c>
      <c r="L811" s="41" t="s">
        <v>133</v>
      </c>
      <c r="M811" s="40" t="s">
        <v>104</v>
      </c>
      <c r="N811" s="41" t="s">
        <v>131</v>
      </c>
      <c r="O811" s="40" t="s">
        <v>186</v>
      </c>
      <c r="P811" s="41" t="s">
        <v>130</v>
      </c>
      <c r="Q811" s="40" t="s">
        <v>377</v>
      </c>
      <c r="R811" s="41" t="s">
        <v>129</v>
      </c>
      <c r="S811" s="40" t="s">
        <v>113</v>
      </c>
      <c r="T811" s="41" t="s">
        <v>128</v>
      </c>
      <c r="U811" s="40" t="s">
        <v>121</v>
      </c>
      <c r="V811" s="41" t="s">
        <v>127</v>
      </c>
      <c r="W811" s="40"/>
      <c r="X811" s="41" t="s">
        <v>126</v>
      </c>
      <c r="Y811" s="40"/>
      <c r="Z811" s="41" t="s">
        <v>125</v>
      </c>
      <c r="AA811" s="40"/>
      <c r="AB811" s="39"/>
      <c r="AC811" s="40"/>
      <c r="AD811" s="39"/>
      <c r="AE811" s="38"/>
      <c r="AF811" s="250"/>
      <c r="AG811" s="250" t="s">
        <v>609</v>
      </c>
      <c r="AH811" s="37"/>
      <c r="AI811" s="11"/>
      <c r="AJ811" s="233">
        <f>SUMPRODUCT(LEN($M811:$U814)-LEN(SUBSTITUTE($M811:$U814,"A", "")))</f>
        <v>25</v>
      </c>
      <c r="AK811" s="239">
        <f>SUMPRODUCT(LEN($AD811:$AD814)-LEN(SUBSTITUTE($AD811:$AD814,"A", "")))</f>
        <v>0</v>
      </c>
      <c r="AL811" s="230">
        <f>SUMPRODUCT(LEN($AC811:$AC814)-LEN(SUBSTITUTE($AC811:$AC814,"A", "")))</f>
        <v>0</v>
      </c>
      <c r="AM811" s="233">
        <f>SUMPRODUCT(LEN($M811:$U814)-LEN(SUBSTITUTE($M811:$U814,"S", "")))</f>
        <v>14</v>
      </c>
      <c r="AN811" s="239">
        <f>SUMPRODUCT(LEN($AD811:$AD814)-LEN(SUBSTITUTE($AD811:$AD814,"S", "")))</f>
        <v>0</v>
      </c>
      <c r="AO811" s="230">
        <f>SUMPRODUCT(LEN($AC811:$AC814)-LEN(SUBSTITUTE($AC811:$AC814,"S", "")))</f>
        <v>0</v>
      </c>
      <c r="AP811" s="233">
        <f>SUMPRODUCT(LEN($M811:$U814)-LEN(SUBSTITUTE($M811:$U814,"F", "")))</f>
        <v>0</v>
      </c>
      <c r="AQ811" s="239">
        <f>SUMPRODUCT(LEN($AD811:$AD814)-LEN(SUBSTITUTE($AD811:$AD814,"F", "")))</f>
        <v>0</v>
      </c>
      <c r="AR811" s="230">
        <f>SUMPRODUCT(LEN($AC811:$AC814)-LEN(SUBSTITUTE($AC811:$AC814,"F", "")))</f>
        <v>0</v>
      </c>
      <c r="AS811" s="233">
        <f>SUMPRODUCT(LEN($M811:$U814)-LEN(SUBSTITUTE($M811:$U814,"G", "")))</f>
        <v>4</v>
      </c>
      <c r="AT811" s="239">
        <f>SUMPRODUCT(LEN($AD811:$AD814)-LEN(SUBSTITUTE($AD811:$AD814,"G", "")))</f>
        <v>0</v>
      </c>
      <c r="AU811" s="230">
        <f>SUMPRODUCT(LEN($AC811:$AC814)-LEN(SUBSTITUTE($AC811:$AC814,"G", "")))</f>
        <v>0</v>
      </c>
      <c r="AV811" s="233">
        <f>SUMPRODUCT(LEN($L811:$U814)-LEN(SUBSTITUTE($L811:$U814,"M", "")))</f>
        <v>0</v>
      </c>
      <c r="AW811" s="236">
        <f>SUMPRODUCT(LEN($AD811:$AD814)-LEN(SUBSTITUTE($AD811:$AD814,"M", "")))</f>
        <v>0</v>
      </c>
      <c r="AX811" s="269">
        <f>SUMPRODUCT(LEN($AC811:$AC814)-LEN(SUBSTITUTE($AC811:$AC814,"M", "")))</f>
        <v>0</v>
      </c>
      <c r="AY811" s="291">
        <f>SUMPRODUCT(LEN($AE811:$AE814)-LEN(SUBSTITUTE($AE811:$AE814,"S", "")))</f>
        <v>0</v>
      </c>
      <c r="AZ811" s="227">
        <f>SUMPRODUCT(LEN($AE811:$AE814)-LEN(SUBSTITUTE($AE811:$AE814,"F", "")))</f>
        <v>0</v>
      </c>
      <c r="BA811" s="227">
        <f>SUMPRODUCT(LEN($AE811:$AE814)-LEN(SUBSTITUTE($AE811:$AE814,"G", "")))</f>
        <v>0</v>
      </c>
      <c r="BB811" s="294">
        <f>SUMPRODUCT(LEN($AE811:$AE814)-LEN(SUBSTITUTE($AE811:$AE814,"M", "")))</f>
        <v>0</v>
      </c>
    </row>
    <row r="812" spans="2:62" ht="28.15" customHeight="1" thickBot="1" x14ac:dyDescent="0.25">
      <c r="B812" s="30"/>
      <c r="C812" s="243"/>
      <c r="D812" s="36"/>
      <c r="E812" s="35"/>
      <c r="F812" s="35"/>
      <c r="G812" s="34"/>
      <c r="H812" s="224"/>
      <c r="I812" s="247"/>
      <c r="J812" s="247"/>
      <c r="K812" s="247"/>
      <c r="L812" s="33" t="s">
        <v>123</v>
      </c>
      <c r="M812" s="32" t="s">
        <v>382</v>
      </c>
      <c r="N812" s="33" t="s">
        <v>122</v>
      </c>
      <c r="O812" s="32" t="s">
        <v>186</v>
      </c>
      <c r="P812" s="33" t="s">
        <v>120</v>
      </c>
      <c r="Q812" s="32" t="s">
        <v>186</v>
      </c>
      <c r="R812" s="33" t="s">
        <v>119</v>
      </c>
      <c r="S812" s="32" t="s">
        <v>113</v>
      </c>
      <c r="T812" s="33" t="s">
        <v>118</v>
      </c>
      <c r="U812" s="32"/>
      <c r="V812" s="33" t="s">
        <v>117</v>
      </c>
      <c r="W812" s="32"/>
      <c r="X812" s="33" t="s">
        <v>116</v>
      </c>
      <c r="Y812" s="32"/>
      <c r="Z812" s="33" t="s">
        <v>115</v>
      </c>
      <c r="AA812" s="32"/>
      <c r="AB812" s="31"/>
      <c r="AC812" s="32"/>
      <c r="AD812" s="31"/>
      <c r="AE812" s="23"/>
      <c r="AF812" s="251"/>
      <c r="AG812" s="251"/>
      <c r="AH812" s="22"/>
      <c r="AI812" s="11"/>
      <c r="AJ812" s="265"/>
      <c r="AK812" s="267"/>
      <c r="AL812" s="263"/>
      <c r="AM812" s="265"/>
      <c r="AN812" s="267"/>
      <c r="AO812" s="263"/>
      <c r="AP812" s="265"/>
      <c r="AQ812" s="267"/>
      <c r="AR812" s="263"/>
      <c r="AS812" s="265"/>
      <c r="AT812" s="267"/>
      <c r="AU812" s="263"/>
      <c r="AV812" s="265"/>
      <c r="AW812" s="275"/>
      <c r="AX812" s="270"/>
      <c r="AY812" s="292"/>
      <c r="AZ812" s="228"/>
      <c r="BA812" s="228"/>
      <c r="BB812" s="295"/>
    </row>
    <row r="813" spans="2:62" ht="28.15" customHeight="1" x14ac:dyDescent="0.2">
      <c r="B813" s="30"/>
      <c r="C813" s="244"/>
      <c r="D813" s="29"/>
      <c r="E813" s="28"/>
      <c r="F813" s="28"/>
      <c r="G813" s="27"/>
      <c r="H813" s="225"/>
      <c r="I813" s="248"/>
      <c r="J813" s="248"/>
      <c r="K813" s="248"/>
      <c r="L813" s="26" t="s">
        <v>114</v>
      </c>
      <c r="M813" s="25" t="s">
        <v>132</v>
      </c>
      <c r="N813" s="26" t="s">
        <v>112</v>
      </c>
      <c r="O813" s="25" t="s">
        <v>518</v>
      </c>
      <c r="P813" s="26" t="s">
        <v>111</v>
      </c>
      <c r="Q813" s="25" t="s">
        <v>175</v>
      </c>
      <c r="R813" s="26" t="s">
        <v>110</v>
      </c>
      <c r="S813" s="25" t="s">
        <v>121</v>
      </c>
      <c r="T813" s="26" t="s">
        <v>109</v>
      </c>
      <c r="U813" s="25"/>
      <c r="V813" s="26" t="s">
        <v>108</v>
      </c>
      <c r="W813" s="25"/>
      <c r="X813" s="26" t="s">
        <v>107</v>
      </c>
      <c r="Y813" s="25"/>
      <c r="Z813" s="26" t="s">
        <v>106</v>
      </c>
      <c r="AA813" s="25"/>
      <c r="AB813" s="24"/>
      <c r="AC813" s="25"/>
      <c r="AD813" s="24"/>
      <c r="AE813" s="23"/>
      <c r="AF813" s="251"/>
      <c r="AG813" s="251"/>
      <c r="AH813" s="22"/>
      <c r="AI813" s="11"/>
      <c r="AJ813" s="265"/>
      <c r="AK813" s="267"/>
      <c r="AL813" s="263"/>
      <c r="AM813" s="265"/>
      <c r="AN813" s="267"/>
      <c r="AO813" s="263"/>
      <c r="AP813" s="265"/>
      <c r="AQ813" s="267"/>
      <c r="AR813" s="263"/>
      <c r="AS813" s="265"/>
      <c r="AT813" s="267"/>
      <c r="AU813" s="263"/>
      <c r="AV813" s="265"/>
      <c r="AW813" s="275"/>
      <c r="AX813" s="270"/>
      <c r="AY813" s="292"/>
      <c r="AZ813" s="228"/>
      <c r="BA813" s="228"/>
      <c r="BB813" s="295"/>
    </row>
    <row r="814" spans="2:62" ht="28.15" customHeight="1" thickBot="1" x14ac:dyDescent="0.25">
      <c r="B814" s="30"/>
      <c r="C814" s="253"/>
      <c r="D814" s="51"/>
      <c r="E814" s="50"/>
      <c r="F814" s="50"/>
      <c r="G814" s="49"/>
      <c r="H814" s="226"/>
      <c r="I814" s="254"/>
      <c r="J814" s="254"/>
      <c r="K814" s="254"/>
      <c r="L814" s="48" t="s">
        <v>105</v>
      </c>
      <c r="M814" s="47" t="s">
        <v>527</v>
      </c>
      <c r="N814" s="48" t="s">
        <v>103</v>
      </c>
      <c r="O814" s="47" t="s">
        <v>424</v>
      </c>
      <c r="P814" s="48" t="s">
        <v>102</v>
      </c>
      <c r="Q814" s="47" t="s">
        <v>178</v>
      </c>
      <c r="R814" s="48" t="s">
        <v>101</v>
      </c>
      <c r="S814" s="47" t="s">
        <v>121</v>
      </c>
      <c r="T814" s="48">
        <v>20</v>
      </c>
      <c r="U814" s="47"/>
      <c r="V814" s="48" t="s">
        <v>100</v>
      </c>
      <c r="W814" s="47"/>
      <c r="X814" s="48" t="s">
        <v>99</v>
      </c>
      <c r="Y814" s="47"/>
      <c r="Z814" s="48" t="s">
        <v>98</v>
      </c>
      <c r="AA814" s="47"/>
      <c r="AB814" s="16"/>
      <c r="AC814" s="47"/>
      <c r="AD814" s="16"/>
      <c r="AE814" s="46"/>
      <c r="AF814" s="255"/>
      <c r="AG814" s="255"/>
      <c r="AH814" s="45"/>
      <c r="AI814" s="11"/>
      <c r="AJ814" s="266"/>
      <c r="AK814" s="268"/>
      <c r="AL814" s="264"/>
      <c r="AM814" s="266"/>
      <c r="AN814" s="268"/>
      <c r="AO814" s="264"/>
      <c r="AP814" s="266"/>
      <c r="AQ814" s="268"/>
      <c r="AR814" s="264"/>
      <c r="AS814" s="266"/>
      <c r="AT814" s="268"/>
      <c r="AU814" s="264"/>
      <c r="AV814" s="266"/>
      <c r="AW814" s="276"/>
      <c r="AX814" s="271"/>
      <c r="AY814" s="293"/>
      <c r="AZ814" s="229"/>
      <c r="BA814" s="229"/>
      <c r="BB814" s="296"/>
    </row>
    <row r="815" spans="2:62" ht="28.15" customHeight="1" x14ac:dyDescent="0.2">
      <c r="B815" s="30"/>
      <c r="C815" s="242">
        <v>3</v>
      </c>
      <c r="D815" s="36" t="s">
        <v>668</v>
      </c>
      <c r="E815" s="43"/>
      <c r="F815" s="43"/>
      <c r="G815" s="42"/>
      <c r="H815" s="223"/>
      <c r="I815" s="246">
        <v>89</v>
      </c>
      <c r="J815" s="246">
        <v>20</v>
      </c>
      <c r="K815" s="246">
        <v>6</v>
      </c>
      <c r="L815" s="41" t="s">
        <v>133</v>
      </c>
      <c r="M815" s="40" t="s">
        <v>104</v>
      </c>
      <c r="N815" s="41" t="s">
        <v>131</v>
      </c>
      <c r="O815" s="40" t="s">
        <v>132</v>
      </c>
      <c r="P815" s="41" t="s">
        <v>130</v>
      </c>
      <c r="Q815" s="40" t="s">
        <v>104</v>
      </c>
      <c r="R815" s="41" t="s">
        <v>129</v>
      </c>
      <c r="S815" s="40" t="s">
        <v>104</v>
      </c>
      <c r="T815" s="41" t="s">
        <v>128</v>
      </c>
      <c r="U815" s="40"/>
      <c r="V815" s="41" t="s">
        <v>127</v>
      </c>
      <c r="W815" s="40"/>
      <c r="X815" s="41" t="s">
        <v>126</v>
      </c>
      <c r="Y815" s="40"/>
      <c r="Z815" s="41" t="s">
        <v>125</v>
      </c>
      <c r="AA815" s="40"/>
      <c r="AB815" s="39"/>
      <c r="AC815" s="40"/>
      <c r="AD815" s="39" t="s">
        <v>667</v>
      </c>
      <c r="AE815" s="38"/>
      <c r="AF815" s="250"/>
      <c r="AG815" s="250" t="s">
        <v>609</v>
      </c>
      <c r="AH815" s="37"/>
      <c r="AI815" s="11"/>
      <c r="AJ815" s="233">
        <f>SUMPRODUCT(LEN($M815:$U818)-LEN(SUBSTITUTE($M815:$U818,"A", "")))</f>
        <v>19</v>
      </c>
      <c r="AK815" s="239">
        <f>SUMPRODUCT(LEN($AD815:$AD818)-LEN(SUBSTITUTE($AD815:$AD818,"A", "")))</f>
        <v>11</v>
      </c>
      <c r="AL815" s="230">
        <f>SUMPRODUCT(LEN($AC815:$AC818)-LEN(SUBSTITUTE($AC815:$AC818,"A", "")))</f>
        <v>0</v>
      </c>
      <c r="AM815" s="233">
        <f>SUMPRODUCT(LEN($M815:$U818)-LEN(SUBSTITUTE($M815:$U818,"S", "")))</f>
        <v>2</v>
      </c>
      <c r="AN815" s="239">
        <f>SUMPRODUCT(LEN($AD815:$AD818)-LEN(SUBSTITUTE($AD815:$AD818,"S", "")))</f>
        <v>23</v>
      </c>
      <c r="AO815" s="230">
        <f>SUMPRODUCT(LEN($AC815:$AC818)-LEN(SUBSTITUTE($AC815:$AC818,"S", "")))</f>
        <v>0</v>
      </c>
      <c r="AP815" s="233">
        <f>SUMPRODUCT(LEN($M815:$U818)-LEN(SUBSTITUTE($M815:$U818,"F", "")))</f>
        <v>0</v>
      </c>
      <c r="AQ815" s="239">
        <f>SUMPRODUCT(LEN($AD815:$AD818)-LEN(SUBSTITUTE($AD815:$AD818,"F", "")))</f>
        <v>0</v>
      </c>
      <c r="AR815" s="230">
        <f>SUMPRODUCT(LEN($AC815:$AC818)-LEN(SUBSTITUTE($AC815:$AC818,"F", "")))</f>
        <v>0</v>
      </c>
      <c r="AS815" s="233">
        <f>SUMPRODUCT(LEN($M815:$U818)-LEN(SUBSTITUTE($M815:$U818,"G", "")))</f>
        <v>2</v>
      </c>
      <c r="AT815" s="239">
        <f>SUMPRODUCT(LEN($AD815:$AD818)-LEN(SUBSTITUTE($AD815:$AD818,"G", "")))</f>
        <v>5</v>
      </c>
      <c r="AU815" s="230">
        <f>SUMPRODUCT(LEN($AC815:$AC818)-LEN(SUBSTITUTE($AC815:$AC818,"G", "")))</f>
        <v>0</v>
      </c>
      <c r="AV815" s="233">
        <f>SUMPRODUCT(LEN($L815:$U818)-LEN(SUBSTITUTE($L815:$U818,"M", "")))</f>
        <v>0</v>
      </c>
      <c r="AW815" s="236">
        <f>SUMPRODUCT(LEN($AD815:$AD818)-LEN(SUBSTITUTE($AD815:$AD818,"M", "")))</f>
        <v>0</v>
      </c>
      <c r="AX815" s="269">
        <f>SUMPRODUCT(LEN($AC815:$AC818)-LEN(SUBSTITUTE($AC815:$AC818,"M", "")))</f>
        <v>0</v>
      </c>
      <c r="AY815" s="291">
        <f>SUMPRODUCT(LEN($AE815:$AE818)-LEN(SUBSTITUTE($AE815:$AE818,"S", "")))</f>
        <v>0</v>
      </c>
      <c r="AZ815" s="227">
        <f>SUMPRODUCT(LEN($AE815:$AE818)-LEN(SUBSTITUTE($AE815:$AE818,"F", "")))</f>
        <v>0</v>
      </c>
      <c r="BA815" s="227">
        <f>SUMPRODUCT(LEN($AE815:$AE818)-LEN(SUBSTITUTE($AE815:$AE818,"G", "")))</f>
        <v>0</v>
      </c>
      <c r="BB815" s="294">
        <f>SUMPRODUCT(LEN($AE815:$AE818)-LEN(SUBSTITUTE($AE815:$AE818,"M", "")))</f>
        <v>0</v>
      </c>
    </row>
    <row r="816" spans="2:62" ht="28.15" customHeight="1" thickBot="1" x14ac:dyDescent="0.25">
      <c r="B816" s="30"/>
      <c r="C816" s="243"/>
      <c r="D816" s="36"/>
      <c r="E816" s="35"/>
      <c r="F816" s="35"/>
      <c r="G816" s="34"/>
      <c r="H816" s="224"/>
      <c r="I816" s="247"/>
      <c r="J816" s="247"/>
      <c r="K816" s="247"/>
      <c r="L816" s="33" t="s">
        <v>123</v>
      </c>
      <c r="M816" s="32" t="s">
        <v>484</v>
      </c>
      <c r="N816" s="33" t="s">
        <v>122</v>
      </c>
      <c r="O816" s="32" t="s">
        <v>180</v>
      </c>
      <c r="P816" s="33" t="s">
        <v>120</v>
      </c>
      <c r="Q816" s="32" t="s">
        <v>104</v>
      </c>
      <c r="R816" s="33" t="s">
        <v>119</v>
      </c>
      <c r="S816" s="32" t="s">
        <v>121</v>
      </c>
      <c r="T816" s="33" t="s">
        <v>118</v>
      </c>
      <c r="U816" s="32"/>
      <c r="V816" s="33" t="s">
        <v>117</v>
      </c>
      <c r="W816" s="32"/>
      <c r="X816" s="33" t="s">
        <v>116</v>
      </c>
      <c r="Y816" s="32"/>
      <c r="Z816" s="33" t="s">
        <v>115</v>
      </c>
      <c r="AA816" s="32"/>
      <c r="AB816" s="31"/>
      <c r="AC816" s="32"/>
      <c r="AD816" s="31" t="s">
        <v>666</v>
      </c>
      <c r="AE816" s="23"/>
      <c r="AF816" s="251"/>
      <c r="AG816" s="251"/>
      <c r="AH816" s="22"/>
      <c r="AI816" s="11"/>
      <c r="AJ816" s="265"/>
      <c r="AK816" s="267"/>
      <c r="AL816" s="263"/>
      <c r="AM816" s="265"/>
      <c r="AN816" s="267"/>
      <c r="AO816" s="263"/>
      <c r="AP816" s="265"/>
      <c r="AQ816" s="267"/>
      <c r="AR816" s="263"/>
      <c r="AS816" s="265"/>
      <c r="AT816" s="267"/>
      <c r="AU816" s="263"/>
      <c r="AV816" s="265"/>
      <c r="AW816" s="275"/>
      <c r="AX816" s="270"/>
      <c r="AY816" s="292"/>
      <c r="AZ816" s="228"/>
      <c r="BA816" s="228"/>
      <c r="BB816" s="295"/>
    </row>
    <row r="817" spans="2:62" ht="28.15" customHeight="1" x14ac:dyDescent="0.2">
      <c r="B817" s="30"/>
      <c r="C817" s="244"/>
      <c r="D817" s="29"/>
      <c r="E817" s="28"/>
      <c r="F817" s="28"/>
      <c r="G817" s="27"/>
      <c r="H817" s="225"/>
      <c r="I817" s="248"/>
      <c r="J817" s="248"/>
      <c r="K817" s="248"/>
      <c r="L817" s="26" t="s">
        <v>114</v>
      </c>
      <c r="M817" s="25" t="s">
        <v>382</v>
      </c>
      <c r="N817" s="26" t="s">
        <v>112</v>
      </c>
      <c r="O817" s="25" t="s">
        <v>418</v>
      </c>
      <c r="P817" s="26" t="s">
        <v>111</v>
      </c>
      <c r="Q817" s="25" t="s">
        <v>132</v>
      </c>
      <c r="R817" s="26" t="s">
        <v>110</v>
      </c>
      <c r="S817" s="25" t="s">
        <v>104</v>
      </c>
      <c r="T817" s="26" t="s">
        <v>109</v>
      </c>
      <c r="U817" s="25"/>
      <c r="V817" s="26" t="s">
        <v>108</v>
      </c>
      <c r="W817" s="25"/>
      <c r="X817" s="26" t="s">
        <v>107</v>
      </c>
      <c r="Y817" s="25"/>
      <c r="Z817" s="26" t="s">
        <v>106</v>
      </c>
      <c r="AA817" s="25"/>
      <c r="AB817" s="24"/>
      <c r="AC817" s="25"/>
      <c r="AD817" s="24" t="s">
        <v>610</v>
      </c>
      <c r="AE817" s="23"/>
      <c r="AF817" s="251"/>
      <c r="AG817" s="251"/>
      <c r="AH817" s="22"/>
      <c r="AI817" s="11"/>
      <c r="AJ817" s="265"/>
      <c r="AK817" s="267"/>
      <c r="AL817" s="263"/>
      <c r="AM817" s="265"/>
      <c r="AN817" s="267"/>
      <c r="AO817" s="263"/>
      <c r="AP817" s="265"/>
      <c r="AQ817" s="267"/>
      <c r="AR817" s="263"/>
      <c r="AS817" s="265"/>
      <c r="AT817" s="267"/>
      <c r="AU817" s="263"/>
      <c r="AV817" s="265"/>
      <c r="AW817" s="275"/>
      <c r="AX817" s="270"/>
      <c r="AY817" s="292"/>
      <c r="AZ817" s="228"/>
      <c r="BA817" s="228"/>
      <c r="BB817" s="295"/>
    </row>
    <row r="818" spans="2:62" ht="28.15" customHeight="1" thickBot="1" x14ac:dyDescent="0.25">
      <c r="B818" s="21"/>
      <c r="C818" s="245"/>
      <c r="D818" s="20"/>
      <c r="E818" s="19"/>
      <c r="F818" s="19"/>
      <c r="G818" s="18"/>
      <c r="H818" s="226"/>
      <c r="I818" s="249"/>
      <c r="J818" s="249"/>
      <c r="K818" s="249"/>
      <c r="L818" s="17" t="s">
        <v>105</v>
      </c>
      <c r="M818" s="15" t="s">
        <v>180</v>
      </c>
      <c r="N818" s="17" t="s">
        <v>103</v>
      </c>
      <c r="O818" s="15" t="s">
        <v>180</v>
      </c>
      <c r="P818" s="17" t="s">
        <v>102</v>
      </c>
      <c r="Q818" s="15" t="s">
        <v>104</v>
      </c>
      <c r="R818" s="17" t="s">
        <v>101</v>
      </c>
      <c r="S818" s="15"/>
      <c r="T818" s="17">
        <v>20</v>
      </c>
      <c r="U818" s="15"/>
      <c r="V818" s="17" t="s">
        <v>100</v>
      </c>
      <c r="W818" s="15"/>
      <c r="X818" s="17" t="s">
        <v>99</v>
      </c>
      <c r="Y818" s="15"/>
      <c r="Z818" s="17" t="s">
        <v>98</v>
      </c>
      <c r="AA818" s="15"/>
      <c r="AB818" s="16"/>
      <c r="AC818" s="15"/>
      <c r="AD818" s="14" t="s">
        <v>195</v>
      </c>
      <c r="AE818" s="13"/>
      <c r="AF818" s="252"/>
      <c r="AG818" s="252"/>
      <c r="AH818" s="12"/>
      <c r="AI818" s="11"/>
      <c r="AJ818" s="266"/>
      <c r="AK818" s="268"/>
      <c r="AL818" s="264"/>
      <c r="AM818" s="266"/>
      <c r="AN818" s="268"/>
      <c r="AO818" s="264"/>
      <c r="AP818" s="266"/>
      <c r="AQ818" s="268"/>
      <c r="AR818" s="264"/>
      <c r="AS818" s="266"/>
      <c r="AT818" s="268"/>
      <c r="AU818" s="264"/>
      <c r="AV818" s="266"/>
      <c r="AW818" s="276"/>
      <c r="AX818" s="271"/>
      <c r="AY818" s="293"/>
      <c r="AZ818" s="229"/>
      <c r="BA818" s="229"/>
      <c r="BB818" s="296"/>
    </row>
    <row r="819" spans="2:62" ht="85.9" customHeight="1" thickTop="1" thickBot="1" x14ac:dyDescent="0.35">
      <c r="B819" s="105" t="s">
        <v>174</v>
      </c>
      <c r="C819" s="95" t="s">
        <v>173</v>
      </c>
      <c r="D819" s="100" t="s">
        <v>172</v>
      </c>
      <c r="E819" s="104" t="s">
        <v>171</v>
      </c>
      <c r="F819" s="103"/>
      <c r="G819" s="102"/>
      <c r="H819" s="101" t="s">
        <v>170</v>
      </c>
      <c r="I819" s="100" t="s">
        <v>96</v>
      </c>
      <c r="J819" s="100" t="s">
        <v>169</v>
      </c>
      <c r="K819" s="100" t="s">
        <v>97</v>
      </c>
      <c r="L819" s="256" t="s">
        <v>168</v>
      </c>
      <c r="M819" s="262"/>
      <c r="N819" s="256" t="s">
        <v>167</v>
      </c>
      <c r="O819" s="262"/>
      <c r="P819" s="256" t="s">
        <v>167</v>
      </c>
      <c r="Q819" s="257"/>
      <c r="R819" s="256" t="s">
        <v>167</v>
      </c>
      <c r="S819" s="257"/>
      <c r="T819" s="256" t="s">
        <v>167</v>
      </c>
      <c r="U819" s="257"/>
      <c r="V819" s="256" t="s">
        <v>167</v>
      </c>
      <c r="W819" s="257"/>
      <c r="X819" s="256" t="s">
        <v>167</v>
      </c>
      <c r="Y819" s="257"/>
      <c r="Z819" s="256" t="s">
        <v>167</v>
      </c>
      <c r="AA819" s="257"/>
      <c r="AB819" s="261" t="s">
        <v>166</v>
      </c>
      <c r="AC819" s="257"/>
      <c r="AD819" s="101" t="s">
        <v>165</v>
      </c>
      <c r="AE819" s="101" t="s">
        <v>164</v>
      </c>
      <c r="AF819" s="100" t="s">
        <v>163</v>
      </c>
      <c r="AG819" s="100" t="s">
        <v>162</v>
      </c>
      <c r="AH819" s="99" t="s">
        <v>161</v>
      </c>
      <c r="AI819" s="98"/>
      <c r="AJ819" s="96" t="s">
        <v>160</v>
      </c>
      <c r="AK819" s="95" t="s">
        <v>159</v>
      </c>
      <c r="AL819" s="94" t="s">
        <v>158</v>
      </c>
      <c r="AM819" s="96" t="s">
        <v>157</v>
      </c>
      <c r="AN819" s="95" t="s">
        <v>156</v>
      </c>
      <c r="AO819" s="94" t="s">
        <v>155</v>
      </c>
      <c r="AP819" s="96" t="s">
        <v>154</v>
      </c>
      <c r="AQ819" s="95" t="s">
        <v>153</v>
      </c>
      <c r="AR819" s="97" t="s">
        <v>152</v>
      </c>
      <c r="AS819" s="96" t="s">
        <v>151</v>
      </c>
      <c r="AT819" s="95" t="s">
        <v>150</v>
      </c>
      <c r="AU819" s="94" t="s">
        <v>149</v>
      </c>
      <c r="AV819" s="96" t="s">
        <v>148</v>
      </c>
      <c r="AW819" s="95" t="s">
        <v>147</v>
      </c>
      <c r="AX819" s="94" t="s">
        <v>146</v>
      </c>
      <c r="AY819" s="93" t="s">
        <v>145</v>
      </c>
      <c r="AZ819" s="92" t="s">
        <v>144</v>
      </c>
      <c r="BA819" s="92" t="s">
        <v>143</v>
      </c>
      <c r="BB819" s="91" t="s">
        <v>142</v>
      </c>
    </row>
    <row r="820" spans="2:62" ht="48" thickBot="1" x14ac:dyDescent="0.3">
      <c r="B820" s="90" t="s">
        <v>191</v>
      </c>
      <c r="C820" s="89"/>
      <c r="D820" s="88">
        <v>193</v>
      </c>
      <c r="E820" s="258"/>
      <c r="F820" s="259"/>
      <c r="G820" s="260"/>
      <c r="H820" s="87" t="s">
        <v>140</v>
      </c>
      <c r="I820" s="86"/>
      <c r="J820" s="86"/>
      <c r="K820" s="85"/>
      <c r="L820" s="84"/>
      <c r="M820" s="81"/>
      <c r="N820" s="84"/>
      <c r="O820" s="81"/>
      <c r="P820" s="84"/>
      <c r="Q820" s="81"/>
      <c r="R820" s="84"/>
      <c r="S820" s="81"/>
      <c r="T820" s="84"/>
      <c r="U820" s="81"/>
      <c r="V820" s="84"/>
      <c r="W820" s="81"/>
      <c r="X820" s="84"/>
      <c r="Y820" s="81"/>
      <c r="Z820" s="84"/>
      <c r="AA820" s="83"/>
      <c r="AB820" s="82" t="s">
        <v>139</v>
      </c>
      <c r="AC820" s="81"/>
      <c r="AD820" s="81"/>
      <c r="AE820" s="81"/>
      <c r="AF820" s="80"/>
      <c r="AG820" s="80"/>
      <c r="AH820" s="60"/>
      <c r="AI820" s="79" t="s">
        <v>138</v>
      </c>
      <c r="AJ820" s="78">
        <f t="shared" ref="AJ820:BB820" si="108">SUM(AJ822:AJ833)</f>
        <v>69</v>
      </c>
      <c r="AK820" s="77">
        <f t="shared" si="108"/>
        <v>15</v>
      </c>
      <c r="AL820" s="76">
        <f t="shared" si="108"/>
        <v>0</v>
      </c>
      <c r="AM820" s="78">
        <f t="shared" si="108"/>
        <v>28</v>
      </c>
      <c r="AN820" s="77">
        <f t="shared" si="108"/>
        <v>17</v>
      </c>
      <c r="AO820" s="76">
        <f t="shared" si="108"/>
        <v>0</v>
      </c>
      <c r="AP820" s="78">
        <f t="shared" si="108"/>
        <v>1</v>
      </c>
      <c r="AQ820" s="77">
        <f t="shared" si="108"/>
        <v>0</v>
      </c>
      <c r="AR820" s="76">
        <f t="shared" si="108"/>
        <v>0</v>
      </c>
      <c r="AS820" s="78">
        <f t="shared" si="108"/>
        <v>13</v>
      </c>
      <c r="AT820" s="77">
        <f t="shared" si="108"/>
        <v>2</v>
      </c>
      <c r="AU820" s="76">
        <f t="shared" si="108"/>
        <v>0</v>
      </c>
      <c r="AV820" s="78">
        <f t="shared" si="108"/>
        <v>0</v>
      </c>
      <c r="AW820" s="77">
        <f t="shared" si="108"/>
        <v>0</v>
      </c>
      <c r="AX820" s="76">
        <f t="shared" si="108"/>
        <v>0</v>
      </c>
      <c r="AY820" s="75">
        <f t="shared" si="108"/>
        <v>1</v>
      </c>
      <c r="AZ820" s="74">
        <f t="shared" si="108"/>
        <v>0</v>
      </c>
      <c r="BA820" s="74">
        <f t="shared" si="108"/>
        <v>3</v>
      </c>
      <c r="BB820" s="73">
        <f t="shared" si="108"/>
        <v>0</v>
      </c>
      <c r="BC820" s="72" t="s">
        <v>137</v>
      </c>
      <c r="BF820" s="5">
        <f>SUM(AJ820:AL820)/$BG$5</f>
        <v>28</v>
      </c>
      <c r="BG820" s="5">
        <f>SUM(AM820:AO820,AY820)/$BG$5</f>
        <v>15.333333333333334</v>
      </c>
      <c r="BH820" s="5">
        <f>SUM(AP820:AR820,AZ820)/$BG$5</f>
        <v>0.33333333333333331</v>
      </c>
      <c r="BI820" s="5">
        <f>SUM(AS820:AU820,BA820)/$BG$5</f>
        <v>6</v>
      </c>
      <c r="BJ820" s="5">
        <f>SUM(AV820:AX820,BB820)/$BG$5</f>
        <v>0</v>
      </c>
    </row>
    <row r="821" spans="2:62" ht="37.5" thickBot="1" x14ac:dyDescent="0.3">
      <c r="B821" s="71"/>
      <c r="C821" s="70"/>
      <c r="D821" s="69"/>
      <c r="E821" s="68"/>
      <c r="F821" s="68"/>
      <c r="G821" s="67"/>
      <c r="H821" s="66"/>
      <c r="I821" s="64"/>
      <c r="J821" s="64"/>
      <c r="K821" s="65"/>
      <c r="L821" s="64"/>
      <c r="M821" s="62"/>
      <c r="N821" s="64"/>
      <c r="O821" s="62"/>
      <c r="P821" s="64"/>
      <c r="Q821" s="62"/>
      <c r="R821" s="64"/>
      <c r="S821" s="62"/>
      <c r="T821" s="64"/>
      <c r="U821" s="62"/>
      <c r="V821" s="64"/>
      <c r="W821" s="62"/>
      <c r="X821" s="64"/>
      <c r="Y821" s="62"/>
      <c r="Z821" s="64"/>
      <c r="AA821" s="62"/>
      <c r="AB821" s="63"/>
      <c r="AC821" s="62"/>
      <c r="AD821" s="62"/>
      <c r="AE821" s="62"/>
      <c r="AF821" s="61"/>
      <c r="AG821" s="61"/>
      <c r="AH821" s="60"/>
      <c r="AI821" s="59" t="s">
        <v>136</v>
      </c>
      <c r="AJ821" s="58">
        <f t="shared" ref="AJ821:BB821" si="109">AJ820/3</f>
        <v>23</v>
      </c>
      <c r="AK821" s="57">
        <f t="shared" si="109"/>
        <v>5</v>
      </c>
      <c r="AL821" s="56">
        <f t="shared" si="109"/>
        <v>0</v>
      </c>
      <c r="AM821" s="58">
        <f t="shared" si="109"/>
        <v>9.3333333333333339</v>
      </c>
      <c r="AN821" s="57">
        <f t="shared" si="109"/>
        <v>5.666666666666667</v>
      </c>
      <c r="AO821" s="56">
        <f t="shared" si="109"/>
        <v>0</v>
      </c>
      <c r="AP821" s="58">
        <f t="shared" si="109"/>
        <v>0.33333333333333331</v>
      </c>
      <c r="AQ821" s="57">
        <f t="shared" si="109"/>
        <v>0</v>
      </c>
      <c r="AR821" s="56">
        <f t="shared" si="109"/>
        <v>0</v>
      </c>
      <c r="AS821" s="58">
        <f t="shared" si="109"/>
        <v>4.333333333333333</v>
      </c>
      <c r="AT821" s="57">
        <f t="shared" si="109"/>
        <v>0.66666666666666663</v>
      </c>
      <c r="AU821" s="56">
        <f t="shared" si="109"/>
        <v>0</v>
      </c>
      <c r="AV821" s="58">
        <f t="shared" si="109"/>
        <v>0</v>
      </c>
      <c r="AW821" s="57">
        <f t="shared" si="109"/>
        <v>0</v>
      </c>
      <c r="AX821" s="56">
        <f t="shared" si="109"/>
        <v>0</v>
      </c>
      <c r="AY821" s="55">
        <f t="shared" si="109"/>
        <v>0.33333333333333331</v>
      </c>
      <c r="AZ821" s="54">
        <f t="shared" si="109"/>
        <v>0</v>
      </c>
      <c r="BA821" s="54">
        <f t="shared" si="109"/>
        <v>1</v>
      </c>
      <c r="BB821" s="53">
        <f t="shared" si="109"/>
        <v>0</v>
      </c>
      <c r="BC821" s="52" t="s">
        <v>135</v>
      </c>
    </row>
    <row r="822" spans="2:62" ht="28.15" customHeight="1" x14ac:dyDescent="0.2">
      <c r="B822" s="30"/>
      <c r="C822" s="242">
        <v>1</v>
      </c>
      <c r="D822" s="44"/>
      <c r="E822" s="43"/>
      <c r="F822" s="43"/>
      <c r="G822" s="42"/>
      <c r="H822" s="223" t="s">
        <v>183</v>
      </c>
      <c r="I822" s="246">
        <v>51</v>
      </c>
      <c r="J822" s="246">
        <v>21</v>
      </c>
      <c r="K822" s="246">
        <v>7</v>
      </c>
      <c r="L822" s="41" t="s">
        <v>133</v>
      </c>
      <c r="M822" s="40" t="s">
        <v>382</v>
      </c>
      <c r="N822" s="41" t="s">
        <v>131</v>
      </c>
      <c r="O822" s="40" t="s">
        <v>443</v>
      </c>
      <c r="P822" s="41" t="s">
        <v>130</v>
      </c>
      <c r="Q822" s="40" t="s">
        <v>203</v>
      </c>
      <c r="R822" s="41" t="s">
        <v>129</v>
      </c>
      <c r="S822" s="40" t="s">
        <v>121</v>
      </c>
      <c r="T822" s="41" t="s">
        <v>128</v>
      </c>
      <c r="U822" s="40"/>
      <c r="V822" s="41" t="s">
        <v>127</v>
      </c>
      <c r="W822" s="40"/>
      <c r="X822" s="41" t="s">
        <v>126</v>
      </c>
      <c r="Y822" s="40"/>
      <c r="Z822" s="41" t="s">
        <v>125</v>
      </c>
      <c r="AA822" s="40"/>
      <c r="AB822" s="39"/>
      <c r="AC822" s="40"/>
      <c r="AD822" s="39" t="s">
        <v>665</v>
      </c>
      <c r="AE822" s="38" t="s">
        <v>664</v>
      </c>
      <c r="AF822" s="250"/>
      <c r="AG822" s="250" t="s">
        <v>622</v>
      </c>
      <c r="AH822" s="37"/>
      <c r="AI822" s="11"/>
      <c r="AJ822" s="233">
        <f>SUMPRODUCT(LEN($M822:$U825)-LEN(SUBSTITUTE($M822:$U825,"A", "")))</f>
        <v>22</v>
      </c>
      <c r="AK822" s="239">
        <f>SUMPRODUCT(LEN($AD822:$AD825)-LEN(SUBSTITUTE($AD822:$AD825,"A", "")))</f>
        <v>3</v>
      </c>
      <c r="AL822" s="230">
        <f>SUMPRODUCT(LEN($AC822:$AC825)-LEN(SUBSTITUTE($AC822:$AC825,"A", "")))</f>
        <v>0</v>
      </c>
      <c r="AM822" s="233">
        <f>SUMPRODUCT(LEN($M822:$U825)-LEN(SUBSTITUTE($M822:$U825,"S", "")))</f>
        <v>12</v>
      </c>
      <c r="AN822" s="239">
        <f>SUMPRODUCT(LEN($AD822:$AD825)-LEN(SUBSTITUTE($AD822:$AD825,"S", "")))</f>
        <v>7</v>
      </c>
      <c r="AO822" s="230">
        <f>SUMPRODUCT(LEN($AC822:$AC825)-LEN(SUBSTITUTE($AC822:$AC825,"S", "")))</f>
        <v>0</v>
      </c>
      <c r="AP822" s="233">
        <f>SUMPRODUCT(LEN($M822:$U825)-LEN(SUBSTITUTE($M822:$U825,"F", "")))</f>
        <v>0</v>
      </c>
      <c r="AQ822" s="239">
        <f>SUMPRODUCT(LEN($AD822:$AD825)-LEN(SUBSTITUTE($AD822:$AD825,"F", "")))</f>
        <v>0</v>
      </c>
      <c r="AR822" s="230">
        <f>SUMPRODUCT(LEN($AC822:$AC825)-LEN(SUBSTITUTE($AC822:$AC825,"F", "")))</f>
        <v>0</v>
      </c>
      <c r="AS822" s="233">
        <f>SUMPRODUCT(LEN($M822:$U825)-LEN(SUBSTITUTE($M822:$U825,"G", "")))</f>
        <v>4</v>
      </c>
      <c r="AT822" s="239">
        <f>SUMPRODUCT(LEN($AD822:$AD825)-LEN(SUBSTITUTE($AD822:$AD825,"G", "")))</f>
        <v>1</v>
      </c>
      <c r="AU822" s="230">
        <f>SUMPRODUCT(LEN($AC822:$AC825)-LEN(SUBSTITUTE($AC822:$AC825,"G", "")))</f>
        <v>0</v>
      </c>
      <c r="AV822" s="233">
        <f>SUMPRODUCT(LEN($L822:$U825)-LEN(SUBSTITUTE($L822:$U825,"M", "")))</f>
        <v>0</v>
      </c>
      <c r="AW822" s="236">
        <f>SUMPRODUCT(LEN($AD822:$AD825)-LEN(SUBSTITUTE($AD822:$AD825,"M", "")))</f>
        <v>0</v>
      </c>
      <c r="AX822" s="269">
        <f>SUMPRODUCT(LEN($AC822:$AC825)-LEN(SUBSTITUTE($AC822:$AC825,"M", "")))</f>
        <v>0</v>
      </c>
      <c r="AY822" s="291">
        <f>SUMPRODUCT(LEN($AE822:$AE825)-LEN(SUBSTITUTE($AE822:$AE825,"S", "")))</f>
        <v>1</v>
      </c>
      <c r="AZ822" s="227">
        <f>SUMPRODUCT(LEN($AE822:$AE825)-LEN(SUBSTITUTE($AE822:$AE825,"F", "")))</f>
        <v>0</v>
      </c>
      <c r="BA822" s="227">
        <f>SUMPRODUCT(LEN($AE822:$AE825)-LEN(SUBSTITUTE($AE822:$AE825,"G", "")))</f>
        <v>3</v>
      </c>
      <c r="BB822" s="294">
        <f>SUMPRODUCT(LEN($AE822:$AE825)-LEN(SUBSTITUTE($AE822:$AE825,"M", "")))</f>
        <v>0</v>
      </c>
    </row>
    <row r="823" spans="2:62" ht="28.15" customHeight="1" thickBot="1" x14ac:dyDescent="0.25">
      <c r="B823" s="30"/>
      <c r="C823" s="243"/>
      <c r="D823" s="36"/>
      <c r="E823" s="35"/>
      <c r="F823" s="35"/>
      <c r="G823" s="34"/>
      <c r="H823" s="224"/>
      <c r="I823" s="247"/>
      <c r="J823" s="247"/>
      <c r="K823" s="247"/>
      <c r="L823" s="33" t="s">
        <v>123</v>
      </c>
      <c r="M823" s="32" t="s">
        <v>399</v>
      </c>
      <c r="N823" s="33" t="s">
        <v>122</v>
      </c>
      <c r="O823" s="32" t="s">
        <v>389</v>
      </c>
      <c r="P823" s="33" t="s">
        <v>120</v>
      </c>
      <c r="Q823" s="32" t="s">
        <v>195</v>
      </c>
      <c r="R823" s="33" t="s">
        <v>119</v>
      </c>
      <c r="S823" s="32" t="s">
        <v>121</v>
      </c>
      <c r="T823" s="33" t="s">
        <v>118</v>
      </c>
      <c r="U823" s="32"/>
      <c r="V823" s="33" t="s">
        <v>117</v>
      </c>
      <c r="W823" s="32"/>
      <c r="X823" s="33" t="s">
        <v>116</v>
      </c>
      <c r="Y823" s="32"/>
      <c r="Z823" s="33" t="s">
        <v>115</v>
      </c>
      <c r="AA823" s="32"/>
      <c r="AB823" s="31"/>
      <c r="AC823" s="32"/>
      <c r="AD823" s="31" t="s">
        <v>474</v>
      </c>
      <c r="AE823" s="23"/>
      <c r="AF823" s="251"/>
      <c r="AG823" s="251"/>
      <c r="AH823" s="22"/>
      <c r="AI823" s="11"/>
      <c r="AJ823" s="265"/>
      <c r="AK823" s="267"/>
      <c r="AL823" s="263"/>
      <c r="AM823" s="265"/>
      <c r="AN823" s="267"/>
      <c r="AO823" s="263"/>
      <c r="AP823" s="265"/>
      <c r="AQ823" s="267"/>
      <c r="AR823" s="263"/>
      <c r="AS823" s="265"/>
      <c r="AT823" s="267"/>
      <c r="AU823" s="263"/>
      <c r="AV823" s="265"/>
      <c r="AW823" s="275"/>
      <c r="AX823" s="270"/>
      <c r="AY823" s="292"/>
      <c r="AZ823" s="228"/>
      <c r="BA823" s="228"/>
      <c r="BB823" s="295"/>
    </row>
    <row r="824" spans="2:62" ht="28.15" customHeight="1" x14ac:dyDescent="0.2">
      <c r="B824" s="30"/>
      <c r="C824" s="244"/>
      <c r="D824" s="29"/>
      <c r="E824" s="28"/>
      <c r="F824" s="28"/>
      <c r="G824" s="27"/>
      <c r="H824" s="225">
        <v>193</v>
      </c>
      <c r="I824" s="248"/>
      <c r="J824" s="248"/>
      <c r="K824" s="248"/>
      <c r="L824" s="26" t="s">
        <v>114</v>
      </c>
      <c r="M824" s="25" t="s">
        <v>611</v>
      </c>
      <c r="N824" s="26" t="s">
        <v>112</v>
      </c>
      <c r="O824" s="25" t="s">
        <v>132</v>
      </c>
      <c r="P824" s="26" t="s">
        <v>111</v>
      </c>
      <c r="Q824" s="25" t="s">
        <v>113</v>
      </c>
      <c r="R824" s="26" t="s">
        <v>110</v>
      </c>
      <c r="S824" s="25"/>
      <c r="T824" s="26" t="s">
        <v>109</v>
      </c>
      <c r="U824" s="25"/>
      <c r="V824" s="26" t="s">
        <v>108</v>
      </c>
      <c r="W824" s="25"/>
      <c r="X824" s="26" t="s">
        <v>107</v>
      </c>
      <c r="Y824" s="25"/>
      <c r="Z824" s="26" t="s">
        <v>106</v>
      </c>
      <c r="AA824" s="25"/>
      <c r="AB824" s="24"/>
      <c r="AC824" s="25"/>
      <c r="AD824" s="24"/>
      <c r="AE824" s="23"/>
      <c r="AF824" s="251"/>
      <c r="AG824" s="251"/>
      <c r="AH824" s="22"/>
      <c r="AI824" s="11"/>
      <c r="AJ824" s="265"/>
      <c r="AK824" s="267"/>
      <c r="AL824" s="263"/>
      <c r="AM824" s="265"/>
      <c r="AN824" s="267"/>
      <c r="AO824" s="263"/>
      <c r="AP824" s="265"/>
      <c r="AQ824" s="267"/>
      <c r="AR824" s="263"/>
      <c r="AS824" s="265"/>
      <c r="AT824" s="267"/>
      <c r="AU824" s="263"/>
      <c r="AV824" s="265"/>
      <c r="AW824" s="275"/>
      <c r="AX824" s="270"/>
      <c r="AY824" s="292"/>
      <c r="AZ824" s="228"/>
      <c r="BA824" s="228"/>
      <c r="BB824" s="295"/>
    </row>
    <row r="825" spans="2:62" ht="28.15" customHeight="1" thickBot="1" x14ac:dyDescent="0.25">
      <c r="B825" s="30"/>
      <c r="C825" s="253"/>
      <c r="D825" s="51"/>
      <c r="E825" s="50"/>
      <c r="F825" s="50"/>
      <c r="G825" s="49"/>
      <c r="H825" s="226"/>
      <c r="I825" s="254"/>
      <c r="J825" s="254"/>
      <c r="K825" s="254"/>
      <c r="L825" s="48" t="s">
        <v>105</v>
      </c>
      <c r="M825" s="47" t="s">
        <v>376</v>
      </c>
      <c r="N825" s="48" t="s">
        <v>103</v>
      </c>
      <c r="O825" s="47" t="s">
        <v>186</v>
      </c>
      <c r="P825" s="48" t="s">
        <v>102</v>
      </c>
      <c r="Q825" s="47" t="s">
        <v>175</v>
      </c>
      <c r="R825" s="48" t="s">
        <v>101</v>
      </c>
      <c r="S825" s="47"/>
      <c r="T825" s="48">
        <v>20</v>
      </c>
      <c r="U825" s="47"/>
      <c r="V825" s="48" t="s">
        <v>100</v>
      </c>
      <c r="W825" s="47"/>
      <c r="X825" s="48" t="s">
        <v>99</v>
      </c>
      <c r="Y825" s="47"/>
      <c r="Z825" s="48" t="s">
        <v>98</v>
      </c>
      <c r="AA825" s="47"/>
      <c r="AB825" s="16"/>
      <c r="AC825" s="47"/>
      <c r="AD825" s="16"/>
      <c r="AE825" s="46"/>
      <c r="AF825" s="255"/>
      <c r="AG825" s="255"/>
      <c r="AH825" s="45"/>
      <c r="AI825" s="11"/>
      <c r="AJ825" s="266"/>
      <c r="AK825" s="268"/>
      <c r="AL825" s="264"/>
      <c r="AM825" s="266"/>
      <c r="AN825" s="268"/>
      <c r="AO825" s="264"/>
      <c r="AP825" s="266"/>
      <c r="AQ825" s="268"/>
      <c r="AR825" s="264"/>
      <c r="AS825" s="266"/>
      <c r="AT825" s="268"/>
      <c r="AU825" s="264"/>
      <c r="AV825" s="266"/>
      <c r="AW825" s="276"/>
      <c r="AX825" s="271"/>
      <c r="AY825" s="293"/>
      <c r="AZ825" s="229"/>
      <c r="BA825" s="229"/>
      <c r="BB825" s="296"/>
    </row>
    <row r="826" spans="2:62" ht="28.15" customHeight="1" x14ac:dyDescent="0.2">
      <c r="B826" s="30"/>
      <c r="C826" s="242">
        <v>2</v>
      </c>
      <c r="D826" s="44"/>
      <c r="E826" s="43"/>
      <c r="F826" s="43"/>
      <c r="G826" s="42"/>
      <c r="H826" s="223"/>
      <c r="I826" s="246">
        <v>60</v>
      </c>
      <c r="J826" s="246">
        <v>21</v>
      </c>
      <c r="K826" s="246">
        <v>6</v>
      </c>
      <c r="L826" s="41" t="s">
        <v>133</v>
      </c>
      <c r="M826" s="40" t="s">
        <v>377</v>
      </c>
      <c r="N826" s="41" t="s">
        <v>131</v>
      </c>
      <c r="O826" s="40" t="s">
        <v>656</v>
      </c>
      <c r="P826" s="41" t="s">
        <v>130</v>
      </c>
      <c r="Q826" s="40" t="s">
        <v>104</v>
      </c>
      <c r="R826" s="41" t="s">
        <v>129</v>
      </c>
      <c r="S826" s="40" t="s">
        <v>132</v>
      </c>
      <c r="T826" s="41" t="s">
        <v>128</v>
      </c>
      <c r="U826" s="40"/>
      <c r="V826" s="41" t="s">
        <v>127</v>
      </c>
      <c r="W826" s="40"/>
      <c r="X826" s="41" t="s">
        <v>126</v>
      </c>
      <c r="Y826" s="40"/>
      <c r="Z826" s="41" t="s">
        <v>125</v>
      </c>
      <c r="AA826" s="40"/>
      <c r="AB826" s="39"/>
      <c r="AC826" s="40"/>
      <c r="AD826" s="39" t="s">
        <v>663</v>
      </c>
      <c r="AE826" s="38"/>
      <c r="AF826" s="250"/>
      <c r="AG826" s="250" t="s">
        <v>622</v>
      </c>
      <c r="AH826" s="37"/>
      <c r="AI826" s="11"/>
      <c r="AJ826" s="233">
        <f>SUMPRODUCT(LEN($M826:$U829)-LEN(SUBSTITUTE($M826:$U829,"A", "")))</f>
        <v>26</v>
      </c>
      <c r="AK826" s="239">
        <f>SUMPRODUCT(LEN($AD826:$AD829)-LEN(SUBSTITUTE($AD826:$AD829,"A", "")))</f>
        <v>12</v>
      </c>
      <c r="AL826" s="230">
        <f>SUMPRODUCT(LEN($AC826:$AC829)-LEN(SUBSTITUTE($AC826:$AC829,"A", "")))</f>
        <v>0</v>
      </c>
      <c r="AM826" s="233">
        <f>SUMPRODUCT(LEN($M826:$U829)-LEN(SUBSTITUTE($M826:$U829,"S", "")))</f>
        <v>8</v>
      </c>
      <c r="AN826" s="239">
        <f>SUMPRODUCT(LEN($AD826:$AD829)-LEN(SUBSTITUTE($AD826:$AD829,"S", "")))</f>
        <v>8</v>
      </c>
      <c r="AO826" s="230">
        <f>SUMPRODUCT(LEN($AC826:$AC829)-LEN(SUBSTITUTE($AC826:$AC829,"S", "")))</f>
        <v>0</v>
      </c>
      <c r="AP826" s="233">
        <f>SUMPRODUCT(LEN($M826:$U829)-LEN(SUBSTITUTE($M826:$U829,"F", "")))</f>
        <v>1</v>
      </c>
      <c r="AQ826" s="239">
        <f>SUMPRODUCT(LEN($AD826:$AD829)-LEN(SUBSTITUTE($AD826:$AD829,"F", "")))</f>
        <v>0</v>
      </c>
      <c r="AR826" s="230">
        <f>SUMPRODUCT(LEN($AC826:$AC829)-LEN(SUBSTITUTE($AC826:$AC829,"F", "")))</f>
        <v>0</v>
      </c>
      <c r="AS826" s="233">
        <f>SUMPRODUCT(LEN($M826:$U829)-LEN(SUBSTITUTE($M826:$U829,"G", "")))</f>
        <v>7</v>
      </c>
      <c r="AT826" s="239">
        <f>SUMPRODUCT(LEN($AD826:$AD829)-LEN(SUBSTITUTE($AD826:$AD829,"G", "")))</f>
        <v>1</v>
      </c>
      <c r="AU826" s="230">
        <f>SUMPRODUCT(LEN($AC826:$AC829)-LEN(SUBSTITUTE($AC826:$AC829,"G", "")))</f>
        <v>0</v>
      </c>
      <c r="AV826" s="233">
        <f>SUMPRODUCT(LEN($L826:$U829)-LEN(SUBSTITUTE($L826:$U829,"M", "")))</f>
        <v>0</v>
      </c>
      <c r="AW826" s="236">
        <f>SUMPRODUCT(LEN($AD826:$AD829)-LEN(SUBSTITUTE($AD826:$AD829,"M", "")))</f>
        <v>0</v>
      </c>
      <c r="AX826" s="269">
        <f>SUMPRODUCT(LEN($AC826:$AC829)-LEN(SUBSTITUTE($AC826:$AC829,"M", "")))</f>
        <v>0</v>
      </c>
      <c r="AY826" s="291">
        <f>SUMPRODUCT(LEN($AE826:$AE829)-LEN(SUBSTITUTE($AE826:$AE829,"S", "")))</f>
        <v>0</v>
      </c>
      <c r="AZ826" s="227">
        <f>SUMPRODUCT(LEN($AE826:$AE829)-LEN(SUBSTITUTE($AE826:$AE829,"F", "")))</f>
        <v>0</v>
      </c>
      <c r="BA826" s="227">
        <f>SUMPRODUCT(LEN($AE826:$AE829)-LEN(SUBSTITUTE($AE826:$AE829,"G", "")))</f>
        <v>0</v>
      </c>
      <c r="BB826" s="294">
        <f>SUMPRODUCT(LEN($AE826:$AE829)-LEN(SUBSTITUTE($AE826:$AE829,"M", "")))</f>
        <v>0</v>
      </c>
    </row>
    <row r="827" spans="2:62" ht="28.15" customHeight="1" thickBot="1" x14ac:dyDescent="0.25">
      <c r="B827" s="30"/>
      <c r="C827" s="243"/>
      <c r="D827" s="36"/>
      <c r="E827" s="35"/>
      <c r="F827" s="35"/>
      <c r="G827" s="34"/>
      <c r="H827" s="224"/>
      <c r="I827" s="247"/>
      <c r="J827" s="247"/>
      <c r="K827" s="247"/>
      <c r="L827" s="33" t="s">
        <v>123</v>
      </c>
      <c r="M827" s="32" t="s">
        <v>662</v>
      </c>
      <c r="N827" s="33" t="s">
        <v>122</v>
      </c>
      <c r="O827" s="32" t="s">
        <v>403</v>
      </c>
      <c r="P827" s="33" t="s">
        <v>120</v>
      </c>
      <c r="Q827" s="32" t="s">
        <v>389</v>
      </c>
      <c r="R827" s="33" t="s">
        <v>119</v>
      </c>
      <c r="S827" s="32" t="s">
        <v>121</v>
      </c>
      <c r="T827" s="33" t="s">
        <v>118</v>
      </c>
      <c r="U827" s="32"/>
      <c r="V827" s="33" t="s">
        <v>117</v>
      </c>
      <c r="W827" s="32"/>
      <c r="X827" s="33" t="s">
        <v>116</v>
      </c>
      <c r="Y827" s="32"/>
      <c r="Z827" s="33" t="s">
        <v>115</v>
      </c>
      <c r="AA827" s="32"/>
      <c r="AB827" s="31"/>
      <c r="AC827" s="32"/>
      <c r="AD827" s="31" t="s">
        <v>661</v>
      </c>
      <c r="AE827" s="23"/>
      <c r="AF827" s="251"/>
      <c r="AG827" s="251"/>
      <c r="AH827" s="22"/>
      <c r="AI827" s="11"/>
      <c r="AJ827" s="265"/>
      <c r="AK827" s="267"/>
      <c r="AL827" s="263"/>
      <c r="AM827" s="265"/>
      <c r="AN827" s="267"/>
      <c r="AO827" s="263"/>
      <c r="AP827" s="265"/>
      <c r="AQ827" s="267"/>
      <c r="AR827" s="263"/>
      <c r="AS827" s="265"/>
      <c r="AT827" s="267"/>
      <c r="AU827" s="263"/>
      <c r="AV827" s="265"/>
      <c r="AW827" s="275"/>
      <c r="AX827" s="270"/>
      <c r="AY827" s="292"/>
      <c r="AZ827" s="228"/>
      <c r="BA827" s="228"/>
      <c r="BB827" s="295"/>
    </row>
    <row r="828" spans="2:62" ht="28.15" customHeight="1" x14ac:dyDescent="0.2">
      <c r="B828" s="30"/>
      <c r="C828" s="244"/>
      <c r="D828" s="29"/>
      <c r="E828" s="28"/>
      <c r="F828" s="28"/>
      <c r="G828" s="27"/>
      <c r="H828" s="225"/>
      <c r="I828" s="248"/>
      <c r="J828" s="248"/>
      <c r="K828" s="248"/>
      <c r="L828" s="26" t="s">
        <v>114</v>
      </c>
      <c r="M828" s="25" t="s">
        <v>611</v>
      </c>
      <c r="N828" s="26" t="s">
        <v>112</v>
      </c>
      <c r="O828" s="25" t="s">
        <v>444</v>
      </c>
      <c r="P828" s="26" t="s">
        <v>111</v>
      </c>
      <c r="Q828" s="25" t="s">
        <v>217</v>
      </c>
      <c r="R828" s="26" t="s">
        <v>110</v>
      </c>
      <c r="S828" s="25" t="s">
        <v>121</v>
      </c>
      <c r="T828" s="26" t="s">
        <v>109</v>
      </c>
      <c r="U828" s="25"/>
      <c r="V828" s="26" t="s">
        <v>108</v>
      </c>
      <c r="W828" s="25"/>
      <c r="X828" s="26" t="s">
        <v>107</v>
      </c>
      <c r="Y828" s="25"/>
      <c r="Z828" s="26" t="s">
        <v>106</v>
      </c>
      <c r="AA828" s="25"/>
      <c r="AB828" s="24"/>
      <c r="AC828" s="25"/>
      <c r="AD828" s="24"/>
      <c r="AE828" s="23"/>
      <c r="AF828" s="251"/>
      <c r="AG828" s="251"/>
      <c r="AH828" s="22"/>
      <c r="AI828" s="11"/>
      <c r="AJ828" s="265"/>
      <c r="AK828" s="267"/>
      <c r="AL828" s="263"/>
      <c r="AM828" s="265"/>
      <c r="AN828" s="267"/>
      <c r="AO828" s="263"/>
      <c r="AP828" s="265"/>
      <c r="AQ828" s="267"/>
      <c r="AR828" s="263"/>
      <c r="AS828" s="265"/>
      <c r="AT828" s="267"/>
      <c r="AU828" s="263"/>
      <c r="AV828" s="265"/>
      <c r="AW828" s="275"/>
      <c r="AX828" s="270"/>
      <c r="AY828" s="292"/>
      <c r="AZ828" s="228"/>
      <c r="BA828" s="228"/>
      <c r="BB828" s="295"/>
    </row>
    <row r="829" spans="2:62" ht="28.15" customHeight="1" thickBot="1" x14ac:dyDescent="0.25">
      <c r="B829" s="30"/>
      <c r="C829" s="253"/>
      <c r="D829" s="51"/>
      <c r="E829" s="50"/>
      <c r="F829" s="50"/>
      <c r="G829" s="49"/>
      <c r="H829" s="226"/>
      <c r="I829" s="254"/>
      <c r="J829" s="254"/>
      <c r="K829" s="254"/>
      <c r="L829" s="48" t="s">
        <v>105</v>
      </c>
      <c r="M829" s="47" t="s">
        <v>104</v>
      </c>
      <c r="N829" s="48" t="s">
        <v>103</v>
      </c>
      <c r="O829" s="47" t="s">
        <v>132</v>
      </c>
      <c r="P829" s="48" t="s">
        <v>102</v>
      </c>
      <c r="Q829" s="47" t="s">
        <v>175</v>
      </c>
      <c r="R829" s="48" t="s">
        <v>101</v>
      </c>
      <c r="S829" s="47"/>
      <c r="T829" s="48">
        <v>20</v>
      </c>
      <c r="U829" s="47"/>
      <c r="V829" s="48" t="s">
        <v>100</v>
      </c>
      <c r="W829" s="47"/>
      <c r="X829" s="48" t="s">
        <v>99</v>
      </c>
      <c r="Y829" s="47"/>
      <c r="Z829" s="48" t="s">
        <v>98</v>
      </c>
      <c r="AA829" s="47"/>
      <c r="AB829" s="16"/>
      <c r="AC829" s="47"/>
      <c r="AD829" s="16"/>
      <c r="AE829" s="46"/>
      <c r="AF829" s="255"/>
      <c r="AG829" s="255"/>
      <c r="AH829" s="45"/>
      <c r="AI829" s="11"/>
      <c r="AJ829" s="266"/>
      <c r="AK829" s="268"/>
      <c r="AL829" s="264"/>
      <c r="AM829" s="266"/>
      <c r="AN829" s="268"/>
      <c r="AO829" s="264"/>
      <c r="AP829" s="266"/>
      <c r="AQ829" s="268"/>
      <c r="AR829" s="264"/>
      <c r="AS829" s="266"/>
      <c r="AT829" s="268"/>
      <c r="AU829" s="264"/>
      <c r="AV829" s="266"/>
      <c r="AW829" s="276"/>
      <c r="AX829" s="271"/>
      <c r="AY829" s="293"/>
      <c r="AZ829" s="229"/>
      <c r="BA829" s="229"/>
      <c r="BB829" s="296"/>
    </row>
    <row r="830" spans="2:62" ht="28.15" customHeight="1" x14ac:dyDescent="0.2">
      <c r="B830" s="30"/>
      <c r="C830" s="242">
        <v>3</v>
      </c>
      <c r="D830" s="44"/>
      <c r="E830" s="43"/>
      <c r="F830" s="43"/>
      <c r="G830" s="42"/>
      <c r="H830" s="223"/>
      <c r="I830" s="246">
        <v>61</v>
      </c>
      <c r="J830" s="246">
        <v>21</v>
      </c>
      <c r="K830" s="246">
        <v>7</v>
      </c>
      <c r="L830" s="41" t="s">
        <v>133</v>
      </c>
      <c r="M830" s="40" t="s">
        <v>104</v>
      </c>
      <c r="N830" s="41" t="s">
        <v>131</v>
      </c>
      <c r="O830" s="40" t="s">
        <v>186</v>
      </c>
      <c r="P830" s="41" t="s">
        <v>130</v>
      </c>
      <c r="Q830" s="40" t="s">
        <v>175</v>
      </c>
      <c r="R830" s="41" t="s">
        <v>129</v>
      </c>
      <c r="S830" s="40" t="s">
        <v>121</v>
      </c>
      <c r="T830" s="41" t="s">
        <v>128</v>
      </c>
      <c r="U830" s="40"/>
      <c r="V830" s="41" t="s">
        <v>127</v>
      </c>
      <c r="W830" s="40"/>
      <c r="X830" s="41" t="s">
        <v>126</v>
      </c>
      <c r="Y830" s="40"/>
      <c r="Z830" s="41" t="s">
        <v>125</v>
      </c>
      <c r="AA830" s="40"/>
      <c r="AB830" s="39"/>
      <c r="AC830" s="40"/>
      <c r="AD830" s="39" t="s">
        <v>113</v>
      </c>
      <c r="AE830" s="38"/>
      <c r="AF830" s="250"/>
      <c r="AG830" s="250" t="s">
        <v>622</v>
      </c>
      <c r="AH830" s="37"/>
      <c r="AI830" s="11"/>
      <c r="AJ830" s="233">
        <f>SUMPRODUCT(LEN($M830:$U833)-LEN(SUBSTITUTE($M830:$U833,"A", "")))</f>
        <v>21</v>
      </c>
      <c r="AK830" s="239">
        <f>SUMPRODUCT(LEN($AD830:$AD833)-LEN(SUBSTITUTE($AD830:$AD833,"A", "")))</f>
        <v>0</v>
      </c>
      <c r="AL830" s="230">
        <f>SUMPRODUCT(LEN($AC830:$AC833)-LEN(SUBSTITUTE($AC830:$AC833,"A", "")))</f>
        <v>0</v>
      </c>
      <c r="AM830" s="233">
        <f>SUMPRODUCT(LEN($M830:$U833)-LEN(SUBSTITUTE($M830:$U833,"S", "")))</f>
        <v>8</v>
      </c>
      <c r="AN830" s="239">
        <f>SUMPRODUCT(LEN($AD830:$AD833)-LEN(SUBSTITUTE($AD830:$AD833,"S", "")))</f>
        <v>2</v>
      </c>
      <c r="AO830" s="230">
        <f>SUMPRODUCT(LEN($AC830:$AC833)-LEN(SUBSTITUTE($AC830:$AC833,"S", "")))</f>
        <v>0</v>
      </c>
      <c r="AP830" s="233">
        <f>SUMPRODUCT(LEN($M830:$U833)-LEN(SUBSTITUTE($M830:$U833,"F", "")))</f>
        <v>0</v>
      </c>
      <c r="AQ830" s="239">
        <f>SUMPRODUCT(LEN($AD830:$AD833)-LEN(SUBSTITUTE($AD830:$AD833,"F", "")))</f>
        <v>0</v>
      </c>
      <c r="AR830" s="230">
        <f>SUMPRODUCT(LEN($AC830:$AC833)-LEN(SUBSTITUTE($AC830:$AC833,"F", "")))</f>
        <v>0</v>
      </c>
      <c r="AS830" s="233">
        <f>SUMPRODUCT(LEN($M830:$U833)-LEN(SUBSTITUTE($M830:$U833,"G", "")))</f>
        <v>2</v>
      </c>
      <c r="AT830" s="239">
        <f>SUMPRODUCT(LEN($AD830:$AD833)-LEN(SUBSTITUTE($AD830:$AD833,"G", "")))</f>
        <v>0</v>
      </c>
      <c r="AU830" s="230">
        <f>SUMPRODUCT(LEN($AC830:$AC833)-LEN(SUBSTITUTE($AC830:$AC833,"G", "")))</f>
        <v>0</v>
      </c>
      <c r="AV830" s="233">
        <f>SUMPRODUCT(LEN($L830:$U833)-LEN(SUBSTITUTE($L830:$U833,"M", "")))</f>
        <v>0</v>
      </c>
      <c r="AW830" s="236">
        <f>SUMPRODUCT(LEN($AD830:$AD833)-LEN(SUBSTITUTE($AD830:$AD833,"M", "")))</f>
        <v>0</v>
      </c>
      <c r="AX830" s="269">
        <f>SUMPRODUCT(LEN($AC830:$AC833)-LEN(SUBSTITUTE($AC830:$AC833,"M", "")))</f>
        <v>0</v>
      </c>
      <c r="AY830" s="291">
        <f>SUMPRODUCT(LEN($AE830:$AE833)-LEN(SUBSTITUTE($AE830:$AE833,"S", "")))</f>
        <v>0</v>
      </c>
      <c r="AZ830" s="227">
        <f>SUMPRODUCT(LEN($AE830:$AE833)-LEN(SUBSTITUTE($AE830:$AE833,"F", "")))</f>
        <v>0</v>
      </c>
      <c r="BA830" s="227">
        <f>SUMPRODUCT(LEN($AE830:$AE833)-LEN(SUBSTITUTE($AE830:$AE833,"G", "")))</f>
        <v>0</v>
      </c>
      <c r="BB830" s="294">
        <f>SUMPRODUCT(LEN($AE830:$AE833)-LEN(SUBSTITUTE($AE830:$AE833,"M", "")))</f>
        <v>0</v>
      </c>
    </row>
    <row r="831" spans="2:62" ht="28.15" customHeight="1" thickBot="1" x14ac:dyDescent="0.25">
      <c r="B831" s="30"/>
      <c r="C831" s="243"/>
      <c r="D831" s="36"/>
      <c r="E831" s="35"/>
      <c r="F831" s="35"/>
      <c r="G831" s="34"/>
      <c r="H831" s="224"/>
      <c r="I831" s="247"/>
      <c r="J831" s="247"/>
      <c r="K831" s="247"/>
      <c r="L831" s="33" t="s">
        <v>123</v>
      </c>
      <c r="M831" s="32" t="s">
        <v>132</v>
      </c>
      <c r="N831" s="33" t="s">
        <v>122</v>
      </c>
      <c r="O831" s="32" t="s">
        <v>186</v>
      </c>
      <c r="P831" s="33" t="s">
        <v>120</v>
      </c>
      <c r="Q831" s="32" t="s">
        <v>113</v>
      </c>
      <c r="R831" s="33" t="s">
        <v>119</v>
      </c>
      <c r="S831" s="32" t="s">
        <v>121</v>
      </c>
      <c r="T831" s="33" t="s">
        <v>118</v>
      </c>
      <c r="U831" s="32"/>
      <c r="V831" s="33" t="s">
        <v>117</v>
      </c>
      <c r="W831" s="32"/>
      <c r="X831" s="33" t="s">
        <v>116</v>
      </c>
      <c r="Y831" s="32"/>
      <c r="Z831" s="33" t="s">
        <v>115</v>
      </c>
      <c r="AA831" s="32"/>
      <c r="AB831" s="31"/>
      <c r="AC831" s="32"/>
      <c r="AD831" s="31"/>
      <c r="AE831" s="23"/>
      <c r="AF831" s="251"/>
      <c r="AG831" s="251"/>
      <c r="AH831" s="22"/>
      <c r="AI831" s="11"/>
      <c r="AJ831" s="265"/>
      <c r="AK831" s="267"/>
      <c r="AL831" s="263"/>
      <c r="AM831" s="265"/>
      <c r="AN831" s="267"/>
      <c r="AO831" s="263"/>
      <c r="AP831" s="265"/>
      <c r="AQ831" s="267"/>
      <c r="AR831" s="263"/>
      <c r="AS831" s="265"/>
      <c r="AT831" s="267"/>
      <c r="AU831" s="263"/>
      <c r="AV831" s="265"/>
      <c r="AW831" s="275"/>
      <c r="AX831" s="270"/>
      <c r="AY831" s="292"/>
      <c r="AZ831" s="228"/>
      <c r="BA831" s="228"/>
      <c r="BB831" s="295"/>
    </row>
    <row r="832" spans="2:62" ht="28.15" customHeight="1" x14ac:dyDescent="0.2">
      <c r="B832" s="30"/>
      <c r="C832" s="244"/>
      <c r="D832" s="29"/>
      <c r="E832" s="28"/>
      <c r="F832" s="28"/>
      <c r="G832" s="27"/>
      <c r="H832" s="225"/>
      <c r="I832" s="248"/>
      <c r="J832" s="248"/>
      <c r="K832" s="248"/>
      <c r="L832" s="26" t="s">
        <v>114</v>
      </c>
      <c r="M832" s="25" t="s">
        <v>376</v>
      </c>
      <c r="N832" s="26" t="s">
        <v>112</v>
      </c>
      <c r="O832" s="25" t="s">
        <v>399</v>
      </c>
      <c r="P832" s="26" t="s">
        <v>111</v>
      </c>
      <c r="Q832" s="25" t="s">
        <v>175</v>
      </c>
      <c r="R832" s="26" t="s">
        <v>110</v>
      </c>
      <c r="S832" s="25"/>
      <c r="T832" s="26" t="s">
        <v>109</v>
      </c>
      <c r="U832" s="25"/>
      <c r="V832" s="26" t="s">
        <v>108</v>
      </c>
      <c r="W832" s="25"/>
      <c r="X832" s="26" t="s">
        <v>107</v>
      </c>
      <c r="Y832" s="25"/>
      <c r="Z832" s="26" t="s">
        <v>106</v>
      </c>
      <c r="AA832" s="25"/>
      <c r="AB832" s="24"/>
      <c r="AC832" s="25"/>
      <c r="AD832" s="24"/>
      <c r="AE832" s="23"/>
      <c r="AF832" s="251"/>
      <c r="AG832" s="251"/>
      <c r="AH832" s="22"/>
      <c r="AI832" s="11"/>
      <c r="AJ832" s="265"/>
      <c r="AK832" s="267"/>
      <c r="AL832" s="263"/>
      <c r="AM832" s="265"/>
      <c r="AN832" s="267"/>
      <c r="AO832" s="263"/>
      <c r="AP832" s="265"/>
      <c r="AQ832" s="267"/>
      <c r="AR832" s="263"/>
      <c r="AS832" s="265"/>
      <c r="AT832" s="267"/>
      <c r="AU832" s="263"/>
      <c r="AV832" s="265"/>
      <c r="AW832" s="275"/>
      <c r="AX832" s="270"/>
      <c r="AY832" s="292"/>
      <c r="AZ832" s="228"/>
      <c r="BA832" s="228"/>
      <c r="BB832" s="295"/>
    </row>
    <row r="833" spans="2:62" ht="28.15" customHeight="1" thickBot="1" x14ac:dyDescent="0.25">
      <c r="B833" s="21"/>
      <c r="C833" s="245"/>
      <c r="D833" s="20"/>
      <c r="E833" s="19"/>
      <c r="F833" s="19"/>
      <c r="G833" s="18"/>
      <c r="H833" s="226"/>
      <c r="I833" s="249"/>
      <c r="J833" s="249"/>
      <c r="K833" s="249"/>
      <c r="L833" s="17" t="s">
        <v>105</v>
      </c>
      <c r="M833" s="15" t="s">
        <v>389</v>
      </c>
      <c r="N833" s="17" t="s">
        <v>103</v>
      </c>
      <c r="O833" s="15" t="s">
        <v>186</v>
      </c>
      <c r="P833" s="17" t="s">
        <v>102</v>
      </c>
      <c r="Q833" s="15" t="s">
        <v>175</v>
      </c>
      <c r="R833" s="17" t="s">
        <v>101</v>
      </c>
      <c r="S833" s="15"/>
      <c r="T833" s="17">
        <v>20</v>
      </c>
      <c r="U833" s="15"/>
      <c r="V833" s="17" t="s">
        <v>100</v>
      </c>
      <c r="W833" s="15"/>
      <c r="X833" s="17" t="s">
        <v>99</v>
      </c>
      <c r="Y833" s="15"/>
      <c r="Z833" s="17" t="s">
        <v>98</v>
      </c>
      <c r="AA833" s="15"/>
      <c r="AB833" s="16"/>
      <c r="AC833" s="15"/>
      <c r="AD833" s="14"/>
      <c r="AE833" s="13"/>
      <c r="AF833" s="252"/>
      <c r="AG833" s="252"/>
      <c r="AH833" s="12"/>
      <c r="AI833" s="11"/>
      <c r="AJ833" s="266"/>
      <c r="AK833" s="268"/>
      <c r="AL833" s="264"/>
      <c r="AM833" s="266"/>
      <c r="AN833" s="268"/>
      <c r="AO833" s="264"/>
      <c r="AP833" s="266"/>
      <c r="AQ833" s="268"/>
      <c r="AR833" s="264"/>
      <c r="AS833" s="266"/>
      <c r="AT833" s="268"/>
      <c r="AU833" s="264"/>
      <c r="AV833" s="266"/>
      <c r="AW833" s="276"/>
      <c r="AX833" s="271"/>
      <c r="AY833" s="293"/>
      <c r="AZ833" s="229"/>
      <c r="BA833" s="229"/>
      <c r="BB833" s="296"/>
    </row>
    <row r="834" spans="2:62" ht="85.9" customHeight="1" thickTop="1" thickBot="1" x14ac:dyDescent="0.35">
      <c r="B834" s="105" t="s">
        <v>174</v>
      </c>
      <c r="C834" s="95" t="s">
        <v>173</v>
      </c>
      <c r="D834" s="100" t="s">
        <v>172</v>
      </c>
      <c r="E834" s="104" t="s">
        <v>171</v>
      </c>
      <c r="F834" s="103"/>
      <c r="G834" s="102"/>
      <c r="H834" s="101" t="s">
        <v>170</v>
      </c>
      <c r="I834" s="100" t="s">
        <v>96</v>
      </c>
      <c r="J834" s="100" t="s">
        <v>169</v>
      </c>
      <c r="K834" s="100" t="s">
        <v>97</v>
      </c>
      <c r="L834" s="256" t="s">
        <v>168</v>
      </c>
      <c r="M834" s="262"/>
      <c r="N834" s="256" t="s">
        <v>167</v>
      </c>
      <c r="O834" s="262"/>
      <c r="P834" s="256" t="s">
        <v>167</v>
      </c>
      <c r="Q834" s="257"/>
      <c r="R834" s="256" t="s">
        <v>167</v>
      </c>
      <c r="S834" s="257"/>
      <c r="T834" s="256" t="s">
        <v>167</v>
      </c>
      <c r="U834" s="257"/>
      <c r="V834" s="256" t="s">
        <v>167</v>
      </c>
      <c r="W834" s="257"/>
      <c r="X834" s="256" t="s">
        <v>167</v>
      </c>
      <c r="Y834" s="257"/>
      <c r="Z834" s="256" t="s">
        <v>167</v>
      </c>
      <c r="AA834" s="257"/>
      <c r="AB834" s="261" t="s">
        <v>166</v>
      </c>
      <c r="AC834" s="257"/>
      <c r="AD834" s="101" t="s">
        <v>165</v>
      </c>
      <c r="AE834" s="101" t="s">
        <v>164</v>
      </c>
      <c r="AF834" s="100" t="s">
        <v>163</v>
      </c>
      <c r="AG834" s="100" t="s">
        <v>162</v>
      </c>
      <c r="AH834" s="99" t="s">
        <v>161</v>
      </c>
      <c r="AI834" s="98"/>
      <c r="AJ834" s="96" t="s">
        <v>160</v>
      </c>
      <c r="AK834" s="95" t="s">
        <v>159</v>
      </c>
      <c r="AL834" s="94" t="s">
        <v>158</v>
      </c>
      <c r="AM834" s="96" t="s">
        <v>157</v>
      </c>
      <c r="AN834" s="95" t="s">
        <v>156</v>
      </c>
      <c r="AO834" s="94" t="s">
        <v>155</v>
      </c>
      <c r="AP834" s="96" t="s">
        <v>154</v>
      </c>
      <c r="AQ834" s="95" t="s">
        <v>153</v>
      </c>
      <c r="AR834" s="97" t="s">
        <v>152</v>
      </c>
      <c r="AS834" s="96" t="s">
        <v>151</v>
      </c>
      <c r="AT834" s="95" t="s">
        <v>150</v>
      </c>
      <c r="AU834" s="94" t="s">
        <v>149</v>
      </c>
      <c r="AV834" s="96" t="s">
        <v>148</v>
      </c>
      <c r="AW834" s="95" t="s">
        <v>147</v>
      </c>
      <c r="AX834" s="94" t="s">
        <v>146</v>
      </c>
      <c r="AY834" s="93" t="s">
        <v>145</v>
      </c>
      <c r="AZ834" s="92" t="s">
        <v>144</v>
      </c>
      <c r="BA834" s="92" t="s">
        <v>143</v>
      </c>
      <c r="BB834" s="91" t="s">
        <v>142</v>
      </c>
    </row>
    <row r="835" spans="2:62" ht="48" thickBot="1" x14ac:dyDescent="0.3">
      <c r="B835" s="90" t="s">
        <v>190</v>
      </c>
      <c r="C835" s="89"/>
      <c r="D835" s="88">
        <v>192</v>
      </c>
      <c r="E835" s="258"/>
      <c r="F835" s="259"/>
      <c r="G835" s="260"/>
      <c r="H835" s="87" t="s">
        <v>140</v>
      </c>
      <c r="I835" s="86"/>
      <c r="J835" s="86"/>
      <c r="K835" s="85"/>
      <c r="L835" s="84"/>
      <c r="M835" s="81"/>
      <c r="N835" s="84"/>
      <c r="O835" s="81"/>
      <c r="P835" s="84"/>
      <c r="Q835" s="81"/>
      <c r="R835" s="84"/>
      <c r="S835" s="81"/>
      <c r="T835" s="84"/>
      <c r="U835" s="81"/>
      <c r="V835" s="84"/>
      <c r="W835" s="81"/>
      <c r="X835" s="84"/>
      <c r="Y835" s="81"/>
      <c r="Z835" s="84"/>
      <c r="AA835" s="83"/>
      <c r="AB835" s="82" t="s">
        <v>139</v>
      </c>
      <c r="AC835" s="81"/>
      <c r="AD835" s="81"/>
      <c r="AE835" s="81"/>
      <c r="AF835" s="80"/>
      <c r="AG835" s="80"/>
      <c r="AH835" s="60"/>
      <c r="AI835" s="79" t="s">
        <v>138</v>
      </c>
      <c r="AJ835" s="78">
        <f t="shared" ref="AJ835:BB835" si="110">SUM(AJ837:AJ848)</f>
        <v>89</v>
      </c>
      <c r="AK835" s="77">
        <f t="shared" si="110"/>
        <v>29</v>
      </c>
      <c r="AL835" s="76">
        <f t="shared" si="110"/>
        <v>0</v>
      </c>
      <c r="AM835" s="78">
        <f t="shared" si="110"/>
        <v>41</v>
      </c>
      <c r="AN835" s="77">
        <f t="shared" si="110"/>
        <v>36</v>
      </c>
      <c r="AO835" s="76">
        <f t="shared" si="110"/>
        <v>0</v>
      </c>
      <c r="AP835" s="78">
        <f t="shared" si="110"/>
        <v>1</v>
      </c>
      <c r="AQ835" s="77">
        <f t="shared" si="110"/>
        <v>1</v>
      </c>
      <c r="AR835" s="76">
        <f t="shared" si="110"/>
        <v>0</v>
      </c>
      <c r="AS835" s="78">
        <f t="shared" si="110"/>
        <v>14</v>
      </c>
      <c r="AT835" s="77">
        <f t="shared" si="110"/>
        <v>7</v>
      </c>
      <c r="AU835" s="76">
        <f t="shared" si="110"/>
        <v>0</v>
      </c>
      <c r="AV835" s="78">
        <f t="shared" si="110"/>
        <v>0</v>
      </c>
      <c r="AW835" s="77">
        <f t="shared" si="110"/>
        <v>0</v>
      </c>
      <c r="AX835" s="76">
        <f t="shared" si="110"/>
        <v>0</v>
      </c>
      <c r="AY835" s="75">
        <f t="shared" si="110"/>
        <v>0</v>
      </c>
      <c r="AZ835" s="74">
        <f t="shared" si="110"/>
        <v>0</v>
      </c>
      <c r="BA835" s="74">
        <f t="shared" si="110"/>
        <v>0</v>
      </c>
      <c r="BB835" s="73">
        <f t="shared" si="110"/>
        <v>0</v>
      </c>
      <c r="BC835" s="72" t="s">
        <v>137</v>
      </c>
      <c r="BF835" s="5">
        <f>SUM(AJ835:AL835)/$BG$5</f>
        <v>39.333333333333336</v>
      </c>
      <c r="BG835" s="5">
        <f>SUM(AM835:AO835,AY835)/$BG$5</f>
        <v>25.666666666666668</v>
      </c>
      <c r="BH835" s="5">
        <f>SUM(AP835:AR835,AZ835)/$BG$5</f>
        <v>0.66666666666666663</v>
      </c>
      <c r="BI835" s="5">
        <f>SUM(AS835:AU835,BA835)/$BG$5</f>
        <v>7</v>
      </c>
      <c r="BJ835" s="5">
        <f>SUM(AV835:AX835,BB835)/$BG$5</f>
        <v>0</v>
      </c>
    </row>
    <row r="836" spans="2:62" ht="37.5" thickBot="1" x14ac:dyDescent="0.3">
      <c r="B836" s="71"/>
      <c r="C836" s="70"/>
      <c r="D836" s="69"/>
      <c r="E836" s="68"/>
      <c r="F836" s="68"/>
      <c r="G836" s="67"/>
      <c r="H836" s="66"/>
      <c r="I836" s="64"/>
      <c r="J836" s="64"/>
      <c r="K836" s="65"/>
      <c r="L836" s="64"/>
      <c r="M836" s="62"/>
      <c r="N836" s="64"/>
      <c r="O836" s="62"/>
      <c r="P836" s="64"/>
      <c r="Q836" s="62"/>
      <c r="R836" s="64"/>
      <c r="S836" s="62"/>
      <c r="T836" s="64"/>
      <c r="U836" s="62"/>
      <c r="V836" s="64"/>
      <c r="W836" s="62"/>
      <c r="X836" s="64"/>
      <c r="Y836" s="62"/>
      <c r="Z836" s="64"/>
      <c r="AA836" s="62"/>
      <c r="AB836" s="63"/>
      <c r="AC836" s="62"/>
      <c r="AD836" s="62"/>
      <c r="AE836" s="62"/>
      <c r="AF836" s="61"/>
      <c r="AG836" s="61"/>
      <c r="AH836" s="60"/>
      <c r="AI836" s="59" t="s">
        <v>136</v>
      </c>
      <c r="AJ836" s="58">
        <f t="shared" ref="AJ836:BB836" si="111">AJ835/3</f>
        <v>29.666666666666668</v>
      </c>
      <c r="AK836" s="57">
        <f t="shared" si="111"/>
        <v>9.6666666666666661</v>
      </c>
      <c r="AL836" s="56">
        <f t="shared" si="111"/>
        <v>0</v>
      </c>
      <c r="AM836" s="58">
        <f t="shared" si="111"/>
        <v>13.666666666666666</v>
      </c>
      <c r="AN836" s="57">
        <f t="shared" si="111"/>
        <v>12</v>
      </c>
      <c r="AO836" s="56">
        <f t="shared" si="111"/>
        <v>0</v>
      </c>
      <c r="AP836" s="58">
        <f t="shared" si="111"/>
        <v>0.33333333333333331</v>
      </c>
      <c r="AQ836" s="57">
        <f t="shared" si="111"/>
        <v>0.33333333333333331</v>
      </c>
      <c r="AR836" s="56">
        <f t="shared" si="111"/>
        <v>0</v>
      </c>
      <c r="AS836" s="58">
        <f t="shared" si="111"/>
        <v>4.666666666666667</v>
      </c>
      <c r="AT836" s="57">
        <f t="shared" si="111"/>
        <v>2.3333333333333335</v>
      </c>
      <c r="AU836" s="56">
        <f t="shared" si="111"/>
        <v>0</v>
      </c>
      <c r="AV836" s="58">
        <f t="shared" si="111"/>
        <v>0</v>
      </c>
      <c r="AW836" s="57">
        <f t="shared" si="111"/>
        <v>0</v>
      </c>
      <c r="AX836" s="56">
        <f t="shared" si="111"/>
        <v>0</v>
      </c>
      <c r="AY836" s="55">
        <f t="shared" si="111"/>
        <v>0</v>
      </c>
      <c r="AZ836" s="54">
        <f t="shared" si="111"/>
        <v>0</v>
      </c>
      <c r="BA836" s="54">
        <f t="shared" si="111"/>
        <v>0</v>
      </c>
      <c r="BB836" s="53">
        <f t="shared" si="111"/>
        <v>0</v>
      </c>
      <c r="BC836" s="52" t="s">
        <v>135</v>
      </c>
    </row>
    <row r="837" spans="2:62" ht="28.15" customHeight="1" x14ac:dyDescent="0.2">
      <c r="B837" s="30"/>
      <c r="C837" s="242">
        <v>1</v>
      </c>
      <c r="D837" s="44"/>
      <c r="E837" s="43"/>
      <c r="F837" s="43"/>
      <c r="G837" s="42"/>
      <c r="H837" s="223" t="s">
        <v>660</v>
      </c>
      <c r="I837" s="246">
        <v>73</v>
      </c>
      <c r="J837" s="246">
        <v>23</v>
      </c>
      <c r="K837" s="246">
        <v>6</v>
      </c>
      <c r="L837" s="41" t="s">
        <v>133</v>
      </c>
      <c r="M837" s="40" t="s">
        <v>659</v>
      </c>
      <c r="N837" s="41" t="s">
        <v>131</v>
      </c>
      <c r="O837" s="40" t="s">
        <v>186</v>
      </c>
      <c r="P837" s="41" t="s">
        <v>130</v>
      </c>
      <c r="Q837" s="40" t="s">
        <v>430</v>
      </c>
      <c r="R837" s="41" t="s">
        <v>129</v>
      </c>
      <c r="S837" s="40" t="s">
        <v>132</v>
      </c>
      <c r="T837" s="41" t="s">
        <v>128</v>
      </c>
      <c r="U837" s="40" t="s">
        <v>121</v>
      </c>
      <c r="V837" s="41" t="s">
        <v>127</v>
      </c>
      <c r="W837" s="40"/>
      <c r="X837" s="41" t="s">
        <v>126</v>
      </c>
      <c r="Y837" s="40"/>
      <c r="Z837" s="41" t="s">
        <v>125</v>
      </c>
      <c r="AA837" s="40"/>
      <c r="AB837" s="39"/>
      <c r="AC837" s="40"/>
      <c r="AD837" s="39" t="s">
        <v>658</v>
      </c>
      <c r="AE837" s="38"/>
      <c r="AF837" s="250"/>
      <c r="AG837" s="250" t="s">
        <v>622</v>
      </c>
      <c r="AH837" s="37"/>
      <c r="AI837" s="11"/>
      <c r="AJ837" s="233">
        <f>SUMPRODUCT(LEN($M837:$U840)-LEN(SUBSTITUTE($M837:$U840,"A", "")))</f>
        <v>33</v>
      </c>
      <c r="AK837" s="239">
        <f>SUMPRODUCT(LEN($AD837:$AD840)-LEN(SUBSTITUTE($AD837:$AD840,"A", "")))</f>
        <v>5</v>
      </c>
      <c r="AL837" s="230">
        <f>SUMPRODUCT(LEN($AC837:$AC840)-LEN(SUBSTITUTE($AC837:$AC840,"A", "")))</f>
        <v>0</v>
      </c>
      <c r="AM837" s="233">
        <f>SUMPRODUCT(LEN($M837:$U840)-LEN(SUBSTITUTE($M837:$U840,"S", "")))</f>
        <v>15</v>
      </c>
      <c r="AN837" s="239">
        <f>SUMPRODUCT(LEN($AD837:$AD840)-LEN(SUBSTITUTE($AD837:$AD840,"S", "")))</f>
        <v>12</v>
      </c>
      <c r="AO837" s="230">
        <f>SUMPRODUCT(LEN($AC837:$AC840)-LEN(SUBSTITUTE($AC837:$AC840,"S", "")))</f>
        <v>0</v>
      </c>
      <c r="AP837" s="233">
        <f>SUMPRODUCT(LEN($M837:$U840)-LEN(SUBSTITUTE($M837:$U840,"F", "")))</f>
        <v>1</v>
      </c>
      <c r="AQ837" s="239">
        <f>SUMPRODUCT(LEN($AD837:$AD840)-LEN(SUBSTITUTE($AD837:$AD840,"F", "")))</f>
        <v>0</v>
      </c>
      <c r="AR837" s="230">
        <f>SUMPRODUCT(LEN($AC837:$AC840)-LEN(SUBSTITUTE($AC837:$AC840,"F", "")))</f>
        <v>0</v>
      </c>
      <c r="AS837" s="233">
        <f>SUMPRODUCT(LEN($M837:$U840)-LEN(SUBSTITUTE($M837:$U840,"G", "")))</f>
        <v>5</v>
      </c>
      <c r="AT837" s="239">
        <f>SUMPRODUCT(LEN($AD837:$AD840)-LEN(SUBSTITUTE($AD837:$AD840,"G", "")))</f>
        <v>3</v>
      </c>
      <c r="AU837" s="230">
        <f>SUMPRODUCT(LEN($AC837:$AC840)-LEN(SUBSTITUTE($AC837:$AC840,"G", "")))</f>
        <v>0</v>
      </c>
      <c r="AV837" s="233">
        <f>SUMPRODUCT(LEN($L837:$U840)-LEN(SUBSTITUTE($L837:$U840,"M", "")))</f>
        <v>0</v>
      </c>
      <c r="AW837" s="236">
        <f>SUMPRODUCT(LEN($AD837:$AD840)-LEN(SUBSTITUTE($AD837:$AD840,"M", "")))</f>
        <v>0</v>
      </c>
      <c r="AX837" s="269">
        <f>SUMPRODUCT(LEN($AC837:$AC840)-LEN(SUBSTITUTE($AC837:$AC840,"M", "")))</f>
        <v>0</v>
      </c>
      <c r="AY837" s="291">
        <f>SUMPRODUCT(LEN($AE837:$AE840)-LEN(SUBSTITUTE($AE837:$AE840,"S", "")))</f>
        <v>0</v>
      </c>
      <c r="AZ837" s="227">
        <f>SUMPRODUCT(LEN($AE837:$AE840)-LEN(SUBSTITUTE($AE837:$AE840,"F", "")))</f>
        <v>0</v>
      </c>
      <c r="BA837" s="227">
        <f>SUMPRODUCT(LEN($AE837:$AE840)-LEN(SUBSTITUTE($AE837:$AE840,"G", "")))</f>
        <v>0</v>
      </c>
      <c r="BB837" s="294">
        <f>SUMPRODUCT(LEN($AE837:$AE840)-LEN(SUBSTITUTE($AE837:$AE840,"M", "")))</f>
        <v>0</v>
      </c>
    </row>
    <row r="838" spans="2:62" ht="28.15" customHeight="1" thickBot="1" x14ac:dyDescent="0.25">
      <c r="B838" s="30"/>
      <c r="C838" s="243"/>
      <c r="D838" s="36"/>
      <c r="E838" s="35"/>
      <c r="F838" s="35"/>
      <c r="G838" s="34"/>
      <c r="H838" s="224"/>
      <c r="I838" s="247"/>
      <c r="J838" s="247"/>
      <c r="K838" s="247"/>
      <c r="L838" s="33" t="s">
        <v>123</v>
      </c>
      <c r="M838" s="32" t="s">
        <v>186</v>
      </c>
      <c r="N838" s="33" t="s">
        <v>122</v>
      </c>
      <c r="O838" s="32" t="s">
        <v>417</v>
      </c>
      <c r="P838" s="33" t="s">
        <v>120</v>
      </c>
      <c r="Q838" s="32" t="s">
        <v>523</v>
      </c>
      <c r="R838" s="33" t="s">
        <v>119</v>
      </c>
      <c r="S838" s="32" t="s">
        <v>121</v>
      </c>
      <c r="T838" s="33" t="s">
        <v>118</v>
      </c>
      <c r="U838" s="32"/>
      <c r="V838" s="33" t="s">
        <v>117</v>
      </c>
      <c r="W838" s="32"/>
      <c r="X838" s="33" t="s">
        <v>116</v>
      </c>
      <c r="Y838" s="32"/>
      <c r="Z838" s="33" t="s">
        <v>115</v>
      </c>
      <c r="AA838" s="32"/>
      <c r="AB838" s="31"/>
      <c r="AC838" s="32"/>
      <c r="AD838" s="31" t="s">
        <v>657</v>
      </c>
      <c r="AE838" s="23"/>
      <c r="AF838" s="251"/>
      <c r="AG838" s="251"/>
      <c r="AH838" s="22"/>
      <c r="AI838" s="11"/>
      <c r="AJ838" s="265"/>
      <c r="AK838" s="267"/>
      <c r="AL838" s="263"/>
      <c r="AM838" s="265"/>
      <c r="AN838" s="267"/>
      <c r="AO838" s="263"/>
      <c r="AP838" s="265"/>
      <c r="AQ838" s="267"/>
      <c r="AR838" s="263"/>
      <c r="AS838" s="265"/>
      <c r="AT838" s="267"/>
      <c r="AU838" s="263"/>
      <c r="AV838" s="265"/>
      <c r="AW838" s="275"/>
      <c r="AX838" s="270"/>
      <c r="AY838" s="292"/>
      <c r="AZ838" s="228"/>
      <c r="BA838" s="228"/>
      <c r="BB838" s="295"/>
    </row>
    <row r="839" spans="2:62" ht="28.15" customHeight="1" x14ac:dyDescent="0.2">
      <c r="B839" s="30"/>
      <c r="C839" s="244"/>
      <c r="D839" s="29"/>
      <c r="E839" s="28"/>
      <c r="F839" s="28"/>
      <c r="G839" s="27"/>
      <c r="H839" s="225">
        <v>192</v>
      </c>
      <c r="I839" s="248"/>
      <c r="J839" s="248"/>
      <c r="K839" s="248"/>
      <c r="L839" s="26" t="s">
        <v>114</v>
      </c>
      <c r="M839" s="25" t="s">
        <v>656</v>
      </c>
      <c r="N839" s="26" t="s">
        <v>112</v>
      </c>
      <c r="O839" s="25" t="s">
        <v>518</v>
      </c>
      <c r="P839" s="26" t="s">
        <v>111</v>
      </c>
      <c r="Q839" s="25" t="s">
        <v>217</v>
      </c>
      <c r="R839" s="26" t="s">
        <v>110</v>
      </c>
      <c r="S839" s="25" t="s">
        <v>104</v>
      </c>
      <c r="T839" s="26" t="s">
        <v>109</v>
      </c>
      <c r="U839" s="25"/>
      <c r="V839" s="26" t="s">
        <v>108</v>
      </c>
      <c r="W839" s="25"/>
      <c r="X839" s="26" t="s">
        <v>107</v>
      </c>
      <c r="Y839" s="25"/>
      <c r="Z839" s="26" t="s">
        <v>106</v>
      </c>
      <c r="AA839" s="25"/>
      <c r="AB839" s="24"/>
      <c r="AC839" s="25"/>
      <c r="AD839" s="24"/>
      <c r="AE839" s="23"/>
      <c r="AF839" s="251"/>
      <c r="AG839" s="251"/>
      <c r="AH839" s="22"/>
      <c r="AI839" s="11"/>
      <c r="AJ839" s="265"/>
      <c r="AK839" s="267"/>
      <c r="AL839" s="263"/>
      <c r="AM839" s="265"/>
      <c r="AN839" s="267"/>
      <c r="AO839" s="263"/>
      <c r="AP839" s="265"/>
      <c r="AQ839" s="267"/>
      <c r="AR839" s="263"/>
      <c r="AS839" s="265"/>
      <c r="AT839" s="267"/>
      <c r="AU839" s="263"/>
      <c r="AV839" s="265"/>
      <c r="AW839" s="275"/>
      <c r="AX839" s="270"/>
      <c r="AY839" s="292"/>
      <c r="AZ839" s="228"/>
      <c r="BA839" s="228"/>
      <c r="BB839" s="295"/>
    </row>
    <row r="840" spans="2:62" ht="28.15" customHeight="1" thickBot="1" x14ac:dyDescent="0.25">
      <c r="B840" s="30"/>
      <c r="C840" s="253"/>
      <c r="D840" s="51"/>
      <c r="E840" s="50"/>
      <c r="F840" s="50"/>
      <c r="G840" s="49"/>
      <c r="H840" s="226"/>
      <c r="I840" s="254"/>
      <c r="J840" s="254"/>
      <c r="K840" s="254"/>
      <c r="L840" s="48" t="s">
        <v>105</v>
      </c>
      <c r="M840" s="47" t="s">
        <v>434</v>
      </c>
      <c r="N840" s="48" t="s">
        <v>103</v>
      </c>
      <c r="O840" s="47" t="s">
        <v>444</v>
      </c>
      <c r="P840" s="48" t="s">
        <v>102</v>
      </c>
      <c r="Q840" s="47" t="s">
        <v>188</v>
      </c>
      <c r="R840" s="48" t="s">
        <v>101</v>
      </c>
      <c r="S840" s="47" t="s">
        <v>121</v>
      </c>
      <c r="T840" s="48">
        <v>20</v>
      </c>
      <c r="U840" s="47"/>
      <c r="V840" s="48" t="s">
        <v>100</v>
      </c>
      <c r="W840" s="47"/>
      <c r="X840" s="48" t="s">
        <v>99</v>
      </c>
      <c r="Y840" s="47"/>
      <c r="Z840" s="48" t="s">
        <v>98</v>
      </c>
      <c r="AA840" s="47"/>
      <c r="AB840" s="16"/>
      <c r="AC840" s="47"/>
      <c r="AD840" s="16"/>
      <c r="AE840" s="46"/>
      <c r="AF840" s="255"/>
      <c r="AG840" s="255"/>
      <c r="AH840" s="45"/>
      <c r="AI840" s="11"/>
      <c r="AJ840" s="266"/>
      <c r="AK840" s="268"/>
      <c r="AL840" s="264"/>
      <c r="AM840" s="266"/>
      <c r="AN840" s="268"/>
      <c r="AO840" s="264"/>
      <c r="AP840" s="266"/>
      <c r="AQ840" s="268"/>
      <c r="AR840" s="264"/>
      <c r="AS840" s="266"/>
      <c r="AT840" s="268"/>
      <c r="AU840" s="264"/>
      <c r="AV840" s="266"/>
      <c r="AW840" s="276"/>
      <c r="AX840" s="271"/>
      <c r="AY840" s="293"/>
      <c r="AZ840" s="229"/>
      <c r="BA840" s="229"/>
      <c r="BB840" s="296"/>
    </row>
    <row r="841" spans="2:62" ht="28.15" customHeight="1" x14ac:dyDescent="0.2">
      <c r="B841" s="30"/>
      <c r="C841" s="242">
        <v>2</v>
      </c>
      <c r="D841" s="44"/>
      <c r="E841" s="43"/>
      <c r="F841" s="43"/>
      <c r="G841" s="42"/>
      <c r="H841" s="223"/>
      <c r="I841" s="246">
        <v>75</v>
      </c>
      <c r="J841" s="246">
        <v>23</v>
      </c>
      <c r="K841" s="246">
        <v>7</v>
      </c>
      <c r="L841" s="41" t="s">
        <v>133</v>
      </c>
      <c r="M841" s="40" t="s">
        <v>104</v>
      </c>
      <c r="N841" s="41" t="s">
        <v>131</v>
      </c>
      <c r="O841" s="40" t="s">
        <v>186</v>
      </c>
      <c r="P841" s="41" t="s">
        <v>130</v>
      </c>
      <c r="Q841" s="40" t="s">
        <v>399</v>
      </c>
      <c r="R841" s="41" t="s">
        <v>129</v>
      </c>
      <c r="S841" s="40" t="s">
        <v>175</v>
      </c>
      <c r="T841" s="41" t="s">
        <v>128</v>
      </c>
      <c r="U841" s="40"/>
      <c r="V841" s="41" t="s">
        <v>127</v>
      </c>
      <c r="W841" s="40"/>
      <c r="X841" s="41" t="s">
        <v>126</v>
      </c>
      <c r="Y841" s="40"/>
      <c r="Z841" s="41" t="s">
        <v>125</v>
      </c>
      <c r="AA841" s="40"/>
      <c r="AB841" s="39"/>
      <c r="AC841" s="40"/>
      <c r="AD841" s="39" t="s">
        <v>655</v>
      </c>
      <c r="AE841" s="38"/>
      <c r="AF841" s="250"/>
      <c r="AG841" s="250" t="s">
        <v>609</v>
      </c>
      <c r="AH841" s="37"/>
      <c r="AI841" s="11"/>
      <c r="AJ841" s="233">
        <f>SUMPRODUCT(LEN($M841:$U844)-LEN(SUBSTITUTE($M841:$U844,"A", "")))</f>
        <v>28</v>
      </c>
      <c r="AK841" s="239">
        <f>SUMPRODUCT(LEN($AD841:$AD844)-LEN(SUBSTITUTE($AD841:$AD844,"A", "")))</f>
        <v>9</v>
      </c>
      <c r="AL841" s="230">
        <f>SUMPRODUCT(LEN($AC841:$AC844)-LEN(SUBSTITUTE($AC841:$AC844,"A", "")))</f>
        <v>0</v>
      </c>
      <c r="AM841" s="233">
        <f>SUMPRODUCT(LEN($M841:$U844)-LEN(SUBSTITUTE($M841:$U844,"S", "")))</f>
        <v>12</v>
      </c>
      <c r="AN841" s="239">
        <f>SUMPRODUCT(LEN($AD841:$AD844)-LEN(SUBSTITUTE($AD841:$AD844,"S", "")))</f>
        <v>8</v>
      </c>
      <c r="AO841" s="230">
        <f>SUMPRODUCT(LEN($AC841:$AC844)-LEN(SUBSTITUTE($AC841:$AC844,"S", "")))</f>
        <v>0</v>
      </c>
      <c r="AP841" s="233">
        <f>SUMPRODUCT(LEN($M841:$U844)-LEN(SUBSTITUTE($M841:$U844,"F", "")))</f>
        <v>0</v>
      </c>
      <c r="AQ841" s="239">
        <f>SUMPRODUCT(LEN($AD841:$AD844)-LEN(SUBSTITUTE($AD841:$AD844,"F", "")))</f>
        <v>1</v>
      </c>
      <c r="AR841" s="230">
        <f>SUMPRODUCT(LEN($AC841:$AC844)-LEN(SUBSTITUTE($AC841:$AC844,"F", "")))</f>
        <v>0</v>
      </c>
      <c r="AS841" s="233">
        <f>SUMPRODUCT(LEN($M841:$U844)-LEN(SUBSTITUTE($M841:$U844,"G", "")))</f>
        <v>4</v>
      </c>
      <c r="AT841" s="239">
        <f>SUMPRODUCT(LEN($AD841:$AD844)-LEN(SUBSTITUTE($AD841:$AD844,"G", "")))</f>
        <v>1</v>
      </c>
      <c r="AU841" s="230">
        <f>SUMPRODUCT(LEN($AC841:$AC844)-LEN(SUBSTITUTE($AC841:$AC844,"G", "")))</f>
        <v>0</v>
      </c>
      <c r="AV841" s="233">
        <f>SUMPRODUCT(LEN($L841:$U844)-LEN(SUBSTITUTE($L841:$U844,"M", "")))</f>
        <v>0</v>
      </c>
      <c r="AW841" s="236">
        <f>SUMPRODUCT(LEN($AD841:$AD844)-LEN(SUBSTITUTE($AD841:$AD844,"M", "")))</f>
        <v>0</v>
      </c>
      <c r="AX841" s="269">
        <f>SUMPRODUCT(LEN($AC841:$AC844)-LEN(SUBSTITUTE($AC841:$AC844,"M", "")))</f>
        <v>0</v>
      </c>
      <c r="AY841" s="291">
        <f>SUMPRODUCT(LEN($AE841:$AE844)-LEN(SUBSTITUTE($AE841:$AE844,"S", "")))</f>
        <v>0</v>
      </c>
      <c r="AZ841" s="227">
        <f>SUMPRODUCT(LEN($AE841:$AE844)-LEN(SUBSTITUTE($AE841:$AE844,"F", "")))</f>
        <v>0</v>
      </c>
      <c r="BA841" s="227">
        <f>SUMPRODUCT(LEN($AE841:$AE844)-LEN(SUBSTITUTE($AE841:$AE844,"G", "")))</f>
        <v>0</v>
      </c>
      <c r="BB841" s="294">
        <f>SUMPRODUCT(LEN($AE841:$AE844)-LEN(SUBSTITUTE($AE841:$AE844,"M", "")))</f>
        <v>0</v>
      </c>
    </row>
    <row r="842" spans="2:62" ht="28.15" customHeight="1" thickBot="1" x14ac:dyDescent="0.25">
      <c r="B842" s="30"/>
      <c r="C842" s="243"/>
      <c r="D842" s="36"/>
      <c r="E842" s="35"/>
      <c r="F842" s="35"/>
      <c r="G842" s="34"/>
      <c r="H842" s="224"/>
      <c r="I842" s="247"/>
      <c r="J842" s="247"/>
      <c r="K842" s="247"/>
      <c r="L842" s="33" t="s">
        <v>123</v>
      </c>
      <c r="M842" s="32" t="s">
        <v>132</v>
      </c>
      <c r="N842" s="33" t="s">
        <v>122</v>
      </c>
      <c r="O842" s="32" t="s">
        <v>423</v>
      </c>
      <c r="P842" s="33" t="s">
        <v>120</v>
      </c>
      <c r="Q842" s="32" t="s">
        <v>377</v>
      </c>
      <c r="R842" s="33" t="s">
        <v>119</v>
      </c>
      <c r="S842" s="32" t="s">
        <v>113</v>
      </c>
      <c r="T842" s="33" t="s">
        <v>118</v>
      </c>
      <c r="U842" s="32"/>
      <c r="V842" s="33" t="s">
        <v>117</v>
      </c>
      <c r="W842" s="32"/>
      <c r="X842" s="33" t="s">
        <v>116</v>
      </c>
      <c r="Y842" s="32"/>
      <c r="Z842" s="33" t="s">
        <v>115</v>
      </c>
      <c r="AA842" s="32"/>
      <c r="AB842" s="31"/>
      <c r="AC842" s="32"/>
      <c r="AD842" s="31" t="s">
        <v>654</v>
      </c>
      <c r="AE842" s="23"/>
      <c r="AF842" s="251"/>
      <c r="AG842" s="251"/>
      <c r="AH842" s="22"/>
      <c r="AI842" s="11"/>
      <c r="AJ842" s="265"/>
      <c r="AK842" s="267"/>
      <c r="AL842" s="263"/>
      <c r="AM842" s="265"/>
      <c r="AN842" s="267"/>
      <c r="AO842" s="263"/>
      <c r="AP842" s="265"/>
      <c r="AQ842" s="267"/>
      <c r="AR842" s="263"/>
      <c r="AS842" s="265"/>
      <c r="AT842" s="267"/>
      <c r="AU842" s="263"/>
      <c r="AV842" s="265"/>
      <c r="AW842" s="275"/>
      <c r="AX842" s="270"/>
      <c r="AY842" s="292"/>
      <c r="AZ842" s="228"/>
      <c r="BA842" s="228"/>
      <c r="BB842" s="295"/>
    </row>
    <row r="843" spans="2:62" ht="28.15" customHeight="1" x14ac:dyDescent="0.2">
      <c r="B843" s="30"/>
      <c r="C843" s="244"/>
      <c r="D843" s="29"/>
      <c r="E843" s="28"/>
      <c r="F843" s="28"/>
      <c r="G843" s="27"/>
      <c r="H843" s="225"/>
      <c r="I843" s="248"/>
      <c r="J843" s="248"/>
      <c r="K843" s="248"/>
      <c r="L843" s="26" t="s">
        <v>114</v>
      </c>
      <c r="M843" s="25" t="s">
        <v>186</v>
      </c>
      <c r="N843" s="26" t="s">
        <v>112</v>
      </c>
      <c r="O843" s="25" t="s">
        <v>444</v>
      </c>
      <c r="P843" s="26" t="s">
        <v>111</v>
      </c>
      <c r="Q843" s="25" t="s">
        <v>217</v>
      </c>
      <c r="R843" s="26" t="s">
        <v>110</v>
      </c>
      <c r="S843" s="25" t="s">
        <v>113</v>
      </c>
      <c r="T843" s="26" t="s">
        <v>109</v>
      </c>
      <c r="U843" s="25"/>
      <c r="V843" s="26" t="s">
        <v>108</v>
      </c>
      <c r="W843" s="25"/>
      <c r="X843" s="26" t="s">
        <v>107</v>
      </c>
      <c r="Y843" s="25"/>
      <c r="Z843" s="26" t="s">
        <v>106</v>
      </c>
      <c r="AA843" s="25"/>
      <c r="AB843" s="24"/>
      <c r="AC843" s="25"/>
      <c r="AD843" s="24"/>
      <c r="AE843" s="23"/>
      <c r="AF843" s="251"/>
      <c r="AG843" s="251"/>
      <c r="AH843" s="22"/>
      <c r="AI843" s="11"/>
      <c r="AJ843" s="265"/>
      <c r="AK843" s="267"/>
      <c r="AL843" s="263"/>
      <c r="AM843" s="265"/>
      <c r="AN843" s="267"/>
      <c r="AO843" s="263"/>
      <c r="AP843" s="265"/>
      <c r="AQ843" s="267"/>
      <c r="AR843" s="263"/>
      <c r="AS843" s="265"/>
      <c r="AT843" s="267"/>
      <c r="AU843" s="263"/>
      <c r="AV843" s="265"/>
      <c r="AW843" s="275"/>
      <c r="AX843" s="270"/>
      <c r="AY843" s="292"/>
      <c r="AZ843" s="228"/>
      <c r="BA843" s="228"/>
      <c r="BB843" s="295"/>
    </row>
    <row r="844" spans="2:62" ht="28.15" customHeight="1" thickBot="1" x14ac:dyDescent="0.25">
      <c r="B844" s="30"/>
      <c r="C844" s="253"/>
      <c r="D844" s="51"/>
      <c r="E844" s="50"/>
      <c r="F844" s="50"/>
      <c r="G844" s="49"/>
      <c r="H844" s="226"/>
      <c r="I844" s="254"/>
      <c r="J844" s="254"/>
      <c r="K844" s="254"/>
      <c r="L844" s="48" t="s">
        <v>105</v>
      </c>
      <c r="M844" s="47" t="s">
        <v>186</v>
      </c>
      <c r="N844" s="48" t="s">
        <v>103</v>
      </c>
      <c r="O844" s="47" t="s">
        <v>377</v>
      </c>
      <c r="P844" s="48" t="s">
        <v>102</v>
      </c>
      <c r="Q844" s="47" t="s">
        <v>215</v>
      </c>
      <c r="R844" s="48" t="s">
        <v>101</v>
      </c>
      <c r="S844" s="47" t="s">
        <v>121</v>
      </c>
      <c r="T844" s="48">
        <v>20</v>
      </c>
      <c r="U844" s="47"/>
      <c r="V844" s="48" t="s">
        <v>100</v>
      </c>
      <c r="W844" s="47"/>
      <c r="X844" s="48" t="s">
        <v>99</v>
      </c>
      <c r="Y844" s="47"/>
      <c r="Z844" s="48" t="s">
        <v>98</v>
      </c>
      <c r="AA844" s="47"/>
      <c r="AB844" s="16"/>
      <c r="AC844" s="47"/>
      <c r="AD844" s="16"/>
      <c r="AE844" s="46"/>
      <c r="AF844" s="255"/>
      <c r="AG844" s="255"/>
      <c r="AH844" s="45"/>
      <c r="AI844" s="11"/>
      <c r="AJ844" s="266"/>
      <c r="AK844" s="268"/>
      <c r="AL844" s="264"/>
      <c r="AM844" s="266"/>
      <c r="AN844" s="268"/>
      <c r="AO844" s="264"/>
      <c r="AP844" s="266"/>
      <c r="AQ844" s="268"/>
      <c r="AR844" s="264"/>
      <c r="AS844" s="266"/>
      <c r="AT844" s="268"/>
      <c r="AU844" s="264"/>
      <c r="AV844" s="266"/>
      <c r="AW844" s="276"/>
      <c r="AX844" s="271"/>
      <c r="AY844" s="293"/>
      <c r="AZ844" s="229"/>
      <c r="BA844" s="229"/>
      <c r="BB844" s="296"/>
    </row>
    <row r="845" spans="2:62" ht="28.15" customHeight="1" x14ac:dyDescent="0.2">
      <c r="B845" s="30"/>
      <c r="C845" s="242">
        <v>3</v>
      </c>
      <c r="D845" s="44"/>
      <c r="E845" s="43"/>
      <c r="F845" s="43"/>
      <c r="G845" s="42"/>
      <c r="H845" s="223"/>
      <c r="I845" s="246">
        <v>63</v>
      </c>
      <c r="J845" s="246">
        <v>24</v>
      </c>
      <c r="K845" s="246">
        <v>8</v>
      </c>
      <c r="L845" s="41" t="s">
        <v>133</v>
      </c>
      <c r="M845" s="40" t="s">
        <v>614</v>
      </c>
      <c r="N845" s="41" t="s">
        <v>131</v>
      </c>
      <c r="O845" s="40" t="s">
        <v>434</v>
      </c>
      <c r="P845" s="41" t="s">
        <v>130</v>
      </c>
      <c r="Q845" s="40" t="s">
        <v>377</v>
      </c>
      <c r="R845" s="41" t="s">
        <v>129</v>
      </c>
      <c r="S845" s="40" t="s">
        <v>113</v>
      </c>
      <c r="T845" s="41" t="s">
        <v>128</v>
      </c>
      <c r="U845" s="40"/>
      <c r="V845" s="41" t="s">
        <v>127</v>
      </c>
      <c r="W845" s="40"/>
      <c r="X845" s="41" t="s">
        <v>126</v>
      </c>
      <c r="Y845" s="40"/>
      <c r="Z845" s="41" t="s">
        <v>125</v>
      </c>
      <c r="AA845" s="40"/>
      <c r="AB845" s="39"/>
      <c r="AC845" s="40"/>
      <c r="AD845" s="39" t="s">
        <v>653</v>
      </c>
      <c r="AE845" s="38"/>
      <c r="AF845" s="250"/>
      <c r="AG845" s="250" t="s">
        <v>609</v>
      </c>
      <c r="AH845" s="37"/>
      <c r="AI845" s="11"/>
      <c r="AJ845" s="233">
        <f>SUMPRODUCT(LEN($M845:$U848)-LEN(SUBSTITUTE($M845:$U848,"A", "")))</f>
        <v>28</v>
      </c>
      <c r="AK845" s="239">
        <f>SUMPRODUCT(LEN($AD845:$AD848)-LEN(SUBSTITUTE($AD845:$AD848,"A", "")))</f>
        <v>15</v>
      </c>
      <c r="AL845" s="230">
        <f>SUMPRODUCT(LEN($AC845:$AC848)-LEN(SUBSTITUTE($AC845:$AC848,"A", "")))</f>
        <v>0</v>
      </c>
      <c r="AM845" s="233">
        <f>SUMPRODUCT(LEN($M845:$U848)-LEN(SUBSTITUTE($M845:$U848,"S", "")))</f>
        <v>14</v>
      </c>
      <c r="AN845" s="239">
        <f>SUMPRODUCT(LEN($AD845:$AD848)-LEN(SUBSTITUTE($AD845:$AD848,"S", "")))</f>
        <v>16</v>
      </c>
      <c r="AO845" s="230">
        <f>SUMPRODUCT(LEN($AC845:$AC848)-LEN(SUBSTITUTE($AC845:$AC848,"S", "")))</f>
        <v>0</v>
      </c>
      <c r="AP845" s="233">
        <f>SUMPRODUCT(LEN($M845:$U848)-LEN(SUBSTITUTE($M845:$U848,"F", "")))</f>
        <v>0</v>
      </c>
      <c r="AQ845" s="239">
        <f>SUMPRODUCT(LEN($AD845:$AD848)-LEN(SUBSTITUTE($AD845:$AD848,"F", "")))</f>
        <v>0</v>
      </c>
      <c r="AR845" s="230">
        <f>SUMPRODUCT(LEN($AC845:$AC848)-LEN(SUBSTITUTE($AC845:$AC848,"F", "")))</f>
        <v>0</v>
      </c>
      <c r="AS845" s="233">
        <f>SUMPRODUCT(LEN($M845:$U848)-LEN(SUBSTITUTE($M845:$U848,"G", "")))</f>
        <v>5</v>
      </c>
      <c r="AT845" s="239">
        <f>SUMPRODUCT(LEN($AD845:$AD848)-LEN(SUBSTITUTE($AD845:$AD848,"G", "")))</f>
        <v>3</v>
      </c>
      <c r="AU845" s="230">
        <f>SUMPRODUCT(LEN($AC845:$AC848)-LEN(SUBSTITUTE($AC845:$AC848,"G", "")))</f>
        <v>0</v>
      </c>
      <c r="AV845" s="233">
        <f>SUMPRODUCT(LEN($L845:$U848)-LEN(SUBSTITUTE($L845:$U848,"M", "")))</f>
        <v>0</v>
      </c>
      <c r="AW845" s="236">
        <f>SUMPRODUCT(LEN($AD845:$AD848)-LEN(SUBSTITUTE($AD845:$AD848,"M", "")))</f>
        <v>0</v>
      </c>
      <c r="AX845" s="269">
        <f>SUMPRODUCT(LEN($AC845:$AC848)-LEN(SUBSTITUTE($AC845:$AC848,"M", "")))</f>
        <v>0</v>
      </c>
      <c r="AY845" s="291">
        <f>SUMPRODUCT(LEN($AE845:$AE848)-LEN(SUBSTITUTE($AE845:$AE848,"S", "")))</f>
        <v>0</v>
      </c>
      <c r="AZ845" s="227">
        <f>SUMPRODUCT(LEN($AE845:$AE848)-LEN(SUBSTITUTE($AE845:$AE848,"F", "")))</f>
        <v>0</v>
      </c>
      <c r="BA845" s="227">
        <f>SUMPRODUCT(LEN($AE845:$AE848)-LEN(SUBSTITUTE($AE845:$AE848,"G", "")))</f>
        <v>0</v>
      </c>
      <c r="BB845" s="294">
        <f>SUMPRODUCT(LEN($AE845:$AE848)-LEN(SUBSTITUTE($AE845:$AE848,"M", "")))</f>
        <v>0</v>
      </c>
    </row>
    <row r="846" spans="2:62" ht="28.15" customHeight="1" thickBot="1" x14ac:dyDescent="0.25">
      <c r="B846" s="30"/>
      <c r="C846" s="243"/>
      <c r="D846" s="36"/>
      <c r="E846" s="35"/>
      <c r="F846" s="35"/>
      <c r="G846" s="34"/>
      <c r="H846" s="224"/>
      <c r="I846" s="247"/>
      <c r="J846" s="247"/>
      <c r="K846" s="247"/>
      <c r="L846" s="33" t="s">
        <v>123</v>
      </c>
      <c r="M846" s="32" t="s">
        <v>186</v>
      </c>
      <c r="N846" s="33" t="s">
        <v>122</v>
      </c>
      <c r="O846" s="32" t="s">
        <v>389</v>
      </c>
      <c r="P846" s="33" t="s">
        <v>120</v>
      </c>
      <c r="Q846" s="32" t="s">
        <v>217</v>
      </c>
      <c r="R846" s="33" t="s">
        <v>119</v>
      </c>
      <c r="S846" s="32" t="s">
        <v>121</v>
      </c>
      <c r="T846" s="33" t="s">
        <v>118</v>
      </c>
      <c r="U846" s="32"/>
      <c r="V846" s="33" t="s">
        <v>117</v>
      </c>
      <c r="W846" s="32"/>
      <c r="X846" s="33" t="s">
        <v>116</v>
      </c>
      <c r="Y846" s="32"/>
      <c r="Z846" s="33" t="s">
        <v>115</v>
      </c>
      <c r="AA846" s="32"/>
      <c r="AB846" s="31"/>
      <c r="AC846" s="32"/>
      <c r="AD846" s="31" t="s">
        <v>652</v>
      </c>
      <c r="AE846" s="23"/>
      <c r="AF846" s="251"/>
      <c r="AG846" s="251"/>
      <c r="AH846" s="22"/>
      <c r="AI846" s="11"/>
      <c r="AJ846" s="265"/>
      <c r="AK846" s="267"/>
      <c r="AL846" s="263"/>
      <c r="AM846" s="265"/>
      <c r="AN846" s="267"/>
      <c r="AO846" s="263"/>
      <c r="AP846" s="265"/>
      <c r="AQ846" s="267"/>
      <c r="AR846" s="263"/>
      <c r="AS846" s="265"/>
      <c r="AT846" s="267"/>
      <c r="AU846" s="263"/>
      <c r="AV846" s="265"/>
      <c r="AW846" s="275"/>
      <c r="AX846" s="270"/>
      <c r="AY846" s="292"/>
      <c r="AZ846" s="228"/>
      <c r="BA846" s="228"/>
      <c r="BB846" s="295"/>
    </row>
    <row r="847" spans="2:62" ht="28.15" customHeight="1" x14ac:dyDescent="0.2">
      <c r="B847" s="30"/>
      <c r="C847" s="244"/>
      <c r="D847" s="29"/>
      <c r="E847" s="28"/>
      <c r="F847" s="28"/>
      <c r="G847" s="27"/>
      <c r="H847" s="225"/>
      <c r="I847" s="248"/>
      <c r="J847" s="248"/>
      <c r="K847" s="248"/>
      <c r="L847" s="26" t="s">
        <v>114</v>
      </c>
      <c r="M847" s="25" t="s">
        <v>636</v>
      </c>
      <c r="N847" s="26" t="s">
        <v>112</v>
      </c>
      <c r="O847" s="25" t="s">
        <v>444</v>
      </c>
      <c r="P847" s="26" t="s">
        <v>111</v>
      </c>
      <c r="Q847" s="25" t="s">
        <v>195</v>
      </c>
      <c r="R847" s="26" t="s">
        <v>110</v>
      </c>
      <c r="S847" s="25" t="s">
        <v>121</v>
      </c>
      <c r="T847" s="26" t="s">
        <v>109</v>
      </c>
      <c r="U847" s="25"/>
      <c r="V847" s="26" t="s">
        <v>108</v>
      </c>
      <c r="W847" s="25"/>
      <c r="X847" s="26" t="s">
        <v>107</v>
      </c>
      <c r="Y847" s="25"/>
      <c r="Z847" s="26" t="s">
        <v>106</v>
      </c>
      <c r="AA847" s="25"/>
      <c r="AB847" s="24"/>
      <c r="AC847" s="25"/>
      <c r="AD847" s="24" t="s">
        <v>651</v>
      </c>
      <c r="AE847" s="23"/>
      <c r="AF847" s="251"/>
      <c r="AG847" s="251"/>
      <c r="AH847" s="22"/>
      <c r="AI847" s="11"/>
      <c r="AJ847" s="265"/>
      <c r="AK847" s="267"/>
      <c r="AL847" s="263"/>
      <c r="AM847" s="265"/>
      <c r="AN847" s="267"/>
      <c r="AO847" s="263"/>
      <c r="AP847" s="265"/>
      <c r="AQ847" s="267"/>
      <c r="AR847" s="263"/>
      <c r="AS847" s="265"/>
      <c r="AT847" s="267"/>
      <c r="AU847" s="263"/>
      <c r="AV847" s="265"/>
      <c r="AW847" s="275"/>
      <c r="AX847" s="270"/>
      <c r="AY847" s="292"/>
      <c r="AZ847" s="228"/>
      <c r="BA847" s="228"/>
      <c r="BB847" s="295"/>
    </row>
    <row r="848" spans="2:62" ht="28.15" customHeight="1" thickBot="1" x14ac:dyDescent="0.25">
      <c r="B848" s="21"/>
      <c r="C848" s="245"/>
      <c r="D848" s="20"/>
      <c r="E848" s="19"/>
      <c r="F848" s="19"/>
      <c r="G848" s="18"/>
      <c r="H848" s="226"/>
      <c r="I848" s="249"/>
      <c r="J848" s="249"/>
      <c r="K848" s="249"/>
      <c r="L848" s="17" t="s">
        <v>105</v>
      </c>
      <c r="M848" s="15" t="s">
        <v>417</v>
      </c>
      <c r="N848" s="17" t="s">
        <v>103</v>
      </c>
      <c r="O848" s="15" t="s">
        <v>389</v>
      </c>
      <c r="P848" s="17" t="s">
        <v>102</v>
      </c>
      <c r="Q848" s="15" t="s">
        <v>113</v>
      </c>
      <c r="R848" s="17" t="s">
        <v>101</v>
      </c>
      <c r="S848" s="15" t="s">
        <v>121</v>
      </c>
      <c r="T848" s="17">
        <v>20</v>
      </c>
      <c r="U848" s="15"/>
      <c r="V848" s="17" t="s">
        <v>100</v>
      </c>
      <c r="W848" s="15"/>
      <c r="X848" s="17" t="s">
        <v>99</v>
      </c>
      <c r="Y848" s="15"/>
      <c r="Z848" s="17" t="s">
        <v>98</v>
      </c>
      <c r="AA848" s="15"/>
      <c r="AB848" s="16"/>
      <c r="AC848" s="15"/>
      <c r="AD848" s="14"/>
      <c r="AE848" s="13"/>
      <c r="AF848" s="252"/>
      <c r="AG848" s="252"/>
      <c r="AH848" s="12"/>
      <c r="AI848" s="11"/>
      <c r="AJ848" s="266"/>
      <c r="AK848" s="268"/>
      <c r="AL848" s="264"/>
      <c r="AM848" s="266"/>
      <c r="AN848" s="268"/>
      <c r="AO848" s="264"/>
      <c r="AP848" s="266"/>
      <c r="AQ848" s="268"/>
      <c r="AR848" s="264"/>
      <c r="AS848" s="266"/>
      <c r="AT848" s="268"/>
      <c r="AU848" s="264"/>
      <c r="AV848" s="266"/>
      <c r="AW848" s="276"/>
      <c r="AX848" s="271"/>
      <c r="AY848" s="293"/>
      <c r="AZ848" s="229"/>
      <c r="BA848" s="229"/>
      <c r="BB848" s="296"/>
    </row>
    <row r="849" spans="2:62" ht="85.9" customHeight="1" thickTop="1" thickBot="1" x14ac:dyDescent="0.35">
      <c r="B849" s="105" t="s">
        <v>174</v>
      </c>
      <c r="C849" s="95" t="s">
        <v>173</v>
      </c>
      <c r="D849" s="100" t="s">
        <v>172</v>
      </c>
      <c r="E849" s="104" t="s">
        <v>171</v>
      </c>
      <c r="F849" s="103"/>
      <c r="G849" s="102"/>
      <c r="H849" s="101" t="s">
        <v>170</v>
      </c>
      <c r="I849" s="100" t="s">
        <v>96</v>
      </c>
      <c r="J849" s="100" t="s">
        <v>169</v>
      </c>
      <c r="K849" s="100" t="s">
        <v>97</v>
      </c>
      <c r="L849" s="256" t="s">
        <v>168</v>
      </c>
      <c r="M849" s="262"/>
      <c r="N849" s="256" t="s">
        <v>167</v>
      </c>
      <c r="O849" s="262"/>
      <c r="P849" s="256" t="s">
        <v>167</v>
      </c>
      <c r="Q849" s="257"/>
      <c r="R849" s="256" t="s">
        <v>167</v>
      </c>
      <c r="S849" s="257"/>
      <c r="T849" s="256" t="s">
        <v>167</v>
      </c>
      <c r="U849" s="257"/>
      <c r="V849" s="256" t="s">
        <v>167</v>
      </c>
      <c r="W849" s="257"/>
      <c r="X849" s="256" t="s">
        <v>167</v>
      </c>
      <c r="Y849" s="257"/>
      <c r="Z849" s="256" t="s">
        <v>167</v>
      </c>
      <c r="AA849" s="257"/>
      <c r="AB849" s="261" t="s">
        <v>166</v>
      </c>
      <c r="AC849" s="257"/>
      <c r="AD849" s="101" t="s">
        <v>165</v>
      </c>
      <c r="AE849" s="101" t="s">
        <v>164</v>
      </c>
      <c r="AF849" s="100" t="s">
        <v>163</v>
      </c>
      <c r="AG849" s="100" t="s">
        <v>162</v>
      </c>
      <c r="AH849" s="99" t="s">
        <v>161</v>
      </c>
      <c r="AI849" s="98"/>
      <c r="AJ849" s="96" t="s">
        <v>160</v>
      </c>
      <c r="AK849" s="95" t="s">
        <v>159</v>
      </c>
      <c r="AL849" s="94" t="s">
        <v>158</v>
      </c>
      <c r="AM849" s="96" t="s">
        <v>157</v>
      </c>
      <c r="AN849" s="95" t="s">
        <v>156</v>
      </c>
      <c r="AO849" s="94" t="s">
        <v>155</v>
      </c>
      <c r="AP849" s="96" t="s">
        <v>154</v>
      </c>
      <c r="AQ849" s="95" t="s">
        <v>153</v>
      </c>
      <c r="AR849" s="97" t="s">
        <v>152</v>
      </c>
      <c r="AS849" s="96" t="s">
        <v>151</v>
      </c>
      <c r="AT849" s="95" t="s">
        <v>150</v>
      </c>
      <c r="AU849" s="94" t="s">
        <v>149</v>
      </c>
      <c r="AV849" s="96" t="s">
        <v>148</v>
      </c>
      <c r="AW849" s="95" t="s">
        <v>147</v>
      </c>
      <c r="AX849" s="94" t="s">
        <v>146</v>
      </c>
      <c r="AY849" s="93" t="s">
        <v>145</v>
      </c>
      <c r="AZ849" s="92" t="s">
        <v>144</v>
      </c>
      <c r="BA849" s="92" t="s">
        <v>143</v>
      </c>
      <c r="BB849" s="91" t="s">
        <v>142</v>
      </c>
    </row>
    <row r="850" spans="2:62" ht="48" thickBot="1" x14ac:dyDescent="0.3">
      <c r="B850" s="90" t="s">
        <v>189</v>
      </c>
      <c r="C850" s="89"/>
      <c r="D850" s="88">
        <v>192</v>
      </c>
      <c r="E850" s="258"/>
      <c r="F850" s="259"/>
      <c r="G850" s="260"/>
      <c r="H850" s="87" t="s">
        <v>140</v>
      </c>
      <c r="I850" s="86"/>
      <c r="J850" s="86"/>
      <c r="K850" s="85"/>
      <c r="L850" s="84"/>
      <c r="M850" s="81"/>
      <c r="N850" s="84"/>
      <c r="O850" s="81"/>
      <c r="P850" s="84"/>
      <c r="Q850" s="81"/>
      <c r="R850" s="84"/>
      <c r="S850" s="81"/>
      <c r="T850" s="84"/>
      <c r="U850" s="81"/>
      <c r="V850" s="84"/>
      <c r="W850" s="81"/>
      <c r="X850" s="84"/>
      <c r="Y850" s="81"/>
      <c r="Z850" s="84"/>
      <c r="AA850" s="83"/>
      <c r="AB850" s="82" t="s">
        <v>139</v>
      </c>
      <c r="AC850" s="81"/>
      <c r="AD850" s="81"/>
      <c r="AE850" s="81"/>
      <c r="AF850" s="80"/>
      <c r="AG850" s="80"/>
      <c r="AH850" s="60"/>
      <c r="AI850" s="79" t="s">
        <v>138</v>
      </c>
      <c r="AJ850" s="78">
        <f t="shared" ref="AJ850:BB850" si="112">SUM(AJ852:AJ863)</f>
        <v>85</v>
      </c>
      <c r="AK850" s="77">
        <f t="shared" si="112"/>
        <v>17</v>
      </c>
      <c r="AL850" s="76">
        <f t="shared" si="112"/>
        <v>0</v>
      </c>
      <c r="AM850" s="78">
        <f t="shared" si="112"/>
        <v>64</v>
      </c>
      <c r="AN850" s="77">
        <f t="shared" si="112"/>
        <v>26</v>
      </c>
      <c r="AO850" s="76">
        <f t="shared" si="112"/>
        <v>0</v>
      </c>
      <c r="AP850" s="78">
        <f t="shared" si="112"/>
        <v>0</v>
      </c>
      <c r="AQ850" s="77">
        <f t="shared" si="112"/>
        <v>1</v>
      </c>
      <c r="AR850" s="76">
        <f t="shared" si="112"/>
        <v>0</v>
      </c>
      <c r="AS850" s="78">
        <f t="shared" si="112"/>
        <v>13</v>
      </c>
      <c r="AT850" s="77">
        <f t="shared" si="112"/>
        <v>7</v>
      </c>
      <c r="AU850" s="76">
        <f t="shared" si="112"/>
        <v>0</v>
      </c>
      <c r="AV850" s="78">
        <f t="shared" si="112"/>
        <v>0</v>
      </c>
      <c r="AW850" s="77">
        <f t="shared" si="112"/>
        <v>0</v>
      </c>
      <c r="AX850" s="76">
        <f t="shared" si="112"/>
        <v>0</v>
      </c>
      <c r="AY850" s="75">
        <f t="shared" si="112"/>
        <v>8</v>
      </c>
      <c r="AZ850" s="74">
        <f t="shared" si="112"/>
        <v>0</v>
      </c>
      <c r="BA850" s="74">
        <f t="shared" si="112"/>
        <v>0</v>
      </c>
      <c r="BB850" s="73">
        <f t="shared" si="112"/>
        <v>0</v>
      </c>
      <c r="BC850" s="72" t="s">
        <v>137</v>
      </c>
      <c r="BF850" s="5">
        <f>SUM(AJ850:AL850)/$BG$5</f>
        <v>34</v>
      </c>
      <c r="BG850" s="5">
        <f>SUM(AM850:AO850,AY850)/$BG$5</f>
        <v>32.666666666666664</v>
      </c>
      <c r="BH850" s="5">
        <f>SUM(AP850:AR850,AZ850)/$BG$5</f>
        <v>0.33333333333333331</v>
      </c>
      <c r="BI850" s="5">
        <f>SUM(AS850:AU850,BA850)/$BG$5</f>
        <v>6.666666666666667</v>
      </c>
      <c r="BJ850" s="5">
        <f>SUM(AV850:AX850,BB850)/$BG$5</f>
        <v>0</v>
      </c>
    </row>
    <row r="851" spans="2:62" ht="37.5" thickBot="1" x14ac:dyDescent="0.3">
      <c r="B851" s="71"/>
      <c r="C851" s="70"/>
      <c r="D851" s="69"/>
      <c r="E851" s="68"/>
      <c r="F851" s="68"/>
      <c r="G851" s="67"/>
      <c r="H851" s="66"/>
      <c r="I851" s="64"/>
      <c r="J851" s="64"/>
      <c r="K851" s="65"/>
      <c r="L851" s="64"/>
      <c r="M851" s="62"/>
      <c r="N851" s="64"/>
      <c r="O851" s="62"/>
      <c r="P851" s="64"/>
      <c r="Q851" s="62"/>
      <c r="R851" s="64"/>
      <c r="S851" s="62"/>
      <c r="T851" s="64"/>
      <c r="U851" s="62"/>
      <c r="V851" s="64"/>
      <c r="W851" s="62"/>
      <c r="X851" s="64"/>
      <c r="Y851" s="62"/>
      <c r="Z851" s="64"/>
      <c r="AA851" s="62"/>
      <c r="AB851" s="63"/>
      <c r="AC851" s="62"/>
      <c r="AD851" s="62"/>
      <c r="AE851" s="62"/>
      <c r="AF851" s="61"/>
      <c r="AG851" s="61"/>
      <c r="AH851" s="60"/>
      <c r="AI851" s="59" t="s">
        <v>136</v>
      </c>
      <c r="AJ851" s="58">
        <f t="shared" ref="AJ851:BB851" si="113">AJ850/3</f>
        <v>28.333333333333332</v>
      </c>
      <c r="AK851" s="57">
        <f t="shared" si="113"/>
        <v>5.666666666666667</v>
      </c>
      <c r="AL851" s="56">
        <f t="shared" si="113"/>
        <v>0</v>
      </c>
      <c r="AM851" s="58">
        <f t="shared" si="113"/>
        <v>21.333333333333332</v>
      </c>
      <c r="AN851" s="57">
        <f t="shared" si="113"/>
        <v>8.6666666666666661</v>
      </c>
      <c r="AO851" s="56">
        <f t="shared" si="113"/>
        <v>0</v>
      </c>
      <c r="AP851" s="58">
        <f t="shared" si="113"/>
        <v>0</v>
      </c>
      <c r="AQ851" s="57">
        <f t="shared" si="113"/>
        <v>0.33333333333333331</v>
      </c>
      <c r="AR851" s="56">
        <f t="shared" si="113"/>
        <v>0</v>
      </c>
      <c r="AS851" s="58">
        <f t="shared" si="113"/>
        <v>4.333333333333333</v>
      </c>
      <c r="AT851" s="57">
        <f t="shared" si="113"/>
        <v>2.3333333333333335</v>
      </c>
      <c r="AU851" s="56">
        <f t="shared" si="113"/>
        <v>0</v>
      </c>
      <c r="AV851" s="58">
        <f t="shared" si="113"/>
        <v>0</v>
      </c>
      <c r="AW851" s="57">
        <f t="shared" si="113"/>
        <v>0</v>
      </c>
      <c r="AX851" s="56">
        <f t="shared" si="113"/>
        <v>0</v>
      </c>
      <c r="AY851" s="55">
        <f t="shared" si="113"/>
        <v>2.6666666666666665</v>
      </c>
      <c r="AZ851" s="54">
        <f t="shared" si="113"/>
        <v>0</v>
      </c>
      <c r="BA851" s="54">
        <f t="shared" si="113"/>
        <v>0</v>
      </c>
      <c r="BB851" s="53">
        <f t="shared" si="113"/>
        <v>0</v>
      </c>
      <c r="BC851" s="52" t="s">
        <v>135</v>
      </c>
    </row>
    <row r="852" spans="2:62" ht="28.15" customHeight="1" x14ac:dyDescent="0.2">
      <c r="B852" s="30"/>
      <c r="C852" s="242">
        <v>1</v>
      </c>
      <c r="D852" s="44"/>
      <c r="E852" s="43"/>
      <c r="F852" s="43"/>
      <c r="G852" s="42"/>
      <c r="H852" s="223" t="s">
        <v>384</v>
      </c>
      <c r="I852" s="246">
        <v>80</v>
      </c>
      <c r="J852" s="246">
        <v>23</v>
      </c>
      <c r="K852" s="246">
        <v>8</v>
      </c>
      <c r="L852" s="41" t="s">
        <v>133</v>
      </c>
      <c r="M852" s="40" t="s">
        <v>382</v>
      </c>
      <c r="N852" s="41" t="s">
        <v>131</v>
      </c>
      <c r="O852" s="40" t="s">
        <v>376</v>
      </c>
      <c r="P852" s="41" t="s">
        <v>130</v>
      </c>
      <c r="Q852" s="40" t="s">
        <v>444</v>
      </c>
      <c r="R852" s="41" t="s">
        <v>129</v>
      </c>
      <c r="S852" s="40" t="s">
        <v>195</v>
      </c>
      <c r="T852" s="41" t="s">
        <v>128</v>
      </c>
      <c r="U852" s="40"/>
      <c r="V852" s="41" t="s">
        <v>127</v>
      </c>
      <c r="W852" s="40"/>
      <c r="X852" s="41" t="s">
        <v>126</v>
      </c>
      <c r="Y852" s="40"/>
      <c r="Z852" s="41" t="s">
        <v>125</v>
      </c>
      <c r="AA852" s="40"/>
      <c r="AB852" s="39"/>
      <c r="AC852" s="40"/>
      <c r="AD852" s="39" t="s">
        <v>650</v>
      </c>
      <c r="AE852" s="38" t="s">
        <v>121</v>
      </c>
      <c r="AF852" s="250"/>
      <c r="AG852" s="250" t="s">
        <v>622</v>
      </c>
      <c r="AH852" s="37"/>
      <c r="AI852" s="11"/>
      <c r="AJ852" s="233">
        <f>SUMPRODUCT(LEN($M852:$U855)-LEN(SUBSTITUTE($M852:$U855,"A", "")))</f>
        <v>29</v>
      </c>
      <c r="AK852" s="239">
        <f>SUMPRODUCT(LEN($AD852:$AD855)-LEN(SUBSTITUTE($AD852:$AD855,"A", "")))</f>
        <v>6</v>
      </c>
      <c r="AL852" s="230">
        <f>SUMPRODUCT(LEN($AC852:$AC855)-LEN(SUBSTITUTE($AC852:$AC855,"A", "")))</f>
        <v>0</v>
      </c>
      <c r="AM852" s="233">
        <f>SUMPRODUCT(LEN($M852:$U855)-LEN(SUBSTITUTE($M852:$U855,"S", "")))</f>
        <v>20</v>
      </c>
      <c r="AN852" s="239">
        <f>SUMPRODUCT(LEN($AD852:$AD855)-LEN(SUBSTITUTE($AD852:$AD855,"S", "")))</f>
        <v>10</v>
      </c>
      <c r="AO852" s="230">
        <f>SUMPRODUCT(LEN($AC852:$AC855)-LEN(SUBSTITUTE($AC852:$AC855,"S", "")))</f>
        <v>0</v>
      </c>
      <c r="AP852" s="233">
        <f>SUMPRODUCT(LEN($M852:$U855)-LEN(SUBSTITUTE($M852:$U855,"F", "")))</f>
        <v>0</v>
      </c>
      <c r="AQ852" s="239">
        <f>SUMPRODUCT(LEN($AD852:$AD855)-LEN(SUBSTITUTE($AD852:$AD855,"F", "")))</f>
        <v>0</v>
      </c>
      <c r="AR852" s="230">
        <f>SUMPRODUCT(LEN($AC852:$AC855)-LEN(SUBSTITUTE($AC852:$AC855,"F", "")))</f>
        <v>0</v>
      </c>
      <c r="AS852" s="233">
        <f>SUMPRODUCT(LEN($M852:$U855)-LEN(SUBSTITUTE($M852:$U855,"G", "")))</f>
        <v>2</v>
      </c>
      <c r="AT852" s="239">
        <f>SUMPRODUCT(LEN($AD852:$AD855)-LEN(SUBSTITUTE($AD852:$AD855,"G", "")))</f>
        <v>2</v>
      </c>
      <c r="AU852" s="230">
        <f>SUMPRODUCT(LEN($AC852:$AC855)-LEN(SUBSTITUTE($AC852:$AC855,"G", "")))</f>
        <v>0</v>
      </c>
      <c r="AV852" s="233">
        <f>SUMPRODUCT(LEN($L852:$U855)-LEN(SUBSTITUTE($L852:$U855,"M", "")))</f>
        <v>0</v>
      </c>
      <c r="AW852" s="236">
        <f>SUMPRODUCT(LEN($AD852:$AD855)-LEN(SUBSTITUTE($AD852:$AD855,"M", "")))</f>
        <v>0</v>
      </c>
      <c r="AX852" s="269">
        <f>SUMPRODUCT(LEN($AC852:$AC855)-LEN(SUBSTITUTE($AC852:$AC855,"M", "")))</f>
        <v>0</v>
      </c>
      <c r="AY852" s="291">
        <f>SUMPRODUCT(LEN($AE852:$AE855)-LEN(SUBSTITUTE($AE852:$AE855,"S", "")))</f>
        <v>1</v>
      </c>
      <c r="AZ852" s="227">
        <f>SUMPRODUCT(LEN($AE852:$AE855)-LEN(SUBSTITUTE($AE852:$AE855,"F", "")))</f>
        <v>0</v>
      </c>
      <c r="BA852" s="227">
        <f>SUMPRODUCT(LEN($AE852:$AE855)-LEN(SUBSTITUTE($AE852:$AE855,"G", "")))</f>
        <v>0</v>
      </c>
      <c r="BB852" s="294">
        <f>SUMPRODUCT(LEN($AE852:$AE855)-LEN(SUBSTITUTE($AE852:$AE855,"M", "")))</f>
        <v>0</v>
      </c>
    </row>
    <row r="853" spans="2:62" ht="28.15" customHeight="1" thickBot="1" x14ac:dyDescent="0.25">
      <c r="B853" s="30"/>
      <c r="C853" s="243"/>
      <c r="D853" s="36"/>
      <c r="E853" s="35"/>
      <c r="F853" s="35"/>
      <c r="G853" s="34"/>
      <c r="H853" s="224"/>
      <c r="I853" s="247"/>
      <c r="J853" s="247"/>
      <c r="K853" s="247"/>
      <c r="L853" s="33" t="s">
        <v>123</v>
      </c>
      <c r="M853" s="32" t="s">
        <v>382</v>
      </c>
      <c r="N853" s="33" t="s">
        <v>122</v>
      </c>
      <c r="O853" s="32" t="s">
        <v>434</v>
      </c>
      <c r="P853" s="33" t="s">
        <v>120</v>
      </c>
      <c r="Q853" s="32" t="s">
        <v>381</v>
      </c>
      <c r="R853" s="33" t="s">
        <v>119</v>
      </c>
      <c r="S853" s="32" t="s">
        <v>113</v>
      </c>
      <c r="T853" s="33" t="s">
        <v>118</v>
      </c>
      <c r="U853" s="32"/>
      <c r="V853" s="33" t="s">
        <v>117</v>
      </c>
      <c r="W853" s="32"/>
      <c r="X853" s="33" t="s">
        <v>116</v>
      </c>
      <c r="Y853" s="32"/>
      <c r="Z853" s="33" t="s">
        <v>115</v>
      </c>
      <c r="AA853" s="32"/>
      <c r="AB853" s="31"/>
      <c r="AC853" s="32"/>
      <c r="AD853" s="31" t="s">
        <v>610</v>
      </c>
      <c r="AE853" s="23"/>
      <c r="AF853" s="251"/>
      <c r="AG853" s="251"/>
      <c r="AH853" s="22"/>
      <c r="AI853" s="11"/>
      <c r="AJ853" s="265"/>
      <c r="AK853" s="267"/>
      <c r="AL853" s="263"/>
      <c r="AM853" s="265"/>
      <c r="AN853" s="267"/>
      <c r="AO853" s="263"/>
      <c r="AP853" s="265"/>
      <c r="AQ853" s="267"/>
      <c r="AR853" s="263"/>
      <c r="AS853" s="265"/>
      <c r="AT853" s="267"/>
      <c r="AU853" s="263"/>
      <c r="AV853" s="265"/>
      <c r="AW853" s="275"/>
      <c r="AX853" s="270"/>
      <c r="AY853" s="292"/>
      <c r="AZ853" s="228"/>
      <c r="BA853" s="228"/>
      <c r="BB853" s="295"/>
    </row>
    <row r="854" spans="2:62" ht="28.15" customHeight="1" x14ac:dyDescent="0.2">
      <c r="B854" s="30"/>
      <c r="C854" s="244"/>
      <c r="D854" s="29"/>
      <c r="E854" s="28"/>
      <c r="F854" s="28"/>
      <c r="G854" s="27"/>
      <c r="H854" s="225"/>
      <c r="I854" s="248"/>
      <c r="J854" s="248"/>
      <c r="K854" s="248"/>
      <c r="L854" s="26" t="s">
        <v>114</v>
      </c>
      <c r="M854" s="25" t="s">
        <v>176</v>
      </c>
      <c r="N854" s="26" t="s">
        <v>112</v>
      </c>
      <c r="O854" s="25" t="s">
        <v>518</v>
      </c>
      <c r="P854" s="26" t="s">
        <v>111</v>
      </c>
      <c r="Q854" s="25" t="s">
        <v>215</v>
      </c>
      <c r="R854" s="26" t="s">
        <v>110</v>
      </c>
      <c r="S854" s="25" t="s">
        <v>113</v>
      </c>
      <c r="T854" s="26" t="s">
        <v>109</v>
      </c>
      <c r="U854" s="25"/>
      <c r="V854" s="26" t="s">
        <v>108</v>
      </c>
      <c r="W854" s="25"/>
      <c r="X854" s="26" t="s">
        <v>107</v>
      </c>
      <c r="Y854" s="25"/>
      <c r="Z854" s="26" t="s">
        <v>106</v>
      </c>
      <c r="AA854" s="25"/>
      <c r="AB854" s="24"/>
      <c r="AC854" s="25"/>
      <c r="AD854" s="24" t="s">
        <v>490</v>
      </c>
      <c r="AE854" s="23"/>
      <c r="AF854" s="251"/>
      <c r="AG854" s="251"/>
      <c r="AH854" s="22"/>
      <c r="AI854" s="11"/>
      <c r="AJ854" s="265"/>
      <c r="AK854" s="267"/>
      <c r="AL854" s="263"/>
      <c r="AM854" s="265"/>
      <c r="AN854" s="267"/>
      <c r="AO854" s="263"/>
      <c r="AP854" s="265"/>
      <c r="AQ854" s="267"/>
      <c r="AR854" s="263"/>
      <c r="AS854" s="265"/>
      <c r="AT854" s="267"/>
      <c r="AU854" s="263"/>
      <c r="AV854" s="265"/>
      <c r="AW854" s="275"/>
      <c r="AX854" s="270"/>
      <c r="AY854" s="292"/>
      <c r="AZ854" s="228"/>
      <c r="BA854" s="228"/>
      <c r="BB854" s="295"/>
    </row>
    <row r="855" spans="2:62" ht="28.15" customHeight="1" thickBot="1" x14ac:dyDescent="0.25">
      <c r="B855" s="30"/>
      <c r="C855" s="253"/>
      <c r="D855" s="51"/>
      <c r="E855" s="50"/>
      <c r="F855" s="50"/>
      <c r="G855" s="49"/>
      <c r="H855" s="226"/>
      <c r="I855" s="254"/>
      <c r="J855" s="254"/>
      <c r="K855" s="254"/>
      <c r="L855" s="48" t="s">
        <v>105</v>
      </c>
      <c r="M855" s="47" t="s">
        <v>377</v>
      </c>
      <c r="N855" s="48" t="s">
        <v>103</v>
      </c>
      <c r="O855" s="47" t="s">
        <v>411</v>
      </c>
      <c r="P855" s="48" t="s">
        <v>102</v>
      </c>
      <c r="Q855" s="47" t="s">
        <v>215</v>
      </c>
      <c r="R855" s="48" t="s">
        <v>101</v>
      </c>
      <c r="S855" s="47"/>
      <c r="T855" s="48">
        <v>20</v>
      </c>
      <c r="U855" s="47"/>
      <c r="V855" s="48" t="s">
        <v>100</v>
      </c>
      <c r="W855" s="47"/>
      <c r="X855" s="48" t="s">
        <v>99</v>
      </c>
      <c r="Y855" s="47"/>
      <c r="Z855" s="48" t="s">
        <v>98</v>
      </c>
      <c r="AA855" s="47"/>
      <c r="AB855" s="16"/>
      <c r="AC855" s="47"/>
      <c r="AD855" s="16"/>
      <c r="AE855" s="46"/>
      <c r="AF855" s="255"/>
      <c r="AG855" s="255"/>
      <c r="AH855" s="45"/>
      <c r="AI855" s="11"/>
      <c r="AJ855" s="266"/>
      <c r="AK855" s="268"/>
      <c r="AL855" s="264"/>
      <c r="AM855" s="266"/>
      <c r="AN855" s="268"/>
      <c r="AO855" s="264"/>
      <c r="AP855" s="266"/>
      <c r="AQ855" s="268"/>
      <c r="AR855" s="264"/>
      <c r="AS855" s="266"/>
      <c r="AT855" s="268"/>
      <c r="AU855" s="264"/>
      <c r="AV855" s="266"/>
      <c r="AW855" s="276"/>
      <c r="AX855" s="271"/>
      <c r="AY855" s="293"/>
      <c r="AZ855" s="229"/>
      <c r="BA855" s="229"/>
      <c r="BB855" s="296"/>
    </row>
    <row r="856" spans="2:62" ht="28.15" customHeight="1" x14ac:dyDescent="0.2">
      <c r="B856" s="30"/>
      <c r="C856" s="242">
        <v>2</v>
      </c>
      <c r="D856" s="44"/>
      <c r="E856" s="43"/>
      <c r="F856" s="43"/>
      <c r="G856" s="42"/>
      <c r="H856" s="223"/>
      <c r="I856" s="246">
        <v>82</v>
      </c>
      <c r="J856" s="246">
        <v>24</v>
      </c>
      <c r="K856" s="246">
        <v>7</v>
      </c>
      <c r="L856" s="41" t="s">
        <v>133</v>
      </c>
      <c r="M856" s="40" t="s">
        <v>377</v>
      </c>
      <c r="N856" s="41" t="s">
        <v>131</v>
      </c>
      <c r="O856" s="40" t="s">
        <v>389</v>
      </c>
      <c r="P856" s="41" t="s">
        <v>130</v>
      </c>
      <c r="Q856" s="40" t="s">
        <v>443</v>
      </c>
      <c r="R856" s="41" t="s">
        <v>129</v>
      </c>
      <c r="S856" s="40" t="s">
        <v>215</v>
      </c>
      <c r="T856" s="41" t="s">
        <v>128</v>
      </c>
      <c r="U856" s="40" t="s">
        <v>113</v>
      </c>
      <c r="V856" s="41" t="s">
        <v>127</v>
      </c>
      <c r="W856" s="40"/>
      <c r="X856" s="41" t="s">
        <v>126</v>
      </c>
      <c r="Y856" s="40"/>
      <c r="Z856" s="41" t="s">
        <v>125</v>
      </c>
      <c r="AA856" s="40"/>
      <c r="AB856" s="39"/>
      <c r="AC856" s="40"/>
      <c r="AD856" s="39" t="s">
        <v>649</v>
      </c>
      <c r="AE856" s="38" t="s">
        <v>648</v>
      </c>
      <c r="AF856" s="250"/>
      <c r="AG856" s="250" t="s">
        <v>622</v>
      </c>
      <c r="AH856" s="37"/>
      <c r="AI856" s="11"/>
      <c r="AJ856" s="233">
        <f>SUMPRODUCT(LEN($M856:$U859)-LEN(SUBSTITUTE($M856:$U859,"A", "")))</f>
        <v>29</v>
      </c>
      <c r="AK856" s="239">
        <f>SUMPRODUCT(LEN($AD856:$AD859)-LEN(SUBSTITUTE($AD856:$AD859,"A", "")))</f>
        <v>11</v>
      </c>
      <c r="AL856" s="230">
        <f>SUMPRODUCT(LEN($AC856:$AC859)-LEN(SUBSTITUTE($AC856:$AC859,"A", "")))</f>
        <v>0</v>
      </c>
      <c r="AM856" s="233">
        <f>SUMPRODUCT(LEN($M856:$U859)-LEN(SUBSTITUTE($M856:$U859,"S", "")))</f>
        <v>22</v>
      </c>
      <c r="AN856" s="239">
        <f>SUMPRODUCT(LEN($AD856:$AD859)-LEN(SUBSTITUTE($AD856:$AD859,"S", "")))</f>
        <v>12</v>
      </c>
      <c r="AO856" s="230">
        <f>SUMPRODUCT(LEN($AC856:$AC859)-LEN(SUBSTITUTE($AC856:$AC859,"S", "")))</f>
        <v>0</v>
      </c>
      <c r="AP856" s="233">
        <f>SUMPRODUCT(LEN($M856:$U859)-LEN(SUBSTITUTE($M856:$U859,"F", "")))</f>
        <v>0</v>
      </c>
      <c r="AQ856" s="239">
        <f>SUMPRODUCT(LEN($AD856:$AD859)-LEN(SUBSTITUTE($AD856:$AD859,"F", "")))</f>
        <v>1</v>
      </c>
      <c r="AR856" s="230">
        <f>SUMPRODUCT(LEN($AC856:$AC859)-LEN(SUBSTITUTE($AC856:$AC859,"F", "")))</f>
        <v>0</v>
      </c>
      <c r="AS856" s="233">
        <f>SUMPRODUCT(LEN($M856:$U859)-LEN(SUBSTITUTE($M856:$U859,"G", "")))</f>
        <v>9</v>
      </c>
      <c r="AT856" s="239">
        <f>SUMPRODUCT(LEN($AD856:$AD859)-LEN(SUBSTITUTE($AD856:$AD859,"G", "")))</f>
        <v>4</v>
      </c>
      <c r="AU856" s="230">
        <f>SUMPRODUCT(LEN($AC856:$AC859)-LEN(SUBSTITUTE($AC856:$AC859,"G", "")))</f>
        <v>0</v>
      </c>
      <c r="AV856" s="233">
        <f>SUMPRODUCT(LEN($L856:$U859)-LEN(SUBSTITUTE($L856:$U859,"M", "")))</f>
        <v>0</v>
      </c>
      <c r="AW856" s="236">
        <f>SUMPRODUCT(LEN($AD856:$AD859)-LEN(SUBSTITUTE($AD856:$AD859,"M", "")))</f>
        <v>0</v>
      </c>
      <c r="AX856" s="269">
        <f>SUMPRODUCT(LEN($AC856:$AC859)-LEN(SUBSTITUTE($AC856:$AC859,"M", "")))</f>
        <v>0</v>
      </c>
      <c r="AY856" s="291">
        <f>SUMPRODUCT(LEN($AE856:$AE859)-LEN(SUBSTITUTE($AE856:$AE859,"S", "")))</f>
        <v>7</v>
      </c>
      <c r="AZ856" s="227">
        <f>SUMPRODUCT(LEN($AE856:$AE859)-LEN(SUBSTITUTE($AE856:$AE859,"F", "")))</f>
        <v>0</v>
      </c>
      <c r="BA856" s="227">
        <f>SUMPRODUCT(LEN($AE856:$AE859)-LEN(SUBSTITUTE($AE856:$AE859,"G", "")))</f>
        <v>0</v>
      </c>
      <c r="BB856" s="294">
        <f>SUMPRODUCT(LEN($AE856:$AE859)-LEN(SUBSTITUTE($AE856:$AE859,"M", "")))</f>
        <v>0</v>
      </c>
    </row>
    <row r="857" spans="2:62" ht="28.15" customHeight="1" thickBot="1" x14ac:dyDescent="0.25">
      <c r="B857" s="30"/>
      <c r="C857" s="243"/>
      <c r="D857" s="36"/>
      <c r="E857" s="35"/>
      <c r="F857" s="35"/>
      <c r="G857" s="34"/>
      <c r="H857" s="224"/>
      <c r="I857" s="247"/>
      <c r="J857" s="247"/>
      <c r="K857" s="247"/>
      <c r="L857" s="33" t="s">
        <v>123</v>
      </c>
      <c r="M857" s="32" t="s">
        <v>186</v>
      </c>
      <c r="N857" s="33" t="s">
        <v>122</v>
      </c>
      <c r="O857" s="32" t="s">
        <v>647</v>
      </c>
      <c r="P857" s="33" t="s">
        <v>120</v>
      </c>
      <c r="Q857" s="32" t="s">
        <v>424</v>
      </c>
      <c r="R857" s="33" t="s">
        <v>119</v>
      </c>
      <c r="S857" s="32" t="s">
        <v>195</v>
      </c>
      <c r="T857" s="33" t="s">
        <v>118</v>
      </c>
      <c r="U857" s="32" t="s">
        <v>113</v>
      </c>
      <c r="V857" s="33" t="s">
        <v>117</v>
      </c>
      <c r="W857" s="32"/>
      <c r="X857" s="33" t="s">
        <v>116</v>
      </c>
      <c r="Y857" s="32"/>
      <c r="Z857" s="33" t="s">
        <v>115</v>
      </c>
      <c r="AA857" s="32"/>
      <c r="AB857" s="31"/>
      <c r="AC857" s="32"/>
      <c r="AD857" s="31" t="s">
        <v>646</v>
      </c>
      <c r="AE857" s="23"/>
      <c r="AF857" s="251"/>
      <c r="AG857" s="251"/>
      <c r="AH857" s="22"/>
      <c r="AI857" s="11"/>
      <c r="AJ857" s="265"/>
      <c r="AK857" s="267"/>
      <c r="AL857" s="263"/>
      <c r="AM857" s="265"/>
      <c r="AN857" s="267"/>
      <c r="AO857" s="263"/>
      <c r="AP857" s="265"/>
      <c r="AQ857" s="267"/>
      <c r="AR857" s="263"/>
      <c r="AS857" s="265"/>
      <c r="AT857" s="267"/>
      <c r="AU857" s="263"/>
      <c r="AV857" s="265"/>
      <c r="AW857" s="275"/>
      <c r="AX857" s="270"/>
      <c r="AY857" s="292"/>
      <c r="AZ857" s="228"/>
      <c r="BA857" s="228"/>
      <c r="BB857" s="295"/>
    </row>
    <row r="858" spans="2:62" ht="28.15" customHeight="1" x14ac:dyDescent="0.2">
      <c r="B858" s="30"/>
      <c r="C858" s="244"/>
      <c r="D858" s="29"/>
      <c r="E858" s="28"/>
      <c r="F858" s="28"/>
      <c r="G858" s="27"/>
      <c r="H858" s="225"/>
      <c r="I858" s="248"/>
      <c r="J858" s="248"/>
      <c r="K858" s="248"/>
      <c r="L858" s="26" t="s">
        <v>114</v>
      </c>
      <c r="M858" s="25" t="s">
        <v>645</v>
      </c>
      <c r="N858" s="26" t="s">
        <v>112</v>
      </c>
      <c r="O858" s="25" t="s">
        <v>382</v>
      </c>
      <c r="P858" s="26" t="s">
        <v>111</v>
      </c>
      <c r="Q858" s="25" t="s">
        <v>430</v>
      </c>
      <c r="R858" s="26" t="s">
        <v>110</v>
      </c>
      <c r="S858" s="25" t="s">
        <v>175</v>
      </c>
      <c r="T858" s="26" t="s">
        <v>109</v>
      </c>
      <c r="U858" s="25" t="s">
        <v>121</v>
      </c>
      <c r="V858" s="26" t="s">
        <v>108</v>
      </c>
      <c r="W858" s="25"/>
      <c r="X858" s="26" t="s">
        <v>107</v>
      </c>
      <c r="Y858" s="25"/>
      <c r="Z858" s="26" t="s">
        <v>106</v>
      </c>
      <c r="AA858" s="25"/>
      <c r="AB858" s="24"/>
      <c r="AC858" s="25"/>
      <c r="AD858" s="24" t="s">
        <v>644</v>
      </c>
      <c r="AE858" s="23"/>
      <c r="AF858" s="251"/>
      <c r="AG858" s="251"/>
      <c r="AH858" s="22"/>
      <c r="AI858" s="11"/>
      <c r="AJ858" s="265"/>
      <c r="AK858" s="267"/>
      <c r="AL858" s="263"/>
      <c r="AM858" s="265"/>
      <c r="AN858" s="267"/>
      <c r="AO858" s="263"/>
      <c r="AP858" s="265"/>
      <c r="AQ858" s="267"/>
      <c r="AR858" s="263"/>
      <c r="AS858" s="265"/>
      <c r="AT858" s="267"/>
      <c r="AU858" s="263"/>
      <c r="AV858" s="265"/>
      <c r="AW858" s="275"/>
      <c r="AX858" s="270"/>
      <c r="AY858" s="292"/>
      <c r="AZ858" s="228"/>
      <c r="BA858" s="228"/>
      <c r="BB858" s="295"/>
    </row>
    <row r="859" spans="2:62" ht="28.15" customHeight="1" thickBot="1" x14ac:dyDescent="0.25">
      <c r="B859" s="30"/>
      <c r="C859" s="253"/>
      <c r="D859" s="51"/>
      <c r="E859" s="50"/>
      <c r="F859" s="50"/>
      <c r="G859" s="49"/>
      <c r="H859" s="226"/>
      <c r="I859" s="254"/>
      <c r="J859" s="254"/>
      <c r="K859" s="254"/>
      <c r="L859" s="48" t="s">
        <v>105</v>
      </c>
      <c r="M859" s="47" t="s">
        <v>186</v>
      </c>
      <c r="N859" s="48" t="s">
        <v>103</v>
      </c>
      <c r="O859" s="47" t="s">
        <v>443</v>
      </c>
      <c r="P859" s="48" t="s">
        <v>102</v>
      </c>
      <c r="Q859" s="47" t="s">
        <v>217</v>
      </c>
      <c r="R859" s="48" t="s">
        <v>101</v>
      </c>
      <c r="S859" s="47" t="s">
        <v>188</v>
      </c>
      <c r="T859" s="48">
        <v>20</v>
      </c>
      <c r="U859" s="47"/>
      <c r="V859" s="48" t="s">
        <v>100</v>
      </c>
      <c r="W859" s="47"/>
      <c r="X859" s="48" t="s">
        <v>99</v>
      </c>
      <c r="Y859" s="47"/>
      <c r="Z859" s="48" t="s">
        <v>98</v>
      </c>
      <c r="AA859" s="47"/>
      <c r="AB859" s="16"/>
      <c r="AC859" s="47"/>
      <c r="AD859" s="16" t="s">
        <v>643</v>
      </c>
      <c r="AE859" s="46"/>
      <c r="AF859" s="255"/>
      <c r="AG859" s="255"/>
      <c r="AH859" s="45"/>
      <c r="AI859" s="11"/>
      <c r="AJ859" s="266"/>
      <c r="AK859" s="268"/>
      <c r="AL859" s="264"/>
      <c r="AM859" s="266"/>
      <c r="AN859" s="268"/>
      <c r="AO859" s="264"/>
      <c r="AP859" s="266"/>
      <c r="AQ859" s="268"/>
      <c r="AR859" s="264"/>
      <c r="AS859" s="266"/>
      <c r="AT859" s="268"/>
      <c r="AU859" s="264"/>
      <c r="AV859" s="266"/>
      <c r="AW859" s="276"/>
      <c r="AX859" s="271"/>
      <c r="AY859" s="293"/>
      <c r="AZ859" s="229"/>
      <c r="BA859" s="229"/>
      <c r="BB859" s="296"/>
    </row>
    <row r="860" spans="2:62" ht="28.15" customHeight="1" x14ac:dyDescent="0.2">
      <c r="B860" s="30"/>
      <c r="C860" s="242">
        <v>3</v>
      </c>
      <c r="D860" s="44"/>
      <c r="E860" s="43"/>
      <c r="F860" s="43"/>
      <c r="G860" s="42"/>
      <c r="H860" s="223"/>
      <c r="I860" s="246">
        <v>65</v>
      </c>
      <c r="J860" s="246">
        <v>21</v>
      </c>
      <c r="K860" s="246">
        <v>6</v>
      </c>
      <c r="L860" s="41" t="s">
        <v>133</v>
      </c>
      <c r="M860" s="40" t="s">
        <v>132</v>
      </c>
      <c r="N860" s="41" t="s">
        <v>131</v>
      </c>
      <c r="O860" s="40" t="s">
        <v>186</v>
      </c>
      <c r="P860" s="41" t="s">
        <v>130</v>
      </c>
      <c r="Q860" s="40" t="s">
        <v>416</v>
      </c>
      <c r="R860" s="41" t="s">
        <v>129</v>
      </c>
      <c r="S860" s="40" t="s">
        <v>217</v>
      </c>
      <c r="T860" s="41" t="s">
        <v>128</v>
      </c>
      <c r="U860" s="40"/>
      <c r="V860" s="41" t="s">
        <v>127</v>
      </c>
      <c r="W860" s="40"/>
      <c r="X860" s="41" t="s">
        <v>126</v>
      </c>
      <c r="Y860" s="40"/>
      <c r="Z860" s="41" t="s">
        <v>125</v>
      </c>
      <c r="AA860" s="40"/>
      <c r="AB860" s="39"/>
      <c r="AC860" s="40"/>
      <c r="AD860" s="39" t="s">
        <v>436</v>
      </c>
      <c r="AE860" s="38"/>
      <c r="AF860" s="250"/>
      <c r="AG860" s="250" t="s">
        <v>622</v>
      </c>
      <c r="AH860" s="37"/>
      <c r="AI860" s="11"/>
      <c r="AJ860" s="233">
        <f>SUMPRODUCT(LEN($M860:$U863)-LEN(SUBSTITUTE($M860:$U863,"A", "")))</f>
        <v>27</v>
      </c>
      <c r="AK860" s="239">
        <f>SUMPRODUCT(LEN($AD860:$AD863)-LEN(SUBSTITUTE($AD860:$AD863,"A", "")))</f>
        <v>0</v>
      </c>
      <c r="AL860" s="230">
        <f>SUMPRODUCT(LEN($AC860:$AC863)-LEN(SUBSTITUTE($AC860:$AC863,"A", "")))</f>
        <v>0</v>
      </c>
      <c r="AM860" s="233">
        <f>SUMPRODUCT(LEN($M860:$U863)-LEN(SUBSTITUTE($M860:$U863,"S", "")))</f>
        <v>22</v>
      </c>
      <c r="AN860" s="239">
        <f>SUMPRODUCT(LEN($AD860:$AD863)-LEN(SUBSTITUTE($AD860:$AD863,"S", "")))</f>
        <v>4</v>
      </c>
      <c r="AO860" s="230">
        <f>SUMPRODUCT(LEN($AC860:$AC863)-LEN(SUBSTITUTE($AC860:$AC863,"S", "")))</f>
        <v>0</v>
      </c>
      <c r="AP860" s="233">
        <f>SUMPRODUCT(LEN($M860:$U863)-LEN(SUBSTITUTE($M860:$U863,"F", "")))</f>
        <v>0</v>
      </c>
      <c r="AQ860" s="239">
        <f>SUMPRODUCT(LEN($AD860:$AD863)-LEN(SUBSTITUTE($AD860:$AD863,"F", "")))</f>
        <v>0</v>
      </c>
      <c r="AR860" s="230">
        <f>SUMPRODUCT(LEN($AC860:$AC863)-LEN(SUBSTITUTE($AC860:$AC863,"F", "")))</f>
        <v>0</v>
      </c>
      <c r="AS860" s="233">
        <f>SUMPRODUCT(LEN($M860:$U863)-LEN(SUBSTITUTE($M860:$U863,"G", "")))</f>
        <v>2</v>
      </c>
      <c r="AT860" s="239">
        <f>SUMPRODUCT(LEN($AD860:$AD863)-LEN(SUBSTITUTE($AD860:$AD863,"G", "")))</f>
        <v>1</v>
      </c>
      <c r="AU860" s="230">
        <f>SUMPRODUCT(LEN($AC860:$AC863)-LEN(SUBSTITUTE($AC860:$AC863,"G", "")))</f>
        <v>0</v>
      </c>
      <c r="AV860" s="233">
        <f>SUMPRODUCT(LEN($L860:$U863)-LEN(SUBSTITUTE($L860:$U863,"M", "")))</f>
        <v>0</v>
      </c>
      <c r="AW860" s="236">
        <f>SUMPRODUCT(LEN($AD860:$AD863)-LEN(SUBSTITUTE($AD860:$AD863,"M", "")))</f>
        <v>0</v>
      </c>
      <c r="AX860" s="269">
        <f>SUMPRODUCT(LEN($AC860:$AC863)-LEN(SUBSTITUTE($AC860:$AC863,"M", "")))</f>
        <v>0</v>
      </c>
      <c r="AY860" s="291">
        <f>SUMPRODUCT(LEN($AE860:$AE863)-LEN(SUBSTITUTE($AE860:$AE863,"S", "")))</f>
        <v>0</v>
      </c>
      <c r="AZ860" s="227">
        <f>SUMPRODUCT(LEN($AE860:$AE863)-LEN(SUBSTITUTE($AE860:$AE863,"F", "")))</f>
        <v>0</v>
      </c>
      <c r="BA860" s="227">
        <f>SUMPRODUCT(LEN($AE860:$AE863)-LEN(SUBSTITUTE($AE860:$AE863,"G", "")))</f>
        <v>0</v>
      </c>
      <c r="BB860" s="294">
        <f>SUMPRODUCT(LEN($AE860:$AE863)-LEN(SUBSTITUTE($AE860:$AE863,"M", "")))</f>
        <v>0</v>
      </c>
    </row>
    <row r="861" spans="2:62" ht="28.15" customHeight="1" thickBot="1" x14ac:dyDescent="0.25">
      <c r="B861" s="30"/>
      <c r="C861" s="243"/>
      <c r="D861" s="36"/>
      <c r="E861" s="35"/>
      <c r="F861" s="35"/>
      <c r="G861" s="34"/>
      <c r="H861" s="224"/>
      <c r="I861" s="247"/>
      <c r="J861" s="247"/>
      <c r="K861" s="247"/>
      <c r="L861" s="33" t="s">
        <v>123</v>
      </c>
      <c r="M861" s="32" t="s">
        <v>376</v>
      </c>
      <c r="N861" s="33" t="s">
        <v>122</v>
      </c>
      <c r="O861" s="32" t="s">
        <v>382</v>
      </c>
      <c r="P861" s="33" t="s">
        <v>120</v>
      </c>
      <c r="Q861" s="32" t="s">
        <v>195</v>
      </c>
      <c r="R861" s="33" t="s">
        <v>119</v>
      </c>
      <c r="S861" s="32" t="s">
        <v>113</v>
      </c>
      <c r="T861" s="33" t="s">
        <v>118</v>
      </c>
      <c r="U861" s="32"/>
      <c r="V861" s="33" t="s">
        <v>117</v>
      </c>
      <c r="W861" s="32"/>
      <c r="X861" s="33" t="s">
        <v>116</v>
      </c>
      <c r="Y861" s="32"/>
      <c r="Z861" s="33" t="s">
        <v>115</v>
      </c>
      <c r="AA861" s="32"/>
      <c r="AB861" s="31"/>
      <c r="AC861" s="32"/>
      <c r="AD861" s="31"/>
      <c r="AE861" s="23"/>
      <c r="AF861" s="251"/>
      <c r="AG861" s="251"/>
      <c r="AH861" s="22"/>
      <c r="AI861" s="11"/>
      <c r="AJ861" s="265"/>
      <c r="AK861" s="267"/>
      <c r="AL861" s="263"/>
      <c r="AM861" s="265"/>
      <c r="AN861" s="267"/>
      <c r="AO861" s="263"/>
      <c r="AP861" s="265"/>
      <c r="AQ861" s="267"/>
      <c r="AR861" s="263"/>
      <c r="AS861" s="265"/>
      <c r="AT861" s="267"/>
      <c r="AU861" s="263"/>
      <c r="AV861" s="265"/>
      <c r="AW861" s="275"/>
      <c r="AX861" s="270"/>
      <c r="AY861" s="292"/>
      <c r="AZ861" s="228"/>
      <c r="BA861" s="228"/>
      <c r="BB861" s="295"/>
    </row>
    <row r="862" spans="2:62" ht="28.15" customHeight="1" x14ac:dyDescent="0.2">
      <c r="B862" s="30"/>
      <c r="C862" s="244"/>
      <c r="D862" s="29"/>
      <c r="E862" s="28"/>
      <c r="F862" s="28"/>
      <c r="G862" s="27"/>
      <c r="H862" s="225"/>
      <c r="I862" s="248"/>
      <c r="J862" s="248"/>
      <c r="K862" s="248"/>
      <c r="L862" s="26" t="s">
        <v>114</v>
      </c>
      <c r="M862" s="25" t="s">
        <v>186</v>
      </c>
      <c r="N862" s="26" t="s">
        <v>112</v>
      </c>
      <c r="O862" s="25" t="s">
        <v>434</v>
      </c>
      <c r="P862" s="26" t="s">
        <v>111</v>
      </c>
      <c r="Q862" s="25" t="s">
        <v>424</v>
      </c>
      <c r="R862" s="26" t="s">
        <v>110</v>
      </c>
      <c r="S862" s="25" t="s">
        <v>121</v>
      </c>
      <c r="T862" s="26" t="s">
        <v>109</v>
      </c>
      <c r="U862" s="25"/>
      <c r="V862" s="26" t="s">
        <v>108</v>
      </c>
      <c r="W862" s="25"/>
      <c r="X862" s="26" t="s">
        <v>107</v>
      </c>
      <c r="Y862" s="25"/>
      <c r="Z862" s="26" t="s">
        <v>106</v>
      </c>
      <c r="AA862" s="25"/>
      <c r="AB862" s="24"/>
      <c r="AC862" s="25"/>
      <c r="AD862" s="24"/>
      <c r="AE862" s="23"/>
      <c r="AF862" s="251"/>
      <c r="AG862" s="251"/>
      <c r="AH862" s="22"/>
      <c r="AI862" s="11"/>
      <c r="AJ862" s="265"/>
      <c r="AK862" s="267"/>
      <c r="AL862" s="263"/>
      <c r="AM862" s="265"/>
      <c r="AN862" s="267"/>
      <c r="AO862" s="263"/>
      <c r="AP862" s="265"/>
      <c r="AQ862" s="267"/>
      <c r="AR862" s="263"/>
      <c r="AS862" s="265"/>
      <c r="AT862" s="267"/>
      <c r="AU862" s="263"/>
      <c r="AV862" s="265"/>
      <c r="AW862" s="275"/>
      <c r="AX862" s="270"/>
      <c r="AY862" s="292"/>
      <c r="AZ862" s="228"/>
      <c r="BA862" s="228"/>
      <c r="BB862" s="295"/>
    </row>
    <row r="863" spans="2:62" ht="28.15" customHeight="1" thickBot="1" x14ac:dyDescent="0.25">
      <c r="B863" s="21"/>
      <c r="C863" s="245"/>
      <c r="D863" s="20"/>
      <c r="E863" s="19"/>
      <c r="F863" s="19"/>
      <c r="G863" s="18"/>
      <c r="H863" s="226"/>
      <c r="I863" s="249"/>
      <c r="J863" s="249"/>
      <c r="K863" s="249"/>
      <c r="L863" s="17" t="s">
        <v>105</v>
      </c>
      <c r="M863" s="15" t="s">
        <v>186</v>
      </c>
      <c r="N863" s="17" t="s">
        <v>103</v>
      </c>
      <c r="O863" s="15" t="s">
        <v>436</v>
      </c>
      <c r="P863" s="17" t="s">
        <v>102</v>
      </c>
      <c r="Q863" s="15" t="s">
        <v>188</v>
      </c>
      <c r="R863" s="17" t="s">
        <v>101</v>
      </c>
      <c r="S863" s="15" t="s">
        <v>188</v>
      </c>
      <c r="T863" s="17">
        <v>20</v>
      </c>
      <c r="U863" s="15"/>
      <c r="V863" s="17" t="s">
        <v>100</v>
      </c>
      <c r="W863" s="15"/>
      <c r="X863" s="17" t="s">
        <v>99</v>
      </c>
      <c r="Y863" s="15"/>
      <c r="Z863" s="17" t="s">
        <v>98</v>
      </c>
      <c r="AA863" s="15"/>
      <c r="AB863" s="16"/>
      <c r="AC863" s="15"/>
      <c r="AD863" s="14"/>
      <c r="AE863" s="13"/>
      <c r="AF863" s="252"/>
      <c r="AG863" s="252"/>
      <c r="AH863" s="12"/>
      <c r="AI863" s="11"/>
      <c r="AJ863" s="266"/>
      <c r="AK863" s="268"/>
      <c r="AL863" s="264"/>
      <c r="AM863" s="266"/>
      <c r="AN863" s="268"/>
      <c r="AO863" s="264"/>
      <c r="AP863" s="266"/>
      <c r="AQ863" s="268"/>
      <c r="AR863" s="264"/>
      <c r="AS863" s="266"/>
      <c r="AT863" s="268"/>
      <c r="AU863" s="264"/>
      <c r="AV863" s="266"/>
      <c r="AW863" s="276"/>
      <c r="AX863" s="271"/>
      <c r="AY863" s="293"/>
      <c r="AZ863" s="229"/>
      <c r="BA863" s="229"/>
      <c r="BB863" s="296"/>
    </row>
    <row r="864" spans="2:62" ht="85.9" customHeight="1" thickTop="1" thickBot="1" x14ac:dyDescent="0.35">
      <c r="B864" s="105" t="s">
        <v>174</v>
      </c>
      <c r="C864" s="95" t="s">
        <v>173</v>
      </c>
      <c r="D864" s="100" t="s">
        <v>172</v>
      </c>
      <c r="E864" s="104" t="s">
        <v>171</v>
      </c>
      <c r="F864" s="103"/>
      <c r="G864" s="102"/>
      <c r="H864" s="101" t="s">
        <v>170</v>
      </c>
      <c r="I864" s="100" t="s">
        <v>96</v>
      </c>
      <c r="J864" s="100" t="s">
        <v>169</v>
      </c>
      <c r="K864" s="100" t="s">
        <v>97</v>
      </c>
      <c r="L864" s="256" t="s">
        <v>168</v>
      </c>
      <c r="M864" s="262"/>
      <c r="N864" s="256" t="s">
        <v>167</v>
      </c>
      <c r="O864" s="262"/>
      <c r="P864" s="256" t="s">
        <v>167</v>
      </c>
      <c r="Q864" s="257"/>
      <c r="R864" s="256" t="s">
        <v>167</v>
      </c>
      <c r="S864" s="257"/>
      <c r="T864" s="256" t="s">
        <v>167</v>
      </c>
      <c r="U864" s="257"/>
      <c r="V864" s="256" t="s">
        <v>167</v>
      </c>
      <c r="W864" s="257"/>
      <c r="X864" s="256" t="s">
        <v>167</v>
      </c>
      <c r="Y864" s="257"/>
      <c r="Z864" s="256" t="s">
        <v>167</v>
      </c>
      <c r="AA864" s="257"/>
      <c r="AB864" s="261" t="s">
        <v>166</v>
      </c>
      <c r="AC864" s="257"/>
      <c r="AD864" s="101" t="s">
        <v>165</v>
      </c>
      <c r="AE864" s="101" t="s">
        <v>164</v>
      </c>
      <c r="AF864" s="100" t="s">
        <v>163</v>
      </c>
      <c r="AG864" s="100" t="s">
        <v>162</v>
      </c>
      <c r="AH864" s="99" t="s">
        <v>161</v>
      </c>
      <c r="AI864" s="98"/>
      <c r="AJ864" s="96" t="s">
        <v>160</v>
      </c>
      <c r="AK864" s="95" t="s">
        <v>159</v>
      </c>
      <c r="AL864" s="94" t="s">
        <v>158</v>
      </c>
      <c r="AM864" s="96" t="s">
        <v>157</v>
      </c>
      <c r="AN864" s="95" t="s">
        <v>156</v>
      </c>
      <c r="AO864" s="94" t="s">
        <v>155</v>
      </c>
      <c r="AP864" s="96" t="s">
        <v>154</v>
      </c>
      <c r="AQ864" s="95" t="s">
        <v>153</v>
      </c>
      <c r="AR864" s="97" t="s">
        <v>152</v>
      </c>
      <c r="AS864" s="96" t="s">
        <v>151</v>
      </c>
      <c r="AT864" s="95" t="s">
        <v>150</v>
      </c>
      <c r="AU864" s="94" t="s">
        <v>149</v>
      </c>
      <c r="AV864" s="96" t="s">
        <v>148</v>
      </c>
      <c r="AW864" s="95" t="s">
        <v>147</v>
      </c>
      <c r="AX864" s="94" t="s">
        <v>146</v>
      </c>
      <c r="AY864" s="93" t="s">
        <v>145</v>
      </c>
      <c r="AZ864" s="92" t="s">
        <v>144</v>
      </c>
      <c r="BA864" s="92" t="s">
        <v>143</v>
      </c>
      <c r="BB864" s="91" t="s">
        <v>142</v>
      </c>
    </row>
    <row r="865" spans="2:62" ht="48" thickBot="1" x14ac:dyDescent="0.3">
      <c r="B865" s="90" t="s">
        <v>185</v>
      </c>
      <c r="C865" s="89"/>
      <c r="D865" s="88">
        <v>192</v>
      </c>
      <c r="E865" s="258"/>
      <c r="F865" s="259"/>
      <c r="G865" s="260"/>
      <c r="H865" s="87" t="s">
        <v>140</v>
      </c>
      <c r="I865" s="86"/>
      <c r="J865" s="86"/>
      <c r="K865" s="85"/>
      <c r="L865" s="84"/>
      <c r="M865" s="81"/>
      <c r="N865" s="84"/>
      <c r="O865" s="81"/>
      <c r="P865" s="84"/>
      <c r="Q865" s="81"/>
      <c r="R865" s="84"/>
      <c r="S865" s="81"/>
      <c r="T865" s="84"/>
      <c r="U865" s="81"/>
      <c r="V865" s="84"/>
      <c r="W865" s="81"/>
      <c r="X865" s="84"/>
      <c r="Y865" s="81"/>
      <c r="Z865" s="84"/>
      <c r="AA865" s="83"/>
      <c r="AB865" s="82" t="s">
        <v>139</v>
      </c>
      <c r="AC865" s="81"/>
      <c r="AD865" s="81"/>
      <c r="AE865" s="81"/>
      <c r="AF865" s="80"/>
      <c r="AG865" s="80"/>
      <c r="AH865" s="60"/>
      <c r="AI865" s="79" t="s">
        <v>138</v>
      </c>
      <c r="AJ865" s="78">
        <f t="shared" ref="AJ865:BB865" si="114">SUM(AJ867:AJ878)</f>
        <v>55</v>
      </c>
      <c r="AK865" s="77">
        <f t="shared" si="114"/>
        <v>5</v>
      </c>
      <c r="AL865" s="76">
        <f t="shared" si="114"/>
        <v>0</v>
      </c>
      <c r="AM865" s="78">
        <f t="shared" si="114"/>
        <v>30</v>
      </c>
      <c r="AN865" s="77">
        <f t="shared" si="114"/>
        <v>3</v>
      </c>
      <c r="AO865" s="76">
        <f t="shared" si="114"/>
        <v>0</v>
      </c>
      <c r="AP865" s="78">
        <f t="shared" si="114"/>
        <v>2</v>
      </c>
      <c r="AQ865" s="77">
        <f t="shared" si="114"/>
        <v>0</v>
      </c>
      <c r="AR865" s="76">
        <f t="shared" si="114"/>
        <v>0</v>
      </c>
      <c r="AS865" s="78">
        <f t="shared" si="114"/>
        <v>6</v>
      </c>
      <c r="AT865" s="77">
        <f t="shared" si="114"/>
        <v>1</v>
      </c>
      <c r="AU865" s="76">
        <f t="shared" si="114"/>
        <v>0</v>
      </c>
      <c r="AV865" s="78">
        <f t="shared" si="114"/>
        <v>0</v>
      </c>
      <c r="AW865" s="77">
        <f t="shared" si="114"/>
        <v>0</v>
      </c>
      <c r="AX865" s="76">
        <f t="shared" si="114"/>
        <v>0</v>
      </c>
      <c r="AY865" s="75">
        <f t="shared" si="114"/>
        <v>0</v>
      </c>
      <c r="AZ865" s="74">
        <f t="shared" si="114"/>
        <v>0</v>
      </c>
      <c r="BA865" s="74">
        <f t="shared" si="114"/>
        <v>0</v>
      </c>
      <c r="BB865" s="73">
        <f t="shared" si="114"/>
        <v>0</v>
      </c>
      <c r="BC865" s="72" t="s">
        <v>137</v>
      </c>
      <c r="BF865" s="5">
        <f>SUM(AJ865:AL865)/$BG$5</f>
        <v>20</v>
      </c>
      <c r="BG865" s="5">
        <f>SUM(AM865:AO865,AY865)/$BG$5</f>
        <v>11</v>
      </c>
      <c r="BH865" s="5">
        <f>SUM(AP865:AR865,AZ865)/$BG$5</f>
        <v>0.66666666666666663</v>
      </c>
      <c r="BI865" s="5">
        <f>SUM(AS865:AU865,BA865)/$BG$5</f>
        <v>2.3333333333333335</v>
      </c>
      <c r="BJ865" s="5">
        <f>SUM(AV865:AX865,BB865)/$BG$5</f>
        <v>0</v>
      </c>
    </row>
    <row r="866" spans="2:62" ht="37.5" thickBot="1" x14ac:dyDescent="0.3">
      <c r="B866" s="71"/>
      <c r="C866" s="70"/>
      <c r="D866" s="69"/>
      <c r="E866" s="68"/>
      <c r="F866" s="68"/>
      <c r="G866" s="67"/>
      <c r="H866" s="66"/>
      <c r="I866" s="64"/>
      <c r="J866" s="64"/>
      <c r="K866" s="65"/>
      <c r="L866" s="64"/>
      <c r="M866" s="62"/>
      <c r="N866" s="64"/>
      <c r="O866" s="62"/>
      <c r="P866" s="64"/>
      <c r="Q866" s="62"/>
      <c r="R866" s="64"/>
      <c r="S866" s="62"/>
      <c r="T866" s="64"/>
      <c r="U866" s="62"/>
      <c r="V866" s="64"/>
      <c r="W866" s="62"/>
      <c r="X866" s="64"/>
      <c r="Y866" s="62"/>
      <c r="Z866" s="64"/>
      <c r="AA866" s="62"/>
      <c r="AB866" s="63"/>
      <c r="AC866" s="62"/>
      <c r="AD866" s="62"/>
      <c r="AE866" s="62"/>
      <c r="AF866" s="61"/>
      <c r="AG866" s="61"/>
      <c r="AH866" s="60"/>
      <c r="AI866" s="59" t="s">
        <v>136</v>
      </c>
      <c r="AJ866" s="58">
        <f t="shared" ref="AJ866:BB866" si="115">AJ865/3</f>
        <v>18.333333333333332</v>
      </c>
      <c r="AK866" s="57">
        <f t="shared" si="115"/>
        <v>1.6666666666666667</v>
      </c>
      <c r="AL866" s="56">
        <f t="shared" si="115"/>
        <v>0</v>
      </c>
      <c r="AM866" s="58">
        <f t="shared" si="115"/>
        <v>10</v>
      </c>
      <c r="AN866" s="57">
        <f t="shared" si="115"/>
        <v>1</v>
      </c>
      <c r="AO866" s="56">
        <f t="shared" si="115"/>
        <v>0</v>
      </c>
      <c r="AP866" s="58">
        <f t="shared" si="115"/>
        <v>0.66666666666666663</v>
      </c>
      <c r="AQ866" s="57">
        <f t="shared" si="115"/>
        <v>0</v>
      </c>
      <c r="AR866" s="56">
        <f t="shared" si="115"/>
        <v>0</v>
      </c>
      <c r="AS866" s="58">
        <f t="shared" si="115"/>
        <v>2</v>
      </c>
      <c r="AT866" s="57">
        <f t="shared" si="115"/>
        <v>0.33333333333333331</v>
      </c>
      <c r="AU866" s="56">
        <f t="shared" si="115"/>
        <v>0</v>
      </c>
      <c r="AV866" s="58">
        <f t="shared" si="115"/>
        <v>0</v>
      </c>
      <c r="AW866" s="57">
        <f t="shared" si="115"/>
        <v>0</v>
      </c>
      <c r="AX866" s="56">
        <f t="shared" si="115"/>
        <v>0</v>
      </c>
      <c r="AY866" s="55">
        <f t="shared" si="115"/>
        <v>0</v>
      </c>
      <c r="AZ866" s="54">
        <f t="shared" si="115"/>
        <v>0</v>
      </c>
      <c r="BA866" s="54">
        <f t="shared" si="115"/>
        <v>0</v>
      </c>
      <c r="BB866" s="53">
        <f t="shared" si="115"/>
        <v>0</v>
      </c>
      <c r="BC866" s="52" t="s">
        <v>135</v>
      </c>
    </row>
    <row r="867" spans="2:62" ht="28.15" customHeight="1" x14ac:dyDescent="0.2">
      <c r="B867" s="30"/>
      <c r="C867" s="242">
        <v>1</v>
      </c>
      <c r="D867" s="44"/>
      <c r="E867" s="43"/>
      <c r="F867" s="43"/>
      <c r="G867" s="42"/>
      <c r="H867" s="223" t="s">
        <v>642</v>
      </c>
      <c r="I867" s="246">
        <v>54</v>
      </c>
      <c r="J867" s="246">
        <v>20</v>
      </c>
      <c r="K867" s="246">
        <v>8</v>
      </c>
      <c r="L867" s="41" t="s">
        <v>133</v>
      </c>
      <c r="M867" s="40" t="s">
        <v>186</v>
      </c>
      <c r="N867" s="41" t="s">
        <v>131</v>
      </c>
      <c r="O867" s="40" t="s">
        <v>186</v>
      </c>
      <c r="P867" s="41" t="s">
        <v>130</v>
      </c>
      <c r="Q867" s="40" t="s">
        <v>215</v>
      </c>
      <c r="R867" s="41" t="s">
        <v>129</v>
      </c>
      <c r="S867" s="40"/>
      <c r="T867" s="41" t="s">
        <v>128</v>
      </c>
      <c r="U867" s="40"/>
      <c r="V867" s="41" t="s">
        <v>127</v>
      </c>
      <c r="W867" s="40"/>
      <c r="X867" s="41" t="s">
        <v>126</v>
      </c>
      <c r="Y867" s="40"/>
      <c r="Z867" s="41" t="s">
        <v>125</v>
      </c>
      <c r="AA867" s="40"/>
      <c r="AB867" s="39"/>
      <c r="AC867" s="40"/>
      <c r="AD867" s="39" t="s">
        <v>641</v>
      </c>
      <c r="AE867" s="38"/>
      <c r="AF867" s="250"/>
      <c r="AG867" s="250" t="s">
        <v>622</v>
      </c>
      <c r="AH867" s="37"/>
      <c r="AI867" s="11"/>
      <c r="AJ867" s="233">
        <f>SUMPRODUCT(LEN($M867:$U870)-LEN(SUBSTITUTE($M867:$U870,"A", "")))</f>
        <v>20</v>
      </c>
      <c r="AK867" s="239">
        <f>SUMPRODUCT(LEN($AD867:$AD870)-LEN(SUBSTITUTE($AD867:$AD870,"A", "")))</f>
        <v>2</v>
      </c>
      <c r="AL867" s="230">
        <f>SUMPRODUCT(LEN($AC867:$AC870)-LEN(SUBSTITUTE($AC867:$AC870,"A", "")))</f>
        <v>0</v>
      </c>
      <c r="AM867" s="233">
        <f>SUMPRODUCT(LEN($M867:$U870)-LEN(SUBSTITUTE($M867:$U870,"S", "")))</f>
        <v>9</v>
      </c>
      <c r="AN867" s="239">
        <f>SUMPRODUCT(LEN($AD867:$AD870)-LEN(SUBSTITUTE($AD867:$AD870,"S", "")))</f>
        <v>3</v>
      </c>
      <c r="AO867" s="230">
        <f>SUMPRODUCT(LEN($AC867:$AC870)-LEN(SUBSTITUTE($AC867:$AC870,"S", "")))</f>
        <v>0</v>
      </c>
      <c r="AP867" s="233">
        <f>SUMPRODUCT(LEN($M867:$U870)-LEN(SUBSTITUTE($M867:$U870,"F", "")))</f>
        <v>0</v>
      </c>
      <c r="AQ867" s="239">
        <f>SUMPRODUCT(LEN($AD867:$AD870)-LEN(SUBSTITUTE($AD867:$AD870,"F", "")))</f>
        <v>0</v>
      </c>
      <c r="AR867" s="230">
        <f>SUMPRODUCT(LEN($AC867:$AC870)-LEN(SUBSTITUTE($AC867:$AC870,"F", "")))</f>
        <v>0</v>
      </c>
      <c r="AS867" s="233">
        <f>SUMPRODUCT(LEN($M867:$U870)-LEN(SUBSTITUTE($M867:$U870,"G", "")))</f>
        <v>2</v>
      </c>
      <c r="AT867" s="239">
        <f>SUMPRODUCT(LEN($AD867:$AD870)-LEN(SUBSTITUTE($AD867:$AD870,"G", "")))</f>
        <v>1</v>
      </c>
      <c r="AU867" s="230">
        <f>SUMPRODUCT(LEN($AC867:$AC870)-LEN(SUBSTITUTE($AC867:$AC870,"G", "")))</f>
        <v>0</v>
      </c>
      <c r="AV867" s="233">
        <f>SUMPRODUCT(LEN($L867:$U870)-LEN(SUBSTITUTE($L867:$U870,"M", "")))</f>
        <v>0</v>
      </c>
      <c r="AW867" s="236">
        <f>SUMPRODUCT(LEN($AD867:$AD870)-LEN(SUBSTITUTE($AD867:$AD870,"M", "")))</f>
        <v>0</v>
      </c>
      <c r="AX867" s="269">
        <f>SUMPRODUCT(LEN($AC867:$AC870)-LEN(SUBSTITUTE($AC867:$AC870,"M", "")))</f>
        <v>0</v>
      </c>
      <c r="AY867" s="291">
        <f>SUMPRODUCT(LEN($AE867:$AE870)-LEN(SUBSTITUTE($AE867:$AE870,"S", "")))</f>
        <v>0</v>
      </c>
      <c r="AZ867" s="227">
        <f>SUMPRODUCT(LEN($AE867:$AE870)-LEN(SUBSTITUTE($AE867:$AE870,"F", "")))</f>
        <v>0</v>
      </c>
      <c r="BA867" s="227">
        <f>SUMPRODUCT(LEN($AE867:$AE870)-LEN(SUBSTITUTE($AE867:$AE870,"G", "")))</f>
        <v>0</v>
      </c>
      <c r="BB867" s="294">
        <f>SUMPRODUCT(LEN($AE867:$AE870)-LEN(SUBSTITUTE($AE867:$AE870,"M", "")))</f>
        <v>0</v>
      </c>
    </row>
    <row r="868" spans="2:62" ht="28.15" customHeight="1" thickBot="1" x14ac:dyDescent="0.25">
      <c r="B868" s="30"/>
      <c r="C868" s="243"/>
      <c r="D868" s="36"/>
      <c r="E868" s="35"/>
      <c r="F868" s="35"/>
      <c r="G868" s="34"/>
      <c r="H868" s="224"/>
      <c r="I868" s="247"/>
      <c r="J868" s="247"/>
      <c r="K868" s="247"/>
      <c r="L868" s="33" t="s">
        <v>123</v>
      </c>
      <c r="M868" s="32" t="s">
        <v>186</v>
      </c>
      <c r="N868" s="33" t="s">
        <v>122</v>
      </c>
      <c r="O868" s="32" t="s">
        <v>389</v>
      </c>
      <c r="P868" s="33" t="s">
        <v>120</v>
      </c>
      <c r="Q868" s="32" t="s">
        <v>175</v>
      </c>
      <c r="R868" s="33" t="s">
        <v>119</v>
      </c>
      <c r="S868" s="32"/>
      <c r="T868" s="33" t="s">
        <v>118</v>
      </c>
      <c r="U868" s="32"/>
      <c r="V868" s="33" t="s">
        <v>117</v>
      </c>
      <c r="W868" s="32"/>
      <c r="X868" s="33" t="s">
        <v>116</v>
      </c>
      <c r="Y868" s="32"/>
      <c r="Z868" s="33" t="s">
        <v>115</v>
      </c>
      <c r="AA868" s="32"/>
      <c r="AB868" s="31"/>
      <c r="AC868" s="32"/>
      <c r="AD868" s="31" t="s">
        <v>104</v>
      </c>
      <c r="AE868" s="23"/>
      <c r="AF868" s="251"/>
      <c r="AG868" s="251"/>
      <c r="AH868" s="22"/>
      <c r="AI868" s="11"/>
      <c r="AJ868" s="265"/>
      <c r="AK868" s="267"/>
      <c r="AL868" s="263"/>
      <c r="AM868" s="265"/>
      <c r="AN868" s="267"/>
      <c r="AO868" s="263"/>
      <c r="AP868" s="265"/>
      <c r="AQ868" s="267"/>
      <c r="AR868" s="263"/>
      <c r="AS868" s="265"/>
      <c r="AT868" s="267"/>
      <c r="AU868" s="263"/>
      <c r="AV868" s="265"/>
      <c r="AW868" s="275"/>
      <c r="AX868" s="270"/>
      <c r="AY868" s="292"/>
      <c r="AZ868" s="228"/>
      <c r="BA868" s="228"/>
      <c r="BB868" s="295"/>
    </row>
    <row r="869" spans="2:62" ht="28.15" customHeight="1" x14ac:dyDescent="0.2">
      <c r="B869" s="30"/>
      <c r="C869" s="244"/>
      <c r="D869" s="29"/>
      <c r="E869" s="28"/>
      <c r="F869" s="28"/>
      <c r="G869" s="27"/>
      <c r="H869" s="225"/>
      <c r="I869" s="248"/>
      <c r="J869" s="248"/>
      <c r="K869" s="248"/>
      <c r="L869" s="26" t="s">
        <v>114</v>
      </c>
      <c r="M869" s="25" t="s">
        <v>104</v>
      </c>
      <c r="N869" s="26" t="s">
        <v>112</v>
      </c>
      <c r="O869" s="25" t="s">
        <v>187</v>
      </c>
      <c r="P869" s="26" t="s">
        <v>111</v>
      </c>
      <c r="Q869" s="25" t="s">
        <v>113</v>
      </c>
      <c r="R869" s="26" t="s">
        <v>110</v>
      </c>
      <c r="S869" s="25"/>
      <c r="T869" s="26" t="s">
        <v>109</v>
      </c>
      <c r="U869" s="25"/>
      <c r="V869" s="26" t="s">
        <v>108</v>
      </c>
      <c r="W869" s="25"/>
      <c r="X869" s="26" t="s">
        <v>107</v>
      </c>
      <c r="Y869" s="25"/>
      <c r="Z869" s="26" t="s">
        <v>106</v>
      </c>
      <c r="AA869" s="25"/>
      <c r="AB869" s="24"/>
      <c r="AC869" s="25"/>
      <c r="AD869" s="24"/>
      <c r="AE869" s="23"/>
      <c r="AF869" s="251"/>
      <c r="AG869" s="251"/>
      <c r="AH869" s="22"/>
      <c r="AI869" s="11"/>
      <c r="AJ869" s="265"/>
      <c r="AK869" s="267"/>
      <c r="AL869" s="263"/>
      <c r="AM869" s="265"/>
      <c r="AN869" s="267"/>
      <c r="AO869" s="263"/>
      <c r="AP869" s="265"/>
      <c r="AQ869" s="267"/>
      <c r="AR869" s="263"/>
      <c r="AS869" s="265"/>
      <c r="AT869" s="267"/>
      <c r="AU869" s="263"/>
      <c r="AV869" s="265"/>
      <c r="AW869" s="275"/>
      <c r="AX869" s="270"/>
      <c r="AY869" s="292"/>
      <c r="AZ869" s="228"/>
      <c r="BA869" s="228"/>
      <c r="BB869" s="295"/>
    </row>
    <row r="870" spans="2:62" ht="28.15" customHeight="1" thickBot="1" x14ac:dyDescent="0.25">
      <c r="B870" s="30"/>
      <c r="C870" s="253"/>
      <c r="D870" s="51"/>
      <c r="E870" s="50"/>
      <c r="F870" s="50"/>
      <c r="G870" s="49"/>
      <c r="H870" s="226"/>
      <c r="I870" s="254"/>
      <c r="J870" s="254"/>
      <c r="K870" s="254"/>
      <c r="L870" s="48" t="s">
        <v>105</v>
      </c>
      <c r="M870" s="47" t="s">
        <v>389</v>
      </c>
      <c r="N870" s="48" t="s">
        <v>103</v>
      </c>
      <c r="O870" s="47" t="s">
        <v>217</v>
      </c>
      <c r="P870" s="48" t="s">
        <v>102</v>
      </c>
      <c r="Q870" s="47" t="s">
        <v>113</v>
      </c>
      <c r="R870" s="48" t="s">
        <v>101</v>
      </c>
      <c r="S870" s="47"/>
      <c r="T870" s="48">
        <v>20</v>
      </c>
      <c r="U870" s="47"/>
      <c r="V870" s="48" t="s">
        <v>100</v>
      </c>
      <c r="W870" s="47"/>
      <c r="X870" s="48" t="s">
        <v>99</v>
      </c>
      <c r="Y870" s="47"/>
      <c r="Z870" s="48" t="s">
        <v>98</v>
      </c>
      <c r="AA870" s="47"/>
      <c r="AB870" s="16"/>
      <c r="AC870" s="47"/>
      <c r="AD870" s="16"/>
      <c r="AE870" s="46"/>
      <c r="AF870" s="255"/>
      <c r="AG870" s="255"/>
      <c r="AH870" s="45"/>
      <c r="AI870" s="11"/>
      <c r="AJ870" s="266"/>
      <c r="AK870" s="268"/>
      <c r="AL870" s="264"/>
      <c r="AM870" s="266"/>
      <c r="AN870" s="268"/>
      <c r="AO870" s="264"/>
      <c r="AP870" s="266"/>
      <c r="AQ870" s="268"/>
      <c r="AR870" s="264"/>
      <c r="AS870" s="266"/>
      <c r="AT870" s="268"/>
      <c r="AU870" s="264"/>
      <c r="AV870" s="266"/>
      <c r="AW870" s="276"/>
      <c r="AX870" s="271"/>
      <c r="AY870" s="293"/>
      <c r="AZ870" s="229"/>
      <c r="BA870" s="229"/>
      <c r="BB870" s="296"/>
    </row>
    <row r="871" spans="2:62" ht="28.15" customHeight="1" x14ac:dyDescent="0.2">
      <c r="B871" s="30"/>
      <c r="C871" s="242">
        <v>2</v>
      </c>
      <c r="D871" s="44"/>
      <c r="E871" s="43"/>
      <c r="F871" s="43"/>
      <c r="G871" s="42"/>
      <c r="H871" s="223"/>
      <c r="I871" s="246">
        <v>49</v>
      </c>
      <c r="J871" s="246">
        <v>18</v>
      </c>
      <c r="K871" s="246">
        <v>7</v>
      </c>
      <c r="L871" s="41" t="s">
        <v>133</v>
      </c>
      <c r="M871" s="40" t="s">
        <v>389</v>
      </c>
      <c r="N871" s="41" t="s">
        <v>131</v>
      </c>
      <c r="O871" s="40" t="s">
        <v>614</v>
      </c>
      <c r="P871" s="41" t="s">
        <v>130</v>
      </c>
      <c r="Q871" s="40" t="s">
        <v>175</v>
      </c>
      <c r="R871" s="41" t="s">
        <v>129</v>
      </c>
      <c r="S871" s="40"/>
      <c r="T871" s="41" t="s">
        <v>128</v>
      </c>
      <c r="U871" s="40"/>
      <c r="V871" s="41" t="s">
        <v>127</v>
      </c>
      <c r="W871" s="40"/>
      <c r="X871" s="41" t="s">
        <v>126</v>
      </c>
      <c r="Y871" s="40"/>
      <c r="Z871" s="41" t="s">
        <v>125</v>
      </c>
      <c r="AA871" s="40"/>
      <c r="AB871" s="39"/>
      <c r="AC871" s="40"/>
      <c r="AD871" s="39" t="s">
        <v>104</v>
      </c>
      <c r="AE871" s="38"/>
      <c r="AF871" s="250"/>
      <c r="AG871" s="250" t="s">
        <v>622</v>
      </c>
      <c r="AH871" s="37"/>
      <c r="AI871" s="11"/>
      <c r="AJ871" s="233">
        <f>SUMPRODUCT(LEN($M871:$U874)-LEN(SUBSTITUTE($M871:$U874,"A", "")))</f>
        <v>15</v>
      </c>
      <c r="AK871" s="239">
        <f>SUMPRODUCT(LEN($AD871:$AD874)-LEN(SUBSTITUTE($AD871:$AD874,"A", "")))</f>
        <v>1</v>
      </c>
      <c r="AL871" s="230">
        <f>SUMPRODUCT(LEN($AC871:$AC874)-LEN(SUBSTITUTE($AC871:$AC874,"A", "")))</f>
        <v>0</v>
      </c>
      <c r="AM871" s="233">
        <f>SUMPRODUCT(LEN($M871:$U874)-LEN(SUBSTITUTE($M871:$U874,"S", "")))</f>
        <v>5</v>
      </c>
      <c r="AN871" s="239">
        <f>SUMPRODUCT(LEN($AD871:$AD874)-LEN(SUBSTITUTE($AD871:$AD874,"S", "")))</f>
        <v>0</v>
      </c>
      <c r="AO871" s="230">
        <f>SUMPRODUCT(LEN($AC871:$AC874)-LEN(SUBSTITUTE($AC871:$AC874,"S", "")))</f>
        <v>0</v>
      </c>
      <c r="AP871" s="233">
        <f>SUMPRODUCT(LEN($M871:$U874)-LEN(SUBSTITUTE($M871:$U874,"F", "")))</f>
        <v>0</v>
      </c>
      <c r="AQ871" s="239">
        <f>SUMPRODUCT(LEN($AD871:$AD874)-LEN(SUBSTITUTE($AD871:$AD874,"F", "")))</f>
        <v>0</v>
      </c>
      <c r="AR871" s="230">
        <f>SUMPRODUCT(LEN($AC871:$AC874)-LEN(SUBSTITUTE($AC871:$AC874,"F", "")))</f>
        <v>0</v>
      </c>
      <c r="AS871" s="233">
        <f>SUMPRODUCT(LEN($M871:$U874)-LEN(SUBSTITUTE($M871:$U874,"G", "")))</f>
        <v>4</v>
      </c>
      <c r="AT871" s="239">
        <f>SUMPRODUCT(LEN($AD871:$AD874)-LEN(SUBSTITUTE($AD871:$AD874,"G", "")))</f>
        <v>0</v>
      </c>
      <c r="AU871" s="230">
        <f>SUMPRODUCT(LEN($AC871:$AC874)-LEN(SUBSTITUTE($AC871:$AC874,"G", "")))</f>
        <v>0</v>
      </c>
      <c r="AV871" s="233">
        <f>SUMPRODUCT(LEN($L871:$U874)-LEN(SUBSTITUTE($L871:$U874,"M", "")))</f>
        <v>0</v>
      </c>
      <c r="AW871" s="236">
        <f>SUMPRODUCT(LEN($AD871:$AD874)-LEN(SUBSTITUTE($AD871:$AD874,"M", "")))</f>
        <v>0</v>
      </c>
      <c r="AX871" s="269">
        <f>SUMPRODUCT(LEN($AC871:$AC874)-LEN(SUBSTITUTE($AC871:$AC874,"M", "")))</f>
        <v>0</v>
      </c>
      <c r="AY871" s="291">
        <f>SUMPRODUCT(LEN($AE871:$AE874)-LEN(SUBSTITUTE($AE871:$AE874,"S", "")))</f>
        <v>0</v>
      </c>
      <c r="AZ871" s="227">
        <f>SUMPRODUCT(LEN($AE871:$AE874)-LEN(SUBSTITUTE($AE871:$AE874,"F", "")))</f>
        <v>0</v>
      </c>
      <c r="BA871" s="227">
        <f>SUMPRODUCT(LEN($AE871:$AE874)-LEN(SUBSTITUTE($AE871:$AE874,"G", "")))</f>
        <v>0</v>
      </c>
      <c r="BB871" s="294">
        <f>SUMPRODUCT(LEN($AE871:$AE874)-LEN(SUBSTITUTE($AE871:$AE874,"M", "")))</f>
        <v>0</v>
      </c>
    </row>
    <row r="872" spans="2:62" ht="28.15" customHeight="1" thickBot="1" x14ac:dyDescent="0.25">
      <c r="B872" s="30"/>
      <c r="C872" s="243"/>
      <c r="D872" s="36"/>
      <c r="E872" s="35"/>
      <c r="F872" s="35"/>
      <c r="G872" s="34"/>
      <c r="H872" s="224"/>
      <c r="I872" s="247"/>
      <c r="J872" s="247"/>
      <c r="K872" s="247"/>
      <c r="L872" s="33" t="s">
        <v>123</v>
      </c>
      <c r="M872" s="32" t="s">
        <v>389</v>
      </c>
      <c r="N872" s="33" t="s">
        <v>122</v>
      </c>
      <c r="O872" s="32" t="s">
        <v>132</v>
      </c>
      <c r="P872" s="33" t="s">
        <v>120</v>
      </c>
      <c r="Q872" s="32" t="s">
        <v>113</v>
      </c>
      <c r="R872" s="33" t="s">
        <v>119</v>
      </c>
      <c r="S872" s="32"/>
      <c r="T872" s="33" t="s">
        <v>118</v>
      </c>
      <c r="U872" s="32"/>
      <c r="V872" s="33" t="s">
        <v>117</v>
      </c>
      <c r="W872" s="32"/>
      <c r="X872" s="33" t="s">
        <v>116</v>
      </c>
      <c r="Y872" s="32"/>
      <c r="Z872" s="33" t="s">
        <v>115</v>
      </c>
      <c r="AA872" s="32"/>
      <c r="AB872" s="31"/>
      <c r="AC872" s="32"/>
      <c r="AD872" s="31"/>
      <c r="AE872" s="23"/>
      <c r="AF872" s="251"/>
      <c r="AG872" s="251"/>
      <c r="AH872" s="22"/>
      <c r="AI872" s="11"/>
      <c r="AJ872" s="265"/>
      <c r="AK872" s="267"/>
      <c r="AL872" s="263"/>
      <c r="AM872" s="265"/>
      <c r="AN872" s="267"/>
      <c r="AO872" s="263"/>
      <c r="AP872" s="265"/>
      <c r="AQ872" s="267"/>
      <c r="AR872" s="263"/>
      <c r="AS872" s="265"/>
      <c r="AT872" s="267"/>
      <c r="AU872" s="263"/>
      <c r="AV872" s="265"/>
      <c r="AW872" s="275"/>
      <c r="AX872" s="270"/>
      <c r="AY872" s="292"/>
      <c r="AZ872" s="228"/>
      <c r="BA872" s="228"/>
      <c r="BB872" s="295"/>
    </row>
    <row r="873" spans="2:62" ht="28.15" customHeight="1" x14ac:dyDescent="0.2">
      <c r="B873" s="30"/>
      <c r="C873" s="244"/>
      <c r="D873" s="29"/>
      <c r="E873" s="28"/>
      <c r="F873" s="28"/>
      <c r="G873" s="27"/>
      <c r="H873" s="225"/>
      <c r="I873" s="248"/>
      <c r="J873" s="248"/>
      <c r="K873" s="248"/>
      <c r="L873" s="26" t="s">
        <v>114</v>
      </c>
      <c r="M873" s="25" t="s">
        <v>186</v>
      </c>
      <c r="N873" s="26" t="s">
        <v>112</v>
      </c>
      <c r="O873" s="25" t="s">
        <v>104</v>
      </c>
      <c r="P873" s="26" t="s">
        <v>111</v>
      </c>
      <c r="Q873" s="25" t="s">
        <v>121</v>
      </c>
      <c r="R873" s="26" t="s">
        <v>110</v>
      </c>
      <c r="S873" s="25"/>
      <c r="T873" s="26" t="s">
        <v>109</v>
      </c>
      <c r="U873" s="25"/>
      <c r="V873" s="26" t="s">
        <v>108</v>
      </c>
      <c r="W873" s="25"/>
      <c r="X873" s="26" t="s">
        <v>107</v>
      </c>
      <c r="Y873" s="25"/>
      <c r="Z873" s="26" t="s">
        <v>106</v>
      </c>
      <c r="AA873" s="25"/>
      <c r="AB873" s="24"/>
      <c r="AC873" s="25"/>
      <c r="AD873" s="24"/>
      <c r="AE873" s="23"/>
      <c r="AF873" s="251"/>
      <c r="AG873" s="251"/>
      <c r="AH873" s="22"/>
      <c r="AI873" s="11"/>
      <c r="AJ873" s="265"/>
      <c r="AK873" s="267"/>
      <c r="AL873" s="263"/>
      <c r="AM873" s="265"/>
      <c r="AN873" s="267"/>
      <c r="AO873" s="263"/>
      <c r="AP873" s="265"/>
      <c r="AQ873" s="267"/>
      <c r="AR873" s="263"/>
      <c r="AS873" s="265"/>
      <c r="AT873" s="267"/>
      <c r="AU873" s="263"/>
      <c r="AV873" s="265"/>
      <c r="AW873" s="275"/>
      <c r="AX873" s="270"/>
      <c r="AY873" s="292"/>
      <c r="AZ873" s="228"/>
      <c r="BA873" s="228"/>
      <c r="BB873" s="295"/>
    </row>
    <row r="874" spans="2:62" ht="28.15" customHeight="1" thickBot="1" x14ac:dyDescent="0.25">
      <c r="B874" s="30"/>
      <c r="C874" s="253"/>
      <c r="D874" s="51"/>
      <c r="E874" s="50"/>
      <c r="F874" s="50"/>
      <c r="G874" s="49"/>
      <c r="H874" s="226"/>
      <c r="I874" s="254"/>
      <c r="J874" s="254"/>
      <c r="K874" s="254"/>
      <c r="L874" s="48" t="s">
        <v>105</v>
      </c>
      <c r="M874" s="47" t="s">
        <v>428</v>
      </c>
      <c r="N874" s="48" t="s">
        <v>103</v>
      </c>
      <c r="O874" s="47" t="s">
        <v>132</v>
      </c>
      <c r="P874" s="48" t="s">
        <v>102</v>
      </c>
      <c r="Q874" s="47"/>
      <c r="R874" s="48" t="s">
        <v>101</v>
      </c>
      <c r="S874" s="47"/>
      <c r="T874" s="48">
        <v>20</v>
      </c>
      <c r="U874" s="47"/>
      <c r="V874" s="48" t="s">
        <v>100</v>
      </c>
      <c r="W874" s="47"/>
      <c r="X874" s="48" t="s">
        <v>99</v>
      </c>
      <c r="Y874" s="47"/>
      <c r="Z874" s="48" t="s">
        <v>98</v>
      </c>
      <c r="AA874" s="47"/>
      <c r="AB874" s="16"/>
      <c r="AC874" s="47"/>
      <c r="AD874" s="16"/>
      <c r="AE874" s="46"/>
      <c r="AF874" s="255"/>
      <c r="AG874" s="255"/>
      <c r="AH874" s="45"/>
      <c r="AI874" s="11"/>
      <c r="AJ874" s="266"/>
      <c r="AK874" s="268"/>
      <c r="AL874" s="264"/>
      <c r="AM874" s="266"/>
      <c r="AN874" s="268"/>
      <c r="AO874" s="264"/>
      <c r="AP874" s="266"/>
      <c r="AQ874" s="268"/>
      <c r="AR874" s="264"/>
      <c r="AS874" s="266"/>
      <c r="AT874" s="268"/>
      <c r="AU874" s="264"/>
      <c r="AV874" s="266"/>
      <c r="AW874" s="276"/>
      <c r="AX874" s="271"/>
      <c r="AY874" s="293"/>
      <c r="AZ874" s="229"/>
      <c r="BA874" s="229"/>
      <c r="BB874" s="296"/>
    </row>
    <row r="875" spans="2:62" ht="28.15" customHeight="1" x14ac:dyDescent="0.2">
      <c r="B875" s="30"/>
      <c r="C875" s="242">
        <v>3</v>
      </c>
      <c r="D875" s="44"/>
      <c r="E875" s="43"/>
      <c r="F875" s="43"/>
      <c r="G875" s="42"/>
      <c r="H875" s="223"/>
      <c r="I875" s="246">
        <v>65</v>
      </c>
      <c r="J875" s="246"/>
      <c r="K875" s="246">
        <v>7</v>
      </c>
      <c r="L875" s="41" t="s">
        <v>133</v>
      </c>
      <c r="M875" s="40" t="s">
        <v>132</v>
      </c>
      <c r="N875" s="41" t="s">
        <v>131</v>
      </c>
      <c r="O875" s="40" t="s">
        <v>132</v>
      </c>
      <c r="P875" s="41" t="s">
        <v>130</v>
      </c>
      <c r="Q875" s="40" t="s">
        <v>195</v>
      </c>
      <c r="R875" s="41" t="s">
        <v>129</v>
      </c>
      <c r="S875" s="40" t="s">
        <v>175</v>
      </c>
      <c r="T875" s="41" t="s">
        <v>128</v>
      </c>
      <c r="U875" s="40"/>
      <c r="V875" s="41" t="s">
        <v>127</v>
      </c>
      <c r="W875" s="40"/>
      <c r="X875" s="41" t="s">
        <v>126</v>
      </c>
      <c r="Y875" s="40"/>
      <c r="Z875" s="41" t="s">
        <v>125</v>
      </c>
      <c r="AA875" s="40"/>
      <c r="AB875" s="39"/>
      <c r="AC875" s="40"/>
      <c r="AD875" s="39" t="s">
        <v>132</v>
      </c>
      <c r="AE875" s="38"/>
      <c r="AF875" s="250"/>
      <c r="AG875" s="250" t="s">
        <v>609</v>
      </c>
      <c r="AH875" s="37"/>
      <c r="AI875" s="11"/>
      <c r="AJ875" s="233">
        <f>SUMPRODUCT(LEN($M875:$U878)-LEN(SUBSTITUTE($M875:$U878,"A", "")))</f>
        <v>20</v>
      </c>
      <c r="AK875" s="239">
        <f>SUMPRODUCT(LEN($AD875:$AD878)-LEN(SUBSTITUTE($AD875:$AD878,"A", "")))</f>
        <v>2</v>
      </c>
      <c r="AL875" s="230">
        <f>SUMPRODUCT(LEN($AC875:$AC878)-LEN(SUBSTITUTE($AC875:$AC878,"A", "")))</f>
        <v>0</v>
      </c>
      <c r="AM875" s="233">
        <f>SUMPRODUCT(LEN($M875:$U878)-LEN(SUBSTITUTE($M875:$U878,"S", "")))</f>
        <v>16</v>
      </c>
      <c r="AN875" s="239">
        <f>SUMPRODUCT(LEN($AD875:$AD878)-LEN(SUBSTITUTE($AD875:$AD878,"S", "")))</f>
        <v>0</v>
      </c>
      <c r="AO875" s="230">
        <f>SUMPRODUCT(LEN($AC875:$AC878)-LEN(SUBSTITUTE($AC875:$AC878,"S", "")))</f>
        <v>0</v>
      </c>
      <c r="AP875" s="233">
        <f>SUMPRODUCT(LEN($M875:$U878)-LEN(SUBSTITUTE($M875:$U878,"F", "")))</f>
        <v>2</v>
      </c>
      <c r="AQ875" s="239">
        <f>SUMPRODUCT(LEN($AD875:$AD878)-LEN(SUBSTITUTE($AD875:$AD878,"F", "")))</f>
        <v>0</v>
      </c>
      <c r="AR875" s="230">
        <f>SUMPRODUCT(LEN($AC875:$AC878)-LEN(SUBSTITUTE($AC875:$AC878,"F", "")))</f>
        <v>0</v>
      </c>
      <c r="AS875" s="233">
        <f>SUMPRODUCT(LEN($M875:$U878)-LEN(SUBSTITUTE($M875:$U878,"G", "")))</f>
        <v>0</v>
      </c>
      <c r="AT875" s="239">
        <f>SUMPRODUCT(LEN($AD875:$AD878)-LEN(SUBSTITUTE($AD875:$AD878,"G", "")))</f>
        <v>0</v>
      </c>
      <c r="AU875" s="230">
        <f>SUMPRODUCT(LEN($AC875:$AC878)-LEN(SUBSTITUTE($AC875:$AC878,"G", "")))</f>
        <v>0</v>
      </c>
      <c r="AV875" s="233">
        <f>SUMPRODUCT(LEN($L875:$U878)-LEN(SUBSTITUTE($L875:$U878,"M", "")))</f>
        <v>0</v>
      </c>
      <c r="AW875" s="236">
        <f>SUMPRODUCT(LEN($AD875:$AD878)-LEN(SUBSTITUTE($AD875:$AD878,"M", "")))</f>
        <v>0</v>
      </c>
      <c r="AX875" s="269">
        <f>SUMPRODUCT(LEN($AC875:$AC878)-LEN(SUBSTITUTE($AC875:$AC878,"M", "")))</f>
        <v>0</v>
      </c>
      <c r="AY875" s="291">
        <f>SUMPRODUCT(LEN($AE875:$AE878)-LEN(SUBSTITUTE($AE875:$AE878,"S", "")))</f>
        <v>0</v>
      </c>
      <c r="AZ875" s="227">
        <f>SUMPRODUCT(LEN($AE875:$AE878)-LEN(SUBSTITUTE($AE875:$AE878,"F", "")))</f>
        <v>0</v>
      </c>
      <c r="BA875" s="227">
        <f>SUMPRODUCT(LEN($AE875:$AE878)-LEN(SUBSTITUTE($AE875:$AE878,"G", "")))</f>
        <v>0</v>
      </c>
      <c r="BB875" s="294">
        <f>SUMPRODUCT(LEN($AE875:$AE878)-LEN(SUBSTITUTE($AE875:$AE878,"M", "")))</f>
        <v>0</v>
      </c>
    </row>
    <row r="876" spans="2:62" ht="28.15" customHeight="1" thickBot="1" x14ac:dyDescent="0.25">
      <c r="B876" s="30"/>
      <c r="C876" s="243"/>
      <c r="D876" s="36"/>
      <c r="E876" s="35"/>
      <c r="F876" s="35"/>
      <c r="G876" s="34"/>
      <c r="H876" s="224"/>
      <c r="I876" s="247"/>
      <c r="J876" s="247"/>
      <c r="K876" s="247"/>
      <c r="L876" s="33" t="s">
        <v>123</v>
      </c>
      <c r="M876" s="32" t="s">
        <v>640</v>
      </c>
      <c r="N876" s="33" t="s">
        <v>122</v>
      </c>
      <c r="O876" s="32" t="s">
        <v>178</v>
      </c>
      <c r="P876" s="33" t="s">
        <v>120</v>
      </c>
      <c r="Q876" s="32" t="s">
        <v>217</v>
      </c>
      <c r="R876" s="33" t="s">
        <v>119</v>
      </c>
      <c r="S876" s="32" t="s">
        <v>121</v>
      </c>
      <c r="T876" s="33" t="s">
        <v>118</v>
      </c>
      <c r="U876" s="32"/>
      <c r="V876" s="33" t="s">
        <v>117</v>
      </c>
      <c r="W876" s="32"/>
      <c r="X876" s="33" t="s">
        <v>116</v>
      </c>
      <c r="Y876" s="32"/>
      <c r="Z876" s="33" t="s">
        <v>115</v>
      </c>
      <c r="AA876" s="32"/>
      <c r="AB876" s="31"/>
      <c r="AC876" s="32"/>
      <c r="AD876" s="31"/>
      <c r="AE876" s="23"/>
      <c r="AF876" s="251"/>
      <c r="AG876" s="251"/>
      <c r="AH876" s="22"/>
      <c r="AI876" s="11"/>
      <c r="AJ876" s="265"/>
      <c r="AK876" s="267"/>
      <c r="AL876" s="263"/>
      <c r="AM876" s="265"/>
      <c r="AN876" s="267"/>
      <c r="AO876" s="263"/>
      <c r="AP876" s="265"/>
      <c r="AQ876" s="267"/>
      <c r="AR876" s="263"/>
      <c r="AS876" s="265"/>
      <c r="AT876" s="267"/>
      <c r="AU876" s="263"/>
      <c r="AV876" s="265"/>
      <c r="AW876" s="275"/>
      <c r="AX876" s="270"/>
      <c r="AY876" s="292"/>
      <c r="AZ876" s="228"/>
      <c r="BA876" s="228"/>
      <c r="BB876" s="295"/>
    </row>
    <row r="877" spans="2:62" ht="28.15" customHeight="1" x14ac:dyDescent="0.2">
      <c r="B877" s="30"/>
      <c r="C877" s="244"/>
      <c r="D877" s="29"/>
      <c r="E877" s="28"/>
      <c r="F877" s="28"/>
      <c r="G877" s="27"/>
      <c r="H877" s="225"/>
      <c r="I877" s="248"/>
      <c r="J877" s="248"/>
      <c r="K877" s="248"/>
      <c r="L877" s="26" t="s">
        <v>114</v>
      </c>
      <c r="M877" s="25" t="s">
        <v>615</v>
      </c>
      <c r="N877" s="26" t="s">
        <v>112</v>
      </c>
      <c r="O877" s="25" t="s">
        <v>381</v>
      </c>
      <c r="P877" s="26" t="s">
        <v>111</v>
      </c>
      <c r="Q877" s="25" t="s">
        <v>113</v>
      </c>
      <c r="R877" s="26" t="s">
        <v>110</v>
      </c>
      <c r="S877" s="25"/>
      <c r="T877" s="26" t="s">
        <v>109</v>
      </c>
      <c r="U877" s="25"/>
      <c r="V877" s="26" t="s">
        <v>108</v>
      </c>
      <c r="W877" s="25"/>
      <c r="X877" s="26" t="s">
        <v>107</v>
      </c>
      <c r="Y877" s="25"/>
      <c r="Z877" s="26" t="s">
        <v>106</v>
      </c>
      <c r="AA877" s="25"/>
      <c r="AB877" s="24"/>
      <c r="AC877" s="25"/>
      <c r="AD877" s="24"/>
      <c r="AE877" s="23"/>
      <c r="AF877" s="251"/>
      <c r="AG877" s="251"/>
      <c r="AH877" s="22"/>
      <c r="AI877" s="11"/>
      <c r="AJ877" s="265"/>
      <c r="AK877" s="267"/>
      <c r="AL877" s="263"/>
      <c r="AM877" s="265"/>
      <c r="AN877" s="267"/>
      <c r="AO877" s="263"/>
      <c r="AP877" s="265"/>
      <c r="AQ877" s="267"/>
      <c r="AR877" s="263"/>
      <c r="AS877" s="265"/>
      <c r="AT877" s="267"/>
      <c r="AU877" s="263"/>
      <c r="AV877" s="265"/>
      <c r="AW877" s="275"/>
      <c r="AX877" s="270"/>
      <c r="AY877" s="292"/>
      <c r="AZ877" s="228"/>
      <c r="BA877" s="228"/>
      <c r="BB877" s="295"/>
    </row>
    <row r="878" spans="2:62" ht="28.15" customHeight="1" thickBot="1" x14ac:dyDescent="0.25">
      <c r="B878" s="21"/>
      <c r="C878" s="245"/>
      <c r="D878" s="20"/>
      <c r="E878" s="19"/>
      <c r="F878" s="19"/>
      <c r="G878" s="18"/>
      <c r="H878" s="226"/>
      <c r="I878" s="249"/>
      <c r="J878" s="249"/>
      <c r="K878" s="249"/>
      <c r="L878" s="17" t="s">
        <v>105</v>
      </c>
      <c r="M878" s="15" t="s">
        <v>186</v>
      </c>
      <c r="N878" s="17" t="s">
        <v>103</v>
      </c>
      <c r="O878" s="15" t="s">
        <v>203</v>
      </c>
      <c r="P878" s="17" t="s">
        <v>102</v>
      </c>
      <c r="Q878" s="15" t="s">
        <v>113</v>
      </c>
      <c r="R878" s="17" t="s">
        <v>101</v>
      </c>
      <c r="S878" s="15"/>
      <c r="T878" s="17">
        <v>20</v>
      </c>
      <c r="U878" s="15"/>
      <c r="V878" s="17" t="s">
        <v>100</v>
      </c>
      <c r="W878" s="15"/>
      <c r="X878" s="17" t="s">
        <v>99</v>
      </c>
      <c r="Y878" s="15"/>
      <c r="Z878" s="17" t="s">
        <v>98</v>
      </c>
      <c r="AA878" s="15"/>
      <c r="AB878" s="16"/>
      <c r="AC878" s="15"/>
      <c r="AD878" s="14"/>
      <c r="AE878" s="13"/>
      <c r="AF878" s="252"/>
      <c r="AG878" s="252"/>
      <c r="AH878" s="12"/>
      <c r="AI878" s="11"/>
      <c r="AJ878" s="266"/>
      <c r="AK878" s="268"/>
      <c r="AL878" s="264"/>
      <c r="AM878" s="266"/>
      <c r="AN878" s="268"/>
      <c r="AO878" s="264"/>
      <c r="AP878" s="266"/>
      <c r="AQ878" s="268"/>
      <c r="AR878" s="264"/>
      <c r="AS878" s="266"/>
      <c r="AT878" s="268"/>
      <c r="AU878" s="264"/>
      <c r="AV878" s="266"/>
      <c r="AW878" s="276"/>
      <c r="AX878" s="271"/>
      <c r="AY878" s="293"/>
      <c r="AZ878" s="229"/>
      <c r="BA878" s="229"/>
      <c r="BB878" s="296"/>
    </row>
    <row r="879" spans="2:62" ht="85.9" customHeight="1" thickTop="1" thickBot="1" x14ac:dyDescent="0.35">
      <c r="B879" s="105" t="s">
        <v>174</v>
      </c>
      <c r="C879" s="95" t="s">
        <v>173</v>
      </c>
      <c r="D879" s="100" t="s">
        <v>172</v>
      </c>
      <c r="E879" s="104" t="s">
        <v>171</v>
      </c>
      <c r="F879" s="103"/>
      <c r="G879" s="102"/>
      <c r="H879" s="101" t="s">
        <v>170</v>
      </c>
      <c r="I879" s="100" t="s">
        <v>96</v>
      </c>
      <c r="J879" s="100" t="s">
        <v>169</v>
      </c>
      <c r="K879" s="100" t="s">
        <v>97</v>
      </c>
      <c r="L879" s="256" t="s">
        <v>168</v>
      </c>
      <c r="M879" s="262"/>
      <c r="N879" s="256" t="s">
        <v>167</v>
      </c>
      <c r="O879" s="262"/>
      <c r="P879" s="256" t="s">
        <v>167</v>
      </c>
      <c r="Q879" s="257"/>
      <c r="R879" s="256" t="s">
        <v>167</v>
      </c>
      <c r="S879" s="257"/>
      <c r="T879" s="256" t="s">
        <v>167</v>
      </c>
      <c r="U879" s="257"/>
      <c r="V879" s="256" t="s">
        <v>167</v>
      </c>
      <c r="W879" s="257"/>
      <c r="X879" s="256" t="s">
        <v>167</v>
      </c>
      <c r="Y879" s="257"/>
      <c r="Z879" s="256" t="s">
        <v>167</v>
      </c>
      <c r="AA879" s="257"/>
      <c r="AB879" s="261" t="s">
        <v>166</v>
      </c>
      <c r="AC879" s="257"/>
      <c r="AD879" s="101" t="s">
        <v>165</v>
      </c>
      <c r="AE879" s="101" t="s">
        <v>164</v>
      </c>
      <c r="AF879" s="100" t="s">
        <v>163</v>
      </c>
      <c r="AG879" s="100" t="s">
        <v>162</v>
      </c>
      <c r="AH879" s="99" t="s">
        <v>161</v>
      </c>
      <c r="AI879" s="98"/>
      <c r="AJ879" s="96" t="s">
        <v>160</v>
      </c>
      <c r="AK879" s="95" t="s">
        <v>159</v>
      </c>
      <c r="AL879" s="94" t="s">
        <v>158</v>
      </c>
      <c r="AM879" s="96" t="s">
        <v>157</v>
      </c>
      <c r="AN879" s="95" t="s">
        <v>156</v>
      </c>
      <c r="AO879" s="94" t="s">
        <v>155</v>
      </c>
      <c r="AP879" s="96" t="s">
        <v>154</v>
      </c>
      <c r="AQ879" s="95" t="s">
        <v>153</v>
      </c>
      <c r="AR879" s="97" t="s">
        <v>152</v>
      </c>
      <c r="AS879" s="96" t="s">
        <v>151</v>
      </c>
      <c r="AT879" s="95" t="s">
        <v>150</v>
      </c>
      <c r="AU879" s="94" t="s">
        <v>149</v>
      </c>
      <c r="AV879" s="96" t="s">
        <v>148</v>
      </c>
      <c r="AW879" s="95" t="s">
        <v>147</v>
      </c>
      <c r="AX879" s="94" t="s">
        <v>146</v>
      </c>
      <c r="AY879" s="93" t="s">
        <v>145</v>
      </c>
      <c r="AZ879" s="92" t="s">
        <v>144</v>
      </c>
      <c r="BA879" s="92" t="s">
        <v>143</v>
      </c>
      <c r="BB879" s="91" t="s">
        <v>142</v>
      </c>
    </row>
    <row r="880" spans="2:62" ht="48" thickBot="1" x14ac:dyDescent="0.3">
      <c r="B880" s="90" t="s">
        <v>184</v>
      </c>
      <c r="C880" s="89"/>
      <c r="D880" s="88">
        <v>192</v>
      </c>
      <c r="E880" s="258"/>
      <c r="F880" s="259"/>
      <c r="G880" s="260"/>
      <c r="H880" s="87" t="s">
        <v>140</v>
      </c>
      <c r="I880" s="86"/>
      <c r="J880" s="86"/>
      <c r="K880" s="85"/>
      <c r="L880" s="84"/>
      <c r="M880" s="81"/>
      <c r="N880" s="84"/>
      <c r="O880" s="81"/>
      <c r="P880" s="84"/>
      <c r="Q880" s="81"/>
      <c r="R880" s="84"/>
      <c r="S880" s="81"/>
      <c r="T880" s="84"/>
      <c r="U880" s="81"/>
      <c r="V880" s="84"/>
      <c r="W880" s="81"/>
      <c r="X880" s="84"/>
      <c r="Y880" s="81"/>
      <c r="Z880" s="84"/>
      <c r="AA880" s="83"/>
      <c r="AB880" s="82" t="s">
        <v>139</v>
      </c>
      <c r="AC880" s="81"/>
      <c r="AD880" s="81"/>
      <c r="AE880" s="81"/>
      <c r="AF880" s="80"/>
      <c r="AG880" s="80"/>
      <c r="AH880" s="60"/>
      <c r="AI880" s="79" t="s">
        <v>138</v>
      </c>
      <c r="AJ880" s="78">
        <f t="shared" ref="AJ880:BB880" si="116">SUM(AJ882:AJ893)</f>
        <v>100</v>
      </c>
      <c r="AK880" s="77">
        <f t="shared" si="116"/>
        <v>7</v>
      </c>
      <c r="AL880" s="76">
        <f t="shared" si="116"/>
        <v>0</v>
      </c>
      <c r="AM880" s="78">
        <f t="shared" si="116"/>
        <v>63</v>
      </c>
      <c r="AN880" s="77">
        <f t="shared" si="116"/>
        <v>14</v>
      </c>
      <c r="AO880" s="76">
        <f t="shared" si="116"/>
        <v>0</v>
      </c>
      <c r="AP880" s="78">
        <f t="shared" si="116"/>
        <v>2</v>
      </c>
      <c r="AQ880" s="77">
        <f t="shared" si="116"/>
        <v>1</v>
      </c>
      <c r="AR880" s="76">
        <f t="shared" si="116"/>
        <v>0</v>
      </c>
      <c r="AS880" s="78">
        <f t="shared" si="116"/>
        <v>16</v>
      </c>
      <c r="AT880" s="77">
        <f t="shared" si="116"/>
        <v>2</v>
      </c>
      <c r="AU880" s="76">
        <f t="shared" si="116"/>
        <v>0</v>
      </c>
      <c r="AV880" s="78">
        <f t="shared" si="116"/>
        <v>0</v>
      </c>
      <c r="AW880" s="77">
        <f t="shared" si="116"/>
        <v>0</v>
      </c>
      <c r="AX880" s="76">
        <f t="shared" si="116"/>
        <v>0</v>
      </c>
      <c r="AY880" s="75">
        <f t="shared" si="116"/>
        <v>0</v>
      </c>
      <c r="AZ880" s="74">
        <f t="shared" si="116"/>
        <v>0</v>
      </c>
      <c r="BA880" s="74">
        <f t="shared" si="116"/>
        <v>2</v>
      </c>
      <c r="BB880" s="73">
        <f t="shared" si="116"/>
        <v>0</v>
      </c>
      <c r="BC880" s="72" t="s">
        <v>137</v>
      </c>
      <c r="BF880" s="5">
        <f>SUM(AJ880:AL880)/$BG$5</f>
        <v>35.666666666666664</v>
      </c>
      <c r="BG880" s="5">
        <f>SUM(AM880:AO880,AY880)/$BG$5</f>
        <v>25.666666666666668</v>
      </c>
      <c r="BH880" s="5">
        <f>SUM(AP880:AR880,AZ880)/$BG$5</f>
        <v>1</v>
      </c>
      <c r="BI880" s="5">
        <f>SUM(AS880:AU880,BA880)/$BG$5</f>
        <v>6.666666666666667</v>
      </c>
      <c r="BJ880" s="5">
        <f>SUM(AV880:AX880,BB880)/$BG$5</f>
        <v>0</v>
      </c>
    </row>
    <row r="881" spans="2:62" ht="37.5" thickBot="1" x14ac:dyDescent="0.3">
      <c r="B881" s="71"/>
      <c r="C881" s="70"/>
      <c r="D881" s="69"/>
      <c r="E881" s="68"/>
      <c r="F881" s="68"/>
      <c r="G881" s="67"/>
      <c r="H881" s="66"/>
      <c r="I881" s="64"/>
      <c r="J881" s="64"/>
      <c r="K881" s="65"/>
      <c r="L881" s="64"/>
      <c r="M881" s="62"/>
      <c r="N881" s="64"/>
      <c r="O881" s="62"/>
      <c r="P881" s="64"/>
      <c r="Q881" s="62"/>
      <c r="R881" s="64"/>
      <c r="S881" s="62"/>
      <c r="T881" s="64"/>
      <c r="U881" s="62"/>
      <c r="V881" s="64"/>
      <c r="W881" s="62"/>
      <c r="X881" s="64"/>
      <c r="Y881" s="62"/>
      <c r="Z881" s="64"/>
      <c r="AA881" s="62"/>
      <c r="AB881" s="63"/>
      <c r="AC881" s="62"/>
      <c r="AD881" s="62"/>
      <c r="AE881" s="62"/>
      <c r="AF881" s="61"/>
      <c r="AG881" s="61"/>
      <c r="AH881" s="60"/>
      <c r="AI881" s="59" t="s">
        <v>136</v>
      </c>
      <c r="AJ881" s="58">
        <f t="shared" ref="AJ881:BB881" si="117">AJ880/3</f>
        <v>33.333333333333336</v>
      </c>
      <c r="AK881" s="57">
        <f t="shared" si="117"/>
        <v>2.3333333333333335</v>
      </c>
      <c r="AL881" s="56">
        <f t="shared" si="117"/>
        <v>0</v>
      </c>
      <c r="AM881" s="58">
        <f t="shared" si="117"/>
        <v>21</v>
      </c>
      <c r="AN881" s="57">
        <f t="shared" si="117"/>
        <v>4.666666666666667</v>
      </c>
      <c r="AO881" s="56">
        <f t="shared" si="117"/>
        <v>0</v>
      </c>
      <c r="AP881" s="58">
        <f t="shared" si="117"/>
        <v>0.66666666666666663</v>
      </c>
      <c r="AQ881" s="57">
        <f t="shared" si="117"/>
        <v>0.33333333333333331</v>
      </c>
      <c r="AR881" s="56">
        <f t="shared" si="117"/>
        <v>0</v>
      </c>
      <c r="AS881" s="58">
        <f t="shared" si="117"/>
        <v>5.333333333333333</v>
      </c>
      <c r="AT881" s="57">
        <f t="shared" si="117"/>
        <v>0.66666666666666663</v>
      </c>
      <c r="AU881" s="56">
        <f t="shared" si="117"/>
        <v>0</v>
      </c>
      <c r="AV881" s="58">
        <f t="shared" si="117"/>
        <v>0</v>
      </c>
      <c r="AW881" s="57">
        <f t="shared" si="117"/>
        <v>0</v>
      </c>
      <c r="AX881" s="56">
        <f t="shared" si="117"/>
        <v>0</v>
      </c>
      <c r="AY881" s="55">
        <f t="shared" si="117"/>
        <v>0</v>
      </c>
      <c r="AZ881" s="54">
        <f t="shared" si="117"/>
        <v>0</v>
      </c>
      <c r="BA881" s="54">
        <f t="shared" si="117"/>
        <v>0.66666666666666663</v>
      </c>
      <c r="BB881" s="53">
        <f t="shared" si="117"/>
        <v>0</v>
      </c>
      <c r="BC881" s="52" t="s">
        <v>135</v>
      </c>
    </row>
    <row r="882" spans="2:62" ht="28.15" customHeight="1" x14ac:dyDescent="0.2">
      <c r="B882" s="30"/>
      <c r="C882" s="242">
        <v>1</v>
      </c>
      <c r="D882" s="44"/>
      <c r="E882" s="43"/>
      <c r="F882" s="43"/>
      <c r="G882" s="42"/>
      <c r="H882" s="223" t="s">
        <v>384</v>
      </c>
      <c r="I882" s="246">
        <v>82</v>
      </c>
      <c r="J882" s="246">
        <v>25</v>
      </c>
      <c r="K882" s="246">
        <v>7</v>
      </c>
      <c r="L882" s="41" t="s">
        <v>133</v>
      </c>
      <c r="M882" s="40" t="s">
        <v>132</v>
      </c>
      <c r="N882" s="41" t="s">
        <v>131</v>
      </c>
      <c r="O882" s="40" t="s">
        <v>377</v>
      </c>
      <c r="P882" s="41" t="s">
        <v>130</v>
      </c>
      <c r="Q882" s="40" t="s">
        <v>444</v>
      </c>
      <c r="R882" s="41" t="s">
        <v>129</v>
      </c>
      <c r="S882" s="40" t="s">
        <v>188</v>
      </c>
      <c r="T882" s="41" t="s">
        <v>128</v>
      </c>
      <c r="U882" s="40" t="s">
        <v>104</v>
      </c>
      <c r="V882" s="41" t="s">
        <v>127</v>
      </c>
      <c r="W882" s="40"/>
      <c r="X882" s="41" t="s">
        <v>126</v>
      </c>
      <c r="Y882" s="40"/>
      <c r="Z882" s="41" t="s">
        <v>125</v>
      </c>
      <c r="AA882" s="40"/>
      <c r="AB882" s="39"/>
      <c r="AC882" s="40"/>
      <c r="AD882" s="39"/>
      <c r="AE882" s="38" t="s">
        <v>507</v>
      </c>
      <c r="AF882" s="250"/>
      <c r="AG882" s="250" t="s">
        <v>622</v>
      </c>
      <c r="AH882" s="37"/>
      <c r="AI882" s="11"/>
      <c r="AJ882" s="233">
        <f>SUMPRODUCT(LEN($M882:$U885)-LEN(SUBSTITUTE($M882:$U885,"A", "")))</f>
        <v>30</v>
      </c>
      <c r="AK882" s="239">
        <f>SUMPRODUCT(LEN($AD882:$AD885)-LEN(SUBSTITUTE($AD882:$AD885,"A", "")))</f>
        <v>0</v>
      </c>
      <c r="AL882" s="230">
        <f>SUMPRODUCT(LEN($AC882:$AC885)-LEN(SUBSTITUTE($AC882:$AC885,"A", "")))</f>
        <v>0</v>
      </c>
      <c r="AM882" s="233">
        <f>SUMPRODUCT(LEN($M882:$U885)-LEN(SUBSTITUTE($M882:$U885,"S", "")))</f>
        <v>17</v>
      </c>
      <c r="AN882" s="239">
        <f>SUMPRODUCT(LEN($AD882:$AD885)-LEN(SUBSTITUTE($AD882:$AD885,"S", "")))</f>
        <v>0</v>
      </c>
      <c r="AO882" s="230">
        <f>SUMPRODUCT(LEN($AC882:$AC885)-LEN(SUBSTITUTE($AC882:$AC885,"S", "")))</f>
        <v>0</v>
      </c>
      <c r="AP882" s="233">
        <f>SUMPRODUCT(LEN($M882:$U885)-LEN(SUBSTITUTE($M882:$U885,"F", "")))</f>
        <v>1</v>
      </c>
      <c r="AQ882" s="239">
        <f>SUMPRODUCT(LEN($AD882:$AD885)-LEN(SUBSTITUTE($AD882:$AD885,"F", "")))</f>
        <v>0</v>
      </c>
      <c r="AR882" s="230">
        <f>SUMPRODUCT(LEN($AC882:$AC885)-LEN(SUBSTITUTE($AC882:$AC885,"F", "")))</f>
        <v>0</v>
      </c>
      <c r="AS882" s="233">
        <f>SUMPRODUCT(LEN($M882:$U885)-LEN(SUBSTITUTE($M882:$U885,"G", "")))</f>
        <v>6</v>
      </c>
      <c r="AT882" s="239">
        <f>SUMPRODUCT(LEN($AD882:$AD885)-LEN(SUBSTITUTE($AD882:$AD885,"G", "")))</f>
        <v>0</v>
      </c>
      <c r="AU882" s="230">
        <f>SUMPRODUCT(LEN($AC882:$AC885)-LEN(SUBSTITUTE($AC882:$AC885,"G", "")))</f>
        <v>0</v>
      </c>
      <c r="AV882" s="233">
        <f>SUMPRODUCT(LEN($L882:$U885)-LEN(SUBSTITUTE($L882:$U885,"M", "")))</f>
        <v>0</v>
      </c>
      <c r="AW882" s="236">
        <f>SUMPRODUCT(LEN($AD882:$AD885)-LEN(SUBSTITUTE($AD882:$AD885,"M", "")))</f>
        <v>0</v>
      </c>
      <c r="AX882" s="269">
        <f>SUMPRODUCT(LEN($AC882:$AC885)-LEN(SUBSTITUTE($AC882:$AC885,"M", "")))</f>
        <v>0</v>
      </c>
      <c r="AY882" s="291">
        <f>SUMPRODUCT(LEN($AE882:$AE885)-LEN(SUBSTITUTE($AE882:$AE885,"S", "")))</f>
        <v>0</v>
      </c>
      <c r="AZ882" s="227">
        <f>SUMPRODUCT(LEN($AE882:$AE885)-LEN(SUBSTITUTE($AE882:$AE885,"F", "")))</f>
        <v>0</v>
      </c>
      <c r="BA882" s="227">
        <f>SUMPRODUCT(LEN($AE882:$AE885)-LEN(SUBSTITUTE($AE882:$AE885,"G", "")))</f>
        <v>2</v>
      </c>
      <c r="BB882" s="294">
        <f>SUMPRODUCT(LEN($AE882:$AE885)-LEN(SUBSTITUTE($AE882:$AE885,"M", "")))</f>
        <v>0</v>
      </c>
    </row>
    <row r="883" spans="2:62" ht="28.15" customHeight="1" thickBot="1" x14ac:dyDescent="0.25">
      <c r="B883" s="30"/>
      <c r="C883" s="243"/>
      <c r="D883" s="36"/>
      <c r="E883" s="35"/>
      <c r="F883" s="35"/>
      <c r="G883" s="34"/>
      <c r="H883" s="224"/>
      <c r="I883" s="247"/>
      <c r="J883" s="247"/>
      <c r="K883" s="247"/>
      <c r="L883" s="33" t="s">
        <v>123</v>
      </c>
      <c r="M883" s="32" t="s">
        <v>634</v>
      </c>
      <c r="N883" s="33" t="s">
        <v>122</v>
      </c>
      <c r="O883" s="32" t="s">
        <v>444</v>
      </c>
      <c r="P883" s="33" t="s">
        <v>120</v>
      </c>
      <c r="Q883" s="32" t="s">
        <v>639</v>
      </c>
      <c r="R883" s="33" t="s">
        <v>119</v>
      </c>
      <c r="S883" s="32" t="s">
        <v>188</v>
      </c>
      <c r="T883" s="33" t="s">
        <v>118</v>
      </c>
      <c r="U883" s="32" t="s">
        <v>121</v>
      </c>
      <c r="V883" s="33" t="s">
        <v>117</v>
      </c>
      <c r="W883" s="32"/>
      <c r="X883" s="33" t="s">
        <v>116</v>
      </c>
      <c r="Y883" s="32"/>
      <c r="Z883" s="33" t="s">
        <v>115</v>
      </c>
      <c r="AA883" s="32"/>
      <c r="AB883" s="31"/>
      <c r="AC883" s="32"/>
      <c r="AD883" s="31"/>
      <c r="AE883" s="23"/>
      <c r="AF883" s="251"/>
      <c r="AG883" s="251"/>
      <c r="AH883" s="22"/>
      <c r="AI883" s="11"/>
      <c r="AJ883" s="265"/>
      <c r="AK883" s="267"/>
      <c r="AL883" s="263"/>
      <c r="AM883" s="265"/>
      <c r="AN883" s="267"/>
      <c r="AO883" s="263"/>
      <c r="AP883" s="265"/>
      <c r="AQ883" s="267"/>
      <c r="AR883" s="263"/>
      <c r="AS883" s="265"/>
      <c r="AT883" s="267"/>
      <c r="AU883" s="263"/>
      <c r="AV883" s="265"/>
      <c r="AW883" s="275"/>
      <c r="AX883" s="270"/>
      <c r="AY883" s="292"/>
      <c r="AZ883" s="228"/>
      <c r="BA883" s="228"/>
      <c r="BB883" s="295"/>
    </row>
    <row r="884" spans="2:62" ht="28.15" customHeight="1" x14ac:dyDescent="0.2">
      <c r="B884" s="30"/>
      <c r="C884" s="244"/>
      <c r="D884" s="29"/>
      <c r="E884" s="28"/>
      <c r="F884" s="28"/>
      <c r="G884" s="27"/>
      <c r="H884" s="225"/>
      <c r="I884" s="248"/>
      <c r="J884" s="248"/>
      <c r="K884" s="248"/>
      <c r="L884" s="26" t="s">
        <v>114</v>
      </c>
      <c r="M884" s="25" t="s">
        <v>186</v>
      </c>
      <c r="N884" s="26" t="s">
        <v>112</v>
      </c>
      <c r="O884" s="25" t="s">
        <v>186</v>
      </c>
      <c r="P884" s="26" t="s">
        <v>111</v>
      </c>
      <c r="Q884" s="25" t="s">
        <v>425</v>
      </c>
      <c r="R884" s="26" t="s">
        <v>110</v>
      </c>
      <c r="S884" s="25" t="s">
        <v>175</v>
      </c>
      <c r="T884" s="26" t="s">
        <v>109</v>
      </c>
      <c r="U884" s="25"/>
      <c r="V884" s="26" t="s">
        <v>108</v>
      </c>
      <c r="W884" s="25"/>
      <c r="X884" s="26" t="s">
        <v>107</v>
      </c>
      <c r="Y884" s="25"/>
      <c r="Z884" s="26" t="s">
        <v>106</v>
      </c>
      <c r="AA884" s="25"/>
      <c r="AB884" s="24"/>
      <c r="AC884" s="25"/>
      <c r="AD884" s="24"/>
      <c r="AE884" s="23"/>
      <c r="AF884" s="251"/>
      <c r="AG884" s="251"/>
      <c r="AH884" s="22"/>
      <c r="AI884" s="11"/>
      <c r="AJ884" s="265"/>
      <c r="AK884" s="267"/>
      <c r="AL884" s="263"/>
      <c r="AM884" s="265"/>
      <c r="AN884" s="267"/>
      <c r="AO884" s="263"/>
      <c r="AP884" s="265"/>
      <c r="AQ884" s="267"/>
      <c r="AR884" s="263"/>
      <c r="AS884" s="265"/>
      <c r="AT884" s="267"/>
      <c r="AU884" s="263"/>
      <c r="AV884" s="265"/>
      <c r="AW884" s="275"/>
      <c r="AX884" s="270"/>
      <c r="AY884" s="292"/>
      <c r="AZ884" s="228"/>
      <c r="BA884" s="228"/>
      <c r="BB884" s="295"/>
    </row>
    <row r="885" spans="2:62" ht="28.15" customHeight="1" thickBot="1" x14ac:dyDescent="0.25">
      <c r="B885" s="30"/>
      <c r="C885" s="253"/>
      <c r="D885" s="51"/>
      <c r="E885" s="50"/>
      <c r="F885" s="50"/>
      <c r="G885" s="49"/>
      <c r="H885" s="226"/>
      <c r="I885" s="254"/>
      <c r="J885" s="254"/>
      <c r="K885" s="254"/>
      <c r="L885" s="48" t="s">
        <v>105</v>
      </c>
      <c r="M885" s="47" t="s">
        <v>389</v>
      </c>
      <c r="N885" s="48" t="s">
        <v>103</v>
      </c>
      <c r="O885" s="47" t="s">
        <v>389</v>
      </c>
      <c r="P885" s="48" t="s">
        <v>102</v>
      </c>
      <c r="Q885" s="47" t="s">
        <v>412</v>
      </c>
      <c r="R885" s="48" t="s">
        <v>101</v>
      </c>
      <c r="S885" s="47" t="s">
        <v>175</v>
      </c>
      <c r="T885" s="48">
        <v>20</v>
      </c>
      <c r="U885" s="47"/>
      <c r="V885" s="48" t="s">
        <v>100</v>
      </c>
      <c r="W885" s="47"/>
      <c r="X885" s="48" t="s">
        <v>99</v>
      </c>
      <c r="Y885" s="47"/>
      <c r="Z885" s="48" t="s">
        <v>98</v>
      </c>
      <c r="AA885" s="47"/>
      <c r="AB885" s="16"/>
      <c r="AC885" s="47"/>
      <c r="AD885" s="16"/>
      <c r="AE885" s="46"/>
      <c r="AF885" s="255"/>
      <c r="AG885" s="255"/>
      <c r="AH885" s="45"/>
      <c r="AI885" s="11"/>
      <c r="AJ885" s="266"/>
      <c r="AK885" s="268"/>
      <c r="AL885" s="264"/>
      <c r="AM885" s="266"/>
      <c r="AN885" s="268"/>
      <c r="AO885" s="264"/>
      <c r="AP885" s="266"/>
      <c r="AQ885" s="268"/>
      <c r="AR885" s="264"/>
      <c r="AS885" s="266"/>
      <c r="AT885" s="268"/>
      <c r="AU885" s="264"/>
      <c r="AV885" s="266"/>
      <c r="AW885" s="276"/>
      <c r="AX885" s="271"/>
      <c r="AY885" s="293"/>
      <c r="AZ885" s="229"/>
      <c r="BA885" s="229"/>
      <c r="BB885" s="296"/>
    </row>
    <row r="886" spans="2:62" ht="28.15" customHeight="1" x14ac:dyDescent="0.2">
      <c r="B886" s="30"/>
      <c r="C886" s="242">
        <v>2</v>
      </c>
      <c r="D886" s="44"/>
      <c r="E886" s="43"/>
      <c r="F886" s="43"/>
      <c r="G886" s="42"/>
      <c r="H886" s="223"/>
      <c r="I886" s="246">
        <v>90</v>
      </c>
      <c r="J886" s="246">
        <v>25</v>
      </c>
      <c r="K886" s="246">
        <v>6</v>
      </c>
      <c r="L886" s="41" t="s">
        <v>133</v>
      </c>
      <c r="M886" s="40" t="s">
        <v>186</v>
      </c>
      <c r="N886" s="41" t="s">
        <v>131</v>
      </c>
      <c r="O886" s="40" t="s">
        <v>638</v>
      </c>
      <c r="P886" s="41" t="s">
        <v>130</v>
      </c>
      <c r="Q886" s="40" t="s">
        <v>492</v>
      </c>
      <c r="R886" s="41" t="s">
        <v>129</v>
      </c>
      <c r="S886" s="40" t="s">
        <v>382</v>
      </c>
      <c r="T886" s="41" t="s">
        <v>128</v>
      </c>
      <c r="U886" s="40" t="s">
        <v>113</v>
      </c>
      <c r="V886" s="41" t="s">
        <v>127</v>
      </c>
      <c r="W886" s="40"/>
      <c r="X886" s="41" t="s">
        <v>126</v>
      </c>
      <c r="Y886" s="40"/>
      <c r="Z886" s="41" t="s">
        <v>125</v>
      </c>
      <c r="AA886" s="40"/>
      <c r="AB886" s="39"/>
      <c r="AC886" s="40"/>
      <c r="AD886" s="39" t="s">
        <v>637</v>
      </c>
      <c r="AE886" s="38"/>
      <c r="AF886" s="250"/>
      <c r="AG886" s="250" t="s">
        <v>622</v>
      </c>
      <c r="AH886" s="37"/>
      <c r="AI886" s="11"/>
      <c r="AJ886" s="233">
        <f>SUMPRODUCT(LEN($M886:$U889)-LEN(SUBSTITUTE($M886:$U889,"A", "")))</f>
        <v>42</v>
      </c>
      <c r="AK886" s="239">
        <f>SUMPRODUCT(LEN($AD886:$AD889)-LEN(SUBSTITUTE($AD886:$AD889,"A", "")))</f>
        <v>5</v>
      </c>
      <c r="AL886" s="230">
        <f>SUMPRODUCT(LEN($AC886:$AC889)-LEN(SUBSTITUTE($AC886:$AC889,"A", "")))</f>
        <v>0</v>
      </c>
      <c r="AM886" s="233">
        <f>SUMPRODUCT(LEN($M886:$U889)-LEN(SUBSTITUTE($M886:$U889,"S", "")))</f>
        <v>23</v>
      </c>
      <c r="AN886" s="239">
        <f>SUMPRODUCT(LEN($AD886:$AD889)-LEN(SUBSTITUTE($AD886:$AD889,"S", "")))</f>
        <v>9</v>
      </c>
      <c r="AO886" s="230">
        <f>SUMPRODUCT(LEN($AC886:$AC889)-LEN(SUBSTITUTE($AC886:$AC889,"S", "")))</f>
        <v>0</v>
      </c>
      <c r="AP886" s="233">
        <f>SUMPRODUCT(LEN($M886:$U889)-LEN(SUBSTITUTE($M886:$U889,"F", "")))</f>
        <v>0</v>
      </c>
      <c r="AQ886" s="239">
        <f>SUMPRODUCT(LEN($AD886:$AD889)-LEN(SUBSTITUTE($AD886:$AD889,"F", "")))</f>
        <v>0</v>
      </c>
      <c r="AR886" s="230">
        <f>SUMPRODUCT(LEN($AC886:$AC889)-LEN(SUBSTITUTE($AC886:$AC889,"F", "")))</f>
        <v>0</v>
      </c>
      <c r="AS886" s="233">
        <f>SUMPRODUCT(LEN($M886:$U889)-LEN(SUBSTITUTE($M886:$U889,"G", "")))</f>
        <v>3</v>
      </c>
      <c r="AT886" s="239">
        <f>SUMPRODUCT(LEN($AD886:$AD889)-LEN(SUBSTITUTE($AD886:$AD889,"G", "")))</f>
        <v>1</v>
      </c>
      <c r="AU886" s="230">
        <f>SUMPRODUCT(LEN($AC886:$AC889)-LEN(SUBSTITUTE($AC886:$AC889,"G", "")))</f>
        <v>0</v>
      </c>
      <c r="AV886" s="233">
        <f>SUMPRODUCT(LEN($L886:$U889)-LEN(SUBSTITUTE($L886:$U889,"M", "")))</f>
        <v>0</v>
      </c>
      <c r="AW886" s="236">
        <f>SUMPRODUCT(LEN($AD886:$AD889)-LEN(SUBSTITUTE($AD886:$AD889,"M", "")))</f>
        <v>0</v>
      </c>
      <c r="AX886" s="269">
        <f>SUMPRODUCT(LEN($AC886:$AC889)-LEN(SUBSTITUTE($AC886:$AC889,"M", "")))</f>
        <v>0</v>
      </c>
      <c r="AY886" s="291">
        <f>SUMPRODUCT(LEN($AE886:$AE889)-LEN(SUBSTITUTE($AE886:$AE889,"S", "")))</f>
        <v>0</v>
      </c>
      <c r="AZ886" s="227">
        <f>SUMPRODUCT(LEN($AE886:$AE889)-LEN(SUBSTITUTE($AE886:$AE889,"F", "")))</f>
        <v>0</v>
      </c>
      <c r="BA886" s="227">
        <f>SUMPRODUCT(LEN($AE886:$AE889)-LEN(SUBSTITUTE($AE886:$AE889,"G", "")))</f>
        <v>0</v>
      </c>
      <c r="BB886" s="294">
        <f>SUMPRODUCT(LEN($AE886:$AE889)-LEN(SUBSTITUTE($AE886:$AE889,"M", "")))</f>
        <v>0</v>
      </c>
    </row>
    <row r="887" spans="2:62" ht="28.15" customHeight="1" thickBot="1" x14ac:dyDescent="0.25">
      <c r="B887" s="30"/>
      <c r="C887" s="243"/>
      <c r="D887" s="36"/>
      <c r="E887" s="35"/>
      <c r="F887" s="35"/>
      <c r="G887" s="34"/>
      <c r="H887" s="224"/>
      <c r="I887" s="247"/>
      <c r="J887" s="247"/>
      <c r="K887" s="247"/>
      <c r="L887" s="33" t="s">
        <v>123</v>
      </c>
      <c r="M887" s="32" t="s">
        <v>186</v>
      </c>
      <c r="N887" s="33" t="s">
        <v>122</v>
      </c>
      <c r="O887" s="32" t="s">
        <v>636</v>
      </c>
      <c r="P887" s="33" t="s">
        <v>120</v>
      </c>
      <c r="Q887" s="32" t="s">
        <v>399</v>
      </c>
      <c r="R887" s="33" t="s">
        <v>119</v>
      </c>
      <c r="S887" s="32" t="s">
        <v>404</v>
      </c>
      <c r="T887" s="33" t="s">
        <v>118</v>
      </c>
      <c r="U887" s="32" t="s">
        <v>113</v>
      </c>
      <c r="V887" s="33" t="s">
        <v>117</v>
      </c>
      <c r="W887" s="32"/>
      <c r="X887" s="33" t="s">
        <v>116</v>
      </c>
      <c r="Y887" s="32"/>
      <c r="Z887" s="33" t="s">
        <v>115</v>
      </c>
      <c r="AA887" s="32"/>
      <c r="AB887" s="31"/>
      <c r="AC887" s="32"/>
      <c r="AD887" s="31" t="s">
        <v>517</v>
      </c>
      <c r="AE887" s="23"/>
      <c r="AF887" s="251"/>
      <c r="AG887" s="251"/>
      <c r="AH887" s="22"/>
      <c r="AI887" s="11"/>
      <c r="AJ887" s="265"/>
      <c r="AK887" s="267"/>
      <c r="AL887" s="263"/>
      <c r="AM887" s="265"/>
      <c r="AN887" s="267"/>
      <c r="AO887" s="263"/>
      <c r="AP887" s="265"/>
      <c r="AQ887" s="267"/>
      <c r="AR887" s="263"/>
      <c r="AS887" s="265"/>
      <c r="AT887" s="267"/>
      <c r="AU887" s="263"/>
      <c r="AV887" s="265"/>
      <c r="AW887" s="275"/>
      <c r="AX887" s="270"/>
      <c r="AY887" s="292"/>
      <c r="AZ887" s="228"/>
      <c r="BA887" s="228"/>
      <c r="BB887" s="295"/>
    </row>
    <row r="888" spans="2:62" ht="28.15" customHeight="1" x14ac:dyDescent="0.2">
      <c r="B888" s="30"/>
      <c r="C888" s="244"/>
      <c r="D888" s="29"/>
      <c r="E888" s="28"/>
      <c r="F888" s="28"/>
      <c r="G888" s="27"/>
      <c r="H888" s="225"/>
      <c r="I888" s="248"/>
      <c r="J888" s="248"/>
      <c r="K888" s="248"/>
      <c r="L888" s="26" t="s">
        <v>114</v>
      </c>
      <c r="M888" s="25" t="s">
        <v>132</v>
      </c>
      <c r="N888" s="26" t="s">
        <v>112</v>
      </c>
      <c r="O888" s="25" t="s">
        <v>636</v>
      </c>
      <c r="P888" s="26" t="s">
        <v>111</v>
      </c>
      <c r="Q888" s="25" t="s">
        <v>635</v>
      </c>
      <c r="R888" s="26" t="s">
        <v>110</v>
      </c>
      <c r="S888" s="25" t="s">
        <v>215</v>
      </c>
      <c r="T888" s="26" t="s">
        <v>109</v>
      </c>
      <c r="U888" s="25" t="s">
        <v>121</v>
      </c>
      <c r="V888" s="26" t="s">
        <v>108</v>
      </c>
      <c r="W888" s="25"/>
      <c r="X888" s="26" t="s">
        <v>107</v>
      </c>
      <c r="Y888" s="25"/>
      <c r="Z888" s="26" t="s">
        <v>106</v>
      </c>
      <c r="AA888" s="25"/>
      <c r="AB888" s="24"/>
      <c r="AC888" s="25"/>
      <c r="AD888" s="24"/>
      <c r="AE888" s="23"/>
      <c r="AF888" s="251"/>
      <c r="AG888" s="251"/>
      <c r="AH888" s="22"/>
      <c r="AI888" s="11"/>
      <c r="AJ888" s="265"/>
      <c r="AK888" s="267"/>
      <c r="AL888" s="263"/>
      <c r="AM888" s="265"/>
      <c r="AN888" s="267"/>
      <c r="AO888" s="263"/>
      <c r="AP888" s="265"/>
      <c r="AQ888" s="267"/>
      <c r="AR888" s="263"/>
      <c r="AS888" s="265"/>
      <c r="AT888" s="267"/>
      <c r="AU888" s="263"/>
      <c r="AV888" s="265"/>
      <c r="AW888" s="275"/>
      <c r="AX888" s="270"/>
      <c r="AY888" s="292"/>
      <c r="AZ888" s="228"/>
      <c r="BA888" s="228"/>
      <c r="BB888" s="295"/>
    </row>
    <row r="889" spans="2:62" ht="28.15" customHeight="1" thickBot="1" x14ac:dyDescent="0.25">
      <c r="B889" s="30"/>
      <c r="C889" s="253"/>
      <c r="D889" s="51"/>
      <c r="E889" s="50"/>
      <c r="F889" s="50"/>
      <c r="G889" s="49"/>
      <c r="H889" s="226"/>
      <c r="I889" s="254"/>
      <c r="J889" s="254"/>
      <c r="K889" s="254"/>
      <c r="L889" s="48" t="s">
        <v>105</v>
      </c>
      <c r="M889" s="47" t="s">
        <v>619</v>
      </c>
      <c r="N889" s="48" t="s">
        <v>103</v>
      </c>
      <c r="O889" s="47" t="s">
        <v>444</v>
      </c>
      <c r="P889" s="48" t="s">
        <v>102</v>
      </c>
      <c r="Q889" s="47" t="s">
        <v>388</v>
      </c>
      <c r="R889" s="48" t="s">
        <v>101</v>
      </c>
      <c r="S889" s="47" t="s">
        <v>175</v>
      </c>
      <c r="T889" s="48">
        <v>20</v>
      </c>
      <c r="U889" s="47"/>
      <c r="V889" s="48" t="s">
        <v>100</v>
      </c>
      <c r="W889" s="47"/>
      <c r="X889" s="48" t="s">
        <v>99</v>
      </c>
      <c r="Y889" s="47"/>
      <c r="Z889" s="48" t="s">
        <v>98</v>
      </c>
      <c r="AA889" s="47"/>
      <c r="AB889" s="16"/>
      <c r="AC889" s="47"/>
      <c r="AD889" s="16"/>
      <c r="AE889" s="46"/>
      <c r="AF889" s="255"/>
      <c r="AG889" s="255"/>
      <c r="AH889" s="45"/>
      <c r="AI889" s="11"/>
      <c r="AJ889" s="266"/>
      <c r="AK889" s="268"/>
      <c r="AL889" s="264"/>
      <c r="AM889" s="266"/>
      <c r="AN889" s="268"/>
      <c r="AO889" s="264"/>
      <c r="AP889" s="266"/>
      <c r="AQ889" s="268"/>
      <c r="AR889" s="264"/>
      <c r="AS889" s="266"/>
      <c r="AT889" s="268"/>
      <c r="AU889" s="264"/>
      <c r="AV889" s="266"/>
      <c r="AW889" s="276"/>
      <c r="AX889" s="271"/>
      <c r="AY889" s="293"/>
      <c r="AZ889" s="229"/>
      <c r="BA889" s="229"/>
      <c r="BB889" s="296"/>
    </row>
    <row r="890" spans="2:62" ht="28.15" customHeight="1" x14ac:dyDescent="0.2">
      <c r="B890" s="30"/>
      <c r="C890" s="242">
        <v>3</v>
      </c>
      <c r="D890" s="44"/>
      <c r="E890" s="43"/>
      <c r="F890" s="43"/>
      <c r="G890" s="42"/>
      <c r="H890" s="223"/>
      <c r="I890" s="246">
        <v>83</v>
      </c>
      <c r="J890" s="246">
        <v>27</v>
      </c>
      <c r="K890" s="246">
        <v>7</v>
      </c>
      <c r="L890" s="41" t="s">
        <v>133</v>
      </c>
      <c r="M890" s="40" t="s">
        <v>399</v>
      </c>
      <c r="N890" s="41" t="s">
        <v>131</v>
      </c>
      <c r="O890" s="40" t="s">
        <v>634</v>
      </c>
      <c r="P890" s="41" t="s">
        <v>130</v>
      </c>
      <c r="Q890" s="40" t="s">
        <v>405</v>
      </c>
      <c r="R890" s="41" t="s">
        <v>129</v>
      </c>
      <c r="S890" s="40" t="s">
        <v>444</v>
      </c>
      <c r="T890" s="41" t="s">
        <v>128</v>
      </c>
      <c r="U890" s="40" t="s">
        <v>175</v>
      </c>
      <c r="V890" s="41" t="s">
        <v>127</v>
      </c>
      <c r="W890" s="40"/>
      <c r="X890" s="41" t="s">
        <v>126</v>
      </c>
      <c r="Y890" s="40"/>
      <c r="Z890" s="41" t="s">
        <v>125</v>
      </c>
      <c r="AA890" s="40"/>
      <c r="AB890" s="39"/>
      <c r="AC890" s="40"/>
      <c r="AD890" s="39" t="s">
        <v>633</v>
      </c>
      <c r="AE890" s="38"/>
      <c r="AF890" s="250"/>
      <c r="AG890" s="250" t="s">
        <v>622</v>
      </c>
      <c r="AH890" s="37"/>
      <c r="AI890" s="11"/>
      <c r="AJ890" s="233">
        <f>SUMPRODUCT(LEN($M890:$U893)-LEN(SUBSTITUTE($M890:$U893,"A", "")))</f>
        <v>28</v>
      </c>
      <c r="AK890" s="239">
        <f>SUMPRODUCT(LEN($AD890:$AD893)-LEN(SUBSTITUTE($AD890:$AD893,"A", "")))</f>
        <v>2</v>
      </c>
      <c r="AL890" s="230">
        <f>SUMPRODUCT(LEN($AC890:$AC893)-LEN(SUBSTITUTE($AC890:$AC893,"A", "")))</f>
        <v>0</v>
      </c>
      <c r="AM890" s="233">
        <f>SUMPRODUCT(LEN($M890:$U893)-LEN(SUBSTITUTE($M890:$U893,"S", "")))</f>
        <v>23</v>
      </c>
      <c r="AN890" s="239">
        <f>SUMPRODUCT(LEN($AD890:$AD893)-LEN(SUBSTITUTE($AD890:$AD893,"S", "")))</f>
        <v>5</v>
      </c>
      <c r="AO890" s="230">
        <f>SUMPRODUCT(LEN($AC890:$AC893)-LEN(SUBSTITUTE($AC890:$AC893,"S", "")))</f>
        <v>0</v>
      </c>
      <c r="AP890" s="233">
        <f>SUMPRODUCT(LEN($M890:$U893)-LEN(SUBSTITUTE($M890:$U893,"F", "")))</f>
        <v>1</v>
      </c>
      <c r="AQ890" s="239">
        <f>SUMPRODUCT(LEN($AD890:$AD893)-LEN(SUBSTITUTE($AD890:$AD893,"F", "")))</f>
        <v>1</v>
      </c>
      <c r="AR890" s="230">
        <f>SUMPRODUCT(LEN($AC890:$AC893)-LEN(SUBSTITUTE($AC890:$AC893,"F", "")))</f>
        <v>0</v>
      </c>
      <c r="AS890" s="233">
        <f>SUMPRODUCT(LEN($M890:$U893)-LEN(SUBSTITUTE($M890:$U893,"G", "")))</f>
        <v>7</v>
      </c>
      <c r="AT890" s="239">
        <f>SUMPRODUCT(LEN($AD890:$AD893)-LEN(SUBSTITUTE($AD890:$AD893,"G", "")))</f>
        <v>1</v>
      </c>
      <c r="AU890" s="230">
        <f>SUMPRODUCT(LEN($AC890:$AC893)-LEN(SUBSTITUTE($AC890:$AC893,"G", "")))</f>
        <v>0</v>
      </c>
      <c r="AV890" s="233">
        <f>SUMPRODUCT(LEN($L890:$U893)-LEN(SUBSTITUTE($L890:$U893,"M", "")))</f>
        <v>0</v>
      </c>
      <c r="AW890" s="236">
        <f>SUMPRODUCT(LEN($AD890:$AD893)-LEN(SUBSTITUTE($AD890:$AD893,"M", "")))</f>
        <v>0</v>
      </c>
      <c r="AX890" s="269">
        <f>SUMPRODUCT(LEN($AC890:$AC893)-LEN(SUBSTITUTE($AC890:$AC893,"M", "")))</f>
        <v>0</v>
      </c>
      <c r="AY890" s="291">
        <f>SUMPRODUCT(LEN($AE890:$AE893)-LEN(SUBSTITUTE($AE890:$AE893,"S", "")))</f>
        <v>0</v>
      </c>
      <c r="AZ890" s="227">
        <f>SUMPRODUCT(LEN($AE890:$AE893)-LEN(SUBSTITUTE($AE890:$AE893,"F", "")))</f>
        <v>0</v>
      </c>
      <c r="BA890" s="227">
        <f>SUMPRODUCT(LEN($AE890:$AE893)-LEN(SUBSTITUTE($AE890:$AE893,"G", "")))</f>
        <v>0</v>
      </c>
      <c r="BB890" s="294">
        <f>SUMPRODUCT(LEN($AE890:$AE893)-LEN(SUBSTITUTE($AE890:$AE893,"M", "")))</f>
        <v>0</v>
      </c>
    </row>
    <row r="891" spans="2:62" ht="28.15" customHeight="1" thickBot="1" x14ac:dyDescent="0.25">
      <c r="B891" s="30"/>
      <c r="C891" s="243"/>
      <c r="D891" s="36"/>
      <c r="E891" s="35"/>
      <c r="F891" s="35"/>
      <c r="G891" s="34"/>
      <c r="H891" s="224"/>
      <c r="I891" s="247"/>
      <c r="J891" s="247"/>
      <c r="K891" s="247"/>
      <c r="L891" s="33" t="s">
        <v>123</v>
      </c>
      <c r="M891" s="32" t="s">
        <v>186</v>
      </c>
      <c r="N891" s="33" t="s">
        <v>122</v>
      </c>
      <c r="O891" s="32" t="s">
        <v>434</v>
      </c>
      <c r="P891" s="33" t="s">
        <v>120</v>
      </c>
      <c r="Q891" s="32" t="s">
        <v>132</v>
      </c>
      <c r="R891" s="33" t="s">
        <v>119</v>
      </c>
      <c r="S891" s="32" t="s">
        <v>195</v>
      </c>
      <c r="T891" s="33" t="s">
        <v>118</v>
      </c>
      <c r="U891" s="32" t="s">
        <v>121</v>
      </c>
      <c r="V891" s="33" t="s">
        <v>117</v>
      </c>
      <c r="W891" s="32"/>
      <c r="X891" s="33" t="s">
        <v>116</v>
      </c>
      <c r="Y891" s="32"/>
      <c r="Z891" s="33" t="s">
        <v>115</v>
      </c>
      <c r="AA891" s="32"/>
      <c r="AB891" s="31"/>
      <c r="AC891" s="32"/>
      <c r="AD891" s="31" t="s">
        <v>425</v>
      </c>
      <c r="AE891" s="23"/>
      <c r="AF891" s="251"/>
      <c r="AG891" s="251"/>
      <c r="AH891" s="22"/>
      <c r="AI891" s="11"/>
      <c r="AJ891" s="265"/>
      <c r="AK891" s="267"/>
      <c r="AL891" s="263"/>
      <c r="AM891" s="265"/>
      <c r="AN891" s="267"/>
      <c r="AO891" s="263"/>
      <c r="AP891" s="265"/>
      <c r="AQ891" s="267"/>
      <c r="AR891" s="263"/>
      <c r="AS891" s="265"/>
      <c r="AT891" s="267"/>
      <c r="AU891" s="263"/>
      <c r="AV891" s="265"/>
      <c r="AW891" s="275"/>
      <c r="AX891" s="270"/>
      <c r="AY891" s="292"/>
      <c r="AZ891" s="228"/>
      <c r="BA891" s="228"/>
      <c r="BB891" s="295"/>
    </row>
    <row r="892" spans="2:62" ht="28.15" customHeight="1" x14ac:dyDescent="0.2">
      <c r="B892" s="30"/>
      <c r="C892" s="244"/>
      <c r="D892" s="29"/>
      <c r="E892" s="28"/>
      <c r="F892" s="28"/>
      <c r="G892" s="27"/>
      <c r="H892" s="225"/>
      <c r="I892" s="248"/>
      <c r="J892" s="248"/>
      <c r="K892" s="248"/>
      <c r="L892" s="26" t="s">
        <v>114</v>
      </c>
      <c r="M892" s="25" t="s">
        <v>132</v>
      </c>
      <c r="N892" s="26" t="s">
        <v>112</v>
      </c>
      <c r="O892" s="25" t="s">
        <v>479</v>
      </c>
      <c r="P892" s="26" t="s">
        <v>111</v>
      </c>
      <c r="Q892" s="25" t="s">
        <v>389</v>
      </c>
      <c r="R892" s="26" t="s">
        <v>110</v>
      </c>
      <c r="S892" s="25" t="s">
        <v>113</v>
      </c>
      <c r="T892" s="26" t="s">
        <v>109</v>
      </c>
      <c r="U892" s="25" t="s">
        <v>113</v>
      </c>
      <c r="V892" s="26" t="s">
        <v>108</v>
      </c>
      <c r="W892" s="25"/>
      <c r="X892" s="26" t="s">
        <v>107</v>
      </c>
      <c r="Y892" s="25"/>
      <c r="Z892" s="26" t="s">
        <v>106</v>
      </c>
      <c r="AA892" s="25"/>
      <c r="AB892" s="24"/>
      <c r="AC892" s="25"/>
      <c r="AD892" s="24"/>
      <c r="AE892" s="23"/>
      <c r="AF892" s="251"/>
      <c r="AG892" s="251"/>
      <c r="AH892" s="22"/>
      <c r="AI892" s="11"/>
      <c r="AJ892" s="265"/>
      <c r="AK892" s="267"/>
      <c r="AL892" s="263"/>
      <c r="AM892" s="265"/>
      <c r="AN892" s="267"/>
      <c r="AO892" s="263"/>
      <c r="AP892" s="265"/>
      <c r="AQ892" s="267"/>
      <c r="AR892" s="263"/>
      <c r="AS892" s="265"/>
      <c r="AT892" s="267"/>
      <c r="AU892" s="263"/>
      <c r="AV892" s="265"/>
      <c r="AW892" s="275"/>
      <c r="AX892" s="270"/>
      <c r="AY892" s="292"/>
      <c r="AZ892" s="228"/>
      <c r="BA892" s="228"/>
      <c r="BB892" s="295"/>
    </row>
    <row r="893" spans="2:62" ht="28.15" customHeight="1" thickBot="1" x14ac:dyDescent="0.25">
      <c r="B893" s="21"/>
      <c r="C893" s="245"/>
      <c r="D893" s="20"/>
      <c r="E893" s="19"/>
      <c r="F893" s="19"/>
      <c r="G893" s="18"/>
      <c r="H893" s="226"/>
      <c r="I893" s="249"/>
      <c r="J893" s="249"/>
      <c r="K893" s="249"/>
      <c r="L893" s="17" t="s">
        <v>105</v>
      </c>
      <c r="M893" s="15" t="s">
        <v>632</v>
      </c>
      <c r="N893" s="17" t="s">
        <v>103</v>
      </c>
      <c r="O893" s="15" t="s">
        <v>195</v>
      </c>
      <c r="P893" s="17" t="s">
        <v>102</v>
      </c>
      <c r="Q893" s="15" t="s">
        <v>449</v>
      </c>
      <c r="R893" s="17" t="s">
        <v>101</v>
      </c>
      <c r="S893" s="15" t="s">
        <v>175</v>
      </c>
      <c r="T893" s="17">
        <v>20</v>
      </c>
      <c r="U893" s="15" t="s">
        <v>113</v>
      </c>
      <c r="V893" s="17" t="s">
        <v>100</v>
      </c>
      <c r="W893" s="15"/>
      <c r="X893" s="17" t="s">
        <v>99</v>
      </c>
      <c r="Y893" s="15"/>
      <c r="Z893" s="17" t="s">
        <v>98</v>
      </c>
      <c r="AA893" s="15"/>
      <c r="AB893" s="16"/>
      <c r="AC893" s="15"/>
      <c r="AD893" s="14"/>
      <c r="AE893" s="13"/>
      <c r="AF893" s="252"/>
      <c r="AG893" s="252"/>
      <c r="AH893" s="12"/>
      <c r="AI893" s="11"/>
      <c r="AJ893" s="266"/>
      <c r="AK893" s="268"/>
      <c r="AL893" s="264"/>
      <c r="AM893" s="266"/>
      <c r="AN893" s="268"/>
      <c r="AO893" s="264"/>
      <c r="AP893" s="266"/>
      <c r="AQ893" s="268"/>
      <c r="AR893" s="264"/>
      <c r="AS893" s="266"/>
      <c r="AT893" s="268"/>
      <c r="AU893" s="264"/>
      <c r="AV893" s="266"/>
      <c r="AW893" s="276"/>
      <c r="AX893" s="271"/>
      <c r="AY893" s="293"/>
      <c r="AZ893" s="229"/>
      <c r="BA893" s="229"/>
      <c r="BB893" s="296"/>
    </row>
    <row r="894" spans="2:62" ht="85.9" customHeight="1" thickTop="1" thickBot="1" x14ac:dyDescent="0.35">
      <c r="B894" s="105" t="s">
        <v>174</v>
      </c>
      <c r="C894" s="95" t="s">
        <v>173</v>
      </c>
      <c r="D894" s="100" t="s">
        <v>172</v>
      </c>
      <c r="E894" s="104" t="s">
        <v>171</v>
      </c>
      <c r="F894" s="103"/>
      <c r="G894" s="102"/>
      <c r="H894" s="101" t="s">
        <v>170</v>
      </c>
      <c r="I894" s="100" t="s">
        <v>96</v>
      </c>
      <c r="J894" s="100" t="s">
        <v>169</v>
      </c>
      <c r="K894" s="100" t="s">
        <v>97</v>
      </c>
      <c r="L894" s="256" t="s">
        <v>168</v>
      </c>
      <c r="M894" s="262"/>
      <c r="N894" s="256" t="s">
        <v>167</v>
      </c>
      <c r="O894" s="262"/>
      <c r="P894" s="256" t="s">
        <v>167</v>
      </c>
      <c r="Q894" s="257"/>
      <c r="R894" s="256" t="s">
        <v>167</v>
      </c>
      <c r="S894" s="257"/>
      <c r="T894" s="256" t="s">
        <v>167</v>
      </c>
      <c r="U894" s="257"/>
      <c r="V894" s="256" t="s">
        <v>167</v>
      </c>
      <c r="W894" s="257"/>
      <c r="X894" s="256" t="s">
        <v>167</v>
      </c>
      <c r="Y894" s="257"/>
      <c r="Z894" s="256" t="s">
        <v>167</v>
      </c>
      <c r="AA894" s="257"/>
      <c r="AB894" s="261" t="s">
        <v>166</v>
      </c>
      <c r="AC894" s="257"/>
      <c r="AD894" s="101" t="s">
        <v>165</v>
      </c>
      <c r="AE894" s="101" t="s">
        <v>164</v>
      </c>
      <c r="AF894" s="100" t="s">
        <v>163</v>
      </c>
      <c r="AG894" s="100" t="s">
        <v>162</v>
      </c>
      <c r="AH894" s="99" t="s">
        <v>161</v>
      </c>
      <c r="AI894" s="98"/>
      <c r="AJ894" s="96" t="s">
        <v>160</v>
      </c>
      <c r="AK894" s="95" t="s">
        <v>159</v>
      </c>
      <c r="AL894" s="94" t="s">
        <v>158</v>
      </c>
      <c r="AM894" s="96" t="s">
        <v>157</v>
      </c>
      <c r="AN894" s="95" t="s">
        <v>156</v>
      </c>
      <c r="AO894" s="94" t="s">
        <v>155</v>
      </c>
      <c r="AP894" s="96" t="s">
        <v>154</v>
      </c>
      <c r="AQ894" s="95" t="s">
        <v>153</v>
      </c>
      <c r="AR894" s="97" t="s">
        <v>152</v>
      </c>
      <c r="AS894" s="96" t="s">
        <v>151</v>
      </c>
      <c r="AT894" s="95" t="s">
        <v>150</v>
      </c>
      <c r="AU894" s="94" t="s">
        <v>149</v>
      </c>
      <c r="AV894" s="96" t="s">
        <v>148</v>
      </c>
      <c r="AW894" s="95" t="s">
        <v>147</v>
      </c>
      <c r="AX894" s="94" t="s">
        <v>146</v>
      </c>
      <c r="AY894" s="93" t="s">
        <v>145</v>
      </c>
      <c r="AZ894" s="92" t="s">
        <v>144</v>
      </c>
      <c r="BA894" s="92" t="s">
        <v>143</v>
      </c>
      <c r="BB894" s="91" t="s">
        <v>142</v>
      </c>
    </row>
    <row r="895" spans="2:62" ht="48" thickBot="1" x14ac:dyDescent="0.3">
      <c r="B895" s="90" t="s">
        <v>182</v>
      </c>
      <c r="C895" s="89"/>
      <c r="D895" s="88"/>
      <c r="E895" s="258"/>
      <c r="F895" s="259"/>
      <c r="G895" s="260"/>
      <c r="H895" s="87" t="s">
        <v>140</v>
      </c>
      <c r="I895" s="86"/>
      <c r="J895" s="86"/>
      <c r="K895" s="85"/>
      <c r="L895" s="84"/>
      <c r="M895" s="81"/>
      <c r="N895" s="84"/>
      <c r="O895" s="81"/>
      <c r="P895" s="84"/>
      <c r="Q895" s="81"/>
      <c r="R895" s="84"/>
      <c r="S895" s="81"/>
      <c r="T895" s="84"/>
      <c r="U895" s="81"/>
      <c r="V895" s="84"/>
      <c r="W895" s="81"/>
      <c r="X895" s="84"/>
      <c r="Y895" s="81"/>
      <c r="Z895" s="84"/>
      <c r="AA895" s="83"/>
      <c r="AB895" s="82" t="s">
        <v>139</v>
      </c>
      <c r="AC895" s="81"/>
      <c r="AD895" s="81"/>
      <c r="AE895" s="81"/>
      <c r="AF895" s="80"/>
      <c r="AG895" s="80"/>
      <c r="AH895" s="60"/>
      <c r="AI895" s="79" t="s">
        <v>138</v>
      </c>
      <c r="AJ895" s="78">
        <f t="shared" ref="AJ895:BB895" si="118">SUM(AJ897:AJ908)</f>
        <v>87</v>
      </c>
      <c r="AK895" s="77">
        <f t="shared" si="118"/>
        <v>5</v>
      </c>
      <c r="AL895" s="76">
        <f t="shared" si="118"/>
        <v>0</v>
      </c>
      <c r="AM895" s="78">
        <f t="shared" si="118"/>
        <v>49</v>
      </c>
      <c r="AN895" s="77">
        <f t="shared" si="118"/>
        <v>9</v>
      </c>
      <c r="AO895" s="76">
        <f t="shared" si="118"/>
        <v>0</v>
      </c>
      <c r="AP895" s="78">
        <f t="shared" si="118"/>
        <v>0</v>
      </c>
      <c r="AQ895" s="77">
        <f t="shared" si="118"/>
        <v>0</v>
      </c>
      <c r="AR895" s="76">
        <f t="shared" si="118"/>
        <v>0</v>
      </c>
      <c r="AS895" s="78">
        <f t="shared" si="118"/>
        <v>13</v>
      </c>
      <c r="AT895" s="77">
        <f t="shared" si="118"/>
        <v>3</v>
      </c>
      <c r="AU895" s="76">
        <f t="shared" si="118"/>
        <v>0</v>
      </c>
      <c r="AV895" s="78">
        <f t="shared" si="118"/>
        <v>0</v>
      </c>
      <c r="AW895" s="77">
        <f t="shared" si="118"/>
        <v>0</v>
      </c>
      <c r="AX895" s="76">
        <f t="shared" si="118"/>
        <v>0</v>
      </c>
      <c r="AY895" s="75">
        <f t="shared" si="118"/>
        <v>0</v>
      </c>
      <c r="AZ895" s="74">
        <f t="shared" si="118"/>
        <v>0</v>
      </c>
      <c r="BA895" s="74">
        <f t="shared" si="118"/>
        <v>2</v>
      </c>
      <c r="BB895" s="73">
        <f t="shared" si="118"/>
        <v>0</v>
      </c>
      <c r="BC895" s="72" t="s">
        <v>137</v>
      </c>
      <c r="BF895" s="5">
        <f>SUM(AJ895:AL895)/$BG$5</f>
        <v>30.666666666666668</v>
      </c>
      <c r="BG895" s="5">
        <f>SUM(AM895:AO895,AY895)/$BG$5</f>
        <v>19.333333333333332</v>
      </c>
      <c r="BH895" s="5">
        <f>SUM(AP895:AR895,AZ895)/$BG$5</f>
        <v>0</v>
      </c>
      <c r="BI895" s="5">
        <f>SUM(AS895:AU895,BA895)/$BG$5</f>
        <v>6</v>
      </c>
      <c r="BJ895" s="5">
        <f>SUM(AV895:AX895,BB895)/$BG$5</f>
        <v>0</v>
      </c>
    </row>
    <row r="896" spans="2:62" ht="37.5" thickBot="1" x14ac:dyDescent="0.3">
      <c r="B896" s="71"/>
      <c r="C896" s="70"/>
      <c r="D896" s="69"/>
      <c r="E896" s="68"/>
      <c r="F896" s="68"/>
      <c r="G896" s="67"/>
      <c r="H896" s="66"/>
      <c r="I896" s="64"/>
      <c r="J896" s="64"/>
      <c r="K896" s="65"/>
      <c r="L896" s="64"/>
      <c r="M896" s="62"/>
      <c r="N896" s="64"/>
      <c r="O896" s="62"/>
      <c r="P896" s="64"/>
      <c r="Q896" s="62"/>
      <c r="R896" s="64"/>
      <c r="S896" s="62"/>
      <c r="T896" s="64"/>
      <c r="U896" s="62"/>
      <c r="V896" s="64"/>
      <c r="W896" s="62"/>
      <c r="X896" s="64"/>
      <c r="Y896" s="62"/>
      <c r="Z896" s="64"/>
      <c r="AA896" s="62"/>
      <c r="AB896" s="63"/>
      <c r="AC896" s="62"/>
      <c r="AD896" s="62"/>
      <c r="AE896" s="62"/>
      <c r="AF896" s="61"/>
      <c r="AG896" s="61"/>
      <c r="AH896" s="60"/>
      <c r="AI896" s="59" t="s">
        <v>136</v>
      </c>
      <c r="AJ896" s="58">
        <f t="shared" ref="AJ896:BB896" si="119">AJ895/3</f>
        <v>29</v>
      </c>
      <c r="AK896" s="57">
        <f t="shared" si="119"/>
        <v>1.6666666666666667</v>
      </c>
      <c r="AL896" s="56">
        <f t="shared" si="119"/>
        <v>0</v>
      </c>
      <c r="AM896" s="58">
        <f t="shared" si="119"/>
        <v>16.333333333333332</v>
      </c>
      <c r="AN896" s="57">
        <f t="shared" si="119"/>
        <v>3</v>
      </c>
      <c r="AO896" s="56">
        <f t="shared" si="119"/>
        <v>0</v>
      </c>
      <c r="AP896" s="58">
        <f t="shared" si="119"/>
        <v>0</v>
      </c>
      <c r="AQ896" s="57">
        <f t="shared" si="119"/>
        <v>0</v>
      </c>
      <c r="AR896" s="56">
        <f t="shared" si="119"/>
        <v>0</v>
      </c>
      <c r="AS896" s="58">
        <f t="shared" si="119"/>
        <v>4.333333333333333</v>
      </c>
      <c r="AT896" s="57">
        <f t="shared" si="119"/>
        <v>1</v>
      </c>
      <c r="AU896" s="56">
        <f t="shared" si="119"/>
        <v>0</v>
      </c>
      <c r="AV896" s="58">
        <f t="shared" si="119"/>
        <v>0</v>
      </c>
      <c r="AW896" s="57">
        <f t="shared" si="119"/>
        <v>0</v>
      </c>
      <c r="AX896" s="56">
        <f t="shared" si="119"/>
        <v>0</v>
      </c>
      <c r="AY896" s="55">
        <f t="shared" si="119"/>
        <v>0</v>
      </c>
      <c r="AZ896" s="54">
        <f t="shared" si="119"/>
        <v>0</v>
      </c>
      <c r="BA896" s="54">
        <f t="shared" si="119"/>
        <v>0.66666666666666663</v>
      </c>
      <c r="BB896" s="53">
        <f t="shared" si="119"/>
        <v>0</v>
      </c>
      <c r="BC896" s="52" t="s">
        <v>135</v>
      </c>
    </row>
    <row r="897" spans="2:62" ht="28.15" customHeight="1" x14ac:dyDescent="0.2">
      <c r="B897" s="30"/>
      <c r="C897" s="242">
        <v>1</v>
      </c>
      <c r="D897" s="44"/>
      <c r="E897" s="43"/>
      <c r="F897" s="43"/>
      <c r="G897" s="42"/>
      <c r="H897" s="223" t="s">
        <v>384</v>
      </c>
      <c r="I897" s="246">
        <v>74</v>
      </c>
      <c r="J897" s="246">
        <v>24</v>
      </c>
      <c r="K897" s="246">
        <v>7</v>
      </c>
      <c r="L897" s="41" t="s">
        <v>133</v>
      </c>
      <c r="M897" s="40" t="s">
        <v>382</v>
      </c>
      <c r="N897" s="41" t="s">
        <v>131</v>
      </c>
      <c r="O897" s="40" t="s">
        <v>186</v>
      </c>
      <c r="P897" s="41" t="s">
        <v>130</v>
      </c>
      <c r="Q897" s="40" t="s">
        <v>427</v>
      </c>
      <c r="R897" s="41" t="s">
        <v>129</v>
      </c>
      <c r="S897" s="40" t="s">
        <v>188</v>
      </c>
      <c r="T897" s="41" t="s">
        <v>128</v>
      </c>
      <c r="U897" s="40" t="s">
        <v>113</v>
      </c>
      <c r="V897" s="41" t="s">
        <v>127</v>
      </c>
      <c r="W897" s="40"/>
      <c r="X897" s="41" t="s">
        <v>126</v>
      </c>
      <c r="Y897" s="40"/>
      <c r="Z897" s="41" t="s">
        <v>125</v>
      </c>
      <c r="AA897" s="40"/>
      <c r="AB897" s="39"/>
      <c r="AC897" s="40"/>
      <c r="AD897" s="39" t="s">
        <v>631</v>
      </c>
      <c r="AE897" s="38" t="s">
        <v>507</v>
      </c>
      <c r="AF897" s="250"/>
      <c r="AG897" s="250" t="s">
        <v>622</v>
      </c>
      <c r="AH897" s="37"/>
      <c r="AI897" s="11"/>
      <c r="AJ897" s="233">
        <f>SUMPRODUCT(LEN($M897:$U900)-LEN(SUBSTITUTE($M897:$U900,"A", "")))</f>
        <v>32</v>
      </c>
      <c r="AK897" s="239">
        <f>SUMPRODUCT(LEN($AD897:$AD900)-LEN(SUBSTITUTE($AD897:$AD900,"A", "")))</f>
        <v>1</v>
      </c>
      <c r="AL897" s="230">
        <f>SUMPRODUCT(LEN($AC897:$AC900)-LEN(SUBSTITUTE($AC897:$AC900,"A", "")))</f>
        <v>0</v>
      </c>
      <c r="AM897" s="233">
        <f>SUMPRODUCT(LEN($M897:$U900)-LEN(SUBSTITUTE($M897:$U900,"S", "")))</f>
        <v>20</v>
      </c>
      <c r="AN897" s="239">
        <f>SUMPRODUCT(LEN($AD897:$AD900)-LEN(SUBSTITUTE($AD897:$AD900,"S", "")))</f>
        <v>4</v>
      </c>
      <c r="AO897" s="230">
        <f>SUMPRODUCT(LEN($AC897:$AC900)-LEN(SUBSTITUTE($AC897:$AC900,"S", "")))</f>
        <v>0</v>
      </c>
      <c r="AP897" s="233">
        <f>SUMPRODUCT(LEN($M897:$U900)-LEN(SUBSTITUTE($M897:$U900,"F", "")))</f>
        <v>0</v>
      </c>
      <c r="AQ897" s="239">
        <f>SUMPRODUCT(LEN($AD897:$AD900)-LEN(SUBSTITUTE($AD897:$AD900,"F", "")))</f>
        <v>0</v>
      </c>
      <c r="AR897" s="230">
        <f>SUMPRODUCT(LEN($AC897:$AC900)-LEN(SUBSTITUTE($AC897:$AC900,"F", "")))</f>
        <v>0</v>
      </c>
      <c r="AS897" s="233">
        <f>SUMPRODUCT(LEN($M897:$U900)-LEN(SUBSTITUTE($M897:$U900,"G", "")))</f>
        <v>4</v>
      </c>
      <c r="AT897" s="239">
        <f>SUMPRODUCT(LEN($AD897:$AD900)-LEN(SUBSTITUTE($AD897:$AD900,"G", "")))</f>
        <v>0</v>
      </c>
      <c r="AU897" s="230">
        <f>SUMPRODUCT(LEN($AC897:$AC900)-LEN(SUBSTITUTE($AC897:$AC900,"G", "")))</f>
        <v>0</v>
      </c>
      <c r="AV897" s="233">
        <f>SUMPRODUCT(LEN($L897:$U900)-LEN(SUBSTITUTE($L897:$U900,"M", "")))</f>
        <v>0</v>
      </c>
      <c r="AW897" s="236">
        <f>SUMPRODUCT(LEN($AD897:$AD900)-LEN(SUBSTITUTE($AD897:$AD900,"M", "")))</f>
        <v>0</v>
      </c>
      <c r="AX897" s="269">
        <f>SUMPRODUCT(LEN($AC897:$AC900)-LEN(SUBSTITUTE($AC897:$AC900,"M", "")))</f>
        <v>0</v>
      </c>
      <c r="AY897" s="291">
        <f>SUMPRODUCT(LEN($AE897:$AE900)-LEN(SUBSTITUTE($AE897:$AE900,"S", "")))</f>
        <v>0</v>
      </c>
      <c r="AZ897" s="227">
        <f>SUMPRODUCT(LEN($AE897:$AE900)-LEN(SUBSTITUTE($AE897:$AE900,"F", "")))</f>
        <v>0</v>
      </c>
      <c r="BA897" s="227">
        <f>SUMPRODUCT(LEN($AE897:$AE900)-LEN(SUBSTITUTE($AE897:$AE900,"G", "")))</f>
        <v>2</v>
      </c>
      <c r="BB897" s="294">
        <f>SUMPRODUCT(LEN($AE897:$AE900)-LEN(SUBSTITUTE($AE897:$AE900,"M", "")))</f>
        <v>0</v>
      </c>
    </row>
    <row r="898" spans="2:62" ht="28.15" customHeight="1" thickBot="1" x14ac:dyDescent="0.25">
      <c r="B898" s="30"/>
      <c r="C898" s="243"/>
      <c r="D898" s="36"/>
      <c r="E898" s="35"/>
      <c r="F898" s="35"/>
      <c r="G898" s="34"/>
      <c r="H898" s="224"/>
      <c r="I898" s="247"/>
      <c r="J898" s="247"/>
      <c r="K898" s="247"/>
      <c r="L898" s="33" t="s">
        <v>123</v>
      </c>
      <c r="M898" s="32" t="s">
        <v>132</v>
      </c>
      <c r="N898" s="33" t="s">
        <v>122</v>
      </c>
      <c r="O898" s="32" t="s">
        <v>377</v>
      </c>
      <c r="P898" s="33" t="s">
        <v>120</v>
      </c>
      <c r="Q898" s="32" t="s">
        <v>411</v>
      </c>
      <c r="R898" s="33" t="s">
        <v>119</v>
      </c>
      <c r="S898" s="32" t="s">
        <v>188</v>
      </c>
      <c r="T898" s="33" t="s">
        <v>118</v>
      </c>
      <c r="U898" s="32"/>
      <c r="V898" s="33" t="s">
        <v>117</v>
      </c>
      <c r="W898" s="32"/>
      <c r="X898" s="33" t="s">
        <v>116</v>
      </c>
      <c r="Y898" s="32"/>
      <c r="Z898" s="33" t="s">
        <v>115</v>
      </c>
      <c r="AA898" s="32"/>
      <c r="AB898" s="31"/>
      <c r="AC898" s="32"/>
      <c r="AD898" s="31"/>
      <c r="AE898" s="23"/>
      <c r="AF898" s="251"/>
      <c r="AG898" s="251"/>
      <c r="AH898" s="22"/>
      <c r="AI898" s="11"/>
      <c r="AJ898" s="265"/>
      <c r="AK898" s="267"/>
      <c r="AL898" s="263"/>
      <c r="AM898" s="265"/>
      <c r="AN898" s="267"/>
      <c r="AO898" s="263"/>
      <c r="AP898" s="265"/>
      <c r="AQ898" s="267"/>
      <c r="AR898" s="263"/>
      <c r="AS898" s="265"/>
      <c r="AT898" s="267"/>
      <c r="AU898" s="263"/>
      <c r="AV898" s="265"/>
      <c r="AW898" s="275"/>
      <c r="AX898" s="270"/>
      <c r="AY898" s="292"/>
      <c r="AZ898" s="228"/>
      <c r="BA898" s="228"/>
      <c r="BB898" s="295"/>
    </row>
    <row r="899" spans="2:62" ht="28.15" customHeight="1" x14ac:dyDescent="0.2">
      <c r="B899" s="30"/>
      <c r="C899" s="244"/>
      <c r="D899" s="29"/>
      <c r="E899" s="28"/>
      <c r="F899" s="28"/>
      <c r="G899" s="27"/>
      <c r="H899" s="225"/>
      <c r="I899" s="248"/>
      <c r="J899" s="248"/>
      <c r="K899" s="248"/>
      <c r="L899" s="26" t="s">
        <v>114</v>
      </c>
      <c r="M899" s="25" t="s">
        <v>382</v>
      </c>
      <c r="N899" s="26" t="s">
        <v>112</v>
      </c>
      <c r="O899" s="25" t="s">
        <v>389</v>
      </c>
      <c r="P899" s="26" t="s">
        <v>111</v>
      </c>
      <c r="Q899" s="25" t="s">
        <v>388</v>
      </c>
      <c r="R899" s="26" t="s">
        <v>110</v>
      </c>
      <c r="S899" s="25" t="s">
        <v>113</v>
      </c>
      <c r="T899" s="26" t="s">
        <v>109</v>
      </c>
      <c r="U899" s="25"/>
      <c r="V899" s="26" t="s">
        <v>108</v>
      </c>
      <c r="W899" s="25"/>
      <c r="X899" s="26" t="s">
        <v>107</v>
      </c>
      <c r="Y899" s="25"/>
      <c r="Z899" s="26" t="s">
        <v>106</v>
      </c>
      <c r="AA899" s="25"/>
      <c r="AB899" s="24"/>
      <c r="AC899" s="25"/>
      <c r="AD899" s="24"/>
      <c r="AE899" s="23"/>
      <c r="AF899" s="251"/>
      <c r="AG899" s="251"/>
      <c r="AH899" s="22"/>
      <c r="AI899" s="11"/>
      <c r="AJ899" s="265"/>
      <c r="AK899" s="267"/>
      <c r="AL899" s="263"/>
      <c r="AM899" s="265"/>
      <c r="AN899" s="267"/>
      <c r="AO899" s="263"/>
      <c r="AP899" s="265"/>
      <c r="AQ899" s="267"/>
      <c r="AR899" s="263"/>
      <c r="AS899" s="265"/>
      <c r="AT899" s="267"/>
      <c r="AU899" s="263"/>
      <c r="AV899" s="265"/>
      <c r="AW899" s="275"/>
      <c r="AX899" s="270"/>
      <c r="AY899" s="292"/>
      <c r="AZ899" s="228"/>
      <c r="BA899" s="228"/>
      <c r="BB899" s="295"/>
    </row>
    <row r="900" spans="2:62" ht="28.15" customHeight="1" thickBot="1" x14ac:dyDescent="0.25">
      <c r="B900" s="30"/>
      <c r="C900" s="253"/>
      <c r="D900" s="51"/>
      <c r="E900" s="50"/>
      <c r="F900" s="50"/>
      <c r="G900" s="49"/>
      <c r="H900" s="226"/>
      <c r="I900" s="254"/>
      <c r="J900" s="254"/>
      <c r="K900" s="254"/>
      <c r="L900" s="48" t="s">
        <v>105</v>
      </c>
      <c r="M900" s="47" t="s">
        <v>377</v>
      </c>
      <c r="N900" s="48" t="s">
        <v>103</v>
      </c>
      <c r="O900" s="47" t="s">
        <v>381</v>
      </c>
      <c r="P900" s="48" t="s">
        <v>102</v>
      </c>
      <c r="Q900" s="47" t="s">
        <v>404</v>
      </c>
      <c r="R900" s="48" t="s">
        <v>101</v>
      </c>
      <c r="S900" s="47" t="s">
        <v>113</v>
      </c>
      <c r="T900" s="48">
        <v>20</v>
      </c>
      <c r="U900" s="47"/>
      <c r="V900" s="48" t="s">
        <v>100</v>
      </c>
      <c r="W900" s="47"/>
      <c r="X900" s="48" t="s">
        <v>99</v>
      </c>
      <c r="Y900" s="47"/>
      <c r="Z900" s="48" t="s">
        <v>98</v>
      </c>
      <c r="AA900" s="47"/>
      <c r="AB900" s="16"/>
      <c r="AC900" s="47"/>
      <c r="AD900" s="16"/>
      <c r="AE900" s="46"/>
      <c r="AF900" s="255"/>
      <c r="AG900" s="255"/>
      <c r="AH900" s="45"/>
      <c r="AI900" s="11"/>
      <c r="AJ900" s="266"/>
      <c r="AK900" s="268"/>
      <c r="AL900" s="264"/>
      <c r="AM900" s="266"/>
      <c r="AN900" s="268"/>
      <c r="AO900" s="264"/>
      <c r="AP900" s="266"/>
      <c r="AQ900" s="268"/>
      <c r="AR900" s="264"/>
      <c r="AS900" s="266"/>
      <c r="AT900" s="268"/>
      <c r="AU900" s="264"/>
      <c r="AV900" s="266"/>
      <c r="AW900" s="276"/>
      <c r="AX900" s="271"/>
      <c r="AY900" s="293"/>
      <c r="AZ900" s="229"/>
      <c r="BA900" s="229"/>
      <c r="BB900" s="296"/>
    </row>
    <row r="901" spans="2:62" ht="28.15" customHeight="1" x14ac:dyDescent="0.2">
      <c r="B901" s="30"/>
      <c r="C901" s="242">
        <v>2</v>
      </c>
      <c r="D901" s="44"/>
      <c r="E901" s="43"/>
      <c r="F901" s="43"/>
      <c r="G901" s="42"/>
      <c r="H901" s="223"/>
      <c r="I901" s="246">
        <v>74</v>
      </c>
      <c r="J901" s="246">
        <v>22</v>
      </c>
      <c r="K901" s="246">
        <v>7</v>
      </c>
      <c r="L901" s="41" t="s">
        <v>133</v>
      </c>
      <c r="M901" s="40" t="s">
        <v>399</v>
      </c>
      <c r="N901" s="41" t="s">
        <v>131</v>
      </c>
      <c r="O901" s="40" t="s">
        <v>527</v>
      </c>
      <c r="P901" s="41" t="s">
        <v>130</v>
      </c>
      <c r="Q901" s="40" t="s">
        <v>187</v>
      </c>
      <c r="R901" s="41" t="s">
        <v>129</v>
      </c>
      <c r="S901" s="40" t="s">
        <v>113</v>
      </c>
      <c r="T901" s="41" t="s">
        <v>128</v>
      </c>
      <c r="U901" s="40"/>
      <c r="V901" s="41" t="s">
        <v>127</v>
      </c>
      <c r="W901" s="40"/>
      <c r="X901" s="41" t="s">
        <v>126</v>
      </c>
      <c r="Y901" s="40"/>
      <c r="Z901" s="41" t="s">
        <v>125</v>
      </c>
      <c r="AA901" s="40"/>
      <c r="AB901" s="39"/>
      <c r="AC901" s="40"/>
      <c r="AD901" s="39" t="s">
        <v>447</v>
      </c>
      <c r="AE901" s="38"/>
      <c r="AF901" s="250"/>
      <c r="AG901" s="250" t="s">
        <v>622</v>
      </c>
      <c r="AH901" s="37"/>
      <c r="AI901" s="11"/>
      <c r="AJ901" s="233">
        <f>SUMPRODUCT(LEN($M901:$U904)-LEN(SUBSTITUTE($M901:$U904,"A", "")))</f>
        <v>24</v>
      </c>
      <c r="AK901" s="239">
        <f>SUMPRODUCT(LEN($AD901:$AD904)-LEN(SUBSTITUTE($AD901:$AD904,"A", "")))</f>
        <v>1</v>
      </c>
      <c r="AL901" s="230">
        <f>SUMPRODUCT(LEN($AC901:$AC904)-LEN(SUBSTITUTE($AC901:$AC904,"A", "")))</f>
        <v>0</v>
      </c>
      <c r="AM901" s="233">
        <f>SUMPRODUCT(LEN($M901:$U904)-LEN(SUBSTITUTE($M901:$U904,"S", "")))</f>
        <v>12</v>
      </c>
      <c r="AN901" s="239">
        <f>SUMPRODUCT(LEN($AD901:$AD904)-LEN(SUBSTITUTE($AD901:$AD904,"S", "")))</f>
        <v>4</v>
      </c>
      <c r="AO901" s="230">
        <f>SUMPRODUCT(LEN($AC901:$AC904)-LEN(SUBSTITUTE($AC901:$AC904,"S", "")))</f>
        <v>0</v>
      </c>
      <c r="AP901" s="233">
        <f>SUMPRODUCT(LEN($M901:$U904)-LEN(SUBSTITUTE($M901:$U904,"F", "")))</f>
        <v>0</v>
      </c>
      <c r="AQ901" s="239">
        <f>SUMPRODUCT(LEN($AD901:$AD904)-LEN(SUBSTITUTE($AD901:$AD904,"F", "")))</f>
        <v>0</v>
      </c>
      <c r="AR901" s="230">
        <f>SUMPRODUCT(LEN($AC901:$AC904)-LEN(SUBSTITUTE($AC901:$AC904,"F", "")))</f>
        <v>0</v>
      </c>
      <c r="AS901" s="233">
        <f>SUMPRODUCT(LEN($M901:$U904)-LEN(SUBSTITUTE($M901:$U904,"G", "")))</f>
        <v>7</v>
      </c>
      <c r="AT901" s="239">
        <f>SUMPRODUCT(LEN($AD901:$AD904)-LEN(SUBSTITUTE($AD901:$AD904,"G", "")))</f>
        <v>2</v>
      </c>
      <c r="AU901" s="230">
        <f>SUMPRODUCT(LEN($AC901:$AC904)-LEN(SUBSTITUTE($AC901:$AC904,"G", "")))</f>
        <v>0</v>
      </c>
      <c r="AV901" s="233">
        <f>SUMPRODUCT(LEN($L901:$U904)-LEN(SUBSTITUTE($L901:$U904,"M", "")))</f>
        <v>0</v>
      </c>
      <c r="AW901" s="236">
        <f>SUMPRODUCT(LEN($AD901:$AD904)-LEN(SUBSTITUTE($AD901:$AD904,"M", "")))</f>
        <v>0</v>
      </c>
      <c r="AX901" s="269">
        <f>SUMPRODUCT(LEN($AC901:$AC904)-LEN(SUBSTITUTE($AC901:$AC904,"M", "")))</f>
        <v>0</v>
      </c>
      <c r="AY901" s="291">
        <f>SUMPRODUCT(LEN($AE901:$AE904)-LEN(SUBSTITUTE($AE901:$AE904,"S", "")))</f>
        <v>0</v>
      </c>
      <c r="AZ901" s="227">
        <f>SUMPRODUCT(LEN($AE901:$AE904)-LEN(SUBSTITUTE($AE901:$AE904,"F", "")))</f>
        <v>0</v>
      </c>
      <c r="BA901" s="227">
        <f>SUMPRODUCT(LEN($AE901:$AE904)-LEN(SUBSTITUTE($AE901:$AE904,"G", "")))</f>
        <v>0</v>
      </c>
      <c r="BB901" s="294">
        <f>SUMPRODUCT(LEN($AE901:$AE904)-LEN(SUBSTITUTE($AE901:$AE904,"M", "")))</f>
        <v>0</v>
      </c>
    </row>
    <row r="902" spans="2:62" ht="28.15" customHeight="1" thickBot="1" x14ac:dyDescent="0.25">
      <c r="B902" s="30"/>
      <c r="C902" s="243"/>
      <c r="D902" s="36"/>
      <c r="E902" s="35"/>
      <c r="F902" s="35"/>
      <c r="G902" s="34"/>
      <c r="H902" s="224"/>
      <c r="I902" s="247"/>
      <c r="J902" s="247"/>
      <c r="K902" s="247"/>
      <c r="L902" s="33" t="s">
        <v>123</v>
      </c>
      <c r="M902" s="32" t="s">
        <v>382</v>
      </c>
      <c r="N902" s="33" t="s">
        <v>122</v>
      </c>
      <c r="O902" s="32" t="s">
        <v>389</v>
      </c>
      <c r="P902" s="33" t="s">
        <v>120</v>
      </c>
      <c r="Q902" s="32" t="s">
        <v>217</v>
      </c>
      <c r="R902" s="33" t="s">
        <v>119</v>
      </c>
      <c r="S902" s="32" t="s">
        <v>113</v>
      </c>
      <c r="T902" s="33" t="s">
        <v>118</v>
      </c>
      <c r="U902" s="32"/>
      <c r="V902" s="33" t="s">
        <v>117</v>
      </c>
      <c r="W902" s="32"/>
      <c r="X902" s="33" t="s">
        <v>116</v>
      </c>
      <c r="Y902" s="32"/>
      <c r="Z902" s="33" t="s">
        <v>115</v>
      </c>
      <c r="AA902" s="32"/>
      <c r="AB902" s="31"/>
      <c r="AC902" s="32"/>
      <c r="AD902" s="31" t="s">
        <v>630</v>
      </c>
      <c r="AE902" s="23"/>
      <c r="AF902" s="251"/>
      <c r="AG902" s="251"/>
      <c r="AH902" s="22"/>
      <c r="AI902" s="11"/>
      <c r="AJ902" s="265"/>
      <c r="AK902" s="267"/>
      <c r="AL902" s="263"/>
      <c r="AM902" s="265"/>
      <c r="AN902" s="267"/>
      <c r="AO902" s="263"/>
      <c r="AP902" s="265"/>
      <c r="AQ902" s="267"/>
      <c r="AR902" s="263"/>
      <c r="AS902" s="265"/>
      <c r="AT902" s="267"/>
      <c r="AU902" s="263"/>
      <c r="AV902" s="265"/>
      <c r="AW902" s="275"/>
      <c r="AX902" s="270"/>
      <c r="AY902" s="292"/>
      <c r="AZ902" s="228"/>
      <c r="BA902" s="228"/>
      <c r="BB902" s="295"/>
    </row>
    <row r="903" spans="2:62" ht="28.15" customHeight="1" x14ac:dyDescent="0.2">
      <c r="B903" s="30"/>
      <c r="C903" s="244"/>
      <c r="D903" s="29"/>
      <c r="E903" s="28"/>
      <c r="F903" s="28"/>
      <c r="G903" s="27"/>
      <c r="H903" s="225"/>
      <c r="I903" s="248"/>
      <c r="J903" s="248"/>
      <c r="K903" s="248"/>
      <c r="L903" s="26" t="s">
        <v>114</v>
      </c>
      <c r="M903" s="25" t="s">
        <v>389</v>
      </c>
      <c r="N903" s="26" t="s">
        <v>112</v>
      </c>
      <c r="O903" s="25" t="s">
        <v>405</v>
      </c>
      <c r="P903" s="26" t="s">
        <v>111</v>
      </c>
      <c r="Q903" s="25" t="s">
        <v>217</v>
      </c>
      <c r="R903" s="26" t="s">
        <v>110</v>
      </c>
      <c r="S903" s="25" t="s">
        <v>113</v>
      </c>
      <c r="T903" s="26" t="s">
        <v>109</v>
      </c>
      <c r="U903" s="25"/>
      <c r="V903" s="26" t="s">
        <v>108</v>
      </c>
      <c r="W903" s="25"/>
      <c r="X903" s="26" t="s">
        <v>107</v>
      </c>
      <c r="Y903" s="25"/>
      <c r="Z903" s="26" t="s">
        <v>106</v>
      </c>
      <c r="AA903" s="25"/>
      <c r="AB903" s="24"/>
      <c r="AC903" s="25"/>
      <c r="AD903" s="24"/>
      <c r="AE903" s="23"/>
      <c r="AF903" s="251"/>
      <c r="AG903" s="251"/>
      <c r="AH903" s="22"/>
      <c r="AI903" s="11"/>
      <c r="AJ903" s="265"/>
      <c r="AK903" s="267"/>
      <c r="AL903" s="263"/>
      <c r="AM903" s="265"/>
      <c r="AN903" s="267"/>
      <c r="AO903" s="263"/>
      <c r="AP903" s="265"/>
      <c r="AQ903" s="267"/>
      <c r="AR903" s="263"/>
      <c r="AS903" s="265"/>
      <c r="AT903" s="267"/>
      <c r="AU903" s="263"/>
      <c r="AV903" s="265"/>
      <c r="AW903" s="275"/>
      <c r="AX903" s="270"/>
      <c r="AY903" s="292"/>
      <c r="AZ903" s="228"/>
      <c r="BA903" s="228"/>
      <c r="BB903" s="295"/>
    </row>
    <row r="904" spans="2:62" ht="28.15" customHeight="1" thickBot="1" x14ac:dyDescent="0.25">
      <c r="B904" s="30"/>
      <c r="C904" s="253"/>
      <c r="D904" s="51"/>
      <c r="E904" s="50"/>
      <c r="F904" s="50"/>
      <c r="G904" s="49"/>
      <c r="H904" s="226"/>
      <c r="I904" s="254"/>
      <c r="J904" s="254"/>
      <c r="K904" s="254"/>
      <c r="L904" s="48" t="s">
        <v>105</v>
      </c>
      <c r="M904" s="47" t="s">
        <v>389</v>
      </c>
      <c r="N904" s="48" t="s">
        <v>103</v>
      </c>
      <c r="O904" s="47" t="s">
        <v>389</v>
      </c>
      <c r="P904" s="48" t="s">
        <v>102</v>
      </c>
      <c r="Q904" s="47" t="s">
        <v>215</v>
      </c>
      <c r="R904" s="48" t="s">
        <v>101</v>
      </c>
      <c r="S904" s="47"/>
      <c r="T904" s="48">
        <v>20</v>
      </c>
      <c r="U904" s="47"/>
      <c r="V904" s="48" t="s">
        <v>100</v>
      </c>
      <c r="W904" s="47"/>
      <c r="X904" s="48" t="s">
        <v>99</v>
      </c>
      <c r="Y904" s="47"/>
      <c r="Z904" s="48" t="s">
        <v>98</v>
      </c>
      <c r="AA904" s="47"/>
      <c r="AB904" s="16"/>
      <c r="AC904" s="47"/>
      <c r="AD904" s="16"/>
      <c r="AE904" s="46"/>
      <c r="AF904" s="255"/>
      <c r="AG904" s="255"/>
      <c r="AH904" s="45"/>
      <c r="AI904" s="11"/>
      <c r="AJ904" s="266"/>
      <c r="AK904" s="268"/>
      <c r="AL904" s="264"/>
      <c r="AM904" s="266"/>
      <c r="AN904" s="268"/>
      <c r="AO904" s="264"/>
      <c r="AP904" s="266"/>
      <c r="AQ904" s="268"/>
      <c r="AR904" s="264"/>
      <c r="AS904" s="266"/>
      <c r="AT904" s="268"/>
      <c r="AU904" s="264"/>
      <c r="AV904" s="266"/>
      <c r="AW904" s="276"/>
      <c r="AX904" s="271"/>
      <c r="AY904" s="293"/>
      <c r="AZ904" s="229"/>
      <c r="BA904" s="229"/>
      <c r="BB904" s="296"/>
    </row>
    <row r="905" spans="2:62" ht="28.15" customHeight="1" x14ac:dyDescent="0.2">
      <c r="B905" s="30"/>
      <c r="C905" s="242">
        <v>3</v>
      </c>
      <c r="D905" s="44"/>
      <c r="E905" s="43"/>
      <c r="F905" s="43"/>
      <c r="G905" s="42"/>
      <c r="H905" s="223"/>
      <c r="I905" s="246">
        <v>84</v>
      </c>
      <c r="J905" s="246">
        <v>22</v>
      </c>
      <c r="K905" s="246">
        <v>7</v>
      </c>
      <c r="L905" s="41" t="s">
        <v>133</v>
      </c>
      <c r="M905" s="40" t="s">
        <v>186</v>
      </c>
      <c r="N905" s="41" t="s">
        <v>131</v>
      </c>
      <c r="O905" s="40" t="s">
        <v>399</v>
      </c>
      <c r="P905" s="41" t="s">
        <v>130</v>
      </c>
      <c r="Q905" s="40" t="s">
        <v>376</v>
      </c>
      <c r="R905" s="41" t="s">
        <v>129</v>
      </c>
      <c r="S905" s="40" t="s">
        <v>195</v>
      </c>
      <c r="T905" s="41" t="s">
        <v>128</v>
      </c>
      <c r="U905" s="40"/>
      <c r="V905" s="41" t="s">
        <v>127</v>
      </c>
      <c r="W905" s="40"/>
      <c r="X905" s="41" t="s">
        <v>126</v>
      </c>
      <c r="Y905" s="40"/>
      <c r="Z905" s="41" t="s">
        <v>125</v>
      </c>
      <c r="AA905" s="40"/>
      <c r="AB905" s="39"/>
      <c r="AC905" s="40"/>
      <c r="AD905" s="39" t="s">
        <v>629</v>
      </c>
      <c r="AE905" s="38"/>
      <c r="AF905" s="250"/>
      <c r="AG905" s="250" t="s">
        <v>609</v>
      </c>
      <c r="AH905" s="37"/>
      <c r="AI905" s="11"/>
      <c r="AJ905" s="233">
        <f>SUMPRODUCT(LEN($M905:$U908)-LEN(SUBSTITUTE($M905:$U908,"A", "")))</f>
        <v>31</v>
      </c>
      <c r="AK905" s="239">
        <f>SUMPRODUCT(LEN($AD905:$AD908)-LEN(SUBSTITUTE($AD905:$AD908,"A", "")))</f>
        <v>3</v>
      </c>
      <c r="AL905" s="230">
        <f>SUMPRODUCT(LEN($AC905:$AC908)-LEN(SUBSTITUTE($AC905:$AC908,"A", "")))</f>
        <v>0</v>
      </c>
      <c r="AM905" s="233">
        <f>SUMPRODUCT(LEN($M905:$U908)-LEN(SUBSTITUTE($M905:$U908,"S", "")))</f>
        <v>17</v>
      </c>
      <c r="AN905" s="239">
        <f>SUMPRODUCT(LEN($AD905:$AD908)-LEN(SUBSTITUTE($AD905:$AD908,"S", "")))</f>
        <v>1</v>
      </c>
      <c r="AO905" s="230">
        <f>SUMPRODUCT(LEN($AC905:$AC908)-LEN(SUBSTITUTE($AC905:$AC908,"S", "")))</f>
        <v>0</v>
      </c>
      <c r="AP905" s="233">
        <f>SUMPRODUCT(LEN($M905:$U908)-LEN(SUBSTITUTE($M905:$U908,"F", "")))</f>
        <v>0</v>
      </c>
      <c r="AQ905" s="239">
        <f>SUMPRODUCT(LEN($AD905:$AD908)-LEN(SUBSTITUTE($AD905:$AD908,"F", "")))</f>
        <v>0</v>
      </c>
      <c r="AR905" s="230">
        <f>SUMPRODUCT(LEN($AC905:$AC908)-LEN(SUBSTITUTE($AC905:$AC908,"F", "")))</f>
        <v>0</v>
      </c>
      <c r="AS905" s="233">
        <f>SUMPRODUCT(LEN($M905:$U908)-LEN(SUBSTITUTE($M905:$U908,"G", "")))</f>
        <v>2</v>
      </c>
      <c r="AT905" s="239">
        <f>SUMPRODUCT(LEN($AD905:$AD908)-LEN(SUBSTITUTE($AD905:$AD908,"G", "")))</f>
        <v>1</v>
      </c>
      <c r="AU905" s="230">
        <f>SUMPRODUCT(LEN($AC905:$AC908)-LEN(SUBSTITUTE($AC905:$AC908,"G", "")))</f>
        <v>0</v>
      </c>
      <c r="AV905" s="233">
        <f>SUMPRODUCT(LEN($L905:$U908)-LEN(SUBSTITUTE($L905:$U908,"M", "")))</f>
        <v>0</v>
      </c>
      <c r="AW905" s="236">
        <f>SUMPRODUCT(LEN($AD905:$AD908)-LEN(SUBSTITUTE($AD905:$AD908,"M", "")))</f>
        <v>0</v>
      </c>
      <c r="AX905" s="269">
        <f>SUMPRODUCT(LEN($AC905:$AC908)-LEN(SUBSTITUTE($AC905:$AC908,"M", "")))</f>
        <v>0</v>
      </c>
      <c r="AY905" s="291">
        <f>SUMPRODUCT(LEN($AE905:$AE908)-LEN(SUBSTITUTE($AE905:$AE908,"S", "")))</f>
        <v>0</v>
      </c>
      <c r="AZ905" s="227">
        <f>SUMPRODUCT(LEN($AE905:$AE908)-LEN(SUBSTITUTE($AE905:$AE908,"F", "")))</f>
        <v>0</v>
      </c>
      <c r="BA905" s="227">
        <f>SUMPRODUCT(LEN($AE905:$AE908)-LEN(SUBSTITUTE($AE905:$AE908,"G", "")))</f>
        <v>0</v>
      </c>
      <c r="BB905" s="294">
        <f>SUMPRODUCT(LEN($AE905:$AE908)-LEN(SUBSTITUTE($AE905:$AE908,"M", "")))</f>
        <v>0</v>
      </c>
    </row>
    <row r="906" spans="2:62" ht="28.15" customHeight="1" thickBot="1" x14ac:dyDescent="0.25">
      <c r="B906" s="30"/>
      <c r="C906" s="243"/>
      <c r="D906" s="36"/>
      <c r="E906" s="35"/>
      <c r="F906" s="35"/>
      <c r="G906" s="34"/>
      <c r="H906" s="224"/>
      <c r="I906" s="247"/>
      <c r="J906" s="247"/>
      <c r="K906" s="247"/>
      <c r="L906" s="33" t="s">
        <v>123</v>
      </c>
      <c r="M906" s="32" t="s">
        <v>382</v>
      </c>
      <c r="N906" s="33" t="s">
        <v>122</v>
      </c>
      <c r="O906" s="32" t="s">
        <v>418</v>
      </c>
      <c r="P906" s="33" t="s">
        <v>120</v>
      </c>
      <c r="Q906" s="32" t="s">
        <v>382</v>
      </c>
      <c r="R906" s="33" t="s">
        <v>119</v>
      </c>
      <c r="S906" s="32" t="s">
        <v>113</v>
      </c>
      <c r="T906" s="33" t="s">
        <v>118</v>
      </c>
      <c r="U906" s="32"/>
      <c r="V906" s="33" t="s">
        <v>117</v>
      </c>
      <c r="W906" s="32"/>
      <c r="X906" s="33" t="s">
        <v>116</v>
      </c>
      <c r="Y906" s="32"/>
      <c r="Z906" s="33" t="s">
        <v>115</v>
      </c>
      <c r="AA906" s="32"/>
      <c r="AB906" s="31"/>
      <c r="AC906" s="32"/>
      <c r="AD906" s="31"/>
      <c r="AE906" s="23"/>
      <c r="AF906" s="251"/>
      <c r="AG906" s="251"/>
      <c r="AH906" s="22"/>
      <c r="AI906" s="11"/>
      <c r="AJ906" s="265"/>
      <c r="AK906" s="267"/>
      <c r="AL906" s="263"/>
      <c r="AM906" s="265"/>
      <c r="AN906" s="267"/>
      <c r="AO906" s="263"/>
      <c r="AP906" s="265"/>
      <c r="AQ906" s="267"/>
      <c r="AR906" s="263"/>
      <c r="AS906" s="265"/>
      <c r="AT906" s="267"/>
      <c r="AU906" s="263"/>
      <c r="AV906" s="265"/>
      <c r="AW906" s="275"/>
      <c r="AX906" s="270"/>
      <c r="AY906" s="292"/>
      <c r="AZ906" s="228"/>
      <c r="BA906" s="228"/>
      <c r="BB906" s="295"/>
    </row>
    <row r="907" spans="2:62" ht="28.15" customHeight="1" x14ac:dyDescent="0.2">
      <c r="B907" s="30"/>
      <c r="C907" s="244"/>
      <c r="D907" s="29"/>
      <c r="E907" s="28"/>
      <c r="F907" s="28"/>
      <c r="G907" s="27"/>
      <c r="H907" s="225"/>
      <c r="I907" s="248"/>
      <c r="J907" s="248"/>
      <c r="K907" s="248"/>
      <c r="L907" s="26" t="s">
        <v>114</v>
      </c>
      <c r="M907" s="25" t="s">
        <v>382</v>
      </c>
      <c r="N907" s="26" t="s">
        <v>112</v>
      </c>
      <c r="O907" s="25" t="s">
        <v>405</v>
      </c>
      <c r="P907" s="26" t="s">
        <v>111</v>
      </c>
      <c r="Q907" s="25" t="s">
        <v>425</v>
      </c>
      <c r="R907" s="26" t="s">
        <v>110</v>
      </c>
      <c r="S907" s="25" t="s">
        <v>113</v>
      </c>
      <c r="T907" s="26" t="s">
        <v>109</v>
      </c>
      <c r="U907" s="25"/>
      <c r="V907" s="26" t="s">
        <v>108</v>
      </c>
      <c r="W907" s="25"/>
      <c r="X907" s="26" t="s">
        <v>107</v>
      </c>
      <c r="Y907" s="25"/>
      <c r="Z907" s="26" t="s">
        <v>106</v>
      </c>
      <c r="AA907" s="25"/>
      <c r="AB907" s="24"/>
      <c r="AC907" s="25"/>
      <c r="AD907" s="24"/>
      <c r="AE907" s="23"/>
      <c r="AF907" s="251"/>
      <c r="AG907" s="251"/>
      <c r="AH907" s="22"/>
      <c r="AI907" s="11"/>
      <c r="AJ907" s="265"/>
      <c r="AK907" s="267"/>
      <c r="AL907" s="263"/>
      <c r="AM907" s="265"/>
      <c r="AN907" s="267"/>
      <c r="AO907" s="263"/>
      <c r="AP907" s="265"/>
      <c r="AQ907" s="267"/>
      <c r="AR907" s="263"/>
      <c r="AS907" s="265"/>
      <c r="AT907" s="267"/>
      <c r="AU907" s="263"/>
      <c r="AV907" s="265"/>
      <c r="AW907" s="275"/>
      <c r="AX907" s="270"/>
      <c r="AY907" s="292"/>
      <c r="AZ907" s="228"/>
      <c r="BA907" s="228"/>
      <c r="BB907" s="295"/>
    </row>
    <row r="908" spans="2:62" ht="28.15" customHeight="1" thickBot="1" x14ac:dyDescent="0.25">
      <c r="B908" s="21"/>
      <c r="C908" s="245"/>
      <c r="D908" s="20"/>
      <c r="E908" s="19"/>
      <c r="F908" s="19"/>
      <c r="G908" s="18"/>
      <c r="H908" s="226"/>
      <c r="I908" s="249"/>
      <c r="J908" s="249"/>
      <c r="K908" s="249"/>
      <c r="L908" s="17" t="s">
        <v>105</v>
      </c>
      <c r="M908" s="15" t="s">
        <v>382</v>
      </c>
      <c r="N908" s="17" t="s">
        <v>103</v>
      </c>
      <c r="O908" s="15" t="s">
        <v>132</v>
      </c>
      <c r="P908" s="17" t="s">
        <v>102</v>
      </c>
      <c r="Q908" s="15" t="s">
        <v>195</v>
      </c>
      <c r="R908" s="17" t="s">
        <v>101</v>
      </c>
      <c r="S908" s="15"/>
      <c r="T908" s="17">
        <v>20</v>
      </c>
      <c r="U908" s="15"/>
      <c r="V908" s="17" t="s">
        <v>100</v>
      </c>
      <c r="W908" s="15"/>
      <c r="X908" s="17" t="s">
        <v>99</v>
      </c>
      <c r="Y908" s="15"/>
      <c r="Z908" s="17" t="s">
        <v>98</v>
      </c>
      <c r="AA908" s="15"/>
      <c r="AB908" s="16"/>
      <c r="AC908" s="15"/>
      <c r="AD908" s="14"/>
      <c r="AE908" s="13"/>
      <c r="AF908" s="252"/>
      <c r="AG908" s="252"/>
      <c r="AH908" s="12"/>
      <c r="AI908" s="11"/>
      <c r="AJ908" s="266"/>
      <c r="AK908" s="268"/>
      <c r="AL908" s="264"/>
      <c r="AM908" s="266"/>
      <c r="AN908" s="268"/>
      <c r="AO908" s="264"/>
      <c r="AP908" s="266"/>
      <c r="AQ908" s="268"/>
      <c r="AR908" s="264"/>
      <c r="AS908" s="266"/>
      <c r="AT908" s="268"/>
      <c r="AU908" s="264"/>
      <c r="AV908" s="266"/>
      <c r="AW908" s="276"/>
      <c r="AX908" s="271"/>
      <c r="AY908" s="293"/>
      <c r="AZ908" s="229"/>
      <c r="BA908" s="229"/>
      <c r="BB908" s="296"/>
    </row>
    <row r="909" spans="2:62" ht="85.9" customHeight="1" thickTop="1" thickBot="1" x14ac:dyDescent="0.35">
      <c r="B909" s="105" t="s">
        <v>174</v>
      </c>
      <c r="C909" s="95" t="s">
        <v>173</v>
      </c>
      <c r="D909" s="100" t="s">
        <v>172</v>
      </c>
      <c r="E909" s="104" t="s">
        <v>171</v>
      </c>
      <c r="F909" s="103"/>
      <c r="G909" s="102"/>
      <c r="H909" s="101" t="s">
        <v>170</v>
      </c>
      <c r="I909" s="100" t="s">
        <v>96</v>
      </c>
      <c r="J909" s="100" t="s">
        <v>169</v>
      </c>
      <c r="K909" s="100" t="s">
        <v>97</v>
      </c>
      <c r="L909" s="256" t="s">
        <v>168</v>
      </c>
      <c r="M909" s="262"/>
      <c r="N909" s="256" t="s">
        <v>167</v>
      </c>
      <c r="O909" s="262"/>
      <c r="P909" s="256" t="s">
        <v>167</v>
      </c>
      <c r="Q909" s="257"/>
      <c r="R909" s="256" t="s">
        <v>167</v>
      </c>
      <c r="S909" s="257"/>
      <c r="T909" s="256" t="s">
        <v>167</v>
      </c>
      <c r="U909" s="257"/>
      <c r="V909" s="256" t="s">
        <v>167</v>
      </c>
      <c r="W909" s="257"/>
      <c r="X909" s="256" t="s">
        <v>167</v>
      </c>
      <c r="Y909" s="257"/>
      <c r="Z909" s="256" t="s">
        <v>167</v>
      </c>
      <c r="AA909" s="257"/>
      <c r="AB909" s="261" t="s">
        <v>166</v>
      </c>
      <c r="AC909" s="257"/>
      <c r="AD909" s="101" t="s">
        <v>165</v>
      </c>
      <c r="AE909" s="101" t="s">
        <v>164</v>
      </c>
      <c r="AF909" s="100" t="s">
        <v>163</v>
      </c>
      <c r="AG909" s="100" t="s">
        <v>162</v>
      </c>
      <c r="AH909" s="99" t="s">
        <v>161</v>
      </c>
      <c r="AI909" s="98"/>
      <c r="AJ909" s="96" t="s">
        <v>160</v>
      </c>
      <c r="AK909" s="95" t="s">
        <v>159</v>
      </c>
      <c r="AL909" s="94" t="s">
        <v>158</v>
      </c>
      <c r="AM909" s="96" t="s">
        <v>157</v>
      </c>
      <c r="AN909" s="95" t="s">
        <v>156</v>
      </c>
      <c r="AO909" s="94" t="s">
        <v>155</v>
      </c>
      <c r="AP909" s="96" t="s">
        <v>154</v>
      </c>
      <c r="AQ909" s="95" t="s">
        <v>153</v>
      </c>
      <c r="AR909" s="97" t="s">
        <v>152</v>
      </c>
      <c r="AS909" s="96" t="s">
        <v>151</v>
      </c>
      <c r="AT909" s="95" t="s">
        <v>150</v>
      </c>
      <c r="AU909" s="94" t="s">
        <v>149</v>
      </c>
      <c r="AV909" s="96" t="s">
        <v>148</v>
      </c>
      <c r="AW909" s="95" t="s">
        <v>147</v>
      </c>
      <c r="AX909" s="94" t="s">
        <v>146</v>
      </c>
      <c r="AY909" s="93" t="s">
        <v>145</v>
      </c>
      <c r="AZ909" s="92" t="s">
        <v>144</v>
      </c>
      <c r="BA909" s="92" t="s">
        <v>143</v>
      </c>
      <c r="BB909" s="91" t="s">
        <v>142</v>
      </c>
    </row>
    <row r="910" spans="2:62" ht="48" thickBot="1" x14ac:dyDescent="0.3">
      <c r="B910" s="90" t="s">
        <v>181</v>
      </c>
      <c r="C910" s="89"/>
      <c r="D910" s="88">
        <v>192</v>
      </c>
      <c r="E910" s="258"/>
      <c r="F910" s="259"/>
      <c r="G910" s="260"/>
      <c r="H910" s="87" t="s">
        <v>140</v>
      </c>
      <c r="I910" s="86"/>
      <c r="J910" s="86"/>
      <c r="K910" s="85"/>
      <c r="L910" s="84"/>
      <c r="M910" s="81"/>
      <c r="N910" s="84"/>
      <c r="O910" s="81"/>
      <c r="P910" s="84"/>
      <c r="Q910" s="81"/>
      <c r="R910" s="84"/>
      <c r="S910" s="81"/>
      <c r="T910" s="84"/>
      <c r="U910" s="81"/>
      <c r="V910" s="84"/>
      <c r="W910" s="81"/>
      <c r="X910" s="84"/>
      <c r="Y910" s="81"/>
      <c r="Z910" s="84"/>
      <c r="AA910" s="83"/>
      <c r="AB910" s="82" t="s">
        <v>139</v>
      </c>
      <c r="AC910" s="81"/>
      <c r="AD910" s="81"/>
      <c r="AE910" s="81"/>
      <c r="AF910" s="80"/>
      <c r="AG910" s="80"/>
      <c r="AH910" s="60"/>
      <c r="AI910" s="79" t="s">
        <v>138</v>
      </c>
      <c r="AJ910" s="78">
        <f t="shared" ref="AJ910:BB910" si="120">SUM(AJ912:AJ923)</f>
        <v>91</v>
      </c>
      <c r="AK910" s="77">
        <f t="shared" si="120"/>
        <v>11</v>
      </c>
      <c r="AL910" s="76">
        <f t="shared" si="120"/>
        <v>0</v>
      </c>
      <c r="AM910" s="78">
        <f t="shared" si="120"/>
        <v>64</v>
      </c>
      <c r="AN910" s="77">
        <f t="shared" si="120"/>
        <v>14</v>
      </c>
      <c r="AO910" s="76">
        <f t="shared" si="120"/>
        <v>0</v>
      </c>
      <c r="AP910" s="78">
        <f t="shared" si="120"/>
        <v>2</v>
      </c>
      <c r="AQ910" s="77">
        <f t="shared" si="120"/>
        <v>0</v>
      </c>
      <c r="AR910" s="76">
        <f t="shared" si="120"/>
        <v>0</v>
      </c>
      <c r="AS910" s="78">
        <f t="shared" si="120"/>
        <v>14</v>
      </c>
      <c r="AT910" s="77">
        <f t="shared" si="120"/>
        <v>1</v>
      </c>
      <c r="AU910" s="76">
        <f t="shared" si="120"/>
        <v>0</v>
      </c>
      <c r="AV910" s="78">
        <f t="shared" si="120"/>
        <v>0</v>
      </c>
      <c r="AW910" s="77">
        <f t="shared" si="120"/>
        <v>0</v>
      </c>
      <c r="AX910" s="76">
        <f t="shared" si="120"/>
        <v>0</v>
      </c>
      <c r="AY910" s="75">
        <f t="shared" si="120"/>
        <v>0</v>
      </c>
      <c r="AZ910" s="74">
        <f t="shared" si="120"/>
        <v>0</v>
      </c>
      <c r="BA910" s="74">
        <f t="shared" si="120"/>
        <v>2</v>
      </c>
      <c r="BB910" s="73">
        <f t="shared" si="120"/>
        <v>0</v>
      </c>
      <c r="BC910" s="72" t="s">
        <v>137</v>
      </c>
      <c r="BF910" s="5">
        <f>SUM(AJ910:AL910)/$BG$5</f>
        <v>34</v>
      </c>
      <c r="BG910" s="5">
        <f>SUM(AM910:AO910,AY910)/$BG$5</f>
        <v>26</v>
      </c>
      <c r="BH910" s="5">
        <f>SUM(AP910:AR910,AZ910)/$BG$5</f>
        <v>0.66666666666666663</v>
      </c>
      <c r="BI910" s="5">
        <f>SUM(AS910:AU910,BA910)/$BG$5</f>
        <v>5.666666666666667</v>
      </c>
      <c r="BJ910" s="5">
        <f>SUM(AV910:AX910,BB910)/$BG$5</f>
        <v>0</v>
      </c>
    </row>
    <row r="911" spans="2:62" ht="37.5" thickBot="1" x14ac:dyDescent="0.3">
      <c r="B911" s="71"/>
      <c r="C911" s="70"/>
      <c r="D911" s="69"/>
      <c r="E911" s="68"/>
      <c r="F911" s="68"/>
      <c r="G911" s="67"/>
      <c r="H911" s="66"/>
      <c r="I911" s="64"/>
      <c r="J911" s="64"/>
      <c r="K911" s="65"/>
      <c r="L911" s="64"/>
      <c r="M911" s="62"/>
      <c r="N911" s="64"/>
      <c r="O911" s="62"/>
      <c r="P911" s="64"/>
      <c r="Q911" s="62"/>
      <c r="R911" s="64"/>
      <c r="S911" s="62"/>
      <c r="T911" s="64"/>
      <c r="U911" s="62"/>
      <c r="V911" s="64"/>
      <c r="W911" s="62"/>
      <c r="X911" s="64"/>
      <c r="Y911" s="62"/>
      <c r="Z911" s="64"/>
      <c r="AA911" s="62"/>
      <c r="AB911" s="63"/>
      <c r="AC911" s="62"/>
      <c r="AD911" s="62"/>
      <c r="AE911" s="62"/>
      <c r="AF911" s="61"/>
      <c r="AG911" s="61"/>
      <c r="AH911" s="60"/>
      <c r="AI911" s="59" t="s">
        <v>136</v>
      </c>
      <c r="AJ911" s="58">
        <f t="shared" ref="AJ911:BB911" si="121">AJ910/3</f>
        <v>30.333333333333332</v>
      </c>
      <c r="AK911" s="57">
        <f t="shared" si="121"/>
        <v>3.6666666666666665</v>
      </c>
      <c r="AL911" s="56">
        <f t="shared" si="121"/>
        <v>0</v>
      </c>
      <c r="AM911" s="58">
        <f t="shared" si="121"/>
        <v>21.333333333333332</v>
      </c>
      <c r="AN911" s="57">
        <f t="shared" si="121"/>
        <v>4.666666666666667</v>
      </c>
      <c r="AO911" s="56">
        <f t="shared" si="121"/>
        <v>0</v>
      </c>
      <c r="AP911" s="58">
        <f t="shared" si="121"/>
        <v>0.66666666666666663</v>
      </c>
      <c r="AQ911" s="57">
        <f t="shared" si="121"/>
        <v>0</v>
      </c>
      <c r="AR911" s="56">
        <f t="shared" si="121"/>
        <v>0</v>
      </c>
      <c r="AS911" s="58">
        <f t="shared" si="121"/>
        <v>4.666666666666667</v>
      </c>
      <c r="AT911" s="57">
        <f t="shared" si="121"/>
        <v>0.33333333333333331</v>
      </c>
      <c r="AU911" s="56">
        <f t="shared" si="121"/>
        <v>0</v>
      </c>
      <c r="AV911" s="58">
        <f t="shared" si="121"/>
        <v>0</v>
      </c>
      <c r="AW911" s="57">
        <f t="shared" si="121"/>
        <v>0</v>
      </c>
      <c r="AX911" s="56">
        <f t="shared" si="121"/>
        <v>0</v>
      </c>
      <c r="AY911" s="55">
        <f t="shared" si="121"/>
        <v>0</v>
      </c>
      <c r="AZ911" s="54">
        <f t="shared" si="121"/>
        <v>0</v>
      </c>
      <c r="BA911" s="54">
        <f t="shared" si="121"/>
        <v>0.66666666666666663</v>
      </c>
      <c r="BB911" s="53">
        <f t="shared" si="121"/>
        <v>0</v>
      </c>
      <c r="BC911" s="52" t="s">
        <v>135</v>
      </c>
    </row>
    <row r="912" spans="2:62" ht="28.15" customHeight="1" x14ac:dyDescent="0.2">
      <c r="B912" s="30"/>
      <c r="C912" s="242">
        <v>1</v>
      </c>
      <c r="D912" s="44"/>
      <c r="E912" s="43"/>
      <c r="F912" s="43"/>
      <c r="G912" s="42"/>
      <c r="H912" s="223" t="s">
        <v>183</v>
      </c>
      <c r="I912" s="246">
        <v>88</v>
      </c>
      <c r="J912" s="246">
        <v>25</v>
      </c>
      <c r="K912" s="246">
        <v>8</v>
      </c>
      <c r="L912" s="41" t="s">
        <v>133</v>
      </c>
      <c r="M912" s="40" t="s">
        <v>186</v>
      </c>
      <c r="N912" s="41" t="s">
        <v>131</v>
      </c>
      <c r="O912" s="40" t="s">
        <v>382</v>
      </c>
      <c r="P912" s="41" t="s">
        <v>130</v>
      </c>
      <c r="Q912" s="40" t="s">
        <v>186</v>
      </c>
      <c r="R912" s="41" t="s">
        <v>129</v>
      </c>
      <c r="S912" s="40" t="s">
        <v>113</v>
      </c>
      <c r="T912" s="41" t="s">
        <v>128</v>
      </c>
      <c r="U912" s="40" t="s">
        <v>121</v>
      </c>
      <c r="V912" s="41" t="s">
        <v>127</v>
      </c>
      <c r="W912" s="40"/>
      <c r="X912" s="41" t="s">
        <v>126</v>
      </c>
      <c r="Y912" s="40"/>
      <c r="Z912" s="41" t="s">
        <v>125</v>
      </c>
      <c r="AA912" s="40"/>
      <c r="AB912" s="39"/>
      <c r="AC912" s="40"/>
      <c r="AD912" s="39" t="s">
        <v>628</v>
      </c>
      <c r="AE912" s="38" t="s">
        <v>507</v>
      </c>
      <c r="AF912" s="250"/>
      <c r="AG912" s="250" t="s">
        <v>609</v>
      </c>
      <c r="AH912" s="37"/>
      <c r="AI912" s="11"/>
      <c r="AJ912" s="233">
        <f>SUMPRODUCT(LEN($M912:$U915)-LEN(SUBSTITUTE($M912:$U915,"A", "")))</f>
        <v>36</v>
      </c>
      <c r="AK912" s="239">
        <f>SUMPRODUCT(LEN($AD912:$AD915)-LEN(SUBSTITUTE($AD912:$AD915,"A", "")))</f>
        <v>10</v>
      </c>
      <c r="AL912" s="230">
        <f>SUMPRODUCT(LEN($AC912:$AC915)-LEN(SUBSTITUTE($AC912:$AC915,"A", "")))</f>
        <v>0</v>
      </c>
      <c r="AM912" s="233">
        <f>SUMPRODUCT(LEN($M912:$U915)-LEN(SUBSTITUTE($M912:$U915,"S", "")))</f>
        <v>16</v>
      </c>
      <c r="AN912" s="239">
        <f>SUMPRODUCT(LEN($AD912:$AD915)-LEN(SUBSTITUTE($AD912:$AD915,"S", "")))</f>
        <v>12</v>
      </c>
      <c r="AO912" s="230">
        <f>SUMPRODUCT(LEN($AC912:$AC915)-LEN(SUBSTITUTE($AC912:$AC915,"S", "")))</f>
        <v>0</v>
      </c>
      <c r="AP912" s="233">
        <f>SUMPRODUCT(LEN($M912:$U915)-LEN(SUBSTITUTE($M912:$U915,"F", "")))</f>
        <v>1</v>
      </c>
      <c r="AQ912" s="239">
        <f>SUMPRODUCT(LEN($AD912:$AD915)-LEN(SUBSTITUTE($AD912:$AD915,"F", "")))</f>
        <v>0</v>
      </c>
      <c r="AR912" s="230">
        <f>SUMPRODUCT(LEN($AC912:$AC915)-LEN(SUBSTITUTE($AC912:$AC915,"F", "")))</f>
        <v>0</v>
      </c>
      <c r="AS912" s="233">
        <f>SUMPRODUCT(LEN($M912:$U915)-LEN(SUBSTITUTE($M912:$U915,"G", "")))</f>
        <v>2</v>
      </c>
      <c r="AT912" s="239">
        <f>SUMPRODUCT(LEN($AD912:$AD915)-LEN(SUBSTITUTE($AD912:$AD915,"G", "")))</f>
        <v>1</v>
      </c>
      <c r="AU912" s="230">
        <f>SUMPRODUCT(LEN($AC912:$AC915)-LEN(SUBSTITUTE($AC912:$AC915,"G", "")))</f>
        <v>0</v>
      </c>
      <c r="AV912" s="233">
        <f>SUMPRODUCT(LEN($L912:$U915)-LEN(SUBSTITUTE($L912:$U915,"M", "")))</f>
        <v>0</v>
      </c>
      <c r="AW912" s="236">
        <f>SUMPRODUCT(LEN($AD912:$AD915)-LEN(SUBSTITUTE($AD912:$AD915,"M", "")))</f>
        <v>0</v>
      </c>
      <c r="AX912" s="269">
        <f>SUMPRODUCT(LEN($AC912:$AC915)-LEN(SUBSTITUTE($AC912:$AC915,"M", "")))</f>
        <v>0</v>
      </c>
      <c r="AY912" s="291">
        <f>SUMPRODUCT(LEN($AE912:$AE915)-LEN(SUBSTITUTE($AE912:$AE915,"S", "")))</f>
        <v>0</v>
      </c>
      <c r="AZ912" s="227">
        <f>SUMPRODUCT(LEN($AE912:$AE915)-LEN(SUBSTITUTE($AE912:$AE915,"F", "")))</f>
        <v>0</v>
      </c>
      <c r="BA912" s="227">
        <f>SUMPRODUCT(LEN($AE912:$AE915)-LEN(SUBSTITUTE($AE912:$AE915,"G", "")))</f>
        <v>2</v>
      </c>
      <c r="BB912" s="294">
        <f>SUMPRODUCT(LEN($AE912:$AE915)-LEN(SUBSTITUTE($AE912:$AE915,"M", "")))</f>
        <v>0</v>
      </c>
    </row>
    <row r="913" spans="2:62" ht="28.15" customHeight="1" thickBot="1" x14ac:dyDescent="0.25">
      <c r="B913" s="30"/>
      <c r="C913" s="243"/>
      <c r="D913" s="36"/>
      <c r="E913" s="35"/>
      <c r="F913" s="35"/>
      <c r="G913" s="34"/>
      <c r="H913" s="224"/>
      <c r="I913" s="247"/>
      <c r="J913" s="247"/>
      <c r="K913" s="247"/>
      <c r="L913" s="33" t="s">
        <v>123</v>
      </c>
      <c r="M913" s="32" t="s">
        <v>186</v>
      </c>
      <c r="N913" s="33" t="s">
        <v>122</v>
      </c>
      <c r="O913" s="32" t="s">
        <v>525</v>
      </c>
      <c r="P913" s="33" t="s">
        <v>120</v>
      </c>
      <c r="Q913" s="32" t="s">
        <v>392</v>
      </c>
      <c r="R913" s="33" t="s">
        <v>119</v>
      </c>
      <c r="S913" s="32" t="s">
        <v>113</v>
      </c>
      <c r="T913" s="33" t="s">
        <v>118</v>
      </c>
      <c r="U913" s="32"/>
      <c r="V913" s="33" t="s">
        <v>117</v>
      </c>
      <c r="W913" s="32"/>
      <c r="X913" s="33" t="s">
        <v>116</v>
      </c>
      <c r="Y913" s="32"/>
      <c r="Z913" s="33" t="s">
        <v>115</v>
      </c>
      <c r="AA913" s="32"/>
      <c r="AB913" s="31"/>
      <c r="AC913" s="32"/>
      <c r="AD913" s="31" t="s">
        <v>627</v>
      </c>
      <c r="AE913" s="23"/>
      <c r="AF913" s="251"/>
      <c r="AG913" s="251"/>
      <c r="AH913" s="22"/>
      <c r="AI913" s="11"/>
      <c r="AJ913" s="265"/>
      <c r="AK913" s="267"/>
      <c r="AL913" s="263"/>
      <c r="AM913" s="265"/>
      <c r="AN913" s="267"/>
      <c r="AO913" s="263"/>
      <c r="AP913" s="265"/>
      <c r="AQ913" s="267"/>
      <c r="AR913" s="263"/>
      <c r="AS913" s="265"/>
      <c r="AT913" s="267"/>
      <c r="AU913" s="263"/>
      <c r="AV913" s="265"/>
      <c r="AW913" s="275"/>
      <c r="AX913" s="270"/>
      <c r="AY913" s="292"/>
      <c r="AZ913" s="228"/>
      <c r="BA913" s="228"/>
      <c r="BB913" s="295"/>
    </row>
    <row r="914" spans="2:62" ht="28.15" customHeight="1" x14ac:dyDescent="0.2">
      <c r="B914" s="30"/>
      <c r="C914" s="244"/>
      <c r="D914" s="29"/>
      <c r="E914" s="28"/>
      <c r="F914" s="28"/>
      <c r="G914" s="27"/>
      <c r="H914" s="225">
        <v>192</v>
      </c>
      <c r="I914" s="248"/>
      <c r="J914" s="248"/>
      <c r="K914" s="248"/>
      <c r="L914" s="26" t="s">
        <v>114</v>
      </c>
      <c r="M914" s="25" t="s">
        <v>610</v>
      </c>
      <c r="N914" s="26" t="s">
        <v>112</v>
      </c>
      <c r="O914" s="25" t="s">
        <v>491</v>
      </c>
      <c r="P914" s="26" t="s">
        <v>111</v>
      </c>
      <c r="Q914" s="25" t="s">
        <v>217</v>
      </c>
      <c r="R914" s="26" t="s">
        <v>110</v>
      </c>
      <c r="S914" s="25" t="s">
        <v>121</v>
      </c>
      <c r="T914" s="26" t="s">
        <v>109</v>
      </c>
      <c r="U914" s="25"/>
      <c r="V914" s="26" t="s">
        <v>108</v>
      </c>
      <c r="W914" s="25"/>
      <c r="X914" s="26" t="s">
        <v>107</v>
      </c>
      <c r="Y914" s="25"/>
      <c r="Z914" s="26" t="s">
        <v>106</v>
      </c>
      <c r="AA914" s="25"/>
      <c r="AB914" s="24"/>
      <c r="AC914" s="25"/>
      <c r="AD914" s="24"/>
      <c r="AE914" s="23"/>
      <c r="AF914" s="251"/>
      <c r="AG914" s="251"/>
      <c r="AH914" s="22"/>
      <c r="AI914" s="11"/>
      <c r="AJ914" s="265"/>
      <c r="AK914" s="267"/>
      <c r="AL914" s="263"/>
      <c r="AM914" s="265"/>
      <c r="AN914" s="267"/>
      <c r="AO914" s="263"/>
      <c r="AP914" s="265"/>
      <c r="AQ914" s="267"/>
      <c r="AR914" s="263"/>
      <c r="AS914" s="265"/>
      <c r="AT914" s="267"/>
      <c r="AU914" s="263"/>
      <c r="AV914" s="265"/>
      <c r="AW914" s="275"/>
      <c r="AX914" s="270"/>
      <c r="AY914" s="292"/>
      <c r="AZ914" s="228"/>
      <c r="BA914" s="228"/>
      <c r="BB914" s="295"/>
    </row>
    <row r="915" spans="2:62" ht="28.15" customHeight="1" thickBot="1" x14ac:dyDescent="0.25">
      <c r="B915" s="30"/>
      <c r="C915" s="253"/>
      <c r="D915" s="51"/>
      <c r="E915" s="50"/>
      <c r="F915" s="50"/>
      <c r="G915" s="49"/>
      <c r="H915" s="226"/>
      <c r="I915" s="254"/>
      <c r="J915" s="254"/>
      <c r="K915" s="254"/>
      <c r="L915" s="48" t="s">
        <v>105</v>
      </c>
      <c r="M915" s="47" t="s">
        <v>417</v>
      </c>
      <c r="N915" s="48" t="s">
        <v>103</v>
      </c>
      <c r="O915" s="47" t="s">
        <v>449</v>
      </c>
      <c r="P915" s="48" t="s">
        <v>102</v>
      </c>
      <c r="Q915" s="47" t="s">
        <v>188</v>
      </c>
      <c r="R915" s="48" t="s">
        <v>101</v>
      </c>
      <c r="S915" s="47" t="s">
        <v>121</v>
      </c>
      <c r="T915" s="48">
        <v>20</v>
      </c>
      <c r="U915" s="47"/>
      <c r="V915" s="48" t="s">
        <v>100</v>
      </c>
      <c r="W915" s="47"/>
      <c r="X915" s="48" t="s">
        <v>99</v>
      </c>
      <c r="Y915" s="47"/>
      <c r="Z915" s="48" t="s">
        <v>98</v>
      </c>
      <c r="AA915" s="47"/>
      <c r="AB915" s="16"/>
      <c r="AC915" s="47"/>
      <c r="AD915" s="16"/>
      <c r="AE915" s="46"/>
      <c r="AF915" s="255"/>
      <c r="AG915" s="255"/>
      <c r="AH915" s="45"/>
      <c r="AI915" s="11"/>
      <c r="AJ915" s="266"/>
      <c r="AK915" s="268"/>
      <c r="AL915" s="264"/>
      <c r="AM915" s="266"/>
      <c r="AN915" s="268"/>
      <c r="AO915" s="264"/>
      <c r="AP915" s="266"/>
      <c r="AQ915" s="268"/>
      <c r="AR915" s="264"/>
      <c r="AS915" s="266"/>
      <c r="AT915" s="268"/>
      <c r="AU915" s="264"/>
      <c r="AV915" s="266"/>
      <c r="AW915" s="276"/>
      <c r="AX915" s="271"/>
      <c r="AY915" s="293"/>
      <c r="AZ915" s="229"/>
      <c r="BA915" s="229"/>
      <c r="BB915" s="296"/>
    </row>
    <row r="916" spans="2:62" ht="28.15" customHeight="1" x14ac:dyDescent="0.2">
      <c r="B916" s="30"/>
      <c r="C916" s="242">
        <v>2</v>
      </c>
      <c r="D916" s="44"/>
      <c r="E916" s="43"/>
      <c r="F916" s="43"/>
      <c r="G916" s="42"/>
      <c r="H916" s="223"/>
      <c r="I916" s="246">
        <v>72</v>
      </c>
      <c r="J916" s="246">
        <v>23</v>
      </c>
      <c r="K916" s="246">
        <v>6</v>
      </c>
      <c r="L916" s="41" t="s">
        <v>133</v>
      </c>
      <c r="M916" s="40" t="s">
        <v>132</v>
      </c>
      <c r="N916" s="41" t="s">
        <v>131</v>
      </c>
      <c r="O916" s="40" t="s">
        <v>626</v>
      </c>
      <c r="P916" s="41" t="s">
        <v>130</v>
      </c>
      <c r="Q916" s="40" t="s">
        <v>377</v>
      </c>
      <c r="R916" s="41" t="s">
        <v>129</v>
      </c>
      <c r="S916" s="40" t="s">
        <v>195</v>
      </c>
      <c r="T916" s="41" t="s">
        <v>128</v>
      </c>
      <c r="U916" s="40" t="s">
        <v>121</v>
      </c>
      <c r="V916" s="41" t="s">
        <v>127</v>
      </c>
      <c r="W916" s="40"/>
      <c r="X916" s="41" t="s">
        <v>126</v>
      </c>
      <c r="Y916" s="40"/>
      <c r="Z916" s="41" t="s">
        <v>125</v>
      </c>
      <c r="AA916" s="40"/>
      <c r="AB916" s="39"/>
      <c r="AC916" s="40"/>
      <c r="AD916" s="39"/>
      <c r="AE916" s="38"/>
      <c r="AF916" s="250"/>
      <c r="AG916" s="250" t="s">
        <v>622</v>
      </c>
      <c r="AH916" s="37"/>
      <c r="AI916" s="11"/>
      <c r="AJ916" s="233">
        <f>SUMPRODUCT(LEN($M916:$U919)-LEN(SUBSTITUTE($M916:$U919,"A", "")))</f>
        <v>30</v>
      </c>
      <c r="AK916" s="239">
        <f>SUMPRODUCT(LEN($AD916:$AD919)-LEN(SUBSTITUTE($AD916:$AD919,"A", "")))</f>
        <v>0</v>
      </c>
      <c r="AL916" s="230">
        <f>SUMPRODUCT(LEN($AC916:$AC919)-LEN(SUBSTITUTE($AC916:$AC919,"A", "")))</f>
        <v>0</v>
      </c>
      <c r="AM916" s="233">
        <f>SUMPRODUCT(LEN($M916:$U919)-LEN(SUBSTITUTE($M916:$U919,"S", "")))</f>
        <v>18</v>
      </c>
      <c r="AN916" s="239">
        <f>SUMPRODUCT(LEN($AD916:$AD919)-LEN(SUBSTITUTE($AD916:$AD919,"S", "")))</f>
        <v>0</v>
      </c>
      <c r="AO916" s="230">
        <f>SUMPRODUCT(LEN($AC916:$AC919)-LEN(SUBSTITUTE($AC916:$AC919,"S", "")))</f>
        <v>0</v>
      </c>
      <c r="AP916" s="233">
        <f>SUMPRODUCT(LEN($M916:$U919)-LEN(SUBSTITUTE($M916:$U919,"F", "")))</f>
        <v>1</v>
      </c>
      <c r="AQ916" s="239">
        <f>SUMPRODUCT(LEN($AD916:$AD919)-LEN(SUBSTITUTE($AD916:$AD919,"F", "")))</f>
        <v>0</v>
      </c>
      <c r="AR916" s="230">
        <f>SUMPRODUCT(LEN($AC916:$AC919)-LEN(SUBSTITUTE($AC916:$AC919,"F", "")))</f>
        <v>0</v>
      </c>
      <c r="AS916" s="233">
        <f>SUMPRODUCT(LEN($M916:$U919)-LEN(SUBSTITUTE($M916:$U919,"G", "")))</f>
        <v>6</v>
      </c>
      <c r="AT916" s="239">
        <f>SUMPRODUCT(LEN($AD916:$AD919)-LEN(SUBSTITUTE($AD916:$AD919,"G", "")))</f>
        <v>0</v>
      </c>
      <c r="AU916" s="230">
        <f>SUMPRODUCT(LEN($AC916:$AC919)-LEN(SUBSTITUTE($AC916:$AC919,"G", "")))</f>
        <v>0</v>
      </c>
      <c r="AV916" s="233">
        <f>SUMPRODUCT(LEN($L916:$U919)-LEN(SUBSTITUTE($L916:$U919,"M", "")))</f>
        <v>0</v>
      </c>
      <c r="AW916" s="236">
        <f>SUMPRODUCT(LEN($AD916:$AD919)-LEN(SUBSTITUTE($AD916:$AD919,"M", "")))</f>
        <v>0</v>
      </c>
      <c r="AX916" s="269">
        <f>SUMPRODUCT(LEN($AC916:$AC919)-LEN(SUBSTITUTE($AC916:$AC919,"M", "")))</f>
        <v>0</v>
      </c>
      <c r="AY916" s="291">
        <f>SUMPRODUCT(LEN($AE916:$AE919)-LEN(SUBSTITUTE($AE916:$AE919,"S", "")))</f>
        <v>0</v>
      </c>
      <c r="AZ916" s="227">
        <f>SUMPRODUCT(LEN($AE916:$AE919)-LEN(SUBSTITUTE($AE916:$AE919,"F", "")))</f>
        <v>0</v>
      </c>
      <c r="BA916" s="227">
        <f>SUMPRODUCT(LEN($AE916:$AE919)-LEN(SUBSTITUTE($AE916:$AE919,"G", "")))</f>
        <v>0</v>
      </c>
      <c r="BB916" s="294">
        <f>SUMPRODUCT(LEN($AE916:$AE919)-LEN(SUBSTITUTE($AE916:$AE919,"M", "")))</f>
        <v>0</v>
      </c>
    </row>
    <row r="917" spans="2:62" ht="28.15" customHeight="1" thickBot="1" x14ac:dyDescent="0.25">
      <c r="B917" s="30"/>
      <c r="C917" s="243"/>
      <c r="D917" s="36"/>
      <c r="E917" s="35"/>
      <c r="F917" s="35"/>
      <c r="G917" s="34"/>
      <c r="H917" s="224"/>
      <c r="I917" s="247"/>
      <c r="J917" s="247"/>
      <c r="K917" s="247"/>
      <c r="L917" s="33" t="s">
        <v>123</v>
      </c>
      <c r="M917" s="32" t="s">
        <v>186</v>
      </c>
      <c r="N917" s="33" t="s">
        <v>122</v>
      </c>
      <c r="O917" s="32" t="s">
        <v>377</v>
      </c>
      <c r="P917" s="33" t="s">
        <v>120</v>
      </c>
      <c r="Q917" s="32" t="s">
        <v>449</v>
      </c>
      <c r="R917" s="33" t="s">
        <v>119</v>
      </c>
      <c r="S917" s="32" t="s">
        <v>113</v>
      </c>
      <c r="T917" s="33" t="s">
        <v>118</v>
      </c>
      <c r="U917" s="32"/>
      <c r="V917" s="33" t="s">
        <v>117</v>
      </c>
      <c r="W917" s="32"/>
      <c r="X917" s="33" t="s">
        <v>116</v>
      </c>
      <c r="Y917" s="32"/>
      <c r="Z917" s="33" t="s">
        <v>115</v>
      </c>
      <c r="AA917" s="32"/>
      <c r="AB917" s="31"/>
      <c r="AC917" s="32"/>
      <c r="AD917" s="31"/>
      <c r="AE917" s="23"/>
      <c r="AF917" s="251"/>
      <c r="AG917" s="251"/>
      <c r="AH917" s="22"/>
      <c r="AI917" s="11"/>
      <c r="AJ917" s="265"/>
      <c r="AK917" s="267"/>
      <c r="AL917" s="263"/>
      <c r="AM917" s="265"/>
      <c r="AN917" s="267"/>
      <c r="AO917" s="263"/>
      <c r="AP917" s="265"/>
      <c r="AQ917" s="267"/>
      <c r="AR917" s="263"/>
      <c r="AS917" s="265"/>
      <c r="AT917" s="267"/>
      <c r="AU917" s="263"/>
      <c r="AV917" s="265"/>
      <c r="AW917" s="275"/>
      <c r="AX917" s="270"/>
      <c r="AY917" s="292"/>
      <c r="AZ917" s="228"/>
      <c r="BA917" s="228"/>
      <c r="BB917" s="295"/>
    </row>
    <row r="918" spans="2:62" ht="28.15" customHeight="1" x14ac:dyDescent="0.2">
      <c r="B918" s="30"/>
      <c r="C918" s="244"/>
      <c r="D918" s="29"/>
      <c r="E918" s="28"/>
      <c r="F918" s="28"/>
      <c r="G918" s="27"/>
      <c r="H918" s="225"/>
      <c r="I918" s="248"/>
      <c r="J918" s="248"/>
      <c r="K918" s="248"/>
      <c r="L918" s="26" t="s">
        <v>114</v>
      </c>
      <c r="M918" s="25" t="s">
        <v>452</v>
      </c>
      <c r="N918" s="26" t="s">
        <v>112</v>
      </c>
      <c r="O918" s="25" t="s">
        <v>414</v>
      </c>
      <c r="P918" s="26" t="s">
        <v>111</v>
      </c>
      <c r="Q918" s="25" t="s">
        <v>425</v>
      </c>
      <c r="R918" s="26" t="s">
        <v>110</v>
      </c>
      <c r="S918" s="25" t="s">
        <v>113</v>
      </c>
      <c r="T918" s="26" t="s">
        <v>109</v>
      </c>
      <c r="U918" s="25"/>
      <c r="V918" s="26" t="s">
        <v>108</v>
      </c>
      <c r="W918" s="25"/>
      <c r="X918" s="26" t="s">
        <v>107</v>
      </c>
      <c r="Y918" s="25"/>
      <c r="Z918" s="26" t="s">
        <v>106</v>
      </c>
      <c r="AA918" s="25"/>
      <c r="AB918" s="24"/>
      <c r="AC918" s="25"/>
      <c r="AD918" s="24"/>
      <c r="AE918" s="23"/>
      <c r="AF918" s="251"/>
      <c r="AG918" s="251"/>
      <c r="AH918" s="22"/>
      <c r="AI918" s="11"/>
      <c r="AJ918" s="265"/>
      <c r="AK918" s="267"/>
      <c r="AL918" s="263"/>
      <c r="AM918" s="265"/>
      <c r="AN918" s="267"/>
      <c r="AO918" s="263"/>
      <c r="AP918" s="265"/>
      <c r="AQ918" s="267"/>
      <c r="AR918" s="263"/>
      <c r="AS918" s="265"/>
      <c r="AT918" s="267"/>
      <c r="AU918" s="263"/>
      <c r="AV918" s="265"/>
      <c r="AW918" s="275"/>
      <c r="AX918" s="270"/>
      <c r="AY918" s="292"/>
      <c r="AZ918" s="228"/>
      <c r="BA918" s="228"/>
      <c r="BB918" s="295"/>
    </row>
    <row r="919" spans="2:62" ht="28.15" customHeight="1" thickBot="1" x14ac:dyDescent="0.25">
      <c r="B919" s="30"/>
      <c r="C919" s="253"/>
      <c r="D919" s="51"/>
      <c r="E919" s="50"/>
      <c r="F919" s="50"/>
      <c r="G919" s="49"/>
      <c r="H919" s="226"/>
      <c r="I919" s="254"/>
      <c r="J919" s="254"/>
      <c r="K919" s="254"/>
      <c r="L919" s="48" t="s">
        <v>105</v>
      </c>
      <c r="M919" s="47" t="s">
        <v>625</v>
      </c>
      <c r="N919" s="48" t="s">
        <v>103</v>
      </c>
      <c r="O919" s="47" t="s">
        <v>624</v>
      </c>
      <c r="P919" s="48" t="s">
        <v>102</v>
      </c>
      <c r="Q919" s="47" t="s">
        <v>188</v>
      </c>
      <c r="R919" s="48" t="s">
        <v>101</v>
      </c>
      <c r="S919" s="47" t="s">
        <v>121</v>
      </c>
      <c r="T919" s="48">
        <v>20</v>
      </c>
      <c r="U919" s="47"/>
      <c r="V919" s="48" t="s">
        <v>100</v>
      </c>
      <c r="W919" s="47"/>
      <c r="X919" s="48" t="s">
        <v>99</v>
      </c>
      <c r="Y919" s="47"/>
      <c r="Z919" s="48" t="s">
        <v>98</v>
      </c>
      <c r="AA919" s="47"/>
      <c r="AB919" s="16"/>
      <c r="AC919" s="47"/>
      <c r="AD919" s="16"/>
      <c r="AE919" s="46"/>
      <c r="AF919" s="255"/>
      <c r="AG919" s="255"/>
      <c r="AH919" s="45"/>
      <c r="AI919" s="11"/>
      <c r="AJ919" s="266"/>
      <c r="AK919" s="268"/>
      <c r="AL919" s="264"/>
      <c r="AM919" s="266"/>
      <c r="AN919" s="268"/>
      <c r="AO919" s="264"/>
      <c r="AP919" s="266"/>
      <c r="AQ919" s="268"/>
      <c r="AR919" s="264"/>
      <c r="AS919" s="266"/>
      <c r="AT919" s="268"/>
      <c r="AU919" s="264"/>
      <c r="AV919" s="266"/>
      <c r="AW919" s="276"/>
      <c r="AX919" s="271"/>
      <c r="AY919" s="293"/>
      <c r="AZ919" s="229"/>
      <c r="BA919" s="229"/>
      <c r="BB919" s="296"/>
    </row>
    <row r="920" spans="2:62" ht="28.15" customHeight="1" x14ac:dyDescent="0.2">
      <c r="B920" s="30"/>
      <c r="C920" s="242">
        <v>3</v>
      </c>
      <c r="D920" s="44"/>
      <c r="E920" s="43"/>
      <c r="F920" s="43"/>
      <c r="G920" s="42"/>
      <c r="H920" s="223"/>
      <c r="I920" s="246">
        <v>91</v>
      </c>
      <c r="J920" s="246">
        <v>24</v>
      </c>
      <c r="K920" s="246">
        <v>7</v>
      </c>
      <c r="L920" s="41" t="s">
        <v>133</v>
      </c>
      <c r="M920" s="40" t="s">
        <v>104</v>
      </c>
      <c r="N920" s="41" t="s">
        <v>131</v>
      </c>
      <c r="O920" s="40" t="s">
        <v>623</v>
      </c>
      <c r="P920" s="41" t="s">
        <v>130</v>
      </c>
      <c r="Q920" s="40" t="s">
        <v>439</v>
      </c>
      <c r="R920" s="41" t="s">
        <v>129</v>
      </c>
      <c r="S920" s="40" t="s">
        <v>195</v>
      </c>
      <c r="T920" s="41" t="s">
        <v>128</v>
      </c>
      <c r="U920" s="40" t="s">
        <v>121</v>
      </c>
      <c r="V920" s="41" t="s">
        <v>127</v>
      </c>
      <c r="W920" s="40"/>
      <c r="X920" s="41" t="s">
        <v>126</v>
      </c>
      <c r="Y920" s="40"/>
      <c r="Z920" s="41" t="s">
        <v>125</v>
      </c>
      <c r="AA920" s="40"/>
      <c r="AB920" s="39"/>
      <c r="AC920" s="40"/>
      <c r="AD920" s="39" t="s">
        <v>178</v>
      </c>
      <c r="AE920" s="38"/>
      <c r="AF920" s="250"/>
      <c r="AG920" s="250" t="s">
        <v>622</v>
      </c>
      <c r="AH920" s="37"/>
      <c r="AI920" s="11"/>
      <c r="AJ920" s="233">
        <f>SUMPRODUCT(LEN($M920:$U923)-LEN(SUBSTITUTE($M920:$U923,"A", "")))</f>
        <v>25</v>
      </c>
      <c r="AK920" s="239">
        <f>SUMPRODUCT(LEN($AD920:$AD923)-LEN(SUBSTITUTE($AD920:$AD923,"A", "")))</f>
        <v>1</v>
      </c>
      <c r="AL920" s="230">
        <f>SUMPRODUCT(LEN($AC920:$AC923)-LEN(SUBSTITUTE($AC920:$AC923,"A", "")))</f>
        <v>0</v>
      </c>
      <c r="AM920" s="233">
        <f>SUMPRODUCT(LEN($M920:$U923)-LEN(SUBSTITUTE($M920:$U923,"S", "")))</f>
        <v>30</v>
      </c>
      <c r="AN920" s="239">
        <f>SUMPRODUCT(LEN($AD920:$AD923)-LEN(SUBSTITUTE($AD920:$AD923,"S", "")))</f>
        <v>2</v>
      </c>
      <c r="AO920" s="230">
        <f>SUMPRODUCT(LEN($AC920:$AC923)-LEN(SUBSTITUTE($AC920:$AC923,"S", "")))</f>
        <v>0</v>
      </c>
      <c r="AP920" s="233">
        <f>SUMPRODUCT(LEN($M920:$U923)-LEN(SUBSTITUTE($M920:$U923,"F", "")))</f>
        <v>0</v>
      </c>
      <c r="AQ920" s="239">
        <f>SUMPRODUCT(LEN($AD920:$AD923)-LEN(SUBSTITUTE($AD920:$AD923,"F", "")))</f>
        <v>0</v>
      </c>
      <c r="AR920" s="230">
        <f>SUMPRODUCT(LEN($AC920:$AC923)-LEN(SUBSTITUTE($AC920:$AC923,"F", "")))</f>
        <v>0</v>
      </c>
      <c r="AS920" s="233">
        <f>SUMPRODUCT(LEN($M920:$U923)-LEN(SUBSTITUTE($M920:$U923,"G", "")))</f>
        <v>6</v>
      </c>
      <c r="AT920" s="239">
        <f>SUMPRODUCT(LEN($AD920:$AD923)-LEN(SUBSTITUTE($AD920:$AD923,"G", "")))</f>
        <v>0</v>
      </c>
      <c r="AU920" s="230">
        <f>SUMPRODUCT(LEN($AC920:$AC923)-LEN(SUBSTITUTE($AC920:$AC923,"G", "")))</f>
        <v>0</v>
      </c>
      <c r="AV920" s="233">
        <f>SUMPRODUCT(LEN($L920:$U923)-LEN(SUBSTITUTE($L920:$U923,"M", "")))</f>
        <v>0</v>
      </c>
      <c r="AW920" s="236">
        <f>SUMPRODUCT(LEN($AD920:$AD923)-LEN(SUBSTITUTE($AD920:$AD923,"M", "")))</f>
        <v>0</v>
      </c>
      <c r="AX920" s="269">
        <f>SUMPRODUCT(LEN($AC920:$AC923)-LEN(SUBSTITUTE($AC920:$AC923,"M", "")))</f>
        <v>0</v>
      </c>
      <c r="AY920" s="291">
        <f>SUMPRODUCT(LEN($AE920:$AE923)-LEN(SUBSTITUTE($AE920:$AE923,"S", "")))</f>
        <v>0</v>
      </c>
      <c r="AZ920" s="227">
        <f>SUMPRODUCT(LEN($AE920:$AE923)-LEN(SUBSTITUTE($AE920:$AE923,"F", "")))</f>
        <v>0</v>
      </c>
      <c r="BA920" s="227">
        <f>SUMPRODUCT(LEN($AE920:$AE923)-LEN(SUBSTITUTE($AE920:$AE923,"G", "")))</f>
        <v>0</v>
      </c>
      <c r="BB920" s="294">
        <f>SUMPRODUCT(LEN($AE920:$AE923)-LEN(SUBSTITUTE($AE920:$AE923,"M", "")))</f>
        <v>0</v>
      </c>
    </row>
    <row r="921" spans="2:62" ht="28.15" customHeight="1" thickBot="1" x14ac:dyDescent="0.25">
      <c r="B921" s="30"/>
      <c r="C921" s="243"/>
      <c r="D921" s="36"/>
      <c r="E921" s="35"/>
      <c r="F921" s="35"/>
      <c r="G921" s="34"/>
      <c r="H921" s="224"/>
      <c r="I921" s="247"/>
      <c r="J921" s="247"/>
      <c r="K921" s="247"/>
      <c r="L921" s="33" t="s">
        <v>123</v>
      </c>
      <c r="M921" s="32" t="s">
        <v>621</v>
      </c>
      <c r="N921" s="33" t="s">
        <v>122</v>
      </c>
      <c r="O921" s="32" t="s">
        <v>620</v>
      </c>
      <c r="P921" s="33" t="s">
        <v>120</v>
      </c>
      <c r="Q921" s="32" t="s">
        <v>404</v>
      </c>
      <c r="R921" s="33" t="s">
        <v>119</v>
      </c>
      <c r="S921" s="32" t="s">
        <v>113</v>
      </c>
      <c r="T921" s="33" t="s">
        <v>118</v>
      </c>
      <c r="U921" s="32"/>
      <c r="V921" s="33" t="s">
        <v>117</v>
      </c>
      <c r="W921" s="32"/>
      <c r="X921" s="33" t="s">
        <v>116</v>
      </c>
      <c r="Y921" s="32"/>
      <c r="Z921" s="33" t="s">
        <v>115</v>
      </c>
      <c r="AA921" s="32"/>
      <c r="AB921" s="31"/>
      <c r="AC921" s="32"/>
      <c r="AD921" s="31"/>
      <c r="AE921" s="23"/>
      <c r="AF921" s="251"/>
      <c r="AG921" s="251"/>
      <c r="AH921" s="22"/>
      <c r="AI921" s="11"/>
      <c r="AJ921" s="265"/>
      <c r="AK921" s="267"/>
      <c r="AL921" s="263"/>
      <c r="AM921" s="265"/>
      <c r="AN921" s="267"/>
      <c r="AO921" s="263"/>
      <c r="AP921" s="265"/>
      <c r="AQ921" s="267"/>
      <c r="AR921" s="263"/>
      <c r="AS921" s="265"/>
      <c r="AT921" s="267"/>
      <c r="AU921" s="263"/>
      <c r="AV921" s="265"/>
      <c r="AW921" s="275"/>
      <c r="AX921" s="270"/>
      <c r="AY921" s="292"/>
      <c r="AZ921" s="228"/>
      <c r="BA921" s="228"/>
      <c r="BB921" s="295"/>
    </row>
    <row r="922" spans="2:62" ht="28.15" customHeight="1" x14ac:dyDescent="0.2">
      <c r="B922" s="30"/>
      <c r="C922" s="244"/>
      <c r="D922" s="29"/>
      <c r="E922" s="28"/>
      <c r="F922" s="28"/>
      <c r="G922" s="27"/>
      <c r="H922" s="225"/>
      <c r="I922" s="248"/>
      <c r="J922" s="248"/>
      <c r="K922" s="248"/>
      <c r="L922" s="26" t="s">
        <v>114</v>
      </c>
      <c r="M922" s="25" t="s">
        <v>484</v>
      </c>
      <c r="N922" s="26" t="s">
        <v>112</v>
      </c>
      <c r="O922" s="25" t="s">
        <v>619</v>
      </c>
      <c r="P922" s="26" t="s">
        <v>111</v>
      </c>
      <c r="Q922" s="25" t="s">
        <v>451</v>
      </c>
      <c r="R922" s="26" t="s">
        <v>110</v>
      </c>
      <c r="S922" s="25" t="s">
        <v>113</v>
      </c>
      <c r="T922" s="26" t="s">
        <v>109</v>
      </c>
      <c r="U922" s="25"/>
      <c r="V922" s="26" t="s">
        <v>108</v>
      </c>
      <c r="W922" s="25"/>
      <c r="X922" s="26" t="s">
        <v>107</v>
      </c>
      <c r="Y922" s="25"/>
      <c r="Z922" s="26" t="s">
        <v>106</v>
      </c>
      <c r="AA922" s="25"/>
      <c r="AB922" s="24"/>
      <c r="AC922" s="25"/>
      <c r="AD922" s="24"/>
      <c r="AE922" s="23"/>
      <c r="AF922" s="251"/>
      <c r="AG922" s="251"/>
      <c r="AH922" s="22"/>
      <c r="AI922" s="11"/>
      <c r="AJ922" s="265"/>
      <c r="AK922" s="267"/>
      <c r="AL922" s="263"/>
      <c r="AM922" s="265"/>
      <c r="AN922" s="267"/>
      <c r="AO922" s="263"/>
      <c r="AP922" s="265"/>
      <c r="AQ922" s="267"/>
      <c r="AR922" s="263"/>
      <c r="AS922" s="265"/>
      <c r="AT922" s="267"/>
      <c r="AU922" s="263"/>
      <c r="AV922" s="265"/>
      <c r="AW922" s="275"/>
      <c r="AX922" s="270"/>
      <c r="AY922" s="292"/>
      <c r="AZ922" s="228"/>
      <c r="BA922" s="228"/>
      <c r="BB922" s="295"/>
    </row>
    <row r="923" spans="2:62" ht="28.15" customHeight="1" thickBot="1" x14ac:dyDescent="0.25">
      <c r="B923" s="21"/>
      <c r="C923" s="245"/>
      <c r="D923" s="20"/>
      <c r="E923" s="19"/>
      <c r="F923" s="19"/>
      <c r="G923" s="18"/>
      <c r="H923" s="226"/>
      <c r="I923" s="249"/>
      <c r="J923" s="249"/>
      <c r="K923" s="249"/>
      <c r="L923" s="17" t="s">
        <v>105</v>
      </c>
      <c r="M923" s="15" t="s">
        <v>618</v>
      </c>
      <c r="N923" s="17" t="s">
        <v>103</v>
      </c>
      <c r="O923" s="15" t="s">
        <v>447</v>
      </c>
      <c r="P923" s="17" t="s">
        <v>102</v>
      </c>
      <c r="Q923" s="15" t="s">
        <v>217</v>
      </c>
      <c r="R923" s="17" t="s">
        <v>101</v>
      </c>
      <c r="S923" s="15" t="s">
        <v>113</v>
      </c>
      <c r="T923" s="17">
        <v>20</v>
      </c>
      <c r="U923" s="15"/>
      <c r="V923" s="17" t="s">
        <v>100</v>
      </c>
      <c r="W923" s="15"/>
      <c r="X923" s="17" t="s">
        <v>99</v>
      </c>
      <c r="Y923" s="15"/>
      <c r="Z923" s="17" t="s">
        <v>98</v>
      </c>
      <c r="AA923" s="15"/>
      <c r="AB923" s="16"/>
      <c r="AC923" s="15"/>
      <c r="AD923" s="14"/>
      <c r="AE923" s="13"/>
      <c r="AF923" s="252"/>
      <c r="AG923" s="252"/>
      <c r="AH923" s="12"/>
      <c r="AI923" s="11"/>
      <c r="AJ923" s="266"/>
      <c r="AK923" s="268"/>
      <c r="AL923" s="264"/>
      <c r="AM923" s="266"/>
      <c r="AN923" s="268"/>
      <c r="AO923" s="264"/>
      <c r="AP923" s="266"/>
      <c r="AQ923" s="268"/>
      <c r="AR923" s="264"/>
      <c r="AS923" s="266"/>
      <c r="AT923" s="268"/>
      <c r="AU923" s="264"/>
      <c r="AV923" s="266"/>
      <c r="AW923" s="276"/>
      <c r="AX923" s="271"/>
      <c r="AY923" s="293"/>
      <c r="AZ923" s="229"/>
      <c r="BA923" s="229"/>
      <c r="BB923" s="296"/>
    </row>
    <row r="924" spans="2:62" ht="85.9" customHeight="1" thickTop="1" thickBot="1" x14ac:dyDescent="0.35">
      <c r="B924" s="105" t="s">
        <v>174</v>
      </c>
      <c r="C924" s="95" t="s">
        <v>173</v>
      </c>
      <c r="D924" s="100" t="s">
        <v>172</v>
      </c>
      <c r="E924" s="104" t="s">
        <v>171</v>
      </c>
      <c r="F924" s="103"/>
      <c r="G924" s="102"/>
      <c r="H924" s="101" t="s">
        <v>170</v>
      </c>
      <c r="I924" s="100" t="s">
        <v>96</v>
      </c>
      <c r="J924" s="100" t="s">
        <v>169</v>
      </c>
      <c r="K924" s="100" t="s">
        <v>97</v>
      </c>
      <c r="L924" s="256" t="s">
        <v>168</v>
      </c>
      <c r="M924" s="262"/>
      <c r="N924" s="256" t="s">
        <v>167</v>
      </c>
      <c r="O924" s="262"/>
      <c r="P924" s="256" t="s">
        <v>167</v>
      </c>
      <c r="Q924" s="257"/>
      <c r="R924" s="256" t="s">
        <v>167</v>
      </c>
      <c r="S924" s="257"/>
      <c r="T924" s="256" t="s">
        <v>167</v>
      </c>
      <c r="U924" s="257"/>
      <c r="V924" s="256" t="s">
        <v>167</v>
      </c>
      <c r="W924" s="257"/>
      <c r="X924" s="256" t="s">
        <v>167</v>
      </c>
      <c r="Y924" s="257"/>
      <c r="Z924" s="256" t="s">
        <v>167</v>
      </c>
      <c r="AA924" s="257"/>
      <c r="AB924" s="261" t="s">
        <v>166</v>
      </c>
      <c r="AC924" s="257"/>
      <c r="AD924" s="101" t="s">
        <v>165</v>
      </c>
      <c r="AE924" s="101" t="s">
        <v>164</v>
      </c>
      <c r="AF924" s="100" t="s">
        <v>163</v>
      </c>
      <c r="AG924" s="100" t="s">
        <v>162</v>
      </c>
      <c r="AH924" s="99" t="s">
        <v>161</v>
      </c>
      <c r="AI924" s="98"/>
      <c r="AJ924" s="96" t="s">
        <v>160</v>
      </c>
      <c r="AK924" s="95" t="s">
        <v>159</v>
      </c>
      <c r="AL924" s="94" t="s">
        <v>158</v>
      </c>
      <c r="AM924" s="96" t="s">
        <v>157</v>
      </c>
      <c r="AN924" s="95" t="s">
        <v>156</v>
      </c>
      <c r="AO924" s="94" t="s">
        <v>155</v>
      </c>
      <c r="AP924" s="96" t="s">
        <v>154</v>
      </c>
      <c r="AQ924" s="95" t="s">
        <v>153</v>
      </c>
      <c r="AR924" s="97" t="s">
        <v>152</v>
      </c>
      <c r="AS924" s="96" t="s">
        <v>151</v>
      </c>
      <c r="AT924" s="95" t="s">
        <v>150</v>
      </c>
      <c r="AU924" s="94" t="s">
        <v>149</v>
      </c>
      <c r="AV924" s="96" t="s">
        <v>148</v>
      </c>
      <c r="AW924" s="95" t="s">
        <v>147</v>
      </c>
      <c r="AX924" s="94" t="s">
        <v>146</v>
      </c>
      <c r="AY924" s="93" t="s">
        <v>145</v>
      </c>
      <c r="AZ924" s="92" t="s">
        <v>144</v>
      </c>
      <c r="BA924" s="92" t="s">
        <v>143</v>
      </c>
      <c r="BB924" s="91" t="s">
        <v>142</v>
      </c>
    </row>
    <row r="925" spans="2:62" ht="48" thickBot="1" x14ac:dyDescent="0.3">
      <c r="B925" s="90" t="s">
        <v>179</v>
      </c>
      <c r="C925" s="89"/>
      <c r="D925" s="88">
        <v>192</v>
      </c>
      <c r="E925" s="258"/>
      <c r="F925" s="259"/>
      <c r="G925" s="260"/>
      <c r="H925" s="87" t="s">
        <v>140</v>
      </c>
      <c r="I925" s="86"/>
      <c r="J925" s="86"/>
      <c r="K925" s="85"/>
      <c r="L925" s="84"/>
      <c r="M925" s="81"/>
      <c r="N925" s="84"/>
      <c r="O925" s="81"/>
      <c r="P925" s="84"/>
      <c r="Q925" s="81"/>
      <c r="R925" s="84"/>
      <c r="S925" s="81"/>
      <c r="T925" s="84"/>
      <c r="U925" s="81"/>
      <c r="V925" s="84"/>
      <c r="W925" s="81"/>
      <c r="X925" s="84"/>
      <c r="Y925" s="81"/>
      <c r="Z925" s="84"/>
      <c r="AA925" s="83"/>
      <c r="AB925" s="82" t="s">
        <v>139</v>
      </c>
      <c r="AC925" s="81"/>
      <c r="AD925" s="81"/>
      <c r="AE925" s="81"/>
      <c r="AF925" s="80"/>
      <c r="AG925" s="80"/>
      <c r="AH925" s="60"/>
      <c r="AI925" s="79" t="s">
        <v>138</v>
      </c>
      <c r="AJ925" s="78">
        <f t="shared" ref="AJ925:BB925" si="122">SUM(AJ927:AJ938)</f>
        <v>60</v>
      </c>
      <c r="AK925" s="77">
        <f t="shared" si="122"/>
        <v>8</v>
      </c>
      <c r="AL925" s="76">
        <f t="shared" si="122"/>
        <v>0</v>
      </c>
      <c r="AM925" s="78">
        <f t="shared" si="122"/>
        <v>46</v>
      </c>
      <c r="AN925" s="77">
        <f t="shared" si="122"/>
        <v>5</v>
      </c>
      <c r="AO925" s="76">
        <f t="shared" si="122"/>
        <v>0</v>
      </c>
      <c r="AP925" s="78">
        <f t="shared" si="122"/>
        <v>2</v>
      </c>
      <c r="AQ925" s="77">
        <f t="shared" si="122"/>
        <v>0</v>
      </c>
      <c r="AR925" s="76">
        <f t="shared" si="122"/>
        <v>0</v>
      </c>
      <c r="AS925" s="78">
        <f t="shared" si="122"/>
        <v>7</v>
      </c>
      <c r="AT925" s="77">
        <f t="shared" si="122"/>
        <v>0</v>
      </c>
      <c r="AU925" s="76">
        <f t="shared" si="122"/>
        <v>0</v>
      </c>
      <c r="AV925" s="78">
        <f t="shared" si="122"/>
        <v>0</v>
      </c>
      <c r="AW925" s="77">
        <f t="shared" si="122"/>
        <v>0</v>
      </c>
      <c r="AX925" s="76">
        <f t="shared" si="122"/>
        <v>0</v>
      </c>
      <c r="AY925" s="75">
        <f t="shared" si="122"/>
        <v>0</v>
      </c>
      <c r="AZ925" s="74">
        <f t="shared" si="122"/>
        <v>0</v>
      </c>
      <c r="BA925" s="74">
        <f t="shared" si="122"/>
        <v>0</v>
      </c>
      <c r="BB925" s="73">
        <f t="shared" si="122"/>
        <v>0</v>
      </c>
      <c r="BC925" s="72" t="s">
        <v>137</v>
      </c>
      <c r="BF925" s="5">
        <f>SUM(AJ925:AL925)/$BG$5</f>
        <v>22.666666666666668</v>
      </c>
      <c r="BG925" s="5">
        <f>SUM(AM925:AO925,AY925)/$BG$5</f>
        <v>17</v>
      </c>
      <c r="BH925" s="5">
        <f>SUM(AP925:AR925,AZ925)/$BG$5</f>
        <v>0.66666666666666663</v>
      </c>
      <c r="BI925" s="5">
        <f>SUM(AS925:AU925,BA925)/$BG$5</f>
        <v>2.3333333333333335</v>
      </c>
      <c r="BJ925" s="5">
        <f>SUM(AV925:AX925,BB925)/$BG$5</f>
        <v>0</v>
      </c>
    </row>
    <row r="926" spans="2:62" ht="37.5" thickBot="1" x14ac:dyDescent="0.3">
      <c r="B926" s="71"/>
      <c r="C926" s="70"/>
      <c r="D926" s="69"/>
      <c r="E926" s="68"/>
      <c r="F926" s="68"/>
      <c r="G926" s="67"/>
      <c r="H926" s="66"/>
      <c r="I926" s="64"/>
      <c r="J926" s="64"/>
      <c r="K926" s="65"/>
      <c r="L926" s="64"/>
      <c r="M926" s="62"/>
      <c r="N926" s="64"/>
      <c r="O926" s="62"/>
      <c r="P926" s="64"/>
      <c r="Q926" s="62"/>
      <c r="R926" s="64"/>
      <c r="S926" s="62"/>
      <c r="T926" s="64"/>
      <c r="U926" s="62"/>
      <c r="V926" s="64"/>
      <c r="W926" s="62"/>
      <c r="X926" s="64"/>
      <c r="Y926" s="62"/>
      <c r="Z926" s="64"/>
      <c r="AA926" s="62"/>
      <c r="AB926" s="63"/>
      <c r="AC926" s="62"/>
      <c r="AD926" s="62"/>
      <c r="AE926" s="62"/>
      <c r="AF926" s="61"/>
      <c r="AG926" s="61"/>
      <c r="AH926" s="60"/>
      <c r="AI926" s="59" t="s">
        <v>136</v>
      </c>
      <c r="AJ926" s="58">
        <f t="shared" ref="AJ926:BB926" si="123">AJ925/3</f>
        <v>20</v>
      </c>
      <c r="AK926" s="57">
        <f t="shared" si="123"/>
        <v>2.6666666666666665</v>
      </c>
      <c r="AL926" s="56">
        <f t="shared" si="123"/>
        <v>0</v>
      </c>
      <c r="AM926" s="58">
        <f t="shared" si="123"/>
        <v>15.333333333333334</v>
      </c>
      <c r="AN926" s="57">
        <f t="shared" si="123"/>
        <v>1.6666666666666667</v>
      </c>
      <c r="AO926" s="56">
        <f t="shared" si="123"/>
        <v>0</v>
      </c>
      <c r="AP926" s="58">
        <f t="shared" si="123"/>
        <v>0.66666666666666663</v>
      </c>
      <c r="AQ926" s="57">
        <f t="shared" si="123"/>
        <v>0</v>
      </c>
      <c r="AR926" s="56">
        <f t="shared" si="123"/>
        <v>0</v>
      </c>
      <c r="AS926" s="58">
        <f t="shared" si="123"/>
        <v>2.3333333333333335</v>
      </c>
      <c r="AT926" s="57">
        <f t="shared" si="123"/>
        <v>0</v>
      </c>
      <c r="AU926" s="56">
        <f t="shared" si="123"/>
        <v>0</v>
      </c>
      <c r="AV926" s="58">
        <f t="shared" si="123"/>
        <v>0</v>
      </c>
      <c r="AW926" s="57">
        <f t="shared" si="123"/>
        <v>0</v>
      </c>
      <c r="AX926" s="56">
        <f t="shared" si="123"/>
        <v>0</v>
      </c>
      <c r="AY926" s="55">
        <f t="shared" si="123"/>
        <v>0</v>
      </c>
      <c r="AZ926" s="54">
        <f t="shared" si="123"/>
        <v>0</v>
      </c>
      <c r="BA926" s="54">
        <f t="shared" si="123"/>
        <v>0</v>
      </c>
      <c r="BB926" s="53">
        <f t="shared" si="123"/>
        <v>0</v>
      </c>
      <c r="BC926" s="52" t="s">
        <v>135</v>
      </c>
    </row>
    <row r="927" spans="2:62" ht="28.15" customHeight="1" x14ac:dyDescent="0.2">
      <c r="B927" s="30"/>
      <c r="C927" s="242">
        <v>1</v>
      </c>
      <c r="D927" s="44"/>
      <c r="E927" s="43"/>
      <c r="F927" s="43"/>
      <c r="G927" s="42"/>
      <c r="H927" s="223" t="s">
        <v>183</v>
      </c>
      <c r="I927" s="246">
        <v>96</v>
      </c>
      <c r="J927" s="246">
        <v>25</v>
      </c>
      <c r="K927" s="246">
        <v>8</v>
      </c>
      <c r="L927" s="41" t="s">
        <v>133</v>
      </c>
      <c r="M927" s="40" t="s">
        <v>132</v>
      </c>
      <c r="N927" s="41" t="s">
        <v>131</v>
      </c>
      <c r="O927" s="40" t="s">
        <v>403</v>
      </c>
      <c r="P927" s="41" t="s">
        <v>130</v>
      </c>
      <c r="Q927" s="40" t="s">
        <v>411</v>
      </c>
      <c r="R927" s="41" t="s">
        <v>129</v>
      </c>
      <c r="S927" s="40" t="s">
        <v>132</v>
      </c>
      <c r="T927" s="41" t="s">
        <v>128</v>
      </c>
      <c r="U927" s="40" t="s">
        <v>121</v>
      </c>
      <c r="V927" s="41" t="s">
        <v>127</v>
      </c>
      <c r="W927" s="40"/>
      <c r="X927" s="41" t="s">
        <v>126</v>
      </c>
      <c r="Y927" s="40"/>
      <c r="Z927" s="41" t="s">
        <v>125</v>
      </c>
      <c r="AA927" s="40"/>
      <c r="AB927" s="39"/>
      <c r="AC927" s="40"/>
      <c r="AD927" s="39" t="s">
        <v>617</v>
      </c>
      <c r="AE927" s="38"/>
      <c r="AF927" s="250"/>
      <c r="AG927" s="250" t="s">
        <v>609</v>
      </c>
      <c r="AH927" s="37"/>
      <c r="AI927" s="11"/>
      <c r="AJ927" s="233">
        <f>SUMPRODUCT(LEN($M927:$U930)-LEN(SUBSTITUTE($M927:$U930,"A", "")))</f>
        <v>26</v>
      </c>
      <c r="AK927" s="239">
        <f>SUMPRODUCT(LEN($AD927:$AD930)-LEN(SUBSTITUTE($AD927:$AD930,"A", "")))</f>
        <v>7</v>
      </c>
      <c r="AL927" s="230">
        <f>SUMPRODUCT(LEN($AC927:$AC930)-LEN(SUBSTITUTE($AC927:$AC930,"A", "")))</f>
        <v>0</v>
      </c>
      <c r="AM927" s="233">
        <f>SUMPRODUCT(LEN($M927:$U930)-LEN(SUBSTITUTE($M927:$U930,"S", "")))</f>
        <v>21</v>
      </c>
      <c r="AN927" s="239">
        <f>SUMPRODUCT(LEN($AD927:$AD930)-LEN(SUBSTITUTE($AD927:$AD930,"S", "")))</f>
        <v>5</v>
      </c>
      <c r="AO927" s="230">
        <f>SUMPRODUCT(LEN($AC927:$AC930)-LEN(SUBSTITUTE($AC927:$AC930,"S", "")))</f>
        <v>0</v>
      </c>
      <c r="AP927" s="233">
        <f>SUMPRODUCT(LEN($M927:$U930)-LEN(SUBSTITUTE($M927:$U930,"F", "")))</f>
        <v>1</v>
      </c>
      <c r="AQ927" s="239">
        <f>SUMPRODUCT(LEN($AD927:$AD930)-LEN(SUBSTITUTE($AD927:$AD930,"F", "")))</f>
        <v>0</v>
      </c>
      <c r="AR927" s="230">
        <f>SUMPRODUCT(LEN($AC927:$AC930)-LEN(SUBSTITUTE($AC927:$AC930,"F", "")))</f>
        <v>0</v>
      </c>
      <c r="AS927" s="233">
        <f>SUMPRODUCT(LEN($M927:$U930)-LEN(SUBSTITUTE($M927:$U930,"G", "")))</f>
        <v>4</v>
      </c>
      <c r="AT927" s="239">
        <f>SUMPRODUCT(LEN($AD927:$AD930)-LEN(SUBSTITUTE($AD927:$AD930,"G", "")))</f>
        <v>0</v>
      </c>
      <c r="AU927" s="230">
        <f>SUMPRODUCT(LEN($AC927:$AC930)-LEN(SUBSTITUTE($AC927:$AC930,"G", "")))</f>
        <v>0</v>
      </c>
      <c r="AV927" s="233">
        <f>SUMPRODUCT(LEN($L927:$U930)-LEN(SUBSTITUTE($L927:$U930,"M", "")))</f>
        <v>0</v>
      </c>
      <c r="AW927" s="236">
        <f>SUMPRODUCT(LEN($AD927:$AD930)-LEN(SUBSTITUTE($AD927:$AD930,"M", "")))</f>
        <v>0</v>
      </c>
      <c r="AX927" s="269">
        <f>SUMPRODUCT(LEN($AC927:$AC930)-LEN(SUBSTITUTE($AC927:$AC930,"M", "")))</f>
        <v>0</v>
      </c>
      <c r="AY927" s="291">
        <f>SUMPRODUCT(LEN($AE927:$AE930)-LEN(SUBSTITUTE($AE927:$AE930,"S", "")))</f>
        <v>0</v>
      </c>
      <c r="AZ927" s="227">
        <f>SUMPRODUCT(LEN($AE927:$AE930)-LEN(SUBSTITUTE($AE927:$AE930,"F", "")))</f>
        <v>0</v>
      </c>
      <c r="BA927" s="227">
        <f>SUMPRODUCT(LEN($AE927:$AE930)-LEN(SUBSTITUTE($AE927:$AE930,"G", "")))</f>
        <v>0</v>
      </c>
      <c r="BB927" s="294">
        <f>SUMPRODUCT(LEN($AE927:$AE930)-LEN(SUBSTITUTE($AE927:$AE930,"M", "")))</f>
        <v>0</v>
      </c>
    </row>
    <row r="928" spans="2:62" ht="28.15" customHeight="1" thickBot="1" x14ac:dyDescent="0.25">
      <c r="B928" s="30"/>
      <c r="C928" s="243"/>
      <c r="D928" s="36"/>
      <c r="E928" s="35"/>
      <c r="F928" s="35"/>
      <c r="G928" s="34"/>
      <c r="H928" s="224"/>
      <c r="I928" s="247"/>
      <c r="J928" s="247"/>
      <c r="K928" s="247"/>
      <c r="L928" s="33" t="s">
        <v>123</v>
      </c>
      <c r="M928" s="32" t="s">
        <v>484</v>
      </c>
      <c r="N928" s="33" t="s">
        <v>122</v>
      </c>
      <c r="O928" s="32" t="s">
        <v>411</v>
      </c>
      <c r="P928" s="33" t="s">
        <v>120</v>
      </c>
      <c r="Q928" s="32" t="s">
        <v>404</v>
      </c>
      <c r="R928" s="33" t="s">
        <v>119</v>
      </c>
      <c r="S928" s="32" t="s">
        <v>124</v>
      </c>
      <c r="T928" s="33" t="s">
        <v>118</v>
      </c>
      <c r="U928" s="32"/>
      <c r="V928" s="33" t="s">
        <v>117</v>
      </c>
      <c r="W928" s="32"/>
      <c r="X928" s="33" t="s">
        <v>116</v>
      </c>
      <c r="Y928" s="32"/>
      <c r="Z928" s="33" t="s">
        <v>115</v>
      </c>
      <c r="AA928" s="32"/>
      <c r="AB928" s="31"/>
      <c r="AC928" s="32"/>
      <c r="AD928" s="31" t="s">
        <v>132</v>
      </c>
      <c r="AE928" s="23"/>
      <c r="AF928" s="251"/>
      <c r="AG928" s="251"/>
      <c r="AH928" s="22"/>
      <c r="AI928" s="11"/>
      <c r="AJ928" s="265"/>
      <c r="AK928" s="267"/>
      <c r="AL928" s="263"/>
      <c r="AM928" s="265"/>
      <c r="AN928" s="267"/>
      <c r="AO928" s="263"/>
      <c r="AP928" s="265"/>
      <c r="AQ928" s="267"/>
      <c r="AR928" s="263"/>
      <c r="AS928" s="265"/>
      <c r="AT928" s="267"/>
      <c r="AU928" s="263"/>
      <c r="AV928" s="265"/>
      <c r="AW928" s="275"/>
      <c r="AX928" s="270"/>
      <c r="AY928" s="292"/>
      <c r="AZ928" s="228"/>
      <c r="BA928" s="228"/>
      <c r="BB928" s="295"/>
    </row>
    <row r="929" spans="2:62" ht="28.15" customHeight="1" x14ac:dyDescent="0.2">
      <c r="B929" s="30"/>
      <c r="C929" s="244"/>
      <c r="D929" s="29"/>
      <c r="E929" s="28"/>
      <c r="F929" s="28"/>
      <c r="G929" s="27"/>
      <c r="H929" s="225">
        <v>192</v>
      </c>
      <c r="I929" s="248"/>
      <c r="J929" s="248"/>
      <c r="K929" s="248"/>
      <c r="L929" s="26" t="s">
        <v>114</v>
      </c>
      <c r="M929" s="25" t="s">
        <v>377</v>
      </c>
      <c r="N929" s="26" t="s">
        <v>112</v>
      </c>
      <c r="O929" s="25" t="s">
        <v>434</v>
      </c>
      <c r="P929" s="26" t="s">
        <v>111</v>
      </c>
      <c r="Q929" s="25" t="s">
        <v>217</v>
      </c>
      <c r="R929" s="26" t="s">
        <v>110</v>
      </c>
      <c r="S929" s="25" t="s">
        <v>121</v>
      </c>
      <c r="T929" s="26" t="s">
        <v>109</v>
      </c>
      <c r="U929" s="25"/>
      <c r="V929" s="26" t="s">
        <v>108</v>
      </c>
      <c r="W929" s="25"/>
      <c r="X929" s="26" t="s">
        <v>107</v>
      </c>
      <c r="Y929" s="25"/>
      <c r="Z929" s="26" t="s">
        <v>106</v>
      </c>
      <c r="AA929" s="25"/>
      <c r="AB929" s="24"/>
      <c r="AC929" s="25"/>
      <c r="AD929" s="24"/>
      <c r="AE929" s="23"/>
      <c r="AF929" s="251"/>
      <c r="AG929" s="251"/>
      <c r="AH929" s="22"/>
      <c r="AI929" s="11"/>
      <c r="AJ929" s="265"/>
      <c r="AK929" s="267"/>
      <c r="AL929" s="263"/>
      <c r="AM929" s="265"/>
      <c r="AN929" s="267"/>
      <c r="AO929" s="263"/>
      <c r="AP929" s="265"/>
      <c r="AQ929" s="267"/>
      <c r="AR929" s="263"/>
      <c r="AS929" s="265"/>
      <c r="AT929" s="267"/>
      <c r="AU929" s="263"/>
      <c r="AV929" s="265"/>
      <c r="AW929" s="275"/>
      <c r="AX929" s="270"/>
      <c r="AY929" s="292"/>
      <c r="AZ929" s="228"/>
      <c r="BA929" s="228"/>
      <c r="BB929" s="295"/>
    </row>
    <row r="930" spans="2:62" ht="28.15" customHeight="1" thickBot="1" x14ac:dyDescent="0.25">
      <c r="B930" s="30"/>
      <c r="C930" s="253"/>
      <c r="D930" s="51"/>
      <c r="E930" s="50"/>
      <c r="F930" s="50"/>
      <c r="G930" s="49"/>
      <c r="H930" s="226"/>
      <c r="I930" s="254"/>
      <c r="J930" s="254"/>
      <c r="K930" s="254"/>
      <c r="L930" s="48" t="s">
        <v>105</v>
      </c>
      <c r="M930" s="47" t="s">
        <v>616</v>
      </c>
      <c r="N930" s="48" t="s">
        <v>103</v>
      </c>
      <c r="O930" s="47" t="s">
        <v>447</v>
      </c>
      <c r="P930" s="48" t="s">
        <v>102</v>
      </c>
      <c r="Q930" s="47" t="s">
        <v>188</v>
      </c>
      <c r="R930" s="48" t="s">
        <v>101</v>
      </c>
      <c r="S930" s="47" t="s">
        <v>121</v>
      </c>
      <c r="T930" s="48">
        <v>20</v>
      </c>
      <c r="U930" s="47"/>
      <c r="V930" s="48" t="s">
        <v>100</v>
      </c>
      <c r="W930" s="47"/>
      <c r="X930" s="48" t="s">
        <v>99</v>
      </c>
      <c r="Y930" s="47"/>
      <c r="Z930" s="48" t="s">
        <v>98</v>
      </c>
      <c r="AA930" s="47"/>
      <c r="AB930" s="16"/>
      <c r="AC930" s="47"/>
      <c r="AD930" s="16"/>
      <c r="AE930" s="46"/>
      <c r="AF930" s="255"/>
      <c r="AG930" s="255"/>
      <c r="AH930" s="45"/>
      <c r="AI930" s="11"/>
      <c r="AJ930" s="266"/>
      <c r="AK930" s="268"/>
      <c r="AL930" s="264"/>
      <c r="AM930" s="266"/>
      <c r="AN930" s="268"/>
      <c r="AO930" s="264"/>
      <c r="AP930" s="266"/>
      <c r="AQ930" s="268"/>
      <c r="AR930" s="264"/>
      <c r="AS930" s="266"/>
      <c r="AT930" s="268"/>
      <c r="AU930" s="264"/>
      <c r="AV930" s="266"/>
      <c r="AW930" s="276"/>
      <c r="AX930" s="271"/>
      <c r="AY930" s="293"/>
      <c r="AZ930" s="229"/>
      <c r="BA930" s="229"/>
      <c r="BB930" s="296"/>
    </row>
    <row r="931" spans="2:62" ht="28.15" customHeight="1" x14ac:dyDescent="0.2">
      <c r="B931" s="30"/>
      <c r="C931" s="242">
        <v>2</v>
      </c>
      <c r="D931" s="44"/>
      <c r="E931" s="43"/>
      <c r="F931" s="43"/>
      <c r="G931" s="42"/>
      <c r="H931" s="223"/>
      <c r="I931" s="246">
        <v>88</v>
      </c>
      <c r="J931" s="246">
        <v>21</v>
      </c>
      <c r="K931" s="246">
        <v>7</v>
      </c>
      <c r="L931" s="41" t="s">
        <v>133</v>
      </c>
      <c r="M931" s="40" t="s">
        <v>132</v>
      </c>
      <c r="N931" s="41" t="s">
        <v>131</v>
      </c>
      <c r="O931" s="40" t="s">
        <v>424</v>
      </c>
      <c r="P931" s="41" t="s">
        <v>130</v>
      </c>
      <c r="Q931" s="40" t="s">
        <v>188</v>
      </c>
      <c r="R931" s="41" t="s">
        <v>129</v>
      </c>
      <c r="S931" s="40" t="s">
        <v>121</v>
      </c>
      <c r="T931" s="41" t="s">
        <v>128</v>
      </c>
      <c r="U931" s="40"/>
      <c r="V931" s="41" t="s">
        <v>127</v>
      </c>
      <c r="W931" s="40"/>
      <c r="X931" s="41" t="s">
        <v>126</v>
      </c>
      <c r="Y931" s="40"/>
      <c r="Z931" s="41" t="s">
        <v>125</v>
      </c>
      <c r="AA931" s="40"/>
      <c r="AB931" s="39"/>
      <c r="AC931" s="40"/>
      <c r="AD931" s="39"/>
      <c r="AE931" s="38"/>
      <c r="AF931" s="250"/>
      <c r="AG931" s="250" t="s">
        <v>609</v>
      </c>
      <c r="AH931" s="37"/>
      <c r="AI931" s="11"/>
      <c r="AJ931" s="233">
        <f>SUMPRODUCT(LEN($M931:$U934)-LEN(SUBSTITUTE($M931:$U934,"A", "")))</f>
        <v>13</v>
      </c>
      <c r="AK931" s="239">
        <f>SUMPRODUCT(LEN($AD931:$AD934)-LEN(SUBSTITUTE($AD931:$AD934,"A", "")))</f>
        <v>0</v>
      </c>
      <c r="AL931" s="230">
        <f>SUMPRODUCT(LEN($AC931:$AC934)-LEN(SUBSTITUTE($AC931:$AC934,"A", "")))</f>
        <v>0</v>
      </c>
      <c r="AM931" s="233">
        <f>SUMPRODUCT(LEN($M931:$U934)-LEN(SUBSTITUTE($M931:$U934,"S", "")))</f>
        <v>18</v>
      </c>
      <c r="AN931" s="239">
        <f>SUMPRODUCT(LEN($AD931:$AD934)-LEN(SUBSTITUTE($AD931:$AD934,"S", "")))</f>
        <v>0</v>
      </c>
      <c r="AO931" s="230">
        <f>SUMPRODUCT(LEN($AC931:$AC934)-LEN(SUBSTITUTE($AC931:$AC934,"S", "")))</f>
        <v>0</v>
      </c>
      <c r="AP931" s="233">
        <f>SUMPRODUCT(LEN($M931:$U934)-LEN(SUBSTITUTE($M931:$U934,"F", "")))</f>
        <v>0</v>
      </c>
      <c r="AQ931" s="239">
        <f>SUMPRODUCT(LEN($AD931:$AD934)-LEN(SUBSTITUTE($AD931:$AD934,"F", "")))</f>
        <v>0</v>
      </c>
      <c r="AR931" s="230">
        <f>SUMPRODUCT(LEN($AC931:$AC934)-LEN(SUBSTITUTE($AC931:$AC934,"F", "")))</f>
        <v>0</v>
      </c>
      <c r="AS931" s="233">
        <f>SUMPRODUCT(LEN($M931:$U934)-LEN(SUBSTITUTE($M931:$U934,"G", "")))</f>
        <v>2</v>
      </c>
      <c r="AT931" s="239">
        <f>SUMPRODUCT(LEN($AD931:$AD934)-LEN(SUBSTITUTE($AD931:$AD934,"G", "")))</f>
        <v>0</v>
      </c>
      <c r="AU931" s="230">
        <f>SUMPRODUCT(LEN($AC931:$AC934)-LEN(SUBSTITUTE($AC931:$AC934,"G", "")))</f>
        <v>0</v>
      </c>
      <c r="AV931" s="233">
        <f>SUMPRODUCT(LEN($L931:$U934)-LEN(SUBSTITUTE($L931:$U934,"M", "")))</f>
        <v>0</v>
      </c>
      <c r="AW931" s="236">
        <f>SUMPRODUCT(LEN($AD931:$AD934)-LEN(SUBSTITUTE($AD931:$AD934,"M", "")))</f>
        <v>0</v>
      </c>
      <c r="AX931" s="269">
        <f>SUMPRODUCT(LEN($AC931:$AC934)-LEN(SUBSTITUTE($AC931:$AC934,"M", "")))</f>
        <v>0</v>
      </c>
      <c r="AY931" s="291">
        <f>SUMPRODUCT(LEN($AE931:$AE934)-LEN(SUBSTITUTE($AE931:$AE934,"S", "")))</f>
        <v>0</v>
      </c>
      <c r="AZ931" s="227">
        <f>SUMPRODUCT(LEN($AE931:$AE934)-LEN(SUBSTITUTE($AE931:$AE934,"F", "")))</f>
        <v>0</v>
      </c>
      <c r="BA931" s="227">
        <f>SUMPRODUCT(LEN($AE931:$AE934)-LEN(SUBSTITUTE($AE931:$AE934,"G", "")))</f>
        <v>0</v>
      </c>
      <c r="BB931" s="294">
        <f>SUMPRODUCT(LEN($AE931:$AE934)-LEN(SUBSTITUTE($AE931:$AE934,"M", "")))</f>
        <v>0</v>
      </c>
    </row>
    <row r="932" spans="2:62" ht="28.15" customHeight="1" thickBot="1" x14ac:dyDescent="0.25">
      <c r="B932" s="30"/>
      <c r="C932" s="243"/>
      <c r="D932" s="36"/>
      <c r="E932" s="35"/>
      <c r="F932" s="35"/>
      <c r="G932" s="34"/>
      <c r="H932" s="224"/>
      <c r="I932" s="247"/>
      <c r="J932" s="247"/>
      <c r="K932" s="247"/>
      <c r="L932" s="33" t="s">
        <v>123</v>
      </c>
      <c r="M932" s="32" t="s">
        <v>132</v>
      </c>
      <c r="N932" s="33" t="s">
        <v>122</v>
      </c>
      <c r="O932" s="32" t="s">
        <v>430</v>
      </c>
      <c r="P932" s="33" t="s">
        <v>120</v>
      </c>
      <c r="Q932" s="32" t="s">
        <v>113</v>
      </c>
      <c r="R932" s="33" t="s">
        <v>119</v>
      </c>
      <c r="S932" s="32" t="s">
        <v>121</v>
      </c>
      <c r="T932" s="33" t="s">
        <v>118</v>
      </c>
      <c r="U932" s="32"/>
      <c r="V932" s="33" t="s">
        <v>117</v>
      </c>
      <c r="W932" s="32"/>
      <c r="X932" s="33" t="s">
        <v>116</v>
      </c>
      <c r="Y932" s="32"/>
      <c r="Z932" s="33" t="s">
        <v>115</v>
      </c>
      <c r="AA932" s="32"/>
      <c r="AB932" s="31"/>
      <c r="AC932" s="32"/>
      <c r="AD932" s="31"/>
      <c r="AE932" s="23"/>
      <c r="AF932" s="251"/>
      <c r="AG932" s="251"/>
      <c r="AH932" s="22"/>
      <c r="AI932" s="11"/>
      <c r="AJ932" s="265"/>
      <c r="AK932" s="267"/>
      <c r="AL932" s="263"/>
      <c r="AM932" s="265"/>
      <c r="AN932" s="267"/>
      <c r="AO932" s="263"/>
      <c r="AP932" s="265"/>
      <c r="AQ932" s="267"/>
      <c r="AR932" s="263"/>
      <c r="AS932" s="265"/>
      <c r="AT932" s="267"/>
      <c r="AU932" s="263"/>
      <c r="AV932" s="265"/>
      <c r="AW932" s="275"/>
      <c r="AX932" s="270"/>
      <c r="AY932" s="292"/>
      <c r="AZ932" s="228"/>
      <c r="BA932" s="228"/>
      <c r="BB932" s="295"/>
    </row>
    <row r="933" spans="2:62" ht="28.15" customHeight="1" x14ac:dyDescent="0.2">
      <c r="B933" s="30"/>
      <c r="C933" s="244"/>
      <c r="D933" s="29"/>
      <c r="E933" s="28"/>
      <c r="F933" s="28"/>
      <c r="G933" s="27"/>
      <c r="H933" s="225"/>
      <c r="I933" s="248"/>
      <c r="J933" s="248"/>
      <c r="K933" s="248"/>
      <c r="L933" s="26" t="s">
        <v>114</v>
      </c>
      <c r="M933" s="25" t="s">
        <v>186</v>
      </c>
      <c r="N933" s="26" t="s">
        <v>112</v>
      </c>
      <c r="O933" s="25" t="s">
        <v>178</v>
      </c>
      <c r="P933" s="26" t="s">
        <v>111</v>
      </c>
      <c r="Q933" s="25" t="s">
        <v>113</v>
      </c>
      <c r="R933" s="26" t="s">
        <v>110</v>
      </c>
      <c r="S933" s="25"/>
      <c r="T933" s="26" t="s">
        <v>109</v>
      </c>
      <c r="U933" s="25"/>
      <c r="V933" s="26" t="s">
        <v>108</v>
      </c>
      <c r="W933" s="25"/>
      <c r="X933" s="26" t="s">
        <v>107</v>
      </c>
      <c r="Y933" s="25"/>
      <c r="Z933" s="26" t="s">
        <v>106</v>
      </c>
      <c r="AA933" s="25"/>
      <c r="AB933" s="24"/>
      <c r="AC933" s="25"/>
      <c r="AD933" s="24"/>
      <c r="AE933" s="23"/>
      <c r="AF933" s="251"/>
      <c r="AG933" s="251"/>
      <c r="AH933" s="22"/>
      <c r="AI933" s="11"/>
      <c r="AJ933" s="265"/>
      <c r="AK933" s="267"/>
      <c r="AL933" s="263"/>
      <c r="AM933" s="265"/>
      <c r="AN933" s="267"/>
      <c r="AO933" s="263"/>
      <c r="AP933" s="265"/>
      <c r="AQ933" s="267"/>
      <c r="AR933" s="263"/>
      <c r="AS933" s="265"/>
      <c r="AT933" s="267"/>
      <c r="AU933" s="263"/>
      <c r="AV933" s="265"/>
      <c r="AW933" s="275"/>
      <c r="AX933" s="270"/>
      <c r="AY933" s="292"/>
      <c r="AZ933" s="228"/>
      <c r="BA933" s="228"/>
      <c r="BB933" s="295"/>
    </row>
    <row r="934" spans="2:62" ht="28.15" customHeight="1" thickBot="1" x14ac:dyDescent="0.25">
      <c r="B934" s="30"/>
      <c r="C934" s="253"/>
      <c r="D934" s="51"/>
      <c r="E934" s="50"/>
      <c r="F934" s="50"/>
      <c r="G934" s="49"/>
      <c r="H934" s="226"/>
      <c r="I934" s="254"/>
      <c r="J934" s="254"/>
      <c r="K934" s="254"/>
      <c r="L934" s="48" t="s">
        <v>105</v>
      </c>
      <c r="M934" s="47" t="s">
        <v>376</v>
      </c>
      <c r="N934" s="48" t="s">
        <v>103</v>
      </c>
      <c r="O934" s="47" t="s">
        <v>113</v>
      </c>
      <c r="P934" s="48" t="s">
        <v>102</v>
      </c>
      <c r="Q934" s="47" t="s">
        <v>113</v>
      </c>
      <c r="R934" s="48" t="s">
        <v>101</v>
      </c>
      <c r="S934" s="47"/>
      <c r="T934" s="48">
        <v>20</v>
      </c>
      <c r="U934" s="47"/>
      <c r="V934" s="48" t="s">
        <v>100</v>
      </c>
      <c r="W934" s="47"/>
      <c r="X934" s="48" t="s">
        <v>99</v>
      </c>
      <c r="Y934" s="47"/>
      <c r="Z934" s="48" t="s">
        <v>98</v>
      </c>
      <c r="AA934" s="47"/>
      <c r="AB934" s="16"/>
      <c r="AC934" s="47"/>
      <c r="AD934" s="16"/>
      <c r="AE934" s="46"/>
      <c r="AF934" s="255"/>
      <c r="AG934" s="255"/>
      <c r="AH934" s="45"/>
      <c r="AI934" s="11"/>
      <c r="AJ934" s="266"/>
      <c r="AK934" s="268"/>
      <c r="AL934" s="264"/>
      <c r="AM934" s="266"/>
      <c r="AN934" s="268"/>
      <c r="AO934" s="264"/>
      <c r="AP934" s="266"/>
      <c r="AQ934" s="268"/>
      <c r="AR934" s="264"/>
      <c r="AS934" s="266"/>
      <c r="AT934" s="268"/>
      <c r="AU934" s="264"/>
      <c r="AV934" s="266"/>
      <c r="AW934" s="276"/>
      <c r="AX934" s="271"/>
      <c r="AY934" s="293"/>
      <c r="AZ934" s="229"/>
      <c r="BA934" s="229"/>
      <c r="BB934" s="296"/>
    </row>
    <row r="935" spans="2:62" ht="28.15" customHeight="1" x14ac:dyDescent="0.2">
      <c r="B935" s="30"/>
      <c r="C935" s="242">
        <v>3</v>
      </c>
      <c r="D935" s="44"/>
      <c r="E935" s="43"/>
      <c r="F935" s="43"/>
      <c r="G935" s="42"/>
      <c r="H935" s="223"/>
      <c r="I935" s="246">
        <v>63</v>
      </c>
      <c r="J935" s="246">
        <v>22</v>
      </c>
      <c r="K935" s="246">
        <v>8</v>
      </c>
      <c r="L935" s="41" t="s">
        <v>133</v>
      </c>
      <c r="M935" s="40" t="s">
        <v>104</v>
      </c>
      <c r="N935" s="41" t="s">
        <v>131</v>
      </c>
      <c r="O935" s="40" t="s">
        <v>132</v>
      </c>
      <c r="P935" s="41" t="s">
        <v>130</v>
      </c>
      <c r="Q935" s="40" t="s">
        <v>188</v>
      </c>
      <c r="R935" s="41" t="s">
        <v>129</v>
      </c>
      <c r="S935" s="40" t="s">
        <v>121</v>
      </c>
      <c r="T935" s="41" t="s">
        <v>128</v>
      </c>
      <c r="U935" s="40"/>
      <c r="V935" s="41" t="s">
        <v>127</v>
      </c>
      <c r="W935" s="40"/>
      <c r="X935" s="41" t="s">
        <v>126</v>
      </c>
      <c r="Y935" s="40"/>
      <c r="Z935" s="41" t="s">
        <v>125</v>
      </c>
      <c r="AA935" s="40"/>
      <c r="AB935" s="39"/>
      <c r="AC935" s="40"/>
      <c r="AD935" s="39" t="s">
        <v>104</v>
      </c>
      <c r="AE935" s="38"/>
      <c r="AF935" s="250"/>
      <c r="AG935" s="250" t="s">
        <v>609</v>
      </c>
      <c r="AH935" s="37"/>
      <c r="AI935" s="11"/>
      <c r="AJ935" s="233">
        <f>SUMPRODUCT(LEN($M935:$U938)-LEN(SUBSTITUTE($M935:$U938,"A", "")))</f>
        <v>21</v>
      </c>
      <c r="AK935" s="239">
        <f>SUMPRODUCT(LEN($AD935:$AD938)-LEN(SUBSTITUTE($AD935:$AD938,"A", "")))</f>
        <v>1</v>
      </c>
      <c r="AL935" s="230">
        <f>SUMPRODUCT(LEN($AC935:$AC938)-LEN(SUBSTITUTE($AC935:$AC938,"A", "")))</f>
        <v>0</v>
      </c>
      <c r="AM935" s="233">
        <f>SUMPRODUCT(LEN($M935:$U938)-LEN(SUBSTITUTE($M935:$U938,"S", "")))</f>
        <v>7</v>
      </c>
      <c r="AN935" s="239">
        <f>SUMPRODUCT(LEN($AD935:$AD938)-LEN(SUBSTITUTE($AD935:$AD938,"S", "")))</f>
        <v>0</v>
      </c>
      <c r="AO935" s="230">
        <f>SUMPRODUCT(LEN($AC935:$AC938)-LEN(SUBSTITUTE($AC935:$AC938,"S", "")))</f>
        <v>0</v>
      </c>
      <c r="AP935" s="233">
        <f>SUMPRODUCT(LEN($M935:$U938)-LEN(SUBSTITUTE($M935:$U938,"F", "")))</f>
        <v>1</v>
      </c>
      <c r="AQ935" s="239">
        <f>SUMPRODUCT(LEN($AD935:$AD938)-LEN(SUBSTITUTE($AD935:$AD938,"F", "")))</f>
        <v>0</v>
      </c>
      <c r="AR935" s="230">
        <f>SUMPRODUCT(LEN($AC935:$AC938)-LEN(SUBSTITUTE($AC935:$AC938,"F", "")))</f>
        <v>0</v>
      </c>
      <c r="AS935" s="233">
        <f>SUMPRODUCT(LEN($M935:$U938)-LEN(SUBSTITUTE($M935:$U938,"G", "")))</f>
        <v>1</v>
      </c>
      <c r="AT935" s="239">
        <f>SUMPRODUCT(LEN($AD935:$AD938)-LEN(SUBSTITUTE($AD935:$AD938,"G", "")))</f>
        <v>0</v>
      </c>
      <c r="AU935" s="230">
        <f>SUMPRODUCT(LEN($AC935:$AC938)-LEN(SUBSTITUTE($AC935:$AC938,"G", "")))</f>
        <v>0</v>
      </c>
      <c r="AV935" s="233">
        <f>SUMPRODUCT(LEN($L935:$U938)-LEN(SUBSTITUTE($L935:$U938,"M", "")))</f>
        <v>0</v>
      </c>
      <c r="AW935" s="236">
        <f>SUMPRODUCT(LEN($AD935:$AD938)-LEN(SUBSTITUTE($AD935:$AD938,"M", "")))</f>
        <v>0</v>
      </c>
      <c r="AX935" s="269">
        <f>SUMPRODUCT(LEN($AC935:$AC938)-LEN(SUBSTITUTE($AC935:$AC938,"M", "")))</f>
        <v>0</v>
      </c>
      <c r="AY935" s="291">
        <f>SUMPRODUCT(LEN($AE935:$AE938)-LEN(SUBSTITUTE($AE935:$AE938,"S", "")))</f>
        <v>0</v>
      </c>
      <c r="AZ935" s="227">
        <f>SUMPRODUCT(LEN($AE935:$AE938)-LEN(SUBSTITUTE($AE935:$AE938,"F", "")))</f>
        <v>0</v>
      </c>
      <c r="BA935" s="227">
        <f>SUMPRODUCT(LEN($AE935:$AE938)-LEN(SUBSTITUTE($AE935:$AE938,"G", "")))</f>
        <v>0</v>
      </c>
      <c r="BB935" s="294">
        <f>SUMPRODUCT(LEN($AE935:$AE938)-LEN(SUBSTITUTE($AE935:$AE938,"M", "")))</f>
        <v>0</v>
      </c>
    </row>
    <row r="936" spans="2:62" ht="28.15" customHeight="1" thickBot="1" x14ac:dyDescent="0.25">
      <c r="B936" s="30"/>
      <c r="C936" s="243"/>
      <c r="D936" s="36"/>
      <c r="E936" s="35"/>
      <c r="F936" s="35"/>
      <c r="G936" s="34"/>
      <c r="H936" s="224"/>
      <c r="I936" s="247"/>
      <c r="J936" s="247"/>
      <c r="K936" s="247"/>
      <c r="L936" s="33" t="s">
        <v>123</v>
      </c>
      <c r="M936" s="32" t="s">
        <v>186</v>
      </c>
      <c r="N936" s="33" t="s">
        <v>122</v>
      </c>
      <c r="O936" s="32" t="s">
        <v>186</v>
      </c>
      <c r="P936" s="33" t="s">
        <v>120</v>
      </c>
      <c r="Q936" s="32" t="s">
        <v>132</v>
      </c>
      <c r="R936" s="33" t="s">
        <v>119</v>
      </c>
      <c r="S936" s="32" t="s">
        <v>121</v>
      </c>
      <c r="T936" s="33" t="s">
        <v>118</v>
      </c>
      <c r="U936" s="32"/>
      <c r="V936" s="33" t="s">
        <v>117</v>
      </c>
      <c r="W936" s="32"/>
      <c r="X936" s="33" t="s">
        <v>116</v>
      </c>
      <c r="Y936" s="32"/>
      <c r="Z936" s="33" t="s">
        <v>115</v>
      </c>
      <c r="AA936" s="32"/>
      <c r="AB936" s="31"/>
      <c r="AC936" s="32"/>
      <c r="AD936" s="31"/>
      <c r="AE936" s="23"/>
      <c r="AF936" s="251"/>
      <c r="AG936" s="251"/>
      <c r="AH936" s="22"/>
      <c r="AI936" s="11"/>
      <c r="AJ936" s="265"/>
      <c r="AK936" s="267"/>
      <c r="AL936" s="263"/>
      <c r="AM936" s="265"/>
      <c r="AN936" s="267"/>
      <c r="AO936" s="263"/>
      <c r="AP936" s="265"/>
      <c r="AQ936" s="267"/>
      <c r="AR936" s="263"/>
      <c r="AS936" s="265"/>
      <c r="AT936" s="267"/>
      <c r="AU936" s="263"/>
      <c r="AV936" s="265"/>
      <c r="AW936" s="275"/>
      <c r="AX936" s="270"/>
      <c r="AY936" s="292"/>
      <c r="AZ936" s="228"/>
      <c r="BA936" s="228"/>
      <c r="BB936" s="295"/>
    </row>
    <row r="937" spans="2:62" ht="28.15" customHeight="1" x14ac:dyDescent="0.2">
      <c r="B937" s="30"/>
      <c r="C937" s="244"/>
      <c r="D937" s="29"/>
      <c r="E937" s="28"/>
      <c r="F937" s="28"/>
      <c r="G937" s="27"/>
      <c r="H937" s="225"/>
      <c r="I937" s="248"/>
      <c r="J937" s="248"/>
      <c r="K937" s="248"/>
      <c r="L937" s="26" t="s">
        <v>114</v>
      </c>
      <c r="M937" s="25" t="s">
        <v>186</v>
      </c>
      <c r="N937" s="26" t="s">
        <v>112</v>
      </c>
      <c r="O937" s="25" t="s">
        <v>470</v>
      </c>
      <c r="P937" s="26" t="s">
        <v>111</v>
      </c>
      <c r="Q937" s="25" t="s">
        <v>124</v>
      </c>
      <c r="R937" s="26" t="s">
        <v>110</v>
      </c>
      <c r="S937" s="25"/>
      <c r="T937" s="26" t="s">
        <v>109</v>
      </c>
      <c r="U937" s="25"/>
      <c r="V937" s="26" t="s">
        <v>108</v>
      </c>
      <c r="W937" s="25"/>
      <c r="X937" s="26" t="s">
        <v>107</v>
      </c>
      <c r="Y937" s="25"/>
      <c r="Z937" s="26" t="s">
        <v>106</v>
      </c>
      <c r="AA937" s="25"/>
      <c r="AB937" s="24"/>
      <c r="AC937" s="25"/>
      <c r="AD937" s="24"/>
      <c r="AE937" s="23"/>
      <c r="AF937" s="251"/>
      <c r="AG937" s="251"/>
      <c r="AH937" s="22"/>
      <c r="AI937" s="11"/>
      <c r="AJ937" s="265"/>
      <c r="AK937" s="267"/>
      <c r="AL937" s="263"/>
      <c r="AM937" s="265"/>
      <c r="AN937" s="267"/>
      <c r="AO937" s="263"/>
      <c r="AP937" s="265"/>
      <c r="AQ937" s="267"/>
      <c r="AR937" s="263"/>
      <c r="AS937" s="265"/>
      <c r="AT937" s="267"/>
      <c r="AU937" s="263"/>
      <c r="AV937" s="265"/>
      <c r="AW937" s="275"/>
      <c r="AX937" s="270"/>
      <c r="AY937" s="292"/>
      <c r="AZ937" s="228"/>
      <c r="BA937" s="228"/>
      <c r="BB937" s="295"/>
    </row>
    <row r="938" spans="2:62" ht="28.15" customHeight="1" thickBot="1" x14ac:dyDescent="0.25">
      <c r="B938" s="21"/>
      <c r="C938" s="245"/>
      <c r="D938" s="20"/>
      <c r="E938" s="19"/>
      <c r="F938" s="19"/>
      <c r="G938" s="18"/>
      <c r="H938" s="226"/>
      <c r="I938" s="249"/>
      <c r="J938" s="249"/>
      <c r="K938" s="249"/>
      <c r="L938" s="17" t="s">
        <v>105</v>
      </c>
      <c r="M938" s="15" t="s">
        <v>428</v>
      </c>
      <c r="N938" s="17" t="s">
        <v>103</v>
      </c>
      <c r="O938" s="15" t="s">
        <v>186</v>
      </c>
      <c r="P938" s="17" t="s">
        <v>102</v>
      </c>
      <c r="Q938" s="15" t="s">
        <v>121</v>
      </c>
      <c r="R938" s="17" t="s">
        <v>101</v>
      </c>
      <c r="S938" s="15"/>
      <c r="T938" s="17">
        <v>20</v>
      </c>
      <c r="U938" s="15"/>
      <c r="V938" s="17" t="s">
        <v>100</v>
      </c>
      <c r="W938" s="15"/>
      <c r="X938" s="17" t="s">
        <v>99</v>
      </c>
      <c r="Y938" s="15"/>
      <c r="Z938" s="17" t="s">
        <v>98</v>
      </c>
      <c r="AA938" s="15"/>
      <c r="AB938" s="16"/>
      <c r="AC938" s="15"/>
      <c r="AD938" s="14"/>
      <c r="AE938" s="13"/>
      <c r="AF938" s="252"/>
      <c r="AG938" s="252"/>
      <c r="AH938" s="12"/>
      <c r="AI938" s="11"/>
      <c r="AJ938" s="266"/>
      <c r="AK938" s="268"/>
      <c r="AL938" s="264"/>
      <c r="AM938" s="266"/>
      <c r="AN938" s="268"/>
      <c r="AO938" s="264"/>
      <c r="AP938" s="266"/>
      <c r="AQ938" s="268"/>
      <c r="AR938" s="264"/>
      <c r="AS938" s="266"/>
      <c r="AT938" s="268"/>
      <c r="AU938" s="264"/>
      <c r="AV938" s="266"/>
      <c r="AW938" s="276"/>
      <c r="AX938" s="271"/>
      <c r="AY938" s="293"/>
      <c r="AZ938" s="229"/>
      <c r="BA938" s="229"/>
      <c r="BB938" s="296"/>
    </row>
    <row r="939" spans="2:62" ht="85.9" customHeight="1" thickTop="1" thickBot="1" x14ac:dyDescent="0.35">
      <c r="B939" s="105" t="s">
        <v>174</v>
      </c>
      <c r="C939" s="95" t="s">
        <v>173</v>
      </c>
      <c r="D939" s="100" t="s">
        <v>172</v>
      </c>
      <c r="E939" s="104" t="s">
        <v>171</v>
      </c>
      <c r="F939" s="103"/>
      <c r="G939" s="102"/>
      <c r="H939" s="101" t="s">
        <v>170</v>
      </c>
      <c r="I939" s="100" t="s">
        <v>96</v>
      </c>
      <c r="J939" s="100" t="s">
        <v>169</v>
      </c>
      <c r="K939" s="100" t="s">
        <v>97</v>
      </c>
      <c r="L939" s="256" t="s">
        <v>168</v>
      </c>
      <c r="M939" s="262"/>
      <c r="N939" s="256" t="s">
        <v>167</v>
      </c>
      <c r="O939" s="262"/>
      <c r="P939" s="256" t="s">
        <v>167</v>
      </c>
      <c r="Q939" s="257"/>
      <c r="R939" s="256" t="s">
        <v>167</v>
      </c>
      <c r="S939" s="257"/>
      <c r="T939" s="256" t="s">
        <v>167</v>
      </c>
      <c r="U939" s="257"/>
      <c r="V939" s="256" t="s">
        <v>167</v>
      </c>
      <c r="W939" s="257"/>
      <c r="X939" s="256" t="s">
        <v>167</v>
      </c>
      <c r="Y939" s="257"/>
      <c r="Z939" s="256" t="s">
        <v>167</v>
      </c>
      <c r="AA939" s="257"/>
      <c r="AB939" s="261" t="s">
        <v>166</v>
      </c>
      <c r="AC939" s="257"/>
      <c r="AD939" s="101" t="s">
        <v>165</v>
      </c>
      <c r="AE939" s="101" t="s">
        <v>164</v>
      </c>
      <c r="AF939" s="100" t="s">
        <v>163</v>
      </c>
      <c r="AG939" s="100" t="s">
        <v>162</v>
      </c>
      <c r="AH939" s="99" t="s">
        <v>161</v>
      </c>
      <c r="AI939" s="98"/>
      <c r="AJ939" s="96" t="s">
        <v>160</v>
      </c>
      <c r="AK939" s="95" t="s">
        <v>159</v>
      </c>
      <c r="AL939" s="94" t="s">
        <v>158</v>
      </c>
      <c r="AM939" s="96" t="s">
        <v>157</v>
      </c>
      <c r="AN939" s="95" t="s">
        <v>156</v>
      </c>
      <c r="AO939" s="94" t="s">
        <v>155</v>
      </c>
      <c r="AP939" s="96" t="s">
        <v>154</v>
      </c>
      <c r="AQ939" s="95" t="s">
        <v>153</v>
      </c>
      <c r="AR939" s="97" t="s">
        <v>152</v>
      </c>
      <c r="AS939" s="96" t="s">
        <v>151</v>
      </c>
      <c r="AT939" s="95" t="s">
        <v>150</v>
      </c>
      <c r="AU939" s="94" t="s">
        <v>149</v>
      </c>
      <c r="AV939" s="96" t="s">
        <v>148</v>
      </c>
      <c r="AW939" s="95" t="s">
        <v>147</v>
      </c>
      <c r="AX939" s="94" t="s">
        <v>146</v>
      </c>
      <c r="AY939" s="93" t="s">
        <v>145</v>
      </c>
      <c r="AZ939" s="92" t="s">
        <v>144</v>
      </c>
      <c r="BA939" s="92" t="s">
        <v>143</v>
      </c>
      <c r="BB939" s="91" t="s">
        <v>142</v>
      </c>
    </row>
    <row r="940" spans="2:62" ht="48" thickBot="1" x14ac:dyDescent="0.3">
      <c r="B940" s="90" t="s">
        <v>177</v>
      </c>
      <c r="C940" s="89"/>
      <c r="D940" s="88">
        <v>192</v>
      </c>
      <c r="E940" s="258"/>
      <c r="F940" s="259"/>
      <c r="G940" s="260"/>
      <c r="H940" s="87" t="s">
        <v>140</v>
      </c>
      <c r="I940" s="86"/>
      <c r="J940" s="86"/>
      <c r="K940" s="85"/>
      <c r="L940" s="84"/>
      <c r="M940" s="81"/>
      <c r="N940" s="84"/>
      <c r="O940" s="81"/>
      <c r="P940" s="84"/>
      <c r="Q940" s="81"/>
      <c r="R940" s="84"/>
      <c r="S940" s="81"/>
      <c r="T940" s="84"/>
      <c r="U940" s="81"/>
      <c r="V940" s="84"/>
      <c r="W940" s="81"/>
      <c r="X940" s="84"/>
      <c r="Y940" s="81"/>
      <c r="Z940" s="84"/>
      <c r="AA940" s="83"/>
      <c r="AB940" s="82" t="s">
        <v>139</v>
      </c>
      <c r="AC940" s="81"/>
      <c r="AD940" s="81"/>
      <c r="AE940" s="81"/>
      <c r="AF940" s="80"/>
      <c r="AG940" s="80"/>
      <c r="AH940" s="60"/>
      <c r="AI940" s="79" t="s">
        <v>138</v>
      </c>
      <c r="AJ940" s="78">
        <f t="shared" ref="AJ940:BB940" si="124">SUM(AJ942:AJ953)</f>
        <v>49</v>
      </c>
      <c r="AK940" s="77">
        <f t="shared" si="124"/>
        <v>1</v>
      </c>
      <c r="AL940" s="76">
        <f t="shared" si="124"/>
        <v>0</v>
      </c>
      <c r="AM940" s="78">
        <f t="shared" si="124"/>
        <v>34</v>
      </c>
      <c r="AN940" s="77">
        <f t="shared" si="124"/>
        <v>0</v>
      </c>
      <c r="AO940" s="76">
        <f t="shared" si="124"/>
        <v>0</v>
      </c>
      <c r="AP940" s="78">
        <f t="shared" si="124"/>
        <v>3</v>
      </c>
      <c r="AQ940" s="77">
        <f t="shared" si="124"/>
        <v>0</v>
      </c>
      <c r="AR940" s="76">
        <f t="shared" si="124"/>
        <v>0</v>
      </c>
      <c r="AS940" s="78">
        <f t="shared" si="124"/>
        <v>8</v>
      </c>
      <c r="AT940" s="77">
        <f t="shared" si="124"/>
        <v>0</v>
      </c>
      <c r="AU940" s="76">
        <f t="shared" si="124"/>
        <v>0</v>
      </c>
      <c r="AV940" s="78">
        <f t="shared" si="124"/>
        <v>0</v>
      </c>
      <c r="AW940" s="77">
        <f t="shared" si="124"/>
        <v>0</v>
      </c>
      <c r="AX940" s="76">
        <f t="shared" si="124"/>
        <v>0</v>
      </c>
      <c r="AY940" s="75">
        <f t="shared" si="124"/>
        <v>0</v>
      </c>
      <c r="AZ940" s="74">
        <f t="shared" si="124"/>
        <v>0</v>
      </c>
      <c r="BA940" s="74">
        <f t="shared" si="124"/>
        <v>1</v>
      </c>
      <c r="BB940" s="73">
        <f t="shared" si="124"/>
        <v>0</v>
      </c>
      <c r="BC940" s="72" t="s">
        <v>137</v>
      </c>
      <c r="BF940" s="5">
        <f>SUM(AJ940:AL940)/$BG$5</f>
        <v>16.666666666666668</v>
      </c>
      <c r="BG940" s="5">
        <f>SUM(AM940:AO940,AY940)/$BG$5</f>
        <v>11.333333333333334</v>
      </c>
      <c r="BH940" s="5">
        <f>SUM(AP940:AR940,AZ940)/$BG$5</f>
        <v>1</v>
      </c>
      <c r="BI940" s="5">
        <f>SUM(AS940:AU940,BA940)/$BG$5</f>
        <v>3</v>
      </c>
      <c r="BJ940" s="5">
        <f>SUM(AV940:AX940,BB940)/$BG$5</f>
        <v>0</v>
      </c>
    </row>
    <row r="941" spans="2:62" ht="37.5" thickBot="1" x14ac:dyDescent="0.3">
      <c r="B941" s="71"/>
      <c r="C941" s="70"/>
      <c r="D941" s="69"/>
      <c r="E941" s="68"/>
      <c r="F941" s="68"/>
      <c r="G941" s="67"/>
      <c r="H941" s="66"/>
      <c r="I941" s="64"/>
      <c r="J941" s="64"/>
      <c r="K941" s="65"/>
      <c r="L941" s="64"/>
      <c r="M941" s="62"/>
      <c r="N941" s="64"/>
      <c r="O941" s="62"/>
      <c r="P941" s="64"/>
      <c r="Q941" s="62"/>
      <c r="R941" s="64"/>
      <c r="S941" s="62"/>
      <c r="T941" s="64"/>
      <c r="U941" s="62"/>
      <c r="V941" s="64"/>
      <c r="W941" s="62"/>
      <c r="X941" s="64"/>
      <c r="Y941" s="62"/>
      <c r="Z941" s="64"/>
      <c r="AA941" s="62"/>
      <c r="AB941" s="63"/>
      <c r="AC941" s="62"/>
      <c r="AD941" s="62"/>
      <c r="AE941" s="62"/>
      <c r="AF941" s="61"/>
      <c r="AG941" s="61"/>
      <c r="AH941" s="60"/>
      <c r="AI941" s="59" t="s">
        <v>136</v>
      </c>
      <c r="AJ941" s="58">
        <f t="shared" ref="AJ941:BB941" si="125">AJ940/3</f>
        <v>16.333333333333332</v>
      </c>
      <c r="AK941" s="57">
        <f t="shared" si="125"/>
        <v>0.33333333333333331</v>
      </c>
      <c r="AL941" s="56">
        <f t="shared" si="125"/>
        <v>0</v>
      </c>
      <c r="AM941" s="58">
        <f t="shared" si="125"/>
        <v>11.333333333333334</v>
      </c>
      <c r="AN941" s="57">
        <f t="shared" si="125"/>
        <v>0</v>
      </c>
      <c r="AO941" s="56">
        <f t="shared" si="125"/>
        <v>0</v>
      </c>
      <c r="AP941" s="58">
        <f t="shared" si="125"/>
        <v>1</v>
      </c>
      <c r="AQ941" s="57">
        <f t="shared" si="125"/>
        <v>0</v>
      </c>
      <c r="AR941" s="56">
        <f t="shared" si="125"/>
        <v>0</v>
      </c>
      <c r="AS941" s="58">
        <f t="shared" si="125"/>
        <v>2.6666666666666665</v>
      </c>
      <c r="AT941" s="57">
        <f t="shared" si="125"/>
        <v>0</v>
      </c>
      <c r="AU941" s="56">
        <f t="shared" si="125"/>
        <v>0</v>
      </c>
      <c r="AV941" s="58">
        <f t="shared" si="125"/>
        <v>0</v>
      </c>
      <c r="AW941" s="57">
        <f t="shared" si="125"/>
        <v>0</v>
      </c>
      <c r="AX941" s="56">
        <f t="shared" si="125"/>
        <v>0</v>
      </c>
      <c r="AY941" s="55">
        <f t="shared" si="125"/>
        <v>0</v>
      </c>
      <c r="AZ941" s="54">
        <f t="shared" si="125"/>
        <v>0</v>
      </c>
      <c r="BA941" s="54">
        <f t="shared" si="125"/>
        <v>0.33333333333333331</v>
      </c>
      <c r="BB941" s="53">
        <f t="shared" si="125"/>
        <v>0</v>
      </c>
      <c r="BC941" s="52" t="s">
        <v>135</v>
      </c>
    </row>
    <row r="942" spans="2:62" ht="28.15" customHeight="1" x14ac:dyDescent="0.2">
      <c r="B942" s="30"/>
      <c r="C942" s="242">
        <v>1</v>
      </c>
      <c r="D942" s="44"/>
      <c r="E942" s="43"/>
      <c r="F942" s="43"/>
      <c r="G942" s="42"/>
      <c r="H942" s="223" t="s">
        <v>183</v>
      </c>
      <c r="I942" s="246">
        <v>63</v>
      </c>
      <c r="J942" s="246">
        <v>22</v>
      </c>
      <c r="K942" s="246">
        <v>8</v>
      </c>
      <c r="L942" s="41" t="s">
        <v>133</v>
      </c>
      <c r="M942" s="40" t="s">
        <v>186</v>
      </c>
      <c r="N942" s="41" t="s">
        <v>131</v>
      </c>
      <c r="O942" s="40" t="s">
        <v>405</v>
      </c>
      <c r="P942" s="41" t="s">
        <v>130</v>
      </c>
      <c r="Q942" s="40" t="s">
        <v>215</v>
      </c>
      <c r="R942" s="41" t="s">
        <v>129</v>
      </c>
      <c r="S942" s="40" t="s">
        <v>121</v>
      </c>
      <c r="T942" s="41" t="s">
        <v>128</v>
      </c>
      <c r="U942" s="40"/>
      <c r="V942" s="41" t="s">
        <v>127</v>
      </c>
      <c r="W942" s="40"/>
      <c r="X942" s="41" t="s">
        <v>126</v>
      </c>
      <c r="Y942" s="40"/>
      <c r="Z942" s="41" t="s">
        <v>125</v>
      </c>
      <c r="AA942" s="40"/>
      <c r="AB942" s="39"/>
      <c r="AC942" s="40"/>
      <c r="AD942" s="39"/>
      <c r="AE942" s="38" t="s">
        <v>414</v>
      </c>
      <c r="AF942" s="250"/>
      <c r="AG942" s="250" t="s">
        <v>609</v>
      </c>
      <c r="AH942" s="37"/>
      <c r="AI942" s="11"/>
      <c r="AJ942" s="233">
        <f>SUMPRODUCT(LEN($M942:$U945)-LEN(SUBSTITUTE($M942:$U945,"A", "")))</f>
        <v>17</v>
      </c>
      <c r="AK942" s="239">
        <f>SUMPRODUCT(LEN($AD942:$AD945)-LEN(SUBSTITUTE($AD942:$AD945,"A", "")))</f>
        <v>0</v>
      </c>
      <c r="AL942" s="230">
        <f>SUMPRODUCT(LEN($AC942:$AC945)-LEN(SUBSTITUTE($AC942:$AC945,"A", "")))</f>
        <v>0</v>
      </c>
      <c r="AM942" s="233">
        <f>SUMPRODUCT(LEN($M942:$U945)-LEN(SUBSTITUTE($M942:$U945,"S", "")))</f>
        <v>12</v>
      </c>
      <c r="AN942" s="239">
        <f>SUMPRODUCT(LEN($AD942:$AD945)-LEN(SUBSTITUTE($AD942:$AD945,"S", "")))</f>
        <v>0</v>
      </c>
      <c r="AO942" s="230">
        <f>SUMPRODUCT(LEN($AC942:$AC945)-LEN(SUBSTITUTE($AC942:$AC945,"S", "")))</f>
        <v>0</v>
      </c>
      <c r="AP942" s="233">
        <f>SUMPRODUCT(LEN($M942:$U945)-LEN(SUBSTITUTE($M942:$U945,"F", "")))</f>
        <v>1</v>
      </c>
      <c r="AQ942" s="239">
        <f>SUMPRODUCT(LEN($AD942:$AD945)-LEN(SUBSTITUTE($AD942:$AD945,"F", "")))</f>
        <v>0</v>
      </c>
      <c r="AR942" s="230">
        <f>SUMPRODUCT(LEN($AC942:$AC945)-LEN(SUBSTITUTE($AC942:$AC945,"F", "")))</f>
        <v>0</v>
      </c>
      <c r="AS942" s="233">
        <f>SUMPRODUCT(LEN($M942:$U945)-LEN(SUBSTITUTE($M942:$U945,"G", "")))</f>
        <v>4</v>
      </c>
      <c r="AT942" s="239">
        <f>SUMPRODUCT(LEN($AD942:$AD945)-LEN(SUBSTITUTE($AD942:$AD945,"G", "")))</f>
        <v>0</v>
      </c>
      <c r="AU942" s="230">
        <f>SUMPRODUCT(LEN($AC942:$AC945)-LEN(SUBSTITUTE($AC942:$AC945,"G", "")))</f>
        <v>0</v>
      </c>
      <c r="AV942" s="233">
        <f>SUMPRODUCT(LEN($L942:$U945)-LEN(SUBSTITUTE($L942:$U945,"M", "")))</f>
        <v>0</v>
      </c>
      <c r="AW942" s="236">
        <f>SUMPRODUCT(LEN($AD942:$AD945)-LEN(SUBSTITUTE($AD942:$AD945,"M", "")))</f>
        <v>0</v>
      </c>
      <c r="AX942" s="269">
        <f>SUMPRODUCT(LEN($AC942:$AC945)-LEN(SUBSTITUTE($AC942:$AC945,"M", "")))</f>
        <v>0</v>
      </c>
      <c r="AY942" s="291">
        <f>SUMPRODUCT(LEN($AE942:$AE945)-LEN(SUBSTITUTE($AE942:$AE945,"S", "")))</f>
        <v>0</v>
      </c>
      <c r="AZ942" s="227">
        <f>SUMPRODUCT(LEN($AE942:$AE945)-LEN(SUBSTITUTE($AE942:$AE945,"F", "")))</f>
        <v>0</v>
      </c>
      <c r="BA942" s="227">
        <f>SUMPRODUCT(LEN($AE942:$AE945)-LEN(SUBSTITUTE($AE942:$AE945,"G", "")))</f>
        <v>1</v>
      </c>
      <c r="BB942" s="294">
        <f>SUMPRODUCT(LEN($AE942:$AE945)-LEN(SUBSTITUTE($AE942:$AE945,"M", "")))</f>
        <v>0</v>
      </c>
    </row>
    <row r="943" spans="2:62" ht="28.15" customHeight="1" thickBot="1" x14ac:dyDescent="0.25">
      <c r="B943" s="30"/>
      <c r="C943" s="243"/>
      <c r="D943" s="36"/>
      <c r="E943" s="35"/>
      <c r="F943" s="35"/>
      <c r="G943" s="34"/>
      <c r="H943" s="224"/>
      <c r="I943" s="247"/>
      <c r="J943" s="247"/>
      <c r="K943" s="247"/>
      <c r="L943" s="33" t="s">
        <v>123</v>
      </c>
      <c r="M943" s="32" t="s">
        <v>132</v>
      </c>
      <c r="N943" s="33" t="s">
        <v>122</v>
      </c>
      <c r="O943" s="32" t="s">
        <v>427</v>
      </c>
      <c r="P943" s="33" t="s">
        <v>120</v>
      </c>
      <c r="Q943" s="32" t="s">
        <v>113</v>
      </c>
      <c r="R943" s="33" t="s">
        <v>119</v>
      </c>
      <c r="S943" s="32" t="s">
        <v>121</v>
      </c>
      <c r="T943" s="33" t="s">
        <v>118</v>
      </c>
      <c r="U943" s="32"/>
      <c r="V943" s="33" t="s">
        <v>117</v>
      </c>
      <c r="W943" s="32"/>
      <c r="X943" s="33" t="s">
        <v>116</v>
      </c>
      <c r="Y943" s="32"/>
      <c r="Z943" s="33" t="s">
        <v>115</v>
      </c>
      <c r="AA943" s="32"/>
      <c r="AB943" s="31"/>
      <c r="AC943" s="32"/>
      <c r="AD943" s="31"/>
      <c r="AE943" s="23"/>
      <c r="AF943" s="251"/>
      <c r="AG943" s="251"/>
      <c r="AH943" s="22"/>
      <c r="AI943" s="11"/>
      <c r="AJ943" s="265"/>
      <c r="AK943" s="267"/>
      <c r="AL943" s="263"/>
      <c r="AM943" s="265"/>
      <c r="AN943" s="267"/>
      <c r="AO943" s="263"/>
      <c r="AP943" s="265"/>
      <c r="AQ943" s="267"/>
      <c r="AR943" s="263"/>
      <c r="AS943" s="265"/>
      <c r="AT943" s="267"/>
      <c r="AU943" s="263"/>
      <c r="AV943" s="265"/>
      <c r="AW943" s="275"/>
      <c r="AX943" s="270"/>
      <c r="AY943" s="292"/>
      <c r="AZ943" s="228"/>
      <c r="BA943" s="228"/>
      <c r="BB943" s="295"/>
    </row>
    <row r="944" spans="2:62" ht="28.15" customHeight="1" x14ac:dyDescent="0.2">
      <c r="B944" s="30"/>
      <c r="C944" s="244"/>
      <c r="D944" s="29"/>
      <c r="E944" s="28"/>
      <c r="F944" s="28"/>
      <c r="G944" s="27"/>
      <c r="H944" s="225">
        <v>192</v>
      </c>
      <c r="I944" s="248"/>
      <c r="J944" s="248"/>
      <c r="K944" s="248"/>
      <c r="L944" s="26" t="s">
        <v>114</v>
      </c>
      <c r="M944" s="25" t="s">
        <v>186</v>
      </c>
      <c r="N944" s="26" t="s">
        <v>112</v>
      </c>
      <c r="O944" s="25" t="s">
        <v>430</v>
      </c>
      <c r="P944" s="26" t="s">
        <v>111</v>
      </c>
      <c r="Q944" s="25" t="s">
        <v>132</v>
      </c>
      <c r="R944" s="26" t="s">
        <v>110</v>
      </c>
      <c r="S944" s="25"/>
      <c r="T944" s="26" t="s">
        <v>109</v>
      </c>
      <c r="U944" s="25"/>
      <c r="V944" s="26" t="s">
        <v>108</v>
      </c>
      <c r="W944" s="25"/>
      <c r="X944" s="26" t="s">
        <v>107</v>
      </c>
      <c r="Y944" s="25"/>
      <c r="Z944" s="26" t="s">
        <v>106</v>
      </c>
      <c r="AA944" s="25"/>
      <c r="AB944" s="24"/>
      <c r="AC944" s="25"/>
      <c r="AD944" s="24"/>
      <c r="AE944" s="23"/>
      <c r="AF944" s="251"/>
      <c r="AG944" s="251"/>
      <c r="AH944" s="22"/>
      <c r="AI944" s="11"/>
      <c r="AJ944" s="265"/>
      <c r="AK944" s="267"/>
      <c r="AL944" s="263"/>
      <c r="AM944" s="265"/>
      <c r="AN944" s="267"/>
      <c r="AO944" s="263"/>
      <c r="AP944" s="265"/>
      <c r="AQ944" s="267"/>
      <c r="AR944" s="263"/>
      <c r="AS944" s="265"/>
      <c r="AT944" s="267"/>
      <c r="AU944" s="263"/>
      <c r="AV944" s="265"/>
      <c r="AW944" s="275"/>
      <c r="AX944" s="270"/>
      <c r="AY944" s="292"/>
      <c r="AZ944" s="228"/>
      <c r="BA944" s="228"/>
      <c r="BB944" s="295"/>
    </row>
    <row r="945" spans="2:62" ht="28.15" customHeight="1" thickBot="1" x14ac:dyDescent="0.25">
      <c r="B945" s="30"/>
      <c r="C945" s="253"/>
      <c r="D945" s="51"/>
      <c r="E945" s="50"/>
      <c r="F945" s="50"/>
      <c r="G945" s="49"/>
      <c r="H945" s="226"/>
      <c r="I945" s="254"/>
      <c r="J945" s="254"/>
      <c r="K945" s="254"/>
      <c r="L945" s="48" t="s">
        <v>105</v>
      </c>
      <c r="M945" s="47" t="s">
        <v>527</v>
      </c>
      <c r="N945" s="48" t="s">
        <v>103</v>
      </c>
      <c r="O945" s="47" t="s">
        <v>429</v>
      </c>
      <c r="P945" s="48" t="s">
        <v>102</v>
      </c>
      <c r="Q945" s="47" t="s">
        <v>121</v>
      </c>
      <c r="R945" s="48" t="s">
        <v>101</v>
      </c>
      <c r="S945" s="47"/>
      <c r="T945" s="48">
        <v>20</v>
      </c>
      <c r="U945" s="47"/>
      <c r="V945" s="48" t="s">
        <v>100</v>
      </c>
      <c r="W945" s="47"/>
      <c r="X945" s="48" t="s">
        <v>99</v>
      </c>
      <c r="Y945" s="47"/>
      <c r="Z945" s="48" t="s">
        <v>98</v>
      </c>
      <c r="AA945" s="47"/>
      <c r="AB945" s="16"/>
      <c r="AC945" s="47"/>
      <c r="AD945" s="16"/>
      <c r="AE945" s="46"/>
      <c r="AF945" s="255"/>
      <c r="AG945" s="255"/>
      <c r="AH945" s="45"/>
      <c r="AI945" s="11"/>
      <c r="AJ945" s="266"/>
      <c r="AK945" s="268"/>
      <c r="AL945" s="264"/>
      <c r="AM945" s="266"/>
      <c r="AN945" s="268"/>
      <c r="AO945" s="264"/>
      <c r="AP945" s="266"/>
      <c r="AQ945" s="268"/>
      <c r="AR945" s="264"/>
      <c r="AS945" s="266"/>
      <c r="AT945" s="268"/>
      <c r="AU945" s="264"/>
      <c r="AV945" s="266"/>
      <c r="AW945" s="276"/>
      <c r="AX945" s="271"/>
      <c r="AY945" s="293"/>
      <c r="AZ945" s="229"/>
      <c r="BA945" s="229"/>
      <c r="BB945" s="296"/>
    </row>
    <row r="946" spans="2:62" ht="28.15" customHeight="1" x14ac:dyDescent="0.2">
      <c r="B946" s="30"/>
      <c r="C946" s="242">
        <v>2</v>
      </c>
      <c r="D946" s="44"/>
      <c r="E946" s="43"/>
      <c r="F946" s="43"/>
      <c r="G946" s="42"/>
      <c r="H946" s="223"/>
      <c r="I946" s="246">
        <v>57</v>
      </c>
      <c r="J946" s="246">
        <v>21</v>
      </c>
      <c r="K946" s="246">
        <v>7</v>
      </c>
      <c r="L946" s="41" t="s">
        <v>133</v>
      </c>
      <c r="M946" s="40" t="s">
        <v>132</v>
      </c>
      <c r="N946" s="41" t="s">
        <v>131</v>
      </c>
      <c r="O946" s="40" t="s">
        <v>442</v>
      </c>
      <c r="P946" s="41" t="s">
        <v>130</v>
      </c>
      <c r="Q946" s="40" t="s">
        <v>217</v>
      </c>
      <c r="R946" s="41" t="s">
        <v>129</v>
      </c>
      <c r="S946" s="40" t="s">
        <v>121</v>
      </c>
      <c r="T946" s="41" t="s">
        <v>128</v>
      </c>
      <c r="U946" s="40"/>
      <c r="V946" s="41" t="s">
        <v>127</v>
      </c>
      <c r="W946" s="40"/>
      <c r="X946" s="41" t="s">
        <v>126</v>
      </c>
      <c r="Y946" s="40"/>
      <c r="Z946" s="41" t="s">
        <v>125</v>
      </c>
      <c r="AA946" s="40"/>
      <c r="AB946" s="39"/>
      <c r="AC946" s="40"/>
      <c r="AD946" s="39" t="s">
        <v>104</v>
      </c>
      <c r="AE946" s="38"/>
      <c r="AF946" s="250"/>
      <c r="AG946" s="250" t="s">
        <v>609</v>
      </c>
      <c r="AH946" s="37"/>
      <c r="AI946" s="11"/>
      <c r="AJ946" s="233">
        <f>SUMPRODUCT(LEN($M946:$U949)-LEN(SUBSTITUTE($M946:$U949,"A", "")))</f>
        <v>25</v>
      </c>
      <c r="AK946" s="239">
        <f>SUMPRODUCT(LEN($AD946:$AD949)-LEN(SUBSTITUTE($AD946:$AD949,"A", "")))</f>
        <v>1</v>
      </c>
      <c r="AL946" s="230">
        <f>SUMPRODUCT(LEN($AC946:$AC949)-LEN(SUBSTITUTE($AC946:$AC949,"A", "")))</f>
        <v>0</v>
      </c>
      <c r="AM946" s="233">
        <f>SUMPRODUCT(LEN($M946:$U949)-LEN(SUBSTITUTE($M946:$U949,"S", "")))</f>
        <v>12</v>
      </c>
      <c r="AN946" s="239">
        <f>SUMPRODUCT(LEN($AD946:$AD949)-LEN(SUBSTITUTE($AD946:$AD949,"S", "")))</f>
        <v>0</v>
      </c>
      <c r="AO946" s="230">
        <f>SUMPRODUCT(LEN($AC946:$AC949)-LEN(SUBSTITUTE($AC946:$AC949,"S", "")))</f>
        <v>0</v>
      </c>
      <c r="AP946" s="233">
        <f>SUMPRODUCT(LEN($M946:$U949)-LEN(SUBSTITUTE($M946:$U949,"F", "")))</f>
        <v>1</v>
      </c>
      <c r="AQ946" s="239">
        <f>SUMPRODUCT(LEN($AD946:$AD949)-LEN(SUBSTITUTE($AD946:$AD949,"F", "")))</f>
        <v>0</v>
      </c>
      <c r="AR946" s="230">
        <f>SUMPRODUCT(LEN($AC946:$AC949)-LEN(SUBSTITUTE($AC946:$AC949,"F", "")))</f>
        <v>0</v>
      </c>
      <c r="AS946" s="233">
        <f>SUMPRODUCT(LEN($M946:$U949)-LEN(SUBSTITUTE($M946:$U949,"G", "")))</f>
        <v>1</v>
      </c>
      <c r="AT946" s="239">
        <f>SUMPRODUCT(LEN($AD946:$AD949)-LEN(SUBSTITUTE($AD946:$AD949,"G", "")))</f>
        <v>0</v>
      </c>
      <c r="AU946" s="230">
        <f>SUMPRODUCT(LEN($AC946:$AC949)-LEN(SUBSTITUTE($AC946:$AC949,"G", "")))</f>
        <v>0</v>
      </c>
      <c r="AV946" s="233">
        <f>SUMPRODUCT(LEN($L946:$U949)-LEN(SUBSTITUTE($L946:$U949,"M", "")))</f>
        <v>0</v>
      </c>
      <c r="AW946" s="236">
        <f>SUMPRODUCT(LEN($AD946:$AD949)-LEN(SUBSTITUTE($AD946:$AD949,"M", "")))</f>
        <v>0</v>
      </c>
      <c r="AX946" s="269">
        <f>SUMPRODUCT(LEN($AC946:$AC949)-LEN(SUBSTITUTE($AC946:$AC949,"M", "")))</f>
        <v>0</v>
      </c>
      <c r="AY946" s="291">
        <f>SUMPRODUCT(LEN($AE946:$AE949)-LEN(SUBSTITUTE($AE946:$AE949,"S", "")))</f>
        <v>0</v>
      </c>
      <c r="AZ946" s="227">
        <f>SUMPRODUCT(LEN($AE946:$AE949)-LEN(SUBSTITUTE($AE946:$AE949,"F", "")))</f>
        <v>0</v>
      </c>
      <c r="BA946" s="227">
        <f>SUMPRODUCT(LEN($AE946:$AE949)-LEN(SUBSTITUTE($AE946:$AE949,"G", "")))</f>
        <v>0</v>
      </c>
      <c r="BB946" s="294">
        <f>SUMPRODUCT(LEN($AE946:$AE949)-LEN(SUBSTITUTE($AE946:$AE949,"M", "")))</f>
        <v>0</v>
      </c>
    </row>
    <row r="947" spans="2:62" ht="28.15" customHeight="1" thickBot="1" x14ac:dyDescent="0.25">
      <c r="B947" s="30"/>
      <c r="C947" s="243"/>
      <c r="D947" s="36"/>
      <c r="E947" s="35"/>
      <c r="F947" s="35"/>
      <c r="G947" s="34"/>
      <c r="H947" s="224"/>
      <c r="I947" s="247"/>
      <c r="J947" s="247"/>
      <c r="K947" s="247"/>
      <c r="L947" s="33" t="s">
        <v>123</v>
      </c>
      <c r="M947" s="32" t="s">
        <v>615</v>
      </c>
      <c r="N947" s="33" t="s">
        <v>122</v>
      </c>
      <c r="O947" s="32" t="s">
        <v>381</v>
      </c>
      <c r="P947" s="33" t="s">
        <v>120</v>
      </c>
      <c r="Q947" s="32" t="s">
        <v>113</v>
      </c>
      <c r="R947" s="33" t="s">
        <v>119</v>
      </c>
      <c r="S947" s="32" t="s">
        <v>121</v>
      </c>
      <c r="T947" s="33" t="s">
        <v>118</v>
      </c>
      <c r="U947" s="32"/>
      <c r="V947" s="33" t="s">
        <v>117</v>
      </c>
      <c r="W947" s="32"/>
      <c r="X947" s="33" t="s">
        <v>116</v>
      </c>
      <c r="Y947" s="32"/>
      <c r="Z947" s="33" t="s">
        <v>115</v>
      </c>
      <c r="AA947" s="32"/>
      <c r="AB947" s="31"/>
      <c r="AC947" s="32"/>
      <c r="AD947" s="31"/>
      <c r="AE947" s="23"/>
      <c r="AF947" s="251"/>
      <c r="AG947" s="251"/>
      <c r="AH947" s="22"/>
      <c r="AI947" s="11"/>
      <c r="AJ947" s="265"/>
      <c r="AK947" s="267"/>
      <c r="AL947" s="263"/>
      <c r="AM947" s="265"/>
      <c r="AN947" s="267"/>
      <c r="AO947" s="263"/>
      <c r="AP947" s="265"/>
      <c r="AQ947" s="267"/>
      <c r="AR947" s="263"/>
      <c r="AS947" s="265"/>
      <c r="AT947" s="267"/>
      <c r="AU947" s="263"/>
      <c r="AV947" s="265"/>
      <c r="AW947" s="275"/>
      <c r="AX947" s="270"/>
      <c r="AY947" s="292"/>
      <c r="AZ947" s="228"/>
      <c r="BA947" s="228"/>
      <c r="BB947" s="295"/>
    </row>
    <row r="948" spans="2:62" ht="28.15" customHeight="1" x14ac:dyDescent="0.2">
      <c r="B948" s="30"/>
      <c r="C948" s="244"/>
      <c r="D948" s="29"/>
      <c r="E948" s="28"/>
      <c r="F948" s="28"/>
      <c r="G948" s="27"/>
      <c r="H948" s="225"/>
      <c r="I948" s="248"/>
      <c r="J948" s="248"/>
      <c r="K948" s="248"/>
      <c r="L948" s="26" t="s">
        <v>114</v>
      </c>
      <c r="M948" s="25" t="s">
        <v>382</v>
      </c>
      <c r="N948" s="26" t="s">
        <v>112</v>
      </c>
      <c r="O948" s="25" t="s">
        <v>444</v>
      </c>
      <c r="P948" s="26" t="s">
        <v>111</v>
      </c>
      <c r="Q948" s="25" t="s">
        <v>175</v>
      </c>
      <c r="R948" s="26" t="s">
        <v>110</v>
      </c>
      <c r="S948" s="25"/>
      <c r="T948" s="26" t="s">
        <v>109</v>
      </c>
      <c r="U948" s="25"/>
      <c r="V948" s="26" t="s">
        <v>108</v>
      </c>
      <c r="W948" s="25"/>
      <c r="X948" s="26" t="s">
        <v>107</v>
      </c>
      <c r="Y948" s="25"/>
      <c r="Z948" s="26" t="s">
        <v>106</v>
      </c>
      <c r="AA948" s="25"/>
      <c r="AB948" s="24"/>
      <c r="AC948" s="25"/>
      <c r="AD948" s="24"/>
      <c r="AE948" s="23"/>
      <c r="AF948" s="251"/>
      <c r="AG948" s="251"/>
      <c r="AH948" s="22"/>
      <c r="AI948" s="11"/>
      <c r="AJ948" s="265"/>
      <c r="AK948" s="267"/>
      <c r="AL948" s="263"/>
      <c r="AM948" s="265"/>
      <c r="AN948" s="267"/>
      <c r="AO948" s="263"/>
      <c r="AP948" s="265"/>
      <c r="AQ948" s="267"/>
      <c r="AR948" s="263"/>
      <c r="AS948" s="265"/>
      <c r="AT948" s="267"/>
      <c r="AU948" s="263"/>
      <c r="AV948" s="265"/>
      <c r="AW948" s="275"/>
      <c r="AX948" s="270"/>
      <c r="AY948" s="292"/>
      <c r="AZ948" s="228"/>
      <c r="BA948" s="228"/>
      <c r="BB948" s="295"/>
    </row>
    <row r="949" spans="2:62" ht="28.15" customHeight="1" thickBot="1" x14ac:dyDescent="0.25">
      <c r="B949" s="30"/>
      <c r="C949" s="253"/>
      <c r="D949" s="51"/>
      <c r="E949" s="50"/>
      <c r="F949" s="50"/>
      <c r="G949" s="49"/>
      <c r="H949" s="226"/>
      <c r="I949" s="254"/>
      <c r="J949" s="254"/>
      <c r="K949" s="254"/>
      <c r="L949" s="48" t="s">
        <v>105</v>
      </c>
      <c r="M949" s="47" t="s">
        <v>186</v>
      </c>
      <c r="N949" s="48" t="s">
        <v>103</v>
      </c>
      <c r="O949" s="47" t="s">
        <v>217</v>
      </c>
      <c r="P949" s="48" t="s">
        <v>102</v>
      </c>
      <c r="Q949" s="47" t="s">
        <v>175</v>
      </c>
      <c r="R949" s="48" t="s">
        <v>101</v>
      </c>
      <c r="S949" s="47"/>
      <c r="T949" s="48">
        <v>20</v>
      </c>
      <c r="U949" s="47"/>
      <c r="V949" s="48" t="s">
        <v>100</v>
      </c>
      <c r="W949" s="47"/>
      <c r="X949" s="48" t="s">
        <v>99</v>
      </c>
      <c r="Y949" s="47"/>
      <c r="Z949" s="48" t="s">
        <v>98</v>
      </c>
      <c r="AA949" s="47"/>
      <c r="AB949" s="16"/>
      <c r="AC949" s="47"/>
      <c r="AD949" s="16"/>
      <c r="AE949" s="46"/>
      <c r="AF949" s="255"/>
      <c r="AG949" s="255"/>
      <c r="AH949" s="45"/>
      <c r="AI949" s="11"/>
      <c r="AJ949" s="266"/>
      <c r="AK949" s="268"/>
      <c r="AL949" s="264"/>
      <c r="AM949" s="266"/>
      <c r="AN949" s="268"/>
      <c r="AO949" s="264"/>
      <c r="AP949" s="266"/>
      <c r="AQ949" s="268"/>
      <c r="AR949" s="264"/>
      <c r="AS949" s="266"/>
      <c r="AT949" s="268"/>
      <c r="AU949" s="264"/>
      <c r="AV949" s="266"/>
      <c r="AW949" s="276"/>
      <c r="AX949" s="271"/>
      <c r="AY949" s="293"/>
      <c r="AZ949" s="229"/>
      <c r="BA949" s="229"/>
      <c r="BB949" s="296"/>
    </row>
    <row r="950" spans="2:62" ht="28.15" customHeight="1" x14ac:dyDescent="0.2">
      <c r="B950" s="30"/>
      <c r="C950" s="242">
        <v>3</v>
      </c>
      <c r="D950" s="44"/>
      <c r="E950" s="43"/>
      <c r="F950" s="43"/>
      <c r="G950" s="42"/>
      <c r="H950" s="223"/>
      <c r="I950" s="246">
        <v>53</v>
      </c>
      <c r="J950" s="246">
        <v>19</v>
      </c>
      <c r="K950" s="246">
        <v>7</v>
      </c>
      <c r="L950" s="41" t="s">
        <v>133</v>
      </c>
      <c r="M950" s="40" t="s">
        <v>614</v>
      </c>
      <c r="N950" s="41" t="s">
        <v>131</v>
      </c>
      <c r="O950" s="40" t="s">
        <v>428</v>
      </c>
      <c r="P950" s="41" t="s">
        <v>130</v>
      </c>
      <c r="Q950" s="40" t="s">
        <v>113</v>
      </c>
      <c r="R950" s="41" t="s">
        <v>129</v>
      </c>
      <c r="S950" s="40"/>
      <c r="T950" s="41" t="s">
        <v>128</v>
      </c>
      <c r="U950" s="40"/>
      <c r="V950" s="41" t="s">
        <v>127</v>
      </c>
      <c r="W950" s="40"/>
      <c r="X950" s="41" t="s">
        <v>126</v>
      </c>
      <c r="Y950" s="40"/>
      <c r="Z950" s="41" t="s">
        <v>125</v>
      </c>
      <c r="AA950" s="40"/>
      <c r="AB950" s="39"/>
      <c r="AC950" s="40"/>
      <c r="AD950" s="39"/>
      <c r="AE950" s="38"/>
      <c r="AF950" s="250"/>
      <c r="AG950" s="250" t="s">
        <v>609</v>
      </c>
      <c r="AH950" s="37"/>
      <c r="AI950" s="11"/>
      <c r="AJ950" s="233">
        <f>SUMPRODUCT(LEN($M950:$U953)-LEN(SUBSTITUTE($M950:$U953,"A", "")))</f>
        <v>7</v>
      </c>
      <c r="AK950" s="239">
        <f>SUMPRODUCT(LEN($AD950:$AD953)-LEN(SUBSTITUTE($AD950:$AD953,"A", "")))</f>
        <v>0</v>
      </c>
      <c r="AL950" s="230">
        <f>SUMPRODUCT(LEN($AC950:$AC953)-LEN(SUBSTITUTE($AC950:$AC953,"A", "")))</f>
        <v>0</v>
      </c>
      <c r="AM950" s="233">
        <f>SUMPRODUCT(LEN($M950:$U953)-LEN(SUBSTITUTE($M950:$U953,"S", "")))</f>
        <v>10</v>
      </c>
      <c r="AN950" s="239">
        <f>SUMPRODUCT(LEN($AD950:$AD953)-LEN(SUBSTITUTE($AD950:$AD953,"S", "")))</f>
        <v>0</v>
      </c>
      <c r="AO950" s="230">
        <f>SUMPRODUCT(LEN($AC950:$AC953)-LEN(SUBSTITUTE($AC950:$AC953,"S", "")))</f>
        <v>0</v>
      </c>
      <c r="AP950" s="233">
        <f>SUMPRODUCT(LEN($M950:$U953)-LEN(SUBSTITUTE($M950:$U953,"F", "")))</f>
        <v>1</v>
      </c>
      <c r="AQ950" s="239">
        <f>SUMPRODUCT(LEN($AD950:$AD953)-LEN(SUBSTITUTE($AD950:$AD953,"F", "")))</f>
        <v>0</v>
      </c>
      <c r="AR950" s="230">
        <f>SUMPRODUCT(LEN($AC950:$AC953)-LEN(SUBSTITUTE($AC950:$AC953,"F", "")))</f>
        <v>0</v>
      </c>
      <c r="AS950" s="233">
        <f>SUMPRODUCT(LEN($M950:$U953)-LEN(SUBSTITUTE($M950:$U953,"G", "")))</f>
        <v>3</v>
      </c>
      <c r="AT950" s="239">
        <f>SUMPRODUCT(LEN($AD950:$AD953)-LEN(SUBSTITUTE($AD950:$AD953,"G", "")))</f>
        <v>0</v>
      </c>
      <c r="AU950" s="230">
        <f>SUMPRODUCT(LEN($AC950:$AC953)-LEN(SUBSTITUTE($AC950:$AC953,"G", "")))</f>
        <v>0</v>
      </c>
      <c r="AV950" s="233">
        <f>SUMPRODUCT(LEN($L950:$U953)-LEN(SUBSTITUTE($L950:$U953,"M", "")))</f>
        <v>0</v>
      </c>
      <c r="AW950" s="236">
        <f>SUMPRODUCT(LEN($AD950:$AD953)-LEN(SUBSTITUTE($AD950:$AD953,"M", "")))</f>
        <v>0</v>
      </c>
      <c r="AX950" s="269">
        <f>SUMPRODUCT(LEN($AC950:$AC953)-LEN(SUBSTITUTE($AC950:$AC953,"M", "")))</f>
        <v>0</v>
      </c>
      <c r="AY950" s="291">
        <f>SUMPRODUCT(LEN($AE950:$AE953)-LEN(SUBSTITUTE($AE950:$AE953,"S", "")))</f>
        <v>0</v>
      </c>
      <c r="AZ950" s="227">
        <f>SUMPRODUCT(LEN($AE950:$AE953)-LEN(SUBSTITUTE($AE950:$AE953,"F", "")))</f>
        <v>0</v>
      </c>
      <c r="BA950" s="227">
        <f>SUMPRODUCT(LEN($AE950:$AE953)-LEN(SUBSTITUTE($AE950:$AE953,"G", "")))</f>
        <v>0</v>
      </c>
      <c r="BB950" s="294">
        <f>SUMPRODUCT(LEN($AE950:$AE953)-LEN(SUBSTITUTE($AE950:$AE953,"M", "")))</f>
        <v>0</v>
      </c>
    </row>
    <row r="951" spans="2:62" ht="28.15" customHeight="1" thickBot="1" x14ac:dyDescent="0.25">
      <c r="B951" s="30"/>
      <c r="C951" s="243"/>
      <c r="D951" s="36"/>
      <c r="E951" s="35"/>
      <c r="F951" s="35"/>
      <c r="G951" s="34"/>
      <c r="H951" s="224"/>
      <c r="I951" s="247"/>
      <c r="J951" s="247"/>
      <c r="K951" s="247"/>
      <c r="L951" s="33" t="s">
        <v>123</v>
      </c>
      <c r="M951" s="32" t="s">
        <v>132</v>
      </c>
      <c r="N951" s="33" t="s">
        <v>122</v>
      </c>
      <c r="O951" s="32" t="s">
        <v>399</v>
      </c>
      <c r="P951" s="33" t="s">
        <v>120</v>
      </c>
      <c r="Q951" s="32" t="s">
        <v>121</v>
      </c>
      <c r="R951" s="33" t="s">
        <v>119</v>
      </c>
      <c r="S951" s="32"/>
      <c r="T951" s="33" t="s">
        <v>118</v>
      </c>
      <c r="U951" s="32"/>
      <c r="V951" s="33" t="s">
        <v>117</v>
      </c>
      <c r="W951" s="32"/>
      <c r="X951" s="33" t="s">
        <v>116</v>
      </c>
      <c r="Y951" s="32"/>
      <c r="Z951" s="33" t="s">
        <v>115</v>
      </c>
      <c r="AA951" s="32"/>
      <c r="AB951" s="31"/>
      <c r="AC951" s="32"/>
      <c r="AD951" s="31"/>
      <c r="AE951" s="23"/>
      <c r="AF951" s="251"/>
      <c r="AG951" s="251"/>
      <c r="AH951" s="22"/>
      <c r="AI951" s="11"/>
      <c r="AJ951" s="265"/>
      <c r="AK951" s="267"/>
      <c r="AL951" s="263"/>
      <c r="AM951" s="265"/>
      <c r="AN951" s="267"/>
      <c r="AO951" s="263"/>
      <c r="AP951" s="265"/>
      <c r="AQ951" s="267"/>
      <c r="AR951" s="263"/>
      <c r="AS951" s="265"/>
      <c r="AT951" s="267"/>
      <c r="AU951" s="263"/>
      <c r="AV951" s="265"/>
      <c r="AW951" s="275"/>
      <c r="AX951" s="270"/>
      <c r="AY951" s="292"/>
      <c r="AZ951" s="228"/>
      <c r="BA951" s="228"/>
      <c r="BB951" s="295"/>
    </row>
    <row r="952" spans="2:62" ht="28.15" customHeight="1" x14ac:dyDescent="0.2">
      <c r="B952" s="30"/>
      <c r="C952" s="244"/>
      <c r="D952" s="29"/>
      <c r="E952" s="28"/>
      <c r="F952" s="28"/>
      <c r="G952" s="27"/>
      <c r="H952" s="225"/>
      <c r="I952" s="248"/>
      <c r="J952" s="248"/>
      <c r="K952" s="248"/>
      <c r="L952" s="26" t="s">
        <v>114</v>
      </c>
      <c r="M952" s="25" t="s">
        <v>104</v>
      </c>
      <c r="N952" s="26" t="s">
        <v>112</v>
      </c>
      <c r="O952" s="25" t="s">
        <v>113</v>
      </c>
      <c r="P952" s="26" t="s">
        <v>111</v>
      </c>
      <c r="Q952" s="25" t="s">
        <v>121</v>
      </c>
      <c r="R952" s="26" t="s">
        <v>110</v>
      </c>
      <c r="S952" s="25"/>
      <c r="T952" s="26" t="s">
        <v>109</v>
      </c>
      <c r="U952" s="25"/>
      <c r="V952" s="26" t="s">
        <v>108</v>
      </c>
      <c r="W952" s="25"/>
      <c r="X952" s="26" t="s">
        <v>107</v>
      </c>
      <c r="Y952" s="25"/>
      <c r="Z952" s="26" t="s">
        <v>106</v>
      </c>
      <c r="AA952" s="25"/>
      <c r="AB952" s="24"/>
      <c r="AC952" s="25"/>
      <c r="AD952" s="24"/>
      <c r="AE952" s="23"/>
      <c r="AF952" s="251"/>
      <c r="AG952" s="251"/>
      <c r="AH952" s="22"/>
      <c r="AI952" s="11"/>
      <c r="AJ952" s="265"/>
      <c r="AK952" s="267"/>
      <c r="AL952" s="263"/>
      <c r="AM952" s="265"/>
      <c r="AN952" s="267"/>
      <c r="AO952" s="263"/>
      <c r="AP952" s="265"/>
      <c r="AQ952" s="267"/>
      <c r="AR952" s="263"/>
      <c r="AS952" s="265"/>
      <c r="AT952" s="267"/>
      <c r="AU952" s="263"/>
      <c r="AV952" s="265"/>
      <c r="AW952" s="275"/>
      <c r="AX952" s="270"/>
      <c r="AY952" s="292"/>
      <c r="AZ952" s="228"/>
      <c r="BA952" s="228"/>
      <c r="BB952" s="295"/>
    </row>
    <row r="953" spans="2:62" ht="28.15" customHeight="1" thickBot="1" x14ac:dyDescent="0.25">
      <c r="B953" s="21"/>
      <c r="C953" s="245"/>
      <c r="D953" s="20"/>
      <c r="E953" s="19"/>
      <c r="F953" s="19"/>
      <c r="G953" s="18"/>
      <c r="H953" s="226"/>
      <c r="I953" s="249"/>
      <c r="J953" s="249"/>
      <c r="K953" s="249"/>
      <c r="L953" s="17" t="s">
        <v>105</v>
      </c>
      <c r="M953" s="15" t="s">
        <v>528</v>
      </c>
      <c r="N953" s="17" t="s">
        <v>103</v>
      </c>
      <c r="O953" s="15" t="s">
        <v>113</v>
      </c>
      <c r="P953" s="17" t="s">
        <v>102</v>
      </c>
      <c r="Q953" s="15" t="s">
        <v>121</v>
      </c>
      <c r="R953" s="17" t="s">
        <v>101</v>
      </c>
      <c r="S953" s="15"/>
      <c r="T953" s="17">
        <v>20</v>
      </c>
      <c r="U953" s="15"/>
      <c r="V953" s="17" t="s">
        <v>100</v>
      </c>
      <c r="W953" s="15"/>
      <c r="X953" s="17" t="s">
        <v>99</v>
      </c>
      <c r="Y953" s="15"/>
      <c r="Z953" s="17" t="s">
        <v>98</v>
      </c>
      <c r="AA953" s="15"/>
      <c r="AB953" s="16"/>
      <c r="AC953" s="15"/>
      <c r="AD953" s="14"/>
      <c r="AE953" s="13"/>
      <c r="AF953" s="252"/>
      <c r="AG953" s="252"/>
      <c r="AH953" s="12"/>
      <c r="AI953" s="11"/>
      <c r="AJ953" s="266"/>
      <c r="AK953" s="268"/>
      <c r="AL953" s="264"/>
      <c r="AM953" s="266"/>
      <c r="AN953" s="268"/>
      <c r="AO953" s="264"/>
      <c r="AP953" s="266"/>
      <c r="AQ953" s="268"/>
      <c r="AR953" s="264"/>
      <c r="AS953" s="266"/>
      <c r="AT953" s="268"/>
      <c r="AU953" s="264"/>
      <c r="AV953" s="266"/>
      <c r="AW953" s="276"/>
      <c r="AX953" s="271"/>
      <c r="AY953" s="293"/>
      <c r="AZ953" s="229"/>
      <c r="BA953" s="229"/>
      <c r="BB953" s="296"/>
    </row>
    <row r="954" spans="2:62" ht="85.9" customHeight="1" thickTop="1" thickBot="1" x14ac:dyDescent="0.35">
      <c r="B954" s="105" t="s">
        <v>174</v>
      </c>
      <c r="C954" s="95" t="s">
        <v>173</v>
      </c>
      <c r="D954" s="100" t="s">
        <v>172</v>
      </c>
      <c r="E954" s="104" t="s">
        <v>171</v>
      </c>
      <c r="F954" s="103"/>
      <c r="G954" s="102"/>
      <c r="H954" s="101" t="s">
        <v>170</v>
      </c>
      <c r="I954" s="100" t="s">
        <v>96</v>
      </c>
      <c r="J954" s="100" t="s">
        <v>169</v>
      </c>
      <c r="K954" s="100" t="s">
        <v>97</v>
      </c>
      <c r="L954" s="256" t="s">
        <v>168</v>
      </c>
      <c r="M954" s="262"/>
      <c r="N954" s="256" t="s">
        <v>167</v>
      </c>
      <c r="O954" s="262"/>
      <c r="P954" s="256" t="s">
        <v>167</v>
      </c>
      <c r="Q954" s="257"/>
      <c r="R954" s="256" t="s">
        <v>167</v>
      </c>
      <c r="S954" s="257"/>
      <c r="T954" s="256" t="s">
        <v>167</v>
      </c>
      <c r="U954" s="257"/>
      <c r="V954" s="256" t="s">
        <v>167</v>
      </c>
      <c r="W954" s="257"/>
      <c r="X954" s="256" t="s">
        <v>167</v>
      </c>
      <c r="Y954" s="257"/>
      <c r="Z954" s="256" t="s">
        <v>167</v>
      </c>
      <c r="AA954" s="257"/>
      <c r="AB954" s="261" t="s">
        <v>166</v>
      </c>
      <c r="AC954" s="257"/>
      <c r="AD954" s="101" t="s">
        <v>165</v>
      </c>
      <c r="AE954" s="101" t="s">
        <v>164</v>
      </c>
      <c r="AF954" s="100" t="s">
        <v>163</v>
      </c>
      <c r="AG954" s="100" t="s">
        <v>162</v>
      </c>
      <c r="AH954" s="99" t="s">
        <v>161</v>
      </c>
      <c r="AI954" s="98"/>
      <c r="AJ954" s="96" t="s">
        <v>160</v>
      </c>
      <c r="AK954" s="95" t="s">
        <v>159</v>
      </c>
      <c r="AL954" s="94" t="s">
        <v>158</v>
      </c>
      <c r="AM954" s="96" t="s">
        <v>157</v>
      </c>
      <c r="AN954" s="95" t="s">
        <v>156</v>
      </c>
      <c r="AO954" s="94" t="s">
        <v>155</v>
      </c>
      <c r="AP954" s="96" t="s">
        <v>154</v>
      </c>
      <c r="AQ954" s="95" t="s">
        <v>153</v>
      </c>
      <c r="AR954" s="97" t="s">
        <v>152</v>
      </c>
      <c r="AS954" s="96" t="s">
        <v>151</v>
      </c>
      <c r="AT954" s="95" t="s">
        <v>150</v>
      </c>
      <c r="AU954" s="94" t="s">
        <v>149</v>
      </c>
      <c r="AV954" s="96" t="s">
        <v>148</v>
      </c>
      <c r="AW954" s="95" t="s">
        <v>147</v>
      </c>
      <c r="AX954" s="94" t="s">
        <v>146</v>
      </c>
      <c r="AY954" s="93" t="s">
        <v>145</v>
      </c>
      <c r="AZ954" s="92" t="s">
        <v>144</v>
      </c>
      <c r="BA954" s="92" t="s">
        <v>143</v>
      </c>
      <c r="BB954" s="91" t="s">
        <v>142</v>
      </c>
    </row>
    <row r="955" spans="2:62" ht="48" thickBot="1" x14ac:dyDescent="0.3">
      <c r="B955" s="90" t="s">
        <v>141</v>
      </c>
      <c r="C955" s="89"/>
      <c r="D955" s="88">
        <v>192</v>
      </c>
      <c r="E955" s="258"/>
      <c r="F955" s="259"/>
      <c r="G955" s="260"/>
      <c r="H955" s="87" t="s">
        <v>140</v>
      </c>
      <c r="I955" s="86"/>
      <c r="J955" s="86"/>
      <c r="K955" s="85"/>
      <c r="L955" s="84"/>
      <c r="M955" s="81"/>
      <c r="N955" s="84"/>
      <c r="O955" s="81"/>
      <c r="P955" s="84"/>
      <c r="Q955" s="81"/>
      <c r="R955" s="84"/>
      <c r="S955" s="81"/>
      <c r="T955" s="84"/>
      <c r="U955" s="81"/>
      <c r="V955" s="84"/>
      <c r="W955" s="81"/>
      <c r="X955" s="84"/>
      <c r="Y955" s="81"/>
      <c r="Z955" s="84"/>
      <c r="AA955" s="83"/>
      <c r="AB955" s="82" t="s">
        <v>139</v>
      </c>
      <c r="AC955" s="81"/>
      <c r="AD955" s="81"/>
      <c r="AE955" s="81"/>
      <c r="AF955" s="80"/>
      <c r="AG955" s="80"/>
      <c r="AH955" s="60"/>
      <c r="AI955" s="79" t="s">
        <v>138</v>
      </c>
      <c r="AJ955" s="78">
        <f t="shared" ref="AJ955:BB955" si="126">SUM(AJ957:AJ968)</f>
        <v>57</v>
      </c>
      <c r="AK955" s="77">
        <f t="shared" si="126"/>
        <v>5</v>
      </c>
      <c r="AL955" s="76">
        <f t="shared" si="126"/>
        <v>0</v>
      </c>
      <c r="AM955" s="78">
        <f t="shared" si="126"/>
        <v>32</v>
      </c>
      <c r="AN955" s="77">
        <f t="shared" si="126"/>
        <v>10</v>
      </c>
      <c r="AO955" s="76">
        <f t="shared" si="126"/>
        <v>0</v>
      </c>
      <c r="AP955" s="78">
        <f t="shared" si="126"/>
        <v>1</v>
      </c>
      <c r="AQ955" s="77">
        <f t="shared" si="126"/>
        <v>0</v>
      </c>
      <c r="AR955" s="76">
        <f t="shared" si="126"/>
        <v>0</v>
      </c>
      <c r="AS955" s="78">
        <f t="shared" si="126"/>
        <v>12</v>
      </c>
      <c r="AT955" s="77">
        <f t="shared" si="126"/>
        <v>0</v>
      </c>
      <c r="AU955" s="76">
        <f t="shared" si="126"/>
        <v>0</v>
      </c>
      <c r="AV955" s="78">
        <f t="shared" si="126"/>
        <v>0</v>
      </c>
      <c r="AW955" s="77">
        <f t="shared" si="126"/>
        <v>0</v>
      </c>
      <c r="AX955" s="76">
        <f t="shared" si="126"/>
        <v>0</v>
      </c>
      <c r="AY955" s="75">
        <f t="shared" si="126"/>
        <v>0</v>
      </c>
      <c r="AZ955" s="74">
        <f t="shared" si="126"/>
        <v>0</v>
      </c>
      <c r="BA955" s="74">
        <f t="shared" si="126"/>
        <v>1</v>
      </c>
      <c r="BB955" s="73">
        <f t="shared" si="126"/>
        <v>0</v>
      </c>
      <c r="BC955" s="72" t="s">
        <v>137</v>
      </c>
      <c r="BF955" s="5">
        <f>SUM(AJ955:AL955)/$BG$5</f>
        <v>20.666666666666668</v>
      </c>
      <c r="BG955" s="5">
        <f>SUM(AM955:AO955,AY955)/$BG$5</f>
        <v>14</v>
      </c>
      <c r="BH955" s="5">
        <f>SUM(AP955:AR955,AZ955)/$BG$5</f>
        <v>0.33333333333333331</v>
      </c>
      <c r="BI955" s="5">
        <f>SUM(AS955:AU955,BA955)/$BG$5</f>
        <v>4.333333333333333</v>
      </c>
      <c r="BJ955" s="5">
        <f>SUM(AV955:AX955,BB955)/$BG$5</f>
        <v>0</v>
      </c>
    </row>
    <row r="956" spans="2:62" ht="37.5" thickBot="1" x14ac:dyDescent="0.3">
      <c r="B956" s="71"/>
      <c r="C956" s="70"/>
      <c r="D956" s="69"/>
      <c r="E956" s="68"/>
      <c r="F956" s="68"/>
      <c r="G956" s="67"/>
      <c r="H956" s="66"/>
      <c r="I956" s="64"/>
      <c r="J956" s="64"/>
      <c r="K956" s="65"/>
      <c r="L956" s="64"/>
      <c r="M956" s="62"/>
      <c r="N956" s="64"/>
      <c r="O956" s="62"/>
      <c r="P956" s="64"/>
      <c r="Q956" s="62"/>
      <c r="R956" s="64"/>
      <c r="S956" s="62"/>
      <c r="T956" s="64"/>
      <c r="U956" s="62"/>
      <c r="V956" s="64"/>
      <c r="W956" s="62"/>
      <c r="X956" s="64"/>
      <c r="Y956" s="62"/>
      <c r="Z956" s="64"/>
      <c r="AA956" s="62"/>
      <c r="AB956" s="63"/>
      <c r="AC956" s="62"/>
      <c r="AD956" s="62"/>
      <c r="AE956" s="62"/>
      <c r="AF956" s="61"/>
      <c r="AG956" s="61"/>
      <c r="AH956" s="60"/>
      <c r="AI956" s="59" t="s">
        <v>136</v>
      </c>
      <c r="AJ956" s="58">
        <f t="shared" ref="AJ956:BB956" si="127">AJ955/3</f>
        <v>19</v>
      </c>
      <c r="AK956" s="57">
        <f t="shared" si="127"/>
        <v>1.6666666666666667</v>
      </c>
      <c r="AL956" s="56">
        <f t="shared" si="127"/>
        <v>0</v>
      </c>
      <c r="AM956" s="58">
        <f t="shared" si="127"/>
        <v>10.666666666666666</v>
      </c>
      <c r="AN956" s="57">
        <f t="shared" si="127"/>
        <v>3.3333333333333335</v>
      </c>
      <c r="AO956" s="56">
        <f t="shared" si="127"/>
        <v>0</v>
      </c>
      <c r="AP956" s="58">
        <f t="shared" si="127"/>
        <v>0.33333333333333331</v>
      </c>
      <c r="AQ956" s="57">
        <f t="shared" si="127"/>
        <v>0</v>
      </c>
      <c r="AR956" s="56">
        <f t="shared" si="127"/>
        <v>0</v>
      </c>
      <c r="AS956" s="58">
        <f t="shared" si="127"/>
        <v>4</v>
      </c>
      <c r="AT956" s="57">
        <f t="shared" si="127"/>
        <v>0</v>
      </c>
      <c r="AU956" s="56">
        <f t="shared" si="127"/>
        <v>0</v>
      </c>
      <c r="AV956" s="58">
        <f t="shared" si="127"/>
        <v>0</v>
      </c>
      <c r="AW956" s="57">
        <f t="shared" si="127"/>
        <v>0</v>
      </c>
      <c r="AX956" s="56">
        <f t="shared" si="127"/>
        <v>0</v>
      </c>
      <c r="AY956" s="55">
        <f t="shared" si="127"/>
        <v>0</v>
      </c>
      <c r="AZ956" s="54">
        <f t="shared" si="127"/>
        <v>0</v>
      </c>
      <c r="BA956" s="54">
        <f t="shared" si="127"/>
        <v>0.33333333333333331</v>
      </c>
      <c r="BB956" s="53">
        <f t="shared" si="127"/>
        <v>0</v>
      </c>
      <c r="BC956" s="52" t="s">
        <v>135</v>
      </c>
    </row>
    <row r="957" spans="2:62" ht="28.15" customHeight="1" x14ac:dyDescent="0.2">
      <c r="B957" s="30"/>
      <c r="C957" s="242">
        <v>1</v>
      </c>
      <c r="D957" s="44"/>
      <c r="E957" s="43"/>
      <c r="F957" s="43"/>
      <c r="G957" s="42"/>
      <c r="H957" s="223" t="s">
        <v>183</v>
      </c>
      <c r="I957" s="246">
        <v>78</v>
      </c>
      <c r="J957" s="246">
        <v>25</v>
      </c>
      <c r="K957" s="246">
        <v>10</v>
      </c>
      <c r="L957" s="41" t="s">
        <v>133</v>
      </c>
      <c r="M957" s="40" t="s">
        <v>132</v>
      </c>
      <c r="N957" s="41" t="s">
        <v>131</v>
      </c>
      <c r="O957" s="40" t="s">
        <v>132</v>
      </c>
      <c r="P957" s="41" t="s">
        <v>130</v>
      </c>
      <c r="Q957" s="40" t="s">
        <v>217</v>
      </c>
      <c r="R957" s="41" t="s">
        <v>129</v>
      </c>
      <c r="S957" s="40" t="s">
        <v>121</v>
      </c>
      <c r="T957" s="41" t="s">
        <v>128</v>
      </c>
      <c r="U957" s="40"/>
      <c r="V957" s="41" t="s">
        <v>127</v>
      </c>
      <c r="W957" s="40"/>
      <c r="X957" s="41" t="s">
        <v>126</v>
      </c>
      <c r="Y957" s="40"/>
      <c r="Z957" s="41" t="s">
        <v>125</v>
      </c>
      <c r="AA957" s="40"/>
      <c r="AB957" s="39"/>
      <c r="AC957" s="40"/>
      <c r="AD957" s="39"/>
      <c r="AE957" s="38" t="s">
        <v>414</v>
      </c>
      <c r="AF957" s="250"/>
      <c r="AG957" s="250" t="s">
        <v>609</v>
      </c>
      <c r="AH957" s="37"/>
      <c r="AI957" s="11"/>
      <c r="AJ957" s="233">
        <f>SUMPRODUCT(LEN($M957:$U960)-LEN(SUBSTITUTE($M957:$U960,"A", "")))</f>
        <v>21</v>
      </c>
      <c r="AK957" s="239">
        <f>SUMPRODUCT(LEN($AD957:$AD960)-LEN(SUBSTITUTE($AD957:$AD960,"A", "")))</f>
        <v>0</v>
      </c>
      <c r="AL957" s="230">
        <f>SUMPRODUCT(LEN($AC957:$AC960)-LEN(SUBSTITUTE($AC957:$AC960,"A", "")))</f>
        <v>0</v>
      </c>
      <c r="AM957" s="233">
        <f>SUMPRODUCT(LEN($M957:$U960)-LEN(SUBSTITUTE($M957:$U960,"S", "")))</f>
        <v>7</v>
      </c>
      <c r="AN957" s="239">
        <f>SUMPRODUCT(LEN($AD957:$AD960)-LEN(SUBSTITUTE($AD957:$AD960,"S", "")))</f>
        <v>0</v>
      </c>
      <c r="AO957" s="230">
        <f>SUMPRODUCT(LEN($AC957:$AC960)-LEN(SUBSTITUTE($AC957:$AC960,"S", "")))</f>
        <v>0</v>
      </c>
      <c r="AP957" s="233">
        <f>SUMPRODUCT(LEN($M957:$U960)-LEN(SUBSTITUTE($M957:$U960,"F", "")))</f>
        <v>1</v>
      </c>
      <c r="AQ957" s="239">
        <f>SUMPRODUCT(LEN($AD957:$AD960)-LEN(SUBSTITUTE($AD957:$AD960,"F", "")))</f>
        <v>0</v>
      </c>
      <c r="AR957" s="230">
        <f>SUMPRODUCT(LEN($AC957:$AC960)-LEN(SUBSTITUTE($AC957:$AC960,"F", "")))</f>
        <v>0</v>
      </c>
      <c r="AS957" s="233">
        <f>SUMPRODUCT(LEN($M957:$U960)-LEN(SUBSTITUTE($M957:$U960,"G", "")))</f>
        <v>4</v>
      </c>
      <c r="AT957" s="239">
        <f>SUMPRODUCT(LEN($AD957:$AD960)-LEN(SUBSTITUTE($AD957:$AD960,"G", "")))</f>
        <v>0</v>
      </c>
      <c r="AU957" s="230">
        <f>SUMPRODUCT(LEN($AC957:$AC960)-LEN(SUBSTITUTE($AC957:$AC960,"G", "")))</f>
        <v>0</v>
      </c>
      <c r="AV957" s="233">
        <f>SUMPRODUCT(LEN($L957:$U960)-LEN(SUBSTITUTE($L957:$U960,"M", "")))</f>
        <v>0</v>
      </c>
      <c r="AW957" s="236">
        <f>SUMPRODUCT(LEN($AD957:$AD960)-LEN(SUBSTITUTE($AD957:$AD960,"M", "")))</f>
        <v>0</v>
      </c>
      <c r="AX957" s="269">
        <f>SUMPRODUCT(LEN($AC957:$AC960)-LEN(SUBSTITUTE($AC957:$AC960,"M", "")))</f>
        <v>0</v>
      </c>
      <c r="AY957" s="291">
        <f>SUMPRODUCT(LEN($AE957:$AE960)-LEN(SUBSTITUTE($AE957:$AE960,"S", "")))</f>
        <v>0</v>
      </c>
      <c r="AZ957" s="227">
        <f>SUMPRODUCT(LEN($AE957:$AE960)-LEN(SUBSTITUTE($AE957:$AE960,"F", "")))</f>
        <v>0</v>
      </c>
      <c r="BA957" s="227">
        <f>SUMPRODUCT(LEN($AE957:$AE960)-LEN(SUBSTITUTE($AE957:$AE960,"G", "")))</f>
        <v>1</v>
      </c>
      <c r="BB957" s="294">
        <f>SUMPRODUCT(LEN($AE957:$AE960)-LEN(SUBSTITUTE($AE957:$AE960,"M", "")))</f>
        <v>0</v>
      </c>
    </row>
    <row r="958" spans="2:62" ht="28.15" customHeight="1" thickBot="1" x14ac:dyDescent="0.25">
      <c r="B958" s="30"/>
      <c r="C958" s="243"/>
      <c r="D958" s="36"/>
      <c r="E958" s="35"/>
      <c r="F958" s="35"/>
      <c r="G958" s="34"/>
      <c r="H958" s="224"/>
      <c r="I958" s="247"/>
      <c r="J958" s="247"/>
      <c r="K958" s="247"/>
      <c r="L958" s="33" t="s">
        <v>123</v>
      </c>
      <c r="M958" s="32" t="s">
        <v>132</v>
      </c>
      <c r="N958" s="33" t="s">
        <v>122</v>
      </c>
      <c r="O958" s="32" t="s">
        <v>389</v>
      </c>
      <c r="P958" s="33" t="s">
        <v>120</v>
      </c>
      <c r="Q958" s="32" t="s">
        <v>188</v>
      </c>
      <c r="R958" s="33" t="s">
        <v>119</v>
      </c>
      <c r="S958" s="32" t="s">
        <v>121</v>
      </c>
      <c r="T958" s="33" t="s">
        <v>118</v>
      </c>
      <c r="U958" s="32"/>
      <c r="V958" s="33" t="s">
        <v>117</v>
      </c>
      <c r="W958" s="32"/>
      <c r="X958" s="33" t="s">
        <v>116</v>
      </c>
      <c r="Y958" s="32"/>
      <c r="Z958" s="33" t="s">
        <v>115</v>
      </c>
      <c r="AA958" s="32"/>
      <c r="AB958" s="31"/>
      <c r="AC958" s="32"/>
      <c r="AD958" s="31"/>
      <c r="AE958" s="23"/>
      <c r="AF958" s="251"/>
      <c r="AG958" s="251"/>
      <c r="AH958" s="22"/>
      <c r="AI958" s="11"/>
      <c r="AJ958" s="265"/>
      <c r="AK958" s="267"/>
      <c r="AL958" s="263"/>
      <c r="AM958" s="265"/>
      <c r="AN958" s="267"/>
      <c r="AO958" s="263"/>
      <c r="AP958" s="265"/>
      <c r="AQ958" s="267"/>
      <c r="AR958" s="263"/>
      <c r="AS958" s="265"/>
      <c r="AT958" s="267"/>
      <c r="AU958" s="263"/>
      <c r="AV958" s="265"/>
      <c r="AW958" s="275"/>
      <c r="AX958" s="270"/>
      <c r="AY958" s="292"/>
      <c r="AZ958" s="228"/>
      <c r="BA958" s="228"/>
      <c r="BB958" s="295"/>
    </row>
    <row r="959" spans="2:62" ht="28.15" customHeight="1" x14ac:dyDescent="0.2">
      <c r="B959" s="30"/>
      <c r="C959" s="244"/>
      <c r="D959" s="29"/>
      <c r="E959" s="28"/>
      <c r="F959" s="28"/>
      <c r="G959" s="27"/>
      <c r="H959" s="225">
        <v>192</v>
      </c>
      <c r="I959" s="248"/>
      <c r="J959" s="248"/>
      <c r="K959" s="248"/>
      <c r="L959" s="26" t="s">
        <v>114</v>
      </c>
      <c r="M959" s="25" t="s">
        <v>507</v>
      </c>
      <c r="N959" s="26" t="s">
        <v>112</v>
      </c>
      <c r="O959" s="25" t="s">
        <v>470</v>
      </c>
      <c r="P959" s="26" t="s">
        <v>111</v>
      </c>
      <c r="Q959" s="25" t="s">
        <v>175</v>
      </c>
      <c r="R959" s="26" t="s">
        <v>110</v>
      </c>
      <c r="S959" s="25" t="s">
        <v>121</v>
      </c>
      <c r="T959" s="26" t="s">
        <v>109</v>
      </c>
      <c r="U959" s="25"/>
      <c r="V959" s="26" t="s">
        <v>108</v>
      </c>
      <c r="W959" s="25"/>
      <c r="X959" s="26" t="s">
        <v>107</v>
      </c>
      <c r="Y959" s="25"/>
      <c r="Z959" s="26" t="s">
        <v>106</v>
      </c>
      <c r="AA959" s="25"/>
      <c r="AB959" s="24"/>
      <c r="AC959" s="25"/>
      <c r="AD959" s="24"/>
      <c r="AE959" s="23"/>
      <c r="AF959" s="251"/>
      <c r="AG959" s="251"/>
      <c r="AH959" s="22"/>
      <c r="AI959" s="11"/>
      <c r="AJ959" s="265"/>
      <c r="AK959" s="267"/>
      <c r="AL959" s="263"/>
      <c r="AM959" s="265"/>
      <c r="AN959" s="267"/>
      <c r="AO959" s="263"/>
      <c r="AP959" s="265"/>
      <c r="AQ959" s="267"/>
      <c r="AR959" s="263"/>
      <c r="AS959" s="265"/>
      <c r="AT959" s="267"/>
      <c r="AU959" s="263"/>
      <c r="AV959" s="265"/>
      <c r="AW959" s="275"/>
      <c r="AX959" s="270"/>
      <c r="AY959" s="292"/>
      <c r="AZ959" s="228"/>
      <c r="BA959" s="228"/>
      <c r="BB959" s="295"/>
    </row>
    <row r="960" spans="2:62" ht="28.15" customHeight="1" thickBot="1" x14ac:dyDescent="0.25">
      <c r="B960" s="30"/>
      <c r="C960" s="253"/>
      <c r="D960" s="51"/>
      <c r="E960" s="50"/>
      <c r="F960" s="50"/>
      <c r="G960" s="49"/>
      <c r="H960" s="226"/>
      <c r="I960" s="254"/>
      <c r="J960" s="254"/>
      <c r="K960" s="254"/>
      <c r="L960" s="48" t="s">
        <v>105</v>
      </c>
      <c r="M960" s="47" t="s">
        <v>613</v>
      </c>
      <c r="N960" s="48" t="s">
        <v>103</v>
      </c>
      <c r="O960" s="47" t="s">
        <v>186</v>
      </c>
      <c r="P960" s="48" t="s">
        <v>102</v>
      </c>
      <c r="Q960" s="47" t="s">
        <v>132</v>
      </c>
      <c r="R960" s="48" t="s">
        <v>101</v>
      </c>
      <c r="S960" s="47"/>
      <c r="T960" s="48">
        <v>20</v>
      </c>
      <c r="U960" s="47"/>
      <c r="V960" s="48" t="s">
        <v>100</v>
      </c>
      <c r="W960" s="47"/>
      <c r="X960" s="48" t="s">
        <v>99</v>
      </c>
      <c r="Y960" s="47"/>
      <c r="Z960" s="48" t="s">
        <v>98</v>
      </c>
      <c r="AA960" s="47"/>
      <c r="AB960" s="16"/>
      <c r="AC960" s="47"/>
      <c r="AD960" s="16"/>
      <c r="AE960" s="46"/>
      <c r="AF960" s="255"/>
      <c r="AG960" s="255"/>
      <c r="AH960" s="45"/>
      <c r="AI960" s="11"/>
      <c r="AJ960" s="266"/>
      <c r="AK960" s="268"/>
      <c r="AL960" s="264"/>
      <c r="AM960" s="266"/>
      <c r="AN960" s="268"/>
      <c r="AO960" s="264"/>
      <c r="AP960" s="266"/>
      <c r="AQ960" s="268"/>
      <c r="AR960" s="264"/>
      <c r="AS960" s="266"/>
      <c r="AT960" s="268"/>
      <c r="AU960" s="264"/>
      <c r="AV960" s="266"/>
      <c r="AW960" s="276"/>
      <c r="AX960" s="271"/>
      <c r="AY960" s="293"/>
      <c r="AZ960" s="229"/>
      <c r="BA960" s="229"/>
      <c r="BB960" s="296"/>
    </row>
    <row r="961" spans="2:54" ht="28.15" customHeight="1" x14ac:dyDescent="0.2">
      <c r="B961" s="30"/>
      <c r="C961" s="242">
        <v>2</v>
      </c>
      <c r="D961" s="44"/>
      <c r="E961" s="43"/>
      <c r="F961" s="43"/>
      <c r="G961" s="42"/>
      <c r="H961" s="223"/>
      <c r="I961" s="246">
        <v>62</v>
      </c>
      <c r="J961" s="246">
        <v>24</v>
      </c>
      <c r="K961" s="246">
        <v>8</v>
      </c>
      <c r="L961" s="41" t="s">
        <v>133</v>
      </c>
      <c r="M961" s="40" t="s">
        <v>186</v>
      </c>
      <c r="N961" s="41" t="s">
        <v>131</v>
      </c>
      <c r="O961" s="40" t="s">
        <v>389</v>
      </c>
      <c r="P961" s="41" t="s">
        <v>130</v>
      </c>
      <c r="Q961" s="40" t="s">
        <v>451</v>
      </c>
      <c r="R961" s="41" t="s">
        <v>129</v>
      </c>
      <c r="S961" s="40" t="s">
        <v>124</v>
      </c>
      <c r="T961" s="41" t="s">
        <v>128</v>
      </c>
      <c r="U961" s="40"/>
      <c r="V961" s="41" t="s">
        <v>127</v>
      </c>
      <c r="W961" s="40"/>
      <c r="X961" s="41" t="s">
        <v>126</v>
      </c>
      <c r="Y961" s="40"/>
      <c r="Z961" s="41" t="s">
        <v>125</v>
      </c>
      <c r="AA961" s="40"/>
      <c r="AB961" s="39"/>
      <c r="AC961" s="40"/>
      <c r="AD961" s="39" t="s">
        <v>612</v>
      </c>
      <c r="AE961" s="38"/>
      <c r="AF961" s="250"/>
      <c r="AG961" s="250" t="s">
        <v>609</v>
      </c>
      <c r="AH961" s="37"/>
      <c r="AI961" s="11"/>
      <c r="AJ961" s="233">
        <f>SUMPRODUCT(LEN($M961:$U964)-LEN(SUBSTITUTE($M961:$U964,"A", "")))</f>
        <v>27</v>
      </c>
      <c r="AK961" s="239">
        <f>SUMPRODUCT(LEN($AD961:$AD964)-LEN(SUBSTITUTE($AD961:$AD964,"A", "")))</f>
        <v>4</v>
      </c>
      <c r="AL961" s="230">
        <f>SUMPRODUCT(LEN($AC961:$AC964)-LEN(SUBSTITUTE($AC961:$AC964,"A", "")))</f>
        <v>0</v>
      </c>
      <c r="AM961" s="233">
        <f>SUMPRODUCT(LEN($M961:$U964)-LEN(SUBSTITUTE($M961:$U964,"S", "")))</f>
        <v>17</v>
      </c>
      <c r="AN961" s="239">
        <f>SUMPRODUCT(LEN($AD961:$AD964)-LEN(SUBSTITUTE($AD961:$AD964,"S", "")))</f>
        <v>9</v>
      </c>
      <c r="AO961" s="230">
        <f>SUMPRODUCT(LEN($AC961:$AC964)-LEN(SUBSTITUTE($AC961:$AC964,"S", "")))</f>
        <v>0</v>
      </c>
      <c r="AP961" s="233">
        <f>SUMPRODUCT(LEN($M961:$U964)-LEN(SUBSTITUTE($M961:$U964,"F", "")))</f>
        <v>0</v>
      </c>
      <c r="AQ961" s="239">
        <f>SUMPRODUCT(LEN($AD961:$AD964)-LEN(SUBSTITUTE($AD961:$AD964,"F", "")))</f>
        <v>0</v>
      </c>
      <c r="AR961" s="230">
        <f>SUMPRODUCT(LEN($AC961:$AC964)-LEN(SUBSTITUTE($AC961:$AC964,"F", "")))</f>
        <v>0</v>
      </c>
      <c r="AS961" s="233">
        <f>SUMPRODUCT(LEN($M961:$U964)-LEN(SUBSTITUTE($M961:$U964,"G", "")))</f>
        <v>5</v>
      </c>
      <c r="AT961" s="239">
        <f>SUMPRODUCT(LEN($AD961:$AD964)-LEN(SUBSTITUTE($AD961:$AD964,"G", "")))</f>
        <v>0</v>
      </c>
      <c r="AU961" s="230">
        <f>SUMPRODUCT(LEN($AC961:$AC964)-LEN(SUBSTITUTE($AC961:$AC964,"G", "")))</f>
        <v>0</v>
      </c>
      <c r="AV961" s="233">
        <f>SUMPRODUCT(LEN($L961:$U964)-LEN(SUBSTITUTE($L961:$U964,"M", "")))</f>
        <v>0</v>
      </c>
      <c r="AW961" s="236">
        <f>SUMPRODUCT(LEN($AD961:$AD964)-LEN(SUBSTITUTE($AD961:$AD964,"M", "")))</f>
        <v>0</v>
      </c>
      <c r="AX961" s="269">
        <f>SUMPRODUCT(LEN($AC961:$AC964)-LEN(SUBSTITUTE($AC961:$AC964,"M", "")))</f>
        <v>0</v>
      </c>
      <c r="AY961" s="291">
        <f>SUMPRODUCT(LEN($AE961:$AE964)-LEN(SUBSTITUTE($AE961:$AE964,"S", "")))</f>
        <v>0</v>
      </c>
      <c r="AZ961" s="227">
        <f>SUMPRODUCT(LEN($AE961:$AE964)-LEN(SUBSTITUTE($AE961:$AE964,"F", "")))</f>
        <v>0</v>
      </c>
      <c r="BA961" s="227">
        <f>SUMPRODUCT(LEN($AE961:$AE964)-LEN(SUBSTITUTE($AE961:$AE964,"G", "")))</f>
        <v>0</v>
      </c>
      <c r="BB961" s="294">
        <f>SUMPRODUCT(LEN($AE961:$AE964)-LEN(SUBSTITUTE($AE961:$AE964,"M", "")))</f>
        <v>0</v>
      </c>
    </row>
    <row r="962" spans="2:54" ht="28.15" customHeight="1" thickBot="1" x14ac:dyDescent="0.25">
      <c r="B962" s="30"/>
      <c r="C962" s="243"/>
      <c r="D962" s="36"/>
      <c r="E962" s="35"/>
      <c r="F962" s="35"/>
      <c r="G962" s="34"/>
      <c r="H962" s="224"/>
      <c r="I962" s="247"/>
      <c r="J962" s="247"/>
      <c r="K962" s="247"/>
      <c r="L962" s="33" t="s">
        <v>123</v>
      </c>
      <c r="M962" s="32" t="s">
        <v>611</v>
      </c>
      <c r="N962" s="33" t="s">
        <v>122</v>
      </c>
      <c r="O962" s="32" t="s">
        <v>399</v>
      </c>
      <c r="P962" s="33" t="s">
        <v>120</v>
      </c>
      <c r="Q962" s="32" t="s">
        <v>451</v>
      </c>
      <c r="R962" s="33" t="s">
        <v>119</v>
      </c>
      <c r="S962" s="32" t="s">
        <v>113</v>
      </c>
      <c r="T962" s="33" t="s">
        <v>118</v>
      </c>
      <c r="U962" s="32"/>
      <c r="V962" s="33" t="s">
        <v>117</v>
      </c>
      <c r="W962" s="32"/>
      <c r="X962" s="33" t="s">
        <v>116</v>
      </c>
      <c r="Y962" s="32"/>
      <c r="Z962" s="33" t="s">
        <v>115</v>
      </c>
      <c r="AA962" s="32"/>
      <c r="AB962" s="31"/>
      <c r="AC962" s="32"/>
      <c r="AD962" s="31"/>
      <c r="AE962" s="23"/>
      <c r="AF962" s="251"/>
      <c r="AG962" s="251"/>
      <c r="AH962" s="22"/>
      <c r="AI962" s="11"/>
      <c r="AJ962" s="265"/>
      <c r="AK962" s="267"/>
      <c r="AL962" s="263"/>
      <c r="AM962" s="265"/>
      <c r="AN962" s="267"/>
      <c r="AO962" s="263"/>
      <c r="AP962" s="265"/>
      <c r="AQ962" s="267"/>
      <c r="AR962" s="263"/>
      <c r="AS962" s="265"/>
      <c r="AT962" s="267"/>
      <c r="AU962" s="263"/>
      <c r="AV962" s="265"/>
      <c r="AW962" s="275"/>
      <c r="AX962" s="270"/>
      <c r="AY962" s="292"/>
      <c r="AZ962" s="228"/>
      <c r="BA962" s="228"/>
      <c r="BB962" s="295"/>
    </row>
    <row r="963" spans="2:54" ht="28.15" customHeight="1" x14ac:dyDescent="0.2">
      <c r="B963" s="30"/>
      <c r="C963" s="244"/>
      <c r="D963" s="29"/>
      <c r="E963" s="28"/>
      <c r="F963" s="28"/>
      <c r="G963" s="27"/>
      <c r="H963" s="225"/>
      <c r="I963" s="248"/>
      <c r="J963" s="248"/>
      <c r="K963" s="248"/>
      <c r="L963" s="26" t="s">
        <v>114</v>
      </c>
      <c r="M963" s="25" t="s">
        <v>186</v>
      </c>
      <c r="N963" s="26" t="s">
        <v>112</v>
      </c>
      <c r="O963" s="25" t="s">
        <v>525</v>
      </c>
      <c r="P963" s="26" t="s">
        <v>111</v>
      </c>
      <c r="Q963" s="25" t="s">
        <v>217</v>
      </c>
      <c r="R963" s="26" t="s">
        <v>110</v>
      </c>
      <c r="S963" s="25" t="s">
        <v>121</v>
      </c>
      <c r="T963" s="26" t="s">
        <v>109</v>
      </c>
      <c r="U963" s="25"/>
      <c r="V963" s="26" t="s">
        <v>108</v>
      </c>
      <c r="W963" s="25"/>
      <c r="X963" s="26" t="s">
        <v>107</v>
      </c>
      <c r="Y963" s="25"/>
      <c r="Z963" s="26" t="s">
        <v>106</v>
      </c>
      <c r="AA963" s="25"/>
      <c r="AB963" s="24"/>
      <c r="AC963" s="25"/>
      <c r="AD963" s="24"/>
      <c r="AE963" s="23"/>
      <c r="AF963" s="251"/>
      <c r="AG963" s="251"/>
      <c r="AH963" s="22"/>
      <c r="AI963" s="11"/>
      <c r="AJ963" s="265"/>
      <c r="AK963" s="267"/>
      <c r="AL963" s="263"/>
      <c r="AM963" s="265"/>
      <c r="AN963" s="267"/>
      <c r="AO963" s="263"/>
      <c r="AP963" s="265"/>
      <c r="AQ963" s="267"/>
      <c r="AR963" s="263"/>
      <c r="AS963" s="265"/>
      <c r="AT963" s="267"/>
      <c r="AU963" s="263"/>
      <c r="AV963" s="265"/>
      <c r="AW963" s="275"/>
      <c r="AX963" s="270"/>
      <c r="AY963" s="292"/>
      <c r="AZ963" s="228"/>
      <c r="BA963" s="228"/>
      <c r="BB963" s="295"/>
    </row>
    <row r="964" spans="2:54" ht="28.15" customHeight="1" thickBot="1" x14ac:dyDescent="0.25">
      <c r="B964" s="30"/>
      <c r="C964" s="253"/>
      <c r="D964" s="51"/>
      <c r="E964" s="50"/>
      <c r="F964" s="50"/>
      <c r="G964" s="49"/>
      <c r="H964" s="226"/>
      <c r="I964" s="254"/>
      <c r="J964" s="254"/>
      <c r="K964" s="254"/>
      <c r="L964" s="48" t="s">
        <v>105</v>
      </c>
      <c r="M964" s="47" t="s">
        <v>610</v>
      </c>
      <c r="N964" s="48" t="s">
        <v>103</v>
      </c>
      <c r="O964" s="47" t="s">
        <v>444</v>
      </c>
      <c r="P964" s="48" t="s">
        <v>102</v>
      </c>
      <c r="Q964" s="47" t="s">
        <v>175</v>
      </c>
      <c r="R964" s="48" t="s">
        <v>101</v>
      </c>
      <c r="S964" s="47" t="s">
        <v>121</v>
      </c>
      <c r="T964" s="48">
        <v>20</v>
      </c>
      <c r="U964" s="47"/>
      <c r="V964" s="48" t="s">
        <v>100</v>
      </c>
      <c r="W964" s="47"/>
      <c r="X964" s="48" t="s">
        <v>99</v>
      </c>
      <c r="Y964" s="47"/>
      <c r="Z964" s="48" t="s">
        <v>98</v>
      </c>
      <c r="AA964" s="47"/>
      <c r="AB964" s="16"/>
      <c r="AC964" s="47"/>
      <c r="AD964" s="16"/>
      <c r="AE964" s="46"/>
      <c r="AF964" s="255"/>
      <c r="AG964" s="255"/>
      <c r="AH964" s="45"/>
      <c r="AI964" s="11"/>
      <c r="AJ964" s="266"/>
      <c r="AK964" s="268"/>
      <c r="AL964" s="264"/>
      <c r="AM964" s="266"/>
      <c r="AN964" s="268"/>
      <c r="AO964" s="264"/>
      <c r="AP964" s="266"/>
      <c r="AQ964" s="268"/>
      <c r="AR964" s="264"/>
      <c r="AS964" s="266"/>
      <c r="AT964" s="268"/>
      <c r="AU964" s="264"/>
      <c r="AV964" s="266"/>
      <c r="AW964" s="276"/>
      <c r="AX964" s="271"/>
      <c r="AY964" s="293"/>
      <c r="AZ964" s="229"/>
      <c r="BA964" s="229"/>
      <c r="BB964" s="296"/>
    </row>
    <row r="965" spans="2:54" ht="28.15" customHeight="1" x14ac:dyDescent="0.2">
      <c r="B965" s="30"/>
      <c r="C965" s="242">
        <v>3</v>
      </c>
      <c r="D965" s="44"/>
      <c r="E965" s="43"/>
      <c r="F965" s="43"/>
      <c r="G965" s="42"/>
      <c r="H965" s="223"/>
      <c r="I965" s="246">
        <v>60</v>
      </c>
      <c r="J965" s="246">
        <v>21</v>
      </c>
      <c r="K965" s="246">
        <v>9</v>
      </c>
      <c r="L965" s="41" t="s">
        <v>133</v>
      </c>
      <c r="M965" s="40" t="s">
        <v>399</v>
      </c>
      <c r="N965" s="41" t="s">
        <v>131</v>
      </c>
      <c r="O965" s="40" t="s">
        <v>175</v>
      </c>
      <c r="P965" s="41" t="s">
        <v>130</v>
      </c>
      <c r="Q965" s="40" t="s">
        <v>104</v>
      </c>
      <c r="R965" s="41" t="s">
        <v>129</v>
      </c>
      <c r="S965" s="40"/>
      <c r="T965" s="41" t="s">
        <v>128</v>
      </c>
      <c r="U965" s="40"/>
      <c r="V965" s="41" t="s">
        <v>127</v>
      </c>
      <c r="W965" s="40"/>
      <c r="X965" s="41" t="s">
        <v>126</v>
      </c>
      <c r="Y965" s="40"/>
      <c r="Z965" s="41" t="s">
        <v>125</v>
      </c>
      <c r="AA965" s="40"/>
      <c r="AB965" s="39"/>
      <c r="AC965" s="40"/>
      <c r="AD965" s="39" t="s">
        <v>124</v>
      </c>
      <c r="AE965" s="38"/>
      <c r="AF965" s="250"/>
      <c r="AG965" s="250" t="s">
        <v>609</v>
      </c>
      <c r="AH965" s="37"/>
      <c r="AI965" s="11"/>
      <c r="AJ965" s="233">
        <f>SUMPRODUCT(LEN($M965:$U968)-LEN(SUBSTITUTE($M965:$U968,"A", "")))</f>
        <v>9</v>
      </c>
      <c r="AK965" s="239">
        <f>SUMPRODUCT(LEN($AD965:$AD968)-LEN(SUBSTITUTE($AD965:$AD968,"A", "")))</f>
        <v>1</v>
      </c>
      <c r="AL965" s="230">
        <f>SUMPRODUCT(LEN($AC965:$AC968)-LEN(SUBSTITUTE($AC965:$AC968,"A", "")))</f>
        <v>0</v>
      </c>
      <c r="AM965" s="233">
        <f>SUMPRODUCT(LEN($M965:$U968)-LEN(SUBSTITUTE($M965:$U968,"S", "")))</f>
        <v>8</v>
      </c>
      <c r="AN965" s="239">
        <f>SUMPRODUCT(LEN($AD965:$AD968)-LEN(SUBSTITUTE($AD965:$AD968,"S", "")))</f>
        <v>1</v>
      </c>
      <c r="AO965" s="230">
        <f>SUMPRODUCT(LEN($AC965:$AC968)-LEN(SUBSTITUTE($AC965:$AC968,"S", "")))</f>
        <v>0</v>
      </c>
      <c r="AP965" s="233">
        <f>SUMPRODUCT(LEN($M965:$U968)-LEN(SUBSTITUTE($M965:$U968,"F", "")))</f>
        <v>0</v>
      </c>
      <c r="AQ965" s="239">
        <f>SUMPRODUCT(LEN($AD965:$AD968)-LEN(SUBSTITUTE($AD965:$AD968,"F", "")))</f>
        <v>0</v>
      </c>
      <c r="AR965" s="230">
        <f>SUMPRODUCT(LEN($AC965:$AC968)-LEN(SUBSTITUTE($AC965:$AC968,"F", "")))</f>
        <v>0</v>
      </c>
      <c r="AS965" s="233">
        <f>SUMPRODUCT(LEN($M965:$U968)-LEN(SUBSTITUTE($M965:$U968,"G", "")))</f>
        <v>3</v>
      </c>
      <c r="AT965" s="239">
        <f>SUMPRODUCT(LEN($AD965:$AD968)-LEN(SUBSTITUTE($AD965:$AD968,"G", "")))</f>
        <v>0</v>
      </c>
      <c r="AU965" s="230">
        <f>SUMPRODUCT(LEN($AC965:$AC968)-LEN(SUBSTITUTE($AC965:$AC968,"G", "")))</f>
        <v>0</v>
      </c>
      <c r="AV965" s="233">
        <f>SUMPRODUCT(LEN($L965:$U968)-LEN(SUBSTITUTE($L965:$U968,"M", "")))</f>
        <v>0</v>
      </c>
      <c r="AW965" s="236">
        <f>SUMPRODUCT(LEN($AD965:$AD968)-LEN(SUBSTITUTE($AD965:$AD968,"M", "")))</f>
        <v>0</v>
      </c>
      <c r="AX965" s="269">
        <f>SUMPRODUCT(LEN($AC965:$AC968)-LEN(SUBSTITUTE($AC965:$AC968,"M", "")))</f>
        <v>0</v>
      </c>
      <c r="AY965" s="291">
        <f>SUMPRODUCT(LEN($AE965:$AE968)-LEN(SUBSTITUTE($AE965:$AE968,"S", "")))</f>
        <v>0</v>
      </c>
      <c r="AZ965" s="227">
        <f>SUMPRODUCT(LEN($AE965:$AE968)-LEN(SUBSTITUTE($AE965:$AE968,"F", "")))</f>
        <v>0</v>
      </c>
      <c r="BA965" s="227">
        <f>SUMPRODUCT(LEN($AE965:$AE968)-LEN(SUBSTITUTE($AE965:$AE968,"G", "")))</f>
        <v>0</v>
      </c>
      <c r="BB965" s="294">
        <f>SUMPRODUCT(LEN($AE965:$AE968)-LEN(SUBSTITUTE($AE965:$AE968,"M", "")))</f>
        <v>0</v>
      </c>
    </row>
    <row r="966" spans="2:54" ht="28.15" customHeight="1" thickBot="1" x14ac:dyDescent="0.25">
      <c r="B966" s="30"/>
      <c r="C966" s="243"/>
      <c r="D966" s="36"/>
      <c r="E966" s="35"/>
      <c r="F966" s="35"/>
      <c r="G966" s="34"/>
      <c r="H966" s="224"/>
      <c r="I966" s="247"/>
      <c r="J966" s="247"/>
      <c r="K966" s="247"/>
      <c r="L966" s="33" t="s">
        <v>123</v>
      </c>
      <c r="M966" s="32" t="s">
        <v>132</v>
      </c>
      <c r="N966" s="33" t="s">
        <v>122</v>
      </c>
      <c r="O966" s="32" t="s">
        <v>188</v>
      </c>
      <c r="P966" s="33" t="s">
        <v>120</v>
      </c>
      <c r="Q966" s="32" t="s">
        <v>121</v>
      </c>
      <c r="R966" s="33" t="s">
        <v>119</v>
      </c>
      <c r="S966" s="32"/>
      <c r="T966" s="33" t="s">
        <v>118</v>
      </c>
      <c r="U966" s="32"/>
      <c r="V966" s="33" t="s">
        <v>117</v>
      </c>
      <c r="W966" s="32"/>
      <c r="X966" s="33" t="s">
        <v>116</v>
      </c>
      <c r="Y966" s="32"/>
      <c r="Z966" s="33" t="s">
        <v>115</v>
      </c>
      <c r="AA966" s="32"/>
      <c r="AB966" s="31"/>
      <c r="AC966" s="32"/>
      <c r="AD966" s="31"/>
      <c r="AE966" s="23"/>
      <c r="AF966" s="251"/>
      <c r="AG966" s="251"/>
      <c r="AH966" s="22"/>
      <c r="AI966" s="11"/>
      <c r="AJ966" s="265"/>
      <c r="AK966" s="267"/>
      <c r="AL966" s="263"/>
      <c r="AM966" s="265"/>
      <c r="AN966" s="267"/>
      <c r="AO966" s="263"/>
      <c r="AP966" s="265"/>
      <c r="AQ966" s="267"/>
      <c r="AR966" s="263"/>
      <c r="AS966" s="265"/>
      <c r="AT966" s="267"/>
      <c r="AU966" s="263"/>
      <c r="AV966" s="265"/>
      <c r="AW966" s="275"/>
      <c r="AX966" s="270"/>
      <c r="AY966" s="292"/>
      <c r="AZ966" s="228"/>
      <c r="BA966" s="228"/>
      <c r="BB966" s="295"/>
    </row>
    <row r="967" spans="2:54" ht="28.15" customHeight="1" x14ac:dyDescent="0.2">
      <c r="B967" s="30"/>
      <c r="C967" s="244"/>
      <c r="D967" s="29"/>
      <c r="E967" s="28"/>
      <c r="F967" s="28"/>
      <c r="G967" s="27"/>
      <c r="H967" s="225"/>
      <c r="I967" s="248"/>
      <c r="J967" s="248"/>
      <c r="K967" s="248"/>
      <c r="L967" s="26" t="s">
        <v>114</v>
      </c>
      <c r="M967" s="25" t="s">
        <v>399</v>
      </c>
      <c r="N967" s="26" t="s">
        <v>112</v>
      </c>
      <c r="O967" s="25" t="s">
        <v>121</v>
      </c>
      <c r="P967" s="26" t="s">
        <v>111</v>
      </c>
      <c r="Q967" s="25" t="s">
        <v>121</v>
      </c>
      <c r="R967" s="26" t="s">
        <v>110</v>
      </c>
      <c r="S967" s="25"/>
      <c r="T967" s="26" t="s">
        <v>109</v>
      </c>
      <c r="U967" s="25"/>
      <c r="V967" s="26" t="s">
        <v>108</v>
      </c>
      <c r="W967" s="25"/>
      <c r="X967" s="26" t="s">
        <v>107</v>
      </c>
      <c r="Y967" s="25"/>
      <c r="Z967" s="26" t="s">
        <v>106</v>
      </c>
      <c r="AA967" s="25"/>
      <c r="AB967" s="24"/>
      <c r="AC967" s="25"/>
      <c r="AD967" s="24"/>
      <c r="AE967" s="23"/>
      <c r="AF967" s="251"/>
      <c r="AG967" s="251"/>
      <c r="AH967" s="22"/>
      <c r="AI967" s="11"/>
      <c r="AJ967" s="265"/>
      <c r="AK967" s="267"/>
      <c r="AL967" s="263"/>
      <c r="AM967" s="265"/>
      <c r="AN967" s="267"/>
      <c r="AO967" s="263"/>
      <c r="AP967" s="265"/>
      <c r="AQ967" s="267"/>
      <c r="AR967" s="263"/>
      <c r="AS967" s="265"/>
      <c r="AT967" s="267"/>
      <c r="AU967" s="263"/>
      <c r="AV967" s="265"/>
      <c r="AW967" s="275"/>
      <c r="AX967" s="270"/>
      <c r="AY967" s="292"/>
      <c r="AZ967" s="228"/>
      <c r="BA967" s="228"/>
      <c r="BB967" s="295"/>
    </row>
    <row r="968" spans="2:54" ht="28.15" customHeight="1" thickBot="1" x14ac:dyDescent="0.25">
      <c r="B968" s="21"/>
      <c r="C968" s="245"/>
      <c r="D968" s="20"/>
      <c r="E968" s="19"/>
      <c r="F968" s="19"/>
      <c r="G968" s="18"/>
      <c r="H968" s="226"/>
      <c r="I968" s="249"/>
      <c r="J968" s="249"/>
      <c r="K968" s="249"/>
      <c r="L968" s="17" t="s">
        <v>105</v>
      </c>
      <c r="M968" s="15" t="s">
        <v>399</v>
      </c>
      <c r="N968" s="17" t="s">
        <v>103</v>
      </c>
      <c r="O968" s="15" t="s">
        <v>175</v>
      </c>
      <c r="P968" s="17" t="s">
        <v>102</v>
      </c>
      <c r="Q968" s="15" t="s">
        <v>121</v>
      </c>
      <c r="R968" s="17" t="s">
        <v>101</v>
      </c>
      <c r="S968" s="15"/>
      <c r="T968" s="17">
        <v>20</v>
      </c>
      <c r="U968" s="15"/>
      <c r="V968" s="17" t="s">
        <v>100</v>
      </c>
      <c r="W968" s="15"/>
      <c r="X968" s="17" t="s">
        <v>99</v>
      </c>
      <c r="Y968" s="15"/>
      <c r="Z968" s="17" t="s">
        <v>98</v>
      </c>
      <c r="AA968" s="15"/>
      <c r="AB968" s="16"/>
      <c r="AC968" s="15"/>
      <c r="AD968" s="14"/>
      <c r="AE968" s="13"/>
      <c r="AF968" s="252"/>
      <c r="AG968" s="252"/>
      <c r="AH968" s="12"/>
      <c r="AI968" s="11"/>
      <c r="AJ968" s="266"/>
      <c r="AK968" s="268"/>
      <c r="AL968" s="264"/>
      <c r="AM968" s="266"/>
      <c r="AN968" s="268"/>
      <c r="AO968" s="264"/>
      <c r="AP968" s="266"/>
      <c r="AQ968" s="268"/>
      <c r="AR968" s="264"/>
      <c r="AS968" s="266"/>
      <c r="AT968" s="268"/>
      <c r="AU968" s="264"/>
      <c r="AV968" s="266"/>
      <c r="AW968" s="276"/>
      <c r="AX968" s="271"/>
      <c r="AY968" s="293"/>
      <c r="AZ968" s="229"/>
      <c r="BA968" s="229"/>
      <c r="BB968" s="296"/>
    </row>
    <row r="969" spans="2:54" ht="15.75" thickTop="1" x14ac:dyDescent="0.2"/>
  </sheetData>
  <mergeCells count="5829">
    <mergeCell ref="AF942:AF945"/>
    <mergeCell ref="AG942:AG945"/>
    <mergeCell ref="AF867:AF870"/>
    <mergeCell ref="AG867:AG870"/>
    <mergeCell ref="AF871:AF874"/>
    <mergeCell ref="AG871:AG874"/>
    <mergeCell ref="AF875:AF878"/>
    <mergeCell ref="AG920:AG923"/>
    <mergeCell ref="AB924:AC924"/>
    <mergeCell ref="AF927:AF930"/>
    <mergeCell ref="AG927:AG930"/>
    <mergeCell ref="AF931:AF934"/>
    <mergeCell ref="AG931:AG934"/>
    <mergeCell ref="AF961:AF964"/>
    <mergeCell ref="AG961:AG964"/>
    <mergeCell ref="AF965:AF968"/>
    <mergeCell ref="AG965:AG968"/>
    <mergeCell ref="AB909:AC909"/>
    <mergeCell ref="AF912:AF915"/>
    <mergeCell ref="AG912:AG915"/>
    <mergeCell ref="AF916:AF919"/>
    <mergeCell ref="AG916:AG919"/>
    <mergeCell ref="AF920:AF923"/>
    <mergeCell ref="AF946:AF949"/>
    <mergeCell ref="AG946:AG949"/>
    <mergeCell ref="AF950:AF953"/>
    <mergeCell ref="AG950:AG953"/>
    <mergeCell ref="AB954:AC954"/>
    <mergeCell ref="AF957:AF960"/>
    <mergeCell ref="AG957:AG960"/>
    <mergeCell ref="AG830:AG833"/>
    <mergeCell ref="AB834:AC834"/>
    <mergeCell ref="AF837:AF840"/>
    <mergeCell ref="AG837:AG840"/>
    <mergeCell ref="AF841:AF844"/>
    <mergeCell ref="AG841:AG844"/>
    <mergeCell ref="AF890:AF893"/>
    <mergeCell ref="AG890:AG893"/>
    <mergeCell ref="AB894:AC894"/>
    <mergeCell ref="AF897:AF900"/>
    <mergeCell ref="AG897:AG900"/>
    <mergeCell ref="AF901:AF904"/>
    <mergeCell ref="AG901:AG904"/>
    <mergeCell ref="AG875:AG878"/>
    <mergeCell ref="AB879:AC879"/>
    <mergeCell ref="AF882:AF885"/>
    <mergeCell ref="AG882:AG885"/>
    <mergeCell ref="AF886:AF889"/>
    <mergeCell ref="AG886:AG889"/>
    <mergeCell ref="AF665:AF668"/>
    <mergeCell ref="AG665:AG668"/>
    <mergeCell ref="AB669:AC669"/>
    <mergeCell ref="AF672:AF675"/>
    <mergeCell ref="AG672:AG675"/>
    <mergeCell ref="AF676:AF679"/>
    <mergeCell ref="AG676:AG679"/>
    <mergeCell ref="AB774:AC774"/>
    <mergeCell ref="AF777:AF780"/>
    <mergeCell ref="AG777:AG780"/>
    <mergeCell ref="AF781:AF784"/>
    <mergeCell ref="AG781:AG784"/>
    <mergeCell ref="AF785:AF788"/>
    <mergeCell ref="AG785:AG788"/>
    <mergeCell ref="AF860:AF863"/>
    <mergeCell ref="AG860:AG863"/>
    <mergeCell ref="AB864:AC864"/>
    <mergeCell ref="AF725:AF728"/>
    <mergeCell ref="AG725:AG728"/>
    <mergeCell ref="AB729:AC729"/>
    <mergeCell ref="AF732:AF735"/>
    <mergeCell ref="AG732:AG735"/>
    <mergeCell ref="AF762:AF765"/>
    <mergeCell ref="AG762:AG765"/>
    <mergeCell ref="AF845:AF848"/>
    <mergeCell ref="AG845:AG848"/>
    <mergeCell ref="AB849:AC849"/>
    <mergeCell ref="AF852:AF855"/>
    <mergeCell ref="AG852:AG855"/>
    <mergeCell ref="AF856:AF859"/>
    <mergeCell ref="AG856:AG859"/>
    <mergeCell ref="AF830:AF833"/>
    <mergeCell ref="AB579:AC579"/>
    <mergeCell ref="AF560:AF563"/>
    <mergeCell ref="AG560:AG563"/>
    <mergeCell ref="AB564:AC564"/>
    <mergeCell ref="AB654:AC654"/>
    <mergeCell ref="AF657:AF660"/>
    <mergeCell ref="AG657:AG660"/>
    <mergeCell ref="AF661:AF664"/>
    <mergeCell ref="AG661:AG664"/>
    <mergeCell ref="AB534:AC534"/>
    <mergeCell ref="AF537:AF540"/>
    <mergeCell ref="AG537:AG540"/>
    <mergeCell ref="AF541:AF544"/>
    <mergeCell ref="AG541:AG544"/>
    <mergeCell ref="AB609:AC609"/>
    <mergeCell ref="AF612:AF615"/>
    <mergeCell ref="AG612:AG615"/>
    <mergeCell ref="AG646:AG649"/>
    <mergeCell ref="AF650:AF653"/>
    <mergeCell ref="AG650:AG653"/>
    <mergeCell ref="AB624:AC624"/>
    <mergeCell ref="AF627:AF630"/>
    <mergeCell ref="AG627:AG630"/>
    <mergeCell ref="AB594:AC594"/>
    <mergeCell ref="AF597:AF600"/>
    <mergeCell ref="AG597:AG600"/>
    <mergeCell ref="AF601:AF604"/>
    <mergeCell ref="AG417:AG420"/>
    <mergeCell ref="AF421:AF424"/>
    <mergeCell ref="AG421:AG424"/>
    <mergeCell ref="AB369:AC369"/>
    <mergeCell ref="AF372:AF375"/>
    <mergeCell ref="AG372:AG375"/>
    <mergeCell ref="AF376:AF379"/>
    <mergeCell ref="AG376:AG379"/>
    <mergeCell ref="AF380:AF383"/>
    <mergeCell ref="AG380:AG383"/>
    <mergeCell ref="AF357:AF360"/>
    <mergeCell ref="AG357:AG360"/>
    <mergeCell ref="AF361:AF364"/>
    <mergeCell ref="AG361:AG364"/>
    <mergeCell ref="AF365:AF368"/>
    <mergeCell ref="AG365:AG368"/>
    <mergeCell ref="AF526:AF529"/>
    <mergeCell ref="AG526:AG529"/>
    <mergeCell ref="AF511:AF514"/>
    <mergeCell ref="AG511:AG514"/>
    <mergeCell ref="AF515:AF518"/>
    <mergeCell ref="AG515:AG518"/>
    <mergeCell ref="AB489:AC489"/>
    <mergeCell ref="AF492:AF495"/>
    <mergeCell ref="AG492:AG495"/>
    <mergeCell ref="AB504:AC504"/>
    <mergeCell ref="AB519:AC519"/>
    <mergeCell ref="AF522:AF525"/>
    <mergeCell ref="AG522:AG525"/>
    <mergeCell ref="AF477:AF480"/>
    <mergeCell ref="AG477:AG480"/>
    <mergeCell ref="AF481:AF484"/>
    <mergeCell ref="AF230:AF233"/>
    <mergeCell ref="AG230:AG233"/>
    <mergeCell ref="AF215:AF218"/>
    <mergeCell ref="AG215:AG218"/>
    <mergeCell ref="AF222:AF225"/>
    <mergeCell ref="AG222:AG225"/>
    <mergeCell ref="AB354:AC354"/>
    <mergeCell ref="AB249:AC249"/>
    <mergeCell ref="AF252:AF255"/>
    <mergeCell ref="AG252:AG255"/>
    <mergeCell ref="AF256:AF259"/>
    <mergeCell ref="AG256:AG259"/>
    <mergeCell ref="AF260:AF263"/>
    <mergeCell ref="AG260:AG263"/>
    <mergeCell ref="AF331:AF334"/>
    <mergeCell ref="AG331:AG334"/>
    <mergeCell ref="AF335:AF338"/>
    <mergeCell ref="AG335:AG338"/>
    <mergeCell ref="AB339:AC339"/>
    <mergeCell ref="AF342:AF345"/>
    <mergeCell ref="AG342:AG345"/>
    <mergeCell ref="AF316:AF319"/>
    <mergeCell ref="AG316:AG319"/>
    <mergeCell ref="AF320:AF323"/>
    <mergeCell ref="AG320:AG323"/>
    <mergeCell ref="AB324:AC324"/>
    <mergeCell ref="AF327:AF330"/>
    <mergeCell ref="AG327:AG330"/>
    <mergeCell ref="AB309:AC309"/>
    <mergeCell ref="AF312:AF315"/>
    <mergeCell ref="AG312:AG315"/>
    <mergeCell ref="AF282:AF285"/>
    <mergeCell ref="AB129:AC129"/>
    <mergeCell ref="AF132:AF135"/>
    <mergeCell ref="AG132:AG135"/>
    <mergeCell ref="AF136:AF139"/>
    <mergeCell ref="AG136:AG139"/>
    <mergeCell ref="X774:Y774"/>
    <mergeCell ref="Z774:AA774"/>
    <mergeCell ref="X789:Y789"/>
    <mergeCell ref="AF117:AF120"/>
    <mergeCell ref="AG117:AG120"/>
    <mergeCell ref="AB189:AC189"/>
    <mergeCell ref="AF192:AF195"/>
    <mergeCell ref="AG192:AG195"/>
    <mergeCell ref="AF196:AF199"/>
    <mergeCell ref="AG196:AG199"/>
    <mergeCell ref="AB264:AC264"/>
    <mergeCell ref="AB294:AC294"/>
    <mergeCell ref="AF297:AF300"/>
    <mergeCell ref="AG297:AG300"/>
    <mergeCell ref="AF301:AF304"/>
    <mergeCell ref="AG301:AG304"/>
    <mergeCell ref="AF267:AF270"/>
    <mergeCell ref="AF271:AF274"/>
    <mergeCell ref="AG271:AG274"/>
    <mergeCell ref="AF275:AF278"/>
    <mergeCell ref="AB234:AC234"/>
    <mergeCell ref="AF237:AF240"/>
    <mergeCell ref="AG237:AG240"/>
    <mergeCell ref="AF241:AF244"/>
    <mergeCell ref="AG241:AG244"/>
    <mergeCell ref="AF245:AF248"/>
    <mergeCell ref="AG245:AG248"/>
    <mergeCell ref="AB54:AC54"/>
    <mergeCell ref="AF57:AF60"/>
    <mergeCell ref="AG57:AG60"/>
    <mergeCell ref="AF61:AF64"/>
    <mergeCell ref="AG61:AG64"/>
    <mergeCell ref="AF65:AF68"/>
    <mergeCell ref="AB39:AC39"/>
    <mergeCell ref="AF42:AF45"/>
    <mergeCell ref="AG42:AG45"/>
    <mergeCell ref="AF46:AF49"/>
    <mergeCell ref="AG46:AG49"/>
    <mergeCell ref="AF50:AF53"/>
    <mergeCell ref="AG50:AG53"/>
    <mergeCell ref="AB24:AC24"/>
    <mergeCell ref="AF27:AF30"/>
    <mergeCell ref="AG27:AG30"/>
    <mergeCell ref="AF31:AF34"/>
    <mergeCell ref="AG31:AG34"/>
    <mergeCell ref="AF35:AF38"/>
    <mergeCell ref="AG35:AG38"/>
    <mergeCell ref="X369:Y369"/>
    <mergeCell ref="Z369:AA369"/>
    <mergeCell ref="X384:Y384"/>
    <mergeCell ref="Z384:AA384"/>
    <mergeCell ref="X399:Y399"/>
    <mergeCell ref="Z399:AA399"/>
    <mergeCell ref="X684:Y684"/>
    <mergeCell ref="Z684:AA684"/>
    <mergeCell ref="X699:Y699"/>
    <mergeCell ref="Z699:AA699"/>
    <mergeCell ref="X714:Y714"/>
    <mergeCell ref="Z714:AA714"/>
    <mergeCell ref="X894:Y894"/>
    <mergeCell ref="Z894:AA894"/>
    <mergeCell ref="X594:Y594"/>
    <mergeCell ref="Z594:AA594"/>
    <mergeCell ref="X609:Y609"/>
    <mergeCell ref="Z609:AA609"/>
    <mergeCell ref="X654:Y654"/>
    <mergeCell ref="Z654:AA654"/>
    <mergeCell ref="X669:Y669"/>
    <mergeCell ref="Z669:AA669"/>
    <mergeCell ref="X849:Y849"/>
    <mergeCell ref="Z849:AA849"/>
    <mergeCell ref="X864:Y864"/>
    <mergeCell ref="Z864:AA864"/>
    <mergeCell ref="X879:Y879"/>
    <mergeCell ref="Z879:AA879"/>
    <mergeCell ref="Z789:AA789"/>
    <mergeCell ref="X804:Y804"/>
    <mergeCell ref="X834:Y834"/>
    <mergeCell ref="Z834:AA834"/>
    <mergeCell ref="X54:Y54"/>
    <mergeCell ref="Z54:AA54"/>
    <mergeCell ref="X69:Y69"/>
    <mergeCell ref="Z69:AA69"/>
    <mergeCell ref="X84:Y84"/>
    <mergeCell ref="Z84:AA84"/>
    <mergeCell ref="X99:Y99"/>
    <mergeCell ref="R819:S819"/>
    <mergeCell ref="R834:S834"/>
    <mergeCell ref="R849:S849"/>
    <mergeCell ref="R864:S864"/>
    <mergeCell ref="R879:S879"/>
    <mergeCell ref="R894:S894"/>
    <mergeCell ref="R729:S729"/>
    <mergeCell ref="R744:S744"/>
    <mergeCell ref="R759:S759"/>
    <mergeCell ref="R774:S774"/>
    <mergeCell ref="R789:S789"/>
    <mergeCell ref="R804:S804"/>
    <mergeCell ref="X324:Y324"/>
    <mergeCell ref="Z324:AA324"/>
    <mergeCell ref="X339:Y339"/>
    <mergeCell ref="Z339:AA339"/>
    <mergeCell ref="X354:Y354"/>
    <mergeCell ref="Z354:AA354"/>
    <mergeCell ref="X279:Y279"/>
    <mergeCell ref="Z279:AA279"/>
    <mergeCell ref="X294:Y294"/>
    <mergeCell ref="Z294:AA294"/>
    <mergeCell ref="X309:Y309"/>
    <mergeCell ref="Z309:AA309"/>
    <mergeCell ref="X234:Y234"/>
    <mergeCell ref="R414:S414"/>
    <mergeCell ref="R429:S429"/>
    <mergeCell ref="R444:S444"/>
    <mergeCell ref="R459:S459"/>
    <mergeCell ref="R474:S474"/>
    <mergeCell ref="X174:Y174"/>
    <mergeCell ref="X189:Y189"/>
    <mergeCell ref="Z189:AA189"/>
    <mergeCell ref="X204:Y204"/>
    <mergeCell ref="R369:S369"/>
    <mergeCell ref="R384:S384"/>
    <mergeCell ref="R219:S219"/>
    <mergeCell ref="R234:S234"/>
    <mergeCell ref="R249:S249"/>
    <mergeCell ref="R264:S264"/>
    <mergeCell ref="Z99:AA99"/>
    <mergeCell ref="X114:Y114"/>
    <mergeCell ref="Z114:AA114"/>
    <mergeCell ref="X129:Y129"/>
    <mergeCell ref="Z129:AA129"/>
    <mergeCell ref="X144:Y144"/>
    <mergeCell ref="Z234:AA234"/>
    <mergeCell ref="X249:Y249"/>
    <mergeCell ref="Z249:AA249"/>
    <mergeCell ref="X264:Y264"/>
    <mergeCell ref="Z264:AA264"/>
    <mergeCell ref="X414:Y414"/>
    <mergeCell ref="Z414:AA414"/>
    <mergeCell ref="X429:Y429"/>
    <mergeCell ref="Z429:AA429"/>
    <mergeCell ref="V429:W429"/>
    <mergeCell ref="V414:W414"/>
    <mergeCell ref="H830:H831"/>
    <mergeCell ref="H832:H833"/>
    <mergeCell ref="H841:H842"/>
    <mergeCell ref="H843:H844"/>
    <mergeCell ref="H837:H838"/>
    <mergeCell ref="H839:H840"/>
    <mergeCell ref="H862:H863"/>
    <mergeCell ref="H867:H868"/>
    <mergeCell ref="H869:H870"/>
    <mergeCell ref="H809:H810"/>
    <mergeCell ref="H811:H812"/>
    <mergeCell ref="H813:H814"/>
    <mergeCell ref="H815:H816"/>
    <mergeCell ref="H817:H818"/>
    <mergeCell ref="H822:H823"/>
    <mergeCell ref="H824:H825"/>
    <mergeCell ref="R279:S279"/>
    <mergeCell ref="R324:S324"/>
    <mergeCell ref="R294:S294"/>
    <mergeCell ref="R309:S309"/>
    <mergeCell ref="R339:S339"/>
    <mergeCell ref="R354:S354"/>
    <mergeCell ref="R684:S684"/>
    <mergeCell ref="R699:S699"/>
    <mergeCell ref="R714:S714"/>
    <mergeCell ref="R489:S489"/>
    <mergeCell ref="R609:S609"/>
    <mergeCell ref="R624:S624"/>
    <mergeCell ref="R639:S639"/>
    <mergeCell ref="R654:S654"/>
    <mergeCell ref="R669:S669"/>
    <mergeCell ref="R564:S564"/>
    <mergeCell ref="H667:H668"/>
    <mergeCell ref="H672:H673"/>
    <mergeCell ref="H674:H675"/>
    <mergeCell ref="H676:H677"/>
    <mergeCell ref="H678:H679"/>
    <mergeCell ref="H680:H681"/>
    <mergeCell ref="H796:H797"/>
    <mergeCell ref="H856:H857"/>
    <mergeCell ref="H858:H859"/>
    <mergeCell ref="H860:H861"/>
    <mergeCell ref="H560:H561"/>
    <mergeCell ref="H562:H563"/>
    <mergeCell ref="H597:H598"/>
    <mergeCell ref="H599:H600"/>
    <mergeCell ref="H659:H660"/>
    <mergeCell ref="H665:H666"/>
    <mergeCell ref="H779:H780"/>
    <mergeCell ref="H781:H782"/>
    <mergeCell ref="H783:H784"/>
    <mergeCell ref="H785:H786"/>
    <mergeCell ref="H787:H788"/>
    <mergeCell ref="H792:H793"/>
    <mergeCell ref="H762:H763"/>
    <mergeCell ref="H764:H765"/>
    <mergeCell ref="H798:H799"/>
    <mergeCell ref="H727:H728"/>
    <mergeCell ref="H732:H733"/>
    <mergeCell ref="H734:H735"/>
    <mergeCell ref="H736:H737"/>
    <mergeCell ref="H738:H739"/>
    <mergeCell ref="H772:H773"/>
    <mergeCell ref="H777:H778"/>
    <mergeCell ref="H410:H411"/>
    <mergeCell ref="H412:H413"/>
    <mergeCell ref="H417:H418"/>
    <mergeCell ref="H395:H396"/>
    <mergeCell ref="H397:H398"/>
    <mergeCell ref="H543:H544"/>
    <mergeCell ref="H545:H546"/>
    <mergeCell ref="H547:H548"/>
    <mergeCell ref="H365:H366"/>
    <mergeCell ref="H367:H368"/>
    <mergeCell ref="H372:H373"/>
    <mergeCell ref="H374:H375"/>
    <mergeCell ref="H376:H377"/>
    <mergeCell ref="H378:H379"/>
    <mergeCell ref="H380:H381"/>
    <mergeCell ref="H404:H405"/>
    <mergeCell ref="H402:H403"/>
    <mergeCell ref="H406:H407"/>
    <mergeCell ref="H408:H409"/>
    <mergeCell ref="H511:H512"/>
    <mergeCell ref="H513:H514"/>
    <mergeCell ref="H500:H501"/>
    <mergeCell ref="H502:H503"/>
    <mergeCell ref="H419:H420"/>
    <mergeCell ref="H421:H422"/>
    <mergeCell ref="H427:H428"/>
    <mergeCell ref="H432:H433"/>
    <mergeCell ref="H434:H435"/>
    <mergeCell ref="H436:H437"/>
    <mergeCell ref="H438:H439"/>
    <mergeCell ref="H541:H542"/>
    <mergeCell ref="H507:H508"/>
    <mergeCell ref="H31:H32"/>
    <mergeCell ref="H33:H34"/>
    <mergeCell ref="H35:H36"/>
    <mergeCell ref="H37:H38"/>
    <mergeCell ref="H42:H43"/>
    <mergeCell ref="H44:H45"/>
    <mergeCell ref="AW965:AW968"/>
    <mergeCell ref="AX965:AX968"/>
    <mergeCell ref="H12:H13"/>
    <mergeCell ref="H14:H15"/>
    <mergeCell ref="H16:H17"/>
    <mergeCell ref="H18:H19"/>
    <mergeCell ref="H20:H21"/>
    <mergeCell ref="H22:H23"/>
    <mergeCell ref="H27:H28"/>
    <mergeCell ref="H29:H30"/>
    <mergeCell ref="H140:H141"/>
    <mergeCell ref="H142:H143"/>
    <mergeCell ref="H147:H148"/>
    <mergeCell ref="H149:H150"/>
    <mergeCell ref="AU965:AU968"/>
    <mergeCell ref="AV965:AV968"/>
    <mergeCell ref="AJ965:AJ968"/>
    <mergeCell ref="AK965:AK968"/>
    <mergeCell ref="AL965:AL968"/>
    <mergeCell ref="AM965:AM968"/>
    <mergeCell ref="H123:H124"/>
    <mergeCell ref="H125:H126"/>
    <mergeCell ref="H132:H133"/>
    <mergeCell ref="H134:H135"/>
    <mergeCell ref="H136:H137"/>
    <mergeCell ref="H138:H139"/>
    <mergeCell ref="C965:C968"/>
    <mergeCell ref="I965:I968"/>
    <mergeCell ref="J965:J968"/>
    <mergeCell ref="K965:K968"/>
    <mergeCell ref="H959:H960"/>
    <mergeCell ref="C841:C844"/>
    <mergeCell ref="I841:I844"/>
    <mergeCell ref="J841:J844"/>
    <mergeCell ref="H63:H64"/>
    <mergeCell ref="H65:H66"/>
    <mergeCell ref="H67:H68"/>
    <mergeCell ref="H72:H73"/>
    <mergeCell ref="H74:H75"/>
    <mergeCell ref="H76:H77"/>
    <mergeCell ref="H46:H47"/>
    <mergeCell ref="H48:H49"/>
    <mergeCell ref="H50:H51"/>
    <mergeCell ref="H57:H58"/>
    <mergeCell ref="H59:H60"/>
    <mergeCell ref="H61:H62"/>
    <mergeCell ref="H359:H360"/>
    <mergeCell ref="H361:H362"/>
    <mergeCell ref="H363:H364"/>
    <mergeCell ref="H106:H107"/>
    <mergeCell ref="H108:H109"/>
    <mergeCell ref="H110:H111"/>
    <mergeCell ref="H112:H113"/>
    <mergeCell ref="H117:H118"/>
    <mergeCell ref="H119:H120"/>
    <mergeCell ref="H121:H122"/>
    <mergeCell ref="H273:H274"/>
    <mergeCell ref="H275:H276"/>
    <mergeCell ref="AT965:AT968"/>
    <mergeCell ref="H965:H966"/>
    <mergeCell ref="H967:H968"/>
    <mergeCell ref="AP957:AP960"/>
    <mergeCell ref="AQ957:AQ960"/>
    <mergeCell ref="AR957:AR960"/>
    <mergeCell ref="AS957:AS960"/>
    <mergeCell ref="AT957:AT960"/>
    <mergeCell ref="AL961:AL964"/>
    <mergeCell ref="AM961:AM964"/>
    <mergeCell ref="AN965:AN968"/>
    <mergeCell ref="AO965:AO968"/>
    <mergeCell ref="AP965:AP968"/>
    <mergeCell ref="AQ965:AQ968"/>
    <mergeCell ref="AR965:AR968"/>
    <mergeCell ref="AS965:AS968"/>
    <mergeCell ref="H78:H79"/>
    <mergeCell ref="H80:H81"/>
    <mergeCell ref="H277:H278"/>
    <mergeCell ref="H327:H328"/>
    <mergeCell ref="H329:H330"/>
    <mergeCell ref="H331:H332"/>
    <mergeCell ref="H423:H424"/>
    <mergeCell ref="H425:H426"/>
    <mergeCell ref="H312:H313"/>
    <mergeCell ref="H314:H315"/>
    <mergeCell ref="H316:H317"/>
    <mergeCell ref="H318:H319"/>
    <mergeCell ref="H320:H321"/>
    <mergeCell ref="H350:H351"/>
    <mergeCell ref="H352:H353"/>
    <mergeCell ref="H357:H358"/>
    <mergeCell ref="Z909:AA909"/>
    <mergeCell ref="AF935:AF938"/>
    <mergeCell ref="AG935:AG938"/>
    <mergeCell ref="AB939:AC939"/>
    <mergeCell ref="C957:C960"/>
    <mergeCell ref="I957:I960"/>
    <mergeCell ref="J957:J960"/>
    <mergeCell ref="K957:K960"/>
    <mergeCell ref="H957:H958"/>
    <mergeCell ref="AT961:AT964"/>
    <mergeCell ref="AU961:AU964"/>
    <mergeCell ref="AV961:AV964"/>
    <mergeCell ref="AW961:AW964"/>
    <mergeCell ref="AX961:AX964"/>
    <mergeCell ref="H961:H962"/>
    <mergeCell ref="H963:H964"/>
    <mergeCell ref="AN961:AN964"/>
    <mergeCell ref="AO961:AO964"/>
    <mergeCell ref="AP961:AP964"/>
    <mergeCell ref="AQ961:AQ964"/>
    <mergeCell ref="AR961:AR964"/>
    <mergeCell ref="AS961:AS964"/>
    <mergeCell ref="AU957:AU960"/>
    <mergeCell ref="AV957:AV960"/>
    <mergeCell ref="AW957:AW960"/>
    <mergeCell ref="AX957:AX960"/>
    <mergeCell ref="C961:C964"/>
    <mergeCell ref="I961:I964"/>
    <mergeCell ref="J961:J964"/>
    <mergeCell ref="K961:K964"/>
    <mergeCell ref="AJ961:AJ964"/>
    <mergeCell ref="AK961:AK964"/>
    <mergeCell ref="C905:C908"/>
    <mergeCell ref="I905:I908"/>
    <mergeCell ref="J905:J908"/>
    <mergeCell ref="K905:K908"/>
    <mergeCell ref="R954:S954"/>
    <mergeCell ref="AL905:AL908"/>
    <mergeCell ref="AM905:AM908"/>
    <mergeCell ref="AN905:AN908"/>
    <mergeCell ref="AO905:AO908"/>
    <mergeCell ref="AP905:AP908"/>
    <mergeCell ref="AM912:AM915"/>
    <mergeCell ref="AN912:AN915"/>
    <mergeCell ref="AO912:AO915"/>
    <mergeCell ref="AP912:AP915"/>
    <mergeCell ref="AJ957:AJ960"/>
    <mergeCell ref="AK957:AK960"/>
    <mergeCell ref="AL957:AL960"/>
    <mergeCell ref="AM957:AM960"/>
    <mergeCell ref="AN957:AN960"/>
    <mergeCell ref="AO957:AO960"/>
    <mergeCell ref="L954:M954"/>
    <mergeCell ref="N954:O954"/>
    <mergeCell ref="P954:Q954"/>
    <mergeCell ref="T954:U954"/>
    <mergeCell ref="V954:W954"/>
    <mergeCell ref="R909:S909"/>
    <mergeCell ref="R924:S924"/>
    <mergeCell ref="R939:S939"/>
    <mergeCell ref="Z939:AA939"/>
    <mergeCell ref="X954:Y954"/>
    <mergeCell ref="Z954:AA954"/>
    <mergeCell ref="X909:Y909"/>
    <mergeCell ref="J901:J904"/>
    <mergeCell ref="K901:K904"/>
    <mergeCell ref="AJ901:AJ904"/>
    <mergeCell ref="AK901:AK904"/>
    <mergeCell ref="AL901:AL904"/>
    <mergeCell ref="AM901:AM904"/>
    <mergeCell ref="AN901:AN904"/>
    <mergeCell ref="AW905:AW908"/>
    <mergeCell ref="AX905:AX908"/>
    <mergeCell ref="H901:H902"/>
    <mergeCell ref="H903:H904"/>
    <mergeCell ref="H905:H906"/>
    <mergeCell ref="H907:H908"/>
    <mergeCell ref="AF905:AF908"/>
    <mergeCell ref="AG905:AG908"/>
    <mergeCell ref="AK905:AK908"/>
    <mergeCell ref="AO901:AO904"/>
    <mergeCell ref="AQ905:AQ908"/>
    <mergeCell ref="AR905:AR908"/>
    <mergeCell ref="AS905:AS908"/>
    <mergeCell ref="AT905:AT908"/>
    <mergeCell ref="AU905:AU908"/>
    <mergeCell ref="AV905:AV908"/>
    <mergeCell ref="AV901:AV904"/>
    <mergeCell ref="AW901:AW904"/>
    <mergeCell ref="AX901:AX904"/>
    <mergeCell ref="AW845:AW848"/>
    <mergeCell ref="AX845:AX848"/>
    <mergeCell ref="AU856:AU859"/>
    <mergeCell ref="AV856:AV859"/>
    <mergeCell ref="AX875:AX878"/>
    <mergeCell ref="AP901:AP904"/>
    <mergeCell ref="AQ901:AQ904"/>
    <mergeCell ref="AR901:AR904"/>
    <mergeCell ref="AS901:AS904"/>
    <mergeCell ref="AT901:AT904"/>
    <mergeCell ref="AU901:AU904"/>
    <mergeCell ref="AX897:AX900"/>
    <mergeCell ref="AO897:AO900"/>
    <mergeCell ref="AP897:AP900"/>
    <mergeCell ref="C897:C900"/>
    <mergeCell ref="I897:I900"/>
    <mergeCell ref="J897:J900"/>
    <mergeCell ref="K897:K900"/>
    <mergeCell ref="AJ897:AJ900"/>
    <mergeCell ref="AK897:AK900"/>
    <mergeCell ref="H897:H898"/>
    <mergeCell ref="H899:H900"/>
    <mergeCell ref="AP845:AP848"/>
    <mergeCell ref="AQ845:AQ848"/>
    <mergeCell ref="C845:C848"/>
    <mergeCell ref="AP856:AP859"/>
    <mergeCell ref="AQ856:AQ859"/>
    <mergeCell ref="C856:C859"/>
    <mergeCell ref="I856:I859"/>
    <mergeCell ref="J856:J859"/>
    <mergeCell ref="C901:C904"/>
    <mergeCell ref="I901:I904"/>
    <mergeCell ref="AJ841:AJ844"/>
    <mergeCell ref="L894:M894"/>
    <mergeCell ref="N894:O894"/>
    <mergeCell ref="P894:Q894"/>
    <mergeCell ref="T894:U894"/>
    <mergeCell ref="V894:W894"/>
    <mergeCell ref="H845:H846"/>
    <mergeCell ref="H847:H848"/>
    <mergeCell ref="AK841:AK844"/>
    <mergeCell ref="AL841:AL844"/>
    <mergeCell ref="AM841:AM844"/>
    <mergeCell ref="AN841:AN844"/>
    <mergeCell ref="AO841:AO844"/>
    <mergeCell ref="AL845:AL848"/>
    <mergeCell ref="AM845:AM848"/>
    <mergeCell ref="AN845:AN848"/>
    <mergeCell ref="AO845:AO848"/>
    <mergeCell ref="I845:I848"/>
    <mergeCell ref="J845:J848"/>
    <mergeCell ref="K845:K848"/>
    <mergeCell ref="AJ845:AJ848"/>
    <mergeCell ref="AK845:AK848"/>
    <mergeCell ref="L864:M864"/>
    <mergeCell ref="N864:O864"/>
    <mergeCell ref="P864:Q864"/>
    <mergeCell ref="T864:U864"/>
    <mergeCell ref="V864:W864"/>
    <mergeCell ref="AL856:AL859"/>
    <mergeCell ref="AM856:AM859"/>
    <mergeCell ref="AN856:AN859"/>
    <mergeCell ref="AO856:AO859"/>
    <mergeCell ref="AX811:AX814"/>
    <mergeCell ref="AW815:AW818"/>
    <mergeCell ref="AX815:AX818"/>
    <mergeCell ref="AU811:AU814"/>
    <mergeCell ref="AV811:AV814"/>
    <mergeCell ref="AW811:AW814"/>
    <mergeCell ref="AO800:AO803"/>
    <mergeCell ref="AP800:AP803"/>
    <mergeCell ref="AQ800:AQ803"/>
    <mergeCell ref="AR800:AR803"/>
    <mergeCell ref="AS800:AS803"/>
    <mergeCell ref="AT800:AT803"/>
    <mergeCell ref="AX837:AX840"/>
    <mergeCell ref="AM796:AM799"/>
    <mergeCell ref="AN796:AN799"/>
    <mergeCell ref="AO796:AO799"/>
    <mergeCell ref="AP796:AP799"/>
    <mergeCell ref="AQ796:AQ799"/>
    <mergeCell ref="AR796:AR799"/>
    <mergeCell ref="AS796:AS799"/>
    <mergeCell ref="AT796:AT799"/>
    <mergeCell ref="AN800:AN803"/>
    <mergeCell ref="AW837:AW840"/>
    <mergeCell ref="AR837:AR840"/>
    <mergeCell ref="AS837:AS840"/>
    <mergeCell ref="AT837:AT840"/>
    <mergeCell ref="AW807:AW810"/>
    <mergeCell ref="AX807:AX810"/>
    <mergeCell ref="AS815:AS818"/>
    <mergeCell ref="AT822:AT825"/>
    <mergeCell ref="AU822:AU825"/>
    <mergeCell ref="AV822:AV825"/>
    <mergeCell ref="AX785:AX788"/>
    <mergeCell ref="L834:M834"/>
    <mergeCell ref="C777:C780"/>
    <mergeCell ref="I777:I780"/>
    <mergeCell ref="J777:J780"/>
    <mergeCell ref="K777:K780"/>
    <mergeCell ref="AJ777:AJ780"/>
    <mergeCell ref="AK777:AK780"/>
    <mergeCell ref="AL777:AL780"/>
    <mergeCell ref="AM777:AM780"/>
    <mergeCell ref="AS785:AS788"/>
    <mergeCell ref="AT785:AT788"/>
    <mergeCell ref="C837:C840"/>
    <mergeCell ref="I837:I840"/>
    <mergeCell ref="J837:J840"/>
    <mergeCell ref="K837:K840"/>
    <mergeCell ref="AJ837:AJ840"/>
    <mergeCell ref="AK837:AK840"/>
    <mergeCell ref="AL837:AL840"/>
    <mergeCell ref="AM837:AM840"/>
    <mergeCell ref="AJ785:AJ788"/>
    <mergeCell ref="AK785:AK788"/>
    <mergeCell ref="AL785:AL788"/>
    <mergeCell ref="AM785:AM788"/>
    <mergeCell ref="AN785:AN788"/>
    <mergeCell ref="AO785:AO788"/>
    <mergeCell ref="AP785:AP788"/>
    <mergeCell ref="AQ785:AQ788"/>
    <mergeCell ref="AR785:AR788"/>
    <mergeCell ref="AN811:AN814"/>
    <mergeCell ref="AO811:AO814"/>
    <mergeCell ref="AP811:AP814"/>
    <mergeCell ref="H740:H741"/>
    <mergeCell ref="H742:H743"/>
    <mergeCell ref="H768:H769"/>
    <mergeCell ref="H770:H771"/>
    <mergeCell ref="AF740:AF743"/>
    <mergeCell ref="AG740:AG743"/>
    <mergeCell ref="K721:K724"/>
    <mergeCell ref="AV777:AV780"/>
    <mergeCell ref="AU841:AU844"/>
    <mergeCell ref="AV841:AV844"/>
    <mergeCell ref="N834:O834"/>
    <mergeCell ref="P834:Q834"/>
    <mergeCell ref="T834:U834"/>
    <mergeCell ref="V834:W834"/>
    <mergeCell ref="AU837:AU840"/>
    <mergeCell ref="AV837:AV840"/>
    <mergeCell ref="AN777:AN780"/>
    <mergeCell ref="AO777:AO780"/>
    <mergeCell ref="AP777:AP780"/>
    <mergeCell ref="AR777:AR780"/>
    <mergeCell ref="AT777:AT780"/>
    <mergeCell ref="AU777:AU780"/>
    <mergeCell ref="AQ811:AQ814"/>
    <mergeCell ref="AR811:AR814"/>
    <mergeCell ref="AN837:AN840"/>
    <mergeCell ref="AO837:AO840"/>
    <mergeCell ref="AP837:AP840"/>
    <mergeCell ref="AQ837:AQ840"/>
    <mergeCell ref="AU800:AU803"/>
    <mergeCell ref="AV800:AV803"/>
    <mergeCell ref="AP841:AP844"/>
    <mergeCell ref="AQ841:AQ844"/>
    <mergeCell ref="AS672:AS675"/>
    <mergeCell ref="AT672:AT675"/>
    <mergeCell ref="AQ687:AQ690"/>
    <mergeCell ref="AU665:AU668"/>
    <mergeCell ref="AV665:AV668"/>
    <mergeCell ref="AW665:AW668"/>
    <mergeCell ref="K665:K668"/>
    <mergeCell ref="AJ665:AJ668"/>
    <mergeCell ref="AK665:AK668"/>
    <mergeCell ref="AL665:AL668"/>
    <mergeCell ref="AM665:AM668"/>
    <mergeCell ref="AN665:AN668"/>
    <mergeCell ref="AO665:AO668"/>
    <mergeCell ref="C665:C668"/>
    <mergeCell ref="I665:I668"/>
    <mergeCell ref="AO717:AO720"/>
    <mergeCell ref="AP717:AP720"/>
    <mergeCell ref="AQ717:AQ720"/>
    <mergeCell ref="J665:J668"/>
    <mergeCell ref="AP665:AP668"/>
    <mergeCell ref="AQ665:AQ668"/>
    <mergeCell ref="L714:M714"/>
    <mergeCell ref="N714:O714"/>
    <mergeCell ref="H719:H720"/>
    <mergeCell ref="H695:H696"/>
    <mergeCell ref="H697:H698"/>
    <mergeCell ref="H702:H703"/>
    <mergeCell ref="H704:H705"/>
    <mergeCell ref="H706:H707"/>
    <mergeCell ref="H717:H718"/>
    <mergeCell ref="H710:H711"/>
    <mergeCell ref="H682:H683"/>
    <mergeCell ref="C770:C773"/>
    <mergeCell ref="I770:I773"/>
    <mergeCell ref="J770:J773"/>
    <mergeCell ref="P669:Q669"/>
    <mergeCell ref="T669:U669"/>
    <mergeCell ref="V669:W669"/>
    <mergeCell ref="AS661:AS664"/>
    <mergeCell ref="AT661:AT664"/>
    <mergeCell ref="AU661:AU664"/>
    <mergeCell ref="AK657:AK660"/>
    <mergeCell ref="AS657:AS660"/>
    <mergeCell ref="AT657:AT660"/>
    <mergeCell ref="AU657:AU660"/>
    <mergeCell ref="AV657:AV660"/>
    <mergeCell ref="AW657:AW660"/>
    <mergeCell ref="AP657:AP660"/>
    <mergeCell ref="AQ657:AQ660"/>
    <mergeCell ref="AR657:AR660"/>
    <mergeCell ref="AR687:AR690"/>
    <mergeCell ref="AS687:AS690"/>
    <mergeCell ref="AT687:AT690"/>
    <mergeCell ref="AU687:AU690"/>
    <mergeCell ref="C706:C709"/>
    <mergeCell ref="I706:I709"/>
    <mergeCell ref="AK695:AK698"/>
    <mergeCell ref="AL695:AL698"/>
    <mergeCell ref="AM695:AM698"/>
    <mergeCell ref="AN695:AN698"/>
    <mergeCell ref="AR665:AR668"/>
    <mergeCell ref="AS665:AS668"/>
    <mergeCell ref="AT665:AT668"/>
    <mergeCell ref="J706:J709"/>
    <mergeCell ref="C657:C660"/>
    <mergeCell ref="I657:I660"/>
    <mergeCell ref="J657:J660"/>
    <mergeCell ref="K657:K660"/>
    <mergeCell ref="E655:G655"/>
    <mergeCell ref="AV605:AV608"/>
    <mergeCell ref="AW605:AW608"/>
    <mergeCell ref="AX605:AX608"/>
    <mergeCell ref="C601:C604"/>
    <mergeCell ref="I601:I604"/>
    <mergeCell ref="J601:J604"/>
    <mergeCell ref="K601:K604"/>
    <mergeCell ref="AJ601:AJ604"/>
    <mergeCell ref="AK601:AK604"/>
    <mergeCell ref="K605:K608"/>
    <mergeCell ref="P714:Q714"/>
    <mergeCell ref="T714:U714"/>
    <mergeCell ref="V714:W714"/>
    <mergeCell ref="AV661:AV664"/>
    <mergeCell ref="AW661:AW664"/>
    <mergeCell ref="AX661:AX664"/>
    <mergeCell ref="H661:H662"/>
    <mergeCell ref="H663:H664"/>
    <mergeCell ref="AX665:AX668"/>
    <mergeCell ref="AO661:AO664"/>
    <mergeCell ref="AP661:AP664"/>
    <mergeCell ref="AQ661:AQ664"/>
    <mergeCell ref="AR661:AR664"/>
    <mergeCell ref="AX657:AX660"/>
    <mergeCell ref="AN672:AN675"/>
    <mergeCell ref="AQ672:AQ675"/>
    <mergeCell ref="AR672:AR675"/>
    <mergeCell ref="H648:H649"/>
    <mergeCell ref="H650:H651"/>
    <mergeCell ref="H652:H653"/>
    <mergeCell ref="H657:H658"/>
    <mergeCell ref="I605:I608"/>
    <mergeCell ref="J605:J608"/>
    <mergeCell ref="AJ657:AJ660"/>
    <mergeCell ref="H601:H602"/>
    <mergeCell ref="H603:H604"/>
    <mergeCell ref="H605:H606"/>
    <mergeCell ref="H607:H608"/>
    <mergeCell ref="H612:H613"/>
    <mergeCell ref="H614:H615"/>
    <mergeCell ref="H642:H643"/>
    <mergeCell ref="H644:H645"/>
    <mergeCell ref="H646:H647"/>
    <mergeCell ref="L654:M654"/>
    <mergeCell ref="N654:O654"/>
    <mergeCell ref="P654:Q654"/>
    <mergeCell ref="T654:U654"/>
    <mergeCell ref="V654:W654"/>
    <mergeCell ref="H622:H623"/>
    <mergeCell ref="H627:H628"/>
    <mergeCell ref="H616:H617"/>
    <mergeCell ref="H618:H619"/>
    <mergeCell ref="H629:H630"/>
    <mergeCell ref="H631:H632"/>
    <mergeCell ref="H633:H634"/>
    <mergeCell ref="H620:H621"/>
    <mergeCell ref="AG601:AG604"/>
    <mergeCell ref="AF605:AF608"/>
    <mergeCell ref="AG605:AG608"/>
    <mergeCell ref="J631:J634"/>
    <mergeCell ref="AU597:AU600"/>
    <mergeCell ref="AV597:AV600"/>
    <mergeCell ref="AV601:AV604"/>
    <mergeCell ref="AS597:AS600"/>
    <mergeCell ref="AT597:AT600"/>
    <mergeCell ref="AL601:AL604"/>
    <mergeCell ref="AP635:AP638"/>
    <mergeCell ref="AQ635:AQ638"/>
    <mergeCell ref="AR635:AR638"/>
    <mergeCell ref="AL642:AL645"/>
    <mergeCell ref="AM642:AM645"/>
    <mergeCell ref="AN642:AN645"/>
    <mergeCell ref="AO642:AO645"/>
    <mergeCell ref="AP642:AP645"/>
    <mergeCell ref="AQ642:AQ645"/>
    <mergeCell ref="AR642:AR645"/>
    <mergeCell ref="AP605:AP608"/>
    <mergeCell ref="AQ605:AQ608"/>
    <mergeCell ref="AR605:AR608"/>
    <mergeCell ref="AS605:AS608"/>
    <mergeCell ref="AT605:AT608"/>
    <mergeCell ref="AU605:AU608"/>
    <mergeCell ref="AJ605:AJ608"/>
    <mergeCell ref="AK605:AK608"/>
    <mergeCell ref="AL605:AL608"/>
    <mergeCell ref="AM605:AM608"/>
    <mergeCell ref="AN605:AN608"/>
    <mergeCell ref="AO605:AO608"/>
    <mergeCell ref="AO597:AO600"/>
    <mergeCell ref="AP597:AP600"/>
    <mergeCell ref="AQ597:AQ600"/>
    <mergeCell ref="AR597:AR600"/>
    <mergeCell ref="AW597:AW600"/>
    <mergeCell ref="AU552:AU555"/>
    <mergeCell ref="AV552:AV555"/>
    <mergeCell ref="AW552:AW555"/>
    <mergeCell ref="AX552:AX555"/>
    <mergeCell ref="AU556:AU559"/>
    <mergeCell ref="AV556:AV559"/>
    <mergeCell ref="AW556:AW559"/>
    <mergeCell ref="AX556:AX559"/>
    <mergeCell ref="AV560:AV563"/>
    <mergeCell ref="AU612:AU615"/>
    <mergeCell ref="AU620:AU623"/>
    <mergeCell ref="AU631:AU634"/>
    <mergeCell ref="AX545:AX548"/>
    <mergeCell ref="AT541:AT544"/>
    <mergeCell ref="AU541:AU544"/>
    <mergeCell ref="AV541:AV544"/>
    <mergeCell ref="AW541:AW544"/>
    <mergeCell ref="AS552:AS555"/>
    <mergeCell ref="AT552:AT555"/>
    <mergeCell ref="AU582:AU585"/>
    <mergeCell ref="AV582:AV585"/>
    <mergeCell ref="AW582:AW585"/>
    <mergeCell ref="AX582:AX585"/>
    <mergeCell ref="AV586:AV589"/>
    <mergeCell ref="AW586:AW589"/>
    <mergeCell ref="AX586:AX589"/>
    <mergeCell ref="AW575:AW578"/>
    <mergeCell ref="AX575:AX578"/>
    <mergeCell ref="AW571:AW574"/>
    <mergeCell ref="AX571:AX574"/>
    <mergeCell ref="R549:S549"/>
    <mergeCell ref="X549:Y549"/>
    <mergeCell ref="Z549:AA549"/>
    <mergeCell ref="AQ541:AQ544"/>
    <mergeCell ref="AR541:AR544"/>
    <mergeCell ref="AX541:AX544"/>
    <mergeCell ref="AL537:AL540"/>
    <mergeCell ref="AM537:AM540"/>
    <mergeCell ref="AN537:AN540"/>
    <mergeCell ref="AO537:AO540"/>
    <mergeCell ref="AP537:AP540"/>
    <mergeCell ref="AU537:AU540"/>
    <mergeCell ref="AV537:AV540"/>
    <mergeCell ref="AW537:AW540"/>
    <mergeCell ref="AX537:AX540"/>
    <mergeCell ref="AS545:AS548"/>
    <mergeCell ref="AT545:AT548"/>
    <mergeCell ref="AU545:AU548"/>
    <mergeCell ref="AV545:AV548"/>
    <mergeCell ref="AW545:AW548"/>
    <mergeCell ref="AM545:AM548"/>
    <mergeCell ref="AN545:AN548"/>
    <mergeCell ref="AO545:AO548"/>
    <mergeCell ref="AP545:AP548"/>
    <mergeCell ref="AQ545:AQ548"/>
    <mergeCell ref="AR545:AR548"/>
    <mergeCell ref="AJ545:AJ548"/>
    <mergeCell ref="AF545:AF548"/>
    <mergeCell ref="AG545:AG548"/>
    <mergeCell ref="AB549:AC549"/>
    <mergeCell ref="H509:H510"/>
    <mergeCell ref="K485:K488"/>
    <mergeCell ref="AJ485:AJ488"/>
    <mergeCell ref="AK485:AK488"/>
    <mergeCell ref="AL485:AL488"/>
    <mergeCell ref="H494:H495"/>
    <mergeCell ref="H496:H497"/>
    <mergeCell ref="H498:H499"/>
    <mergeCell ref="AL492:AL495"/>
    <mergeCell ref="X564:Y564"/>
    <mergeCell ref="Z564:AA564"/>
    <mergeCell ref="X579:Y579"/>
    <mergeCell ref="Z579:AA579"/>
    <mergeCell ref="AS537:AS540"/>
    <mergeCell ref="AT537:AT540"/>
    <mergeCell ref="AM541:AM544"/>
    <mergeCell ref="AN541:AN544"/>
    <mergeCell ref="AO541:AO544"/>
    <mergeCell ref="AP541:AP544"/>
    <mergeCell ref="L579:M579"/>
    <mergeCell ref="N579:O579"/>
    <mergeCell ref="P579:Q579"/>
    <mergeCell ref="T579:U579"/>
    <mergeCell ref="V579:W579"/>
    <mergeCell ref="R579:S579"/>
    <mergeCell ref="AR560:AR563"/>
    <mergeCell ref="AS560:AS563"/>
    <mergeCell ref="AS556:AS559"/>
    <mergeCell ref="AT556:AT559"/>
    <mergeCell ref="I545:I548"/>
    <mergeCell ref="J545:J548"/>
    <mergeCell ref="AS541:AS544"/>
    <mergeCell ref="AJ560:AJ563"/>
    <mergeCell ref="AK560:AK563"/>
    <mergeCell ref="AN560:AN563"/>
    <mergeCell ref="AO560:AO563"/>
    <mergeCell ref="AP560:AP563"/>
    <mergeCell ref="AL552:AL555"/>
    <mergeCell ref="AM552:AM555"/>
    <mergeCell ref="AN552:AN555"/>
    <mergeCell ref="AO552:AO555"/>
    <mergeCell ref="P594:Q594"/>
    <mergeCell ref="T594:U594"/>
    <mergeCell ref="K541:K544"/>
    <mergeCell ref="AJ541:AJ544"/>
    <mergeCell ref="AK541:AK544"/>
    <mergeCell ref="AL541:AL544"/>
    <mergeCell ref="AL556:AL559"/>
    <mergeCell ref="AL567:AL570"/>
    <mergeCell ref="AL571:AL574"/>
    <mergeCell ref="AJ575:AJ578"/>
    <mergeCell ref="V594:W594"/>
    <mergeCell ref="R594:S594"/>
    <mergeCell ref="L594:M594"/>
    <mergeCell ref="N594:O594"/>
    <mergeCell ref="K545:K548"/>
    <mergeCell ref="AK545:AK548"/>
    <mergeCell ref="AL545:AL548"/>
    <mergeCell ref="AM567:AM570"/>
    <mergeCell ref="AN567:AN570"/>
    <mergeCell ref="AO567:AO570"/>
    <mergeCell ref="AP567:AP570"/>
    <mergeCell ref="AF582:AF585"/>
    <mergeCell ref="AM556:AM559"/>
    <mergeCell ref="AP481:AP484"/>
    <mergeCell ref="L534:M534"/>
    <mergeCell ref="N534:O534"/>
    <mergeCell ref="P534:Q534"/>
    <mergeCell ref="T534:U534"/>
    <mergeCell ref="V534:W534"/>
    <mergeCell ref="AG530:AG533"/>
    <mergeCell ref="AM485:AM488"/>
    <mergeCell ref="AN485:AN488"/>
    <mergeCell ref="K481:K484"/>
    <mergeCell ref="AJ481:AJ484"/>
    <mergeCell ref="AK481:AK484"/>
    <mergeCell ref="AL481:AL484"/>
    <mergeCell ref="AM481:AM484"/>
    <mergeCell ref="AN481:AN484"/>
    <mergeCell ref="X504:Y504"/>
    <mergeCell ref="Z504:AA504"/>
    <mergeCell ref="X519:Y519"/>
    <mergeCell ref="Z519:AA519"/>
    <mergeCell ref="X534:Y534"/>
    <mergeCell ref="Z534:AA534"/>
    <mergeCell ref="X489:Y489"/>
    <mergeCell ref="Z489:AA489"/>
    <mergeCell ref="AG481:AG484"/>
    <mergeCell ref="AF485:AF488"/>
    <mergeCell ref="AG485:AG488"/>
    <mergeCell ref="K500:K503"/>
    <mergeCell ref="AJ500:AJ503"/>
    <mergeCell ref="L429:M429"/>
    <mergeCell ref="N429:O429"/>
    <mergeCell ref="AX485:AX488"/>
    <mergeCell ref="AB459:AC459"/>
    <mergeCell ref="AF462:AF465"/>
    <mergeCell ref="AG462:AG465"/>
    <mergeCell ref="AF466:AF469"/>
    <mergeCell ref="AG432:AG435"/>
    <mergeCell ref="AF436:AF439"/>
    <mergeCell ref="AG436:AG439"/>
    <mergeCell ref="AW477:AW480"/>
    <mergeCell ref="AX477:AX480"/>
    <mergeCell ref="AQ436:AQ439"/>
    <mergeCell ref="AR436:AR439"/>
    <mergeCell ref="AS436:AS439"/>
    <mergeCell ref="AT436:AT439"/>
    <mergeCell ref="AU436:AU439"/>
    <mergeCell ref="AV436:AV439"/>
    <mergeCell ref="AW436:AW439"/>
    <mergeCell ref="AV440:AV443"/>
    <mergeCell ref="AV481:AV484"/>
    <mergeCell ref="AW481:AW484"/>
    <mergeCell ref="L474:M474"/>
    <mergeCell ref="N474:O474"/>
    <mergeCell ref="P474:Q474"/>
    <mergeCell ref="T474:U474"/>
    <mergeCell ref="V474:W474"/>
    <mergeCell ref="AU477:AU480"/>
    <mergeCell ref="AV477:AV480"/>
    <mergeCell ref="AR485:AR488"/>
    <mergeCell ref="AS485:AS488"/>
    <mergeCell ref="AT485:AT488"/>
    <mergeCell ref="AX432:AX435"/>
    <mergeCell ref="AR410:AR413"/>
    <mergeCell ref="AS410:AS413"/>
    <mergeCell ref="AT410:AT413"/>
    <mergeCell ref="AU410:AU413"/>
    <mergeCell ref="AV425:AV428"/>
    <mergeCell ref="AV421:AV424"/>
    <mergeCell ref="AU421:AU424"/>
    <mergeCell ref="AL410:AL413"/>
    <mergeCell ref="AM410:AM413"/>
    <mergeCell ref="AN410:AN413"/>
    <mergeCell ref="AO410:AO413"/>
    <mergeCell ref="AP410:AP413"/>
    <mergeCell ref="AQ410:AQ413"/>
    <mergeCell ref="AW425:AW428"/>
    <mergeCell ref="AX436:AX439"/>
    <mergeCell ref="AS440:AS443"/>
    <mergeCell ref="AX425:AX428"/>
    <mergeCell ref="AQ425:AQ428"/>
    <mergeCell ref="AR425:AR428"/>
    <mergeCell ref="AP421:AP424"/>
    <mergeCell ref="AQ432:AQ435"/>
    <mergeCell ref="AR432:AR435"/>
    <mergeCell ref="AS432:AS435"/>
    <mergeCell ref="AV432:AV435"/>
    <mergeCell ref="AW432:AW435"/>
    <mergeCell ref="AX417:AX420"/>
    <mergeCell ref="AX421:AX424"/>
    <mergeCell ref="AW417:AW420"/>
    <mergeCell ref="AW440:AW443"/>
    <mergeCell ref="AX440:AX443"/>
    <mergeCell ref="AF425:AF428"/>
    <mergeCell ref="AG425:AG428"/>
    <mergeCell ref="AB429:AC429"/>
    <mergeCell ref="AF432:AF435"/>
    <mergeCell ref="AT425:AT428"/>
    <mergeCell ref="AU425:AU428"/>
    <mergeCell ref="AT432:AT435"/>
    <mergeCell ref="AU432:AU435"/>
    <mergeCell ref="AS425:AS428"/>
    <mergeCell ref="AO432:AO435"/>
    <mergeCell ref="AS481:AS484"/>
    <mergeCell ref="AT481:AT484"/>
    <mergeCell ref="AU481:AU484"/>
    <mergeCell ref="Z474:AA474"/>
    <mergeCell ref="AR440:AR443"/>
    <mergeCell ref="AS447:AS450"/>
    <mergeCell ref="AT447:AT450"/>
    <mergeCell ref="AT440:AT443"/>
    <mergeCell ref="AS477:AS480"/>
    <mergeCell ref="AT477:AT480"/>
    <mergeCell ref="Z459:AA459"/>
    <mergeCell ref="Z444:AA444"/>
    <mergeCell ref="AF470:AF473"/>
    <mergeCell ref="AG470:AG473"/>
    <mergeCell ref="AB474:AC474"/>
    <mergeCell ref="AF455:AF458"/>
    <mergeCell ref="AG455:AG458"/>
    <mergeCell ref="AG466:AG469"/>
    <mergeCell ref="AP425:AP428"/>
    <mergeCell ref="AP436:AP439"/>
    <mergeCell ref="AP432:AP435"/>
    <mergeCell ref="AO481:AO484"/>
    <mergeCell ref="K421:K424"/>
    <mergeCell ref="AM402:AM405"/>
    <mergeCell ref="AN402:AN405"/>
    <mergeCell ref="AL447:AL450"/>
    <mergeCell ref="AM447:AM450"/>
    <mergeCell ref="AN447:AN450"/>
    <mergeCell ref="L444:M444"/>
    <mergeCell ref="N444:O444"/>
    <mergeCell ref="AM417:AM420"/>
    <mergeCell ref="AN417:AN420"/>
    <mergeCell ref="AB444:AC444"/>
    <mergeCell ref="AF447:AF450"/>
    <mergeCell ref="AG447:AG450"/>
    <mergeCell ref="AJ425:AJ428"/>
    <mergeCell ref="AK425:AK428"/>
    <mergeCell ref="AO425:AO428"/>
    <mergeCell ref="AO447:AO450"/>
    <mergeCell ref="AL432:AL435"/>
    <mergeCell ref="AM432:AM435"/>
    <mergeCell ref="AN432:AN435"/>
    <mergeCell ref="AN421:AN424"/>
    <mergeCell ref="AO421:AO424"/>
    <mergeCell ref="AF440:AF443"/>
    <mergeCell ref="AG440:AG443"/>
    <mergeCell ref="AF406:AF409"/>
    <mergeCell ref="AG406:AG409"/>
    <mergeCell ref="AF410:AF413"/>
    <mergeCell ref="AG410:AG413"/>
    <mergeCell ref="AB414:AC414"/>
    <mergeCell ref="K432:K435"/>
    <mergeCell ref="AJ432:AJ435"/>
    <mergeCell ref="AK432:AK435"/>
    <mergeCell ref="AX365:AX368"/>
    <mergeCell ref="C361:C364"/>
    <mergeCell ref="I361:I364"/>
    <mergeCell ref="J361:J364"/>
    <mergeCell ref="K361:K364"/>
    <mergeCell ref="AJ361:AJ364"/>
    <mergeCell ref="AM361:AM364"/>
    <mergeCell ref="AN361:AN364"/>
    <mergeCell ref="K365:K368"/>
    <mergeCell ref="AJ365:AJ368"/>
    <mergeCell ref="AQ421:AQ424"/>
    <mergeCell ref="AR421:AR424"/>
    <mergeCell ref="L414:M414"/>
    <mergeCell ref="AF402:AF405"/>
    <mergeCell ref="N414:O414"/>
    <mergeCell ref="K410:K413"/>
    <mergeCell ref="K417:K420"/>
    <mergeCell ref="AJ417:AJ420"/>
    <mergeCell ref="AK417:AK420"/>
    <mergeCell ref="AL417:AL420"/>
    <mergeCell ref="AO402:AO405"/>
    <mergeCell ref="AP402:AP405"/>
    <mergeCell ref="AQ402:AQ405"/>
    <mergeCell ref="AR402:AR405"/>
    <mergeCell ref="P414:Q414"/>
    <mergeCell ref="T414:U414"/>
    <mergeCell ref="AF417:AF420"/>
    <mergeCell ref="AW421:AW424"/>
    <mergeCell ref="AX410:AX413"/>
    <mergeCell ref="AU417:AU420"/>
    <mergeCell ref="AV417:AV420"/>
    <mergeCell ref="AW410:AW413"/>
    <mergeCell ref="AW365:AW368"/>
    <mergeCell ref="AR361:AR364"/>
    <mergeCell ref="AS361:AS364"/>
    <mergeCell ref="AT361:AT364"/>
    <mergeCell ref="AL402:AL405"/>
    <mergeCell ref="AO372:AO375"/>
    <mergeCell ref="AP372:AP375"/>
    <mergeCell ref="AQ372:AQ375"/>
    <mergeCell ref="AR372:AR375"/>
    <mergeCell ref="AL387:AL390"/>
    <mergeCell ref="AT365:AT368"/>
    <mergeCell ref="AU365:AU368"/>
    <mergeCell ref="AV365:AV368"/>
    <mergeCell ref="AU387:AU390"/>
    <mergeCell ref="AT402:AT405"/>
    <mergeCell ref="AJ410:AJ413"/>
    <mergeCell ref="AK410:AK413"/>
    <mergeCell ref="AV410:AV413"/>
    <mergeCell ref="AK387:AK390"/>
    <mergeCell ref="AM387:AM390"/>
    <mergeCell ref="AK365:AK368"/>
    <mergeCell ref="AL365:AL368"/>
    <mergeCell ref="AP365:AP368"/>
    <mergeCell ref="AQ365:AQ368"/>
    <mergeCell ref="AR365:AR368"/>
    <mergeCell ref="AS365:AS368"/>
    <mergeCell ref="AV376:AV379"/>
    <mergeCell ref="AL376:AL379"/>
    <mergeCell ref="AM376:AM379"/>
    <mergeCell ref="AN376:AN379"/>
    <mergeCell ref="AO376:AO379"/>
    <mergeCell ref="AS372:AS375"/>
    <mergeCell ref="AW305:AW308"/>
    <mergeCell ref="AN301:AN304"/>
    <mergeCell ref="AO301:AO304"/>
    <mergeCell ref="AX361:AX364"/>
    <mergeCell ref="AJ305:AJ308"/>
    <mergeCell ref="AK305:AK308"/>
    <mergeCell ref="AL305:AL308"/>
    <mergeCell ref="AM305:AM308"/>
    <mergeCell ref="AN305:AN308"/>
    <mergeCell ref="AO305:AO308"/>
    <mergeCell ref="AM312:AM315"/>
    <mergeCell ref="AN312:AN315"/>
    <mergeCell ref="AO312:AO315"/>
    <mergeCell ref="AX357:AX360"/>
    <mergeCell ref="L309:M309"/>
    <mergeCell ref="N309:O309"/>
    <mergeCell ref="P309:Q309"/>
    <mergeCell ref="T309:U309"/>
    <mergeCell ref="AU361:AU364"/>
    <mergeCell ref="AV361:AV364"/>
    <mergeCell ref="V309:W309"/>
    <mergeCell ref="AU312:AU315"/>
    <mergeCell ref="AW361:AW364"/>
    <mergeCell ref="AX305:AX308"/>
    <mergeCell ref="L354:M354"/>
    <mergeCell ref="N354:O354"/>
    <mergeCell ref="P354:Q354"/>
    <mergeCell ref="T354:U354"/>
    <mergeCell ref="V354:W354"/>
    <mergeCell ref="AU357:AU360"/>
    <mergeCell ref="AV357:AV360"/>
    <mergeCell ref="AW357:AW360"/>
    <mergeCell ref="AR357:AR360"/>
    <mergeCell ref="AS357:AS360"/>
    <mergeCell ref="H335:H336"/>
    <mergeCell ref="I301:I304"/>
    <mergeCell ref="J301:J304"/>
    <mergeCell ref="K301:K304"/>
    <mergeCell ref="AJ301:AJ304"/>
    <mergeCell ref="AK301:AK304"/>
    <mergeCell ref="AL301:AL304"/>
    <mergeCell ref="AM301:AM304"/>
    <mergeCell ref="AL357:AL360"/>
    <mergeCell ref="AM357:AM360"/>
    <mergeCell ref="AN357:AN360"/>
    <mergeCell ref="AO357:AO360"/>
    <mergeCell ref="AP357:AP360"/>
    <mergeCell ref="AQ357:AQ360"/>
    <mergeCell ref="C357:C360"/>
    <mergeCell ref="I357:I360"/>
    <mergeCell ref="J357:J360"/>
    <mergeCell ref="K357:K360"/>
    <mergeCell ref="AJ357:AJ360"/>
    <mergeCell ref="AK357:AK360"/>
    <mergeCell ref="H301:H302"/>
    <mergeCell ref="H303:H304"/>
    <mergeCell ref="AQ305:AQ308"/>
    <mergeCell ref="AR305:AR308"/>
    <mergeCell ref="AS305:AS308"/>
    <mergeCell ref="AP312:AP315"/>
    <mergeCell ref="AQ312:AQ315"/>
    <mergeCell ref="AL312:AL315"/>
    <mergeCell ref="AF305:AF308"/>
    <mergeCell ref="AG305:AG308"/>
    <mergeCell ref="C256:C259"/>
    <mergeCell ref="I256:I259"/>
    <mergeCell ref="J256:J259"/>
    <mergeCell ref="AS245:AS248"/>
    <mergeCell ref="AT245:AT248"/>
    <mergeCell ref="AU245:AU248"/>
    <mergeCell ref="K252:K255"/>
    <mergeCell ref="AP252:AP255"/>
    <mergeCell ref="AQ252:AQ255"/>
    <mergeCell ref="AR252:AR255"/>
    <mergeCell ref="AL252:AL255"/>
    <mergeCell ref="AM252:AM255"/>
    <mergeCell ref="AN252:AN255"/>
    <mergeCell ref="AO252:AO255"/>
    <mergeCell ref="AS252:AS255"/>
    <mergeCell ref="L264:M264"/>
    <mergeCell ref="N264:O264"/>
    <mergeCell ref="P264:Q264"/>
    <mergeCell ref="T264:U264"/>
    <mergeCell ref="AO256:AO259"/>
    <mergeCell ref="V249:W249"/>
    <mergeCell ref="C252:C255"/>
    <mergeCell ref="I252:I255"/>
    <mergeCell ref="J252:J255"/>
    <mergeCell ref="AJ252:AJ255"/>
    <mergeCell ref="AK252:AK255"/>
    <mergeCell ref="N249:O249"/>
    <mergeCell ref="P249:Q249"/>
    <mergeCell ref="T249:U249"/>
    <mergeCell ref="H254:H255"/>
    <mergeCell ref="AX237:AX240"/>
    <mergeCell ref="H170:H171"/>
    <mergeCell ref="AF170:AF173"/>
    <mergeCell ref="AG170:AG173"/>
    <mergeCell ref="AB174:AC174"/>
    <mergeCell ref="AS237:AS240"/>
    <mergeCell ref="AT237:AT240"/>
    <mergeCell ref="AJ181:AJ184"/>
    <mergeCell ref="AK181:AK184"/>
    <mergeCell ref="AL181:AL184"/>
    <mergeCell ref="AM181:AM184"/>
    <mergeCell ref="AT297:AT300"/>
    <mergeCell ref="AU297:AU300"/>
    <mergeCell ref="AV297:AV300"/>
    <mergeCell ref="AW297:AW300"/>
    <mergeCell ref="AX297:AX300"/>
    <mergeCell ref="H247:H248"/>
    <mergeCell ref="AP297:AP300"/>
    <mergeCell ref="AQ245:AQ248"/>
    <mergeCell ref="AR245:AR248"/>
    <mergeCell ref="AQ297:AQ300"/>
    <mergeCell ref="AL297:AL300"/>
    <mergeCell ref="AM297:AM300"/>
    <mergeCell ref="AN297:AN300"/>
    <mergeCell ref="AO297:AO300"/>
    <mergeCell ref="AS297:AS300"/>
    <mergeCell ref="AR297:AR300"/>
    <mergeCell ref="AV245:AV248"/>
    <mergeCell ref="AW245:AW248"/>
    <mergeCell ref="AX245:AX248"/>
    <mergeCell ref="V294:W294"/>
    <mergeCell ref="I297:I300"/>
    <mergeCell ref="AX241:AX244"/>
    <mergeCell ref="H237:H238"/>
    <mergeCell ref="AU185:AU188"/>
    <mergeCell ref="AV185:AV188"/>
    <mergeCell ref="AW185:AW188"/>
    <mergeCell ref="AS177:AS180"/>
    <mergeCell ref="AT177:AT180"/>
    <mergeCell ref="AU177:AU180"/>
    <mergeCell ref="AV177:AV180"/>
    <mergeCell ref="K181:K184"/>
    <mergeCell ref="AR241:AR244"/>
    <mergeCell ref="AS241:AS244"/>
    <mergeCell ref="AT241:AT244"/>
    <mergeCell ref="AU241:AU244"/>
    <mergeCell ref="AV241:AV244"/>
    <mergeCell ref="AW241:AW244"/>
    <mergeCell ref="AL241:AL244"/>
    <mergeCell ref="AM241:AM244"/>
    <mergeCell ref="AN241:AN244"/>
    <mergeCell ref="AO241:AO244"/>
    <mergeCell ref="AP241:AP244"/>
    <mergeCell ref="AQ241:AQ244"/>
    <mergeCell ref="I241:I244"/>
    <mergeCell ref="J241:J244"/>
    <mergeCell ref="K241:K244"/>
    <mergeCell ref="AJ241:AJ244"/>
    <mergeCell ref="AK241:AK244"/>
    <mergeCell ref="AU237:AU240"/>
    <mergeCell ref="AV237:AV240"/>
    <mergeCell ref="AQ237:AQ240"/>
    <mergeCell ref="AR237:AR240"/>
    <mergeCell ref="AW237:AW240"/>
    <mergeCell ref="H179:H180"/>
    <mergeCell ref="AT181:AT184"/>
    <mergeCell ref="AF185:AF188"/>
    <mergeCell ref="AG185:AG188"/>
    <mergeCell ref="AX125:AX128"/>
    <mergeCell ref="H127:H128"/>
    <mergeCell ref="AU181:AU184"/>
    <mergeCell ref="AV181:AV184"/>
    <mergeCell ref="AR177:AR180"/>
    <mergeCell ref="L174:M174"/>
    <mergeCell ref="N174:O174"/>
    <mergeCell ref="AN181:AN184"/>
    <mergeCell ref="AO181:AO184"/>
    <mergeCell ref="AP181:AP184"/>
    <mergeCell ref="AQ181:AQ184"/>
    <mergeCell ref="AR181:AR184"/>
    <mergeCell ref="AS181:AS184"/>
    <mergeCell ref="R129:S129"/>
    <mergeCell ref="R144:S144"/>
    <mergeCell ref="R159:S159"/>
    <mergeCell ref="R174:S174"/>
    <mergeCell ref="AF125:AF128"/>
    <mergeCell ref="AG125:AG128"/>
    <mergeCell ref="H151:H152"/>
    <mergeCell ref="H153:H154"/>
    <mergeCell ref="H155:H156"/>
    <mergeCell ref="H157:H158"/>
    <mergeCell ref="AV132:AV135"/>
    <mergeCell ref="AW132:AW135"/>
    <mergeCell ref="AJ136:AJ139"/>
    <mergeCell ref="AK136:AK139"/>
    <mergeCell ref="AL136:AL139"/>
    <mergeCell ref="V69:W69"/>
    <mergeCell ref="AQ65:AQ68"/>
    <mergeCell ref="C125:C128"/>
    <mergeCell ref="I125:I128"/>
    <mergeCell ref="I140:I143"/>
    <mergeCell ref="C136:C139"/>
    <mergeCell ref="I136:I139"/>
    <mergeCell ref="E130:G130"/>
    <mergeCell ref="Z174:AA174"/>
    <mergeCell ref="AF177:AF180"/>
    <mergeCell ref="AG177:AG180"/>
    <mergeCell ref="AF181:AF184"/>
    <mergeCell ref="AG181:AG184"/>
    <mergeCell ref="AW181:AW184"/>
    <mergeCell ref="AP177:AP180"/>
    <mergeCell ref="AQ177:AQ180"/>
    <mergeCell ref="AJ177:AJ180"/>
    <mergeCell ref="AK177:AK180"/>
    <mergeCell ref="AL177:AL180"/>
    <mergeCell ref="AM177:AM180"/>
    <mergeCell ref="AN177:AN180"/>
    <mergeCell ref="AO177:AO180"/>
    <mergeCell ref="P174:Q174"/>
    <mergeCell ref="T174:U174"/>
    <mergeCell ref="V174:W174"/>
    <mergeCell ref="C177:C180"/>
    <mergeCell ref="I177:I180"/>
    <mergeCell ref="J177:J180"/>
    <mergeCell ref="K177:K180"/>
    <mergeCell ref="H177:H178"/>
    <mergeCell ref="J147:J150"/>
    <mergeCell ref="C155:C158"/>
    <mergeCell ref="N69:O69"/>
    <mergeCell ref="P69:Q69"/>
    <mergeCell ref="AQ61:AQ64"/>
    <mergeCell ref="AR61:AR64"/>
    <mergeCell ref="AR121:AR124"/>
    <mergeCell ref="AS121:AS124"/>
    <mergeCell ref="AT121:AT124"/>
    <mergeCell ref="AU121:AU124"/>
    <mergeCell ref="AN125:AN128"/>
    <mergeCell ref="AO125:AO128"/>
    <mergeCell ref="AP125:AP128"/>
    <mergeCell ref="AQ125:AQ128"/>
    <mergeCell ref="AR125:AR128"/>
    <mergeCell ref="AS125:AS128"/>
    <mergeCell ref="J125:J128"/>
    <mergeCell ref="K125:K128"/>
    <mergeCell ref="AJ125:AJ128"/>
    <mergeCell ref="AK125:AK128"/>
    <mergeCell ref="AL125:AL128"/>
    <mergeCell ref="AM125:AM128"/>
    <mergeCell ref="R114:S114"/>
    <mergeCell ref="AF121:AF124"/>
    <mergeCell ref="AG121:AG124"/>
    <mergeCell ref="AB69:AC69"/>
    <mergeCell ref="AF106:AF109"/>
    <mergeCell ref="AG106:AG109"/>
    <mergeCell ref="AF110:AF113"/>
    <mergeCell ref="AG110:AG113"/>
    <mergeCell ref="AB114:AC114"/>
    <mergeCell ref="AF102:AF105"/>
    <mergeCell ref="AG102:AG105"/>
    <mergeCell ref="T69:U69"/>
    <mergeCell ref="AX12:AX15"/>
    <mergeCell ref="AL27:AL30"/>
    <mergeCell ref="AM27:AM30"/>
    <mergeCell ref="AN27:AN30"/>
    <mergeCell ref="AO27:AO30"/>
    <mergeCell ref="AP27:AP30"/>
    <mergeCell ref="AQ27:AQ30"/>
    <mergeCell ref="AX72:AX75"/>
    <mergeCell ref="AP87:AP90"/>
    <mergeCell ref="AQ87:AQ90"/>
    <mergeCell ref="AL57:AL60"/>
    <mergeCell ref="AU57:AU60"/>
    <mergeCell ref="AV57:AV60"/>
    <mergeCell ref="AW57:AW60"/>
    <mergeCell ref="AX57:AX60"/>
    <mergeCell ref="AX20:AX23"/>
    <mergeCell ref="AW12:AW15"/>
    <mergeCell ref="AU12:AU15"/>
    <mergeCell ref="AU16:AU19"/>
    <mergeCell ref="AW16:AW19"/>
    <mergeCell ref="AS12:AS15"/>
    <mergeCell ref="AT12:AT15"/>
    <mergeCell ref="AU42:AU45"/>
    <mergeCell ref="AV42:AV45"/>
    <mergeCell ref="AW42:AW45"/>
    <mergeCell ref="AX42:AX45"/>
    <mergeCell ref="AX65:AX68"/>
    <mergeCell ref="AL65:AL68"/>
    <mergeCell ref="AM65:AM68"/>
    <mergeCell ref="AN65:AN68"/>
    <mergeCell ref="AO65:AO68"/>
    <mergeCell ref="AL80:AL83"/>
    <mergeCell ref="C477:C480"/>
    <mergeCell ref="C575:C578"/>
    <mergeCell ref="I575:I578"/>
    <mergeCell ref="J575:J578"/>
    <mergeCell ref="AL162:AL165"/>
    <mergeCell ref="AM162:AM165"/>
    <mergeCell ref="AO282:AO285"/>
    <mergeCell ref="AP282:AP285"/>
    <mergeCell ref="AQ282:AQ285"/>
    <mergeCell ref="AR282:AR285"/>
    <mergeCell ref="AL372:AL375"/>
    <mergeCell ref="AM372:AM375"/>
    <mergeCell ref="AN372:AN375"/>
    <mergeCell ref="AN282:AN285"/>
    <mergeCell ref="AP286:AP289"/>
    <mergeCell ref="AQ286:AQ289"/>
    <mergeCell ref="AT57:AT60"/>
    <mergeCell ref="K222:K225"/>
    <mergeCell ref="L249:M249"/>
    <mergeCell ref="L279:M279"/>
    <mergeCell ref="C245:C248"/>
    <mergeCell ref="I245:I248"/>
    <mergeCell ref="J245:J248"/>
    <mergeCell ref="AQ162:AQ165"/>
    <mergeCell ref="AR162:AR165"/>
    <mergeCell ref="C545:C548"/>
    <mergeCell ref="H477:H478"/>
    <mergeCell ref="H479:H480"/>
    <mergeCell ref="C485:C488"/>
    <mergeCell ref="I485:I488"/>
    <mergeCell ref="J485:J488"/>
    <mergeCell ref="C541:C544"/>
    <mergeCell ref="C597:C600"/>
    <mergeCell ref="I597:I600"/>
    <mergeCell ref="J597:J600"/>
    <mergeCell ref="C605:C608"/>
    <mergeCell ref="C470:C473"/>
    <mergeCell ref="I470:I473"/>
    <mergeCell ref="J470:J473"/>
    <mergeCell ref="C515:C518"/>
    <mergeCell ref="AR27:AR30"/>
    <mergeCell ref="AL72:AL75"/>
    <mergeCell ref="AM72:AM75"/>
    <mergeCell ref="AN72:AN75"/>
    <mergeCell ref="AO72:AO75"/>
    <mergeCell ref="AP72:AP75"/>
    <mergeCell ref="AQ72:AQ75"/>
    <mergeCell ref="AR72:AR75"/>
    <mergeCell ref="AP31:AP34"/>
    <mergeCell ref="AQ31:AQ34"/>
    <mergeCell ref="C586:C589"/>
    <mergeCell ref="AL117:AL120"/>
    <mergeCell ref="AO87:AO90"/>
    <mergeCell ref="AO207:AO210"/>
    <mergeCell ref="AR500:AR503"/>
    <mergeCell ref="AL560:AL563"/>
    <mergeCell ref="H481:H482"/>
    <mergeCell ref="H483:H484"/>
    <mergeCell ref="H485:H486"/>
    <mergeCell ref="H487:H488"/>
    <mergeCell ref="H492:H493"/>
    <mergeCell ref="C481:C484"/>
    <mergeCell ref="I481:I484"/>
    <mergeCell ref="J481:J484"/>
    <mergeCell ref="C421:C424"/>
    <mergeCell ref="I421:I424"/>
    <mergeCell ref="J421:J424"/>
    <mergeCell ref="C425:C428"/>
    <mergeCell ref="I425:I428"/>
    <mergeCell ref="J425:J428"/>
    <mergeCell ref="I515:I518"/>
    <mergeCell ref="J515:J518"/>
    <mergeCell ref="H532:H533"/>
    <mergeCell ref="H537:H538"/>
    <mergeCell ref="H539:H540"/>
    <mergeCell ref="H515:H516"/>
    <mergeCell ref="H517:H518"/>
    <mergeCell ref="H522:H523"/>
    <mergeCell ref="H524:H525"/>
    <mergeCell ref="H526:H527"/>
    <mergeCell ref="H530:H531"/>
    <mergeCell ref="C500:C503"/>
    <mergeCell ref="I500:I503"/>
    <mergeCell ref="J500:J503"/>
    <mergeCell ref="C511:C514"/>
    <mergeCell ref="I511:I514"/>
    <mergeCell ref="J511:J514"/>
    <mergeCell ref="C447:C450"/>
    <mergeCell ref="I447:I450"/>
    <mergeCell ref="J447:J450"/>
    <mergeCell ref="C432:C435"/>
    <mergeCell ref="I432:I435"/>
    <mergeCell ref="J432:J435"/>
    <mergeCell ref="J436:J439"/>
    <mergeCell ref="H470:H471"/>
    <mergeCell ref="H472:H473"/>
    <mergeCell ref="C410:C413"/>
    <mergeCell ref="I410:I413"/>
    <mergeCell ref="J410:J413"/>
    <mergeCell ref="C365:C368"/>
    <mergeCell ref="I365:I368"/>
    <mergeCell ref="J365:J368"/>
    <mergeCell ref="H453:H454"/>
    <mergeCell ref="C507:C510"/>
    <mergeCell ref="I507:I510"/>
    <mergeCell ref="C301:C304"/>
    <mergeCell ref="C147:C150"/>
    <mergeCell ref="I147:I150"/>
    <mergeCell ref="C436:C439"/>
    <mergeCell ref="I436:I439"/>
    <mergeCell ref="H172:H173"/>
    <mergeCell ref="H181:H182"/>
    <mergeCell ref="H440:H441"/>
    <mergeCell ref="H442:H443"/>
    <mergeCell ref="H447:H448"/>
    <mergeCell ref="H222:H223"/>
    <mergeCell ref="H224:H225"/>
    <mergeCell ref="H226:H227"/>
    <mergeCell ref="H230:H231"/>
    <mergeCell ref="H232:H233"/>
    <mergeCell ref="H245:H246"/>
    <mergeCell ref="H198:H199"/>
    <mergeCell ref="H200:H201"/>
    <mergeCell ref="I305:I308"/>
    <mergeCell ref="J305:J308"/>
    <mergeCell ref="H207:H208"/>
    <mergeCell ref="H209:H210"/>
    <mergeCell ref="H211:H212"/>
    <mergeCell ref="H252:H253"/>
    <mergeCell ref="J297:J300"/>
    <mergeCell ref="H297:H298"/>
    <mergeCell ref="H299:H300"/>
    <mergeCell ref="K61:K64"/>
    <mergeCell ref="C65:C68"/>
    <mergeCell ref="C80:C83"/>
    <mergeCell ref="C91:C94"/>
    <mergeCell ref="I91:I94"/>
    <mergeCell ref="J91:J94"/>
    <mergeCell ref="K91:K94"/>
    <mergeCell ref="C110:C113"/>
    <mergeCell ref="I110:I113"/>
    <mergeCell ref="J110:J113"/>
    <mergeCell ref="K110:K113"/>
    <mergeCell ref="I80:I83"/>
    <mergeCell ref="J290:J293"/>
    <mergeCell ref="H290:H291"/>
    <mergeCell ref="H292:H293"/>
    <mergeCell ref="K136:K139"/>
    <mergeCell ref="K170:K173"/>
    <mergeCell ref="K185:K188"/>
    <mergeCell ref="C121:C124"/>
    <mergeCell ref="I121:I124"/>
    <mergeCell ref="J121:J124"/>
    <mergeCell ref="K121:K124"/>
    <mergeCell ref="C117:C120"/>
    <mergeCell ref="I117:I120"/>
    <mergeCell ref="J117:J120"/>
    <mergeCell ref="K117:K120"/>
    <mergeCell ref="I155:I158"/>
    <mergeCell ref="J155:J158"/>
    <mergeCell ref="C4:D4"/>
    <mergeCell ref="C35:C38"/>
    <mergeCell ref="I35:I38"/>
    <mergeCell ref="J35:J38"/>
    <mergeCell ref="C46:C49"/>
    <mergeCell ref="I46:I49"/>
    <mergeCell ref="J46:J49"/>
    <mergeCell ref="H271:H272"/>
    <mergeCell ref="H239:H240"/>
    <mergeCell ref="H241:H242"/>
    <mergeCell ref="H243:H244"/>
    <mergeCell ref="H256:H257"/>
    <mergeCell ref="H258:H259"/>
    <mergeCell ref="I237:I240"/>
    <mergeCell ref="J237:J240"/>
    <mergeCell ref="H267:H268"/>
    <mergeCell ref="H269:H270"/>
    <mergeCell ref="C132:C135"/>
    <mergeCell ref="I132:I135"/>
    <mergeCell ref="J132:J135"/>
    <mergeCell ref="C42:C45"/>
    <mergeCell ref="I42:I45"/>
    <mergeCell ref="J42:J45"/>
    <mergeCell ref="I87:I90"/>
    <mergeCell ref="C57:C60"/>
    <mergeCell ref="I57:I60"/>
    <mergeCell ref="J57:J60"/>
    <mergeCell ref="C61:C64"/>
    <mergeCell ref="I61:I64"/>
    <mergeCell ref="J61:J64"/>
    <mergeCell ref="C50:C53"/>
    <mergeCell ref="I50:I53"/>
    <mergeCell ref="C222:C225"/>
    <mergeCell ref="I222:I225"/>
    <mergeCell ref="J222:J225"/>
    <mergeCell ref="C260:C263"/>
    <mergeCell ref="I65:I68"/>
    <mergeCell ref="J65:J68"/>
    <mergeCell ref="C740:C743"/>
    <mergeCell ref="I740:I743"/>
    <mergeCell ref="J740:J743"/>
    <mergeCell ref="I260:I263"/>
    <mergeCell ref="C140:C143"/>
    <mergeCell ref="J80:J83"/>
    <mergeCell ref="H305:H306"/>
    <mergeCell ref="C76:C79"/>
    <mergeCell ref="C87:C90"/>
    <mergeCell ref="C72:C75"/>
    <mergeCell ref="C95:C98"/>
    <mergeCell ref="H102:H103"/>
    <mergeCell ref="H104:H105"/>
    <mergeCell ref="C102:C105"/>
    <mergeCell ref="I102:I105"/>
    <mergeCell ref="J136:J139"/>
    <mergeCell ref="H202:H203"/>
    <mergeCell ref="C211:C214"/>
    <mergeCell ref="I211:I214"/>
    <mergeCell ref="J211:J214"/>
    <mergeCell ref="H213:H214"/>
    <mergeCell ref="H215:H216"/>
    <mergeCell ref="H217:H218"/>
    <mergeCell ref="H183:H184"/>
    <mergeCell ref="H185:H186"/>
    <mergeCell ref="H187:H188"/>
    <mergeCell ref="AX16:AX19"/>
    <mergeCell ref="C20:C23"/>
    <mergeCell ref="I20:I23"/>
    <mergeCell ref="J20:J23"/>
    <mergeCell ref="K20:K23"/>
    <mergeCell ref="J140:J143"/>
    <mergeCell ref="C151:C154"/>
    <mergeCell ref="I151:I154"/>
    <mergeCell ref="J151:J154"/>
    <mergeCell ref="C170:C173"/>
    <mergeCell ref="I170:I173"/>
    <mergeCell ref="J170:J173"/>
    <mergeCell ref="AW20:AW23"/>
    <mergeCell ref="AK31:AK34"/>
    <mergeCell ref="AL31:AL34"/>
    <mergeCell ref="AM31:AM34"/>
    <mergeCell ref="AN31:AN34"/>
    <mergeCell ref="AO31:AO34"/>
    <mergeCell ref="X39:Y39"/>
    <mergeCell ref="AP57:AP60"/>
    <mergeCell ref="AM80:AM83"/>
    <mergeCell ref="AN80:AN83"/>
    <mergeCell ref="AO80:AO83"/>
    <mergeCell ref="AO91:AO94"/>
    <mergeCell ref="AP65:AP68"/>
    <mergeCell ref="AJ121:AJ124"/>
    <mergeCell ref="AK121:AK124"/>
    <mergeCell ref="P114:Q114"/>
    <mergeCell ref="T114:U114"/>
    <mergeCell ref="V114:W114"/>
    <mergeCell ref="AT125:AT128"/>
    <mergeCell ref="AU125:AU128"/>
    <mergeCell ref="V9:W9"/>
    <mergeCell ref="AJ12:AJ15"/>
    <mergeCell ref="AK12:AK15"/>
    <mergeCell ref="AM12:AM15"/>
    <mergeCell ref="AN12:AN15"/>
    <mergeCell ref="AP12:AP15"/>
    <mergeCell ref="AQ12:AQ15"/>
    <mergeCell ref="AR12:AR15"/>
    <mergeCell ref="AO12:AO15"/>
    <mergeCell ref="AL12:AL15"/>
    <mergeCell ref="AL16:AL19"/>
    <mergeCell ref="AO16:AO19"/>
    <mergeCell ref="AR16:AR19"/>
    <mergeCell ref="AS20:AS23"/>
    <mergeCell ref="AT20:AT23"/>
    <mergeCell ref="AV20:AV23"/>
    <mergeCell ref="AB9:AC9"/>
    <mergeCell ref="AF12:AF15"/>
    <mergeCell ref="AG12:AG15"/>
    <mergeCell ref="AF16:AF19"/>
    <mergeCell ref="AG16:AG19"/>
    <mergeCell ref="AF20:AF23"/>
    <mergeCell ref="AG20:AG23"/>
    <mergeCell ref="AJ20:AJ23"/>
    <mergeCell ref="AK20:AK23"/>
    <mergeCell ref="AM20:AM23"/>
    <mergeCell ref="AN20:AN23"/>
    <mergeCell ref="AP20:AP23"/>
    <mergeCell ref="AQ20:AQ23"/>
    <mergeCell ref="AL20:AL23"/>
    <mergeCell ref="AO20:AO23"/>
    <mergeCell ref="AT16:AT19"/>
    <mergeCell ref="AV12:AV15"/>
    <mergeCell ref="AJ16:AJ19"/>
    <mergeCell ref="AK16:AK19"/>
    <mergeCell ref="AM16:AM19"/>
    <mergeCell ref="AN16:AN19"/>
    <mergeCell ref="AP16:AP19"/>
    <mergeCell ref="AQ16:AQ19"/>
    <mergeCell ref="AS16:AS19"/>
    <mergeCell ref="AR20:AR23"/>
    <mergeCell ref="AU20:AU23"/>
    <mergeCell ref="C12:C15"/>
    <mergeCell ref="I12:I15"/>
    <mergeCell ref="J12:J15"/>
    <mergeCell ref="C16:C19"/>
    <mergeCell ref="I16:I19"/>
    <mergeCell ref="AJ27:AJ30"/>
    <mergeCell ref="AK27:AK30"/>
    <mergeCell ref="AV16:AV19"/>
    <mergeCell ref="N5:O6"/>
    <mergeCell ref="X9:Y9"/>
    <mergeCell ref="Z9:AA9"/>
    <mergeCell ref="X24:Y24"/>
    <mergeCell ref="Z24:AA24"/>
    <mergeCell ref="C31:C34"/>
    <mergeCell ref="I31:I34"/>
    <mergeCell ref="J31:J34"/>
    <mergeCell ref="K31:K34"/>
    <mergeCell ref="P9:Q9"/>
    <mergeCell ref="T9:U9"/>
    <mergeCell ref="E10:G10"/>
    <mergeCell ref="K12:K15"/>
    <mergeCell ref="L24:M24"/>
    <mergeCell ref="N24:O24"/>
    <mergeCell ref="P24:Q24"/>
    <mergeCell ref="R9:S9"/>
    <mergeCell ref="R24:S24"/>
    <mergeCell ref="E25:G25"/>
    <mergeCell ref="H5:M5"/>
    <mergeCell ref="H6:M6"/>
    <mergeCell ref="H7:M7"/>
    <mergeCell ref="J16:J19"/>
    <mergeCell ref="K16:K19"/>
    <mergeCell ref="L9:M9"/>
    <mergeCell ref="N9:O9"/>
    <mergeCell ref="T24:U24"/>
    <mergeCell ref="V24:W24"/>
    <mergeCell ref="C27:C30"/>
    <mergeCell ref="I27:I30"/>
    <mergeCell ref="J27:J30"/>
    <mergeCell ref="K27:K30"/>
    <mergeCell ref="AX27:AX30"/>
    <mergeCell ref="AW31:AW34"/>
    <mergeCell ref="AX31:AX34"/>
    <mergeCell ref="AX35:AX38"/>
    <mergeCell ref="L39:M39"/>
    <mergeCell ref="N39:O39"/>
    <mergeCell ref="P39:Q39"/>
    <mergeCell ref="T39:U39"/>
    <mergeCell ref="V39:W39"/>
    <mergeCell ref="AK35:AK38"/>
    <mergeCell ref="AL35:AL38"/>
    <mergeCell ref="AM35:AM38"/>
    <mergeCell ref="AN35:AN38"/>
    <mergeCell ref="AW35:AW38"/>
    <mergeCell ref="AS27:AS30"/>
    <mergeCell ref="AT27:AT30"/>
    <mergeCell ref="AU27:AU30"/>
    <mergeCell ref="AV27:AV30"/>
    <mergeCell ref="AW27:AW30"/>
    <mergeCell ref="AR31:AR34"/>
    <mergeCell ref="AS31:AS34"/>
    <mergeCell ref="AT31:AT34"/>
    <mergeCell ref="AU31:AU34"/>
    <mergeCell ref="AV31:AV34"/>
    <mergeCell ref="AU35:AU38"/>
    <mergeCell ref="AV35:AV38"/>
    <mergeCell ref="AJ31:AJ34"/>
    <mergeCell ref="J50:J53"/>
    <mergeCell ref="K50:K53"/>
    <mergeCell ref="K35:K38"/>
    <mergeCell ref="AJ35:AJ38"/>
    <mergeCell ref="AT35:AT38"/>
    <mergeCell ref="Z39:AA39"/>
    <mergeCell ref="AX50:AX53"/>
    <mergeCell ref="AV46:AV49"/>
    <mergeCell ref="AW46:AW49"/>
    <mergeCell ref="AJ50:AJ53"/>
    <mergeCell ref="AK50:AK53"/>
    <mergeCell ref="AL50:AL53"/>
    <mergeCell ref="AO42:AO45"/>
    <mergeCell ref="AP42:AP45"/>
    <mergeCell ref="AQ42:AQ45"/>
    <mergeCell ref="AR42:AR45"/>
    <mergeCell ref="AS42:AS45"/>
    <mergeCell ref="AT42:AT45"/>
    <mergeCell ref="K42:K45"/>
    <mergeCell ref="AJ42:AJ45"/>
    <mergeCell ref="AK42:AK45"/>
    <mergeCell ref="AL42:AL45"/>
    <mergeCell ref="AM42:AM45"/>
    <mergeCell ref="AN42:AN45"/>
    <mergeCell ref="AO35:AO38"/>
    <mergeCell ref="AP35:AP38"/>
    <mergeCell ref="AQ35:AQ38"/>
    <mergeCell ref="AR35:AR38"/>
    <mergeCell ref="AS35:AS38"/>
    <mergeCell ref="R39:S39"/>
    <mergeCell ref="AX46:AX49"/>
    <mergeCell ref="AR46:AR49"/>
    <mergeCell ref="AS46:AS49"/>
    <mergeCell ref="AX80:AX83"/>
    <mergeCell ref="L84:M84"/>
    <mergeCell ref="N84:O84"/>
    <mergeCell ref="P84:Q84"/>
    <mergeCell ref="T84:U84"/>
    <mergeCell ref="V84:W84"/>
    <mergeCell ref="AQ57:AQ60"/>
    <mergeCell ref="AS50:AS53"/>
    <mergeCell ref="AT50:AT53"/>
    <mergeCell ref="H52:H53"/>
    <mergeCell ref="K46:K49"/>
    <mergeCell ref="AJ46:AJ49"/>
    <mergeCell ref="AK46:AK49"/>
    <mergeCell ref="AL46:AL49"/>
    <mergeCell ref="AM46:AM49"/>
    <mergeCell ref="AQ46:AQ49"/>
    <mergeCell ref="AM50:AM53"/>
    <mergeCell ref="AN50:AN53"/>
    <mergeCell ref="AO50:AO53"/>
    <mergeCell ref="AP50:AP53"/>
    <mergeCell ref="AQ50:AQ53"/>
    <mergeCell ref="AR50:AR53"/>
    <mergeCell ref="L54:M54"/>
    <mergeCell ref="N54:O54"/>
    <mergeCell ref="P54:Q54"/>
    <mergeCell ref="T54:U54"/>
    <mergeCell ref="V54:W54"/>
    <mergeCell ref="K65:K68"/>
    <mergeCell ref="K57:K60"/>
    <mergeCell ref="AX61:AX64"/>
    <mergeCell ref="L69:M69"/>
    <mergeCell ref="AL61:AL64"/>
    <mergeCell ref="AM61:AM64"/>
    <mergeCell ref="AN61:AN64"/>
    <mergeCell ref="AO61:AO64"/>
    <mergeCell ref="AP61:AP64"/>
    <mergeCell ref="AS76:AS79"/>
    <mergeCell ref="AT76:AT79"/>
    <mergeCell ref="AU76:AU79"/>
    <mergeCell ref="AV76:AV79"/>
    <mergeCell ref="AJ61:AJ64"/>
    <mergeCell ref="AM76:AM79"/>
    <mergeCell ref="AN76:AN79"/>
    <mergeCell ref="AO76:AO79"/>
    <mergeCell ref="AP76:AP79"/>
    <mergeCell ref="AQ76:AQ79"/>
    <mergeCell ref="AR76:AR79"/>
    <mergeCell ref="AS61:AS64"/>
    <mergeCell ref="AT61:AT64"/>
    <mergeCell ref="AU61:AU64"/>
    <mergeCell ref="AV61:AV64"/>
    <mergeCell ref="AJ65:AJ68"/>
    <mergeCell ref="AK65:AK68"/>
    <mergeCell ref="AT65:AT68"/>
    <mergeCell ref="AU65:AU68"/>
    <mergeCell ref="AV65:AV68"/>
    <mergeCell ref="AW65:AW68"/>
    <mergeCell ref="R54:S54"/>
    <mergeCell ref="R69:S69"/>
    <mergeCell ref="AG65:AG68"/>
    <mergeCell ref="AU50:AU53"/>
    <mergeCell ref="AV50:AV53"/>
    <mergeCell ref="AW50:AW53"/>
    <mergeCell ref="AT46:AT49"/>
    <mergeCell ref="AU46:AU49"/>
    <mergeCell ref="AN46:AN49"/>
    <mergeCell ref="AO46:AO49"/>
    <mergeCell ref="AP46:AP49"/>
    <mergeCell ref="AU80:AU83"/>
    <mergeCell ref="AV80:AV83"/>
    <mergeCell ref="AW80:AW83"/>
    <mergeCell ref="AS72:AS75"/>
    <mergeCell ref="AT72:AT75"/>
    <mergeCell ref="AU72:AU75"/>
    <mergeCell ref="AV72:AV75"/>
    <mergeCell ref="AW72:AW75"/>
    <mergeCell ref="AW76:AW79"/>
    <mergeCell ref="AW61:AW64"/>
    <mergeCell ref="AJ57:AJ60"/>
    <mergeCell ref="AK57:AK60"/>
    <mergeCell ref="AM57:AM60"/>
    <mergeCell ref="AN57:AN60"/>
    <mergeCell ref="AO57:AO60"/>
    <mergeCell ref="AR57:AR60"/>
    <mergeCell ref="AS57:AS60"/>
    <mergeCell ref="AR65:AR68"/>
    <mergeCell ref="AS65:AS68"/>
    <mergeCell ref="AK61:AK64"/>
    <mergeCell ref="AV87:AV90"/>
    <mergeCell ref="AT91:AT94"/>
    <mergeCell ref="AF91:AF94"/>
    <mergeCell ref="AG91:AG94"/>
    <mergeCell ref="AF95:AF98"/>
    <mergeCell ref="AW87:AW90"/>
    <mergeCell ref="AX87:AX90"/>
    <mergeCell ref="I76:I79"/>
    <mergeCell ref="J76:J79"/>
    <mergeCell ref="K76:K79"/>
    <mergeCell ref="AJ76:AJ79"/>
    <mergeCell ref="AK76:AK79"/>
    <mergeCell ref="AL76:AL79"/>
    <mergeCell ref="AX76:AX79"/>
    <mergeCell ref="H82:H83"/>
    <mergeCell ref="H87:H88"/>
    <mergeCell ref="H89:H90"/>
    <mergeCell ref="AP80:AP83"/>
    <mergeCell ref="AQ80:AQ83"/>
    <mergeCell ref="AR80:AR83"/>
    <mergeCell ref="AS80:AS83"/>
    <mergeCell ref="AT80:AT83"/>
    <mergeCell ref="AR87:AR90"/>
    <mergeCell ref="AS87:AS90"/>
    <mergeCell ref="AT87:AT90"/>
    <mergeCell ref="K80:K83"/>
    <mergeCell ref="AJ80:AJ83"/>
    <mergeCell ref="AK80:AK83"/>
    <mergeCell ref="AG87:AG90"/>
    <mergeCell ref="R84:S84"/>
    <mergeCell ref="AJ91:AJ94"/>
    <mergeCell ref="AK91:AK94"/>
    <mergeCell ref="AG72:AG75"/>
    <mergeCell ref="AF76:AF79"/>
    <mergeCell ref="AG76:AG79"/>
    <mergeCell ref="AF80:AF83"/>
    <mergeCell ref="AG80:AG83"/>
    <mergeCell ref="AB84:AC84"/>
    <mergeCell ref="AF87:AF90"/>
    <mergeCell ref="J87:J90"/>
    <mergeCell ref="K87:K90"/>
    <mergeCell ref="AJ87:AJ90"/>
    <mergeCell ref="AK87:AK90"/>
    <mergeCell ref="I72:I75"/>
    <mergeCell ref="J72:J75"/>
    <mergeCell ref="K72:K75"/>
    <mergeCell ref="AJ72:AJ75"/>
    <mergeCell ref="AK72:AK75"/>
    <mergeCell ref="AU87:AU90"/>
    <mergeCell ref="AF72:AF75"/>
    <mergeCell ref="AL87:AL90"/>
    <mergeCell ref="AM87:AM90"/>
    <mergeCell ref="AN87:AN90"/>
    <mergeCell ref="AX91:AX94"/>
    <mergeCell ref="AU95:AU98"/>
    <mergeCell ref="AV95:AV98"/>
    <mergeCell ref="AW95:AW98"/>
    <mergeCell ref="AX95:AX98"/>
    <mergeCell ref="L99:M99"/>
    <mergeCell ref="N99:O99"/>
    <mergeCell ref="P99:Q99"/>
    <mergeCell ref="T99:U99"/>
    <mergeCell ref="V99:W99"/>
    <mergeCell ref="H97:H98"/>
    <mergeCell ref="I95:I98"/>
    <mergeCell ref="J95:J98"/>
    <mergeCell ref="K95:K98"/>
    <mergeCell ref="AS95:AS98"/>
    <mergeCell ref="AT95:AT98"/>
    <mergeCell ref="AU91:AU94"/>
    <mergeCell ref="AV91:AV94"/>
    <mergeCell ref="AW91:AW94"/>
    <mergeCell ref="AP91:AP94"/>
    <mergeCell ref="AQ91:AQ94"/>
    <mergeCell ref="AR91:AR94"/>
    <mergeCell ref="AS91:AS94"/>
    <mergeCell ref="H91:H92"/>
    <mergeCell ref="H93:H94"/>
    <mergeCell ref="H95:H96"/>
    <mergeCell ref="AL91:AL94"/>
    <mergeCell ref="AM91:AM94"/>
    <mergeCell ref="AN91:AN94"/>
    <mergeCell ref="AN95:AN98"/>
    <mergeCell ref="AO95:AO98"/>
    <mergeCell ref="AP95:AP98"/>
    <mergeCell ref="AQ95:AQ98"/>
    <mergeCell ref="AR95:AR98"/>
    <mergeCell ref="J102:J105"/>
    <mergeCell ref="K102:K105"/>
    <mergeCell ref="AJ102:AJ105"/>
    <mergeCell ref="AK102:AK105"/>
    <mergeCell ref="AL102:AL105"/>
    <mergeCell ref="AJ106:AJ109"/>
    <mergeCell ref="AK106:AK109"/>
    <mergeCell ref="AL106:AL109"/>
    <mergeCell ref="AM106:AM109"/>
    <mergeCell ref="R99:S99"/>
    <mergeCell ref="AG95:AG98"/>
    <mergeCell ref="AB99:AC99"/>
    <mergeCell ref="AJ95:AJ98"/>
    <mergeCell ref="AK95:AK98"/>
    <mergeCell ref="AL95:AL98"/>
    <mergeCell ref="AM95:AM98"/>
    <mergeCell ref="L129:M129"/>
    <mergeCell ref="N129:O129"/>
    <mergeCell ref="P129:Q129"/>
    <mergeCell ref="T129:U129"/>
    <mergeCell ref="V129:W129"/>
    <mergeCell ref="AV102:AV105"/>
    <mergeCell ref="AS102:AS105"/>
    <mergeCell ref="AT102:AT105"/>
    <mergeCell ref="AU102:AU105"/>
    <mergeCell ref="AV121:AV124"/>
    <mergeCell ref="AX121:AX124"/>
    <mergeCell ref="AL121:AL124"/>
    <mergeCell ref="AM121:AM124"/>
    <mergeCell ref="AN121:AN124"/>
    <mergeCell ref="AO121:AO124"/>
    <mergeCell ref="AP121:AP124"/>
    <mergeCell ref="AQ121:AQ124"/>
    <mergeCell ref="AJ117:AJ120"/>
    <mergeCell ref="AK117:AK120"/>
    <mergeCell ref="AW117:AW120"/>
    <mergeCell ref="AX117:AX120"/>
    <mergeCell ref="AJ110:AJ113"/>
    <mergeCell ref="AK110:AK113"/>
    <mergeCell ref="AL110:AL113"/>
    <mergeCell ref="AM110:AM113"/>
    <mergeCell ref="AN110:AN113"/>
    <mergeCell ref="AO110:AO113"/>
    <mergeCell ref="AT106:AT109"/>
    <mergeCell ref="AU106:AU109"/>
    <mergeCell ref="AV106:AV109"/>
    <mergeCell ref="AW106:AW109"/>
    <mergeCell ref="AM102:AM105"/>
    <mergeCell ref="AX106:AX109"/>
    <mergeCell ref="L114:M114"/>
    <mergeCell ref="N114:O114"/>
    <mergeCell ref="AP110:AP113"/>
    <mergeCell ref="AQ110:AQ113"/>
    <mergeCell ref="AR110:AR113"/>
    <mergeCell ref="AN106:AN109"/>
    <mergeCell ref="AO106:AO109"/>
    <mergeCell ref="AP106:AP109"/>
    <mergeCell ref="AQ106:AQ109"/>
    <mergeCell ref="AR106:AR109"/>
    <mergeCell ref="AS106:AS109"/>
    <mergeCell ref="AW102:AW105"/>
    <mergeCell ref="AX102:AX105"/>
    <mergeCell ref="C106:C109"/>
    <mergeCell ref="I106:I109"/>
    <mergeCell ref="J106:J109"/>
    <mergeCell ref="K106:K109"/>
    <mergeCell ref="AX110:AX113"/>
    <mergeCell ref="AN102:AN105"/>
    <mergeCell ref="AO102:AO105"/>
    <mergeCell ref="AP102:AP105"/>
    <mergeCell ref="AQ102:AQ105"/>
    <mergeCell ref="AR102:AR105"/>
    <mergeCell ref="AR117:AR120"/>
    <mergeCell ref="AS117:AS120"/>
    <mergeCell ref="AT117:AT120"/>
    <mergeCell ref="AU117:AU120"/>
    <mergeCell ref="AV117:AV120"/>
    <mergeCell ref="AW125:AW128"/>
    <mergeCell ref="AW121:AW124"/>
    <mergeCell ref="AS110:AS113"/>
    <mergeCell ref="AT110:AT113"/>
    <mergeCell ref="AU110:AU113"/>
    <mergeCell ref="AV110:AV113"/>
    <mergeCell ref="AW110:AW113"/>
    <mergeCell ref="AM117:AM120"/>
    <mergeCell ref="AN117:AN120"/>
    <mergeCell ref="AO117:AO120"/>
    <mergeCell ref="AP117:AP120"/>
    <mergeCell ref="AQ117:AQ120"/>
    <mergeCell ref="AV125:AV128"/>
    <mergeCell ref="AW147:AW150"/>
    <mergeCell ref="AX147:AX150"/>
    <mergeCell ref="AX132:AX135"/>
    <mergeCell ref="AW136:AW139"/>
    <mergeCell ref="AX136:AX139"/>
    <mergeCell ref="AU132:AU135"/>
    <mergeCell ref="AV147:AV150"/>
    <mergeCell ref="AU140:AU143"/>
    <mergeCell ref="AV140:AV143"/>
    <mergeCell ref="AN147:AN150"/>
    <mergeCell ref="AO147:AO150"/>
    <mergeCell ref="AP147:AP150"/>
    <mergeCell ref="AQ147:AQ150"/>
    <mergeCell ref="AR147:AR150"/>
    <mergeCell ref="AS147:AS150"/>
    <mergeCell ref="AT136:AT139"/>
    <mergeCell ref="AU136:AU139"/>
    <mergeCell ref="AV136:AV139"/>
    <mergeCell ref="AW140:AW143"/>
    <mergeCell ref="AX140:AX143"/>
    <mergeCell ref="AN136:AN139"/>
    <mergeCell ref="AO136:AO139"/>
    <mergeCell ref="AP136:AP139"/>
    <mergeCell ref="AQ136:AQ139"/>
    <mergeCell ref="AR136:AR139"/>
    <mergeCell ref="AS136:AS139"/>
    <mergeCell ref="AF147:AF150"/>
    <mergeCell ref="AG147:AG150"/>
    <mergeCell ref="AF151:AF154"/>
    <mergeCell ref="AG151:AG154"/>
    <mergeCell ref="AO132:AO135"/>
    <mergeCell ref="AP132:AP135"/>
    <mergeCell ref="AQ132:AQ135"/>
    <mergeCell ref="AR132:AR135"/>
    <mergeCell ref="AS132:AS135"/>
    <mergeCell ref="AT132:AT135"/>
    <mergeCell ref="K132:K135"/>
    <mergeCell ref="AJ132:AJ135"/>
    <mergeCell ref="AK132:AK135"/>
    <mergeCell ref="AL132:AL135"/>
    <mergeCell ref="AM132:AM135"/>
    <mergeCell ref="AN132:AN135"/>
    <mergeCell ref="AT147:AT150"/>
    <mergeCell ref="K147:K150"/>
    <mergeCell ref="AJ147:AJ150"/>
    <mergeCell ref="AK147:AK150"/>
    <mergeCell ref="AL147:AL150"/>
    <mergeCell ref="AM147:AM150"/>
    <mergeCell ref="AM136:AM139"/>
    <mergeCell ref="AX151:AX154"/>
    <mergeCell ref="AX155:AX158"/>
    <mergeCell ref="AJ151:AJ154"/>
    <mergeCell ref="AK151:AK154"/>
    <mergeCell ref="AL151:AL154"/>
    <mergeCell ref="AM151:AM154"/>
    <mergeCell ref="AN151:AN154"/>
    <mergeCell ref="AU151:AU154"/>
    <mergeCell ref="AV151:AV154"/>
    <mergeCell ref="AW151:AW154"/>
    <mergeCell ref="AO140:AO143"/>
    <mergeCell ref="AP140:AP143"/>
    <mergeCell ref="AQ140:AQ143"/>
    <mergeCell ref="AR140:AR143"/>
    <mergeCell ref="AS140:AS143"/>
    <mergeCell ref="AT140:AT143"/>
    <mergeCell ref="K140:K143"/>
    <mergeCell ref="AJ140:AJ143"/>
    <mergeCell ref="AK140:AK143"/>
    <mergeCell ref="AL140:AL143"/>
    <mergeCell ref="AM140:AM143"/>
    <mergeCell ref="AN140:AN143"/>
    <mergeCell ref="AF140:AF143"/>
    <mergeCell ref="AG140:AG143"/>
    <mergeCell ref="L144:M144"/>
    <mergeCell ref="N144:O144"/>
    <mergeCell ref="P144:Q144"/>
    <mergeCell ref="T144:U144"/>
    <mergeCell ref="V144:W144"/>
    <mergeCell ref="AU147:AU150"/>
    <mergeCell ref="Z144:AA144"/>
    <mergeCell ref="AB144:AC144"/>
    <mergeCell ref="AS155:AS158"/>
    <mergeCell ref="AT155:AT158"/>
    <mergeCell ref="AU155:AU158"/>
    <mergeCell ref="AV155:AV158"/>
    <mergeCell ref="AW155:AW158"/>
    <mergeCell ref="AB159:AC159"/>
    <mergeCell ref="K155:K158"/>
    <mergeCell ref="AJ155:AJ158"/>
    <mergeCell ref="AK155:AK158"/>
    <mergeCell ref="AL155:AL158"/>
    <mergeCell ref="AM155:AM158"/>
    <mergeCell ref="AN155:AN158"/>
    <mergeCell ref="AT151:AT154"/>
    <mergeCell ref="AQ151:AQ154"/>
    <mergeCell ref="AR151:AR154"/>
    <mergeCell ref="AS151:AS154"/>
    <mergeCell ref="X159:Y159"/>
    <mergeCell ref="Z159:AA159"/>
    <mergeCell ref="AO155:AO158"/>
    <mergeCell ref="AP155:AP158"/>
    <mergeCell ref="AQ155:AQ158"/>
    <mergeCell ref="AR155:AR158"/>
    <mergeCell ref="AF155:AF158"/>
    <mergeCell ref="AG155:AG158"/>
    <mergeCell ref="L159:M159"/>
    <mergeCell ref="N159:O159"/>
    <mergeCell ref="P159:Q159"/>
    <mergeCell ref="T159:U159"/>
    <mergeCell ref="V159:W159"/>
    <mergeCell ref="K151:K154"/>
    <mergeCell ref="AO151:AO154"/>
    <mergeCell ref="AP151:AP154"/>
    <mergeCell ref="AX162:AX165"/>
    <mergeCell ref="C166:C169"/>
    <mergeCell ref="I166:I169"/>
    <mergeCell ref="J166:J169"/>
    <mergeCell ref="K166:K169"/>
    <mergeCell ref="AJ166:AJ169"/>
    <mergeCell ref="AK166:AK169"/>
    <mergeCell ref="AL166:AL169"/>
    <mergeCell ref="AM166:AM169"/>
    <mergeCell ref="AN166:AN169"/>
    <mergeCell ref="AV162:AV165"/>
    <mergeCell ref="AW162:AW165"/>
    <mergeCell ref="AF162:AF165"/>
    <mergeCell ref="AG162:AG165"/>
    <mergeCell ref="H162:H163"/>
    <mergeCell ref="H164:H165"/>
    <mergeCell ref="K162:K165"/>
    <mergeCell ref="AJ162:AJ165"/>
    <mergeCell ref="AK162:AK165"/>
    <mergeCell ref="AS162:AS165"/>
    <mergeCell ref="AT162:AT165"/>
    <mergeCell ref="AU162:AU165"/>
    <mergeCell ref="C162:C165"/>
    <mergeCell ref="I162:I165"/>
    <mergeCell ref="J162:J165"/>
    <mergeCell ref="AN162:AN165"/>
    <mergeCell ref="AO162:AO165"/>
    <mergeCell ref="AP162:AP165"/>
    <mergeCell ref="H166:H167"/>
    <mergeCell ref="H168:H169"/>
    <mergeCell ref="AJ170:AJ173"/>
    <mergeCell ref="AK170:AK173"/>
    <mergeCell ref="AL170:AL173"/>
    <mergeCell ref="AU166:AU169"/>
    <mergeCell ref="AV166:AV169"/>
    <mergeCell ref="AW166:AW169"/>
    <mergeCell ref="AX166:AX169"/>
    <mergeCell ref="AF166:AF169"/>
    <mergeCell ref="AG166:AG169"/>
    <mergeCell ref="AO166:AO169"/>
    <mergeCell ref="AP166:AP169"/>
    <mergeCell ref="AQ166:AQ169"/>
    <mergeCell ref="AR166:AR169"/>
    <mergeCell ref="AS166:AS169"/>
    <mergeCell ref="AT166:AT169"/>
    <mergeCell ref="N189:O189"/>
    <mergeCell ref="P189:Q189"/>
    <mergeCell ref="T189:U189"/>
    <mergeCell ref="V189:W189"/>
    <mergeCell ref="AS170:AS173"/>
    <mergeCell ref="AT170:AT173"/>
    <mergeCell ref="AU170:AU173"/>
    <mergeCell ref="AV170:AV173"/>
    <mergeCell ref="AW170:AW173"/>
    <mergeCell ref="AX170:AX173"/>
    <mergeCell ref="AM170:AM173"/>
    <mergeCell ref="AN170:AN173"/>
    <mergeCell ref="AO170:AO173"/>
    <mergeCell ref="AP170:AP173"/>
    <mergeCell ref="AQ170:AQ173"/>
    <mergeCell ref="AR170:AR173"/>
    <mergeCell ref="R189:S189"/>
    <mergeCell ref="AQ192:AQ195"/>
    <mergeCell ref="C192:C195"/>
    <mergeCell ref="I192:I195"/>
    <mergeCell ref="J192:J195"/>
    <mergeCell ref="K192:K195"/>
    <mergeCell ref="AJ192:AJ195"/>
    <mergeCell ref="AK192:AK195"/>
    <mergeCell ref="L189:M189"/>
    <mergeCell ref="K196:K199"/>
    <mergeCell ref="AW192:AW195"/>
    <mergeCell ref="AX192:AX195"/>
    <mergeCell ref="AW177:AW180"/>
    <mergeCell ref="AX177:AX180"/>
    <mergeCell ref="AX181:AX184"/>
    <mergeCell ref="AX185:AX188"/>
    <mergeCell ref="AP185:AP188"/>
    <mergeCell ref="AQ185:AQ188"/>
    <mergeCell ref="AR185:AR188"/>
    <mergeCell ref="AS185:AS188"/>
    <mergeCell ref="AU192:AU195"/>
    <mergeCell ref="AV192:AV195"/>
    <mergeCell ref="AR192:AR195"/>
    <mergeCell ref="AS192:AS195"/>
    <mergeCell ref="AT192:AT195"/>
    <mergeCell ref="AT185:AT188"/>
    <mergeCell ref="AJ185:AJ188"/>
    <mergeCell ref="AK185:AK188"/>
    <mergeCell ref="AL185:AL188"/>
    <mergeCell ref="AM185:AM188"/>
    <mergeCell ref="AN185:AN188"/>
    <mergeCell ref="AO185:AO188"/>
    <mergeCell ref="C196:C199"/>
    <mergeCell ref="C200:C203"/>
    <mergeCell ref="I200:I203"/>
    <mergeCell ref="J200:J203"/>
    <mergeCell ref="K200:K203"/>
    <mergeCell ref="AJ200:AJ203"/>
    <mergeCell ref="AK200:AK203"/>
    <mergeCell ref="C181:C184"/>
    <mergeCell ref="I181:I184"/>
    <mergeCell ref="J181:J184"/>
    <mergeCell ref="C185:C188"/>
    <mergeCell ref="I185:I188"/>
    <mergeCell ref="J185:J188"/>
    <mergeCell ref="AL192:AL195"/>
    <mergeCell ref="AM192:AM195"/>
    <mergeCell ref="AN192:AN195"/>
    <mergeCell ref="AO192:AO195"/>
    <mergeCell ref="AP192:AP195"/>
    <mergeCell ref="I196:I199"/>
    <mergeCell ref="J196:J199"/>
    <mergeCell ref="H192:H193"/>
    <mergeCell ref="H194:H195"/>
    <mergeCell ref="H196:H197"/>
    <mergeCell ref="AM196:AM199"/>
    <mergeCell ref="AN196:AN199"/>
    <mergeCell ref="AU211:AU214"/>
    <mergeCell ref="AX211:AX214"/>
    <mergeCell ref="AL207:AL210"/>
    <mergeCell ref="AM207:AM210"/>
    <mergeCell ref="AN207:AN210"/>
    <mergeCell ref="AU200:AU203"/>
    <mergeCell ref="AV200:AV203"/>
    <mergeCell ref="AW200:AW203"/>
    <mergeCell ref="AX200:AX203"/>
    <mergeCell ref="AW207:AW210"/>
    <mergeCell ref="AR200:AR203"/>
    <mergeCell ref="AS200:AS203"/>
    <mergeCell ref="AT200:AT203"/>
    <mergeCell ref="AL200:AL203"/>
    <mergeCell ref="AM200:AM203"/>
    <mergeCell ref="AN200:AN203"/>
    <mergeCell ref="AO200:AO203"/>
    <mergeCell ref="AP200:AP203"/>
    <mergeCell ref="AQ200:AQ203"/>
    <mergeCell ref="AF200:AF203"/>
    <mergeCell ref="AG200:AG203"/>
    <mergeCell ref="AQ207:AQ210"/>
    <mergeCell ref="AR207:AR210"/>
    <mergeCell ref="R204:S204"/>
    <mergeCell ref="AW196:AW199"/>
    <mergeCell ref="AX196:AX199"/>
    <mergeCell ref="AB204:AC204"/>
    <mergeCell ref="Z204:AA204"/>
    <mergeCell ref="AX215:AX218"/>
    <mergeCell ref="L219:M219"/>
    <mergeCell ref="N219:O219"/>
    <mergeCell ref="P219:Q219"/>
    <mergeCell ref="T219:U219"/>
    <mergeCell ref="V219:W219"/>
    <mergeCell ref="AQ196:AQ199"/>
    <mergeCell ref="AR196:AR199"/>
    <mergeCell ref="AS196:AS199"/>
    <mergeCell ref="AT196:AT199"/>
    <mergeCell ref="AU196:AU199"/>
    <mergeCell ref="AV196:AV199"/>
    <mergeCell ref="AO196:AO199"/>
    <mergeCell ref="AP196:AP199"/>
    <mergeCell ref="L204:M204"/>
    <mergeCell ref="N204:O204"/>
    <mergeCell ref="P204:Q204"/>
    <mergeCell ref="T204:U204"/>
    <mergeCell ref="V204:W204"/>
    <mergeCell ref="AX207:AX210"/>
    <mergeCell ref="AJ196:AJ199"/>
    <mergeCell ref="AK196:AK199"/>
    <mergeCell ref="AL196:AL199"/>
    <mergeCell ref="K211:K214"/>
    <mergeCell ref="AJ211:AJ214"/>
    <mergeCell ref="AK211:AK214"/>
    <mergeCell ref="AL211:AL214"/>
    <mergeCell ref="AM211:AM214"/>
    <mergeCell ref="AN211:AN214"/>
    <mergeCell ref="AJ207:AJ210"/>
    <mergeCell ref="AK207:AK210"/>
    <mergeCell ref="AS207:AS210"/>
    <mergeCell ref="AT207:AT210"/>
    <mergeCell ref="AU207:AU210"/>
    <mergeCell ref="AV207:AV210"/>
    <mergeCell ref="AB219:AC219"/>
    <mergeCell ref="Z219:AA219"/>
    <mergeCell ref="X219:Y219"/>
    <mergeCell ref="C207:C210"/>
    <mergeCell ref="I207:I210"/>
    <mergeCell ref="J207:J210"/>
    <mergeCell ref="K207:K210"/>
    <mergeCell ref="K215:K218"/>
    <mergeCell ref="C215:C218"/>
    <mergeCell ref="I215:I218"/>
    <mergeCell ref="J215:J218"/>
    <mergeCell ref="AF207:AF210"/>
    <mergeCell ref="AG207:AG210"/>
    <mergeCell ref="AF211:AF214"/>
    <mergeCell ref="AG211:AG214"/>
    <mergeCell ref="AX222:AX225"/>
    <mergeCell ref="C226:C229"/>
    <mergeCell ref="I226:I229"/>
    <mergeCell ref="J226:J229"/>
    <mergeCell ref="K226:K229"/>
    <mergeCell ref="AJ226:AJ229"/>
    <mergeCell ref="AR215:AR218"/>
    <mergeCell ref="AS215:AS218"/>
    <mergeCell ref="AT215:AT218"/>
    <mergeCell ref="AU215:AU218"/>
    <mergeCell ref="AV215:AV218"/>
    <mergeCell ref="AW215:AW218"/>
    <mergeCell ref="AW222:AW225"/>
    <mergeCell ref="AP207:AP210"/>
    <mergeCell ref="AJ215:AJ218"/>
    <mergeCell ref="AK215:AK218"/>
    <mergeCell ref="AL215:AL218"/>
    <mergeCell ref="AM215:AM218"/>
    <mergeCell ref="AN215:AN218"/>
    <mergeCell ref="AO215:AO218"/>
    <mergeCell ref="AP215:AP218"/>
    <mergeCell ref="AQ215:AQ218"/>
    <mergeCell ref="AO211:AO214"/>
    <mergeCell ref="AP211:AP214"/>
    <mergeCell ref="AV211:AV214"/>
    <mergeCell ref="AW211:AW214"/>
    <mergeCell ref="AQ222:AQ225"/>
    <mergeCell ref="AR222:AR225"/>
    <mergeCell ref="AS222:AS225"/>
    <mergeCell ref="AT222:AT225"/>
    <mergeCell ref="AU222:AU225"/>
    <mergeCell ref="AV222:AV225"/>
    <mergeCell ref="AM222:AM225"/>
    <mergeCell ref="AN222:AN225"/>
    <mergeCell ref="AQ226:AQ229"/>
    <mergeCell ref="AR226:AR229"/>
    <mergeCell ref="AS226:AS229"/>
    <mergeCell ref="AT226:AT229"/>
    <mergeCell ref="AU226:AU229"/>
    <mergeCell ref="AV226:AV229"/>
    <mergeCell ref="AK226:AK229"/>
    <mergeCell ref="AL226:AL229"/>
    <mergeCell ref="AM226:AM229"/>
    <mergeCell ref="AN226:AN229"/>
    <mergeCell ref="AO226:AO229"/>
    <mergeCell ref="AP226:AP229"/>
    <mergeCell ref="AQ211:AQ214"/>
    <mergeCell ref="AR211:AR214"/>
    <mergeCell ref="AS211:AS214"/>
    <mergeCell ref="AT211:AT214"/>
    <mergeCell ref="AU230:AU233"/>
    <mergeCell ref="AV230:AV233"/>
    <mergeCell ref="AW230:AW233"/>
    <mergeCell ref="AX230:AX233"/>
    <mergeCell ref="AX252:AX255"/>
    <mergeCell ref="C230:C233"/>
    <mergeCell ref="I230:I233"/>
    <mergeCell ref="J230:J233"/>
    <mergeCell ref="K230:K233"/>
    <mergeCell ref="AJ230:AJ233"/>
    <mergeCell ref="AK230:AK233"/>
    <mergeCell ref="AL230:AL233"/>
    <mergeCell ref="AM230:AM233"/>
    <mergeCell ref="AN230:AN233"/>
    <mergeCell ref="AO222:AO225"/>
    <mergeCell ref="AP222:AP225"/>
    <mergeCell ref="AT252:AT255"/>
    <mergeCell ref="AU252:AU255"/>
    <mergeCell ref="AV252:AV255"/>
    <mergeCell ref="AW252:AW255"/>
    <mergeCell ref="AS230:AS233"/>
    <mergeCell ref="AT230:AT233"/>
    <mergeCell ref="AO230:AO233"/>
    <mergeCell ref="AP230:AP233"/>
    <mergeCell ref="AW226:AW229"/>
    <mergeCell ref="AX226:AX229"/>
    <mergeCell ref="H228:H229"/>
    <mergeCell ref="AF226:AF229"/>
    <mergeCell ref="AG226:AG229"/>
    <mergeCell ref="AJ222:AJ225"/>
    <mergeCell ref="AK222:AK225"/>
    <mergeCell ref="AL222:AL225"/>
    <mergeCell ref="AM237:AM240"/>
    <mergeCell ref="AN237:AN240"/>
    <mergeCell ref="K256:K259"/>
    <mergeCell ref="AJ256:AJ259"/>
    <mergeCell ref="AK256:AK259"/>
    <mergeCell ref="AL256:AL259"/>
    <mergeCell ref="AM256:AM259"/>
    <mergeCell ref="AN256:AN259"/>
    <mergeCell ref="V234:W234"/>
    <mergeCell ref="C237:C240"/>
    <mergeCell ref="K237:K240"/>
    <mergeCell ref="AJ237:AJ240"/>
    <mergeCell ref="AK237:AK240"/>
    <mergeCell ref="AL237:AL240"/>
    <mergeCell ref="E235:G235"/>
    <mergeCell ref="AQ230:AQ233"/>
    <mergeCell ref="AR230:AR233"/>
    <mergeCell ref="K245:K248"/>
    <mergeCell ref="L234:M234"/>
    <mergeCell ref="N234:O234"/>
    <mergeCell ref="P234:Q234"/>
    <mergeCell ref="T234:U234"/>
    <mergeCell ref="AN245:AN248"/>
    <mergeCell ref="AO245:AO248"/>
    <mergeCell ref="AP245:AP248"/>
    <mergeCell ref="AO237:AO240"/>
    <mergeCell ref="AJ245:AJ248"/>
    <mergeCell ref="AK245:AK248"/>
    <mergeCell ref="AL245:AL248"/>
    <mergeCell ref="AM245:AM248"/>
    <mergeCell ref="AP237:AP240"/>
    <mergeCell ref="C241:C244"/>
    <mergeCell ref="AP256:AP259"/>
    <mergeCell ref="H262:H263"/>
    <mergeCell ref="V264:W264"/>
    <mergeCell ref="AV256:AV259"/>
    <mergeCell ref="AW256:AW259"/>
    <mergeCell ref="AX256:AX259"/>
    <mergeCell ref="J260:J263"/>
    <mergeCell ref="K260:K263"/>
    <mergeCell ref="AJ260:AJ263"/>
    <mergeCell ref="AK260:AK263"/>
    <mergeCell ref="AU256:AU259"/>
    <mergeCell ref="AQ256:AQ259"/>
    <mergeCell ref="AR256:AR259"/>
    <mergeCell ref="AS256:AS259"/>
    <mergeCell ref="AT256:AT259"/>
    <mergeCell ref="AR260:AR263"/>
    <mergeCell ref="AS260:AS263"/>
    <mergeCell ref="AT260:AT263"/>
    <mergeCell ref="AU260:AU263"/>
    <mergeCell ref="AV260:AV263"/>
    <mergeCell ref="H260:H261"/>
    <mergeCell ref="AT275:AT278"/>
    <mergeCell ref="AQ267:AQ270"/>
    <mergeCell ref="AR267:AR270"/>
    <mergeCell ref="AS267:AS270"/>
    <mergeCell ref="AT267:AT270"/>
    <mergeCell ref="AL271:AL274"/>
    <mergeCell ref="AM271:AM274"/>
    <mergeCell ref="AN271:AN274"/>
    <mergeCell ref="AO271:AO274"/>
    <mergeCell ref="AS271:AS274"/>
    <mergeCell ref="AL267:AL270"/>
    <mergeCell ref="AM267:AM270"/>
    <mergeCell ref="AN267:AN270"/>
    <mergeCell ref="AO267:AO270"/>
    <mergeCell ref="AP267:AP270"/>
    <mergeCell ref="AX260:AX263"/>
    <mergeCell ref="AW260:AW263"/>
    <mergeCell ref="AL260:AL263"/>
    <mergeCell ref="AM260:AM263"/>
    <mergeCell ref="AN260:AN263"/>
    <mergeCell ref="AO260:AO263"/>
    <mergeCell ref="AP260:AP263"/>
    <mergeCell ref="AQ260:AQ263"/>
    <mergeCell ref="C267:C270"/>
    <mergeCell ref="I267:I270"/>
    <mergeCell ref="J267:J270"/>
    <mergeCell ref="K267:K270"/>
    <mergeCell ref="AJ267:AJ270"/>
    <mergeCell ref="AG267:AG270"/>
    <mergeCell ref="C271:C274"/>
    <mergeCell ref="I271:I274"/>
    <mergeCell ref="J271:J274"/>
    <mergeCell ref="K271:K274"/>
    <mergeCell ref="AJ271:AJ274"/>
    <mergeCell ref="AS275:AS278"/>
    <mergeCell ref="AK271:AK274"/>
    <mergeCell ref="AP271:AP274"/>
    <mergeCell ref="AQ271:AQ274"/>
    <mergeCell ref="AR271:AR274"/>
    <mergeCell ref="AX267:AX270"/>
    <mergeCell ref="AU271:AU274"/>
    <mergeCell ref="AV271:AV274"/>
    <mergeCell ref="AW271:AW274"/>
    <mergeCell ref="AX271:AX274"/>
    <mergeCell ref="AX275:AX278"/>
    <mergeCell ref="AK267:AK270"/>
    <mergeCell ref="AR275:AR278"/>
    <mergeCell ref="AG275:AG278"/>
    <mergeCell ref="AT271:AT274"/>
    <mergeCell ref="AU267:AU270"/>
    <mergeCell ref="AV267:AV270"/>
    <mergeCell ref="AW267:AW270"/>
    <mergeCell ref="AU275:AU278"/>
    <mergeCell ref="AV275:AV278"/>
    <mergeCell ref="AW275:AW278"/>
    <mergeCell ref="C282:C285"/>
    <mergeCell ref="I282:I285"/>
    <mergeCell ref="J282:J285"/>
    <mergeCell ref="K282:K285"/>
    <mergeCell ref="AJ282:AJ285"/>
    <mergeCell ref="AL275:AL278"/>
    <mergeCell ref="AM275:AM278"/>
    <mergeCell ref="AN275:AN278"/>
    <mergeCell ref="AO275:AO278"/>
    <mergeCell ref="AP275:AP278"/>
    <mergeCell ref="AQ275:AQ278"/>
    <mergeCell ref="C275:C278"/>
    <mergeCell ref="I275:I278"/>
    <mergeCell ref="J275:J278"/>
    <mergeCell ref="K275:K278"/>
    <mergeCell ref="AJ275:AJ278"/>
    <mergeCell ref="AK275:AK278"/>
    <mergeCell ref="H282:H283"/>
    <mergeCell ref="H284:H285"/>
    <mergeCell ref="T279:U279"/>
    <mergeCell ref="V279:W279"/>
    <mergeCell ref="AK282:AK285"/>
    <mergeCell ref="AL282:AL285"/>
    <mergeCell ref="AM282:AM285"/>
    <mergeCell ref="N279:O279"/>
    <mergeCell ref="P279:Q279"/>
    <mergeCell ref="AG282:AG285"/>
    <mergeCell ref="AB279:AC279"/>
    <mergeCell ref="AU282:AU285"/>
    <mergeCell ref="AV290:AV293"/>
    <mergeCell ref="AV312:AV315"/>
    <mergeCell ref="AW312:AW315"/>
    <mergeCell ref="AX312:AX315"/>
    <mergeCell ref="AW290:AW293"/>
    <mergeCell ref="AX290:AX293"/>
    <mergeCell ref="AV286:AV289"/>
    <mergeCell ref="AW286:AW289"/>
    <mergeCell ref="AS282:AS285"/>
    <mergeCell ref="AF286:AF289"/>
    <mergeCell ref="AG286:AG289"/>
    <mergeCell ref="AF290:AF293"/>
    <mergeCell ref="AG290:AG293"/>
    <mergeCell ref="AT282:AT285"/>
    <mergeCell ref="AL286:AL289"/>
    <mergeCell ref="AM286:AM289"/>
    <mergeCell ref="AN286:AN289"/>
    <mergeCell ref="AO286:AO289"/>
    <mergeCell ref="AV282:AV285"/>
    <mergeCell ref="AW282:AW285"/>
    <mergeCell ref="AX282:AX285"/>
    <mergeCell ref="AJ297:AJ300"/>
    <mergeCell ref="AK297:AK300"/>
    <mergeCell ref="AP301:AP304"/>
    <mergeCell ref="AQ301:AQ304"/>
    <mergeCell ref="AR301:AR304"/>
    <mergeCell ref="AS301:AS304"/>
    <mergeCell ref="AP305:AP308"/>
    <mergeCell ref="AX301:AX304"/>
    <mergeCell ref="AT305:AT308"/>
    <mergeCell ref="AU305:AU308"/>
    <mergeCell ref="AX286:AX289"/>
    <mergeCell ref="C290:C293"/>
    <mergeCell ref="I290:I293"/>
    <mergeCell ref="K290:K293"/>
    <mergeCell ref="AL316:AL319"/>
    <mergeCell ref="AM316:AM319"/>
    <mergeCell ref="AN316:AN319"/>
    <mergeCell ref="AO316:AO319"/>
    <mergeCell ref="AP316:AP319"/>
    <mergeCell ref="AQ316:AQ319"/>
    <mergeCell ref="AR286:AR289"/>
    <mergeCell ref="AS286:AS289"/>
    <mergeCell ref="AT286:AT289"/>
    <mergeCell ref="H286:H287"/>
    <mergeCell ref="H288:H289"/>
    <mergeCell ref="AU286:AU289"/>
    <mergeCell ref="C286:C289"/>
    <mergeCell ref="I286:I289"/>
    <mergeCell ref="J286:J289"/>
    <mergeCell ref="K286:K289"/>
    <mergeCell ref="AJ286:AJ289"/>
    <mergeCell ref="AK286:AK289"/>
    <mergeCell ref="AU290:AU293"/>
    <mergeCell ref="H307:H308"/>
    <mergeCell ref="L294:M294"/>
    <mergeCell ref="N294:O294"/>
    <mergeCell ref="P294:Q294"/>
    <mergeCell ref="T294:U294"/>
    <mergeCell ref="E295:G295"/>
    <mergeCell ref="C297:C300"/>
    <mergeCell ref="K297:K300"/>
    <mergeCell ref="C305:C308"/>
    <mergeCell ref="AV316:AV319"/>
    <mergeCell ref="AW316:AW319"/>
    <mergeCell ref="AX316:AX319"/>
    <mergeCell ref="C312:C315"/>
    <mergeCell ref="I312:I315"/>
    <mergeCell ref="J312:J315"/>
    <mergeCell ref="K312:K315"/>
    <mergeCell ref="AJ312:AJ315"/>
    <mergeCell ref="AK312:AK315"/>
    <mergeCell ref="AQ290:AQ293"/>
    <mergeCell ref="AR290:AR293"/>
    <mergeCell ref="AS290:AS293"/>
    <mergeCell ref="AT290:AT293"/>
    <mergeCell ref="AR312:AR315"/>
    <mergeCell ref="AS312:AS315"/>
    <mergeCell ref="AT312:AT315"/>
    <mergeCell ref="AT301:AT304"/>
    <mergeCell ref="AR316:AR319"/>
    <mergeCell ref="AS316:AS319"/>
    <mergeCell ref="AT316:AT319"/>
    <mergeCell ref="AJ290:AJ293"/>
    <mergeCell ref="AK290:AK293"/>
    <mergeCell ref="AL290:AL293"/>
    <mergeCell ref="AM290:AM293"/>
    <mergeCell ref="AN290:AN293"/>
    <mergeCell ref="AO290:AO293"/>
    <mergeCell ref="AP290:AP293"/>
    <mergeCell ref="K305:K308"/>
    <mergeCell ref="AU301:AU304"/>
    <mergeCell ref="AV301:AV304"/>
    <mergeCell ref="AW301:AW304"/>
    <mergeCell ref="AV305:AV308"/>
    <mergeCell ref="AU320:AU323"/>
    <mergeCell ref="AV320:AV323"/>
    <mergeCell ref="AW320:AW323"/>
    <mergeCell ref="AX320:AX323"/>
    <mergeCell ref="L324:M324"/>
    <mergeCell ref="N324:O324"/>
    <mergeCell ref="P324:Q324"/>
    <mergeCell ref="T324:U324"/>
    <mergeCell ref="V324:W324"/>
    <mergeCell ref="AR320:AR323"/>
    <mergeCell ref="AS320:AS323"/>
    <mergeCell ref="AT320:AT323"/>
    <mergeCell ref="H322:H323"/>
    <mergeCell ref="C316:C319"/>
    <mergeCell ref="I316:I319"/>
    <mergeCell ref="J316:J319"/>
    <mergeCell ref="K316:K319"/>
    <mergeCell ref="AJ316:AJ319"/>
    <mergeCell ref="AK316:AK319"/>
    <mergeCell ref="AL320:AL323"/>
    <mergeCell ref="AM320:AM323"/>
    <mergeCell ref="AN320:AN323"/>
    <mergeCell ref="AO320:AO323"/>
    <mergeCell ref="AP320:AP323"/>
    <mergeCell ref="AQ320:AQ323"/>
    <mergeCell ref="C320:C323"/>
    <mergeCell ref="I320:I323"/>
    <mergeCell ref="J320:J323"/>
    <mergeCell ref="K320:K323"/>
    <mergeCell ref="AJ320:AJ323"/>
    <mergeCell ref="AK320:AK323"/>
    <mergeCell ref="AU316:AU319"/>
    <mergeCell ref="AW327:AW330"/>
    <mergeCell ref="AX327:AX330"/>
    <mergeCell ref="C331:C334"/>
    <mergeCell ref="I331:I334"/>
    <mergeCell ref="J331:J334"/>
    <mergeCell ref="K331:K334"/>
    <mergeCell ref="AJ331:AJ334"/>
    <mergeCell ref="AK331:AK334"/>
    <mergeCell ref="AL331:AL334"/>
    <mergeCell ref="AR327:AR330"/>
    <mergeCell ref="AS327:AS330"/>
    <mergeCell ref="AT327:AT330"/>
    <mergeCell ref="AU327:AU330"/>
    <mergeCell ref="AV327:AV330"/>
    <mergeCell ref="AT335:AT338"/>
    <mergeCell ref="AU335:AU338"/>
    <mergeCell ref="AV335:AV338"/>
    <mergeCell ref="AS331:AS334"/>
    <mergeCell ref="AT331:AT334"/>
    <mergeCell ref="AL327:AL330"/>
    <mergeCell ref="AM327:AM330"/>
    <mergeCell ref="AN327:AN330"/>
    <mergeCell ref="AO327:AO330"/>
    <mergeCell ref="AP327:AP330"/>
    <mergeCell ref="AQ327:AQ330"/>
    <mergeCell ref="C327:C330"/>
    <mergeCell ref="I327:I330"/>
    <mergeCell ref="J327:J330"/>
    <mergeCell ref="K327:K330"/>
    <mergeCell ref="AJ327:AJ330"/>
    <mergeCell ref="AK327:AK330"/>
    <mergeCell ref="H333:H334"/>
    <mergeCell ref="H337:H338"/>
    <mergeCell ref="AV342:AV345"/>
    <mergeCell ref="AM342:AM345"/>
    <mergeCell ref="AN342:AN345"/>
    <mergeCell ref="AO342:AO345"/>
    <mergeCell ref="AP342:AP345"/>
    <mergeCell ref="AX335:AX338"/>
    <mergeCell ref="K335:K338"/>
    <mergeCell ref="AU331:AU334"/>
    <mergeCell ref="AV331:AV334"/>
    <mergeCell ref="AW331:AW334"/>
    <mergeCell ref="AX331:AX334"/>
    <mergeCell ref="AM331:AM334"/>
    <mergeCell ref="AN331:AN334"/>
    <mergeCell ref="AO331:AO334"/>
    <mergeCell ref="AP331:AP334"/>
    <mergeCell ref="AQ331:AQ334"/>
    <mergeCell ref="AR331:AR334"/>
    <mergeCell ref="AW335:AW338"/>
    <mergeCell ref="AS342:AS345"/>
    <mergeCell ref="AT342:AT345"/>
    <mergeCell ref="AJ335:AJ338"/>
    <mergeCell ref="L339:M339"/>
    <mergeCell ref="N339:O339"/>
    <mergeCell ref="P339:Q339"/>
    <mergeCell ref="T339:U339"/>
    <mergeCell ref="V339:W339"/>
    <mergeCell ref="I346:I349"/>
    <mergeCell ref="J346:J349"/>
    <mergeCell ref="H342:H343"/>
    <mergeCell ref="H344:H345"/>
    <mergeCell ref="H346:H347"/>
    <mergeCell ref="AW342:AW345"/>
    <mergeCell ref="AX342:AX345"/>
    <mergeCell ref="AX346:AX349"/>
    <mergeCell ref="C342:C345"/>
    <mergeCell ref="I342:I345"/>
    <mergeCell ref="J342:J345"/>
    <mergeCell ref="K342:K345"/>
    <mergeCell ref="AJ342:AJ345"/>
    <mergeCell ref="AK342:AK345"/>
    <mergeCell ref="AL342:AL345"/>
    <mergeCell ref="AK350:AK353"/>
    <mergeCell ref="AL350:AL353"/>
    <mergeCell ref="AM350:AM353"/>
    <mergeCell ref="AN350:AN353"/>
    <mergeCell ref="AO350:AO353"/>
    <mergeCell ref="AP350:AP353"/>
    <mergeCell ref="H348:H349"/>
    <mergeCell ref="AF346:AF349"/>
    <mergeCell ref="AG346:AG349"/>
    <mergeCell ref="C350:C353"/>
    <mergeCell ref="I350:I353"/>
    <mergeCell ref="J350:J353"/>
    <mergeCell ref="K350:K353"/>
    <mergeCell ref="AJ350:AJ353"/>
    <mergeCell ref="AQ342:AQ345"/>
    <mergeCell ref="AR342:AR345"/>
    <mergeCell ref="C335:C338"/>
    <mergeCell ref="I335:I338"/>
    <mergeCell ref="J335:J338"/>
    <mergeCell ref="AF350:AF353"/>
    <mergeCell ref="AG350:AG353"/>
    <mergeCell ref="AN365:AN368"/>
    <mergeCell ref="AO365:AO368"/>
    <mergeCell ref="AV350:AV353"/>
    <mergeCell ref="AW350:AW353"/>
    <mergeCell ref="AX350:AX353"/>
    <mergeCell ref="K346:K349"/>
    <mergeCell ref="AJ346:AJ349"/>
    <mergeCell ref="AK346:AK349"/>
    <mergeCell ref="AL346:AL349"/>
    <mergeCell ref="AM346:AM349"/>
    <mergeCell ref="AN346:AN349"/>
    <mergeCell ref="AO346:AO349"/>
    <mergeCell ref="AU342:AU345"/>
    <mergeCell ref="AK335:AK338"/>
    <mergeCell ref="AL335:AL338"/>
    <mergeCell ref="AM335:AM338"/>
    <mergeCell ref="AN335:AN338"/>
    <mergeCell ref="AO335:AO338"/>
    <mergeCell ref="AP335:AP338"/>
    <mergeCell ref="AQ335:AQ338"/>
    <mergeCell ref="AR335:AR338"/>
    <mergeCell ref="AS335:AS338"/>
    <mergeCell ref="AQ350:AQ353"/>
    <mergeCell ref="AR350:AR353"/>
    <mergeCell ref="AS350:AS353"/>
    <mergeCell ref="AT350:AT353"/>
    <mergeCell ref="AU350:AU353"/>
    <mergeCell ref="AT372:AT375"/>
    <mergeCell ref="AU372:AU375"/>
    <mergeCell ref="AV372:AV375"/>
    <mergeCell ref="AW372:AW375"/>
    <mergeCell ref="AX372:AX375"/>
    <mergeCell ref="C372:C375"/>
    <mergeCell ref="I372:I375"/>
    <mergeCell ref="J372:J375"/>
    <mergeCell ref="K372:K375"/>
    <mergeCell ref="AJ372:AJ375"/>
    <mergeCell ref="AK372:AK375"/>
    <mergeCell ref="AW346:AW349"/>
    <mergeCell ref="AK361:AK364"/>
    <mergeCell ref="AL361:AL364"/>
    <mergeCell ref="AT357:AT360"/>
    <mergeCell ref="AO361:AO364"/>
    <mergeCell ref="AP361:AP364"/>
    <mergeCell ref="AQ361:AQ364"/>
    <mergeCell ref="AQ346:AQ349"/>
    <mergeCell ref="AR346:AR349"/>
    <mergeCell ref="AS346:AS349"/>
    <mergeCell ref="AT346:AT349"/>
    <mergeCell ref="AU346:AU349"/>
    <mergeCell ref="AV346:AV349"/>
    <mergeCell ref="AP346:AP349"/>
    <mergeCell ref="L369:M369"/>
    <mergeCell ref="N369:O369"/>
    <mergeCell ref="P369:Q369"/>
    <mergeCell ref="T369:U369"/>
    <mergeCell ref="V369:W369"/>
    <mergeCell ref="AM365:AM368"/>
    <mergeCell ref="C346:C349"/>
    <mergeCell ref="C387:C390"/>
    <mergeCell ref="I387:I390"/>
    <mergeCell ref="J387:J390"/>
    <mergeCell ref="K387:K390"/>
    <mergeCell ref="AW376:AW379"/>
    <mergeCell ref="AX376:AX379"/>
    <mergeCell ref="C380:C383"/>
    <mergeCell ref="I380:I383"/>
    <mergeCell ref="J380:J383"/>
    <mergeCell ref="K380:K383"/>
    <mergeCell ref="AP376:AP379"/>
    <mergeCell ref="AQ376:AQ379"/>
    <mergeCell ref="AR376:AR379"/>
    <mergeCell ref="AS376:AS379"/>
    <mergeCell ref="AT376:AT379"/>
    <mergeCell ref="AU376:AU379"/>
    <mergeCell ref="C376:C379"/>
    <mergeCell ref="I376:I379"/>
    <mergeCell ref="J376:J379"/>
    <mergeCell ref="K376:K379"/>
    <mergeCell ref="AJ376:AJ379"/>
    <mergeCell ref="AK376:AK379"/>
    <mergeCell ref="L384:M384"/>
    <mergeCell ref="N384:O384"/>
    <mergeCell ref="P384:Q384"/>
    <mergeCell ref="T384:U384"/>
    <mergeCell ref="V384:W384"/>
    <mergeCell ref="H382:H383"/>
    <mergeCell ref="H387:H388"/>
    <mergeCell ref="H389:H390"/>
    <mergeCell ref="AB384:AC384"/>
    <mergeCell ref="AV380:AV383"/>
    <mergeCell ref="AW380:AW383"/>
    <mergeCell ref="AX380:AX383"/>
    <mergeCell ref="AV387:AV390"/>
    <mergeCell ref="AN387:AN390"/>
    <mergeCell ref="AO387:AO390"/>
    <mergeCell ref="AP387:AP390"/>
    <mergeCell ref="AW387:AW390"/>
    <mergeCell ref="AX387:AX390"/>
    <mergeCell ref="AP380:AP383"/>
    <mergeCell ref="AQ380:AQ383"/>
    <mergeCell ref="AR380:AR383"/>
    <mergeCell ref="AS380:AS383"/>
    <mergeCell ref="AT380:AT383"/>
    <mergeCell ref="AU380:AU383"/>
    <mergeCell ref="AJ380:AJ383"/>
    <mergeCell ref="AK380:AK383"/>
    <mergeCell ref="AL380:AL383"/>
    <mergeCell ref="AM380:AM383"/>
    <mergeCell ref="AN380:AN383"/>
    <mergeCell ref="AO380:AO383"/>
    <mergeCell ref="AJ387:AJ390"/>
    <mergeCell ref="C395:C398"/>
    <mergeCell ref="I395:I398"/>
    <mergeCell ref="J395:J398"/>
    <mergeCell ref="K395:K398"/>
    <mergeCell ref="AF391:AF394"/>
    <mergeCell ref="AG391:AG394"/>
    <mergeCell ref="AF395:AF398"/>
    <mergeCell ref="AG395:AG398"/>
    <mergeCell ref="AP391:AP394"/>
    <mergeCell ref="AQ391:AQ394"/>
    <mergeCell ref="AR391:AR394"/>
    <mergeCell ref="AS391:AS394"/>
    <mergeCell ref="AT391:AT394"/>
    <mergeCell ref="AX395:AX398"/>
    <mergeCell ref="AV391:AV394"/>
    <mergeCell ref="AW391:AW394"/>
    <mergeCell ref="AX391:AX394"/>
    <mergeCell ref="AR395:AR398"/>
    <mergeCell ref="AJ391:AJ394"/>
    <mergeCell ref="AK391:AK394"/>
    <mergeCell ref="AL391:AL394"/>
    <mergeCell ref="AM391:AM394"/>
    <mergeCell ref="AN391:AN394"/>
    <mergeCell ref="AO391:AO394"/>
    <mergeCell ref="C391:C394"/>
    <mergeCell ref="I391:I394"/>
    <mergeCell ref="J391:J394"/>
    <mergeCell ref="K391:K394"/>
    <mergeCell ref="H391:H392"/>
    <mergeCell ref="H393:H394"/>
    <mergeCell ref="AJ395:AJ398"/>
    <mergeCell ref="AK395:AK398"/>
    <mergeCell ref="AL395:AL398"/>
    <mergeCell ref="AM395:AM398"/>
    <mergeCell ref="AB399:AC399"/>
    <mergeCell ref="AS395:AS398"/>
    <mergeCell ref="AT395:AT398"/>
    <mergeCell ref="AW395:AW398"/>
    <mergeCell ref="AU395:AU398"/>
    <mergeCell ref="AV395:AV398"/>
    <mergeCell ref="AQ387:AQ390"/>
    <mergeCell ref="AR387:AR390"/>
    <mergeCell ref="AS387:AS390"/>
    <mergeCell ref="AT387:AT390"/>
    <mergeCell ref="L399:M399"/>
    <mergeCell ref="N399:O399"/>
    <mergeCell ref="P399:Q399"/>
    <mergeCell ref="T399:U399"/>
    <mergeCell ref="V399:W399"/>
    <mergeCell ref="AU391:AU394"/>
    <mergeCell ref="AN395:AN398"/>
    <mergeCell ref="AO395:AO398"/>
    <mergeCell ref="AP395:AP398"/>
    <mergeCell ref="AQ395:AQ398"/>
    <mergeCell ref="AF387:AF390"/>
    <mergeCell ref="AG387:AG390"/>
    <mergeCell ref="R399:S399"/>
    <mergeCell ref="AX406:AX409"/>
    <mergeCell ref="C402:C405"/>
    <mergeCell ref="I402:I405"/>
    <mergeCell ref="J402:J405"/>
    <mergeCell ref="K402:K405"/>
    <mergeCell ref="AJ402:AJ405"/>
    <mergeCell ref="AK402:AK405"/>
    <mergeCell ref="AO406:AO409"/>
    <mergeCell ref="AP406:AP409"/>
    <mergeCell ref="AQ406:AQ409"/>
    <mergeCell ref="AR406:AR409"/>
    <mergeCell ref="AS406:AS409"/>
    <mergeCell ref="AT406:AT409"/>
    <mergeCell ref="AX402:AX405"/>
    <mergeCell ref="C406:C409"/>
    <mergeCell ref="I406:I409"/>
    <mergeCell ref="J406:J409"/>
    <mergeCell ref="K406:K409"/>
    <mergeCell ref="AJ406:AJ409"/>
    <mergeCell ref="AK406:AK409"/>
    <mergeCell ref="AL406:AL409"/>
    <mergeCell ref="AM406:AM409"/>
    <mergeCell ref="AN406:AN409"/>
    <mergeCell ref="AS402:AS405"/>
    <mergeCell ref="AU402:AU405"/>
    <mergeCell ref="AV402:AV405"/>
    <mergeCell ref="AW402:AW405"/>
    <mergeCell ref="AG402:AG405"/>
    <mergeCell ref="AU406:AU409"/>
    <mergeCell ref="AV406:AV409"/>
    <mergeCell ref="AW406:AW409"/>
    <mergeCell ref="C417:C420"/>
    <mergeCell ref="I417:I420"/>
    <mergeCell ref="J417:J420"/>
    <mergeCell ref="AO417:AO420"/>
    <mergeCell ref="AP417:AP420"/>
    <mergeCell ref="AQ417:AQ420"/>
    <mergeCell ref="AR417:AR420"/>
    <mergeCell ref="AS417:AS420"/>
    <mergeCell ref="AT417:AT420"/>
    <mergeCell ref="P429:Q429"/>
    <mergeCell ref="T429:U429"/>
    <mergeCell ref="K425:K428"/>
    <mergeCell ref="AL425:AL428"/>
    <mergeCell ref="AM425:AM428"/>
    <mergeCell ref="AN425:AN428"/>
    <mergeCell ref="P444:Q444"/>
    <mergeCell ref="T444:U444"/>
    <mergeCell ref="V444:W444"/>
    <mergeCell ref="AL440:AL443"/>
    <mergeCell ref="AM440:AM443"/>
    <mergeCell ref="AN440:AN443"/>
    <mergeCell ref="AO440:AO443"/>
    <mergeCell ref="AP440:AP443"/>
    <mergeCell ref="AQ440:AQ443"/>
    <mergeCell ref="AJ421:AJ424"/>
    <mergeCell ref="AK421:AK424"/>
    <mergeCell ref="AL421:AL424"/>
    <mergeCell ref="AM421:AM424"/>
    <mergeCell ref="AS421:AS424"/>
    <mergeCell ref="AT421:AT424"/>
    <mergeCell ref="K436:K439"/>
    <mergeCell ref="AJ436:AJ439"/>
    <mergeCell ref="AK436:AK439"/>
    <mergeCell ref="AL436:AL439"/>
    <mergeCell ref="AM436:AM439"/>
    <mergeCell ref="AN436:AN439"/>
    <mergeCell ref="AO436:AO439"/>
    <mergeCell ref="AU440:AU443"/>
    <mergeCell ref="AV447:AV450"/>
    <mergeCell ref="AW447:AW450"/>
    <mergeCell ref="AX447:AX450"/>
    <mergeCell ref="C451:C454"/>
    <mergeCell ref="I451:I454"/>
    <mergeCell ref="J451:J454"/>
    <mergeCell ref="K451:K454"/>
    <mergeCell ref="AJ451:AJ454"/>
    <mergeCell ref="K447:K450"/>
    <mergeCell ref="AJ447:AJ450"/>
    <mergeCell ref="AK447:AK450"/>
    <mergeCell ref="H449:H450"/>
    <mergeCell ref="C440:C443"/>
    <mergeCell ref="I440:I443"/>
    <mergeCell ref="J440:J443"/>
    <mergeCell ref="K440:K443"/>
    <mergeCell ref="AJ440:AJ443"/>
    <mergeCell ref="AK440:AK443"/>
    <mergeCell ref="X444:Y444"/>
    <mergeCell ref="AW451:AW454"/>
    <mergeCell ref="AX451:AX454"/>
    <mergeCell ref="H451:H452"/>
    <mergeCell ref="AP447:AP450"/>
    <mergeCell ref="AQ447:AQ450"/>
    <mergeCell ref="AF451:AF454"/>
    <mergeCell ref="AG451:AG454"/>
    <mergeCell ref="AQ451:AQ454"/>
    <mergeCell ref="AR451:AR454"/>
    <mergeCell ref="AS451:AS454"/>
    <mergeCell ref="AT451:AT454"/>
    <mergeCell ref="AU451:AU454"/>
    <mergeCell ref="AV451:AV454"/>
    <mergeCell ref="AK451:AK454"/>
    <mergeCell ref="AL451:AL454"/>
    <mergeCell ref="AM451:AM454"/>
    <mergeCell ref="AN451:AN454"/>
    <mergeCell ref="AO451:AO454"/>
    <mergeCell ref="AP451:AP454"/>
    <mergeCell ref="AU447:AU450"/>
    <mergeCell ref="AS455:AS458"/>
    <mergeCell ref="AT455:AT458"/>
    <mergeCell ref="H455:H456"/>
    <mergeCell ref="H457:H458"/>
    <mergeCell ref="AL455:AL458"/>
    <mergeCell ref="AM455:AM458"/>
    <mergeCell ref="AN455:AN458"/>
    <mergeCell ref="AO455:AO458"/>
    <mergeCell ref="AU455:AU458"/>
    <mergeCell ref="AV455:AV458"/>
    <mergeCell ref="AK455:AK458"/>
    <mergeCell ref="AR447:AR450"/>
    <mergeCell ref="AW455:AW458"/>
    <mergeCell ref="AX455:AX458"/>
    <mergeCell ref="L459:M459"/>
    <mergeCell ref="N459:O459"/>
    <mergeCell ref="P459:Q459"/>
    <mergeCell ref="T459:U459"/>
    <mergeCell ref="V459:W459"/>
    <mergeCell ref="AP455:AP458"/>
    <mergeCell ref="X459:Y459"/>
    <mergeCell ref="C466:C469"/>
    <mergeCell ref="I466:I469"/>
    <mergeCell ref="J466:J469"/>
    <mergeCell ref="K466:K469"/>
    <mergeCell ref="AJ466:AJ469"/>
    <mergeCell ref="AK466:AK469"/>
    <mergeCell ref="H466:H467"/>
    <mergeCell ref="H468:H469"/>
    <mergeCell ref="AQ455:AQ458"/>
    <mergeCell ref="AR455:AR458"/>
    <mergeCell ref="C462:C465"/>
    <mergeCell ref="I462:I465"/>
    <mergeCell ref="J462:J465"/>
    <mergeCell ref="K462:K465"/>
    <mergeCell ref="H462:H463"/>
    <mergeCell ref="H464:H465"/>
    <mergeCell ref="AJ462:AJ465"/>
    <mergeCell ref="AK462:AK465"/>
    <mergeCell ref="C455:C458"/>
    <mergeCell ref="I455:I458"/>
    <mergeCell ref="J455:J458"/>
    <mergeCell ref="K455:K458"/>
    <mergeCell ref="AJ455:AJ458"/>
    <mergeCell ref="AP462:AP465"/>
    <mergeCell ref="AP470:AP473"/>
    <mergeCell ref="AR466:AR469"/>
    <mergeCell ref="AS466:AS469"/>
    <mergeCell ref="AU470:AU473"/>
    <mergeCell ref="AV470:AV473"/>
    <mergeCell ref="AS462:AS465"/>
    <mergeCell ref="AT462:AT465"/>
    <mergeCell ref="AT466:AT469"/>
    <mergeCell ref="AU466:AU469"/>
    <mergeCell ref="AV466:AV469"/>
    <mergeCell ref="AL466:AL469"/>
    <mergeCell ref="AM466:AM469"/>
    <mergeCell ref="AN466:AN469"/>
    <mergeCell ref="AO466:AO469"/>
    <mergeCell ref="AP466:AP469"/>
    <mergeCell ref="AQ466:AQ469"/>
    <mergeCell ref="AU462:AU465"/>
    <mergeCell ref="AV462:AV465"/>
    <mergeCell ref="I477:I480"/>
    <mergeCell ref="J477:J480"/>
    <mergeCell ref="K477:K480"/>
    <mergeCell ref="AJ477:AJ480"/>
    <mergeCell ref="AK477:AK480"/>
    <mergeCell ref="AL477:AL480"/>
    <mergeCell ref="AU496:AU499"/>
    <mergeCell ref="AW462:AW465"/>
    <mergeCell ref="AX462:AX465"/>
    <mergeCell ref="AW466:AW469"/>
    <mergeCell ref="AX466:AX469"/>
    <mergeCell ref="AQ462:AQ465"/>
    <mergeCell ref="AR462:AR465"/>
    <mergeCell ref="AX481:AX484"/>
    <mergeCell ref="AS492:AS495"/>
    <mergeCell ref="AT492:AT495"/>
    <mergeCell ref="AQ470:AQ473"/>
    <mergeCell ref="AR470:AR473"/>
    <mergeCell ref="AS470:AS473"/>
    <mergeCell ref="AT470:AT473"/>
    <mergeCell ref="AQ481:AQ484"/>
    <mergeCell ref="AR481:AR484"/>
    <mergeCell ref="X474:Y474"/>
    <mergeCell ref="AU485:AU488"/>
    <mergeCell ref="AV485:AV488"/>
    <mergeCell ref="AW485:AW488"/>
    <mergeCell ref="AX492:AX495"/>
    <mergeCell ref="K470:K473"/>
    <mergeCell ref="AL462:AL465"/>
    <mergeCell ref="AM462:AM465"/>
    <mergeCell ref="AN462:AN465"/>
    <mergeCell ref="AO462:AO465"/>
    <mergeCell ref="C496:C499"/>
    <mergeCell ref="I496:I499"/>
    <mergeCell ref="J496:J499"/>
    <mergeCell ref="K496:K499"/>
    <mergeCell ref="AJ496:AJ499"/>
    <mergeCell ref="AK496:AK499"/>
    <mergeCell ref="AF496:AF499"/>
    <mergeCell ref="AG496:AG499"/>
    <mergeCell ref="AU492:AU495"/>
    <mergeCell ref="AW492:AW495"/>
    <mergeCell ref="AX496:AX499"/>
    <mergeCell ref="AR496:AR499"/>
    <mergeCell ref="AS496:AS499"/>
    <mergeCell ref="AT496:AT499"/>
    <mergeCell ref="AV496:AV499"/>
    <mergeCell ref="AW496:AW499"/>
    <mergeCell ref="AJ470:AJ473"/>
    <mergeCell ref="AK470:AK473"/>
    <mergeCell ref="AL470:AL473"/>
    <mergeCell ref="AM470:AM473"/>
    <mergeCell ref="AN470:AN473"/>
    <mergeCell ref="AO470:AO473"/>
    <mergeCell ref="AM492:AM495"/>
    <mergeCell ref="AN492:AN495"/>
    <mergeCell ref="AO492:AO495"/>
    <mergeCell ref="AP492:AP495"/>
    <mergeCell ref="AQ492:AQ495"/>
    <mergeCell ref="AR492:AR495"/>
    <mergeCell ref="C492:C495"/>
    <mergeCell ref="I492:I495"/>
    <mergeCell ref="J492:J495"/>
    <mergeCell ref="K492:K495"/>
    <mergeCell ref="J507:J510"/>
    <mergeCell ref="K507:K510"/>
    <mergeCell ref="AJ507:AJ510"/>
    <mergeCell ref="AK507:AK510"/>
    <mergeCell ref="AL507:AL510"/>
    <mergeCell ref="AM507:AM510"/>
    <mergeCell ref="AG507:AG510"/>
    <mergeCell ref="AW470:AW473"/>
    <mergeCell ref="AX470:AX473"/>
    <mergeCell ref="L489:M489"/>
    <mergeCell ref="N489:O489"/>
    <mergeCell ref="P489:Q489"/>
    <mergeCell ref="T489:U489"/>
    <mergeCell ref="V489:W489"/>
    <mergeCell ref="AM477:AM480"/>
    <mergeCell ref="AN477:AN480"/>
    <mergeCell ref="AV492:AV495"/>
    <mergeCell ref="AL496:AL499"/>
    <mergeCell ref="AM496:AM499"/>
    <mergeCell ref="AN496:AN499"/>
    <mergeCell ref="AO496:AO499"/>
    <mergeCell ref="AP496:AP499"/>
    <mergeCell ref="AQ496:AQ499"/>
    <mergeCell ref="AJ492:AJ495"/>
    <mergeCell ref="AK492:AK495"/>
    <mergeCell ref="AO485:AO488"/>
    <mergeCell ref="AP485:AP488"/>
    <mergeCell ref="AQ485:AQ488"/>
    <mergeCell ref="AO477:AO480"/>
    <mergeCell ref="AP477:AP480"/>
    <mergeCell ref="AQ477:AQ480"/>
    <mergeCell ref="AR477:AR480"/>
    <mergeCell ref="AW507:AW510"/>
    <mergeCell ref="AX507:AX510"/>
    <mergeCell ref="AW500:AW503"/>
    <mergeCell ref="AX500:AX503"/>
    <mergeCell ref="AX511:AX514"/>
    <mergeCell ref="P504:Q504"/>
    <mergeCell ref="T504:U504"/>
    <mergeCell ref="V504:W504"/>
    <mergeCell ref="AS500:AS503"/>
    <mergeCell ref="AT500:AT503"/>
    <mergeCell ref="AU507:AU510"/>
    <mergeCell ref="AU500:AU503"/>
    <mergeCell ref="R504:S504"/>
    <mergeCell ref="AF500:AF503"/>
    <mergeCell ref="AG500:AG503"/>
    <mergeCell ref="AT507:AT510"/>
    <mergeCell ref="AV507:AV510"/>
    <mergeCell ref="AV500:AV503"/>
    <mergeCell ref="AO500:AO503"/>
    <mergeCell ref="AP500:AP503"/>
    <mergeCell ref="AK500:AK503"/>
    <mergeCell ref="AL500:AL503"/>
    <mergeCell ref="AM500:AM503"/>
    <mergeCell ref="AN500:AN503"/>
    <mergeCell ref="AF507:AF510"/>
    <mergeCell ref="AN507:AN510"/>
    <mergeCell ref="AO507:AO510"/>
    <mergeCell ref="AP507:AP510"/>
    <mergeCell ref="AQ507:AQ510"/>
    <mergeCell ref="AR507:AR510"/>
    <mergeCell ref="AS507:AS510"/>
    <mergeCell ref="AQ500:AQ503"/>
    <mergeCell ref="AK526:AK529"/>
    <mergeCell ref="AL526:AL529"/>
    <mergeCell ref="AM526:AM529"/>
    <mergeCell ref="AN526:AN529"/>
    <mergeCell ref="AO526:AO529"/>
    <mergeCell ref="AP526:AP529"/>
    <mergeCell ref="AQ526:AQ529"/>
    <mergeCell ref="AR526:AR529"/>
    <mergeCell ref="AV511:AV514"/>
    <mergeCell ref="AW511:AW514"/>
    <mergeCell ref="R519:S519"/>
    <mergeCell ref="T519:U519"/>
    <mergeCell ref="V519:W519"/>
    <mergeCell ref="L504:M504"/>
    <mergeCell ref="N504:O504"/>
    <mergeCell ref="AU522:AU525"/>
    <mergeCell ref="AV522:AV525"/>
    <mergeCell ref="AW522:AW525"/>
    <mergeCell ref="AU515:AU518"/>
    <mergeCell ref="AV515:AV518"/>
    <mergeCell ref="AW515:AW518"/>
    <mergeCell ref="AP515:AP518"/>
    <mergeCell ref="AQ515:AQ518"/>
    <mergeCell ref="AR515:AR518"/>
    <mergeCell ref="AS515:AS518"/>
    <mergeCell ref="AJ511:AJ514"/>
    <mergeCell ref="AK511:AK514"/>
    <mergeCell ref="AL511:AL514"/>
    <mergeCell ref="AM511:AM514"/>
    <mergeCell ref="AN511:AN514"/>
    <mergeCell ref="AO511:AO514"/>
    <mergeCell ref="C537:C540"/>
    <mergeCell ref="AX522:AX525"/>
    <mergeCell ref="AL522:AL525"/>
    <mergeCell ref="AM522:AM525"/>
    <mergeCell ref="AN522:AN525"/>
    <mergeCell ref="AO522:AO525"/>
    <mergeCell ref="AQ511:AQ514"/>
    <mergeCell ref="AR511:AR514"/>
    <mergeCell ref="AS511:AS514"/>
    <mergeCell ref="AT511:AT514"/>
    <mergeCell ref="AJ515:AJ518"/>
    <mergeCell ref="AK515:AK518"/>
    <mergeCell ref="AL515:AL518"/>
    <mergeCell ref="AM515:AM518"/>
    <mergeCell ref="AN515:AN518"/>
    <mergeCell ref="AO515:AO518"/>
    <mergeCell ref="AS522:AS525"/>
    <mergeCell ref="AT522:AT525"/>
    <mergeCell ref="L519:M519"/>
    <mergeCell ref="N519:O519"/>
    <mergeCell ref="P519:Q519"/>
    <mergeCell ref="AT515:AT518"/>
    <mergeCell ref="K515:K518"/>
    <mergeCell ref="AX515:AX518"/>
    <mergeCell ref="K511:K514"/>
    <mergeCell ref="AP511:AP514"/>
    <mergeCell ref="AU511:AU514"/>
    <mergeCell ref="K537:K540"/>
    <mergeCell ref="AJ537:AJ540"/>
    <mergeCell ref="AK537:AK540"/>
    <mergeCell ref="I537:I540"/>
    <mergeCell ref="J537:J540"/>
    <mergeCell ref="AW530:AW533"/>
    <mergeCell ref="AX530:AX533"/>
    <mergeCell ref="C522:C525"/>
    <mergeCell ref="I522:I525"/>
    <mergeCell ref="J522:J525"/>
    <mergeCell ref="L549:M549"/>
    <mergeCell ref="N549:O549"/>
    <mergeCell ref="P549:Q549"/>
    <mergeCell ref="T549:U549"/>
    <mergeCell ref="V549:W549"/>
    <mergeCell ref="AQ530:AQ533"/>
    <mergeCell ref="AR530:AR533"/>
    <mergeCell ref="AS530:AS533"/>
    <mergeCell ref="AT530:AT533"/>
    <mergeCell ref="AU530:AU533"/>
    <mergeCell ref="AV530:AV533"/>
    <mergeCell ref="AU526:AU529"/>
    <mergeCell ref="AV526:AV529"/>
    <mergeCell ref="AW526:AW529"/>
    <mergeCell ref="AX526:AX529"/>
    <mergeCell ref="AQ522:AQ525"/>
    <mergeCell ref="AR522:AR525"/>
    <mergeCell ref="AS526:AS529"/>
    <mergeCell ref="AT526:AT529"/>
    <mergeCell ref="H528:H529"/>
    <mergeCell ref="I541:I544"/>
    <mergeCell ref="J541:J544"/>
    <mergeCell ref="AQ537:AQ540"/>
    <mergeCell ref="AR537:AR540"/>
    <mergeCell ref="R534:S534"/>
    <mergeCell ref="AO530:AO533"/>
    <mergeCell ref="AP530:AP533"/>
    <mergeCell ref="K522:K525"/>
    <mergeCell ref="AJ522:AJ525"/>
    <mergeCell ref="AK522:AK525"/>
    <mergeCell ref="C526:C529"/>
    <mergeCell ref="I526:I529"/>
    <mergeCell ref="J526:J529"/>
    <mergeCell ref="K526:K529"/>
    <mergeCell ref="AJ526:AJ529"/>
    <mergeCell ref="AP522:AP525"/>
    <mergeCell ref="C530:C533"/>
    <mergeCell ref="I530:I533"/>
    <mergeCell ref="J530:J533"/>
    <mergeCell ref="K530:K533"/>
    <mergeCell ref="AJ530:AJ533"/>
    <mergeCell ref="AK530:AK533"/>
    <mergeCell ref="AL530:AL533"/>
    <mergeCell ref="AM530:AM533"/>
    <mergeCell ref="AN530:AN533"/>
    <mergeCell ref="AF530:AF533"/>
    <mergeCell ref="AN556:AN559"/>
    <mergeCell ref="AO556:AO559"/>
    <mergeCell ref="AP556:AP559"/>
    <mergeCell ref="AQ556:AQ559"/>
    <mergeCell ref="AR556:AR559"/>
    <mergeCell ref="C556:C559"/>
    <mergeCell ref="I556:I559"/>
    <mergeCell ref="J556:J559"/>
    <mergeCell ref="K556:K559"/>
    <mergeCell ref="AJ556:AJ559"/>
    <mergeCell ref="AK556:AK559"/>
    <mergeCell ref="H556:H557"/>
    <mergeCell ref="H558:H559"/>
    <mergeCell ref="AF556:AF559"/>
    <mergeCell ref="AG556:AG559"/>
    <mergeCell ref="AP552:AP555"/>
    <mergeCell ref="AQ552:AQ555"/>
    <mergeCell ref="AR552:AR555"/>
    <mergeCell ref="H552:H553"/>
    <mergeCell ref="H554:H555"/>
    <mergeCell ref="C552:C555"/>
    <mergeCell ref="I552:I555"/>
    <mergeCell ref="J552:J555"/>
    <mergeCell ref="K552:K555"/>
    <mergeCell ref="AJ552:AJ555"/>
    <mergeCell ref="AK552:AK555"/>
    <mergeCell ref="AF552:AF555"/>
    <mergeCell ref="AG552:AG555"/>
    <mergeCell ref="C560:C563"/>
    <mergeCell ref="I560:I563"/>
    <mergeCell ref="J560:J563"/>
    <mergeCell ref="K560:K563"/>
    <mergeCell ref="AX567:AX570"/>
    <mergeCell ref="AF567:AF570"/>
    <mergeCell ref="AG567:AG570"/>
    <mergeCell ref="AQ560:AQ563"/>
    <mergeCell ref="AQ567:AQ570"/>
    <mergeCell ref="AR567:AR570"/>
    <mergeCell ref="AS567:AS570"/>
    <mergeCell ref="AT567:AT570"/>
    <mergeCell ref="AU567:AU570"/>
    <mergeCell ref="AV567:AV570"/>
    <mergeCell ref="C567:C570"/>
    <mergeCell ref="I567:I570"/>
    <mergeCell ref="J567:J570"/>
    <mergeCell ref="K567:K570"/>
    <mergeCell ref="AJ567:AJ570"/>
    <mergeCell ref="AK567:AK570"/>
    <mergeCell ref="AX560:AX563"/>
    <mergeCell ref="L564:M564"/>
    <mergeCell ref="N564:O564"/>
    <mergeCell ref="P564:Q564"/>
    <mergeCell ref="T564:U564"/>
    <mergeCell ref="V564:W564"/>
    <mergeCell ref="AM560:AM563"/>
    <mergeCell ref="AW560:AW563"/>
    <mergeCell ref="AT560:AT563"/>
    <mergeCell ref="AU560:AU563"/>
    <mergeCell ref="AW567:AW570"/>
    <mergeCell ref="H567:H568"/>
    <mergeCell ref="H573:H574"/>
    <mergeCell ref="AS571:AS574"/>
    <mergeCell ref="AT571:AT574"/>
    <mergeCell ref="AU571:AU574"/>
    <mergeCell ref="AV571:AV574"/>
    <mergeCell ref="AF571:AF574"/>
    <mergeCell ref="AG571:AG574"/>
    <mergeCell ref="AM571:AM574"/>
    <mergeCell ref="AN571:AN574"/>
    <mergeCell ref="AO571:AO574"/>
    <mergeCell ref="AP571:AP574"/>
    <mergeCell ref="AQ571:AQ574"/>
    <mergeCell ref="AR571:AR574"/>
    <mergeCell ref="C571:C574"/>
    <mergeCell ref="I571:I574"/>
    <mergeCell ref="J571:J574"/>
    <mergeCell ref="K571:K574"/>
    <mergeCell ref="AJ571:AJ574"/>
    <mergeCell ref="AK571:AK574"/>
    <mergeCell ref="K575:K578"/>
    <mergeCell ref="H575:H576"/>
    <mergeCell ref="H577:H578"/>
    <mergeCell ref="AF575:AF578"/>
    <mergeCell ref="AG575:AG578"/>
    <mergeCell ref="AQ575:AQ578"/>
    <mergeCell ref="AR575:AR578"/>
    <mergeCell ref="AS575:AS578"/>
    <mergeCell ref="AT575:AT578"/>
    <mergeCell ref="AU575:AU578"/>
    <mergeCell ref="AV575:AV578"/>
    <mergeCell ref="AK575:AK578"/>
    <mergeCell ref="AL575:AL578"/>
    <mergeCell ref="AM575:AM578"/>
    <mergeCell ref="AN575:AN578"/>
    <mergeCell ref="AO575:AO578"/>
    <mergeCell ref="AP575:AP578"/>
    <mergeCell ref="H569:H570"/>
    <mergeCell ref="H571:H572"/>
    <mergeCell ref="C590:C593"/>
    <mergeCell ref="I590:I593"/>
    <mergeCell ref="J590:J593"/>
    <mergeCell ref="K590:K593"/>
    <mergeCell ref="AJ590:AJ593"/>
    <mergeCell ref="AR582:AR585"/>
    <mergeCell ref="AS582:AS585"/>
    <mergeCell ref="AT582:AT585"/>
    <mergeCell ref="H584:H585"/>
    <mergeCell ref="H582:H583"/>
    <mergeCell ref="H586:H587"/>
    <mergeCell ref="AN586:AN589"/>
    <mergeCell ref="AO586:AO589"/>
    <mergeCell ref="AP586:AP589"/>
    <mergeCell ref="AQ586:AQ589"/>
    <mergeCell ref="AL582:AL585"/>
    <mergeCell ref="AM582:AM585"/>
    <mergeCell ref="AN582:AN585"/>
    <mergeCell ref="AO582:AO585"/>
    <mergeCell ref="AP582:AP585"/>
    <mergeCell ref="AQ582:AQ585"/>
    <mergeCell ref="C582:C585"/>
    <mergeCell ref="I582:I585"/>
    <mergeCell ref="J582:J585"/>
    <mergeCell ref="K582:K585"/>
    <mergeCell ref="AJ582:AJ585"/>
    <mergeCell ref="AK582:AK585"/>
    <mergeCell ref="AG582:AG585"/>
    <mergeCell ref="AF586:AF589"/>
    <mergeCell ref="AG586:AG589"/>
    <mergeCell ref="AF590:AF593"/>
    <mergeCell ref="AG590:AG593"/>
    <mergeCell ref="I586:I589"/>
    <mergeCell ref="J586:J589"/>
    <mergeCell ref="K586:K589"/>
    <mergeCell ref="AJ586:AJ589"/>
    <mergeCell ref="AK586:AK589"/>
    <mergeCell ref="AL586:AL589"/>
    <mergeCell ref="AQ590:AQ593"/>
    <mergeCell ref="AR590:AR593"/>
    <mergeCell ref="AS590:AS593"/>
    <mergeCell ref="AT590:AT593"/>
    <mergeCell ref="H590:H591"/>
    <mergeCell ref="H592:H593"/>
    <mergeCell ref="AK590:AK593"/>
    <mergeCell ref="AL590:AL593"/>
    <mergeCell ref="AM590:AM593"/>
    <mergeCell ref="AN590:AN593"/>
    <mergeCell ref="AO590:AO593"/>
    <mergeCell ref="AP590:AP593"/>
    <mergeCell ref="H588:H589"/>
    <mergeCell ref="K597:K600"/>
    <mergeCell ref="AJ597:AJ600"/>
    <mergeCell ref="AO601:AO604"/>
    <mergeCell ref="AP601:AP604"/>
    <mergeCell ref="AQ601:AQ604"/>
    <mergeCell ref="AR601:AR604"/>
    <mergeCell ref="AR586:AR589"/>
    <mergeCell ref="AS586:AS589"/>
    <mergeCell ref="AT586:AT589"/>
    <mergeCell ref="AU586:AU589"/>
    <mergeCell ref="AX597:AX600"/>
    <mergeCell ref="AU601:AU604"/>
    <mergeCell ref="L609:M609"/>
    <mergeCell ref="N609:O609"/>
    <mergeCell ref="P609:Q609"/>
    <mergeCell ref="T609:U609"/>
    <mergeCell ref="V609:W609"/>
    <mergeCell ref="AM586:AM589"/>
    <mergeCell ref="AU590:AU593"/>
    <mergeCell ref="AV590:AV593"/>
    <mergeCell ref="AW590:AW593"/>
    <mergeCell ref="AX590:AX593"/>
    <mergeCell ref="AM601:AM604"/>
    <mergeCell ref="AN601:AN604"/>
    <mergeCell ref="AS601:AS604"/>
    <mergeCell ref="AT601:AT604"/>
    <mergeCell ref="AW601:AW604"/>
    <mergeCell ref="AX601:AX604"/>
    <mergeCell ref="AK597:AK600"/>
    <mergeCell ref="AL597:AL600"/>
    <mergeCell ref="AM597:AM600"/>
    <mergeCell ref="AN597:AN600"/>
    <mergeCell ref="AU616:AU619"/>
    <mergeCell ref="AV616:AV619"/>
    <mergeCell ref="AW616:AW619"/>
    <mergeCell ref="AX616:AX619"/>
    <mergeCell ref="AM616:AM619"/>
    <mergeCell ref="AN616:AN619"/>
    <mergeCell ref="AO616:AO619"/>
    <mergeCell ref="AP616:AP619"/>
    <mergeCell ref="AQ616:AQ619"/>
    <mergeCell ref="AR616:AR619"/>
    <mergeCell ref="AV612:AV615"/>
    <mergeCell ref="AW612:AW615"/>
    <mergeCell ref="AX612:AX615"/>
    <mergeCell ref="C616:C619"/>
    <mergeCell ref="I616:I619"/>
    <mergeCell ref="J616:J619"/>
    <mergeCell ref="K616:K619"/>
    <mergeCell ref="AJ616:AJ619"/>
    <mergeCell ref="AK616:AK619"/>
    <mergeCell ref="AL616:AL619"/>
    <mergeCell ref="AS612:AS615"/>
    <mergeCell ref="AT612:AT615"/>
    <mergeCell ref="AS616:AS619"/>
    <mergeCell ref="AT616:AT619"/>
    <mergeCell ref="J620:J623"/>
    <mergeCell ref="K620:K623"/>
    <mergeCell ref="AJ620:AJ623"/>
    <mergeCell ref="AK620:AK623"/>
    <mergeCell ref="AL620:AL623"/>
    <mergeCell ref="AM620:AM623"/>
    <mergeCell ref="AN620:AN623"/>
    <mergeCell ref="AO620:AO623"/>
    <mergeCell ref="AR612:AR615"/>
    <mergeCell ref="AF616:AF619"/>
    <mergeCell ref="AG616:AG619"/>
    <mergeCell ref="C627:C630"/>
    <mergeCell ref="C612:C615"/>
    <mergeCell ref="I612:I615"/>
    <mergeCell ref="J612:J615"/>
    <mergeCell ref="K612:K615"/>
    <mergeCell ref="AJ612:AJ615"/>
    <mergeCell ref="AK612:AK615"/>
    <mergeCell ref="AL612:AL615"/>
    <mergeCell ref="AM612:AM615"/>
    <mergeCell ref="AN612:AN615"/>
    <mergeCell ref="AO612:AO615"/>
    <mergeCell ref="AP612:AP615"/>
    <mergeCell ref="AQ612:AQ615"/>
    <mergeCell ref="C620:C623"/>
    <mergeCell ref="I620:I623"/>
    <mergeCell ref="AQ627:AQ630"/>
    <mergeCell ref="AR627:AR630"/>
    <mergeCell ref="AV620:AV623"/>
    <mergeCell ref="AW620:AW623"/>
    <mergeCell ref="AX620:AX623"/>
    <mergeCell ref="I627:I630"/>
    <mergeCell ref="J627:J630"/>
    <mergeCell ref="K627:K630"/>
    <mergeCell ref="AJ627:AJ630"/>
    <mergeCell ref="AK627:AK630"/>
    <mergeCell ref="AL627:AL630"/>
    <mergeCell ref="AM627:AM630"/>
    <mergeCell ref="AP620:AP623"/>
    <mergeCell ref="AQ620:AQ623"/>
    <mergeCell ref="AR620:AR623"/>
    <mergeCell ref="AS620:AS623"/>
    <mergeCell ref="AT620:AT623"/>
    <mergeCell ref="AF620:AF623"/>
    <mergeCell ref="AG620:AG623"/>
    <mergeCell ref="AU627:AU630"/>
    <mergeCell ref="AV627:AV630"/>
    <mergeCell ref="AW627:AW630"/>
    <mergeCell ref="AX627:AX630"/>
    <mergeCell ref="X624:Y624"/>
    <mergeCell ref="Z624:AA624"/>
    <mergeCell ref="AT627:AT630"/>
    <mergeCell ref="L624:M624"/>
    <mergeCell ref="N624:O624"/>
    <mergeCell ref="P624:Q624"/>
    <mergeCell ref="T624:U624"/>
    <mergeCell ref="V624:W624"/>
    <mergeCell ref="AN627:AN630"/>
    <mergeCell ref="AO627:AO630"/>
    <mergeCell ref="AP627:AP630"/>
    <mergeCell ref="AS627:AS630"/>
    <mergeCell ref="AT631:AT634"/>
    <mergeCell ref="K631:K634"/>
    <mergeCell ref="AJ631:AJ634"/>
    <mergeCell ref="AF631:AF634"/>
    <mergeCell ref="AG631:AG634"/>
    <mergeCell ref="AK631:AK634"/>
    <mergeCell ref="AU635:AU638"/>
    <mergeCell ref="AV635:AV638"/>
    <mergeCell ref="AW635:AW638"/>
    <mergeCell ref="AX631:AX634"/>
    <mergeCell ref="AL631:AL634"/>
    <mergeCell ref="AM631:AM634"/>
    <mergeCell ref="AN631:AN634"/>
    <mergeCell ref="AO631:AO634"/>
    <mergeCell ref="AP631:AP634"/>
    <mergeCell ref="AV631:AV634"/>
    <mergeCell ref="AW631:AW634"/>
    <mergeCell ref="AX635:AX638"/>
    <mergeCell ref="AK635:AK638"/>
    <mergeCell ref="AL635:AL638"/>
    <mergeCell ref="AM635:AM638"/>
    <mergeCell ref="AN635:AN638"/>
    <mergeCell ref="AO635:AO638"/>
    <mergeCell ref="AS635:AS638"/>
    <mergeCell ref="AT635:AT638"/>
    <mergeCell ref="AU642:AU645"/>
    <mergeCell ref="AV642:AV645"/>
    <mergeCell ref="AW642:AW645"/>
    <mergeCell ref="AX642:AX645"/>
    <mergeCell ref="C642:C645"/>
    <mergeCell ref="I642:I645"/>
    <mergeCell ref="J642:J645"/>
    <mergeCell ref="K642:K645"/>
    <mergeCell ref="AJ642:AJ645"/>
    <mergeCell ref="AK642:AK645"/>
    <mergeCell ref="AJ635:AJ638"/>
    <mergeCell ref="H635:H636"/>
    <mergeCell ref="H637:H638"/>
    <mergeCell ref="C631:C634"/>
    <mergeCell ref="I631:I634"/>
    <mergeCell ref="X639:Y639"/>
    <mergeCell ref="Z639:AA639"/>
    <mergeCell ref="AF635:AF638"/>
    <mergeCell ref="AG635:AG638"/>
    <mergeCell ref="AB639:AC639"/>
    <mergeCell ref="L639:M639"/>
    <mergeCell ref="N639:O639"/>
    <mergeCell ref="P639:Q639"/>
    <mergeCell ref="T639:U639"/>
    <mergeCell ref="V639:W639"/>
    <mergeCell ref="C635:C638"/>
    <mergeCell ref="I635:I638"/>
    <mergeCell ref="J635:J638"/>
    <mergeCell ref="K635:K638"/>
    <mergeCell ref="AQ631:AQ634"/>
    <mergeCell ref="AR631:AR634"/>
    <mergeCell ref="AS631:AS634"/>
    <mergeCell ref="AP650:AP653"/>
    <mergeCell ref="AQ650:AQ653"/>
    <mergeCell ref="C650:C653"/>
    <mergeCell ref="I650:I653"/>
    <mergeCell ref="J650:J653"/>
    <mergeCell ref="K650:K653"/>
    <mergeCell ref="AJ650:AJ653"/>
    <mergeCell ref="AK650:AK653"/>
    <mergeCell ref="AR646:AR649"/>
    <mergeCell ref="AS646:AS649"/>
    <mergeCell ref="AT646:AT649"/>
    <mergeCell ref="AU646:AU649"/>
    <mergeCell ref="AX646:AX649"/>
    <mergeCell ref="AF642:AF645"/>
    <mergeCell ref="AG642:AG645"/>
    <mergeCell ref="AF646:AF649"/>
    <mergeCell ref="AV646:AV649"/>
    <mergeCell ref="AW646:AW649"/>
    <mergeCell ref="AL646:AL649"/>
    <mergeCell ref="AM646:AM649"/>
    <mergeCell ref="AN646:AN649"/>
    <mergeCell ref="AO646:AO649"/>
    <mergeCell ref="AP646:AP649"/>
    <mergeCell ref="AQ646:AQ649"/>
    <mergeCell ref="C646:C649"/>
    <mergeCell ref="I646:I649"/>
    <mergeCell ref="J646:J649"/>
    <mergeCell ref="K646:K649"/>
    <mergeCell ref="AJ646:AJ649"/>
    <mergeCell ref="AK646:AK649"/>
    <mergeCell ref="AS642:AS645"/>
    <mergeCell ref="AT642:AT645"/>
    <mergeCell ref="AL657:AL660"/>
    <mergeCell ref="AM657:AM660"/>
    <mergeCell ref="AN657:AN660"/>
    <mergeCell ref="AO657:AO660"/>
    <mergeCell ref="AO672:AO675"/>
    <mergeCell ref="AP672:AP675"/>
    <mergeCell ref="C661:C664"/>
    <mergeCell ref="I661:I664"/>
    <mergeCell ref="J661:J664"/>
    <mergeCell ref="K661:K664"/>
    <mergeCell ref="AJ661:AJ664"/>
    <mergeCell ref="AK661:AK664"/>
    <mergeCell ref="AX650:AX653"/>
    <mergeCell ref="AJ672:AJ675"/>
    <mergeCell ref="AK672:AK675"/>
    <mergeCell ref="AL672:AL675"/>
    <mergeCell ref="AM672:AM675"/>
    <mergeCell ref="L669:M669"/>
    <mergeCell ref="N669:O669"/>
    <mergeCell ref="AL661:AL664"/>
    <mergeCell ref="AM661:AM664"/>
    <mergeCell ref="AN661:AN664"/>
    <mergeCell ref="AR650:AR653"/>
    <mergeCell ref="AS650:AS653"/>
    <mergeCell ref="AT650:AT653"/>
    <mergeCell ref="AU650:AU653"/>
    <mergeCell ref="AV650:AV653"/>
    <mergeCell ref="AW650:AW653"/>
    <mergeCell ref="AL650:AL653"/>
    <mergeCell ref="AM650:AM653"/>
    <mergeCell ref="AN650:AN653"/>
    <mergeCell ref="AO650:AO653"/>
    <mergeCell ref="AJ680:AJ683"/>
    <mergeCell ref="AK680:AK683"/>
    <mergeCell ref="AL680:AL683"/>
    <mergeCell ref="AM680:AM683"/>
    <mergeCell ref="AN680:AN683"/>
    <mergeCell ref="AU676:AU679"/>
    <mergeCell ref="AV676:AV679"/>
    <mergeCell ref="AW676:AW679"/>
    <mergeCell ref="AX676:AX679"/>
    <mergeCell ref="C672:C675"/>
    <mergeCell ref="I672:I675"/>
    <mergeCell ref="J672:J675"/>
    <mergeCell ref="K672:K675"/>
    <mergeCell ref="AO676:AO679"/>
    <mergeCell ref="AP676:AP679"/>
    <mergeCell ref="AQ676:AQ679"/>
    <mergeCell ref="AR676:AR679"/>
    <mergeCell ref="AS676:AS679"/>
    <mergeCell ref="AT676:AT679"/>
    <mergeCell ref="AX672:AX675"/>
    <mergeCell ref="C676:C679"/>
    <mergeCell ref="I676:I679"/>
    <mergeCell ref="J676:J679"/>
    <mergeCell ref="K676:K679"/>
    <mergeCell ref="AJ676:AJ679"/>
    <mergeCell ref="AK676:AK679"/>
    <mergeCell ref="AL676:AL679"/>
    <mergeCell ref="AM676:AM679"/>
    <mergeCell ref="AN676:AN679"/>
    <mergeCell ref="AU672:AU675"/>
    <mergeCell ref="AV672:AV675"/>
    <mergeCell ref="AW672:AW675"/>
    <mergeCell ref="AR680:AR683"/>
    <mergeCell ref="AS680:AS683"/>
    <mergeCell ref="C687:C690"/>
    <mergeCell ref="I687:I690"/>
    <mergeCell ref="J687:J690"/>
    <mergeCell ref="K687:K690"/>
    <mergeCell ref="AJ687:AJ690"/>
    <mergeCell ref="AK687:AK690"/>
    <mergeCell ref="AU680:AU683"/>
    <mergeCell ref="AV680:AV683"/>
    <mergeCell ref="AW680:AW683"/>
    <mergeCell ref="AX680:AX683"/>
    <mergeCell ref="L684:M684"/>
    <mergeCell ref="N684:O684"/>
    <mergeCell ref="P684:Q684"/>
    <mergeCell ref="T684:U684"/>
    <mergeCell ref="V684:W684"/>
    <mergeCell ref="AT680:AT683"/>
    <mergeCell ref="AO680:AO683"/>
    <mergeCell ref="AP680:AP683"/>
    <mergeCell ref="AQ680:AQ683"/>
    <mergeCell ref="H687:H688"/>
    <mergeCell ref="AF680:AF683"/>
    <mergeCell ref="AG680:AG683"/>
    <mergeCell ref="AB684:AC684"/>
    <mergeCell ref="AF687:AF690"/>
    <mergeCell ref="AG687:AG690"/>
    <mergeCell ref="AL687:AL690"/>
    <mergeCell ref="C680:C683"/>
    <mergeCell ref="I680:I683"/>
    <mergeCell ref="J680:J683"/>
    <mergeCell ref="K680:K683"/>
    <mergeCell ref="AW687:AW690"/>
    <mergeCell ref="AX687:AX690"/>
    <mergeCell ref="C691:C694"/>
    <mergeCell ref="I691:I694"/>
    <mergeCell ref="J691:J694"/>
    <mergeCell ref="K691:K694"/>
    <mergeCell ref="AJ691:AJ694"/>
    <mergeCell ref="AK691:AK694"/>
    <mergeCell ref="AV687:AV690"/>
    <mergeCell ref="H689:H690"/>
    <mergeCell ref="AU691:AU694"/>
    <mergeCell ref="AV691:AV694"/>
    <mergeCell ref="AW691:AW694"/>
    <mergeCell ref="AQ695:AQ698"/>
    <mergeCell ref="AR695:AR698"/>
    <mergeCell ref="AS695:AS698"/>
    <mergeCell ref="AT695:AT698"/>
    <mergeCell ref="AU695:AU698"/>
    <mergeCell ref="AM687:AM690"/>
    <mergeCell ref="AN687:AN690"/>
    <mergeCell ref="AO687:AO690"/>
    <mergeCell ref="AP687:AP690"/>
    <mergeCell ref="AP695:AP698"/>
    <mergeCell ref="AF695:AF698"/>
    <mergeCell ref="AG695:AG698"/>
    <mergeCell ref="H691:H692"/>
    <mergeCell ref="H693:H694"/>
    <mergeCell ref="I695:I698"/>
    <mergeCell ref="J695:J698"/>
    <mergeCell ref="AL691:AL694"/>
    <mergeCell ref="AM691:AM694"/>
    <mergeCell ref="AN691:AN694"/>
    <mergeCell ref="AX702:AX705"/>
    <mergeCell ref="AX706:AX709"/>
    <mergeCell ref="C702:C705"/>
    <mergeCell ref="I702:I705"/>
    <mergeCell ref="J702:J705"/>
    <mergeCell ref="K702:K705"/>
    <mergeCell ref="AJ702:AJ705"/>
    <mergeCell ref="AX695:AX698"/>
    <mergeCell ref="K695:K698"/>
    <mergeCell ref="AJ695:AJ698"/>
    <mergeCell ref="AX691:AX694"/>
    <mergeCell ref="C695:C698"/>
    <mergeCell ref="L699:M699"/>
    <mergeCell ref="N699:O699"/>
    <mergeCell ref="P699:Q699"/>
    <mergeCell ref="T699:U699"/>
    <mergeCell ref="V699:W699"/>
    <mergeCell ref="AO691:AO694"/>
    <mergeCell ref="AP691:AP694"/>
    <mergeCell ref="AQ691:AQ694"/>
    <mergeCell ref="AR691:AR694"/>
    <mergeCell ref="AS691:AS694"/>
    <mergeCell ref="AT691:AT694"/>
    <mergeCell ref="AV695:AV698"/>
    <mergeCell ref="AW695:AW698"/>
    <mergeCell ref="AO695:AO698"/>
    <mergeCell ref="AF691:AF694"/>
    <mergeCell ref="AG691:AG694"/>
    <mergeCell ref="AB699:AC699"/>
    <mergeCell ref="AF702:AF705"/>
    <mergeCell ref="AG702:AG705"/>
    <mergeCell ref="AF706:AF709"/>
    <mergeCell ref="AU706:AU709"/>
    <mergeCell ref="AV706:AV709"/>
    <mergeCell ref="AW706:AW709"/>
    <mergeCell ref="K706:K709"/>
    <mergeCell ref="AV717:AV720"/>
    <mergeCell ref="AS721:AS724"/>
    <mergeCell ref="AT721:AT724"/>
    <mergeCell ref="AO710:AO713"/>
    <mergeCell ref="AP710:AP713"/>
    <mergeCell ref="AQ710:AQ713"/>
    <mergeCell ref="AQ702:AQ705"/>
    <mergeCell ref="AR702:AR705"/>
    <mergeCell ref="AS702:AS705"/>
    <mergeCell ref="AT702:AT705"/>
    <mergeCell ref="AR706:AR709"/>
    <mergeCell ref="AS706:AS709"/>
    <mergeCell ref="AT706:AT709"/>
    <mergeCell ref="AQ706:AQ709"/>
    <mergeCell ref="AK702:AK705"/>
    <mergeCell ref="AL702:AL705"/>
    <mergeCell ref="AM702:AM705"/>
    <mergeCell ref="AN702:AN705"/>
    <mergeCell ref="AO702:AO705"/>
    <mergeCell ref="AP702:AP705"/>
    <mergeCell ref="AU702:AU705"/>
    <mergeCell ref="AV702:AV705"/>
    <mergeCell ref="AW702:AW705"/>
    <mergeCell ref="K717:K720"/>
    <mergeCell ref="AF710:AF713"/>
    <mergeCell ref="AG710:AG713"/>
    <mergeCell ref="AB714:AC714"/>
    <mergeCell ref="AG706:AG709"/>
    <mergeCell ref="AR710:AR713"/>
    <mergeCell ref="AS710:AS713"/>
    <mergeCell ref="AU721:AU724"/>
    <mergeCell ref="AV721:AV724"/>
    <mergeCell ref="AR717:AR720"/>
    <mergeCell ref="AS717:AS720"/>
    <mergeCell ref="AT717:AT720"/>
    <mergeCell ref="AU717:AU720"/>
    <mergeCell ref="AU710:AU713"/>
    <mergeCell ref="AV710:AV713"/>
    <mergeCell ref="AX717:AX720"/>
    <mergeCell ref="C710:C713"/>
    <mergeCell ref="I710:I713"/>
    <mergeCell ref="J710:J713"/>
    <mergeCell ref="K710:K713"/>
    <mergeCell ref="AJ710:AJ713"/>
    <mergeCell ref="AK710:AK713"/>
    <mergeCell ref="AL710:AL713"/>
    <mergeCell ref="AM710:AM713"/>
    <mergeCell ref="AN710:AN713"/>
    <mergeCell ref="C717:C720"/>
    <mergeCell ref="I717:I720"/>
    <mergeCell ref="J717:J720"/>
    <mergeCell ref="H721:H722"/>
    <mergeCell ref="H723:H724"/>
    <mergeCell ref="AW717:AW720"/>
    <mergeCell ref="AT710:AT713"/>
    <mergeCell ref="AW710:AW713"/>
    <mergeCell ref="AX710:AX713"/>
    <mergeCell ref="AM717:AM720"/>
    <mergeCell ref="AN717:AN720"/>
    <mergeCell ref="H712:H713"/>
    <mergeCell ref="AF717:AF720"/>
    <mergeCell ref="AG717:AG720"/>
    <mergeCell ref="AF721:AF724"/>
    <mergeCell ref="AG721:AG724"/>
    <mergeCell ref="AN721:AN724"/>
    <mergeCell ref="AJ725:AJ728"/>
    <mergeCell ref="AK725:AK728"/>
    <mergeCell ref="AL725:AL728"/>
    <mergeCell ref="AM725:AM728"/>
    <mergeCell ref="AN725:AN728"/>
    <mergeCell ref="AO725:AO728"/>
    <mergeCell ref="C721:C724"/>
    <mergeCell ref="AP706:AP709"/>
    <mergeCell ref="H708:H709"/>
    <mergeCell ref="I725:I728"/>
    <mergeCell ref="J725:J728"/>
    <mergeCell ref="K725:K728"/>
    <mergeCell ref="AJ706:AJ709"/>
    <mergeCell ref="AK706:AK709"/>
    <mergeCell ref="AL706:AL709"/>
    <mergeCell ref="AM706:AM709"/>
    <mergeCell ref="AN706:AN709"/>
    <mergeCell ref="AO706:AO709"/>
    <mergeCell ref="AJ717:AJ720"/>
    <mergeCell ref="AK717:AK720"/>
    <mergeCell ref="AL717:AL720"/>
    <mergeCell ref="I721:I724"/>
    <mergeCell ref="J721:J724"/>
    <mergeCell ref="H725:H726"/>
    <mergeCell ref="C736:C739"/>
    <mergeCell ref="I736:I739"/>
    <mergeCell ref="J736:J739"/>
    <mergeCell ref="K736:K739"/>
    <mergeCell ref="AJ736:AJ739"/>
    <mergeCell ref="AK736:AK739"/>
    <mergeCell ref="AL736:AL739"/>
    <mergeCell ref="AM736:AM739"/>
    <mergeCell ref="AX721:AX724"/>
    <mergeCell ref="C725:C728"/>
    <mergeCell ref="AR725:AR728"/>
    <mergeCell ref="AS725:AS728"/>
    <mergeCell ref="AT725:AT728"/>
    <mergeCell ref="AU725:AU728"/>
    <mergeCell ref="AJ721:AJ724"/>
    <mergeCell ref="AK721:AK724"/>
    <mergeCell ref="AL721:AL724"/>
    <mergeCell ref="AM721:AM724"/>
    <mergeCell ref="AL732:AL735"/>
    <mergeCell ref="AM732:AM735"/>
    <mergeCell ref="AN732:AN735"/>
    <mergeCell ref="AO732:AO735"/>
    <mergeCell ref="AP732:AP735"/>
    <mergeCell ref="AQ732:AQ735"/>
    <mergeCell ref="AR732:AR735"/>
    <mergeCell ref="AW721:AW724"/>
    <mergeCell ref="AS732:AS735"/>
    <mergeCell ref="AT732:AT735"/>
    <mergeCell ref="C732:C735"/>
    <mergeCell ref="I732:I735"/>
    <mergeCell ref="J732:J735"/>
    <mergeCell ref="K732:K735"/>
    <mergeCell ref="AO721:AO724"/>
    <mergeCell ref="AP721:AP724"/>
    <mergeCell ref="AQ721:AQ724"/>
    <mergeCell ref="AR721:AR724"/>
    <mergeCell ref="AX736:AX739"/>
    <mergeCell ref="AU732:AU735"/>
    <mergeCell ref="AV732:AV735"/>
    <mergeCell ref="AW732:AW735"/>
    <mergeCell ref="AX732:AX735"/>
    <mergeCell ref="K740:K743"/>
    <mergeCell ref="AJ740:AJ743"/>
    <mergeCell ref="AK740:AK743"/>
    <mergeCell ref="AL740:AL743"/>
    <mergeCell ref="AM740:AM743"/>
    <mergeCell ref="AT736:AT739"/>
    <mergeCell ref="AU736:AU739"/>
    <mergeCell ref="AV736:AV739"/>
    <mergeCell ref="AF736:AF739"/>
    <mergeCell ref="AG736:AG739"/>
    <mergeCell ref="AW736:AW739"/>
    <mergeCell ref="AN736:AN739"/>
    <mergeCell ref="AO736:AO739"/>
    <mergeCell ref="AP736:AP739"/>
    <mergeCell ref="AQ736:AQ739"/>
    <mergeCell ref="AR736:AR739"/>
    <mergeCell ref="AS736:AS739"/>
    <mergeCell ref="AJ732:AJ735"/>
    <mergeCell ref="AK732:AK735"/>
    <mergeCell ref="AP725:AP728"/>
    <mergeCell ref="AQ725:AQ728"/>
    <mergeCell ref="L729:M729"/>
    <mergeCell ref="N729:O729"/>
    <mergeCell ref="N744:O744"/>
    <mergeCell ref="P744:Q744"/>
    <mergeCell ref="T744:U744"/>
    <mergeCell ref="V744:W744"/>
    <mergeCell ref="AU747:AU750"/>
    <mergeCell ref="AL747:AL750"/>
    <mergeCell ref="AM747:AM750"/>
    <mergeCell ref="AN747:AN750"/>
    <mergeCell ref="AO747:AO750"/>
    <mergeCell ref="AT740:AT743"/>
    <mergeCell ref="AU740:AU743"/>
    <mergeCell ref="AV740:AV743"/>
    <mergeCell ref="AW740:AW743"/>
    <mergeCell ref="AX740:AX743"/>
    <mergeCell ref="AV725:AV728"/>
    <mergeCell ref="AW725:AW728"/>
    <mergeCell ref="AX725:AX728"/>
    <mergeCell ref="AN740:AN743"/>
    <mergeCell ref="AO740:AO743"/>
    <mergeCell ref="AP740:AP743"/>
    <mergeCell ref="AQ740:AQ743"/>
    <mergeCell ref="AR740:AR743"/>
    <mergeCell ref="AS740:AS743"/>
    <mergeCell ref="P729:Q729"/>
    <mergeCell ref="T729:U729"/>
    <mergeCell ref="V729:W729"/>
    <mergeCell ref="X729:Y729"/>
    <mergeCell ref="Z729:AA729"/>
    <mergeCell ref="X744:Y744"/>
    <mergeCell ref="Z744:AA744"/>
    <mergeCell ref="AF747:AF750"/>
    <mergeCell ref="AG747:AG750"/>
    <mergeCell ref="C755:C758"/>
    <mergeCell ref="I755:I758"/>
    <mergeCell ref="J755:J758"/>
    <mergeCell ref="K755:K758"/>
    <mergeCell ref="AP747:AP750"/>
    <mergeCell ref="AQ747:AQ750"/>
    <mergeCell ref="AR747:AR750"/>
    <mergeCell ref="AS747:AS750"/>
    <mergeCell ref="AT747:AT750"/>
    <mergeCell ref="H747:H748"/>
    <mergeCell ref="H749:H750"/>
    <mergeCell ref="AV747:AV750"/>
    <mergeCell ref="AW747:AW750"/>
    <mergeCell ref="AX747:AX750"/>
    <mergeCell ref="AX751:AX754"/>
    <mergeCell ref="C747:C750"/>
    <mergeCell ref="I747:I750"/>
    <mergeCell ref="J747:J750"/>
    <mergeCell ref="K747:K750"/>
    <mergeCell ref="AJ747:AJ750"/>
    <mergeCell ref="AK747:AK750"/>
    <mergeCell ref="C751:C754"/>
    <mergeCell ref="I751:I754"/>
    <mergeCell ref="J751:J754"/>
    <mergeCell ref="AK751:AK754"/>
    <mergeCell ref="AL751:AL754"/>
    <mergeCell ref="AM751:AM754"/>
    <mergeCell ref="AN751:AN754"/>
    <mergeCell ref="AP755:AP758"/>
    <mergeCell ref="AQ755:AQ758"/>
    <mergeCell ref="AR755:AR758"/>
    <mergeCell ref="AS755:AS758"/>
    <mergeCell ref="AT755:AT758"/>
    <mergeCell ref="H757:H758"/>
    <mergeCell ref="H755:H756"/>
    <mergeCell ref="AF755:AF758"/>
    <mergeCell ref="AG755:AG758"/>
    <mergeCell ref="AJ755:AJ758"/>
    <mergeCell ref="AK755:AK758"/>
    <mergeCell ref="AL755:AL758"/>
    <mergeCell ref="AM755:AM758"/>
    <mergeCell ref="AN755:AN758"/>
    <mergeCell ref="AO755:AO758"/>
    <mergeCell ref="H751:H752"/>
    <mergeCell ref="H753:H754"/>
    <mergeCell ref="AX762:AX765"/>
    <mergeCell ref="C762:C765"/>
    <mergeCell ref="I762:I765"/>
    <mergeCell ref="J762:J765"/>
    <mergeCell ref="K762:K765"/>
    <mergeCell ref="AJ762:AJ765"/>
    <mergeCell ref="AK762:AK765"/>
    <mergeCell ref="AW751:AW754"/>
    <mergeCell ref="AF751:AF754"/>
    <mergeCell ref="AG751:AG754"/>
    <mergeCell ref="AB759:AC759"/>
    <mergeCell ref="X759:Y759"/>
    <mergeCell ref="Z759:AA759"/>
    <mergeCell ref="AQ751:AQ754"/>
    <mergeCell ref="AR751:AR754"/>
    <mergeCell ref="AS751:AS754"/>
    <mergeCell ref="AT751:AT754"/>
    <mergeCell ref="AU751:AU754"/>
    <mergeCell ref="AV751:AV754"/>
    <mergeCell ref="AO751:AO754"/>
    <mergeCell ref="AP751:AP754"/>
    <mergeCell ref="L759:M759"/>
    <mergeCell ref="N759:O759"/>
    <mergeCell ref="P759:Q759"/>
    <mergeCell ref="T759:U759"/>
    <mergeCell ref="V759:W759"/>
    <mergeCell ref="AU755:AU758"/>
    <mergeCell ref="AV755:AV758"/>
    <mergeCell ref="AW755:AW758"/>
    <mergeCell ref="AX755:AX758"/>
    <mergeCell ref="K751:K754"/>
    <mergeCell ref="AJ751:AJ754"/>
    <mergeCell ref="AW766:AW769"/>
    <mergeCell ref="AL766:AL769"/>
    <mergeCell ref="AM766:AM769"/>
    <mergeCell ref="AN766:AN769"/>
    <mergeCell ref="AO766:AO769"/>
    <mergeCell ref="AP766:AP769"/>
    <mergeCell ref="AQ766:AQ769"/>
    <mergeCell ref="C766:C769"/>
    <mergeCell ref="I766:I769"/>
    <mergeCell ref="J766:J769"/>
    <mergeCell ref="K766:K769"/>
    <mergeCell ref="AJ766:AJ769"/>
    <mergeCell ref="AK766:AK769"/>
    <mergeCell ref="AF766:AF769"/>
    <mergeCell ref="AG766:AG769"/>
    <mergeCell ref="AS762:AS765"/>
    <mergeCell ref="AT762:AT765"/>
    <mergeCell ref="AU762:AU765"/>
    <mergeCell ref="AV762:AV765"/>
    <mergeCell ref="AW762:AW765"/>
    <mergeCell ref="H766:H767"/>
    <mergeCell ref="AW781:AW784"/>
    <mergeCell ref="AX781:AX784"/>
    <mergeCell ref="AU785:AU788"/>
    <mergeCell ref="AV785:AV788"/>
    <mergeCell ref="AW785:AW788"/>
    <mergeCell ref="AM762:AM765"/>
    <mergeCell ref="AN762:AN765"/>
    <mergeCell ref="AO762:AO765"/>
    <mergeCell ref="AP762:AP765"/>
    <mergeCell ref="AP770:AP773"/>
    <mergeCell ref="AF770:AF773"/>
    <mergeCell ref="AG770:AG773"/>
    <mergeCell ref="AU792:AU795"/>
    <mergeCell ref="AV792:AV795"/>
    <mergeCell ref="AW792:AW795"/>
    <mergeCell ref="AX792:AX795"/>
    <mergeCell ref="AW777:AW780"/>
    <mergeCell ref="AX777:AX780"/>
    <mergeCell ref="AU781:AU784"/>
    <mergeCell ref="AV781:AV784"/>
    <mergeCell ref="AX766:AX769"/>
    <mergeCell ref="AL762:AL765"/>
    <mergeCell ref="AW770:AW773"/>
    <mergeCell ref="AQ762:AQ765"/>
    <mergeCell ref="AR762:AR765"/>
    <mergeCell ref="AX770:AX773"/>
    <mergeCell ref="AU770:AU773"/>
    <mergeCell ref="AR766:AR769"/>
    <mergeCell ref="AS766:AS769"/>
    <mergeCell ref="AT766:AT769"/>
    <mergeCell ref="AU766:AU769"/>
    <mergeCell ref="AV766:AV769"/>
    <mergeCell ref="AR770:AR773"/>
    <mergeCell ref="AS770:AS773"/>
    <mergeCell ref="AT770:AT773"/>
    <mergeCell ref="AM792:AM795"/>
    <mergeCell ref="AN792:AN795"/>
    <mergeCell ref="AO792:AO795"/>
    <mergeCell ref="AP792:AP795"/>
    <mergeCell ref="AQ792:AQ795"/>
    <mergeCell ref="AR792:AR795"/>
    <mergeCell ref="I792:I795"/>
    <mergeCell ref="J792:J795"/>
    <mergeCell ref="K792:K795"/>
    <mergeCell ref="AJ792:AJ795"/>
    <mergeCell ref="AK792:AK795"/>
    <mergeCell ref="AL792:AL795"/>
    <mergeCell ref="AJ770:AJ773"/>
    <mergeCell ref="AK770:AK773"/>
    <mergeCell ref="AL770:AL773"/>
    <mergeCell ref="AM770:AM773"/>
    <mergeCell ref="AN770:AN773"/>
    <mergeCell ref="AO770:AO773"/>
    <mergeCell ref="AB789:AC789"/>
    <mergeCell ref="AF792:AF795"/>
    <mergeCell ref="AG792:AG795"/>
    <mergeCell ref="C781:C784"/>
    <mergeCell ref="I781:I784"/>
    <mergeCell ref="J781:J784"/>
    <mergeCell ref="K781:K784"/>
    <mergeCell ref="C785:C788"/>
    <mergeCell ref="C800:C803"/>
    <mergeCell ref="I800:I803"/>
    <mergeCell ref="J800:J803"/>
    <mergeCell ref="K800:K803"/>
    <mergeCell ref="AJ800:AJ803"/>
    <mergeCell ref="AK800:AK803"/>
    <mergeCell ref="AG800:AG803"/>
    <mergeCell ref="AR781:AR784"/>
    <mergeCell ref="AS781:AS784"/>
    <mergeCell ref="AT781:AT784"/>
    <mergeCell ref="L774:M774"/>
    <mergeCell ref="N774:O774"/>
    <mergeCell ref="P774:Q774"/>
    <mergeCell ref="T774:U774"/>
    <mergeCell ref="V774:W774"/>
    <mergeCell ref="AJ781:AJ784"/>
    <mergeCell ref="AK781:AK784"/>
    <mergeCell ref="AL781:AL784"/>
    <mergeCell ref="AM781:AM784"/>
    <mergeCell ref="AN781:AN784"/>
    <mergeCell ref="AO781:AO784"/>
    <mergeCell ref="AP781:AP784"/>
    <mergeCell ref="AQ781:AQ784"/>
    <mergeCell ref="AS792:AS795"/>
    <mergeCell ref="AT792:AT795"/>
    <mergeCell ref="AQ777:AQ780"/>
    <mergeCell ref="AS777:AS780"/>
    <mergeCell ref="C792:C795"/>
    <mergeCell ref="AU796:AU799"/>
    <mergeCell ref="AV796:AV799"/>
    <mergeCell ref="AW796:AW799"/>
    <mergeCell ref="AF796:AF799"/>
    <mergeCell ref="AG796:AG799"/>
    <mergeCell ref="I785:I788"/>
    <mergeCell ref="J785:J788"/>
    <mergeCell ref="K785:K788"/>
    <mergeCell ref="I796:I799"/>
    <mergeCell ref="J796:J799"/>
    <mergeCell ref="K796:K799"/>
    <mergeCell ref="L789:M789"/>
    <mergeCell ref="N789:O789"/>
    <mergeCell ref="P789:Q789"/>
    <mergeCell ref="T789:U789"/>
    <mergeCell ref="V789:W789"/>
    <mergeCell ref="C796:C799"/>
    <mergeCell ref="AL796:AL799"/>
    <mergeCell ref="H794:H795"/>
    <mergeCell ref="AL800:AL803"/>
    <mergeCell ref="AM800:AM803"/>
    <mergeCell ref="H802:H803"/>
    <mergeCell ref="H807:H808"/>
    <mergeCell ref="AF807:AF810"/>
    <mergeCell ref="AG807:AG810"/>
    <mergeCell ref="AF800:AF803"/>
    <mergeCell ref="AX796:AX799"/>
    <mergeCell ref="C807:C810"/>
    <mergeCell ref="I807:I810"/>
    <mergeCell ref="J807:J810"/>
    <mergeCell ref="K807:K810"/>
    <mergeCell ref="AJ807:AJ810"/>
    <mergeCell ref="AK807:AK810"/>
    <mergeCell ref="AS807:AS810"/>
    <mergeCell ref="AT807:AT810"/>
    <mergeCell ref="AU807:AU810"/>
    <mergeCell ref="AJ796:AJ799"/>
    <mergeCell ref="AK796:AK799"/>
    <mergeCell ref="L804:M804"/>
    <mergeCell ref="N804:O804"/>
    <mergeCell ref="AW800:AW803"/>
    <mergeCell ref="AX800:AX803"/>
    <mergeCell ref="Z804:AA804"/>
    <mergeCell ref="AN807:AN810"/>
    <mergeCell ref="AO807:AO810"/>
    <mergeCell ref="AP807:AP810"/>
    <mergeCell ref="AQ807:AQ810"/>
    <mergeCell ref="AR807:AR810"/>
    <mergeCell ref="AL811:AL814"/>
    <mergeCell ref="AM811:AM814"/>
    <mergeCell ref="AB804:AC804"/>
    <mergeCell ref="H800:H801"/>
    <mergeCell ref="AT815:AT818"/>
    <mergeCell ref="AU815:AU818"/>
    <mergeCell ref="AV815:AV818"/>
    <mergeCell ref="P804:Q804"/>
    <mergeCell ref="T804:U804"/>
    <mergeCell ref="V804:W804"/>
    <mergeCell ref="AL807:AL810"/>
    <mergeCell ref="AM807:AM810"/>
    <mergeCell ref="AV807:AV810"/>
    <mergeCell ref="AN815:AN818"/>
    <mergeCell ref="AO815:AO818"/>
    <mergeCell ref="AP815:AP818"/>
    <mergeCell ref="C815:C818"/>
    <mergeCell ref="I815:I818"/>
    <mergeCell ref="J815:J818"/>
    <mergeCell ref="K815:K818"/>
    <mergeCell ref="AJ815:AJ818"/>
    <mergeCell ref="AK815:AK818"/>
    <mergeCell ref="AF815:AF818"/>
    <mergeCell ref="AG815:AG818"/>
    <mergeCell ref="AL815:AL818"/>
    <mergeCell ref="AM815:AM818"/>
    <mergeCell ref="AS811:AS814"/>
    <mergeCell ref="AT811:AT814"/>
    <mergeCell ref="AF811:AF814"/>
    <mergeCell ref="AG811:AG814"/>
    <mergeCell ref="AQ815:AQ818"/>
    <mergeCell ref="AR815:AR818"/>
    <mergeCell ref="AK811:AK814"/>
    <mergeCell ref="C811:C814"/>
    <mergeCell ref="I811:I814"/>
    <mergeCell ref="J811:J814"/>
    <mergeCell ref="K811:K814"/>
    <mergeCell ref="AJ811:AJ814"/>
    <mergeCell ref="C822:C825"/>
    <mergeCell ref="I822:I825"/>
    <mergeCell ref="J822:J825"/>
    <mergeCell ref="K822:K825"/>
    <mergeCell ref="AJ822:AJ825"/>
    <mergeCell ref="AK822:AK825"/>
    <mergeCell ref="AF826:AF829"/>
    <mergeCell ref="AG826:AG829"/>
    <mergeCell ref="L819:M819"/>
    <mergeCell ref="N819:O819"/>
    <mergeCell ref="P819:Q819"/>
    <mergeCell ref="T819:U819"/>
    <mergeCell ref="V819:W819"/>
    <mergeCell ref="AB819:AC819"/>
    <mergeCell ref="AF822:AF825"/>
    <mergeCell ref="AG822:AG825"/>
    <mergeCell ref="H826:H827"/>
    <mergeCell ref="H828:H829"/>
    <mergeCell ref="X819:Y819"/>
    <mergeCell ref="Z819:AA819"/>
    <mergeCell ref="AW822:AW825"/>
    <mergeCell ref="AX822:AX825"/>
    <mergeCell ref="AU826:AU829"/>
    <mergeCell ref="AV826:AV829"/>
    <mergeCell ref="AW830:AW833"/>
    <mergeCell ref="AX830:AX833"/>
    <mergeCell ref="AL822:AL825"/>
    <mergeCell ref="AM822:AM825"/>
    <mergeCell ref="AN822:AN825"/>
    <mergeCell ref="AO822:AO825"/>
    <mergeCell ref="AP822:AP825"/>
    <mergeCell ref="AQ822:AQ825"/>
    <mergeCell ref="AR822:AR825"/>
    <mergeCell ref="AS822:AS825"/>
    <mergeCell ref="AO826:AO829"/>
    <mergeCell ref="AP826:AP829"/>
    <mergeCell ref="AQ826:AQ829"/>
    <mergeCell ref="AR826:AR829"/>
    <mergeCell ref="AS826:AS829"/>
    <mergeCell ref="AT826:AT829"/>
    <mergeCell ref="AW826:AW829"/>
    <mergeCell ref="AX826:AX829"/>
    <mergeCell ref="C830:C833"/>
    <mergeCell ref="I830:I833"/>
    <mergeCell ref="J830:J833"/>
    <mergeCell ref="K830:K833"/>
    <mergeCell ref="AJ830:AJ833"/>
    <mergeCell ref="AK830:AK833"/>
    <mergeCell ref="AL830:AL833"/>
    <mergeCell ref="C852:C855"/>
    <mergeCell ref="I852:I855"/>
    <mergeCell ref="J852:J855"/>
    <mergeCell ref="K852:K855"/>
    <mergeCell ref="AJ852:AJ855"/>
    <mergeCell ref="AK852:AK855"/>
    <mergeCell ref="AL826:AL829"/>
    <mergeCell ref="AM826:AM829"/>
    <mergeCell ref="AN826:AN829"/>
    <mergeCell ref="L849:M849"/>
    <mergeCell ref="N849:O849"/>
    <mergeCell ref="P849:Q849"/>
    <mergeCell ref="T849:U849"/>
    <mergeCell ref="V849:W849"/>
    <mergeCell ref="AM830:AM833"/>
    <mergeCell ref="C826:C829"/>
    <mergeCell ref="I826:I829"/>
    <mergeCell ref="J826:J829"/>
    <mergeCell ref="K826:K829"/>
    <mergeCell ref="AJ826:AJ829"/>
    <mergeCell ref="AK826:AK829"/>
    <mergeCell ref="H852:H853"/>
    <mergeCell ref="H854:H855"/>
    <mergeCell ref="E835:G835"/>
    <mergeCell ref="K841:K844"/>
    <mergeCell ref="AX841:AX844"/>
    <mergeCell ref="AW841:AW844"/>
    <mergeCell ref="AS852:AS855"/>
    <mergeCell ref="AT852:AT855"/>
    <mergeCell ref="AU852:AU855"/>
    <mergeCell ref="AV852:AV855"/>
    <mergeCell ref="AW852:AW855"/>
    <mergeCell ref="AX852:AX855"/>
    <mergeCell ref="AT830:AT833"/>
    <mergeCell ref="AU830:AU833"/>
    <mergeCell ref="AV830:AV833"/>
    <mergeCell ref="AL852:AL855"/>
    <mergeCell ref="AM852:AM855"/>
    <mergeCell ref="AN852:AN855"/>
    <mergeCell ref="AO852:AO855"/>
    <mergeCell ref="AP852:AP855"/>
    <mergeCell ref="AQ852:AQ855"/>
    <mergeCell ref="AR852:AR855"/>
    <mergeCell ref="AN830:AN833"/>
    <mergeCell ref="AO830:AO833"/>
    <mergeCell ref="AP830:AP833"/>
    <mergeCell ref="AQ830:AQ833"/>
    <mergeCell ref="AR830:AR833"/>
    <mergeCell ref="AS830:AS833"/>
    <mergeCell ref="AR841:AR844"/>
    <mergeCell ref="AS841:AS844"/>
    <mergeCell ref="AT841:AT844"/>
    <mergeCell ref="AR845:AR848"/>
    <mergeCell ref="AS845:AS848"/>
    <mergeCell ref="AT845:AT848"/>
    <mergeCell ref="AU845:AU848"/>
    <mergeCell ref="AV845:AV848"/>
    <mergeCell ref="K856:K859"/>
    <mergeCell ref="AJ856:AJ859"/>
    <mergeCell ref="AK856:AK859"/>
    <mergeCell ref="AW856:AW859"/>
    <mergeCell ref="AX856:AX859"/>
    <mergeCell ref="C860:C863"/>
    <mergeCell ref="I860:I863"/>
    <mergeCell ref="J860:J863"/>
    <mergeCell ref="K860:K863"/>
    <mergeCell ref="AJ860:AJ863"/>
    <mergeCell ref="AK860:AK863"/>
    <mergeCell ref="AL860:AL863"/>
    <mergeCell ref="C867:C870"/>
    <mergeCell ref="I867:I870"/>
    <mergeCell ref="J867:J870"/>
    <mergeCell ref="K867:K870"/>
    <mergeCell ref="AJ867:AJ870"/>
    <mergeCell ref="AK867:AK870"/>
    <mergeCell ref="AR856:AR859"/>
    <mergeCell ref="AS856:AS859"/>
    <mergeCell ref="AT856:AT859"/>
    <mergeCell ref="AU860:AU863"/>
    <mergeCell ref="AS860:AS863"/>
    <mergeCell ref="AV860:AV863"/>
    <mergeCell ref="AW860:AW863"/>
    <mergeCell ref="AX860:AX863"/>
    <mergeCell ref="AT860:AT863"/>
    <mergeCell ref="C871:C874"/>
    <mergeCell ref="I871:I874"/>
    <mergeCell ref="J871:J874"/>
    <mergeCell ref="K871:K874"/>
    <mergeCell ref="AJ871:AJ874"/>
    <mergeCell ref="AM860:AM863"/>
    <mergeCell ref="AN860:AN863"/>
    <mergeCell ref="AO860:AO863"/>
    <mergeCell ref="AP860:AP863"/>
    <mergeCell ref="AQ860:AQ863"/>
    <mergeCell ref="AR860:AR863"/>
    <mergeCell ref="E865:G865"/>
    <mergeCell ref="AN867:AN870"/>
    <mergeCell ref="AO867:AO870"/>
    <mergeCell ref="AP867:AP870"/>
    <mergeCell ref="AQ867:AQ870"/>
    <mergeCell ref="H871:H872"/>
    <mergeCell ref="H873:H874"/>
    <mergeCell ref="H875:H876"/>
    <mergeCell ref="H877:H878"/>
    <mergeCell ref="AV875:AV878"/>
    <mergeCell ref="AW875:AW878"/>
    <mergeCell ref="AO875:AO878"/>
    <mergeCell ref="AP875:AP878"/>
    <mergeCell ref="AQ875:AQ878"/>
    <mergeCell ref="AR875:AR878"/>
    <mergeCell ref="AQ871:AQ874"/>
    <mergeCell ref="AR871:AR874"/>
    <mergeCell ref="AS871:AS874"/>
    <mergeCell ref="AT871:AT874"/>
    <mergeCell ref="AT875:AT878"/>
    <mergeCell ref="AU875:AU878"/>
    <mergeCell ref="AS875:AS878"/>
    <mergeCell ref="AK871:AK874"/>
    <mergeCell ref="AL871:AL874"/>
    <mergeCell ref="AM871:AM874"/>
    <mergeCell ref="AN871:AN874"/>
    <mergeCell ref="AO871:AO874"/>
    <mergeCell ref="AP871:AP874"/>
    <mergeCell ref="AW871:AW874"/>
    <mergeCell ref="AX871:AX874"/>
    <mergeCell ref="C875:C878"/>
    <mergeCell ref="I875:I878"/>
    <mergeCell ref="J875:J878"/>
    <mergeCell ref="K875:K878"/>
    <mergeCell ref="AJ875:AJ878"/>
    <mergeCell ref="AK875:AK878"/>
    <mergeCell ref="AL875:AL878"/>
    <mergeCell ref="C882:C885"/>
    <mergeCell ref="I882:I885"/>
    <mergeCell ref="J882:J885"/>
    <mergeCell ref="K882:K885"/>
    <mergeCell ref="AJ882:AJ885"/>
    <mergeCell ref="AK882:AK885"/>
    <mergeCell ref="AX867:AX870"/>
    <mergeCell ref="AU871:AU874"/>
    <mergeCell ref="AV871:AV874"/>
    <mergeCell ref="L879:M879"/>
    <mergeCell ref="N879:O879"/>
    <mergeCell ref="P879:Q879"/>
    <mergeCell ref="T879:U879"/>
    <mergeCell ref="V879:W879"/>
    <mergeCell ref="AM875:AM878"/>
    <mergeCell ref="AN875:AN878"/>
    <mergeCell ref="AR867:AR870"/>
    <mergeCell ref="AS867:AS870"/>
    <mergeCell ref="AT867:AT870"/>
    <mergeCell ref="AU867:AU870"/>
    <mergeCell ref="AV867:AV870"/>
    <mergeCell ref="AW867:AW870"/>
    <mergeCell ref="AL867:AL870"/>
    <mergeCell ref="AX882:AX885"/>
    <mergeCell ref="AJ886:AJ889"/>
    <mergeCell ref="AK886:AK889"/>
    <mergeCell ref="AL886:AL889"/>
    <mergeCell ref="AM886:AM889"/>
    <mergeCell ref="AN886:AN889"/>
    <mergeCell ref="AR882:AR885"/>
    <mergeCell ref="AS882:AS885"/>
    <mergeCell ref="AT882:AT885"/>
    <mergeCell ref="AU882:AU885"/>
    <mergeCell ref="AV882:AV885"/>
    <mergeCell ref="AW882:AW885"/>
    <mergeCell ref="AL882:AL885"/>
    <mergeCell ref="AM882:AM885"/>
    <mergeCell ref="AN882:AN885"/>
    <mergeCell ref="AO882:AO885"/>
    <mergeCell ref="AP882:AP885"/>
    <mergeCell ref="AQ882:AQ885"/>
    <mergeCell ref="AX890:AX893"/>
    <mergeCell ref="H888:H889"/>
    <mergeCell ref="H890:H891"/>
    <mergeCell ref="H892:H893"/>
    <mergeCell ref="L909:M909"/>
    <mergeCell ref="N909:O909"/>
    <mergeCell ref="P909:Q909"/>
    <mergeCell ref="T909:U909"/>
    <mergeCell ref="V909:W909"/>
    <mergeCell ref="AR890:AR893"/>
    <mergeCell ref="AS890:AS893"/>
    <mergeCell ref="AT890:AT893"/>
    <mergeCell ref="AU890:AU893"/>
    <mergeCell ref="AV890:AV893"/>
    <mergeCell ref="AW890:AW893"/>
    <mergeCell ref="AL890:AL893"/>
    <mergeCell ref="AM890:AM893"/>
    <mergeCell ref="AN890:AN893"/>
    <mergeCell ref="AO890:AO893"/>
    <mergeCell ref="AP890:AP893"/>
    <mergeCell ref="AQ890:AQ893"/>
    <mergeCell ref="I890:I893"/>
    <mergeCell ref="J890:J893"/>
    <mergeCell ref="K890:K893"/>
    <mergeCell ref="AJ890:AJ893"/>
    <mergeCell ref="AK890:AK893"/>
    <mergeCell ref="AU886:AU889"/>
    <mergeCell ref="AV886:AV889"/>
    <mergeCell ref="AX886:AX889"/>
    <mergeCell ref="H886:H887"/>
    <mergeCell ref="AO886:AO889"/>
    <mergeCell ref="AP886:AP889"/>
    <mergeCell ref="AJ905:AJ908"/>
    <mergeCell ref="AL912:AL915"/>
    <mergeCell ref="E910:G910"/>
    <mergeCell ref="AW886:AW889"/>
    <mergeCell ref="AQ897:AQ900"/>
    <mergeCell ref="AR897:AR900"/>
    <mergeCell ref="AS897:AS900"/>
    <mergeCell ref="AT897:AT900"/>
    <mergeCell ref="AU897:AU900"/>
    <mergeCell ref="AV897:AV900"/>
    <mergeCell ref="AW897:AW900"/>
    <mergeCell ref="C912:C915"/>
    <mergeCell ref="I912:I915"/>
    <mergeCell ref="J912:J915"/>
    <mergeCell ref="K912:K915"/>
    <mergeCell ref="AJ912:AJ915"/>
    <mergeCell ref="AK912:AK915"/>
    <mergeCell ref="H912:H913"/>
    <mergeCell ref="H914:H915"/>
    <mergeCell ref="C890:C893"/>
    <mergeCell ref="AQ886:AQ889"/>
    <mergeCell ref="AR886:AR889"/>
    <mergeCell ref="AS886:AS889"/>
    <mergeCell ref="AT886:AT889"/>
    <mergeCell ref="E895:G895"/>
    <mergeCell ref="AL897:AL900"/>
    <mergeCell ref="AM897:AM900"/>
    <mergeCell ref="AN897:AN900"/>
    <mergeCell ref="C886:C889"/>
    <mergeCell ref="I886:I889"/>
    <mergeCell ref="J886:J889"/>
    <mergeCell ref="K886:K889"/>
    <mergeCell ref="C920:C923"/>
    <mergeCell ref="I920:I923"/>
    <mergeCell ref="J920:J923"/>
    <mergeCell ref="K920:K923"/>
    <mergeCell ref="AJ920:AJ923"/>
    <mergeCell ref="AK920:AK923"/>
    <mergeCell ref="AN916:AN919"/>
    <mergeCell ref="AO916:AO919"/>
    <mergeCell ref="AP916:AP919"/>
    <mergeCell ref="AQ916:AQ919"/>
    <mergeCell ref="AR916:AR919"/>
    <mergeCell ref="AS916:AS919"/>
    <mergeCell ref="AW912:AW915"/>
    <mergeCell ref="AX912:AX915"/>
    <mergeCell ref="C916:C919"/>
    <mergeCell ref="I916:I919"/>
    <mergeCell ref="J916:J919"/>
    <mergeCell ref="K916:K919"/>
    <mergeCell ref="AJ916:AJ919"/>
    <mergeCell ref="AK916:AK919"/>
    <mergeCell ref="AL916:AL919"/>
    <mergeCell ref="AM916:AM919"/>
    <mergeCell ref="AQ912:AQ915"/>
    <mergeCell ref="AR912:AR915"/>
    <mergeCell ref="AS912:AS915"/>
    <mergeCell ref="AT912:AT915"/>
    <mergeCell ref="AU912:AU915"/>
    <mergeCell ref="AV912:AV915"/>
    <mergeCell ref="AX920:AX923"/>
    <mergeCell ref="H916:H917"/>
    <mergeCell ref="H918:H919"/>
    <mergeCell ref="H920:H921"/>
    <mergeCell ref="H922:H923"/>
    <mergeCell ref="L924:M924"/>
    <mergeCell ref="N924:O924"/>
    <mergeCell ref="P924:Q924"/>
    <mergeCell ref="T924:U924"/>
    <mergeCell ref="V924:W924"/>
    <mergeCell ref="AR920:AR923"/>
    <mergeCell ref="AS920:AS923"/>
    <mergeCell ref="AT920:AT923"/>
    <mergeCell ref="AU920:AU923"/>
    <mergeCell ref="AV920:AV923"/>
    <mergeCell ref="AW920:AW923"/>
    <mergeCell ref="AL920:AL923"/>
    <mergeCell ref="AM920:AM923"/>
    <mergeCell ref="AN920:AN923"/>
    <mergeCell ref="AO920:AO923"/>
    <mergeCell ref="AP920:AP923"/>
    <mergeCell ref="AQ920:AQ923"/>
    <mergeCell ref="AT916:AT919"/>
    <mergeCell ref="AU916:AU919"/>
    <mergeCell ref="AV916:AV919"/>
    <mergeCell ref="AX916:AX919"/>
    <mergeCell ref="C931:C934"/>
    <mergeCell ref="I931:I934"/>
    <mergeCell ref="J931:J934"/>
    <mergeCell ref="K931:K934"/>
    <mergeCell ref="AJ931:AJ934"/>
    <mergeCell ref="AK931:AK934"/>
    <mergeCell ref="AL931:AL934"/>
    <mergeCell ref="AM931:AM934"/>
    <mergeCell ref="AN931:AN934"/>
    <mergeCell ref="AT927:AT930"/>
    <mergeCell ref="AU927:AU930"/>
    <mergeCell ref="AV927:AV930"/>
    <mergeCell ref="AW927:AW930"/>
    <mergeCell ref="X924:Y924"/>
    <mergeCell ref="Z924:AA924"/>
    <mergeCell ref="E925:G925"/>
    <mergeCell ref="AW916:AW919"/>
    <mergeCell ref="AL927:AL930"/>
    <mergeCell ref="AM927:AM930"/>
    <mergeCell ref="AN927:AN930"/>
    <mergeCell ref="AO927:AO930"/>
    <mergeCell ref="AP927:AP930"/>
    <mergeCell ref="AQ927:AQ930"/>
    <mergeCell ref="AR927:AR930"/>
    <mergeCell ref="AS927:AS930"/>
    <mergeCell ref="C927:C930"/>
    <mergeCell ref="I927:I930"/>
    <mergeCell ref="J927:J930"/>
    <mergeCell ref="K927:K930"/>
    <mergeCell ref="AJ927:AJ930"/>
    <mergeCell ref="AK927:AK930"/>
    <mergeCell ref="H927:H928"/>
    <mergeCell ref="AU931:AU934"/>
    <mergeCell ref="AV931:AV934"/>
    <mergeCell ref="AW931:AW934"/>
    <mergeCell ref="AX931:AX934"/>
    <mergeCell ref="AX935:AX938"/>
    <mergeCell ref="H931:H932"/>
    <mergeCell ref="H933:H934"/>
    <mergeCell ref="H935:H936"/>
    <mergeCell ref="H937:H938"/>
    <mergeCell ref="AV935:AV938"/>
    <mergeCell ref="AO931:AO934"/>
    <mergeCell ref="AP931:AP934"/>
    <mergeCell ref="AQ931:AQ934"/>
    <mergeCell ref="AR931:AR934"/>
    <mergeCell ref="AS931:AS934"/>
    <mergeCell ref="AT931:AT934"/>
    <mergeCell ref="AX927:AX930"/>
    <mergeCell ref="H929:H930"/>
    <mergeCell ref="AX942:AX945"/>
    <mergeCell ref="AL946:AL949"/>
    <mergeCell ref="I935:I938"/>
    <mergeCell ref="J935:J938"/>
    <mergeCell ref="K935:K938"/>
    <mergeCell ref="C942:C945"/>
    <mergeCell ref="I942:I945"/>
    <mergeCell ref="J942:J945"/>
    <mergeCell ref="K942:K945"/>
    <mergeCell ref="AJ942:AJ945"/>
    <mergeCell ref="AV946:AV949"/>
    <mergeCell ref="AW946:AW949"/>
    <mergeCell ref="AT942:AT945"/>
    <mergeCell ref="AU942:AU945"/>
    <mergeCell ref="AV942:AV945"/>
    <mergeCell ref="AW942:AW945"/>
    <mergeCell ref="AP946:AP949"/>
    <mergeCell ref="AQ946:AQ949"/>
    <mergeCell ref="AR946:AR949"/>
    <mergeCell ref="AS946:AS949"/>
    <mergeCell ref="AT946:AT949"/>
    <mergeCell ref="AU946:AU949"/>
    <mergeCell ref="AX946:AX949"/>
    <mergeCell ref="AL942:AL945"/>
    <mergeCell ref="AM942:AM945"/>
    <mergeCell ref="AN942:AN945"/>
    <mergeCell ref="AO942:AO945"/>
    <mergeCell ref="L939:M939"/>
    <mergeCell ref="N939:O939"/>
    <mergeCell ref="P939:Q939"/>
    <mergeCell ref="T939:U939"/>
    <mergeCell ref="V939:W939"/>
    <mergeCell ref="AU950:AU953"/>
    <mergeCell ref="AV950:AV953"/>
    <mergeCell ref="AW950:AW953"/>
    <mergeCell ref="AX950:AX953"/>
    <mergeCell ref="C950:C953"/>
    <mergeCell ref="I950:I953"/>
    <mergeCell ref="J950:J953"/>
    <mergeCell ref="K950:K953"/>
    <mergeCell ref="AJ950:AJ953"/>
    <mergeCell ref="AK950:AK953"/>
    <mergeCell ref="X939:Y939"/>
    <mergeCell ref="AN946:AN949"/>
    <mergeCell ref="AO946:AO949"/>
    <mergeCell ref="H946:H947"/>
    <mergeCell ref="H948:H949"/>
    <mergeCell ref="C946:C949"/>
    <mergeCell ref="AW935:AW938"/>
    <mergeCell ref="C935:C938"/>
    <mergeCell ref="AJ935:AJ938"/>
    <mergeCell ref="AK935:AK938"/>
    <mergeCell ref="AL935:AL938"/>
    <mergeCell ref="AM935:AM938"/>
    <mergeCell ref="AN935:AN938"/>
    <mergeCell ref="AO935:AO938"/>
    <mergeCell ref="AP935:AP938"/>
    <mergeCell ref="AQ935:AQ938"/>
    <mergeCell ref="AK942:AK945"/>
    <mergeCell ref="H942:H943"/>
    <mergeCell ref="H944:H945"/>
    <mergeCell ref="AJ946:AJ949"/>
    <mergeCell ref="AK946:AK949"/>
    <mergeCell ref="AU935:AU938"/>
    <mergeCell ref="AP942:AP945"/>
    <mergeCell ref="AQ942:AQ945"/>
    <mergeCell ref="AR942:AR945"/>
    <mergeCell ref="AS942:AS945"/>
    <mergeCell ref="E40:G40"/>
    <mergeCell ref="E55:G55"/>
    <mergeCell ref="E70:G70"/>
    <mergeCell ref="E85:G85"/>
    <mergeCell ref="E100:G100"/>
    <mergeCell ref="E115:G115"/>
    <mergeCell ref="AR950:AR953"/>
    <mergeCell ref="AS950:AS953"/>
    <mergeCell ref="AT950:AT953"/>
    <mergeCell ref="H952:H953"/>
    <mergeCell ref="H950:H951"/>
    <mergeCell ref="I946:I949"/>
    <mergeCell ref="J946:J949"/>
    <mergeCell ref="K946:K949"/>
    <mergeCell ref="AL950:AL953"/>
    <mergeCell ref="AM950:AM953"/>
    <mergeCell ref="AN950:AN953"/>
    <mergeCell ref="AO950:AO953"/>
    <mergeCell ref="AP950:AP953"/>
    <mergeCell ref="AQ950:AQ953"/>
    <mergeCell ref="AR935:AR938"/>
    <mergeCell ref="AS935:AS938"/>
    <mergeCell ref="AT935:AT938"/>
    <mergeCell ref="AM946:AM949"/>
    <mergeCell ref="H882:H883"/>
    <mergeCell ref="H884:H885"/>
    <mergeCell ref="E880:G880"/>
    <mergeCell ref="AM867:AM870"/>
    <mergeCell ref="E940:G940"/>
    <mergeCell ref="E955:G955"/>
    <mergeCell ref="E565:G565"/>
    <mergeCell ref="E580:G580"/>
    <mergeCell ref="E595:G595"/>
    <mergeCell ref="E610:G610"/>
    <mergeCell ref="E625:G625"/>
    <mergeCell ref="E640:G640"/>
    <mergeCell ref="E445:G445"/>
    <mergeCell ref="E460:G460"/>
    <mergeCell ref="E490:G490"/>
    <mergeCell ref="E505:G505"/>
    <mergeCell ref="E520:G520"/>
    <mergeCell ref="E535:G535"/>
    <mergeCell ref="E355:G355"/>
    <mergeCell ref="E370:G370"/>
    <mergeCell ref="E385:G385"/>
    <mergeCell ref="E400:G400"/>
    <mergeCell ref="E415:G415"/>
    <mergeCell ref="E430:G430"/>
    <mergeCell ref="E850:G850"/>
    <mergeCell ref="E820:G820"/>
    <mergeCell ref="E760:G760"/>
    <mergeCell ref="E775:G775"/>
    <mergeCell ref="E790:G790"/>
    <mergeCell ref="E805:G805"/>
    <mergeCell ref="E475:G475"/>
    <mergeCell ref="AY57:AY60"/>
    <mergeCell ref="AY80:AY83"/>
    <mergeCell ref="AY95:AY98"/>
    <mergeCell ref="E670:G670"/>
    <mergeCell ref="E685:G685"/>
    <mergeCell ref="E700:G700"/>
    <mergeCell ref="E715:G715"/>
    <mergeCell ref="E730:G730"/>
    <mergeCell ref="E745:G745"/>
    <mergeCell ref="E550:G550"/>
    <mergeCell ref="E250:G250"/>
    <mergeCell ref="E265:G265"/>
    <mergeCell ref="E280:G280"/>
    <mergeCell ref="E310:G310"/>
    <mergeCell ref="E325:G325"/>
    <mergeCell ref="E340:G340"/>
    <mergeCell ref="E145:G145"/>
    <mergeCell ref="E160:G160"/>
    <mergeCell ref="E175:G175"/>
    <mergeCell ref="E190:G190"/>
    <mergeCell ref="E205:G205"/>
    <mergeCell ref="E220:G220"/>
    <mergeCell ref="AY151:AY154"/>
    <mergeCell ref="AY181:AY184"/>
    <mergeCell ref="AY211:AY214"/>
    <mergeCell ref="AY241:AY244"/>
    <mergeCell ref="AY271:AY274"/>
    <mergeCell ref="AY301:AY304"/>
    <mergeCell ref="AY331:AY334"/>
    <mergeCell ref="AY361:AY364"/>
    <mergeCell ref="AB744:AC744"/>
    <mergeCell ref="L744:M744"/>
    <mergeCell ref="AV770:AV773"/>
    <mergeCell ref="K770:K773"/>
    <mergeCell ref="AQ770:AQ773"/>
    <mergeCell ref="AZ20:AZ23"/>
    <mergeCell ref="AZ27:AZ30"/>
    <mergeCell ref="AZ31:AZ34"/>
    <mergeCell ref="AZ35:AZ38"/>
    <mergeCell ref="AY42:AY45"/>
    <mergeCell ref="BA42:BA45"/>
    <mergeCell ref="BA27:BA30"/>
    <mergeCell ref="BB27:BB30"/>
    <mergeCell ref="AY31:AY34"/>
    <mergeCell ref="BA31:BA34"/>
    <mergeCell ref="BB31:BB34"/>
    <mergeCell ref="AY35:AY38"/>
    <mergeCell ref="BA35:BA38"/>
    <mergeCell ref="BB35:BB38"/>
    <mergeCell ref="BA95:BA98"/>
    <mergeCell ref="BB95:BB98"/>
    <mergeCell ref="AZ72:AZ75"/>
    <mergeCell ref="AZ76:AZ79"/>
    <mergeCell ref="AZ80:AZ83"/>
    <mergeCell ref="AZ87:AZ90"/>
    <mergeCell ref="AZ91:AZ94"/>
    <mergeCell ref="AZ95:AZ98"/>
    <mergeCell ref="BA80:BA83"/>
    <mergeCell ref="BB80:BB83"/>
    <mergeCell ref="AY87:AY90"/>
    <mergeCell ref="BA87:BA90"/>
    <mergeCell ref="BB87:BB90"/>
    <mergeCell ref="AY91:AY94"/>
    <mergeCell ref="BA91:BA94"/>
    <mergeCell ref="BA12:BA15"/>
    <mergeCell ref="BB12:BB15"/>
    <mergeCell ref="AY16:AY19"/>
    <mergeCell ref="BA16:BA19"/>
    <mergeCell ref="BB16:BB19"/>
    <mergeCell ref="AY20:AY23"/>
    <mergeCell ref="BA20:BA23"/>
    <mergeCell ref="BB20:BB23"/>
    <mergeCell ref="AZ12:AZ15"/>
    <mergeCell ref="AZ16:AZ19"/>
    <mergeCell ref="BA57:BA60"/>
    <mergeCell ref="BB57:BB60"/>
    <mergeCell ref="AY61:AY64"/>
    <mergeCell ref="BA61:BA64"/>
    <mergeCell ref="BB61:BB64"/>
    <mergeCell ref="AY65:AY68"/>
    <mergeCell ref="BA65:BA68"/>
    <mergeCell ref="BB65:BB68"/>
    <mergeCell ref="AZ57:AZ60"/>
    <mergeCell ref="AZ61:AZ64"/>
    <mergeCell ref="BB42:BB45"/>
    <mergeCell ref="AY46:AY49"/>
    <mergeCell ref="BA46:BA49"/>
    <mergeCell ref="BB46:BB49"/>
    <mergeCell ref="AY50:AY53"/>
    <mergeCell ref="BA50:BA53"/>
    <mergeCell ref="BB50:BB53"/>
    <mergeCell ref="AZ42:AZ45"/>
    <mergeCell ref="AZ46:AZ49"/>
    <mergeCell ref="AZ50:AZ53"/>
    <mergeCell ref="AY12:AY15"/>
    <mergeCell ref="AY27:AY30"/>
    <mergeCell ref="BB91:BB94"/>
    <mergeCell ref="AZ65:AZ68"/>
    <mergeCell ref="AY72:AY75"/>
    <mergeCell ref="BA72:BA75"/>
    <mergeCell ref="BB72:BB75"/>
    <mergeCell ref="AY76:AY79"/>
    <mergeCell ref="BA76:BA79"/>
    <mergeCell ref="BB76:BB79"/>
    <mergeCell ref="AY121:AY124"/>
    <mergeCell ref="BA121:BA124"/>
    <mergeCell ref="BB121:BB124"/>
    <mergeCell ref="AY125:AY128"/>
    <mergeCell ref="BA125:BA128"/>
    <mergeCell ref="BB125:BB128"/>
    <mergeCell ref="AZ121:AZ124"/>
    <mergeCell ref="AZ125:AZ128"/>
    <mergeCell ref="AY110:AY113"/>
    <mergeCell ref="BA110:BA113"/>
    <mergeCell ref="BB110:BB113"/>
    <mergeCell ref="AY117:AY120"/>
    <mergeCell ref="BA117:BA120"/>
    <mergeCell ref="BB117:BB120"/>
    <mergeCell ref="AZ110:AZ113"/>
    <mergeCell ref="AZ117:AZ120"/>
    <mergeCell ref="AY102:AY105"/>
    <mergeCell ref="BA102:BA105"/>
    <mergeCell ref="BB102:BB105"/>
    <mergeCell ref="AY106:AY109"/>
    <mergeCell ref="BA106:BA109"/>
    <mergeCell ref="BB106:BB109"/>
    <mergeCell ref="AZ102:AZ105"/>
    <mergeCell ref="AZ106:AZ109"/>
    <mergeCell ref="BA151:BA154"/>
    <mergeCell ref="BB151:BB154"/>
    <mergeCell ref="AY155:AY158"/>
    <mergeCell ref="BA155:BA158"/>
    <mergeCell ref="BB155:BB158"/>
    <mergeCell ref="AZ151:AZ154"/>
    <mergeCell ref="AZ155:AZ158"/>
    <mergeCell ref="AY140:AY143"/>
    <mergeCell ref="BA140:BA143"/>
    <mergeCell ref="BB140:BB143"/>
    <mergeCell ref="AY147:AY150"/>
    <mergeCell ref="BA147:BA150"/>
    <mergeCell ref="BB147:BB150"/>
    <mergeCell ref="AZ140:AZ143"/>
    <mergeCell ref="AZ147:AZ150"/>
    <mergeCell ref="AY132:AY135"/>
    <mergeCell ref="BA132:BA135"/>
    <mergeCell ref="BB132:BB135"/>
    <mergeCell ref="AY136:AY139"/>
    <mergeCell ref="BA136:BA139"/>
    <mergeCell ref="BB136:BB139"/>
    <mergeCell ref="AZ132:AZ135"/>
    <mergeCell ref="AZ136:AZ139"/>
    <mergeCell ref="BA181:BA184"/>
    <mergeCell ref="BB181:BB184"/>
    <mergeCell ref="AY185:AY188"/>
    <mergeCell ref="BA185:BA188"/>
    <mergeCell ref="BB185:BB188"/>
    <mergeCell ref="AZ181:AZ184"/>
    <mergeCell ref="AZ185:AZ188"/>
    <mergeCell ref="AY170:AY173"/>
    <mergeCell ref="BA170:BA173"/>
    <mergeCell ref="BB170:BB173"/>
    <mergeCell ref="AY177:AY180"/>
    <mergeCell ref="BA177:BA180"/>
    <mergeCell ref="BB177:BB180"/>
    <mergeCell ref="AZ170:AZ173"/>
    <mergeCell ref="AZ177:AZ180"/>
    <mergeCell ref="AY162:AY165"/>
    <mergeCell ref="BA162:BA165"/>
    <mergeCell ref="BB162:BB165"/>
    <mergeCell ref="AY166:AY169"/>
    <mergeCell ref="BA166:BA169"/>
    <mergeCell ref="BB166:BB169"/>
    <mergeCell ref="AZ162:AZ165"/>
    <mergeCell ref="AZ166:AZ169"/>
    <mergeCell ref="BA211:BA214"/>
    <mergeCell ref="BB211:BB214"/>
    <mergeCell ref="AY215:AY218"/>
    <mergeCell ref="BA215:BA218"/>
    <mergeCell ref="BB215:BB218"/>
    <mergeCell ref="AZ211:AZ214"/>
    <mergeCell ref="AZ215:AZ218"/>
    <mergeCell ref="AY200:AY203"/>
    <mergeCell ref="BA200:BA203"/>
    <mergeCell ref="BB200:BB203"/>
    <mergeCell ref="AY207:AY210"/>
    <mergeCell ref="BA207:BA210"/>
    <mergeCell ref="BB207:BB210"/>
    <mergeCell ref="AZ200:AZ203"/>
    <mergeCell ref="AZ207:AZ210"/>
    <mergeCell ref="AY192:AY195"/>
    <mergeCell ref="BA192:BA195"/>
    <mergeCell ref="BB192:BB195"/>
    <mergeCell ref="AY196:AY199"/>
    <mergeCell ref="BA196:BA199"/>
    <mergeCell ref="BB196:BB199"/>
    <mergeCell ref="AZ192:AZ195"/>
    <mergeCell ref="AZ196:AZ199"/>
    <mergeCell ref="BA241:BA244"/>
    <mergeCell ref="BB241:BB244"/>
    <mergeCell ref="AY245:AY248"/>
    <mergeCell ref="BA245:BA248"/>
    <mergeCell ref="BB245:BB248"/>
    <mergeCell ref="AZ241:AZ244"/>
    <mergeCell ref="AZ245:AZ248"/>
    <mergeCell ref="AY230:AY233"/>
    <mergeCell ref="BA230:BA233"/>
    <mergeCell ref="BB230:BB233"/>
    <mergeCell ref="AY237:AY240"/>
    <mergeCell ref="BA237:BA240"/>
    <mergeCell ref="BB237:BB240"/>
    <mergeCell ref="AZ230:AZ233"/>
    <mergeCell ref="AZ237:AZ240"/>
    <mergeCell ref="AY222:AY225"/>
    <mergeCell ref="BA222:BA225"/>
    <mergeCell ref="BB222:BB225"/>
    <mergeCell ref="AY226:AY229"/>
    <mergeCell ref="BA226:BA229"/>
    <mergeCell ref="BB226:BB229"/>
    <mergeCell ref="AZ222:AZ225"/>
    <mergeCell ref="AZ226:AZ229"/>
    <mergeCell ref="BA271:BA274"/>
    <mergeCell ref="BB271:BB274"/>
    <mergeCell ref="AY275:AY278"/>
    <mergeCell ref="BA275:BA278"/>
    <mergeCell ref="BB275:BB278"/>
    <mergeCell ref="AZ271:AZ274"/>
    <mergeCell ref="AZ275:AZ278"/>
    <mergeCell ref="AY260:AY263"/>
    <mergeCell ref="BA260:BA263"/>
    <mergeCell ref="BB260:BB263"/>
    <mergeCell ref="AY267:AY270"/>
    <mergeCell ref="BA267:BA270"/>
    <mergeCell ref="BB267:BB270"/>
    <mergeCell ref="AZ260:AZ263"/>
    <mergeCell ref="AZ267:AZ270"/>
    <mergeCell ref="AY252:AY255"/>
    <mergeCell ref="BA252:BA255"/>
    <mergeCell ref="BB252:BB255"/>
    <mergeCell ref="AY256:AY259"/>
    <mergeCell ref="BA256:BA259"/>
    <mergeCell ref="BB256:BB259"/>
    <mergeCell ref="AZ252:AZ255"/>
    <mergeCell ref="AZ256:AZ259"/>
    <mergeCell ref="BA301:BA304"/>
    <mergeCell ref="BB301:BB304"/>
    <mergeCell ref="AY305:AY308"/>
    <mergeCell ref="BA305:BA308"/>
    <mergeCell ref="BB305:BB308"/>
    <mergeCell ref="AZ301:AZ304"/>
    <mergeCell ref="AZ305:AZ308"/>
    <mergeCell ref="AY290:AY293"/>
    <mergeCell ref="BA290:BA293"/>
    <mergeCell ref="BB290:BB293"/>
    <mergeCell ref="AY297:AY300"/>
    <mergeCell ref="BA297:BA300"/>
    <mergeCell ref="BB297:BB300"/>
    <mergeCell ref="AZ290:AZ293"/>
    <mergeCell ref="AZ297:AZ300"/>
    <mergeCell ref="AY282:AY285"/>
    <mergeCell ref="BA282:BA285"/>
    <mergeCell ref="BB282:BB285"/>
    <mergeCell ref="AY286:AY289"/>
    <mergeCell ref="BA286:BA289"/>
    <mergeCell ref="BB286:BB289"/>
    <mergeCell ref="AZ282:AZ285"/>
    <mergeCell ref="AZ286:AZ289"/>
    <mergeCell ref="BA331:BA334"/>
    <mergeCell ref="BB331:BB334"/>
    <mergeCell ref="AY335:AY338"/>
    <mergeCell ref="BA335:BA338"/>
    <mergeCell ref="BB335:BB338"/>
    <mergeCell ref="AZ331:AZ334"/>
    <mergeCell ref="AZ335:AZ338"/>
    <mergeCell ref="AY320:AY323"/>
    <mergeCell ref="BA320:BA323"/>
    <mergeCell ref="BB320:BB323"/>
    <mergeCell ref="AY327:AY330"/>
    <mergeCell ref="BA327:BA330"/>
    <mergeCell ref="BB327:BB330"/>
    <mergeCell ref="AZ320:AZ323"/>
    <mergeCell ref="AZ327:AZ330"/>
    <mergeCell ref="AY312:AY315"/>
    <mergeCell ref="BA312:BA315"/>
    <mergeCell ref="BB312:BB315"/>
    <mergeCell ref="AY316:AY319"/>
    <mergeCell ref="BA316:BA319"/>
    <mergeCell ref="BB316:BB319"/>
    <mergeCell ref="AZ312:AZ315"/>
    <mergeCell ref="AZ316:AZ319"/>
    <mergeCell ref="BA361:BA364"/>
    <mergeCell ref="BB361:BB364"/>
    <mergeCell ref="AY365:AY368"/>
    <mergeCell ref="BA365:BA368"/>
    <mergeCell ref="BB365:BB368"/>
    <mergeCell ref="AZ361:AZ364"/>
    <mergeCell ref="AZ365:AZ368"/>
    <mergeCell ref="AY350:AY353"/>
    <mergeCell ref="BA350:BA353"/>
    <mergeCell ref="BB350:BB353"/>
    <mergeCell ref="AY357:AY360"/>
    <mergeCell ref="BA357:BA360"/>
    <mergeCell ref="BB357:BB360"/>
    <mergeCell ref="AZ350:AZ353"/>
    <mergeCell ref="AZ357:AZ360"/>
    <mergeCell ref="AY342:AY345"/>
    <mergeCell ref="BA342:BA345"/>
    <mergeCell ref="BB342:BB345"/>
    <mergeCell ref="AY346:AY349"/>
    <mergeCell ref="BA346:BA349"/>
    <mergeCell ref="BB346:BB349"/>
    <mergeCell ref="AZ342:AZ345"/>
    <mergeCell ref="AZ346:AZ349"/>
    <mergeCell ref="AY391:AY394"/>
    <mergeCell ref="BA391:BA394"/>
    <mergeCell ref="BB391:BB394"/>
    <mergeCell ref="AY395:AY398"/>
    <mergeCell ref="BA395:BA398"/>
    <mergeCell ref="BB395:BB398"/>
    <mergeCell ref="AZ391:AZ394"/>
    <mergeCell ref="AZ395:AZ398"/>
    <mergeCell ref="AY380:AY383"/>
    <mergeCell ref="BA380:BA383"/>
    <mergeCell ref="BB380:BB383"/>
    <mergeCell ref="AY387:AY390"/>
    <mergeCell ref="BA387:BA390"/>
    <mergeCell ref="BB387:BB390"/>
    <mergeCell ref="AZ380:AZ383"/>
    <mergeCell ref="AZ387:AZ390"/>
    <mergeCell ref="AY372:AY375"/>
    <mergeCell ref="BA372:BA375"/>
    <mergeCell ref="BB372:BB375"/>
    <mergeCell ref="AY376:AY379"/>
    <mergeCell ref="BA376:BA379"/>
    <mergeCell ref="BB376:BB379"/>
    <mergeCell ref="AZ372:AZ375"/>
    <mergeCell ref="AZ376:AZ379"/>
    <mergeCell ref="AY421:AY424"/>
    <mergeCell ref="BA421:BA424"/>
    <mergeCell ref="BB421:BB424"/>
    <mergeCell ref="AY425:AY428"/>
    <mergeCell ref="BA425:BA428"/>
    <mergeCell ref="BB425:BB428"/>
    <mergeCell ref="AZ421:AZ424"/>
    <mergeCell ref="AZ425:AZ428"/>
    <mergeCell ref="AY410:AY413"/>
    <mergeCell ref="BA410:BA413"/>
    <mergeCell ref="BB410:BB413"/>
    <mergeCell ref="AY417:AY420"/>
    <mergeCell ref="BA417:BA420"/>
    <mergeCell ref="BB417:BB420"/>
    <mergeCell ref="AZ410:AZ413"/>
    <mergeCell ref="AZ417:AZ420"/>
    <mergeCell ref="AY402:AY405"/>
    <mergeCell ref="BA402:BA405"/>
    <mergeCell ref="BB402:BB405"/>
    <mergeCell ref="AY406:AY409"/>
    <mergeCell ref="BA406:BA409"/>
    <mergeCell ref="BB406:BB409"/>
    <mergeCell ref="AZ402:AZ405"/>
    <mergeCell ref="AZ406:AZ409"/>
    <mergeCell ref="AY451:AY454"/>
    <mergeCell ref="BA451:BA454"/>
    <mergeCell ref="BB451:BB454"/>
    <mergeCell ref="AY455:AY458"/>
    <mergeCell ref="BA455:BA458"/>
    <mergeCell ref="BB455:BB458"/>
    <mergeCell ref="AZ451:AZ454"/>
    <mergeCell ref="AZ455:AZ458"/>
    <mergeCell ref="AY440:AY443"/>
    <mergeCell ref="BA440:BA443"/>
    <mergeCell ref="BB440:BB443"/>
    <mergeCell ref="AY447:AY450"/>
    <mergeCell ref="BA447:BA450"/>
    <mergeCell ref="BB447:BB450"/>
    <mergeCell ref="AZ440:AZ443"/>
    <mergeCell ref="AZ447:AZ450"/>
    <mergeCell ref="AY432:AY435"/>
    <mergeCell ref="BA432:BA435"/>
    <mergeCell ref="BB432:BB435"/>
    <mergeCell ref="AY436:AY439"/>
    <mergeCell ref="BA436:BA439"/>
    <mergeCell ref="BB436:BB439"/>
    <mergeCell ref="AZ432:AZ435"/>
    <mergeCell ref="AZ436:AZ439"/>
    <mergeCell ref="AY481:AY484"/>
    <mergeCell ref="BA481:BA484"/>
    <mergeCell ref="BB481:BB484"/>
    <mergeCell ref="AY485:AY488"/>
    <mergeCell ref="BA485:BA488"/>
    <mergeCell ref="BB485:BB488"/>
    <mergeCell ref="AZ481:AZ484"/>
    <mergeCell ref="AZ485:AZ488"/>
    <mergeCell ref="AY470:AY473"/>
    <mergeCell ref="BA470:BA473"/>
    <mergeCell ref="BB470:BB473"/>
    <mergeCell ref="AY477:AY480"/>
    <mergeCell ref="BA477:BA480"/>
    <mergeCell ref="BB477:BB480"/>
    <mergeCell ref="AZ470:AZ473"/>
    <mergeCell ref="AZ477:AZ480"/>
    <mergeCell ref="AY462:AY465"/>
    <mergeCell ref="BA462:BA465"/>
    <mergeCell ref="BB462:BB465"/>
    <mergeCell ref="AY466:AY469"/>
    <mergeCell ref="BA466:BA469"/>
    <mergeCell ref="BB466:BB469"/>
    <mergeCell ref="AZ462:AZ465"/>
    <mergeCell ref="AZ466:AZ469"/>
    <mergeCell ref="AY511:AY514"/>
    <mergeCell ref="BA511:BA514"/>
    <mergeCell ref="BB511:BB514"/>
    <mergeCell ref="AY515:AY518"/>
    <mergeCell ref="BA515:BA518"/>
    <mergeCell ref="BB515:BB518"/>
    <mergeCell ref="AZ511:AZ514"/>
    <mergeCell ref="AZ515:AZ518"/>
    <mergeCell ref="AY500:AY503"/>
    <mergeCell ref="BA500:BA503"/>
    <mergeCell ref="BB500:BB503"/>
    <mergeCell ref="AY507:AY510"/>
    <mergeCell ref="BA507:BA510"/>
    <mergeCell ref="BB507:BB510"/>
    <mergeCell ref="AZ500:AZ503"/>
    <mergeCell ref="AZ507:AZ510"/>
    <mergeCell ref="AY492:AY495"/>
    <mergeCell ref="BA492:BA495"/>
    <mergeCell ref="BB492:BB495"/>
    <mergeCell ref="AY496:AY499"/>
    <mergeCell ref="BA496:BA499"/>
    <mergeCell ref="BB496:BB499"/>
    <mergeCell ref="AZ492:AZ495"/>
    <mergeCell ref="AZ496:AZ499"/>
    <mergeCell ref="AY541:AY544"/>
    <mergeCell ref="BA541:BA544"/>
    <mergeCell ref="BB541:BB544"/>
    <mergeCell ref="AY545:AY548"/>
    <mergeCell ref="BA545:BA548"/>
    <mergeCell ref="BB545:BB548"/>
    <mergeCell ref="AZ541:AZ544"/>
    <mergeCell ref="AZ545:AZ548"/>
    <mergeCell ref="AY530:AY533"/>
    <mergeCell ref="BA530:BA533"/>
    <mergeCell ref="BB530:BB533"/>
    <mergeCell ref="AY537:AY540"/>
    <mergeCell ref="BA537:BA540"/>
    <mergeCell ref="BB537:BB540"/>
    <mergeCell ref="AZ530:AZ533"/>
    <mergeCell ref="AZ537:AZ540"/>
    <mergeCell ref="AY522:AY525"/>
    <mergeCell ref="BA522:BA525"/>
    <mergeCell ref="BB522:BB525"/>
    <mergeCell ref="AY526:AY529"/>
    <mergeCell ref="BA526:BA529"/>
    <mergeCell ref="BB526:BB529"/>
    <mergeCell ref="AZ522:AZ525"/>
    <mergeCell ref="AZ526:AZ529"/>
    <mergeCell ref="AY571:AY574"/>
    <mergeCell ref="BA571:BA574"/>
    <mergeCell ref="BB571:BB574"/>
    <mergeCell ref="AY575:AY578"/>
    <mergeCell ref="BA575:BA578"/>
    <mergeCell ref="BB575:BB578"/>
    <mergeCell ref="AZ571:AZ574"/>
    <mergeCell ref="AZ575:AZ578"/>
    <mergeCell ref="AY560:AY563"/>
    <mergeCell ref="BA560:BA563"/>
    <mergeCell ref="BB560:BB563"/>
    <mergeCell ref="AY567:AY570"/>
    <mergeCell ref="BA567:BA570"/>
    <mergeCell ref="BB567:BB570"/>
    <mergeCell ref="AZ560:AZ563"/>
    <mergeCell ref="AZ567:AZ570"/>
    <mergeCell ref="AY552:AY555"/>
    <mergeCell ref="BA552:BA555"/>
    <mergeCell ref="BB552:BB555"/>
    <mergeCell ref="AY556:AY559"/>
    <mergeCell ref="BA556:BA559"/>
    <mergeCell ref="BB556:BB559"/>
    <mergeCell ref="AZ552:AZ555"/>
    <mergeCell ref="AZ556:AZ559"/>
    <mergeCell ref="AY601:AY604"/>
    <mergeCell ref="BA601:BA604"/>
    <mergeCell ref="BB601:BB604"/>
    <mergeCell ref="AY605:AY608"/>
    <mergeCell ref="BA605:BA608"/>
    <mergeCell ref="BB605:BB608"/>
    <mergeCell ref="AZ601:AZ604"/>
    <mergeCell ref="AZ605:AZ608"/>
    <mergeCell ref="AY590:AY593"/>
    <mergeCell ref="BA590:BA593"/>
    <mergeCell ref="BB590:BB593"/>
    <mergeCell ref="AY597:AY600"/>
    <mergeCell ref="BA597:BA600"/>
    <mergeCell ref="BB597:BB600"/>
    <mergeCell ref="AZ590:AZ593"/>
    <mergeCell ref="AZ597:AZ600"/>
    <mergeCell ref="AY582:AY585"/>
    <mergeCell ref="BA582:BA585"/>
    <mergeCell ref="BB582:BB585"/>
    <mergeCell ref="AY586:AY589"/>
    <mergeCell ref="BA586:BA589"/>
    <mergeCell ref="BB586:BB589"/>
    <mergeCell ref="AZ582:AZ585"/>
    <mergeCell ref="AZ586:AZ589"/>
    <mergeCell ref="AY631:AY634"/>
    <mergeCell ref="BA631:BA634"/>
    <mergeCell ref="BB631:BB634"/>
    <mergeCell ref="AY635:AY638"/>
    <mergeCell ref="BA635:BA638"/>
    <mergeCell ref="BB635:BB638"/>
    <mergeCell ref="AZ631:AZ634"/>
    <mergeCell ref="AZ635:AZ638"/>
    <mergeCell ref="AY620:AY623"/>
    <mergeCell ref="BA620:BA623"/>
    <mergeCell ref="BB620:BB623"/>
    <mergeCell ref="AY627:AY630"/>
    <mergeCell ref="BA627:BA630"/>
    <mergeCell ref="BB627:BB630"/>
    <mergeCell ref="AZ620:AZ623"/>
    <mergeCell ref="AZ627:AZ630"/>
    <mergeCell ref="AY612:AY615"/>
    <mergeCell ref="BA612:BA615"/>
    <mergeCell ref="BB612:BB615"/>
    <mergeCell ref="AY616:AY619"/>
    <mergeCell ref="BA616:BA619"/>
    <mergeCell ref="BB616:BB619"/>
    <mergeCell ref="AZ612:AZ615"/>
    <mergeCell ref="AZ616:AZ619"/>
    <mergeCell ref="AY661:AY664"/>
    <mergeCell ref="BA661:BA664"/>
    <mergeCell ref="BB661:BB664"/>
    <mergeCell ref="AY665:AY668"/>
    <mergeCell ref="BA665:BA668"/>
    <mergeCell ref="BB665:BB668"/>
    <mergeCell ref="AZ661:AZ664"/>
    <mergeCell ref="AZ665:AZ668"/>
    <mergeCell ref="AY650:AY653"/>
    <mergeCell ref="BA650:BA653"/>
    <mergeCell ref="BB650:BB653"/>
    <mergeCell ref="AY657:AY660"/>
    <mergeCell ref="BA657:BA660"/>
    <mergeCell ref="BB657:BB660"/>
    <mergeCell ref="AZ650:AZ653"/>
    <mergeCell ref="AZ657:AZ660"/>
    <mergeCell ref="AY642:AY645"/>
    <mergeCell ref="BA642:BA645"/>
    <mergeCell ref="BB642:BB645"/>
    <mergeCell ref="AY646:AY649"/>
    <mergeCell ref="BA646:BA649"/>
    <mergeCell ref="BB646:BB649"/>
    <mergeCell ref="AZ642:AZ645"/>
    <mergeCell ref="AZ646:AZ649"/>
    <mergeCell ref="AY691:AY694"/>
    <mergeCell ref="BA691:BA694"/>
    <mergeCell ref="BB691:BB694"/>
    <mergeCell ref="AY695:AY698"/>
    <mergeCell ref="BA695:BA698"/>
    <mergeCell ref="BB695:BB698"/>
    <mergeCell ref="AZ691:AZ694"/>
    <mergeCell ref="AZ695:AZ698"/>
    <mergeCell ref="AY680:AY683"/>
    <mergeCell ref="BA680:BA683"/>
    <mergeCell ref="BB680:BB683"/>
    <mergeCell ref="AY687:AY690"/>
    <mergeCell ref="BA687:BA690"/>
    <mergeCell ref="BB687:BB690"/>
    <mergeCell ref="AZ680:AZ683"/>
    <mergeCell ref="AZ687:AZ690"/>
    <mergeCell ref="AY672:AY675"/>
    <mergeCell ref="BA672:BA675"/>
    <mergeCell ref="BB672:BB675"/>
    <mergeCell ref="AY676:AY679"/>
    <mergeCell ref="BA676:BA679"/>
    <mergeCell ref="BB676:BB679"/>
    <mergeCell ref="AZ672:AZ675"/>
    <mergeCell ref="AZ676:AZ679"/>
    <mergeCell ref="AY721:AY724"/>
    <mergeCell ref="BA721:BA724"/>
    <mergeCell ref="BB721:BB724"/>
    <mergeCell ref="AY725:AY728"/>
    <mergeCell ref="BA725:BA728"/>
    <mergeCell ref="BB725:BB728"/>
    <mergeCell ref="AZ721:AZ724"/>
    <mergeCell ref="AZ725:AZ728"/>
    <mergeCell ref="AY710:AY713"/>
    <mergeCell ref="BA710:BA713"/>
    <mergeCell ref="BB710:BB713"/>
    <mergeCell ref="AY717:AY720"/>
    <mergeCell ref="BA717:BA720"/>
    <mergeCell ref="BB717:BB720"/>
    <mergeCell ref="AZ710:AZ713"/>
    <mergeCell ref="AZ717:AZ720"/>
    <mergeCell ref="AY702:AY705"/>
    <mergeCell ref="BA702:BA705"/>
    <mergeCell ref="BB702:BB705"/>
    <mergeCell ref="AY706:AY709"/>
    <mergeCell ref="BA706:BA709"/>
    <mergeCell ref="BB706:BB709"/>
    <mergeCell ref="AZ702:AZ705"/>
    <mergeCell ref="AZ706:AZ709"/>
    <mergeCell ref="AY751:AY754"/>
    <mergeCell ref="BA751:BA754"/>
    <mergeCell ref="BB751:BB754"/>
    <mergeCell ref="AY755:AY758"/>
    <mergeCell ref="BA755:BA758"/>
    <mergeCell ref="BB755:BB758"/>
    <mergeCell ref="AZ751:AZ754"/>
    <mergeCell ref="AZ755:AZ758"/>
    <mergeCell ref="AY740:AY743"/>
    <mergeCell ref="BA740:BA743"/>
    <mergeCell ref="BB740:BB743"/>
    <mergeCell ref="AY747:AY750"/>
    <mergeCell ref="BA747:BA750"/>
    <mergeCell ref="BB747:BB750"/>
    <mergeCell ref="AZ740:AZ743"/>
    <mergeCell ref="AZ747:AZ750"/>
    <mergeCell ref="AY732:AY735"/>
    <mergeCell ref="BA732:BA735"/>
    <mergeCell ref="BB732:BB735"/>
    <mergeCell ref="AY736:AY739"/>
    <mergeCell ref="BA736:BA739"/>
    <mergeCell ref="BB736:BB739"/>
    <mergeCell ref="AZ732:AZ735"/>
    <mergeCell ref="AZ736:AZ739"/>
    <mergeCell ref="AY781:AY784"/>
    <mergeCell ref="BA781:BA784"/>
    <mergeCell ref="BB781:BB784"/>
    <mergeCell ref="AY785:AY788"/>
    <mergeCell ref="BA785:BA788"/>
    <mergeCell ref="BB785:BB788"/>
    <mergeCell ref="AZ781:AZ784"/>
    <mergeCell ref="AZ785:AZ788"/>
    <mergeCell ref="AY770:AY773"/>
    <mergeCell ref="BA770:BA773"/>
    <mergeCell ref="BB770:BB773"/>
    <mergeCell ref="AY777:AY780"/>
    <mergeCell ref="BA777:BA780"/>
    <mergeCell ref="BB777:BB780"/>
    <mergeCell ref="AZ770:AZ773"/>
    <mergeCell ref="AZ777:AZ780"/>
    <mergeCell ref="AY762:AY765"/>
    <mergeCell ref="BA762:BA765"/>
    <mergeCell ref="BB762:BB765"/>
    <mergeCell ref="AY766:AY769"/>
    <mergeCell ref="BA766:BA769"/>
    <mergeCell ref="BB766:BB769"/>
    <mergeCell ref="AZ762:AZ765"/>
    <mergeCell ref="AZ766:AZ769"/>
    <mergeCell ref="AY811:AY814"/>
    <mergeCell ref="BA811:BA814"/>
    <mergeCell ref="BB811:BB814"/>
    <mergeCell ref="AY815:AY818"/>
    <mergeCell ref="BA815:BA818"/>
    <mergeCell ref="BB815:BB818"/>
    <mergeCell ref="AZ811:AZ814"/>
    <mergeCell ref="AZ815:AZ818"/>
    <mergeCell ref="AY800:AY803"/>
    <mergeCell ref="BA800:BA803"/>
    <mergeCell ref="BB800:BB803"/>
    <mergeCell ref="AY807:AY810"/>
    <mergeCell ref="BA807:BA810"/>
    <mergeCell ref="BB807:BB810"/>
    <mergeCell ref="AZ800:AZ803"/>
    <mergeCell ref="AZ807:AZ810"/>
    <mergeCell ref="AY792:AY795"/>
    <mergeCell ref="BA792:BA795"/>
    <mergeCell ref="BB792:BB795"/>
    <mergeCell ref="AY796:AY799"/>
    <mergeCell ref="BA796:BA799"/>
    <mergeCell ref="BB796:BB799"/>
    <mergeCell ref="AZ792:AZ795"/>
    <mergeCell ref="AZ796:AZ799"/>
    <mergeCell ref="AY841:AY844"/>
    <mergeCell ref="BA841:BA844"/>
    <mergeCell ref="BB841:BB844"/>
    <mergeCell ref="AY845:AY848"/>
    <mergeCell ref="BA845:BA848"/>
    <mergeCell ref="BB845:BB848"/>
    <mergeCell ref="AZ841:AZ844"/>
    <mergeCell ref="AZ845:AZ848"/>
    <mergeCell ref="AY830:AY833"/>
    <mergeCell ref="BA830:BA833"/>
    <mergeCell ref="BB830:BB833"/>
    <mergeCell ref="AY837:AY840"/>
    <mergeCell ref="BA837:BA840"/>
    <mergeCell ref="BB837:BB840"/>
    <mergeCell ref="AZ830:AZ833"/>
    <mergeCell ref="AZ837:AZ840"/>
    <mergeCell ref="AY822:AY825"/>
    <mergeCell ref="BA822:BA825"/>
    <mergeCell ref="BB822:BB825"/>
    <mergeCell ref="AY826:AY829"/>
    <mergeCell ref="BA826:BA829"/>
    <mergeCell ref="BB826:BB829"/>
    <mergeCell ref="AZ822:AZ825"/>
    <mergeCell ref="AZ826:AZ829"/>
    <mergeCell ref="AY871:AY874"/>
    <mergeCell ref="BA871:BA874"/>
    <mergeCell ref="BB871:BB874"/>
    <mergeCell ref="AY875:AY878"/>
    <mergeCell ref="BA875:BA878"/>
    <mergeCell ref="BB875:BB878"/>
    <mergeCell ref="AZ871:AZ874"/>
    <mergeCell ref="AZ875:AZ878"/>
    <mergeCell ref="AY860:AY863"/>
    <mergeCell ref="BA860:BA863"/>
    <mergeCell ref="BB860:BB863"/>
    <mergeCell ref="AY867:AY870"/>
    <mergeCell ref="BA867:BA870"/>
    <mergeCell ref="BB867:BB870"/>
    <mergeCell ref="AZ860:AZ863"/>
    <mergeCell ref="AZ867:AZ870"/>
    <mergeCell ref="AY852:AY855"/>
    <mergeCell ref="BA852:BA855"/>
    <mergeCell ref="BB852:BB855"/>
    <mergeCell ref="AY856:AY859"/>
    <mergeCell ref="BA856:BA859"/>
    <mergeCell ref="BB856:BB859"/>
    <mergeCell ref="AZ852:AZ855"/>
    <mergeCell ref="AZ856:AZ859"/>
    <mergeCell ref="AY901:AY904"/>
    <mergeCell ref="BA901:BA904"/>
    <mergeCell ref="BB901:BB904"/>
    <mergeCell ref="AY905:AY908"/>
    <mergeCell ref="BA905:BA908"/>
    <mergeCell ref="BB905:BB908"/>
    <mergeCell ref="AZ901:AZ904"/>
    <mergeCell ref="AZ905:AZ908"/>
    <mergeCell ref="AY890:AY893"/>
    <mergeCell ref="BA890:BA893"/>
    <mergeCell ref="BB890:BB893"/>
    <mergeCell ref="AY897:AY900"/>
    <mergeCell ref="BA897:BA900"/>
    <mergeCell ref="BB897:BB900"/>
    <mergeCell ref="AZ890:AZ893"/>
    <mergeCell ref="AZ897:AZ900"/>
    <mergeCell ref="AY882:AY885"/>
    <mergeCell ref="BA882:BA885"/>
    <mergeCell ref="BB882:BB885"/>
    <mergeCell ref="AY886:AY889"/>
    <mergeCell ref="BA886:BA889"/>
    <mergeCell ref="BB886:BB889"/>
    <mergeCell ref="AZ882:AZ885"/>
    <mergeCell ref="AZ886:AZ889"/>
    <mergeCell ref="AY931:AY934"/>
    <mergeCell ref="BA931:BA934"/>
    <mergeCell ref="BB931:BB934"/>
    <mergeCell ref="AY935:AY938"/>
    <mergeCell ref="BA935:BA938"/>
    <mergeCell ref="BB935:BB938"/>
    <mergeCell ref="AZ931:AZ934"/>
    <mergeCell ref="AZ935:AZ938"/>
    <mergeCell ref="AY920:AY923"/>
    <mergeCell ref="BA920:BA923"/>
    <mergeCell ref="BB920:BB923"/>
    <mergeCell ref="AY927:AY930"/>
    <mergeCell ref="BA927:BA930"/>
    <mergeCell ref="BB927:BB930"/>
    <mergeCell ref="AZ920:AZ923"/>
    <mergeCell ref="AZ927:AZ930"/>
    <mergeCell ref="AY912:AY915"/>
    <mergeCell ref="BA912:BA915"/>
    <mergeCell ref="BB912:BB915"/>
    <mergeCell ref="AY916:AY919"/>
    <mergeCell ref="BA916:BA919"/>
    <mergeCell ref="BB916:BB919"/>
    <mergeCell ref="AZ912:AZ915"/>
    <mergeCell ref="AZ916:AZ919"/>
    <mergeCell ref="AY961:AY964"/>
    <mergeCell ref="BA961:BA964"/>
    <mergeCell ref="BB961:BB964"/>
    <mergeCell ref="AY965:AY968"/>
    <mergeCell ref="BA965:BA968"/>
    <mergeCell ref="BB965:BB968"/>
    <mergeCell ref="AZ961:AZ964"/>
    <mergeCell ref="AZ965:AZ968"/>
    <mergeCell ref="AY950:AY953"/>
    <mergeCell ref="BA950:BA953"/>
    <mergeCell ref="BB950:BB953"/>
    <mergeCell ref="AY957:AY960"/>
    <mergeCell ref="BA957:BA960"/>
    <mergeCell ref="BB957:BB960"/>
    <mergeCell ref="AZ950:AZ953"/>
    <mergeCell ref="AZ957:AZ960"/>
    <mergeCell ref="AY942:AY945"/>
    <mergeCell ref="BA942:BA945"/>
    <mergeCell ref="BB942:BB945"/>
    <mergeCell ref="AY946:AY949"/>
    <mergeCell ref="BA946:BA949"/>
    <mergeCell ref="BB946:BB949"/>
    <mergeCell ref="AZ942:AZ945"/>
    <mergeCell ref="AZ946:AZ949"/>
  </mergeCells>
  <printOptions verticalCentered="1"/>
  <pageMargins left="0" right="0.1" top="0.25" bottom="0.25" header="0" footer="0.17"/>
  <pageSetup paperSize="5" scale="50" fitToHeight="32" orientation="landscape" r:id="rId1"/>
  <headerFooter alignWithMargins="0">
    <oddFooter>&amp;R&amp;Z&amp;F    page &amp;P &amp; of &amp;N</oddFooter>
  </headerFooter>
  <rowBreaks count="31" manualBreakCount="31">
    <brk id="38" max="32" man="1"/>
    <brk id="68" max="32" man="1"/>
    <brk id="98" max="32" man="1"/>
    <brk id="128" max="32" man="1"/>
    <brk id="158" max="32" man="1"/>
    <brk id="188" max="32" man="1"/>
    <brk id="218" max="32" man="1"/>
    <brk id="248" max="32" man="1"/>
    <brk id="278" max="32" man="1"/>
    <brk id="308" max="32" man="1"/>
    <brk id="338" max="32" man="1"/>
    <brk id="368" max="32" man="1"/>
    <brk id="398" max="32" man="1"/>
    <brk id="428" max="32" man="1"/>
    <brk id="458" max="32" man="1"/>
    <brk id="488" max="32" man="1"/>
    <brk id="518" max="32" man="1"/>
    <brk id="548" max="32" man="1"/>
    <brk id="578" max="32" man="1"/>
    <brk id="608" max="32" man="1"/>
    <brk id="638" max="32" man="1"/>
    <brk id="668" max="32" man="1"/>
    <brk id="698" max="32" man="1"/>
    <brk id="728" max="32" man="1"/>
    <brk id="758" max="32" man="1"/>
    <brk id="788" max="32" man="1"/>
    <brk id="818" max="32" man="1"/>
    <brk id="848" max="32" man="1"/>
    <brk id="878" max="32" man="1"/>
    <brk id="908" max="32" man="1"/>
    <brk id="938" max="32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3AC6F-4C75-4C17-838C-73B3B6C5DD34}">
  <dimension ref="A1:U220"/>
  <sheetViews>
    <sheetView zoomScale="85" zoomScaleNormal="85" workbookViewId="0">
      <selection activeCell="M9" sqref="M9:U72"/>
    </sheetView>
  </sheetViews>
  <sheetFormatPr defaultRowHeight="15" x14ac:dyDescent="0.2"/>
  <cols>
    <col min="1" max="1" width="6.28515625" style="151" customWidth="1"/>
    <col min="2" max="2" width="8" style="7" customWidth="1"/>
    <col min="3" max="3" width="0" style="5" hidden="1" customWidth="1"/>
    <col min="4" max="4" width="7.5703125" style="5" customWidth="1"/>
    <col min="5" max="5" width="10.28515625" style="5" customWidth="1"/>
    <col min="6" max="6" width="6" style="5" customWidth="1"/>
    <col min="7" max="7" width="9.28515625" style="5" bestFit="1" customWidth="1"/>
    <col min="8" max="9" width="9.28515625" style="5" customWidth="1"/>
    <col min="10" max="10" width="10.7109375" style="5" customWidth="1"/>
    <col min="11" max="11" width="18.7109375" style="5" customWidth="1"/>
    <col min="12" max="12" width="9.28515625" style="5" customWidth="1"/>
    <col min="13" max="16384" width="9.140625" style="5"/>
  </cols>
  <sheetData>
    <row r="1" spans="1:21" ht="20.25" x14ac:dyDescent="0.3">
      <c r="A1" s="196">
        <v>2017</v>
      </c>
      <c r="B1" s="196" t="s">
        <v>275</v>
      </c>
      <c r="C1" s="196"/>
      <c r="D1" s="195" t="s">
        <v>274</v>
      </c>
      <c r="E1" s="194"/>
      <c r="F1" s="185" t="s">
        <v>273</v>
      </c>
    </row>
    <row r="2" spans="1:21" ht="15.75" x14ac:dyDescent="0.25">
      <c r="B2" s="193" t="s">
        <v>272</v>
      </c>
      <c r="M2" s="5" t="s">
        <v>307</v>
      </c>
    </row>
    <row r="3" spans="1:21" x14ac:dyDescent="0.2">
      <c r="F3" s="188"/>
      <c r="M3" s="5" t="s">
        <v>306</v>
      </c>
      <c r="N3" s="156">
        <v>9.4</v>
      </c>
      <c r="O3" s="5" t="s">
        <v>305</v>
      </c>
    </row>
    <row r="4" spans="1:21" ht="13.5" thickBot="1" x14ac:dyDescent="0.25">
      <c r="B4" s="188" t="s">
        <v>269</v>
      </c>
      <c r="C4" s="188"/>
      <c r="D4" s="192">
        <v>42927</v>
      </c>
      <c r="E4" s="191"/>
      <c r="G4" s="188" t="s">
        <v>304</v>
      </c>
      <c r="H4" s="190" t="s">
        <v>881</v>
      </c>
      <c r="I4" s="186"/>
    </row>
    <row r="5" spans="1:21" ht="13.5" thickBot="1" x14ac:dyDescent="0.25">
      <c r="B5" s="188" t="s">
        <v>266</v>
      </c>
      <c r="C5" s="188"/>
      <c r="D5" s="204">
        <v>192</v>
      </c>
      <c r="E5" s="203"/>
      <c r="F5" s="188"/>
      <c r="G5" s="188" t="s">
        <v>302</v>
      </c>
      <c r="H5" s="187" t="s">
        <v>134</v>
      </c>
      <c r="I5" s="187"/>
      <c r="M5" s="5" t="s">
        <v>4</v>
      </c>
      <c r="N5" s="5">
        <v>3</v>
      </c>
    </row>
    <row r="6" spans="1:21" ht="25.15" customHeight="1" thickBot="1" x14ac:dyDescent="0.3">
      <c r="B6" s="134" t="s">
        <v>301</v>
      </c>
      <c r="C6" s="134"/>
      <c r="D6" s="186" t="s">
        <v>880</v>
      </c>
      <c r="E6" s="186"/>
      <c r="F6" s="186"/>
      <c r="G6" s="186"/>
      <c r="H6" s="186"/>
      <c r="I6" s="186"/>
      <c r="J6" s="186"/>
    </row>
    <row r="7" spans="1:21" ht="15.6" customHeight="1" thickBot="1" x14ac:dyDescent="0.35">
      <c r="C7" s="185"/>
    </row>
    <row r="8" spans="1:21" ht="57" customHeight="1" thickBot="1" x14ac:dyDescent="0.3">
      <c r="B8" s="184" t="s">
        <v>174</v>
      </c>
      <c r="C8" s="183" t="s">
        <v>299</v>
      </c>
      <c r="D8" s="183" t="s">
        <v>298</v>
      </c>
      <c r="E8" s="183" t="s">
        <v>297</v>
      </c>
      <c r="F8" s="183" t="s">
        <v>296</v>
      </c>
      <c r="G8" s="183" t="s">
        <v>295</v>
      </c>
      <c r="H8" s="182" t="s">
        <v>542</v>
      </c>
      <c r="I8" s="182" t="s">
        <v>541</v>
      </c>
      <c r="J8" s="182" t="s">
        <v>293</v>
      </c>
      <c r="K8" s="181" t="s">
        <v>540</v>
      </c>
      <c r="M8" s="5" t="s">
        <v>19</v>
      </c>
      <c r="N8" s="5" t="s">
        <v>20</v>
      </c>
      <c r="O8" s="5" t="s">
        <v>21</v>
      </c>
      <c r="P8" s="5" t="s">
        <v>22</v>
      </c>
      <c r="Q8" s="5" t="s">
        <v>23</v>
      </c>
      <c r="R8" s="5" t="s">
        <v>24</v>
      </c>
      <c r="S8" s="5" t="s">
        <v>25</v>
      </c>
      <c r="T8" s="5" t="s">
        <v>26</v>
      </c>
      <c r="U8" s="5" t="s">
        <v>27</v>
      </c>
    </row>
    <row r="9" spans="1:21" ht="21.6" customHeight="1" x14ac:dyDescent="0.2">
      <c r="A9" s="153"/>
      <c r="B9" s="178" t="s">
        <v>258</v>
      </c>
      <c r="C9" s="174" t="s">
        <v>277</v>
      </c>
      <c r="D9" s="174"/>
      <c r="E9" s="173">
        <v>30.7</v>
      </c>
      <c r="F9" s="173"/>
      <c r="G9" s="173">
        <v>31.65</v>
      </c>
      <c r="H9" s="172">
        <v>2.52</v>
      </c>
      <c r="I9" s="172">
        <v>11.74</v>
      </c>
      <c r="J9" s="171"/>
      <c r="K9" s="170">
        <v>4535.51</v>
      </c>
      <c r="M9" s="5">
        <f t="shared" ref="M9:M40" si="0">E9/$N$5</f>
        <v>10.233333333333333</v>
      </c>
      <c r="N9" s="5">
        <f t="shared" ref="N9:N40" si="1">G9/$N$5</f>
        <v>10.549999999999999</v>
      </c>
      <c r="O9" s="8">
        <f t="shared" ref="O9:O40" si="2">SUM(E9,G9,H9,I9,J9)/$N$5</f>
        <v>25.536666666666662</v>
      </c>
      <c r="P9" s="156">
        <f t="shared" ref="P9:P40" si="3">(E9/$N$5)/1000*$N$3*10000</f>
        <v>961.93333333333328</v>
      </c>
      <c r="Q9" s="156">
        <f t="shared" ref="Q9:Q40" si="4">(G9/$N$5)/1000*$N$3*10000</f>
        <v>991.69999999999993</v>
      </c>
      <c r="R9" s="156">
        <f t="shared" ref="R9:R40" si="5">(J9/$N$5)/1000*$N$3*10000</f>
        <v>0</v>
      </c>
      <c r="S9" s="156">
        <f t="shared" ref="S9:S40" si="6">((H9+I9+J9)/$N$5)/1000*$N$3*10000</f>
        <v>446.81333333333339</v>
      </c>
      <c r="T9" s="156">
        <f t="shared" ref="T9:T40" si="7">SUM(P9,Q9,S9)</f>
        <v>2400.4466666666667</v>
      </c>
      <c r="U9" s="155">
        <f t="shared" ref="U9:U40" si="8">(K9/$N$5)/(100*100)*$N$3</f>
        <v>1.421126466666667</v>
      </c>
    </row>
    <row r="10" spans="1:21" ht="22.15" customHeight="1" x14ac:dyDescent="0.2">
      <c r="A10" s="153"/>
      <c r="B10" s="177" t="s">
        <v>254</v>
      </c>
      <c r="C10" s="167" t="s">
        <v>280</v>
      </c>
      <c r="D10" s="167"/>
      <c r="E10" s="166">
        <v>80.430000000000007</v>
      </c>
      <c r="F10" s="166"/>
      <c r="G10" s="166">
        <v>92.41</v>
      </c>
      <c r="H10" s="165">
        <v>6.74</v>
      </c>
      <c r="I10" s="165">
        <v>29.1</v>
      </c>
      <c r="J10" s="164"/>
      <c r="K10" s="163">
        <v>13406.04</v>
      </c>
      <c r="M10" s="5">
        <f t="shared" si="0"/>
        <v>26.810000000000002</v>
      </c>
      <c r="N10" s="5">
        <f t="shared" si="1"/>
        <v>30.803333333333331</v>
      </c>
      <c r="O10" s="8">
        <f t="shared" si="2"/>
        <v>69.56</v>
      </c>
      <c r="P10" s="156">
        <f t="shared" si="3"/>
        <v>2520.1400000000008</v>
      </c>
      <c r="Q10" s="156">
        <f t="shared" si="4"/>
        <v>2895.5133333333333</v>
      </c>
      <c r="R10" s="156">
        <f t="shared" si="5"/>
        <v>0</v>
      </c>
      <c r="S10" s="156">
        <f t="shared" si="6"/>
        <v>1122.9866666666669</v>
      </c>
      <c r="T10" s="156">
        <f t="shared" si="7"/>
        <v>6538.64</v>
      </c>
      <c r="U10" s="155">
        <f t="shared" si="8"/>
        <v>4.2005592000000007</v>
      </c>
    </row>
    <row r="11" spans="1:21" ht="22.15" customHeight="1" x14ac:dyDescent="0.2">
      <c r="A11" s="153"/>
      <c r="B11" s="177" t="s">
        <v>253</v>
      </c>
      <c r="C11" s="167" t="s">
        <v>288</v>
      </c>
      <c r="D11" s="167"/>
      <c r="E11" s="166">
        <v>33.659999999999997</v>
      </c>
      <c r="F11" s="166"/>
      <c r="G11" s="166">
        <v>32.81</v>
      </c>
      <c r="H11" s="165">
        <v>2.0299999999999998</v>
      </c>
      <c r="I11" s="165">
        <v>18.39</v>
      </c>
      <c r="J11" s="164"/>
      <c r="K11" s="163">
        <v>5225.08</v>
      </c>
      <c r="M11" s="5">
        <f t="shared" si="0"/>
        <v>11.219999999999999</v>
      </c>
      <c r="N11" s="5">
        <f t="shared" si="1"/>
        <v>10.936666666666667</v>
      </c>
      <c r="O11" s="8">
        <f t="shared" si="2"/>
        <v>28.963333333333335</v>
      </c>
      <c r="P11" s="156">
        <f t="shared" si="3"/>
        <v>1054.6799999999998</v>
      </c>
      <c r="Q11" s="156">
        <f t="shared" si="4"/>
        <v>1028.0466666666669</v>
      </c>
      <c r="R11" s="156">
        <f t="shared" si="5"/>
        <v>0</v>
      </c>
      <c r="S11" s="156">
        <f t="shared" si="6"/>
        <v>639.82666666666671</v>
      </c>
      <c r="T11" s="156">
        <f t="shared" si="7"/>
        <v>2722.5533333333333</v>
      </c>
      <c r="U11" s="155">
        <f t="shared" si="8"/>
        <v>1.6371917333333335</v>
      </c>
    </row>
    <row r="12" spans="1:21" ht="22.15" customHeight="1" thickBot="1" x14ac:dyDescent="0.25">
      <c r="A12" s="153"/>
      <c r="B12" s="176" t="s">
        <v>252</v>
      </c>
      <c r="C12" s="161" t="s">
        <v>282</v>
      </c>
      <c r="D12" s="161"/>
      <c r="E12" s="160">
        <v>22.01</v>
      </c>
      <c r="F12" s="160"/>
      <c r="G12" s="160">
        <v>21.54</v>
      </c>
      <c r="H12" s="159">
        <v>1.79</v>
      </c>
      <c r="I12" s="159">
        <v>9.2200000000000006</v>
      </c>
      <c r="J12" s="158"/>
      <c r="K12" s="157">
        <v>3002.87</v>
      </c>
      <c r="M12" s="5">
        <f t="shared" si="0"/>
        <v>7.3366666666666669</v>
      </c>
      <c r="N12" s="5">
        <f t="shared" si="1"/>
        <v>7.18</v>
      </c>
      <c r="O12" s="8">
        <f t="shared" si="2"/>
        <v>18.186666666666664</v>
      </c>
      <c r="P12" s="156">
        <f t="shared" si="3"/>
        <v>689.64666666666676</v>
      </c>
      <c r="Q12" s="156">
        <f t="shared" si="4"/>
        <v>674.92</v>
      </c>
      <c r="R12" s="156">
        <f t="shared" si="5"/>
        <v>0</v>
      </c>
      <c r="S12" s="156">
        <f t="shared" si="6"/>
        <v>344.98000000000008</v>
      </c>
      <c r="T12" s="156">
        <f t="shared" si="7"/>
        <v>1709.5466666666666</v>
      </c>
      <c r="U12" s="155">
        <f t="shared" si="8"/>
        <v>0.94089926666666668</v>
      </c>
    </row>
    <row r="13" spans="1:21" ht="22.15" customHeight="1" x14ac:dyDescent="0.2">
      <c r="A13" s="153"/>
      <c r="B13" s="175" t="s">
        <v>251</v>
      </c>
      <c r="C13" s="174" t="s">
        <v>279</v>
      </c>
      <c r="D13" s="174"/>
      <c r="E13" s="173">
        <v>66.56</v>
      </c>
      <c r="F13" s="173"/>
      <c r="G13" s="173">
        <v>83.07</v>
      </c>
      <c r="H13" s="172">
        <v>5.26</v>
      </c>
      <c r="I13" s="172">
        <v>8.8800000000000008</v>
      </c>
      <c r="J13" s="171"/>
      <c r="K13" s="170">
        <v>12108.34</v>
      </c>
      <c r="M13" s="5">
        <f t="shared" si="0"/>
        <v>22.186666666666667</v>
      </c>
      <c r="N13" s="5">
        <f t="shared" si="1"/>
        <v>27.689999999999998</v>
      </c>
      <c r="O13" s="8">
        <f t="shared" si="2"/>
        <v>54.589999999999996</v>
      </c>
      <c r="P13" s="156">
        <f t="shared" si="3"/>
        <v>2085.5466666666666</v>
      </c>
      <c r="Q13" s="156">
        <f t="shared" si="4"/>
        <v>2602.86</v>
      </c>
      <c r="R13" s="156">
        <f t="shared" si="5"/>
        <v>0</v>
      </c>
      <c r="S13" s="156">
        <f t="shared" si="6"/>
        <v>443.0533333333334</v>
      </c>
      <c r="T13" s="156">
        <f t="shared" si="7"/>
        <v>5131.46</v>
      </c>
      <c r="U13" s="155">
        <f t="shared" si="8"/>
        <v>3.7939465333333335</v>
      </c>
    </row>
    <row r="14" spans="1:21" ht="22.15" customHeight="1" x14ac:dyDescent="0.2">
      <c r="A14" s="153"/>
      <c r="B14" s="180" t="s">
        <v>250</v>
      </c>
      <c r="C14" s="167" t="s">
        <v>285</v>
      </c>
      <c r="D14" s="167"/>
      <c r="E14" s="166">
        <v>31.42</v>
      </c>
      <c r="F14" s="166"/>
      <c r="G14" s="166">
        <v>29.74</v>
      </c>
      <c r="H14" s="165">
        <v>2.91</v>
      </c>
      <c r="I14" s="165">
        <v>12.72</v>
      </c>
      <c r="J14" s="164"/>
      <c r="K14" s="163">
        <v>4088.99</v>
      </c>
      <c r="M14" s="5">
        <f t="shared" si="0"/>
        <v>10.473333333333334</v>
      </c>
      <c r="N14" s="5">
        <f t="shared" si="1"/>
        <v>9.9133333333333322</v>
      </c>
      <c r="O14" s="8">
        <f t="shared" si="2"/>
        <v>25.596666666666664</v>
      </c>
      <c r="P14" s="156">
        <f t="shared" si="3"/>
        <v>984.49333333333345</v>
      </c>
      <c r="Q14" s="156">
        <f t="shared" si="4"/>
        <v>931.85333333333324</v>
      </c>
      <c r="R14" s="156">
        <f t="shared" si="5"/>
        <v>0</v>
      </c>
      <c r="S14" s="156">
        <f t="shared" si="6"/>
        <v>489.74</v>
      </c>
      <c r="T14" s="156">
        <f t="shared" si="7"/>
        <v>2406.086666666667</v>
      </c>
      <c r="U14" s="155">
        <f t="shared" si="8"/>
        <v>1.2812168666666668</v>
      </c>
    </row>
    <row r="15" spans="1:21" ht="22.15" customHeight="1" x14ac:dyDescent="0.2">
      <c r="A15" s="153"/>
      <c r="B15" s="180" t="s">
        <v>249</v>
      </c>
      <c r="C15" s="167" t="s">
        <v>283</v>
      </c>
      <c r="D15" s="167"/>
      <c r="E15" s="166">
        <v>73.58</v>
      </c>
      <c r="F15" s="166"/>
      <c r="G15" s="166">
        <v>83.51</v>
      </c>
      <c r="H15" s="165">
        <v>5.97</v>
      </c>
      <c r="I15" s="165">
        <v>22.57</v>
      </c>
      <c r="J15" s="164"/>
      <c r="K15" s="163">
        <v>11883.77</v>
      </c>
      <c r="M15" s="5">
        <f t="shared" si="0"/>
        <v>24.526666666666667</v>
      </c>
      <c r="N15" s="5">
        <f t="shared" si="1"/>
        <v>27.83666666666667</v>
      </c>
      <c r="O15" s="8">
        <f t="shared" si="2"/>
        <v>61.876666666666665</v>
      </c>
      <c r="P15" s="156">
        <f t="shared" si="3"/>
        <v>2305.5066666666671</v>
      </c>
      <c r="Q15" s="156">
        <f t="shared" si="4"/>
        <v>2616.646666666667</v>
      </c>
      <c r="R15" s="156">
        <f t="shared" si="5"/>
        <v>0</v>
      </c>
      <c r="S15" s="156">
        <f t="shared" si="6"/>
        <v>894.25333333333344</v>
      </c>
      <c r="T15" s="156">
        <f t="shared" si="7"/>
        <v>5816.4066666666668</v>
      </c>
      <c r="U15" s="155">
        <f t="shared" si="8"/>
        <v>3.7235812666666668</v>
      </c>
    </row>
    <row r="16" spans="1:21" ht="22.15" customHeight="1" thickBot="1" x14ac:dyDescent="0.25">
      <c r="A16" s="153"/>
      <c r="B16" s="179" t="s">
        <v>248</v>
      </c>
      <c r="C16" s="161" t="s">
        <v>278</v>
      </c>
      <c r="D16" s="161"/>
      <c r="E16" s="160">
        <v>47.39</v>
      </c>
      <c r="F16" s="160"/>
      <c r="G16" s="160">
        <v>48.11</v>
      </c>
      <c r="H16" s="159">
        <v>3.52</v>
      </c>
      <c r="I16" s="159">
        <v>11.39</v>
      </c>
      <c r="J16" s="158"/>
      <c r="K16" s="157">
        <v>7429.6</v>
      </c>
      <c r="M16" s="5">
        <f t="shared" si="0"/>
        <v>15.796666666666667</v>
      </c>
      <c r="N16" s="5">
        <f t="shared" si="1"/>
        <v>16.036666666666665</v>
      </c>
      <c r="O16" s="8">
        <f t="shared" si="2"/>
        <v>36.803333333333335</v>
      </c>
      <c r="P16" s="156">
        <f t="shared" si="3"/>
        <v>1484.8866666666668</v>
      </c>
      <c r="Q16" s="156">
        <f t="shared" si="4"/>
        <v>1507.4466666666665</v>
      </c>
      <c r="R16" s="156">
        <f t="shared" si="5"/>
        <v>0</v>
      </c>
      <c r="S16" s="156">
        <f t="shared" si="6"/>
        <v>467.17999999999995</v>
      </c>
      <c r="T16" s="156">
        <f t="shared" si="7"/>
        <v>3459.5133333333329</v>
      </c>
      <c r="U16" s="155">
        <f t="shared" si="8"/>
        <v>2.3279413333333334</v>
      </c>
    </row>
    <row r="17" spans="1:21" ht="22.15" customHeight="1" x14ac:dyDescent="0.2">
      <c r="A17" s="153"/>
      <c r="B17" s="178" t="s">
        <v>247</v>
      </c>
      <c r="C17" s="174" t="s">
        <v>286</v>
      </c>
      <c r="D17" s="174"/>
      <c r="E17" s="173">
        <v>66.48</v>
      </c>
      <c r="F17" s="173"/>
      <c r="G17" s="173">
        <v>75.540000000000006</v>
      </c>
      <c r="H17" s="172">
        <v>5.42</v>
      </c>
      <c r="I17" s="172">
        <v>17.27</v>
      </c>
      <c r="J17" s="171"/>
      <c r="K17" s="170">
        <v>11389.79</v>
      </c>
      <c r="M17" s="5">
        <f t="shared" si="0"/>
        <v>22.16</v>
      </c>
      <c r="N17" s="5">
        <f t="shared" si="1"/>
        <v>25.180000000000003</v>
      </c>
      <c r="O17" s="8">
        <f t="shared" si="2"/>
        <v>54.903333333333336</v>
      </c>
      <c r="P17" s="156">
        <f t="shared" si="3"/>
        <v>2083.04</v>
      </c>
      <c r="Q17" s="156">
        <f t="shared" si="4"/>
        <v>2366.9200000000005</v>
      </c>
      <c r="R17" s="156">
        <f t="shared" si="5"/>
        <v>0</v>
      </c>
      <c r="S17" s="156">
        <f t="shared" si="6"/>
        <v>710.95333333333326</v>
      </c>
      <c r="T17" s="156">
        <f t="shared" si="7"/>
        <v>5160.9133333333339</v>
      </c>
      <c r="U17" s="155">
        <f t="shared" si="8"/>
        <v>3.5688008666666668</v>
      </c>
    </row>
    <row r="18" spans="1:21" ht="22.15" customHeight="1" x14ac:dyDescent="0.2">
      <c r="A18" s="153"/>
      <c r="B18" s="177" t="s">
        <v>246</v>
      </c>
      <c r="C18" s="167" t="s">
        <v>287</v>
      </c>
      <c r="D18" s="167"/>
      <c r="E18" s="166">
        <v>29.71</v>
      </c>
      <c r="F18" s="166"/>
      <c r="G18" s="166">
        <v>29.58</v>
      </c>
      <c r="H18" s="165">
        <v>2.44</v>
      </c>
      <c r="I18" s="165">
        <v>9.5500000000000007</v>
      </c>
      <c r="J18" s="164"/>
      <c r="K18" s="163">
        <v>3788.4</v>
      </c>
      <c r="M18" s="5">
        <f t="shared" si="0"/>
        <v>9.9033333333333342</v>
      </c>
      <c r="N18" s="5">
        <f t="shared" si="1"/>
        <v>9.86</v>
      </c>
      <c r="O18" s="8">
        <f t="shared" si="2"/>
        <v>23.76</v>
      </c>
      <c r="P18" s="156">
        <f t="shared" si="3"/>
        <v>930.9133333333333</v>
      </c>
      <c r="Q18" s="156">
        <f t="shared" si="4"/>
        <v>926.83999999999992</v>
      </c>
      <c r="R18" s="156">
        <f t="shared" si="5"/>
        <v>0</v>
      </c>
      <c r="S18" s="156">
        <f t="shared" si="6"/>
        <v>375.68666666666667</v>
      </c>
      <c r="T18" s="156">
        <f t="shared" si="7"/>
        <v>2233.4399999999996</v>
      </c>
      <c r="U18" s="155">
        <f t="shared" si="8"/>
        <v>1.1870320000000001</v>
      </c>
    </row>
    <row r="19" spans="1:21" ht="22.15" customHeight="1" x14ac:dyDescent="0.2">
      <c r="A19" s="153"/>
      <c r="B19" s="177" t="s">
        <v>245</v>
      </c>
      <c r="C19" s="167" t="s">
        <v>289</v>
      </c>
      <c r="D19" s="167"/>
      <c r="E19" s="166">
        <v>51.06</v>
      </c>
      <c r="F19" s="166"/>
      <c r="G19" s="166">
        <v>54.15</v>
      </c>
      <c r="H19" s="165">
        <v>4.8899999999999997</v>
      </c>
      <c r="I19" s="165">
        <v>9.99</v>
      </c>
      <c r="J19" s="164"/>
      <c r="K19" s="163">
        <v>7830.8</v>
      </c>
      <c r="M19" s="5">
        <f t="shared" si="0"/>
        <v>17.02</v>
      </c>
      <c r="N19" s="5">
        <f t="shared" si="1"/>
        <v>18.05</v>
      </c>
      <c r="O19" s="8">
        <f t="shared" si="2"/>
        <v>40.03</v>
      </c>
      <c r="P19" s="156">
        <f t="shared" si="3"/>
        <v>1599.88</v>
      </c>
      <c r="Q19" s="156">
        <f t="shared" si="4"/>
        <v>1696.7</v>
      </c>
      <c r="R19" s="156">
        <f t="shared" si="5"/>
        <v>0</v>
      </c>
      <c r="S19" s="156">
        <f t="shared" si="6"/>
        <v>466.24</v>
      </c>
      <c r="T19" s="156">
        <f t="shared" si="7"/>
        <v>3762.8199999999997</v>
      </c>
      <c r="U19" s="155">
        <f t="shared" si="8"/>
        <v>2.4536506666666669</v>
      </c>
    </row>
    <row r="20" spans="1:21" ht="22.15" customHeight="1" thickBot="1" x14ac:dyDescent="0.25">
      <c r="A20" s="153"/>
      <c r="B20" s="176" t="s">
        <v>244</v>
      </c>
      <c r="C20" s="161" t="s">
        <v>281</v>
      </c>
      <c r="D20" s="161"/>
      <c r="E20" s="160">
        <v>52.18</v>
      </c>
      <c r="F20" s="160"/>
      <c r="G20" s="160">
        <v>60.82</v>
      </c>
      <c r="H20" s="159">
        <v>2.2200000000000002</v>
      </c>
      <c r="I20" s="159">
        <v>3.12</v>
      </c>
      <c r="J20" s="158"/>
      <c r="K20" s="157">
        <v>9587.7900000000009</v>
      </c>
      <c r="M20" s="5">
        <f t="shared" si="0"/>
        <v>17.393333333333334</v>
      </c>
      <c r="N20" s="5">
        <f t="shared" si="1"/>
        <v>20.273333333333333</v>
      </c>
      <c r="O20" s="8">
        <f t="shared" si="2"/>
        <v>39.446666666666665</v>
      </c>
      <c r="P20" s="156">
        <f t="shared" si="3"/>
        <v>1634.9733333333334</v>
      </c>
      <c r="Q20" s="156">
        <f t="shared" si="4"/>
        <v>1905.6933333333334</v>
      </c>
      <c r="R20" s="156">
        <f t="shared" si="5"/>
        <v>0</v>
      </c>
      <c r="S20" s="156">
        <f t="shared" si="6"/>
        <v>167.32</v>
      </c>
      <c r="T20" s="156">
        <f t="shared" si="7"/>
        <v>3707.9866666666671</v>
      </c>
      <c r="U20" s="155">
        <f t="shared" si="8"/>
        <v>3.0041742000000005</v>
      </c>
    </row>
    <row r="21" spans="1:21" ht="22.15" customHeight="1" x14ac:dyDescent="0.2">
      <c r="A21" s="153"/>
      <c r="B21" s="175" t="s">
        <v>243</v>
      </c>
      <c r="C21" s="174" t="s">
        <v>290</v>
      </c>
      <c r="D21" s="174"/>
      <c r="E21" s="173">
        <v>68.66</v>
      </c>
      <c r="F21" s="173"/>
      <c r="G21" s="173">
        <v>79.92</v>
      </c>
      <c r="H21" s="172">
        <v>4.7699999999999996</v>
      </c>
      <c r="I21" s="172">
        <v>10.81</v>
      </c>
      <c r="J21" s="171"/>
      <c r="K21" s="170">
        <v>11767.27</v>
      </c>
      <c r="M21" s="5">
        <f t="shared" si="0"/>
        <v>22.886666666666667</v>
      </c>
      <c r="N21" s="5">
        <f t="shared" si="1"/>
        <v>26.64</v>
      </c>
      <c r="O21" s="8">
        <f t="shared" si="2"/>
        <v>54.72</v>
      </c>
      <c r="P21" s="156">
        <f t="shared" si="3"/>
        <v>2151.3466666666668</v>
      </c>
      <c r="Q21" s="156">
        <f t="shared" si="4"/>
        <v>2504.1600000000003</v>
      </c>
      <c r="R21" s="156">
        <f t="shared" si="5"/>
        <v>0</v>
      </c>
      <c r="S21" s="156">
        <f t="shared" si="6"/>
        <v>488.1733333333334</v>
      </c>
      <c r="T21" s="156">
        <f t="shared" si="7"/>
        <v>5143.68</v>
      </c>
      <c r="U21" s="155">
        <f t="shared" si="8"/>
        <v>3.6870779333333337</v>
      </c>
    </row>
    <row r="22" spans="1:21" ht="22.15" customHeight="1" x14ac:dyDescent="0.2">
      <c r="A22" s="153"/>
      <c r="B22" s="169" t="s">
        <v>240</v>
      </c>
      <c r="C22" s="167" t="s">
        <v>284</v>
      </c>
      <c r="D22" s="167"/>
      <c r="E22" s="166">
        <v>41.62</v>
      </c>
      <c r="F22" s="166"/>
      <c r="G22" s="166">
        <v>45.18</v>
      </c>
      <c r="H22" s="165">
        <v>3.02</v>
      </c>
      <c r="I22" s="165">
        <v>9.91</v>
      </c>
      <c r="J22" s="164"/>
      <c r="K22" s="163">
        <v>6956.35</v>
      </c>
      <c r="M22" s="5">
        <f t="shared" si="0"/>
        <v>13.873333333333333</v>
      </c>
      <c r="N22" s="5">
        <f t="shared" si="1"/>
        <v>15.06</v>
      </c>
      <c r="O22" s="8">
        <f t="shared" si="2"/>
        <v>33.243333333333332</v>
      </c>
      <c r="P22" s="156">
        <f t="shared" si="3"/>
        <v>1304.0933333333332</v>
      </c>
      <c r="Q22" s="156">
        <f t="shared" si="4"/>
        <v>1415.6400000000003</v>
      </c>
      <c r="R22" s="156">
        <f t="shared" si="5"/>
        <v>0</v>
      </c>
      <c r="S22" s="156">
        <f t="shared" si="6"/>
        <v>405.13999999999993</v>
      </c>
      <c r="T22" s="156">
        <f t="shared" si="7"/>
        <v>3124.8733333333334</v>
      </c>
      <c r="U22" s="155">
        <f t="shared" si="8"/>
        <v>2.1796563333333334</v>
      </c>
    </row>
    <row r="23" spans="1:21" ht="22.15" customHeight="1" x14ac:dyDescent="0.2">
      <c r="A23" s="153"/>
      <c r="B23" s="168" t="s">
        <v>239</v>
      </c>
      <c r="C23" s="167" t="s">
        <v>276</v>
      </c>
      <c r="D23" s="167"/>
      <c r="E23" s="166">
        <v>78.83</v>
      </c>
      <c r="F23" s="166"/>
      <c r="G23" s="166">
        <v>90.08</v>
      </c>
      <c r="H23" s="165">
        <v>5.83</v>
      </c>
      <c r="I23" s="165">
        <v>24.24</v>
      </c>
      <c r="J23" s="164"/>
      <c r="K23" s="163">
        <v>13111.08</v>
      </c>
      <c r="M23" s="5">
        <f t="shared" si="0"/>
        <v>26.276666666666667</v>
      </c>
      <c r="N23" s="5">
        <f t="shared" si="1"/>
        <v>30.026666666666667</v>
      </c>
      <c r="O23" s="8">
        <f t="shared" si="2"/>
        <v>66.326666666666668</v>
      </c>
      <c r="P23" s="156">
        <f t="shared" si="3"/>
        <v>2470.0066666666667</v>
      </c>
      <c r="Q23" s="156">
        <f t="shared" si="4"/>
        <v>2822.5066666666671</v>
      </c>
      <c r="R23" s="156">
        <f t="shared" si="5"/>
        <v>0</v>
      </c>
      <c r="S23" s="156">
        <f t="shared" si="6"/>
        <v>942.19333333333338</v>
      </c>
      <c r="T23" s="156">
        <f t="shared" si="7"/>
        <v>6234.7066666666678</v>
      </c>
      <c r="U23" s="155">
        <f t="shared" si="8"/>
        <v>4.1081383999999996</v>
      </c>
    </row>
    <row r="24" spans="1:21" ht="22.15" customHeight="1" thickBot="1" x14ac:dyDescent="0.25">
      <c r="A24" s="153"/>
      <c r="B24" s="162" t="s">
        <v>238</v>
      </c>
      <c r="C24" s="161" t="s">
        <v>291</v>
      </c>
      <c r="D24" s="161"/>
      <c r="E24" s="160">
        <v>44.08</v>
      </c>
      <c r="F24" s="160"/>
      <c r="G24" s="160">
        <v>48.81</v>
      </c>
      <c r="H24" s="159">
        <v>3.64</v>
      </c>
      <c r="I24" s="159">
        <v>3.66</v>
      </c>
      <c r="J24" s="158"/>
      <c r="K24" s="157">
        <v>7758.85</v>
      </c>
      <c r="M24" s="5">
        <f t="shared" si="0"/>
        <v>14.693333333333333</v>
      </c>
      <c r="N24" s="5">
        <f t="shared" si="1"/>
        <v>16.27</v>
      </c>
      <c r="O24" s="8">
        <f t="shared" si="2"/>
        <v>33.396666666666668</v>
      </c>
      <c r="P24" s="156">
        <f t="shared" si="3"/>
        <v>1381.1733333333334</v>
      </c>
      <c r="Q24" s="156">
        <f t="shared" si="4"/>
        <v>1529.3799999999999</v>
      </c>
      <c r="R24" s="156">
        <f t="shared" si="5"/>
        <v>0</v>
      </c>
      <c r="S24" s="156">
        <f t="shared" si="6"/>
        <v>228.73333333333335</v>
      </c>
      <c r="T24" s="156">
        <f t="shared" si="7"/>
        <v>3139.2866666666669</v>
      </c>
      <c r="U24" s="155">
        <f t="shared" si="8"/>
        <v>2.4311063333333336</v>
      </c>
    </row>
    <row r="25" spans="1:21" ht="22.15" customHeight="1" x14ac:dyDescent="0.2">
      <c r="A25" s="153"/>
      <c r="B25" s="178" t="s">
        <v>237</v>
      </c>
      <c r="C25" s="174" t="s">
        <v>276</v>
      </c>
      <c r="D25" s="174"/>
      <c r="E25" s="173">
        <v>44.72</v>
      </c>
      <c r="F25" s="173"/>
      <c r="G25" s="173">
        <v>46.02</v>
      </c>
      <c r="H25" s="172">
        <v>4.67</v>
      </c>
      <c r="I25" s="172">
        <v>7.98</v>
      </c>
      <c r="J25" s="171"/>
      <c r="K25" s="170">
        <v>7509.11</v>
      </c>
      <c r="M25" s="5">
        <f t="shared" si="0"/>
        <v>14.906666666666666</v>
      </c>
      <c r="N25" s="5">
        <f t="shared" si="1"/>
        <v>15.340000000000002</v>
      </c>
      <c r="O25" s="8">
        <f t="shared" si="2"/>
        <v>34.463333333333338</v>
      </c>
      <c r="P25" s="156">
        <f t="shared" si="3"/>
        <v>1401.2266666666667</v>
      </c>
      <c r="Q25" s="156">
        <f t="shared" si="4"/>
        <v>1441.9600000000003</v>
      </c>
      <c r="R25" s="156">
        <f t="shared" si="5"/>
        <v>0</v>
      </c>
      <c r="S25" s="156">
        <f t="shared" si="6"/>
        <v>396.36666666666673</v>
      </c>
      <c r="T25" s="156">
        <f t="shared" si="7"/>
        <v>3239.5533333333337</v>
      </c>
      <c r="U25" s="155">
        <f t="shared" si="8"/>
        <v>2.3528544666666664</v>
      </c>
    </row>
    <row r="26" spans="1:21" ht="22.15" customHeight="1" x14ac:dyDescent="0.2">
      <c r="A26" s="153"/>
      <c r="B26" s="177" t="s">
        <v>236</v>
      </c>
      <c r="C26" s="167" t="s">
        <v>283</v>
      </c>
      <c r="D26" s="167"/>
      <c r="E26" s="166">
        <v>71.17</v>
      </c>
      <c r="F26" s="166"/>
      <c r="G26" s="166">
        <v>83.88</v>
      </c>
      <c r="H26" s="165">
        <v>5.46</v>
      </c>
      <c r="I26" s="165">
        <v>12.76</v>
      </c>
      <c r="J26" s="164"/>
      <c r="K26" s="163">
        <v>12606.32</v>
      </c>
      <c r="M26" s="5">
        <f t="shared" si="0"/>
        <v>23.723333333333333</v>
      </c>
      <c r="N26" s="5">
        <f t="shared" si="1"/>
        <v>27.959999999999997</v>
      </c>
      <c r="O26" s="8">
        <f t="shared" si="2"/>
        <v>57.756666666666668</v>
      </c>
      <c r="P26" s="156">
        <f t="shared" si="3"/>
        <v>2229.9933333333333</v>
      </c>
      <c r="Q26" s="156">
        <f t="shared" si="4"/>
        <v>2628.2400000000002</v>
      </c>
      <c r="R26" s="156">
        <f t="shared" si="5"/>
        <v>0</v>
      </c>
      <c r="S26" s="156">
        <f t="shared" si="6"/>
        <v>570.89333333333343</v>
      </c>
      <c r="T26" s="156">
        <f t="shared" si="7"/>
        <v>5429.126666666667</v>
      </c>
      <c r="U26" s="155">
        <f t="shared" si="8"/>
        <v>3.949980266666667</v>
      </c>
    </row>
    <row r="27" spans="1:21" ht="22.15" customHeight="1" x14ac:dyDescent="0.2">
      <c r="A27" s="153"/>
      <c r="B27" s="177" t="s">
        <v>235</v>
      </c>
      <c r="C27" s="167" t="s">
        <v>286</v>
      </c>
      <c r="D27" s="167"/>
      <c r="E27" s="166">
        <v>72.62</v>
      </c>
      <c r="F27" s="166"/>
      <c r="G27" s="166">
        <v>86.34</v>
      </c>
      <c r="H27" s="165">
        <v>4.03</v>
      </c>
      <c r="I27" s="165">
        <v>12.33</v>
      </c>
      <c r="J27" s="164"/>
      <c r="K27" s="163">
        <v>13130.96</v>
      </c>
      <c r="M27" s="5">
        <f t="shared" si="0"/>
        <v>24.206666666666667</v>
      </c>
      <c r="N27" s="5">
        <f t="shared" si="1"/>
        <v>28.78</v>
      </c>
      <c r="O27" s="8">
        <f t="shared" si="2"/>
        <v>58.440000000000005</v>
      </c>
      <c r="P27" s="156">
        <f t="shared" si="3"/>
        <v>2275.4266666666672</v>
      </c>
      <c r="Q27" s="156">
        <f t="shared" si="4"/>
        <v>2705.32</v>
      </c>
      <c r="R27" s="156">
        <f t="shared" si="5"/>
        <v>0</v>
      </c>
      <c r="S27" s="156">
        <f t="shared" si="6"/>
        <v>512.61333333333334</v>
      </c>
      <c r="T27" s="156">
        <f t="shared" si="7"/>
        <v>5493.3600000000015</v>
      </c>
      <c r="U27" s="155">
        <f t="shared" si="8"/>
        <v>4.1143674666666668</v>
      </c>
    </row>
    <row r="28" spans="1:21" ht="22.15" customHeight="1" thickBot="1" x14ac:dyDescent="0.25">
      <c r="A28" s="153"/>
      <c r="B28" s="176" t="s">
        <v>234</v>
      </c>
      <c r="C28" s="161" t="s">
        <v>287</v>
      </c>
      <c r="D28" s="161"/>
      <c r="E28" s="160">
        <v>34.46</v>
      </c>
      <c r="F28" s="160"/>
      <c r="G28" s="160">
        <v>31.94</v>
      </c>
      <c r="H28" s="159">
        <v>3.01</v>
      </c>
      <c r="I28" s="159">
        <v>11.16</v>
      </c>
      <c r="J28" s="158"/>
      <c r="K28" s="157">
        <v>4844.63</v>
      </c>
      <c r="M28" s="5">
        <f t="shared" si="0"/>
        <v>11.486666666666666</v>
      </c>
      <c r="N28" s="5">
        <f t="shared" si="1"/>
        <v>10.646666666666667</v>
      </c>
      <c r="O28" s="8">
        <f t="shared" si="2"/>
        <v>26.856666666666669</v>
      </c>
      <c r="P28" s="156">
        <f t="shared" si="3"/>
        <v>1079.7466666666667</v>
      </c>
      <c r="Q28" s="156">
        <f t="shared" si="4"/>
        <v>1000.7866666666667</v>
      </c>
      <c r="R28" s="156">
        <f t="shared" si="5"/>
        <v>0</v>
      </c>
      <c r="S28" s="156">
        <f t="shared" si="6"/>
        <v>443.9933333333334</v>
      </c>
      <c r="T28" s="156">
        <f t="shared" si="7"/>
        <v>2524.5266666666666</v>
      </c>
      <c r="U28" s="155">
        <f t="shared" si="8"/>
        <v>1.5179840666666666</v>
      </c>
    </row>
    <row r="29" spans="1:21" ht="22.15" customHeight="1" x14ac:dyDescent="0.2">
      <c r="A29" s="153"/>
      <c r="B29" s="175" t="s">
        <v>233</v>
      </c>
      <c r="C29" s="174" t="s">
        <v>288</v>
      </c>
      <c r="D29" s="174"/>
      <c r="E29" s="173">
        <v>50.68</v>
      </c>
      <c r="F29" s="173"/>
      <c r="G29" s="173">
        <v>60.2</v>
      </c>
      <c r="H29" s="172">
        <v>3.94</v>
      </c>
      <c r="I29" s="172">
        <v>8.33</v>
      </c>
      <c r="J29" s="171"/>
      <c r="K29" s="170">
        <v>8374.15</v>
      </c>
      <c r="M29" s="5">
        <f t="shared" si="0"/>
        <v>16.893333333333334</v>
      </c>
      <c r="N29" s="5">
        <f t="shared" si="1"/>
        <v>20.066666666666666</v>
      </c>
      <c r="O29" s="8">
        <f t="shared" si="2"/>
        <v>41.05</v>
      </c>
      <c r="P29" s="156">
        <f t="shared" si="3"/>
        <v>1587.9733333333334</v>
      </c>
      <c r="Q29" s="156">
        <f t="shared" si="4"/>
        <v>1886.2666666666667</v>
      </c>
      <c r="R29" s="156">
        <f t="shared" si="5"/>
        <v>0</v>
      </c>
      <c r="S29" s="156">
        <f t="shared" si="6"/>
        <v>384.46000000000004</v>
      </c>
      <c r="T29" s="156">
        <f t="shared" si="7"/>
        <v>3858.7</v>
      </c>
      <c r="U29" s="155">
        <f t="shared" si="8"/>
        <v>2.6239003333333333</v>
      </c>
    </row>
    <row r="30" spans="1:21" ht="22.15" customHeight="1" x14ac:dyDescent="0.2">
      <c r="A30" s="153"/>
      <c r="B30" s="180" t="s">
        <v>232</v>
      </c>
      <c r="C30" s="167" t="s">
        <v>282</v>
      </c>
      <c r="D30" s="167"/>
      <c r="E30" s="166">
        <v>57.96</v>
      </c>
      <c r="F30" s="166"/>
      <c r="G30" s="166">
        <v>65.959999999999994</v>
      </c>
      <c r="H30" s="165">
        <v>4.58</v>
      </c>
      <c r="I30" s="165">
        <v>11.91</v>
      </c>
      <c r="J30" s="164"/>
      <c r="K30" s="163">
        <v>8984.6200000000008</v>
      </c>
      <c r="M30" s="5">
        <f t="shared" si="0"/>
        <v>19.32</v>
      </c>
      <c r="N30" s="5">
        <f t="shared" si="1"/>
        <v>21.986666666666665</v>
      </c>
      <c r="O30" s="8">
        <f t="shared" si="2"/>
        <v>46.803333333333335</v>
      </c>
      <c r="P30" s="156">
        <f t="shared" si="3"/>
        <v>1816.0800000000002</v>
      </c>
      <c r="Q30" s="156">
        <f t="shared" si="4"/>
        <v>2066.7466666666664</v>
      </c>
      <c r="R30" s="156">
        <f t="shared" si="5"/>
        <v>0</v>
      </c>
      <c r="S30" s="156">
        <f t="shared" si="6"/>
        <v>516.68666666666672</v>
      </c>
      <c r="T30" s="156">
        <f t="shared" si="7"/>
        <v>4399.5133333333333</v>
      </c>
      <c r="U30" s="155">
        <f t="shared" si="8"/>
        <v>2.8151809333333335</v>
      </c>
    </row>
    <row r="31" spans="1:21" ht="22.15" customHeight="1" x14ac:dyDescent="0.2">
      <c r="A31" s="153"/>
      <c r="B31" s="180" t="s">
        <v>231</v>
      </c>
      <c r="C31" s="167" t="s">
        <v>285</v>
      </c>
      <c r="D31" s="167"/>
      <c r="E31" s="166">
        <v>33.72</v>
      </c>
      <c r="F31" s="166"/>
      <c r="G31" s="166">
        <v>33.9</v>
      </c>
      <c r="H31" s="165">
        <v>3.6</v>
      </c>
      <c r="I31" s="165">
        <v>8.3000000000000007</v>
      </c>
      <c r="J31" s="164"/>
      <c r="K31" s="163">
        <v>4665.95</v>
      </c>
      <c r="M31" s="5">
        <f t="shared" si="0"/>
        <v>11.24</v>
      </c>
      <c r="N31" s="5">
        <f t="shared" si="1"/>
        <v>11.299999999999999</v>
      </c>
      <c r="O31" s="8">
        <f t="shared" si="2"/>
        <v>26.506666666666664</v>
      </c>
      <c r="P31" s="156">
        <f t="shared" si="3"/>
        <v>1056.56</v>
      </c>
      <c r="Q31" s="156">
        <f t="shared" si="4"/>
        <v>1062.2</v>
      </c>
      <c r="R31" s="156">
        <f t="shared" si="5"/>
        <v>0</v>
      </c>
      <c r="S31" s="156">
        <f t="shared" si="6"/>
        <v>372.86666666666667</v>
      </c>
      <c r="T31" s="156">
        <f t="shared" si="7"/>
        <v>2491.626666666667</v>
      </c>
      <c r="U31" s="155">
        <f t="shared" si="8"/>
        <v>1.4619976666666665</v>
      </c>
    </row>
    <row r="32" spans="1:21" ht="22.15" customHeight="1" thickBot="1" x14ac:dyDescent="0.25">
      <c r="A32" s="153"/>
      <c r="B32" s="179" t="s">
        <v>230</v>
      </c>
      <c r="C32" s="161" t="s">
        <v>289</v>
      </c>
      <c r="D32" s="161"/>
      <c r="E32" s="160">
        <v>22.89</v>
      </c>
      <c r="F32" s="160"/>
      <c r="G32" s="160">
        <v>20.38</v>
      </c>
      <c r="H32" s="159">
        <v>1.86</v>
      </c>
      <c r="I32" s="159">
        <v>8.89</v>
      </c>
      <c r="J32" s="158"/>
      <c r="K32" s="157">
        <v>3236.81</v>
      </c>
      <c r="M32" s="5">
        <f t="shared" si="0"/>
        <v>7.63</v>
      </c>
      <c r="N32" s="5">
        <f t="shared" si="1"/>
        <v>6.793333333333333</v>
      </c>
      <c r="O32" s="8">
        <f t="shared" si="2"/>
        <v>18.006666666666664</v>
      </c>
      <c r="P32" s="156">
        <f t="shared" si="3"/>
        <v>717.21999999999991</v>
      </c>
      <c r="Q32" s="156">
        <f t="shared" si="4"/>
        <v>638.57333333333338</v>
      </c>
      <c r="R32" s="156">
        <f t="shared" si="5"/>
        <v>0</v>
      </c>
      <c r="S32" s="156">
        <f t="shared" si="6"/>
        <v>336.83333333333337</v>
      </c>
      <c r="T32" s="156">
        <f t="shared" si="7"/>
        <v>1692.6266666666666</v>
      </c>
      <c r="U32" s="155">
        <f t="shared" si="8"/>
        <v>1.0142004666666666</v>
      </c>
    </row>
    <row r="33" spans="1:21" ht="22.15" customHeight="1" x14ac:dyDescent="0.2">
      <c r="A33" s="153"/>
      <c r="B33" s="178" t="s">
        <v>229</v>
      </c>
      <c r="C33" s="174" t="s">
        <v>281</v>
      </c>
      <c r="D33" s="174"/>
      <c r="E33" s="173">
        <v>81.7</v>
      </c>
      <c r="F33" s="173"/>
      <c r="G33" s="173">
        <v>94.46</v>
      </c>
      <c r="H33" s="172">
        <v>5.08</v>
      </c>
      <c r="I33" s="172">
        <v>17.690000000000001</v>
      </c>
      <c r="J33" s="171"/>
      <c r="K33" s="170">
        <v>13486.57</v>
      </c>
      <c r="M33" s="5">
        <f t="shared" si="0"/>
        <v>27.233333333333334</v>
      </c>
      <c r="N33" s="5">
        <f t="shared" si="1"/>
        <v>31.486666666666665</v>
      </c>
      <c r="O33" s="8">
        <f t="shared" si="2"/>
        <v>66.31</v>
      </c>
      <c r="P33" s="156">
        <f t="shared" si="3"/>
        <v>2559.9333333333334</v>
      </c>
      <c r="Q33" s="156">
        <f t="shared" si="4"/>
        <v>2959.7466666666664</v>
      </c>
      <c r="R33" s="156">
        <f t="shared" si="5"/>
        <v>0</v>
      </c>
      <c r="S33" s="156">
        <f t="shared" si="6"/>
        <v>713.46</v>
      </c>
      <c r="T33" s="156">
        <f t="shared" si="7"/>
        <v>6233.14</v>
      </c>
      <c r="U33" s="155">
        <f t="shared" si="8"/>
        <v>4.2257919333333334</v>
      </c>
    </row>
    <row r="34" spans="1:21" ht="22.15" customHeight="1" x14ac:dyDescent="0.2">
      <c r="A34" s="153"/>
      <c r="B34" s="177" t="s">
        <v>228</v>
      </c>
      <c r="C34" s="167" t="s">
        <v>284</v>
      </c>
      <c r="D34" s="167"/>
      <c r="E34" s="166">
        <v>45.86</v>
      </c>
      <c r="F34" s="166"/>
      <c r="G34" s="166">
        <v>49.46</v>
      </c>
      <c r="H34" s="165">
        <v>3.37</v>
      </c>
      <c r="I34" s="165">
        <v>12.78</v>
      </c>
      <c r="J34" s="164"/>
      <c r="K34" s="163">
        <v>6789.61</v>
      </c>
      <c r="M34" s="5">
        <f t="shared" si="0"/>
        <v>15.286666666666667</v>
      </c>
      <c r="N34" s="5">
        <f t="shared" si="1"/>
        <v>16.486666666666668</v>
      </c>
      <c r="O34" s="8">
        <f t="shared" si="2"/>
        <v>37.156666666666666</v>
      </c>
      <c r="P34" s="156">
        <f t="shared" si="3"/>
        <v>1436.9466666666667</v>
      </c>
      <c r="Q34" s="156">
        <f t="shared" si="4"/>
        <v>1549.7466666666667</v>
      </c>
      <c r="R34" s="156">
        <f t="shared" si="5"/>
        <v>0</v>
      </c>
      <c r="S34" s="156">
        <f t="shared" si="6"/>
        <v>506.03333333333336</v>
      </c>
      <c r="T34" s="156">
        <f t="shared" si="7"/>
        <v>3492.7266666666669</v>
      </c>
      <c r="U34" s="155">
        <f t="shared" si="8"/>
        <v>2.1274111333333336</v>
      </c>
    </row>
    <row r="35" spans="1:21" ht="22.15" customHeight="1" x14ac:dyDescent="0.2">
      <c r="A35" s="153"/>
      <c r="B35" s="177" t="s">
        <v>227</v>
      </c>
      <c r="C35" s="167" t="s">
        <v>279</v>
      </c>
      <c r="D35" s="167"/>
      <c r="E35" s="166">
        <v>60.88</v>
      </c>
      <c r="F35" s="166"/>
      <c r="G35" s="166">
        <v>67.77</v>
      </c>
      <c r="H35" s="165">
        <v>3.88</v>
      </c>
      <c r="I35" s="165">
        <v>16.73</v>
      </c>
      <c r="J35" s="164"/>
      <c r="K35" s="163">
        <v>10214.33</v>
      </c>
      <c r="M35" s="5">
        <f t="shared" si="0"/>
        <v>20.293333333333333</v>
      </c>
      <c r="N35" s="5">
        <f t="shared" si="1"/>
        <v>22.59</v>
      </c>
      <c r="O35" s="8">
        <f t="shared" si="2"/>
        <v>49.75333333333333</v>
      </c>
      <c r="P35" s="156">
        <f t="shared" si="3"/>
        <v>1907.5733333333333</v>
      </c>
      <c r="Q35" s="156">
        <f t="shared" si="4"/>
        <v>2123.46</v>
      </c>
      <c r="R35" s="156">
        <f t="shared" si="5"/>
        <v>0</v>
      </c>
      <c r="S35" s="156">
        <f t="shared" si="6"/>
        <v>645.78000000000009</v>
      </c>
      <c r="T35" s="156">
        <f t="shared" si="7"/>
        <v>4676.8133333333335</v>
      </c>
      <c r="U35" s="155">
        <f t="shared" si="8"/>
        <v>3.2004900666666667</v>
      </c>
    </row>
    <row r="36" spans="1:21" ht="22.15" customHeight="1" thickBot="1" x14ac:dyDescent="0.25">
      <c r="A36" s="153"/>
      <c r="B36" s="176" t="s">
        <v>226</v>
      </c>
      <c r="C36" s="161" t="s">
        <v>290</v>
      </c>
      <c r="D36" s="161"/>
      <c r="E36" s="160">
        <v>71.78</v>
      </c>
      <c r="F36" s="160"/>
      <c r="G36" s="160">
        <v>77.47</v>
      </c>
      <c r="H36" s="159">
        <v>4.59</v>
      </c>
      <c r="I36" s="159">
        <v>13.1</v>
      </c>
      <c r="J36" s="158"/>
      <c r="K36" s="157">
        <v>10655.71</v>
      </c>
      <c r="M36" s="5">
        <f t="shared" si="0"/>
        <v>23.926666666666666</v>
      </c>
      <c r="N36" s="5">
        <f t="shared" si="1"/>
        <v>25.823333333333334</v>
      </c>
      <c r="O36" s="8">
        <f t="shared" si="2"/>
        <v>55.646666666666668</v>
      </c>
      <c r="P36" s="156">
        <f t="shared" si="3"/>
        <v>2249.1066666666666</v>
      </c>
      <c r="Q36" s="156">
        <f t="shared" si="4"/>
        <v>2427.3933333333334</v>
      </c>
      <c r="R36" s="156">
        <f t="shared" si="5"/>
        <v>0</v>
      </c>
      <c r="S36" s="156">
        <f t="shared" si="6"/>
        <v>554.28666666666663</v>
      </c>
      <c r="T36" s="156">
        <f t="shared" si="7"/>
        <v>5230.7866666666669</v>
      </c>
      <c r="U36" s="155">
        <f t="shared" si="8"/>
        <v>3.3387891333333335</v>
      </c>
    </row>
    <row r="37" spans="1:21" ht="22.15" customHeight="1" x14ac:dyDescent="0.2">
      <c r="A37" s="153"/>
      <c r="B37" s="175" t="s">
        <v>225</v>
      </c>
      <c r="C37" s="174" t="s">
        <v>277</v>
      </c>
      <c r="D37" s="174"/>
      <c r="E37" s="173">
        <v>43.31</v>
      </c>
      <c r="F37" s="173"/>
      <c r="G37" s="173">
        <v>43.68</v>
      </c>
      <c r="H37" s="172">
        <v>3.42</v>
      </c>
      <c r="I37" s="172">
        <v>11.78</v>
      </c>
      <c r="J37" s="171"/>
      <c r="K37" s="170">
        <v>6216.33</v>
      </c>
      <c r="M37" s="5">
        <f t="shared" si="0"/>
        <v>14.436666666666667</v>
      </c>
      <c r="N37" s="5">
        <f t="shared" si="1"/>
        <v>14.56</v>
      </c>
      <c r="O37" s="8">
        <f t="shared" si="2"/>
        <v>34.06333333333334</v>
      </c>
      <c r="P37" s="156">
        <f t="shared" si="3"/>
        <v>1357.0466666666666</v>
      </c>
      <c r="Q37" s="156">
        <f t="shared" si="4"/>
        <v>1368.64</v>
      </c>
      <c r="R37" s="156">
        <f t="shared" si="5"/>
        <v>0</v>
      </c>
      <c r="S37" s="156">
        <f t="shared" si="6"/>
        <v>476.26666666666665</v>
      </c>
      <c r="T37" s="156">
        <f t="shared" si="7"/>
        <v>3201.9533333333329</v>
      </c>
      <c r="U37" s="155">
        <f t="shared" si="8"/>
        <v>1.9477834000000001</v>
      </c>
    </row>
    <row r="38" spans="1:21" ht="22.15" customHeight="1" x14ac:dyDescent="0.2">
      <c r="A38" s="153"/>
      <c r="B38" s="169" t="s">
        <v>224</v>
      </c>
      <c r="C38" s="167" t="s">
        <v>278</v>
      </c>
      <c r="D38" s="167"/>
      <c r="E38" s="166">
        <v>67</v>
      </c>
      <c r="F38" s="166"/>
      <c r="G38" s="166">
        <v>77.260000000000005</v>
      </c>
      <c r="H38" s="165">
        <v>4.83</v>
      </c>
      <c r="I38" s="165">
        <v>12.08</v>
      </c>
      <c r="J38" s="164"/>
      <c r="K38" s="163">
        <v>11227.29</v>
      </c>
      <c r="M38" s="5">
        <f t="shared" si="0"/>
        <v>22.333333333333332</v>
      </c>
      <c r="N38" s="5">
        <f t="shared" si="1"/>
        <v>25.753333333333334</v>
      </c>
      <c r="O38" s="8">
        <f t="shared" si="2"/>
        <v>53.723333333333336</v>
      </c>
      <c r="P38" s="156">
        <f t="shared" si="3"/>
        <v>2099.3333333333335</v>
      </c>
      <c r="Q38" s="156">
        <f t="shared" si="4"/>
        <v>2420.8133333333335</v>
      </c>
      <c r="R38" s="156">
        <f t="shared" si="5"/>
        <v>0</v>
      </c>
      <c r="S38" s="156">
        <f t="shared" si="6"/>
        <v>529.84666666666669</v>
      </c>
      <c r="T38" s="156">
        <f t="shared" si="7"/>
        <v>5049.9933333333338</v>
      </c>
      <c r="U38" s="155">
        <f t="shared" si="8"/>
        <v>3.5178842000000006</v>
      </c>
    </row>
    <row r="39" spans="1:21" ht="22.15" customHeight="1" x14ac:dyDescent="0.2">
      <c r="A39" s="153"/>
      <c r="B39" s="168" t="s">
        <v>222</v>
      </c>
      <c r="C39" s="167" t="s">
        <v>280</v>
      </c>
      <c r="D39" s="167"/>
      <c r="E39" s="166">
        <v>52.68</v>
      </c>
      <c r="F39" s="166"/>
      <c r="G39" s="166">
        <v>59.39</v>
      </c>
      <c r="H39" s="165">
        <v>3.23</v>
      </c>
      <c r="I39" s="165">
        <v>4.3499999999999996</v>
      </c>
      <c r="J39" s="164"/>
      <c r="K39" s="163">
        <v>8858.31</v>
      </c>
      <c r="M39" s="5">
        <f t="shared" si="0"/>
        <v>17.559999999999999</v>
      </c>
      <c r="N39" s="5">
        <f t="shared" si="1"/>
        <v>19.796666666666667</v>
      </c>
      <c r="O39" s="8">
        <f t="shared" si="2"/>
        <v>39.883333333333333</v>
      </c>
      <c r="P39" s="156">
        <f t="shared" si="3"/>
        <v>1650.6399999999999</v>
      </c>
      <c r="Q39" s="156">
        <f t="shared" si="4"/>
        <v>1860.8866666666668</v>
      </c>
      <c r="R39" s="156">
        <f t="shared" si="5"/>
        <v>0</v>
      </c>
      <c r="S39" s="156">
        <f t="shared" si="6"/>
        <v>237.50666666666666</v>
      </c>
      <c r="T39" s="156">
        <f t="shared" si="7"/>
        <v>3749.0333333333333</v>
      </c>
      <c r="U39" s="155">
        <f t="shared" si="8"/>
        <v>2.7756038000000003</v>
      </c>
    </row>
    <row r="40" spans="1:21" ht="22.15" customHeight="1" thickBot="1" x14ac:dyDescent="0.25">
      <c r="A40" s="153"/>
      <c r="B40" s="162" t="s">
        <v>221</v>
      </c>
      <c r="C40" s="161" t="s">
        <v>291</v>
      </c>
      <c r="D40" s="161"/>
      <c r="E40" s="160">
        <v>43.43</v>
      </c>
      <c r="F40" s="160"/>
      <c r="G40" s="160">
        <v>45.81</v>
      </c>
      <c r="H40" s="159">
        <v>3.04</v>
      </c>
      <c r="I40" s="159">
        <v>7.37</v>
      </c>
      <c r="J40" s="158"/>
      <c r="K40" s="157">
        <v>7058.52</v>
      </c>
      <c r="M40" s="5">
        <f t="shared" si="0"/>
        <v>14.476666666666667</v>
      </c>
      <c r="N40" s="5">
        <f t="shared" si="1"/>
        <v>15.270000000000001</v>
      </c>
      <c r="O40" s="8">
        <f t="shared" si="2"/>
        <v>33.216666666666676</v>
      </c>
      <c r="P40" s="156">
        <f t="shared" si="3"/>
        <v>1360.8066666666668</v>
      </c>
      <c r="Q40" s="156">
        <f t="shared" si="4"/>
        <v>1435.3799999999999</v>
      </c>
      <c r="R40" s="156">
        <f t="shared" si="5"/>
        <v>0</v>
      </c>
      <c r="S40" s="156">
        <f t="shared" si="6"/>
        <v>326.18</v>
      </c>
      <c r="T40" s="156">
        <f t="shared" si="7"/>
        <v>3122.3666666666663</v>
      </c>
      <c r="U40" s="155">
        <f t="shared" si="8"/>
        <v>2.2116696000000005</v>
      </c>
    </row>
    <row r="41" spans="1:21" ht="22.15" customHeight="1" x14ac:dyDescent="0.2">
      <c r="A41" s="153"/>
      <c r="B41" s="178" t="s">
        <v>220</v>
      </c>
      <c r="C41" s="174" t="s">
        <v>290</v>
      </c>
      <c r="D41" s="174"/>
      <c r="E41" s="173">
        <v>34.17</v>
      </c>
      <c r="F41" s="173"/>
      <c r="G41" s="173">
        <v>35.93</v>
      </c>
      <c r="H41" s="172">
        <v>2.92</v>
      </c>
      <c r="I41" s="172">
        <v>6.59</v>
      </c>
      <c r="J41" s="171"/>
      <c r="K41" s="170">
        <v>5128.57</v>
      </c>
      <c r="M41" s="5">
        <f t="shared" ref="M41:M72" si="9">E41/$N$5</f>
        <v>11.39</v>
      </c>
      <c r="N41" s="5">
        <f t="shared" ref="N41:N72" si="10">G41/$N$5</f>
        <v>11.976666666666667</v>
      </c>
      <c r="O41" s="8">
        <f t="shared" ref="O41:O72" si="11">SUM(E41,G41,H41,I41,J41)/$N$5</f>
        <v>26.536666666666665</v>
      </c>
      <c r="P41" s="156">
        <f t="shared" ref="P41:P72" si="12">(E41/$N$5)/1000*$N$3*10000</f>
        <v>1070.6600000000001</v>
      </c>
      <c r="Q41" s="156">
        <f t="shared" ref="Q41:Q72" si="13">(G41/$N$5)/1000*$N$3*10000</f>
        <v>1125.8066666666668</v>
      </c>
      <c r="R41" s="156">
        <f t="shared" ref="R41:R72" si="14">(J41/$N$5)/1000*$N$3*10000</f>
        <v>0</v>
      </c>
      <c r="S41" s="156">
        <f t="shared" ref="S41:S72" si="15">((H41+I41+J41)/$N$5)/1000*$N$3*10000</f>
        <v>297.98</v>
      </c>
      <c r="T41" s="156">
        <f t="shared" ref="T41:T72" si="16">SUM(P41,Q41,S41)</f>
        <v>2494.4466666666672</v>
      </c>
      <c r="U41" s="155">
        <f t="shared" ref="U41:U72" si="17">(K41/$N$5)/(100*100)*$N$3</f>
        <v>1.6069519333333335</v>
      </c>
    </row>
    <row r="42" spans="1:21" ht="22.15" customHeight="1" x14ac:dyDescent="0.2">
      <c r="A42" s="153"/>
      <c r="B42" s="177" t="s">
        <v>218</v>
      </c>
      <c r="C42" s="167" t="s">
        <v>279</v>
      </c>
      <c r="D42" s="167"/>
      <c r="E42" s="166">
        <v>89.48</v>
      </c>
      <c r="F42" s="166"/>
      <c r="G42" s="166">
        <v>107.98</v>
      </c>
      <c r="H42" s="165">
        <v>5.28</v>
      </c>
      <c r="I42" s="165">
        <v>12.77</v>
      </c>
      <c r="J42" s="164"/>
      <c r="K42" s="163">
        <v>15154.69</v>
      </c>
      <c r="M42" s="5">
        <f t="shared" si="9"/>
        <v>29.826666666666668</v>
      </c>
      <c r="N42" s="5">
        <f t="shared" si="10"/>
        <v>35.993333333333332</v>
      </c>
      <c r="O42" s="8">
        <f t="shared" si="11"/>
        <v>71.836666666666673</v>
      </c>
      <c r="P42" s="156">
        <f t="shared" si="12"/>
        <v>2803.7066666666669</v>
      </c>
      <c r="Q42" s="156">
        <f t="shared" si="13"/>
        <v>3383.3733333333339</v>
      </c>
      <c r="R42" s="156">
        <f t="shared" si="14"/>
        <v>0</v>
      </c>
      <c r="S42" s="156">
        <f t="shared" si="15"/>
        <v>565.56666666666672</v>
      </c>
      <c r="T42" s="156">
        <f t="shared" si="16"/>
        <v>6752.6466666666674</v>
      </c>
      <c r="U42" s="155">
        <f t="shared" si="17"/>
        <v>4.7484695333333331</v>
      </c>
    </row>
    <row r="43" spans="1:21" ht="22.15" customHeight="1" x14ac:dyDescent="0.2">
      <c r="A43" s="153"/>
      <c r="B43" s="177" t="s">
        <v>216</v>
      </c>
      <c r="C43" s="167" t="s">
        <v>284</v>
      </c>
      <c r="D43" s="167"/>
      <c r="E43" s="166">
        <v>41.29</v>
      </c>
      <c r="F43" s="166"/>
      <c r="G43" s="166">
        <v>38.61</v>
      </c>
      <c r="H43" s="165">
        <v>3.31</v>
      </c>
      <c r="I43" s="165">
        <v>19.38</v>
      </c>
      <c r="J43" s="164"/>
      <c r="K43" s="163">
        <v>5591.32</v>
      </c>
      <c r="M43" s="5">
        <f t="shared" si="9"/>
        <v>13.763333333333334</v>
      </c>
      <c r="N43" s="5">
        <f t="shared" si="10"/>
        <v>12.87</v>
      </c>
      <c r="O43" s="8">
        <f t="shared" si="11"/>
        <v>34.196666666666665</v>
      </c>
      <c r="P43" s="156">
        <f t="shared" si="12"/>
        <v>1293.7533333333333</v>
      </c>
      <c r="Q43" s="156">
        <f t="shared" si="13"/>
        <v>1209.78</v>
      </c>
      <c r="R43" s="156">
        <f t="shared" si="14"/>
        <v>0</v>
      </c>
      <c r="S43" s="156">
        <f t="shared" si="15"/>
        <v>710.95333333333326</v>
      </c>
      <c r="T43" s="156">
        <f t="shared" si="16"/>
        <v>3214.4866666666667</v>
      </c>
      <c r="U43" s="155">
        <f t="shared" si="17"/>
        <v>1.7519469333333335</v>
      </c>
    </row>
    <row r="44" spans="1:21" ht="22.15" customHeight="1" thickBot="1" x14ac:dyDescent="0.25">
      <c r="A44" s="153"/>
      <c r="B44" s="176" t="s">
        <v>214</v>
      </c>
      <c r="C44" s="161" t="s">
        <v>283</v>
      </c>
      <c r="D44" s="161"/>
      <c r="E44" s="160">
        <v>66.760000000000005</v>
      </c>
      <c r="F44" s="160"/>
      <c r="G44" s="160">
        <v>72.81</v>
      </c>
      <c r="H44" s="159">
        <v>4.72</v>
      </c>
      <c r="I44" s="159">
        <v>15.91</v>
      </c>
      <c r="J44" s="158"/>
      <c r="K44" s="157">
        <v>9781.8700000000008</v>
      </c>
      <c r="M44" s="5">
        <f t="shared" si="9"/>
        <v>22.253333333333334</v>
      </c>
      <c r="N44" s="5">
        <f t="shared" si="10"/>
        <v>24.27</v>
      </c>
      <c r="O44" s="8">
        <f t="shared" si="11"/>
        <v>53.4</v>
      </c>
      <c r="P44" s="156">
        <f t="shared" si="12"/>
        <v>2091.8133333333335</v>
      </c>
      <c r="Q44" s="156">
        <f t="shared" si="13"/>
        <v>2281.38</v>
      </c>
      <c r="R44" s="156">
        <f t="shared" si="14"/>
        <v>0</v>
      </c>
      <c r="S44" s="156">
        <f t="shared" si="15"/>
        <v>646.40666666666664</v>
      </c>
      <c r="T44" s="156">
        <f t="shared" si="16"/>
        <v>5019.6000000000004</v>
      </c>
      <c r="U44" s="155">
        <f t="shared" si="17"/>
        <v>3.0649859333333334</v>
      </c>
    </row>
    <row r="45" spans="1:21" ht="22.15" customHeight="1" x14ac:dyDescent="0.2">
      <c r="A45" s="153"/>
      <c r="B45" s="175" t="s">
        <v>213</v>
      </c>
      <c r="C45" s="174" t="s">
        <v>280</v>
      </c>
      <c r="D45" s="174"/>
      <c r="E45" s="173">
        <v>53</v>
      </c>
      <c r="F45" s="173"/>
      <c r="G45" s="173">
        <v>56.59</v>
      </c>
      <c r="H45" s="172">
        <v>5.26</v>
      </c>
      <c r="I45" s="172">
        <v>12.58</v>
      </c>
      <c r="J45" s="171"/>
      <c r="K45" s="170">
        <v>8122.63</v>
      </c>
      <c r="M45" s="5">
        <f t="shared" si="9"/>
        <v>17.666666666666668</v>
      </c>
      <c r="N45" s="5">
        <f t="shared" si="10"/>
        <v>18.863333333333333</v>
      </c>
      <c r="O45" s="8">
        <f t="shared" si="11"/>
        <v>42.476666666666667</v>
      </c>
      <c r="P45" s="156">
        <f t="shared" si="12"/>
        <v>1660.6666666666667</v>
      </c>
      <c r="Q45" s="156">
        <f t="shared" si="13"/>
        <v>1773.1533333333332</v>
      </c>
      <c r="R45" s="156">
        <f t="shared" si="14"/>
        <v>0</v>
      </c>
      <c r="S45" s="156">
        <f t="shared" si="15"/>
        <v>558.98666666666668</v>
      </c>
      <c r="T45" s="156">
        <f t="shared" si="16"/>
        <v>3992.8066666666664</v>
      </c>
      <c r="U45" s="155">
        <f t="shared" si="17"/>
        <v>2.5450907333333337</v>
      </c>
    </row>
    <row r="46" spans="1:21" ht="22.15" customHeight="1" x14ac:dyDescent="0.2">
      <c r="A46" s="153"/>
      <c r="B46" s="180" t="s">
        <v>212</v>
      </c>
      <c r="C46" s="167" t="s">
        <v>287</v>
      </c>
      <c r="D46" s="167"/>
      <c r="E46" s="166">
        <v>24.17</v>
      </c>
      <c r="F46" s="166"/>
      <c r="G46" s="166">
        <v>24.55</v>
      </c>
      <c r="H46" s="165">
        <v>2.68</v>
      </c>
      <c r="I46" s="165">
        <v>9.58</v>
      </c>
      <c r="J46" s="164"/>
      <c r="K46" s="163">
        <v>3041.46</v>
      </c>
      <c r="M46" s="5">
        <f t="shared" si="9"/>
        <v>8.0566666666666666</v>
      </c>
      <c r="N46" s="5">
        <f t="shared" si="10"/>
        <v>8.1833333333333336</v>
      </c>
      <c r="O46" s="8">
        <f t="shared" si="11"/>
        <v>20.326666666666664</v>
      </c>
      <c r="P46" s="156">
        <f t="shared" si="12"/>
        <v>757.32666666666671</v>
      </c>
      <c r="Q46" s="156">
        <f t="shared" si="13"/>
        <v>769.23333333333346</v>
      </c>
      <c r="R46" s="156">
        <f t="shared" si="14"/>
        <v>0</v>
      </c>
      <c r="S46" s="156">
        <f t="shared" si="15"/>
        <v>384.14666666666676</v>
      </c>
      <c r="T46" s="156">
        <f t="shared" si="16"/>
        <v>1910.7066666666669</v>
      </c>
      <c r="U46" s="155">
        <f t="shared" si="17"/>
        <v>0.95299080000000003</v>
      </c>
    </row>
    <row r="47" spans="1:21" ht="22.15" customHeight="1" x14ac:dyDescent="0.2">
      <c r="A47" s="153"/>
      <c r="B47" s="180" t="s">
        <v>211</v>
      </c>
      <c r="C47" s="167" t="s">
        <v>282</v>
      </c>
      <c r="D47" s="167"/>
      <c r="E47" s="166">
        <v>34.28</v>
      </c>
      <c r="F47" s="166"/>
      <c r="G47" s="166">
        <v>33.96</v>
      </c>
      <c r="H47" s="165">
        <v>3.05</v>
      </c>
      <c r="I47" s="165">
        <v>14.08</v>
      </c>
      <c r="J47" s="164"/>
      <c r="K47" s="163">
        <v>4499.55</v>
      </c>
      <c r="M47" s="5">
        <f t="shared" si="9"/>
        <v>11.426666666666668</v>
      </c>
      <c r="N47" s="5">
        <f t="shared" si="10"/>
        <v>11.32</v>
      </c>
      <c r="O47" s="8">
        <f t="shared" si="11"/>
        <v>28.456666666666667</v>
      </c>
      <c r="P47" s="156">
        <f t="shared" si="12"/>
        <v>1074.1066666666668</v>
      </c>
      <c r="Q47" s="156">
        <f t="shared" si="13"/>
        <v>1064.08</v>
      </c>
      <c r="R47" s="156">
        <f t="shared" si="14"/>
        <v>0</v>
      </c>
      <c r="S47" s="156">
        <f t="shared" si="15"/>
        <v>536.74</v>
      </c>
      <c r="T47" s="156">
        <f t="shared" si="16"/>
        <v>2674.9266666666663</v>
      </c>
      <c r="U47" s="155">
        <f t="shared" si="17"/>
        <v>1.4098590000000002</v>
      </c>
    </row>
    <row r="48" spans="1:21" ht="22.15" customHeight="1" thickBot="1" x14ac:dyDescent="0.25">
      <c r="A48" s="153"/>
      <c r="B48" s="179" t="s">
        <v>210</v>
      </c>
      <c r="C48" s="161" t="s">
        <v>289</v>
      </c>
      <c r="D48" s="161"/>
      <c r="E48" s="160">
        <v>34.39</v>
      </c>
      <c r="F48" s="160"/>
      <c r="G48" s="160">
        <v>32.78</v>
      </c>
      <c r="H48" s="159">
        <v>4</v>
      </c>
      <c r="I48" s="159">
        <v>9.93</v>
      </c>
      <c r="J48" s="158"/>
      <c r="K48" s="157">
        <v>4239.75</v>
      </c>
      <c r="M48" s="5">
        <f t="shared" si="9"/>
        <v>11.463333333333333</v>
      </c>
      <c r="N48" s="5">
        <f t="shared" si="10"/>
        <v>10.926666666666668</v>
      </c>
      <c r="O48" s="8">
        <f t="shared" si="11"/>
        <v>27.033333333333331</v>
      </c>
      <c r="P48" s="156">
        <f t="shared" si="12"/>
        <v>1077.5533333333333</v>
      </c>
      <c r="Q48" s="156">
        <f t="shared" si="13"/>
        <v>1027.1066666666668</v>
      </c>
      <c r="R48" s="156">
        <f t="shared" si="14"/>
        <v>0</v>
      </c>
      <c r="S48" s="156">
        <f t="shared" si="15"/>
        <v>436.47333333333336</v>
      </c>
      <c r="T48" s="156">
        <f t="shared" si="16"/>
        <v>2541.1333333333332</v>
      </c>
      <c r="U48" s="155">
        <f t="shared" si="17"/>
        <v>1.3284550000000002</v>
      </c>
    </row>
    <row r="49" spans="1:21" ht="22.15" customHeight="1" x14ac:dyDescent="0.2">
      <c r="A49" s="153"/>
      <c r="B49" s="178" t="s">
        <v>207</v>
      </c>
      <c r="C49" s="174" t="s">
        <v>285</v>
      </c>
      <c r="D49" s="174"/>
      <c r="E49" s="173">
        <v>51.47</v>
      </c>
      <c r="F49" s="173"/>
      <c r="G49" s="173">
        <v>51.08</v>
      </c>
      <c r="H49" s="172">
        <v>3.66</v>
      </c>
      <c r="I49" s="172">
        <v>15.43</v>
      </c>
      <c r="J49" s="171"/>
      <c r="K49" s="170">
        <v>6858.81</v>
      </c>
      <c r="M49" s="5">
        <f t="shared" si="9"/>
        <v>17.156666666666666</v>
      </c>
      <c r="N49" s="5">
        <f t="shared" si="10"/>
        <v>17.026666666666667</v>
      </c>
      <c r="O49" s="8">
        <f t="shared" si="11"/>
        <v>40.54666666666666</v>
      </c>
      <c r="P49" s="156">
        <f t="shared" si="12"/>
        <v>1612.7266666666667</v>
      </c>
      <c r="Q49" s="156">
        <f t="shared" si="13"/>
        <v>1600.5066666666667</v>
      </c>
      <c r="R49" s="156">
        <f t="shared" si="14"/>
        <v>0</v>
      </c>
      <c r="S49" s="156">
        <f t="shared" si="15"/>
        <v>598.15333333333342</v>
      </c>
      <c r="T49" s="156">
        <f t="shared" si="16"/>
        <v>3811.3866666666672</v>
      </c>
      <c r="U49" s="155">
        <f t="shared" si="17"/>
        <v>2.1490938000000002</v>
      </c>
    </row>
    <row r="50" spans="1:21" ht="22.15" customHeight="1" x14ac:dyDescent="0.2">
      <c r="A50" s="153"/>
      <c r="B50" s="177" t="s">
        <v>206</v>
      </c>
      <c r="C50" s="167" t="s">
        <v>277</v>
      </c>
      <c r="D50" s="167"/>
      <c r="E50" s="166">
        <v>57.2</v>
      </c>
      <c r="F50" s="166"/>
      <c r="G50" s="166">
        <v>59.12</v>
      </c>
      <c r="H50" s="165">
        <v>5</v>
      </c>
      <c r="I50" s="165">
        <v>18.489999999999998</v>
      </c>
      <c r="J50" s="164"/>
      <c r="K50" s="163">
        <v>7940.12</v>
      </c>
      <c r="M50" s="5">
        <f t="shared" si="9"/>
        <v>19.066666666666666</v>
      </c>
      <c r="N50" s="5">
        <f t="shared" si="10"/>
        <v>19.706666666666667</v>
      </c>
      <c r="O50" s="8">
        <f t="shared" si="11"/>
        <v>46.603333333333332</v>
      </c>
      <c r="P50" s="156">
        <f t="shared" si="12"/>
        <v>1792.2666666666667</v>
      </c>
      <c r="Q50" s="156">
        <f t="shared" si="13"/>
        <v>1852.426666666667</v>
      </c>
      <c r="R50" s="156">
        <f t="shared" si="14"/>
        <v>0</v>
      </c>
      <c r="S50" s="156">
        <f t="shared" si="15"/>
        <v>736.01999999999987</v>
      </c>
      <c r="T50" s="156">
        <f t="shared" si="16"/>
        <v>4380.7133333333331</v>
      </c>
      <c r="U50" s="155">
        <f t="shared" si="17"/>
        <v>2.4879042666666669</v>
      </c>
    </row>
    <row r="51" spans="1:21" ht="22.15" customHeight="1" x14ac:dyDescent="0.2">
      <c r="A51" s="153"/>
      <c r="B51" s="177" t="s">
        <v>205</v>
      </c>
      <c r="C51" s="167" t="s">
        <v>291</v>
      </c>
      <c r="D51" s="167"/>
      <c r="E51" s="166">
        <v>66.09</v>
      </c>
      <c r="F51" s="166"/>
      <c r="G51" s="166">
        <v>75.98</v>
      </c>
      <c r="H51" s="165">
        <v>4.96</v>
      </c>
      <c r="I51" s="165">
        <v>17.09</v>
      </c>
      <c r="J51" s="164"/>
      <c r="K51" s="163">
        <v>11347.91</v>
      </c>
      <c r="M51" s="5">
        <f t="shared" si="9"/>
        <v>22.03</v>
      </c>
      <c r="N51" s="5">
        <f t="shared" si="10"/>
        <v>25.326666666666668</v>
      </c>
      <c r="O51" s="8">
        <f t="shared" si="11"/>
        <v>54.706666666666671</v>
      </c>
      <c r="P51" s="156">
        <f t="shared" si="12"/>
        <v>2070.8200000000002</v>
      </c>
      <c r="Q51" s="156">
        <f t="shared" si="13"/>
        <v>2380.7066666666669</v>
      </c>
      <c r="R51" s="156">
        <f t="shared" si="14"/>
        <v>0</v>
      </c>
      <c r="S51" s="156">
        <f t="shared" si="15"/>
        <v>690.90000000000009</v>
      </c>
      <c r="T51" s="156">
        <f t="shared" si="16"/>
        <v>5142.4266666666663</v>
      </c>
      <c r="U51" s="155">
        <f t="shared" si="17"/>
        <v>3.555678466666667</v>
      </c>
    </row>
    <row r="52" spans="1:21" ht="22.15" customHeight="1" thickBot="1" x14ac:dyDescent="0.25">
      <c r="A52" s="153"/>
      <c r="B52" s="176" t="s">
        <v>204</v>
      </c>
      <c r="C52" s="161" t="s">
        <v>281</v>
      </c>
      <c r="D52" s="161"/>
      <c r="E52" s="160">
        <v>73.22</v>
      </c>
      <c r="F52" s="160"/>
      <c r="G52" s="160">
        <v>80.03</v>
      </c>
      <c r="H52" s="159">
        <v>5.61</v>
      </c>
      <c r="I52" s="159">
        <v>23.33</v>
      </c>
      <c r="J52" s="158"/>
      <c r="K52" s="157">
        <v>11015.93</v>
      </c>
      <c r="M52" s="5">
        <f t="shared" si="9"/>
        <v>24.406666666666666</v>
      </c>
      <c r="N52" s="5">
        <f t="shared" si="10"/>
        <v>26.676666666666666</v>
      </c>
      <c r="O52" s="8">
        <f t="shared" si="11"/>
        <v>60.73</v>
      </c>
      <c r="P52" s="156">
        <f t="shared" si="12"/>
        <v>2294.2266666666665</v>
      </c>
      <c r="Q52" s="156">
        <f t="shared" si="13"/>
        <v>2507.6066666666661</v>
      </c>
      <c r="R52" s="156">
        <f t="shared" si="14"/>
        <v>0</v>
      </c>
      <c r="S52" s="156">
        <f t="shared" si="15"/>
        <v>906.78666666666675</v>
      </c>
      <c r="T52" s="156">
        <f t="shared" si="16"/>
        <v>5708.619999999999</v>
      </c>
      <c r="U52" s="155">
        <f t="shared" si="17"/>
        <v>3.451658066666667</v>
      </c>
    </row>
    <row r="53" spans="1:21" ht="22.15" customHeight="1" x14ac:dyDescent="0.2">
      <c r="A53" s="153"/>
      <c r="B53" s="175" t="s">
        <v>202</v>
      </c>
      <c r="C53" s="174" t="s">
        <v>278</v>
      </c>
      <c r="D53" s="174"/>
      <c r="E53" s="173">
        <v>37.659999999999997</v>
      </c>
      <c r="F53" s="173"/>
      <c r="G53" s="173">
        <v>42.25</v>
      </c>
      <c r="H53" s="172">
        <v>2.61</v>
      </c>
      <c r="I53" s="172">
        <v>5.77</v>
      </c>
      <c r="J53" s="171"/>
      <c r="K53" s="170">
        <v>6140.71</v>
      </c>
      <c r="M53" s="5">
        <f t="shared" si="9"/>
        <v>12.553333333333333</v>
      </c>
      <c r="N53" s="5">
        <f t="shared" si="10"/>
        <v>14.083333333333334</v>
      </c>
      <c r="O53" s="8">
        <f t="shared" si="11"/>
        <v>29.429999999999996</v>
      </c>
      <c r="P53" s="156">
        <f t="shared" si="12"/>
        <v>1180.0133333333333</v>
      </c>
      <c r="Q53" s="156">
        <f t="shared" si="13"/>
        <v>1323.8333333333333</v>
      </c>
      <c r="R53" s="156">
        <f t="shared" si="14"/>
        <v>0</v>
      </c>
      <c r="S53" s="156">
        <f t="shared" si="15"/>
        <v>262.57333333333332</v>
      </c>
      <c r="T53" s="156">
        <f t="shared" si="16"/>
        <v>2766.4199999999996</v>
      </c>
      <c r="U53" s="155">
        <f t="shared" si="17"/>
        <v>1.9240891333333334</v>
      </c>
    </row>
    <row r="54" spans="1:21" ht="22.15" customHeight="1" x14ac:dyDescent="0.2">
      <c r="A54" s="153"/>
      <c r="B54" s="169" t="s">
        <v>201</v>
      </c>
      <c r="C54" s="167" t="s">
        <v>276</v>
      </c>
      <c r="D54" s="167"/>
      <c r="E54" s="166">
        <v>26.88</v>
      </c>
      <c r="F54" s="166"/>
      <c r="G54" s="166">
        <v>28.41</v>
      </c>
      <c r="H54" s="165">
        <v>1.59</v>
      </c>
      <c r="I54" s="165">
        <v>3.12</v>
      </c>
      <c r="J54" s="164"/>
      <c r="K54" s="163">
        <v>4215.9799999999996</v>
      </c>
      <c r="M54" s="5">
        <f t="shared" si="9"/>
        <v>8.9599999999999991</v>
      </c>
      <c r="N54" s="5">
        <f t="shared" si="10"/>
        <v>9.4700000000000006</v>
      </c>
      <c r="O54" s="8">
        <f t="shared" si="11"/>
        <v>20</v>
      </c>
      <c r="P54" s="156">
        <f t="shared" si="12"/>
        <v>842.2399999999999</v>
      </c>
      <c r="Q54" s="156">
        <f t="shared" si="13"/>
        <v>890.18000000000018</v>
      </c>
      <c r="R54" s="156">
        <f t="shared" si="14"/>
        <v>0</v>
      </c>
      <c r="S54" s="156">
        <f t="shared" si="15"/>
        <v>147.58000000000001</v>
      </c>
      <c r="T54" s="156">
        <f t="shared" si="16"/>
        <v>1880</v>
      </c>
      <c r="U54" s="155">
        <f t="shared" si="17"/>
        <v>1.3210070666666667</v>
      </c>
    </row>
    <row r="55" spans="1:21" ht="22.15" customHeight="1" x14ac:dyDescent="0.2">
      <c r="A55" s="153"/>
      <c r="B55" s="168" t="s">
        <v>200</v>
      </c>
      <c r="C55" s="167" t="s">
        <v>288</v>
      </c>
      <c r="D55" s="167"/>
      <c r="E55" s="166">
        <v>27.62</v>
      </c>
      <c r="F55" s="166"/>
      <c r="G55" s="166">
        <v>27.63</v>
      </c>
      <c r="H55" s="165">
        <v>1.78</v>
      </c>
      <c r="I55" s="165">
        <v>7.59</v>
      </c>
      <c r="J55" s="164"/>
      <c r="K55" s="163">
        <v>4018.4</v>
      </c>
      <c r="M55" s="5">
        <f t="shared" si="9"/>
        <v>9.206666666666667</v>
      </c>
      <c r="N55" s="5">
        <f t="shared" si="10"/>
        <v>9.2099999999999991</v>
      </c>
      <c r="O55" s="8">
        <f t="shared" si="11"/>
        <v>21.540000000000003</v>
      </c>
      <c r="P55" s="156">
        <f t="shared" si="12"/>
        <v>865.42666666666673</v>
      </c>
      <c r="Q55" s="156">
        <f t="shared" si="13"/>
        <v>865.74</v>
      </c>
      <c r="R55" s="156">
        <f t="shared" si="14"/>
        <v>0</v>
      </c>
      <c r="S55" s="156">
        <f t="shared" si="15"/>
        <v>293.59333333333331</v>
      </c>
      <c r="T55" s="156">
        <f t="shared" si="16"/>
        <v>2024.76</v>
      </c>
      <c r="U55" s="155">
        <f t="shared" si="17"/>
        <v>1.2590986666666666</v>
      </c>
    </row>
    <row r="56" spans="1:21" ht="22.15" customHeight="1" thickBot="1" x14ac:dyDescent="0.25">
      <c r="A56" s="153"/>
      <c r="B56" s="162" t="s">
        <v>199</v>
      </c>
      <c r="C56" s="161" t="s">
        <v>286</v>
      </c>
      <c r="D56" s="161"/>
      <c r="E56" s="160">
        <v>77.510000000000005</v>
      </c>
      <c r="F56" s="160"/>
      <c r="G56" s="160">
        <v>93.74</v>
      </c>
      <c r="H56" s="159">
        <v>5.6</v>
      </c>
      <c r="I56" s="159">
        <v>15.09</v>
      </c>
      <c r="J56" s="158"/>
      <c r="K56" s="157">
        <v>13599.89</v>
      </c>
      <c r="M56" s="5">
        <f t="shared" si="9"/>
        <v>25.83666666666667</v>
      </c>
      <c r="N56" s="5">
        <f t="shared" si="10"/>
        <v>31.246666666666666</v>
      </c>
      <c r="O56" s="8">
        <f t="shared" si="11"/>
        <v>63.98</v>
      </c>
      <c r="P56" s="156">
        <f t="shared" si="12"/>
        <v>2428.6466666666674</v>
      </c>
      <c r="Q56" s="156">
        <f t="shared" si="13"/>
        <v>2937.186666666667</v>
      </c>
      <c r="R56" s="156">
        <f t="shared" si="14"/>
        <v>0</v>
      </c>
      <c r="S56" s="156">
        <f t="shared" si="15"/>
        <v>648.28666666666663</v>
      </c>
      <c r="T56" s="156">
        <f t="shared" si="16"/>
        <v>6014.1200000000008</v>
      </c>
      <c r="U56" s="155">
        <f t="shared" si="17"/>
        <v>4.2612988666666665</v>
      </c>
    </row>
    <row r="57" spans="1:21" ht="21.6" customHeight="1" x14ac:dyDescent="0.2">
      <c r="A57" s="153"/>
      <c r="B57" s="178" t="s">
        <v>198</v>
      </c>
      <c r="C57" s="174" t="s">
        <v>291</v>
      </c>
      <c r="D57" s="174"/>
      <c r="E57" s="173">
        <v>79.59</v>
      </c>
      <c r="F57" s="173"/>
      <c r="G57" s="173">
        <v>89.76</v>
      </c>
      <c r="H57" s="172">
        <v>7.28</v>
      </c>
      <c r="I57" s="172">
        <v>9.2899999999999991</v>
      </c>
      <c r="J57" s="171"/>
      <c r="K57" s="170">
        <v>12312.68</v>
      </c>
      <c r="M57" s="5">
        <f t="shared" si="9"/>
        <v>26.53</v>
      </c>
      <c r="N57" s="5">
        <f t="shared" si="10"/>
        <v>29.92</v>
      </c>
      <c r="O57" s="8">
        <f t="shared" si="11"/>
        <v>61.973333333333336</v>
      </c>
      <c r="P57" s="156">
        <f t="shared" si="12"/>
        <v>2493.8200000000002</v>
      </c>
      <c r="Q57" s="156">
        <f t="shared" si="13"/>
        <v>2812.4800000000005</v>
      </c>
      <c r="R57" s="156">
        <f t="shared" si="14"/>
        <v>0</v>
      </c>
      <c r="S57" s="156">
        <f t="shared" si="15"/>
        <v>519.19333333333327</v>
      </c>
      <c r="T57" s="156">
        <f t="shared" si="16"/>
        <v>5825.4933333333347</v>
      </c>
      <c r="U57" s="155">
        <f t="shared" si="17"/>
        <v>3.8579730666666667</v>
      </c>
    </row>
    <row r="58" spans="1:21" ht="21.6" customHeight="1" x14ac:dyDescent="0.2">
      <c r="A58" s="153"/>
      <c r="B58" s="177" t="s">
        <v>197</v>
      </c>
      <c r="C58" s="167" t="s">
        <v>290</v>
      </c>
      <c r="D58" s="167"/>
      <c r="E58" s="166">
        <v>41.16</v>
      </c>
      <c r="F58" s="166"/>
      <c r="G58" s="166">
        <v>44.63</v>
      </c>
      <c r="H58" s="165">
        <v>3.09</v>
      </c>
      <c r="I58" s="165">
        <v>14.94</v>
      </c>
      <c r="J58" s="164"/>
      <c r="K58" s="163">
        <v>6386.85</v>
      </c>
      <c r="M58" s="5">
        <f t="shared" si="9"/>
        <v>13.719999999999999</v>
      </c>
      <c r="N58" s="5">
        <f t="shared" si="10"/>
        <v>14.876666666666667</v>
      </c>
      <c r="O58" s="8">
        <f t="shared" si="11"/>
        <v>34.606666666666662</v>
      </c>
      <c r="P58" s="156">
        <f t="shared" si="12"/>
        <v>1289.68</v>
      </c>
      <c r="Q58" s="156">
        <f t="shared" si="13"/>
        <v>1398.4066666666668</v>
      </c>
      <c r="R58" s="156">
        <f t="shared" si="14"/>
        <v>0</v>
      </c>
      <c r="S58" s="156">
        <f t="shared" si="15"/>
        <v>564.94000000000005</v>
      </c>
      <c r="T58" s="156">
        <f t="shared" si="16"/>
        <v>3253.0266666666671</v>
      </c>
      <c r="U58" s="155">
        <f t="shared" si="17"/>
        <v>2.0012130000000004</v>
      </c>
    </row>
    <row r="59" spans="1:21" ht="21.6" customHeight="1" x14ac:dyDescent="0.2">
      <c r="A59" s="153"/>
      <c r="B59" s="177" t="s">
        <v>196</v>
      </c>
      <c r="C59" s="167" t="s">
        <v>289</v>
      </c>
      <c r="D59" s="167"/>
      <c r="E59" s="166">
        <v>29.81</v>
      </c>
      <c r="F59" s="166"/>
      <c r="G59" s="166">
        <v>29.34</v>
      </c>
      <c r="H59" s="165">
        <v>2.56</v>
      </c>
      <c r="I59" s="165">
        <v>4.74</v>
      </c>
      <c r="J59" s="164"/>
      <c r="K59" s="163">
        <v>4013.82</v>
      </c>
      <c r="M59" s="5">
        <f t="shared" si="9"/>
        <v>9.9366666666666656</v>
      </c>
      <c r="N59" s="5">
        <f t="shared" si="10"/>
        <v>9.7799999999999994</v>
      </c>
      <c r="O59" s="8">
        <f t="shared" si="11"/>
        <v>22.150000000000002</v>
      </c>
      <c r="P59" s="156">
        <f t="shared" si="12"/>
        <v>934.04666666666651</v>
      </c>
      <c r="Q59" s="156">
        <f t="shared" si="13"/>
        <v>919.31999999999982</v>
      </c>
      <c r="R59" s="156">
        <f t="shared" si="14"/>
        <v>0</v>
      </c>
      <c r="S59" s="156">
        <f t="shared" si="15"/>
        <v>228.73333333333335</v>
      </c>
      <c r="T59" s="156">
        <f t="shared" si="16"/>
        <v>2082.0999999999995</v>
      </c>
      <c r="U59" s="155">
        <f t="shared" si="17"/>
        <v>1.2576636000000001</v>
      </c>
    </row>
    <row r="60" spans="1:21" ht="21.6" customHeight="1" thickBot="1" x14ac:dyDescent="0.25">
      <c r="A60" s="153"/>
      <c r="B60" s="176" t="s">
        <v>194</v>
      </c>
      <c r="C60" s="161" t="s">
        <v>288</v>
      </c>
      <c r="D60" s="161"/>
      <c r="E60" s="160">
        <v>42.14</v>
      </c>
      <c r="F60" s="160"/>
      <c r="G60" s="160">
        <v>37.61</v>
      </c>
      <c r="H60" s="159">
        <v>2.52</v>
      </c>
      <c r="I60" s="159">
        <v>14.36</v>
      </c>
      <c r="J60" s="158"/>
      <c r="K60" s="157">
        <v>5779.52</v>
      </c>
      <c r="M60" s="5">
        <f t="shared" si="9"/>
        <v>14.046666666666667</v>
      </c>
      <c r="N60" s="5">
        <f t="shared" si="10"/>
        <v>12.536666666666667</v>
      </c>
      <c r="O60" s="8">
        <f t="shared" si="11"/>
        <v>32.21</v>
      </c>
      <c r="P60" s="156">
        <f t="shared" si="12"/>
        <v>1320.3866666666665</v>
      </c>
      <c r="Q60" s="156">
        <f t="shared" si="13"/>
        <v>1178.4466666666667</v>
      </c>
      <c r="R60" s="156">
        <f t="shared" si="14"/>
        <v>0</v>
      </c>
      <c r="S60" s="156">
        <f t="shared" si="15"/>
        <v>528.90666666666664</v>
      </c>
      <c r="T60" s="156">
        <f t="shared" si="16"/>
        <v>3027.74</v>
      </c>
      <c r="U60" s="155">
        <f t="shared" si="17"/>
        <v>1.8109162666666669</v>
      </c>
    </row>
    <row r="61" spans="1:21" ht="21.6" customHeight="1" x14ac:dyDescent="0.2">
      <c r="A61" s="153"/>
      <c r="B61" s="175" t="s">
        <v>193</v>
      </c>
      <c r="C61" s="174" t="s">
        <v>287</v>
      </c>
      <c r="D61" s="174"/>
      <c r="E61" s="173">
        <v>47.51</v>
      </c>
      <c r="F61" s="173"/>
      <c r="G61" s="173">
        <v>46.83</v>
      </c>
      <c r="H61" s="172">
        <v>3.3</v>
      </c>
      <c r="I61" s="172">
        <v>8.65</v>
      </c>
      <c r="J61" s="171"/>
      <c r="K61" s="170">
        <v>6275.7</v>
      </c>
      <c r="M61" s="5">
        <f t="shared" si="9"/>
        <v>15.836666666666666</v>
      </c>
      <c r="N61" s="5">
        <f t="shared" si="10"/>
        <v>15.61</v>
      </c>
      <c r="O61" s="8">
        <f t="shared" si="11"/>
        <v>35.43</v>
      </c>
      <c r="P61" s="156">
        <f t="shared" si="12"/>
        <v>1488.6466666666668</v>
      </c>
      <c r="Q61" s="156">
        <f t="shared" si="13"/>
        <v>1467.3400000000001</v>
      </c>
      <c r="R61" s="156">
        <f t="shared" si="14"/>
        <v>0</v>
      </c>
      <c r="S61" s="156">
        <f t="shared" si="15"/>
        <v>374.43333333333328</v>
      </c>
      <c r="T61" s="156">
        <f t="shared" si="16"/>
        <v>3330.42</v>
      </c>
      <c r="U61" s="155">
        <f t="shared" si="17"/>
        <v>1.9663860000000002</v>
      </c>
    </row>
    <row r="62" spans="1:21" ht="21.6" customHeight="1" x14ac:dyDescent="0.2">
      <c r="A62" s="153"/>
      <c r="B62" s="180" t="s">
        <v>192</v>
      </c>
      <c r="C62" s="167" t="s">
        <v>286</v>
      </c>
      <c r="D62" s="167"/>
      <c r="E62" s="166">
        <v>82.26</v>
      </c>
      <c r="F62" s="166"/>
      <c r="G62" s="166">
        <v>100.93</v>
      </c>
      <c r="H62" s="165">
        <v>4.78</v>
      </c>
      <c r="I62" s="165">
        <v>8.67</v>
      </c>
      <c r="J62" s="164"/>
      <c r="K62" s="163">
        <v>15085.48</v>
      </c>
      <c r="M62" s="5">
        <f t="shared" si="9"/>
        <v>27.42</v>
      </c>
      <c r="N62" s="5">
        <f t="shared" si="10"/>
        <v>33.643333333333338</v>
      </c>
      <c r="O62" s="8">
        <f t="shared" si="11"/>
        <v>65.546666666666667</v>
      </c>
      <c r="P62" s="156">
        <f t="shared" si="12"/>
        <v>2577.4800000000005</v>
      </c>
      <c r="Q62" s="156">
        <f t="shared" si="13"/>
        <v>3162.4733333333338</v>
      </c>
      <c r="R62" s="156">
        <f t="shared" si="14"/>
        <v>0</v>
      </c>
      <c r="S62" s="156">
        <f t="shared" si="15"/>
        <v>421.43333333333334</v>
      </c>
      <c r="T62" s="156">
        <f t="shared" si="16"/>
        <v>6161.3866666666681</v>
      </c>
      <c r="U62" s="155">
        <f t="shared" si="17"/>
        <v>4.7267837333333329</v>
      </c>
    </row>
    <row r="63" spans="1:21" ht="21.6" customHeight="1" x14ac:dyDescent="0.2">
      <c r="A63" s="153"/>
      <c r="B63" s="180" t="s">
        <v>191</v>
      </c>
      <c r="C63" s="167" t="s">
        <v>285</v>
      </c>
      <c r="D63" s="167"/>
      <c r="E63" s="166">
        <v>50.29</v>
      </c>
      <c r="F63" s="166"/>
      <c r="G63" s="166">
        <v>50.64</v>
      </c>
      <c r="H63" s="165">
        <v>4.2300000000000004</v>
      </c>
      <c r="I63" s="165">
        <v>16.190000000000001</v>
      </c>
      <c r="J63" s="164"/>
      <c r="K63" s="163">
        <v>6632.17</v>
      </c>
      <c r="M63" s="5">
        <f t="shared" si="9"/>
        <v>16.763333333333332</v>
      </c>
      <c r="N63" s="5">
        <f t="shared" si="10"/>
        <v>16.88</v>
      </c>
      <c r="O63" s="8">
        <f t="shared" si="11"/>
        <v>40.450000000000003</v>
      </c>
      <c r="P63" s="156">
        <f t="shared" si="12"/>
        <v>1575.7533333333331</v>
      </c>
      <c r="Q63" s="156">
        <f t="shared" si="13"/>
        <v>1586.72</v>
      </c>
      <c r="R63" s="156">
        <f t="shared" si="14"/>
        <v>0</v>
      </c>
      <c r="S63" s="156">
        <f t="shared" si="15"/>
        <v>639.82666666666671</v>
      </c>
      <c r="T63" s="156">
        <f t="shared" si="16"/>
        <v>3802.3</v>
      </c>
      <c r="U63" s="155">
        <f t="shared" si="17"/>
        <v>2.0780799333333335</v>
      </c>
    </row>
    <row r="64" spans="1:21" ht="21.6" customHeight="1" thickBot="1" x14ac:dyDescent="0.25">
      <c r="A64" s="153"/>
      <c r="B64" s="179" t="s">
        <v>190</v>
      </c>
      <c r="C64" s="161" t="s">
        <v>284</v>
      </c>
      <c r="D64" s="161"/>
      <c r="E64" s="160">
        <v>83.47</v>
      </c>
      <c r="F64" s="160"/>
      <c r="G64" s="160">
        <v>87.89</v>
      </c>
      <c r="H64" s="159">
        <v>6.74</v>
      </c>
      <c r="I64" s="159">
        <v>13.02</v>
      </c>
      <c r="J64" s="158"/>
      <c r="K64" s="157">
        <v>12628.61</v>
      </c>
      <c r="M64" s="5">
        <f t="shared" si="9"/>
        <v>27.823333333333334</v>
      </c>
      <c r="N64" s="5">
        <f t="shared" si="10"/>
        <v>29.296666666666667</v>
      </c>
      <c r="O64" s="8">
        <f t="shared" si="11"/>
        <v>63.706666666666678</v>
      </c>
      <c r="P64" s="156">
        <f t="shared" si="12"/>
        <v>2615.3933333333334</v>
      </c>
      <c r="Q64" s="156">
        <f t="shared" si="13"/>
        <v>2753.8866666666668</v>
      </c>
      <c r="R64" s="156">
        <f t="shared" si="14"/>
        <v>0</v>
      </c>
      <c r="S64" s="156">
        <f t="shared" si="15"/>
        <v>619.14666666666665</v>
      </c>
      <c r="T64" s="156">
        <f t="shared" si="16"/>
        <v>5988.4266666666672</v>
      </c>
      <c r="U64" s="155">
        <f t="shared" si="17"/>
        <v>3.9569644666666668</v>
      </c>
    </row>
    <row r="65" spans="1:21" ht="21.6" customHeight="1" x14ac:dyDescent="0.2">
      <c r="A65" s="153"/>
      <c r="B65" s="178" t="s">
        <v>189</v>
      </c>
      <c r="C65" s="174" t="s">
        <v>283</v>
      </c>
      <c r="D65" s="174"/>
      <c r="E65" s="173">
        <v>84.05</v>
      </c>
      <c r="F65" s="173"/>
      <c r="G65" s="173">
        <v>97.77</v>
      </c>
      <c r="H65" s="172">
        <v>6.45</v>
      </c>
      <c r="I65" s="172">
        <v>15.23</v>
      </c>
      <c r="J65" s="171"/>
      <c r="K65" s="170">
        <v>13426.4</v>
      </c>
      <c r="M65" s="5">
        <f t="shared" si="9"/>
        <v>28.016666666666666</v>
      </c>
      <c r="N65" s="5">
        <f t="shared" si="10"/>
        <v>32.589999999999996</v>
      </c>
      <c r="O65" s="8">
        <f t="shared" si="11"/>
        <v>67.833333333333329</v>
      </c>
      <c r="P65" s="156">
        <f t="shared" si="12"/>
        <v>2633.5666666666666</v>
      </c>
      <c r="Q65" s="156">
        <f t="shared" si="13"/>
        <v>3063.4599999999996</v>
      </c>
      <c r="R65" s="156">
        <f t="shared" si="14"/>
        <v>0</v>
      </c>
      <c r="S65" s="156">
        <f t="shared" si="15"/>
        <v>679.30666666666662</v>
      </c>
      <c r="T65" s="156">
        <f t="shared" si="16"/>
        <v>6376.333333333333</v>
      </c>
      <c r="U65" s="155">
        <f t="shared" si="17"/>
        <v>4.2069386666666668</v>
      </c>
    </row>
    <row r="66" spans="1:21" ht="21.6" customHeight="1" x14ac:dyDescent="0.2">
      <c r="A66" s="153"/>
      <c r="B66" s="177" t="s">
        <v>185</v>
      </c>
      <c r="C66" s="167" t="s">
        <v>282</v>
      </c>
      <c r="D66" s="167"/>
      <c r="E66" s="166">
        <v>29.04</v>
      </c>
      <c r="F66" s="166"/>
      <c r="G66" s="166">
        <v>28.09</v>
      </c>
      <c r="H66" s="165">
        <v>2.29</v>
      </c>
      <c r="I66" s="165">
        <v>8.84</v>
      </c>
      <c r="J66" s="164"/>
      <c r="K66" s="163">
        <v>4257.58</v>
      </c>
      <c r="M66" s="5">
        <f t="shared" si="9"/>
        <v>9.68</v>
      </c>
      <c r="N66" s="5">
        <f t="shared" si="10"/>
        <v>9.3633333333333333</v>
      </c>
      <c r="O66" s="8">
        <f t="shared" si="11"/>
        <v>22.75333333333333</v>
      </c>
      <c r="P66" s="156">
        <f t="shared" si="12"/>
        <v>909.92000000000007</v>
      </c>
      <c r="Q66" s="156">
        <f t="shared" si="13"/>
        <v>880.15333333333331</v>
      </c>
      <c r="R66" s="156">
        <f t="shared" si="14"/>
        <v>0</v>
      </c>
      <c r="S66" s="156">
        <f t="shared" si="15"/>
        <v>348.73999999999995</v>
      </c>
      <c r="T66" s="156">
        <f t="shared" si="16"/>
        <v>2138.813333333333</v>
      </c>
      <c r="U66" s="155">
        <f t="shared" si="17"/>
        <v>1.3340417333333334</v>
      </c>
    </row>
    <row r="67" spans="1:21" ht="21.6" customHeight="1" x14ac:dyDescent="0.2">
      <c r="A67" s="153"/>
      <c r="B67" s="177" t="s">
        <v>184</v>
      </c>
      <c r="C67" s="167" t="s">
        <v>281</v>
      </c>
      <c r="D67" s="167"/>
      <c r="E67" s="166">
        <v>72.22</v>
      </c>
      <c r="F67" s="166"/>
      <c r="G67" s="166">
        <v>82.34</v>
      </c>
      <c r="H67" s="165">
        <v>4.3499999999999996</v>
      </c>
      <c r="I67" s="165">
        <v>9.7200000000000006</v>
      </c>
      <c r="J67" s="164"/>
      <c r="K67" s="163">
        <v>12500.32</v>
      </c>
      <c r="M67" s="5">
        <f t="shared" si="9"/>
        <v>24.073333333333334</v>
      </c>
      <c r="N67" s="5">
        <f t="shared" si="10"/>
        <v>27.446666666666669</v>
      </c>
      <c r="O67" s="8">
        <f t="shared" si="11"/>
        <v>56.21</v>
      </c>
      <c r="P67" s="156">
        <f t="shared" si="12"/>
        <v>2262.8933333333339</v>
      </c>
      <c r="Q67" s="156">
        <f t="shared" si="13"/>
        <v>2579.9866666666671</v>
      </c>
      <c r="R67" s="156">
        <f t="shared" si="14"/>
        <v>0</v>
      </c>
      <c r="S67" s="156">
        <f t="shared" si="15"/>
        <v>440.86000000000007</v>
      </c>
      <c r="T67" s="156">
        <f t="shared" si="16"/>
        <v>5283.7400000000007</v>
      </c>
      <c r="U67" s="155">
        <f t="shared" si="17"/>
        <v>3.9167669333333337</v>
      </c>
    </row>
    <row r="68" spans="1:21" ht="21.6" customHeight="1" thickBot="1" x14ac:dyDescent="0.25">
      <c r="A68" s="153"/>
      <c r="B68" s="176" t="s">
        <v>182</v>
      </c>
      <c r="C68" s="161" t="s">
        <v>280</v>
      </c>
      <c r="D68" s="161"/>
      <c r="E68" s="160">
        <v>57.56</v>
      </c>
      <c r="F68" s="160"/>
      <c r="G68" s="160">
        <v>60.59</v>
      </c>
      <c r="H68" s="159">
        <v>1.96</v>
      </c>
      <c r="I68" s="159">
        <v>11.03</v>
      </c>
      <c r="J68" s="158"/>
      <c r="K68" s="157">
        <v>9522.2900000000009</v>
      </c>
      <c r="M68" s="5">
        <f t="shared" si="9"/>
        <v>19.186666666666667</v>
      </c>
      <c r="N68" s="5">
        <f t="shared" si="10"/>
        <v>20.196666666666669</v>
      </c>
      <c r="O68" s="8">
        <f t="shared" si="11"/>
        <v>43.713333333333331</v>
      </c>
      <c r="P68" s="156">
        <f t="shared" si="12"/>
        <v>1803.5466666666669</v>
      </c>
      <c r="Q68" s="156">
        <f t="shared" si="13"/>
        <v>1898.4866666666669</v>
      </c>
      <c r="R68" s="156">
        <f t="shared" si="14"/>
        <v>0</v>
      </c>
      <c r="S68" s="156">
        <f t="shared" si="15"/>
        <v>407.01999999999987</v>
      </c>
      <c r="T68" s="156">
        <f t="shared" si="16"/>
        <v>4109.0533333333333</v>
      </c>
      <c r="U68" s="155">
        <f t="shared" si="17"/>
        <v>2.9836508666666672</v>
      </c>
    </row>
    <row r="69" spans="1:21" ht="21.6" customHeight="1" x14ac:dyDescent="0.2">
      <c r="A69" s="153"/>
      <c r="B69" s="175" t="s">
        <v>181</v>
      </c>
      <c r="C69" s="174" t="s">
        <v>279</v>
      </c>
      <c r="D69" s="174"/>
      <c r="E69" s="173">
        <v>65.37</v>
      </c>
      <c r="F69" s="173"/>
      <c r="G69" s="173">
        <v>78.78</v>
      </c>
      <c r="H69" s="172">
        <v>5.27</v>
      </c>
      <c r="I69" s="172">
        <v>9.58</v>
      </c>
      <c r="J69" s="171"/>
      <c r="K69" s="170">
        <v>10840.01</v>
      </c>
      <c r="M69" s="5">
        <f t="shared" si="9"/>
        <v>21.790000000000003</v>
      </c>
      <c r="N69" s="5">
        <f t="shared" si="10"/>
        <v>26.26</v>
      </c>
      <c r="O69" s="8">
        <f t="shared" si="11"/>
        <v>53.000000000000007</v>
      </c>
      <c r="P69" s="156">
        <f t="shared" si="12"/>
        <v>2048.2600000000002</v>
      </c>
      <c r="Q69" s="156">
        <f t="shared" si="13"/>
        <v>2468.4400000000005</v>
      </c>
      <c r="R69" s="156">
        <f t="shared" si="14"/>
        <v>0</v>
      </c>
      <c r="S69" s="156">
        <f t="shared" si="15"/>
        <v>465.30000000000007</v>
      </c>
      <c r="T69" s="156">
        <f t="shared" si="16"/>
        <v>4982.0000000000009</v>
      </c>
      <c r="U69" s="155">
        <f t="shared" si="17"/>
        <v>3.3965364666666669</v>
      </c>
    </row>
    <row r="70" spans="1:21" ht="21.6" customHeight="1" x14ac:dyDescent="0.2">
      <c r="A70" s="153"/>
      <c r="B70" s="169" t="s">
        <v>179</v>
      </c>
      <c r="C70" s="167" t="s">
        <v>278</v>
      </c>
      <c r="D70" s="167"/>
      <c r="E70" s="166">
        <v>50.05</v>
      </c>
      <c r="F70" s="166"/>
      <c r="G70" s="166">
        <v>56.22</v>
      </c>
      <c r="H70" s="165">
        <v>2.99</v>
      </c>
      <c r="I70" s="165">
        <v>4.16</v>
      </c>
      <c r="J70" s="164"/>
      <c r="K70" s="163">
        <v>8642.7199999999993</v>
      </c>
      <c r="M70" s="5">
        <f t="shared" si="9"/>
        <v>16.683333333333334</v>
      </c>
      <c r="N70" s="5">
        <f t="shared" si="10"/>
        <v>18.739999999999998</v>
      </c>
      <c r="O70" s="8">
        <f t="shared" si="11"/>
        <v>37.806666666666665</v>
      </c>
      <c r="P70" s="156">
        <f t="shared" si="12"/>
        <v>1568.2333333333333</v>
      </c>
      <c r="Q70" s="156">
        <f t="shared" si="13"/>
        <v>1761.5600000000002</v>
      </c>
      <c r="R70" s="156">
        <f t="shared" si="14"/>
        <v>0</v>
      </c>
      <c r="S70" s="156">
        <f t="shared" si="15"/>
        <v>224.03333333333333</v>
      </c>
      <c r="T70" s="156">
        <f t="shared" si="16"/>
        <v>3553.8266666666668</v>
      </c>
      <c r="U70" s="155">
        <f t="shared" si="17"/>
        <v>2.708052266666666</v>
      </c>
    </row>
    <row r="71" spans="1:21" ht="21.6" customHeight="1" x14ac:dyDescent="0.2">
      <c r="A71" s="153"/>
      <c r="B71" s="168" t="s">
        <v>177</v>
      </c>
      <c r="C71" s="167" t="s">
        <v>277</v>
      </c>
      <c r="D71" s="167"/>
      <c r="E71" s="166">
        <v>27.72</v>
      </c>
      <c r="F71" s="166"/>
      <c r="G71" s="166">
        <v>27.69</v>
      </c>
      <c r="H71" s="165">
        <v>3.16</v>
      </c>
      <c r="I71" s="165">
        <v>3.73</v>
      </c>
      <c r="J71" s="164"/>
      <c r="K71" s="163">
        <v>4236.04</v>
      </c>
      <c r="M71" s="5">
        <f t="shared" si="9"/>
        <v>9.24</v>
      </c>
      <c r="N71" s="5">
        <f t="shared" si="10"/>
        <v>9.23</v>
      </c>
      <c r="O71" s="8">
        <f t="shared" si="11"/>
        <v>20.766666666666662</v>
      </c>
      <c r="P71" s="156">
        <f t="shared" si="12"/>
        <v>868.56000000000006</v>
      </c>
      <c r="Q71" s="156">
        <f t="shared" si="13"/>
        <v>867.62</v>
      </c>
      <c r="R71" s="156">
        <f t="shared" si="14"/>
        <v>0</v>
      </c>
      <c r="S71" s="156">
        <f t="shared" si="15"/>
        <v>215.88666666666668</v>
      </c>
      <c r="T71" s="156">
        <f t="shared" si="16"/>
        <v>1952.0666666666668</v>
      </c>
      <c r="U71" s="155">
        <f t="shared" si="17"/>
        <v>1.3272925333333334</v>
      </c>
    </row>
    <row r="72" spans="1:21" ht="21.6" customHeight="1" thickBot="1" x14ac:dyDescent="0.25">
      <c r="A72" s="153"/>
      <c r="B72" s="162" t="s">
        <v>141</v>
      </c>
      <c r="C72" s="161" t="s">
        <v>276</v>
      </c>
      <c r="D72" s="161"/>
      <c r="E72" s="160">
        <v>43.06</v>
      </c>
      <c r="F72" s="160"/>
      <c r="G72" s="160">
        <v>43.83</v>
      </c>
      <c r="H72" s="159">
        <v>2.75</v>
      </c>
      <c r="I72" s="159">
        <v>5.48</v>
      </c>
      <c r="J72" s="158"/>
      <c r="K72" s="157">
        <v>6868.46</v>
      </c>
      <c r="M72" s="5">
        <f t="shared" si="9"/>
        <v>14.353333333333333</v>
      </c>
      <c r="N72" s="5">
        <f t="shared" si="10"/>
        <v>14.61</v>
      </c>
      <c r="O72" s="8">
        <f t="shared" si="11"/>
        <v>31.706666666666667</v>
      </c>
      <c r="P72" s="156">
        <f t="shared" si="12"/>
        <v>1349.2133333333334</v>
      </c>
      <c r="Q72" s="156">
        <f t="shared" si="13"/>
        <v>1373.3400000000001</v>
      </c>
      <c r="R72" s="156">
        <f t="shared" si="14"/>
        <v>0</v>
      </c>
      <c r="S72" s="156">
        <f t="shared" si="15"/>
        <v>257.87333333333339</v>
      </c>
      <c r="T72" s="156">
        <f t="shared" si="16"/>
        <v>2980.4266666666667</v>
      </c>
      <c r="U72" s="155">
        <f t="shared" si="17"/>
        <v>2.1521174666666667</v>
      </c>
    </row>
    <row r="73" spans="1:21" x14ac:dyDescent="0.2">
      <c r="A73" s="153"/>
      <c r="B73" s="154"/>
    </row>
    <row r="74" spans="1:21" x14ac:dyDescent="0.2">
      <c r="A74" s="153"/>
      <c r="B74" s="154"/>
    </row>
    <row r="75" spans="1:21" x14ac:dyDescent="0.2">
      <c r="A75" s="153"/>
      <c r="B75" s="154"/>
    </row>
    <row r="76" spans="1:21" x14ac:dyDescent="0.2">
      <c r="A76" s="153"/>
      <c r="B76" s="154"/>
    </row>
    <row r="77" spans="1:21" x14ac:dyDescent="0.2">
      <c r="A77" s="153"/>
      <c r="B77" s="154"/>
    </row>
    <row r="78" spans="1:21" x14ac:dyDescent="0.2">
      <c r="A78" s="153"/>
      <c r="B78" s="154"/>
    </row>
    <row r="79" spans="1:21" x14ac:dyDescent="0.2">
      <c r="A79" s="153"/>
      <c r="B79" s="154"/>
    </row>
    <row r="80" spans="1:21" x14ac:dyDescent="0.2">
      <c r="A80" s="153"/>
      <c r="B80" s="154"/>
    </row>
    <row r="81" spans="1:2" x14ac:dyDescent="0.2">
      <c r="A81" s="153"/>
      <c r="B81" s="154"/>
    </row>
    <row r="82" spans="1:2" x14ac:dyDescent="0.2">
      <c r="A82" s="153"/>
      <c r="B82" s="154"/>
    </row>
    <row r="83" spans="1:2" x14ac:dyDescent="0.2">
      <c r="A83" s="153"/>
      <c r="B83" s="154"/>
    </row>
    <row r="84" spans="1:2" x14ac:dyDescent="0.2">
      <c r="A84" s="153"/>
      <c r="B84" s="154"/>
    </row>
    <row r="85" spans="1:2" x14ac:dyDescent="0.2">
      <c r="A85" s="153"/>
      <c r="B85" s="154"/>
    </row>
    <row r="86" spans="1:2" x14ac:dyDescent="0.2">
      <c r="A86" s="153"/>
      <c r="B86" s="154"/>
    </row>
    <row r="87" spans="1:2" x14ac:dyDescent="0.2">
      <c r="A87" s="153"/>
      <c r="B87" s="154"/>
    </row>
    <row r="88" spans="1:2" x14ac:dyDescent="0.2">
      <c r="A88" s="153"/>
      <c r="B88" s="154"/>
    </row>
    <row r="89" spans="1:2" x14ac:dyDescent="0.2">
      <c r="A89" s="153"/>
      <c r="B89" s="154"/>
    </row>
    <row r="90" spans="1:2" x14ac:dyDescent="0.2">
      <c r="A90" s="153"/>
      <c r="B90" s="154"/>
    </row>
    <row r="91" spans="1:2" x14ac:dyDescent="0.2">
      <c r="A91" s="153"/>
      <c r="B91" s="154"/>
    </row>
    <row r="92" spans="1:2" x14ac:dyDescent="0.2">
      <c r="A92" s="153"/>
      <c r="B92" s="154"/>
    </row>
    <row r="93" spans="1:2" x14ac:dyDescent="0.2">
      <c r="A93" s="153"/>
      <c r="B93" s="154"/>
    </row>
    <row r="94" spans="1:2" x14ac:dyDescent="0.2">
      <c r="A94" s="153"/>
      <c r="B94" s="154"/>
    </row>
    <row r="95" spans="1:2" x14ac:dyDescent="0.2">
      <c r="A95" s="153"/>
      <c r="B95" s="154"/>
    </row>
    <row r="96" spans="1:2" x14ac:dyDescent="0.2">
      <c r="A96" s="153"/>
      <c r="B96" s="154"/>
    </row>
    <row r="97" spans="1:2" x14ac:dyDescent="0.2">
      <c r="A97" s="153"/>
      <c r="B97" s="154"/>
    </row>
    <row r="98" spans="1:2" x14ac:dyDescent="0.2">
      <c r="A98" s="153"/>
      <c r="B98" s="154"/>
    </row>
    <row r="99" spans="1:2" x14ac:dyDescent="0.2">
      <c r="A99" s="153"/>
      <c r="B99" s="154"/>
    </row>
    <row r="100" spans="1:2" x14ac:dyDescent="0.2">
      <c r="A100" s="153"/>
      <c r="B100" s="154"/>
    </row>
    <row r="101" spans="1:2" x14ac:dyDescent="0.2">
      <c r="A101" s="153"/>
      <c r="B101" s="154"/>
    </row>
    <row r="102" spans="1:2" x14ac:dyDescent="0.2">
      <c r="A102" s="153"/>
      <c r="B102" s="154"/>
    </row>
    <row r="103" spans="1:2" x14ac:dyDescent="0.2">
      <c r="A103" s="153"/>
      <c r="B103" s="154"/>
    </row>
    <row r="104" spans="1:2" x14ac:dyDescent="0.2">
      <c r="A104" s="153"/>
      <c r="B104" s="154"/>
    </row>
    <row r="105" spans="1:2" x14ac:dyDescent="0.2">
      <c r="A105" s="153"/>
      <c r="B105" s="154"/>
    </row>
    <row r="106" spans="1:2" x14ac:dyDescent="0.2">
      <c r="A106" s="153"/>
      <c r="B106" s="154"/>
    </row>
    <row r="107" spans="1:2" x14ac:dyDescent="0.2">
      <c r="A107" s="153"/>
      <c r="B107" s="154"/>
    </row>
    <row r="108" spans="1:2" x14ac:dyDescent="0.2">
      <c r="A108" s="153"/>
      <c r="B108" s="154"/>
    </row>
    <row r="109" spans="1:2" x14ac:dyDescent="0.2">
      <c r="A109" s="153"/>
      <c r="B109" s="154"/>
    </row>
    <row r="110" spans="1:2" x14ac:dyDescent="0.2">
      <c r="A110" s="153"/>
      <c r="B110" s="154"/>
    </row>
    <row r="111" spans="1:2" x14ac:dyDescent="0.2">
      <c r="A111" s="153"/>
      <c r="B111" s="154"/>
    </row>
    <row r="112" spans="1:2" x14ac:dyDescent="0.2">
      <c r="A112" s="153"/>
      <c r="B112" s="154"/>
    </row>
    <row r="113" spans="1:2" x14ac:dyDescent="0.2">
      <c r="A113" s="153"/>
      <c r="B113" s="154"/>
    </row>
    <row r="114" spans="1:2" x14ac:dyDescent="0.2">
      <c r="A114" s="153"/>
      <c r="B114" s="154"/>
    </row>
    <row r="115" spans="1:2" x14ac:dyDescent="0.2">
      <c r="A115" s="153"/>
      <c r="B115" s="154"/>
    </row>
    <row r="116" spans="1:2" x14ac:dyDescent="0.2">
      <c r="A116" s="153"/>
      <c r="B116" s="154"/>
    </row>
    <row r="117" spans="1:2" x14ac:dyDescent="0.2">
      <c r="A117" s="153"/>
      <c r="B117" s="154"/>
    </row>
    <row r="118" spans="1:2" x14ac:dyDescent="0.2">
      <c r="A118" s="153"/>
      <c r="B118" s="154"/>
    </row>
    <row r="119" spans="1:2" x14ac:dyDescent="0.2">
      <c r="A119" s="153"/>
      <c r="B119" s="154"/>
    </row>
    <row r="120" spans="1:2" x14ac:dyDescent="0.2">
      <c r="A120" s="153"/>
      <c r="B120" s="154"/>
    </row>
    <row r="121" spans="1:2" x14ac:dyDescent="0.2">
      <c r="A121" s="153"/>
      <c r="B121" s="154"/>
    </row>
    <row r="122" spans="1:2" x14ac:dyDescent="0.2">
      <c r="A122" s="153"/>
      <c r="B122" s="154"/>
    </row>
    <row r="123" spans="1:2" x14ac:dyDescent="0.2">
      <c r="A123" s="153"/>
      <c r="B123" s="154"/>
    </row>
    <row r="124" spans="1:2" x14ac:dyDescent="0.2">
      <c r="A124" s="153"/>
      <c r="B124" s="154"/>
    </row>
    <row r="125" spans="1:2" x14ac:dyDescent="0.2">
      <c r="A125" s="153"/>
      <c r="B125" s="154"/>
    </row>
    <row r="126" spans="1:2" x14ac:dyDescent="0.2">
      <c r="A126" s="153"/>
      <c r="B126" s="154"/>
    </row>
    <row r="127" spans="1:2" x14ac:dyDescent="0.2">
      <c r="A127" s="153"/>
      <c r="B127" s="154"/>
    </row>
    <row r="128" spans="1:2" x14ac:dyDescent="0.2">
      <c r="A128" s="153"/>
      <c r="B128" s="154"/>
    </row>
    <row r="129" spans="1:2" x14ac:dyDescent="0.2">
      <c r="A129" s="153"/>
      <c r="B129" s="154"/>
    </row>
    <row r="130" spans="1:2" x14ac:dyDescent="0.2">
      <c r="A130" s="153"/>
      <c r="B130" s="154"/>
    </row>
    <row r="131" spans="1:2" x14ac:dyDescent="0.2">
      <c r="A131" s="153"/>
      <c r="B131" s="154"/>
    </row>
    <row r="132" spans="1:2" x14ac:dyDescent="0.2">
      <c r="A132" s="153"/>
      <c r="B132" s="154"/>
    </row>
    <row r="133" spans="1:2" x14ac:dyDescent="0.2">
      <c r="A133" s="153"/>
      <c r="B133" s="154"/>
    </row>
    <row r="134" spans="1:2" x14ac:dyDescent="0.2">
      <c r="A134" s="153"/>
      <c r="B134" s="154"/>
    </row>
    <row r="135" spans="1:2" x14ac:dyDescent="0.2">
      <c r="A135" s="153"/>
      <c r="B135" s="154"/>
    </row>
    <row r="136" spans="1:2" x14ac:dyDescent="0.2">
      <c r="A136" s="153"/>
      <c r="B136" s="154"/>
    </row>
    <row r="137" spans="1:2" x14ac:dyDescent="0.2">
      <c r="A137" s="153"/>
      <c r="B137" s="154"/>
    </row>
    <row r="138" spans="1:2" x14ac:dyDescent="0.2">
      <c r="A138" s="153"/>
      <c r="B138" s="154"/>
    </row>
    <row r="139" spans="1:2" x14ac:dyDescent="0.2">
      <c r="A139" s="153"/>
      <c r="B139" s="154"/>
    </row>
    <row r="140" spans="1:2" x14ac:dyDescent="0.2">
      <c r="A140" s="153"/>
      <c r="B140" s="154"/>
    </row>
    <row r="141" spans="1:2" x14ac:dyDescent="0.2">
      <c r="A141" s="153"/>
      <c r="B141" s="154"/>
    </row>
    <row r="142" spans="1:2" x14ac:dyDescent="0.2">
      <c r="A142" s="153"/>
      <c r="B142" s="154"/>
    </row>
    <row r="143" spans="1:2" x14ac:dyDescent="0.2">
      <c r="A143" s="153"/>
      <c r="B143" s="154"/>
    </row>
    <row r="144" spans="1:2" x14ac:dyDescent="0.2">
      <c r="A144" s="153"/>
      <c r="B144" s="154"/>
    </row>
    <row r="145" spans="1:2" x14ac:dyDescent="0.2">
      <c r="A145" s="153"/>
      <c r="B145" s="154"/>
    </row>
    <row r="146" spans="1:2" x14ac:dyDescent="0.2">
      <c r="A146" s="153"/>
      <c r="B146" s="154"/>
    </row>
    <row r="147" spans="1:2" x14ac:dyDescent="0.2">
      <c r="A147" s="153"/>
      <c r="B147" s="154"/>
    </row>
    <row r="148" spans="1:2" x14ac:dyDescent="0.2">
      <c r="A148" s="153"/>
      <c r="B148" s="154"/>
    </row>
    <row r="149" spans="1:2" x14ac:dyDescent="0.2">
      <c r="A149" s="153"/>
      <c r="B149" s="154"/>
    </row>
    <row r="150" spans="1:2" x14ac:dyDescent="0.2">
      <c r="A150" s="153"/>
      <c r="B150" s="154"/>
    </row>
    <row r="151" spans="1:2" x14ac:dyDescent="0.2">
      <c r="A151" s="153"/>
    </row>
    <row r="152" spans="1:2" x14ac:dyDescent="0.2">
      <c r="A152" s="153"/>
    </row>
    <row r="153" spans="1:2" x14ac:dyDescent="0.2">
      <c r="A153" s="153"/>
    </row>
    <row r="154" spans="1:2" x14ac:dyDescent="0.2">
      <c r="A154" s="153"/>
    </row>
    <row r="155" spans="1:2" x14ac:dyDescent="0.2">
      <c r="A155" s="153"/>
    </row>
    <row r="156" spans="1:2" x14ac:dyDescent="0.2">
      <c r="A156" s="153"/>
    </row>
    <row r="157" spans="1:2" x14ac:dyDescent="0.2">
      <c r="A157" s="153"/>
    </row>
    <row r="158" spans="1:2" x14ac:dyDescent="0.2">
      <c r="A158" s="153"/>
    </row>
    <row r="159" spans="1:2" x14ac:dyDescent="0.2">
      <c r="A159" s="153"/>
    </row>
    <row r="160" spans="1:2" x14ac:dyDescent="0.2">
      <c r="A160" s="153"/>
    </row>
    <row r="161" spans="1:1" x14ac:dyDescent="0.2">
      <c r="A161" s="153"/>
    </row>
    <row r="162" spans="1:1" x14ac:dyDescent="0.2">
      <c r="A162" s="153"/>
    </row>
    <row r="163" spans="1:1" x14ac:dyDescent="0.2">
      <c r="A163" s="153"/>
    </row>
    <row r="164" spans="1:1" x14ac:dyDescent="0.2">
      <c r="A164" s="153"/>
    </row>
    <row r="165" spans="1:1" x14ac:dyDescent="0.2">
      <c r="A165" s="153"/>
    </row>
    <row r="166" spans="1:1" x14ac:dyDescent="0.2">
      <c r="A166" s="153"/>
    </row>
    <row r="167" spans="1:1" x14ac:dyDescent="0.2">
      <c r="A167" s="153"/>
    </row>
    <row r="168" spans="1:1" x14ac:dyDescent="0.2">
      <c r="A168" s="153"/>
    </row>
    <row r="169" spans="1:1" x14ac:dyDescent="0.2">
      <c r="A169" s="153"/>
    </row>
    <row r="170" spans="1:1" x14ac:dyDescent="0.2">
      <c r="A170" s="153"/>
    </row>
    <row r="171" spans="1:1" x14ac:dyDescent="0.2">
      <c r="A171" s="153"/>
    </row>
    <row r="172" spans="1:1" x14ac:dyDescent="0.2">
      <c r="A172" s="153"/>
    </row>
    <row r="173" spans="1:1" x14ac:dyDescent="0.2">
      <c r="A173" s="153"/>
    </row>
    <row r="174" spans="1:1" x14ac:dyDescent="0.2">
      <c r="A174" s="153"/>
    </row>
    <row r="175" spans="1:1" x14ac:dyDescent="0.2">
      <c r="A175" s="153"/>
    </row>
    <row r="176" spans="1:1" x14ac:dyDescent="0.2">
      <c r="A176" s="153"/>
    </row>
    <row r="177" spans="1:1" x14ac:dyDescent="0.2">
      <c r="A177" s="153"/>
    </row>
    <row r="178" spans="1:1" x14ac:dyDescent="0.2">
      <c r="A178" s="153"/>
    </row>
    <row r="179" spans="1:1" x14ac:dyDescent="0.2">
      <c r="A179" s="153"/>
    </row>
    <row r="180" spans="1:1" x14ac:dyDescent="0.2">
      <c r="A180" s="153"/>
    </row>
    <row r="181" spans="1:1" x14ac:dyDescent="0.2">
      <c r="A181" s="153"/>
    </row>
    <row r="182" spans="1:1" x14ac:dyDescent="0.2">
      <c r="A182" s="153"/>
    </row>
    <row r="183" spans="1:1" x14ac:dyDescent="0.2">
      <c r="A183" s="153"/>
    </row>
    <row r="184" spans="1:1" x14ac:dyDescent="0.2">
      <c r="A184" s="153"/>
    </row>
    <row r="185" spans="1:1" x14ac:dyDescent="0.2">
      <c r="A185" s="153"/>
    </row>
    <row r="186" spans="1:1" x14ac:dyDescent="0.2">
      <c r="A186" s="153"/>
    </row>
    <row r="187" spans="1:1" x14ac:dyDescent="0.2">
      <c r="A187" s="153"/>
    </row>
    <row r="188" spans="1:1" x14ac:dyDescent="0.2">
      <c r="A188" s="153"/>
    </row>
    <row r="189" spans="1:1" x14ac:dyDescent="0.2">
      <c r="A189" s="153"/>
    </row>
    <row r="190" spans="1:1" x14ac:dyDescent="0.2">
      <c r="A190" s="153"/>
    </row>
    <row r="191" spans="1:1" x14ac:dyDescent="0.2">
      <c r="A191" s="153"/>
    </row>
    <row r="192" spans="1:1" x14ac:dyDescent="0.2">
      <c r="A192" s="153"/>
    </row>
    <row r="193" spans="1:1" x14ac:dyDescent="0.2">
      <c r="A193" s="153"/>
    </row>
    <row r="194" spans="1:1" x14ac:dyDescent="0.2">
      <c r="A194" s="153"/>
    </row>
    <row r="195" spans="1:1" x14ac:dyDescent="0.2">
      <c r="A195" s="153"/>
    </row>
    <row r="196" spans="1:1" x14ac:dyDescent="0.2">
      <c r="A196" s="153"/>
    </row>
    <row r="197" spans="1:1" x14ac:dyDescent="0.2">
      <c r="A197" s="153"/>
    </row>
    <row r="198" spans="1:1" x14ac:dyDescent="0.2">
      <c r="A198" s="153"/>
    </row>
    <row r="199" spans="1:1" x14ac:dyDescent="0.2">
      <c r="A199" s="153"/>
    </row>
    <row r="200" spans="1:1" x14ac:dyDescent="0.2">
      <c r="A200" s="153"/>
    </row>
    <row r="201" spans="1:1" x14ac:dyDescent="0.2">
      <c r="A201" s="153"/>
    </row>
    <row r="202" spans="1:1" x14ac:dyDescent="0.2">
      <c r="A202" s="153"/>
    </row>
    <row r="203" spans="1:1" x14ac:dyDescent="0.2">
      <c r="A203" s="153"/>
    </row>
    <row r="204" spans="1:1" x14ac:dyDescent="0.2">
      <c r="A204" s="152"/>
    </row>
    <row r="205" spans="1:1" x14ac:dyDescent="0.2">
      <c r="A205" s="152"/>
    </row>
    <row r="206" spans="1:1" x14ac:dyDescent="0.2">
      <c r="A206" s="152"/>
    </row>
    <row r="207" spans="1:1" x14ac:dyDescent="0.2">
      <c r="A207" s="152"/>
    </row>
    <row r="208" spans="1:1" x14ac:dyDescent="0.2">
      <c r="A208" s="152"/>
    </row>
    <row r="209" spans="1:1" x14ac:dyDescent="0.2">
      <c r="A209" s="152"/>
    </row>
    <row r="210" spans="1:1" x14ac:dyDescent="0.2">
      <c r="A210" s="152"/>
    </row>
    <row r="211" spans="1:1" x14ac:dyDescent="0.2">
      <c r="A211" s="152"/>
    </row>
    <row r="212" spans="1:1" x14ac:dyDescent="0.2">
      <c r="A212" s="152"/>
    </row>
    <row r="213" spans="1:1" x14ac:dyDescent="0.2">
      <c r="A213" s="152"/>
    </row>
    <row r="214" spans="1:1" x14ac:dyDescent="0.2">
      <c r="A214" s="152"/>
    </row>
    <row r="215" spans="1:1" x14ac:dyDescent="0.2">
      <c r="A215" s="152"/>
    </row>
    <row r="216" spans="1:1" x14ac:dyDescent="0.2">
      <c r="A216" s="152"/>
    </row>
    <row r="217" spans="1:1" x14ac:dyDescent="0.2">
      <c r="A217" s="152"/>
    </row>
    <row r="218" spans="1:1" x14ac:dyDescent="0.2">
      <c r="A218" s="152"/>
    </row>
    <row r="219" spans="1:1" x14ac:dyDescent="0.2">
      <c r="A219" s="152"/>
    </row>
    <row r="220" spans="1:1" x14ac:dyDescent="0.2">
      <c r="A220" s="152"/>
    </row>
  </sheetData>
  <pageMargins left="0.25" right="0.25" top="0.5" bottom="0.5" header="0" footer="0"/>
  <pageSetup fitToHeight="3" orientation="portrait" r:id="rId1"/>
  <headerFooter>
    <oddFooter>&amp;R&amp;Z&amp;F    &amp;A    &amp;P of &amp;N</oddFooter>
  </headerFooter>
  <rowBreaks count="2" manualBreakCount="2">
    <brk id="24" max="10" man="1"/>
    <brk id="48" max="1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2C3AF-9FF5-4B74-9287-BABB222B318D}">
  <dimension ref="A1:BJ969"/>
  <sheetViews>
    <sheetView topLeftCell="AI910" zoomScale="50" zoomScaleNormal="50" zoomScaleSheetLayoutView="40" workbookViewId="0">
      <selection activeCell="BF10" sqref="BF10:BJ955"/>
    </sheetView>
  </sheetViews>
  <sheetFormatPr defaultRowHeight="15" x14ac:dyDescent="0.2"/>
  <cols>
    <col min="1" max="1" width="6.140625" style="5" customWidth="1"/>
    <col min="2" max="2" width="16.42578125" style="10" customWidth="1"/>
    <col min="3" max="3" width="9" style="5" customWidth="1"/>
    <col min="4" max="4" width="12.7109375" style="9" customWidth="1"/>
    <col min="5" max="7" width="12.7109375" style="8" customWidth="1"/>
    <col min="8" max="8" width="11.7109375" style="7" customWidth="1"/>
    <col min="9" max="11" width="10.7109375" style="5" customWidth="1"/>
    <col min="12" max="12" width="4.28515625" style="5" customWidth="1"/>
    <col min="13" max="13" width="25.7109375" style="6" customWidth="1"/>
    <col min="14" max="14" width="4.28515625" style="5" customWidth="1"/>
    <col min="15" max="15" width="25.7109375" style="6" customWidth="1"/>
    <col min="16" max="16" width="4.28515625" style="5" customWidth="1"/>
    <col min="17" max="17" width="25.7109375" style="6" customWidth="1"/>
    <col min="18" max="18" width="4.28515625" style="5" customWidth="1"/>
    <col min="19" max="19" width="22.7109375" style="6" customWidth="1"/>
    <col min="20" max="20" width="4.28515625" style="5" customWidth="1"/>
    <col min="21" max="21" width="20.7109375" style="6" customWidth="1"/>
    <col min="22" max="22" width="4.28515625" style="6" customWidth="1"/>
    <col min="23" max="23" width="20.7109375" style="6" customWidth="1"/>
    <col min="24" max="24" width="5.85546875" style="5" bestFit="1" customWidth="1"/>
    <col min="25" max="25" width="12.140625" style="5" customWidth="1"/>
    <col min="26" max="26" width="12.7109375" style="5" hidden="1" customWidth="1"/>
    <col min="27" max="27" width="13.7109375" style="5" hidden="1" customWidth="1"/>
    <col min="28" max="29" width="8" style="5" customWidth="1"/>
    <col min="30" max="30" width="53.28515625" style="5" customWidth="1"/>
    <col min="31" max="32" width="13.7109375" style="5" customWidth="1"/>
    <col min="33" max="34" width="13.7109375" style="5" hidden="1" customWidth="1"/>
    <col min="35" max="35" width="22.42578125" style="5" customWidth="1"/>
    <col min="36" max="41" width="13.7109375" style="5" customWidth="1"/>
    <col min="42" max="42" width="13.85546875" style="5" customWidth="1"/>
    <col min="43" max="43" width="20.42578125" style="5" customWidth="1"/>
    <col min="44" max="16384" width="9.140625" style="5"/>
  </cols>
  <sheetData>
    <row r="1" spans="1:62" ht="31.9" customHeight="1" x14ac:dyDescent="0.4">
      <c r="B1" s="150">
        <v>2017</v>
      </c>
      <c r="C1" s="150" t="s">
        <v>275</v>
      </c>
      <c r="D1" s="149" t="s">
        <v>274</v>
      </c>
      <c r="E1" s="148"/>
      <c r="F1" s="147" t="s">
        <v>273</v>
      </c>
      <c r="H1" s="8"/>
      <c r="I1" s="7"/>
      <c r="M1" s="5"/>
      <c r="N1" s="6"/>
      <c r="O1" s="5"/>
      <c r="P1" s="6"/>
      <c r="Q1" s="5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6"/>
      <c r="AD1" s="6"/>
      <c r="AE1" s="6"/>
      <c r="AF1" s="6"/>
    </row>
    <row r="2" spans="1:62" ht="22.15" customHeight="1" x14ac:dyDescent="0.4">
      <c r="B2" s="146" t="s">
        <v>272</v>
      </c>
      <c r="G2" s="145" t="s">
        <v>271</v>
      </c>
      <c r="H2" s="144" t="s">
        <v>1183</v>
      </c>
      <c r="I2" s="142"/>
      <c r="J2" s="142"/>
      <c r="K2" s="142"/>
      <c r="L2" s="142"/>
      <c r="M2" s="143"/>
      <c r="N2" s="142"/>
      <c r="O2" s="143"/>
      <c r="P2" s="142"/>
      <c r="Q2" s="207" t="s">
        <v>1182</v>
      </c>
      <c r="R2" s="138"/>
      <c r="S2" s="138"/>
      <c r="T2" s="138"/>
      <c r="U2" s="206"/>
      <c r="V2" s="138"/>
      <c r="W2" s="138"/>
      <c r="X2" s="138"/>
      <c r="Y2" s="138"/>
      <c r="Z2" s="138"/>
      <c r="AA2" s="138"/>
      <c r="AC2" s="6"/>
      <c r="AD2" s="6"/>
      <c r="AE2" s="6"/>
    </row>
    <row r="3" spans="1:62" ht="6.6" customHeight="1" x14ac:dyDescent="0.3">
      <c r="B3" s="9"/>
      <c r="R3" s="138"/>
      <c r="S3" s="138"/>
      <c r="T3" s="138"/>
      <c r="U3" s="138"/>
      <c r="V3" s="138"/>
      <c r="W3" s="138"/>
      <c r="X3" s="138"/>
      <c r="Y3" s="138"/>
      <c r="Z3" s="138"/>
      <c r="AA3" s="138"/>
      <c r="AC3" s="6"/>
      <c r="AD3" s="129"/>
      <c r="AE3" s="129"/>
      <c r="AF3" s="141"/>
      <c r="AG3" s="129"/>
      <c r="AH3" s="129"/>
      <c r="AI3" s="129"/>
      <c r="AJ3" s="129"/>
    </row>
    <row r="4" spans="1:62" ht="22.15" customHeight="1" thickBot="1" x14ac:dyDescent="0.3">
      <c r="B4" s="134" t="s">
        <v>269</v>
      </c>
      <c r="C4" s="277">
        <v>42941</v>
      </c>
      <c r="D4" s="278"/>
      <c r="G4" s="135"/>
      <c r="H4" s="134"/>
      <c r="M4" s="130"/>
      <c r="N4" s="130"/>
      <c r="O4" s="130"/>
      <c r="P4" s="130"/>
      <c r="Q4" s="130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0"/>
      <c r="AC4" s="130"/>
      <c r="AD4" s="6"/>
      <c r="AE4" s="6"/>
    </row>
    <row r="5" spans="1:62" ht="22.15" customHeight="1" thickTop="1" x14ac:dyDescent="0.35">
      <c r="B5" s="134" t="s">
        <v>266</v>
      </c>
      <c r="C5" s="137">
        <v>206</v>
      </c>
      <c r="D5" s="136"/>
      <c r="E5" s="135"/>
      <c r="F5" s="135"/>
      <c r="G5" s="135"/>
      <c r="H5" s="282" t="s">
        <v>265</v>
      </c>
      <c r="I5" s="283"/>
      <c r="J5" s="283"/>
      <c r="K5" s="283"/>
      <c r="L5" s="283"/>
      <c r="M5" s="283"/>
      <c r="N5" s="297" t="s">
        <v>535</v>
      </c>
      <c r="O5" s="298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M5" s="128"/>
      <c r="AN5" s="128"/>
      <c r="BF5" s="5" t="s">
        <v>4</v>
      </c>
      <c r="BG5" s="5">
        <v>3</v>
      </c>
    </row>
    <row r="6" spans="1:62" ht="22.15" customHeight="1" x14ac:dyDescent="0.35">
      <c r="B6" s="134" t="s">
        <v>264</v>
      </c>
      <c r="C6" s="7" t="s">
        <v>1181</v>
      </c>
      <c r="H6" s="285" t="s">
        <v>262</v>
      </c>
      <c r="I6" s="286"/>
      <c r="J6" s="286"/>
      <c r="K6" s="286"/>
      <c r="L6" s="286"/>
      <c r="M6" s="286"/>
      <c r="N6" s="299"/>
      <c r="O6" s="30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M6" s="128"/>
      <c r="AN6" s="128"/>
    </row>
    <row r="7" spans="1:62" ht="22.15" customHeight="1" thickBot="1" x14ac:dyDescent="0.4">
      <c r="B7" s="134" t="s">
        <v>261</v>
      </c>
      <c r="C7" s="133" t="s">
        <v>1180</v>
      </c>
      <c r="D7" s="132"/>
      <c r="E7" s="131"/>
      <c r="F7" s="131"/>
      <c r="H7" s="288" t="s">
        <v>259</v>
      </c>
      <c r="I7" s="289"/>
      <c r="J7" s="289"/>
      <c r="K7" s="289"/>
      <c r="L7" s="289"/>
      <c r="M7" s="289"/>
      <c r="N7" s="201" t="s">
        <v>532</v>
      </c>
      <c r="O7" s="20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M7" s="128"/>
      <c r="AN7" s="128"/>
    </row>
    <row r="8" spans="1:62" ht="11.45" customHeight="1" thickTop="1" thickBot="1" x14ac:dyDescent="0.35">
      <c r="B8" s="129"/>
      <c r="V8" s="5"/>
      <c r="Y8" s="6"/>
      <c r="AA8" s="6"/>
      <c r="AC8" s="6"/>
      <c r="AD8" s="6"/>
      <c r="AE8" s="6"/>
      <c r="AK8" s="128"/>
      <c r="AL8" s="128"/>
    </row>
    <row r="9" spans="1:62" ht="90.6" customHeight="1" thickBot="1" x14ac:dyDescent="0.35">
      <c r="B9" s="105" t="s">
        <v>174</v>
      </c>
      <c r="C9" s="95" t="s">
        <v>173</v>
      </c>
      <c r="D9" s="100" t="s">
        <v>172</v>
      </c>
      <c r="E9" s="104" t="s">
        <v>171</v>
      </c>
      <c r="F9" s="103"/>
      <c r="G9" s="102"/>
      <c r="H9" s="101" t="s">
        <v>170</v>
      </c>
      <c r="I9" s="100" t="s">
        <v>96</v>
      </c>
      <c r="J9" s="100" t="s">
        <v>169</v>
      </c>
      <c r="K9" s="100" t="s">
        <v>97</v>
      </c>
      <c r="L9" s="256" t="s">
        <v>168</v>
      </c>
      <c r="M9" s="262"/>
      <c r="N9" s="256" t="s">
        <v>167</v>
      </c>
      <c r="O9" s="262"/>
      <c r="P9" s="256" t="s">
        <v>167</v>
      </c>
      <c r="Q9" s="257"/>
      <c r="R9" s="256" t="s">
        <v>167</v>
      </c>
      <c r="S9" s="257"/>
      <c r="T9" s="256" t="s">
        <v>167</v>
      </c>
      <c r="U9" s="257"/>
      <c r="V9" s="256" t="s">
        <v>167</v>
      </c>
      <c r="W9" s="257"/>
      <c r="X9" s="256" t="s">
        <v>167</v>
      </c>
      <c r="Y9" s="257"/>
      <c r="Z9" s="256" t="s">
        <v>167</v>
      </c>
      <c r="AA9" s="257"/>
      <c r="AB9" s="261" t="s">
        <v>166</v>
      </c>
      <c r="AC9" s="257"/>
      <c r="AD9" s="101" t="s">
        <v>165</v>
      </c>
      <c r="AE9" s="101" t="s">
        <v>164</v>
      </c>
      <c r="AF9" s="100" t="s">
        <v>163</v>
      </c>
      <c r="AG9" s="100" t="s">
        <v>162</v>
      </c>
      <c r="AH9" s="99" t="s">
        <v>161</v>
      </c>
      <c r="AI9" s="98"/>
      <c r="AJ9" s="96" t="s">
        <v>160</v>
      </c>
      <c r="AK9" s="95" t="s">
        <v>159</v>
      </c>
      <c r="AL9" s="94" t="s">
        <v>158</v>
      </c>
      <c r="AM9" s="96" t="s">
        <v>157</v>
      </c>
      <c r="AN9" s="95" t="s">
        <v>156</v>
      </c>
      <c r="AO9" s="94" t="s">
        <v>155</v>
      </c>
      <c r="AP9" s="96" t="s">
        <v>154</v>
      </c>
      <c r="AQ9" s="95" t="s">
        <v>153</v>
      </c>
      <c r="AR9" s="97" t="s">
        <v>152</v>
      </c>
      <c r="AS9" s="96" t="s">
        <v>151</v>
      </c>
      <c r="AT9" s="95" t="s">
        <v>150</v>
      </c>
      <c r="AU9" s="94" t="s">
        <v>149</v>
      </c>
      <c r="AV9" s="96" t="s">
        <v>148</v>
      </c>
      <c r="AW9" s="95" t="s">
        <v>147</v>
      </c>
      <c r="AX9" s="94" t="s">
        <v>146</v>
      </c>
      <c r="AY9" s="93" t="s">
        <v>145</v>
      </c>
      <c r="AZ9" s="92" t="s">
        <v>144</v>
      </c>
      <c r="BA9" s="92" t="s">
        <v>143</v>
      </c>
      <c r="BB9" s="91" t="s">
        <v>142</v>
      </c>
    </row>
    <row r="10" spans="1:62" ht="47.45" customHeight="1" thickBot="1" x14ac:dyDescent="0.3">
      <c r="B10" s="90" t="s">
        <v>258</v>
      </c>
      <c r="C10" s="89"/>
      <c r="D10" s="127">
        <v>208</v>
      </c>
      <c r="E10" s="258"/>
      <c r="F10" s="259"/>
      <c r="G10" s="260"/>
      <c r="H10" s="87" t="s">
        <v>140</v>
      </c>
      <c r="I10" s="86"/>
      <c r="J10" s="86"/>
      <c r="K10" s="85"/>
      <c r="L10" s="84"/>
      <c r="M10" s="81"/>
      <c r="N10" s="84"/>
      <c r="O10" s="81"/>
      <c r="P10" s="84"/>
      <c r="Q10" s="81"/>
      <c r="R10" s="84"/>
      <c r="S10" s="81"/>
      <c r="T10" s="84"/>
      <c r="U10" s="81"/>
      <c r="V10" s="84"/>
      <c r="W10" s="81"/>
      <c r="X10" s="84"/>
      <c r="Y10" s="81"/>
      <c r="Z10" s="84"/>
      <c r="AA10" s="83"/>
      <c r="AB10" s="82" t="s">
        <v>139</v>
      </c>
      <c r="AC10" s="81"/>
      <c r="AD10" s="81"/>
      <c r="AE10" s="81"/>
      <c r="AF10" s="80"/>
      <c r="AG10" s="80"/>
      <c r="AH10" s="60"/>
      <c r="AI10" s="59" t="s">
        <v>138</v>
      </c>
      <c r="AJ10" s="78">
        <f t="shared" ref="AJ10:BB10" si="0">SUM(AJ12:AJ23)</f>
        <v>85</v>
      </c>
      <c r="AK10" s="77">
        <f t="shared" si="0"/>
        <v>0</v>
      </c>
      <c r="AL10" s="76">
        <f t="shared" si="0"/>
        <v>0</v>
      </c>
      <c r="AM10" s="78">
        <f t="shared" si="0"/>
        <v>15</v>
      </c>
      <c r="AN10" s="77">
        <f t="shared" si="0"/>
        <v>0</v>
      </c>
      <c r="AO10" s="76">
        <f t="shared" si="0"/>
        <v>0</v>
      </c>
      <c r="AP10" s="78">
        <f t="shared" si="0"/>
        <v>0</v>
      </c>
      <c r="AQ10" s="77">
        <f t="shared" si="0"/>
        <v>0</v>
      </c>
      <c r="AR10" s="76">
        <f t="shared" si="0"/>
        <v>0</v>
      </c>
      <c r="AS10" s="78">
        <f t="shared" si="0"/>
        <v>24</v>
      </c>
      <c r="AT10" s="77">
        <f t="shared" si="0"/>
        <v>0</v>
      </c>
      <c r="AU10" s="76">
        <f t="shared" si="0"/>
        <v>0</v>
      </c>
      <c r="AV10" s="78">
        <f t="shared" si="0"/>
        <v>0</v>
      </c>
      <c r="AW10" s="77">
        <f t="shared" si="0"/>
        <v>0</v>
      </c>
      <c r="AX10" s="76">
        <f t="shared" si="0"/>
        <v>0</v>
      </c>
      <c r="AY10" s="75">
        <f t="shared" si="0"/>
        <v>1</v>
      </c>
      <c r="AZ10" s="74">
        <f t="shared" si="0"/>
        <v>0</v>
      </c>
      <c r="BA10" s="74">
        <f t="shared" si="0"/>
        <v>2</v>
      </c>
      <c r="BB10" s="73">
        <f t="shared" si="0"/>
        <v>0</v>
      </c>
      <c r="BC10" s="72" t="s">
        <v>137</v>
      </c>
      <c r="BF10" s="5">
        <f>SUM(AJ10:AL10)/$BG$5</f>
        <v>28.333333333333332</v>
      </c>
      <c r="BG10" s="5">
        <f>SUM(AM10:AO10,AY10)/$BG$5</f>
        <v>5.333333333333333</v>
      </c>
      <c r="BH10" s="5">
        <f>SUM(AP10:AR10,AZ10)/$BG$5</f>
        <v>0</v>
      </c>
      <c r="BI10" s="5">
        <f>SUM(AS10:AU10,BA10)/$BG$5</f>
        <v>8.6666666666666661</v>
      </c>
      <c r="BJ10" s="5">
        <f>SUM(AV10:AX10,BB10)/$BG$5</f>
        <v>0</v>
      </c>
    </row>
    <row r="11" spans="1:62" ht="47.45" customHeight="1" thickBot="1" x14ac:dyDescent="0.3">
      <c r="B11" s="71"/>
      <c r="C11" s="70"/>
      <c r="D11" s="69"/>
      <c r="E11" s="68"/>
      <c r="F11" s="68"/>
      <c r="G11" s="67"/>
      <c r="H11" s="66"/>
      <c r="I11" s="64"/>
      <c r="J11" s="64"/>
      <c r="K11" s="65"/>
      <c r="L11" s="64"/>
      <c r="M11" s="62"/>
      <c r="N11" s="64"/>
      <c r="O11" s="62"/>
      <c r="P11" s="64"/>
      <c r="Q11" s="62"/>
      <c r="R11" s="64"/>
      <c r="S11" s="62"/>
      <c r="T11" s="64"/>
      <c r="U11" s="62"/>
      <c r="V11" s="64"/>
      <c r="W11" s="62"/>
      <c r="X11" s="64"/>
      <c r="Y11" s="62"/>
      <c r="Z11" s="64"/>
      <c r="AA11" s="62"/>
      <c r="AB11" s="63"/>
      <c r="AC11" s="62"/>
      <c r="AD11" s="62"/>
      <c r="AE11" s="62"/>
      <c r="AF11" s="61"/>
      <c r="AG11" s="61"/>
      <c r="AH11" s="126"/>
      <c r="AI11" s="59" t="s">
        <v>136</v>
      </c>
      <c r="AJ11" s="58">
        <f t="shared" ref="AJ11:BB11" si="1">AJ10/3</f>
        <v>28.333333333333332</v>
      </c>
      <c r="AK11" s="57">
        <f t="shared" si="1"/>
        <v>0</v>
      </c>
      <c r="AL11" s="56">
        <f t="shared" si="1"/>
        <v>0</v>
      </c>
      <c r="AM11" s="58">
        <f t="shared" si="1"/>
        <v>5</v>
      </c>
      <c r="AN11" s="57">
        <f t="shared" si="1"/>
        <v>0</v>
      </c>
      <c r="AO11" s="56">
        <f t="shared" si="1"/>
        <v>0</v>
      </c>
      <c r="AP11" s="58">
        <f t="shared" si="1"/>
        <v>0</v>
      </c>
      <c r="AQ11" s="57">
        <f t="shared" si="1"/>
        <v>0</v>
      </c>
      <c r="AR11" s="56">
        <f t="shared" si="1"/>
        <v>0</v>
      </c>
      <c r="AS11" s="58">
        <f t="shared" si="1"/>
        <v>8</v>
      </c>
      <c r="AT11" s="57">
        <f t="shared" si="1"/>
        <v>0</v>
      </c>
      <c r="AU11" s="56">
        <f t="shared" si="1"/>
        <v>0</v>
      </c>
      <c r="AV11" s="58">
        <f t="shared" si="1"/>
        <v>0</v>
      </c>
      <c r="AW11" s="57">
        <f t="shared" si="1"/>
        <v>0</v>
      </c>
      <c r="AX11" s="56">
        <f t="shared" si="1"/>
        <v>0</v>
      </c>
      <c r="AY11" s="55">
        <f t="shared" si="1"/>
        <v>0.33333333333333331</v>
      </c>
      <c r="AZ11" s="54">
        <f t="shared" si="1"/>
        <v>0</v>
      </c>
      <c r="BA11" s="54">
        <f t="shared" si="1"/>
        <v>0.66666666666666663</v>
      </c>
      <c r="BB11" s="53">
        <f t="shared" si="1"/>
        <v>0</v>
      </c>
      <c r="BC11" s="52" t="s">
        <v>135</v>
      </c>
    </row>
    <row r="12" spans="1:62" ht="28.15" customHeight="1" x14ac:dyDescent="0.4">
      <c r="A12" s="125"/>
      <c r="B12" s="30"/>
      <c r="C12" s="242">
        <v>1</v>
      </c>
      <c r="D12" s="124"/>
      <c r="E12" s="123"/>
      <c r="F12" s="123"/>
      <c r="G12" s="122"/>
      <c r="H12" s="223" t="s">
        <v>183</v>
      </c>
      <c r="I12" s="246">
        <v>61</v>
      </c>
      <c r="J12" s="246">
        <v>22</v>
      </c>
      <c r="K12" s="246">
        <v>8</v>
      </c>
      <c r="L12" s="41" t="s">
        <v>133</v>
      </c>
      <c r="M12" s="40" t="s">
        <v>725</v>
      </c>
      <c r="N12" s="41" t="s">
        <v>131</v>
      </c>
      <c r="O12" s="40" t="s">
        <v>389</v>
      </c>
      <c r="P12" s="41" t="s">
        <v>130</v>
      </c>
      <c r="Q12" s="40" t="s">
        <v>186</v>
      </c>
      <c r="R12" s="41" t="s">
        <v>129</v>
      </c>
      <c r="S12" s="40" t="s">
        <v>104</v>
      </c>
      <c r="T12" s="41" t="s">
        <v>128</v>
      </c>
      <c r="U12" s="40"/>
      <c r="V12" s="41" t="s">
        <v>127</v>
      </c>
      <c r="W12" s="40"/>
      <c r="X12" s="41" t="s">
        <v>126</v>
      </c>
      <c r="Y12" s="40"/>
      <c r="Z12" s="41" t="s">
        <v>125</v>
      </c>
      <c r="AA12" s="40"/>
      <c r="AB12" s="39"/>
      <c r="AC12" s="40"/>
      <c r="AD12" s="39" t="s">
        <v>1166</v>
      </c>
      <c r="AE12" s="38" t="s">
        <v>780</v>
      </c>
      <c r="AF12" s="250"/>
      <c r="AG12" s="250"/>
      <c r="AH12" s="120"/>
      <c r="AI12" s="11"/>
      <c r="AJ12" s="233">
        <f>SUMPRODUCT(LEN($M12:$U15)-LEN(SUBSTITUTE($M12:$U15,"A", "")))</f>
        <v>25</v>
      </c>
      <c r="AK12" s="239">
        <f>SUMPRODUCT(LEN($X12:$X15)-LEN(SUBSTITUTE($X12:$X15,"A", "")))</f>
        <v>0</v>
      </c>
      <c r="AL12" s="230">
        <f>SUMPRODUCT(LEN($W12:$W15)-LEN(SUBSTITUTE($W12:$W15,"A", "")))</f>
        <v>0</v>
      </c>
      <c r="AM12" s="233">
        <f>SUMPRODUCT(LEN($M12:$U15)-LEN(SUBSTITUTE($M12:$U15,"S", "")))</f>
        <v>0</v>
      </c>
      <c r="AN12" s="239">
        <f>SUMPRODUCT(LEN($X12:$X15)-LEN(SUBSTITUTE($X12:$X15,"S", "")))</f>
        <v>0</v>
      </c>
      <c r="AO12" s="230">
        <f>SUMPRODUCT(LEN($W12:$W15)-LEN(SUBSTITUTE($W12:$W15,"S", "")))</f>
        <v>0</v>
      </c>
      <c r="AP12" s="233">
        <f>SUMPRODUCT(LEN($M12:$U15)-LEN(SUBSTITUTE($M12:$U15,"F", "")))</f>
        <v>0</v>
      </c>
      <c r="AQ12" s="239">
        <f>SUMPRODUCT(LEN($X12:$X15)-LEN(SUBSTITUTE($X12:$X15,"F", "")))</f>
        <v>0</v>
      </c>
      <c r="AR12" s="230">
        <f>SUMPRODUCT(LEN($W12:$W15)-LEN(SUBSTITUTE($W12:$W15,"F", "")))</f>
        <v>0</v>
      </c>
      <c r="AS12" s="233">
        <f>SUMPRODUCT(LEN($M12:$U15)-LEN(SUBSTITUTE($M12:$U15,"G", "")))</f>
        <v>9</v>
      </c>
      <c r="AT12" s="239">
        <f>SUMPRODUCT(LEN($X12:$X15)-LEN(SUBSTITUTE($X12:$X15,"G", "")))</f>
        <v>0</v>
      </c>
      <c r="AU12" s="230">
        <f>SUMPRODUCT(LEN($W12:$W15)-LEN(SUBSTITUTE($W12:$W15,"G", "")))</f>
        <v>0</v>
      </c>
      <c r="AV12" s="233">
        <f>SUMPRODUCT(LEN($L12:$U15)-LEN(SUBSTITUTE($L12:$U15,"M", "")))</f>
        <v>0</v>
      </c>
      <c r="AW12" s="236">
        <f>SUMPRODUCT(LEN($X12:$X15)-LEN(SUBSTITUTE($X12:$X15,"M", "")))</f>
        <v>0</v>
      </c>
      <c r="AX12" s="230">
        <f>SUMPRODUCT(LEN($W12:$W15)-LEN(SUBSTITUTE($W12:$W15,"M", "")))</f>
        <v>0</v>
      </c>
      <c r="AY12" s="291">
        <f>SUMPRODUCT(LEN($AE12:$AE15)-LEN(SUBSTITUTE($AE12:$AE15,"S", "")))</f>
        <v>1</v>
      </c>
      <c r="AZ12" s="227">
        <f>SUMPRODUCT(LEN($AE12:$AE15)-LEN(SUBSTITUTE($AE12:$AE15,"F", "")))</f>
        <v>0</v>
      </c>
      <c r="BA12" s="227">
        <f>SUMPRODUCT(LEN($AE12:$AE15)-LEN(SUBSTITUTE($AE12:$AE15,"G", "")))</f>
        <v>2</v>
      </c>
      <c r="BB12" s="294">
        <f>SUMPRODUCT(LEN($AE12:$AE15)-LEN(SUBSTITUTE($AE12:$AE15,"M", "")))</f>
        <v>0</v>
      </c>
    </row>
    <row r="13" spans="1:62" ht="28.15" customHeight="1" thickBot="1" x14ac:dyDescent="0.25">
      <c r="B13" s="30"/>
      <c r="C13" s="243"/>
      <c r="D13" s="36"/>
      <c r="E13" s="111"/>
      <c r="F13" s="111"/>
      <c r="G13" s="110"/>
      <c r="H13" s="224"/>
      <c r="I13" s="247"/>
      <c r="J13" s="247"/>
      <c r="K13" s="247"/>
      <c r="L13" s="33" t="s">
        <v>123</v>
      </c>
      <c r="M13" s="32" t="s">
        <v>527</v>
      </c>
      <c r="N13" s="33" t="s">
        <v>122</v>
      </c>
      <c r="O13" s="32" t="s">
        <v>186</v>
      </c>
      <c r="P13" s="33" t="s">
        <v>120</v>
      </c>
      <c r="Q13" s="32" t="s">
        <v>399</v>
      </c>
      <c r="R13" s="33" t="s">
        <v>119</v>
      </c>
      <c r="S13" s="32" t="s">
        <v>104</v>
      </c>
      <c r="T13" s="33" t="s">
        <v>118</v>
      </c>
      <c r="U13" s="32"/>
      <c r="V13" s="33" t="s">
        <v>117</v>
      </c>
      <c r="W13" s="32"/>
      <c r="X13" s="33" t="s">
        <v>116</v>
      </c>
      <c r="Y13" s="32"/>
      <c r="Z13" s="33" t="s">
        <v>115</v>
      </c>
      <c r="AA13" s="32"/>
      <c r="AB13" s="31"/>
      <c r="AC13" s="32"/>
      <c r="AD13" s="31" t="s">
        <v>417</v>
      </c>
      <c r="AE13" s="23"/>
      <c r="AF13" s="251"/>
      <c r="AG13" s="251"/>
      <c r="AH13" s="119"/>
      <c r="AI13" s="11"/>
      <c r="AJ13" s="234"/>
      <c r="AK13" s="240"/>
      <c r="AL13" s="231"/>
      <c r="AM13" s="234"/>
      <c r="AN13" s="240"/>
      <c r="AO13" s="231"/>
      <c r="AP13" s="234"/>
      <c r="AQ13" s="240"/>
      <c r="AR13" s="231"/>
      <c r="AS13" s="234"/>
      <c r="AT13" s="240"/>
      <c r="AU13" s="231"/>
      <c r="AV13" s="234"/>
      <c r="AW13" s="237"/>
      <c r="AX13" s="231"/>
      <c r="AY13" s="292"/>
      <c r="AZ13" s="228"/>
      <c r="BA13" s="228"/>
      <c r="BB13" s="295"/>
    </row>
    <row r="14" spans="1:62" ht="28.15" customHeight="1" x14ac:dyDescent="0.2">
      <c r="B14" s="30"/>
      <c r="C14" s="244"/>
      <c r="D14" s="29"/>
      <c r="E14" s="109"/>
      <c r="F14" s="109"/>
      <c r="G14" s="108"/>
      <c r="H14" s="225">
        <v>208</v>
      </c>
      <c r="I14" s="248"/>
      <c r="J14" s="248"/>
      <c r="K14" s="248"/>
      <c r="L14" s="26" t="s">
        <v>114</v>
      </c>
      <c r="M14" s="25" t="s">
        <v>389</v>
      </c>
      <c r="N14" s="26" t="s">
        <v>112</v>
      </c>
      <c r="O14" s="25" t="s">
        <v>132</v>
      </c>
      <c r="P14" s="26" t="s">
        <v>111</v>
      </c>
      <c r="Q14" s="25" t="s">
        <v>399</v>
      </c>
      <c r="R14" s="26" t="s">
        <v>110</v>
      </c>
      <c r="S14" s="25"/>
      <c r="T14" s="26" t="s">
        <v>109</v>
      </c>
      <c r="U14" s="25"/>
      <c r="V14" s="26" t="s">
        <v>108</v>
      </c>
      <c r="W14" s="25"/>
      <c r="X14" s="26" t="s">
        <v>107</v>
      </c>
      <c r="Y14" s="25"/>
      <c r="Z14" s="26" t="s">
        <v>106</v>
      </c>
      <c r="AA14" s="25"/>
      <c r="AB14" s="24"/>
      <c r="AC14" s="25"/>
      <c r="AD14" s="24"/>
      <c r="AE14" s="23"/>
      <c r="AF14" s="251"/>
      <c r="AG14" s="251"/>
      <c r="AH14" s="119"/>
      <c r="AI14" s="11"/>
      <c r="AJ14" s="234"/>
      <c r="AK14" s="240"/>
      <c r="AL14" s="231"/>
      <c r="AM14" s="234"/>
      <c r="AN14" s="240"/>
      <c r="AO14" s="231"/>
      <c r="AP14" s="234"/>
      <c r="AQ14" s="240"/>
      <c r="AR14" s="231"/>
      <c r="AS14" s="234"/>
      <c r="AT14" s="240"/>
      <c r="AU14" s="231"/>
      <c r="AV14" s="234"/>
      <c r="AW14" s="237"/>
      <c r="AX14" s="231"/>
      <c r="AY14" s="292"/>
      <c r="AZ14" s="228"/>
      <c r="BA14" s="228"/>
      <c r="BB14" s="295"/>
    </row>
    <row r="15" spans="1:62" ht="28.15" customHeight="1" thickBot="1" x14ac:dyDescent="0.25">
      <c r="B15" s="30"/>
      <c r="C15" s="253"/>
      <c r="D15" s="51"/>
      <c r="E15" s="115"/>
      <c r="F15" s="115"/>
      <c r="G15" s="114"/>
      <c r="H15" s="226"/>
      <c r="I15" s="254"/>
      <c r="J15" s="254"/>
      <c r="K15" s="254"/>
      <c r="L15" s="48" t="s">
        <v>105</v>
      </c>
      <c r="M15" s="47" t="s">
        <v>382</v>
      </c>
      <c r="N15" s="48" t="s">
        <v>103</v>
      </c>
      <c r="O15" s="47" t="s">
        <v>414</v>
      </c>
      <c r="P15" s="48" t="s">
        <v>102</v>
      </c>
      <c r="Q15" s="47" t="s">
        <v>132</v>
      </c>
      <c r="R15" s="48" t="s">
        <v>101</v>
      </c>
      <c r="S15" s="47"/>
      <c r="T15" s="48">
        <v>20</v>
      </c>
      <c r="U15" s="47"/>
      <c r="V15" s="48" t="s">
        <v>100</v>
      </c>
      <c r="W15" s="47"/>
      <c r="X15" s="48" t="s">
        <v>99</v>
      </c>
      <c r="Y15" s="47"/>
      <c r="Z15" s="48" t="s">
        <v>98</v>
      </c>
      <c r="AA15" s="47"/>
      <c r="AB15" s="16"/>
      <c r="AC15" s="47"/>
      <c r="AD15" s="16"/>
      <c r="AE15" s="46"/>
      <c r="AF15" s="255"/>
      <c r="AG15" s="255"/>
      <c r="AH15" s="121"/>
      <c r="AI15" s="11"/>
      <c r="AJ15" s="235"/>
      <c r="AK15" s="241"/>
      <c r="AL15" s="232"/>
      <c r="AM15" s="235"/>
      <c r="AN15" s="241"/>
      <c r="AO15" s="232"/>
      <c r="AP15" s="235"/>
      <c r="AQ15" s="241"/>
      <c r="AR15" s="232"/>
      <c r="AS15" s="235"/>
      <c r="AT15" s="241"/>
      <c r="AU15" s="232"/>
      <c r="AV15" s="235"/>
      <c r="AW15" s="238"/>
      <c r="AX15" s="232"/>
      <c r="AY15" s="293"/>
      <c r="AZ15" s="229"/>
      <c r="BA15" s="229"/>
      <c r="BB15" s="296"/>
    </row>
    <row r="16" spans="1:62" ht="28.15" customHeight="1" x14ac:dyDescent="0.2">
      <c r="B16" s="30"/>
      <c r="C16" s="242">
        <v>2</v>
      </c>
      <c r="D16" s="44"/>
      <c r="E16" s="113"/>
      <c r="F16" s="113"/>
      <c r="G16" s="112"/>
      <c r="H16" s="223"/>
      <c r="I16" s="246">
        <v>57</v>
      </c>
      <c r="J16" s="246">
        <v>22</v>
      </c>
      <c r="K16" s="246">
        <v>7</v>
      </c>
      <c r="L16" s="41" t="s">
        <v>133</v>
      </c>
      <c r="M16" s="40" t="s">
        <v>104</v>
      </c>
      <c r="N16" s="41" t="s">
        <v>131</v>
      </c>
      <c r="O16" s="40" t="s">
        <v>484</v>
      </c>
      <c r="P16" s="41" t="s">
        <v>130</v>
      </c>
      <c r="Q16" s="40" t="s">
        <v>399</v>
      </c>
      <c r="R16" s="41" t="s">
        <v>129</v>
      </c>
      <c r="S16" s="40" t="s">
        <v>121</v>
      </c>
      <c r="T16" s="41" t="s">
        <v>128</v>
      </c>
      <c r="U16" s="40"/>
      <c r="V16" s="41" t="s">
        <v>127</v>
      </c>
      <c r="W16" s="40"/>
      <c r="X16" s="41" t="s">
        <v>126</v>
      </c>
      <c r="Y16" s="40"/>
      <c r="Z16" s="41" t="s">
        <v>125</v>
      </c>
      <c r="AA16" s="40"/>
      <c r="AB16" s="39"/>
      <c r="AC16" s="40"/>
      <c r="AD16" s="39"/>
      <c r="AE16" s="38"/>
      <c r="AF16" s="250"/>
      <c r="AG16" s="250"/>
      <c r="AH16" s="120"/>
      <c r="AI16" s="11"/>
      <c r="AJ16" s="233">
        <f>SUMPRODUCT(LEN($M16:$U19)-LEN(SUBSTITUTE($M16:$U19,"A", "")))</f>
        <v>14</v>
      </c>
      <c r="AK16" s="239">
        <f>SUMPRODUCT(LEN($X16:$X19)-LEN(SUBSTITUTE($X16:$X19,"A", "")))</f>
        <v>0</v>
      </c>
      <c r="AL16" s="230">
        <f>SUMPRODUCT(LEN($W16:$W19)-LEN(SUBSTITUTE($W16:$W19,"A", "")))</f>
        <v>0</v>
      </c>
      <c r="AM16" s="233">
        <f>SUMPRODUCT(LEN($M16:$U19)-LEN(SUBSTITUTE($M16:$U19,"S", "")))</f>
        <v>7</v>
      </c>
      <c r="AN16" s="239">
        <f>SUMPRODUCT(LEN($X16:$X19)-LEN(SUBSTITUTE($X16:$X19,"S", "")))</f>
        <v>0</v>
      </c>
      <c r="AO16" s="230">
        <f>SUMPRODUCT(LEN($W16:$W19)-LEN(SUBSTITUTE($W16:$W19,"S", "")))</f>
        <v>0</v>
      </c>
      <c r="AP16" s="233">
        <f>SUMPRODUCT(LEN($M16:$U19)-LEN(SUBSTITUTE($M16:$U19,"F", "")))</f>
        <v>0</v>
      </c>
      <c r="AQ16" s="239">
        <f>SUMPRODUCT(LEN($X16:$X19)-LEN(SUBSTITUTE($X16:$X19,"F", "")))</f>
        <v>0</v>
      </c>
      <c r="AR16" s="230">
        <f>SUMPRODUCT(LEN($W16:$W19)-LEN(SUBSTITUTE($W16:$W19,"F", "")))</f>
        <v>0</v>
      </c>
      <c r="AS16" s="233">
        <f>SUMPRODUCT(LEN($M16:$U19)-LEN(SUBSTITUTE($M16:$U19,"G", "")))</f>
        <v>6</v>
      </c>
      <c r="AT16" s="239">
        <f>SUMPRODUCT(LEN($X16:$X19)-LEN(SUBSTITUTE($X16:$X19,"G", "")))</f>
        <v>0</v>
      </c>
      <c r="AU16" s="230">
        <f>SUMPRODUCT(LEN($W16:$W19)-LEN(SUBSTITUTE($W16:$W19,"G", "")))</f>
        <v>0</v>
      </c>
      <c r="AV16" s="233">
        <f>SUMPRODUCT(LEN($L16:$U19)-LEN(SUBSTITUTE($L16:$U19,"M", "")))</f>
        <v>0</v>
      </c>
      <c r="AW16" s="236">
        <f>SUMPRODUCT(LEN($X16:$X19)-LEN(SUBSTITUTE($X16:$X19,"M", "")))</f>
        <v>0</v>
      </c>
      <c r="AX16" s="230">
        <f>SUMPRODUCT(LEN($W16:$W19)-LEN(SUBSTITUTE($W16:$W19,"M", "")))</f>
        <v>0</v>
      </c>
      <c r="AY16" s="291">
        <f>SUMPRODUCT(LEN($AE16:$AE19)-LEN(SUBSTITUTE($AE16:$AE19,"S", "")))</f>
        <v>0</v>
      </c>
      <c r="AZ16" s="227">
        <f>SUMPRODUCT(LEN($AE16:$AE19)-LEN(SUBSTITUTE($AE16:$AE19,"F", "")))</f>
        <v>0</v>
      </c>
      <c r="BA16" s="227">
        <f>SUMPRODUCT(LEN($AE16:$AE19)-LEN(SUBSTITUTE($AE16:$AE19,"G", "")))</f>
        <v>0</v>
      </c>
      <c r="BB16" s="294">
        <f>SUMPRODUCT(LEN($AE16:$AE19)-LEN(SUBSTITUTE($AE16:$AE19,"M", "")))</f>
        <v>0</v>
      </c>
    </row>
    <row r="17" spans="2:62" ht="28.15" customHeight="1" thickBot="1" x14ac:dyDescent="0.25">
      <c r="B17" s="30"/>
      <c r="C17" s="243"/>
      <c r="D17" s="36"/>
      <c r="E17" s="111"/>
      <c r="F17" s="111"/>
      <c r="G17" s="110"/>
      <c r="H17" s="224"/>
      <c r="I17" s="247"/>
      <c r="J17" s="247"/>
      <c r="K17" s="247"/>
      <c r="L17" s="33" t="s">
        <v>123</v>
      </c>
      <c r="M17" s="32" t="s">
        <v>180</v>
      </c>
      <c r="N17" s="33" t="s">
        <v>122</v>
      </c>
      <c r="O17" s="32" t="s">
        <v>507</v>
      </c>
      <c r="P17" s="33" t="s">
        <v>120</v>
      </c>
      <c r="Q17" s="32" t="s">
        <v>217</v>
      </c>
      <c r="R17" s="33" t="s">
        <v>119</v>
      </c>
      <c r="S17" s="32" t="s">
        <v>121</v>
      </c>
      <c r="T17" s="33" t="s">
        <v>118</v>
      </c>
      <c r="U17" s="32"/>
      <c r="V17" s="33" t="s">
        <v>117</v>
      </c>
      <c r="W17" s="32"/>
      <c r="X17" s="33" t="s">
        <v>116</v>
      </c>
      <c r="Y17" s="32"/>
      <c r="Z17" s="33" t="s">
        <v>115</v>
      </c>
      <c r="AA17" s="32"/>
      <c r="AB17" s="31"/>
      <c r="AC17" s="32"/>
      <c r="AD17" s="31"/>
      <c r="AE17" s="23"/>
      <c r="AF17" s="251"/>
      <c r="AG17" s="251"/>
      <c r="AH17" s="119"/>
      <c r="AI17" s="11"/>
      <c r="AJ17" s="234"/>
      <c r="AK17" s="240"/>
      <c r="AL17" s="231"/>
      <c r="AM17" s="234"/>
      <c r="AN17" s="240"/>
      <c r="AO17" s="231"/>
      <c r="AP17" s="234"/>
      <c r="AQ17" s="240"/>
      <c r="AR17" s="231"/>
      <c r="AS17" s="234"/>
      <c r="AT17" s="240"/>
      <c r="AU17" s="231"/>
      <c r="AV17" s="234"/>
      <c r="AW17" s="237"/>
      <c r="AX17" s="231"/>
      <c r="AY17" s="292"/>
      <c r="AZ17" s="228"/>
      <c r="BA17" s="228"/>
      <c r="BB17" s="295"/>
    </row>
    <row r="18" spans="2:62" ht="28.15" customHeight="1" x14ac:dyDescent="0.2">
      <c r="B18" s="30"/>
      <c r="C18" s="244"/>
      <c r="D18" s="29"/>
      <c r="E18" s="109"/>
      <c r="F18" s="109"/>
      <c r="G18" s="108"/>
      <c r="H18" s="225"/>
      <c r="I18" s="248"/>
      <c r="J18" s="248"/>
      <c r="K18" s="248"/>
      <c r="L18" s="26" t="s">
        <v>114</v>
      </c>
      <c r="M18" s="25" t="s">
        <v>104</v>
      </c>
      <c r="N18" s="26" t="s">
        <v>112</v>
      </c>
      <c r="O18" s="25" t="s">
        <v>399</v>
      </c>
      <c r="P18" s="26" t="s">
        <v>111</v>
      </c>
      <c r="Q18" s="25" t="s">
        <v>217</v>
      </c>
      <c r="R18" s="26" t="s">
        <v>110</v>
      </c>
      <c r="S18" s="25" t="s">
        <v>121</v>
      </c>
      <c r="T18" s="26" t="s">
        <v>109</v>
      </c>
      <c r="U18" s="25"/>
      <c r="V18" s="26" t="s">
        <v>108</v>
      </c>
      <c r="W18" s="25"/>
      <c r="X18" s="26" t="s">
        <v>107</v>
      </c>
      <c r="Y18" s="25"/>
      <c r="Z18" s="26" t="s">
        <v>106</v>
      </c>
      <c r="AA18" s="25"/>
      <c r="AB18" s="24"/>
      <c r="AC18" s="25"/>
      <c r="AD18" s="24"/>
      <c r="AE18" s="23"/>
      <c r="AF18" s="251"/>
      <c r="AG18" s="251"/>
      <c r="AH18" s="119"/>
      <c r="AI18" s="11"/>
      <c r="AJ18" s="234"/>
      <c r="AK18" s="240"/>
      <c r="AL18" s="231"/>
      <c r="AM18" s="234"/>
      <c r="AN18" s="240"/>
      <c r="AO18" s="231"/>
      <c r="AP18" s="234"/>
      <c r="AQ18" s="240"/>
      <c r="AR18" s="231"/>
      <c r="AS18" s="234"/>
      <c r="AT18" s="240"/>
      <c r="AU18" s="231"/>
      <c r="AV18" s="234"/>
      <c r="AW18" s="237"/>
      <c r="AX18" s="231"/>
      <c r="AY18" s="292"/>
      <c r="AZ18" s="228"/>
      <c r="BA18" s="228"/>
      <c r="BB18" s="295"/>
    </row>
    <row r="19" spans="2:62" ht="28.15" customHeight="1" thickBot="1" x14ac:dyDescent="0.25">
      <c r="B19" s="30"/>
      <c r="C19" s="253"/>
      <c r="D19" s="51"/>
      <c r="E19" s="115"/>
      <c r="F19" s="115"/>
      <c r="G19" s="114"/>
      <c r="H19" s="226"/>
      <c r="I19" s="254"/>
      <c r="J19" s="254"/>
      <c r="K19" s="254"/>
      <c r="L19" s="48" t="s">
        <v>105</v>
      </c>
      <c r="M19" s="47" t="s">
        <v>399</v>
      </c>
      <c r="N19" s="48" t="s">
        <v>103</v>
      </c>
      <c r="O19" s="47" t="s">
        <v>186</v>
      </c>
      <c r="P19" s="48" t="s">
        <v>102</v>
      </c>
      <c r="Q19" s="47" t="s">
        <v>113</v>
      </c>
      <c r="R19" s="48" t="s">
        <v>101</v>
      </c>
      <c r="S19" s="47"/>
      <c r="T19" s="48">
        <v>20</v>
      </c>
      <c r="U19" s="47"/>
      <c r="V19" s="48" t="s">
        <v>100</v>
      </c>
      <c r="W19" s="47"/>
      <c r="X19" s="48" t="s">
        <v>99</v>
      </c>
      <c r="Y19" s="47"/>
      <c r="Z19" s="48" t="s">
        <v>98</v>
      </c>
      <c r="AA19" s="47"/>
      <c r="AB19" s="16"/>
      <c r="AC19" s="47"/>
      <c r="AD19" s="16"/>
      <c r="AE19" s="46"/>
      <c r="AF19" s="255"/>
      <c r="AG19" s="255"/>
      <c r="AH19" s="121"/>
      <c r="AI19" s="11"/>
      <c r="AJ19" s="235"/>
      <c r="AK19" s="241"/>
      <c r="AL19" s="232"/>
      <c r="AM19" s="235"/>
      <c r="AN19" s="241"/>
      <c r="AO19" s="232"/>
      <c r="AP19" s="235"/>
      <c r="AQ19" s="241"/>
      <c r="AR19" s="232"/>
      <c r="AS19" s="235"/>
      <c r="AT19" s="241"/>
      <c r="AU19" s="232"/>
      <c r="AV19" s="235"/>
      <c r="AW19" s="238"/>
      <c r="AX19" s="232"/>
      <c r="AY19" s="293"/>
      <c r="AZ19" s="229"/>
      <c r="BA19" s="229"/>
      <c r="BB19" s="296"/>
    </row>
    <row r="20" spans="2:62" ht="28.15" customHeight="1" x14ac:dyDescent="0.2">
      <c r="B20" s="30"/>
      <c r="C20" s="242">
        <v>3</v>
      </c>
      <c r="D20" s="44"/>
      <c r="E20" s="113"/>
      <c r="F20" s="113"/>
      <c r="G20" s="112"/>
      <c r="H20" s="223"/>
      <c r="I20" s="246">
        <v>90</v>
      </c>
      <c r="J20" s="246">
        <v>28</v>
      </c>
      <c r="K20" s="246">
        <v>6</v>
      </c>
      <c r="L20" s="41" t="s">
        <v>133</v>
      </c>
      <c r="M20" s="40" t="s">
        <v>104</v>
      </c>
      <c r="N20" s="41" t="s">
        <v>131</v>
      </c>
      <c r="O20" s="40" t="s">
        <v>1179</v>
      </c>
      <c r="P20" s="41" t="s">
        <v>130</v>
      </c>
      <c r="Q20" s="40" t="s">
        <v>382</v>
      </c>
      <c r="R20" s="41" t="s">
        <v>129</v>
      </c>
      <c r="S20" s="40" t="s">
        <v>399</v>
      </c>
      <c r="T20" s="41" t="s">
        <v>128</v>
      </c>
      <c r="U20" s="40" t="s">
        <v>187</v>
      </c>
      <c r="V20" s="41" t="s">
        <v>127</v>
      </c>
      <c r="W20" s="40"/>
      <c r="X20" s="41" t="s">
        <v>126</v>
      </c>
      <c r="Y20" s="40"/>
      <c r="Z20" s="41" t="s">
        <v>125</v>
      </c>
      <c r="AA20" s="40"/>
      <c r="AB20" s="39"/>
      <c r="AC20" s="40"/>
      <c r="AD20" s="39" t="s">
        <v>1178</v>
      </c>
      <c r="AE20" s="38"/>
      <c r="AF20" s="250"/>
      <c r="AG20" s="250"/>
      <c r="AH20" s="120"/>
      <c r="AI20" s="11"/>
      <c r="AJ20" s="233">
        <f>SUMPRODUCT(LEN($M20:$U23)-LEN(SUBSTITUTE($M20:$U23,"A", "")))</f>
        <v>46</v>
      </c>
      <c r="AK20" s="239">
        <f>SUMPRODUCT(LEN($X20:$X23)-LEN(SUBSTITUTE($X20:$X23,"A", "")))</f>
        <v>0</v>
      </c>
      <c r="AL20" s="230">
        <f>SUMPRODUCT(LEN($W20:$W23)-LEN(SUBSTITUTE($W20:$W23,"A", "")))</f>
        <v>0</v>
      </c>
      <c r="AM20" s="233">
        <f>SUMPRODUCT(LEN($M20:$U23)-LEN(SUBSTITUTE($M20:$U23,"S", "")))</f>
        <v>8</v>
      </c>
      <c r="AN20" s="239">
        <f>SUMPRODUCT(LEN($X20:$X23)-LEN(SUBSTITUTE($X20:$X23,"S", "")))</f>
        <v>0</v>
      </c>
      <c r="AO20" s="230">
        <f>SUMPRODUCT(LEN($W20:$W23)-LEN(SUBSTITUTE($W20:$W23,"S", "")))</f>
        <v>0</v>
      </c>
      <c r="AP20" s="233">
        <f>SUMPRODUCT(LEN($M20:$U23)-LEN(SUBSTITUTE($M20:$U23,"F", "")))</f>
        <v>0</v>
      </c>
      <c r="AQ20" s="239">
        <f>SUMPRODUCT(LEN($X20:$X23)-LEN(SUBSTITUTE($X20:$X23,"F", "")))</f>
        <v>0</v>
      </c>
      <c r="AR20" s="230">
        <f>SUMPRODUCT(LEN($W20:$W23)-LEN(SUBSTITUTE($W20:$W23,"F", "")))</f>
        <v>0</v>
      </c>
      <c r="AS20" s="233">
        <f>SUMPRODUCT(LEN($M20:$U23)-LEN(SUBSTITUTE($M20:$U23,"G", "")))</f>
        <v>9</v>
      </c>
      <c r="AT20" s="239">
        <f>SUMPRODUCT(LEN($X20:$X23)-LEN(SUBSTITUTE($X20:$X23,"G", "")))</f>
        <v>0</v>
      </c>
      <c r="AU20" s="230">
        <f>SUMPRODUCT(LEN($W20:$W23)-LEN(SUBSTITUTE($W20:$W23,"G", "")))</f>
        <v>0</v>
      </c>
      <c r="AV20" s="233">
        <f>SUMPRODUCT(LEN($L20:$U23)-LEN(SUBSTITUTE($L20:$U23,"M", "")))</f>
        <v>0</v>
      </c>
      <c r="AW20" s="236">
        <f>SUMPRODUCT(LEN($X20:$X23)-LEN(SUBSTITUTE($X20:$X23,"M", "")))</f>
        <v>0</v>
      </c>
      <c r="AX20" s="230">
        <f>SUMPRODUCT(LEN($W20:$W23)-LEN(SUBSTITUTE($W20:$W23,"M", "")))</f>
        <v>0</v>
      </c>
      <c r="AY20" s="291">
        <f>SUMPRODUCT(LEN($AE20:$AE23)-LEN(SUBSTITUTE($AE20:$AE23,"S", "")))</f>
        <v>0</v>
      </c>
      <c r="AZ20" s="227">
        <f>SUMPRODUCT(LEN($AE20:$AE23)-LEN(SUBSTITUTE($AE20:$AE23,"F", "")))</f>
        <v>0</v>
      </c>
      <c r="BA20" s="227">
        <f>SUMPRODUCT(LEN($AE20:$AE23)-LEN(SUBSTITUTE($AE20:$AE23,"G", "")))</f>
        <v>0</v>
      </c>
      <c r="BB20" s="294">
        <f>SUMPRODUCT(LEN($AE20:$AE23)-LEN(SUBSTITUTE($AE20:$AE23,"M", "")))</f>
        <v>0</v>
      </c>
    </row>
    <row r="21" spans="2:62" ht="28.15" customHeight="1" thickBot="1" x14ac:dyDescent="0.25">
      <c r="B21" s="30"/>
      <c r="C21" s="243"/>
      <c r="D21" s="36"/>
      <c r="E21" s="111"/>
      <c r="F21" s="111"/>
      <c r="G21" s="110"/>
      <c r="H21" s="224"/>
      <c r="I21" s="247"/>
      <c r="J21" s="247"/>
      <c r="K21" s="247"/>
      <c r="L21" s="33" t="s">
        <v>123</v>
      </c>
      <c r="M21" s="32" t="s">
        <v>186</v>
      </c>
      <c r="N21" s="33" t="s">
        <v>122</v>
      </c>
      <c r="O21" s="32" t="s">
        <v>382</v>
      </c>
      <c r="P21" s="33" t="s">
        <v>120</v>
      </c>
      <c r="Q21" s="32" t="s">
        <v>377</v>
      </c>
      <c r="R21" s="33" t="s">
        <v>119</v>
      </c>
      <c r="S21" s="32" t="s">
        <v>444</v>
      </c>
      <c r="T21" s="33" t="s">
        <v>118</v>
      </c>
      <c r="U21" s="32" t="s">
        <v>113</v>
      </c>
      <c r="V21" s="33" t="s">
        <v>117</v>
      </c>
      <c r="W21" s="32"/>
      <c r="X21" s="33" t="s">
        <v>116</v>
      </c>
      <c r="Y21" s="32"/>
      <c r="Z21" s="33" t="s">
        <v>115</v>
      </c>
      <c r="AA21" s="32"/>
      <c r="AB21" s="31"/>
      <c r="AC21" s="32"/>
      <c r="AD21" s="31"/>
      <c r="AE21" s="23"/>
      <c r="AF21" s="251"/>
      <c r="AG21" s="251"/>
      <c r="AH21" s="119"/>
      <c r="AI21" s="11"/>
      <c r="AJ21" s="234"/>
      <c r="AK21" s="240"/>
      <c r="AL21" s="231"/>
      <c r="AM21" s="234"/>
      <c r="AN21" s="240"/>
      <c r="AO21" s="231"/>
      <c r="AP21" s="234"/>
      <c r="AQ21" s="240"/>
      <c r="AR21" s="231"/>
      <c r="AS21" s="234"/>
      <c r="AT21" s="240"/>
      <c r="AU21" s="231"/>
      <c r="AV21" s="234"/>
      <c r="AW21" s="237"/>
      <c r="AX21" s="231"/>
      <c r="AY21" s="292"/>
      <c r="AZ21" s="228"/>
      <c r="BA21" s="228"/>
      <c r="BB21" s="295"/>
    </row>
    <row r="22" spans="2:62" ht="28.15" customHeight="1" x14ac:dyDescent="0.2">
      <c r="B22" s="30"/>
      <c r="C22" s="244"/>
      <c r="D22" s="29"/>
      <c r="E22" s="109"/>
      <c r="F22" s="109"/>
      <c r="G22" s="108"/>
      <c r="H22" s="225"/>
      <c r="I22" s="248"/>
      <c r="J22" s="248"/>
      <c r="K22" s="248"/>
      <c r="L22" s="26" t="s">
        <v>114</v>
      </c>
      <c r="M22" s="25" t="s">
        <v>186</v>
      </c>
      <c r="N22" s="26" t="s">
        <v>112</v>
      </c>
      <c r="O22" s="25" t="s">
        <v>132</v>
      </c>
      <c r="P22" s="26" t="s">
        <v>111</v>
      </c>
      <c r="Q22" s="25" t="s">
        <v>377</v>
      </c>
      <c r="R22" s="26" t="s">
        <v>110</v>
      </c>
      <c r="S22" s="25" t="s">
        <v>377</v>
      </c>
      <c r="T22" s="26" t="s">
        <v>109</v>
      </c>
      <c r="U22" s="25" t="s">
        <v>175</v>
      </c>
      <c r="V22" s="26" t="s">
        <v>108</v>
      </c>
      <c r="W22" s="25"/>
      <c r="X22" s="26" t="s">
        <v>107</v>
      </c>
      <c r="Y22" s="25"/>
      <c r="Z22" s="26" t="s">
        <v>106</v>
      </c>
      <c r="AA22" s="25"/>
      <c r="AB22" s="24"/>
      <c r="AC22" s="25"/>
      <c r="AD22" s="24"/>
      <c r="AE22" s="23"/>
      <c r="AF22" s="251"/>
      <c r="AG22" s="251"/>
      <c r="AH22" s="119"/>
      <c r="AI22" s="11"/>
      <c r="AJ22" s="234"/>
      <c r="AK22" s="240"/>
      <c r="AL22" s="231"/>
      <c r="AM22" s="234"/>
      <c r="AN22" s="240"/>
      <c r="AO22" s="231"/>
      <c r="AP22" s="234"/>
      <c r="AQ22" s="240"/>
      <c r="AR22" s="231"/>
      <c r="AS22" s="234"/>
      <c r="AT22" s="240"/>
      <c r="AU22" s="231"/>
      <c r="AV22" s="234"/>
      <c r="AW22" s="237"/>
      <c r="AX22" s="231"/>
      <c r="AY22" s="292"/>
      <c r="AZ22" s="228"/>
      <c r="BA22" s="228"/>
      <c r="BB22" s="295"/>
    </row>
    <row r="23" spans="2:62" ht="28.15" customHeight="1" thickBot="1" x14ac:dyDescent="0.25">
      <c r="B23" s="21"/>
      <c r="C23" s="245"/>
      <c r="D23" s="20"/>
      <c r="E23" s="19"/>
      <c r="F23" s="19"/>
      <c r="G23" s="18"/>
      <c r="H23" s="226"/>
      <c r="I23" s="249"/>
      <c r="J23" s="249"/>
      <c r="K23" s="249"/>
      <c r="L23" s="17" t="s">
        <v>105</v>
      </c>
      <c r="M23" s="15" t="s">
        <v>389</v>
      </c>
      <c r="N23" s="17" t="s">
        <v>103</v>
      </c>
      <c r="O23" s="15" t="s">
        <v>772</v>
      </c>
      <c r="P23" s="17" t="s">
        <v>102</v>
      </c>
      <c r="Q23" s="15" t="s">
        <v>186</v>
      </c>
      <c r="R23" s="17" t="s">
        <v>101</v>
      </c>
      <c r="S23" s="15" t="s">
        <v>217</v>
      </c>
      <c r="T23" s="17">
        <v>20</v>
      </c>
      <c r="U23" s="15" t="s">
        <v>121</v>
      </c>
      <c r="V23" s="17" t="s">
        <v>100</v>
      </c>
      <c r="W23" s="15"/>
      <c r="X23" s="17" t="s">
        <v>99</v>
      </c>
      <c r="Y23" s="15"/>
      <c r="Z23" s="17" t="s">
        <v>98</v>
      </c>
      <c r="AA23" s="15"/>
      <c r="AB23" s="16"/>
      <c r="AC23" s="15"/>
      <c r="AD23" s="14"/>
      <c r="AE23" s="13"/>
      <c r="AF23" s="252"/>
      <c r="AG23" s="252"/>
      <c r="AH23" s="118"/>
      <c r="AI23" s="11"/>
      <c r="AJ23" s="235"/>
      <c r="AK23" s="241"/>
      <c r="AL23" s="232"/>
      <c r="AM23" s="235"/>
      <c r="AN23" s="241"/>
      <c r="AO23" s="232"/>
      <c r="AP23" s="235"/>
      <c r="AQ23" s="241"/>
      <c r="AR23" s="232"/>
      <c r="AS23" s="235"/>
      <c r="AT23" s="241"/>
      <c r="AU23" s="232"/>
      <c r="AV23" s="235"/>
      <c r="AW23" s="238"/>
      <c r="AX23" s="232"/>
      <c r="AY23" s="293"/>
      <c r="AZ23" s="229"/>
      <c r="BA23" s="229"/>
      <c r="BB23" s="296"/>
    </row>
    <row r="24" spans="2:62" ht="85.9" customHeight="1" thickTop="1" thickBot="1" x14ac:dyDescent="0.35">
      <c r="B24" s="105" t="s">
        <v>174</v>
      </c>
      <c r="C24" s="95" t="s">
        <v>173</v>
      </c>
      <c r="D24" s="100" t="s">
        <v>172</v>
      </c>
      <c r="E24" s="104" t="s">
        <v>171</v>
      </c>
      <c r="F24" s="103"/>
      <c r="G24" s="102"/>
      <c r="H24" s="101" t="s">
        <v>170</v>
      </c>
      <c r="I24" s="100" t="s">
        <v>96</v>
      </c>
      <c r="J24" s="100" t="s">
        <v>169</v>
      </c>
      <c r="K24" s="100" t="s">
        <v>97</v>
      </c>
      <c r="L24" s="256" t="s">
        <v>168</v>
      </c>
      <c r="M24" s="262"/>
      <c r="N24" s="256" t="s">
        <v>167</v>
      </c>
      <c r="O24" s="262"/>
      <c r="P24" s="256" t="s">
        <v>167</v>
      </c>
      <c r="Q24" s="257"/>
      <c r="R24" s="256" t="s">
        <v>167</v>
      </c>
      <c r="S24" s="257"/>
      <c r="T24" s="256" t="s">
        <v>167</v>
      </c>
      <c r="U24" s="257"/>
      <c r="V24" s="256" t="s">
        <v>167</v>
      </c>
      <c r="W24" s="257"/>
      <c r="X24" s="256" t="s">
        <v>167</v>
      </c>
      <c r="Y24" s="257"/>
      <c r="Z24" s="256" t="s">
        <v>167</v>
      </c>
      <c r="AA24" s="257"/>
      <c r="AB24" s="261" t="s">
        <v>166</v>
      </c>
      <c r="AC24" s="257"/>
      <c r="AD24" s="101" t="s">
        <v>165</v>
      </c>
      <c r="AE24" s="101" t="s">
        <v>164</v>
      </c>
      <c r="AF24" s="100" t="s">
        <v>163</v>
      </c>
      <c r="AG24" s="100" t="s">
        <v>162</v>
      </c>
      <c r="AH24" s="99" t="s">
        <v>161</v>
      </c>
      <c r="AI24" s="98"/>
      <c r="AJ24" s="96" t="s">
        <v>160</v>
      </c>
      <c r="AK24" s="95" t="s">
        <v>159</v>
      </c>
      <c r="AL24" s="94" t="s">
        <v>158</v>
      </c>
      <c r="AM24" s="96" t="s">
        <v>157</v>
      </c>
      <c r="AN24" s="95" t="s">
        <v>156</v>
      </c>
      <c r="AO24" s="94" t="s">
        <v>155</v>
      </c>
      <c r="AP24" s="96" t="s">
        <v>154</v>
      </c>
      <c r="AQ24" s="95" t="s">
        <v>153</v>
      </c>
      <c r="AR24" s="97" t="s">
        <v>152</v>
      </c>
      <c r="AS24" s="96" t="s">
        <v>151</v>
      </c>
      <c r="AT24" s="95" t="s">
        <v>150</v>
      </c>
      <c r="AU24" s="94" t="s">
        <v>149</v>
      </c>
      <c r="AV24" s="96" t="s">
        <v>148</v>
      </c>
      <c r="AW24" s="95" t="s">
        <v>147</v>
      </c>
      <c r="AX24" s="94" t="s">
        <v>146</v>
      </c>
      <c r="AY24" s="93" t="s">
        <v>145</v>
      </c>
      <c r="AZ24" s="92" t="s">
        <v>144</v>
      </c>
      <c r="BA24" s="92" t="s">
        <v>143</v>
      </c>
      <c r="BB24" s="91" t="s">
        <v>142</v>
      </c>
    </row>
    <row r="25" spans="2:62" ht="47.45" customHeight="1" thickBot="1" x14ac:dyDescent="0.3">
      <c r="B25" s="90" t="s">
        <v>254</v>
      </c>
      <c r="C25" s="89"/>
      <c r="D25" s="88">
        <v>207</v>
      </c>
      <c r="E25" s="258"/>
      <c r="F25" s="259"/>
      <c r="G25" s="260"/>
      <c r="H25" s="87" t="s">
        <v>140</v>
      </c>
      <c r="I25" s="86"/>
      <c r="J25" s="86"/>
      <c r="K25" s="85"/>
      <c r="L25" s="84"/>
      <c r="M25" s="81"/>
      <c r="N25" s="84"/>
      <c r="O25" s="81"/>
      <c r="P25" s="84"/>
      <c r="Q25" s="81"/>
      <c r="R25" s="84"/>
      <c r="S25" s="81"/>
      <c r="T25" s="84"/>
      <c r="U25" s="81"/>
      <c r="V25" s="84"/>
      <c r="W25" s="81"/>
      <c r="X25" s="84"/>
      <c r="Y25" s="81"/>
      <c r="Z25" s="84"/>
      <c r="AA25" s="83"/>
      <c r="AB25" s="82" t="s">
        <v>139</v>
      </c>
      <c r="AC25" s="81"/>
      <c r="AD25" s="81"/>
      <c r="AE25" s="81"/>
      <c r="AF25" s="80"/>
      <c r="AG25" s="80"/>
      <c r="AH25" s="60"/>
      <c r="AI25" s="79" t="s">
        <v>138</v>
      </c>
      <c r="AJ25" s="78">
        <f t="shared" ref="AJ25:BB25" si="2">SUM(AJ27:AJ38)</f>
        <v>89</v>
      </c>
      <c r="AK25" s="77">
        <f t="shared" si="2"/>
        <v>0</v>
      </c>
      <c r="AL25" s="76">
        <f t="shared" si="2"/>
        <v>0</v>
      </c>
      <c r="AM25" s="78">
        <f t="shared" si="2"/>
        <v>21</v>
      </c>
      <c r="AN25" s="77">
        <f t="shared" si="2"/>
        <v>0</v>
      </c>
      <c r="AO25" s="76">
        <f t="shared" si="2"/>
        <v>0</v>
      </c>
      <c r="AP25" s="78">
        <f t="shared" si="2"/>
        <v>1</v>
      </c>
      <c r="AQ25" s="77">
        <f t="shared" si="2"/>
        <v>0</v>
      </c>
      <c r="AR25" s="76">
        <f t="shared" si="2"/>
        <v>0</v>
      </c>
      <c r="AS25" s="78">
        <f t="shared" si="2"/>
        <v>24</v>
      </c>
      <c r="AT25" s="77">
        <f t="shared" si="2"/>
        <v>0</v>
      </c>
      <c r="AU25" s="76">
        <f t="shared" si="2"/>
        <v>0</v>
      </c>
      <c r="AV25" s="78">
        <f t="shared" si="2"/>
        <v>0</v>
      </c>
      <c r="AW25" s="77">
        <f t="shared" si="2"/>
        <v>0</v>
      </c>
      <c r="AX25" s="76">
        <f t="shared" si="2"/>
        <v>0</v>
      </c>
      <c r="AY25" s="75">
        <f t="shared" si="2"/>
        <v>3</v>
      </c>
      <c r="AZ25" s="74">
        <f t="shared" si="2"/>
        <v>0</v>
      </c>
      <c r="BA25" s="74">
        <f t="shared" si="2"/>
        <v>4</v>
      </c>
      <c r="BB25" s="73">
        <f t="shared" si="2"/>
        <v>0</v>
      </c>
      <c r="BC25" s="72" t="s">
        <v>137</v>
      </c>
      <c r="BF25" s="5">
        <f>SUM(AJ25:AL25)/$BG$5</f>
        <v>29.666666666666668</v>
      </c>
      <c r="BG25" s="5">
        <f>SUM(AM25:AO25,AY25)/$BG$5</f>
        <v>8</v>
      </c>
      <c r="BH25" s="5">
        <f>SUM(AP25:AR25,AZ25)/$BG$5</f>
        <v>0.33333333333333331</v>
      </c>
      <c r="BI25" s="5">
        <f>SUM(AS25:AU25,BA25)/$BG$5</f>
        <v>9.3333333333333339</v>
      </c>
      <c r="BJ25" s="5">
        <f>SUM(AV25:AX25,BB25)/$BG$5</f>
        <v>0</v>
      </c>
    </row>
    <row r="26" spans="2:62" ht="47.45" customHeight="1" thickBot="1" x14ac:dyDescent="0.3">
      <c r="B26" s="71"/>
      <c r="C26" s="70"/>
      <c r="D26" s="69"/>
      <c r="E26" s="68"/>
      <c r="F26" s="68"/>
      <c r="G26" s="67"/>
      <c r="H26" s="66"/>
      <c r="I26" s="64"/>
      <c r="J26" s="64"/>
      <c r="K26" s="65"/>
      <c r="L26" s="64"/>
      <c r="M26" s="62"/>
      <c r="N26" s="64"/>
      <c r="O26" s="62"/>
      <c r="P26" s="64"/>
      <c r="Q26" s="62"/>
      <c r="R26" s="64"/>
      <c r="S26" s="62"/>
      <c r="T26" s="64"/>
      <c r="U26" s="62"/>
      <c r="V26" s="64"/>
      <c r="W26" s="62"/>
      <c r="X26" s="64"/>
      <c r="Y26" s="62"/>
      <c r="Z26" s="64"/>
      <c r="AA26" s="62"/>
      <c r="AB26" s="63"/>
      <c r="AC26" s="62"/>
      <c r="AD26" s="62"/>
      <c r="AE26" s="62"/>
      <c r="AF26" s="61"/>
      <c r="AG26" s="61"/>
      <c r="AH26" s="60"/>
      <c r="AI26" s="59" t="s">
        <v>136</v>
      </c>
      <c r="AJ26" s="58">
        <f t="shared" ref="AJ26:BB26" si="3">AJ25/3</f>
        <v>29.666666666666668</v>
      </c>
      <c r="AK26" s="57">
        <f t="shared" si="3"/>
        <v>0</v>
      </c>
      <c r="AL26" s="56">
        <f t="shared" si="3"/>
        <v>0</v>
      </c>
      <c r="AM26" s="58">
        <f t="shared" si="3"/>
        <v>7</v>
      </c>
      <c r="AN26" s="57">
        <f t="shared" si="3"/>
        <v>0</v>
      </c>
      <c r="AO26" s="56">
        <f t="shared" si="3"/>
        <v>0</v>
      </c>
      <c r="AP26" s="58">
        <f t="shared" si="3"/>
        <v>0.33333333333333331</v>
      </c>
      <c r="AQ26" s="57">
        <f t="shared" si="3"/>
        <v>0</v>
      </c>
      <c r="AR26" s="56">
        <f t="shared" si="3"/>
        <v>0</v>
      </c>
      <c r="AS26" s="58">
        <f t="shared" si="3"/>
        <v>8</v>
      </c>
      <c r="AT26" s="57">
        <f t="shared" si="3"/>
        <v>0</v>
      </c>
      <c r="AU26" s="56">
        <f t="shared" si="3"/>
        <v>0</v>
      </c>
      <c r="AV26" s="58">
        <f t="shared" si="3"/>
        <v>0</v>
      </c>
      <c r="AW26" s="57">
        <f t="shared" si="3"/>
        <v>0</v>
      </c>
      <c r="AX26" s="56">
        <f t="shared" si="3"/>
        <v>0</v>
      </c>
      <c r="AY26" s="55">
        <f t="shared" si="3"/>
        <v>1</v>
      </c>
      <c r="AZ26" s="54">
        <f t="shared" si="3"/>
        <v>0</v>
      </c>
      <c r="BA26" s="54">
        <f t="shared" si="3"/>
        <v>1.3333333333333333</v>
      </c>
      <c r="BB26" s="53">
        <f t="shared" si="3"/>
        <v>0</v>
      </c>
      <c r="BC26" s="52" t="s">
        <v>135</v>
      </c>
    </row>
    <row r="27" spans="2:62" ht="28.15" customHeight="1" x14ac:dyDescent="0.2">
      <c r="B27" s="30"/>
      <c r="C27" s="242">
        <v>1</v>
      </c>
      <c r="D27" s="44"/>
      <c r="E27" s="113"/>
      <c r="F27" s="113"/>
      <c r="G27" s="112"/>
      <c r="H27" s="223" t="s">
        <v>183</v>
      </c>
      <c r="I27" s="246">
        <v>83</v>
      </c>
      <c r="J27" s="246">
        <v>25</v>
      </c>
      <c r="K27" s="246">
        <v>7</v>
      </c>
      <c r="L27" s="41" t="s">
        <v>133</v>
      </c>
      <c r="M27" s="40" t="s">
        <v>414</v>
      </c>
      <c r="N27" s="41" t="s">
        <v>131</v>
      </c>
      <c r="O27" s="40" t="s">
        <v>452</v>
      </c>
      <c r="P27" s="41" t="s">
        <v>130</v>
      </c>
      <c r="Q27" s="40" t="s">
        <v>527</v>
      </c>
      <c r="R27" s="41" t="s">
        <v>129</v>
      </c>
      <c r="S27" s="40" t="s">
        <v>203</v>
      </c>
      <c r="T27" s="41" t="s">
        <v>128</v>
      </c>
      <c r="U27" s="40" t="s">
        <v>104</v>
      </c>
      <c r="V27" s="41" t="s">
        <v>127</v>
      </c>
      <c r="W27" s="40"/>
      <c r="X27" s="41" t="s">
        <v>126</v>
      </c>
      <c r="Y27" s="40"/>
      <c r="Z27" s="41" t="s">
        <v>125</v>
      </c>
      <c r="AA27" s="40"/>
      <c r="AB27" s="39"/>
      <c r="AC27" s="40"/>
      <c r="AD27" s="39" t="s">
        <v>1177</v>
      </c>
      <c r="AE27" s="38" t="s">
        <v>1176</v>
      </c>
      <c r="AF27" s="250"/>
      <c r="AG27" s="250"/>
      <c r="AH27" s="37"/>
      <c r="AI27" s="11"/>
      <c r="AJ27" s="233">
        <f>SUMPRODUCT(LEN($M27:$U30)-LEN(SUBSTITUTE($M27:$U30,"A", "")))</f>
        <v>33</v>
      </c>
      <c r="AK27" s="239">
        <f>SUMPRODUCT(LEN($X27:$X30)-LEN(SUBSTITUTE($X27:$X30,"A", "")))</f>
        <v>0</v>
      </c>
      <c r="AL27" s="230">
        <f>SUMPRODUCT(LEN($W27:$W30)-LEN(SUBSTITUTE($W27:$W30,"A", "")))</f>
        <v>0</v>
      </c>
      <c r="AM27" s="233">
        <f>SUMPRODUCT(LEN($M27:$U30)-LEN(SUBSTITUTE($M27:$U30,"S", "")))</f>
        <v>4</v>
      </c>
      <c r="AN27" s="239">
        <f>SUMPRODUCT(LEN($X27:$X30)-LEN(SUBSTITUTE($X27:$X30,"S", "")))</f>
        <v>0</v>
      </c>
      <c r="AO27" s="230">
        <f>SUMPRODUCT(LEN($W27:$W30)-LEN(SUBSTITUTE($W27:$W30,"S", "")))</f>
        <v>0</v>
      </c>
      <c r="AP27" s="233">
        <f>SUMPRODUCT(LEN($M27:$U30)-LEN(SUBSTITUTE($M27:$U30,"F", "")))</f>
        <v>0</v>
      </c>
      <c r="AQ27" s="239">
        <f>SUMPRODUCT(LEN($X27:$X30)-LEN(SUBSTITUTE($X27:$X30,"F", "")))</f>
        <v>0</v>
      </c>
      <c r="AR27" s="230">
        <f>SUMPRODUCT(LEN($W27:$W30)-LEN(SUBSTITUTE($W27:$W30,"F", "")))</f>
        <v>0</v>
      </c>
      <c r="AS27" s="233">
        <f>SUMPRODUCT(LEN($M27:$U30)-LEN(SUBSTITUTE($M27:$U30,"G", "")))</f>
        <v>11</v>
      </c>
      <c r="AT27" s="239">
        <f>SUMPRODUCT(LEN($X27:$X30)-LEN(SUBSTITUTE($X27:$X30,"G", "")))</f>
        <v>0</v>
      </c>
      <c r="AU27" s="230">
        <f>SUMPRODUCT(LEN($W27:$W30)-LEN(SUBSTITUTE($W27:$W30,"G", "")))</f>
        <v>0</v>
      </c>
      <c r="AV27" s="233">
        <f>SUMPRODUCT(LEN($L27:$U30)-LEN(SUBSTITUTE($L27:$U30,"M", "")))</f>
        <v>0</v>
      </c>
      <c r="AW27" s="236">
        <f>SUMPRODUCT(LEN($X27:$X30)-LEN(SUBSTITUTE($X27:$X30,"M", "")))</f>
        <v>0</v>
      </c>
      <c r="AX27" s="230">
        <f>SUMPRODUCT(LEN($W27:$W30)-LEN(SUBSTITUTE($W27:$W30,"M", "")))</f>
        <v>0</v>
      </c>
      <c r="AY27" s="291">
        <f>SUMPRODUCT(LEN($AE27:$AE30)-LEN(SUBSTITUTE($AE27:$AE30,"S", "")))</f>
        <v>3</v>
      </c>
      <c r="AZ27" s="227">
        <f>SUMPRODUCT(LEN($AE27:$AE30)-LEN(SUBSTITUTE($AE27:$AE30,"F", "")))</f>
        <v>0</v>
      </c>
      <c r="BA27" s="227">
        <f>SUMPRODUCT(LEN($AE27:$AE30)-LEN(SUBSTITUTE($AE27:$AE30,"G", "")))</f>
        <v>4</v>
      </c>
      <c r="BB27" s="294">
        <f>SUMPRODUCT(LEN($AE27:$AE30)-LEN(SUBSTITUTE($AE27:$AE30,"M", "")))</f>
        <v>0</v>
      </c>
    </row>
    <row r="28" spans="2:62" ht="28.15" customHeight="1" thickBot="1" x14ac:dyDescent="0.25">
      <c r="B28" s="30"/>
      <c r="C28" s="243"/>
      <c r="D28" s="36"/>
      <c r="E28" s="111"/>
      <c r="F28" s="111"/>
      <c r="G28" s="110"/>
      <c r="H28" s="224"/>
      <c r="I28" s="247"/>
      <c r="J28" s="247"/>
      <c r="K28" s="247"/>
      <c r="L28" s="33" t="s">
        <v>123</v>
      </c>
      <c r="M28" s="32" t="s">
        <v>132</v>
      </c>
      <c r="N28" s="33" t="s">
        <v>122</v>
      </c>
      <c r="O28" s="32" t="s">
        <v>611</v>
      </c>
      <c r="P28" s="33" t="s">
        <v>120</v>
      </c>
      <c r="Q28" s="32" t="s">
        <v>527</v>
      </c>
      <c r="R28" s="33" t="s">
        <v>119</v>
      </c>
      <c r="S28" s="32" t="s">
        <v>175</v>
      </c>
      <c r="T28" s="33" t="s">
        <v>118</v>
      </c>
      <c r="U28" s="32" t="s">
        <v>121</v>
      </c>
      <c r="V28" s="33" t="s">
        <v>117</v>
      </c>
      <c r="W28" s="32"/>
      <c r="X28" s="33" t="s">
        <v>116</v>
      </c>
      <c r="Y28" s="32"/>
      <c r="Z28" s="33" t="s">
        <v>115</v>
      </c>
      <c r="AA28" s="32"/>
      <c r="AB28" s="31"/>
      <c r="AC28" s="32"/>
      <c r="AD28" s="31" t="s">
        <v>1175</v>
      </c>
      <c r="AE28" s="23"/>
      <c r="AF28" s="251"/>
      <c r="AG28" s="251"/>
      <c r="AH28" s="22"/>
      <c r="AI28" s="11"/>
      <c r="AJ28" s="234"/>
      <c r="AK28" s="240"/>
      <c r="AL28" s="231"/>
      <c r="AM28" s="234"/>
      <c r="AN28" s="240"/>
      <c r="AO28" s="231"/>
      <c r="AP28" s="234"/>
      <c r="AQ28" s="240"/>
      <c r="AR28" s="231"/>
      <c r="AS28" s="234"/>
      <c r="AT28" s="240"/>
      <c r="AU28" s="231"/>
      <c r="AV28" s="234"/>
      <c r="AW28" s="237"/>
      <c r="AX28" s="231"/>
      <c r="AY28" s="292"/>
      <c r="AZ28" s="228"/>
      <c r="BA28" s="228"/>
      <c r="BB28" s="295"/>
    </row>
    <row r="29" spans="2:62" ht="28.15" customHeight="1" x14ac:dyDescent="0.2">
      <c r="B29" s="30"/>
      <c r="C29" s="244"/>
      <c r="D29" s="29"/>
      <c r="E29" s="109"/>
      <c r="F29" s="109"/>
      <c r="G29" s="108"/>
      <c r="H29" s="225">
        <v>208</v>
      </c>
      <c r="I29" s="248"/>
      <c r="J29" s="248"/>
      <c r="K29" s="248"/>
      <c r="L29" s="26" t="s">
        <v>114</v>
      </c>
      <c r="M29" s="25" t="s">
        <v>399</v>
      </c>
      <c r="N29" s="26" t="s">
        <v>112</v>
      </c>
      <c r="O29" s="25" t="s">
        <v>389</v>
      </c>
      <c r="P29" s="26" t="s">
        <v>111</v>
      </c>
      <c r="Q29" s="25" t="s">
        <v>389</v>
      </c>
      <c r="R29" s="26" t="s">
        <v>110</v>
      </c>
      <c r="S29" s="25" t="s">
        <v>175</v>
      </c>
      <c r="T29" s="26" t="s">
        <v>109</v>
      </c>
      <c r="U29" s="25"/>
      <c r="V29" s="26" t="s">
        <v>108</v>
      </c>
      <c r="W29" s="25"/>
      <c r="X29" s="26" t="s">
        <v>107</v>
      </c>
      <c r="Y29" s="25"/>
      <c r="Z29" s="26" t="s">
        <v>106</v>
      </c>
      <c r="AA29" s="25"/>
      <c r="AB29" s="24"/>
      <c r="AC29" s="25"/>
      <c r="AD29" s="24"/>
      <c r="AE29" s="23"/>
      <c r="AF29" s="251"/>
      <c r="AG29" s="251"/>
      <c r="AH29" s="22"/>
      <c r="AI29" s="11"/>
      <c r="AJ29" s="234"/>
      <c r="AK29" s="240"/>
      <c r="AL29" s="231"/>
      <c r="AM29" s="234"/>
      <c r="AN29" s="240"/>
      <c r="AO29" s="231"/>
      <c r="AP29" s="234"/>
      <c r="AQ29" s="240"/>
      <c r="AR29" s="231"/>
      <c r="AS29" s="234"/>
      <c r="AT29" s="240"/>
      <c r="AU29" s="231"/>
      <c r="AV29" s="234"/>
      <c r="AW29" s="237"/>
      <c r="AX29" s="231"/>
      <c r="AY29" s="292"/>
      <c r="AZ29" s="228"/>
      <c r="BA29" s="228"/>
      <c r="BB29" s="295"/>
    </row>
    <row r="30" spans="2:62" ht="28.15" customHeight="1" thickBot="1" x14ac:dyDescent="0.25">
      <c r="B30" s="30"/>
      <c r="C30" s="253"/>
      <c r="D30" s="51"/>
      <c r="E30" s="115"/>
      <c r="F30" s="115"/>
      <c r="G30" s="114"/>
      <c r="H30" s="226"/>
      <c r="I30" s="254"/>
      <c r="J30" s="254"/>
      <c r="K30" s="254"/>
      <c r="L30" s="48" t="s">
        <v>105</v>
      </c>
      <c r="M30" s="47" t="s">
        <v>382</v>
      </c>
      <c r="N30" s="48" t="s">
        <v>103</v>
      </c>
      <c r="O30" s="47" t="s">
        <v>707</v>
      </c>
      <c r="P30" s="48" t="s">
        <v>102</v>
      </c>
      <c r="Q30" s="47" t="s">
        <v>186</v>
      </c>
      <c r="R30" s="48" t="s">
        <v>101</v>
      </c>
      <c r="S30" s="47" t="s">
        <v>104</v>
      </c>
      <c r="T30" s="48">
        <v>20</v>
      </c>
      <c r="U30" s="47"/>
      <c r="V30" s="48" t="s">
        <v>100</v>
      </c>
      <c r="W30" s="47"/>
      <c r="X30" s="48" t="s">
        <v>99</v>
      </c>
      <c r="Y30" s="47"/>
      <c r="Z30" s="48" t="s">
        <v>98</v>
      </c>
      <c r="AA30" s="47"/>
      <c r="AB30" s="16"/>
      <c r="AC30" s="47"/>
      <c r="AD30" s="16"/>
      <c r="AE30" s="46"/>
      <c r="AF30" s="255"/>
      <c r="AG30" s="255"/>
      <c r="AH30" s="45"/>
      <c r="AI30" s="11"/>
      <c r="AJ30" s="235"/>
      <c r="AK30" s="241"/>
      <c r="AL30" s="232"/>
      <c r="AM30" s="235"/>
      <c r="AN30" s="241"/>
      <c r="AO30" s="232"/>
      <c r="AP30" s="235"/>
      <c r="AQ30" s="241"/>
      <c r="AR30" s="232"/>
      <c r="AS30" s="235"/>
      <c r="AT30" s="241"/>
      <c r="AU30" s="232"/>
      <c r="AV30" s="235"/>
      <c r="AW30" s="238"/>
      <c r="AX30" s="232"/>
      <c r="AY30" s="293"/>
      <c r="AZ30" s="229"/>
      <c r="BA30" s="229"/>
      <c r="BB30" s="296"/>
    </row>
    <row r="31" spans="2:62" ht="28.15" customHeight="1" x14ac:dyDescent="0.2">
      <c r="B31" s="30"/>
      <c r="C31" s="242">
        <v>2</v>
      </c>
      <c r="D31" s="44"/>
      <c r="E31" s="113"/>
      <c r="F31" s="113"/>
      <c r="G31" s="112"/>
      <c r="H31" s="223"/>
      <c r="I31" s="246">
        <v>71</v>
      </c>
      <c r="J31" s="246">
        <v>24</v>
      </c>
      <c r="K31" s="246">
        <v>7</v>
      </c>
      <c r="L31" s="41" t="s">
        <v>133</v>
      </c>
      <c r="M31" s="40" t="s">
        <v>399</v>
      </c>
      <c r="N31" s="41" t="s">
        <v>131</v>
      </c>
      <c r="O31" s="40" t="s">
        <v>614</v>
      </c>
      <c r="P31" s="41" t="s">
        <v>130</v>
      </c>
      <c r="Q31" s="40" t="s">
        <v>377</v>
      </c>
      <c r="R31" s="41" t="s">
        <v>129</v>
      </c>
      <c r="S31" s="40" t="s">
        <v>132</v>
      </c>
      <c r="T31" s="41" t="s">
        <v>128</v>
      </c>
      <c r="U31" s="40" t="s">
        <v>121</v>
      </c>
      <c r="V31" s="41" t="s">
        <v>127</v>
      </c>
      <c r="W31" s="40"/>
      <c r="X31" s="41" t="s">
        <v>126</v>
      </c>
      <c r="Y31" s="40"/>
      <c r="Z31" s="41" t="s">
        <v>125</v>
      </c>
      <c r="AA31" s="40"/>
      <c r="AB31" s="39"/>
      <c r="AC31" s="40"/>
      <c r="AD31" s="39" t="s">
        <v>414</v>
      </c>
      <c r="AE31" s="38"/>
      <c r="AF31" s="250"/>
      <c r="AG31" s="250"/>
      <c r="AH31" s="37"/>
      <c r="AI31" s="11"/>
      <c r="AJ31" s="233">
        <f>SUMPRODUCT(LEN($M31:$U34)-LEN(SUBSTITUTE($M31:$U34,"A", "")))</f>
        <v>28</v>
      </c>
      <c r="AK31" s="239">
        <f>SUMPRODUCT(LEN($X31:$X34)-LEN(SUBSTITUTE($X31:$X34,"A", "")))</f>
        <v>0</v>
      </c>
      <c r="AL31" s="230">
        <f>SUMPRODUCT(LEN($W31:$W34)-LEN(SUBSTITUTE($W31:$W34,"A", "")))</f>
        <v>0</v>
      </c>
      <c r="AM31" s="233">
        <f>SUMPRODUCT(LEN($M31:$U34)-LEN(SUBSTITUTE($M31:$U34,"S", "")))</f>
        <v>7</v>
      </c>
      <c r="AN31" s="239">
        <f>SUMPRODUCT(LEN($X31:$X34)-LEN(SUBSTITUTE($X31:$X34,"S", "")))</f>
        <v>0</v>
      </c>
      <c r="AO31" s="230">
        <f>SUMPRODUCT(LEN($W31:$W34)-LEN(SUBSTITUTE($W31:$W34,"S", "")))</f>
        <v>0</v>
      </c>
      <c r="AP31" s="233">
        <f>SUMPRODUCT(LEN($M31:$U34)-LEN(SUBSTITUTE($M31:$U34,"F", "")))</f>
        <v>0</v>
      </c>
      <c r="AQ31" s="239">
        <f>SUMPRODUCT(LEN($X31:$X34)-LEN(SUBSTITUTE($X31:$X34,"F", "")))</f>
        <v>0</v>
      </c>
      <c r="AR31" s="230">
        <f>SUMPRODUCT(LEN($W31:$W34)-LEN(SUBSTITUTE($W31:$W34,"F", "")))</f>
        <v>0</v>
      </c>
      <c r="AS31" s="233">
        <f>SUMPRODUCT(LEN($M31:$U34)-LEN(SUBSTITUTE($M31:$U34,"G", "")))</f>
        <v>7</v>
      </c>
      <c r="AT31" s="239">
        <f>SUMPRODUCT(LEN($X31:$X34)-LEN(SUBSTITUTE($X31:$X34,"G", "")))</f>
        <v>0</v>
      </c>
      <c r="AU31" s="230">
        <f>SUMPRODUCT(LEN($W31:$W34)-LEN(SUBSTITUTE($W31:$W34,"G", "")))</f>
        <v>0</v>
      </c>
      <c r="AV31" s="233">
        <f>SUMPRODUCT(LEN($L31:$U34)-LEN(SUBSTITUTE($L31:$U34,"M", "")))</f>
        <v>0</v>
      </c>
      <c r="AW31" s="236">
        <f>SUMPRODUCT(LEN($X31:$X34)-LEN(SUBSTITUTE($X31:$X34,"M", "")))</f>
        <v>0</v>
      </c>
      <c r="AX31" s="230">
        <f>SUMPRODUCT(LEN($W31:$W34)-LEN(SUBSTITUTE($W31:$W34,"M", "")))</f>
        <v>0</v>
      </c>
      <c r="AY31" s="291">
        <f>SUMPRODUCT(LEN($AE31:$AE34)-LEN(SUBSTITUTE($AE31:$AE34,"S", "")))</f>
        <v>0</v>
      </c>
      <c r="AZ31" s="227">
        <f>SUMPRODUCT(LEN($AE31:$AE34)-LEN(SUBSTITUTE($AE31:$AE34,"F", "")))</f>
        <v>0</v>
      </c>
      <c r="BA31" s="227">
        <f>SUMPRODUCT(LEN($AE31:$AE34)-LEN(SUBSTITUTE($AE31:$AE34,"G", "")))</f>
        <v>0</v>
      </c>
      <c r="BB31" s="294">
        <f>SUMPRODUCT(LEN($AE31:$AE34)-LEN(SUBSTITUTE($AE31:$AE34,"M", "")))</f>
        <v>0</v>
      </c>
    </row>
    <row r="32" spans="2:62" ht="28.15" customHeight="1" thickBot="1" x14ac:dyDescent="0.25">
      <c r="B32" s="30"/>
      <c r="C32" s="243"/>
      <c r="D32" s="36"/>
      <c r="E32" s="111"/>
      <c r="F32" s="111"/>
      <c r="G32" s="110"/>
      <c r="H32" s="224"/>
      <c r="I32" s="247"/>
      <c r="J32" s="247"/>
      <c r="K32" s="247"/>
      <c r="L32" s="33" t="s">
        <v>123</v>
      </c>
      <c r="M32" s="32" t="s">
        <v>389</v>
      </c>
      <c r="N32" s="33" t="s">
        <v>122</v>
      </c>
      <c r="O32" s="32" t="s">
        <v>382</v>
      </c>
      <c r="P32" s="33" t="s">
        <v>120</v>
      </c>
      <c r="Q32" s="32" t="s">
        <v>443</v>
      </c>
      <c r="R32" s="33" t="s">
        <v>119</v>
      </c>
      <c r="S32" s="32" t="s">
        <v>132</v>
      </c>
      <c r="T32" s="33" t="s">
        <v>118</v>
      </c>
      <c r="U32" s="32"/>
      <c r="V32" s="33" t="s">
        <v>117</v>
      </c>
      <c r="W32" s="32"/>
      <c r="X32" s="33" t="s">
        <v>116</v>
      </c>
      <c r="Y32" s="32"/>
      <c r="Z32" s="33" t="s">
        <v>115</v>
      </c>
      <c r="AA32" s="32"/>
      <c r="AB32" s="31"/>
      <c r="AC32" s="32"/>
      <c r="AD32" s="31" t="s">
        <v>124</v>
      </c>
      <c r="AE32" s="23"/>
      <c r="AF32" s="251"/>
      <c r="AG32" s="251"/>
      <c r="AH32" s="22"/>
      <c r="AI32" s="11"/>
      <c r="AJ32" s="234"/>
      <c r="AK32" s="240"/>
      <c r="AL32" s="231"/>
      <c r="AM32" s="234"/>
      <c r="AN32" s="240"/>
      <c r="AO32" s="231"/>
      <c r="AP32" s="234"/>
      <c r="AQ32" s="240"/>
      <c r="AR32" s="231"/>
      <c r="AS32" s="234"/>
      <c r="AT32" s="240"/>
      <c r="AU32" s="231"/>
      <c r="AV32" s="234"/>
      <c r="AW32" s="237"/>
      <c r="AX32" s="231"/>
      <c r="AY32" s="292"/>
      <c r="AZ32" s="228"/>
      <c r="BA32" s="228"/>
      <c r="BB32" s="295"/>
    </row>
    <row r="33" spans="2:62" ht="28.15" customHeight="1" x14ac:dyDescent="0.2">
      <c r="B33" s="30"/>
      <c r="C33" s="244"/>
      <c r="D33" s="29"/>
      <c r="E33" s="109"/>
      <c r="F33" s="109"/>
      <c r="G33" s="108"/>
      <c r="H33" s="225"/>
      <c r="I33" s="248"/>
      <c r="J33" s="248"/>
      <c r="K33" s="248"/>
      <c r="L33" s="26" t="s">
        <v>114</v>
      </c>
      <c r="M33" s="25" t="s">
        <v>1138</v>
      </c>
      <c r="N33" s="26" t="s">
        <v>112</v>
      </c>
      <c r="O33" s="25" t="s">
        <v>132</v>
      </c>
      <c r="P33" s="26" t="s">
        <v>111</v>
      </c>
      <c r="Q33" s="25" t="s">
        <v>132</v>
      </c>
      <c r="R33" s="26" t="s">
        <v>110</v>
      </c>
      <c r="S33" s="25" t="s">
        <v>121</v>
      </c>
      <c r="T33" s="26" t="s">
        <v>109</v>
      </c>
      <c r="U33" s="25"/>
      <c r="V33" s="26" t="s">
        <v>108</v>
      </c>
      <c r="W33" s="25"/>
      <c r="X33" s="26" t="s">
        <v>107</v>
      </c>
      <c r="Y33" s="25"/>
      <c r="Z33" s="26" t="s">
        <v>106</v>
      </c>
      <c r="AA33" s="25"/>
      <c r="AB33" s="24"/>
      <c r="AC33" s="25"/>
      <c r="AD33" s="24"/>
      <c r="AE33" s="23"/>
      <c r="AF33" s="251"/>
      <c r="AG33" s="251"/>
      <c r="AH33" s="22"/>
      <c r="AI33" s="11"/>
      <c r="AJ33" s="234"/>
      <c r="AK33" s="240"/>
      <c r="AL33" s="231"/>
      <c r="AM33" s="234"/>
      <c r="AN33" s="240"/>
      <c r="AO33" s="231"/>
      <c r="AP33" s="234"/>
      <c r="AQ33" s="240"/>
      <c r="AR33" s="231"/>
      <c r="AS33" s="234"/>
      <c r="AT33" s="240"/>
      <c r="AU33" s="231"/>
      <c r="AV33" s="234"/>
      <c r="AW33" s="237"/>
      <c r="AX33" s="231"/>
      <c r="AY33" s="292"/>
      <c r="AZ33" s="228"/>
      <c r="BA33" s="228"/>
      <c r="BB33" s="295"/>
    </row>
    <row r="34" spans="2:62" ht="28.15" customHeight="1" thickBot="1" x14ac:dyDescent="0.25">
      <c r="B34" s="30"/>
      <c r="C34" s="253"/>
      <c r="D34" s="51"/>
      <c r="E34" s="115"/>
      <c r="F34" s="115"/>
      <c r="G34" s="114"/>
      <c r="H34" s="226"/>
      <c r="I34" s="254"/>
      <c r="J34" s="254"/>
      <c r="K34" s="254"/>
      <c r="L34" s="48" t="s">
        <v>105</v>
      </c>
      <c r="M34" s="47" t="s">
        <v>382</v>
      </c>
      <c r="N34" s="48" t="s">
        <v>103</v>
      </c>
      <c r="O34" s="47" t="s">
        <v>186</v>
      </c>
      <c r="P34" s="48" t="s">
        <v>102</v>
      </c>
      <c r="Q34" s="47" t="s">
        <v>113</v>
      </c>
      <c r="R34" s="48" t="s">
        <v>101</v>
      </c>
      <c r="S34" s="47" t="s">
        <v>121</v>
      </c>
      <c r="T34" s="48">
        <v>20</v>
      </c>
      <c r="U34" s="47"/>
      <c r="V34" s="48" t="s">
        <v>100</v>
      </c>
      <c r="W34" s="47"/>
      <c r="X34" s="48" t="s">
        <v>99</v>
      </c>
      <c r="Y34" s="47"/>
      <c r="Z34" s="48" t="s">
        <v>98</v>
      </c>
      <c r="AA34" s="47"/>
      <c r="AB34" s="16"/>
      <c r="AC34" s="47"/>
      <c r="AD34" s="16"/>
      <c r="AE34" s="46"/>
      <c r="AF34" s="255"/>
      <c r="AG34" s="255"/>
      <c r="AH34" s="45"/>
      <c r="AI34" s="11"/>
      <c r="AJ34" s="235"/>
      <c r="AK34" s="241"/>
      <c r="AL34" s="232"/>
      <c r="AM34" s="235"/>
      <c r="AN34" s="241"/>
      <c r="AO34" s="232"/>
      <c r="AP34" s="235"/>
      <c r="AQ34" s="241"/>
      <c r="AR34" s="232"/>
      <c r="AS34" s="235"/>
      <c r="AT34" s="241"/>
      <c r="AU34" s="232"/>
      <c r="AV34" s="235"/>
      <c r="AW34" s="238"/>
      <c r="AX34" s="232"/>
      <c r="AY34" s="293"/>
      <c r="AZ34" s="229"/>
      <c r="BA34" s="229"/>
      <c r="BB34" s="296"/>
    </row>
    <row r="35" spans="2:62" ht="28.15" customHeight="1" x14ac:dyDescent="0.2">
      <c r="B35" s="30"/>
      <c r="C35" s="242">
        <v>3</v>
      </c>
      <c r="D35" s="44"/>
      <c r="E35" s="113"/>
      <c r="F35" s="113"/>
      <c r="G35" s="112"/>
      <c r="H35" s="223"/>
      <c r="I35" s="246">
        <v>106</v>
      </c>
      <c r="J35" s="246">
        <v>26</v>
      </c>
      <c r="K35" s="246">
        <v>6</v>
      </c>
      <c r="L35" s="41" t="s">
        <v>133</v>
      </c>
      <c r="M35" s="40" t="s">
        <v>414</v>
      </c>
      <c r="N35" s="41" t="s">
        <v>131</v>
      </c>
      <c r="O35" s="40" t="s">
        <v>132</v>
      </c>
      <c r="P35" s="41" t="s">
        <v>130</v>
      </c>
      <c r="Q35" s="40" t="s">
        <v>389</v>
      </c>
      <c r="R35" s="41" t="s">
        <v>129</v>
      </c>
      <c r="S35" s="40" t="s">
        <v>430</v>
      </c>
      <c r="T35" s="41" t="s">
        <v>128</v>
      </c>
      <c r="U35" s="40" t="s">
        <v>132</v>
      </c>
      <c r="V35" s="41" t="s">
        <v>127</v>
      </c>
      <c r="W35" s="40"/>
      <c r="X35" s="41" t="s">
        <v>126</v>
      </c>
      <c r="Y35" s="40"/>
      <c r="Z35" s="41" t="s">
        <v>125</v>
      </c>
      <c r="AA35" s="40"/>
      <c r="AB35" s="39"/>
      <c r="AC35" s="40"/>
      <c r="AD35" s="39"/>
      <c r="AE35" s="38"/>
      <c r="AF35" s="250">
        <v>6</v>
      </c>
      <c r="AG35" s="250"/>
      <c r="AH35" s="37"/>
      <c r="AI35" s="11"/>
      <c r="AJ35" s="233">
        <f>SUMPRODUCT(LEN($M35:$U38)-LEN(SUBSTITUTE($M35:$U38,"A", "")))</f>
        <v>28</v>
      </c>
      <c r="AK35" s="239">
        <f>SUMPRODUCT(LEN($X35:$X38)-LEN(SUBSTITUTE($X35:$X38,"A", "")))</f>
        <v>0</v>
      </c>
      <c r="AL35" s="230">
        <f>SUMPRODUCT(LEN($W35:$W38)-LEN(SUBSTITUTE($W35:$W38,"A", "")))</f>
        <v>0</v>
      </c>
      <c r="AM35" s="233">
        <f>SUMPRODUCT(LEN($M35:$U38)-LEN(SUBSTITUTE($M35:$U38,"S", "")))</f>
        <v>10</v>
      </c>
      <c r="AN35" s="239">
        <f>SUMPRODUCT(LEN($X35:$X38)-LEN(SUBSTITUTE($X35:$X38,"S", "")))</f>
        <v>0</v>
      </c>
      <c r="AO35" s="230">
        <f>SUMPRODUCT(LEN($W35:$W38)-LEN(SUBSTITUTE($W35:$W38,"S", "")))</f>
        <v>0</v>
      </c>
      <c r="AP35" s="233">
        <f>SUMPRODUCT(LEN($M35:$U38)-LEN(SUBSTITUTE($M35:$U38,"F", "")))</f>
        <v>1</v>
      </c>
      <c r="AQ35" s="239">
        <f>SUMPRODUCT(LEN($X35:$X38)-LEN(SUBSTITUTE($X35:$X38,"F", "")))</f>
        <v>0</v>
      </c>
      <c r="AR35" s="230">
        <f>SUMPRODUCT(LEN($W35:$W38)-LEN(SUBSTITUTE($W35:$W38,"F", "")))</f>
        <v>0</v>
      </c>
      <c r="AS35" s="233">
        <f>SUMPRODUCT(LEN($M35:$U38)-LEN(SUBSTITUTE($M35:$U38,"G", "")))</f>
        <v>6</v>
      </c>
      <c r="AT35" s="239">
        <f>SUMPRODUCT(LEN($X35:$X38)-LEN(SUBSTITUTE($X35:$X38,"G", "")))</f>
        <v>0</v>
      </c>
      <c r="AU35" s="230">
        <f>SUMPRODUCT(LEN($W35:$W38)-LEN(SUBSTITUTE($W35:$W38,"G", "")))</f>
        <v>0</v>
      </c>
      <c r="AV35" s="233">
        <f>SUMPRODUCT(LEN($L35:$U38)-LEN(SUBSTITUTE($L35:$U38,"M", "")))</f>
        <v>0</v>
      </c>
      <c r="AW35" s="236">
        <f>SUMPRODUCT(LEN($X35:$X38)-LEN(SUBSTITUTE($X35:$X38,"M", "")))</f>
        <v>0</v>
      </c>
      <c r="AX35" s="230">
        <f>SUMPRODUCT(LEN($W35:$W38)-LEN(SUBSTITUTE($W35:$W38,"M", "")))</f>
        <v>0</v>
      </c>
      <c r="AY35" s="291">
        <f>SUMPRODUCT(LEN($AE35:$AE38)-LEN(SUBSTITUTE($AE35:$AE38,"S", "")))</f>
        <v>0</v>
      </c>
      <c r="AZ35" s="227">
        <f>SUMPRODUCT(LEN($AE35:$AE38)-LEN(SUBSTITUTE($AE35:$AE38,"F", "")))</f>
        <v>0</v>
      </c>
      <c r="BA35" s="227">
        <f>SUMPRODUCT(LEN($AE35:$AE38)-LEN(SUBSTITUTE($AE35:$AE38,"G", "")))</f>
        <v>0</v>
      </c>
      <c r="BB35" s="294">
        <f>SUMPRODUCT(LEN($AE35:$AE38)-LEN(SUBSTITUTE($AE35:$AE38,"M", "")))</f>
        <v>0</v>
      </c>
    </row>
    <row r="36" spans="2:62" ht="28.15" customHeight="1" thickBot="1" x14ac:dyDescent="0.25">
      <c r="B36" s="30"/>
      <c r="C36" s="243"/>
      <c r="D36" s="36"/>
      <c r="E36" s="111"/>
      <c r="F36" s="111"/>
      <c r="G36" s="110"/>
      <c r="H36" s="224"/>
      <c r="I36" s="247"/>
      <c r="J36" s="247"/>
      <c r="K36" s="247"/>
      <c r="L36" s="33" t="s">
        <v>123</v>
      </c>
      <c r="M36" s="32" t="s">
        <v>104</v>
      </c>
      <c r="N36" s="33" t="s">
        <v>122</v>
      </c>
      <c r="O36" s="32" t="s">
        <v>186</v>
      </c>
      <c r="P36" s="33" t="s">
        <v>120</v>
      </c>
      <c r="Q36" s="32" t="s">
        <v>132</v>
      </c>
      <c r="R36" s="33" t="s">
        <v>119</v>
      </c>
      <c r="S36" s="32" t="s">
        <v>470</v>
      </c>
      <c r="T36" s="33" t="s">
        <v>118</v>
      </c>
      <c r="U36" s="32" t="s">
        <v>113</v>
      </c>
      <c r="V36" s="33" t="s">
        <v>117</v>
      </c>
      <c r="W36" s="32"/>
      <c r="X36" s="33" t="s">
        <v>116</v>
      </c>
      <c r="Y36" s="32"/>
      <c r="Z36" s="33" t="s">
        <v>115</v>
      </c>
      <c r="AA36" s="32"/>
      <c r="AB36" s="31"/>
      <c r="AC36" s="32"/>
      <c r="AD36" s="31"/>
      <c r="AE36" s="23"/>
      <c r="AF36" s="251"/>
      <c r="AG36" s="251"/>
      <c r="AH36" s="22"/>
      <c r="AI36" s="11"/>
      <c r="AJ36" s="234"/>
      <c r="AK36" s="240"/>
      <c r="AL36" s="231"/>
      <c r="AM36" s="234"/>
      <c r="AN36" s="240"/>
      <c r="AO36" s="231"/>
      <c r="AP36" s="234"/>
      <c r="AQ36" s="240"/>
      <c r="AR36" s="231"/>
      <c r="AS36" s="234"/>
      <c r="AT36" s="240"/>
      <c r="AU36" s="231"/>
      <c r="AV36" s="234"/>
      <c r="AW36" s="237"/>
      <c r="AX36" s="231"/>
      <c r="AY36" s="292"/>
      <c r="AZ36" s="228"/>
      <c r="BA36" s="228"/>
      <c r="BB36" s="295"/>
    </row>
    <row r="37" spans="2:62" ht="28.15" customHeight="1" x14ac:dyDescent="0.2">
      <c r="B37" s="30"/>
      <c r="C37" s="244"/>
      <c r="D37" s="29"/>
      <c r="E37" s="109"/>
      <c r="F37" s="109"/>
      <c r="G37" s="108"/>
      <c r="H37" s="225"/>
      <c r="I37" s="248"/>
      <c r="J37" s="248"/>
      <c r="K37" s="248"/>
      <c r="L37" s="26" t="s">
        <v>114</v>
      </c>
      <c r="M37" s="25" t="s">
        <v>389</v>
      </c>
      <c r="N37" s="26" t="s">
        <v>112</v>
      </c>
      <c r="O37" s="25" t="s">
        <v>389</v>
      </c>
      <c r="P37" s="26" t="s">
        <v>111</v>
      </c>
      <c r="Q37" s="25" t="s">
        <v>104</v>
      </c>
      <c r="R37" s="26" t="s">
        <v>110</v>
      </c>
      <c r="S37" s="25" t="s">
        <v>188</v>
      </c>
      <c r="T37" s="26" t="s">
        <v>109</v>
      </c>
      <c r="U37" s="25" t="s">
        <v>121</v>
      </c>
      <c r="V37" s="26" t="s">
        <v>108</v>
      </c>
      <c r="W37" s="25"/>
      <c r="X37" s="26" t="s">
        <v>107</v>
      </c>
      <c r="Y37" s="25"/>
      <c r="Z37" s="26" t="s">
        <v>106</v>
      </c>
      <c r="AA37" s="25"/>
      <c r="AB37" s="24"/>
      <c r="AC37" s="25"/>
      <c r="AD37" s="24"/>
      <c r="AE37" s="23"/>
      <c r="AF37" s="251"/>
      <c r="AG37" s="251"/>
      <c r="AH37" s="22"/>
      <c r="AI37" s="11"/>
      <c r="AJ37" s="234"/>
      <c r="AK37" s="240"/>
      <c r="AL37" s="231"/>
      <c r="AM37" s="234"/>
      <c r="AN37" s="240"/>
      <c r="AO37" s="231"/>
      <c r="AP37" s="234"/>
      <c r="AQ37" s="240"/>
      <c r="AR37" s="231"/>
      <c r="AS37" s="234"/>
      <c r="AT37" s="240"/>
      <c r="AU37" s="231"/>
      <c r="AV37" s="234"/>
      <c r="AW37" s="237"/>
      <c r="AX37" s="231"/>
      <c r="AY37" s="292"/>
      <c r="AZ37" s="228"/>
      <c r="BA37" s="228"/>
      <c r="BB37" s="295"/>
    </row>
    <row r="38" spans="2:62" ht="28.15" customHeight="1" thickBot="1" x14ac:dyDescent="0.25">
      <c r="B38" s="21"/>
      <c r="C38" s="245"/>
      <c r="D38" s="20"/>
      <c r="E38" s="117"/>
      <c r="F38" s="117"/>
      <c r="G38" s="116"/>
      <c r="H38" s="226"/>
      <c r="I38" s="249"/>
      <c r="J38" s="249"/>
      <c r="K38" s="249"/>
      <c r="L38" s="17" t="s">
        <v>105</v>
      </c>
      <c r="M38" s="15" t="s">
        <v>382</v>
      </c>
      <c r="N38" s="17" t="s">
        <v>103</v>
      </c>
      <c r="O38" s="15" t="s">
        <v>399</v>
      </c>
      <c r="P38" s="17" t="s">
        <v>102</v>
      </c>
      <c r="Q38" s="15" t="s">
        <v>411</v>
      </c>
      <c r="R38" s="17" t="s">
        <v>101</v>
      </c>
      <c r="S38" s="15" t="s">
        <v>175</v>
      </c>
      <c r="T38" s="17">
        <v>20</v>
      </c>
      <c r="U38" s="15" t="s">
        <v>121</v>
      </c>
      <c r="V38" s="17" t="s">
        <v>100</v>
      </c>
      <c r="W38" s="15"/>
      <c r="X38" s="17" t="s">
        <v>99</v>
      </c>
      <c r="Y38" s="15"/>
      <c r="Z38" s="17" t="s">
        <v>98</v>
      </c>
      <c r="AA38" s="15"/>
      <c r="AB38" s="16"/>
      <c r="AC38" s="15"/>
      <c r="AD38" s="14"/>
      <c r="AE38" s="13"/>
      <c r="AF38" s="252"/>
      <c r="AG38" s="252"/>
      <c r="AH38" s="12"/>
      <c r="AI38" s="11"/>
      <c r="AJ38" s="235"/>
      <c r="AK38" s="241"/>
      <c r="AL38" s="232"/>
      <c r="AM38" s="235"/>
      <c r="AN38" s="241"/>
      <c r="AO38" s="232"/>
      <c r="AP38" s="235"/>
      <c r="AQ38" s="241"/>
      <c r="AR38" s="232"/>
      <c r="AS38" s="235"/>
      <c r="AT38" s="241"/>
      <c r="AU38" s="232"/>
      <c r="AV38" s="235"/>
      <c r="AW38" s="238"/>
      <c r="AX38" s="232"/>
      <c r="AY38" s="293"/>
      <c r="AZ38" s="229"/>
      <c r="BA38" s="229"/>
      <c r="BB38" s="296"/>
    </row>
    <row r="39" spans="2:62" ht="85.9" customHeight="1" thickTop="1" thickBot="1" x14ac:dyDescent="0.35">
      <c r="B39" s="105" t="s">
        <v>174</v>
      </c>
      <c r="C39" s="95" t="s">
        <v>173</v>
      </c>
      <c r="D39" s="100" t="s">
        <v>172</v>
      </c>
      <c r="E39" s="104" t="s">
        <v>171</v>
      </c>
      <c r="F39" s="103"/>
      <c r="G39" s="102"/>
      <c r="H39" s="101" t="s">
        <v>170</v>
      </c>
      <c r="I39" s="100" t="s">
        <v>96</v>
      </c>
      <c r="J39" s="100" t="s">
        <v>169</v>
      </c>
      <c r="K39" s="100" t="s">
        <v>97</v>
      </c>
      <c r="L39" s="256" t="s">
        <v>168</v>
      </c>
      <c r="M39" s="262"/>
      <c r="N39" s="256" t="s">
        <v>167</v>
      </c>
      <c r="O39" s="262"/>
      <c r="P39" s="256" t="s">
        <v>167</v>
      </c>
      <c r="Q39" s="257"/>
      <c r="R39" s="256" t="s">
        <v>167</v>
      </c>
      <c r="S39" s="257"/>
      <c r="T39" s="256" t="s">
        <v>167</v>
      </c>
      <c r="U39" s="257"/>
      <c r="V39" s="256" t="s">
        <v>167</v>
      </c>
      <c r="W39" s="257"/>
      <c r="X39" s="256" t="s">
        <v>167</v>
      </c>
      <c r="Y39" s="257"/>
      <c r="Z39" s="256" t="s">
        <v>167</v>
      </c>
      <c r="AA39" s="257"/>
      <c r="AB39" s="261" t="s">
        <v>166</v>
      </c>
      <c r="AC39" s="257"/>
      <c r="AD39" s="101" t="s">
        <v>165</v>
      </c>
      <c r="AE39" s="101" t="s">
        <v>164</v>
      </c>
      <c r="AF39" s="100" t="s">
        <v>163</v>
      </c>
      <c r="AG39" s="100" t="s">
        <v>162</v>
      </c>
      <c r="AH39" s="99" t="s">
        <v>161</v>
      </c>
      <c r="AI39" s="98"/>
      <c r="AJ39" s="96" t="s">
        <v>160</v>
      </c>
      <c r="AK39" s="95" t="s">
        <v>159</v>
      </c>
      <c r="AL39" s="94" t="s">
        <v>158</v>
      </c>
      <c r="AM39" s="96" t="s">
        <v>157</v>
      </c>
      <c r="AN39" s="95" t="s">
        <v>156</v>
      </c>
      <c r="AO39" s="94" t="s">
        <v>155</v>
      </c>
      <c r="AP39" s="96" t="s">
        <v>154</v>
      </c>
      <c r="AQ39" s="95" t="s">
        <v>153</v>
      </c>
      <c r="AR39" s="97" t="s">
        <v>152</v>
      </c>
      <c r="AS39" s="96" t="s">
        <v>151</v>
      </c>
      <c r="AT39" s="95" t="s">
        <v>150</v>
      </c>
      <c r="AU39" s="94" t="s">
        <v>149</v>
      </c>
      <c r="AV39" s="96" t="s">
        <v>148</v>
      </c>
      <c r="AW39" s="95" t="s">
        <v>147</v>
      </c>
      <c r="AX39" s="94" t="s">
        <v>146</v>
      </c>
      <c r="AY39" s="93" t="s">
        <v>145</v>
      </c>
      <c r="AZ39" s="92" t="s">
        <v>144</v>
      </c>
      <c r="BA39" s="92" t="s">
        <v>143</v>
      </c>
      <c r="BB39" s="91" t="s">
        <v>142</v>
      </c>
    </row>
    <row r="40" spans="2:62" ht="48" thickBot="1" x14ac:dyDescent="0.3">
      <c r="B40" s="90" t="s">
        <v>253</v>
      </c>
      <c r="C40" s="89"/>
      <c r="D40" s="88">
        <v>208</v>
      </c>
      <c r="E40" s="258"/>
      <c r="F40" s="259"/>
      <c r="G40" s="260"/>
      <c r="H40" s="87" t="s">
        <v>140</v>
      </c>
      <c r="I40" s="86"/>
      <c r="J40" s="86"/>
      <c r="K40" s="85"/>
      <c r="L40" s="84"/>
      <c r="M40" s="81"/>
      <c r="N40" s="84"/>
      <c r="O40" s="81"/>
      <c r="P40" s="84"/>
      <c r="Q40" s="81"/>
      <c r="R40" s="84"/>
      <c r="S40" s="81"/>
      <c r="T40" s="84"/>
      <c r="U40" s="81"/>
      <c r="V40" s="84"/>
      <c r="W40" s="81"/>
      <c r="X40" s="84"/>
      <c r="Y40" s="81"/>
      <c r="Z40" s="84"/>
      <c r="AA40" s="83"/>
      <c r="AB40" s="82" t="s">
        <v>139</v>
      </c>
      <c r="AC40" s="81"/>
      <c r="AD40" s="81"/>
      <c r="AE40" s="81"/>
      <c r="AF40" s="80"/>
      <c r="AG40" s="80"/>
      <c r="AH40" s="60"/>
      <c r="AI40" s="79" t="s">
        <v>138</v>
      </c>
      <c r="AJ40" s="78">
        <f t="shared" ref="AJ40:BB40" si="4">SUM(AJ42:AJ53)</f>
        <v>99</v>
      </c>
      <c r="AK40" s="77">
        <f t="shared" si="4"/>
        <v>0</v>
      </c>
      <c r="AL40" s="76">
        <f t="shared" si="4"/>
        <v>0</v>
      </c>
      <c r="AM40" s="78">
        <f t="shared" si="4"/>
        <v>22</v>
      </c>
      <c r="AN40" s="77">
        <f t="shared" si="4"/>
        <v>0</v>
      </c>
      <c r="AO40" s="76">
        <f t="shared" si="4"/>
        <v>0</v>
      </c>
      <c r="AP40" s="78">
        <f t="shared" si="4"/>
        <v>1</v>
      </c>
      <c r="AQ40" s="77">
        <f t="shared" si="4"/>
        <v>0</v>
      </c>
      <c r="AR40" s="76">
        <f t="shared" si="4"/>
        <v>0</v>
      </c>
      <c r="AS40" s="78">
        <f t="shared" si="4"/>
        <v>24</v>
      </c>
      <c r="AT40" s="77">
        <f t="shared" si="4"/>
        <v>0</v>
      </c>
      <c r="AU40" s="76">
        <f t="shared" si="4"/>
        <v>0</v>
      </c>
      <c r="AV40" s="78">
        <f t="shared" si="4"/>
        <v>0</v>
      </c>
      <c r="AW40" s="77">
        <f t="shared" si="4"/>
        <v>0</v>
      </c>
      <c r="AX40" s="76">
        <f t="shared" si="4"/>
        <v>0</v>
      </c>
      <c r="AY40" s="75">
        <f t="shared" si="4"/>
        <v>0</v>
      </c>
      <c r="AZ40" s="74">
        <f t="shared" si="4"/>
        <v>0</v>
      </c>
      <c r="BA40" s="74">
        <f t="shared" si="4"/>
        <v>0</v>
      </c>
      <c r="BB40" s="73">
        <f t="shared" si="4"/>
        <v>0</v>
      </c>
      <c r="BC40" s="72" t="s">
        <v>137</v>
      </c>
      <c r="BF40" s="5">
        <f>SUM(AJ40:AL40)/$BG$5</f>
        <v>33</v>
      </c>
      <c r="BG40" s="5">
        <f>SUM(AM40:AO40,AY40)/$BG$5</f>
        <v>7.333333333333333</v>
      </c>
      <c r="BH40" s="5">
        <f>SUM(AP40:AR40,AZ40)/$BG$5</f>
        <v>0.33333333333333331</v>
      </c>
      <c r="BI40" s="5">
        <f>SUM(AS40:AU40,BA40)/$BG$5</f>
        <v>8</v>
      </c>
      <c r="BJ40" s="5">
        <f>SUM(AV40:AX40,BB40)/$BG$5</f>
        <v>0</v>
      </c>
    </row>
    <row r="41" spans="2:62" ht="37.5" thickBot="1" x14ac:dyDescent="0.3">
      <c r="B41" s="71"/>
      <c r="C41" s="70"/>
      <c r="D41" s="69"/>
      <c r="E41" s="68"/>
      <c r="F41" s="68"/>
      <c r="G41" s="67"/>
      <c r="H41" s="66"/>
      <c r="I41" s="64"/>
      <c r="J41" s="64"/>
      <c r="K41" s="65"/>
      <c r="L41" s="64"/>
      <c r="M41" s="62"/>
      <c r="N41" s="64"/>
      <c r="O41" s="62"/>
      <c r="P41" s="64"/>
      <c r="Q41" s="62"/>
      <c r="R41" s="64"/>
      <c r="S41" s="62"/>
      <c r="T41" s="64"/>
      <c r="U41" s="62"/>
      <c r="V41" s="64"/>
      <c r="W41" s="62"/>
      <c r="X41" s="64"/>
      <c r="Y41" s="62"/>
      <c r="Z41" s="64"/>
      <c r="AA41" s="62"/>
      <c r="AB41" s="63"/>
      <c r="AC41" s="62"/>
      <c r="AD41" s="62"/>
      <c r="AE41" s="62"/>
      <c r="AF41" s="61"/>
      <c r="AG41" s="61"/>
      <c r="AH41" s="60"/>
      <c r="AI41" s="59" t="s">
        <v>136</v>
      </c>
      <c r="AJ41" s="58">
        <f t="shared" ref="AJ41:BB41" si="5">AJ40/3</f>
        <v>33</v>
      </c>
      <c r="AK41" s="57">
        <f t="shared" si="5"/>
        <v>0</v>
      </c>
      <c r="AL41" s="56">
        <f t="shared" si="5"/>
        <v>0</v>
      </c>
      <c r="AM41" s="58">
        <f t="shared" si="5"/>
        <v>7.333333333333333</v>
      </c>
      <c r="AN41" s="57">
        <f t="shared" si="5"/>
        <v>0</v>
      </c>
      <c r="AO41" s="56">
        <f t="shared" si="5"/>
        <v>0</v>
      </c>
      <c r="AP41" s="58">
        <f t="shared" si="5"/>
        <v>0.33333333333333331</v>
      </c>
      <c r="AQ41" s="57">
        <f t="shared" si="5"/>
        <v>0</v>
      </c>
      <c r="AR41" s="56">
        <f t="shared" si="5"/>
        <v>0</v>
      </c>
      <c r="AS41" s="58">
        <f t="shared" si="5"/>
        <v>8</v>
      </c>
      <c r="AT41" s="57">
        <f t="shared" si="5"/>
        <v>0</v>
      </c>
      <c r="AU41" s="56">
        <f t="shared" si="5"/>
        <v>0</v>
      </c>
      <c r="AV41" s="58">
        <f t="shared" si="5"/>
        <v>0</v>
      </c>
      <c r="AW41" s="57">
        <f t="shared" si="5"/>
        <v>0</v>
      </c>
      <c r="AX41" s="56">
        <f t="shared" si="5"/>
        <v>0</v>
      </c>
      <c r="AY41" s="55">
        <f t="shared" si="5"/>
        <v>0</v>
      </c>
      <c r="AZ41" s="54">
        <f t="shared" si="5"/>
        <v>0</v>
      </c>
      <c r="BA41" s="54">
        <f t="shared" si="5"/>
        <v>0</v>
      </c>
      <c r="BB41" s="53">
        <f t="shared" si="5"/>
        <v>0</v>
      </c>
      <c r="BC41" s="52" t="s">
        <v>135</v>
      </c>
    </row>
    <row r="42" spans="2:62" ht="28.15" customHeight="1" x14ac:dyDescent="0.2">
      <c r="B42" s="30"/>
      <c r="C42" s="242">
        <v>1</v>
      </c>
      <c r="D42" s="44"/>
      <c r="E42" s="113"/>
      <c r="F42" s="113"/>
      <c r="G42" s="112"/>
      <c r="H42" s="223" t="s">
        <v>384</v>
      </c>
      <c r="I42" s="246">
        <v>62</v>
      </c>
      <c r="J42" s="246">
        <v>24</v>
      </c>
      <c r="K42" s="246">
        <v>7</v>
      </c>
      <c r="L42" s="41" t="s">
        <v>133</v>
      </c>
      <c r="M42" s="40" t="s">
        <v>132</v>
      </c>
      <c r="N42" s="41" t="s">
        <v>131</v>
      </c>
      <c r="O42" s="40" t="s">
        <v>377</v>
      </c>
      <c r="P42" s="41" t="s">
        <v>130</v>
      </c>
      <c r="Q42" s="40" t="s">
        <v>382</v>
      </c>
      <c r="R42" s="41" t="s">
        <v>129</v>
      </c>
      <c r="S42" s="40" t="s">
        <v>186</v>
      </c>
      <c r="T42" s="41" t="s">
        <v>128</v>
      </c>
      <c r="U42" s="40" t="s">
        <v>121</v>
      </c>
      <c r="V42" s="41" t="s">
        <v>127</v>
      </c>
      <c r="W42" s="40"/>
      <c r="X42" s="41" t="s">
        <v>126</v>
      </c>
      <c r="Y42" s="40"/>
      <c r="Z42" s="41" t="s">
        <v>125</v>
      </c>
      <c r="AA42" s="40"/>
      <c r="AB42" s="39"/>
      <c r="AC42" s="40"/>
      <c r="AD42" s="39"/>
      <c r="AE42" s="38"/>
      <c r="AF42" s="250"/>
      <c r="AG42" s="250"/>
      <c r="AH42" s="37"/>
      <c r="AI42" s="11"/>
      <c r="AJ42" s="233">
        <f>SUMPRODUCT(LEN($M42:$U45)-LEN(SUBSTITUTE($M42:$U45,"A", "")))</f>
        <v>35</v>
      </c>
      <c r="AK42" s="239">
        <f>SUMPRODUCT(LEN($X42:$X45)-LEN(SUBSTITUTE($X42:$X45,"A", "")))</f>
        <v>0</v>
      </c>
      <c r="AL42" s="230">
        <f>SUMPRODUCT(LEN($W42:$W45)-LEN(SUBSTITUTE($W42:$W45,"A", "")))</f>
        <v>0</v>
      </c>
      <c r="AM42" s="233">
        <f>SUMPRODUCT(LEN($M42:$U45)-LEN(SUBSTITUTE($M42:$U45,"S", "")))</f>
        <v>4</v>
      </c>
      <c r="AN42" s="239">
        <f>SUMPRODUCT(LEN($X42:$X45)-LEN(SUBSTITUTE($X42:$X45,"S", "")))</f>
        <v>0</v>
      </c>
      <c r="AO42" s="230">
        <f>SUMPRODUCT(LEN($W42:$W45)-LEN(SUBSTITUTE($W42:$W45,"S", "")))</f>
        <v>0</v>
      </c>
      <c r="AP42" s="233">
        <f>SUMPRODUCT(LEN($M42:$U45)-LEN(SUBSTITUTE($M42:$U45,"F", "")))</f>
        <v>0</v>
      </c>
      <c r="AQ42" s="239">
        <f>SUMPRODUCT(LEN($X42:$X45)-LEN(SUBSTITUTE($X42:$X45,"F", "")))</f>
        <v>0</v>
      </c>
      <c r="AR42" s="230">
        <f>SUMPRODUCT(LEN($W42:$W45)-LEN(SUBSTITUTE($W42:$W45,"F", "")))</f>
        <v>0</v>
      </c>
      <c r="AS42" s="233">
        <f>SUMPRODUCT(LEN($M42:$U45)-LEN(SUBSTITUTE($M42:$U45,"G", "")))</f>
        <v>8</v>
      </c>
      <c r="AT42" s="239">
        <f>SUMPRODUCT(LEN($X42:$X45)-LEN(SUBSTITUTE($X42:$X45,"G", "")))</f>
        <v>0</v>
      </c>
      <c r="AU42" s="230">
        <f>SUMPRODUCT(LEN($W42:$W45)-LEN(SUBSTITUTE($W42:$W45,"G", "")))</f>
        <v>0</v>
      </c>
      <c r="AV42" s="233">
        <f>SUMPRODUCT(LEN($L42:$U45)-LEN(SUBSTITUTE($L42:$U45,"M", "")))</f>
        <v>0</v>
      </c>
      <c r="AW42" s="236">
        <f>SUMPRODUCT(LEN($X42:$X45)-LEN(SUBSTITUTE($X42:$X45,"M", "")))</f>
        <v>0</v>
      </c>
      <c r="AX42" s="230">
        <f>SUMPRODUCT(LEN($W42:$W45)-LEN(SUBSTITUTE($W42:$W45,"M", "")))</f>
        <v>0</v>
      </c>
      <c r="AY42" s="291">
        <f>SUMPRODUCT(LEN($AE42:$AE45)-LEN(SUBSTITUTE($AE42:$AE45,"S", "")))</f>
        <v>0</v>
      </c>
      <c r="AZ42" s="227">
        <f>SUMPRODUCT(LEN($AE42:$AE45)-LEN(SUBSTITUTE($AE42:$AE45,"F", "")))</f>
        <v>0</v>
      </c>
      <c r="BA42" s="227">
        <f>SUMPRODUCT(LEN($AE42:$AE45)-LEN(SUBSTITUTE($AE42:$AE45,"G", "")))</f>
        <v>0</v>
      </c>
      <c r="BB42" s="294">
        <f>SUMPRODUCT(LEN($AE42:$AE45)-LEN(SUBSTITUTE($AE42:$AE45,"M", "")))</f>
        <v>0</v>
      </c>
    </row>
    <row r="43" spans="2:62" ht="28.15" customHeight="1" thickBot="1" x14ac:dyDescent="0.25">
      <c r="B43" s="30"/>
      <c r="C43" s="243"/>
      <c r="D43" s="36"/>
      <c r="E43" s="111"/>
      <c r="F43" s="111"/>
      <c r="G43" s="110"/>
      <c r="H43" s="224"/>
      <c r="I43" s="247"/>
      <c r="J43" s="247"/>
      <c r="K43" s="247"/>
      <c r="L43" s="33" t="s">
        <v>123</v>
      </c>
      <c r="M43" s="32" t="s">
        <v>527</v>
      </c>
      <c r="N43" s="33" t="s">
        <v>122</v>
      </c>
      <c r="O43" s="32" t="s">
        <v>132</v>
      </c>
      <c r="P43" s="33" t="s">
        <v>120</v>
      </c>
      <c r="Q43" s="32" t="s">
        <v>187</v>
      </c>
      <c r="R43" s="33" t="s">
        <v>119</v>
      </c>
      <c r="S43" s="32" t="s">
        <v>175</v>
      </c>
      <c r="T43" s="33" t="s">
        <v>118</v>
      </c>
      <c r="U43" s="32"/>
      <c r="V43" s="33" t="s">
        <v>117</v>
      </c>
      <c r="W43" s="32"/>
      <c r="X43" s="33" t="s">
        <v>116</v>
      </c>
      <c r="Y43" s="32"/>
      <c r="Z43" s="33" t="s">
        <v>115</v>
      </c>
      <c r="AA43" s="32"/>
      <c r="AB43" s="31"/>
      <c r="AC43" s="32"/>
      <c r="AD43" s="31"/>
      <c r="AE43" s="23"/>
      <c r="AF43" s="251"/>
      <c r="AG43" s="251"/>
      <c r="AH43" s="22"/>
      <c r="AI43" s="11"/>
      <c r="AJ43" s="234"/>
      <c r="AK43" s="240"/>
      <c r="AL43" s="231"/>
      <c r="AM43" s="234"/>
      <c r="AN43" s="240"/>
      <c r="AO43" s="231"/>
      <c r="AP43" s="234"/>
      <c r="AQ43" s="240"/>
      <c r="AR43" s="231"/>
      <c r="AS43" s="234"/>
      <c r="AT43" s="240"/>
      <c r="AU43" s="231"/>
      <c r="AV43" s="234"/>
      <c r="AW43" s="237"/>
      <c r="AX43" s="231"/>
      <c r="AY43" s="292"/>
      <c r="AZ43" s="228"/>
      <c r="BA43" s="228"/>
      <c r="BB43" s="295"/>
    </row>
    <row r="44" spans="2:62" ht="28.15" customHeight="1" x14ac:dyDescent="0.2">
      <c r="B44" s="30"/>
      <c r="C44" s="244"/>
      <c r="D44" s="29"/>
      <c r="E44" s="109"/>
      <c r="F44" s="109"/>
      <c r="G44" s="108"/>
      <c r="H44" s="225">
        <v>208</v>
      </c>
      <c r="I44" s="248"/>
      <c r="J44" s="248"/>
      <c r="K44" s="248"/>
      <c r="L44" s="26" t="s">
        <v>114</v>
      </c>
      <c r="M44" s="25" t="s">
        <v>132</v>
      </c>
      <c r="N44" s="26" t="s">
        <v>112</v>
      </c>
      <c r="O44" s="25" t="s">
        <v>186</v>
      </c>
      <c r="P44" s="26" t="s">
        <v>111</v>
      </c>
      <c r="Q44" s="25" t="s">
        <v>389</v>
      </c>
      <c r="R44" s="26" t="s">
        <v>110</v>
      </c>
      <c r="S44" s="25" t="s">
        <v>175</v>
      </c>
      <c r="T44" s="26" t="s">
        <v>109</v>
      </c>
      <c r="U44" s="25"/>
      <c r="V44" s="26" t="s">
        <v>108</v>
      </c>
      <c r="W44" s="25"/>
      <c r="X44" s="26" t="s">
        <v>107</v>
      </c>
      <c r="Y44" s="25"/>
      <c r="Z44" s="26" t="s">
        <v>106</v>
      </c>
      <c r="AA44" s="25"/>
      <c r="AB44" s="24"/>
      <c r="AC44" s="25"/>
      <c r="AD44" s="24"/>
      <c r="AE44" s="23"/>
      <c r="AF44" s="251"/>
      <c r="AG44" s="251"/>
      <c r="AH44" s="22"/>
      <c r="AI44" s="11"/>
      <c r="AJ44" s="234"/>
      <c r="AK44" s="240"/>
      <c r="AL44" s="231"/>
      <c r="AM44" s="234"/>
      <c r="AN44" s="240"/>
      <c r="AO44" s="231"/>
      <c r="AP44" s="234"/>
      <c r="AQ44" s="240"/>
      <c r="AR44" s="231"/>
      <c r="AS44" s="234"/>
      <c r="AT44" s="240"/>
      <c r="AU44" s="231"/>
      <c r="AV44" s="234"/>
      <c r="AW44" s="237"/>
      <c r="AX44" s="231"/>
      <c r="AY44" s="292"/>
      <c r="AZ44" s="228"/>
      <c r="BA44" s="228"/>
      <c r="BB44" s="295"/>
    </row>
    <row r="45" spans="2:62" ht="28.15" customHeight="1" thickBot="1" x14ac:dyDescent="0.25">
      <c r="B45" s="30"/>
      <c r="C45" s="253"/>
      <c r="D45" s="51"/>
      <c r="E45" s="115"/>
      <c r="F45" s="115"/>
      <c r="G45" s="114"/>
      <c r="H45" s="226"/>
      <c r="I45" s="254"/>
      <c r="J45" s="254"/>
      <c r="K45" s="254"/>
      <c r="L45" s="48" t="s">
        <v>105</v>
      </c>
      <c r="M45" s="47" t="s">
        <v>659</v>
      </c>
      <c r="N45" s="48" t="s">
        <v>103</v>
      </c>
      <c r="O45" s="47" t="s">
        <v>377</v>
      </c>
      <c r="P45" s="48" t="s">
        <v>102</v>
      </c>
      <c r="Q45" s="47" t="s">
        <v>389</v>
      </c>
      <c r="R45" s="48" t="s">
        <v>101</v>
      </c>
      <c r="S45" s="47" t="s">
        <v>104</v>
      </c>
      <c r="T45" s="48">
        <v>20</v>
      </c>
      <c r="U45" s="47"/>
      <c r="V45" s="48" t="s">
        <v>100</v>
      </c>
      <c r="W45" s="47"/>
      <c r="X45" s="48" t="s">
        <v>99</v>
      </c>
      <c r="Y45" s="47"/>
      <c r="Z45" s="48" t="s">
        <v>98</v>
      </c>
      <c r="AA45" s="47"/>
      <c r="AB45" s="16"/>
      <c r="AC45" s="47"/>
      <c r="AD45" s="16"/>
      <c r="AE45" s="46"/>
      <c r="AF45" s="255"/>
      <c r="AG45" s="255"/>
      <c r="AH45" s="45"/>
      <c r="AI45" s="11"/>
      <c r="AJ45" s="235"/>
      <c r="AK45" s="241"/>
      <c r="AL45" s="232"/>
      <c r="AM45" s="235"/>
      <c r="AN45" s="241"/>
      <c r="AO45" s="232"/>
      <c r="AP45" s="235"/>
      <c r="AQ45" s="241"/>
      <c r="AR45" s="232"/>
      <c r="AS45" s="235"/>
      <c r="AT45" s="241"/>
      <c r="AU45" s="232"/>
      <c r="AV45" s="235"/>
      <c r="AW45" s="238"/>
      <c r="AX45" s="232"/>
      <c r="AY45" s="293"/>
      <c r="AZ45" s="229"/>
      <c r="BA45" s="229"/>
      <c r="BB45" s="296"/>
    </row>
    <row r="46" spans="2:62" ht="28.15" customHeight="1" x14ac:dyDescent="0.2">
      <c r="B46" s="30"/>
      <c r="C46" s="242">
        <v>2</v>
      </c>
      <c r="D46" s="44"/>
      <c r="E46" s="113"/>
      <c r="F46" s="113"/>
      <c r="G46" s="112"/>
      <c r="H46" s="223"/>
      <c r="I46" s="246">
        <v>71</v>
      </c>
      <c r="J46" s="246">
        <v>26</v>
      </c>
      <c r="K46" s="246">
        <v>7</v>
      </c>
      <c r="L46" s="41" t="s">
        <v>133</v>
      </c>
      <c r="M46" s="40" t="s">
        <v>186</v>
      </c>
      <c r="N46" s="41" t="s">
        <v>131</v>
      </c>
      <c r="O46" s="40" t="s">
        <v>946</v>
      </c>
      <c r="P46" s="41" t="s">
        <v>130</v>
      </c>
      <c r="Q46" s="40" t="s">
        <v>132</v>
      </c>
      <c r="R46" s="41" t="s">
        <v>129</v>
      </c>
      <c r="S46" s="40" t="s">
        <v>389</v>
      </c>
      <c r="T46" s="41" t="s">
        <v>128</v>
      </c>
      <c r="U46" s="40" t="s">
        <v>175</v>
      </c>
      <c r="V46" s="41" t="s">
        <v>127</v>
      </c>
      <c r="W46" s="40"/>
      <c r="X46" s="41" t="s">
        <v>126</v>
      </c>
      <c r="Y46" s="40"/>
      <c r="Z46" s="41" t="s">
        <v>125</v>
      </c>
      <c r="AA46" s="40"/>
      <c r="AB46" s="39"/>
      <c r="AC46" s="40"/>
      <c r="AD46" s="39"/>
      <c r="AE46" s="38"/>
      <c r="AF46" s="250"/>
      <c r="AG46" s="250"/>
      <c r="AH46" s="37"/>
      <c r="AI46" s="11"/>
      <c r="AJ46" s="233">
        <f>SUMPRODUCT(LEN($M46:$U49)-LEN(SUBSTITUTE($M46:$U49,"A", "")))</f>
        <v>34</v>
      </c>
      <c r="AK46" s="239">
        <f>SUMPRODUCT(LEN($X46:$X49)-LEN(SUBSTITUTE($X46:$X49,"A", "")))</f>
        <v>0</v>
      </c>
      <c r="AL46" s="230">
        <f>SUMPRODUCT(LEN($W46:$W49)-LEN(SUBSTITUTE($W46:$W49,"A", "")))</f>
        <v>0</v>
      </c>
      <c r="AM46" s="233">
        <f>SUMPRODUCT(LEN($M46:$U49)-LEN(SUBSTITUTE($M46:$U49,"S", "")))</f>
        <v>11</v>
      </c>
      <c r="AN46" s="239">
        <f>SUMPRODUCT(LEN($X46:$X49)-LEN(SUBSTITUTE($X46:$X49,"S", "")))</f>
        <v>0</v>
      </c>
      <c r="AO46" s="230">
        <f>SUMPRODUCT(LEN($W46:$W49)-LEN(SUBSTITUTE($W46:$W49,"S", "")))</f>
        <v>0</v>
      </c>
      <c r="AP46" s="233">
        <f>SUMPRODUCT(LEN($M46:$U49)-LEN(SUBSTITUTE($M46:$U49,"F", "")))</f>
        <v>0</v>
      </c>
      <c r="AQ46" s="239">
        <f>SUMPRODUCT(LEN($X46:$X49)-LEN(SUBSTITUTE($X46:$X49,"F", "")))</f>
        <v>0</v>
      </c>
      <c r="AR46" s="230">
        <f>SUMPRODUCT(LEN($W46:$W49)-LEN(SUBSTITUTE($W46:$W49,"F", "")))</f>
        <v>0</v>
      </c>
      <c r="AS46" s="233">
        <f>SUMPRODUCT(LEN($M46:$U49)-LEN(SUBSTITUTE($M46:$U49,"G", "")))</f>
        <v>8</v>
      </c>
      <c r="AT46" s="239">
        <f>SUMPRODUCT(LEN($X46:$X49)-LEN(SUBSTITUTE($X46:$X49,"G", "")))</f>
        <v>0</v>
      </c>
      <c r="AU46" s="230">
        <f>SUMPRODUCT(LEN($W46:$W49)-LEN(SUBSTITUTE($W46:$W49,"G", "")))</f>
        <v>0</v>
      </c>
      <c r="AV46" s="233">
        <f>SUMPRODUCT(LEN($L46:$U49)-LEN(SUBSTITUTE($L46:$U49,"M", "")))</f>
        <v>0</v>
      </c>
      <c r="AW46" s="236">
        <f>SUMPRODUCT(LEN($X46:$X49)-LEN(SUBSTITUTE($X46:$X49,"M", "")))</f>
        <v>0</v>
      </c>
      <c r="AX46" s="230">
        <f>SUMPRODUCT(LEN($W46:$W49)-LEN(SUBSTITUTE($W46:$W49,"M", "")))</f>
        <v>0</v>
      </c>
      <c r="AY46" s="291">
        <f>SUMPRODUCT(LEN($AE46:$AE49)-LEN(SUBSTITUTE($AE46:$AE49,"S", "")))</f>
        <v>0</v>
      </c>
      <c r="AZ46" s="227">
        <f>SUMPRODUCT(LEN($AE46:$AE49)-LEN(SUBSTITUTE($AE46:$AE49,"F", "")))</f>
        <v>0</v>
      </c>
      <c r="BA46" s="227">
        <f>SUMPRODUCT(LEN($AE46:$AE49)-LEN(SUBSTITUTE($AE46:$AE49,"G", "")))</f>
        <v>0</v>
      </c>
      <c r="BB46" s="294">
        <f>SUMPRODUCT(LEN($AE46:$AE49)-LEN(SUBSTITUTE($AE46:$AE49,"M", "")))</f>
        <v>0</v>
      </c>
    </row>
    <row r="47" spans="2:62" ht="28.15" customHeight="1" thickBot="1" x14ac:dyDescent="0.25">
      <c r="B47" s="30"/>
      <c r="C47" s="243"/>
      <c r="D47" s="36"/>
      <c r="E47" s="111"/>
      <c r="F47" s="111"/>
      <c r="G47" s="110"/>
      <c r="H47" s="224"/>
      <c r="I47" s="247"/>
      <c r="J47" s="247"/>
      <c r="K47" s="247"/>
      <c r="L47" s="33" t="s">
        <v>123</v>
      </c>
      <c r="M47" s="32" t="s">
        <v>132</v>
      </c>
      <c r="N47" s="33" t="s">
        <v>122</v>
      </c>
      <c r="O47" s="32" t="s">
        <v>389</v>
      </c>
      <c r="P47" s="33" t="s">
        <v>120</v>
      </c>
      <c r="Q47" s="32" t="s">
        <v>428</v>
      </c>
      <c r="R47" s="33" t="s">
        <v>119</v>
      </c>
      <c r="S47" s="32" t="s">
        <v>217</v>
      </c>
      <c r="T47" s="33" t="s">
        <v>118</v>
      </c>
      <c r="U47" s="32" t="s">
        <v>121</v>
      </c>
      <c r="V47" s="33" t="s">
        <v>117</v>
      </c>
      <c r="W47" s="32"/>
      <c r="X47" s="33" t="s">
        <v>116</v>
      </c>
      <c r="Y47" s="32"/>
      <c r="Z47" s="33" t="s">
        <v>115</v>
      </c>
      <c r="AA47" s="32"/>
      <c r="AB47" s="31"/>
      <c r="AC47" s="32"/>
      <c r="AD47" s="31"/>
      <c r="AE47" s="23"/>
      <c r="AF47" s="251"/>
      <c r="AG47" s="251"/>
      <c r="AH47" s="22"/>
      <c r="AI47" s="11"/>
      <c r="AJ47" s="234"/>
      <c r="AK47" s="240"/>
      <c r="AL47" s="231"/>
      <c r="AM47" s="234"/>
      <c r="AN47" s="240"/>
      <c r="AO47" s="231"/>
      <c r="AP47" s="234"/>
      <c r="AQ47" s="240"/>
      <c r="AR47" s="231"/>
      <c r="AS47" s="234"/>
      <c r="AT47" s="240"/>
      <c r="AU47" s="231"/>
      <c r="AV47" s="234"/>
      <c r="AW47" s="237"/>
      <c r="AX47" s="231"/>
      <c r="AY47" s="292"/>
      <c r="AZ47" s="228"/>
      <c r="BA47" s="228"/>
      <c r="BB47" s="295"/>
    </row>
    <row r="48" spans="2:62" ht="28.15" customHeight="1" x14ac:dyDescent="0.2">
      <c r="B48" s="30"/>
      <c r="C48" s="244"/>
      <c r="D48" s="29"/>
      <c r="E48" s="109"/>
      <c r="F48" s="109"/>
      <c r="G48" s="108"/>
      <c r="H48" s="225"/>
      <c r="I48" s="248"/>
      <c r="J48" s="248"/>
      <c r="K48" s="248"/>
      <c r="L48" s="26" t="s">
        <v>114</v>
      </c>
      <c r="M48" s="25" t="s">
        <v>389</v>
      </c>
      <c r="N48" s="26" t="s">
        <v>112</v>
      </c>
      <c r="O48" s="25" t="s">
        <v>389</v>
      </c>
      <c r="P48" s="26" t="s">
        <v>111</v>
      </c>
      <c r="Q48" s="25" t="s">
        <v>187</v>
      </c>
      <c r="R48" s="26" t="s">
        <v>110</v>
      </c>
      <c r="S48" s="25" t="s">
        <v>217</v>
      </c>
      <c r="T48" s="26" t="s">
        <v>109</v>
      </c>
      <c r="U48" s="25" t="s">
        <v>121</v>
      </c>
      <c r="V48" s="26" t="s">
        <v>108</v>
      </c>
      <c r="W48" s="25"/>
      <c r="X48" s="26" t="s">
        <v>107</v>
      </c>
      <c r="Y48" s="25"/>
      <c r="Z48" s="26" t="s">
        <v>106</v>
      </c>
      <c r="AA48" s="25"/>
      <c r="AB48" s="24"/>
      <c r="AC48" s="25"/>
      <c r="AD48" s="24"/>
      <c r="AE48" s="23"/>
      <c r="AF48" s="251"/>
      <c r="AG48" s="251"/>
      <c r="AH48" s="22"/>
      <c r="AI48" s="11"/>
      <c r="AJ48" s="234"/>
      <c r="AK48" s="240"/>
      <c r="AL48" s="231"/>
      <c r="AM48" s="234"/>
      <c r="AN48" s="240"/>
      <c r="AO48" s="231"/>
      <c r="AP48" s="234"/>
      <c r="AQ48" s="240"/>
      <c r="AR48" s="231"/>
      <c r="AS48" s="234"/>
      <c r="AT48" s="240"/>
      <c r="AU48" s="231"/>
      <c r="AV48" s="234"/>
      <c r="AW48" s="237"/>
      <c r="AX48" s="231"/>
      <c r="AY48" s="292"/>
      <c r="AZ48" s="228"/>
      <c r="BA48" s="228"/>
      <c r="BB48" s="295"/>
    </row>
    <row r="49" spans="2:62" ht="28.15" customHeight="1" thickBot="1" x14ac:dyDescent="0.25">
      <c r="B49" s="30"/>
      <c r="C49" s="253"/>
      <c r="D49" s="51"/>
      <c r="E49" s="115"/>
      <c r="F49" s="115"/>
      <c r="G49" s="114"/>
      <c r="H49" s="226"/>
      <c r="I49" s="254"/>
      <c r="J49" s="254"/>
      <c r="K49" s="254"/>
      <c r="L49" s="48" t="s">
        <v>105</v>
      </c>
      <c r="M49" s="47" t="s">
        <v>132</v>
      </c>
      <c r="N49" s="48" t="s">
        <v>103</v>
      </c>
      <c r="O49" s="47" t="s">
        <v>611</v>
      </c>
      <c r="P49" s="48" t="s">
        <v>102</v>
      </c>
      <c r="Q49" s="47" t="s">
        <v>389</v>
      </c>
      <c r="R49" s="48" t="s">
        <v>101</v>
      </c>
      <c r="S49" s="47" t="s">
        <v>195</v>
      </c>
      <c r="T49" s="48">
        <v>20</v>
      </c>
      <c r="U49" s="47"/>
      <c r="V49" s="48" t="s">
        <v>100</v>
      </c>
      <c r="W49" s="47"/>
      <c r="X49" s="48" t="s">
        <v>99</v>
      </c>
      <c r="Y49" s="47"/>
      <c r="Z49" s="48" t="s">
        <v>98</v>
      </c>
      <c r="AA49" s="47"/>
      <c r="AB49" s="16"/>
      <c r="AC49" s="47"/>
      <c r="AD49" s="16"/>
      <c r="AE49" s="46"/>
      <c r="AF49" s="255"/>
      <c r="AG49" s="255"/>
      <c r="AH49" s="45"/>
      <c r="AI49" s="11"/>
      <c r="AJ49" s="235"/>
      <c r="AK49" s="241"/>
      <c r="AL49" s="232"/>
      <c r="AM49" s="235"/>
      <c r="AN49" s="241"/>
      <c r="AO49" s="232"/>
      <c r="AP49" s="235"/>
      <c r="AQ49" s="241"/>
      <c r="AR49" s="232"/>
      <c r="AS49" s="235"/>
      <c r="AT49" s="241"/>
      <c r="AU49" s="232"/>
      <c r="AV49" s="235"/>
      <c r="AW49" s="238"/>
      <c r="AX49" s="232"/>
      <c r="AY49" s="293"/>
      <c r="AZ49" s="229"/>
      <c r="BA49" s="229"/>
      <c r="BB49" s="296"/>
    </row>
    <row r="50" spans="2:62" ht="28.15" customHeight="1" x14ac:dyDescent="0.2">
      <c r="B50" s="30"/>
      <c r="C50" s="242">
        <v>3</v>
      </c>
      <c r="D50" s="44"/>
      <c r="E50" s="113"/>
      <c r="F50" s="113"/>
      <c r="G50" s="112"/>
      <c r="H50" s="223"/>
      <c r="I50" s="246">
        <v>73</v>
      </c>
      <c r="J50" s="246">
        <v>26</v>
      </c>
      <c r="K50" s="246">
        <v>7</v>
      </c>
      <c r="L50" s="41" t="s">
        <v>133</v>
      </c>
      <c r="M50" s="40" t="s">
        <v>186</v>
      </c>
      <c r="N50" s="41" t="s">
        <v>131</v>
      </c>
      <c r="O50" s="40" t="s">
        <v>527</v>
      </c>
      <c r="P50" s="41" t="s">
        <v>130</v>
      </c>
      <c r="Q50" s="40" t="s">
        <v>389</v>
      </c>
      <c r="R50" s="41" t="s">
        <v>129</v>
      </c>
      <c r="S50" s="40" t="s">
        <v>470</v>
      </c>
      <c r="T50" s="41" t="s">
        <v>128</v>
      </c>
      <c r="U50" s="40" t="s">
        <v>121</v>
      </c>
      <c r="V50" s="41" t="s">
        <v>127</v>
      </c>
      <c r="W50" s="40"/>
      <c r="X50" s="41" t="s">
        <v>126</v>
      </c>
      <c r="Y50" s="40"/>
      <c r="Z50" s="41" t="s">
        <v>125</v>
      </c>
      <c r="AA50" s="40"/>
      <c r="AB50" s="39"/>
      <c r="AC50" s="40"/>
      <c r="AD50" s="39" t="s">
        <v>621</v>
      </c>
      <c r="AE50" s="38"/>
      <c r="AF50" s="250">
        <v>5</v>
      </c>
      <c r="AG50" s="250"/>
      <c r="AH50" s="37"/>
      <c r="AI50" s="11"/>
      <c r="AJ50" s="233">
        <f>SUMPRODUCT(LEN($M50:$U53)-LEN(SUBSTITUTE($M50:$U53,"A", "")))</f>
        <v>30</v>
      </c>
      <c r="AK50" s="239">
        <f>SUMPRODUCT(LEN($X50:$X53)-LEN(SUBSTITUTE($X50:$X53,"A", "")))</f>
        <v>0</v>
      </c>
      <c r="AL50" s="230">
        <f>SUMPRODUCT(LEN($W50:$W53)-LEN(SUBSTITUTE($W50:$W53,"A", "")))</f>
        <v>0</v>
      </c>
      <c r="AM50" s="233">
        <f>SUMPRODUCT(LEN($M50:$U53)-LEN(SUBSTITUTE($M50:$U53,"S", "")))</f>
        <v>7</v>
      </c>
      <c r="AN50" s="239">
        <f>SUMPRODUCT(LEN($X50:$X53)-LEN(SUBSTITUTE($X50:$X53,"S", "")))</f>
        <v>0</v>
      </c>
      <c r="AO50" s="230">
        <f>SUMPRODUCT(LEN($W50:$W53)-LEN(SUBSTITUTE($W50:$W53,"S", "")))</f>
        <v>0</v>
      </c>
      <c r="AP50" s="233">
        <f>SUMPRODUCT(LEN($M50:$U53)-LEN(SUBSTITUTE($M50:$U53,"F", "")))</f>
        <v>1</v>
      </c>
      <c r="AQ50" s="239">
        <f>SUMPRODUCT(LEN($X50:$X53)-LEN(SUBSTITUTE($X50:$X53,"F", "")))</f>
        <v>0</v>
      </c>
      <c r="AR50" s="230">
        <f>SUMPRODUCT(LEN($W50:$W53)-LEN(SUBSTITUTE($W50:$W53,"F", "")))</f>
        <v>0</v>
      </c>
      <c r="AS50" s="233">
        <f>SUMPRODUCT(LEN($M50:$U53)-LEN(SUBSTITUTE($M50:$U53,"G", "")))</f>
        <v>8</v>
      </c>
      <c r="AT50" s="239">
        <f>SUMPRODUCT(LEN($X50:$X53)-LEN(SUBSTITUTE($X50:$X53,"G", "")))</f>
        <v>0</v>
      </c>
      <c r="AU50" s="230">
        <f>SUMPRODUCT(LEN($W50:$W53)-LEN(SUBSTITUTE($W50:$W53,"G", "")))</f>
        <v>0</v>
      </c>
      <c r="AV50" s="233">
        <f>SUMPRODUCT(LEN($L50:$U53)-LEN(SUBSTITUTE($L50:$U53,"M", "")))</f>
        <v>0</v>
      </c>
      <c r="AW50" s="236">
        <f>SUMPRODUCT(LEN($X50:$X53)-LEN(SUBSTITUTE($X50:$X53,"M", "")))</f>
        <v>0</v>
      </c>
      <c r="AX50" s="230">
        <f>SUMPRODUCT(LEN($W50:$W53)-LEN(SUBSTITUTE($W50:$W53,"M", "")))</f>
        <v>0</v>
      </c>
      <c r="AY50" s="291">
        <f>SUMPRODUCT(LEN($AE50:$AE53)-LEN(SUBSTITUTE($AE50:$AE53,"S", "")))</f>
        <v>0</v>
      </c>
      <c r="AZ50" s="227">
        <f>SUMPRODUCT(LEN($AE50:$AE53)-LEN(SUBSTITUTE($AE50:$AE53,"F", "")))</f>
        <v>0</v>
      </c>
      <c r="BA50" s="227">
        <f>SUMPRODUCT(LEN($AE50:$AE53)-LEN(SUBSTITUTE($AE50:$AE53,"G", "")))</f>
        <v>0</v>
      </c>
      <c r="BB50" s="294">
        <f>SUMPRODUCT(LEN($AE50:$AE53)-LEN(SUBSTITUTE($AE50:$AE53,"M", "")))</f>
        <v>0</v>
      </c>
    </row>
    <row r="51" spans="2:62" ht="28.15" customHeight="1" thickBot="1" x14ac:dyDescent="0.25">
      <c r="B51" s="30"/>
      <c r="C51" s="243"/>
      <c r="D51" s="36"/>
      <c r="E51" s="111"/>
      <c r="F51" s="111"/>
      <c r="G51" s="110"/>
      <c r="H51" s="224"/>
      <c r="I51" s="247"/>
      <c r="J51" s="247"/>
      <c r="K51" s="247"/>
      <c r="L51" s="33" t="s">
        <v>123</v>
      </c>
      <c r="M51" s="32" t="s">
        <v>399</v>
      </c>
      <c r="N51" s="33" t="s">
        <v>122</v>
      </c>
      <c r="O51" s="32" t="s">
        <v>377</v>
      </c>
      <c r="P51" s="33" t="s">
        <v>120</v>
      </c>
      <c r="Q51" s="32" t="s">
        <v>613</v>
      </c>
      <c r="R51" s="33" t="s">
        <v>119</v>
      </c>
      <c r="S51" s="32" t="s">
        <v>175</v>
      </c>
      <c r="T51" s="33" t="s">
        <v>118</v>
      </c>
      <c r="U51" s="32" t="s">
        <v>121</v>
      </c>
      <c r="V51" s="33" t="s">
        <v>117</v>
      </c>
      <c r="W51" s="32"/>
      <c r="X51" s="33" t="s">
        <v>116</v>
      </c>
      <c r="Y51" s="32"/>
      <c r="Z51" s="33" t="s">
        <v>115</v>
      </c>
      <c r="AA51" s="32"/>
      <c r="AB51" s="31"/>
      <c r="AC51" s="32"/>
      <c r="AD51" s="31" t="s">
        <v>659</v>
      </c>
      <c r="AE51" s="23"/>
      <c r="AF51" s="251"/>
      <c r="AG51" s="251"/>
      <c r="AH51" s="22"/>
      <c r="AI51" s="11"/>
      <c r="AJ51" s="234"/>
      <c r="AK51" s="240"/>
      <c r="AL51" s="231"/>
      <c r="AM51" s="234"/>
      <c r="AN51" s="240"/>
      <c r="AO51" s="231"/>
      <c r="AP51" s="234"/>
      <c r="AQ51" s="240"/>
      <c r="AR51" s="231"/>
      <c r="AS51" s="234"/>
      <c r="AT51" s="240"/>
      <c r="AU51" s="231"/>
      <c r="AV51" s="234"/>
      <c r="AW51" s="237"/>
      <c r="AX51" s="231"/>
      <c r="AY51" s="292"/>
      <c r="AZ51" s="228"/>
      <c r="BA51" s="228"/>
      <c r="BB51" s="295"/>
    </row>
    <row r="52" spans="2:62" ht="28.15" customHeight="1" x14ac:dyDescent="0.2">
      <c r="B52" s="30"/>
      <c r="C52" s="244"/>
      <c r="D52" s="29"/>
      <c r="E52" s="109"/>
      <c r="F52" s="109"/>
      <c r="G52" s="108"/>
      <c r="H52" s="225"/>
      <c r="I52" s="248"/>
      <c r="J52" s="248"/>
      <c r="K52" s="248"/>
      <c r="L52" s="26" t="s">
        <v>114</v>
      </c>
      <c r="M52" s="25" t="s">
        <v>132</v>
      </c>
      <c r="N52" s="26" t="s">
        <v>112</v>
      </c>
      <c r="O52" s="25" t="s">
        <v>382</v>
      </c>
      <c r="P52" s="26" t="s">
        <v>111</v>
      </c>
      <c r="Q52" s="25" t="s">
        <v>132</v>
      </c>
      <c r="R52" s="26" t="s">
        <v>110</v>
      </c>
      <c r="S52" s="25" t="s">
        <v>113</v>
      </c>
      <c r="T52" s="26" t="s">
        <v>109</v>
      </c>
      <c r="U52" s="25"/>
      <c r="V52" s="26" t="s">
        <v>108</v>
      </c>
      <c r="W52" s="25"/>
      <c r="X52" s="26" t="s">
        <v>107</v>
      </c>
      <c r="Y52" s="25"/>
      <c r="Z52" s="26" t="s">
        <v>106</v>
      </c>
      <c r="AA52" s="25"/>
      <c r="AB52" s="24"/>
      <c r="AC52" s="25"/>
      <c r="AD52" s="24"/>
      <c r="AE52" s="23"/>
      <c r="AF52" s="251"/>
      <c r="AG52" s="251"/>
      <c r="AH52" s="22"/>
      <c r="AI52" s="11"/>
      <c r="AJ52" s="234"/>
      <c r="AK52" s="240"/>
      <c r="AL52" s="231"/>
      <c r="AM52" s="234"/>
      <c r="AN52" s="240"/>
      <c r="AO52" s="231"/>
      <c r="AP52" s="234"/>
      <c r="AQ52" s="240"/>
      <c r="AR52" s="231"/>
      <c r="AS52" s="234"/>
      <c r="AT52" s="240"/>
      <c r="AU52" s="231"/>
      <c r="AV52" s="234"/>
      <c r="AW52" s="237"/>
      <c r="AX52" s="231"/>
      <c r="AY52" s="292"/>
      <c r="AZ52" s="228"/>
      <c r="BA52" s="228"/>
      <c r="BB52" s="295"/>
    </row>
    <row r="53" spans="2:62" ht="28.15" customHeight="1" thickBot="1" x14ac:dyDescent="0.25">
      <c r="B53" s="21"/>
      <c r="C53" s="245"/>
      <c r="D53" s="20"/>
      <c r="E53" s="117"/>
      <c r="F53" s="117"/>
      <c r="G53" s="116"/>
      <c r="H53" s="226"/>
      <c r="I53" s="249"/>
      <c r="J53" s="249"/>
      <c r="K53" s="249"/>
      <c r="L53" s="17" t="s">
        <v>105</v>
      </c>
      <c r="M53" s="15" t="s">
        <v>186</v>
      </c>
      <c r="N53" s="17" t="s">
        <v>103</v>
      </c>
      <c r="O53" s="15" t="s">
        <v>377</v>
      </c>
      <c r="P53" s="17" t="s">
        <v>102</v>
      </c>
      <c r="Q53" s="15" t="s">
        <v>399</v>
      </c>
      <c r="R53" s="17" t="s">
        <v>101</v>
      </c>
      <c r="S53" s="15" t="s">
        <v>113</v>
      </c>
      <c r="T53" s="17">
        <v>20</v>
      </c>
      <c r="U53" s="15"/>
      <c r="V53" s="17" t="s">
        <v>100</v>
      </c>
      <c r="W53" s="15"/>
      <c r="X53" s="17" t="s">
        <v>99</v>
      </c>
      <c r="Y53" s="15"/>
      <c r="Z53" s="17" t="s">
        <v>98</v>
      </c>
      <c r="AA53" s="15"/>
      <c r="AB53" s="16"/>
      <c r="AC53" s="15"/>
      <c r="AD53" s="14"/>
      <c r="AE53" s="13"/>
      <c r="AF53" s="252"/>
      <c r="AG53" s="252"/>
      <c r="AH53" s="12"/>
      <c r="AI53" s="11"/>
      <c r="AJ53" s="235"/>
      <c r="AK53" s="241"/>
      <c r="AL53" s="232"/>
      <c r="AM53" s="235"/>
      <c r="AN53" s="241"/>
      <c r="AO53" s="232"/>
      <c r="AP53" s="235"/>
      <c r="AQ53" s="241"/>
      <c r="AR53" s="232"/>
      <c r="AS53" s="235"/>
      <c r="AT53" s="241"/>
      <c r="AU53" s="232"/>
      <c r="AV53" s="235"/>
      <c r="AW53" s="238"/>
      <c r="AX53" s="232"/>
      <c r="AY53" s="293"/>
      <c r="AZ53" s="229"/>
      <c r="BA53" s="229"/>
      <c r="BB53" s="296"/>
    </row>
    <row r="54" spans="2:62" ht="85.9" customHeight="1" thickTop="1" thickBot="1" x14ac:dyDescent="0.35">
      <c r="B54" s="105" t="s">
        <v>174</v>
      </c>
      <c r="C54" s="95" t="s">
        <v>173</v>
      </c>
      <c r="D54" s="100" t="s">
        <v>172</v>
      </c>
      <c r="E54" s="104" t="s">
        <v>171</v>
      </c>
      <c r="F54" s="103"/>
      <c r="G54" s="102"/>
      <c r="H54" s="101" t="s">
        <v>170</v>
      </c>
      <c r="I54" s="100" t="s">
        <v>96</v>
      </c>
      <c r="J54" s="100" t="s">
        <v>169</v>
      </c>
      <c r="K54" s="100" t="s">
        <v>97</v>
      </c>
      <c r="L54" s="256" t="s">
        <v>168</v>
      </c>
      <c r="M54" s="262"/>
      <c r="N54" s="256" t="s">
        <v>167</v>
      </c>
      <c r="O54" s="262"/>
      <c r="P54" s="256" t="s">
        <v>167</v>
      </c>
      <c r="Q54" s="257"/>
      <c r="R54" s="256" t="s">
        <v>167</v>
      </c>
      <c r="S54" s="257"/>
      <c r="T54" s="256" t="s">
        <v>167</v>
      </c>
      <c r="U54" s="257"/>
      <c r="V54" s="256" t="s">
        <v>167</v>
      </c>
      <c r="W54" s="257"/>
      <c r="X54" s="256" t="s">
        <v>167</v>
      </c>
      <c r="Y54" s="257"/>
      <c r="Z54" s="256" t="s">
        <v>167</v>
      </c>
      <c r="AA54" s="257"/>
      <c r="AB54" s="261" t="s">
        <v>166</v>
      </c>
      <c r="AC54" s="257"/>
      <c r="AD54" s="101" t="s">
        <v>165</v>
      </c>
      <c r="AE54" s="101" t="s">
        <v>164</v>
      </c>
      <c r="AF54" s="100" t="s">
        <v>163</v>
      </c>
      <c r="AG54" s="100" t="s">
        <v>162</v>
      </c>
      <c r="AH54" s="99" t="s">
        <v>161</v>
      </c>
      <c r="AI54" s="98"/>
      <c r="AJ54" s="96" t="s">
        <v>160</v>
      </c>
      <c r="AK54" s="95" t="s">
        <v>159</v>
      </c>
      <c r="AL54" s="94" t="s">
        <v>158</v>
      </c>
      <c r="AM54" s="96" t="s">
        <v>157</v>
      </c>
      <c r="AN54" s="95" t="s">
        <v>156</v>
      </c>
      <c r="AO54" s="94" t="s">
        <v>155</v>
      </c>
      <c r="AP54" s="96" t="s">
        <v>154</v>
      </c>
      <c r="AQ54" s="95" t="s">
        <v>153</v>
      </c>
      <c r="AR54" s="97" t="s">
        <v>152</v>
      </c>
      <c r="AS54" s="96" t="s">
        <v>151</v>
      </c>
      <c r="AT54" s="95" t="s">
        <v>150</v>
      </c>
      <c r="AU54" s="94" t="s">
        <v>149</v>
      </c>
      <c r="AV54" s="96" t="s">
        <v>148</v>
      </c>
      <c r="AW54" s="95" t="s">
        <v>147</v>
      </c>
      <c r="AX54" s="94" t="s">
        <v>146</v>
      </c>
      <c r="AY54" s="93" t="s">
        <v>145</v>
      </c>
      <c r="AZ54" s="92" t="s">
        <v>144</v>
      </c>
      <c r="BA54" s="92" t="s">
        <v>143</v>
      </c>
      <c r="BB54" s="91" t="s">
        <v>142</v>
      </c>
    </row>
    <row r="55" spans="2:62" ht="48" thickBot="1" x14ac:dyDescent="0.3">
      <c r="B55" s="90" t="s">
        <v>252</v>
      </c>
      <c r="C55" s="89"/>
      <c r="D55" s="88">
        <v>207</v>
      </c>
      <c r="E55" s="258"/>
      <c r="F55" s="259"/>
      <c r="G55" s="260"/>
      <c r="H55" s="87" t="s">
        <v>140</v>
      </c>
      <c r="I55" s="86"/>
      <c r="J55" s="86"/>
      <c r="K55" s="85"/>
      <c r="L55" s="84"/>
      <c r="M55" s="81"/>
      <c r="N55" s="84"/>
      <c r="O55" s="81"/>
      <c r="P55" s="84"/>
      <c r="Q55" s="81"/>
      <c r="R55" s="84"/>
      <c r="S55" s="81"/>
      <c r="T55" s="84"/>
      <c r="U55" s="81"/>
      <c r="V55" s="84"/>
      <c r="W55" s="81"/>
      <c r="X55" s="84"/>
      <c r="Y55" s="81"/>
      <c r="Z55" s="84"/>
      <c r="AA55" s="83"/>
      <c r="AB55" s="82" t="s">
        <v>139</v>
      </c>
      <c r="AC55" s="81"/>
      <c r="AD55" s="81"/>
      <c r="AE55" s="81"/>
      <c r="AF55" s="80"/>
      <c r="AG55" s="80"/>
      <c r="AH55" s="60"/>
      <c r="AI55" s="79" t="s">
        <v>138</v>
      </c>
      <c r="AJ55" s="78">
        <f t="shared" ref="AJ55:BB55" si="6">SUM(AJ57:AJ68)</f>
        <v>65</v>
      </c>
      <c r="AK55" s="77">
        <f t="shared" si="6"/>
        <v>0</v>
      </c>
      <c r="AL55" s="76">
        <f t="shared" si="6"/>
        <v>0</v>
      </c>
      <c r="AM55" s="78">
        <f t="shared" si="6"/>
        <v>14</v>
      </c>
      <c r="AN55" s="77">
        <f t="shared" si="6"/>
        <v>0</v>
      </c>
      <c r="AO55" s="76">
        <f t="shared" si="6"/>
        <v>0</v>
      </c>
      <c r="AP55" s="78">
        <f t="shared" si="6"/>
        <v>0</v>
      </c>
      <c r="AQ55" s="77">
        <f t="shared" si="6"/>
        <v>0</v>
      </c>
      <c r="AR55" s="76">
        <f t="shared" si="6"/>
        <v>0</v>
      </c>
      <c r="AS55" s="78">
        <f t="shared" si="6"/>
        <v>28</v>
      </c>
      <c r="AT55" s="77">
        <f t="shared" si="6"/>
        <v>0</v>
      </c>
      <c r="AU55" s="76">
        <f t="shared" si="6"/>
        <v>0</v>
      </c>
      <c r="AV55" s="78">
        <f t="shared" si="6"/>
        <v>0</v>
      </c>
      <c r="AW55" s="77">
        <f t="shared" si="6"/>
        <v>0</v>
      </c>
      <c r="AX55" s="76">
        <f t="shared" si="6"/>
        <v>0</v>
      </c>
      <c r="AY55" s="75">
        <f t="shared" si="6"/>
        <v>1</v>
      </c>
      <c r="AZ55" s="74">
        <f t="shared" si="6"/>
        <v>0</v>
      </c>
      <c r="BA55" s="74">
        <f t="shared" si="6"/>
        <v>1</v>
      </c>
      <c r="BB55" s="73">
        <f t="shared" si="6"/>
        <v>0</v>
      </c>
      <c r="BC55" s="72" t="s">
        <v>137</v>
      </c>
      <c r="BF55" s="5">
        <f>SUM(AJ55:AL55)/$BG$5</f>
        <v>21.666666666666668</v>
      </c>
      <c r="BG55" s="5">
        <f>SUM(AM55:AO55,AY55)/$BG$5</f>
        <v>5</v>
      </c>
      <c r="BH55" s="5">
        <f>SUM(AP55:AR55,AZ55)/$BG$5</f>
        <v>0</v>
      </c>
      <c r="BI55" s="5">
        <f>SUM(AS55:AU55,BA55)/$BG$5</f>
        <v>9.6666666666666661</v>
      </c>
      <c r="BJ55" s="5">
        <f>SUM(AV55:AX55,BB55)/$BG$5</f>
        <v>0</v>
      </c>
    </row>
    <row r="56" spans="2:62" ht="37.5" thickBot="1" x14ac:dyDescent="0.3">
      <c r="B56" s="71"/>
      <c r="C56" s="70"/>
      <c r="D56" s="69"/>
      <c r="E56" s="68"/>
      <c r="F56" s="68"/>
      <c r="G56" s="67"/>
      <c r="H56" s="66"/>
      <c r="I56" s="64"/>
      <c r="J56" s="64"/>
      <c r="K56" s="65"/>
      <c r="L56" s="64"/>
      <c r="M56" s="62"/>
      <c r="N56" s="64"/>
      <c r="O56" s="62"/>
      <c r="P56" s="64"/>
      <c r="Q56" s="62"/>
      <c r="R56" s="64"/>
      <c r="S56" s="62"/>
      <c r="T56" s="64"/>
      <c r="U56" s="62"/>
      <c r="V56" s="64"/>
      <c r="W56" s="62"/>
      <c r="X56" s="64"/>
      <c r="Y56" s="62"/>
      <c r="Z56" s="64"/>
      <c r="AA56" s="62"/>
      <c r="AB56" s="63"/>
      <c r="AC56" s="62"/>
      <c r="AD56" s="62"/>
      <c r="AE56" s="62"/>
      <c r="AF56" s="61"/>
      <c r="AG56" s="61"/>
      <c r="AH56" s="60"/>
      <c r="AI56" s="59" t="s">
        <v>136</v>
      </c>
      <c r="AJ56" s="58">
        <f t="shared" ref="AJ56:BB56" si="7">AJ55/3</f>
        <v>21.666666666666668</v>
      </c>
      <c r="AK56" s="57">
        <f t="shared" si="7"/>
        <v>0</v>
      </c>
      <c r="AL56" s="56">
        <f t="shared" si="7"/>
        <v>0</v>
      </c>
      <c r="AM56" s="58">
        <f t="shared" si="7"/>
        <v>4.666666666666667</v>
      </c>
      <c r="AN56" s="57">
        <f t="shared" si="7"/>
        <v>0</v>
      </c>
      <c r="AO56" s="56">
        <f t="shared" si="7"/>
        <v>0</v>
      </c>
      <c r="AP56" s="58">
        <f t="shared" si="7"/>
        <v>0</v>
      </c>
      <c r="AQ56" s="57">
        <f t="shared" si="7"/>
        <v>0</v>
      </c>
      <c r="AR56" s="56">
        <f t="shared" si="7"/>
        <v>0</v>
      </c>
      <c r="AS56" s="58">
        <f t="shared" si="7"/>
        <v>9.3333333333333339</v>
      </c>
      <c r="AT56" s="57">
        <f t="shared" si="7"/>
        <v>0</v>
      </c>
      <c r="AU56" s="56">
        <f t="shared" si="7"/>
        <v>0</v>
      </c>
      <c r="AV56" s="58">
        <f t="shared" si="7"/>
        <v>0</v>
      </c>
      <c r="AW56" s="57">
        <f t="shared" si="7"/>
        <v>0</v>
      </c>
      <c r="AX56" s="56">
        <f t="shared" si="7"/>
        <v>0</v>
      </c>
      <c r="AY56" s="55">
        <f t="shared" si="7"/>
        <v>0.33333333333333331</v>
      </c>
      <c r="AZ56" s="54">
        <f t="shared" si="7"/>
        <v>0</v>
      </c>
      <c r="BA56" s="54">
        <f t="shared" si="7"/>
        <v>0.33333333333333331</v>
      </c>
      <c r="BB56" s="53">
        <f t="shared" si="7"/>
        <v>0</v>
      </c>
      <c r="BC56" s="52" t="s">
        <v>135</v>
      </c>
    </row>
    <row r="57" spans="2:62" ht="28.15" customHeight="1" x14ac:dyDescent="0.2">
      <c r="B57" s="30"/>
      <c r="C57" s="242">
        <v>1</v>
      </c>
      <c r="D57" s="44"/>
      <c r="E57" s="113"/>
      <c r="F57" s="113"/>
      <c r="G57" s="112"/>
      <c r="H57" s="223" t="s">
        <v>134</v>
      </c>
      <c r="I57" s="246">
        <v>55</v>
      </c>
      <c r="J57" s="246">
        <v>23</v>
      </c>
      <c r="K57" s="246">
        <v>6</v>
      </c>
      <c r="L57" s="41" t="s">
        <v>133</v>
      </c>
      <c r="M57" s="40" t="s">
        <v>104</v>
      </c>
      <c r="N57" s="41" t="s">
        <v>131</v>
      </c>
      <c r="O57" s="40" t="s">
        <v>186</v>
      </c>
      <c r="P57" s="41" t="s">
        <v>130</v>
      </c>
      <c r="Q57" s="40" t="s">
        <v>614</v>
      </c>
      <c r="R57" s="41" t="s">
        <v>129</v>
      </c>
      <c r="S57" s="40" t="s">
        <v>399</v>
      </c>
      <c r="T57" s="41" t="s">
        <v>128</v>
      </c>
      <c r="U57" s="40" t="s">
        <v>104</v>
      </c>
      <c r="V57" s="41" t="s">
        <v>127</v>
      </c>
      <c r="W57" s="40"/>
      <c r="X57" s="41" t="s">
        <v>126</v>
      </c>
      <c r="Y57" s="40"/>
      <c r="Z57" s="41" t="s">
        <v>125</v>
      </c>
      <c r="AA57" s="40"/>
      <c r="AB57" s="39"/>
      <c r="AC57" s="40"/>
      <c r="AD57" s="39" t="s">
        <v>765</v>
      </c>
      <c r="AE57" s="38" t="s">
        <v>458</v>
      </c>
      <c r="AF57" s="250"/>
      <c r="AG57" s="250"/>
      <c r="AH57" s="37"/>
      <c r="AI57" s="11"/>
      <c r="AJ57" s="233">
        <f>SUMPRODUCT(LEN($M57:$U60)-LEN(SUBSTITUTE($M57:$U60,"A", "")))</f>
        <v>25</v>
      </c>
      <c r="AK57" s="239">
        <f>SUMPRODUCT(LEN($X57:$X60)-LEN(SUBSTITUTE($X57:$X60,"A", "")))</f>
        <v>0</v>
      </c>
      <c r="AL57" s="230">
        <f>SUMPRODUCT(LEN($W57:$W60)-LEN(SUBSTITUTE($W57:$W60,"A", "")))</f>
        <v>0</v>
      </c>
      <c r="AM57" s="233">
        <f>SUMPRODUCT(LEN($M57:$U60)-LEN(SUBSTITUTE($M57:$U60,"S", "")))</f>
        <v>5</v>
      </c>
      <c r="AN57" s="239">
        <f>SUMPRODUCT(LEN($X57:$X60)-LEN(SUBSTITUTE($X57:$X60,"S", "")))</f>
        <v>0</v>
      </c>
      <c r="AO57" s="230">
        <f>SUMPRODUCT(LEN($W57:$W60)-LEN(SUBSTITUTE($W57:$W60,"S", "")))</f>
        <v>0</v>
      </c>
      <c r="AP57" s="233">
        <f>SUMPRODUCT(LEN($M57:$U60)-LEN(SUBSTITUTE($M57:$U60,"F", "")))</f>
        <v>0</v>
      </c>
      <c r="AQ57" s="239">
        <f>SUMPRODUCT(LEN($X57:$X60)-LEN(SUBSTITUTE($X57:$X60,"F", "")))</f>
        <v>0</v>
      </c>
      <c r="AR57" s="230">
        <f>SUMPRODUCT(LEN($W57:$W60)-LEN(SUBSTITUTE($W57:$W60,"F", "")))</f>
        <v>0</v>
      </c>
      <c r="AS57" s="233">
        <f>SUMPRODUCT(LEN($M57:$U60)-LEN(SUBSTITUTE($M57:$U60,"G", "")))</f>
        <v>12</v>
      </c>
      <c r="AT57" s="239">
        <f>SUMPRODUCT(LEN($X57:$X60)-LEN(SUBSTITUTE($X57:$X60,"G", "")))</f>
        <v>0</v>
      </c>
      <c r="AU57" s="230">
        <f>SUMPRODUCT(LEN($W57:$W60)-LEN(SUBSTITUTE($W57:$W60,"G", "")))</f>
        <v>0</v>
      </c>
      <c r="AV57" s="233">
        <f>SUMPRODUCT(LEN($L57:$U60)-LEN(SUBSTITUTE($L57:$U60,"M", "")))</f>
        <v>0</v>
      </c>
      <c r="AW57" s="236">
        <f>SUMPRODUCT(LEN($X57:$X60)-LEN(SUBSTITUTE($X57:$X60,"M", "")))</f>
        <v>0</v>
      </c>
      <c r="AX57" s="230">
        <f>SUMPRODUCT(LEN($W57:$W60)-LEN(SUBSTITUTE($W57:$W60,"M", "")))</f>
        <v>0</v>
      </c>
      <c r="AY57" s="291">
        <f>SUMPRODUCT(LEN($AE57:$AE60)-LEN(SUBSTITUTE($AE57:$AE60,"S", "")))</f>
        <v>1</v>
      </c>
      <c r="AZ57" s="227">
        <f>SUMPRODUCT(LEN($AE57:$AE60)-LEN(SUBSTITUTE($AE57:$AE60,"F", "")))</f>
        <v>0</v>
      </c>
      <c r="BA57" s="227">
        <f>SUMPRODUCT(LEN($AE57:$AE60)-LEN(SUBSTITUTE($AE57:$AE60,"G", "")))</f>
        <v>1</v>
      </c>
      <c r="BB57" s="294">
        <f>SUMPRODUCT(LEN($AE57:$AE60)-LEN(SUBSTITUTE($AE57:$AE60,"M", "")))</f>
        <v>0</v>
      </c>
    </row>
    <row r="58" spans="2:62" ht="28.15" customHeight="1" thickBot="1" x14ac:dyDescent="0.25">
      <c r="B58" s="30"/>
      <c r="C58" s="243"/>
      <c r="D58" s="36"/>
      <c r="E58" s="111"/>
      <c r="F58" s="111"/>
      <c r="G58" s="110"/>
      <c r="H58" s="224"/>
      <c r="I58" s="247"/>
      <c r="J58" s="247"/>
      <c r="K58" s="247"/>
      <c r="L58" s="33" t="s">
        <v>123</v>
      </c>
      <c r="M58" s="32" t="s">
        <v>414</v>
      </c>
      <c r="N58" s="33" t="s">
        <v>122</v>
      </c>
      <c r="O58" s="32" t="s">
        <v>621</v>
      </c>
      <c r="P58" s="33" t="s">
        <v>120</v>
      </c>
      <c r="Q58" s="32" t="s">
        <v>507</v>
      </c>
      <c r="R58" s="33" t="s">
        <v>119</v>
      </c>
      <c r="S58" s="32" t="s">
        <v>175</v>
      </c>
      <c r="T58" s="33" t="s">
        <v>118</v>
      </c>
      <c r="U58" s="32"/>
      <c r="V58" s="33" t="s">
        <v>117</v>
      </c>
      <c r="W58" s="32"/>
      <c r="X58" s="33" t="s">
        <v>116</v>
      </c>
      <c r="Y58" s="32"/>
      <c r="Z58" s="33" t="s">
        <v>115</v>
      </c>
      <c r="AA58" s="32"/>
      <c r="AB58" s="31"/>
      <c r="AC58" s="32"/>
      <c r="AD58" s="31"/>
      <c r="AE58" s="23"/>
      <c r="AF58" s="251"/>
      <c r="AG58" s="251"/>
      <c r="AH58" s="22"/>
      <c r="AI58" s="11"/>
      <c r="AJ58" s="234"/>
      <c r="AK58" s="240"/>
      <c r="AL58" s="231"/>
      <c r="AM58" s="234"/>
      <c r="AN58" s="240"/>
      <c r="AO58" s="231"/>
      <c r="AP58" s="234"/>
      <c r="AQ58" s="240"/>
      <c r="AR58" s="231"/>
      <c r="AS58" s="234"/>
      <c r="AT58" s="240"/>
      <c r="AU58" s="231"/>
      <c r="AV58" s="234"/>
      <c r="AW58" s="237"/>
      <c r="AX58" s="231"/>
      <c r="AY58" s="292"/>
      <c r="AZ58" s="228"/>
      <c r="BA58" s="228"/>
      <c r="BB58" s="295"/>
    </row>
    <row r="59" spans="2:62" ht="28.15" customHeight="1" x14ac:dyDescent="0.2">
      <c r="B59" s="30"/>
      <c r="C59" s="244"/>
      <c r="D59" s="29"/>
      <c r="E59" s="109"/>
      <c r="F59" s="109"/>
      <c r="G59" s="108"/>
      <c r="H59" s="225">
        <v>209</v>
      </c>
      <c r="I59" s="248"/>
      <c r="J59" s="248"/>
      <c r="K59" s="248"/>
      <c r="L59" s="26" t="s">
        <v>114</v>
      </c>
      <c r="M59" s="25" t="s">
        <v>382</v>
      </c>
      <c r="N59" s="26" t="s">
        <v>112</v>
      </c>
      <c r="O59" s="25" t="s">
        <v>527</v>
      </c>
      <c r="P59" s="26" t="s">
        <v>111</v>
      </c>
      <c r="Q59" s="25" t="s">
        <v>399</v>
      </c>
      <c r="R59" s="26" t="s">
        <v>110</v>
      </c>
      <c r="S59" s="25" t="s">
        <v>121</v>
      </c>
      <c r="T59" s="26" t="s">
        <v>109</v>
      </c>
      <c r="U59" s="25"/>
      <c r="V59" s="26" t="s">
        <v>108</v>
      </c>
      <c r="W59" s="25"/>
      <c r="X59" s="26" t="s">
        <v>107</v>
      </c>
      <c r="Y59" s="25"/>
      <c r="Z59" s="26" t="s">
        <v>106</v>
      </c>
      <c r="AA59" s="25"/>
      <c r="AB59" s="24"/>
      <c r="AC59" s="25"/>
      <c r="AD59" s="24"/>
      <c r="AE59" s="23"/>
      <c r="AF59" s="251"/>
      <c r="AG59" s="251"/>
      <c r="AH59" s="22"/>
      <c r="AI59" s="11"/>
      <c r="AJ59" s="234"/>
      <c r="AK59" s="240"/>
      <c r="AL59" s="231"/>
      <c r="AM59" s="234"/>
      <c r="AN59" s="240"/>
      <c r="AO59" s="231"/>
      <c r="AP59" s="234"/>
      <c r="AQ59" s="240"/>
      <c r="AR59" s="231"/>
      <c r="AS59" s="234"/>
      <c r="AT59" s="240"/>
      <c r="AU59" s="231"/>
      <c r="AV59" s="234"/>
      <c r="AW59" s="237"/>
      <c r="AX59" s="231"/>
      <c r="AY59" s="292"/>
      <c r="AZ59" s="228"/>
      <c r="BA59" s="228"/>
      <c r="BB59" s="295"/>
    </row>
    <row r="60" spans="2:62" ht="28.15" customHeight="1" thickBot="1" x14ac:dyDescent="0.25">
      <c r="B60" s="30"/>
      <c r="C60" s="253"/>
      <c r="D60" s="51"/>
      <c r="E60" s="115"/>
      <c r="F60" s="115"/>
      <c r="G60" s="114"/>
      <c r="H60" s="226"/>
      <c r="I60" s="254"/>
      <c r="J60" s="254"/>
      <c r="K60" s="254"/>
      <c r="L60" s="48" t="s">
        <v>105</v>
      </c>
      <c r="M60" s="47" t="s">
        <v>1160</v>
      </c>
      <c r="N60" s="48" t="s">
        <v>103</v>
      </c>
      <c r="O60" s="47" t="s">
        <v>636</v>
      </c>
      <c r="P60" s="48" t="s">
        <v>102</v>
      </c>
      <c r="Q60" s="47" t="s">
        <v>430</v>
      </c>
      <c r="R60" s="48" t="s">
        <v>101</v>
      </c>
      <c r="S60" s="47" t="s">
        <v>121</v>
      </c>
      <c r="T60" s="48">
        <v>20</v>
      </c>
      <c r="U60" s="47"/>
      <c r="V60" s="48" t="s">
        <v>100</v>
      </c>
      <c r="W60" s="47"/>
      <c r="X60" s="48" t="s">
        <v>99</v>
      </c>
      <c r="Y60" s="47"/>
      <c r="Z60" s="48" t="s">
        <v>98</v>
      </c>
      <c r="AA60" s="47"/>
      <c r="AB60" s="16"/>
      <c r="AC60" s="47"/>
      <c r="AD60" s="16"/>
      <c r="AE60" s="46"/>
      <c r="AF60" s="255"/>
      <c r="AG60" s="255"/>
      <c r="AH60" s="45"/>
      <c r="AI60" s="11"/>
      <c r="AJ60" s="235"/>
      <c r="AK60" s="241"/>
      <c r="AL60" s="232"/>
      <c r="AM60" s="235"/>
      <c r="AN60" s="241"/>
      <c r="AO60" s="232"/>
      <c r="AP60" s="235"/>
      <c r="AQ60" s="241"/>
      <c r="AR60" s="232"/>
      <c r="AS60" s="235"/>
      <c r="AT60" s="241"/>
      <c r="AU60" s="232"/>
      <c r="AV60" s="235"/>
      <c r="AW60" s="238"/>
      <c r="AX60" s="232"/>
      <c r="AY60" s="293"/>
      <c r="AZ60" s="229"/>
      <c r="BA60" s="229"/>
      <c r="BB60" s="296"/>
    </row>
    <row r="61" spans="2:62" ht="28.15" customHeight="1" x14ac:dyDescent="0.2">
      <c r="B61" s="30"/>
      <c r="C61" s="242">
        <v>2</v>
      </c>
      <c r="D61" s="44"/>
      <c r="E61" s="113"/>
      <c r="F61" s="113"/>
      <c r="G61" s="112"/>
      <c r="H61" s="223"/>
      <c r="I61" s="246">
        <v>61</v>
      </c>
      <c r="J61" s="246">
        <v>24</v>
      </c>
      <c r="K61" s="246">
        <v>6</v>
      </c>
      <c r="L61" s="41" t="s">
        <v>133</v>
      </c>
      <c r="M61" s="40" t="s">
        <v>1138</v>
      </c>
      <c r="N61" s="41" t="s">
        <v>131</v>
      </c>
      <c r="O61" s="40" t="s">
        <v>1090</v>
      </c>
      <c r="P61" s="41" t="s">
        <v>130</v>
      </c>
      <c r="Q61" s="40" t="s">
        <v>621</v>
      </c>
      <c r="R61" s="41" t="s">
        <v>129</v>
      </c>
      <c r="S61" s="40" t="s">
        <v>389</v>
      </c>
      <c r="T61" s="41" t="s">
        <v>128</v>
      </c>
      <c r="U61" s="40" t="s">
        <v>121</v>
      </c>
      <c r="V61" s="41" t="s">
        <v>127</v>
      </c>
      <c r="W61" s="40"/>
      <c r="X61" s="41" t="s">
        <v>126</v>
      </c>
      <c r="Y61" s="40"/>
      <c r="Z61" s="41" t="s">
        <v>125</v>
      </c>
      <c r="AA61" s="40"/>
      <c r="AB61" s="39"/>
      <c r="AC61" s="40"/>
      <c r="AD61" s="39" t="s">
        <v>1174</v>
      </c>
      <c r="AE61" s="38"/>
      <c r="AF61" s="250"/>
      <c r="AG61" s="250"/>
      <c r="AH61" s="37"/>
      <c r="AI61" s="11"/>
      <c r="AJ61" s="233">
        <f>SUMPRODUCT(LEN($M61:$U64)-LEN(SUBSTITUTE($M61:$U64,"A", "")))</f>
        <v>28</v>
      </c>
      <c r="AK61" s="239">
        <f>SUMPRODUCT(LEN($X61:$X64)-LEN(SUBSTITUTE($X61:$X64,"A", "")))</f>
        <v>0</v>
      </c>
      <c r="AL61" s="230">
        <f>SUMPRODUCT(LEN($W61:$W64)-LEN(SUBSTITUTE($W61:$W64,"A", "")))</f>
        <v>0</v>
      </c>
      <c r="AM61" s="233">
        <f>SUMPRODUCT(LEN($M61:$U64)-LEN(SUBSTITUTE($M61:$U64,"S", "")))</f>
        <v>5</v>
      </c>
      <c r="AN61" s="239">
        <f>SUMPRODUCT(LEN($X61:$X64)-LEN(SUBSTITUTE($X61:$X64,"S", "")))</f>
        <v>0</v>
      </c>
      <c r="AO61" s="230">
        <f>SUMPRODUCT(LEN($W61:$W64)-LEN(SUBSTITUTE($W61:$W64,"S", "")))</f>
        <v>0</v>
      </c>
      <c r="AP61" s="233">
        <f>SUMPRODUCT(LEN($M61:$U64)-LEN(SUBSTITUTE($M61:$U64,"F", "")))</f>
        <v>0</v>
      </c>
      <c r="AQ61" s="239">
        <f>SUMPRODUCT(LEN($X61:$X64)-LEN(SUBSTITUTE($X61:$X64,"F", "")))</f>
        <v>0</v>
      </c>
      <c r="AR61" s="230">
        <f>SUMPRODUCT(LEN($W61:$W64)-LEN(SUBSTITUTE($W61:$W64,"F", "")))</f>
        <v>0</v>
      </c>
      <c r="AS61" s="233">
        <f>SUMPRODUCT(LEN($M61:$U64)-LEN(SUBSTITUTE($M61:$U64,"G", "")))</f>
        <v>12</v>
      </c>
      <c r="AT61" s="239">
        <f>SUMPRODUCT(LEN($X61:$X64)-LEN(SUBSTITUTE($X61:$X64,"G", "")))</f>
        <v>0</v>
      </c>
      <c r="AU61" s="230">
        <f>SUMPRODUCT(LEN($W61:$W64)-LEN(SUBSTITUTE($W61:$W64,"G", "")))</f>
        <v>0</v>
      </c>
      <c r="AV61" s="233">
        <f>SUMPRODUCT(LEN($L61:$U64)-LEN(SUBSTITUTE($L61:$U64,"M", "")))</f>
        <v>0</v>
      </c>
      <c r="AW61" s="236">
        <f>SUMPRODUCT(LEN($X61:$X64)-LEN(SUBSTITUTE($X61:$X64,"M", "")))</f>
        <v>0</v>
      </c>
      <c r="AX61" s="230">
        <f>SUMPRODUCT(LEN($W61:$W64)-LEN(SUBSTITUTE($W61:$W64,"M", "")))</f>
        <v>0</v>
      </c>
      <c r="AY61" s="291">
        <f>SUMPRODUCT(LEN($AE61:$AE64)-LEN(SUBSTITUTE($AE61:$AE64,"S", "")))</f>
        <v>0</v>
      </c>
      <c r="AZ61" s="227">
        <f>SUMPRODUCT(LEN($AE61:$AE64)-LEN(SUBSTITUTE($AE61:$AE64,"F", "")))</f>
        <v>0</v>
      </c>
      <c r="BA61" s="227">
        <f>SUMPRODUCT(LEN($AE61:$AE64)-LEN(SUBSTITUTE($AE61:$AE64,"G", "")))</f>
        <v>0</v>
      </c>
      <c r="BB61" s="294">
        <f>SUMPRODUCT(LEN($AE61:$AE64)-LEN(SUBSTITUTE($AE61:$AE64,"M", "")))</f>
        <v>0</v>
      </c>
    </row>
    <row r="62" spans="2:62" ht="28.15" customHeight="1" thickBot="1" x14ac:dyDescent="0.25">
      <c r="B62" s="30"/>
      <c r="C62" s="243"/>
      <c r="D62" s="36"/>
      <c r="E62" s="111"/>
      <c r="F62" s="111"/>
      <c r="G62" s="110"/>
      <c r="H62" s="224"/>
      <c r="I62" s="247"/>
      <c r="J62" s="247"/>
      <c r="K62" s="247"/>
      <c r="L62" s="33" t="s">
        <v>123</v>
      </c>
      <c r="M62" s="32" t="s">
        <v>132</v>
      </c>
      <c r="N62" s="33" t="s">
        <v>122</v>
      </c>
      <c r="O62" s="32" t="s">
        <v>186</v>
      </c>
      <c r="P62" s="33" t="s">
        <v>120</v>
      </c>
      <c r="Q62" s="32" t="s">
        <v>132</v>
      </c>
      <c r="R62" s="33" t="s">
        <v>119</v>
      </c>
      <c r="S62" s="32" t="s">
        <v>414</v>
      </c>
      <c r="T62" s="33" t="s">
        <v>118</v>
      </c>
      <c r="U62" s="32" t="s">
        <v>121</v>
      </c>
      <c r="V62" s="33" t="s">
        <v>117</v>
      </c>
      <c r="W62" s="32"/>
      <c r="X62" s="33" t="s">
        <v>116</v>
      </c>
      <c r="Y62" s="32"/>
      <c r="Z62" s="33" t="s">
        <v>115</v>
      </c>
      <c r="AA62" s="32"/>
      <c r="AB62" s="31"/>
      <c r="AC62" s="32"/>
      <c r="AD62" s="31"/>
      <c r="AE62" s="23"/>
      <c r="AF62" s="251"/>
      <c r="AG62" s="251"/>
      <c r="AH62" s="22"/>
      <c r="AI62" s="11"/>
      <c r="AJ62" s="234"/>
      <c r="AK62" s="240"/>
      <c r="AL62" s="231"/>
      <c r="AM62" s="234"/>
      <c r="AN62" s="240"/>
      <c r="AO62" s="231"/>
      <c r="AP62" s="234"/>
      <c r="AQ62" s="240"/>
      <c r="AR62" s="231"/>
      <c r="AS62" s="234"/>
      <c r="AT62" s="240"/>
      <c r="AU62" s="231"/>
      <c r="AV62" s="234"/>
      <c r="AW62" s="237"/>
      <c r="AX62" s="231"/>
      <c r="AY62" s="292"/>
      <c r="AZ62" s="228"/>
      <c r="BA62" s="228"/>
      <c r="BB62" s="295"/>
    </row>
    <row r="63" spans="2:62" ht="28.15" customHeight="1" x14ac:dyDescent="0.2">
      <c r="B63" s="30"/>
      <c r="C63" s="244"/>
      <c r="D63" s="29"/>
      <c r="E63" s="109"/>
      <c r="F63" s="109"/>
      <c r="G63" s="108"/>
      <c r="H63" s="225"/>
      <c r="I63" s="248"/>
      <c r="J63" s="248"/>
      <c r="K63" s="248"/>
      <c r="L63" s="26" t="s">
        <v>114</v>
      </c>
      <c r="M63" s="25" t="s">
        <v>414</v>
      </c>
      <c r="N63" s="26" t="s">
        <v>112</v>
      </c>
      <c r="O63" s="25" t="s">
        <v>186</v>
      </c>
      <c r="P63" s="26" t="s">
        <v>111</v>
      </c>
      <c r="Q63" s="25" t="s">
        <v>527</v>
      </c>
      <c r="R63" s="26" t="s">
        <v>110</v>
      </c>
      <c r="S63" s="25" t="s">
        <v>124</v>
      </c>
      <c r="T63" s="26" t="s">
        <v>109</v>
      </c>
      <c r="U63" s="25"/>
      <c r="V63" s="26" t="s">
        <v>108</v>
      </c>
      <c r="W63" s="25"/>
      <c r="X63" s="26" t="s">
        <v>107</v>
      </c>
      <c r="Y63" s="25"/>
      <c r="Z63" s="26" t="s">
        <v>106</v>
      </c>
      <c r="AA63" s="25"/>
      <c r="AB63" s="24"/>
      <c r="AC63" s="25"/>
      <c r="AD63" s="24"/>
      <c r="AE63" s="23"/>
      <c r="AF63" s="251"/>
      <c r="AG63" s="251"/>
      <c r="AH63" s="22"/>
      <c r="AI63" s="11"/>
      <c r="AJ63" s="234"/>
      <c r="AK63" s="240"/>
      <c r="AL63" s="231"/>
      <c r="AM63" s="234"/>
      <c r="AN63" s="240"/>
      <c r="AO63" s="231"/>
      <c r="AP63" s="234"/>
      <c r="AQ63" s="240"/>
      <c r="AR63" s="231"/>
      <c r="AS63" s="234"/>
      <c r="AT63" s="240"/>
      <c r="AU63" s="231"/>
      <c r="AV63" s="234"/>
      <c r="AW63" s="237"/>
      <c r="AX63" s="231"/>
      <c r="AY63" s="292"/>
      <c r="AZ63" s="228"/>
      <c r="BA63" s="228"/>
      <c r="BB63" s="295"/>
    </row>
    <row r="64" spans="2:62" ht="28.15" customHeight="1" thickBot="1" x14ac:dyDescent="0.25">
      <c r="B64" s="30"/>
      <c r="C64" s="253"/>
      <c r="D64" s="51"/>
      <c r="E64" s="115"/>
      <c r="F64" s="115"/>
      <c r="G64" s="114"/>
      <c r="H64" s="226"/>
      <c r="I64" s="254"/>
      <c r="J64" s="254"/>
      <c r="K64" s="254"/>
      <c r="L64" s="48" t="s">
        <v>105</v>
      </c>
      <c r="M64" s="47" t="s">
        <v>186</v>
      </c>
      <c r="N64" s="48" t="s">
        <v>103</v>
      </c>
      <c r="O64" s="47" t="s">
        <v>186</v>
      </c>
      <c r="P64" s="48" t="s">
        <v>102</v>
      </c>
      <c r="Q64" s="47" t="s">
        <v>527</v>
      </c>
      <c r="R64" s="48" t="s">
        <v>101</v>
      </c>
      <c r="S64" s="47" t="s">
        <v>113</v>
      </c>
      <c r="T64" s="48">
        <v>20</v>
      </c>
      <c r="U64" s="47"/>
      <c r="V64" s="48" t="s">
        <v>100</v>
      </c>
      <c r="W64" s="47"/>
      <c r="X64" s="48" t="s">
        <v>99</v>
      </c>
      <c r="Y64" s="47"/>
      <c r="Z64" s="48" t="s">
        <v>98</v>
      </c>
      <c r="AA64" s="47"/>
      <c r="AB64" s="16"/>
      <c r="AC64" s="47"/>
      <c r="AD64" s="16"/>
      <c r="AE64" s="46"/>
      <c r="AF64" s="255"/>
      <c r="AG64" s="255"/>
      <c r="AH64" s="45"/>
      <c r="AI64" s="11"/>
      <c r="AJ64" s="235"/>
      <c r="AK64" s="241"/>
      <c r="AL64" s="232"/>
      <c r="AM64" s="235"/>
      <c r="AN64" s="241"/>
      <c r="AO64" s="232"/>
      <c r="AP64" s="235"/>
      <c r="AQ64" s="241"/>
      <c r="AR64" s="232"/>
      <c r="AS64" s="235"/>
      <c r="AT64" s="241"/>
      <c r="AU64" s="232"/>
      <c r="AV64" s="235"/>
      <c r="AW64" s="238"/>
      <c r="AX64" s="232"/>
      <c r="AY64" s="293"/>
      <c r="AZ64" s="229"/>
      <c r="BA64" s="229"/>
      <c r="BB64" s="296"/>
    </row>
    <row r="65" spans="2:62" ht="28.15" customHeight="1" x14ac:dyDescent="0.2">
      <c r="B65" s="30"/>
      <c r="C65" s="242">
        <v>3</v>
      </c>
      <c r="D65" s="44"/>
      <c r="E65" s="113"/>
      <c r="F65" s="113"/>
      <c r="G65" s="112"/>
      <c r="H65" s="223"/>
      <c r="I65" s="246">
        <v>56</v>
      </c>
      <c r="J65" s="246">
        <v>21</v>
      </c>
      <c r="K65" s="246">
        <v>6</v>
      </c>
      <c r="L65" s="41" t="s">
        <v>133</v>
      </c>
      <c r="M65" s="40" t="s">
        <v>104</v>
      </c>
      <c r="N65" s="41" t="s">
        <v>131</v>
      </c>
      <c r="O65" s="40" t="s">
        <v>132</v>
      </c>
      <c r="P65" s="41" t="s">
        <v>130</v>
      </c>
      <c r="Q65" s="40" t="s">
        <v>399</v>
      </c>
      <c r="R65" s="41" t="s">
        <v>129</v>
      </c>
      <c r="S65" s="40" t="s">
        <v>104</v>
      </c>
      <c r="T65" s="41" t="s">
        <v>128</v>
      </c>
      <c r="U65" s="40"/>
      <c r="V65" s="41" t="s">
        <v>127</v>
      </c>
      <c r="W65" s="40"/>
      <c r="X65" s="41" t="s">
        <v>126</v>
      </c>
      <c r="Y65" s="40"/>
      <c r="Z65" s="41" t="s">
        <v>125</v>
      </c>
      <c r="AA65" s="40"/>
      <c r="AB65" s="39"/>
      <c r="AC65" s="40"/>
      <c r="AD65" s="39"/>
      <c r="AE65" s="38"/>
      <c r="AF65" s="250"/>
      <c r="AG65" s="250"/>
      <c r="AH65" s="37"/>
      <c r="AI65" s="11"/>
      <c r="AJ65" s="233">
        <f>SUMPRODUCT(LEN($M65:$U68)-LEN(SUBSTITUTE($M65:$U68,"A", "")))</f>
        <v>12</v>
      </c>
      <c r="AK65" s="239">
        <f>SUMPRODUCT(LEN($X65:$X68)-LEN(SUBSTITUTE($X65:$X68,"A", "")))</f>
        <v>0</v>
      </c>
      <c r="AL65" s="230">
        <f>SUMPRODUCT(LEN($W65:$W68)-LEN(SUBSTITUTE($W65:$W68,"A", "")))</f>
        <v>0</v>
      </c>
      <c r="AM65" s="233">
        <f>SUMPRODUCT(LEN($M65:$U68)-LEN(SUBSTITUTE($M65:$U68,"S", "")))</f>
        <v>4</v>
      </c>
      <c r="AN65" s="239">
        <f>SUMPRODUCT(LEN($X65:$X68)-LEN(SUBSTITUTE($X65:$X68,"S", "")))</f>
        <v>0</v>
      </c>
      <c r="AO65" s="230">
        <f>SUMPRODUCT(LEN($W65:$W68)-LEN(SUBSTITUTE($W65:$W68,"S", "")))</f>
        <v>0</v>
      </c>
      <c r="AP65" s="233">
        <f>SUMPRODUCT(LEN($M65:$U68)-LEN(SUBSTITUTE($M65:$U68,"F", "")))</f>
        <v>0</v>
      </c>
      <c r="AQ65" s="239">
        <f>SUMPRODUCT(LEN($X65:$X68)-LEN(SUBSTITUTE($X65:$X68,"F", "")))</f>
        <v>0</v>
      </c>
      <c r="AR65" s="230">
        <f>SUMPRODUCT(LEN($W65:$W68)-LEN(SUBSTITUTE($W65:$W68,"F", "")))</f>
        <v>0</v>
      </c>
      <c r="AS65" s="233">
        <f>SUMPRODUCT(LEN($M65:$U68)-LEN(SUBSTITUTE($M65:$U68,"G", "")))</f>
        <v>4</v>
      </c>
      <c r="AT65" s="239">
        <f>SUMPRODUCT(LEN($X65:$X68)-LEN(SUBSTITUTE($X65:$X68,"G", "")))</f>
        <v>0</v>
      </c>
      <c r="AU65" s="230">
        <f>SUMPRODUCT(LEN($W65:$W68)-LEN(SUBSTITUTE($W65:$W68,"G", "")))</f>
        <v>0</v>
      </c>
      <c r="AV65" s="233">
        <f>SUMPRODUCT(LEN($L65:$U68)-LEN(SUBSTITUTE($L65:$U68,"M", "")))</f>
        <v>0</v>
      </c>
      <c r="AW65" s="236">
        <f>SUMPRODUCT(LEN($X65:$X68)-LEN(SUBSTITUTE($X65:$X68,"M", "")))</f>
        <v>0</v>
      </c>
      <c r="AX65" s="230">
        <f>SUMPRODUCT(LEN($W65:$W68)-LEN(SUBSTITUTE($W65:$W68,"M", "")))</f>
        <v>0</v>
      </c>
      <c r="AY65" s="291">
        <f>SUMPRODUCT(LEN($AE65:$AE68)-LEN(SUBSTITUTE($AE65:$AE68,"S", "")))</f>
        <v>0</v>
      </c>
      <c r="AZ65" s="227">
        <f>SUMPRODUCT(LEN($AE65:$AE68)-LEN(SUBSTITUTE($AE65:$AE68,"F", "")))</f>
        <v>0</v>
      </c>
      <c r="BA65" s="227">
        <f>SUMPRODUCT(LEN($AE65:$AE68)-LEN(SUBSTITUTE($AE65:$AE68,"G", "")))</f>
        <v>0</v>
      </c>
      <c r="BB65" s="294">
        <f>SUMPRODUCT(LEN($AE65:$AE68)-LEN(SUBSTITUTE($AE65:$AE68,"M", "")))</f>
        <v>0</v>
      </c>
    </row>
    <row r="66" spans="2:62" ht="28.15" customHeight="1" thickBot="1" x14ac:dyDescent="0.25">
      <c r="B66" s="30"/>
      <c r="C66" s="243"/>
      <c r="D66" s="36"/>
      <c r="E66" s="111"/>
      <c r="F66" s="111"/>
      <c r="G66" s="110"/>
      <c r="H66" s="224"/>
      <c r="I66" s="247"/>
      <c r="J66" s="247"/>
      <c r="K66" s="247"/>
      <c r="L66" s="33" t="s">
        <v>123</v>
      </c>
      <c r="M66" s="32" t="s">
        <v>104</v>
      </c>
      <c r="N66" s="33" t="s">
        <v>122</v>
      </c>
      <c r="O66" s="32" t="s">
        <v>104</v>
      </c>
      <c r="P66" s="33" t="s">
        <v>120</v>
      </c>
      <c r="Q66" s="32" t="s">
        <v>399</v>
      </c>
      <c r="R66" s="33" t="s">
        <v>119</v>
      </c>
      <c r="S66" s="32" t="s">
        <v>121</v>
      </c>
      <c r="T66" s="33" t="s">
        <v>118</v>
      </c>
      <c r="U66" s="32"/>
      <c r="V66" s="33" t="s">
        <v>117</v>
      </c>
      <c r="W66" s="32"/>
      <c r="X66" s="33" t="s">
        <v>116</v>
      </c>
      <c r="Y66" s="32"/>
      <c r="Z66" s="33" t="s">
        <v>115</v>
      </c>
      <c r="AA66" s="32"/>
      <c r="AB66" s="31"/>
      <c r="AC66" s="32"/>
      <c r="AD66" s="31"/>
      <c r="AE66" s="23"/>
      <c r="AF66" s="251"/>
      <c r="AG66" s="251"/>
      <c r="AH66" s="22"/>
      <c r="AI66" s="11"/>
      <c r="AJ66" s="234"/>
      <c r="AK66" s="240"/>
      <c r="AL66" s="231"/>
      <c r="AM66" s="234"/>
      <c r="AN66" s="240"/>
      <c r="AO66" s="231"/>
      <c r="AP66" s="234"/>
      <c r="AQ66" s="240"/>
      <c r="AR66" s="231"/>
      <c r="AS66" s="234"/>
      <c r="AT66" s="240"/>
      <c r="AU66" s="231"/>
      <c r="AV66" s="234"/>
      <c r="AW66" s="237"/>
      <c r="AX66" s="231"/>
      <c r="AY66" s="292"/>
      <c r="AZ66" s="228"/>
      <c r="BA66" s="228"/>
      <c r="BB66" s="295"/>
    </row>
    <row r="67" spans="2:62" ht="28.15" customHeight="1" x14ac:dyDescent="0.2">
      <c r="B67" s="30"/>
      <c r="C67" s="244"/>
      <c r="D67" s="29"/>
      <c r="E67" s="109"/>
      <c r="F67" s="109"/>
      <c r="G67" s="108"/>
      <c r="H67" s="225"/>
      <c r="I67" s="248"/>
      <c r="J67" s="248"/>
      <c r="K67" s="248"/>
      <c r="L67" s="26" t="s">
        <v>114</v>
      </c>
      <c r="M67" s="25" t="s">
        <v>104</v>
      </c>
      <c r="N67" s="26" t="s">
        <v>112</v>
      </c>
      <c r="O67" s="25" t="s">
        <v>399</v>
      </c>
      <c r="P67" s="26" t="s">
        <v>111</v>
      </c>
      <c r="Q67" s="25" t="s">
        <v>121</v>
      </c>
      <c r="R67" s="26" t="s">
        <v>110</v>
      </c>
      <c r="S67" s="25" t="s">
        <v>121</v>
      </c>
      <c r="T67" s="26" t="s">
        <v>109</v>
      </c>
      <c r="U67" s="25"/>
      <c r="V67" s="26" t="s">
        <v>108</v>
      </c>
      <c r="W67" s="25"/>
      <c r="X67" s="26" t="s">
        <v>107</v>
      </c>
      <c r="Y67" s="25"/>
      <c r="Z67" s="26" t="s">
        <v>106</v>
      </c>
      <c r="AA67" s="25"/>
      <c r="AB67" s="24"/>
      <c r="AC67" s="25"/>
      <c r="AD67" s="24"/>
      <c r="AE67" s="23"/>
      <c r="AF67" s="251"/>
      <c r="AG67" s="251"/>
      <c r="AH67" s="22"/>
      <c r="AI67" s="11"/>
      <c r="AJ67" s="234"/>
      <c r="AK67" s="240"/>
      <c r="AL67" s="231"/>
      <c r="AM67" s="234"/>
      <c r="AN67" s="240"/>
      <c r="AO67" s="231"/>
      <c r="AP67" s="234"/>
      <c r="AQ67" s="240"/>
      <c r="AR67" s="231"/>
      <c r="AS67" s="234"/>
      <c r="AT67" s="240"/>
      <c r="AU67" s="231"/>
      <c r="AV67" s="234"/>
      <c r="AW67" s="237"/>
      <c r="AX67" s="231"/>
      <c r="AY67" s="292"/>
      <c r="AZ67" s="228"/>
      <c r="BA67" s="228"/>
      <c r="BB67" s="295"/>
    </row>
    <row r="68" spans="2:62" ht="28.15" customHeight="1" thickBot="1" x14ac:dyDescent="0.25">
      <c r="B68" s="21"/>
      <c r="C68" s="245"/>
      <c r="D68" s="20"/>
      <c r="E68" s="117"/>
      <c r="F68" s="117"/>
      <c r="G68" s="116"/>
      <c r="H68" s="226"/>
      <c r="I68" s="249"/>
      <c r="J68" s="249"/>
      <c r="K68" s="249"/>
      <c r="L68" s="17" t="s">
        <v>105</v>
      </c>
      <c r="M68" s="15" t="s">
        <v>414</v>
      </c>
      <c r="N68" s="17" t="s">
        <v>103</v>
      </c>
      <c r="O68" s="15" t="s">
        <v>124</v>
      </c>
      <c r="P68" s="17" t="s">
        <v>102</v>
      </c>
      <c r="Q68" s="15" t="s">
        <v>104</v>
      </c>
      <c r="R68" s="17" t="s">
        <v>101</v>
      </c>
      <c r="S68" s="15"/>
      <c r="T68" s="17">
        <v>20</v>
      </c>
      <c r="U68" s="15"/>
      <c r="V68" s="17" t="s">
        <v>100</v>
      </c>
      <c r="W68" s="15"/>
      <c r="X68" s="17" t="s">
        <v>99</v>
      </c>
      <c r="Y68" s="15"/>
      <c r="Z68" s="17" t="s">
        <v>98</v>
      </c>
      <c r="AA68" s="15"/>
      <c r="AB68" s="16"/>
      <c r="AC68" s="15"/>
      <c r="AD68" s="14"/>
      <c r="AE68" s="13"/>
      <c r="AF68" s="252"/>
      <c r="AG68" s="252"/>
      <c r="AH68" s="12"/>
      <c r="AI68" s="11"/>
      <c r="AJ68" s="235"/>
      <c r="AK68" s="241"/>
      <c r="AL68" s="232"/>
      <c r="AM68" s="235"/>
      <c r="AN68" s="241"/>
      <c r="AO68" s="232"/>
      <c r="AP68" s="235"/>
      <c r="AQ68" s="241"/>
      <c r="AR68" s="232"/>
      <c r="AS68" s="235"/>
      <c r="AT68" s="241"/>
      <c r="AU68" s="232"/>
      <c r="AV68" s="235"/>
      <c r="AW68" s="238"/>
      <c r="AX68" s="232"/>
      <c r="AY68" s="293"/>
      <c r="AZ68" s="229"/>
      <c r="BA68" s="229"/>
      <c r="BB68" s="296"/>
    </row>
    <row r="69" spans="2:62" ht="85.9" customHeight="1" thickTop="1" thickBot="1" x14ac:dyDescent="0.35">
      <c r="B69" s="105" t="s">
        <v>174</v>
      </c>
      <c r="C69" s="95" t="s">
        <v>173</v>
      </c>
      <c r="D69" s="100" t="s">
        <v>172</v>
      </c>
      <c r="E69" s="104" t="s">
        <v>171</v>
      </c>
      <c r="F69" s="103"/>
      <c r="G69" s="102"/>
      <c r="H69" s="101" t="s">
        <v>170</v>
      </c>
      <c r="I69" s="100" t="s">
        <v>96</v>
      </c>
      <c r="J69" s="100" t="s">
        <v>169</v>
      </c>
      <c r="K69" s="100" t="s">
        <v>97</v>
      </c>
      <c r="L69" s="256" t="s">
        <v>168</v>
      </c>
      <c r="M69" s="262"/>
      <c r="N69" s="256" t="s">
        <v>167</v>
      </c>
      <c r="O69" s="262"/>
      <c r="P69" s="256" t="s">
        <v>167</v>
      </c>
      <c r="Q69" s="257"/>
      <c r="R69" s="256" t="s">
        <v>167</v>
      </c>
      <c r="S69" s="257"/>
      <c r="T69" s="256" t="s">
        <v>167</v>
      </c>
      <c r="U69" s="257"/>
      <c r="V69" s="256" t="s">
        <v>167</v>
      </c>
      <c r="W69" s="257"/>
      <c r="X69" s="256" t="s">
        <v>167</v>
      </c>
      <c r="Y69" s="257"/>
      <c r="Z69" s="256" t="s">
        <v>167</v>
      </c>
      <c r="AA69" s="257"/>
      <c r="AB69" s="261" t="s">
        <v>166</v>
      </c>
      <c r="AC69" s="257"/>
      <c r="AD69" s="101" t="s">
        <v>165</v>
      </c>
      <c r="AE69" s="101" t="s">
        <v>164</v>
      </c>
      <c r="AF69" s="100" t="s">
        <v>163</v>
      </c>
      <c r="AG69" s="100" t="s">
        <v>162</v>
      </c>
      <c r="AH69" s="99" t="s">
        <v>161</v>
      </c>
      <c r="AI69" s="98"/>
      <c r="AJ69" s="96" t="s">
        <v>160</v>
      </c>
      <c r="AK69" s="95" t="s">
        <v>159</v>
      </c>
      <c r="AL69" s="94" t="s">
        <v>158</v>
      </c>
      <c r="AM69" s="96" t="s">
        <v>157</v>
      </c>
      <c r="AN69" s="95" t="s">
        <v>156</v>
      </c>
      <c r="AO69" s="94" t="s">
        <v>155</v>
      </c>
      <c r="AP69" s="96" t="s">
        <v>154</v>
      </c>
      <c r="AQ69" s="95" t="s">
        <v>153</v>
      </c>
      <c r="AR69" s="97" t="s">
        <v>152</v>
      </c>
      <c r="AS69" s="96" t="s">
        <v>151</v>
      </c>
      <c r="AT69" s="95" t="s">
        <v>150</v>
      </c>
      <c r="AU69" s="94" t="s">
        <v>149</v>
      </c>
      <c r="AV69" s="96" t="s">
        <v>148</v>
      </c>
      <c r="AW69" s="95" t="s">
        <v>147</v>
      </c>
      <c r="AX69" s="94" t="s">
        <v>146</v>
      </c>
      <c r="AY69" s="93" t="s">
        <v>145</v>
      </c>
      <c r="AZ69" s="92" t="s">
        <v>144</v>
      </c>
      <c r="BA69" s="92" t="s">
        <v>143</v>
      </c>
      <c r="BB69" s="91" t="s">
        <v>142</v>
      </c>
    </row>
    <row r="70" spans="2:62" ht="48" thickBot="1" x14ac:dyDescent="0.3">
      <c r="B70" s="90" t="s">
        <v>251</v>
      </c>
      <c r="C70" s="89"/>
      <c r="D70" s="88">
        <v>208</v>
      </c>
      <c r="E70" s="258"/>
      <c r="F70" s="259"/>
      <c r="G70" s="260"/>
      <c r="H70" s="87" t="s">
        <v>140</v>
      </c>
      <c r="I70" s="86"/>
      <c r="J70" s="86"/>
      <c r="K70" s="85"/>
      <c r="L70" s="84"/>
      <c r="M70" s="81"/>
      <c r="N70" s="84"/>
      <c r="O70" s="81"/>
      <c r="P70" s="84"/>
      <c r="Q70" s="81"/>
      <c r="R70" s="84"/>
      <c r="S70" s="81"/>
      <c r="T70" s="84"/>
      <c r="U70" s="81"/>
      <c r="V70" s="84"/>
      <c r="W70" s="81"/>
      <c r="X70" s="84"/>
      <c r="Y70" s="81"/>
      <c r="Z70" s="84"/>
      <c r="AA70" s="83"/>
      <c r="AB70" s="82" t="s">
        <v>139</v>
      </c>
      <c r="AC70" s="81"/>
      <c r="AD70" s="81"/>
      <c r="AE70" s="81"/>
      <c r="AF70" s="80"/>
      <c r="AG70" s="80"/>
      <c r="AH70" s="60"/>
      <c r="AI70" s="79" t="s">
        <v>138</v>
      </c>
      <c r="AJ70" s="78">
        <f t="shared" ref="AJ70:BB70" si="8">SUM(AJ72:AJ83)</f>
        <v>115</v>
      </c>
      <c r="AK70" s="77">
        <f t="shared" si="8"/>
        <v>0</v>
      </c>
      <c r="AL70" s="76">
        <f t="shared" si="8"/>
        <v>0</v>
      </c>
      <c r="AM70" s="78">
        <f t="shared" si="8"/>
        <v>40</v>
      </c>
      <c r="AN70" s="77">
        <f t="shared" si="8"/>
        <v>0</v>
      </c>
      <c r="AO70" s="76">
        <f t="shared" si="8"/>
        <v>4</v>
      </c>
      <c r="AP70" s="78">
        <f t="shared" si="8"/>
        <v>3</v>
      </c>
      <c r="AQ70" s="77">
        <f t="shared" si="8"/>
        <v>0</v>
      </c>
      <c r="AR70" s="76">
        <f t="shared" si="8"/>
        <v>0</v>
      </c>
      <c r="AS70" s="78">
        <f t="shared" si="8"/>
        <v>34</v>
      </c>
      <c r="AT70" s="77">
        <f t="shared" si="8"/>
        <v>0</v>
      </c>
      <c r="AU70" s="76">
        <f t="shared" si="8"/>
        <v>0</v>
      </c>
      <c r="AV70" s="78">
        <f t="shared" si="8"/>
        <v>0</v>
      </c>
      <c r="AW70" s="77">
        <f t="shared" si="8"/>
        <v>0</v>
      </c>
      <c r="AX70" s="76">
        <f t="shared" si="8"/>
        <v>0</v>
      </c>
      <c r="AY70" s="75">
        <f t="shared" si="8"/>
        <v>1</v>
      </c>
      <c r="AZ70" s="74">
        <f t="shared" si="8"/>
        <v>0</v>
      </c>
      <c r="BA70" s="74">
        <f t="shared" si="8"/>
        <v>0</v>
      </c>
      <c r="BB70" s="73">
        <f t="shared" si="8"/>
        <v>0</v>
      </c>
      <c r="BC70" s="72" t="s">
        <v>137</v>
      </c>
      <c r="BF70" s="5">
        <f>SUM(AJ70:AL70)/$BG$5</f>
        <v>38.333333333333336</v>
      </c>
      <c r="BG70" s="5">
        <f>SUM(AM70:AO70,AY70)/$BG$5</f>
        <v>15</v>
      </c>
      <c r="BH70" s="5">
        <f>SUM(AP70:AR70,AZ70)/$BG$5</f>
        <v>1</v>
      </c>
      <c r="BI70" s="5">
        <f>SUM(AS70:AU70,BA70)/$BG$5</f>
        <v>11.333333333333334</v>
      </c>
      <c r="BJ70" s="5">
        <f>SUM(AV70:AX70,BB70)/$BG$5</f>
        <v>0</v>
      </c>
    </row>
    <row r="71" spans="2:62" ht="37.5" thickBot="1" x14ac:dyDescent="0.3">
      <c r="B71" s="71"/>
      <c r="C71" s="70"/>
      <c r="D71" s="69"/>
      <c r="E71" s="68"/>
      <c r="F71" s="68"/>
      <c r="G71" s="67"/>
      <c r="H71" s="66"/>
      <c r="I71" s="64"/>
      <c r="J71" s="64"/>
      <c r="K71" s="65"/>
      <c r="L71" s="64"/>
      <c r="M71" s="62"/>
      <c r="N71" s="64"/>
      <c r="O71" s="62"/>
      <c r="P71" s="64"/>
      <c r="Q71" s="62"/>
      <c r="R71" s="64"/>
      <c r="S71" s="62"/>
      <c r="T71" s="64"/>
      <c r="U71" s="62"/>
      <c r="V71" s="64"/>
      <c r="W71" s="62"/>
      <c r="X71" s="64"/>
      <c r="Y71" s="62"/>
      <c r="Z71" s="64"/>
      <c r="AA71" s="62"/>
      <c r="AB71" s="63"/>
      <c r="AC71" s="62"/>
      <c r="AD71" s="62"/>
      <c r="AE71" s="62"/>
      <c r="AF71" s="61"/>
      <c r="AG71" s="61"/>
      <c r="AH71" s="60"/>
      <c r="AI71" s="59" t="s">
        <v>136</v>
      </c>
      <c r="AJ71" s="58">
        <f t="shared" ref="AJ71:BB71" si="9">AJ70/3</f>
        <v>38.333333333333336</v>
      </c>
      <c r="AK71" s="57">
        <f t="shared" si="9"/>
        <v>0</v>
      </c>
      <c r="AL71" s="56">
        <f t="shared" si="9"/>
        <v>0</v>
      </c>
      <c r="AM71" s="58">
        <f t="shared" si="9"/>
        <v>13.333333333333334</v>
      </c>
      <c r="AN71" s="57">
        <f t="shared" si="9"/>
        <v>0</v>
      </c>
      <c r="AO71" s="56">
        <f t="shared" si="9"/>
        <v>1.3333333333333333</v>
      </c>
      <c r="AP71" s="58">
        <f t="shared" si="9"/>
        <v>1</v>
      </c>
      <c r="AQ71" s="57">
        <f t="shared" si="9"/>
        <v>0</v>
      </c>
      <c r="AR71" s="56">
        <f t="shared" si="9"/>
        <v>0</v>
      </c>
      <c r="AS71" s="58">
        <f t="shared" si="9"/>
        <v>11.333333333333334</v>
      </c>
      <c r="AT71" s="57">
        <f t="shared" si="9"/>
        <v>0</v>
      </c>
      <c r="AU71" s="56">
        <f t="shared" si="9"/>
        <v>0</v>
      </c>
      <c r="AV71" s="58">
        <f t="shared" si="9"/>
        <v>0</v>
      </c>
      <c r="AW71" s="57">
        <f t="shared" si="9"/>
        <v>0</v>
      </c>
      <c r="AX71" s="56">
        <f t="shared" si="9"/>
        <v>0</v>
      </c>
      <c r="AY71" s="55">
        <f t="shared" si="9"/>
        <v>0.33333333333333331</v>
      </c>
      <c r="AZ71" s="54">
        <f t="shared" si="9"/>
        <v>0</v>
      </c>
      <c r="BA71" s="54">
        <f t="shared" si="9"/>
        <v>0</v>
      </c>
      <c r="BB71" s="53">
        <f t="shared" si="9"/>
        <v>0</v>
      </c>
      <c r="BC71" s="52" t="s">
        <v>135</v>
      </c>
    </row>
    <row r="72" spans="2:62" ht="28.15" customHeight="1" x14ac:dyDescent="0.2">
      <c r="B72" s="30"/>
      <c r="C72" s="242">
        <v>1</v>
      </c>
      <c r="D72" s="44"/>
      <c r="E72" s="113"/>
      <c r="F72" s="113"/>
      <c r="G72" s="112"/>
      <c r="H72" s="223" t="s">
        <v>183</v>
      </c>
      <c r="I72" s="246">
        <v>104</v>
      </c>
      <c r="J72" s="246">
        <v>28</v>
      </c>
      <c r="K72" s="246">
        <v>6</v>
      </c>
      <c r="L72" s="41" t="s">
        <v>133</v>
      </c>
      <c r="M72" s="40" t="s">
        <v>621</v>
      </c>
      <c r="N72" s="41" t="s">
        <v>131</v>
      </c>
      <c r="O72" s="40" t="s">
        <v>180</v>
      </c>
      <c r="P72" s="41" t="s">
        <v>130</v>
      </c>
      <c r="Q72" s="40" t="s">
        <v>1173</v>
      </c>
      <c r="R72" s="41" t="s">
        <v>129</v>
      </c>
      <c r="S72" s="40" t="s">
        <v>822</v>
      </c>
      <c r="T72" s="41" t="s">
        <v>128</v>
      </c>
      <c r="U72" s="40" t="s">
        <v>195</v>
      </c>
      <c r="V72" s="41" t="s">
        <v>127</v>
      </c>
      <c r="W72" s="40" t="s">
        <v>121</v>
      </c>
      <c r="X72" s="41" t="s">
        <v>126</v>
      </c>
      <c r="Y72" s="40"/>
      <c r="Z72" s="41" t="s">
        <v>125</v>
      </c>
      <c r="AA72" s="40"/>
      <c r="AB72" s="39"/>
      <c r="AC72" s="40"/>
      <c r="AD72" s="39" t="s">
        <v>1172</v>
      </c>
      <c r="AE72" s="38" t="s">
        <v>121</v>
      </c>
      <c r="AF72" s="250"/>
      <c r="AG72" s="250"/>
      <c r="AH72" s="37"/>
      <c r="AI72" s="11"/>
      <c r="AJ72" s="233">
        <f>SUMPRODUCT(LEN($M72:$U75)-LEN(SUBSTITUTE($M72:$U75,"A", "")))</f>
        <v>38</v>
      </c>
      <c r="AK72" s="239">
        <f>SUMPRODUCT(LEN($X72:$X75)-LEN(SUBSTITUTE($X72:$X75,"A", "")))</f>
        <v>0</v>
      </c>
      <c r="AL72" s="230">
        <f>SUMPRODUCT(LEN($W72:$W75)-LEN(SUBSTITUTE($W72:$W75,"A", "")))</f>
        <v>0</v>
      </c>
      <c r="AM72" s="233">
        <f>SUMPRODUCT(LEN($M72:$U75)-LEN(SUBSTITUTE($M72:$U75,"S", "")))</f>
        <v>21</v>
      </c>
      <c r="AN72" s="239">
        <f>SUMPRODUCT(LEN($X72:$X75)-LEN(SUBSTITUTE($X72:$X75,"S", "")))</f>
        <v>0</v>
      </c>
      <c r="AO72" s="230">
        <f>SUMPRODUCT(LEN($W72:$W75)-LEN(SUBSTITUTE($W72:$W75,"S", "")))</f>
        <v>2</v>
      </c>
      <c r="AP72" s="233">
        <f>SUMPRODUCT(LEN($M72:$U75)-LEN(SUBSTITUTE($M72:$U75,"F", "")))</f>
        <v>1</v>
      </c>
      <c r="AQ72" s="239">
        <f>SUMPRODUCT(LEN($X72:$X75)-LEN(SUBSTITUTE($X72:$X75,"F", "")))</f>
        <v>0</v>
      </c>
      <c r="AR72" s="230">
        <f>SUMPRODUCT(LEN($W72:$W75)-LEN(SUBSTITUTE($W72:$W75,"F", "")))</f>
        <v>0</v>
      </c>
      <c r="AS72" s="233">
        <f>SUMPRODUCT(LEN($M72:$U75)-LEN(SUBSTITUTE($M72:$U75,"G", "")))</f>
        <v>16</v>
      </c>
      <c r="AT72" s="239">
        <f>SUMPRODUCT(LEN($X72:$X75)-LEN(SUBSTITUTE($X72:$X75,"G", "")))</f>
        <v>0</v>
      </c>
      <c r="AU72" s="230">
        <f>SUMPRODUCT(LEN($W72:$W75)-LEN(SUBSTITUTE($W72:$W75,"G", "")))</f>
        <v>0</v>
      </c>
      <c r="AV72" s="233">
        <f>SUMPRODUCT(LEN($L72:$U75)-LEN(SUBSTITUTE($L72:$U75,"M", "")))</f>
        <v>0</v>
      </c>
      <c r="AW72" s="236">
        <f>SUMPRODUCT(LEN($X72:$X75)-LEN(SUBSTITUTE($X72:$X75,"M", "")))</f>
        <v>0</v>
      </c>
      <c r="AX72" s="230">
        <f>SUMPRODUCT(LEN($W72:$W75)-LEN(SUBSTITUTE($W72:$W75,"M", "")))</f>
        <v>0</v>
      </c>
      <c r="AY72" s="291">
        <f>SUMPRODUCT(LEN($AE72:$AE75)-LEN(SUBSTITUTE($AE72:$AE75,"S", "")))</f>
        <v>1</v>
      </c>
      <c r="AZ72" s="227">
        <f>SUMPRODUCT(LEN($AE72:$AE75)-LEN(SUBSTITUTE($AE72:$AE75,"F", "")))</f>
        <v>0</v>
      </c>
      <c r="BA72" s="227">
        <f>SUMPRODUCT(LEN($AE72:$AE75)-LEN(SUBSTITUTE($AE72:$AE75,"G", "")))</f>
        <v>0</v>
      </c>
      <c r="BB72" s="294">
        <f>SUMPRODUCT(LEN($AE72:$AE75)-LEN(SUBSTITUTE($AE72:$AE75,"M", "")))</f>
        <v>0</v>
      </c>
    </row>
    <row r="73" spans="2:62" ht="28.15" customHeight="1" thickBot="1" x14ac:dyDescent="0.25">
      <c r="B73" s="30"/>
      <c r="C73" s="243"/>
      <c r="D73" s="36"/>
      <c r="E73" s="111"/>
      <c r="F73" s="111"/>
      <c r="G73" s="110"/>
      <c r="H73" s="224"/>
      <c r="I73" s="247"/>
      <c r="J73" s="247"/>
      <c r="K73" s="247"/>
      <c r="L73" s="33" t="s">
        <v>123</v>
      </c>
      <c r="M73" s="32" t="s">
        <v>132</v>
      </c>
      <c r="N73" s="33" t="s">
        <v>122</v>
      </c>
      <c r="O73" s="32" t="s">
        <v>1171</v>
      </c>
      <c r="P73" s="33" t="s">
        <v>120</v>
      </c>
      <c r="Q73" s="32" t="s">
        <v>985</v>
      </c>
      <c r="R73" s="33" t="s">
        <v>119</v>
      </c>
      <c r="S73" s="32" t="s">
        <v>427</v>
      </c>
      <c r="T73" s="33" t="s">
        <v>118</v>
      </c>
      <c r="U73" s="32" t="s">
        <v>188</v>
      </c>
      <c r="V73" s="33" t="s">
        <v>117</v>
      </c>
      <c r="W73" s="32" t="s">
        <v>121</v>
      </c>
      <c r="X73" s="33" t="s">
        <v>116</v>
      </c>
      <c r="Y73" s="32"/>
      <c r="Z73" s="33" t="s">
        <v>115</v>
      </c>
      <c r="AA73" s="32"/>
      <c r="AB73" s="31"/>
      <c r="AC73" s="32"/>
      <c r="AD73" s="31" t="s">
        <v>1170</v>
      </c>
      <c r="AE73" s="23"/>
      <c r="AF73" s="251"/>
      <c r="AG73" s="251"/>
      <c r="AH73" s="22"/>
      <c r="AI73" s="11"/>
      <c r="AJ73" s="234"/>
      <c r="AK73" s="240"/>
      <c r="AL73" s="231"/>
      <c r="AM73" s="234"/>
      <c r="AN73" s="240"/>
      <c r="AO73" s="231"/>
      <c r="AP73" s="234"/>
      <c r="AQ73" s="240"/>
      <c r="AR73" s="231"/>
      <c r="AS73" s="234"/>
      <c r="AT73" s="240"/>
      <c r="AU73" s="231"/>
      <c r="AV73" s="234"/>
      <c r="AW73" s="237"/>
      <c r="AX73" s="231"/>
      <c r="AY73" s="292"/>
      <c r="AZ73" s="228"/>
      <c r="BA73" s="228"/>
      <c r="BB73" s="295"/>
    </row>
    <row r="74" spans="2:62" ht="28.15" customHeight="1" x14ac:dyDescent="0.2">
      <c r="B74" s="30"/>
      <c r="C74" s="244"/>
      <c r="D74" s="29"/>
      <c r="E74" s="109"/>
      <c r="F74" s="109"/>
      <c r="G74" s="108"/>
      <c r="H74" s="225">
        <v>208</v>
      </c>
      <c r="I74" s="248"/>
      <c r="J74" s="248"/>
      <c r="K74" s="248"/>
      <c r="L74" s="26" t="s">
        <v>114</v>
      </c>
      <c r="M74" s="25" t="s">
        <v>104</v>
      </c>
      <c r="N74" s="26" t="s">
        <v>112</v>
      </c>
      <c r="O74" s="25" t="s">
        <v>452</v>
      </c>
      <c r="P74" s="26" t="s">
        <v>111</v>
      </c>
      <c r="Q74" s="25" t="s">
        <v>1169</v>
      </c>
      <c r="R74" s="26" t="s">
        <v>110</v>
      </c>
      <c r="S74" s="25" t="s">
        <v>444</v>
      </c>
      <c r="T74" s="26" t="s">
        <v>109</v>
      </c>
      <c r="U74" s="25" t="s">
        <v>113</v>
      </c>
      <c r="V74" s="26" t="s">
        <v>108</v>
      </c>
      <c r="W74" s="25"/>
      <c r="X74" s="26" t="s">
        <v>107</v>
      </c>
      <c r="Y74" s="25"/>
      <c r="Z74" s="26" t="s">
        <v>106</v>
      </c>
      <c r="AA74" s="25"/>
      <c r="AB74" s="24"/>
      <c r="AC74" s="25"/>
      <c r="AD74" s="24"/>
      <c r="AE74" s="23"/>
      <c r="AF74" s="251"/>
      <c r="AG74" s="251"/>
      <c r="AH74" s="22"/>
      <c r="AI74" s="11"/>
      <c r="AJ74" s="234"/>
      <c r="AK74" s="240"/>
      <c r="AL74" s="231"/>
      <c r="AM74" s="234"/>
      <c r="AN74" s="240"/>
      <c r="AO74" s="231"/>
      <c r="AP74" s="234"/>
      <c r="AQ74" s="240"/>
      <c r="AR74" s="231"/>
      <c r="AS74" s="234"/>
      <c r="AT74" s="240"/>
      <c r="AU74" s="231"/>
      <c r="AV74" s="234"/>
      <c r="AW74" s="237"/>
      <c r="AX74" s="231"/>
      <c r="AY74" s="292"/>
      <c r="AZ74" s="228"/>
      <c r="BA74" s="228"/>
      <c r="BB74" s="295"/>
    </row>
    <row r="75" spans="2:62" ht="28.15" customHeight="1" thickBot="1" x14ac:dyDescent="0.25">
      <c r="B75" s="30"/>
      <c r="C75" s="253"/>
      <c r="D75" s="51"/>
      <c r="E75" s="115"/>
      <c r="F75" s="115"/>
      <c r="G75" s="114"/>
      <c r="H75" s="226"/>
      <c r="I75" s="254"/>
      <c r="J75" s="254"/>
      <c r="K75" s="254"/>
      <c r="L75" s="48" t="s">
        <v>105</v>
      </c>
      <c r="M75" s="47" t="s">
        <v>958</v>
      </c>
      <c r="N75" s="48" t="s">
        <v>103</v>
      </c>
      <c r="O75" s="47" t="s">
        <v>772</v>
      </c>
      <c r="P75" s="48" t="s">
        <v>102</v>
      </c>
      <c r="Q75" s="47" t="s">
        <v>527</v>
      </c>
      <c r="R75" s="48" t="s">
        <v>101</v>
      </c>
      <c r="S75" s="47" t="s">
        <v>443</v>
      </c>
      <c r="T75" s="48">
        <v>20</v>
      </c>
      <c r="U75" s="47" t="s">
        <v>113</v>
      </c>
      <c r="V75" s="48" t="s">
        <v>100</v>
      </c>
      <c r="W75" s="47"/>
      <c r="X75" s="48" t="s">
        <v>99</v>
      </c>
      <c r="Y75" s="47"/>
      <c r="Z75" s="48" t="s">
        <v>98</v>
      </c>
      <c r="AA75" s="47"/>
      <c r="AB75" s="16"/>
      <c r="AC75" s="47"/>
      <c r="AD75" s="16"/>
      <c r="AE75" s="46"/>
      <c r="AF75" s="255"/>
      <c r="AG75" s="255"/>
      <c r="AH75" s="45"/>
      <c r="AI75" s="11"/>
      <c r="AJ75" s="235"/>
      <c r="AK75" s="241"/>
      <c r="AL75" s="232"/>
      <c r="AM75" s="235"/>
      <c r="AN75" s="241"/>
      <c r="AO75" s="232"/>
      <c r="AP75" s="235"/>
      <c r="AQ75" s="241"/>
      <c r="AR75" s="232"/>
      <c r="AS75" s="235"/>
      <c r="AT75" s="241"/>
      <c r="AU75" s="232"/>
      <c r="AV75" s="235"/>
      <c r="AW75" s="238"/>
      <c r="AX75" s="232"/>
      <c r="AY75" s="293"/>
      <c r="AZ75" s="229"/>
      <c r="BA75" s="229"/>
      <c r="BB75" s="296"/>
    </row>
    <row r="76" spans="2:62" ht="28.15" customHeight="1" x14ac:dyDescent="0.2">
      <c r="B76" s="30"/>
      <c r="C76" s="242">
        <v>2</v>
      </c>
      <c r="D76" s="44"/>
      <c r="E76" s="113"/>
      <c r="F76" s="113"/>
      <c r="G76" s="112"/>
      <c r="H76" s="223"/>
      <c r="I76" s="246">
        <v>98</v>
      </c>
      <c r="J76" s="246">
        <v>26</v>
      </c>
      <c r="K76" s="246">
        <v>7</v>
      </c>
      <c r="L76" s="41" t="s">
        <v>133</v>
      </c>
      <c r="M76" s="40" t="s">
        <v>132</v>
      </c>
      <c r="N76" s="41" t="s">
        <v>131</v>
      </c>
      <c r="O76" s="40" t="s">
        <v>186</v>
      </c>
      <c r="P76" s="41" t="s">
        <v>130</v>
      </c>
      <c r="Q76" s="40" t="s">
        <v>389</v>
      </c>
      <c r="R76" s="41" t="s">
        <v>129</v>
      </c>
      <c r="S76" s="40" t="s">
        <v>187</v>
      </c>
      <c r="T76" s="41" t="s">
        <v>128</v>
      </c>
      <c r="U76" s="40" t="s">
        <v>121</v>
      </c>
      <c r="V76" s="41" t="s">
        <v>127</v>
      </c>
      <c r="W76" s="40"/>
      <c r="X76" s="41" t="s">
        <v>126</v>
      </c>
      <c r="Y76" s="40"/>
      <c r="Z76" s="41" t="s">
        <v>125</v>
      </c>
      <c r="AA76" s="40"/>
      <c r="AB76" s="39"/>
      <c r="AC76" s="40"/>
      <c r="AD76" s="39" t="s">
        <v>773</v>
      </c>
      <c r="AE76" s="38"/>
      <c r="AF76" s="250"/>
      <c r="AG76" s="250"/>
      <c r="AH76" s="37"/>
      <c r="AI76" s="11"/>
      <c r="AJ76" s="233">
        <f>SUMPRODUCT(LEN($M76:$U79)-LEN(SUBSTITUTE($M76:$U79,"A", "")))</f>
        <v>29</v>
      </c>
      <c r="AK76" s="239">
        <f>SUMPRODUCT(LEN($X76:$X79)-LEN(SUBSTITUTE($X76:$X79,"A", "")))</f>
        <v>0</v>
      </c>
      <c r="AL76" s="230">
        <f>SUMPRODUCT(LEN($W76:$W79)-LEN(SUBSTITUTE($W76:$W79,"A", "")))</f>
        <v>0</v>
      </c>
      <c r="AM76" s="233">
        <f>SUMPRODUCT(LEN($M76:$U79)-LEN(SUBSTITUTE($M76:$U79,"S", "")))</f>
        <v>7</v>
      </c>
      <c r="AN76" s="239">
        <f>SUMPRODUCT(LEN($X76:$X79)-LEN(SUBSTITUTE($X76:$X79,"S", "")))</f>
        <v>0</v>
      </c>
      <c r="AO76" s="230">
        <f>SUMPRODUCT(LEN($W76:$W79)-LEN(SUBSTITUTE($W76:$W79,"S", "")))</f>
        <v>0</v>
      </c>
      <c r="AP76" s="233">
        <f>SUMPRODUCT(LEN($M76:$U79)-LEN(SUBSTITUTE($M76:$U79,"F", "")))</f>
        <v>0</v>
      </c>
      <c r="AQ76" s="239">
        <f>SUMPRODUCT(LEN($X76:$X79)-LEN(SUBSTITUTE($X76:$X79,"F", "")))</f>
        <v>0</v>
      </c>
      <c r="AR76" s="230">
        <f>SUMPRODUCT(LEN($W76:$W79)-LEN(SUBSTITUTE($W76:$W79,"F", "")))</f>
        <v>0</v>
      </c>
      <c r="AS76" s="233">
        <f>SUMPRODUCT(LEN($M76:$U79)-LEN(SUBSTITUTE($M76:$U79,"G", "")))</f>
        <v>8</v>
      </c>
      <c r="AT76" s="239">
        <f>SUMPRODUCT(LEN($X76:$X79)-LEN(SUBSTITUTE($X76:$X79,"G", "")))</f>
        <v>0</v>
      </c>
      <c r="AU76" s="230">
        <f>SUMPRODUCT(LEN($W76:$W79)-LEN(SUBSTITUTE($W76:$W79,"G", "")))</f>
        <v>0</v>
      </c>
      <c r="AV76" s="233">
        <f>SUMPRODUCT(LEN($L76:$U79)-LEN(SUBSTITUTE($L76:$U79,"M", "")))</f>
        <v>0</v>
      </c>
      <c r="AW76" s="236">
        <f>SUMPRODUCT(LEN($X76:$X79)-LEN(SUBSTITUTE($X76:$X79,"M", "")))</f>
        <v>0</v>
      </c>
      <c r="AX76" s="230">
        <f>SUMPRODUCT(LEN($W76:$W79)-LEN(SUBSTITUTE($W76:$W79,"M", "")))</f>
        <v>0</v>
      </c>
      <c r="AY76" s="291">
        <f>SUMPRODUCT(LEN($AE76:$AE79)-LEN(SUBSTITUTE($AE76:$AE79,"S", "")))</f>
        <v>0</v>
      </c>
      <c r="AZ76" s="227">
        <f>SUMPRODUCT(LEN($AE76:$AE79)-LEN(SUBSTITUTE($AE76:$AE79,"F", "")))</f>
        <v>0</v>
      </c>
      <c r="BA76" s="227">
        <f>SUMPRODUCT(LEN($AE76:$AE79)-LEN(SUBSTITUTE($AE76:$AE79,"G", "")))</f>
        <v>0</v>
      </c>
      <c r="BB76" s="294">
        <f>SUMPRODUCT(LEN($AE76:$AE79)-LEN(SUBSTITUTE($AE76:$AE79,"M", "")))</f>
        <v>0</v>
      </c>
    </row>
    <row r="77" spans="2:62" ht="28.15" customHeight="1" thickBot="1" x14ac:dyDescent="0.25">
      <c r="B77" s="30"/>
      <c r="C77" s="243"/>
      <c r="D77" s="36"/>
      <c r="E77" s="111"/>
      <c r="F77" s="111"/>
      <c r="G77" s="110"/>
      <c r="H77" s="224"/>
      <c r="I77" s="247"/>
      <c r="J77" s="247"/>
      <c r="K77" s="247"/>
      <c r="L77" s="33" t="s">
        <v>123</v>
      </c>
      <c r="M77" s="32" t="s">
        <v>399</v>
      </c>
      <c r="N77" s="33" t="s">
        <v>122</v>
      </c>
      <c r="O77" s="32" t="s">
        <v>389</v>
      </c>
      <c r="P77" s="33" t="s">
        <v>120</v>
      </c>
      <c r="Q77" s="32" t="s">
        <v>399</v>
      </c>
      <c r="R77" s="33" t="s">
        <v>119</v>
      </c>
      <c r="S77" s="32" t="s">
        <v>132</v>
      </c>
      <c r="T77" s="33" t="s">
        <v>118</v>
      </c>
      <c r="U77" s="32" t="s">
        <v>121</v>
      </c>
      <c r="V77" s="33" t="s">
        <v>117</v>
      </c>
      <c r="W77" s="32"/>
      <c r="X77" s="33" t="s">
        <v>116</v>
      </c>
      <c r="Y77" s="32"/>
      <c r="Z77" s="33" t="s">
        <v>115</v>
      </c>
      <c r="AA77" s="32"/>
      <c r="AB77" s="31"/>
      <c r="AC77" s="32"/>
      <c r="AD77" s="31" t="s">
        <v>414</v>
      </c>
      <c r="AE77" s="23"/>
      <c r="AF77" s="251"/>
      <c r="AG77" s="251"/>
      <c r="AH77" s="22"/>
      <c r="AI77" s="11"/>
      <c r="AJ77" s="234"/>
      <c r="AK77" s="240"/>
      <c r="AL77" s="231"/>
      <c r="AM77" s="234"/>
      <c r="AN77" s="240"/>
      <c r="AO77" s="231"/>
      <c r="AP77" s="234"/>
      <c r="AQ77" s="240"/>
      <c r="AR77" s="231"/>
      <c r="AS77" s="234"/>
      <c r="AT77" s="240"/>
      <c r="AU77" s="231"/>
      <c r="AV77" s="234"/>
      <c r="AW77" s="237"/>
      <c r="AX77" s="231"/>
      <c r="AY77" s="292"/>
      <c r="AZ77" s="228"/>
      <c r="BA77" s="228"/>
      <c r="BB77" s="295"/>
    </row>
    <row r="78" spans="2:62" ht="28.15" customHeight="1" x14ac:dyDescent="0.2">
      <c r="B78" s="30"/>
      <c r="C78" s="244"/>
      <c r="D78" s="29"/>
      <c r="E78" s="109"/>
      <c r="F78" s="109"/>
      <c r="G78" s="108"/>
      <c r="H78" s="225"/>
      <c r="I78" s="248"/>
      <c r="J78" s="248"/>
      <c r="K78" s="248"/>
      <c r="L78" s="26" t="s">
        <v>114</v>
      </c>
      <c r="M78" s="25" t="s">
        <v>399</v>
      </c>
      <c r="N78" s="26" t="s">
        <v>112</v>
      </c>
      <c r="O78" s="25" t="s">
        <v>186</v>
      </c>
      <c r="P78" s="26" t="s">
        <v>111</v>
      </c>
      <c r="Q78" s="25" t="s">
        <v>389</v>
      </c>
      <c r="R78" s="26" t="s">
        <v>110</v>
      </c>
      <c r="S78" s="25" t="s">
        <v>113</v>
      </c>
      <c r="T78" s="26" t="s">
        <v>109</v>
      </c>
      <c r="U78" s="25" t="s">
        <v>121</v>
      </c>
      <c r="V78" s="26" t="s">
        <v>108</v>
      </c>
      <c r="W78" s="25"/>
      <c r="X78" s="26" t="s">
        <v>107</v>
      </c>
      <c r="Y78" s="25"/>
      <c r="Z78" s="26" t="s">
        <v>106</v>
      </c>
      <c r="AA78" s="25"/>
      <c r="AB78" s="24"/>
      <c r="AC78" s="25"/>
      <c r="AD78" s="24"/>
      <c r="AE78" s="23"/>
      <c r="AF78" s="251"/>
      <c r="AG78" s="251"/>
      <c r="AH78" s="22"/>
      <c r="AI78" s="11"/>
      <c r="AJ78" s="234"/>
      <c r="AK78" s="240"/>
      <c r="AL78" s="231"/>
      <c r="AM78" s="234"/>
      <c r="AN78" s="240"/>
      <c r="AO78" s="231"/>
      <c r="AP78" s="234"/>
      <c r="AQ78" s="240"/>
      <c r="AR78" s="231"/>
      <c r="AS78" s="234"/>
      <c r="AT78" s="240"/>
      <c r="AU78" s="231"/>
      <c r="AV78" s="234"/>
      <c r="AW78" s="237"/>
      <c r="AX78" s="231"/>
      <c r="AY78" s="292"/>
      <c r="AZ78" s="228"/>
      <c r="BA78" s="228"/>
      <c r="BB78" s="295"/>
    </row>
    <row r="79" spans="2:62" ht="28.15" customHeight="1" thickBot="1" x14ac:dyDescent="0.25">
      <c r="B79" s="30"/>
      <c r="C79" s="253"/>
      <c r="D79" s="51"/>
      <c r="E79" s="115"/>
      <c r="F79" s="115"/>
      <c r="G79" s="114"/>
      <c r="H79" s="226"/>
      <c r="I79" s="254"/>
      <c r="J79" s="254"/>
      <c r="K79" s="254"/>
      <c r="L79" s="48" t="s">
        <v>105</v>
      </c>
      <c r="M79" s="47" t="s">
        <v>377</v>
      </c>
      <c r="N79" s="48" t="s">
        <v>103</v>
      </c>
      <c r="O79" s="47" t="s">
        <v>389</v>
      </c>
      <c r="P79" s="48" t="s">
        <v>102</v>
      </c>
      <c r="Q79" s="47" t="s">
        <v>132</v>
      </c>
      <c r="R79" s="48" t="s">
        <v>101</v>
      </c>
      <c r="S79" s="47" t="s">
        <v>175</v>
      </c>
      <c r="T79" s="48">
        <v>20</v>
      </c>
      <c r="U79" s="47"/>
      <c r="V79" s="48" t="s">
        <v>100</v>
      </c>
      <c r="W79" s="47"/>
      <c r="X79" s="48" t="s">
        <v>99</v>
      </c>
      <c r="Y79" s="47"/>
      <c r="Z79" s="48" t="s">
        <v>98</v>
      </c>
      <c r="AA79" s="47"/>
      <c r="AB79" s="16"/>
      <c r="AC79" s="47"/>
      <c r="AD79" s="16"/>
      <c r="AE79" s="46"/>
      <c r="AF79" s="255"/>
      <c r="AG79" s="255"/>
      <c r="AH79" s="45"/>
      <c r="AI79" s="11"/>
      <c r="AJ79" s="235"/>
      <c r="AK79" s="241"/>
      <c r="AL79" s="232"/>
      <c r="AM79" s="235"/>
      <c r="AN79" s="241"/>
      <c r="AO79" s="232"/>
      <c r="AP79" s="235"/>
      <c r="AQ79" s="241"/>
      <c r="AR79" s="232"/>
      <c r="AS79" s="235"/>
      <c r="AT79" s="241"/>
      <c r="AU79" s="232"/>
      <c r="AV79" s="235"/>
      <c r="AW79" s="238"/>
      <c r="AX79" s="232"/>
      <c r="AY79" s="293"/>
      <c r="AZ79" s="229"/>
      <c r="BA79" s="229"/>
      <c r="BB79" s="296"/>
    </row>
    <row r="80" spans="2:62" ht="28.15" customHeight="1" x14ac:dyDescent="0.2">
      <c r="B80" s="30"/>
      <c r="C80" s="242">
        <v>3</v>
      </c>
      <c r="D80" s="44"/>
      <c r="E80" s="113"/>
      <c r="F80" s="113"/>
      <c r="G80" s="112"/>
      <c r="H80" s="223"/>
      <c r="I80" s="246">
        <v>105</v>
      </c>
      <c r="J80" s="246">
        <v>29</v>
      </c>
      <c r="K80" s="246">
        <v>7</v>
      </c>
      <c r="L80" s="41" t="s">
        <v>133</v>
      </c>
      <c r="M80" s="40" t="s">
        <v>104</v>
      </c>
      <c r="N80" s="41" t="s">
        <v>131</v>
      </c>
      <c r="O80" s="40" t="s">
        <v>1001</v>
      </c>
      <c r="P80" s="41" t="s">
        <v>130</v>
      </c>
      <c r="Q80" s="40" t="s">
        <v>707</v>
      </c>
      <c r="R80" s="41" t="s">
        <v>129</v>
      </c>
      <c r="S80" s="40" t="s">
        <v>417</v>
      </c>
      <c r="T80" s="41" t="s">
        <v>128</v>
      </c>
      <c r="U80" s="40" t="s">
        <v>217</v>
      </c>
      <c r="V80" s="41" t="s">
        <v>127</v>
      </c>
      <c r="W80" s="40" t="s">
        <v>121</v>
      </c>
      <c r="X80" s="41" t="s">
        <v>126</v>
      </c>
      <c r="Y80" s="40"/>
      <c r="Z80" s="41" t="s">
        <v>125</v>
      </c>
      <c r="AA80" s="40"/>
      <c r="AB80" s="39"/>
      <c r="AC80" s="40"/>
      <c r="AD80" s="39" t="s">
        <v>610</v>
      </c>
      <c r="AE80" s="38"/>
      <c r="AF80" s="250">
        <v>6</v>
      </c>
      <c r="AG80" s="250"/>
      <c r="AH80" s="37"/>
      <c r="AI80" s="11"/>
      <c r="AJ80" s="233">
        <f>SUMPRODUCT(LEN($M80:$U83)-LEN(SUBSTITUTE($M80:$U83,"A", "")))</f>
        <v>48</v>
      </c>
      <c r="AK80" s="239">
        <f>SUMPRODUCT(LEN($X80:$X83)-LEN(SUBSTITUTE($X80:$X83,"A", "")))</f>
        <v>0</v>
      </c>
      <c r="AL80" s="230">
        <f>SUMPRODUCT(LEN($W80:$W83)-LEN(SUBSTITUTE($W80:$W83,"A", "")))</f>
        <v>0</v>
      </c>
      <c r="AM80" s="233">
        <f>SUMPRODUCT(LEN($M80:$U83)-LEN(SUBSTITUTE($M80:$U83,"S", "")))</f>
        <v>12</v>
      </c>
      <c r="AN80" s="239">
        <f>SUMPRODUCT(LEN($X80:$X83)-LEN(SUBSTITUTE($X80:$X83,"S", "")))</f>
        <v>0</v>
      </c>
      <c r="AO80" s="230">
        <f>SUMPRODUCT(LEN($W80:$W83)-LEN(SUBSTITUTE($W80:$W83,"S", "")))</f>
        <v>2</v>
      </c>
      <c r="AP80" s="233">
        <f>SUMPRODUCT(LEN($M80:$U83)-LEN(SUBSTITUTE($M80:$U83,"F", "")))</f>
        <v>2</v>
      </c>
      <c r="AQ80" s="239">
        <f>SUMPRODUCT(LEN($X80:$X83)-LEN(SUBSTITUTE($X80:$X83,"F", "")))</f>
        <v>0</v>
      </c>
      <c r="AR80" s="230">
        <f>SUMPRODUCT(LEN($W80:$W83)-LEN(SUBSTITUTE($W80:$W83,"F", "")))</f>
        <v>0</v>
      </c>
      <c r="AS80" s="233">
        <f>SUMPRODUCT(LEN($M80:$U83)-LEN(SUBSTITUTE($M80:$U83,"G", "")))</f>
        <v>10</v>
      </c>
      <c r="AT80" s="239">
        <f>SUMPRODUCT(LEN($X80:$X83)-LEN(SUBSTITUTE($X80:$X83,"G", "")))</f>
        <v>0</v>
      </c>
      <c r="AU80" s="230">
        <f>SUMPRODUCT(LEN($W80:$W83)-LEN(SUBSTITUTE($W80:$W83,"G", "")))</f>
        <v>0</v>
      </c>
      <c r="AV80" s="233">
        <f>SUMPRODUCT(LEN($L80:$U83)-LEN(SUBSTITUTE($L80:$U83,"M", "")))</f>
        <v>0</v>
      </c>
      <c r="AW80" s="236">
        <f>SUMPRODUCT(LEN($X80:$X83)-LEN(SUBSTITUTE($X80:$X83,"M", "")))</f>
        <v>0</v>
      </c>
      <c r="AX80" s="230">
        <f>SUMPRODUCT(LEN($W80:$W83)-LEN(SUBSTITUTE($W80:$W83,"M", "")))</f>
        <v>0</v>
      </c>
      <c r="AY80" s="291">
        <f>SUMPRODUCT(LEN($AE80:$AE83)-LEN(SUBSTITUTE($AE80:$AE83,"S", "")))</f>
        <v>0</v>
      </c>
      <c r="AZ80" s="227">
        <f>SUMPRODUCT(LEN($AE80:$AE83)-LEN(SUBSTITUTE($AE80:$AE83,"F", "")))</f>
        <v>0</v>
      </c>
      <c r="BA80" s="227">
        <f>SUMPRODUCT(LEN($AE80:$AE83)-LEN(SUBSTITUTE($AE80:$AE83,"G", "")))</f>
        <v>0</v>
      </c>
      <c r="BB80" s="294">
        <f>SUMPRODUCT(LEN($AE80:$AE83)-LEN(SUBSTITUTE($AE80:$AE83,"M", "")))</f>
        <v>0</v>
      </c>
    </row>
    <row r="81" spans="2:62" ht="28.15" customHeight="1" thickBot="1" x14ac:dyDescent="0.25">
      <c r="B81" s="30"/>
      <c r="C81" s="243"/>
      <c r="D81" s="36"/>
      <c r="E81" s="111"/>
      <c r="F81" s="111"/>
      <c r="G81" s="110"/>
      <c r="H81" s="224"/>
      <c r="I81" s="247"/>
      <c r="J81" s="247"/>
      <c r="K81" s="247"/>
      <c r="L81" s="33" t="s">
        <v>123</v>
      </c>
      <c r="M81" s="32" t="s">
        <v>186</v>
      </c>
      <c r="N81" s="33" t="s">
        <v>122</v>
      </c>
      <c r="O81" s="32" t="s">
        <v>613</v>
      </c>
      <c r="P81" s="33" t="s">
        <v>120</v>
      </c>
      <c r="Q81" s="32" t="s">
        <v>389</v>
      </c>
      <c r="R81" s="33" t="s">
        <v>119</v>
      </c>
      <c r="S81" s="32" t="s">
        <v>389</v>
      </c>
      <c r="T81" s="33" t="s">
        <v>118</v>
      </c>
      <c r="U81" s="32" t="s">
        <v>113</v>
      </c>
      <c r="V81" s="33" t="s">
        <v>117</v>
      </c>
      <c r="W81" s="32" t="s">
        <v>121</v>
      </c>
      <c r="X81" s="33" t="s">
        <v>116</v>
      </c>
      <c r="Y81" s="32"/>
      <c r="Z81" s="33" t="s">
        <v>115</v>
      </c>
      <c r="AA81" s="32"/>
      <c r="AB81" s="31"/>
      <c r="AC81" s="32"/>
      <c r="AD81" s="31"/>
      <c r="AE81" s="23"/>
      <c r="AF81" s="251"/>
      <c r="AG81" s="251"/>
      <c r="AH81" s="22"/>
      <c r="AI81" s="11"/>
      <c r="AJ81" s="234"/>
      <c r="AK81" s="240"/>
      <c r="AL81" s="231"/>
      <c r="AM81" s="234"/>
      <c r="AN81" s="240"/>
      <c r="AO81" s="231"/>
      <c r="AP81" s="234"/>
      <c r="AQ81" s="240"/>
      <c r="AR81" s="231"/>
      <c r="AS81" s="234"/>
      <c r="AT81" s="240"/>
      <c r="AU81" s="231"/>
      <c r="AV81" s="234"/>
      <c r="AW81" s="237"/>
      <c r="AX81" s="231"/>
      <c r="AY81" s="292"/>
      <c r="AZ81" s="228"/>
      <c r="BA81" s="228"/>
      <c r="BB81" s="295"/>
    </row>
    <row r="82" spans="2:62" ht="28.15" customHeight="1" x14ac:dyDescent="0.2">
      <c r="B82" s="30"/>
      <c r="C82" s="244"/>
      <c r="D82" s="29"/>
      <c r="E82" s="109"/>
      <c r="F82" s="109"/>
      <c r="G82" s="108"/>
      <c r="H82" s="225"/>
      <c r="I82" s="248"/>
      <c r="J82" s="248"/>
      <c r="K82" s="248"/>
      <c r="L82" s="26" t="s">
        <v>114</v>
      </c>
      <c r="M82" s="25" t="s">
        <v>132</v>
      </c>
      <c r="N82" s="26" t="s">
        <v>112</v>
      </c>
      <c r="O82" s="25" t="s">
        <v>452</v>
      </c>
      <c r="P82" s="26" t="s">
        <v>111</v>
      </c>
      <c r="Q82" s="25" t="s">
        <v>815</v>
      </c>
      <c r="R82" s="26" t="s">
        <v>110</v>
      </c>
      <c r="S82" s="25" t="s">
        <v>377</v>
      </c>
      <c r="T82" s="26" t="s">
        <v>109</v>
      </c>
      <c r="U82" s="25" t="s">
        <v>113</v>
      </c>
      <c r="V82" s="26" t="s">
        <v>108</v>
      </c>
      <c r="W82" s="25"/>
      <c r="X82" s="26" t="s">
        <v>107</v>
      </c>
      <c r="Y82" s="25"/>
      <c r="Z82" s="26" t="s">
        <v>106</v>
      </c>
      <c r="AA82" s="25"/>
      <c r="AB82" s="24"/>
      <c r="AC82" s="25"/>
      <c r="AD82" s="24"/>
      <c r="AE82" s="23"/>
      <c r="AF82" s="251"/>
      <c r="AG82" s="251"/>
      <c r="AH82" s="22"/>
      <c r="AI82" s="11"/>
      <c r="AJ82" s="234"/>
      <c r="AK82" s="240"/>
      <c r="AL82" s="231"/>
      <c r="AM82" s="234"/>
      <c r="AN82" s="240"/>
      <c r="AO82" s="231"/>
      <c r="AP82" s="234"/>
      <c r="AQ82" s="240"/>
      <c r="AR82" s="231"/>
      <c r="AS82" s="234"/>
      <c r="AT82" s="240"/>
      <c r="AU82" s="231"/>
      <c r="AV82" s="234"/>
      <c r="AW82" s="237"/>
      <c r="AX82" s="231"/>
      <c r="AY82" s="292"/>
      <c r="AZ82" s="228"/>
      <c r="BA82" s="228"/>
      <c r="BB82" s="295"/>
    </row>
    <row r="83" spans="2:62" ht="28.15" customHeight="1" thickBot="1" x14ac:dyDescent="0.25">
      <c r="B83" s="21"/>
      <c r="C83" s="245"/>
      <c r="D83" s="20"/>
      <c r="E83" s="117"/>
      <c r="F83" s="117"/>
      <c r="G83" s="116"/>
      <c r="H83" s="226"/>
      <c r="I83" s="249"/>
      <c r="J83" s="249"/>
      <c r="K83" s="249"/>
      <c r="L83" s="17" t="s">
        <v>105</v>
      </c>
      <c r="M83" s="15" t="s">
        <v>132</v>
      </c>
      <c r="N83" s="17" t="s">
        <v>103</v>
      </c>
      <c r="O83" s="15" t="s">
        <v>1161</v>
      </c>
      <c r="P83" s="17" t="s">
        <v>102</v>
      </c>
      <c r="Q83" s="15" t="s">
        <v>434</v>
      </c>
      <c r="R83" s="17" t="s">
        <v>101</v>
      </c>
      <c r="S83" s="15" t="s">
        <v>435</v>
      </c>
      <c r="T83" s="17">
        <v>20</v>
      </c>
      <c r="U83" s="15" t="s">
        <v>113</v>
      </c>
      <c r="V83" s="17" t="s">
        <v>100</v>
      </c>
      <c r="W83" s="15"/>
      <c r="X83" s="17" t="s">
        <v>99</v>
      </c>
      <c r="Y83" s="15"/>
      <c r="Z83" s="17" t="s">
        <v>98</v>
      </c>
      <c r="AA83" s="15"/>
      <c r="AB83" s="16"/>
      <c r="AC83" s="15"/>
      <c r="AD83" s="14"/>
      <c r="AE83" s="13"/>
      <c r="AF83" s="252"/>
      <c r="AG83" s="252"/>
      <c r="AH83" s="12"/>
      <c r="AI83" s="11"/>
      <c r="AJ83" s="235"/>
      <c r="AK83" s="241"/>
      <c r="AL83" s="232"/>
      <c r="AM83" s="235"/>
      <c r="AN83" s="241"/>
      <c r="AO83" s="232"/>
      <c r="AP83" s="235"/>
      <c r="AQ83" s="241"/>
      <c r="AR83" s="232"/>
      <c r="AS83" s="235"/>
      <c r="AT83" s="241"/>
      <c r="AU83" s="232"/>
      <c r="AV83" s="235"/>
      <c r="AW83" s="238"/>
      <c r="AX83" s="232"/>
      <c r="AY83" s="293"/>
      <c r="AZ83" s="229"/>
      <c r="BA83" s="229"/>
      <c r="BB83" s="296"/>
    </row>
    <row r="84" spans="2:62" ht="85.9" customHeight="1" thickTop="1" thickBot="1" x14ac:dyDescent="0.35">
      <c r="B84" s="105" t="s">
        <v>174</v>
      </c>
      <c r="C84" s="95" t="s">
        <v>173</v>
      </c>
      <c r="D84" s="100" t="s">
        <v>172</v>
      </c>
      <c r="E84" s="104" t="s">
        <v>171</v>
      </c>
      <c r="F84" s="103"/>
      <c r="G84" s="102"/>
      <c r="H84" s="101" t="s">
        <v>170</v>
      </c>
      <c r="I84" s="100" t="s">
        <v>96</v>
      </c>
      <c r="J84" s="100" t="s">
        <v>169</v>
      </c>
      <c r="K84" s="100" t="s">
        <v>97</v>
      </c>
      <c r="L84" s="256" t="s">
        <v>168</v>
      </c>
      <c r="M84" s="262"/>
      <c r="N84" s="256" t="s">
        <v>167</v>
      </c>
      <c r="O84" s="262"/>
      <c r="P84" s="256" t="s">
        <v>167</v>
      </c>
      <c r="Q84" s="257"/>
      <c r="R84" s="256" t="s">
        <v>167</v>
      </c>
      <c r="S84" s="257"/>
      <c r="T84" s="256" t="s">
        <v>167</v>
      </c>
      <c r="U84" s="257"/>
      <c r="V84" s="256" t="s">
        <v>167</v>
      </c>
      <c r="W84" s="257"/>
      <c r="X84" s="256" t="s">
        <v>167</v>
      </c>
      <c r="Y84" s="257"/>
      <c r="Z84" s="256" t="s">
        <v>167</v>
      </c>
      <c r="AA84" s="257"/>
      <c r="AB84" s="261" t="s">
        <v>166</v>
      </c>
      <c r="AC84" s="257"/>
      <c r="AD84" s="101" t="s">
        <v>165</v>
      </c>
      <c r="AE84" s="101" t="s">
        <v>164</v>
      </c>
      <c r="AF84" s="100" t="s">
        <v>163</v>
      </c>
      <c r="AG84" s="100" t="s">
        <v>162</v>
      </c>
      <c r="AH84" s="99" t="s">
        <v>161</v>
      </c>
      <c r="AI84" s="98"/>
      <c r="AJ84" s="96" t="s">
        <v>160</v>
      </c>
      <c r="AK84" s="95" t="s">
        <v>159</v>
      </c>
      <c r="AL84" s="94" t="s">
        <v>158</v>
      </c>
      <c r="AM84" s="96" t="s">
        <v>157</v>
      </c>
      <c r="AN84" s="95" t="s">
        <v>156</v>
      </c>
      <c r="AO84" s="94" t="s">
        <v>155</v>
      </c>
      <c r="AP84" s="96" t="s">
        <v>154</v>
      </c>
      <c r="AQ84" s="95" t="s">
        <v>153</v>
      </c>
      <c r="AR84" s="97" t="s">
        <v>152</v>
      </c>
      <c r="AS84" s="96" t="s">
        <v>151</v>
      </c>
      <c r="AT84" s="95" t="s">
        <v>150</v>
      </c>
      <c r="AU84" s="94" t="s">
        <v>149</v>
      </c>
      <c r="AV84" s="96" t="s">
        <v>148</v>
      </c>
      <c r="AW84" s="95" t="s">
        <v>147</v>
      </c>
      <c r="AX84" s="94" t="s">
        <v>146</v>
      </c>
      <c r="AY84" s="93" t="s">
        <v>145</v>
      </c>
      <c r="AZ84" s="92" t="s">
        <v>144</v>
      </c>
      <c r="BA84" s="92" t="s">
        <v>143</v>
      </c>
      <c r="BB84" s="91" t="s">
        <v>142</v>
      </c>
    </row>
    <row r="85" spans="2:62" ht="48" customHeight="1" thickBot="1" x14ac:dyDescent="0.3">
      <c r="B85" s="90" t="s">
        <v>250</v>
      </c>
      <c r="C85" s="89"/>
      <c r="D85" s="88">
        <v>208</v>
      </c>
      <c r="E85" s="258"/>
      <c r="F85" s="259"/>
      <c r="G85" s="260"/>
      <c r="H85" s="87" t="s">
        <v>140</v>
      </c>
      <c r="I85" s="86"/>
      <c r="J85" s="86"/>
      <c r="K85" s="85"/>
      <c r="L85" s="84"/>
      <c r="M85" s="81"/>
      <c r="N85" s="84"/>
      <c r="O85" s="81"/>
      <c r="P85" s="84"/>
      <c r="Q85" s="81"/>
      <c r="R85" s="84"/>
      <c r="S85" s="81"/>
      <c r="T85" s="84"/>
      <c r="U85" s="81"/>
      <c r="V85" s="84"/>
      <c r="W85" s="81"/>
      <c r="X85" s="84"/>
      <c r="Y85" s="81"/>
      <c r="Z85" s="84"/>
      <c r="AA85" s="83"/>
      <c r="AB85" s="82" t="s">
        <v>139</v>
      </c>
      <c r="AC85" s="81"/>
      <c r="AD85" s="81"/>
      <c r="AE85" s="81"/>
      <c r="AF85" s="80"/>
      <c r="AG85" s="80"/>
      <c r="AH85" s="60"/>
      <c r="AI85" s="79" t="s">
        <v>138</v>
      </c>
      <c r="AJ85" s="78">
        <f t="shared" ref="AJ85:BB85" si="10">SUM(AJ87:AJ98)</f>
        <v>78</v>
      </c>
      <c r="AK85" s="77">
        <f t="shared" si="10"/>
        <v>0</v>
      </c>
      <c r="AL85" s="76">
        <f t="shared" si="10"/>
        <v>0</v>
      </c>
      <c r="AM85" s="78">
        <f t="shared" si="10"/>
        <v>15</v>
      </c>
      <c r="AN85" s="77">
        <f t="shared" si="10"/>
        <v>0</v>
      </c>
      <c r="AO85" s="76">
        <f t="shared" si="10"/>
        <v>0</v>
      </c>
      <c r="AP85" s="78">
        <f t="shared" si="10"/>
        <v>1</v>
      </c>
      <c r="AQ85" s="77">
        <f t="shared" si="10"/>
        <v>0</v>
      </c>
      <c r="AR85" s="76">
        <f t="shared" si="10"/>
        <v>0</v>
      </c>
      <c r="AS85" s="78">
        <f t="shared" si="10"/>
        <v>12</v>
      </c>
      <c r="AT85" s="77">
        <f t="shared" si="10"/>
        <v>0</v>
      </c>
      <c r="AU85" s="76">
        <f t="shared" si="10"/>
        <v>0</v>
      </c>
      <c r="AV85" s="78">
        <f t="shared" si="10"/>
        <v>0</v>
      </c>
      <c r="AW85" s="77">
        <f t="shared" si="10"/>
        <v>0</v>
      </c>
      <c r="AX85" s="76">
        <f t="shared" si="10"/>
        <v>0</v>
      </c>
      <c r="AY85" s="75">
        <f t="shared" si="10"/>
        <v>1</v>
      </c>
      <c r="AZ85" s="74">
        <f t="shared" si="10"/>
        <v>0</v>
      </c>
      <c r="BA85" s="74">
        <f t="shared" si="10"/>
        <v>1</v>
      </c>
      <c r="BB85" s="73">
        <f t="shared" si="10"/>
        <v>0</v>
      </c>
      <c r="BC85" s="72" t="s">
        <v>137</v>
      </c>
      <c r="BF85" s="5">
        <f>SUM(AJ85:AL85)/$BG$5</f>
        <v>26</v>
      </c>
      <c r="BG85" s="5">
        <f>SUM(AM85:AO85,AY85)/$BG$5</f>
        <v>5.333333333333333</v>
      </c>
      <c r="BH85" s="5">
        <f>SUM(AP85:AR85,AZ85)/$BG$5</f>
        <v>0.33333333333333331</v>
      </c>
      <c r="BI85" s="5">
        <f>SUM(AS85:AU85,BA85)/$BG$5</f>
        <v>4.333333333333333</v>
      </c>
      <c r="BJ85" s="5">
        <f>SUM(AV85:AX85,BB85)/$BG$5</f>
        <v>0</v>
      </c>
    </row>
    <row r="86" spans="2:62" ht="48" customHeight="1" thickBot="1" x14ac:dyDescent="0.3">
      <c r="B86" s="71"/>
      <c r="C86" s="70"/>
      <c r="D86" s="69"/>
      <c r="E86" s="68"/>
      <c r="F86" s="68"/>
      <c r="G86" s="67"/>
      <c r="H86" s="66"/>
      <c r="I86" s="64"/>
      <c r="J86" s="64"/>
      <c r="K86" s="65"/>
      <c r="L86" s="64"/>
      <c r="M86" s="62"/>
      <c r="N86" s="64"/>
      <c r="O86" s="62"/>
      <c r="P86" s="64"/>
      <c r="Q86" s="62"/>
      <c r="R86" s="64"/>
      <c r="S86" s="62"/>
      <c r="T86" s="64"/>
      <c r="U86" s="62"/>
      <c r="V86" s="64"/>
      <c r="W86" s="62"/>
      <c r="X86" s="64"/>
      <c r="Y86" s="62"/>
      <c r="Z86" s="64"/>
      <c r="AA86" s="62"/>
      <c r="AB86" s="63"/>
      <c r="AC86" s="62"/>
      <c r="AD86" s="62"/>
      <c r="AE86" s="62"/>
      <c r="AF86" s="61"/>
      <c r="AG86" s="61"/>
      <c r="AH86" s="60"/>
      <c r="AI86" s="59" t="s">
        <v>136</v>
      </c>
      <c r="AJ86" s="58">
        <f t="shared" ref="AJ86:BB86" si="11">AJ85/3</f>
        <v>26</v>
      </c>
      <c r="AK86" s="57">
        <f t="shared" si="11"/>
        <v>0</v>
      </c>
      <c r="AL86" s="56">
        <f t="shared" si="11"/>
        <v>0</v>
      </c>
      <c r="AM86" s="58">
        <f t="shared" si="11"/>
        <v>5</v>
      </c>
      <c r="AN86" s="57">
        <f t="shared" si="11"/>
        <v>0</v>
      </c>
      <c r="AO86" s="56">
        <f t="shared" si="11"/>
        <v>0</v>
      </c>
      <c r="AP86" s="58">
        <f t="shared" si="11"/>
        <v>0.33333333333333331</v>
      </c>
      <c r="AQ86" s="57">
        <f t="shared" si="11"/>
        <v>0</v>
      </c>
      <c r="AR86" s="56">
        <f t="shared" si="11"/>
        <v>0</v>
      </c>
      <c r="AS86" s="58">
        <f t="shared" si="11"/>
        <v>4</v>
      </c>
      <c r="AT86" s="57">
        <f t="shared" si="11"/>
        <v>0</v>
      </c>
      <c r="AU86" s="56">
        <f t="shared" si="11"/>
        <v>0</v>
      </c>
      <c r="AV86" s="58">
        <f t="shared" si="11"/>
        <v>0</v>
      </c>
      <c r="AW86" s="57">
        <f t="shared" si="11"/>
        <v>0</v>
      </c>
      <c r="AX86" s="56">
        <f t="shared" si="11"/>
        <v>0</v>
      </c>
      <c r="AY86" s="55">
        <f t="shared" si="11"/>
        <v>0.33333333333333331</v>
      </c>
      <c r="AZ86" s="54">
        <f t="shared" si="11"/>
        <v>0</v>
      </c>
      <c r="BA86" s="54">
        <f t="shared" si="11"/>
        <v>0.33333333333333331</v>
      </c>
      <c r="BB86" s="53">
        <f t="shared" si="11"/>
        <v>0</v>
      </c>
      <c r="BC86" s="52" t="s">
        <v>135</v>
      </c>
    </row>
    <row r="87" spans="2:62" ht="28.15" customHeight="1" x14ac:dyDescent="0.2">
      <c r="B87" s="30"/>
      <c r="C87" s="242">
        <v>1</v>
      </c>
      <c r="D87" s="44"/>
      <c r="E87" s="113"/>
      <c r="F87" s="113"/>
      <c r="G87" s="112"/>
      <c r="H87" s="223" t="s">
        <v>183</v>
      </c>
      <c r="I87" s="246">
        <v>55</v>
      </c>
      <c r="J87" s="246">
        <v>23</v>
      </c>
      <c r="K87" s="246">
        <v>7</v>
      </c>
      <c r="L87" s="41" t="s">
        <v>133</v>
      </c>
      <c r="M87" s="40" t="s">
        <v>132</v>
      </c>
      <c r="N87" s="41" t="s">
        <v>131</v>
      </c>
      <c r="O87" s="40" t="s">
        <v>382</v>
      </c>
      <c r="P87" s="41" t="s">
        <v>130</v>
      </c>
      <c r="Q87" s="40" t="s">
        <v>411</v>
      </c>
      <c r="R87" s="41" t="s">
        <v>129</v>
      </c>
      <c r="S87" s="40" t="s">
        <v>175</v>
      </c>
      <c r="T87" s="41" t="s">
        <v>128</v>
      </c>
      <c r="U87" s="40"/>
      <c r="V87" s="41" t="s">
        <v>127</v>
      </c>
      <c r="W87" s="40"/>
      <c r="X87" s="41"/>
      <c r="Y87" s="40"/>
      <c r="Z87" s="41"/>
      <c r="AA87" s="40"/>
      <c r="AB87" s="39"/>
      <c r="AC87" s="40"/>
      <c r="AD87" s="39" t="s">
        <v>1168</v>
      </c>
      <c r="AE87" s="38" t="s">
        <v>458</v>
      </c>
      <c r="AF87" s="250">
        <v>4</v>
      </c>
      <c r="AG87" s="250"/>
      <c r="AH87" s="37"/>
      <c r="AI87" s="11"/>
      <c r="AJ87" s="233">
        <f>SUMPRODUCT(LEN($M87:$U90)-LEN(SUBSTITUTE($M87:$U90,"A", "")))</f>
        <v>23</v>
      </c>
      <c r="AK87" s="239">
        <f>SUMPRODUCT(LEN($X87:$X90)-LEN(SUBSTITUTE($X87:$X90,"A", "")))</f>
        <v>0</v>
      </c>
      <c r="AL87" s="230">
        <f>SUMPRODUCT(LEN($W87:$W90)-LEN(SUBSTITUTE($W87:$W90,"A", "")))</f>
        <v>0</v>
      </c>
      <c r="AM87" s="233">
        <f>SUMPRODUCT(LEN($M87:$U90)-LEN(SUBSTITUTE($M87:$U90,"S", "")))</f>
        <v>8</v>
      </c>
      <c r="AN87" s="239">
        <f>SUMPRODUCT(LEN($X87:$X90)-LEN(SUBSTITUTE($X87:$X90,"S", "")))</f>
        <v>0</v>
      </c>
      <c r="AO87" s="230">
        <f>SUMPRODUCT(LEN($W87:$W90)-LEN(SUBSTITUTE($W87:$W90,"S", "")))</f>
        <v>0</v>
      </c>
      <c r="AP87" s="233">
        <f>SUMPRODUCT(LEN($M87:$U90)-LEN(SUBSTITUTE($M87:$U90,"F", "")))</f>
        <v>1</v>
      </c>
      <c r="AQ87" s="239">
        <f>SUMPRODUCT(LEN($X87:$X90)-LEN(SUBSTITUTE($X87:$X90,"F", "")))</f>
        <v>0</v>
      </c>
      <c r="AR87" s="230">
        <f>SUMPRODUCT(LEN($W87:$W90)-LEN(SUBSTITUTE($W87:$W90,"F", "")))</f>
        <v>0</v>
      </c>
      <c r="AS87" s="233">
        <f>SUMPRODUCT(LEN($M87:$U90)-LEN(SUBSTITUTE($M87:$U90,"G", "")))</f>
        <v>3</v>
      </c>
      <c r="AT87" s="239">
        <f>SUMPRODUCT(LEN($X87:$X90)-LEN(SUBSTITUTE($X87:$X90,"G", "")))</f>
        <v>0</v>
      </c>
      <c r="AU87" s="230">
        <f>SUMPRODUCT(LEN($W87:$W90)-LEN(SUBSTITUTE($W87:$W90,"G", "")))</f>
        <v>0</v>
      </c>
      <c r="AV87" s="233">
        <f>SUMPRODUCT(LEN($L87:$U90)-LEN(SUBSTITUTE($L87:$U90,"M", "")))</f>
        <v>0</v>
      </c>
      <c r="AW87" s="236">
        <f>SUMPRODUCT(LEN($X87:$X90)-LEN(SUBSTITUTE($X87:$X90,"M", "")))</f>
        <v>0</v>
      </c>
      <c r="AX87" s="230">
        <f>SUMPRODUCT(LEN($W87:$W90)-LEN(SUBSTITUTE($W87:$W90,"M", "")))</f>
        <v>0</v>
      </c>
      <c r="AY87" s="291">
        <f>SUMPRODUCT(LEN($AE87:$AE90)-LEN(SUBSTITUTE($AE87:$AE90,"S", "")))</f>
        <v>1</v>
      </c>
      <c r="AZ87" s="227">
        <f>SUMPRODUCT(LEN($AE87:$AE90)-LEN(SUBSTITUTE($AE87:$AE90,"F", "")))</f>
        <v>0</v>
      </c>
      <c r="BA87" s="227">
        <f>SUMPRODUCT(LEN($AE87:$AE90)-LEN(SUBSTITUTE($AE87:$AE90,"G", "")))</f>
        <v>1</v>
      </c>
      <c r="BB87" s="294">
        <f>SUMPRODUCT(LEN($AE87:$AE90)-LEN(SUBSTITUTE($AE87:$AE90,"M", "")))</f>
        <v>0</v>
      </c>
    </row>
    <row r="88" spans="2:62" ht="28.15" customHeight="1" thickBot="1" x14ac:dyDescent="0.25">
      <c r="B88" s="30"/>
      <c r="C88" s="243"/>
      <c r="D88" s="36"/>
      <c r="E88" s="111"/>
      <c r="F88" s="111"/>
      <c r="G88" s="110"/>
      <c r="H88" s="224"/>
      <c r="I88" s="247"/>
      <c r="J88" s="247"/>
      <c r="K88" s="247"/>
      <c r="L88" s="33" t="s">
        <v>123</v>
      </c>
      <c r="M88" s="32" t="s">
        <v>104</v>
      </c>
      <c r="N88" s="33" t="s">
        <v>122</v>
      </c>
      <c r="O88" s="32" t="s">
        <v>132</v>
      </c>
      <c r="P88" s="33" t="s">
        <v>120</v>
      </c>
      <c r="Q88" s="32" t="s">
        <v>203</v>
      </c>
      <c r="R88" s="33" t="s">
        <v>119</v>
      </c>
      <c r="S88" s="32" t="s">
        <v>121</v>
      </c>
      <c r="T88" s="33" t="s">
        <v>118</v>
      </c>
      <c r="U88" s="32"/>
      <c r="V88" s="33" t="s">
        <v>117</v>
      </c>
      <c r="W88" s="32"/>
      <c r="X88" s="33"/>
      <c r="Y88" s="32"/>
      <c r="Z88" s="33"/>
      <c r="AA88" s="32"/>
      <c r="AB88" s="31"/>
      <c r="AC88" s="32"/>
      <c r="AD88" s="31"/>
      <c r="AE88" s="23"/>
      <c r="AF88" s="251"/>
      <c r="AG88" s="251"/>
      <c r="AH88" s="22"/>
      <c r="AI88" s="11"/>
      <c r="AJ88" s="234"/>
      <c r="AK88" s="240"/>
      <c r="AL88" s="231"/>
      <c r="AM88" s="234"/>
      <c r="AN88" s="240"/>
      <c r="AO88" s="231"/>
      <c r="AP88" s="234"/>
      <c r="AQ88" s="240"/>
      <c r="AR88" s="231"/>
      <c r="AS88" s="234"/>
      <c r="AT88" s="240"/>
      <c r="AU88" s="231"/>
      <c r="AV88" s="234"/>
      <c r="AW88" s="237"/>
      <c r="AX88" s="231"/>
      <c r="AY88" s="292"/>
      <c r="AZ88" s="228"/>
      <c r="BA88" s="228"/>
      <c r="BB88" s="295"/>
    </row>
    <row r="89" spans="2:62" ht="28.15" customHeight="1" x14ac:dyDescent="0.2">
      <c r="B89" s="30"/>
      <c r="C89" s="244"/>
      <c r="D89" s="29"/>
      <c r="E89" s="109"/>
      <c r="F89" s="109"/>
      <c r="G89" s="108"/>
      <c r="H89" s="225">
        <v>208</v>
      </c>
      <c r="I89" s="248"/>
      <c r="J89" s="248"/>
      <c r="K89" s="248"/>
      <c r="L89" s="26" t="s">
        <v>114</v>
      </c>
      <c r="M89" s="25" t="s">
        <v>132</v>
      </c>
      <c r="N89" s="26" t="s">
        <v>112</v>
      </c>
      <c r="O89" s="25" t="s">
        <v>132</v>
      </c>
      <c r="P89" s="26" t="s">
        <v>111</v>
      </c>
      <c r="Q89" s="25" t="s">
        <v>399</v>
      </c>
      <c r="R89" s="26" t="s">
        <v>110</v>
      </c>
      <c r="S89" s="25" t="s">
        <v>121</v>
      </c>
      <c r="T89" s="26" t="s">
        <v>109</v>
      </c>
      <c r="U89" s="25"/>
      <c r="V89" s="26" t="s">
        <v>108</v>
      </c>
      <c r="W89" s="25"/>
      <c r="X89" s="26"/>
      <c r="Y89" s="25"/>
      <c r="Z89" s="26"/>
      <c r="AA89" s="25"/>
      <c r="AB89" s="24"/>
      <c r="AC89" s="25"/>
      <c r="AD89" s="24"/>
      <c r="AE89" s="23"/>
      <c r="AF89" s="251"/>
      <c r="AG89" s="251"/>
      <c r="AH89" s="22"/>
      <c r="AI89" s="11"/>
      <c r="AJ89" s="234"/>
      <c r="AK89" s="240"/>
      <c r="AL89" s="231"/>
      <c r="AM89" s="234"/>
      <c r="AN89" s="240"/>
      <c r="AO89" s="231"/>
      <c r="AP89" s="234"/>
      <c r="AQ89" s="240"/>
      <c r="AR89" s="231"/>
      <c r="AS89" s="234"/>
      <c r="AT89" s="240"/>
      <c r="AU89" s="231"/>
      <c r="AV89" s="234"/>
      <c r="AW89" s="237"/>
      <c r="AX89" s="231"/>
      <c r="AY89" s="292"/>
      <c r="AZ89" s="228"/>
      <c r="BA89" s="228"/>
      <c r="BB89" s="295"/>
    </row>
    <row r="90" spans="2:62" ht="28.15" customHeight="1" thickBot="1" x14ac:dyDescent="0.25">
      <c r="B90" s="30"/>
      <c r="C90" s="253"/>
      <c r="D90" s="51"/>
      <c r="E90" s="115"/>
      <c r="F90" s="115"/>
      <c r="G90" s="114"/>
      <c r="H90" s="226"/>
      <c r="I90" s="254"/>
      <c r="J90" s="254"/>
      <c r="K90" s="254"/>
      <c r="L90" s="48" t="s">
        <v>105</v>
      </c>
      <c r="M90" s="47" t="s">
        <v>399</v>
      </c>
      <c r="N90" s="48" t="s">
        <v>103</v>
      </c>
      <c r="O90" s="47" t="s">
        <v>484</v>
      </c>
      <c r="P90" s="48" t="s">
        <v>102</v>
      </c>
      <c r="Q90" s="47" t="s">
        <v>375</v>
      </c>
      <c r="R90" s="48" t="s">
        <v>101</v>
      </c>
      <c r="S90" s="47" t="s">
        <v>121</v>
      </c>
      <c r="T90" s="48">
        <v>20</v>
      </c>
      <c r="U90" s="47"/>
      <c r="V90" s="48" t="s">
        <v>100</v>
      </c>
      <c r="W90" s="47"/>
      <c r="X90" s="48"/>
      <c r="Y90" s="47"/>
      <c r="Z90" s="48"/>
      <c r="AA90" s="47"/>
      <c r="AB90" s="16"/>
      <c r="AC90" s="47"/>
      <c r="AD90" s="16"/>
      <c r="AE90" s="46"/>
      <c r="AF90" s="255"/>
      <c r="AG90" s="255"/>
      <c r="AH90" s="45"/>
      <c r="AI90" s="11"/>
      <c r="AJ90" s="235"/>
      <c r="AK90" s="241"/>
      <c r="AL90" s="232"/>
      <c r="AM90" s="235"/>
      <c r="AN90" s="241"/>
      <c r="AO90" s="232"/>
      <c r="AP90" s="235"/>
      <c r="AQ90" s="241"/>
      <c r="AR90" s="232"/>
      <c r="AS90" s="235"/>
      <c r="AT90" s="241"/>
      <c r="AU90" s="232"/>
      <c r="AV90" s="235"/>
      <c r="AW90" s="238"/>
      <c r="AX90" s="232"/>
      <c r="AY90" s="293"/>
      <c r="AZ90" s="229"/>
      <c r="BA90" s="229"/>
      <c r="BB90" s="296"/>
    </row>
    <row r="91" spans="2:62" ht="28.15" customHeight="1" x14ac:dyDescent="0.2">
      <c r="B91" s="30"/>
      <c r="C91" s="242">
        <v>2</v>
      </c>
      <c r="D91" s="44"/>
      <c r="E91" s="113"/>
      <c r="F91" s="113"/>
      <c r="G91" s="112"/>
      <c r="H91" s="223"/>
      <c r="I91" s="246">
        <v>60</v>
      </c>
      <c r="J91" s="246">
        <v>23</v>
      </c>
      <c r="K91" s="246">
        <v>8</v>
      </c>
      <c r="L91" s="41" t="s">
        <v>133</v>
      </c>
      <c r="M91" s="40" t="s">
        <v>186</v>
      </c>
      <c r="N91" s="41" t="s">
        <v>131</v>
      </c>
      <c r="O91" s="40" t="s">
        <v>186</v>
      </c>
      <c r="P91" s="41" t="s">
        <v>130</v>
      </c>
      <c r="Q91" s="40" t="s">
        <v>132</v>
      </c>
      <c r="R91" s="41" t="s">
        <v>129</v>
      </c>
      <c r="S91" s="40" t="s">
        <v>104</v>
      </c>
      <c r="T91" s="41" t="s">
        <v>128</v>
      </c>
      <c r="U91" s="40"/>
      <c r="V91" s="41" t="s">
        <v>127</v>
      </c>
      <c r="W91" s="40"/>
      <c r="X91" s="41"/>
      <c r="Y91" s="40"/>
      <c r="Z91" s="41"/>
      <c r="AA91" s="40"/>
      <c r="AB91" s="39"/>
      <c r="AC91" s="40"/>
      <c r="AD91" s="39" t="s">
        <v>1167</v>
      </c>
      <c r="AE91" s="38"/>
      <c r="AF91" s="250"/>
      <c r="AG91" s="250"/>
      <c r="AH91" s="37"/>
      <c r="AI91" s="11"/>
      <c r="AJ91" s="233">
        <f>SUMPRODUCT(LEN($M91:$U94)-LEN(SUBSTITUTE($M91:$U94,"A", "")))</f>
        <v>28</v>
      </c>
      <c r="AK91" s="239">
        <f>SUMPRODUCT(LEN($X91:$X94)-LEN(SUBSTITUTE($X91:$X94,"A", "")))</f>
        <v>0</v>
      </c>
      <c r="AL91" s="230">
        <f>SUMPRODUCT(LEN($W91:$W94)-LEN(SUBSTITUTE($W91:$W94,"A", "")))</f>
        <v>0</v>
      </c>
      <c r="AM91" s="233">
        <f>SUMPRODUCT(LEN($M91:$U94)-LEN(SUBSTITUTE($M91:$U94,"S", "")))</f>
        <v>2</v>
      </c>
      <c r="AN91" s="239">
        <f>SUMPRODUCT(LEN($X91:$X94)-LEN(SUBSTITUTE($X91:$X94,"S", "")))</f>
        <v>0</v>
      </c>
      <c r="AO91" s="230">
        <f>SUMPRODUCT(LEN($W91:$W94)-LEN(SUBSTITUTE($W91:$W94,"S", "")))</f>
        <v>0</v>
      </c>
      <c r="AP91" s="233">
        <f>SUMPRODUCT(LEN($M91:$U94)-LEN(SUBSTITUTE($M91:$U94,"F", "")))</f>
        <v>0</v>
      </c>
      <c r="AQ91" s="239">
        <f>SUMPRODUCT(LEN($X91:$X94)-LEN(SUBSTITUTE($X91:$X94,"F", "")))</f>
        <v>0</v>
      </c>
      <c r="AR91" s="230">
        <f>SUMPRODUCT(LEN($W91:$W94)-LEN(SUBSTITUTE($W91:$W94,"F", "")))</f>
        <v>0</v>
      </c>
      <c r="AS91" s="233">
        <f>SUMPRODUCT(LEN($M91:$U94)-LEN(SUBSTITUTE($M91:$U94,"G", "")))</f>
        <v>4</v>
      </c>
      <c r="AT91" s="239">
        <f>SUMPRODUCT(LEN($X91:$X94)-LEN(SUBSTITUTE($X91:$X94,"G", "")))</f>
        <v>0</v>
      </c>
      <c r="AU91" s="230">
        <f>SUMPRODUCT(LEN($W91:$W94)-LEN(SUBSTITUTE($W91:$W94,"G", "")))</f>
        <v>0</v>
      </c>
      <c r="AV91" s="233">
        <f>SUMPRODUCT(LEN($L91:$U94)-LEN(SUBSTITUTE($L91:$U94,"M", "")))</f>
        <v>0</v>
      </c>
      <c r="AW91" s="236">
        <f>SUMPRODUCT(LEN($X91:$X94)-LEN(SUBSTITUTE($X91:$X94,"M", "")))</f>
        <v>0</v>
      </c>
      <c r="AX91" s="230">
        <f>SUMPRODUCT(LEN($W91:$W94)-LEN(SUBSTITUTE($W91:$W94,"M", "")))</f>
        <v>0</v>
      </c>
      <c r="AY91" s="291">
        <f>SUMPRODUCT(LEN($AE91:$AE94)-LEN(SUBSTITUTE($AE91:$AE94,"S", "")))</f>
        <v>0</v>
      </c>
      <c r="AZ91" s="227">
        <f>SUMPRODUCT(LEN($AE91:$AE94)-LEN(SUBSTITUTE($AE91:$AE94,"F", "")))</f>
        <v>0</v>
      </c>
      <c r="BA91" s="227">
        <f>SUMPRODUCT(LEN($AE91:$AE94)-LEN(SUBSTITUTE($AE91:$AE94,"G", "")))</f>
        <v>0</v>
      </c>
      <c r="BB91" s="294">
        <f>SUMPRODUCT(LEN($AE91:$AE94)-LEN(SUBSTITUTE($AE91:$AE94,"M", "")))</f>
        <v>0</v>
      </c>
    </row>
    <row r="92" spans="2:62" ht="28.15" customHeight="1" thickBot="1" x14ac:dyDescent="0.25">
      <c r="B92" s="30"/>
      <c r="C92" s="243"/>
      <c r="D92" s="36"/>
      <c r="E92" s="111"/>
      <c r="F92" s="111"/>
      <c r="G92" s="110"/>
      <c r="H92" s="224"/>
      <c r="I92" s="247"/>
      <c r="J92" s="247"/>
      <c r="K92" s="247"/>
      <c r="L92" s="33" t="s">
        <v>123</v>
      </c>
      <c r="M92" s="32" t="s">
        <v>186</v>
      </c>
      <c r="N92" s="33" t="s">
        <v>122</v>
      </c>
      <c r="O92" s="32" t="s">
        <v>389</v>
      </c>
      <c r="P92" s="33" t="s">
        <v>120</v>
      </c>
      <c r="Q92" s="32" t="s">
        <v>399</v>
      </c>
      <c r="R92" s="33" t="s">
        <v>119</v>
      </c>
      <c r="S92" s="32" t="s">
        <v>121</v>
      </c>
      <c r="T92" s="33" t="s">
        <v>118</v>
      </c>
      <c r="U92" s="32"/>
      <c r="V92" s="33" t="s">
        <v>117</v>
      </c>
      <c r="W92" s="32"/>
      <c r="X92" s="33"/>
      <c r="Y92" s="32"/>
      <c r="Z92" s="33"/>
      <c r="AA92" s="32"/>
      <c r="AB92" s="31"/>
      <c r="AC92" s="32"/>
      <c r="AD92" s="31"/>
      <c r="AE92" s="23"/>
      <c r="AF92" s="251"/>
      <c r="AG92" s="251"/>
      <c r="AH92" s="22"/>
      <c r="AI92" s="11"/>
      <c r="AJ92" s="234"/>
      <c r="AK92" s="240"/>
      <c r="AL92" s="231"/>
      <c r="AM92" s="234"/>
      <c r="AN92" s="240"/>
      <c r="AO92" s="231"/>
      <c r="AP92" s="234"/>
      <c r="AQ92" s="240"/>
      <c r="AR92" s="231"/>
      <c r="AS92" s="234"/>
      <c r="AT92" s="240"/>
      <c r="AU92" s="231"/>
      <c r="AV92" s="234"/>
      <c r="AW92" s="237"/>
      <c r="AX92" s="231"/>
      <c r="AY92" s="292"/>
      <c r="AZ92" s="228"/>
      <c r="BA92" s="228"/>
      <c r="BB92" s="295"/>
    </row>
    <row r="93" spans="2:62" ht="28.15" customHeight="1" x14ac:dyDescent="0.2">
      <c r="B93" s="30"/>
      <c r="C93" s="244"/>
      <c r="D93" s="29"/>
      <c r="E93" s="109"/>
      <c r="F93" s="109"/>
      <c r="G93" s="108"/>
      <c r="H93" s="225"/>
      <c r="I93" s="248"/>
      <c r="J93" s="248"/>
      <c r="K93" s="248"/>
      <c r="L93" s="26" t="s">
        <v>114</v>
      </c>
      <c r="M93" s="25" t="s">
        <v>484</v>
      </c>
      <c r="N93" s="26" t="s">
        <v>112</v>
      </c>
      <c r="O93" s="25" t="s">
        <v>186</v>
      </c>
      <c r="P93" s="26" t="s">
        <v>111</v>
      </c>
      <c r="Q93" s="25" t="s">
        <v>104</v>
      </c>
      <c r="R93" s="26" t="s">
        <v>110</v>
      </c>
      <c r="S93" s="25" t="s">
        <v>121</v>
      </c>
      <c r="T93" s="26" t="s">
        <v>109</v>
      </c>
      <c r="U93" s="25"/>
      <c r="V93" s="26" t="s">
        <v>108</v>
      </c>
      <c r="W93" s="25"/>
      <c r="X93" s="26"/>
      <c r="Y93" s="25"/>
      <c r="Z93" s="26"/>
      <c r="AA93" s="25"/>
      <c r="AB93" s="24"/>
      <c r="AC93" s="25"/>
      <c r="AD93" s="24"/>
      <c r="AE93" s="23"/>
      <c r="AF93" s="251"/>
      <c r="AG93" s="251"/>
      <c r="AH93" s="22"/>
      <c r="AI93" s="11"/>
      <c r="AJ93" s="234"/>
      <c r="AK93" s="240"/>
      <c r="AL93" s="231"/>
      <c r="AM93" s="234"/>
      <c r="AN93" s="240"/>
      <c r="AO93" s="231"/>
      <c r="AP93" s="234"/>
      <c r="AQ93" s="240"/>
      <c r="AR93" s="231"/>
      <c r="AS93" s="234"/>
      <c r="AT93" s="240"/>
      <c r="AU93" s="231"/>
      <c r="AV93" s="234"/>
      <c r="AW93" s="237"/>
      <c r="AX93" s="231"/>
      <c r="AY93" s="292"/>
      <c r="AZ93" s="228"/>
      <c r="BA93" s="228"/>
      <c r="BB93" s="295"/>
    </row>
    <row r="94" spans="2:62" ht="28.15" customHeight="1" thickBot="1" x14ac:dyDescent="0.25">
      <c r="B94" s="30"/>
      <c r="C94" s="253"/>
      <c r="D94" s="51"/>
      <c r="E94" s="115"/>
      <c r="F94" s="115"/>
      <c r="G94" s="114"/>
      <c r="H94" s="226"/>
      <c r="I94" s="254"/>
      <c r="J94" s="254"/>
      <c r="K94" s="254"/>
      <c r="L94" s="48" t="s">
        <v>105</v>
      </c>
      <c r="M94" s="47" t="s">
        <v>377</v>
      </c>
      <c r="N94" s="48" t="s">
        <v>103</v>
      </c>
      <c r="O94" s="47" t="s">
        <v>132</v>
      </c>
      <c r="P94" s="48" t="s">
        <v>102</v>
      </c>
      <c r="Q94" s="47" t="s">
        <v>132</v>
      </c>
      <c r="R94" s="48" t="s">
        <v>101</v>
      </c>
      <c r="S94" s="47"/>
      <c r="T94" s="48">
        <v>20</v>
      </c>
      <c r="U94" s="47"/>
      <c r="V94" s="48" t="s">
        <v>100</v>
      </c>
      <c r="W94" s="47"/>
      <c r="X94" s="48"/>
      <c r="Y94" s="47"/>
      <c r="Z94" s="48"/>
      <c r="AA94" s="47"/>
      <c r="AB94" s="16"/>
      <c r="AC94" s="47"/>
      <c r="AD94" s="16"/>
      <c r="AE94" s="46"/>
      <c r="AF94" s="255"/>
      <c r="AG94" s="255"/>
      <c r="AH94" s="45"/>
      <c r="AI94" s="11"/>
      <c r="AJ94" s="235"/>
      <c r="AK94" s="241"/>
      <c r="AL94" s="232"/>
      <c r="AM94" s="235"/>
      <c r="AN94" s="241"/>
      <c r="AO94" s="232"/>
      <c r="AP94" s="235"/>
      <c r="AQ94" s="241"/>
      <c r="AR94" s="232"/>
      <c r="AS94" s="235"/>
      <c r="AT94" s="241"/>
      <c r="AU94" s="232"/>
      <c r="AV94" s="235"/>
      <c r="AW94" s="238"/>
      <c r="AX94" s="232"/>
      <c r="AY94" s="293"/>
      <c r="AZ94" s="229"/>
      <c r="BA94" s="229"/>
      <c r="BB94" s="296"/>
    </row>
    <row r="95" spans="2:62" ht="28.15" customHeight="1" x14ac:dyDescent="0.2">
      <c r="B95" s="30"/>
      <c r="C95" s="242">
        <v>3</v>
      </c>
      <c r="D95" s="44"/>
      <c r="E95" s="113"/>
      <c r="F95" s="113"/>
      <c r="G95" s="112"/>
      <c r="H95" s="223"/>
      <c r="I95" s="246">
        <v>60</v>
      </c>
      <c r="J95" s="246">
        <v>23</v>
      </c>
      <c r="K95" s="246">
        <v>7</v>
      </c>
      <c r="L95" s="41" t="s">
        <v>133</v>
      </c>
      <c r="M95" s="40" t="s">
        <v>186</v>
      </c>
      <c r="N95" s="41" t="s">
        <v>131</v>
      </c>
      <c r="O95" s="40" t="s">
        <v>389</v>
      </c>
      <c r="P95" s="41" t="s">
        <v>130</v>
      </c>
      <c r="Q95" s="40" t="s">
        <v>484</v>
      </c>
      <c r="R95" s="41" t="s">
        <v>129</v>
      </c>
      <c r="S95" s="40" t="s">
        <v>121</v>
      </c>
      <c r="T95" s="41" t="s">
        <v>128</v>
      </c>
      <c r="U95" s="40"/>
      <c r="V95" s="41" t="s">
        <v>127</v>
      </c>
      <c r="W95" s="40"/>
      <c r="X95" s="41"/>
      <c r="Y95" s="40"/>
      <c r="Z95" s="41"/>
      <c r="AA95" s="40"/>
      <c r="AB95" s="39"/>
      <c r="AC95" s="40"/>
      <c r="AD95" s="39" t="s">
        <v>1065</v>
      </c>
      <c r="AE95" s="38"/>
      <c r="AF95" s="250"/>
      <c r="AG95" s="250"/>
      <c r="AH95" s="37"/>
      <c r="AI95" s="11"/>
      <c r="AJ95" s="233">
        <f>SUMPRODUCT(LEN($M95:$U98)-LEN(SUBSTITUTE($M95:$U98,"A", "")))</f>
        <v>27</v>
      </c>
      <c r="AK95" s="239">
        <f>SUMPRODUCT(LEN($X95:$X98)-LEN(SUBSTITUTE($X95:$X98,"A", "")))</f>
        <v>0</v>
      </c>
      <c r="AL95" s="230">
        <f>SUMPRODUCT(LEN($W95:$W98)-LEN(SUBSTITUTE($W95:$W98,"A", "")))</f>
        <v>0</v>
      </c>
      <c r="AM95" s="233">
        <f>SUMPRODUCT(LEN($M95:$U98)-LEN(SUBSTITUTE($M95:$U98,"S", "")))</f>
        <v>5</v>
      </c>
      <c r="AN95" s="239">
        <f>SUMPRODUCT(LEN($X95:$X98)-LEN(SUBSTITUTE($X95:$X98,"S", "")))</f>
        <v>0</v>
      </c>
      <c r="AO95" s="230">
        <f>SUMPRODUCT(LEN($W95:$W98)-LEN(SUBSTITUTE($W95:$W98,"S", "")))</f>
        <v>0</v>
      </c>
      <c r="AP95" s="233">
        <f>SUMPRODUCT(LEN($M95:$U98)-LEN(SUBSTITUTE($M95:$U98,"F", "")))</f>
        <v>0</v>
      </c>
      <c r="AQ95" s="239">
        <f>SUMPRODUCT(LEN($X95:$X98)-LEN(SUBSTITUTE($X95:$X98,"F", "")))</f>
        <v>0</v>
      </c>
      <c r="AR95" s="230">
        <f>SUMPRODUCT(LEN($W95:$W98)-LEN(SUBSTITUTE($W95:$W98,"F", "")))</f>
        <v>0</v>
      </c>
      <c r="AS95" s="233">
        <f>SUMPRODUCT(LEN($M95:$U98)-LEN(SUBSTITUTE($M95:$U98,"G", "")))</f>
        <v>5</v>
      </c>
      <c r="AT95" s="239">
        <f>SUMPRODUCT(LEN($X95:$X98)-LEN(SUBSTITUTE($X95:$X98,"G", "")))</f>
        <v>0</v>
      </c>
      <c r="AU95" s="230">
        <f>SUMPRODUCT(LEN($W95:$W98)-LEN(SUBSTITUTE($W95:$W98,"G", "")))</f>
        <v>0</v>
      </c>
      <c r="AV95" s="233">
        <f>SUMPRODUCT(LEN($L95:$U98)-LEN(SUBSTITUTE($L95:$U98,"M", "")))</f>
        <v>0</v>
      </c>
      <c r="AW95" s="236">
        <f>SUMPRODUCT(LEN($X95:$X98)-LEN(SUBSTITUTE($X95:$X98,"M", "")))</f>
        <v>0</v>
      </c>
      <c r="AX95" s="230">
        <f>SUMPRODUCT(LEN($W95:$W98)-LEN(SUBSTITUTE($W95:$W98,"M", "")))</f>
        <v>0</v>
      </c>
      <c r="AY95" s="291">
        <f>SUMPRODUCT(LEN($AE95:$AE98)-LEN(SUBSTITUTE($AE95:$AE98,"S", "")))</f>
        <v>0</v>
      </c>
      <c r="AZ95" s="227">
        <f>SUMPRODUCT(LEN($AE95:$AE98)-LEN(SUBSTITUTE($AE95:$AE98,"F", "")))</f>
        <v>0</v>
      </c>
      <c r="BA95" s="227">
        <f>SUMPRODUCT(LEN($AE95:$AE98)-LEN(SUBSTITUTE($AE95:$AE98,"G", "")))</f>
        <v>0</v>
      </c>
      <c r="BB95" s="294">
        <f>SUMPRODUCT(LEN($AE95:$AE98)-LEN(SUBSTITUTE($AE95:$AE98,"M", "")))</f>
        <v>0</v>
      </c>
    </row>
    <row r="96" spans="2:62" ht="28.15" customHeight="1" thickBot="1" x14ac:dyDescent="0.25">
      <c r="B96" s="30"/>
      <c r="C96" s="243"/>
      <c r="D96" s="36"/>
      <c r="E96" s="111"/>
      <c r="F96" s="111"/>
      <c r="G96" s="110"/>
      <c r="H96" s="224"/>
      <c r="I96" s="247"/>
      <c r="J96" s="247"/>
      <c r="K96" s="247"/>
      <c r="L96" s="33" t="s">
        <v>123</v>
      </c>
      <c r="M96" s="32" t="s">
        <v>414</v>
      </c>
      <c r="N96" s="33" t="s">
        <v>122</v>
      </c>
      <c r="O96" s="32" t="s">
        <v>132</v>
      </c>
      <c r="P96" s="33" t="s">
        <v>120</v>
      </c>
      <c r="Q96" s="32" t="s">
        <v>399</v>
      </c>
      <c r="R96" s="33" t="s">
        <v>119</v>
      </c>
      <c r="S96" s="32" t="s">
        <v>124</v>
      </c>
      <c r="T96" s="33" t="s">
        <v>118</v>
      </c>
      <c r="U96" s="32"/>
      <c r="V96" s="33" t="s">
        <v>117</v>
      </c>
      <c r="W96" s="32"/>
      <c r="X96" s="33"/>
      <c r="Y96" s="32"/>
      <c r="Z96" s="33"/>
      <c r="AA96" s="32"/>
      <c r="AB96" s="31"/>
      <c r="AC96" s="32"/>
      <c r="AD96" s="31" t="s">
        <v>1166</v>
      </c>
      <c r="AE96" s="23"/>
      <c r="AF96" s="251"/>
      <c r="AG96" s="251"/>
      <c r="AH96" s="22"/>
      <c r="AI96" s="11"/>
      <c r="AJ96" s="234"/>
      <c r="AK96" s="240"/>
      <c r="AL96" s="231"/>
      <c r="AM96" s="234"/>
      <c r="AN96" s="240"/>
      <c r="AO96" s="231"/>
      <c r="AP96" s="234"/>
      <c r="AQ96" s="240"/>
      <c r="AR96" s="231"/>
      <c r="AS96" s="234"/>
      <c r="AT96" s="240"/>
      <c r="AU96" s="231"/>
      <c r="AV96" s="234"/>
      <c r="AW96" s="237"/>
      <c r="AX96" s="231"/>
      <c r="AY96" s="292"/>
      <c r="AZ96" s="228"/>
      <c r="BA96" s="228"/>
      <c r="BB96" s="295"/>
    </row>
    <row r="97" spans="2:62" ht="28.15" customHeight="1" x14ac:dyDescent="0.2">
      <c r="B97" s="30"/>
      <c r="C97" s="244"/>
      <c r="D97" s="29"/>
      <c r="E97" s="109"/>
      <c r="F97" s="109"/>
      <c r="G97" s="108"/>
      <c r="H97" s="225"/>
      <c r="I97" s="248"/>
      <c r="J97" s="248"/>
      <c r="K97" s="248"/>
      <c r="L97" s="26" t="s">
        <v>114</v>
      </c>
      <c r="M97" s="25" t="s">
        <v>382</v>
      </c>
      <c r="N97" s="26" t="s">
        <v>112</v>
      </c>
      <c r="O97" s="25" t="s">
        <v>186</v>
      </c>
      <c r="P97" s="26" t="s">
        <v>111</v>
      </c>
      <c r="Q97" s="25" t="s">
        <v>132</v>
      </c>
      <c r="R97" s="26" t="s">
        <v>110</v>
      </c>
      <c r="S97" s="25" t="s">
        <v>104</v>
      </c>
      <c r="T97" s="26" t="s">
        <v>109</v>
      </c>
      <c r="U97" s="25"/>
      <c r="V97" s="26" t="s">
        <v>108</v>
      </c>
      <c r="W97" s="25"/>
      <c r="X97" s="26"/>
      <c r="Y97" s="25"/>
      <c r="Z97" s="26"/>
      <c r="AA97" s="25"/>
      <c r="AB97" s="24"/>
      <c r="AC97" s="25"/>
      <c r="AD97" s="24"/>
      <c r="AE97" s="23"/>
      <c r="AF97" s="251"/>
      <c r="AG97" s="251"/>
      <c r="AH97" s="22"/>
      <c r="AI97" s="11"/>
      <c r="AJ97" s="234"/>
      <c r="AK97" s="240"/>
      <c r="AL97" s="231"/>
      <c r="AM97" s="234"/>
      <c r="AN97" s="240"/>
      <c r="AO97" s="231"/>
      <c r="AP97" s="234"/>
      <c r="AQ97" s="240"/>
      <c r="AR97" s="231"/>
      <c r="AS97" s="234"/>
      <c r="AT97" s="240"/>
      <c r="AU97" s="231"/>
      <c r="AV97" s="234"/>
      <c r="AW97" s="237"/>
      <c r="AX97" s="231"/>
      <c r="AY97" s="292"/>
      <c r="AZ97" s="228"/>
      <c r="BA97" s="228"/>
      <c r="BB97" s="295"/>
    </row>
    <row r="98" spans="2:62" ht="28.15" customHeight="1" thickBot="1" x14ac:dyDescent="0.25">
      <c r="B98" s="21"/>
      <c r="C98" s="245"/>
      <c r="D98" s="20"/>
      <c r="E98" s="117"/>
      <c r="F98" s="117"/>
      <c r="G98" s="116"/>
      <c r="H98" s="226"/>
      <c r="I98" s="249"/>
      <c r="J98" s="249"/>
      <c r="K98" s="249"/>
      <c r="L98" s="17" t="s">
        <v>105</v>
      </c>
      <c r="M98" s="15" t="s">
        <v>377</v>
      </c>
      <c r="N98" s="17" t="s">
        <v>103</v>
      </c>
      <c r="O98" s="15" t="s">
        <v>187</v>
      </c>
      <c r="P98" s="17" t="s">
        <v>102</v>
      </c>
      <c r="Q98" s="15" t="s">
        <v>175</v>
      </c>
      <c r="R98" s="17" t="s">
        <v>101</v>
      </c>
      <c r="S98" s="15" t="s">
        <v>121</v>
      </c>
      <c r="T98" s="17">
        <v>20</v>
      </c>
      <c r="U98" s="15"/>
      <c r="V98" s="17" t="s">
        <v>100</v>
      </c>
      <c r="W98" s="15"/>
      <c r="X98" s="17"/>
      <c r="Y98" s="15"/>
      <c r="Z98" s="17"/>
      <c r="AA98" s="15"/>
      <c r="AB98" s="16"/>
      <c r="AC98" s="15"/>
      <c r="AD98" s="14"/>
      <c r="AE98" s="13"/>
      <c r="AF98" s="252"/>
      <c r="AG98" s="252"/>
      <c r="AH98" s="12"/>
      <c r="AI98" s="11"/>
      <c r="AJ98" s="235"/>
      <c r="AK98" s="241"/>
      <c r="AL98" s="232"/>
      <c r="AM98" s="235"/>
      <c r="AN98" s="241"/>
      <c r="AO98" s="232"/>
      <c r="AP98" s="235"/>
      <c r="AQ98" s="241"/>
      <c r="AR98" s="232"/>
      <c r="AS98" s="235"/>
      <c r="AT98" s="241"/>
      <c r="AU98" s="232"/>
      <c r="AV98" s="235"/>
      <c r="AW98" s="238"/>
      <c r="AX98" s="232"/>
      <c r="AY98" s="293"/>
      <c r="AZ98" s="229"/>
      <c r="BA98" s="229"/>
      <c r="BB98" s="296"/>
    </row>
    <row r="99" spans="2:62" ht="85.9" customHeight="1" thickTop="1" thickBot="1" x14ac:dyDescent="0.35">
      <c r="B99" s="105" t="s">
        <v>174</v>
      </c>
      <c r="C99" s="95" t="s">
        <v>173</v>
      </c>
      <c r="D99" s="100" t="s">
        <v>172</v>
      </c>
      <c r="E99" s="104" t="s">
        <v>171</v>
      </c>
      <c r="F99" s="103"/>
      <c r="G99" s="102"/>
      <c r="H99" s="101" t="s">
        <v>170</v>
      </c>
      <c r="I99" s="100" t="s">
        <v>96</v>
      </c>
      <c r="J99" s="100" t="s">
        <v>169</v>
      </c>
      <c r="K99" s="100" t="s">
        <v>97</v>
      </c>
      <c r="L99" s="256" t="s">
        <v>168</v>
      </c>
      <c r="M99" s="262"/>
      <c r="N99" s="256" t="s">
        <v>167</v>
      </c>
      <c r="O99" s="262"/>
      <c r="P99" s="256" t="s">
        <v>167</v>
      </c>
      <c r="Q99" s="257"/>
      <c r="R99" s="256" t="s">
        <v>167</v>
      </c>
      <c r="S99" s="257"/>
      <c r="T99" s="256" t="s">
        <v>167</v>
      </c>
      <c r="U99" s="257"/>
      <c r="V99" s="256" t="s">
        <v>167</v>
      </c>
      <c r="W99" s="257"/>
      <c r="X99" s="256" t="s">
        <v>167</v>
      </c>
      <c r="Y99" s="257"/>
      <c r="Z99" s="256" t="s">
        <v>167</v>
      </c>
      <c r="AA99" s="257"/>
      <c r="AB99" s="261" t="s">
        <v>166</v>
      </c>
      <c r="AC99" s="257"/>
      <c r="AD99" s="101" t="s">
        <v>165</v>
      </c>
      <c r="AE99" s="101" t="s">
        <v>164</v>
      </c>
      <c r="AF99" s="100" t="s">
        <v>163</v>
      </c>
      <c r="AG99" s="100" t="s">
        <v>162</v>
      </c>
      <c r="AH99" s="99" t="s">
        <v>161</v>
      </c>
      <c r="AI99" s="98"/>
      <c r="AJ99" s="96" t="s">
        <v>160</v>
      </c>
      <c r="AK99" s="95" t="s">
        <v>159</v>
      </c>
      <c r="AL99" s="94" t="s">
        <v>158</v>
      </c>
      <c r="AM99" s="96" t="s">
        <v>157</v>
      </c>
      <c r="AN99" s="95" t="s">
        <v>156</v>
      </c>
      <c r="AO99" s="94" t="s">
        <v>155</v>
      </c>
      <c r="AP99" s="96" t="s">
        <v>154</v>
      </c>
      <c r="AQ99" s="95" t="s">
        <v>153</v>
      </c>
      <c r="AR99" s="97" t="s">
        <v>152</v>
      </c>
      <c r="AS99" s="96" t="s">
        <v>151</v>
      </c>
      <c r="AT99" s="95" t="s">
        <v>150</v>
      </c>
      <c r="AU99" s="94" t="s">
        <v>149</v>
      </c>
      <c r="AV99" s="96" t="s">
        <v>148</v>
      </c>
      <c r="AW99" s="95" t="s">
        <v>147</v>
      </c>
      <c r="AX99" s="94" t="s">
        <v>146</v>
      </c>
      <c r="AY99" s="93" t="s">
        <v>145</v>
      </c>
      <c r="AZ99" s="92" t="s">
        <v>144</v>
      </c>
      <c r="BA99" s="92" t="s">
        <v>143</v>
      </c>
      <c r="BB99" s="91" t="s">
        <v>142</v>
      </c>
    </row>
    <row r="100" spans="2:62" ht="48" thickBot="1" x14ac:dyDescent="0.3">
      <c r="B100" s="90" t="s">
        <v>249</v>
      </c>
      <c r="C100" s="89"/>
      <c r="D100" s="88">
        <v>207</v>
      </c>
      <c r="E100" s="258"/>
      <c r="F100" s="259"/>
      <c r="G100" s="260"/>
      <c r="H100" s="87" t="s">
        <v>140</v>
      </c>
      <c r="I100" s="86"/>
      <c r="J100" s="86"/>
      <c r="K100" s="85"/>
      <c r="L100" s="84"/>
      <c r="M100" s="81"/>
      <c r="N100" s="84"/>
      <c r="O100" s="81"/>
      <c r="P100" s="84"/>
      <c r="Q100" s="81"/>
      <c r="R100" s="84"/>
      <c r="S100" s="81"/>
      <c r="T100" s="84"/>
      <c r="U100" s="81"/>
      <c r="V100" s="84"/>
      <c r="W100" s="81"/>
      <c r="X100" s="84"/>
      <c r="Y100" s="81"/>
      <c r="Z100" s="84"/>
      <c r="AA100" s="83"/>
      <c r="AB100" s="82" t="s">
        <v>139</v>
      </c>
      <c r="AC100" s="81"/>
      <c r="AD100" s="81"/>
      <c r="AE100" s="81"/>
      <c r="AF100" s="80"/>
      <c r="AG100" s="80"/>
      <c r="AH100" s="60"/>
      <c r="AI100" s="79" t="s">
        <v>138</v>
      </c>
      <c r="AJ100" s="78">
        <f t="shared" ref="AJ100:BB100" si="12">SUM(AJ102:AJ113)</f>
        <v>117</v>
      </c>
      <c r="AK100" s="77">
        <f t="shared" si="12"/>
        <v>0</v>
      </c>
      <c r="AL100" s="76">
        <f t="shared" si="12"/>
        <v>0</v>
      </c>
      <c r="AM100" s="78">
        <f t="shared" si="12"/>
        <v>50</v>
      </c>
      <c r="AN100" s="77">
        <f t="shared" si="12"/>
        <v>0</v>
      </c>
      <c r="AO100" s="76">
        <f t="shared" si="12"/>
        <v>3</v>
      </c>
      <c r="AP100" s="78">
        <f t="shared" si="12"/>
        <v>2</v>
      </c>
      <c r="AQ100" s="77">
        <f t="shared" si="12"/>
        <v>0</v>
      </c>
      <c r="AR100" s="76">
        <f t="shared" si="12"/>
        <v>0</v>
      </c>
      <c r="AS100" s="78">
        <f t="shared" si="12"/>
        <v>27</v>
      </c>
      <c r="AT100" s="77">
        <f t="shared" si="12"/>
        <v>0</v>
      </c>
      <c r="AU100" s="76">
        <f t="shared" si="12"/>
        <v>0</v>
      </c>
      <c r="AV100" s="78">
        <f t="shared" si="12"/>
        <v>0</v>
      </c>
      <c r="AW100" s="77">
        <f t="shared" si="12"/>
        <v>0</v>
      </c>
      <c r="AX100" s="76">
        <f t="shared" si="12"/>
        <v>0</v>
      </c>
      <c r="AY100" s="75">
        <f t="shared" si="12"/>
        <v>0</v>
      </c>
      <c r="AZ100" s="74">
        <f t="shared" si="12"/>
        <v>0</v>
      </c>
      <c r="BA100" s="74">
        <f t="shared" si="12"/>
        <v>0</v>
      </c>
      <c r="BB100" s="73">
        <f t="shared" si="12"/>
        <v>0</v>
      </c>
      <c r="BC100" s="72" t="s">
        <v>137</v>
      </c>
      <c r="BF100" s="5">
        <f>SUM(AJ100:AL100)/$BG$5</f>
        <v>39</v>
      </c>
      <c r="BG100" s="5">
        <f>SUM(AM100:AO100,AY100)/$BG$5</f>
        <v>17.666666666666668</v>
      </c>
      <c r="BH100" s="5">
        <f>SUM(AP100:AR100,AZ100)/$BG$5</f>
        <v>0.66666666666666663</v>
      </c>
      <c r="BI100" s="5">
        <f>SUM(AS100:AU100,BA100)/$BG$5</f>
        <v>9</v>
      </c>
      <c r="BJ100" s="5">
        <f>SUM(AV100:AX100,BB100)/$BG$5</f>
        <v>0</v>
      </c>
    </row>
    <row r="101" spans="2:62" ht="37.5" thickBot="1" x14ac:dyDescent="0.3">
      <c r="B101" s="71"/>
      <c r="C101" s="70"/>
      <c r="D101" s="69"/>
      <c r="E101" s="68"/>
      <c r="F101" s="68"/>
      <c r="G101" s="67"/>
      <c r="H101" s="66"/>
      <c r="I101" s="64"/>
      <c r="J101" s="64"/>
      <c r="K101" s="65"/>
      <c r="L101" s="64"/>
      <c r="M101" s="62"/>
      <c r="N101" s="64"/>
      <c r="O101" s="62"/>
      <c r="P101" s="64"/>
      <c r="Q101" s="62"/>
      <c r="R101" s="64"/>
      <c r="S101" s="62"/>
      <c r="T101" s="64"/>
      <c r="U101" s="62"/>
      <c r="V101" s="64"/>
      <c r="W101" s="62"/>
      <c r="X101" s="64"/>
      <c r="Y101" s="62"/>
      <c r="Z101" s="64"/>
      <c r="AA101" s="62"/>
      <c r="AB101" s="63"/>
      <c r="AC101" s="62"/>
      <c r="AD101" s="62"/>
      <c r="AE101" s="62"/>
      <c r="AF101" s="61"/>
      <c r="AG101" s="61"/>
      <c r="AH101" s="60"/>
      <c r="AI101" s="59" t="s">
        <v>136</v>
      </c>
      <c r="AJ101" s="58">
        <f t="shared" ref="AJ101:BB101" si="13">AJ100/3</f>
        <v>39</v>
      </c>
      <c r="AK101" s="57">
        <f t="shared" si="13"/>
        <v>0</v>
      </c>
      <c r="AL101" s="56">
        <f t="shared" si="13"/>
        <v>0</v>
      </c>
      <c r="AM101" s="58">
        <f t="shared" si="13"/>
        <v>16.666666666666668</v>
      </c>
      <c r="AN101" s="57">
        <f t="shared" si="13"/>
        <v>0</v>
      </c>
      <c r="AO101" s="56">
        <f t="shared" si="13"/>
        <v>1</v>
      </c>
      <c r="AP101" s="58">
        <f t="shared" si="13"/>
        <v>0.66666666666666663</v>
      </c>
      <c r="AQ101" s="57">
        <f t="shared" si="13"/>
        <v>0</v>
      </c>
      <c r="AR101" s="56">
        <f t="shared" si="13"/>
        <v>0</v>
      </c>
      <c r="AS101" s="58">
        <f t="shared" si="13"/>
        <v>9</v>
      </c>
      <c r="AT101" s="57">
        <f t="shared" si="13"/>
        <v>0</v>
      </c>
      <c r="AU101" s="56">
        <f t="shared" si="13"/>
        <v>0</v>
      </c>
      <c r="AV101" s="58">
        <f t="shared" si="13"/>
        <v>0</v>
      </c>
      <c r="AW101" s="57">
        <f t="shared" si="13"/>
        <v>0</v>
      </c>
      <c r="AX101" s="56">
        <f t="shared" si="13"/>
        <v>0</v>
      </c>
      <c r="AY101" s="55">
        <f t="shared" si="13"/>
        <v>0</v>
      </c>
      <c r="AZ101" s="54">
        <f t="shared" si="13"/>
        <v>0</v>
      </c>
      <c r="BA101" s="54">
        <f t="shared" si="13"/>
        <v>0</v>
      </c>
      <c r="BB101" s="53">
        <f t="shared" si="13"/>
        <v>0</v>
      </c>
      <c r="BC101" s="52" t="s">
        <v>135</v>
      </c>
    </row>
    <row r="102" spans="2:62" ht="28.15" customHeight="1" x14ac:dyDescent="0.2">
      <c r="B102" s="30"/>
      <c r="C102" s="242">
        <v>1</v>
      </c>
      <c r="D102" s="44"/>
      <c r="E102" s="113"/>
      <c r="F102" s="113"/>
      <c r="G102" s="112"/>
      <c r="H102" s="223" t="s">
        <v>384</v>
      </c>
      <c r="I102" s="246">
        <v>76</v>
      </c>
      <c r="J102" s="246">
        <v>28</v>
      </c>
      <c r="K102" s="246">
        <v>6</v>
      </c>
      <c r="L102" s="41" t="s">
        <v>133</v>
      </c>
      <c r="M102" s="40" t="s">
        <v>132</v>
      </c>
      <c r="N102" s="41" t="s">
        <v>131</v>
      </c>
      <c r="O102" s="40" t="s">
        <v>417</v>
      </c>
      <c r="P102" s="41" t="s">
        <v>130</v>
      </c>
      <c r="Q102" s="40" t="s">
        <v>525</v>
      </c>
      <c r="R102" s="41" t="s">
        <v>129</v>
      </c>
      <c r="S102" s="40" t="s">
        <v>1165</v>
      </c>
      <c r="T102" s="41" t="s">
        <v>128</v>
      </c>
      <c r="U102" s="40" t="s">
        <v>195</v>
      </c>
      <c r="V102" s="41" t="s">
        <v>127</v>
      </c>
      <c r="W102" s="40" t="s">
        <v>121</v>
      </c>
      <c r="X102" s="41" t="s">
        <v>126</v>
      </c>
      <c r="Y102" s="40"/>
      <c r="Z102" s="41" t="s">
        <v>125</v>
      </c>
      <c r="AA102" s="40"/>
      <c r="AB102" s="39"/>
      <c r="AC102" s="40"/>
      <c r="AD102" s="39" t="s">
        <v>132</v>
      </c>
      <c r="AE102" s="38"/>
      <c r="AF102" s="250"/>
      <c r="AG102" s="250"/>
      <c r="AH102" s="37"/>
      <c r="AI102" s="11"/>
      <c r="AJ102" s="233">
        <f>SUMPRODUCT(LEN($M102:$U105)-LEN(SUBSTITUTE($M102:$U105,"A", "")))</f>
        <v>52</v>
      </c>
      <c r="AK102" s="239">
        <f>SUMPRODUCT(LEN($X102:$X105)-LEN(SUBSTITUTE($X102:$X105,"A", "")))</f>
        <v>0</v>
      </c>
      <c r="AL102" s="230">
        <f>SUMPRODUCT(LEN($W102:$W105)-LEN(SUBSTITUTE($W102:$W105,"A", "")))</f>
        <v>0</v>
      </c>
      <c r="AM102" s="233">
        <f>SUMPRODUCT(LEN($M102:$U105)-LEN(SUBSTITUTE($M102:$U105,"S", "")))</f>
        <v>27</v>
      </c>
      <c r="AN102" s="239">
        <f>SUMPRODUCT(LEN($X102:$X105)-LEN(SUBSTITUTE($X102:$X105,"S", "")))</f>
        <v>0</v>
      </c>
      <c r="AO102" s="230">
        <f>SUMPRODUCT(LEN($W102:$W105)-LEN(SUBSTITUTE($W102:$W105,"S", "")))</f>
        <v>2</v>
      </c>
      <c r="AP102" s="233">
        <f>SUMPRODUCT(LEN($M102:$U105)-LEN(SUBSTITUTE($M102:$U105,"F", "")))</f>
        <v>1</v>
      </c>
      <c r="AQ102" s="239">
        <f>SUMPRODUCT(LEN($X102:$X105)-LEN(SUBSTITUTE($X102:$X105,"F", "")))</f>
        <v>0</v>
      </c>
      <c r="AR102" s="230">
        <f>SUMPRODUCT(LEN($W102:$W105)-LEN(SUBSTITUTE($W102:$W105,"F", "")))</f>
        <v>0</v>
      </c>
      <c r="AS102" s="233">
        <f>SUMPRODUCT(LEN($M102:$U105)-LEN(SUBSTITUTE($M102:$U105,"G", "")))</f>
        <v>12</v>
      </c>
      <c r="AT102" s="239">
        <f>SUMPRODUCT(LEN($X102:$X105)-LEN(SUBSTITUTE($X102:$X105,"G", "")))</f>
        <v>0</v>
      </c>
      <c r="AU102" s="230">
        <f>SUMPRODUCT(LEN($W102:$W105)-LEN(SUBSTITUTE($W102:$W105,"G", "")))</f>
        <v>0</v>
      </c>
      <c r="AV102" s="233">
        <f>SUMPRODUCT(LEN($L102:$U105)-LEN(SUBSTITUTE($L102:$U105,"M", "")))</f>
        <v>0</v>
      </c>
      <c r="AW102" s="236">
        <f>SUMPRODUCT(LEN($X102:$X105)-LEN(SUBSTITUTE($X102:$X105,"M", "")))</f>
        <v>0</v>
      </c>
      <c r="AX102" s="230">
        <f>SUMPRODUCT(LEN($W102:$W105)-LEN(SUBSTITUTE($W102:$W105,"M", "")))</f>
        <v>0</v>
      </c>
      <c r="AY102" s="291">
        <f>SUMPRODUCT(LEN($AE102:$AE105)-LEN(SUBSTITUTE($AE102:$AE105,"S", "")))</f>
        <v>0</v>
      </c>
      <c r="AZ102" s="227">
        <f>SUMPRODUCT(LEN($AE102:$AE105)-LEN(SUBSTITUTE($AE102:$AE105,"F", "")))</f>
        <v>0</v>
      </c>
      <c r="BA102" s="227">
        <f>SUMPRODUCT(LEN($AE102:$AE105)-LEN(SUBSTITUTE($AE102:$AE105,"G", "")))</f>
        <v>0</v>
      </c>
      <c r="BB102" s="294">
        <f>SUMPRODUCT(LEN($AE102:$AE105)-LEN(SUBSTITUTE($AE102:$AE105,"M", "")))</f>
        <v>0</v>
      </c>
    </row>
    <row r="103" spans="2:62" ht="28.15" customHeight="1" thickBot="1" x14ac:dyDescent="0.25">
      <c r="B103" s="30"/>
      <c r="C103" s="243"/>
      <c r="D103" s="36"/>
      <c r="E103" s="111"/>
      <c r="F103" s="111"/>
      <c r="G103" s="110"/>
      <c r="H103" s="224"/>
      <c r="I103" s="247"/>
      <c r="J103" s="247"/>
      <c r="K103" s="247"/>
      <c r="L103" s="33" t="s">
        <v>123</v>
      </c>
      <c r="M103" s="32" t="s">
        <v>1010</v>
      </c>
      <c r="N103" s="33" t="s">
        <v>122</v>
      </c>
      <c r="O103" s="32" t="s">
        <v>418</v>
      </c>
      <c r="P103" s="33" t="s">
        <v>120</v>
      </c>
      <c r="Q103" s="32" t="s">
        <v>491</v>
      </c>
      <c r="R103" s="33" t="s">
        <v>119</v>
      </c>
      <c r="S103" s="32" t="s">
        <v>494</v>
      </c>
      <c r="T103" s="33" t="s">
        <v>118</v>
      </c>
      <c r="U103" s="32" t="s">
        <v>195</v>
      </c>
      <c r="V103" s="33" t="s">
        <v>117</v>
      </c>
      <c r="W103" s="32" t="s">
        <v>121</v>
      </c>
      <c r="X103" s="33" t="s">
        <v>116</v>
      </c>
      <c r="Y103" s="32"/>
      <c r="Z103" s="33" t="s">
        <v>115</v>
      </c>
      <c r="AA103" s="32"/>
      <c r="AB103" s="31"/>
      <c r="AC103" s="32"/>
      <c r="AD103" s="31" t="s">
        <v>1164</v>
      </c>
      <c r="AE103" s="23"/>
      <c r="AF103" s="251"/>
      <c r="AG103" s="251"/>
      <c r="AH103" s="22"/>
      <c r="AI103" s="11"/>
      <c r="AJ103" s="234"/>
      <c r="AK103" s="240"/>
      <c r="AL103" s="231"/>
      <c r="AM103" s="234"/>
      <c r="AN103" s="240"/>
      <c r="AO103" s="231"/>
      <c r="AP103" s="234"/>
      <c r="AQ103" s="240"/>
      <c r="AR103" s="231"/>
      <c r="AS103" s="234"/>
      <c r="AT103" s="240"/>
      <c r="AU103" s="231"/>
      <c r="AV103" s="234"/>
      <c r="AW103" s="237"/>
      <c r="AX103" s="231"/>
      <c r="AY103" s="292"/>
      <c r="AZ103" s="228"/>
      <c r="BA103" s="228"/>
      <c r="BB103" s="295"/>
    </row>
    <row r="104" spans="2:62" ht="28.15" customHeight="1" x14ac:dyDescent="0.2">
      <c r="B104" s="30"/>
      <c r="C104" s="244"/>
      <c r="D104" s="29"/>
      <c r="E104" s="109"/>
      <c r="F104" s="109"/>
      <c r="G104" s="108"/>
      <c r="H104" s="225">
        <v>208</v>
      </c>
      <c r="I104" s="248"/>
      <c r="J104" s="248"/>
      <c r="K104" s="248"/>
      <c r="L104" s="26" t="s">
        <v>114</v>
      </c>
      <c r="M104" s="25" t="s">
        <v>1163</v>
      </c>
      <c r="N104" s="26" t="s">
        <v>112</v>
      </c>
      <c r="O104" s="25" t="s">
        <v>728</v>
      </c>
      <c r="P104" s="26" t="s">
        <v>111</v>
      </c>
      <c r="Q104" s="25" t="s">
        <v>525</v>
      </c>
      <c r="R104" s="26" t="s">
        <v>110</v>
      </c>
      <c r="S104" s="25" t="s">
        <v>381</v>
      </c>
      <c r="T104" s="26" t="s">
        <v>109</v>
      </c>
      <c r="U104" s="25" t="s">
        <v>175</v>
      </c>
      <c r="V104" s="26" t="s">
        <v>108</v>
      </c>
      <c r="W104" s="25"/>
      <c r="X104" s="26" t="s">
        <v>107</v>
      </c>
      <c r="Y104" s="25"/>
      <c r="Z104" s="26" t="s">
        <v>106</v>
      </c>
      <c r="AA104" s="25"/>
      <c r="AB104" s="24"/>
      <c r="AC104" s="25"/>
      <c r="AD104" s="24"/>
      <c r="AE104" s="23"/>
      <c r="AF104" s="251"/>
      <c r="AG104" s="251"/>
      <c r="AH104" s="22"/>
      <c r="AI104" s="11"/>
      <c r="AJ104" s="234"/>
      <c r="AK104" s="240"/>
      <c r="AL104" s="231"/>
      <c r="AM104" s="234"/>
      <c r="AN104" s="240"/>
      <c r="AO104" s="231"/>
      <c r="AP104" s="234"/>
      <c r="AQ104" s="240"/>
      <c r="AR104" s="231"/>
      <c r="AS104" s="234"/>
      <c r="AT104" s="240"/>
      <c r="AU104" s="231"/>
      <c r="AV104" s="234"/>
      <c r="AW104" s="237"/>
      <c r="AX104" s="231"/>
      <c r="AY104" s="292"/>
      <c r="AZ104" s="228"/>
      <c r="BA104" s="228"/>
      <c r="BB104" s="295"/>
    </row>
    <row r="105" spans="2:62" ht="28.15" customHeight="1" thickBot="1" x14ac:dyDescent="0.25">
      <c r="B105" s="30"/>
      <c r="C105" s="253"/>
      <c r="D105" s="51"/>
      <c r="E105" s="115"/>
      <c r="F105" s="115"/>
      <c r="G105" s="114"/>
      <c r="H105" s="226"/>
      <c r="I105" s="254"/>
      <c r="J105" s="254"/>
      <c r="K105" s="254"/>
      <c r="L105" s="48" t="s">
        <v>105</v>
      </c>
      <c r="M105" s="47" t="s">
        <v>1065</v>
      </c>
      <c r="N105" s="48" t="s">
        <v>103</v>
      </c>
      <c r="O105" s="47" t="s">
        <v>1162</v>
      </c>
      <c r="P105" s="48" t="s">
        <v>102</v>
      </c>
      <c r="Q105" s="47" t="s">
        <v>452</v>
      </c>
      <c r="R105" s="48" t="s">
        <v>101</v>
      </c>
      <c r="S105" s="47" t="s">
        <v>416</v>
      </c>
      <c r="T105" s="48">
        <v>20</v>
      </c>
      <c r="U105" s="47" t="s">
        <v>121</v>
      </c>
      <c r="V105" s="48" t="s">
        <v>100</v>
      </c>
      <c r="W105" s="47"/>
      <c r="X105" s="48" t="s">
        <v>99</v>
      </c>
      <c r="Y105" s="47"/>
      <c r="Z105" s="48" t="s">
        <v>98</v>
      </c>
      <c r="AA105" s="47"/>
      <c r="AB105" s="16"/>
      <c r="AC105" s="47"/>
      <c r="AD105" s="16"/>
      <c r="AE105" s="46"/>
      <c r="AF105" s="255"/>
      <c r="AG105" s="255"/>
      <c r="AH105" s="45"/>
      <c r="AI105" s="11"/>
      <c r="AJ105" s="235"/>
      <c r="AK105" s="241"/>
      <c r="AL105" s="232"/>
      <c r="AM105" s="235"/>
      <c r="AN105" s="241"/>
      <c r="AO105" s="232"/>
      <c r="AP105" s="235"/>
      <c r="AQ105" s="241"/>
      <c r="AR105" s="232"/>
      <c r="AS105" s="235"/>
      <c r="AT105" s="241"/>
      <c r="AU105" s="232"/>
      <c r="AV105" s="235"/>
      <c r="AW105" s="238"/>
      <c r="AX105" s="232"/>
      <c r="AY105" s="293"/>
      <c r="AZ105" s="229"/>
      <c r="BA105" s="229"/>
      <c r="BB105" s="296"/>
    </row>
    <row r="106" spans="2:62" ht="28.15" customHeight="1" x14ac:dyDescent="0.2">
      <c r="B106" s="30"/>
      <c r="C106" s="242">
        <v>2</v>
      </c>
      <c r="D106" s="44"/>
      <c r="E106" s="113"/>
      <c r="F106" s="113"/>
      <c r="G106" s="112"/>
      <c r="H106" s="223"/>
      <c r="I106" s="246">
        <v>87</v>
      </c>
      <c r="J106" s="246">
        <v>24</v>
      </c>
      <c r="K106" s="246">
        <v>6</v>
      </c>
      <c r="L106" s="41" t="s">
        <v>133</v>
      </c>
      <c r="M106" s="40" t="s">
        <v>132</v>
      </c>
      <c r="N106" s="41" t="s">
        <v>131</v>
      </c>
      <c r="O106" s="40" t="s">
        <v>389</v>
      </c>
      <c r="P106" s="41" t="s">
        <v>130</v>
      </c>
      <c r="Q106" s="40" t="s">
        <v>389</v>
      </c>
      <c r="R106" s="41" t="s">
        <v>129</v>
      </c>
      <c r="S106" s="40" t="s">
        <v>188</v>
      </c>
      <c r="T106" s="41" t="s">
        <v>128</v>
      </c>
      <c r="U106" s="40" t="s">
        <v>121</v>
      </c>
      <c r="V106" s="41" t="s">
        <v>127</v>
      </c>
      <c r="W106" s="40"/>
      <c r="X106" s="41" t="s">
        <v>126</v>
      </c>
      <c r="Y106" s="40"/>
      <c r="Z106" s="41" t="s">
        <v>125</v>
      </c>
      <c r="AA106" s="40"/>
      <c r="AB106" s="39"/>
      <c r="AC106" s="40"/>
      <c r="AD106" s="39"/>
      <c r="AE106" s="38"/>
      <c r="AF106" s="250"/>
      <c r="AG106" s="250"/>
      <c r="AH106" s="37"/>
      <c r="AI106" s="11"/>
      <c r="AJ106" s="233">
        <f>SUMPRODUCT(LEN($M106:$U109)-LEN(SUBSTITUTE($M106:$U109,"A", "")))</f>
        <v>29</v>
      </c>
      <c r="AK106" s="239">
        <f>SUMPRODUCT(LEN($X106:$X109)-LEN(SUBSTITUTE($X106:$X109,"A", "")))</f>
        <v>0</v>
      </c>
      <c r="AL106" s="230">
        <f>SUMPRODUCT(LEN($W106:$W109)-LEN(SUBSTITUTE($W106:$W109,"A", "")))</f>
        <v>0</v>
      </c>
      <c r="AM106" s="233">
        <f>SUMPRODUCT(LEN($M106:$U109)-LEN(SUBSTITUTE($M106:$U109,"S", "")))</f>
        <v>10</v>
      </c>
      <c r="AN106" s="239">
        <f>SUMPRODUCT(LEN($X106:$X109)-LEN(SUBSTITUTE($X106:$X109,"S", "")))</f>
        <v>0</v>
      </c>
      <c r="AO106" s="230">
        <f>SUMPRODUCT(LEN($W106:$W109)-LEN(SUBSTITUTE($W106:$W109,"S", "")))</f>
        <v>0</v>
      </c>
      <c r="AP106" s="233">
        <f>SUMPRODUCT(LEN($M106:$U109)-LEN(SUBSTITUTE($M106:$U109,"F", "")))</f>
        <v>0</v>
      </c>
      <c r="AQ106" s="239">
        <f>SUMPRODUCT(LEN($X106:$X109)-LEN(SUBSTITUTE($X106:$X109,"F", "")))</f>
        <v>0</v>
      </c>
      <c r="AR106" s="230">
        <f>SUMPRODUCT(LEN($W106:$W109)-LEN(SUBSTITUTE($W106:$W109,"F", "")))</f>
        <v>0</v>
      </c>
      <c r="AS106" s="233">
        <f>SUMPRODUCT(LEN($M106:$U109)-LEN(SUBSTITUTE($M106:$U109,"G", "")))</f>
        <v>6</v>
      </c>
      <c r="AT106" s="239">
        <f>SUMPRODUCT(LEN($X106:$X109)-LEN(SUBSTITUTE($X106:$X109,"G", "")))</f>
        <v>0</v>
      </c>
      <c r="AU106" s="230">
        <f>SUMPRODUCT(LEN($W106:$W109)-LEN(SUBSTITUTE($W106:$W109,"G", "")))</f>
        <v>0</v>
      </c>
      <c r="AV106" s="233">
        <f>SUMPRODUCT(LEN($L106:$U109)-LEN(SUBSTITUTE($L106:$U109,"M", "")))</f>
        <v>0</v>
      </c>
      <c r="AW106" s="236">
        <f>SUMPRODUCT(LEN($X106:$X109)-LEN(SUBSTITUTE($X106:$X109,"M", "")))</f>
        <v>0</v>
      </c>
      <c r="AX106" s="230">
        <f>SUMPRODUCT(LEN($W106:$W109)-LEN(SUBSTITUTE($W106:$W109,"M", "")))</f>
        <v>0</v>
      </c>
      <c r="AY106" s="291">
        <f>SUMPRODUCT(LEN($AE106:$AE109)-LEN(SUBSTITUTE($AE106:$AE109,"S", "")))</f>
        <v>0</v>
      </c>
      <c r="AZ106" s="227">
        <f>SUMPRODUCT(LEN($AE106:$AE109)-LEN(SUBSTITUTE($AE106:$AE109,"F", "")))</f>
        <v>0</v>
      </c>
      <c r="BA106" s="227">
        <f>SUMPRODUCT(LEN($AE106:$AE109)-LEN(SUBSTITUTE($AE106:$AE109,"G", "")))</f>
        <v>0</v>
      </c>
      <c r="BB106" s="294">
        <f>SUMPRODUCT(LEN($AE106:$AE109)-LEN(SUBSTITUTE($AE106:$AE109,"M", "")))</f>
        <v>0</v>
      </c>
    </row>
    <row r="107" spans="2:62" ht="28.15" customHeight="1" thickBot="1" x14ac:dyDescent="0.25">
      <c r="B107" s="30"/>
      <c r="C107" s="243"/>
      <c r="D107" s="36"/>
      <c r="E107" s="111"/>
      <c r="F107" s="111"/>
      <c r="G107" s="110"/>
      <c r="H107" s="224"/>
      <c r="I107" s="247"/>
      <c r="J107" s="247"/>
      <c r="K107" s="247"/>
      <c r="L107" s="33" t="s">
        <v>123</v>
      </c>
      <c r="M107" s="32" t="s">
        <v>132</v>
      </c>
      <c r="N107" s="33" t="s">
        <v>122</v>
      </c>
      <c r="O107" s="32" t="s">
        <v>186</v>
      </c>
      <c r="P107" s="33" t="s">
        <v>120</v>
      </c>
      <c r="Q107" s="32" t="s">
        <v>203</v>
      </c>
      <c r="R107" s="33" t="s">
        <v>119</v>
      </c>
      <c r="S107" s="32" t="s">
        <v>175</v>
      </c>
      <c r="T107" s="33" t="s">
        <v>118</v>
      </c>
      <c r="U107" s="32" t="s">
        <v>121</v>
      </c>
      <c r="V107" s="33" t="s">
        <v>117</v>
      </c>
      <c r="W107" s="32"/>
      <c r="X107" s="33" t="s">
        <v>116</v>
      </c>
      <c r="Y107" s="32"/>
      <c r="Z107" s="33" t="s">
        <v>115</v>
      </c>
      <c r="AA107" s="32"/>
      <c r="AB107" s="31"/>
      <c r="AC107" s="32"/>
      <c r="AD107" s="31"/>
      <c r="AE107" s="23"/>
      <c r="AF107" s="251"/>
      <c r="AG107" s="251"/>
      <c r="AH107" s="22"/>
      <c r="AI107" s="11"/>
      <c r="AJ107" s="234"/>
      <c r="AK107" s="240"/>
      <c r="AL107" s="231"/>
      <c r="AM107" s="234"/>
      <c r="AN107" s="240"/>
      <c r="AO107" s="231"/>
      <c r="AP107" s="234"/>
      <c r="AQ107" s="240"/>
      <c r="AR107" s="231"/>
      <c r="AS107" s="234"/>
      <c r="AT107" s="240"/>
      <c r="AU107" s="231"/>
      <c r="AV107" s="234"/>
      <c r="AW107" s="237"/>
      <c r="AX107" s="231"/>
      <c r="AY107" s="292"/>
      <c r="AZ107" s="228"/>
      <c r="BA107" s="228"/>
      <c r="BB107" s="295"/>
    </row>
    <row r="108" spans="2:62" ht="28.15" customHeight="1" x14ac:dyDescent="0.2">
      <c r="B108" s="30"/>
      <c r="C108" s="244"/>
      <c r="D108" s="29"/>
      <c r="E108" s="109"/>
      <c r="F108" s="109"/>
      <c r="G108" s="108"/>
      <c r="H108" s="225"/>
      <c r="I108" s="248"/>
      <c r="J108" s="248"/>
      <c r="K108" s="248"/>
      <c r="L108" s="26" t="s">
        <v>114</v>
      </c>
      <c r="M108" s="25" t="s">
        <v>186</v>
      </c>
      <c r="N108" s="26" t="s">
        <v>112</v>
      </c>
      <c r="O108" s="25" t="s">
        <v>382</v>
      </c>
      <c r="P108" s="26" t="s">
        <v>111</v>
      </c>
      <c r="Q108" s="25" t="s">
        <v>389</v>
      </c>
      <c r="R108" s="26" t="s">
        <v>110</v>
      </c>
      <c r="S108" s="25" t="s">
        <v>113</v>
      </c>
      <c r="T108" s="26" t="s">
        <v>109</v>
      </c>
      <c r="U108" s="25"/>
      <c r="V108" s="26" t="s">
        <v>108</v>
      </c>
      <c r="W108" s="25"/>
      <c r="X108" s="26" t="s">
        <v>107</v>
      </c>
      <c r="Y108" s="25"/>
      <c r="Z108" s="26" t="s">
        <v>106</v>
      </c>
      <c r="AA108" s="25"/>
      <c r="AB108" s="24"/>
      <c r="AC108" s="25"/>
      <c r="AD108" s="24"/>
      <c r="AE108" s="23"/>
      <c r="AF108" s="251"/>
      <c r="AG108" s="251"/>
      <c r="AH108" s="22"/>
      <c r="AI108" s="11"/>
      <c r="AJ108" s="234"/>
      <c r="AK108" s="240"/>
      <c r="AL108" s="231"/>
      <c r="AM108" s="234"/>
      <c r="AN108" s="240"/>
      <c r="AO108" s="231"/>
      <c r="AP108" s="234"/>
      <c r="AQ108" s="240"/>
      <c r="AR108" s="231"/>
      <c r="AS108" s="234"/>
      <c r="AT108" s="240"/>
      <c r="AU108" s="231"/>
      <c r="AV108" s="234"/>
      <c r="AW108" s="237"/>
      <c r="AX108" s="231"/>
      <c r="AY108" s="292"/>
      <c r="AZ108" s="228"/>
      <c r="BA108" s="228"/>
      <c r="BB108" s="295"/>
    </row>
    <row r="109" spans="2:62" ht="28.15" customHeight="1" thickBot="1" x14ac:dyDescent="0.25">
      <c r="B109" s="30"/>
      <c r="C109" s="253"/>
      <c r="D109" s="51"/>
      <c r="E109" s="115"/>
      <c r="F109" s="115"/>
      <c r="G109" s="114"/>
      <c r="H109" s="226"/>
      <c r="I109" s="254"/>
      <c r="J109" s="254"/>
      <c r="K109" s="254"/>
      <c r="L109" s="48" t="s">
        <v>105</v>
      </c>
      <c r="M109" s="47" t="s">
        <v>389</v>
      </c>
      <c r="N109" s="48" t="s">
        <v>103</v>
      </c>
      <c r="O109" s="47" t="s">
        <v>697</v>
      </c>
      <c r="P109" s="48" t="s">
        <v>102</v>
      </c>
      <c r="Q109" s="47" t="s">
        <v>399</v>
      </c>
      <c r="R109" s="48" t="s">
        <v>101</v>
      </c>
      <c r="S109" s="47" t="s">
        <v>121</v>
      </c>
      <c r="T109" s="48">
        <v>20</v>
      </c>
      <c r="U109" s="47"/>
      <c r="V109" s="48" t="s">
        <v>100</v>
      </c>
      <c r="W109" s="47"/>
      <c r="X109" s="48" t="s">
        <v>99</v>
      </c>
      <c r="Y109" s="47"/>
      <c r="Z109" s="48" t="s">
        <v>98</v>
      </c>
      <c r="AA109" s="47"/>
      <c r="AB109" s="16"/>
      <c r="AC109" s="47"/>
      <c r="AD109" s="16"/>
      <c r="AE109" s="46"/>
      <c r="AF109" s="255"/>
      <c r="AG109" s="255"/>
      <c r="AH109" s="45"/>
      <c r="AI109" s="11"/>
      <c r="AJ109" s="235"/>
      <c r="AK109" s="241"/>
      <c r="AL109" s="232"/>
      <c r="AM109" s="235"/>
      <c r="AN109" s="241"/>
      <c r="AO109" s="232"/>
      <c r="AP109" s="235"/>
      <c r="AQ109" s="241"/>
      <c r="AR109" s="232"/>
      <c r="AS109" s="235"/>
      <c r="AT109" s="241"/>
      <c r="AU109" s="232"/>
      <c r="AV109" s="235"/>
      <c r="AW109" s="238"/>
      <c r="AX109" s="232"/>
      <c r="AY109" s="293"/>
      <c r="AZ109" s="229"/>
      <c r="BA109" s="229"/>
      <c r="BB109" s="296"/>
    </row>
    <row r="110" spans="2:62" ht="28.15" customHeight="1" x14ac:dyDescent="0.2">
      <c r="B110" s="30"/>
      <c r="C110" s="242">
        <v>3</v>
      </c>
      <c r="D110" s="44"/>
      <c r="E110" s="113"/>
      <c r="F110" s="113"/>
      <c r="G110" s="112"/>
      <c r="H110" s="223"/>
      <c r="I110" s="246">
        <v>85</v>
      </c>
      <c r="J110" s="246">
        <v>28</v>
      </c>
      <c r="K110" s="246">
        <v>7</v>
      </c>
      <c r="L110" s="41" t="s">
        <v>133</v>
      </c>
      <c r="M110" s="40" t="s">
        <v>132</v>
      </c>
      <c r="N110" s="41" t="s">
        <v>131</v>
      </c>
      <c r="O110" s="40" t="s">
        <v>382</v>
      </c>
      <c r="P110" s="41" t="s">
        <v>130</v>
      </c>
      <c r="Q110" s="40" t="s">
        <v>389</v>
      </c>
      <c r="R110" s="41" t="s">
        <v>129</v>
      </c>
      <c r="S110" s="40" t="s">
        <v>444</v>
      </c>
      <c r="T110" s="41" t="s">
        <v>128</v>
      </c>
      <c r="U110" s="40" t="s">
        <v>175</v>
      </c>
      <c r="V110" s="41" t="s">
        <v>127</v>
      </c>
      <c r="W110" s="40" t="s">
        <v>121</v>
      </c>
      <c r="X110" s="41" t="s">
        <v>126</v>
      </c>
      <c r="Y110" s="40"/>
      <c r="Z110" s="41" t="s">
        <v>125</v>
      </c>
      <c r="AA110" s="40"/>
      <c r="AB110" s="39"/>
      <c r="AC110" s="40"/>
      <c r="AD110" s="39"/>
      <c r="AE110" s="38"/>
      <c r="AF110" s="250">
        <v>7</v>
      </c>
      <c r="AG110" s="250"/>
      <c r="AH110" s="37"/>
      <c r="AI110" s="11"/>
      <c r="AJ110" s="233">
        <f>SUMPRODUCT(LEN($M110:$U113)-LEN(SUBSTITUTE($M110:$U113,"A", "")))</f>
        <v>36</v>
      </c>
      <c r="AK110" s="239">
        <f>SUMPRODUCT(LEN($X110:$X113)-LEN(SUBSTITUTE($X110:$X113,"A", "")))</f>
        <v>0</v>
      </c>
      <c r="AL110" s="230">
        <f>SUMPRODUCT(LEN($W110:$W113)-LEN(SUBSTITUTE($W110:$W113,"A", "")))</f>
        <v>0</v>
      </c>
      <c r="AM110" s="233">
        <f>SUMPRODUCT(LEN($M110:$U113)-LEN(SUBSTITUTE($M110:$U113,"S", "")))</f>
        <v>13</v>
      </c>
      <c r="AN110" s="239">
        <f>SUMPRODUCT(LEN($X110:$X113)-LEN(SUBSTITUTE($X110:$X113,"S", "")))</f>
        <v>0</v>
      </c>
      <c r="AO110" s="230">
        <f>SUMPRODUCT(LEN($W110:$W113)-LEN(SUBSTITUTE($W110:$W113,"S", "")))</f>
        <v>1</v>
      </c>
      <c r="AP110" s="233">
        <f>SUMPRODUCT(LEN($M110:$U113)-LEN(SUBSTITUTE($M110:$U113,"F", "")))</f>
        <v>1</v>
      </c>
      <c r="AQ110" s="239">
        <f>SUMPRODUCT(LEN($X110:$X113)-LEN(SUBSTITUTE($X110:$X113,"F", "")))</f>
        <v>0</v>
      </c>
      <c r="AR110" s="230">
        <f>SUMPRODUCT(LEN($W110:$W113)-LEN(SUBSTITUTE($W110:$W113,"F", "")))</f>
        <v>0</v>
      </c>
      <c r="AS110" s="233">
        <f>SUMPRODUCT(LEN($M110:$U113)-LEN(SUBSTITUTE($M110:$U113,"G", "")))</f>
        <v>9</v>
      </c>
      <c r="AT110" s="239">
        <f>SUMPRODUCT(LEN($X110:$X113)-LEN(SUBSTITUTE($X110:$X113,"G", "")))</f>
        <v>0</v>
      </c>
      <c r="AU110" s="230">
        <f>SUMPRODUCT(LEN($W110:$W113)-LEN(SUBSTITUTE($W110:$W113,"G", "")))</f>
        <v>0</v>
      </c>
      <c r="AV110" s="233">
        <f>SUMPRODUCT(LEN($L110:$U113)-LEN(SUBSTITUTE($L110:$U113,"M", "")))</f>
        <v>0</v>
      </c>
      <c r="AW110" s="236">
        <f>SUMPRODUCT(LEN($X110:$X113)-LEN(SUBSTITUTE($X110:$X113,"M", "")))</f>
        <v>0</v>
      </c>
      <c r="AX110" s="230">
        <f>SUMPRODUCT(LEN($W110:$W113)-LEN(SUBSTITUTE($W110:$W113,"M", "")))</f>
        <v>0</v>
      </c>
      <c r="AY110" s="291">
        <f>SUMPRODUCT(LEN($AE110:$AE113)-LEN(SUBSTITUTE($AE110:$AE113,"S", "")))</f>
        <v>0</v>
      </c>
      <c r="AZ110" s="227">
        <f>SUMPRODUCT(LEN($AE110:$AE113)-LEN(SUBSTITUTE($AE110:$AE113,"F", "")))</f>
        <v>0</v>
      </c>
      <c r="BA110" s="227">
        <f>SUMPRODUCT(LEN($AE110:$AE113)-LEN(SUBSTITUTE($AE110:$AE113,"G", "")))</f>
        <v>0</v>
      </c>
      <c r="BB110" s="294">
        <f>SUMPRODUCT(LEN($AE110:$AE113)-LEN(SUBSTITUTE($AE110:$AE113,"M", "")))</f>
        <v>0</v>
      </c>
    </row>
    <row r="111" spans="2:62" ht="28.15" customHeight="1" thickBot="1" x14ac:dyDescent="0.25">
      <c r="B111" s="30"/>
      <c r="C111" s="243"/>
      <c r="D111" s="36"/>
      <c r="E111" s="111"/>
      <c r="F111" s="111"/>
      <c r="G111" s="110"/>
      <c r="H111" s="224"/>
      <c r="I111" s="247"/>
      <c r="J111" s="247"/>
      <c r="K111" s="247"/>
      <c r="L111" s="33" t="s">
        <v>123</v>
      </c>
      <c r="M111" s="32" t="s">
        <v>132</v>
      </c>
      <c r="N111" s="33" t="s">
        <v>122</v>
      </c>
      <c r="O111" s="32" t="s">
        <v>611</v>
      </c>
      <c r="P111" s="33" t="s">
        <v>120</v>
      </c>
      <c r="Q111" s="32" t="s">
        <v>527</v>
      </c>
      <c r="R111" s="33" t="s">
        <v>119</v>
      </c>
      <c r="S111" s="32" t="s">
        <v>385</v>
      </c>
      <c r="T111" s="33" t="s">
        <v>118</v>
      </c>
      <c r="U111" s="32" t="s">
        <v>113</v>
      </c>
      <c r="V111" s="33" t="s">
        <v>117</v>
      </c>
      <c r="W111" s="32"/>
      <c r="X111" s="33" t="s">
        <v>116</v>
      </c>
      <c r="Y111" s="32"/>
      <c r="Z111" s="33" t="s">
        <v>115</v>
      </c>
      <c r="AA111" s="32"/>
      <c r="AB111" s="31"/>
      <c r="AC111" s="32"/>
      <c r="AD111" s="31"/>
      <c r="AE111" s="23"/>
      <c r="AF111" s="251"/>
      <c r="AG111" s="251"/>
      <c r="AH111" s="22"/>
      <c r="AI111" s="11"/>
      <c r="AJ111" s="234"/>
      <c r="AK111" s="240"/>
      <c r="AL111" s="231"/>
      <c r="AM111" s="234"/>
      <c r="AN111" s="240"/>
      <c r="AO111" s="231"/>
      <c r="AP111" s="234"/>
      <c r="AQ111" s="240"/>
      <c r="AR111" s="231"/>
      <c r="AS111" s="234"/>
      <c r="AT111" s="240"/>
      <c r="AU111" s="231"/>
      <c r="AV111" s="234"/>
      <c r="AW111" s="237"/>
      <c r="AX111" s="231"/>
      <c r="AY111" s="292"/>
      <c r="AZ111" s="228"/>
      <c r="BA111" s="228"/>
      <c r="BB111" s="295"/>
    </row>
    <row r="112" spans="2:62" ht="28.15" customHeight="1" x14ac:dyDescent="0.2">
      <c r="B112" s="30"/>
      <c r="C112" s="244"/>
      <c r="D112" s="29"/>
      <c r="E112" s="109"/>
      <c r="F112" s="109"/>
      <c r="G112" s="108"/>
      <c r="H112" s="225"/>
      <c r="I112" s="248"/>
      <c r="J112" s="248"/>
      <c r="K112" s="248"/>
      <c r="L112" s="26" t="s">
        <v>114</v>
      </c>
      <c r="M112" s="25" t="s">
        <v>132</v>
      </c>
      <c r="N112" s="26" t="s">
        <v>112</v>
      </c>
      <c r="O112" s="25" t="s">
        <v>382</v>
      </c>
      <c r="P112" s="26" t="s">
        <v>111</v>
      </c>
      <c r="Q112" s="25" t="s">
        <v>420</v>
      </c>
      <c r="R112" s="26" t="s">
        <v>110</v>
      </c>
      <c r="S112" s="25" t="s">
        <v>187</v>
      </c>
      <c r="T112" s="26" t="s">
        <v>109</v>
      </c>
      <c r="U112" s="25" t="s">
        <v>121</v>
      </c>
      <c r="V112" s="26" t="s">
        <v>108</v>
      </c>
      <c r="W112" s="25"/>
      <c r="X112" s="26" t="s">
        <v>107</v>
      </c>
      <c r="Y112" s="25"/>
      <c r="Z112" s="26" t="s">
        <v>106</v>
      </c>
      <c r="AA112" s="25"/>
      <c r="AB112" s="24"/>
      <c r="AC112" s="25"/>
      <c r="AD112" s="24"/>
      <c r="AE112" s="23"/>
      <c r="AF112" s="251"/>
      <c r="AG112" s="251"/>
      <c r="AH112" s="22"/>
      <c r="AI112" s="11"/>
      <c r="AJ112" s="234"/>
      <c r="AK112" s="240"/>
      <c r="AL112" s="231"/>
      <c r="AM112" s="234"/>
      <c r="AN112" s="240"/>
      <c r="AO112" s="231"/>
      <c r="AP112" s="234"/>
      <c r="AQ112" s="240"/>
      <c r="AR112" s="231"/>
      <c r="AS112" s="234"/>
      <c r="AT112" s="240"/>
      <c r="AU112" s="231"/>
      <c r="AV112" s="234"/>
      <c r="AW112" s="237"/>
      <c r="AX112" s="231"/>
      <c r="AY112" s="292"/>
      <c r="AZ112" s="228"/>
      <c r="BA112" s="228"/>
      <c r="BB112" s="295"/>
    </row>
    <row r="113" spans="2:62" ht="28.15" customHeight="1" thickBot="1" x14ac:dyDescent="0.25">
      <c r="B113" s="21"/>
      <c r="C113" s="245"/>
      <c r="D113" s="20"/>
      <c r="E113" s="117"/>
      <c r="F113" s="117"/>
      <c r="G113" s="116"/>
      <c r="H113" s="226"/>
      <c r="I113" s="249"/>
      <c r="J113" s="249"/>
      <c r="K113" s="249"/>
      <c r="L113" s="17" t="s">
        <v>105</v>
      </c>
      <c r="M113" s="15" t="s">
        <v>611</v>
      </c>
      <c r="N113" s="17" t="s">
        <v>103</v>
      </c>
      <c r="O113" s="15" t="s">
        <v>740</v>
      </c>
      <c r="P113" s="17" t="s">
        <v>102</v>
      </c>
      <c r="Q113" s="15" t="s">
        <v>428</v>
      </c>
      <c r="R113" s="17" t="s">
        <v>101</v>
      </c>
      <c r="S113" s="15" t="s">
        <v>195</v>
      </c>
      <c r="T113" s="17">
        <v>20</v>
      </c>
      <c r="U113" s="15" t="s">
        <v>121</v>
      </c>
      <c r="V113" s="17" t="s">
        <v>100</v>
      </c>
      <c r="W113" s="15"/>
      <c r="X113" s="17" t="s">
        <v>99</v>
      </c>
      <c r="Y113" s="15"/>
      <c r="Z113" s="17" t="s">
        <v>98</v>
      </c>
      <c r="AA113" s="15"/>
      <c r="AB113" s="16"/>
      <c r="AC113" s="15"/>
      <c r="AD113" s="14"/>
      <c r="AE113" s="13"/>
      <c r="AF113" s="252"/>
      <c r="AG113" s="252"/>
      <c r="AH113" s="12"/>
      <c r="AI113" s="11"/>
      <c r="AJ113" s="235"/>
      <c r="AK113" s="241"/>
      <c r="AL113" s="232"/>
      <c r="AM113" s="235"/>
      <c r="AN113" s="241"/>
      <c r="AO113" s="232"/>
      <c r="AP113" s="235"/>
      <c r="AQ113" s="241"/>
      <c r="AR113" s="232"/>
      <c r="AS113" s="235"/>
      <c r="AT113" s="241"/>
      <c r="AU113" s="232"/>
      <c r="AV113" s="235"/>
      <c r="AW113" s="238"/>
      <c r="AX113" s="232"/>
      <c r="AY113" s="293"/>
      <c r="AZ113" s="229"/>
      <c r="BA113" s="229"/>
      <c r="BB113" s="296"/>
    </row>
    <row r="114" spans="2:62" ht="85.9" customHeight="1" thickTop="1" thickBot="1" x14ac:dyDescent="0.35">
      <c r="B114" s="105" t="s">
        <v>174</v>
      </c>
      <c r="C114" s="95" t="s">
        <v>173</v>
      </c>
      <c r="D114" s="100" t="s">
        <v>172</v>
      </c>
      <c r="E114" s="104" t="s">
        <v>171</v>
      </c>
      <c r="F114" s="103"/>
      <c r="G114" s="102"/>
      <c r="H114" s="101" t="s">
        <v>170</v>
      </c>
      <c r="I114" s="100" t="s">
        <v>96</v>
      </c>
      <c r="J114" s="100" t="s">
        <v>169</v>
      </c>
      <c r="K114" s="100" t="s">
        <v>97</v>
      </c>
      <c r="L114" s="256" t="s">
        <v>168</v>
      </c>
      <c r="M114" s="262"/>
      <c r="N114" s="256" t="s">
        <v>167</v>
      </c>
      <c r="O114" s="262"/>
      <c r="P114" s="256" t="s">
        <v>167</v>
      </c>
      <c r="Q114" s="257"/>
      <c r="R114" s="256" t="s">
        <v>167</v>
      </c>
      <c r="S114" s="257"/>
      <c r="T114" s="256" t="s">
        <v>167</v>
      </c>
      <c r="U114" s="257"/>
      <c r="V114" s="256" t="s">
        <v>167</v>
      </c>
      <c r="W114" s="257"/>
      <c r="X114" s="256" t="s">
        <v>167</v>
      </c>
      <c r="Y114" s="257"/>
      <c r="Z114" s="256" t="s">
        <v>167</v>
      </c>
      <c r="AA114" s="257"/>
      <c r="AB114" s="261" t="s">
        <v>166</v>
      </c>
      <c r="AC114" s="257"/>
      <c r="AD114" s="101" t="s">
        <v>165</v>
      </c>
      <c r="AE114" s="101" t="s">
        <v>164</v>
      </c>
      <c r="AF114" s="100" t="s">
        <v>163</v>
      </c>
      <c r="AG114" s="100" t="s">
        <v>162</v>
      </c>
      <c r="AH114" s="99" t="s">
        <v>161</v>
      </c>
      <c r="AI114" s="98"/>
      <c r="AJ114" s="96" t="s">
        <v>160</v>
      </c>
      <c r="AK114" s="95" t="s">
        <v>159</v>
      </c>
      <c r="AL114" s="94" t="s">
        <v>158</v>
      </c>
      <c r="AM114" s="96" t="s">
        <v>157</v>
      </c>
      <c r="AN114" s="95" t="s">
        <v>156</v>
      </c>
      <c r="AO114" s="94" t="s">
        <v>155</v>
      </c>
      <c r="AP114" s="96" t="s">
        <v>154</v>
      </c>
      <c r="AQ114" s="95" t="s">
        <v>153</v>
      </c>
      <c r="AR114" s="97" t="s">
        <v>152</v>
      </c>
      <c r="AS114" s="96" t="s">
        <v>151</v>
      </c>
      <c r="AT114" s="95" t="s">
        <v>150</v>
      </c>
      <c r="AU114" s="94" t="s">
        <v>149</v>
      </c>
      <c r="AV114" s="96" t="s">
        <v>148</v>
      </c>
      <c r="AW114" s="95" t="s">
        <v>147</v>
      </c>
      <c r="AX114" s="94" t="s">
        <v>146</v>
      </c>
      <c r="AY114" s="93" t="s">
        <v>145</v>
      </c>
      <c r="AZ114" s="92" t="s">
        <v>144</v>
      </c>
      <c r="BA114" s="92" t="s">
        <v>143</v>
      </c>
      <c r="BB114" s="91" t="s">
        <v>142</v>
      </c>
    </row>
    <row r="115" spans="2:62" ht="48" thickBot="1" x14ac:dyDescent="0.3">
      <c r="B115" s="90" t="s">
        <v>248</v>
      </c>
      <c r="C115" s="89"/>
      <c r="D115" s="88">
        <v>208</v>
      </c>
      <c r="E115" s="258"/>
      <c r="F115" s="259"/>
      <c r="G115" s="260"/>
      <c r="H115" s="87" t="s">
        <v>140</v>
      </c>
      <c r="I115" s="86"/>
      <c r="J115" s="86"/>
      <c r="K115" s="85"/>
      <c r="L115" s="84"/>
      <c r="M115" s="81"/>
      <c r="N115" s="84"/>
      <c r="O115" s="81"/>
      <c r="P115" s="84"/>
      <c r="Q115" s="81"/>
      <c r="R115" s="84"/>
      <c r="S115" s="81"/>
      <c r="T115" s="84"/>
      <c r="U115" s="81"/>
      <c r="V115" s="84"/>
      <c r="W115" s="81"/>
      <c r="X115" s="84"/>
      <c r="Y115" s="81"/>
      <c r="Z115" s="84"/>
      <c r="AA115" s="83"/>
      <c r="AB115" s="82" t="s">
        <v>139</v>
      </c>
      <c r="AC115" s="81"/>
      <c r="AD115" s="81"/>
      <c r="AE115" s="81"/>
      <c r="AF115" s="80"/>
      <c r="AG115" s="80"/>
      <c r="AH115" s="60"/>
      <c r="AI115" s="79" t="s">
        <v>138</v>
      </c>
      <c r="AJ115" s="78">
        <f t="shared" ref="AJ115:BB115" si="14">SUM(AJ117:AJ128)</f>
        <v>101</v>
      </c>
      <c r="AK115" s="77">
        <f t="shared" si="14"/>
        <v>0</v>
      </c>
      <c r="AL115" s="76">
        <f t="shared" si="14"/>
        <v>0</v>
      </c>
      <c r="AM115" s="78">
        <f t="shared" si="14"/>
        <v>27</v>
      </c>
      <c r="AN115" s="77">
        <f t="shared" si="14"/>
        <v>0</v>
      </c>
      <c r="AO115" s="76">
        <f t="shared" si="14"/>
        <v>0</v>
      </c>
      <c r="AP115" s="78">
        <f t="shared" si="14"/>
        <v>1</v>
      </c>
      <c r="AQ115" s="77">
        <f t="shared" si="14"/>
        <v>0</v>
      </c>
      <c r="AR115" s="76">
        <f t="shared" si="14"/>
        <v>0</v>
      </c>
      <c r="AS115" s="78">
        <f t="shared" si="14"/>
        <v>34</v>
      </c>
      <c r="AT115" s="77">
        <f t="shared" si="14"/>
        <v>0</v>
      </c>
      <c r="AU115" s="76">
        <f t="shared" si="14"/>
        <v>0</v>
      </c>
      <c r="AV115" s="78">
        <f t="shared" si="14"/>
        <v>0</v>
      </c>
      <c r="AW115" s="77">
        <f t="shared" si="14"/>
        <v>0</v>
      </c>
      <c r="AX115" s="76">
        <f t="shared" si="14"/>
        <v>0</v>
      </c>
      <c r="AY115" s="75">
        <f t="shared" si="14"/>
        <v>0</v>
      </c>
      <c r="AZ115" s="74">
        <f t="shared" si="14"/>
        <v>0</v>
      </c>
      <c r="BA115" s="74">
        <f t="shared" si="14"/>
        <v>1</v>
      </c>
      <c r="BB115" s="73">
        <f t="shared" si="14"/>
        <v>0</v>
      </c>
      <c r="BC115" s="72" t="s">
        <v>137</v>
      </c>
      <c r="BF115" s="5">
        <f>SUM(AJ115:AL115)/$BG$5</f>
        <v>33.666666666666664</v>
      </c>
      <c r="BG115" s="5">
        <f>SUM(AM115:AO115,AY115)/$BG$5</f>
        <v>9</v>
      </c>
      <c r="BH115" s="5">
        <f>SUM(AP115:AR115,AZ115)/$BG$5</f>
        <v>0.33333333333333331</v>
      </c>
      <c r="BI115" s="5">
        <f>SUM(AS115:AU115,BA115)/$BG$5</f>
        <v>11.666666666666666</v>
      </c>
      <c r="BJ115" s="5">
        <f>SUM(AV115:AX115,BB115)/$BG$5</f>
        <v>0</v>
      </c>
    </row>
    <row r="116" spans="2:62" ht="37.5" thickBot="1" x14ac:dyDescent="0.3">
      <c r="B116" s="71"/>
      <c r="C116" s="70"/>
      <c r="D116" s="69"/>
      <c r="E116" s="68"/>
      <c r="F116" s="68"/>
      <c r="G116" s="67"/>
      <c r="H116" s="66"/>
      <c r="I116" s="64"/>
      <c r="J116" s="64"/>
      <c r="K116" s="65"/>
      <c r="L116" s="64"/>
      <c r="M116" s="62"/>
      <c r="N116" s="64"/>
      <c r="O116" s="62"/>
      <c r="P116" s="64"/>
      <c r="Q116" s="62"/>
      <c r="R116" s="64"/>
      <c r="S116" s="62"/>
      <c r="T116" s="64"/>
      <c r="U116" s="62"/>
      <c r="V116" s="64"/>
      <c r="W116" s="62"/>
      <c r="X116" s="64"/>
      <c r="Y116" s="62"/>
      <c r="Z116" s="64"/>
      <c r="AA116" s="62"/>
      <c r="AB116" s="63"/>
      <c r="AC116" s="62"/>
      <c r="AD116" s="62"/>
      <c r="AE116" s="62"/>
      <c r="AF116" s="61"/>
      <c r="AG116" s="61"/>
      <c r="AH116" s="60"/>
      <c r="AI116" s="59" t="s">
        <v>136</v>
      </c>
      <c r="AJ116" s="58">
        <f t="shared" ref="AJ116:BB116" si="15">AJ115/3</f>
        <v>33.666666666666664</v>
      </c>
      <c r="AK116" s="57">
        <f t="shared" si="15"/>
        <v>0</v>
      </c>
      <c r="AL116" s="56">
        <f t="shared" si="15"/>
        <v>0</v>
      </c>
      <c r="AM116" s="58">
        <f t="shared" si="15"/>
        <v>9</v>
      </c>
      <c r="AN116" s="57">
        <f t="shared" si="15"/>
        <v>0</v>
      </c>
      <c r="AO116" s="56">
        <f t="shared" si="15"/>
        <v>0</v>
      </c>
      <c r="AP116" s="58">
        <f t="shared" si="15"/>
        <v>0.33333333333333331</v>
      </c>
      <c r="AQ116" s="57">
        <f t="shared" si="15"/>
        <v>0</v>
      </c>
      <c r="AR116" s="56">
        <f t="shared" si="15"/>
        <v>0</v>
      </c>
      <c r="AS116" s="58">
        <f t="shared" si="15"/>
        <v>11.333333333333334</v>
      </c>
      <c r="AT116" s="57">
        <f t="shared" si="15"/>
        <v>0</v>
      </c>
      <c r="AU116" s="56">
        <f t="shared" si="15"/>
        <v>0</v>
      </c>
      <c r="AV116" s="58">
        <f t="shared" si="15"/>
        <v>0</v>
      </c>
      <c r="AW116" s="57">
        <f t="shared" si="15"/>
        <v>0</v>
      </c>
      <c r="AX116" s="56">
        <f t="shared" si="15"/>
        <v>0</v>
      </c>
      <c r="AY116" s="55">
        <f t="shared" si="15"/>
        <v>0</v>
      </c>
      <c r="AZ116" s="54">
        <f t="shared" si="15"/>
        <v>0</v>
      </c>
      <c r="BA116" s="54">
        <f t="shared" si="15"/>
        <v>0.33333333333333331</v>
      </c>
      <c r="BB116" s="53">
        <f t="shared" si="15"/>
        <v>0</v>
      </c>
      <c r="BC116" s="52" t="s">
        <v>135</v>
      </c>
    </row>
    <row r="117" spans="2:62" ht="28.15" customHeight="1" x14ac:dyDescent="0.2">
      <c r="B117" s="30"/>
      <c r="C117" s="242">
        <v>1</v>
      </c>
      <c r="D117" s="44"/>
      <c r="E117" s="113"/>
      <c r="F117" s="113"/>
      <c r="G117" s="112"/>
      <c r="H117" s="223" t="s">
        <v>183</v>
      </c>
      <c r="I117" s="246">
        <v>91</v>
      </c>
      <c r="J117" s="246">
        <v>28</v>
      </c>
      <c r="K117" s="246">
        <v>7</v>
      </c>
      <c r="L117" s="41" t="s">
        <v>133</v>
      </c>
      <c r="M117" s="40" t="s">
        <v>132</v>
      </c>
      <c r="N117" s="41" t="s">
        <v>131</v>
      </c>
      <c r="O117" s="40" t="s">
        <v>186</v>
      </c>
      <c r="P117" s="41" t="s">
        <v>130</v>
      </c>
      <c r="Q117" s="40" t="s">
        <v>649</v>
      </c>
      <c r="R117" s="41" t="s">
        <v>129</v>
      </c>
      <c r="S117" s="40" t="s">
        <v>381</v>
      </c>
      <c r="T117" s="41" t="s">
        <v>128</v>
      </c>
      <c r="U117" s="40" t="s">
        <v>195</v>
      </c>
      <c r="V117" s="41" t="s">
        <v>127</v>
      </c>
      <c r="W117" s="40"/>
      <c r="X117" s="41" t="s">
        <v>126</v>
      </c>
      <c r="Y117" s="40"/>
      <c r="Z117" s="41" t="s">
        <v>125</v>
      </c>
      <c r="AA117" s="40"/>
      <c r="AB117" s="39"/>
      <c r="AC117" s="40"/>
      <c r="AD117" s="39"/>
      <c r="AE117" s="38" t="s">
        <v>414</v>
      </c>
      <c r="AF117" s="250"/>
      <c r="AG117" s="250"/>
      <c r="AH117" s="37"/>
      <c r="AI117" s="11"/>
      <c r="AJ117" s="233">
        <f>SUMPRODUCT(LEN($M117:$U120)-LEN(SUBSTITUTE($M117:$U120,"A", "")))</f>
        <v>44</v>
      </c>
      <c r="AK117" s="239">
        <f>SUMPRODUCT(LEN($X117:$X120)-LEN(SUBSTITUTE($X117:$X120,"A", "")))</f>
        <v>0</v>
      </c>
      <c r="AL117" s="230">
        <f>SUMPRODUCT(LEN($W117:$W120)-LEN(SUBSTITUTE($W117:$W120,"A", "")))</f>
        <v>0</v>
      </c>
      <c r="AM117" s="233">
        <f>SUMPRODUCT(LEN($M117:$U120)-LEN(SUBSTITUTE($M117:$U120,"S", "")))</f>
        <v>12</v>
      </c>
      <c r="AN117" s="239">
        <f>SUMPRODUCT(LEN($X117:$X120)-LEN(SUBSTITUTE($X117:$X120,"S", "")))</f>
        <v>0</v>
      </c>
      <c r="AO117" s="230">
        <f>SUMPRODUCT(LEN($W117:$W120)-LEN(SUBSTITUTE($W117:$W120,"S", "")))</f>
        <v>0</v>
      </c>
      <c r="AP117" s="233">
        <f>SUMPRODUCT(LEN($M117:$U120)-LEN(SUBSTITUTE($M117:$U120,"F", "")))</f>
        <v>0</v>
      </c>
      <c r="AQ117" s="239">
        <f>SUMPRODUCT(LEN($X117:$X120)-LEN(SUBSTITUTE($X117:$X120,"F", "")))</f>
        <v>0</v>
      </c>
      <c r="AR117" s="230">
        <f>SUMPRODUCT(LEN($W117:$W120)-LEN(SUBSTITUTE($W117:$W120,"F", "")))</f>
        <v>0</v>
      </c>
      <c r="AS117" s="233">
        <f>SUMPRODUCT(LEN($M117:$U120)-LEN(SUBSTITUTE($M117:$U120,"G", "")))</f>
        <v>9</v>
      </c>
      <c r="AT117" s="239">
        <f>SUMPRODUCT(LEN($X117:$X120)-LEN(SUBSTITUTE($X117:$X120,"G", "")))</f>
        <v>0</v>
      </c>
      <c r="AU117" s="230">
        <f>SUMPRODUCT(LEN($W117:$W120)-LEN(SUBSTITUTE($W117:$W120,"G", "")))</f>
        <v>0</v>
      </c>
      <c r="AV117" s="233">
        <f>SUMPRODUCT(LEN($L117:$U120)-LEN(SUBSTITUTE($L117:$U120,"M", "")))</f>
        <v>0</v>
      </c>
      <c r="AW117" s="236">
        <f>SUMPRODUCT(LEN($X117:$X120)-LEN(SUBSTITUTE($X117:$X120,"M", "")))</f>
        <v>0</v>
      </c>
      <c r="AX117" s="230">
        <f>SUMPRODUCT(LEN($W117:$W120)-LEN(SUBSTITUTE($W117:$W120,"M", "")))</f>
        <v>0</v>
      </c>
      <c r="AY117" s="291">
        <f>SUMPRODUCT(LEN($AE117:$AE120)-LEN(SUBSTITUTE($AE117:$AE120,"S", "")))</f>
        <v>0</v>
      </c>
      <c r="AZ117" s="227">
        <f>SUMPRODUCT(LEN($AE117:$AE120)-LEN(SUBSTITUTE($AE117:$AE120,"F", "")))</f>
        <v>0</v>
      </c>
      <c r="BA117" s="227">
        <f>SUMPRODUCT(LEN($AE117:$AE120)-LEN(SUBSTITUTE($AE117:$AE120,"G", "")))</f>
        <v>1</v>
      </c>
      <c r="BB117" s="294">
        <f>SUMPRODUCT(LEN($AE117:$AE120)-LEN(SUBSTITUTE($AE117:$AE120,"M", "")))</f>
        <v>0</v>
      </c>
    </row>
    <row r="118" spans="2:62" ht="28.15" customHeight="1" thickBot="1" x14ac:dyDescent="0.25">
      <c r="B118" s="30"/>
      <c r="C118" s="243"/>
      <c r="D118" s="36"/>
      <c r="E118" s="111"/>
      <c r="F118" s="111"/>
      <c r="G118" s="110"/>
      <c r="H118" s="224"/>
      <c r="I118" s="247"/>
      <c r="J118" s="247"/>
      <c r="K118" s="247"/>
      <c r="L118" s="33" t="s">
        <v>123</v>
      </c>
      <c r="M118" s="32" t="s">
        <v>414</v>
      </c>
      <c r="N118" s="33" t="s">
        <v>122</v>
      </c>
      <c r="O118" s="32" t="s">
        <v>382</v>
      </c>
      <c r="P118" s="33" t="s">
        <v>120</v>
      </c>
      <c r="Q118" s="32" t="s">
        <v>376</v>
      </c>
      <c r="R118" s="33" t="s">
        <v>119</v>
      </c>
      <c r="S118" s="32" t="s">
        <v>389</v>
      </c>
      <c r="T118" s="33" t="s">
        <v>118</v>
      </c>
      <c r="U118" s="32" t="s">
        <v>132</v>
      </c>
      <c r="V118" s="33" t="s">
        <v>117</v>
      </c>
      <c r="W118" s="32"/>
      <c r="X118" s="33" t="s">
        <v>116</v>
      </c>
      <c r="Y118" s="32"/>
      <c r="Z118" s="33" t="s">
        <v>115</v>
      </c>
      <c r="AA118" s="32"/>
      <c r="AB118" s="31"/>
      <c r="AC118" s="32"/>
      <c r="AD118" s="31"/>
      <c r="AE118" s="23"/>
      <c r="AF118" s="251"/>
      <c r="AG118" s="251"/>
      <c r="AH118" s="22"/>
      <c r="AI118" s="11"/>
      <c r="AJ118" s="234"/>
      <c r="AK118" s="240"/>
      <c r="AL118" s="231"/>
      <c r="AM118" s="234"/>
      <c r="AN118" s="240"/>
      <c r="AO118" s="231"/>
      <c r="AP118" s="234"/>
      <c r="AQ118" s="240"/>
      <c r="AR118" s="231"/>
      <c r="AS118" s="234"/>
      <c r="AT118" s="240"/>
      <c r="AU118" s="231"/>
      <c r="AV118" s="234"/>
      <c r="AW118" s="237"/>
      <c r="AX118" s="231"/>
      <c r="AY118" s="292"/>
      <c r="AZ118" s="228"/>
      <c r="BA118" s="228"/>
      <c r="BB118" s="295"/>
    </row>
    <row r="119" spans="2:62" ht="28.15" customHeight="1" x14ac:dyDescent="0.2">
      <c r="B119" s="30"/>
      <c r="C119" s="244"/>
      <c r="D119" s="29"/>
      <c r="E119" s="109"/>
      <c r="F119" s="109"/>
      <c r="G119" s="108"/>
      <c r="H119" s="225">
        <v>208</v>
      </c>
      <c r="I119" s="248"/>
      <c r="J119" s="248"/>
      <c r="K119" s="248"/>
      <c r="L119" s="26" t="s">
        <v>114</v>
      </c>
      <c r="M119" s="25" t="s">
        <v>132</v>
      </c>
      <c r="N119" s="26" t="s">
        <v>112</v>
      </c>
      <c r="O119" s="25" t="s">
        <v>377</v>
      </c>
      <c r="P119" s="26" t="s">
        <v>111</v>
      </c>
      <c r="Q119" s="25" t="s">
        <v>452</v>
      </c>
      <c r="R119" s="26" t="s">
        <v>110</v>
      </c>
      <c r="S119" s="25" t="s">
        <v>195</v>
      </c>
      <c r="T119" s="26" t="s">
        <v>109</v>
      </c>
      <c r="U119" s="25" t="s">
        <v>121</v>
      </c>
      <c r="V119" s="26" t="s">
        <v>108</v>
      </c>
      <c r="W119" s="25"/>
      <c r="X119" s="26" t="s">
        <v>107</v>
      </c>
      <c r="Y119" s="25"/>
      <c r="Z119" s="26" t="s">
        <v>106</v>
      </c>
      <c r="AA119" s="25"/>
      <c r="AB119" s="24"/>
      <c r="AC119" s="25"/>
      <c r="AD119" s="24"/>
      <c r="AE119" s="23"/>
      <c r="AF119" s="251"/>
      <c r="AG119" s="251"/>
      <c r="AH119" s="22"/>
      <c r="AI119" s="11"/>
      <c r="AJ119" s="234"/>
      <c r="AK119" s="240"/>
      <c r="AL119" s="231"/>
      <c r="AM119" s="234"/>
      <c r="AN119" s="240"/>
      <c r="AO119" s="231"/>
      <c r="AP119" s="234"/>
      <c r="AQ119" s="240"/>
      <c r="AR119" s="231"/>
      <c r="AS119" s="234"/>
      <c r="AT119" s="240"/>
      <c r="AU119" s="231"/>
      <c r="AV119" s="234"/>
      <c r="AW119" s="237"/>
      <c r="AX119" s="231"/>
      <c r="AY119" s="292"/>
      <c r="AZ119" s="228"/>
      <c r="BA119" s="228"/>
      <c r="BB119" s="295"/>
    </row>
    <row r="120" spans="2:62" ht="28.15" customHeight="1" thickBot="1" x14ac:dyDescent="0.25">
      <c r="B120" s="30"/>
      <c r="C120" s="253"/>
      <c r="D120" s="51"/>
      <c r="E120" s="115"/>
      <c r="F120" s="115"/>
      <c r="G120" s="114"/>
      <c r="H120" s="226"/>
      <c r="I120" s="254"/>
      <c r="J120" s="254"/>
      <c r="K120" s="254"/>
      <c r="L120" s="48" t="s">
        <v>105</v>
      </c>
      <c r="M120" s="47" t="s">
        <v>729</v>
      </c>
      <c r="N120" s="48" t="s">
        <v>103</v>
      </c>
      <c r="O120" s="47" t="s">
        <v>645</v>
      </c>
      <c r="P120" s="48" t="s">
        <v>102</v>
      </c>
      <c r="Q120" s="47" t="s">
        <v>389</v>
      </c>
      <c r="R120" s="48" t="s">
        <v>101</v>
      </c>
      <c r="S120" s="47" t="s">
        <v>217</v>
      </c>
      <c r="T120" s="48">
        <v>20</v>
      </c>
      <c r="U120" s="47" t="s">
        <v>104</v>
      </c>
      <c r="V120" s="48" t="s">
        <v>100</v>
      </c>
      <c r="W120" s="47"/>
      <c r="X120" s="48" t="s">
        <v>99</v>
      </c>
      <c r="Y120" s="47"/>
      <c r="Z120" s="48" t="s">
        <v>98</v>
      </c>
      <c r="AA120" s="47"/>
      <c r="AB120" s="16"/>
      <c r="AC120" s="47"/>
      <c r="AD120" s="16"/>
      <c r="AE120" s="46"/>
      <c r="AF120" s="255"/>
      <c r="AG120" s="255"/>
      <c r="AH120" s="45"/>
      <c r="AI120" s="11"/>
      <c r="AJ120" s="235"/>
      <c r="AK120" s="241"/>
      <c r="AL120" s="232"/>
      <c r="AM120" s="235"/>
      <c r="AN120" s="241"/>
      <c r="AO120" s="232"/>
      <c r="AP120" s="235"/>
      <c r="AQ120" s="241"/>
      <c r="AR120" s="232"/>
      <c r="AS120" s="235"/>
      <c r="AT120" s="241"/>
      <c r="AU120" s="232"/>
      <c r="AV120" s="235"/>
      <c r="AW120" s="238"/>
      <c r="AX120" s="232"/>
      <c r="AY120" s="293"/>
      <c r="AZ120" s="229"/>
      <c r="BA120" s="229"/>
      <c r="BB120" s="296"/>
    </row>
    <row r="121" spans="2:62" ht="28.15" customHeight="1" x14ac:dyDescent="0.2">
      <c r="B121" s="30"/>
      <c r="C121" s="242">
        <v>2</v>
      </c>
      <c r="D121" s="44"/>
      <c r="E121" s="113"/>
      <c r="F121" s="113"/>
      <c r="G121" s="112"/>
      <c r="H121" s="223"/>
      <c r="I121" s="246">
        <v>63</v>
      </c>
      <c r="J121" s="246">
        <v>25</v>
      </c>
      <c r="K121" s="246">
        <v>8</v>
      </c>
      <c r="L121" s="41" t="s">
        <v>133</v>
      </c>
      <c r="M121" s="40" t="s">
        <v>389</v>
      </c>
      <c r="N121" s="41" t="s">
        <v>131</v>
      </c>
      <c r="O121" s="40" t="s">
        <v>399</v>
      </c>
      <c r="P121" s="41" t="s">
        <v>130</v>
      </c>
      <c r="Q121" s="40" t="s">
        <v>132</v>
      </c>
      <c r="R121" s="41" t="s">
        <v>129</v>
      </c>
      <c r="S121" s="40" t="s">
        <v>175</v>
      </c>
      <c r="T121" s="41" t="s">
        <v>128</v>
      </c>
      <c r="U121" s="40" t="s">
        <v>121</v>
      </c>
      <c r="V121" s="41" t="s">
        <v>127</v>
      </c>
      <c r="W121" s="40"/>
      <c r="X121" s="41" t="s">
        <v>126</v>
      </c>
      <c r="Y121" s="40"/>
      <c r="Z121" s="41" t="s">
        <v>125</v>
      </c>
      <c r="AA121" s="40"/>
      <c r="AB121" s="39"/>
      <c r="AC121" s="40"/>
      <c r="AD121" s="39"/>
      <c r="AE121" s="38"/>
      <c r="AF121" s="250">
        <v>5</v>
      </c>
      <c r="AG121" s="250"/>
      <c r="AH121" s="37"/>
      <c r="AI121" s="11"/>
      <c r="AJ121" s="233">
        <f>SUMPRODUCT(LEN($M121:$U124)-LEN(SUBSTITUTE($M121:$U124,"A", "")))</f>
        <v>24</v>
      </c>
      <c r="AK121" s="239">
        <f>SUMPRODUCT(LEN($X121:$X124)-LEN(SUBSTITUTE($X121:$X124,"A", "")))</f>
        <v>0</v>
      </c>
      <c r="AL121" s="230">
        <f>SUMPRODUCT(LEN($W121:$W124)-LEN(SUBSTITUTE($W121:$W124,"A", "")))</f>
        <v>0</v>
      </c>
      <c r="AM121" s="233">
        <f>SUMPRODUCT(LEN($M121:$U124)-LEN(SUBSTITUTE($M121:$U124,"S", "")))</f>
        <v>5</v>
      </c>
      <c r="AN121" s="239">
        <f>SUMPRODUCT(LEN($X121:$X124)-LEN(SUBSTITUTE($X121:$X124,"S", "")))</f>
        <v>0</v>
      </c>
      <c r="AO121" s="230">
        <f>SUMPRODUCT(LEN($W121:$W124)-LEN(SUBSTITUTE($W121:$W124,"S", "")))</f>
        <v>0</v>
      </c>
      <c r="AP121" s="233">
        <f>SUMPRODUCT(LEN($M121:$U124)-LEN(SUBSTITUTE($M121:$U124,"F", "")))</f>
        <v>1</v>
      </c>
      <c r="AQ121" s="239">
        <f>SUMPRODUCT(LEN($X121:$X124)-LEN(SUBSTITUTE($X121:$X124,"F", "")))</f>
        <v>0</v>
      </c>
      <c r="AR121" s="230">
        <f>SUMPRODUCT(LEN($W121:$W124)-LEN(SUBSTITUTE($W121:$W124,"F", "")))</f>
        <v>0</v>
      </c>
      <c r="AS121" s="233">
        <f>SUMPRODUCT(LEN($M121:$U124)-LEN(SUBSTITUTE($M121:$U124,"G", "")))</f>
        <v>7</v>
      </c>
      <c r="AT121" s="239">
        <f>SUMPRODUCT(LEN($X121:$X124)-LEN(SUBSTITUTE($X121:$X124,"G", "")))</f>
        <v>0</v>
      </c>
      <c r="AU121" s="230">
        <f>SUMPRODUCT(LEN($W121:$W124)-LEN(SUBSTITUTE($W121:$W124,"G", "")))</f>
        <v>0</v>
      </c>
      <c r="AV121" s="233">
        <f>SUMPRODUCT(LEN($L121:$U124)-LEN(SUBSTITUTE($L121:$U124,"M", "")))</f>
        <v>0</v>
      </c>
      <c r="AW121" s="236">
        <f>SUMPRODUCT(LEN($X121:$X124)-LEN(SUBSTITUTE($X121:$X124,"M", "")))</f>
        <v>0</v>
      </c>
      <c r="AX121" s="230">
        <f>SUMPRODUCT(LEN($W121:$W124)-LEN(SUBSTITUTE($W121:$W124,"M", "")))</f>
        <v>0</v>
      </c>
      <c r="AY121" s="291">
        <f>SUMPRODUCT(LEN($AE121:$AE124)-LEN(SUBSTITUTE($AE121:$AE124,"S", "")))</f>
        <v>0</v>
      </c>
      <c r="AZ121" s="227">
        <f>SUMPRODUCT(LEN($AE121:$AE124)-LEN(SUBSTITUTE($AE121:$AE124,"F", "")))</f>
        <v>0</v>
      </c>
      <c r="BA121" s="227">
        <f>SUMPRODUCT(LEN($AE121:$AE124)-LEN(SUBSTITUTE($AE121:$AE124,"G", "")))</f>
        <v>0</v>
      </c>
      <c r="BB121" s="294">
        <f>SUMPRODUCT(LEN($AE121:$AE124)-LEN(SUBSTITUTE($AE121:$AE124,"M", "")))</f>
        <v>0</v>
      </c>
    </row>
    <row r="122" spans="2:62" ht="28.15" customHeight="1" thickBot="1" x14ac:dyDescent="0.25">
      <c r="B122" s="30"/>
      <c r="C122" s="243"/>
      <c r="D122" s="36"/>
      <c r="E122" s="111"/>
      <c r="F122" s="111"/>
      <c r="G122" s="110"/>
      <c r="H122" s="224"/>
      <c r="I122" s="247"/>
      <c r="J122" s="247"/>
      <c r="K122" s="247"/>
      <c r="L122" s="33" t="s">
        <v>123</v>
      </c>
      <c r="M122" s="32" t="s">
        <v>132</v>
      </c>
      <c r="N122" s="33" t="s">
        <v>122</v>
      </c>
      <c r="O122" s="32" t="s">
        <v>389</v>
      </c>
      <c r="P122" s="33" t="s">
        <v>120</v>
      </c>
      <c r="Q122" s="32" t="s">
        <v>399</v>
      </c>
      <c r="R122" s="33" t="s">
        <v>119</v>
      </c>
      <c r="S122" s="32" t="s">
        <v>132</v>
      </c>
      <c r="T122" s="33" t="s">
        <v>118</v>
      </c>
      <c r="U122" s="32"/>
      <c r="V122" s="33" t="s">
        <v>117</v>
      </c>
      <c r="W122" s="32"/>
      <c r="X122" s="33" t="s">
        <v>116</v>
      </c>
      <c r="Y122" s="32"/>
      <c r="Z122" s="33" t="s">
        <v>115</v>
      </c>
      <c r="AA122" s="32"/>
      <c r="AB122" s="31"/>
      <c r="AC122" s="32"/>
      <c r="AD122" s="31"/>
      <c r="AE122" s="23"/>
      <c r="AF122" s="251"/>
      <c r="AG122" s="251"/>
      <c r="AH122" s="22"/>
      <c r="AI122" s="11"/>
      <c r="AJ122" s="234"/>
      <c r="AK122" s="240"/>
      <c r="AL122" s="231"/>
      <c r="AM122" s="234"/>
      <c r="AN122" s="240"/>
      <c r="AO122" s="231"/>
      <c r="AP122" s="234"/>
      <c r="AQ122" s="240"/>
      <c r="AR122" s="231"/>
      <c r="AS122" s="234"/>
      <c r="AT122" s="240"/>
      <c r="AU122" s="231"/>
      <c r="AV122" s="234"/>
      <c r="AW122" s="237"/>
      <c r="AX122" s="231"/>
      <c r="AY122" s="292"/>
      <c r="AZ122" s="228"/>
      <c r="BA122" s="228"/>
      <c r="BB122" s="295"/>
    </row>
    <row r="123" spans="2:62" ht="28.15" customHeight="1" x14ac:dyDescent="0.2">
      <c r="B123" s="30"/>
      <c r="C123" s="244"/>
      <c r="D123" s="29"/>
      <c r="E123" s="109"/>
      <c r="F123" s="109"/>
      <c r="G123" s="108"/>
      <c r="H123" s="225"/>
      <c r="I123" s="248"/>
      <c r="J123" s="248"/>
      <c r="K123" s="248"/>
      <c r="L123" s="26" t="s">
        <v>114</v>
      </c>
      <c r="M123" s="25" t="s">
        <v>389</v>
      </c>
      <c r="N123" s="26" t="s">
        <v>112</v>
      </c>
      <c r="O123" s="25" t="s">
        <v>186</v>
      </c>
      <c r="P123" s="26" t="s">
        <v>111</v>
      </c>
      <c r="Q123" s="25" t="s">
        <v>132</v>
      </c>
      <c r="R123" s="26" t="s">
        <v>110</v>
      </c>
      <c r="S123" s="25" t="s">
        <v>113</v>
      </c>
      <c r="T123" s="26" t="s">
        <v>109</v>
      </c>
      <c r="U123" s="25"/>
      <c r="V123" s="26" t="s">
        <v>108</v>
      </c>
      <c r="W123" s="25"/>
      <c r="X123" s="26" t="s">
        <v>107</v>
      </c>
      <c r="Y123" s="25"/>
      <c r="Z123" s="26" t="s">
        <v>106</v>
      </c>
      <c r="AA123" s="25"/>
      <c r="AB123" s="24"/>
      <c r="AC123" s="25"/>
      <c r="AD123" s="24"/>
      <c r="AE123" s="23"/>
      <c r="AF123" s="251"/>
      <c r="AG123" s="251"/>
      <c r="AH123" s="22"/>
      <c r="AI123" s="11"/>
      <c r="AJ123" s="234"/>
      <c r="AK123" s="240"/>
      <c r="AL123" s="231"/>
      <c r="AM123" s="234"/>
      <c r="AN123" s="240"/>
      <c r="AO123" s="231"/>
      <c r="AP123" s="234"/>
      <c r="AQ123" s="240"/>
      <c r="AR123" s="231"/>
      <c r="AS123" s="234"/>
      <c r="AT123" s="240"/>
      <c r="AU123" s="231"/>
      <c r="AV123" s="234"/>
      <c r="AW123" s="237"/>
      <c r="AX123" s="231"/>
      <c r="AY123" s="292"/>
      <c r="AZ123" s="228"/>
      <c r="BA123" s="228"/>
      <c r="BB123" s="295"/>
    </row>
    <row r="124" spans="2:62" ht="28.15" customHeight="1" thickBot="1" x14ac:dyDescent="0.25">
      <c r="B124" s="30"/>
      <c r="C124" s="253"/>
      <c r="D124" s="51"/>
      <c r="E124" s="115"/>
      <c r="F124" s="115"/>
      <c r="G124" s="114"/>
      <c r="H124" s="226"/>
      <c r="I124" s="254"/>
      <c r="J124" s="254"/>
      <c r="K124" s="254"/>
      <c r="L124" s="48" t="s">
        <v>105</v>
      </c>
      <c r="M124" s="47" t="s">
        <v>389</v>
      </c>
      <c r="N124" s="48" t="s">
        <v>103</v>
      </c>
      <c r="O124" s="47" t="s">
        <v>399</v>
      </c>
      <c r="P124" s="48" t="s">
        <v>102</v>
      </c>
      <c r="Q124" s="47" t="s">
        <v>470</v>
      </c>
      <c r="R124" s="48" t="s">
        <v>101</v>
      </c>
      <c r="S124" s="47" t="s">
        <v>121</v>
      </c>
      <c r="T124" s="48">
        <v>20</v>
      </c>
      <c r="U124" s="47"/>
      <c r="V124" s="48" t="s">
        <v>100</v>
      </c>
      <c r="W124" s="47"/>
      <c r="X124" s="48" t="s">
        <v>99</v>
      </c>
      <c r="Y124" s="47"/>
      <c r="Z124" s="48" t="s">
        <v>98</v>
      </c>
      <c r="AA124" s="47"/>
      <c r="AB124" s="16"/>
      <c r="AC124" s="47"/>
      <c r="AD124" s="16"/>
      <c r="AE124" s="46"/>
      <c r="AF124" s="255"/>
      <c r="AG124" s="255"/>
      <c r="AH124" s="45"/>
      <c r="AI124" s="11"/>
      <c r="AJ124" s="235"/>
      <c r="AK124" s="241"/>
      <c r="AL124" s="232"/>
      <c r="AM124" s="235"/>
      <c r="AN124" s="241"/>
      <c r="AO124" s="232"/>
      <c r="AP124" s="235"/>
      <c r="AQ124" s="241"/>
      <c r="AR124" s="232"/>
      <c r="AS124" s="235"/>
      <c r="AT124" s="241"/>
      <c r="AU124" s="232"/>
      <c r="AV124" s="235"/>
      <c r="AW124" s="238"/>
      <c r="AX124" s="232"/>
      <c r="AY124" s="293"/>
      <c r="AZ124" s="229"/>
      <c r="BA124" s="229"/>
      <c r="BB124" s="296"/>
    </row>
    <row r="125" spans="2:62" ht="28.15" customHeight="1" x14ac:dyDescent="0.2">
      <c r="B125" s="30"/>
      <c r="C125" s="242">
        <v>3</v>
      </c>
      <c r="D125" s="44"/>
      <c r="E125" s="113"/>
      <c r="F125" s="113"/>
      <c r="G125" s="112"/>
      <c r="H125" s="223"/>
      <c r="I125" s="246">
        <v>72</v>
      </c>
      <c r="J125" s="246">
        <v>26</v>
      </c>
      <c r="K125" s="246">
        <v>7</v>
      </c>
      <c r="L125" s="41" t="s">
        <v>133</v>
      </c>
      <c r="M125" s="40" t="s">
        <v>104</v>
      </c>
      <c r="N125" s="41" t="s">
        <v>131</v>
      </c>
      <c r="O125" s="40" t="s">
        <v>952</v>
      </c>
      <c r="P125" s="41" t="s">
        <v>130</v>
      </c>
      <c r="Q125" s="40" t="s">
        <v>725</v>
      </c>
      <c r="R125" s="41" t="s">
        <v>129</v>
      </c>
      <c r="S125" s="40" t="s">
        <v>389</v>
      </c>
      <c r="T125" s="41" t="s">
        <v>128</v>
      </c>
      <c r="U125" s="40" t="s">
        <v>104</v>
      </c>
      <c r="V125" s="41" t="s">
        <v>127</v>
      </c>
      <c r="W125" s="40"/>
      <c r="X125" s="41" t="s">
        <v>126</v>
      </c>
      <c r="Y125" s="40"/>
      <c r="Z125" s="41" t="s">
        <v>125</v>
      </c>
      <c r="AA125" s="40"/>
      <c r="AB125" s="39"/>
      <c r="AC125" s="40"/>
      <c r="AD125" s="39" t="s">
        <v>434</v>
      </c>
      <c r="AE125" s="38"/>
      <c r="AF125" s="250"/>
      <c r="AG125" s="250"/>
      <c r="AH125" s="37"/>
      <c r="AI125" s="11"/>
      <c r="AJ125" s="233">
        <f>SUMPRODUCT(LEN($M125:$U128)-LEN(SUBSTITUTE($M125:$U128,"A", "")))</f>
        <v>33</v>
      </c>
      <c r="AK125" s="239">
        <f>SUMPRODUCT(LEN($X125:$X128)-LEN(SUBSTITUTE($X125:$X128,"A", "")))</f>
        <v>0</v>
      </c>
      <c r="AL125" s="230">
        <f>SUMPRODUCT(LEN($W125:$W128)-LEN(SUBSTITUTE($W125:$W128,"A", "")))</f>
        <v>0</v>
      </c>
      <c r="AM125" s="233">
        <f>SUMPRODUCT(LEN($M125:$U128)-LEN(SUBSTITUTE($M125:$U128,"S", "")))</f>
        <v>10</v>
      </c>
      <c r="AN125" s="239">
        <f>SUMPRODUCT(LEN($X125:$X128)-LEN(SUBSTITUTE($X125:$X128,"S", "")))</f>
        <v>0</v>
      </c>
      <c r="AO125" s="230">
        <f>SUMPRODUCT(LEN($W125:$W128)-LEN(SUBSTITUTE($W125:$W128,"S", "")))</f>
        <v>0</v>
      </c>
      <c r="AP125" s="233">
        <f>SUMPRODUCT(LEN($M125:$U128)-LEN(SUBSTITUTE($M125:$U128,"F", "")))</f>
        <v>0</v>
      </c>
      <c r="AQ125" s="239">
        <f>SUMPRODUCT(LEN($X125:$X128)-LEN(SUBSTITUTE($X125:$X128,"F", "")))</f>
        <v>0</v>
      </c>
      <c r="AR125" s="230">
        <f>SUMPRODUCT(LEN($W125:$W128)-LEN(SUBSTITUTE($W125:$W128,"F", "")))</f>
        <v>0</v>
      </c>
      <c r="AS125" s="233">
        <f>SUMPRODUCT(LEN($M125:$U128)-LEN(SUBSTITUTE($M125:$U128,"G", "")))</f>
        <v>18</v>
      </c>
      <c r="AT125" s="239">
        <f>SUMPRODUCT(LEN($X125:$X128)-LEN(SUBSTITUTE($X125:$X128,"G", "")))</f>
        <v>0</v>
      </c>
      <c r="AU125" s="230">
        <f>SUMPRODUCT(LEN($W125:$W128)-LEN(SUBSTITUTE($W125:$W128,"G", "")))</f>
        <v>0</v>
      </c>
      <c r="AV125" s="233">
        <f>SUMPRODUCT(LEN($L125:$U128)-LEN(SUBSTITUTE($L125:$U128,"M", "")))</f>
        <v>0</v>
      </c>
      <c r="AW125" s="236">
        <f>SUMPRODUCT(LEN($X125:$X128)-LEN(SUBSTITUTE($X125:$X128,"M", "")))</f>
        <v>0</v>
      </c>
      <c r="AX125" s="230">
        <f>SUMPRODUCT(LEN($W125:$W128)-LEN(SUBSTITUTE($W125:$W128,"M", "")))</f>
        <v>0</v>
      </c>
      <c r="AY125" s="291">
        <f>SUMPRODUCT(LEN($AE125:$AE128)-LEN(SUBSTITUTE($AE125:$AE128,"S", "")))</f>
        <v>0</v>
      </c>
      <c r="AZ125" s="227">
        <f>SUMPRODUCT(LEN($AE125:$AE128)-LEN(SUBSTITUTE($AE125:$AE128,"F", "")))</f>
        <v>0</v>
      </c>
      <c r="BA125" s="227">
        <f>SUMPRODUCT(LEN($AE125:$AE128)-LEN(SUBSTITUTE($AE125:$AE128,"G", "")))</f>
        <v>0</v>
      </c>
      <c r="BB125" s="294">
        <f>SUMPRODUCT(LEN($AE125:$AE128)-LEN(SUBSTITUTE($AE125:$AE128,"M", "")))</f>
        <v>0</v>
      </c>
    </row>
    <row r="126" spans="2:62" ht="28.15" customHeight="1" thickBot="1" x14ac:dyDescent="0.25">
      <c r="B126" s="30"/>
      <c r="C126" s="243"/>
      <c r="D126" s="36"/>
      <c r="E126" s="111"/>
      <c r="F126" s="111"/>
      <c r="G126" s="110"/>
      <c r="H126" s="224"/>
      <c r="I126" s="247"/>
      <c r="J126" s="247"/>
      <c r="K126" s="247"/>
      <c r="L126" s="33" t="s">
        <v>123</v>
      </c>
      <c r="M126" s="32" t="s">
        <v>613</v>
      </c>
      <c r="N126" s="33" t="s">
        <v>122</v>
      </c>
      <c r="O126" s="32" t="s">
        <v>1161</v>
      </c>
      <c r="P126" s="33" t="s">
        <v>120</v>
      </c>
      <c r="Q126" s="32" t="s">
        <v>484</v>
      </c>
      <c r="R126" s="33" t="s">
        <v>119</v>
      </c>
      <c r="S126" s="32" t="s">
        <v>215</v>
      </c>
      <c r="T126" s="33" t="s">
        <v>118</v>
      </c>
      <c r="U126" s="32" t="s">
        <v>121</v>
      </c>
      <c r="V126" s="33" t="s">
        <v>117</v>
      </c>
      <c r="W126" s="32"/>
      <c r="X126" s="33" t="s">
        <v>116</v>
      </c>
      <c r="Y126" s="32"/>
      <c r="Z126" s="33" t="s">
        <v>115</v>
      </c>
      <c r="AA126" s="32"/>
      <c r="AB126" s="31"/>
      <c r="AC126" s="32"/>
      <c r="AD126" s="31"/>
      <c r="AE126" s="23"/>
      <c r="AF126" s="251"/>
      <c r="AG126" s="251"/>
      <c r="AH126" s="22"/>
      <c r="AI126" s="11"/>
      <c r="AJ126" s="234"/>
      <c r="AK126" s="240"/>
      <c r="AL126" s="231"/>
      <c r="AM126" s="234"/>
      <c r="AN126" s="240"/>
      <c r="AO126" s="231"/>
      <c r="AP126" s="234"/>
      <c r="AQ126" s="240"/>
      <c r="AR126" s="231"/>
      <c r="AS126" s="234"/>
      <c r="AT126" s="240"/>
      <c r="AU126" s="231"/>
      <c r="AV126" s="234"/>
      <c r="AW126" s="237"/>
      <c r="AX126" s="231"/>
      <c r="AY126" s="292"/>
      <c r="AZ126" s="228"/>
      <c r="BA126" s="228"/>
      <c r="BB126" s="295"/>
    </row>
    <row r="127" spans="2:62" ht="28.15" customHeight="1" x14ac:dyDescent="0.2">
      <c r="B127" s="30"/>
      <c r="C127" s="244"/>
      <c r="D127" s="29"/>
      <c r="E127" s="109"/>
      <c r="F127" s="109"/>
      <c r="G127" s="108"/>
      <c r="H127" s="225"/>
      <c r="I127" s="248"/>
      <c r="J127" s="248"/>
      <c r="K127" s="248"/>
      <c r="L127" s="26" t="s">
        <v>114</v>
      </c>
      <c r="M127" s="25" t="s">
        <v>1033</v>
      </c>
      <c r="N127" s="26" t="s">
        <v>112</v>
      </c>
      <c r="O127" s="25" t="s">
        <v>740</v>
      </c>
      <c r="P127" s="26" t="s">
        <v>111</v>
      </c>
      <c r="Q127" s="25" t="s">
        <v>403</v>
      </c>
      <c r="R127" s="26" t="s">
        <v>110</v>
      </c>
      <c r="S127" s="25" t="s">
        <v>175</v>
      </c>
      <c r="T127" s="26" t="s">
        <v>109</v>
      </c>
      <c r="U127" s="25" t="s">
        <v>121</v>
      </c>
      <c r="V127" s="26" t="s">
        <v>108</v>
      </c>
      <c r="W127" s="25"/>
      <c r="X127" s="26" t="s">
        <v>107</v>
      </c>
      <c r="Y127" s="25"/>
      <c r="Z127" s="26" t="s">
        <v>106</v>
      </c>
      <c r="AA127" s="25"/>
      <c r="AB127" s="24"/>
      <c r="AC127" s="25"/>
      <c r="AD127" s="24"/>
      <c r="AE127" s="23"/>
      <c r="AF127" s="251"/>
      <c r="AG127" s="251"/>
      <c r="AH127" s="22"/>
      <c r="AI127" s="11"/>
      <c r="AJ127" s="234"/>
      <c r="AK127" s="240"/>
      <c r="AL127" s="231"/>
      <c r="AM127" s="234"/>
      <c r="AN127" s="240"/>
      <c r="AO127" s="231"/>
      <c r="AP127" s="234"/>
      <c r="AQ127" s="240"/>
      <c r="AR127" s="231"/>
      <c r="AS127" s="234"/>
      <c r="AT127" s="240"/>
      <c r="AU127" s="231"/>
      <c r="AV127" s="234"/>
      <c r="AW127" s="237"/>
      <c r="AX127" s="231"/>
      <c r="AY127" s="292"/>
      <c r="AZ127" s="228"/>
      <c r="BA127" s="228"/>
      <c r="BB127" s="295"/>
    </row>
    <row r="128" spans="2:62" ht="28.15" customHeight="1" thickBot="1" x14ac:dyDescent="0.25">
      <c r="B128" s="21"/>
      <c r="C128" s="245"/>
      <c r="D128" s="20"/>
      <c r="E128" s="117"/>
      <c r="F128" s="117"/>
      <c r="G128" s="116"/>
      <c r="H128" s="226"/>
      <c r="I128" s="249"/>
      <c r="J128" s="249"/>
      <c r="K128" s="249"/>
      <c r="L128" s="17" t="s">
        <v>105</v>
      </c>
      <c r="M128" s="15" t="s">
        <v>725</v>
      </c>
      <c r="N128" s="17" t="s">
        <v>103</v>
      </c>
      <c r="O128" s="15" t="s">
        <v>740</v>
      </c>
      <c r="P128" s="17" t="s">
        <v>102</v>
      </c>
      <c r="Q128" s="15" t="s">
        <v>458</v>
      </c>
      <c r="R128" s="17" t="s">
        <v>101</v>
      </c>
      <c r="S128" s="15" t="s">
        <v>175</v>
      </c>
      <c r="T128" s="17">
        <v>20</v>
      </c>
      <c r="U128" s="15"/>
      <c r="V128" s="17" t="s">
        <v>100</v>
      </c>
      <c r="W128" s="15"/>
      <c r="X128" s="17" t="s">
        <v>99</v>
      </c>
      <c r="Y128" s="15"/>
      <c r="Z128" s="17" t="s">
        <v>98</v>
      </c>
      <c r="AA128" s="15"/>
      <c r="AB128" s="16"/>
      <c r="AC128" s="15"/>
      <c r="AD128" s="14"/>
      <c r="AE128" s="13"/>
      <c r="AF128" s="252"/>
      <c r="AG128" s="252"/>
      <c r="AH128" s="12"/>
      <c r="AI128" s="11"/>
      <c r="AJ128" s="235"/>
      <c r="AK128" s="241"/>
      <c r="AL128" s="232"/>
      <c r="AM128" s="235"/>
      <c r="AN128" s="241"/>
      <c r="AO128" s="232"/>
      <c r="AP128" s="235"/>
      <c r="AQ128" s="241"/>
      <c r="AR128" s="232"/>
      <c r="AS128" s="235"/>
      <c r="AT128" s="241"/>
      <c r="AU128" s="232"/>
      <c r="AV128" s="235"/>
      <c r="AW128" s="238"/>
      <c r="AX128" s="232"/>
      <c r="AY128" s="293"/>
      <c r="AZ128" s="229"/>
      <c r="BA128" s="229"/>
      <c r="BB128" s="296"/>
    </row>
    <row r="129" spans="2:62" ht="85.9" customHeight="1" thickTop="1" thickBot="1" x14ac:dyDescent="0.35">
      <c r="B129" s="105" t="s">
        <v>174</v>
      </c>
      <c r="C129" s="95" t="s">
        <v>173</v>
      </c>
      <c r="D129" s="100" t="s">
        <v>172</v>
      </c>
      <c r="E129" s="104" t="s">
        <v>171</v>
      </c>
      <c r="F129" s="103"/>
      <c r="G129" s="102"/>
      <c r="H129" s="101" t="s">
        <v>170</v>
      </c>
      <c r="I129" s="100" t="s">
        <v>96</v>
      </c>
      <c r="J129" s="100" t="s">
        <v>169</v>
      </c>
      <c r="K129" s="100" t="s">
        <v>97</v>
      </c>
      <c r="L129" s="256" t="s">
        <v>168</v>
      </c>
      <c r="M129" s="262"/>
      <c r="N129" s="256" t="s">
        <v>167</v>
      </c>
      <c r="O129" s="262"/>
      <c r="P129" s="256" t="s">
        <v>167</v>
      </c>
      <c r="Q129" s="257"/>
      <c r="R129" s="256" t="s">
        <v>167</v>
      </c>
      <c r="S129" s="257"/>
      <c r="T129" s="256" t="s">
        <v>167</v>
      </c>
      <c r="U129" s="257"/>
      <c r="V129" s="256" t="s">
        <v>167</v>
      </c>
      <c r="W129" s="257"/>
      <c r="X129" s="256" t="s">
        <v>167</v>
      </c>
      <c r="Y129" s="257"/>
      <c r="Z129" s="256" t="s">
        <v>167</v>
      </c>
      <c r="AA129" s="257"/>
      <c r="AB129" s="261" t="s">
        <v>166</v>
      </c>
      <c r="AC129" s="257"/>
      <c r="AD129" s="101" t="s">
        <v>165</v>
      </c>
      <c r="AE129" s="101" t="s">
        <v>164</v>
      </c>
      <c r="AF129" s="100" t="s">
        <v>163</v>
      </c>
      <c r="AG129" s="100" t="s">
        <v>162</v>
      </c>
      <c r="AH129" s="99" t="s">
        <v>161</v>
      </c>
      <c r="AI129" s="98"/>
      <c r="AJ129" s="96" t="s">
        <v>160</v>
      </c>
      <c r="AK129" s="95" t="s">
        <v>159</v>
      </c>
      <c r="AL129" s="94" t="s">
        <v>158</v>
      </c>
      <c r="AM129" s="96" t="s">
        <v>157</v>
      </c>
      <c r="AN129" s="95" t="s">
        <v>156</v>
      </c>
      <c r="AO129" s="94" t="s">
        <v>155</v>
      </c>
      <c r="AP129" s="96" t="s">
        <v>154</v>
      </c>
      <c r="AQ129" s="95" t="s">
        <v>153</v>
      </c>
      <c r="AR129" s="97" t="s">
        <v>152</v>
      </c>
      <c r="AS129" s="96" t="s">
        <v>151</v>
      </c>
      <c r="AT129" s="95" t="s">
        <v>150</v>
      </c>
      <c r="AU129" s="94" t="s">
        <v>149</v>
      </c>
      <c r="AV129" s="96" t="s">
        <v>148</v>
      </c>
      <c r="AW129" s="95" t="s">
        <v>147</v>
      </c>
      <c r="AX129" s="94" t="s">
        <v>146</v>
      </c>
      <c r="AY129" s="93" t="s">
        <v>145</v>
      </c>
      <c r="AZ129" s="92" t="s">
        <v>144</v>
      </c>
      <c r="BA129" s="92" t="s">
        <v>143</v>
      </c>
      <c r="BB129" s="91" t="s">
        <v>142</v>
      </c>
    </row>
    <row r="130" spans="2:62" ht="48" thickBot="1" x14ac:dyDescent="0.3">
      <c r="B130" s="90" t="s">
        <v>247</v>
      </c>
      <c r="C130" s="89"/>
      <c r="D130" s="88">
        <v>208</v>
      </c>
      <c r="E130" s="258"/>
      <c r="F130" s="259"/>
      <c r="G130" s="260"/>
      <c r="H130" s="87" t="s">
        <v>140</v>
      </c>
      <c r="I130" s="86"/>
      <c r="J130" s="86"/>
      <c r="K130" s="85"/>
      <c r="L130" s="84"/>
      <c r="M130" s="81"/>
      <c r="N130" s="84"/>
      <c r="O130" s="81"/>
      <c r="P130" s="84"/>
      <c r="Q130" s="81"/>
      <c r="R130" s="84"/>
      <c r="S130" s="81"/>
      <c r="T130" s="84"/>
      <c r="U130" s="81"/>
      <c r="V130" s="84"/>
      <c r="W130" s="81"/>
      <c r="X130" s="84"/>
      <c r="Y130" s="81"/>
      <c r="Z130" s="84"/>
      <c r="AA130" s="83"/>
      <c r="AB130" s="82" t="s">
        <v>139</v>
      </c>
      <c r="AC130" s="81"/>
      <c r="AD130" s="81"/>
      <c r="AE130" s="81"/>
      <c r="AF130" s="80"/>
      <c r="AG130" s="80"/>
      <c r="AH130" s="60"/>
      <c r="AI130" s="79" t="s">
        <v>138</v>
      </c>
      <c r="AJ130" s="78">
        <f t="shared" ref="AJ130:BB130" si="16">SUM(AJ132:AJ143)</f>
        <v>117</v>
      </c>
      <c r="AK130" s="77">
        <f t="shared" si="16"/>
        <v>0</v>
      </c>
      <c r="AL130" s="76">
        <f t="shared" si="16"/>
        <v>0</v>
      </c>
      <c r="AM130" s="78">
        <f t="shared" si="16"/>
        <v>32</v>
      </c>
      <c r="AN130" s="77">
        <f t="shared" si="16"/>
        <v>0</v>
      </c>
      <c r="AO130" s="76">
        <f t="shared" si="16"/>
        <v>0</v>
      </c>
      <c r="AP130" s="78">
        <f t="shared" si="16"/>
        <v>3</v>
      </c>
      <c r="AQ130" s="77">
        <f t="shared" si="16"/>
        <v>0</v>
      </c>
      <c r="AR130" s="76">
        <f t="shared" si="16"/>
        <v>0</v>
      </c>
      <c r="AS130" s="78">
        <f t="shared" si="16"/>
        <v>30</v>
      </c>
      <c r="AT130" s="77">
        <f t="shared" si="16"/>
        <v>0</v>
      </c>
      <c r="AU130" s="76">
        <f t="shared" si="16"/>
        <v>0</v>
      </c>
      <c r="AV130" s="78">
        <f t="shared" si="16"/>
        <v>0</v>
      </c>
      <c r="AW130" s="77">
        <f t="shared" si="16"/>
        <v>0</v>
      </c>
      <c r="AX130" s="76">
        <f t="shared" si="16"/>
        <v>0</v>
      </c>
      <c r="AY130" s="75">
        <f t="shared" si="16"/>
        <v>2</v>
      </c>
      <c r="AZ130" s="74">
        <f t="shared" si="16"/>
        <v>0</v>
      </c>
      <c r="BA130" s="74">
        <f t="shared" si="16"/>
        <v>0</v>
      </c>
      <c r="BB130" s="73">
        <f t="shared" si="16"/>
        <v>0</v>
      </c>
      <c r="BC130" s="72" t="s">
        <v>137</v>
      </c>
      <c r="BF130" s="5">
        <f>SUM(AJ130:AL130)/$BG$5</f>
        <v>39</v>
      </c>
      <c r="BG130" s="5">
        <f>SUM(AM130:AO130,AY130)/$BG$5</f>
        <v>11.333333333333334</v>
      </c>
      <c r="BH130" s="5">
        <f>SUM(AP130:AR130,AZ130)/$BG$5</f>
        <v>1</v>
      </c>
      <c r="BI130" s="5">
        <f>SUM(AS130:AU130,BA130)/$BG$5</f>
        <v>10</v>
      </c>
      <c r="BJ130" s="5">
        <f>SUM(AV130:AX130,BB130)/$BG$5</f>
        <v>0</v>
      </c>
    </row>
    <row r="131" spans="2:62" ht="37.5" thickBot="1" x14ac:dyDescent="0.3">
      <c r="B131" s="71"/>
      <c r="C131" s="70"/>
      <c r="D131" s="69"/>
      <c r="E131" s="68"/>
      <c r="F131" s="68"/>
      <c r="G131" s="67"/>
      <c r="H131" s="66"/>
      <c r="I131" s="64"/>
      <c r="J131" s="64"/>
      <c r="K131" s="65"/>
      <c r="L131" s="64"/>
      <c r="M131" s="62"/>
      <c r="N131" s="64"/>
      <c r="O131" s="62"/>
      <c r="P131" s="64"/>
      <c r="Q131" s="62"/>
      <c r="R131" s="64"/>
      <c r="S131" s="62"/>
      <c r="T131" s="64"/>
      <c r="U131" s="62"/>
      <c r="V131" s="64"/>
      <c r="W131" s="62"/>
      <c r="X131" s="64"/>
      <c r="Y131" s="62"/>
      <c r="Z131" s="64"/>
      <c r="AA131" s="62"/>
      <c r="AB131" s="63"/>
      <c r="AC131" s="62"/>
      <c r="AD131" s="62"/>
      <c r="AE131" s="62"/>
      <c r="AF131" s="61"/>
      <c r="AG131" s="61"/>
      <c r="AH131" s="60"/>
      <c r="AI131" s="59" t="s">
        <v>136</v>
      </c>
      <c r="AJ131" s="58">
        <f t="shared" ref="AJ131:BB131" si="17">AJ130/3</f>
        <v>39</v>
      </c>
      <c r="AK131" s="57">
        <f t="shared" si="17"/>
        <v>0</v>
      </c>
      <c r="AL131" s="56">
        <f t="shared" si="17"/>
        <v>0</v>
      </c>
      <c r="AM131" s="58">
        <f t="shared" si="17"/>
        <v>10.666666666666666</v>
      </c>
      <c r="AN131" s="57">
        <f t="shared" si="17"/>
        <v>0</v>
      </c>
      <c r="AO131" s="56">
        <f t="shared" si="17"/>
        <v>0</v>
      </c>
      <c r="AP131" s="58">
        <f t="shared" si="17"/>
        <v>1</v>
      </c>
      <c r="AQ131" s="57">
        <f t="shared" si="17"/>
        <v>0</v>
      </c>
      <c r="AR131" s="56">
        <f t="shared" si="17"/>
        <v>0</v>
      </c>
      <c r="AS131" s="58">
        <f t="shared" si="17"/>
        <v>10</v>
      </c>
      <c r="AT131" s="57">
        <f t="shared" si="17"/>
        <v>0</v>
      </c>
      <c r="AU131" s="56">
        <f t="shared" si="17"/>
        <v>0</v>
      </c>
      <c r="AV131" s="58">
        <f t="shared" si="17"/>
        <v>0</v>
      </c>
      <c r="AW131" s="57">
        <f t="shared" si="17"/>
        <v>0</v>
      </c>
      <c r="AX131" s="56">
        <f t="shared" si="17"/>
        <v>0</v>
      </c>
      <c r="AY131" s="55">
        <f t="shared" si="17"/>
        <v>0.66666666666666663</v>
      </c>
      <c r="AZ131" s="54">
        <f t="shared" si="17"/>
        <v>0</v>
      </c>
      <c r="BA131" s="54">
        <f t="shared" si="17"/>
        <v>0</v>
      </c>
      <c r="BB131" s="53">
        <f t="shared" si="17"/>
        <v>0</v>
      </c>
      <c r="BC131" s="52" t="s">
        <v>135</v>
      </c>
    </row>
    <row r="132" spans="2:62" ht="28.15" customHeight="1" x14ac:dyDescent="0.2">
      <c r="B132" s="30"/>
      <c r="C132" s="242">
        <v>1</v>
      </c>
      <c r="D132" s="44"/>
      <c r="E132" s="113"/>
      <c r="F132" s="113"/>
      <c r="G132" s="112"/>
      <c r="H132" s="223" t="s">
        <v>134</v>
      </c>
      <c r="I132" s="246">
        <v>103</v>
      </c>
      <c r="J132" s="246">
        <v>26</v>
      </c>
      <c r="K132" s="246">
        <v>5</v>
      </c>
      <c r="L132" s="41" t="s">
        <v>133</v>
      </c>
      <c r="M132" s="40" t="s">
        <v>104</v>
      </c>
      <c r="N132" s="41" t="s">
        <v>131</v>
      </c>
      <c r="O132" s="40" t="s">
        <v>645</v>
      </c>
      <c r="P132" s="41" t="s">
        <v>130</v>
      </c>
      <c r="Q132" s="40" t="s">
        <v>377</v>
      </c>
      <c r="R132" s="41" t="s">
        <v>129</v>
      </c>
      <c r="S132" s="40" t="s">
        <v>454</v>
      </c>
      <c r="T132" s="41" t="s">
        <v>128</v>
      </c>
      <c r="U132" s="40" t="s">
        <v>132</v>
      </c>
      <c r="V132" s="41" t="s">
        <v>127</v>
      </c>
      <c r="W132" s="40"/>
      <c r="X132" s="41" t="s">
        <v>126</v>
      </c>
      <c r="Y132" s="40"/>
      <c r="Z132" s="41" t="s">
        <v>125</v>
      </c>
      <c r="AA132" s="40"/>
      <c r="AB132" s="39"/>
      <c r="AC132" s="40"/>
      <c r="AD132" s="39"/>
      <c r="AE132" s="38" t="s">
        <v>113</v>
      </c>
      <c r="AF132" s="250"/>
      <c r="AG132" s="250"/>
      <c r="AH132" s="37"/>
      <c r="AI132" s="11"/>
      <c r="AJ132" s="233">
        <f>SUMPRODUCT(LEN($M132:$U135)-LEN(SUBSTITUTE($M132:$U135,"A", "")))</f>
        <v>39</v>
      </c>
      <c r="AK132" s="239">
        <f>SUMPRODUCT(LEN($X132:$X135)-LEN(SUBSTITUTE($X132:$X135,"A", "")))</f>
        <v>0</v>
      </c>
      <c r="AL132" s="230">
        <f>SUMPRODUCT(LEN($W132:$W135)-LEN(SUBSTITUTE($W132:$W135,"A", "")))</f>
        <v>0</v>
      </c>
      <c r="AM132" s="233">
        <f>SUMPRODUCT(LEN($M132:$U135)-LEN(SUBSTITUTE($M132:$U135,"S", "")))</f>
        <v>4</v>
      </c>
      <c r="AN132" s="239">
        <f>SUMPRODUCT(LEN($X132:$X135)-LEN(SUBSTITUTE($X132:$X135,"S", "")))</f>
        <v>0</v>
      </c>
      <c r="AO132" s="230">
        <f>SUMPRODUCT(LEN($W132:$W135)-LEN(SUBSTITUTE($W132:$W135,"S", "")))</f>
        <v>0</v>
      </c>
      <c r="AP132" s="233">
        <f>SUMPRODUCT(LEN($M132:$U135)-LEN(SUBSTITUTE($M132:$U135,"F", "")))</f>
        <v>2</v>
      </c>
      <c r="AQ132" s="239">
        <f>SUMPRODUCT(LEN($X132:$X135)-LEN(SUBSTITUTE($X132:$X135,"F", "")))</f>
        <v>0</v>
      </c>
      <c r="AR132" s="230">
        <f>SUMPRODUCT(LEN($W132:$W135)-LEN(SUBSTITUTE($W132:$W135,"F", "")))</f>
        <v>0</v>
      </c>
      <c r="AS132" s="233">
        <f>SUMPRODUCT(LEN($M132:$U135)-LEN(SUBSTITUTE($M132:$U135,"G", "")))</f>
        <v>12</v>
      </c>
      <c r="AT132" s="239">
        <f>SUMPRODUCT(LEN($X132:$X135)-LEN(SUBSTITUTE($X132:$X135,"G", "")))</f>
        <v>0</v>
      </c>
      <c r="AU132" s="230">
        <f>SUMPRODUCT(LEN($W132:$W135)-LEN(SUBSTITUTE($W132:$W135,"G", "")))</f>
        <v>0</v>
      </c>
      <c r="AV132" s="233">
        <f>SUMPRODUCT(LEN($L132:$U135)-LEN(SUBSTITUTE($L132:$U135,"M", "")))</f>
        <v>0</v>
      </c>
      <c r="AW132" s="236">
        <f>SUMPRODUCT(LEN($X132:$X135)-LEN(SUBSTITUTE($X132:$X135,"M", "")))</f>
        <v>0</v>
      </c>
      <c r="AX132" s="230">
        <f>SUMPRODUCT(LEN($W132:$W135)-LEN(SUBSTITUTE($W132:$W135,"M", "")))</f>
        <v>0</v>
      </c>
      <c r="AY132" s="291">
        <f>SUMPRODUCT(LEN($AE132:$AE135)-LEN(SUBSTITUTE($AE132:$AE135,"S", "")))</f>
        <v>2</v>
      </c>
      <c r="AZ132" s="227">
        <f>SUMPRODUCT(LEN($AE132:$AE135)-LEN(SUBSTITUTE($AE132:$AE135,"F", "")))</f>
        <v>0</v>
      </c>
      <c r="BA132" s="227">
        <f>SUMPRODUCT(LEN($AE132:$AE135)-LEN(SUBSTITUTE($AE132:$AE135,"G", "")))</f>
        <v>0</v>
      </c>
      <c r="BB132" s="294">
        <f>SUMPRODUCT(LEN($AE132:$AE135)-LEN(SUBSTITUTE($AE132:$AE135,"M", "")))</f>
        <v>0</v>
      </c>
    </row>
    <row r="133" spans="2:62" ht="28.15" customHeight="1" thickBot="1" x14ac:dyDescent="0.25">
      <c r="B133" s="30"/>
      <c r="C133" s="243"/>
      <c r="D133" s="36"/>
      <c r="E133" s="111"/>
      <c r="F133" s="111"/>
      <c r="G133" s="110"/>
      <c r="H133" s="224"/>
      <c r="I133" s="247"/>
      <c r="J133" s="247"/>
      <c r="K133" s="247"/>
      <c r="L133" s="33" t="s">
        <v>123</v>
      </c>
      <c r="M133" s="32" t="s">
        <v>132</v>
      </c>
      <c r="N133" s="33" t="s">
        <v>122</v>
      </c>
      <c r="O133" s="32" t="s">
        <v>484</v>
      </c>
      <c r="P133" s="33" t="s">
        <v>120</v>
      </c>
      <c r="Q133" s="32" t="s">
        <v>399</v>
      </c>
      <c r="R133" s="33" t="s">
        <v>119</v>
      </c>
      <c r="S133" s="32" t="s">
        <v>476</v>
      </c>
      <c r="T133" s="33" t="s">
        <v>118</v>
      </c>
      <c r="U133" s="32" t="s">
        <v>175</v>
      </c>
      <c r="V133" s="33" t="s">
        <v>117</v>
      </c>
      <c r="W133" s="32"/>
      <c r="X133" s="33" t="s">
        <v>116</v>
      </c>
      <c r="Y133" s="32"/>
      <c r="Z133" s="33" t="s">
        <v>115</v>
      </c>
      <c r="AA133" s="32"/>
      <c r="AB133" s="31"/>
      <c r="AC133" s="32"/>
      <c r="AD133" s="31"/>
      <c r="AE133" s="23"/>
      <c r="AF133" s="251"/>
      <c r="AG133" s="251"/>
      <c r="AH133" s="22"/>
      <c r="AI133" s="11"/>
      <c r="AJ133" s="234"/>
      <c r="AK133" s="240"/>
      <c r="AL133" s="231"/>
      <c r="AM133" s="234"/>
      <c r="AN133" s="240"/>
      <c r="AO133" s="231"/>
      <c r="AP133" s="234"/>
      <c r="AQ133" s="240"/>
      <c r="AR133" s="231"/>
      <c r="AS133" s="234"/>
      <c r="AT133" s="240"/>
      <c r="AU133" s="231"/>
      <c r="AV133" s="234"/>
      <c r="AW133" s="237"/>
      <c r="AX133" s="231"/>
      <c r="AY133" s="292"/>
      <c r="AZ133" s="228"/>
      <c r="BA133" s="228"/>
      <c r="BB133" s="295"/>
    </row>
    <row r="134" spans="2:62" ht="28.15" customHeight="1" x14ac:dyDescent="0.2">
      <c r="B134" s="30"/>
      <c r="C134" s="244"/>
      <c r="D134" s="29"/>
      <c r="E134" s="109"/>
      <c r="F134" s="109"/>
      <c r="G134" s="108"/>
      <c r="H134" s="225">
        <v>208</v>
      </c>
      <c r="I134" s="248"/>
      <c r="J134" s="248"/>
      <c r="K134" s="248"/>
      <c r="L134" s="26" t="s">
        <v>114</v>
      </c>
      <c r="M134" s="25" t="s">
        <v>186</v>
      </c>
      <c r="N134" s="26" t="s">
        <v>112</v>
      </c>
      <c r="O134" s="25" t="s">
        <v>725</v>
      </c>
      <c r="P134" s="26" t="s">
        <v>111</v>
      </c>
      <c r="Q134" s="25" t="s">
        <v>417</v>
      </c>
      <c r="R134" s="26" t="s">
        <v>110</v>
      </c>
      <c r="S134" s="25" t="s">
        <v>399</v>
      </c>
      <c r="T134" s="26" t="s">
        <v>109</v>
      </c>
      <c r="U134" s="25" t="s">
        <v>175</v>
      </c>
      <c r="V134" s="26" t="s">
        <v>108</v>
      </c>
      <c r="W134" s="25"/>
      <c r="X134" s="26" t="s">
        <v>107</v>
      </c>
      <c r="Y134" s="25"/>
      <c r="Z134" s="26" t="s">
        <v>106</v>
      </c>
      <c r="AA134" s="25"/>
      <c r="AB134" s="24"/>
      <c r="AC134" s="25"/>
      <c r="AD134" s="24"/>
      <c r="AE134" s="23"/>
      <c r="AF134" s="251"/>
      <c r="AG134" s="251"/>
      <c r="AH134" s="22"/>
      <c r="AI134" s="11"/>
      <c r="AJ134" s="234"/>
      <c r="AK134" s="240"/>
      <c r="AL134" s="231"/>
      <c r="AM134" s="234"/>
      <c r="AN134" s="240"/>
      <c r="AO134" s="231"/>
      <c r="AP134" s="234"/>
      <c r="AQ134" s="240"/>
      <c r="AR134" s="231"/>
      <c r="AS134" s="234"/>
      <c r="AT134" s="240"/>
      <c r="AU134" s="231"/>
      <c r="AV134" s="234"/>
      <c r="AW134" s="237"/>
      <c r="AX134" s="231"/>
      <c r="AY134" s="292"/>
      <c r="AZ134" s="228"/>
      <c r="BA134" s="228"/>
      <c r="BB134" s="295"/>
    </row>
    <row r="135" spans="2:62" ht="28.15" customHeight="1" thickBot="1" x14ac:dyDescent="0.25">
      <c r="B135" s="30"/>
      <c r="C135" s="253"/>
      <c r="D135" s="51"/>
      <c r="E135" s="115"/>
      <c r="F135" s="115"/>
      <c r="G135" s="114"/>
      <c r="H135" s="226"/>
      <c r="I135" s="254"/>
      <c r="J135" s="254"/>
      <c r="K135" s="254"/>
      <c r="L135" s="48" t="s">
        <v>105</v>
      </c>
      <c r="M135" s="47" t="s">
        <v>132</v>
      </c>
      <c r="N135" s="48" t="s">
        <v>103</v>
      </c>
      <c r="O135" s="47" t="s">
        <v>867</v>
      </c>
      <c r="P135" s="48" t="s">
        <v>102</v>
      </c>
      <c r="Q135" s="47" t="s">
        <v>389</v>
      </c>
      <c r="R135" s="48" t="s">
        <v>101</v>
      </c>
      <c r="S135" s="47" t="s">
        <v>203</v>
      </c>
      <c r="T135" s="48">
        <v>20</v>
      </c>
      <c r="U135" s="47" t="s">
        <v>121</v>
      </c>
      <c r="V135" s="48" t="s">
        <v>100</v>
      </c>
      <c r="W135" s="47"/>
      <c r="X135" s="48" t="s">
        <v>99</v>
      </c>
      <c r="Y135" s="47"/>
      <c r="Z135" s="48" t="s">
        <v>98</v>
      </c>
      <c r="AA135" s="47"/>
      <c r="AB135" s="16"/>
      <c r="AC135" s="47"/>
      <c r="AD135" s="16"/>
      <c r="AE135" s="46"/>
      <c r="AF135" s="255"/>
      <c r="AG135" s="255"/>
      <c r="AH135" s="45"/>
      <c r="AI135" s="11"/>
      <c r="AJ135" s="235"/>
      <c r="AK135" s="241"/>
      <c r="AL135" s="232"/>
      <c r="AM135" s="235"/>
      <c r="AN135" s="241"/>
      <c r="AO135" s="232"/>
      <c r="AP135" s="235"/>
      <c r="AQ135" s="241"/>
      <c r="AR135" s="232"/>
      <c r="AS135" s="235"/>
      <c r="AT135" s="241"/>
      <c r="AU135" s="232"/>
      <c r="AV135" s="235"/>
      <c r="AW135" s="238"/>
      <c r="AX135" s="232"/>
      <c r="AY135" s="293"/>
      <c r="AZ135" s="229"/>
      <c r="BA135" s="229"/>
      <c r="BB135" s="296"/>
    </row>
    <row r="136" spans="2:62" ht="28.15" customHeight="1" x14ac:dyDescent="0.2">
      <c r="B136" s="30"/>
      <c r="C136" s="242">
        <v>2</v>
      </c>
      <c r="D136" s="44"/>
      <c r="E136" s="113"/>
      <c r="F136" s="113"/>
      <c r="G136" s="112"/>
      <c r="H136" s="223"/>
      <c r="I136" s="246">
        <v>82</v>
      </c>
      <c r="J136" s="246">
        <v>25</v>
      </c>
      <c r="K136" s="246">
        <v>6</v>
      </c>
      <c r="L136" s="41" t="s">
        <v>133</v>
      </c>
      <c r="M136" s="40" t="s">
        <v>389</v>
      </c>
      <c r="N136" s="41" t="s">
        <v>131</v>
      </c>
      <c r="O136" s="40" t="s">
        <v>1160</v>
      </c>
      <c r="P136" s="41" t="s">
        <v>130</v>
      </c>
      <c r="Q136" s="40" t="s">
        <v>382</v>
      </c>
      <c r="R136" s="41" t="s">
        <v>129</v>
      </c>
      <c r="S136" s="40" t="s">
        <v>132</v>
      </c>
      <c r="T136" s="41" t="s">
        <v>128</v>
      </c>
      <c r="U136" s="40" t="s">
        <v>113</v>
      </c>
      <c r="V136" s="41" t="s">
        <v>127</v>
      </c>
      <c r="W136" s="40"/>
      <c r="X136" s="41" t="s">
        <v>126</v>
      </c>
      <c r="Y136" s="40"/>
      <c r="Z136" s="41" t="s">
        <v>125</v>
      </c>
      <c r="AA136" s="40"/>
      <c r="AB136" s="39"/>
      <c r="AC136" s="40"/>
      <c r="AD136" s="39" t="s">
        <v>613</v>
      </c>
      <c r="AE136" s="38"/>
      <c r="AF136" s="250"/>
      <c r="AG136" s="250"/>
      <c r="AH136" s="37"/>
      <c r="AI136" s="11"/>
      <c r="AJ136" s="233">
        <f>SUMPRODUCT(LEN($M136:$U139)-LEN(SUBSTITUTE($M136:$U139,"A", "")))</f>
        <v>37</v>
      </c>
      <c r="AK136" s="239">
        <f>SUMPRODUCT(LEN($X136:$X139)-LEN(SUBSTITUTE($X136:$X139,"A", "")))</f>
        <v>0</v>
      </c>
      <c r="AL136" s="230">
        <f>SUMPRODUCT(LEN($W136:$W139)-LEN(SUBSTITUTE($W136:$W139,"A", "")))</f>
        <v>0</v>
      </c>
      <c r="AM136" s="233">
        <f>SUMPRODUCT(LEN($M136:$U139)-LEN(SUBSTITUTE($M136:$U139,"S", "")))</f>
        <v>10</v>
      </c>
      <c r="AN136" s="239">
        <f>SUMPRODUCT(LEN($X136:$X139)-LEN(SUBSTITUTE($X136:$X139,"S", "")))</f>
        <v>0</v>
      </c>
      <c r="AO136" s="230">
        <f>SUMPRODUCT(LEN($W136:$W139)-LEN(SUBSTITUTE($W136:$W139,"S", "")))</f>
        <v>0</v>
      </c>
      <c r="AP136" s="233">
        <f>SUMPRODUCT(LEN($M136:$U139)-LEN(SUBSTITUTE($M136:$U139,"F", "")))</f>
        <v>0</v>
      </c>
      <c r="AQ136" s="239">
        <f>SUMPRODUCT(LEN($X136:$X139)-LEN(SUBSTITUTE($X136:$X139,"F", "")))</f>
        <v>0</v>
      </c>
      <c r="AR136" s="230">
        <f>SUMPRODUCT(LEN($W136:$W139)-LEN(SUBSTITUTE($W136:$W139,"F", "")))</f>
        <v>0</v>
      </c>
      <c r="AS136" s="233">
        <f>SUMPRODUCT(LEN($M136:$U139)-LEN(SUBSTITUTE($M136:$U139,"G", "")))</f>
        <v>9</v>
      </c>
      <c r="AT136" s="239">
        <f>SUMPRODUCT(LEN($X136:$X139)-LEN(SUBSTITUTE($X136:$X139,"G", "")))</f>
        <v>0</v>
      </c>
      <c r="AU136" s="230">
        <f>SUMPRODUCT(LEN($W136:$W139)-LEN(SUBSTITUTE($W136:$W139,"G", "")))</f>
        <v>0</v>
      </c>
      <c r="AV136" s="233">
        <f>SUMPRODUCT(LEN($L136:$U139)-LEN(SUBSTITUTE($L136:$U139,"M", "")))</f>
        <v>0</v>
      </c>
      <c r="AW136" s="236">
        <f>SUMPRODUCT(LEN($X136:$X139)-LEN(SUBSTITUTE($X136:$X139,"M", "")))</f>
        <v>0</v>
      </c>
      <c r="AX136" s="230">
        <f>SUMPRODUCT(LEN($W136:$W139)-LEN(SUBSTITUTE($W136:$W139,"M", "")))</f>
        <v>0</v>
      </c>
      <c r="AY136" s="291">
        <f>SUMPRODUCT(LEN($AE136:$AE139)-LEN(SUBSTITUTE($AE136:$AE139,"S", "")))</f>
        <v>0</v>
      </c>
      <c r="AZ136" s="227">
        <f>SUMPRODUCT(LEN($AE136:$AE139)-LEN(SUBSTITUTE($AE136:$AE139,"F", "")))</f>
        <v>0</v>
      </c>
      <c r="BA136" s="227">
        <f>SUMPRODUCT(LEN($AE136:$AE139)-LEN(SUBSTITUTE($AE136:$AE139,"G", "")))</f>
        <v>0</v>
      </c>
      <c r="BB136" s="294">
        <f>SUMPRODUCT(LEN($AE136:$AE139)-LEN(SUBSTITUTE($AE136:$AE139,"M", "")))</f>
        <v>0</v>
      </c>
    </row>
    <row r="137" spans="2:62" ht="28.15" customHeight="1" thickBot="1" x14ac:dyDescent="0.25">
      <c r="B137" s="30"/>
      <c r="C137" s="243"/>
      <c r="D137" s="36"/>
      <c r="E137" s="111"/>
      <c r="F137" s="111"/>
      <c r="G137" s="110"/>
      <c r="H137" s="224"/>
      <c r="I137" s="247"/>
      <c r="J137" s="247"/>
      <c r="K137" s="247"/>
      <c r="L137" s="33" t="s">
        <v>123</v>
      </c>
      <c r="M137" s="32" t="s">
        <v>104</v>
      </c>
      <c r="N137" s="33" t="s">
        <v>122</v>
      </c>
      <c r="O137" s="32" t="s">
        <v>377</v>
      </c>
      <c r="P137" s="33" t="s">
        <v>120</v>
      </c>
      <c r="Q137" s="32" t="s">
        <v>389</v>
      </c>
      <c r="R137" s="33" t="s">
        <v>119</v>
      </c>
      <c r="S137" s="32" t="s">
        <v>399</v>
      </c>
      <c r="T137" s="33" t="s">
        <v>118</v>
      </c>
      <c r="U137" s="32" t="s">
        <v>121</v>
      </c>
      <c r="V137" s="33" t="s">
        <v>117</v>
      </c>
      <c r="W137" s="32"/>
      <c r="X137" s="33" t="s">
        <v>116</v>
      </c>
      <c r="Y137" s="32"/>
      <c r="Z137" s="33" t="s">
        <v>115</v>
      </c>
      <c r="AA137" s="32"/>
      <c r="AB137" s="31"/>
      <c r="AC137" s="32"/>
      <c r="AD137" s="31"/>
      <c r="AE137" s="23"/>
      <c r="AF137" s="251"/>
      <c r="AG137" s="251"/>
      <c r="AH137" s="22"/>
      <c r="AI137" s="11"/>
      <c r="AJ137" s="234"/>
      <c r="AK137" s="240"/>
      <c r="AL137" s="231"/>
      <c r="AM137" s="234"/>
      <c r="AN137" s="240"/>
      <c r="AO137" s="231"/>
      <c r="AP137" s="234"/>
      <c r="AQ137" s="240"/>
      <c r="AR137" s="231"/>
      <c r="AS137" s="234"/>
      <c r="AT137" s="240"/>
      <c r="AU137" s="231"/>
      <c r="AV137" s="234"/>
      <c r="AW137" s="237"/>
      <c r="AX137" s="231"/>
      <c r="AY137" s="292"/>
      <c r="AZ137" s="228"/>
      <c r="BA137" s="228"/>
      <c r="BB137" s="295"/>
    </row>
    <row r="138" spans="2:62" ht="28.15" customHeight="1" x14ac:dyDescent="0.2">
      <c r="B138" s="30"/>
      <c r="C138" s="244"/>
      <c r="D138" s="29"/>
      <c r="E138" s="109"/>
      <c r="F138" s="109"/>
      <c r="G138" s="108"/>
      <c r="H138" s="225"/>
      <c r="I138" s="248"/>
      <c r="J138" s="248"/>
      <c r="K138" s="248"/>
      <c r="L138" s="26" t="s">
        <v>114</v>
      </c>
      <c r="M138" s="25" t="s">
        <v>946</v>
      </c>
      <c r="N138" s="26" t="s">
        <v>112</v>
      </c>
      <c r="O138" s="25" t="s">
        <v>377</v>
      </c>
      <c r="P138" s="26" t="s">
        <v>111</v>
      </c>
      <c r="Q138" s="25" t="s">
        <v>186</v>
      </c>
      <c r="R138" s="26" t="s">
        <v>110</v>
      </c>
      <c r="S138" s="25" t="s">
        <v>175</v>
      </c>
      <c r="T138" s="26" t="s">
        <v>109</v>
      </c>
      <c r="U138" s="25" t="s">
        <v>121</v>
      </c>
      <c r="V138" s="26" t="s">
        <v>108</v>
      </c>
      <c r="W138" s="25"/>
      <c r="X138" s="26" t="s">
        <v>107</v>
      </c>
      <c r="Y138" s="25"/>
      <c r="Z138" s="26" t="s">
        <v>106</v>
      </c>
      <c r="AA138" s="25"/>
      <c r="AB138" s="24"/>
      <c r="AC138" s="25"/>
      <c r="AD138" s="24"/>
      <c r="AE138" s="23"/>
      <c r="AF138" s="251"/>
      <c r="AG138" s="251"/>
      <c r="AH138" s="22"/>
      <c r="AI138" s="11"/>
      <c r="AJ138" s="234"/>
      <c r="AK138" s="240"/>
      <c r="AL138" s="231"/>
      <c r="AM138" s="234"/>
      <c r="AN138" s="240"/>
      <c r="AO138" s="231"/>
      <c r="AP138" s="234"/>
      <c r="AQ138" s="240"/>
      <c r="AR138" s="231"/>
      <c r="AS138" s="234"/>
      <c r="AT138" s="240"/>
      <c r="AU138" s="231"/>
      <c r="AV138" s="234"/>
      <c r="AW138" s="237"/>
      <c r="AX138" s="231"/>
      <c r="AY138" s="292"/>
      <c r="AZ138" s="228"/>
      <c r="BA138" s="228"/>
      <c r="BB138" s="295"/>
    </row>
    <row r="139" spans="2:62" ht="28.15" customHeight="1" thickBot="1" x14ac:dyDescent="0.25">
      <c r="B139" s="30"/>
      <c r="C139" s="253"/>
      <c r="D139" s="51"/>
      <c r="E139" s="115"/>
      <c r="F139" s="115"/>
      <c r="G139" s="114"/>
      <c r="H139" s="226"/>
      <c r="I139" s="254"/>
      <c r="J139" s="254"/>
      <c r="K139" s="254"/>
      <c r="L139" s="48" t="s">
        <v>105</v>
      </c>
      <c r="M139" s="47" t="s">
        <v>377</v>
      </c>
      <c r="N139" s="48" t="s">
        <v>103</v>
      </c>
      <c r="O139" s="47" t="s">
        <v>434</v>
      </c>
      <c r="P139" s="48" t="s">
        <v>102</v>
      </c>
      <c r="Q139" s="47" t="s">
        <v>203</v>
      </c>
      <c r="R139" s="48" t="s">
        <v>101</v>
      </c>
      <c r="S139" s="47" t="s">
        <v>113</v>
      </c>
      <c r="T139" s="48">
        <v>20</v>
      </c>
      <c r="U139" s="47"/>
      <c r="V139" s="48" t="s">
        <v>100</v>
      </c>
      <c r="W139" s="47"/>
      <c r="X139" s="48" t="s">
        <v>99</v>
      </c>
      <c r="Y139" s="47"/>
      <c r="Z139" s="48" t="s">
        <v>98</v>
      </c>
      <c r="AA139" s="47"/>
      <c r="AB139" s="16"/>
      <c r="AC139" s="47"/>
      <c r="AD139" s="16"/>
      <c r="AE139" s="46"/>
      <c r="AF139" s="255"/>
      <c r="AG139" s="255"/>
      <c r="AH139" s="45"/>
      <c r="AI139" s="11"/>
      <c r="AJ139" s="235"/>
      <c r="AK139" s="241"/>
      <c r="AL139" s="232"/>
      <c r="AM139" s="235"/>
      <c r="AN139" s="241"/>
      <c r="AO139" s="232"/>
      <c r="AP139" s="235"/>
      <c r="AQ139" s="241"/>
      <c r="AR139" s="232"/>
      <c r="AS139" s="235"/>
      <c r="AT139" s="241"/>
      <c r="AU139" s="232"/>
      <c r="AV139" s="235"/>
      <c r="AW139" s="238"/>
      <c r="AX139" s="232"/>
      <c r="AY139" s="293"/>
      <c r="AZ139" s="229"/>
      <c r="BA139" s="229"/>
      <c r="BB139" s="296"/>
    </row>
    <row r="140" spans="2:62" ht="28.15" customHeight="1" x14ac:dyDescent="0.2">
      <c r="B140" s="30"/>
      <c r="C140" s="242">
        <v>3</v>
      </c>
      <c r="D140" s="44"/>
      <c r="E140" s="113"/>
      <c r="F140" s="113"/>
      <c r="G140" s="112"/>
      <c r="H140" s="223"/>
      <c r="I140" s="246">
        <v>91</v>
      </c>
      <c r="J140" s="246">
        <v>28</v>
      </c>
      <c r="K140" s="246">
        <v>8</v>
      </c>
      <c r="L140" s="41" t="s">
        <v>133</v>
      </c>
      <c r="M140" s="40" t="s">
        <v>104</v>
      </c>
      <c r="N140" s="41" t="s">
        <v>131</v>
      </c>
      <c r="O140" s="40" t="s">
        <v>452</v>
      </c>
      <c r="P140" s="41" t="s">
        <v>130</v>
      </c>
      <c r="Q140" s="40" t="s">
        <v>434</v>
      </c>
      <c r="R140" s="41" t="s">
        <v>129</v>
      </c>
      <c r="S140" s="40" t="s">
        <v>387</v>
      </c>
      <c r="T140" s="41" t="s">
        <v>128</v>
      </c>
      <c r="U140" s="40" t="s">
        <v>176</v>
      </c>
      <c r="V140" s="41" t="s">
        <v>127</v>
      </c>
      <c r="W140" s="40"/>
      <c r="X140" s="41" t="s">
        <v>126</v>
      </c>
      <c r="Y140" s="40"/>
      <c r="Z140" s="41" t="s">
        <v>125</v>
      </c>
      <c r="AA140" s="40"/>
      <c r="AB140" s="39"/>
      <c r="AC140" s="40"/>
      <c r="AD140" s="39"/>
      <c r="AE140" s="38"/>
      <c r="AF140" s="250"/>
      <c r="AG140" s="250"/>
      <c r="AH140" s="37"/>
      <c r="AI140" s="11"/>
      <c r="AJ140" s="233">
        <f>SUMPRODUCT(LEN($M140:$U143)-LEN(SUBSTITUTE($M140:$U143,"A", "")))</f>
        <v>41</v>
      </c>
      <c r="AK140" s="239">
        <f>SUMPRODUCT(LEN($X140:$X143)-LEN(SUBSTITUTE($X140:$X143,"A", "")))</f>
        <v>0</v>
      </c>
      <c r="AL140" s="230">
        <f>SUMPRODUCT(LEN($W140:$W143)-LEN(SUBSTITUTE($W140:$W143,"A", "")))</f>
        <v>0</v>
      </c>
      <c r="AM140" s="233">
        <f>SUMPRODUCT(LEN($M140:$U143)-LEN(SUBSTITUTE($M140:$U143,"S", "")))</f>
        <v>18</v>
      </c>
      <c r="AN140" s="239">
        <f>SUMPRODUCT(LEN($X140:$X143)-LEN(SUBSTITUTE($X140:$X143,"S", "")))</f>
        <v>0</v>
      </c>
      <c r="AO140" s="230">
        <f>SUMPRODUCT(LEN($W140:$W143)-LEN(SUBSTITUTE($W140:$W143,"S", "")))</f>
        <v>0</v>
      </c>
      <c r="AP140" s="233">
        <f>SUMPRODUCT(LEN($M140:$U143)-LEN(SUBSTITUTE($M140:$U143,"F", "")))</f>
        <v>1</v>
      </c>
      <c r="AQ140" s="239">
        <f>SUMPRODUCT(LEN($X140:$X143)-LEN(SUBSTITUTE($X140:$X143,"F", "")))</f>
        <v>0</v>
      </c>
      <c r="AR140" s="230">
        <f>SUMPRODUCT(LEN($W140:$W143)-LEN(SUBSTITUTE($W140:$W143,"F", "")))</f>
        <v>0</v>
      </c>
      <c r="AS140" s="233">
        <f>SUMPRODUCT(LEN($M140:$U143)-LEN(SUBSTITUTE($M140:$U143,"G", "")))</f>
        <v>9</v>
      </c>
      <c r="AT140" s="239">
        <f>SUMPRODUCT(LEN($X140:$X143)-LEN(SUBSTITUTE($X140:$X143,"G", "")))</f>
        <v>0</v>
      </c>
      <c r="AU140" s="230">
        <f>SUMPRODUCT(LEN($W140:$W143)-LEN(SUBSTITUTE($W140:$W143,"G", "")))</f>
        <v>0</v>
      </c>
      <c r="AV140" s="233">
        <f>SUMPRODUCT(LEN($L140:$U143)-LEN(SUBSTITUTE($L140:$U143,"M", "")))</f>
        <v>0</v>
      </c>
      <c r="AW140" s="236">
        <f>SUMPRODUCT(LEN($X140:$X143)-LEN(SUBSTITUTE($X140:$X143,"M", "")))</f>
        <v>0</v>
      </c>
      <c r="AX140" s="230">
        <f>SUMPRODUCT(LEN($W140:$W143)-LEN(SUBSTITUTE($W140:$W143,"M", "")))</f>
        <v>0</v>
      </c>
      <c r="AY140" s="291">
        <f>SUMPRODUCT(LEN($AE140:$AE143)-LEN(SUBSTITUTE($AE140:$AE143,"S", "")))</f>
        <v>0</v>
      </c>
      <c r="AZ140" s="227">
        <f>SUMPRODUCT(LEN($AE140:$AE143)-LEN(SUBSTITUTE($AE140:$AE143,"F", "")))</f>
        <v>0</v>
      </c>
      <c r="BA140" s="227">
        <f>SUMPRODUCT(LEN($AE140:$AE143)-LEN(SUBSTITUTE($AE140:$AE143,"G", "")))</f>
        <v>0</v>
      </c>
      <c r="BB140" s="294">
        <f>SUMPRODUCT(LEN($AE140:$AE143)-LEN(SUBSTITUTE($AE140:$AE143,"M", "")))</f>
        <v>0</v>
      </c>
    </row>
    <row r="141" spans="2:62" ht="28.15" customHeight="1" thickBot="1" x14ac:dyDescent="0.25">
      <c r="B141" s="30"/>
      <c r="C141" s="243"/>
      <c r="D141" s="36"/>
      <c r="E141" s="111"/>
      <c r="F141" s="111"/>
      <c r="G141" s="110"/>
      <c r="H141" s="224"/>
      <c r="I141" s="247"/>
      <c r="J141" s="247"/>
      <c r="K141" s="247"/>
      <c r="L141" s="33" t="s">
        <v>123</v>
      </c>
      <c r="M141" s="32" t="s">
        <v>611</v>
      </c>
      <c r="N141" s="33" t="s">
        <v>122</v>
      </c>
      <c r="O141" s="32" t="s">
        <v>377</v>
      </c>
      <c r="P141" s="33" t="s">
        <v>120</v>
      </c>
      <c r="Q141" s="32" t="s">
        <v>656</v>
      </c>
      <c r="R141" s="33" t="s">
        <v>119</v>
      </c>
      <c r="S141" s="32" t="s">
        <v>430</v>
      </c>
      <c r="T141" s="33" t="s">
        <v>118</v>
      </c>
      <c r="U141" s="32" t="s">
        <v>121</v>
      </c>
      <c r="V141" s="33" t="s">
        <v>117</v>
      </c>
      <c r="W141" s="32"/>
      <c r="X141" s="33" t="s">
        <v>116</v>
      </c>
      <c r="Y141" s="32"/>
      <c r="Z141" s="33" t="s">
        <v>115</v>
      </c>
      <c r="AA141" s="32"/>
      <c r="AB141" s="31"/>
      <c r="AC141" s="32"/>
      <c r="AD141" s="31"/>
      <c r="AE141" s="23"/>
      <c r="AF141" s="251"/>
      <c r="AG141" s="251"/>
      <c r="AH141" s="22"/>
      <c r="AI141" s="11"/>
      <c r="AJ141" s="234"/>
      <c r="AK141" s="240"/>
      <c r="AL141" s="231"/>
      <c r="AM141" s="234"/>
      <c r="AN141" s="240"/>
      <c r="AO141" s="231"/>
      <c r="AP141" s="234"/>
      <c r="AQ141" s="240"/>
      <c r="AR141" s="231"/>
      <c r="AS141" s="234"/>
      <c r="AT141" s="240"/>
      <c r="AU141" s="231"/>
      <c r="AV141" s="234"/>
      <c r="AW141" s="237"/>
      <c r="AX141" s="231"/>
      <c r="AY141" s="292"/>
      <c r="AZ141" s="228"/>
      <c r="BA141" s="228"/>
      <c r="BB141" s="295"/>
    </row>
    <row r="142" spans="2:62" ht="28.15" customHeight="1" x14ac:dyDescent="0.2">
      <c r="B142" s="30"/>
      <c r="C142" s="244"/>
      <c r="D142" s="29"/>
      <c r="E142" s="109"/>
      <c r="F142" s="109"/>
      <c r="G142" s="108"/>
      <c r="H142" s="225"/>
      <c r="I142" s="248"/>
      <c r="J142" s="248"/>
      <c r="K142" s="248"/>
      <c r="L142" s="26" t="s">
        <v>114</v>
      </c>
      <c r="M142" s="25" t="s">
        <v>1159</v>
      </c>
      <c r="N142" s="26" t="s">
        <v>112</v>
      </c>
      <c r="O142" s="25" t="s">
        <v>1158</v>
      </c>
      <c r="P142" s="26" t="s">
        <v>111</v>
      </c>
      <c r="Q142" s="25" t="s">
        <v>377</v>
      </c>
      <c r="R142" s="26" t="s">
        <v>110</v>
      </c>
      <c r="S142" s="25" t="s">
        <v>215</v>
      </c>
      <c r="T142" s="26" t="s">
        <v>109</v>
      </c>
      <c r="U142" s="25" t="s">
        <v>121</v>
      </c>
      <c r="V142" s="26" t="s">
        <v>108</v>
      </c>
      <c r="W142" s="25"/>
      <c r="X142" s="26" t="s">
        <v>107</v>
      </c>
      <c r="Y142" s="25"/>
      <c r="Z142" s="26" t="s">
        <v>106</v>
      </c>
      <c r="AA142" s="25"/>
      <c r="AB142" s="24"/>
      <c r="AC142" s="25"/>
      <c r="AD142" s="24"/>
      <c r="AE142" s="23"/>
      <c r="AF142" s="251"/>
      <c r="AG142" s="251"/>
      <c r="AH142" s="22"/>
      <c r="AI142" s="11"/>
      <c r="AJ142" s="234"/>
      <c r="AK142" s="240"/>
      <c r="AL142" s="231"/>
      <c r="AM142" s="234"/>
      <c r="AN142" s="240"/>
      <c r="AO142" s="231"/>
      <c r="AP142" s="234"/>
      <c r="AQ142" s="240"/>
      <c r="AR142" s="231"/>
      <c r="AS142" s="234"/>
      <c r="AT142" s="240"/>
      <c r="AU142" s="231"/>
      <c r="AV142" s="234"/>
      <c r="AW142" s="237"/>
      <c r="AX142" s="231"/>
      <c r="AY142" s="292"/>
      <c r="AZ142" s="228"/>
      <c r="BA142" s="228"/>
      <c r="BB142" s="295"/>
    </row>
    <row r="143" spans="2:62" ht="28.15" customHeight="1" thickBot="1" x14ac:dyDescent="0.25">
      <c r="B143" s="21"/>
      <c r="C143" s="245"/>
      <c r="D143" s="20"/>
      <c r="E143" s="117"/>
      <c r="F143" s="117"/>
      <c r="G143" s="116"/>
      <c r="H143" s="226"/>
      <c r="I143" s="249"/>
      <c r="J143" s="249"/>
      <c r="K143" s="249"/>
      <c r="L143" s="17" t="s">
        <v>105</v>
      </c>
      <c r="M143" s="15" t="s">
        <v>382</v>
      </c>
      <c r="N143" s="17" t="s">
        <v>103</v>
      </c>
      <c r="O143" s="15" t="s">
        <v>420</v>
      </c>
      <c r="P143" s="17" t="s">
        <v>102</v>
      </c>
      <c r="Q143" s="15" t="s">
        <v>423</v>
      </c>
      <c r="R143" s="17" t="s">
        <v>101</v>
      </c>
      <c r="S143" s="15" t="s">
        <v>113</v>
      </c>
      <c r="T143" s="17">
        <v>20</v>
      </c>
      <c r="U143" s="15" t="s">
        <v>121</v>
      </c>
      <c r="V143" s="17" t="s">
        <v>100</v>
      </c>
      <c r="W143" s="15"/>
      <c r="X143" s="17" t="s">
        <v>99</v>
      </c>
      <c r="Y143" s="15"/>
      <c r="Z143" s="17" t="s">
        <v>98</v>
      </c>
      <c r="AA143" s="15"/>
      <c r="AB143" s="16"/>
      <c r="AC143" s="15"/>
      <c r="AD143" s="14"/>
      <c r="AE143" s="13"/>
      <c r="AF143" s="252"/>
      <c r="AG143" s="252"/>
      <c r="AH143" s="12"/>
      <c r="AI143" s="11"/>
      <c r="AJ143" s="235"/>
      <c r="AK143" s="241"/>
      <c r="AL143" s="232"/>
      <c r="AM143" s="235"/>
      <c r="AN143" s="241"/>
      <c r="AO143" s="232"/>
      <c r="AP143" s="235"/>
      <c r="AQ143" s="241"/>
      <c r="AR143" s="232"/>
      <c r="AS143" s="235"/>
      <c r="AT143" s="241"/>
      <c r="AU143" s="232"/>
      <c r="AV143" s="235"/>
      <c r="AW143" s="238"/>
      <c r="AX143" s="232"/>
      <c r="AY143" s="293"/>
      <c r="AZ143" s="229"/>
      <c r="BA143" s="229"/>
      <c r="BB143" s="296"/>
    </row>
    <row r="144" spans="2:62" ht="85.9" customHeight="1" thickTop="1" thickBot="1" x14ac:dyDescent="0.35">
      <c r="B144" s="105" t="s">
        <v>174</v>
      </c>
      <c r="C144" s="95" t="s">
        <v>173</v>
      </c>
      <c r="D144" s="100" t="s">
        <v>172</v>
      </c>
      <c r="E144" s="104" t="s">
        <v>171</v>
      </c>
      <c r="F144" s="103"/>
      <c r="G144" s="102"/>
      <c r="H144" s="101" t="s">
        <v>170</v>
      </c>
      <c r="I144" s="100" t="s">
        <v>96</v>
      </c>
      <c r="J144" s="100" t="s">
        <v>169</v>
      </c>
      <c r="K144" s="100" t="s">
        <v>97</v>
      </c>
      <c r="L144" s="256" t="s">
        <v>168</v>
      </c>
      <c r="M144" s="262"/>
      <c r="N144" s="256" t="s">
        <v>167</v>
      </c>
      <c r="O144" s="262"/>
      <c r="P144" s="256" t="s">
        <v>167</v>
      </c>
      <c r="Q144" s="257"/>
      <c r="R144" s="256" t="s">
        <v>167</v>
      </c>
      <c r="S144" s="257"/>
      <c r="T144" s="256" t="s">
        <v>167</v>
      </c>
      <c r="U144" s="257"/>
      <c r="V144" s="256" t="s">
        <v>167</v>
      </c>
      <c r="W144" s="257"/>
      <c r="X144" s="256" t="s">
        <v>167</v>
      </c>
      <c r="Y144" s="257"/>
      <c r="Z144" s="256" t="s">
        <v>167</v>
      </c>
      <c r="AA144" s="257"/>
      <c r="AB144" s="261" t="s">
        <v>166</v>
      </c>
      <c r="AC144" s="257"/>
      <c r="AD144" s="101" t="s">
        <v>165</v>
      </c>
      <c r="AE144" s="101" t="s">
        <v>164</v>
      </c>
      <c r="AF144" s="100" t="s">
        <v>163</v>
      </c>
      <c r="AG144" s="100" t="s">
        <v>162</v>
      </c>
      <c r="AH144" s="99" t="s">
        <v>161</v>
      </c>
      <c r="AI144" s="98"/>
      <c r="AJ144" s="96" t="s">
        <v>160</v>
      </c>
      <c r="AK144" s="95" t="s">
        <v>159</v>
      </c>
      <c r="AL144" s="94" t="s">
        <v>158</v>
      </c>
      <c r="AM144" s="96" t="s">
        <v>157</v>
      </c>
      <c r="AN144" s="95" t="s">
        <v>156</v>
      </c>
      <c r="AO144" s="94" t="s">
        <v>155</v>
      </c>
      <c r="AP144" s="96" t="s">
        <v>154</v>
      </c>
      <c r="AQ144" s="95" t="s">
        <v>153</v>
      </c>
      <c r="AR144" s="97" t="s">
        <v>152</v>
      </c>
      <c r="AS144" s="96" t="s">
        <v>151</v>
      </c>
      <c r="AT144" s="95" t="s">
        <v>150</v>
      </c>
      <c r="AU144" s="94" t="s">
        <v>149</v>
      </c>
      <c r="AV144" s="96" t="s">
        <v>148</v>
      </c>
      <c r="AW144" s="95" t="s">
        <v>147</v>
      </c>
      <c r="AX144" s="94" t="s">
        <v>146</v>
      </c>
      <c r="AY144" s="93" t="s">
        <v>145</v>
      </c>
      <c r="AZ144" s="92" t="s">
        <v>144</v>
      </c>
      <c r="BA144" s="92" t="s">
        <v>143</v>
      </c>
      <c r="BB144" s="91" t="s">
        <v>142</v>
      </c>
    </row>
    <row r="145" spans="2:62" ht="48" thickBot="1" x14ac:dyDescent="0.3">
      <c r="B145" s="90" t="s">
        <v>246</v>
      </c>
      <c r="C145" s="89"/>
      <c r="D145" s="88">
        <v>208</v>
      </c>
      <c r="E145" s="258"/>
      <c r="F145" s="259"/>
      <c r="G145" s="260"/>
      <c r="H145" s="87" t="s">
        <v>140</v>
      </c>
      <c r="I145" s="86"/>
      <c r="J145" s="86"/>
      <c r="K145" s="85"/>
      <c r="L145" s="84"/>
      <c r="M145" s="81"/>
      <c r="N145" s="84"/>
      <c r="O145" s="81"/>
      <c r="P145" s="84"/>
      <c r="Q145" s="81"/>
      <c r="R145" s="84"/>
      <c r="S145" s="81"/>
      <c r="T145" s="84"/>
      <c r="U145" s="81"/>
      <c r="V145" s="84"/>
      <c r="W145" s="81"/>
      <c r="X145" s="84"/>
      <c r="Y145" s="81"/>
      <c r="Z145" s="84"/>
      <c r="AA145" s="83"/>
      <c r="AB145" s="82" t="s">
        <v>139</v>
      </c>
      <c r="AC145" s="81"/>
      <c r="AD145" s="81"/>
      <c r="AE145" s="81"/>
      <c r="AF145" s="80"/>
      <c r="AG145" s="80"/>
      <c r="AH145" s="60"/>
      <c r="AI145" s="79" t="s">
        <v>138</v>
      </c>
      <c r="AJ145" s="78">
        <f t="shared" ref="AJ145:BB145" si="18">SUM(AJ147:AJ158)</f>
        <v>100</v>
      </c>
      <c r="AK145" s="77">
        <f t="shared" si="18"/>
        <v>0</v>
      </c>
      <c r="AL145" s="76">
        <f t="shared" si="18"/>
        <v>0</v>
      </c>
      <c r="AM145" s="78">
        <f t="shared" si="18"/>
        <v>16</v>
      </c>
      <c r="AN145" s="77">
        <f t="shared" si="18"/>
        <v>0</v>
      </c>
      <c r="AO145" s="76">
        <f t="shared" si="18"/>
        <v>0</v>
      </c>
      <c r="AP145" s="78">
        <f t="shared" si="18"/>
        <v>0</v>
      </c>
      <c r="AQ145" s="77">
        <f t="shared" si="18"/>
        <v>0</v>
      </c>
      <c r="AR145" s="76">
        <f t="shared" si="18"/>
        <v>0</v>
      </c>
      <c r="AS145" s="78">
        <f t="shared" si="18"/>
        <v>22</v>
      </c>
      <c r="AT145" s="77">
        <f t="shared" si="18"/>
        <v>0</v>
      </c>
      <c r="AU145" s="76">
        <f t="shared" si="18"/>
        <v>0</v>
      </c>
      <c r="AV145" s="78">
        <f t="shared" si="18"/>
        <v>0</v>
      </c>
      <c r="AW145" s="77">
        <f t="shared" si="18"/>
        <v>0</v>
      </c>
      <c r="AX145" s="76">
        <f t="shared" si="18"/>
        <v>0</v>
      </c>
      <c r="AY145" s="75">
        <f t="shared" si="18"/>
        <v>0</v>
      </c>
      <c r="AZ145" s="74">
        <f t="shared" si="18"/>
        <v>0</v>
      </c>
      <c r="BA145" s="74">
        <f t="shared" si="18"/>
        <v>2</v>
      </c>
      <c r="BB145" s="73">
        <f t="shared" si="18"/>
        <v>0</v>
      </c>
      <c r="BC145" s="72" t="s">
        <v>137</v>
      </c>
      <c r="BF145" s="5">
        <f>SUM(AJ145:AL145)/$BG$5</f>
        <v>33.333333333333336</v>
      </c>
      <c r="BG145" s="5">
        <f>SUM(AM145:AO145,AY145)/$BG$5</f>
        <v>5.333333333333333</v>
      </c>
      <c r="BH145" s="5">
        <f>SUM(AP145:AR145,AZ145)/$BG$5</f>
        <v>0</v>
      </c>
      <c r="BI145" s="5">
        <f>SUM(AS145:AU145,BA145)/$BG$5</f>
        <v>8</v>
      </c>
      <c r="BJ145" s="5">
        <f>SUM(AV145:AX145,BB145)/$BG$5</f>
        <v>0</v>
      </c>
    </row>
    <row r="146" spans="2:62" ht="37.5" thickBot="1" x14ac:dyDescent="0.3">
      <c r="B146" s="71"/>
      <c r="C146" s="70"/>
      <c r="D146" s="69"/>
      <c r="E146" s="68"/>
      <c r="F146" s="68"/>
      <c r="G146" s="67"/>
      <c r="H146" s="66"/>
      <c r="I146" s="64"/>
      <c r="J146" s="64"/>
      <c r="K146" s="65"/>
      <c r="L146" s="64"/>
      <c r="M146" s="62"/>
      <c r="N146" s="64"/>
      <c r="O146" s="62"/>
      <c r="P146" s="64"/>
      <c r="Q146" s="62"/>
      <c r="R146" s="64"/>
      <c r="S146" s="62"/>
      <c r="T146" s="64"/>
      <c r="U146" s="62"/>
      <c r="V146" s="64"/>
      <c r="W146" s="62"/>
      <c r="X146" s="64"/>
      <c r="Y146" s="62"/>
      <c r="Z146" s="64"/>
      <c r="AA146" s="62"/>
      <c r="AB146" s="63"/>
      <c r="AC146" s="62"/>
      <c r="AD146" s="62"/>
      <c r="AE146" s="62"/>
      <c r="AF146" s="61"/>
      <c r="AG146" s="61"/>
      <c r="AH146" s="60"/>
      <c r="AI146" s="59" t="s">
        <v>136</v>
      </c>
      <c r="AJ146" s="58">
        <f t="shared" ref="AJ146:BB146" si="19">AJ145/3</f>
        <v>33.333333333333336</v>
      </c>
      <c r="AK146" s="57">
        <f t="shared" si="19"/>
        <v>0</v>
      </c>
      <c r="AL146" s="56">
        <f t="shared" si="19"/>
        <v>0</v>
      </c>
      <c r="AM146" s="58">
        <f t="shared" si="19"/>
        <v>5.333333333333333</v>
      </c>
      <c r="AN146" s="57">
        <f t="shared" si="19"/>
        <v>0</v>
      </c>
      <c r="AO146" s="56">
        <f t="shared" si="19"/>
        <v>0</v>
      </c>
      <c r="AP146" s="58">
        <f t="shared" si="19"/>
        <v>0</v>
      </c>
      <c r="AQ146" s="57">
        <f t="shared" si="19"/>
        <v>0</v>
      </c>
      <c r="AR146" s="56">
        <f t="shared" si="19"/>
        <v>0</v>
      </c>
      <c r="AS146" s="58">
        <f t="shared" si="19"/>
        <v>7.333333333333333</v>
      </c>
      <c r="AT146" s="57">
        <f t="shared" si="19"/>
        <v>0</v>
      </c>
      <c r="AU146" s="56">
        <f t="shared" si="19"/>
        <v>0</v>
      </c>
      <c r="AV146" s="58">
        <f t="shared" si="19"/>
        <v>0</v>
      </c>
      <c r="AW146" s="57">
        <f t="shared" si="19"/>
        <v>0</v>
      </c>
      <c r="AX146" s="56">
        <f t="shared" si="19"/>
        <v>0</v>
      </c>
      <c r="AY146" s="55">
        <f t="shared" si="19"/>
        <v>0</v>
      </c>
      <c r="AZ146" s="54">
        <f t="shared" si="19"/>
        <v>0</v>
      </c>
      <c r="BA146" s="54">
        <f t="shared" si="19"/>
        <v>0.66666666666666663</v>
      </c>
      <c r="BB146" s="53">
        <f t="shared" si="19"/>
        <v>0</v>
      </c>
      <c r="BC146" s="52" t="s">
        <v>135</v>
      </c>
    </row>
    <row r="147" spans="2:62" ht="28.15" customHeight="1" x14ac:dyDescent="0.2">
      <c r="B147" s="30"/>
      <c r="C147" s="242">
        <v>1</v>
      </c>
      <c r="D147" s="44"/>
      <c r="E147" s="113"/>
      <c r="F147" s="113"/>
      <c r="G147" s="112"/>
      <c r="H147" s="223" t="s">
        <v>384</v>
      </c>
      <c r="I147" s="246">
        <v>54</v>
      </c>
      <c r="J147" s="246">
        <v>23</v>
      </c>
      <c r="K147" s="246">
        <v>7</v>
      </c>
      <c r="L147" s="41" t="s">
        <v>133</v>
      </c>
      <c r="M147" s="40" t="s">
        <v>382</v>
      </c>
      <c r="N147" s="41" t="s">
        <v>131</v>
      </c>
      <c r="O147" s="40" t="s">
        <v>382</v>
      </c>
      <c r="P147" s="41" t="s">
        <v>130</v>
      </c>
      <c r="Q147" s="40" t="s">
        <v>389</v>
      </c>
      <c r="R147" s="41" t="s">
        <v>129</v>
      </c>
      <c r="S147" s="40" t="s">
        <v>175</v>
      </c>
      <c r="T147" s="41" t="s">
        <v>128</v>
      </c>
      <c r="U147" s="40"/>
      <c r="V147" s="41" t="s">
        <v>127</v>
      </c>
      <c r="W147" s="40"/>
      <c r="X147" s="41" t="s">
        <v>126</v>
      </c>
      <c r="Y147" s="40"/>
      <c r="Z147" s="41" t="s">
        <v>125</v>
      </c>
      <c r="AA147" s="40"/>
      <c r="AB147" s="39"/>
      <c r="AC147" s="40"/>
      <c r="AD147" s="39"/>
      <c r="AE147" s="38" t="s">
        <v>507</v>
      </c>
      <c r="AF147" s="250"/>
      <c r="AG147" s="250"/>
      <c r="AH147" s="37"/>
      <c r="AI147" s="11"/>
      <c r="AJ147" s="233">
        <f>SUMPRODUCT(LEN($M147:$U150)-LEN(SUBSTITUTE($M147:$U150,"A", "")))</f>
        <v>32</v>
      </c>
      <c r="AK147" s="239">
        <f>SUMPRODUCT(LEN($X147:$X150)-LEN(SUBSTITUTE($X147:$X150,"A", "")))</f>
        <v>0</v>
      </c>
      <c r="AL147" s="230">
        <f>SUMPRODUCT(LEN($W147:$W150)-LEN(SUBSTITUTE($W147:$W150,"A", "")))</f>
        <v>0</v>
      </c>
      <c r="AM147" s="233">
        <f>SUMPRODUCT(LEN($M147:$U150)-LEN(SUBSTITUTE($M147:$U150,"S", "")))</f>
        <v>4</v>
      </c>
      <c r="AN147" s="239">
        <f>SUMPRODUCT(LEN($X147:$X150)-LEN(SUBSTITUTE($X147:$X150,"S", "")))</f>
        <v>0</v>
      </c>
      <c r="AO147" s="230">
        <f>SUMPRODUCT(LEN($W147:$W150)-LEN(SUBSTITUTE($W147:$W150,"S", "")))</f>
        <v>0</v>
      </c>
      <c r="AP147" s="233">
        <f>SUMPRODUCT(LEN($M147:$U150)-LEN(SUBSTITUTE($M147:$U150,"F", "")))</f>
        <v>0</v>
      </c>
      <c r="AQ147" s="239">
        <f>SUMPRODUCT(LEN($X147:$X150)-LEN(SUBSTITUTE($X147:$X150,"F", "")))</f>
        <v>0</v>
      </c>
      <c r="AR147" s="230">
        <f>SUMPRODUCT(LEN($W147:$W150)-LEN(SUBSTITUTE($W147:$W150,"F", "")))</f>
        <v>0</v>
      </c>
      <c r="AS147" s="233">
        <f>SUMPRODUCT(LEN($M147:$U150)-LEN(SUBSTITUTE($M147:$U150,"G", "")))</f>
        <v>5</v>
      </c>
      <c r="AT147" s="239">
        <f>SUMPRODUCT(LEN($X147:$X150)-LEN(SUBSTITUTE($X147:$X150,"G", "")))</f>
        <v>0</v>
      </c>
      <c r="AU147" s="230">
        <f>SUMPRODUCT(LEN($W147:$W150)-LEN(SUBSTITUTE($W147:$W150,"G", "")))</f>
        <v>0</v>
      </c>
      <c r="AV147" s="233">
        <f>SUMPRODUCT(LEN($L147:$U150)-LEN(SUBSTITUTE($L147:$U150,"M", "")))</f>
        <v>0</v>
      </c>
      <c r="AW147" s="236">
        <f>SUMPRODUCT(LEN($X147:$X150)-LEN(SUBSTITUTE($X147:$X150,"M", "")))</f>
        <v>0</v>
      </c>
      <c r="AX147" s="230">
        <f>SUMPRODUCT(LEN($W147:$W150)-LEN(SUBSTITUTE($W147:$W150,"M", "")))</f>
        <v>0</v>
      </c>
      <c r="AY147" s="291">
        <f>SUMPRODUCT(LEN($AE147:$AE150)-LEN(SUBSTITUTE($AE147:$AE150,"S", "")))</f>
        <v>0</v>
      </c>
      <c r="AZ147" s="227">
        <f>SUMPRODUCT(LEN($AE147:$AE150)-LEN(SUBSTITUTE($AE147:$AE150,"F", "")))</f>
        <v>0</v>
      </c>
      <c r="BA147" s="227">
        <f>SUMPRODUCT(LEN($AE147:$AE150)-LEN(SUBSTITUTE($AE147:$AE150,"G", "")))</f>
        <v>2</v>
      </c>
      <c r="BB147" s="294">
        <f>SUMPRODUCT(LEN($AE147:$AE150)-LEN(SUBSTITUTE($AE147:$AE150,"M", "")))</f>
        <v>0</v>
      </c>
    </row>
    <row r="148" spans="2:62" ht="28.15" customHeight="1" thickBot="1" x14ac:dyDescent="0.25">
      <c r="B148" s="30"/>
      <c r="C148" s="243"/>
      <c r="D148" s="36"/>
      <c r="E148" s="111"/>
      <c r="F148" s="111"/>
      <c r="G148" s="110"/>
      <c r="H148" s="224"/>
      <c r="I148" s="247"/>
      <c r="J148" s="247"/>
      <c r="K148" s="247"/>
      <c r="L148" s="33" t="s">
        <v>123</v>
      </c>
      <c r="M148" s="32" t="s">
        <v>399</v>
      </c>
      <c r="N148" s="33" t="s">
        <v>122</v>
      </c>
      <c r="O148" s="32" t="s">
        <v>132</v>
      </c>
      <c r="P148" s="33" t="s">
        <v>120</v>
      </c>
      <c r="Q148" s="32" t="s">
        <v>389</v>
      </c>
      <c r="R148" s="33" t="s">
        <v>119</v>
      </c>
      <c r="S148" s="32" t="s">
        <v>175</v>
      </c>
      <c r="T148" s="33" t="s">
        <v>118</v>
      </c>
      <c r="U148" s="32"/>
      <c r="V148" s="33" t="s">
        <v>117</v>
      </c>
      <c r="W148" s="32"/>
      <c r="X148" s="33" t="s">
        <v>116</v>
      </c>
      <c r="Y148" s="32"/>
      <c r="Z148" s="33" t="s">
        <v>115</v>
      </c>
      <c r="AA148" s="32"/>
      <c r="AB148" s="31"/>
      <c r="AC148" s="32"/>
      <c r="AD148" s="31"/>
      <c r="AE148" s="23"/>
      <c r="AF148" s="251"/>
      <c r="AG148" s="251"/>
      <c r="AH148" s="22"/>
      <c r="AI148" s="11"/>
      <c r="AJ148" s="234"/>
      <c r="AK148" s="240"/>
      <c r="AL148" s="231"/>
      <c r="AM148" s="234"/>
      <c r="AN148" s="240"/>
      <c r="AO148" s="231"/>
      <c r="AP148" s="234"/>
      <c r="AQ148" s="240"/>
      <c r="AR148" s="231"/>
      <c r="AS148" s="234"/>
      <c r="AT148" s="240"/>
      <c r="AU148" s="231"/>
      <c r="AV148" s="234"/>
      <c r="AW148" s="237"/>
      <c r="AX148" s="231"/>
      <c r="AY148" s="292"/>
      <c r="AZ148" s="228"/>
      <c r="BA148" s="228"/>
      <c r="BB148" s="295"/>
    </row>
    <row r="149" spans="2:62" ht="28.15" customHeight="1" x14ac:dyDescent="0.2">
      <c r="B149" s="30"/>
      <c r="C149" s="244"/>
      <c r="D149" s="29"/>
      <c r="E149" s="109"/>
      <c r="F149" s="109"/>
      <c r="G149" s="108"/>
      <c r="H149" s="225"/>
      <c r="I149" s="248"/>
      <c r="J149" s="248"/>
      <c r="K149" s="248"/>
      <c r="L149" s="26" t="s">
        <v>114</v>
      </c>
      <c r="M149" s="25" t="s">
        <v>132</v>
      </c>
      <c r="N149" s="26" t="s">
        <v>112</v>
      </c>
      <c r="O149" s="25" t="s">
        <v>186</v>
      </c>
      <c r="P149" s="26" t="s">
        <v>111</v>
      </c>
      <c r="Q149" s="25" t="s">
        <v>389</v>
      </c>
      <c r="R149" s="26" t="s">
        <v>110</v>
      </c>
      <c r="S149" s="25" t="s">
        <v>121</v>
      </c>
      <c r="T149" s="26" t="s">
        <v>109</v>
      </c>
      <c r="U149" s="25"/>
      <c r="V149" s="26" t="s">
        <v>108</v>
      </c>
      <c r="W149" s="25"/>
      <c r="X149" s="26" t="s">
        <v>107</v>
      </c>
      <c r="Y149" s="25"/>
      <c r="Z149" s="26" t="s">
        <v>106</v>
      </c>
      <c r="AA149" s="25"/>
      <c r="AB149" s="24"/>
      <c r="AC149" s="25"/>
      <c r="AD149" s="24"/>
      <c r="AE149" s="23"/>
      <c r="AF149" s="251"/>
      <c r="AG149" s="251"/>
      <c r="AH149" s="22"/>
      <c r="AI149" s="11"/>
      <c r="AJ149" s="234"/>
      <c r="AK149" s="240"/>
      <c r="AL149" s="231"/>
      <c r="AM149" s="234"/>
      <c r="AN149" s="240"/>
      <c r="AO149" s="231"/>
      <c r="AP149" s="234"/>
      <c r="AQ149" s="240"/>
      <c r="AR149" s="231"/>
      <c r="AS149" s="234"/>
      <c r="AT149" s="240"/>
      <c r="AU149" s="231"/>
      <c r="AV149" s="234"/>
      <c r="AW149" s="237"/>
      <c r="AX149" s="231"/>
      <c r="AY149" s="292"/>
      <c r="AZ149" s="228"/>
      <c r="BA149" s="228"/>
      <c r="BB149" s="295"/>
    </row>
    <row r="150" spans="2:62" ht="28.15" customHeight="1" thickBot="1" x14ac:dyDescent="0.25">
      <c r="B150" s="30"/>
      <c r="C150" s="253"/>
      <c r="D150" s="51"/>
      <c r="E150" s="115"/>
      <c r="F150" s="115"/>
      <c r="G150" s="114"/>
      <c r="H150" s="226"/>
      <c r="I150" s="254"/>
      <c r="J150" s="254"/>
      <c r="K150" s="254"/>
      <c r="L150" s="48" t="s">
        <v>105</v>
      </c>
      <c r="M150" s="47" t="s">
        <v>611</v>
      </c>
      <c r="N150" s="48" t="s">
        <v>103</v>
      </c>
      <c r="O150" s="47" t="s">
        <v>186</v>
      </c>
      <c r="P150" s="48" t="s">
        <v>102</v>
      </c>
      <c r="Q150" s="47" t="s">
        <v>132</v>
      </c>
      <c r="R150" s="48" t="s">
        <v>101</v>
      </c>
      <c r="S150" s="47" t="s">
        <v>121</v>
      </c>
      <c r="T150" s="48">
        <v>20</v>
      </c>
      <c r="U150" s="47"/>
      <c r="V150" s="48" t="s">
        <v>100</v>
      </c>
      <c r="W150" s="47"/>
      <c r="X150" s="48" t="s">
        <v>99</v>
      </c>
      <c r="Y150" s="47"/>
      <c r="Z150" s="48" t="s">
        <v>98</v>
      </c>
      <c r="AA150" s="47"/>
      <c r="AB150" s="16"/>
      <c r="AC150" s="47"/>
      <c r="AD150" s="16"/>
      <c r="AE150" s="46"/>
      <c r="AF150" s="255"/>
      <c r="AG150" s="255"/>
      <c r="AH150" s="45"/>
      <c r="AI150" s="11"/>
      <c r="AJ150" s="235"/>
      <c r="AK150" s="241"/>
      <c r="AL150" s="232"/>
      <c r="AM150" s="235"/>
      <c r="AN150" s="241"/>
      <c r="AO150" s="232"/>
      <c r="AP150" s="235"/>
      <c r="AQ150" s="241"/>
      <c r="AR150" s="232"/>
      <c r="AS150" s="235"/>
      <c r="AT150" s="241"/>
      <c r="AU150" s="232"/>
      <c r="AV150" s="235"/>
      <c r="AW150" s="238"/>
      <c r="AX150" s="232"/>
      <c r="AY150" s="293"/>
      <c r="AZ150" s="229"/>
      <c r="BA150" s="229"/>
      <c r="BB150" s="296"/>
    </row>
    <row r="151" spans="2:62" ht="28.15" customHeight="1" x14ac:dyDescent="0.2">
      <c r="B151" s="30"/>
      <c r="C151" s="242">
        <v>2</v>
      </c>
      <c r="D151" s="44"/>
      <c r="E151" s="113"/>
      <c r="F151" s="113"/>
      <c r="G151" s="112"/>
      <c r="H151" s="223"/>
      <c r="I151" s="246">
        <v>55</v>
      </c>
      <c r="J151" s="246">
        <v>23</v>
      </c>
      <c r="K151" s="246">
        <v>7</v>
      </c>
      <c r="L151" s="41" t="s">
        <v>133</v>
      </c>
      <c r="M151" s="40" t="s">
        <v>377</v>
      </c>
      <c r="N151" s="41" t="s">
        <v>131</v>
      </c>
      <c r="O151" s="40" t="s">
        <v>376</v>
      </c>
      <c r="P151" s="41" t="s">
        <v>130</v>
      </c>
      <c r="Q151" s="40" t="s">
        <v>186</v>
      </c>
      <c r="R151" s="41" t="s">
        <v>129</v>
      </c>
      <c r="S151" s="40" t="s">
        <v>399</v>
      </c>
      <c r="T151" s="41" t="s">
        <v>128</v>
      </c>
      <c r="U151" s="40"/>
      <c r="V151" s="41" t="s">
        <v>127</v>
      </c>
      <c r="W151" s="40"/>
      <c r="X151" s="41" t="s">
        <v>126</v>
      </c>
      <c r="Y151" s="40"/>
      <c r="Z151" s="41" t="s">
        <v>125</v>
      </c>
      <c r="AA151" s="40"/>
      <c r="AB151" s="39"/>
      <c r="AC151" s="40"/>
      <c r="AD151" s="39"/>
      <c r="AE151" s="38"/>
      <c r="AF151" s="250"/>
      <c r="AG151" s="250"/>
      <c r="AH151" s="37"/>
      <c r="AI151" s="11"/>
      <c r="AJ151" s="233">
        <f>SUMPRODUCT(LEN($M151:$U154)-LEN(SUBSTITUTE($M151:$U154,"A", "")))</f>
        <v>33</v>
      </c>
      <c r="AK151" s="239">
        <f>SUMPRODUCT(LEN($X151:$X154)-LEN(SUBSTITUTE($X151:$X154,"A", "")))</f>
        <v>0</v>
      </c>
      <c r="AL151" s="230">
        <f>SUMPRODUCT(LEN($W151:$W154)-LEN(SUBSTITUTE($W151:$W154,"A", "")))</f>
        <v>0</v>
      </c>
      <c r="AM151" s="233">
        <f>SUMPRODUCT(LEN($M151:$U154)-LEN(SUBSTITUTE($M151:$U154,"S", "")))</f>
        <v>4</v>
      </c>
      <c r="AN151" s="239">
        <f>SUMPRODUCT(LEN($X151:$X154)-LEN(SUBSTITUTE($X151:$X154,"S", "")))</f>
        <v>0</v>
      </c>
      <c r="AO151" s="230">
        <f>SUMPRODUCT(LEN($W151:$W154)-LEN(SUBSTITUTE($W151:$W154,"S", "")))</f>
        <v>0</v>
      </c>
      <c r="AP151" s="233">
        <f>SUMPRODUCT(LEN($M151:$U154)-LEN(SUBSTITUTE($M151:$U154,"F", "")))</f>
        <v>0</v>
      </c>
      <c r="AQ151" s="239">
        <f>SUMPRODUCT(LEN($X151:$X154)-LEN(SUBSTITUTE($X151:$X154,"F", "")))</f>
        <v>0</v>
      </c>
      <c r="AR151" s="230">
        <f>SUMPRODUCT(LEN($W151:$W154)-LEN(SUBSTITUTE($W151:$W154,"F", "")))</f>
        <v>0</v>
      </c>
      <c r="AS151" s="233">
        <f>SUMPRODUCT(LEN($M151:$U154)-LEN(SUBSTITUTE($M151:$U154,"G", "")))</f>
        <v>6</v>
      </c>
      <c r="AT151" s="239">
        <f>SUMPRODUCT(LEN($X151:$X154)-LEN(SUBSTITUTE($X151:$X154,"G", "")))</f>
        <v>0</v>
      </c>
      <c r="AU151" s="230">
        <f>SUMPRODUCT(LEN($W151:$W154)-LEN(SUBSTITUTE($W151:$W154,"G", "")))</f>
        <v>0</v>
      </c>
      <c r="AV151" s="233">
        <f>SUMPRODUCT(LEN($L151:$U154)-LEN(SUBSTITUTE($L151:$U154,"M", "")))</f>
        <v>0</v>
      </c>
      <c r="AW151" s="236">
        <f>SUMPRODUCT(LEN($X151:$X154)-LEN(SUBSTITUTE($X151:$X154,"M", "")))</f>
        <v>0</v>
      </c>
      <c r="AX151" s="230">
        <f>SUMPRODUCT(LEN($W151:$W154)-LEN(SUBSTITUTE($W151:$W154,"M", "")))</f>
        <v>0</v>
      </c>
      <c r="AY151" s="291">
        <f>SUMPRODUCT(LEN($AE151:$AE154)-LEN(SUBSTITUTE($AE151:$AE154,"S", "")))</f>
        <v>0</v>
      </c>
      <c r="AZ151" s="227">
        <f>SUMPRODUCT(LEN($AE151:$AE154)-LEN(SUBSTITUTE($AE151:$AE154,"F", "")))</f>
        <v>0</v>
      </c>
      <c r="BA151" s="227">
        <f>SUMPRODUCT(LEN($AE151:$AE154)-LEN(SUBSTITUTE($AE151:$AE154,"G", "")))</f>
        <v>0</v>
      </c>
      <c r="BB151" s="294">
        <f>SUMPRODUCT(LEN($AE151:$AE154)-LEN(SUBSTITUTE($AE151:$AE154,"M", "")))</f>
        <v>0</v>
      </c>
    </row>
    <row r="152" spans="2:62" ht="28.15" customHeight="1" thickBot="1" x14ac:dyDescent="0.25">
      <c r="B152" s="30"/>
      <c r="C152" s="243"/>
      <c r="D152" s="36"/>
      <c r="E152" s="111"/>
      <c r="F152" s="111"/>
      <c r="G152" s="110"/>
      <c r="H152" s="224"/>
      <c r="I152" s="247"/>
      <c r="J152" s="247"/>
      <c r="K152" s="247"/>
      <c r="L152" s="33" t="s">
        <v>123</v>
      </c>
      <c r="M152" s="32" t="s">
        <v>132</v>
      </c>
      <c r="N152" s="33" t="s">
        <v>122</v>
      </c>
      <c r="O152" s="32" t="s">
        <v>377</v>
      </c>
      <c r="P152" s="33" t="s">
        <v>120</v>
      </c>
      <c r="Q152" s="32" t="s">
        <v>389</v>
      </c>
      <c r="R152" s="33" t="s">
        <v>119</v>
      </c>
      <c r="S152" s="32" t="s">
        <v>113</v>
      </c>
      <c r="T152" s="33" t="s">
        <v>118</v>
      </c>
      <c r="U152" s="32"/>
      <c r="V152" s="33" t="s">
        <v>117</v>
      </c>
      <c r="W152" s="32"/>
      <c r="X152" s="33" t="s">
        <v>116</v>
      </c>
      <c r="Y152" s="32"/>
      <c r="Z152" s="33" t="s">
        <v>115</v>
      </c>
      <c r="AA152" s="32"/>
      <c r="AB152" s="31"/>
      <c r="AC152" s="32"/>
      <c r="AD152" s="31"/>
      <c r="AE152" s="23"/>
      <c r="AF152" s="251"/>
      <c r="AG152" s="251"/>
      <c r="AH152" s="22"/>
      <c r="AI152" s="11"/>
      <c r="AJ152" s="234"/>
      <c r="AK152" s="240"/>
      <c r="AL152" s="231"/>
      <c r="AM152" s="234"/>
      <c r="AN152" s="240"/>
      <c r="AO152" s="231"/>
      <c r="AP152" s="234"/>
      <c r="AQ152" s="240"/>
      <c r="AR152" s="231"/>
      <c r="AS152" s="234"/>
      <c r="AT152" s="240"/>
      <c r="AU152" s="231"/>
      <c r="AV152" s="234"/>
      <c r="AW152" s="237"/>
      <c r="AX152" s="231"/>
      <c r="AY152" s="292"/>
      <c r="AZ152" s="228"/>
      <c r="BA152" s="228"/>
      <c r="BB152" s="295"/>
    </row>
    <row r="153" spans="2:62" ht="28.15" customHeight="1" x14ac:dyDescent="0.2">
      <c r="B153" s="30"/>
      <c r="C153" s="244"/>
      <c r="D153" s="29"/>
      <c r="E153" s="109"/>
      <c r="F153" s="109"/>
      <c r="G153" s="108"/>
      <c r="H153" s="225"/>
      <c r="I153" s="248"/>
      <c r="J153" s="248"/>
      <c r="K153" s="248"/>
      <c r="L153" s="26" t="s">
        <v>114</v>
      </c>
      <c r="M153" s="25" t="s">
        <v>132</v>
      </c>
      <c r="N153" s="26" t="s">
        <v>112</v>
      </c>
      <c r="O153" s="25" t="s">
        <v>186</v>
      </c>
      <c r="P153" s="26" t="s">
        <v>111</v>
      </c>
      <c r="Q153" s="25" t="s">
        <v>132</v>
      </c>
      <c r="R153" s="26" t="s">
        <v>110</v>
      </c>
      <c r="S153" s="25" t="s">
        <v>104</v>
      </c>
      <c r="T153" s="26" t="s">
        <v>109</v>
      </c>
      <c r="U153" s="25"/>
      <c r="V153" s="26" t="s">
        <v>108</v>
      </c>
      <c r="W153" s="25"/>
      <c r="X153" s="26" t="s">
        <v>107</v>
      </c>
      <c r="Y153" s="25"/>
      <c r="Z153" s="26" t="s">
        <v>106</v>
      </c>
      <c r="AA153" s="25"/>
      <c r="AB153" s="24"/>
      <c r="AC153" s="25"/>
      <c r="AD153" s="24"/>
      <c r="AE153" s="23"/>
      <c r="AF153" s="251"/>
      <c r="AG153" s="251"/>
      <c r="AH153" s="22"/>
      <c r="AI153" s="11"/>
      <c r="AJ153" s="234"/>
      <c r="AK153" s="240"/>
      <c r="AL153" s="231"/>
      <c r="AM153" s="234"/>
      <c r="AN153" s="240"/>
      <c r="AO153" s="231"/>
      <c r="AP153" s="234"/>
      <c r="AQ153" s="240"/>
      <c r="AR153" s="231"/>
      <c r="AS153" s="234"/>
      <c r="AT153" s="240"/>
      <c r="AU153" s="231"/>
      <c r="AV153" s="234"/>
      <c r="AW153" s="237"/>
      <c r="AX153" s="231"/>
      <c r="AY153" s="292"/>
      <c r="AZ153" s="228"/>
      <c r="BA153" s="228"/>
      <c r="BB153" s="295"/>
    </row>
    <row r="154" spans="2:62" ht="28.15" customHeight="1" thickBot="1" x14ac:dyDescent="0.25">
      <c r="B154" s="30"/>
      <c r="C154" s="253"/>
      <c r="D154" s="51"/>
      <c r="E154" s="115"/>
      <c r="F154" s="115"/>
      <c r="G154" s="114"/>
      <c r="H154" s="226"/>
      <c r="I154" s="254"/>
      <c r="J154" s="254"/>
      <c r="K154" s="254"/>
      <c r="L154" s="48" t="s">
        <v>105</v>
      </c>
      <c r="M154" s="47" t="s">
        <v>377</v>
      </c>
      <c r="N154" s="48" t="s">
        <v>103</v>
      </c>
      <c r="O154" s="47" t="s">
        <v>611</v>
      </c>
      <c r="P154" s="48" t="s">
        <v>102</v>
      </c>
      <c r="Q154" s="47" t="s">
        <v>132</v>
      </c>
      <c r="R154" s="48" t="s">
        <v>101</v>
      </c>
      <c r="S154" s="47" t="s">
        <v>121</v>
      </c>
      <c r="T154" s="48">
        <v>20</v>
      </c>
      <c r="U154" s="47"/>
      <c r="V154" s="48" t="s">
        <v>100</v>
      </c>
      <c r="W154" s="47"/>
      <c r="X154" s="48" t="s">
        <v>99</v>
      </c>
      <c r="Y154" s="47"/>
      <c r="Z154" s="48" t="s">
        <v>98</v>
      </c>
      <c r="AA154" s="47"/>
      <c r="AB154" s="16"/>
      <c r="AC154" s="47"/>
      <c r="AD154" s="16"/>
      <c r="AE154" s="46"/>
      <c r="AF154" s="255"/>
      <c r="AG154" s="255"/>
      <c r="AH154" s="45"/>
      <c r="AI154" s="11"/>
      <c r="AJ154" s="235"/>
      <c r="AK154" s="241"/>
      <c r="AL154" s="232"/>
      <c r="AM154" s="235"/>
      <c r="AN154" s="241"/>
      <c r="AO154" s="232"/>
      <c r="AP154" s="235"/>
      <c r="AQ154" s="241"/>
      <c r="AR154" s="232"/>
      <c r="AS154" s="235"/>
      <c r="AT154" s="241"/>
      <c r="AU154" s="232"/>
      <c r="AV154" s="235"/>
      <c r="AW154" s="238"/>
      <c r="AX154" s="232"/>
      <c r="AY154" s="293"/>
      <c r="AZ154" s="229"/>
      <c r="BA154" s="229"/>
      <c r="BB154" s="296"/>
    </row>
    <row r="155" spans="2:62" ht="28.15" customHeight="1" x14ac:dyDescent="0.2">
      <c r="B155" s="30"/>
      <c r="C155" s="242">
        <v>3</v>
      </c>
      <c r="D155" s="44"/>
      <c r="E155" s="113"/>
      <c r="F155" s="113"/>
      <c r="G155" s="112"/>
      <c r="H155" s="223"/>
      <c r="I155" s="246">
        <v>61</v>
      </c>
      <c r="J155" s="246">
        <v>24</v>
      </c>
      <c r="K155" s="246">
        <v>7</v>
      </c>
      <c r="L155" s="41" t="s">
        <v>133</v>
      </c>
      <c r="M155" s="40" t="s">
        <v>611</v>
      </c>
      <c r="N155" s="41" t="s">
        <v>131</v>
      </c>
      <c r="O155" s="40" t="s">
        <v>613</v>
      </c>
      <c r="P155" s="41" t="s">
        <v>130</v>
      </c>
      <c r="Q155" s="40" t="s">
        <v>382</v>
      </c>
      <c r="R155" s="41" t="s">
        <v>129</v>
      </c>
      <c r="S155" s="40" t="s">
        <v>175</v>
      </c>
      <c r="T155" s="41" t="s">
        <v>128</v>
      </c>
      <c r="U155" s="40" t="s">
        <v>121</v>
      </c>
      <c r="V155" s="41" t="s">
        <v>127</v>
      </c>
      <c r="W155" s="40"/>
      <c r="X155" s="41" t="s">
        <v>126</v>
      </c>
      <c r="Y155" s="40"/>
      <c r="Z155" s="41" t="s">
        <v>125</v>
      </c>
      <c r="AA155" s="40"/>
      <c r="AB155" s="39"/>
      <c r="AC155" s="40"/>
      <c r="AD155" s="39" t="s">
        <v>1157</v>
      </c>
      <c r="AE155" s="38"/>
      <c r="AF155" s="250"/>
      <c r="AG155" s="250"/>
      <c r="AH155" s="37"/>
      <c r="AI155" s="11"/>
      <c r="AJ155" s="233">
        <f>SUMPRODUCT(LEN($M155:$U158)-LEN(SUBSTITUTE($M155:$U158,"A", "")))</f>
        <v>35</v>
      </c>
      <c r="AK155" s="239">
        <f>SUMPRODUCT(LEN($X155:$X158)-LEN(SUBSTITUTE($X155:$X158,"A", "")))</f>
        <v>0</v>
      </c>
      <c r="AL155" s="230">
        <f>SUMPRODUCT(LEN($W155:$W158)-LEN(SUBSTITUTE($W155:$W158,"A", "")))</f>
        <v>0</v>
      </c>
      <c r="AM155" s="233">
        <f>SUMPRODUCT(LEN($M155:$U158)-LEN(SUBSTITUTE($M155:$U158,"S", "")))</f>
        <v>8</v>
      </c>
      <c r="AN155" s="239">
        <f>SUMPRODUCT(LEN($X155:$X158)-LEN(SUBSTITUTE($X155:$X158,"S", "")))</f>
        <v>0</v>
      </c>
      <c r="AO155" s="230">
        <f>SUMPRODUCT(LEN($W155:$W158)-LEN(SUBSTITUTE($W155:$W158,"S", "")))</f>
        <v>0</v>
      </c>
      <c r="AP155" s="233">
        <f>SUMPRODUCT(LEN($M155:$U158)-LEN(SUBSTITUTE($M155:$U158,"F", "")))</f>
        <v>0</v>
      </c>
      <c r="AQ155" s="239">
        <f>SUMPRODUCT(LEN($X155:$X158)-LEN(SUBSTITUTE($X155:$X158,"F", "")))</f>
        <v>0</v>
      </c>
      <c r="AR155" s="230">
        <f>SUMPRODUCT(LEN($W155:$W158)-LEN(SUBSTITUTE($W155:$W158,"F", "")))</f>
        <v>0</v>
      </c>
      <c r="AS155" s="233">
        <f>SUMPRODUCT(LEN($M155:$U158)-LEN(SUBSTITUTE($M155:$U158,"G", "")))</f>
        <v>11</v>
      </c>
      <c r="AT155" s="239">
        <f>SUMPRODUCT(LEN($X155:$X158)-LEN(SUBSTITUTE($X155:$X158,"G", "")))</f>
        <v>0</v>
      </c>
      <c r="AU155" s="230">
        <f>SUMPRODUCT(LEN($W155:$W158)-LEN(SUBSTITUTE($W155:$W158,"G", "")))</f>
        <v>0</v>
      </c>
      <c r="AV155" s="233">
        <f>SUMPRODUCT(LEN($L155:$U158)-LEN(SUBSTITUTE($L155:$U158,"M", "")))</f>
        <v>0</v>
      </c>
      <c r="AW155" s="236">
        <f>SUMPRODUCT(LEN($X155:$X158)-LEN(SUBSTITUTE($X155:$X158,"M", "")))</f>
        <v>0</v>
      </c>
      <c r="AX155" s="230">
        <f>SUMPRODUCT(LEN($W155:$W158)-LEN(SUBSTITUTE($W155:$W158,"M", "")))</f>
        <v>0</v>
      </c>
      <c r="AY155" s="291">
        <f>SUMPRODUCT(LEN($AE155:$AE158)-LEN(SUBSTITUTE($AE155:$AE158,"S", "")))</f>
        <v>0</v>
      </c>
      <c r="AZ155" s="227">
        <f>SUMPRODUCT(LEN($AE155:$AE158)-LEN(SUBSTITUTE($AE155:$AE158,"F", "")))</f>
        <v>0</v>
      </c>
      <c r="BA155" s="227">
        <f>SUMPRODUCT(LEN($AE155:$AE158)-LEN(SUBSTITUTE($AE155:$AE158,"G", "")))</f>
        <v>0</v>
      </c>
      <c r="BB155" s="294">
        <f>SUMPRODUCT(LEN($AE155:$AE158)-LEN(SUBSTITUTE($AE155:$AE158,"M", "")))</f>
        <v>0</v>
      </c>
    </row>
    <row r="156" spans="2:62" ht="28.15" customHeight="1" thickBot="1" x14ac:dyDescent="0.25">
      <c r="B156" s="30"/>
      <c r="C156" s="243"/>
      <c r="D156" s="36"/>
      <c r="E156" s="111"/>
      <c r="F156" s="111"/>
      <c r="G156" s="110"/>
      <c r="H156" s="224"/>
      <c r="I156" s="247"/>
      <c r="J156" s="247"/>
      <c r="K156" s="247"/>
      <c r="L156" s="33" t="s">
        <v>123</v>
      </c>
      <c r="M156" s="32" t="s">
        <v>1156</v>
      </c>
      <c r="N156" s="33" t="s">
        <v>122</v>
      </c>
      <c r="O156" s="32" t="s">
        <v>377</v>
      </c>
      <c r="P156" s="33" t="s">
        <v>120</v>
      </c>
      <c r="Q156" s="32" t="s">
        <v>428</v>
      </c>
      <c r="R156" s="33" t="s">
        <v>119</v>
      </c>
      <c r="S156" s="32" t="s">
        <v>113</v>
      </c>
      <c r="T156" s="33" t="s">
        <v>118</v>
      </c>
      <c r="U156" s="32"/>
      <c r="V156" s="33" t="s">
        <v>117</v>
      </c>
      <c r="W156" s="32"/>
      <c r="X156" s="33" t="s">
        <v>116</v>
      </c>
      <c r="Y156" s="32"/>
      <c r="Z156" s="33" t="s">
        <v>115</v>
      </c>
      <c r="AA156" s="32"/>
      <c r="AB156" s="31"/>
      <c r="AC156" s="32"/>
      <c r="AD156" s="31" t="s">
        <v>1155</v>
      </c>
      <c r="AE156" s="23"/>
      <c r="AF156" s="251"/>
      <c r="AG156" s="251"/>
      <c r="AH156" s="22"/>
      <c r="AI156" s="11"/>
      <c r="AJ156" s="234"/>
      <c r="AK156" s="240"/>
      <c r="AL156" s="231"/>
      <c r="AM156" s="234"/>
      <c r="AN156" s="240"/>
      <c r="AO156" s="231"/>
      <c r="AP156" s="234"/>
      <c r="AQ156" s="240"/>
      <c r="AR156" s="231"/>
      <c r="AS156" s="234"/>
      <c r="AT156" s="240"/>
      <c r="AU156" s="231"/>
      <c r="AV156" s="234"/>
      <c r="AW156" s="237"/>
      <c r="AX156" s="231"/>
      <c r="AY156" s="292"/>
      <c r="AZ156" s="228"/>
      <c r="BA156" s="228"/>
      <c r="BB156" s="295"/>
    </row>
    <row r="157" spans="2:62" ht="28.15" customHeight="1" x14ac:dyDescent="0.2">
      <c r="B157" s="30"/>
      <c r="C157" s="244"/>
      <c r="D157" s="29"/>
      <c r="E157" s="109"/>
      <c r="F157" s="109"/>
      <c r="G157" s="108"/>
      <c r="H157" s="225"/>
      <c r="I157" s="248"/>
      <c r="J157" s="248"/>
      <c r="K157" s="248"/>
      <c r="L157" s="26" t="s">
        <v>114</v>
      </c>
      <c r="M157" s="25" t="s">
        <v>707</v>
      </c>
      <c r="N157" s="26" t="s">
        <v>112</v>
      </c>
      <c r="O157" s="25" t="s">
        <v>740</v>
      </c>
      <c r="P157" s="26" t="s">
        <v>111</v>
      </c>
      <c r="Q157" s="25" t="s">
        <v>389</v>
      </c>
      <c r="R157" s="26" t="s">
        <v>110</v>
      </c>
      <c r="S157" s="25" t="s">
        <v>113</v>
      </c>
      <c r="T157" s="26" t="s">
        <v>109</v>
      </c>
      <c r="U157" s="25"/>
      <c r="V157" s="26" t="s">
        <v>108</v>
      </c>
      <c r="W157" s="25"/>
      <c r="X157" s="26" t="s">
        <v>107</v>
      </c>
      <c r="Y157" s="25"/>
      <c r="Z157" s="26" t="s">
        <v>106</v>
      </c>
      <c r="AA157" s="25"/>
      <c r="AB157" s="24"/>
      <c r="AC157" s="25"/>
      <c r="AD157" s="24"/>
      <c r="AE157" s="23"/>
      <c r="AF157" s="251"/>
      <c r="AG157" s="251"/>
      <c r="AH157" s="22"/>
      <c r="AI157" s="11"/>
      <c r="AJ157" s="234"/>
      <c r="AK157" s="240"/>
      <c r="AL157" s="231"/>
      <c r="AM157" s="234"/>
      <c r="AN157" s="240"/>
      <c r="AO157" s="231"/>
      <c r="AP157" s="234"/>
      <c r="AQ157" s="240"/>
      <c r="AR157" s="231"/>
      <c r="AS157" s="234"/>
      <c r="AT157" s="240"/>
      <c r="AU157" s="231"/>
      <c r="AV157" s="234"/>
      <c r="AW157" s="237"/>
      <c r="AX157" s="231"/>
      <c r="AY157" s="292"/>
      <c r="AZ157" s="228"/>
      <c r="BA157" s="228"/>
      <c r="BB157" s="295"/>
    </row>
    <row r="158" spans="2:62" ht="28.15" customHeight="1" thickBot="1" x14ac:dyDescent="0.25">
      <c r="B158" s="21"/>
      <c r="C158" s="245"/>
      <c r="D158" s="20"/>
      <c r="E158" s="117"/>
      <c r="F158" s="117"/>
      <c r="G158" s="116"/>
      <c r="H158" s="226"/>
      <c r="I158" s="249"/>
      <c r="J158" s="249"/>
      <c r="K158" s="249"/>
      <c r="L158" s="17" t="s">
        <v>105</v>
      </c>
      <c r="M158" s="15" t="s">
        <v>186</v>
      </c>
      <c r="N158" s="17" t="s">
        <v>103</v>
      </c>
      <c r="O158" s="15" t="s">
        <v>613</v>
      </c>
      <c r="P158" s="17" t="s">
        <v>102</v>
      </c>
      <c r="Q158" s="15" t="s">
        <v>132</v>
      </c>
      <c r="R158" s="17" t="s">
        <v>101</v>
      </c>
      <c r="S158" s="15" t="s">
        <v>121</v>
      </c>
      <c r="T158" s="17">
        <v>20</v>
      </c>
      <c r="U158" s="15"/>
      <c r="V158" s="17" t="s">
        <v>100</v>
      </c>
      <c r="W158" s="15"/>
      <c r="X158" s="17" t="s">
        <v>99</v>
      </c>
      <c r="Y158" s="15"/>
      <c r="Z158" s="17" t="s">
        <v>98</v>
      </c>
      <c r="AA158" s="15"/>
      <c r="AB158" s="16"/>
      <c r="AC158" s="15"/>
      <c r="AD158" s="14"/>
      <c r="AE158" s="13"/>
      <c r="AF158" s="252"/>
      <c r="AG158" s="252"/>
      <c r="AH158" s="12"/>
      <c r="AI158" s="11"/>
      <c r="AJ158" s="235"/>
      <c r="AK158" s="241"/>
      <c r="AL158" s="232"/>
      <c r="AM158" s="235"/>
      <c r="AN158" s="241"/>
      <c r="AO158" s="232"/>
      <c r="AP158" s="235"/>
      <c r="AQ158" s="241"/>
      <c r="AR158" s="232"/>
      <c r="AS158" s="235"/>
      <c r="AT158" s="241"/>
      <c r="AU158" s="232"/>
      <c r="AV158" s="235"/>
      <c r="AW158" s="238"/>
      <c r="AX158" s="232"/>
      <c r="AY158" s="293"/>
      <c r="AZ158" s="229"/>
      <c r="BA158" s="229"/>
      <c r="BB158" s="296"/>
    </row>
    <row r="159" spans="2:62" ht="85.9" customHeight="1" thickTop="1" thickBot="1" x14ac:dyDescent="0.35">
      <c r="B159" s="105" t="s">
        <v>174</v>
      </c>
      <c r="C159" s="95" t="s">
        <v>173</v>
      </c>
      <c r="D159" s="100" t="s">
        <v>172</v>
      </c>
      <c r="E159" s="104" t="s">
        <v>171</v>
      </c>
      <c r="F159" s="103"/>
      <c r="G159" s="102"/>
      <c r="H159" s="101" t="s">
        <v>170</v>
      </c>
      <c r="I159" s="100" t="s">
        <v>96</v>
      </c>
      <c r="J159" s="100" t="s">
        <v>169</v>
      </c>
      <c r="K159" s="100" t="s">
        <v>97</v>
      </c>
      <c r="L159" s="256" t="s">
        <v>168</v>
      </c>
      <c r="M159" s="262"/>
      <c r="N159" s="256" t="s">
        <v>167</v>
      </c>
      <c r="O159" s="262"/>
      <c r="P159" s="256" t="s">
        <v>167</v>
      </c>
      <c r="Q159" s="257"/>
      <c r="R159" s="256" t="s">
        <v>167</v>
      </c>
      <c r="S159" s="257"/>
      <c r="T159" s="256" t="s">
        <v>167</v>
      </c>
      <c r="U159" s="257"/>
      <c r="V159" s="256" t="s">
        <v>167</v>
      </c>
      <c r="W159" s="257"/>
      <c r="X159" s="256" t="s">
        <v>167</v>
      </c>
      <c r="Y159" s="257"/>
      <c r="Z159" s="256" t="s">
        <v>167</v>
      </c>
      <c r="AA159" s="257"/>
      <c r="AB159" s="261" t="s">
        <v>166</v>
      </c>
      <c r="AC159" s="257"/>
      <c r="AD159" s="101" t="s">
        <v>165</v>
      </c>
      <c r="AE159" s="101" t="s">
        <v>164</v>
      </c>
      <c r="AF159" s="100" t="s">
        <v>163</v>
      </c>
      <c r="AG159" s="100" t="s">
        <v>162</v>
      </c>
      <c r="AH159" s="99" t="s">
        <v>161</v>
      </c>
      <c r="AI159" s="98"/>
      <c r="AJ159" s="96" t="s">
        <v>160</v>
      </c>
      <c r="AK159" s="95" t="s">
        <v>159</v>
      </c>
      <c r="AL159" s="94" t="s">
        <v>158</v>
      </c>
      <c r="AM159" s="96" t="s">
        <v>157</v>
      </c>
      <c r="AN159" s="95" t="s">
        <v>156</v>
      </c>
      <c r="AO159" s="94" t="s">
        <v>155</v>
      </c>
      <c r="AP159" s="96" t="s">
        <v>154</v>
      </c>
      <c r="AQ159" s="95" t="s">
        <v>153</v>
      </c>
      <c r="AR159" s="97" t="s">
        <v>152</v>
      </c>
      <c r="AS159" s="96" t="s">
        <v>151</v>
      </c>
      <c r="AT159" s="95" t="s">
        <v>150</v>
      </c>
      <c r="AU159" s="94" t="s">
        <v>149</v>
      </c>
      <c r="AV159" s="96" t="s">
        <v>148</v>
      </c>
      <c r="AW159" s="95" t="s">
        <v>147</v>
      </c>
      <c r="AX159" s="94" t="s">
        <v>146</v>
      </c>
      <c r="AY159" s="93" t="s">
        <v>145</v>
      </c>
      <c r="AZ159" s="92" t="s">
        <v>144</v>
      </c>
      <c r="BA159" s="92" t="s">
        <v>143</v>
      </c>
      <c r="BB159" s="91" t="s">
        <v>142</v>
      </c>
    </row>
    <row r="160" spans="2:62" ht="48" thickBot="1" x14ac:dyDescent="0.3">
      <c r="B160" s="90" t="s">
        <v>245</v>
      </c>
      <c r="C160" s="89"/>
      <c r="D160" s="88">
        <v>207</v>
      </c>
      <c r="E160" s="258"/>
      <c r="F160" s="259"/>
      <c r="G160" s="260"/>
      <c r="H160" s="87" t="s">
        <v>140</v>
      </c>
      <c r="I160" s="86"/>
      <c r="J160" s="86"/>
      <c r="K160" s="85"/>
      <c r="L160" s="84"/>
      <c r="M160" s="81"/>
      <c r="N160" s="84"/>
      <c r="O160" s="81"/>
      <c r="P160" s="84"/>
      <c r="Q160" s="81"/>
      <c r="R160" s="84"/>
      <c r="S160" s="81"/>
      <c r="T160" s="84"/>
      <c r="U160" s="81"/>
      <c r="V160" s="84"/>
      <c r="W160" s="81"/>
      <c r="X160" s="84"/>
      <c r="Y160" s="81"/>
      <c r="Z160" s="84"/>
      <c r="AA160" s="83"/>
      <c r="AB160" s="82" t="s">
        <v>139</v>
      </c>
      <c r="AC160" s="81"/>
      <c r="AD160" s="81"/>
      <c r="AE160" s="81"/>
      <c r="AF160" s="80"/>
      <c r="AG160" s="80"/>
      <c r="AH160" s="60"/>
      <c r="AI160" s="79" t="s">
        <v>138</v>
      </c>
      <c r="AJ160" s="78">
        <f t="shared" ref="AJ160:BB160" si="20">SUM(AJ162:AJ173)</f>
        <v>86</v>
      </c>
      <c r="AK160" s="77">
        <f t="shared" si="20"/>
        <v>0</v>
      </c>
      <c r="AL160" s="76">
        <f t="shared" si="20"/>
        <v>0</v>
      </c>
      <c r="AM160" s="78">
        <f t="shared" si="20"/>
        <v>16</v>
      </c>
      <c r="AN160" s="77">
        <f t="shared" si="20"/>
        <v>0</v>
      </c>
      <c r="AO160" s="76">
        <f t="shared" si="20"/>
        <v>0</v>
      </c>
      <c r="AP160" s="78">
        <f t="shared" si="20"/>
        <v>0</v>
      </c>
      <c r="AQ160" s="77">
        <f t="shared" si="20"/>
        <v>0</v>
      </c>
      <c r="AR160" s="76">
        <f t="shared" si="20"/>
        <v>0</v>
      </c>
      <c r="AS160" s="78">
        <f t="shared" si="20"/>
        <v>19</v>
      </c>
      <c r="AT160" s="77">
        <f t="shared" si="20"/>
        <v>0</v>
      </c>
      <c r="AU160" s="76">
        <f t="shared" si="20"/>
        <v>0</v>
      </c>
      <c r="AV160" s="78">
        <f t="shared" si="20"/>
        <v>0</v>
      </c>
      <c r="AW160" s="77">
        <f t="shared" si="20"/>
        <v>0</v>
      </c>
      <c r="AX160" s="76">
        <f t="shared" si="20"/>
        <v>0</v>
      </c>
      <c r="AY160" s="75">
        <f t="shared" si="20"/>
        <v>0</v>
      </c>
      <c r="AZ160" s="74">
        <f t="shared" si="20"/>
        <v>0</v>
      </c>
      <c r="BA160" s="74">
        <f t="shared" si="20"/>
        <v>3</v>
      </c>
      <c r="BB160" s="73">
        <f t="shared" si="20"/>
        <v>0</v>
      </c>
      <c r="BC160" s="72" t="s">
        <v>137</v>
      </c>
      <c r="BF160" s="5">
        <f>SUM(AJ160:AL160)/$BG$5</f>
        <v>28.666666666666668</v>
      </c>
      <c r="BG160" s="5">
        <f>SUM(AM160:AO160,AY160)/$BG$5</f>
        <v>5.333333333333333</v>
      </c>
      <c r="BH160" s="5">
        <f>SUM(AP160:AR160,AZ160)/$BG$5</f>
        <v>0</v>
      </c>
      <c r="BI160" s="5">
        <f>SUM(AS160:AU160,BA160)/$BG$5</f>
        <v>7.333333333333333</v>
      </c>
      <c r="BJ160" s="5">
        <f>SUM(AV160:AX160,BB160)/$BG$5</f>
        <v>0</v>
      </c>
    </row>
    <row r="161" spans="2:62" ht="37.5" thickBot="1" x14ac:dyDescent="0.3">
      <c r="B161" s="71"/>
      <c r="C161" s="70"/>
      <c r="D161" s="69"/>
      <c r="E161" s="68"/>
      <c r="F161" s="68"/>
      <c r="G161" s="67"/>
      <c r="H161" s="66"/>
      <c r="I161" s="64"/>
      <c r="J161" s="64"/>
      <c r="K161" s="65"/>
      <c r="L161" s="64"/>
      <c r="M161" s="62"/>
      <c r="N161" s="64"/>
      <c r="O161" s="62"/>
      <c r="P161" s="64"/>
      <c r="Q161" s="62"/>
      <c r="R161" s="64"/>
      <c r="S161" s="62"/>
      <c r="T161" s="64"/>
      <c r="U161" s="62"/>
      <c r="V161" s="64"/>
      <c r="W161" s="62"/>
      <c r="X161" s="64"/>
      <c r="Y161" s="62"/>
      <c r="Z161" s="64"/>
      <c r="AA161" s="62"/>
      <c r="AB161" s="63"/>
      <c r="AC161" s="62"/>
      <c r="AD161" s="62"/>
      <c r="AE161" s="62"/>
      <c r="AF161" s="61"/>
      <c r="AG161" s="61"/>
      <c r="AH161" s="60"/>
      <c r="AI161" s="59" t="s">
        <v>136</v>
      </c>
      <c r="AJ161" s="58">
        <f t="shared" ref="AJ161:BB161" si="21">AJ160/3</f>
        <v>28.666666666666668</v>
      </c>
      <c r="AK161" s="57">
        <f t="shared" si="21"/>
        <v>0</v>
      </c>
      <c r="AL161" s="56">
        <f t="shared" si="21"/>
        <v>0</v>
      </c>
      <c r="AM161" s="58">
        <f t="shared" si="21"/>
        <v>5.333333333333333</v>
      </c>
      <c r="AN161" s="57">
        <f t="shared" si="21"/>
        <v>0</v>
      </c>
      <c r="AO161" s="56">
        <f t="shared" si="21"/>
        <v>0</v>
      </c>
      <c r="AP161" s="58">
        <f t="shared" si="21"/>
        <v>0</v>
      </c>
      <c r="AQ161" s="57">
        <f t="shared" si="21"/>
        <v>0</v>
      </c>
      <c r="AR161" s="56">
        <f t="shared" si="21"/>
        <v>0</v>
      </c>
      <c r="AS161" s="58">
        <f t="shared" si="21"/>
        <v>6.333333333333333</v>
      </c>
      <c r="AT161" s="57">
        <f t="shared" si="21"/>
        <v>0</v>
      </c>
      <c r="AU161" s="56">
        <f t="shared" si="21"/>
        <v>0</v>
      </c>
      <c r="AV161" s="58">
        <f t="shared" si="21"/>
        <v>0</v>
      </c>
      <c r="AW161" s="57">
        <f t="shared" si="21"/>
        <v>0</v>
      </c>
      <c r="AX161" s="56">
        <f t="shared" si="21"/>
        <v>0</v>
      </c>
      <c r="AY161" s="55">
        <f t="shared" si="21"/>
        <v>0</v>
      </c>
      <c r="AZ161" s="54">
        <f t="shared" si="21"/>
        <v>0</v>
      </c>
      <c r="BA161" s="54">
        <f t="shared" si="21"/>
        <v>1</v>
      </c>
      <c r="BB161" s="53">
        <f t="shared" si="21"/>
        <v>0</v>
      </c>
      <c r="BC161" s="52" t="s">
        <v>135</v>
      </c>
    </row>
    <row r="162" spans="2:62" ht="28.15" customHeight="1" x14ac:dyDescent="0.2">
      <c r="B162" s="30"/>
      <c r="C162" s="242">
        <v>1</v>
      </c>
      <c r="D162" s="44"/>
      <c r="E162" s="113"/>
      <c r="F162" s="113"/>
      <c r="G162" s="112"/>
      <c r="H162" s="223" t="s">
        <v>384</v>
      </c>
      <c r="I162" s="246">
        <v>49</v>
      </c>
      <c r="J162" s="246">
        <v>22</v>
      </c>
      <c r="K162" s="246">
        <v>7</v>
      </c>
      <c r="L162" s="41" t="s">
        <v>133</v>
      </c>
      <c r="M162" s="40" t="s">
        <v>399</v>
      </c>
      <c r="N162" s="41" t="s">
        <v>131</v>
      </c>
      <c r="O162" s="40" t="s">
        <v>389</v>
      </c>
      <c r="P162" s="41" t="s">
        <v>130</v>
      </c>
      <c r="Q162" s="40" t="s">
        <v>132</v>
      </c>
      <c r="R162" s="41" t="s">
        <v>129</v>
      </c>
      <c r="S162" s="40" t="s">
        <v>124</v>
      </c>
      <c r="T162" s="41" t="s">
        <v>128</v>
      </c>
      <c r="U162" s="40"/>
      <c r="V162" s="41" t="s">
        <v>127</v>
      </c>
      <c r="W162" s="40"/>
      <c r="X162" s="41" t="s">
        <v>126</v>
      </c>
      <c r="Y162" s="40"/>
      <c r="Z162" s="41" t="s">
        <v>125</v>
      </c>
      <c r="AA162" s="40"/>
      <c r="AB162" s="39"/>
      <c r="AC162" s="40"/>
      <c r="AD162" s="39" t="s">
        <v>404</v>
      </c>
      <c r="AE162" s="38" t="s">
        <v>462</v>
      </c>
      <c r="AF162" s="250"/>
      <c r="AG162" s="250"/>
      <c r="AH162" s="37"/>
      <c r="AI162" s="11"/>
      <c r="AJ162" s="233">
        <f>SUMPRODUCT(LEN($M162:$U165)-LEN(SUBSTITUTE($M162:$U165,"A", "")))</f>
        <v>25</v>
      </c>
      <c r="AK162" s="239">
        <f>SUMPRODUCT(LEN($X162:$X165)-LEN(SUBSTITUTE($X162:$X165,"A", "")))</f>
        <v>0</v>
      </c>
      <c r="AL162" s="230">
        <f>SUMPRODUCT(LEN($W162:$W165)-LEN(SUBSTITUTE($W162:$W165,"A", "")))</f>
        <v>0</v>
      </c>
      <c r="AM162" s="233">
        <f>SUMPRODUCT(LEN($M162:$U165)-LEN(SUBSTITUTE($M162:$U165,"S", "")))</f>
        <v>3</v>
      </c>
      <c r="AN162" s="239">
        <f>SUMPRODUCT(LEN($X162:$X165)-LEN(SUBSTITUTE($X162:$X165,"S", "")))</f>
        <v>0</v>
      </c>
      <c r="AO162" s="230">
        <f>SUMPRODUCT(LEN($W162:$W165)-LEN(SUBSTITUTE($W162:$W165,"S", "")))</f>
        <v>0</v>
      </c>
      <c r="AP162" s="233">
        <f>SUMPRODUCT(LEN($M162:$U165)-LEN(SUBSTITUTE($M162:$U165,"F", "")))</f>
        <v>0</v>
      </c>
      <c r="AQ162" s="239">
        <f>SUMPRODUCT(LEN($X162:$X165)-LEN(SUBSTITUTE($X162:$X165,"F", "")))</f>
        <v>0</v>
      </c>
      <c r="AR162" s="230">
        <f>SUMPRODUCT(LEN($W162:$W165)-LEN(SUBSTITUTE($W162:$W165,"F", "")))</f>
        <v>0</v>
      </c>
      <c r="AS162" s="233">
        <f>SUMPRODUCT(LEN($M162:$U165)-LEN(SUBSTITUTE($M162:$U165,"G", "")))</f>
        <v>6</v>
      </c>
      <c r="AT162" s="239">
        <f>SUMPRODUCT(LEN($X162:$X165)-LEN(SUBSTITUTE($X162:$X165,"G", "")))</f>
        <v>0</v>
      </c>
      <c r="AU162" s="230">
        <f>SUMPRODUCT(LEN($W162:$W165)-LEN(SUBSTITUTE($W162:$W165,"G", "")))</f>
        <v>0</v>
      </c>
      <c r="AV162" s="233">
        <f>SUMPRODUCT(LEN($L162:$U165)-LEN(SUBSTITUTE($L162:$U165,"M", "")))</f>
        <v>0</v>
      </c>
      <c r="AW162" s="236">
        <f>SUMPRODUCT(LEN($X162:$X165)-LEN(SUBSTITUTE($X162:$X165,"M", "")))</f>
        <v>0</v>
      </c>
      <c r="AX162" s="230">
        <f>SUMPRODUCT(LEN($W162:$W165)-LEN(SUBSTITUTE($W162:$W165,"M", "")))</f>
        <v>0</v>
      </c>
      <c r="AY162" s="291">
        <f>SUMPRODUCT(LEN($AE162:$AE165)-LEN(SUBSTITUTE($AE162:$AE165,"S", "")))</f>
        <v>0</v>
      </c>
      <c r="AZ162" s="227">
        <f>SUMPRODUCT(LEN($AE162:$AE165)-LEN(SUBSTITUTE($AE162:$AE165,"F", "")))</f>
        <v>0</v>
      </c>
      <c r="BA162" s="227">
        <f>SUMPRODUCT(LEN($AE162:$AE165)-LEN(SUBSTITUTE($AE162:$AE165,"G", "")))</f>
        <v>3</v>
      </c>
      <c r="BB162" s="294">
        <f>SUMPRODUCT(LEN($AE162:$AE165)-LEN(SUBSTITUTE($AE162:$AE165,"M", "")))</f>
        <v>0</v>
      </c>
    </row>
    <row r="163" spans="2:62" ht="28.15" customHeight="1" thickBot="1" x14ac:dyDescent="0.25">
      <c r="B163" s="30"/>
      <c r="C163" s="243"/>
      <c r="D163" s="36"/>
      <c r="E163" s="111"/>
      <c r="F163" s="111"/>
      <c r="G163" s="110"/>
      <c r="H163" s="224"/>
      <c r="I163" s="247"/>
      <c r="J163" s="247"/>
      <c r="K163" s="247"/>
      <c r="L163" s="33" t="s">
        <v>123</v>
      </c>
      <c r="M163" s="32" t="s">
        <v>186</v>
      </c>
      <c r="N163" s="33" t="s">
        <v>122</v>
      </c>
      <c r="O163" s="32" t="s">
        <v>132</v>
      </c>
      <c r="P163" s="33" t="s">
        <v>120</v>
      </c>
      <c r="Q163" s="32" t="s">
        <v>132</v>
      </c>
      <c r="R163" s="33" t="s">
        <v>119</v>
      </c>
      <c r="S163" s="32" t="s">
        <v>104</v>
      </c>
      <c r="T163" s="33" t="s">
        <v>118</v>
      </c>
      <c r="U163" s="32"/>
      <c r="V163" s="33" t="s">
        <v>117</v>
      </c>
      <c r="W163" s="32"/>
      <c r="X163" s="33" t="s">
        <v>116</v>
      </c>
      <c r="Y163" s="32"/>
      <c r="Z163" s="33" t="s">
        <v>115</v>
      </c>
      <c r="AA163" s="32"/>
      <c r="AB163" s="31"/>
      <c r="AC163" s="32"/>
      <c r="AD163" s="31"/>
      <c r="AE163" s="23"/>
      <c r="AF163" s="251"/>
      <c r="AG163" s="251"/>
      <c r="AH163" s="22"/>
      <c r="AI163" s="11"/>
      <c r="AJ163" s="234"/>
      <c r="AK163" s="240"/>
      <c r="AL163" s="231"/>
      <c r="AM163" s="234"/>
      <c r="AN163" s="240"/>
      <c r="AO163" s="231"/>
      <c r="AP163" s="234"/>
      <c r="AQ163" s="240"/>
      <c r="AR163" s="231"/>
      <c r="AS163" s="234"/>
      <c r="AT163" s="240"/>
      <c r="AU163" s="231"/>
      <c r="AV163" s="234"/>
      <c r="AW163" s="237"/>
      <c r="AX163" s="231"/>
      <c r="AY163" s="292"/>
      <c r="AZ163" s="228"/>
      <c r="BA163" s="228"/>
      <c r="BB163" s="295"/>
    </row>
    <row r="164" spans="2:62" ht="28.15" customHeight="1" x14ac:dyDescent="0.2">
      <c r="B164" s="30"/>
      <c r="C164" s="244"/>
      <c r="D164" s="29"/>
      <c r="E164" s="109"/>
      <c r="F164" s="109"/>
      <c r="G164" s="108"/>
      <c r="H164" s="225">
        <v>208</v>
      </c>
      <c r="I164" s="248"/>
      <c r="J164" s="248"/>
      <c r="K164" s="248"/>
      <c r="L164" s="26" t="s">
        <v>114</v>
      </c>
      <c r="M164" s="25" t="s">
        <v>389</v>
      </c>
      <c r="N164" s="26" t="s">
        <v>112</v>
      </c>
      <c r="O164" s="25" t="s">
        <v>484</v>
      </c>
      <c r="P164" s="26" t="s">
        <v>111</v>
      </c>
      <c r="Q164" s="25" t="s">
        <v>132</v>
      </c>
      <c r="R164" s="26" t="s">
        <v>110</v>
      </c>
      <c r="S164" s="25" t="s">
        <v>121</v>
      </c>
      <c r="T164" s="26" t="s">
        <v>109</v>
      </c>
      <c r="U164" s="25"/>
      <c r="V164" s="26" t="s">
        <v>108</v>
      </c>
      <c r="W164" s="25"/>
      <c r="X164" s="26" t="s">
        <v>107</v>
      </c>
      <c r="Y164" s="25"/>
      <c r="Z164" s="26" t="s">
        <v>106</v>
      </c>
      <c r="AA164" s="25"/>
      <c r="AB164" s="24"/>
      <c r="AC164" s="25"/>
      <c r="AD164" s="24"/>
      <c r="AE164" s="23"/>
      <c r="AF164" s="251"/>
      <c r="AG164" s="251"/>
      <c r="AH164" s="22"/>
      <c r="AI164" s="11"/>
      <c r="AJ164" s="234"/>
      <c r="AK164" s="240"/>
      <c r="AL164" s="231"/>
      <c r="AM164" s="234"/>
      <c r="AN164" s="240"/>
      <c r="AO164" s="231"/>
      <c r="AP164" s="234"/>
      <c r="AQ164" s="240"/>
      <c r="AR164" s="231"/>
      <c r="AS164" s="234"/>
      <c r="AT164" s="240"/>
      <c r="AU164" s="231"/>
      <c r="AV164" s="234"/>
      <c r="AW164" s="237"/>
      <c r="AX164" s="231"/>
      <c r="AY164" s="292"/>
      <c r="AZ164" s="228"/>
      <c r="BA164" s="228"/>
      <c r="BB164" s="295"/>
    </row>
    <row r="165" spans="2:62" ht="28.15" customHeight="1" thickBot="1" x14ac:dyDescent="0.25">
      <c r="B165" s="30"/>
      <c r="C165" s="253"/>
      <c r="D165" s="51"/>
      <c r="E165" s="115"/>
      <c r="F165" s="115"/>
      <c r="G165" s="114"/>
      <c r="H165" s="226"/>
      <c r="I165" s="254"/>
      <c r="J165" s="254"/>
      <c r="K165" s="254"/>
      <c r="L165" s="48" t="s">
        <v>105</v>
      </c>
      <c r="M165" s="47" t="s">
        <v>389</v>
      </c>
      <c r="N165" s="48" t="s">
        <v>103</v>
      </c>
      <c r="O165" s="47" t="s">
        <v>389</v>
      </c>
      <c r="P165" s="48" t="s">
        <v>102</v>
      </c>
      <c r="Q165" s="47" t="s">
        <v>175</v>
      </c>
      <c r="R165" s="48" t="s">
        <v>101</v>
      </c>
      <c r="S165" s="47"/>
      <c r="T165" s="48">
        <v>20</v>
      </c>
      <c r="U165" s="47"/>
      <c r="V165" s="48" t="s">
        <v>100</v>
      </c>
      <c r="W165" s="47"/>
      <c r="X165" s="48" t="s">
        <v>99</v>
      </c>
      <c r="Y165" s="47"/>
      <c r="Z165" s="48" t="s">
        <v>98</v>
      </c>
      <c r="AA165" s="47"/>
      <c r="AB165" s="16"/>
      <c r="AC165" s="47"/>
      <c r="AD165" s="16"/>
      <c r="AE165" s="46"/>
      <c r="AF165" s="255"/>
      <c r="AG165" s="255"/>
      <c r="AH165" s="45"/>
      <c r="AI165" s="11"/>
      <c r="AJ165" s="235"/>
      <c r="AK165" s="241"/>
      <c r="AL165" s="232"/>
      <c r="AM165" s="235"/>
      <c r="AN165" s="241"/>
      <c r="AO165" s="232"/>
      <c r="AP165" s="235"/>
      <c r="AQ165" s="241"/>
      <c r="AR165" s="232"/>
      <c r="AS165" s="235"/>
      <c r="AT165" s="241"/>
      <c r="AU165" s="232"/>
      <c r="AV165" s="235"/>
      <c r="AW165" s="238"/>
      <c r="AX165" s="232"/>
      <c r="AY165" s="293"/>
      <c r="AZ165" s="229"/>
      <c r="BA165" s="229"/>
      <c r="BB165" s="296"/>
    </row>
    <row r="166" spans="2:62" ht="28.15" customHeight="1" x14ac:dyDescent="0.2">
      <c r="B166" s="30"/>
      <c r="C166" s="242">
        <v>2</v>
      </c>
      <c r="D166" s="44"/>
      <c r="E166" s="113"/>
      <c r="F166" s="113"/>
      <c r="G166" s="112"/>
      <c r="H166" s="223"/>
      <c r="I166" s="246">
        <v>61</v>
      </c>
      <c r="J166" s="246">
        <v>23</v>
      </c>
      <c r="K166" s="246">
        <v>8</v>
      </c>
      <c r="L166" s="41" t="s">
        <v>133</v>
      </c>
      <c r="M166" s="40" t="s">
        <v>132</v>
      </c>
      <c r="N166" s="41" t="s">
        <v>131</v>
      </c>
      <c r="O166" s="40" t="s">
        <v>186</v>
      </c>
      <c r="P166" s="41" t="s">
        <v>130</v>
      </c>
      <c r="Q166" s="40" t="s">
        <v>428</v>
      </c>
      <c r="R166" s="41" t="s">
        <v>129</v>
      </c>
      <c r="S166" s="40" t="s">
        <v>121</v>
      </c>
      <c r="T166" s="41" t="s">
        <v>128</v>
      </c>
      <c r="U166" s="40"/>
      <c r="V166" s="41" t="s">
        <v>127</v>
      </c>
      <c r="W166" s="40"/>
      <c r="X166" s="41" t="s">
        <v>126</v>
      </c>
      <c r="Y166" s="40"/>
      <c r="Z166" s="41" t="s">
        <v>125</v>
      </c>
      <c r="AA166" s="40"/>
      <c r="AB166" s="39"/>
      <c r="AC166" s="40"/>
      <c r="AD166" s="39" t="s">
        <v>1154</v>
      </c>
      <c r="AE166" s="38"/>
      <c r="AF166" s="250"/>
      <c r="AG166" s="250"/>
      <c r="AH166" s="37"/>
      <c r="AI166" s="11"/>
      <c r="AJ166" s="233">
        <f>SUMPRODUCT(LEN($M166:$U169)-LEN(SUBSTITUTE($M166:$U169,"A", "")))</f>
        <v>23</v>
      </c>
      <c r="AK166" s="239">
        <f>SUMPRODUCT(LEN($X166:$X169)-LEN(SUBSTITUTE($X166:$X169,"A", "")))</f>
        <v>0</v>
      </c>
      <c r="AL166" s="230">
        <f>SUMPRODUCT(LEN($W166:$W169)-LEN(SUBSTITUTE($W166:$W169,"A", "")))</f>
        <v>0</v>
      </c>
      <c r="AM166" s="233">
        <f>SUMPRODUCT(LEN($M166:$U169)-LEN(SUBSTITUTE($M166:$U169,"S", "")))</f>
        <v>7</v>
      </c>
      <c r="AN166" s="239">
        <f>SUMPRODUCT(LEN($X166:$X169)-LEN(SUBSTITUTE($X166:$X169,"S", "")))</f>
        <v>0</v>
      </c>
      <c r="AO166" s="230">
        <f>SUMPRODUCT(LEN($W166:$W169)-LEN(SUBSTITUTE($W166:$W169,"S", "")))</f>
        <v>0</v>
      </c>
      <c r="AP166" s="233">
        <f>SUMPRODUCT(LEN($M166:$U169)-LEN(SUBSTITUTE($M166:$U169,"F", "")))</f>
        <v>0</v>
      </c>
      <c r="AQ166" s="239">
        <f>SUMPRODUCT(LEN($X166:$X169)-LEN(SUBSTITUTE($X166:$X169,"F", "")))</f>
        <v>0</v>
      </c>
      <c r="AR166" s="230">
        <f>SUMPRODUCT(LEN($W166:$W169)-LEN(SUBSTITUTE($W166:$W169,"F", "")))</f>
        <v>0</v>
      </c>
      <c r="AS166" s="233">
        <f>SUMPRODUCT(LEN($M166:$U169)-LEN(SUBSTITUTE($M166:$U169,"G", "")))</f>
        <v>5</v>
      </c>
      <c r="AT166" s="239">
        <f>SUMPRODUCT(LEN($X166:$X169)-LEN(SUBSTITUTE($X166:$X169,"G", "")))</f>
        <v>0</v>
      </c>
      <c r="AU166" s="230">
        <f>SUMPRODUCT(LEN($W166:$W169)-LEN(SUBSTITUTE($W166:$W169,"G", "")))</f>
        <v>0</v>
      </c>
      <c r="AV166" s="233">
        <f>SUMPRODUCT(LEN($L166:$U169)-LEN(SUBSTITUTE($L166:$U169,"M", "")))</f>
        <v>0</v>
      </c>
      <c r="AW166" s="236">
        <f>SUMPRODUCT(LEN($X166:$X169)-LEN(SUBSTITUTE($X166:$X169,"M", "")))</f>
        <v>0</v>
      </c>
      <c r="AX166" s="230">
        <f>SUMPRODUCT(LEN($W166:$W169)-LEN(SUBSTITUTE($W166:$W169,"M", "")))</f>
        <v>0</v>
      </c>
      <c r="AY166" s="291">
        <f>SUMPRODUCT(LEN($AE166:$AE169)-LEN(SUBSTITUTE($AE166:$AE169,"S", "")))</f>
        <v>0</v>
      </c>
      <c r="AZ166" s="227">
        <f>SUMPRODUCT(LEN($AE166:$AE169)-LEN(SUBSTITUTE($AE166:$AE169,"F", "")))</f>
        <v>0</v>
      </c>
      <c r="BA166" s="227">
        <f>SUMPRODUCT(LEN($AE166:$AE169)-LEN(SUBSTITUTE($AE166:$AE169,"G", "")))</f>
        <v>0</v>
      </c>
      <c r="BB166" s="294">
        <f>SUMPRODUCT(LEN($AE166:$AE169)-LEN(SUBSTITUTE($AE166:$AE169,"M", "")))</f>
        <v>0</v>
      </c>
    </row>
    <row r="167" spans="2:62" ht="28.15" customHeight="1" thickBot="1" x14ac:dyDescent="0.25">
      <c r="B167" s="30"/>
      <c r="C167" s="243"/>
      <c r="D167" s="36"/>
      <c r="E167" s="111"/>
      <c r="F167" s="111"/>
      <c r="G167" s="110"/>
      <c r="H167" s="224"/>
      <c r="I167" s="247"/>
      <c r="J167" s="247"/>
      <c r="K167" s="247"/>
      <c r="L167" s="33" t="s">
        <v>123</v>
      </c>
      <c r="M167" s="32" t="s">
        <v>132</v>
      </c>
      <c r="N167" s="33" t="s">
        <v>122</v>
      </c>
      <c r="O167" s="32" t="s">
        <v>484</v>
      </c>
      <c r="P167" s="33" t="s">
        <v>120</v>
      </c>
      <c r="Q167" s="32" t="s">
        <v>217</v>
      </c>
      <c r="R167" s="33" t="s">
        <v>119</v>
      </c>
      <c r="S167" s="32" t="s">
        <v>121</v>
      </c>
      <c r="T167" s="33" t="s">
        <v>118</v>
      </c>
      <c r="U167" s="32"/>
      <c r="V167" s="33" t="s">
        <v>117</v>
      </c>
      <c r="W167" s="32"/>
      <c r="X167" s="33" t="s">
        <v>116</v>
      </c>
      <c r="Y167" s="32"/>
      <c r="Z167" s="33" t="s">
        <v>115</v>
      </c>
      <c r="AA167" s="32"/>
      <c r="AB167" s="31"/>
      <c r="AC167" s="32"/>
      <c r="AD167" s="31"/>
      <c r="AE167" s="23"/>
      <c r="AF167" s="251"/>
      <c r="AG167" s="251"/>
      <c r="AH167" s="22"/>
      <c r="AI167" s="11"/>
      <c r="AJ167" s="234"/>
      <c r="AK167" s="240"/>
      <c r="AL167" s="231"/>
      <c r="AM167" s="234"/>
      <c r="AN167" s="240"/>
      <c r="AO167" s="231"/>
      <c r="AP167" s="234"/>
      <c r="AQ167" s="240"/>
      <c r="AR167" s="231"/>
      <c r="AS167" s="234"/>
      <c r="AT167" s="240"/>
      <c r="AU167" s="231"/>
      <c r="AV167" s="234"/>
      <c r="AW167" s="237"/>
      <c r="AX167" s="231"/>
      <c r="AY167" s="292"/>
      <c r="AZ167" s="228"/>
      <c r="BA167" s="228"/>
      <c r="BB167" s="295"/>
    </row>
    <row r="168" spans="2:62" ht="28.15" customHeight="1" x14ac:dyDescent="0.2">
      <c r="B168" s="30"/>
      <c r="C168" s="244"/>
      <c r="D168" s="29"/>
      <c r="E168" s="109"/>
      <c r="F168" s="109"/>
      <c r="G168" s="108"/>
      <c r="H168" s="225"/>
      <c r="I168" s="248"/>
      <c r="J168" s="248"/>
      <c r="K168" s="248"/>
      <c r="L168" s="26" t="s">
        <v>114</v>
      </c>
      <c r="M168" s="25" t="s">
        <v>484</v>
      </c>
      <c r="N168" s="26" t="s">
        <v>112</v>
      </c>
      <c r="O168" s="25" t="s">
        <v>389</v>
      </c>
      <c r="P168" s="26" t="s">
        <v>111</v>
      </c>
      <c r="Q168" s="25" t="s">
        <v>175</v>
      </c>
      <c r="R168" s="26" t="s">
        <v>110</v>
      </c>
      <c r="S168" s="25" t="s">
        <v>121</v>
      </c>
      <c r="T168" s="26" t="s">
        <v>109</v>
      </c>
      <c r="U168" s="25"/>
      <c r="V168" s="26" t="s">
        <v>108</v>
      </c>
      <c r="W168" s="25"/>
      <c r="X168" s="26" t="s">
        <v>107</v>
      </c>
      <c r="Y168" s="25"/>
      <c r="Z168" s="26" t="s">
        <v>106</v>
      </c>
      <c r="AA168" s="25"/>
      <c r="AB168" s="24"/>
      <c r="AC168" s="25"/>
      <c r="AD168" s="24"/>
      <c r="AE168" s="23"/>
      <c r="AF168" s="251"/>
      <c r="AG168" s="251"/>
      <c r="AH168" s="22"/>
      <c r="AI168" s="11"/>
      <c r="AJ168" s="234"/>
      <c r="AK168" s="240"/>
      <c r="AL168" s="231"/>
      <c r="AM168" s="234"/>
      <c r="AN168" s="240"/>
      <c r="AO168" s="231"/>
      <c r="AP168" s="234"/>
      <c r="AQ168" s="240"/>
      <c r="AR168" s="231"/>
      <c r="AS168" s="234"/>
      <c r="AT168" s="240"/>
      <c r="AU168" s="231"/>
      <c r="AV168" s="234"/>
      <c r="AW168" s="237"/>
      <c r="AX168" s="231"/>
      <c r="AY168" s="292"/>
      <c r="AZ168" s="228"/>
      <c r="BA168" s="228"/>
      <c r="BB168" s="295"/>
    </row>
    <row r="169" spans="2:62" ht="28.15" customHeight="1" thickBot="1" x14ac:dyDescent="0.25">
      <c r="B169" s="30"/>
      <c r="C169" s="253"/>
      <c r="D169" s="51"/>
      <c r="E169" s="115"/>
      <c r="F169" s="115"/>
      <c r="G169" s="114"/>
      <c r="H169" s="226"/>
      <c r="I169" s="254"/>
      <c r="J169" s="254"/>
      <c r="K169" s="254"/>
      <c r="L169" s="48" t="s">
        <v>105</v>
      </c>
      <c r="M169" s="47" t="s">
        <v>186</v>
      </c>
      <c r="N169" s="48" t="s">
        <v>103</v>
      </c>
      <c r="O169" s="47" t="s">
        <v>389</v>
      </c>
      <c r="P169" s="48" t="s">
        <v>102</v>
      </c>
      <c r="Q169" s="47" t="s">
        <v>175</v>
      </c>
      <c r="R169" s="48" t="s">
        <v>101</v>
      </c>
      <c r="S169" s="47"/>
      <c r="T169" s="48">
        <v>20</v>
      </c>
      <c r="U169" s="47"/>
      <c r="V169" s="48" t="s">
        <v>100</v>
      </c>
      <c r="W169" s="47"/>
      <c r="X169" s="48" t="s">
        <v>99</v>
      </c>
      <c r="Y169" s="47"/>
      <c r="Z169" s="48" t="s">
        <v>98</v>
      </c>
      <c r="AA169" s="47"/>
      <c r="AB169" s="16"/>
      <c r="AC169" s="47"/>
      <c r="AD169" s="16"/>
      <c r="AE169" s="46"/>
      <c r="AF169" s="255"/>
      <c r="AG169" s="255"/>
      <c r="AH169" s="45"/>
      <c r="AI169" s="11"/>
      <c r="AJ169" s="235"/>
      <c r="AK169" s="241"/>
      <c r="AL169" s="232"/>
      <c r="AM169" s="235"/>
      <c r="AN169" s="241"/>
      <c r="AO169" s="232"/>
      <c r="AP169" s="235"/>
      <c r="AQ169" s="241"/>
      <c r="AR169" s="232"/>
      <c r="AS169" s="235"/>
      <c r="AT169" s="241"/>
      <c r="AU169" s="232"/>
      <c r="AV169" s="235"/>
      <c r="AW169" s="238"/>
      <c r="AX169" s="232"/>
      <c r="AY169" s="293"/>
      <c r="AZ169" s="229"/>
      <c r="BA169" s="229"/>
      <c r="BB169" s="296"/>
    </row>
    <row r="170" spans="2:62" ht="28.15" customHeight="1" x14ac:dyDescent="0.2">
      <c r="B170" s="30"/>
      <c r="C170" s="242">
        <v>3</v>
      </c>
      <c r="D170" s="44"/>
      <c r="E170" s="113"/>
      <c r="F170" s="113"/>
      <c r="G170" s="112"/>
      <c r="H170" s="223"/>
      <c r="I170" s="246">
        <v>78</v>
      </c>
      <c r="J170" s="246">
        <v>27</v>
      </c>
      <c r="K170" s="246">
        <v>7</v>
      </c>
      <c r="L170" s="41" t="s">
        <v>133</v>
      </c>
      <c r="M170" s="40" t="s">
        <v>484</v>
      </c>
      <c r="N170" s="41" t="s">
        <v>131</v>
      </c>
      <c r="O170" s="40" t="s">
        <v>132</v>
      </c>
      <c r="P170" s="41" t="s">
        <v>130</v>
      </c>
      <c r="Q170" s="40" t="s">
        <v>377</v>
      </c>
      <c r="R170" s="41" t="s">
        <v>129</v>
      </c>
      <c r="S170" s="40" t="s">
        <v>203</v>
      </c>
      <c r="T170" s="41" t="s">
        <v>128</v>
      </c>
      <c r="U170" s="40" t="s">
        <v>175</v>
      </c>
      <c r="V170" s="41" t="s">
        <v>127</v>
      </c>
      <c r="W170" s="40"/>
      <c r="X170" s="41" t="s">
        <v>126</v>
      </c>
      <c r="Y170" s="40"/>
      <c r="Z170" s="41" t="s">
        <v>125</v>
      </c>
      <c r="AA170" s="40"/>
      <c r="AB170" s="39"/>
      <c r="AC170" s="40"/>
      <c r="AD170" s="39" t="s">
        <v>1153</v>
      </c>
      <c r="AE170" s="38"/>
      <c r="AF170" s="250"/>
      <c r="AG170" s="250"/>
      <c r="AH170" s="37"/>
      <c r="AI170" s="11"/>
      <c r="AJ170" s="233">
        <f>SUMPRODUCT(LEN($M170:$U173)-LEN(SUBSTITUTE($M170:$U173,"A", "")))</f>
        <v>38</v>
      </c>
      <c r="AK170" s="239">
        <f>SUMPRODUCT(LEN($X170:$X173)-LEN(SUBSTITUTE($X170:$X173,"A", "")))</f>
        <v>0</v>
      </c>
      <c r="AL170" s="230">
        <f>SUMPRODUCT(LEN($W170:$W173)-LEN(SUBSTITUTE($W170:$W173,"A", "")))</f>
        <v>0</v>
      </c>
      <c r="AM170" s="233">
        <f>SUMPRODUCT(LEN($M170:$U173)-LEN(SUBSTITUTE($M170:$U173,"S", "")))</f>
        <v>6</v>
      </c>
      <c r="AN170" s="239">
        <f>SUMPRODUCT(LEN($X170:$X173)-LEN(SUBSTITUTE($X170:$X173,"S", "")))</f>
        <v>0</v>
      </c>
      <c r="AO170" s="230">
        <f>SUMPRODUCT(LEN($W170:$W173)-LEN(SUBSTITUTE($W170:$W173,"S", "")))</f>
        <v>0</v>
      </c>
      <c r="AP170" s="233">
        <f>SUMPRODUCT(LEN($M170:$U173)-LEN(SUBSTITUTE($M170:$U173,"F", "")))</f>
        <v>0</v>
      </c>
      <c r="AQ170" s="239">
        <f>SUMPRODUCT(LEN($X170:$X173)-LEN(SUBSTITUTE($X170:$X173,"F", "")))</f>
        <v>0</v>
      </c>
      <c r="AR170" s="230">
        <f>SUMPRODUCT(LEN($W170:$W173)-LEN(SUBSTITUTE($W170:$W173,"F", "")))</f>
        <v>0</v>
      </c>
      <c r="AS170" s="233">
        <f>SUMPRODUCT(LEN($M170:$U173)-LEN(SUBSTITUTE($M170:$U173,"G", "")))</f>
        <v>8</v>
      </c>
      <c r="AT170" s="239">
        <f>SUMPRODUCT(LEN($X170:$X173)-LEN(SUBSTITUTE($X170:$X173,"G", "")))</f>
        <v>0</v>
      </c>
      <c r="AU170" s="230">
        <f>SUMPRODUCT(LEN($W170:$W173)-LEN(SUBSTITUTE($W170:$W173,"G", "")))</f>
        <v>0</v>
      </c>
      <c r="AV170" s="233">
        <f>SUMPRODUCT(LEN($L170:$U173)-LEN(SUBSTITUTE($L170:$U173,"M", "")))</f>
        <v>0</v>
      </c>
      <c r="AW170" s="236">
        <f>SUMPRODUCT(LEN($X170:$X173)-LEN(SUBSTITUTE($X170:$X173,"M", "")))</f>
        <v>0</v>
      </c>
      <c r="AX170" s="230">
        <f>SUMPRODUCT(LEN($W170:$W173)-LEN(SUBSTITUTE($W170:$W173,"M", "")))</f>
        <v>0</v>
      </c>
      <c r="AY170" s="291">
        <f>SUMPRODUCT(LEN($AE170:$AE173)-LEN(SUBSTITUTE($AE170:$AE173,"S", "")))</f>
        <v>0</v>
      </c>
      <c r="AZ170" s="227">
        <f>SUMPRODUCT(LEN($AE170:$AE173)-LEN(SUBSTITUTE($AE170:$AE173,"F", "")))</f>
        <v>0</v>
      </c>
      <c r="BA170" s="227">
        <f>SUMPRODUCT(LEN($AE170:$AE173)-LEN(SUBSTITUTE($AE170:$AE173,"G", "")))</f>
        <v>0</v>
      </c>
      <c r="BB170" s="294">
        <f>SUMPRODUCT(LEN($AE170:$AE173)-LEN(SUBSTITUTE($AE170:$AE173,"M", "")))</f>
        <v>0</v>
      </c>
    </row>
    <row r="171" spans="2:62" ht="28.15" customHeight="1" thickBot="1" x14ac:dyDescent="0.25">
      <c r="B171" s="30"/>
      <c r="C171" s="243"/>
      <c r="D171" s="36"/>
      <c r="E171" s="111"/>
      <c r="F171" s="111"/>
      <c r="G171" s="110"/>
      <c r="H171" s="224"/>
      <c r="I171" s="247"/>
      <c r="J171" s="247"/>
      <c r="K171" s="247"/>
      <c r="L171" s="33" t="s">
        <v>123</v>
      </c>
      <c r="M171" s="32" t="s">
        <v>176</v>
      </c>
      <c r="N171" s="33" t="s">
        <v>122</v>
      </c>
      <c r="O171" s="32" t="s">
        <v>382</v>
      </c>
      <c r="P171" s="33" t="s">
        <v>120</v>
      </c>
      <c r="Q171" s="32" t="s">
        <v>484</v>
      </c>
      <c r="R171" s="33" t="s">
        <v>119</v>
      </c>
      <c r="S171" s="32" t="s">
        <v>399</v>
      </c>
      <c r="T171" s="33" t="s">
        <v>118</v>
      </c>
      <c r="U171" s="32" t="s">
        <v>121</v>
      </c>
      <c r="V171" s="33" t="s">
        <v>117</v>
      </c>
      <c r="W171" s="32"/>
      <c r="X171" s="33" t="s">
        <v>116</v>
      </c>
      <c r="Y171" s="32"/>
      <c r="Z171" s="33" t="s">
        <v>115</v>
      </c>
      <c r="AA171" s="32"/>
      <c r="AB171" s="31"/>
      <c r="AC171" s="32"/>
      <c r="AD171" s="31" t="s">
        <v>124</v>
      </c>
      <c r="AE171" s="23"/>
      <c r="AF171" s="251"/>
      <c r="AG171" s="251"/>
      <c r="AH171" s="22"/>
      <c r="AI171" s="11"/>
      <c r="AJ171" s="234"/>
      <c r="AK171" s="240"/>
      <c r="AL171" s="231"/>
      <c r="AM171" s="234"/>
      <c r="AN171" s="240"/>
      <c r="AO171" s="231"/>
      <c r="AP171" s="234"/>
      <c r="AQ171" s="240"/>
      <c r="AR171" s="231"/>
      <c r="AS171" s="234"/>
      <c r="AT171" s="240"/>
      <c r="AU171" s="231"/>
      <c r="AV171" s="234"/>
      <c r="AW171" s="237"/>
      <c r="AX171" s="231"/>
      <c r="AY171" s="292"/>
      <c r="AZ171" s="228"/>
      <c r="BA171" s="228"/>
      <c r="BB171" s="295"/>
    </row>
    <row r="172" spans="2:62" ht="28.15" customHeight="1" x14ac:dyDescent="0.2">
      <c r="B172" s="30"/>
      <c r="C172" s="244"/>
      <c r="D172" s="29"/>
      <c r="E172" s="109"/>
      <c r="F172" s="109"/>
      <c r="G172" s="108"/>
      <c r="H172" s="225"/>
      <c r="I172" s="248"/>
      <c r="J172" s="248"/>
      <c r="K172" s="248"/>
      <c r="L172" s="26" t="s">
        <v>114</v>
      </c>
      <c r="M172" s="25" t="s">
        <v>382</v>
      </c>
      <c r="N172" s="26" t="s">
        <v>112</v>
      </c>
      <c r="O172" s="25" t="s">
        <v>740</v>
      </c>
      <c r="P172" s="26" t="s">
        <v>111</v>
      </c>
      <c r="Q172" s="25" t="s">
        <v>389</v>
      </c>
      <c r="R172" s="26" t="s">
        <v>110</v>
      </c>
      <c r="S172" s="25" t="s">
        <v>217</v>
      </c>
      <c r="T172" s="26" t="s">
        <v>109</v>
      </c>
      <c r="U172" s="25" t="s">
        <v>121</v>
      </c>
      <c r="V172" s="26" t="s">
        <v>108</v>
      </c>
      <c r="W172" s="25"/>
      <c r="X172" s="26" t="s">
        <v>107</v>
      </c>
      <c r="Y172" s="25"/>
      <c r="Z172" s="26" t="s">
        <v>106</v>
      </c>
      <c r="AA172" s="25"/>
      <c r="AB172" s="24"/>
      <c r="AC172" s="25"/>
      <c r="AD172" s="24" t="s">
        <v>414</v>
      </c>
      <c r="AE172" s="23"/>
      <c r="AF172" s="251"/>
      <c r="AG172" s="251"/>
      <c r="AH172" s="22"/>
      <c r="AI172" s="11"/>
      <c r="AJ172" s="234"/>
      <c r="AK172" s="240"/>
      <c r="AL172" s="231"/>
      <c r="AM172" s="234"/>
      <c r="AN172" s="240"/>
      <c r="AO172" s="231"/>
      <c r="AP172" s="234"/>
      <c r="AQ172" s="240"/>
      <c r="AR172" s="231"/>
      <c r="AS172" s="234"/>
      <c r="AT172" s="240"/>
      <c r="AU172" s="231"/>
      <c r="AV172" s="234"/>
      <c r="AW172" s="237"/>
      <c r="AX172" s="231"/>
      <c r="AY172" s="292"/>
      <c r="AZ172" s="228"/>
      <c r="BA172" s="228"/>
      <c r="BB172" s="295"/>
    </row>
    <row r="173" spans="2:62" ht="28.15" customHeight="1" thickBot="1" x14ac:dyDescent="0.25">
      <c r="B173" s="21"/>
      <c r="C173" s="245"/>
      <c r="D173" s="20"/>
      <c r="E173" s="117"/>
      <c r="F173" s="117"/>
      <c r="G173" s="116"/>
      <c r="H173" s="226"/>
      <c r="I173" s="249"/>
      <c r="J173" s="249"/>
      <c r="K173" s="249"/>
      <c r="L173" s="17" t="s">
        <v>105</v>
      </c>
      <c r="M173" s="15" t="s">
        <v>382</v>
      </c>
      <c r="N173" s="17" t="s">
        <v>103</v>
      </c>
      <c r="O173" s="15" t="s">
        <v>377</v>
      </c>
      <c r="P173" s="17" t="s">
        <v>102</v>
      </c>
      <c r="Q173" s="15" t="s">
        <v>132</v>
      </c>
      <c r="R173" s="17" t="s">
        <v>101</v>
      </c>
      <c r="S173" s="15" t="s">
        <v>132</v>
      </c>
      <c r="T173" s="17">
        <v>20</v>
      </c>
      <c r="U173" s="15" t="s">
        <v>121</v>
      </c>
      <c r="V173" s="17" t="s">
        <v>100</v>
      </c>
      <c r="W173" s="15"/>
      <c r="X173" s="17" t="s">
        <v>99</v>
      </c>
      <c r="Y173" s="15"/>
      <c r="Z173" s="17" t="s">
        <v>98</v>
      </c>
      <c r="AA173" s="15"/>
      <c r="AB173" s="16"/>
      <c r="AC173" s="15"/>
      <c r="AD173" s="14"/>
      <c r="AE173" s="13"/>
      <c r="AF173" s="252"/>
      <c r="AG173" s="252"/>
      <c r="AH173" s="12"/>
      <c r="AI173" s="11"/>
      <c r="AJ173" s="235"/>
      <c r="AK173" s="241"/>
      <c r="AL173" s="232"/>
      <c r="AM173" s="235"/>
      <c r="AN173" s="241"/>
      <c r="AO173" s="232"/>
      <c r="AP173" s="235"/>
      <c r="AQ173" s="241"/>
      <c r="AR173" s="232"/>
      <c r="AS173" s="235"/>
      <c r="AT173" s="241"/>
      <c r="AU173" s="232"/>
      <c r="AV173" s="235"/>
      <c r="AW173" s="238"/>
      <c r="AX173" s="232"/>
      <c r="AY173" s="293"/>
      <c r="AZ173" s="229"/>
      <c r="BA173" s="229"/>
      <c r="BB173" s="296"/>
    </row>
    <row r="174" spans="2:62" ht="85.9" customHeight="1" thickTop="1" thickBot="1" x14ac:dyDescent="0.35">
      <c r="B174" s="105" t="s">
        <v>174</v>
      </c>
      <c r="C174" s="95" t="s">
        <v>173</v>
      </c>
      <c r="D174" s="100" t="s">
        <v>172</v>
      </c>
      <c r="E174" s="104" t="s">
        <v>171</v>
      </c>
      <c r="F174" s="103"/>
      <c r="G174" s="102"/>
      <c r="H174" s="101" t="s">
        <v>170</v>
      </c>
      <c r="I174" s="100" t="s">
        <v>96</v>
      </c>
      <c r="J174" s="100" t="s">
        <v>169</v>
      </c>
      <c r="K174" s="100" t="s">
        <v>97</v>
      </c>
      <c r="L174" s="256" t="s">
        <v>168</v>
      </c>
      <c r="M174" s="262"/>
      <c r="N174" s="256" t="s">
        <v>167</v>
      </c>
      <c r="O174" s="262"/>
      <c r="P174" s="256" t="s">
        <v>167</v>
      </c>
      <c r="Q174" s="257"/>
      <c r="R174" s="256" t="s">
        <v>167</v>
      </c>
      <c r="S174" s="257"/>
      <c r="T174" s="256" t="s">
        <v>167</v>
      </c>
      <c r="U174" s="257"/>
      <c r="V174" s="256" t="s">
        <v>167</v>
      </c>
      <c r="W174" s="257"/>
      <c r="X174" s="256" t="s">
        <v>167</v>
      </c>
      <c r="Y174" s="257"/>
      <c r="Z174" s="256" t="s">
        <v>167</v>
      </c>
      <c r="AA174" s="257"/>
      <c r="AB174" s="261" t="s">
        <v>166</v>
      </c>
      <c r="AC174" s="257"/>
      <c r="AD174" s="101" t="s">
        <v>165</v>
      </c>
      <c r="AE174" s="101" t="s">
        <v>164</v>
      </c>
      <c r="AF174" s="100" t="s">
        <v>163</v>
      </c>
      <c r="AG174" s="100" t="s">
        <v>162</v>
      </c>
      <c r="AH174" s="99" t="s">
        <v>161</v>
      </c>
      <c r="AI174" s="98"/>
      <c r="AJ174" s="96" t="s">
        <v>160</v>
      </c>
      <c r="AK174" s="95" t="s">
        <v>159</v>
      </c>
      <c r="AL174" s="94" t="s">
        <v>158</v>
      </c>
      <c r="AM174" s="96" t="s">
        <v>157</v>
      </c>
      <c r="AN174" s="95" t="s">
        <v>156</v>
      </c>
      <c r="AO174" s="94" t="s">
        <v>155</v>
      </c>
      <c r="AP174" s="96" t="s">
        <v>154</v>
      </c>
      <c r="AQ174" s="95" t="s">
        <v>153</v>
      </c>
      <c r="AR174" s="97" t="s">
        <v>152</v>
      </c>
      <c r="AS174" s="96" t="s">
        <v>151</v>
      </c>
      <c r="AT174" s="95" t="s">
        <v>150</v>
      </c>
      <c r="AU174" s="94" t="s">
        <v>149</v>
      </c>
      <c r="AV174" s="96" t="s">
        <v>148</v>
      </c>
      <c r="AW174" s="95" t="s">
        <v>147</v>
      </c>
      <c r="AX174" s="94" t="s">
        <v>146</v>
      </c>
      <c r="AY174" s="93" t="s">
        <v>145</v>
      </c>
      <c r="AZ174" s="92" t="s">
        <v>144</v>
      </c>
      <c r="BA174" s="92" t="s">
        <v>143</v>
      </c>
      <c r="BB174" s="91" t="s">
        <v>142</v>
      </c>
    </row>
    <row r="175" spans="2:62" ht="48" thickBot="1" x14ac:dyDescent="0.3">
      <c r="B175" s="90" t="s">
        <v>244</v>
      </c>
      <c r="C175" s="89"/>
      <c r="D175" s="88">
        <v>207</v>
      </c>
      <c r="E175" s="258"/>
      <c r="F175" s="259"/>
      <c r="G175" s="260"/>
      <c r="H175" s="87" t="s">
        <v>140</v>
      </c>
      <c r="I175" s="86"/>
      <c r="J175" s="86"/>
      <c r="K175" s="85"/>
      <c r="L175" s="84"/>
      <c r="M175" s="81"/>
      <c r="N175" s="84"/>
      <c r="O175" s="81"/>
      <c r="P175" s="84"/>
      <c r="Q175" s="81"/>
      <c r="R175" s="84"/>
      <c r="S175" s="81"/>
      <c r="T175" s="84"/>
      <c r="U175" s="81"/>
      <c r="V175" s="84"/>
      <c r="W175" s="81"/>
      <c r="X175" s="84"/>
      <c r="Y175" s="81"/>
      <c r="Z175" s="84"/>
      <c r="AA175" s="83"/>
      <c r="AB175" s="82" t="s">
        <v>139</v>
      </c>
      <c r="AC175" s="81"/>
      <c r="AD175" s="81"/>
      <c r="AE175" s="81"/>
      <c r="AF175" s="80"/>
      <c r="AG175" s="80"/>
      <c r="AH175" s="60"/>
      <c r="AI175" s="79" t="s">
        <v>138</v>
      </c>
      <c r="AJ175" s="78">
        <f t="shared" ref="AJ175:BB175" si="22">SUM(AJ177:AJ188)</f>
        <v>109</v>
      </c>
      <c r="AK175" s="77">
        <f t="shared" si="22"/>
        <v>0</v>
      </c>
      <c r="AL175" s="76">
        <f t="shared" si="22"/>
        <v>3</v>
      </c>
      <c r="AM175" s="78">
        <f t="shared" si="22"/>
        <v>53</v>
      </c>
      <c r="AN175" s="77">
        <f t="shared" si="22"/>
        <v>0</v>
      </c>
      <c r="AO175" s="76">
        <f t="shared" si="22"/>
        <v>3</v>
      </c>
      <c r="AP175" s="78">
        <f t="shared" si="22"/>
        <v>1</v>
      </c>
      <c r="AQ175" s="77">
        <f t="shared" si="22"/>
        <v>0</v>
      </c>
      <c r="AR175" s="76">
        <f t="shared" si="22"/>
        <v>0</v>
      </c>
      <c r="AS175" s="78">
        <f t="shared" si="22"/>
        <v>35</v>
      </c>
      <c r="AT175" s="77">
        <f t="shared" si="22"/>
        <v>0</v>
      </c>
      <c r="AU175" s="76">
        <f t="shared" si="22"/>
        <v>0</v>
      </c>
      <c r="AV175" s="78">
        <f t="shared" si="22"/>
        <v>0</v>
      </c>
      <c r="AW175" s="77">
        <f t="shared" si="22"/>
        <v>0</v>
      </c>
      <c r="AX175" s="76">
        <f t="shared" si="22"/>
        <v>0</v>
      </c>
      <c r="AY175" s="75">
        <f t="shared" si="22"/>
        <v>0</v>
      </c>
      <c r="AZ175" s="74">
        <f t="shared" si="22"/>
        <v>0</v>
      </c>
      <c r="BA175" s="74">
        <f t="shared" si="22"/>
        <v>1</v>
      </c>
      <c r="BB175" s="73">
        <f t="shared" si="22"/>
        <v>0</v>
      </c>
      <c r="BC175" s="72" t="s">
        <v>137</v>
      </c>
      <c r="BF175" s="5">
        <f>SUM(AJ175:AL175)/$BG$5</f>
        <v>37.333333333333336</v>
      </c>
      <c r="BG175" s="5">
        <f>SUM(AM175:AO175,AY175)/$BG$5</f>
        <v>18.666666666666668</v>
      </c>
      <c r="BH175" s="5">
        <f>SUM(AP175:AR175,AZ175)/$BG$5</f>
        <v>0.33333333333333331</v>
      </c>
      <c r="BI175" s="5">
        <f>SUM(AS175:AU175,BA175)/$BG$5</f>
        <v>12</v>
      </c>
      <c r="BJ175" s="5">
        <f>SUM(AV175:AX175,BB175)/$BG$5</f>
        <v>0</v>
      </c>
    </row>
    <row r="176" spans="2:62" ht="37.5" thickBot="1" x14ac:dyDescent="0.3">
      <c r="B176" s="71"/>
      <c r="C176" s="70"/>
      <c r="D176" s="69"/>
      <c r="E176" s="68"/>
      <c r="F176" s="68"/>
      <c r="G176" s="67"/>
      <c r="H176" s="66"/>
      <c r="I176" s="64"/>
      <c r="J176" s="64"/>
      <c r="K176" s="65"/>
      <c r="L176" s="64"/>
      <c r="M176" s="62"/>
      <c r="N176" s="64"/>
      <c r="O176" s="62"/>
      <c r="P176" s="64"/>
      <c r="Q176" s="62"/>
      <c r="R176" s="64"/>
      <c r="S176" s="62"/>
      <c r="T176" s="64"/>
      <c r="U176" s="62"/>
      <c r="V176" s="64"/>
      <c r="W176" s="62"/>
      <c r="X176" s="64"/>
      <c r="Y176" s="62"/>
      <c r="Z176" s="64"/>
      <c r="AA176" s="62"/>
      <c r="AB176" s="63"/>
      <c r="AC176" s="62"/>
      <c r="AD176" s="62"/>
      <c r="AE176" s="62"/>
      <c r="AF176" s="61"/>
      <c r="AG176" s="61"/>
      <c r="AH176" s="60"/>
      <c r="AI176" s="59" t="s">
        <v>136</v>
      </c>
      <c r="AJ176" s="58">
        <f t="shared" ref="AJ176:BB176" si="23">AJ175/3</f>
        <v>36.333333333333336</v>
      </c>
      <c r="AK176" s="57">
        <f t="shared" si="23"/>
        <v>0</v>
      </c>
      <c r="AL176" s="56">
        <f t="shared" si="23"/>
        <v>1</v>
      </c>
      <c r="AM176" s="58">
        <f t="shared" si="23"/>
        <v>17.666666666666668</v>
      </c>
      <c r="AN176" s="57">
        <f t="shared" si="23"/>
        <v>0</v>
      </c>
      <c r="AO176" s="56">
        <f t="shared" si="23"/>
        <v>1</v>
      </c>
      <c r="AP176" s="58">
        <f t="shared" si="23"/>
        <v>0.33333333333333331</v>
      </c>
      <c r="AQ176" s="57">
        <f t="shared" si="23"/>
        <v>0</v>
      </c>
      <c r="AR176" s="56">
        <f t="shared" si="23"/>
        <v>0</v>
      </c>
      <c r="AS176" s="58">
        <f t="shared" si="23"/>
        <v>11.666666666666666</v>
      </c>
      <c r="AT176" s="57">
        <f t="shared" si="23"/>
        <v>0</v>
      </c>
      <c r="AU176" s="56">
        <f t="shared" si="23"/>
        <v>0</v>
      </c>
      <c r="AV176" s="58">
        <f t="shared" si="23"/>
        <v>0</v>
      </c>
      <c r="AW176" s="57">
        <f t="shared" si="23"/>
        <v>0</v>
      </c>
      <c r="AX176" s="56">
        <f t="shared" si="23"/>
        <v>0</v>
      </c>
      <c r="AY176" s="55">
        <f t="shared" si="23"/>
        <v>0</v>
      </c>
      <c r="AZ176" s="54">
        <f t="shared" si="23"/>
        <v>0</v>
      </c>
      <c r="BA176" s="54">
        <f t="shared" si="23"/>
        <v>0.33333333333333331</v>
      </c>
      <c r="BB176" s="53">
        <f t="shared" si="23"/>
        <v>0</v>
      </c>
      <c r="BC176" s="52" t="s">
        <v>135</v>
      </c>
    </row>
    <row r="177" spans="2:62" ht="28.15" customHeight="1" x14ac:dyDescent="0.2">
      <c r="B177" s="30"/>
      <c r="C177" s="242">
        <v>1</v>
      </c>
      <c r="D177" s="44"/>
      <c r="E177" s="113"/>
      <c r="F177" s="113"/>
      <c r="G177" s="112"/>
      <c r="H177" s="223" t="s">
        <v>183</v>
      </c>
      <c r="I177" s="246">
        <v>106</v>
      </c>
      <c r="J177" s="246">
        <v>28</v>
      </c>
      <c r="K177" s="246">
        <v>7</v>
      </c>
      <c r="L177" s="41" t="s">
        <v>133</v>
      </c>
      <c r="M177" s="40" t="s">
        <v>104</v>
      </c>
      <c r="N177" s="41" t="s">
        <v>131</v>
      </c>
      <c r="O177" s="40" t="s">
        <v>382</v>
      </c>
      <c r="P177" s="41" t="s">
        <v>130</v>
      </c>
      <c r="Q177" s="40" t="s">
        <v>1078</v>
      </c>
      <c r="R177" s="41" t="s">
        <v>129</v>
      </c>
      <c r="S177" s="40" t="s">
        <v>482</v>
      </c>
      <c r="T177" s="41" t="s">
        <v>128</v>
      </c>
      <c r="U177" s="40" t="s">
        <v>113</v>
      </c>
      <c r="V177" s="41" t="s">
        <v>127</v>
      </c>
      <c r="W177" s="40" t="s">
        <v>121</v>
      </c>
      <c r="X177" s="41" t="s">
        <v>126</v>
      </c>
      <c r="Y177" s="40"/>
      <c r="Z177" s="41" t="s">
        <v>125</v>
      </c>
      <c r="AA177" s="40"/>
      <c r="AB177" s="39"/>
      <c r="AC177" s="40"/>
      <c r="AD177" s="39" t="s">
        <v>132</v>
      </c>
      <c r="AE177" s="38" t="s">
        <v>414</v>
      </c>
      <c r="AF177" s="250"/>
      <c r="AG177" s="250"/>
      <c r="AH177" s="37"/>
      <c r="AI177" s="11"/>
      <c r="AJ177" s="233">
        <f>SUMPRODUCT(LEN($M177:$U180)-LEN(SUBSTITUTE($M177:$U180,"A", "")))</f>
        <v>36</v>
      </c>
      <c r="AK177" s="239">
        <f>SUMPRODUCT(LEN($X177:$X180)-LEN(SUBSTITUTE($X177:$X180,"A", "")))</f>
        <v>0</v>
      </c>
      <c r="AL177" s="230">
        <f>SUMPRODUCT(LEN($W177:$W180)-LEN(SUBSTITUTE($W177:$W180,"A", "")))</f>
        <v>0</v>
      </c>
      <c r="AM177" s="233">
        <f>SUMPRODUCT(LEN($M177:$U180)-LEN(SUBSTITUTE($M177:$U180,"S", "")))</f>
        <v>20</v>
      </c>
      <c r="AN177" s="239">
        <f>SUMPRODUCT(LEN($X177:$X180)-LEN(SUBSTITUTE($X177:$X180,"S", "")))</f>
        <v>0</v>
      </c>
      <c r="AO177" s="230">
        <f>SUMPRODUCT(LEN($W177:$W180)-LEN(SUBSTITUTE($W177:$W180,"S", "")))</f>
        <v>1</v>
      </c>
      <c r="AP177" s="233">
        <f>SUMPRODUCT(LEN($M177:$U180)-LEN(SUBSTITUTE($M177:$U180,"F", "")))</f>
        <v>0</v>
      </c>
      <c r="AQ177" s="239">
        <f>SUMPRODUCT(LEN($X177:$X180)-LEN(SUBSTITUTE($X177:$X180,"F", "")))</f>
        <v>0</v>
      </c>
      <c r="AR177" s="230">
        <f>SUMPRODUCT(LEN($W177:$W180)-LEN(SUBSTITUTE($W177:$W180,"F", "")))</f>
        <v>0</v>
      </c>
      <c r="AS177" s="233">
        <f>SUMPRODUCT(LEN($M177:$U180)-LEN(SUBSTITUTE($M177:$U180,"G", "")))</f>
        <v>11</v>
      </c>
      <c r="AT177" s="239">
        <f>SUMPRODUCT(LEN($X177:$X180)-LEN(SUBSTITUTE($X177:$X180,"G", "")))</f>
        <v>0</v>
      </c>
      <c r="AU177" s="230">
        <f>SUMPRODUCT(LEN($W177:$W180)-LEN(SUBSTITUTE($W177:$W180,"G", "")))</f>
        <v>0</v>
      </c>
      <c r="AV177" s="233">
        <f>SUMPRODUCT(LEN($L177:$U180)-LEN(SUBSTITUTE($L177:$U180,"M", "")))</f>
        <v>0</v>
      </c>
      <c r="AW177" s="236">
        <f>SUMPRODUCT(LEN($X177:$X180)-LEN(SUBSTITUTE($X177:$X180,"M", "")))</f>
        <v>0</v>
      </c>
      <c r="AX177" s="230">
        <f>SUMPRODUCT(LEN($W177:$W180)-LEN(SUBSTITUTE($W177:$W180,"M", "")))</f>
        <v>0</v>
      </c>
      <c r="AY177" s="291">
        <f>SUMPRODUCT(LEN($AE177:$AE180)-LEN(SUBSTITUTE($AE177:$AE180,"S", "")))</f>
        <v>0</v>
      </c>
      <c r="AZ177" s="227">
        <f>SUMPRODUCT(LEN($AE177:$AE180)-LEN(SUBSTITUTE($AE177:$AE180,"F", "")))</f>
        <v>0</v>
      </c>
      <c r="BA177" s="227">
        <f>SUMPRODUCT(LEN($AE177:$AE180)-LEN(SUBSTITUTE($AE177:$AE180,"G", "")))</f>
        <v>1</v>
      </c>
      <c r="BB177" s="294">
        <f>SUMPRODUCT(LEN($AE177:$AE180)-LEN(SUBSTITUTE($AE177:$AE180,"M", "")))</f>
        <v>0</v>
      </c>
    </row>
    <row r="178" spans="2:62" ht="28.15" customHeight="1" thickBot="1" x14ac:dyDescent="0.25">
      <c r="B178" s="30"/>
      <c r="C178" s="243"/>
      <c r="D178" s="36"/>
      <c r="E178" s="111"/>
      <c r="F178" s="111"/>
      <c r="G178" s="110"/>
      <c r="H178" s="224"/>
      <c r="I178" s="247"/>
      <c r="J178" s="247"/>
      <c r="K178" s="247"/>
      <c r="L178" s="33" t="s">
        <v>123</v>
      </c>
      <c r="M178" s="32" t="s">
        <v>132</v>
      </c>
      <c r="N178" s="33" t="s">
        <v>122</v>
      </c>
      <c r="O178" s="32" t="s">
        <v>1152</v>
      </c>
      <c r="P178" s="33" t="s">
        <v>120</v>
      </c>
      <c r="Q178" s="32" t="s">
        <v>1084</v>
      </c>
      <c r="R178" s="33" t="s">
        <v>119</v>
      </c>
      <c r="S178" s="32" t="s">
        <v>427</v>
      </c>
      <c r="T178" s="33" t="s">
        <v>118</v>
      </c>
      <c r="U178" s="32" t="s">
        <v>175</v>
      </c>
      <c r="V178" s="33" t="s">
        <v>117</v>
      </c>
      <c r="W178" s="32"/>
      <c r="X178" s="33" t="s">
        <v>116</v>
      </c>
      <c r="Y178" s="32"/>
      <c r="Z178" s="33" t="s">
        <v>115</v>
      </c>
      <c r="AA178" s="32"/>
      <c r="AB178" s="31"/>
      <c r="AC178" s="32"/>
      <c r="AD178" s="31"/>
      <c r="AE178" s="23"/>
      <c r="AF178" s="251"/>
      <c r="AG178" s="251"/>
      <c r="AH178" s="22"/>
      <c r="AI178" s="11"/>
      <c r="AJ178" s="234"/>
      <c r="AK178" s="240"/>
      <c r="AL178" s="231"/>
      <c r="AM178" s="234"/>
      <c r="AN178" s="240"/>
      <c r="AO178" s="231"/>
      <c r="AP178" s="234"/>
      <c r="AQ178" s="240"/>
      <c r="AR178" s="231"/>
      <c r="AS178" s="234"/>
      <c r="AT178" s="240"/>
      <c r="AU178" s="231"/>
      <c r="AV178" s="234"/>
      <c r="AW178" s="237"/>
      <c r="AX178" s="231"/>
      <c r="AY178" s="292"/>
      <c r="AZ178" s="228"/>
      <c r="BA178" s="228"/>
      <c r="BB178" s="295"/>
    </row>
    <row r="179" spans="2:62" ht="28.15" customHeight="1" x14ac:dyDescent="0.2">
      <c r="B179" s="30"/>
      <c r="C179" s="244"/>
      <c r="D179" s="29"/>
      <c r="E179" s="109"/>
      <c r="F179" s="109"/>
      <c r="G179" s="108"/>
      <c r="H179" s="225">
        <v>208</v>
      </c>
      <c r="I179" s="248"/>
      <c r="J179" s="248"/>
      <c r="K179" s="248"/>
      <c r="L179" s="26" t="s">
        <v>114</v>
      </c>
      <c r="M179" s="25" t="s">
        <v>132</v>
      </c>
      <c r="N179" s="26" t="s">
        <v>112</v>
      </c>
      <c r="O179" s="25" t="s">
        <v>1151</v>
      </c>
      <c r="P179" s="26" t="s">
        <v>111</v>
      </c>
      <c r="Q179" s="25" t="s">
        <v>1084</v>
      </c>
      <c r="R179" s="26" t="s">
        <v>110</v>
      </c>
      <c r="S179" s="25" t="s">
        <v>215</v>
      </c>
      <c r="T179" s="26" t="s">
        <v>109</v>
      </c>
      <c r="U179" s="25" t="s">
        <v>121</v>
      </c>
      <c r="V179" s="26" t="s">
        <v>108</v>
      </c>
      <c r="W179" s="25"/>
      <c r="X179" s="26" t="s">
        <v>107</v>
      </c>
      <c r="Y179" s="25"/>
      <c r="Z179" s="26" t="s">
        <v>106</v>
      </c>
      <c r="AA179" s="25"/>
      <c r="AB179" s="24"/>
      <c r="AC179" s="25"/>
      <c r="AD179" s="24"/>
      <c r="AE179" s="23"/>
      <c r="AF179" s="251"/>
      <c r="AG179" s="251"/>
      <c r="AH179" s="22"/>
      <c r="AI179" s="11"/>
      <c r="AJ179" s="234"/>
      <c r="AK179" s="240"/>
      <c r="AL179" s="231"/>
      <c r="AM179" s="234"/>
      <c r="AN179" s="240"/>
      <c r="AO179" s="231"/>
      <c r="AP179" s="234"/>
      <c r="AQ179" s="240"/>
      <c r="AR179" s="231"/>
      <c r="AS179" s="234"/>
      <c r="AT179" s="240"/>
      <c r="AU179" s="231"/>
      <c r="AV179" s="234"/>
      <c r="AW179" s="237"/>
      <c r="AX179" s="231"/>
      <c r="AY179" s="292"/>
      <c r="AZ179" s="228"/>
      <c r="BA179" s="228"/>
      <c r="BB179" s="295"/>
    </row>
    <row r="180" spans="2:62" ht="28.15" customHeight="1" thickBot="1" x14ac:dyDescent="0.25">
      <c r="B180" s="30"/>
      <c r="C180" s="253"/>
      <c r="D180" s="51"/>
      <c r="E180" s="115"/>
      <c r="F180" s="115"/>
      <c r="G180" s="114"/>
      <c r="H180" s="226"/>
      <c r="I180" s="254"/>
      <c r="J180" s="254"/>
      <c r="K180" s="254"/>
      <c r="L180" s="48" t="s">
        <v>105</v>
      </c>
      <c r="M180" s="47" t="s">
        <v>382</v>
      </c>
      <c r="N180" s="48" t="s">
        <v>103</v>
      </c>
      <c r="O180" s="47" t="s">
        <v>186</v>
      </c>
      <c r="P180" s="48" t="s">
        <v>102</v>
      </c>
      <c r="Q180" s="47" t="s">
        <v>382</v>
      </c>
      <c r="R180" s="48" t="s">
        <v>101</v>
      </c>
      <c r="S180" s="47" t="s">
        <v>188</v>
      </c>
      <c r="T180" s="48">
        <v>20</v>
      </c>
      <c r="U180" s="47" t="s">
        <v>121</v>
      </c>
      <c r="V180" s="48" t="s">
        <v>100</v>
      </c>
      <c r="W180" s="47"/>
      <c r="X180" s="48" t="s">
        <v>99</v>
      </c>
      <c r="Y180" s="47"/>
      <c r="Z180" s="48" t="s">
        <v>98</v>
      </c>
      <c r="AA180" s="47"/>
      <c r="AB180" s="16"/>
      <c r="AC180" s="47"/>
      <c r="AD180" s="16"/>
      <c r="AE180" s="46"/>
      <c r="AF180" s="255"/>
      <c r="AG180" s="255"/>
      <c r="AH180" s="45"/>
      <c r="AI180" s="11"/>
      <c r="AJ180" s="235"/>
      <c r="AK180" s="241"/>
      <c r="AL180" s="232"/>
      <c r="AM180" s="235"/>
      <c r="AN180" s="241"/>
      <c r="AO180" s="232"/>
      <c r="AP180" s="235"/>
      <c r="AQ180" s="241"/>
      <c r="AR180" s="232"/>
      <c r="AS180" s="235"/>
      <c r="AT180" s="241"/>
      <c r="AU180" s="232"/>
      <c r="AV180" s="235"/>
      <c r="AW180" s="238"/>
      <c r="AX180" s="232"/>
      <c r="AY180" s="293"/>
      <c r="AZ180" s="229"/>
      <c r="BA180" s="229"/>
      <c r="BB180" s="296"/>
    </row>
    <row r="181" spans="2:62" ht="28.15" customHeight="1" x14ac:dyDescent="0.2">
      <c r="B181" s="30"/>
      <c r="C181" s="242">
        <v>2</v>
      </c>
      <c r="D181" s="44"/>
      <c r="E181" s="113"/>
      <c r="F181" s="113"/>
      <c r="G181" s="112"/>
      <c r="H181" s="223"/>
      <c r="I181" s="246">
        <v>100</v>
      </c>
      <c r="J181" s="246">
        <v>29</v>
      </c>
      <c r="K181" s="246">
        <v>6</v>
      </c>
      <c r="L181" s="41" t="s">
        <v>133</v>
      </c>
      <c r="M181" s="40" t="s">
        <v>414</v>
      </c>
      <c r="N181" s="41" t="s">
        <v>131</v>
      </c>
      <c r="O181" s="40" t="s">
        <v>610</v>
      </c>
      <c r="P181" s="41" t="s">
        <v>130</v>
      </c>
      <c r="Q181" s="40" t="s">
        <v>1139</v>
      </c>
      <c r="R181" s="41" t="s">
        <v>129</v>
      </c>
      <c r="S181" s="40" t="s">
        <v>525</v>
      </c>
      <c r="T181" s="41" t="s">
        <v>128</v>
      </c>
      <c r="U181" s="40" t="s">
        <v>412</v>
      </c>
      <c r="V181" s="41" t="s">
        <v>127</v>
      </c>
      <c r="W181" s="40" t="s">
        <v>132</v>
      </c>
      <c r="X181" s="41" t="s">
        <v>126</v>
      </c>
      <c r="Y181" s="40"/>
      <c r="Z181" s="41" t="s">
        <v>125</v>
      </c>
      <c r="AA181" s="40"/>
      <c r="AB181" s="39"/>
      <c r="AC181" s="40"/>
      <c r="AD181" s="39" t="s">
        <v>1150</v>
      </c>
      <c r="AE181" s="38"/>
      <c r="AF181" s="250"/>
      <c r="AG181" s="250"/>
      <c r="AH181" s="37"/>
      <c r="AI181" s="11"/>
      <c r="AJ181" s="233">
        <f>SUMPRODUCT(LEN($M181:$U184)-LEN(SUBSTITUTE($M181:$U184,"A", "")))</f>
        <v>42</v>
      </c>
      <c r="AK181" s="239">
        <f>SUMPRODUCT(LEN($X181:$X184)-LEN(SUBSTITUTE($X181:$X184,"A", "")))</f>
        <v>0</v>
      </c>
      <c r="AL181" s="230">
        <f>SUMPRODUCT(LEN($W181:$W184)-LEN(SUBSTITUTE($W181:$W184,"A", "")))</f>
        <v>3</v>
      </c>
      <c r="AM181" s="233">
        <f>SUMPRODUCT(LEN($M181:$U184)-LEN(SUBSTITUTE($M181:$U184,"S", "")))</f>
        <v>15</v>
      </c>
      <c r="AN181" s="239">
        <f>SUMPRODUCT(LEN($X181:$X184)-LEN(SUBSTITUTE($X181:$X184,"S", "")))</f>
        <v>0</v>
      </c>
      <c r="AO181" s="230">
        <f>SUMPRODUCT(LEN($W181:$W184)-LEN(SUBSTITUTE($W181:$W184,"S", "")))</f>
        <v>1</v>
      </c>
      <c r="AP181" s="233">
        <f>SUMPRODUCT(LEN($M181:$U184)-LEN(SUBSTITUTE($M181:$U184,"F", "")))</f>
        <v>0</v>
      </c>
      <c r="AQ181" s="239">
        <f>SUMPRODUCT(LEN($X181:$X184)-LEN(SUBSTITUTE($X181:$X184,"F", "")))</f>
        <v>0</v>
      </c>
      <c r="AR181" s="230">
        <f>SUMPRODUCT(LEN($W181:$W184)-LEN(SUBSTITUTE($W181:$W184,"F", "")))</f>
        <v>0</v>
      </c>
      <c r="AS181" s="233">
        <f>SUMPRODUCT(LEN($M181:$U184)-LEN(SUBSTITUTE($M181:$U184,"G", "")))</f>
        <v>15</v>
      </c>
      <c r="AT181" s="239">
        <f>SUMPRODUCT(LEN($X181:$X184)-LEN(SUBSTITUTE($X181:$X184,"G", "")))</f>
        <v>0</v>
      </c>
      <c r="AU181" s="230">
        <f>SUMPRODUCT(LEN($W181:$W184)-LEN(SUBSTITUTE($W181:$W184,"G", "")))</f>
        <v>0</v>
      </c>
      <c r="AV181" s="233">
        <f>SUMPRODUCT(LEN($L181:$U184)-LEN(SUBSTITUTE($L181:$U184,"M", "")))</f>
        <v>0</v>
      </c>
      <c r="AW181" s="236">
        <f>SUMPRODUCT(LEN($X181:$X184)-LEN(SUBSTITUTE($X181:$X184,"M", "")))</f>
        <v>0</v>
      </c>
      <c r="AX181" s="230">
        <f>SUMPRODUCT(LEN($W181:$W184)-LEN(SUBSTITUTE($W181:$W184,"M", "")))</f>
        <v>0</v>
      </c>
      <c r="AY181" s="291">
        <f>SUMPRODUCT(LEN($AE181:$AE184)-LEN(SUBSTITUTE($AE181:$AE184,"S", "")))</f>
        <v>0</v>
      </c>
      <c r="AZ181" s="227">
        <f>SUMPRODUCT(LEN($AE181:$AE184)-LEN(SUBSTITUTE($AE181:$AE184,"F", "")))</f>
        <v>0</v>
      </c>
      <c r="BA181" s="227">
        <f>SUMPRODUCT(LEN($AE181:$AE184)-LEN(SUBSTITUTE($AE181:$AE184,"G", "")))</f>
        <v>0</v>
      </c>
      <c r="BB181" s="294">
        <f>SUMPRODUCT(LEN($AE181:$AE184)-LEN(SUBSTITUTE($AE181:$AE184,"M", "")))</f>
        <v>0</v>
      </c>
    </row>
    <row r="182" spans="2:62" ht="28.15" customHeight="1" thickBot="1" x14ac:dyDescent="0.25">
      <c r="B182" s="30"/>
      <c r="C182" s="243"/>
      <c r="D182" s="36"/>
      <c r="E182" s="111"/>
      <c r="F182" s="111"/>
      <c r="G182" s="110"/>
      <c r="H182" s="224"/>
      <c r="I182" s="247"/>
      <c r="J182" s="247"/>
      <c r="K182" s="247"/>
      <c r="L182" s="33" t="s">
        <v>123</v>
      </c>
      <c r="M182" s="32" t="s">
        <v>104</v>
      </c>
      <c r="N182" s="33" t="s">
        <v>122</v>
      </c>
      <c r="O182" s="32" t="s">
        <v>1068</v>
      </c>
      <c r="P182" s="33" t="s">
        <v>120</v>
      </c>
      <c r="Q182" s="32" t="s">
        <v>707</v>
      </c>
      <c r="R182" s="33" t="s">
        <v>119</v>
      </c>
      <c r="S182" s="32" t="s">
        <v>444</v>
      </c>
      <c r="T182" s="33" t="s">
        <v>118</v>
      </c>
      <c r="U182" s="32" t="s">
        <v>217</v>
      </c>
      <c r="V182" s="33" t="s">
        <v>117</v>
      </c>
      <c r="W182" s="32" t="s">
        <v>104</v>
      </c>
      <c r="X182" s="33" t="s">
        <v>116</v>
      </c>
      <c r="Y182" s="32"/>
      <c r="Z182" s="33" t="s">
        <v>115</v>
      </c>
      <c r="AA182" s="32"/>
      <c r="AB182" s="31"/>
      <c r="AC182" s="32"/>
      <c r="AD182" s="31"/>
      <c r="AE182" s="23"/>
      <c r="AF182" s="251"/>
      <c r="AG182" s="251"/>
      <c r="AH182" s="22"/>
      <c r="AI182" s="11"/>
      <c r="AJ182" s="234"/>
      <c r="AK182" s="240"/>
      <c r="AL182" s="231"/>
      <c r="AM182" s="234"/>
      <c r="AN182" s="240"/>
      <c r="AO182" s="231"/>
      <c r="AP182" s="234"/>
      <c r="AQ182" s="240"/>
      <c r="AR182" s="231"/>
      <c r="AS182" s="234"/>
      <c r="AT182" s="240"/>
      <c r="AU182" s="231"/>
      <c r="AV182" s="234"/>
      <c r="AW182" s="237"/>
      <c r="AX182" s="231"/>
      <c r="AY182" s="292"/>
      <c r="AZ182" s="228"/>
      <c r="BA182" s="228"/>
      <c r="BB182" s="295"/>
    </row>
    <row r="183" spans="2:62" ht="28.15" customHeight="1" x14ac:dyDescent="0.2">
      <c r="B183" s="30"/>
      <c r="C183" s="244"/>
      <c r="D183" s="29"/>
      <c r="E183" s="109"/>
      <c r="F183" s="109"/>
      <c r="G183" s="108"/>
      <c r="H183" s="225"/>
      <c r="I183" s="248"/>
      <c r="J183" s="248"/>
      <c r="K183" s="248"/>
      <c r="L183" s="26" t="s">
        <v>114</v>
      </c>
      <c r="M183" s="25" t="s">
        <v>740</v>
      </c>
      <c r="N183" s="26" t="s">
        <v>112</v>
      </c>
      <c r="O183" s="25" t="s">
        <v>389</v>
      </c>
      <c r="P183" s="26" t="s">
        <v>111</v>
      </c>
      <c r="Q183" s="25" t="s">
        <v>614</v>
      </c>
      <c r="R183" s="26" t="s">
        <v>110</v>
      </c>
      <c r="S183" s="25" t="s">
        <v>399</v>
      </c>
      <c r="T183" s="26" t="s">
        <v>109</v>
      </c>
      <c r="U183" s="25" t="s">
        <v>132</v>
      </c>
      <c r="V183" s="26" t="s">
        <v>108</v>
      </c>
      <c r="W183" s="25" t="s">
        <v>121</v>
      </c>
      <c r="X183" s="26" t="s">
        <v>107</v>
      </c>
      <c r="Y183" s="25"/>
      <c r="Z183" s="26" t="s">
        <v>106</v>
      </c>
      <c r="AA183" s="25"/>
      <c r="AB183" s="24"/>
      <c r="AC183" s="25"/>
      <c r="AD183" s="24"/>
      <c r="AE183" s="23"/>
      <c r="AF183" s="251"/>
      <c r="AG183" s="251"/>
      <c r="AH183" s="22"/>
      <c r="AI183" s="11"/>
      <c r="AJ183" s="234"/>
      <c r="AK183" s="240"/>
      <c r="AL183" s="231"/>
      <c r="AM183" s="234"/>
      <c r="AN183" s="240"/>
      <c r="AO183" s="231"/>
      <c r="AP183" s="234"/>
      <c r="AQ183" s="240"/>
      <c r="AR183" s="231"/>
      <c r="AS183" s="234"/>
      <c r="AT183" s="240"/>
      <c r="AU183" s="231"/>
      <c r="AV183" s="234"/>
      <c r="AW183" s="237"/>
      <c r="AX183" s="231"/>
      <c r="AY183" s="292"/>
      <c r="AZ183" s="228"/>
      <c r="BA183" s="228"/>
      <c r="BB183" s="295"/>
    </row>
    <row r="184" spans="2:62" ht="28.15" customHeight="1" thickBot="1" x14ac:dyDescent="0.25">
      <c r="B184" s="30"/>
      <c r="C184" s="253"/>
      <c r="D184" s="51"/>
      <c r="E184" s="115"/>
      <c r="F184" s="115"/>
      <c r="G184" s="114"/>
      <c r="H184" s="226"/>
      <c r="I184" s="254"/>
      <c r="J184" s="254"/>
      <c r="K184" s="254"/>
      <c r="L184" s="48" t="s">
        <v>105</v>
      </c>
      <c r="M184" s="47" t="s">
        <v>399</v>
      </c>
      <c r="N184" s="48" t="s">
        <v>103</v>
      </c>
      <c r="O184" s="47" t="s">
        <v>1126</v>
      </c>
      <c r="P184" s="48" t="s">
        <v>102</v>
      </c>
      <c r="Q184" s="47" t="s">
        <v>507</v>
      </c>
      <c r="R184" s="48" t="s">
        <v>101</v>
      </c>
      <c r="S184" s="47" t="s">
        <v>377</v>
      </c>
      <c r="T184" s="48">
        <v>20</v>
      </c>
      <c r="U184" s="47" t="s">
        <v>113</v>
      </c>
      <c r="V184" s="48" t="s">
        <v>100</v>
      </c>
      <c r="W184" s="47"/>
      <c r="X184" s="48" t="s">
        <v>99</v>
      </c>
      <c r="Y184" s="47"/>
      <c r="Z184" s="48" t="s">
        <v>98</v>
      </c>
      <c r="AA184" s="47"/>
      <c r="AB184" s="16"/>
      <c r="AC184" s="47"/>
      <c r="AD184" s="16"/>
      <c r="AE184" s="46"/>
      <c r="AF184" s="255"/>
      <c r="AG184" s="255"/>
      <c r="AH184" s="45"/>
      <c r="AI184" s="11"/>
      <c r="AJ184" s="235"/>
      <c r="AK184" s="241"/>
      <c r="AL184" s="232"/>
      <c r="AM184" s="235"/>
      <c r="AN184" s="241"/>
      <c r="AO184" s="232"/>
      <c r="AP184" s="235"/>
      <c r="AQ184" s="241"/>
      <c r="AR184" s="232"/>
      <c r="AS184" s="235"/>
      <c r="AT184" s="241"/>
      <c r="AU184" s="232"/>
      <c r="AV184" s="235"/>
      <c r="AW184" s="238"/>
      <c r="AX184" s="232"/>
      <c r="AY184" s="293"/>
      <c r="AZ184" s="229"/>
      <c r="BA184" s="229"/>
      <c r="BB184" s="296"/>
    </row>
    <row r="185" spans="2:62" ht="28.15" customHeight="1" x14ac:dyDescent="0.2">
      <c r="B185" s="30"/>
      <c r="C185" s="242">
        <v>3</v>
      </c>
      <c r="D185" s="44"/>
      <c r="E185" s="113"/>
      <c r="F185" s="113"/>
      <c r="G185" s="112"/>
      <c r="H185" s="223"/>
      <c r="I185" s="246">
        <v>115</v>
      </c>
      <c r="J185" s="246">
        <v>29</v>
      </c>
      <c r="K185" s="246">
        <v>8</v>
      </c>
      <c r="L185" s="41" t="s">
        <v>133</v>
      </c>
      <c r="M185" s="40" t="s">
        <v>414</v>
      </c>
      <c r="N185" s="41" t="s">
        <v>131</v>
      </c>
      <c r="O185" s="40" t="s">
        <v>689</v>
      </c>
      <c r="P185" s="41" t="s">
        <v>130</v>
      </c>
      <c r="Q185" s="40" t="s">
        <v>985</v>
      </c>
      <c r="R185" s="41" t="s">
        <v>129</v>
      </c>
      <c r="S185" s="40" t="s">
        <v>424</v>
      </c>
      <c r="T185" s="41" t="s">
        <v>128</v>
      </c>
      <c r="U185" s="40" t="s">
        <v>195</v>
      </c>
      <c r="V185" s="41" t="s">
        <v>127</v>
      </c>
      <c r="W185" s="40" t="s">
        <v>121</v>
      </c>
      <c r="X185" s="41" t="s">
        <v>126</v>
      </c>
      <c r="Y185" s="40"/>
      <c r="Z185" s="41" t="s">
        <v>125</v>
      </c>
      <c r="AA185" s="40"/>
      <c r="AB185" s="39"/>
      <c r="AC185" s="40"/>
      <c r="AD185" s="39" t="s">
        <v>1149</v>
      </c>
      <c r="AE185" s="38"/>
      <c r="AF185" s="250">
        <v>7</v>
      </c>
      <c r="AG185" s="250"/>
      <c r="AH185" s="37"/>
      <c r="AI185" s="11"/>
      <c r="AJ185" s="233">
        <f>SUMPRODUCT(LEN($M185:$U188)-LEN(SUBSTITUTE($M185:$U188,"A", "")))</f>
        <v>31</v>
      </c>
      <c r="AK185" s="239">
        <f>SUMPRODUCT(LEN($X185:$X188)-LEN(SUBSTITUTE($X185:$X188,"A", "")))</f>
        <v>0</v>
      </c>
      <c r="AL185" s="230">
        <f>SUMPRODUCT(LEN($W185:$W188)-LEN(SUBSTITUTE($W185:$W188,"A", "")))</f>
        <v>0</v>
      </c>
      <c r="AM185" s="233">
        <f>SUMPRODUCT(LEN($M185:$U188)-LEN(SUBSTITUTE($M185:$U188,"S", "")))</f>
        <v>18</v>
      </c>
      <c r="AN185" s="239">
        <f>SUMPRODUCT(LEN($X185:$X188)-LEN(SUBSTITUTE($X185:$X188,"S", "")))</f>
        <v>0</v>
      </c>
      <c r="AO185" s="230">
        <f>SUMPRODUCT(LEN($W185:$W188)-LEN(SUBSTITUTE($W185:$W188,"S", "")))</f>
        <v>1</v>
      </c>
      <c r="AP185" s="233">
        <f>SUMPRODUCT(LEN($M185:$U188)-LEN(SUBSTITUTE($M185:$U188,"F", "")))</f>
        <v>1</v>
      </c>
      <c r="AQ185" s="239">
        <f>SUMPRODUCT(LEN($X185:$X188)-LEN(SUBSTITUTE($X185:$X188,"F", "")))</f>
        <v>0</v>
      </c>
      <c r="AR185" s="230">
        <f>SUMPRODUCT(LEN($W185:$W188)-LEN(SUBSTITUTE($W185:$W188,"F", "")))</f>
        <v>0</v>
      </c>
      <c r="AS185" s="233">
        <f>SUMPRODUCT(LEN($M185:$U188)-LEN(SUBSTITUTE($M185:$U188,"G", "")))</f>
        <v>9</v>
      </c>
      <c r="AT185" s="239">
        <f>SUMPRODUCT(LEN($X185:$X188)-LEN(SUBSTITUTE($X185:$X188,"G", "")))</f>
        <v>0</v>
      </c>
      <c r="AU185" s="230">
        <f>SUMPRODUCT(LEN($W185:$W188)-LEN(SUBSTITUTE($W185:$W188,"G", "")))</f>
        <v>0</v>
      </c>
      <c r="AV185" s="233">
        <f>SUMPRODUCT(LEN($L185:$U188)-LEN(SUBSTITUTE($L185:$U188,"M", "")))</f>
        <v>0</v>
      </c>
      <c r="AW185" s="236">
        <f>SUMPRODUCT(LEN($X185:$X188)-LEN(SUBSTITUTE($X185:$X188,"M", "")))</f>
        <v>0</v>
      </c>
      <c r="AX185" s="230">
        <f>SUMPRODUCT(LEN($W185:$W188)-LEN(SUBSTITUTE($W185:$W188,"M", "")))</f>
        <v>0</v>
      </c>
      <c r="AY185" s="291">
        <f>SUMPRODUCT(LEN($AE185:$AE188)-LEN(SUBSTITUTE($AE185:$AE188,"S", "")))</f>
        <v>0</v>
      </c>
      <c r="AZ185" s="227">
        <f>SUMPRODUCT(LEN($AE185:$AE188)-LEN(SUBSTITUTE($AE185:$AE188,"F", "")))</f>
        <v>0</v>
      </c>
      <c r="BA185" s="227">
        <f>SUMPRODUCT(LEN($AE185:$AE188)-LEN(SUBSTITUTE($AE185:$AE188,"G", "")))</f>
        <v>0</v>
      </c>
      <c r="BB185" s="294">
        <f>SUMPRODUCT(LEN($AE185:$AE188)-LEN(SUBSTITUTE($AE185:$AE188,"M", "")))</f>
        <v>0</v>
      </c>
    </row>
    <row r="186" spans="2:62" ht="28.15" customHeight="1" thickBot="1" x14ac:dyDescent="0.25">
      <c r="B186" s="30"/>
      <c r="C186" s="243"/>
      <c r="D186" s="36"/>
      <c r="E186" s="111"/>
      <c r="F186" s="111"/>
      <c r="G186" s="110"/>
      <c r="H186" s="224"/>
      <c r="I186" s="247"/>
      <c r="J186" s="247"/>
      <c r="K186" s="247"/>
      <c r="L186" s="33" t="s">
        <v>123</v>
      </c>
      <c r="M186" s="32" t="s">
        <v>186</v>
      </c>
      <c r="N186" s="33" t="s">
        <v>122</v>
      </c>
      <c r="O186" s="32" t="s">
        <v>399</v>
      </c>
      <c r="P186" s="33" t="s">
        <v>120</v>
      </c>
      <c r="Q186" s="32" t="s">
        <v>389</v>
      </c>
      <c r="R186" s="33" t="s">
        <v>119</v>
      </c>
      <c r="S186" s="32" t="s">
        <v>449</v>
      </c>
      <c r="T186" s="33" t="s">
        <v>118</v>
      </c>
      <c r="U186" s="32" t="s">
        <v>113</v>
      </c>
      <c r="V186" s="33" t="s">
        <v>117</v>
      </c>
      <c r="W186" s="32"/>
      <c r="X186" s="33" t="s">
        <v>116</v>
      </c>
      <c r="Y186" s="32"/>
      <c r="Z186" s="33" t="s">
        <v>115</v>
      </c>
      <c r="AA186" s="32"/>
      <c r="AB186" s="31"/>
      <c r="AC186" s="32"/>
      <c r="AD186" s="31"/>
      <c r="AE186" s="23"/>
      <c r="AF186" s="251"/>
      <c r="AG186" s="251"/>
      <c r="AH186" s="22"/>
      <c r="AI186" s="11"/>
      <c r="AJ186" s="234"/>
      <c r="AK186" s="240"/>
      <c r="AL186" s="231"/>
      <c r="AM186" s="234"/>
      <c r="AN186" s="240"/>
      <c r="AO186" s="231"/>
      <c r="AP186" s="234"/>
      <c r="AQ186" s="240"/>
      <c r="AR186" s="231"/>
      <c r="AS186" s="234"/>
      <c r="AT186" s="240"/>
      <c r="AU186" s="231"/>
      <c r="AV186" s="234"/>
      <c r="AW186" s="237"/>
      <c r="AX186" s="231"/>
      <c r="AY186" s="292"/>
      <c r="AZ186" s="228"/>
      <c r="BA186" s="228"/>
      <c r="BB186" s="295"/>
    </row>
    <row r="187" spans="2:62" ht="28.15" customHeight="1" x14ac:dyDescent="0.2">
      <c r="B187" s="30"/>
      <c r="C187" s="244"/>
      <c r="D187" s="29"/>
      <c r="E187" s="109"/>
      <c r="F187" s="109"/>
      <c r="G187" s="108"/>
      <c r="H187" s="225"/>
      <c r="I187" s="248"/>
      <c r="J187" s="248"/>
      <c r="K187" s="248"/>
      <c r="L187" s="26" t="s">
        <v>114</v>
      </c>
      <c r="M187" s="25" t="s">
        <v>186</v>
      </c>
      <c r="N187" s="26" t="s">
        <v>112</v>
      </c>
      <c r="O187" s="25" t="s">
        <v>382</v>
      </c>
      <c r="P187" s="26" t="s">
        <v>111</v>
      </c>
      <c r="Q187" s="25" t="s">
        <v>411</v>
      </c>
      <c r="R187" s="26" t="s">
        <v>110</v>
      </c>
      <c r="S187" s="25" t="s">
        <v>188</v>
      </c>
      <c r="T187" s="26" t="s">
        <v>109</v>
      </c>
      <c r="U187" s="25" t="s">
        <v>113</v>
      </c>
      <c r="V187" s="26" t="s">
        <v>108</v>
      </c>
      <c r="W187" s="25"/>
      <c r="X187" s="26" t="s">
        <v>107</v>
      </c>
      <c r="Y187" s="25"/>
      <c r="Z187" s="26" t="s">
        <v>106</v>
      </c>
      <c r="AA187" s="25"/>
      <c r="AB187" s="24"/>
      <c r="AC187" s="25"/>
      <c r="AD187" s="24"/>
      <c r="AE187" s="23"/>
      <c r="AF187" s="251"/>
      <c r="AG187" s="251"/>
      <c r="AH187" s="22"/>
      <c r="AI187" s="11"/>
      <c r="AJ187" s="234"/>
      <c r="AK187" s="240"/>
      <c r="AL187" s="231"/>
      <c r="AM187" s="234"/>
      <c r="AN187" s="240"/>
      <c r="AO187" s="231"/>
      <c r="AP187" s="234"/>
      <c r="AQ187" s="240"/>
      <c r="AR187" s="231"/>
      <c r="AS187" s="234"/>
      <c r="AT187" s="240"/>
      <c r="AU187" s="231"/>
      <c r="AV187" s="234"/>
      <c r="AW187" s="237"/>
      <c r="AX187" s="231"/>
      <c r="AY187" s="292"/>
      <c r="AZ187" s="228"/>
      <c r="BA187" s="228"/>
      <c r="BB187" s="295"/>
    </row>
    <row r="188" spans="2:62" ht="28.15" customHeight="1" thickBot="1" x14ac:dyDescent="0.25">
      <c r="B188" s="21"/>
      <c r="C188" s="245"/>
      <c r="D188" s="20"/>
      <c r="E188" s="117"/>
      <c r="F188" s="117"/>
      <c r="G188" s="116"/>
      <c r="H188" s="226"/>
      <c r="I188" s="249"/>
      <c r="J188" s="249"/>
      <c r="K188" s="249"/>
      <c r="L188" s="17" t="s">
        <v>105</v>
      </c>
      <c r="M188" s="15" t="s">
        <v>186</v>
      </c>
      <c r="N188" s="17" t="s">
        <v>103</v>
      </c>
      <c r="O188" s="15" t="s">
        <v>611</v>
      </c>
      <c r="P188" s="17" t="s">
        <v>102</v>
      </c>
      <c r="Q188" s="15" t="s">
        <v>399</v>
      </c>
      <c r="R188" s="17" t="s">
        <v>101</v>
      </c>
      <c r="S188" s="15" t="s">
        <v>195</v>
      </c>
      <c r="T188" s="17">
        <v>20</v>
      </c>
      <c r="U188" s="15" t="s">
        <v>121</v>
      </c>
      <c r="V188" s="17" t="s">
        <v>100</v>
      </c>
      <c r="W188" s="15"/>
      <c r="X188" s="17" t="s">
        <v>99</v>
      </c>
      <c r="Y188" s="15"/>
      <c r="Z188" s="17" t="s">
        <v>98</v>
      </c>
      <c r="AA188" s="15"/>
      <c r="AB188" s="16"/>
      <c r="AC188" s="15"/>
      <c r="AD188" s="14"/>
      <c r="AE188" s="13"/>
      <c r="AF188" s="252"/>
      <c r="AG188" s="252"/>
      <c r="AH188" s="12"/>
      <c r="AI188" s="11"/>
      <c r="AJ188" s="235"/>
      <c r="AK188" s="241"/>
      <c r="AL188" s="232"/>
      <c r="AM188" s="235"/>
      <c r="AN188" s="241"/>
      <c r="AO188" s="232"/>
      <c r="AP188" s="235"/>
      <c r="AQ188" s="241"/>
      <c r="AR188" s="232"/>
      <c r="AS188" s="235"/>
      <c r="AT188" s="241"/>
      <c r="AU188" s="232"/>
      <c r="AV188" s="235"/>
      <c r="AW188" s="238"/>
      <c r="AX188" s="232"/>
      <c r="AY188" s="293"/>
      <c r="AZ188" s="229"/>
      <c r="BA188" s="229"/>
      <c r="BB188" s="296"/>
    </row>
    <row r="189" spans="2:62" ht="85.9" customHeight="1" thickTop="1" thickBot="1" x14ac:dyDescent="0.35">
      <c r="B189" s="105" t="s">
        <v>174</v>
      </c>
      <c r="C189" s="95" t="s">
        <v>173</v>
      </c>
      <c r="D189" s="100" t="s">
        <v>172</v>
      </c>
      <c r="E189" s="104" t="s">
        <v>171</v>
      </c>
      <c r="F189" s="103"/>
      <c r="G189" s="102"/>
      <c r="H189" s="101" t="s">
        <v>170</v>
      </c>
      <c r="I189" s="100" t="s">
        <v>96</v>
      </c>
      <c r="J189" s="100" t="s">
        <v>169</v>
      </c>
      <c r="K189" s="100" t="s">
        <v>97</v>
      </c>
      <c r="L189" s="256" t="s">
        <v>168</v>
      </c>
      <c r="M189" s="262"/>
      <c r="N189" s="256" t="s">
        <v>167</v>
      </c>
      <c r="O189" s="262"/>
      <c r="P189" s="256" t="s">
        <v>167</v>
      </c>
      <c r="Q189" s="257"/>
      <c r="R189" s="256" t="s">
        <v>167</v>
      </c>
      <c r="S189" s="257"/>
      <c r="T189" s="256" t="s">
        <v>167</v>
      </c>
      <c r="U189" s="257"/>
      <c r="V189" s="256" t="s">
        <v>167</v>
      </c>
      <c r="W189" s="257"/>
      <c r="X189" s="256" t="s">
        <v>167</v>
      </c>
      <c r="Y189" s="257"/>
      <c r="Z189" s="256" t="s">
        <v>167</v>
      </c>
      <c r="AA189" s="257"/>
      <c r="AB189" s="261" t="s">
        <v>166</v>
      </c>
      <c r="AC189" s="257"/>
      <c r="AD189" s="101" t="s">
        <v>165</v>
      </c>
      <c r="AE189" s="101" t="s">
        <v>164</v>
      </c>
      <c r="AF189" s="100" t="s">
        <v>163</v>
      </c>
      <c r="AG189" s="100" t="s">
        <v>162</v>
      </c>
      <c r="AH189" s="99" t="s">
        <v>161</v>
      </c>
      <c r="AI189" s="98"/>
      <c r="AJ189" s="96" t="s">
        <v>160</v>
      </c>
      <c r="AK189" s="95" t="s">
        <v>159</v>
      </c>
      <c r="AL189" s="94" t="s">
        <v>158</v>
      </c>
      <c r="AM189" s="96" t="s">
        <v>157</v>
      </c>
      <c r="AN189" s="95" t="s">
        <v>156</v>
      </c>
      <c r="AO189" s="94" t="s">
        <v>155</v>
      </c>
      <c r="AP189" s="96" t="s">
        <v>154</v>
      </c>
      <c r="AQ189" s="95" t="s">
        <v>153</v>
      </c>
      <c r="AR189" s="97" t="s">
        <v>152</v>
      </c>
      <c r="AS189" s="96" t="s">
        <v>151</v>
      </c>
      <c r="AT189" s="95" t="s">
        <v>150</v>
      </c>
      <c r="AU189" s="94" t="s">
        <v>149</v>
      </c>
      <c r="AV189" s="96" t="s">
        <v>148</v>
      </c>
      <c r="AW189" s="95" t="s">
        <v>147</v>
      </c>
      <c r="AX189" s="94" t="s">
        <v>146</v>
      </c>
      <c r="AY189" s="93" t="s">
        <v>145</v>
      </c>
      <c r="AZ189" s="92" t="s">
        <v>144</v>
      </c>
      <c r="BA189" s="92" t="s">
        <v>143</v>
      </c>
      <c r="BB189" s="91" t="s">
        <v>142</v>
      </c>
    </row>
    <row r="190" spans="2:62" ht="48" thickBot="1" x14ac:dyDescent="0.3">
      <c r="B190" s="90" t="s">
        <v>243</v>
      </c>
      <c r="C190" s="89"/>
      <c r="D190" s="88">
        <v>208</v>
      </c>
      <c r="E190" s="258"/>
      <c r="F190" s="259"/>
      <c r="G190" s="260"/>
      <c r="H190" s="87" t="s">
        <v>140</v>
      </c>
      <c r="I190" s="86"/>
      <c r="J190" s="86"/>
      <c r="K190" s="85"/>
      <c r="L190" s="84"/>
      <c r="M190" s="81"/>
      <c r="N190" s="84"/>
      <c r="O190" s="81"/>
      <c r="P190" s="84"/>
      <c r="Q190" s="81"/>
      <c r="R190" s="84"/>
      <c r="S190" s="81"/>
      <c r="T190" s="84"/>
      <c r="U190" s="81"/>
      <c r="V190" s="84"/>
      <c r="W190" s="81"/>
      <c r="X190" s="84"/>
      <c r="Y190" s="81"/>
      <c r="Z190" s="84"/>
      <c r="AA190" s="83"/>
      <c r="AB190" s="82" t="s">
        <v>139</v>
      </c>
      <c r="AC190" s="81"/>
      <c r="AD190" s="81"/>
      <c r="AE190" s="81"/>
      <c r="AF190" s="80"/>
      <c r="AG190" s="80"/>
      <c r="AH190" s="60"/>
      <c r="AI190" s="79" t="s">
        <v>138</v>
      </c>
      <c r="AJ190" s="78">
        <f t="shared" ref="AJ190:BB190" si="24">SUM(AJ192:AJ203)</f>
        <v>106</v>
      </c>
      <c r="AK190" s="77">
        <f t="shared" si="24"/>
        <v>0</v>
      </c>
      <c r="AL190" s="76">
        <f t="shared" si="24"/>
        <v>0</v>
      </c>
      <c r="AM190" s="78">
        <f t="shared" si="24"/>
        <v>50</v>
      </c>
      <c r="AN190" s="77">
        <f t="shared" si="24"/>
        <v>0</v>
      </c>
      <c r="AO190" s="76">
        <f t="shared" si="24"/>
        <v>4</v>
      </c>
      <c r="AP190" s="78">
        <f t="shared" si="24"/>
        <v>0</v>
      </c>
      <c r="AQ190" s="77">
        <f t="shared" si="24"/>
        <v>0</v>
      </c>
      <c r="AR190" s="76">
        <f t="shared" si="24"/>
        <v>0</v>
      </c>
      <c r="AS190" s="78">
        <f t="shared" si="24"/>
        <v>23</v>
      </c>
      <c r="AT190" s="77">
        <f t="shared" si="24"/>
        <v>0</v>
      </c>
      <c r="AU190" s="76">
        <f t="shared" si="24"/>
        <v>0</v>
      </c>
      <c r="AV190" s="78">
        <f t="shared" si="24"/>
        <v>0</v>
      </c>
      <c r="AW190" s="77">
        <f t="shared" si="24"/>
        <v>0</v>
      </c>
      <c r="AX190" s="76">
        <f t="shared" si="24"/>
        <v>0</v>
      </c>
      <c r="AY190" s="75">
        <f t="shared" si="24"/>
        <v>0</v>
      </c>
      <c r="AZ190" s="74">
        <f t="shared" si="24"/>
        <v>0</v>
      </c>
      <c r="BA190" s="74">
        <f t="shared" si="24"/>
        <v>0</v>
      </c>
      <c r="BB190" s="73">
        <f t="shared" si="24"/>
        <v>0</v>
      </c>
      <c r="BC190" s="72" t="s">
        <v>137</v>
      </c>
      <c r="BF190" s="5">
        <f>SUM(AJ190:AL190)/$BG$5</f>
        <v>35.333333333333336</v>
      </c>
      <c r="BG190" s="5">
        <f>SUM(AM190:AO190,AY190)/$BG$5</f>
        <v>18</v>
      </c>
      <c r="BH190" s="5">
        <f>SUM(AP190:AR190,AZ190)/$BG$5</f>
        <v>0</v>
      </c>
      <c r="BI190" s="5">
        <f>SUM(AS190:AU190,BA190)/$BG$5</f>
        <v>7.666666666666667</v>
      </c>
      <c r="BJ190" s="5">
        <f>SUM(AV190:AX190,BB190)/$BG$5</f>
        <v>0</v>
      </c>
    </row>
    <row r="191" spans="2:62" ht="37.5" thickBot="1" x14ac:dyDescent="0.3">
      <c r="B191" s="71"/>
      <c r="C191" s="70"/>
      <c r="D191" s="69"/>
      <c r="E191" s="68"/>
      <c r="F191" s="68"/>
      <c r="G191" s="67"/>
      <c r="H191" s="66"/>
      <c r="I191" s="64"/>
      <c r="J191" s="64"/>
      <c r="K191" s="65"/>
      <c r="L191" s="64"/>
      <c r="M191" s="62"/>
      <c r="N191" s="64"/>
      <c r="O191" s="62"/>
      <c r="P191" s="64"/>
      <c r="Q191" s="62"/>
      <c r="R191" s="64"/>
      <c r="S191" s="62"/>
      <c r="T191" s="64"/>
      <c r="U191" s="62"/>
      <c r="V191" s="64"/>
      <c r="W191" s="62"/>
      <c r="X191" s="64"/>
      <c r="Y191" s="62"/>
      <c r="Z191" s="64"/>
      <c r="AA191" s="62"/>
      <c r="AB191" s="63"/>
      <c r="AC191" s="62"/>
      <c r="AD191" s="62"/>
      <c r="AE191" s="62"/>
      <c r="AF191" s="61"/>
      <c r="AG191" s="61"/>
      <c r="AH191" s="60"/>
      <c r="AI191" s="59" t="s">
        <v>136</v>
      </c>
      <c r="AJ191" s="58">
        <f t="shared" ref="AJ191:BB191" si="25">AJ190/3</f>
        <v>35.333333333333336</v>
      </c>
      <c r="AK191" s="57">
        <f t="shared" si="25"/>
        <v>0</v>
      </c>
      <c r="AL191" s="56">
        <f t="shared" si="25"/>
        <v>0</v>
      </c>
      <c r="AM191" s="58">
        <f t="shared" si="25"/>
        <v>16.666666666666668</v>
      </c>
      <c r="AN191" s="57">
        <f t="shared" si="25"/>
        <v>0</v>
      </c>
      <c r="AO191" s="56">
        <f t="shared" si="25"/>
        <v>1.3333333333333333</v>
      </c>
      <c r="AP191" s="58">
        <f t="shared" si="25"/>
        <v>0</v>
      </c>
      <c r="AQ191" s="57">
        <f t="shared" si="25"/>
        <v>0</v>
      </c>
      <c r="AR191" s="56">
        <f t="shared" si="25"/>
        <v>0</v>
      </c>
      <c r="AS191" s="58">
        <f t="shared" si="25"/>
        <v>7.666666666666667</v>
      </c>
      <c r="AT191" s="57">
        <f t="shared" si="25"/>
        <v>0</v>
      </c>
      <c r="AU191" s="56">
        <f t="shared" si="25"/>
        <v>0</v>
      </c>
      <c r="AV191" s="58">
        <f t="shared" si="25"/>
        <v>0</v>
      </c>
      <c r="AW191" s="57">
        <f t="shared" si="25"/>
        <v>0</v>
      </c>
      <c r="AX191" s="56">
        <f t="shared" si="25"/>
        <v>0</v>
      </c>
      <c r="AY191" s="55">
        <f t="shared" si="25"/>
        <v>0</v>
      </c>
      <c r="AZ191" s="54">
        <f t="shared" si="25"/>
        <v>0</v>
      </c>
      <c r="BA191" s="54">
        <f t="shared" si="25"/>
        <v>0</v>
      </c>
      <c r="BB191" s="53">
        <f t="shared" si="25"/>
        <v>0</v>
      </c>
      <c r="BC191" s="52" t="s">
        <v>135</v>
      </c>
    </row>
    <row r="192" spans="2:62" ht="28.15" customHeight="1" x14ac:dyDescent="0.2">
      <c r="B192" s="30"/>
      <c r="C192" s="242">
        <v>1</v>
      </c>
      <c r="D192" s="44"/>
      <c r="E192" s="113"/>
      <c r="F192" s="113"/>
      <c r="G192" s="112"/>
      <c r="H192" s="223" t="s">
        <v>183</v>
      </c>
      <c r="I192" s="246">
        <v>100</v>
      </c>
      <c r="J192" s="246">
        <v>29</v>
      </c>
      <c r="K192" s="246">
        <v>6</v>
      </c>
      <c r="L192" s="41" t="s">
        <v>133</v>
      </c>
      <c r="M192" s="40" t="s">
        <v>186</v>
      </c>
      <c r="N192" s="41" t="s">
        <v>131</v>
      </c>
      <c r="O192" s="40" t="s">
        <v>1050</v>
      </c>
      <c r="P192" s="41" t="s">
        <v>130</v>
      </c>
      <c r="Q192" s="40" t="s">
        <v>773</v>
      </c>
      <c r="R192" s="41" t="s">
        <v>129</v>
      </c>
      <c r="S192" s="40" t="s">
        <v>709</v>
      </c>
      <c r="T192" s="41" t="s">
        <v>128</v>
      </c>
      <c r="U192" s="40" t="s">
        <v>217</v>
      </c>
      <c r="V192" s="41" t="s">
        <v>127</v>
      </c>
      <c r="W192" s="40" t="s">
        <v>121</v>
      </c>
      <c r="X192" s="41" t="s">
        <v>126</v>
      </c>
      <c r="Y192" s="40"/>
      <c r="Z192" s="41" t="s">
        <v>125</v>
      </c>
      <c r="AA192" s="40"/>
      <c r="AB192" s="39"/>
      <c r="AC192" s="40"/>
      <c r="AD192" s="39"/>
      <c r="AE192" s="38"/>
      <c r="AF192" s="250"/>
      <c r="AG192" s="250"/>
      <c r="AH192" s="37"/>
      <c r="AI192" s="11"/>
      <c r="AJ192" s="233">
        <f>SUMPRODUCT(LEN($M192:$U195)-LEN(SUBSTITUTE($M192:$U195,"A", "")))</f>
        <v>47</v>
      </c>
      <c r="AK192" s="239">
        <f>SUMPRODUCT(LEN($X192:$X195)-LEN(SUBSTITUTE($X192:$X195,"A", "")))</f>
        <v>0</v>
      </c>
      <c r="AL192" s="230">
        <f>SUMPRODUCT(LEN($W192:$W195)-LEN(SUBSTITUTE($W192:$W195,"A", "")))</f>
        <v>0</v>
      </c>
      <c r="AM192" s="233">
        <f>SUMPRODUCT(LEN($M192:$U195)-LEN(SUBSTITUTE($M192:$U195,"S", "")))</f>
        <v>25</v>
      </c>
      <c r="AN192" s="239">
        <f>SUMPRODUCT(LEN($X192:$X195)-LEN(SUBSTITUTE($X192:$X195,"S", "")))</f>
        <v>0</v>
      </c>
      <c r="AO192" s="230">
        <f>SUMPRODUCT(LEN($W192:$W195)-LEN(SUBSTITUTE($W192:$W195,"S", "")))</f>
        <v>3</v>
      </c>
      <c r="AP192" s="233">
        <f>SUMPRODUCT(LEN($M192:$U195)-LEN(SUBSTITUTE($M192:$U195,"F", "")))</f>
        <v>0</v>
      </c>
      <c r="AQ192" s="239">
        <f>SUMPRODUCT(LEN($X192:$X195)-LEN(SUBSTITUTE($X192:$X195,"F", "")))</f>
        <v>0</v>
      </c>
      <c r="AR192" s="230">
        <f>SUMPRODUCT(LEN($W192:$W195)-LEN(SUBSTITUTE($W192:$W195,"F", "")))</f>
        <v>0</v>
      </c>
      <c r="AS192" s="233">
        <f>SUMPRODUCT(LEN($M192:$U195)-LEN(SUBSTITUTE($M192:$U195,"G", "")))</f>
        <v>12</v>
      </c>
      <c r="AT192" s="239">
        <f>SUMPRODUCT(LEN($X192:$X195)-LEN(SUBSTITUTE($X192:$X195,"G", "")))</f>
        <v>0</v>
      </c>
      <c r="AU192" s="230">
        <f>SUMPRODUCT(LEN($W192:$W195)-LEN(SUBSTITUTE($W192:$W195,"G", "")))</f>
        <v>0</v>
      </c>
      <c r="AV192" s="233">
        <f>SUMPRODUCT(LEN($L192:$U195)-LEN(SUBSTITUTE($L192:$U195,"M", "")))</f>
        <v>0</v>
      </c>
      <c r="AW192" s="236">
        <f>SUMPRODUCT(LEN($X192:$X195)-LEN(SUBSTITUTE($X192:$X195,"M", "")))</f>
        <v>0</v>
      </c>
      <c r="AX192" s="269">
        <f>SUMPRODUCT(LEN($W192:$W195)-LEN(SUBSTITUTE($W192:$W195,"M", "")))</f>
        <v>0</v>
      </c>
      <c r="AY192" s="291">
        <f>SUMPRODUCT(LEN($AE192:$AE195)-LEN(SUBSTITUTE($AE192:$AE195,"S", "")))</f>
        <v>0</v>
      </c>
      <c r="AZ192" s="227">
        <f>SUMPRODUCT(LEN($AE192:$AE195)-LEN(SUBSTITUTE($AE192:$AE195,"F", "")))</f>
        <v>0</v>
      </c>
      <c r="BA192" s="227">
        <f>SUMPRODUCT(LEN($AE192:$AE195)-LEN(SUBSTITUTE($AE192:$AE195,"G", "")))</f>
        <v>0</v>
      </c>
      <c r="BB192" s="294">
        <f>SUMPRODUCT(LEN($AE192:$AE195)-LEN(SUBSTITUTE($AE192:$AE195,"M", "")))</f>
        <v>0</v>
      </c>
    </row>
    <row r="193" spans="2:62" ht="28.15" customHeight="1" thickBot="1" x14ac:dyDescent="0.25">
      <c r="B193" s="30"/>
      <c r="C193" s="243"/>
      <c r="D193" s="36"/>
      <c r="E193" s="111"/>
      <c r="F193" s="111"/>
      <c r="G193" s="110"/>
      <c r="H193" s="224"/>
      <c r="I193" s="247"/>
      <c r="J193" s="247"/>
      <c r="K193" s="247"/>
      <c r="L193" s="33" t="s">
        <v>123</v>
      </c>
      <c r="M193" s="32" t="s">
        <v>132</v>
      </c>
      <c r="N193" s="33" t="s">
        <v>122</v>
      </c>
      <c r="O193" s="32" t="s">
        <v>104</v>
      </c>
      <c r="P193" s="33" t="s">
        <v>120</v>
      </c>
      <c r="Q193" s="32" t="s">
        <v>467</v>
      </c>
      <c r="R193" s="33" t="s">
        <v>119</v>
      </c>
      <c r="S193" s="32" t="s">
        <v>427</v>
      </c>
      <c r="T193" s="33" t="s">
        <v>118</v>
      </c>
      <c r="U193" s="32" t="s">
        <v>215</v>
      </c>
      <c r="V193" s="33" t="s">
        <v>117</v>
      </c>
      <c r="W193" s="32" t="s">
        <v>121</v>
      </c>
      <c r="X193" s="33" t="s">
        <v>116</v>
      </c>
      <c r="Y193" s="32"/>
      <c r="Z193" s="33" t="s">
        <v>115</v>
      </c>
      <c r="AA193" s="32"/>
      <c r="AB193" s="31"/>
      <c r="AC193" s="32"/>
      <c r="AD193" s="31"/>
      <c r="AE193" s="23"/>
      <c r="AF193" s="251"/>
      <c r="AG193" s="251"/>
      <c r="AH193" s="22"/>
      <c r="AI193" s="11"/>
      <c r="AJ193" s="265"/>
      <c r="AK193" s="267"/>
      <c r="AL193" s="263"/>
      <c r="AM193" s="265"/>
      <c r="AN193" s="267"/>
      <c r="AO193" s="263"/>
      <c r="AP193" s="265"/>
      <c r="AQ193" s="267"/>
      <c r="AR193" s="263"/>
      <c r="AS193" s="265"/>
      <c r="AT193" s="267"/>
      <c r="AU193" s="263"/>
      <c r="AV193" s="265"/>
      <c r="AW193" s="275"/>
      <c r="AX193" s="270"/>
      <c r="AY193" s="292"/>
      <c r="AZ193" s="228"/>
      <c r="BA193" s="228"/>
      <c r="BB193" s="295"/>
    </row>
    <row r="194" spans="2:62" ht="28.15" customHeight="1" x14ac:dyDescent="0.2">
      <c r="B194" s="30"/>
      <c r="C194" s="244"/>
      <c r="D194" s="29"/>
      <c r="E194" s="109"/>
      <c r="F194" s="109"/>
      <c r="G194" s="108"/>
      <c r="H194" s="225">
        <v>208</v>
      </c>
      <c r="I194" s="248"/>
      <c r="J194" s="248"/>
      <c r="K194" s="248"/>
      <c r="L194" s="26" t="s">
        <v>114</v>
      </c>
      <c r="M194" s="25" t="s">
        <v>186</v>
      </c>
      <c r="N194" s="26" t="s">
        <v>112</v>
      </c>
      <c r="O194" s="25" t="s">
        <v>1148</v>
      </c>
      <c r="P194" s="26" t="s">
        <v>111</v>
      </c>
      <c r="Q194" s="25" t="s">
        <v>659</v>
      </c>
      <c r="R194" s="26" t="s">
        <v>110</v>
      </c>
      <c r="S194" s="25" t="s">
        <v>389</v>
      </c>
      <c r="T194" s="26" t="s">
        <v>109</v>
      </c>
      <c r="U194" s="25" t="s">
        <v>113</v>
      </c>
      <c r="V194" s="26" t="s">
        <v>108</v>
      </c>
      <c r="W194" s="25" t="s">
        <v>121</v>
      </c>
      <c r="X194" s="26" t="s">
        <v>107</v>
      </c>
      <c r="Y194" s="25"/>
      <c r="Z194" s="26" t="s">
        <v>106</v>
      </c>
      <c r="AA194" s="25"/>
      <c r="AB194" s="24"/>
      <c r="AC194" s="25"/>
      <c r="AD194" s="24"/>
      <c r="AE194" s="23"/>
      <c r="AF194" s="251"/>
      <c r="AG194" s="251"/>
      <c r="AH194" s="22"/>
      <c r="AI194" s="11"/>
      <c r="AJ194" s="265"/>
      <c r="AK194" s="267"/>
      <c r="AL194" s="263"/>
      <c r="AM194" s="265"/>
      <c r="AN194" s="267"/>
      <c r="AO194" s="263"/>
      <c r="AP194" s="265"/>
      <c r="AQ194" s="267"/>
      <c r="AR194" s="263"/>
      <c r="AS194" s="265"/>
      <c r="AT194" s="267"/>
      <c r="AU194" s="263"/>
      <c r="AV194" s="265"/>
      <c r="AW194" s="275"/>
      <c r="AX194" s="270"/>
      <c r="AY194" s="292"/>
      <c r="AZ194" s="228"/>
      <c r="BA194" s="228"/>
      <c r="BB194" s="295"/>
    </row>
    <row r="195" spans="2:62" ht="28.15" customHeight="1" thickBot="1" x14ac:dyDescent="0.25">
      <c r="B195" s="30"/>
      <c r="C195" s="253"/>
      <c r="D195" s="51"/>
      <c r="E195" s="115"/>
      <c r="F195" s="115"/>
      <c r="G195" s="114"/>
      <c r="H195" s="226"/>
      <c r="I195" s="254"/>
      <c r="J195" s="254"/>
      <c r="K195" s="254"/>
      <c r="L195" s="48" t="s">
        <v>105</v>
      </c>
      <c r="M195" s="47" t="s">
        <v>1147</v>
      </c>
      <c r="N195" s="48" t="s">
        <v>103</v>
      </c>
      <c r="O195" s="47" t="s">
        <v>417</v>
      </c>
      <c r="P195" s="48" t="s">
        <v>102</v>
      </c>
      <c r="Q195" s="47" t="s">
        <v>1146</v>
      </c>
      <c r="R195" s="48" t="s">
        <v>101</v>
      </c>
      <c r="S195" s="47" t="s">
        <v>425</v>
      </c>
      <c r="T195" s="48">
        <v>20</v>
      </c>
      <c r="U195" s="47" t="s">
        <v>113</v>
      </c>
      <c r="V195" s="48" t="s">
        <v>100</v>
      </c>
      <c r="W195" s="47"/>
      <c r="X195" s="48" t="s">
        <v>99</v>
      </c>
      <c r="Y195" s="47"/>
      <c r="Z195" s="48" t="s">
        <v>98</v>
      </c>
      <c r="AA195" s="47"/>
      <c r="AB195" s="16"/>
      <c r="AC195" s="47"/>
      <c r="AD195" s="16"/>
      <c r="AE195" s="46"/>
      <c r="AF195" s="255"/>
      <c r="AG195" s="255"/>
      <c r="AH195" s="45"/>
      <c r="AI195" s="11"/>
      <c r="AJ195" s="266"/>
      <c r="AK195" s="268"/>
      <c r="AL195" s="264"/>
      <c r="AM195" s="266"/>
      <c r="AN195" s="268"/>
      <c r="AO195" s="264"/>
      <c r="AP195" s="266"/>
      <c r="AQ195" s="268"/>
      <c r="AR195" s="264"/>
      <c r="AS195" s="266"/>
      <c r="AT195" s="268"/>
      <c r="AU195" s="264"/>
      <c r="AV195" s="266"/>
      <c r="AW195" s="276"/>
      <c r="AX195" s="271"/>
      <c r="AY195" s="293"/>
      <c r="AZ195" s="229"/>
      <c r="BA195" s="229"/>
      <c r="BB195" s="296"/>
    </row>
    <row r="196" spans="2:62" ht="28.15" customHeight="1" x14ac:dyDescent="0.2">
      <c r="B196" s="30"/>
      <c r="C196" s="242">
        <v>2</v>
      </c>
      <c r="D196" s="44"/>
      <c r="E196" s="113"/>
      <c r="F196" s="113"/>
      <c r="G196" s="112"/>
      <c r="H196" s="223"/>
      <c r="I196" s="246">
        <v>87</v>
      </c>
      <c r="J196" s="246">
        <v>24</v>
      </c>
      <c r="K196" s="246">
        <v>8</v>
      </c>
      <c r="L196" s="41" t="s">
        <v>133</v>
      </c>
      <c r="M196" s="40" t="s">
        <v>132</v>
      </c>
      <c r="N196" s="41" t="s">
        <v>131</v>
      </c>
      <c r="O196" s="40" t="s">
        <v>104</v>
      </c>
      <c r="P196" s="41" t="s">
        <v>130</v>
      </c>
      <c r="Q196" s="40" t="s">
        <v>399</v>
      </c>
      <c r="R196" s="41" t="s">
        <v>129</v>
      </c>
      <c r="S196" s="40" t="s">
        <v>113</v>
      </c>
      <c r="T196" s="41" t="s">
        <v>128</v>
      </c>
      <c r="U196" s="40"/>
      <c r="V196" s="41" t="s">
        <v>127</v>
      </c>
      <c r="W196" s="40"/>
      <c r="X196" s="41" t="s">
        <v>126</v>
      </c>
      <c r="Y196" s="40"/>
      <c r="Z196" s="41" t="s">
        <v>125</v>
      </c>
      <c r="AA196" s="40"/>
      <c r="AB196" s="39"/>
      <c r="AC196" s="40"/>
      <c r="AD196" s="39"/>
      <c r="AE196" s="38"/>
      <c r="AF196" s="250"/>
      <c r="AG196" s="250"/>
      <c r="AH196" s="37"/>
      <c r="AI196" s="11"/>
      <c r="AJ196" s="233">
        <f>SUMPRODUCT(LEN($M196:$U199)-LEN(SUBSTITUTE($M196:$U199,"A", "")))</f>
        <v>23</v>
      </c>
      <c r="AK196" s="239">
        <f>SUMPRODUCT(LEN($X196:$X199)-LEN(SUBSTITUTE($X196:$X199,"A", "")))</f>
        <v>0</v>
      </c>
      <c r="AL196" s="230">
        <f>SUMPRODUCT(LEN($W196:$W199)-LEN(SUBSTITUTE($W196:$W199,"A", "")))</f>
        <v>0</v>
      </c>
      <c r="AM196" s="233">
        <f>SUMPRODUCT(LEN($M196:$U199)-LEN(SUBSTITUTE($M196:$U199,"S", "")))</f>
        <v>8</v>
      </c>
      <c r="AN196" s="239">
        <f>SUMPRODUCT(LEN($X196:$X199)-LEN(SUBSTITUTE($X196:$X199,"S", "")))</f>
        <v>0</v>
      </c>
      <c r="AO196" s="230">
        <f>SUMPRODUCT(LEN($W196:$W199)-LEN(SUBSTITUTE($W196:$W199,"S", "")))</f>
        <v>0</v>
      </c>
      <c r="AP196" s="233">
        <f>SUMPRODUCT(LEN($M196:$U199)-LEN(SUBSTITUTE($M196:$U199,"F", "")))</f>
        <v>0</v>
      </c>
      <c r="AQ196" s="239">
        <f>SUMPRODUCT(LEN($X196:$X199)-LEN(SUBSTITUTE($X196:$X199,"F", "")))</f>
        <v>0</v>
      </c>
      <c r="AR196" s="230">
        <f>SUMPRODUCT(LEN($W196:$W199)-LEN(SUBSTITUTE($W196:$W199,"F", "")))</f>
        <v>0</v>
      </c>
      <c r="AS196" s="233">
        <f>SUMPRODUCT(LEN($M196:$U199)-LEN(SUBSTITUTE($M196:$U199,"G", "")))</f>
        <v>2</v>
      </c>
      <c r="AT196" s="239">
        <f>SUMPRODUCT(LEN($X196:$X199)-LEN(SUBSTITUTE($X196:$X199,"G", "")))</f>
        <v>0</v>
      </c>
      <c r="AU196" s="230">
        <f>SUMPRODUCT(LEN($W196:$W199)-LEN(SUBSTITUTE($W196:$W199,"G", "")))</f>
        <v>0</v>
      </c>
      <c r="AV196" s="233">
        <f>SUMPRODUCT(LEN($L196:$U199)-LEN(SUBSTITUTE($L196:$U199,"M", "")))</f>
        <v>0</v>
      </c>
      <c r="AW196" s="236">
        <f>SUMPRODUCT(LEN($X196:$X199)-LEN(SUBSTITUTE($X196:$X199,"M", "")))</f>
        <v>0</v>
      </c>
      <c r="AX196" s="269">
        <f>SUMPRODUCT(LEN($W196:$W199)-LEN(SUBSTITUTE($W196:$W199,"M", "")))</f>
        <v>0</v>
      </c>
      <c r="AY196" s="291">
        <f>SUMPRODUCT(LEN($AE196:$AE199)-LEN(SUBSTITUTE($AE196:$AE199,"S", "")))</f>
        <v>0</v>
      </c>
      <c r="AZ196" s="227">
        <f>SUMPRODUCT(LEN($AE196:$AE199)-LEN(SUBSTITUTE($AE196:$AE199,"F", "")))</f>
        <v>0</v>
      </c>
      <c r="BA196" s="227">
        <f>SUMPRODUCT(LEN($AE196:$AE199)-LEN(SUBSTITUTE($AE196:$AE199,"G", "")))</f>
        <v>0</v>
      </c>
      <c r="BB196" s="294">
        <f>SUMPRODUCT(LEN($AE196:$AE199)-LEN(SUBSTITUTE($AE196:$AE199,"M", "")))</f>
        <v>0</v>
      </c>
    </row>
    <row r="197" spans="2:62" ht="28.15" customHeight="1" thickBot="1" x14ac:dyDescent="0.25">
      <c r="B197" s="30"/>
      <c r="C197" s="243"/>
      <c r="D197" s="36"/>
      <c r="E197" s="111"/>
      <c r="F197" s="111"/>
      <c r="G197" s="110"/>
      <c r="H197" s="224"/>
      <c r="I197" s="247"/>
      <c r="J197" s="247"/>
      <c r="K197" s="247"/>
      <c r="L197" s="33" t="s">
        <v>123</v>
      </c>
      <c r="M197" s="32" t="s">
        <v>132</v>
      </c>
      <c r="N197" s="33" t="s">
        <v>122</v>
      </c>
      <c r="O197" s="32" t="s">
        <v>186</v>
      </c>
      <c r="P197" s="33" t="s">
        <v>120</v>
      </c>
      <c r="Q197" s="32" t="s">
        <v>389</v>
      </c>
      <c r="R197" s="33" t="s">
        <v>119</v>
      </c>
      <c r="S197" s="32" t="s">
        <v>175</v>
      </c>
      <c r="T197" s="33" t="s">
        <v>118</v>
      </c>
      <c r="U197" s="32"/>
      <c r="V197" s="33" t="s">
        <v>117</v>
      </c>
      <c r="W197" s="32"/>
      <c r="X197" s="33" t="s">
        <v>116</v>
      </c>
      <c r="Y197" s="32"/>
      <c r="Z197" s="33" t="s">
        <v>115</v>
      </c>
      <c r="AA197" s="32"/>
      <c r="AB197" s="31"/>
      <c r="AC197" s="32"/>
      <c r="AD197" s="31"/>
      <c r="AE197" s="23"/>
      <c r="AF197" s="251"/>
      <c r="AG197" s="251"/>
      <c r="AH197" s="22"/>
      <c r="AI197" s="11"/>
      <c r="AJ197" s="265"/>
      <c r="AK197" s="267"/>
      <c r="AL197" s="263"/>
      <c r="AM197" s="265"/>
      <c r="AN197" s="267"/>
      <c r="AO197" s="263"/>
      <c r="AP197" s="265"/>
      <c r="AQ197" s="267"/>
      <c r="AR197" s="263"/>
      <c r="AS197" s="265"/>
      <c r="AT197" s="267"/>
      <c r="AU197" s="263"/>
      <c r="AV197" s="265"/>
      <c r="AW197" s="275"/>
      <c r="AX197" s="270"/>
      <c r="AY197" s="292"/>
      <c r="AZ197" s="228"/>
      <c r="BA197" s="228"/>
      <c r="BB197" s="295"/>
    </row>
    <row r="198" spans="2:62" ht="28.15" customHeight="1" x14ac:dyDescent="0.2">
      <c r="B198" s="30"/>
      <c r="C198" s="244"/>
      <c r="D198" s="29"/>
      <c r="E198" s="109"/>
      <c r="F198" s="109"/>
      <c r="G198" s="108"/>
      <c r="H198" s="225"/>
      <c r="I198" s="248"/>
      <c r="J198" s="248"/>
      <c r="K198" s="248"/>
      <c r="L198" s="26" t="s">
        <v>114</v>
      </c>
      <c r="M198" s="25" t="s">
        <v>132</v>
      </c>
      <c r="N198" s="26" t="s">
        <v>112</v>
      </c>
      <c r="O198" s="25" t="s">
        <v>132</v>
      </c>
      <c r="P198" s="26" t="s">
        <v>111</v>
      </c>
      <c r="Q198" s="25" t="s">
        <v>188</v>
      </c>
      <c r="R198" s="26" t="s">
        <v>110</v>
      </c>
      <c r="S198" s="25" t="s">
        <v>175</v>
      </c>
      <c r="T198" s="26" t="s">
        <v>109</v>
      </c>
      <c r="U198" s="25"/>
      <c r="V198" s="26" t="s">
        <v>108</v>
      </c>
      <c r="W198" s="25"/>
      <c r="X198" s="26" t="s">
        <v>107</v>
      </c>
      <c r="Y198" s="25"/>
      <c r="Z198" s="26" t="s">
        <v>106</v>
      </c>
      <c r="AA198" s="25"/>
      <c r="AB198" s="24"/>
      <c r="AC198" s="25"/>
      <c r="AD198" s="24"/>
      <c r="AE198" s="23"/>
      <c r="AF198" s="251"/>
      <c r="AG198" s="251"/>
      <c r="AH198" s="22"/>
      <c r="AI198" s="11"/>
      <c r="AJ198" s="265"/>
      <c r="AK198" s="267"/>
      <c r="AL198" s="263"/>
      <c r="AM198" s="265"/>
      <c r="AN198" s="267"/>
      <c r="AO198" s="263"/>
      <c r="AP198" s="265"/>
      <c r="AQ198" s="267"/>
      <c r="AR198" s="263"/>
      <c r="AS198" s="265"/>
      <c r="AT198" s="267"/>
      <c r="AU198" s="263"/>
      <c r="AV198" s="265"/>
      <c r="AW198" s="275"/>
      <c r="AX198" s="270"/>
      <c r="AY198" s="292"/>
      <c r="AZ198" s="228"/>
      <c r="BA198" s="228"/>
      <c r="BB198" s="295"/>
    </row>
    <row r="199" spans="2:62" ht="28.15" customHeight="1" thickBot="1" x14ac:dyDescent="0.25">
      <c r="B199" s="30"/>
      <c r="C199" s="253"/>
      <c r="D199" s="51"/>
      <c r="E199" s="115"/>
      <c r="F199" s="115"/>
      <c r="G199" s="114"/>
      <c r="H199" s="226"/>
      <c r="I199" s="254"/>
      <c r="J199" s="254"/>
      <c r="K199" s="254"/>
      <c r="L199" s="48" t="s">
        <v>105</v>
      </c>
      <c r="M199" s="47" t="s">
        <v>104</v>
      </c>
      <c r="N199" s="48" t="s">
        <v>103</v>
      </c>
      <c r="O199" s="47" t="s">
        <v>132</v>
      </c>
      <c r="P199" s="48" t="s">
        <v>102</v>
      </c>
      <c r="Q199" s="47" t="s">
        <v>217</v>
      </c>
      <c r="R199" s="48" t="s">
        <v>101</v>
      </c>
      <c r="S199" s="47" t="s">
        <v>121</v>
      </c>
      <c r="T199" s="48">
        <v>20</v>
      </c>
      <c r="U199" s="47"/>
      <c r="V199" s="48" t="s">
        <v>100</v>
      </c>
      <c r="W199" s="47"/>
      <c r="X199" s="48" t="s">
        <v>99</v>
      </c>
      <c r="Y199" s="47"/>
      <c r="Z199" s="48" t="s">
        <v>98</v>
      </c>
      <c r="AA199" s="47"/>
      <c r="AB199" s="16"/>
      <c r="AC199" s="47"/>
      <c r="AD199" s="16"/>
      <c r="AE199" s="46"/>
      <c r="AF199" s="255"/>
      <c r="AG199" s="255"/>
      <c r="AH199" s="45"/>
      <c r="AI199" s="11"/>
      <c r="AJ199" s="266"/>
      <c r="AK199" s="268"/>
      <c r="AL199" s="264"/>
      <c r="AM199" s="266"/>
      <c r="AN199" s="268"/>
      <c r="AO199" s="264"/>
      <c r="AP199" s="266"/>
      <c r="AQ199" s="268"/>
      <c r="AR199" s="264"/>
      <c r="AS199" s="266"/>
      <c r="AT199" s="268"/>
      <c r="AU199" s="264"/>
      <c r="AV199" s="266"/>
      <c r="AW199" s="276"/>
      <c r="AX199" s="271"/>
      <c r="AY199" s="293"/>
      <c r="AZ199" s="229"/>
      <c r="BA199" s="229"/>
      <c r="BB199" s="296"/>
    </row>
    <row r="200" spans="2:62" ht="28.15" customHeight="1" x14ac:dyDescent="0.2">
      <c r="B200" s="30"/>
      <c r="C200" s="242">
        <v>3</v>
      </c>
      <c r="D200" s="44"/>
      <c r="E200" s="113"/>
      <c r="F200" s="113"/>
      <c r="G200" s="112"/>
      <c r="H200" s="223"/>
      <c r="I200" s="246">
        <v>92</v>
      </c>
      <c r="J200" s="246">
        <v>27</v>
      </c>
      <c r="K200" s="246">
        <v>6</v>
      </c>
      <c r="L200" s="41" t="s">
        <v>133</v>
      </c>
      <c r="M200" s="40" t="s">
        <v>132</v>
      </c>
      <c r="N200" s="41" t="s">
        <v>131</v>
      </c>
      <c r="O200" s="40" t="s">
        <v>180</v>
      </c>
      <c r="P200" s="41" t="s">
        <v>130</v>
      </c>
      <c r="Q200" s="40" t="s">
        <v>613</v>
      </c>
      <c r="R200" s="41" t="s">
        <v>129</v>
      </c>
      <c r="S200" s="40" t="s">
        <v>420</v>
      </c>
      <c r="T200" s="41" t="s">
        <v>128</v>
      </c>
      <c r="U200" s="40" t="s">
        <v>195</v>
      </c>
      <c r="V200" s="41" t="s">
        <v>127</v>
      </c>
      <c r="W200" s="40" t="s">
        <v>121</v>
      </c>
      <c r="X200" s="41" t="s">
        <v>126</v>
      </c>
      <c r="Y200" s="40"/>
      <c r="Z200" s="41" t="s">
        <v>125</v>
      </c>
      <c r="AA200" s="40"/>
      <c r="AB200" s="39"/>
      <c r="AC200" s="40"/>
      <c r="AD200" s="39" t="s">
        <v>1145</v>
      </c>
      <c r="AE200" s="38"/>
      <c r="AF200" s="250"/>
      <c r="AG200" s="250"/>
      <c r="AH200" s="37"/>
      <c r="AI200" s="11"/>
      <c r="AJ200" s="233">
        <f>SUMPRODUCT(LEN($M200:$U203)-LEN(SUBSTITUTE($M200:$U203,"A", "")))</f>
        <v>36</v>
      </c>
      <c r="AK200" s="239">
        <f>SUMPRODUCT(LEN($X200:$X203)-LEN(SUBSTITUTE($X200:$X203,"A", "")))</f>
        <v>0</v>
      </c>
      <c r="AL200" s="230">
        <f>SUMPRODUCT(LEN($W200:$W203)-LEN(SUBSTITUTE($W200:$W203,"A", "")))</f>
        <v>0</v>
      </c>
      <c r="AM200" s="233">
        <f>SUMPRODUCT(LEN($M200:$U203)-LEN(SUBSTITUTE($M200:$U203,"S", "")))</f>
        <v>17</v>
      </c>
      <c r="AN200" s="239">
        <f>SUMPRODUCT(LEN($X200:$X203)-LEN(SUBSTITUTE($X200:$X203,"S", "")))</f>
        <v>0</v>
      </c>
      <c r="AO200" s="230">
        <f>SUMPRODUCT(LEN($W200:$W203)-LEN(SUBSTITUTE($W200:$W203,"S", "")))</f>
        <v>1</v>
      </c>
      <c r="AP200" s="233">
        <f>SUMPRODUCT(LEN($M200:$U203)-LEN(SUBSTITUTE($M200:$U203,"F", "")))</f>
        <v>0</v>
      </c>
      <c r="AQ200" s="239">
        <f>SUMPRODUCT(LEN($X200:$X203)-LEN(SUBSTITUTE($X200:$X203,"F", "")))</f>
        <v>0</v>
      </c>
      <c r="AR200" s="230">
        <f>SUMPRODUCT(LEN($W200:$W203)-LEN(SUBSTITUTE($W200:$W203,"F", "")))</f>
        <v>0</v>
      </c>
      <c r="AS200" s="233">
        <f>SUMPRODUCT(LEN($M200:$U203)-LEN(SUBSTITUTE($M200:$U203,"G", "")))</f>
        <v>9</v>
      </c>
      <c r="AT200" s="239">
        <f>SUMPRODUCT(LEN($X200:$X203)-LEN(SUBSTITUTE($X200:$X203,"G", "")))</f>
        <v>0</v>
      </c>
      <c r="AU200" s="230">
        <f>SUMPRODUCT(LEN($W200:$W203)-LEN(SUBSTITUTE($W200:$W203,"G", "")))</f>
        <v>0</v>
      </c>
      <c r="AV200" s="233">
        <f>SUMPRODUCT(LEN($L200:$U203)-LEN(SUBSTITUTE($L200:$U203,"M", "")))</f>
        <v>0</v>
      </c>
      <c r="AW200" s="236">
        <f>SUMPRODUCT(LEN($X200:$X203)-LEN(SUBSTITUTE($X200:$X203,"M", "")))</f>
        <v>0</v>
      </c>
      <c r="AX200" s="269">
        <f>SUMPRODUCT(LEN($W200:$W203)-LEN(SUBSTITUTE($W200:$W203,"M", "")))</f>
        <v>0</v>
      </c>
      <c r="AY200" s="291">
        <f>SUMPRODUCT(LEN($AE200:$AE203)-LEN(SUBSTITUTE($AE200:$AE203,"S", "")))</f>
        <v>0</v>
      </c>
      <c r="AZ200" s="227">
        <f>SUMPRODUCT(LEN($AE200:$AE203)-LEN(SUBSTITUTE($AE200:$AE203,"F", "")))</f>
        <v>0</v>
      </c>
      <c r="BA200" s="227">
        <f>SUMPRODUCT(LEN($AE200:$AE203)-LEN(SUBSTITUTE($AE200:$AE203,"G", "")))</f>
        <v>0</v>
      </c>
      <c r="BB200" s="294">
        <f>SUMPRODUCT(LEN($AE200:$AE203)-LEN(SUBSTITUTE($AE200:$AE203,"M", "")))</f>
        <v>0</v>
      </c>
    </row>
    <row r="201" spans="2:62" ht="28.15" customHeight="1" thickBot="1" x14ac:dyDescent="0.25">
      <c r="B201" s="30"/>
      <c r="C201" s="243"/>
      <c r="D201" s="36"/>
      <c r="E201" s="111"/>
      <c r="F201" s="111"/>
      <c r="G201" s="110"/>
      <c r="H201" s="224"/>
      <c r="I201" s="247"/>
      <c r="J201" s="247"/>
      <c r="K201" s="247"/>
      <c r="L201" s="33" t="s">
        <v>123</v>
      </c>
      <c r="M201" s="32" t="s">
        <v>180</v>
      </c>
      <c r="N201" s="33" t="s">
        <v>122</v>
      </c>
      <c r="O201" s="32" t="s">
        <v>1035</v>
      </c>
      <c r="P201" s="33" t="s">
        <v>120</v>
      </c>
      <c r="Q201" s="32" t="s">
        <v>382</v>
      </c>
      <c r="R201" s="33" t="s">
        <v>119</v>
      </c>
      <c r="S201" s="32" t="s">
        <v>494</v>
      </c>
      <c r="T201" s="33" t="s">
        <v>118</v>
      </c>
      <c r="U201" s="32" t="s">
        <v>113</v>
      </c>
      <c r="V201" s="33" t="s">
        <v>117</v>
      </c>
      <c r="W201" s="32"/>
      <c r="X201" s="33" t="s">
        <v>116</v>
      </c>
      <c r="Y201" s="32"/>
      <c r="Z201" s="33" t="s">
        <v>115</v>
      </c>
      <c r="AA201" s="32"/>
      <c r="AB201" s="31"/>
      <c r="AC201" s="32"/>
      <c r="AD201" s="31" t="s">
        <v>1144</v>
      </c>
      <c r="AE201" s="23"/>
      <c r="AF201" s="251"/>
      <c r="AG201" s="251"/>
      <c r="AH201" s="22"/>
      <c r="AI201" s="11"/>
      <c r="AJ201" s="265"/>
      <c r="AK201" s="267"/>
      <c r="AL201" s="263"/>
      <c r="AM201" s="265"/>
      <c r="AN201" s="267"/>
      <c r="AO201" s="263"/>
      <c r="AP201" s="265"/>
      <c r="AQ201" s="267"/>
      <c r="AR201" s="263"/>
      <c r="AS201" s="265"/>
      <c r="AT201" s="267"/>
      <c r="AU201" s="263"/>
      <c r="AV201" s="265"/>
      <c r="AW201" s="275"/>
      <c r="AX201" s="270"/>
      <c r="AY201" s="292"/>
      <c r="AZ201" s="228"/>
      <c r="BA201" s="228"/>
      <c r="BB201" s="295"/>
    </row>
    <row r="202" spans="2:62" ht="28.15" customHeight="1" x14ac:dyDescent="0.2">
      <c r="B202" s="30"/>
      <c r="C202" s="244"/>
      <c r="D202" s="29"/>
      <c r="E202" s="109"/>
      <c r="F202" s="109"/>
      <c r="G202" s="108"/>
      <c r="H202" s="225"/>
      <c r="I202" s="248"/>
      <c r="J202" s="248"/>
      <c r="K202" s="248"/>
      <c r="L202" s="26" t="s">
        <v>114</v>
      </c>
      <c r="M202" s="25" t="s">
        <v>176</v>
      </c>
      <c r="N202" s="26" t="s">
        <v>112</v>
      </c>
      <c r="O202" s="25" t="s">
        <v>772</v>
      </c>
      <c r="P202" s="26" t="s">
        <v>111</v>
      </c>
      <c r="Q202" s="25" t="s">
        <v>527</v>
      </c>
      <c r="R202" s="26" t="s">
        <v>110</v>
      </c>
      <c r="S202" s="25" t="s">
        <v>444</v>
      </c>
      <c r="T202" s="26" t="s">
        <v>109</v>
      </c>
      <c r="U202" s="25" t="s">
        <v>124</v>
      </c>
      <c r="V202" s="26" t="s">
        <v>108</v>
      </c>
      <c r="W202" s="25"/>
      <c r="X202" s="26" t="s">
        <v>107</v>
      </c>
      <c r="Y202" s="25"/>
      <c r="Z202" s="26" t="s">
        <v>106</v>
      </c>
      <c r="AA202" s="25"/>
      <c r="AB202" s="24"/>
      <c r="AC202" s="25"/>
      <c r="AD202" s="24" t="s">
        <v>1143</v>
      </c>
      <c r="AE202" s="23"/>
      <c r="AF202" s="251"/>
      <c r="AG202" s="251"/>
      <c r="AH202" s="22"/>
      <c r="AI202" s="11"/>
      <c r="AJ202" s="265"/>
      <c r="AK202" s="267"/>
      <c r="AL202" s="263"/>
      <c r="AM202" s="265"/>
      <c r="AN202" s="267"/>
      <c r="AO202" s="263"/>
      <c r="AP202" s="265"/>
      <c r="AQ202" s="267"/>
      <c r="AR202" s="263"/>
      <c r="AS202" s="265"/>
      <c r="AT202" s="267"/>
      <c r="AU202" s="263"/>
      <c r="AV202" s="265"/>
      <c r="AW202" s="275"/>
      <c r="AX202" s="270"/>
      <c r="AY202" s="292"/>
      <c r="AZ202" s="228"/>
      <c r="BA202" s="228"/>
      <c r="BB202" s="295"/>
    </row>
    <row r="203" spans="2:62" ht="28.15" customHeight="1" thickBot="1" x14ac:dyDescent="0.25">
      <c r="B203" s="21"/>
      <c r="C203" s="245"/>
      <c r="D203" s="20"/>
      <c r="E203" s="117"/>
      <c r="F203" s="117"/>
      <c r="G203" s="116"/>
      <c r="H203" s="226"/>
      <c r="I203" s="249"/>
      <c r="J203" s="249"/>
      <c r="K203" s="249"/>
      <c r="L203" s="17" t="s">
        <v>105</v>
      </c>
      <c r="M203" s="15" t="s">
        <v>707</v>
      </c>
      <c r="N203" s="17" t="s">
        <v>103</v>
      </c>
      <c r="O203" s="15" t="s">
        <v>679</v>
      </c>
      <c r="P203" s="17" t="s">
        <v>102</v>
      </c>
      <c r="Q203" s="15" t="s">
        <v>399</v>
      </c>
      <c r="R203" s="17" t="s">
        <v>101</v>
      </c>
      <c r="S203" s="15" t="s">
        <v>425</v>
      </c>
      <c r="T203" s="17">
        <v>20</v>
      </c>
      <c r="U203" s="15" t="s">
        <v>121</v>
      </c>
      <c r="V203" s="17" t="s">
        <v>100</v>
      </c>
      <c r="W203" s="15"/>
      <c r="X203" s="17" t="s">
        <v>99</v>
      </c>
      <c r="Y203" s="15"/>
      <c r="Z203" s="17" t="s">
        <v>98</v>
      </c>
      <c r="AA203" s="15"/>
      <c r="AB203" s="16"/>
      <c r="AC203" s="15"/>
      <c r="AD203" s="14" t="s">
        <v>1142</v>
      </c>
      <c r="AE203" s="13"/>
      <c r="AF203" s="252"/>
      <c r="AG203" s="252"/>
      <c r="AH203" s="12"/>
      <c r="AI203" s="11"/>
      <c r="AJ203" s="266"/>
      <c r="AK203" s="268"/>
      <c r="AL203" s="264"/>
      <c r="AM203" s="266"/>
      <c r="AN203" s="268"/>
      <c r="AO203" s="264"/>
      <c r="AP203" s="266"/>
      <c r="AQ203" s="268"/>
      <c r="AR203" s="264"/>
      <c r="AS203" s="266"/>
      <c r="AT203" s="268"/>
      <c r="AU203" s="264"/>
      <c r="AV203" s="266"/>
      <c r="AW203" s="276"/>
      <c r="AX203" s="271"/>
      <c r="AY203" s="293"/>
      <c r="AZ203" s="229"/>
      <c r="BA203" s="229"/>
      <c r="BB203" s="296"/>
    </row>
    <row r="204" spans="2:62" ht="85.9" customHeight="1" thickTop="1" thickBot="1" x14ac:dyDescent="0.35">
      <c r="B204" s="105" t="s">
        <v>174</v>
      </c>
      <c r="C204" s="95" t="s">
        <v>173</v>
      </c>
      <c r="D204" s="100" t="s">
        <v>172</v>
      </c>
      <c r="E204" s="104" t="s">
        <v>171</v>
      </c>
      <c r="F204" s="103"/>
      <c r="G204" s="102"/>
      <c r="H204" s="101" t="s">
        <v>170</v>
      </c>
      <c r="I204" s="100" t="s">
        <v>96</v>
      </c>
      <c r="J204" s="100" t="s">
        <v>169</v>
      </c>
      <c r="K204" s="100" t="s">
        <v>97</v>
      </c>
      <c r="L204" s="256" t="s">
        <v>168</v>
      </c>
      <c r="M204" s="262"/>
      <c r="N204" s="256" t="s">
        <v>167</v>
      </c>
      <c r="O204" s="262"/>
      <c r="P204" s="256" t="s">
        <v>167</v>
      </c>
      <c r="Q204" s="257"/>
      <c r="R204" s="256" t="s">
        <v>167</v>
      </c>
      <c r="S204" s="257"/>
      <c r="T204" s="256" t="s">
        <v>167</v>
      </c>
      <c r="U204" s="257"/>
      <c r="V204" s="256" t="s">
        <v>167</v>
      </c>
      <c r="W204" s="257"/>
      <c r="X204" s="256" t="s">
        <v>167</v>
      </c>
      <c r="Y204" s="257"/>
      <c r="Z204" s="256" t="s">
        <v>167</v>
      </c>
      <c r="AA204" s="257"/>
      <c r="AB204" s="261" t="s">
        <v>166</v>
      </c>
      <c r="AC204" s="257"/>
      <c r="AD204" s="101" t="s">
        <v>165</v>
      </c>
      <c r="AE204" s="101" t="s">
        <v>164</v>
      </c>
      <c r="AF204" s="100" t="s">
        <v>163</v>
      </c>
      <c r="AG204" s="100" t="s">
        <v>162</v>
      </c>
      <c r="AH204" s="99" t="s">
        <v>161</v>
      </c>
      <c r="AI204" s="98"/>
      <c r="AJ204" s="96" t="s">
        <v>160</v>
      </c>
      <c r="AK204" s="95" t="s">
        <v>159</v>
      </c>
      <c r="AL204" s="94" t="s">
        <v>158</v>
      </c>
      <c r="AM204" s="96" t="s">
        <v>157</v>
      </c>
      <c r="AN204" s="95" t="s">
        <v>156</v>
      </c>
      <c r="AO204" s="94" t="s">
        <v>155</v>
      </c>
      <c r="AP204" s="96" t="s">
        <v>154</v>
      </c>
      <c r="AQ204" s="95" t="s">
        <v>153</v>
      </c>
      <c r="AR204" s="97" t="s">
        <v>152</v>
      </c>
      <c r="AS204" s="96" t="s">
        <v>151</v>
      </c>
      <c r="AT204" s="95" t="s">
        <v>150</v>
      </c>
      <c r="AU204" s="94" t="s">
        <v>149</v>
      </c>
      <c r="AV204" s="96" t="s">
        <v>148</v>
      </c>
      <c r="AW204" s="95" t="s">
        <v>147</v>
      </c>
      <c r="AX204" s="94" t="s">
        <v>146</v>
      </c>
      <c r="AY204" s="93" t="s">
        <v>145</v>
      </c>
      <c r="AZ204" s="92" t="s">
        <v>144</v>
      </c>
      <c r="BA204" s="92" t="s">
        <v>143</v>
      </c>
      <c r="BB204" s="91" t="s">
        <v>142</v>
      </c>
    </row>
    <row r="205" spans="2:62" ht="48" thickBot="1" x14ac:dyDescent="0.3">
      <c r="B205" s="90" t="s">
        <v>240</v>
      </c>
      <c r="C205" s="89"/>
      <c r="D205" s="88">
        <v>208</v>
      </c>
      <c r="E205" s="258"/>
      <c r="F205" s="259"/>
      <c r="G205" s="260"/>
      <c r="H205" s="87" t="s">
        <v>140</v>
      </c>
      <c r="I205" s="86"/>
      <c r="J205" s="86"/>
      <c r="K205" s="85"/>
      <c r="L205" s="84"/>
      <c r="M205" s="81"/>
      <c r="N205" s="84"/>
      <c r="O205" s="81"/>
      <c r="P205" s="84"/>
      <c r="Q205" s="81"/>
      <c r="R205" s="84"/>
      <c r="S205" s="81"/>
      <c r="T205" s="84"/>
      <c r="U205" s="81"/>
      <c r="V205" s="84"/>
      <c r="W205" s="81"/>
      <c r="X205" s="84"/>
      <c r="Y205" s="81"/>
      <c r="Z205" s="84"/>
      <c r="AA205" s="83"/>
      <c r="AB205" s="82" t="s">
        <v>139</v>
      </c>
      <c r="AC205" s="81"/>
      <c r="AD205" s="81"/>
      <c r="AE205" s="81"/>
      <c r="AF205" s="80"/>
      <c r="AG205" s="80"/>
      <c r="AH205" s="60"/>
      <c r="AI205" s="79" t="s">
        <v>138</v>
      </c>
      <c r="AJ205" s="78">
        <f t="shared" ref="AJ205:BB205" si="26">SUM(AJ207:AJ218)</f>
        <v>101</v>
      </c>
      <c r="AK205" s="77">
        <f t="shared" si="26"/>
        <v>0</v>
      </c>
      <c r="AL205" s="76">
        <f t="shared" si="26"/>
        <v>0</v>
      </c>
      <c r="AM205" s="78">
        <f t="shared" si="26"/>
        <v>20</v>
      </c>
      <c r="AN205" s="77">
        <f t="shared" si="26"/>
        <v>0</v>
      </c>
      <c r="AO205" s="76">
        <f t="shared" si="26"/>
        <v>0</v>
      </c>
      <c r="AP205" s="78">
        <f t="shared" si="26"/>
        <v>0</v>
      </c>
      <c r="AQ205" s="77">
        <f t="shared" si="26"/>
        <v>0</v>
      </c>
      <c r="AR205" s="76">
        <f t="shared" si="26"/>
        <v>0</v>
      </c>
      <c r="AS205" s="78">
        <f t="shared" si="26"/>
        <v>30</v>
      </c>
      <c r="AT205" s="77">
        <f t="shared" si="26"/>
        <v>0</v>
      </c>
      <c r="AU205" s="76">
        <f t="shared" si="26"/>
        <v>0</v>
      </c>
      <c r="AV205" s="78">
        <f t="shared" si="26"/>
        <v>0</v>
      </c>
      <c r="AW205" s="77">
        <f t="shared" si="26"/>
        <v>0</v>
      </c>
      <c r="AX205" s="76">
        <f t="shared" si="26"/>
        <v>0</v>
      </c>
      <c r="AY205" s="75">
        <f t="shared" si="26"/>
        <v>1</v>
      </c>
      <c r="AZ205" s="74">
        <f t="shared" si="26"/>
        <v>0</v>
      </c>
      <c r="BA205" s="74">
        <f t="shared" si="26"/>
        <v>2</v>
      </c>
      <c r="BB205" s="73">
        <f t="shared" si="26"/>
        <v>0</v>
      </c>
      <c r="BC205" s="72" t="s">
        <v>137</v>
      </c>
      <c r="BF205" s="5">
        <f>SUM(AJ205:AL205)/$BG$5</f>
        <v>33.666666666666664</v>
      </c>
      <c r="BG205" s="5">
        <f>SUM(AM205:AO205,AY205)/$BG$5</f>
        <v>7</v>
      </c>
      <c r="BH205" s="5">
        <f>SUM(AP205:AR205,AZ205)/$BG$5</f>
        <v>0</v>
      </c>
      <c r="BI205" s="5">
        <f>SUM(AS205:AU205,BA205)/$BG$5</f>
        <v>10.666666666666666</v>
      </c>
      <c r="BJ205" s="5">
        <f>SUM(AV205:AX205,BB205)/$BG$5</f>
        <v>0</v>
      </c>
    </row>
    <row r="206" spans="2:62" ht="37.5" thickBot="1" x14ac:dyDescent="0.3">
      <c r="B206" s="71"/>
      <c r="C206" s="70"/>
      <c r="D206" s="69"/>
      <c r="E206" s="68"/>
      <c r="F206" s="68"/>
      <c r="G206" s="67"/>
      <c r="H206" s="66"/>
      <c r="I206" s="64"/>
      <c r="J206" s="64"/>
      <c r="K206" s="65"/>
      <c r="L206" s="64"/>
      <c r="M206" s="62"/>
      <c r="N206" s="64"/>
      <c r="O206" s="62"/>
      <c r="P206" s="64"/>
      <c r="Q206" s="62"/>
      <c r="R206" s="64"/>
      <c r="S206" s="62"/>
      <c r="T206" s="64"/>
      <c r="U206" s="62"/>
      <c r="V206" s="64"/>
      <c r="W206" s="62"/>
      <c r="X206" s="64"/>
      <c r="Y206" s="62"/>
      <c r="Z206" s="64"/>
      <c r="AA206" s="62"/>
      <c r="AB206" s="63"/>
      <c r="AC206" s="62"/>
      <c r="AD206" s="62"/>
      <c r="AE206" s="62"/>
      <c r="AF206" s="61"/>
      <c r="AG206" s="61"/>
      <c r="AH206" s="60"/>
      <c r="AI206" s="59" t="s">
        <v>136</v>
      </c>
      <c r="AJ206" s="58">
        <f t="shared" ref="AJ206:BB206" si="27">AJ205/3</f>
        <v>33.666666666666664</v>
      </c>
      <c r="AK206" s="57">
        <f t="shared" si="27"/>
        <v>0</v>
      </c>
      <c r="AL206" s="56">
        <f t="shared" si="27"/>
        <v>0</v>
      </c>
      <c r="AM206" s="58">
        <f t="shared" si="27"/>
        <v>6.666666666666667</v>
      </c>
      <c r="AN206" s="57">
        <f t="shared" si="27"/>
        <v>0</v>
      </c>
      <c r="AO206" s="56">
        <f t="shared" si="27"/>
        <v>0</v>
      </c>
      <c r="AP206" s="58">
        <f t="shared" si="27"/>
        <v>0</v>
      </c>
      <c r="AQ206" s="57">
        <f t="shared" si="27"/>
        <v>0</v>
      </c>
      <c r="AR206" s="56">
        <f t="shared" si="27"/>
        <v>0</v>
      </c>
      <c r="AS206" s="58">
        <f t="shared" si="27"/>
        <v>10</v>
      </c>
      <c r="AT206" s="57">
        <f t="shared" si="27"/>
        <v>0</v>
      </c>
      <c r="AU206" s="56">
        <f t="shared" si="27"/>
        <v>0</v>
      </c>
      <c r="AV206" s="58">
        <f t="shared" si="27"/>
        <v>0</v>
      </c>
      <c r="AW206" s="57">
        <f t="shared" si="27"/>
        <v>0</v>
      </c>
      <c r="AX206" s="56">
        <f t="shared" si="27"/>
        <v>0</v>
      </c>
      <c r="AY206" s="55">
        <f t="shared" si="27"/>
        <v>0.33333333333333331</v>
      </c>
      <c r="AZ206" s="54">
        <f t="shared" si="27"/>
        <v>0</v>
      </c>
      <c r="BA206" s="54">
        <f t="shared" si="27"/>
        <v>0.66666666666666663</v>
      </c>
      <c r="BB206" s="53">
        <f t="shared" si="27"/>
        <v>0</v>
      </c>
      <c r="BC206" s="52" t="s">
        <v>135</v>
      </c>
    </row>
    <row r="207" spans="2:62" ht="28.15" customHeight="1" x14ac:dyDescent="0.2">
      <c r="B207" s="30"/>
      <c r="C207" s="242">
        <v>1</v>
      </c>
      <c r="D207" s="44"/>
      <c r="E207" s="113"/>
      <c r="F207" s="113"/>
      <c r="G207" s="112"/>
      <c r="H207" s="223" t="s">
        <v>183</v>
      </c>
      <c r="I207" s="246">
        <v>87</v>
      </c>
      <c r="J207" s="246">
        <v>25</v>
      </c>
      <c r="K207" s="246">
        <v>6</v>
      </c>
      <c r="L207" s="41" t="s">
        <v>133</v>
      </c>
      <c r="M207" s="40" t="s">
        <v>377</v>
      </c>
      <c r="N207" s="41" t="s">
        <v>131</v>
      </c>
      <c r="O207" s="40" t="s">
        <v>377</v>
      </c>
      <c r="P207" s="41" t="s">
        <v>130</v>
      </c>
      <c r="Q207" s="40" t="s">
        <v>132</v>
      </c>
      <c r="R207" s="41" t="s">
        <v>129</v>
      </c>
      <c r="S207" s="40" t="s">
        <v>430</v>
      </c>
      <c r="T207" s="41" t="s">
        <v>128</v>
      </c>
      <c r="U207" s="40" t="s">
        <v>121</v>
      </c>
      <c r="V207" s="41" t="s">
        <v>127</v>
      </c>
      <c r="W207" s="40"/>
      <c r="X207" s="41" t="s">
        <v>126</v>
      </c>
      <c r="Y207" s="40"/>
      <c r="Z207" s="41" t="s">
        <v>125</v>
      </c>
      <c r="AA207" s="40"/>
      <c r="AB207" s="39"/>
      <c r="AC207" s="40"/>
      <c r="AD207" s="39" t="s">
        <v>1141</v>
      </c>
      <c r="AE207" s="38" t="s">
        <v>780</v>
      </c>
      <c r="AF207" s="250"/>
      <c r="AG207" s="250"/>
      <c r="AH207" s="37"/>
      <c r="AI207" s="11"/>
      <c r="AJ207" s="233">
        <f>SUMPRODUCT(LEN($M207:$U210)-LEN(SUBSTITUTE($M207:$U210,"A", "")))</f>
        <v>35</v>
      </c>
      <c r="AK207" s="239">
        <f>SUMPRODUCT(LEN($X207:$X210)-LEN(SUBSTITUTE($X207:$X210,"A", "")))</f>
        <v>0</v>
      </c>
      <c r="AL207" s="230">
        <f>SUMPRODUCT(LEN($W207:$W210)-LEN(SUBSTITUTE($W207:$W210,"A", "")))</f>
        <v>0</v>
      </c>
      <c r="AM207" s="233">
        <f>SUMPRODUCT(LEN($M207:$U210)-LEN(SUBSTITUTE($M207:$U210,"S", "")))</f>
        <v>7</v>
      </c>
      <c r="AN207" s="239">
        <f>SUMPRODUCT(LEN($X207:$X210)-LEN(SUBSTITUTE($X207:$X210,"S", "")))</f>
        <v>0</v>
      </c>
      <c r="AO207" s="230">
        <f>SUMPRODUCT(LEN($W207:$W210)-LEN(SUBSTITUTE($W207:$W210,"S", "")))</f>
        <v>0</v>
      </c>
      <c r="AP207" s="233">
        <f>SUMPRODUCT(LEN($M207:$U210)-LEN(SUBSTITUTE($M207:$U210,"F", "")))</f>
        <v>0</v>
      </c>
      <c r="AQ207" s="239">
        <f>SUMPRODUCT(LEN($X207:$X210)-LEN(SUBSTITUTE($X207:$X210,"F", "")))</f>
        <v>0</v>
      </c>
      <c r="AR207" s="230">
        <f>SUMPRODUCT(LEN($W207:$W210)-LEN(SUBSTITUTE($W207:$W210,"F", "")))</f>
        <v>0</v>
      </c>
      <c r="AS207" s="233">
        <f>SUMPRODUCT(LEN($M207:$U210)-LEN(SUBSTITUTE($M207:$U210,"G", "")))</f>
        <v>12</v>
      </c>
      <c r="AT207" s="239">
        <f>SUMPRODUCT(LEN($X207:$X210)-LEN(SUBSTITUTE($X207:$X210,"G", "")))</f>
        <v>0</v>
      </c>
      <c r="AU207" s="230">
        <f>SUMPRODUCT(LEN($W207:$W210)-LEN(SUBSTITUTE($W207:$W210,"G", "")))</f>
        <v>0</v>
      </c>
      <c r="AV207" s="233">
        <f>SUMPRODUCT(LEN($L207:$U210)-LEN(SUBSTITUTE($L207:$U210,"M", "")))</f>
        <v>0</v>
      </c>
      <c r="AW207" s="236">
        <f>SUMPRODUCT(LEN($X207:$X210)-LEN(SUBSTITUTE($X207:$X210,"M", "")))</f>
        <v>0</v>
      </c>
      <c r="AX207" s="230">
        <f>SUMPRODUCT(LEN($W207:$W210)-LEN(SUBSTITUTE($W207:$W210,"M", "")))</f>
        <v>0</v>
      </c>
      <c r="AY207" s="291">
        <f>SUMPRODUCT(LEN($AE207:$AE210)-LEN(SUBSTITUTE($AE207:$AE210,"S", "")))</f>
        <v>1</v>
      </c>
      <c r="AZ207" s="227">
        <f>SUMPRODUCT(LEN($AE207:$AE210)-LEN(SUBSTITUTE($AE207:$AE210,"F", "")))</f>
        <v>0</v>
      </c>
      <c r="BA207" s="227">
        <f>SUMPRODUCT(LEN($AE207:$AE210)-LEN(SUBSTITUTE($AE207:$AE210,"G", "")))</f>
        <v>2</v>
      </c>
      <c r="BB207" s="294">
        <f>SUMPRODUCT(LEN($AE207:$AE210)-LEN(SUBSTITUTE($AE207:$AE210,"M", "")))</f>
        <v>0</v>
      </c>
    </row>
    <row r="208" spans="2:62" ht="28.15" customHeight="1" thickBot="1" x14ac:dyDescent="0.25">
      <c r="B208" s="30"/>
      <c r="C208" s="243"/>
      <c r="D208" s="36"/>
      <c r="E208" s="111"/>
      <c r="F208" s="111"/>
      <c r="G208" s="110"/>
      <c r="H208" s="224"/>
      <c r="I208" s="247"/>
      <c r="J208" s="247"/>
      <c r="K208" s="247"/>
      <c r="L208" s="33" t="s">
        <v>123</v>
      </c>
      <c r="M208" s="32" t="s">
        <v>186</v>
      </c>
      <c r="N208" s="33" t="s">
        <v>122</v>
      </c>
      <c r="O208" s="32" t="s">
        <v>417</v>
      </c>
      <c r="P208" s="33" t="s">
        <v>120</v>
      </c>
      <c r="Q208" s="32" t="s">
        <v>399</v>
      </c>
      <c r="R208" s="33" t="s">
        <v>119</v>
      </c>
      <c r="S208" s="32" t="s">
        <v>430</v>
      </c>
      <c r="T208" s="33" t="s">
        <v>118</v>
      </c>
      <c r="U208" s="32" t="s">
        <v>121</v>
      </c>
      <c r="V208" s="33" t="s">
        <v>117</v>
      </c>
      <c r="W208" s="32"/>
      <c r="X208" s="33" t="s">
        <v>116</v>
      </c>
      <c r="Y208" s="32"/>
      <c r="Z208" s="33" t="s">
        <v>115</v>
      </c>
      <c r="AA208" s="32"/>
      <c r="AB208" s="31"/>
      <c r="AC208" s="32"/>
      <c r="AD208" s="31"/>
      <c r="AE208" s="23"/>
      <c r="AF208" s="251"/>
      <c r="AG208" s="251"/>
      <c r="AH208" s="22"/>
      <c r="AI208" s="11"/>
      <c r="AJ208" s="234"/>
      <c r="AK208" s="240"/>
      <c r="AL208" s="231"/>
      <c r="AM208" s="234"/>
      <c r="AN208" s="240"/>
      <c r="AO208" s="231"/>
      <c r="AP208" s="234"/>
      <c r="AQ208" s="240"/>
      <c r="AR208" s="231"/>
      <c r="AS208" s="234"/>
      <c r="AT208" s="240"/>
      <c r="AU208" s="231"/>
      <c r="AV208" s="234"/>
      <c r="AW208" s="237"/>
      <c r="AX208" s="231"/>
      <c r="AY208" s="292"/>
      <c r="AZ208" s="228"/>
      <c r="BA208" s="228"/>
      <c r="BB208" s="295"/>
    </row>
    <row r="209" spans="2:62" ht="28.15" customHeight="1" x14ac:dyDescent="0.2">
      <c r="B209" s="30"/>
      <c r="C209" s="244"/>
      <c r="D209" s="29"/>
      <c r="E209" s="109"/>
      <c r="F209" s="109"/>
      <c r="G209" s="108"/>
      <c r="H209" s="225">
        <v>208</v>
      </c>
      <c r="I209" s="248"/>
      <c r="J209" s="248"/>
      <c r="K209" s="248"/>
      <c r="L209" s="26" t="s">
        <v>114</v>
      </c>
      <c r="M209" s="25" t="s">
        <v>382</v>
      </c>
      <c r="N209" s="26" t="s">
        <v>112</v>
      </c>
      <c r="O209" s="25" t="s">
        <v>377</v>
      </c>
      <c r="P209" s="26" t="s">
        <v>111</v>
      </c>
      <c r="Q209" s="25" t="s">
        <v>410</v>
      </c>
      <c r="R209" s="26" t="s">
        <v>110</v>
      </c>
      <c r="S209" s="25" t="s">
        <v>121</v>
      </c>
      <c r="T209" s="26" t="s">
        <v>109</v>
      </c>
      <c r="U209" s="25" t="s">
        <v>121</v>
      </c>
      <c r="V209" s="26" t="s">
        <v>108</v>
      </c>
      <c r="W209" s="25"/>
      <c r="X209" s="26" t="s">
        <v>107</v>
      </c>
      <c r="Y209" s="25"/>
      <c r="Z209" s="26" t="s">
        <v>106</v>
      </c>
      <c r="AA209" s="25"/>
      <c r="AB209" s="24"/>
      <c r="AC209" s="25"/>
      <c r="AD209" s="24"/>
      <c r="AE209" s="23"/>
      <c r="AF209" s="251"/>
      <c r="AG209" s="251"/>
      <c r="AH209" s="22"/>
      <c r="AI209" s="11"/>
      <c r="AJ209" s="234"/>
      <c r="AK209" s="240"/>
      <c r="AL209" s="231"/>
      <c r="AM209" s="234"/>
      <c r="AN209" s="240"/>
      <c r="AO209" s="231"/>
      <c r="AP209" s="234"/>
      <c r="AQ209" s="240"/>
      <c r="AR209" s="231"/>
      <c r="AS209" s="234"/>
      <c r="AT209" s="240"/>
      <c r="AU209" s="231"/>
      <c r="AV209" s="234"/>
      <c r="AW209" s="237"/>
      <c r="AX209" s="231"/>
      <c r="AY209" s="292"/>
      <c r="AZ209" s="228"/>
      <c r="BA209" s="228"/>
      <c r="BB209" s="295"/>
    </row>
    <row r="210" spans="2:62" ht="28.15" customHeight="1" thickBot="1" x14ac:dyDescent="0.25">
      <c r="B210" s="30"/>
      <c r="C210" s="253"/>
      <c r="D210" s="51"/>
      <c r="E210" s="115"/>
      <c r="F210" s="115"/>
      <c r="G210" s="114"/>
      <c r="H210" s="226"/>
      <c r="I210" s="254"/>
      <c r="J210" s="254"/>
      <c r="K210" s="254"/>
      <c r="L210" s="48" t="s">
        <v>105</v>
      </c>
      <c r="M210" s="47" t="s">
        <v>645</v>
      </c>
      <c r="N210" s="48" t="s">
        <v>103</v>
      </c>
      <c r="O210" s="47" t="s">
        <v>389</v>
      </c>
      <c r="P210" s="48" t="s">
        <v>102</v>
      </c>
      <c r="Q210" s="47" t="s">
        <v>389</v>
      </c>
      <c r="R210" s="48" t="s">
        <v>101</v>
      </c>
      <c r="S210" s="47" t="s">
        <v>132</v>
      </c>
      <c r="T210" s="48">
        <v>20</v>
      </c>
      <c r="U210" s="47"/>
      <c r="V210" s="48" t="s">
        <v>100</v>
      </c>
      <c r="W210" s="47"/>
      <c r="X210" s="48" t="s">
        <v>99</v>
      </c>
      <c r="Y210" s="47"/>
      <c r="Z210" s="48" t="s">
        <v>98</v>
      </c>
      <c r="AA210" s="47"/>
      <c r="AB210" s="16"/>
      <c r="AC210" s="47"/>
      <c r="AD210" s="16"/>
      <c r="AE210" s="46"/>
      <c r="AF210" s="255"/>
      <c r="AG210" s="255"/>
      <c r="AH210" s="45"/>
      <c r="AI210" s="11"/>
      <c r="AJ210" s="235"/>
      <c r="AK210" s="241"/>
      <c r="AL210" s="232"/>
      <c r="AM210" s="235"/>
      <c r="AN210" s="241"/>
      <c r="AO210" s="232"/>
      <c r="AP210" s="235"/>
      <c r="AQ210" s="241"/>
      <c r="AR210" s="232"/>
      <c r="AS210" s="235"/>
      <c r="AT210" s="241"/>
      <c r="AU210" s="232"/>
      <c r="AV210" s="235"/>
      <c r="AW210" s="238"/>
      <c r="AX210" s="232"/>
      <c r="AY210" s="293"/>
      <c r="AZ210" s="229"/>
      <c r="BA210" s="229"/>
      <c r="BB210" s="296"/>
    </row>
    <row r="211" spans="2:62" ht="28.15" customHeight="1" x14ac:dyDescent="0.2">
      <c r="B211" s="30"/>
      <c r="C211" s="242">
        <v>2</v>
      </c>
      <c r="D211" s="44"/>
      <c r="E211" s="113"/>
      <c r="F211" s="113"/>
      <c r="G211" s="112"/>
      <c r="H211" s="223"/>
      <c r="I211" s="246">
        <v>76</v>
      </c>
      <c r="J211" s="246">
        <v>26</v>
      </c>
      <c r="K211" s="246">
        <v>8</v>
      </c>
      <c r="L211" s="41" t="s">
        <v>133</v>
      </c>
      <c r="M211" s="40" t="s">
        <v>484</v>
      </c>
      <c r="N211" s="41" t="s">
        <v>131</v>
      </c>
      <c r="O211" s="40" t="s">
        <v>382</v>
      </c>
      <c r="P211" s="41" t="s">
        <v>130</v>
      </c>
      <c r="Q211" s="40" t="s">
        <v>527</v>
      </c>
      <c r="R211" s="41" t="s">
        <v>129</v>
      </c>
      <c r="S211" s="40" t="s">
        <v>186</v>
      </c>
      <c r="T211" s="41" t="s">
        <v>128</v>
      </c>
      <c r="U211" s="40" t="s">
        <v>104</v>
      </c>
      <c r="V211" s="41" t="s">
        <v>127</v>
      </c>
      <c r="W211" s="40"/>
      <c r="X211" s="41" t="s">
        <v>126</v>
      </c>
      <c r="Y211" s="40"/>
      <c r="Z211" s="41" t="s">
        <v>125</v>
      </c>
      <c r="AA211" s="40"/>
      <c r="AB211" s="39"/>
      <c r="AC211" s="40"/>
      <c r="AD211" s="39" t="s">
        <v>1140</v>
      </c>
      <c r="AE211" s="38"/>
      <c r="AF211" s="250"/>
      <c r="AG211" s="250"/>
      <c r="AH211" s="37"/>
      <c r="AI211" s="11"/>
      <c r="AJ211" s="233">
        <f>SUMPRODUCT(LEN($M211:$U214)-LEN(SUBSTITUTE($M211:$U214,"A", "")))</f>
        <v>37</v>
      </c>
      <c r="AK211" s="239">
        <f>SUMPRODUCT(LEN($X211:$X214)-LEN(SUBSTITUTE($X211:$X214,"A", "")))</f>
        <v>0</v>
      </c>
      <c r="AL211" s="230">
        <f>SUMPRODUCT(LEN($W211:$W214)-LEN(SUBSTITUTE($W211:$W214,"A", "")))</f>
        <v>0</v>
      </c>
      <c r="AM211" s="233">
        <f>SUMPRODUCT(LEN($M211:$U214)-LEN(SUBSTITUTE($M211:$U214,"S", "")))</f>
        <v>4</v>
      </c>
      <c r="AN211" s="239">
        <f>SUMPRODUCT(LEN($X211:$X214)-LEN(SUBSTITUTE($X211:$X214,"S", "")))</f>
        <v>0</v>
      </c>
      <c r="AO211" s="230">
        <f>SUMPRODUCT(LEN($W211:$W214)-LEN(SUBSTITUTE($W211:$W214,"S", "")))</f>
        <v>0</v>
      </c>
      <c r="AP211" s="233">
        <f>SUMPRODUCT(LEN($M211:$U214)-LEN(SUBSTITUTE($M211:$U214,"F", "")))</f>
        <v>0</v>
      </c>
      <c r="AQ211" s="239">
        <f>SUMPRODUCT(LEN($X211:$X214)-LEN(SUBSTITUTE($X211:$X214,"F", "")))</f>
        <v>0</v>
      </c>
      <c r="AR211" s="230">
        <f>SUMPRODUCT(LEN($W211:$W214)-LEN(SUBSTITUTE($W211:$W214,"F", "")))</f>
        <v>0</v>
      </c>
      <c r="AS211" s="233">
        <f>SUMPRODUCT(LEN($M211:$U214)-LEN(SUBSTITUTE($M211:$U214,"G", "")))</f>
        <v>10</v>
      </c>
      <c r="AT211" s="239">
        <f>SUMPRODUCT(LEN($X211:$X214)-LEN(SUBSTITUTE($X211:$X214,"G", "")))</f>
        <v>0</v>
      </c>
      <c r="AU211" s="230">
        <f>SUMPRODUCT(LEN($W211:$W214)-LEN(SUBSTITUTE($W211:$W214,"G", "")))</f>
        <v>0</v>
      </c>
      <c r="AV211" s="233">
        <f>SUMPRODUCT(LEN($L211:$U214)-LEN(SUBSTITUTE($L211:$U214,"M", "")))</f>
        <v>0</v>
      </c>
      <c r="AW211" s="236">
        <f>SUMPRODUCT(LEN($X211:$X214)-LEN(SUBSTITUTE($X211:$X214,"M", "")))</f>
        <v>0</v>
      </c>
      <c r="AX211" s="230">
        <f>SUMPRODUCT(LEN($W211:$W214)-LEN(SUBSTITUTE($W211:$W214,"M", "")))</f>
        <v>0</v>
      </c>
      <c r="AY211" s="291">
        <f>SUMPRODUCT(LEN($AE211:$AE214)-LEN(SUBSTITUTE($AE211:$AE214,"S", "")))</f>
        <v>0</v>
      </c>
      <c r="AZ211" s="227">
        <f>SUMPRODUCT(LEN($AE211:$AE214)-LEN(SUBSTITUTE($AE211:$AE214,"F", "")))</f>
        <v>0</v>
      </c>
      <c r="BA211" s="227">
        <f>SUMPRODUCT(LEN($AE211:$AE214)-LEN(SUBSTITUTE($AE211:$AE214,"G", "")))</f>
        <v>0</v>
      </c>
      <c r="BB211" s="294">
        <f>SUMPRODUCT(LEN($AE211:$AE214)-LEN(SUBSTITUTE($AE211:$AE214,"M", "")))</f>
        <v>0</v>
      </c>
    </row>
    <row r="212" spans="2:62" ht="28.15" customHeight="1" thickBot="1" x14ac:dyDescent="0.25">
      <c r="B212" s="30"/>
      <c r="C212" s="243"/>
      <c r="D212" s="36"/>
      <c r="E212" s="111"/>
      <c r="F212" s="111"/>
      <c r="G212" s="110"/>
      <c r="H212" s="224"/>
      <c r="I212" s="247"/>
      <c r="J212" s="247"/>
      <c r="K212" s="247"/>
      <c r="L212" s="33" t="s">
        <v>123</v>
      </c>
      <c r="M212" s="32" t="s">
        <v>382</v>
      </c>
      <c r="N212" s="33" t="s">
        <v>122</v>
      </c>
      <c r="O212" s="32" t="s">
        <v>613</v>
      </c>
      <c r="P212" s="33" t="s">
        <v>120</v>
      </c>
      <c r="Q212" s="32" t="s">
        <v>389</v>
      </c>
      <c r="R212" s="33" t="s">
        <v>119</v>
      </c>
      <c r="S212" s="32" t="s">
        <v>414</v>
      </c>
      <c r="T212" s="33" t="s">
        <v>118</v>
      </c>
      <c r="U212" s="32" t="s">
        <v>121</v>
      </c>
      <c r="V212" s="33" t="s">
        <v>117</v>
      </c>
      <c r="W212" s="32"/>
      <c r="X212" s="33" t="s">
        <v>116</v>
      </c>
      <c r="Y212" s="32"/>
      <c r="Z212" s="33" t="s">
        <v>115</v>
      </c>
      <c r="AA212" s="32"/>
      <c r="AB212" s="31"/>
      <c r="AC212" s="32"/>
      <c r="AD212" s="31"/>
      <c r="AE212" s="23"/>
      <c r="AF212" s="251"/>
      <c r="AG212" s="251"/>
      <c r="AH212" s="22"/>
      <c r="AI212" s="11"/>
      <c r="AJ212" s="234"/>
      <c r="AK212" s="240"/>
      <c r="AL212" s="231"/>
      <c r="AM212" s="234"/>
      <c r="AN212" s="240"/>
      <c r="AO212" s="231"/>
      <c r="AP212" s="234"/>
      <c r="AQ212" s="240"/>
      <c r="AR212" s="231"/>
      <c r="AS212" s="234"/>
      <c r="AT212" s="240"/>
      <c r="AU212" s="231"/>
      <c r="AV212" s="234"/>
      <c r="AW212" s="237"/>
      <c r="AX212" s="231"/>
      <c r="AY212" s="292"/>
      <c r="AZ212" s="228"/>
      <c r="BA212" s="228"/>
      <c r="BB212" s="295"/>
    </row>
    <row r="213" spans="2:62" ht="28.15" customHeight="1" x14ac:dyDescent="0.2">
      <c r="B213" s="30"/>
      <c r="C213" s="244"/>
      <c r="D213" s="29"/>
      <c r="E213" s="109"/>
      <c r="F213" s="109"/>
      <c r="G213" s="108"/>
      <c r="H213" s="225"/>
      <c r="I213" s="248"/>
      <c r="J213" s="248"/>
      <c r="K213" s="248"/>
      <c r="L213" s="26" t="s">
        <v>114</v>
      </c>
      <c r="M213" s="25" t="s">
        <v>389</v>
      </c>
      <c r="N213" s="26" t="s">
        <v>112</v>
      </c>
      <c r="O213" s="25" t="s">
        <v>377</v>
      </c>
      <c r="P213" s="26" t="s">
        <v>111</v>
      </c>
      <c r="Q213" s="25" t="s">
        <v>186</v>
      </c>
      <c r="R213" s="26" t="s">
        <v>110</v>
      </c>
      <c r="S213" s="25" t="s">
        <v>113</v>
      </c>
      <c r="T213" s="26" t="s">
        <v>109</v>
      </c>
      <c r="U213" s="25"/>
      <c r="V213" s="26" t="s">
        <v>108</v>
      </c>
      <c r="W213" s="25"/>
      <c r="X213" s="26" t="s">
        <v>107</v>
      </c>
      <c r="Y213" s="25"/>
      <c r="Z213" s="26" t="s">
        <v>106</v>
      </c>
      <c r="AA213" s="25"/>
      <c r="AB213" s="24"/>
      <c r="AC213" s="25"/>
      <c r="AD213" s="24"/>
      <c r="AE213" s="23"/>
      <c r="AF213" s="251"/>
      <c r="AG213" s="251"/>
      <c r="AH213" s="22"/>
      <c r="AI213" s="11"/>
      <c r="AJ213" s="234"/>
      <c r="AK213" s="240"/>
      <c r="AL213" s="231"/>
      <c r="AM213" s="234"/>
      <c r="AN213" s="240"/>
      <c r="AO213" s="231"/>
      <c r="AP213" s="234"/>
      <c r="AQ213" s="240"/>
      <c r="AR213" s="231"/>
      <c r="AS213" s="234"/>
      <c r="AT213" s="240"/>
      <c r="AU213" s="231"/>
      <c r="AV213" s="234"/>
      <c r="AW213" s="237"/>
      <c r="AX213" s="231"/>
      <c r="AY213" s="292"/>
      <c r="AZ213" s="228"/>
      <c r="BA213" s="228"/>
      <c r="BB213" s="295"/>
    </row>
    <row r="214" spans="2:62" ht="28.15" customHeight="1" thickBot="1" x14ac:dyDescent="0.25">
      <c r="B214" s="30"/>
      <c r="C214" s="253"/>
      <c r="D214" s="51"/>
      <c r="E214" s="115"/>
      <c r="F214" s="115"/>
      <c r="G214" s="114"/>
      <c r="H214" s="226"/>
      <c r="I214" s="254"/>
      <c r="J214" s="254"/>
      <c r="K214" s="254"/>
      <c r="L214" s="48" t="s">
        <v>105</v>
      </c>
      <c r="M214" s="47" t="s">
        <v>186</v>
      </c>
      <c r="N214" s="48" t="s">
        <v>103</v>
      </c>
      <c r="O214" s="47" t="s">
        <v>377</v>
      </c>
      <c r="P214" s="48" t="s">
        <v>102</v>
      </c>
      <c r="Q214" s="47" t="s">
        <v>389</v>
      </c>
      <c r="R214" s="48" t="s">
        <v>101</v>
      </c>
      <c r="S214" s="47" t="s">
        <v>124</v>
      </c>
      <c r="T214" s="48">
        <v>20</v>
      </c>
      <c r="U214" s="47"/>
      <c r="V214" s="48" t="s">
        <v>100</v>
      </c>
      <c r="W214" s="47"/>
      <c r="X214" s="48" t="s">
        <v>99</v>
      </c>
      <c r="Y214" s="47"/>
      <c r="Z214" s="48" t="s">
        <v>98</v>
      </c>
      <c r="AA214" s="47"/>
      <c r="AB214" s="16"/>
      <c r="AC214" s="47"/>
      <c r="AD214" s="16"/>
      <c r="AE214" s="46"/>
      <c r="AF214" s="255"/>
      <c r="AG214" s="255"/>
      <c r="AH214" s="45"/>
      <c r="AI214" s="11"/>
      <c r="AJ214" s="235"/>
      <c r="AK214" s="241"/>
      <c r="AL214" s="232"/>
      <c r="AM214" s="235"/>
      <c r="AN214" s="241"/>
      <c r="AO214" s="232"/>
      <c r="AP214" s="235"/>
      <c r="AQ214" s="241"/>
      <c r="AR214" s="232"/>
      <c r="AS214" s="235"/>
      <c r="AT214" s="241"/>
      <c r="AU214" s="232"/>
      <c r="AV214" s="235"/>
      <c r="AW214" s="238"/>
      <c r="AX214" s="232"/>
      <c r="AY214" s="293"/>
      <c r="AZ214" s="229"/>
      <c r="BA214" s="229"/>
      <c r="BB214" s="296"/>
    </row>
    <row r="215" spans="2:62" ht="28.15" customHeight="1" x14ac:dyDescent="0.2">
      <c r="B215" s="30"/>
      <c r="C215" s="242">
        <v>3</v>
      </c>
      <c r="D215" s="44"/>
      <c r="E215" s="113"/>
      <c r="F215" s="113"/>
      <c r="G215" s="112"/>
      <c r="H215" s="223"/>
      <c r="I215" s="246">
        <v>79</v>
      </c>
      <c r="J215" s="246">
        <v>25</v>
      </c>
      <c r="K215" s="246">
        <v>8</v>
      </c>
      <c r="L215" s="41" t="s">
        <v>133</v>
      </c>
      <c r="M215" s="40" t="s">
        <v>186</v>
      </c>
      <c r="N215" s="41" t="s">
        <v>131</v>
      </c>
      <c r="O215" s="40" t="s">
        <v>132</v>
      </c>
      <c r="P215" s="41" t="s">
        <v>130</v>
      </c>
      <c r="Q215" s="40" t="s">
        <v>389</v>
      </c>
      <c r="R215" s="41" t="s">
        <v>129</v>
      </c>
      <c r="S215" s="40" t="s">
        <v>113</v>
      </c>
      <c r="T215" s="41" t="s">
        <v>128</v>
      </c>
      <c r="U215" s="40" t="s">
        <v>121</v>
      </c>
      <c r="V215" s="41" t="s">
        <v>127</v>
      </c>
      <c r="W215" s="40"/>
      <c r="X215" s="41" t="s">
        <v>126</v>
      </c>
      <c r="Y215" s="40"/>
      <c r="Z215" s="41" t="s">
        <v>125</v>
      </c>
      <c r="AA215" s="40"/>
      <c r="AB215" s="39"/>
      <c r="AC215" s="40"/>
      <c r="AD215" s="39" t="s">
        <v>121</v>
      </c>
      <c r="AE215" s="38"/>
      <c r="AF215" s="250"/>
      <c r="AG215" s="250"/>
      <c r="AH215" s="37"/>
      <c r="AI215" s="11"/>
      <c r="AJ215" s="233">
        <f>SUMPRODUCT(LEN($M215:$U218)-LEN(SUBSTITUTE($M215:$U218,"A", "")))</f>
        <v>29</v>
      </c>
      <c r="AK215" s="239">
        <f>SUMPRODUCT(LEN($X215:$X218)-LEN(SUBSTITUTE($X215:$X218,"A", "")))</f>
        <v>0</v>
      </c>
      <c r="AL215" s="230">
        <f>SUMPRODUCT(LEN($W215:$W218)-LEN(SUBSTITUTE($W215:$W218,"A", "")))</f>
        <v>0</v>
      </c>
      <c r="AM215" s="233">
        <f>SUMPRODUCT(LEN($M215:$U218)-LEN(SUBSTITUTE($M215:$U218,"S", "")))</f>
        <v>9</v>
      </c>
      <c r="AN215" s="239">
        <f>SUMPRODUCT(LEN($X215:$X218)-LEN(SUBSTITUTE($X215:$X218,"S", "")))</f>
        <v>0</v>
      </c>
      <c r="AO215" s="230">
        <f>SUMPRODUCT(LEN($W215:$W218)-LEN(SUBSTITUTE($W215:$W218,"S", "")))</f>
        <v>0</v>
      </c>
      <c r="AP215" s="233">
        <f>SUMPRODUCT(LEN($M215:$U218)-LEN(SUBSTITUTE($M215:$U218,"F", "")))</f>
        <v>0</v>
      </c>
      <c r="AQ215" s="239">
        <f>SUMPRODUCT(LEN($X215:$X218)-LEN(SUBSTITUTE($X215:$X218,"F", "")))</f>
        <v>0</v>
      </c>
      <c r="AR215" s="230">
        <f>SUMPRODUCT(LEN($W215:$W218)-LEN(SUBSTITUTE($W215:$W218,"F", "")))</f>
        <v>0</v>
      </c>
      <c r="AS215" s="233">
        <f>SUMPRODUCT(LEN($M215:$U218)-LEN(SUBSTITUTE($M215:$U218,"G", "")))</f>
        <v>8</v>
      </c>
      <c r="AT215" s="239">
        <f>SUMPRODUCT(LEN($X215:$X218)-LEN(SUBSTITUTE($X215:$X218,"G", "")))</f>
        <v>0</v>
      </c>
      <c r="AU215" s="230">
        <f>SUMPRODUCT(LEN($W215:$W218)-LEN(SUBSTITUTE($W215:$W218,"G", "")))</f>
        <v>0</v>
      </c>
      <c r="AV215" s="233">
        <f>SUMPRODUCT(LEN($L215:$U218)-LEN(SUBSTITUTE($L215:$U218,"M", "")))</f>
        <v>0</v>
      </c>
      <c r="AW215" s="236">
        <f>SUMPRODUCT(LEN($X215:$X218)-LEN(SUBSTITUTE($X215:$X218,"M", "")))</f>
        <v>0</v>
      </c>
      <c r="AX215" s="230">
        <f>SUMPRODUCT(LEN($W215:$W218)-LEN(SUBSTITUTE($W215:$W218,"M", "")))</f>
        <v>0</v>
      </c>
      <c r="AY215" s="291">
        <f>SUMPRODUCT(LEN($AE215:$AE218)-LEN(SUBSTITUTE($AE215:$AE218,"S", "")))</f>
        <v>0</v>
      </c>
      <c r="AZ215" s="227">
        <f>SUMPRODUCT(LEN($AE215:$AE218)-LEN(SUBSTITUTE($AE215:$AE218,"F", "")))</f>
        <v>0</v>
      </c>
      <c r="BA215" s="227">
        <f>SUMPRODUCT(LEN($AE215:$AE218)-LEN(SUBSTITUTE($AE215:$AE218,"G", "")))</f>
        <v>0</v>
      </c>
      <c r="BB215" s="294">
        <f>SUMPRODUCT(LEN($AE215:$AE218)-LEN(SUBSTITUTE($AE215:$AE218,"M", "")))</f>
        <v>0</v>
      </c>
    </row>
    <row r="216" spans="2:62" ht="28.15" customHeight="1" thickBot="1" x14ac:dyDescent="0.25">
      <c r="B216" s="30"/>
      <c r="C216" s="243"/>
      <c r="D216" s="36"/>
      <c r="E216" s="111"/>
      <c r="F216" s="111"/>
      <c r="G216" s="110"/>
      <c r="H216" s="224"/>
      <c r="I216" s="247"/>
      <c r="J216" s="247"/>
      <c r="K216" s="247"/>
      <c r="L216" s="33" t="s">
        <v>123</v>
      </c>
      <c r="M216" s="32" t="s">
        <v>186</v>
      </c>
      <c r="N216" s="33" t="s">
        <v>122</v>
      </c>
      <c r="O216" s="32" t="s">
        <v>636</v>
      </c>
      <c r="P216" s="33" t="s">
        <v>120</v>
      </c>
      <c r="Q216" s="32" t="s">
        <v>389</v>
      </c>
      <c r="R216" s="33" t="s">
        <v>119</v>
      </c>
      <c r="S216" s="32" t="s">
        <v>175</v>
      </c>
      <c r="T216" s="33" t="s">
        <v>118</v>
      </c>
      <c r="U216" s="32"/>
      <c r="V216" s="33" t="s">
        <v>117</v>
      </c>
      <c r="W216" s="32"/>
      <c r="X216" s="33" t="s">
        <v>116</v>
      </c>
      <c r="Y216" s="32"/>
      <c r="Z216" s="33" t="s">
        <v>115</v>
      </c>
      <c r="AA216" s="32"/>
      <c r="AB216" s="31"/>
      <c r="AC216" s="32"/>
      <c r="AD216" s="31" t="s">
        <v>1139</v>
      </c>
      <c r="AE216" s="23"/>
      <c r="AF216" s="251"/>
      <c r="AG216" s="251"/>
      <c r="AH216" s="22"/>
      <c r="AI216" s="11"/>
      <c r="AJ216" s="234"/>
      <c r="AK216" s="240"/>
      <c r="AL216" s="231"/>
      <c r="AM216" s="234"/>
      <c r="AN216" s="240"/>
      <c r="AO216" s="231"/>
      <c r="AP216" s="234"/>
      <c r="AQ216" s="240"/>
      <c r="AR216" s="231"/>
      <c r="AS216" s="234"/>
      <c r="AT216" s="240"/>
      <c r="AU216" s="231"/>
      <c r="AV216" s="234"/>
      <c r="AW216" s="237"/>
      <c r="AX216" s="231"/>
      <c r="AY216" s="292"/>
      <c r="AZ216" s="228"/>
      <c r="BA216" s="228"/>
      <c r="BB216" s="295"/>
    </row>
    <row r="217" spans="2:62" ht="28.15" customHeight="1" x14ac:dyDescent="0.2">
      <c r="B217" s="30"/>
      <c r="C217" s="244"/>
      <c r="D217" s="29"/>
      <c r="E217" s="109"/>
      <c r="F217" s="109"/>
      <c r="G217" s="108"/>
      <c r="H217" s="225"/>
      <c r="I217" s="248"/>
      <c r="J217" s="248"/>
      <c r="K217" s="248"/>
      <c r="L217" s="26" t="s">
        <v>114</v>
      </c>
      <c r="M217" s="25" t="s">
        <v>611</v>
      </c>
      <c r="N217" s="26" t="s">
        <v>112</v>
      </c>
      <c r="O217" s="25" t="s">
        <v>377</v>
      </c>
      <c r="P217" s="26" t="s">
        <v>111</v>
      </c>
      <c r="Q217" s="25" t="s">
        <v>430</v>
      </c>
      <c r="R217" s="26" t="s">
        <v>110</v>
      </c>
      <c r="S217" s="25" t="s">
        <v>104</v>
      </c>
      <c r="T217" s="26" t="s">
        <v>109</v>
      </c>
      <c r="U217" s="25"/>
      <c r="V217" s="26" t="s">
        <v>108</v>
      </c>
      <c r="W217" s="25"/>
      <c r="X217" s="26" t="s">
        <v>107</v>
      </c>
      <c r="Y217" s="25"/>
      <c r="Z217" s="26" t="s">
        <v>106</v>
      </c>
      <c r="AA217" s="25"/>
      <c r="AB217" s="24"/>
      <c r="AC217" s="25"/>
      <c r="AD217" s="24"/>
      <c r="AE217" s="23"/>
      <c r="AF217" s="251"/>
      <c r="AG217" s="251"/>
      <c r="AH217" s="22"/>
      <c r="AI217" s="11"/>
      <c r="AJ217" s="234"/>
      <c r="AK217" s="240"/>
      <c r="AL217" s="231"/>
      <c r="AM217" s="234"/>
      <c r="AN217" s="240"/>
      <c r="AO217" s="231"/>
      <c r="AP217" s="234"/>
      <c r="AQ217" s="240"/>
      <c r="AR217" s="231"/>
      <c r="AS217" s="234"/>
      <c r="AT217" s="240"/>
      <c r="AU217" s="231"/>
      <c r="AV217" s="234"/>
      <c r="AW217" s="237"/>
      <c r="AX217" s="231"/>
      <c r="AY217" s="292"/>
      <c r="AZ217" s="228"/>
      <c r="BA217" s="228"/>
      <c r="BB217" s="295"/>
    </row>
    <row r="218" spans="2:62" ht="28.15" customHeight="1" thickBot="1" x14ac:dyDescent="0.25">
      <c r="B218" s="21"/>
      <c r="C218" s="245"/>
      <c r="D218" s="20"/>
      <c r="E218" s="19"/>
      <c r="F218" s="19"/>
      <c r="G218" s="18"/>
      <c r="H218" s="226"/>
      <c r="I218" s="249"/>
      <c r="J218" s="249"/>
      <c r="K218" s="249"/>
      <c r="L218" s="17" t="s">
        <v>105</v>
      </c>
      <c r="M218" s="15" t="s">
        <v>132</v>
      </c>
      <c r="N218" s="17" t="s">
        <v>103</v>
      </c>
      <c r="O218" s="15" t="s">
        <v>725</v>
      </c>
      <c r="P218" s="17" t="s">
        <v>102</v>
      </c>
      <c r="Q218" s="15" t="s">
        <v>424</v>
      </c>
      <c r="R218" s="17" t="s">
        <v>101</v>
      </c>
      <c r="S218" s="15" t="s">
        <v>121</v>
      </c>
      <c r="T218" s="17">
        <v>20</v>
      </c>
      <c r="U218" s="15"/>
      <c r="V218" s="17" t="s">
        <v>100</v>
      </c>
      <c r="W218" s="15"/>
      <c r="X218" s="17" t="s">
        <v>99</v>
      </c>
      <c r="Y218" s="15"/>
      <c r="Z218" s="17" t="s">
        <v>98</v>
      </c>
      <c r="AA218" s="15"/>
      <c r="AB218" s="16"/>
      <c r="AC218" s="15"/>
      <c r="AD218" s="14"/>
      <c r="AE218" s="13"/>
      <c r="AF218" s="252"/>
      <c r="AG218" s="252"/>
      <c r="AH218" s="12"/>
      <c r="AI218" s="11"/>
      <c r="AJ218" s="235"/>
      <c r="AK218" s="241"/>
      <c r="AL218" s="232"/>
      <c r="AM218" s="235"/>
      <c r="AN218" s="241"/>
      <c r="AO218" s="232"/>
      <c r="AP218" s="235"/>
      <c r="AQ218" s="241"/>
      <c r="AR218" s="232"/>
      <c r="AS218" s="235"/>
      <c r="AT218" s="241"/>
      <c r="AU218" s="232"/>
      <c r="AV218" s="235"/>
      <c r="AW218" s="238"/>
      <c r="AX218" s="232"/>
      <c r="AY218" s="293"/>
      <c r="AZ218" s="229"/>
      <c r="BA218" s="229"/>
      <c r="BB218" s="296"/>
    </row>
    <row r="219" spans="2:62" ht="85.9" customHeight="1" thickTop="1" thickBot="1" x14ac:dyDescent="0.35">
      <c r="B219" s="105" t="s">
        <v>174</v>
      </c>
      <c r="C219" s="95" t="s">
        <v>173</v>
      </c>
      <c r="D219" s="100" t="s">
        <v>172</v>
      </c>
      <c r="E219" s="104" t="s">
        <v>171</v>
      </c>
      <c r="F219" s="103"/>
      <c r="G219" s="102"/>
      <c r="H219" s="101" t="s">
        <v>170</v>
      </c>
      <c r="I219" s="100" t="s">
        <v>96</v>
      </c>
      <c r="J219" s="100" t="s">
        <v>169</v>
      </c>
      <c r="K219" s="100" t="s">
        <v>97</v>
      </c>
      <c r="L219" s="256" t="s">
        <v>168</v>
      </c>
      <c r="M219" s="262"/>
      <c r="N219" s="256" t="s">
        <v>167</v>
      </c>
      <c r="O219" s="262"/>
      <c r="P219" s="256" t="s">
        <v>167</v>
      </c>
      <c r="Q219" s="257"/>
      <c r="R219" s="256" t="s">
        <v>167</v>
      </c>
      <c r="S219" s="257"/>
      <c r="T219" s="256" t="s">
        <v>167</v>
      </c>
      <c r="U219" s="257"/>
      <c r="V219" s="256" t="s">
        <v>167</v>
      </c>
      <c r="W219" s="257"/>
      <c r="X219" s="256" t="s">
        <v>167</v>
      </c>
      <c r="Y219" s="257"/>
      <c r="Z219" s="256" t="s">
        <v>167</v>
      </c>
      <c r="AA219" s="257"/>
      <c r="AB219" s="261" t="s">
        <v>166</v>
      </c>
      <c r="AC219" s="257"/>
      <c r="AD219" s="101" t="s">
        <v>165</v>
      </c>
      <c r="AE219" s="101" t="s">
        <v>164</v>
      </c>
      <c r="AF219" s="100" t="s">
        <v>163</v>
      </c>
      <c r="AG219" s="100" t="s">
        <v>162</v>
      </c>
      <c r="AH219" s="99" t="s">
        <v>161</v>
      </c>
      <c r="AI219" s="98"/>
      <c r="AJ219" s="96" t="s">
        <v>160</v>
      </c>
      <c r="AK219" s="95" t="s">
        <v>159</v>
      </c>
      <c r="AL219" s="94" t="s">
        <v>158</v>
      </c>
      <c r="AM219" s="96" t="s">
        <v>157</v>
      </c>
      <c r="AN219" s="95" t="s">
        <v>156</v>
      </c>
      <c r="AO219" s="94" t="s">
        <v>155</v>
      </c>
      <c r="AP219" s="96" t="s">
        <v>154</v>
      </c>
      <c r="AQ219" s="95" t="s">
        <v>153</v>
      </c>
      <c r="AR219" s="97" t="s">
        <v>152</v>
      </c>
      <c r="AS219" s="96" t="s">
        <v>151</v>
      </c>
      <c r="AT219" s="95" t="s">
        <v>150</v>
      </c>
      <c r="AU219" s="94" t="s">
        <v>149</v>
      </c>
      <c r="AV219" s="96" t="s">
        <v>148</v>
      </c>
      <c r="AW219" s="95" t="s">
        <v>147</v>
      </c>
      <c r="AX219" s="94" t="s">
        <v>146</v>
      </c>
      <c r="AY219" s="93" t="s">
        <v>145</v>
      </c>
      <c r="AZ219" s="92" t="s">
        <v>144</v>
      </c>
      <c r="BA219" s="92" t="s">
        <v>143</v>
      </c>
      <c r="BB219" s="91" t="s">
        <v>142</v>
      </c>
    </row>
    <row r="220" spans="2:62" ht="48" thickBot="1" x14ac:dyDescent="0.3">
      <c r="B220" s="90" t="s">
        <v>239</v>
      </c>
      <c r="C220" s="89"/>
      <c r="D220" s="88">
        <v>208</v>
      </c>
      <c r="E220" s="258"/>
      <c r="F220" s="259"/>
      <c r="G220" s="260"/>
      <c r="H220" s="87" t="s">
        <v>140</v>
      </c>
      <c r="I220" s="86"/>
      <c r="J220" s="86"/>
      <c r="K220" s="85"/>
      <c r="L220" s="84"/>
      <c r="M220" s="81"/>
      <c r="N220" s="84"/>
      <c r="O220" s="81"/>
      <c r="P220" s="84"/>
      <c r="Q220" s="81"/>
      <c r="R220" s="84"/>
      <c r="S220" s="81"/>
      <c r="T220" s="84"/>
      <c r="U220" s="81"/>
      <c r="V220" s="84"/>
      <c r="W220" s="81"/>
      <c r="X220" s="84"/>
      <c r="Y220" s="81"/>
      <c r="Z220" s="84"/>
      <c r="AA220" s="83"/>
      <c r="AB220" s="82" t="s">
        <v>139</v>
      </c>
      <c r="AC220" s="81"/>
      <c r="AD220" s="81"/>
      <c r="AE220" s="81"/>
      <c r="AF220" s="80"/>
      <c r="AG220" s="80"/>
      <c r="AH220" s="60"/>
      <c r="AI220" s="79" t="s">
        <v>138</v>
      </c>
      <c r="AJ220" s="78">
        <f t="shared" ref="AJ220:BB220" si="28">SUM(AJ222:AJ233)</f>
        <v>100</v>
      </c>
      <c r="AK220" s="77">
        <f t="shared" si="28"/>
        <v>0</v>
      </c>
      <c r="AL220" s="76">
        <f t="shared" si="28"/>
        <v>0</v>
      </c>
      <c r="AM220" s="78">
        <f t="shared" si="28"/>
        <v>26</v>
      </c>
      <c r="AN220" s="77">
        <f t="shared" si="28"/>
        <v>0</v>
      </c>
      <c r="AO220" s="76">
        <f t="shared" si="28"/>
        <v>0</v>
      </c>
      <c r="AP220" s="78">
        <f t="shared" si="28"/>
        <v>3</v>
      </c>
      <c r="AQ220" s="77">
        <f t="shared" si="28"/>
        <v>0</v>
      </c>
      <c r="AR220" s="76">
        <f t="shared" si="28"/>
        <v>0</v>
      </c>
      <c r="AS220" s="78">
        <f t="shared" si="28"/>
        <v>36</v>
      </c>
      <c r="AT220" s="77">
        <f t="shared" si="28"/>
        <v>0</v>
      </c>
      <c r="AU220" s="76">
        <f t="shared" si="28"/>
        <v>0</v>
      </c>
      <c r="AV220" s="78">
        <f t="shared" si="28"/>
        <v>0</v>
      </c>
      <c r="AW220" s="77">
        <f t="shared" si="28"/>
        <v>0</v>
      </c>
      <c r="AX220" s="76">
        <f t="shared" si="28"/>
        <v>0</v>
      </c>
      <c r="AY220" s="75">
        <f t="shared" si="28"/>
        <v>1</v>
      </c>
      <c r="AZ220" s="74">
        <f t="shared" si="28"/>
        <v>0</v>
      </c>
      <c r="BA220" s="74">
        <f t="shared" si="28"/>
        <v>0</v>
      </c>
      <c r="BB220" s="73">
        <f t="shared" si="28"/>
        <v>0</v>
      </c>
      <c r="BC220" s="72" t="s">
        <v>137</v>
      </c>
      <c r="BF220" s="5">
        <f>SUM(AJ220:AL220)/$BG$5</f>
        <v>33.333333333333336</v>
      </c>
      <c r="BG220" s="5">
        <f>SUM(AM220:AO220,AY220)/$BG$5</f>
        <v>9</v>
      </c>
      <c r="BH220" s="5">
        <f>SUM(AP220:AR220,AZ220)/$BG$5</f>
        <v>1</v>
      </c>
      <c r="BI220" s="5">
        <f>SUM(AS220:AU220,BA220)/$BG$5</f>
        <v>12</v>
      </c>
      <c r="BJ220" s="5">
        <f>SUM(AV220:AX220,BB220)/$BG$5</f>
        <v>0</v>
      </c>
    </row>
    <row r="221" spans="2:62" ht="37.5" thickBot="1" x14ac:dyDescent="0.3">
      <c r="B221" s="71"/>
      <c r="C221" s="70"/>
      <c r="D221" s="69"/>
      <c r="E221" s="68"/>
      <c r="F221" s="68"/>
      <c r="G221" s="67"/>
      <c r="H221" s="66"/>
      <c r="I221" s="64"/>
      <c r="J221" s="64"/>
      <c r="K221" s="65"/>
      <c r="L221" s="64"/>
      <c r="M221" s="62"/>
      <c r="N221" s="64"/>
      <c r="O221" s="62"/>
      <c r="P221" s="64"/>
      <c r="Q221" s="62"/>
      <c r="R221" s="64"/>
      <c r="S221" s="62"/>
      <c r="T221" s="64"/>
      <c r="U221" s="62"/>
      <c r="V221" s="64"/>
      <c r="W221" s="62"/>
      <c r="X221" s="64"/>
      <c r="Y221" s="62"/>
      <c r="Z221" s="64"/>
      <c r="AA221" s="62"/>
      <c r="AB221" s="63"/>
      <c r="AC221" s="62"/>
      <c r="AD221" s="62"/>
      <c r="AE221" s="62"/>
      <c r="AF221" s="61"/>
      <c r="AG221" s="61"/>
      <c r="AH221" s="60"/>
      <c r="AI221" s="59" t="s">
        <v>136</v>
      </c>
      <c r="AJ221" s="58">
        <f t="shared" ref="AJ221:BB221" si="29">AJ220/3</f>
        <v>33.333333333333336</v>
      </c>
      <c r="AK221" s="57">
        <f t="shared" si="29"/>
        <v>0</v>
      </c>
      <c r="AL221" s="56">
        <f t="shared" si="29"/>
        <v>0</v>
      </c>
      <c r="AM221" s="58">
        <f t="shared" si="29"/>
        <v>8.6666666666666661</v>
      </c>
      <c r="AN221" s="57">
        <f t="shared" si="29"/>
        <v>0</v>
      </c>
      <c r="AO221" s="56">
        <f t="shared" si="29"/>
        <v>0</v>
      </c>
      <c r="AP221" s="58">
        <f t="shared" si="29"/>
        <v>1</v>
      </c>
      <c r="AQ221" s="57">
        <f t="shared" si="29"/>
        <v>0</v>
      </c>
      <c r="AR221" s="56">
        <f t="shared" si="29"/>
        <v>0</v>
      </c>
      <c r="AS221" s="58">
        <f t="shared" si="29"/>
        <v>12</v>
      </c>
      <c r="AT221" s="57">
        <f t="shared" si="29"/>
        <v>0</v>
      </c>
      <c r="AU221" s="56">
        <f t="shared" si="29"/>
        <v>0</v>
      </c>
      <c r="AV221" s="58">
        <f t="shared" si="29"/>
        <v>0</v>
      </c>
      <c r="AW221" s="57">
        <f t="shared" si="29"/>
        <v>0</v>
      </c>
      <c r="AX221" s="56">
        <f t="shared" si="29"/>
        <v>0</v>
      </c>
      <c r="AY221" s="55">
        <f t="shared" si="29"/>
        <v>0.33333333333333331</v>
      </c>
      <c r="AZ221" s="54">
        <f t="shared" si="29"/>
        <v>0</v>
      </c>
      <c r="BA221" s="54">
        <f t="shared" si="29"/>
        <v>0</v>
      </c>
      <c r="BB221" s="53">
        <f t="shared" si="29"/>
        <v>0</v>
      </c>
      <c r="BC221" s="52" t="s">
        <v>135</v>
      </c>
    </row>
    <row r="222" spans="2:62" ht="28.15" customHeight="1" x14ac:dyDescent="0.2">
      <c r="B222" s="30"/>
      <c r="C222" s="242">
        <v>1</v>
      </c>
      <c r="D222" s="44"/>
      <c r="E222" s="43"/>
      <c r="F222" s="43"/>
      <c r="G222" s="42"/>
      <c r="H222" s="223" t="s">
        <v>134</v>
      </c>
      <c r="I222" s="246">
        <v>95</v>
      </c>
      <c r="J222" s="246">
        <v>27</v>
      </c>
      <c r="K222" s="246">
        <v>7</v>
      </c>
      <c r="L222" s="41" t="s">
        <v>133</v>
      </c>
      <c r="M222" s="40" t="s">
        <v>1138</v>
      </c>
      <c r="N222" s="41" t="s">
        <v>131</v>
      </c>
      <c r="O222" s="40" t="s">
        <v>452</v>
      </c>
      <c r="P222" s="41" t="s">
        <v>130</v>
      </c>
      <c r="Q222" s="40" t="s">
        <v>725</v>
      </c>
      <c r="R222" s="41" t="s">
        <v>129</v>
      </c>
      <c r="S222" s="40" t="s">
        <v>669</v>
      </c>
      <c r="T222" s="41" t="s">
        <v>128</v>
      </c>
      <c r="U222" s="40" t="s">
        <v>175</v>
      </c>
      <c r="V222" s="41" t="s">
        <v>127</v>
      </c>
      <c r="W222" s="40"/>
      <c r="X222" s="41" t="s">
        <v>126</v>
      </c>
      <c r="Y222" s="40"/>
      <c r="Z222" s="41" t="s">
        <v>125</v>
      </c>
      <c r="AA222" s="40"/>
      <c r="AB222" s="39"/>
      <c r="AC222" s="40"/>
      <c r="AD222" s="39" t="s">
        <v>1137</v>
      </c>
      <c r="AE222" s="38" t="s">
        <v>121</v>
      </c>
      <c r="AF222" s="250">
        <v>5</v>
      </c>
      <c r="AG222" s="250"/>
      <c r="AH222" s="37"/>
      <c r="AI222" s="11"/>
      <c r="AJ222" s="233">
        <f>SUMPRODUCT(LEN($M222:$U225)-LEN(SUBSTITUTE($M222:$U225,"A", "")))</f>
        <v>40</v>
      </c>
      <c r="AK222" s="239">
        <f>SUMPRODUCT(LEN($X222:$X225)-LEN(SUBSTITUTE($X222:$X225,"A", "")))</f>
        <v>0</v>
      </c>
      <c r="AL222" s="230">
        <f>SUMPRODUCT(LEN($W222:$W225)-LEN(SUBSTITUTE($W222:$W225,"A", "")))</f>
        <v>0</v>
      </c>
      <c r="AM222" s="233">
        <f>SUMPRODUCT(LEN($M222:$U225)-LEN(SUBSTITUTE($M222:$U225,"S", "")))</f>
        <v>12</v>
      </c>
      <c r="AN222" s="239">
        <f>SUMPRODUCT(LEN($X222:$X225)-LEN(SUBSTITUTE($X222:$X225,"S", "")))</f>
        <v>0</v>
      </c>
      <c r="AO222" s="230">
        <f>SUMPRODUCT(LEN($W222:$W225)-LEN(SUBSTITUTE($W222:$W225,"S", "")))</f>
        <v>0</v>
      </c>
      <c r="AP222" s="233">
        <f>SUMPRODUCT(LEN($M222:$U225)-LEN(SUBSTITUTE($M222:$U225,"F", "")))</f>
        <v>1</v>
      </c>
      <c r="AQ222" s="239">
        <f>SUMPRODUCT(LEN($X222:$X225)-LEN(SUBSTITUTE($X222:$X225,"F", "")))</f>
        <v>0</v>
      </c>
      <c r="AR222" s="230">
        <f>SUMPRODUCT(LEN($W222:$W225)-LEN(SUBSTITUTE($W222:$W225,"F", "")))</f>
        <v>0</v>
      </c>
      <c r="AS222" s="233">
        <f>SUMPRODUCT(LEN($M222:$U225)-LEN(SUBSTITUTE($M222:$U225,"G", "")))</f>
        <v>19</v>
      </c>
      <c r="AT222" s="239">
        <f>SUMPRODUCT(LEN($X222:$X225)-LEN(SUBSTITUTE($X222:$X225,"G", "")))</f>
        <v>0</v>
      </c>
      <c r="AU222" s="230">
        <f>SUMPRODUCT(LEN($W222:$W225)-LEN(SUBSTITUTE($W222:$W225,"G", "")))</f>
        <v>0</v>
      </c>
      <c r="AV222" s="233">
        <f>SUMPRODUCT(LEN($L222:$U225)-LEN(SUBSTITUTE($L222:$U225,"M", "")))</f>
        <v>0</v>
      </c>
      <c r="AW222" s="236">
        <f>SUMPRODUCT(LEN($X222:$X225)-LEN(SUBSTITUTE($X222:$X225,"M", "")))</f>
        <v>0</v>
      </c>
      <c r="AX222" s="230">
        <f>SUMPRODUCT(LEN($W222:$W225)-LEN(SUBSTITUTE($W222:$W225,"M", "")))</f>
        <v>0</v>
      </c>
      <c r="AY222" s="291">
        <f>SUMPRODUCT(LEN($AE222:$AE225)-LEN(SUBSTITUTE($AE222:$AE225,"S", "")))</f>
        <v>1</v>
      </c>
      <c r="AZ222" s="227">
        <f>SUMPRODUCT(LEN($AE222:$AE225)-LEN(SUBSTITUTE($AE222:$AE225,"F", "")))</f>
        <v>0</v>
      </c>
      <c r="BA222" s="227">
        <f>SUMPRODUCT(LEN($AE222:$AE225)-LEN(SUBSTITUTE($AE222:$AE225,"G", "")))</f>
        <v>0</v>
      </c>
      <c r="BB222" s="294">
        <f>SUMPRODUCT(LEN($AE222:$AE225)-LEN(SUBSTITUTE($AE222:$AE225,"M", "")))</f>
        <v>0</v>
      </c>
    </row>
    <row r="223" spans="2:62" ht="28.15" customHeight="1" thickBot="1" x14ac:dyDescent="0.25">
      <c r="B223" s="30"/>
      <c r="C223" s="243"/>
      <c r="D223" s="36"/>
      <c r="E223" s="35"/>
      <c r="F223" s="35"/>
      <c r="G223" s="34"/>
      <c r="H223" s="224"/>
      <c r="I223" s="247"/>
      <c r="J223" s="247"/>
      <c r="K223" s="247"/>
      <c r="L223" s="33" t="s">
        <v>123</v>
      </c>
      <c r="M223" s="32" t="s">
        <v>707</v>
      </c>
      <c r="N223" s="33" t="s">
        <v>122</v>
      </c>
      <c r="O223" s="32" t="s">
        <v>740</v>
      </c>
      <c r="P223" s="33" t="s">
        <v>120</v>
      </c>
      <c r="Q223" s="32" t="s">
        <v>1116</v>
      </c>
      <c r="R223" s="33" t="s">
        <v>119</v>
      </c>
      <c r="S223" s="32" t="s">
        <v>430</v>
      </c>
      <c r="T223" s="33" t="s">
        <v>118</v>
      </c>
      <c r="U223" s="32" t="s">
        <v>175</v>
      </c>
      <c r="V223" s="33" t="s">
        <v>117</v>
      </c>
      <c r="W223" s="32"/>
      <c r="X223" s="33" t="s">
        <v>116</v>
      </c>
      <c r="Y223" s="32"/>
      <c r="Z223" s="33" t="s">
        <v>115</v>
      </c>
      <c r="AA223" s="32"/>
      <c r="AB223" s="31"/>
      <c r="AC223" s="32"/>
      <c r="AD223" s="31" t="s">
        <v>1136</v>
      </c>
      <c r="AE223" s="23"/>
      <c r="AF223" s="251"/>
      <c r="AG223" s="251"/>
      <c r="AH223" s="22"/>
      <c r="AI223" s="11"/>
      <c r="AJ223" s="234"/>
      <c r="AK223" s="240"/>
      <c r="AL223" s="231"/>
      <c r="AM223" s="234"/>
      <c r="AN223" s="240"/>
      <c r="AO223" s="231"/>
      <c r="AP223" s="234"/>
      <c r="AQ223" s="240"/>
      <c r="AR223" s="231"/>
      <c r="AS223" s="234"/>
      <c r="AT223" s="240"/>
      <c r="AU223" s="231"/>
      <c r="AV223" s="234"/>
      <c r="AW223" s="237"/>
      <c r="AX223" s="231"/>
      <c r="AY223" s="292"/>
      <c r="AZ223" s="228"/>
      <c r="BA223" s="228"/>
      <c r="BB223" s="295"/>
    </row>
    <row r="224" spans="2:62" ht="28.15" customHeight="1" x14ac:dyDescent="0.2">
      <c r="B224" s="30"/>
      <c r="C224" s="244"/>
      <c r="D224" s="29"/>
      <c r="E224" s="28"/>
      <c r="F224" s="28"/>
      <c r="G224" s="27"/>
      <c r="H224" s="225">
        <v>208</v>
      </c>
      <c r="I224" s="248"/>
      <c r="J224" s="248"/>
      <c r="K224" s="248"/>
      <c r="L224" s="26" t="s">
        <v>114</v>
      </c>
      <c r="M224" s="25" t="s">
        <v>382</v>
      </c>
      <c r="N224" s="26" t="s">
        <v>112</v>
      </c>
      <c r="O224" s="25" t="s">
        <v>678</v>
      </c>
      <c r="P224" s="26" t="s">
        <v>111</v>
      </c>
      <c r="Q224" s="25" t="s">
        <v>377</v>
      </c>
      <c r="R224" s="26" t="s">
        <v>110</v>
      </c>
      <c r="S224" s="25" t="s">
        <v>470</v>
      </c>
      <c r="T224" s="26" t="s">
        <v>109</v>
      </c>
      <c r="U224" s="25" t="s">
        <v>121</v>
      </c>
      <c r="V224" s="26" t="s">
        <v>108</v>
      </c>
      <c r="W224" s="25"/>
      <c r="X224" s="26" t="s">
        <v>107</v>
      </c>
      <c r="Y224" s="25"/>
      <c r="Z224" s="26" t="s">
        <v>106</v>
      </c>
      <c r="AA224" s="25"/>
      <c r="AB224" s="24"/>
      <c r="AC224" s="25"/>
      <c r="AD224" s="24"/>
      <c r="AE224" s="23"/>
      <c r="AF224" s="251"/>
      <c r="AG224" s="251"/>
      <c r="AH224" s="22"/>
      <c r="AI224" s="11"/>
      <c r="AJ224" s="234"/>
      <c r="AK224" s="240"/>
      <c r="AL224" s="231"/>
      <c r="AM224" s="234"/>
      <c r="AN224" s="240"/>
      <c r="AO224" s="231"/>
      <c r="AP224" s="234"/>
      <c r="AQ224" s="240"/>
      <c r="AR224" s="231"/>
      <c r="AS224" s="234"/>
      <c r="AT224" s="240"/>
      <c r="AU224" s="231"/>
      <c r="AV224" s="234"/>
      <c r="AW224" s="237"/>
      <c r="AX224" s="231"/>
      <c r="AY224" s="292"/>
      <c r="AZ224" s="228"/>
      <c r="BA224" s="228"/>
      <c r="BB224" s="295"/>
    </row>
    <row r="225" spans="2:62" ht="28.15" customHeight="1" thickBot="1" x14ac:dyDescent="0.25">
      <c r="B225" s="30"/>
      <c r="C225" s="253"/>
      <c r="D225" s="51"/>
      <c r="E225" s="50"/>
      <c r="F225" s="50"/>
      <c r="G225" s="49"/>
      <c r="H225" s="226"/>
      <c r="I225" s="254"/>
      <c r="J225" s="254"/>
      <c r="K225" s="254"/>
      <c r="L225" s="48" t="s">
        <v>105</v>
      </c>
      <c r="M225" s="47" t="s">
        <v>952</v>
      </c>
      <c r="N225" s="48" t="s">
        <v>103</v>
      </c>
      <c r="O225" s="47" t="s">
        <v>418</v>
      </c>
      <c r="P225" s="48" t="s">
        <v>102</v>
      </c>
      <c r="Q225" s="47" t="s">
        <v>725</v>
      </c>
      <c r="R225" s="48" t="s">
        <v>101</v>
      </c>
      <c r="S225" s="47" t="s">
        <v>175</v>
      </c>
      <c r="T225" s="48">
        <v>20</v>
      </c>
      <c r="U225" s="47" t="s">
        <v>121</v>
      </c>
      <c r="V225" s="48" t="s">
        <v>100</v>
      </c>
      <c r="W225" s="47"/>
      <c r="X225" s="48" t="s">
        <v>99</v>
      </c>
      <c r="Y225" s="47"/>
      <c r="Z225" s="48" t="s">
        <v>98</v>
      </c>
      <c r="AA225" s="47"/>
      <c r="AB225" s="16"/>
      <c r="AC225" s="47"/>
      <c r="AD225" s="16"/>
      <c r="AE225" s="46"/>
      <c r="AF225" s="255"/>
      <c r="AG225" s="255"/>
      <c r="AH225" s="45"/>
      <c r="AI225" s="11"/>
      <c r="AJ225" s="235"/>
      <c r="AK225" s="241"/>
      <c r="AL225" s="232"/>
      <c r="AM225" s="235"/>
      <c r="AN225" s="241"/>
      <c r="AO225" s="232"/>
      <c r="AP225" s="235"/>
      <c r="AQ225" s="241"/>
      <c r="AR225" s="232"/>
      <c r="AS225" s="235"/>
      <c r="AT225" s="241"/>
      <c r="AU225" s="232"/>
      <c r="AV225" s="235"/>
      <c r="AW225" s="238"/>
      <c r="AX225" s="232"/>
      <c r="AY225" s="293"/>
      <c r="AZ225" s="229"/>
      <c r="BA225" s="229"/>
      <c r="BB225" s="296"/>
    </row>
    <row r="226" spans="2:62" ht="28.15" customHeight="1" x14ac:dyDescent="0.2">
      <c r="B226" s="30"/>
      <c r="C226" s="242">
        <v>2</v>
      </c>
      <c r="D226" s="44"/>
      <c r="E226" s="43"/>
      <c r="F226" s="43"/>
      <c r="G226" s="42"/>
      <c r="H226" s="223"/>
      <c r="I226" s="246">
        <v>88</v>
      </c>
      <c r="J226" s="246">
        <v>24</v>
      </c>
      <c r="K226" s="246">
        <v>5</v>
      </c>
      <c r="L226" s="41" t="s">
        <v>133</v>
      </c>
      <c r="M226" s="40" t="s">
        <v>132</v>
      </c>
      <c r="N226" s="41" t="s">
        <v>131</v>
      </c>
      <c r="O226" s="40" t="s">
        <v>180</v>
      </c>
      <c r="P226" s="41" t="s">
        <v>130</v>
      </c>
      <c r="Q226" s="40" t="s">
        <v>389</v>
      </c>
      <c r="R226" s="41" t="s">
        <v>129</v>
      </c>
      <c r="S226" s="40" t="s">
        <v>187</v>
      </c>
      <c r="T226" s="41" t="s">
        <v>128</v>
      </c>
      <c r="U226" s="40" t="s">
        <v>175</v>
      </c>
      <c r="V226" s="41" t="s">
        <v>127</v>
      </c>
      <c r="W226" s="40"/>
      <c r="X226" s="41" t="s">
        <v>126</v>
      </c>
      <c r="Y226" s="40"/>
      <c r="Z226" s="41" t="s">
        <v>125</v>
      </c>
      <c r="AA226" s="40"/>
      <c r="AB226" s="39"/>
      <c r="AC226" s="40"/>
      <c r="AD226" s="39" t="s">
        <v>1135</v>
      </c>
      <c r="AE226" s="38"/>
      <c r="AF226" s="250"/>
      <c r="AG226" s="250"/>
      <c r="AH226" s="37"/>
      <c r="AI226" s="11"/>
      <c r="AJ226" s="233">
        <f>SUMPRODUCT(LEN($M226:$U229)-LEN(SUBSTITUTE($M226:$U229,"A", "")))</f>
        <v>25</v>
      </c>
      <c r="AK226" s="239">
        <f>SUMPRODUCT(LEN($X226:$X229)-LEN(SUBSTITUTE($X226:$X229,"A", "")))</f>
        <v>0</v>
      </c>
      <c r="AL226" s="230">
        <f>SUMPRODUCT(LEN($W226:$W229)-LEN(SUBSTITUTE($W226:$W229,"A", "")))</f>
        <v>0</v>
      </c>
      <c r="AM226" s="233">
        <f>SUMPRODUCT(LEN($M226:$U229)-LEN(SUBSTITUTE($M226:$U229,"S", "")))</f>
        <v>6</v>
      </c>
      <c r="AN226" s="239">
        <f>SUMPRODUCT(LEN($X226:$X229)-LEN(SUBSTITUTE($X226:$X229,"S", "")))</f>
        <v>0</v>
      </c>
      <c r="AO226" s="230">
        <f>SUMPRODUCT(LEN($W226:$W229)-LEN(SUBSTITUTE($W226:$W229,"S", "")))</f>
        <v>0</v>
      </c>
      <c r="AP226" s="233">
        <f>SUMPRODUCT(LEN($M226:$U229)-LEN(SUBSTITUTE($M226:$U229,"F", "")))</f>
        <v>0</v>
      </c>
      <c r="AQ226" s="239">
        <f>SUMPRODUCT(LEN($X226:$X229)-LEN(SUBSTITUTE($X226:$X229,"F", "")))</f>
        <v>0</v>
      </c>
      <c r="AR226" s="230">
        <f>SUMPRODUCT(LEN($W226:$W229)-LEN(SUBSTITUTE($W226:$W229,"F", "")))</f>
        <v>0</v>
      </c>
      <c r="AS226" s="233">
        <f>SUMPRODUCT(LEN($M226:$U229)-LEN(SUBSTITUTE($M226:$U229,"G", "")))</f>
        <v>7</v>
      </c>
      <c r="AT226" s="239">
        <f>SUMPRODUCT(LEN($X226:$X229)-LEN(SUBSTITUTE($X226:$X229,"G", "")))</f>
        <v>0</v>
      </c>
      <c r="AU226" s="230">
        <f>SUMPRODUCT(LEN($W226:$W229)-LEN(SUBSTITUTE($W226:$W229,"G", "")))</f>
        <v>0</v>
      </c>
      <c r="AV226" s="233">
        <f>SUMPRODUCT(LEN($L226:$U229)-LEN(SUBSTITUTE($L226:$U229,"M", "")))</f>
        <v>0</v>
      </c>
      <c r="AW226" s="236">
        <f>SUMPRODUCT(LEN($X226:$X229)-LEN(SUBSTITUTE($X226:$X229,"M", "")))</f>
        <v>0</v>
      </c>
      <c r="AX226" s="230">
        <f>SUMPRODUCT(LEN($W226:$W229)-LEN(SUBSTITUTE($W226:$W229,"M", "")))</f>
        <v>0</v>
      </c>
      <c r="AY226" s="291">
        <f>SUMPRODUCT(LEN($AE226:$AE229)-LEN(SUBSTITUTE($AE226:$AE229,"S", "")))</f>
        <v>0</v>
      </c>
      <c r="AZ226" s="227">
        <f>SUMPRODUCT(LEN($AE226:$AE229)-LEN(SUBSTITUTE($AE226:$AE229,"F", "")))</f>
        <v>0</v>
      </c>
      <c r="BA226" s="227">
        <f>SUMPRODUCT(LEN($AE226:$AE229)-LEN(SUBSTITUTE($AE226:$AE229,"G", "")))</f>
        <v>0</v>
      </c>
      <c r="BB226" s="294">
        <f>SUMPRODUCT(LEN($AE226:$AE229)-LEN(SUBSTITUTE($AE226:$AE229,"M", "")))</f>
        <v>0</v>
      </c>
    </row>
    <row r="227" spans="2:62" ht="28.15" customHeight="1" thickBot="1" x14ac:dyDescent="0.25">
      <c r="B227" s="30"/>
      <c r="C227" s="243"/>
      <c r="D227" s="36"/>
      <c r="E227" s="35"/>
      <c r="F227" s="35"/>
      <c r="G227" s="34"/>
      <c r="H227" s="224"/>
      <c r="I227" s="247"/>
      <c r="J227" s="247"/>
      <c r="K227" s="247"/>
      <c r="L227" s="33" t="s">
        <v>123</v>
      </c>
      <c r="M227" s="32" t="s">
        <v>132</v>
      </c>
      <c r="N227" s="33" t="s">
        <v>122</v>
      </c>
      <c r="O227" s="32" t="s">
        <v>399</v>
      </c>
      <c r="P227" s="33" t="s">
        <v>120</v>
      </c>
      <c r="Q227" s="32" t="s">
        <v>399</v>
      </c>
      <c r="R227" s="33" t="s">
        <v>119</v>
      </c>
      <c r="S227" s="32" t="s">
        <v>132</v>
      </c>
      <c r="T227" s="33" t="s">
        <v>118</v>
      </c>
      <c r="U227" s="32" t="s">
        <v>121</v>
      </c>
      <c r="V227" s="33" t="s">
        <v>117</v>
      </c>
      <c r="W227" s="32"/>
      <c r="X227" s="33" t="s">
        <v>116</v>
      </c>
      <c r="Y227" s="32"/>
      <c r="Z227" s="33" t="s">
        <v>115</v>
      </c>
      <c r="AA227" s="32"/>
      <c r="AB227" s="31"/>
      <c r="AC227" s="32"/>
      <c r="AD227" s="31"/>
      <c r="AE227" s="23"/>
      <c r="AF227" s="251"/>
      <c r="AG227" s="251"/>
      <c r="AH227" s="22"/>
      <c r="AI227" s="11"/>
      <c r="AJ227" s="234"/>
      <c r="AK227" s="240"/>
      <c r="AL227" s="231"/>
      <c r="AM227" s="234"/>
      <c r="AN227" s="240"/>
      <c r="AO227" s="231"/>
      <c r="AP227" s="234"/>
      <c r="AQ227" s="240"/>
      <c r="AR227" s="231"/>
      <c r="AS227" s="234"/>
      <c r="AT227" s="240"/>
      <c r="AU227" s="231"/>
      <c r="AV227" s="234"/>
      <c r="AW227" s="237"/>
      <c r="AX227" s="231"/>
      <c r="AY227" s="292"/>
      <c r="AZ227" s="228"/>
      <c r="BA227" s="228"/>
      <c r="BB227" s="295"/>
    </row>
    <row r="228" spans="2:62" ht="28.15" customHeight="1" x14ac:dyDescent="0.2">
      <c r="B228" s="30"/>
      <c r="C228" s="244"/>
      <c r="D228" s="29"/>
      <c r="E228" s="28"/>
      <c r="F228" s="28"/>
      <c r="G228" s="27"/>
      <c r="H228" s="225"/>
      <c r="I228" s="248"/>
      <c r="J228" s="248"/>
      <c r="K228" s="248"/>
      <c r="L228" s="26" t="s">
        <v>114</v>
      </c>
      <c r="M228" s="25" t="s">
        <v>104</v>
      </c>
      <c r="N228" s="26" t="s">
        <v>112</v>
      </c>
      <c r="O228" s="25" t="s">
        <v>399</v>
      </c>
      <c r="P228" s="26" t="s">
        <v>111</v>
      </c>
      <c r="Q228" s="25" t="s">
        <v>389</v>
      </c>
      <c r="R228" s="26" t="s">
        <v>110</v>
      </c>
      <c r="S228" s="25" t="s">
        <v>175</v>
      </c>
      <c r="T228" s="26" t="s">
        <v>109</v>
      </c>
      <c r="U228" s="25" t="s">
        <v>121</v>
      </c>
      <c r="V228" s="26" t="s">
        <v>108</v>
      </c>
      <c r="W228" s="25"/>
      <c r="X228" s="26" t="s">
        <v>107</v>
      </c>
      <c r="Y228" s="25"/>
      <c r="Z228" s="26" t="s">
        <v>106</v>
      </c>
      <c r="AA228" s="25"/>
      <c r="AB228" s="24"/>
      <c r="AC228" s="25"/>
      <c r="AD228" s="24"/>
      <c r="AE228" s="23"/>
      <c r="AF228" s="251"/>
      <c r="AG228" s="251"/>
      <c r="AH228" s="22"/>
      <c r="AI228" s="11"/>
      <c r="AJ228" s="234"/>
      <c r="AK228" s="240"/>
      <c r="AL228" s="231"/>
      <c r="AM228" s="234"/>
      <c r="AN228" s="240"/>
      <c r="AO228" s="231"/>
      <c r="AP228" s="234"/>
      <c r="AQ228" s="240"/>
      <c r="AR228" s="231"/>
      <c r="AS228" s="234"/>
      <c r="AT228" s="240"/>
      <c r="AU228" s="231"/>
      <c r="AV228" s="234"/>
      <c r="AW228" s="237"/>
      <c r="AX228" s="231"/>
      <c r="AY228" s="292"/>
      <c r="AZ228" s="228"/>
      <c r="BA228" s="228"/>
      <c r="BB228" s="295"/>
    </row>
    <row r="229" spans="2:62" ht="28.15" customHeight="1" thickBot="1" x14ac:dyDescent="0.25">
      <c r="B229" s="30"/>
      <c r="C229" s="253"/>
      <c r="D229" s="51"/>
      <c r="E229" s="50"/>
      <c r="F229" s="50"/>
      <c r="G229" s="49"/>
      <c r="H229" s="226"/>
      <c r="I229" s="254"/>
      <c r="J229" s="254"/>
      <c r="K229" s="254"/>
      <c r="L229" s="48" t="s">
        <v>105</v>
      </c>
      <c r="M229" s="47" t="s">
        <v>186</v>
      </c>
      <c r="N229" s="48" t="s">
        <v>103</v>
      </c>
      <c r="O229" s="47" t="s">
        <v>399</v>
      </c>
      <c r="P229" s="48" t="s">
        <v>102</v>
      </c>
      <c r="Q229" s="47" t="s">
        <v>389</v>
      </c>
      <c r="R229" s="48" t="s">
        <v>101</v>
      </c>
      <c r="S229" s="47" t="s">
        <v>175</v>
      </c>
      <c r="T229" s="48">
        <v>20</v>
      </c>
      <c r="U229" s="47"/>
      <c r="V229" s="48" t="s">
        <v>100</v>
      </c>
      <c r="W229" s="47"/>
      <c r="X229" s="48" t="s">
        <v>99</v>
      </c>
      <c r="Y229" s="47"/>
      <c r="Z229" s="48" t="s">
        <v>98</v>
      </c>
      <c r="AA229" s="47"/>
      <c r="AB229" s="16"/>
      <c r="AC229" s="47"/>
      <c r="AD229" s="16"/>
      <c r="AE229" s="46"/>
      <c r="AF229" s="255"/>
      <c r="AG229" s="255"/>
      <c r="AH229" s="45"/>
      <c r="AI229" s="11"/>
      <c r="AJ229" s="235"/>
      <c r="AK229" s="241"/>
      <c r="AL229" s="232"/>
      <c r="AM229" s="235"/>
      <c r="AN229" s="241"/>
      <c r="AO229" s="232"/>
      <c r="AP229" s="235"/>
      <c r="AQ229" s="241"/>
      <c r="AR229" s="232"/>
      <c r="AS229" s="235"/>
      <c r="AT229" s="241"/>
      <c r="AU229" s="232"/>
      <c r="AV229" s="235"/>
      <c r="AW229" s="238"/>
      <c r="AX229" s="232"/>
      <c r="AY229" s="293"/>
      <c r="AZ229" s="229"/>
      <c r="BA229" s="229"/>
      <c r="BB229" s="296"/>
    </row>
    <row r="230" spans="2:62" ht="28.15" customHeight="1" x14ac:dyDescent="0.2">
      <c r="B230" s="30"/>
      <c r="C230" s="242">
        <v>3</v>
      </c>
      <c r="D230" s="44"/>
      <c r="E230" s="43"/>
      <c r="F230" s="43"/>
      <c r="G230" s="42"/>
      <c r="H230" s="223"/>
      <c r="I230" s="246">
        <v>99</v>
      </c>
      <c r="J230" s="246">
        <v>27</v>
      </c>
      <c r="K230" s="246">
        <v>7</v>
      </c>
      <c r="L230" s="41" t="s">
        <v>133</v>
      </c>
      <c r="M230" s="40" t="s">
        <v>186</v>
      </c>
      <c r="N230" s="41" t="s">
        <v>131</v>
      </c>
      <c r="O230" s="40" t="s">
        <v>740</v>
      </c>
      <c r="P230" s="41" t="s">
        <v>130</v>
      </c>
      <c r="Q230" s="40" t="s">
        <v>377</v>
      </c>
      <c r="R230" s="41" t="s">
        <v>129</v>
      </c>
      <c r="S230" s="40" t="s">
        <v>430</v>
      </c>
      <c r="T230" s="41" t="s">
        <v>128</v>
      </c>
      <c r="U230" s="40" t="s">
        <v>124</v>
      </c>
      <c r="V230" s="41" t="s">
        <v>127</v>
      </c>
      <c r="W230" s="40"/>
      <c r="X230" s="41" t="s">
        <v>126</v>
      </c>
      <c r="Y230" s="40"/>
      <c r="Z230" s="41" t="s">
        <v>125</v>
      </c>
      <c r="AA230" s="40"/>
      <c r="AB230" s="39"/>
      <c r="AC230" s="40"/>
      <c r="AD230" s="39" t="s">
        <v>186</v>
      </c>
      <c r="AE230" s="38"/>
      <c r="AF230" s="250">
        <v>5</v>
      </c>
      <c r="AG230" s="250"/>
      <c r="AH230" s="37"/>
      <c r="AI230" s="11"/>
      <c r="AJ230" s="233">
        <f>SUMPRODUCT(LEN($M230:$U233)-LEN(SUBSTITUTE($M230:$U233,"A", "")))</f>
        <v>35</v>
      </c>
      <c r="AK230" s="239">
        <f>SUMPRODUCT(LEN($X230:$X233)-LEN(SUBSTITUTE($X230:$X233,"A", "")))</f>
        <v>0</v>
      </c>
      <c r="AL230" s="230">
        <f>SUMPRODUCT(LEN($W230:$W233)-LEN(SUBSTITUTE($W230:$W233,"A", "")))</f>
        <v>0</v>
      </c>
      <c r="AM230" s="233">
        <f>SUMPRODUCT(LEN($M230:$U233)-LEN(SUBSTITUTE($M230:$U233,"S", "")))</f>
        <v>8</v>
      </c>
      <c r="AN230" s="239">
        <f>SUMPRODUCT(LEN($X230:$X233)-LEN(SUBSTITUTE($X230:$X233,"S", "")))</f>
        <v>0</v>
      </c>
      <c r="AO230" s="230">
        <f>SUMPRODUCT(LEN($W230:$W233)-LEN(SUBSTITUTE($W230:$W233,"S", "")))</f>
        <v>0</v>
      </c>
      <c r="AP230" s="233">
        <f>SUMPRODUCT(LEN($M230:$U233)-LEN(SUBSTITUTE($M230:$U233,"F", "")))</f>
        <v>2</v>
      </c>
      <c r="AQ230" s="239">
        <f>SUMPRODUCT(LEN($X230:$X233)-LEN(SUBSTITUTE($X230:$X233,"F", "")))</f>
        <v>0</v>
      </c>
      <c r="AR230" s="230">
        <f>SUMPRODUCT(LEN($W230:$W233)-LEN(SUBSTITUTE($W230:$W233,"F", "")))</f>
        <v>0</v>
      </c>
      <c r="AS230" s="233">
        <f>SUMPRODUCT(LEN($M230:$U233)-LEN(SUBSTITUTE($M230:$U233,"G", "")))</f>
        <v>10</v>
      </c>
      <c r="AT230" s="239">
        <f>SUMPRODUCT(LEN($X230:$X233)-LEN(SUBSTITUTE($X230:$X233,"G", "")))</f>
        <v>0</v>
      </c>
      <c r="AU230" s="230">
        <f>SUMPRODUCT(LEN($W230:$W233)-LEN(SUBSTITUTE($W230:$W233,"G", "")))</f>
        <v>0</v>
      </c>
      <c r="AV230" s="233">
        <f>SUMPRODUCT(LEN($L230:$U233)-LEN(SUBSTITUTE($L230:$U233,"M", "")))</f>
        <v>0</v>
      </c>
      <c r="AW230" s="236">
        <f>SUMPRODUCT(LEN($X230:$X233)-LEN(SUBSTITUTE($X230:$X233,"M", "")))</f>
        <v>0</v>
      </c>
      <c r="AX230" s="230">
        <f>SUMPRODUCT(LEN($W230:$W233)-LEN(SUBSTITUTE($W230:$W233,"M", "")))</f>
        <v>0</v>
      </c>
      <c r="AY230" s="291">
        <f>SUMPRODUCT(LEN($AE230:$AE233)-LEN(SUBSTITUTE($AE230:$AE233,"S", "")))</f>
        <v>0</v>
      </c>
      <c r="AZ230" s="227">
        <f>SUMPRODUCT(LEN($AE230:$AE233)-LEN(SUBSTITUTE($AE230:$AE233,"F", "")))</f>
        <v>0</v>
      </c>
      <c r="BA230" s="227">
        <f>SUMPRODUCT(LEN($AE230:$AE233)-LEN(SUBSTITUTE($AE230:$AE233,"G", "")))</f>
        <v>0</v>
      </c>
      <c r="BB230" s="294">
        <f>SUMPRODUCT(LEN($AE230:$AE233)-LEN(SUBSTITUTE($AE230:$AE233,"M", "")))</f>
        <v>0</v>
      </c>
    </row>
    <row r="231" spans="2:62" ht="28.15" customHeight="1" thickBot="1" x14ac:dyDescent="0.25">
      <c r="B231" s="30"/>
      <c r="C231" s="243"/>
      <c r="D231" s="36"/>
      <c r="E231" s="35"/>
      <c r="F231" s="35"/>
      <c r="G231" s="34"/>
      <c r="H231" s="224"/>
      <c r="I231" s="247"/>
      <c r="J231" s="247"/>
      <c r="K231" s="247"/>
      <c r="L231" s="33" t="s">
        <v>123</v>
      </c>
      <c r="M231" s="32" t="s">
        <v>132</v>
      </c>
      <c r="N231" s="33" t="s">
        <v>122</v>
      </c>
      <c r="O231" s="32" t="s">
        <v>377</v>
      </c>
      <c r="P231" s="33" t="s">
        <v>120</v>
      </c>
      <c r="Q231" s="32" t="s">
        <v>815</v>
      </c>
      <c r="R231" s="33" t="s">
        <v>119</v>
      </c>
      <c r="S231" s="32" t="s">
        <v>494</v>
      </c>
      <c r="T231" s="33" t="s">
        <v>118</v>
      </c>
      <c r="U231" s="32" t="s">
        <v>113</v>
      </c>
      <c r="V231" s="33" t="s">
        <v>117</v>
      </c>
      <c r="W231" s="32"/>
      <c r="X231" s="33" t="s">
        <v>116</v>
      </c>
      <c r="Y231" s="32"/>
      <c r="Z231" s="33" t="s">
        <v>115</v>
      </c>
      <c r="AA231" s="32"/>
      <c r="AB231" s="31"/>
      <c r="AC231" s="32"/>
      <c r="AD231" s="31" t="s">
        <v>382</v>
      </c>
      <c r="AE231" s="23"/>
      <c r="AF231" s="251"/>
      <c r="AG231" s="251"/>
      <c r="AH231" s="22"/>
      <c r="AI231" s="11"/>
      <c r="AJ231" s="234"/>
      <c r="AK231" s="240"/>
      <c r="AL231" s="231"/>
      <c r="AM231" s="234"/>
      <c r="AN231" s="240"/>
      <c r="AO231" s="231"/>
      <c r="AP231" s="234"/>
      <c r="AQ231" s="240"/>
      <c r="AR231" s="231"/>
      <c r="AS231" s="234"/>
      <c r="AT231" s="240"/>
      <c r="AU231" s="231"/>
      <c r="AV231" s="234"/>
      <c r="AW231" s="237"/>
      <c r="AX231" s="231"/>
      <c r="AY231" s="292"/>
      <c r="AZ231" s="228"/>
      <c r="BA231" s="228"/>
      <c r="BB231" s="295"/>
    </row>
    <row r="232" spans="2:62" ht="28.15" customHeight="1" x14ac:dyDescent="0.2">
      <c r="B232" s="30"/>
      <c r="C232" s="244"/>
      <c r="D232" s="29"/>
      <c r="E232" s="28"/>
      <c r="F232" s="28"/>
      <c r="G232" s="27"/>
      <c r="H232" s="225"/>
      <c r="I232" s="248"/>
      <c r="J232" s="248"/>
      <c r="K232" s="248"/>
      <c r="L232" s="26" t="s">
        <v>114</v>
      </c>
      <c r="M232" s="25" t="s">
        <v>507</v>
      </c>
      <c r="N232" s="26" t="s">
        <v>112</v>
      </c>
      <c r="O232" s="25" t="s">
        <v>382</v>
      </c>
      <c r="P232" s="26" t="s">
        <v>111</v>
      </c>
      <c r="Q232" s="25" t="s">
        <v>187</v>
      </c>
      <c r="R232" s="26" t="s">
        <v>110</v>
      </c>
      <c r="S232" s="25" t="s">
        <v>470</v>
      </c>
      <c r="T232" s="26" t="s">
        <v>109</v>
      </c>
      <c r="U232" s="25" t="s">
        <v>121</v>
      </c>
      <c r="V232" s="26" t="s">
        <v>108</v>
      </c>
      <c r="W232" s="25"/>
      <c r="X232" s="26" t="s">
        <v>107</v>
      </c>
      <c r="Y232" s="25"/>
      <c r="Z232" s="26" t="s">
        <v>106</v>
      </c>
      <c r="AA232" s="25"/>
      <c r="AB232" s="24"/>
      <c r="AC232" s="25"/>
      <c r="AD232" s="24"/>
      <c r="AE232" s="23"/>
      <c r="AF232" s="251"/>
      <c r="AG232" s="251"/>
      <c r="AH232" s="22"/>
      <c r="AI232" s="11"/>
      <c r="AJ232" s="234"/>
      <c r="AK232" s="240"/>
      <c r="AL232" s="231"/>
      <c r="AM232" s="234"/>
      <c r="AN232" s="240"/>
      <c r="AO232" s="231"/>
      <c r="AP232" s="234"/>
      <c r="AQ232" s="240"/>
      <c r="AR232" s="231"/>
      <c r="AS232" s="234"/>
      <c r="AT232" s="240"/>
      <c r="AU232" s="231"/>
      <c r="AV232" s="234"/>
      <c r="AW232" s="237"/>
      <c r="AX232" s="231"/>
      <c r="AY232" s="292"/>
      <c r="AZ232" s="228"/>
      <c r="BA232" s="228"/>
      <c r="BB232" s="295"/>
    </row>
    <row r="233" spans="2:62" ht="28.15" customHeight="1" thickBot="1" x14ac:dyDescent="0.25">
      <c r="B233" s="21"/>
      <c r="C233" s="245"/>
      <c r="D233" s="20"/>
      <c r="E233" s="19"/>
      <c r="F233" s="19"/>
      <c r="G233" s="18"/>
      <c r="H233" s="226"/>
      <c r="I233" s="249"/>
      <c r="J233" s="249"/>
      <c r="K233" s="249"/>
      <c r="L233" s="17" t="s">
        <v>105</v>
      </c>
      <c r="M233" s="15" t="s">
        <v>104</v>
      </c>
      <c r="N233" s="17" t="s">
        <v>103</v>
      </c>
      <c r="O233" s="15" t="s">
        <v>377</v>
      </c>
      <c r="P233" s="17" t="s">
        <v>102</v>
      </c>
      <c r="Q233" s="15" t="s">
        <v>186</v>
      </c>
      <c r="R233" s="17" t="s">
        <v>101</v>
      </c>
      <c r="S233" s="15" t="s">
        <v>132</v>
      </c>
      <c r="T233" s="17">
        <v>20</v>
      </c>
      <c r="U233" s="15" t="s">
        <v>121</v>
      </c>
      <c r="V233" s="17" t="s">
        <v>100</v>
      </c>
      <c r="W233" s="15"/>
      <c r="X233" s="17" t="s">
        <v>99</v>
      </c>
      <c r="Y233" s="15"/>
      <c r="Z233" s="17" t="s">
        <v>98</v>
      </c>
      <c r="AA233" s="15"/>
      <c r="AB233" s="16"/>
      <c r="AC233" s="15"/>
      <c r="AD233" s="14"/>
      <c r="AE233" s="13"/>
      <c r="AF233" s="252"/>
      <c r="AG233" s="252"/>
      <c r="AH233" s="12"/>
      <c r="AI233" s="11"/>
      <c r="AJ233" s="235"/>
      <c r="AK233" s="241"/>
      <c r="AL233" s="232"/>
      <c r="AM233" s="235"/>
      <c r="AN233" s="241"/>
      <c r="AO233" s="232"/>
      <c r="AP233" s="235"/>
      <c r="AQ233" s="241"/>
      <c r="AR233" s="232"/>
      <c r="AS233" s="235"/>
      <c r="AT233" s="241"/>
      <c r="AU233" s="232"/>
      <c r="AV233" s="235"/>
      <c r="AW233" s="238"/>
      <c r="AX233" s="232"/>
      <c r="AY233" s="293"/>
      <c r="AZ233" s="229"/>
      <c r="BA233" s="229"/>
      <c r="BB233" s="296"/>
    </row>
    <row r="234" spans="2:62" ht="85.9" customHeight="1" thickTop="1" thickBot="1" x14ac:dyDescent="0.35">
      <c r="B234" s="105" t="s">
        <v>174</v>
      </c>
      <c r="C234" s="95" t="s">
        <v>173</v>
      </c>
      <c r="D234" s="100" t="s">
        <v>172</v>
      </c>
      <c r="E234" s="104" t="s">
        <v>171</v>
      </c>
      <c r="F234" s="103"/>
      <c r="G234" s="102"/>
      <c r="H234" s="101" t="s">
        <v>170</v>
      </c>
      <c r="I234" s="100" t="s">
        <v>96</v>
      </c>
      <c r="J234" s="100" t="s">
        <v>169</v>
      </c>
      <c r="K234" s="100" t="s">
        <v>97</v>
      </c>
      <c r="L234" s="256" t="s">
        <v>168</v>
      </c>
      <c r="M234" s="262"/>
      <c r="N234" s="256" t="s">
        <v>167</v>
      </c>
      <c r="O234" s="262"/>
      <c r="P234" s="256" t="s">
        <v>167</v>
      </c>
      <c r="Q234" s="257"/>
      <c r="R234" s="256" t="s">
        <v>167</v>
      </c>
      <c r="S234" s="257"/>
      <c r="T234" s="256" t="s">
        <v>167</v>
      </c>
      <c r="U234" s="257"/>
      <c r="V234" s="256" t="s">
        <v>167</v>
      </c>
      <c r="W234" s="257"/>
      <c r="X234" s="256" t="s">
        <v>167</v>
      </c>
      <c r="Y234" s="257"/>
      <c r="Z234" s="256" t="s">
        <v>167</v>
      </c>
      <c r="AA234" s="257"/>
      <c r="AB234" s="261" t="s">
        <v>166</v>
      </c>
      <c r="AC234" s="257"/>
      <c r="AD234" s="101" t="s">
        <v>165</v>
      </c>
      <c r="AE234" s="101" t="s">
        <v>164</v>
      </c>
      <c r="AF234" s="100" t="s">
        <v>163</v>
      </c>
      <c r="AG234" s="100" t="s">
        <v>162</v>
      </c>
      <c r="AH234" s="99" t="s">
        <v>161</v>
      </c>
      <c r="AI234" s="98"/>
      <c r="AJ234" s="96" t="s">
        <v>160</v>
      </c>
      <c r="AK234" s="95" t="s">
        <v>159</v>
      </c>
      <c r="AL234" s="94" t="s">
        <v>158</v>
      </c>
      <c r="AM234" s="96" t="s">
        <v>157</v>
      </c>
      <c r="AN234" s="95" t="s">
        <v>156</v>
      </c>
      <c r="AO234" s="94" t="s">
        <v>155</v>
      </c>
      <c r="AP234" s="96" t="s">
        <v>154</v>
      </c>
      <c r="AQ234" s="95" t="s">
        <v>153</v>
      </c>
      <c r="AR234" s="97" t="s">
        <v>152</v>
      </c>
      <c r="AS234" s="96" t="s">
        <v>151</v>
      </c>
      <c r="AT234" s="95" t="s">
        <v>150</v>
      </c>
      <c r="AU234" s="94" t="s">
        <v>149</v>
      </c>
      <c r="AV234" s="96" t="s">
        <v>148</v>
      </c>
      <c r="AW234" s="95" t="s">
        <v>147</v>
      </c>
      <c r="AX234" s="94" t="s">
        <v>146</v>
      </c>
      <c r="AY234" s="93" t="s">
        <v>145</v>
      </c>
      <c r="AZ234" s="92" t="s">
        <v>144</v>
      </c>
      <c r="BA234" s="92" t="s">
        <v>143</v>
      </c>
      <c r="BB234" s="91" t="s">
        <v>142</v>
      </c>
    </row>
    <row r="235" spans="2:62" ht="48" thickBot="1" x14ac:dyDescent="0.3">
      <c r="B235" s="90" t="s">
        <v>238</v>
      </c>
      <c r="C235" s="89"/>
      <c r="D235" s="88">
        <v>208</v>
      </c>
      <c r="E235" s="258"/>
      <c r="F235" s="259"/>
      <c r="G235" s="260"/>
      <c r="H235" s="87" t="s">
        <v>140</v>
      </c>
      <c r="I235" s="86"/>
      <c r="J235" s="86"/>
      <c r="K235" s="85"/>
      <c r="L235" s="84"/>
      <c r="M235" s="81"/>
      <c r="N235" s="84"/>
      <c r="O235" s="81"/>
      <c r="P235" s="84"/>
      <c r="Q235" s="81"/>
      <c r="R235" s="84"/>
      <c r="S235" s="81"/>
      <c r="T235" s="84"/>
      <c r="U235" s="81"/>
      <c r="V235" s="84"/>
      <c r="W235" s="81"/>
      <c r="X235" s="84"/>
      <c r="Y235" s="81"/>
      <c r="Z235" s="84"/>
      <c r="AA235" s="83"/>
      <c r="AB235" s="82" t="s">
        <v>139</v>
      </c>
      <c r="AC235" s="81"/>
      <c r="AD235" s="81"/>
      <c r="AE235" s="81"/>
      <c r="AF235" s="80"/>
      <c r="AG235" s="80"/>
      <c r="AH235" s="60"/>
      <c r="AI235" s="79" t="s">
        <v>138</v>
      </c>
      <c r="AJ235" s="78">
        <f t="shared" ref="AJ235:BB235" si="30">SUM(AJ237:AJ248)</f>
        <v>112</v>
      </c>
      <c r="AK235" s="77">
        <f t="shared" si="30"/>
        <v>0</v>
      </c>
      <c r="AL235" s="76">
        <f t="shared" si="30"/>
        <v>1</v>
      </c>
      <c r="AM235" s="78">
        <f t="shared" si="30"/>
        <v>31</v>
      </c>
      <c r="AN235" s="77">
        <f t="shared" si="30"/>
        <v>0</v>
      </c>
      <c r="AO235" s="76">
        <f t="shared" si="30"/>
        <v>1</v>
      </c>
      <c r="AP235" s="78">
        <f t="shared" si="30"/>
        <v>1</v>
      </c>
      <c r="AQ235" s="77">
        <f t="shared" si="30"/>
        <v>0</v>
      </c>
      <c r="AR235" s="76">
        <f t="shared" si="30"/>
        <v>0</v>
      </c>
      <c r="AS235" s="78">
        <f t="shared" si="30"/>
        <v>21</v>
      </c>
      <c r="AT235" s="77">
        <f t="shared" si="30"/>
        <v>0</v>
      </c>
      <c r="AU235" s="76">
        <f t="shared" si="30"/>
        <v>0</v>
      </c>
      <c r="AV235" s="78">
        <f t="shared" si="30"/>
        <v>0</v>
      </c>
      <c r="AW235" s="77">
        <f t="shared" si="30"/>
        <v>0</v>
      </c>
      <c r="AX235" s="76">
        <f t="shared" si="30"/>
        <v>0</v>
      </c>
      <c r="AY235" s="75">
        <f t="shared" si="30"/>
        <v>5</v>
      </c>
      <c r="AZ235" s="74">
        <f t="shared" si="30"/>
        <v>0</v>
      </c>
      <c r="BA235" s="74">
        <f t="shared" si="30"/>
        <v>3</v>
      </c>
      <c r="BB235" s="73">
        <f t="shared" si="30"/>
        <v>0</v>
      </c>
      <c r="BC235" s="72" t="s">
        <v>137</v>
      </c>
      <c r="BF235" s="5">
        <f>SUM(AJ235:AL235)/$BG$5</f>
        <v>37.666666666666664</v>
      </c>
      <c r="BG235" s="5">
        <f>SUM(AM235:AO235,AY235)/$BG$5</f>
        <v>12.333333333333334</v>
      </c>
      <c r="BH235" s="5">
        <f>SUM(AP235:AR235,AZ235)/$BG$5</f>
        <v>0.33333333333333331</v>
      </c>
      <c r="BI235" s="5">
        <f>SUM(AS235:AU235,BA235)/$BG$5</f>
        <v>8</v>
      </c>
      <c r="BJ235" s="5">
        <f>SUM(AV235:AX235,BB235)/$BG$5</f>
        <v>0</v>
      </c>
    </row>
    <row r="236" spans="2:62" ht="37.5" thickBot="1" x14ac:dyDescent="0.3">
      <c r="B236" s="71"/>
      <c r="C236" s="70"/>
      <c r="D236" s="69"/>
      <c r="E236" s="68"/>
      <c r="F236" s="68"/>
      <c r="G236" s="67"/>
      <c r="H236" s="66"/>
      <c r="I236" s="64"/>
      <c r="J236" s="64"/>
      <c r="K236" s="65"/>
      <c r="L236" s="64"/>
      <c r="M236" s="62"/>
      <c r="N236" s="64"/>
      <c r="O236" s="62"/>
      <c r="P236" s="64"/>
      <c r="Q236" s="62"/>
      <c r="R236" s="64"/>
      <c r="S236" s="62"/>
      <c r="T236" s="64"/>
      <c r="U236" s="62"/>
      <c r="V236" s="64"/>
      <c r="W236" s="62"/>
      <c r="X236" s="64"/>
      <c r="Y236" s="62"/>
      <c r="Z236" s="64"/>
      <c r="AA236" s="62"/>
      <c r="AB236" s="63"/>
      <c r="AC236" s="62"/>
      <c r="AD236" s="62"/>
      <c r="AE236" s="62"/>
      <c r="AF236" s="61"/>
      <c r="AG236" s="61"/>
      <c r="AH236" s="60"/>
      <c r="AI236" s="59" t="s">
        <v>136</v>
      </c>
      <c r="AJ236" s="58">
        <f t="shared" ref="AJ236:BB236" si="31">AJ235/3</f>
        <v>37.333333333333336</v>
      </c>
      <c r="AK236" s="57">
        <f t="shared" si="31"/>
        <v>0</v>
      </c>
      <c r="AL236" s="56">
        <f t="shared" si="31"/>
        <v>0.33333333333333331</v>
      </c>
      <c r="AM236" s="58">
        <f t="shared" si="31"/>
        <v>10.333333333333334</v>
      </c>
      <c r="AN236" s="57">
        <f t="shared" si="31"/>
        <v>0</v>
      </c>
      <c r="AO236" s="56">
        <f t="shared" si="31"/>
        <v>0.33333333333333331</v>
      </c>
      <c r="AP236" s="58">
        <f t="shared" si="31"/>
        <v>0.33333333333333331</v>
      </c>
      <c r="AQ236" s="57">
        <f t="shared" si="31"/>
        <v>0</v>
      </c>
      <c r="AR236" s="56">
        <f t="shared" si="31"/>
        <v>0</v>
      </c>
      <c r="AS236" s="58">
        <f t="shared" si="31"/>
        <v>7</v>
      </c>
      <c r="AT236" s="57">
        <f t="shared" si="31"/>
        <v>0</v>
      </c>
      <c r="AU236" s="56">
        <f t="shared" si="31"/>
        <v>0</v>
      </c>
      <c r="AV236" s="58">
        <f t="shared" si="31"/>
        <v>0</v>
      </c>
      <c r="AW236" s="57">
        <f t="shared" si="31"/>
        <v>0</v>
      </c>
      <c r="AX236" s="56">
        <f t="shared" si="31"/>
        <v>0</v>
      </c>
      <c r="AY236" s="55">
        <f t="shared" si="31"/>
        <v>1.6666666666666667</v>
      </c>
      <c r="AZ236" s="54">
        <f t="shared" si="31"/>
        <v>0</v>
      </c>
      <c r="BA236" s="54">
        <f t="shared" si="31"/>
        <v>1</v>
      </c>
      <c r="BB236" s="53">
        <f t="shared" si="31"/>
        <v>0</v>
      </c>
      <c r="BC236" s="52" t="s">
        <v>135</v>
      </c>
    </row>
    <row r="237" spans="2:62" ht="28.15" customHeight="1" x14ac:dyDescent="0.2">
      <c r="B237" s="30"/>
      <c r="C237" s="242">
        <v>1</v>
      </c>
      <c r="D237" s="44"/>
      <c r="E237" s="43"/>
      <c r="F237" s="43"/>
      <c r="G237" s="42"/>
      <c r="H237" s="223" t="s">
        <v>183</v>
      </c>
      <c r="I237" s="246">
        <v>78</v>
      </c>
      <c r="J237" s="246">
        <v>23</v>
      </c>
      <c r="K237" s="246">
        <v>9</v>
      </c>
      <c r="L237" s="41" t="s">
        <v>133</v>
      </c>
      <c r="M237" s="40" t="s">
        <v>132</v>
      </c>
      <c r="N237" s="41" t="s">
        <v>131</v>
      </c>
      <c r="O237" s="40" t="s">
        <v>377</v>
      </c>
      <c r="P237" s="41" t="s">
        <v>130</v>
      </c>
      <c r="Q237" s="40" t="s">
        <v>187</v>
      </c>
      <c r="R237" s="41" t="s">
        <v>129</v>
      </c>
      <c r="S237" s="40" t="s">
        <v>121</v>
      </c>
      <c r="T237" s="41" t="s">
        <v>128</v>
      </c>
      <c r="U237" s="40"/>
      <c r="V237" s="41" t="s">
        <v>127</v>
      </c>
      <c r="W237" s="40"/>
      <c r="X237" s="41" t="s">
        <v>126</v>
      </c>
      <c r="Y237" s="40"/>
      <c r="Z237" s="41" t="s">
        <v>125</v>
      </c>
      <c r="AA237" s="40"/>
      <c r="AB237" s="39"/>
      <c r="AC237" s="40"/>
      <c r="AD237" s="39" t="s">
        <v>104</v>
      </c>
      <c r="AE237" s="38" t="s">
        <v>1134</v>
      </c>
      <c r="AF237" s="250"/>
      <c r="AG237" s="250"/>
      <c r="AH237" s="37"/>
      <c r="AI237" s="11"/>
      <c r="AJ237" s="233">
        <f>SUMPRODUCT(LEN($M237:$U240)-LEN(SUBSTITUTE($M237:$U240,"A", "")))</f>
        <v>23</v>
      </c>
      <c r="AK237" s="239">
        <f>SUMPRODUCT(LEN($X237:$X240)-LEN(SUBSTITUTE($X237:$X240,"A", "")))</f>
        <v>0</v>
      </c>
      <c r="AL237" s="230">
        <f>SUMPRODUCT(LEN($W237:$W240)-LEN(SUBSTITUTE($W237:$W240,"A", "")))</f>
        <v>0</v>
      </c>
      <c r="AM237" s="233">
        <f>SUMPRODUCT(LEN($M237:$U240)-LEN(SUBSTITUTE($M237:$U240,"S", "")))</f>
        <v>4</v>
      </c>
      <c r="AN237" s="239">
        <f>SUMPRODUCT(LEN($X237:$X240)-LEN(SUBSTITUTE($X237:$X240,"S", "")))</f>
        <v>0</v>
      </c>
      <c r="AO237" s="230">
        <f>SUMPRODUCT(LEN($W237:$W240)-LEN(SUBSTITUTE($W237:$W240,"S", "")))</f>
        <v>0</v>
      </c>
      <c r="AP237" s="233">
        <f>SUMPRODUCT(LEN($M237:$U240)-LEN(SUBSTITUTE($M237:$U240,"F", "")))</f>
        <v>0</v>
      </c>
      <c r="AQ237" s="239">
        <f>SUMPRODUCT(LEN($X237:$X240)-LEN(SUBSTITUTE($X237:$X240,"F", "")))</f>
        <v>0</v>
      </c>
      <c r="AR237" s="230">
        <f>SUMPRODUCT(LEN($W237:$W240)-LEN(SUBSTITUTE($W237:$W240,"F", "")))</f>
        <v>0</v>
      </c>
      <c r="AS237" s="233">
        <f>SUMPRODUCT(LEN($M237:$U240)-LEN(SUBSTITUTE($M237:$U240,"G", "")))</f>
        <v>3</v>
      </c>
      <c r="AT237" s="239">
        <f>SUMPRODUCT(LEN($X237:$X240)-LEN(SUBSTITUTE($X237:$X240,"G", "")))</f>
        <v>0</v>
      </c>
      <c r="AU237" s="230">
        <f>SUMPRODUCT(LEN($W237:$W240)-LEN(SUBSTITUTE($W237:$W240,"G", "")))</f>
        <v>0</v>
      </c>
      <c r="AV237" s="233">
        <f>SUMPRODUCT(LEN($L237:$U240)-LEN(SUBSTITUTE($L237:$U240,"M", "")))</f>
        <v>0</v>
      </c>
      <c r="AW237" s="236">
        <f>SUMPRODUCT(LEN($X237:$X240)-LEN(SUBSTITUTE($X237:$X240,"M", "")))</f>
        <v>0</v>
      </c>
      <c r="AX237" s="230">
        <f>SUMPRODUCT(LEN($W237:$W240)-LEN(SUBSTITUTE($W237:$W240,"M", "")))</f>
        <v>0</v>
      </c>
      <c r="AY237" s="291">
        <f>SUMPRODUCT(LEN($AE237:$AE240)-LEN(SUBSTITUTE($AE237:$AE240,"S", "")))</f>
        <v>5</v>
      </c>
      <c r="AZ237" s="227">
        <f>SUMPRODUCT(LEN($AE237:$AE240)-LEN(SUBSTITUTE($AE237:$AE240,"F", "")))</f>
        <v>0</v>
      </c>
      <c r="BA237" s="227">
        <f>SUMPRODUCT(LEN($AE237:$AE240)-LEN(SUBSTITUTE($AE237:$AE240,"G", "")))</f>
        <v>3</v>
      </c>
      <c r="BB237" s="294">
        <f>SUMPRODUCT(LEN($AE237:$AE240)-LEN(SUBSTITUTE($AE237:$AE240,"M", "")))</f>
        <v>0</v>
      </c>
    </row>
    <row r="238" spans="2:62" ht="28.15" customHeight="1" thickBot="1" x14ac:dyDescent="0.25">
      <c r="B238" s="30"/>
      <c r="C238" s="243"/>
      <c r="D238" s="36"/>
      <c r="E238" s="35"/>
      <c r="F238" s="35"/>
      <c r="G238" s="34"/>
      <c r="H238" s="224"/>
      <c r="I238" s="247"/>
      <c r="J238" s="247"/>
      <c r="K238" s="247"/>
      <c r="L238" s="33" t="s">
        <v>123</v>
      </c>
      <c r="M238" s="32" t="s">
        <v>104</v>
      </c>
      <c r="N238" s="33" t="s">
        <v>122</v>
      </c>
      <c r="O238" s="32" t="s">
        <v>382</v>
      </c>
      <c r="P238" s="33" t="s">
        <v>120</v>
      </c>
      <c r="Q238" s="32" t="s">
        <v>175</v>
      </c>
      <c r="R238" s="33" t="s">
        <v>119</v>
      </c>
      <c r="S238" s="32" t="s">
        <v>121</v>
      </c>
      <c r="T238" s="33" t="s">
        <v>118</v>
      </c>
      <c r="U238" s="32"/>
      <c r="V238" s="33" t="s">
        <v>117</v>
      </c>
      <c r="W238" s="32"/>
      <c r="X238" s="33" t="s">
        <v>116</v>
      </c>
      <c r="Y238" s="32"/>
      <c r="Z238" s="33" t="s">
        <v>115</v>
      </c>
      <c r="AA238" s="32"/>
      <c r="AB238" s="31"/>
      <c r="AC238" s="32"/>
      <c r="AD238" s="31"/>
      <c r="AE238" s="23"/>
      <c r="AF238" s="251"/>
      <c r="AG238" s="251"/>
      <c r="AH238" s="22"/>
      <c r="AI238" s="11"/>
      <c r="AJ238" s="234"/>
      <c r="AK238" s="240"/>
      <c r="AL238" s="231"/>
      <c r="AM238" s="234"/>
      <c r="AN238" s="240"/>
      <c r="AO238" s="231"/>
      <c r="AP238" s="234"/>
      <c r="AQ238" s="240"/>
      <c r="AR238" s="231"/>
      <c r="AS238" s="234"/>
      <c r="AT238" s="240"/>
      <c r="AU238" s="231"/>
      <c r="AV238" s="234"/>
      <c r="AW238" s="237"/>
      <c r="AX238" s="231"/>
      <c r="AY238" s="292"/>
      <c r="AZ238" s="228"/>
      <c r="BA238" s="228"/>
      <c r="BB238" s="295"/>
    </row>
    <row r="239" spans="2:62" ht="28.15" customHeight="1" x14ac:dyDescent="0.2">
      <c r="B239" s="30"/>
      <c r="C239" s="244"/>
      <c r="D239" s="29"/>
      <c r="E239" s="28"/>
      <c r="F239" s="28"/>
      <c r="G239" s="27"/>
      <c r="H239" s="225">
        <v>208</v>
      </c>
      <c r="I239" s="248"/>
      <c r="J239" s="248"/>
      <c r="K239" s="248"/>
      <c r="L239" s="26" t="s">
        <v>114</v>
      </c>
      <c r="M239" s="25" t="s">
        <v>132</v>
      </c>
      <c r="N239" s="26" t="s">
        <v>112</v>
      </c>
      <c r="O239" s="25" t="s">
        <v>399</v>
      </c>
      <c r="P239" s="26" t="s">
        <v>111</v>
      </c>
      <c r="Q239" s="25" t="s">
        <v>132</v>
      </c>
      <c r="R239" s="26" t="s">
        <v>110</v>
      </c>
      <c r="S239" s="25"/>
      <c r="T239" s="26" t="s">
        <v>109</v>
      </c>
      <c r="U239" s="25"/>
      <c r="V239" s="26" t="s">
        <v>108</v>
      </c>
      <c r="W239" s="25"/>
      <c r="X239" s="26" t="s">
        <v>107</v>
      </c>
      <c r="Y239" s="25"/>
      <c r="Z239" s="26" t="s">
        <v>106</v>
      </c>
      <c r="AA239" s="25"/>
      <c r="AB239" s="24"/>
      <c r="AC239" s="25"/>
      <c r="AD239" s="24"/>
      <c r="AE239" s="23"/>
      <c r="AF239" s="251"/>
      <c r="AG239" s="251"/>
      <c r="AH239" s="22"/>
      <c r="AI239" s="11"/>
      <c r="AJ239" s="234"/>
      <c r="AK239" s="240"/>
      <c r="AL239" s="231"/>
      <c r="AM239" s="234"/>
      <c r="AN239" s="240"/>
      <c r="AO239" s="231"/>
      <c r="AP239" s="234"/>
      <c r="AQ239" s="240"/>
      <c r="AR239" s="231"/>
      <c r="AS239" s="234"/>
      <c r="AT239" s="240"/>
      <c r="AU239" s="231"/>
      <c r="AV239" s="234"/>
      <c r="AW239" s="237"/>
      <c r="AX239" s="231"/>
      <c r="AY239" s="292"/>
      <c r="AZ239" s="228"/>
      <c r="BA239" s="228"/>
      <c r="BB239" s="295"/>
    </row>
    <row r="240" spans="2:62" ht="28.15" customHeight="1" thickBot="1" x14ac:dyDescent="0.25">
      <c r="B240" s="30"/>
      <c r="C240" s="253"/>
      <c r="D240" s="51"/>
      <c r="E240" s="50"/>
      <c r="F240" s="50"/>
      <c r="G240" s="49"/>
      <c r="H240" s="226"/>
      <c r="I240" s="254"/>
      <c r="J240" s="254"/>
      <c r="K240" s="254"/>
      <c r="L240" s="48" t="s">
        <v>105</v>
      </c>
      <c r="M240" s="47" t="s">
        <v>132</v>
      </c>
      <c r="N240" s="48" t="s">
        <v>103</v>
      </c>
      <c r="O240" s="47" t="s">
        <v>389</v>
      </c>
      <c r="P240" s="48" t="s">
        <v>102</v>
      </c>
      <c r="Q240" s="47" t="s">
        <v>104</v>
      </c>
      <c r="R240" s="48" t="s">
        <v>101</v>
      </c>
      <c r="S240" s="47"/>
      <c r="T240" s="48">
        <v>20</v>
      </c>
      <c r="U240" s="47"/>
      <c r="V240" s="48" t="s">
        <v>100</v>
      </c>
      <c r="W240" s="47"/>
      <c r="X240" s="48" t="s">
        <v>99</v>
      </c>
      <c r="Y240" s="47"/>
      <c r="Z240" s="48" t="s">
        <v>98</v>
      </c>
      <c r="AA240" s="47"/>
      <c r="AB240" s="16"/>
      <c r="AC240" s="47"/>
      <c r="AD240" s="16"/>
      <c r="AE240" s="46"/>
      <c r="AF240" s="255"/>
      <c r="AG240" s="255"/>
      <c r="AH240" s="45"/>
      <c r="AI240" s="11"/>
      <c r="AJ240" s="235"/>
      <c r="AK240" s="241"/>
      <c r="AL240" s="232"/>
      <c r="AM240" s="235"/>
      <c r="AN240" s="241"/>
      <c r="AO240" s="232"/>
      <c r="AP240" s="235"/>
      <c r="AQ240" s="241"/>
      <c r="AR240" s="232"/>
      <c r="AS240" s="235"/>
      <c r="AT240" s="241"/>
      <c r="AU240" s="232"/>
      <c r="AV240" s="235"/>
      <c r="AW240" s="238"/>
      <c r="AX240" s="232"/>
      <c r="AY240" s="293"/>
      <c r="AZ240" s="229"/>
      <c r="BA240" s="229"/>
      <c r="BB240" s="296"/>
    </row>
    <row r="241" spans="2:62" ht="28.15" customHeight="1" x14ac:dyDescent="0.2">
      <c r="B241" s="30"/>
      <c r="C241" s="242">
        <v>2</v>
      </c>
      <c r="D241" s="44"/>
      <c r="E241" s="43"/>
      <c r="F241" s="43"/>
      <c r="G241" s="42"/>
      <c r="H241" s="223"/>
      <c r="I241" s="246">
        <v>92</v>
      </c>
      <c r="J241" s="246">
        <v>27</v>
      </c>
      <c r="K241" s="246">
        <v>6</v>
      </c>
      <c r="L241" s="41" t="s">
        <v>133</v>
      </c>
      <c r="M241" s="40" t="s">
        <v>104</v>
      </c>
      <c r="N241" s="41" t="s">
        <v>131</v>
      </c>
      <c r="O241" s="40" t="s">
        <v>132</v>
      </c>
      <c r="P241" s="41" t="s">
        <v>130</v>
      </c>
      <c r="Q241" s="40" t="s">
        <v>636</v>
      </c>
      <c r="R241" s="41" t="s">
        <v>129</v>
      </c>
      <c r="S241" s="40" t="s">
        <v>382</v>
      </c>
      <c r="T241" s="41" t="s">
        <v>128</v>
      </c>
      <c r="U241" s="40" t="s">
        <v>132</v>
      </c>
      <c r="V241" s="41" t="s">
        <v>127</v>
      </c>
      <c r="W241" s="40" t="s">
        <v>104</v>
      </c>
      <c r="X241" s="41" t="s">
        <v>126</v>
      </c>
      <c r="Y241" s="40"/>
      <c r="Z241" s="41" t="s">
        <v>125</v>
      </c>
      <c r="AA241" s="40"/>
      <c r="AB241" s="39"/>
      <c r="AC241" s="40"/>
      <c r="AD241" s="39" t="s">
        <v>1133</v>
      </c>
      <c r="AE241" s="38"/>
      <c r="AF241" s="250"/>
      <c r="AG241" s="250"/>
      <c r="AH241" s="37"/>
      <c r="AI241" s="11"/>
      <c r="AJ241" s="233">
        <f>SUMPRODUCT(LEN($M241:$U244)-LEN(SUBSTITUTE($M241:$U244,"A", "")))</f>
        <v>41</v>
      </c>
      <c r="AK241" s="239">
        <f>SUMPRODUCT(LEN($X241:$X244)-LEN(SUBSTITUTE($X241:$X244,"A", "")))</f>
        <v>0</v>
      </c>
      <c r="AL241" s="230">
        <f>SUMPRODUCT(LEN($W241:$W244)-LEN(SUBSTITUTE($W241:$W244,"A", "")))</f>
        <v>1</v>
      </c>
      <c r="AM241" s="233">
        <f>SUMPRODUCT(LEN($M241:$U244)-LEN(SUBSTITUTE($M241:$U244,"S", "")))</f>
        <v>8</v>
      </c>
      <c r="AN241" s="239">
        <f>SUMPRODUCT(LEN($X241:$X244)-LEN(SUBSTITUTE($X241:$X244,"S", "")))</f>
        <v>0</v>
      </c>
      <c r="AO241" s="230">
        <f>SUMPRODUCT(LEN($W241:$W244)-LEN(SUBSTITUTE($W241:$W244,"S", "")))</f>
        <v>0</v>
      </c>
      <c r="AP241" s="233">
        <f>SUMPRODUCT(LEN($M241:$U244)-LEN(SUBSTITUTE($M241:$U244,"F", "")))</f>
        <v>0</v>
      </c>
      <c r="AQ241" s="239">
        <f>SUMPRODUCT(LEN($X241:$X244)-LEN(SUBSTITUTE($X241:$X244,"F", "")))</f>
        <v>0</v>
      </c>
      <c r="AR241" s="230">
        <f>SUMPRODUCT(LEN($W241:$W244)-LEN(SUBSTITUTE($W241:$W244,"F", "")))</f>
        <v>0</v>
      </c>
      <c r="AS241" s="233">
        <f>SUMPRODUCT(LEN($M241:$U244)-LEN(SUBSTITUTE($M241:$U244,"G", "")))</f>
        <v>4</v>
      </c>
      <c r="AT241" s="239">
        <f>SUMPRODUCT(LEN($X241:$X244)-LEN(SUBSTITUTE($X241:$X244,"G", "")))</f>
        <v>0</v>
      </c>
      <c r="AU241" s="230">
        <f>SUMPRODUCT(LEN($W241:$W244)-LEN(SUBSTITUTE($W241:$W244,"G", "")))</f>
        <v>0</v>
      </c>
      <c r="AV241" s="233">
        <f>SUMPRODUCT(LEN($L241:$U244)-LEN(SUBSTITUTE($L241:$U244,"M", "")))</f>
        <v>0</v>
      </c>
      <c r="AW241" s="236">
        <f>SUMPRODUCT(LEN($X241:$X244)-LEN(SUBSTITUTE($X241:$X244,"M", "")))</f>
        <v>0</v>
      </c>
      <c r="AX241" s="230">
        <f>SUMPRODUCT(LEN($W241:$W244)-LEN(SUBSTITUTE($W241:$W244,"M", "")))</f>
        <v>0</v>
      </c>
      <c r="AY241" s="291">
        <f>SUMPRODUCT(LEN($AE241:$AE244)-LEN(SUBSTITUTE($AE241:$AE244,"S", "")))</f>
        <v>0</v>
      </c>
      <c r="AZ241" s="227">
        <f>SUMPRODUCT(LEN($AE241:$AE244)-LEN(SUBSTITUTE($AE241:$AE244,"F", "")))</f>
        <v>0</v>
      </c>
      <c r="BA241" s="227">
        <f>SUMPRODUCT(LEN($AE241:$AE244)-LEN(SUBSTITUTE($AE241:$AE244,"G", "")))</f>
        <v>0</v>
      </c>
      <c r="BB241" s="294">
        <f>SUMPRODUCT(LEN($AE241:$AE244)-LEN(SUBSTITUTE($AE241:$AE244,"M", "")))</f>
        <v>0</v>
      </c>
    </row>
    <row r="242" spans="2:62" ht="28.15" customHeight="1" thickBot="1" x14ac:dyDescent="0.25">
      <c r="B242" s="30"/>
      <c r="C242" s="243"/>
      <c r="D242" s="36"/>
      <c r="E242" s="35"/>
      <c r="F242" s="35"/>
      <c r="G242" s="34"/>
      <c r="H242" s="224"/>
      <c r="I242" s="247"/>
      <c r="J242" s="247"/>
      <c r="K242" s="247"/>
      <c r="L242" s="33" t="s">
        <v>123</v>
      </c>
      <c r="M242" s="32" t="s">
        <v>132</v>
      </c>
      <c r="N242" s="33" t="s">
        <v>122</v>
      </c>
      <c r="O242" s="32" t="s">
        <v>186</v>
      </c>
      <c r="P242" s="33" t="s">
        <v>120</v>
      </c>
      <c r="Q242" s="32" t="s">
        <v>664</v>
      </c>
      <c r="R242" s="33" t="s">
        <v>119</v>
      </c>
      <c r="S242" s="32" t="s">
        <v>186</v>
      </c>
      <c r="T242" s="33" t="s">
        <v>118</v>
      </c>
      <c r="U242" s="32" t="s">
        <v>132</v>
      </c>
      <c r="V242" s="33" t="s">
        <v>117</v>
      </c>
      <c r="W242" s="32"/>
      <c r="X242" s="33" t="s">
        <v>116</v>
      </c>
      <c r="Y242" s="32"/>
      <c r="Z242" s="33" t="s">
        <v>115</v>
      </c>
      <c r="AA242" s="32"/>
      <c r="AB242" s="31"/>
      <c r="AC242" s="32"/>
      <c r="AD242" s="31"/>
      <c r="AE242" s="23"/>
      <c r="AF242" s="251"/>
      <c r="AG242" s="251"/>
      <c r="AH242" s="22"/>
      <c r="AI242" s="11"/>
      <c r="AJ242" s="234"/>
      <c r="AK242" s="240"/>
      <c r="AL242" s="231"/>
      <c r="AM242" s="234"/>
      <c r="AN242" s="240"/>
      <c r="AO242" s="231"/>
      <c r="AP242" s="234"/>
      <c r="AQ242" s="240"/>
      <c r="AR242" s="231"/>
      <c r="AS242" s="234"/>
      <c r="AT242" s="240"/>
      <c r="AU242" s="231"/>
      <c r="AV242" s="234"/>
      <c r="AW242" s="237"/>
      <c r="AX242" s="231"/>
      <c r="AY242" s="292"/>
      <c r="AZ242" s="228"/>
      <c r="BA242" s="228"/>
      <c r="BB242" s="295"/>
    </row>
    <row r="243" spans="2:62" ht="28.15" customHeight="1" x14ac:dyDescent="0.2">
      <c r="B243" s="30"/>
      <c r="C243" s="244"/>
      <c r="D243" s="29"/>
      <c r="E243" s="28"/>
      <c r="F243" s="28"/>
      <c r="G243" s="27"/>
      <c r="H243" s="225"/>
      <c r="I243" s="248"/>
      <c r="J243" s="248"/>
      <c r="K243" s="248"/>
      <c r="L243" s="26" t="s">
        <v>114</v>
      </c>
      <c r="M243" s="25" t="s">
        <v>104</v>
      </c>
      <c r="N243" s="26" t="s">
        <v>112</v>
      </c>
      <c r="O243" s="25" t="s">
        <v>132</v>
      </c>
      <c r="P243" s="26" t="s">
        <v>111</v>
      </c>
      <c r="Q243" s="25" t="s">
        <v>382</v>
      </c>
      <c r="R243" s="26" t="s">
        <v>110</v>
      </c>
      <c r="S243" s="25" t="s">
        <v>411</v>
      </c>
      <c r="T243" s="26" t="s">
        <v>109</v>
      </c>
      <c r="U243" s="25" t="s">
        <v>175</v>
      </c>
      <c r="V243" s="26" t="s">
        <v>108</v>
      </c>
      <c r="W243" s="25"/>
      <c r="X243" s="26" t="s">
        <v>107</v>
      </c>
      <c r="Y243" s="25"/>
      <c r="Z243" s="26" t="s">
        <v>106</v>
      </c>
      <c r="AA243" s="25"/>
      <c r="AB243" s="24"/>
      <c r="AC243" s="25"/>
      <c r="AD243" s="24"/>
      <c r="AE243" s="23"/>
      <c r="AF243" s="251"/>
      <c r="AG243" s="251"/>
      <c r="AH243" s="22"/>
      <c r="AI243" s="11"/>
      <c r="AJ243" s="234"/>
      <c r="AK243" s="240"/>
      <c r="AL243" s="231"/>
      <c r="AM243" s="234"/>
      <c r="AN243" s="240"/>
      <c r="AO243" s="231"/>
      <c r="AP243" s="234"/>
      <c r="AQ243" s="240"/>
      <c r="AR243" s="231"/>
      <c r="AS243" s="234"/>
      <c r="AT243" s="240"/>
      <c r="AU243" s="231"/>
      <c r="AV243" s="234"/>
      <c r="AW243" s="237"/>
      <c r="AX243" s="231"/>
      <c r="AY243" s="292"/>
      <c r="AZ243" s="228"/>
      <c r="BA243" s="228"/>
      <c r="BB243" s="295"/>
    </row>
    <row r="244" spans="2:62" ht="28.15" customHeight="1" thickBot="1" x14ac:dyDescent="0.25">
      <c r="B244" s="30"/>
      <c r="C244" s="253"/>
      <c r="D244" s="51"/>
      <c r="E244" s="50"/>
      <c r="F244" s="50"/>
      <c r="G244" s="49"/>
      <c r="H244" s="226"/>
      <c r="I244" s="254"/>
      <c r="J244" s="254"/>
      <c r="K244" s="254"/>
      <c r="L244" s="48" t="s">
        <v>105</v>
      </c>
      <c r="M244" s="47" t="s">
        <v>132</v>
      </c>
      <c r="N244" s="48" t="s">
        <v>103</v>
      </c>
      <c r="O244" s="47" t="s">
        <v>132</v>
      </c>
      <c r="P244" s="48" t="s">
        <v>102</v>
      </c>
      <c r="Q244" s="47" t="s">
        <v>443</v>
      </c>
      <c r="R244" s="48" t="s">
        <v>101</v>
      </c>
      <c r="S244" s="47" t="s">
        <v>186</v>
      </c>
      <c r="T244" s="48">
        <v>20</v>
      </c>
      <c r="U244" s="47" t="s">
        <v>121</v>
      </c>
      <c r="V244" s="48" t="s">
        <v>100</v>
      </c>
      <c r="W244" s="47"/>
      <c r="X244" s="48" t="s">
        <v>99</v>
      </c>
      <c r="Y244" s="47"/>
      <c r="Z244" s="48" t="s">
        <v>98</v>
      </c>
      <c r="AA244" s="47"/>
      <c r="AB244" s="16"/>
      <c r="AC244" s="47"/>
      <c r="AD244" s="16"/>
      <c r="AE244" s="46"/>
      <c r="AF244" s="255"/>
      <c r="AG244" s="255"/>
      <c r="AH244" s="45"/>
      <c r="AI244" s="11"/>
      <c r="AJ244" s="235"/>
      <c r="AK244" s="241"/>
      <c r="AL244" s="232"/>
      <c r="AM244" s="235"/>
      <c r="AN244" s="241"/>
      <c r="AO244" s="232"/>
      <c r="AP244" s="235"/>
      <c r="AQ244" s="241"/>
      <c r="AR244" s="232"/>
      <c r="AS244" s="235"/>
      <c r="AT244" s="241"/>
      <c r="AU244" s="232"/>
      <c r="AV244" s="235"/>
      <c r="AW244" s="238"/>
      <c r="AX244" s="232"/>
      <c r="AY244" s="293"/>
      <c r="AZ244" s="229"/>
      <c r="BA244" s="229"/>
      <c r="BB244" s="296"/>
    </row>
    <row r="245" spans="2:62" ht="28.15" customHeight="1" x14ac:dyDescent="0.2">
      <c r="B245" s="30"/>
      <c r="C245" s="242">
        <v>3</v>
      </c>
      <c r="D245" s="44"/>
      <c r="E245" s="43"/>
      <c r="F245" s="43"/>
      <c r="G245" s="42"/>
      <c r="H245" s="223"/>
      <c r="I245" s="246">
        <v>87</v>
      </c>
      <c r="J245" s="246">
        <v>28</v>
      </c>
      <c r="K245" s="246">
        <v>7</v>
      </c>
      <c r="L245" s="41" t="s">
        <v>133</v>
      </c>
      <c r="M245" s="40" t="s">
        <v>417</v>
      </c>
      <c r="N245" s="41" t="s">
        <v>131</v>
      </c>
      <c r="O245" s="40" t="s">
        <v>946</v>
      </c>
      <c r="P245" s="41" t="s">
        <v>130</v>
      </c>
      <c r="Q245" s="40" t="s">
        <v>618</v>
      </c>
      <c r="R245" s="41" t="s">
        <v>129</v>
      </c>
      <c r="S245" s="40" t="s">
        <v>382</v>
      </c>
      <c r="T245" s="41" t="s">
        <v>128</v>
      </c>
      <c r="U245" s="40" t="s">
        <v>215</v>
      </c>
      <c r="V245" s="41" t="s">
        <v>127</v>
      </c>
      <c r="W245" s="40"/>
      <c r="X245" s="41" t="s">
        <v>126</v>
      </c>
      <c r="Y245" s="40"/>
      <c r="Z245" s="41" t="s">
        <v>125</v>
      </c>
      <c r="AA245" s="40"/>
      <c r="AB245" s="39"/>
      <c r="AC245" s="40"/>
      <c r="AD245" s="39" t="s">
        <v>1008</v>
      </c>
      <c r="AE245" s="38"/>
      <c r="AF245" s="250"/>
      <c r="AG245" s="250"/>
      <c r="AH245" s="37"/>
      <c r="AI245" s="11"/>
      <c r="AJ245" s="233">
        <f>SUMPRODUCT(LEN($M245:$U248)-LEN(SUBSTITUTE($M245:$U248,"A", "")))</f>
        <v>48</v>
      </c>
      <c r="AK245" s="239">
        <f>SUMPRODUCT(LEN($X245:$X248)-LEN(SUBSTITUTE($X245:$X248,"A", "")))</f>
        <v>0</v>
      </c>
      <c r="AL245" s="230">
        <f>SUMPRODUCT(LEN($W245:$W248)-LEN(SUBSTITUTE($W245:$W248,"A", "")))</f>
        <v>0</v>
      </c>
      <c r="AM245" s="233">
        <f>SUMPRODUCT(LEN($M245:$U248)-LEN(SUBSTITUTE($M245:$U248,"S", "")))</f>
        <v>19</v>
      </c>
      <c r="AN245" s="239">
        <f>SUMPRODUCT(LEN($X245:$X248)-LEN(SUBSTITUTE($X245:$X248,"S", "")))</f>
        <v>0</v>
      </c>
      <c r="AO245" s="230">
        <f>SUMPRODUCT(LEN($W245:$W248)-LEN(SUBSTITUTE($W245:$W248,"S", "")))</f>
        <v>1</v>
      </c>
      <c r="AP245" s="233">
        <f>SUMPRODUCT(LEN($M245:$U248)-LEN(SUBSTITUTE($M245:$U248,"F", "")))</f>
        <v>1</v>
      </c>
      <c r="AQ245" s="239">
        <f>SUMPRODUCT(LEN($X245:$X248)-LEN(SUBSTITUTE($X245:$X248,"F", "")))</f>
        <v>0</v>
      </c>
      <c r="AR245" s="230">
        <f>SUMPRODUCT(LEN($W245:$W248)-LEN(SUBSTITUTE($W245:$W248,"F", "")))</f>
        <v>0</v>
      </c>
      <c r="AS245" s="233">
        <f>SUMPRODUCT(LEN($M245:$U248)-LEN(SUBSTITUTE($M245:$U248,"G", "")))</f>
        <v>14</v>
      </c>
      <c r="AT245" s="239">
        <f>SUMPRODUCT(LEN($X245:$X248)-LEN(SUBSTITUTE($X245:$X248,"G", "")))</f>
        <v>0</v>
      </c>
      <c r="AU245" s="230">
        <f>SUMPRODUCT(LEN($W245:$W248)-LEN(SUBSTITUTE($W245:$W248,"G", "")))</f>
        <v>0</v>
      </c>
      <c r="AV245" s="233">
        <f>SUMPRODUCT(LEN($L245:$U248)-LEN(SUBSTITUTE($L245:$U248,"M", "")))</f>
        <v>0</v>
      </c>
      <c r="AW245" s="236">
        <f>SUMPRODUCT(LEN($X245:$X248)-LEN(SUBSTITUTE($X245:$X248,"M", "")))</f>
        <v>0</v>
      </c>
      <c r="AX245" s="230">
        <f>SUMPRODUCT(LEN($W245:$W248)-LEN(SUBSTITUTE($W245:$W248,"M", "")))</f>
        <v>0</v>
      </c>
      <c r="AY245" s="291">
        <f>SUMPRODUCT(LEN($AE245:$AE248)-LEN(SUBSTITUTE($AE245:$AE248,"S", "")))</f>
        <v>0</v>
      </c>
      <c r="AZ245" s="227">
        <f>SUMPRODUCT(LEN($AE245:$AE248)-LEN(SUBSTITUTE($AE245:$AE248,"F", "")))</f>
        <v>0</v>
      </c>
      <c r="BA245" s="227">
        <f>SUMPRODUCT(LEN($AE245:$AE248)-LEN(SUBSTITUTE($AE245:$AE248,"G", "")))</f>
        <v>0</v>
      </c>
      <c r="BB245" s="294">
        <f>SUMPRODUCT(LEN($AE245:$AE248)-LEN(SUBSTITUTE($AE245:$AE248,"M", "")))</f>
        <v>0</v>
      </c>
    </row>
    <row r="246" spans="2:62" ht="28.15" customHeight="1" thickBot="1" x14ac:dyDescent="0.25">
      <c r="B246" s="30"/>
      <c r="C246" s="243"/>
      <c r="D246" s="36"/>
      <c r="E246" s="35"/>
      <c r="F246" s="35"/>
      <c r="G246" s="34"/>
      <c r="H246" s="224"/>
      <c r="I246" s="247"/>
      <c r="J246" s="247"/>
      <c r="K246" s="247"/>
      <c r="L246" s="33" t="s">
        <v>123</v>
      </c>
      <c r="M246" s="32" t="s">
        <v>382</v>
      </c>
      <c r="N246" s="33" t="s">
        <v>122</v>
      </c>
      <c r="O246" s="32" t="s">
        <v>1132</v>
      </c>
      <c r="P246" s="33" t="s">
        <v>120</v>
      </c>
      <c r="Q246" s="32" t="s">
        <v>418</v>
      </c>
      <c r="R246" s="33" t="s">
        <v>119</v>
      </c>
      <c r="S246" s="32" t="s">
        <v>441</v>
      </c>
      <c r="T246" s="33" t="s">
        <v>118</v>
      </c>
      <c r="U246" s="32" t="s">
        <v>124</v>
      </c>
      <c r="V246" s="33" t="s">
        <v>117</v>
      </c>
      <c r="W246" s="32" t="s">
        <v>121</v>
      </c>
      <c r="X246" s="33" t="s">
        <v>116</v>
      </c>
      <c r="Y246" s="32"/>
      <c r="Z246" s="33" t="s">
        <v>115</v>
      </c>
      <c r="AA246" s="32"/>
      <c r="AB246" s="31"/>
      <c r="AC246" s="32"/>
      <c r="AD246" s="31" t="s">
        <v>1131</v>
      </c>
      <c r="AE246" s="23"/>
      <c r="AF246" s="251"/>
      <c r="AG246" s="251"/>
      <c r="AH246" s="22"/>
      <c r="AI246" s="11"/>
      <c r="AJ246" s="234"/>
      <c r="AK246" s="240"/>
      <c r="AL246" s="231"/>
      <c r="AM246" s="234"/>
      <c r="AN246" s="240"/>
      <c r="AO246" s="231"/>
      <c r="AP246" s="234"/>
      <c r="AQ246" s="240"/>
      <c r="AR246" s="231"/>
      <c r="AS246" s="234"/>
      <c r="AT246" s="240"/>
      <c r="AU246" s="231"/>
      <c r="AV246" s="234"/>
      <c r="AW246" s="237"/>
      <c r="AX246" s="231"/>
      <c r="AY246" s="292"/>
      <c r="AZ246" s="228"/>
      <c r="BA246" s="228"/>
      <c r="BB246" s="295"/>
    </row>
    <row r="247" spans="2:62" ht="28.15" customHeight="1" x14ac:dyDescent="0.2">
      <c r="B247" s="30"/>
      <c r="C247" s="244"/>
      <c r="D247" s="29"/>
      <c r="E247" s="28"/>
      <c r="F247" s="28"/>
      <c r="G247" s="27"/>
      <c r="H247" s="225"/>
      <c r="I247" s="248"/>
      <c r="J247" s="248"/>
      <c r="K247" s="248"/>
      <c r="L247" s="26" t="s">
        <v>114</v>
      </c>
      <c r="M247" s="25" t="s">
        <v>1130</v>
      </c>
      <c r="N247" s="26" t="s">
        <v>112</v>
      </c>
      <c r="O247" s="25" t="s">
        <v>659</v>
      </c>
      <c r="P247" s="26" t="s">
        <v>111</v>
      </c>
      <c r="Q247" s="25" t="s">
        <v>132</v>
      </c>
      <c r="R247" s="26" t="s">
        <v>110</v>
      </c>
      <c r="S247" s="25" t="s">
        <v>428</v>
      </c>
      <c r="T247" s="26" t="s">
        <v>109</v>
      </c>
      <c r="U247" s="25" t="s">
        <v>113</v>
      </c>
      <c r="V247" s="26" t="s">
        <v>108</v>
      </c>
      <c r="W247" s="25"/>
      <c r="X247" s="26" t="s">
        <v>107</v>
      </c>
      <c r="Y247" s="25"/>
      <c r="Z247" s="26" t="s">
        <v>106</v>
      </c>
      <c r="AA247" s="25"/>
      <c r="AB247" s="24"/>
      <c r="AC247" s="25"/>
      <c r="AD247" s="24" t="s">
        <v>1129</v>
      </c>
      <c r="AE247" s="23"/>
      <c r="AF247" s="251"/>
      <c r="AG247" s="251"/>
      <c r="AH247" s="22"/>
      <c r="AI247" s="11"/>
      <c r="AJ247" s="234"/>
      <c r="AK247" s="240"/>
      <c r="AL247" s="231"/>
      <c r="AM247" s="234"/>
      <c r="AN247" s="240"/>
      <c r="AO247" s="231"/>
      <c r="AP247" s="234"/>
      <c r="AQ247" s="240"/>
      <c r="AR247" s="231"/>
      <c r="AS247" s="234"/>
      <c r="AT247" s="240"/>
      <c r="AU247" s="231"/>
      <c r="AV247" s="234"/>
      <c r="AW247" s="237"/>
      <c r="AX247" s="231"/>
      <c r="AY247" s="292"/>
      <c r="AZ247" s="228"/>
      <c r="BA247" s="228"/>
      <c r="BB247" s="295"/>
    </row>
    <row r="248" spans="2:62" ht="28.15" customHeight="1" thickBot="1" x14ac:dyDescent="0.25">
      <c r="B248" s="21"/>
      <c r="C248" s="245"/>
      <c r="D248" s="20"/>
      <c r="E248" s="19"/>
      <c r="F248" s="19"/>
      <c r="G248" s="18"/>
      <c r="H248" s="226"/>
      <c r="I248" s="249"/>
      <c r="J248" s="249"/>
      <c r="K248" s="249"/>
      <c r="L248" s="17" t="s">
        <v>105</v>
      </c>
      <c r="M248" s="15" t="s">
        <v>707</v>
      </c>
      <c r="N248" s="17" t="s">
        <v>103</v>
      </c>
      <c r="O248" s="15" t="s">
        <v>867</v>
      </c>
      <c r="P248" s="17" t="s">
        <v>102</v>
      </c>
      <c r="Q248" s="15" t="s">
        <v>782</v>
      </c>
      <c r="R248" s="17" t="s">
        <v>101</v>
      </c>
      <c r="S248" s="15" t="s">
        <v>195</v>
      </c>
      <c r="T248" s="17">
        <v>20</v>
      </c>
      <c r="U248" s="15" t="s">
        <v>121</v>
      </c>
      <c r="V248" s="17" t="s">
        <v>100</v>
      </c>
      <c r="W248" s="15"/>
      <c r="X248" s="17" t="s">
        <v>99</v>
      </c>
      <c r="Y248" s="15"/>
      <c r="Z248" s="17" t="s">
        <v>98</v>
      </c>
      <c r="AA248" s="15"/>
      <c r="AB248" s="16"/>
      <c r="AC248" s="15"/>
      <c r="AD248" s="14"/>
      <c r="AE248" s="13"/>
      <c r="AF248" s="252"/>
      <c r="AG248" s="252"/>
      <c r="AH248" s="12"/>
      <c r="AI248" s="11"/>
      <c r="AJ248" s="235"/>
      <c r="AK248" s="241"/>
      <c r="AL248" s="232"/>
      <c r="AM248" s="235"/>
      <c r="AN248" s="241"/>
      <c r="AO248" s="232"/>
      <c r="AP248" s="235"/>
      <c r="AQ248" s="241"/>
      <c r="AR248" s="232"/>
      <c r="AS248" s="235"/>
      <c r="AT248" s="241"/>
      <c r="AU248" s="232"/>
      <c r="AV248" s="235"/>
      <c r="AW248" s="238"/>
      <c r="AX248" s="232"/>
      <c r="AY248" s="293"/>
      <c r="AZ248" s="229"/>
      <c r="BA248" s="229"/>
      <c r="BB248" s="296"/>
    </row>
    <row r="249" spans="2:62" ht="85.9" customHeight="1" thickTop="1" thickBot="1" x14ac:dyDescent="0.35">
      <c r="B249" s="105" t="s">
        <v>174</v>
      </c>
      <c r="C249" s="95" t="s">
        <v>173</v>
      </c>
      <c r="D249" s="100" t="s">
        <v>172</v>
      </c>
      <c r="E249" s="104" t="s">
        <v>171</v>
      </c>
      <c r="F249" s="103"/>
      <c r="G249" s="102"/>
      <c r="H249" s="101" t="s">
        <v>170</v>
      </c>
      <c r="I249" s="100" t="s">
        <v>96</v>
      </c>
      <c r="J249" s="100" t="s">
        <v>169</v>
      </c>
      <c r="K249" s="100" t="s">
        <v>97</v>
      </c>
      <c r="L249" s="256" t="s">
        <v>168</v>
      </c>
      <c r="M249" s="262"/>
      <c r="N249" s="256" t="s">
        <v>167</v>
      </c>
      <c r="O249" s="262"/>
      <c r="P249" s="256" t="s">
        <v>167</v>
      </c>
      <c r="Q249" s="257"/>
      <c r="R249" s="256" t="s">
        <v>167</v>
      </c>
      <c r="S249" s="257"/>
      <c r="T249" s="256" t="s">
        <v>167</v>
      </c>
      <c r="U249" s="257"/>
      <c r="V249" s="256" t="s">
        <v>167</v>
      </c>
      <c r="W249" s="257"/>
      <c r="X249" s="256" t="s">
        <v>167</v>
      </c>
      <c r="Y249" s="257"/>
      <c r="Z249" s="256" t="s">
        <v>167</v>
      </c>
      <c r="AA249" s="257"/>
      <c r="AB249" s="261" t="s">
        <v>166</v>
      </c>
      <c r="AC249" s="257"/>
      <c r="AD249" s="101" t="s">
        <v>165</v>
      </c>
      <c r="AE249" s="101" t="s">
        <v>164</v>
      </c>
      <c r="AF249" s="100" t="s">
        <v>163</v>
      </c>
      <c r="AG249" s="100" t="s">
        <v>162</v>
      </c>
      <c r="AH249" s="99" t="s">
        <v>161</v>
      </c>
      <c r="AI249" s="98"/>
      <c r="AJ249" s="96" t="s">
        <v>160</v>
      </c>
      <c r="AK249" s="95" t="s">
        <v>159</v>
      </c>
      <c r="AL249" s="94" t="s">
        <v>158</v>
      </c>
      <c r="AM249" s="96" t="s">
        <v>157</v>
      </c>
      <c r="AN249" s="95" t="s">
        <v>156</v>
      </c>
      <c r="AO249" s="94" t="s">
        <v>155</v>
      </c>
      <c r="AP249" s="96" t="s">
        <v>154</v>
      </c>
      <c r="AQ249" s="95" t="s">
        <v>153</v>
      </c>
      <c r="AR249" s="97" t="s">
        <v>152</v>
      </c>
      <c r="AS249" s="96" t="s">
        <v>151</v>
      </c>
      <c r="AT249" s="95" t="s">
        <v>150</v>
      </c>
      <c r="AU249" s="94" t="s">
        <v>149</v>
      </c>
      <c r="AV249" s="96" t="s">
        <v>148</v>
      </c>
      <c r="AW249" s="95" t="s">
        <v>147</v>
      </c>
      <c r="AX249" s="94" t="s">
        <v>146</v>
      </c>
      <c r="AY249" s="93" t="s">
        <v>145</v>
      </c>
      <c r="AZ249" s="92" t="s">
        <v>144</v>
      </c>
      <c r="BA249" s="92" t="s">
        <v>143</v>
      </c>
      <c r="BB249" s="91" t="s">
        <v>142</v>
      </c>
    </row>
    <row r="250" spans="2:62" ht="48" thickBot="1" x14ac:dyDescent="0.3">
      <c r="B250" s="90" t="s">
        <v>237</v>
      </c>
      <c r="C250" s="89"/>
      <c r="D250" s="88">
        <v>207</v>
      </c>
      <c r="E250" s="258"/>
      <c r="F250" s="259"/>
      <c r="G250" s="260"/>
      <c r="H250" s="87" t="s">
        <v>140</v>
      </c>
      <c r="I250" s="86"/>
      <c r="J250" s="86"/>
      <c r="K250" s="85"/>
      <c r="L250" s="84"/>
      <c r="M250" s="81"/>
      <c r="N250" s="84"/>
      <c r="O250" s="81"/>
      <c r="P250" s="84"/>
      <c r="Q250" s="81"/>
      <c r="R250" s="84"/>
      <c r="S250" s="81"/>
      <c r="T250" s="84"/>
      <c r="U250" s="81"/>
      <c r="V250" s="84"/>
      <c r="W250" s="81"/>
      <c r="X250" s="84"/>
      <c r="Y250" s="81"/>
      <c r="Z250" s="84"/>
      <c r="AA250" s="83"/>
      <c r="AB250" s="82" t="s">
        <v>139</v>
      </c>
      <c r="AC250" s="81"/>
      <c r="AD250" s="81"/>
      <c r="AE250" s="81"/>
      <c r="AF250" s="80"/>
      <c r="AG250" s="80"/>
      <c r="AH250" s="60"/>
      <c r="AI250" s="79" t="s">
        <v>138</v>
      </c>
      <c r="AJ250" s="78">
        <f t="shared" ref="AJ250:BB250" si="32">SUM(AJ252:AJ263)</f>
        <v>103</v>
      </c>
      <c r="AK250" s="77">
        <f t="shared" si="32"/>
        <v>0</v>
      </c>
      <c r="AL250" s="76">
        <f t="shared" si="32"/>
        <v>0</v>
      </c>
      <c r="AM250" s="78">
        <f t="shared" si="32"/>
        <v>32</v>
      </c>
      <c r="AN250" s="77">
        <f t="shared" si="32"/>
        <v>0</v>
      </c>
      <c r="AO250" s="76">
        <f t="shared" si="32"/>
        <v>1</v>
      </c>
      <c r="AP250" s="78">
        <f t="shared" si="32"/>
        <v>2</v>
      </c>
      <c r="AQ250" s="77">
        <f t="shared" si="32"/>
        <v>0</v>
      </c>
      <c r="AR250" s="76">
        <f t="shared" si="32"/>
        <v>0</v>
      </c>
      <c r="AS250" s="78">
        <f t="shared" si="32"/>
        <v>19</v>
      </c>
      <c r="AT250" s="77">
        <f t="shared" si="32"/>
        <v>0</v>
      </c>
      <c r="AU250" s="76">
        <f t="shared" si="32"/>
        <v>0</v>
      </c>
      <c r="AV250" s="78">
        <f t="shared" si="32"/>
        <v>0</v>
      </c>
      <c r="AW250" s="77">
        <f t="shared" si="32"/>
        <v>0</v>
      </c>
      <c r="AX250" s="76">
        <f t="shared" si="32"/>
        <v>0</v>
      </c>
      <c r="AY250" s="75">
        <f t="shared" si="32"/>
        <v>2</v>
      </c>
      <c r="AZ250" s="74">
        <f t="shared" si="32"/>
        <v>0</v>
      </c>
      <c r="BA250" s="74">
        <f t="shared" si="32"/>
        <v>0</v>
      </c>
      <c r="BB250" s="73">
        <f t="shared" si="32"/>
        <v>0</v>
      </c>
      <c r="BC250" s="72" t="s">
        <v>137</v>
      </c>
      <c r="BF250" s="5">
        <f>SUM(AJ250:AL250)/$BG$5</f>
        <v>34.333333333333336</v>
      </c>
      <c r="BG250" s="5">
        <f>SUM(AM250:AO250,AY250)/$BG$5</f>
        <v>11.666666666666666</v>
      </c>
      <c r="BH250" s="5">
        <f>SUM(AP250:AR250,AZ250)/$BG$5</f>
        <v>0.66666666666666663</v>
      </c>
      <c r="BI250" s="5">
        <f>SUM(AS250:AU250,BA250)/$BG$5</f>
        <v>6.333333333333333</v>
      </c>
      <c r="BJ250" s="5">
        <f>SUM(AV250:AX250,BB250)/$BG$5</f>
        <v>0</v>
      </c>
    </row>
    <row r="251" spans="2:62" ht="37.5" thickBot="1" x14ac:dyDescent="0.3">
      <c r="B251" s="71"/>
      <c r="C251" s="70"/>
      <c r="D251" s="69"/>
      <c r="E251" s="68"/>
      <c r="F251" s="68"/>
      <c r="G251" s="67"/>
      <c r="H251" s="66"/>
      <c r="I251" s="64"/>
      <c r="J251" s="64"/>
      <c r="K251" s="65"/>
      <c r="L251" s="64"/>
      <c r="M251" s="62"/>
      <c r="N251" s="64"/>
      <c r="O251" s="62"/>
      <c r="P251" s="64"/>
      <c r="Q251" s="62"/>
      <c r="R251" s="64"/>
      <c r="S251" s="62"/>
      <c r="T251" s="64"/>
      <c r="U251" s="62"/>
      <c r="V251" s="64"/>
      <c r="W251" s="62"/>
      <c r="X251" s="64"/>
      <c r="Y251" s="62"/>
      <c r="Z251" s="64"/>
      <c r="AA251" s="62"/>
      <c r="AB251" s="63"/>
      <c r="AC251" s="62"/>
      <c r="AD251" s="62"/>
      <c r="AE251" s="62"/>
      <c r="AF251" s="61"/>
      <c r="AG251" s="61"/>
      <c r="AH251" s="60"/>
      <c r="AI251" s="59" t="s">
        <v>136</v>
      </c>
      <c r="AJ251" s="58">
        <f t="shared" ref="AJ251:BB251" si="33">AJ250/3</f>
        <v>34.333333333333336</v>
      </c>
      <c r="AK251" s="57">
        <f t="shared" si="33"/>
        <v>0</v>
      </c>
      <c r="AL251" s="56">
        <f t="shared" si="33"/>
        <v>0</v>
      </c>
      <c r="AM251" s="58">
        <f t="shared" si="33"/>
        <v>10.666666666666666</v>
      </c>
      <c r="AN251" s="57">
        <f t="shared" si="33"/>
        <v>0</v>
      </c>
      <c r="AO251" s="56">
        <f t="shared" si="33"/>
        <v>0.33333333333333331</v>
      </c>
      <c r="AP251" s="58">
        <f t="shared" si="33"/>
        <v>0.66666666666666663</v>
      </c>
      <c r="AQ251" s="57">
        <f t="shared" si="33"/>
        <v>0</v>
      </c>
      <c r="AR251" s="56">
        <f t="shared" si="33"/>
        <v>0</v>
      </c>
      <c r="AS251" s="58">
        <f t="shared" si="33"/>
        <v>6.333333333333333</v>
      </c>
      <c r="AT251" s="57">
        <f t="shared" si="33"/>
        <v>0</v>
      </c>
      <c r="AU251" s="56">
        <f t="shared" si="33"/>
        <v>0</v>
      </c>
      <c r="AV251" s="58">
        <f t="shared" si="33"/>
        <v>0</v>
      </c>
      <c r="AW251" s="57">
        <f t="shared" si="33"/>
        <v>0</v>
      </c>
      <c r="AX251" s="56">
        <f t="shared" si="33"/>
        <v>0</v>
      </c>
      <c r="AY251" s="55">
        <f t="shared" si="33"/>
        <v>0.66666666666666663</v>
      </c>
      <c r="AZ251" s="54">
        <f t="shared" si="33"/>
        <v>0</v>
      </c>
      <c r="BA251" s="54">
        <f t="shared" si="33"/>
        <v>0</v>
      </c>
      <c r="BB251" s="53">
        <f t="shared" si="33"/>
        <v>0</v>
      </c>
      <c r="BC251" s="52" t="s">
        <v>135</v>
      </c>
    </row>
    <row r="252" spans="2:62" ht="28.15" customHeight="1" x14ac:dyDescent="0.2">
      <c r="B252" s="30"/>
      <c r="C252" s="242">
        <v>1</v>
      </c>
      <c r="D252" s="44"/>
      <c r="E252" s="43"/>
      <c r="F252" s="43"/>
      <c r="G252" s="42"/>
      <c r="H252" s="223" t="s">
        <v>134</v>
      </c>
      <c r="I252" s="246">
        <v>99</v>
      </c>
      <c r="J252" s="246">
        <v>26</v>
      </c>
      <c r="K252" s="246">
        <v>6</v>
      </c>
      <c r="L252" s="41" t="s">
        <v>133</v>
      </c>
      <c r="M252" s="40" t="s">
        <v>132</v>
      </c>
      <c r="N252" s="41" t="s">
        <v>131</v>
      </c>
      <c r="O252" s="40" t="s">
        <v>186</v>
      </c>
      <c r="P252" s="41" t="s">
        <v>130</v>
      </c>
      <c r="Q252" s="40" t="s">
        <v>611</v>
      </c>
      <c r="R252" s="41" t="s">
        <v>129</v>
      </c>
      <c r="S252" s="40" t="s">
        <v>399</v>
      </c>
      <c r="T252" s="41" t="s">
        <v>128</v>
      </c>
      <c r="U252" s="40" t="s">
        <v>175</v>
      </c>
      <c r="V252" s="41" t="s">
        <v>127</v>
      </c>
      <c r="W252" s="40"/>
      <c r="X252" s="41" t="s">
        <v>126</v>
      </c>
      <c r="Y252" s="40"/>
      <c r="Z252" s="41" t="s">
        <v>125</v>
      </c>
      <c r="AA252" s="40"/>
      <c r="AB252" s="39"/>
      <c r="AC252" s="40"/>
      <c r="AD252" s="39" t="s">
        <v>1128</v>
      </c>
      <c r="AE252" s="38" t="s">
        <v>113</v>
      </c>
      <c r="AF252" s="250"/>
      <c r="AG252" s="250"/>
      <c r="AH252" s="37"/>
      <c r="AI252" s="11"/>
      <c r="AJ252" s="233">
        <f>SUMPRODUCT(LEN($M252:$U255)-LEN(SUBSTITUTE($M252:$U255,"A", "")))</f>
        <v>42</v>
      </c>
      <c r="AK252" s="239">
        <f>SUMPRODUCT(LEN($X252:$X255)-LEN(SUBSTITUTE($X252:$X255,"A", "")))</f>
        <v>0</v>
      </c>
      <c r="AL252" s="230">
        <f>SUMPRODUCT(LEN($W252:$W255)-LEN(SUBSTITUTE($W252:$W255,"A", "")))</f>
        <v>0</v>
      </c>
      <c r="AM252" s="233">
        <f>SUMPRODUCT(LEN($M252:$U255)-LEN(SUBSTITUTE($M252:$U255,"S", "")))</f>
        <v>10</v>
      </c>
      <c r="AN252" s="239">
        <f>SUMPRODUCT(LEN($X252:$X255)-LEN(SUBSTITUTE($X252:$X255,"S", "")))</f>
        <v>0</v>
      </c>
      <c r="AO252" s="230">
        <f>SUMPRODUCT(LEN($W252:$W255)-LEN(SUBSTITUTE($W252:$W255,"S", "")))</f>
        <v>0</v>
      </c>
      <c r="AP252" s="233">
        <f>SUMPRODUCT(LEN($M252:$U255)-LEN(SUBSTITUTE($M252:$U255,"F", "")))</f>
        <v>1</v>
      </c>
      <c r="AQ252" s="239">
        <f>SUMPRODUCT(LEN($X252:$X255)-LEN(SUBSTITUTE($X252:$X255,"F", "")))</f>
        <v>0</v>
      </c>
      <c r="AR252" s="230">
        <f>SUMPRODUCT(LEN($W252:$W255)-LEN(SUBSTITUTE($W252:$W255,"F", "")))</f>
        <v>0</v>
      </c>
      <c r="AS252" s="233">
        <f>SUMPRODUCT(LEN($M252:$U255)-LEN(SUBSTITUTE($M252:$U255,"G", "")))</f>
        <v>6</v>
      </c>
      <c r="AT252" s="239">
        <f>SUMPRODUCT(LEN($X252:$X255)-LEN(SUBSTITUTE($X252:$X255,"G", "")))</f>
        <v>0</v>
      </c>
      <c r="AU252" s="230">
        <f>SUMPRODUCT(LEN($W252:$W255)-LEN(SUBSTITUTE($W252:$W255,"G", "")))</f>
        <v>0</v>
      </c>
      <c r="AV252" s="233">
        <f>SUMPRODUCT(LEN($L252:$U255)-LEN(SUBSTITUTE($L252:$U255,"M", "")))</f>
        <v>0</v>
      </c>
      <c r="AW252" s="236">
        <f>SUMPRODUCT(LEN($X252:$X255)-LEN(SUBSTITUTE($X252:$X255,"M", "")))</f>
        <v>0</v>
      </c>
      <c r="AX252" s="269">
        <f>SUMPRODUCT(LEN($W252:$W255)-LEN(SUBSTITUTE($W252:$W255,"M", "")))</f>
        <v>0</v>
      </c>
      <c r="AY252" s="291">
        <f>SUMPRODUCT(LEN($AE252:$AE255)-LEN(SUBSTITUTE($AE252:$AE255,"S", "")))</f>
        <v>2</v>
      </c>
      <c r="AZ252" s="227">
        <f>SUMPRODUCT(LEN($AE252:$AE255)-LEN(SUBSTITUTE($AE252:$AE255,"F", "")))</f>
        <v>0</v>
      </c>
      <c r="BA252" s="227">
        <f>SUMPRODUCT(LEN($AE252:$AE255)-LEN(SUBSTITUTE($AE252:$AE255,"G", "")))</f>
        <v>0</v>
      </c>
      <c r="BB252" s="294">
        <f>SUMPRODUCT(LEN($AE252:$AE255)-LEN(SUBSTITUTE($AE252:$AE255,"M", "")))</f>
        <v>0</v>
      </c>
    </row>
    <row r="253" spans="2:62" ht="28.15" customHeight="1" thickBot="1" x14ac:dyDescent="0.25">
      <c r="B253" s="30"/>
      <c r="C253" s="243"/>
      <c r="D253" s="36"/>
      <c r="E253" s="35"/>
      <c r="F253" s="35"/>
      <c r="G253" s="34"/>
      <c r="H253" s="224"/>
      <c r="I253" s="247"/>
      <c r="J253" s="247"/>
      <c r="K253" s="247"/>
      <c r="L253" s="33" t="s">
        <v>123</v>
      </c>
      <c r="M253" s="32" t="s">
        <v>186</v>
      </c>
      <c r="N253" s="33" t="s">
        <v>122</v>
      </c>
      <c r="O253" s="32" t="s">
        <v>389</v>
      </c>
      <c r="P253" s="33" t="s">
        <v>120</v>
      </c>
      <c r="Q253" s="32" t="s">
        <v>423</v>
      </c>
      <c r="R253" s="33" t="s">
        <v>119</v>
      </c>
      <c r="S253" s="32" t="s">
        <v>389</v>
      </c>
      <c r="T253" s="33" t="s">
        <v>118</v>
      </c>
      <c r="U253" s="32" t="s">
        <v>175</v>
      </c>
      <c r="V253" s="33" t="s">
        <v>117</v>
      </c>
      <c r="W253" s="32"/>
      <c r="X253" s="33" t="s">
        <v>116</v>
      </c>
      <c r="Y253" s="32"/>
      <c r="Z253" s="33" t="s">
        <v>115</v>
      </c>
      <c r="AA253" s="32"/>
      <c r="AB253" s="31"/>
      <c r="AC253" s="32"/>
      <c r="AD253" s="31"/>
      <c r="AE253" s="23"/>
      <c r="AF253" s="251"/>
      <c r="AG253" s="251"/>
      <c r="AH253" s="22"/>
      <c r="AI253" s="11"/>
      <c r="AJ253" s="265"/>
      <c r="AK253" s="267"/>
      <c r="AL253" s="263"/>
      <c r="AM253" s="265"/>
      <c r="AN253" s="267"/>
      <c r="AO253" s="263"/>
      <c r="AP253" s="265"/>
      <c r="AQ253" s="267"/>
      <c r="AR253" s="263"/>
      <c r="AS253" s="265"/>
      <c r="AT253" s="267"/>
      <c r="AU253" s="263"/>
      <c r="AV253" s="265"/>
      <c r="AW253" s="275"/>
      <c r="AX253" s="270"/>
      <c r="AY253" s="292"/>
      <c r="AZ253" s="228"/>
      <c r="BA253" s="228"/>
      <c r="BB253" s="295"/>
    </row>
    <row r="254" spans="2:62" ht="28.15" customHeight="1" x14ac:dyDescent="0.2">
      <c r="B254" s="30"/>
      <c r="C254" s="244"/>
      <c r="D254" s="29"/>
      <c r="E254" s="28"/>
      <c r="F254" s="28"/>
      <c r="G254" s="27"/>
      <c r="H254" s="225">
        <v>209</v>
      </c>
      <c r="I254" s="248"/>
      <c r="J254" s="248"/>
      <c r="K254" s="248"/>
      <c r="L254" s="26" t="s">
        <v>114</v>
      </c>
      <c r="M254" s="25" t="s">
        <v>382</v>
      </c>
      <c r="N254" s="26" t="s">
        <v>112</v>
      </c>
      <c r="O254" s="25" t="s">
        <v>1127</v>
      </c>
      <c r="P254" s="26" t="s">
        <v>111</v>
      </c>
      <c r="Q254" s="25" t="s">
        <v>186</v>
      </c>
      <c r="R254" s="26" t="s">
        <v>110</v>
      </c>
      <c r="S254" s="25" t="s">
        <v>195</v>
      </c>
      <c r="T254" s="26" t="s">
        <v>109</v>
      </c>
      <c r="U254" s="25" t="s">
        <v>121</v>
      </c>
      <c r="V254" s="26" t="s">
        <v>108</v>
      </c>
      <c r="W254" s="25"/>
      <c r="X254" s="26" t="s">
        <v>107</v>
      </c>
      <c r="Y254" s="25"/>
      <c r="Z254" s="26" t="s">
        <v>106</v>
      </c>
      <c r="AA254" s="25"/>
      <c r="AB254" s="24"/>
      <c r="AC254" s="25"/>
      <c r="AD254" s="24"/>
      <c r="AE254" s="23"/>
      <c r="AF254" s="251"/>
      <c r="AG254" s="251"/>
      <c r="AH254" s="22"/>
      <c r="AI254" s="11"/>
      <c r="AJ254" s="265"/>
      <c r="AK254" s="267"/>
      <c r="AL254" s="263"/>
      <c r="AM254" s="265"/>
      <c r="AN254" s="267"/>
      <c r="AO254" s="263"/>
      <c r="AP254" s="265"/>
      <c r="AQ254" s="267"/>
      <c r="AR254" s="263"/>
      <c r="AS254" s="265"/>
      <c r="AT254" s="267"/>
      <c r="AU254" s="263"/>
      <c r="AV254" s="265"/>
      <c r="AW254" s="275"/>
      <c r="AX254" s="270"/>
      <c r="AY254" s="292"/>
      <c r="AZ254" s="228"/>
      <c r="BA254" s="228"/>
      <c r="BB254" s="295"/>
    </row>
    <row r="255" spans="2:62" ht="28.15" customHeight="1" thickBot="1" x14ac:dyDescent="0.25">
      <c r="B255" s="30"/>
      <c r="C255" s="253"/>
      <c r="D255" s="51"/>
      <c r="E255" s="50"/>
      <c r="F255" s="50"/>
      <c r="G255" s="49"/>
      <c r="H255" s="226"/>
      <c r="I255" s="254"/>
      <c r="J255" s="254"/>
      <c r="K255" s="254"/>
      <c r="L255" s="48" t="s">
        <v>105</v>
      </c>
      <c r="M255" s="47" t="s">
        <v>186</v>
      </c>
      <c r="N255" s="48" t="s">
        <v>103</v>
      </c>
      <c r="O255" s="47" t="s">
        <v>382</v>
      </c>
      <c r="P255" s="48" t="s">
        <v>102</v>
      </c>
      <c r="Q255" s="47" t="s">
        <v>377</v>
      </c>
      <c r="R255" s="48" t="s">
        <v>101</v>
      </c>
      <c r="S255" s="47" t="s">
        <v>175</v>
      </c>
      <c r="T255" s="48">
        <v>20</v>
      </c>
      <c r="U255" s="47" t="s">
        <v>121</v>
      </c>
      <c r="V255" s="48" t="s">
        <v>100</v>
      </c>
      <c r="W255" s="47"/>
      <c r="X255" s="48" t="s">
        <v>99</v>
      </c>
      <c r="Y255" s="47"/>
      <c r="Z255" s="48" t="s">
        <v>98</v>
      </c>
      <c r="AA255" s="47"/>
      <c r="AB255" s="16"/>
      <c r="AC255" s="47"/>
      <c r="AD255" s="16"/>
      <c r="AE255" s="46"/>
      <c r="AF255" s="255"/>
      <c r="AG255" s="255"/>
      <c r="AH255" s="45"/>
      <c r="AI255" s="11"/>
      <c r="AJ255" s="266"/>
      <c r="AK255" s="268"/>
      <c r="AL255" s="264"/>
      <c r="AM255" s="266"/>
      <c r="AN255" s="268"/>
      <c r="AO255" s="264"/>
      <c r="AP255" s="266"/>
      <c r="AQ255" s="268"/>
      <c r="AR255" s="264"/>
      <c r="AS255" s="266"/>
      <c r="AT255" s="268"/>
      <c r="AU255" s="264"/>
      <c r="AV255" s="266"/>
      <c r="AW255" s="276"/>
      <c r="AX255" s="271"/>
      <c r="AY255" s="293"/>
      <c r="AZ255" s="229"/>
      <c r="BA255" s="229"/>
      <c r="BB255" s="296"/>
    </row>
    <row r="256" spans="2:62" ht="28.15" customHeight="1" x14ac:dyDescent="0.2">
      <c r="B256" s="30"/>
      <c r="C256" s="242">
        <v>2</v>
      </c>
      <c r="D256" s="44"/>
      <c r="E256" s="43"/>
      <c r="F256" s="43"/>
      <c r="G256" s="42"/>
      <c r="H256" s="223"/>
      <c r="I256" s="246">
        <v>89</v>
      </c>
      <c r="J256" s="246">
        <v>20</v>
      </c>
      <c r="K256" s="246">
        <v>5</v>
      </c>
      <c r="L256" s="41" t="s">
        <v>133</v>
      </c>
      <c r="M256" s="40" t="s">
        <v>104</v>
      </c>
      <c r="N256" s="41" t="s">
        <v>131</v>
      </c>
      <c r="O256" s="40" t="s">
        <v>104</v>
      </c>
      <c r="P256" s="41" t="s">
        <v>130</v>
      </c>
      <c r="Q256" s="40" t="s">
        <v>132</v>
      </c>
      <c r="R256" s="41" t="s">
        <v>129</v>
      </c>
      <c r="S256" s="40" t="s">
        <v>175</v>
      </c>
      <c r="T256" s="41" t="s">
        <v>128</v>
      </c>
      <c r="U256" s="40"/>
      <c r="V256" s="41" t="s">
        <v>127</v>
      </c>
      <c r="W256" s="40"/>
      <c r="X256" s="41" t="s">
        <v>126</v>
      </c>
      <c r="Y256" s="40"/>
      <c r="Z256" s="41" t="s">
        <v>125</v>
      </c>
      <c r="AA256" s="40"/>
      <c r="AB256" s="39"/>
      <c r="AC256" s="40"/>
      <c r="AD256" s="39" t="s">
        <v>104</v>
      </c>
      <c r="AE256" s="38"/>
      <c r="AF256" s="250"/>
      <c r="AG256" s="250"/>
      <c r="AH256" s="37"/>
      <c r="AI256" s="11"/>
      <c r="AJ256" s="233">
        <f>SUMPRODUCT(LEN($M256:$U259)-LEN(SUBSTITUTE($M256:$U259,"A", "")))</f>
        <v>19</v>
      </c>
      <c r="AK256" s="239">
        <f>SUMPRODUCT(LEN($X256:$X259)-LEN(SUBSTITUTE($X256:$X259,"A", "")))</f>
        <v>0</v>
      </c>
      <c r="AL256" s="230">
        <f>SUMPRODUCT(LEN($W256:$W259)-LEN(SUBSTITUTE($W256:$W259,"A", "")))</f>
        <v>0</v>
      </c>
      <c r="AM256" s="233">
        <f>SUMPRODUCT(LEN($M256:$U259)-LEN(SUBSTITUTE($M256:$U259,"S", "")))</f>
        <v>7</v>
      </c>
      <c r="AN256" s="239">
        <f>SUMPRODUCT(LEN($X256:$X259)-LEN(SUBSTITUTE($X256:$X259,"S", "")))</f>
        <v>0</v>
      </c>
      <c r="AO256" s="230">
        <f>SUMPRODUCT(LEN($W256:$W259)-LEN(SUBSTITUTE($W256:$W259,"S", "")))</f>
        <v>0</v>
      </c>
      <c r="AP256" s="233">
        <f>SUMPRODUCT(LEN($M256:$U259)-LEN(SUBSTITUTE($M256:$U259,"F", "")))</f>
        <v>1</v>
      </c>
      <c r="AQ256" s="239">
        <f>SUMPRODUCT(LEN($X256:$X259)-LEN(SUBSTITUTE($X256:$X259,"F", "")))</f>
        <v>0</v>
      </c>
      <c r="AR256" s="230">
        <f>SUMPRODUCT(LEN($W256:$W259)-LEN(SUBSTITUTE($W256:$W259,"F", "")))</f>
        <v>0</v>
      </c>
      <c r="AS256" s="233">
        <f>SUMPRODUCT(LEN($M256:$U259)-LEN(SUBSTITUTE($M256:$U259,"G", "")))</f>
        <v>3</v>
      </c>
      <c r="AT256" s="239">
        <f>SUMPRODUCT(LEN($X256:$X259)-LEN(SUBSTITUTE($X256:$X259,"G", "")))</f>
        <v>0</v>
      </c>
      <c r="AU256" s="230">
        <f>SUMPRODUCT(LEN($W256:$W259)-LEN(SUBSTITUTE($W256:$W259,"G", "")))</f>
        <v>0</v>
      </c>
      <c r="AV256" s="233">
        <f>SUMPRODUCT(LEN($L256:$U259)-LEN(SUBSTITUTE($L256:$U259,"M", "")))</f>
        <v>0</v>
      </c>
      <c r="AW256" s="236">
        <f>SUMPRODUCT(LEN($X256:$X259)-LEN(SUBSTITUTE($X256:$X259,"M", "")))</f>
        <v>0</v>
      </c>
      <c r="AX256" s="269">
        <f>SUMPRODUCT(LEN($W256:$W259)-LEN(SUBSTITUTE($W256:$W259,"M", "")))</f>
        <v>0</v>
      </c>
      <c r="AY256" s="291">
        <f>SUMPRODUCT(LEN($AE256:$AE259)-LEN(SUBSTITUTE($AE256:$AE259,"S", "")))</f>
        <v>0</v>
      </c>
      <c r="AZ256" s="227">
        <f>SUMPRODUCT(LEN($AE256:$AE259)-LEN(SUBSTITUTE($AE256:$AE259,"F", "")))</f>
        <v>0</v>
      </c>
      <c r="BA256" s="227">
        <f>SUMPRODUCT(LEN($AE256:$AE259)-LEN(SUBSTITUTE($AE256:$AE259,"G", "")))</f>
        <v>0</v>
      </c>
      <c r="BB256" s="294">
        <f>SUMPRODUCT(LEN($AE256:$AE259)-LEN(SUBSTITUTE($AE256:$AE259,"M", "")))</f>
        <v>0</v>
      </c>
    </row>
    <row r="257" spans="2:62" ht="28.15" customHeight="1" thickBot="1" x14ac:dyDescent="0.25">
      <c r="B257" s="30"/>
      <c r="C257" s="243"/>
      <c r="D257" s="36"/>
      <c r="E257" s="35"/>
      <c r="F257" s="35"/>
      <c r="G257" s="34"/>
      <c r="H257" s="224"/>
      <c r="I257" s="247"/>
      <c r="J257" s="247"/>
      <c r="K257" s="247"/>
      <c r="L257" s="33" t="s">
        <v>123</v>
      </c>
      <c r="M257" s="32" t="s">
        <v>132</v>
      </c>
      <c r="N257" s="33" t="s">
        <v>122</v>
      </c>
      <c r="O257" s="32" t="s">
        <v>399</v>
      </c>
      <c r="P257" s="33" t="s">
        <v>120</v>
      </c>
      <c r="Q257" s="32" t="s">
        <v>430</v>
      </c>
      <c r="R257" s="33" t="s">
        <v>119</v>
      </c>
      <c r="S257" s="32" t="s">
        <v>121</v>
      </c>
      <c r="T257" s="33" t="s">
        <v>118</v>
      </c>
      <c r="U257" s="32"/>
      <c r="V257" s="33" t="s">
        <v>117</v>
      </c>
      <c r="W257" s="32"/>
      <c r="X257" s="33" t="s">
        <v>116</v>
      </c>
      <c r="Y257" s="32"/>
      <c r="Z257" s="33" t="s">
        <v>115</v>
      </c>
      <c r="AA257" s="32"/>
      <c r="AB257" s="31"/>
      <c r="AC257" s="32"/>
      <c r="AD257" s="31"/>
      <c r="AE257" s="23"/>
      <c r="AF257" s="251"/>
      <c r="AG257" s="251"/>
      <c r="AH257" s="22"/>
      <c r="AI257" s="11"/>
      <c r="AJ257" s="265"/>
      <c r="AK257" s="267"/>
      <c r="AL257" s="263"/>
      <c r="AM257" s="265"/>
      <c r="AN257" s="267"/>
      <c r="AO257" s="263"/>
      <c r="AP257" s="265"/>
      <c r="AQ257" s="267"/>
      <c r="AR257" s="263"/>
      <c r="AS257" s="265"/>
      <c r="AT257" s="267"/>
      <c r="AU257" s="263"/>
      <c r="AV257" s="265"/>
      <c r="AW257" s="275"/>
      <c r="AX257" s="270"/>
      <c r="AY257" s="292"/>
      <c r="AZ257" s="228"/>
      <c r="BA257" s="228"/>
      <c r="BB257" s="295"/>
    </row>
    <row r="258" spans="2:62" ht="28.15" customHeight="1" x14ac:dyDescent="0.2">
      <c r="B258" s="30"/>
      <c r="C258" s="244"/>
      <c r="D258" s="29"/>
      <c r="E258" s="28"/>
      <c r="F258" s="28"/>
      <c r="G258" s="27"/>
      <c r="H258" s="225"/>
      <c r="I258" s="248"/>
      <c r="J258" s="248"/>
      <c r="K258" s="248"/>
      <c r="L258" s="26" t="s">
        <v>114</v>
      </c>
      <c r="M258" s="25" t="s">
        <v>132</v>
      </c>
      <c r="N258" s="26" t="s">
        <v>112</v>
      </c>
      <c r="O258" s="25" t="s">
        <v>389</v>
      </c>
      <c r="P258" s="26" t="s">
        <v>111</v>
      </c>
      <c r="Q258" s="25" t="s">
        <v>215</v>
      </c>
      <c r="R258" s="26" t="s">
        <v>110</v>
      </c>
      <c r="S258" s="25" t="s">
        <v>121</v>
      </c>
      <c r="T258" s="26" t="s">
        <v>109</v>
      </c>
      <c r="U258" s="25"/>
      <c r="V258" s="26" t="s">
        <v>108</v>
      </c>
      <c r="W258" s="25"/>
      <c r="X258" s="26" t="s">
        <v>107</v>
      </c>
      <c r="Y258" s="25"/>
      <c r="Z258" s="26" t="s">
        <v>106</v>
      </c>
      <c r="AA258" s="25"/>
      <c r="AB258" s="24"/>
      <c r="AC258" s="25"/>
      <c r="AD258" s="24"/>
      <c r="AE258" s="23"/>
      <c r="AF258" s="251"/>
      <c r="AG258" s="251"/>
      <c r="AH258" s="22"/>
      <c r="AI258" s="11"/>
      <c r="AJ258" s="265"/>
      <c r="AK258" s="267"/>
      <c r="AL258" s="263"/>
      <c r="AM258" s="265"/>
      <c r="AN258" s="267"/>
      <c r="AO258" s="263"/>
      <c r="AP258" s="265"/>
      <c r="AQ258" s="267"/>
      <c r="AR258" s="263"/>
      <c r="AS258" s="265"/>
      <c r="AT258" s="267"/>
      <c r="AU258" s="263"/>
      <c r="AV258" s="265"/>
      <c r="AW258" s="275"/>
      <c r="AX258" s="270"/>
      <c r="AY258" s="292"/>
      <c r="AZ258" s="228"/>
      <c r="BA258" s="228"/>
      <c r="BB258" s="295"/>
    </row>
    <row r="259" spans="2:62" ht="28.15" customHeight="1" thickBot="1" x14ac:dyDescent="0.25">
      <c r="B259" s="30"/>
      <c r="C259" s="253"/>
      <c r="D259" s="51"/>
      <c r="E259" s="50"/>
      <c r="F259" s="50"/>
      <c r="G259" s="49"/>
      <c r="H259" s="226"/>
      <c r="I259" s="254"/>
      <c r="J259" s="254"/>
      <c r="K259" s="254"/>
      <c r="L259" s="48" t="s">
        <v>105</v>
      </c>
      <c r="M259" s="47" t="s">
        <v>132</v>
      </c>
      <c r="N259" s="48" t="s">
        <v>103</v>
      </c>
      <c r="O259" s="47" t="s">
        <v>454</v>
      </c>
      <c r="P259" s="48" t="s">
        <v>102</v>
      </c>
      <c r="Q259" s="47" t="s">
        <v>175</v>
      </c>
      <c r="R259" s="48" t="s">
        <v>101</v>
      </c>
      <c r="S259" s="47"/>
      <c r="T259" s="48">
        <v>20</v>
      </c>
      <c r="U259" s="47"/>
      <c r="V259" s="48" t="s">
        <v>100</v>
      </c>
      <c r="W259" s="47"/>
      <c r="X259" s="48" t="s">
        <v>99</v>
      </c>
      <c r="Y259" s="47"/>
      <c r="Z259" s="48" t="s">
        <v>98</v>
      </c>
      <c r="AA259" s="47"/>
      <c r="AB259" s="16"/>
      <c r="AC259" s="47"/>
      <c r="AD259" s="16"/>
      <c r="AE259" s="46"/>
      <c r="AF259" s="255"/>
      <c r="AG259" s="255"/>
      <c r="AH259" s="45"/>
      <c r="AI259" s="11"/>
      <c r="AJ259" s="266"/>
      <c r="AK259" s="268"/>
      <c r="AL259" s="264"/>
      <c r="AM259" s="266"/>
      <c r="AN259" s="268"/>
      <c r="AO259" s="264"/>
      <c r="AP259" s="266"/>
      <c r="AQ259" s="268"/>
      <c r="AR259" s="264"/>
      <c r="AS259" s="266"/>
      <c r="AT259" s="268"/>
      <c r="AU259" s="264"/>
      <c r="AV259" s="266"/>
      <c r="AW259" s="276"/>
      <c r="AX259" s="271"/>
      <c r="AY259" s="293"/>
      <c r="AZ259" s="229"/>
      <c r="BA259" s="229"/>
      <c r="BB259" s="296"/>
    </row>
    <row r="260" spans="2:62" ht="28.15" customHeight="1" x14ac:dyDescent="0.2">
      <c r="B260" s="30"/>
      <c r="C260" s="242">
        <v>3</v>
      </c>
      <c r="D260" s="44"/>
      <c r="E260" s="43"/>
      <c r="F260" s="43"/>
      <c r="G260" s="42"/>
      <c r="H260" s="223"/>
      <c r="I260" s="246">
        <v>91</v>
      </c>
      <c r="J260" s="246">
        <v>28</v>
      </c>
      <c r="K260" s="246">
        <v>7</v>
      </c>
      <c r="L260" s="41" t="s">
        <v>133</v>
      </c>
      <c r="M260" s="40" t="s">
        <v>186</v>
      </c>
      <c r="N260" s="41" t="s">
        <v>131</v>
      </c>
      <c r="O260" s="40" t="s">
        <v>132</v>
      </c>
      <c r="P260" s="41" t="s">
        <v>130</v>
      </c>
      <c r="Q260" s="40" t="s">
        <v>491</v>
      </c>
      <c r="R260" s="41" t="s">
        <v>129</v>
      </c>
      <c r="S260" s="40" t="s">
        <v>1039</v>
      </c>
      <c r="T260" s="41" t="s">
        <v>128</v>
      </c>
      <c r="U260" s="40" t="s">
        <v>215</v>
      </c>
      <c r="V260" s="41" t="s">
        <v>127</v>
      </c>
      <c r="W260" s="40" t="s">
        <v>121</v>
      </c>
      <c r="X260" s="41" t="s">
        <v>126</v>
      </c>
      <c r="Y260" s="40"/>
      <c r="Z260" s="41" t="s">
        <v>125</v>
      </c>
      <c r="AA260" s="40"/>
      <c r="AB260" s="39"/>
      <c r="AC260" s="40"/>
      <c r="AD260" s="39" t="s">
        <v>863</v>
      </c>
      <c r="AE260" s="38"/>
      <c r="AF260" s="250"/>
      <c r="AG260" s="250"/>
      <c r="AH260" s="37"/>
      <c r="AI260" s="11"/>
      <c r="AJ260" s="233">
        <f>SUMPRODUCT(LEN($M260:$U263)-LEN(SUBSTITUTE($M260:$U263,"A", "")))</f>
        <v>42</v>
      </c>
      <c r="AK260" s="239">
        <f>SUMPRODUCT(LEN($X260:$X263)-LEN(SUBSTITUTE($X260:$X263,"A", "")))</f>
        <v>0</v>
      </c>
      <c r="AL260" s="230">
        <f>SUMPRODUCT(LEN($W260:$W263)-LEN(SUBSTITUTE($W260:$W263,"A", "")))</f>
        <v>0</v>
      </c>
      <c r="AM260" s="233">
        <f>SUMPRODUCT(LEN($M260:$U263)-LEN(SUBSTITUTE($M260:$U263,"S", "")))</f>
        <v>15</v>
      </c>
      <c r="AN260" s="239">
        <f>SUMPRODUCT(LEN($X260:$X263)-LEN(SUBSTITUTE($X260:$X263,"S", "")))</f>
        <v>0</v>
      </c>
      <c r="AO260" s="230">
        <f>SUMPRODUCT(LEN($W260:$W263)-LEN(SUBSTITUTE($W260:$W263,"S", "")))</f>
        <v>1</v>
      </c>
      <c r="AP260" s="233">
        <f>SUMPRODUCT(LEN($M260:$U263)-LEN(SUBSTITUTE($M260:$U263,"F", "")))</f>
        <v>0</v>
      </c>
      <c r="AQ260" s="239">
        <f>SUMPRODUCT(LEN($X260:$X263)-LEN(SUBSTITUTE($X260:$X263,"F", "")))</f>
        <v>0</v>
      </c>
      <c r="AR260" s="230">
        <f>SUMPRODUCT(LEN($W260:$W263)-LEN(SUBSTITUTE($W260:$W263,"F", "")))</f>
        <v>0</v>
      </c>
      <c r="AS260" s="233">
        <f>SUMPRODUCT(LEN($M260:$U263)-LEN(SUBSTITUTE($M260:$U263,"G", "")))</f>
        <v>10</v>
      </c>
      <c r="AT260" s="239">
        <f>SUMPRODUCT(LEN($X260:$X263)-LEN(SUBSTITUTE($X260:$X263,"G", "")))</f>
        <v>0</v>
      </c>
      <c r="AU260" s="230">
        <f>SUMPRODUCT(LEN($W260:$W263)-LEN(SUBSTITUTE($W260:$W263,"G", "")))</f>
        <v>0</v>
      </c>
      <c r="AV260" s="233">
        <f>SUMPRODUCT(LEN($L260:$U263)-LEN(SUBSTITUTE($L260:$U263,"M", "")))</f>
        <v>0</v>
      </c>
      <c r="AW260" s="236">
        <f>SUMPRODUCT(LEN($X260:$X263)-LEN(SUBSTITUTE($X260:$X263,"M", "")))</f>
        <v>0</v>
      </c>
      <c r="AX260" s="269">
        <f>SUMPRODUCT(LEN($W260:$W263)-LEN(SUBSTITUTE($W260:$W263,"M", "")))</f>
        <v>0</v>
      </c>
      <c r="AY260" s="291">
        <f>SUMPRODUCT(LEN($AE260:$AE263)-LEN(SUBSTITUTE($AE260:$AE263,"S", "")))</f>
        <v>0</v>
      </c>
      <c r="AZ260" s="227">
        <f>SUMPRODUCT(LEN($AE260:$AE263)-LEN(SUBSTITUTE($AE260:$AE263,"F", "")))</f>
        <v>0</v>
      </c>
      <c r="BA260" s="227">
        <f>SUMPRODUCT(LEN($AE260:$AE263)-LEN(SUBSTITUTE($AE260:$AE263,"G", "")))</f>
        <v>0</v>
      </c>
      <c r="BB260" s="294">
        <f>SUMPRODUCT(LEN($AE260:$AE263)-LEN(SUBSTITUTE($AE260:$AE263,"M", "")))</f>
        <v>0</v>
      </c>
    </row>
    <row r="261" spans="2:62" ht="28.15" customHeight="1" thickBot="1" x14ac:dyDescent="0.25">
      <c r="B261" s="30"/>
      <c r="C261" s="243"/>
      <c r="D261" s="36"/>
      <c r="E261" s="35"/>
      <c r="F261" s="35"/>
      <c r="G261" s="34"/>
      <c r="H261" s="224"/>
      <c r="I261" s="247"/>
      <c r="J261" s="247"/>
      <c r="K261" s="247"/>
      <c r="L261" s="33" t="s">
        <v>123</v>
      </c>
      <c r="M261" s="32" t="s">
        <v>389</v>
      </c>
      <c r="N261" s="33" t="s">
        <v>122</v>
      </c>
      <c r="O261" s="32" t="s">
        <v>377</v>
      </c>
      <c r="P261" s="33" t="s">
        <v>120</v>
      </c>
      <c r="Q261" s="32" t="s">
        <v>382</v>
      </c>
      <c r="R261" s="33" t="s">
        <v>119</v>
      </c>
      <c r="S261" s="32" t="s">
        <v>482</v>
      </c>
      <c r="T261" s="33" t="s">
        <v>118</v>
      </c>
      <c r="U261" s="32" t="s">
        <v>175</v>
      </c>
      <c r="V261" s="33" t="s">
        <v>117</v>
      </c>
      <c r="W261" s="32"/>
      <c r="X261" s="33" t="s">
        <v>116</v>
      </c>
      <c r="Y261" s="32"/>
      <c r="Z261" s="33" t="s">
        <v>115</v>
      </c>
      <c r="AA261" s="32"/>
      <c r="AB261" s="31"/>
      <c r="AC261" s="32"/>
      <c r="AD261" s="31" t="s">
        <v>175</v>
      </c>
      <c r="AE261" s="23"/>
      <c r="AF261" s="251"/>
      <c r="AG261" s="251"/>
      <c r="AH261" s="22"/>
      <c r="AI261" s="11"/>
      <c r="AJ261" s="265"/>
      <c r="AK261" s="267"/>
      <c r="AL261" s="263"/>
      <c r="AM261" s="265"/>
      <c r="AN261" s="267"/>
      <c r="AO261" s="263"/>
      <c r="AP261" s="265"/>
      <c r="AQ261" s="267"/>
      <c r="AR261" s="263"/>
      <c r="AS261" s="265"/>
      <c r="AT261" s="267"/>
      <c r="AU261" s="263"/>
      <c r="AV261" s="265"/>
      <c r="AW261" s="275"/>
      <c r="AX261" s="270"/>
      <c r="AY261" s="292"/>
      <c r="AZ261" s="228"/>
      <c r="BA261" s="228"/>
      <c r="BB261" s="295"/>
    </row>
    <row r="262" spans="2:62" ht="28.15" customHeight="1" x14ac:dyDescent="0.2">
      <c r="B262" s="30"/>
      <c r="C262" s="244"/>
      <c r="D262" s="29"/>
      <c r="E262" s="28"/>
      <c r="F262" s="28"/>
      <c r="G262" s="27"/>
      <c r="H262" s="225"/>
      <c r="I262" s="248"/>
      <c r="J262" s="248"/>
      <c r="K262" s="248"/>
      <c r="L262" s="26" t="s">
        <v>114</v>
      </c>
      <c r="M262" s="25" t="s">
        <v>484</v>
      </c>
      <c r="N262" s="26" t="s">
        <v>112</v>
      </c>
      <c r="O262" s="25" t="s">
        <v>186</v>
      </c>
      <c r="P262" s="26" t="s">
        <v>111</v>
      </c>
      <c r="Q262" s="25" t="s">
        <v>725</v>
      </c>
      <c r="R262" s="26" t="s">
        <v>110</v>
      </c>
      <c r="S262" s="25" t="s">
        <v>482</v>
      </c>
      <c r="T262" s="26" t="s">
        <v>109</v>
      </c>
      <c r="U262" s="25" t="s">
        <v>121</v>
      </c>
      <c r="V262" s="26" t="s">
        <v>108</v>
      </c>
      <c r="W262" s="25"/>
      <c r="X262" s="26" t="s">
        <v>107</v>
      </c>
      <c r="Y262" s="25"/>
      <c r="Z262" s="26" t="s">
        <v>106</v>
      </c>
      <c r="AA262" s="25"/>
      <c r="AB262" s="24"/>
      <c r="AC262" s="25"/>
      <c r="AD262" s="24"/>
      <c r="AE262" s="23"/>
      <c r="AF262" s="251"/>
      <c r="AG262" s="251"/>
      <c r="AH262" s="22"/>
      <c r="AI262" s="11"/>
      <c r="AJ262" s="265"/>
      <c r="AK262" s="267"/>
      <c r="AL262" s="263"/>
      <c r="AM262" s="265"/>
      <c r="AN262" s="267"/>
      <c r="AO262" s="263"/>
      <c r="AP262" s="265"/>
      <c r="AQ262" s="267"/>
      <c r="AR262" s="263"/>
      <c r="AS262" s="265"/>
      <c r="AT262" s="267"/>
      <c r="AU262" s="263"/>
      <c r="AV262" s="265"/>
      <c r="AW262" s="275"/>
      <c r="AX262" s="270"/>
      <c r="AY262" s="292"/>
      <c r="AZ262" s="228"/>
      <c r="BA262" s="228"/>
      <c r="BB262" s="295"/>
    </row>
    <row r="263" spans="2:62" ht="28.15" customHeight="1" thickBot="1" x14ac:dyDescent="0.25">
      <c r="B263" s="21"/>
      <c r="C263" s="245"/>
      <c r="D263" s="20"/>
      <c r="E263" s="19"/>
      <c r="F263" s="19"/>
      <c r="G263" s="18"/>
      <c r="H263" s="226"/>
      <c r="I263" s="249"/>
      <c r="J263" s="249"/>
      <c r="K263" s="249"/>
      <c r="L263" s="17" t="s">
        <v>105</v>
      </c>
      <c r="M263" s="15" t="s">
        <v>649</v>
      </c>
      <c r="N263" s="17" t="s">
        <v>103</v>
      </c>
      <c r="O263" s="15" t="s">
        <v>656</v>
      </c>
      <c r="P263" s="17" t="s">
        <v>102</v>
      </c>
      <c r="Q263" s="15" t="s">
        <v>104</v>
      </c>
      <c r="R263" s="17" t="s">
        <v>101</v>
      </c>
      <c r="S263" s="15" t="s">
        <v>187</v>
      </c>
      <c r="T263" s="17">
        <v>20</v>
      </c>
      <c r="U263" s="15" t="s">
        <v>113</v>
      </c>
      <c r="V263" s="17" t="s">
        <v>100</v>
      </c>
      <c r="W263" s="15"/>
      <c r="X263" s="17" t="s">
        <v>99</v>
      </c>
      <c r="Y263" s="15"/>
      <c r="Z263" s="17" t="s">
        <v>98</v>
      </c>
      <c r="AA263" s="15"/>
      <c r="AB263" s="16"/>
      <c r="AC263" s="15"/>
      <c r="AD263" s="14"/>
      <c r="AE263" s="13"/>
      <c r="AF263" s="252"/>
      <c r="AG263" s="252"/>
      <c r="AH263" s="12"/>
      <c r="AI263" s="11"/>
      <c r="AJ263" s="266"/>
      <c r="AK263" s="268"/>
      <c r="AL263" s="264"/>
      <c r="AM263" s="266"/>
      <c r="AN263" s="268"/>
      <c r="AO263" s="264"/>
      <c r="AP263" s="266"/>
      <c r="AQ263" s="268"/>
      <c r="AR263" s="264"/>
      <c r="AS263" s="266"/>
      <c r="AT263" s="268"/>
      <c r="AU263" s="264"/>
      <c r="AV263" s="266"/>
      <c r="AW263" s="276"/>
      <c r="AX263" s="271"/>
      <c r="AY263" s="293"/>
      <c r="AZ263" s="229"/>
      <c r="BA263" s="229"/>
      <c r="BB263" s="296"/>
    </row>
    <row r="264" spans="2:62" ht="85.9" customHeight="1" thickTop="1" thickBot="1" x14ac:dyDescent="0.35">
      <c r="B264" s="105" t="s">
        <v>174</v>
      </c>
      <c r="C264" s="95" t="s">
        <v>173</v>
      </c>
      <c r="D264" s="100" t="s">
        <v>172</v>
      </c>
      <c r="E264" s="104" t="s">
        <v>171</v>
      </c>
      <c r="F264" s="103"/>
      <c r="G264" s="102"/>
      <c r="H264" s="101" t="s">
        <v>170</v>
      </c>
      <c r="I264" s="100" t="s">
        <v>96</v>
      </c>
      <c r="J264" s="100" t="s">
        <v>169</v>
      </c>
      <c r="K264" s="100" t="s">
        <v>97</v>
      </c>
      <c r="L264" s="256" t="s">
        <v>168</v>
      </c>
      <c r="M264" s="262"/>
      <c r="N264" s="256" t="s">
        <v>167</v>
      </c>
      <c r="O264" s="262"/>
      <c r="P264" s="256" t="s">
        <v>167</v>
      </c>
      <c r="Q264" s="257"/>
      <c r="R264" s="256" t="s">
        <v>167</v>
      </c>
      <c r="S264" s="257"/>
      <c r="T264" s="256" t="s">
        <v>167</v>
      </c>
      <c r="U264" s="257"/>
      <c r="V264" s="256" t="s">
        <v>167</v>
      </c>
      <c r="W264" s="257"/>
      <c r="X264" s="256" t="s">
        <v>167</v>
      </c>
      <c r="Y264" s="257"/>
      <c r="Z264" s="256" t="s">
        <v>167</v>
      </c>
      <c r="AA264" s="257"/>
      <c r="AB264" s="261" t="s">
        <v>166</v>
      </c>
      <c r="AC264" s="257"/>
      <c r="AD264" s="101" t="s">
        <v>165</v>
      </c>
      <c r="AE264" s="101" t="s">
        <v>164</v>
      </c>
      <c r="AF264" s="100" t="s">
        <v>163</v>
      </c>
      <c r="AG264" s="100" t="s">
        <v>162</v>
      </c>
      <c r="AH264" s="99" t="s">
        <v>161</v>
      </c>
      <c r="AI264" s="98"/>
      <c r="AJ264" s="96" t="s">
        <v>160</v>
      </c>
      <c r="AK264" s="95" t="s">
        <v>159</v>
      </c>
      <c r="AL264" s="94" t="s">
        <v>158</v>
      </c>
      <c r="AM264" s="96" t="s">
        <v>157</v>
      </c>
      <c r="AN264" s="95" t="s">
        <v>156</v>
      </c>
      <c r="AO264" s="94" t="s">
        <v>155</v>
      </c>
      <c r="AP264" s="96" t="s">
        <v>154</v>
      </c>
      <c r="AQ264" s="95" t="s">
        <v>153</v>
      </c>
      <c r="AR264" s="97" t="s">
        <v>152</v>
      </c>
      <c r="AS264" s="96" t="s">
        <v>151</v>
      </c>
      <c r="AT264" s="95" t="s">
        <v>150</v>
      </c>
      <c r="AU264" s="94" t="s">
        <v>149</v>
      </c>
      <c r="AV264" s="96" t="s">
        <v>148</v>
      </c>
      <c r="AW264" s="95" t="s">
        <v>147</v>
      </c>
      <c r="AX264" s="94" t="s">
        <v>146</v>
      </c>
      <c r="AY264" s="93" t="s">
        <v>145</v>
      </c>
      <c r="AZ264" s="92" t="s">
        <v>144</v>
      </c>
      <c r="BA264" s="92" t="s">
        <v>143</v>
      </c>
      <c r="BB264" s="91" t="s">
        <v>142</v>
      </c>
    </row>
    <row r="265" spans="2:62" ht="48" thickBot="1" x14ac:dyDescent="0.3">
      <c r="B265" s="90" t="s">
        <v>236</v>
      </c>
      <c r="C265" s="89"/>
      <c r="D265" s="88">
        <v>207</v>
      </c>
      <c r="E265" s="258"/>
      <c r="F265" s="259"/>
      <c r="G265" s="260"/>
      <c r="H265" s="87" t="s">
        <v>140</v>
      </c>
      <c r="I265" s="86"/>
      <c r="J265" s="86"/>
      <c r="K265" s="85"/>
      <c r="L265" s="84"/>
      <c r="M265" s="81"/>
      <c r="N265" s="84"/>
      <c r="O265" s="81"/>
      <c r="P265" s="84"/>
      <c r="Q265" s="81"/>
      <c r="R265" s="84"/>
      <c r="S265" s="81"/>
      <c r="T265" s="84"/>
      <c r="U265" s="81"/>
      <c r="V265" s="84"/>
      <c r="W265" s="81"/>
      <c r="X265" s="84"/>
      <c r="Y265" s="81"/>
      <c r="Z265" s="84"/>
      <c r="AA265" s="83"/>
      <c r="AB265" s="82" t="s">
        <v>139</v>
      </c>
      <c r="AC265" s="81"/>
      <c r="AD265" s="81"/>
      <c r="AE265" s="81"/>
      <c r="AF265" s="80"/>
      <c r="AG265" s="80"/>
      <c r="AH265" s="60"/>
      <c r="AI265" s="79" t="s">
        <v>138</v>
      </c>
      <c r="AJ265" s="78">
        <f t="shared" ref="AJ265:BB265" si="34">SUM(AJ267:AJ278)</f>
        <v>134</v>
      </c>
      <c r="AK265" s="77">
        <f t="shared" si="34"/>
        <v>0</v>
      </c>
      <c r="AL265" s="76">
        <f t="shared" si="34"/>
        <v>0</v>
      </c>
      <c r="AM265" s="78">
        <f t="shared" si="34"/>
        <v>57</v>
      </c>
      <c r="AN265" s="77">
        <f t="shared" si="34"/>
        <v>0</v>
      </c>
      <c r="AO265" s="76">
        <f t="shared" si="34"/>
        <v>3</v>
      </c>
      <c r="AP265" s="78">
        <f t="shared" si="34"/>
        <v>6</v>
      </c>
      <c r="AQ265" s="77">
        <f t="shared" si="34"/>
        <v>0</v>
      </c>
      <c r="AR265" s="76">
        <f t="shared" si="34"/>
        <v>0</v>
      </c>
      <c r="AS265" s="78">
        <f t="shared" si="34"/>
        <v>26</v>
      </c>
      <c r="AT265" s="77">
        <f t="shared" si="34"/>
        <v>0</v>
      </c>
      <c r="AU265" s="76">
        <f t="shared" si="34"/>
        <v>0</v>
      </c>
      <c r="AV265" s="78">
        <f t="shared" si="34"/>
        <v>0</v>
      </c>
      <c r="AW265" s="77">
        <f t="shared" si="34"/>
        <v>0</v>
      </c>
      <c r="AX265" s="76">
        <f t="shared" si="34"/>
        <v>0</v>
      </c>
      <c r="AY265" s="75">
        <f t="shared" si="34"/>
        <v>0</v>
      </c>
      <c r="AZ265" s="74">
        <f t="shared" si="34"/>
        <v>0</v>
      </c>
      <c r="BA265" s="74">
        <f t="shared" si="34"/>
        <v>1</v>
      </c>
      <c r="BB265" s="73">
        <f t="shared" si="34"/>
        <v>0</v>
      </c>
      <c r="BC265" s="72" t="s">
        <v>137</v>
      </c>
      <c r="BF265" s="5">
        <f>SUM(AJ265:AL265)/$BG$5</f>
        <v>44.666666666666664</v>
      </c>
      <c r="BG265" s="5">
        <f>SUM(AM265:AO265,AY265)/$BG$5</f>
        <v>20</v>
      </c>
      <c r="BH265" s="5">
        <f>SUM(AP265:AR265,AZ265)/$BG$5</f>
        <v>2</v>
      </c>
      <c r="BI265" s="5">
        <f>SUM(AS265:AU265,BA265)/$BG$5</f>
        <v>9</v>
      </c>
      <c r="BJ265" s="5">
        <f>SUM(AV265:AX265,BB265)/$BG$5</f>
        <v>0</v>
      </c>
    </row>
    <row r="266" spans="2:62" ht="37.5" thickBot="1" x14ac:dyDescent="0.3">
      <c r="B266" s="71"/>
      <c r="C266" s="70"/>
      <c r="D266" s="69"/>
      <c r="E266" s="68"/>
      <c r="F266" s="68"/>
      <c r="G266" s="67"/>
      <c r="H266" s="66"/>
      <c r="I266" s="64"/>
      <c r="J266" s="64"/>
      <c r="K266" s="65"/>
      <c r="L266" s="64"/>
      <c r="M266" s="62"/>
      <c r="N266" s="64"/>
      <c r="O266" s="62"/>
      <c r="P266" s="64"/>
      <c r="Q266" s="62"/>
      <c r="R266" s="64"/>
      <c r="S266" s="62"/>
      <c r="T266" s="64"/>
      <c r="U266" s="62"/>
      <c r="V266" s="64"/>
      <c r="W266" s="62"/>
      <c r="X266" s="64"/>
      <c r="Y266" s="62"/>
      <c r="Z266" s="64"/>
      <c r="AA266" s="62"/>
      <c r="AB266" s="63"/>
      <c r="AC266" s="62"/>
      <c r="AD266" s="62"/>
      <c r="AE266" s="62"/>
      <c r="AF266" s="61"/>
      <c r="AG266" s="61"/>
      <c r="AH266" s="60"/>
      <c r="AI266" s="59" t="s">
        <v>136</v>
      </c>
      <c r="AJ266" s="58">
        <f t="shared" ref="AJ266:BB266" si="35">AJ265/3</f>
        <v>44.666666666666664</v>
      </c>
      <c r="AK266" s="57">
        <f t="shared" si="35"/>
        <v>0</v>
      </c>
      <c r="AL266" s="56">
        <f t="shared" si="35"/>
        <v>0</v>
      </c>
      <c r="AM266" s="58">
        <f t="shared" si="35"/>
        <v>19</v>
      </c>
      <c r="AN266" s="57">
        <f t="shared" si="35"/>
        <v>0</v>
      </c>
      <c r="AO266" s="56">
        <f t="shared" si="35"/>
        <v>1</v>
      </c>
      <c r="AP266" s="58">
        <f t="shared" si="35"/>
        <v>2</v>
      </c>
      <c r="AQ266" s="57">
        <f t="shared" si="35"/>
        <v>0</v>
      </c>
      <c r="AR266" s="56">
        <f t="shared" si="35"/>
        <v>0</v>
      </c>
      <c r="AS266" s="58">
        <f t="shared" si="35"/>
        <v>8.6666666666666661</v>
      </c>
      <c r="AT266" s="57">
        <f t="shared" si="35"/>
        <v>0</v>
      </c>
      <c r="AU266" s="56">
        <f t="shared" si="35"/>
        <v>0</v>
      </c>
      <c r="AV266" s="58">
        <f t="shared" si="35"/>
        <v>0</v>
      </c>
      <c r="AW266" s="57">
        <f t="shared" si="35"/>
        <v>0</v>
      </c>
      <c r="AX266" s="56">
        <f t="shared" si="35"/>
        <v>0</v>
      </c>
      <c r="AY266" s="55">
        <f t="shared" si="35"/>
        <v>0</v>
      </c>
      <c r="AZ266" s="54">
        <f t="shared" si="35"/>
        <v>0</v>
      </c>
      <c r="BA266" s="54">
        <f t="shared" si="35"/>
        <v>0.33333333333333331</v>
      </c>
      <c r="BB266" s="53">
        <f t="shared" si="35"/>
        <v>0</v>
      </c>
      <c r="BC266" s="52" t="s">
        <v>135</v>
      </c>
    </row>
    <row r="267" spans="2:62" ht="28.15" customHeight="1" x14ac:dyDescent="0.2">
      <c r="B267" s="30"/>
      <c r="C267" s="242">
        <v>1</v>
      </c>
      <c r="D267" s="44"/>
      <c r="E267" s="43"/>
      <c r="F267" s="43"/>
      <c r="G267" s="42"/>
      <c r="H267" s="223" t="s">
        <v>134</v>
      </c>
      <c r="I267" s="246">
        <v>103</v>
      </c>
      <c r="J267" s="246">
        <v>28</v>
      </c>
      <c r="K267" s="246">
        <v>6</v>
      </c>
      <c r="L267" s="41" t="s">
        <v>133</v>
      </c>
      <c r="M267" s="40" t="s">
        <v>104</v>
      </c>
      <c r="N267" s="41" t="s">
        <v>131</v>
      </c>
      <c r="O267" s="40" t="s">
        <v>399</v>
      </c>
      <c r="P267" s="41" t="s">
        <v>130</v>
      </c>
      <c r="Q267" s="40" t="s">
        <v>625</v>
      </c>
      <c r="R267" s="41" t="s">
        <v>129</v>
      </c>
      <c r="S267" s="40" t="s">
        <v>686</v>
      </c>
      <c r="T267" s="41" t="s">
        <v>128</v>
      </c>
      <c r="U267" s="40" t="s">
        <v>178</v>
      </c>
      <c r="V267" s="41" t="s">
        <v>127</v>
      </c>
      <c r="W267" s="40" t="s">
        <v>121</v>
      </c>
      <c r="X267" s="41" t="s">
        <v>126</v>
      </c>
      <c r="Y267" s="40"/>
      <c r="Z267" s="41" t="s">
        <v>125</v>
      </c>
      <c r="AA267" s="40"/>
      <c r="AB267" s="39">
        <v>24</v>
      </c>
      <c r="AC267" s="40" t="s">
        <v>121</v>
      </c>
      <c r="AD267" s="39" t="s">
        <v>709</v>
      </c>
      <c r="AE267" s="38" t="s">
        <v>414</v>
      </c>
      <c r="AF267" s="250">
        <v>6</v>
      </c>
      <c r="AG267" s="250"/>
      <c r="AH267" s="37"/>
      <c r="AI267" s="11"/>
      <c r="AJ267" s="233">
        <f>SUMPRODUCT(LEN($M267:$U270)-LEN(SUBSTITUTE($M267:$U270,"A", "")))</f>
        <v>43</v>
      </c>
      <c r="AK267" s="239">
        <f>SUMPRODUCT(LEN($X267:$X270)-LEN(SUBSTITUTE($X267:$X270,"A", "")))</f>
        <v>0</v>
      </c>
      <c r="AL267" s="230">
        <f>SUMPRODUCT(LEN($W267:$W270)-LEN(SUBSTITUTE($W267:$W270,"A", "")))</f>
        <v>0</v>
      </c>
      <c r="AM267" s="233">
        <f>SUMPRODUCT(LEN($M267:$U270)-LEN(SUBSTITUTE($M267:$U270,"S", "")))</f>
        <v>21</v>
      </c>
      <c r="AN267" s="239">
        <f>SUMPRODUCT(LEN($X267:$X270)-LEN(SUBSTITUTE($X267:$X270,"S", "")))</f>
        <v>0</v>
      </c>
      <c r="AO267" s="230">
        <f>SUMPRODUCT(LEN($W267:$W270)-LEN(SUBSTITUTE($W267:$W270,"S", "")))</f>
        <v>2</v>
      </c>
      <c r="AP267" s="233">
        <f>SUMPRODUCT(LEN($M267:$U270)-LEN(SUBSTITUTE($M267:$U270,"F", "")))</f>
        <v>4</v>
      </c>
      <c r="AQ267" s="239">
        <f>SUMPRODUCT(LEN($X267:$X270)-LEN(SUBSTITUTE($X267:$X270,"F", "")))</f>
        <v>0</v>
      </c>
      <c r="AR267" s="230">
        <f>SUMPRODUCT(LEN($W267:$W270)-LEN(SUBSTITUTE($W267:$W270,"F", "")))</f>
        <v>0</v>
      </c>
      <c r="AS267" s="233">
        <f>SUMPRODUCT(LEN($M267:$U270)-LEN(SUBSTITUTE($M267:$U270,"G", "")))</f>
        <v>11</v>
      </c>
      <c r="AT267" s="239">
        <f>SUMPRODUCT(LEN($X267:$X270)-LEN(SUBSTITUTE($X267:$X270,"G", "")))</f>
        <v>0</v>
      </c>
      <c r="AU267" s="230">
        <f>SUMPRODUCT(LEN($W267:$W270)-LEN(SUBSTITUTE($W267:$W270,"G", "")))</f>
        <v>0</v>
      </c>
      <c r="AV267" s="233">
        <f>SUMPRODUCT(LEN($L267:$U270)-LEN(SUBSTITUTE($L267:$U270,"M", "")))</f>
        <v>0</v>
      </c>
      <c r="AW267" s="236">
        <f>SUMPRODUCT(LEN($X267:$X270)-LEN(SUBSTITUTE($X267:$X270,"M", "")))</f>
        <v>0</v>
      </c>
      <c r="AX267" s="230">
        <f>SUMPRODUCT(LEN($W267:$W270)-LEN(SUBSTITUTE($W267:$W270,"M", "")))</f>
        <v>0</v>
      </c>
      <c r="AY267" s="291">
        <f>SUMPRODUCT(LEN($AE267:$AE270)-LEN(SUBSTITUTE($AE267:$AE270,"S", "")))</f>
        <v>0</v>
      </c>
      <c r="AZ267" s="227">
        <f>SUMPRODUCT(LEN($AE267:$AE270)-LEN(SUBSTITUTE($AE267:$AE270,"F", "")))</f>
        <v>0</v>
      </c>
      <c r="BA267" s="227">
        <f>SUMPRODUCT(LEN($AE267:$AE270)-LEN(SUBSTITUTE($AE267:$AE270,"G", "")))</f>
        <v>1</v>
      </c>
      <c r="BB267" s="294">
        <f>SUMPRODUCT(LEN($AE267:$AE270)-LEN(SUBSTITUTE($AE267:$AE270,"M", "")))</f>
        <v>0</v>
      </c>
    </row>
    <row r="268" spans="2:62" ht="28.15" customHeight="1" thickBot="1" x14ac:dyDescent="0.25">
      <c r="B268" s="30"/>
      <c r="C268" s="243"/>
      <c r="D268" s="36"/>
      <c r="E268" s="35"/>
      <c r="F268" s="35"/>
      <c r="G268" s="34"/>
      <c r="H268" s="224"/>
      <c r="I268" s="247"/>
      <c r="J268" s="247"/>
      <c r="K268" s="247"/>
      <c r="L268" s="33" t="s">
        <v>123</v>
      </c>
      <c r="M268" s="32" t="s">
        <v>1126</v>
      </c>
      <c r="N268" s="33" t="s">
        <v>122</v>
      </c>
      <c r="O268" s="32" t="s">
        <v>1126</v>
      </c>
      <c r="P268" s="33" t="s">
        <v>120</v>
      </c>
      <c r="Q268" s="32" t="s">
        <v>1125</v>
      </c>
      <c r="R268" s="33" t="s">
        <v>119</v>
      </c>
      <c r="S268" s="32" t="s">
        <v>469</v>
      </c>
      <c r="T268" s="33" t="s">
        <v>118</v>
      </c>
      <c r="U268" s="32" t="s">
        <v>195</v>
      </c>
      <c r="V268" s="33" t="s">
        <v>117</v>
      </c>
      <c r="W268" s="32" t="s">
        <v>121</v>
      </c>
      <c r="X268" s="33" t="s">
        <v>116</v>
      </c>
      <c r="Y268" s="32"/>
      <c r="Z268" s="33" t="s">
        <v>115</v>
      </c>
      <c r="AA268" s="32"/>
      <c r="AB268" s="31"/>
      <c r="AC268" s="32"/>
      <c r="AD268" s="31" t="s">
        <v>104</v>
      </c>
      <c r="AE268" s="23"/>
      <c r="AF268" s="251"/>
      <c r="AG268" s="251"/>
      <c r="AH268" s="22"/>
      <c r="AI268" s="11"/>
      <c r="AJ268" s="234"/>
      <c r="AK268" s="240"/>
      <c r="AL268" s="231"/>
      <c r="AM268" s="234"/>
      <c r="AN268" s="240"/>
      <c r="AO268" s="231"/>
      <c r="AP268" s="234"/>
      <c r="AQ268" s="240"/>
      <c r="AR268" s="231"/>
      <c r="AS268" s="234"/>
      <c r="AT268" s="240"/>
      <c r="AU268" s="231"/>
      <c r="AV268" s="234"/>
      <c r="AW268" s="237"/>
      <c r="AX268" s="231"/>
      <c r="AY268" s="292"/>
      <c r="AZ268" s="228"/>
      <c r="BA268" s="228"/>
      <c r="BB268" s="295"/>
    </row>
    <row r="269" spans="2:62" ht="28.15" customHeight="1" x14ac:dyDescent="0.2">
      <c r="B269" s="30"/>
      <c r="C269" s="244"/>
      <c r="D269" s="29"/>
      <c r="E269" s="28"/>
      <c r="F269" s="28"/>
      <c r="G269" s="27"/>
      <c r="H269" s="225">
        <v>209</v>
      </c>
      <c r="I269" s="248"/>
      <c r="J269" s="248"/>
      <c r="K269" s="248"/>
      <c r="L269" s="26" t="s">
        <v>114</v>
      </c>
      <c r="M269" s="25" t="s">
        <v>382</v>
      </c>
      <c r="N269" s="26" t="s">
        <v>112</v>
      </c>
      <c r="O269" s="25" t="s">
        <v>377</v>
      </c>
      <c r="P269" s="26" t="s">
        <v>111</v>
      </c>
      <c r="Q269" s="25" t="s">
        <v>434</v>
      </c>
      <c r="R269" s="26" t="s">
        <v>110</v>
      </c>
      <c r="S269" s="25" t="s">
        <v>427</v>
      </c>
      <c r="T269" s="26" t="s">
        <v>109</v>
      </c>
      <c r="U269" s="25" t="s">
        <v>175</v>
      </c>
      <c r="V269" s="26" t="s">
        <v>108</v>
      </c>
      <c r="W269" s="25"/>
      <c r="X269" s="26" t="s">
        <v>107</v>
      </c>
      <c r="Y269" s="25"/>
      <c r="Z269" s="26" t="s">
        <v>106</v>
      </c>
      <c r="AA269" s="25"/>
      <c r="AB269" s="24"/>
      <c r="AC269" s="25"/>
      <c r="AD269" s="24"/>
      <c r="AE269" s="23"/>
      <c r="AF269" s="251"/>
      <c r="AG269" s="251"/>
      <c r="AH269" s="22"/>
      <c r="AI269" s="11"/>
      <c r="AJ269" s="234"/>
      <c r="AK269" s="240"/>
      <c r="AL269" s="231"/>
      <c r="AM269" s="234"/>
      <c r="AN269" s="240"/>
      <c r="AO269" s="231"/>
      <c r="AP269" s="234"/>
      <c r="AQ269" s="240"/>
      <c r="AR269" s="231"/>
      <c r="AS269" s="234"/>
      <c r="AT269" s="240"/>
      <c r="AU269" s="231"/>
      <c r="AV269" s="234"/>
      <c r="AW269" s="237"/>
      <c r="AX269" s="231"/>
      <c r="AY269" s="292"/>
      <c r="AZ269" s="228"/>
      <c r="BA269" s="228"/>
      <c r="BB269" s="295"/>
    </row>
    <row r="270" spans="2:62" ht="28.15" customHeight="1" thickBot="1" x14ac:dyDescent="0.25">
      <c r="B270" s="30"/>
      <c r="C270" s="253"/>
      <c r="D270" s="51"/>
      <c r="E270" s="50"/>
      <c r="F270" s="50"/>
      <c r="G270" s="49"/>
      <c r="H270" s="226"/>
      <c r="I270" s="254"/>
      <c r="J270" s="254"/>
      <c r="K270" s="254"/>
      <c r="L270" s="48" t="s">
        <v>105</v>
      </c>
      <c r="M270" s="47" t="s">
        <v>645</v>
      </c>
      <c r="N270" s="48" t="s">
        <v>103</v>
      </c>
      <c r="O270" s="47" t="s">
        <v>986</v>
      </c>
      <c r="P270" s="48" t="s">
        <v>102</v>
      </c>
      <c r="Q270" s="47" t="s">
        <v>616</v>
      </c>
      <c r="R270" s="48" t="s">
        <v>101</v>
      </c>
      <c r="S270" s="47" t="s">
        <v>422</v>
      </c>
      <c r="T270" s="48">
        <v>20</v>
      </c>
      <c r="U270" s="47" t="s">
        <v>113</v>
      </c>
      <c r="V270" s="48" t="s">
        <v>100</v>
      </c>
      <c r="W270" s="47"/>
      <c r="X270" s="48" t="s">
        <v>99</v>
      </c>
      <c r="Y270" s="47"/>
      <c r="Z270" s="48" t="s">
        <v>98</v>
      </c>
      <c r="AA270" s="47"/>
      <c r="AB270" s="16"/>
      <c r="AC270" s="47"/>
      <c r="AD270" s="16"/>
      <c r="AE270" s="46"/>
      <c r="AF270" s="255"/>
      <c r="AG270" s="255"/>
      <c r="AH270" s="45"/>
      <c r="AI270" s="11"/>
      <c r="AJ270" s="235"/>
      <c r="AK270" s="241"/>
      <c r="AL270" s="232"/>
      <c r="AM270" s="235"/>
      <c r="AN270" s="241"/>
      <c r="AO270" s="232"/>
      <c r="AP270" s="235"/>
      <c r="AQ270" s="241"/>
      <c r="AR270" s="232"/>
      <c r="AS270" s="235"/>
      <c r="AT270" s="241"/>
      <c r="AU270" s="232"/>
      <c r="AV270" s="235"/>
      <c r="AW270" s="238"/>
      <c r="AX270" s="232"/>
      <c r="AY270" s="293"/>
      <c r="AZ270" s="229"/>
      <c r="BA270" s="229"/>
      <c r="BB270" s="296"/>
    </row>
    <row r="271" spans="2:62" ht="28.15" customHeight="1" x14ac:dyDescent="0.2">
      <c r="B271" s="30"/>
      <c r="C271" s="242">
        <v>2</v>
      </c>
      <c r="D271" s="44"/>
      <c r="E271" s="43"/>
      <c r="F271" s="43"/>
      <c r="G271" s="42"/>
      <c r="H271" s="223"/>
      <c r="I271" s="246">
        <v>98</v>
      </c>
      <c r="J271" s="246">
        <v>26</v>
      </c>
      <c r="K271" s="246">
        <v>6</v>
      </c>
      <c r="L271" s="41" t="s">
        <v>133</v>
      </c>
      <c r="M271" s="40" t="s">
        <v>1090</v>
      </c>
      <c r="N271" s="41" t="s">
        <v>131</v>
      </c>
      <c r="O271" s="40" t="s">
        <v>1124</v>
      </c>
      <c r="P271" s="41" t="s">
        <v>130</v>
      </c>
      <c r="Q271" s="40" t="s">
        <v>104</v>
      </c>
      <c r="R271" s="41" t="s">
        <v>129</v>
      </c>
      <c r="S271" s="40" t="s">
        <v>187</v>
      </c>
      <c r="T271" s="41" t="s">
        <v>128</v>
      </c>
      <c r="U271" s="40" t="s">
        <v>113</v>
      </c>
      <c r="V271" s="41" t="s">
        <v>127</v>
      </c>
      <c r="W271" s="40"/>
      <c r="X271" s="41" t="s">
        <v>126</v>
      </c>
      <c r="Y271" s="40"/>
      <c r="Z271" s="41" t="s">
        <v>125</v>
      </c>
      <c r="AA271" s="40"/>
      <c r="AB271" s="39"/>
      <c r="AC271" s="40"/>
      <c r="AD271" s="39" t="s">
        <v>1123</v>
      </c>
      <c r="AE271" s="38"/>
      <c r="AF271" s="250">
        <v>5</v>
      </c>
      <c r="AG271" s="250"/>
      <c r="AH271" s="37"/>
      <c r="AI271" s="11"/>
      <c r="AJ271" s="233">
        <f>SUMPRODUCT(LEN($M271:$U274)-LEN(SUBSTITUTE($M271:$U274,"A", "")))</f>
        <v>42</v>
      </c>
      <c r="AK271" s="239">
        <f>SUMPRODUCT(LEN($X271:$X274)-LEN(SUBSTITUTE($X271:$X274,"A", "")))</f>
        <v>0</v>
      </c>
      <c r="AL271" s="230">
        <f>SUMPRODUCT(LEN($W271:$W274)-LEN(SUBSTITUTE($W271:$W274,"A", "")))</f>
        <v>0</v>
      </c>
      <c r="AM271" s="233">
        <f>SUMPRODUCT(LEN($M271:$U274)-LEN(SUBSTITUTE($M271:$U274,"S", "")))</f>
        <v>13</v>
      </c>
      <c r="AN271" s="239">
        <f>SUMPRODUCT(LEN($X271:$X274)-LEN(SUBSTITUTE($X271:$X274,"S", "")))</f>
        <v>0</v>
      </c>
      <c r="AO271" s="230">
        <f>SUMPRODUCT(LEN($W271:$W274)-LEN(SUBSTITUTE($W271:$W274,"S", "")))</f>
        <v>0</v>
      </c>
      <c r="AP271" s="233">
        <f>SUMPRODUCT(LEN($M271:$U274)-LEN(SUBSTITUTE($M271:$U274,"F", "")))</f>
        <v>2</v>
      </c>
      <c r="AQ271" s="239">
        <f>SUMPRODUCT(LEN($X271:$X274)-LEN(SUBSTITUTE($X271:$X274,"F", "")))</f>
        <v>0</v>
      </c>
      <c r="AR271" s="230">
        <f>SUMPRODUCT(LEN($W271:$W274)-LEN(SUBSTITUTE($W271:$W274,"F", "")))</f>
        <v>0</v>
      </c>
      <c r="AS271" s="233">
        <f>SUMPRODUCT(LEN($M271:$U274)-LEN(SUBSTITUTE($M271:$U274,"G", "")))</f>
        <v>9</v>
      </c>
      <c r="AT271" s="239">
        <f>SUMPRODUCT(LEN($X271:$X274)-LEN(SUBSTITUTE($X271:$X274,"G", "")))</f>
        <v>0</v>
      </c>
      <c r="AU271" s="230">
        <f>SUMPRODUCT(LEN($W271:$W274)-LEN(SUBSTITUTE($W271:$W274,"G", "")))</f>
        <v>0</v>
      </c>
      <c r="AV271" s="233">
        <f>SUMPRODUCT(LEN($L271:$U274)-LEN(SUBSTITUTE($L271:$U274,"M", "")))</f>
        <v>0</v>
      </c>
      <c r="AW271" s="236">
        <f>SUMPRODUCT(LEN($X271:$X274)-LEN(SUBSTITUTE($X271:$X274,"M", "")))</f>
        <v>0</v>
      </c>
      <c r="AX271" s="230">
        <f>SUMPRODUCT(LEN($W271:$W274)-LEN(SUBSTITUTE($W271:$W274,"M", "")))</f>
        <v>0</v>
      </c>
      <c r="AY271" s="291">
        <f>SUMPRODUCT(LEN($AE271:$AE274)-LEN(SUBSTITUTE($AE271:$AE274,"S", "")))</f>
        <v>0</v>
      </c>
      <c r="AZ271" s="227">
        <f>SUMPRODUCT(LEN($AE271:$AE274)-LEN(SUBSTITUTE($AE271:$AE274,"F", "")))</f>
        <v>0</v>
      </c>
      <c r="BA271" s="227">
        <f>SUMPRODUCT(LEN($AE271:$AE274)-LEN(SUBSTITUTE($AE271:$AE274,"G", "")))</f>
        <v>0</v>
      </c>
      <c r="BB271" s="294">
        <f>SUMPRODUCT(LEN($AE271:$AE274)-LEN(SUBSTITUTE($AE271:$AE274,"M", "")))</f>
        <v>0</v>
      </c>
    </row>
    <row r="272" spans="2:62" ht="28.15" customHeight="1" thickBot="1" x14ac:dyDescent="0.25">
      <c r="B272" s="30"/>
      <c r="C272" s="243"/>
      <c r="D272" s="36"/>
      <c r="E272" s="35"/>
      <c r="F272" s="35"/>
      <c r="G272" s="34"/>
      <c r="H272" s="224"/>
      <c r="I272" s="247"/>
      <c r="J272" s="247"/>
      <c r="K272" s="247"/>
      <c r="L272" s="33" t="s">
        <v>123</v>
      </c>
      <c r="M272" s="32" t="s">
        <v>186</v>
      </c>
      <c r="N272" s="33" t="s">
        <v>122</v>
      </c>
      <c r="O272" s="32" t="s">
        <v>1047</v>
      </c>
      <c r="P272" s="33" t="s">
        <v>120</v>
      </c>
      <c r="Q272" s="32" t="s">
        <v>187</v>
      </c>
      <c r="R272" s="33" t="s">
        <v>119</v>
      </c>
      <c r="S272" s="32" t="s">
        <v>427</v>
      </c>
      <c r="T272" s="33" t="s">
        <v>118</v>
      </c>
      <c r="U272" s="32" t="s">
        <v>113</v>
      </c>
      <c r="V272" s="33" t="s">
        <v>117</v>
      </c>
      <c r="W272" s="32"/>
      <c r="X272" s="33" t="s">
        <v>116</v>
      </c>
      <c r="Y272" s="32"/>
      <c r="Z272" s="33" t="s">
        <v>115</v>
      </c>
      <c r="AA272" s="32"/>
      <c r="AB272" s="31"/>
      <c r="AC272" s="32"/>
      <c r="AD272" s="31" t="s">
        <v>1122</v>
      </c>
      <c r="AE272" s="23"/>
      <c r="AF272" s="251"/>
      <c r="AG272" s="251"/>
      <c r="AH272" s="22"/>
      <c r="AI272" s="11"/>
      <c r="AJ272" s="234"/>
      <c r="AK272" s="240"/>
      <c r="AL272" s="231"/>
      <c r="AM272" s="234"/>
      <c r="AN272" s="240"/>
      <c r="AO272" s="231"/>
      <c r="AP272" s="234"/>
      <c r="AQ272" s="240"/>
      <c r="AR272" s="231"/>
      <c r="AS272" s="234"/>
      <c r="AT272" s="240"/>
      <c r="AU272" s="231"/>
      <c r="AV272" s="234"/>
      <c r="AW272" s="237"/>
      <c r="AX272" s="231"/>
      <c r="AY272" s="292"/>
      <c r="AZ272" s="228"/>
      <c r="BA272" s="228"/>
      <c r="BB272" s="295"/>
    </row>
    <row r="273" spans="2:62" ht="28.15" customHeight="1" x14ac:dyDescent="0.2">
      <c r="B273" s="30"/>
      <c r="C273" s="244"/>
      <c r="D273" s="29"/>
      <c r="E273" s="28"/>
      <c r="F273" s="28"/>
      <c r="G273" s="27"/>
      <c r="H273" s="225"/>
      <c r="I273" s="248"/>
      <c r="J273" s="248"/>
      <c r="K273" s="248"/>
      <c r="L273" s="26" t="s">
        <v>114</v>
      </c>
      <c r="M273" s="25" t="s">
        <v>645</v>
      </c>
      <c r="N273" s="26" t="s">
        <v>112</v>
      </c>
      <c r="O273" s="25" t="s">
        <v>377</v>
      </c>
      <c r="P273" s="26" t="s">
        <v>111</v>
      </c>
      <c r="Q273" s="25" t="s">
        <v>1024</v>
      </c>
      <c r="R273" s="26" t="s">
        <v>110</v>
      </c>
      <c r="S273" s="25" t="s">
        <v>759</v>
      </c>
      <c r="T273" s="26" t="s">
        <v>109</v>
      </c>
      <c r="U273" s="25" t="s">
        <v>121</v>
      </c>
      <c r="V273" s="26" t="s">
        <v>108</v>
      </c>
      <c r="W273" s="25"/>
      <c r="X273" s="26" t="s">
        <v>107</v>
      </c>
      <c r="Y273" s="25"/>
      <c r="Z273" s="26" t="s">
        <v>106</v>
      </c>
      <c r="AA273" s="25"/>
      <c r="AB273" s="24"/>
      <c r="AC273" s="25"/>
      <c r="AD273" s="24"/>
      <c r="AE273" s="23"/>
      <c r="AF273" s="251"/>
      <c r="AG273" s="251"/>
      <c r="AH273" s="22"/>
      <c r="AI273" s="11"/>
      <c r="AJ273" s="234"/>
      <c r="AK273" s="240"/>
      <c r="AL273" s="231"/>
      <c r="AM273" s="234"/>
      <c r="AN273" s="240"/>
      <c r="AO273" s="231"/>
      <c r="AP273" s="234"/>
      <c r="AQ273" s="240"/>
      <c r="AR273" s="231"/>
      <c r="AS273" s="234"/>
      <c r="AT273" s="240"/>
      <c r="AU273" s="231"/>
      <c r="AV273" s="234"/>
      <c r="AW273" s="237"/>
      <c r="AX273" s="231"/>
      <c r="AY273" s="292"/>
      <c r="AZ273" s="228"/>
      <c r="BA273" s="228"/>
      <c r="BB273" s="295"/>
    </row>
    <row r="274" spans="2:62" ht="28.15" customHeight="1" thickBot="1" x14ac:dyDescent="0.25">
      <c r="B274" s="30"/>
      <c r="C274" s="253"/>
      <c r="D274" s="51"/>
      <c r="E274" s="50"/>
      <c r="F274" s="50"/>
      <c r="G274" s="49"/>
      <c r="H274" s="226"/>
      <c r="I274" s="254"/>
      <c r="J274" s="254"/>
      <c r="K274" s="254"/>
      <c r="L274" s="48" t="s">
        <v>105</v>
      </c>
      <c r="M274" s="47" t="s">
        <v>377</v>
      </c>
      <c r="N274" s="48" t="s">
        <v>103</v>
      </c>
      <c r="O274" s="47" t="s">
        <v>417</v>
      </c>
      <c r="P274" s="48" t="s">
        <v>102</v>
      </c>
      <c r="Q274" s="47" t="s">
        <v>104</v>
      </c>
      <c r="R274" s="48" t="s">
        <v>101</v>
      </c>
      <c r="S274" s="47" t="s">
        <v>175</v>
      </c>
      <c r="T274" s="48">
        <v>20</v>
      </c>
      <c r="U274" s="47" t="s">
        <v>121</v>
      </c>
      <c r="V274" s="48" t="s">
        <v>100</v>
      </c>
      <c r="W274" s="47"/>
      <c r="X274" s="48" t="s">
        <v>99</v>
      </c>
      <c r="Y274" s="47"/>
      <c r="Z274" s="48" t="s">
        <v>98</v>
      </c>
      <c r="AA274" s="47"/>
      <c r="AB274" s="16"/>
      <c r="AC274" s="47"/>
      <c r="AD274" s="16"/>
      <c r="AE274" s="46"/>
      <c r="AF274" s="255"/>
      <c r="AG274" s="255"/>
      <c r="AH274" s="45"/>
      <c r="AI274" s="11"/>
      <c r="AJ274" s="235"/>
      <c r="AK274" s="241"/>
      <c r="AL274" s="232"/>
      <c r="AM274" s="235"/>
      <c r="AN274" s="241"/>
      <c r="AO274" s="232"/>
      <c r="AP274" s="235"/>
      <c r="AQ274" s="241"/>
      <c r="AR274" s="232"/>
      <c r="AS274" s="235"/>
      <c r="AT274" s="241"/>
      <c r="AU274" s="232"/>
      <c r="AV274" s="235"/>
      <c r="AW274" s="238"/>
      <c r="AX274" s="232"/>
      <c r="AY274" s="293"/>
      <c r="AZ274" s="229"/>
      <c r="BA274" s="229"/>
      <c r="BB274" s="296"/>
    </row>
    <row r="275" spans="2:62" ht="28.15" customHeight="1" x14ac:dyDescent="0.2">
      <c r="B275" s="30"/>
      <c r="C275" s="242">
        <v>3</v>
      </c>
      <c r="D275" s="44"/>
      <c r="E275" s="43"/>
      <c r="F275" s="43"/>
      <c r="G275" s="42"/>
      <c r="H275" s="223"/>
      <c r="I275" s="246">
        <v>120</v>
      </c>
      <c r="J275" s="246">
        <v>29</v>
      </c>
      <c r="K275" s="246">
        <v>8</v>
      </c>
      <c r="L275" s="41" t="s">
        <v>133</v>
      </c>
      <c r="M275" s="40" t="s">
        <v>186</v>
      </c>
      <c r="N275" s="41" t="s">
        <v>131</v>
      </c>
      <c r="O275" s="40" t="s">
        <v>417</v>
      </c>
      <c r="P275" s="41" t="s">
        <v>130</v>
      </c>
      <c r="Q275" s="40" t="s">
        <v>186</v>
      </c>
      <c r="R275" s="41" t="s">
        <v>129</v>
      </c>
      <c r="S275" s="40" t="s">
        <v>427</v>
      </c>
      <c r="T275" s="41" t="s">
        <v>128</v>
      </c>
      <c r="U275" s="40" t="s">
        <v>175</v>
      </c>
      <c r="V275" s="41" t="s">
        <v>127</v>
      </c>
      <c r="W275" s="40" t="s">
        <v>121</v>
      </c>
      <c r="X275" s="41" t="s">
        <v>126</v>
      </c>
      <c r="Y275" s="40"/>
      <c r="Z275" s="41" t="s">
        <v>125</v>
      </c>
      <c r="AA275" s="40"/>
      <c r="AB275" s="39"/>
      <c r="AC275" s="40"/>
      <c r="AD275" s="39"/>
      <c r="AE275" s="38"/>
      <c r="AF275" s="250"/>
      <c r="AG275" s="250"/>
      <c r="AH275" s="37"/>
      <c r="AI275" s="11"/>
      <c r="AJ275" s="233">
        <f>SUMPRODUCT(LEN($M275:$U278)-LEN(SUBSTITUTE($M275:$U278,"A", "")))</f>
        <v>49</v>
      </c>
      <c r="AK275" s="239">
        <f>SUMPRODUCT(LEN($X275:$X278)-LEN(SUBSTITUTE($X275:$X278,"A", "")))</f>
        <v>0</v>
      </c>
      <c r="AL275" s="230">
        <f>SUMPRODUCT(LEN($W275:$W278)-LEN(SUBSTITUTE($W275:$W278,"A", "")))</f>
        <v>0</v>
      </c>
      <c r="AM275" s="233">
        <f>SUMPRODUCT(LEN($M275:$U278)-LEN(SUBSTITUTE($M275:$U278,"S", "")))</f>
        <v>23</v>
      </c>
      <c r="AN275" s="239">
        <f>SUMPRODUCT(LEN($X275:$X278)-LEN(SUBSTITUTE($X275:$X278,"S", "")))</f>
        <v>0</v>
      </c>
      <c r="AO275" s="230">
        <f>SUMPRODUCT(LEN($W275:$W278)-LEN(SUBSTITUTE($W275:$W278,"S", "")))</f>
        <v>1</v>
      </c>
      <c r="AP275" s="233">
        <f>SUMPRODUCT(LEN($M275:$U278)-LEN(SUBSTITUTE($M275:$U278,"F", "")))</f>
        <v>0</v>
      </c>
      <c r="AQ275" s="239">
        <f>SUMPRODUCT(LEN($X275:$X278)-LEN(SUBSTITUTE($X275:$X278,"F", "")))</f>
        <v>0</v>
      </c>
      <c r="AR275" s="230">
        <f>SUMPRODUCT(LEN($W275:$W278)-LEN(SUBSTITUTE($W275:$W278,"F", "")))</f>
        <v>0</v>
      </c>
      <c r="AS275" s="233">
        <f>SUMPRODUCT(LEN($M275:$U278)-LEN(SUBSTITUTE($M275:$U278,"G", "")))</f>
        <v>6</v>
      </c>
      <c r="AT275" s="239">
        <f>SUMPRODUCT(LEN($X275:$X278)-LEN(SUBSTITUTE($X275:$X278,"G", "")))</f>
        <v>0</v>
      </c>
      <c r="AU275" s="230">
        <f>SUMPRODUCT(LEN($W275:$W278)-LEN(SUBSTITUTE($W275:$W278,"G", "")))</f>
        <v>0</v>
      </c>
      <c r="AV275" s="233">
        <f>SUMPRODUCT(LEN($L275:$U278)-LEN(SUBSTITUTE($L275:$U278,"M", "")))</f>
        <v>0</v>
      </c>
      <c r="AW275" s="236">
        <f>SUMPRODUCT(LEN($X275:$X278)-LEN(SUBSTITUTE($X275:$X278,"M", "")))</f>
        <v>0</v>
      </c>
      <c r="AX275" s="230">
        <f>SUMPRODUCT(LEN($W275:$W278)-LEN(SUBSTITUTE($W275:$W278,"M", "")))</f>
        <v>0</v>
      </c>
      <c r="AY275" s="291">
        <f>SUMPRODUCT(LEN($AE275:$AE278)-LEN(SUBSTITUTE($AE275:$AE278,"S", "")))</f>
        <v>0</v>
      </c>
      <c r="AZ275" s="227">
        <f>SUMPRODUCT(LEN($AE275:$AE278)-LEN(SUBSTITUTE($AE275:$AE278,"F", "")))</f>
        <v>0</v>
      </c>
      <c r="BA275" s="227">
        <f>SUMPRODUCT(LEN($AE275:$AE278)-LEN(SUBSTITUTE($AE275:$AE278,"G", "")))</f>
        <v>0</v>
      </c>
      <c r="BB275" s="294">
        <f>SUMPRODUCT(LEN($AE275:$AE278)-LEN(SUBSTITUTE($AE275:$AE278,"M", "")))</f>
        <v>0</v>
      </c>
    </row>
    <row r="276" spans="2:62" ht="28.15" customHeight="1" thickBot="1" x14ac:dyDescent="0.25">
      <c r="B276" s="30"/>
      <c r="C276" s="243"/>
      <c r="D276" s="36"/>
      <c r="E276" s="35"/>
      <c r="F276" s="35"/>
      <c r="G276" s="34"/>
      <c r="H276" s="224"/>
      <c r="I276" s="247"/>
      <c r="J276" s="247"/>
      <c r="K276" s="247"/>
      <c r="L276" s="33" t="s">
        <v>123</v>
      </c>
      <c r="M276" s="32" t="s">
        <v>976</v>
      </c>
      <c r="N276" s="33" t="s">
        <v>122</v>
      </c>
      <c r="O276" s="32" t="s">
        <v>417</v>
      </c>
      <c r="P276" s="33" t="s">
        <v>120</v>
      </c>
      <c r="Q276" s="32" t="s">
        <v>956</v>
      </c>
      <c r="R276" s="33" t="s">
        <v>119</v>
      </c>
      <c r="S276" s="32" t="s">
        <v>124</v>
      </c>
      <c r="T276" s="33" t="s">
        <v>118</v>
      </c>
      <c r="U276" s="32" t="s">
        <v>113</v>
      </c>
      <c r="V276" s="33" t="s">
        <v>117</v>
      </c>
      <c r="W276" s="32"/>
      <c r="X276" s="33" t="s">
        <v>116</v>
      </c>
      <c r="Y276" s="32"/>
      <c r="Z276" s="33" t="s">
        <v>115</v>
      </c>
      <c r="AA276" s="32"/>
      <c r="AB276" s="31"/>
      <c r="AC276" s="32"/>
      <c r="AD276" s="31"/>
      <c r="AE276" s="23"/>
      <c r="AF276" s="251"/>
      <c r="AG276" s="251"/>
      <c r="AH276" s="22"/>
      <c r="AI276" s="11"/>
      <c r="AJ276" s="234"/>
      <c r="AK276" s="240"/>
      <c r="AL276" s="231"/>
      <c r="AM276" s="234"/>
      <c r="AN276" s="240"/>
      <c r="AO276" s="231"/>
      <c r="AP276" s="234"/>
      <c r="AQ276" s="240"/>
      <c r="AR276" s="231"/>
      <c r="AS276" s="234"/>
      <c r="AT276" s="240"/>
      <c r="AU276" s="231"/>
      <c r="AV276" s="234"/>
      <c r="AW276" s="237"/>
      <c r="AX276" s="231"/>
      <c r="AY276" s="292"/>
      <c r="AZ276" s="228"/>
      <c r="BA276" s="228"/>
      <c r="BB276" s="295"/>
    </row>
    <row r="277" spans="2:62" ht="28.15" customHeight="1" x14ac:dyDescent="0.2">
      <c r="B277" s="30"/>
      <c r="C277" s="244"/>
      <c r="D277" s="29"/>
      <c r="E277" s="28"/>
      <c r="F277" s="28"/>
      <c r="G277" s="27"/>
      <c r="H277" s="225"/>
      <c r="I277" s="248"/>
      <c r="J277" s="248"/>
      <c r="K277" s="248"/>
      <c r="L277" s="26" t="s">
        <v>114</v>
      </c>
      <c r="M277" s="25" t="s">
        <v>610</v>
      </c>
      <c r="N277" s="26" t="s">
        <v>112</v>
      </c>
      <c r="O277" s="25" t="s">
        <v>1076</v>
      </c>
      <c r="P277" s="26" t="s">
        <v>111</v>
      </c>
      <c r="Q277" s="25" t="s">
        <v>376</v>
      </c>
      <c r="R277" s="26" t="s">
        <v>110</v>
      </c>
      <c r="S277" s="25" t="s">
        <v>215</v>
      </c>
      <c r="T277" s="26" t="s">
        <v>109</v>
      </c>
      <c r="U277" s="25" t="s">
        <v>113</v>
      </c>
      <c r="V277" s="26" t="s">
        <v>108</v>
      </c>
      <c r="W277" s="25"/>
      <c r="X277" s="26" t="s">
        <v>107</v>
      </c>
      <c r="Y277" s="25"/>
      <c r="Z277" s="26" t="s">
        <v>106</v>
      </c>
      <c r="AA277" s="25"/>
      <c r="AB277" s="24"/>
      <c r="AC277" s="25"/>
      <c r="AD277" s="24"/>
      <c r="AE277" s="23"/>
      <c r="AF277" s="251"/>
      <c r="AG277" s="251"/>
      <c r="AH277" s="22"/>
      <c r="AI277" s="11"/>
      <c r="AJ277" s="234"/>
      <c r="AK277" s="240"/>
      <c r="AL277" s="231"/>
      <c r="AM277" s="234"/>
      <c r="AN277" s="240"/>
      <c r="AO277" s="231"/>
      <c r="AP277" s="234"/>
      <c r="AQ277" s="240"/>
      <c r="AR277" s="231"/>
      <c r="AS277" s="234"/>
      <c r="AT277" s="240"/>
      <c r="AU277" s="231"/>
      <c r="AV277" s="234"/>
      <c r="AW277" s="237"/>
      <c r="AX277" s="231"/>
      <c r="AY277" s="292"/>
      <c r="AZ277" s="228"/>
      <c r="BA277" s="228"/>
      <c r="BB277" s="295"/>
    </row>
    <row r="278" spans="2:62" ht="28.15" customHeight="1" thickBot="1" x14ac:dyDescent="0.25">
      <c r="B278" s="21"/>
      <c r="C278" s="245"/>
      <c r="D278" s="20"/>
      <c r="E278" s="19"/>
      <c r="F278" s="19"/>
      <c r="G278" s="18"/>
      <c r="H278" s="226"/>
      <c r="I278" s="249"/>
      <c r="J278" s="249"/>
      <c r="K278" s="249"/>
      <c r="L278" s="17" t="s">
        <v>105</v>
      </c>
      <c r="M278" s="15" t="s">
        <v>501</v>
      </c>
      <c r="N278" s="17" t="s">
        <v>103</v>
      </c>
      <c r="O278" s="15" t="s">
        <v>1048</v>
      </c>
      <c r="P278" s="17" t="s">
        <v>102</v>
      </c>
      <c r="Q278" s="15" t="s">
        <v>389</v>
      </c>
      <c r="R278" s="17" t="s">
        <v>101</v>
      </c>
      <c r="S278" s="15" t="s">
        <v>188</v>
      </c>
      <c r="T278" s="17">
        <v>20</v>
      </c>
      <c r="U278" s="15" t="s">
        <v>121</v>
      </c>
      <c r="V278" s="17" t="s">
        <v>100</v>
      </c>
      <c r="W278" s="15"/>
      <c r="X278" s="17" t="s">
        <v>99</v>
      </c>
      <c r="Y278" s="15"/>
      <c r="Z278" s="17" t="s">
        <v>98</v>
      </c>
      <c r="AA278" s="15"/>
      <c r="AB278" s="16"/>
      <c r="AC278" s="15"/>
      <c r="AD278" s="14"/>
      <c r="AE278" s="13"/>
      <c r="AF278" s="252"/>
      <c r="AG278" s="252"/>
      <c r="AH278" s="12"/>
      <c r="AI278" s="11"/>
      <c r="AJ278" s="235"/>
      <c r="AK278" s="241"/>
      <c r="AL278" s="232"/>
      <c r="AM278" s="235"/>
      <c r="AN278" s="241"/>
      <c r="AO278" s="232"/>
      <c r="AP278" s="235"/>
      <c r="AQ278" s="241"/>
      <c r="AR278" s="232"/>
      <c r="AS278" s="235"/>
      <c r="AT278" s="241"/>
      <c r="AU278" s="232"/>
      <c r="AV278" s="235"/>
      <c r="AW278" s="238"/>
      <c r="AX278" s="232"/>
      <c r="AY278" s="293"/>
      <c r="AZ278" s="229"/>
      <c r="BA278" s="229"/>
      <c r="BB278" s="296"/>
    </row>
    <row r="279" spans="2:62" ht="85.9" customHeight="1" thickTop="1" thickBot="1" x14ac:dyDescent="0.35">
      <c r="B279" s="105" t="s">
        <v>174</v>
      </c>
      <c r="C279" s="95" t="s">
        <v>173</v>
      </c>
      <c r="D279" s="100" t="s">
        <v>172</v>
      </c>
      <c r="E279" s="104" t="s">
        <v>171</v>
      </c>
      <c r="F279" s="103"/>
      <c r="G279" s="102"/>
      <c r="H279" s="101" t="s">
        <v>170</v>
      </c>
      <c r="I279" s="100" t="s">
        <v>96</v>
      </c>
      <c r="J279" s="100" t="s">
        <v>169</v>
      </c>
      <c r="K279" s="100" t="s">
        <v>97</v>
      </c>
      <c r="L279" s="256" t="s">
        <v>168</v>
      </c>
      <c r="M279" s="262"/>
      <c r="N279" s="256" t="s">
        <v>167</v>
      </c>
      <c r="O279" s="262"/>
      <c r="P279" s="256" t="s">
        <v>167</v>
      </c>
      <c r="Q279" s="257"/>
      <c r="R279" s="256" t="s">
        <v>167</v>
      </c>
      <c r="S279" s="257"/>
      <c r="T279" s="256" t="s">
        <v>167</v>
      </c>
      <c r="U279" s="257"/>
      <c r="V279" s="256" t="s">
        <v>167</v>
      </c>
      <c r="W279" s="257"/>
      <c r="X279" s="256" t="s">
        <v>167</v>
      </c>
      <c r="Y279" s="257"/>
      <c r="Z279" s="256" t="s">
        <v>167</v>
      </c>
      <c r="AA279" s="257"/>
      <c r="AB279" s="261" t="s">
        <v>166</v>
      </c>
      <c r="AC279" s="257"/>
      <c r="AD279" s="101" t="s">
        <v>165</v>
      </c>
      <c r="AE279" s="101" t="s">
        <v>164</v>
      </c>
      <c r="AF279" s="100" t="s">
        <v>163</v>
      </c>
      <c r="AG279" s="100" t="s">
        <v>162</v>
      </c>
      <c r="AH279" s="99" t="s">
        <v>161</v>
      </c>
      <c r="AI279" s="98"/>
      <c r="AJ279" s="96" t="s">
        <v>160</v>
      </c>
      <c r="AK279" s="95" t="s">
        <v>159</v>
      </c>
      <c r="AL279" s="94" t="s">
        <v>158</v>
      </c>
      <c r="AM279" s="96" t="s">
        <v>157</v>
      </c>
      <c r="AN279" s="95" t="s">
        <v>156</v>
      </c>
      <c r="AO279" s="94" t="s">
        <v>155</v>
      </c>
      <c r="AP279" s="96" t="s">
        <v>154</v>
      </c>
      <c r="AQ279" s="95" t="s">
        <v>153</v>
      </c>
      <c r="AR279" s="97" t="s">
        <v>152</v>
      </c>
      <c r="AS279" s="96" t="s">
        <v>151</v>
      </c>
      <c r="AT279" s="95" t="s">
        <v>150</v>
      </c>
      <c r="AU279" s="94" t="s">
        <v>149</v>
      </c>
      <c r="AV279" s="96" t="s">
        <v>148</v>
      </c>
      <c r="AW279" s="95" t="s">
        <v>147</v>
      </c>
      <c r="AX279" s="94" t="s">
        <v>146</v>
      </c>
      <c r="AY279" s="93" t="s">
        <v>145</v>
      </c>
      <c r="AZ279" s="92" t="s">
        <v>144</v>
      </c>
      <c r="BA279" s="92" t="s">
        <v>143</v>
      </c>
      <c r="BB279" s="91" t="s">
        <v>142</v>
      </c>
    </row>
    <row r="280" spans="2:62" ht="48" thickBot="1" x14ac:dyDescent="0.3">
      <c r="B280" s="90" t="s">
        <v>235</v>
      </c>
      <c r="C280" s="89"/>
      <c r="D280" s="88">
        <v>207</v>
      </c>
      <c r="E280" s="258"/>
      <c r="F280" s="259"/>
      <c r="G280" s="260"/>
      <c r="H280" s="87" t="s">
        <v>140</v>
      </c>
      <c r="I280" s="86"/>
      <c r="J280" s="86"/>
      <c r="K280" s="85"/>
      <c r="L280" s="84"/>
      <c r="M280" s="81"/>
      <c r="N280" s="84"/>
      <c r="O280" s="81"/>
      <c r="P280" s="84"/>
      <c r="Q280" s="81"/>
      <c r="R280" s="84"/>
      <c r="S280" s="81"/>
      <c r="T280" s="84"/>
      <c r="U280" s="81"/>
      <c r="V280" s="84"/>
      <c r="W280" s="81"/>
      <c r="X280" s="84"/>
      <c r="Y280" s="81"/>
      <c r="Z280" s="84"/>
      <c r="AA280" s="83"/>
      <c r="AB280" s="82" t="s">
        <v>139</v>
      </c>
      <c r="AC280" s="81"/>
      <c r="AD280" s="81"/>
      <c r="AE280" s="81"/>
      <c r="AF280" s="80"/>
      <c r="AG280" s="80"/>
      <c r="AH280" s="60"/>
      <c r="AI280" s="79" t="s">
        <v>138</v>
      </c>
      <c r="AJ280" s="78">
        <f t="shared" ref="AJ280:BB280" si="36">SUM(AJ282:AJ293)</f>
        <v>98</v>
      </c>
      <c r="AK280" s="77">
        <f t="shared" si="36"/>
        <v>0</v>
      </c>
      <c r="AL280" s="76">
        <f t="shared" si="36"/>
        <v>0</v>
      </c>
      <c r="AM280" s="78">
        <f t="shared" si="36"/>
        <v>37</v>
      </c>
      <c r="AN280" s="77">
        <f t="shared" si="36"/>
        <v>0</v>
      </c>
      <c r="AO280" s="76">
        <f t="shared" si="36"/>
        <v>0</v>
      </c>
      <c r="AP280" s="78">
        <f t="shared" si="36"/>
        <v>2</v>
      </c>
      <c r="AQ280" s="77">
        <f t="shared" si="36"/>
        <v>0</v>
      </c>
      <c r="AR280" s="76">
        <f t="shared" si="36"/>
        <v>0</v>
      </c>
      <c r="AS280" s="78">
        <f t="shared" si="36"/>
        <v>27</v>
      </c>
      <c r="AT280" s="77">
        <f t="shared" si="36"/>
        <v>0</v>
      </c>
      <c r="AU280" s="76">
        <f t="shared" si="36"/>
        <v>0</v>
      </c>
      <c r="AV280" s="78">
        <f t="shared" si="36"/>
        <v>0</v>
      </c>
      <c r="AW280" s="77">
        <f t="shared" si="36"/>
        <v>0</v>
      </c>
      <c r="AX280" s="76">
        <f t="shared" si="36"/>
        <v>0</v>
      </c>
      <c r="AY280" s="75">
        <f t="shared" si="36"/>
        <v>0</v>
      </c>
      <c r="AZ280" s="74">
        <f t="shared" si="36"/>
        <v>0</v>
      </c>
      <c r="BA280" s="74">
        <f t="shared" si="36"/>
        <v>0</v>
      </c>
      <c r="BB280" s="73">
        <f t="shared" si="36"/>
        <v>0</v>
      </c>
      <c r="BC280" s="72" t="s">
        <v>137</v>
      </c>
      <c r="BF280" s="5">
        <f>SUM(AJ280:AL280)/$BG$5</f>
        <v>32.666666666666664</v>
      </c>
      <c r="BG280" s="5">
        <f>SUM(AM280:AO280,AY280)/$BG$5</f>
        <v>12.333333333333334</v>
      </c>
      <c r="BH280" s="5">
        <f>SUM(AP280:AR280,AZ280)/$BG$5</f>
        <v>0.66666666666666663</v>
      </c>
      <c r="BI280" s="5">
        <f>SUM(AS280:AU280,BA280)/$BG$5</f>
        <v>9</v>
      </c>
      <c r="BJ280" s="5">
        <f>SUM(AV280:AX280,BB280)/$BG$5</f>
        <v>0</v>
      </c>
    </row>
    <row r="281" spans="2:62" ht="37.5" thickBot="1" x14ac:dyDescent="0.3">
      <c r="B281" s="71"/>
      <c r="C281" s="70"/>
      <c r="D281" s="69"/>
      <c r="E281" s="68"/>
      <c r="F281" s="68"/>
      <c r="G281" s="67"/>
      <c r="H281" s="66"/>
      <c r="I281" s="64"/>
      <c r="J281" s="64"/>
      <c r="K281" s="65"/>
      <c r="L281" s="64"/>
      <c r="M281" s="62"/>
      <c r="N281" s="64"/>
      <c r="O281" s="62"/>
      <c r="P281" s="64"/>
      <c r="Q281" s="62"/>
      <c r="R281" s="64"/>
      <c r="S281" s="62"/>
      <c r="T281" s="64"/>
      <c r="U281" s="62"/>
      <c r="V281" s="64"/>
      <c r="W281" s="62"/>
      <c r="X281" s="64"/>
      <c r="Y281" s="62"/>
      <c r="Z281" s="64"/>
      <c r="AA281" s="62"/>
      <c r="AB281" s="63"/>
      <c r="AC281" s="62"/>
      <c r="AD281" s="62"/>
      <c r="AE281" s="62"/>
      <c r="AF281" s="61"/>
      <c r="AG281" s="61"/>
      <c r="AH281" s="60"/>
      <c r="AI281" s="59" t="s">
        <v>136</v>
      </c>
      <c r="AJ281" s="58">
        <f t="shared" ref="AJ281:BB281" si="37">AJ280/3</f>
        <v>32.666666666666664</v>
      </c>
      <c r="AK281" s="57">
        <f t="shared" si="37"/>
        <v>0</v>
      </c>
      <c r="AL281" s="56">
        <f t="shared" si="37"/>
        <v>0</v>
      </c>
      <c r="AM281" s="58">
        <f t="shared" si="37"/>
        <v>12.333333333333334</v>
      </c>
      <c r="AN281" s="57">
        <f t="shared" si="37"/>
        <v>0</v>
      </c>
      <c r="AO281" s="56">
        <f t="shared" si="37"/>
        <v>0</v>
      </c>
      <c r="AP281" s="58">
        <f t="shared" si="37"/>
        <v>0.66666666666666663</v>
      </c>
      <c r="AQ281" s="57">
        <f t="shared" si="37"/>
        <v>0</v>
      </c>
      <c r="AR281" s="56">
        <f t="shared" si="37"/>
        <v>0</v>
      </c>
      <c r="AS281" s="58">
        <f t="shared" si="37"/>
        <v>9</v>
      </c>
      <c r="AT281" s="57">
        <f t="shared" si="37"/>
        <v>0</v>
      </c>
      <c r="AU281" s="56">
        <f t="shared" si="37"/>
        <v>0</v>
      </c>
      <c r="AV281" s="58">
        <f t="shared" si="37"/>
        <v>0</v>
      </c>
      <c r="AW281" s="57">
        <f t="shared" si="37"/>
        <v>0</v>
      </c>
      <c r="AX281" s="56">
        <f t="shared" si="37"/>
        <v>0</v>
      </c>
      <c r="AY281" s="55">
        <f t="shared" si="37"/>
        <v>0</v>
      </c>
      <c r="AZ281" s="54">
        <f t="shared" si="37"/>
        <v>0</v>
      </c>
      <c r="BA281" s="54">
        <f t="shared" si="37"/>
        <v>0</v>
      </c>
      <c r="BB281" s="53">
        <f t="shared" si="37"/>
        <v>0</v>
      </c>
      <c r="BC281" s="52" t="s">
        <v>135</v>
      </c>
    </row>
    <row r="282" spans="2:62" ht="28.15" customHeight="1" x14ac:dyDescent="0.2">
      <c r="B282" s="30"/>
      <c r="C282" s="242">
        <v>1</v>
      </c>
      <c r="D282" s="44"/>
      <c r="E282" s="43"/>
      <c r="F282" s="43"/>
      <c r="G282" s="42"/>
      <c r="H282" s="223" t="s">
        <v>183</v>
      </c>
      <c r="I282" s="246">
        <v>88</v>
      </c>
      <c r="J282" s="246">
        <v>24</v>
      </c>
      <c r="K282" s="246">
        <v>7</v>
      </c>
      <c r="L282" s="41" t="s">
        <v>133</v>
      </c>
      <c r="M282" s="40" t="s">
        <v>414</v>
      </c>
      <c r="N282" s="41" t="s">
        <v>131</v>
      </c>
      <c r="O282" s="40" t="s">
        <v>377</v>
      </c>
      <c r="P282" s="41" t="s">
        <v>130</v>
      </c>
      <c r="Q282" s="40" t="s">
        <v>203</v>
      </c>
      <c r="R282" s="41" t="s">
        <v>129</v>
      </c>
      <c r="S282" s="40" t="s">
        <v>195</v>
      </c>
      <c r="T282" s="41" t="s">
        <v>128</v>
      </c>
      <c r="U282" s="40" t="s">
        <v>121</v>
      </c>
      <c r="V282" s="41" t="s">
        <v>127</v>
      </c>
      <c r="W282" s="40"/>
      <c r="X282" s="41" t="s">
        <v>126</v>
      </c>
      <c r="Y282" s="40"/>
      <c r="Z282" s="41" t="s">
        <v>125</v>
      </c>
      <c r="AA282" s="40"/>
      <c r="AB282" s="39"/>
      <c r="AC282" s="40"/>
      <c r="AD282" s="39" t="s">
        <v>872</v>
      </c>
      <c r="AE282" s="38"/>
      <c r="AF282" s="250"/>
      <c r="AG282" s="250"/>
      <c r="AH282" s="37"/>
      <c r="AI282" s="11"/>
      <c r="AJ282" s="233">
        <f>SUMPRODUCT(LEN($M282:$U285)-LEN(SUBSTITUTE($M282:$U285,"A", "")))</f>
        <v>20</v>
      </c>
      <c r="AK282" s="239">
        <f>SUMPRODUCT(LEN($X282:$X285)-LEN(SUBSTITUTE($X282:$X285,"A", "")))</f>
        <v>0</v>
      </c>
      <c r="AL282" s="230">
        <f>SUMPRODUCT(LEN($W282:$W285)-LEN(SUBSTITUTE($W282:$W285,"A", "")))</f>
        <v>0</v>
      </c>
      <c r="AM282" s="233">
        <f>SUMPRODUCT(LEN($M282:$U285)-LEN(SUBSTITUTE($M282:$U285,"S", "")))</f>
        <v>13</v>
      </c>
      <c r="AN282" s="239">
        <f>SUMPRODUCT(LEN($X282:$X285)-LEN(SUBSTITUTE($X282:$X285,"S", "")))</f>
        <v>0</v>
      </c>
      <c r="AO282" s="230">
        <f>SUMPRODUCT(LEN($W282:$W285)-LEN(SUBSTITUTE($W282:$W285,"S", "")))</f>
        <v>0</v>
      </c>
      <c r="AP282" s="233">
        <f>SUMPRODUCT(LEN($M282:$U285)-LEN(SUBSTITUTE($M282:$U285,"F", "")))</f>
        <v>0</v>
      </c>
      <c r="AQ282" s="239">
        <f>SUMPRODUCT(LEN($X282:$X285)-LEN(SUBSTITUTE($X282:$X285,"F", "")))</f>
        <v>0</v>
      </c>
      <c r="AR282" s="230">
        <f>SUMPRODUCT(LEN($W282:$W285)-LEN(SUBSTITUTE($W282:$W285,"F", "")))</f>
        <v>0</v>
      </c>
      <c r="AS282" s="233">
        <f>SUMPRODUCT(LEN($M282:$U285)-LEN(SUBSTITUTE($M282:$U285,"G", "")))</f>
        <v>9</v>
      </c>
      <c r="AT282" s="239">
        <f>SUMPRODUCT(LEN($X282:$X285)-LEN(SUBSTITUTE($X282:$X285,"G", "")))</f>
        <v>0</v>
      </c>
      <c r="AU282" s="230">
        <f>SUMPRODUCT(LEN($W282:$W285)-LEN(SUBSTITUTE($W282:$W285,"G", "")))</f>
        <v>0</v>
      </c>
      <c r="AV282" s="233">
        <f>SUMPRODUCT(LEN($L282:$U285)-LEN(SUBSTITUTE($L282:$U285,"M", "")))</f>
        <v>0</v>
      </c>
      <c r="AW282" s="236">
        <f>SUMPRODUCT(LEN($X282:$X285)-LEN(SUBSTITUTE($X282:$X285,"M", "")))</f>
        <v>0</v>
      </c>
      <c r="AX282" s="230">
        <f>SUMPRODUCT(LEN($W282:$W285)-LEN(SUBSTITUTE($W282:$W285,"M", "")))</f>
        <v>0</v>
      </c>
      <c r="AY282" s="291">
        <f>SUMPRODUCT(LEN($AE282:$AE285)-LEN(SUBSTITUTE($AE282:$AE285,"S", "")))</f>
        <v>0</v>
      </c>
      <c r="AZ282" s="227">
        <f>SUMPRODUCT(LEN($AE282:$AE285)-LEN(SUBSTITUTE($AE282:$AE285,"F", "")))</f>
        <v>0</v>
      </c>
      <c r="BA282" s="227">
        <f>SUMPRODUCT(LEN($AE282:$AE285)-LEN(SUBSTITUTE($AE282:$AE285,"G", "")))</f>
        <v>0</v>
      </c>
      <c r="BB282" s="294">
        <f>SUMPRODUCT(LEN($AE282:$AE285)-LEN(SUBSTITUTE($AE282:$AE285,"M", "")))</f>
        <v>0</v>
      </c>
    </row>
    <row r="283" spans="2:62" ht="28.15" customHeight="1" thickBot="1" x14ac:dyDescent="0.25">
      <c r="B283" s="30"/>
      <c r="C283" s="243"/>
      <c r="D283" s="36"/>
      <c r="E283" s="35"/>
      <c r="F283" s="35"/>
      <c r="G283" s="34"/>
      <c r="H283" s="224"/>
      <c r="I283" s="247"/>
      <c r="J283" s="247"/>
      <c r="K283" s="247"/>
      <c r="L283" s="33" t="s">
        <v>123</v>
      </c>
      <c r="M283" s="32" t="s">
        <v>614</v>
      </c>
      <c r="N283" s="33" t="s">
        <v>122</v>
      </c>
      <c r="O283" s="32" t="s">
        <v>186</v>
      </c>
      <c r="P283" s="33" t="s">
        <v>120</v>
      </c>
      <c r="Q283" s="32" t="s">
        <v>430</v>
      </c>
      <c r="R283" s="33" t="s">
        <v>119</v>
      </c>
      <c r="S283" s="32" t="s">
        <v>113</v>
      </c>
      <c r="T283" s="33" t="s">
        <v>118</v>
      </c>
      <c r="U283" s="32"/>
      <c r="V283" s="33" t="s">
        <v>117</v>
      </c>
      <c r="W283" s="32"/>
      <c r="X283" s="33" t="s">
        <v>116</v>
      </c>
      <c r="Y283" s="32"/>
      <c r="Z283" s="33" t="s">
        <v>115</v>
      </c>
      <c r="AA283" s="32"/>
      <c r="AB283" s="31"/>
      <c r="AC283" s="32"/>
      <c r="AD283" s="31"/>
      <c r="AE283" s="23"/>
      <c r="AF283" s="251"/>
      <c r="AG283" s="251"/>
      <c r="AH283" s="22"/>
      <c r="AI283" s="11"/>
      <c r="AJ283" s="234"/>
      <c r="AK283" s="240"/>
      <c r="AL283" s="231"/>
      <c r="AM283" s="234"/>
      <c r="AN283" s="240"/>
      <c r="AO283" s="231"/>
      <c r="AP283" s="234"/>
      <c r="AQ283" s="240"/>
      <c r="AR283" s="231"/>
      <c r="AS283" s="234"/>
      <c r="AT283" s="240"/>
      <c r="AU283" s="231"/>
      <c r="AV283" s="234"/>
      <c r="AW283" s="237"/>
      <c r="AX283" s="231"/>
      <c r="AY283" s="292"/>
      <c r="AZ283" s="228"/>
      <c r="BA283" s="228"/>
      <c r="BB283" s="295"/>
    </row>
    <row r="284" spans="2:62" ht="28.15" customHeight="1" x14ac:dyDescent="0.2">
      <c r="B284" s="30"/>
      <c r="C284" s="244"/>
      <c r="D284" s="29"/>
      <c r="E284" s="28"/>
      <c r="F284" s="28"/>
      <c r="G284" s="27"/>
      <c r="H284" s="225">
        <v>212</v>
      </c>
      <c r="I284" s="248"/>
      <c r="J284" s="248"/>
      <c r="K284" s="248"/>
      <c r="L284" s="26" t="s">
        <v>114</v>
      </c>
      <c r="M284" s="25" t="s">
        <v>484</v>
      </c>
      <c r="N284" s="26" t="s">
        <v>112</v>
      </c>
      <c r="O284" s="25" t="s">
        <v>399</v>
      </c>
      <c r="P284" s="26" t="s">
        <v>111</v>
      </c>
      <c r="Q284" s="25" t="s">
        <v>389</v>
      </c>
      <c r="R284" s="26" t="s">
        <v>110</v>
      </c>
      <c r="S284" s="25" t="s">
        <v>113</v>
      </c>
      <c r="T284" s="26" t="s">
        <v>109</v>
      </c>
      <c r="U284" s="25"/>
      <c r="V284" s="26" t="s">
        <v>108</v>
      </c>
      <c r="W284" s="25"/>
      <c r="X284" s="26" t="s">
        <v>107</v>
      </c>
      <c r="Y284" s="25"/>
      <c r="Z284" s="26" t="s">
        <v>106</v>
      </c>
      <c r="AA284" s="25"/>
      <c r="AB284" s="24"/>
      <c r="AC284" s="25"/>
      <c r="AD284" s="24"/>
      <c r="AE284" s="23"/>
      <c r="AF284" s="251"/>
      <c r="AG284" s="251"/>
      <c r="AH284" s="22"/>
      <c r="AI284" s="11"/>
      <c r="AJ284" s="234"/>
      <c r="AK284" s="240"/>
      <c r="AL284" s="231"/>
      <c r="AM284" s="234"/>
      <c r="AN284" s="240"/>
      <c r="AO284" s="231"/>
      <c r="AP284" s="234"/>
      <c r="AQ284" s="240"/>
      <c r="AR284" s="231"/>
      <c r="AS284" s="234"/>
      <c r="AT284" s="240"/>
      <c r="AU284" s="231"/>
      <c r="AV284" s="234"/>
      <c r="AW284" s="237"/>
      <c r="AX284" s="231"/>
      <c r="AY284" s="292"/>
      <c r="AZ284" s="228"/>
      <c r="BA284" s="228"/>
      <c r="BB284" s="295"/>
    </row>
    <row r="285" spans="2:62" ht="28.15" customHeight="1" thickBot="1" x14ac:dyDescent="0.25">
      <c r="B285" s="30"/>
      <c r="C285" s="253"/>
      <c r="D285" s="51"/>
      <c r="E285" s="50"/>
      <c r="F285" s="50"/>
      <c r="G285" s="49"/>
      <c r="H285" s="226"/>
      <c r="I285" s="254"/>
      <c r="J285" s="254"/>
      <c r="K285" s="254"/>
      <c r="L285" s="48" t="s">
        <v>105</v>
      </c>
      <c r="M285" s="47" t="s">
        <v>132</v>
      </c>
      <c r="N285" s="48" t="s">
        <v>103</v>
      </c>
      <c r="O285" s="47" t="s">
        <v>782</v>
      </c>
      <c r="P285" s="48" t="s">
        <v>102</v>
      </c>
      <c r="Q285" s="47" t="s">
        <v>217</v>
      </c>
      <c r="R285" s="48" t="s">
        <v>101</v>
      </c>
      <c r="S285" s="47" t="s">
        <v>121</v>
      </c>
      <c r="T285" s="48">
        <v>20</v>
      </c>
      <c r="U285" s="47"/>
      <c r="V285" s="48" t="s">
        <v>100</v>
      </c>
      <c r="W285" s="47"/>
      <c r="X285" s="48" t="s">
        <v>99</v>
      </c>
      <c r="Y285" s="47"/>
      <c r="Z285" s="48" t="s">
        <v>98</v>
      </c>
      <c r="AA285" s="47"/>
      <c r="AB285" s="16"/>
      <c r="AC285" s="47"/>
      <c r="AD285" s="16"/>
      <c r="AE285" s="46"/>
      <c r="AF285" s="255"/>
      <c r="AG285" s="255"/>
      <c r="AH285" s="45"/>
      <c r="AI285" s="11"/>
      <c r="AJ285" s="235"/>
      <c r="AK285" s="241"/>
      <c r="AL285" s="232"/>
      <c r="AM285" s="235"/>
      <c r="AN285" s="241"/>
      <c r="AO285" s="232"/>
      <c r="AP285" s="235"/>
      <c r="AQ285" s="241"/>
      <c r="AR285" s="232"/>
      <c r="AS285" s="235"/>
      <c r="AT285" s="241"/>
      <c r="AU285" s="232"/>
      <c r="AV285" s="235"/>
      <c r="AW285" s="238"/>
      <c r="AX285" s="232"/>
      <c r="AY285" s="293"/>
      <c r="AZ285" s="229"/>
      <c r="BA285" s="229"/>
      <c r="BB285" s="296"/>
    </row>
    <row r="286" spans="2:62" ht="28.15" customHeight="1" x14ac:dyDescent="0.2">
      <c r="B286" s="30"/>
      <c r="C286" s="242">
        <v>2</v>
      </c>
      <c r="D286" s="44"/>
      <c r="E286" s="43"/>
      <c r="F286" s="43"/>
      <c r="G286" s="42"/>
      <c r="H286" s="223"/>
      <c r="I286" s="246">
        <v>130</v>
      </c>
      <c r="J286" s="246">
        <v>30</v>
      </c>
      <c r="K286" s="246">
        <v>8</v>
      </c>
      <c r="L286" s="41" t="s">
        <v>133</v>
      </c>
      <c r="M286" s="40" t="s">
        <v>104</v>
      </c>
      <c r="N286" s="41" t="s">
        <v>131</v>
      </c>
      <c r="O286" s="40" t="s">
        <v>382</v>
      </c>
      <c r="P286" s="41" t="s">
        <v>130</v>
      </c>
      <c r="Q286" s="40" t="s">
        <v>629</v>
      </c>
      <c r="R286" s="41" t="s">
        <v>129</v>
      </c>
      <c r="S286" s="40" t="s">
        <v>418</v>
      </c>
      <c r="T286" s="41" t="s">
        <v>128</v>
      </c>
      <c r="U286" s="40" t="s">
        <v>121</v>
      </c>
      <c r="V286" s="41" t="s">
        <v>127</v>
      </c>
      <c r="W286" s="40"/>
      <c r="X286" s="41" t="s">
        <v>126</v>
      </c>
      <c r="Y286" s="40"/>
      <c r="Z286" s="41" t="s">
        <v>125</v>
      </c>
      <c r="AA286" s="40"/>
      <c r="AB286" s="39"/>
      <c r="AC286" s="40"/>
      <c r="AD286" s="39" t="s">
        <v>187</v>
      </c>
      <c r="AE286" s="38"/>
      <c r="AF286" s="250"/>
      <c r="AG286" s="250"/>
      <c r="AH286" s="37"/>
      <c r="AI286" s="11"/>
      <c r="AJ286" s="233">
        <f>SUMPRODUCT(LEN($M286:$U289)-LEN(SUBSTITUTE($M286:$U289,"A", "")))</f>
        <v>44</v>
      </c>
      <c r="AK286" s="239">
        <f>SUMPRODUCT(LEN($X286:$X289)-LEN(SUBSTITUTE($X286:$X289,"A", "")))</f>
        <v>0</v>
      </c>
      <c r="AL286" s="230">
        <f>SUMPRODUCT(LEN($W286:$W289)-LEN(SUBSTITUTE($W286:$W289,"A", "")))</f>
        <v>0</v>
      </c>
      <c r="AM286" s="233">
        <f>SUMPRODUCT(LEN($M286:$U289)-LEN(SUBSTITUTE($M286:$U289,"S", "")))</f>
        <v>18</v>
      </c>
      <c r="AN286" s="239">
        <f>SUMPRODUCT(LEN($X286:$X289)-LEN(SUBSTITUTE($X286:$X289,"S", "")))</f>
        <v>0</v>
      </c>
      <c r="AO286" s="230">
        <f>SUMPRODUCT(LEN($W286:$W289)-LEN(SUBSTITUTE($W286:$W289,"S", "")))</f>
        <v>0</v>
      </c>
      <c r="AP286" s="233">
        <f>SUMPRODUCT(LEN($M286:$U289)-LEN(SUBSTITUTE($M286:$U289,"F", "")))</f>
        <v>1</v>
      </c>
      <c r="AQ286" s="239">
        <f>SUMPRODUCT(LEN($X286:$X289)-LEN(SUBSTITUTE($X286:$X289,"F", "")))</f>
        <v>0</v>
      </c>
      <c r="AR286" s="230">
        <f>SUMPRODUCT(LEN($W286:$W289)-LEN(SUBSTITUTE($W286:$W289,"F", "")))</f>
        <v>0</v>
      </c>
      <c r="AS286" s="233">
        <f>SUMPRODUCT(LEN($M286:$U289)-LEN(SUBSTITUTE($M286:$U289,"G", "")))</f>
        <v>7</v>
      </c>
      <c r="AT286" s="239">
        <f>SUMPRODUCT(LEN($X286:$X289)-LEN(SUBSTITUTE($X286:$X289,"G", "")))</f>
        <v>0</v>
      </c>
      <c r="AU286" s="230">
        <f>SUMPRODUCT(LEN($W286:$W289)-LEN(SUBSTITUTE($W286:$W289,"G", "")))</f>
        <v>0</v>
      </c>
      <c r="AV286" s="233">
        <f>SUMPRODUCT(LEN($L286:$U289)-LEN(SUBSTITUTE($L286:$U289,"M", "")))</f>
        <v>0</v>
      </c>
      <c r="AW286" s="236">
        <f>SUMPRODUCT(LEN($X286:$X289)-LEN(SUBSTITUTE($X286:$X289,"M", "")))</f>
        <v>0</v>
      </c>
      <c r="AX286" s="230">
        <f>SUMPRODUCT(LEN($W286:$W289)-LEN(SUBSTITUTE($W286:$W289,"M", "")))</f>
        <v>0</v>
      </c>
      <c r="AY286" s="291">
        <f>SUMPRODUCT(LEN($AE286:$AE289)-LEN(SUBSTITUTE($AE286:$AE289,"S", "")))</f>
        <v>0</v>
      </c>
      <c r="AZ286" s="227">
        <f>SUMPRODUCT(LEN($AE286:$AE289)-LEN(SUBSTITUTE($AE286:$AE289,"F", "")))</f>
        <v>0</v>
      </c>
      <c r="BA286" s="227">
        <f>SUMPRODUCT(LEN($AE286:$AE289)-LEN(SUBSTITUTE($AE286:$AE289,"G", "")))</f>
        <v>0</v>
      </c>
      <c r="BB286" s="294">
        <f>SUMPRODUCT(LEN($AE286:$AE289)-LEN(SUBSTITUTE($AE286:$AE289,"M", "")))</f>
        <v>0</v>
      </c>
    </row>
    <row r="287" spans="2:62" ht="28.15" customHeight="1" thickBot="1" x14ac:dyDescent="0.25">
      <c r="B287" s="30"/>
      <c r="C287" s="243"/>
      <c r="D287" s="36"/>
      <c r="E287" s="35"/>
      <c r="F287" s="35"/>
      <c r="G287" s="34"/>
      <c r="H287" s="224"/>
      <c r="I287" s="247"/>
      <c r="J287" s="247"/>
      <c r="K287" s="247"/>
      <c r="L287" s="33" t="s">
        <v>123</v>
      </c>
      <c r="M287" s="32" t="s">
        <v>382</v>
      </c>
      <c r="N287" s="33" t="s">
        <v>122</v>
      </c>
      <c r="O287" s="32" t="s">
        <v>662</v>
      </c>
      <c r="P287" s="33" t="s">
        <v>120</v>
      </c>
      <c r="Q287" s="32" t="s">
        <v>1121</v>
      </c>
      <c r="R287" s="33" t="s">
        <v>119</v>
      </c>
      <c r="S287" s="32" t="s">
        <v>713</v>
      </c>
      <c r="T287" s="33" t="s">
        <v>118</v>
      </c>
      <c r="U287" s="32" t="s">
        <v>121</v>
      </c>
      <c r="V287" s="33" t="s">
        <v>117</v>
      </c>
      <c r="W287" s="32"/>
      <c r="X287" s="33" t="s">
        <v>116</v>
      </c>
      <c r="Y287" s="32"/>
      <c r="Z287" s="33" t="s">
        <v>115</v>
      </c>
      <c r="AA287" s="32"/>
      <c r="AB287" s="31"/>
      <c r="AC287" s="32"/>
      <c r="AD287" s="31"/>
      <c r="AE287" s="23"/>
      <c r="AF287" s="251"/>
      <c r="AG287" s="251"/>
      <c r="AH287" s="22"/>
      <c r="AI287" s="11"/>
      <c r="AJ287" s="234"/>
      <c r="AK287" s="240"/>
      <c r="AL287" s="231"/>
      <c r="AM287" s="234"/>
      <c r="AN287" s="240"/>
      <c r="AO287" s="231"/>
      <c r="AP287" s="234"/>
      <c r="AQ287" s="240"/>
      <c r="AR287" s="231"/>
      <c r="AS287" s="234"/>
      <c r="AT287" s="240"/>
      <c r="AU287" s="231"/>
      <c r="AV287" s="234"/>
      <c r="AW287" s="237"/>
      <c r="AX287" s="231"/>
      <c r="AY287" s="292"/>
      <c r="AZ287" s="228"/>
      <c r="BA287" s="228"/>
      <c r="BB287" s="295"/>
    </row>
    <row r="288" spans="2:62" ht="28.15" customHeight="1" x14ac:dyDescent="0.2">
      <c r="B288" s="30"/>
      <c r="C288" s="244"/>
      <c r="D288" s="29"/>
      <c r="E288" s="28"/>
      <c r="F288" s="28"/>
      <c r="G288" s="27"/>
      <c r="H288" s="225"/>
      <c r="I288" s="248"/>
      <c r="J288" s="248"/>
      <c r="K288" s="248"/>
      <c r="L288" s="26" t="s">
        <v>114</v>
      </c>
      <c r="M288" s="25" t="s">
        <v>186</v>
      </c>
      <c r="N288" s="26" t="s">
        <v>112</v>
      </c>
      <c r="O288" s="25" t="s">
        <v>619</v>
      </c>
      <c r="P288" s="26" t="s">
        <v>111</v>
      </c>
      <c r="Q288" s="25" t="s">
        <v>376</v>
      </c>
      <c r="R288" s="26" t="s">
        <v>110</v>
      </c>
      <c r="S288" s="25" t="s">
        <v>388</v>
      </c>
      <c r="T288" s="26" t="s">
        <v>109</v>
      </c>
      <c r="U288" s="25"/>
      <c r="V288" s="26" t="s">
        <v>108</v>
      </c>
      <c r="W288" s="25"/>
      <c r="X288" s="26" t="s">
        <v>107</v>
      </c>
      <c r="Y288" s="25"/>
      <c r="Z288" s="26" t="s">
        <v>106</v>
      </c>
      <c r="AA288" s="25"/>
      <c r="AB288" s="24"/>
      <c r="AC288" s="25"/>
      <c r="AD288" s="24"/>
      <c r="AE288" s="23"/>
      <c r="AF288" s="251"/>
      <c r="AG288" s="251"/>
      <c r="AH288" s="22"/>
      <c r="AI288" s="11"/>
      <c r="AJ288" s="234"/>
      <c r="AK288" s="240"/>
      <c r="AL288" s="231"/>
      <c r="AM288" s="234"/>
      <c r="AN288" s="240"/>
      <c r="AO288" s="231"/>
      <c r="AP288" s="234"/>
      <c r="AQ288" s="240"/>
      <c r="AR288" s="231"/>
      <c r="AS288" s="234"/>
      <c r="AT288" s="240"/>
      <c r="AU288" s="231"/>
      <c r="AV288" s="234"/>
      <c r="AW288" s="237"/>
      <c r="AX288" s="231"/>
      <c r="AY288" s="292"/>
      <c r="AZ288" s="228"/>
      <c r="BA288" s="228"/>
      <c r="BB288" s="295"/>
    </row>
    <row r="289" spans="2:62" ht="28.15" customHeight="1" thickBot="1" x14ac:dyDescent="0.25">
      <c r="B289" s="30"/>
      <c r="C289" s="253"/>
      <c r="D289" s="51"/>
      <c r="E289" s="50"/>
      <c r="F289" s="50"/>
      <c r="G289" s="49"/>
      <c r="H289" s="226"/>
      <c r="I289" s="254"/>
      <c r="J289" s="254"/>
      <c r="K289" s="254"/>
      <c r="L289" s="48" t="s">
        <v>105</v>
      </c>
      <c r="M289" s="47" t="s">
        <v>382</v>
      </c>
      <c r="N289" s="48" t="s">
        <v>103</v>
      </c>
      <c r="O289" s="47" t="s">
        <v>382</v>
      </c>
      <c r="P289" s="48" t="s">
        <v>102</v>
      </c>
      <c r="Q289" s="47" t="s">
        <v>479</v>
      </c>
      <c r="R289" s="48" t="s">
        <v>101</v>
      </c>
      <c r="S289" s="47" t="s">
        <v>217</v>
      </c>
      <c r="T289" s="48">
        <v>20</v>
      </c>
      <c r="U289" s="47"/>
      <c r="V289" s="48" t="s">
        <v>100</v>
      </c>
      <c r="W289" s="47"/>
      <c r="X289" s="48" t="s">
        <v>99</v>
      </c>
      <c r="Y289" s="47"/>
      <c r="Z289" s="48" t="s">
        <v>98</v>
      </c>
      <c r="AA289" s="47"/>
      <c r="AB289" s="16"/>
      <c r="AC289" s="47"/>
      <c r="AD289" s="16"/>
      <c r="AE289" s="46"/>
      <c r="AF289" s="255"/>
      <c r="AG289" s="255"/>
      <c r="AH289" s="45"/>
      <c r="AI289" s="11"/>
      <c r="AJ289" s="235"/>
      <c r="AK289" s="241"/>
      <c r="AL289" s="232"/>
      <c r="AM289" s="235"/>
      <c r="AN289" s="241"/>
      <c r="AO289" s="232"/>
      <c r="AP289" s="235"/>
      <c r="AQ289" s="241"/>
      <c r="AR289" s="232"/>
      <c r="AS289" s="235"/>
      <c r="AT289" s="241"/>
      <c r="AU289" s="232"/>
      <c r="AV289" s="235"/>
      <c r="AW289" s="238"/>
      <c r="AX289" s="232"/>
      <c r="AY289" s="293"/>
      <c r="AZ289" s="229"/>
      <c r="BA289" s="229"/>
      <c r="BB289" s="296"/>
    </row>
    <row r="290" spans="2:62" ht="28.15" customHeight="1" x14ac:dyDescent="0.2">
      <c r="B290" s="30"/>
      <c r="C290" s="242">
        <v>3</v>
      </c>
      <c r="D290" s="44"/>
      <c r="E290" s="43"/>
      <c r="F290" s="43"/>
      <c r="G290" s="42"/>
      <c r="H290" s="223"/>
      <c r="I290" s="246">
        <v>113</v>
      </c>
      <c r="J290" s="246">
        <v>28</v>
      </c>
      <c r="K290" s="246">
        <v>6</v>
      </c>
      <c r="L290" s="41" t="s">
        <v>133</v>
      </c>
      <c r="M290" s="40" t="s">
        <v>104</v>
      </c>
      <c r="N290" s="41" t="s">
        <v>131</v>
      </c>
      <c r="O290" s="40" t="s">
        <v>399</v>
      </c>
      <c r="P290" s="41" t="s">
        <v>130</v>
      </c>
      <c r="Q290" s="40" t="s">
        <v>1120</v>
      </c>
      <c r="R290" s="41" t="s">
        <v>129</v>
      </c>
      <c r="S290" s="40" t="s">
        <v>389</v>
      </c>
      <c r="T290" s="41" t="s">
        <v>128</v>
      </c>
      <c r="U290" s="40" t="s">
        <v>121</v>
      </c>
      <c r="V290" s="41" t="s">
        <v>127</v>
      </c>
      <c r="W290" s="40"/>
      <c r="X290" s="41" t="s">
        <v>126</v>
      </c>
      <c r="Y290" s="40"/>
      <c r="Z290" s="41" t="s">
        <v>125</v>
      </c>
      <c r="AA290" s="40"/>
      <c r="AB290" s="39"/>
      <c r="AC290" s="40"/>
      <c r="AD290" s="39" t="s">
        <v>132</v>
      </c>
      <c r="AE290" s="38"/>
      <c r="AF290" s="250">
        <v>3</v>
      </c>
      <c r="AG290" s="250"/>
      <c r="AH290" s="37"/>
      <c r="AI290" s="11"/>
      <c r="AJ290" s="233">
        <f>SUMPRODUCT(LEN($M290:$U293)-LEN(SUBSTITUTE($M290:$U293,"A", "")))</f>
        <v>34</v>
      </c>
      <c r="AK290" s="239">
        <f>SUMPRODUCT(LEN($X290:$X293)-LEN(SUBSTITUTE($X290:$X293,"A", "")))</f>
        <v>0</v>
      </c>
      <c r="AL290" s="230">
        <f>SUMPRODUCT(LEN($W290:$W293)-LEN(SUBSTITUTE($W290:$W293,"A", "")))</f>
        <v>0</v>
      </c>
      <c r="AM290" s="233">
        <f>SUMPRODUCT(LEN($M290:$U293)-LEN(SUBSTITUTE($M290:$U293,"S", "")))</f>
        <v>6</v>
      </c>
      <c r="AN290" s="239">
        <f>SUMPRODUCT(LEN($X290:$X293)-LEN(SUBSTITUTE($X290:$X293,"S", "")))</f>
        <v>0</v>
      </c>
      <c r="AO290" s="230">
        <f>SUMPRODUCT(LEN($W290:$W293)-LEN(SUBSTITUTE($W290:$W293,"S", "")))</f>
        <v>0</v>
      </c>
      <c r="AP290" s="233">
        <f>SUMPRODUCT(LEN($M290:$U293)-LEN(SUBSTITUTE($M290:$U293,"F", "")))</f>
        <v>1</v>
      </c>
      <c r="AQ290" s="239">
        <f>SUMPRODUCT(LEN($X290:$X293)-LEN(SUBSTITUTE($X290:$X293,"F", "")))</f>
        <v>0</v>
      </c>
      <c r="AR290" s="230">
        <f>SUMPRODUCT(LEN($W290:$W293)-LEN(SUBSTITUTE($W290:$W293,"F", "")))</f>
        <v>0</v>
      </c>
      <c r="AS290" s="233">
        <f>SUMPRODUCT(LEN($M290:$U293)-LEN(SUBSTITUTE($M290:$U293,"G", "")))</f>
        <v>11</v>
      </c>
      <c r="AT290" s="239">
        <f>SUMPRODUCT(LEN($X290:$X293)-LEN(SUBSTITUTE($X290:$X293,"G", "")))</f>
        <v>0</v>
      </c>
      <c r="AU290" s="230">
        <f>SUMPRODUCT(LEN($W290:$W293)-LEN(SUBSTITUTE($W290:$W293,"G", "")))</f>
        <v>0</v>
      </c>
      <c r="AV290" s="233">
        <f>SUMPRODUCT(LEN($L290:$U293)-LEN(SUBSTITUTE($L290:$U293,"M", "")))</f>
        <v>0</v>
      </c>
      <c r="AW290" s="236">
        <f>SUMPRODUCT(LEN($X290:$X293)-LEN(SUBSTITUTE($X290:$X293,"M", "")))</f>
        <v>0</v>
      </c>
      <c r="AX290" s="230">
        <f>SUMPRODUCT(LEN($W290:$W293)-LEN(SUBSTITUTE($W290:$W293,"M", "")))</f>
        <v>0</v>
      </c>
      <c r="AY290" s="291">
        <f>SUMPRODUCT(LEN($AE290:$AE293)-LEN(SUBSTITUTE($AE290:$AE293,"S", "")))</f>
        <v>0</v>
      </c>
      <c r="AZ290" s="227">
        <f>SUMPRODUCT(LEN($AE290:$AE293)-LEN(SUBSTITUTE($AE290:$AE293,"F", "")))</f>
        <v>0</v>
      </c>
      <c r="BA290" s="227">
        <f>SUMPRODUCT(LEN($AE290:$AE293)-LEN(SUBSTITUTE($AE290:$AE293,"G", "")))</f>
        <v>0</v>
      </c>
      <c r="BB290" s="294">
        <f>SUMPRODUCT(LEN($AE290:$AE293)-LEN(SUBSTITUTE($AE290:$AE293,"M", "")))</f>
        <v>0</v>
      </c>
    </row>
    <row r="291" spans="2:62" ht="28.15" customHeight="1" thickBot="1" x14ac:dyDescent="0.25">
      <c r="B291" s="30"/>
      <c r="C291" s="243"/>
      <c r="D291" s="36"/>
      <c r="E291" s="35"/>
      <c r="F291" s="35"/>
      <c r="G291" s="34"/>
      <c r="H291" s="224"/>
      <c r="I291" s="247"/>
      <c r="J291" s="247"/>
      <c r="K291" s="247"/>
      <c r="L291" s="33" t="s">
        <v>123</v>
      </c>
      <c r="M291" s="32" t="s">
        <v>132</v>
      </c>
      <c r="N291" s="33" t="s">
        <v>122</v>
      </c>
      <c r="O291" s="32" t="s">
        <v>613</v>
      </c>
      <c r="P291" s="33" t="s">
        <v>120</v>
      </c>
      <c r="Q291" s="32" t="s">
        <v>740</v>
      </c>
      <c r="R291" s="33" t="s">
        <v>119</v>
      </c>
      <c r="S291" s="32" t="s">
        <v>452</v>
      </c>
      <c r="T291" s="33" t="s">
        <v>118</v>
      </c>
      <c r="U291" s="32" t="s">
        <v>121</v>
      </c>
      <c r="V291" s="33" t="s">
        <v>117</v>
      </c>
      <c r="W291" s="32"/>
      <c r="X291" s="33" t="s">
        <v>116</v>
      </c>
      <c r="Y291" s="32"/>
      <c r="Z291" s="33" t="s">
        <v>115</v>
      </c>
      <c r="AA291" s="32"/>
      <c r="AB291" s="31"/>
      <c r="AC291" s="32"/>
      <c r="AD291" s="31" t="s">
        <v>1119</v>
      </c>
      <c r="AE291" s="23"/>
      <c r="AF291" s="251"/>
      <c r="AG291" s="251"/>
      <c r="AH291" s="22"/>
      <c r="AI291" s="11"/>
      <c r="AJ291" s="234"/>
      <c r="AK291" s="240"/>
      <c r="AL291" s="231"/>
      <c r="AM291" s="234"/>
      <c r="AN291" s="240"/>
      <c r="AO291" s="231"/>
      <c r="AP291" s="234"/>
      <c r="AQ291" s="240"/>
      <c r="AR291" s="231"/>
      <c r="AS291" s="234"/>
      <c r="AT291" s="240"/>
      <c r="AU291" s="231"/>
      <c r="AV291" s="234"/>
      <c r="AW291" s="237"/>
      <c r="AX291" s="231"/>
      <c r="AY291" s="292"/>
      <c r="AZ291" s="228"/>
      <c r="BA291" s="228"/>
      <c r="BB291" s="295"/>
    </row>
    <row r="292" spans="2:62" ht="28.15" customHeight="1" x14ac:dyDescent="0.2">
      <c r="B292" s="30"/>
      <c r="C292" s="244"/>
      <c r="D292" s="29"/>
      <c r="E292" s="28"/>
      <c r="F292" s="28"/>
      <c r="G292" s="27"/>
      <c r="H292" s="225"/>
      <c r="I292" s="248"/>
      <c r="J292" s="248"/>
      <c r="K292" s="248"/>
      <c r="L292" s="26" t="s">
        <v>114</v>
      </c>
      <c r="M292" s="25" t="s">
        <v>132</v>
      </c>
      <c r="N292" s="26" t="s">
        <v>112</v>
      </c>
      <c r="O292" s="25" t="s">
        <v>389</v>
      </c>
      <c r="P292" s="26" t="s">
        <v>111</v>
      </c>
      <c r="Q292" s="25" t="s">
        <v>686</v>
      </c>
      <c r="R292" s="26" t="s">
        <v>110</v>
      </c>
      <c r="S292" s="25" t="s">
        <v>429</v>
      </c>
      <c r="T292" s="26" t="s">
        <v>109</v>
      </c>
      <c r="U292" s="25"/>
      <c r="V292" s="26" t="s">
        <v>108</v>
      </c>
      <c r="W292" s="25"/>
      <c r="X292" s="26" t="s">
        <v>107</v>
      </c>
      <c r="Y292" s="25"/>
      <c r="Z292" s="26" t="s">
        <v>106</v>
      </c>
      <c r="AA292" s="25"/>
      <c r="AB292" s="24"/>
      <c r="AC292" s="25"/>
      <c r="AD292" s="24"/>
      <c r="AE292" s="23"/>
      <c r="AF292" s="251"/>
      <c r="AG292" s="251"/>
      <c r="AH292" s="22"/>
      <c r="AI292" s="11"/>
      <c r="AJ292" s="234"/>
      <c r="AK292" s="240"/>
      <c r="AL292" s="231"/>
      <c r="AM292" s="234"/>
      <c r="AN292" s="240"/>
      <c r="AO292" s="231"/>
      <c r="AP292" s="234"/>
      <c r="AQ292" s="240"/>
      <c r="AR292" s="231"/>
      <c r="AS292" s="234"/>
      <c r="AT292" s="240"/>
      <c r="AU292" s="231"/>
      <c r="AV292" s="234"/>
      <c r="AW292" s="237"/>
      <c r="AX292" s="231"/>
      <c r="AY292" s="292"/>
      <c r="AZ292" s="228"/>
      <c r="BA292" s="228"/>
      <c r="BB292" s="295"/>
    </row>
    <row r="293" spans="2:62" ht="28.15" customHeight="1" thickBot="1" x14ac:dyDescent="0.25">
      <c r="B293" s="21"/>
      <c r="C293" s="245"/>
      <c r="D293" s="20"/>
      <c r="E293" s="19"/>
      <c r="F293" s="19"/>
      <c r="G293" s="18"/>
      <c r="H293" s="226"/>
      <c r="I293" s="249"/>
      <c r="J293" s="249"/>
      <c r="K293" s="249"/>
      <c r="L293" s="17" t="s">
        <v>105</v>
      </c>
      <c r="M293" s="15" t="s">
        <v>186</v>
      </c>
      <c r="N293" s="17" t="s">
        <v>103</v>
      </c>
      <c r="O293" s="15" t="s">
        <v>186</v>
      </c>
      <c r="P293" s="17" t="s">
        <v>102</v>
      </c>
      <c r="Q293" s="15" t="s">
        <v>452</v>
      </c>
      <c r="R293" s="17" t="s">
        <v>101</v>
      </c>
      <c r="S293" s="15" t="s">
        <v>217</v>
      </c>
      <c r="T293" s="17">
        <v>20</v>
      </c>
      <c r="U293" s="15"/>
      <c r="V293" s="17" t="s">
        <v>100</v>
      </c>
      <c r="W293" s="15"/>
      <c r="X293" s="17" t="s">
        <v>99</v>
      </c>
      <c r="Y293" s="15"/>
      <c r="Z293" s="17" t="s">
        <v>98</v>
      </c>
      <c r="AA293" s="15"/>
      <c r="AB293" s="16"/>
      <c r="AC293" s="15"/>
      <c r="AD293" s="14"/>
      <c r="AE293" s="13"/>
      <c r="AF293" s="252"/>
      <c r="AG293" s="252"/>
      <c r="AH293" s="12"/>
      <c r="AI293" s="11"/>
      <c r="AJ293" s="235"/>
      <c r="AK293" s="241"/>
      <c r="AL293" s="232"/>
      <c r="AM293" s="235"/>
      <c r="AN293" s="241"/>
      <c r="AO293" s="232"/>
      <c r="AP293" s="235"/>
      <c r="AQ293" s="241"/>
      <c r="AR293" s="232"/>
      <c r="AS293" s="235"/>
      <c r="AT293" s="241"/>
      <c r="AU293" s="232"/>
      <c r="AV293" s="235"/>
      <c r="AW293" s="238"/>
      <c r="AX293" s="232"/>
      <c r="AY293" s="293"/>
      <c r="AZ293" s="229"/>
      <c r="BA293" s="229"/>
      <c r="BB293" s="296"/>
    </row>
    <row r="294" spans="2:62" ht="85.9" customHeight="1" thickTop="1" thickBot="1" x14ac:dyDescent="0.35">
      <c r="B294" s="105" t="s">
        <v>174</v>
      </c>
      <c r="C294" s="95" t="s">
        <v>173</v>
      </c>
      <c r="D294" s="100" t="s">
        <v>172</v>
      </c>
      <c r="E294" s="104" t="s">
        <v>171</v>
      </c>
      <c r="F294" s="103"/>
      <c r="G294" s="102"/>
      <c r="H294" s="101" t="s">
        <v>170</v>
      </c>
      <c r="I294" s="100" t="s">
        <v>96</v>
      </c>
      <c r="J294" s="100" t="s">
        <v>169</v>
      </c>
      <c r="K294" s="100" t="s">
        <v>97</v>
      </c>
      <c r="L294" s="256" t="s">
        <v>168</v>
      </c>
      <c r="M294" s="262"/>
      <c r="N294" s="256" t="s">
        <v>167</v>
      </c>
      <c r="O294" s="262"/>
      <c r="P294" s="256" t="s">
        <v>167</v>
      </c>
      <c r="Q294" s="257"/>
      <c r="R294" s="256" t="s">
        <v>167</v>
      </c>
      <c r="S294" s="257"/>
      <c r="T294" s="256" t="s">
        <v>167</v>
      </c>
      <c r="U294" s="257"/>
      <c r="V294" s="256" t="s">
        <v>167</v>
      </c>
      <c r="W294" s="257"/>
      <c r="X294" s="256" t="s">
        <v>167</v>
      </c>
      <c r="Y294" s="257"/>
      <c r="Z294" s="256" t="s">
        <v>167</v>
      </c>
      <c r="AA294" s="257"/>
      <c r="AB294" s="261" t="s">
        <v>166</v>
      </c>
      <c r="AC294" s="257"/>
      <c r="AD294" s="101" t="s">
        <v>165</v>
      </c>
      <c r="AE294" s="101" t="s">
        <v>164</v>
      </c>
      <c r="AF294" s="100" t="s">
        <v>163</v>
      </c>
      <c r="AG294" s="100" t="s">
        <v>162</v>
      </c>
      <c r="AH294" s="99" t="s">
        <v>161</v>
      </c>
      <c r="AI294" s="98"/>
      <c r="AJ294" s="96" t="s">
        <v>160</v>
      </c>
      <c r="AK294" s="95" t="s">
        <v>159</v>
      </c>
      <c r="AL294" s="94" t="s">
        <v>158</v>
      </c>
      <c r="AM294" s="96" t="s">
        <v>157</v>
      </c>
      <c r="AN294" s="95" t="s">
        <v>156</v>
      </c>
      <c r="AO294" s="94" t="s">
        <v>155</v>
      </c>
      <c r="AP294" s="96" t="s">
        <v>154</v>
      </c>
      <c r="AQ294" s="95" t="s">
        <v>153</v>
      </c>
      <c r="AR294" s="97" t="s">
        <v>152</v>
      </c>
      <c r="AS294" s="96" t="s">
        <v>151</v>
      </c>
      <c r="AT294" s="95" t="s">
        <v>150</v>
      </c>
      <c r="AU294" s="94" t="s">
        <v>149</v>
      </c>
      <c r="AV294" s="96" t="s">
        <v>148</v>
      </c>
      <c r="AW294" s="95" t="s">
        <v>147</v>
      </c>
      <c r="AX294" s="94" t="s">
        <v>146</v>
      </c>
      <c r="AY294" s="93" t="s">
        <v>145</v>
      </c>
      <c r="AZ294" s="92" t="s">
        <v>144</v>
      </c>
      <c r="BA294" s="92" t="s">
        <v>143</v>
      </c>
      <c r="BB294" s="91" t="s">
        <v>142</v>
      </c>
    </row>
    <row r="295" spans="2:62" ht="48" thickBot="1" x14ac:dyDescent="0.3">
      <c r="B295" s="90" t="s">
        <v>234</v>
      </c>
      <c r="C295" s="89"/>
      <c r="D295" s="88">
        <v>207</v>
      </c>
      <c r="E295" s="258"/>
      <c r="F295" s="259"/>
      <c r="G295" s="260"/>
      <c r="H295" s="87" t="s">
        <v>140</v>
      </c>
      <c r="I295" s="86"/>
      <c r="J295" s="86"/>
      <c r="K295" s="85"/>
      <c r="L295" s="84"/>
      <c r="M295" s="81"/>
      <c r="N295" s="84"/>
      <c r="O295" s="81"/>
      <c r="P295" s="84"/>
      <c r="Q295" s="81"/>
      <c r="R295" s="84"/>
      <c r="S295" s="81"/>
      <c r="T295" s="84"/>
      <c r="U295" s="81"/>
      <c r="V295" s="84"/>
      <c r="W295" s="81"/>
      <c r="X295" s="84"/>
      <c r="Y295" s="81"/>
      <c r="Z295" s="84"/>
      <c r="AA295" s="83"/>
      <c r="AB295" s="82" t="s">
        <v>139</v>
      </c>
      <c r="AC295" s="81"/>
      <c r="AD295" s="81"/>
      <c r="AE295" s="81"/>
      <c r="AF295" s="80"/>
      <c r="AG295" s="80"/>
      <c r="AH295" s="60"/>
      <c r="AI295" s="79" t="s">
        <v>138</v>
      </c>
      <c r="AJ295" s="78">
        <f t="shared" ref="AJ295:BB295" si="38">SUM(AJ297:AJ308)</f>
        <v>93</v>
      </c>
      <c r="AK295" s="77">
        <f t="shared" si="38"/>
        <v>0</v>
      </c>
      <c r="AL295" s="76">
        <f t="shared" si="38"/>
        <v>0</v>
      </c>
      <c r="AM295" s="78">
        <f t="shared" si="38"/>
        <v>33</v>
      </c>
      <c r="AN295" s="77">
        <f t="shared" si="38"/>
        <v>0</v>
      </c>
      <c r="AO295" s="76">
        <f t="shared" si="38"/>
        <v>0</v>
      </c>
      <c r="AP295" s="78">
        <f t="shared" si="38"/>
        <v>1</v>
      </c>
      <c r="AQ295" s="77">
        <f t="shared" si="38"/>
        <v>0</v>
      </c>
      <c r="AR295" s="76">
        <f t="shared" si="38"/>
        <v>0</v>
      </c>
      <c r="AS295" s="78">
        <f t="shared" si="38"/>
        <v>13</v>
      </c>
      <c r="AT295" s="77">
        <f t="shared" si="38"/>
        <v>0</v>
      </c>
      <c r="AU295" s="76">
        <f t="shared" si="38"/>
        <v>0</v>
      </c>
      <c r="AV295" s="78">
        <f t="shared" si="38"/>
        <v>0</v>
      </c>
      <c r="AW295" s="77">
        <f t="shared" si="38"/>
        <v>0</v>
      </c>
      <c r="AX295" s="76">
        <f t="shared" si="38"/>
        <v>0</v>
      </c>
      <c r="AY295" s="75">
        <f t="shared" si="38"/>
        <v>1</v>
      </c>
      <c r="AZ295" s="74">
        <f t="shared" si="38"/>
        <v>0</v>
      </c>
      <c r="BA295" s="74">
        <f t="shared" si="38"/>
        <v>2</v>
      </c>
      <c r="BB295" s="73">
        <f t="shared" si="38"/>
        <v>0</v>
      </c>
      <c r="BC295" s="72" t="s">
        <v>137</v>
      </c>
      <c r="BF295" s="5">
        <f>SUM(AJ295:AL295)/$BG$5</f>
        <v>31</v>
      </c>
      <c r="BG295" s="5">
        <f>SUM(AM295:AO295,AY295)/$BG$5</f>
        <v>11.333333333333334</v>
      </c>
      <c r="BH295" s="5">
        <f>SUM(AP295:AR295,AZ295)/$BG$5</f>
        <v>0.33333333333333331</v>
      </c>
      <c r="BI295" s="5">
        <f>SUM(AS295:AU295,BA295)/$BG$5</f>
        <v>5</v>
      </c>
      <c r="BJ295" s="5">
        <f>SUM(AV295:AX295,BB295)/$BG$5</f>
        <v>0</v>
      </c>
    </row>
    <row r="296" spans="2:62" ht="37.5" thickBot="1" x14ac:dyDescent="0.3">
      <c r="B296" s="71"/>
      <c r="C296" s="70"/>
      <c r="D296" s="69"/>
      <c r="E296" s="68"/>
      <c r="F296" s="68"/>
      <c r="G296" s="67"/>
      <c r="H296" s="66"/>
      <c r="I296" s="64"/>
      <c r="J296" s="64"/>
      <c r="K296" s="65"/>
      <c r="L296" s="64"/>
      <c r="M296" s="62"/>
      <c r="N296" s="64"/>
      <c r="O296" s="62"/>
      <c r="P296" s="64"/>
      <c r="Q296" s="62"/>
      <c r="R296" s="64"/>
      <c r="S296" s="62"/>
      <c r="T296" s="64"/>
      <c r="U296" s="62"/>
      <c r="V296" s="64"/>
      <c r="W296" s="62"/>
      <c r="X296" s="64"/>
      <c r="Y296" s="62"/>
      <c r="Z296" s="64"/>
      <c r="AA296" s="62"/>
      <c r="AB296" s="63"/>
      <c r="AC296" s="62"/>
      <c r="AD296" s="62"/>
      <c r="AE296" s="62"/>
      <c r="AF296" s="61"/>
      <c r="AG296" s="61"/>
      <c r="AH296" s="60"/>
      <c r="AI296" s="59" t="s">
        <v>136</v>
      </c>
      <c r="AJ296" s="58">
        <f t="shared" ref="AJ296:BB296" si="39">AJ295/3</f>
        <v>31</v>
      </c>
      <c r="AK296" s="57">
        <f t="shared" si="39"/>
        <v>0</v>
      </c>
      <c r="AL296" s="56">
        <f t="shared" si="39"/>
        <v>0</v>
      </c>
      <c r="AM296" s="58">
        <f t="shared" si="39"/>
        <v>11</v>
      </c>
      <c r="AN296" s="57">
        <f t="shared" si="39"/>
        <v>0</v>
      </c>
      <c r="AO296" s="56">
        <f t="shared" si="39"/>
        <v>0</v>
      </c>
      <c r="AP296" s="58">
        <f t="shared" si="39"/>
        <v>0.33333333333333331</v>
      </c>
      <c r="AQ296" s="57">
        <f t="shared" si="39"/>
        <v>0</v>
      </c>
      <c r="AR296" s="56">
        <f t="shared" si="39"/>
        <v>0</v>
      </c>
      <c r="AS296" s="58">
        <f t="shared" si="39"/>
        <v>4.333333333333333</v>
      </c>
      <c r="AT296" s="57">
        <f t="shared" si="39"/>
        <v>0</v>
      </c>
      <c r="AU296" s="56">
        <f t="shared" si="39"/>
        <v>0</v>
      </c>
      <c r="AV296" s="58">
        <f t="shared" si="39"/>
        <v>0</v>
      </c>
      <c r="AW296" s="57">
        <f t="shared" si="39"/>
        <v>0</v>
      </c>
      <c r="AX296" s="56">
        <f t="shared" si="39"/>
        <v>0</v>
      </c>
      <c r="AY296" s="55">
        <f t="shared" si="39"/>
        <v>0.33333333333333331</v>
      </c>
      <c r="AZ296" s="54">
        <f t="shared" si="39"/>
        <v>0</v>
      </c>
      <c r="BA296" s="54">
        <f t="shared" si="39"/>
        <v>0.66666666666666663</v>
      </c>
      <c r="BB296" s="53">
        <f t="shared" si="39"/>
        <v>0</v>
      </c>
      <c r="BC296" s="52" t="s">
        <v>135</v>
      </c>
    </row>
    <row r="297" spans="2:62" ht="28.15" customHeight="1" x14ac:dyDescent="0.2">
      <c r="B297" s="30"/>
      <c r="C297" s="242">
        <v>1</v>
      </c>
      <c r="D297" s="44"/>
      <c r="E297" s="43"/>
      <c r="F297" s="43"/>
      <c r="G297" s="42"/>
      <c r="H297" s="223" t="s">
        <v>384</v>
      </c>
      <c r="I297" s="246">
        <v>64</v>
      </c>
      <c r="J297" s="246">
        <v>26</v>
      </c>
      <c r="K297" s="246">
        <v>7</v>
      </c>
      <c r="L297" s="41" t="s">
        <v>133</v>
      </c>
      <c r="M297" s="40" t="s">
        <v>389</v>
      </c>
      <c r="N297" s="41" t="s">
        <v>131</v>
      </c>
      <c r="O297" s="40" t="s">
        <v>382</v>
      </c>
      <c r="P297" s="41" t="s">
        <v>130</v>
      </c>
      <c r="Q297" s="40" t="s">
        <v>186</v>
      </c>
      <c r="R297" s="41" t="s">
        <v>129</v>
      </c>
      <c r="S297" s="40" t="s">
        <v>443</v>
      </c>
      <c r="T297" s="41" t="s">
        <v>128</v>
      </c>
      <c r="U297" s="40" t="s">
        <v>113</v>
      </c>
      <c r="V297" s="41" t="s">
        <v>127</v>
      </c>
      <c r="W297" s="40"/>
      <c r="X297" s="41" t="s">
        <v>126</v>
      </c>
      <c r="Y297" s="40"/>
      <c r="Z297" s="41" t="s">
        <v>125</v>
      </c>
      <c r="AA297" s="40"/>
      <c r="AB297" s="39"/>
      <c r="AC297" s="40"/>
      <c r="AD297" s="39" t="s">
        <v>1118</v>
      </c>
      <c r="AE297" s="38" t="s">
        <v>780</v>
      </c>
      <c r="AF297" s="250"/>
      <c r="AG297" s="250"/>
      <c r="AH297" s="37"/>
      <c r="AI297" s="11"/>
      <c r="AJ297" s="233">
        <f>SUMPRODUCT(LEN($M297:$U300)-LEN(SUBSTITUTE($M297:$U300,"A", "")))</f>
        <v>40</v>
      </c>
      <c r="AK297" s="239">
        <f>SUMPRODUCT(LEN($X297:$X300)-LEN(SUBSTITUTE($X297:$X300,"A", "")))</f>
        <v>0</v>
      </c>
      <c r="AL297" s="230">
        <f>SUMPRODUCT(LEN($W297:$W300)-LEN(SUBSTITUTE($W297:$W300,"A", "")))</f>
        <v>0</v>
      </c>
      <c r="AM297" s="233">
        <f>SUMPRODUCT(LEN($M297:$U300)-LEN(SUBSTITUTE($M297:$U300,"S", "")))</f>
        <v>16</v>
      </c>
      <c r="AN297" s="239">
        <f>SUMPRODUCT(LEN($X297:$X300)-LEN(SUBSTITUTE($X297:$X300,"S", "")))</f>
        <v>0</v>
      </c>
      <c r="AO297" s="230">
        <f>SUMPRODUCT(LEN($W297:$W300)-LEN(SUBSTITUTE($W297:$W300,"S", "")))</f>
        <v>0</v>
      </c>
      <c r="AP297" s="233">
        <f>SUMPRODUCT(LEN($M297:$U300)-LEN(SUBSTITUTE($M297:$U300,"F", "")))</f>
        <v>0</v>
      </c>
      <c r="AQ297" s="239">
        <f>SUMPRODUCT(LEN($X297:$X300)-LEN(SUBSTITUTE($X297:$X300,"F", "")))</f>
        <v>0</v>
      </c>
      <c r="AR297" s="230">
        <f>SUMPRODUCT(LEN($W297:$W300)-LEN(SUBSTITUTE($W297:$W300,"F", "")))</f>
        <v>0</v>
      </c>
      <c r="AS297" s="233">
        <f>SUMPRODUCT(LEN($M297:$U300)-LEN(SUBSTITUTE($M297:$U300,"G", "")))</f>
        <v>8</v>
      </c>
      <c r="AT297" s="239">
        <f>SUMPRODUCT(LEN($X297:$X300)-LEN(SUBSTITUTE($X297:$X300,"G", "")))</f>
        <v>0</v>
      </c>
      <c r="AU297" s="230">
        <f>SUMPRODUCT(LEN($W297:$W300)-LEN(SUBSTITUTE($W297:$W300,"G", "")))</f>
        <v>0</v>
      </c>
      <c r="AV297" s="233">
        <f>SUMPRODUCT(LEN($L297:$U300)-LEN(SUBSTITUTE($L297:$U300,"M", "")))</f>
        <v>0</v>
      </c>
      <c r="AW297" s="236">
        <f>SUMPRODUCT(LEN($X297:$X300)-LEN(SUBSTITUTE($X297:$X300,"M", "")))</f>
        <v>0</v>
      </c>
      <c r="AX297" s="230">
        <f>SUMPRODUCT(LEN($W297:$W300)-LEN(SUBSTITUTE($W297:$W300,"M", "")))</f>
        <v>0</v>
      </c>
      <c r="AY297" s="291">
        <f>SUMPRODUCT(LEN($AE297:$AE300)-LEN(SUBSTITUTE($AE297:$AE300,"S", "")))</f>
        <v>1</v>
      </c>
      <c r="AZ297" s="227">
        <f>SUMPRODUCT(LEN($AE297:$AE300)-LEN(SUBSTITUTE($AE297:$AE300,"F", "")))</f>
        <v>0</v>
      </c>
      <c r="BA297" s="227">
        <f>SUMPRODUCT(LEN($AE297:$AE300)-LEN(SUBSTITUTE($AE297:$AE300,"G", "")))</f>
        <v>2</v>
      </c>
      <c r="BB297" s="294">
        <f>SUMPRODUCT(LEN($AE297:$AE300)-LEN(SUBSTITUTE($AE297:$AE300,"M", "")))</f>
        <v>0</v>
      </c>
    </row>
    <row r="298" spans="2:62" ht="28.15" customHeight="1" thickBot="1" x14ac:dyDescent="0.25">
      <c r="B298" s="30"/>
      <c r="C298" s="243"/>
      <c r="D298" s="36"/>
      <c r="E298" s="35"/>
      <c r="F298" s="35"/>
      <c r="G298" s="34"/>
      <c r="H298" s="224"/>
      <c r="I298" s="247"/>
      <c r="J298" s="247"/>
      <c r="K298" s="247"/>
      <c r="L298" s="33" t="s">
        <v>123</v>
      </c>
      <c r="M298" s="32" t="s">
        <v>725</v>
      </c>
      <c r="N298" s="33" t="s">
        <v>122</v>
      </c>
      <c r="O298" s="32" t="s">
        <v>377</v>
      </c>
      <c r="P298" s="33" t="s">
        <v>120</v>
      </c>
      <c r="Q298" s="32" t="s">
        <v>444</v>
      </c>
      <c r="R298" s="33" t="s">
        <v>119</v>
      </c>
      <c r="S298" s="32" t="s">
        <v>217</v>
      </c>
      <c r="T298" s="33" t="s">
        <v>118</v>
      </c>
      <c r="U298" s="32" t="s">
        <v>121</v>
      </c>
      <c r="V298" s="33" t="s">
        <v>117</v>
      </c>
      <c r="W298" s="32"/>
      <c r="X298" s="33" t="s">
        <v>116</v>
      </c>
      <c r="Y298" s="32"/>
      <c r="Z298" s="33" t="s">
        <v>115</v>
      </c>
      <c r="AA298" s="32"/>
      <c r="AB298" s="31"/>
      <c r="AC298" s="32"/>
      <c r="AD298" s="31" t="s">
        <v>1117</v>
      </c>
      <c r="AE298" s="23"/>
      <c r="AF298" s="251"/>
      <c r="AG298" s="251"/>
      <c r="AH298" s="22"/>
      <c r="AI298" s="11"/>
      <c r="AJ298" s="234"/>
      <c r="AK298" s="240"/>
      <c r="AL298" s="231"/>
      <c r="AM298" s="234"/>
      <c r="AN298" s="240"/>
      <c r="AO298" s="231"/>
      <c r="AP298" s="234"/>
      <c r="AQ298" s="240"/>
      <c r="AR298" s="231"/>
      <c r="AS298" s="234"/>
      <c r="AT298" s="240"/>
      <c r="AU298" s="231"/>
      <c r="AV298" s="234"/>
      <c r="AW298" s="237"/>
      <c r="AX298" s="231"/>
      <c r="AY298" s="292"/>
      <c r="AZ298" s="228"/>
      <c r="BA298" s="228"/>
      <c r="BB298" s="295"/>
    </row>
    <row r="299" spans="2:62" ht="28.15" customHeight="1" x14ac:dyDescent="0.2">
      <c r="B299" s="30"/>
      <c r="C299" s="244"/>
      <c r="D299" s="29"/>
      <c r="E299" s="28"/>
      <c r="F299" s="28"/>
      <c r="G299" s="27"/>
      <c r="H299" s="225">
        <v>209</v>
      </c>
      <c r="I299" s="248"/>
      <c r="J299" s="248"/>
      <c r="K299" s="248"/>
      <c r="L299" s="26" t="s">
        <v>114</v>
      </c>
      <c r="M299" s="25" t="s">
        <v>382</v>
      </c>
      <c r="N299" s="26" t="s">
        <v>112</v>
      </c>
      <c r="O299" s="25" t="s">
        <v>382</v>
      </c>
      <c r="P299" s="26" t="s">
        <v>111</v>
      </c>
      <c r="Q299" s="25" t="s">
        <v>443</v>
      </c>
      <c r="R299" s="26" t="s">
        <v>110</v>
      </c>
      <c r="S299" s="25" t="s">
        <v>217</v>
      </c>
      <c r="T299" s="26" t="s">
        <v>109</v>
      </c>
      <c r="U299" s="25" t="s">
        <v>121</v>
      </c>
      <c r="V299" s="26" t="s">
        <v>108</v>
      </c>
      <c r="W299" s="25"/>
      <c r="X299" s="26" t="s">
        <v>107</v>
      </c>
      <c r="Y299" s="25"/>
      <c r="Z299" s="26" t="s">
        <v>106</v>
      </c>
      <c r="AA299" s="25"/>
      <c r="AB299" s="24"/>
      <c r="AC299" s="25"/>
      <c r="AD299" s="24"/>
      <c r="AE299" s="23"/>
      <c r="AF299" s="251"/>
      <c r="AG299" s="251"/>
      <c r="AH299" s="22"/>
      <c r="AI299" s="11"/>
      <c r="AJ299" s="234"/>
      <c r="AK299" s="240"/>
      <c r="AL299" s="231"/>
      <c r="AM299" s="234"/>
      <c r="AN299" s="240"/>
      <c r="AO299" s="231"/>
      <c r="AP299" s="234"/>
      <c r="AQ299" s="240"/>
      <c r="AR299" s="231"/>
      <c r="AS299" s="234"/>
      <c r="AT299" s="240"/>
      <c r="AU299" s="231"/>
      <c r="AV299" s="234"/>
      <c r="AW299" s="237"/>
      <c r="AX299" s="231"/>
      <c r="AY299" s="292"/>
      <c r="AZ299" s="228"/>
      <c r="BA299" s="228"/>
      <c r="BB299" s="295"/>
    </row>
    <row r="300" spans="2:62" ht="28.15" customHeight="1" thickBot="1" x14ac:dyDescent="0.25">
      <c r="B300" s="30"/>
      <c r="C300" s="253"/>
      <c r="D300" s="51"/>
      <c r="E300" s="50"/>
      <c r="F300" s="50"/>
      <c r="G300" s="49"/>
      <c r="H300" s="226"/>
      <c r="I300" s="254"/>
      <c r="J300" s="254"/>
      <c r="K300" s="254"/>
      <c r="L300" s="48" t="s">
        <v>105</v>
      </c>
      <c r="M300" s="47" t="s">
        <v>452</v>
      </c>
      <c r="N300" s="48" t="s">
        <v>103</v>
      </c>
      <c r="O300" s="47" t="s">
        <v>420</v>
      </c>
      <c r="P300" s="48" t="s">
        <v>102</v>
      </c>
      <c r="Q300" s="47" t="s">
        <v>411</v>
      </c>
      <c r="R300" s="48" t="s">
        <v>101</v>
      </c>
      <c r="S300" s="47" t="s">
        <v>175</v>
      </c>
      <c r="T300" s="48">
        <v>20</v>
      </c>
      <c r="U300" s="47"/>
      <c r="V300" s="48" t="s">
        <v>100</v>
      </c>
      <c r="W300" s="47"/>
      <c r="X300" s="48" t="s">
        <v>99</v>
      </c>
      <c r="Y300" s="47"/>
      <c r="Z300" s="48" t="s">
        <v>98</v>
      </c>
      <c r="AA300" s="47"/>
      <c r="AB300" s="16"/>
      <c r="AC300" s="47"/>
      <c r="AD300" s="16"/>
      <c r="AE300" s="46"/>
      <c r="AF300" s="255"/>
      <c r="AG300" s="255"/>
      <c r="AH300" s="45"/>
      <c r="AI300" s="11"/>
      <c r="AJ300" s="235"/>
      <c r="AK300" s="241"/>
      <c r="AL300" s="232"/>
      <c r="AM300" s="235"/>
      <c r="AN300" s="241"/>
      <c r="AO300" s="232"/>
      <c r="AP300" s="235"/>
      <c r="AQ300" s="241"/>
      <c r="AR300" s="232"/>
      <c r="AS300" s="235"/>
      <c r="AT300" s="241"/>
      <c r="AU300" s="232"/>
      <c r="AV300" s="235"/>
      <c r="AW300" s="238"/>
      <c r="AX300" s="232"/>
      <c r="AY300" s="293"/>
      <c r="AZ300" s="229"/>
      <c r="BA300" s="229"/>
      <c r="BB300" s="296"/>
    </row>
    <row r="301" spans="2:62" ht="28.15" customHeight="1" x14ac:dyDescent="0.2">
      <c r="B301" s="30"/>
      <c r="C301" s="242">
        <v>2</v>
      </c>
      <c r="D301" s="44"/>
      <c r="E301" s="43"/>
      <c r="F301" s="43"/>
      <c r="G301" s="42"/>
      <c r="H301" s="223"/>
      <c r="I301" s="246">
        <v>47</v>
      </c>
      <c r="J301" s="246">
        <v>22</v>
      </c>
      <c r="K301" s="246">
        <v>7</v>
      </c>
      <c r="L301" s="41" t="s">
        <v>133</v>
      </c>
      <c r="M301" s="40" t="s">
        <v>132</v>
      </c>
      <c r="N301" s="41" t="s">
        <v>131</v>
      </c>
      <c r="O301" s="40" t="s">
        <v>484</v>
      </c>
      <c r="P301" s="41" t="s">
        <v>130</v>
      </c>
      <c r="Q301" s="40" t="s">
        <v>186</v>
      </c>
      <c r="R301" s="41" t="s">
        <v>129</v>
      </c>
      <c r="S301" s="40" t="s">
        <v>132</v>
      </c>
      <c r="T301" s="41" t="s">
        <v>128</v>
      </c>
      <c r="U301" s="40"/>
      <c r="V301" s="41" t="s">
        <v>127</v>
      </c>
      <c r="W301" s="40"/>
      <c r="X301" s="41" t="s">
        <v>126</v>
      </c>
      <c r="Y301" s="40"/>
      <c r="Z301" s="41" t="s">
        <v>125</v>
      </c>
      <c r="AA301" s="40"/>
      <c r="AB301" s="39"/>
      <c r="AC301" s="40"/>
      <c r="AD301" s="39"/>
      <c r="AE301" s="38"/>
      <c r="AF301" s="250">
        <v>5</v>
      </c>
      <c r="AG301" s="250"/>
      <c r="AH301" s="37"/>
      <c r="AI301" s="11"/>
      <c r="AJ301" s="233">
        <f>SUMPRODUCT(LEN($M301:$U304)-LEN(SUBSTITUTE($M301:$U304,"A", "")))</f>
        <v>32</v>
      </c>
      <c r="AK301" s="239">
        <f>SUMPRODUCT(LEN($X301:$X304)-LEN(SUBSTITUTE($X301:$X304,"A", "")))</f>
        <v>0</v>
      </c>
      <c r="AL301" s="230">
        <f>SUMPRODUCT(LEN($W301:$W304)-LEN(SUBSTITUTE($W301:$W304,"A", "")))</f>
        <v>0</v>
      </c>
      <c r="AM301" s="233">
        <f>SUMPRODUCT(LEN($M301:$U304)-LEN(SUBSTITUTE($M301:$U304,"S", "")))</f>
        <v>2</v>
      </c>
      <c r="AN301" s="239">
        <f>SUMPRODUCT(LEN($X301:$X304)-LEN(SUBSTITUTE($X301:$X304,"S", "")))</f>
        <v>0</v>
      </c>
      <c r="AO301" s="230">
        <f>SUMPRODUCT(LEN($W301:$W304)-LEN(SUBSTITUTE($W301:$W304,"S", "")))</f>
        <v>0</v>
      </c>
      <c r="AP301" s="233">
        <f>SUMPRODUCT(LEN($M301:$U304)-LEN(SUBSTITUTE($M301:$U304,"F", "")))</f>
        <v>1</v>
      </c>
      <c r="AQ301" s="239">
        <f>SUMPRODUCT(LEN($X301:$X304)-LEN(SUBSTITUTE($X301:$X304,"F", "")))</f>
        <v>0</v>
      </c>
      <c r="AR301" s="230">
        <f>SUMPRODUCT(LEN($W301:$W304)-LEN(SUBSTITUTE($W301:$W304,"F", "")))</f>
        <v>0</v>
      </c>
      <c r="AS301" s="233">
        <f>SUMPRODUCT(LEN($M301:$U304)-LEN(SUBSTITUTE($M301:$U304,"G", "")))</f>
        <v>3</v>
      </c>
      <c r="AT301" s="239">
        <f>SUMPRODUCT(LEN($X301:$X304)-LEN(SUBSTITUTE($X301:$X304,"G", "")))</f>
        <v>0</v>
      </c>
      <c r="AU301" s="230">
        <f>SUMPRODUCT(LEN($W301:$W304)-LEN(SUBSTITUTE($W301:$W304,"G", "")))</f>
        <v>0</v>
      </c>
      <c r="AV301" s="233">
        <f>SUMPRODUCT(LEN($L301:$U304)-LEN(SUBSTITUTE($L301:$U304,"M", "")))</f>
        <v>0</v>
      </c>
      <c r="AW301" s="236">
        <f>SUMPRODUCT(LEN($X301:$X304)-LEN(SUBSTITUTE($X301:$X304,"M", "")))</f>
        <v>0</v>
      </c>
      <c r="AX301" s="230">
        <f>SUMPRODUCT(LEN($W301:$W304)-LEN(SUBSTITUTE($W301:$W304,"M", "")))</f>
        <v>0</v>
      </c>
      <c r="AY301" s="291">
        <f>SUMPRODUCT(LEN($AE301:$AE304)-LEN(SUBSTITUTE($AE301:$AE304,"S", "")))</f>
        <v>0</v>
      </c>
      <c r="AZ301" s="227">
        <f>SUMPRODUCT(LEN($AE301:$AE304)-LEN(SUBSTITUTE($AE301:$AE304,"F", "")))</f>
        <v>0</v>
      </c>
      <c r="BA301" s="227">
        <f>SUMPRODUCT(LEN($AE301:$AE304)-LEN(SUBSTITUTE($AE301:$AE304,"G", "")))</f>
        <v>0</v>
      </c>
      <c r="BB301" s="294">
        <f>SUMPRODUCT(LEN($AE301:$AE304)-LEN(SUBSTITUTE($AE301:$AE304,"M", "")))</f>
        <v>0</v>
      </c>
    </row>
    <row r="302" spans="2:62" ht="28.15" customHeight="1" thickBot="1" x14ac:dyDescent="0.25">
      <c r="B302" s="30"/>
      <c r="C302" s="243"/>
      <c r="D302" s="36"/>
      <c r="E302" s="35"/>
      <c r="F302" s="35"/>
      <c r="G302" s="34"/>
      <c r="H302" s="224"/>
      <c r="I302" s="247"/>
      <c r="J302" s="247"/>
      <c r="K302" s="247"/>
      <c r="L302" s="33" t="s">
        <v>123</v>
      </c>
      <c r="M302" s="32" t="s">
        <v>132</v>
      </c>
      <c r="N302" s="33" t="s">
        <v>122</v>
      </c>
      <c r="O302" s="32" t="s">
        <v>484</v>
      </c>
      <c r="P302" s="33" t="s">
        <v>120</v>
      </c>
      <c r="Q302" s="32" t="s">
        <v>385</v>
      </c>
      <c r="R302" s="33" t="s">
        <v>119</v>
      </c>
      <c r="S302" s="32" t="s">
        <v>104</v>
      </c>
      <c r="T302" s="33" t="s">
        <v>118</v>
      </c>
      <c r="U302" s="32"/>
      <c r="V302" s="33" t="s">
        <v>117</v>
      </c>
      <c r="W302" s="32"/>
      <c r="X302" s="33" t="s">
        <v>116</v>
      </c>
      <c r="Y302" s="32"/>
      <c r="Z302" s="33" t="s">
        <v>115</v>
      </c>
      <c r="AA302" s="32"/>
      <c r="AB302" s="31"/>
      <c r="AC302" s="32"/>
      <c r="AD302" s="31"/>
      <c r="AE302" s="23"/>
      <c r="AF302" s="251"/>
      <c r="AG302" s="251"/>
      <c r="AH302" s="22"/>
      <c r="AI302" s="11"/>
      <c r="AJ302" s="234"/>
      <c r="AK302" s="240"/>
      <c r="AL302" s="231"/>
      <c r="AM302" s="234"/>
      <c r="AN302" s="240"/>
      <c r="AO302" s="231"/>
      <c r="AP302" s="234"/>
      <c r="AQ302" s="240"/>
      <c r="AR302" s="231"/>
      <c r="AS302" s="234"/>
      <c r="AT302" s="240"/>
      <c r="AU302" s="231"/>
      <c r="AV302" s="234"/>
      <c r="AW302" s="237"/>
      <c r="AX302" s="231"/>
      <c r="AY302" s="292"/>
      <c r="AZ302" s="228"/>
      <c r="BA302" s="228"/>
      <c r="BB302" s="295"/>
    </row>
    <row r="303" spans="2:62" ht="28.15" customHeight="1" x14ac:dyDescent="0.2">
      <c r="B303" s="30"/>
      <c r="C303" s="244"/>
      <c r="D303" s="29"/>
      <c r="E303" s="28"/>
      <c r="F303" s="28"/>
      <c r="G303" s="27"/>
      <c r="H303" s="225"/>
      <c r="I303" s="248"/>
      <c r="J303" s="248"/>
      <c r="K303" s="248"/>
      <c r="L303" s="26" t="s">
        <v>114</v>
      </c>
      <c r="M303" s="25" t="s">
        <v>186</v>
      </c>
      <c r="N303" s="26" t="s">
        <v>112</v>
      </c>
      <c r="O303" s="25" t="s">
        <v>186</v>
      </c>
      <c r="P303" s="26" t="s">
        <v>111</v>
      </c>
      <c r="Q303" s="25" t="s">
        <v>217</v>
      </c>
      <c r="R303" s="26" t="s">
        <v>110</v>
      </c>
      <c r="S303" s="25" t="s">
        <v>104</v>
      </c>
      <c r="T303" s="26" t="s">
        <v>109</v>
      </c>
      <c r="U303" s="25"/>
      <c r="V303" s="26" t="s">
        <v>108</v>
      </c>
      <c r="W303" s="25"/>
      <c r="X303" s="26" t="s">
        <v>107</v>
      </c>
      <c r="Y303" s="25"/>
      <c r="Z303" s="26" t="s">
        <v>106</v>
      </c>
      <c r="AA303" s="25"/>
      <c r="AB303" s="24"/>
      <c r="AC303" s="25"/>
      <c r="AD303" s="24"/>
      <c r="AE303" s="23"/>
      <c r="AF303" s="251"/>
      <c r="AG303" s="251"/>
      <c r="AH303" s="22"/>
      <c r="AI303" s="11"/>
      <c r="AJ303" s="234"/>
      <c r="AK303" s="240"/>
      <c r="AL303" s="231"/>
      <c r="AM303" s="234"/>
      <c r="AN303" s="240"/>
      <c r="AO303" s="231"/>
      <c r="AP303" s="234"/>
      <c r="AQ303" s="240"/>
      <c r="AR303" s="231"/>
      <c r="AS303" s="234"/>
      <c r="AT303" s="240"/>
      <c r="AU303" s="231"/>
      <c r="AV303" s="234"/>
      <c r="AW303" s="237"/>
      <c r="AX303" s="231"/>
      <c r="AY303" s="292"/>
      <c r="AZ303" s="228"/>
      <c r="BA303" s="228"/>
      <c r="BB303" s="295"/>
    </row>
    <row r="304" spans="2:62" ht="28.15" customHeight="1" thickBot="1" x14ac:dyDescent="0.25">
      <c r="B304" s="30"/>
      <c r="C304" s="253"/>
      <c r="D304" s="51"/>
      <c r="E304" s="50"/>
      <c r="F304" s="50"/>
      <c r="G304" s="49"/>
      <c r="H304" s="226"/>
      <c r="I304" s="254"/>
      <c r="J304" s="254"/>
      <c r="K304" s="254"/>
      <c r="L304" s="48" t="s">
        <v>105</v>
      </c>
      <c r="M304" s="47" t="s">
        <v>389</v>
      </c>
      <c r="N304" s="48" t="s">
        <v>103</v>
      </c>
      <c r="O304" s="47" t="s">
        <v>186</v>
      </c>
      <c r="P304" s="48" t="s">
        <v>102</v>
      </c>
      <c r="Q304" s="47" t="s">
        <v>217</v>
      </c>
      <c r="R304" s="48" t="s">
        <v>101</v>
      </c>
      <c r="S304" s="47"/>
      <c r="T304" s="48">
        <v>20</v>
      </c>
      <c r="U304" s="47"/>
      <c r="V304" s="48" t="s">
        <v>100</v>
      </c>
      <c r="W304" s="47"/>
      <c r="X304" s="48" t="s">
        <v>99</v>
      </c>
      <c r="Y304" s="47"/>
      <c r="Z304" s="48" t="s">
        <v>98</v>
      </c>
      <c r="AA304" s="47"/>
      <c r="AB304" s="16"/>
      <c r="AC304" s="47"/>
      <c r="AD304" s="16"/>
      <c r="AE304" s="46"/>
      <c r="AF304" s="255"/>
      <c r="AG304" s="255"/>
      <c r="AH304" s="45"/>
      <c r="AI304" s="11"/>
      <c r="AJ304" s="235"/>
      <c r="AK304" s="241"/>
      <c r="AL304" s="232"/>
      <c r="AM304" s="235"/>
      <c r="AN304" s="241"/>
      <c r="AO304" s="232"/>
      <c r="AP304" s="235"/>
      <c r="AQ304" s="241"/>
      <c r="AR304" s="232"/>
      <c r="AS304" s="235"/>
      <c r="AT304" s="241"/>
      <c r="AU304" s="232"/>
      <c r="AV304" s="235"/>
      <c r="AW304" s="238"/>
      <c r="AX304" s="232"/>
      <c r="AY304" s="293"/>
      <c r="AZ304" s="229"/>
      <c r="BA304" s="229"/>
      <c r="BB304" s="296"/>
    </row>
    <row r="305" spans="2:62" ht="28.15" customHeight="1" x14ac:dyDescent="0.2">
      <c r="B305" s="30"/>
      <c r="C305" s="242">
        <v>3</v>
      </c>
      <c r="D305" s="44"/>
      <c r="E305" s="43"/>
      <c r="F305" s="43"/>
      <c r="G305" s="42"/>
      <c r="H305" s="223"/>
      <c r="I305" s="246">
        <v>51</v>
      </c>
      <c r="J305" s="246">
        <v>22</v>
      </c>
      <c r="K305" s="246">
        <v>7</v>
      </c>
      <c r="L305" s="41" t="s">
        <v>133</v>
      </c>
      <c r="M305" s="40" t="s">
        <v>132</v>
      </c>
      <c r="N305" s="41" t="s">
        <v>131</v>
      </c>
      <c r="O305" s="40" t="s">
        <v>428</v>
      </c>
      <c r="P305" s="41" t="s">
        <v>130</v>
      </c>
      <c r="Q305" s="40" t="s">
        <v>186</v>
      </c>
      <c r="R305" s="41" t="s">
        <v>129</v>
      </c>
      <c r="S305" s="40" t="s">
        <v>113</v>
      </c>
      <c r="T305" s="41" t="s">
        <v>128</v>
      </c>
      <c r="U305" s="40"/>
      <c r="V305" s="41" t="s">
        <v>127</v>
      </c>
      <c r="W305" s="40"/>
      <c r="X305" s="41" t="s">
        <v>126</v>
      </c>
      <c r="Y305" s="40"/>
      <c r="Z305" s="41" t="s">
        <v>125</v>
      </c>
      <c r="AA305" s="40"/>
      <c r="AB305" s="39"/>
      <c r="AC305" s="40"/>
      <c r="AD305" s="39" t="s">
        <v>175</v>
      </c>
      <c r="AE305" s="38"/>
      <c r="AF305" s="250"/>
      <c r="AG305" s="250"/>
      <c r="AH305" s="37"/>
      <c r="AI305" s="11"/>
      <c r="AJ305" s="233">
        <f>SUMPRODUCT(LEN($M305:$U308)-LEN(SUBSTITUTE($M305:$U308,"A", "")))</f>
        <v>21</v>
      </c>
      <c r="AK305" s="239">
        <f>SUMPRODUCT(LEN($X305:$X308)-LEN(SUBSTITUTE($X305:$X308,"A", "")))</f>
        <v>0</v>
      </c>
      <c r="AL305" s="230">
        <f>SUMPRODUCT(LEN($W305:$W308)-LEN(SUBSTITUTE($W305:$W308,"A", "")))</f>
        <v>0</v>
      </c>
      <c r="AM305" s="233">
        <f>SUMPRODUCT(LEN($M305:$U308)-LEN(SUBSTITUTE($M305:$U308,"S", "")))</f>
        <v>15</v>
      </c>
      <c r="AN305" s="239">
        <f>SUMPRODUCT(LEN($X305:$X308)-LEN(SUBSTITUTE($X305:$X308,"S", "")))</f>
        <v>0</v>
      </c>
      <c r="AO305" s="230">
        <f>SUMPRODUCT(LEN($W305:$W308)-LEN(SUBSTITUTE($W305:$W308,"S", "")))</f>
        <v>0</v>
      </c>
      <c r="AP305" s="233">
        <f>SUMPRODUCT(LEN($M305:$U308)-LEN(SUBSTITUTE($M305:$U308,"F", "")))</f>
        <v>0</v>
      </c>
      <c r="AQ305" s="239">
        <f>SUMPRODUCT(LEN($X305:$X308)-LEN(SUBSTITUTE($X305:$X308,"F", "")))</f>
        <v>0</v>
      </c>
      <c r="AR305" s="230">
        <f>SUMPRODUCT(LEN($W305:$W308)-LEN(SUBSTITUTE($W305:$W308,"F", "")))</f>
        <v>0</v>
      </c>
      <c r="AS305" s="233">
        <f>SUMPRODUCT(LEN($M305:$U308)-LEN(SUBSTITUTE($M305:$U308,"G", "")))</f>
        <v>2</v>
      </c>
      <c r="AT305" s="239">
        <f>SUMPRODUCT(LEN($X305:$X308)-LEN(SUBSTITUTE($X305:$X308,"G", "")))</f>
        <v>0</v>
      </c>
      <c r="AU305" s="230">
        <f>SUMPRODUCT(LEN($W305:$W308)-LEN(SUBSTITUTE($W305:$W308,"G", "")))</f>
        <v>0</v>
      </c>
      <c r="AV305" s="233">
        <f>SUMPRODUCT(LEN($L305:$U308)-LEN(SUBSTITUTE($L305:$U308,"M", "")))</f>
        <v>0</v>
      </c>
      <c r="AW305" s="236">
        <f>SUMPRODUCT(LEN($X305:$X308)-LEN(SUBSTITUTE($X305:$X308,"M", "")))</f>
        <v>0</v>
      </c>
      <c r="AX305" s="230">
        <f>SUMPRODUCT(LEN($W305:$W308)-LEN(SUBSTITUTE($W305:$W308,"M", "")))</f>
        <v>0</v>
      </c>
      <c r="AY305" s="291">
        <f>SUMPRODUCT(LEN($AE305:$AE308)-LEN(SUBSTITUTE($AE305:$AE308,"S", "")))</f>
        <v>0</v>
      </c>
      <c r="AZ305" s="227">
        <f>SUMPRODUCT(LEN($AE305:$AE308)-LEN(SUBSTITUTE($AE305:$AE308,"F", "")))</f>
        <v>0</v>
      </c>
      <c r="BA305" s="227">
        <f>SUMPRODUCT(LEN($AE305:$AE308)-LEN(SUBSTITUTE($AE305:$AE308,"G", "")))</f>
        <v>0</v>
      </c>
      <c r="BB305" s="294">
        <f>SUMPRODUCT(LEN($AE305:$AE308)-LEN(SUBSTITUTE($AE305:$AE308,"M", "")))</f>
        <v>0</v>
      </c>
    </row>
    <row r="306" spans="2:62" ht="28.15" customHeight="1" thickBot="1" x14ac:dyDescent="0.25">
      <c r="B306" s="30"/>
      <c r="C306" s="243"/>
      <c r="D306" s="36"/>
      <c r="E306" s="35"/>
      <c r="F306" s="35"/>
      <c r="G306" s="34"/>
      <c r="H306" s="224"/>
      <c r="I306" s="247"/>
      <c r="J306" s="247"/>
      <c r="K306" s="247"/>
      <c r="L306" s="33" t="s">
        <v>123</v>
      </c>
      <c r="M306" s="32" t="s">
        <v>132</v>
      </c>
      <c r="N306" s="33" t="s">
        <v>122</v>
      </c>
      <c r="O306" s="32" t="s">
        <v>411</v>
      </c>
      <c r="P306" s="33" t="s">
        <v>120</v>
      </c>
      <c r="Q306" s="32" t="s">
        <v>188</v>
      </c>
      <c r="R306" s="33" t="s">
        <v>119</v>
      </c>
      <c r="S306" s="32" t="s">
        <v>113</v>
      </c>
      <c r="T306" s="33" t="s">
        <v>118</v>
      </c>
      <c r="U306" s="32"/>
      <c r="V306" s="33" t="s">
        <v>117</v>
      </c>
      <c r="W306" s="32"/>
      <c r="X306" s="33" t="s">
        <v>116</v>
      </c>
      <c r="Y306" s="32"/>
      <c r="Z306" s="33" t="s">
        <v>115</v>
      </c>
      <c r="AA306" s="32"/>
      <c r="AB306" s="31"/>
      <c r="AC306" s="32"/>
      <c r="AD306" s="31"/>
      <c r="AE306" s="23"/>
      <c r="AF306" s="251"/>
      <c r="AG306" s="251"/>
      <c r="AH306" s="22"/>
      <c r="AI306" s="11"/>
      <c r="AJ306" s="234"/>
      <c r="AK306" s="240"/>
      <c r="AL306" s="231"/>
      <c r="AM306" s="234"/>
      <c r="AN306" s="240"/>
      <c r="AO306" s="231"/>
      <c r="AP306" s="234"/>
      <c r="AQ306" s="240"/>
      <c r="AR306" s="231"/>
      <c r="AS306" s="234"/>
      <c r="AT306" s="240"/>
      <c r="AU306" s="231"/>
      <c r="AV306" s="234"/>
      <c r="AW306" s="237"/>
      <c r="AX306" s="231"/>
      <c r="AY306" s="292"/>
      <c r="AZ306" s="228"/>
      <c r="BA306" s="228"/>
      <c r="BB306" s="295"/>
    </row>
    <row r="307" spans="2:62" ht="28.15" customHeight="1" x14ac:dyDescent="0.2">
      <c r="B307" s="30"/>
      <c r="C307" s="244"/>
      <c r="D307" s="29"/>
      <c r="E307" s="28"/>
      <c r="F307" s="28"/>
      <c r="G307" s="27"/>
      <c r="H307" s="225"/>
      <c r="I307" s="248"/>
      <c r="J307" s="248"/>
      <c r="K307" s="248"/>
      <c r="L307" s="26" t="s">
        <v>114</v>
      </c>
      <c r="M307" s="25" t="s">
        <v>132</v>
      </c>
      <c r="N307" s="26" t="s">
        <v>112</v>
      </c>
      <c r="O307" s="25" t="s">
        <v>405</v>
      </c>
      <c r="P307" s="26" t="s">
        <v>111</v>
      </c>
      <c r="Q307" s="25" t="s">
        <v>188</v>
      </c>
      <c r="R307" s="26" t="s">
        <v>110</v>
      </c>
      <c r="S307" s="25" t="s">
        <v>121</v>
      </c>
      <c r="T307" s="26" t="s">
        <v>109</v>
      </c>
      <c r="U307" s="25"/>
      <c r="V307" s="26" t="s">
        <v>108</v>
      </c>
      <c r="W307" s="25"/>
      <c r="X307" s="26" t="s">
        <v>107</v>
      </c>
      <c r="Y307" s="25"/>
      <c r="Z307" s="26" t="s">
        <v>106</v>
      </c>
      <c r="AA307" s="25"/>
      <c r="AB307" s="24"/>
      <c r="AC307" s="25"/>
      <c r="AD307" s="24"/>
      <c r="AE307" s="23"/>
      <c r="AF307" s="251"/>
      <c r="AG307" s="251"/>
      <c r="AH307" s="22"/>
      <c r="AI307" s="11"/>
      <c r="AJ307" s="234"/>
      <c r="AK307" s="240"/>
      <c r="AL307" s="231"/>
      <c r="AM307" s="234"/>
      <c r="AN307" s="240"/>
      <c r="AO307" s="231"/>
      <c r="AP307" s="234"/>
      <c r="AQ307" s="240"/>
      <c r="AR307" s="231"/>
      <c r="AS307" s="234"/>
      <c r="AT307" s="240"/>
      <c r="AU307" s="231"/>
      <c r="AV307" s="234"/>
      <c r="AW307" s="237"/>
      <c r="AX307" s="231"/>
      <c r="AY307" s="292"/>
      <c r="AZ307" s="228"/>
      <c r="BA307" s="228"/>
      <c r="BB307" s="295"/>
    </row>
    <row r="308" spans="2:62" ht="28.15" customHeight="1" thickBot="1" x14ac:dyDescent="0.25">
      <c r="B308" s="21"/>
      <c r="C308" s="245"/>
      <c r="D308" s="20"/>
      <c r="E308" s="19"/>
      <c r="F308" s="19"/>
      <c r="G308" s="18"/>
      <c r="H308" s="226"/>
      <c r="I308" s="249"/>
      <c r="J308" s="249"/>
      <c r="K308" s="249"/>
      <c r="L308" s="17" t="s">
        <v>105</v>
      </c>
      <c r="M308" s="15" t="s">
        <v>132</v>
      </c>
      <c r="N308" s="17" t="s">
        <v>103</v>
      </c>
      <c r="O308" s="15" t="s">
        <v>430</v>
      </c>
      <c r="P308" s="17" t="s">
        <v>102</v>
      </c>
      <c r="Q308" s="15" t="s">
        <v>124</v>
      </c>
      <c r="R308" s="17" t="s">
        <v>101</v>
      </c>
      <c r="S308" s="15"/>
      <c r="T308" s="17">
        <v>20</v>
      </c>
      <c r="U308" s="15"/>
      <c r="V308" s="17" t="s">
        <v>100</v>
      </c>
      <c r="W308" s="15"/>
      <c r="X308" s="17" t="s">
        <v>99</v>
      </c>
      <c r="Y308" s="15"/>
      <c r="Z308" s="17" t="s">
        <v>98</v>
      </c>
      <c r="AA308" s="15"/>
      <c r="AB308" s="16"/>
      <c r="AC308" s="15"/>
      <c r="AD308" s="14"/>
      <c r="AE308" s="13"/>
      <c r="AF308" s="252"/>
      <c r="AG308" s="252"/>
      <c r="AH308" s="12"/>
      <c r="AI308" s="11"/>
      <c r="AJ308" s="235"/>
      <c r="AK308" s="241"/>
      <c r="AL308" s="232"/>
      <c r="AM308" s="235"/>
      <c r="AN308" s="241"/>
      <c r="AO308" s="232"/>
      <c r="AP308" s="235"/>
      <c r="AQ308" s="241"/>
      <c r="AR308" s="232"/>
      <c r="AS308" s="235"/>
      <c r="AT308" s="241"/>
      <c r="AU308" s="232"/>
      <c r="AV308" s="235"/>
      <c r="AW308" s="238"/>
      <c r="AX308" s="232"/>
      <c r="AY308" s="293"/>
      <c r="AZ308" s="229"/>
      <c r="BA308" s="229"/>
      <c r="BB308" s="296"/>
    </row>
    <row r="309" spans="2:62" ht="85.9" customHeight="1" thickTop="1" thickBot="1" x14ac:dyDescent="0.35">
      <c r="B309" s="105" t="s">
        <v>174</v>
      </c>
      <c r="C309" s="95" t="s">
        <v>173</v>
      </c>
      <c r="D309" s="100" t="s">
        <v>172</v>
      </c>
      <c r="E309" s="104" t="s">
        <v>171</v>
      </c>
      <c r="F309" s="103"/>
      <c r="G309" s="102"/>
      <c r="H309" s="101" t="s">
        <v>170</v>
      </c>
      <c r="I309" s="100" t="s">
        <v>96</v>
      </c>
      <c r="J309" s="100" t="s">
        <v>169</v>
      </c>
      <c r="K309" s="100" t="s">
        <v>97</v>
      </c>
      <c r="L309" s="256" t="s">
        <v>168</v>
      </c>
      <c r="M309" s="262"/>
      <c r="N309" s="256" t="s">
        <v>167</v>
      </c>
      <c r="O309" s="262"/>
      <c r="P309" s="256" t="s">
        <v>167</v>
      </c>
      <c r="Q309" s="257"/>
      <c r="R309" s="256" t="s">
        <v>167</v>
      </c>
      <c r="S309" s="257"/>
      <c r="T309" s="256" t="s">
        <v>167</v>
      </c>
      <c r="U309" s="257"/>
      <c r="V309" s="256" t="s">
        <v>167</v>
      </c>
      <c r="W309" s="257"/>
      <c r="X309" s="256" t="s">
        <v>167</v>
      </c>
      <c r="Y309" s="257"/>
      <c r="Z309" s="256" t="s">
        <v>167</v>
      </c>
      <c r="AA309" s="257"/>
      <c r="AB309" s="261" t="s">
        <v>166</v>
      </c>
      <c r="AC309" s="257"/>
      <c r="AD309" s="101" t="s">
        <v>165</v>
      </c>
      <c r="AE309" s="101" t="s">
        <v>164</v>
      </c>
      <c r="AF309" s="100" t="s">
        <v>163</v>
      </c>
      <c r="AG309" s="100" t="s">
        <v>162</v>
      </c>
      <c r="AH309" s="99" t="s">
        <v>161</v>
      </c>
      <c r="AI309" s="98"/>
      <c r="AJ309" s="96" t="s">
        <v>160</v>
      </c>
      <c r="AK309" s="95" t="s">
        <v>159</v>
      </c>
      <c r="AL309" s="94" t="s">
        <v>158</v>
      </c>
      <c r="AM309" s="96" t="s">
        <v>157</v>
      </c>
      <c r="AN309" s="95" t="s">
        <v>156</v>
      </c>
      <c r="AO309" s="94" t="s">
        <v>155</v>
      </c>
      <c r="AP309" s="96" t="s">
        <v>154</v>
      </c>
      <c r="AQ309" s="95" t="s">
        <v>153</v>
      </c>
      <c r="AR309" s="97" t="s">
        <v>152</v>
      </c>
      <c r="AS309" s="96" t="s">
        <v>151</v>
      </c>
      <c r="AT309" s="95" t="s">
        <v>150</v>
      </c>
      <c r="AU309" s="94" t="s">
        <v>149</v>
      </c>
      <c r="AV309" s="96" t="s">
        <v>148</v>
      </c>
      <c r="AW309" s="95" t="s">
        <v>147</v>
      </c>
      <c r="AX309" s="94" t="s">
        <v>146</v>
      </c>
      <c r="AY309" s="93" t="s">
        <v>145</v>
      </c>
      <c r="AZ309" s="92" t="s">
        <v>144</v>
      </c>
      <c r="BA309" s="92" t="s">
        <v>143</v>
      </c>
      <c r="BB309" s="91" t="s">
        <v>142</v>
      </c>
    </row>
    <row r="310" spans="2:62" ht="48" thickBot="1" x14ac:dyDescent="0.3">
      <c r="B310" s="90" t="s">
        <v>233</v>
      </c>
      <c r="C310" s="89"/>
      <c r="D310" s="88">
        <v>207</v>
      </c>
      <c r="E310" s="258"/>
      <c r="F310" s="259"/>
      <c r="G310" s="260"/>
      <c r="H310" s="87" t="s">
        <v>140</v>
      </c>
      <c r="I310" s="86"/>
      <c r="J310" s="86"/>
      <c r="K310" s="85"/>
      <c r="L310" s="84"/>
      <c r="M310" s="81"/>
      <c r="N310" s="84"/>
      <c r="O310" s="81"/>
      <c r="P310" s="84"/>
      <c r="Q310" s="81"/>
      <c r="R310" s="84"/>
      <c r="S310" s="81"/>
      <c r="T310" s="84"/>
      <c r="U310" s="81"/>
      <c r="V310" s="84"/>
      <c r="W310" s="81"/>
      <c r="X310" s="84"/>
      <c r="Y310" s="81"/>
      <c r="Z310" s="84"/>
      <c r="AA310" s="83"/>
      <c r="AB310" s="82" t="s">
        <v>139</v>
      </c>
      <c r="AC310" s="81"/>
      <c r="AD310" s="81"/>
      <c r="AE310" s="81"/>
      <c r="AF310" s="80"/>
      <c r="AG310" s="80"/>
      <c r="AH310" s="60"/>
      <c r="AI310" s="79" t="s">
        <v>138</v>
      </c>
      <c r="AJ310" s="78">
        <f t="shared" ref="AJ310:BB310" si="40">SUM(AJ312:AJ323)</f>
        <v>119</v>
      </c>
      <c r="AK310" s="77">
        <f t="shared" si="40"/>
        <v>0</v>
      </c>
      <c r="AL310" s="76">
        <f t="shared" si="40"/>
        <v>0</v>
      </c>
      <c r="AM310" s="78">
        <f t="shared" si="40"/>
        <v>40</v>
      </c>
      <c r="AN310" s="77">
        <f t="shared" si="40"/>
        <v>0</v>
      </c>
      <c r="AO310" s="76">
        <f t="shared" si="40"/>
        <v>2</v>
      </c>
      <c r="AP310" s="78">
        <f t="shared" si="40"/>
        <v>0</v>
      </c>
      <c r="AQ310" s="77">
        <f t="shared" si="40"/>
        <v>0</v>
      </c>
      <c r="AR310" s="76">
        <f t="shared" si="40"/>
        <v>0</v>
      </c>
      <c r="AS310" s="78">
        <f t="shared" si="40"/>
        <v>27</v>
      </c>
      <c r="AT310" s="77">
        <f t="shared" si="40"/>
        <v>0</v>
      </c>
      <c r="AU310" s="76">
        <f t="shared" si="40"/>
        <v>0</v>
      </c>
      <c r="AV310" s="78">
        <f t="shared" si="40"/>
        <v>0</v>
      </c>
      <c r="AW310" s="77">
        <f t="shared" si="40"/>
        <v>0</v>
      </c>
      <c r="AX310" s="76">
        <f t="shared" si="40"/>
        <v>0</v>
      </c>
      <c r="AY310" s="75">
        <f t="shared" si="40"/>
        <v>0</v>
      </c>
      <c r="AZ310" s="74">
        <f t="shared" si="40"/>
        <v>0</v>
      </c>
      <c r="BA310" s="74">
        <f t="shared" si="40"/>
        <v>1</v>
      </c>
      <c r="BB310" s="73">
        <f t="shared" si="40"/>
        <v>0</v>
      </c>
      <c r="BC310" s="72" t="s">
        <v>137</v>
      </c>
      <c r="BF310" s="5">
        <f>SUM(AJ310:AL310)/$BG$5</f>
        <v>39.666666666666664</v>
      </c>
      <c r="BG310" s="5">
        <f>SUM(AM310:AO310,AY310)/$BG$5</f>
        <v>14</v>
      </c>
      <c r="BH310" s="5">
        <f>SUM(AP310:AR310,AZ310)/$BG$5</f>
        <v>0</v>
      </c>
      <c r="BI310" s="5">
        <f>SUM(AS310:AU310,BA310)/$BG$5</f>
        <v>9.3333333333333339</v>
      </c>
      <c r="BJ310" s="5">
        <f>SUM(AV310:AX310,BB310)/$BG$5</f>
        <v>0</v>
      </c>
    </row>
    <row r="311" spans="2:62" ht="37.5" thickBot="1" x14ac:dyDescent="0.3">
      <c r="B311" s="71"/>
      <c r="C311" s="70"/>
      <c r="D311" s="69"/>
      <c r="E311" s="68"/>
      <c r="F311" s="68"/>
      <c r="G311" s="67"/>
      <c r="H311" s="66"/>
      <c r="I311" s="64"/>
      <c r="J311" s="64"/>
      <c r="K311" s="65"/>
      <c r="L311" s="64"/>
      <c r="M311" s="62"/>
      <c r="N311" s="64"/>
      <c r="O311" s="62"/>
      <c r="P311" s="64"/>
      <c r="Q311" s="62"/>
      <c r="R311" s="64"/>
      <c r="S311" s="62"/>
      <c r="T311" s="64"/>
      <c r="U311" s="62"/>
      <c r="V311" s="64"/>
      <c r="W311" s="62"/>
      <c r="X311" s="64"/>
      <c r="Y311" s="62"/>
      <c r="Z311" s="64"/>
      <c r="AA311" s="62"/>
      <c r="AB311" s="63"/>
      <c r="AC311" s="62"/>
      <c r="AD311" s="62"/>
      <c r="AE311" s="62"/>
      <c r="AF311" s="61"/>
      <c r="AG311" s="61"/>
      <c r="AH311" s="60"/>
      <c r="AI311" s="59" t="s">
        <v>136</v>
      </c>
      <c r="AJ311" s="58">
        <f t="shared" ref="AJ311:BB311" si="41">AJ310/3</f>
        <v>39.666666666666664</v>
      </c>
      <c r="AK311" s="57">
        <f t="shared" si="41"/>
        <v>0</v>
      </c>
      <c r="AL311" s="56">
        <f t="shared" si="41"/>
        <v>0</v>
      </c>
      <c r="AM311" s="58">
        <f t="shared" si="41"/>
        <v>13.333333333333334</v>
      </c>
      <c r="AN311" s="57">
        <f t="shared" si="41"/>
        <v>0</v>
      </c>
      <c r="AO311" s="56">
        <f t="shared" si="41"/>
        <v>0.66666666666666663</v>
      </c>
      <c r="AP311" s="58">
        <f t="shared" si="41"/>
        <v>0</v>
      </c>
      <c r="AQ311" s="57">
        <f t="shared" si="41"/>
        <v>0</v>
      </c>
      <c r="AR311" s="56">
        <f t="shared" si="41"/>
        <v>0</v>
      </c>
      <c r="AS311" s="58">
        <f t="shared" si="41"/>
        <v>9</v>
      </c>
      <c r="AT311" s="57">
        <f t="shared" si="41"/>
        <v>0</v>
      </c>
      <c r="AU311" s="56">
        <f t="shared" si="41"/>
        <v>0</v>
      </c>
      <c r="AV311" s="58">
        <f t="shared" si="41"/>
        <v>0</v>
      </c>
      <c r="AW311" s="57">
        <f t="shared" si="41"/>
        <v>0</v>
      </c>
      <c r="AX311" s="56">
        <f t="shared" si="41"/>
        <v>0</v>
      </c>
      <c r="AY311" s="55">
        <f t="shared" si="41"/>
        <v>0</v>
      </c>
      <c r="AZ311" s="54">
        <f t="shared" si="41"/>
        <v>0</v>
      </c>
      <c r="BA311" s="54">
        <f t="shared" si="41"/>
        <v>0.33333333333333331</v>
      </c>
      <c r="BB311" s="53">
        <f t="shared" si="41"/>
        <v>0</v>
      </c>
      <c r="BC311" s="52" t="s">
        <v>135</v>
      </c>
    </row>
    <row r="312" spans="2:62" ht="28.15" customHeight="1" x14ac:dyDescent="0.2">
      <c r="B312" s="30"/>
      <c r="C312" s="242">
        <v>1</v>
      </c>
      <c r="D312" s="44"/>
      <c r="E312" s="43"/>
      <c r="F312" s="43"/>
      <c r="G312" s="42"/>
      <c r="H312" s="223" t="s">
        <v>384</v>
      </c>
      <c r="I312" s="246">
        <v>84</v>
      </c>
      <c r="J312" s="246">
        <v>28</v>
      </c>
      <c r="K312" s="246">
        <v>7</v>
      </c>
      <c r="L312" s="41" t="s">
        <v>133</v>
      </c>
      <c r="M312" s="40" t="s">
        <v>186</v>
      </c>
      <c r="N312" s="41" t="s">
        <v>131</v>
      </c>
      <c r="O312" s="40" t="s">
        <v>132</v>
      </c>
      <c r="P312" s="41" t="s">
        <v>130</v>
      </c>
      <c r="Q312" s="40" t="s">
        <v>1048</v>
      </c>
      <c r="R312" s="41" t="s">
        <v>129</v>
      </c>
      <c r="S312" s="40" t="s">
        <v>412</v>
      </c>
      <c r="T312" s="41" t="s">
        <v>128</v>
      </c>
      <c r="U312" s="40" t="s">
        <v>132</v>
      </c>
      <c r="V312" s="41" t="s">
        <v>127</v>
      </c>
      <c r="W312" s="40" t="s">
        <v>121</v>
      </c>
      <c r="X312" s="41" t="s">
        <v>126</v>
      </c>
      <c r="Y312" s="40"/>
      <c r="Z312" s="41" t="s">
        <v>125</v>
      </c>
      <c r="AA312" s="40"/>
      <c r="AB312" s="39"/>
      <c r="AC312" s="40"/>
      <c r="AD312" s="39"/>
      <c r="AE312" s="38" t="s">
        <v>414</v>
      </c>
      <c r="AF312" s="250"/>
      <c r="AG312" s="250"/>
      <c r="AH312" s="37"/>
      <c r="AI312" s="11"/>
      <c r="AJ312" s="233">
        <f>SUMPRODUCT(LEN($M312:$U315)-LEN(SUBSTITUTE($M312:$U315,"A", "")))</f>
        <v>40</v>
      </c>
      <c r="AK312" s="239">
        <f>SUMPRODUCT(LEN($X312:$X315)-LEN(SUBSTITUTE($X312:$X315,"A", "")))</f>
        <v>0</v>
      </c>
      <c r="AL312" s="230">
        <f>SUMPRODUCT(LEN($W312:$W315)-LEN(SUBSTITUTE($W312:$W315,"A", "")))</f>
        <v>0</v>
      </c>
      <c r="AM312" s="233">
        <f>SUMPRODUCT(LEN($M312:$U315)-LEN(SUBSTITUTE($M312:$U315,"S", "")))</f>
        <v>19</v>
      </c>
      <c r="AN312" s="239">
        <f>SUMPRODUCT(LEN($X312:$X315)-LEN(SUBSTITUTE($X312:$X315,"S", "")))</f>
        <v>0</v>
      </c>
      <c r="AO312" s="230">
        <f>SUMPRODUCT(LEN($W312:$W315)-LEN(SUBSTITUTE($W312:$W315,"S", "")))</f>
        <v>1</v>
      </c>
      <c r="AP312" s="233">
        <f>SUMPRODUCT(LEN($M312:$U315)-LEN(SUBSTITUTE($M312:$U315,"F", "")))</f>
        <v>0</v>
      </c>
      <c r="AQ312" s="239">
        <f>SUMPRODUCT(LEN($X312:$X315)-LEN(SUBSTITUTE($X312:$X315,"F", "")))</f>
        <v>0</v>
      </c>
      <c r="AR312" s="230">
        <f>SUMPRODUCT(LEN($W312:$W315)-LEN(SUBSTITUTE($W312:$W315,"F", "")))</f>
        <v>0</v>
      </c>
      <c r="AS312" s="233">
        <f>SUMPRODUCT(LEN($M312:$U315)-LEN(SUBSTITUTE($M312:$U315,"G", "")))</f>
        <v>11</v>
      </c>
      <c r="AT312" s="239">
        <f>SUMPRODUCT(LEN($X312:$X315)-LEN(SUBSTITUTE($X312:$X315,"G", "")))</f>
        <v>0</v>
      </c>
      <c r="AU312" s="230">
        <f>SUMPRODUCT(LEN($W312:$W315)-LEN(SUBSTITUTE($W312:$W315,"G", "")))</f>
        <v>0</v>
      </c>
      <c r="AV312" s="233">
        <f>SUMPRODUCT(LEN($L312:$U315)-LEN(SUBSTITUTE($L312:$U315,"M", "")))</f>
        <v>0</v>
      </c>
      <c r="AW312" s="236">
        <f>SUMPRODUCT(LEN($X312:$X315)-LEN(SUBSTITUTE($X312:$X315,"M", "")))</f>
        <v>0</v>
      </c>
      <c r="AX312" s="269">
        <f>SUMPRODUCT(LEN($W312:$W315)-LEN(SUBSTITUTE($W312:$W315,"M", "")))</f>
        <v>0</v>
      </c>
      <c r="AY312" s="291">
        <f>SUMPRODUCT(LEN($AE312:$AE315)-LEN(SUBSTITUTE($AE312:$AE315,"S", "")))</f>
        <v>0</v>
      </c>
      <c r="AZ312" s="227">
        <f>SUMPRODUCT(LEN($AE312:$AE315)-LEN(SUBSTITUTE($AE312:$AE315,"F", "")))</f>
        <v>0</v>
      </c>
      <c r="BA312" s="227">
        <f>SUMPRODUCT(LEN($AE312:$AE315)-LEN(SUBSTITUTE($AE312:$AE315,"G", "")))</f>
        <v>1</v>
      </c>
      <c r="BB312" s="294">
        <f>SUMPRODUCT(LEN($AE312:$AE315)-LEN(SUBSTITUTE($AE312:$AE315,"M", "")))</f>
        <v>0</v>
      </c>
    </row>
    <row r="313" spans="2:62" ht="28.15" customHeight="1" thickBot="1" x14ac:dyDescent="0.25">
      <c r="B313" s="30"/>
      <c r="C313" s="243"/>
      <c r="D313" s="36"/>
      <c r="E313" s="35"/>
      <c r="F313" s="35"/>
      <c r="G313" s="34"/>
      <c r="H313" s="224"/>
      <c r="I313" s="247"/>
      <c r="J313" s="247"/>
      <c r="K313" s="247"/>
      <c r="L313" s="33" t="s">
        <v>123</v>
      </c>
      <c r="M313" s="32" t="s">
        <v>452</v>
      </c>
      <c r="N313" s="33" t="s">
        <v>122</v>
      </c>
      <c r="O313" s="32" t="s">
        <v>1022</v>
      </c>
      <c r="P313" s="33" t="s">
        <v>120</v>
      </c>
      <c r="Q313" s="32" t="s">
        <v>675</v>
      </c>
      <c r="R313" s="33" t="s">
        <v>119</v>
      </c>
      <c r="S313" s="32" t="s">
        <v>389</v>
      </c>
      <c r="T313" s="33" t="s">
        <v>118</v>
      </c>
      <c r="U313" s="32" t="s">
        <v>124</v>
      </c>
      <c r="V313" s="33" t="s">
        <v>117</v>
      </c>
      <c r="W313" s="32"/>
      <c r="X313" s="33" t="s">
        <v>116</v>
      </c>
      <c r="Y313" s="32"/>
      <c r="Z313" s="33" t="s">
        <v>115</v>
      </c>
      <c r="AA313" s="32"/>
      <c r="AB313" s="31"/>
      <c r="AC313" s="32"/>
      <c r="AD313" s="31"/>
      <c r="AE313" s="23"/>
      <c r="AF313" s="251"/>
      <c r="AG313" s="251"/>
      <c r="AH313" s="22"/>
      <c r="AI313" s="11"/>
      <c r="AJ313" s="265"/>
      <c r="AK313" s="267"/>
      <c r="AL313" s="263"/>
      <c r="AM313" s="265"/>
      <c r="AN313" s="267"/>
      <c r="AO313" s="263"/>
      <c r="AP313" s="265"/>
      <c r="AQ313" s="267"/>
      <c r="AR313" s="263"/>
      <c r="AS313" s="265"/>
      <c r="AT313" s="267"/>
      <c r="AU313" s="263"/>
      <c r="AV313" s="265"/>
      <c r="AW313" s="275"/>
      <c r="AX313" s="270"/>
      <c r="AY313" s="292"/>
      <c r="AZ313" s="228"/>
      <c r="BA313" s="228"/>
      <c r="BB313" s="295"/>
    </row>
    <row r="314" spans="2:62" ht="28.15" customHeight="1" x14ac:dyDescent="0.2">
      <c r="B314" s="30"/>
      <c r="C314" s="244"/>
      <c r="D314" s="29"/>
      <c r="E314" s="28"/>
      <c r="F314" s="28"/>
      <c r="G314" s="27"/>
      <c r="H314" s="225">
        <v>209</v>
      </c>
      <c r="I314" s="248"/>
      <c r="J314" s="248"/>
      <c r="K314" s="248"/>
      <c r="L314" s="26" t="s">
        <v>114</v>
      </c>
      <c r="M314" s="25" t="s">
        <v>867</v>
      </c>
      <c r="N314" s="26" t="s">
        <v>112</v>
      </c>
      <c r="O314" s="25" t="s">
        <v>399</v>
      </c>
      <c r="P314" s="26" t="s">
        <v>111</v>
      </c>
      <c r="Q314" s="25" t="s">
        <v>434</v>
      </c>
      <c r="R314" s="26" t="s">
        <v>110</v>
      </c>
      <c r="S314" s="25" t="s">
        <v>217</v>
      </c>
      <c r="T314" s="26" t="s">
        <v>109</v>
      </c>
      <c r="U314" s="25" t="s">
        <v>113</v>
      </c>
      <c r="V314" s="26" t="s">
        <v>108</v>
      </c>
      <c r="W314" s="25"/>
      <c r="X314" s="26" t="s">
        <v>107</v>
      </c>
      <c r="Y314" s="25"/>
      <c r="Z314" s="26" t="s">
        <v>106</v>
      </c>
      <c r="AA314" s="25"/>
      <c r="AB314" s="24"/>
      <c r="AC314" s="25"/>
      <c r="AD314" s="24"/>
      <c r="AE314" s="23"/>
      <c r="AF314" s="251"/>
      <c r="AG314" s="251"/>
      <c r="AH314" s="22"/>
      <c r="AI314" s="11"/>
      <c r="AJ314" s="265"/>
      <c r="AK314" s="267"/>
      <c r="AL314" s="263"/>
      <c r="AM314" s="265"/>
      <c r="AN314" s="267"/>
      <c r="AO314" s="263"/>
      <c r="AP314" s="265"/>
      <c r="AQ314" s="267"/>
      <c r="AR314" s="263"/>
      <c r="AS314" s="265"/>
      <c r="AT314" s="267"/>
      <c r="AU314" s="263"/>
      <c r="AV314" s="265"/>
      <c r="AW314" s="275"/>
      <c r="AX314" s="270"/>
      <c r="AY314" s="292"/>
      <c r="AZ314" s="228"/>
      <c r="BA314" s="228"/>
      <c r="BB314" s="295"/>
    </row>
    <row r="315" spans="2:62" ht="28.15" customHeight="1" thickBot="1" x14ac:dyDescent="0.25">
      <c r="B315" s="30"/>
      <c r="C315" s="253"/>
      <c r="D315" s="51"/>
      <c r="E315" s="50"/>
      <c r="F315" s="50"/>
      <c r="G315" s="49"/>
      <c r="H315" s="226"/>
      <c r="I315" s="254"/>
      <c r="J315" s="254"/>
      <c r="K315" s="254"/>
      <c r="L315" s="48" t="s">
        <v>105</v>
      </c>
      <c r="M315" s="47" t="s">
        <v>621</v>
      </c>
      <c r="N315" s="48" t="s">
        <v>103</v>
      </c>
      <c r="O315" s="47" t="s">
        <v>132</v>
      </c>
      <c r="P315" s="48" t="s">
        <v>102</v>
      </c>
      <c r="Q315" s="47" t="s">
        <v>420</v>
      </c>
      <c r="R315" s="48" t="s">
        <v>101</v>
      </c>
      <c r="S315" s="47" t="s">
        <v>113</v>
      </c>
      <c r="T315" s="48">
        <v>20</v>
      </c>
      <c r="U315" s="47" t="s">
        <v>121</v>
      </c>
      <c r="V315" s="48" t="s">
        <v>100</v>
      </c>
      <c r="W315" s="47"/>
      <c r="X315" s="48" t="s">
        <v>99</v>
      </c>
      <c r="Y315" s="47"/>
      <c r="Z315" s="48" t="s">
        <v>98</v>
      </c>
      <c r="AA315" s="47"/>
      <c r="AB315" s="16"/>
      <c r="AC315" s="47"/>
      <c r="AD315" s="16"/>
      <c r="AE315" s="46"/>
      <c r="AF315" s="255"/>
      <c r="AG315" s="255"/>
      <c r="AH315" s="45"/>
      <c r="AI315" s="11"/>
      <c r="AJ315" s="266"/>
      <c r="AK315" s="268"/>
      <c r="AL315" s="264"/>
      <c r="AM315" s="266"/>
      <c r="AN315" s="268"/>
      <c r="AO315" s="264"/>
      <c r="AP315" s="266"/>
      <c r="AQ315" s="268"/>
      <c r="AR315" s="264"/>
      <c r="AS315" s="266"/>
      <c r="AT315" s="268"/>
      <c r="AU315" s="264"/>
      <c r="AV315" s="266"/>
      <c r="AW315" s="276"/>
      <c r="AX315" s="271"/>
      <c r="AY315" s="293"/>
      <c r="AZ315" s="229"/>
      <c r="BA315" s="229"/>
      <c r="BB315" s="296"/>
    </row>
    <row r="316" spans="2:62" ht="28.15" customHeight="1" x14ac:dyDescent="0.2">
      <c r="B316" s="30"/>
      <c r="C316" s="242">
        <v>2</v>
      </c>
      <c r="D316" s="44"/>
      <c r="E316" s="43"/>
      <c r="F316" s="43"/>
      <c r="G316" s="42"/>
      <c r="H316" s="223"/>
      <c r="I316" s="246">
        <v>95</v>
      </c>
      <c r="J316" s="246">
        <v>28</v>
      </c>
      <c r="K316" s="246">
        <v>7</v>
      </c>
      <c r="L316" s="41" t="s">
        <v>133</v>
      </c>
      <c r="M316" s="40" t="s">
        <v>186</v>
      </c>
      <c r="N316" s="41" t="s">
        <v>131</v>
      </c>
      <c r="O316" s="40" t="s">
        <v>377</v>
      </c>
      <c r="P316" s="41" t="s">
        <v>130</v>
      </c>
      <c r="Q316" s="40" t="s">
        <v>377</v>
      </c>
      <c r="R316" s="41" t="s">
        <v>129</v>
      </c>
      <c r="S316" s="40" t="s">
        <v>389</v>
      </c>
      <c r="T316" s="41" t="s">
        <v>128</v>
      </c>
      <c r="U316" s="40" t="s">
        <v>217</v>
      </c>
      <c r="V316" s="41" t="s">
        <v>127</v>
      </c>
      <c r="W316" s="40" t="s">
        <v>121</v>
      </c>
      <c r="X316" s="41" t="s">
        <v>126</v>
      </c>
      <c r="Y316" s="40"/>
      <c r="Z316" s="41" t="s">
        <v>125</v>
      </c>
      <c r="AA316" s="40"/>
      <c r="AB316" s="39"/>
      <c r="AC316" s="40"/>
      <c r="AD316" s="39"/>
      <c r="AE316" s="38"/>
      <c r="AF316" s="250"/>
      <c r="AG316" s="250"/>
      <c r="AH316" s="37"/>
      <c r="AI316" s="11"/>
      <c r="AJ316" s="233">
        <f>SUMPRODUCT(LEN($M316:$U319)-LEN(SUBSTITUTE($M316:$U319,"A", "")))</f>
        <v>49</v>
      </c>
      <c r="AK316" s="239">
        <f>SUMPRODUCT(LEN($X316:$X319)-LEN(SUBSTITUTE($X316:$X319,"A", "")))</f>
        <v>0</v>
      </c>
      <c r="AL316" s="230">
        <f>SUMPRODUCT(LEN($W316:$W319)-LEN(SUBSTITUTE($W316:$W319,"A", "")))</f>
        <v>0</v>
      </c>
      <c r="AM316" s="233">
        <f>SUMPRODUCT(LEN($M316:$U319)-LEN(SUBSTITUTE($M316:$U319,"S", "")))</f>
        <v>9</v>
      </c>
      <c r="AN316" s="239">
        <f>SUMPRODUCT(LEN($X316:$X319)-LEN(SUBSTITUTE($X316:$X319,"S", "")))</f>
        <v>0</v>
      </c>
      <c r="AO316" s="230">
        <f>SUMPRODUCT(LEN($W316:$W319)-LEN(SUBSTITUTE($W316:$W319,"S", "")))</f>
        <v>1</v>
      </c>
      <c r="AP316" s="233">
        <f>SUMPRODUCT(LEN($M316:$U319)-LEN(SUBSTITUTE($M316:$U319,"F", "")))</f>
        <v>0</v>
      </c>
      <c r="AQ316" s="239">
        <f>SUMPRODUCT(LEN($X316:$X319)-LEN(SUBSTITUTE($X316:$X319,"F", "")))</f>
        <v>0</v>
      </c>
      <c r="AR316" s="230">
        <f>SUMPRODUCT(LEN($W316:$W319)-LEN(SUBSTITUTE($W316:$W319,"F", "")))</f>
        <v>0</v>
      </c>
      <c r="AS316" s="233">
        <f>SUMPRODUCT(LEN($M316:$U319)-LEN(SUBSTITUTE($M316:$U319,"G", "")))</f>
        <v>9</v>
      </c>
      <c r="AT316" s="239">
        <f>SUMPRODUCT(LEN($X316:$X319)-LEN(SUBSTITUTE($X316:$X319,"G", "")))</f>
        <v>0</v>
      </c>
      <c r="AU316" s="230">
        <f>SUMPRODUCT(LEN($W316:$W319)-LEN(SUBSTITUTE($W316:$W319,"G", "")))</f>
        <v>0</v>
      </c>
      <c r="AV316" s="233">
        <f>SUMPRODUCT(LEN($L316:$U319)-LEN(SUBSTITUTE($L316:$U319,"M", "")))</f>
        <v>0</v>
      </c>
      <c r="AW316" s="236">
        <f>SUMPRODUCT(LEN($X316:$X319)-LEN(SUBSTITUTE($X316:$X319,"M", "")))</f>
        <v>0</v>
      </c>
      <c r="AX316" s="269">
        <f>SUMPRODUCT(LEN($W316:$W319)-LEN(SUBSTITUTE($W316:$W319,"M", "")))</f>
        <v>0</v>
      </c>
      <c r="AY316" s="291">
        <f>SUMPRODUCT(LEN($AE316:$AE319)-LEN(SUBSTITUTE($AE316:$AE319,"S", "")))</f>
        <v>0</v>
      </c>
      <c r="AZ316" s="227">
        <f>SUMPRODUCT(LEN($AE316:$AE319)-LEN(SUBSTITUTE($AE316:$AE319,"F", "")))</f>
        <v>0</v>
      </c>
      <c r="BA316" s="227">
        <f>SUMPRODUCT(LEN($AE316:$AE319)-LEN(SUBSTITUTE($AE316:$AE319,"G", "")))</f>
        <v>0</v>
      </c>
      <c r="BB316" s="294">
        <f>SUMPRODUCT(LEN($AE316:$AE319)-LEN(SUBSTITUTE($AE316:$AE319,"M", "")))</f>
        <v>0</v>
      </c>
    </row>
    <row r="317" spans="2:62" ht="28.15" customHeight="1" thickBot="1" x14ac:dyDescent="0.25">
      <c r="B317" s="30"/>
      <c r="C317" s="243"/>
      <c r="D317" s="36"/>
      <c r="E317" s="35"/>
      <c r="F317" s="35"/>
      <c r="G317" s="34"/>
      <c r="H317" s="224"/>
      <c r="I317" s="247"/>
      <c r="J317" s="247"/>
      <c r="K317" s="247"/>
      <c r="L317" s="33" t="s">
        <v>123</v>
      </c>
      <c r="M317" s="32" t="s">
        <v>484</v>
      </c>
      <c r="N317" s="33" t="s">
        <v>122</v>
      </c>
      <c r="O317" s="32" t="s">
        <v>186</v>
      </c>
      <c r="P317" s="33" t="s">
        <v>120</v>
      </c>
      <c r="Q317" s="32" t="s">
        <v>382</v>
      </c>
      <c r="R317" s="33" t="s">
        <v>119</v>
      </c>
      <c r="S317" s="32" t="s">
        <v>411</v>
      </c>
      <c r="T317" s="33" t="s">
        <v>118</v>
      </c>
      <c r="U317" s="32" t="s">
        <v>175</v>
      </c>
      <c r="V317" s="33" t="s">
        <v>117</v>
      </c>
      <c r="W317" s="32"/>
      <c r="X317" s="33" t="s">
        <v>116</v>
      </c>
      <c r="Y317" s="32"/>
      <c r="Z317" s="33" t="s">
        <v>115</v>
      </c>
      <c r="AA317" s="32"/>
      <c r="AB317" s="31"/>
      <c r="AC317" s="32"/>
      <c r="AD317" s="31"/>
      <c r="AE317" s="23"/>
      <c r="AF317" s="251"/>
      <c r="AG317" s="251"/>
      <c r="AH317" s="22"/>
      <c r="AI317" s="11"/>
      <c r="AJ317" s="265"/>
      <c r="AK317" s="267"/>
      <c r="AL317" s="263"/>
      <c r="AM317" s="265"/>
      <c r="AN317" s="267"/>
      <c r="AO317" s="263"/>
      <c r="AP317" s="265"/>
      <c r="AQ317" s="267"/>
      <c r="AR317" s="263"/>
      <c r="AS317" s="265"/>
      <c r="AT317" s="267"/>
      <c r="AU317" s="263"/>
      <c r="AV317" s="265"/>
      <c r="AW317" s="275"/>
      <c r="AX317" s="270"/>
      <c r="AY317" s="292"/>
      <c r="AZ317" s="228"/>
      <c r="BA317" s="228"/>
      <c r="BB317" s="295"/>
    </row>
    <row r="318" spans="2:62" ht="28.15" customHeight="1" x14ac:dyDescent="0.2">
      <c r="B318" s="30"/>
      <c r="C318" s="244"/>
      <c r="D318" s="29"/>
      <c r="E318" s="28"/>
      <c r="F318" s="28"/>
      <c r="G318" s="27"/>
      <c r="H318" s="225"/>
      <c r="I318" s="248"/>
      <c r="J318" s="248"/>
      <c r="K318" s="248"/>
      <c r="L318" s="26" t="s">
        <v>114</v>
      </c>
      <c r="M318" s="25" t="s">
        <v>186</v>
      </c>
      <c r="N318" s="26" t="s">
        <v>112</v>
      </c>
      <c r="O318" s="25" t="s">
        <v>452</v>
      </c>
      <c r="P318" s="26" t="s">
        <v>111</v>
      </c>
      <c r="Q318" s="25" t="s">
        <v>1116</v>
      </c>
      <c r="R318" s="26" t="s">
        <v>110</v>
      </c>
      <c r="S318" s="25" t="s">
        <v>217</v>
      </c>
      <c r="T318" s="26" t="s">
        <v>109</v>
      </c>
      <c r="U318" s="25" t="s">
        <v>124</v>
      </c>
      <c r="V318" s="26" t="s">
        <v>108</v>
      </c>
      <c r="W318" s="25"/>
      <c r="X318" s="26" t="s">
        <v>107</v>
      </c>
      <c r="Y318" s="25"/>
      <c r="Z318" s="26" t="s">
        <v>106</v>
      </c>
      <c r="AA318" s="25"/>
      <c r="AB318" s="24"/>
      <c r="AC318" s="25"/>
      <c r="AD318" s="24"/>
      <c r="AE318" s="23"/>
      <c r="AF318" s="251"/>
      <c r="AG318" s="251"/>
      <c r="AH318" s="22"/>
      <c r="AI318" s="11"/>
      <c r="AJ318" s="265"/>
      <c r="AK318" s="267"/>
      <c r="AL318" s="263"/>
      <c r="AM318" s="265"/>
      <c r="AN318" s="267"/>
      <c r="AO318" s="263"/>
      <c r="AP318" s="265"/>
      <c r="AQ318" s="267"/>
      <c r="AR318" s="263"/>
      <c r="AS318" s="265"/>
      <c r="AT318" s="267"/>
      <c r="AU318" s="263"/>
      <c r="AV318" s="265"/>
      <c r="AW318" s="275"/>
      <c r="AX318" s="270"/>
      <c r="AY318" s="292"/>
      <c r="AZ318" s="228"/>
      <c r="BA318" s="228"/>
      <c r="BB318" s="295"/>
    </row>
    <row r="319" spans="2:62" ht="28.15" customHeight="1" thickBot="1" x14ac:dyDescent="0.25">
      <c r="B319" s="30"/>
      <c r="C319" s="253"/>
      <c r="D319" s="51"/>
      <c r="E319" s="50"/>
      <c r="F319" s="50"/>
      <c r="G319" s="49"/>
      <c r="H319" s="226"/>
      <c r="I319" s="254"/>
      <c r="J319" s="254"/>
      <c r="K319" s="254"/>
      <c r="L319" s="48" t="s">
        <v>105</v>
      </c>
      <c r="M319" s="47" t="s">
        <v>186</v>
      </c>
      <c r="N319" s="48" t="s">
        <v>103</v>
      </c>
      <c r="O319" s="47" t="s">
        <v>625</v>
      </c>
      <c r="P319" s="48" t="s">
        <v>102</v>
      </c>
      <c r="Q319" s="47" t="s">
        <v>377</v>
      </c>
      <c r="R319" s="48" t="s">
        <v>101</v>
      </c>
      <c r="S319" s="47" t="s">
        <v>217</v>
      </c>
      <c r="T319" s="48">
        <v>20</v>
      </c>
      <c r="U319" s="47" t="s">
        <v>104</v>
      </c>
      <c r="V319" s="48" t="s">
        <v>100</v>
      </c>
      <c r="W319" s="47"/>
      <c r="X319" s="48" t="s">
        <v>99</v>
      </c>
      <c r="Y319" s="47"/>
      <c r="Z319" s="48" t="s">
        <v>98</v>
      </c>
      <c r="AA319" s="47"/>
      <c r="AB319" s="16"/>
      <c r="AC319" s="47"/>
      <c r="AD319" s="16"/>
      <c r="AE319" s="46"/>
      <c r="AF319" s="255"/>
      <c r="AG319" s="255"/>
      <c r="AH319" s="45"/>
      <c r="AI319" s="11"/>
      <c r="AJ319" s="266"/>
      <c r="AK319" s="268"/>
      <c r="AL319" s="264"/>
      <c r="AM319" s="266"/>
      <c r="AN319" s="268"/>
      <c r="AO319" s="264"/>
      <c r="AP319" s="266"/>
      <c r="AQ319" s="268"/>
      <c r="AR319" s="264"/>
      <c r="AS319" s="266"/>
      <c r="AT319" s="268"/>
      <c r="AU319" s="264"/>
      <c r="AV319" s="266"/>
      <c r="AW319" s="276"/>
      <c r="AX319" s="271"/>
      <c r="AY319" s="293"/>
      <c r="AZ319" s="229"/>
      <c r="BA319" s="229"/>
      <c r="BB319" s="296"/>
    </row>
    <row r="320" spans="2:62" ht="28.15" customHeight="1" x14ac:dyDescent="0.2">
      <c r="B320" s="30"/>
      <c r="C320" s="242">
        <v>3</v>
      </c>
      <c r="D320" s="44"/>
      <c r="E320" s="43"/>
      <c r="F320" s="43"/>
      <c r="G320" s="42"/>
      <c r="H320" s="223"/>
      <c r="I320" s="246">
        <v>63</v>
      </c>
      <c r="J320" s="246">
        <v>25</v>
      </c>
      <c r="K320" s="246">
        <v>7</v>
      </c>
      <c r="L320" s="41" t="s">
        <v>133</v>
      </c>
      <c r="M320" s="40" t="s">
        <v>132</v>
      </c>
      <c r="N320" s="41" t="s">
        <v>131</v>
      </c>
      <c r="O320" s="40" t="s">
        <v>740</v>
      </c>
      <c r="P320" s="41" t="s">
        <v>130</v>
      </c>
      <c r="Q320" s="40" t="s">
        <v>389</v>
      </c>
      <c r="R320" s="41" t="s">
        <v>129</v>
      </c>
      <c r="S320" s="40" t="s">
        <v>195</v>
      </c>
      <c r="T320" s="41" t="s">
        <v>128</v>
      </c>
      <c r="U320" s="40" t="s">
        <v>121</v>
      </c>
      <c r="V320" s="41" t="s">
        <v>127</v>
      </c>
      <c r="W320" s="40"/>
      <c r="X320" s="41" t="s">
        <v>126</v>
      </c>
      <c r="Y320" s="40"/>
      <c r="Z320" s="41" t="s">
        <v>125</v>
      </c>
      <c r="AA320" s="40"/>
      <c r="AB320" s="39"/>
      <c r="AC320" s="40"/>
      <c r="AD320" s="39" t="s">
        <v>1115</v>
      </c>
      <c r="AE320" s="38"/>
      <c r="AF320" s="250"/>
      <c r="AG320" s="250"/>
      <c r="AH320" s="37"/>
      <c r="AI320" s="11"/>
      <c r="AJ320" s="233">
        <f>SUMPRODUCT(LEN($M320:$U323)-LEN(SUBSTITUTE($M320:$U323,"A", "")))</f>
        <v>30</v>
      </c>
      <c r="AK320" s="239">
        <f>SUMPRODUCT(LEN($X320:$X323)-LEN(SUBSTITUTE($X320:$X323,"A", "")))</f>
        <v>0</v>
      </c>
      <c r="AL320" s="230">
        <f>SUMPRODUCT(LEN($W320:$W323)-LEN(SUBSTITUTE($W320:$W323,"A", "")))</f>
        <v>0</v>
      </c>
      <c r="AM320" s="233">
        <f>SUMPRODUCT(LEN($M320:$U323)-LEN(SUBSTITUTE($M320:$U323,"S", "")))</f>
        <v>12</v>
      </c>
      <c r="AN320" s="239">
        <f>SUMPRODUCT(LEN($X320:$X323)-LEN(SUBSTITUTE($X320:$X323,"S", "")))</f>
        <v>0</v>
      </c>
      <c r="AO320" s="230">
        <f>SUMPRODUCT(LEN($W320:$W323)-LEN(SUBSTITUTE($W320:$W323,"S", "")))</f>
        <v>0</v>
      </c>
      <c r="AP320" s="233">
        <f>SUMPRODUCT(LEN($M320:$U323)-LEN(SUBSTITUTE($M320:$U323,"F", "")))</f>
        <v>0</v>
      </c>
      <c r="AQ320" s="239">
        <f>SUMPRODUCT(LEN($X320:$X323)-LEN(SUBSTITUTE($X320:$X323,"F", "")))</f>
        <v>0</v>
      </c>
      <c r="AR320" s="230">
        <f>SUMPRODUCT(LEN($W320:$W323)-LEN(SUBSTITUTE($W320:$W323,"F", "")))</f>
        <v>0</v>
      </c>
      <c r="AS320" s="233">
        <f>SUMPRODUCT(LEN($M320:$U323)-LEN(SUBSTITUTE($M320:$U323,"G", "")))</f>
        <v>7</v>
      </c>
      <c r="AT320" s="239">
        <f>SUMPRODUCT(LEN($X320:$X323)-LEN(SUBSTITUTE($X320:$X323,"G", "")))</f>
        <v>0</v>
      </c>
      <c r="AU320" s="230">
        <f>SUMPRODUCT(LEN($W320:$W323)-LEN(SUBSTITUTE($W320:$W323,"G", "")))</f>
        <v>0</v>
      </c>
      <c r="AV320" s="233">
        <f>SUMPRODUCT(LEN($L320:$U323)-LEN(SUBSTITUTE($L320:$U323,"M", "")))</f>
        <v>0</v>
      </c>
      <c r="AW320" s="236">
        <f>SUMPRODUCT(LEN($X320:$X323)-LEN(SUBSTITUTE($X320:$X323,"M", "")))</f>
        <v>0</v>
      </c>
      <c r="AX320" s="269">
        <f>SUMPRODUCT(LEN($W320:$W323)-LEN(SUBSTITUTE($W320:$W323,"M", "")))</f>
        <v>0</v>
      </c>
      <c r="AY320" s="291">
        <f>SUMPRODUCT(LEN($AE320:$AE323)-LEN(SUBSTITUTE($AE320:$AE323,"S", "")))</f>
        <v>0</v>
      </c>
      <c r="AZ320" s="227">
        <f>SUMPRODUCT(LEN($AE320:$AE323)-LEN(SUBSTITUTE($AE320:$AE323,"F", "")))</f>
        <v>0</v>
      </c>
      <c r="BA320" s="227">
        <f>SUMPRODUCT(LEN($AE320:$AE323)-LEN(SUBSTITUTE($AE320:$AE323,"G", "")))</f>
        <v>0</v>
      </c>
      <c r="BB320" s="294">
        <f>SUMPRODUCT(LEN($AE320:$AE323)-LEN(SUBSTITUTE($AE320:$AE323,"M", "")))</f>
        <v>0</v>
      </c>
    </row>
    <row r="321" spans="2:62" ht="28.15" customHeight="1" thickBot="1" x14ac:dyDescent="0.25">
      <c r="B321" s="30"/>
      <c r="C321" s="243"/>
      <c r="D321" s="36"/>
      <c r="E321" s="35"/>
      <c r="F321" s="35"/>
      <c r="G321" s="34"/>
      <c r="H321" s="224"/>
      <c r="I321" s="247"/>
      <c r="J321" s="247"/>
      <c r="K321" s="247"/>
      <c r="L321" s="33" t="s">
        <v>123</v>
      </c>
      <c r="M321" s="32" t="s">
        <v>389</v>
      </c>
      <c r="N321" s="33" t="s">
        <v>122</v>
      </c>
      <c r="O321" s="32" t="s">
        <v>376</v>
      </c>
      <c r="P321" s="33" t="s">
        <v>120</v>
      </c>
      <c r="Q321" s="32" t="s">
        <v>389</v>
      </c>
      <c r="R321" s="33" t="s">
        <v>119</v>
      </c>
      <c r="S321" s="32" t="s">
        <v>132</v>
      </c>
      <c r="T321" s="33" t="s">
        <v>118</v>
      </c>
      <c r="U321" s="32" t="s">
        <v>121</v>
      </c>
      <c r="V321" s="33" t="s">
        <v>117</v>
      </c>
      <c r="W321" s="32"/>
      <c r="X321" s="33" t="s">
        <v>116</v>
      </c>
      <c r="Y321" s="32"/>
      <c r="Z321" s="33" t="s">
        <v>115</v>
      </c>
      <c r="AA321" s="32"/>
      <c r="AB321" s="31"/>
      <c r="AC321" s="32"/>
      <c r="AD321" s="31" t="s">
        <v>512</v>
      </c>
      <c r="AE321" s="23"/>
      <c r="AF321" s="251"/>
      <c r="AG321" s="251"/>
      <c r="AH321" s="22"/>
      <c r="AI321" s="11"/>
      <c r="AJ321" s="265"/>
      <c r="AK321" s="267"/>
      <c r="AL321" s="263"/>
      <c r="AM321" s="265"/>
      <c r="AN321" s="267"/>
      <c r="AO321" s="263"/>
      <c r="AP321" s="265"/>
      <c r="AQ321" s="267"/>
      <c r="AR321" s="263"/>
      <c r="AS321" s="265"/>
      <c r="AT321" s="267"/>
      <c r="AU321" s="263"/>
      <c r="AV321" s="265"/>
      <c r="AW321" s="275"/>
      <c r="AX321" s="270"/>
      <c r="AY321" s="292"/>
      <c r="AZ321" s="228"/>
      <c r="BA321" s="228"/>
      <c r="BB321" s="295"/>
    </row>
    <row r="322" spans="2:62" ht="28.15" customHeight="1" x14ac:dyDescent="0.2">
      <c r="B322" s="30"/>
      <c r="C322" s="244"/>
      <c r="D322" s="29"/>
      <c r="E322" s="28"/>
      <c r="F322" s="28"/>
      <c r="G322" s="27"/>
      <c r="H322" s="225"/>
      <c r="I322" s="248"/>
      <c r="J322" s="248"/>
      <c r="K322" s="248"/>
      <c r="L322" s="26" t="s">
        <v>114</v>
      </c>
      <c r="M322" s="25" t="s">
        <v>186</v>
      </c>
      <c r="N322" s="26" t="s">
        <v>112</v>
      </c>
      <c r="O322" s="25" t="s">
        <v>382</v>
      </c>
      <c r="P322" s="26" t="s">
        <v>111</v>
      </c>
      <c r="Q322" s="25" t="s">
        <v>430</v>
      </c>
      <c r="R322" s="26" t="s">
        <v>110</v>
      </c>
      <c r="S322" s="25" t="s">
        <v>113</v>
      </c>
      <c r="T322" s="26" t="s">
        <v>109</v>
      </c>
      <c r="U322" s="25"/>
      <c r="V322" s="26" t="s">
        <v>108</v>
      </c>
      <c r="W322" s="25"/>
      <c r="X322" s="26" t="s">
        <v>107</v>
      </c>
      <c r="Y322" s="25"/>
      <c r="Z322" s="26" t="s">
        <v>106</v>
      </c>
      <c r="AA322" s="25"/>
      <c r="AB322" s="24"/>
      <c r="AC322" s="25"/>
      <c r="AD322" s="24" t="s">
        <v>1071</v>
      </c>
      <c r="AE322" s="23"/>
      <c r="AF322" s="251"/>
      <c r="AG322" s="251"/>
      <c r="AH322" s="22"/>
      <c r="AI322" s="11"/>
      <c r="AJ322" s="265"/>
      <c r="AK322" s="267"/>
      <c r="AL322" s="263"/>
      <c r="AM322" s="265"/>
      <c r="AN322" s="267"/>
      <c r="AO322" s="263"/>
      <c r="AP322" s="265"/>
      <c r="AQ322" s="267"/>
      <c r="AR322" s="263"/>
      <c r="AS322" s="265"/>
      <c r="AT322" s="267"/>
      <c r="AU322" s="263"/>
      <c r="AV322" s="265"/>
      <c r="AW322" s="275"/>
      <c r="AX322" s="270"/>
      <c r="AY322" s="292"/>
      <c r="AZ322" s="228"/>
      <c r="BA322" s="228"/>
      <c r="BB322" s="295"/>
    </row>
    <row r="323" spans="2:62" ht="28.15" customHeight="1" thickBot="1" x14ac:dyDescent="0.25">
      <c r="B323" s="21"/>
      <c r="C323" s="245"/>
      <c r="D323" s="20"/>
      <c r="E323" s="19"/>
      <c r="F323" s="19"/>
      <c r="G323" s="18"/>
      <c r="H323" s="226"/>
      <c r="I323" s="249"/>
      <c r="J323" s="249"/>
      <c r="K323" s="249"/>
      <c r="L323" s="17" t="s">
        <v>105</v>
      </c>
      <c r="M323" s="15" t="s">
        <v>389</v>
      </c>
      <c r="N323" s="17" t="s">
        <v>103</v>
      </c>
      <c r="O323" s="15" t="s">
        <v>376</v>
      </c>
      <c r="P323" s="17" t="s">
        <v>102</v>
      </c>
      <c r="Q323" s="15" t="s">
        <v>132</v>
      </c>
      <c r="R323" s="17" t="s">
        <v>101</v>
      </c>
      <c r="S323" s="15" t="s">
        <v>113</v>
      </c>
      <c r="T323" s="17">
        <v>20</v>
      </c>
      <c r="U323" s="15"/>
      <c r="V323" s="17" t="s">
        <v>100</v>
      </c>
      <c r="W323" s="15"/>
      <c r="X323" s="17" t="s">
        <v>99</v>
      </c>
      <c r="Y323" s="15"/>
      <c r="Z323" s="17" t="s">
        <v>98</v>
      </c>
      <c r="AA323" s="15"/>
      <c r="AB323" s="16"/>
      <c r="AC323" s="15"/>
      <c r="AD323" s="14"/>
      <c r="AE323" s="13"/>
      <c r="AF323" s="252"/>
      <c r="AG323" s="252"/>
      <c r="AH323" s="12"/>
      <c r="AI323" s="11"/>
      <c r="AJ323" s="266"/>
      <c r="AK323" s="268"/>
      <c r="AL323" s="264"/>
      <c r="AM323" s="266"/>
      <c r="AN323" s="268"/>
      <c r="AO323" s="264"/>
      <c r="AP323" s="266"/>
      <c r="AQ323" s="268"/>
      <c r="AR323" s="264"/>
      <c r="AS323" s="266"/>
      <c r="AT323" s="268"/>
      <c r="AU323" s="264"/>
      <c r="AV323" s="266"/>
      <c r="AW323" s="276"/>
      <c r="AX323" s="271"/>
      <c r="AY323" s="293"/>
      <c r="AZ323" s="229"/>
      <c r="BA323" s="229"/>
      <c r="BB323" s="296"/>
    </row>
    <row r="324" spans="2:62" ht="85.9" customHeight="1" thickTop="1" thickBot="1" x14ac:dyDescent="0.35">
      <c r="B324" s="105" t="s">
        <v>174</v>
      </c>
      <c r="C324" s="95" t="s">
        <v>173</v>
      </c>
      <c r="D324" s="100" t="s">
        <v>172</v>
      </c>
      <c r="E324" s="104" t="s">
        <v>171</v>
      </c>
      <c r="F324" s="103"/>
      <c r="G324" s="102"/>
      <c r="H324" s="101" t="s">
        <v>170</v>
      </c>
      <c r="I324" s="100" t="s">
        <v>96</v>
      </c>
      <c r="J324" s="100" t="s">
        <v>169</v>
      </c>
      <c r="K324" s="100" t="s">
        <v>97</v>
      </c>
      <c r="L324" s="256" t="s">
        <v>168</v>
      </c>
      <c r="M324" s="262"/>
      <c r="N324" s="256" t="s">
        <v>167</v>
      </c>
      <c r="O324" s="262"/>
      <c r="P324" s="256" t="s">
        <v>167</v>
      </c>
      <c r="Q324" s="257"/>
      <c r="R324" s="256" t="s">
        <v>167</v>
      </c>
      <c r="S324" s="257"/>
      <c r="T324" s="256" t="s">
        <v>167</v>
      </c>
      <c r="U324" s="257"/>
      <c r="V324" s="256" t="s">
        <v>167</v>
      </c>
      <c r="W324" s="257"/>
      <c r="X324" s="256" t="s">
        <v>167</v>
      </c>
      <c r="Y324" s="257"/>
      <c r="Z324" s="256" t="s">
        <v>167</v>
      </c>
      <c r="AA324" s="257"/>
      <c r="AB324" s="261" t="s">
        <v>166</v>
      </c>
      <c r="AC324" s="257"/>
      <c r="AD324" s="101" t="s">
        <v>165</v>
      </c>
      <c r="AE324" s="101" t="s">
        <v>164</v>
      </c>
      <c r="AF324" s="100" t="s">
        <v>163</v>
      </c>
      <c r="AG324" s="100" t="s">
        <v>162</v>
      </c>
      <c r="AH324" s="99" t="s">
        <v>161</v>
      </c>
      <c r="AI324" s="98"/>
      <c r="AJ324" s="96" t="s">
        <v>160</v>
      </c>
      <c r="AK324" s="95" t="s">
        <v>159</v>
      </c>
      <c r="AL324" s="94" t="s">
        <v>158</v>
      </c>
      <c r="AM324" s="96" t="s">
        <v>157</v>
      </c>
      <c r="AN324" s="95" t="s">
        <v>156</v>
      </c>
      <c r="AO324" s="94" t="s">
        <v>155</v>
      </c>
      <c r="AP324" s="96" t="s">
        <v>154</v>
      </c>
      <c r="AQ324" s="95" t="s">
        <v>153</v>
      </c>
      <c r="AR324" s="97" t="s">
        <v>152</v>
      </c>
      <c r="AS324" s="96" t="s">
        <v>151</v>
      </c>
      <c r="AT324" s="95" t="s">
        <v>150</v>
      </c>
      <c r="AU324" s="94" t="s">
        <v>149</v>
      </c>
      <c r="AV324" s="96" t="s">
        <v>148</v>
      </c>
      <c r="AW324" s="95" t="s">
        <v>147</v>
      </c>
      <c r="AX324" s="94" t="s">
        <v>146</v>
      </c>
      <c r="AY324" s="93" t="s">
        <v>145</v>
      </c>
      <c r="AZ324" s="92" t="s">
        <v>144</v>
      </c>
      <c r="BA324" s="92" t="s">
        <v>143</v>
      </c>
      <c r="BB324" s="91" t="s">
        <v>142</v>
      </c>
    </row>
    <row r="325" spans="2:62" ht="48" thickBot="1" x14ac:dyDescent="0.3">
      <c r="B325" s="90" t="s">
        <v>232</v>
      </c>
      <c r="C325" s="89"/>
      <c r="D325" s="88">
        <v>207</v>
      </c>
      <c r="E325" s="258"/>
      <c r="F325" s="259"/>
      <c r="G325" s="260"/>
      <c r="H325" s="87" t="s">
        <v>140</v>
      </c>
      <c r="I325" s="86"/>
      <c r="J325" s="86"/>
      <c r="K325" s="85"/>
      <c r="L325" s="84"/>
      <c r="M325" s="81"/>
      <c r="N325" s="84"/>
      <c r="O325" s="81"/>
      <c r="P325" s="84"/>
      <c r="Q325" s="81"/>
      <c r="R325" s="84"/>
      <c r="S325" s="81"/>
      <c r="T325" s="84"/>
      <c r="U325" s="81"/>
      <c r="V325" s="84"/>
      <c r="W325" s="81"/>
      <c r="X325" s="84"/>
      <c r="Y325" s="81"/>
      <c r="Z325" s="84"/>
      <c r="AA325" s="83"/>
      <c r="AB325" s="82" t="s">
        <v>139</v>
      </c>
      <c r="AC325" s="81"/>
      <c r="AD325" s="81"/>
      <c r="AE325" s="81"/>
      <c r="AF325" s="80"/>
      <c r="AG325" s="80"/>
      <c r="AH325" s="60"/>
      <c r="AI325" s="79" t="s">
        <v>138</v>
      </c>
      <c r="AJ325" s="78">
        <f t="shared" ref="AJ325:BB325" si="42">SUM(AJ327:AJ338)</f>
        <v>105</v>
      </c>
      <c r="AK325" s="77">
        <f t="shared" si="42"/>
        <v>0</v>
      </c>
      <c r="AL325" s="76">
        <f t="shared" si="42"/>
        <v>0</v>
      </c>
      <c r="AM325" s="78">
        <f t="shared" si="42"/>
        <v>25</v>
      </c>
      <c r="AN325" s="77">
        <f t="shared" si="42"/>
        <v>0</v>
      </c>
      <c r="AO325" s="76">
        <f t="shared" si="42"/>
        <v>0</v>
      </c>
      <c r="AP325" s="78">
        <f t="shared" si="42"/>
        <v>3</v>
      </c>
      <c r="AQ325" s="77">
        <f t="shared" si="42"/>
        <v>0</v>
      </c>
      <c r="AR325" s="76">
        <f t="shared" si="42"/>
        <v>0</v>
      </c>
      <c r="AS325" s="78">
        <f t="shared" si="42"/>
        <v>23</v>
      </c>
      <c r="AT325" s="77">
        <f t="shared" si="42"/>
        <v>0</v>
      </c>
      <c r="AU325" s="76">
        <f t="shared" si="42"/>
        <v>0</v>
      </c>
      <c r="AV325" s="78">
        <f t="shared" si="42"/>
        <v>0</v>
      </c>
      <c r="AW325" s="77">
        <f t="shared" si="42"/>
        <v>0</v>
      </c>
      <c r="AX325" s="76">
        <f t="shared" si="42"/>
        <v>0</v>
      </c>
      <c r="AY325" s="75">
        <f t="shared" si="42"/>
        <v>3</v>
      </c>
      <c r="AZ325" s="74">
        <f t="shared" si="42"/>
        <v>0</v>
      </c>
      <c r="BA325" s="74">
        <f t="shared" si="42"/>
        <v>3</v>
      </c>
      <c r="BB325" s="73">
        <f t="shared" si="42"/>
        <v>0</v>
      </c>
      <c r="BC325" s="72" t="s">
        <v>137</v>
      </c>
      <c r="BF325" s="5">
        <f>SUM(AJ325:AL325)/$BG$5</f>
        <v>35</v>
      </c>
      <c r="BG325" s="5">
        <f>SUM(AM325:AO325,AY325)/$BG$5</f>
        <v>9.3333333333333339</v>
      </c>
      <c r="BH325" s="5">
        <f>SUM(AP325:AR325,AZ325)/$BG$5</f>
        <v>1</v>
      </c>
      <c r="BI325" s="5">
        <f>SUM(AS325:AU325,BA325)/$BG$5</f>
        <v>8.6666666666666661</v>
      </c>
      <c r="BJ325" s="5">
        <f>SUM(AV325:AX325,BB325)/$BG$5</f>
        <v>0</v>
      </c>
    </row>
    <row r="326" spans="2:62" ht="37.5" thickBot="1" x14ac:dyDescent="0.3">
      <c r="B326" s="71"/>
      <c r="C326" s="70"/>
      <c r="D326" s="69"/>
      <c r="E326" s="68"/>
      <c r="F326" s="68"/>
      <c r="G326" s="67"/>
      <c r="H326" s="66"/>
      <c r="I326" s="64"/>
      <c r="J326" s="64"/>
      <c r="K326" s="65"/>
      <c r="L326" s="64"/>
      <c r="M326" s="62"/>
      <c r="N326" s="64"/>
      <c r="O326" s="62"/>
      <c r="P326" s="64"/>
      <c r="Q326" s="62"/>
      <c r="R326" s="64"/>
      <c r="S326" s="62"/>
      <c r="T326" s="64"/>
      <c r="U326" s="62"/>
      <c r="V326" s="64"/>
      <c r="W326" s="62"/>
      <c r="X326" s="64"/>
      <c r="Y326" s="62"/>
      <c r="Z326" s="64"/>
      <c r="AA326" s="62"/>
      <c r="AB326" s="63"/>
      <c r="AC326" s="62"/>
      <c r="AD326" s="62"/>
      <c r="AE326" s="62"/>
      <c r="AF326" s="61"/>
      <c r="AG326" s="61"/>
      <c r="AH326" s="60"/>
      <c r="AI326" s="59" t="s">
        <v>136</v>
      </c>
      <c r="AJ326" s="58">
        <f t="shared" ref="AJ326:BB326" si="43">AJ325/3</f>
        <v>35</v>
      </c>
      <c r="AK326" s="57">
        <f t="shared" si="43"/>
        <v>0</v>
      </c>
      <c r="AL326" s="56">
        <f t="shared" si="43"/>
        <v>0</v>
      </c>
      <c r="AM326" s="58">
        <f t="shared" si="43"/>
        <v>8.3333333333333339</v>
      </c>
      <c r="AN326" s="57">
        <f t="shared" si="43"/>
        <v>0</v>
      </c>
      <c r="AO326" s="56">
        <f t="shared" si="43"/>
        <v>0</v>
      </c>
      <c r="AP326" s="58">
        <f t="shared" si="43"/>
        <v>1</v>
      </c>
      <c r="AQ326" s="57">
        <f t="shared" si="43"/>
        <v>0</v>
      </c>
      <c r="AR326" s="56">
        <f t="shared" si="43"/>
        <v>0</v>
      </c>
      <c r="AS326" s="58">
        <f t="shared" si="43"/>
        <v>7.666666666666667</v>
      </c>
      <c r="AT326" s="57">
        <f t="shared" si="43"/>
        <v>0</v>
      </c>
      <c r="AU326" s="56">
        <f t="shared" si="43"/>
        <v>0</v>
      </c>
      <c r="AV326" s="58">
        <f t="shared" si="43"/>
        <v>0</v>
      </c>
      <c r="AW326" s="57">
        <f t="shared" si="43"/>
        <v>0</v>
      </c>
      <c r="AX326" s="56">
        <f t="shared" si="43"/>
        <v>0</v>
      </c>
      <c r="AY326" s="55">
        <f t="shared" si="43"/>
        <v>1</v>
      </c>
      <c r="AZ326" s="54">
        <f t="shared" si="43"/>
        <v>0</v>
      </c>
      <c r="BA326" s="54">
        <f t="shared" si="43"/>
        <v>1</v>
      </c>
      <c r="BB326" s="53">
        <f t="shared" si="43"/>
        <v>0</v>
      </c>
      <c r="BC326" s="52" t="s">
        <v>135</v>
      </c>
    </row>
    <row r="327" spans="2:62" ht="28.15" customHeight="1" x14ac:dyDescent="0.2">
      <c r="B327" s="30"/>
      <c r="C327" s="242">
        <v>1</v>
      </c>
      <c r="D327" s="44"/>
      <c r="E327" s="43"/>
      <c r="F327" s="43"/>
      <c r="G327" s="42"/>
      <c r="H327" s="223" t="s">
        <v>134</v>
      </c>
      <c r="I327" s="246">
        <v>77</v>
      </c>
      <c r="J327" s="246">
        <v>25</v>
      </c>
      <c r="K327" s="246">
        <v>7</v>
      </c>
      <c r="L327" s="41" t="s">
        <v>133</v>
      </c>
      <c r="M327" s="40" t="s">
        <v>186</v>
      </c>
      <c r="N327" s="41" t="s">
        <v>131</v>
      </c>
      <c r="O327" s="40" t="s">
        <v>186</v>
      </c>
      <c r="P327" s="41" t="s">
        <v>130</v>
      </c>
      <c r="Q327" s="40" t="s">
        <v>186</v>
      </c>
      <c r="R327" s="41" t="s">
        <v>129</v>
      </c>
      <c r="S327" s="40" t="s">
        <v>470</v>
      </c>
      <c r="T327" s="41" t="s">
        <v>128</v>
      </c>
      <c r="U327" s="40" t="s">
        <v>121</v>
      </c>
      <c r="V327" s="41" t="s">
        <v>127</v>
      </c>
      <c r="W327" s="40"/>
      <c r="X327" s="41" t="s">
        <v>126</v>
      </c>
      <c r="Y327" s="40"/>
      <c r="Z327" s="41" t="s">
        <v>125</v>
      </c>
      <c r="AA327" s="40"/>
      <c r="AB327" s="39"/>
      <c r="AC327" s="40"/>
      <c r="AD327" s="39" t="s">
        <v>1114</v>
      </c>
      <c r="AE327" s="38" t="s">
        <v>1089</v>
      </c>
      <c r="AF327" s="250">
        <v>8</v>
      </c>
      <c r="AG327" s="250"/>
      <c r="AH327" s="37"/>
      <c r="AI327" s="11"/>
      <c r="AJ327" s="233">
        <f>SUMPRODUCT(LEN($M327:$U330)-LEN(SUBSTITUTE($M327:$U330,"A", "")))</f>
        <v>29</v>
      </c>
      <c r="AK327" s="239">
        <f>SUMPRODUCT(LEN($X327:$X330)-LEN(SUBSTITUTE($X327:$X330,"A", "")))</f>
        <v>0</v>
      </c>
      <c r="AL327" s="230">
        <f>SUMPRODUCT(LEN($W327:$W330)-LEN(SUBSTITUTE($W327:$W330,"A", "")))</f>
        <v>0</v>
      </c>
      <c r="AM327" s="233">
        <f>SUMPRODUCT(LEN($M327:$U330)-LEN(SUBSTITUTE($M327:$U330,"S", "")))</f>
        <v>5</v>
      </c>
      <c r="AN327" s="239">
        <f>SUMPRODUCT(LEN($X327:$X330)-LEN(SUBSTITUTE($X327:$X330,"S", "")))</f>
        <v>0</v>
      </c>
      <c r="AO327" s="230">
        <f>SUMPRODUCT(LEN($W327:$W330)-LEN(SUBSTITUTE($W327:$W330,"S", "")))</f>
        <v>0</v>
      </c>
      <c r="AP327" s="233">
        <f>SUMPRODUCT(LEN($M327:$U330)-LEN(SUBSTITUTE($M327:$U330,"F", "")))</f>
        <v>1</v>
      </c>
      <c r="AQ327" s="239">
        <f>SUMPRODUCT(LEN($X327:$X330)-LEN(SUBSTITUTE($X327:$X330,"F", "")))</f>
        <v>0</v>
      </c>
      <c r="AR327" s="230">
        <f>SUMPRODUCT(LEN($W327:$W330)-LEN(SUBSTITUTE($W327:$W330,"F", "")))</f>
        <v>0</v>
      </c>
      <c r="AS327" s="233">
        <f>SUMPRODUCT(LEN($M327:$U330)-LEN(SUBSTITUTE($M327:$U330,"G", "")))</f>
        <v>7</v>
      </c>
      <c r="AT327" s="239">
        <f>SUMPRODUCT(LEN($X327:$X330)-LEN(SUBSTITUTE($X327:$X330,"G", "")))</f>
        <v>0</v>
      </c>
      <c r="AU327" s="230">
        <f>SUMPRODUCT(LEN($W327:$W330)-LEN(SUBSTITUTE($W327:$W330,"G", "")))</f>
        <v>0</v>
      </c>
      <c r="AV327" s="233">
        <f>SUMPRODUCT(LEN($L327:$U330)-LEN(SUBSTITUTE($L327:$U330,"M", "")))</f>
        <v>0</v>
      </c>
      <c r="AW327" s="236">
        <f>SUMPRODUCT(LEN($X327:$X330)-LEN(SUBSTITUTE($X327:$X330,"M", "")))</f>
        <v>0</v>
      </c>
      <c r="AX327" s="230">
        <f>SUMPRODUCT(LEN($W327:$W330)-LEN(SUBSTITUTE($W327:$W330,"M", "")))</f>
        <v>0</v>
      </c>
      <c r="AY327" s="291">
        <f>SUMPRODUCT(LEN($AE327:$AE330)-LEN(SUBSTITUTE($AE327:$AE330,"S", "")))</f>
        <v>3</v>
      </c>
      <c r="AZ327" s="227">
        <f>SUMPRODUCT(LEN($AE327:$AE330)-LEN(SUBSTITUTE($AE327:$AE330,"F", "")))</f>
        <v>0</v>
      </c>
      <c r="BA327" s="227">
        <f>SUMPRODUCT(LEN($AE327:$AE330)-LEN(SUBSTITUTE($AE327:$AE330,"G", "")))</f>
        <v>3</v>
      </c>
      <c r="BB327" s="294">
        <f>SUMPRODUCT(LEN($AE327:$AE330)-LEN(SUBSTITUTE($AE327:$AE330,"M", "")))</f>
        <v>0</v>
      </c>
    </row>
    <row r="328" spans="2:62" ht="28.15" customHeight="1" thickBot="1" x14ac:dyDescent="0.25">
      <c r="B328" s="30"/>
      <c r="C328" s="243"/>
      <c r="D328" s="36"/>
      <c r="E328" s="35"/>
      <c r="F328" s="35"/>
      <c r="G328" s="34"/>
      <c r="H328" s="224"/>
      <c r="I328" s="247"/>
      <c r="J328" s="247"/>
      <c r="K328" s="247"/>
      <c r="L328" s="33" t="s">
        <v>123</v>
      </c>
      <c r="M328" s="32" t="s">
        <v>614</v>
      </c>
      <c r="N328" s="33" t="s">
        <v>122</v>
      </c>
      <c r="O328" s="32" t="s">
        <v>104</v>
      </c>
      <c r="P328" s="33" t="s">
        <v>120</v>
      </c>
      <c r="Q328" s="32" t="s">
        <v>484</v>
      </c>
      <c r="R328" s="33" t="s">
        <v>119</v>
      </c>
      <c r="S328" s="32" t="s">
        <v>104</v>
      </c>
      <c r="T328" s="33" t="s">
        <v>118</v>
      </c>
      <c r="U328" s="32" t="s">
        <v>121</v>
      </c>
      <c r="V328" s="33" t="s">
        <v>117</v>
      </c>
      <c r="W328" s="32"/>
      <c r="X328" s="33" t="s">
        <v>116</v>
      </c>
      <c r="Y328" s="32"/>
      <c r="Z328" s="33" t="s">
        <v>115</v>
      </c>
      <c r="AA328" s="32"/>
      <c r="AB328" s="31"/>
      <c r="AC328" s="32"/>
      <c r="AD328" s="31"/>
      <c r="AE328" s="23"/>
      <c r="AF328" s="251"/>
      <c r="AG328" s="251"/>
      <c r="AH328" s="22"/>
      <c r="AI328" s="11"/>
      <c r="AJ328" s="234"/>
      <c r="AK328" s="240"/>
      <c r="AL328" s="231"/>
      <c r="AM328" s="234"/>
      <c r="AN328" s="240"/>
      <c r="AO328" s="231"/>
      <c r="AP328" s="234"/>
      <c r="AQ328" s="240"/>
      <c r="AR328" s="231"/>
      <c r="AS328" s="234"/>
      <c r="AT328" s="240"/>
      <c r="AU328" s="231"/>
      <c r="AV328" s="234"/>
      <c r="AW328" s="237"/>
      <c r="AX328" s="231"/>
      <c r="AY328" s="292"/>
      <c r="AZ328" s="228"/>
      <c r="BA328" s="228"/>
      <c r="BB328" s="295"/>
    </row>
    <row r="329" spans="2:62" ht="28.15" customHeight="1" x14ac:dyDescent="0.2">
      <c r="B329" s="30"/>
      <c r="C329" s="244"/>
      <c r="D329" s="29"/>
      <c r="E329" s="28"/>
      <c r="F329" s="28"/>
      <c r="G329" s="27"/>
      <c r="H329" s="225">
        <v>208</v>
      </c>
      <c r="I329" s="248"/>
      <c r="J329" s="248"/>
      <c r="K329" s="248"/>
      <c r="L329" s="26" t="s">
        <v>114</v>
      </c>
      <c r="M329" s="25" t="s">
        <v>679</v>
      </c>
      <c r="N329" s="26" t="s">
        <v>112</v>
      </c>
      <c r="O329" s="25" t="s">
        <v>376</v>
      </c>
      <c r="P329" s="26" t="s">
        <v>111</v>
      </c>
      <c r="Q329" s="25" t="s">
        <v>430</v>
      </c>
      <c r="R329" s="26" t="s">
        <v>110</v>
      </c>
      <c r="S329" s="25" t="s">
        <v>176</v>
      </c>
      <c r="T329" s="26" t="s">
        <v>109</v>
      </c>
      <c r="U329" s="25"/>
      <c r="V329" s="26" t="s">
        <v>108</v>
      </c>
      <c r="W329" s="25"/>
      <c r="X329" s="26" t="s">
        <v>107</v>
      </c>
      <c r="Y329" s="25"/>
      <c r="Z329" s="26" t="s">
        <v>106</v>
      </c>
      <c r="AA329" s="25"/>
      <c r="AB329" s="24"/>
      <c r="AC329" s="25"/>
      <c r="AD329" s="24"/>
      <c r="AE329" s="23"/>
      <c r="AF329" s="251"/>
      <c r="AG329" s="251"/>
      <c r="AH329" s="22"/>
      <c r="AI329" s="11"/>
      <c r="AJ329" s="234"/>
      <c r="AK329" s="240"/>
      <c r="AL329" s="231"/>
      <c r="AM329" s="234"/>
      <c r="AN329" s="240"/>
      <c r="AO329" s="231"/>
      <c r="AP329" s="234"/>
      <c r="AQ329" s="240"/>
      <c r="AR329" s="231"/>
      <c r="AS329" s="234"/>
      <c r="AT329" s="240"/>
      <c r="AU329" s="231"/>
      <c r="AV329" s="234"/>
      <c r="AW329" s="237"/>
      <c r="AX329" s="231"/>
      <c r="AY329" s="292"/>
      <c r="AZ329" s="228"/>
      <c r="BA329" s="228"/>
      <c r="BB329" s="295"/>
    </row>
    <row r="330" spans="2:62" ht="28.15" customHeight="1" thickBot="1" x14ac:dyDescent="0.25">
      <c r="B330" s="30"/>
      <c r="C330" s="253"/>
      <c r="D330" s="51"/>
      <c r="E330" s="50"/>
      <c r="F330" s="50"/>
      <c r="G330" s="49"/>
      <c r="H330" s="226"/>
      <c r="I330" s="254"/>
      <c r="J330" s="254"/>
      <c r="K330" s="254"/>
      <c r="L330" s="48" t="s">
        <v>105</v>
      </c>
      <c r="M330" s="47" t="s">
        <v>452</v>
      </c>
      <c r="N330" s="48" t="s">
        <v>103</v>
      </c>
      <c r="O330" s="47" t="s">
        <v>399</v>
      </c>
      <c r="P330" s="48" t="s">
        <v>102</v>
      </c>
      <c r="Q330" s="47" t="s">
        <v>399</v>
      </c>
      <c r="R330" s="48" t="s">
        <v>101</v>
      </c>
      <c r="S330" s="47" t="s">
        <v>121</v>
      </c>
      <c r="T330" s="48">
        <v>20</v>
      </c>
      <c r="U330" s="47"/>
      <c r="V330" s="48" t="s">
        <v>100</v>
      </c>
      <c r="W330" s="47"/>
      <c r="X330" s="48" t="s">
        <v>99</v>
      </c>
      <c r="Y330" s="47"/>
      <c r="Z330" s="48" t="s">
        <v>98</v>
      </c>
      <c r="AA330" s="47"/>
      <c r="AB330" s="16"/>
      <c r="AC330" s="47"/>
      <c r="AD330" s="16"/>
      <c r="AE330" s="46"/>
      <c r="AF330" s="255"/>
      <c r="AG330" s="255"/>
      <c r="AH330" s="45"/>
      <c r="AI330" s="11"/>
      <c r="AJ330" s="235"/>
      <c r="AK330" s="241"/>
      <c r="AL330" s="232"/>
      <c r="AM330" s="235"/>
      <c r="AN330" s="241"/>
      <c r="AO330" s="232"/>
      <c r="AP330" s="235"/>
      <c r="AQ330" s="241"/>
      <c r="AR330" s="232"/>
      <c r="AS330" s="235"/>
      <c r="AT330" s="241"/>
      <c r="AU330" s="232"/>
      <c r="AV330" s="235"/>
      <c r="AW330" s="238"/>
      <c r="AX330" s="232"/>
      <c r="AY330" s="293"/>
      <c r="AZ330" s="229"/>
      <c r="BA330" s="229"/>
      <c r="BB330" s="296"/>
    </row>
    <row r="331" spans="2:62" ht="28.15" customHeight="1" x14ac:dyDescent="0.2">
      <c r="B331" s="30"/>
      <c r="C331" s="242">
        <v>2</v>
      </c>
      <c r="D331" s="44"/>
      <c r="E331" s="43"/>
      <c r="F331" s="43"/>
      <c r="G331" s="42"/>
      <c r="H331" s="223"/>
      <c r="I331" s="246">
        <v>81</v>
      </c>
      <c r="J331" s="246">
        <v>26</v>
      </c>
      <c r="K331" s="246">
        <v>7</v>
      </c>
      <c r="L331" s="41" t="s">
        <v>133</v>
      </c>
      <c r="M331" s="40" t="s">
        <v>132</v>
      </c>
      <c r="N331" s="41" t="s">
        <v>131</v>
      </c>
      <c r="O331" s="40" t="s">
        <v>399</v>
      </c>
      <c r="P331" s="41" t="s">
        <v>130</v>
      </c>
      <c r="Q331" s="40" t="s">
        <v>985</v>
      </c>
      <c r="R331" s="41" t="s">
        <v>129</v>
      </c>
      <c r="S331" s="40" t="s">
        <v>377</v>
      </c>
      <c r="T331" s="41" t="s">
        <v>128</v>
      </c>
      <c r="U331" s="40" t="s">
        <v>175</v>
      </c>
      <c r="V331" s="41" t="s">
        <v>127</v>
      </c>
      <c r="W331" s="40"/>
      <c r="X331" s="41" t="s">
        <v>126</v>
      </c>
      <c r="Y331" s="40"/>
      <c r="Z331" s="41" t="s">
        <v>125</v>
      </c>
      <c r="AA331" s="40"/>
      <c r="AB331" s="39"/>
      <c r="AC331" s="40"/>
      <c r="AD331" s="39" t="s">
        <v>104</v>
      </c>
      <c r="AE331" s="38"/>
      <c r="AF331" s="250"/>
      <c r="AG331" s="250"/>
      <c r="AH331" s="37"/>
      <c r="AI331" s="11"/>
      <c r="AJ331" s="233">
        <f>SUMPRODUCT(LEN($M331:$U334)-LEN(SUBSTITUTE($M331:$U334,"A", "")))</f>
        <v>46</v>
      </c>
      <c r="AK331" s="239">
        <f>SUMPRODUCT(LEN($X331:$X334)-LEN(SUBSTITUTE($X331:$X334,"A", "")))</f>
        <v>0</v>
      </c>
      <c r="AL331" s="230">
        <f>SUMPRODUCT(LEN($W331:$W334)-LEN(SUBSTITUTE($W331:$W334,"A", "")))</f>
        <v>0</v>
      </c>
      <c r="AM331" s="233">
        <f>SUMPRODUCT(LEN($M331:$U334)-LEN(SUBSTITUTE($M331:$U334,"S", "")))</f>
        <v>8</v>
      </c>
      <c r="AN331" s="239">
        <f>SUMPRODUCT(LEN($X331:$X334)-LEN(SUBSTITUTE($X331:$X334,"S", "")))</f>
        <v>0</v>
      </c>
      <c r="AO331" s="230">
        <f>SUMPRODUCT(LEN($W331:$W334)-LEN(SUBSTITUTE($W331:$W334,"S", "")))</f>
        <v>0</v>
      </c>
      <c r="AP331" s="233">
        <f>SUMPRODUCT(LEN($M331:$U334)-LEN(SUBSTITUTE($M331:$U334,"F", "")))</f>
        <v>0</v>
      </c>
      <c r="AQ331" s="239">
        <f>SUMPRODUCT(LEN($X331:$X334)-LEN(SUBSTITUTE($X331:$X334,"F", "")))</f>
        <v>0</v>
      </c>
      <c r="AR331" s="230">
        <f>SUMPRODUCT(LEN($W331:$W334)-LEN(SUBSTITUTE($W331:$W334,"F", "")))</f>
        <v>0</v>
      </c>
      <c r="AS331" s="233">
        <f>SUMPRODUCT(LEN($M331:$U334)-LEN(SUBSTITUTE($M331:$U334,"G", "")))</f>
        <v>7</v>
      </c>
      <c r="AT331" s="239">
        <f>SUMPRODUCT(LEN($X331:$X334)-LEN(SUBSTITUTE($X331:$X334,"G", "")))</f>
        <v>0</v>
      </c>
      <c r="AU331" s="230">
        <f>SUMPRODUCT(LEN($W331:$W334)-LEN(SUBSTITUTE($W331:$W334,"G", "")))</f>
        <v>0</v>
      </c>
      <c r="AV331" s="233">
        <f>SUMPRODUCT(LEN($L331:$U334)-LEN(SUBSTITUTE($L331:$U334,"M", "")))</f>
        <v>0</v>
      </c>
      <c r="AW331" s="236">
        <f>SUMPRODUCT(LEN($X331:$X334)-LEN(SUBSTITUTE($X331:$X334,"M", "")))</f>
        <v>0</v>
      </c>
      <c r="AX331" s="230">
        <f>SUMPRODUCT(LEN($W331:$W334)-LEN(SUBSTITUTE($W331:$W334,"M", "")))</f>
        <v>0</v>
      </c>
      <c r="AY331" s="291">
        <f>SUMPRODUCT(LEN($AE331:$AE334)-LEN(SUBSTITUTE($AE331:$AE334,"S", "")))</f>
        <v>0</v>
      </c>
      <c r="AZ331" s="227">
        <f>SUMPRODUCT(LEN($AE331:$AE334)-LEN(SUBSTITUTE($AE331:$AE334,"F", "")))</f>
        <v>0</v>
      </c>
      <c r="BA331" s="227">
        <f>SUMPRODUCT(LEN($AE331:$AE334)-LEN(SUBSTITUTE($AE331:$AE334,"G", "")))</f>
        <v>0</v>
      </c>
      <c r="BB331" s="294">
        <f>SUMPRODUCT(LEN($AE331:$AE334)-LEN(SUBSTITUTE($AE331:$AE334,"M", "")))</f>
        <v>0</v>
      </c>
    </row>
    <row r="332" spans="2:62" ht="28.15" customHeight="1" thickBot="1" x14ac:dyDescent="0.25">
      <c r="B332" s="30"/>
      <c r="C332" s="243"/>
      <c r="D332" s="36"/>
      <c r="E332" s="35"/>
      <c r="F332" s="35"/>
      <c r="G332" s="34"/>
      <c r="H332" s="224"/>
      <c r="I332" s="247"/>
      <c r="J332" s="247"/>
      <c r="K332" s="247"/>
      <c r="L332" s="33" t="s">
        <v>123</v>
      </c>
      <c r="M332" s="32" t="s">
        <v>382</v>
      </c>
      <c r="N332" s="33" t="s">
        <v>122</v>
      </c>
      <c r="O332" s="32" t="s">
        <v>186</v>
      </c>
      <c r="P332" s="33" t="s">
        <v>120</v>
      </c>
      <c r="Q332" s="32" t="s">
        <v>399</v>
      </c>
      <c r="R332" s="33" t="s">
        <v>119</v>
      </c>
      <c r="S332" s="32" t="s">
        <v>186</v>
      </c>
      <c r="T332" s="33" t="s">
        <v>118</v>
      </c>
      <c r="U332" s="32" t="s">
        <v>121</v>
      </c>
      <c r="V332" s="33" t="s">
        <v>117</v>
      </c>
      <c r="W332" s="32"/>
      <c r="X332" s="33" t="s">
        <v>116</v>
      </c>
      <c r="Y332" s="32"/>
      <c r="Z332" s="33" t="s">
        <v>115</v>
      </c>
      <c r="AA332" s="32"/>
      <c r="AB332" s="31"/>
      <c r="AC332" s="32"/>
      <c r="AD332" s="31" t="s">
        <v>485</v>
      </c>
      <c r="AE332" s="23"/>
      <c r="AF332" s="251"/>
      <c r="AG332" s="251"/>
      <c r="AH332" s="22"/>
      <c r="AI332" s="11"/>
      <c r="AJ332" s="234"/>
      <c r="AK332" s="240"/>
      <c r="AL332" s="231"/>
      <c r="AM332" s="234"/>
      <c r="AN332" s="240"/>
      <c r="AO332" s="231"/>
      <c r="AP332" s="234"/>
      <c r="AQ332" s="240"/>
      <c r="AR332" s="231"/>
      <c r="AS332" s="234"/>
      <c r="AT332" s="240"/>
      <c r="AU332" s="231"/>
      <c r="AV332" s="234"/>
      <c r="AW332" s="237"/>
      <c r="AX332" s="231"/>
      <c r="AY332" s="292"/>
      <c r="AZ332" s="228"/>
      <c r="BA332" s="228"/>
      <c r="BB332" s="295"/>
    </row>
    <row r="333" spans="2:62" ht="28.15" customHeight="1" x14ac:dyDescent="0.2">
      <c r="B333" s="30"/>
      <c r="C333" s="244"/>
      <c r="D333" s="29"/>
      <c r="E333" s="28"/>
      <c r="F333" s="28"/>
      <c r="G333" s="27"/>
      <c r="H333" s="225"/>
      <c r="I333" s="248"/>
      <c r="J333" s="248"/>
      <c r="K333" s="248"/>
      <c r="L333" s="26" t="s">
        <v>114</v>
      </c>
      <c r="M333" s="25" t="s">
        <v>186</v>
      </c>
      <c r="N333" s="26" t="s">
        <v>112</v>
      </c>
      <c r="O333" s="25" t="s">
        <v>417</v>
      </c>
      <c r="P333" s="26" t="s">
        <v>111</v>
      </c>
      <c r="Q333" s="25" t="s">
        <v>636</v>
      </c>
      <c r="R333" s="26" t="s">
        <v>110</v>
      </c>
      <c r="S333" s="25" t="s">
        <v>215</v>
      </c>
      <c r="T333" s="26" t="s">
        <v>109</v>
      </c>
      <c r="U333" s="25" t="s">
        <v>121</v>
      </c>
      <c r="V333" s="26" t="s">
        <v>108</v>
      </c>
      <c r="W333" s="25"/>
      <c r="X333" s="26" t="s">
        <v>107</v>
      </c>
      <c r="Y333" s="25"/>
      <c r="Z333" s="26" t="s">
        <v>106</v>
      </c>
      <c r="AA333" s="25"/>
      <c r="AB333" s="24"/>
      <c r="AC333" s="25"/>
      <c r="AD333" s="24"/>
      <c r="AE333" s="23"/>
      <c r="AF333" s="251"/>
      <c r="AG333" s="251"/>
      <c r="AH333" s="22"/>
      <c r="AI333" s="11"/>
      <c r="AJ333" s="234"/>
      <c r="AK333" s="240"/>
      <c r="AL333" s="231"/>
      <c r="AM333" s="234"/>
      <c r="AN333" s="240"/>
      <c r="AO333" s="231"/>
      <c r="AP333" s="234"/>
      <c r="AQ333" s="240"/>
      <c r="AR333" s="231"/>
      <c r="AS333" s="234"/>
      <c r="AT333" s="240"/>
      <c r="AU333" s="231"/>
      <c r="AV333" s="234"/>
      <c r="AW333" s="237"/>
      <c r="AX333" s="231"/>
      <c r="AY333" s="292"/>
      <c r="AZ333" s="228"/>
      <c r="BA333" s="228"/>
      <c r="BB333" s="295"/>
    </row>
    <row r="334" spans="2:62" ht="28.15" customHeight="1" thickBot="1" x14ac:dyDescent="0.25">
      <c r="B334" s="30"/>
      <c r="C334" s="253"/>
      <c r="D334" s="51"/>
      <c r="E334" s="50"/>
      <c r="F334" s="50"/>
      <c r="G334" s="49"/>
      <c r="H334" s="226"/>
      <c r="I334" s="254"/>
      <c r="J334" s="254"/>
      <c r="K334" s="254"/>
      <c r="L334" s="48" t="s">
        <v>105</v>
      </c>
      <c r="M334" s="47" t="s">
        <v>377</v>
      </c>
      <c r="N334" s="48" t="s">
        <v>103</v>
      </c>
      <c r="O334" s="47" t="s">
        <v>452</v>
      </c>
      <c r="P334" s="48" t="s">
        <v>102</v>
      </c>
      <c r="Q334" s="47" t="s">
        <v>442</v>
      </c>
      <c r="R334" s="48" t="s">
        <v>101</v>
      </c>
      <c r="S334" s="47" t="s">
        <v>186</v>
      </c>
      <c r="T334" s="48">
        <v>20</v>
      </c>
      <c r="U334" s="47"/>
      <c r="V334" s="48" t="s">
        <v>100</v>
      </c>
      <c r="W334" s="47"/>
      <c r="X334" s="48" t="s">
        <v>99</v>
      </c>
      <c r="Y334" s="47"/>
      <c r="Z334" s="48" t="s">
        <v>98</v>
      </c>
      <c r="AA334" s="47"/>
      <c r="AB334" s="16"/>
      <c r="AC334" s="47"/>
      <c r="AD334" s="16"/>
      <c r="AE334" s="46"/>
      <c r="AF334" s="255"/>
      <c r="AG334" s="255"/>
      <c r="AH334" s="45"/>
      <c r="AI334" s="11"/>
      <c r="AJ334" s="235"/>
      <c r="AK334" s="241"/>
      <c r="AL334" s="232"/>
      <c r="AM334" s="235"/>
      <c r="AN334" s="241"/>
      <c r="AO334" s="232"/>
      <c r="AP334" s="235"/>
      <c r="AQ334" s="241"/>
      <c r="AR334" s="232"/>
      <c r="AS334" s="235"/>
      <c r="AT334" s="241"/>
      <c r="AU334" s="232"/>
      <c r="AV334" s="235"/>
      <c r="AW334" s="238"/>
      <c r="AX334" s="232"/>
      <c r="AY334" s="293"/>
      <c r="AZ334" s="229"/>
      <c r="BA334" s="229"/>
      <c r="BB334" s="296"/>
    </row>
    <row r="335" spans="2:62" ht="28.15" customHeight="1" x14ac:dyDescent="0.2">
      <c r="B335" s="30"/>
      <c r="C335" s="242">
        <v>3</v>
      </c>
      <c r="D335" s="44"/>
      <c r="E335" s="43"/>
      <c r="F335" s="43"/>
      <c r="G335" s="42"/>
      <c r="H335" s="223"/>
      <c r="I335" s="246">
        <v>71</v>
      </c>
      <c r="J335" s="246">
        <v>24</v>
      </c>
      <c r="K335" s="246">
        <v>6</v>
      </c>
      <c r="L335" s="41" t="s">
        <v>133</v>
      </c>
      <c r="M335" s="40" t="s">
        <v>132</v>
      </c>
      <c r="N335" s="41" t="s">
        <v>131</v>
      </c>
      <c r="O335" s="40" t="s">
        <v>992</v>
      </c>
      <c r="P335" s="41" t="s">
        <v>130</v>
      </c>
      <c r="Q335" s="40" t="s">
        <v>619</v>
      </c>
      <c r="R335" s="41" t="s">
        <v>129</v>
      </c>
      <c r="S335" s="40" t="s">
        <v>203</v>
      </c>
      <c r="T335" s="41" t="s">
        <v>128</v>
      </c>
      <c r="U335" s="40" t="s">
        <v>121</v>
      </c>
      <c r="V335" s="41" t="s">
        <v>127</v>
      </c>
      <c r="W335" s="40"/>
      <c r="X335" s="41" t="s">
        <v>126</v>
      </c>
      <c r="Y335" s="40"/>
      <c r="Z335" s="41" t="s">
        <v>125</v>
      </c>
      <c r="AA335" s="40"/>
      <c r="AB335" s="39"/>
      <c r="AC335" s="40"/>
      <c r="AD335" s="39" t="s">
        <v>1113</v>
      </c>
      <c r="AE335" s="38"/>
      <c r="AF335" s="250">
        <v>4</v>
      </c>
      <c r="AG335" s="250"/>
      <c r="AH335" s="37"/>
      <c r="AI335" s="11"/>
      <c r="AJ335" s="233">
        <f>SUMPRODUCT(LEN($M335:$U338)-LEN(SUBSTITUTE($M335:$U338,"A", "")))</f>
        <v>30</v>
      </c>
      <c r="AK335" s="239">
        <f>SUMPRODUCT(LEN($X335:$X338)-LEN(SUBSTITUTE($X335:$X338,"A", "")))</f>
        <v>0</v>
      </c>
      <c r="AL335" s="230">
        <f>SUMPRODUCT(LEN($W335:$W338)-LEN(SUBSTITUTE($W335:$W338,"A", "")))</f>
        <v>0</v>
      </c>
      <c r="AM335" s="233">
        <f>SUMPRODUCT(LEN($M335:$U338)-LEN(SUBSTITUTE($M335:$U338,"S", "")))</f>
        <v>12</v>
      </c>
      <c r="AN335" s="239">
        <f>SUMPRODUCT(LEN($X335:$X338)-LEN(SUBSTITUTE($X335:$X338,"S", "")))</f>
        <v>0</v>
      </c>
      <c r="AO335" s="230">
        <f>SUMPRODUCT(LEN($W335:$W338)-LEN(SUBSTITUTE($W335:$W338,"S", "")))</f>
        <v>0</v>
      </c>
      <c r="AP335" s="233">
        <f>SUMPRODUCT(LEN($M335:$U338)-LEN(SUBSTITUTE($M335:$U338,"F", "")))</f>
        <v>2</v>
      </c>
      <c r="AQ335" s="239">
        <f>SUMPRODUCT(LEN($X335:$X338)-LEN(SUBSTITUTE($X335:$X338,"F", "")))</f>
        <v>0</v>
      </c>
      <c r="AR335" s="230">
        <f>SUMPRODUCT(LEN($W335:$W338)-LEN(SUBSTITUTE($W335:$W338,"F", "")))</f>
        <v>0</v>
      </c>
      <c r="AS335" s="233">
        <f>SUMPRODUCT(LEN($M335:$U338)-LEN(SUBSTITUTE($M335:$U338,"G", "")))</f>
        <v>9</v>
      </c>
      <c r="AT335" s="239">
        <f>SUMPRODUCT(LEN($X335:$X338)-LEN(SUBSTITUTE($X335:$X338,"G", "")))</f>
        <v>0</v>
      </c>
      <c r="AU335" s="230">
        <f>SUMPRODUCT(LEN($W335:$W338)-LEN(SUBSTITUTE($W335:$W338,"G", "")))</f>
        <v>0</v>
      </c>
      <c r="AV335" s="233">
        <f>SUMPRODUCT(LEN($L335:$U338)-LEN(SUBSTITUTE($L335:$U338,"M", "")))</f>
        <v>0</v>
      </c>
      <c r="AW335" s="236">
        <f>SUMPRODUCT(LEN($X335:$X338)-LEN(SUBSTITUTE($X335:$X338,"M", "")))</f>
        <v>0</v>
      </c>
      <c r="AX335" s="230">
        <f>SUMPRODUCT(LEN($W335:$W338)-LEN(SUBSTITUTE($W335:$W338,"M", "")))</f>
        <v>0</v>
      </c>
      <c r="AY335" s="291">
        <f>SUMPRODUCT(LEN($AE335:$AE338)-LEN(SUBSTITUTE($AE335:$AE338,"S", "")))</f>
        <v>0</v>
      </c>
      <c r="AZ335" s="227">
        <f>SUMPRODUCT(LEN($AE335:$AE338)-LEN(SUBSTITUTE($AE335:$AE338,"F", "")))</f>
        <v>0</v>
      </c>
      <c r="BA335" s="227">
        <f>SUMPRODUCT(LEN($AE335:$AE338)-LEN(SUBSTITUTE($AE335:$AE338,"G", "")))</f>
        <v>0</v>
      </c>
      <c r="BB335" s="294">
        <f>SUMPRODUCT(LEN($AE335:$AE338)-LEN(SUBSTITUTE($AE335:$AE338,"M", "")))</f>
        <v>0</v>
      </c>
    </row>
    <row r="336" spans="2:62" ht="28.15" customHeight="1" thickBot="1" x14ac:dyDescent="0.25">
      <c r="B336" s="30"/>
      <c r="C336" s="243"/>
      <c r="D336" s="36"/>
      <c r="E336" s="35"/>
      <c r="F336" s="35"/>
      <c r="G336" s="34"/>
      <c r="H336" s="224"/>
      <c r="I336" s="247"/>
      <c r="J336" s="247"/>
      <c r="K336" s="247"/>
      <c r="L336" s="33" t="s">
        <v>123</v>
      </c>
      <c r="M336" s="32" t="s">
        <v>382</v>
      </c>
      <c r="N336" s="33" t="s">
        <v>122</v>
      </c>
      <c r="O336" s="32" t="s">
        <v>740</v>
      </c>
      <c r="P336" s="33" t="s">
        <v>120</v>
      </c>
      <c r="Q336" s="32" t="s">
        <v>175</v>
      </c>
      <c r="R336" s="33" t="s">
        <v>119</v>
      </c>
      <c r="S336" s="32" t="s">
        <v>470</v>
      </c>
      <c r="T336" s="33" t="s">
        <v>118</v>
      </c>
      <c r="U336" s="32" t="s">
        <v>121</v>
      </c>
      <c r="V336" s="33" t="s">
        <v>117</v>
      </c>
      <c r="W336" s="32"/>
      <c r="X336" s="33" t="s">
        <v>116</v>
      </c>
      <c r="Y336" s="32"/>
      <c r="Z336" s="33" t="s">
        <v>115</v>
      </c>
      <c r="AA336" s="32"/>
      <c r="AB336" s="31"/>
      <c r="AC336" s="32"/>
      <c r="AD336" s="31"/>
      <c r="AE336" s="23"/>
      <c r="AF336" s="251"/>
      <c r="AG336" s="251"/>
      <c r="AH336" s="22"/>
      <c r="AI336" s="11"/>
      <c r="AJ336" s="234"/>
      <c r="AK336" s="240"/>
      <c r="AL336" s="231"/>
      <c r="AM336" s="234"/>
      <c r="AN336" s="240"/>
      <c r="AO336" s="231"/>
      <c r="AP336" s="234"/>
      <c r="AQ336" s="240"/>
      <c r="AR336" s="231"/>
      <c r="AS336" s="234"/>
      <c r="AT336" s="240"/>
      <c r="AU336" s="231"/>
      <c r="AV336" s="234"/>
      <c r="AW336" s="237"/>
      <c r="AX336" s="231"/>
      <c r="AY336" s="292"/>
      <c r="AZ336" s="228"/>
      <c r="BA336" s="228"/>
      <c r="BB336" s="295"/>
    </row>
    <row r="337" spans="2:62" ht="28.15" customHeight="1" x14ac:dyDescent="0.2">
      <c r="B337" s="30"/>
      <c r="C337" s="244"/>
      <c r="D337" s="29"/>
      <c r="E337" s="28"/>
      <c r="F337" s="28"/>
      <c r="G337" s="27"/>
      <c r="H337" s="225"/>
      <c r="I337" s="248"/>
      <c r="J337" s="248"/>
      <c r="K337" s="248"/>
      <c r="L337" s="26" t="s">
        <v>114</v>
      </c>
      <c r="M337" s="25" t="s">
        <v>132</v>
      </c>
      <c r="N337" s="26" t="s">
        <v>112</v>
      </c>
      <c r="O337" s="25" t="s">
        <v>382</v>
      </c>
      <c r="P337" s="26" t="s">
        <v>111</v>
      </c>
      <c r="Q337" s="25" t="s">
        <v>215</v>
      </c>
      <c r="R337" s="26" t="s">
        <v>110</v>
      </c>
      <c r="S337" s="25" t="s">
        <v>113</v>
      </c>
      <c r="T337" s="26" t="s">
        <v>109</v>
      </c>
      <c r="U337" s="25"/>
      <c r="V337" s="26" t="s">
        <v>108</v>
      </c>
      <c r="W337" s="25"/>
      <c r="X337" s="26" t="s">
        <v>107</v>
      </c>
      <c r="Y337" s="25"/>
      <c r="Z337" s="26" t="s">
        <v>106</v>
      </c>
      <c r="AA337" s="25"/>
      <c r="AB337" s="24"/>
      <c r="AC337" s="25"/>
      <c r="AD337" s="24"/>
      <c r="AE337" s="23"/>
      <c r="AF337" s="251"/>
      <c r="AG337" s="251"/>
      <c r="AH337" s="22"/>
      <c r="AI337" s="11"/>
      <c r="AJ337" s="234"/>
      <c r="AK337" s="240"/>
      <c r="AL337" s="231"/>
      <c r="AM337" s="234"/>
      <c r="AN337" s="240"/>
      <c r="AO337" s="231"/>
      <c r="AP337" s="234"/>
      <c r="AQ337" s="240"/>
      <c r="AR337" s="231"/>
      <c r="AS337" s="234"/>
      <c r="AT337" s="240"/>
      <c r="AU337" s="231"/>
      <c r="AV337" s="234"/>
      <c r="AW337" s="237"/>
      <c r="AX337" s="231"/>
      <c r="AY337" s="292"/>
      <c r="AZ337" s="228"/>
      <c r="BA337" s="228"/>
      <c r="BB337" s="295"/>
    </row>
    <row r="338" spans="2:62" ht="28.15" customHeight="1" thickBot="1" x14ac:dyDescent="0.25">
      <c r="B338" s="21"/>
      <c r="C338" s="245"/>
      <c r="D338" s="20"/>
      <c r="E338" s="19"/>
      <c r="F338" s="19"/>
      <c r="G338" s="18"/>
      <c r="H338" s="226"/>
      <c r="I338" s="249"/>
      <c r="J338" s="249"/>
      <c r="K338" s="249"/>
      <c r="L338" s="17" t="s">
        <v>105</v>
      </c>
      <c r="M338" s="15" t="s">
        <v>725</v>
      </c>
      <c r="N338" s="17" t="s">
        <v>103</v>
      </c>
      <c r="O338" s="15" t="s">
        <v>186</v>
      </c>
      <c r="P338" s="17" t="s">
        <v>102</v>
      </c>
      <c r="Q338" s="15" t="s">
        <v>469</v>
      </c>
      <c r="R338" s="17" t="s">
        <v>101</v>
      </c>
      <c r="S338" s="15" t="s">
        <v>175</v>
      </c>
      <c r="T338" s="17">
        <v>20</v>
      </c>
      <c r="U338" s="15"/>
      <c r="V338" s="17" t="s">
        <v>100</v>
      </c>
      <c r="W338" s="15"/>
      <c r="X338" s="17" t="s">
        <v>99</v>
      </c>
      <c r="Y338" s="15"/>
      <c r="Z338" s="17" t="s">
        <v>98</v>
      </c>
      <c r="AA338" s="15"/>
      <c r="AB338" s="16"/>
      <c r="AC338" s="15"/>
      <c r="AD338" s="14"/>
      <c r="AE338" s="13"/>
      <c r="AF338" s="252"/>
      <c r="AG338" s="252"/>
      <c r="AH338" s="12"/>
      <c r="AI338" s="11"/>
      <c r="AJ338" s="235"/>
      <c r="AK338" s="241"/>
      <c r="AL338" s="232"/>
      <c r="AM338" s="235"/>
      <c r="AN338" s="241"/>
      <c r="AO338" s="232"/>
      <c r="AP338" s="235"/>
      <c r="AQ338" s="241"/>
      <c r="AR338" s="232"/>
      <c r="AS338" s="235"/>
      <c r="AT338" s="241"/>
      <c r="AU338" s="232"/>
      <c r="AV338" s="235"/>
      <c r="AW338" s="238"/>
      <c r="AX338" s="232"/>
      <c r="AY338" s="293"/>
      <c r="AZ338" s="229"/>
      <c r="BA338" s="229"/>
      <c r="BB338" s="296"/>
    </row>
    <row r="339" spans="2:62" ht="85.9" customHeight="1" thickTop="1" thickBot="1" x14ac:dyDescent="0.35">
      <c r="B339" s="105" t="s">
        <v>174</v>
      </c>
      <c r="C339" s="95" t="s">
        <v>173</v>
      </c>
      <c r="D339" s="100" t="s">
        <v>172</v>
      </c>
      <c r="E339" s="104" t="s">
        <v>171</v>
      </c>
      <c r="F339" s="103"/>
      <c r="G339" s="102"/>
      <c r="H339" s="101" t="s">
        <v>170</v>
      </c>
      <c r="I339" s="100" t="s">
        <v>96</v>
      </c>
      <c r="J339" s="100" t="s">
        <v>169</v>
      </c>
      <c r="K339" s="100" t="s">
        <v>97</v>
      </c>
      <c r="L339" s="256" t="s">
        <v>168</v>
      </c>
      <c r="M339" s="262"/>
      <c r="N339" s="256" t="s">
        <v>167</v>
      </c>
      <c r="O339" s="262"/>
      <c r="P339" s="256" t="s">
        <v>167</v>
      </c>
      <c r="Q339" s="257"/>
      <c r="R339" s="256" t="s">
        <v>167</v>
      </c>
      <c r="S339" s="257"/>
      <c r="T339" s="256" t="s">
        <v>167</v>
      </c>
      <c r="U339" s="257"/>
      <c r="V339" s="256" t="s">
        <v>167</v>
      </c>
      <c r="W339" s="257"/>
      <c r="X339" s="256" t="s">
        <v>167</v>
      </c>
      <c r="Y339" s="257"/>
      <c r="Z339" s="256" t="s">
        <v>167</v>
      </c>
      <c r="AA339" s="257"/>
      <c r="AB339" s="261" t="s">
        <v>166</v>
      </c>
      <c r="AC339" s="257"/>
      <c r="AD339" s="101" t="s">
        <v>165</v>
      </c>
      <c r="AE339" s="101" t="s">
        <v>164</v>
      </c>
      <c r="AF339" s="100" t="s">
        <v>163</v>
      </c>
      <c r="AG339" s="100" t="s">
        <v>162</v>
      </c>
      <c r="AH339" s="99" t="s">
        <v>161</v>
      </c>
      <c r="AI339" s="98"/>
      <c r="AJ339" s="96" t="s">
        <v>160</v>
      </c>
      <c r="AK339" s="95" t="s">
        <v>159</v>
      </c>
      <c r="AL339" s="94" t="s">
        <v>158</v>
      </c>
      <c r="AM339" s="96" t="s">
        <v>157</v>
      </c>
      <c r="AN339" s="95" t="s">
        <v>156</v>
      </c>
      <c r="AO339" s="94" t="s">
        <v>155</v>
      </c>
      <c r="AP339" s="96" t="s">
        <v>154</v>
      </c>
      <c r="AQ339" s="95" t="s">
        <v>153</v>
      </c>
      <c r="AR339" s="97" t="s">
        <v>152</v>
      </c>
      <c r="AS339" s="96" t="s">
        <v>151</v>
      </c>
      <c r="AT339" s="95" t="s">
        <v>150</v>
      </c>
      <c r="AU339" s="94" t="s">
        <v>149</v>
      </c>
      <c r="AV339" s="96" t="s">
        <v>148</v>
      </c>
      <c r="AW339" s="95" t="s">
        <v>147</v>
      </c>
      <c r="AX339" s="94" t="s">
        <v>146</v>
      </c>
      <c r="AY339" s="93" t="s">
        <v>145</v>
      </c>
      <c r="AZ339" s="92" t="s">
        <v>144</v>
      </c>
      <c r="BA339" s="92" t="s">
        <v>143</v>
      </c>
      <c r="BB339" s="91" t="s">
        <v>142</v>
      </c>
    </row>
    <row r="340" spans="2:62" ht="48" thickBot="1" x14ac:dyDescent="0.3">
      <c r="B340" s="90" t="s">
        <v>231</v>
      </c>
      <c r="C340" s="89"/>
      <c r="D340" s="88">
        <v>207</v>
      </c>
      <c r="E340" s="258"/>
      <c r="F340" s="259"/>
      <c r="G340" s="260"/>
      <c r="H340" s="87" t="s">
        <v>140</v>
      </c>
      <c r="I340" s="86"/>
      <c r="J340" s="86"/>
      <c r="K340" s="85"/>
      <c r="L340" s="84"/>
      <c r="M340" s="81"/>
      <c r="N340" s="84"/>
      <c r="O340" s="81"/>
      <c r="P340" s="84"/>
      <c r="Q340" s="81"/>
      <c r="R340" s="84"/>
      <c r="S340" s="81"/>
      <c r="T340" s="84"/>
      <c r="U340" s="81"/>
      <c r="V340" s="84"/>
      <c r="W340" s="81"/>
      <c r="X340" s="84"/>
      <c r="Y340" s="81"/>
      <c r="Z340" s="84"/>
      <c r="AA340" s="83"/>
      <c r="AB340" s="82" t="s">
        <v>139</v>
      </c>
      <c r="AC340" s="81"/>
      <c r="AD340" s="81"/>
      <c r="AE340" s="81"/>
      <c r="AF340" s="80"/>
      <c r="AG340" s="80"/>
      <c r="AH340" s="60"/>
      <c r="AI340" s="79" t="s">
        <v>138</v>
      </c>
      <c r="AJ340" s="78">
        <f t="shared" ref="AJ340:BB340" si="44">SUM(AJ342:AJ353)</f>
        <v>113</v>
      </c>
      <c r="AK340" s="77">
        <f t="shared" si="44"/>
        <v>0</v>
      </c>
      <c r="AL340" s="76">
        <f t="shared" si="44"/>
        <v>0</v>
      </c>
      <c r="AM340" s="78">
        <f t="shared" si="44"/>
        <v>33</v>
      </c>
      <c r="AN340" s="77">
        <f t="shared" si="44"/>
        <v>0</v>
      </c>
      <c r="AO340" s="76">
        <f t="shared" si="44"/>
        <v>0</v>
      </c>
      <c r="AP340" s="78">
        <f t="shared" si="44"/>
        <v>2</v>
      </c>
      <c r="AQ340" s="77">
        <f t="shared" si="44"/>
        <v>0</v>
      </c>
      <c r="AR340" s="76">
        <f t="shared" si="44"/>
        <v>0</v>
      </c>
      <c r="AS340" s="78">
        <f t="shared" si="44"/>
        <v>21</v>
      </c>
      <c r="AT340" s="77">
        <f t="shared" si="44"/>
        <v>0</v>
      </c>
      <c r="AU340" s="76">
        <f t="shared" si="44"/>
        <v>0</v>
      </c>
      <c r="AV340" s="78">
        <f t="shared" si="44"/>
        <v>0</v>
      </c>
      <c r="AW340" s="77">
        <f t="shared" si="44"/>
        <v>0</v>
      </c>
      <c r="AX340" s="76">
        <f t="shared" si="44"/>
        <v>0</v>
      </c>
      <c r="AY340" s="75">
        <f t="shared" si="44"/>
        <v>0</v>
      </c>
      <c r="AZ340" s="74">
        <f t="shared" si="44"/>
        <v>0</v>
      </c>
      <c r="BA340" s="74">
        <f t="shared" si="44"/>
        <v>1</v>
      </c>
      <c r="BB340" s="73">
        <f t="shared" si="44"/>
        <v>0</v>
      </c>
      <c r="BC340" s="72" t="s">
        <v>137</v>
      </c>
      <c r="BF340" s="5">
        <f>SUM(AJ340:AL340)/$BG$5</f>
        <v>37.666666666666664</v>
      </c>
      <c r="BG340" s="5">
        <f>SUM(AM340:AO340,AY340)/$BG$5</f>
        <v>11</v>
      </c>
      <c r="BH340" s="5">
        <f>SUM(AP340:AR340,AZ340)/$BG$5</f>
        <v>0.66666666666666663</v>
      </c>
      <c r="BI340" s="5">
        <f>SUM(AS340:AU340,BA340)/$BG$5</f>
        <v>7.333333333333333</v>
      </c>
      <c r="BJ340" s="5">
        <f>SUM(AV340:AX340,BB340)/$BG$5</f>
        <v>0</v>
      </c>
    </row>
    <row r="341" spans="2:62" ht="37.5" thickBot="1" x14ac:dyDescent="0.3">
      <c r="B341" s="71"/>
      <c r="C341" s="70"/>
      <c r="D341" s="69"/>
      <c r="E341" s="68"/>
      <c r="F341" s="68"/>
      <c r="G341" s="67"/>
      <c r="H341" s="66"/>
      <c r="I341" s="64"/>
      <c r="J341" s="64"/>
      <c r="K341" s="65"/>
      <c r="L341" s="64"/>
      <c r="M341" s="62"/>
      <c r="N341" s="64"/>
      <c r="O341" s="62"/>
      <c r="P341" s="64"/>
      <c r="Q341" s="62"/>
      <c r="R341" s="64"/>
      <c r="S341" s="62"/>
      <c r="T341" s="64"/>
      <c r="U341" s="62"/>
      <c r="V341" s="64"/>
      <c r="W341" s="62"/>
      <c r="X341" s="64"/>
      <c r="Y341" s="62"/>
      <c r="Z341" s="64"/>
      <c r="AA341" s="62"/>
      <c r="AB341" s="63"/>
      <c r="AC341" s="62"/>
      <c r="AD341" s="62"/>
      <c r="AE341" s="62"/>
      <c r="AF341" s="61"/>
      <c r="AG341" s="61"/>
      <c r="AH341" s="60"/>
      <c r="AI341" s="59" t="s">
        <v>136</v>
      </c>
      <c r="AJ341" s="58">
        <f t="shared" ref="AJ341:BB341" si="45">AJ340/3</f>
        <v>37.666666666666664</v>
      </c>
      <c r="AK341" s="57">
        <f t="shared" si="45"/>
        <v>0</v>
      </c>
      <c r="AL341" s="56">
        <f t="shared" si="45"/>
        <v>0</v>
      </c>
      <c r="AM341" s="58">
        <f t="shared" si="45"/>
        <v>11</v>
      </c>
      <c r="AN341" s="57">
        <f t="shared" si="45"/>
        <v>0</v>
      </c>
      <c r="AO341" s="56">
        <f t="shared" si="45"/>
        <v>0</v>
      </c>
      <c r="AP341" s="58">
        <f t="shared" si="45"/>
        <v>0.66666666666666663</v>
      </c>
      <c r="AQ341" s="57">
        <f t="shared" si="45"/>
        <v>0</v>
      </c>
      <c r="AR341" s="56">
        <f t="shared" si="45"/>
        <v>0</v>
      </c>
      <c r="AS341" s="58">
        <f t="shared" si="45"/>
        <v>7</v>
      </c>
      <c r="AT341" s="57">
        <f t="shared" si="45"/>
        <v>0</v>
      </c>
      <c r="AU341" s="56">
        <f t="shared" si="45"/>
        <v>0</v>
      </c>
      <c r="AV341" s="58">
        <f t="shared" si="45"/>
        <v>0</v>
      </c>
      <c r="AW341" s="57">
        <f t="shared" si="45"/>
        <v>0</v>
      </c>
      <c r="AX341" s="56">
        <f t="shared" si="45"/>
        <v>0</v>
      </c>
      <c r="AY341" s="55">
        <f t="shared" si="45"/>
        <v>0</v>
      </c>
      <c r="AZ341" s="54">
        <f t="shared" si="45"/>
        <v>0</v>
      </c>
      <c r="BA341" s="54">
        <f t="shared" si="45"/>
        <v>0.33333333333333331</v>
      </c>
      <c r="BB341" s="53">
        <f t="shared" si="45"/>
        <v>0</v>
      </c>
      <c r="BC341" s="52" t="s">
        <v>135</v>
      </c>
    </row>
    <row r="342" spans="2:62" ht="28.15" customHeight="1" x14ac:dyDescent="0.2">
      <c r="B342" s="30"/>
      <c r="C342" s="242">
        <v>1</v>
      </c>
      <c r="D342" s="44"/>
      <c r="E342" s="43"/>
      <c r="F342" s="43"/>
      <c r="G342" s="42"/>
      <c r="H342" s="223" t="s">
        <v>384</v>
      </c>
      <c r="I342" s="246">
        <v>53</v>
      </c>
      <c r="J342" s="246">
        <v>24</v>
      </c>
      <c r="K342" s="246">
        <v>7</v>
      </c>
      <c r="L342" s="41" t="s">
        <v>133</v>
      </c>
      <c r="M342" s="40" t="s">
        <v>484</v>
      </c>
      <c r="N342" s="41" t="s">
        <v>131</v>
      </c>
      <c r="O342" s="40" t="s">
        <v>389</v>
      </c>
      <c r="P342" s="41" t="s">
        <v>130</v>
      </c>
      <c r="Q342" s="40" t="s">
        <v>186</v>
      </c>
      <c r="R342" s="41" t="s">
        <v>129</v>
      </c>
      <c r="S342" s="40" t="s">
        <v>385</v>
      </c>
      <c r="T342" s="41" t="s">
        <v>128</v>
      </c>
      <c r="U342" s="40" t="s">
        <v>104</v>
      </c>
      <c r="V342" s="41" t="s">
        <v>127</v>
      </c>
      <c r="W342" s="40"/>
      <c r="X342" s="41" t="s">
        <v>126</v>
      </c>
      <c r="Y342" s="40"/>
      <c r="Z342" s="41" t="s">
        <v>125</v>
      </c>
      <c r="AA342" s="40"/>
      <c r="AB342" s="39"/>
      <c r="AC342" s="40"/>
      <c r="AD342" s="39" t="s">
        <v>399</v>
      </c>
      <c r="AE342" s="38" t="s">
        <v>414</v>
      </c>
      <c r="AF342" s="250">
        <v>4</v>
      </c>
      <c r="AG342" s="250"/>
      <c r="AH342" s="37"/>
      <c r="AI342" s="11"/>
      <c r="AJ342" s="233">
        <f>SUMPRODUCT(LEN($M342:$U345)-LEN(SUBSTITUTE($M342:$U345,"A", "")))</f>
        <v>38</v>
      </c>
      <c r="AK342" s="239">
        <f>SUMPRODUCT(LEN($X342:$X345)-LEN(SUBSTITUTE($X342:$X345,"A", "")))</f>
        <v>0</v>
      </c>
      <c r="AL342" s="230">
        <f>SUMPRODUCT(LEN($W342:$W345)-LEN(SUBSTITUTE($W342:$W345,"A", "")))</f>
        <v>0</v>
      </c>
      <c r="AM342" s="233">
        <f>SUMPRODUCT(LEN($M342:$U345)-LEN(SUBSTITUTE($M342:$U345,"S", "")))</f>
        <v>4</v>
      </c>
      <c r="AN342" s="239">
        <f>SUMPRODUCT(LEN($X342:$X345)-LEN(SUBSTITUTE($X342:$X345,"S", "")))</f>
        <v>0</v>
      </c>
      <c r="AO342" s="230">
        <f>SUMPRODUCT(LEN($W342:$W345)-LEN(SUBSTITUTE($W342:$W345,"S", "")))</f>
        <v>0</v>
      </c>
      <c r="AP342" s="233">
        <f>SUMPRODUCT(LEN($M342:$U345)-LEN(SUBSTITUTE($M342:$U345,"F", "")))</f>
        <v>1</v>
      </c>
      <c r="AQ342" s="239">
        <f>SUMPRODUCT(LEN($X342:$X345)-LEN(SUBSTITUTE($X342:$X345,"F", "")))</f>
        <v>0</v>
      </c>
      <c r="AR342" s="230">
        <f>SUMPRODUCT(LEN($W342:$W345)-LEN(SUBSTITUTE($W342:$W345,"F", "")))</f>
        <v>0</v>
      </c>
      <c r="AS342" s="233">
        <f>SUMPRODUCT(LEN($M342:$U345)-LEN(SUBSTITUTE($M342:$U345,"G", "")))</f>
        <v>7</v>
      </c>
      <c r="AT342" s="239">
        <f>SUMPRODUCT(LEN($X342:$X345)-LEN(SUBSTITUTE($X342:$X345,"G", "")))</f>
        <v>0</v>
      </c>
      <c r="AU342" s="230">
        <f>SUMPRODUCT(LEN($W342:$W345)-LEN(SUBSTITUTE($W342:$W345,"G", "")))</f>
        <v>0</v>
      </c>
      <c r="AV342" s="233">
        <f>SUMPRODUCT(LEN($L342:$U345)-LEN(SUBSTITUTE($L342:$U345,"M", "")))</f>
        <v>0</v>
      </c>
      <c r="AW342" s="236">
        <f>SUMPRODUCT(LEN($X342:$X345)-LEN(SUBSTITUTE($X342:$X345,"M", "")))</f>
        <v>0</v>
      </c>
      <c r="AX342" s="230">
        <f>SUMPRODUCT(LEN($W342:$W345)-LEN(SUBSTITUTE($W342:$W345,"M", "")))</f>
        <v>0</v>
      </c>
      <c r="AY342" s="291">
        <f>SUMPRODUCT(LEN($AE342:$AE345)-LEN(SUBSTITUTE($AE342:$AE345,"S", "")))</f>
        <v>0</v>
      </c>
      <c r="AZ342" s="227">
        <f>SUMPRODUCT(LEN($AE342:$AE345)-LEN(SUBSTITUTE($AE342:$AE345,"F", "")))</f>
        <v>0</v>
      </c>
      <c r="BA342" s="227">
        <f>SUMPRODUCT(LEN($AE342:$AE345)-LEN(SUBSTITUTE($AE342:$AE345,"G", "")))</f>
        <v>1</v>
      </c>
      <c r="BB342" s="294">
        <f>SUMPRODUCT(LEN($AE342:$AE345)-LEN(SUBSTITUTE($AE342:$AE345,"M", "")))</f>
        <v>0</v>
      </c>
    </row>
    <row r="343" spans="2:62" ht="28.15" customHeight="1" thickBot="1" x14ac:dyDescent="0.25">
      <c r="B343" s="30"/>
      <c r="C343" s="243"/>
      <c r="D343" s="36"/>
      <c r="E343" s="35"/>
      <c r="F343" s="35"/>
      <c r="G343" s="34"/>
      <c r="H343" s="224"/>
      <c r="I343" s="247"/>
      <c r="J343" s="247"/>
      <c r="K343" s="247"/>
      <c r="L343" s="33" t="s">
        <v>123</v>
      </c>
      <c r="M343" s="32" t="s">
        <v>377</v>
      </c>
      <c r="N343" s="33" t="s">
        <v>122</v>
      </c>
      <c r="O343" s="32" t="s">
        <v>186</v>
      </c>
      <c r="P343" s="33" t="s">
        <v>120</v>
      </c>
      <c r="Q343" s="32" t="s">
        <v>389</v>
      </c>
      <c r="R343" s="33" t="s">
        <v>119</v>
      </c>
      <c r="S343" s="32" t="s">
        <v>217</v>
      </c>
      <c r="T343" s="33" t="s">
        <v>118</v>
      </c>
      <c r="U343" s="32"/>
      <c r="V343" s="33" t="s">
        <v>117</v>
      </c>
      <c r="W343" s="32"/>
      <c r="X343" s="33" t="s">
        <v>116</v>
      </c>
      <c r="Y343" s="32"/>
      <c r="Z343" s="33" t="s">
        <v>115</v>
      </c>
      <c r="AA343" s="32"/>
      <c r="AB343" s="31"/>
      <c r="AC343" s="32"/>
      <c r="AD343" s="31"/>
      <c r="AE343" s="23"/>
      <c r="AF343" s="251"/>
      <c r="AG343" s="251"/>
      <c r="AH343" s="22"/>
      <c r="AI343" s="11"/>
      <c r="AJ343" s="234"/>
      <c r="AK343" s="240"/>
      <c r="AL343" s="231"/>
      <c r="AM343" s="234"/>
      <c r="AN343" s="240"/>
      <c r="AO343" s="231"/>
      <c r="AP343" s="234"/>
      <c r="AQ343" s="240"/>
      <c r="AR343" s="231"/>
      <c r="AS343" s="234"/>
      <c r="AT343" s="240"/>
      <c r="AU343" s="231"/>
      <c r="AV343" s="234"/>
      <c r="AW343" s="237"/>
      <c r="AX343" s="231"/>
      <c r="AY343" s="292"/>
      <c r="AZ343" s="228"/>
      <c r="BA343" s="228"/>
      <c r="BB343" s="295"/>
    </row>
    <row r="344" spans="2:62" ht="28.15" customHeight="1" x14ac:dyDescent="0.2">
      <c r="B344" s="30"/>
      <c r="C344" s="244"/>
      <c r="D344" s="29"/>
      <c r="E344" s="28"/>
      <c r="F344" s="28"/>
      <c r="G344" s="27"/>
      <c r="H344" s="225">
        <v>208</v>
      </c>
      <c r="I344" s="248"/>
      <c r="J344" s="248"/>
      <c r="K344" s="248"/>
      <c r="L344" s="26" t="s">
        <v>114</v>
      </c>
      <c r="M344" s="25" t="s">
        <v>611</v>
      </c>
      <c r="N344" s="26" t="s">
        <v>112</v>
      </c>
      <c r="O344" s="25" t="s">
        <v>376</v>
      </c>
      <c r="P344" s="26" t="s">
        <v>111</v>
      </c>
      <c r="Q344" s="25" t="s">
        <v>389</v>
      </c>
      <c r="R344" s="26" t="s">
        <v>110</v>
      </c>
      <c r="S344" s="25" t="s">
        <v>175</v>
      </c>
      <c r="T344" s="26" t="s">
        <v>109</v>
      </c>
      <c r="U344" s="25"/>
      <c r="V344" s="26" t="s">
        <v>108</v>
      </c>
      <c r="W344" s="25"/>
      <c r="X344" s="26" t="s">
        <v>107</v>
      </c>
      <c r="Y344" s="25"/>
      <c r="Z344" s="26" t="s">
        <v>106</v>
      </c>
      <c r="AA344" s="25"/>
      <c r="AB344" s="24"/>
      <c r="AC344" s="25"/>
      <c r="AD344" s="24"/>
      <c r="AE344" s="23"/>
      <c r="AF344" s="251"/>
      <c r="AG344" s="251"/>
      <c r="AH344" s="22"/>
      <c r="AI344" s="11"/>
      <c r="AJ344" s="234"/>
      <c r="AK344" s="240"/>
      <c r="AL344" s="231"/>
      <c r="AM344" s="234"/>
      <c r="AN344" s="240"/>
      <c r="AO344" s="231"/>
      <c r="AP344" s="234"/>
      <c r="AQ344" s="240"/>
      <c r="AR344" s="231"/>
      <c r="AS344" s="234"/>
      <c r="AT344" s="240"/>
      <c r="AU344" s="231"/>
      <c r="AV344" s="234"/>
      <c r="AW344" s="237"/>
      <c r="AX344" s="231"/>
      <c r="AY344" s="292"/>
      <c r="AZ344" s="228"/>
      <c r="BA344" s="228"/>
      <c r="BB344" s="295"/>
    </row>
    <row r="345" spans="2:62" ht="28.15" customHeight="1" thickBot="1" x14ac:dyDescent="0.25">
      <c r="B345" s="30"/>
      <c r="C345" s="253"/>
      <c r="D345" s="51"/>
      <c r="E345" s="50"/>
      <c r="F345" s="50"/>
      <c r="G345" s="49"/>
      <c r="H345" s="226"/>
      <c r="I345" s="254"/>
      <c r="J345" s="254"/>
      <c r="K345" s="254"/>
      <c r="L345" s="48" t="s">
        <v>105</v>
      </c>
      <c r="M345" s="47" t="s">
        <v>611</v>
      </c>
      <c r="N345" s="48" t="s">
        <v>103</v>
      </c>
      <c r="O345" s="47" t="s">
        <v>187</v>
      </c>
      <c r="P345" s="48" t="s">
        <v>102</v>
      </c>
      <c r="Q345" s="47" t="s">
        <v>186</v>
      </c>
      <c r="R345" s="48" t="s">
        <v>101</v>
      </c>
      <c r="S345" s="47" t="s">
        <v>104</v>
      </c>
      <c r="T345" s="48">
        <v>20</v>
      </c>
      <c r="U345" s="47"/>
      <c r="V345" s="48" t="s">
        <v>100</v>
      </c>
      <c r="W345" s="47"/>
      <c r="X345" s="48" t="s">
        <v>99</v>
      </c>
      <c r="Y345" s="47"/>
      <c r="Z345" s="48" t="s">
        <v>98</v>
      </c>
      <c r="AA345" s="47"/>
      <c r="AB345" s="16"/>
      <c r="AC345" s="47"/>
      <c r="AD345" s="16"/>
      <c r="AE345" s="46"/>
      <c r="AF345" s="255"/>
      <c r="AG345" s="255"/>
      <c r="AH345" s="45"/>
      <c r="AI345" s="11"/>
      <c r="AJ345" s="235"/>
      <c r="AK345" s="241"/>
      <c r="AL345" s="232"/>
      <c r="AM345" s="235"/>
      <c r="AN345" s="241"/>
      <c r="AO345" s="232"/>
      <c r="AP345" s="235"/>
      <c r="AQ345" s="241"/>
      <c r="AR345" s="232"/>
      <c r="AS345" s="235"/>
      <c r="AT345" s="241"/>
      <c r="AU345" s="232"/>
      <c r="AV345" s="235"/>
      <c r="AW345" s="238"/>
      <c r="AX345" s="232"/>
      <c r="AY345" s="293"/>
      <c r="AZ345" s="229"/>
      <c r="BA345" s="229"/>
      <c r="BB345" s="296"/>
    </row>
    <row r="346" spans="2:62" ht="28.15" customHeight="1" x14ac:dyDescent="0.2">
      <c r="B346" s="30"/>
      <c r="C346" s="242">
        <v>2</v>
      </c>
      <c r="D346" s="44"/>
      <c r="E346" s="43"/>
      <c r="F346" s="43"/>
      <c r="G346" s="42"/>
      <c r="H346" s="223"/>
      <c r="I346" s="246">
        <v>71</v>
      </c>
      <c r="J346" s="246">
        <v>25</v>
      </c>
      <c r="K346" s="246">
        <v>8</v>
      </c>
      <c r="L346" s="41" t="s">
        <v>133</v>
      </c>
      <c r="M346" s="40" t="s">
        <v>186</v>
      </c>
      <c r="N346" s="41" t="s">
        <v>131</v>
      </c>
      <c r="O346" s="40" t="s">
        <v>382</v>
      </c>
      <c r="P346" s="41" t="s">
        <v>130</v>
      </c>
      <c r="Q346" s="40" t="s">
        <v>403</v>
      </c>
      <c r="R346" s="41" t="s">
        <v>129</v>
      </c>
      <c r="S346" s="40" t="s">
        <v>215</v>
      </c>
      <c r="T346" s="41" t="s">
        <v>128</v>
      </c>
      <c r="U346" s="40" t="s">
        <v>121</v>
      </c>
      <c r="V346" s="41" t="s">
        <v>127</v>
      </c>
      <c r="W346" s="40"/>
      <c r="X346" s="41" t="s">
        <v>126</v>
      </c>
      <c r="Y346" s="40"/>
      <c r="Z346" s="41" t="s">
        <v>125</v>
      </c>
      <c r="AA346" s="40"/>
      <c r="AB346" s="39"/>
      <c r="AC346" s="40"/>
      <c r="AD346" s="39" t="s">
        <v>1112</v>
      </c>
      <c r="AE346" s="38"/>
      <c r="AF346" s="250">
        <v>6</v>
      </c>
      <c r="AG346" s="250"/>
      <c r="AH346" s="37"/>
      <c r="AI346" s="11"/>
      <c r="AJ346" s="233">
        <f>SUMPRODUCT(LEN($M346:$U349)-LEN(SUBSTITUTE($M346:$U349,"A", "")))</f>
        <v>32</v>
      </c>
      <c r="AK346" s="239">
        <f>SUMPRODUCT(LEN($X346:$X349)-LEN(SUBSTITUTE($X346:$X349,"A", "")))</f>
        <v>0</v>
      </c>
      <c r="AL346" s="230">
        <f>SUMPRODUCT(LEN($W346:$W349)-LEN(SUBSTITUTE($W346:$W349,"A", "")))</f>
        <v>0</v>
      </c>
      <c r="AM346" s="233">
        <f>SUMPRODUCT(LEN($M346:$U349)-LEN(SUBSTITUTE($M346:$U349,"S", "")))</f>
        <v>11</v>
      </c>
      <c r="AN346" s="239">
        <f>SUMPRODUCT(LEN($X346:$X349)-LEN(SUBSTITUTE($X346:$X349,"S", "")))</f>
        <v>0</v>
      </c>
      <c r="AO346" s="230">
        <f>SUMPRODUCT(LEN($W346:$W349)-LEN(SUBSTITUTE($W346:$W349,"S", "")))</f>
        <v>0</v>
      </c>
      <c r="AP346" s="233">
        <f>SUMPRODUCT(LEN($M346:$U349)-LEN(SUBSTITUTE($M346:$U349,"F", "")))</f>
        <v>1</v>
      </c>
      <c r="AQ346" s="239">
        <f>SUMPRODUCT(LEN($X346:$X349)-LEN(SUBSTITUTE($X346:$X349,"F", "")))</f>
        <v>0</v>
      </c>
      <c r="AR346" s="230">
        <f>SUMPRODUCT(LEN($W346:$W349)-LEN(SUBSTITUTE($W346:$W349,"F", "")))</f>
        <v>0</v>
      </c>
      <c r="AS346" s="233">
        <f>SUMPRODUCT(LEN($M346:$U349)-LEN(SUBSTITUTE($M346:$U349,"G", "")))</f>
        <v>4</v>
      </c>
      <c r="AT346" s="239">
        <f>SUMPRODUCT(LEN($X346:$X349)-LEN(SUBSTITUTE($X346:$X349,"G", "")))</f>
        <v>0</v>
      </c>
      <c r="AU346" s="230">
        <f>SUMPRODUCT(LEN($W346:$W349)-LEN(SUBSTITUTE($W346:$W349,"G", "")))</f>
        <v>0</v>
      </c>
      <c r="AV346" s="233">
        <f>SUMPRODUCT(LEN($L346:$U349)-LEN(SUBSTITUTE($L346:$U349,"M", "")))</f>
        <v>0</v>
      </c>
      <c r="AW346" s="236">
        <f>SUMPRODUCT(LEN($X346:$X349)-LEN(SUBSTITUTE($X346:$X349,"M", "")))</f>
        <v>0</v>
      </c>
      <c r="AX346" s="230">
        <f>SUMPRODUCT(LEN($W346:$W349)-LEN(SUBSTITUTE($W346:$W349,"M", "")))</f>
        <v>0</v>
      </c>
      <c r="AY346" s="291">
        <f>SUMPRODUCT(LEN($AE346:$AE349)-LEN(SUBSTITUTE($AE346:$AE349,"S", "")))</f>
        <v>0</v>
      </c>
      <c r="AZ346" s="227">
        <f>SUMPRODUCT(LEN($AE346:$AE349)-LEN(SUBSTITUTE($AE346:$AE349,"F", "")))</f>
        <v>0</v>
      </c>
      <c r="BA346" s="227">
        <f>SUMPRODUCT(LEN($AE346:$AE349)-LEN(SUBSTITUTE($AE346:$AE349,"G", "")))</f>
        <v>0</v>
      </c>
      <c r="BB346" s="294">
        <f>SUMPRODUCT(LEN($AE346:$AE349)-LEN(SUBSTITUTE($AE346:$AE349,"M", "")))</f>
        <v>0</v>
      </c>
    </row>
    <row r="347" spans="2:62" ht="28.15" customHeight="1" thickBot="1" x14ac:dyDescent="0.25">
      <c r="B347" s="30"/>
      <c r="C347" s="243"/>
      <c r="D347" s="36"/>
      <c r="E347" s="35"/>
      <c r="F347" s="35"/>
      <c r="G347" s="34"/>
      <c r="H347" s="224"/>
      <c r="I347" s="247"/>
      <c r="J347" s="247"/>
      <c r="K347" s="247"/>
      <c r="L347" s="33" t="s">
        <v>123</v>
      </c>
      <c r="M347" s="32" t="s">
        <v>186</v>
      </c>
      <c r="N347" s="33" t="s">
        <v>122</v>
      </c>
      <c r="O347" s="32" t="s">
        <v>399</v>
      </c>
      <c r="P347" s="33" t="s">
        <v>120</v>
      </c>
      <c r="Q347" s="32" t="s">
        <v>494</v>
      </c>
      <c r="R347" s="33" t="s">
        <v>119</v>
      </c>
      <c r="S347" s="32" t="s">
        <v>175</v>
      </c>
      <c r="T347" s="33" t="s">
        <v>118</v>
      </c>
      <c r="U347" s="32"/>
      <c r="V347" s="33" t="s">
        <v>117</v>
      </c>
      <c r="W347" s="32"/>
      <c r="X347" s="33" t="s">
        <v>116</v>
      </c>
      <c r="Y347" s="32"/>
      <c r="Z347" s="33" t="s">
        <v>115</v>
      </c>
      <c r="AA347" s="32"/>
      <c r="AB347" s="31"/>
      <c r="AC347" s="32"/>
      <c r="AD347" s="31"/>
      <c r="AE347" s="23"/>
      <c r="AF347" s="251"/>
      <c r="AG347" s="251"/>
      <c r="AH347" s="22"/>
      <c r="AI347" s="11"/>
      <c r="AJ347" s="234"/>
      <c r="AK347" s="240"/>
      <c r="AL347" s="231"/>
      <c r="AM347" s="234"/>
      <c r="AN347" s="240"/>
      <c r="AO347" s="231"/>
      <c r="AP347" s="234"/>
      <c r="AQ347" s="240"/>
      <c r="AR347" s="231"/>
      <c r="AS347" s="234"/>
      <c r="AT347" s="240"/>
      <c r="AU347" s="231"/>
      <c r="AV347" s="234"/>
      <c r="AW347" s="237"/>
      <c r="AX347" s="231"/>
      <c r="AY347" s="292"/>
      <c r="AZ347" s="228"/>
      <c r="BA347" s="228"/>
      <c r="BB347" s="295"/>
    </row>
    <row r="348" spans="2:62" ht="28.15" customHeight="1" x14ac:dyDescent="0.2">
      <c r="B348" s="30"/>
      <c r="C348" s="244"/>
      <c r="D348" s="29"/>
      <c r="E348" s="28"/>
      <c r="F348" s="28"/>
      <c r="G348" s="27"/>
      <c r="H348" s="225"/>
      <c r="I348" s="248"/>
      <c r="J348" s="248"/>
      <c r="K348" s="248"/>
      <c r="L348" s="26" t="s">
        <v>114</v>
      </c>
      <c r="M348" s="25" t="s">
        <v>186</v>
      </c>
      <c r="N348" s="26" t="s">
        <v>112</v>
      </c>
      <c r="O348" s="25" t="s">
        <v>186</v>
      </c>
      <c r="P348" s="26" t="s">
        <v>111</v>
      </c>
      <c r="Q348" s="25" t="s">
        <v>449</v>
      </c>
      <c r="R348" s="26" t="s">
        <v>110</v>
      </c>
      <c r="S348" s="25" t="s">
        <v>113</v>
      </c>
      <c r="T348" s="26" t="s">
        <v>109</v>
      </c>
      <c r="U348" s="25"/>
      <c r="V348" s="26" t="s">
        <v>108</v>
      </c>
      <c r="W348" s="25"/>
      <c r="X348" s="26" t="s">
        <v>107</v>
      </c>
      <c r="Y348" s="25"/>
      <c r="Z348" s="26" t="s">
        <v>106</v>
      </c>
      <c r="AA348" s="25"/>
      <c r="AB348" s="24"/>
      <c r="AC348" s="25"/>
      <c r="AD348" s="24"/>
      <c r="AE348" s="23"/>
      <c r="AF348" s="251"/>
      <c r="AG348" s="251"/>
      <c r="AH348" s="22"/>
      <c r="AI348" s="11"/>
      <c r="AJ348" s="234"/>
      <c r="AK348" s="240"/>
      <c r="AL348" s="231"/>
      <c r="AM348" s="234"/>
      <c r="AN348" s="240"/>
      <c r="AO348" s="231"/>
      <c r="AP348" s="234"/>
      <c r="AQ348" s="240"/>
      <c r="AR348" s="231"/>
      <c r="AS348" s="234"/>
      <c r="AT348" s="240"/>
      <c r="AU348" s="231"/>
      <c r="AV348" s="234"/>
      <c r="AW348" s="237"/>
      <c r="AX348" s="231"/>
      <c r="AY348" s="292"/>
      <c r="AZ348" s="228"/>
      <c r="BA348" s="228"/>
      <c r="BB348" s="295"/>
    </row>
    <row r="349" spans="2:62" ht="28.15" customHeight="1" thickBot="1" x14ac:dyDescent="0.25">
      <c r="B349" s="30"/>
      <c r="C349" s="253"/>
      <c r="D349" s="51"/>
      <c r="E349" s="50"/>
      <c r="F349" s="50"/>
      <c r="G349" s="49"/>
      <c r="H349" s="226"/>
      <c r="I349" s="254"/>
      <c r="J349" s="254"/>
      <c r="K349" s="254"/>
      <c r="L349" s="48" t="s">
        <v>105</v>
      </c>
      <c r="M349" s="47" t="s">
        <v>399</v>
      </c>
      <c r="N349" s="48" t="s">
        <v>103</v>
      </c>
      <c r="O349" s="47" t="s">
        <v>405</v>
      </c>
      <c r="P349" s="48" t="s">
        <v>102</v>
      </c>
      <c r="Q349" s="47" t="s">
        <v>217</v>
      </c>
      <c r="R349" s="48" t="s">
        <v>101</v>
      </c>
      <c r="S349" s="47" t="s">
        <v>121</v>
      </c>
      <c r="T349" s="48">
        <v>20</v>
      </c>
      <c r="U349" s="47"/>
      <c r="V349" s="48" t="s">
        <v>100</v>
      </c>
      <c r="W349" s="47"/>
      <c r="X349" s="48" t="s">
        <v>99</v>
      </c>
      <c r="Y349" s="47"/>
      <c r="Z349" s="48" t="s">
        <v>98</v>
      </c>
      <c r="AA349" s="47"/>
      <c r="AB349" s="16"/>
      <c r="AC349" s="47"/>
      <c r="AD349" s="16"/>
      <c r="AE349" s="46"/>
      <c r="AF349" s="255"/>
      <c r="AG349" s="255"/>
      <c r="AH349" s="45"/>
      <c r="AI349" s="11"/>
      <c r="AJ349" s="235"/>
      <c r="AK349" s="241"/>
      <c r="AL349" s="232"/>
      <c r="AM349" s="235"/>
      <c r="AN349" s="241"/>
      <c r="AO349" s="232"/>
      <c r="AP349" s="235"/>
      <c r="AQ349" s="241"/>
      <c r="AR349" s="232"/>
      <c r="AS349" s="235"/>
      <c r="AT349" s="241"/>
      <c r="AU349" s="232"/>
      <c r="AV349" s="235"/>
      <c r="AW349" s="238"/>
      <c r="AX349" s="232"/>
      <c r="AY349" s="293"/>
      <c r="AZ349" s="229"/>
      <c r="BA349" s="229"/>
      <c r="BB349" s="296"/>
    </row>
    <row r="350" spans="2:62" ht="28.15" customHeight="1" x14ac:dyDescent="0.2">
      <c r="B350" s="30"/>
      <c r="C350" s="242">
        <v>3</v>
      </c>
      <c r="D350" s="44"/>
      <c r="E350" s="43"/>
      <c r="F350" s="43"/>
      <c r="G350" s="42"/>
      <c r="H350" s="223"/>
      <c r="I350" s="246">
        <v>78</v>
      </c>
      <c r="J350" s="246">
        <v>26</v>
      </c>
      <c r="K350" s="246">
        <v>7</v>
      </c>
      <c r="L350" s="41" t="s">
        <v>133</v>
      </c>
      <c r="M350" s="40" t="s">
        <v>484</v>
      </c>
      <c r="N350" s="41" t="s">
        <v>131</v>
      </c>
      <c r="O350" s="40" t="s">
        <v>452</v>
      </c>
      <c r="P350" s="41" t="s">
        <v>130</v>
      </c>
      <c r="Q350" s="40" t="s">
        <v>613</v>
      </c>
      <c r="R350" s="41" t="s">
        <v>129</v>
      </c>
      <c r="S350" s="40" t="s">
        <v>389</v>
      </c>
      <c r="T350" s="41" t="s">
        <v>128</v>
      </c>
      <c r="U350" s="40" t="s">
        <v>124</v>
      </c>
      <c r="V350" s="41" t="s">
        <v>127</v>
      </c>
      <c r="W350" s="40"/>
      <c r="X350" s="41" t="s">
        <v>126</v>
      </c>
      <c r="Y350" s="40"/>
      <c r="Z350" s="41" t="s">
        <v>125</v>
      </c>
      <c r="AA350" s="40"/>
      <c r="AB350" s="39"/>
      <c r="AC350" s="40"/>
      <c r="AD350" s="39"/>
      <c r="AE350" s="38"/>
      <c r="AF350" s="250"/>
      <c r="AG350" s="250"/>
      <c r="AH350" s="37"/>
      <c r="AI350" s="11"/>
      <c r="AJ350" s="233">
        <f>SUMPRODUCT(LEN($M350:$U353)-LEN(SUBSTITUTE($M350:$U353,"A", "")))</f>
        <v>43</v>
      </c>
      <c r="AK350" s="239">
        <f>SUMPRODUCT(LEN($X350:$X353)-LEN(SUBSTITUTE($X350:$X353,"A", "")))</f>
        <v>0</v>
      </c>
      <c r="AL350" s="230">
        <f>SUMPRODUCT(LEN($W350:$W353)-LEN(SUBSTITUTE($W350:$W353,"A", "")))</f>
        <v>0</v>
      </c>
      <c r="AM350" s="233">
        <f>SUMPRODUCT(LEN($M350:$U353)-LEN(SUBSTITUTE($M350:$U353,"S", "")))</f>
        <v>18</v>
      </c>
      <c r="AN350" s="239">
        <f>SUMPRODUCT(LEN($X350:$X353)-LEN(SUBSTITUTE($X350:$X353,"S", "")))</f>
        <v>0</v>
      </c>
      <c r="AO350" s="230">
        <f>SUMPRODUCT(LEN($W350:$W353)-LEN(SUBSTITUTE($W350:$W353,"S", "")))</f>
        <v>0</v>
      </c>
      <c r="AP350" s="233">
        <f>SUMPRODUCT(LEN($M350:$U353)-LEN(SUBSTITUTE($M350:$U353,"F", "")))</f>
        <v>0</v>
      </c>
      <c r="AQ350" s="239">
        <f>SUMPRODUCT(LEN($X350:$X353)-LEN(SUBSTITUTE($X350:$X353,"F", "")))</f>
        <v>0</v>
      </c>
      <c r="AR350" s="230">
        <f>SUMPRODUCT(LEN($W350:$W353)-LEN(SUBSTITUTE($W350:$W353,"F", "")))</f>
        <v>0</v>
      </c>
      <c r="AS350" s="233">
        <f>SUMPRODUCT(LEN($M350:$U353)-LEN(SUBSTITUTE($M350:$U353,"G", "")))</f>
        <v>10</v>
      </c>
      <c r="AT350" s="239">
        <f>SUMPRODUCT(LEN($X350:$X353)-LEN(SUBSTITUTE($X350:$X353,"G", "")))</f>
        <v>0</v>
      </c>
      <c r="AU350" s="230">
        <f>SUMPRODUCT(LEN($W350:$W353)-LEN(SUBSTITUTE($W350:$W353,"G", "")))</f>
        <v>0</v>
      </c>
      <c r="AV350" s="233">
        <f>SUMPRODUCT(LEN($L350:$U353)-LEN(SUBSTITUTE($L350:$U353,"M", "")))</f>
        <v>0</v>
      </c>
      <c r="AW350" s="236">
        <f>SUMPRODUCT(LEN($X350:$X353)-LEN(SUBSTITUTE($X350:$X353,"M", "")))</f>
        <v>0</v>
      </c>
      <c r="AX350" s="230">
        <f>SUMPRODUCT(LEN($W350:$W353)-LEN(SUBSTITUTE($W350:$W353,"M", "")))</f>
        <v>0</v>
      </c>
      <c r="AY350" s="291">
        <f>SUMPRODUCT(LEN($AE350:$AE353)-LEN(SUBSTITUTE($AE350:$AE353,"S", "")))</f>
        <v>0</v>
      </c>
      <c r="AZ350" s="227">
        <f>SUMPRODUCT(LEN($AE350:$AE353)-LEN(SUBSTITUTE($AE350:$AE353,"F", "")))</f>
        <v>0</v>
      </c>
      <c r="BA350" s="227">
        <f>SUMPRODUCT(LEN($AE350:$AE353)-LEN(SUBSTITUTE($AE350:$AE353,"G", "")))</f>
        <v>0</v>
      </c>
      <c r="BB350" s="294">
        <f>SUMPRODUCT(LEN($AE350:$AE353)-LEN(SUBSTITUTE($AE350:$AE353,"M", "")))</f>
        <v>0</v>
      </c>
    </row>
    <row r="351" spans="2:62" ht="28.15" customHeight="1" thickBot="1" x14ac:dyDescent="0.25">
      <c r="B351" s="30"/>
      <c r="C351" s="243"/>
      <c r="D351" s="36"/>
      <c r="E351" s="35"/>
      <c r="F351" s="35"/>
      <c r="G351" s="34"/>
      <c r="H351" s="224"/>
      <c r="I351" s="247"/>
      <c r="J351" s="247"/>
      <c r="K351" s="247"/>
      <c r="L351" s="33" t="s">
        <v>123</v>
      </c>
      <c r="M351" s="32" t="s">
        <v>678</v>
      </c>
      <c r="N351" s="33" t="s">
        <v>122</v>
      </c>
      <c r="O351" s="32" t="s">
        <v>417</v>
      </c>
      <c r="P351" s="33" t="s">
        <v>120</v>
      </c>
      <c r="Q351" s="32" t="s">
        <v>669</v>
      </c>
      <c r="R351" s="33" t="s">
        <v>119</v>
      </c>
      <c r="S351" s="32" t="s">
        <v>217</v>
      </c>
      <c r="T351" s="33" t="s">
        <v>118</v>
      </c>
      <c r="U351" s="32" t="s">
        <v>121</v>
      </c>
      <c r="V351" s="33" t="s">
        <v>117</v>
      </c>
      <c r="W351" s="32"/>
      <c r="X351" s="33" t="s">
        <v>116</v>
      </c>
      <c r="Y351" s="32"/>
      <c r="Z351" s="33" t="s">
        <v>115</v>
      </c>
      <c r="AA351" s="32"/>
      <c r="AB351" s="31"/>
      <c r="AC351" s="32"/>
      <c r="AD351" s="31"/>
      <c r="AE351" s="23"/>
      <c r="AF351" s="251"/>
      <c r="AG351" s="251"/>
      <c r="AH351" s="22"/>
      <c r="AI351" s="11"/>
      <c r="AJ351" s="234"/>
      <c r="AK351" s="240"/>
      <c r="AL351" s="231"/>
      <c r="AM351" s="234"/>
      <c r="AN351" s="240"/>
      <c r="AO351" s="231"/>
      <c r="AP351" s="234"/>
      <c r="AQ351" s="240"/>
      <c r="AR351" s="231"/>
      <c r="AS351" s="234"/>
      <c r="AT351" s="240"/>
      <c r="AU351" s="231"/>
      <c r="AV351" s="234"/>
      <c r="AW351" s="237"/>
      <c r="AX351" s="231"/>
      <c r="AY351" s="292"/>
      <c r="AZ351" s="228"/>
      <c r="BA351" s="228"/>
      <c r="BB351" s="295"/>
    </row>
    <row r="352" spans="2:62" ht="28.15" customHeight="1" x14ac:dyDescent="0.2">
      <c r="B352" s="30"/>
      <c r="C352" s="244"/>
      <c r="D352" s="29"/>
      <c r="E352" s="28"/>
      <c r="F352" s="28"/>
      <c r="G352" s="27"/>
      <c r="H352" s="225"/>
      <c r="I352" s="248"/>
      <c r="J352" s="248"/>
      <c r="K352" s="248"/>
      <c r="L352" s="26" t="s">
        <v>114</v>
      </c>
      <c r="M352" s="25" t="s">
        <v>801</v>
      </c>
      <c r="N352" s="26" t="s">
        <v>112</v>
      </c>
      <c r="O352" s="25" t="s">
        <v>621</v>
      </c>
      <c r="P352" s="26" t="s">
        <v>111</v>
      </c>
      <c r="Q352" s="25" t="s">
        <v>444</v>
      </c>
      <c r="R352" s="26" t="s">
        <v>110</v>
      </c>
      <c r="S352" s="25" t="s">
        <v>188</v>
      </c>
      <c r="T352" s="26" t="s">
        <v>109</v>
      </c>
      <c r="U352" s="25" t="s">
        <v>121</v>
      </c>
      <c r="V352" s="26" t="s">
        <v>108</v>
      </c>
      <c r="W352" s="25"/>
      <c r="X352" s="26" t="s">
        <v>107</v>
      </c>
      <c r="Y352" s="25"/>
      <c r="Z352" s="26" t="s">
        <v>106</v>
      </c>
      <c r="AA352" s="25"/>
      <c r="AB352" s="24"/>
      <c r="AC352" s="25"/>
      <c r="AD352" s="24"/>
      <c r="AE352" s="23"/>
      <c r="AF352" s="251"/>
      <c r="AG352" s="251"/>
      <c r="AH352" s="22"/>
      <c r="AI352" s="11"/>
      <c r="AJ352" s="234"/>
      <c r="AK352" s="240"/>
      <c r="AL352" s="231"/>
      <c r="AM352" s="234"/>
      <c r="AN352" s="240"/>
      <c r="AO352" s="231"/>
      <c r="AP352" s="234"/>
      <c r="AQ352" s="240"/>
      <c r="AR352" s="231"/>
      <c r="AS352" s="234"/>
      <c r="AT352" s="240"/>
      <c r="AU352" s="231"/>
      <c r="AV352" s="234"/>
      <c r="AW352" s="237"/>
      <c r="AX352" s="231"/>
      <c r="AY352" s="292"/>
      <c r="AZ352" s="228"/>
      <c r="BA352" s="228"/>
      <c r="BB352" s="295"/>
    </row>
    <row r="353" spans="2:62" ht="28.15" customHeight="1" thickBot="1" x14ac:dyDescent="0.25">
      <c r="B353" s="21"/>
      <c r="C353" s="245"/>
      <c r="D353" s="20"/>
      <c r="E353" s="19"/>
      <c r="F353" s="19"/>
      <c r="G353" s="18"/>
      <c r="H353" s="226"/>
      <c r="I353" s="249"/>
      <c r="J353" s="249"/>
      <c r="K353" s="249"/>
      <c r="L353" s="17" t="s">
        <v>105</v>
      </c>
      <c r="M353" s="15" t="s">
        <v>382</v>
      </c>
      <c r="N353" s="17" t="s">
        <v>103</v>
      </c>
      <c r="O353" s="15" t="s">
        <v>420</v>
      </c>
      <c r="P353" s="17" t="s">
        <v>102</v>
      </c>
      <c r="Q353" s="15" t="s">
        <v>443</v>
      </c>
      <c r="R353" s="17" t="s">
        <v>101</v>
      </c>
      <c r="S353" s="15" t="s">
        <v>113</v>
      </c>
      <c r="T353" s="17">
        <v>20</v>
      </c>
      <c r="U353" s="15"/>
      <c r="V353" s="17" t="s">
        <v>100</v>
      </c>
      <c r="W353" s="15"/>
      <c r="X353" s="17" t="s">
        <v>99</v>
      </c>
      <c r="Y353" s="15"/>
      <c r="Z353" s="17" t="s">
        <v>98</v>
      </c>
      <c r="AA353" s="15"/>
      <c r="AB353" s="16"/>
      <c r="AC353" s="15"/>
      <c r="AD353" s="14"/>
      <c r="AE353" s="13"/>
      <c r="AF353" s="252"/>
      <c r="AG353" s="252"/>
      <c r="AH353" s="12"/>
      <c r="AI353" s="11"/>
      <c r="AJ353" s="235"/>
      <c r="AK353" s="241"/>
      <c r="AL353" s="232"/>
      <c r="AM353" s="235"/>
      <c r="AN353" s="241"/>
      <c r="AO353" s="232"/>
      <c r="AP353" s="235"/>
      <c r="AQ353" s="241"/>
      <c r="AR353" s="232"/>
      <c r="AS353" s="235"/>
      <c r="AT353" s="241"/>
      <c r="AU353" s="232"/>
      <c r="AV353" s="235"/>
      <c r="AW353" s="238"/>
      <c r="AX353" s="232"/>
      <c r="AY353" s="293"/>
      <c r="AZ353" s="229"/>
      <c r="BA353" s="229"/>
      <c r="BB353" s="296"/>
    </row>
    <row r="354" spans="2:62" ht="85.9" customHeight="1" thickTop="1" thickBot="1" x14ac:dyDescent="0.35">
      <c r="B354" s="105" t="s">
        <v>174</v>
      </c>
      <c r="C354" s="95" t="s">
        <v>173</v>
      </c>
      <c r="D354" s="100" t="s">
        <v>172</v>
      </c>
      <c r="E354" s="104" t="s">
        <v>171</v>
      </c>
      <c r="F354" s="103"/>
      <c r="G354" s="102"/>
      <c r="H354" s="101" t="s">
        <v>170</v>
      </c>
      <c r="I354" s="100" t="s">
        <v>96</v>
      </c>
      <c r="J354" s="100" t="s">
        <v>169</v>
      </c>
      <c r="K354" s="100" t="s">
        <v>97</v>
      </c>
      <c r="L354" s="256" t="s">
        <v>168</v>
      </c>
      <c r="M354" s="262"/>
      <c r="N354" s="256" t="s">
        <v>167</v>
      </c>
      <c r="O354" s="262"/>
      <c r="P354" s="256" t="s">
        <v>167</v>
      </c>
      <c r="Q354" s="257"/>
      <c r="R354" s="256" t="s">
        <v>167</v>
      </c>
      <c r="S354" s="257"/>
      <c r="T354" s="256" t="s">
        <v>167</v>
      </c>
      <c r="U354" s="257"/>
      <c r="V354" s="256" t="s">
        <v>167</v>
      </c>
      <c r="W354" s="257"/>
      <c r="X354" s="256" t="s">
        <v>167</v>
      </c>
      <c r="Y354" s="257"/>
      <c r="Z354" s="256" t="s">
        <v>167</v>
      </c>
      <c r="AA354" s="257"/>
      <c r="AB354" s="261" t="s">
        <v>166</v>
      </c>
      <c r="AC354" s="257"/>
      <c r="AD354" s="101" t="s">
        <v>165</v>
      </c>
      <c r="AE354" s="101" t="s">
        <v>164</v>
      </c>
      <c r="AF354" s="100" t="s">
        <v>163</v>
      </c>
      <c r="AG354" s="100" t="s">
        <v>162</v>
      </c>
      <c r="AH354" s="99" t="s">
        <v>161</v>
      </c>
      <c r="AI354" s="98"/>
      <c r="AJ354" s="96" t="s">
        <v>160</v>
      </c>
      <c r="AK354" s="95" t="s">
        <v>159</v>
      </c>
      <c r="AL354" s="94" t="s">
        <v>158</v>
      </c>
      <c r="AM354" s="96" t="s">
        <v>157</v>
      </c>
      <c r="AN354" s="95" t="s">
        <v>156</v>
      </c>
      <c r="AO354" s="94" t="s">
        <v>155</v>
      </c>
      <c r="AP354" s="96" t="s">
        <v>154</v>
      </c>
      <c r="AQ354" s="95" t="s">
        <v>153</v>
      </c>
      <c r="AR354" s="97" t="s">
        <v>152</v>
      </c>
      <c r="AS354" s="96" t="s">
        <v>151</v>
      </c>
      <c r="AT354" s="95" t="s">
        <v>150</v>
      </c>
      <c r="AU354" s="94" t="s">
        <v>149</v>
      </c>
      <c r="AV354" s="96" t="s">
        <v>148</v>
      </c>
      <c r="AW354" s="95" t="s">
        <v>147</v>
      </c>
      <c r="AX354" s="94" t="s">
        <v>146</v>
      </c>
      <c r="AY354" s="93" t="s">
        <v>145</v>
      </c>
      <c r="AZ354" s="92" t="s">
        <v>144</v>
      </c>
      <c r="BA354" s="92" t="s">
        <v>143</v>
      </c>
      <c r="BB354" s="91" t="s">
        <v>142</v>
      </c>
    </row>
    <row r="355" spans="2:62" ht="48" thickBot="1" x14ac:dyDescent="0.3">
      <c r="B355" s="90" t="s">
        <v>230</v>
      </c>
      <c r="C355" s="89"/>
      <c r="D355" s="88">
        <v>207</v>
      </c>
      <c r="E355" s="258"/>
      <c r="F355" s="259"/>
      <c r="G355" s="260"/>
      <c r="H355" s="87" t="s">
        <v>140</v>
      </c>
      <c r="I355" s="86"/>
      <c r="J355" s="86"/>
      <c r="K355" s="85"/>
      <c r="L355" s="84"/>
      <c r="M355" s="81"/>
      <c r="N355" s="84"/>
      <c r="O355" s="81"/>
      <c r="P355" s="84"/>
      <c r="Q355" s="81"/>
      <c r="R355" s="84"/>
      <c r="S355" s="81"/>
      <c r="T355" s="84"/>
      <c r="U355" s="81"/>
      <c r="V355" s="84"/>
      <c r="W355" s="81"/>
      <c r="X355" s="84"/>
      <c r="Y355" s="81"/>
      <c r="Z355" s="84"/>
      <c r="AA355" s="83"/>
      <c r="AB355" s="82" t="s">
        <v>139</v>
      </c>
      <c r="AC355" s="81"/>
      <c r="AD355" s="81"/>
      <c r="AE355" s="81"/>
      <c r="AF355" s="80"/>
      <c r="AG355" s="80"/>
      <c r="AH355" s="60"/>
      <c r="AI355" s="79" t="s">
        <v>138</v>
      </c>
      <c r="AJ355" s="78">
        <f t="shared" ref="AJ355:BB355" si="46">SUM(AJ357:AJ368)</f>
        <v>112</v>
      </c>
      <c r="AK355" s="77">
        <f t="shared" si="46"/>
        <v>0</v>
      </c>
      <c r="AL355" s="76">
        <f t="shared" si="46"/>
        <v>0</v>
      </c>
      <c r="AM355" s="78">
        <f t="shared" si="46"/>
        <v>37</v>
      </c>
      <c r="AN355" s="77">
        <f t="shared" si="46"/>
        <v>0</v>
      </c>
      <c r="AO355" s="76">
        <f t="shared" si="46"/>
        <v>0</v>
      </c>
      <c r="AP355" s="78">
        <f t="shared" si="46"/>
        <v>1</v>
      </c>
      <c r="AQ355" s="77">
        <f t="shared" si="46"/>
        <v>0</v>
      </c>
      <c r="AR355" s="76">
        <f t="shared" si="46"/>
        <v>0</v>
      </c>
      <c r="AS355" s="78">
        <f t="shared" si="46"/>
        <v>21</v>
      </c>
      <c r="AT355" s="77">
        <f t="shared" si="46"/>
        <v>0</v>
      </c>
      <c r="AU355" s="76">
        <f t="shared" si="46"/>
        <v>0</v>
      </c>
      <c r="AV355" s="78">
        <f t="shared" si="46"/>
        <v>0</v>
      </c>
      <c r="AW355" s="77">
        <f t="shared" si="46"/>
        <v>0</v>
      </c>
      <c r="AX355" s="76">
        <f t="shared" si="46"/>
        <v>0</v>
      </c>
      <c r="AY355" s="75">
        <f t="shared" si="46"/>
        <v>1</v>
      </c>
      <c r="AZ355" s="74">
        <f t="shared" si="46"/>
        <v>0</v>
      </c>
      <c r="BA355" s="74">
        <f t="shared" si="46"/>
        <v>5</v>
      </c>
      <c r="BB355" s="73">
        <f t="shared" si="46"/>
        <v>0</v>
      </c>
      <c r="BC355" s="72" t="s">
        <v>137</v>
      </c>
      <c r="BF355" s="5">
        <f>SUM(AJ355:AL355)/$BG$5</f>
        <v>37.333333333333336</v>
      </c>
      <c r="BG355" s="5">
        <f>SUM(AM355:AO355,AY355)/$BG$5</f>
        <v>12.666666666666666</v>
      </c>
      <c r="BH355" s="5">
        <f>SUM(AP355:AR355,AZ355)/$BG$5</f>
        <v>0.33333333333333331</v>
      </c>
      <c r="BI355" s="5">
        <f>SUM(AS355:AU355,BA355)/$BG$5</f>
        <v>8.6666666666666661</v>
      </c>
      <c r="BJ355" s="5">
        <f>SUM(AV355:AX355,BB355)/$BG$5</f>
        <v>0</v>
      </c>
    </row>
    <row r="356" spans="2:62" ht="37.5" thickBot="1" x14ac:dyDescent="0.3">
      <c r="B356" s="71"/>
      <c r="C356" s="70"/>
      <c r="D356" s="69"/>
      <c r="E356" s="68"/>
      <c r="F356" s="68"/>
      <c r="G356" s="67"/>
      <c r="H356" s="66"/>
      <c r="I356" s="64"/>
      <c r="J356" s="64"/>
      <c r="K356" s="65"/>
      <c r="L356" s="64"/>
      <c r="M356" s="62"/>
      <c r="N356" s="64"/>
      <c r="O356" s="62"/>
      <c r="P356" s="64"/>
      <c r="Q356" s="62"/>
      <c r="R356" s="64"/>
      <c r="S356" s="62"/>
      <c r="T356" s="64"/>
      <c r="U356" s="62"/>
      <c r="V356" s="64"/>
      <c r="W356" s="62"/>
      <c r="X356" s="64"/>
      <c r="Y356" s="62"/>
      <c r="Z356" s="64"/>
      <c r="AA356" s="62"/>
      <c r="AB356" s="63"/>
      <c r="AC356" s="62"/>
      <c r="AD356" s="62"/>
      <c r="AE356" s="62"/>
      <c r="AF356" s="61"/>
      <c r="AG356" s="61"/>
      <c r="AH356" s="60"/>
      <c r="AI356" s="59" t="s">
        <v>136</v>
      </c>
      <c r="AJ356" s="58">
        <f t="shared" ref="AJ356:BB356" si="47">AJ355/3</f>
        <v>37.333333333333336</v>
      </c>
      <c r="AK356" s="57">
        <f t="shared" si="47"/>
        <v>0</v>
      </c>
      <c r="AL356" s="56">
        <f t="shared" si="47"/>
        <v>0</v>
      </c>
      <c r="AM356" s="58">
        <f t="shared" si="47"/>
        <v>12.333333333333334</v>
      </c>
      <c r="AN356" s="57">
        <f t="shared" si="47"/>
        <v>0</v>
      </c>
      <c r="AO356" s="56">
        <f t="shared" si="47"/>
        <v>0</v>
      </c>
      <c r="AP356" s="58">
        <f t="shared" si="47"/>
        <v>0.33333333333333331</v>
      </c>
      <c r="AQ356" s="57">
        <f t="shared" si="47"/>
        <v>0</v>
      </c>
      <c r="AR356" s="56">
        <f t="shared" si="47"/>
        <v>0</v>
      </c>
      <c r="AS356" s="58">
        <f t="shared" si="47"/>
        <v>7</v>
      </c>
      <c r="AT356" s="57">
        <f t="shared" si="47"/>
        <v>0</v>
      </c>
      <c r="AU356" s="56">
        <f t="shared" si="47"/>
        <v>0</v>
      </c>
      <c r="AV356" s="58">
        <f t="shared" si="47"/>
        <v>0</v>
      </c>
      <c r="AW356" s="57">
        <f t="shared" si="47"/>
        <v>0</v>
      </c>
      <c r="AX356" s="56">
        <f t="shared" si="47"/>
        <v>0</v>
      </c>
      <c r="AY356" s="55">
        <f t="shared" si="47"/>
        <v>0.33333333333333331</v>
      </c>
      <c r="AZ356" s="54">
        <f t="shared" si="47"/>
        <v>0</v>
      </c>
      <c r="BA356" s="54">
        <f t="shared" si="47"/>
        <v>1.6666666666666667</v>
      </c>
      <c r="BB356" s="53">
        <f t="shared" si="47"/>
        <v>0</v>
      </c>
      <c r="BC356" s="52" t="s">
        <v>135</v>
      </c>
    </row>
    <row r="357" spans="2:62" ht="28.15" customHeight="1" x14ac:dyDescent="0.2">
      <c r="B357" s="30"/>
      <c r="C357" s="242">
        <v>1</v>
      </c>
      <c r="D357" s="44"/>
      <c r="E357" s="43"/>
      <c r="F357" s="43"/>
      <c r="G357" s="42"/>
      <c r="H357" s="223" t="s">
        <v>384</v>
      </c>
      <c r="I357" s="246">
        <v>59</v>
      </c>
      <c r="J357" s="246">
        <v>26</v>
      </c>
      <c r="K357" s="246">
        <v>7</v>
      </c>
      <c r="L357" s="41" t="s">
        <v>133</v>
      </c>
      <c r="M357" s="40" t="s">
        <v>377</v>
      </c>
      <c r="N357" s="41" t="s">
        <v>131</v>
      </c>
      <c r="O357" s="40" t="s">
        <v>611</v>
      </c>
      <c r="P357" s="41" t="s">
        <v>130</v>
      </c>
      <c r="Q357" s="40" t="s">
        <v>382</v>
      </c>
      <c r="R357" s="41" t="s">
        <v>129</v>
      </c>
      <c r="S357" s="40" t="s">
        <v>215</v>
      </c>
      <c r="T357" s="41" t="s">
        <v>128</v>
      </c>
      <c r="U357" s="40" t="s">
        <v>175</v>
      </c>
      <c r="V357" s="41" t="s">
        <v>127</v>
      </c>
      <c r="W357" s="40"/>
      <c r="X357" s="41" t="s">
        <v>126</v>
      </c>
      <c r="Y357" s="40"/>
      <c r="Z357" s="41" t="s">
        <v>125</v>
      </c>
      <c r="AA357" s="40"/>
      <c r="AB357" s="39"/>
      <c r="AC357" s="40"/>
      <c r="AD357" s="39" t="s">
        <v>1111</v>
      </c>
      <c r="AE357" s="38" t="s">
        <v>1110</v>
      </c>
      <c r="AF357" s="250"/>
      <c r="AG357" s="250"/>
      <c r="AH357" s="37"/>
      <c r="AI357" s="11"/>
      <c r="AJ357" s="233">
        <f>SUMPRODUCT(LEN($M357:$U360)-LEN(SUBSTITUTE($M357:$U360,"A", "")))</f>
        <v>39</v>
      </c>
      <c r="AK357" s="239">
        <f>SUMPRODUCT(LEN($X357:$X360)-LEN(SUBSTITUTE($X357:$X360,"A", "")))</f>
        <v>0</v>
      </c>
      <c r="AL357" s="230">
        <f>SUMPRODUCT(LEN($W357:$W360)-LEN(SUBSTITUTE($W357:$W360,"A", "")))</f>
        <v>0</v>
      </c>
      <c r="AM357" s="233">
        <f>SUMPRODUCT(LEN($M357:$U360)-LEN(SUBSTITUTE($M357:$U360,"S", "")))</f>
        <v>14</v>
      </c>
      <c r="AN357" s="239">
        <f>SUMPRODUCT(LEN($X357:$X360)-LEN(SUBSTITUTE($X357:$X360,"S", "")))</f>
        <v>0</v>
      </c>
      <c r="AO357" s="230">
        <f>SUMPRODUCT(LEN($W357:$W360)-LEN(SUBSTITUTE($W357:$W360,"S", "")))</f>
        <v>0</v>
      </c>
      <c r="AP357" s="233">
        <f>SUMPRODUCT(LEN($M357:$U360)-LEN(SUBSTITUTE($M357:$U360,"F", "")))</f>
        <v>0</v>
      </c>
      <c r="AQ357" s="239">
        <f>SUMPRODUCT(LEN($X357:$X360)-LEN(SUBSTITUTE($X357:$X360,"F", "")))</f>
        <v>0</v>
      </c>
      <c r="AR357" s="230">
        <f>SUMPRODUCT(LEN($W357:$W360)-LEN(SUBSTITUTE($W357:$W360,"F", "")))</f>
        <v>0</v>
      </c>
      <c r="AS357" s="233">
        <f>SUMPRODUCT(LEN($M357:$U360)-LEN(SUBSTITUTE($M357:$U360,"G", "")))</f>
        <v>7</v>
      </c>
      <c r="AT357" s="239">
        <f>SUMPRODUCT(LEN($X357:$X360)-LEN(SUBSTITUTE($X357:$X360,"G", "")))</f>
        <v>0</v>
      </c>
      <c r="AU357" s="230">
        <f>SUMPRODUCT(LEN($W357:$W360)-LEN(SUBSTITUTE($W357:$W360,"G", "")))</f>
        <v>0</v>
      </c>
      <c r="AV357" s="233">
        <f>SUMPRODUCT(LEN($L357:$U360)-LEN(SUBSTITUTE($L357:$U360,"M", "")))</f>
        <v>0</v>
      </c>
      <c r="AW357" s="236">
        <f>SUMPRODUCT(LEN($X357:$X360)-LEN(SUBSTITUTE($X357:$X360,"M", "")))</f>
        <v>0</v>
      </c>
      <c r="AX357" s="230">
        <f>SUMPRODUCT(LEN($W357:$W360)-LEN(SUBSTITUTE($W357:$W360,"M", "")))</f>
        <v>0</v>
      </c>
      <c r="AY357" s="291">
        <f>SUMPRODUCT(LEN($AE357:$AE360)-LEN(SUBSTITUTE($AE357:$AE360,"S", "")))</f>
        <v>1</v>
      </c>
      <c r="AZ357" s="227">
        <f>SUMPRODUCT(LEN($AE357:$AE360)-LEN(SUBSTITUTE($AE357:$AE360,"F", "")))</f>
        <v>0</v>
      </c>
      <c r="BA357" s="227">
        <f>SUMPRODUCT(LEN($AE357:$AE360)-LEN(SUBSTITUTE($AE357:$AE360,"G", "")))</f>
        <v>5</v>
      </c>
      <c r="BB357" s="294">
        <f>SUMPRODUCT(LEN($AE357:$AE360)-LEN(SUBSTITUTE($AE357:$AE360,"M", "")))</f>
        <v>0</v>
      </c>
    </row>
    <row r="358" spans="2:62" ht="28.15" customHeight="1" thickBot="1" x14ac:dyDescent="0.25">
      <c r="B358" s="30"/>
      <c r="C358" s="243"/>
      <c r="D358" s="36"/>
      <c r="E358" s="35"/>
      <c r="F358" s="35"/>
      <c r="G358" s="34"/>
      <c r="H358" s="224"/>
      <c r="I358" s="247"/>
      <c r="J358" s="247"/>
      <c r="K358" s="247"/>
      <c r="L358" s="33" t="s">
        <v>123</v>
      </c>
      <c r="M358" s="32" t="s">
        <v>382</v>
      </c>
      <c r="N358" s="33" t="s">
        <v>122</v>
      </c>
      <c r="O358" s="32" t="s">
        <v>444</v>
      </c>
      <c r="P358" s="33" t="s">
        <v>120</v>
      </c>
      <c r="Q358" s="32" t="s">
        <v>387</v>
      </c>
      <c r="R358" s="33" t="s">
        <v>119</v>
      </c>
      <c r="S358" s="32" t="s">
        <v>188</v>
      </c>
      <c r="T358" s="33" t="s">
        <v>118</v>
      </c>
      <c r="U358" s="32" t="s">
        <v>121</v>
      </c>
      <c r="V358" s="33" t="s">
        <v>117</v>
      </c>
      <c r="W358" s="32"/>
      <c r="X358" s="33" t="s">
        <v>116</v>
      </c>
      <c r="Y358" s="32"/>
      <c r="Z358" s="33" t="s">
        <v>115</v>
      </c>
      <c r="AA358" s="32"/>
      <c r="AB358" s="31"/>
      <c r="AC358" s="32"/>
      <c r="AD358" s="31" t="s">
        <v>121</v>
      </c>
      <c r="AE358" s="23"/>
      <c r="AF358" s="251"/>
      <c r="AG358" s="251"/>
      <c r="AH358" s="22"/>
      <c r="AI358" s="11"/>
      <c r="AJ358" s="234"/>
      <c r="AK358" s="240"/>
      <c r="AL358" s="231"/>
      <c r="AM358" s="234"/>
      <c r="AN358" s="240"/>
      <c r="AO358" s="231"/>
      <c r="AP358" s="234"/>
      <c r="AQ358" s="240"/>
      <c r="AR358" s="231"/>
      <c r="AS358" s="234"/>
      <c r="AT358" s="240"/>
      <c r="AU358" s="231"/>
      <c r="AV358" s="234"/>
      <c r="AW358" s="237"/>
      <c r="AX358" s="231"/>
      <c r="AY358" s="292"/>
      <c r="AZ358" s="228"/>
      <c r="BA358" s="228"/>
      <c r="BB358" s="295"/>
    </row>
    <row r="359" spans="2:62" ht="28.15" customHeight="1" x14ac:dyDescent="0.2">
      <c r="B359" s="30"/>
      <c r="C359" s="244"/>
      <c r="D359" s="29"/>
      <c r="E359" s="28"/>
      <c r="F359" s="28"/>
      <c r="G359" s="27"/>
      <c r="H359" s="225">
        <v>209</v>
      </c>
      <c r="I359" s="248"/>
      <c r="J359" s="248"/>
      <c r="K359" s="248"/>
      <c r="L359" s="26" t="s">
        <v>114</v>
      </c>
      <c r="M359" s="25" t="s">
        <v>382</v>
      </c>
      <c r="N359" s="26" t="s">
        <v>112</v>
      </c>
      <c r="O359" s="25" t="s">
        <v>484</v>
      </c>
      <c r="P359" s="26" t="s">
        <v>111</v>
      </c>
      <c r="Q359" s="25" t="s">
        <v>377</v>
      </c>
      <c r="R359" s="26" t="s">
        <v>110</v>
      </c>
      <c r="S359" s="25" t="s">
        <v>215</v>
      </c>
      <c r="T359" s="26" t="s">
        <v>109</v>
      </c>
      <c r="U359" s="25" t="s">
        <v>121</v>
      </c>
      <c r="V359" s="26" t="s">
        <v>108</v>
      </c>
      <c r="W359" s="25"/>
      <c r="X359" s="26" t="s">
        <v>107</v>
      </c>
      <c r="Y359" s="25"/>
      <c r="Z359" s="26" t="s">
        <v>106</v>
      </c>
      <c r="AA359" s="25"/>
      <c r="AB359" s="24"/>
      <c r="AC359" s="25"/>
      <c r="AD359" s="24"/>
      <c r="AE359" s="23"/>
      <c r="AF359" s="251"/>
      <c r="AG359" s="251"/>
      <c r="AH359" s="22"/>
      <c r="AI359" s="11"/>
      <c r="AJ359" s="234"/>
      <c r="AK359" s="240"/>
      <c r="AL359" s="231"/>
      <c r="AM359" s="234"/>
      <c r="AN359" s="240"/>
      <c r="AO359" s="231"/>
      <c r="AP359" s="234"/>
      <c r="AQ359" s="240"/>
      <c r="AR359" s="231"/>
      <c r="AS359" s="234"/>
      <c r="AT359" s="240"/>
      <c r="AU359" s="231"/>
      <c r="AV359" s="234"/>
      <c r="AW359" s="237"/>
      <c r="AX359" s="231"/>
      <c r="AY359" s="292"/>
      <c r="AZ359" s="228"/>
      <c r="BA359" s="228"/>
      <c r="BB359" s="295"/>
    </row>
    <row r="360" spans="2:62" ht="28.15" customHeight="1" thickBot="1" x14ac:dyDescent="0.25">
      <c r="B360" s="30"/>
      <c r="C360" s="253"/>
      <c r="D360" s="51"/>
      <c r="E360" s="50"/>
      <c r="F360" s="50"/>
      <c r="G360" s="49"/>
      <c r="H360" s="226"/>
      <c r="I360" s="254"/>
      <c r="J360" s="254"/>
      <c r="K360" s="254"/>
      <c r="L360" s="48" t="s">
        <v>105</v>
      </c>
      <c r="M360" s="47" t="s">
        <v>382</v>
      </c>
      <c r="N360" s="48" t="s">
        <v>103</v>
      </c>
      <c r="O360" s="47" t="s">
        <v>484</v>
      </c>
      <c r="P360" s="48" t="s">
        <v>102</v>
      </c>
      <c r="Q360" s="47" t="s">
        <v>389</v>
      </c>
      <c r="R360" s="48" t="s">
        <v>101</v>
      </c>
      <c r="S360" s="47" t="s">
        <v>113</v>
      </c>
      <c r="T360" s="48">
        <v>20</v>
      </c>
      <c r="U360" s="47"/>
      <c r="V360" s="48" t="s">
        <v>100</v>
      </c>
      <c r="W360" s="47"/>
      <c r="X360" s="48" t="s">
        <v>99</v>
      </c>
      <c r="Y360" s="47"/>
      <c r="Z360" s="48" t="s">
        <v>98</v>
      </c>
      <c r="AA360" s="47"/>
      <c r="AB360" s="16"/>
      <c r="AC360" s="47"/>
      <c r="AD360" s="16"/>
      <c r="AE360" s="46"/>
      <c r="AF360" s="255"/>
      <c r="AG360" s="255"/>
      <c r="AH360" s="45"/>
      <c r="AI360" s="11"/>
      <c r="AJ360" s="235"/>
      <c r="AK360" s="241"/>
      <c r="AL360" s="232"/>
      <c r="AM360" s="235"/>
      <c r="AN360" s="241"/>
      <c r="AO360" s="232"/>
      <c r="AP360" s="235"/>
      <c r="AQ360" s="241"/>
      <c r="AR360" s="232"/>
      <c r="AS360" s="235"/>
      <c r="AT360" s="241"/>
      <c r="AU360" s="232"/>
      <c r="AV360" s="235"/>
      <c r="AW360" s="238"/>
      <c r="AX360" s="232"/>
      <c r="AY360" s="293"/>
      <c r="AZ360" s="229"/>
      <c r="BA360" s="229"/>
      <c r="BB360" s="296"/>
    </row>
    <row r="361" spans="2:62" ht="28.15" customHeight="1" x14ac:dyDescent="0.2">
      <c r="B361" s="30"/>
      <c r="C361" s="242">
        <v>2</v>
      </c>
      <c r="D361" s="44"/>
      <c r="E361" s="43"/>
      <c r="F361" s="43"/>
      <c r="G361" s="42"/>
      <c r="H361" s="223"/>
      <c r="I361" s="246">
        <v>67</v>
      </c>
      <c r="J361" s="246">
        <v>25</v>
      </c>
      <c r="K361" s="246">
        <v>7</v>
      </c>
      <c r="L361" s="41" t="s">
        <v>133</v>
      </c>
      <c r="M361" s="40" t="s">
        <v>382</v>
      </c>
      <c r="N361" s="41" t="s">
        <v>131</v>
      </c>
      <c r="O361" s="40" t="s">
        <v>377</v>
      </c>
      <c r="P361" s="41" t="s">
        <v>130</v>
      </c>
      <c r="Q361" s="40" t="s">
        <v>686</v>
      </c>
      <c r="R361" s="41" t="s">
        <v>129</v>
      </c>
      <c r="S361" s="40" t="s">
        <v>470</v>
      </c>
      <c r="T361" s="41" t="s">
        <v>128</v>
      </c>
      <c r="U361" s="40" t="s">
        <v>121</v>
      </c>
      <c r="V361" s="41" t="s">
        <v>127</v>
      </c>
      <c r="W361" s="40"/>
      <c r="X361" s="41" t="s">
        <v>126</v>
      </c>
      <c r="Y361" s="40"/>
      <c r="Z361" s="41" t="s">
        <v>125</v>
      </c>
      <c r="AA361" s="40"/>
      <c r="AB361" s="39"/>
      <c r="AC361" s="40"/>
      <c r="AD361" s="39" t="s">
        <v>1109</v>
      </c>
      <c r="AE361" s="38"/>
      <c r="AF361" s="250">
        <v>5</v>
      </c>
      <c r="AG361" s="250"/>
      <c r="AH361" s="37"/>
      <c r="AI361" s="11"/>
      <c r="AJ361" s="233">
        <f>SUMPRODUCT(LEN($M361:$U364)-LEN(SUBSTITUTE($M361:$U364,"A", "")))</f>
        <v>38</v>
      </c>
      <c r="AK361" s="239">
        <f>SUMPRODUCT(LEN($X361:$X364)-LEN(SUBSTITUTE($X361:$X364,"A", "")))</f>
        <v>0</v>
      </c>
      <c r="AL361" s="230">
        <f>SUMPRODUCT(LEN($W361:$W364)-LEN(SUBSTITUTE($W361:$W364,"A", "")))</f>
        <v>0</v>
      </c>
      <c r="AM361" s="233">
        <f>SUMPRODUCT(LEN($M361:$U364)-LEN(SUBSTITUTE($M361:$U364,"S", "")))</f>
        <v>12</v>
      </c>
      <c r="AN361" s="239">
        <f>SUMPRODUCT(LEN($X361:$X364)-LEN(SUBSTITUTE($X361:$X364,"S", "")))</f>
        <v>0</v>
      </c>
      <c r="AO361" s="230">
        <f>SUMPRODUCT(LEN($W361:$W364)-LEN(SUBSTITUTE($W361:$W364,"S", "")))</f>
        <v>0</v>
      </c>
      <c r="AP361" s="233">
        <f>SUMPRODUCT(LEN($M361:$U364)-LEN(SUBSTITUTE($M361:$U364,"F", "")))</f>
        <v>1</v>
      </c>
      <c r="AQ361" s="239">
        <f>SUMPRODUCT(LEN($X361:$X364)-LEN(SUBSTITUTE($X361:$X364,"F", "")))</f>
        <v>0</v>
      </c>
      <c r="AR361" s="230">
        <f>SUMPRODUCT(LEN($W361:$W364)-LEN(SUBSTITUTE($W361:$W364,"F", "")))</f>
        <v>0</v>
      </c>
      <c r="AS361" s="233">
        <f>SUMPRODUCT(LEN($M361:$U364)-LEN(SUBSTITUTE($M361:$U364,"G", "")))</f>
        <v>9</v>
      </c>
      <c r="AT361" s="239">
        <f>SUMPRODUCT(LEN($X361:$X364)-LEN(SUBSTITUTE($X361:$X364,"G", "")))</f>
        <v>0</v>
      </c>
      <c r="AU361" s="230">
        <f>SUMPRODUCT(LEN($W361:$W364)-LEN(SUBSTITUTE($W361:$W364,"G", "")))</f>
        <v>0</v>
      </c>
      <c r="AV361" s="233">
        <f>SUMPRODUCT(LEN($L361:$U364)-LEN(SUBSTITUTE($L361:$U364,"M", "")))</f>
        <v>0</v>
      </c>
      <c r="AW361" s="236">
        <f>SUMPRODUCT(LEN($X361:$X364)-LEN(SUBSTITUTE($X361:$X364,"M", "")))</f>
        <v>0</v>
      </c>
      <c r="AX361" s="230">
        <f>SUMPRODUCT(LEN($W361:$W364)-LEN(SUBSTITUTE($W361:$W364,"M", "")))</f>
        <v>0</v>
      </c>
      <c r="AY361" s="291">
        <f>SUMPRODUCT(LEN($AE361:$AE364)-LEN(SUBSTITUTE($AE361:$AE364,"S", "")))</f>
        <v>0</v>
      </c>
      <c r="AZ361" s="227">
        <f>SUMPRODUCT(LEN($AE361:$AE364)-LEN(SUBSTITUTE($AE361:$AE364,"F", "")))</f>
        <v>0</v>
      </c>
      <c r="BA361" s="227">
        <f>SUMPRODUCT(LEN($AE361:$AE364)-LEN(SUBSTITUTE($AE361:$AE364,"G", "")))</f>
        <v>0</v>
      </c>
      <c r="BB361" s="294">
        <f>SUMPRODUCT(LEN($AE361:$AE364)-LEN(SUBSTITUTE($AE361:$AE364,"M", "")))</f>
        <v>0</v>
      </c>
    </row>
    <row r="362" spans="2:62" ht="28.15" customHeight="1" thickBot="1" x14ac:dyDescent="0.25">
      <c r="B362" s="30"/>
      <c r="C362" s="243"/>
      <c r="D362" s="36"/>
      <c r="E362" s="35"/>
      <c r="F362" s="35"/>
      <c r="G362" s="34"/>
      <c r="H362" s="224"/>
      <c r="I362" s="247"/>
      <c r="J362" s="247"/>
      <c r="K362" s="247"/>
      <c r="L362" s="33" t="s">
        <v>123</v>
      </c>
      <c r="M362" s="32" t="s">
        <v>382</v>
      </c>
      <c r="N362" s="33" t="s">
        <v>122</v>
      </c>
      <c r="O362" s="32" t="s">
        <v>621</v>
      </c>
      <c r="P362" s="33" t="s">
        <v>120</v>
      </c>
      <c r="Q362" s="32" t="s">
        <v>389</v>
      </c>
      <c r="R362" s="33" t="s">
        <v>119</v>
      </c>
      <c r="S362" s="32" t="s">
        <v>217</v>
      </c>
      <c r="T362" s="33" t="s">
        <v>118</v>
      </c>
      <c r="U362" s="32" t="s">
        <v>121</v>
      </c>
      <c r="V362" s="33" t="s">
        <v>117</v>
      </c>
      <c r="W362" s="32"/>
      <c r="X362" s="33" t="s">
        <v>116</v>
      </c>
      <c r="Y362" s="32"/>
      <c r="Z362" s="33" t="s">
        <v>115</v>
      </c>
      <c r="AA362" s="32"/>
      <c r="AB362" s="31"/>
      <c r="AC362" s="32"/>
      <c r="AD362" s="31" t="s">
        <v>1108</v>
      </c>
      <c r="AE362" s="23"/>
      <c r="AF362" s="251"/>
      <c r="AG362" s="251"/>
      <c r="AH362" s="22"/>
      <c r="AI362" s="11"/>
      <c r="AJ362" s="234"/>
      <c r="AK362" s="240"/>
      <c r="AL362" s="231"/>
      <c r="AM362" s="234"/>
      <c r="AN362" s="240"/>
      <c r="AO362" s="231"/>
      <c r="AP362" s="234"/>
      <c r="AQ362" s="240"/>
      <c r="AR362" s="231"/>
      <c r="AS362" s="234"/>
      <c r="AT362" s="240"/>
      <c r="AU362" s="231"/>
      <c r="AV362" s="234"/>
      <c r="AW362" s="237"/>
      <c r="AX362" s="231"/>
      <c r="AY362" s="292"/>
      <c r="AZ362" s="228"/>
      <c r="BA362" s="228"/>
      <c r="BB362" s="295"/>
    </row>
    <row r="363" spans="2:62" ht="28.15" customHeight="1" x14ac:dyDescent="0.2">
      <c r="B363" s="30"/>
      <c r="C363" s="244"/>
      <c r="D363" s="29"/>
      <c r="E363" s="28"/>
      <c r="F363" s="28"/>
      <c r="G363" s="27"/>
      <c r="H363" s="225"/>
      <c r="I363" s="248"/>
      <c r="J363" s="248"/>
      <c r="K363" s="248"/>
      <c r="L363" s="26" t="s">
        <v>114</v>
      </c>
      <c r="M363" s="25" t="s">
        <v>418</v>
      </c>
      <c r="N363" s="26" t="s">
        <v>112</v>
      </c>
      <c r="O363" s="25" t="s">
        <v>1078</v>
      </c>
      <c r="P363" s="26" t="s">
        <v>111</v>
      </c>
      <c r="Q363" s="25" t="s">
        <v>203</v>
      </c>
      <c r="R363" s="26" t="s">
        <v>110</v>
      </c>
      <c r="S363" s="25" t="s">
        <v>175</v>
      </c>
      <c r="T363" s="26" t="s">
        <v>109</v>
      </c>
      <c r="U363" s="25"/>
      <c r="V363" s="26" t="s">
        <v>108</v>
      </c>
      <c r="W363" s="25"/>
      <c r="X363" s="26" t="s">
        <v>107</v>
      </c>
      <c r="Y363" s="25"/>
      <c r="Z363" s="26" t="s">
        <v>106</v>
      </c>
      <c r="AA363" s="25"/>
      <c r="AB363" s="24"/>
      <c r="AC363" s="25"/>
      <c r="AD363" s="24"/>
      <c r="AE363" s="23"/>
      <c r="AF363" s="251"/>
      <c r="AG363" s="251"/>
      <c r="AH363" s="22"/>
      <c r="AI363" s="11"/>
      <c r="AJ363" s="234"/>
      <c r="AK363" s="240"/>
      <c r="AL363" s="231"/>
      <c r="AM363" s="234"/>
      <c r="AN363" s="240"/>
      <c r="AO363" s="231"/>
      <c r="AP363" s="234"/>
      <c r="AQ363" s="240"/>
      <c r="AR363" s="231"/>
      <c r="AS363" s="234"/>
      <c r="AT363" s="240"/>
      <c r="AU363" s="231"/>
      <c r="AV363" s="234"/>
      <c r="AW363" s="237"/>
      <c r="AX363" s="231"/>
      <c r="AY363" s="292"/>
      <c r="AZ363" s="228"/>
      <c r="BA363" s="228"/>
      <c r="BB363" s="295"/>
    </row>
    <row r="364" spans="2:62" ht="28.15" customHeight="1" thickBot="1" x14ac:dyDescent="0.25">
      <c r="B364" s="30"/>
      <c r="C364" s="253"/>
      <c r="D364" s="51"/>
      <c r="E364" s="50"/>
      <c r="F364" s="50"/>
      <c r="G364" s="49"/>
      <c r="H364" s="226"/>
      <c r="I364" s="254"/>
      <c r="J364" s="254"/>
      <c r="K364" s="254"/>
      <c r="L364" s="48" t="s">
        <v>105</v>
      </c>
      <c r="M364" s="47" t="s">
        <v>382</v>
      </c>
      <c r="N364" s="48" t="s">
        <v>103</v>
      </c>
      <c r="O364" s="47" t="s">
        <v>725</v>
      </c>
      <c r="P364" s="48" t="s">
        <v>102</v>
      </c>
      <c r="Q364" s="47" t="s">
        <v>405</v>
      </c>
      <c r="R364" s="48" t="s">
        <v>101</v>
      </c>
      <c r="S364" s="47" t="s">
        <v>113</v>
      </c>
      <c r="T364" s="48">
        <v>20</v>
      </c>
      <c r="U364" s="47"/>
      <c r="V364" s="48" t="s">
        <v>100</v>
      </c>
      <c r="W364" s="47"/>
      <c r="X364" s="48" t="s">
        <v>99</v>
      </c>
      <c r="Y364" s="47"/>
      <c r="Z364" s="48" t="s">
        <v>98</v>
      </c>
      <c r="AA364" s="47"/>
      <c r="AB364" s="16"/>
      <c r="AC364" s="47"/>
      <c r="AD364" s="16"/>
      <c r="AE364" s="46"/>
      <c r="AF364" s="255"/>
      <c r="AG364" s="255"/>
      <c r="AH364" s="45"/>
      <c r="AI364" s="11"/>
      <c r="AJ364" s="235"/>
      <c r="AK364" s="241"/>
      <c r="AL364" s="232"/>
      <c r="AM364" s="235"/>
      <c r="AN364" s="241"/>
      <c r="AO364" s="232"/>
      <c r="AP364" s="235"/>
      <c r="AQ364" s="241"/>
      <c r="AR364" s="232"/>
      <c r="AS364" s="235"/>
      <c r="AT364" s="241"/>
      <c r="AU364" s="232"/>
      <c r="AV364" s="235"/>
      <c r="AW364" s="238"/>
      <c r="AX364" s="232"/>
      <c r="AY364" s="293"/>
      <c r="AZ364" s="229"/>
      <c r="BA364" s="229"/>
      <c r="BB364" s="296"/>
    </row>
    <row r="365" spans="2:62" ht="28.15" customHeight="1" x14ac:dyDescent="0.2">
      <c r="B365" s="30"/>
      <c r="C365" s="242">
        <v>3</v>
      </c>
      <c r="D365" s="44"/>
      <c r="E365" s="43"/>
      <c r="F365" s="43"/>
      <c r="G365" s="42"/>
      <c r="H365" s="223"/>
      <c r="I365" s="246">
        <v>67</v>
      </c>
      <c r="J365" s="246">
        <v>25</v>
      </c>
      <c r="K365" s="246">
        <v>7</v>
      </c>
      <c r="L365" s="41" t="s">
        <v>133</v>
      </c>
      <c r="M365" s="40" t="s">
        <v>484</v>
      </c>
      <c r="N365" s="41" t="s">
        <v>131</v>
      </c>
      <c r="O365" s="40" t="s">
        <v>376</v>
      </c>
      <c r="P365" s="41" t="s">
        <v>130</v>
      </c>
      <c r="Q365" s="40" t="s">
        <v>377</v>
      </c>
      <c r="R365" s="41" t="s">
        <v>129</v>
      </c>
      <c r="S365" s="40" t="s">
        <v>217</v>
      </c>
      <c r="T365" s="41" t="s">
        <v>128</v>
      </c>
      <c r="U365" s="40" t="s">
        <v>121</v>
      </c>
      <c r="V365" s="41" t="s">
        <v>127</v>
      </c>
      <c r="W365" s="40"/>
      <c r="X365" s="41" t="s">
        <v>126</v>
      </c>
      <c r="Y365" s="40"/>
      <c r="Z365" s="41" t="s">
        <v>125</v>
      </c>
      <c r="AA365" s="40"/>
      <c r="AB365" s="39"/>
      <c r="AC365" s="40"/>
      <c r="AD365" s="39" t="s">
        <v>1107</v>
      </c>
      <c r="AE365" s="38"/>
      <c r="AF365" s="250"/>
      <c r="AG365" s="250"/>
      <c r="AH365" s="37"/>
      <c r="AI365" s="11"/>
      <c r="AJ365" s="233">
        <f>SUMPRODUCT(LEN($M365:$U368)-LEN(SUBSTITUTE($M365:$U368,"A", "")))</f>
        <v>35</v>
      </c>
      <c r="AK365" s="239">
        <f>SUMPRODUCT(LEN($X365:$X368)-LEN(SUBSTITUTE($X365:$X368,"A", "")))</f>
        <v>0</v>
      </c>
      <c r="AL365" s="230">
        <f>SUMPRODUCT(LEN($W365:$W368)-LEN(SUBSTITUTE($W365:$W368,"A", "")))</f>
        <v>0</v>
      </c>
      <c r="AM365" s="233">
        <f>SUMPRODUCT(LEN($M365:$U368)-LEN(SUBSTITUTE($M365:$U368,"S", "")))</f>
        <v>11</v>
      </c>
      <c r="AN365" s="239">
        <f>SUMPRODUCT(LEN($X365:$X368)-LEN(SUBSTITUTE($X365:$X368,"S", "")))</f>
        <v>0</v>
      </c>
      <c r="AO365" s="230">
        <f>SUMPRODUCT(LEN($W365:$W368)-LEN(SUBSTITUTE($W365:$W368,"S", "")))</f>
        <v>0</v>
      </c>
      <c r="AP365" s="233">
        <f>SUMPRODUCT(LEN($M365:$U368)-LEN(SUBSTITUTE($M365:$U368,"F", "")))</f>
        <v>0</v>
      </c>
      <c r="AQ365" s="239">
        <f>SUMPRODUCT(LEN($X365:$X368)-LEN(SUBSTITUTE($X365:$X368,"F", "")))</f>
        <v>0</v>
      </c>
      <c r="AR365" s="230">
        <f>SUMPRODUCT(LEN($W365:$W368)-LEN(SUBSTITUTE($W365:$W368,"F", "")))</f>
        <v>0</v>
      </c>
      <c r="AS365" s="233">
        <f>SUMPRODUCT(LEN($M365:$U368)-LEN(SUBSTITUTE($M365:$U368,"G", "")))</f>
        <v>5</v>
      </c>
      <c r="AT365" s="239">
        <f>SUMPRODUCT(LEN($X365:$X368)-LEN(SUBSTITUTE($X365:$X368,"G", "")))</f>
        <v>0</v>
      </c>
      <c r="AU365" s="230">
        <f>SUMPRODUCT(LEN($W365:$W368)-LEN(SUBSTITUTE($W365:$W368,"G", "")))</f>
        <v>0</v>
      </c>
      <c r="AV365" s="233">
        <f>SUMPRODUCT(LEN($L365:$U368)-LEN(SUBSTITUTE($L365:$U368,"M", "")))</f>
        <v>0</v>
      </c>
      <c r="AW365" s="236">
        <f>SUMPRODUCT(LEN($X365:$X368)-LEN(SUBSTITUTE($X365:$X368,"M", "")))</f>
        <v>0</v>
      </c>
      <c r="AX365" s="230">
        <f>SUMPRODUCT(LEN($W365:$W368)-LEN(SUBSTITUTE($W365:$W368,"M", "")))</f>
        <v>0</v>
      </c>
      <c r="AY365" s="291">
        <f>SUMPRODUCT(LEN($AE365:$AE368)-LEN(SUBSTITUTE($AE365:$AE368,"S", "")))</f>
        <v>0</v>
      </c>
      <c r="AZ365" s="227">
        <f>SUMPRODUCT(LEN($AE365:$AE368)-LEN(SUBSTITUTE($AE365:$AE368,"F", "")))</f>
        <v>0</v>
      </c>
      <c r="BA365" s="227">
        <f>SUMPRODUCT(LEN($AE365:$AE368)-LEN(SUBSTITUTE($AE365:$AE368,"G", "")))</f>
        <v>0</v>
      </c>
      <c r="BB365" s="294">
        <f>SUMPRODUCT(LEN($AE365:$AE368)-LEN(SUBSTITUTE($AE365:$AE368,"M", "")))</f>
        <v>0</v>
      </c>
    </row>
    <row r="366" spans="2:62" ht="28.15" customHeight="1" thickBot="1" x14ac:dyDescent="0.25">
      <c r="B366" s="30"/>
      <c r="C366" s="243"/>
      <c r="D366" s="36"/>
      <c r="E366" s="35"/>
      <c r="F366" s="35"/>
      <c r="G366" s="34"/>
      <c r="H366" s="224"/>
      <c r="I366" s="247"/>
      <c r="J366" s="247"/>
      <c r="K366" s="247"/>
      <c r="L366" s="33" t="s">
        <v>123</v>
      </c>
      <c r="M366" s="32" t="s">
        <v>382</v>
      </c>
      <c r="N366" s="33" t="s">
        <v>122</v>
      </c>
      <c r="O366" s="32" t="s">
        <v>613</v>
      </c>
      <c r="P366" s="33" t="s">
        <v>120</v>
      </c>
      <c r="Q366" s="32" t="s">
        <v>494</v>
      </c>
      <c r="R366" s="33" t="s">
        <v>119</v>
      </c>
      <c r="S366" s="32" t="s">
        <v>113</v>
      </c>
      <c r="T366" s="33" t="s">
        <v>118</v>
      </c>
      <c r="U366" s="32" t="s">
        <v>121</v>
      </c>
      <c r="V366" s="33" t="s">
        <v>117</v>
      </c>
      <c r="W366" s="32"/>
      <c r="X366" s="33" t="s">
        <v>116</v>
      </c>
      <c r="Y366" s="32"/>
      <c r="Z366" s="33" t="s">
        <v>115</v>
      </c>
      <c r="AA366" s="32"/>
      <c r="AB366" s="31"/>
      <c r="AC366" s="32"/>
      <c r="AD366" s="31"/>
      <c r="AE366" s="23"/>
      <c r="AF366" s="251"/>
      <c r="AG366" s="251"/>
      <c r="AH366" s="22"/>
      <c r="AI366" s="11"/>
      <c r="AJ366" s="234"/>
      <c r="AK366" s="240"/>
      <c r="AL366" s="231"/>
      <c r="AM366" s="234"/>
      <c r="AN366" s="240"/>
      <c r="AO366" s="231"/>
      <c r="AP366" s="234"/>
      <c r="AQ366" s="240"/>
      <c r="AR366" s="231"/>
      <c r="AS366" s="234"/>
      <c r="AT366" s="240"/>
      <c r="AU366" s="231"/>
      <c r="AV366" s="234"/>
      <c r="AW366" s="237"/>
      <c r="AX366" s="231"/>
      <c r="AY366" s="292"/>
      <c r="AZ366" s="228"/>
      <c r="BA366" s="228"/>
      <c r="BB366" s="295"/>
    </row>
    <row r="367" spans="2:62" ht="28.15" customHeight="1" x14ac:dyDescent="0.2">
      <c r="B367" s="30"/>
      <c r="C367" s="244"/>
      <c r="D367" s="29"/>
      <c r="E367" s="28"/>
      <c r="F367" s="28"/>
      <c r="G367" s="27"/>
      <c r="H367" s="225"/>
      <c r="I367" s="248"/>
      <c r="J367" s="248"/>
      <c r="K367" s="248"/>
      <c r="L367" s="26" t="s">
        <v>114</v>
      </c>
      <c r="M367" s="25" t="s">
        <v>389</v>
      </c>
      <c r="N367" s="26" t="s">
        <v>112</v>
      </c>
      <c r="O367" s="25" t="s">
        <v>186</v>
      </c>
      <c r="P367" s="26" t="s">
        <v>111</v>
      </c>
      <c r="Q367" s="25" t="s">
        <v>186</v>
      </c>
      <c r="R367" s="26" t="s">
        <v>110</v>
      </c>
      <c r="S367" s="25" t="s">
        <v>113</v>
      </c>
      <c r="T367" s="26" t="s">
        <v>109</v>
      </c>
      <c r="U367" s="25"/>
      <c r="V367" s="26" t="s">
        <v>108</v>
      </c>
      <c r="W367" s="25"/>
      <c r="X367" s="26" t="s">
        <v>107</v>
      </c>
      <c r="Y367" s="25"/>
      <c r="Z367" s="26" t="s">
        <v>106</v>
      </c>
      <c r="AA367" s="25"/>
      <c r="AB367" s="24"/>
      <c r="AC367" s="25"/>
      <c r="AD367" s="24"/>
      <c r="AE367" s="23"/>
      <c r="AF367" s="251"/>
      <c r="AG367" s="251"/>
      <c r="AH367" s="22"/>
      <c r="AI367" s="11"/>
      <c r="AJ367" s="234"/>
      <c r="AK367" s="240"/>
      <c r="AL367" s="231"/>
      <c r="AM367" s="234"/>
      <c r="AN367" s="240"/>
      <c r="AO367" s="231"/>
      <c r="AP367" s="234"/>
      <c r="AQ367" s="240"/>
      <c r="AR367" s="231"/>
      <c r="AS367" s="234"/>
      <c r="AT367" s="240"/>
      <c r="AU367" s="231"/>
      <c r="AV367" s="234"/>
      <c r="AW367" s="237"/>
      <c r="AX367" s="231"/>
      <c r="AY367" s="292"/>
      <c r="AZ367" s="228"/>
      <c r="BA367" s="228"/>
      <c r="BB367" s="295"/>
    </row>
    <row r="368" spans="2:62" ht="28.15" customHeight="1" thickBot="1" x14ac:dyDescent="0.25">
      <c r="B368" s="21"/>
      <c r="C368" s="245"/>
      <c r="D368" s="20"/>
      <c r="E368" s="19"/>
      <c r="F368" s="19"/>
      <c r="G368" s="18"/>
      <c r="H368" s="226"/>
      <c r="I368" s="249"/>
      <c r="J368" s="249"/>
      <c r="K368" s="249"/>
      <c r="L368" s="17" t="s">
        <v>105</v>
      </c>
      <c r="M368" s="15" t="s">
        <v>186</v>
      </c>
      <c r="N368" s="17" t="s">
        <v>103</v>
      </c>
      <c r="O368" s="15" t="s">
        <v>186</v>
      </c>
      <c r="P368" s="17" t="s">
        <v>102</v>
      </c>
      <c r="Q368" s="15" t="s">
        <v>217</v>
      </c>
      <c r="R368" s="17" t="s">
        <v>101</v>
      </c>
      <c r="S368" s="15" t="s">
        <v>121</v>
      </c>
      <c r="T368" s="17">
        <v>20</v>
      </c>
      <c r="U368" s="15"/>
      <c r="V368" s="17" t="s">
        <v>100</v>
      </c>
      <c r="W368" s="15"/>
      <c r="X368" s="17" t="s">
        <v>99</v>
      </c>
      <c r="Y368" s="15"/>
      <c r="Z368" s="17" t="s">
        <v>98</v>
      </c>
      <c r="AA368" s="15"/>
      <c r="AB368" s="16"/>
      <c r="AC368" s="15"/>
      <c r="AD368" s="14"/>
      <c r="AE368" s="13"/>
      <c r="AF368" s="252"/>
      <c r="AG368" s="252"/>
      <c r="AH368" s="12"/>
      <c r="AI368" s="11"/>
      <c r="AJ368" s="235"/>
      <c r="AK368" s="241"/>
      <c r="AL368" s="232"/>
      <c r="AM368" s="235"/>
      <c r="AN368" s="241"/>
      <c r="AO368" s="232"/>
      <c r="AP368" s="235"/>
      <c r="AQ368" s="241"/>
      <c r="AR368" s="232"/>
      <c r="AS368" s="235"/>
      <c r="AT368" s="241"/>
      <c r="AU368" s="232"/>
      <c r="AV368" s="235"/>
      <c r="AW368" s="238"/>
      <c r="AX368" s="232"/>
      <c r="AY368" s="293"/>
      <c r="AZ368" s="229"/>
      <c r="BA368" s="229"/>
      <c r="BB368" s="296"/>
    </row>
    <row r="369" spans="2:62" ht="85.9" customHeight="1" thickTop="1" thickBot="1" x14ac:dyDescent="0.35">
      <c r="B369" s="105" t="s">
        <v>174</v>
      </c>
      <c r="C369" s="95" t="s">
        <v>173</v>
      </c>
      <c r="D369" s="100" t="s">
        <v>172</v>
      </c>
      <c r="E369" s="104" t="s">
        <v>171</v>
      </c>
      <c r="F369" s="103"/>
      <c r="G369" s="102"/>
      <c r="H369" s="101" t="s">
        <v>170</v>
      </c>
      <c r="I369" s="100" t="s">
        <v>96</v>
      </c>
      <c r="J369" s="100" t="s">
        <v>169</v>
      </c>
      <c r="K369" s="100" t="s">
        <v>97</v>
      </c>
      <c r="L369" s="256" t="s">
        <v>168</v>
      </c>
      <c r="M369" s="262"/>
      <c r="N369" s="256" t="s">
        <v>167</v>
      </c>
      <c r="O369" s="262"/>
      <c r="P369" s="256" t="s">
        <v>167</v>
      </c>
      <c r="Q369" s="257"/>
      <c r="R369" s="256" t="s">
        <v>167</v>
      </c>
      <c r="S369" s="257"/>
      <c r="T369" s="256" t="s">
        <v>167</v>
      </c>
      <c r="U369" s="257"/>
      <c r="V369" s="256" t="s">
        <v>167</v>
      </c>
      <c r="W369" s="257"/>
      <c r="X369" s="256" t="s">
        <v>167</v>
      </c>
      <c r="Y369" s="257"/>
      <c r="Z369" s="256" t="s">
        <v>167</v>
      </c>
      <c r="AA369" s="257"/>
      <c r="AB369" s="261" t="s">
        <v>166</v>
      </c>
      <c r="AC369" s="257"/>
      <c r="AD369" s="101" t="s">
        <v>165</v>
      </c>
      <c r="AE369" s="101" t="s">
        <v>164</v>
      </c>
      <c r="AF369" s="100" t="s">
        <v>163</v>
      </c>
      <c r="AG369" s="100" t="s">
        <v>162</v>
      </c>
      <c r="AH369" s="99" t="s">
        <v>161</v>
      </c>
      <c r="AI369" s="98"/>
      <c r="AJ369" s="96" t="s">
        <v>160</v>
      </c>
      <c r="AK369" s="95" t="s">
        <v>159</v>
      </c>
      <c r="AL369" s="94" t="s">
        <v>158</v>
      </c>
      <c r="AM369" s="96" t="s">
        <v>157</v>
      </c>
      <c r="AN369" s="95" t="s">
        <v>156</v>
      </c>
      <c r="AO369" s="94" t="s">
        <v>155</v>
      </c>
      <c r="AP369" s="96" t="s">
        <v>154</v>
      </c>
      <c r="AQ369" s="95" t="s">
        <v>153</v>
      </c>
      <c r="AR369" s="97" t="s">
        <v>152</v>
      </c>
      <c r="AS369" s="96" t="s">
        <v>151</v>
      </c>
      <c r="AT369" s="95" t="s">
        <v>150</v>
      </c>
      <c r="AU369" s="94" t="s">
        <v>149</v>
      </c>
      <c r="AV369" s="96" t="s">
        <v>148</v>
      </c>
      <c r="AW369" s="95" t="s">
        <v>147</v>
      </c>
      <c r="AX369" s="94" t="s">
        <v>146</v>
      </c>
      <c r="AY369" s="93" t="s">
        <v>145</v>
      </c>
      <c r="AZ369" s="92" t="s">
        <v>144</v>
      </c>
      <c r="BA369" s="92" t="s">
        <v>143</v>
      </c>
      <c r="BB369" s="91" t="s">
        <v>142</v>
      </c>
    </row>
    <row r="370" spans="2:62" ht="48" thickBot="1" x14ac:dyDescent="0.3">
      <c r="B370" s="90" t="s">
        <v>229</v>
      </c>
      <c r="C370" s="89"/>
      <c r="D370" s="88">
        <v>207</v>
      </c>
      <c r="E370" s="258"/>
      <c r="F370" s="259"/>
      <c r="G370" s="260"/>
      <c r="H370" s="87" t="s">
        <v>140</v>
      </c>
      <c r="I370" s="86"/>
      <c r="J370" s="86"/>
      <c r="K370" s="85"/>
      <c r="L370" s="84"/>
      <c r="M370" s="81"/>
      <c r="N370" s="84"/>
      <c r="O370" s="81"/>
      <c r="P370" s="84"/>
      <c r="Q370" s="81"/>
      <c r="R370" s="84"/>
      <c r="S370" s="81"/>
      <c r="T370" s="84"/>
      <c r="U370" s="81"/>
      <c r="V370" s="84"/>
      <c r="W370" s="81"/>
      <c r="X370" s="84"/>
      <c r="Y370" s="81"/>
      <c r="Z370" s="84"/>
      <c r="AA370" s="83"/>
      <c r="AB370" s="82" t="s">
        <v>139</v>
      </c>
      <c r="AC370" s="81"/>
      <c r="AD370" s="81"/>
      <c r="AE370" s="81"/>
      <c r="AF370" s="80"/>
      <c r="AG370" s="80"/>
      <c r="AH370" s="60"/>
      <c r="AI370" s="79" t="s">
        <v>138</v>
      </c>
      <c r="AJ370" s="78">
        <f t="shared" ref="AJ370:BB370" si="48">SUM(AJ372:AJ383)</f>
        <v>102</v>
      </c>
      <c r="AK370" s="77">
        <f t="shared" si="48"/>
        <v>0</v>
      </c>
      <c r="AL370" s="76">
        <f t="shared" si="48"/>
        <v>1</v>
      </c>
      <c r="AM370" s="78">
        <f t="shared" si="48"/>
        <v>18</v>
      </c>
      <c r="AN370" s="77">
        <f t="shared" si="48"/>
        <v>0</v>
      </c>
      <c r="AO370" s="76">
        <f t="shared" si="48"/>
        <v>5</v>
      </c>
      <c r="AP370" s="78">
        <f t="shared" si="48"/>
        <v>1</v>
      </c>
      <c r="AQ370" s="77">
        <f t="shared" si="48"/>
        <v>0</v>
      </c>
      <c r="AR370" s="76">
        <f t="shared" si="48"/>
        <v>0</v>
      </c>
      <c r="AS370" s="78">
        <f t="shared" si="48"/>
        <v>21</v>
      </c>
      <c r="AT370" s="77">
        <f t="shared" si="48"/>
        <v>0</v>
      </c>
      <c r="AU370" s="76">
        <f t="shared" si="48"/>
        <v>0</v>
      </c>
      <c r="AV370" s="78">
        <f t="shared" si="48"/>
        <v>0</v>
      </c>
      <c r="AW370" s="77">
        <f t="shared" si="48"/>
        <v>0</v>
      </c>
      <c r="AX370" s="76">
        <f t="shared" si="48"/>
        <v>0</v>
      </c>
      <c r="AY370" s="75">
        <f t="shared" si="48"/>
        <v>0</v>
      </c>
      <c r="AZ370" s="74">
        <f t="shared" si="48"/>
        <v>0</v>
      </c>
      <c r="BA370" s="74">
        <f t="shared" si="48"/>
        <v>0</v>
      </c>
      <c r="BB370" s="73">
        <f t="shared" si="48"/>
        <v>0</v>
      </c>
      <c r="BC370" s="72" t="s">
        <v>137</v>
      </c>
      <c r="BF370" s="5">
        <f>SUM(AJ370:AL370)/$BG$5</f>
        <v>34.333333333333336</v>
      </c>
      <c r="BG370" s="5">
        <f>SUM(AM370:AO370,AY370)/$BG$5</f>
        <v>7.666666666666667</v>
      </c>
      <c r="BH370" s="5">
        <f>SUM(AP370:AR370,AZ370)/$BG$5</f>
        <v>0.33333333333333331</v>
      </c>
      <c r="BI370" s="5">
        <f>SUM(AS370:AU370,BA370)/$BG$5</f>
        <v>7</v>
      </c>
      <c r="BJ370" s="5">
        <f>SUM(AV370:AX370,BB370)/$BG$5</f>
        <v>0</v>
      </c>
    </row>
    <row r="371" spans="2:62" ht="37.5" thickBot="1" x14ac:dyDescent="0.3">
      <c r="B371" s="71"/>
      <c r="C371" s="70"/>
      <c r="D371" s="69"/>
      <c r="E371" s="68"/>
      <c r="F371" s="68"/>
      <c r="G371" s="67"/>
      <c r="H371" s="66"/>
      <c r="I371" s="64"/>
      <c r="J371" s="64"/>
      <c r="K371" s="65"/>
      <c r="L371" s="64"/>
      <c r="M371" s="62"/>
      <c r="N371" s="64"/>
      <c r="O371" s="62"/>
      <c r="P371" s="64"/>
      <c r="Q371" s="62"/>
      <c r="R371" s="64"/>
      <c r="S371" s="62"/>
      <c r="T371" s="64"/>
      <c r="U371" s="62"/>
      <c r="V371" s="64"/>
      <c r="W371" s="62"/>
      <c r="X371" s="64"/>
      <c r="Y371" s="62"/>
      <c r="Z371" s="64"/>
      <c r="AA371" s="62"/>
      <c r="AB371" s="63"/>
      <c r="AC371" s="62"/>
      <c r="AD371" s="62"/>
      <c r="AE371" s="62"/>
      <c r="AF371" s="61"/>
      <c r="AG371" s="61"/>
      <c r="AH371" s="60"/>
      <c r="AI371" s="59" t="s">
        <v>136</v>
      </c>
      <c r="AJ371" s="58">
        <f t="shared" ref="AJ371:BB371" si="49">AJ370/3</f>
        <v>34</v>
      </c>
      <c r="AK371" s="57">
        <f t="shared" si="49"/>
        <v>0</v>
      </c>
      <c r="AL371" s="56">
        <f t="shared" si="49"/>
        <v>0.33333333333333331</v>
      </c>
      <c r="AM371" s="58">
        <f t="shared" si="49"/>
        <v>6</v>
      </c>
      <c r="AN371" s="57">
        <f t="shared" si="49"/>
        <v>0</v>
      </c>
      <c r="AO371" s="56">
        <f t="shared" si="49"/>
        <v>1.6666666666666667</v>
      </c>
      <c r="AP371" s="58">
        <f t="shared" si="49"/>
        <v>0.33333333333333331</v>
      </c>
      <c r="AQ371" s="57">
        <f t="shared" si="49"/>
        <v>0</v>
      </c>
      <c r="AR371" s="56">
        <f t="shared" si="49"/>
        <v>0</v>
      </c>
      <c r="AS371" s="58">
        <f t="shared" si="49"/>
        <v>7</v>
      </c>
      <c r="AT371" s="57">
        <f t="shared" si="49"/>
        <v>0</v>
      </c>
      <c r="AU371" s="56">
        <f t="shared" si="49"/>
        <v>0</v>
      </c>
      <c r="AV371" s="58">
        <f t="shared" si="49"/>
        <v>0</v>
      </c>
      <c r="AW371" s="57">
        <f t="shared" si="49"/>
        <v>0</v>
      </c>
      <c r="AX371" s="56">
        <f t="shared" si="49"/>
        <v>0</v>
      </c>
      <c r="AY371" s="55">
        <f t="shared" si="49"/>
        <v>0</v>
      </c>
      <c r="AZ371" s="54">
        <f t="shared" si="49"/>
        <v>0</v>
      </c>
      <c r="BA371" s="54">
        <f t="shared" si="49"/>
        <v>0</v>
      </c>
      <c r="BB371" s="53">
        <f t="shared" si="49"/>
        <v>0</v>
      </c>
      <c r="BC371" s="52" t="s">
        <v>135</v>
      </c>
    </row>
    <row r="372" spans="2:62" ht="28.15" customHeight="1" x14ac:dyDescent="0.2">
      <c r="B372" s="30"/>
      <c r="C372" s="242">
        <v>1</v>
      </c>
      <c r="D372" s="44"/>
      <c r="E372" s="43"/>
      <c r="F372" s="43"/>
      <c r="G372" s="42"/>
      <c r="H372" s="223" t="s">
        <v>134</v>
      </c>
      <c r="I372" s="246">
        <v>81</v>
      </c>
      <c r="J372" s="246">
        <v>23</v>
      </c>
      <c r="K372" s="246">
        <v>7</v>
      </c>
      <c r="L372" s="41" t="s">
        <v>133</v>
      </c>
      <c r="M372" s="40" t="s">
        <v>399</v>
      </c>
      <c r="N372" s="41" t="s">
        <v>131</v>
      </c>
      <c r="O372" s="40" t="s">
        <v>186</v>
      </c>
      <c r="P372" s="41" t="s">
        <v>130</v>
      </c>
      <c r="Q372" s="40" t="s">
        <v>399</v>
      </c>
      <c r="R372" s="41" t="s">
        <v>129</v>
      </c>
      <c r="S372" s="40" t="s">
        <v>132</v>
      </c>
      <c r="T372" s="41" t="s">
        <v>128</v>
      </c>
      <c r="U372" s="40"/>
      <c r="V372" s="41" t="s">
        <v>127</v>
      </c>
      <c r="W372" s="40"/>
      <c r="X372" s="41" t="s">
        <v>126</v>
      </c>
      <c r="Y372" s="40"/>
      <c r="Z372" s="41" t="s">
        <v>125</v>
      </c>
      <c r="AA372" s="40"/>
      <c r="AB372" s="39"/>
      <c r="AC372" s="40"/>
      <c r="AD372" s="39"/>
      <c r="AE372" s="38"/>
      <c r="AF372" s="250"/>
      <c r="AG372" s="250"/>
      <c r="AH372" s="37"/>
      <c r="AI372" s="11"/>
      <c r="AJ372" s="233">
        <f>SUMPRODUCT(LEN($M372:$U375)-LEN(SUBSTITUTE($M372:$U375,"A", "")))</f>
        <v>25</v>
      </c>
      <c r="AK372" s="239">
        <f>SUMPRODUCT(LEN($X372:$X375)-LEN(SUBSTITUTE($X372:$X375,"A", "")))</f>
        <v>0</v>
      </c>
      <c r="AL372" s="230">
        <f>SUMPRODUCT(LEN($W372:$W375)-LEN(SUBSTITUTE($W372:$W375,"A", "")))</f>
        <v>0</v>
      </c>
      <c r="AM372" s="233">
        <f>SUMPRODUCT(LEN($M372:$U375)-LEN(SUBSTITUTE($M372:$U375,"S", "")))</f>
        <v>7</v>
      </c>
      <c r="AN372" s="239">
        <f>SUMPRODUCT(LEN($X372:$X375)-LEN(SUBSTITUTE($X372:$X375,"S", "")))</f>
        <v>0</v>
      </c>
      <c r="AO372" s="230">
        <f>SUMPRODUCT(LEN($W372:$W375)-LEN(SUBSTITUTE($W372:$W375,"S", "")))</f>
        <v>0</v>
      </c>
      <c r="AP372" s="233">
        <f>SUMPRODUCT(LEN($M372:$U375)-LEN(SUBSTITUTE($M372:$U375,"F", "")))</f>
        <v>0</v>
      </c>
      <c r="AQ372" s="239">
        <f>SUMPRODUCT(LEN($X372:$X375)-LEN(SUBSTITUTE($X372:$X375,"F", "")))</f>
        <v>0</v>
      </c>
      <c r="AR372" s="230">
        <f>SUMPRODUCT(LEN($W372:$W375)-LEN(SUBSTITUTE($W372:$W375,"F", "")))</f>
        <v>0</v>
      </c>
      <c r="AS372" s="233">
        <f>SUMPRODUCT(LEN($M372:$U375)-LEN(SUBSTITUTE($M372:$U375,"G", "")))</f>
        <v>6</v>
      </c>
      <c r="AT372" s="239">
        <f>SUMPRODUCT(LEN($X372:$X375)-LEN(SUBSTITUTE($X372:$X375,"G", "")))</f>
        <v>0</v>
      </c>
      <c r="AU372" s="230">
        <f>SUMPRODUCT(LEN($W372:$W375)-LEN(SUBSTITUTE($W372:$W375,"G", "")))</f>
        <v>0</v>
      </c>
      <c r="AV372" s="233">
        <f>SUMPRODUCT(LEN($L372:$U375)-LEN(SUBSTITUTE($L372:$U375,"M", "")))</f>
        <v>0</v>
      </c>
      <c r="AW372" s="236">
        <f>SUMPRODUCT(LEN($X372:$X375)-LEN(SUBSTITUTE($X372:$X375,"M", "")))</f>
        <v>0</v>
      </c>
      <c r="AX372" s="230">
        <f>SUMPRODUCT(LEN($W372:$W375)-LEN(SUBSTITUTE($W372:$W375,"M", "")))</f>
        <v>0</v>
      </c>
      <c r="AY372" s="291">
        <f>SUMPRODUCT(LEN($AE372:$AE375)-LEN(SUBSTITUTE($AE372:$AE375,"S", "")))</f>
        <v>0</v>
      </c>
      <c r="AZ372" s="227">
        <f>SUMPRODUCT(LEN($AE372:$AE375)-LEN(SUBSTITUTE($AE372:$AE375,"F", "")))</f>
        <v>0</v>
      </c>
      <c r="BA372" s="227">
        <f>SUMPRODUCT(LEN($AE372:$AE375)-LEN(SUBSTITUTE($AE372:$AE375,"G", "")))</f>
        <v>0</v>
      </c>
      <c r="BB372" s="294">
        <f>SUMPRODUCT(LEN($AE372:$AE375)-LEN(SUBSTITUTE($AE372:$AE375,"M", "")))</f>
        <v>0</v>
      </c>
    </row>
    <row r="373" spans="2:62" ht="28.15" customHeight="1" thickBot="1" x14ac:dyDescent="0.25">
      <c r="B373" s="30"/>
      <c r="C373" s="243"/>
      <c r="D373" s="36"/>
      <c r="E373" s="35"/>
      <c r="F373" s="35"/>
      <c r="G373" s="34"/>
      <c r="H373" s="224"/>
      <c r="I373" s="247"/>
      <c r="J373" s="247"/>
      <c r="K373" s="247"/>
      <c r="L373" s="33" t="s">
        <v>123</v>
      </c>
      <c r="M373" s="32" t="s">
        <v>186</v>
      </c>
      <c r="N373" s="33" t="s">
        <v>122</v>
      </c>
      <c r="O373" s="32" t="s">
        <v>186</v>
      </c>
      <c r="P373" s="33" t="s">
        <v>120</v>
      </c>
      <c r="Q373" s="32" t="s">
        <v>132</v>
      </c>
      <c r="R373" s="33" t="s">
        <v>119</v>
      </c>
      <c r="S373" s="32" t="s">
        <v>113</v>
      </c>
      <c r="T373" s="33" t="s">
        <v>118</v>
      </c>
      <c r="U373" s="32"/>
      <c r="V373" s="33" t="s">
        <v>117</v>
      </c>
      <c r="W373" s="32"/>
      <c r="X373" s="33" t="s">
        <v>116</v>
      </c>
      <c r="Y373" s="32"/>
      <c r="Z373" s="33" t="s">
        <v>115</v>
      </c>
      <c r="AA373" s="32"/>
      <c r="AB373" s="31"/>
      <c r="AC373" s="32"/>
      <c r="AD373" s="31"/>
      <c r="AE373" s="23"/>
      <c r="AF373" s="251"/>
      <c r="AG373" s="251"/>
      <c r="AH373" s="22"/>
      <c r="AI373" s="11"/>
      <c r="AJ373" s="234"/>
      <c r="AK373" s="240"/>
      <c r="AL373" s="231"/>
      <c r="AM373" s="234"/>
      <c r="AN373" s="240"/>
      <c r="AO373" s="231"/>
      <c r="AP373" s="234"/>
      <c r="AQ373" s="240"/>
      <c r="AR373" s="231"/>
      <c r="AS373" s="234"/>
      <c r="AT373" s="240"/>
      <c r="AU373" s="231"/>
      <c r="AV373" s="234"/>
      <c r="AW373" s="237"/>
      <c r="AX373" s="231"/>
      <c r="AY373" s="292"/>
      <c r="AZ373" s="228"/>
      <c r="BA373" s="228"/>
      <c r="BB373" s="295"/>
    </row>
    <row r="374" spans="2:62" ht="28.15" customHeight="1" x14ac:dyDescent="0.2">
      <c r="B374" s="30"/>
      <c r="C374" s="244"/>
      <c r="D374" s="29"/>
      <c r="E374" s="28"/>
      <c r="F374" s="28"/>
      <c r="G374" s="27"/>
      <c r="H374" s="225">
        <v>208</v>
      </c>
      <c r="I374" s="248"/>
      <c r="J374" s="248"/>
      <c r="K374" s="248"/>
      <c r="L374" s="26" t="s">
        <v>114</v>
      </c>
      <c r="M374" s="25" t="s">
        <v>389</v>
      </c>
      <c r="N374" s="26" t="s">
        <v>112</v>
      </c>
      <c r="O374" s="25" t="s">
        <v>132</v>
      </c>
      <c r="P374" s="26" t="s">
        <v>111</v>
      </c>
      <c r="Q374" s="25" t="s">
        <v>187</v>
      </c>
      <c r="R374" s="26" t="s">
        <v>110</v>
      </c>
      <c r="S374" s="25" t="s">
        <v>121</v>
      </c>
      <c r="T374" s="26" t="s">
        <v>109</v>
      </c>
      <c r="U374" s="25"/>
      <c r="V374" s="26" t="s">
        <v>108</v>
      </c>
      <c r="W374" s="25"/>
      <c r="X374" s="26" t="s">
        <v>107</v>
      </c>
      <c r="Y374" s="25"/>
      <c r="Z374" s="26" t="s">
        <v>106</v>
      </c>
      <c r="AA374" s="25"/>
      <c r="AB374" s="24"/>
      <c r="AC374" s="25"/>
      <c r="AD374" s="24"/>
      <c r="AE374" s="23"/>
      <c r="AF374" s="251"/>
      <c r="AG374" s="251"/>
      <c r="AH374" s="22"/>
      <c r="AI374" s="11"/>
      <c r="AJ374" s="234"/>
      <c r="AK374" s="240"/>
      <c r="AL374" s="231"/>
      <c r="AM374" s="234"/>
      <c r="AN374" s="240"/>
      <c r="AO374" s="231"/>
      <c r="AP374" s="234"/>
      <c r="AQ374" s="240"/>
      <c r="AR374" s="231"/>
      <c r="AS374" s="234"/>
      <c r="AT374" s="240"/>
      <c r="AU374" s="231"/>
      <c r="AV374" s="234"/>
      <c r="AW374" s="237"/>
      <c r="AX374" s="231"/>
      <c r="AY374" s="292"/>
      <c r="AZ374" s="228"/>
      <c r="BA374" s="228"/>
      <c r="BB374" s="295"/>
    </row>
    <row r="375" spans="2:62" ht="28.15" customHeight="1" thickBot="1" x14ac:dyDescent="0.25">
      <c r="B375" s="30"/>
      <c r="C375" s="253"/>
      <c r="D375" s="51"/>
      <c r="E375" s="50"/>
      <c r="F375" s="50"/>
      <c r="G375" s="49"/>
      <c r="H375" s="226"/>
      <c r="I375" s="254"/>
      <c r="J375" s="254"/>
      <c r="K375" s="254"/>
      <c r="L375" s="48" t="s">
        <v>105</v>
      </c>
      <c r="M375" s="47" t="s">
        <v>527</v>
      </c>
      <c r="N375" s="48" t="s">
        <v>103</v>
      </c>
      <c r="O375" s="47" t="s">
        <v>377</v>
      </c>
      <c r="P375" s="48" t="s">
        <v>102</v>
      </c>
      <c r="Q375" s="47" t="s">
        <v>113</v>
      </c>
      <c r="R375" s="48" t="s">
        <v>101</v>
      </c>
      <c r="S375" s="47" t="s">
        <v>121</v>
      </c>
      <c r="T375" s="48">
        <v>20</v>
      </c>
      <c r="U375" s="47"/>
      <c r="V375" s="48" t="s">
        <v>100</v>
      </c>
      <c r="W375" s="47"/>
      <c r="X375" s="48" t="s">
        <v>99</v>
      </c>
      <c r="Y375" s="47"/>
      <c r="Z375" s="48" t="s">
        <v>98</v>
      </c>
      <c r="AA375" s="47"/>
      <c r="AB375" s="16"/>
      <c r="AC375" s="47"/>
      <c r="AD375" s="16"/>
      <c r="AE375" s="46"/>
      <c r="AF375" s="255"/>
      <c r="AG375" s="255"/>
      <c r="AH375" s="45"/>
      <c r="AI375" s="11"/>
      <c r="AJ375" s="235"/>
      <c r="AK375" s="241"/>
      <c r="AL375" s="232"/>
      <c r="AM375" s="235"/>
      <c r="AN375" s="241"/>
      <c r="AO375" s="232"/>
      <c r="AP375" s="235"/>
      <c r="AQ375" s="241"/>
      <c r="AR375" s="232"/>
      <c r="AS375" s="235"/>
      <c r="AT375" s="241"/>
      <c r="AU375" s="232"/>
      <c r="AV375" s="235"/>
      <c r="AW375" s="238"/>
      <c r="AX375" s="232"/>
      <c r="AY375" s="293"/>
      <c r="AZ375" s="229"/>
      <c r="BA375" s="229"/>
      <c r="BB375" s="296"/>
    </row>
    <row r="376" spans="2:62" ht="28.15" customHeight="1" x14ac:dyDescent="0.2">
      <c r="B376" s="30"/>
      <c r="C376" s="242">
        <v>2</v>
      </c>
      <c r="D376" s="44"/>
      <c r="E376" s="43"/>
      <c r="F376" s="43"/>
      <c r="G376" s="42"/>
      <c r="H376" s="223"/>
      <c r="I376" s="246">
        <v>84</v>
      </c>
      <c r="J376" s="246">
        <v>23</v>
      </c>
      <c r="K376" s="246">
        <v>6</v>
      </c>
      <c r="L376" s="41" t="s">
        <v>133</v>
      </c>
      <c r="M376" s="40" t="s">
        <v>104</v>
      </c>
      <c r="N376" s="41" t="s">
        <v>131</v>
      </c>
      <c r="O376" s="40" t="s">
        <v>399</v>
      </c>
      <c r="P376" s="41" t="s">
        <v>130</v>
      </c>
      <c r="Q376" s="40" t="s">
        <v>389</v>
      </c>
      <c r="R376" s="41" t="s">
        <v>129</v>
      </c>
      <c r="S376" s="40" t="s">
        <v>389</v>
      </c>
      <c r="T376" s="41" t="s">
        <v>128</v>
      </c>
      <c r="U376" s="40" t="s">
        <v>104</v>
      </c>
      <c r="V376" s="41" t="s">
        <v>127</v>
      </c>
      <c r="W376" s="40"/>
      <c r="X376" s="41" t="s">
        <v>126</v>
      </c>
      <c r="Y376" s="40"/>
      <c r="Z376" s="41" t="s">
        <v>125</v>
      </c>
      <c r="AA376" s="40"/>
      <c r="AB376" s="39"/>
      <c r="AC376" s="40"/>
      <c r="AD376" s="39" t="s">
        <v>1106</v>
      </c>
      <c r="AE376" s="38"/>
      <c r="AF376" s="250"/>
      <c r="AG376" s="250"/>
      <c r="AH376" s="37"/>
      <c r="AI376" s="11"/>
      <c r="AJ376" s="233">
        <f>SUMPRODUCT(LEN($M376:$U379)-LEN(SUBSTITUTE($M376:$U379,"A", "")))</f>
        <v>20</v>
      </c>
      <c r="AK376" s="239">
        <f>SUMPRODUCT(LEN($X376:$X379)-LEN(SUBSTITUTE($X376:$X379,"A", "")))</f>
        <v>0</v>
      </c>
      <c r="AL376" s="230">
        <f>SUMPRODUCT(LEN($W376:$W379)-LEN(SUBSTITUTE($W376:$W379,"A", "")))</f>
        <v>0</v>
      </c>
      <c r="AM376" s="233">
        <f>SUMPRODUCT(LEN($M376:$U379)-LEN(SUBSTITUTE($M376:$U379,"S", "")))</f>
        <v>3</v>
      </c>
      <c r="AN376" s="239">
        <f>SUMPRODUCT(LEN($X376:$X379)-LEN(SUBSTITUTE($X376:$X379,"S", "")))</f>
        <v>0</v>
      </c>
      <c r="AO376" s="230">
        <f>SUMPRODUCT(LEN($W376:$W379)-LEN(SUBSTITUTE($W376:$W379,"S", "")))</f>
        <v>0</v>
      </c>
      <c r="AP376" s="233">
        <f>SUMPRODUCT(LEN($M376:$U379)-LEN(SUBSTITUTE($M376:$U379,"F", "")))</f>
        <v>0</v>
      </c>
      <c r="AQ376" s="239">
        <f>SUMPRODUCT(LEN($X376:$X379)-LEN(SUBSTITUTE($X376:$X379,"F", "")))</f>
        <v>0</v>
      </c>
      <c r="AR376" s="230">
        <f>SUMPRODUCT(LEN($W376:$W379)-LEN(SUBSTITUTE($W376:$W379,"F", "")))</f>
        <v>0</v>
      </c>
      <c r="AS376" s="233">
        <f>SUMPRODUCT(LEN($M376:$U379)-LEN(SUBSTITUTE($M376:$U379,"G", "")))</f>
        <v>7</v>
      </c>
      <c r="AT376" s="239">
        <f>SUMPRODUCT(LEN($X376:$X379)-LEN(SUBSTITUTE($X376:$X379,"G", "")))</f>
        <v>0</v>
      </c>
      <c r="AU376" s="230">
        <f>SUMPRODUCT(LEN($W376:$W379)-LEN(SUBSTITUTE($W376:$W379,"G", "")))</f>
        <v>0</v>
      </c>
      <c r="AV376" s="233">
        <f>SUMPRODUCT(LEN($L376:$U379)-LEN(SUBSTITUTE($L376:$U379,"M", "")))</f>
        <v>0</v>
      </c>
      <c r="AW376" s="236">
        <f>SUMPRODUCT(LEN($X376:$X379)-LEN(SUBSTITUTE($X376:$X379,"M", "")))</f>
        <v>0</v>
      </c>
      <c r="AX376" s="230">
        <f>SUMPRODUCT(LEN($W376:$W379)-LEN(SUBSTITUTE($W376:$W379,"M", "")))</f>
        <v>0</v>
      </c>
      <c r="AY376" s="291">
        <f>SUMPRODUCT(LEN($AE376:$AE379)-LEN(SUBSTITUTE($AE376:$AE379,"S", "")))</f>
        <v>0</v>
      </c>
      <c r="AZ376" s="227">
        <f>SUMPRODUCT(LEN($AE376:$AE379)-LEN(SUBSTITUTE($AE376:$AE379,"F", "")))</f>
        <v>0</v>
      </c>
      <c r="BA376" s="227">
        <f>SUMPRODUCT(LEN($AE376:$AE379)-LEN(SUBSTITUTE($AE376:$AE379,"G", "")))</f>
        <v>0</v>
      </c>
      <c r="BB376" s="294">
        <f>SUMPRODUCT(LEN($AE376:$AE379)-LEN(SUBSTITUTE($AE376:$AE379,"M", "")))</f>
        <v>0</v>
      </c>
    </row>
    <row r="377" spans="2:62" ht="28.15" customHeight="1" thickBot="1" x14ac:dyDescent="0.25">
      <c r="B377" s="30"/>
      <c r="C377" s="243"/>
      <c r="D377" s="36"/>
      <c r="E377" s="35"/>
      <c r="F377" s="35"/>
      <c r="G377" s="34"/>
      <c r="H377" s="224"/>
      <c r="I377" s="247"/>
      <c r="J377" s="247"/>
      <c r="K377" s="247"/>
      <c r="L377" s="33" t="s">
        <v>123</v>
      </c>
      <c r="M377" s="32" t="s">
        <v>614</v>
      </c>
      <c r="N377" s="33" t="s">
        <v>122</v>
      </c>
      <c r="O377" s="32" t="s">
        <v>399</v>
      </c>
      <c r="P377" s="33" t="s">
        <v>120</v>
      </c>
      <c r="Q377" s="32" t="s">
        <v>484</v>
      </c>
      <c r="R377" s="33" t="s">
        <v>119</v>
      </c>
      <c r="S377" s="32" t="s">
        <v>121</v>
      </c>
      <c r="T377" s="33" t="s">
        <v>118</v>
      </c>
      <c r="U377" s="32"/>
      <c r="V377" s="33" t="s">
        <v>117</v>
      </c>
      <c r="W377" s="32"/>
      <c r="X377" s="33" t="s">
        <v>116</v>
      </c>
      <c r="Y377" s="32"/>
      <c r="Z377" s="33" t="s">
        <v>115</v>
      </c>
      <c r="AA377" s="32"/>
      <c r="AB377" s="31"/>
      <c r="AC377" s="32"/>
      <c r="AD377" s="31"/>
      <c r="AE377" s="23"/>
      <c r="AF377" s="251"/>
      <c r="AG377" s="251"/>
      <c r="AH377" s="22"/>
      <c r="AI377" s="11"/>
      <c r="AJ377" s="234"/>
      <c r="AK377" s="240"/>
      <c r="AL377" s="231"/>
      <c r="AM377" s="234"/>
      <c r="AN377" s="240"/>
      <c r="AO377" s="231"/>
      <c r="AP377" s="234"/>
      <c r="AQ377" s="240"/>
      <c r="AR377" s="231"/>
      <c r="AS377" s="234"/>
      <c r="AT377" s="240"/>
      <c r="AU377" s="231"/>
      <c r="AV377" s="234"/>
      <c r="AW377" s="237"/>
      <c r="AX377" s="231"/>
      <c r="AY377" s="292"/>
      <c r="AZ377" s="228"/>
      <c r="BA377" s="228"/>
      <c r="BB377" s="295"/>
    </row>
    <row r="378" spans="2:62" ht="28.15" customHeight="1" x14ac:dyDescent="0.2">
      <c r="B378" s="30"/>
      <c r="C378" s="244"/>
      <c r="D378" s="29"/>
      <c r="E378" s="28"/>
      <c r="F378" s="28"/>
      <c r="G378" s="27"/>
      <c r="H378" s="225"/>
      <c r="I378" s="248"/>
      <c r="J378" s="248"/>
      <c r="K378" s="248"/>
      <c r="L378" s="26" t="s">
        <v>114</v>
      </c>
      <c r="M378" s="25" t="s">
        <v>180</v>
      </c>
      <c r="N378" s="26" t="s">
        <v>112</v>
      </c>
      <c r="O378" s="25" t="s">
        <v>186</v>
      </c>
      <c r="P378" s="26" t="s">
        <v>111</v>
      </c>
      <c r="Q378" s="25" t="s">
        <v>132</v>
      </c>
      <c r="R378" s="26" t="s">
        <v>110</v>
      </c>
      <c r="S378" s="25" t="s">
        <v>121</v>
      </c>
      <c r="T378" s="26" t="s">
        <v>109</v>
      </c>
      <c r="U378" s="25"/>
      <c r="V378" s="26" t="s">
        <v>108</v>
      </c>
      <c r="W378" s="25"/>
      <c r="X378" s="26" t="s">
        <v>107</v>
      </c>
      <c r="Y378" s="25"/>
      <c r="Z378" s="26" t="s">
        <v>106</v>
      </c>
      <c r="AA378" s="25"/>
      <c r="AB378" s="24"/>
      <c r="AC378" s="25"/>
      <c r="AD378" s="24"/>
      <c r="AE378" s="23"/>
      <c r="AF378" s="251"/>
      <c r="AG378" s="251"/>
      <c r="AH378" s="22"/>
      <c r="AI378" s="11"/>
      <c r="AJ378" s="234"/>
      <c r="AK378" s="240"/>
      <c r="AL378" s="231"/>
      <c r="AM378" s="234"/>
      <c r="AN378" s="240"/>
      <c r="AO378" s="231"/>
      <c r="AP378" s="234"/>
      <c r="AQ378" s="240"/>
      <c r="AR378" s="231"/>
      <c r="AS378" s="234"/>
      <c r="AT378" s="240"/>
      <c r="AU378" s="231"/>
      <c r="AV378" s="234"/>
      <c r="AW378" s="237"/>
      <c r="AX378" s="231"/>
      <c r="AY378" s="292"/>
      <c r="AZ378" s="228"/>
      <c r="BA378" s="228"/>
      <c r="BB378" s="295"/>
    </row>
    <row r="379" spans="2:62" ht="28.15" customHeight="1" thickBot="1" x14ac:dyDescent="0.25">
      <c r="B379" s="30"/>
      <c r="C379" s="253"/>
      <c r="D379" s="51"/>
      <c r="E379" s="50"/>
      <c r="F379" s="50"/>
      <c r="G379" s="49"/>
      <c r="H379" s="226"/>
      <c r="I379" s="254"/>
      <c r="J379" s="254"/>
      <c r="K379" s="254"/>
      <c r="L379" s="48" t="s">
        <v>105</v>
      </c>
      <c r="M379" s="47" t="s">
        <v>132</v>
      </c>
      <c r="N379" s="48" t="s">
        <v>103</v>
      </c>
      <c r="O379" s="47" t="s">
        <v>414</v>
      </c>
      <c r="P379" s="48" t="s">
        <v>102</v>
      </c>
      <c r="Q379" s="47" t="s">
        <v>132</v>
      </c>
      <c r="R379" s="48" t="s">
        <v>101</v>
      </c>
      <c r="S379" s="47" t="s">
        <v>121</v>
      </c>
      <c r="T379" s="48">
        <v>20</v>
      </c>
      <c r="U379" s="47"/>
      <c r="V379" s="48" t="s">
        <v>100</v>
      </c>
      <c r="W379" s="47"/>
      <c r="X379" s="48" t="s">
        <v>99</v>
      </c>
      <c r="Y379" s="47"/>
      <c r="Z379" s="48" t="s">
        <v>98</v>
      </c>
      <c r="AA379" s="47"/>
      <c r="AB379" s="16"/>
      <c r="AC379" s="47"/>
      <c r="AD379" s="16"/>
      <c r="AE379" s="46"/>
      <c r="AF379" s="255"/>
      <c r="AG379" s="255"/>
      <c r="AH379" s="45"/>
      <c r="AI379" s="11"/>
      <c r="AJ379" s="235"/>
      <c r="AK379" s="241"/>
      <c r="AL379" s="232"/>
      <c r="AM379" s="235"/>
      <c r="AN379" s="241"/>
      <c r="AO379" s="232"/>
      <c r="AP379" s="235"/>
      <c r="AQ379" s="241"/>
      <c r="AR379" s="232"/>
      <c r="AS379" s="235"/>
      <c r="AT379" s="241"/>
      <c r="AU379" s="232"/>
      <c r="AV379" s="235"/>
      <c r="AW379" s="238"/>
      <c r="AX379" s="232"/>
      <c r="AY379" s="293"/>
      <c r="AZ379" s="229"/>
      <c r="BA379" s="229"/>
      <c r="BB379" s="296"/>
    </row>
    <row r="380" spans="2:62" ht="28.15" customHeight="1" x14ac:dyDescent="0.2">
      <c r="B380" s="30"/>
      <c r="C380" s="242">
        <v>3</v>
      </c>
      <c r="D380" s="44"/>
      <c r="E380" s="43"/>
      <c r="F380" s="43"/>
      <c r="G380" s="42"/>
      <c r="H380" s="223"/>
      <c r="I380" s="246">
        <v>122</v>
      </c>
      <c r="J380" s="246">
        <v>31</v>
      </c>
      <c r="K380" s="246">
        <v>6</v>
      </c>
      <c r="L380" s="41" t="s">
        <v>133</v>
      </c>
      <c r="M380" s="40" t="s">
        <v>104</v>
      </c>
      <c r="N380" s="41" t="s">
        <v>131</v>
      </c>
      <c r="O380" s="40" t="s">
        <v>104</v>
      </c>
      <c r="P380" s="41" t="s">
        <v>130</v>
      </c>
      <c r="Q380" s="40" t="s">
        <v>382</v>
      </c>
      <c r="R380" s="41" t="s">
        <v>129</v>
      </c>
      <c r="S380" s="40" t="s">
        <v>638</v>
      </c>
      <c r="T380" s="41" t="s">
        <v>128</v>
      </c>
      <c r="U380" s="40" t="s">
        <v>187</v>
      </c>
      <c r="V380" s="41" t="s">
        <v>127</v>
      </c>
      <c r="W380" s="40" t="s">
        <v>113</v>
      </c>
      <c r="X380" s="41" t="s">
        <v>126</v>
      </c>
      <c r="Y380" s="40" t="s">
        <v>121</v>
      </c>
      <c r="Z380" s="41" t="s">
        <v>125</v>
      </c>
      <c r="AA380" s="40"/>
      <c r="AB380" s="39"/>
      <c r="AC380" s="40"/>
      <c r="AD380" s="39"/>
      <c r="AE380" s="38"/>
      <c r="AF380" s="250"/>
      <c r="AG380" s="250"/>
      <c r="AH380" s="37"/>
      <c r="AI380" s="11"/>
      <c r="AJ380" s="233">
        <f>SUMPRODUCT(LEN($M380:$U383)-LEN(SUBSTITUTE($M380:$U383,"A", "")))</f>
        <v>57</v>
      </c>
      <c r="AK380" s="239">
        <f>SUMPRODUCT(LEN($X380:$X383)-LEN(SUBSTITUTE($X380:$X383,"A", "")))</f>
        <v>0</v>
      </c>
      <c r="AL380" s="230">
        <f>SUMPRODUCT(LEN($W380:$W383)-LEN(SUBSTITUTE($W380:$W383,"A", "")))</f>
        <v>1</v>
      </c>
      <c r="AM380" s="233">
        <f>SUMPRODUCT(LEN($M380:$U383)-LEN(SUBSTITUTE($M380:$U383,"S", "")))</f>
        <v>8</v>
      </c>
      <c r="AN380" s="239">
        <f>SUMPRODUCT(LEN($X380:$X383)-LEN(SUBSTITUTE($X380:$X383,"S", "")))</f>
        <v>0</v>
      </c>
      <c r="AO380" s="230">
        <f>SUMPRODUCT(LEN($W380:$W383)-LEN(SUBSTITUTE($W380:$W383,"S", "")))</f>
        <v>5</v>
      </c>
      <c r="AP380" s="233">
        <f>SUMPRODUCT(LEN($M380:$U383)-LEN(SUBSTITUTE($M380:$U383,"F", "")))</f>
        <v>1</v>
      </c>
      <c r="AQ380" s="239">
        <f>SUMPRODUCT(LEN($X380:$X383)-LEN(SUBSTITUTE($X380:$X383,"F", "")))</f>
        <v>0</v>
      </c>
      <c r="AR380" s="230">
        <f>SUMPRODUCT(LEN($W380:$W383)-LEN(SUBSTITUTE($W380:$W383,"F", "")))</f>
        <v>0</v>
      </c>
      <c r="AS380" s="233">
        <f>SUMPRODUCT(LEN($M380:$U383)-LEN(SUBSTITUTE($M380:$U383,"G", "")))</f>
        <v>8</v>
      </c>
      <c r="AT380" s="239">
        <f>SUMPRODUCT(LEN($X380:$X383)-LEN(SUBSTITUTE($X380:$X383,"G", "")))</f>
        <v>0</v>
      </c>
      <c r="AU380" s="230">
        <f>SUMPRODUCT(LEN($W380:$W383)-LEN(SUBSTITUTE($W380:$W383,"G", "")))</f>
        <v>0</v>
      </c>
      <c r="AV380" s="233">
        <f>SUMPRODUCT(LEN($L380:$U383)-LEN(SUBSTITUTE($L380:$U383,"M", "")))</f>
        <v>0</v>
      </c>
      <c r="AW380" s="236">
        <f>SUMPRODUCT(LEN($X380:$X383)-LEN(SUBSTITUTE($X380:$X383,"M", "")))</f>
        <v>0</v>
      </c>
      <c r="AX380" s="230">
        <f>SUMPRODUCT(LEN($W380:$W383)-LEN(SUBSTITUTE($W380:$W383,"M", "")))</f>
        <v>0</v>
      </c>
      <c r="AY380" s="291">
        <f>SUMPRODUCT(LEN($AE380:$AE383)-LEN(SUBSTITUTE($AE380:$AE383,"S", "")))</f>
        <v>0</v>
      </c>
      <c r="AZ380" s="227">
        <f>SUMPRODUCT(LEN($AE380:$AE383)-LEN(SUBSTITUTE($AE380:$AE383,"F", "")))</f>
        <v>0</v>
      </c>
      <c r="BA380" s="227">
        <f>SUMPRODUCT(LEN($AE380:$AE383)-LEN(SUBSTITUTE($AE380:$AE383,"G", "")))</f>
        <v>0</v>
      </c>
      <c r="BB380" s="294">
        <f>SUMPRODUCT(LEN($AE380:$AE383)-LEN(SUBSTITUTE($AE380:$AE383,"M", "")))</f>
        <v>0</v>
      </c>
    </row>
    <row r="381" spans="2:62" ht="28.15" customHeight="1" thickBot="1" x14ac:dyDescent="0.25">
      <c r="B381" s="30"/>
      <c r="C381" s="243"/>
      <c r="D381" s="36"/>
      <c r="E381" s="35"/>
      <c r="F381" s="35"/>
      <c r="G381" s="34"/>
      <c r="H381" s="224"/>
      <c r="I381" s="247"/>
      <c r="J381" s="247"/>
      <c r="K381" s="247"/>
      <c r="L381" s="33" t="s">
        <v>123</v>
      </c>
      <c r="M381" s="32" t="s">
        <v>176</v>
      </c>
      <c r="N381" s="33" t="s">
        <v>122</v>
      </c>
      <c r="O381" s="32" t="s">
        <v>132</v>
      </c>
      <c r="P381" s="33" t="s">
        <v>120</v>
      </c>
      <c r="Q381" s="32" t="s">
        <v>1105</v>
      </c>
      <c r="R381" s="33" t="s">
        <v>119</v>
      </c>
      <c r="S381" s="32" t="s">
        <v>186</v>
      </c>
      <c r="T381" s="33" t="s">
        <v>118</v>
      </c>
      <c r="U381" s="32" t="s">
        <v>215</v>
      </c>
      <c r="V381" s="33" t="s">
        <v>117</v>
      </c>
      <c r="W381" s="32" t="s">
        <v>124</v>
      </c>
      <c r="X381" s="33" t="s">
        <v>116</v>
      </c>
      <c r="Y381" s="32"/>
      <c r="Z381" s="33" t="s">
        <v>115</v>
      </c>
      <c r="AA381" s="32"/>
      <c r="AB381" s="31"/>
      <c r="AC381" s="32"/>
      <c r="AD381" s="31"/>
      <c r="AE381" s="23"/>
      <c r="AF381" s="251"/>
      <c r="AG381" s="251"/>
      <c r="AH381" s="22"/>
      <c r="AI381" s="11"/>
      <c r="AJ381" s="234"/>
      <c r="AK381" s="240"/>
      <c r="AL381" s="231"/>
      <c r="AM381" s="234"/>
      <c r="AN381" s="240"/>
      <c r="AO381" s="231"/>
      <c r="AP381" s="234"/>
      <c r="AQ381" s="240"/>
      <c r="AR381" s="231"/>
      <c r="AS381" s="234"/>
      <c r="AT381" s="240"/>
      <c r="AU381" s="231"/>
      <c r="AV381" s="234"/>
      <c r="AW381" s="237"/>
      <c r="AX381" s="231"/>
      <c r="AY381" s="292"/>
      <c r="AZ381" s="228"/>
      <c r="BA381" s="228"/>
      <c r="BB381" s="295"/>
    </row>
    <row r="382" spans="2:62" ht="28.15" customHeight="1" x14ac:dyDescent="0.2">
      <c r="B382" s="30"/>
      <c r="C382" s="244"/>
      <c r="D382" s="29"/>
      <c r="E382" s="28"/>
      <c r="F382" s="28"/>
      <c r="G382" s="27"/>
      <c r="H382" s="225"/>
      <c r="I382" s="248"/>
      <c r="J382" s="248"/>
      <c r="K382" s="248"/>
      <c r="L382" s="26" t="s">
        <v>114</v>
      </c>
      <c r="M382" s="25" t="s">
        <v>382</v>
      </c>
      <c r="N382" s="26" t="s">
        <v>112</v>
      </c>
      <c r="O382" s="25" t="s">
        <v>773</v>
      </c>
      <c r="P382" s="26" t="s">
        <v>111</v>
      </c>
      <c r="Q382" s="25" t="s">
        <v>382</v>
      </c>
      <c r="R382" s="26" t="s">
        <v>110</v>
      </c>
      <c r="S382" s="25" t="s">
        <v>417</v>
      </c>
      <c r="T382" s="26" t="s">
        <v>109</v>
      </c>
      <c r="U382" s="25" t="s">
        <v>379</v>
      </c>
      <c r="V382" s="26" t="s">
        <v>108</v>
      </c>
      <c r="W382" s="25" t="s">
        <v>121</v>
      </c>
      <c r="X382" s="26" t="s">
        <v>107</v>
      </c>
      <c r="Y382" s="25"/>
      <c r="Z382" s="26" t="s">
        <v>106</v>
      </c>
      <c r="AA382" s="25"/>
      <c r="AB382" s="24"/>
      <c r="AC382" s="25"/>
      <c r="AD382" s="24"/>
      <c r="AE382" s="23"/>
      <c r="AF382" s="251"/>
      <c r="AG382" s="251"/>
      <c r="AH382" s="22"/>
      <c r="AI382" s="11"/>
      <c r="AJ382" s="234"/>
      <c r="AK382" s="240"/>
      <c r="AL382" s="231"/>
      <c r="AM382" s="234"/>
      <c r="AN382" s="240"/>
      <c r="AO382" s="231"/>
      <c r="AP382" s="234"/>
      <c r="AQ382" s="240"/>
      <c r="AR382" s="231"/>
      <c r="AS382" s="234"/>
      <c r="AT382" s="240"/>
      <c r="AU382" s="231"/>
      <c r="AV382" s="234"/>
      <c r="AW382" s="237"/>
      <c r="AX382" s="231"/>
      <c r="AY382" s="292"/>
      <c r="AZ382" s="228"/>
      <c r="BA382" s="228"/>
      <c r="BB382" s="295"/>
    </row>
    <row r="383" spans="2:62" ht="28.15" customHeight="1" thickBot="1" x14ac:dyDescent="0.25">
      <c r="B383" s="21"/>
      <c r="C383" s="245"/>
      <c r="D383" s="20"/>
      <c r="E383" s="19"/>
      <c r="F383" s="19"/>
      <c r="G383" s="18"/>
      <c r="H383" s="226"/>
      <c r="I383" s="249"/>
      <c r="J383" s="249"/>
      <c r="K383" s="249"/>
      <c r="L383" s="17" t="s">
        <v>105</v>
      </c>
      <c r="M383" s="15" t="s">
        <v>707</v>
      </c>
      <c r="N383" s="17" t="s">
        <v>103</v>
      </c>
      <c r="O383" s="15" t="s">
        <v>377</v>
      </c>
      <c r="P383" s="17" t="s">
        <v>102</v>
      </c>
      <c r="Q383" s="15" t="s">
        <v>444</v>
      </c>
      <c r="R383" s="17" t="s">
        <v>101</v>
      </c>
      <c r="S383" s="15" t="s">
        <v>452</v>
      </c>
      <c r="T383" s="17">
        <v>20</v>
      </c>
      <c r="U383" s="15" t="s">
        <v>217</v>
      </c>
      <c r="V383" s="17" t="s">
        <v>100</v>
      </c>
      <c r="W383" s="15" t="s">
        <v>121</v>
      </c>
      <c r="X383" s="17" t="s">
        <v>99</v>
      </c>
      <c r="Y383" s="15"/>
      <c r="Z383" s="17" t="s">
        <v>98</v>
      </c>
      <c r="AA383" s="15"/>
      <c r="AB383" s="16"/>
      <c r="AC383" s="15"/>
      <c r="AD383" s="14"/>
      <c r="AE383" s="13"/>
      <c r="AF383" s="252"/>
      <c r="AG383" s="252"/>
      <c r="AH383" s="12"/>
      <c r="AI383" s="11"/>
      <c r="AJ383" s="235"/>
      <c r="AK383" s="241"/>
      <c r="AL383" s="232"/>
      <c r="AM383" s="235"/>
      <c r="AN383" s="241"/>
      <c r="AO383" s="232"/>
      <c r="AP383" s="235"/>
      <c r="AQ383" s="241"/>
      <c r="AR383" s="232"/>
      <c r="AS383" s="235"/>
      <c r="AT383" s="241"/>
      <c r="AU383" s="232"/>
      <c r="AV383" s="235"/>
      <c r="AW383" s="238"/>
      <c r="AX383" s="232"/>
      <c r="AY383" s="293"/>
      <c r="AZ383" s="229"/>
      <c r="BA383" s="229"/>
      <c r="BB383" s="296"/>
    </row>
    <row r="384" spans="2:62" ht="85.9" customHeight="1" thickTop="1" thickBot="1" x14ac:dyDescent="0.35">
      <c r="B384" s="105" t="s">
        <v>174</v>
      </c>
      <c r="C384" s="95" t="s">
        <v>173</v>
      </c>
      <c r="D384" s="100" t="s">
        <v>172</v>
      </c>
      <c r="E384" s="104" t="s">
        <v>171</v>
      </c>
      <c r="F384" s="103"/>
      <c r="G384" s="102"/>
      <c r="H384" s="101" t="s">
        <v>170</v>
      </c>
      <c r="I384" s="100" t="s">
        <v>96</v>
      </c>
      <c r="J384" s="100" t="s">
        <v>169</v>
      </c>
      <c r="K384" s="100" t="s">
        <v>97</v>
      </c>
      <c r="L384" s="256" t="s">
        <v>168</v>
      </c>
      <c r="M384" s="262"/>
      <c r="N384" s="256" t="s">
        <v>167</v>
      </c>
      <c r="O384" s="262"/>
      <c r="P384" s="256" t="s">
        <v>167</v>
      </c>
      <c r="Q384" s="257"/>
      <c r="R384" s="256" t="s">
        <v>167</v>
      </c>
      <c r="S384" s="257"/>
      <c r="T384" s="256" t="s">
        <v>167</v>
      </c>
      <c r="U384" s="257"/>
      <c r="V384" s="256" t="s">
        <v>167</v>
      </c>
      <c r="W384" s="257"/>
      <c r="X384" s="256" t="s">
        <v>167</v>
      </c>
      <c r="Y384" s="257"/>
      <c r="Z384" s="256" t="s">
        <v>167</v>
      </c>
      <c r="AA384" s="257"/>
      <c r="AB384" s="261" t="s">
        <v>166</v>
      </c>
      <c r="AC384" s="257"/>
      <c r="AD384" s="101" t="s">
        <v>165</v>
      </c>
      <c r="AE384" s="101" t="s">
        <v>164</v>
      </c>
      <c r="AF384" s="100" t="s">
        <v>163</v>
      </c>
      <c r="AG384" s="100" t="s">
        <v>162</v>
      </c>
      <c r="AH384" s="99" t="s">
        <v>161</v>
      </c>
      <c r="AI384" s="98"/>
      <c r="AJ384" s="96" t="s">
        <v>160</v>
      </c>
      <c r="AK384" s="95" t="s">
        <v>159</v>
      </c>
      <c r="AL384" s="94" t="s">
        <v>158</v>
      </c>
      <c r="AM384" s="96" t="s">
        <v>157</v>
      </c>
      <c r="AN384" s="95" t="s">
        <v>156</v>
      </c>
      <c r="AO384" s="94" t="s">
        <v>155</v>
      </c>
      <c r="AP384" s="96" t="s">
        <v>154</v>
      </c>
      <c r="AQ384" s="95" t="s">
        <v>153</v>
      </c>
      <c r="AR384" s="97" t="s">
        <v>152</v>
      </c>
      <c r="AS384" s="96" t="s">
        <v>151</v>
      </c>
      <c r="AT384" s="95" t="s">
        <v>150</v>
      </c>
      <c r="AU384" s="94" t="s">
        <v>149</v>
      </c>
      <c r="AV384" s="96" t="s">
        <v>148</v>
      </c>
      <c r="AW384" s="95" t="s">
        <v>147</v>
      </c>
      <c r="AX384" s="94" t="s">
        <v>146</v>
      </c>
      <c r="AY384" s="93" t="s">
        <v>145</v>
      </c>
      <c r="AZ384" s="92" t="s">
        <v>144</v>
      </c>
      <c r="BA384" s="92" t="s">
        <v>143</v>
      </c>
      <c r="BB384" s="91" t="s">
        <v>142</v>
      </c>
    </row>
    <row r="385" spans="2:62" ht="48" thickBot="1" x14ac:dyDescent="0.3">
      <c r="B385" s="90" t="s">
        <v>228</v>
      </c>
      <c r="C385" s="89"/>
      <c r="D385" s="88">
        <v>208</v>
      </c>
      <c r="E385" s="258"/>
      <c r="F385" s="259"/>
      <c r="G385" s="260"/>
      <c r="H385" s="87" t="s">
        <v>140</v>
      </c>
      <c r="I385" s="86"/>
      <c r="J385" s="86"/>
      <c r="K385" s="85"/>
      <c r="L385" s="84"/>
      <c r="M385" s="81"/>
      <c r="N385" s="84"/>
      <c r="O385" s="81"/>
      <c r="P385" s="84"/>
      <c r="Q385" s="81"/>
      <c r="R385" s="84"/>
      <c r="S385" s="81"/>
      <c r="T385" s="84"/>
      <c r="U385" s="81"/>
      <c r="V385" s="84"/>
      <c r="W385" s="81"/>
      <c r="X385" s="84"/>
      <c r="Y385" s="81"/>
      <c r="Z385" s="84"/>
      <c r="AA385" s="83"/>
      <c r="AB385" s="82" t="s">
        <v>139</v>
      </c>
      <c r="AC385" s="81"/>
      <c r="AD385" s="81"/>
      <c r="AE385" s="81"/>
      <c r="AF385" s="80"/>
      <c r="AG385" s="80"/>
      <c r="AH385" s="60"/>
      <c r="AI385" s="79" t="s">
        <v>138</v>
      </c>
      <c r="AJ385" s="78">
        <f t="shared" ref="AJ385:BB385" si="50">SUM(AJ387:AJ398)</f>
        <v>86</v>
      </c>
      <c r="AK385" s="77">
        <f t="shared" si="50"/>
        <v>0</v>
      </c>
      <c r="AL385" s="76">
        <f t="shared" si="50"/>
        <v>0</v>
      </c>
      <c r="AM385" s="78">
        <f t="shared" si="50"/>
        <v>17</v>
      </c>
      <c r="AN385" s="77">
        <f t="shared" si="50"/>
        <v>0</v>
      </c>
      <c r="AO385" s="76">
        <f t="shared" si="50"/>
        <v>0</v>
      </c>
      <c r="AP385" s="78">
        <f t="shared" si="50"/>
        <v>1</v>
      </c>
      <c r="AQ385" s="77">
        <f t="shared" si="50"/>
        <v>0</v>
      </c>
      <c r="AR385" s="76">
        <f t="shared" si="50"/>
        <v>0</v>
      </c>
      <c r="AS385" s="78">
        <f t="shared" si="50"/>
        <v>26</v>
      </c>
      <c r="AT385" s="77">
        <f t="shared" si="50"/>
        <v>0</v>
      </c>
      <c r="AU385" s="76">
        <f t="shared" si="50"/>
        <v>0</v>
      </c>
      <c r="AV385" s="78">
        <f t="shared" si="50"/>
        <v>0</v>
      </c>
      <c r="AW385" s="77">
        <f t="shared" si="50"/>
        <v>0</v>
      </c>
      <c r="AX385" s="76">
        <f t="shared" si="50"/>
        <v>0</v>
      </c>
      <c r="AY385" s="75">
        <f t="shared" si="50"/>
        <v>2</v>
      </c>
      <c r="AZ385" s="74">
        <f t="shared" si="50"/>
        <v>0</v>
      </c>
      <c r="BA385" s="74">
        <f t="shared" si="50"/>
        <v>1</v>
      </c>
      <c r="BB385" s="73">
        <f t="shared" si="50"/>
        <v>0</v>
      </c>
      <c r="BC385" s="72" t="s">
        <v>137</v>
      </c>
      <c r="BF385" s="5">
        <f>SUM(AJ385:AL385)/$BG$5</f>
        <v>28.666666666666668</v>
      </c>
      <c r="BG385" s="5">
        <f>SUM(AM385:AO385,AY385)/$BG$5</f>
        <v>6.333333333333333</v>
      </c>
      <c r="BH385" s="5">
        <f>SUM(AP385:AR385,AZ385)/$BG$5</f>
        <v>0.33333333333333331</v>
      </c>
      <c r="BI385" s="5">
        <f>SUM(AS385:AU385,BA385)/$BG$5</f>
        <v>9</v>
      </c>
      <c r="BJ385" s="5">
        <f>SUM(AV385:AX385,BB385)/$BG$5</f>
        <v>0</v>
      </c>
    </row>
    <row r="386" spans="2:62" ht="37.5" thickBot="1" x14ac:dyDescent="0.3">
      <c r="B386" s="71"/>
      <c r="C386" s="70"/>
      <c r="D386" s="69"/>
      <c r="E386" s="68"/>
      <c r="F386" s="68"/>
      <c r="G386" s="67"/>
      <c r="H386" s="66"/>
      <c r="I386" s="64"/>
      <c r="J386" s="64"/>
      <c r="K386" s="65"/>
      <c r="L386" s="64"/>
      <c r="M386" s="62"/>
      <c r="N386" s="64"/>
      <c r="O386" s="62"/>
      <c r="P386" s="64"/>
      <c r="Q386" s="62"/>
      <c r="R386" s="64"/>
      <c r="S386" s="62"/>
      <c r="T386" s="64"/>
      <c r="U386" s="62"/>
      <c r="V386" s="64"/>
      <c r="W386" s="62"/>
      <c r="X386" s="64"/>
      <c r="Y386" s="62"/>
      <c r="Z386" s="64"/>
      <c r="AA386" s="62"/>
      <c r="AB386" s="63"/>
      <c r="AC386" s="62"/>
      <c r="AD386" s="62"/>
      <c r="AE386" s="62"/>
      <c r="AF386" s="61"/>
      <c r="AG386" s="61"/>
      <c r="AH386" s="60"/>
      <c r="AI386" s="59" t="s">
        <v>136</v>
      </c>
      <c r="AJ386" s="58">
        <f t="shared" ref="AJ386:BB386" si="51">AJ385/3</f>
        <v>28.666666666666668</v>
      </c>
      <c r="AK386" s="57">
        <f t="shared" si="51"/>
        <v>0</v>
      </c>
      <c r="AL386" s="56">
        <f t="shared" si="51"/>
        <v>0</v>
      </c>
      <c r="AM386" s="58">
        <f t="shared" si="51"/>
        <v>5.666666666666667</v>
      </c>
      <c r="AN386" s="57">
        <f t="shared" si="51"/>
        <v>0</v>
      </c>
      <c r="AO386" s="56">
        <f t="shared" si="51"/>
        <v>0</v>
      </c>
      <c r="AP386" s="58">
        <f t="shared" si="51"/>
        <v>0.33333333333333331</v>
      </c>
      <c r="AQ386" s="57">
        <f t="shared" si="51"/>
        <v>0</v>
      </c>
      <c r="AR386" s="56">
        <f t="shared" si="51"/>
        <v>0</v>
      </c>
      <c r="AS386" s="58">
        <f t="shared" si="51"/>
        <v>8.6666666666666661</v>
      </c>
      <c r="AT386" s="57">
        <f t="shared" si="51"/>
        <v>0</v>
      </c>
      <c r="AU386" s="56">
        <f t="shared" si="51"/>
        <v>0</v>
      </c>
      <c r="AV386" s="58">
        <f t="shared" si="51"/>
        <v>0</v>
      </c>
      <c r="AW386" s="57">
        <f t="shared" si="51"/>
        <v>0</v>
      </c>
      <c r="AX386" s="56">
        <f t="shared" si="51"/>
        <v>0</v>
      </c>
      <c r="AY386" s="55">
        <f t="shared" si="51"/>
        <v>0.66666666666666663</v>
      </c>
      <c r="AZ386" s="54">
        <f t="shared" si="51"/>
        <v>0</v>
      </c>
      <c r="BA386" s="54">
        <f t="shared" si="51"/>
        <v>0.33333333333333331</v>
      </c>
      <c r="BB386" s="53">
        <f t="shared" si="51"/>
        <v>0</v>
      </c>
      <c r="BC386" s="52" t="s">
        <v>135</v>
      </c>
    </row>
    <row r="387" spans="2:62" ht="28.15" customHeight="1" x14ac:dyDescent="0.2">
      <c r="B387" s="30"/>
      <c r="C387" s="242">
        <v>1</v>
      </c>
      <c r="D387" s="44"/>
      <c r="E387" s="43"/>
      <c r="F387" s="43"/>
      <c r="G387" s="42"/>
      <c r="H387" s="223" t="s">
        <v>183</v>
      </c>
      <c r="I387" s="246">
        <v>86</v>
      </c>
      <c r="J387" s="246">
        <v>24</v>
      </c>
      <c r="K387" s="246">
        <v>6</v>
      </c>
      <c r="L387" s="41" t="s">
        <v>133</v>
      </c>
      <c r="M387" s="40" t="s">
        <v>186</v>
      </c>
      <c r="N387" s="41" t="s">
        <v>131</v>
      </c>
      <c r="O387" s="40" t="s">
        <v>613</v>
      </c>
      <c r="P387" s="41" t="s">
        <v>130</v>
      </c>
      <c r="Q387" s="40" t="s">
        <v>389</v>
      </c>
      <c r="R387" s="41" t="s">
        <v>129</v>
      </c>
      <c r="S387" s="40" t="s">
        <v>132</v>
      </c>
      <c r="T387" s="41" t="s">
        <v>128</v>
      </c>
      <c r="U387" s="40" t="s">
        <v>175</v>
      </c>
      <c r="V387" s="41" t="s">
        <v>127</v>
      </c>
      <c r="W387" s="40"/>
      <c r="X387" s="41" t="s">
        <v>126</v>
      </c>
      <c r="Y387" s="40"/>
      <c r="Z387" s="41" t="s">
        <v>125</v>
      </c>
      <c r="AA387" s="40"/>
      <c r="AB387" s="39"/>
      <c r="AC387" s="40"/>
      <c r="AD387" s="39" t="s">
        <v>1104</v>
      </c>
      <c r="AE387" s="38" t="s">
        <v>424</v>
      </c>
      <c r="AF387" s="250"/>
      <c r="AG387" s="250"/>
      <c r="AH387" s="37"/>
      <c r="AI387" s="11"/>
      <c r="AJ387" s="233">
        <f>SUMPRODUCT(LEN($M387:$U390)-LEN(SUBSTITUTE($M387:$U390,"A", "")))</f>
        <v>33</v>
      </c>
      <c r="AK387" s="239">
        <f>SUMPRODUCT(LEN($X387:$X390)-LEN(SUBSTITUTE($X387:$X390,"A", "")))</f>
        <v>0</v>
      </c>
      <c r="AL387" s="230">
        <f>SUMPRODUCT(LEN($W387:$W390)-LEN(SUBSTITUTE($W387:$W390,"A", "")))</f>
        <v>0</v>
      </c>
      <c r="AM387" s="233">
        <f>SUMPRODUCT(LEN($M387:$U390)-LEN(SUBSTITUTE($M387:$U390,"S", "")))</f>
        <v>3</v>
      </c>
      <c r="AN387" s="239">
        <f>SUMPRODUCT(LEN($X387:$X390)-LEN(SUBSTITUTE($X387:$X390,"S", "")))</f>
        <v>0</v>
      </c>
      <c r="AO387" s="230">
        <f>SUMPRODUCT(LEN($W387:$W390)-LEN(SUBSTITUTE($W387:$W390,"S", "")))</f>
        <v>0</v>
      </c>
      <c r="AP387" s="233">
        <f>SUMPRODUCT(LEN($M387:$U390)-LEN(SUBSTITUTE($M387:$U390,"F", "")))</f>
        <v>0</v>
      </c>
      <c r="AQ387" s="239">
        <f>SUMPRODUCT(LEN($X387:$X390)-LEN(SUBSTITUTE($X387:$X390,"F", "")))</f>
        <v>0</v>
      </c>
      <c r="AR387" s="230">
        <f>SUMPRODUCT(LEN($W387:$W390)-LEN(SUBSTITUTE($W387:$W390,"F", "")))</f>
        <v>0</v>
      </c>
      <c r="AS387" s="233">
        <f>SUMPRODUCT(LEN($M387:$U390)-LEN(SUBSTITUTE($M387:$U390,"G", "")))</f>
        <v>11</v>
      </c>
      <c r="AT387" s="239">
        <f>SUMPRODUCT(LEN($X387:$X390)-LEN(SUBSTITUTE($X387:$X390,"G", "")))</f>
        <v>0</v>
      </c>
      <c r="AU387" s="230">
        <f>SUMPRODUCT(LEN($W387:$W390)-LEN(SUBSTITUTE($W387:$W390,"G", "")))</f>
        <v>0</v>
      </c>
      <c r="AV387" s="233">
        <f>SUMPRODUCT(LEN($L387:$U390)-LEN(SUBSTITUTE($L387:$U390,"M", "")))</f>
        <v>0</v>
      </c>
      <c r="AW387" s="236">
        <f>SUMPRODUCT(LEN($X387:$X390)-LEN(SUBSTITUTE($X387:$X390,"M", "")))</f>
        <v>0</v>
      </c>
      <c r="AX387" s="230">
        <f>SUMPRODUCT(LEN($W387:$W390)-LEN(SUBSTITUTE($W387:$W390,"M", "")))</f>
        <v>0</v>
      </c>
      <c r="AY387" s="291">
        <f>SUMPRODUCT(LEN($AE387:$AE390)-LEN(SUBSTITUTE($AE387:$AE390,"S", "")))</f>
        <v>2</v>
      </c>
      <c r="AZ387" s="227">
        <f>SUMPRODUCT(LEN($AE387:$AE390)-LEN(SUBSTITUTE($AE387:$AE390,"F", "")))</f>
        <v>0</v>
      </c>
      <c r="BA387" s="227">
        <f>SUMPRODUCT(LEN($AE387:$AE390)-LEN(SUBSTITUTE($AE387:$AE390,"G", "")))</f>
        <v>1</v>
      </c>
      <c r="BB387" s="294">
        <f>SUMPRODUCT(LEN($AE387:$AE390)-LEN(SUBSTITUTE($AE387:$AE390,"M", "")))</f>
        <v>0</v>
      </c>
    </row>
    <row r="388" spans="2:62" ht="28.15" customHeight="1" thickBot="1" x14ac:dyDescent="0.25">
      <c r="B388" s="30"/>
      <c r="C388" s="243"/>
      <c r="D388" s="36"/>
      <c r="E388" s="35"/>
      <c r="F388" s="35"/>
      <c r="G388" s="34"/>
      <c r="H388" s="224"/>
      <c r="I388" s="247"/>
      <c r="J388" s="247"/>
      <c r="K388" s="247"/>
      <c r="L388" s="33" t="s">
        <v>123</v>
      </c>
      <c r="M388" s="32" t="s">
        <v>104</v>
      </c>
      <c r="N388" s="33" t="s">
        <v>122</v>
      </c>
      <c r="O388" s="32" t="s">
        <v>507</v>
      </c>
      <c r="P388" s="33" t="s">
        <v>120</v>
      </c>
      <c r="Q388" s="32" t="s">
        <v>389</v>
      </c>
      <c r="R388" s="33" t="s">
        <v>119</v>
      </c>
      <c r="S388" s="32" t="s">
        <v>399</v>
      </c>
      <c r="T388" s="33" t="s">
        <v>118</v>
      </c>
      <c r="U388" s="32" t="s">
        <v>104</v>
      </c>
      <c r="V388" s="33" t="s">
        <v>117</v>
      </c>
      <c r="W388" s="32"/>
      <c r="X388" s="33" t="s">
        <v>116</v>
      </c>
      <c r="Y388" s="32"/>
      <c r="Z388" s="33" t="s">
        <v>115</v>
      </c>
      <c r="AA388" s="32"/>
      <c r="AB388" s="31"/>
      <c r="AC388" s="32"/>
      <c r="AD388" s="31"/>
      <c r="AE388" s="23"/>
      <c r="AF388" s="251"/>
      <c r="AG388" s="251"/>
      <c r="AH388" s="22"/>
      <c r="AI388" s="11"/>
      <c r="AJ388" s="234"/>
      <c r="AK388" s="240"/>
      <c r="AL388" s="231"/>
      <c r="AM388" s="234"/>
      <c r="AN388" s="240"/>
      <c r="AO388" s="231"/>
      <c r="AP388" s="234"/>
      <c r="AQ388" s="240"/>
      <c r="AR388" s="231"/>
      <c r="AS388" s="234"/>
      <c r="AT388" s="240"/>
      <c r="AU388" s="231"/>
      <c r="AV388" s="234"/>
      <c r="AW388" s="237"/>
      <c r="AX388" s="231"/>
      <c r="AY388" s="292"/>
      <c r="AZ388" s="228"/>
      <c r="BA388" s="228"/>
      <c r="BB388" s="295"/>
    </row>
    <row r="389" spans="2:62" ht="28.15" customHeight="1" x14ac:dyDescent="0.2">
      <c r="B389" s="30"/>
      <c r="C389" s="244"/>
      <c r="D389" s="29"/>
      <c r="E389" s="28"/>
      <c r="F389" s="28"/>
      <c r="G389" s="27"/>
      <c r="H389" s="225">
        <v>208</v>
      </c>
      <c r="I389" s="248"/>
      <c r="J389" s="248"/>
      <c r="K389" s="248"/>
      <c r="L389" s="26" t="s">
        <v>114</v>
      </c>
      <c r="M389" s="25" t="s">
        <v>613</v>
      </c>
      <c r="N389" s="26" t="s">
        <v>112</v>
      </c>
      <c r="O389" s="25" t="s">
        <v>377</v>
      </c>
      <c r="P389" s="26" t="s">
        <v>111</v>
      </c>
      <c r="Q389" s="25" t="s">
        <v>527</v>
      </c>
      <c r="R389" s="26" t="s">
        <v>110</v>
      </c>
      <c r="S389" s="25" t="s">
        <v>175</v>
      </c>
      <c r="T389" s="26" t="s">
        <v>109</v>
      </c>
      <c r="U389" s="25"/>
      <c r="V389" s="26" t="s">
        <v>108</v>
      </c>
      <c r="W389" s="25"/>
      <c r="X389" s="26" t="s">
        <v>107</v>
      </c>
      <c r="Y389" s="25"/>
      <c r="Z389" s="26" t="s">
        <v>106</v>
      </c>
      <c r="AA389" s="25"/>
      <c r="AB389" s="24"/>
      <c r="AC389" s="25"/>
      <c r="AD389" s="24"/>
      <c r="AE389" s="23"/>
      <c r="AF389" s="251"/>
      <c r="AG389" s="251"/>
      <c r="AH389" s="22"/>
      <c r="AI389" s="11"/>
      <c r="AJ389" s="234"/>
      <c r="AK389" s="240"/>
      <c r="AL389" s="231"/>
      <c r="AM389" s="234"/>
      <c r="AN389" s="240"/>
      <c r="AO389" s="231"/>
      <c r="AP389" s="234"/>
      <c r="AQ389" s="240"/>
      <c r="AR389" s="231"/>
      <c r="AS389" s="234"/>
      <c r="AT389" s="240"/>
      <c r="AU389" s="231"/>
      <c r="AV389" s="234"/>
      <c r="AW389" s="237"/>
      <c r="AX389" s="231"/>
      <c r="AY389" s="292"/>
      <c r="AZ389" s="228"/>
      <c r="BA389" s="228"/>
      <c r="BB389" s="295"/>
    </row>
    <row r="390" spans="2:62" ht="28.15" customHeight="1" thickBot="1" x14ac:dyDescent="0.25">
      <c r="B390" s="30"/>
      <c r="C390" s="253"/>
      <c r="D390" s="51"/>
      <c r="E390" s="50"/>
      <c r="F390" s="50"/>
      <c r="G390" s="49"/>
      <c r="H390" s="226"/>
      <c r="I390" s="254"/>
      <c r="J390" s="254"/>
      <c r="K390" s="254"/>
      <c r="L390" s="48" t="s">
        <v>105</v>
      </c>
      <c r="M390" s="47" t="s">
        <v>104</v>
      </c>
      <c r="N390" s="48" t="s">
        <v>103</v>
      </c>
      <c r="O390" s="47" t="s">
        <v>621</v>
      </c>
      <c r="P390" s="48" t="s">
        <v>102</v>
      </c>
      <c r="Q390" s="47" t="s">
        <v>186</v>
      </c>
      <c r="R390" s="48" t="s">
        <v>101</v>
      </c>
      <c r="S390" s="47" t="s">
        <v>175</v>
      </c>
      <c r="T390" s="48">
        <v>20</v>
      </c>
      <c r="U390" s="47"/>
      <c r="V390" s="48" t="s">
        <v>100</v>
      </c>
      <c r="W390" s="47"/>
      <c r="X390" s="48" t="s">
        <v>99</v>
      </c>
      <c r="Y390" s="47"/>
      <c r="Z390" s="48" t="s">
        <v>98</v>
      </c>
      <c r="AA390" s="47"/>
      <c r="AB390" s="16"/>
      <c r="AC390" s="47"/>
      <c r="AD390" s="16"/>
      <c r="AE390" s="46"/>
      <c r="AF390" s="255"/>
      <c r="AG390" s="255"/>
      <c r="AH390" s="45"/>
      <c r="AI390" s="11"/>
      <c r="AJ390" s="235"/>
      <c r="AK390" s="241"/>
      <c r="AL390" s="232"/>
      <c r="AM390" s="235"/>
      <c r="AN390" s="241"/>
      <c r="AO390" s="232"/>
      <c r="AP390" s="235"/>
      <c r="AQ390" s="241"/>
      <c r="AR390" s="232"/>
      <c r="AS390" s="235"/>
      <c r="AT390" s="241"/>
      <c r="AU390" s="232"/>
      <c r="AV390" s="235"/>
      <c r="AW390" s="238"/>
      <c r="AX390" s="232"/>
      <c r="AY390" s="293"/>
      <c r="AZ390" s="229"/>
      <c r="BA390" s="229"/>
      <c r="BB390" s="296"/>
    </row>
    <row r="391" spans="2:62" ht="28.15" customHeight="1" x14ac:dyDescent="0.2">
      <c r="B391" s="30"/>
      <c r="C391" s="242">
        <v>2</v>
      </c>
      <c r="D391" s="44"/>
      <c r="E391" s="43"/>
      <c r="F391" s="43"/>
      <c r="G391" s="42"/>
      <c r="H391" s="223"/>
      <c r="I391" s="246">
        <v>71</v>
      </c>
      <c r="J391" s="246">
        <v>24</v>
      </c>
      <c r="K391" s="246">
        <v>5</v>
      </c>
      <c r="L391" s="41" t="s">
        <v>133</v>
      </c>
      <c r="M391" s="40" t="s">
        <v>399</v>
      </c>
      <c r="N391" s="41" t="s">
        <v>131</v>
      </c>
      <c r="O391" s="40" t="s">
        <v>389</v>
      </c>
      <c r="P391" s="41" t="s">
        <v>130</v>
      </c>
      <c r="Q391" s="40" t="s">
        <v>376</v>
      </c>
      <c r="R391" s="41" t="s">
        <v>129</v>
      </c>
      <c r="S391" s="40" t="s">
        <v>187</v>
      </c>
      <c r="T391" s="41" t="s">
        <v>128</v>
      </c>
      <c r="U391" s="40" t="s">
        <v>113</v>
      </c>
      <c r="V391" s="41" t="s">
        <v>127</v>
      </c>
      <c r="W391" s="40"/>
      <c r="X391" s="41" t="s">
        <v>126</v>
      </c>
      <c r="Y391" s="40"/>
      <c r="Z391" s="41" t="s">
        <v>125</v>
      </c>
      <c r="AA391" s="40"/>
      <c r="AB391" s="39"/>
      <c r="AC391" s="40"/>
      <c r="AD391" s="39" t="s">
        <v>187</v>
      </c>
      <c r="AE391" s="38"/>
      <c r="AF391" s="250">
        <v>5</v>
      </c>
      <c r="AG391" s="250"/>
      <c r="AH391" s="37"/>
      <c r="AI391" s="11"/>
      <c r="AJ391" s="233">
        <f>SUMPRODUCT(LEN($M391:$U394)-LEN(SUBSTITUTE($M391:$U394,"A", "")))</f>
        <v>32</v>
      </c>
      <c r="AK391" s="239">
        <f>SUMPRODUCT(LEN($X391:$X394)-LEN(SUBSTITUTE($X391:$X394,"A", "")))</f>
        <v>0</v>
      </c>
      <c r="AL391" s="230">
        <f>SUMPRODUCT(LEN($W391:$W394)-LEN(SUBSTITUTE($W391:$W394,"A", "")))</f>
        <v>0</v>
      </c>
      <c r="AM391" s="233">
        <f>SUMPRODUCT(LEN($M391:$U394)-LEN(SUBSTITUTE($M391:$U394,"S", "")))</f>
        <v>11</v>
      </c>
      <c r="AN391" s="239">
        <f>SUMPRODUCT(LEN($X391:$X394)-LEN(SUBSTITUTE($X391:$X394,"S", "")))</f>
        <v>0</v>
      </c>
      <c r="AO391" s="230">
        <f>SUMPRODUCT(LEN($W391:$W394)-LEN(SUBSTITUTE($W391:$W394,"S", "")))</f>
        <v>0</v>
      </c>
      <c r="AP391" s="233">
        <f>SUMPRODUCT(LEN($M391:$U394)-LEN(SUBSTITUTE($M391:$U394,"F", "")))</f>
        <v>1</v>
      </c>
      <c r="AQ391" s="239">
        <f>SUMPRODUCT(LEN($X391:$X394)-LEN(SUBSTITUTE($X391:$X394,"F", "")))</f>
        <v>0</v>
      </c>
      <c r="AR391" s="230">
        <f>SUMPRODUCT(LEN($W391:$W394)-LEN(SUBSTITUTE($W391:$W394,"F", "")))</f>
        <v>0</v>
      </c>
      <c r="AS391" s="233">
        <f>SUMPRODUCT(LEN($M391:$U394)-LEN(SUBSTITUTE($M391:$U394,"G", "")))</f>
        <v>8</v>
      </c>
      <c r="AT391" s="239">
        <f>SUMPRODUCT(LEN($X391:$X394)-LEN(SUBSTITUTE($X391:$X394,"G", "")))</f>
        <v>0</v>
      </c>
      <c r="AU391" s="230">
        <f>SUMPRODUCT(LEN($W391:$W394)-LEN(SUBSTITUTE($W391:$W394,"G", "")))</f>
        <v>0</v>
      </c>
      <c r="AV391" s="233">
        <f>SUMPRODUCT(LEN($L391:$U394)-LEN(SUBSTITUTE($L391:$U394,"M", "")))</f>
        <v>0</v>
      </c>
      <c r="AW391" s="236">
        <f>SUMPRODUCT(LEN($X391:$X394)-LEN(SUBSTITUTE($X391:$X394,"M", "")))</f>
        <v>0</v>
      </c>
      <c r="AX391" s="230">
        <f>SUMPRODUCT(LEN($W391:$W394)-LEN(SUBSTITUTE($W391:$W394,"M", "")))</f>
        <v>0</v>
      </c>
      <c r="AY391" s="291">
        <f>SUMPRODUCT(LEN($AE391:$AE394)-LEN(SUBSTITUTE($AE391:$AE394,"S", "")))</f>
        <v>0</v>
      </c>
      <c r="AZ391" s="227">
        <f>SUMPRODUCT(LEN($AE391:$AE394)-LEN(SUBSTITUTE($AE391:$AE394,"F", "")))</f>
        <v>0</v>
      </c>
      <c r="BA391" s="227">
        <f>SUMPRODUCT(LEN($AE391:$AE394)-LEN(SUBSTITUTE($AE391:$AE394,"G", "")))</f>
        <v>0</v>
      </c>
      <c r="BB391" s="294">
        <f>SUMPRODUCT(LEN($AE391:$AE394)-LEN(SUBSTITUTE($AE391:$AE394,"M", "")))</f>
        <v>0</v>
      </c>
    </row>
    <row r="392" spans="2:62" ht="28.15" customHeight="1" thickBot="1" x14ac:dyDescent="0.25">
      <c r="B392" s="30"/>
      <c r="C392" s="243"/>
      <c r="D392" s="36"/>
      <c r="E392" s="35"/>
      <c r="F392" s="35"/>
      <c r="G392" s="34"/>
      <c r="H392" s="224"/>
      <c r="I392" s="247"/>
      <c r="J392" s="247"/>
      <c r="K392" s="247"/>
      <c r="L392" s="33" t="s">
        <v>123</v>
      </c>
      <c r="M392" s="32" t="s">
        <v>399</v>
      </c>
      <c r="N392" s="33" t="s">
        <v>122</v>
      </c>
      <c r="O392" s="32" t="s">
        <v>377</v>
      </c>
      <c r="P392" s="33" t="s">
        <v>120</v>
      </c>
      <c r="Q392" s="32" t="s">
        <v>132</v>
      </c>
      <c r="R392" s="33" t="s">
        <v>119</v>
      </c>
      <c r="S392" s="32" t="s">
        <v>509</v>
      </c>
      <c r="T392" s="33" t="s">
        <v>118</v>
      </c>
      <c r="U392" s="32" t="s">
        <v>104</v>
      </c>
      <c r="V392" s="33" t="s">
        <v>117</v>
      </c>
      <c r="W392" s="32"/>
      <c r="X392" s="33" t="s">
        <v>116</v>
      </c>
      <c r="Y392" s="32"/>
      <c r="Z392" s="33" t="s">
        <v>115</v>
      </c>
      <c r="AA392" s="32"/>
      <c r="AB392" s="31"/>
      <c r="AC392" s="32"/>
      <c r="AD392" s="31" t="s">
        <v>1103</v>
      </c>
      <c r="AE392" s="23"/>
      <c r="AF392" s="251"/>
      <c r="AG392" s="251"/>
      <c r="AH392" s="22"/>
      <c r="AI392" s="11"/>
      <c r="AJ392" s="234"/>
      <c r="AK392" s="240"/>
      <c r="AL392" s="231"/>
      <c r="AM392" s="234"/>
      <c r="AN392" s="240"/>
      <c r="AO392" s="231"/>
      <c r="AP392" s="234"/>
      <c r="AQ392" s="240"/>
      <c r="AR392" s="231"/>
      <c r="AS392" s="234"/>
      <c r="AT392" s="240"/>
      <c r="AU392" s="231"/>
      <c r="AV392" s="234"/>
      <c r="AW392" s="237"/>
      <c r="AX392" s="231"/>
      <c r="AY392" s="292"/>
      <c r="AZ392" s="228"/>
      <c r="BA392" s="228"/>
      <c r="BB392" s="295"/>
    </row>
    <row r="393" spans="2:62" ht="28.15" customHeight="1" x14ac:dyDescent="0.2">
      <c r="B393" s="30"/>
      <c r="C393" s="244"/>
      <c r="D393" s="29"/>
      <c r="E393" s="28"/>
      <c r="F393" s="28"/>
      <c r="G393" s="27"/>
      <c r="H393" s="225"/>
      <c r="I393" s="248"/>
      <c r="J393" s="248"/>
      <c r="K393" s="248"/>
      <c r="L393" s="26" t="s">
        <v>114</v>
      </c>
      <c r="M393" s="25" t="s">
        <v>452</v>
      </c>
      <c r="N393" s="26" t="s">
        <v>112</v>
      </c>
      <c r="O393" s="25" t="s">
        <v>389</v>
      </c>
      <c r="P393" s="26" t="s">
        <v>111</v>
      </c>
      <c r="Q393" s="25" t="s">
        <v>382</v>
      </c>
      <c r="R393" s="26" t="s">
        <v>110</v>
      </c>
      <c r="S393" s="25" t="s">
        <v>113</v>
      </c>
      <c r="T393" s="26" t="s">
        <v>109</v>
      </c>
      <c r="U393" s="25" t="s">
        <v>121</v>
      </c>
      <c r="V393" s="26" t="s">
        <v>108</v>
      </c>
      <c r="W393" s="25"/>
      <c r="X393" s="26" t="s">
        <v>107</v>
      </c>
      <c r="Y393" s="25"/>
      <c r="Z393" s="26" t="s">
        <v>106</v>
      </c>
      <c r="AA393" s="25"/>
      <c r="AB393" s="24"/>
      <c r="AC393" s="25"/>
      <c r="AD393" s="24" t="s">
        <v>1102</v>
      </c>
      <c r="AE393" s="23"/>
      <c r="AF393" s="251"/>
      <c r="AG393" s="251"/>
      <c r="AH393" s="22"/>
      <c r="AI393" s="11"/>
      <c r="AJ393" s="234"/>
      <c r="AK393" s="240"/>
      <c r="AL393" s="231"/>
      <c r="AM393" s="234"/>
      <c r="AN393" s="240"/>
      <c r="AO393" s="231"/>
      <c r="AP393" s="234"/>
      <c r="AQ393" s="240"/>
      <c r="AR393" s="231"/>
      <c r="AS393" s="234"/>
      <c r="AT393" s="240"/>
      <c r="AU393" s="231"/>
      <c r="AV393" s="234"/>
      <c r="AW393" s="237"/>
      <c r="AX393" s="231"/>
      <c r="AY393" s="292"/>
      <c r="AZ393" s="228"/>
      <c r="BA393" s="228"/>
      <c r="BB393" s="295"/>
    </row>
    <row r="394" spans="2:62" ht="28.15" customHeight="1" thickBot="1" x14ac:dyDescent="0.25">
      <c r="B394" s="30"/>
      <c r="C394" s="253"/>
      <c r="D394" s="51"/>
      <c r="E394" s="50"/>
      <c r="F394" s="50"/>
      <c r="G394" s="49"/>
      <c r="H394" s="226"/>
      <c r="I394" s="254"/>
      <c r="J394" s="254"/>
      <c r="K394" s="254"/>
      <c r="L394" s="48" t="s">
        <v>105</v>
      </c>
      <c r="M394" s="47" t="s">
        <v>484</v>
      </c>
      <c r="N394" s="48" t="s">
        <v>103</v>
      </c>
      <c r="O394" s="47" t="s">
        <v>186</v>
      </c>
      <c r="P394" s="48" t="s">
        <v>102</v>
      </c>
      <c r="Q394" s="47" t="s">
        <v>428</v>
      </c>
      <c r="R394" s="48" t="s">
        <v>101</v>
      </c>
      <c r="S394" s="47" t="s">
        <v>175</v>
      </c>
      <c r="T394" s="48">
        <v>20</v>
      </c>
      <c r="U394" s="47"/>
      <c r="V394" s="48" t="s">
        <v>100</v>
      </c>
      <c r="W394" s="47"/>
      <c r="X394" s="48" t="s">
        <v>99</v>
      </c>
      <c r="Y394" s="47"/>
      <c r="Z394" s="48" t="s">
        <v>98</v>
      </c>
      <c r="AA394" s="47"/>
      <c r="AB394" s="16"/>
      <c r="AC394" s="47"/>
      <c r="AD394" s="16"/>
      <c r="AE394" s="46"/>
      <c r="AF394" s="255"/>
      <c r="AG394" s="255"/>
      <c r="AH394" s="45"/>
      <c r="AI394" s="11"/>
      <c r="AJ394" s="235"/>
      <c r="AK394" s="241"/>
      <c r="AL394" s="232"/>
      <c r="AM394" s="235"/>
      <c r="AN394" s="241"/>
      <c r="AO394" s="232"/>
      <c r="AP394" s="235"/>
      <c r="AQ394" s="241"/>
      <c r="AR394" s="232"/>
      <c r="AS394" s="235"/>
      <c r="AT394" s="241"/>
      <c r="AU394" s="232"/>
      <c r="AV394" s="235"/>
      <c r="AW394" s="238"/>
      <c r="AX394" s="232"/>
      <c r="AY394" s="293"/>
      <c r="AZ394" s="229"/>
      <c r="BA394" s="229"/>
      <c r="BB394" s="296"/>
    </row>
    <row r="395" spans="2:62" ht="28.15" customHeight="1" x14ac:dyDescent="0.2">
      <c r="B395" s="30"/>
      <c r="C395" s="242">
        <v>3</v>
      </c>
      <c r="D395" s="44"/>
      <c r="E395" s="43"/>
      <c r="F395" s="43"/>
      <c r="G395" s="42"/>
      <c r="H395" s="223"/>
      <c r="I395" s="246">
        <v>67</v>
      </c>
      <c r="J395" s="246">
        <v>23</v>
      </c>
      <c r="K395" s="246">
        <v>9</v>
      </c>
      <c r="L395" s="41" t="s">
        <v>133</v>
      </c>
      <c r="M395" s="40" t="s">
        <v>104</v>
      </c>
      <c r="N395" s="41" t="s">
        <v>131</v>
      </c>
      <c r="O395" s="40" t="s">
        <v>382</v>
      </c>
      <c r="P395" s="41" t="s">
        <v>130</v>
      </c>
      <c r="Q395" s="40" t="s">
        <v>132</v>
      </c>
      <c r="R395" s="41" t="s">
        <v>129</v>
      </c>
      <c r="S395" s="40" t="s">
        <v>121</v>
      </c>
      <c r="T395" s="41" t="s">
        <v>128</v>
      </c>
      <c r="U395" s="40"/>
      <c r="V395" s="41" t="s">
        <v>127</v>
      </c>
      <c r="W395" s="40"/>
      <c r="X395" s="41" t="s">
        <v>126</v>
      </c>
      <c r="Y395" s="40"/>
      <c r="Z395" s="41" t="s">
        <v>125</v>
      </c>
      <c r="AA395" s="40"/>
      <c r="AB395" s="39"/>
      <c r="AC395" s="40"/>
      <c r="AD395" s="39"/>
      <c r="AE395" s="38"/>
      <c r="AF395" s="250"/>
      <c r="AG395" s="250"/>
      <c r="AH395" s="37"/>
      <c r="AI395" s="11"/>
      <c r="AJ395" s="233">
        <f>SUMPRODUCT(LEN($M395:$U398)-LEN(SUBSTITUTE($M395:$U398,"A", "")))</f>
        <v>21</v>
      </c>
      <c r="AK395" s="239">
        <f>SUMPRODUCT(LEN($X395:$X398)-LEN(SUBSTITUTE($X395:$X398,"A", "")))</f>
        <v>0</v>
      </c>
      <c r="AL395" s="230">
        <f>SUMPRODUCT(LEN($W395:$W398)-LEN(SUBSTITUTE($W395:$W398,"A", "")))</f>
        <v>0</v>
      </c>
      <c r="AM395" s="233">
        <f>SUMPRODUCT(LEN($M395:$U398)-LEN(SUBSTITUTE($M395:$U398,"S", "")))</f>
        <v>3</v>
      </c>
      <c r="AN395" s="239">
        <f>SUMPRODUCT(LEN($X395:$X398)-LEN(SUBSTITUTE($X395:$X398,"S", "")))</f>
        <v>0</v>
      </c>
      <c r="AO395" s="230">
        <f>SUMPRODUCT(LEN($W395:$W398)-LEN(SUBSTITUTE($W395:$W398,"S", "")))</f>
        <v>0</v>
      </c>
      <c r="AP395" s="233">
        <f>SUMPRODUCT(LEN($M395:$U398)-LEN(SUBSTITUTE($M395:$U398,"F", "")))</f>
        <v>0</v>
      </c>
      <c r="AQ395" s="239">
        <f>SUMPRODUCT(LEN($X395:$X398)-LEN(SUBSTITUTE($X395:$X398,"F", "")))</f>
        <v>0</v>
      </c>
      <c r="AR395" s="230">
        <f>SUMPRODUCT(LEN($W395:$W398)-LEN(SUBSTITUTE($W395:$W398,"F", "")))</f>
        <v>0</v>
      </c>
      <c r="AS395" s="233">
        <f>SUMPRODUCT(LEN($M395:$U398)-LEN(SUBSTITUTE($M395:$U398,"G", "")))</f>
        <v>7</v>
      </c>
      <c r="AT395" s="239">
        <f>SUMPRODUCT(LEN($X395:$X398)-LEN(SUBSTITUTE($X395:$X398,"G", "")))</f>
        <v>0</v>
      </c>
      <c r="AU395" s="230">
        <f>SUMPRODUCT(LEN($W395:$W398)-LEN(SUBSTITUTE($W395:$W398,"G", "")))</f>
        <v>0</v>
      </c>
      <c r="AV395" s="233">
        <f>SUMPRODUCT(LEN($L395:$U398)-LEN(SUBSTITUTE($L395:$U398,"M", "")))</f>
        <v>0</v>
      </c>
      <c r="AW395" s="236">
        <f>SUMPRODUCT(LEN($X395:$X398)-LEN(SUBSTITUTE($X395:$X398,"M", "")))</f>
        <v>0</v>
      </c>
      <c r="AX395" s="230">
        <f>SUMPRODUCT(LEN($W395:$W398)-LEN(SUBSTITUTE($W395:$W398,"M", "")))</f>
        <v>0</v>
      </c>
      <c r="AY395" s="291">
        <f>SUMPRODUCT(LEN($AE395:$AE398)-LEN(SUBSTITUTE($AE395:$AE398,"S", "")))</f>
        <v>0</v>
      </c>
      <c r="AZ395" s="227">
        <f>SUMPRODUCT(LEN($AE395:$AE398)-LEN(SUBSTITUTE($AE395:$AE398,"F", "")))</f>
        <v>0</v>
      </c>
      <c r="BA395" s="227">
        <f>SUMPRODUCT(LEN($AE395:$AE398)-LEN(SUBSTITUTE($AE395:$AE398,"G", "")))</f>
        <v>0</v>
      </c>
      <c r="BB395" s="294">
        <f>SUMPRODUCT(LEN($AE395:$AE398)-LEN(SUBSTITUTE($AE395:$AE398,"M", "")))</f>
        <v>0</v>
      </c>
    </row>
    <row r="396" spans="2:62" ht="28.15" customHeight="1" thickBot="1" x14ac:dyDescent="0.25">
      <c r="B396" s="30"/>
      <c r="C396" s="243"/>
      <c r="D396" s="36"/>
      <c r="E396" s="35"/>
      <c r="F396" s="35"/>
      <c r="G396" s="34"/>
      <c r="H396" s="224"/>
      <c r="I396" s="247"/>
      <c r="J396" s="247"/>
      <c r="K396" s="247"/>
      <c r="L396" s="33" t="s">
        <v>123</v>
      </c>
      <c r="M396" s="32" t="s">
        <v>132</v>
      </c>
      <c r="N396" s="33" t="s">
        <v>122</v>
      </c>
      <c r="O396" s="32" t="s">
        <v>389</v>
      </c>
      <c r="P396" s="33" t="s">
        <v>120</v>
      </c>
      <c r="Q396" s="32" t="s">
        <v>399</v>
      </c>
      <c r="R396" s="33" t="s">
        <v>119</v>
      </c>
      <c r="S396" s="32" t="s">
        <v>121</v>
      </c>
      <c r="T396" s="33" t="s">
        <v>118</v>
      </c>
      <c r="U396" s="32"/>
      <c r="V396" s="33" t="s">
        <v>117</v>
      </c>
      <c r="W396" s="32"/>
      <c r="X396" s="33" t="s">
        <v>116</v>
      </c>
      <c r="Y396" s="32"/>
      <c r="Z396" s="33" t="s">
        <v>115</v>
      </c>
      <c r="AA396" s="32"/>
      <c r="AB396" s="31"/>
      <c r="AC396" s="32"/>
      <c r="AD396" s="31"/>
      <c r="AE396" s="23"/>
      <c r="AF396" s="251"/>
      <c r="AG396" s="251"/>
      <c r="AH396" s="22"/>
      <c r="AI396" s="11"/>
      <c r="AJ396" s="234"/>
      <c r="AK396" s="240"/>
      <c r="AL396" s="231"/>
      <c r="AM396" s="234"/>
      <c r="AN396" s="240"/>
      <c r="AO396" s="231"/>
      <c r="AP396" s="234"/>
      <c r="AQ396" s="240"/>
      <c r="AR396" s="231"/>
      <c r="AS396" s="234"/>
      <c r="AT396" s="240"/>
      <c r="AU396" s="231"/>
      <c r="AV396" s="234"/>
      <c r="AW396" s="237"/>
      <c r="AX396" s="231"/>
      <c r="AY396" s="292"/>
      <c r="AZ396" s="228"/>
      <c r="BA396" s="228"/>
      <c r="BB396" s="295"/>
    </row>
    <row r="397" spans="2:62" ht="28.15" customHeight="1" x14ac:dyDescent="0.2">
      <c r="B397" s="30"/>
      <c r="C397" s="244"/>
      <c r="D397" s="29"/>
      <c r="E397" s="28"/>
      <c r="F397" s="28"/>
      <c r="G397" s="27"/>
      <c r="H397" s="225"/>
      <c r="I397" s="248"/>
      <c r="J397" s="248"/>
      <c r="K397" s="248"/>
      <c r="L397" s="26" t="s">
        <v>114</v>
      </c>
      <c r="M397" s="25" t="s">
        <v>389</v>
      </c>
      <c r="N397" s="26" t="s">
        <v>112</v>
      </c>
      <c r="O397" s="25" t="s">
        <v>399</v>
      </c>
      <c r="P397" s="26" t="s">
        <v>111</v>
      </c>
      <c r="Q397" s="25" t="s">
        <v>399</v>
      </c>
      <c r="R397" s="26" t="s">
        <v>110</v>
      </c>
      <c r="S397" s="25"/>
      <c r="T397" s="26" t="s">
        <v>109</v>
      </c>
      <c r="U397" s="25"/>
      <c r="V397" s="26" t="s">
        <v>108</v>
      </c>
      <c r="W397" s="25"/>
      <c r="X397" s="26" t="s">
        <v>107</v>
      </c>
      <c r="Y397" s="25"/>
      <c r="Z397" s="26" t="s">
        <v>106</v>
      </c>
      <c r="AA397" s="25"/>
      <c r="AB397" s="24"/>
      <c r="AC397" s="25"/>
      <c r="AD397" s="24"/>
      <c r="AE397" s="23"/>
      <c r="AF397" s="251"/>
      <c r="AG397" s="251"/>
      <c r="AH397" s="22"/>
      <c r="AI397" s="11"/>
      <c r="AJ397" s="234"/>
      <c r="AK397" s="240"/>
      <c r="AL397" s="231"/>
      <c r="AM397" s="234"/>
      <c r="AN397" s="240"/>
      <c r="AO397" s="231"/>
      <c r="AP397" s="234"/>
      <c r="AQ397" s="240"/>
      <c r="AR397" s="231"/>
      <c r="AS397" s="234"/>
      <c r="AT397" s="240"/>
      <c r="AU397" s="231"/>
      <c r="AV397" s="234"/>
      <c r="AW397" s="237"/>
      <c r="AX397" s="231"/>
      <c r="AY397" s="292"/>
      <c r="AZ397" s="228"/>
      <c r="BA397" s="228"/>
      <c r="BB397" s="295"/>
    </row>
    <row r="398" spans="2:62" ht="28.15" customHeight="1" thickBot="1" x14ac:dyDescent="0.25">
      <c r="B398" s="21"/>
      <c r="C398" s="245"/>
      <c r="D398" s="20"/>
      <c r="E398" s="19"/>
      <c r="F398" s="19"/>
      <c r="G398" s="18"/>
      <c r="H398" s="226"/>
      <c r="I398" s="249"/>
      <c r="J398" s="249"/>
      <c r="K398" s="249"/>
      <c r="L398" s="17" t="s">
        <v>105</v>
      </c>
      <c r="M398" s="15" t="s">
        <v>700</v>
      </c>
      <c r="N398" s="17" t="s">
        <v>103</v>
      </c>
      <c r="O398" s="15" t="s">
        <v>186</v>
      </c>
      <c r="P398" s="17" t="s">
        <v>102</v>
      </c>
      <c r="Q398" s="15" t="s">
        <v>175</v>
      </c>
      <c r="R398" s="17" t="s">
        <v>101</v>
      </c>
      <c r="S398" s="15"/>
      <c r="T398" s="17">
        <v>20</v>
      </c>
      <c r="U398" s="15"/>
      <c r="V398" s="17" t="s">
        <v>100</v>
      </c>
      <c r="W398" s="15"/>
      <c r="X398" s="17" t="s">
        <v>99</v>
      </c>
      <c r="Y398" s="15"/>
      <c r="Z398" s="17" t="s">
        <v>98</v>
      </c>
      <c r="AA398" s="15"/>
      <c r="AB398" s="16"/>
      <c r="AC398" s="15"/>
      <c r="AD398" s="14"/>
      <c r="AE398" s="13"/>
      <c r="AF398" s="252"/>
      <c r="AG398" s="252"/>
      <c r="AH398" s="12"/>
      <c r="AI398" s="11"/>
      <c r="AJ398" s="235"/>
      <c r="AK398" s="241"/>
      <c r="AL398" s="232"/>
      <c r="AM398" s="235"/>
      <c r="AN398" s="241"/>
      <c r="AO398" s="232"/>
      <c r="AP398" s="235"/>
      <c r="AQ398" s="241"/>
      <c r="AR398" s="232"/>
      <c r="AS398" s="235"/>
      <c r="AT398" s="241"/>
      <c r="AU398" s="232"/>
      <c r="AV398" s="235"/>
      <c r="AW398" s="238"/>
      <c r="AX398" s="232"/>
      <c r="AY398" s="293"/>
      <c r="AZ398" s="229"/>
      <c r="BA398" s="229"/>
      <c r="BB398" s="296"/>
    </row>
    <row r="399" spans="2:62" ht="85.9" customHeight="1" thickTop="1" thickBot="1" x14ac:dyDescent="0.35">
      <c r="B399" s="105" t="s">
        <v>174</v>
      </c>
      <c r="C399" s="95" t="s">
        <v>173</v>
      </c>
      <c r="D399" s="100" t="s">
        <v>172</v>
      </c>
      <c r="E399" s="104" t="s">
        <v>171</v>
      </c>
      <c r="F399" s="103"/>
      <c r="G399" s="102"/>
      <c r="H399" s="101" t="s">
        <v>170</v>
      </c>
      <c r="I399" s="100" t="s">
        <v>96</v>
      </c>
      <c r="J399" s="100" t="s">
        <v>169</v>
      </c>
      <c r="K399" s="100" t="s">
        <v>97</v>
      </c>
      <c r="L399" s="256" t="s">
        <v>168</v>
      </c>
      <c r="M399" s="262"/>
      <c r="N399" s="256" t="s">
        <v>167</v>
      </c>
      <c r="O399" s="262"/>
      <c r="P399" s="256" t="s">
        <v>167</v>
      </c>
      <c r="Q399" s="257"/>
      <c r="R399" s="256" t="s">
        <v>167</v>
      </c>
      <c r="S399" s="257"/>
      <c r="T399" s="256" t="s">
        <v>167</v>
      </c>
      <c r="U399" s="257"/>
      <c r="V399" s="256" t="s">
        <v>167</v>
      </c>
      <c r="W399" s="257"/>
      <c r="X399" s="256" t="s">
        <v>167</v>
      </c>
      <c r="Y399" s="257"/>
      <c r="Z399" s="256" t="s">
        <v>167</v>
      </c>
      <c r="AA399" s="257"/>
      <c r="AB399" s="261" t="s">
        <v>166</v>
      </c>
      <c r="AC399" s="257"/>
      <c r="AD399" s="101" t="s">
        <v>165</v>
      </c>
      <c r="AE399" s="101" t="s">
        <v>164</v>
      </c>
      <c r="AF399" s="100" t="s">
        <v>163</v>
      </c>
      <c r="AG399" s="100" t="s">
        <v>162</v>
      </c>
      <c r="AH399" s="99" t="s">
        <v>161</v>
      </c>
      <c r="AI399" s="98"/>
      <c r="AJ399" s="96" t="s">
        <v>160</v>
      </c>
      <c r="AK399" s="95" t="s">
        <v>159</v>
      </c>
      <c r="AL399" s="94" t="s">
        <v>158</v>
      </c>
      <c r="AM399" s="96" t="s">
        <v>157</v>
      </c>
      <c r="AN399" s="95" t="s">
        <v>156</v>
      </c>
      <c r="AO399" s="94" t="s">
        <v>155</v>
      </c>
      <c r="AP399" s="96" t="s">
        <v>154</v>
      </c>
      <c r="AQ399" s="95" t="s">
        <v>153</v>
      </c>
      <c r="AR399" s="97" t="s">
        <v>152</v>
      </c>
      <c r="AS399" s="96" t="s">
        <v>151</v>
      </c>
      <c r="AT399" s="95" t="s">
        <v>150</v>
      </c>
      <c r="AU399" s="94" t="s">
        <v>149</v>
      </c>
      <c r="AV399" s="96" t="s">
        <v>148</v>
      </c>
      <c r="AW399" s="95" t="s">
        <v>147</v>
      </c>
      <c r="AX399" s="94" t="s">
        <v>146</v>
      </c>
      <c r="AY399" s="93" t="s">
        <v>145</v>
      </c>
      <c r="AZ399" s="92" t="s">
        <v>144</v>
      </c>
      <c r="BA399" s="92" t="s">
        <v>143</v>
      </c>
      <c r="BB399" s="91" t="s">
        <v>142</v>
      </c>
    </row>
    <row r="400" spans="2:62" ht="48" thickBot="1" x14ac:dyDescent="0.3">
      <c r="B400" s="90" t="s">
        <v>227</v>
      </c>
      <c r="C400" s="89"/>
      <c r="D400" s="88">
        <v>207</v>
      </c>
      <c r="E400" s="258"/>
      <c r="F400" s="259"/>
      <c r="G400" s="260"/>
      <c r="H400" s="87" t="s">
        <v>140</v>
      </c>
      <c r="I400" s="86"/>
      <c r="J400" s="86"/>
      <c r="K400" s="85"/>
      <c r="L400" s="84"/>
      <c r="M400" s="81"/>
      <c r="N400" s="84"/>
      <c r="O400" s="81"/>
      <c r="P400" s="84"/>
      <c r="Q400" s="81"/>
      <c r="R400" s="84"/>
      <c r="S400" s="81"/>
      <c r="T400" s="84"/>
      <c r="U400" s="81"/>
      <c r="V400" s="84"/>
      <c r="W400" s="81"/>
      <c r="X400" s="84"/>
      <c r="Y400" s="81"/>
      <c r="Z400" s="84"/>
      <c r="AA400" s="83"/>
      <c r="AB400" s="82" t="s">
        <v>139</v>
      </c>
      <c r="AC400" s="81"/>
      <c r="AD400" s="81"/>
      <c r="AE400" s="81"/>
      <c r="AF400" s="80"/>
      <c r="AG400" s="80"/>
      <c r="AH400" s="60"/>
      <c r="AI400" s="79" t="s">
        <v>138</v>
      </c>
      <c r="AJ400" s="78">
        <f t="shared" ref="AJ400:BB400" si="52">SUM(AJ402:AJ413)</f>
        <v>105</v>
      </c>
      <c r="AK400" s="77">
        <f t="shared" si="52"/>
        <v>0</v>
      </c>
      <c r="AL400" s="76">
        <f t="shared" si="52"/>
        <v>0</v>
      </c>
      <c r="AM400" s="78">
        <f t="shared" si="52"/>
        <v>56</v>
      </c>
      <c r="AN400" s="77">
        <f t="shared" si="52"/>
        <v>0</v>
      </c>
      <c r="AO400" s="76">
        <f t="shared" si="52"/>
        <v>1</v>
      </c>
      <c r="AP400" s="78">
        <f t="shared" si="52"/>
        <v>2</v>
      </c>
      <c r="AQ400" s="77">
        <f t="shared" si="52"/>
        <v>0</v>
      </c>
      <c r="AR400" s="76">
        <f t="shared" si="52"/>
        <v>0</v>
      </c>
      <c r="AS400" s="78">
        <f t="shared" si="52"/>
        <v>21</v>
      </c>
      <c r="AT400" s="77">
        <f t="shared" si="52"/>
        <v>0</v>
      </c>
      <c r="AU400" s="76">
        <f t="shared" si="52"/>
        <v>0</v>
      </c>
      <c r="AV400" s="78">
        <f t="shared" si="52"/>
        <v>0</v>
      </c>
      <c r="AW400" s="77">
        <f t="shared" si="52"/>
        <v>0</v>
      </c>
      <c r="AX400" s="76">
        <f t="shared" si="52"/>
        <v>0</v>
      </c>
      <c r="AY400" s="75">
        <f t="shared" si="52"/>
        <v>1</v>
      </c>
      <c r="AZ400" s="74">
        <f t="shared" si="52"/>
        <v>0</v>
      </c>
      <c r="BA400" s="74">
        <f t="shared" si="52"/>
        <v>1</v>
      </c>
      <c r="BB400" s="73">
        <f t="shared" si="52"/>
        <v>0</v>
      </c>
      <c r="BC400" s="72" t="s">
        <v>137</v>
      </c>
      <c r="BF400" s="5">
        <f>SUM(AJ400:AL400)/$BG$5</f>
        <v>35</v>
      </c>
      <c r="BG400" s="5">
        <f>SUM(AM400:AO400,AY400)/$BG$5</f>
        <v>19.333333333333332</v>
      </c>
      <c r="BH400" s="5">
        <f>SUM(AP400:AR400,AZ400)/$BG$5</f>
        <v>0.66666666666666663</v>
      </c>
      <c r="BI400" s="5">
        <f>SUM(AS400:AU400,BA400)/$BG$5</f>
        <v>7.333333333333333</v>
      </c>
      <c r="BJ400" s="5">
        <f>SUM(AV400:AX400,BB400)/$BG$5</f>
        <v>0</v>
      </c>
    </row>
    <row r="401" spans="2:62" ht="37.5" thickBot="1" x14ac:dyDescent="0.3">
      <c r="B401" s="71"/>
      <c r="C401" s="70"/>
      <c r="D401" s="69"/>
      <c r="E401" s="68"/>
      <c r="F401" s="68"/>
      <c r="G401" s="67"/>
      <c r="H401" s="66"/>
      <c r="I401" s="64"/>
      <c r="J401" s="64"/>
      <c r="K401" s="65"/>
      <c r="L401" s="64"/>
      <c r="M401" s="62"/>
      <c r="N401" s="64"/>
      <c r="O401" s="62"/>
      <c r="P401" s="64"/>
      <c r="Q401" s="62"/>
      <c r="R401" s="64"/>
      <c r="S401" s="62"/>
      <c r="T401" s="64"/>
      <c r="U401" s="62"/>
      <c r="V401" s="64"/>
      <c r="W401" s="62"/>
      <c r="X401" s="64"/>
      <c r="Y401" s="62"/>
      <c r="Z401" s="64"/>
      <c r="AA401" s="62"/>
      <c r="AB401" s="63"/>
      <c r="AC401" s="62"/>
      <c r="AD401" s="62"/>
      <c r="AE401" s="62"/>
      <c r="AF401" s="61"/>
      <c r="AG401" s="61"/>
      <c r="AH401" s="60"/>
      <c r="AI401" s="59" t="s">
        <v>136</v>
      </c>
      <c r="AJ401" s="58">
        <f t="shared" ref="AJ401:BB401" si="53">AJ400/3</f>
        <v>35</v>
      </c>
      <c r="AK401" s="57">
        <f t="shared" si="53"/>
        <v>0</v>
      </c>
      <c r="AL401" s="56">
        <f t="shared" si="53"/>
        <v>0</v>
      </c>
      <c r="AM401" s="58">
        <f t="shared" si="53"/>
        <v>18.666666666666668</v>
      </c>
      <c r="AN401" s="57">
        <f t="shared" si="53"/>
        <v>0</v>
      </c>
      <c r="AO401" s="56">
        <f t="shared" si="53"/>
        <v>0.33333333333333331</v>
      </c>
      <c r="AP401" s="58">
        <f t="shared" si="53"/>
        <v>0.66666666666666663</v>
      </c>
      <c r="AQ401" s="57">
        <f t="shared" si="53"/>
        <v>0</v>
      </c>
      <c r="AR401" s="56">
        <f t="shared" si="53"/>
        <v>0</v>
      </c>
      <c r="AS401" s="58">
        <f t="shared" si="53"/>
        <v>7</v>
      </c>
      <c r="AT401" s="57">
        <f t="shared" si="53"/>
        <v>0</v>
      </c>
      <c r="AU401" s="56">
        <f t="shared" si="53"/>
        <v>0</v>
      </c>
      <c r="AV401" s="58">
        <f t="shared" si="53"/>
        <v>0</v>
      </c>
      <c r="AW401" s="57">
        <f t="shared" si="53"/>
        <v>0</v>
      </c>
      <c r="AX401" s="56">
        <f t="shared" si="53"/>
        <v>0</v>
      </c>
      <c r="AY401" s="55">
        <f t="shared" si="53"/>
        <v>0.33333333333333331</v>
      </c>
      <c r="AZ401" s="54">
        <f t="shared" si="53"/>
        <v>0</v>
      </c>
      <c r="BA401" s="54">
        <f t="shared" si="53"/>
        <v>0.33333333333333331</v>
      </c>
      <c r="BB401" s="53">
        <f t="shared" si="53"/>
        <v>0</v>
      </c>
      <c r="BC401" s="52" t="s">
        <v>135</v>
      </c>
    </row>
    <row r="402" spans="2:62" ht="28.15" customHeight="1" x14ac:dyDescent="0.2">
      <c r="B402" s="30"/>
      <c r="C402" s="242">
        <v>1</v>
      </c>
      <c r="D402" s="44"/>
      <c r="E402" s="43"/>
      <c r="F402" s="43"/>
      <c r="G402" s="42"/>
      <c r="H402" s="223" t="s">
        <v>183</v>
      </c>
      <c r="I402" s="246">
        <v>98</v>
      </c>
      <c r="J402" s="246">
        <v>27</v>
      </c>
      <c r="K402" s="246">
        <v>7</v>
      </c>
      <c r="L402" s="41" t="s">
        <v>133</v>
      </c>
      <c r="M402" s="40" t="s">
        <v>399</v>
      </c>
      <c r="N402" s="41" t="s">
        <v>131</v>
      </c>
      <c r="O402" s="40" t="s">
        <v>186</v>
      </c>
      <c r="P402" s="41" t="s">
        <v>130</v>
      </c>
      <c r="Q402" s="40" t="s">
        <v>389</v>
      </c>
      <c r="R402" s="41" t="s">
        <v>129</v>
      </c>
      <c r="S402" s="40" t="s">
        <v>482</v>
      </c>
      <c r="T402" s="41" t="s">
        <v>128</v>
      </c>
      <c r="U402" s="40" t="s">
        <v>113</v>
      </c>
      <c r="V402" s="41" t="s">
        <v>127</v>
      </c>
      <c r="W402" s="40"/>
      <c r="X402" s="41" t="s">
        <v>126</v>
      </c>
      <c r="Y402" s="40"/>
      <c r="Z402" s="41" t="s">
        <v>125</v>
      </c>
      <c r="AA402" s="40"/>
      <c r="AB402" s="39"/>
      <c r="AC402" s="40"/>
      <c r="AD402" s="39" t="s">
        <v>104</v>
      </c>
      <c r="AE402" s="38" t="s">
        <v>458</v>
      </c>
      <c r="AF402" s="250">
        <v>6</v>
      </c>
      <c r="AG402" s="250"/>
      <c r="AH402" s="37"/>
      <c r="AI402" s="11"/>
      <c r="AJ402" s="233">
        <f>SUMPRODUCT(LEN($M402:$U405)-LEN(SUBSTITUTE($M402:$U405,"A", "")))</f>
        <v>28</v>
      </c>
      <c r="AK402" s="239">
        <f>SUMPRODUCT(LEN($X402:$X405)-LEN(SUBSTITUTE($X402:$X405,"A", "")))</f>
        <v>0</v>
      </c>
      <c r="AL402" s="230">
        <f>SUMPRODUCT(LEN($W402:$W405)-LEN(SUBSTITUTE($W402:$W405,"A", "")))</f>
        <v>0</v>
      </c>
      <c r="AM402" s="233">
        <f>SUMPRODUCT(LEN($M402:$U405)-LEN(SUBSTITUTE($M402:$U405,"S", "")))</f>
        <v>15</v>
      </c>
      <c r="AN402" s="239">
        <f>SUMPRODUCT(LEN($X402:$X405)-LEN(SUBSTITUTE($X402:$X405,"S", "")))</f>
        <v>0</v>
      </c>
      <c r="AO402" s="230">
        <f>SUMPRODUCT(LEN($W402:$W405)-LEN(SUBSTITUTE($W402:$W405,"S", "")))</f>
        <v>0</v>
      </c>
      <c r="AP402" s="233">
        <f>SUMPRODUCT(LEN($M402:$U405)-LEN(SUBSTITUTE($M402:$U405,"F", "")))</f>
        <v>1</v>
      </c>
      <c r="AQ402" s="239">
        <f>SUMPRODUCT(LEN($X402:$X405)-LEN(SUBSTITUTE($X402:$X405,"F", "")))</f>
        <v>0</v>
      </c>
      <c r="AR402" s="230">
        <f>SUMPRODUCT(LEN($W402:$W405)-LEN(SUBSTITUTE($W402:$W405,"F", "")))</f>
        <v>0</v>
      </c>
      <c r="AS402" s="233">
        <f>SUMPRODUCT(LEN($M402:$U405)-LEN(SUBSTITUTE($M402:$U405,"G", "")))</f>
        <v>6</v>
      </c>
      <c r="AT402" s="239">
        <f>SUMPRODUCT(LEN($X402:$X405)-LEN(SUBSTITUTE($X402:$X405,"G", "")))</f>
        <v>0</v>
      </c>
      <c r="AU402" s="230">
        <f>SUMPRODUCT(LEN($W402:$W405)-LEN(SUBSTITUTE($W402:$W405,"G", "")))</f>
        <v>0</v>
      </c>
      <c r="AV402" s="233">
        <f>SUMPRODUCT(LEN($L402:$U405)-LEN(SUBSTITUTE($L402:$U405,"M", "")))</f>
        <v>0</v>
      </c>
      <c r="AW402" s="236">
        <f>SUMPRODUCT(LEN($X402:$X405)-LEN(SUBSTITUTE($X402:$X405,"M", "")))</f>
        <v>0</v>
      </c>
      <c r="AX402" s="230">
        <f>SUMPRODUCT(LEN($W402:$W405)-LEN(SUBSTITUTE($W402:$W405,"M", "")))</f>
        <v>0</v>
      </c>
      <c r="AY402" s="291">
        <f>SUMPRODUCT(LEN($AE402:$AE405)-LEN(SUBSTITUTE($AE402:$AE405,"S", "")))</f>
        <v>1</v>
      </c>
      <c r="AZ402" s="227">
        <f>SUMPRODUCT(LEN($AE402:$AE405)-LEN(SUBSTITUTE($AE402:$AE405,"F", "")))</f>
        <v>0</v>
      </c>
      <c r="BA402" s="227">
        <f>SUMPRODUCT(LEN($AE402:$AE405)-LEN(SUBSTITUTE($AE402:$AE405,"G", "")))</f>
        <v>1</v>
      </c>
      <c r="BB402" s="294">
        <f>SUMPRODUCT(LEN($AE402:$AE405)-LEN(SUBSTITUTE($AE402:$AE405,"M", "")))</f>
        <v>0</v>
      </c>
    </row>
    <row r="403" spans="2:62" ht="28.15" customHeight="1" thickBot="1" x14ac:dyDescent="0.25">
      <c r="B403" s="30"/>
      <c r="C403" s="243"/>
      <c r="D403" s="36"/>
      <c r="E403" s="35"/>
      <c r="F403" s="35"/>
      <c r="G403" s="34"/>
      <c r="H403" s="224"/>
      <c r="I403" s="247"/>
      <c r="J403" s="247"/>
      <c r="K403" s="247"/>
      <c r="L403" s="33" t="s">
        <v>123</v>
      </c>
      <c r="M403" s="32" t="s">
        <v>399</v>
      </c>
      <c r="N403" s="33" t="s">
        <v>122</v>
      </c>
      <c r="O403" s="32" t="s">
        <v>132</v>
      </c>
      <c r="P403" s="33" t="s">
        <v>120</v>
      </c>
      <c r="Q403" s="32" t="s">
        <v>405</v>
      </c>
      <c r="R403" s="33" t="s">
        <v>119</v>
      </c>
      <c r="S403" s="32" t="s">
        <v>385</v>
      </c>
      <c r="T403" s="33" t="s">
        <v>118</v>
      </c>
      <c r="U403" s="32" t="s">
        <v>121</v>
      </c>
      <c r="V403" s="33" t="s">
        <v>117</v>
      </c>
      <c r="W403" s="32"/>
      <c r="X403" s="33" t="s">
        <v>116</v>
      </c>
      <c r="Y403" s="32"/>
      <c r="Z403" s="33" t="s">
        <v>115</v>
      </c>
      <c r="AA403" s="32"/>
      <c r="AB403" s="31"/>
      <c r="AC403" s="32"/>
      <c r="AD403" s="31" t="s">
        <v>104</v>
      </c>
      <c r="AE403" s="23"/>
      <c r="AF403" s="251"/>
      <c r="AG403" s="251"/>
      <c r="AH403" s="22"/>
      <c r="AI403" s="11"/>
      <c r="AJ403" s="234"/>
      <c r="AK403" s="240"/>
      <c r="AL403" s="231"/>
      <c r="AM403" s="234"/>
      <c r="AN403" s="240"/>
      <c r="AO403" s="231"/>
      <c r="AP403" s="234"/>
      <c r="AQ403" s="240"/>
      <c r="AR403" s="231"/>
      <c r="AS403" s="234"/>
      <c r="AT403" s="240"/>
      <c r="AU403" s="231"/>
      <c r="AV403" s="234"/>
      <c r="AW403" s="237"/>
      <c r="AX403" s="231"/>
      <c r="AY403" s="292"/>
      <c r="AZ403" s="228"/>
      <c r="BA403" s="228"/>
      <c r="BB403" s="295"/>
    </row>
    <row r="404" spans="2:62" ht="28.15" customHeight="1" x14ac:dyDescent="0.2">
      <c r="B404" s="30"/>
      <c r="C404" s="244"/>
      <c r="D404" s="29"/>
      <c r="E404" s="28"/>
      <c r="F404" s="28"/>
      <c r="G404" s="27"/>
      <c r="H404" s="225">
        <v>212</v>
      </c>
      <c r="I404" s="248"/>
      <c r="J404" s="248"/>
      <c r="K404" s="248"/>
      <c r="L404" s="26" t="s">
        <v>114</v>
      </c>
      <c r="M404" s="25" t="s">
        <v>186</v>
      </c>
      <c r="N404" s="26" t="s">
        <v>112</v>
      </c>
      <c r="O404" s="25" t="s">
        <v>132</v>
      </c>
      <c r="P404" s="26" t="s">
        <v>111</v>
      </c>
      <c r="Q404" s="25" t="s">
        <v>669</v>
      </c>
      <c r="R404" s="26" t="s">
        <v>110</v>
      </c>
      <c r="S404" s="25" t="s">
        <v>113</v>
      </c>
      <c r="T404" s="26" t="s">
        <v>109</v>
      </c>
      <c r="U404" s="25" t="s">
        <v>121</v>
      </c>
      <c r="V404" s="26" t="s">
        <v>108</v>
      </c>
      <c r="W404" s="25"/>
      <c r="X404" s="26" t="s">
        <v>107</v>
      </c>
      <c r="Y404" s="25"/>
      <c r="Z404" s="26" t="s">
        <v>106</v>
      </c>
      <c r="AA404" s="25"/>
      <c r="AB404" s="24"/>
      <c r="AC404" s="25"/>
      <c r="AD404" s="24"/>
      <c r="AE404" s="23"/>
      <c r="AF404" s="251"/>
      <c r="AG404" s="251"/>
      <c r="AH404" s="22"/>
      <c r="AI404" s="11"/>
      <c r="AJ404" s="234"/>
      <c r="AK404" s="240"/>
      <c r="AL404" s="231"/>
      <c r="AM404" s="234"/>
      <c r="AN404" s="240"/>
      <c r="AO404" s="231"/>
      <c r="AP404" s="234"/>
      <c r="AQ404" s="240"/>
      <c r="AR404" s="231"/>
      <c r="AS404" s="234"/>
      <c r="AT404" s="240"/>
      <c r="AU404" s="231"/>
      <c r="AV404" s="234"/>
      <c r="AW404" s="237"/>
      <c r="AX404" s="231"/>
      <c r="AY404" s="292"/>
      <c r="AZ404" s="228"/>
      <c r="BA404" s="228"/>
      <c r="BB404" s="295"/>
    </row>
    <row r="405" spans="2:62" ht="28.15" customHeight="1" thickBot="1" x14ac:dyDescent="0.25">
      <c r="B405" s="30"/>
      <c r="C405" s="253"/>
      <c r="D405" s="51"/>
      <c r="E405" s="50"/>
      <c r="F405" s="50"/>
      <c r="G405" s="49"/>
      <c r="H405" s="226"/>
      <c r="I405" s="254"/>
      <c r="J405" s="254"/>
      <c r="K405" s="254"/>
      <c r="L405" s="48" t="s">
        <v>105</v>
      </c>
      <c r="M405" s="47" t="s">
        <v>132</v>
      </c>
      <c r="N405" s="48" t="s">
        <v>103</v>
      </c>
      <c r="O405" s="47" t="s">
        <v>132</v>
      </c>
      <c r="P405" s="48" t="s">
        <v>102</v>
      </c>
      <c r="Q405" s="47" t="s">
        <v>403</v>
      </c>
      <c r="R405" s="48" t="s">
        <v>101</v>
      </c>
      <c r="S405" s="47" t="s">
        <v>113</v>
      </c>
      <c r="T405" s="48">
        <v>20</v>
      </c>
      <c r="U405" s="47" t="s">
        <v>121</v>
      </c>
      <c r="V405" s="48" t="s">
        <v>100</v>
      </c>
      <c r="W405" s="47"/>
      <c r="X405" s="48" t="s">
        <v>99</v>
      </c>
      <c r="Y405" s="47"/>
      <c r="Z405" s="48" t="s">
        <v>98</v>
      </c>
      <c r="AA405" s="47"/>
      <c r="AB405" s="16"/>
      <c r="AC405" s="47"/>
      <c r="AD405" s="16"/>
      <c r="AE405" s="46"/>
      <c r="AF405" s="255"/>
      <c r="AG405" s="255"/>
      <c r="AH405" s="45"/>
      <c r="AI405" s="11"/>
      <c r="AJ405" s="235"/>
      <c r="AK405" s="241"/>
      <c r="AL405" s="232"/>
      <c r="AM405" s="235"/>
      <c r="AN405" s="241"/>
      <c r="AO405" s="232"/>
      <c r="AP405" s="235"/>
      <c r="AQ405" s="241"/>
      <c r="AR405" s="232"/>
      <c r="AS405" s="235"/>
      <c r="AT405" s="241"/>
      <c r="AU405" s="232"/>
      <c r="AV405" s="235"/>
      <c r="AW405" s="238"/>
      <c r="AX405" s="232"/>
      <c r="AY405" s="293"/>
      <c r="AZ405" s="229"/>
      <c r="BA405" s="229"/>
      <c r="BB405" s="296"/>
    </row>
    <row r="406" spans="2:62" ht="28.15" customHeight="1" x14ac:dyDescent="0.2">
      <c r="B406" s="30"/>
      <c r="C406" s="242">
        <v>2</v>
      </c>
      <c r="D406" s="44"/>
      <c r="E406" s="43"/>
      <c r="F406" s="43"/>
      <c r="G406" s="42"/>
      <c r="H406" s="223"/>
      <c r="I406" s="246">
        <v>111</v>
      </c>
      <c r="J406" s="246">
        <v>27</v>
      </c>
      <c r="K406" s="246">
        <v>6</v>
      </c>
      <c r="L406" s="41" t="s">
        <v>133</v>
      </c>
      <c r="M406" s="40" t="s">
        <v>104</v>
      </c>
      <c r="N406" s="41" t="s">
        <v>131</v>
      </c>
      <c r="O406" s="40" t="s">
        <v>104</v>
      </c>
      <c r="P406" s="41" t="s">
        <v>130</v>
      </c>
      <c r="Q406" s="40" t="s">
        <v>1101</v>
      </c>
      <c r="R406" s="41" t="s">
        <v>129</v>
      </c>
      <c r="S406" s="40" t="s">
        <v>377</v>
      </c>
      <c r="T406" s="41" t="s">
        <v>128</v>
      </c>
      <c r="U406" s="40" t="s">
        <v>113</v>
      </c>
      <c r="V406" s="41" t="s">
        <v>127</v>
      </c>
      <c r="W406" s="40" t="s">
        <v>121</v>
      </c>
      <c r="X406" s="41" t="s">
        <v>126</v>
      </c>
      <c r="Y406" s="40"/>
      <c r="Z406" s="41" t="s">
        <v>125</v>
      </c>
      <c r="AA406" s="40"/>
      <c r="AB406" s="39"/>
      <c r="AC406" s="40"/>
      <c r="AD406" s="39" t="s">
        <v>104</v>
      </c>
      <c r="AE406" s="38"/>
      <c r="AF406" s="250">
        <v>7</v>
      </c>
      <c r="AG406" s="250"/>
      <c r="AH406" s="37"/>
      <c r="AI406" s="11"/>
      <c r="AJ406" s="233">
        <f>SUMPRODUCT(LEN($M406:$U409)-LEN(SUBSTITUTE($M406:$U409,"A", "")))</f>
        <v>41</v>
      </c>
      <c r="AK406" s="239">
        <f>SUMPRODUCT(LEN($X406:$X409)-LEN(SUBSTITUTE($X406:$X409,"A", "")))</f>
        <v>0</v>
      </c>
      <c r="AL406" s="230">
        <f>SUMPRODUCT(LEN($W406:$W409)-LEN(SUBSTITUTE($W406:$W409,"A", "")))</f>
        <v>0</v>
      </c>
      <c r="AM406" s="233">
        <f>SUMPRODUCT(LEN($M406:$U409)-LEN(SUBSTITUTE($M406:$U409,"S", "")))</f>
        <v>15</v>
      </c>
      <c r="AN406" s="239">
        <f>SUMPRODUCT(LEN($X406:$X409)-LEN(SUBSTITUTE($X406:$X409,"S", "")))</f>
        <v>0</v>
      </c>
      <c r="AO406" s="230">
        <f>SUMPRODUCT(LEN($W406:$W409)-LEN(SUBSTITUTE($W406:$W409,"S", "")))</f>
        <v>1</v>
      </c>
      <c r="AP406" s="233">
        <f>SUMPRODUCT(LEN($M406:$U409)-LEN(SUBSTITUTE($M406:$U409,"F", "")))</f>
        <v>1</v>
      </c>
      <c r="AQ406" s="239">
        <f>SUMPRODUCT(LEN($X406:$X409)-LEN(SUBSTITUTE($X406:$X409,"F", "")))</f>
        <v>0</v>
      </c>
      <c r="AR406" s="230">
        <f>SUMPRODUCT(LEN($W406:$W409)-LEN(SUBSTITUTE($W406:$W409,"F", "")))</f>
        <v>0</v>
      </c>
      <c r="AS406" s="233">
        <f>SUMPRODUCT(LEN($M406:$U409)-LEN(SUBSTITUTE($M406:$U409,"G", "")))</f>
        <v>5</v>
      </c>
      <c r="AT406" s="239">
        <f>SUMPRODUCT(LEN($X406:$X409)-LEN(SUBSTITUTE($X406:$X409,"G", "")))</f>
        <v>0</v>
      </c>
      <c r="AU406" s="230">
        <f>SUMPRODUCT(LEN($W406:$W409)-LEN(SUBSTITUTE($W406:$W409,"G", "")))</f>
        <v>0</v>
      </c>
      <c r="AV406" s="233">
        <f>SUMPRODUCT(LEN($L406:$U409)-LEN(SUBSTITUTE($L406:$U409,"M", "")))</f>
        <v>0</v>
      </c>
      <c r="AW406" s="236">
        <f>SUMPRODUCT(LEN($X406:$X409)-LEN(SUBSTITUTE($X406:$X409,"M", "")))</f>
        <v>0</v>
      </c>
      <c r="AX406" s="230">
        <f>SUMPRODUCT(LEN($W406:$W409)-LEN(SUBSTITUTE($W406:$W409,"M", "")))</f>
        <v>0</v>
      </c>
      <c r="AY406" s="291">
        <f>SUMPRODUCT(LEN($AE406:$AE409)-LEN(SUBSTITUTE($AE406:$AE409,"S", "")))</f>
        <v>0</v>
      </c>
      <c r="AZ406" s="227">
        <f>SUMPRODUCT(LEN($AE406:$AE409)-LEN(SUBSTITUTE($AE406:$AE409,"F", "")))</f>
        <v>0</v>
      </c>
      <c r="BA406" s="227">
        <f>SUMPRODUCT(LEN($AE406:$AE409)-LEN(SUBSTITUTE($AE406:$AE409,"G", "")))</f>
        <v>0</v>
      </c>
      <c r="BB406" s="294">
        <f>SUMPRODUCT(LEN($AE406:$AE409)-LEN(SUBSTITUTE($AE406:$AE409,"M", "")))</f>
        <v>0</v>
      </c>
    </row>
    <row r="407" spans="2:62" ht="28.15" customHeight="1" thickBot="1" x14ac:dyDescent="0.25">
      <c r="B407" s="30"/>
      <c r="C407" s="243"/>
      <c r="D407" s="36"/>
      <c r="E407" s="35"/>
      <c r="F407" s="35"/>
      <c r="G407" s="34"/>
      <c r="H407" s="224"/>
      <c r="I407" s="247"/>
      <c r="J407" s="247"/>
      <c r="K407" s="247"/>
      <c r="L407" s="33" t="s">
        <v>123</v>
      </c>
      <c r="M407" s="32" t="s">
        <v>132</v>
      </c>
      <c r="N407" s="33" t="s">
        <v>122</v>
      </c>
      <c r="O407" s="32" t="s">
        <v>186</v>
      </c>
      <c r="P407" s="33" t="s">
        <v>120</v>
      </c>
      <c r="Q407" s="32" t="s">
        <v>420</v>
      </c>
      <c r="R407" s="33" t="s">
        <v>119</v>
      </c>
      <c r="S407" s="32" t="s">
        <v>435</v>
      </c>
      <c r="T407" s="33" t="s">
        <v>118</v>
      </c>
      <c r="U407" s="32" t="s">
        <v>113</v>
      </c>
      <c r="V407" s="33" t="s">
        <v>117</v>
      </c>
      <c r="W407" s="32"/>
      <c r="X407" s="33" t="s">
        <v>116</v>
      </c>
      <c r="Y407" s="32"/>
      <c r="Z407" s="33" t="s">
        <v>115</v>
      </c>
      <c r="AA407" s="32"/>
      <c r="AB407" s="31"/>
      <c r="AC407" s="32"/>
      <c r="AD407" s="31"/>
      <c r="AE407" s="23"/>
      <c r="AF407" s="251"/>
      <c r="AG407" s="251"/>
      <c r="AH407" s="22"/>
      <c r="AI407" s="11"/>
      <c r="AJ407" s="234"/>
      <c r="AK407" s="240"/>
      <c r="AL407" s="231"/>
      <c r="AM407" s="234"/>
      <c r="AN407" s="240"/>
      <c r="AO407" s="231"/>
      <c r="AP407" s="234"/>
      <c r="AQ407" s="240"/>
      <c r="AR407" s="231"/>
      <c r="AS407" s="234"/>
      <c r="AT407" s="240"/>
      <c r="AU407" s="231"/>
      <c r="AV407" s="234"/>
      <c r="AW407" s="237"/>
      <c r="AX407" s="231"/>
      <c r="AY407" s="292"/>
      <c r="AZ407" s="228"/>
      <c r="BA407" s="228"/>
      <c r="BB407" s="295"/>
    </row>
    <row r="408" spans="2:62" ht="28.15" customHeight="1" x14ac:dyDescent="0.2">
      <c r="B408" s="30"/>
      <c r="C408" s="244"/>
      <c r="D408" s="29"/>
      <c r="E408" s="28"/>
      <c r="F408" s="28"/>
      <c r="G408" s="27"/>
      <c r="H408" s="225"/>
      <c r="I408" s="248"/>
      <c r="J408" s="248"/>
      <c r="K408" s="248"/>
      <c r="L408" s="26" t="s">
        <v>114</v>
      </c>
      <c r="M408" s="25" t="s">
        <v>186</v>
      </c>
      <c r="N408" s="26" t="s">
        <v>112</v>
      </c>
      <c r="O408" s="25" t="s">
        <v>417</v>
      </c>
      <c r="P408" s="26" t="s">
        <v>111</v>
      </c>
      <c r="Q408" s="25" t="s">
        <v>782</v>
      </c>
      <c r="R408" s="26" t="s">
        <v>110</v>
      </c>
      <c r="S408" s="25" t="s">
        <v>186</v>
      </c>
      <c r="T408" s="26" t="s">
        <v>109</v>
      </c>
      <c r="U408" s="25" t="s">
        <v>124</v>
      </c>
      <c r="V408" s="26" t="s">
        <v>108</v>
      </c>
      <c r="W408" s="25"/>
      <c r="X408" s="26" t="s">
        <v>107</v>
      </c>
      <c r="Y408" s="25"/>
      <c r="Z408" s="26" t="s">
        <v>106</v>
      </c>
      <c r="AA408" s="25"/>
      <c r="AB408" s="24"/>
      <c r="AC408" s="25"/>
      <c r="AD408" s="24"/>
      <c r="AE408" s="23"/>
      <c r="AF408" s="251"/>
      <c r="AG408" s="251"/>
      <c r="AH408" s="22"/>
      <c r="AI408" s="11"/>
      <c r="AJ408" s="234"/>
      <c r="AK408" s="240"/>
      <c r="AL408" s="231"/>
      <c r="AM408" s="234"/>
      <c r="AN408" s="240"/>
      <c r="AO408" s="231"/>
      <c r="AP408" s="234"/>
      <c r="AQ408" s="240"/>
      <c r="AR408" s="231"/>
      <c r="AS408" s="234"/>
      <c r="AT408" s="240"/>
      <c r="AU408" s="231"/>
      <c r="AV408" s="234"/>
      <c r="AW408" s="237"/>
      <c r="AX408" s="231"/>
      <c r="AY408" s="292"/>
      <c r="AZ408" s="228"/>
      <c r="BA408" s="228"/>
      <c r="BB408" s="295"/>
    </row>
    <row r="409" spans="2:62" ht="28.15" customHeight="1" thickBot="1" x14ac:dyDescent="0.25">
      <c r="B409" s="30"/>
      <c r="C409" s="253"/>
      <c r="D409" s="51"/>
      <c r="E409" s="50"/>
      <c r="F409" s="50"/>
      <c r="G409" s="49"/>
      <c r="H409" s="226"/>
      <c r="I409" s="254"/>
      <c r="J409" s="254"/>
      <c r="K409" s="254"/>
      <c r="L409" s="48" t="s">
        <v>105</v>
      </c>
      <c r="M409" s="47" t="s">
        <v>414</v>
      </c>
      <c r="N409" s="48" t="s">
        <v>103</v>
      </c>
      <c r="O409" s="47" t="s">
        <v>434</v>
      </c>
      <c r="P409" s="48" t="s">
        <v>102</v>
      </c>
      <c r="Q409" s="47" t="s">
        <v>434</v>
      </c>
      <c r="R409" s="48" t="s">
        <v>101</v>
      </c>
      <c r="S409" s="47" t="s">
        <v>217</v>
      </c>
      <c r="T409" s="48">
        <v>20</v>
      </c>
      <c r="U409" s="47" t="s">
        <v>121</v>
      </c>
      <c r="V409" s="48" t="s">
        <v>100</v>
      </c>
      <c r="W409" s="47"/>
      <c r="X409" s="48" t="s">
        <v>99</v>
      </c>
      <c r="Y409" s="47"/>
      <c r="Z409" s="48" t="s">
        <v>98</v>
      </c>
      <c r="AA409" s="47"/>
      <c r="AB409" s="16"/>
      <c r="AC409" s="47"/>
      <c r="AD409" s="16"/>
      <c r="AE409" s="46"/>
      <c r="AF409" s="255"/>
      <c r="AG409" s="255"/>
      <c r="AH409" s="45"/>
      <c r="AI409" s="11"/>
      <c r="AJ409" s="235"/>
      <c r="AK409" s="241"/>
      <c r="AL409" s="232"/>
      <c r="AM409" s="235"/>
      <c r="AN409" s="241"/>
      <c r="AO409" s="232"/>
      <c r="AP409" s="235"/>
      <c r="AQ409" s="241"/>
      <c r="AR409" s="232"/>
      <c r="AS409" s="235"/>
      <c r="AT409" s="241"/>
      <c r="AU409" s="232"/>
      <c r="AV409" s="235"/>
      <c r="AW409" s="238"/>
      <c r="AX409" s="232"/>
      <c r="AY409" s="293"/>
      <c r="AZ409" s="229"/>
      <c r="BA409" s="229"/>
      <c r="BB409" s="296"/>
    </row>
    <row r="410" spans="2:62" ht="28.15" customHeight="1" x14ac:dyDescent="0.2">
      <c r="B410" s="30"/>
      <c r="C410" s="242">
        <v>3</v>
      </c>
      <c r="D410" s="44"/>
      <c r="E410" s="43"/>
      <c r="F410" s="43"/>
      <c r="G410" s="42"/>
      <c r="H410" s="223"/>
      <c r="I410" s="246">
        <v>95</v>
      </c>
      <c r="J410" s="246">
        <v>27</v>
      </c>
      <c r="K410" s="246">
        <v>7</v>
      </c>
      <c r="L410" s="41" t="s">
        <v>133</v>
      </c>
      <c r="M410" s="40" t="s">
        <v>132</v>
      </c>
      <c r="N410" s="41" t="s">
        <v>131</v>
      </c>
      <c r="O410" s="40" t="s">
        <v>740</v>
      </c>
      <c r="P410" s="41" t="s">
        <v>130</v>
      </c>
      <c r="Q410" s="40" t="s">
        <v>822</v>
      </c>
      <c r="R410" s="41" t="s">
        <v>129</v>
      </c>
      <c r="S410" s="40" t="s">
        <v>412</v>
      </c>
      <c r="T410" s="41" t="s">
        <v>128</v>
      </c>
      <c r="U410" s="40" t="s">
        <v>113</v>
      </c>
      <c r="V410" s="41" t="s">
        <v>127</v>
      </c>
      <c r="W410" s="40"/>
      <c r="X410" s="41" t="s">
        <v>126</v>
      </c>
      <c r="Y410" s="40"/>
      <c r="Z410" s="41" t="s">
        <v>125</v>
      </c>
      <c r="AA410" s="40"/>
      <c r="AB410" s="39"/>
      <c r="AC410" s="40"/>
      <c r="AD410" s="39" t="s">
        <v>1100</v>
      </c>
      <c r="AE410" s="38"/>
      <c r="AF410" s="250"/>
      <c r="AG410" s="250"/>
      <c r="AH410" s="37"/>
      <c r="AI410" s="11"/>
      <c r="AJ410" s="233">
        <f>SUMPRODUCT(LEN($M410:$U413)-LEN(SUBSTITUTE($M410:$U413,"A", "")))</f>
        <v>36</v>
      </c>
      <c r="AK410" s="239">
        <f>SUMPRODUCT(LEN($X410:$X413)-LEN(SUBSTITUTE($X410:$X413,"A", "")))</f>
        <v>0</v>
      </c>
      <c r="AL410" s="230">
        <f>SUMPRODUCT(LEN($W410:$W413)-LEN(SUBSTITUTE($W410:$W413,"A", "")))</f>
        <v>0</v>
      </c>
      <c r="AM410" s="233">
        <f>SUMPRODUCT(LEN($M410:$U413)-LEN(SUBSTITUTE($M410:$U413,"S", "")))</f>
        <v>26</v>
      </c>
      <c r="AN410" s="239">
        <f>SUMPRODUCT(LEN($X410:$X413)-LEN(SUBSTITUTE($X410:$X413,"S", "")))</f>
        <v>0</v>
      </c>
      <c r="AO410" s="230">
        <f>SUMPRODUCT(LEN($W410:$W413)-LEN(SUBSTITUTE($W410:$W413,"S", "")))</f>
        <v>0</v>
      </c>
      <c r="AP410" s="233">
        <f>SUMPRODUCT(LEN($M410:$U413)-LEN(SUBSTITUTE($M410:$U413,"F", "")))</f>
        <v>0</v>
      </c>
      <c r="AQ410" s="239">
        <f>SUMPRODUCT(LEN($X410:$X413)-LEN(SUBSTITUTE($X410:$X413,"F", "")))</f>
        <v>0</v>
      </c>
      <c r="AR410" s="230">
        <f>SUMPRODUCT(LEN($W410:$W413)-LEN(SUBSTITUTE($W410:$W413,"F", "")))</f>
        <v>0</v>
      </c>
      <c r="AS410" s="233">
        <f>SUMPRODUCT(LEN($M410:$U413)-LEN(SUBSTITUTE($M410:$U413,"G", "")))</f>
        <v>10</v>
      </c>
      <c r="AT410" s="239">
        <f>SUMPRODUCT(LEN($X410:$X413)-LEN(SUBSTITUTE($X410:$X413,"G", "")))</f>
        <v>0</v>
      </c>
      <c r="AU410" s="230">
        <f>SUMPRODUCT(LEN($W410:$W413)-LEN(SUBSTITUTE($W410:$W413,"G", "")))</f>
        <v>0</v>
      </c>
      <c r="AV410" s="233">
        <f>SUMPRODUCT(LEN($L410:$U413)-LEN(SUBSTITUTE($L410:$U413,"M", "")))</f>
        <v>0</v>
      </c>
      <c r="AW410" s="236">
        <f>SUMPRODUCT(LEN($X410:$X413)-LEN(SUBSTITUTE($X410:$X413,"M", "")))</f>
        <v>0</v>
      </c>
      <c r="AX410" s="230">
        <f>SUMPRODUCT(LEN($W410:$W413)-LEN(SUBSTITUTE($W410:$W413,"M", "")))</f>
        <v>0</v>
      </c>
      <c r="AY410" s="291">
        <f>SUMPRODUCT(LEN($AE410:$AE413)-LEN(SUBSTITUTE($AE410:$AE413,"S", "")))</f>
        <v>0</v>
      </c>
      <c r="AZ410" s="227">
        <f>SUMPRODUCT(LEN($AE410:$AE413)-LEN(SUBSTITUTE($AE410:$AE413,"F", "")))</f>
        <v>0</v>
      </c>
      <c r="BA410" s="227">
        <f>SUMPRODUCT(LEN($AE410:$AE413)-LEN(SUBSTITUTE($AE410:$AE413,"G", "")))</f>
        <v>0</v>
      </c>
      <c r="BB410" s="294">
        <f>SUMPRODUCT(LEN($AE410:$AE413)-LEN(SUBSTITUTE($AE410:$AE413,"M", "")))</f>
        <v>0</v>
      </c>
    </row>
    <row r="411" spans="2:62" ht="28.15" customHeight="1" thickBot="1" x14ac:dyDescent="0.25">
      <c r="B411" s="30"/>
      <c r="C411" s="243"/>
      <c r="D411" s="36"/>
      <c r="E411" s="35"/>
      <c r="F411" s="35"/>
      <c r="G411" s="34"/>
      <c r="H411" s="224"/>
      <c r="I411" s="247"/>
      <c r="J411" s="247"/>
      <c r="K411" s="247"/>
      <c r="L411" s="33" t="s">
        <v>123</v>
      </c>
      <c r="M411" s="32" t="s">
        <v>186</v>
      </c>
      <c r="N411" s="33" t="s">
        <v>122</v>
      </c>
      <c r="O411" s="32" t="s">
        <v>621</v>
      </c>
      <c r="P411" s="33" t="s">
        <v>120</v>
      </c>
      <c r="Q411" s="32" t="s">
        <v>996</v>
      </c>
      <c r="R411" s="33" t="s">
        <v>119</v>
      </c>
      <c r="S411" s="32" t="s">
        <v>425</v>
      </c>
      <c r="T411" s="33" t="s">
        <v>118</v>
      </c>
      <c r="U411" s="32" t="s">
        <v>121</v>
      </c>
      <c r="V411" s="33" t="s">
        <v>117</v>
      </c>
      <c r="W411" s="32"/>
      <c r="X411" s="33" t="s">
        <v>116</v>
      </c>
      <c r="Y411" s="32"/>
      <c r="Z411" s="33" t="s">
        <v>115</v>
      </c>
      <c r="AA411" s="32"/>
      <c r="AB411" s="31"/>
      <c r="AC411" s="32"/>
      <c r="AD411" s="31"/>
      <c r="AE411" s="23"/>
      <c r="AF411" s="251"/>
      <c r="AG411" s="251"/>
      <c r="AH411" s="22"/>
      <c r="AI411" s="11"/>
      <c r="AJ411" s="234"/>
      <c r="AK411" s="240"/>
      <c r="AL411" s="231"/>
      <c r="AM411" s="234"/>
      <c r="AN411" s="240"/>
      <c r="AO411" s="231"/>
      <c r="AP411" s="234"/>
      <c r="AQ411" s="240"/>
      <c r="AR411" s="231"/>
      <c r="AS411" s="234"/>
      <c r="AT411" s="240"/>
      <c r="AU411" s="231"/>
      <c r="AV411" s="234"/>
      <c r="AW411" s="237"/>
      <c r="AX411" s="231"/>
      <c r="AY411" s="292"/>
      <c r="AZ411" s="228"/>
      <c r="BA411" s="228"/>
      <c r="BB411" s="295"/>
    </row>
    <row r="412" spans="2:62" ht="28.15" customHeight="1" x14ac:dyDescent="0.2">
      <c r="B412" s="30"/>
      <c r="C412" s="244"/>
      <c r="D412" s="29"/>
      <c r="E412" s="28"/>
      <c r="F412" s="28"/>
      <c r="G412" s="27"/>
      <c r="H412" s="225"/>
      <c r="I412" s="248"/>
      <c r="J412" s="248"/>
      <c r="K412" s="248"/>
      <c r="L412" s="26" t="s">
        <v>114</v>
      </c>
      <c r="M412" s="25" t="s">
        <v>1099</v>
      </c>
      <c r="N412" s="26" t="s">
        <v>112</v>
      </c>
      <c r="O412" s="25" t="s">
        <v>956</v>
      </c>
      <c r="P412" s="26" t="s">
        <v>111</v>
      </c>
      <c r="Q412" s="25" t="s">
        <v>1098</v>
      </c>
      <c r="R412" s="26" t="s">
        <v>110</v>
      </c>
      <c r="S412" s="25" t="s">
        <v>195</v>
      </c>
      <c r="T412" s="26" t="s">
        <v>109</v>
      </c>
      <c r="U412" s="25" t="s">
        <v>104</v>
      </c>
      <c r="V412" s="26" t="s">
        <v>108</v>
      </c>
      <c r="W412" s="25"/>
      <c r="X412" s="26" t="s">
        <v>107</v>
      </c>
      <c r="Y412" s="25"/>
      <c r="Z412" s="26" t="s">
        <v>106</v>
      </c>
      <c r="AA412" s="25"/>
      <c r="AB412" s="24"/>
      <c r="AC412" s="25"/>
      <c r="AD412" s="24"/>
      <c r="AE412" s="23"/>
      <c r="AF412" s="251"/>
      <c r="AG412" s="251"/>
      <c r="AH412" s="22"/>
      <c r="AI412" s="11"/>
      <c r="AJ412" s="234"/>
      <c r="AK412" s="240"/>
      <c r="AL412" s="231"/>
      <c r="AM412" s="234"/>
      <c r="AN412" s="240"/>
      <c r="AO412" s="231"/>
      <c r="AP412" s="234"/>
      <c r="AQ412" s="240"/>
      <c r="AR412" s="231"/>
      <c r="AS412" s="234"/>
      <c r="AT412" s="240"/>
      <c r="AU412" s="231"/>
      <c r="AV412" s="234"/>
      <c r="AW412" s="237"/>
      <c r="AX412" s="231"/>
      <c r="AY412" s="292"/>
      <c r="AZ412" s="228"/>
      <c r="BA412" s="228"/>
      <c r="BB412" s="295"/>
    </row>
    <row r="413" spans="2:62" ht="28.15" customHeight="1" thickBot="1" x14ac:dyDescent="0.25">
      <c r="B413" s="21"/>
      <c r="C413" s="245"/>
      <c r="D413" s="20"/>
      <c r="E413" s="19"/>
      <c r="F413" s="19"/>
      <c r="G413" s="18"/>
      <c r="H413" s="226"/>
      <c r="I413" s="249"/>
      <c r="J413" s="249"/>
      <c r="K413" s="249"/>
      <c r="L413" s="17" t="s">
        <v>105</v>
      </c>
      <c r="M413" s="15" t="s">
        <v>649</v>
      </c>
      <c r="N413" s="17" t="s">
        <v>103</v>
      </c>
      <c r="O413" s="15" t="s">
        <v>389</v>
      </c>
      <c r="P413" s="17" t="s">
        <v>102</v>
      </c>
      <c r="Q413" s="15" t="s">
        <v>403</v>
      </c>
      <c r="R413" s="17" t="s">
        <v>101</v>
      </c>
      <c r="S413" s="15" t="s">
        <v>113</v>
      </c>
      <c r="T413" s="17">
        <v>20</v>
      </c>
      <c r="U413" s="15" t="s">
        <v>121</v>
      </c>
      <c r="V413" s="17" t="s">
        <v>100</v>
      </c>
      <c r="W413" s="15"/>
      <c r="X413" s="17" t="s">
        <v>99</v>
      </c>
      <c r="Y413" s="15"/>
      <c r="Z413" s="17" t="s">
        <v>98</v>
      </c>
      <c r="AA413" s="15"/>
      <c r="AB413" s="16"/>
      <c r="AC413" s="15"/>
      <c r="AD413" s="14"/>
      <c r="AE413" s="13"/>
      <c r="AF413" s="252"/>
      <c r="AG413" s="252"/>
      <c r="AH413" s="12"/>
      <c r="AI413" s="11"/>
      <c r="AJ413" s="235"/>
      <c r="AK413" s="241"/>
      <c r="AL413" s="232"/>
      <c r="AM413" s="235"/>
      <c r="AN413" s="241"/>
      <c r="AO413" s="232"/>
      <c r="AP413" s="235"/>
      <c r="AQ413" s="241"/>
      <c r="AR413" s="232"/>
      <c r="AS413" s="235"/>
      <c r="AT413" s="241"/>
      <c r="AU413" s="232"/>
      <c r="AV413" s="235"/>
      <c r="AW413" s="238"/>
      <c r="AX413" s="232"/>
      <c r="AY413" s="293"/>
      <c r="AZ413" s="229"/>
      <c r="BA413" s="229"/>
      <c r="BB413" s="296"/>
    </row>
    <row r="414" spans="2:62" ht="85.9" customHeight="1" thickTop="1" thickBot="1" x14ac:dyDescent="0.35">
      <c r="B414" s="105" t="s">
        <v>174</v>
      </c>
      <c r="C414" s="95" t="s">
        <v>173</v>
      </c>
      <c r="D414" s="100" t="s">
        <v>172</v>
      </c>
      <c r="E414" s="104" t="s">
        <v>171</v>
      </c>
      <c r="F414" s="103"/>
      <c r="G414" s="102"/>
      <c r="H414" s="101" t="s">
        <v>170</v>
      </c>
      <c r="I414" s="100" t="s">
        <v>96</v>
      </c>
      <c r="J414" s="100" t="s">
        <v>169</v>
      </c>
      <c r="K414" s="100" t="s">
        <v>97</v>
      </c>
      <c r="L414" s="256" t="s">
        <v>168</v>
      </c>
      <c r="M414" s="262"/>
      <c r="N414" s="256" t="s">
        <v>167</v>
      </c>
      <c r="O414" s="262"/>
      <c r="P414" s="256" t="s">
        <v>167</v>
      </c>
      <c r="Q414" s="257"/>
      <c r="R414" s="256" t="s">
        <v>167</v>
      </c>
      <c r="S414" s="257"/>
      <c r="T414" s="256" t="s">
        <v>167</v>
      </c>
      <c r="U414" s="257"/>
      <c r="V414" s="256" t="s">
        <v>167</v>
      </c>
      <c r="W414" s="257"/>
      <c r="X414" s="256" t="s">
        <v>167</v>
      </c>
      <c r="Y414" s="257"/>
      <c r="Z414" s="256" t="s">
        <v>167</v>
      </c>
      <c r="AA414" s="257"/>
      <c r="AB414" s="261" t="s">
        <v>166</v>
      </c>
      <c r="AC414" s="257"/>
      <c r="AD414" s="101" t="s">
        <v>165</v>
      </c>
      <c r="AE414" s="101" t="s">
        <v>164</v>
      </c>
      <c r="AF414" s="100" t="s">
        <v>163</v>
      </c>
      <c r="AG414" s="100" t="s">
        <v>162</v>
      </c>
      <c r="AH414" s="99" t="s">
        <v>161</v>
      </c>
      <c r="AI414" s="98"/>
      <c r="AJ414" s="96" t="s">
        <v>160</v>
      </c>
      <c r="AK414" s="95" t="s">
        <v>159</v>
      </c>
      <c r="AL414" s="94" t="s">
        <v>158</v>
      </c>
      <c r="AM414" s="96" t="s">
        <v>157</v>
      </c>
      <c r="AN414" s="95" t="s">
        <v>156</v>
      </c>
      <c r="AO414" s="94" t="s">
        <v>155</v>
      </c>
      <c r="AP414" s="96" t="s">
        <v>154</v>
      </c>
      <c r="AQ414" s="95" t="s">
        <v>153</v>
      </c>
      <c r="AR414" s="97" t="s">
        <v>152</v>
      </c>
      <c r="AS414" s="96" t="s">
        <v>151</v>
      </c>
      <c r="AT414" s="95" t="s">
        <v>150</v>
      </c>
      <c r="AU414" s="94" t="s">
        <v>149</v>
      </c>
      <c r="AV414" s="96" t="s">
        <v>148</v>
      </c>
      <c r="AW414" s="95" t="s">
        <v>147</v>
      </c>
      <c r="AX414" s="94" t="s">
        <v>146</v>
      </c>
      <c r="AY414" s="93" t="s">
        <v>145</v>
      </c>
      <c r="AZ414" s="92" t="s">
        <v>144</v>
      </c>
      <c r="BA414" s="92" t="s">
        <v>143</v>
      </c>
      <c r="BB414" s="91" t="s">
        <v>142</v>
      </c>
    </row>
    <row r="415" spans="2:62" ht="48" thickBot="1" x14ac:dyDescent="0.3">
      <c r="B415" s="90" t="s">
        <v>226</v>
      </c>
      <c r="C415" s="89"/>
      <c r="D415" s="88">
        <v>207</v>
      </c>
      <c r="E415" s="258"/>
      <c r="F415" s="259"/>
      <c r="G415" s="260"/>
      <c r="H415" s="87" t="s">
        <v>140</v>
      </c>
      <c r="I415" s="86"/>
      <c r="J415" s="86"/>
      <c r="K415" s="85"/>
      <c r="L415" s="84"/>
      <c r="M415" s="81"/>
      <c r="N415" s="84"/>
      <c r="O415" s="81"/>
      <c r="P415" s="84"/>
      <c r="Q415" s="81"/>
      <c r="R415" s="84"/>
      <c r="S415" s="81"/>
      <c r="T415" s="84"/>
      <c r="U415" s="81"/>
      <c r="V415" s="84"/>
      <c r="W415" s="81"/>
      <c r="X415" s="84"/>
      <c r="Y415" s="81"/>
      <c r="Z415" s="84"/>
      <c r="AA415" s="83"/>
      <c r="AB415" s="82" t="s">
        <v>139</v>
      </c>
      <c r="AC415" s="81"/>
      <c r="AD415" s="81"/>
      <c r="AE415" s="81"/>
      <c r="AF415" s="80"/>
      <c r="AG415" s="80"/>
      <c r="AH415" s="60"/>
      <c r="AI415" s="79" t="s">
        <v>138</v>
      </c>
      <c r="AJ415" s="78">
        <f t="shared" ref="AJ415:BB415" si="54">SUM(AJ417:AJ428)</f>
        <v>113</v>
      </c>
      <c r="AK415" s="77">
        <f t="shared" si="54"/>
        <v>0</v>
      </c>
      <c r="AL415" s="76">
        <f t="shared" si="54"/>
        <v>0</v>
      </c>
      <c r="AM415" s="78">
        <f t="shared" si="54"/>
        <v>30</v>
      </c>
      <c r="AN415" s="77">
        <f t="shared" si="54"/>
        <v>0</v>
      </c>
      <c r="AO415" s="76">
        <f t="shared" si="54"/>
        <v>2</v>
      </c>
      <c r="AP415" s="78">
        <f t="shared" si="54"/>
        <v>0</v>
      </c>
      <c r="AQ415" s="77">
        <f t="shared" si="54"/>
        <v>0</v>
      </c>
      <c r="AR415" s="76">
        <f t="shared" si="54"/>
        <v>0</v>
      </c>
      <c r="AS415" s="78">
        <f t="shared" si="54"/>
        <v>17</v>
      </c>
      <c r="AT415" s="77">
        <f t="shared" si="54"/>
        <v>0</v>
      </c>
      <c r="AU415" s="76">
        <f t="shared" si="54"/>
        <v>0</v>
      </c>
      <c r="AV415" s="78">
        <f t="shared" si="54"/>
        <v>0</v>
      </c>
      <c r="AW415" s="77">
        <f t="shared" si="54"/>
        <v>0</v>
      </c>
      <c r="AX415" s="76">
        <f t="shared" si="54"/>
        <v>0</v>
      </c>
      <c r="AY415" s="75">
        <f t="shared" si="54"/>
        <v>0</v>
      </c>
      <c r="AZ415" s="74">
        <f t="shared" si="54"/>
        <v>0</v>
      </c>
      <c r="BA415" s="74">
        <f t="shared" si="54"/>
        <v>1</v>
      </c>
      <c r="BB415" s="73">
        <f t="shared" si="54"/>
        <v>0</v>
      </c>
      <c r="BC415" s="72" t="s">
        <v>137</v>
      </c>
      <c r="BF415" s="5">
        <f>SUM(AJ415:AL415)/$BG$5</f>
        <v>37.666666666666664</v>
      </c>
      <c r="BG415" s="5">
        <f>SUM(AM415:AO415,AY415)/$BG$5</f>
        <v>10.666666666666666</v>
      </c>
      <c r="BH415" s="5">
        <f>SUM(AP415:AR415,AZ415)/$BG$5</f>
        <v>0</v>
      </c>
      <c r="BI415" s="5">
        <f>SUM(AS415:AU415,BA415)/$BG$5</f>
        <v>6</v>
      </c>
      <c r="BJ415" s="5">
        <f>SUM(AV415:AX415,BB415)/$BG$5</f>
        <v>0</v>
      </c>
    </row>
    <row r="416" spans="2:62" ht="37.5" thickBot="1" x14ac:dyDescent="0.3">
      <c r="B416" s="71"/>
      <c r="C416" s="70"/>
      <c r="D416" s="69"/>
      <c r="E416" s="68"/>
      <c r="F416" s="68"/>
      <c r="G416" s="67"/>
      <c r="H416" s="66"/>
      <c r="I416" s="64"/>
      <c r="J416" s="64"/>
      <c r="K416" s="65"/>
      <c r="L416" s="64"/>
      <c r="M416" s="62"/>
      <c r="N416" s="64"/>
      <c r="O416" s="62"/>
      <c r="P416" s="64"/>
      <c r="Q416" s="62"/>
      <c r="R416" s="64"/>
      <c r="S416" s="62"/>
      <c r="T416" s="64"/>
      <c r="U416" s="62"/>
      <c r="V416" s="64"/>
      <c r="W416" s="62"/>
      <c r="X416" s="64"/>
      <c r="Y416" s="62"/>
      <c r="Z416" s="64"/>
      <c r="AA416" s="62"/>
      <c r="AB416" s="63"/>
      <c r="AC416" s="62"/>
      <c r="AD416" s="62"/>
      <c r="AE416" s="62"/>
      <c r="AF416" s="61"/>
      <c r="AG416" s="61"/>
      <c r="AH416" s="60"/>
      <c r="AI416" s="59" t="s">
        <v>136</v>
      </c>
      <c r="AJ416" s="58">
        <f t="shared" ref="AJ416:BB416" si="55">AJ415/3</f>
        <v>37.666666666666664</v>
      </c>
      <c r="AK416" s="57">
        <f t="shared" si="55"/>
        <v>0</v>
      </c>
      <c r="AL416" s="56">
        <f t="shared" si="55"/>
        <v>0</v>
      </c>
      <c r="AM416" s="58">
        <f t="shared" si="55"/>
        <v>10</v>
      </c>
      <c r="AN416" s="57">
        <f t="shared" si="55"/>
        <v>0</v>
      </c>
      <c r="AO416" s="56">
        <f t="shared" si="55"/>
        <v>0.66666666666666663</v>
      </c>
      <c r="AP416" s="58">
        <f t="shared" si="55"/>
        <v>0</v>
      </c>
      <c r="AQ416" s="57">
        <f t="shared" si="55"/>
        <v>0</v>
      </c>
      <c r="AR416" s="56">
        <f t="shared" si="55"/>
        <v>0</v>
      </c>
      <c r="AS416" s="58">
        <f t="shared" si="55"/>
        <v>5.666666666666667</v>
      </c>
      <c r="AT416" s="57">
        <f t="shared" si="55"/>
        <v>0</v>
      </c>
      <c r="AU416" s="56">
        <f t="shared" si="55"/>
        <v>0</v>
      </c>
      <c r="AV416" s="58">
        <f t="shared" si="55"/>
        <v>0</v>
      </c>
      <c r="AW416" s="57">
        <f t="shared" si="55"/>
        <v>0</v>
      </c>
      <c r="AX416" s="56">
        <f t="shared" si="55"/>
        <v>0</v>
      </c>
      <c r="AY416" s="55">
        <f t="shared" si="55"/>
        <v>0</v>
      </c>
      <c r="AZ416" s="54">
        <f t="shared" si="55"/>
        <v>0</v>
      </c>
      <c r="BA416" s="54">
        <f t="shared" si="55"/>
        <v>0.33333333333333331</v>
      </c>
      <c r="BB416" s="53">
        <f t="shared" si="55"/>
        <v>0</v>
      </c>
      <c r="BC416" s="52" t="s">
        <v>135</v>
      </c>
    </row>
    <row r="417" spans="2:62" ht="28.15" customHeight="1" x14ac:dyDescent="0.2">
      <c r="B417" s="30"/>
      <c r="C417" s="242">
        <v>1</v>
      </c>
      <c r="D417" s="44"/>
      <c r="E417" s="43"/>
      <c r="F417" s="43"/>
      <c r="G417" s="42"/>
      <c r="H417" s="223" t="s">
        <v>384</v>
      </c>
      <c r="I417" s="246">
        <v>44</v>
      </c>
      <c r="J417" s="246">
        <v>21</v>
      </c>
      <c r="K417" s="246">
        <v>5</v>
      </c>
      <c r="L417" s="41" t="s">
        <v>133</v>
      </c>
      <c r="M417" s="40" t="s">
        <v>132</v>
      </c>
      <c r="N417" s="41" t="s">
        <v>131</v>
      </c>
      <c r="O417" s="40" t="s">
        <v>186</v>
      </c>
      <c r="P417" s="41" t="s">
        <v>130</v>
      </c>
      <c r="Q417" s="40" t="s">
        <v>186</v>
      </c>
      <c r="R417" s="41" t="s">
        <v>129</v>
      </c>
      <c r="S417" s="40" t="s">
        <v>175</v>
      </c>
      <c r="T417" s="41" t="s">
        <v>128</v>
      </c>
      <c r="U417" s="40"/>
      <c r="V417" s="41" t="s">
        <v>127</v>
      </c>
      <c r="W417" s="40"/>
      <c r="X417" s="41" t="s">
        <v>126</v>
      </c>
      <c r="Y417" s="40"/>
      <c r="Z417" s="41" t="s">
        <v>125</v>
      </c>
      <c r="AA417" s="40"/>
      <c r="AB417" s="39"/>
      <c r="AC417" s="40"/>
      <c r="AD417" s="39"/>
      <c r="AE417" s="38" t="s">
        <v>414</v>
      </c>
      <c r="AF417" s="250"/>
      <c r="AG417" s="250"/>
      <c r="AH417" s="37"/>
      <c r="AI417" s="11"/>
      <c r="AJ417" s="233">
        <f>SUMPRODUCT(LEN($M417:$U420)-LEN(SUBSTITUTE($M417:$U420,"A", "")))</f>
        <v>31</v>
      </c>
      <c r="AK417" s="239">
        <f>SUMPRODUCT(LEN($X417:$X420)-LEN(SUBSTITUTE($X417:$X420,"A", "")))</f>
        <v>0</v>
      </c>
      <c r="AL417" s="230">
        <f>SUMPRODUCT(LEN($W417:$W420)-LEN(SUBSTITUTE($W417:$W420,"A", "")))</f>
        <v>0</v>
      </c>
      <c r="AM417" s="233">
        <f>SUMPRODUCT(LEN($M417:$U420)-LEN(SUBSTITUTE($M417:$U420,"S", "")))</f>
        <v>4</v>
      </c>
      <c r="AN417" s="239">
        <f>SUMPRODUCT(LEN($X417:$X420)-LEN(SUBSTITUTE($X417:$X420,"S", "")))</f>
        <v>0</v>
      </c>
      <c r="AO417" s="230">
        <f>SUMPRODUCT(LEN($W417:$W420)-LEN(SUBSTITUTE($W417:$W420,"S", "")))</f>
        <v>0</v>
      </c>
      <c r="AP417" s="233">
        <f>SUMPRODUCT(LEN($M417:$U420)-LEN(SUBSTITUTE($M417:$U420,"F", "")))</f>
        <v>0</v>
      </c>
      <c r="AQ417" s="239">
        <f>SUMPRODUCT(LEN($X417:$X420)-LEN(SUBSTITUTE($X417:$X420,"F", "")))</f>
        <v>0</v>
      </c>
      <c r="AR417" s="230">
        <f>SUMPRODUCT(LEN($W417:$W420)-LEN(SUBSTITUTE($W417:$W420,"F", "")))</f>
        <v>0</v>
      </c>
      <c r="AS417" s="233">
        <f>SUMPRODUCT(LEN($M417:$U420)-LEN(SUBSTITUTE($M417:$U420,"G", "")))</f>
        <v>3</v>
      </c>
      <c r="AT417" s="239">
        <f>SUMPRODUCT(LEN($X417:$X420)-LEN(SUBSTITUTE($X417:$X420,"G", "")))</f>
        <v>0</v>
      </c>
      <c r="AU417" s="230">
        <f>SUMPRODUCT(LEN($W417:$W420)-LEN(SUBSTITUTE($W417:$W420,"G", "")))</f>
        <v>0</v>
      </c>
      <c r="AV417" s="233">
        <f>SUMPRODUCT(LEN($L417:$U420)-LEN(SUBSTITUTE($L417:$U420,"M", "")))</f>
        <v>0</v>
      </c>
      <c r="AW417" s="236">
        <f>SUMPRODUCT(LEN($X417:$X420)-LEN(SUBSTITUTE($X417:$X420,"M", "")))</f>
        <v>0</v>
      </c>
      <c r="AX417" s="230">
        <f>SUMPRODUCT(LEN($W417:$W420)-LEN(SUBSTITUTE($W417:$W420,"M", "")))</f>
        <v>0</v>
      </c>
      <c r="AY417" s="291">
        <f>SUMPRODUCT(LEN($AE417:$AE420)-LEN(SUBSTITUTE($AE417:$AE420,"S", "")))</f>
        <v>0</v>
      </c>
      <c r="AZ417" s="227">
        <f>SUMPRODUCT(LEN($AE417:$AE420)-LEN(SUBSTITUTE($AE417:$AE420,"F", "")))</f>
        <v>0</v>
      </c>
      <c r="BA417" s="227">
        <f>SUMPRODUCT(LEN($AE417:$AE420)-LEN(SUBSTITUTE($AE417:$AE420,"G", "")))</f>
        <v>1</v>
      </c>
      <c r="BB417" s="294">
        <f>SUMPRODUCT(LEN($AE417:$AE420)-LEN(SUBSTITUTE($AE417:$AE420,"M", "")))</f>
        <v>0</v>
      </c>
    </row>
    <row r="418" spans="2:62" ht="28.15" customHeight="1" thickBot="1" x14ac:dyDescent="0.25">
      <c r="B418" s="30"/>
      <c r="C418" s="243"/>
      <c r="D418" s="36"/>
      <c r="E418" s="35"/>
      <c r="F418" s="35"/>
      <c r="G418" s="34"/>
      <c r="H418" s="224"/>
      <c r="I418" s="247"/>
      <c r="J418" s="247"/>
      <c r="K418" s="247"/>
      <c r="L418" s="33" t="s">
        <v>123</v>
      </c>
      <c r="M418" s="32" t="s">
        <v>132</v>
      </c>
      <c r="N418" s="33" t="s">
        <v>122</v>
      </c>
      <c r="O418" s="32" t="s">
        <v>527</v>
      </c>
      <c r="P418" s="33" t="s">
        <v>120</v>
      </c>
      <c r="Q418" s="32" t="s">
        <v>186</v>
      </c>
      <c r="R418" s="33" t="s">
        <v>119</v>
      </c>
      <c r="S418" s="32" t="s">
        <v>124</v>
      </c>
      <c r="T418" s="33" t="s">
        <v>118</v>
      </c>
      <c r="U418" s="32"/>
      <c r="V418" s="33" t="s">
        <v>117</v>
      </c>
      <c r="W418" s="32"/>
      <c r="X418" s="33" t="s">
        <v>116</v>
      </c>
      <c r="Y418" s="32"/>
      <c r="Z418" s="33" t="s">
        <v>115</v>
      </c>
      <c r="AA418" s="32"/>
      <c r="AB418" s="31"/>
      <c r="AC418" s="32"/>
      <c r="AD418" s="31"/>
      <c r="AE418" s="23"/>
      <c r="AF418" s="251"/>
      <c r="AG418" s="251"/>
      <c r="AH418" s="22"/>
      <c r="AI418" s="11"/>
      <c r="AJ418" s="234"/>
      <c r="AK418" s="240"/>
      <c r="AL418" s="231"/>
      <c r="AM418" s="234"/>
      <c r="AN418" s="240"/>
      <c r="AO418" s="231"/>
      <c r="AP418" s="234"/>
      <c r="AQ418" s="240"/>
      <c r="AR418" s="231"/>
      <c r="AS418" s="234"/>
      <c r="AT418" s="240"/>
      <c r="AU418" s="231"/>
      <c r="AV418" s="234"/>
      <c r="AW418" s="237"/>
      <c r="AX418" s="231"/>
      <c r="AY418" s="292"/>
      <c r="AZ418" s="228"/>
      <c r="BA418" s="228"/>
      <c r="BB418" s="295"/>
    </row>
    <row r="419" spans="2:62" ht="28.15" customHeight="1" x14ac:dyDescent="0.2">
      <c r="B419" s="30"/>
      <c r="C419" s="244"/>
      <c r="D419" s="29"/>
      <c r="E419" s="28"/>
      <c r="F419" s="28"/>
      <c r="G419" s="27"/>
      <c r="H419" s="225">
        <v>208</v>
      </c>
      <c r="I419" s="248"/>
      <c r="J419" s="248"/>
      <c r="K419" s="248"/>
      <c r="L419" s="26" t="s">
        <v>114</v>
      </c>
      <c r="M419" s="25" t="s">
        <v>186</v>
      </c>
      <c r="N419" s="26" t="s">
        <v>112</v>
      </c>
      <c r="O419" s="25" t="s">
        <v>389</v>
      </c>
      <c r="P419" s="26" t="s">
        <v>111</v>
      </c>
      <c r="Q419" s="25" t="s">
        <v>132</v>
      </c>
      <c r="R419" s="26" t="s">
        <v>110</v>
      </c>
      <c r="S419" s="25" t="s">
        <v>104</v>
      </c>
      <c r="T419" s="26" t="s">
        <v>109</v>
      </c>
      <c r="U419" s="25"/>
      <c r="V419" s="26" t="s">
        <v>108</v>
      </c>
      <c r="W419" s="25"/>
      <c r="X419" s="26" t="s">
        <v>107</v>
      </c>
      <c r="Y419" s="25"/>
      <c r="Z419" s="26" t="s">
        <v>106</v>
      </c>
      <c r="AA419" s="25"/>
      <c r="AB419" s="24"/>
      <c r="AC419" s="25"/>
      <c r="AD419" s="24"/>
      <c r="AE419" s="23"/>
      <c r="AF419" s="251"/>
      <c r="AG419" s="251"/>
      <c r="AH419" s="22"/>
      <c r="AI419" s="11"/>
      <c r="AJ419" s="234"/>
      <c r="AK419" s="240"/>
      <c r="AL419" s="231"/>
      <c r="AM419" s="234"/>
      <c r="AN419" s="240"/>
      <c r="AO419" s="231"/>
      <c r="AP419" s="234"/>
      <c r="AQ419" s="240"/>
      <c r="AR419" s="231"/>
      <c r="AS419" s="234"/>
      <c r="AT419" s="240"/>
      <c r="AU419" s="231"/>
      <c r="AV419" s="234"/>
      <c r="AW419" s="237"/>
      <c r="AX419" s="231"/>
      <c r="AY419" s="292"/>
      <c r="AZ419" s="228"/>
      <c r="BA419" s="228"/>
      <c r="BB419" s="295"/>
    </row>
    <row r="420" spans="2:62" ht="28.15" customHeight="1" thickBot="1" x14ac:dyDescent="0.25">
      <c r="B420" s="30"/>
      <c r="C420" s="253"/>
      <c r="D420" s="51"/>
      <c r="E420" s="50"/>
      <c r="F420" s="50"/>
      <c r="G420" s="49"/>
      <c r="H420" s="226"/>
      <c r="I420" s="254"/>
      <c r="J420" s="254"/>
      <c r="K420" s="254"/>
      <c r="L420" s="48" t="s">
        <v>105</v>
      </c>
      <c r="M420" s="47" t="s">
        <v>376</v>
      </c>
      <c r="N420" s="48" t="s">
        <v>103</v>
      </c>
      <c r="O420" s="47" t="s">
        <v>132</v>
      </c>
      <c r="P420" s="48" t="s">
        <v>102</v>
      </c>
      <c r="Q420" s="47" t="s">
        <v>132</v>
      </c>
      <c r="R420" s="48" t="s">
        <v>101</v>
      </c>
      <c r="S420" s="47" t="s">
        <v>121</v>
      </c>
      <c r="T420" s="48">
        <v>20</v>
      </c>
      <c r="U420" s="47"/>
      <c r="V420" s="48" t="s">
        <v>100</v>
      </c>
      <c r="W420" s="47"/>
      <c r="X420" s="48" t="s">
        <v>99</v>
      </c>
      <c r="Y420" s="47"/>
      <c r="Z420" s="48" t="s">
        <v>98</v>
      </c>
      <c r="AA420" s="47"/>
      <c r="AB420" s="16"/>
      <c r="AC420" s="47"/>
      <c r="AD420" s="16"/>
      <c r="AE420" s="46"/>
      <c r="AF420" s="255"/>
      <c r="AG420" s="255"/>
      <c r="AH420" s="45"/>
      <c r="AI420" s="11"/>
      <c r="AJ420" s="235"/>
      <c r="AK420" s="241"/>
      <c r="AL420" s="232"/>
      <c r="AM420" s="235"/>
      <c r="AN420" s="241"/>
      <c r="AO420" s="232"/>
      <c r="AP420" s="235"/>
      <c r="AQ420" s="241"/>
      <c r="AR420" s="232"/>
      <c r="AS420" s="235"/>
      <c r="AT420" s="241"/>
      <c r="AU420" s="232"/>
      <c r="AV420" s="235"/>
      <c r="AW420" s="238"/>
      <c r="AX420" s="232"/>
      <c r="AY420" s="293"/>
      <c r="AZ420" s="229"/>
      <c r="BA420" s="229"/>
      <c r="BB420" s="296"/>
    </row>
    <row r="421" spans="2:62" ht="28.15" customHeight="1" x14ac:dyDescent="0.2">
      <c r="B421" s="30"/>
      <c r="C421" s="242">
        <v>2</v>
      </c>
      <c r="D421" s="44"/>
      <c r="E421" s="43"/>
      <c r="F421" s="43"/>
      <c r="G421" s="42"/>
      <c r="H421" s="223"/>
      <c r="I421" s="246">
        <v>86</v>
      </c>
      <c r="J421" s="246">
        <v>26</v>
      </c>
      <c r="K421" s="246">
        <v>7</v>
      </c>
      <c r="L421" s="41" t="s">
        <v>133</v>
      </c>
      <c r="M421" s="40" t="s">
        <v>186</v>
      </c>
      <c r="N421" s="41" t="s">
        <v>131</v>
      </c>
      <c r="O421" s="40" t="s">
        <v>417</v>
      </c>
      <c r="P421" s="41" t="s">
        <v>130</v>
      </c>
      <c r="Q421" s="40" t="s">
        <v>417</v>
      </c>
      <c r="R421" s="41" t="s">
        <v>129</v>
      </c>
      <c r="S421" s="40" t="s">
        <v>379</v>
      </c>
      <c r="T421" s="41" t="s">
        <v>128</v>
      </c>
      <c r="U421" s="40" t="s">
        <v>113</v>
      </c>
      <c r="V421" s="41" t="s">
        <v>127</v>
      </c>
      <c r="W421" s="40"/>
      <c r="X421" s="41" t="s">
        <v>126</v>
      </c>
      <c r="Y421" s="40"/>
      <c r="Z421" s="41" t="s">
        <v>125</v>
      </c>
      <c r="AA421" s="40"/>
      <c r="AB421" s="39"/>
      <c r="AC421" s="40"/>
      <c r="AD421" s="39"/>
      <c r="AE421" s="38"/>
      <c r="AF421" s="250"/>
      <c r="AG421" s="250"/>
      <c r="AH421" s="37"/>
      <c r="AI421" s="11"/>
      <c r="AJ421" s="233">
        <f>SUMPRODUCT(LEN($M421:$U424)-LEN(SUBSTITUTE($M421:$U424,"A", "")))</f>
        <v>51</v>
      </c>
      <c r="AK421" s="239">
        <f>SUMPRODUCT(LEN($X421:$X424)-LEN(SUBSTITUTE($X421:$X424,"A", "")))</f>
        <v>0</v>
      </c>
      <c r="AL421" s="230">
        <f>SUMPRODUCT(LEN($W421:$W424)-LEN(SUBSTITUTE($W421:$W424,"A", "")))</f>
        <v>0</v>
      </c>
      <c r="AM421" s="233">
        <f>SUMPRODUCT(LEN($M421:$U424)-LEN(SUBSTITUTE($M421:$U424,"S", "")))</f>
        <v>13</v>
      </c>
      <c r="AN421" s="239">
        <f>SUMPRODUCT(LEN($X421:$X424)-LEN(SUBSTITUTE($X421:$X424,"S", "")))</f>
        <v>0</v>
      </c>
      <c r="AO421" s="230">
        <f>SUMPRODUCT(LEN($W421:$W424)-LEN(SUBSTITUTE($W421:$W424,"S", "")))</f>
        <v>0</v>
      </c>
      <c r="AP421" s="233">
        <f>SUMPRODUCT(LEN($M421:$U424)-LEN(SUBSTITUTE($M421:$U424,"F", "")))</f>
        <v>0</v>
      </c>
      <c r="AQ421" s="239">
        <f>SUMPRODUCT(LEN($X421:$X424)-LEN(SUBSTITUTE($X421:$X424,"F", "")))</f>
        <v>0</v>
      </c>
      <c r="AR421" s="230">
        <f>SUMPRODUCT(LEN($W421:$W424)-LEN(SUBSTITUTE($W421:$W424,"F", "")))</f>
        <v>0</v>
      </c>
      <c r="AS421" s="233">
        <f>SUMPRODUCT(LEN($M421:$U424)-LEN(SUBSTITUTE($M421:$U424,"G", "")))</f>
        <v>6</v>
      </c>
      <c r="AT421" s="239">
        <f>SUMPRODUCT(LEN($X421:$X424)-LEN(SUBSTITUTE($X421:$X424,"G", "")))</f>
        <v>0</v>
      </c>
      <c r="AU421" s="230">
        <f>SUMPRODUCT(LEN($W421:$W424)-LEN(SUBSTITUTE($W421:$W424,"G", "")))</f>
        <v>0</v>
      </c>
      <c r="AV421" s="233">
        <f>SUMPRODUCT(LEN($L421:$U424)-LEN(SUBSTITUTE($L421:$U424,"M", "")))</f>
        <v>0</v>
      </c>
      <c r="AW421" s="236">
        <f>SUMPRODUCT(LEN($X421:$X424)-LEN(SUBSTITUTE($X421:$X424,"M", "")))</f>
        <v>0</v>
      </c>
      <c r="AX421" s="230">
        <f>SUMPRODUCT(LEN($W421:$W424)-LEN(SUBSTITUTE($W421:$W424,"M", "")))</f>
        <v>0</v>
      </c>
      <c r="AY421" s="291">
        <f>SUMPRODUCT(LEN($AE421:$AE424)-LEN(SUBSTITUTE($AE421:$AE424,"S", "")))</f>
        <v>0</v>
      </c>
      <c r="AZ421" s="227">
        <f>SUMPRODUCT(LEN($AE421:$AE424)-LEN(SUBSTITUTE($AE421:$AE424,"F", "")))</f>
        <v>0</v>
      </c>
      <c r="BA421" s="227">
        <f>SUMPRODUCT(LEN($AE421:$AE424)-LEN(SUBSTITUTE($AE421:$AE424,"G", "")))</f>
        <v>0</v>
      </c>
      <c r="BB421" s="294">
        <f>SUMPRODUCT(LEN($AE421:$AE424)-LEN(SUBSTITUTE($AE421:$AE424,"M", "")))</f>
        <v>0</v>
      </c>
    </row>
    <row r="422" spans="2:62" ht="28.15" customHeight="1" thickBot="1" x14ac:dyDescent="0.25">
      <c r="B422" s="30"/>
      <c r="C422" s="243"/>
      <c r="D422" s="36"/>
      <c r="E422" s="35"/>
      <c r="F422" s="35"/>
      <c r="G422" s="34"/>
      <c r="H422" s="224"/>
      <c r="I422" s="247"/>
      <c r="J422" s="247"/>
      <c r="K422" s="247"/>
      <c r="L422" s="33" t="s">
        <v>123</v>
      </c>
      <c r="M422" s="32" t="s">
        <v>417</v>
      </c>
      <c r="N422" s="33" t="s">
        <v>122</v>
      </c>
      <c r="O422" s="32" t="s">
        <v>452</v>
      </c>
      <c r="P422" s="33" t="s">
        <v>120</v>
      </c>
      <c r="Q422" s="32" t="s">
        <v>417</v>
      </c>
      <c r="R422" s="33" t="s">
        <v>119</v>
      </c>
      <c r="S422" s="32" t="s">
        <v>195</v>
      </c>
      <c r="T422" s="33" t="s">
        <v>118</v>
      </c>
      <c r="U422" s="32" t="s">
        <v>104</v>
      </c>
      <c r="V422" s="33" t="s">
        <v>117</v>
      </c>
      <c r="W422" s="32"/>
      <c r="X422" s="33" t="s">
        <v>116</v>
      </c>
      <c r="Y422" s="32"/>
      <c r="Z422" s="33" t="s">
        <v>115</v>
      </c>
      <c r="AA422" s="32"/>
      <c r="AB422" s="31"/>
      <c r="AC422" s="32"/>
      <c r="AD422" s="31"/>
      <c r="AE422" s="23"/>
      <c r="AF422" s="251"/>
      <c r="AG422" s="251"/>
      <c r="AH422" s="22"/>
      <c r="AI422" s="11"/>
      <c r="AJ422" s="234"/>
      <c r="AK422" s="240"/>
      <c r="AL422" s="231"/>
      <c r="AM422" s="234"/>
      <c r="AN422" s="240"/>
      <c r="AO422" s="231"/>
      <c r="AP422" s="234"/>
      <c r="AQ422" s="240"/>
      <c r="AR422" s="231"/>
      <c r="AS422" s="234"/>
      <c r="AT422" s="240"/>
      <c r="AU422" s="231"/>
      <c r="AV422" s="234"/>
      <c r="AW422" s="237"/>
      <c r="AX422" s="231"/>
      <c r="AY422" s="292"/>
      <c r="AZ422" s="228"/>
      <c r="BA422" s="228"/>
      <c r="BB422" s="295"/>
    </row>
    <row r="423" spans="2:62" ht="28.15" customHeight="1" x14ac:dyDescent="0.2">
      <c r="B423" s="30"/>
      <c r="C423" s="244"/>
      <c r="D423" s="29"/>
      <c r="E423" s="28"/>
      <c r="F423" s="28"/>
      <c r="G423" s="27"/>
      <c r="H423" s="225"/>
      <c r="I423" s="248"/>
      <c r="J423" s="248"/>
      <c r="K423" s="248"/>
      <c r="L423" s="26" t="s">
        <v>114</v>
      </c>
      <c r="M423" s="25" t="s">
        <v>707</v>
      </c>
      <c r="N423" s="26" t="s">
        <v>112</v>
      </c>
      <c r="O423" s="25" t="s">
        <v>733</v>
      </c>
      <c r="P423" s="26" t="s">
        <v>111</v>
      </c>
      <c r="Q423" s="25" t="s">
        <v>376</v>
      </c>
      <c r="R423" s="26" t="s">
        <v>110</v>
      </c>
      <c r="S423" s="25" t="s">
        <v>187</v>
      </c>
      <c r="T423" s="26" t="s">
        <v>109</v>
      </c>
      <c r="U423" s="25" t="s">
        <v>121</v>
      </c>
      <c r="V423" s="26" t="s">
        <v>108</v>
      </c>
      <c r="W423" s="25"/>
      <c r="X423" s="26" t="s">
        <v>107</v>
      </c>
      <c r="Y423" s="25"/>
      <c r="Z423" s="26" t="s">
        <v>106</v>
      </c>
      <c r="AA423" s="25"/>
      <c r="AB423" s="24"/>
      <c r="AC423" s="25"/>
      <c r="AD423" s="24"/>
      <c r="AE423" s="23"/>
      <c r="AF423" s="251"/>
      <c r="AG423" s="251"/>
      <c r="AH423" s="22"/>
      <c r="AI423" s="11"/>
      <c r="AJ423" s="234"/>
      <c r="AK423" s="240"/>
      <c r="AL423" s="231"/>
      <c r="AM423" s="234"/>
      <c r="AN423" s="240"/>
      <c r="AO423" s="231"/>
      <c r="AP423" s="234"/>
      <c r="AQ423" s="240"/>
      <c r="AR423" s="231"/>
      <c r="AS423" s="234"/>
      <c r="AT423" s="240"/>
      <c r="AU423" s="231"/>
      <c r="AV423" s="234"/>
      <c r="AW423" s="237"/>
      <c r="AX423" s="231"/>
      <c r="AY423" s="292"/>
      <c r="AZ423" s="228"/>
      <c r="BA423" s="228"/>
      <c r="BB423" s="295"/>
    </row>
    <row r="424" spans="2:62" ht="28.15" customHeight="1" thickBot="1" x14ac:dyDescent="0.25">
      <c r="B424" s="30"/>
      <c r="C424" s="253"/>
      <c r="D424" s="51"/>
      <c r="E424" s="50"/>
      <c r="F424" s="50"/>
      <c r="G424" s="49"/>
      <c r="H424" s="226"/>
      <c r="I424" s="254"/>
      <c r="J424" s="254"/>
      <c r="K424" s="254"/>
      <c r="L424" s="48" t="s">
        <v>105</v>
      </c>
      <c r="M424" s="47" t="s">
        <v>377</v>
      </c>
      <c r="N424" s="48" t="s">
        <v>103</v>
      </c>
      <c r="O424" s="47" t="s">
        <v>377</v>
      </c>
      <c r="P424" s="48" t="s">
        <v>102</v>
      </c>
      <c r="Q424" s="47" t="s">
        <v>444</v>
      </c>
      <c r="R424" s="48" t="s">
        <v>101</v>
      </c>
      <c r="S424" s="47" t="s">
        <v>124</v>
      </c>
      <c r="T424" s="48">
        <v>20</v>
      </c>
      <c r="U424" s="47"/>
      <c r="V424" s="48" t="s">
        <v>100</v>
      </c>
      <c r="W424" s="47"/>
      <c r="X424" s="48" t="s">
        <v>99</v>
      </c>
      <c r="Y424" s="47"/>
      <c r="Z424" s="48" t="s">
        <v>98</v>
      </c>
      <c r="AA424" s="47"/>
      <c r="AB424" s="16"/>
      <c r="AC424" s="47"/>
      <c r="AD424" s="16"/>
      <c r="AE424" s="46"/>
      <c r="AF424" s="255"/>
      <c r="AG424" s="255"/>
      <c r="AH424" s="45"/>
      <c r="AI424" s="11"/>
      <c r="AJ424" s="235"/>
      <c r="AK424" s="241"/>
      <c r="AL424" s="232"/>
      <c r="AM424" s="235"/>
      <c r="AN424" s="241"/>
      <c r="AO424" s="232"/>
      <c r="AP424" s="235"/>
      <c r="AQ424" s="241"/>
      <c r="AR424" s="232"/>
      <c r="AS424" s="235"/>
      <c r="AT424" s="241"/>
      <c r="AU424" s="232"/>
      <c r="AV424" s="235"/>
      <c r="AW424" s="238"/>
      <c r="AX424" s="232"/>
      <c r="AY424" s="293"/>
      <c r="AZ424" s="229"/>
      <c r="BA424" s="229"/>
      <c r="BB424" s="296"/>
    </row>
    <row r="425" spans="2:62" ht="28.15" customHeight="1" x14ac:dyDescent="0.2">
      <c r="B425" s="30"/>
      <c r="C425" s="242">
        <v>3</v>
      </c>
      <c r="D425" s="44"/>
      <c r="E425" s="43"/>
      <c r="F425" s="43"/>
      <c r="G425" s="42"/>
      <c r="H425" s="223"/>
      <c r="I425" s="246" t="s">
        <v>690</v>
      </c>
      <c r="J425" s="246" t="s">
        <v>690</v>
      </c>
      <c r="K425" s="246" t="s">
        <v>690</v>
      </c>
      <c r="L425" s="41" t="s">
        <v>133</v>
      </c>
      <c r="M425" s="40" t="s">
        <v>104</v>
      </c>
      <c r="N425" s="41" t="s">
        <v>131</v>
      </c>
      <c r="O425" s="40" t="s">
        <v>186</v>
      </c>
      <c r="P425" s="41" t="s">
        <v>130</v>
      </c>
      <c r="Q425" s="40" t="s">
        <v>428</v>
      </c>
      <c r="R425" s="41" t="s">
        <v>129</v>
      </c>
      <c r="S425" s="40" t="s">
        <v>389</v>
      </c>
      <c r="T425" s="41" t="s">
        <v>128</v>
      </c>
      <c r="U425" s="40" t="s">
        <v>195</v>
      </c>
      <c r="V425" s="41" t="s">
        <v>127</v>
      </c>
      <c r="W425" s="40" t="s">
        <v>121</v>
      </c>
      <c r="X425" s="41" t="s">
        <v>126</v>
      </c>
      <c r="Y425" s="40"/>
      <c r="Z425" s="41" t="s">
        <v>125</v>
      </c>
      <c r="AA425" s="40"/>
      <c r="AB425" s="39"/>
      <c r="AC425" s="40"/>
      <c r="AD425" s="39" t="s">
        <v>1097</v>
      </c>
      <c r="AE425" s="38"/>
      <c r="AF425" s="250"/>
      <c r="AG425" s="250"/>
      <c r="AH425" s="37"/>
      <c r="AI425" s="11"/>
      <c r="AJ425" s="233">
        <f>SUMPRODUCT(LEN($M425:$U428)-LEN(SUBSTITUTE($M425:$U428,"A", "")))</f>
        <v>31</v>
      </c>
      <c r="AK425" s="239">
        <f>SUMPRODUCT(LEN($X425:$X428)-LEN(SUBSTITUTE($X425:$X428,"A", "")))</f>
        <v>0</v>
      </c>
      <c r="AL425" s="230">
        <f>SUMPRODUCT(LEN($W425:$W428)-LEN(SUBSTITUTE($W425:$W428,"A", "")))</f>
        <v>0</v>
      </c>
      <c r="AM425" s="233">
        <f>SUMPRODUCT(LEN($M425:$U428)-LEN(SUBSTITUTE($M425:$U428,"S", "")))</f>
        <v>13</v>
      </c>
      <c r="AN425" s="239">
        <f>SUMPRODUCT(LEN($X425:$X428)-LEN(SUBSTITUTE($X425:$X428,"S", "")))</f>
        <v>0</v>
      </c>
      <c r="AO425" s="230">
        <f>SUMPRODUCT(LEN($W425:$W428)-LEN(SUBSTITUTE($W425:$W428,"S", "")))</f>
        <v>2</v>
      </c>
      <c r="AP425" s="233">
        <f>SUMPRODUCT(LEN($M425:$U428)-LEN(SUBSTITUTE($M425:$U428,"F", "")))</f>
        <v>0</v>
      </c>
      <c r="AQ425" s="239">
        <f>SUMPRODUCT(LEN($X425:$X428)-LEN(SUBSTITUTE($X425:$X428,"F", "")))</f>
        <v>0</v>
      </c>
      <c r="AR425" s="230">
        <f>SUMPRODUCT(LEN($W425:$W428)-LEN(SUBSTITUTE($W425:$W428,"F", "")))</f>
        <v>0</v>
      </c>
      <c r="AS425" s="233">
        <f>SUMPRODUCT(LEN($M425:$U428)-LEN(SUBSTITUTE($M425:$U428,"G", "")))</f>
        <v>8</v>
      </c>
      <c r="AT425" s="239">
        <f>SUMPRODUCT(LEN($X425:$X428)-LEN(SUBSTITUTE($X425:$X428,"G", "")))</f>
        <v>0</v>
      </c>
      <c r="AU425" s="230">
        <f>SUMPRODUCT(LEN($W425:$W428)-LEN(SUBSTITUTE($W425:$W428,"G", "")))</f>
        <v>0</v>
      </c>
      <c r="AV425" s="233">
        <f>SUMPRODUCT(LEN($L425:$U428)-LEN(SUBSTITUTE($L425:$U428,"M", "")))</f>
        <v>0</v>
      </c>
      <c r="AW425" s="236">
        <f>SUMPRODUCT(LEN($X425:$X428)-LEN(SUBSTITUTE($X425:$X428,"M", "")))</f>
        <v>0</v>
      </c>
      <c r="AX425" s="230">
        <f>SUMPRODUCT(LEN($W425:$W428)-LEN(SUBSTITUTE($W425:$W428,"M", "")))</f>
        <v>0</v>
      </c>
      <c r="AY425" s="291">
        <f>SUMPRODUCT(LEN($AE425:$AE428)-LEN(SUBSTITUTE($AE425:$AE428,"S", "")))</f>
        <v>0</v>
      </c>
      <c r="AZ425" s="227">
        <f>SUMPRODUCT(LEN($AE425:$AE428)-LEN(SUBSTITUTE($AE425:$AE428,"F", "")))</f>
        <v>0</v>
      </c>
      <c r="BA425" s="227">
        <f>SUMPRODUCT(LEN($AE425:$AE428)-LEN(SUBSTITUTE($AE425:$AE428,"G", "")))</f>
        <v>0</v>
      </c>
      <c r="BB425" s="294">
        <f>SUMPRODUCT(LEN($AE425:$AE428)-LEN(SUBSTITUTE($AE425:$AE428,"M", "")))</f>
        <v>0</v>
      </c>
    </row>
    <row r="426" spans="2:62" ht="28.15" customHeight="1" thickBot="1" x14ac:dyDescent="0.25">
      <c r="B426" s="30"/>
      <c r="C426" s="243"/>
      <c r="D426" s="36"/>
      <c r="E426" s="35"/>
      <c r="F426" s="35"/>
      <c r="G426" s="34"/>
      <c r="H426" s="224"/>
      <c r="I426" s="247"/>
      <c r="J426" s="247"/>
      <c r="K426" s="247"/>
      <c r="L426" s="33" t="s">
        <v>123</v>
      </c>
      <c r="M426" s="32" t="s">
        <v>186</v>
      </c>
      <c r="N426" s="33" t="s">
        <v>122</v>
      </c>
      <c r="O426" s="32" t="s">
        <v>389</v>
      </c>
      <c r="P426" s="33" t="s">
        <v>120</v>
      </c>
      <c r="Q426" s="32" t="s">
        <v>389</v>
      </c>
      <c r="R426" s="33" t="s">
        <v>119</v>
      </c>
      <c r="S426" s="32" t="s">
        <v>132</v>
      </c>
      <c r="T426" s="33" t="s">
        <v>118</v>
      </c>
      <c r="U426" s="32" t="s">
        <v>113</v>
      </c>
      <c r="V426" s="33" t="s">
        <v>117</v>
      </c>
      <c r="W426" s="32" t="s">
        <v>121</v>
      </c>
      <c r="X426" s="33" t="s">
        <v>116</v>
      </c>
      <c r="Y426" s="32"/>
      <c r="Z426" s="33" t="s">
        <v>115</v>
      </c>
      <c r="AA426" s="32"/>
      <c r="AB426" s="31"/>
      <c r="AC426" s="32"/>
      <c r="AD426" s="31" t="s">
        <v>412</v>
      </c>
      <c r="AE426" s="23"/>
      <c r="AF426" s="251"/>
      <c r="AG426" s="251"/>
      <c r="AH426" s="22"/>
      <c r="AI426" s="11"/>
      <c r="AJ426" s="234"/>
      <c r="AK426" s="240"/>
      <c r="AL426" s="231"/>
      <c r="AM426" s="234"/>
      <c r="AN426" s="240"/>
      <c r="AO426" s="231"/>
      <c r="AP426" s="234"/>
      <c r="AQ426" s="240"/>
      <c r="AR426" s="231"/>
      <c r="AS426" s="234"/>
      <c r="AT426" s="240"/>
      <c r="AU426" s="231"/>
      <c r="AV426" s="234"/>
      <c r="AW426" s="237"/>
      <c r="AX426" s="231"/>
      <c r="AY426" s="292"/>
      <c r="AZ426" s="228"/>
      <c r="BA426" s="228"/>
      <c r="BB426" s="295"/>
    </row>
    <row r="427" spans="2:62" ht="28.15" customHeight="1" x14ac:dyDescent="0.2">
      <c r="B427" s="30"/>
      <c r="C427" s="244"/>
      <c r="D427" s="29"/>
      <c r="E427" s="28"/>
      <c r="F427" s="28"/>
      <c r="G427" s="27"/>
      <c r="H427" s="225"/>
      <c r="I427" s="248"/>
      <c r="J427" s="248"/>
      <c r="K427" s="248"/>
      <c r="L427" s="26" t="s">
        <v>114</v>
      </c>
      <c r="M427" s="25" t="s">
        <v>399</v>
      </c>
      <c r="N427" s="26" t="s">
        <v>112</v>
      </c>
      <c r="O427" s="25" t="s">
        <v>389</v>
      </c>
      <c r="P427" s="26" t="s">
        <v>111</v>
      </c>
      <c r="Q427" s="25" t="s">
        <v>411</v>
      </c>
      <c r="R427" s="26" t="s">
        <v>110</v>
      </c>
      <c r="S427" s="25" t="s">
        <v>399</v>
      </c>
      <c r="T427" s="26" t="s">
        <v>109</v>
      </c>
      <c r="U427" s="25" t="s">
        <v>113</v>
      </c>
      <c r="V427" s="26" t="s">
        <v>108</v>
      </c>
      <c r="W427" s="25"/>
      <c r="X427" s="26" t="s">
        <v>107</v>
      </c>
      <c r="Y427" s="25"/>
      <c r="Z427" s="26" t="s">
        <v>106</v>
      </c>
      <c r="AA427" s="25"/>
      <c r="AB427" s="24"/>
      <c r="AC427" s="25"/>
      <c r="AD427" s="24" t="s">
        <v>1096</v>
      </c>
      <c r="AE427" s="23"/>
      <c r="AF427" s="251"/>
      <c r="AG427" s="251"/>
      <c r="AH427" s="22"/>
      <c r="AI427" s="11"/>
      <c r="AJ427" s="234"/>
      <c r="AK427" s="240"/>
      <c r="AL427" s="231"/>
      <c r="AM427" s="234"/>
      <c r="AN427" s="240"/>
      <c r="AO427" s="231"/>
      <c r="AP427" s="234"/>
      <c r="AQ427" s="240"/>
      <c r="AR427" s="231"/>
      <c r="AS427" s="234"/>
      <c r="AT427" s="240"/>
      <c r="AU427" s="231"/>
      <c r="AV427" s="234"/>
      <c r="AW427" s="237"/>
      <c r="AX427" s="231"/>
      <c r="AY427" s="292"/>
      <c r="AZ427" s="228"/>
      <c r="BA427" s="228"/>
      <c r="BB427" s="295"/>
    </row>
    <row r="428" spans="2:62" ht="28.15" customHeight="1" thickBot="1" x14ac:dyDescent="0.25">
      <c r="B428" s="21"/>
      <c r="C428" s="245"/>
      <c r="D428" s="20"/>
      <c r="E428" s="19"/>
      <c r="F428" s="19"/>
      <c r="G428" s="18"/>
      <c r="H428" s="226"/>
      <c r="I428" s="249"/>
      <c r="J428" s="249"/>
      <c r="K428" s="249"/>
      <c r="L428" s="17" t="s">
        <v>105</v>
      </c>
      <c r="M428" s="15" t="s">
        <v>389</v>
      </c>
      <c r="N428" s="17" t="s">
        <v>103</v>
      </c>
      <c r="O428" s="15" t="s">
        <v>186</v>
      </c>
      <c r="P428" s="17" t="s">
        <v>102</v>
      </c>
      <c r="Q428" s="15" t="s">
        <v>186</v>
      </c>
      <c r="R428" s="17" t="s">
        <v>101</v>
      </c>
      <c r="S428" s="15" t="s">
        <v>175</v>
      </c>
      <c r="T428" s="17">
        <v>20</v>
      </c>
      <c r="U428" s="15" t="s">
        <v>113</v>
      </c>
      <c r="V428" s="17" t="s">
        <v>100</v>
      </c>
      <c r="W428" s="15"/>
      <c r="X428" s="17" t="s">
        <v>99</v>
      </c>
      <c r="Y428" s="15"/>
      <c r="Z428" s="17" t="s">
        <v>98</v>
      </c>
      <c r="AA428" s="15"/>
      <c r="AB428" s="16"/>
      <c r="AC428" s="15"/>
      <c r="AD428" s="14"/>
      <c r="AE428" s="13"/>
      <c r="AF428" s="252"/>
      <c r="AG428" s="252"/>
      <c r="AH428" s="12"/>
      <c r="AI428" s="11"/>
      <c r="AJ428" s="235"/>
      <c r="AK428" s="241"/>
      <c r="AL428" s="232"/>
      <c r="AM428" s="235"/>
      <c r="AN428" s="241"/>
      <c r="AO428" s="232"/>
      <c r="AP428" s="235"/>
      <c r="AQ428" s="241"/>
      <c r="AR428" s="232"/>
      <c r="AS428" s="235"/>
      <c r="AT428" s="241"/>
      <c r="AU428" s="232"/>
      <c r="AV428" s="235"/>
      <c r="AW428" s="238"/>
      <c r="AX428" s="232"/>
      <c r="AY428" s="293"/>
      <c r="AZ428" s="229"/>
      <c r="BA428" s="229"/>
      <c r="BB428" s="296"/>
    </row>
    <row r="429" spans="2:62" ht="85.9" customHeight="1" thickTop="1" thickBot="1" x14ac:dyDescent="0.35">
      <c r="B429" s="105" t="s">
        <v>174</v>
      </c>
      <c r="C429" s="95" t="s">
        <v>173</v>
      </c>
      <c r="D429" s="100" t="s">
        <v>172</v>
      </c>
      <c r="E429" s="104" t="s">
        <v>171</v>
      </c>
      <c r="F429" s="103"/>
      <c r="G429" s="102"/>
      <c r="H429" s="101" t="s">
        <v>170</v>
      </c>
      <c r="I429" s="100" t="s">
        <v>96</v>
      </c>
      <c r="J429" s="100" t="s">
        <v>169</v>
      </c>
      <c r="K429" s="100" t="s">
        <v>97</v>
      </c>
      <c r="L429" s="256" t="s">
        <v>168</v>
      </c>
      <c r="M429" s="262"/>
      <c r="N429" s="256" t="s">
        <v>167</v>
      </c>
      <c r="O429" s="262"/>
      <c r="P429" s="256" t="s">
        <v>167</v>
      </c>
      <c r="Q429" s="257"/>
      <c r="R429" s="256" t="s">
        <v>167</v>
      </c>
      <c r="S429" s="257"/>
      <c r="T429" s="256" t="s">
        <v>167</v>
      </c>
      <c r="U429" s="257"/>
      <c r="V429" s="256" t="s">
        <v>167</v>
      </c>
      <c r="W429" s="257"/>
      <c r="X429" s="256" t="s">
        <v>167</v>
      </c>
      <c r="Y429" s="257"/>
      <c r="Z429" s="256" t="s">
        <v>167</v>
      </c>
      <c r="AA429" s="257"/>
      <c r="AB429" s="261" t="s">
        <v>166</v>
      </c>
      <c r="AC429" s="257"/>
      <c r="AD429" s="101" t="s">
        <v>165</v>
      </c>
      <c r="AE429" s="101" t="s">
        <v>164</v>
      </c>
      <c r="AF429" s="100" t="s">
        <v>163</v>
      </c>
      <c r="AG429" s="100" t="s">
        <v>162</v>
      </c>
      <c r="AH429" s="99" t="s">
        <v>161</v>
      </c>
      <c r="AI429" s="98"/>
      <c r="AJ429" s="96" t="s">
        <v>160</v>
      </c>
      <c r="AK429" s="95" t="s">
        <v>159</v>
      </c>
      <c r="AL429" s="94" t="s">
        <v>158</v>
      </c>
      <c r="AM429" s="96" t="s">
        <v>157</v>
      </c>
      <c r="AN429" s="95" t="s">
        <v>156</v>
      </c>
      <c r="AO429" s="94" t="s">
        <v>155</v>
      </c>
      <c r="AP429" s="96" t="s">
        <v>154</v>
      </c>
      <c r="AQ429" s="95" t="s">
        <v>153</v>
      </c>
      <c r="AR429" s="97" t="s">
        <v>152</v>
      </c>
      <c r="AS429" s="96" t="s">
        <v>151</v>
      </c>
      <c r="AT429" s="95" t="s">
        <v>150</v>
      </c>
      <c r="AU429" s="94" t="s">
        <v>149</v>
      </c>
      <c r="AV429" s="96" t="s">
        <v>148</v>
      </c>
      <c r="AW429" s="95" t="s">
        <v>147</v>
      </c>
      <c r="AX429" s="94" t="s">
        <v>146</v>
      </c>
      <c r="AY429" s="93" t="s">
        <v>145</v>
      </c>
      <c r="AZ429" s="92" t="s">
        <v>144</v>
      </c>
      <c r="BA429" s="92" t="s">
        <v>143</v>
      </c>
      <c r="BB429" s="91" t="s">
        <v>142</v>
      </c>
    </row>
    <row r="430" spans="2:62" ht="48" thickBot="1" x14ac:dyDescent="0.3">
      <c r="B430" s="90" t="s">
        <v>225</v>
      </c>
      <c r="C430" s="89"/>
      <c r="D430" s="88">
        <v>208</v>
      </c>
      <c r="E430" s="258"/>
      <c r="F430" s="259"/>
      <c r="G430" s="260"/>
      <c r="H430" s="87" t="s">
        <v>140</v>
      </c>
      <c r="I430" s="86"/>
      <c r="J430" s="86"/>
      <c r="K430" s="85"/>
      <c r="L430" s="84"/>
      <c r="M430" s="81"/>
      <c r="N430" s="84"/>
      <c r="O430" s="81"/>
      <c r="P430" s="84"/>
      <c r="Q430" s="81"/>
      <c r="R430" s="84"/>
      <c r="S430" s="81"/>
      <c r="T430" s="84"/>
      <c r="U430" s="81"/>
      <c r="V430" s="84"/>
      <c r="W430" s="81"/>
      <c r="X430" s="84"/>
      <c r="Y430" s="81"/>
      <c r="Z430" s="84"/>
      <c r="AA430" s="83"/>
      <c r="AB430" s="82" t="s">
        <v>139</v>
      </c>
      <c r="AC430" s="81"/>
      <c r="AD430" s="81"/>
      <c r="AE430" s="81"/>
      <c r="AF430" s="80"/>
      <c r="AG430" s="80"/>
      <c r="AH430" s="60"/>
      <c r="AI430" s="79" t="s">
        <v>138</v>
      </c>
      <c r="AJ430" s="78">
        <f t="shared" ref="AJ430:BB430" si="56">SUM(AJ432:AJ443)</f>
        <v>89</v>
      </c>
      <c r="AK430" s="77">
        <f t="shared" si="56"/>
        <v>0</v>
      </c>
      <c r="AL430" s="76">
        <f t="shared" si="56"/>
        <v>0</v>
      </c>
      <c r="AM430" s="78">
        <f t="shared" si="56"/>
        <v>30</v>
      </c>
      <c r="AN430" s="77">
        <f t="shared" si="56"/>
        <v>0</v>
      </c>
      <c r="AO430" s="76">
        <f t="shared" si="56"/>
        <v>0</v>
      </c>
      <c r="AP430" s="78">
        <f t="shared" si="56"/>
        <v>0</v>
      </c>
      <c r="AQ430" s="77">
        <f t="shared" si="56"/>
        <v>0</v>
      </c>
      <c r="AR430" s="76">
        <f t="shared" si="56"/>
        <v>0</v>
      </c>
      <c r="AS430" s="78">
        <f t="shared" si="56"/>
        <v>21</v>
      </c>
      <c r="AT430" s="77">
        <f t="shared" si="56"/>
        <v>0</v>
      </c>
      <c r="AU430" s="76">
        <f t="shared" si="56"/>
        <v>0</v>
      </c>
      <c r="AV430" s="78">
        <f t="shared" si="56"/>
        <v>0</v>
      </c>
      <c r="AW430" s="77">
        <f t="shared" si="56"/>
        <v>0</v>
      </c>
      <c r="AX430" s="76">
        <f t="shared" si="56"/>
        <v>0</v>
      </c>
      <c r="AY430" s="75">
        <f t="shared" si="56"/>
        <v>0</v>
      </c>
      <c r="AZ430" s="74">
        <f t="shared" si="56"/>
        <v>0</v>
      </c>
      <c r="BA430" s="74">
        <f t="shared" si="56"/>
        <v>0</v>
      </c>
      <c r="BB430" s="73">
        <f t="shared" si="56"/>
        <v>0</v>
      </c>
      <c r="BC430" s="72" t="s">
        <v>137</v>
      </c>
      <c r="BF430" s="5">
        <f>SUM(AJ430:AL430)/$BG$5</f>
        <v>29.666666666666668</v>
      </c>
      <c r="BG430" s="5">
        <f>SUM(AM430:AO430,AY430)/$BG$5</f>
        <v>10</v>
      </c>
      <c r="BH430" s="5">
        <f>SUM(AP430:AR430,AZ430)/$BG$5</f>
        <v>0</v>
      </c>
      <c r="BI430" s="5">
        <f>SUM(AS430:AU430,BA430)/$BG$5</f>
        <v>7</v>
      </c>
      <c r="BJ430" s="5">
        <f>SUM(AV430:AX430,BB430)/$BG$5</f>
        <v>0</v>
      </c>
    </row>
    <row r="431" spans="2:62" ht="37.5" thickBot="1" x14ac:dyDescent="0.3">
      <c r="B431" s="71"/>
      <c r="C431" s="70"/>
      <c r="D431" s="69"/>
      <c r="E431" s="68"/>
      <c r="F431" s="68"/>
      <c r="G431" s="67"/>
      <c r="H431" s="66"/>
      <c r="I431" s="64"/>
      <c r="J431" s="64"/>
      <c r="K431" s="65"/>
      <c r="L431" s="64"/>
      <c r="M431" s="62"/>
      <c r="N431" s="64"/>
      <c r="O431" s="62"/>
      <c r="P431" s="64"/>
      <c r="Q431" s="62"/>
      <c r="R431" s="64"/>
      <c r="S431" s="62"/>
      <c r="T431" s="64"/>
      <c r="U431" s="62"/>
      <c r="V431" s="64"/>
      <c r="W431" s="62"/>
      <c r="X431" s="64"/>
      <c r="Y431" s="62"/>
      <c r="Z431" s="64"/>
      <c r="AA431" s="62"/>
      <c r="AB431" s="63"/>
      <c r="AC431" s="62"/>
      <c r="AD431" s="62"/>
      <c r="AE431" s="62"/>
      <c r="AF431" s="61"/>
      <c r="AG431" s="61"/>
      <c r="AH431" s="60"/>
      <c r="AI431" s="59" t="s">
        <v>136</v>
      </c>
      <c r="AJ431" s="58">
        <f t="shared" ref="AJ431:BB431" si="57">AJ430/3</f>
        <v>29.666666666666668</v>
      </c>
      <c r="AK431" s="57">
        <f t="shared" si="57"/>
        <v>0</v>
      </c>
      <c r="AL431" s="56">
        <f t="shared" si="57"/>
        <v>0</v>
      </c>
      <c r="AM431" s="58">
        <f t="shared" si="57"/>
        <v>10</v>
      </c>
      <c r="AN431" s="57">
        <f t="shared" si="57"/>
        <v>0</v>
      </c>
      <c r="AO431" s="56">
        <f t="shared" si="57"/>
        <v>0</v>
      </c>
      <c r="AP431" s="58">
        <f t="shared" si="57"/>
        <v>0</v>
      </c>
      <c r="AQ431" s="57">
        <f t="shared" si="57"/>
        <v>0</v>
      </c>
      <c r="AR431" s="56">
        <f t="shared" si="57"/>
        <v>0</v>
      </c>
      <c r="AS431" s="58">
        <f t="shared" si="57"/>
        <v>7</v>
      </c>
      <c r="AT431" s="57">
        <f t="shared" si="57"/>
        <v>0</v>
      </c>
      <c r="AU431" s="56">
        <f t="shared" si="57"/>
        <v>0</v>
      </c>
      <c r="AV431" s="58">
        <f t="shared" si="57"/>
        <v>0</v>
      </c>
      <c r="AW431" s="57">
        <f t="shared" si="57"/>
        <v>0</v>
      </c>
      <c r="AX431" s="56">
        <f t="shared" si="57"/>
        <v>0</v>
      </c>
      <c r="AY431" s="55">
        <f t="shared" si="57"/>
        <v>0</v>
      </c>
      <c r="AZ431" s="54">
        <f t="shared" si="57"/>
        <v>0</v>
      </c>
      <c r="BA431" s="54">
        <f t="shared" si="57"/>
        <v>0</v>
      </c>
      <c r="BB431" s="53">
        <f t="shared" si="57"/>
        <v>0</v>
      </c>
      <c r="BC431" s="52" t="s">
        <v>135</v>
      </c>
    </row>
    <row r="432" spans="2:62" ht="28.15" customHeight="1" x14ac:dyDescent="0.2">
      <c r="B432" s="30"/>
      <c r="C432" s="242">
        <v>1</v>
      </c>
      <c r="D432" s="44"/>
      <c r="E432" s="43"/>
      <c r="F432" s="43"/>
      <c r="G432" s="42"/>
      <c r="H432" s="223" t="s">
        <v>384</v>
      </c>
      <c r="I432" s="246">
        <v>74</v>
      </c>
      <c r="J432" s="246">
        <v>22</v>
      </c>
      <c r="K432" s="246">
        <v>7</v>
      </c>
      <c r="L432" s="41" t="s">
        <v>133</v>
      </c>
      <c r="M432" s="40" t="s">
        <v>132</v>
      </c>
      <c r="N432" s="41" t="s">
        <v>131</v>
      </c>
      <c r="O432" s="40" t="s">
        <v>132</v>
      </c>
      <c r="P432" s="41" t="s">
        <v>130</v>
      </c>
      <c r="Q432" s="40" t="s">
        <v>217</v>
      </c>
      <c r="R432" s="41" t="s">
        <v>129</v>
      </c>
      <c r="S432" s="40" t="s">
        <v>113</v>
      </c>
      <c r="T432" s="41" t="s">
        <v>128</v>
      </c>
      <c r="U432" s="40"/>
      <c r="V432" s="41" t="s">
        <v>127</v>
      </c>
      <c r="W432" s="40"/>
      <c r="X432" s="41" t="s">
        <v>126</v>
      </c>
      <c r="Y432" s="40"/>
      <c r="Z432" s="41" t="s">
        <v>125</v>
      </c>
      <c r="AA432" s="40"/>
      <c r="AB432" s="39"/>
      <c r="AC432" s="40"/>
      <c r="AD432" s="39"/>
      <c r="AE432" s="38"/>
      <c r="AF432" s="250"/>
      <c r="AG432" s="250"/>
      <c r="AH432" s="37"/>
      <c r="AI432" s="11"/>
      <c r="AJ432" s="233">
        <f>SUMPRODUCT(LEN($M432:$U435)-LEN(SUBSTITUTE($M432:$U435,"A", "")))</f>
        <v>17</v>
      </c>
      <c r="AK432" s="239">
        <f>SUMPRODUCT(LEN($X432:$X435)-LEN(SUBSTITUTE($X432:$X435,"A", "")))</f>
        <v>0</v>
      </c>
      <c r="AL432" s="230">
        <f>SUMPRODUCT(LEN($W432:$W435)-LEN(SUBSTITUTE($W432:$W435,"A", "")))</f>
        <v>0</v>
      </c>
      <c r="AM432" s="233">
        <f>SUMPRODUCT(LEN($M432:$U435)-LEN(SUBSTITUTE($M432:$U435,"S", "")))</f>
        <v>13</v>
      </c>
      <c r="AN432" s="239">
        <f>SUMPRODUCT(LEN($X432:$X435)-LEN(SUBSTITUTE($X432:$X435,"S", "")))</f>
        <v>0</v>
      </c>
      <c r="AO432" s="230">
        <f>SUMPRODUCT(LEN($W432:$W435)-LEN(SUBSTITUTE($W432:$W435,"S", "")))</f>
        <v>0</v>
      </c>
      <c r="AP432" s="233">
        <f>SUMPRODUCT(LEN($M432:$U435)-LEN(SUBSTITUTE($M432:$U435,"F", "")))</f>
        <v>0</v>
      </c>
      <c r="AQ432" s="239">
        <f>SUMPRODUCT(LEN($X432:$X435)-LEN(SUBSTITUTE($X432:$X435,"F", "")))</f>
        <v>0</v>
      </c>
      <c r="AR432" s="230">
        <f>SUMPRODUCT(LEN($W432:$W435)-LEN(SUBSTITUTE($W432:$W435,"F", "")))</f>
        <v>0</v>
      </c>
      <c r="AS432" s="233">
        <f>SUMPRODUCT(LEN($M432:$U435)-LEN(SUBSTITUTE($M432:$U435,"G", "")))</f>
        <v>2</v>
      </c>
      <c r="AT432" s="239">
        <f>SUMPRODUCT(LEN($X432:$X435)-LEN(SUBSTITUTE($X432:$X435,"G", "")))</f>
        <v>0</v>
      </c>
      <c r="AU432" s="230">
        <f>SUMPRODUCT(LEN($W432:$W435)-LEN(SUBSTITUTE($W432:$W435,"G", "")))</f>
        <v>0</v>
      </c>
      <c r="AV432" s="233">
        <f>SUMPRODUCT(LEN($L432:$U435)-LEN(SUBSTITUTE($L432:$U435,"M", "")))</f>
        <v>0</v>
      </c>
      <c r="AW432" s="236">
        <f>SUMPRODUCT(LEN($X432:$X435)-LEN(SUBSTITUTE($X432:$X435,"M", "")))</f>
        <v>0</v>
      </c>
      <c r="AX432" s="230">
        <f>SUMPRODUCT(LEN($W432:$W435)-LEN(SUBSTITUTE($W432:$W435,"M", "")))</f>
        <v>0</v>
      </c>
      <c r="AY432" s="291">
        <f>SUMPRODUCT(LEN($AE432:$AE435)-LEN(SUBSTITUTE($AE432:$AE435,"S", "")))</f>
        <v>0</v>
      </c>
      <c r="AZ432" s="227">
        <f>SUMPRODUCT(LEN($AE432:$AE435)-LEN(SUBSTITUTE($AE432:$AE435,"F", "")))</f>
        <v>0</v>
      </c>
      <c r="BA432" s="227">
        <f>SUMPRODUCT(LEN($AE432:$AE435)-LEN(SUBSTITUTE($AE432:$AE435,"G", "")))</f>
        <v>0</v>
      </c>
      <c r="BB432" s="294">
        <f>SUMPRODUCT(LEN($AE432:$AE435)-LEN(SUBSTITUTE($AE432:$AE435,"M", "")))</f>
        <v>0</v>
      </c>
    </row>
    <row r="433" spans="2:62" ht="28.15" customHeight="1" thickBot="1" x14ac:dyDescent="0.25">
      <c r="B433" s="30"/>
      <c r="C433" s="243"/>
      <c r="D433" s="36"/>
      <c r="E433" s="35"/>
      <c r="F433" s="35"/>
      <c r="G433" s="34"/>
      <c r="H433" s="224"/>
      <c r="I433" s="247"/>
      <c r="J433" s="247"/>
      <c r="K433" s="247"/>
      <c r="L433" s="33" t="s">
        <v>123</v>
      </c>
      <c r="M433" s="32" t="s">
        <v>132</v>
      </c>
      <c r="N433" s="33" t="s">
        <v>122</v>
      </c>
      <c r="O433" s="32" t="s">
        <v>399</v>
      </c>
      <c r="P433" s="33" t="s">
        <v>120</v>
      </c>
      <c r="Q433" s="32" t="s">
        <v>215</v>
      </c>
      <c r="R433" s="33" t="s">
        <v>119</v>
      </c>
      <c r="S433" s="32" t="s">
        <v>121</v>
      </c>
      <c r="T433" s="33" t="s">
        <v>118</v>
      </c>
      <c r="U433" s="32"/>
      <c r="V433" s="33" t="s">
        <v>117</v>
      </c>
      <c r="W433" s="32"/>
      <c r="X433" s="33" t="s">
        <v>116</v>
      </c>
      <c r="Y433" s="32"/>
      <c r="Z433" s="33" t="s">
        <v>115</v>
      </c>
      <c r="AA433" s="32"/>
      <c r="AB433" s="31"/>
      <c r="AC433" s="32"/>
      <c r="AD433" s="31"/>
      <c r="AE433" s="23"/>
      <c r="AF433" s="251"/>
      <c r="AG433" s="251"/>
      <c r="AH433" s="22"/>
      <c r="AI433" s="11"/>
      <c r="AJ433" s="234"/>
      <c r="AK433" s="240"/>
      <c r="AL433" s="231"/>
      <c r="AM433" s="234"/>
      <c r="AN433" s="240"/>
      <c r="AO433" s="231"/>
      <c r="AP433" s="234"/>
      <c r="AQ433" s="240"/>
      <c r="AR433" s="231"/>
      <c r="AS433" s="234"/>
      <c r="AT433" s="240"/>
      <c r="AU433" s="231"/>
      <c r="AV433" s="234"/>
      <c r="AW433" s="237"/>
      <c r="AX433" s="231"/>
      <c r="AY433" s="292"/>
      <c r="AZ433" s="228"/>
      <c r="BA433" s="228"/>
      <c r="BB433" s="295"/>
    </row>
    <row r="434" spans="2:62" ht="28.15" customHeight="1" x14ac:dyDescent="0.2">
      <c r="B434" s="30"/>
      <c r="C434" s="244"/>
      <c r="D434" s="29"/>
      <c r="E434" s="28"/>
      <c r="F434" s="28"/>
      <c r="G434" s="27"/>
      <c r="H434" s="225">
        <v>208</v>
      </c>
      <c r="I434" s="248"/>
      <c r="J434" s="248"/>
      <c r="K434" s="248"/>
      <c r="L434" s="26" t="s">
        <v>114</v>
      </c>
      <c r="M434" s="25" t="s">
        <v>132</v>
      </c>
      <c r="N434" s="26" t="s">
        <v>112</v>
      </c>
      <c r="O434" s="25" t="s">
        <v>399</v>
      </c>
      <c r="P434" s="26" t="s">
        <v>111</v>
      </c>
      <c r="Q434" s="25" t="s">
        <v>113</v>
      </c>
      <c r="R434" s="26" t="s">
        <v>110</v>
      </c>
      <c r="S434" s="25" t="s">
        <v>121</v>
      </c>
      <c r="T434" s="26" t="s">
        <v>109</v>
      </c>
      <c r="U434" s="25"/>
      <c r="V434" s="26" t="s">
        <v>108</v>
      </c>
      <c r="W434" s="25"/>
      <c r="X434" s="26" t="s">
        <v>107</v>
      </c>
      <c r="Y434" s="25"/>
      <c r="Z434" s="26" t="s">
        <v>106</v>
      </c>
      <c r="AA434" s="25"/>
      <c r="AB434" s="24"/>
      <c r="AC434" s="25"/>
      <c r="AD434" s="24"/>
      <c r="AE434" s="23"/>
      <c r="AF434" s="251"/>
      <c r="AG434" s="251"/>
      <c r="AH434" s="22"/>
      <c r="AI434" s="11"/>
      <c r="AJ434" s="234"/>
      <c r="AK434" s="240"/>
      <c r="AL434" s="231"/>
      <c r="AM434" s="234"/>
      <c r="AN434" s="240"/>
      <c r="AO434" s="231"/>
      <c r="AP434" s="234"/>
      <c r="AQ434" s="240"/>
      <c r="AR434" s="231"/>
      <c r="AS434" s="234"/>
      <c r="AT434" s="240"/>
      <c r="AU434" s="231"/>
      <c r="AV434" s="234"/>
      <c r="AW434" s="237"/>
      <c r="AX434" s="231"/>
      <c r="AY434" s="292"/>
      <c r="AZ434" s="228"/>
      <c r="BA434" s="228"/>
      <c r="BB434" s="295"/>
    </row>
    <row r="435" spans="2:62" ht="28.15" customHeight="1" thickBot="1" x14ac:dyDescent="0.25">
      <c r="B435" s="30"/>
      <c r="C435" s="253"/>
      <c r="D435" s="51"/>
      <c r="E435" s="50"/>
      <c r="F435" s="50"/>
      <c r="G435" s="49"/>
      <c r="H435" s="226"/>
      <c r="I435" s="254"/>
      <c r="J435" s="254"/>
      <c r="K435" s="254"/>
      <c r="L435" s="48" t="s">
        <v>105</v>
      </c>
      <c r="M435" s="47" t="s">
        <v>132</v>
      </c>
      <c r="N435" s="48" t="s">
        <v>103</v>
      </c>
      <c r="O435" s="47" t="s">
        <v>411</v>
      </c>
      <c r="P435" s="48" t="s">
        <v>102</v>
      </c>
      <c r="Q435" s="47" t="s">
        <v>113</v>
      </c>
      <c r="R435" s="48" t="s">
        <v>101</v>
      </c>
      <c r="S435" s="47"/>
      <c r="T435" s="48">
        <v>20</v>
      </c>
      <c r="U435" s="47"/>
      <c r="V435" s="48" t="s">
        <v>100</v>
      </c>
      <c r="W435" s="47"/>
      <c r="X435" s="48" t="s">
        <v>99</v>
      </c>
      <c r="Y435" s="47"/>
      <c r="Z435" s="48" t="s">
        <v>98</v>
      </c>
      <c r="AA435" s="47"/>
      <c r="AB435" s="16"/>
      <c r="AC435" s="47"/>
      <c r="AD435" s="16"/>
      <c r="AE435" s="46"/>
      <c r="AF435" s="255"/>
      <c r="AG435" s="255"/>
      <c r="AH435" s="45"/>
      <c r="AI435" s="11"/>
      <c r="AJ435" s="235"/>
      <c r="AK435" s="241"/>
      <c r="AL435" s="232"/>
      <c r="AM435" s="235"/>
      <c r="AN435" s="241"/>
      <c r="AO435" s="232"/>
      <c r="AP435" s="235"/>
      <c r="AQ435" s="241"/>
      <c r="AR435" s="232"/>
      <c r="AS435" s="235"/>
      <c r="AT435" s="241"/>
      <c r="AU435" s="232"/>
      <c r="AV435" s="235"/>
      <c r="AW435" s="238"/>
      <c r="AX435" s="232"/>
      <c r="AY435" s="293"/>
      <c r="AZ435" s="229"/>
      <c r="BA435" s="229"/>
      <c r="BB435" s="296"/>
    </row>
    <row r="436" spans="2:62" ht="28.15" customHeight="1" x14ac:dyDescent="0.2">
      <c r="B436" s="30"/>
      <c r="C436" s="242">
        <v>2</v>
      </c>
      <c r="D436" s="44"/>
      <c r="E436" s="43"/>
      <c r="F436" s="43"/>
      <c r="G436" s="42"/>
      <c r="H436" s="223"/>
      <c r="I436" s="246">
        <v>64</v>
      </c>
      <c r="J436" s="246">
        <v>24</v>
      </c>
      <c r="K436" s="246">
        <v>7</v>
      </c>
      <c r="L436" s="41" t="s">
        <v>133</v>
      </c>
      <c r="M436" s="40" t="s">
        <v>132</v>
      </c>
      <c r="N436" s="41" t="s">
        <v>131</v>
      </c>
      <c r="O436" s="40" t="s">
        <v>186</v>
      </c>
      <c r="P436" s="41" t="s">
        <v>130</v>
      </c>
      <c r="Q436" s="40" t="s">
        <v>389</v>
      </c>
      <c r="R436" s="41" t="s">
        <v>129</v>
      </c>
      <c r="S436" s="40" t="s">
        <v>175</v>
      </c>
      <c r="T436" s="41" t="s">
        <v>128</v>
      </c>
      <c r="U436" s="40" t="s">
        <v>121</v>
      </c>
      <c r="V436" s="41" t="s">
        <v>127</v>
      </c>
      <c r="W436" s="40"/>
      <c r="X436" s="41" t="s">
        <v>126</v>
      </c>
      <c r="Y436" s="40"/>
      <c r="Z436" s="41" t="s">
        <v>125</v>
      </c>
      <c r="AA436" s="40"/>
      <c r="AB436" s="39"/>
      <c r="AC436" s="40"/>
      <c r="AD436" s="39" t="s">
        <v>1095</v>
      </c>
      <c r="AE436" s="38"/>
      <c r="AF436" s="250"/>
      <c r="AG436" s="250"/>
      <c r="AH436" s="37"/>
      <c r="AI436" s="11"/>
      <c r="AJ436" s="233">
        <f>SUMPRODUCT(LEN($M436:$U439)-LEN(SUBSTITUTE($M436:$U439,"A", "")))</f>
        <v>32</v>
      </c>
      <c r="AK436" s="239">
        <f>SUMPRODUCT(LEN($X436:$X439)-LEN(SUBSTITUTE($X436:$X439,"A", "")))</f>
        <v>0</v>
      </c>
      <c r="AL436" s="230">
        <f>SUMPRODUCT(LEN($W436:$W439)-LEN(SUBSTITUTE($W436:$W439,"A", "")))</f>
        <v>0</v>
      </c>
      <c r="AM436" s="233">
        <f>SUMPRODUCT(LEN($M436:$U439)-LEN(SUBSTITUTE($M436:$U439,"S", "")))</f>
        <v>7</v>
      </c>
      <c r="AN436" s="239">
        <f>SUMPRODUCT(LEN($X436:$X439)-LEN(SUBSTITUTE($X436:$X439,"S", "")))</f>
        <v>0</v>
      </c>
      <c r="AO436" s="230">
        <f>SUMPRODUCT(LEN($W436:$W439)-LEN(SUBSTITUTE($W436:$W439,"S", "")))</f>
        <v>0</v>
      </c>
      <c r="AP436" s="233">
        <f>SUMPRODUCT(LEN($M436:$U439)-LEN(SUBSTITUTE($M436:$U439,"F", "")))</f>
        <v>0</v>
      </c>
      <c r="AQ436" s="239">
        <f>SUMPRODUCT(LEN($X436:$X439)-LEN(SUBSTITUTE($X436:$X439,"F", "")))</f>
        <v>0</v>
      </c>
      <c r="AR436" s="230">
        <f>SUMPRODUCT(LEN($W436:$W439)-LEN(SUBSTITUTE($W436:$W439,"F", "")))</f>
        <v>0</v>
      </c>
      <c r="AS436" s="233">
        <f>SUMPRODUCT(LEN($M436:$U439)-LEN(SUBSTITUTE($M436:$U439,"G", "")))</f>
        <v>5</v>
      </c>
      <c r="AT436" s="239">
        <f>SUMPRODUCT(LEN($X436:$X439)-LEN(SUBSTITUTE($X436:$X439,"G", "")))</f>
        <v>0</v>
      </c>
      <c r="AU436" s="230">
        <f>SUMPRODUCT(LEN($W436:$W439)-LEN(SUBSTITUTE($W436:$W439,"G", "")))</f>
        <v>0</v>
      </c>
      <c r="AV436" s="233">
        <f>SUMPRODUCT(LEN($L436:$U439)-LEN(SUBSTITUTE($L436:$U439,"M", "")))</f>
        <v>0</v>
      </c>
      <c r="AW436" s="236">
        <f>SUMPRODUCT(LEN($X436:$X439)-LEN(SUBSTITUTE($X436:$X439,"M", "")))</f>
        <v>0</v>
      </c>
      <c r="AX436" s="230">
        <f>SUMPRODUCT(LEN($W436:$W439)-LEN(SUBSTITUTE($W436:$W439,"M", "")))</f>
        <v>0</v>
      </c>
      <c r="AY436" s="291">
        <f>SUMPRODUCT(LEN($AE436:$AE439)-LEN(SUBSTITUTE($AE436:$AE439,"S", "")))</f>
        <v>0</v>
      </c>
      <c r="AZ436" s="227">
        <f>SUMPRODUCT(LEN($AE436:$AE439)-LEN(SUBSTITUTE($AE436:$AE439,"F", "")))</f>
        <v>0</v>
      </c>
      <c r="BA436" s="227">
        <f>SUMPRODUCT(LEN($AE436:$AE439)-LEN(SUBSTITUTE($AE436:$AE439,"G", "")))</f>
        <v>0</v>
      </c>
      <c r="BB436" s="294">
        <f>SUMPRODUCT(LEN($AE436:$AE439)-LEN(SUBSTITUTE($AE436:$AE439,"M", "")))</f>
        <v>0</v>
      </c>
    </row>
    <row r="437" spans="2:62" ht="28.15" customHeight="1" thickBot="1" x14ac:dyDescent="0.25">
      <c r="B437" s="30"/>
      <c r="C437" s="243"/>
      <c r="D437" s="36"/>
      <c r="E437" s="35"/>
      <c r="F437" s="35"/>
      <c r="G437" s="34"/>
      <c r="H437" s="224"/>
      <c r="I437" s="247"/>
      <c r="J437" s="247"/>
      <c r="K437" s="247"/>
      <c r="L437" s="33" t="s">
        <v>123</v>
      </c>
      <c r="M437" s="32" t="s">
        <v>389</v>
      </c>
      <c r="N437" s="33" t="s">
        <v>122</v>
      </c>
      <c r="O437" s="32" t="s">
        <v>186</v>
      </c>
      <c r="P437" s="33" t="s">
        <v>120</v>
      </c>
      <c r="Q437" s="32" t="s">
        <v>186</v>
      </c>
      <c r="R437" s="33" t="s">
        <v>119</v>
      </c>
      <c r="S437" s="32" t="s">
        <v>175</v>
      </c>
      <c r="T437" s="33" t="s">
        <v>118</v>
      </c>
      <c r="U437" s="32"/>
      <c r="V437" s="33" t="s">
        <v>117</v>
      </c>
      <c r="W437" s="32"/>
      <c r="X437" s="33" t="s">
        <v>116</v>
      </c>
      <c r="Y437" s="32"/>
      <c r="Z437" s="33" t="s">
        <v>115</v>
      </c>
      <c r="AA437" s="32"/>
      <c r="AB437" s="31"/>
      <c r="AC437" s="32"/>
      <c r="AD437" s="31"/>
      <c r="AE437" s="23"/>
      <c r="AF437" s="251"/>
      <c r="AG437" s="251"/>
      <c r="AH437" s="22"/>
      <c r="AI437" s="11"/>
      <c r="AJ437" s="234"/>
      <c r="AK437" s="240"/>
      <c r="AL437" s="231"/>
      <c r="AM437" s="234"/>
      <c r="AN437" s="240"/>
      <c r="AO437" s="231"/>
      <c r="AP437" s="234"/>
      <c r="AQ437" s="240"/>
      <c r="AR437" s="231"/>
      <c r="AS437" s="234"/>
      <c r="AT437" s="240"/>
      <c r="AU437" s="231"/>
      <c r="AV437" s="234"/>
      <c r="AW437" s="237"/>
      <c r="AX437" s="231"/>
      <c r="AY437" s="292"/>
      <c r="AZ437" s="228"/>
      <c r="BA437" s="228"/>
      <c r="BB437" s="295"/>
    </row>
    <row r="438" spans="2:62" ht="28.15" customHeight="1" x14ac:dyDescent="0.2">
      <c r="B438" s="30"/>
      <c r="C438" s="244"/>
      <c r="D438" s="29"/>
      <c r="E438" s="28"/>
      <c r="F438" s="28"/>
      <c r="G438" s="27"/>
      <c r="H438" s="225"/>
      <c r="I438" s="248"/>
      <c r="J438" s="248"/>
      <c r="K438" s="248"/>
      <c r="L438" s="26" t="s">
        <v>114</v>
      </c>
      <c r="M438" s="25" t="s">
        <v>186</v>
      </c>
      <c r="N438" s="26" t="s">
        <v>112</v>
      </c>
      <c r="O438" s="25" t="s">
        <v>186</v>
      </c>
      <c r="P438" s="26" t="s">
        <v>111</v>
      </c>
      <c r="Q438" s="25" t="s">
        <v>389</v>
      </c>
      <c r="R438" s="26" t="s">
        <v>110</v>
      </c>
      <c r="S438" s="25" t="s">
        <v>113</v>
      </c>
      <c r="T438" s="26" t="s">
        <v>109</v>
      </c>
      <c r="U438" s="25"/>
      <c r="V438" s="26" t="s">
        <v>108</v>
      </c>
      <c r="W438" s="25"/>
      <c r="X438" s="26" t="s">
        <v>107</v>
      </c>
      <c r="Y438" s="25"/>
      <c r="Z438" s="26" t="s">
        <v>106</v>
      </c>
      <c r="AA438" s="25"/>
      <c r="AB438" s="24"/>
      <c r="AC438" s="25"/>
      <c r="AD438" s="24"/>
      <c r="AE438" s="23"/>
      <c r="AF438" s="251"/>
      <c r="AG438" s="251"/>
      <c r="AH438" s="22"/>
      <c r="AI438" s="11"/>
      <c r="AJ438" s="234"/>
      <c r="AK438" s="240"/>
      <c r="AL438" s="231"/>
      <c r="AM438" s="234"/>
      <c r="AN438" s="240"/>
      <c r="AO438" s="231"/>
      <c r="AP438" s="234"/>
      <c r="AQ438" s="240"/>
      <c r="AR438" s="231"/>
      <c r="AS438" s="234"/>
      <c r="AT438" s="240"/>
      <c r="AU438" s="231"/>
      <c r="AV438" s="234"/>
      <c r="AW438" s="237"/>
      <c r="AX438" s="231"/>
      <c r="AY438" s="292"/>
      <c r="AZ438" s="228"/>
      <c r="BA438" s="228"/>
      <c r="BB438" s="295"/>
    </row>
    <row r="439" spans="2:62" ht="28.15" customHeight="1" thickBot="1" x14ac:dyDescent="0.25">
      <c r="B439" s="30"/>
      <c r="C439" s="253"/>
      <c r="D439" s="51"/>
      <c r="E439" s="50"/>
      <c r="F439" s="50"/>
      <c r="G439" s="49"/>
      <c r="H439" s="226"/>
      <c r="I439" s="254"/>
      <c r="J439" s="254"/>
      <c r="K439" s="254"/>
      <c r="L439" s="48" t="s">
        <v>105</v>
      </c>
      <c r="M439" s="47" t="s">
        <v>389</v>
      </c>
      <c r="N439" s="48" t="s">
        <v>103</v>
      </c>
      <c r="O439" s="47" t="s">
        <v>377</v>
      </c>
      <c r="P439" s="48" t="s">
        <v>102</v>
      </c>
      <c r="Q439" s="47" t="s">
        <v>217</v>
      </c>
      <c r="R439" s="48" t="s">
        <v>101</v>
      </c>
      <c r="S439" s="47" t="s">
        <v>121</v>
      </c>
      <c r="T439" s="48">
        <v>20</v>
      </c>
      <c r="U439" s="47"/>
      <c r="V439" s="48" t="s">
        <v>100</v>
      </c>
      <c r="W439" s="47"/>
      <c r="X439" s="48" t="s">
        <v>99</v>
      </c>
      <c r="Y439" s="47"/>
      <c r="Z439" s="48" t="s">
        <v>98</v>
      </c>
      <c r="AA439" s="47"/>
      <c r="AB439" s="16"/>
      <c r="AC439" s="47"/>
      <c r="AD439" s="16"/>
      <c r="AE439" s="46"/>
      <c r="AF439" s="255"/>
      <c r="AG439" s="255"/>
      <c r="AH439" s="45"/>
      <c r="AI439" s="11"/>
      <c r="AJ439" s="235"/>
      <c r="AK439" s="241"/>
      <c r="AL439" s="232"/>
      <c r="AM439" s="235"/>
      <c r="AN439" s="241"/>
      <c r="AO439" s="232"/>
      <c r="AP439" s="235"/>
      <c r="AQ439" s="241"/>
      <c r="AR439" s="232"/>
      <c r="AS439" s="235"/>
      <c r="AT439" s="241"/>
      <c r="AU439" s="232"/>
      <c r="AV439" s="235"/>
      <c r="AW439" s="238"/>
      <c r="AX439" s="232"/>
      <c r="AY439" s="293"/>
      <c r="AZ439" s="229"/>
      <c r="BA439" s="229"/>
      <c r="BB439" s="296"/>
    </row>
    <row r="440" spans="2:62" ht="28.15" customHeight="1" x14ac:dyDescent="0.2">
      <c r="B440" s="30"/>
      <c r="C440" s="242">
        <v>3</v>
      </c>
      <c r="D440" s="44"/>
      <c r="E440" s="43"/>
      <c r="F440" s="43"/>
      <c r="G440" s="42"/>
      <c r="H440" s="223"/>
      <c r="I440" s="246">
        <v>86</v>
      </c>
      <c r="J440" s="246">
        <v>26</v>
      </c>
      <c r="K440" s="246">
        <v>6</v>
      </c>
      <c r="L440" s="41" t="s">
        <v>133</v>
      </c>
      <c r="M440" s="40" t="s">
        <v>132</v>
      </c>
      <c r="N440" s="41" t="s">
        <v>131</v>
      </c>
      <c r="O440" s="40" t="s">
        <v>452</v>
      </c>
      <c r="P440" s="41" t="s">
        <v>130</v>
      </c>
      <c r="Q440" s="40" t="s">
        <v>613</v>
      </c>
      <c r="R440" s="41" t="s">
        <v>129</v>
      </c>
      <c r="S440" s="40" t="s">
        <v>389</v>
      </c>
      <c r="T440" s="41" t="s">
        <v>128</v>
      </c>
      <c r="U440" s="40" t="s">
        <v>113</v>
      </c>
      <c r="V440" s="41" t="s">
        <v>127</v>
      </c>
      <c r="W440" s="40"/>
      <c r="X440" s="41" t="s">
        <v>126</v>
      </c>
      <c r="Y440" s="40"/>
      <c r="Z440" s="41" t="s">
        <v>125</v>
      </c>
      <c r="AA440" s="40"/>
      <c r="AB440" s="39"/>
      <c r="AC440" s="40"/>
      <c r="AD440" s="39" t="s">
        <v>132</v>
      </c>
      <c r="AE440" s="38"/>
      <c r="AF440" s="250"/>
      <c r="AG440" s="250"/>
      <c r="AH440" s="37"/>
      <c r="AI440" s="11"/>
      <c r="AJ440" s="233">
        <f>SUMPRODUCT(LEN($M440:$U443)-LEN(SUBSTITUTE($M440:$U443,"A", "")))</f>
        <v>40</v>
      </c>
      <c r="AK440" s="239">
        <f>SUMPRODUCT(LEN($X440:$X443)-LEN(SUBSTITUTE($X440:$X443,"A", "")))</f>
        <v>0</v>
      </c>
      <c r="AL440" s="230">
        <f>SUMPRODUCT(LEN($W440:$W443)-LEN(SUBSTITUTE($W440:$W443,"A", "")))</f>
        <v>0</v>
      </c>
      <c r="AM440" s="233">
        <f>SUMPRODUCT(LEN($M440:$U443)-LEN(SUBSTITUTE($M440:$U443,"S", "")))</f>
        <v>10</v>
      </c>
      <c r="AN440" s="239">
        <f>SUMPRODUCT(LEN($X440:$X443)-LEN(SUBSTITUTE($X440:$X443,"S", "")))</f>
        <v>0</v>
      </c>
      <c r="AO440" s="230">
        <f>SUMPRODUCT(LEN($W440:$W443)-LEN(SUBSTITUTE($W440:$W443,"S", "")))</f>
        <v>0</v>
      </c>
      <c r="AP440" s="233">
        <f>SUMPRODUCT(LEN($M440:$U443)-LEN(SUBSTITUTE($M440:$U443,"F", "")))</f>
        <v>0</v>
      </c>
      <c r="AQ440" s="239">
        <f>SUMPRODUCT(LEN($X440:$X443)-LEN(SUBSTITUTE($X440:$X443,"F", "")))</f>
        <v>0</v>
      </c>
      <c r="AR440" s="230">
        <f>SUMPRODUCT(LEN($W440:$W443)-LEN(SUBSTITUTE($W440:$W443,"F", "")))</f>
        <v>0</v>
      </c>
      <c r="AS440" s="233">
        <f>SUMPRODUCT(LEN($M440:$U443)-LEN(SUBSTITUTE($M440:$U443,"G", "")))</f>
        <v>14</v>
      </c>
      <c r="AT440" s="239">
        <f>SUMPRODUCT(LEN($X440:$X443)-LEN(SUBSTITUTE($X440:$X443,"G", "")))</f>
        <v>0</v>
      </c>
      <c r="AU440" s="230">
        <f>SUMPRODUCT(LEN($W440:$W443)-LEN(SUBSTITUTE($W440:$W443,"G", "")))</f>
        <v>0</v>
      </c>
      <c r="AV440" s="233">
        <f>SUMPRODUCT(LEN($L440:$U443)-LEN(SUBSTITUTE($L440:$U443,"M", "")))</f>
        <v>0</v>
      </c>
      <c r="AW440" s="236">
        <f>SUMPRODUCT(LEN($X440:$X443)-LEN(SUBSTITUTE($X440:$X443,"M", "")))</f>
        <v>0</v>
      </c>
      <c r="AX440" s="230">
        <f>SUMPRODUCT(LEN($W440:$W443)-LEN(SUBSTITUTE($W440:$W443,"M", "")))</f>
        <v>0</v>
      </c>
      <c r="AY440" s="291">
        <f>SUMPRODUCT(LEN($AE440:$AE443)-LEN(SUBSTITUTE($AE440:$AE443,"S", "")))</f>
        <v>0</v>
      </c>
      <c r="AZ440" s="227">
        <f>SUMPRODUCT(LEN($AE440:$AE443)-LEN(SUBSTITUTE($AE440:$AE443,"F", "")))</f>
        <v>0</v>
      </c>
      <c r="BA440" s="227">
        <f>SUMPRODUCT(LEN($AE440:$AE443)-LEN(SUBSTITUTE($AE440:$AE443,"G", "")))</f>
        <v>0</v>
      </c>
      <c r="BB440" s="294">
        <f>SUMPRODUCT(LEN($AE440:$AE443)-LEN(SUBSTITUTE($AE440:$AE443,"M", "")))</f>
        <v>0</v>
      </c>
    </row>
    <row r="441" spans="2:62" ht="28.15" customHeight="1" thickBot="1" x14ac:dyDescent="0.25">
      <c r="B441" s="30"/>
      <c r="C441" s="243"/>
      <c r="D441" s="36"/>
      <c r="E441" s="35"/>
      <c r="F441" s="35"/>
      <c r="G441" s="34"/>
      <c r="H441" s="224"/>
      <c r="I441" s="247"/>
      <c r="J441" s="247"/>
      <c r="K441" s="247"/>
      <c r="L441" s="33" t="s">
        <v>123</v>
      </c>
      <c r="M441" s="32" t="s">
        <v>132</v>
      </c>
      <c r="N441" s="33" t="s">
        <v>122</v>
      </c>
      <c r="O441" s="32" t="s">
        <v>675</v>
      </c>
      <c r="P441" s="33" t="s">
        <v>120</v>
      </c>
      <c r="Q441" s="32" t="s">
        <v>618</v>
      </c>
      <c r="R441" s="33" t="s">
        <v>119</v>
      </c>
      <c r="S441" s="32" t="s">
        <v>186</v>
      </c>
      <c r="T441" s="33" t="s">
        <v>118</v>
      </c>
      <c r="U441" s="32" t="s">
        <v>124</v>
      </c>
      <c r="V441" s="33" t="s">
        <v>117</v>
      </c>
      <c r="W441" s="32"/>
      <c r="X441" s="33" t="s">
        <v>116</v>
      </c>
      <c r="Y441" s="32"/>
      <c r="Z441" s="33" t="s">
        <v>115</v>
      </c>
      <c r="AA441" s="32"/>
      <c r="AB441" s="31"/>
      <c r="AC441" s="32"/>
      <c r="AD441" s="31"/>
      <c r="AE441" s="23"/>
      <c r="AF441" s="251"/>
      <c r="AG441" s="251"/>
      <c r="AH441" s="22"/>
      <c r="AI441" s="11"/>
      <c r="AJ441" s="234"/>
      <c r="AK441" s="240"/>
      <c r="AL441" s="231"/>
      <c r="AM441" s="234"/>
      <c r="AN441" s="240"/>
      <c r="AO441" s="231"/>
      <c r="AP441" s="234"/>
      <c r="AQ441" s="240"/>
      <c r="AR441" s="231"/>
      <c r="AS441" s="234"/>
      <c r="AT441" s="240"/>
      <c r="AU441" s="231"/>
      <c r="AV441" s="234"/>
      <c r="AW441" s="237"/>
      <c r="AX441" s="231"/>
      <c r="AY441" s="292"/>
      <c r="AZ441" s="228"/>
      <c r="BA441" s="228"/>
      <c r="BB441" s="295"/>
    </row>
    <row r="442" spans="2:62" ht="28.15" customHeight="1" x14ac:dyDescent="0.2">
      <c r="B442" s="30"/>
      <c r="C442" s="244"/>
      <c r="D442" s="29"/>
      <c r="E442" s="28"/>
      <c r="F442" s="28"/>
      <c r="G442" s="27"/>
      <c r="H442" s="225"/>
      <c r="I442" s="248"/>
      <c r="J442" s="248"/>
      <c r="K442" s="248"/>
      <c r="L442" s="26" t="s">
        <v>114</v>
      </c>
      <c r="M442" s="25" t="s">
        <v>186</v>
      </c>
      <c r="N442" s="26" t="s">
        <v>112</v>
      </c>
      <c r="O442" s="25" t="s">
        <v>1094</v>
      </c>
      <c r="P442" s="26" t="s">
        <v>111</v>
      </c>
      <c r="Q442" s="25" t="s">
        <v>444</v>
      </c>
      <c r="R442" s="26" t="s">
        <v>110</v>
      </c>
      <c r="S442" s="25" t="s">
        <v>217</v>
      </c>
      <c r="T442" s="26" t="s">
        <v>109</v>
      </c>
      <c r="U442" s="25" t="s">
        <v>121</v>
      </c>
      <c r="V442" s="26" t="s">
        <v>108</v>
      </c>
      <c r="W442" s="25"/>
      <c r="X442" s="26" t="s">
        <v>107</v>
      </c>
      <c r="Y442" s="25"/>
      <c r="Z442" s="26" t="s">
        <v>106</v>
      </c>
      <c r="AA442" s="25"/>
      <c r="AB442" s="24"/>
      <c r="AC442" s="25"/>
      <c r="AD442" s="24"/>
      <c r="AE442" s="23"/>
      <c r="AF442" s="251"/>
      <c r="AG442" s="251"/>
      <c r="AH442" s="22"/>
      <c r="AI442" s="11"/>
      <c r="AJ442" s="234"/>
      <c r="AK442" s="240"/>
      <c r="AL442" s="231"/>
      <c r="AM442" s="234"/>
      <c r="AN442" s="240"/>
      <c r="AO442" s="231"/>
      <c r="AP442" s="234"/>
      <c r="AQ442" s="240"/>
      <c r="AR442" s="231"/>
      <c r="AS442" s="234"/>
      <c r="AT442" s="240"/>
      <c r="AU442" s="231"/>
      <c r="AV442" s="234"/>
      <c r="AW442" s="237"/>
      <c r="AX442" s="231"/>
      <c r="AY442" s="292"/>
      <c r="AZ442" s="228"/>
      <c r="BA442" s="228"/>
      <c r="BB442" s="295"/>
    </row>
    <row r="443" spans="2:62" ht="28.15" customHeight="1" thickBot="1" x14ac:dyDescent="0.25">
      <c r="B443" s="21"/>
      <c r="C443" s="245"/>
      <c r="D443" s="20"/>
      <c r="E443" s="19"/>
      <c r="F443" s="19"/>
      <c r="G443" s="18"/>
      <c r="H443" s="226"/>
      <c r="I443" s="249"/>
      <c r="J443" s="249"/>
      <c r="K443" s="249"/>
      <c r="L443" s="17" t="s">
        <v>105</v>
      </c>
      <c r="M443" s="15" t="s">
        <v>1002</v>
      </c>
      <c r="N443" s="17" t="s">
        <v>103</v>
      </c>
      <c r="O443" s="15" t="s">
        <v>740</v>
      </c>
      <c r="P443" s="17" t="s">
        <v>102</v>
      </c>
      <c r="Q443" s="15" t="s">
        <v>382</v>
      </c>
      <c r="R443" s="17" t="s">
        <v>101</v>
      </c>
      <c r="S443" s="15" t="s">
        <v>217</v>
      </c>
      <c r="T443" s="17">
        <v>20</v>
      </c>
      <c r="U443" s="15" t="s">
        <v>121</v>
      </c>
      <c r="V443" s="17" t="s">
        <v>100</v>
      </c>
      <c r="W443" s="15"/>
      <c r="X443" s="17" t="s">
        <v>99</v>
      </c>
      <c r="Y443" s="15"/>
      <c r="Z443" s="17" t="s">
        <v>98</v>
      </c>
      <c r="AA443" s="15"/>
      <c r="AB443" s="16"/>
      <c r="AC443" s="15"/>
      <c r="AD443" s="14"/>
      <c r="AE443" s="13"/>
      <c r="AF443" s="252"/>
      <c r="AG443" s="252"/>
      <c r="AH443" s="12"/>
      <c r="AI443" s="11"/>
      <c r="AJ443" s="235"/>
      <c r="AK443" s="241"/>
      <c r="AL443" s="232"/>
      <c r="AM443" s="235"/>
      <c r="AN443" s="241"/>
      <c r="AO443" s="232"/>
      <c r="AP443" s="235"/>
      <c r="AQ443" s="241"/>
      <c r="AR443" s="232"/>
      <c r="AS443" s="235"/>
      <c r="AT443" s="241"/>
      <c r="AU443" s="232"/>
      <c r="AV443" s="235"/>
      <c r="AW443" s="238"/>
      <c r="AX443" s="232"/>
      <c r="AY443" s="293"/>
      <c r="AZ443" s="229"/>
      <c r="BA443" s="229"/>
      <c r="BB443" s="296"/>
    </row>
    <row r="444" spans="2:62" ht="85.9" customHeight="1" thickTop="1" thickBot="1" x14ac:dyDescent="0.35">
      <c r="B444" s="105" t="s">
        <v>174</v>
      </c>
      <c r="C444" s="95" t="s">
        <v>173</v>
      </c>
      <c r="D444" s="100" t="s">
        <v>172</v>
      </c>
      <c r="E444" s="104" t="s">
        <v>171</v>
      </c>
      <c r="F444" s="103"/>
      <c r="G444" s="102"/>
      <c r="H444" s="101" t="s">
        <v>170</v>
      </c>
      <c r="I444" s="100" t="s">
        <v>96</v>
      </c>
      <c r="J444" s="100" t="s">
        <v>169</v>
      </c>
      <c r="K444" s="100" t="s">
        <v>97</v>
      </c>
      <c r="L444" s="256" t="s">
        <v>168</v>
      </c>
      <c r="M444" s="262"/>
      <c r="N444" s="256" t="s">
        <v>167</v>
      </c>
      <c r="O444" s="262"/>
      <c r="P444" s="256" t="s">
        <v>167</v>
      </c>
      <c r="Q444" s="257"/>
      <c r="R444" s="256" t="s">
        <v>167</v>
      </c>
      <c r="S444" s="257"/>
      <c r="T444" s="256" t="s">
        <v>167</v>
      </c>
      <c r="U444" s="257"/>
      <c r="V444" s="256" t="s">
        <v>167</v>
      </c>
      <c r="W444" s="257"/>
      <c r="X444" s="256" t="s">
        <v>167</v>
      </c>
      <c r="Y444" s="257"/>
      <c r="Z444" s="256" t="s">
        <v>167</v>
      </c>
      <c r="AA444" s="257"/>
      <c r="AB444" s="261" t="s">
        <v>166</v>
      </c>
      <c r="AC444" s="257"/>
      <c r="AD444" s="101" t="s">
        <v>165</v>
      </c>
      <c r="AE444" s="101" t="s">
        <v>164</v>
      </c>
      <c r="AF444" s="100" t="s">
        <v>163</v>
      </c>
      <c r="AG444" s="100" t="s">
        <v>162</v>
      </c>
      <c r="AH444" s="99" t="s">
        <v>161</v>
      </c>
      <c r="AI444" s="98"/>
      <c r="AJ444" s="96" t="s">
        <v>160</v>
      </c>
      <c r="AK444" s="95" t="s">
        <v>159</v>
      </c>
      <c r="AL444" s="94" t="s">
        <v>158</v>
      </c>
      <c r="AM444" s="96" t="s">
        <v>157</v>
      </c>
      <c r="AN444" s="95" t="s">
        <v>156</v>
      </c>
      <c r="AO444" s="94" t="s">
        <v>155</v>
      </c>
      <c r="AP444" s="96" t="s">
        <v>154</v>
      </c>
      <c r="AQ444" s="95" t="s">
        <v>153</v>
      </c>
      <c r="AR444" s="97" t="s">
        <v>152</v>
      </c>
      <c r="AS444" s="96" t="s">
        <v>151</v>
      </c>
      <c r="AT444" s="95" t="s">
        <v>150</v>
      </c>
      <c r="AU444" s="94" t="s">
        <v>149</v>
      </c>
      <c r="AV444" s="96" t="s">
        <v>148</v>
      </c>
      <c r="AW444" s="95" t="s">
        <v>147</v>
      </c>
      <c r="AX444" s="94" t="s">
        <v>146</v>
      </c>
      <c r="AY444" s="93" t="s">
        <v>145</v>
      </c>
      <c r="AZ444" s="92" t="s">
        <v>144</v>
      </c>
      <c r="BA444" s="92" t="s">
        <v>143</v>
      </c>
      <c r="BB444" s="91" t="s">
        <v>142</v>
      </c>
    </row>
    <row r="445" spans="2:62" ht="48" thickBot="1" x14ac:dyDescent="0.3">
      <c r="B445" s="90" t="s">
        <v>224</v>
      </c>
      <c r="C445" s="89"/>
      <c r="D445" s="88">
        <v>207</v>
      </c>
      <c r="E445" s="258"/>
      <c r="F445" s="259"/>
      <c r="G445" s="260"/>
      <c r="H445" s="87" t="s">
        <v>140</v>
      </c>
      <c r="I445" s="86"/>
      <c r="J445" s="86"/>
      <c r="K445" s="85"/>
      <c r="L445" s="84"/>
      <c r="M445" s="81"/>
      <c r="N445" s="84"/>
      <c r="O445" s="81"/>
      <c r="P445" s="84"/>
      <c r="Q445" s="81"/>
      <c r="R445" s="84"/>
      <c r="S445" s="81"/>
      <c r="T445" s="84"/>
      <c r="U445" s="81"/>
      <c r="V445" s="84"/>
      <c r="W445" s="81"/>
      <c r="X445" s="84"/>
      <c r="Y445" s="81"/>
      <c r="Z445" s="84"/>
      <c r="AA445" s="83"/>
      <c r="AB445" s="82" t="s">
        <v>139</v>
      </c>
      <c r="AC445" s="81"/>
      <c r="AD445" s="81"/>
      <c r="AE445" s="81"/>
      <c r="AF445" s="80"/>
      <c r="AG445" s="80"/>
      <c r="AH445" s="60"/>
      <c r="AI445" s="79" t="s">
        <v>138</v>
      </c>
      <c r="AJ445" s="78">
        <f t="shared" ref="AJ445:BB445" si="58">SUM(AJ447:AJ458)</f>
        <v>92</v>
      </c>
      <c r="AK445" s="77">
        <f t="shared" si="58"/>
        <v>0</v>
      </c>
      <c r="AL445" s="76">
        <f t="shared" si="58"/>
        <v>1</v>
      </c>
      <c r="AM445" s="78">
        <f t="shared" si="58"/>
        <v>31</v>
      </c>
      <c r="AN445" s="77">
        <f t="shared" si="58"/>
        <v>0</v>
      </c>
      <c r="AO445" s="76">
        <f t="shared" si="58"/>
        <v>6</v>
      </c>
      <c r="AP445" s="78">
        <f t="shared" si="58"/>
        <v>2</v>
      </c>
      <c r="AQ445" s="77">
        <f t="shared" si="58"/>
        <v>0</v>
      </c>
      <c r="AR445" s="76">
        <f t="shared" si="58"/>
        <v>0</v>
      </c>
      <c r="AS445" s="78">
        <f t="shared" si="58"/>
        <v>36</v>
      </c>
      <c r="AT445" s="77">
        <f t="shared" si="58"/>
        <v>0</v>
      </c>
      <c r="AU445" s="76">
        <f t="shared" si="58"/>
        <v>0</v>
      </c>
      <c r="AV445" s="78">
        <f t="shared" si="58"/>
        <v>0</v>
      </c>
      <c r="AW445" s="77">
        <f t="shared" si="58"/>
        <v>0</v>
      </c>
      <c r="AX445" s="76">
        <f t="shared" si="58"/>
        <v>0</v>
      </c>
      <c r="AY445" s="75">
        <f t="shared" si="58"/>
        <v>0</v>
      </c>
      <c r="AZ445" s="74">
        <f t="shared" si="58"/>
        <v>0</v>
      </c>
      <c r="BA445" s="74">
        <f t="shared" si="58"/>
        <v>0</v>
      </c>
      <c r="BB445" s="73">
        <f t="shared" si="58"/>
        <v>0</v>
      </c>
      <c r="BC445" s="72" t="s">
        <v>137</v>
      </c>
      <c r="BF445" s="5">
        <f>SUM(AJ445:AL445)/$BG$5</f>
        <v>31</v>
      </c>
      <c r="BG445" s="5">
        <f>SUM(AM445:AO445,AY445)/$BG$5</f>
        <v>12.333333333333334</v>
      </c>
      <c r="BH445" s="5">
        <f>SUM(AP445:AR445,AZ445)/$BG$5</f>
        <v>0.66666666666666663</v>
      </c>
      <c r="BI445" s="5">
        <f>SUM(AS445:AU445,BA445)/$BG$5</f>
        <v>12</v>
      </c>
      <c r="BJ445" s="5">
        <f>SUM(AV445:AX445,BB445)/$BG$5</f>
        <v>0</v>
      </c>
    </row>
    <row r="446" spans="2:62" ht="37.5" thickBot="1" x14ac:dyDescent="0.3">
      <c r="B446" s="71"/>
      <c r="C446" s="70"/>
      <c r="D446" s="69"/>
      <c r="E446" s="68"/>
      <c r="F446" s="68"/>
      <c r="G446" s="67"/>
      <c r="H446" s="66"/>
      <c r="I446" s="64"/>
      <c r="J446" s="64"/>
      <c r="K446" s="65"/>
      <c r="L446" s="64"/>
      <c r="M446" s="62"/>
      <c r="N446" s="64"/>
      <c r="O446" s="62"/>
      <c r="P446" s="64"/>
      <c r="Q446" s="62"/>
      <c r="R446" s="64"/>
      <c r="S446" s="62"/>
      <c r="T446" s="64"/>
      <c r="U446" s="62"/>
      <c r="V446" s="64"/>
      <c r="W446" s="62"/>
      <c r="X446" s="64"/>
      <c r="Y446" s="62"/>
      <c r="Z446" s="64"/>
      <c r="AA446" s="62"/>
      <c r="AB446" s="63"/>
      <c r="AC446" s="62"/>
      <c r="AD446" s="62"/>
      <c r="AE446" s="62"/>
      <c r="AF446" s="61"/>
      <c r="AG446" s="61"/>
      <c r="AH446" s="60"/>
      <c r="AI446" s="59" t="s">
        <v>136</v>
      </c>
      <c r="AJ446" s="58">
        <f t="shared" ref="AJ446:BB446" si="59">AJ445/3</f>
        <v>30.666666666666668</v>
      </c>
      <c r="AK446" s="57">
        <f t="shared" si="59"/>
        <v>0</v>
      </c>
      <c r="AL446" s="56">
        <f t="shared" si="59"/>
        <v>0.33333333333333331</v>
      </c>
      <c r="AM446" s="58">
        <f t="shared" si="59"/>
        <v>10.333333333333334</v>
      </c>
      <c r="AN446" s="57">
        <f t="shared" si="59"/>
        <v>0</v>
      </c>
      <c r="AO446" s="56">
        <f t="shared" si="59"/>
        <v>2</v>
      </c>
      <c r="AP446" s="58">
        <f t="shared" si="59"/>
        <v>0.66666666666666663</v>
      </c>
      <c r="AQ446" s="57">
        <f t="shared" si="59"/>
        <v>0</v>
      </c>
      <c r="AR446" s="56">
        <f t="shared" si="59"/>
        <v>0</v>
      </c>
      <c r="AS446" s="58">
        <f t="shared" si="59"/>
        <v>12</v>
      </c>
      <c r="AT446" s="57">
        <f t="shared" si="59"/>
        <v>0</v>
      </c>
      <c r="AU446" s="56">
        <f t="shared" si="59"/>
        <v>0</v>
      </c>
      <c r="AV446" s="58">
        <f t="shared" si="59"/>
        <v>0</v>
      </c>
      <c r="AW446" s="57">
        <f t="shared" si="59"/>
        <v>0</v>
      </c>
      <c r="AX446" s="56">
        <f t="shared" si="59"/>
        <v>0</v>
      </c>
      <c r="AY446" s="55">
        <f t="shared" si="59"/>
        <v>0</v>
      </c>
      <c r="AZ446" s="54">
        <f t="shared" si="59"/>
        <v>0</v>
      </c>
      <c r="BA446" s="54">
        <f t="shared" si="59"/>
        <v>0</v>
      </c>
      <c r="BB446" s="53">
        <f t="shared" si="59"/>
        <v>0</v>
      </c>
      <c r="BC446" s="52" t="s">
        <v>135</v>
      </c>
    </row>
    <row r="447" spans="2:62" ht="28.15" customHeight="1" x14ac:dyDescent="0.2">
      <c r="B447" s="30"/>
      <c r="C447" s="242">
        <v>1</v>
      </c>
      <c r="D447" s="44"/>
      <c r="E447" s="43"/>
      <c r="F447" s="43"/>
      <c r="G447" s="42"/>
      <c r="H447" s="223" t="s">
        <v>134</v>
      </c>
      <c r="I447" s="246">
        <v>102</v>
      </c>
      <c r="J447" s="246">
        <v>27</v>
      </c>
      <c r="K447" s="246">
        <v>8</v>
      </c>
      <c r="L447" s="41" t="s">
        <v>133</v>
      </c>
      <c r="M447" s="40" t="s">
        <v>414</v>
      </c>
      <c r="N447" s="41" t="s">
        <v>131</v>
      </c>
      <c r="O447" s="40" t="s">
        <v>740</v>
      </c>
      <c r="P447" s="41" t="s">
        <v>130</v>
      </c>
      <c r="Q447" s="40" t="s">
        <v>985</v>
      </c>
      <c r="R447" s="41" t="s">
        <v>129</v>
      </c>
      <c r="S447" s="40" t="s">
        <v>424</v>
      </c>
      <c r="T447" s="41" t="s">
        <v>128</v>
      </c>
      <c r="U447" s="40" t="s">
        <v>104</v>
      </c>
      <c r="V447" s="41" t="s">
        <v>127</v>
      </c>
      <c r="W447" s="40"/>
      <c r="X447" s="41" t="s">
        <v>126</v>
      </c>
      <c r="Y447" s="40"/>
      <c r="Z447" s="41" t="s">
        <v>125</v>
      </c>
      <c r="AA447" s="40"/>
      <c r="AB447" s="39"/>
      <c r="AC447" s="40"/>
      <c r="AD447" s="39" t="s">
        <v>1093</v>
      </c>
      <c r="AE447" s="38"/>
      <c r="AF447" s="250">
        <v>5</v>
      </c>
      <c r="AG447" s="250"/>
      <c r="AH447" s="37"/>
      <c r="AI447" s="11"/>
      <c r="AJ447" s="233">
        <f>SUMPRODUCT(LEN($M447:$U450)-LEN(SUBSTITUTE($M447:$U450,"A", "")))</f>
        <v>29</v>
      </c>
      <c r="AK447" s="239">
        <f>SUMPRODUCT(LEN($X447:$X450)-LEN(SUBSTITUTE($X447:$X450,"A", "")))</f>
        <v>0</v>
      </c>
      <c r="AL447" s="230">
        <f>SUMPRODUCT(LEN($W447:$W450)-LEN(SUBSTITUTE($W447:$W450,"A", "")))</f>
        <v>0</v>
      </c>
      <c r="AM447" s="233">
        <f>SUMPRODUCT(LEN($M447:$U450)-LEN(SUBSTITUTE($M447:$U450,"S", "")))</f>
        <v>11</v>
      </c>
      <c r="AN447" s="239">
        <f>SUMPRODUCT(LEN($X447:$X450)-LEN(SUBSTITUTE($X447:$X450,"S", "")))</f>
        <v>0</v>
      </c>
      <c r="AO447" s="230">
        <f>SUMPRODUCT(LEN($W447:$W450)-LEN(SUBSTITUTE($W447:$W450,"S", "")))</f>
        <v>0</v>
      </c>
      <c r="AP447" s="233">
        <f>SUMPRODUCT(LEN($M447:$U450)-LEN(SUBSTITUTE($M447:$U450,"F", "")))</f>
        <v>1</v>
      </c>
      <c r="AQ447" s="239">
        <f>SUMPRODUCT(LEN($X447:$X450)-LEN(SUBSTITUTE($X447:$X450,"F", "")))</f>
        <v>0</v>
      </c>
      <c r="AR447" s="230">
        <f>SUMPRODUCT(LEN($W447:$W450)-LEN(SUBSTITUTE($W447:$W450,"F", "")))</f>
        <v>0</v>
      </c>
      <c r="AS447" s="233">
        <f>SUMPRODUCT(LEN($M447:$U450)-LEN(SUBSTITUTE($M447:$U450,"G", "")))</f>
        <v>16</v>
      </c>
      <c r="AT447" s="239">
        <f>SUMPRODUCT(LEN($X447:$X450)-LEN(SUBSTITUTE($X447:$X450,"G", "")))</f>
        <v>0</v>
      </c>
      <c r="AU447" s="230">
        <f>SUMPRODUCT(LEN($W447:$W450)-LEN(SUBSTITUTE($W447:$W450,"G", "")))</f>
        <v>0</v>
      </c>
      <c r="AV447" s="233">
        <f>SUMPRODUCT(LEN($L447:$U450)-LEN(SUBSTITUTE($L447:$U450,"M", "")))</f>
        <v>0</v>
      </c>
      <c r="AW447" s="236">
        <f>SUMPRODUCT(LEN($X447:$X450)-LEN(SUBSTITUTE($X447:$X450,"M", "")))</f>
        <v>0</v>
      </c>
      <c r="AX447" s="230">
        <f>SUMPRODUCT(LEN($W447:$W450)-LEN(SUBSTITUTE($W447:$W450,"M", "")))</f>
        <v>0</v>
      </c>
      <c r="AY447" s="291">
        <f>SUMPRODUCT(LEN($AE447:$AE450)-LEN(SUBSTITUTE($AE447:$AE450,"S", "")))</f>
        <v>0</v>
      </c>
      <c r="AZ447" s="227">
        <f>SUMPRODUCT(LEN($AE447:$AE450)-LEN(SUBSTITUTE($AE447:$AE450,"F", "")))</f>
        <v>0</v>
      </c>
      <c r="BA447" s="227">
        <f>SUMPRODUCT(LEN($AE447:$AE450)-LEN(SUBSTITUTE($AE447:$AE450,"G", "")))</f>
        <v>0</v>
      </c>
      <c r="BB447" s="294">
        <f>SUMPRODUCT(LEN($AE447:$AE450)-LEN(SUBSTITUTE($AE447:$AE450,"M", "")))</f>
        <v>0</v>
      </c>
    </row>
    <row r="448" spans="2:62" ht="28.15" customHeight="1" thickBot="1" x14ac:dyDescent="0.25">
      <c r="B448" s="30"/>
      <c r="C448" s="243"/>
      <c r="D448" s="36"/>
      <c r="E448" s="35"/>
      <c r="F448" s="35"/>
      <c r="G448" s="34"/>
      <c r="H448" s="224"/>
      <c r="I448" s="247"/>
      <c r="J448" s="247"/>
      <c r="K448" s="247"/>
      <c r="L448" s="33" t="s">
        <v>123</v>
      </c>
      <c r="M448" s="32" t="s">
        <v>186</v>
      </c>
      <c r="N448" s="33" t="s">
        <v>122</v>
      </c>
      <c r="O448" s="32" t="s">
        <v>377</v>
      </c>
      <c r="P448" s="33" t="s">
        <v>120</v>
      </c>
      <c r="Q448" s="32" t="s">
        <v>527</v>
      </c>
      <c r="R448" s="33" t="s">
        <v>119</v>
      </c>
      <c r="S448" s="32" t="s">
        <v>509</v>
      </c>
      <c r="T448" s="33" t="s">
        <v>118</v>
      </c>
      <c r="U448" s="32" t="s">
        <v>121</v>
      </c>
      <c r="V448" s="33" t="s">
        <v>117</v>
      </c>
      <c r="W448" s="32"/>
      <c r="X448" s="33" t="s">
        <v>116</v>
      </c>
      <c r="Y448" s="32"/>
      <c r="Z448" s="33" t="s">
        <v>115</v>
      </c>
      <c r="AA448" s="32"/>
      <c r="AB448" s="31"/>
      <c r="AC448" s="32"/>
      <c r="AD448" s="31" t="s">
        <v>1092</v>
      </c>
      <c r="AE448" s="23"/>
      <c r="AF448" s="251"/>
      <c r="AG448" s="251"/>
      <c r="AH448" s="22"/>
      <c r="AI448" s="11"/>
      <c r="AJ448" s="234"/>
      <c r="AK448" s="240"/>
      <c r="AL448" s="231"/>
      <c r="AM448" s="234"/>
      <c r="AN448" s="240"/>
      <c r="AO448" s="231"/>
      <c r="AP448" s="234"/>
      <c r="AQ448" s="240"/>
      <c r="AR448" s="231"/>
      <c r="AS448" s="234"/>
      <c r="AT448" s="240"/>
      <c r="AU448" s="231"/>
      <c r="AV448" s="234"/>
      <c r="AW448" s="237"/>
      <c r="AX448" s="231"/>
      <c r="AY448" s="292"/>
      <c r="AZ448" s="228"/>
      <c r="BA448" s="228"/>
      <c r="BB448" s="295"/>
    </row>
    <row r="449" spans="2:62" ht="28.15" customHeight="1" x14ac:dyDescent="0.2">
      <c r="B449" s="30"/>
      <c r="C449" s="244"/>
      <c r="D449" s="29"/>
      <c r="E449" s="28"/>
      <c r="F449" s="28"/>
      <c r="G449" s="27"/>
      <c r="H449" s="225">
        <v>209</v>
      </c>
      <c r="I449" s="248"/>
      <c r="J449" s="248"/>
      <c r="K449" s="248"/>
      <c r="L449" s="26" t="s">
        <v>114</v>
      </c>
      <c r="M449" s="25" t="s">
        <v>707</v>
      </c>
      <c r="N449" s="26" t="s">
        <v>112</v>
      </c>
      <c r="O449" s="25" t="s">
        <v>377</v>
      </c>
      <c r="P449" s="26" t="s">
        <v>111</v>
      </c>
      <c r="Q449" s="25" t="s">
        <v>725</v>
      </c>
      <c r="R449" s="26" t="s">
        <v>110</v>
      </c>
      <c r="S449" s="25" t="s">
        <v>113</v>
      </c>
      <c r="T449" s="26" t="s">
        <v>109</v>
      </c>
      <c r="U449" s="25" t="s">
        <v>121</v>
      </c>
      <c r="V449" s="26" t="s">
        <v>108</v>
      </c>
      <c r="W449" s="25"/>
      <c r="X449" s="26" t="s">
        <v>107</v>
      </c>
      <c r="Y449" s="25"/>
      <c r="Z449" s="26" t="s">
        <v>106</v>
      </c>
      <c r="AA449" s="25"/>
      <c r="AB449" s="24"/>
      <c r="AC449" s="25"/>
      <c r="AD449" s="24" t="s">
        <v>1091</v>
      </c>
      <c r="AE449" s="23"/>
      <c r="AF449" s="251"/>
      <c r="AG449" s="251"/>
      <c r="AH449" s="22"/>
      <c r="AI449" s="11"/>
      <c r="AJ449" s="234"/>
      <c r="AK449" s="240"/>
      <c r="AL449" s="231"/>
      <c r="AM449" s="234"/>
      <c r="AN449" s="240"/>
      <c r="AO449" s="231"/>
      <c r="AP449" s="234"/>
      <c r="AQ449" s="240"/>
      <c r="AR449" s="231"/>
      <c r="AS449" s="234"/>
      <c r="AT449" s="240"/>
      <c r="AU449" s="231"/>
      <c r="AV449" s="234"/>
      <c r="AW449" s="237"/>
      <c r="AX449" s="231"/>
      <c r="AY449" s="292"/>
      <c r="AZ449" s="228"/>
      <c r="BA449" s="228"/>
      <c r="BB449" s="295"/>
    </row>
    <row r="450" spans="2:62" ht="28.15" customHeight="1" thickBot="1" x14ac:dyDescent="0.25">
      <c r="B450" s="30"/>
      <c r="C450" s="253"/>
      <c r="D450" s="51"/>
      <c r="E450" s="50"/>
      <c r="F450" s="50"/>
      <c r="G450" s="49"/>
      <c r="H450" s="226"/>
      <c r="I450" s="254"/>
      <c r="J450" s="254"/>
      <c r="K450" s="254"/>
      <c r="L450" s="48" t="s">
        <v>105</v>
      </c>
      <c r="M450" s="47" t="s">
        <v>1090</v>
      </c>
      <c r="N450" s="48" t="s">
        <v>103</v>
      </c>
      <c r="O450" s="47" t="s">
        <v>382</v>
      </c>
      <c r="P450" s="48" t="s">
        <v>102</v>
      </c>
      <c r="Q450" s="47" t="s">
        <v>389</v>
      </c>
      <c r="R450" s="48" t="s">
        <v>101</v>
      </c>
      <c r="S450" s="47" t="s">
        <v>113</v>
      </c>
      <c r="T450" s="48">
        <v>20</v>
      </c>
      <c r="U450" s="47"/>
      <c r="V450" s="48" t="s">
        <v>100</v>
      </c>
      <c r="W450" s="47"/>
      <c r="X450" s="48" t="s">
        <v>99</v>
      </c>
      <c r="Y450" s="47"/>
      <c r="Z450" s="48" t="s">
        <v>98</v>
      </c>
      <c r="AA450" s="47"/>
      <c r="AB450" s="16"/>
      <c r="AC450" s="47"/>
      <c r="AD450" s="16"/>
      <c r="AE450" s="46"/>
      <c r="AF450" s="255"/>
      <c r="AG450" s="255"/>
      <c r="AH450" s="45"/>
      <c r="AI450" s="11"/>
      <c r="AJ450" s="235"/>
      <c r="AK450" s="241"/>
      <c r="AL450" s="232"/>
      <c r="AM450" s="235"/>
      <c r="AN450" s="241"/>
      <c r="AO450" s="232"/>
      <c r="AP450" s="235"/>
      <c r="AQ450" s="241"/>
      <c r="AR450" s="232"/>
      <c r="AS450" s="235"/>
      <c r="AT450" s="241"/>
      <c r="AU450" s="232"/>
      <c r="AV450" s="235"/>
      <c r="AW450" s="238"/>
      <c r="AX450" s="232"/>
      <c r="AY450" s="293"/>
      <c r="AZ450" s="229"/>
      <c r="BA450" s="229"/>
      <c r="BB450" s="296"/>
    </row>
    <row r="451" spans="2:62" ht="28.15" customHeight="1" x14ac:dyDescent="0.2">
      <c r="B451" s="30"/>
      <c r="C451" s="242">
        <v>2</v>
      </c>
      <c r="D451" s="44"/>
      <c r="E451" s="43"/>
      <c r="F451" s="43"/>
      <c r="G451" s="42"/>
      <c r="H451" s="223"/>
      <c r="I451" s="246">
        <v>125</v>
      </c>
      <c r="J451" s="246">
        <v>31</v>
      </c>
      <c r="K451" s="246">
        <v>7</v>
      </c>
      <c r="L451" s="41" t="s">
        <v>133</v>
      </c>
      <c r="M451" s="40" t="s">
        <v>186</v>
      </c>
      <c r="N451" s="41" t="s">
        <v>131</v>
      </c>
      <c r="O451" s="40" t="s">
        <v>382</v>
      </c>
      <c r="P451" s="41" t="s">
        <v>130</v>
      </c>
      <c r="Q451" s="40" t="s">
        <v>377</v>
      </c>
      <c r="R451" s="41" t="s">
        <v>129</v>
      </c>
      <c r="S451" s="40" t="s">
        <v>1089</v>
      </c>
      <c r="T451" s="41" t="s">
        <v>128</v>
      </c>
      <c r="U451" s="40" t="s">
        <v>389</v>
      </c>
      <c r="V451" s="41" t="s">
        <v>127</v>
      </c>
      <c r="W451" s="40" t="s">
        <v>113</v>
      </c>
      <c r="X451" s="41" t="s">
        <v>126</v>
      </c>
      <c r="Y451" s="40"/>
      <c r="Z451" s="41" t="s">
        <v>125</v>
      </c>
      <c r="AA451" s="40"/>
      <c r="AB451" s="39"/>
      <c r="AC451" s="40"/>
      <c r="AD451" s="39" t="s">
        <v>1088</v>
      </c>
      <c r="AE451" s="38"/>
      <c r="AF451" s="250"/>
      <c r="AG451" s="250"/>
      <c r="AH451" s="37"/>
      <c r="AI451" s="11"/>
      <c r="AJ451" s="233">
        <f>SUMPRODUCT(LEN($M451:$U454)-LEN(SUBSTITUTE($M451:$U454,"A", "")))</f>
        <v>50</v>
      </c>
      <c r="AK451" s="239">
        <f>SUMPRODUCT(LEN($X451:$X454)-LEN(SUBSTITUTE($X451:$X454,"A", "")))</f>
        <v>0</v>
      </c>
      <c r="AL451" s="230">
        <f>SUMPRODUCT(LEN($W451:$W454)-LEN(SUBSTITUTE($W451:$W454,"A", "")))</f>
        <v>1</v>
      </c>
      <c r="AM451" s="233">
        <f>SUMPRODUCT(LEN($M451:$U454)-LEN(SUBSTITUTE($M451:$U454,"S", "")))</f>
        <v>16</v>
      </c>
      <c r="AN451" s="239">
        <f>SUMPRODUCT(LEN($X451:$X454)-LEN(SUBSTITUTE($X451:$X454,"S", "")))</f>
        <v>0</v>
      </c>
      <c r="AO451" s="230">
        <f>SUMPRODUCT(LEN($W451:$W454)-LEN(SUBSTITUTE($W451:$W454,"S", "")))</f>
        <v>6</v>
      </c>
      <c r="AP451" s="233">
        <f>SUMPRODUCT(LEN($M451:$U454)-LEN(SUBSTITUTE($M451:$U454,"F", "")))</f>
        <v>0</v>
      </c>
      <c r="AQ451" s="239">
        <f>SUMPRODUCT(LEN($X451:$X454)-LEN(SUBSTITUTE($X451:$X454,"F", "")))</f>
        <v>0</v>
      </c>
      <c r="AR451" s="230">
        <f>SUMPRODUCT(LEN($W451:$W454)-LEN(SUBSTITUTE($W451:$W454,"F", "")))</f>
        <v>0</v>
      </c>
      <c r="AS451" s="233">
        <f>SUMPRODUCT(LEN($M451:$U454)-LEN(SUBSTITUTE($M451:$U454,"G", "")))</f>
        <v>16</v>
      </c>
      <c r="AT451" s="239">
        <f>SUMPRODUCT(LEN($X451:$X454)-LEN(SUBSTITUTE($X451:$X454,"G", "")))</f>
        <v>0</v>
      </c>
      <c r="AU451" s="230">
        <f>SUMPRODUCT(LEN($W451:$W454)-LEN(SUBSTITUTE($W451:$W454,"G", "")))</f>
        <v>0</v>
      </c>
      <c r="AV451" s="233">
        <f>SUMPRODUCT(LEN($L451:$U454)-LEN(SUBSTITUTE($L451:$U454,"M", "")))</f>
        <v>0</v>
      </c>
      <c r="AW451" s="236">
        <f>SUMPRODUCT(LEN($X451:$X454)-LEN(SUBSTITUTE($X451:$X454,"M", "")))</f>
        <v>0</v>
      </c>
      <c r="AX451" s="230">
        <f>SUMPRODUCT(LEN($W451:$W454)-LEN(SUBSTITUTE($W451:$W454,"M", "")))</f>
        <v>0</v>
      </c>
      <c r="AY451" s="291">
        <f>SUMPRODUCT(LEN($AE451:$AE454)-LEN(SUBSTITUTE($AE451:$AE454,"S", "")))</f>
        <v>0</v>
      </c>
      <c r="AZ451" s="227">
        <f>SUMPRODUCT(LEN($AE451:$AE454)-LEN(SUBSTITUTE($AE451:$AE454,"F", "")))</f>
        <v>0</v>
      </c>
      <c r="BA451" s="227">
        <f>SUMPRODUCT(LEN($AE451:$AE454)-LEN(SUBSTITUTE($AE451:$AE454,"G", "")))</f>
        <v>0</v>
      </c>
      <c r="BB451" s="294">
        <f>SUMPRODUCT(LEN($AE451:$AE454)-LEN(SUBSTITUTE($AE451:$AE454,"M", "")))</f>
        <v>0</v>
      </c>
    </row>
    <row r="452" spans="2:62" ht="28.15" customHeight="1" thickBot="1" x14ac:dyDescent="0.25">
      <c r="B452" s="30"/>
      <c r="C452" s="243"/>
      <c r="D452" s="36"/>
      <c r="E452" s="35"/>
      <c r="F452" s="35"/>
      <c r="G452" s="34"/>
      <c r="H452" s="224"/>
      <c r="I452" s="247"/>
      <c r="J452" s="247"/>
      <c r="K452" s="247"/>
      <c r="L452" s="33" t="s">
        <v>123</v>
      </c>
      <c r="M452" s="32" t="s">
        <v>634</v>
      </c>
      <c r="N452" s="33" t="s">
        <v>122</v>
      </c>
      <c r="O452" s="32" t="s">
        <v>452</v>
      </c>
      <c r="P452" s="33" t="s">
        <v>120</v>
      </c>
      <c r="Q452" s="32" t="s">
        <v>1087</v>
      </c>
      <c r="R452" s="33" t="s">
        <v>119</v>
      </c>
      <c r="S452" s="32" t="s">
        <v>434</v>
      </c>
      <c r="T452" s="33" t="s">
        <v>118</v>
      </c>
      <c r="U452" s="32" t="s">
        <v>377</v>
      </c>
      <c r="V452" s="33" t="s">
        <v>117</v>
      </c>
      <c r="W452" s="32" t="s">
        <v>113</v>
      </c>
      <c r="X452" s="33" t="s">
        <v>116</v>
      </c>
      <c r="Y452" s="32"/>
      <c r="Z452" s="33" t="s">
        <v>115</v>
      </c>
      <c r="AA452" s="32"/>
      <c r="AB452" s="31"/>
      <c r="AC452" s="32"/>
      <c r="AD452" s="31" t="s">
        <v>1086</v>
      </c>
      <c r="AE452" s="23"/>
      <c r="AF452" s="251"/>
      <c r="AG452" s="251"/>
      <c r="AH452" s="22"/>
      <c r="AI452" s="11"/>
      <c r="AJ452" s="234"/>
      <c r="AK452" s="240"/>
      <c r="AL452" s="231"/>
      <c r="AM452" s="234"/>
      <c r="AN452" s="240"/>
      <c r="AO452" s="231"/>
      <c r="AP452" s="234"/>
      <c r="AQ452" s="240"/>
      <c r="AR452" s="231"/>
      <c r="AS452" s="234"/>
      <c r="AT452" s="240"/>
      <c r="AU452" s="231"/>
      <c r="AV452" s="234"/>
      <c r="AW452" s="237"/>
      <c r="AX452" s="231"/>
      <c r="AY452" s="292"/>
      <c r="AZ452" s="228"/>
      <c r="BA452" s="228"/>
      <c r="BB452" s="295"/>
    </row>
    <row r="453" spans="2:62" ht="28.15" customHeight="1" x14ac:dyDescent="0.2">
      <c r="B453" s="30"/>
      <c r="C453" s="244"/>
      <c r="D453" s="29"/>
      <c r="E453" s="28"/>
      <c r="F453" s="28"/>
      <c r="G453" s="27"/>
      <c r="H453" s="225"/>
      <c r="I453" s="248"/>
      <c r="J453" s="248"/>
      <c r="K453" s="248"/>
      <c r="L453" s="26" t="s">
        <v>114</v>
      </c>
      <c r="M453" s="25" t="s">
        <v>176</v>
      </c>
      <c r="N453" s="26" t="s">
        <v>112</v>
      </c>
      <c r="O453" s="25" t="s">
        <v>458</v>
      </c>
      <c r="P453" s="26" t="s">
        <v>111</v>
      </c>
      <c r="Q453" s="25" t="s">
        <v>1085</v>
      </c>
      <c r="R453" s="26" t="s">
        <v>110</v>
      </c>
      <c r="S453" s="25" t="s">
        <v>484</v>
      </c>
      <c r="T453" s="26" t="s">
        <v>109</v>
      </c>
      <c r="U453" s="25" t="s">
        <v>188</v>
      </c>
      <c r="V453" s="26" t="s">
        <v>108</v>
      </c>
      <c r="W453" s="25" t="s">
        <v>175</v>
      </c>
      <c r="X453" s="26" t="s">
        <v>107</v>
      </c>
      <c r="Y453" s="25"/>
      <c r="Z453" s="26" t="s">
        <v>106</v>
      </c>
      <c r="AA453" s="25"/>
      <c r="AB453" s="24"/>
      <c r="AC453" s="25"/>
      <c r="AD453" s="24"/>
      <c r="AE453" s="23"/>
      <c r="AF453" s="251"/>
      <c r="AG453" s="251"/>
      <c r="AH453" s="22"/>
      <c r="AI453" s="11"/>
      <c r="AJ453" s="234"/>
      <c r="AK453" s="240"/>
      <c r="AL453" s="231"/>
      <c r="AM453" s="234"/>
      <c r="AN453" s="240"/>
      <c r="AO453" s="231"/>
      <c r="AP453" s="234"/>
      <c r="AQ453" s="240"/>
      <c r="AR453" s="231"/>
      <c r="AS453" s="234"/>
      <c r="AT453" s="240"/>
      <c r="AU453" s="231"/>
      <c r="AV453" s="234"/>
      <c r="AW453" s="237"/>
      <c r="AX453" s="231"/>
      <c r="AY453" s="292"/>
      <c r="AZ453" s="228"/>
      <c r="BA453" s="228"/>
      <c r="BB453" s="295"/>
    </row>
    <row r="454" spans="2:62" ht="28.15" customHeight="1" thickBot="1" x14ac:dyDescent="0.25">
      <c r="B454" s="30"/>
      <c r="C454" s="253"/>
      <c r="D454" s="51"/>
      <c r="E454" s="50"/>
      <c r="F454" s="50"/>
      <c r="G454" s="49"/>
      <c r="H454" s="226"/>
      <c r="I454" s="254"/>
      <c r="J454" s="254"/>
      <c r="K454" s="254"/>
      <c r="L454" s="48" t="s">
        <v>105</v>
      </c>
      <c r="M454" s="47" t="s">
        <v>613</v>
      </c>
      <c r="N454" s="48" t="s">
        <v>103</v>
      </c>
      <c r="O454" s="47" t="s">
        <v>1001</v>
      </c>
      <c r="P454" s="48" t="s">
        <v>102</v>
      </c>
      <c r="Q454" s="47" t="s">
        <v>434</v>
      </c>
      <c r="R454" s="48" t="s">
        <v>101</v>
      </c>
      <c r="S454" s="47" t="s">
        <v>377</v>
      </c>
      <c r="T454" s="48">
        <v>20</v>
      </c>
      <c r="U454" s="47" t="s">
        <v>217</v>
      </c>
      <c r="V454" s="48" t="s">
        <v>100</v>
      </c>
      <c r="W454" s="47" t="s">
        <v>121</v>
      </c>
      <c r="X454" s="48" t="s">
        <v>99</v>
      </c>
      <c r="Y454" s="47"/>
      <c r="Z454" s="48" t="s">
        <v>98</v>
      </c>
      <c r="AA454" s="47"/>
      <c r="AB454" s="16"/>
      <c r="AC454" s="47"/>
      <c r="AD454" s="16"/>
      <c r="AE454" s="46"/>
      <c r="AF454" s="255"/>
      <c r="AG454" s="255"/>
      <c r="AH454" s="45"/>
      <c r="AI454" s="11"/>
      <c r="AJ454" s="235"/>
      <c r="AK454" s="241"/>
      <c r="AL454" s="232"/>
      <c r="AM454" s="235"/>
      <c r="AN454" s="241"/>
      <c r="AO454" s="232"/>
      <c r="AP454" s="235"/>
      <c r="AQ454" s="241"/>
      <c r="AR454" s="232"/>
      <c r="AS454" s="235"/>
      <c r="AT454" s="241"/>
      <c r="AU454" s="232"/>
      <c r="AV454" s="235"/>
      <c r="AW454" s="238"/>
      <c r="AX454" s="232"/>
      <c r="AY454" s="293"/>
      <c r="AZ454" s="229"/>
      <c r="BA454" s="229"/>
      <c r="BB454" s="296"/>
    </row>
    <row r="455" spans="2:62" ht="28.15" customHeight="1" x14ac:dyDescent="0.2">
      <c r="B455" s="30"/>
      <c r="C455" s="242">
        <v>3</v>
      </c>
      <c r="D455" s="44"/>
      <c r="E455" s="43"/>
      <c r="F455" s="43"/>
      <c r="G455" s="42"/>
      <c r="H455" s="223"/>
      <c r="I455" s="246">
        <v>100</v>
      </c>
      <c r="J455" s="246">
        <v>22</v>
      </c>
      <c r="K455" s="246">
        <v>6</v>
      </c>
      <c r="L455" s="41" t="s">
        <v>133</v>
      </c>
      <c r="M455" s="40" t="s">
        <v>104</v>
      </c>
      <c r="N455" s="41" t="s">
        <v>131</v>
      </c>
      <c r="O455" s="40" t="s">
        <v>399</v>
      </c>
      <c r="P455" s="41" t="s">
        <v>130</v>
      </c>
      <c r="Q455" s="40" t="s">
        <v>414</v>
      </c>
      <c r="R455" s="41" t="s">
        <v>129</v>
      </c>
      <c r="S455" s="40" t="s">
        <v>121</v>
      </c>
      <c r="T455" s="41" t="s">
        <v>128</v>
      </c>
      <c r="U455" s="40"/>
      <c r="V455" s="41" t="s">
        <v>127</v>
      </c>
      <c r="W455" s="40"/>
      <c r="X455" s="41" t="s">
        <v>126</v>
      </c>
      <c r="Y455" s="40"/>
      <c r="Z455" s="41" t="s">
        <v>125</v>
      </c>
      <c r="AA455" s="40"/>
      <c r="AB455" s="39"/>
      <c r="AC455" s="40"/>
      <c r="AD455" s="39"/>
      <c r="AE455" s="38"/>
      <c r="AF455" s="250">
        <v>5</v>
      </c>
      <c r="AG455" s="250"/>
      <c r="AH455" s="37"/>
      <c r="AI455" s="11"/>
      <c r="AJ455" s="233">
        <f>SUMPRODUCT(LEN($M455:$U458)-LEN(SUBSTITUTE($M455:$U458,"A", "")))</f>
        <v>13</v>
      </c>
      <c r="AK455" s="239">
        <f>SUMPRODUCT(LEN($X455:$X458)-LEN(SUBSTITUTE($X455:$X458,"A", "")))</f>
        <v>0</v>
      </c>
      <c r="AL455" s="230">
        <f>SUMPRODUCT(LEN($W455:$W458)-LEN(SUBSTITUTE($W455:$W458,"A", "")))</f>
        <v>0</v>
      </c>
      <c r="AM455" s="233">
        <f>SUMPRODUCT(LEN($M455:$U458)-LEN(SUBSTITUTE($M455:$U458,"S", "")))</f>
        <v>4</v>
      </c>
      <c r="AN455" s="239">
        <f>SUMPRODUCT(LEN($X455:$X458)-LEN(SUBSTITUTE($X455:$X458,"S", "")))</f>
        <v>0</v>
      </c>
      <c r="AO455" s="230">
        <f>SUMPRODUCT(LEN($W455:$W458)-LEN(SUBSTITUTE($W455:$W458,"S", "")))</f>
        <v>0</v>
      </c>
      <c r="AP455" s="233">
        <f>SUMPRODUCT(LEN($M455:$U458)-LEN(SUBSTITUTE($M455:$U458,"F", "")))</f>
        <v>1</v>
      </c>
      <c r="AQ455" s="239">
        <f>SUMPRODUCT(LEN($X455:$X458)-LEN(SUBSTITUTE($X455:$X458,"F", "")))</f>
        <v>0</v>
      </c>
      <c r="AR455" s="230">
        <f>SUMPRODUCT(LEN($W455:$W458)-LEN(SUBSTITUTE($W455:$W458,"F", "")))</f>
        <v>0</v>
      </c>
      <c r="AS455" s="233">
        <f>SUMPRODUCT(LEN($M455:$U458)-LEN(SUBSTITUTE($M455:$U458,"G", "")))</f>
        <v>4</v>
      </c>
      <c r="AT455" s="239">
        <f>SUMPRODUCT(LEN($X455:$X458)-LEN(SUBSTITUTE($X455:$X458,"G", "")))</f>
        <v>0</v>
      </c>
      <c r="AU455" s="230">
        <f>SUMPRODUCT(LEN($W455:$W458)-LEN(SUBSTITUTE($W455:$W458,"G", "")))</f>
        <v>0</v>
      </c>
      <c r="AV455" s="233">
        <f>SUMPRODUCT(LEN($L455:$U458)-LEN(SUBSTITUTE($L455:$U458,"M", "")))</f>
        <v>0</v>
      </c>
      <c r="AW455" s="236">
        <f>SUMPRODUCT(LEN($X455:$X458)-LEN(SUBSTITUTE($X455:$X458,"M", "")))</f>
        <v>0</v>
      </c>
      <c r="AX455" s="230">
        <f>SUMPRODUCT(LEN($W455:$W458)-LEN(SUBSTITUTE($W455:$W458,"M", "")))</f>
        <v>0</v>
      </c>
      <c r="AY455" s="291">
        <f>SUMPRODUCT(LEN($AE455:$AE458)-LEN(SUBSTITUTE($AE455:$AE458,"S", "")))</f>
        <v>0</v>
      </c>
      <c r="AZ455" s="227">
        <f>SUMPRODUCT(LEN($AE455:$AE458)-LEN(SUBSTITUTE($AE455:$AE458,"F", "")))</f>
        <v>0</v>
      </c>
      <c r="BA455" s="227">
        <f>SUMPRODUCT(LEN($AE455:$AE458)-LEN(SUBSTITUTE($AE455:$AE458,"G", "")))</f>
        <v>0</v>
      </c>
      <c r="BB455" s="294">
        <f>SUMPRODUCT(LEN($AE455:$AE458)-LEN(SUBSTITUTE($AE455:$AE458,"M", "")))</f>
        <v>0</v>
      </c>
    </row>
    <row r="456" spans="2:62" ht="28.15" customHeight="1" thickBot="1" x14ac:dyDescent="0.25">
      <c r="B456" s="30"/>
      <c r="C456" s="243"/>
      <c r="D456" s="36"/>
      <c r="E456" s="35"/>
      <c r="F456" s="35"/>
      <c r="G456" s="34"/>
      <c r="H456" s="224"/>
      <c r="I456" s="247"/>
      <c r="J456" s="247"/>
      <c r="K456" s="247"/>
      <c r="L456" s="33" t="s">
        <v>123</v>
      </c>
      <c r="M456" s="32" t="s">
        <v>132</v>
      </c>
      <c r="N456" s="33" t="s">
        <v>122</v>
      </c>
      <c r="O456" s="32" t="s">
        <v>399</v>
      </c>
      <c r="P456" s="33" t="s">
        <v>120</v>
      </c>
      <c r="Q456" s="32" t="s">
        <v>399</v>
      </c>
      <c r="R456" s="33" t="s">
        <v>119</v>
      </c>
      <c r="S456" s="32" t="s">
        <v>121</v>
      </c>
      <c r="T456" s="33" t="s">
        <v>118</v>
      </c>
      <c r="U456" s="32"/>
      <c r="V456" s="33" t="s">
        <v>117</v>
      </c>
      <c r="W456" s="32"/>
      <c r="X456" s="33" t="s">
        <v>116</v>
      </c>
      <c r="Y456" s="32"/>
      <c r="Z456" s="33" t="s">
        <v>115</v>
      </c>
      <c r="AA456" s="32"/>
      <c r="AB456" s="31"/>
      <c r="AC456" s="32"/>
      <c r="AD456" s="31"/>
      <c r="AE456" s="23"/>
      <c r="AF456" s="251"/>
      <c r="AG456" s="251"/>
      <c r="AH456" s="22"/>
      <c r="AI456" s="11"/>
      <c r="AJ456" s="234"/>
      <c r="AK456" s="240"/>
      <c r="AL456" s="231"/>
      <c r="AM456" s="234"/>
      <c r="AN456" s="240"/>
      <c r="AO456" s="231"/>
      <c r="AP456" s="234"/>
      <c r="AQ456" s="240"/>
      <c r="AR456" s="231"/>
      <c r="AS456" s="234"/>
      <c r="AT456" s="240"/>
      <c r="AU456" s="231"/>
      <c r="AV456" s="234"/>
      <c r="AW456" s="237"/>
      <c r="AX456" s="231"/>
      <c r="AY456" s="292"/>
      <c r="AZ456" s="228"/>
      <c r="BA456" s="228"/>
      <c r="BB456" s="295"/>
    </row>
    <row r="457" spans="2:62" ht="28.15" customHeight="1" x14ac:dyDescent="0.2">
      <c r="B457" s="30"/>
      <c r="C457" s="244"/>
      <c r="D457" s="29"/>
      <c r="E457" s="28"/>
      <c r="F457" s="28"/>
      <c r="G457" s="27"/>
      <c r="H457" s="225"/>
      <c r="I457" s="248"/>
      <c r="J457" s="248"/>
      <c r="K457" s="248"/>
      <c r="L457" s="26" t="s">
        <v>114</v>
      </c>
      <c r="M457" s="25" t="s">
        <v>176</v>
      </c>
      <c r="N457" s="26" t="s">
        <v>112</v>
      </c>
      <c r="O457" s="25" t="s">
        <v>132</v>
      </c>
      <c r="P457" s="26" t="s">
        <v>111</v>
      </c>
      <c r="Q457" s="25" t="s">
        <v>470</v>
      </c>
      <c r="R457" s="26" t="s">
        <v>110</v>
      </c>
      <c r="S457" s="25" t="s">
        <v>104</v>
      </c>
      <c r="T457" s="26" t="s">
        <v>109</v>
      </c>
      <c r="U457" s="25"/>
      <c r="V457" s="26" t="s">
        <v>108</v>
      </c>
      <c r="W457" s="25"/>
      <c r="X457" s="26" t="s">
        <v>107</v>
      </c>
      <c r="Y457" s="25"/>
      <c r="Z457" s="26" t="s">
        <v>106</v>
      </c>
      <c r="AA457" s="25"/>
      <c r="AB457" s="24"/>
      <c r="AC457" s="25"/>
      <c r="AD457" s="24"/>
      <c r="AE457" s="23"/>
      <c r="AF457" s="251"/>
      <c r="AG457" s="251"/>
      <c r="AH457" s="22"/>
      <c r="AI457" s="11"/>
      <c r="AJ457" s="234"/>
      <c r="AK457" s="240"/>
      <c r="AL457" s="231"/>
      <c r="AM457" s="234"/>
      <c r="AN457" s="240"/>
      <c r="AO457" s="231"/>
      <c r="AP457" s="234"/>
      <c r="AQ457" s="240"/>
      <c r="AR457" s="231"/>
      <c r="AS457" s="234"/>
      <c r="AT457" s="240"/>
      <c r="AU457" s="231"/>
      <c r="AV457" s="234"/>
      <c r="AW457" s="237"/>
      <c r="AX457" s="231"/>
      <c r="AY457" s="292"/>
      <c r="AZ457" s="228"/>
      <c r="BA457" s="228"/>
      <c r="BB457" s="295"/>
    </row>
    <row r="458" spans="2:62" ht="28.15" customHeight="1" thickBot="1" x14ac:dyDescent="0.25">
      <c r="B458" s="21"/>
      <c r="C458" s="245"/>
      <c r="D458" s="20"/>
      <c r="E458" s="19"/>
      <c r="F458" s="19"/>
      <c r="G458" s="18"/>
      <c r="H458" s="226"/>
      <c r="I458" s="249"/>
      <c r="J458" s="249"/>
      <c r="K458" s="249"/>
      <c r="L458" s="17" t="s">
        <v>105</v>
      </c>
      <c r="M458" s="15" t="s">
        <v>104</v>
      </c>
      <c r="N458" s="17" t="s">
        <v>103</v>
      </c>
      <c r="O458" s="15" t="s">
        <v>104</v>
      </c>
      <c r="P458" s="17" t="s">
        <v>102</v>
      </c>
      <c r="Q458" s="15" t="s">
        <v>175</v>
      </c>
      <c r="R458" s="17" t="s">
        <v>101</v>
      </c>
      <c r="S458" s="15" t="s">
        <v>121</v>
      </c>
      <c r="T458" s="17">
        <v>20</v>
      </c>
      <c r="U458" s="15"/>
      <c r="V458" s="17" t="s">
        <v>100</v>
      </c>
      <c r="W458" s="15"/>
      <c r="X458" s="17" t="s">
        <v>99</v>
      </c>
      <c r="Y458" s="15"/>
      <c r="Z458" s="17" t="s">
        <v>98</v>
      </c>
      <c r="AA458" s="15"/>
      <c r="AB458" s="16"/>
      <c r="AC458" s="15"/>
      <c r="AD458" s="14"/>
      <c r="AE458" s="13"/>
      <c r="AF458" s="252"/>
      <c r="AG458" s="252"/>
      <c r="AH458" s="12"/>
      <c r="AI458" s="11"/>
      <c r="AJ458" s="235"/>
      <c r="AK458" s="241"/>
      <c r="AL458" s="232"/>
      <c r="AM458" s="235"/>
      <c r="AN458" s="241"/>
      <c r="AO458" s="232"/>
      <c r="AP458" s="235"/>
      <c r="AQ458" s="241"/>
      <c r="AR458" s="232"/>
      <c r="AS458" s="235"/>
      <c r="AT458" s="241"/>
      <c r="AU458" s="232"/>
      <c r="AV458" s="235"/>
      <c r="AW458" s="238"/>
      <c r="AX458" s="232"/>
      <c r="AY458" s="293"/>
      <c r="AZ458" s="229"/>
      <c r="BA458" s="229"/>
      <c r="BB458" s="296"/>
    </row>
    <row r="459" spans="2:62" ht="85.9" customHeight="1" thickTop="1" thickBot="1" x14ac:dyDescent="0.35">
      <c r="B459" s="105" t="s">
        <v>174</v>
      </c>
      <c r="C459" s="95" t="s">
        <v>173</v>
      </c>
      <c r="D459" s="100" t="s">
        <v>172</v>
      </c>
      <c r="E459" s="104" t="s">
        <v>171</v>
      </c>
      <c r="F459" s="103"/>
      <c r="G459" s="102"/>
      <c r="H459" s="101" t="s">
        <v>170</v>
      </c>
      <c r="I459" s="100" t="s">
        <v>96</v>
      </c>
      <c r="J459" s="100" t="s">
        <v>169</v>
      </c>
      <c r="K459" s="100" t="s">
        <v>97</v>
      </c>
      <c r="L459" s="256" t="s">
        <v>168</v>
      </c>
      <c r="M459" s="262"/>
      <c r="N459" s="256" t="s">
        <v>167</v>
      </c>
      <c r="O459" s="262"/>
      <c r="P459" s="256" t="s">
        <v>167</v>
      </c>
      <c r="Q459" s="257"/>
      <c r="R459" s="256" t="s">
        <v>167</v>
      </c>
      <c r="S459" s="257"/>
      <c r="T459" s="256" t="s">
        <v>167</v>
      </c>
      <c r="U459" s="257"/>
      <c r="V459" s="256" t="s">
        <v>167</v>
      </c>
      <c r="W459" s="257"/>
      <c r="X459" s="256" t="s">
        <v>167</v>
      </c>
      <c r="Y459" s="257"/>
      <c r="Z459" s="256" t="s">
        <v>167</v>
      </c>
      <c r="AA459" s="257"/>
      <c r="AB459" s="261" t="s">
        <v>166</v>
      </c>
      <c r="AC459" s="257"/>
      <c r="AD459" s="101" t="s">
        <v>165</v>
      </c>
      <c r="AE459" s="101" t="s">
        <v>164</v>
      </c>
      <c r="AF459" s="100" t="s">
        <v>163</v>
      </c>
      <c r="AG459" s="100" t="s">
        <v>162</v>
      </c>
      <c r="AH459" s="99" t="s">
        <v>161</v>
      </c>
      <c r="AI459" s="98"/>
      <c r="AJ459" s="96" t="s">
        <v>160</v>
      </c>
      <c r="AK459" s="95" t="s">
        <v>159</v>
      </c>
      <c r="AL459" s="94" t="s">
        <v>158</v>
      </c>
      <c r="AM459" s="96" t="s">
        <v>157</v>
      </c>
      <c r="AN459" s="95" t="s">
        <v>156</v>
      </c>
      <c r="AO459" s="94" t="s">
        <v>155</v>
      </c>
      <c r="AP459" s="96" t="s">
        <v>154</v>
      </c>
      <c r="AQ459" s="95" t="s">
        <v>153</v>
      </c>
      <c r="AR459" s="97" t="s">
        <v>152</v>
      </c>
      <c r="AS459" s="96" t="s">
        <v>151</v>
      </c>
      <c r="AT459" s="95" t="s">
        <v>150</v>
      </c>
      <c r="AU459" s="94" t="s">
        <v>149</v>
      </c>
      <c r="AV459" s="96" t="s">
        <v>148</v>
      </c>
      <c r="AW459" s="95" t="s">
        <v>147</v>
      </c>
      <c r="AX459" s="94" t="s">
        <v>146</v>
      </c>
      <c r="AY459" s="93" t="s">
        <v>145</v>
      </c>
      <c r="AZ459" s="92" t="s">
        <v>144</v>
      </c>
      <c r="BA459" s="92" t="s">
        <v>143</v>
      </c>
      <c r="BB459" s="91" t="s">
        <v>142</v>
      </c>
    </row>
    <row r="460" spans="2:62" ht="48" thickBot="1" x14ac:dyDescent="0.3">
      <c r="B460" s="90" t="s">
        <v>222</v>
      </c>
      <c r="C460" s="89"/>
      <c r="D460" s="88">
        <v>208</v>
      </c>
      <c r="E460" s="258"/>
      <c r="F460" s="259"/>
      <c r="G460" s="260"/>
      <c r="H460" s="87" t="s">
        <v>140</v>
      </c>
      <c r="I460" s="86"/>
      <c r="J460" s="86"/>
      <c r="K460" s="85"/>
      <c r="L460" s="84"/>
      <c r="M460" s="81"/>
      <c r="N460" s="84"/>
      <c r="O460" s="81"/>
      <c r="P460" s="84"/>
      <c r="Q460" s="81"/>
      <c r="R460" s="84"/>
      <c r="S460" s="81"/>
      <c r="T460" s="84"/>
      <c r="U460" s="81"/>
      <c r="V460" s="84"/>
      <c r="W460" s="81"/>
      <c r="X460" s="84"/>
      <c r="Y460" s="81"/>
      <c r="Z460" s="84"/>
      <c r="AA460" s="83"/>
      <c r="AB460" s="82" t="s">
        <v>139</v>
      </c>
      <c r="AC460" s="81"/>
      <c r="AD460" s="81"/>
      <c r="AE460" s="81"/>
      <c r="AF460" s="80"/>
      <c r="AG460" s="80"/>
      <c r="AH460" s="60"/>
      <c r="AI460" s="79" t="s">
        <v>138</v>
      </c>
      <c r="AJ460" s="78">
        <f t="shared" ref="AJ460:BB460" si="60">SUM(AJ462:AJ473)</f>
        <v>95</v>
      </c>
      <c r="AK460" s="77">
        <f t="shared" si="60"/>
        <v>0</v>
      </c>
      <c r="AL460" s="76">
        <f t="shared" si="60"/>
        <v>0</v>
      </c>
      <c r="AM460" s="78">
        <f t="shared" si="60"/>
        <v>25</v>
      </c>
      <c r="AN460" s="77">
        <f t="shared" si="60"/>
        <v>0</v>
      </c>
      <c r="AO460" s="76">
        <f t="shared" si="60"/>
        <v>0</v>
      </c>
      <c r="AP460" s="78">
        <f t="shared" si="60"/>
        <v>2</v>
      </c>
      <c r="AQ460" s="77">
        <f t="shared" si="60"/>
        <v>0</v>
      </c>
      <c r="AR460" s="76">
        <f t="shared" si="60"/>
        <v>0</v>
      </c>
      <c r="AS460" s="78">
        <f t="shared" si="60"/>
        <v>25</v>
      </c>
      <c r="AT460" s="77">
        <f t="shared" si="60"/>
        <v>0</v>
      </c>
      <c r="AU460" s="76">
        <f t="shared" si="60"/>
        <v>0</v>
      </c>
      <c r="AV460" s="78">
        <f t="shared" si="60"/>
        <v>0</v>
      </c>
      <c r="AW460" s="77">
        <f t="shared" si="60"/>
        <v>0</v>
      </c>
      <c r="AX460" s="76">
        <f t="shared" si="60"/>
        <v>0</v>
      </c>
      <c r="AY460" s="75">
        <f t="shared" si="60"/>
        <v>0</v>
      </c>
      <c r="AZ460" s="74">
        <f t="shared" si="60"/>
        <v>0</v>
      </c>
      <c r="BA460" s="74">
        <f t="shared" si="60"/>
        <v>0</v>
      </c>
      <c r="BB460" s="73">
        <f t="shared" si="60"/>
        <v>0</v>
      </c>
      <c r="BC460" s="72" t="s">
        <v>137</v>
      </c>
      <c r="BF460" s="5">
        <f>SUM(AJ460:AL460)/$BG$5</f>
        <v>31.666666666666668</v>
      </c>
      <c r="BG460" s="5">
        <f>SUM(AM460:AO460,AY460)/$BG$5</f>
        <v>8.3333333333333339</v>
      </c>
      <c r="BH460" s="5">
        <f>SUM(AP460:AR460,AZ460)/$BG$5</f>
        <v>0.66666666666666663</v>
      </c>
      <c r="BI460" s="5">
        <f>SUM(AS460:AU460,BA460)/$BG$5</f>
        <v>8.3333333333333339</v>
      </c>
      <c r="BJ460" s="5">
        <f>SUM(AV460:AX460,BB460)/$BG$5</f>
        <v>0</v>
      </c>
    </row>
    <row r="461" spans="2:62" ht="37.5" thickBot="1" x14ac:dyDescent="0.3">
      <c r="B461" s="71"/>
      <c r="C461" s="70"/>
      <c r="D461" s="69"/>
      <c r="E461" s="68"/>
      <c r="F461" s="68"/>
      <c r="G461" s="67"/>
      <c r="H461" s="66"/>
      <c r="I461" s="64"/>
      <c r="J461" s="64"/>
      <c r="K461" s="65"/>
      <c r="L461" s="64"/>
      <c r="M461" s="62"/>
      <c r="N461" s="64"/>
      <c r="O461" s="62"/>
      <c r="P461" s="64"/>
      <c r="Q461" s="62"/>
      <c r="R461" s="64"/>
      <c r="S461" s="62"/>
      <c r="T461" s="64"/>
      <c r="U461" s="62"/>
      <c r="V461" s="64"/>
      <c r="W461" s="62"/>
      <c r="X461" s="64"/>
      <c r="Y461" s="62"/>
      <c r="Z461" s="64"/>
      <c r="AA461" s="62"/>
      <c r="AB461" s="63"/>
      <c r="AC461" s="62"/>
      <c r="AD461" s="62"/>
      <c r="AE461" s="62"/>
      <c r="AF461" s="61"/>
      <c r="AG461" s="61"/>
      <c r="AH461" s="60"/>
      <c r="AI461" s="59" t="s">
        <v>136</v>
      </c>
      <c r="AJ461" s="58">
        <f t="shared" ref="AJ461:BB461" si="61">AJ460/3</f>
        <v>31.666666666666668</v>
      </c>
      <c r="AK461" s="57">
        <f t="shared" si="61"/>
        <v>0</v>
      </c>
      <c r="AL461" s="56">
        <f t="shared" si="61"/>
        <v>0</v>
      </c>
      <c r="AM461" s="58">
        <f t="shared" si="61"/>
        <v>8.3333333333333339</v>
      </c>
      <c r="AN461" s="57">
        <f t="shared" si="61"/>
        <v>0</v>
      </c>
      <c r="AO461" s="56">
        <f t="shared" si="61"/>
        <v>0</v>
      </c>
      <c r="AP461" s="58">
        <f t="shared" si="61"/>
        <v>0.66666666666666663</v>
      </c>
      <c r="AQ461" s="57">
        <f t="shared" si="61"/>
        <v>0</v>
      </c>
      <c r="AR461" s="56">
        <f t="shared" si="61"/>
        <v>0</v>
      </c>
      <c r="AS461" s="58">
        <f t="shared" si="61"/>
        <v>8.3333333333333339</v>
      </c>
      <c r="AT461" s="57">
        <f t="shared" si="61"/>
        <v>0</v>
      </c>
      <c r="AU461" s="56">
        <f t="shared" si="61"/>
        <v>0</v>
      </c>
      <c r="AV461" s="58">
        <f t="shared" si="61"/>
        <v>0</v>
      </c>
      <c r="AW461" s="57">
        <f t="shared" si="61"/>
        <v>0</v>
      </c>
      <c r="AX461" s="56">
        <f t="shared" si="61"/>
        <v>0</v>
      </c>
      <c r="AY461" s="55">
        <f t="shared" si="61"/>
        <v>0</v>
      </c>
      <c r="AZ461" s="54">
        <f t="shared" si="61"/>
        <v>0</v>
      </c>
      <c r="BA461" s="54">
        <f t="shared" si="61"/>
        <v>0</v>
      </c>
      <c r="BB461" s="53">
        <f t="shared" si="61"/>
        <v>0</v>
      </c>
      <c r="BC461" s="52" t="s">
        <v>135</v>
      </c>
    </row>
    <row r="462" spans="2:62" ht="28.15" customHeight="1" x14ac:dyDescent="0.2">
      <c r="B462" s="30"/>
      <c r="C462" s="242">
        <v>1</v>
      </c>
      <c r="D462" s="44"/>
      <c r="E462" s="43"/>
      <c r="F462" s="43"/>
      <c r="G462" s="42"/>
      <c r="H462" s="223" t="s">
        <v>134</v>
      </c>
      <c r="I462" s="246">
        <v>97</v>
      </c>
      <c r="J462" s="246">
        <v>27</v>
      </c>
      <c r="K462" s="246">
        <v>7</v>
      </c>
      <c r="L462" s="41" t="s">
        <v>133</v>
      </c>
      <c r="M462" s="40" t="s">
        <v>104</v>
      </c>
      <c r="N462" s="41" t="s">
        <v>131</v>
      </c>
      <c r="O462" s="40" t="s">
        <v>399</v>
      </c>
      <c r="P462" s="41" t="s">
        <v>130</v>
      </c>
      <c r="Q462" s="40" t="s">
        <v>377</v>
      </c>
      <c r="R462" s="41" t="s">
        <v>129</v>
      </c>
      <c r="S462" s="40" t="s">
        <v>443</v>
      </c>
      <c r="T462" s="41" t="s">
        <v>128</v>
      </c>
      <c r="U462" s="40" t="s">
        <v>113</v>
      </c>
      <c r="V462" s="41" t="s">
        <v>127</v>
      </c>
      <c r="W462" s="40"/>
      <c r="X462" s="41" t="s">
        <v>126</v>
      </c>
      <c r="Y462" s="40"/>
      <c r="Z462" s="41" t="s">
        <v>125</v>
      </c>
      <c r="AA462" s="40"/>
      <c r="AB462" s="39"/>
      <c r="AC462" s="40"/>
      <c r="AD462" s="39" t="s">
        <v>630</v>
      </c>
      <c r="AE462" s="38"/>
      <c r="AF462" s="250">
        <v>5</v>
      </c>
      <c r="AG462" s="250"/>
      <c r="AH462" s="37"/>
      <c r="AI462" s="11"/>
      <c r="AJ462" s="233">
        <f>SUMPRODUCT(LEN($M462:$U465)-LEN(SUBSTITUTE($M462:$U465,"A", "")))</f>
        <v>33</v>
      </c>
      <c r="AK462" s="239">
        <f>SUMPRODUCT(LEN($X462:$X465)-LEN(SUBSTITUTE($X462:$X465,"A", "")))</f>
        <v>0</v>
      </c>
      <c r="AL462" s="230">
        <f>SUMPRODUCT(LEN($W462:$W465)-LEN(SUBSTITUTE($W462:$W465,"A", "")))</f>
        <v>0</v>
      </c>
      <c r="AM462" s="233">
        <f>SUMPRODUCT(LEN($M462:$U465)-LEN(SUBSTITUTE($M462:$U465,"S", "")))</f>
        <v>13</v>
      </c>
      <c r="AN462" s="239">
        <f>SUMPRODUCT(LEN($X462:$X465)-LEN(SUBSTITUTE($X462:$X465,"S", "")))</f>
        <v>0</v>
      </c>
      <c r="AO462" s="230">
        <f>SUMPRODUCT(LEN($W462:$W465)-LEN(SUBSTITUTE($W462:$W465,"S", "")))</f>
        <v>0</v>
      </c>
      <c r="AP462" s="233">
        <f>SUMPRODUCT(LEN($M462:$U465)-LEN(SUBSTITUTE($M462:$U465,"F", "")))</f>
        <v>2</v>
      </c>
      <c r="AQ462" s="239">
        <f>SUMPRODUCT(LEN($X462:$X465)-LEN(SUBSTITUTE($X462:$X465,"F", "")))</f>
        <v>0</v>
      </c>
      <c r="AR462" s="230">
        <f>SUMPRODUCT(LEN($W462:$W465)-LEN(SUBSTITUTE($W462:$W465,"F", "")))</f>
        <v>0</v>
      </c>
      <c r="AS462" s="233">
        <f>SUMPRODUCT(LEN($M462:$U465)-LEN(SUBSTITUTE($M462:$U465,"G", "")))</f>
        <v>11</v>
      </c>
      <c r="AT462" s="239">
        <f>SUMPRODUCT(LEN($X462:$X465)-LEN(SUBSTITUTE($X462:$X465,"G", "")))</f>
        <v>0</v>
      </c>
      <c r="AU462" s="230">
        <f>SUMPRODUCT(LEN($W462:$W465)-LEN(SUBSTITUTE($W462:$W465,"G", "")))</f>
        <v>0</v>
      </c>
      <c r="AV462" s="233">
        <f>SUMPRODUCT(LEN($L462:$U465)-LEN(SUBSTITUTE($L462:$U465,"M", "")))</f>
        <v>0</v>
      </c>
      <c r="AW462" s="236">
        <f>SUMPRODUCT(LEN($X462:$X465)-LEN(SUBSTITUTE($X462:$X465,"M", "")))</f>
        <v>0</v>
      </c>
      <c r="AX462" s="230">
        <f>SUMPRODUCT(LEN($W462:$W465)-LEN(SUBSTITUTE($W462:$W465,"M", "")))</f>
        <v>0</v>
      </c>
      <c r="AY462" s="291">
        <f>SUMPRODUCT(LEN($AE462:$AE465)-LEN(SUBSTITUTE($AE462:$AE465,"S", "")))</f>
        <v>0</v>
      </c>
      <c r="AZ462" s="227">
        <f>SUMPRODUCT(LEN($AE462:$AE465)-LEN(SUBSTITUTE($AE462:$AE465,"F", "")))</f>
        <v>0</v>
      </c>
      <c r="BA462" s="227">
        <f>SUMPRODUCT(LEN($AE462:$AE465)-LEN(SUBSTITUTE($AE462:$AE465,"G", "")))</f>
        <v>0</v>
      </c>
      <c r="BB462" s="294">
        <f>SUMPRODUCT(LEN($AE462:$AE465)-LEN(SUBSTITUTE($AE462:$AE465,"M", "")))</f>
        <v>0</v>
      </c>
    </row>
    <row r="463" spans="2:62" ht="28.15" customHeight="1" thickBot="1" x14ac:dyDescent="0.25">
      <c r="B463" s="30"/>
      <c r="C463" s="243"/>
      <c r="D463" s="36"/>
      <c r="E463" s="35"/>
      <c r="F463" s="35"/>
      <c r="G463" s="34"/>
      <c r="H463" s="224"/>
      <c r="I463" s="247"/>
      <c r="J463" s="247"/>
      <c r="K463" s="247"/>
      <c r="L463" s="33" t="s">
        <v>123</v>
      </c>
      <c r="M463" s="32" t="s">
        <v>132</v>
      </c>
      <c r="N463" s="33" t="s">
        <v>122</v>
      </c>
      <c r="O463" s="32" t="s">
        <v>399</v>
      </c>
      <c r="P463" s="33" t="s">
        <v>120</v>
      </c>
      <c r="Q463" s="32" t="s">
        <v>420</v>
      </c>
      <c r="R463" s="33" t="s">
        <v>119</v>
      </c>
      <c r="S463" s="32" t="s">
        <v>403</v>
      </c>
      <c r="T463" s="33" t="s">
        <v>118</v>
      </c>
      <c r="U463" s="32" t="s">
        <v>121</v>
      </c>
      <c r="V463" s="33" t="s">
        <v>117</v>
      </c>
      <c r="W463" s="32"/>
      <c r="X463" s="33" t="s">
        <v>116</v>
      </c>
      <c r="Y463" s="32"/>
      <c r="Z463" s="33" t="s">
        <v>115</v>
      </c>
      <c r="AA463" s="32"/>
      <c r="AB463" s="31"/>
      <c r="AC463" s="32"/>
      <c r="AD463" s="31"/>
      <c r="AE463" s="23"/>
      <c r="AF463" s="251"/>
      <c r="AG463" s="251"/>
      <c r="AH463" s="22"/>
      <c r="AI463" s="11"/>
      <c r="AJ463" s="234"/>
      <c r="AK463" s="240"/>
      <c r="AL463" s="231"/>
      <c r="AM463" s="234"/>
      <c r="AN463" s="240"/>
      <c r="AO463" s="231"/>
      <c r="AP463" s="234"/>
      <c r="AQ463" s="240"/>
      <c r="AR463" s="231"/>
      <c r="AS463" s="234"/>
      <c r="AT463" s="240"/>
      <c r="AU463" s="231"/>
      <c r="AV463" s="234"/>
      <c r="AW463" s="237"/>
      <c r="AX463" s="231"/>
      <c r="AY463" s="292"/>
      <c r="AZ463" s="228"/>
      <c r="BA463" s="228"/>
      <c r="BB463" s="295"/>
    </row>
    <row r="464" spans="2:62" ht="28.15" customHeight="1" x14ac:dyDescent="0.2">
      <c r="B464" s="30"/>
      <c r="C464" s="244"/>
      <c r="D464" s="29"/>
      <c r="E464" s="28"/>
      <c r="F464" s="28"/>
      <c r="G464" s="27"/>
      <c r="H464" s="225">
        <v>208</v>
      </c>
      <c r="I464" s="248"/>
      <c r="J464" s="248"/>
      <c r="K464" s="248"/>
      <c r="L464" s="26" t="s">
        <v>114</v>
      </c>
      <c r="M464" s="25" t="s">
        <v>613</v>
      </c>
      <c r="N464" s="26" t="s">
        <v>112</v>
      </c>
      <c r="O464" s="25" t="s">
        <v>662</v>
      </c>
      <c r="P464" s="26" t="s">
        <v>111</v>
      </c>
      <c r="Q464" s="25" t="s">
        <v>1084</v>
      </c>
      <c r="R464" s="26" t="s">
        <v>110</v>
      </c>
      <c r="S464" s="25" t="s">
        <v>385</v>
      </c>
      <c r="T464" s="26" t="s">
        <v>109</v>
      </c>
      <c r="U464" s="25" t="s">
        <v>104</v>
      </c>
      <c r="V464" s="26" t="s">
        <v>108</v>
      </c>
      <c r="W464" s="25"/>
      <c r="X464" s="26" t="s">
        <v>107</v>
      </c>
      <c r="Y464" s="25"/>
      <c r="Z464" s="26" t="s">
        <v>106</v>
      </c>
      <c r="AA464" s="25"/>
      <c r="AB464" s="24"/>
      <c r="AC464" s="25"/>
      <c r="AD464" s="24"/>
      <c r="AE464" s="23"/>
      <c r="AF464" s="251"/>
      <c r="AG464" s="251"/>
      <c r="AH464" s="22"/>
      <c r="AI464" s="11"/>
      <c r="AJ464" s="234"/>
      <c r="AK464" s="240"/>
      <c r="AL464" s="231"/>
      <c r="AM464" s="234"/>
      <c r="AN464" s="240"/>
      <c r="AO464" s="231"/>
      <c r="AP464" s="234"/>
      <c r="AQ464" s="240"/>
      <c r="AR464" s="231"/>
      <c r="AS464" s="234"/>
      <c r="AT464" s="240"/>
      <c r="AU464" s="231"/>
      <c r="AV464" s="234"/>
      <c r="AW464" s="237"/>
      <c r="AX464" s="231"/>
      <c r="AY464" s="292"/>
      <c r="AZ464" s="228"/>
      <c r="BA464" s="228"/>
      <c r="BB464" s="295"/>
    </row>
    <row r="465" spans="2:62" ht="28.15" customHeight="1" thickBot="1" x14ac:dyDescent="0.25">
      <c r="B465" s="30"/>
      <c r="C465" s="253"/>
      <c r="D465" s="51"/>
      <c r="E465" s="50"/>
      <c r="F465" s="50"/>
      <c r="G465" s="49"/>
      <c r="H465" s="226"/>
      <c r="I465" s="254"/>
      <c r="J465" s="254"/>
      <c r="K465" s="254"/>
      <c r="L465" s="48" t="s">
        <v>105</v>
      </c>
      <c r="M465" s="47" t="s">
        <v>186</v>
      </c>
      <c r="N465" s="48" t="s">
        <v>103</v>
      </c>
      <c r="O465" s="47" t="s">
        <v>740</v>
      </c>
      <c r="P465" s="48" t="s">
        <v>102</v>
      </c>
      <c r="Q465" s="47" t="s">
        <v>443</v>
      </c>
      <c r="R465" s="48" t="s">
        <v>101</v>
      </c>
      <c r="S465" s="47" t="s">
        <v>175</v>
      </c>
      <c r="T465" s="48">
        <v>20</v>
      </c>
      <c r="U465" s="47" t="s">
        <v>104</v>
      </c>
      <c r="V465" s="48" t="s">
        <v>100</v>
      </c>
      <c r="W465" s="47"/>
      <c r="X465" s="48" t="s">
        <v>99</v>
      </c>
      <c r="Y465" s="47"/>
      <c r="Z465" s="48" t="s">
        <v>98</v>
      </c>
      <c r="AA465" s="47"/>
      <c r="AB465" s="16"/>
      <c r="AC465" s="47"/>
      <c r="AD465" s="16"/>
      <c r="AE465" s="46"/>
      <c r="AF465" s="255"/>
      <c r="AG465" s="255"/>
      <c r="AH465" s="45"/>
      <c r="AI465" s="11"/>
      <c r="AJ465" s="235"/>
      <c r="AK465" s="241"/>
      <c r="AL465" s="232"/>
      <c r="AM465" s="235"/>
      <c r="AN465" s="241"/>
      <c r="AO465" s="232"/>
      <c r="AP465" s="235"/>
      <c r="AQ465" s="241"/>
      <c r="AR465" s="232"/>
      <c r="AS465" s="235"/>
      <c r="AT465" s="241"/>
      <c r="AU465" s="232"/>
      <c r="AV465" s="235"/>
      <c r="AW465" s="238"/>
      <c r="AX465" s="232"/>
      <c r="AY465" s="293"/>
      <c r="AZ465" s="229"/>
      <c r="BA465" s="229"/>
      <c r="BB465" s="296"/>
    </row>
    <row r="466" spans="2:62" ht="28.15" customHeight="1" x14ac:dyDescent="0.2">
      <c r="B466" s="30"/>
      <c r="C466" s="242">
        <v>2</v>
      </c>
      <c r="D466" s="44"/>
      <c r="E466" s="43"/>
      <c r="F466" s="43"/>
      <c r="G466" s="42"/>
      <c r="H466" s="223"/>
      <c r="I466" s="246">
        <v>101</v>
      </c>
      <c r="J466" s="246">
        <v>27</v>
      </c>
      <c r="K466" s="246">
        <v>9</v>
      </c>
      <c r="L466" s="41" t="s">
        <v>133</v>
      </c>
      <c r="M466" s="40" t="s">
        <v>132</v>
      </c>
      <c r="N466" s="41" t="s">
        <v>131</v>
      </c>
      <c r="O466" s="40" t="s">
        <v>417</v>
      </c>
      <c r="P466" s="41" t="s">
        <v>130</v>
      </c>
      <c r="Q466" s="40" t="s">
        <v>186</v>
      </c>
      <c r="R466" s="41" t="s">
        <v>129</v>
      </c>
      <c r="S466" s="40" t="s">
        <v>215</v>
      </c>
      <c r="T466" s="41" t="s">
        <v>128</v>
      </c>
      <c r="U466" s="40" t="s">
        <v>121</v>
      </c>
      <c r="V466" s="41" t="s">
        <v>127</v>
      </c>
      <c r="W466" s="40"/>
      <c r="X466" s="41" t="s">
        <v>126</v>
      </c>
      <c r="Y466" s="40"/>
      <c r="Z466" s="41" t="s">
        <v>125</v>
      </c>
      <c r="AA466" s="40"/>
      <c r="AB466" s="39"/>
      <c r="AC466" s="40"/>
      <c r="AD466" s="39" t="s">
        <v>132</v>
      </c>
      <c r="AE466" s="38"/>
      <c r="AF466" s="250"/>
      <c r="AG466" s="250"/>
      <c r="AH466" s="37"/>
      <c r="AI466" s="11"/>
      <c r="AJ466" s="233">
        <f>SUMPRODUCT(LEN($M466:$U469)-LEN(SUBSTITUTE($M466:$U469,"A", "")))</f>
        <v>34</v>
      </c>
      <c r="AK466" s="239">
        <f>SUMPRODUCT(LEN($X466:$X469)-LEN(SUBSTITUTE($X466:$X469,"A", "")))</f>
        <v>0</v>
      </c>
      <c r="AL466" s="230">
        <f>SUMPRODUCT(LEN($W466:$W469)-LEN(SUBSTITUTE($W466:$W469,"A", "")))</f>
        <v>0</v>
      </c>
      <c r="AM466" s="233">
        <f>SUMPRODUCT(LEN($M466:$U469)-LEN(SUBSTITUTE($M466:$U469,"S", "")))</f>
        <v>10</v>
      </c>
      <c r="AN466" s="239">
        <f>SUMPRODUCT(LEN($X466:$X469)-LEN(SUBSTITUTE($X466:$X469,"S", "")))</f>
        <v>0</v>
      </c>
      <c r="AO466" s="230">
        <f>SUMPRODUCT(LEN($W466:$W469)-LEN(SUBSTITUTE($W466:$W469,"S", "")))</f>
        <v>0</v>
      </c>
      <c r="AP466" s="233">
        <f>SUMPRODUCT(LEN($M466:$U469)-LEN(SUBSTITUTE($M466:$U469,"F", "")))</f>
        <v>0</v>
      </c>
      <c r="AQ466" s="239">
        <f>SUMPRODUCT(LEN($X466:$X469)-LEN(SUBSTITUTE($X466:$X469,"F", "")))</f>
        <v>0</v>
      </c>
      <c r="AR466" s="230">
        <f>SUMPRODUCT(LEN($W466:$W469)-LEN(SUBSTITUTE($W466:$W469,"F", "")))</f>
        <v>0</v>
      </c>
      <c r="AS466" s="233">
        <f>SUMPRODUCT(LEN($M466:$U469)-LEN(SUBSTITUTE($M466:$U469,"G", "")))</f>
        <v>2</v>
      </c>
      <c r="AT466" s="239">
        <f>SUMPRODUCT(LEN($X466:$X469)-LEN(SUBSTITUTE($X466:$X469,"G", "")))</f>
        <v>0</v>
      </c>
      <c r="AU466" s="230">
        <f>SUMPRODUCT(LEN($W466:$W469)-LEN(SUBSTITUTE($W466:$W469,"G", "")))</f>
        <v>0</v>
      </c>
      <c r="AV466" s="233">
        <f>SUMPRODUCT(LEN($L466:$U469)-LEN(SUBSTITUTE($L466:$U469,"M", "")))</f>
        <v>0</v>
      </c>
      <c r="AW466" s="236">
        <f>SUMPRODUCT(LEN($X466:$X469)-LEN(SUBSTITUTE($X466:$X469,"M", "")))</f>
        <v>0</v>
      </c>
      <c r="AX466" s="230">
        <f>SUMPRODUCT(LEN($W466:$W469)-LEN(SUBSTITUTE($W466:$W469,"M", "")))</f>
        <v>0</v>
      </c>
      <c r="AY466" s="291">
        <f>SUMPRODUCT(LEN($AE466:$AE469)-LEN(SUBSTITUTE($AE466:$AE469,"S", "")))</f>
        <v>0</v>
      </c>
      <c r="AZ466" s="227">
        <f>SUMPRODUCT(LEN($AE466:$AE469)-LEN(SUBSTITUTE($AE466:$AE469,"F", "")))</f>
        <v>0</v>
      </c>
      <c r="BA466" s="227">
        <f>SUMPRODUCT(LEN($AE466:$AE469)-LEN(SUBSTITUTE($AE466:$AE469,"G", "")))</f>
        <v>0</v>
      </c>
      <c r="BB466" s="294">
        <f>SUMPRODUCT(LEN($AE466:$AE469)-LEN(SUBSTITUTE($AE466:$AE469,"M", "")))</f>
        <v>0</v>
      </c>
    </row>
    <row r="467" spans="2:62" ht="28.15" customHeight="1" thickBot="1" x14ac:dyDescent="0.25">
      <c r="B467" s="30"/>
      <c r="C467" s="243"/>
      <c r="D467" s="36"/>
      <c r="E467" s="35"/>
      <c r="F467" s="35"/>
      <c r="G467" s="34"/>
      <c r="H467" s="224"/>
      <c r="I467" s="247"/>
      <c r="J467" s="247"/>
      <c r="K467" s="247"/>
      <c r="L467" s="33" t="s">
        <v>123</v>
      </c>
      <c r="M467" s="32" t="s">
        <v>132</v>
      </c>
      <c r="N467" s="33" t="s">
        <v>122</v>
      </c>
      <c r="O467" s="32" t="s">
        <v>132</v>
      </c>
      <c r="P467" s="33" t="s">
        <v>120</v>
      </c>
      <c r="Q467" s="32" t="s">
        <v>376</v>
      </c>
      <c r="R467" s="33" t="s">
        <v>119</v>
      </c>
      <c r="S467" s="32" t="s">
        <v>175</v>
      </c>
      <c r="T467" s="33" t="s">
        <v>118</v>
      </c>
      <c r="U467" s="32" t="s">
        <v>121</v>
      </c>
      <c r="V467" s="33" t="s">
        <v>117</v>
      </c>
      <c r="W467" s="32"/>
      <c r="X467" s="33" t="s">
        <v>116</v>
      </c>
      <c r="Y467" s="32"/>
      <c r="Z467" s="33" t="s">
        <v>115</v>
      </c>
      <c r="AA467" s="32"/>
      <c r="AB467" s="31"/>
      <c r="AC467" s="32"/>
      <c r="AD467" s="31"/>
      <c r="AE467" s="23"/>
      <c r="AF467" s="251"/>
      <c r="AG467" s="251"/>
      <c r="AH467" s="22"/>
      <c r="AI467" s="11"/>
      <c r="AJ467" s="234"/>
      <c r="AK467" s="240"/>
      <c r="AL467" s="231"/>
      <c r="AM467" s="234"/>
      <c r="AN467" s="240"/>
      <c r="AO467" s="231"/>
      <c r="AP467" s="234"/>
      <c r="AQ467" s="240"/>
      <c r="AR467" s="231"/>
      <c r="AS467" s="234"/>
      <c r="AT467" s="240"/>
      <c r="AU467" s="231"/>
      <c r="AV467" s="234"/>
      <c r="AW467" s="237"/>
      <c r="AX467" s="231"/>
      <c r="AY467" s="292"/>
      <c r="AZ467" s="228"/>
      <c r="BA467" s="228"/>
      <c r="BB467" s="295"/>
    </row>
    <row r="468" spans="2:62" ht="28.15" customHeight="1" x14ac:dyDescent="0.2">
      <c r="B468" s="30"/>
      <c r="C468" s="244"/>
      <c r="D468" s="29"/>
      <c r="E468" s="28"/>
      <c r="F468" s="28"/>
      <c r="G468" s="27"/>
      <c r="H468" s="225"/>
      <c r="I468" s="248"/>
      <c r="J468" s="248"/>
      <c r="K468" s="248"/>
      <c r="L468" s="26" t="s">
        <v>114</v>
      </c>
      <c r="M468" s="25" t="s">
        <v>132</v>
      </c>
      <c r="N468" s="26" t="s">
        <v>112</v>
      </c>
      <c r="O468" s="25" t="s">
        <v>186</v>
      </c>
      <c r="P468" s="26" t="s">
        <v>111</v>
      </c>
      <c r="Q468" s="25" t="s">
        <v>186</v>
      </c>
      <c r="R468" s="26" t="s">
        <v>110</v>
      </c>
      <c r="S468" s="25" t="s">
        <v>124</v>
      </c>
      <c r="T468" s="26" t="s">
        <v>109</v>
      </c>
      <c r="U468" s="25"/>
      <c r="V468" s="26" t="s">
        <v>108</v>
      </c>
      <c r="W468" s="25"/>
      <c r="X468" s="26" t="s">
        <v>107</v>
      </c>
      <c r="Y468" s="25"/>
      <c r="Z468" s="26" t="s">
        <v>106</v>
      </c>
      <c r="AA468" s="25"/>
      <c r="AB468" s="24"/>
      <c r="AC468" s="25"/>
      <c r="AD468" s="24"/>
      <c r="AE468" s="23"/>
      <c r="AF468" s="251"/>
      <c r="AG468" s="251"/>
      <c r="AH468" s="22"/>
      <c r="AI468" s="11"/>
      <c r="AJ468" s="234"/>
      <c r="AK468" s="240"/>
      <c r="AL468" s="231"/>
      <c r="AM468" s="234"/>
      <c r="AN468" s="240"/>
      <c r="AO468" s="231"/>
      <c r="AP468" s="234"/>
      <c r="AQ468" s="240"/>
      <c r="AR468" s="231"/>
      <c r="AS468" s="234"/>
      <c r="AT468" s="240"/>
      <c r="AU468" s="231"/>
      <c r="AV468" s="234"/>
      <c r="AW468" s="237"/>
      <c r="AX468" s="231"/>
      <c r="AY468" s="292"/>
      <c r="AZ468" s="228"/>
      <c r="BA468" s="228"/>
      <c r="BB468" s="295"/>
    </row>
    <row r="469" spans="2:62" ht="28.15" customHeight="1" thickBot="1" x14ac:dyDescent="0.25">
      <c r="B469" s="30"/>
      <c r="C469" s="253"/>
      <c r="D469" s="51"/>
      <c r="E469" s="50"/>
      <c r="F469" s="50"/>
      <c r="G469" s="49"/>
      <c r="H469" s="226"/>
      <c r="I469" s="254"/>
      <c r="J469" s="254"/>
      <c r="K469" s="254"/>
      <c r="L469" s="48" t="s">
        <v>105</v>
      </c>
      <c r="M469" s="47" t="s">
        <v>389</v>
      </c>
      <c r="N469" s="48" t="s">
        <v>103</v>
      </c>
      <c r="O469" s="47" t="s">
        <v>403</v>
      </c>
      <c r="P469" s="48" t="s">
        <v>102</v>
      </c>
      <c r="Q469" s="47" t="s">
        <v>132</v>
      </c>
      <c r="R469" s="48" t="s">
        <v>101</v>
      </c>
      <c r="S469" s="47" t="s">
        <v>113</v>
      </c>
      <c r="T469" s="48">
        <v>20</v>
      </c>
      <c r="U469" s="47"/>
      <c r="V469" s="48" t="s">
        <v>100</v>
      </c>
      <c r="W469" s="47"/>
      <c r="X469" s="48" t="s">
        <v>99</v>
      </c>
      <c r="Y469" s="47"/>
      <c r="Z469" s="48" t="s">
        <v>98</v>
      </c>
      <c r="AA469" s="47"/>
      <c r="AB469" s="16"/>
      <c r="AC469" s="47"/>
      <c r="AD469" s="16"/>
      <c r="AE469" s="46"/>
      <c r="AF469" s="255"/>
      <c r="AG469" s="255"/>
      <c r="AH469" s="45"/>
      <c r="AI469" s="11"/>
      <c r="AJ469" s="235"/>
      <c r="AK469" s="241"/>
      <c r="AL469" s="232"/>
      <c r="AM469" s="235"/>
      <c r="AN469" s="241"/>
      <c r="AO469" s="232"/>
      <c r="AP469" s="235"/>
      <c r="AQ469" s="241"/>
      <c r="AR469" s="232"/>
      <c r="AS469" s="235"/>
      <c r="AT469" s="241"/>
      <c r="AU469" s="232"/>
      <c r="AV469" s="235"/>
      <c r="AW469" s="238"/>
      <c r="AX469" s="232"/>
      <c r="AY469" s="293"/>
      <c r="AZ469" s="229"/>
      <c r="BA469" s="229"/>
      <c r="BB469" s="296"/>
    </row>
    <row r="470" spans="2:62" ht="28.15" customHeight="1" x14ac:dyDescent="0.2">
      <c r="B470" s="30"/>
      <c r="C470" s="242">
        <v>3</v>
      </c>
      <c r="D470" s="44"/>
      <c r="E470" s="43"/>
      <c r="F470" s="43"/>
      <c r="G470" s="42"/>
      <c r="H470" s="223"/>
      <c r="I470" s="246">
        <v>89</v>
      </c>
      <c r="J470" s="246">
        <v>24</v>
      </c>
      <c r="K470" s="246">
        <v>6</v>
      </c>
      <c r="L470" s="41" t="s">
        <v>133</v>
      </c>
      <c r="M470" s="40" t="s">
        <v>104</v>
      </c>
      <c r="N470" s="41" t="s">
        <v>131</v>
      </c>
      <c r="O470" s="40" t="s">
        <v>507</v>
      </c>
      <c r="P470" s="41" t="s">
        <v>130</v>
      </c>
      <c r="Q470" s="40" t="s">
        <v>186</v>
      </c>
      <c r="R470" s="41" t="s">
        <v>129</v>
      </c>
      <c r="S470" s="40" t="s">
        <v>389</v>
      </c>
      <c r="T470" s="41" t="s">
        <v>128</v>
      </c>
      <c r="U470" s="40" t="s">
        <v>104</v>
      </c>
      <c r="V470" s="41" t="s">
        <v>127</v>
      </c>
      <c r="W470" s="40"/>
      <c r="X470" s="41" t="s">
        <v>126</v>
      </c>
      <c r="Y470" s="40"/>
      <c r="Z470" s="41" t="s">
        <v>125</v>
      </c>
      <c r="AA470" s="40"/>
      <c r="AB470" s="39"/>
      <c r="AC470" s="40"/>
      <c r="AD470" s="39"/>
      <c r="AE470" s="38"/>
      <c r="AF470" s="250"/>
      <c r="AG470" s="250"/>
      <c r="AH470" s="37"/>
      <c r="AI470" s="11"/>
      <c r="AJ470" s="233">
        <f>SUMPRODUCT(LEN($M470:$U473)-LEN(SUBSTITUTE($M470:$U473,"A", "")))</f>
        <v>28</v>
      </c>
      <c r="AK470" s="239">
        <f>SUMPRODUCT(LEN($X470:$X473)-LEN(SUBSTITUTE($X470:$X473,"A", "")))</f>
        <v>0</v>
      </c>
      <c r="AL470" s="230">
        <f>SUMPRODUCT(LEN($W470:$W473)-LEN(SUBSTITUTE($W470:$W473,"A", "")))</f>
        <v>0</v>
      </c>
      <c r="AM470" s="233">
        <f>SUMPRODUCT(LEN($M470:$U473)-LEN(SUBSTITUTE($M470:$U473,"S", "")))</f>
        <v>2</v>
      </c>
      <c r="AN470" s="239">
        <f>SUMPRODUCT(LEN($X470:$X473)-LEN(SUBSTITUTE($X470:$X473,"S", "")))</f>
        <v>0</v>
      </c>
      <c r="AO470" s="230">
        <f>SUMPRODUCT(LEN($W470:$W473)-LEN(SUBSTITUTE($W470:$W473,"S", "")))</f>
        <v>0</v>
      </c>
      <c r="AP470" s="233">
        <f>SUMPRODUCT(LEN($M470:$U473)-LEN(SUBSTITUTE($M470:$U473,"F", "")))</f>
        <v>0</v>
      </c>
      <c r="AQ470" s="239">
        <f>SUMPRODUCT(LEN($X470:$X473)-LEN(SUBSTITUTE($X470:$X473,"F", "")))</f>
        <v>0</v>
      </c>
      <c r="AR470" s="230">
        <f>SUMPRODUCT(LEN($W470:$W473)-LEN(SUBSTITUTE($W470:$W473,"F", "")))</f>
        <v>0</v>
      </c>
      <c r="AS470" s="233">
        <f>SUMPRODUCT(LEN($M470:$U473)-LEN(SUBSTITUTE($M470:$U473,"G", "")))</f>
        <v>12</v>
      </c>
      <c r="AT470" s="239">
        <f>SUMPRODUCT(LEN($X470:$X473)-LEN(SUBSTITUTE($X470:$X473,"G", "")))</f>
        <v>0</v>
      </c>
      <c r="AU470" s="230">
        <f>SUMPRODUCT(LEN($W470:$W473)-LEN(SUBSTITUTE($W470:$W473,"G", "")))</f>
        <v>0</v>
      </c>
      <c r="AV470" s="233">
        <f>SUMPRODUCT(LEN($L470:$U473)-LEN(SUBSTITUTE($L470:$U473,"M", "")))</f>
        <v>0</v>
      </c>
      <c r="AW470" s="236">
        <f>SUMPRODUCT(LEN($X470:$X473)-LEN(SUBSTITUTE($X470:$X473,"M", "")))</f>
        <v>0</v>
      </c>
      <c r="AX470" s="230">
        <f>SUMPRODUCT(LEN($W470:$W473)-LEN(SUBSTITUTE($W470:$W473,"M", "")))</f>
        <v>0</v>
      </c>
      <c r="AY470" s="291">
        <f>SUMPRODUCT(LEN($AE470:$AE473)-LEN(SUBSTITUTE($AE470:$AE473,"S", "")))</f>
        <v>0</v>
      </c>
      <c r="AZ470" s="227">
        <f>SUMPRODUCT(LEN($AE470:$AE473)-LEN(SUBSTITUTE($AE470:$AE473,"F", "")))</f>
        <v>0</v>
      </c>
      <c r="BA470" s="227">
        <f>SUMPRODUCT(LEN($AE470:$AE473)-LEN(SUBSTITUTE($AE470:$AE473,"G", "")))</f>
        <v>0</v>
      </c>
      <c r="BB470" s="294">
        <f>SUMPRODUCT(LEN($AE470:$AE473)-LEN(SUBSTITUTE($AE470:$AE473,"M", "")))</f>
        <v>0</v>
      </c>
    </row>
    <row r="471" spans="2:62" ht="28.15" customHeight="1" thickBot="1" x14ac:dyDescent="0.25">
      <c r="B471" s="30"/>
      <c r="C471" s="243"/>
      <c r="D471" s="36"/>
      <c r="E471" s="35"/>
      <c r="F471" s="35"/>
      <c r="G471" s="34"/>
      <c r="H471" s="224"/>
      <c r="I471" s="247"/>
      <c r="J471" s="247"/>
      <c r="K471" s="247"/>
      <c r="L471" s="33" t="s">
        <v>123</v>
      </c>
      <c r="M471" s="32" t="s">
        <v>132</v>
      </c>
      <c r="N471" s="33" t="s">
        <v>122</v>
      </c>
      <c r="O471" s="32" t="s">
        <v>613</v>
      </c>
      <c r="P471" s="33" t="s">
        <v>120</v>
      </c>
      <c r="Q471" s="32" t="s">
        <v>399</v>
      </c>
      <c r="R471" s="33" t="s">
        <v>119</v>
      </c>
      <c r="S471" s="32" t="s">
        <v>132</v>
      </c>
      <c r="T471" s="33" t="s">
        <v>118</v>
      </c>
      <c r="U471" s="32" t="s">
        <v>121</v>
      </c>
      <c r="V471" s="33" t="s">
        <v>117</v>
      </c>
      <c r="W471" s="32"/>
      <c r="X471" s="33" t="s">
        <v>116</v>
      </c>
      <c r="Y471" s="32"/>
      <c r="Z471" s="33" t="s">
        <v>115</v>
      </c>
      <c r="AA471" s="32"/>
      <c r="AB471" s="31"/>
      <c r="AC471" s="32"/>
      <c r="AD471" s="31"/>
      <c r="AE471" s="23"/>
      <c r="AF471" s="251"/>
      <c r="AG471" s="251"/>
      <c r="AH471" s="22"/>
      <c r="AI471" s="11"/>
      <c r="AJ471" s="234"/>
      <c r="AK471" s="240"/>
      <c r="AL471" s="231"/>
      <c r="AM471" s="234"/>
      <c r="AN471" s="240"/>
      <c r="AO471" s="231"/>
      <c r="AP471" s="234"/>
      <c r="AQ471" s="240"/>
      <c r="AR471" s="231"/>
      <c r="AS471" s="234"/>
      <c r="AT471" s="240"/>
      <c r="AU471" s="231"/>
      <c r="AV471" s="234"/>
      <c r="AW471" s="237"/>
      <c r="AX471" s="231"/>
      <c r="AY471" s="292"/>
      <c r="AZ471" s="228"/>
      <c r="BA471" s="228"/>
      <c r="BB471" s="295"/>
    </row>
    <row r="472" spans="2:62" ht="28.15" customHeight="1" x14ac:dyDescent="0.2">
      <c r="B472" s="30"/>
      <c r="C472" s="244"/>
      <c r="D472" s="29"/>
      <c r="E472" s="28"/>
      <c r="F472" s="28"/>
      <c r="G472" s="27"/>
      <c r="H472" s="225"/>
      <c r="I472" s="248"/>
      <c r="J472" s="248"/>
      <c r="K472" s="248"/>
      <c r="L472" s="26" t="s">
        <v>114</v>
      </c>
      <c r="M472" s="25" t="s">
        <v>614</v>
      </c>
      <c r="N472" s="26" t="s">
        <v>112</v>
      </c>
      <c r="O472" s="25" t="s">
        <v>527</v>
      </c>
      <c r="P472" s="26" t="s">
        <v>111</v>
      </c>
      <c r="Q472" s="25" t="s">
        <v>527</v>
      </c>
      <c r="R472" s="26" t="s">
        <v>110</v>
      </c>
      <c r="S472" s="25" t="s">
        <v>124</v>
      </c>
      <c r="T472" s="26" t="s">
        <v>109</v>
      </c>
      <c r="U472" s="25"/>
      <c r="V472" s="26" t="s">
        <v>108</v>
      </c>
      <c r="W472" s="25"/>
      <c r="X472" s="26" t="s">
        <v>107</v>
      </c>
      <c r="Y472" s="25"/>
      <c r="Z472" s="26" t="s">
        <v>106</v>
      </c>
      <c r="AA472" s="25"/>
      <c r="AB472" s="24"/>
      <c r="AC472" s="25"/>
      <c r="AD472" s="24"/>
      <c r="AE472" s="23"/>
      <c r="AF472" s="251"/>
      <c r="AG472" s="251"/>
      <c r="AH472" s="22"/>
      <c r="AI472" s="11"/>
      <c r="AJ472" s="234"/>
      <c r="AK472" s="240"/>
      <c r="AL472" s="231"/>
      <c r="AM472" s="234"/>
      <c r="AN472" s="240"/>
      <c r="AO472" s="231"/>
      <c r="AP472" s="234"/>
      <c r="AQ472" s="240"/>
      <c r="AR472" s="231"/>
      <c r="AS472" s="234"/>
      <c r="AT472" s="240"/>
      <c r="AU472" s="231"/>
      <c r="AV472" s="234"/>
      <c r="AW472" s="237"/>
      <c r="AX472" s="231"/>
      <c r="AY472" s="292"/>
      <c r="AZ472" s="228"/>
      <c r="BA472" s="228"/>
      <c r="BB472" s="295"/>
    </row>
    <row r="473" spans="2:62" ht="28.15" customHeight="1" thickBot="1" x14ac:dyDescent="0.25">
      <c r="B473" s="21"/>
      <c r="C473" s="245"/>
      <c r="D473" s="20"/>
      <c r="E473" s="19"/>
      <c r="F473" s="19"/>
      <c r="G473" s="18"/>
      <c r="H473" s="226"/>
      <c r="I473" s="249"/>
      <c r="J473" s="249"/>
      <c r="K473" s="249"/>
      <c r="L473" s="17" t="s">
        <v>105</v>
      </c>
      <c r="M473" s="15" t="s">
        <v>399</v>
      </c>
      <c r="N473" s="17" t="s">
        <v>103</v>
      </c>
      <c r="O473" s="15" t="s">
        <v>377</v>
      </c>
      <c r="P473" s="17" t="s">
        <v>102</v>
      </c>
      <c r="Q473" s="15" t="s">
        <v>186</v>
      </c>
      <c r="R473" s="17" t="s">
        <v>101</v>
      </c>
      <c r="S473" s="15" t="s">
        <v>132</v>
      </c>
      <c r="T473" s="17">
        <v>20</v>
      </c>
      <c r="U473" s="15"/>
      <c r="V473" s="17" t="s">
        <v>100</v>
      </c>
      <c r="W473" s="15"/>
      <c r="X473" s="17" t="s">
        <v>99</v>
      </c>
      <c r="Y473" s="15"/>
      <c r="Z473" s="17" t="s">
        <v>98</v>
      </c>
      <c r="AA473" s="15"/>
      <c r="AB473" s="16"/>
      <c r="AC473" s="15"/>
      <c r="AD473" s="14"/>
      <c r="AE473" s="13"/>
      <c r="AF473" s="252"/>
      <c r="AG473" s="252"/>
      <c r="AH473" s="12"/>
      <c r="AI473" s="11"/>
      <c r="AJ473" s="235"/>
      <c r="AK473" s="241"/>
      <c r="AL473" s="232"/>
      <c r="AM473" s="235"/>
      <c r="AN473" s="241"/>
      <c r="AO473" s="232"/>
      <c r="AP473" s="235"/>
      <c r="AQ473" s="241"/>
      <c r="AR473" s="232"/>
      <c r="AS473" s="235"/>
      <c r="AT473" s="241"/>
      <c r="AU473" s="232"/>
      <c r="AV473" s="235"/>
      <c r="AW473" s="238"/>
      <c r="AX473" s="232"/>
      <c r="AY473" s="293"/>
      <c r="AZ473" s="229"/>
      <c r="BA473" s="229"/>
      <c r="BB473" s="296"/>
    </row>
    <row r="474" spans="2:62" ht="85.9" customHeight="1" thickTop="1" thickBot="1" x14ac:dyDescent="0.35">
      <c r="B474" s="105" t="s">
        <v>174</v>
      </c>
      <c r="C474" s="95" t="s">
        <v>173</v>
      </c>
      <c r="D474" s="100" t="s">
        <v>172</v>
      </c>
      <c r="E474" s="104" t="s">
        <v>171</v>
      </c>
      <c r="F474" s="103"/>
      <c r="G474" s="102"/>
      <c r="H474" s="101" t="s">
        <v>170</v>
      </c>
      <c r="I474" s="100" t="s">
        <v>96</v>
      </c>
      <c r="J474" s="100" t="s">
        <v>169</v>
      </c>
      <c r="K474" s="100" t="s">
        <v>97</v>
      </c>
      <c r="L474" s="256" t="s">
        <v>168</v>
      </c>
      <c r="M474" s="262"/>
      <c r="N474" s="256" t="s">
        <v>167</v>
      </c>
      <c r="O474" s="262"/>
      <c r="P474" s="256" t="s">
        <v>167</v>
      </c>
      <c r="Q474" s="257"/>
      <c r="R474" s="256" t="s">
        <v>167</v>
      </c>
      <c r="S474" s="257"/>
      <c r="T474" s="256" t="s">
        <v>167</v>
      </c>
      <c r="U474" s="257"/>
      <c r="V474" s="256" t="s">
        <v>167</v>
      </c>
      <c r="W474" s="257"/>
      <c r="X474" s="256" t="s">
        <v>167</v>
      </c>
      <c r="Y474" s="257"/>
      <c r="Z474" s="256" t="s">
        <v>167</v>
      </c>
      <c r="AA474" s="257"/>
      <c r="AB474" s="261" t="s">
        <v>166</v>
      </c>
      <c r="AC474" s="257"/>
      <c r="AD474" s="101" t="s">
        <v>165</v>
      </c>
      <c r="AE474" s="101" t="s">
        <v>164</v>
      </c>
      <c r="AF474" s="100" t="s">
        <v>163</v>
      </c>
      <c r="AG474" s="100" t="s">
        <v>162</v>
      </c>
      <c r="AH474" s="99" t="s">
        <v>161</v>
      </c>
      <c r="AI474" s="98"/>
      <c r="AJ474" s="96" t="s">
        <v>160</v>
      </c>
      <c r="AK474" s="95" t="s">
        <v>159</v>
      </c>
      <c r="AL474" s="94" t="s">
        <v>158</v>
      </c>
      <c r="AM474" s="96" t="s">
        <v>157</v>
      </c>
      <c r="AN474" s="95" t="s">
        <v>156</v>
      </c>
      <c r="AO474" s="94" t="s">
        <v>155</v>
      </c>
      <c r="AP474" s="96" t="s">
        <v>154</v>
      </c>
      <c r="AQ474" s="95" t="s">
        <v>153</v>
      </c>
      <c r="AR474" s="97" t="s">
        <v>152</v>
      </c>
      <c r="AS474" s="96" t="s">
        <v>151</v>
      </c>
      <c r="AT474" s="95" t="s">
        <v>150</v>
      </c>
      <c r="AU474" s="94" t="s">
        <v>149</v>
      </c>
      <c r="AV474" s="96" t="s">
        <v>148</v>
      </c>
      <c r="AW474" s="95" t="s">
        <v>147</v>
      </c>
      <c r="AX474" s="94" t="s">
        <v>146</v>
      </c>
      <c r="AY474" s="93" t="s">
        <v>145</v>
      </c>
      <c r="AZ474" s="92" t="s">
        <v>144</v>
      </c>
      <c r="BA474" s="92" t="s">
        <v>143</v>
      </c>
      <c r="BB474" s="91" t="s">
        <v>142</v>
      </c>
    </row>
    <row r="475" spans="2:62" ht="48" thickBot="1" x14ac:dyDescent="0.3">
      <c r="B475" s="90" t="s">
        <v>221</v>
      </c>
      <c r="C475" s="89"/>
      <c r="D475" s="88">
        <v>207</v>
      </c>
      <c r="E475" s="258"/>
      <c r="F475" s="259"/>
      <c r="G475" s="260"/>
      <c r="H475" s="87" t="s">
        <v>140</v>
      </c>
      <c r="I475" s="86"/>
      <c r="J475" s="86"/>
      <c r="K475" s="85"/>
      <c r="L475" s="84"/>
      <c r="M475" s="81"/>
      <c r="N475" s="84"/>
      <c r="O475" s="81"/>
      <c r="P475" s="84"/>
      <c r="Q475" s="81"/>
      <c r="R475" s="84"/>
      <c r="S475" s="81"/>
      <c r="T475" s="84"/>
      <c r="U475" s="81"/>
      <c r="V475" s="84"/>
      <c r="W475" s="81"/>
      <c r="X475" s="84"/>
      <c r="Y475" s="81"/>
      <c r="Z475" s="84"/>
      <c r="AA475" s="83"/>
      <c r="AB475" s="82" t="s">
        <v>139</v>
      </c>
      <c r="AC475" s="81"/>
      <c r="AD475" s="81"/>
      <c r="AE475" s="81"/>
      <c r="AF475" s="80"/>
      <c r="AG475" s="80"/>
      <c r="AH475" s="60"/>
      <c r="AI475" s="79" t="s">
        <v>138</v>
      </c>
      <c r="AJ475" s="78">
        <f t="shared" ref="AJ475:BB475" si="62">SUM(AJ477:AJ488)</f>
        <v>117</v>
      </c>
      <c r="AK475" s="77">
        <f t="shared" si="62"/>
        <v>0</v>
      </c>
      <c r="AL475" s="76">
        <f t="shared" si="62"/>
        <v>0</v>
      </c>
      <c r="AM475" s="78">
        <f t="shared" si="62"/>
        <v>33</v>
      </c>
      <c r="AN475" s="77">
        <f t="shared" si="62"/>
        <v>0</v>
      </c>
      <c r="AO475" s="76">
        <f t="shared" si="62"/>
        <v>0</v>
      </c>
      <c r="AP475" s="78">
        <f t="shared" si="62"/>
        <v>0</v>
      </c>
      <c r="AQ475" s="77">
        <f t="shared" si="62"/>
        <v>0</v>
      </c>
      <c r="AR475" s="76">
        <f t="shared" si="62"/>
        <v>0</v>
      </c>
      <c r="AS475" s="78">
        <f t="shared" si="62"/>
        <v>28</v>
      </c>
      <c r="AT475" s="77">
        <f t="shared" si="62"/>
        <v>0</v>
      </c>
      <c r="AU475" s="76">
        <f t="shared" si="62"/>
        <v>0</v>
      </c>
      <c r="AV475" s="78">
        <f t="shared" si="62"/>
        <v>0</v>
      </c>
      <c r="AW475" s="77">
        <f t="shared" si="62"/>
        <v>0</v>
      </c>
      <c r="AX475" s="76">
        <f t="shared" si="62"/>
        <v>0</v>
      </c>
      <c r="AY475" s="75">
        <f t="shared" si="62"/>
        <v>0</v>
      </c>
      <c r="AZ475" s="74">
        <f t="shared" si="62"/>
        <v>0</v>
      </c>
      <c r="BA475" s="74">
        <f t="shared" si="62"/>
        <v>3</v>
      </c>
      <c r="BB475" s="73">
        <f t="shared" si="62"/>
        <v>0</v>
      </c>
      <c r="BC475" s="72" t="s">
        <v>137</v>
      </c>
      <c r="BF475" s="5">
        <f>SUM(AJ475:AL475)/$BG$5</f>
        <v>39</v>
      </c>
      <c r="BG475" s="5">
        <f>SUM(AM475:AO475,AY475)/$BG$5</f>
        <v>11</v>
      </c>
      <c r="BH475" s="5">
        <f>SUM(AP475:AR475,AZ475)/$BG$5</f>
        <v>0</v>
      </c>
      <c r="BI475" s="5">
        <f>SUM(AS475:AU475,BA475)/$BG$5</f>
        <v>10.333333333333334</v>
      </c>
      <c r="BJ475" s="5">
        <f>SUM(AV475:AX475,BB475)/$BG$5</f>
        <v>0</v>
      </c>
    </row>
    <row r="476" spans="2:62" ht="37.5" thickBot="1" x14ac:dyDescent="0.3">
      <c r="B476" s="71"/>
      <c r="C476" s="70"/>
      <c r="D476" s="69"/>
      <c r="E476" s="68"/>
      <c r="F476" s="68"/>
      <c r="G476" s="67"/>
      <c r="H476" s="66"/>
      <c r="I476" s="64"/>
      <c r="J476" s="64"/>
      <c r="K476" s="65"/>
      <c r="L476" s="64"/>
      <c r="M476" s="62"/>
      <c r="N476" s="64"/>
      <c r="O476" s="62"/>
      <c r="P476" s="64"/>
      <c r="Q476" s="62"/>
      <c r="R476" s="64"/>
      <c r="S476" s="62"/>
      <c r="T476" s="64"/>
      <c r="U476" s="62"/>
      <c r="V476" s="64"/>
      <c r="W476" s="62"/>
      <c r="X476" s="64"/>
      <c r="Y476" s="62"/>
      <c r="Z476" s="64"/>
      <c r="AA476" s="62"/>
      <c r="AB476" s="63"/>
      <c r="AC476" s="62"/>
      <c r="AD476" s="62"/>
      <c r="AE476" s="62"/>
      <c r="AF476" s="61"/>
      <c r="AG476" s="61"/>
      <c r="AH476" s="60"/>
      <c r="AI476" s="59" t="s">
        <v>136</v>
      </c>
      <c r="AJ476" s="58">
        <f t="shared" ref="AJ476:BB476" si="63">AJ475/3</f>
        <v>39</v>
      </c>
      <c r="AK476" s="57">
        <f t="shared" si="63"/>
        <v>0</v>
      </c>
      <c r="AL476" s="56">
        <f t="shared" si="63"/>
        <v>0</v>
      </c>
      <c r="AM476" s="58">
        <f t="shared" si="63"/>
        <v>11</v>
      </c>
      <c r="AN476" s="57">
        <f t="shared" si="63"/>
        <v>0</v>
      </c>
      <c r="AO476" s="56">
        <f t="shared" si="63"/>
        <v>0</v>
      </c>
      <c r="AP476" s="58">
        <f t="shared" si="63"/>
        <v>0</v>
      </c>
      <c r="AQ476" s="57">
        <f t="shared" si="63"/>
        <v>0</v>
      </c>
      <c r="AR476" s="56">
        <f t="shared" si="63"/>
        <v>0</v>
      </c>
      <c r="AS476" s="58">
        <f t="shared" si="63"/>
        <v>9.3333333333333339</v>
      </c>
      <c r="AT476" s="57">
        <f t="shared" si="63"/>
        <v>0</v>
      </c>
      <c r="AU476" s="56">
        <f t="shared" si="63"/>
        <v>0</v>
      </c>
      <c r="AV476" s="58">
        <f t="shared" si="63"/>
        <v>0</v>
      </c>
      <c r="AW476" s="57">
        <f t="shared" si="63"/>
        <v>0</v>
      </c>
      <c r="AX476" s="56">
        <f t="shared" si="63"/>
        <v>0</v>
      </c>
      <c r="AY476" s="55">
        <f t="shared" si="63"/>
        <v>0</v>
      </c>
      <c r="AZ476" s="54">
        <f t="shared" si="63"/>
        <v>0</v>
      </c>
      <c r="BA476" s="54">
        <f t="shared" si="63"/>
        <v>1</v>
      </c>
      <c r="BB476" s="53">
        <f t="shared" si="63"/>
        <v>0</v>
      </c>
      <c r="BC476" s="52" t="s">
        <v>135</v>
      </c>
    </row>
    <row r="477" spans="2:62" ht="28.15" customHeight="1" x14ac:dyDescent="0.2">
      <c r="B477" s="30"/>
      <c r="C477" s="242">
        <v>1</v>
      </c>
      <c r="D477" s="44"/>
      <c r="E477" s="43"/>
      <c r="F477" s="43"/>
      <c r="G477" s="42"/>
      <c r="H477" s="223" t="s">
        <v>134</v>
      </c>
      <c r="I477" s="246">
        <v>84</v>
      </c>
      <c r="J477" s="246">
        <v>27</v>
      </c>
      <c r="K477" s="246">
        <v>7</v>
      </c>
      <c r="L477" s="41" t="s">
        <v>133</v>
      </c>
      <c r="M477" s="40" t="s">
        <v>104</v>
      </c>
      <c r="N477" s="41" t="s">
        <v>131</v>
      </c>
      <c r="O477" s="40" t="s">
        <v>484</v>
      </c>
      <c r="P477" s="41" t="s">
        <v>130</v>
      </c>
      <c r="Q477" s="40" t="s">
        <v>417</v>
      </c>
      <c r="R477" s="41" t="s">
        <v>129</v>
      </c>
      <c r="S477" s="40" t="s">
        <v>132</v>
      </c>
      <c r="T477" s="41" t="s">
        <v>128</v>
      </c>
      <c r="U477" s="40" t="s">
        <v>175</v>
      </c>
      <c r="V477" s="41" t="s">
        <v>127</v>
      </c>
      <c r="W477" s="40"/>
      <c r="X477" s="41" t="s">
        <v>126</v>
      </c>
      <c r="Y477" s="40"/>
      <c r="Z477" s="41" t="s">
        <v>125</v>
      </c>
      <c r="AA477" s="40"/>
      <c r="AB477" s="39"/>
      <c r="AC477" s="40"/>
      <c r="AD477" s="39" t="s">
        <v>1083</v>
      </c>
      <c r="AE477" s="38" t="s">
        <v>462</v>
      </c>
      <c r="AF477" s="250"/>
      <c r="AG477" s="250"/>
      <c r="AH477" s="37"/>
      <c r="AI477" s="11"/>
      <c r="AJ477" s="233">
        <f>SUMPRODUCT(LEN($M477:$U480)-LEN(SUBSTITUTE($M477:$U480,"A", "")))</f>
        <v>43</v>
      </c>
      <c r="AK477" s="239">
        <f>SUMPRODUCT(LEN($X477:$X480)-LEN(SUBSTITUTE($X477:$X480,"A", "")))</f>
        <v>0</v>
      </c>
      <c r="AL477" s="230">
        <f>SUMPRODUCT(LEN($W477:$W480)-LEN(SUBSTITUTE($W477:$W480,"A", "")))</f>
        <v>0</v>
      </c>
      <c r="AM477" s="233">
        <f>SUMPRODUCT(LEN($M477:$U480)-LEN(SUBSTITUTE($M477:$U480,"S", "")))</f>
        <v>8</v>
      </c>
      <c r="AN477" s="239">
        <f>SUMPRODUCT(LEN($X477:$X480)-LEN(SUBSTITUTE($X477:$X480,"S", "")))</f>
        <v>0</v>
      </c>
      <c r="AO477" s="230">
        <f>SUMPRODUCT(LEN($W477:$W480)-LEN(SUBSTITUTE($W477:$W480,"S", "")))</f>
        <v>0</v>
      </c>
      <c r="AP477" s="233">
        <f>SUMPRODUCT(LEN($M477:$U480)-LEN(SUBSTITUTE($M477:$U480,"F", "")))</f>
        <v>0</v>
      </c>
      <c r="AQ477" s="239">
        <f>SUMPRODUCT(LEN($X477:$X480)-LEN(SUBSTITUTE($X477:$X480,"F", "")))</f>
        <v>0</v>
      </c>
      <c r="AR477" s="230">
        <f>SUMPRODUCT(LEN($W477:$W480)-LEN(SUBSTITUTE($W477:$W480,"F", "")))</f>
        <v>0</v>
      </c>
      <c r="AS477" s="233">
        <f>SUMPRODUCT(LEN($M477:$U480)-LEN(SUBSTITUTE($M477:$U480,"G", "")))</f>
        <v>13</v>
      </c>
      <c r="AT477" s="239">
        <f>SUMPRODUCT(LEN($X477:$X480)-LEN(SUBSTITUTE($X477:$X480,"G", "")))</f>
        <v>0</v>
      </c>
      <c r="AU477" s="230">
        <f>SUMPRODUCT(LEN($W477:$W480)-LEN(SUBSTITUTE($W477:$W480,"G", "")))</f>
        <v>0</v>
      </c>
      <c r="AV477" s="233">
        <f>SUMPRODUCT(LEN($L477:$U480)-LEN(SUBSTITUTE($L477:$U480,"M", "")))</f>
        <v>0</v>
      </c>
      <c r="AW477" s="236">
        <f>SUMPRODUCT(LEN($X477:$X480)-LEN(SUBSTITUTE($X477:$X480,"M", "")))</f>
        <v>0</v>
      </c>
      <c r="AX477" s="230">
        <f>SUMPRODUCT(LEN($W477:$W480)-LEN(SUBSTITUTE($W477:$W480,"M", "")))</f>
        <v>0</v>
      </c>
      <c r="AY477" s="291">
        <f>SUMPRODUCT(LEN($AE477:$AE480)-LEN(SUBSTITUTE($AE477:$AE480,"S", "")))</f>
        <v>0</v>
      </c>
      <c r="AZ477" s="227">
        <f>SUMPRODUCT(LEN($AE477:$AE480)-LEN(SUBSTITUTE($AE477:$AE480,"F", "")))</f>
        <v>0</v>
      </c>
      <c r="BA477" s="227">
        <f>SUMPRODUCT(LEN($AE477:$AE480)-LEN(SUBSTITUTE($AE477:$AE480,"G", "")))</f>
        <v>3</v>
      </c>
      <c r="BB477" s="294">
        <f>SUMPRODUCT(LEN($AE477:$AE480)-LEN(SUBSTITUTE($AE477:$AE480,"M", "")))</f>
        <v>0</v>
      </c>
    </row>
    <row r="478" spans="2:62" ht="28.15" customHeight="1" thickBot="1" x14ac:dyDescent="0.25">
      <c r="B478" s="30"/>
      <c r="C478" s="243"/>
      <c r="D478" s="36"/>
      <c r="E478" s="35"/>
      <c r="F478" s="35"/>
      <c r="G478" s="34"/>
      <c r="H478" s="224"/>
      <c r="I478" s="247"/>
      <c r="J478" s="247"/>
      <c r="K478" s="247"/>
      <c r="L478" s="33" t="s">
        <v>123</v>
      </c>
      <c r="M478" s="32" t="s">
        <v>634</v>
      </c>
      <c r="N478" s="33" t="s">
        <v>122</v>
      </c>
      <c r="O478" s="32" t="s">
        <v>773</v>
      </c>
      <c r="P478" s="33" t="s">
        <v>120</v>
      </c>
      <c r="Q478" s="32" t="s">
        <v>382</v>
      </c>
      <c r="R478" s="33" t="s">
        <v>119</v>
      </c>
      <c r="S478" s="32" t="s">
        <v>405</v>
      </c>
      <c r="T478" s="33" t="s">
        <v>118</v>
      </c>
      <c r="U478" s="32" t="s">
        <v>132</v>
      </c>
      <c r="V478" s="33" t="s">
        <v>117</v>
      </c>
      <c r="W478" s="32"/>
      <c r="X478" s="33" t="s">
        <v>116</v>
      </c>
      <c r="Y478" s="32"/>
      <c r="Z478" s="33" t="s">
        <v>115</v>
      </c>
      <c r="AA478" s="32"/>
      <c r="AB478" s="31"/>
      <c r="AC478" s="32"/>
      <c r="AD478" s="31" t="s">
        <v>1082</v>
      </c>
      <c r="AE478" s="23"/>
      <c r="AF478" s="251"/>
      <c r="AG478" s="251"/>
      <c r="AH478" s="22"/>
      <c r="AI478" s="11"/>
      <c r="AJ478" s="234"/>
      <c r="AK478" s="240"/>
      <c r="AL478" s="231"/>
      <c r="AM478" s="234"/>
      <c r="AN478" s="240"/>
      <c r="AO478" s="231"/>
      <c r="AP478" s="234"/>
      <c r="AQ478" s="240"/>
      <c r="AR478" s="231"/>
      <c r="AS478" s="234"/>
      <c r="AT478" s="240"/>
      <c r="AU478" s="231"/>
      <c r="AV478" s="234"/>
      <c r="AW478" s="237"/>
      <c r="AX478" s="231"/>
      <c r="AY478" s="292"/>
      <c r="AZ478" s="228"/>
      <c r="BA478" s="228"/>
      <c r="BB478" s="295"/>
    </row>
    <row r="479" spans="2:62" ht="28.15" customHeight="1" x14ac:dyDescent="0.2">
      <c r="B479" s="30"/>
      <c r="C479" s="244"/>
      <c r="D479" s="29"/>
      <c r="E479" s="28"/>
      <c r="F479" s="28"/>
      <c r="G479" s="27"/>
      <c r="H479" s="225">
        <v>209</v>
      </c>
      <c r="I479" s="248"/>
      <c r="J479" s="248"/>
      <c r="K479" s="248"/>
      <c r="L479" s="26" t="s">
        <v>114</v>
      </c>
      <c r="M479" s="25" t="s">
        <v>952</v>
      </c>
      <c r="N479" s="26" t="s">
        <v>112</v>
      </c>
      <c r="O479" s="25" t="s">
        <v>389</v>
      </c>
      <c r="P479" s="26" t="s">
        <v>111</v>
      </c>
      <c r="Q479" s="25" t="s">
        <v>1081</v>
      </c>
      <c r="R479" s="26" t="s">
        <v>110</v>
      </c>
      <c r="S479" s="25" t="s">
        <v>430</v>
      </c>
      <c r="T479" s="26" t="s">
        <v>109</v>
      </c>
      <c r="U479" s="25" t="s">
        <v>121</v>
      </c>
      <c r="V479" s="26" t="s">
        <v>108</v>
      </c>
      <c r="W479" s="25"/>
      <c r="X479" s="26" t="s">
        <v>107</v>
      </c>
      <c r="Y479" s="25"/>
      <c r="Z479" s="26" t="s">
        <v>106</v>
      </c>
      <c r="AA479" s="25"/>
      <c r="AB479" s="24"/>
      <c r="AC479" s="25"/>
      <c r="AD479" s="24"/>
      <c r="AE479" s="23"/>
      <c r="AF479" s="251"/>
      <c r="AG479" s="251"/>
      <c r="AH479" s="22"/>
      <c r="AI479" s="11"/>
      <c r="AJ479" s="234"/>
      <c r="AK479" s="240"/>
      <c r="AL479" s="231"/>
      <c r="AM479" s="234"/>
      <c r="AN479" s="240"/>
      <c r="AO479" s="231"/>
      <c r="AP479" s="234"/>
      <c r="AQ479" s="240"/>
      <c r="AR479" s="231"/>
      <c r="AS479" s="234"/>
      <c r="AT479" s="240"/>
      <c r="AU479" s="231"/>
      <c r="AV479" s="234"/>
      <c r="AW479" s="237"/>
      <c r="AX479" s="231"/>
      <c r="AY479" s="292"/>
      <c r="AZ479" s="228"/>
      <c r="BA479" s="228"/>
      <c r="BB479" s="295"/>
    </row>
    <row r="480" spans="2:62" ht="28.15" customHeight="1" thickBot="1" x14ac:dyDescent="0.25">
      <c r="B480" s="30"/>
      <c r="C480" s="253"/>
      <c r="D480" s="51"/>
      <c r="E480" s="50"/>
      <c r="F480" s="50"/>
      <c r="G480" s="49"/>
      <c r="H480" s="226"/>
      <c r="I480" s="254"/>
      <c r="J480" s="254"/>
      <c r="K480" s="254"/>
      <c r="L480" s="48" t="s">
        <v>105</v>
      </c>
      <c r="M480" s="47" t="s">
        <v>679</v>
      </c>
      <c r="N480" s="48" t="s">
        <v>103</v>
      </c>
      <c r="O480" s="47" t="s">
        <v>377</v>
      </c>
      <c r="P480" s="48" t="s">
        <v>102</v>
      </c>
      <c r="Q480" s="47" t="s">
        <v>399</v>
      </c>
      <c r="R480" s="48" t="s">
        <v>101</v>
      </c>
      <c r="S480" s="47" t="s">
        <v>188</v>
      </c>
      <c r="T480" s="48">
        <v>20</v>
      </c>
      <c r="U480" s="47" t="s">
        <v>121</v>
      </c>
      <c r="V480" s="48" t="s">
        <v>100</v>
      </c>
      <c r="W480" s="47"/>
      <c r="X480" s="48" t="s">
        <v>99</v>
      </c>
      <c r="Y480" s="47"/>
      <c r="Z480" s="48" t="s">
        <v>98</v>
      </c>
      <c r="AA480" s="47"/>
      <c r="AB480" s="16"/>
      <c r="AC480" s="47"/>
      <c r="AD480" s="16"/>
      <c r="AE480" s="46"/>
      <c r="AF480" s="255"/>
      <c r="AG480" s="255"/>
      <c r="AH480" s="45"/>
      <c r="AI480" s="11"/>
      <c r="AJ480" s="235"/>
      <c r="AK480" s="241"/>
      <c r="AL480" s="232"/>
      <c r="AM480" s="235"/>
      <c r="AN480" s="241"/>
      <c r="AO480" s="232"/>
      <c r="AP480" s="235"/>
      <c r="AQ480" s="241"/>
      <c r="AR480" s="232"/>
      <c r="AS480" s="235"/>
      <c r="AT480" s="241"/>
      <c r="AU480" s="232"/>
      <c r="AV480" s="235"/>
      <c r="AW480" s="238"/>
      <c r="AX480" s="232"/>
      <c r="AY480" s="293"/>
      <c r="AZ480" s="229"/>
      <c r="BA480" s="229"/>
      <c r="BB480" s="296"/>
    </row>
    <row r="481" spans="2:62" ht="28.15" customHeight="1" x14ac:dyDescent="0.2">
      <c r="B481" s="30"/>
      <c r="C481" s="242">
        <v>2</v>
      </c>
      <c r="D481" s="44"/>
      <c r="E481" s="43"/>
      <c r="F481" s="43"/>
      <c r="G481" s="42"/>
      <c r="H481" s="223"/>
      <c r="I481" s="246">
        <v>87</v>
      </c>
      <c r="J481" s="246">
        <v>26</v>
      </c>
      <c r="K481" s="246">
        <v>6</v>
      </c>
      <c r="L481" s="41" t="s">
        <v>133</v>
      </c>
      <c r="M481" s="40" t="s">
        <v>484</v>
      </c>
      <c r="N481" s="41" t="s">
        <v>131</v>
      </c>
      <c r="O481" s="40" t="s">
        <v>377</v>
      </c>
      <c r="P481" s="41" t="s">
        <v>130</v>
      </c>
      <c r="Q481" s="40" t="s">
        <v>389</v>
      </c>
      <c r="R481" s="41" t="s">
        <v>129</v>
      </c>
      <c r="S481" s="40" t="s">
        <v>399</v>
      </c>
      <c r="T481" s="41" t="s">
        <v>128</v>
      </c>
      <c r="U481" s="40" t="s">
        <v>121</v>
      </c>
      <c r="V481" s="41" t="s">
        <v>127</v>
      </c>
      <c r="W481" s="40"/>
      <c r="X481" s="41" t="s">
        <v>126</v>
      </c>
      <c r="Y481" s="40"/>
      <c r="Z481" s="41" t="s">
        <v>125</v>
      </c>
      <c r="AA481" s="40"/>
      <c r="AB481" s="39"/>
      <c r="AC481" s="40"/>
      <c r="AD481" s="39" t="s">
        <v>1080</v>
      </c>
      <c r="AE481" s="38"/>
      <c r="AF481" s="250"/>
      <c r="AG481" s="250"/>
      <c r="AH481" s="37"/>
      <c r="AI481" s="11"/>
      <c r="AJ481" s="233">
        <f>SUMPRODUCT(LEN($M481:$U484)-LEN(SUBSTITUTE($M481:$U484,"A", "")))</f>
        <v>39</v>
      </c>
      <c r="AK481" s="239">
        <f>SUMPRODUCT(LEN($X481:$X484)-LEN(SUBSTITUTE($X481:$X484,"A", "")))</f>
        <v>0</v>
      </c>
      <c r="AL481" s="230">
        <f>SUMPRODUCT(LEN($W481:$W484)-LEN(SUBSTITUTE($W481:$W484,"A", "")))</f>
        <v>0</v>
      </c>
      <c r="AM481" s="233">
        <f>SUMPRODUCT(LEN($M481:$U484)-LEN(SUBSTITUTE($M481:$U484,"S", "")))</f>
        <v>5</v>
      </c>
      <c r="AN481" s="239">
        <f>SUMPRODUCT(LEN($X481:$X484)-LEN(SUBSTITUTE($X481:$X484,"S", "")))</f>
        <v>0</v>
      </c>
      <c r="AO481" s="230">
        <f>SUMPRODUCT(LEN($W481:$W484)-LEN(SUBSTITUTE($W481:$W484,"S", "")))</f>
        <v>0</v>
      </c>
      <c r="AP481" s="233">
        <f>SUMPRODUCT(LEN($M481:$U484)-LEN(SUBSTITUTE($M481:$U484,"F", "")))</f>
        <v>0</v>
      </c>
      <c r="AQ481" s="239">
        <f>SUMPRODUCT(LEN($X481:$X484)-LEN(SUBSTITUTE($X481:$X484,"F", "")))</f>
        <v>0</v>
      </c>
      <c r="AR481" s="230">
        <f>SUMPRODUCT(LEN($W481:$W484)-LEN(SUBSTITUTE($W481:$W484,"F", "")))</f>
        <v>0</v>
      </c>
      <c r="AS481" s="233">
        <f>SUMPRODUCT(LEN($M481:$U484)-LEN(SUBSTITUTE($M481:$U484,"G", "")))</f>
        <v>8</v>
      </c>
      <c r="AT481" s="239">
        <f>SUMPRODUCT(LEN($X481:$X484)-LEN(SUBSTITUTE($X481:$X484,"G", "")))</f>
        <v>0</v>
      </c>
      <c r="AU481" s="230">
        <f>SUMPRODUCT(LEN($W481:$W484)-LEN(SUBSTITUTE($W481:$W484,"G", "")))</f>
        <v>0</v>
      </c>
      <c r="AV481" s="233">
        <f>SUMPRODUCT(LEN($L481:$U484)-LEN(SUBSTITUTE($L481:$U484,"M", "")))</f>
        <v>0</v>
      </c>
      <c r="AW481" s="236">
        <f>SUMPRODUCT(LEN($X481:$X484)-LEN(SUBSTITUTE($X481:$X484,"M", "")))</f>
        <v>0</v>
      </c>
      <c r="AX481" s="230">
        <f>SUMPRODUCT(LEN($W481:$W484)-LEN(SUBSTITUTE($W481:$W484,"M", "")))</f>
        <v>0</v>
      </c>
      <c r="AY481" s="291">
        <f>SUMPRODUCT(LEN($AE481:$AE484)-LEN(SUBSTITUTE($AE481:$AE484,"S", "")))</f>
        <v>0</v>
      </c>
      <c r="AZ481" s="227">
        <f>SUMPRODUCT(LEN($AE481:$AE484)-LEN(SUBSTITUTE($AE481:$AE484,"F", "")))</f>
        <v>0</v>
      </c>
      <c r="BA481" s="227">
        <f>SUMPRODUCT(LEN($AE481:$AE484)-LEN(SUBSTITUTE($AE481:$AE484,"G", "")))</f>
        <v>0</v>
      </c>
      <c r="BB481" s="294">
        <f>SUMPRODUCT(LEN($AE481:$AE484)-LEN(SUBSTITUTE($AE481:$AE484,"M", "")))</f>
        <v>0</v>
      </c>
    </row>
    <row r="482" spans="2:62" ht="28.15" customHeight="1" thickBot="1" x14ac:dyDescent="0.25">
      <c r="B482" s="30"/>
      <c r="C482" s="243"/>
      <c r="D482" s="36"/>
      <c r="E482" s="35"/>
      <c r="F482" s="35"/>
      <c r="G482" s="34"/>
      <c r="H482" s="224"/>
      <c r="I482" s="247"/>
      <c r="J482" s="247"/>
      <c r="K482" s="247"/>
      <c r="L482" s="33" t="s">
        <v>123</v>
      </c>
      <c r="M482" s="32" t="s">
        <v>132</v>
      </c>
      <c r="N482" s="33" t="s">
        <v>122</v>
      </c>
      <c r="O482" s="32" t="s">
        <v>659</v>
      </c>
      <c r="P482" s="33" t="s">
        <v>120</v>
      </c>
      <c r="Q482" s="32" t="s">
        <v>484</v>
      </c>
      <c r="R482" s="33" t="s">
        <v>119</v>
      </c>
      <c r="S482" s="32" t="s">
        <v>175</v>
      </c>
      <c r="T482" s="33" t="s">
        <v>118</v>
      </c>
      <c r="U482" s="32" t="s">
        <v>104</v>
      </c>
      <c r="V482" s="33" t="s">
        <v>117</v>
      </c>
      <c r="W482" s="32"/>
      <c r="X482" s="33" t="s">
        <v>116</v>
      </c>
      <c r="Y482" s="32"/>
      <c r="Z482" s="33" t="s">
        <v>115</v>
      </c>
      <c r="AA482" s="32"/>
      <c r="AB482" s="31"/>
      <c r="AC482" s="32"/>
      <c r="AD482" s="31"/>
      <c r="AE482" s="23"/>
      <c r="AF482" s="251"/>
      <c r="AG482" s="251"/>
      <c r="AH482" s="22"/>
      <c r="AI482" s="11"/>
      <c r="AJ482" s="234"/>
      <c r="AK482" s="240"/>
      <c r="AL482" s="231"/>
      <c r="AM482" s="234"/>
      <c r="AN482" s="240"/>
      <c r="AO482" s="231"/>
      <c r="AP482" s="234"/>
      <c r="AQ482" s="240"/>
      <c r="AR482" s="231"/>
      <c r="AS482" s="234"/>
      <c r="AT482" s="240"/>
      <c r="AU482" s="231"/>
      <c r="AV482" s="234"/>
      <c r="AW482" s="237"/>
      <c r="AX482" s="231"/>
      <c r="AY482" s="292"/>
      <c r="AZ482" s="228"/>
      <c r="BA482" s="228"/>
      <c r="BB482" s="295"/>
    </row>
    <row r="483" spans="2:62" ht="28.15" customHeight="1" x14ac:dyDescent="0.2">
      <c r="B483" s="30"/>
      <c r="C483" s="244"/>
      <c r="D483" s="29"/>
      <c r="E483" s="28"/>
      <c r="F483" s="28"/>
      <c r="G483" s="27"/>
      <c r="H483" s="225"/>
      <c r="I483" s="248"/>
      <c r="J483" s="248"/>
      <c r="K483" s="248"/>
      <c r="L483" s="26" t="s">
        <v>114</v>
      </c>
      <c r="M483" s="25" t="s">
        <v>186</v>
      </c>
      <c r="N483" s="26" t="s">
        <v>112</v>
      </c>
      <c r="O483" s="25" t="s">
        <v>444</v>
      </c>
      <c r="P483" s="26" t="s">
        <v>111</v>
      </c>
      <c r="Q483" s="25" t="s">
        <v>382</v>
      </c>
      <c r="R483" s="26" t="s">
        <v>110</v>
      </c>
      <c r="S483" s="25" t="s">
        <v>175</v>
      </c>
      <c r="T483" s="26" t="s">
        <v>109</v>
      </c>
      <c r="U483" s="25"/>
      <c r="V483" s="26" t="s">
        <v>108</v>
      </c>
      <c r="W483" s="25"/>
      <c r="X483" s="26" t="s">
        <v>107</v>
      </c>
      <c r="Y483" s="25"/>
      <c r="Z483" s="26" t="s">
        <v>106</v>
      </c>
      <c r="AA483" s="25"/>
      <c r="AB483" s="24"/>
      <c r="AC483" s="25"/>
      <c r="AD483" s="24"/>
      <c r="AE483" s="23"/>
      <c r="AF483" s="251"/>
      <c r="AG483" s="251"/>
      <c r="AH483" s="22"/>
      <c r="AI483" s="11"/>
      <c r="AJ483" s="234"/>
      <c r="AK483" s="240"/>
      <c r="AL483" s="231"/>
      <c r="AM483" s="234"/>
      <c r="AN483" s="240"/>
      <c r="AO483" s="231"/>
      <c r="AP483" s="234"/>
      <c r="AQ483" s="240"/>
      <c r="AR483" s="231"/>
      <c r="AS483" s="234"/>
      <c r="AT483" s="240"/>
      <c r="AU483" s="231"/>
      <c r="AV483" s="234"/>
      <c r="AW483" s="237"/>
      <c r="AX483" s="231"/>
      <c r="AY483" s="292"/>
      <c r="AZ483" s="228"/>
      <c r="BA483" s="228"/>
      <c r="BB483" s="295"/>
    </row>
    <row r="484" spans="2:62" ht="28.15" customHeight="1" thickBot="1" x14ac:dyDescent="0.25">
      <c r="B484" s="30"/>
      <c r="C484" s="253"/>
      <c r="D484" s="51"/>
      <c r="E484" s="50"/>
      <c r="F484" s="50"/>
      <c r="G484" s="49"/>
      <c r="H484" s="226"/>
      <c r="I484" s="254"/>
      <c r="J484" s="254"/>
      <c r="K484" s="254"/>
      <c r="L484" s="48" t="s">
        <v>105</v>
      </c>
      <c r="M484" s="47" t="s">
        <v>382</v>
      </c>
      <c r="N484" s="48" t="s">
        <v>103</v>
      </c>
      <c r="O484" s="47" t="s">
        <v>382</v>
      </c>
      <c r="P484" s="48" t="s">
        <v>102</v>
      </c>
      <c r="Q484" s="47" t="s">
        <v>186</v>
      </c>
      <c r="R484" s="48" t="s">
        <v>101</v>
      </c>
      <c r="S484" s="47" t="s">
        <v>175</v>
      </c>
      <c r="T484" s="48">
        <v>20</v>
      </c>
      <c r="U484" s="47"/>
      <c r="V484" s="48" t="s">
        <v>100</v>
      </c>
      <c r="W484" s="47"/>
      <c r="X484" s="48" t="s">
        <v>99</v>
      </c>
      <c r="Y484" s="47"/>
      <c r="Z484" s="48" t="s">
        <v>98</v>
      </c>
      <c r="AA484" s="47"/>
      <c r="AB484" s="16"/>
      <c r="AC484" s="47"/>
      <c r="AD484" s="16"/>
      <c r="AE484" s="46"/>
      <c r="AF484" s="255"/>
      <c r="AG484" s="255"/>
      <c r="AH484" s="45"/>
      <c r="AI484" s="11"/>
      <c r="AJ484" s="235"/>
      <c r="AK484" s="241"/>
      <c r="AL484" s="232"/>
      <c r="AM484" s="235"/>
      <c r="AN484" s="241"/>
      <c r="AO484" s="232"/>
      <c r="AP484" s="235"/>
      <c r="AQ484" s="241"/>
      <c r="AR484" s="232"/>
      <c r="AS484" s="235"/>
      <c r="AT484" s="241"/>
      <c r="AU484" s="232"/>
      <c r="AV484" s="235"/>
      <c r="AW484" s="238"/>
      <c r="AX484" s="232"/>
      <c r="AY484" s="293"/>
      <c r="AZ484" s="229"/>
      <c r="BA484" s="229"/>
      <c r="BB484" s="296"/>
    </row>
    <row r="485" spans="2:62" ht="28.15" customHeight="1" x14ac:dyDescent="0.2">
      <c r="B485" s="30"/>
      <c r="C485" s="242">
        <v>3</v>
      </c>
      <c r="D485" s="44"/>
      <c r="E485" s="43"/>
      <c r="F485" s="43"/>
      <c r="G485" s="42"/>
      <c r="H485" s="223"/>
      <c r="I485" s="246">
        <v>105</v>
      </c>
      <c r="J485" s="246">
        <v>27</v>
      </c>
      <c r="K485" s="246">
        <v>7</v>
      </c>
      <c r="L485" s="41" t="s">
        <v>133</v>
      </c>
      <c r="M485" s="40" t="s">
        <v>104</v>
      </c>
      <c r="N485" s="41" t="s">
        <v>131</v>
      </c>
      <c r="O485" s="40" t="s">
        <v>176</v>
      </c>
      <c r="P485" s="41" t="s">
        <v>130</v>
      </c>
      <c r="Q485" s="40" t="s">
        <v>420</v>
      </c>
      <c r="R485" s="41" t="s">
        <v>129</v>
      </c>
      <c r="S485" s="40" t="s">
        <v>389</v>
      </c>
      <c r="T485" s="41" t="s">
        <v>128</v>
      </c>
      <c r="U485" s="40" t="s">
        <v>195</v>
      </c>
      <c r="V485" s="41" t="s">
        <v>127</v>
      </c>
      <c r="W485" s="40"/>
      <c r="X485" s="41" t="s">
        <v>126</v>
      </c>
      <c r="Y485" s="40"/>
      <c r="Z485" s="41" t="s">
        <v>125</v>
      </c>
      <c r="AA485" s="40"/>
      <c r="AB485" s="39"/>
      <c r="AC485" s="40"/>
      <c r="AD485" s="39" t="s">
        <v>1079</v>
      </c>
      <c r="AE485" s="38"/>
      <c r="AF485" s="250"/>
      <c r="AG485" s="250"/>
      <c r="AH485" s="37"/>
      <c r="AI485" s="11"/>
      <c r="AJ485" s="233">
        <f>SUMPRODUCT(LEN($M485:$U488)-LEN(SUBSTITUTE($M485:$U488,"A", "")))</f>
        <v>35</v>
      </c>
      <c r="AK485" s="239">
        <f>SUMPRODUCT(LEN($X485:$X488)-LEN(SUBSTITUTE($X485:$X488,"A", "")))</f>
        <v>0</v>
      </c>
      <c r="AL485" s="230">
        <f>SUMPRODUCT(LEN($W485:$W488)-LEN(SUBSTITUTE($W485:$W488,"A", "")))</f>
        <v>0</v>
      </c>
      <c r="AM485" s="233">
        <f>SUMPRODUCT(LEN($M485:$U488)-LEN(SUBSTITUTE($M485:$U488,"S", "")))</f>
        <v>20</v>
      </c>
      <c r="AN485" s="239">
        <f>SUMPRODUCT(LEN($X485:$X488)-LEN(SUBSTITUTE($X485:$X488,"S", "")))</f>
        <v>0</v>
      </c>
      <c r="AO485" s="230">
        <f>SUMPRODUCT(LEN($W485:$W488)-LEN(SUBSTITUTE($W485:$W488,"S", "")))</f>
        <v>0</v>
      </c>
      <c r="AP485" s="233">
        <f>SUMPRODUCT(LEN($M485:$U488)-LEN(SUBSTITUTE($M485:$U488,"F", "")))</f>
        <v>0</v>
      </c>
      <c r="AQ485" s="239">
        <f>SUMPRODUCT(LEN($X485:$X488)-LEN(SUBSTITUTE($X485:$X488,"F", "")))</f>
        <v>0</v>
      </c>
      <c r="AR485" s="230">
        <f>SUMPRODUCT(LEN($W485:$W488)-LEN(SUBSTITUTE($W485:$W488,"F", "")))</f>
        <v>0</v>
      </c>
      <c r="AS485" s="233">
        <f>SUMPRODUCT(LEN($M485:$U488)-LEN(SUBSTITUTE($M485:$U488,"G", "")))</f>
        <v>7</v>
      </c>
      <c r="AT485" s="239">
        <f>SUMPRODUCT(LEN($X485:$X488)-LEN(SUBSTITUTE($X485:$X488,"G", "")))</f>
        <v>0</v>
      </c>
      <c r="AU485" s="230">
        <f>SUMPRODUCT(LEN($W485:$W488)-LEN(SUBSTITUTE($W485:$W488,"G", "")))</f>
        <v>0</v>
      </c>
      <c r="AV485" s="233">
        <f>SUMPRODUCT(LEN($L485:$U488)-LEN(SUBSTITUTE($L485:$U488,"M", "")))</f>
        <v>0</v>
      </c>
      <c r="AW485" s="236">
        <f>SUMPRODUCT(LEN($X485:$X488)-LEN(SUBSTITUTE($X485:$X488,"M", "")))</f>
        <v>0</v>
      </c>
      <c r="AX485" s="230">
        <f>SUMPRODUCT(LEN($W485:$W488)-LEN(SUBSTITUTE($W485:$W488,"M", "")))</f>
        <v>0</v>
      </c>
      <c r="AY485" s="291">
        <f>SUMPRODUCT(LEN($AE485:$AE488)-LEN(SUBSTITUTE($AE485:$AE488,"S", "")))</f>
        <v>0</v>
      </c>
      <c r="AZ485" s="227">
        <f>SUMPRODUCT(LEN($AE485:$AE488)-LEN(SUBSTITUTE($AE485:$AE488,"F", "")))</f>
        <v>0</v>
      </c>
      <c r="BA485" s="227">
        <f>SUMPRODUCT(LEN($AE485:$AE488)-LEN(SUBSTITUTE($AE485:$AE488,"G", "")))</f>
        <v>0</v>
      </c>
      <c r="BB485" s="294">
        <f>SUMPRODUCT(LEN($AE485:$AE488)-LEN(SUBSTITUTE($AE485:$AE488,"M", "")))</f>
        <v>0</v>
      </c>
    </row>
    <row r="486" spans="2:62" ht="28.15" customHeight="1" thickBot="1" x14ac:dyDescent="0.25">
      <c r="B486" s="30"/>
      <c r="C486" s="243"/>
      <c r="D486" s="36"/>
      <c r="E486" s="35"/>
      <c r="F486" s="35"/>
      <c r="G486" s="34"/>
      <c r="H486" s="224"/>
      <c r="I486" s="247"/>
      <c r="J486" s="247"/>
      <c r="K486" s="247"/>
      <c r="L486" s="33" t="s">
        <v>123</v>
      </c>
      <c r="M486" s="32" t="s">
        <v>132</v>
      </c>
      <c r="N486" s="33" t="s">
        <v>122</v>
      </c>
      <c r="O486" s="32" t="s">
        <v>377</v>
      </c>
      <c r="P486" s="33" t="s">
        <v>120</v>
      </c>
      <c r="Q486" s="32" t="s">
        <v>1078</v>
      </c>
      <c r="R486" s="33" t="s">
        <v>119</v>
      </c>
      <c r="S486" s="32" t="s">
        <v>427</v>
      </c>
      <c r="T486" s="33" t="s">
        <v>118</v>
      </c>
      <c r="U486" s="32" t="s">
        <v>113</v>
      </c>
      <c r="V486" s="33" t="s">
        <v>117</v>
      </c>
      <c r="W486" s="32"/>
      <c r="X486" s="33" t="s">
        <v>116</v>
      </c>
      <c r="Y486" s="32"/>
      <c r="Z486" s="33" t="s">
        <v>115</v>
      </c>
      <c r="AA486" s="32"/>
      <c r="AB486" s="31"/>
      <c r="AC486" s="32"/>
      <c r="AD486" s="31"/>
      <c r="AE486" s="23"/>
      <c r="AF486" s="251"/>
      <c r="AG486" s="251"/>
      <c r="AH486" s="22"/>
      <c r="AI486" s="11"/>
      <c r="AJ486" s="234"/>
      <c r="AK486" s="240"/>
      <c r="AL486" s="231"/>
      <c r="AM486" s="234"/>
      <c r="AN486" s="240"/>
      <c r="AO486" s="231"/>
      <c r="AP486" s="234"/>
      <c r="AQ486" s="240"/>
      <c r="AR486" s="231"/>
      <c r="AS486" s="234"/>
      <c r="AT486" s="240"/>
      <c r="AU486" s="231"/>
      <c r="AV486" s="234"/>
      <c r="AW486" s="237"/>
      <c r="AX486" s="231"/>
      <c r="AY486" s="292"/>
      <c r="AZ486" s="228"/>
      <c r="BA486" s="228"/>
      <c r="BB486" s="295"/>
    </row>
    <row r="487" spans="2:62" ht="28.15" customHeight="1" x14ac:dyDescent="0.2">
      <c r="B487" s="30"/>
      <c r="C487" s="244"/>
      <c r="D487" s="29"/>
      <c r="E487" s="28"/>
      <c r="F487" s="28"/>
      <c r="G487" s="27"/>
      <c r="H487" s="225"/>
      <c r="I487" s="248"/>
      <c r="J487" s="248"/>
      <c r="K487" s="248"/>
      <c r="L487" s="26" t="s">
        <v>114</v>
      </c>
      <c r="M487" s="25" t="s">
        <v>377</v>
      </c>
      <c r="N487" s="26" t="s">
        <v>112</v>
      </c>
      <c r="O487" s="25" t="s">
        <v>417</v>
      </c>
      <c r="P487" s="26" t="s">
        <v>111</v>
      </c>
      <c r="Q487" s="25" t="s">
        <v>389</v>
      </c>
      <c r="R487" s="26" t="s">
        <v>110</v>
      </c>
      <c r="S487" s="25" t="s">
        <v>425</v>
      </c>
      <c r="T487" s="26" t="s">
        <v>109</v>
      </c>
      <c r="U487" s="25" t="s">
        <v>121</v>
      </c>
      <c r="V487" s="26" t="s">
        <v>108</v>
      </c>
      <c r="W487" s="25"/>
      <c r="X487" s="26" t="s">
        <v>107</v>
      </c>
      <c r="Y487" s="25"/>
      <c r="Z487" s="26" t="s">
        <v>106</v>
      </c>
      <c r="AA487" s="25"/>
      <c r="AB487" s="24"/>
      <c r="AC487" s="25"/>
      <c r="AD487" s="24"/>
      <c r="AE487" s="23"/>
      <c r="AF487" s="251"/>
      <c r="AG487" s="251"/>
      <c r="AH487" s="22"/>
      <c r="AI487" s="11"/>
      <c r="AJ487" s="234"/>
      <c r="AK487" s="240"/>
      <c r="AL487" s="231"/>
      <c r="AM487" s="234"/>
      <c r="AN487" s="240"/>
      <c r="AO487" s="231"/>
      <c r="AP487" s="234"/>
      <c r="AQ487" s="240"/>
      <c r="AR487" s="231"/>
      <c r="AS487" s="234"/>
      <c r="AT487" s="240"/>
      <c r="AU487" s="231"/>
      <c r="AV487" s="234"/>
      <c r="AW487" s="237"/>
      <c r="AX487" s="231"/>
      <c r="AY487" s="292"/>
      <c r="AZ487" s="228"/>
      <c r="BA487" s="228"/>
      <c r="BB487" s="295"/>
    </row>
    <row r="488" spans="2:62" ht="28.15" customHeight="1" thickBot="1" x14ac:dyDescent="0.25">
      <c r="B488" s="21"/>
      <c r="C488" s="245"/>
      <c r="D488" s="20"/>
      <c r="E488" s="19"/>
      <c r="F488" s="19"/>
      <c r="G488" s="18"/>
      <c r="H488" s="226"/>
      <c r="I488" s="249"/>
      <c r="J488" s="249"/>
      <c r="K488" s="249"/>
      <c r="L488" s="17" t="s">
        <v>105</v>
      </c>
      <c r="M488" s="15" t="s">
        <v>382</v>
      </c>
      <c r="N488" s="17" t="s">
        <v>103</v>
      </c>
      <c r="O488" s="15" t="s">
        <v>186</v>
      </c>
      <c r="P488" s="17" t="s">
        <v>102</v>
      </c>
      <c r="Q488" s="15" t="s">
        <v>636</v>
      </c>
      <c r="R488" s="17" t="s">
        <v>101</v>
      </c>
      <c r="S488" s="15" t="s">
        <v>215</v>
      </c>
      <c r="T488" s="17">
        <v>20</v>
      </c>
      <c r="U488" s="15" t="s">
        <v>121</v>
      </c>
      <c r="V488" s="17" t="s">
        <v>100</v>
      </c>
      <c r="W488" s="15"/>
      <c r="X488" s="17" t="s">
        <v>99</v>
      </c>
      <c r="Y488" s="15"/>
      <c r="Z488" s="17" t="s">
        <v>98</v>
      </c>
      <c r="AA488" s="15"/>
      <c r="AB488" s="16"/>
      <c r="AC488" s="15"/>
      <c r="AD488" s="14"/>
      <c r="AE488" s="13"/>
      <c r="AF488" s="252"/>
      <c r="AG488" s="252"/>
      <c r="AH488" s="12"/>
      <c r="AI488" s="11"/>
      <c r="AJ488" s="235"/>
      <c r="AK488" s="241"/>
      <c r="AL488" s="232"/>
      <c r="AM488" s="235"/>
      <c r="AN488" s="241"/>
      <c r="AO488" s="232"/>
      <c r="AP488" s="235"/>
      <c r="AQ488" s="241"/>
      <c r="AR488" s="232"/>
      <c r="AS488" s="235"/>
      <c r="AT488" s="241"/>
      <c r="AU488" s="232"/>
      <c r="AV488" s="235"/>
      <c r="AW488" s="238"/>
      <c r="AX488" s="232"/>
      <c r="AY488" s="293"/>
      <c r="AZ488" s="229"/>
      <c r="BA488" s="229"/>
      <c r="BB488" s="296"/>
    </row>
    <row r="489" spans="2:62" ht="85.9" customHeight="1" thickTop="1" thickBot="1" x14ac:dyDescent="0.35">
      <c r="B489" s="105" t="s">
        <v>174</v>
      </c>
      <c r="C489" s="95" t="s">
        <v>173</v>
      </c>
      <c r="D489" s="100" t="s">
        <v>172</v>
      </c>
      <c r="E489" s="104" t="s">
        <v>171</v>
      </c>
      <c r="F489" s="103"/>
      <c r="G489" s="102"/>
      <c r="H489" s="101" t="s">
        <v>170</v>
      </c>
      <c r="I489" s="100" t="s">
        <v>96</v>
      </c>
      <c r="J489" s="100" t="s">
        <v>169</v>
      </c>
      <c r="K489" s="100" t="s">
        <v>97</v>
      </c>
      <c r="L489" s="256" t="s">
        <v>168</v>
      </c>
      <c r="M489" s="262"/>
      <c r="N489" s="256" t="s">
        <v>167</v>
      </c>
      <c r="O489" s="262"/>
      <c r="P489" s="256" t="s">
        <v>167</v>
      </c>
      <c r="Q489" s="257"/>
      <c r="R489" s="256" t="s">
        <v>167</v>
      </c>
      <c r="S489" s="257"/>
      <c r="T489" s="256" t="s">
        <v>167</v>
      </c>
      <c r="U489" s="257"/>
      <c r="V489" s="256" t="s">
        <v>167</v>
      </c>
      <c r="W489" s="257"/>
      <c r="X489" s="256" t="s">
        <v>167</v>
      </c>
      <c r="Y489" s="257"/>
      <c r="Z489" s="256" t="s">
        <v>167</v>
      </c>
      <c r="AA489" s="257"/>
      <c r="AB489" s="261" t="s">
        <v>166</v>
      </c>
      <c r="AC489" s="257"/>
      <c r="AD489" s="101" t="s">
        <v>165</v>
      </c>
      <c r="AE489" s="101" t="s">
        <v>164</v>
      </c>
      <c r="AF489" s="100" t="s">
        <v>163</v>
      </c>
      <c r="AG489" s="100" t="s">
        <v>162</v>
      </c>
      <c r="AH489" s="99" t="s">
        <v>161</v>
      </c>
      <c r="AI489" s="98"/>
      <c r="AJ489" s="107" t="s">
        <v>160</v>
      </c>
      <c r="AK489" s="95" t="s">
        <v>159</v>
      </c>
      <c r="AL489" s="94" t="s">
        <v>158</v>
      </c>
      <c r="AM489" s="96" t="s">
        <v>157</v>
      </c>
      <c r="AN489" s="95" t="s">
        <v>156</v>
      </c>
      <c r="AO489" s="94" t="s">
        <v>155</v>
      </c>
      <c r="AP489" s="96" t="s">
        <v>154</v>
      </c>
      <c r="AQ489" s="95" t="s">
        <v>153</v>
      </c>
      <c r="AR489" s="97" t="s">
        <v>152</v>
      </c>
      <c r="AS489" s="96" t="s">
        <v>151</v>
      </c>
      <c r="AT489" s="95" t="s">
        <v>150</v>
      </c>
      <c r="AU489" s="94" t="s">
        <v>149</v>
      </c>
      <c r="AV489" s="96" t="s">
        <v>148</v>
      </c>
      <c r="AW489" s="95" t="s">
        <v>147</v>
      </c>
      <c r="AX489" s="94" t="s">
        <v>146</v>
      </c>
      <c r="AY489" s="93" t="s">
        <v>145</v>
      </c>
      <c r="AZ489" s="92" t="s">
        <v>144</v>
      </c>
      <c r="BA489" s="92" t="s">
        <v>143</v>
      </c>
      <c r="BB489" s="91" t="s">
        <v>142</v>
      </c>
    </row>
    <row r="490" spans="2:62" ht="48" thickBot="1" x14ac:dyDescent="0.3">
      <c r="B490" s="90" t="s">
        <v>220</v>
      </c>
      <c r="C490" s="89"/>
      <c r="D490" s="88">
        <v>207</v>
      </c>
      <c r="E490" s="258"/>
      <c r="F490" s="259"/>
      <c r="G490" s="260"/>
      <c r="H490" s="87" t="s">
        <v>140</v>
      </c>
      <c r="I490" s="86"/>
      <c r="J490" s="86"/>
      <c r="K490" s="85"/>
      <c r="L490" s="84"/>
      <c r="M490" s="81"/>
      <c r="N490" s="84"/>
      <c r="O490" s="81"/>
      <c r="P490" s="84"/>
      <c r="Q490" s="81"/>
      <c r="R490" s="84"/>
      <c r="S490" s="81"/>
      <c r="T490" s="84"/>
      <c r="U490" s="81"/>
      <c r="V490" s="84"/>
      <c r="W490" s="81"/>
      <c r="X490" s="84"/>
      <c r="Y490" s="81"/>
      <c r="Z490" s="84"/>
      <c r="AA490" s="83"/>
      <c r="AB490" s="82" t="s">
        <v>139</v>
      </c>
      <c r="AC490" s="81"/>
      <c r="AD490" s="81"/>
      <c r="AE490" s="81"/>
      <c r="AF490" s="80"/>
      <c r="AG490" s="80"/>
      <c r="AH490" s="60"/>
      <c r="AI490" s="79" t="s">
        <v>138</v>
      </c>
      <c r="AJ490" s="106">
        <f t="shared" ref="AJ490:BB490" si="64">SUM(AJ492:AJ503)</f>
        <v>100</v>
      </c>
      <c r="AK490" s="77">
        <f t="shared" si="64"/>
        <v>0</v>
      </c>
      <c r="AL490" s="76">
        <f t="shared" si="64"/>
        <v>0</v>
      </c>
      <c r="AM490" s="78">
        <f t="shared" si="64"/>
        <v>26</v>
      </c>
      <c r="AN490" s="77">
        <f t="shared" si="64"/>
        <v>0</v>
      </c>
      <c r="AO490" s="76">
        <f t="shared" si="64"/>
        <v>0</v>
      </c>
      <c r="AP490" s="78">
        <f t="shared" si="64"/>
        <v>1</v>
      </c>
      <c r="AQ490" s="77">
        <f t="shared" si="64"/>
        <v>0</v>
      </c>
      <c r="AR490" s="76">
        <f t="shared" si="64"/>
        <v>0</v>
      </c>
      <c r="AS490" s="78">
        <f t="shared" si="64"/>
        <v>32</v>
      </c>
      <c r="AT490" s="77">
        <f t="shared" si="64"/>
        <v>0</v>
      </c>
      <c r="AU490" s="76">
        <f t="shared" si="64"/>
        <v>0</v>
      </c>
      <c r="AV490" s="78">
        <f t="shared" si="64"/>
        <v>0</v>
      </c>
      <c r="AW490" s="77">
        <f t="shared" si="64"/>
        <v>0</v>
      </c>
      <c r="AX490" s="76">
        <f t="shared" si="64"/>
        <v>0</v>
      </c>
      <c r="AY490" s="75">
        <f t="shared" si="64"/>
        <v>0</v>
      </c>
      <c r="AZ490" s="74">
        <f t="shared" si="64"/>
        <v>0</v>
      </c>
      <c r="BA490" s="74">
        <f t="shared" si="64"/>
        <v>3</v>
      </c>
      <c r="BB490" s="73">
        <f t="shared" si="64"/>
        <v>0</v>
      </c>
      <c r="BC490" s="72" t="s">
        <v>137</v>
      </c>
      <c r="BF490" s="5">
        <f>SUM(AJ490:AL490)/$BG$5</f>
        <v>33.333333333333336</v>
      </c>
      <c r="BG490" s="5">
        <f>SUM(AM490:AO490,AY490)/$BG$5</f>
        <v>8.6666666666666661</v>
      </c>
      <c r="BH490" s="5">
        <f>SUM(AP490:AR490,AZ490)/$BG$5</f>
        <v>0.33333333333333331</v>
      </c>
      <c r="BI490" s="5">
        <f>SUM(AS490:AU490,BA490)/$BG$5</f>
        <v>11.666666666666666</v>
      </c>
      <c r="BJ490" s="5">
        <f>SUM(AV490:AX490,BB490)/$BG$5</f>
        <v>0</v>
      </c>
    </row>
    <row r="491" spans="2:62" ht="37.5" thickBot="1" x14ac:dyDescent="0.3">
      <c r="B491" s="71"/>
      <c r="C491" s="70"/>
      <c r="D491" s="69"/>
      <c r="E491" s="68"/>
      <c r="F491" s="68"/>
      <c r="G491" s="67"/>
      <c r="H491" s="66"/>
      <c r="I491" s="64"/>
      <c r="J491" s="64"/>
      <c r="K491" s="65"/>
      <c r="L491" s="64"/>
      <c r="M491" s="62"/>
      <c r="N491" s="64"/>
      <c r="O491" s="62"/>
      <c r="P491" s="64"/>
      <c r="Q491" s="62"/>
      <c r="R491" s="64"/>
      <c r="S491" s="62"/>
      <c r="T491" s="64"/>
      <c r="U491" s="62"/>
      <c r="V491" s="64"/>
      <c r="W491" s="62"/>
      <c r="X491" s="64"/>
      <c r="Y491" s="62"/>
      <c r="Z491" s="64"/>
      <c r="AA491" s="62"/>
      <c r="AB491" s="63"/>
      <c r="AC491" s="62"/>
      <c r="AD491" s="62"/>
      <c r="AE491" s="62"/>
      <c r="AF491" s="61"/>
      <c r="AG491" s="61"/>
      <c r="AH491" s="60"/>
      <c r="AI491" s="59" t="s">
        <v>136</v>
      </c>
      <c r="AJ491" s="58">
        <f t="shared" ref="AJ491:BB491" si="65">AJ490/3</f>
        <v>33.333333333333336</v>
      </c>
      <c r="AK491" s="57">
        <f t="shared" si="65"/>
        <v>0</v>
      </c>
      <c r="AL491" s="56">
        <f t="shared" si="65"/>
        <v>0</v>
      </c>
      <c r="AM491" s="58">
        <f t="shared" si="65"/>
        <v>8.6666666666666661</v>
      </c>
      <c r="AN491" s="57">
        <f t="shared" si="65"/>
        <v>0</v>
      </c>
      <c r="AO491" s="56">
        <f t="shared" si="65"/>
        <v>0</v>
      </c>
      <c r="AP491" s="58">
        <f t="shared" si="65"/>
        <v>0.33333333333333331</v>
      </c>
      <c r="AQ491" s="57">
        <f t="shared" si="65"/>
        <v>0</v>
      </c>
      <c r="AR491" s="56">
        <f t="shared" si="65"/>
        <v>0</v>
      </c>
      <c r="AS491" s="58">
        <f t="shared" si="65"/>
        <v>10.666666666666666</v>
      </c>
      <c r="AT491" s="57">
        <f t="shared" si="65"/>
        <v>0</v>
      </c>
      <c r="AU491" s="56">
        <f t="shared" si="65"/>
        <v>0</v>
      </c>
      <c r="AV491" s="58">
        <f t="shared" si="65"/>
        <v>0</v>
      </c>
      <c r="AW491" s="57">
        <f t="shared" si="65"/>
        <v>0</v>
      </c>
      <c r="AX491" s="56">
        <f t="shared" si="65"/>
        <v>0</v>
      </c>
      <c r="AY491" s="55">
        <f t="shared" si="65"/>
        <v>0</v>
      </c>
      <c r="AZ491" s="54">
        <f t="shared" si="65"/>
        <v>0</v>
      </c>
      <c r="BA491" s="54">
        <f t="shared" si="65"/>
        <v>1</v>
      </c>
      <c r="BB491" s="53">
        <f t="shared" si="65"/>
        <v>0</v>
      </c>
      <c r="BC491" s="52" t="s">
        <v>135</v>
      </c>
    </row>
    <row r="492" spans="2:62" ht="28.15" customHeight="1" x14ac:dyDescent="0.2">
      <c r="B492" s="30"/>
      <c r="C492" s="242">
        <v>1</v>
      </c>
      <c r="D492" s="44"/>
      <c r="E492" s="43"/>
      <c r="F492" s="43"/>
      <c r="G492" s="42"/>
      <c r="H492" s="223" t="s">
        <v>134</v>
      </c>
      <c r="I492" s="246">
        <v>90</v>
      </c>
      <c r="J492" s="246">
        <v>26</v>
      </c>
      <c r="K492" s="246">
        <v>6</v>
      </c>
      <c r="L492" s="41" t="s">
        <v>133</v>
      </c>
      <c r="M492" s="40" t="s">
        <v>132</v>
      </c>
      <c r="N492" s="41" t="s">
        <v>131</v>
      </c>
      <c r="O492" s="40" t="s">
        <v>1065</v>
      </c>
      <c r="P492" s="41" t="s">
        <v>130</v>
      </c>
      <c r="Q492" s="40" t="s">
        <v>952</v>
      </c>
      <c r="R492" s="41" t="s">
        <v>129</v>
      </c>
      <c r="S492" s="40" t="s">
        <v>418</v>
      </c>
      <c r="T492" s="41" t="s">
        <v>128</v>
      </c>
      <c r="U492" s="40" t="s">
        <v>175</v>
      </c>
      <c r="V492" s="41" t="s">
        <v>127</v>
      </c>
      <c r="W492" s="40"/>
      <c r="X492" s="41" t="s">
        <v>126</v>
      </c>
      <c r="Y492" s="40"/>
      <c r="Z492" s="41" t="s">
        <v>125</v>
      </c>
      <c r="AA492" s="40"/>
      <c r="AB492" s="39"/>
      <c r="AC492" s="40"/>
      <c r="AD492" s="39" t="s">
        <v>812</v>
      </c>
      <c r="AE492" s="38" t="s">
        <v>462</v>
      </c>
      <c r="AF492" s="250"/>
      <c r="AG492" s="250"/>
      <c r="AH492" s="37"/>
      <c r="AI492" s="11"/>
      <c r="AJ492" s="272">
        <f>SUMPRODUCT(LEN($M492:$U495)-LEN(SUBSTITUTE($M492:$U495,"A", "")))</f>
        <v>49</v>
      </c>
      <c r="AK492" s="239">
        <f>SUMPRODUCT(LEN($X492:$X495)-LEN(SUBSTITUTE($X492:$X495,"A", "")))</f>
        <v>0</v>
      </c>
      <c r="AL492" s="230">
        <f>SUMPRODUCT(LEN($W492:$W495)-LEN(SUBSTITUTE($W492:$W495,"A", "")))</f>
        <v>0</v>
      </c>
      <c r="AM492" s="233">
        <f>SUMPRODUCT(LEN($M492:$U495)-LEN(SUBSTITUTE($M492:$U495,"S", "")))</f>
        <v>10</v>
      </c>
      <c r="AN492" s="239">
        <f>SUMPRODUCT(LEN($X492:$X495)-LEN(SUBSTITUTE($X492:$X495,"S", "")))</f>
        <v>0</v>
      </c>
      <c r="AO492" s="230">
        <f>SUMPRODUCT(LEN($W492:$W495)-LEN(SUBSTITUTE($W492:$W495,"S", "")))</f>
        <v>0</v>
      </c>
      <c r="AP492" s="233">
        <f>SUMPRODUCT(LEN($M492:$U495)-LEN(SUBSTITUTE($M492:$U495,"F", "")))</f>
        <v>1</v>
      </c>
      <c r="AQ492" s="239">
        <f>SUMPRODUCT(LEN($X492:$X495)-LEN(SUBSTITUTE($X492:$X495,"F", "")))</f>
        <v>0</v>
      </c>
      <c r="AR492" s="230">
        <f>SUMPRODUCT(LEN($W492:$W495)-LEN(SUBSTITUTE($W492:$W495,"F", "")))</f>
        <v>0</v>
      </c>
      <c r="AS492" s="233">
        <f>SUMPRODUCT(LEN($M492:$U495)-LEN(SUBSTITUTE($M492:$U495,"G", "")))</f>
        <v>13</v>
      </c>
      <c r="AT492" s="239">
        <f>SUMPRODUCT(LEN($X492:$X495)-LEN(SUBSTITUTE($X492:$X495,"G", "")))</f>
        <v>0</v>
      </c>
      <c r="AU492" s="230">
        <f>SUMPRODUCT(LEN($W492:$W495)-LEN(SUBSTITUTE($W492:$W495,"G", "")))</f>
        <v>0</v>
      </c>
      <c r="AV492" s="233">
        <f>SUMPRODUCT(LEN($L492:$U495)-LEN(SUBSTITUTE($L492:$U495,"M", "")))</f>
        <v>0</v>
      </c>
      <c r="AW492" s="236">
        <f>SUMPRODUCT(LEN($X492:$X495)-LEN(SUBSTITUTE($X492:$X495,"M", "")))</f>
        <v>0</v>
      </c>
      <c r="AX492" s="230">
        <f>SUMPRODUCT(LEN($W492:$W495)-LEN(SUBSTITUTE($W492:$W495,"M", "")))</f>
        <v>0</v>
      </c>
      <c r="AY492" s="291">
        <f>SUMPRODUCT(LEN($AE492:$AE495)-LEN(SUBSTITUTE($AE492:$AE495,"S", "")))</f>
        <v>0</v>
      </c>
      <c r="AZ492" s="227">
        <f>SUMPRODUCT(LEN($AE492:$AE495)-LEN(SUBSTITUTE($AE492:$AE495,"F", "")))</f>
        <v>0</v>
      </c>
      <c r="BA492" s="227">
        <f>SUMPRODUCT(LEN($AE492:$AE495)-LEN(SUBSTITUTE($AE492:$AE495,"G", "")))</f>
        <v>3</v>
      </c>
      <c r="BB492" s="294">
        <f>SUMPRODUCT(LEN($AE492:$AE495)-LEN(SUBSTITUTE($AE492:$AE495,"M", "")))</f>
        <v>0</v>
      </c>
    </row>
    <row r="493" spans="2:62" ht="28.15" customHeight="1" thickBot="1" x14ac:dyDescent="0.25">
      <c r="B493" s="30"/>
      <c r="C493" s="243"/>
      <c r="D493" s="36"/>
      <c r="E493" s="35"/>
      <c r="F493" s="35"/>
      <c r="G493" s="34"/>
      <c r="H493" s="224"/>
      <c r="I493" s="247"/>
      <c r="J493" s="247"/>
      <c r="K493" s="247"/>
      <c r="L493" s="33" t="s">
        <v>123</v>
      </c>
      <c r="M493" s="32" t="s">
        <v>104</v>
      </c>
      <c r="N493" s="33" t="s">
        <v>122</v>
      </c>
      <c r="O493" s="32" t="s">
        <v>417</v>
      </c>
      <c r="P493" s="33" t="s">
        <v>120</v>
      </c>
      <c r="Q493" s="32" t="s">
        <v>491</v>
      </c>
      <c r="R493" s="33" t="s">
        <v>119</v>
      </c>
      <c r="S493" s="32" t="s">
        <v>458</v>
      </c>
      <c r="T493" s="33" t="s">
        <v>118</v>
      </c>
      <c r="U493" s="32" t="s">
        <v>124</v>
      </c>
      <c r="V493" s="33" t="s">
        <v>117</v>
      </c>
      <c r="W493" s="32"/>
      <c r="X493" s="33" t="s">
        <v>116</v>
      </c>
      <c r="Y493" s="32"/>
      <c r="Z493" s="33" t="s">
        <v>115</v>
      </c>
      <c r="AA493" s="32"/>
      <c r="AB493" s="31"/>
      <c r="AC493" s="32"/>
      <c r="AD493" s="31"/>
      <c r="AE493" s="23"/>
      <c r="AF493" s="251"/>
      <c r="AG493" s="251"/>
      <c r="AH493" s="22"/>
      <c r="AI493" s="11"/>
      <c r="AJ493" s="273"/>
      <c r="AK493" s="240"/>
      <c r="AL493" s="231"/>
      <c r="AM493" s="234"/>
      <c r="AN493" s="240"/>
      <c r="AO493" s="231"/>
      <c r="AP493" s="234"/>
      <c r="AQ493" s="240"/>
      <c r="AR493" s="231"/>
      <c r="AS493" s="234"/>
      <c r="AT493" s="240"/>
      <c r="AU493" s="231"/>
      <c r="AV493" s="234"/>
      <c r="AW493" s="237"/>
      <c r="AX493" s="231"/>
      <c r="AY493" s="292"/>
      <c r="AZ493" s="228"/>
      <c r="BA493" s="228"/>
      <c r="BB493" s="295"/>
    </row>
    <row r="494" spans="2:62" ht="28.15" customHeight="1" x14ac:dyDescent="0.2">
      <c r="B494" s="30"/>
      <c r="C494" s="244"/>
      <c r="D494" s="29"/>
      <c r="E494" s="28"/>
      <c r="F494" s="28"/>
      <c r="G494" s="27"/>
      <c r="H494" s="225">
        <v>209</v>
      </c>
      <c r="I494" s="248"/>
      <c r="J494" s="248"/>
      <c r="K494" s="248"/>
      <c r="L494" s="26" t="s">
        <v>114</v>
      </c>
      <c r="M494" s="25" t="s">
        <v>382</v>
      </c>
      <c r="N494" s="26" t="s">
        <v>112</v>
      </c>
      <c r="O494" s="25" t="s">
        <v>952</v>
      </c>
      <c r="P494" s="26" t="s">
        <v>111</v>
      </c>
      <c r="Q494" s="25" t="s">
        <v>773</v>
      </c>
      <c r="R494" s="26" t="s">
        <v>110</v>
      </c>
      <c r="S494" s="25" t="s">
        <v>186</v>
      </c>
      <c r="T494" s="26" t="s">
        <v>109</v>
      </c>
      <c r="U494" s="25" t="s">
        <v>121</v>
      </c>
      <c r="V494" s="26" t="s">
        <v>108</v>
      </c>
      <c r="W494" s="25"/>
      <c r="X494" s="26" t="s">
        <v>107</v>
      </c>
      <c r="Y494" s="25"/>
      <c r="Z494" s="26" t="s">
        <v>106</v>
      </c>
      <c r="AA494" s="25"/>
      <c r="AB494" s="24"/>
      <c r="AC494" s="25"/>
      <c r="AD494" s="24"/>
      <c r="AE494" s="23"/>
      <c r="AF494" s="251"/>
      <c r="AG494" s="251"/>
      <c r="AH494" s="22"/>
      <c r="AI494" s="11"/>
      <c r="AJ494" s="273"/>
      <c r="AK494" s="240"/>
      <c r="AL494" s="231"/>
      <c r="AM494" s="234"/>
      <c r="AN494" s="240"/>
      <c r="AO494" s="231"/>
      <c r="AP494" s="234"/>
      <c r="AQ494" s="240"/>
      <c r="AR494" s="231"/>
      <c r="AS494" s="234"/>
      <c r="AT494" s="240"/>
      <c r="AU494" s="231"/>
      <c r="AV494" s="234"/>
      <c r="AW494" s="237"/>
      <c r="AX494" s="231"/>
      <c r="AY494" s="292"/>
      <c r="AZ494" s="228"/>
      <c r="BA494" s="228"/>
      <c r="BB494" s="295"/>
    </row>
    <row r="495" spans="2:62" ht="28.15" customHeight="1" thickBot="1" x14ac:dyDescent="0.25">
      <c r="B495" s="30"/>
      <c r="C495" s="253"/>
      <c r="D495" s="51"/>
      <c r="E495" s="50"/>
      <c r="F495" s="50"/>
      <c r="G495" s="49"/>
      <c r="H495" s="226"/>
      <c r="I495" s="254"/>
      <c r="J495" s="254"/>
      <c r="K495" s="254"/>
      <c r="L495" s="48" t="s">
        <v>105</v>
      </c>
      <c r="M495" s="47" t="s">
        <v>1077</v>
      </c>
      <c r="N495" s="48" t="s">
        <v>103</v>
      </c>
      <c r="O495" s="47" t="s">
        <v>623</v>
      </c>
      <c r="P495" s="48" t="s">
        <v>102</v>
      </c>
      <c r="Q495" s="47" t="s">
        <v>410</v>
      </c>
      <c r="R495" s="48" t="s">
        <v>101</v>
      </c>
      <c r="S495" s="47" t="s">
        <v>414</v>
      </c>
      <c r="T495" s="48">
        <v>20</v>
      </c>
      <c r="U495" s="47" t="s">
        <v>121</v>
      </c>
      <c r="V495" s="48" t="s">
        <v>100</v>
      </c>
      <c r="W495" s="47"/>
      <c r="X495" s="48" t="s">
        <v>99</v>
      </c>
      <c r="Y495" s="47"/>
      <c r="Z495" s="48" t="s">
        <v>98</v>
      </c>
      <c r="AA495" s="47"/>
      <c r="AB495" s="16"/>
      <c r="AC495" s="47"/>
      <c r="AD495" s="16"/>
      <c r="AE495" s="46"/>
      <c r="AF495" s="255"/>
      <c r="AG495" s="255"/>
      <c r="AH495" s="45"/>
      <c r="AI495" s="11"/>
      <c r="AJ495" s="274"/>
      <c r="AK495" s="241"/>
      <c r="AL495" s="232"/>
      <c r="AM495" s="235"/>
      <c r="AN495" s="241"/>
      <c r="AO495" s="232"/>
      <c r="AP495" s="235"/>
      <c r="AQ495" s="241"/>
      <c r="AR495" s="232"/>
      <c r="AS495" s="235"/>
      <c r="AT495" s="241"/>
      <c r="AU495" s="232"/>
      <c r="AV495" s="235"/>
      <c r="AW495" s="238"/>
      <c r="AX495" s="232"/>
      <c r="AY495" s="293"/>
      <c r="AZ495" s="229"/>
      <c r="BA495" s="229"/>
      <c r="BB495" s="296"/>
    </row>
    <row r="496" spans="2:62" ht="28.15" customHeight="1" x14ac:dyDescent="0.2">
      <c r="B496" s="30"/>
      <c r="C496" s="242">
        <v>2</v>
      </c>
      <c r="D496" s="44"/>
      <c r="E496" s="43"/>
      <c r="F496" s="43"/>
      <c r="G496" s="42"/>
      <c r="H496" s="223"/>
      <c r="I496" s="246">
        <v>74</v>
      </c>
      <c r="J496" s="246">
        <v>25</v>
      </c>
      <c r="K496" s="246">
        <v>7</v>
      </c>
      <c r="L496" s="41" t="s">
        <v>133</v>
      </c>
      <c r="M496" s="40" t="s">
        <v>132</v>
      </c>
      <c r="N496" s="41" t="s">
        <v>131</v>
      </c>
      <c r="O496" s="40" t="s">
        <v>389</v>
      </c>
      <c r="P496" s="41" t="s">
        <v>130</v>
      </c>
      <c r="Q496" s="40" t="s">
        <v>507</v>
      </c>
      <c r="R496" s="41" t="s">
        <v>129</v>
      </c>
      <c r="S496" s="40" t="s">
        <v>104</v>
      </c>
      <c r="T496" s="41" t="s">
        <v>128</v>
      </c>
      <c r="U496" s="40" t="s">
        <v>121</v>
      </c>
      <c r="V496" s="41" t="s">
        <v>127</v>
      </c>
      <c r="W496" s="40"/>
      <c r="X496" s="41" t="s">
        <v>126</v>
      </c>
      <c r="Y496" s="40"/>
      <c r="Z496" s="41" t="s">
        <v>125</v>
      </c>
      <c r="AA496" s="40"/>
      <c r="AB496" s="39"/>
      <c r="AC496" s="40"/>
      <c r="AD496" s="39" t="s">
        <v>1076</v>
      </c>
      <c r="AE496" s="38"/>
      <c r="AF496" s="250"/>
      <c r="AG496" s="250"/>
      <c r="AH496" s="37"/>
      <c r="AI496" s="11"/>
      <c r="AJ496" s="272">
        <f>SUMPRODUCT(LEN($M496:$U499)-LEN(SUBSTITUTE($M496:$U499,"A", "")))</f>
        <v>28</v>
      </c>
      <c r="AK496" s="239">
        <f>SUMPRODUCT(LEN($X496:$X499)-LEN(SUBSTITUTE($X496:$X499,"A", "")))</f>
        <v>0</v>
      </c>
      <c r="AL496" s="230">
        <f>SUMPRODUCT(LEN($W496:$W499)-LEN(SUBSTITUTE($W496:$W499,"A", "")))</f>
        <v>0</v>
      </c>
      <c r="AM496" s="233">
        <f>SUMPRODUCT(LEN($M496:$U499)-LEN(SUBSTITUTE($M496:$U499,"S", "")))</f>
        <v>7</v>
      </c>
      <c r="AN496" s="239">
        <f>SUMPRODUCT(LEN($X496:$X499)-LEN(SUBSTITUTE($X496:$X499,"S", "")))</f>
        <v>0</v>
      </c>
      <c r="AO496" s="230">
        <f>SUMPRODUCT(LEN($W496:$W499)-LEN(SUBSTITUTE($W496:$W499,"S", "")))</f>
        <v>0</v>
      </c>
      <c r="AP496" s="233">
        <f>SUMPRODUCT(LEN($M496:$U499)-LEN(SUBSTITUTE($M496:$U499,"F", "")))</f>
        <v>0</v>
      </c>
      <c r="AQ496" s="239">
        <f>SUMPRODUCT(LEN($X496:$X499)-LEN(SUBSTITUTE($X496:$X499,"F", "")))</f>
        <v>0</v>
      </c>
      <c r="AR496" s="230">
        <f>SUMPRODUCT(LEN($W496:$W499)-LEN(SUBSTITUTE($W496:$W499,"F", "")))</f>
        <v>0</v>
      </c>
      <c r="AS496" s="233">
        <f>SUMPRODUCT(LEN($M496:$U499)-LEN(SUBSTITUTE($M496:$U499,"G", "")))</f>
        <v>11</v>
      </c>
      <c r="AT496" s="239">
        <f>SUMPRODUCT(LEN($X496:$X499)-LEN(SUBSTITUTE($X496:$X499,"G", "")))</f>
        <v>0</v>
      </c>
      <c r="AU496" s="230">
        <f>SUMPRODUCT(LEN($W496:$W499)-LEN(SUBSTITUTE($W496:$W499,"G", "")))</f>
        <v>0</v>
      </c>
      <c r="AV496" s="233">
        <f>SUMPRODUCT(LEN($L496:$U499)-LEN(SUBSTITUTE($L496:$U499,"M", "")))</f>
        <v>0</v>
      </c>
      <c r="AW496" s="236">
        <f>SUMPRODUCT(LEN($X496:$X499)-LEN(SUBSTITUTE($X496:$X499,"M", "")))</f>
        <v>0</v>
      </c>
      <c r="AX496" s="230">
        <f>SUMPRODUCT(LEN($W496:$W499)-LEN(SUBSTITUTE($W496:$W499,"M", "")))</f>
        <v>0</v>
      </c>
      <c r="AY496" s="291">
        <f>SUMPRODUCT(LEN($AE496:$AE499)-LEN(SUBSTITUTE($AE496:$AE499,"S", "")))</f>
        <v>0</v>
      </c>
      <c r="AZ496" s="227">
        <f>SUMPRODUCT(LEN($AE496:$AE499)-LEN(SUBSTITUTE($AE496:$AE499,"F", "")))</f>
        <v>0</v>
      </c>
      <c r="BA496" s="227">
        <f>SUMPRODUCT(LEN($AE496:$AE499)-LEN(SUBSTITUTE($AE496:$AE499,"G", "")))</f>
        <v>0</v>
      </c>
      <c r="BB496" s="294">
        <f>SUMPRODUCT(LEN($AE496:$AE499)-LEN(SUBSTITUTE($AE496:$AE499,"M", "")))</f>
        <v>0</v>
      </c>
    </row>
    <row r="497" spans="2:62" ht="28.15" customHeight="1" thickBot="1" x14ac:dyDescent="0.25">
      <c r="B497" s="30"/>
      <c r="C497" s="243"/>
      <c r="D497" s="36"/>
      <c r="E497" s="35"/>
      <c r="F497" s="35"/>
      <c r="G497" s="34"/>
      <c r="H497" s="224"/>
      <c r="I497" s="247"/>
      <c r="J497" s="247"/>
      <c r="K497" s="247"/>
      <c r="L497" s="33" t="s">
        <v>123</v>
      </c>
      <c r="M497" s="32" t="s">
        <v>389</v>
      </c>
      <c r="N497" s="33" t="s">
        <v>122</v>
      </c>
      <c r="O497" s="32" t="s">
        <v>414</v>
      </c>
      <c r="P497" s="33" t="s">
        <v>120</v>
      </c>
      <c r="Q497" s="32" t="s">
        <v>527</v>
      </c>
      <c r="R497" s="33" t="s">
        <v>119</v>
      </c>
      <c r="S497" s="32" t="s">
        <v>124</v>
      </c>
      <c r="T497" s="33" t="s">
        <v>118</v>
      </c>
      <c r="U497" s="32" t="s">
        <v>121</v>
      </c>
      <c r="V497" s="33" t="s">
        <v>117</v>
      </c>
      <c r="W497" s="32"/>
      <c r="X497" s="33" t="s">
        <v>116</v>
      </c>
      <c r="Y497" s="32"/>
      <c r="Z497" s="33" t="s">
        <v>115</v>
      </c>
      <c r="AA497" s="32"/>
      <c r="AB497" s="31"/>
      <c r="AC497" s="32"/>
      <c r="AD497" s="31" t="s">
        <v>382</v>
      </c>
      <c r="AE497" s="23"/>
      <c r="AF497" s="251"/>
      <c r="AG497" s="251"/>
      <c r="AH497" s="22"/>
      <c r="AI497" s="11"/>
      <c r="AJ497" s="273"/>
      <c r="AK497" s="240"/>
      <c r="AL497" s="231"/>
      <c r="AM497" s="234"/>
      <c r="AN497" s="240"/>
      <c r="AO497" s="231"/>
      <c r="AP497" s="234"/>
      <c r="AQ497" s="240"/>
      <c r="AR497" s="231"/>
      <c r="AS497" s="234"/>
      <c r="AT497" s="240"/>
      <c r="AU497" s="231"/>
      <c r="AV497" s="234"/>
      <c r="AW497" s="237"/>
      <c r="AX497" s="231"/>
      <c r="AY497" s="292"/>
      <c r="AZ497" s="228"/>
      <c r="BA497" s="228"/>
      <c r="BB497" s="295"/>
    </row>
    <row r="498" spans="2:62" ht="28.15" customHeight="1" x14ac:dyDescent="0.2">
      <c r="B498" s="30"/>
      <c r="C498" s="244"/>
      <c r="D498" s="29"/>
      <c r="E498" s="28"/>
      <c r="F498" s="28"/>
      <c r="G498" s="27"/>
      <c r="H498" s="225"/>
      <c r="I498" s="248"/>
      <c r="J498" s="248"/>
      <c r="K498" s="248"/>
      <c r="L498" s="26" t="s">
        <v>114</v>
      </c>
      <c r="M498" s="25" t="s">
        <v>382</v>
      </c>
      <c r="N498" s="26" t="s">
        <v>112</v>
      </c>
      <c r="O498" s="25" t="s">
        <v>376</v>
      </c>
      <c r="P498" s="26" t="s">
        <v>111</v>
      </c>
      <c r="Q498" s="25" t="s">
        <v>382</v>
      </c>
      <c r="R498" s="26" t="s">
        <v>110</v>
      </c>
      <c r="S498" s="25" t="s">
        <v>175</v>
      </c>
      <c r="T498" s="26" t="s">
        <v>109</v>
      </c>
      <c r="U498" s="25"/>
      <c r="V498" s="26" t="s">
        <v>108</v>
      </c>
      <c r="W498" s="25"/>
      <c r="X498" s="26" t="s">
        <v>107</v>
      </c>
      <c r="Y498" s="25"/>
      <c r="Z498" s="26" t="s">
        <v>106</v>
      </c>
      <c r="AA498" s="25"/>
      <c r="AB498" s="24"/>
      <c r="AC498" s="25"/>
      <c r="AD498" s="24"/>
      <c r="AE498" s="23"/>
      <c r="AF498" s="251"/>
      <c r="AG498" s="251"/>
      <c r="AH498" s="22"/>
      <c r="AI498" s="11"/>
      <c r="AJ498" s="273"/>
      <c r="AK498" s="240"/>
      <c r="AL498" s="231"/>
      <c r="AM498" s="234"/>
      <c r="AN498" s="240"/>
      <c r="AO498" s="231"/>
      <c r="AP498" s="234"/>
      <c r="AQ498" s="240"/>
      <c r="AR498" s="231"/>
      <c r="AS498" s="234"/>
      <c r="AT498" s="240"/>
      <c r="AU498" s="231"/>
      <c r="AV498" s="234"/>
      <c r="AW498" s="237"/>
      <c r="AX498" s="231"/>
      <c r="AY498" s="292"/>
      <c r="AZ498" s="228"/>
      <c r="BA498" s="228"/>
      <c r="BB498" s="295"/>
    </row>
    <row r="499" spans="2:62" ht="28.15" customHeight="1" thickBot="1" x14ac:dyDescent="0.25">
      <c r="B499" s="30"/>
      <c r="C499" s="253"/>
      <c r="D499" s="51"/>
      <c r="E499" s="50"/>
      <c r="F499" s="50"/>
      <c r="G499" s="49"/>
      <c r="H499" s="226"/>
      <c r="I499" s="254"/>
      <c r="J499" s="254"/>
      <c r="K499" s="254"/>
      <c r="L499" s="48" t="s">
        <v>105</v>
      </c>
      <c r="M499" s="47" t="s">
        <v>377</v>
      </c>
      <c r="N499" s="48" t="s">
        <v>103</v>
      </c>
      <c r="O499" s="47" t="s">
        <v>725</v>
      </c>
      <c r="P499" s="48" t="s">
        <v>102</v>
      </c>
      <c r="Q499" s="47" t="s">
        <v>389</v>
      </c>
      <c r="R499" s="48" t="s">
        <v>101</v>
      </c>
      <c r="S499" s="47" t="s">
        <v>113</v>
      </c>
      <c r="T499" s="48">
        <v>20</v>
      </c>
      <c r="U499" s="47"/>
      <c r="V499" s="48" t="s">
        <v>100</v>
      </c>
      <c r="W499" s="47"/>
      <c r="X499" s="48" t="s">
        <v>99</v>
      </c>
      <c r="Y499" s="47"/>
      <c r="Z499" s="48" t="s">
        <v>98</v>
      </c>
      <c r="AA499" s="47"/>
      <c r="AB499" s="16"/>
      <c r="AC499" s="47"/>
      <c r="AD499" s="16"/>
      <c r="AE499" s="46"/>
      <c r="AF499" s="255"/>
      <c r="AG499" s="255"/>
      <c r="AH499" s="45"/>
      <c r="AI499" s="11"/>
      <c r="AJ499" s="274"/>
      <c r="AK499" s="241"/>
      <c r="AL499" s="232"/>
      <c r="AM499" s="235"/>
      <c r="AN499" s="241"/>
      <c r="AO499" s="232"/>
      <c r="AP499" s="235"/>
      <c r="AQ499" s="241"/>
      <c r="AR499" s="232"/>
      <c r="AS499" s="235"/>
      <c r="AT499" s="241"/>
      <c r="AU499" s="232"/>
      <c r="AV499" s="235"/>
      <c r="AW499" s="238"/>
      <c r="AX499" s="232"/>
      <c r="AY499" s="293"/>
      <c r="AZ499" s="229"/>
      <c r="BA499" s="229"/>
      <c r="BB499" s="296"/>
    </row>
    <row r="500" spans="2:62" ht="28.15" customHeight="1" x14ac:dyDescent="0.2">
      <c r="B500" s="30"/>
      <c r="C500" s="242">
        <v>3</v>
      </c>
      <c r="D500" s="44"/>
      <c r="E500" s="43"/>
      <c r="F500" s="43"/>
      <c r="G500" s="42"/>
      <c r="H500" s="223"/>
      <c r="I500" s="246">
        <v>66</v>
      </c>
      <c r="J500" s="246">
        <v>22</v>
      </c>
      <c r="K500" s="246">
        <v>6</v>
      </c>
      <c r="L500" s="41" t="s">
        <v>133</v>
      </c>
      <c r="M500" s="40" t="s">
        <v>132</v>
      </c>
      <c r="N500" s="41" t="s">
        <v>131</v>
      </c>
      <c r="O500" s="40" t="s">
        <v>399</v>
      </c>
      <c r="P500" s="41" t="s">
        <v>130</v>
      </c>
      <c r="Q500" s="40" t="s">
        <v>376</v>
      </c>
      <c r="R500" s="41" t="s">
        <v>129</v>
      </c>
      <c r="S500" s="40" t="s">
        <v>175</v>
      </c>
      <c r="T500" s="41" t="s">
        <v>128</v>
      </c>
      <c r="U500" s="40"/>
      <c r="V500" s="41" t="s">
        <v>127</v>
      </c>
      <c r="W500" s="40"/>
      <c r="X500" s="41" t="s">
        <v>126</v>
      </c>
      <c r="Y500" s="40"/>
      <c r="Z500" s="41" t="s">
        <v>125</v>
      </c>
      <c r="AA500" s="40"/>
      <c r="AB500" s="39"/>
      <c r="AC500" s="40"/>
      <c r="AD500" s="39"/>
      <c r="AE500" s="38"/>
      <c r="AF500" s="250"/>
      <c r="AG500" s="250"/>
      <c r="AH500" s="37"/>
      <c r="AI500" s="11"/>
      <c r="AJ500" s="272">
        <f>SUMPRODUCT(LEN($M500:$U503)-LEN(SUBSTITUTE($M500:$U503,"A", "")))</f>
        <v>23</v>
      </c>
      <c r="AK500" s="239">
        <f>SUMPRODUCT(LEN($X500:$X503)-LEN(SUBSTITUTE($X500:$X503,"A", "")))</f>
        <v>0</v>
      </c>
      <c r="AL500" s="230">
        <f>SUMPRODUCT(LEN($W500:$W503)-LEN(SUBSTITUTE($W500:$W503,"A", "")))</f>
        <v>0</v>
      </c>
      <c r="AM500" s="233">
        <f>SUMPRODUCT(LEN($M500:$U503)-LEN(SUBSTITUTE($M500:$U503,"S", "")))</f>
        <v>9</v>
      </c>
      <c r="AN500" s="239">
        <f>SUMPRODUCT(LEN($X500:$X503)-LEN(SUBSTITUTE($X500:$X503,"S", "")))</f>
        <v>0</v>
      </c>
      <c r="AO500" s="230">
        <f>SUMPRODUCT(LEN($W500:$W503)-LEN(SUBSTITUTE($W500:$W503,"S", "")))</f>
        <v>0</v>
      </c>
      <c r="AP500" s="233">
        <f>SUMPRODUCT(LEN($M500:$U503)-LEN(SUBSTITUTE($M500:$U503,"F", "")))</f>
        <v>0</v>
      </c>
      <c r="AQ500" s="239">
        <f>SUMPRODUCT(LEN($X500:$X503)-LEN(SUBSTITUTE($X500:$X503,"F", "")))</f>
        <v>0</v>
      </c>
      <c r="AR500" s="230">
        <f>SUMPRODUCT(LEN($W500:$W503)-LEN(SUBSTITUTE($W500:$W503,"F", "")))</f>
        <v>0</v>
      </c>
      <c r="AS500" s="233">
        <f>SUMPRODUCT(LEN($M500:$U503)-LEN(SUBSTITUTE($M500:$U503,"G", "")))</f>
        <v>8</v>
      </c>
      <c r="AT500" s="239">
        <f>SUMPRODUCT(LEN($X500:$X503)-LEN(SUBSTITUTE($X500:$X503,"G", "")))</f>
        <v>0</v>
      </c>
      <c r="AU500" s="230">
        <f>SUMPRODUCT(LEN($W500:$W503)-LEN(SUBSTITUTE($W500:$W503,"G", "")))</f>
        <v>0</v>
      </c>
      <c r="AV500" s="233">
        <f>SUMPRODUCT(LEN($L500:$U503)-LEN(SUBSTITUTE($L500:$U503,"M", "")))</f>
        <v>0</v>
      </c>
      <c r="AW500" s="236">
        <f>SUMPRODUCT(LEN($X500:$X503)-LEN(SUBSTITUTE($X500:$X503,"M", "")))</f>
        <v>0</v>
      </c>
      <c r="AX500" s="230">
        <f>SUMPRODUCT(LEN($W500:$W503)-LEN(SUBSTITUTE($W500:$W503,"M", "")))</f>
        <v>0</v>
      </c>
      <c r="AY500" s="291">
        <f>SUMPRODUCT(LEN($AE500:$AE503)-LEN(SUBSTITUTE($AE500:$AE503,"S", "")))</f>
        <v>0</v>
      </c>
      <c r="AZ500" s="227">
        <f>SUMPRODUCT(LEN($AE500:$AE503)-LEN(SUBSTITUTE($AE500:$AE503,"F", "")))</f>
        <v>0</v>
      </c>
      <c r="BA500" s="227">
        <f>SUMPRODUCT(LEN($AE500:$AE503)-LEN(SUBSTITUTE($AE500:$AE503,"G", "")))</f>
        <v>0</v>
      </c>
      <c r="BB500" s="294">
        <f>SUMPRODUCT(LEN($AE500:$AE503)-LEN(SUBSTITUTE($AE500:$AE503,"M", "")))</f>
        <v>0</v>
      </c>
    </row>
    <row r="501" spans="2:62" ht="28.15" customHeight="1" thickBot="1" x14ac:dyDescent="0.25">
      <c r="B501" s="30"/>
      <c r="C501" s="243"/>
      <c r="D501" s="36"/>
      <c r="E501" s="35"/>
      <c r="F501" s="35"/>
      <c r="G501" s="34"/>
      <c r="H501" s="224"/>
      <c r="I501" s="247"/>
      <c r="J501" s="247"/>
      <c r="K501" s="247"/>
      <c r="L501" s="33" t="s">
        <v>123</v>
      </c>
      <c r="M501" s="32" t="s">
        <v>132</v>
      </c>
      <c r="N501" s="33" t="s">
        <v>122</v>
      </c>
      <c r="O501" s="32" t="s">
        <v>389</v>
      </c>
      <c r="P501" s="33" t="s">
        <v>120</v>
      </c>
      <c r="Q501" s="32" t="s">
        <v>428</v>
      </c>
      <c r="R501" s="33" t="s">
        <v>119</v>
      </c>
      <c r="S501" s="32" t="s">
        <v>121</v>
      </c>
      <c r="T501" s="33" t="s">
        <v>118</v>
      </c>
      <c r="U501" s="32"/>
      <c r="V501" s="33" t="s">
        <v>117</v>
      </c>
      <c r="W501" s="32"/>
      <c r="X501" s="33" t="s">
        <v>116</v>
      </c>
      <c r="Y501" s="32"/>
      <c r="Z501" s="33" t="s">
        <v>115</v>
      </c>
      <c r="AA501" s="32"/>
      <c r="AB501" s="31"/>
      <c r="AC501" s="32"/>
      <c r="AD501" s="31"/>
      <c r="AE501" s="23"/>
      <c r="AF501" s="251"/>
      <c r="AG501" s="251"/>
      <c r="AH501" s="22"/>
      <c r="AI501" s="11"/>
      <c r="AJ501" s="273"/>
      <c r="AK501" s="240"/>
      <c r="AL501" s="231"/>
      <c r="AM501" s="234"/>
      <c r="AN501" s="240"/>
      <c r="AO501" s="231"/>
      <c r="AP501" s="234"/>
      <c r="AQ501" s="240"/>
      <c r="AR501" s="231"/>
      <c r="AS501" s="234"/>
      <c r="AT501" s="240"/>
      <c r="AU501" s="231"/>
      <c r="AV501" s="234"/>
      <c r="AW501" s="237"/>
      <c r="AX501" s="231"/>
      <c r="AY501" s="292"/>
      <c r="AZ501" s="228"/>
      <c r="BA501" s="228"/>
      <c r="BB501" s="295"/>
    </row>
    <row r="502" spans="2:62" ht="28.15" customHeight="1" x14ac:dyDescent="0.2">
      <c r="B502" s="30"/>
      <c r="C502" s="244"/>
      <c r="D502" s="29"/>
      <c r="E502" s="28"/>
      <c r="F502" s="28"/>
      <c r="G502" s="27"/>
      <c r="H502" s="225"/>
      <c r="I502" s="248"/>
      <c r="J502" s="248"/>
      <c r="K502" s="248"/>
      <c r="L502" s="26" t="s">
        <v>114</v>
      </c>
      <c r="M502" s="25" t="s">
        <v>614</v>
      </c>
      <c r="N502" s="26" t="s">
        <v>112</v>
      </c>
      <c r="O502" s="25" t="s">
        <v>613</v>
      </c>
      <c r="P502" s="26" t="s">
        <v>111</v>
      </c>
      <c r="Q502" s="25" t="s">
        <v>389</v>
      </c>
      <c r="R502" s="26" t="s">
        <v>110</v>
      </c>
      <c r="S502" s="25" t="s">
        <v>121</v>
      </c>
      <c r="T502" s="26" t="s">
        <v>109</v>
      </c>
      <c r="U502" s="25"/>
      <c r="V502" s="26" t="s">
        <v>108</v>
      </c>
      <c r="W502" s="25"/>
      <c r="X502" s="26" t="s">
        <v>107</v>
      </c>
      <c r="Y502" s="25"/>
      <c r="Z502" s="26" t="s">
        <v>106</v>
      </c>
      <c r="AA502" s="25"/>
      <c r="AB502" s="24"/>
      <c r="AC502" s="25"/>
      <c r="AD502" s="24"/>
      <c r="AE502" s="23"/>
      <c r="AF502" s="251"/>
      <c r="AG502" s="251"/>
      <c r="AH502" s="22"/>
      <c r="AI502" s="11"/>
      <c r="AJ502" s="273"/>
      <c r="AK502" s="240"/>
      <c r="AL502" s="231"/>
      <c r="AM502" s="234"/>
      <c r="AN502" s="240"/>
      <c r="AO502" s="231"/>
      <c r="AP502" s="234"/>
      <c r="AQ502" s="240"/>
      <c r="AR502" s="231"/>
      <c r="AS502" s="234"/>
      <c r="AT502" s="240"/>
      <c r="AU502" s="231"/>
      <c r="AV502" s="234"/>
      <c r="AW502" s="237"/>
      <c r="AX502" s="231"/>
      <c r="AY502" s="292"/>
      <c r="AZ502" s="228"/>
      <c r="BA502" s="228"/>
      <c r="BB502" s="295"/>
    </row>
    <row r="503" spans="2:62" ht="28.15" customHeight="1" thickBot="1" x14ac:dyDescent="0.25">
      <c r="B503" s="21"/>
      <c r="C503" s="245"/>
      <c r="D503" s="20"/>
      <c r="E503" s="19"/>
      <c r="F503" s="19"/>
      <c r="G503" s="18"/>
      <c r="H503" s="226"/>
      <c r="I503" s="249"/>
      <c r="J503" s="249"/>
      <c r="K503" s="249"/>
      <c r="L503" s="17" t="s">
        <v>105</v>
      </c>
      <c r="M503" s="15" t="s">
        <v>389</v>
      </c>
      <c r="N503" s="17" t="s">
        <v>103</v>
      </c>
      <c r="O503" s="15" t="s">
        <v>420</v>
      </c>
      <c r="P503" s="17" t="s">
        <v>102</v>
      </c>
      <c r="Q503" s="15" t="s">
        <v>458</v>
      </c>
      <c r="R503" s="17" t="s">
        <v>101</v>
      </c>
      <c r="S503" s="15" t="s">
        <v>121</v>
      </c>
      <c r="T503" s="17">
        <v>20</v>
      </c>
      <c r="U503" s="15"/>
      <c r="V503" s="17" t="s">
        <v>100</v>
      </c>
      <c r="W503" s="15"/>
      <c r="X503" s="17" t="s">
        <v>99</v>
      </c>
      <c r="Y503" s="15"/>
      <c r="Z503" s="17" t="s">
        <v>98</v>
      </c>
      <c r="AA503" s="15"/>
      <c r="AB503" s="16"/>
      <c r="AC503" s="15"/>
      <c r="AD503" s="14"/>
      <c r="AE503" s="13"/>
      <c r="AF503" s="252"/>
      <c r="AG503" s="252"/>
      <c r="AH503" s="12"/>
      <c r="AI503" s="11"/>
      <c r="AJ503" s="274"/>
      <c r="AK503" s="241"/>
      <c r="AL503" s="232"/>
      <c r="AM503" s="235"/>
      <c r="AN503" s="241"/>
      <c r="AO503" s="232"/>
      <c r="AP503" s="235"/>
      <c r="AQ503" s="241"/>
      <c r="AR503" s="232"/>
      <c r="AS503" s="235"/>
      <c r="AT503" s="241"/>
      <c r="AU503" s="232"/>
      <c r="AV503" s="235"/>
      <c r="AW503" s="238"/>
      <c r="AX503" s="232"/>
      <c r="AY503" s="293"/>
      <c r="AZ503" s="229"/>
      <c r="BA503" s="229"/>
      <c r="BB503" s="296"/>
    </row>
    <row r="504" spans="2:62" ht="85.9" customHeight="1" thickTop="1" thickBot="1" x14ac:dyDescent="0.35">
      <c r="B504" s="105" t="s">
        <v>174</v>
      </c>
      <c r="C504" s="95" t="s">
        <v>173</v>
      </c>
      <c r="D504" s="100" t="s">
        <v>172</v>
      </c>
      <c r="E504" s="104" t="s">
        <v>171</v>
      </c>
      <c r="F504" s="103"/>
      <c r="G504" s="102"/>
      <c r="H504" s="101" t="s">
        <v>170</v>
      </c>
      <c r="I504" s="100" t="s">
        <v>96</v>
      </c>
      <c r="J504" s="100" t="s">
        <v>169</v>
      </c>
      <c r="K504" s="100" t="s">
        <v>97</v>
      </c>
      <c r="L504" s="256" t="s">
        <v>168</v>
      </c>
      <c r="M504" s="262"/>
      <c r="N504" s="256" t="s">
        <v>167</v>
      </c>
      <c r="O504" s="262"/>
      <c r="P504" s="256" t="s">
        <v>167</v>
      </c>
      <c r="Q504" s="257"/>
      <c r="R504" s="256" t="s">
        <v>167</v>
      </c>
      <c r="S504" s="257"/>
      <c r="T504" s="256" t="s">
        <v>167</v>
      </c>
      <c r="U504" s="257"/>
      <c r="V504" s="256" t="s">
        <v>167</v>
      </c>
      <c r="W504" s="257"/>
      <c r="X504" s="256" t="s">
        <v>167</v>
      </c>
      <c r="Y504" s="257"/>
      <c r="Z504" s="256" t="s">
        <v>167</v>
      </c>
      <c r="AA504" s="257"/>
      <c r="AB504" s="261" t="s">
        <v>166</v>
      </c>
      <c r="AC504" s="257"/>
      <c r="AD504" s="101" t="s">
        <v>165</v>
      </c>
      <c r="AE504" s="101" t="s">
        <v>164</v>
      </c>
      <c r="AF504" s="100" t="s">
        <v>163</v>
      </c>
      <c r="AG504" s="100" t="s">
        <v>162</v>
      </c>
      <c r="AH504" s="99" t="s">
        <v>161</v>
      </c>
      <c r="AI504" s="98"/>
      <c r="AJ504" s="96" t="s">
        <v>160</v>
      </c>
      <c r="AK504" s="95" t="s">
        <v>159</v>
      </c>
      <c r="AL504" s="94" t="s">
        <v>158</v>
      </c>
      <c r="AM504" s="96" t="s">
        <v>157</v>
      </c>
      <c r="AN504" s="95" t="s">
        <v>156</v>
      </c>
      <c r="AO504" s="94" t="s">
        <v>155</v>
      </c>
      <c r="AP504" s="96" t="s">
        <v>154</v>
      </c>
      <c r="AQ504" s="95" t="s">
        <v>153</v>
      </c>
      <c r="AR504" s="97" t="s">
        <v>152</v>
      </c>
      <c r="AS504" s="96" t="s">
        <v>151</v>
      </c>
      <c r="AT504" s="95" t="s">
        <v>150</v>
      </c>
      <c r="AU504" s="94" t="s">
        <v>149</v>
      </c>
      <c r="AV504" s="96" t="s">
        <v>148</v>
      </c>
      <c r="AW504" s="95" t="s">
        <v>147</v>
      </c>
      <c r="AX504" s="94" t="s">
        <v>146</v>
      </c>
      <c r="AY504" s="93" t="s">
        <v>145</v>
      </c>
      <c r="AZ504" s="92" t="s">
        <v>144</v>
      </c>
      <c r="BA504" s="92" t="s">
        <v>143</v>
      </c>
      <c r="BB504" s="91" t="s">
        <v>142</v>
      </c>
    </row>
    <row r="505" spans="2:62" ht="48" thickBot="1" x14ac:dyDescent="0.3">
      <c r="B505" s="90" t="s">
        <v>218</v>
      </c>
      <c r="C505" s="89"/>
      <c r="D505" s="88">
        <v>207</v>
      </c>
      <c r="E505" s="258"/>
      <c r="F505" s="259"/>
      <c r="G505" s="260"/>
      <c r="H505" s="87" t="s">
        <v>140</v>
      </c>
      <c r="I505" s="86"/>
      <c r="J505" s="86"/>
      <c r="K505" s="85"/>
      <c r="L505" s="84"/>
      <c r="M505" s="81"/>
      <c r="N505" s="84"/>
      <c r="O505" s="81"/>
      <c r="P505" s="84"/>
      <c r="Q505" s="81"/>
      <c r="R505" s="84"/>
      <c r="S505" s="81"/>
      <c r="T505" s="84"/>
      <c r="U505" s="81"/>
      <c r="V505" s="84"/>
      <c r="W505" s="81"/>
      <c r="X505" s="84"/>
      <c r="Y505" s="81"/>
      <c r="Z505" s="84"/>
      <c r="AA505" s="83"/>
      <c r="AB505" s="82" t="s">
        <v>139</v>
      </c>
      <c r="AC505" s="81"/>
      <c r="AD505" s="81"/>
      <c r="AE505" s="81"/>
      <c r="AF505" s="80"/>
      <c r="AG505" s="80"/>
      <c r="AH505" s="60"/>
      <c r="AI505" s="79" t="s">
        <v>138</v>
      </c>
      <c r="AJ505" s="78">
        <f t="shared" ref="AJ505:BB505" si="66">SUM(AJ507:AJ518)</f>
        <v>188</v>
      </c>
      <c r="AK505" s="77">
        <f t="shared" si="66"/>
        <v>0</v>
      </c>
      <c r="AL505" s="76">
        <f t="shared" si="66"/>
        <v>1</v>
      </c>
      <c r="AM505" s="78">
        <f t="shared" si="66"/>
        <v>74</v>
      </c>
      <c r="AN505" s="77">
        <f t="shared" si="66"/>
        <v>0</v>
      </c>
      <c r="AO505" s="76">
        <f t="shared" si="66"/>
        <v>8</v>
      </c>
      <c r="AP505" s="78">
        <f t="shared" si="66"/>
        <v>3</v>
      </c>
      <c r="AQ505" s="77">
        <f t="shared" si="66"/>
        <v>0</v>
      </c>
      <c r="AR505" s="76">
        <f t="shared" si="66"/>
        <v>0</v>
      </c>
      <c r="AS505" s="78">
        <f t="shared" si="66"/>
        <v>22</v>
      </c>
      <c r="AT505" s="77">
        <f t="shared" si="66"/>
        <v>0</v>
      </c>
      <c r="AU505" s="76">
        <f t="shared" si="66"/>
        <v>0</v>
      </c>
      <c r="AV505" s="78">
        <f t="shared" si="66"/>
        <v>0</v>
      </c>
      <c r="AW505" s="77">
        <f t="shared" si="66"/>
        <v>0</v>
      </c>
      <c r="AX505" s="76">
        <f t="shared" si="66"/>
        <v>0</v>
      </c>
      <c r="AY505" s="75">
        <f t="shared" si="66"/>
        <v>1</v>
      </c>
      <c r="AZ505" s="74">
        <f t="shared" si="66"/>
        <v>0</v>
      </c>
      <c r="BA505" s="74">
        <f t="shared" si="66"/>
        <v>1</v>
      </c>
      <c r="BB505" s="73">
        <f t="shared" si="66"/>
        <v>0</v>
      </c>
      <c r="BC505" s="72" t="s">
        <v>137</v>
      </c>
      <c r="BF505" s="5">
        <f>SUM(AJ505:AL505)/$BG$5</f>
        <v>63</v>
      </c>
      <c r="BG505" s="5">
        <f>SUM(AM505:AO505,AY505)/$BG$5</f>
        <v>27.666666666666668</v>
      </c>
      <c r="BH505" s="5">
        <f>SUM(AP505:AR505,AZ505)/$BG$5</f>
        <v>1</v>
      </c>
      <c r="BI505" s="5">
        <f>SUM(AS505:AU505,BA505)/$BG$5</f>
        <v>7.666666666666667</v>
      </c>
      <c r="BJ505" s="5">
        <f>SUM(AV505:AX505,BB505)/$BG$5</f>
        <v>0</v>
      </c>
    </row>
    <row r="506" spans="2:62" ht="37.5" thickBot="1" x14ac:dyDescent="0.3">
      <c r="B506" s="71"/>
      <c r="C506" s="70"/>
      <c r="D506" s="69"/>
      <c r="E506" s="68"/>
      <c r="F506" s="68"/>
      <c r="G506" s="67"/>
      <c r="H506" s="66"/>
      <c r="I506" s="64"/>
      <c r="J506" s="64"/>
      <c r="K506" s="65"/>
      <c r="L506" s="64"/>
      <c r="M506" s="62"/>
      <c r="N506" s="64"/>
      <c r="O506" s="62"/>
      <c r="P506" s="64"/>
      <c r="Q506" s="62"/>
      <c r="R506" s="64"/>
      <c r="S506" s="62"/>
      <c r="T506" s="64"/>
      <c r="U506" s="62"/>
      <c r="V506" s="64"/>
      <c r="W506" s="62"/>
      <c r="X506" s="64"/>
      <c r="Y506" s="62"/>
      <c r="Z506" s="64"/>
      <c r="AA506" s="62"/>
      <c r="AB506" s="63"/>
      <c r="AC506" s="62"/>
      <c r="AD506" s="62"/>
      <c r="AE506" s="62"/>
      <c r="AF506" s="61"/>
      <c r="AG506" s="61"/>
      <c r="AH506" s="60"/>
      <c r="AI506" s="59" t="s">
        <v>136</v>
      </c>
      <c r="AJ506" s="58">
        <f t="shared" ref="AJ506:BB506" si="67">AJ505/3</f>
        <v>62.666666666666664</v>
      </c>
      <c r="AK506" s="57">
        <f t="shared" si="67"/>
        <v>0</v>
      </c>
      <c r="AL506" s="56">
        <f t="shared" si="67"/>
        <v>0.33333333333333331</v>
      </c>
      <c r="AM506" s="58">
        <f t="shared" si="67"/>
        <v>24.666666666666668</v>
      </c>
      <c r="AN506" s="57">
        <f t="shared" si="67"/>
        <v>0</v>
      </c>
      <c r="AO506" s="56">
        <f t="shared" si="67"/>
        <v>2.6666666666666665</v>
      </c>
      <c r="AP506" s="58">
        <f t="shared" si="67"/>
        <v>1</v>
      </c>
      <c r="AQ506" s="57">
        <f t="shared" si="67"/>
        <v>0</v>
      </c>
      <c r="AR506" s="56">
        <f t="shared" si="67"/>
        <v>0</v>
      </c>
      <c r="AS506" s="58">
        <f t="shared" si="67"/>
        <v>7.333333333333333</v>
      </c>
      <c r="AT506" s="57">
        <f t="shared" si="67"/>
        <v>0</v>
      </c>
      <c r="AU506" s="56">
        <f t="shared" si="67"/>
        <v>0</v>
      </c>
      <c r="AV506" s="58">
        <f t="shared" si="67"/>
        <v>0</v>
      </c>
      <c r="AW506" s="57">
        <f t="shared" si="67"/>
        <v>0</v>
      </c>
      <c r="AX506" s="56">
        <f t="shared" si="67"/>
        <v>0</v>
      </c>
      <c r="AY506" s="55">
        <f t="shared" si="67"/>
        <v>0.33333333333333331</v>
      </c>
      <c r="AZ506" s="54">
        <f t="shared" si="67"/>
        <v>0</v>
      </c>
      <c r="BA506" s="54">
        <f t="shared" si="67"/>
        <v>0.33333333333333331</v>
      </c>
      <c r="BB506" s="53">
        <f t="shared" si="67"/>
        <v>0</v>
      </c>
      <c r="BC506" s="52" t="s">
        <v>135</v>
      </c>
    </row>
    <row r="507" spans="2:62" ht="28.15" customHeight="1" x14ac:dyDescent="0.2">
      <c r="B507" s="30"/>
      <c r="C507" s="242">
        <v>1</v>
      </c>
      <c r="D507" s="44"/>
      <c r="E507" s="43"/>
      <c r="F507" s="43"/>
      <c r="G507" s="42"/>
      <c r="H507" s="223" t="s">
        <v>384</v>
      </c>
      <c r="I507" s="246">
        <v>106</v>
      </c>
      <c r="J507" s="246">
        <v>29</v>
      </c>
      <c r="K507" s="246">
        <v>7</v>
      </c>
      <c r="L507" s="41" t="s">
        <v>133</v>
      </c>
      <c r="M507" s="40" t="s">
        <v>382</v>
      </c>
      <c r="N507" s="41" t="s">
        <v>131</v>
      </c>
      <c r="O507" s="40" t="s">
        <v>452</v>
      </c>
      <c r="P507" s="41" t="s">
        <v>130</v>
      </c>
      <c r="Q507" s="40" t="s">
        <v>1019</v>
      </c>
      <c r="R507" s="41" t="s">
        <v>129</v>
      </c>
      <c r="S507" s="40" t="s">
        <v>436</v>
      </c>
      <c r="T507" s="41" t="s">
        <v>128</v>
      </c>
      <c r="U507" s="40" t="s">
        <v>195</v>
      </c>
      <c r="V507" s="41" t="s">
        <v>127</v>
      </c>
      <c r="W507" s="40" t="s">
        <v>121</v>
      </c>
      <c r="X507" s="41" t="s">
        <v>126</v>
      </c>
      <c r="Y507" s="40"/>
      <c r="Z507" s="41" t="s">
        <v>125</v>
      </c>
      <c r="AA507" s="40"/>
      <c r="AB507" s="39"/>
      <c r="AC507" s="40"/>
      <c r="AD507" s="39" t="s">
        <v>1075</v>
      </c>
      <c r="AE507" s="38" t="s">
        <v>458</v>
      </c>
      <c r="AF507" s="250">
        <v>8</v>
      </c>
      <c r="AG507" s="250"/>
      <c r="AH507" s="37"/>
      <c r="AI507" s="11"/>
      <c r="AJ507" s="233">
        <f>SUMPRODUCT(LEN($M507:$U510)-LEN(SUBSTITUTE($M507:$U510,"A", "")))</f>
        <v>51</v>
      </c>
      <c r="AK507" s="239">
        <f>SUMPRODUCT(LEN($X507:$X510)-LEN(SUBSTITUTE($X507:$X510,"A", "")))</f>
        <v>0</v>
      </c>
      <c r="AL507" s="230">
        <f>SUMPRODUCT(LEN($W507:$W510)-LEN(SUBSTITUTE($W507:$W510,"A", "")))</f>
        <v>0</v>
      </c>
      <c r="AM507" s="233">
        <f>SUMPRODUCT(LEN($M507:$U510)-LEN(SUBSTITUTE($M507:$U510,"S", "")))</f>
        <v>31</v>
      </c>
      <c r="AN507" s="239">
        <f>SUMPRODUCT(LEN($X507:$X510)-LEN(SUBSTITUTE($X507:$X510,"S", "")))</f>
        <v>0</v>
      </c>
      <c r="AO507" s="230">
        <f>SUMPRODUCT(LEN($W507:$W510)-LEN(SUBSTITUTE($W507:$W510,"S", "")))</f>
        <v>2</v>
      </c>
      <c r="AP507" s="233">
        <f>SUMPRODUCT(LEN($M507:$U510)-LEN(SUBSTITUTE($M507:$U510,"F", "")))</f>
        <v>1</v>
      </c>
      <c r="AQ507" s="239">
        <f>SUMPRODUCT(LEN($X507:$X510)-LEN(SUBSTITUTE($X507:$X510,"F", "")))</f>
        <v>0</v>
      </c>
      <c r="AR507" s="230">
        <f>SUMPRODUCT(LEN($W507:$W510)-LEN(SUBSTITUTE($W507:$W510,"F", "")))</f>
        <v>0</v>
      </c>
      <c r="AS507" s="233">
        <f>SUMPRODUCT(LEN($M507:$U510)-LEN(SUBSTITUTE($M507:$U510,"G", "")))</f>
        <v>7</v>
      </c>
      <c r="AT507" s="239">
        <f>SUMPRODUCT(LEN($X507:$X510)-LEN(SUBSTITUTE($X507:$X510,"G", "")))</f>
        <v>0</v>
      </c>
      <c r="AU507" s="230">
        <f>SUMPRODUCT(LEN($W507:$W510)-LEN(SUBSTITUTE($W507:$W510,"G", "")))</f>
        <v>0</v>
      </c>
      <c r="AV507" s="233">
        <f>SUMPRODUCT(LEN($L507:$U510)-LEN(SUBSTITUTE($L507:$U510,"M", "")))</f>
        <v>0</v>
      </c>
      <c r="AW507" s="236">
        <f>SUMPRODUCT(LEN($X507:$X510)-LEN(SUBSTITUTE($X507:$X510,"M", "")))</f>
        <v>0</v>
      </c>
      <c r="AX507" s="230">
        <f>SUMPRODUCT(LEN($W507:$W510)-LEN(SUBSTITUTE($W507:$W510,"M", "")))</f>
        <v>0</v>
      </c>
      <c r="AY507" s="291">
        <f>SUMPRODUCT(LEN($AE507:$AE510)-LEN(SUBSTITUTE($AE507:$AE510,"S", "")))</f>
        <v>1</v>
      </c>
      <c r="AZ507" s="227">
        <f>SUMPRODUCT(LEN($AE507:$AE510)-LEN(SUBSTITUTE($AE507:$AE510,"F", "")))</f>
        <v>0</v>
      </c>
      <c r="BA507" s="227">
        <f>SUMPRODUCT(LEN($AE507:$AE510)-LEN(SUBSTITUTE($AE507:$AE510,"G", "")))</f>
        <v>1</v>
      </c>
      <c r="BB507" s="294">
        <f>SUMPRODUCT(LEN($AE507:$AE510)-LEN(SUBSTITUTE($AE507:$AE510,"M", "")))</f>
        <v>0</v>
      </c>
    </row>
    <row r="508" spans="2:62" ht="28.15" customHeight="1" thickBot="1" x14ac:dyDescent="0.25">
      <c r="B508" s="30"/>
      <c r="C508" s="243"/>
      <c r="D508" s="36"/>
      <c r="E508" s="35"/>
      <c r="F508" s="35"/>
      <c r="G508" s="34"/>
      <c r="H508" s="224"/>
      <c r="I508" s="247"/>
      <c r="J508" s="247"/>
      <c r="K508" s="247"/>
      <c r="L508" s="33" t="s">
        <v>123</v>
      </c>
      <c r="M508" s="32" t="s">
        <v>452</v>
      </c>
      <c r="N508" s="33" t="s">
        <v>122</v>
      </c>
      <c r="O508" s="32" t="s">
        <v>678</v>
      </c>
      <c r="P508" s="33" t="s">
        <v>120</v>
      </c>
      <c r="Q508" s="32" t="s">
        <v>1074</v>
      </c>
      <c r="R508" s="33" t="s">
        <v>119</v>
      </c>
      <c r="S508" s="32" t="s">
        <v>426</v>
      </c>
      <c r="T508" s="33" t="s">
        <v>118</v>
      </c>
      <c r="U508" s="32" t="s">
        <v>188</v>
      </c>
      <c r="V508" s="33" t="s">
        <v>117</v>
      </c>
      <c r="W508" s="32" t="s">
        <v>121</v>
      </c>
      <c r="X508" s="33" t="s">
        <v>116</v>
      </c>
      <c r="Y508" s="32"/>
      <c r="Z508" s="33" t="s">
        <v>115</v>
      </c>
      <c r="AA508" s="32"/>
      <c r="AB508" s="31"/>
      <c r="AC508" s="32"/>
      <c r="AD508" s="31"/>
      <c r="AE508" s="23"/>
      <c r="AF508" s="251"/>
      <c r="AG508" s="251"/>
      <c r="AH508" s="22"/>
      <c r="AI508" s="11"/>
      <c r="AJ508" s="234"/>
      <c r="AK508" s="240"/>
      <c r="AL508" s="231"/>
      <c r="AM508" s="234"/>
      <c r="AN508" s="240"/>
      <c r="AO508" s="231"/>
      <c r="AP508" s="234"/>
      <c r="AQ508" s="240"/>
      <c r="AR508" s="231"/>
      <c r="AS508" s="234"/>
      <c r="AT508" s="240"/>
      <c r="AU508" s="231"/>
      <c r="AV508" s="234"/>
      <c r="AW508" s="237"/>
      <c r="AX508" s="231"/>
      <c r="AY508" s="292"/>
      <c r="AZ508" s="228"/>
      <c r="BA508" s="228"/>
      <c r="BB508" s="295"/>
    </row>
    <row r="509" spans="2:62" ht="28.15" customHeight="1" x14ac:dyDescent="0.2">
      <c r="B509" s="30"/>
      <c r="C509" s="244"/>
      <c r="D509" s="29"/>
      <c r="E509" s="28"/>
      <c r="F509" s="28"/>
      <c r="G509" s="27"/>
      <c r="H509" s="225"/>
      <c r="I509" s="248"/>
      <c r="J509" s="248"/>
      <c r="K509" s="248"/>
      <c r="L509" s="26" t="s">
        <v>114</v>
      </c>
      <c r="M509" s="25" t="s">
        <v>132</v>
      </c>
      <c r="N509" s="26" t="s">
        <v>112</v>
      </c>
      <c r="O509" s="25" t="s">
        <v>1065</v>
      </c>
      <c r="P509" s="26" t="s">
        <v>111</v>
      </c>
      <c r="Q509" s="25" t="s">
        <v>527</v>
      </c>
      <c r="R509" s="26" t="s">
        <v>110</v>
      </c>
      <c r="S509" s="25" t="s">
        <v>416</v>
      </c>
      <c r="T509" s="26" t="s">
        <v>109</v>
      </c>
      <c r="U509" s="25" t="s">
        <v>113</v>
      </c>
      <c r="V509" s="26" t="s">
        <v>108</v>
      </c>
      <c r="W509" s="25"/>
      <c r="X509" s="26" t="s">
        <v>107</v>
      </c>
      <c r="Y509" s="25"/>
      <c r="Z509" s="26" t="s">
        <v>106</v>
      </c>
      <c r="AA509" s="25"/>
      <c r="AB509" s="24"/>
      <c r="AC509" s="25"/>
      <c r="AD509" s="24"/>
      <c r="AE509" s="23"/>
      <c r="AF509" s="251"/>
      <c r="AG509" s="251"/>
      <c r="AH509" s="22"/>
      <c r="AI509" s="11"/>
      <c r="AJ509" s="234"/>
      <c r="AK509" s="240"/>
      <c r="AL509" s="231"/>
      <c r="AM509" s="234"/>
      <c r="AN509" s="240"/>
      <c r="AO509" s="231"/>
      <c r="AP509" s="234"/>
      <c r="AQ509" s="240"/>
      <c r="AR509" s="231"/>
      <c r="AS509" s="234"/>
      <c r="AT509" s="240"/>
      <c r="AU509" s="231"/>
      <c r="AV509" s="234"/>
      <c r="AW509" s="237"/>
      <c r="AX509" s="231"/>
      <c r="AY509" s="292"/>
      <c r="AZ509" s="228"/>
      <c r="BA509" s="228"/>
      <c r="BB509" s="295"/>
    </row>
    <row r="510" spans="2:62" ht="28.15" customHeight="1" thickBot="1" x14ac:dyDescent="0.25">
      <c r="B510" s="30"/>
      <c r="C510" s="253"/>
      <c r="D510" s="51"/>
      <c r="E510" s="50"/>
      <c r="F510" s="50"/>
      <c r="G510" s="49"/>
      <c r="H510" s="226"/>
      <c r="I510" s="254"/>
      <c r="J510" s="254"/>
      <c r="K510" s="254"/>
      <c r="L510" s="48" t="s">
        <v>105</v>
      </c>
      <c r="M510" s="47" t="s">
        <v>610</v>
      </c>
      <c r="N510" s="48" t="s">
        <v>103</v>
      </c>
      <c r="O510" s="47" t="s">
        <v>649</v>
      </c>
      <c r="P510" s="48" t="s">
        <v>102</v>
      </c>
      <c r="Q510" s="47" t="s">
        <v>474</v>
      </c>
      <c r="R510" s="48" t="s">
        <v>101</v>
      </c>
      <c r="S510" s="47" t="s">
        <v>451</v>
      </c>
      <c r="T510" s="48">
        <v>20</v>
      </c>
      <c r="U510" s="47" t="s">
        <v>121</v>
      </c>
      <c r="V510" s="48" t="s">
        <v>100</v>
      </c>
      <c r="W510" s="47"/>
      <c r="X510" s="48" t="s">
        <v>99</v>
      </c>
      <c r="Y510" s="47"/>
      <c r="Z510" s="48" t="s">
        <v>98</v>
      </c>
      <c r="AA510" s="47"/>
      <c r="AB510" s="16"/>
      <c r="AC510" s="47"/>
      <c r="AD510" s="16"/>
      <c r="AE510" s="46"/>
      <c r="AF510" s="255"/>
      <c r="AG510" s="255"/>
      <c r="AH510" s="45"/>
      <c r="AI510" s="11"/>
      <c r="AJ510" s="235"/>
      <c r="AK510" s="241"/>
      <c r="AL510" s="232"/>
      <c r="AM510" s="235"/>
      <c r="AN510" s="241"/>
      <c r="AO510" s="232"/>
      <c r="AP510" s="235"/>
      <c r="AQ510" s="241"/>
      <c r="AR510" s="232"/>
      <c r="AS510" s="235"/>
      <c r="AT510" s="241"/>
      <c r="AU510" s="232"/>
      <c r="AV510" s="235"/>
      <c r="AW510" s="238"/>
      <c r="AX510" s="232"/>
      <c r="AY510" s="293"/>
      <c r="AZ510" s="229"/>
      <c r="BA510" s="229"/>
      <c r="BB510" s="296"/>
    </row>
    <row r="511" spans="2:62" ht="28.15" customHeight="1" x14ac:dyDescent="0.2">
      <c r="B511" s="30"/>
      <c r="C511" s="242">
        <v>2</v>
      </c>
      <c r="D511" s="205" t="s">
        <v>1073</v>
      </c>
      <c r="E511" s="43"/>
      <c r="F511" s="43"/>
      <c r="G511" s="42"/>
      <c r="H511" s="223"/>
      <c r="I511" s="246">
        <v>133</v>
      </c>
      <c r="J511" s="246">
        <v>29</v>
      </c>
      <c r="K511" s="246">
        <v>7</v>
      </c>
      <c r="L511" s="41" t="s">
        <v>133</v>
      </c>
      <c r="M511" s="40" t="s">
        <v>679</v>
      </c>
      <c r="N511" s="41" t="s">
        <v>131</v>
      </c>
      <c r="O511" s="40" t="s">
        <v>1072</v>
      </c>
      <c r="P511" s="41" t="s">
        <v>130</v>
      </c>
      <c r="Q511" s="40" t="s">
        <v>1071</v>
      </c>
      <c r="R511" s="41" t="s">
        <v>129</v>
      </c>
      <c r="S511" s="40" t="s">
        <v>649</v>
      </c>
      <c r="T511" s="41" t="s">
        <v>128</v>
      </c>
      <c r="U511" s="40" t="s">
        <v>639</v>
      </c>
      <c r="V511" s="41" t="s">
        <v>127</v>
      </c>
      <c r="W511" s="40" t="s">
        <v>121</v>
      </c>
      <c r="X511" s="41" t="s">
        <v>126</v>
      </c>
      <c r="Y511" s="40"/>
      <c r="Z511" s="41" t="s">
        <v>125</v>
      </c>
      <c r="AA511" s="40"/>
      <c r="AB511" s="39"/>
      <c r="AC511" s="40"/>
      <c r="AD511" s="39" t="s">
        <v>1070</v>
      </c>
      <c r="AE511" s="38"/>
      <c r="AF511" s="250">
        <v>5</v>
      </c>
      <c r="AG511" s="250"/>
      <c r="AH511" s="37"/>
      <c r="AI511" s="11"/>
      <c r="AJ511" s="233">
        <f>SUMPRODUCT(LEN($M511:$U514)-LEN(SUBSTITUTE($M511:$U514,"A", "")))</f>
        <v>77</v>
      </c>
      <c r="AK511" s="239">
        <f>SUMPRODUCT(LEN($X511:$X514)-LEN(SUBSTITUTE($X511:$X514,"A", "")))</f>
        <v>0</v>
      </c>
      <c r="AL511" s="230">
        <f>SUMPRODUCT(LEN($W511:$W514)-LEN(SUBSTITUTE($W511:$W514,"A", "")))</f>
        <v>1</v>
      </c>
      <c r="AM511" s="233">
        <f>SUMPRODUCT(LEN($M511:$U514)-LEN(SUBSTITUTE($M511:$U514,"S", "")))</f>
        <v>24</v>
      </c>
      <c r="AN511" s="239">
        <f>SUMPRODUCT(LEN($X511:$X514)-LEN(SUBSTITUTE($X511:$X514,"S", "")))</f>
        <v>0</v>
      </c>
      <c r="AO511" s="230">
        <f>SUMPRODUCT(LEN($W511:$W514)-LEN(SUBSTITUTE($W511:$W514,"S", "")))</f>
        <v>1</v>
      </c>
      <c r="AP511" s="233">
        <f>SUMPRODUCT(LEN($M511:$U514)-LEN(SUBSTITUTE($M511:$U514,"F", "")))</f>
        <v>2</v>
      </c>
      <c r="AQ511" s="239">
        <f>SUMPRODUCT(LEN($X511:$X514)-LEN(SUBSTITUTE($X511:$X514,"F", "")))</f>
        <v>0</v>
      </c>
      <c r="AR511" s="230">
        <f>SUMPRODUCT(LEN($W511:$W514)-LEN(SUBSTITUTE($W511:$W514,"F", "")))</f>
        <v>0</v>
      </c>
      <c r="AS511" s="233">
        <f>SUMPRODUCT(LEN($M511:$U514)-LEN(SUBSTITUTE($M511:$U514,"G", "")))</f>
        <v>4</v>
      </c>
      <c r="AT511" s="239">
        <f>SUMPRODUCT(LEN($X511:$X514)-LEN(SUBSTITUTE($X511:$X514,"G", "")))</f>
        <v>0</v>
      </c>
      <c r="AU511" s="230">
        <f>SUMPRODUCT(LEN($W511:$W514)-LEN(SUBSTITUTE($W511:$W514,"G", "")))</f>
        <v>0</v>
      </c>
      <c r="AV511" s="233">
        <f>SUMPRODUCT(LEN($L511:$U514)-LEN(SUBSTITUTE($L511:$U514,"M", "")))</f>
        <v>0</v>
      </c>
      <c r="AW511" s="236">
        <f>SUMPRODUCT(LEN($X511:$X514)-LEN(SUBSTITUTE($X511:$X514,"M", "")))</f>
        <v>0</v>
      </c>
      <c r="AX511" s="230">
        <f>SUMPRODUCT(LEN($W511:$W514)-LEN(SUBSTITUTE($W511:$W514,"M", "")))</f>
        <v>0</v>
      </c>
      <c r="AY511" s="291">
        <f>SUMPRODUCT(LEN($AE511:$AE514)-LEN(SUBSTITUTE($AE511:$AE514,"S", "")))</f>
        <v>0</v>
      </c>
      <c r="AZ511" s="227">
        <f>SUMPRODUCT(LEN($AE511:$AE514)-LEN(SUBSTITUTE($AE511:$AE514,"F", "")))</f>
        <v>0</v>
      </c>
      <c r="BA511" s="227">
        <f>SUMPRODUCT(LEN($AE511:$AE514)-LEN(SUBSTITUTE($AE511:$AE514,"G", "")))</f>
        <v>0</v>
      </c>
      <c r="BB511" s="294">
        <f>SUMPRODUCT(LEN($AE511:$AE514)-LEN(SUBSTITUTE($AE511:$AE514,"M", "")))</f>
        <v>0</v>
      </c>
    </row>
    <row r="512" spans="2:62" ht="28.15" customHeight="1" thickBot="1" x14ac:dyDescent="0.25">
      <c r="B512" s="30"/>
      <c r="C512" s="243"/>
      <c r="D512" s="301" t="s">
        <v>1069</v>
      </c>
      <c r="E512" s="302"/>
      <c r="F512" s="302"/>
      <c r="G512" s="303"/>
      <c r="H512" s="224"/>
      <c r="I512" s="247"/>
      <c r="J512" s="247"/>
      <c r="K512" s="247"/>
      <c r="L512" s="33" t="s">
        <v>123</v>
      </c>
      <c r="M512" s="32" t="s">
        <v>501</v>
      </c>
      <c r="N512" s="33" t="s">
        <v>122</v>
      </c>
      <c r="O512" s="32" t="s">
        <v>132</v>
      </c>
      <c r="P512" s="33" t="s">
        <v>120</v>
      </c>
      <c r="Q512" s="32" t="s">
        <v>501</v>
      </c>
      <c r="R512" s="33" t="s">
        <v>119</v>
      </c>
      <c r="S512" s="32" t="s">
        <v>1068</v>
      </c>
      <c r="T512" s="33" t="s">
        <v>118</v>
      </c>
      <c r="U512" s="32" t="s">
        <v>425</v>
      </c>
      <c r="V512" s="33" t="s">
        <v>117</v>
      </c>
      <c r="W512" s="32" t="s">
        <v>104</v>
      </c>
      <c r="X512" s="33" t="s">
        <v>116</v>
      </c>
      <c r="Y512" s="32"/>
      <c r="Z512" s="33" t="s">
        <v>115</v>
      </c>
      <c r="AA512" s="32"/>
      <c r="AB512" s="31"/>
      <c r="AC512" s="32"/>
      <c r="AD512" s="31" t="s">
        <v>1067</v>
      </c>
      <c r="AE512" s="23"/>
      <c r="AF512" s="251"/>
      <c r="AG512" s="251"/>
      <c r="AH512" s="22"/>
      <c r="AI512" s="11"/>
      <c r="AJ512" s="234"/>
      <c r="AK512" s="240"/>
      <c r="AL512" s="231"/>
      <c r="AM512" s="234"/>
      <c r="AN512" s="240"/>
      <c r="AO512" s="231"/>
      <c r="AP512" s="234"/>
      <c r="AQ512" s="240"/>
      <c r="AR512" s="231"/>
      <c r="AS512" s="234"/>
      <c r="AT512" s="240"/>
      <c r="AU512" s="231"/>
      <c r="AV512" s="234"/>
      <c r="AW512" s="237"/>
      <c r="AX512" s="231"/>
      <c r="AY512" s="292"/>
      <c r="AZ512" s="228"/>
      <c r="BA512" s="228"/>
      <c r="BB512" s="295"/>
    </row>
    <row r="513" spans="2:62" ht="28.15" customHeight="1" x14ac:dyDescent="0.2">
      <c r="B513" s="30"/>
      <c r="C513" s="244"/>
      <c r="D513" s="304"/>
      <c r="E513" s="305"/>
      <c r="F513" s="305"/>
      <c r="G513" s="306"/>
      <c r="H513" s="225"/>
      <c r="I513" s="248"/>
      <c r="J513" s="248"/>
      <c r="K513" s="248"/>
      <c r="L513" s="26" t="s">
        <v>114</v>
      </c>
      <c r="M513" s="25" t="s">
        <v>186</v>
      </c>
      <c r="N513" s="26" t="s">
        <v>112</v>
      </c>
      <c r="O513" s="25" t="s">
        <v>1064</v>
      </c>
      <c r="P513" s="26" t="s">
        <v>111</v>
      </c>
      <c r="Q513" s="25" t="s">
        <v>971</v>
      </c>
      <c r="R513" s="26" t="s">
        <v>110</v>
      </c>
      <c r="S513" s="25" t="s">
        <v>415</v>
      </c>
      <c r="T513" s="26" t="s">
        <v>109</v>
      </c>
      <c r="U513" s="25" t="s">
        <v>104</v>
      </c>
      <c r="V513" s="26" t="s">
        <v>108</v>
      </c>
      <c r="W513" s="25"/>
      <c r="X513" s="26" t="s">
        <v>107</v>
      </c>
      <c r="Y513" s="25"/>
      <c r="Z513" s="26" t="s">
        <v>106</v>
      </c>
      <c r="AA513" s="25"/>
      <c r="AB513" s="24"/>
      <c r="AC513" s="25"/>
      <c r="AD513" s="24" t="s">
        <v>1066</v>
      </c>
      <c r="AE513" s="23"/>
      <c r="AF513" s="251"/>
      <c r="AG513" s="251"/>
      <c r="AH513" s="22"/>
      <c r="AI513" s="11"/>
      <c r="AJ513" s="234"/>
      <c r="AK513" s="240"/>
      <c r="AL513" s="231"/>
      <c r="AM513" s="234"/>
      <c r="AN513" s="240"/>
      <c r="AO513" s="231"/>
      <c r="AP513" s="234"/>
      <c r="AQ513" s="240"/>
      <c r="AR513" s="231"/>
      <c r="AS513" s="234"/>
      <c r="AT513" s="240"/>
      <c r="AU513" s="231"/>
      <c r="AV513" s="234"/>
      <c r="AW513" s="237"/>
      <c r="AX513" s="231"/>
      <c r="AY513" s="292"/>
      <c r="AZ513" s="228"/>
      <c r="BA513" s="228"/>
      <c r="BB513" s="295"/>
    </row>
    <row r="514" spans="2:62" ht="28.15" customHeight="1" thickBot="1" x14ac:dyDescent="0.25">
      <c r="B514" s="30"/>
      <c r="C514" s="253"/>
      <c r="D514" s="307"/>
      <c r="E514" s="308"/>
      <c r="F514" s="308"/>
      <c r="G514" s="309"/>
      <c r="H514" s="226"/>
      <c r="I514" s="254"/>
      <c r="J514" s="254"/>
      <c r="K514" s="254"/>
      <c r="L514" s="48" t="s">
        <v>105</v>
      </c>
      <c r="M514" s="47" t="s">
        <v>417</v>
      </c>
      <c r="N514" s="48" t="s">
        <v>103</v>
      </c>
      <c r="O514" s="47" t="s">
        <v>1065</v>
      </c>
      <c r="P514" s="48" t="s">
        <v>102</v>
      </c>
      <c r="Q514" s="47" t="s">
        <v>649</v>
      </c>
      <c r="R514" s="48" t="s">
        <v>101</v>
      </c>
      <c r="S514" s="47" t="s">
        <v>713</v>
      </c>
      <c r="T514" s="48">
        <v>20</v>
      </c>
      <c r="U514" s="47" t="s">
        <v>121</v>
      </c>
      <c r="V514" s="48" t="s">
        <v>100</v>
      </c>
      <c r="W514" s="47"/>
      <c r="X514" s="48" t="s">
        <v>99</v>
      </c>
      <c r="Y514" s="47"/>
      <c r="Z514" s="48" t="s">
        <v>98</v>
      </c>
      <c r="AA514" s="47"/>
      <c r="AB514" s="16"/>
      <c r="AC514" s="47"/>
      <c r="AD514" s="16" t="s">
        <v>104</v>
      </c>
      <c r="AE514" s="46"/>
      <c r="AF514" s="255"/>
      <c r="AG514" s="255"/>
      <c r="AH514" s="45"/>
      <c r="AI514" s="11"/>
      <c r="AJ514" s="235"/>
      <c r="AK514" s="241"/>
      <c r="AL514" s="232"/>
      <c r="AM514" s="235"/>
      <c r="AN514" s="241"/>
      <c r="AO514" s="232"/>
      <c r="AP514" s="235"/>
      <c r="AQ514" s="241"/>
      <c r="AR514" s="232"/>
      <c r="AS514" s="235"/>
      <c r="AT514" s="241"/>
      <c r="AU514" s="232"/>
      <c r="AV514" s="235"/>
      <c r="AW514" s="238"/>
      <c r="AX514" s="232"/>
      <c r="AY514" s="293"/>
      <c r="AZ514" s="229"/>
      <c r="BA514" s="229"/>
      <c r="BB514" s="296"/>
    </row>
    <row r="515" spans="2:62" ht="28.15" customHeight="1" x14ac:dyDescent="0.2">
      <c r="B515" s="30"/>
      <c r="C515" s="242">
        <v>3</v>
      </c>
      <c r="D515" s="44"/>
      <c r="E515" s="43"/>
      <c r="F515" s="43"/>
      <c r="G515" s="42"/>
      <c r="H515" s="223"/>
      <c r="I515" s="246">
        <v>124</v>
      </c>
      <c r="J515" s="246">
        <v>31</v>
      </c>
      <c r="K515" s="246">
        <v>7</v>
      </c>
      <c r="L515" s="41" t="s">
        <v>133</v>
      </c>
      <c r="M515" s="40" t="s">
        <v>132</v>
      </c>
      <c r="N515" s="41" t="s">
        <v>131</v>
      </c>
      <c r="O515" s="40" t="s">
        <v>1064</v>
      </c>
      <c r="P515" s="41" t="s">
        <v>130</v>
      </c>
      <c r="Q515" s="40" t="s">
        <v>772</v>
      </c>
      <c r="R515" s="41" t="s">
        <v>129</v>
      </c>
      <c r="S515" s="40" t="s">
        <v>452</v>
      </c>
      <c r="T515" s="41" t="s">
        <v>128</v>
      </c>
      <c r="U515" s="40" t="s">
        <v>387</v>
      </c>
      <c r="V515" s="41" t="s">
        <v>127</v>
      </c>
      <c r="W515" s="40" t="s">
        <v>113</v>
      </c>
      <c r="X515" s="41" t="s">
        <v>126</v>
      </c>
      <c r="Y515" s="40"/>
      <c r="Z515" s="41" t="s">
        <v>125</v>
      </c>
      <c r="AA515" s="40"/>
      <c r="AB515" s="39"/>
      <c r="AC515" s="40"/>
      <c r="AD515" s="39" t="s">
        <v>1063</v>
      </c>
      <c r="AE515" s="38"/>
      <c r="AF515" s="250"/>
      <c r="AG515" s="250"/>
      <c r="AH515" s="37"/>
      <c r="AI515" s="11"/>
      <c r="AJ515" s="233">
        <f>SUMPRODUCT(LEN($M515:$U518)-LEN(SUBSTITUTE($M515:$U518,"A", "")))</f>
        <v>60</v>
      </c>
      <c r="AK515" s="239">
        <f>SUMPRODUCT(LEN($X515:$X518)-LEN(SUBSTITUTE($X515:$X518,"A", "")))</f>
        <v>0</v>
      </c>
      <c r="AL515" s="230">
        <f>SUMPRODUCT(LEN($W515:$W518)-LEN(SUBSTITUTE($W515:$W518,"A", "")))</f>
        <v>0</v>
      </c>
      <c r="AM515" s="233">
        <f>SUMPRODUCT(LEN($M515:$U518)-LEN(SUBSTITUTE($M515:$U518,"S", "")))</f>
        <v>19</v>
      </c>
      <c r="AN515" s="239">
        <f>SUMPRODUCT(LEN($X515:$X518)-LEN(SUBSTITUTE($X515:$X518,"S", "")))</f>
        <v>0</v>
      </c>
      <c r="AO515" s="230">
        <f>SUMPRODUCT(LEN($W515:$W518)-LEN(SUBSTITUTE($W515:$W518,"S", "")))</f>
        <v>5</v>
      </c>
      <c r="AP515" s="233">
        <f>SUMPRODUCT(LEN($M515:$U518)-LEN(SUBSTITUTE($M515:$U518,"F", "")))</f>
        <v>0</v>
      </c>
      <c r="AQ515" s="239">
        <f>SUMPRODUCT(LEN($X515:$X518)-LEN(SUBSTITUTE($X515:$X518,"F", "")))</f>
        <v>0</v>
      </c>
      <c r="AR515" s="230">
        <f>SUMPRODUCT(LEN($W515:$W518)-LEN(SUBSTITUTE($W515:$W518,"F", "")))</f>
        <v>0</v>
      </c>
      <c r="AS515" s="233">
        <f>SUMPRODUCT(LEN($M515:$U518)-LEN(SUBSTITUTE($M515:$U518,"G", "")))</f>
        <v>11</v>
      </c>
      <c r="AT515" s="239">
        <f>SUMPRODUCT(LEN($X515:$X518)-LEN(SUBSTITUTE($X515:$X518,"G", "")))</f>
        <v>0</v>
      </c>
      <c r="AU515" s="230">
        <f>SUMPRODUCT(LEN($W515:$W518)-LEN(SUBSTITUTE($W515:$W518,"G", "")))</f>
        <v>0</v>
      </c>
      <c r="AV515" s="233">
        <f>SUMPRODUCT(LEN($L515:$U518)-LEN(SUBSTITUTE($L515:$U518,"M", "")))</f>
        <v>0</v>
      </c>
      <c r="AW515" s="236">
        <f>SUMPRODUCT(LEN($X515:$X518)-LEN(SUBSTITUTE($X515:$X518,"M", "")))</f>
        <v>0</v>
      </c>
      <c r="AX515" s="230">
        <f>SUMPRODUCT(LEN($W515:$W518)-LEN(SUBSTITUTE($W515:$W518,"M", "")))</f>
        <v>0</v>
      </c>
      <c r="AY515" s="291">
        <f>SUMPRODUCT(LEN($AE515:$AE518)-LEN(SUBSTITUTE($AE515:$AE518,"S", "")))</f>
        <v>0</v>
      </c>
      <c r="AZ515" s="227">
        <f>SUMPRODUCT(LEN($AE515:$AE518)-LEN(SUBSTITUTE($AE515:$AE518,"F", "")))</f>
        <v>0</v>
      </c>
      <c r="BA515" s="227">
        <f>SUMPRODUCT(LEN($AE515:$AE518)-LEN(SUBSTITUTE($AE515:$AE518,"G", "")))</f>
        <v>0</v>
      </c>
      <c r="BB515" s="294">
        <f>SUMPRODUCT(LEN($AE515:$AE518)-LEN(SUBSTITUTE($AE515:$AE518,"M", "")))</f>
        <v>0</v>
      </c>
    </row>
    <row r="516" spans="2:62" ht="28.15" customHeight="1" thickBot="1" x14ac:dyDescent="0.25">
      <c r="B516" s="30"/>
      <c r="C516" s="243"/>
      <c r="D516" s="36"/>
      <c r="E516" s="35"/>
      <c r="F516" s="35"/>
      <c r="G516" s="34"/>
      <c r="H516" s="224"/>
      <c r="I516" s="247"/>
      <c r="J516" s="247"/>
      <c r="K516" s="247"/>
      <c r="L516" s="33" t="s">
        <v>123</v>
      </c>
      <c r="M516" s="32" t="s">
        <v>186</v>
      </c>
      <c r="N516" s="33" t="s">
        <v>122</v>
      </c>
      <c r="O516" s="32" t="s">
        <v>1062</v>
      </c>
      <c r="P516" s="33" t="s">
        <v>120</v>
      </c>
      <c r="Q516" s="32" t="s">
        <v>714</v>
      </c>
      <c r="R516" s="33" t="s">
        <v>119</v>
      </c>
      <c r="S516" s="32" t="s">
        <v>749</v>
      </c>
      <c r="T516" s="33" t="s">
        <v>118</v>
      </c>
      <c r="U516" s="32" t="s">
        <v>392</v>
      </c>
      <c r="V516" s="33" t="s">
        <v>117</v>
      </c>
      <c r="W516" s="32" t="s">
        <v>121</v>
      </c>
      <c r="X516" s="33" t="s">
        <v>116</v>
      </c>
      <c r="Y516" s="32"/>
      <c r="Z516" s="33" t="s">
        <v>115</v>
      </c>
      <c r="AA516" s="32"/>
      <c r="AB516" s="31"/>
      <c r="AC516" s="32"/>
      <c r="AD516" s="31" t="s">
        <v>488</v>
      </c>
      <c r="AE516" s="23"/>
      <c r="AF516" s="251"/>
      <c r="AG516" s="251"/>
      <c r="AH516" s="22"/>
      <c r="AI516" s="11"/>
      <c r="AJ516" s="234"/>
      <c r="AK516" s="240"/>
      <c r="AL516" s="231"/>
      <c r="AM516" s="234"/>
      <c r="AN516" s="240"/>
      <c r="AO516" s="231"/>
      <c r="AP516" s="234"/>
      <c r="AQ516" s="240"/>
      <c r="AR516" s="231"/>
      <c r="AS516" s="234"/>
      <c r="AT516" s="240"/>
      <c r="AU516" s="231"/>
      <c r="AV516" s="234"/>
      <c r="AW516" s="237"/>
      <c r="AX516" s="231"/>
      <c r="AY516" s="292"/>
      <c r="AZ516" s="228"/>
      <c r="BA516" s="228"/>
      <c r="BB516" s="295"/>
    </row>
    <row r="517" spans="2:62" ht="28.15" customHeight="1" x14ac:dyDescent="0.2">
      <c r="B517" s="30"/>
      <c r="C517" s="244"/>
      <c r="D517" s="29"/>
      <c r="E517" s="28"/>
      <c r="F517" s="28"/>
      <c r="G517" s="27"/>
      <c r="H517" s="225"/>
      <c r="I517" s="248"/>
      <c r="J517" s="248"/>
      <c r="K517" s="248"/>
      <c r="L517" s="26" t="s">
        <v>114</v>
      </c>
      <c r="M517" s="25" t="s">
        <v>659</v>
      </c>
      <c r="N517" s="26" t="s">
        <v>112</v>
      </c>
      <c r="O517" s="25" t="s">
        <v>382</v>
      </c>
      <c r="P517" s="26" t="s">
        <v>111</v>
      </c>
      <c r="Q517" s="25" t="s">
        <v>649</v>
      </c>
      <c r="R517" s="26" t="s">
        <v>110</v>
      </c>
      <c r="S517" s="25" t="s">
        <v>444</v>
      </c>
      <c r="T517" s="26" t="s">
        <v>109</v>
      </c>
      <c r="U517" s="25" t="s">
        <v>195</v>
      </c>
      <c r="V517" s="26" t="s">
        <v>108</v>
      </c>
      <c r="W517" s="25" t="s">
        <v>121</v>
      </c>
      <c r="X517" s="26" t="s">
        <v>107</v>
      </c>
      <c r="Y517" s="25"/>
      <c r="Z517" s="26" t="s">
        <v>106</v>
      </c>
      <c r="AA517" s="25"/>
      <c r="AB517" s="24"/>
      <c r="AC517" s="25"/>
      <c r="AD517" s="24"/>
      <c r="AE517" s="23"/>
      <c r="AF517" s="251"/>
      <c r="AG517" s="251"/>
      <c r="AH517" s="22"/>
      <c r="AI517" s="11"/>
      <c r="AJ517" s="234"/>
      <c r="AK517" s="240"/>
      <c r="AL517" s="231"/>
      <c r="AM517" s="234"/>
      <c r="AN517" s="240"/>
      <c r="AO517" s="231"/>
      <c r="AP517" s="234"/>
      <c r="AQ517" s="240"/>
      <c r="AR517" s="231"/>
      <c r="AS517" s="234"/>
      <c r="AT517" s="240"/>
      <c r="AU517" s="231"/>
      <c r="AV517" s="234"/>
      <c r="AW517" s="237"/>
      <c r="AX517" s="231"/>
      <c r="AY517" s="292"/>
      <c r="AZ517" s="228"/>
      <c r="BA517" s="228"/>
      <c r="BB517" s="295"/>
    </row>
    <row r="518" spans="2:62" ht="28.15" customHeight="1" thickBot="1" x14ac:dyDescent="0.25">
      <c r="B518" s="21"/>
      <c r="C518" s="245"/>
      <c r="D518" s="20"/>
      <c r="E518" s="19"/>
      <c r="F518" s="19"/>
      <c r="G518" s="18"/>
      <c r="H518" s="226"/>
      <c r="I518" s="249"/>
      <c r="J518" s="249"/>
      <c r="K518" s="249"/>
      <c r="L518" s="17" t="s">
        <v>105</v>
      </c>
      <c r="M518" s="15" t="s">
        <v>417</v>
      </c>
      <c r="N518" s="17" t="s">
        <v>103</v>
      </c>
      <c r="O518" s="15" t="s">
        <v>452</v>
      </c>
      <c r="P518" s="17" t="s">
        <v>102</v>
      </c>
      <c r="Q518" s="15" t="s">
        <v>613</v>
      </c>
      <c r="R518" s="17" t="s">
        <v>101</v>
      </c>
      <c r="S518" s="15" t="s">
        <v>412</v>
      </c>
      <c r="T518" s="17">
        <v>20</v>
      </c>
      <c r="U518" s="15" t="s">
        <v>113</v>
      </c>
      <c r="V518" s="17" t="s">
        <v>100</v>
      </c>
      <c r="W518" s="15" t="s">
        <v>121</v>
      </c>
      <c r="X518" s="17" t="s">
        <v>99</v>
      </c>
      <c r="Y518" s="15"/>
      <c r="Z518" s="17" t="s">
        <v>98</v>
      </c>
      <c r="AA518" s="15"/>
      <c r="AB518" s="16"/>
      <c r="AC518" s="15"/>
      <c r="AD518" s="14"/>
      <c r="AE518" s="13"/>
      <c r="AF518" s="252"/>
      <c r="AG518" s="252"/>
      <c r="AH518" s="12"/>
      <c r="AI518" s="11"/>
      <c r="AJ518" s="235"/>
      <c r="AK518" s="241"/>
      <c r="AL518" s="232"/>
      <c r="AM518" s="235"/>
      <c r="AN518" s="241"/>
      <c r="AO518" s="232"/>
      <c r="AP518" s="235"/>
      <c r="AQ518" s="241"/>
      <c r="AR518" s="232"/>
      <c r="AS518" s="235"/>
      <c r="AT518" s="241"/>
      <c r="AU518" s="232"/>
      <c r="AV518" s="235"/>
      <c r="AW518" s="238"/>
      <c r="AX518" s="232"/>
      <c r="AY518" s="293"/>
      <c r="AZ518" s="229"/>
      <c r="BA518" s="229"/>
      <c r="BB518" s="296"/>
    </row>
    <row r="519" spans="2:62" ht="85.9" customHeight="1" thickTop="1" thickBot="1" x14ac:dyDescent="0.35">
      <c r="B519" s="105" t="s">
        <v>174</v>
      </c>
      <c r="C519" s="95" t="s">
        <v>173</v>
      </c>
      <c r="D519" s="100" t="s">
        <v>172</v>
      </c>
      <c r="E519" s="104" t="s">
        <v>171</v>
      </c>
      <c r="F519" s="103"/>
      <c r="G519" s="102"/>
      <c r="H519" s="101" t="s">
        <v>170</v>
      </c>
      <c r="I519" s="100" t="s">
        <v>96</v>
      </c>
      <c r="J519" s="100" t="s">
        <v>169</v>
      </c>
      <c r="K519" s="100" t="s">
        <v>97</v>
      </c>
      <c r="L519" s="256" t="s">
        <v>168</v>
      </c>
      <c r="M519" s="262"/>
      <c r="N519" s="256" t="s">
        <v>167</v>
      </c>
      <c r="O519" s="262"/>
      <c r="P519" s="256" t="s">
        <v>167</v>
      </c>
      <c r="Q519" s="257"/>
      <c r="R519" s="256" t="s">
        <v>167</v>
      </c>
      <c r="S519" s="257"/>
      <c r="T519" s="256" t="s">
        <v>167</v>
      </c>
      <c r="U519" s="257"/>
      <c r="V519" s="256" t="s">
        <v>167</v>
      </c>
      <c r="W519" s="257"/>
      <c r="X519" s="256" t="s">
        <v>167</v>
      </c>
      <c r="Y519" s="257"/>
      <c r="Z519" s="256" t="s">
        <v>167</v>
      </c>
      <c r="AA519" s="257"/>
      <c r="AB519" s="261" t="s">
        <v>166</v>
      </c>
      <c r="AC519" s="257"/>
      <c r="AD519" s="101" t="s">
        <v>165</v>
      </c>
      <c r="AE519" s="101" t="s">
        <v>164</v>
      </c>
      <c r="AF519" s="100" t="s">
        <v>163</v>
      </c>
      <c r="AG519" s="100" t="s">
        <v>162</v>
      </c>
      <c r="AH519" s="99" t="s">
        <v>161</v>
      </c>
      <c r="AI519" s="98"/>
      <c r="AJ519" s="96" t="s">
        <v>160</v>
      </c>
      <c r="AK519" s="95" t="s">
        <v>159</v>
      </c>
      <c r="AL519" s="94" t="s">
        <v>158</v>
      </c>
      <c r="AM519" s="96" t="s">
        <v>157</v>
      </c>
      <c r="AN519" s="95" t="s">
        <v>156</v>
      </c>
      <c r="AO519" s="94" t="s">
        <v>155</v>
      </c>
      <c r="AP519" s="96" t="s">
        <v>154</v>
      </c>
      <c r="AQ519" s="95" t="s">
        <v>153</v>
      </c>
      <c r="AR519" s="97" t="s">
        <v>152</v>
      </c>
      <c r="AS519" s="96" t="s">
        <v>151</v>
      </c>
      <c r="AT519" s="95" t="s">
        <v>150</v>
      </c>
      <c r="AU519" s="94" t="s">
        <v>149</v>
      </c>
      <c r="AV519" s="96" t="s">
        <v>148</v>
      </c>
      <c r="AW519" s="95" t="s">
        <v>147</v>
      </c>
      <c r="AX519" s="94" t="s">
        <v>146</v>
      </c>
      <c r="AY519" s="93" t="s">
        <v>145</v>
      </c>
      <c r="AZ519" s="92" t="s">
        <v>144</v>
      </c>
      <c r="BA519" s="92" t="s">
        <v>143</v>
      </c>
      <c r="BB519" s="91" t="s">
        <v>142</v>
      </c>
    </row>
    <row r="520" spans="2:62" ht="48" thickBot="1" x14ac:dyDescent="0.3">
      <c r="B520" s="90" t="s">
        <v>216</v>
      </c>
      <c r="C520" s="89"/>
      <c r="D520" s="88">
        <v>207</v>
      </c>
      <c r="E520" s="258"/>
      <c r="F520" s="259"/>
      <c r="G520" s="260"/>
      <c r="H520" s="87" t="s">
        <v>140</v>
      </c>
      <c r="I520" s="86"/>
      <c r="J520" s="86"/>
      <c r="K520" s="85"/>
      <c r="L520" s="84"/>
      <c r="M520" s="81"/>
      <c r="N520" s="84"/>
      <c r="O520" s="81"/>
      <c r="P520" s="84"/>
      <c r="Q520" s="81"/>
      <c r="R520" s="84"/>
      <c r="S520" s="81"/>
      <c r="T520" s="84"/>
      <c r="U520" s="81"/>
      <c r="V520" s="84"/>
      <c r="W520" s="81"/>
      <c r="X520" s="84"/>
      <c r="Y520" s="81"/>
      <c r="Z520" s="84"/>
      <c r="AA520" s="83"/>
      <c r="AB520" s="82" t="s">
        <v>139</v>
      </c>
      <c r="AC520" s="81"/>
      <c r="AD520" s="81"/>
      <c r="AE520" s="81"/>
      <c r="AF520" s="80"/>
      <c r="AG520" s="80"/>
      <c r="AH520" s="60"/>
      <c r="AI520" s="79" t="s">
        <v>138</v>
      </c>
      <c r="AJ520" s="78">
        <f t="shared" ref="AJ520:BB520" si="68">SUM(AJ522:AJ533)</f>
        <v>74</v>
      </c>
      <c r="AK520" s="77">
        <f t="shared" si="68"/>
        <v>0</v>
      </c>
      <c r="AL520" s="76">
        <f t="shared" si="68"/>
        <v>0</v>
      </c>
      <c r="AM520" s="78">
        <f t="shared" si="68"/>
        <v>15</v>
      </c>
      <c r="AN520" s="77">
        <f t="shared" si="68"/>
        <v>0</v>
      </c>
      <c r="AO520" s="76">
        <f t="shared" si="68"/>
        <v>0</v>
      </c>
      <c r="AP520" s="78">
        <f t="shared" si="68"/>
        <v>1</v>
      </c>
      <c r="AQ520" s="77">
        <f t="shared" si="68"/>
        <v>0</v>
      </c>
      <c r="AR520" s="76">
        <f t="shared" si="68"/>
        <v>0</v>
      </c>
      <c r="AS520" s="78">
        <f t="shared" si="68"/>
        <v>16</v>
      </c>
      <c r="AT520" s="77">
        <f t="shared" si="68"/>
        <v>0</v>
      </c>
      <c r="AU520" s="76">
        <f t="shared" si="68"/>
        <v>0</v>
      </c>
      <c r="AV520" s="78">
        <f t="shared" si="68"/>
        <v>0</v>
      </c>
      <c r="AW520" s="77">
        <f t="shared" si="68"/>
        <v>0</v>
      </c>
      <c r="AX520" s="76">
        <f t="shared" si="68"/>
        <v>0</v>
      </c>
      <c r="AY520" s="75">
        <f t="shared" si="68"/>
        <v>0</v>
      </c>
      <c r="AZ520" s="74">
        <f t="shared" si="68"/>
        <v>0</v>
      </c>
      <c r="BA520" s="74">
        <f t="shared" si="68"/>
        <v>1</v>
      </c>
      <c r="BB520" s="73">
        <f t="shared" si="68"/>
        <v>0</v>
      </c>
      <c r="BC520" s="72" t="s">
        <v>137</v>
      </c>
      <c r="BF520" s="5">
        <f>SUM(AJ520:AL520)/$BG$5</f>
        <v>24.666666666666668</v>
      </c>
      <c r="BG520" s="5">
        <f>SUM(AM520:AO520,AY520)/$BG$5</f>
        <v>5</v>
      </c>
      <c r="BH520" s="5">
        <f>SUM(AP520:AR520,AZ520)/$BG$5</f>
        <v>0.33333333333333331</v>
      </c>
      <c r="BI520" s="5">
        <f>SUM(AS520:AU520,BA520)/$BG$5</f>
        <v>5.666666666666667</v>
      </c>
      <c r="BJ520" s="5">
        <f>SUM(AV520:AX520,BB520)/$BG$5</f>
        <v>0</v>
      </c>
    </row>
    <row r="521" spans="2:62" ht="37.5" thickBot="1" x14ac:dyDescent="0.3">
      <c r="B521" s="71"/>
      <c r="C521" s="70"/>
      <c r="D521" s="69"/>
      <c r="E521" s="68"/>
      <c r="F521" s="68"/>
      <c r="G521" s="67"/>
      <c r="H521" s="66"/>
      <c r="I521" s="64"/>
      <c r="J521" s="64"/>
      <c r="K521" s="65"/>
      <c r="L521" s="64"/>
      <c r="M521" s="62"/>
      <c r="N521" s="64"/>
      <c r="O521" s="62"/>
      <c r="P521" s="64"/>
      <c r="Q521" s="62"/>
      <c r="R521" s="64"/>
      <c r="S521" s="62"/>
      <c r="T521" s="64"/>
      <c r="U521" s="62"/>
      <c r="V521" s="64"/>
      <c r="W521" s="62"/>
      <c r="X521" s="64"/>
      <c r="Y521" s="62"/>
      <c r="Z521" s="64"/>
      <c r="AA521" s="62"/>
      <c r="AB521" s="63"/>
      <c r="AC521" s="62"/>
      <c r="AD521" s="62"/>
      <c r="AE521" s="62"/>
      <c r="AF521" s="61"/>
      <c r="AG521" s="61"/>
      <c r="AH521" s="60"/>
      <c r="AI521" s="59" t="s">
        <v>136</v>
      </c>
      <c r="AJ521" s="58">
        <f t="shared" ref="AJ521:BB521" si="69">AJ520/3</f>
        <v>24.666666666666668</v>
      </c>
      <c r="AK521" s="57">
        <f t="shared" si="69"/>
        <v>0</v>
      </c>
      <c r="AL521" s="56">
        <f t="shared" si="69"/>
        <v>0</v>
      </c>
      <c r="AM521" s="58">
        <f t="shared" si="69"/>
        <v>5</v>
      </c>
      <c r="AN521" s="57">
        <f t="shared" si="69"/>
        <v>0</v>
      </c>
      <c r="AO521" s="56">
        <f t="shared" si="69"/>
        <v>0</v>
      </c>
      <c r="AP521" s="58">
        <f t="shared" si="69"/>
        <v>0.33333333333333331</v>
      </c>
      <c r="AQ521" s="57">
        <f t="shared" si="69"/>
        <v>0</v>
      </c>
      <c r="AR521" s="56">
        <f t="shared" si="69"/>
        <v>0</v>
      </c>
      <c r="AS521" s="58">
        <f t="shared" si="69"/>
        <v>5.333333333333333</v>
      </c>
      <c r="AT521" s="57">
        <f t="shared" si="69"/>
        <v>0</v>
      </c>
      <c r="AU521" s="56">
        <f t="shared" si="69"/>
        <v>0</v>
      </c>
      <c r="AV521" s="58">
        <f t="shared" si="69"/>
        <v>0</v>
      </c>
      <c r="AW521" s="57">
        <f t="shared" si="69"/>
        <v>0</v>
      </c>
      <c r="AX521" s="56">
        <f t="shared" si="69"/>
        <v>0</v>
      </c>
      <c r="AY521" s="55">
        <f t="shared" si="69"/>
        <v>0</v>
      </c>
      <c r="AZ521" s="54">
        <f t="shared" si="69"/>
        <v>0</v>
      </c>
      <c r="BA521" s="54">
        <f t="shared" si="69"/>
        <v>0.33333333333333331</v>
      </c>
      <c r="BB521" s="53">
        <f t="shared" si="69"/>
        <v>0</v>
      </c>
      <c r="BC521" s="52" t="s">
        <v>135</v>
      </c>
    </row>
    <row r="522" spans="2:62" ht="28.15" customHeight="1" x14ac:dyDescent="0.2">
      <c r="B522" s="30"/>
      <c r="C522" s="242">
        <v>1</v>
      </c>
      <c r="D522" s="44"/>
      <c r="E522" s="43"/>
      <c r="F522" s="43"/>
      <c r="G522" s="42"/>
      <c r="H522" s="223" t="s">
        <v>183</v>
      </c>
      <c r="I522" s="246">
        <v>65</v>
      </c>
      <c r="J522" s="246">
        <v>22</v>
      </c>
      <c r="K522" s="246">
        <v>7</v>
      </c>
      <c r="L522" s="41" t="s">
        <v>133</v>
      </c>
      <c r="M522" s="40" t="s">
        <v>484</v>
      </c>
      <c r="N522" s="41" t="s">
        <v>131</v>
      </c>
      <c r="O522" s="40" t="s">
        <v>186</v>
      </c>
      <c r="P522" s="41" t="s">
        <v>130</v>
      </c>
      <c r="Q522" s="40" t="s">
        <v>389</v>
      </c>
      <c r="R522" s="41" t="s">
        <v>129</v>
      </c>
      <c r="S522" s="40" t="s">
        <v>121</v>
      </c>
      <c r="T522" s="41" t="s">
        <v>128</v>
      </c>
      <c r="U522" s="40"/>
      <c r="V522" s="41" t="s">
        <v>127</v>
      </c>
      <c r="W522" s="40"/>
      <c r="X522" s="41" t="s">
        <v>126</v>
      </c>
      <c r="Y522" s="40"/>
      <c r="Z522" s="41" t="s">
        <v>125</v>
      </c>
      <c r="AA522" s="40"/>
      <c r="AB522" s="39"/>
      <c r="AC522" s="40"/>
      <c r="AD522" s="39"/>
      <c r="AE522" s="38" t="s">
        <v>414</v>
      </c>
      <c r="AF522" s="250"/>
      <c r="AG522" s="250"/>
      <c r="AH522" s="37"/>
      <c r="AI522" s="11"/>
      <c r="AJ522" s="233">
        <f>SUMPRODUCT(LEN($M522:$U525)-LEN(SUBSTITUTE($M522:$U525,"A", "")))</f>
        <v>25</v>
      </c>
      <c r="AK522" s="239">
        <f>SUMPRODUCT(LEN($X522:$X525)-LEN(SUBSTITUTE($X522:$X525,"A", "")))</f>
        <v>0</v>
      </c>
      <c r="AL522" s="230">
        <f>SUMPRODUCT(LEN($W522:$W525)-LEN(SUBSTITUTE($W522:$W525,"A", "")))</f>
        <v>0</v>
      </c>
      <c r="AM522" s="233">
        <f>SUMPRODUCT(LEN($M522:$U525)-LEN(SUBSTITUTE($M522:$U525,"S", "")))</f>
        <v>4</v>
      </c>
      <c r="AN522" s="239">
        <f>SUMPRODUCT(LEN($X522:$X525)-LEN(SUBSTITUTE($X522:$X525,"S", "")))</f>
        <v>0</v>
      </c>
      <c r="AO522" s="230">
        <f>SUMPRODUCT(LEN($W522:$W525)-LEN(SUBSTITUTE($W522:$W525,"S", "")))</f>
        <v>0</v>
      </c>
      <c r="AP522" s="233">
        <f>SUMPRODUCT(LEN($M522:$U525)-LEN(SUBSTITUTE($M522:$U525,"F", "")))</f>
        <v>0</v>
      </c>
      <c r="AQ522" s="239">
        <f>SUMPRODUCT(LEN($X522:$X525)-LEN(SUBSTITUTE($X522:$X525,"F", "")))</f>
        <v>0</v>
      </c>
      <c r="AR522" s="230">
        <f>SUMPRODUCT(LEN($W522:$W525)-LEN(SUBSTITUTE($W522:$W525,"F", "")))</f>
        <v>0</v>
      </c>
      <c r="AS522" s="233">
        <f>SUMPRODUCT(LEN($M522:$U525)-LEN(SUBSTITUTE($M522:$U525,"G", "")))</f>
        <v>5</v>
      </c>
      <c r="AT522" s="239">
        <f>SUMPRODUCT(LEN($X522:$X525)-LEN(SUBSTITUTE($X522:$X525,"G", "")))</f>
        <v>0</v>
      </c>
      <c r="AU522" s="230">
        <f>SUMPRODUCT(LEN($W522:$W525)-LEN(SUBSTITUTE($W522:$W525,"G", "")))</f>
        <v>0</v>
      </c>
      <c r="AV522" s="233">
        <f>SUMPRODUCT(LEN($L522:$U525)-LEN(SUBSTITUTE($L522:$U525,"M", "")))</f>
        <v>0</v>
      </c>
      <c r="AW522" s="236">
        <f>SUMPRODUCT(LEN($X522:$X525)-LEN(SUBSTITUTE($X522:$X525,"M", "")))</f>
        <v>0</v>
      </c>
      <c r="AX522" s="230">
        <f>SUMPRODUCT(LEN($W522:$W525)-LEN(SUBSTITUTE($W522:$W525,"M", "")))</f>
        <v>0</v>
      </c>
      <c r="AY522" s="291">
        <f>SUMPRODUCT(LEN($AE522:$AE525)-LEN(SUBSTITUTE($AE522:$AE525,"S", "")))</f>
        <v>0</v>
      </c>
      <c r="AZ522" s="227">
        <f>SUMPRODUCT(LEN($AE522:$AE525)-LEN(SUBSTITUTE($AE522:$AE525,"F", "")))</f>
        <v>0</v>
      </c>
      <c r="BA522" s="227">
        <f>SUMPRODUCT(LEN($AE522:$AE525)-LEN(SUBSTITUTE($AE522:$AE525,"G", "")))</f>
        <v>1</v>
      </c>
      <c r="BB522" s="294">
        <f>SUMPRODUCT(LEN($AE522:$AE525)-LEN(SUBSTITUTE($AE522:$AE525,"M", "")))</f>
        <v>0</v>
      </c>
    </row>
    <row r="523" spans="2:62" ht="28.15" customHeight="1" thickBot="1" x14ac:dyDescent="0.25">
      <c r="B523" s="30"/>
      <c r="C523" s="243"/>
      <c r="D523" s="36"/>
      <c r="E523" s="35"/>
      <c r="F523" s="35"/>
      <c r="G523" s="34"/>
      <c r="H523" s="224"/>
      <c r="I523" s="247"/>
      <c r="J523" s="247"/>
      <c r="K523" s="247"/>
      <c r="L523" s="33" t="s">
        <v>123</v>
      </c>
      <c r="M523" s="32" t="s">
        <v>132</v>
      </c>
      <c r="N523" s="33" t="s">
        <v>122</v>
      </c>
      <c r="O523" s="32" t="s">
        <v>186</v>
      </c>
      <c r="P523" s="33" t="s">
        <v>120</v>
      </c>
      <c r="Q523" s="32" t="s">
        <v>399</v>
      </c>
      <c r="R523" s="33" t="s">
        <v>119</v>
      </c>
      <c r="S523" s="32" t="s">
        <v>121</v>
      </c>
      <c r="T523" s="33" t="s">
        <v>118</v>
      </c>
      <c r="U523" s="32"/>
      <c r="V523" s="33" t="s">
        <v>117</v>
      </c>
      <c r="W523" s="32"/>
      <c r="X523" s="33" t="s">
        <v>116</v>
      </c>
      <c r="Y523" s="32"/>
      <c r="Z523" s="33" t="s">
        <v>115</v>
      </c>
      <c r="AA523" s="32"/>
      <c r="AB523" s="31"/>
      <c r="AC523" s="32"/>
      <c r="AD523" s="31"/>
      <c r="AE523" s="23"/>
      <c r="AF523" s="251"/>
      <c r="AG523" s="251"/>
      <c r="AH523" s="22"/>
      <c r="AI523" s="11"/>
      <c r="AJ523" s="234"/>
      <c r="AK523" s="240"/>
      <c r="AL523" s="231"/>
      <c r="AM523" s="234"/>
      <c r="AN523" s="240"/>
      <c r="AO523" s="231"/>
      <c r="AP523" s="234"/>
      <c r="AQ523" s="240"/>
      <c r="AR523" s="231"/>
      <c r="AS523" s="234"/>
      <c r="AT523" s="240"/>
      <c r="AU523" s="231"/>
      <c r="AV523" s="234"/>
      <c r="AW523" s="237"/>
      <c r="AX523" s="231"/>
      <c r="AY523" s="292"/>
      <c r="AZ523" s="228"/>
      <c r="BA523" s="228"/>
      <c r="BB523" s="295"/>
    </row>
    <row r="524" spans="2:62" ht="28.15" customHeight="1" x14ac:dyDescent="0.2">
      <c r="B524" s="30"/>
      <c r="C524" s="244"/>
      <c r="D524" s="29"/>
      <c r="E524" s="28"/>
      <c r="F524" s="28"/>
      <c r="G524" s="27"/>
      <c r="H524" s="225">
        <v>208</v>
      </c>
      <c r="I524" s="248"/>
      <c r="J524" s="248"/>
      <c r="K524" s="248"/>
      <c r="L524" s="26" t="s">
        <v>114</v>
      </c>
      <c r="M524" s="25" t="s">
        <v>389</v>
      </c>
      <c r="N524" s="26" t="s">
        <v>112</v>
      </c>
      <c r="O524" s="25" t="s">
        <v>186</v>
      </c>
      <c r="P524" s="26" t="s">
        <v>111</v>
      </c>
      <c r="Q524" s="25" t="s">
        <v>175</v>
      </c>
      <c r="R524" s="26" t="s">
        <v>110</v>
      </c>
      <c r="S524" s="25" t="s">
        <v>121</v>
      </c>
      <c r="T524" s="26" t="s">
        <v>109</v>
      </c>
      <c r="U524" s="25"/>
      <c r="V524" s="26" t="s">
        <v>108</v>
      </c>
      <c r="W524" s="25"/>
      <c r="X524" s="26" t="s">
        <v>107</v>
      </c>
      <c r="Y524" s="25"/>
      <c r="Z524" s="26" t="s">
        <v>106</v>
      </c>
      <c r="AA524" s="25"/>
      <c r="AB524" s="24"/>
      <c r="AC524" s="25"/>
      <c r="AD524" s="24"/>
      <c r="AE524" s="23"/>
      <c r="AF524" s="251"/>
      <c r="AG524" s="251"/>
      <c r="AH524" s="22"/>
      <c r="AI524" s="11"/>
      <c r="AJ524" s="234"/>
      <c r="AK524" s="240"/>
      <c r="AL524" s="231"/>
      <c r="AM524" s="234"/>
      <c r="AN524" s="240"/>
      <c r="AO524" s="231"/>
      <c r="AP524" s="234"/>
      <c r="AQ524" s="240"/>
      <c r="AR524" s="231"/>
      <c r="AS524" s="234"/>
      <c r="AT524" s="240"/>
      <c r="AU524" s="231"/>
      <c r="AV524" s="234"/>
      <c r="AW524" s="237"/>
      <c r="AX524" s="231"/>
      <c r="AY524" s="292"/>
      <c r="AZ524" s="228"/>
      <c r="BA524" s="228"/>
      <c r="BB524" s="295"/>
    </row>
    <row r="525" spans="2:62" ht="28.15" customHeight="1" thickBot="1" x14ac:dyDescent="0.25">
      <c r="B525" s="30"/>
      <c r="C525" s="253"/>
      <c r="D525" s="51"/>
      <c r="E525" s="50"/>
      <c r="F525" s="50"/>
      <c r="G525" s="49"/>
      <c r="H525" s="226"/>
      <c r="I525" s="254"/>
      <c r="J525" s="254"/>
      <c r="K525" s="254"/>
      <c r="L525" s="48" t="s">
        <v>105</v>
      </c>
      <c r="M525" s="47" t="s">
        <v>377</v>
      </c>
      <c r="N525" s="48" t="s">
        <v>103</v>
      </c>
      <c r="O525" s="47" t="s">
        <v>132</v>
      </c>
      <c r="P525" s="48" t="s">
        <v>102</v>
      </c>
      <c r="Q525" s="47" t="s">
        <v>104</v>
      </c>
      <c r="R525" s="48" t="s">
        <v>101</v>
      </c>
      <c r="S525" s="47"/>
      <c r="T525" s="48">
        <v>20</v>
      </c>
      <c r="U525" s="47"/>
      <c r="V525" s="48" t="s">
        <v>100</v>
      </c>
      <c r="W525" s="47"/>
      <c r="X525" s="48" t="s">
        <v>99</v>
      </c>
      <c r="Y525" s="47"/>
      <c r="Z525" s="48" t="s">
        <v>98</v>
      </c>
      <c r="AA525" s="47"/>
      <c r="AB525" s="16"/>
      <c r="AC525" s="47"/>
      <c r="AD525" s="16"/>
      <c r="AE525" s="46"/>
      <c r="AF525" s="255"/>
      <c r="AG525" s="255"/>
      <c r="AH525" s="45"/>
      <c r="AI525" s="11"/>
      <c r="AJ525" s="235"/>
      <c r="AK525" s="241"/>
      <c r="AL525" s="232"/>
      <c r="AM525" s="235"/>
      <c r="AN525" s="241"/>
      <c r="AO525" s="232"/>
      <c r="AP525" s="235"/>
      <c r="AQ525" s="241"/>
      <c r="AR525" s="232"/>
      <c r="AS525" s="235"/>
      <c r="AT525" s="241"/>
      <c r="AU525" s="232"/>
      <c r="AV525" s="235"/>
      <c r="AW525" s="238"/>
      <c r="AX525" s="232"/>
      <c r="AY525" s="293"/>
      <c r="AZ525" s="229"/>
      <c r="BA525" s="229"/>
      <c r="BB525" s="296"/>
    </row>
    <row r="526" spans="2:62" ht="28.15" customHeight="1" x14ac:dyDescent="0.2">
      <c r="B526" s="30"/>
      <c r="C526" s="242">
        <v>2</v>
      </c>
      <c r="D526" s="44"/>
      <c r="E526" s="43"/>
      <c r="F526" s="43"/>
      <c r="G526" s="42"/>
      <c r="H526" s="223"/>
      <c r="I526" s="246">
        <v>66</v>
      </c>
      <c r="J526" s="246">
        <v>24</v>
      </c>
      <c r="K526" s="246">
        <v>10</v>
      </c>
      <c r="L526" s="41" t="s">
        <v>133</v>
      </c>
      <c r="M526" s="40" t="s">
        <v>614</v>
      </c>
      <c r="N526" s="41" t="s">
        <v>131</v>
      </c>
      <c r="O526" s="40" t="s">
        <v>132</v>
      </c>
      <c r="P526" s="41" t="s">
        <v>130</v>
      </c>
      <c r="Q526" s="40" t="s">
        <v>375</v>
      </c>
      <c r="R526" s="41" t="s">
        <v>129</v>
      </c>
      <c r="S526" s="40" t="s">
        <v>121</v>
      </c>
      <c r="T526" s="41" t="s">
        <v>128</v>
      </c>
      <c r="U526" s="40"/>
      <c r="V526" s="41" t="s">
        <v>127</v>
      </c>
      <c r="W526" s="40"/>
      <c r="X526" s="41" t="s">
        <v>126</v>
      </c>
      <c r="Y526" s="40"/>
      <c r="Z526" s="41" t="s">
        <v>125</v>
      </c>
      <c r="AA526" s="40"/>
      <c r="AB526" s="39"/>
      <c r="AC526" s="40"/>
      <c r="AD526" s="39" t="s">
        <v>417</v>
      </c>
      <c r="AE526" s="38"/>
      <c r="AF526" s="250">
        <v>5</v>
      </c>
      <c r="AG526" s="250"/>
      <c r="AH526" s="37"/>
      <c r="AI526" s="11"/>
      <c r="AJ526" s="233">
        <f>SUMPRODUCT(LEN($M526:$U529)-LEN(SUBSTITUTE($M526:$U529,"A", "")))</f>
        <v>19</v>
      </c>
      <c r="AK526" s="239">
        <f>SUMPRODUCT(LEN($X526:$X529)-LEN(SUBSTITUTE($X526:$X529,"A", "")))</f>
        <v>0</v>
      </c>
      <c r="AL526" s="230">
        <f>SUMPRODUCT(LEN($W526:$W529)-LEN(SUBSTITUTE($W526:$W529,"A", "")))</f>
        <v>0</v>
      </c>
      <c r="AM526" s="233">
        <f>SUMPRODUCT(LEN($M526:$U529)-LEN(SUBSTITUTE($M526:$U529,"S", "")))</f>
        <v>9</v>
      </c>
      <c r="AN526" s="239">
        <f>SUMPRODUCT(LEN($X526:$X529)-LEN(SUBSTITUTE($X526:$X529,"S", "")))</f>
        <v>0</v>
      </c>
      <c r="AO526" s="230">
        <f>SUMPRODUCT(LEN($W526:$W529)-LEN(SUBSTITUTE($W526:$W529,"S", "")))</f>
        <v>0</v>
      </c>
      <c r="AP526" s="233">
        <f>SUMPRODUCT(LEN($M526:$U529)-LEN(SUBSTITUTE($M526:$U529,"F", "")))</f>
        <v>1</v>
      </c>
      <c r="AQ526" s="239">
        <f>SUMPRODUCT(LEN($X526:$X529)-LEN(SUBSTITUTE($X526:$X529,"F", "")))</f>
        <v>0</v>
      </c>
      <c r="AR526" s="230">
        <f>SUMPRODUCT(LEN($W526:$W529)-LEN(SUBSTITUTE($W526:$W529,"F", "")))</f>
        <v>0</v>
      </c>
      <c r="AS526" s="233">
        <f>SUMPRODUCT(LEN($M526:$U529)-LEN(SUBSTITUTE($M526:$U529,"G", "")))</f>
        <v>3</v>
      </c>
      <c r="AT526" s="239">
        <f>SUMPRODUCT(LEN($X526:$X529)-LEN(SUBSTITUTE($X526:$X529,"G", "")))</f>
        <v>0</v>
      </c>
      <c r="AU526" s="230">
        <f>SUMPRODUCT(LEN($W526:$W529)-LEN(SUBSTITUTE($W526:$W529,"G", "")))</f>
        <v>0</v>
      </c>
      <c r="AV526" s="233">
        <f>SUMPRODUCT(LEN($L526:$U529)-LEN(SUBSTITUTE($L526:$U529,"M", "")))</f>
        <v>0</v>
      </c>
      <c r="AW526" s="236">
        <f>SUMPRODUCT(LEN($X526:$X529)-LEN(SUBSTITUTE($X526:$X529,"M", "")))</f>
        <v>0</v>
      </c>
      <c r="AX526" s="230">
        <f>SUMPRODUCT(LEN($W526:$W529)-LEN(SUBSTITUTE($W526:$W529,"M", "")))</f>
        <v>0</v>
      </c>
      <c r="AY526" s="291">
        <f>SUMPRODUCT(LEN($AE526:$AE529)-LEN(SUBSTITUTE($AE526:$AE529,"S", "")))</f>
        <v>0</v>
      </c>
      <c r="AZ526" s="227">
        <f>SUMPRODUCT(LEN($AE526:$AE529)-LEN(SUBSTITUTE($AE526:$AE529,"F", "")))</f>
        <v>0</v>
      </c>
      <c r="BA526" s="227">
        <f>SUMPRODUCT(LEN($AE526:$AE529)-LEN(SUBSTITUTE($AE526:$AE529,"G", "")))</f>
        <v>0</v>
      </c>
      <c r="BB526" s="294">
        <f>SUMPRODUCT(LEN($AE526:$AE529)-LEN(SUBSTITUTE($AE526:$AE529,"M", "")))</f>
        <v>0</v>
      </c>
    </row>
    <row r="527" spans="2:62" ht="28.15" customHeight="1" thickBot="1" x14ac:dyDescent="0.25">
      <c r="B527" s="30"/>
      <c r="C527" s="243"/>
      <c r="D527" s="36"/>
      <c r="E527" s="35"/>
      <c r="F527" s="35"/>
      <c r="G527" s="34"/>
      <c r="H527" s="224"/>
      <c r="I527" s="247"/>
      <c r="J527" s="247"/>
      <c r="K527" s="247"/>
      <c r="L527" s="33" t="s">
        <v>123</v>
      </c>
      <c r="M527" s="32" t="s">
        <v>132</v>
      </c>
      <c r="N527" s="33" t="s">
        <v>122</v>
      </c>
      <c r="O527" s="32" t="s">
        <v>186</v>
      </c>
      <c r="P527" s="33" t="s">
        <v>120</v>
      </c>
      <c r="Q527" s="32" t="s">
        <v>175</v>
      </c>
      <c r="R527" s="33" t="s">
        <v>119</v>
      </c>
      <c r="S527" s="32" t="s">
        <v>121</v>
      </c>
      <c r="T527" s="33" t="s">
        <v>118</v>
      </c>
      <c r="U527" s="32"/>
      <c r="V527" s="33" t="s">
        <v>117</v>
      </c>
      <c r="W527" s="32"/>
      <c r="X527" s="33" t="s">
        <v>116</v>
      </c>
      <c r="Y527" s="32"/>
      <c r="Z527" s="33" t="s">
        <v>115</v>
      </c>
      <c r="AA527" s="32"/>
      <c r="AB527" s="31"/>
      <c r="AC527" s="32"/>
      <c r="AD527" s="31"/>
      <c r="AE527" s="23"/>
      <c r="AF527" s="251"/>
      <c r="AG527" s="251"/>
      <c r="AH527" s="22"/>
      <c r="AI527" s="11"/>
      <c r="AJ527" s="234"/>
      <c r="AK527" s="240"/>
      <c r="AL527" s="231"/>
      <c r="AM527" s="234"/>
      <c r="AN527" s="240"/>
      <c r="AO527" s="231"/>
      <c r="AP527" s="234"/>
      <c r="AQ527" s="240"/>
      <c r="AR527" s="231"/>
      <c r="AS527" s="234"/>
      <c r="AT527" s="240"/>
      <c r="AU527" s="231"/>
      <c r="AV527" s="234"/>
      <c r="AW527" s="237"/>
      <c r="AX527" s="231"/>
      <c r="AY527" s="292"/>
      <c r="AZ527" s="228"/>
      <c r="BA527" s="228"/>
      <c r="BB527" s="295"/>
    </row>
    <row r="528" spans="2:62" ht="28.15" customHeight="1" x14ac:dyDescent="0.2">
      <c r="B528" s="30"/>
      <c r="C528" s="244"/>
      <c r="D528" s="29"/>
      <c r="E528" s="28"/>
      <c r="F528" s="28"/>
      <c r="G528" s="27"/>
      <c r="H528" s="225"/>
      <c r="I528" s="248"/>
      <c r="J528" s="248"/>
      <c r="K528" s="248"/>
      <c r="L528" s="26" t="s">
        <v>114</v>
      </c>
      <c r="M528" s="25" t="s">
        <v>697</v>
      </c>
      <c r="N528" s="26" t="s">
        <v>112</v>
      </c>
      <c r="O528" s="25" t="s">
        <v>186</v>
      </c>
      <c r="P528" s="26" t="s">
        <v>111</v>
      </c>
      <c r="Q528" s="25" t="s">
        <v>175</v>
      </c>
      <c r="R528" s="26" t="s">
        <v>110</v>
      </c>
      <c r="S528" s="25"/>
      <c r="T528" s="26" t="s">
        <v>109</v>
      </c>
      <c r="U528" s="25"/>
      <c r="V528" s="26" t="s">
        <v>108</v>
      </c>
      <c r="W528" s="25"/>
      <c r="X528" s="26" t="s">
        <v>107</v>
      </c>
      <c r="Y528" s="25"/>
      <c r="Z528" s="26" t="s">
        <v>106</v>
      </c>
      <c r="AA528" s="25"/>
      <c r="AB528" s="24"/>
      <c r="AC528" s="25"/>
      <c r="AD528" s="24"/>
      <c r="AE528" s="23"/>
      <c r="AF528" s="251"/>
      <c r="AG528" s="251"/>
      <c r="AH528" s="22"/>
      <c r="AI528" s="11"/>
      <c r="AJ528" s="234"/>
      <c r="AK528" s="240"/>
      <c r="AL528" s="231"/>
      <c r="AM528" s="234"/>
      <c r="AN528" s="240"/>
      <c r="AO528" s="231"/>
      <c r="AP528" s="234"/>
      <c r="AQ528" s="240"/>
      <c r="AR528" s="231"/>
      <c r="AS528" s="234"/>
      <c r="AT528" s="240"/>
      <c r="AU528" s="231"/>
      <c r="AV528" s="234"/>
      <c r="AW528" s="237"/>
      <c r="AX528" s="231"/>
      <c r="AY528" s="292"/>
      <c r="AZ528" s="228"/>
      <c r="BA528" s="228"/>
      <c r="BB528" s="295"/>
    </row>
    <row r="529" spans="2:62" ht="28.15" customHeight="1" thickBot="1" x14ac:dyDescent="0.25">
      <c r="B529" s="30"/>
      <c r="C529" s="253"/>
      <c r="D529" s="51"/>
      <c r="E529" s="50"/>
      <c r="F529" s="50"/>
      <c r="G529" s="49"/>
      <c r="H529" s="226"/>
      <c r="I529" s="254"/>
      <c r="J529" s="254"/>
      <c r="K529" s="254"/>
      <c r="L529" s="48" t="s">
        <v>105</v>
      </c>
      <c r="M529" s="47" t="s">
        <v>389</v>
      </c>
      <c r="N529" s="48" t="s">
        <v>103</v>
      </c>
      <c r="O529" s="47" t="s">
        <v>124</v>
      </c>
      <c r="P529" s="48" t="s">
        <v>102</v>
      </c>
      <c r="Q529" s="47" t="s">
        <v>113</v>
      </c>
      <c r="R529" s="48" t="s">
        <v>101</v>
      </c>
      <c r="S529" s="47"/>
      <c r="T529" s="48">
        <v>20</v>
      </c>
      <c r="U529" s="47"/>
      <c r="V529" s="48" t="s">
        <v>100</v>
      </c>
      <c r="W529" s="47"/>
      <c r="X529" s="48" t="s">
        <v>99</v>
      </c>
      <c r="Y529" s="47"/>
      <c r="Z529" s="48" t="s">
        <v>98</v>
      </c>
      <c r="AA529" s="47"/>
      <c r="AB529" s="16"/>
      <c r="AC529" s="47"/>
      <c r="AD529" s="16"/>
      <c r="AE529" s="46"/>
      <c r="AF529" s="255"/>
      <c r="AG529" s="255"/>
      <c r="AH529" s="45"/>
      <c r="AI529" s="11"/>
      <c r="AJ529" s="235"/>
      <c r="AK529" s="241"/>
      <c r="AL529" s="232"/>
      <c r="AM529" s="235"/>
      <c r="AN529" s="241"/>
      <c r="AO529" s="232"/>
      <c r="AP529" s="235"/>
      <c r="AQ529" s="241"/>
      <c r="AR529" s="232"/>
      <c r="AS529" s="235"/>
      <c r="AT529" s="241"/>
      <c r="AU529" s="232"/>
      <c r="AV529" s="235"/>
      <c r="AW529" s="238"/>
      <c r="AX529" s="232"/>
      <c r="AY529" s="293"/>
      <c r="AZ529" s="229"/>
      <c r="BA529" s="229"/>
      <c r="BB529" s="296"/>
    </row>
    <row r="530" spans="2:62" ht="28.15" customHeight="1" x14ac:dyDescent="0.2">
      <c r="B530" s="30"/>
      <c r="C530" s="242">
        <v>3</v>
      </c>
      <c r="D530" s="44"/>
      <c r="E530" s="43"/>
      <c r="F530" s="43"/>
      <c r="G530" s="42"/>
      <c r="H530" s="223"/>
      <c r="I530" s="246">
        <v>57</v>
      </c>
      <c r="J530" s="246">
        <v>24</v>
      </c>
      <c r="K530" s="246">
        <v>8</v>
      </c>
      <c r="L530" s="41" t="s">
        <v>133</v>
      </c>
      <c r="M530" s="40" t="s">
        <v>132</v>
      </c>
      <c r="N530" s="41" t="s">
        <v>131</v>
      </c>
      <c r="O530" s="40" t="s">
        <v>740</v>
      </c>
      <c r="P530" s="41" t="s">
        <v>130</v>
      </c>
      <c r="Q530" s="40" t="s">
        <v>484</v>
      </c>
      <c r="R530" s="41" t="s">
        <v>129</v>
      </c>
      <c r="S530" s="40" t="s">
        <v>132</v>
      </c>
      <c r="T530" s="41" t="s">
        <v>128</v>
      </c>
      <c r="U530" s="40"/>
      <c r="V530" s="41" t="s">
        <v>127</v>
      </c>
      <c r="W530" s="40"/>
      <c r="X530" s="41" t="s">
        <v>126</v>
      </c>
      <c r="Y530" s="40"/>
      <c r="Z530" s="41" t="s">
        <v>125</v>
      </c>
      <c r="AA530" s="40"/>
      <c r="AB530" s="39"/>
      <c r="AC530" s="40"/>
      <c r="AD530" s="39" t="s">
        <v>425</v>
      </c>
      <c r="AE530" s="38"/>
      <c r="AF530" s="250"/>
      <c r="AG530" s="250"/>
      <c r="AH530" s="37"/>
      <c r="AI530" s="11"/>
      <c r="AJ530" s="233">
        <f>SUMPRODUCT(LEN($M530:$U533)-LEN(SUBSTITUTE($M530:$U533,"A", "")))</f>
        <v>30</v>
      </c>
      <c r="AK530" s="239">
        <f>SUMPRODUCT(LEN($X530:$X533)-LEN(SUBSTITUTE($X530:$X533,"A", "")))</f>
        <v>0</v>
      </c>
      <c r="AL530" s="230">
        <f>SUMPRODUCT(LEN($W530:$W533)-LEN(SUBSTITUTE($W530:$W533,"A", "")))</f>
        <v>0</v>
      </c>
      <c r="AM530" s="233">
        <f>SUMPRODUCT(LEN($M530:$U533)-LEN(SUBSTITUTE($M530:$U533,"S", "")))</f>
        <v>2</v>
      </c>
      <c r="AN530" s="239">
        <f>SUMPRODUCT(LEN($X530:$X533)-LEN(SUBSTITUTE($X530:$X533,"S", "")))</f>
        <v>0</v>
      </c>
      <c r="AO530" s="230">
        <f>SUMPRODUCT(LEN($W530:$W533)-LEN(SUBSTITUTE($W530:$W533,"S", "")))</f>
        <v>0</v>
      </c>
      <c r="AP530" s="233">
        <f>SUMPRODUCT(LEN($M530:$U533)-LEN(SUBSTITUTE($M530:$U533,"F", "")))</f>
        <v>0</v>
      </c>
      <c r="AQ530" s="239">
        <f>SUMPRODUCT(LEN($X530:$X533)-LEN(SUBSTITUTE($X530:$X533,"F", "")))</f>
        <v>0</v>
      </c>
      <c r="AR530" s="230">
        <f>SUMPRODUCT(LEN($W530:$W533)-LEN(SUBSTITUTE($W530:$W533,"F", "")))</f>
        <v>0</v>
      </c>
      <c r="AS530" s="233">
        <f>SUMPRODUCT(LEN($M530:$U533)-LEN(SUBSTITUTE($M530:$U533,"G", "")))</f>
        <v>8</v>
      </c>
      <c r="AT530" s="239">
        <f>SUMPRODUCT(LEN($X530:$X533)-LEN(SUBSTITUTE($X530:$X533,"G", "")))</f>
        <v>0</v>
      </c>
      <c r="AU530" s="230">
        <f>SUMPRODUCT(LEN($W530:$W533)-LEN(SUBSTITUTE($W530:$W533,"G", "")))</f>
        <v>0</v>
      </c>
      <c r="AV530" s="233">
        <f>SUMPRODUCT(LEN($L530:$U533)-LEN(SUBSTITUTE($L530:$U533,"M", "")))</f>
        <v>0</v>
      </c>
      <c r="AW530" s="236">
        <f>SUMPRODUCT(LEN($X530:$X533)-LEN(SUBSTITUTE($X530:$X533,"M", "")))</f>
        <v>0</v>
      </c>
      <c r="AX530" s="230">
        <f>SUMPRODUCT(LEN($W530:$W533)-LEN(SUBSTITUTE($W530:$W533,"M", "")))</f>
        <v>0</v>
      </c>
      <c r="AY530" s="291">
        <f>SUMPRODUCT(LEN($AE530:$AE533)-LEN(SUBSTITUTE($AE530:$AE533,"S", "")))</f>
        <v>0</v>
      </c>
      <c r="AZ530" s="227">
        <f>SUMPRODUCT(LEN($AE530:$AE533)-LEN(SUBSTITUTE($AE530:$AE533,"F", "")))</f>
        <v>0</v>
      </c>
      <c r="BA530" s="227">
        <f>SUMPRODUCT(LEN($AE530:$AE533)-LEN(SUBSTITUTE($AE530:$AE533,"G", "")))</f>
        <v>0</v>
      </c>
      <c r="BB530" s="294">
        <f>SUMPRODUCT(LEN($AE530:$AE533)-LEN(SUBSTITUTE($AE530:$AE533,"M", "")))</f>
        <v>0</v>
      </c>
    </row>
    <row r="531" spans="2:62" ht="28.15" customHeight="1" thickBot="1" x14ac:dyDescent="0.25">
      <c r="B531" s="30"/>
      <c r="C531" s="243"/>
      <c r="D531" s="36"/>
      <c r="E531" s="35"/>
      <c r="F531" s="35"/>
      <c r="G531" s="34"/>
      <c r="H531" s="224"/>
      <c r="I531" s="247"/>
      <c r="J531" s="247"/>
      <c r="K531" s="247"/>
      <c r="L531" s="33" t="s">
        <v>123</v>
      </c>
      <c r="M531" s="32" t="s">
        <v>132</v>
      </c>
      <c r="N531" s="33" t="s">
        <v>122</v>
      </c>
      <c r="O531" s="32" t="s">
        <v>399</v>
      </c>
      <c r="P531" s="33" t="s">
        <v>120</v>
      </c>
      <c r="Q531" s="32" t="s">
        <v>377</v>
      </c>
      <c r="R531" s="33" t="s">
        <v>119</v>
      </c>
      <c r="S531" s="32" t="s">
        <v>175</v>
      </c>
      <c r="T531" s="33" t="s">
        <v>118</v>
      </c>
      <c r="U531" s="32"/>
      <c r="V531" s="33" t="s">
        <v>117</v>
      </c>
      <c r="W531" s="32"/>
      <c r="X531" s="33" t="s">
        <v>116</v>
      </c>
      <c r="Y531" s="32"/>
      <c r="Z531" s="33" t="s">
        <v>115</v>
      </c>
      <c r="AA531" s="32"/>
      <c r="AB531" s="31"/>
      <c r="AC531" s="32"/>
      <c r="AD531" s="31"/>
      <c r="AE531" s="23"/>
      <c r="AF531" s="251"/>
      <c r="AG531" s="251"/>
      <c r="AH531" s="22"/>
      <c r="AI531" s="11"/>
      <c r="AJ531" s="234"/>
      <c r="AK531" s="240"/>
      <c r="AL531" s="231"/>
      <c r="AM531" s="234"/>
      <c r="AN531" s="240"/>
      <c r="AO531" s="231"/>
      <c r="AP531" s="234"/>
      <c r="AQ531" s="240"/>
      <c r="AR531" s="231"/>
      <c r="AS531" s="234"/>
      <c r="AT531" s="240"/>
      <c r="AU531" s="231"/>
      <c r="AV531" s="234"/>
      <c r="AW531" s="237"/>
      <c r="AX531" s="231"/>
      <c r="AY531" s="292"/>
      <c r="AZ531" s="228"/>
      <c r="BA531" s="228"/>
      <c r="BB531" s="295"/>
    </row>
    <row r="532" spans="2:62" ht="28.15" customHeight="1" x14ac:dyDescent="0.2">
      <c r="B532" s="30"/>
      <c r="C532" s="244"/>
      <c r="D532" s="29"/>
      <c r="E532" s="28"/>
      <c r="F532" s="28"/>
      <c r="G532" s="27"/>
      <c r="H532" s="225"/>
      <c r="I532" s="248"/>
      <c r="J532" s="248"/>
      <c r="K532" s="248"/>
      <c r="L532" s="26" t="s">
        <v>114</v>
      </c>
      <c r="M532" s="25" t="s">
        <v>132</v>
      </c>
      <c r="N532" s="26" t="s">
        <v>112</v>
      </c>
      <c r="O532" s="25" t="s">
        <v>611</v>
      </c>
      <c r="P532" s="26" t="s">
        <v>111</v>
      </c>
      <c r="Q532" s="25" t="s">
        <v>132</v>
      </c>
      <c r="R532" s="26" t="s">
        <v>110</v>
      </c>
      <c r="S532" s="25" t="s">
        <v>104</v>
      </c>
      <c r="T532" s="26" t="s">
        <v>109</v>
      </c>
      <c r="U532" s="25"/>
      <c r="V532" s="26" t="s">
        <v>108</v>
      </c>
      <c r="W532" s="25"/>
      <c r="X532" s="26" t="s">
        <v>107</v>
      </c>
      <c r="Y532" s="25"/>
      <c r="Z532" s="26" t="s">
        <v>106</v>
      </c>
      <c r="AA532" s="25"/>
      <c r="AB532" s="24"/>
      <c r="AC532" s="25"/>
      <c r="AD532" s="24"/>
      <c r="AE532" s="23"/>
      <c r="AF532" s="251"/>
      <c r="AG532" s="251"/>
      <c r="AH532" s="22"/>
      <c r="AI532" s="11"/>
      <c r="AJ532" s="234"/>
      <c r="AK532" s="240"/>
      <c r="AL532" s="231"/>
      <c r="AM532" s="234"/>
      <c r="AN532" s="240"/>
      <c r="AO532" s="231"/>
      <c r="AP532" s="234"/>
      <c r="AQ532" s="240"/>
      <c r="AR532" s="231"/>
      <c r="AS532" s="234"/>
      <c r="AT532" s="240"/>
      <c r="AU532" s="231"/>
      <c r="AV532" s="234"/>
      <c r="AW532" s="237"/>
      <c r="AX532" s="231"/>
      <c r="AY532" s="292"/>
      <c r="AZ532" s="228"/>
      <c r="BA532" s="228"/>
      <c r="BB532" s="295"/>
    </row>
    <row r="533" spans="2:62" ht="28.15" customHeight="1" thickBot="1" x14ac:dyDescent="0.25">
      <c r="B533" s="21"/>
      <c r="C533" s="245"/>
      <c r="D533" s="20"/>
      <c r="E533" s="19"/>
      <c r="F533" s="19"/>
      <c r="G533" s="18"/>
      <c r="H533" s="226"/>
      <c r="I533" s="249"/>
      <c r="J533" s="249"/>
      <c r="K533" s="249"/>
      <c r="L533" s="17" t="s">
        <v>105</v>
      </c>
      <c r="M533" s="15" t="s">
        <v>186</v>
      </c>
      <c r="N533" s="17" t="s">
        <v>103</v>
      </c>
      <c r="O533" s="15" t="s">
        <v>484</v>
      </c>
      <c r="P533" s="17" t="s">
        <v>102</v>
      </c>
      <c r="Q533" s="15" t="s">
        <v>389</v>
      </c>
      <c r="R533" s="17" t="s">
        <v>101</v>
      </c>
      <c r="S533" s="15" t="s">
        <v>121</v>
      </c>
      <c r="T533" s="17">
        <v>20</v>
      </c>
      <c r="U533" s="15"/>
      <c r="V533" s="17" t="s">
        <v>100</v>
      </c>
      <c r="W533" s="15"/>
      <c r="X533" s="17" t="s">
        <v>99</v>
      </c>
      <c r="Y533" s="15"/>
      <c r="Z533" s="17" t="s">
        <v>98</v>
      </c>
      <c r="AA533" s="15"/>
      <c r="AB533" s="16"/>
      <c r="AC533" s="15"/>
      <c r="AD533" s="14"/>
      <c r="AE533" s="13"/>
      <c r="AF533" s="252"/>
      <c r="AG533" s="252"/>
      <c r="AH533" s="12"/>
      <c r="AI533" s="11"/>
      <c r="AJ533" s="235"/>
      <c r="AK533" s="241"/>
      <c r="AL533" s="232"/>
      <c r="AM533" s="235"/>
      <c r="AN533" s="241"/>
      <c r="AO533" s="232"/>
      <c r="AP533" s="235"/>
      <c r="AQ533" s="241"/>
      <c r="AR533" s="232"/>
      <c r="AS533" s="235"/>
      <c r="AT533" s="241"/>
      <c r="AU533" s="232"/>
      <c r="AV533" s="235"/>
      <c r="AW533" s="238"/>
      <c r="AX533" s="232"/>
      <c r="AY533" s="293"/>
      <c r="AZ533" s="229"/>
      <c r="BA533" s="229"/>
      <c r="BB533" s="296"/>
    </row>
    <row r="534" spans="2:62" ht="85.9" customHeight="1" thickTop="1" thickBot="1" x14ac:dyDescent="0.35">
      <c r="B534" s="105" t="s">
        <v>174</v>
      </c>
      <c r="C534" s="95" t="s">
        <v>173</v>
      </c>
      <c r="D534" s="100" t="s">
        <v>172</v>
      </c>
      <c r="E534" s="104" t="s">
        <v>171</v>
      </c>
      <c r="F534" s="103"/>
      <c r="G534" s="102"/>
      <c r="H534" s="101" t="s">
        <v>170</v>
      </c>
      <c r="I534" s="100" t="s">
        <v>96</v>
      </c>
      <c r="J534" s="100" t="s">
        <v>169</v>
      </c>
      <c r="K534" s="100" t="s">
        <v>97</v>
      </c>
      <c r="L534" s="256" t="s">
        <v>168</v>
      </c>
      <c r="M534" s="262"/>
      <c r="N534" s="256" t="s">
        <v>167</v>
      </c>
      <c r="O534" s="262"/>
      <c r="P534" s="256" t="s">
        <v>167</v>
      </c>
      <c r="Q534" s="257"/>
      <c r="R534" s="256" t="s">
        <v>167</v>
      </c>
      <c r="S534" s="257"/>
      <c r="T534" s="256" t="s">
        <v>167</v>
      </c>
      <c r="U534" s="257"/>
      <c r="V534" s="256" t="s">
        <v>167</v>
      </c>
      <c r="W534" s="257"/>
      <c r="X534" s="256" t="s">
        <v>167</v>
      </c>
      <c r="Y534" s="257"/>
      <c r="Z534" s="256" t="s">
        <v>167</v>
      </c>
      <c r="AA534" s="257"/>
      <c r="AB534" s="261" t="s">
        <v>166</v>
      </c>
      <c r="AC534" s="257"/>
      <c r="AD534" s="101" t="s">
        <v>165</v>
      </c>
      <c r="AE534" s="101" t="s">
        <v>164</v>
      </c>
      <c r="AF534" s="100" t="s">
        <v>163</v>
      </c>
      <c r="AG534" s="100" t="s">
        <v>162</v>
      </c>
      <c r="AH534" s="99" t="s">
        <v>161</v>
      </c>
      <c r="AI534" s="98"/>
      <c r="AJ534" s="96" t="s">
        <v>160</v>
      </c>
      <c r="AK534" s="95" t="s">
        <v>159</v>
      </c>
      <c r="AL534" s="94" t="s">
        <v>158</v>
      </c>
      <c r="AM534" s="96" t="s">
        <v>157</v>
      </c>
      <c r="AN534" s="95" t="s">
        <v>156</v>
      </c>
      <c r="AO534" s="94" t="s">
        <v>155</v>
      </c>
      <c r="AP534" s="96" t="s">
        <v>154</v>
      </c>
      <c r="AQ534" s="95" t="s">
        <v>153</v>
      </c>
      <c r="AR534" s="97" t="s">
        <v>152</v>
      </c>
      <c r="AS534" s="96" t="s">
        <v>151</v>
      </c>
      <c r="AT534" s="95" t="s">
        <v>150</v>
      </c>
      <c r="AU534" s="94" t="s">
        <v>149</v>
      </c>
      <c r="AV534" s="96" t="s">
        <v>148</v>
      </c>
      <c r="AW534" s="95" t="s">
        <v>147</v>
      </c>
      <c r="AX534" s="94" t="s">
        <v>146</v>
      </c>
      <c r="AY534" s="93" t="s">
        <v>145</v>
      </c>
      <c r="AZ534" s="92" t="s">
        <v>144</v>
      </c>
      <c r="BA534" s="92" t="s">
        <v>143</v>
      </c>
      <c r="BB534" s="91" t="s">
        <v>142</v>
      </c>
    </row>
    <row r="535" spans="2:62" ht="48" thickBot="1" x14ac:dyDescent="0.3">
      <c r="B535" s="90" t="s">
        <v>214</v>
      </c>
      <c r="C535" s="89"/>
      <c r="D535" s="88">
        <v>206</v>
      </c>
      <c r="E535" s="258"/>
      <c r="F535" s="259"/>
      <c r="G535" s="260"/>
      <c r="H535" s="87" t="s">
        <v>140</v>
      </c>
      <c r="I535" s="86"/>
      <c r="J535" s="86"/>
      <c r="K535" s="85"/>
      <c r="L535" s="84"/>
      <c r="M535" s="81"/>
      <c r="N535" s="84"/>
      <c r="O535" s="81"/>
      <c r="P535" s="84"/>
      <c r="Q535" s="81"/>
      <c r="R535" s="84"/>
      <c r="S535" s="81"/>
      <c r="T535" s="84"/>
      <c r="U535" s="81"/>
      <c r="V535" s="84"/>
      <c r="W535" s="81"/>
      <c r="X535" s="84"/>
      <c r="Y535" s="81"/>
      <c r="Z535" s="84"/>
      <c r="AA535" s="83"/>
      <c r="AB535" s="82" t="s">
        <v>139</v>
      </c>
      <c r="AC535" s="81"/>
      <c r="AD535" s="81"/>
      <c r="AE535" s="81"/>
      <c r="AF535" s="80"/>
      <c r="AG535" s="80"/>
      <c r="AH535" s="60"/>
      <c r="AI535" s="79" t="s">
        <v>138</v>
      </c>
      <c r="AJ535" s="78">
        <f t="shared" ref="AJ535:BB535" si="70">SUM(AJ537:AJ548)</f>
        <v>92</v>
      </c>
      <c r="AK535" s="77">
        <f t="shared" si="70"/>
        <v>0</v>
      </c>
      <c r="AL535" s="76">
        <f t="shared" si="70"/>
        <v>0</v>
      </c>
      <c r="AM535" s="78">
        <f t="shared" si="70"/>
        <v>39</v>
      </c>
      <c r="AN535" s="77">
        <f t="shared" si="70"/>
        <v>0</v>
      </c>
      <c r="AO535" s="76">
        <f t="shared" si="70"/>
        <v>2</v>
      </c>
      <c r="AP535" s="78">
        <f t="shared" si="70"/>
        <v>2</v>
      </c>
      <c r="AQ535" s="77">
        <f t="shared" si="70"/>
        <v>0</v>
      </c>
      <c r="AR535" s="76">
        <f t="shared" si="70"/>
        <v>0</v>
      </c>
      <c r="AS535" s="78">
        <f t="shared" si="70"/>
        <v>32</v>
      </c>
      <c r="AT535" s="77">
        <f t="shared" si="70"/>
        <v>0</v>
      </c>
      <c r="AU535" s="76">
        <f t="shared" si="70"/>
        <v>0</v>
      </c>
      <c r="AV535" s="78">
        <f t="shared" si="70"/>
        <v>0</v>
      </c>
      <c r="AW535" s="77">
        <f t="shared" si="70"/>
        <v>0</v>
      </c>
      <c r="AX535" s="76">
        <f t="shared" si="70"/>
        <v>0</v>
      </c>
      <c r="AY535" s="75">
        <f t="shared" si="70"/>
        <v>0</v>
      </c>
      <c r="AZ535" s="74">
        <f t="shared" si="70"/>
        <v>0</v>
      </c>
      <c r="BA535" s="74">
        <f t="shared" si="70"/>
        <v>1</v>
      </c>
      <c r="BB535" s="73">
        <f t="shared" si="70"/>
        <v>0</v>
      </c>
      <c r="BC535" s="72" t="s">
        <v>137</v>
      </c>
      <c r="BF535" s="5">
        <f>SUM(AJ535:AL535)/$BG$5</f>
        <v>30.666666666666668</v>
      </c>
      <c r="BG535" s="5">
        <f>SUM(AM535:AO535,AY535)/$BG$5</f>
        <v>13.666666666666666</v>
      </c>
      <c r="BH535" s="5">
        <f>SUM(AP535:AR535,AZ535)/$BG$5</f>
        <v>0.66666666666666663</v>
      </c>
      <c r="BI535" s="5">
        <f>SUM(AS535:AU535,BA535)/$BG$5</f>
        <v>11</v>
      </c>
      <c r="BJ535" s="5">
        <f>SUM(AV535:AX535,BB535)/$BG$5</f>
        <v>0</v>
      </c>
    </row>
    <row r="536" spans="2:62" ht="37.5" thickBot="1" x14ac:dyDescent="0.3">
      <c r="B536" s="71"/>
      <c r="C536" s="70"/>
      <c r="D536" s="69"/>
      <c r="E536" s="68"/>
      <c r="F536" s="68"/>
      <c r="G536" s="67"/>
      <c r="H536" s="66"/>
      <c r="I536" s="64"/>
      <c r="J536" s="64"/>
      <c r="K536" s="65"/>
      <c r="L536" s="64"/>
      <c r="M536" s="62"/>
      <c r="N536" s="64"/>
      <c r="O536" s="62"/>
      <c r="P536" s="64"/>
      <c r="Q536" s="62"/>
      <c r="R536" s="64"/>
      <c r="S536" s="62"/>
      <c r="T536" s="64"/>
      <c r="U536" s="62"/>
      <c r="V536" s="64"/>
      <c r="W536" s="62"/>
      <c r="X536" s="64"/>
      <c r="Y536" s="62"/>
      <c r="Z536" s="64"/>
      <c r="AA536" s="62"/>
      <c r="AB536" s="63"/>
      <c r="AC536" s="62"/>
      <c r="AD536" s="62"/>
      <c r="AE536" s="62"/>
      <c r="AF536" s="61"/>
      <c r="AG536" s="61"/>
      <c r="AH536" s="60"/>
      <c r="AI536" s="59" t="s">
        <v>136</v>
      </c>
      <c r="AJ536" s="58">
        <f t="shared" ref="AJ536:BB536" si="71">AJ535/3</f>
        <v>30.666666666666668</v>
      </c>
      <c r="AK536" s="57">
        <f t="shared" si="71"/>
        <v>0</v>
      </c>
      <c r="AL536" s="56">
        <f t="shared" si="71"/>
        <v>0</v>
      </c>
      <c r="AM536" s="58">
        <f t="shared" si="71"/>
        <v>13</v>
      </c>
      <c r="AN536" s="57">
        <f t="shared" si="71"/>
        <v>0</v>
      </c>
      <c r="AO536" s="56">
        <f t="shared" si="71"/>
        <v>0.66666666666666663</v>
      </c>
      <c r="AP536" s="58">
        <f t="shared" si="71"/>
        <v>0.66666666666666663</v>
      </c>
      <c r="AQ536" s="57">
        <f t="shared" si="71"/>
        <v>0</v>
      </c>
      <c r="AR536" s="56">
        <f t="shared" si="71"/>
        <v>0</v>
      </c>
      <c r="AS536" s="58">
        <f t="shared" si="71"/>
        <v>10.666666666666666</v>
      </c>
      <c r="AT536" s="57">
        <f t="shared" si="71"/>
        <v>0</v>
      </c>
      <c r="AU536" s="56">
        <f t="shared" si="71"/>
        <v>0</v>
      </c>
      <c r="AV536" s="58">
        <f t="shared" si="71"/>
        <v>0</v>
      </c>
      <c r="AW536" s="57">
        <f t="shared" si="71"/>
        <v>0</v>
      </c>
      <c r="AX536" s="56">
        <f t="shared" si="71"/>
        <v>0</v>
      </c>
      <c r="AY536" s="55">
        <f t="shared" si="71"/>
        <v>0</v>
      </c>
      <c r="AZ536" s="54">
        <f t="shared" si="71"/>
        <v>0</v>
      </c>
      <c r="BA536" s="54">
        <f t="shared" si="71"/>
        <v>0.33333333333333331</v>
      </c>
      <c r="BB536" s="53">
        <f t="shared" si="71"/>
        <v>0</v>
      </c>
      <c r="BC536" s="52" t="s">
        <v>135</v>
      </c>
    </row>
    <row r="537" spans="2:62" ht="28.15" customHeight="1" x14ac:dyDescent="0.2">
      <c r="B537" s="30"/>
      <c r="C537" s="242">
        <v>1</v>
      </c>
      <c r="D537" s="44"/>
      <c r="E537" s="43"/>
      <c r="F537" s="43"/>
      <c r="G537" s="42"/>
      <c r="H537" s="223" t="s">
        <v>183</v>
      </c>
      <c r="I537" s="246">
        <v>89</v>
      </c>
      <c r="J537" s="246">
        <v>29</v>
      </c>
      <c r="K537" s="246">
        <v>7</v>
      </c>
      <c r="L537" s="41" t="s">
        <v>133</v>
      </c>
      <c r="M537" s="40" t="s">
        <v>186</v>
      </c>
      <c r="N537" s="41" t="s">
        <v>131</v>
      </c>
      <c r="O537" s="40" t="s">
        <v>452</v>
      </c>
      <c r="P537" s="41" t="s">
        <v>130</v>
      </c>
      <c r="Q537" s="40" t="s">
        <v>829</v>
      </c>
      <c r="R537" s="41" t="s">
        <v>129</v>
      </c>
      <c r="S537" s="40" t="s">
        <v>444</v>
      </c>
      <c r="T537" s="41" t="s">
        <v>128</v>
      </c>
      <c r="U537" s="40" t="s">
        <v>215</v>
      </c>
      <c r="V537" s="41" t="s">
        <v>127</v>
      </c>
      <c r="W537" s="40" t="s">
        <v>121</v>
      </c>
      <c r="X537" s="41" t="s">
        <v>126</v>
      </c>
      <c r="Y537" s="40"/>
      <c r="Z537" s="41" t="s">
        <v>125</v>
      </c>
      <c r="AA537" s="40"/>
      <c r="AB537" s="39"/>
      <c r="AC537" s="40"/>
      <c r="AD537" s="39" t="s">
        <v>1061</v>
      </c>
      <c r="AE537" s="38" t="s">
        <v>414</v>
      </c>
      <c r="AF537" s="250">
        <v>7</v>
      </c>
      <c r="AG537" s="250"/>
      <c r="AH537" s="37"/>
      <c r="AI537" s="11"/>
      <c r="AJ537" s="233">
        <f>SUMPRODUCT(LEN($M537:$U540)-LEN(SUBSTITUTE($M537:$U540,"A", "")))</f>
        <v>41</v>
      </c>
      <c r="AK537" s="239">
        <f>SUMPRODUCT(LEN($X537:$X540)-LEN(SUBSTITUTE($X537:$X540,"A", "")))</f>
        <v>0</v>
      </c>
      <c r="AL537" s="230">
        <f>SUMPRODUCT(LEN($W537:$W540)-LEN(SUBSTITUTE($W537:$W540,"A", "")))</f>
        <v>0</v>
      </c>
      <c r="AM537" s="233">
        <f>SUMPRODUCT(LEN($M537:$U540)-LEN(SUBSTITUTE($M537:$U540,"S", "")))</f>
        <v>20</v>
      </c>
      <c r="AN537" s="239">
        <f>SUMPRODUCT(LEN($X537:$X540)-LEN(SUBSTITUTE($X537:$X540,"S", "")))</f>
        <v>0</v>
      </c>
      <c r="AO537" s="230">
        <f>SUMPRODUCT(LEN($W537:$W540)-LEN(SUBSTITUTE($W537:$W540,"S", "")))</f>
        <v>2</v>
      </c>
      <c r="AP537" s="233">
        <f>SUMPRODUCT(LEN($M537:$U540)-LEN(SUBSTITUTE($M537:$U540,"F", "")))</f>
        <v>1</v>
      </c>
      <c r="AQ537" s="239">
        <f>SUMPRODUCT(LEN($X537:$X540)-LEN(SUBSTITUTE($X537:$X540,"F", "")))</f>
        <v>0</v>
      </c>
      <c r="AR537" s="230">
        <f>SUMPRODUCT(LEN($W537:$W540)-LEN(SUBSTITUTE($W537:$W540,"F", "")))</f>
        <v>0</v>
      </c>
      <c r="AS537" s="233">
        <f>SUMPRODUCT(LEN($M537:$U540)-LEN(SUBSTITUTE($M537:$U540,"G", "")))</f>
        <v>14</v>
      </c>
      <c r="AT537" s="239">
        <f>SUMPRODUCT(LEN($X537:$X540)-LEN(SUBSTITUTE($X537:$X540,"G", "")))</f>
        <v>0</v>
      </c>
      <c r="AU537" s="230">
        <f>SUMPRODUCT(LEN($W537:$W540)-LEN(SUBSTITUTE($W537:$W540,"G", "")))</f>
        <v>0</v>
      </c>
      <c r="AV537" s="233">
        <f>SUMPRODUCT(LEN($L537:$U540)-LEN(SUBSTITUTE($L537:$U540,"M", "")))</f>
        <v>0</v>
      </c>
      <c r="AW537" s="236">
        <f>SUMPRODUCT(LEN($X537:$X540)-LEN(SUBSTITUTE($X537:$X540,"M", "")))</f>
        <v>0</v>
      </c>
      <c r="AX537" s="230">
        <f>SUMPRODUCT(LEN($W537:$W540)-LEN(SUBSTITUTE($W537:$W540,"M", "")))</f>
        <v>0</v>
      </c>
      <c r="AY537" s="291">
        <f>SUMPRODUCT(LEN($AE537:$AE540)-LEN(SUBSTITUTE($AE537:$AE540,"S", "")))</f>
        <v>0</v>
      </c>
      <c r="AZ537" s="227">
        <f>SUMPRODUCT(LEN($AE537:$AE540)-LEN(SUBSTITUTE($AE537:$AE540,"F", "")))</f>
        <v>0</v>
      </c>
      <c r="BA537" s="227">
        <f>SUMPRODUCT(LEN($AE537:$AE540)-LEN(SUBSTITUTE($AE537:$AE540,"G", "")))</f>
        <v>1</v>
      </c>
      <c r="BB537" s="294">
        <f>SUMPRODUCT(LEN($AE537:$AE540)-LEN(SUBSTITUTE($AE537:$AE540,"M", "")))</f>
        <v>0</v>
      </c>
    </row>
    <row r="538" spans="2:62" ht="28.15" customHeight="1" thickBot="1" x14ac:dyDescent="0.25">
      <c r="B538" s="30"/>
      <c r="C538" s="243"/>
      <c r="D538" s="36"/>
      <c r="E538" s="35"/>
      <c r="F538" s="35"/>
      <c r="G538" s="34"/>
      <c r="H538" s="224"/>
      <c r="I538" s="247"/>
      <c r="J538" s="247"/>
      <c r="K538" s="247"/>
      <c r="L538" s="33" t="s">
        <v>123</v>
      </c>
      <c r="M538" s="32" t="s">
        <v>132</v>
      </c>
      <c r="N538" s="33" t="s">
        <v>122</v>
      </c>
      <c r="O538" s="32" t="s">
        <v>689</v>
      </c>
      <c r="P538" s="33" t="s">
        <v>120</v>
      </c>
      <c r="Q538" s="32" t="s">
        <v>1060</v>
      </c>
      <c r="R538" s="33" t="s">
        <v>119</v>
      </c>
      <c r="S538" s="32" t="s">
        <v>427</v>
      </c>
      <c r="T538" s="33" t="s">
        <v>118</v>
      </c>
      <c r="U538" s="32" t="s">
        <v>175</v>
      </c>
      <c r="V538" s="33" t="s">
        <v>117</v>
      </c>
      <c r="W538" s="32" t="s">
        <v>121</v>
      </c>
      <c r="X538" s="33" t="s">
        <v>116</v>
      </c>
      <c r="Y538" s="32"/>
      <c r="Z538" s="33" t="s">
        <v>115</v>
      </c>
      <c r="AA538" s="32"/>
      <c r="AB538" s="31"/>
      <c r="AC538" s="32"/>
      <c r="AD538" s="31"/>
      <c r="AE538" s="23"/>
      <c r="AF538" s="251"/>
      <c r="AG538" s="251"/>
      <c r="AH538" s="22"/>
      <c r="AI538" s="11"/>
      <c r="AJ538" s="234"/>
      <c r="AK538" s="240"/>
      <c r="AL538" s="231"/>
      <c r="AM538" s="234"/>
      <c r="AN538" s="240"/>
      <c r="AO538" s="231"/>
      <c r="AP538" s="234"/>
      <c r="AQ538" s="240"/>
      <c r="AR538" s="231"/>
      <c r="AS538" s="234"/>
      <c r="AT538" s="240"/>
      <c r="AU538" s="231"/>
      <c r="AV538" s="234"/>
      <c r="AW538" s="237"/>
      <c r="AX538" s="231"/>
      <c r="AY538" s="292"/>
      <c r="AZ538" s="228"/>
      <c r="BA538" s="228"/>
      <c r="BB538" s="295"/>
    </row>
    <row r="539" spans="2:62" ht="28.15" customHeight="1" x14ac:dyDescent="0.2">
      <c r="B539" s="30"/>
      <c r="C539" s="244"/>
      <c r="D539" s="29"/>
      <c r="E539" s="28"/>
      <c r="F539" s="28"/>
      <c r="G539" s="27"/>
      <c r="H539" s="225">
        <v>208</v>
      </c>
      <c r="I539" s="248"/>
      <c r="J539" s="248"/>
      <c r="K539" s="248"/>
      <c r="L539" s="26" t="s">
        <v>114</v>
      </c>
      <c r="M539" s="25" t="s">
        <v>484</v>
      </c>
      <c r="N539" s="26" t="s">
        <v>112</v>
      </c>
      <c r="O539" s="25" t="s">
        <v>1059</v>
      </c>
      <c r="P539" s="26" t="s">
        <v>111</v>
      </c>
      <c r="Q539" s="25" t="s">
        <v>714</v>
      </c>
      <c r="R539" s="26" t="s">
        <v>110</v>
      </c>
      <c r="S539" s="25" t="s">
        <v>375</v>
      </c>
      <c r="T539" s="26" t="s">
        <v>109</v>
      </c>
      <c r="U539" s="25" t="s">
        <v>175</v>
      </c>
      <c r="V539" s="26" t="s">
        <v>108</v>
      </c>
      <c r="W539" s="25"/>
      <c r="X539" s="26" t="s">
        <v>107</v>
      </c>
      <c r="Y539" s="25"/>
      <c r="Z539" s="26" t="s">
        <v>106</v>
      </c>
      <c r="AA539" s="25"/>
      <c r="AB539" s="24"/>
      <c r="AC539" s="25"/>
      <c r="AD539" s="24"/>
      <c r="AE539" s="23"/>
      <c r="AF539" s="251"/>
      <c r="AG539" s="251"/>
      <c r="AH539" s="22"/>
      <c r="AI539" s="11"/>
      <c r="AJ539" s="234"/>
      <c r="AK539" s="240"/>
      <c r="AL539" s="231"/>
      <c r="AM539" s="234"/>
      <c r="AN539" s="240"/>
      <c r="AO539" s="231"/>
      <c r="AP539" s="234"/>
      <c r="AQ539" s="240"/>
      <c r="AR539" s="231"/>
      <c r="AS539" s="234"/>
      <c r="AT539" s="240"/>
      <c r="AU539" s="231"/>
      <c r="AV539" s="234"/>
      <c r="AW539" s="237"/>
      <c r="AX539" s="231"/>
      <c r="AY539" s="292"/>
      <c r="AZ539" s="228"/>
      <c r="BA539" s="228"/>
      <c r="BB539" s="295"/>
    </row>
    <row r="540" spans="2:62" ht="28.15" customHeight="1" thickBot="1" x14ac:dyDescent="0.25">
      <c r="B540" s="30"/>
      <c r="C540" s="253"/>
      <c r="D540" s="51"/>
      <c r="E540" s="50"/>
      <c r="F540" s="50"/>
      <c r="G540" s="49"/>
      <c r="H540" s="226"/>
      <c r="I540" s="254"/>
      <c r="J540" s="254"/>
      <c r="K540" s="254"/>
      <c r="L540" s="48" t="s">
        <v>105</v>
      </c>
      <c r="M540" s="47" t="s">
        <v>389</v>
      </c>
      <c r="N540" s="48" t="s">
        <v>103</v>
      </c>
      <c r="O540" s="47" t="s">
        <v>619</v>
      </c>
      <c r="P540" s="48" t="s">
        <v>102</v>
      </c>
      <c r="Q540" s="47" t="s">
        <v>1058</v>
      </c>
      <c r="R540" s="48" t="s">
        <v>101</v>
      </c>
      <c r="S540" s="47" t="s">
        <v>188</v>
      </c>
      <c r="T540" s="48">
        <v>20</v>
      </c>
      <c r="U540" s="47" t="s">
        <v>121</v>
      </c>
      <c r="V540" s="48" t="s">
        <v>100</v>
      </c>
      <c r="W540" s="47"/>
      <c r="X540" s="48" t="s">
        <v>99</v>
      </c>
      <c r="Y540" s="47"/>
      <c r="Z540" s="48" t="s">
        <v>98</v>
      </c>
      <c r="AA540" s="47"/>
      <c r="AB540" s="16"/>
      <c r="AC540" s="47"/>
      <c r="AD540" s="16"/>
      <c r="AE540" s="46"/>
      <c r="AF540" s="255"/>
      <c r="AG540" s="255"/>
      <c r="AH540" s="45"/>
      <c r="AI540" s="11"/>
      <c r="AJ540" s="235"/>
      <c r="AK540" s="241"/>
      <c r="AL540" s="232"/>
      <c r="AM540" s="235"/>
      <c r="AN540" s="241"/>
      <c r="AO540" s="232"/>
      <c r="AP540" s="235"/>
      <c r="AQ540" s="241"/>
      <c r="AR540" s="232"/>
      <c r="AS540" s="235"/>
      <c r="AT540" s="241"/>
      <c r="AU540" s="232"/>
      <c r="AV540" s="235"/>
      <c r="AW540" s="238"/>
      <c r="AX540" s="232"/>
      <c r="AY540" s="293"/>
      <c r="AZ540" s="229"/>
      <c r="BA540" s="229"/>
      <c r="BB540" s="296"/>
    </row>
    <row r="541" spans="2:62" ht="28.15" customHeight="1" x14ac:dyDescent="0.2">
      <c r="B541" s="30"/>
      <c r="C541" s="242">
        <v>2</v>
      </c>
      <c r="D541" s="44"/>
      <c r="E541" s="43"/>
      <c r="F541" s="43"/>
      <c r="G541" s="42"/>
      <c r="H541" s="223"/>
      <c r="I541" s="246">
        <v>85</v>
      </c>
      <c r="J541" s="246">
        <v>27</v>
      </c>
      <c r="K541" s="246">
        <v>7</v>
      </c>
      <c r="L541" s="41" t="s">
        <v>133</v>
      </c>
      <c r="M541" s="40" t="s">
        <v>773</v>
      </c>
      <c r="N541" s="41" t="s">
        <v>131</v>
      </c>
      <c r="O541" s="40" t="s">
        <v>389</v>
      </c>
      <c r="P541" s="41" t="s">
        <v>130</v>
      </c>
      <c r="Q541" s="40" t="s">
        <v>491</v>
      </c>
      <c r="R541" s="41" t="s">
        <v>129</v>
      </c>
      <c r="S541" s="40" t="s">
        <v>399</v>
      </c>
      <c r="T541" s="41" t="s">
        <v>128</v>
      </c>
      <c r="U541" s="40" t="s">
        <v>113</v>
      </c>
      <c r="V541" s="41" t="s">
        <v>127</v>
      </c>
      <c r="W541" s="40"/>
      <c r="X541" s="41" t="s">
        <v>126</v>
      </c>
      <c r="Y541" s="40"/>
      <c r="Z541" s="41" t="s">
        <v>125</v>
      </c>
      <c r="AA541" s="40"/>
      <c r="AB541" s="39"/>
      <c r="AC541" s="40"/>
      <c r="AD541" s="39"/>
      <c r="AE541" s="38"/>
      <c r="AF541" s="250"/>
      <c r="AG541" s="250"/>
      <c r="AH541" s="37"/>
      <c r="AI541" s="11"/>
      <c r="AJ541" s="233">
        <f>SUMPRODUCT(LEN($M541:$U544)-LEN(SUBSTITUTE($M541:$U544,"A", "")))</f>
        <v>34</v>
      </c>
      <c r="AK541" s="239">
        <f>SUMPRODUCT(LEN($X541:$X544)-LEN(SUBSTITUTE($X541:$X544,"A", "")))</f>
        <v>0</v>
      </c>
      <c r="AL541" s="230">
        <f>SUMPRODUCT(LEN($W541:$W544)-LEN(SUBSTITUTE($W541:$W544,"A", "")))</f>
        <v>0</v>
      </c>
      <c r="AM541" s="233">
        <f>SUMPRODUCT(LEN($M541:$U544)-LEN(SUBSTITUTE($M541:$U544,"S", "")))</f>
        <v>10</v>
      </c>
      <c r="AN541" s="239">
        <f>SUMPRODUCT(LEN($X541:$X544)-LEN(SUBSTITUTE($X541:$X544,"S", "")))</f>
        <v>0</v>
      </c>
      <c r="AO541" s="230">
        <f>SUMPRODUCT(LEN($W541:$W544)-LEN(SUBSTITUTE($W541:$W544,"S", "")))</f>
        <v>0</v>
      </c>
      <c r="AP541" s="233">
        <f>SUMPRODUCT(LEN($M541:$U544)-LEN(SUBSTITUTE($M541:$U544,"F", "")))</f>
        <v>1</v>
      </c>
      <c r="AQ541" s="239">
        <f>SUMPRODUCT(LEN($X541:$X544)-LEN(SUBSTITUTE($X541:$X544,"F", "")))</f>
        <v>0</v>
      </c>
      <c r="AR541" s="230">
        <f>SUMPRODUCT(LEN($W541:$W544)-LEN(SUBSTITUTE($W541:$W544,"F", "")))</f>
        <v>0</v>
      </c>
      <c r="AS541" s="233">
        <f>SUMPRODUCT(LEN($M541:$U544)-LEN(SUBSTITUTE($M541:$U544,"G", "")))</f>
        <v>13</v>
      </c>
      <c r="AT541" s="239">
        <f>SUMPRODUCT(LEN($X541:$X544)-LEN(SUBSTITUTE($X541:$X544,"G", "")))</f>
        <v>0</v>
      </c>
      <c r="AU541" s="230">
        <f>SUMPRODUCT(LEN($W541:$W544)-LEN(SUBSTITUTE($W541:$W544,"G", "")))</f>
        <v>0</v>
      </c>
      <c r="AV541" s="233">
        <f>SUMPRODUCT(LEN($L541:$U544)-LEN(SUBSTITUTE($L541:$U544,"M", "")))</f>
        <v>0</v>
      </c>
      <c r="AW541" s="236">
        <f>SUMPRODUCT(LEN($X541:$X544)-LEN(SUBSTITUTE($X541:$X544,"M", "")))</f>
        <v>0</v>
      </c>
      <c r="AX541" s="230">
        <f>SUMPRODUCT(LEN($W541:$W544)-LEN(SUBSTITUTE($W541:$W544,"M", "")))</f>
        <v>0</v>
      </c>
      <c r="AY541" s="291">
        <f>SUMPRODUCT(LEN($AE541:$AE544)-LEN(SUBSTITUTE($AE541:$AE544,"S", "")))</f>
        <v>0</v>
      </c>
      <c r="AZ541" s="227">
        <f>SUMPRODUCT(LEN($AE541:$AE544)-LEN(SUBSTITUTE($AE541:$AE544,"F", "")))</f>
        <v>0</v>
      </c>
      <c r="BA541" s="227">
        <f>SUMPRODUCT(LEN($AE541:$AE544)-LEN(SUBSTITUTE($AE541:$AE544,"G", "")))</f>
        <v>0</v>
      </c>
      <c r="BB541" s="294">
        <f>SUMPRODUCT(LEN($AE541:$AE544)-LEN(SUBSTITUTE($AE541:$AE544,"M", "")))</f>
        <v>0</v>
      </c>
    </row>
    <row r="542" spans="2:62" ht="28.15" customHeight="1" thickBot="1" x14ac:dyDescent="0.25">
      <c r="B542" s="30"/>
      <c r="C542" s="243"/>
      <c r="D542" s="36"/>
      <c r="E542" s="35"/>
      <c r="F542" s="35"/>
      <c r="G542" s="34"/>
      <c r="H542" s="224"/>
      <c r="I542" s="247"/>
      <c r="J542" s="247"/>
      <c r="K542" s="247"/>
      <c r="L542" s="33" t="s">
        <v>123</v>
      </c>
      <c r="M542" s="32" t="s">
        <v>527</v>
      </c>
      <c r="N542" s="33" t="s">
        <v>122</v>
      </c>
      <c r="O542" s="32" t="s">
        <v>867</v>
      </c>
      <c r="P542" s="33" t="s">
        <v>120</v>
      </c>
      <c r="Q542" s="32" t="s">
        <v>377</v>
      </c>
      <c r="R542" s="33" t="s">
        <v>119</v>
      </c>
      <c r="S542" s="32" t="s">
        <v>430</v>
      </c>
      <c r="T542" s="33" t="s">
        <v>118</v>
      </c>
      <c r="U542" s="32" t="s">
        <v>121</v>
      </c>
      <c r="V542" s="33" t="s">
        <v>117</v>
      </c>
      <c r="W542" s="32"/>
      <c r="X542" s="33" t="s">
        <v>116</v>
      </c>
      <c r="Y542" s="32"/>
      <c r="Z542" s="33" t="s">
        <v>115</v>
      </c>
      <c r="AA542" s="32"/>
      <c r="AB542" s="31"/>
      <c r="AC542" s="32"/>
      <c r="AD542" s="31"/>
      <c r="AE542" s="23"/>
      <c r="AF542" s="251"/>
      <c r="AG542" s="251"/>
      <c r="AH542" s="22"/>
      <c r="AI542" s="11"/>
      <c r="AJ542" s="234"/>
      <c r="AK542" s="240"/>
      <c r="AL542" s="231"/>
      <c r="AM542" s="234"/>
      <c r="AN542" s="240"/>
      <c r="AO542" s="231"/>
      <c r="AP542" s="234"/>
      <c r="AQ542" s="240"/>
      <c r="AR542" s="231"/>
      <c r="AS542" s="234"/>
      <c r="AT542" s="240"/>
      <c r="AU542" s="231"/>
      <c r="AV542" s="234"/>
      <c r="AW542" s="237"/>
      <c r="AX542" s="231"/>
      <c r="AY542" s="292"/>
      <c r="AZ542" s="228"/>
      <c r="BA542" s="228"/>
      <c r="BB542" s="295"/>
    </row>
    <row r="543" spans="2:62" ht="28.15" customHeight="1" x14ac:dyDescent="0.2">
      <c r="B543" s="30"/>
      <c r="C543" s="244"/>
      <c r="D543" s="29"/>
      <c r="E543" s="28"/>
      <c r="F543" s="28"/>
      <c r="G543" s="27"/>
      <c r="H543" s="225"/>
      <c r="I543" s="248"/>
      <c r="J543" s="248"/>
      <c r="K543" s="248"/>
      <c r="L543" s="26" t="s">
        <v>114</v>
      </c>
      <c r="M543" s="25" t="s">
        <v>613</v>
      </c>
      <c r="N543" s="26" t="s">
        <v>112</v>
      </c>
      <c r="O543" s="25" t="s">
        <v>382</v>
      </c>
      <c r="P543" s="26" t="s">
        <v>111</v>
      </c>
      <c r="Q543" s="25" t="s">
        <v>389</v>
      </c>
      <c r="R543" s="26" t="s">
        <v>110</v>
      </c>
      <c r="S543" s="25" t="s">
        <v>217</v>
      </c>
      <c r="T543" s="26" t="s">
        <v>109</v>
      </c>
      <c r="U543" s="25" t="s">
        <v>121</v>
      </c>
      <c r="V543" s="26" t="s">
        <v>108</v>
      </c>
      <c r="W543" s="25"/>
      <c r="X543" s="26" t="s">
        <v>107</v>
      </c>
      <c r="Y543" s="25"/>
      <c r="Z543" s="26" t="s">
        <v>106</v>
      </c>
      <c r="AA543" s="25"/>
      <c r="AB543" s="24"/>
      <c r="AC543" s="25"/>
      <c r="AD543" s="24"/>
      <c r="AE543" s="23"/>
      <c r="AF543" s="251"/>
      <c r="AG543" s="251"/>
      <c r="AH543" s="22"/>
      <c r="AI543" s="11"/>
      <c r="AJ543" s="234"/>
      <c r="AK543" s="240"/>
      <c r="AL543" s="231"/>
      <c r="AM543" s="234"/>
      <c r="AN543" s="240"/>
      <c r="AO543" s="231"/>
      <c r="AP543" s="234"/>
      <c r="AQ543" s="240"/>
      <c r="AR543" s="231"/>
      <c r="AS543" s="234"/>
      <c r="AT543" s="240"/>
      <c r="AU543" s="231"/>
      <c r="AV543" s="234"/>
      <c r="AW543" s="237"/>
      <c r="AX543" s="231"/>
      <c r="AY543" s="292"/>
      <c r="AZ543" s="228"/>
      <c r="BA543" s="228"/>
      <c r="BB543" s="295"/>
    </row>
    <row r="544" spans="2:62" ht="28.15" customHeight="1" thickBot="1" x14ac:dyDescent="0.25">
      <c r="B544" s="30"/>
      <c r="C544" s="253"/>
      <c r="D544" s="51"/>
      <c r="E544" s="50"/>
      <c r="F544" s="50"/>
      <c r="G544" s="49"/>
      <c r="H544" s="226"/>
      <c r="I544" s="254"/>
      <c r="J544" s="254"/>
      <c r="K544" s="254"/>
      <c r="L544" s="48" t="s">
        <v>105</v>
      </c>
      <c r="M544" s="47" t="s">
        <v>104</v>
      </c>
      <c r="N544" s="48" t="s">
        <v>103</v>
      </c>
      <c r="O544" s="47" t="s">
        <v>186</v>
      </c>
      <c r="P544" s="48" t="s">
        <v>102</v>
      </c>
      <c r="Q544" s="47" t="s">
        <v>1057</v>
      </c>
      <c r="R544" s="48" t="s">
        <v>101</v>
      </c>
      <c r="S544" s="47" t="s">
        <v>121</v>
      </c>
      <c r="T544" s="48">
        <v>20</v>
      </c>
      <c r="U544" s="47" t="s">
        <v>121</v>
      </c>
      <c r="V544" s="48" t="s">
        <v>100</v>
      </c>
      <c r="W544" s="47"/>
      <c r="X544" s="48" t="s">
        <v>99</v>
      </c>
      <c r="Y544" s="47"/>
      <c r="Z544" s="48" t="s">
        <v>98</v>
      </c>
      <c r="AA544" s="47"/>
      <c r="AB544" s="16"/>
      <c r="AC544" s="47"/>
      <c r="AD544" s="16"/>
      <c r="AE544" s="46"/>
      <c r="AF544" s="255"/>
      <c r="AG544" s="255"/>
      <c r="AH544" s="45"/>
      <c r="AI544" s="11"/>
      <c r="AJ544" s="235"/>
      <c r="AK544" s="241"/>
      <c r="AL544" s="232"/>
      <c r="AM544" s="235"/>
      <c r="AN544" s="241"/>
      <c r="AO544" s="232"/>
      <c r="AP544" s="235"/>
      <c r="AQ544" s="241"/>
      <c r="AR544" s="232"/>
      <c r="AS544" s="235"/>
      <c r="AT544" s="241"/>
      <c r="AU544" s="232"/>
      <c r="AV544" s="235"/>
      <c r="AW544" s="238"/>
      <c r="AX544" s="232"/>
      <c r="AY544" s="293"/>
      <c r="AZ544" s="229"/>
      <c r="BA544" s="229"/>
      <c r="BB544" s="296"/>
    </row>
    <row r="545" spans="2:62" ht="28.15" customHeight="1" x14ac:dyDescent="0.2">
      <c r="B545" s="30"/>
      <c r="C545" s="242">
        <v>3</v>
      </c>
      <c r="D545" s="44"/>
      <c r="E545" s="43"/>
      <c r="F545" s="43"/>
      <c r="G545" s="42"/>
      <c r="H545" s="223"/>
      <c r="I545" s="246">
        <v>58</v>
      </c>
      <c r="J545" s="246">
        <v>21</v>
      </c>
      <c r="K545" s="246">
        <v>6</v>
      </c>
      <c r="L545" s="41" t="s">
        <v>133</v>
      </c>
      <c r="M545" s="40" t="s">
        <v>414</v>
      </c>
      <c r="N545" s="41" t="s">
        <v>131</v>
      </c>
      <c r="O545" s="40" t="s">
        <v>399</v>
      </c>
      <c r="P545" s="41" t="s">
        <v>130</v>
      </c>
      <c r="Q545" s="40" t="s">
        <v>428</v>
      </c>
      <c r="R545" s="41" t="s">
        <v>129</v>
      </c>
      <c r="S545" s="40" t="s">
        <v>113</v>
      </c>
      <c r="T545" s="41" t="s">
        <v>128</v>
      </c>
      <c r="U545" s="40"/>
      <c r="V545" s="41" t="s">
        <v>127</v>
      </c>
      <c r="W545" s="40"/>
      <c r="X545" s="41" t="s">
        <v>126</v>
      </c>
      <c r="Y545" s="40"/>
      <c r="Z545" s="41" t="s">
        <v>125</v>
      </c>
      <c r="AA545" s="40"/>
      <c r="AB545" s="39"/>
      <c r="AC545" s="40"/>
      <c r="AD545" s="39"/>
      <c r="AE545" s="38"/>
      <c r="AF545" s="250"/>
      <c r="AG545" s="250"/>
      <c r="AH545" s="37"/>
      <c r="AI545" s="11"/>
      <c r="AJ545" s="233">
        <f>SUMPRODUCT(LEN($M545:$U548)-LEN(SUBSTITUTE($M545:$U548,"A", "")))</f>
        <v>17</v>
      </c>
      <c r="AK545" s="239">
        <f>SUMPRODUCT(LEN($X545:$X548)-LEN(SUBSTITUTE($X545:$X548,"A", "")))</f>
        <v>0</v>
      </c>
      <c r="AL545" s="230">
        <f>SUMPRODUCT(LEN($W545:$W548)-LEN(SUBSTITUTE($W545:$W548,"A", "")))</f>
        <v>0</v>
      </c>
      <c r="AM545" s="233">
        <f>SUMPRODUCT(LEN($M545:$U548)-LEN(SUBSTITUTE($M545:$U548,"S", "")))</f>
        <v>9</v>
      </c>
      <c r="AN545" s="239">
        <f>SUMPRODUCT(LEN($X545:$X548)-LEN(SUBSTITUTE($X545:$X548,"S", "")))</f>
        <v>0</v>
      </c>
      <c r="AO545" s="230">
        <f>SUMPRODUCT(LEN($W545:$W548)-LEN(SUBSTITUTE($W545:$W548,"S", "")))</f>
        <v>0</v>
      </c>
      <c r="AP545" s="233">
        <f>SUMPRODUCT(LEN($M545:$U548)-LEN(SUBSTITUTE($M545:$U548,"F", "")))</f>
        <v>0</v>
      </c>
      <c r="AQ545" s="239">
        <f>SUMPRODUCT(LEN($X545:$X548)-LEN(SUBSTITUTE($X545:$X548,"F", "")))</f>
        <v>0</v>
      </c>
      <c r="AR545" s="230">
        <f>SUMPRODUCT(LEN($W545:$W548)-LEN(SUBSTITUTE($W545:$W548,"F", "")))</f>
        <v>0</v>
      </c>
      <c r="AS545" s="233">
        <f>SUMPRODUCT(LEN($M545:$U548)-LEN(SUBSTITUTE($M545:$U548,"G", "")))</f>
        <v>5</v>
      </c>
      <c r="AT545" s="239">
        <f>SUMPRODUCT(LEN($X545:$X548)-LEN(SUBSTITUTE($X545:$X548,"G", "")))</f>
        <v>0</v>
      </c>
      <c r="AU545" s="230">
        <f>SUMPRODUCT(LEN($W545:$W548)-LEN(SUBSTITUTE($W545:$W548,"G", "")))</f>
        <v>0</v>
      </c>
      <c r="AV545" s="233">
        <f>SUMPRODUCT(LEN($L545:$U548)-LEN(SUBSTITUTE($L545:$U548,"M", "")))</f>
        <v>0</v>
      </c>
      <c r="AW545" s="236">
        <f>SUMPRODUCT(LEN($X545:$X548)-LEN(SUBSTITUTE($X545:$X548,"M", "")))</f>
        <v>0</v>
      </c>
      <c r="AX545" s="230">
        <f>SUMPRODUCT(LEN($W545:$W548)-LEN(SUBSTITUTE($W545:$W548,"M", "")))</f>
        <v>0</v>
      </c>
      <c r="AY545" s="291">
        <f>SUMPRODUCT(LEN($AE545:$AE548)-LEN(SUBSTITUTE($AE545:$AE548,"S", "")))</f>
        <v>0</v>
      </c>
      <c r="AZ545" s="227">
        <f>SUMPRODUCT(LEN($AE545:$AE548)-LEN(SUBSTITUTE($AE545:$AE548,"F", "")))</f>
        <v>0</v>
      </c>
      <c r="BA545" s="227">
        <f>SUMPRODUCT(LEN($AE545:$AE548)-LEN(SUBSTITUTE($AE545:$AE548,"G", "")))</f>
        <v>0</v>
      </c>
      <c r="BB545" s="294">
        <f>SUMPRODUCT(LEN($AE545:$AE548)-LEN(SUBSTITUTE($AE545:$AE548,"M", "")))</f>
        <v>0</v>
      </c>
    </row>
    <row r="546" spans="2:62" ht="28.15" customHeight="1" thickBot="1" x14ac:dyDescent="0.25">
      <c r="B546" s="30"/>
      <c r="C546" s="243"/>
      <c r="D546" s="36"/>
      <c r="E546" s="35"/>
      <c r="F546" s="35"/>
      <c r="G546" s="34"/>
      <c r="H546" s="224"/>
      <c r="I546" s="247"/>
      <c r="J546" s="247"/>
      <c r="K546" s="247"/>
      <c r="L546" s="33" t="s">
        <v>123</v>
      </c>
      <c r="M546" s="32" t="s">
        <v>132</v>
      </c>
      <c r="N546" s="33" t="s">
        <v>122</v>
      </c>
      <c r="O546" s="32" t="s">
        <v>484</v>
      </c>
      <c r="P546" s="33" t="s">
        <v>120</v>
      </c>
      <c r="Q546" s="32" t="s">
        <v>175</v>
      </c>
      <c r="R546" s="33" t="s">
        <v>119</v>
      </c>
      <c r="S546" s="32" t="s">
        <v>104</v>
      </c>
      <c r="T546" s="33" t="s">
        <v>118</v>
      </c>
      <c r="U546" s="32"/>
      <c r="V546" s="33" t="s">
        <v>117</v>
      </c>
      <c r="W546" s="32"/>
      <c r="X546" s="33" t="s">
        <v>116</v>
      </c>
      <c r="Y546" s="32"/>
      <c r="Z546" s="33" t="s">
        <v>115</v>
      </c>
      <c r="AA546" s="32"/>
      <c r="AB546" s="31"/>
      <c r="AC546" s="32"/>
      <c r="AD546" s="31"/>
      <c r="AE546" s="23"/>
      <c r="AF546" s="251"/>
      <c r="AG546" s="251"/>
      <c r="AH546" s="22"/>
      <c r="AI546" s="11"/>
      <c r="AJ546" s="234"/>
      <c r="AK546" s="240"/>
      <c r="AL546" s="231"/>
      <c r="AM546" s="234"/>
      <c r="AN546" s="240"/>
      <c r="AO546" s="231"/>
      <c r="AP546" s="234"/>
      <c r="AQ546" s="240"/>
      <c r="AR546" s="231"/>
      <c r="AS546" s="234"/>
      <c r="AT546" s="240"/>
      <c r="AU546" s="231"/>
      <c r="AV546" s="234"/>
      <c r="AW546" s="237"/>
      <c r="AX546" s="231"/>
      <c r="AY546" s="292"/>
      <c r="AZ546" s="228"/>
      <c r="BA546" s="228"/>
      <c r="BB546" s="295"/>
    </row>
    <row r="547" spans="2:62" ht="28.15" customHeight="1" x14ac:dyDescent="0.2">
      <c r="B547" s="30"/>
      <c r="C547" s="244"/>
      <c r="D547" s="29"/>
      <c r="E547" s="28"/>
      <c r="F547" s="28"/>
      <c r="G547" s="27"/>
      <c r="H547" s="225"/>
      <c r="I547" s="248"/>
      <c r="J547" s="248"/>
      <c r="K547" s="248"/>
      <c r="L547" s="26" t="s">
        <v>114</v>
      </c>
      <c r="M547" s="25" t="s">
        <v>389</v>
      </c>
      <c r="N547" s="26" t="s">
        <v>112</v>
      </c>
      <c r="O547" s="25" t="s">
        <v>187</v>
      </c>
      <c r="P547" s="26" t="s">
        <v>111</v>
      </c>
      <c r="Q547" s="25" t="s">
        <v>113</v>
      </c>
      <c r="R547" s="26" t="s">
        <v>110</v>
      </c>
      <c r="S547" s="25" t="s">
        <v>121</v>
      </c>
      <c r="T547" s="26" t="s">
        <v>109</v>
      </c>
      <c r="U547" s="25"/>
      <c r="V547" s="26" t="s">
        <v>108</v>
      </c>
      <c r="W547" s="25"/>
      <c r="X547" s="26" t="s">
        <v>107</v>
      </c>
      <c r="Y547" s="25"/>
      <c r="Z547" s="26" t="s">
        <v>106</v>
      </c>
      <c r="AA547" s="25"/>
      <c r="AB547" s="24"/>
      <c r="AC547" s="25"/>
      <c r="AD547" s="24"/>
      <c r="AE547" s="23"/>
      <c r="AF547" s="251"/>
      <c r="AG547" s="251"/>
      <c r="AH547" s="22"/>
      <c r="AI547" s="11"/>
      <c r="AJ547" s="234"/>
      <c r="AK547" s="240"/>
      <c r="AL547" s="231"/>
      <c r="AM547" s="234"/>
      <c r="AN547" s="240"/>
      <c r="AO547" s="231"/>
      <c r="AP547" s="234"/>
      <c r="AQ547" s="240"/>
      <c r="AR547" s="231"/>
      <c r="AS547" s="234"/>
      <c r="AT547" s="240"/>
      <c r="AU547" s="231"/>
      <c r="AV547" s="234"/>
      <c r="AW547" s="237"/>
      <c r="AX547" s="231"/>
      <c r="AY547" s="292"/>
      <c r="AZ547" s="228"/>
      <c r="BA547" s="228"/>
      <c r="BB547" s="295"/>
    </row>
    <row r="548" spans="2:62" ht="28.15" customHeight="1" thickBot="1" x14ac:dyDescent="0.25">
      <c r="B548" s="21"/>
      <c r="C548" s="245"/>
      <c r="D548" s="20"/>
      <c r="E548" s="19"/>
      <c r="F548" s="19"/>
      <c r="G548" s="18"/>
      <c r="H548" s="226"/>
      <c r="I548" s="249"/>
      <c r="J548" s="249"/>
      <c r="K548" s="249"/>
      <c r="L548" s="17" t="s">
        <v>105</v>
      </c>
      <c r="M548" s="15" t="s">
        <v>132</v>
      </c>
      <c r="N548" s="17" t="s">
        <v>103</v>
      </c>
      <c r="O548" s="15" t="s">
        <v>132</v>
      </c>
      <c r="P548" s="17" t="s">
        <v>102</v>
      </c>
      <c r="Q548" s="15" t="s">
        <v>175</v>
      </c>
      <c r="R548" s="17" t="s">
        <v>101</v>
      </c>
      <c r="S548" s="15"/>
      <c r="T548" s="17">
        <v>20</v>
      </c>
      <c r="U548" s="15"/>
      <c r="V548" s="17" t="s">
        <v>100</v>
      </c>
      <c r="W548" s="15"/>
      <c r="X548" s="17" t="s">
        <v>99</v>
      </c>
      <c r="Y548" s="15"/>
      <c r="Z548" s="17" t="s">
        <v>98</v>
      </c>
      <c r="AA548" s="15"/>
      <c r="AB548" s="16"/>
      <c r="AC548" s="15"/>
      <c r="AD548" s="14"/>
      <c r="AE548" s="13"/>
      <c r="AF548" s="252"/>
      <c r="AG548" s="252"/>
      <c r="AH548" s="12"/>
      <c r="AI548" s="11"/>
      <c r="AJ548" s="235"/>
      <c r="AK548" s="241"/>
      <c r="AL548" s="232"/>
      <c r="AM548" s="235"/>
      <c r="AN548" s="241"/>
      <c r="AO548" s="232"/>
      <c r="AP548" s="235"/>
      <c r="AQ548" s="241"/>
      <c r="AR548" s="232"/>
      <c r="AS548" s="235"/>
      <c r="AT548" s="241"/>
      <c r="AU548" s="232"/>
      <c r="AV548" s="235"/>
      <c r="AW548" s="238"/>
      <c r="AX548" s="232"/>
      <c r="AY548" s="293"/>
      <c r="AZ548" s="229"/>
      <c r="BA548" s="229"/>
      <c r="BB548" s="296"/>
    </row>
    <row r="549" spans="2:62" ht="85.9" customHeight="1" thickTop="1" thickBot="1" x14ac:dyDescent="0.35">
      <c r="B549" s="105" t="s">
        <v>174</v>
      </c>
      <c r="C549" s="95" t="s">
        <v>173</v>
      </c>
      <c r="D549" s="100" t="s">
        <v>172</v>
      </c>
      <c r="E549" s="104" t="s">
        <v>171</v>
      </c>
      <c r="F549" s="103"/>
      <c r="G549" s="102"/>
      <c r="H549" s="101" t="s">
        <v>170</v>
      </c>
      <c r="I549" s="100" t="s">
        <v>96</v>
      </c>
      <c r="J549" s="100" t="s">
        <v>169</v>
      </c>
      <c r="K549" s="100" t="s">
        <v>97</v>
      </c>
      <c r="L549" s="256" t="s">
        <v>168</v>
      </c>
      <c r="M549" s="262"/>
      <c r="N549" s="256" t="s">
        <v>167</v>
      </c>
      <c r="O549" s="262"/>
      <c r="P549" s="256" t="s">
        <v>167</v>
      </c>
      <c r="Q549" s="257"/>
      <c r="R549" s="256" t="s">
        <v>167</v>
      </c>
      <c r="S549" s="257"/>
      <c r="T549" s="256" t="s">
        <v>167</v>
      </c>
      <c r="U549" s="257"/>
      <c r="V549" s="256" t="s">
        <v>167</v>
      </c>
      <c r="W549" s="257"/>
      <c r="X549" s="256" t="s">
        <v>167</v>
      </c>
      <c r="Y549" s="257"/>
      <c r="Z549" s="256" t="s">
        <v>167</v>
      </c>
      <c r="AA549" s="257"/>
      <c r="AB549" s="261" t="s">
        <v>166</v>
      </c>
      <c r="AC549" s="257"/>
      <c r="AD549" s="101" t="s">
        <v>165</v>
      </c>
      <c r="AE549" s="101" t="s">
        <v>164</v>
      </c>
      <c r="AF549" s="100" t="s">
        <v>163</v>
      </c>
      <c r="AG549" s="100" t="s">
        <v>162</v>
      </c>
      <c r="AH549" s="99" t="s">
        <v>161</v>
      </c>
      <c r="AI549" s="98"/>
      <c r="AJ549" s="96" t="s">
        <v>160</v>
      </c>
      <c r="AK549" s="95" t="s">
        <v>159</v>
      </c>
      <c r="AL549" s="94" t="s">
        <v>158</v>
      </c>
      <c r="AM549" s="96" t="s">
        <v>157</v>
      </c>
      <c r="AN549" s="95" t="s">
        <v>156</v>
      </c>
      <c r="AO549" s="94" t="s">
        <v>155</v>
      </c>
      <c r="AP549" s="96" t="s">
        <v>154</v>
      </c>
      <c r="AQ549" s="95" t="s">
        <v>153</v>
      </c>
      <c r="AR549" s="97" t="s">
        <v>152</v>
      </c>
      <c r="AS549" s="96" t="s">
        <v>151</v>
      </c>
      <c r="AT549" s="95" t="s">
        <v>150</v>
      </c>
      <c r="AU549" s="94" t="s">
        <v>149</v>
      </c>
      <c r="AV549" s="96" t="s">
        <v>148</v>
      </c>
      <c r="AW549" s="95" t="s">
        <v>147</v>
      </c>
      <c r="AX549" s="94" t="s">
        <v>146</v>
      </c>
      <c r="AY549" s="93" t="s">
        <v>145</v>
      </c>
      <c r="AZ549" s="92" t="s">
        <v>144</v>
      </c>
      <c r="BA549" s="92" t="s">
        <v>143</v>
      </c>
      <c r="BB549" s="91" t="s">
        <v>142</v>
      </c>
    </row>
    <row r="550" spans="2:62" ht="48" thickBot="1" x14ac:dyDescent="0.3">
      <c r="B550" s="90" t="s">
        <v>213</v>
      </c>
      <c r="C550" s="89"/>
      <c r="D550" s="88">
        <v>207</v>
      </c>
      <c r="E550" s="258"/>
      <c r="F550" s="259"/>
      <c r="G550" s="260"/>
      <c r="H550" s="87" t="s">
        <v>140</v>
      </c>
      <c r="I550" s="86"/>
      <c r="J550" s="86"/>
      <c r="K550" s="85"/>
      <c r="L550" s="84"/>
      <c r="M550" s="81"/>
      <c r="N550" s="84"/>
      <c r="O550" s="81"/>
      <c r="P550" s="84"/>
      <c r="Q550" s="81"/>
      <c r="R550" s="84"/>
      <c r="S550" s="81"/>
      <c r="T550" s="84"/>
      <c r="U550" s="81"/>
      <c r="V550" s="84"/>
      <c r="W550" s="81"/>
      <c r="X550" s="84"/>
      <c r="Y550" s="81"/>
      <c r="Z550" s="84"/>
      <c r="AA550" s="83"/>
      <c r="AB550" s="82" t="s">
        <v>139</v>
      </c>
      <c r="AC550" s="81"/>
      <c r="AD550" s="81"/>
      <c r="AE550" s="81"/>
      <c r="AF550" s="80"/>
      <c r="AG550" s="80"/>
      <c r="AH550" s="60"/>
      <c r="AI550" s="79" t="s">
        <v>138</v>
      </c>
      <c r="AJ550" s="78">
        <f t="shared" ref="AJ550:BB550" si="72">SUM(AJ552:AJ563)</f>
        <v>97</v>
      </c>
      <c r="AK550" s="77">
        <f t="shared" si="72"/>
        <v>0</v>
      </c>
      <c r="AL550" s="76">
        <f t="shared" si="72"/>
        <v>0</v>
      </c>
      <c r="AM550" s="78">
        <f t="shared" si="72"/>
        <v>39</v>
      </c>
      <c r="AN550" s="77">
        <f t="shared" si="72"/>
        <v>0</v>
      </c>
      <c r="AO550" s="76">
        <f t="shared" si="72"/>
        <v>0</v>
      </c>
      <c r="AP550" s="78">
        <f t="shared" si="72"/>
        <v>1</v>
      </c>
      <c r="AQ550" s="77">
        <f t="shared" si="72"/>
        <v>0</v>
      </c>
      <c r="AR550" s="76">
        <f t="shared" si="72"/>
        <v>0</v>
      </c>
      <c r="AS550" s="78">
        <f t="shared" si="72"/>
        <v>18</v>
      </c>
      <c r="AT550" s="77">
        <f t="shared" si="72"/>
        <v>0</v>
      </c>
      <c r="AU550" s="76">
        <f t="shared" si="72"/>
        <v>0</v>
      </c>
      <c r="AV550" s="78">
        <f t="shared" si="72"/>
        <v>0</v>
      </c>
      <c r="AW550" s="77">
        <f t="shared" si="72"/>
        <v>0</v>
      </c>
      <c r="AX550" s="76">
        <f t="shared" si="72"/>
        <v>0</v>
      </c>
      <c r="AY550" s="75">
        <f t="shared" si="72"/>
        <v>0</v>
      </c>
      <c r="AZ550" s="74">
        <f t="shared" si="72"/>
        <v>0</v>
      </c>
      <c r="BA550" s="74">
        <f t="shared" si="72"/>
        <v>0</v>
      </c>
      <c r="BB550" s="73">
        <f t="shared" si="72"/>
        <v>0</v>
      </c>
      <c r="BC550" s="72" t="s">
        <v>137</v>
      </c>
      <c r="BF550" s="5">
        <f>SUM(AJ550:AL550)/$BG$5</f>
        <v>32.333333333333336</v>
      </c>
      <c r="BG550" s="5">
        <f>SUM(AM550:AO550,AY550)/$BG$5</f>
        <v>13</v>
      </c>
      <c r="BH550" s="5">
        <f>SUM(AP550:AR550,AZ550)/$BG$5</f>
        <v>0.33333333333333331</v>
      </c>
      <c r="BI550" s="5">
        <f>SUM(AS550:AU550,BA550)/$BG$5</f>
        <v>6</v>
      </c>
      <c r="BJ550" s="5">
        <f>SUM(AV550:AX550,BB550)/$BG$5</f>
        <v>0</v>
      </c>
    </row>
    <row r="551" spans="2:62" ht="37.5" thickBot="1" x14ac:dyDescent="0.3">
      <c r="B551" s="71"/>
      <c r="C551" s="70"/>
      <c r="D551" s="69"/>
      <c r="E551" s="68"/>
      <c r="F551" s="68"/>
      <c r="G551" s="67"/>
      <c r="H551" s="66"/>
      <c r="I551" s="64"/>
      <c r="J551" s="64"/>
      <c r="K551" s="65"/>
      <c r="L551" s="64"/>
      <c r="M551" s="62"/>
      <c r="N551" s="64"/>
      <c r="O551" s="62"/>
      <c r="P551" s="64"/>
      <c r="Q551" s="62"/>
      <c r="R551" s="64"/>
      <c r="S551" s="62"/>
      <c r="T551" s="64"/>
      <c r="U551" s="62"/>
      <c r="V551" s="64"/>
      <c r="W551" s="62"/>
      <c r="X551" s="64"/>
      <c r="Y551" s="62"/>
      <c r="Z551" s="64"/>
      <c r="AA551" s="62"/>
      <c r="AB551" s="63"/>
      <c r="AC551" s="62"/>
      <c r="AD551" s="62"/>
      <c r="AE551" s="62"/>
      <c r="AF551" s="61"/>
      <c r="AG551" s="61"/>
      <c r="AH551" s="60"/>
      <c r="AI551" s="59" t="s">
        <v>136</v>
      </c>
      <c r="AJ551" s="58">
        <f t="shared" ref="AJ551:BB551" si="73">AJ550/3</f>
        <v>32.333333333333336</v>
      </c>
      <c r="AK551" s="57">
        <f t="shared" si="73"/>
        <v>0</v>
      </c>
      <c r="AL551" s="56">
        <f t="shared" si="73"/>
        <v>0</v>
      </c>
      <c r="AM551" s="58">
        <f t="shared" si="73"/>
        <v>13</v>
      </c>
      <c r="AN551" s="57">
        <f t="shared" si="73"/>
        <v>0</v>
      </c>
      <c r="AO551" s="56">
        <f t="shared" si="73"/>
        <v>0</v>
      </c>
      <c r="AP551" s="58">
        <f t="shared" si="73"/>
        <v>0.33333333333333331</v>
      </c>
      <c r="AQ551" s="57">
        <f t="shared" si="73"/>
        <v>0</v>
      </c>
      <c r="AR551" s="56">
        <f t="shared" si="73"/>
        <v>0</v>
      </c>
      <c r="AS551" s="58">
        <f t="shared" si="73"/>
        <v>6</v>
      </c>
      <c r="AT551" s="57">
        <f t="shared" si="73"/>
        <v>0</v>
      </c>
      <c r="AU551" s="56">
        <f t="shared" si="73"/>
        <v>0</v>
      </c>
      <c r="AV551" s="58">
        <f t="shared" si="73"/>
        <v>0</v>
      </c>
      <c r="AW551" s="57">
        <f t="shared" si="73"/>
        <v>0</v>
      </c>
      <c r="AX551" s="56">
        <f t="shared" si="73"/>
        <v>0</v>
      </c>
      <c r="AY551" s="55">
        <f t="shared" si="73"/>
        <v>0</v>
      </c>
      <c r="AZ551" s="54">
        <f t="shared" si="73"/>
        <v>0</v>
      </c>
      <c r="BA551" s="54">
        <f t="shared" si="73"/>
        <v>0</v>
      </c>
      <c r="BB551" s="53">
        <f t="shared" si="73"/>
        <v>0</v>
      </c>
      <c r="BC551" s="52" t="s">
        <v>135</v>
      </c>
    </row>
    <row r="552" spans="2:62" ht="28.15" customHeight="1" x14ac:dyDescent="0.2">
      <c r="B552" s="30"/>
      <c r="C552" s="242">
        <v>1</v>
      </c>
      <c r="D552" s="44"/>
      <c r="E552" s="43"/>
      <c r="F552" s="43"/>
      <c r="G552" s="42"/>
      <c r="H552" s="223" t="s">
        <v>384</v>
      </c>
      <c r="I552" s="246">
        <v>99</v>
      </c>
      <c r="J552" s="246">
        <v>28</v>
      </c>
      <c r="K552" s="246">
        <v>8</v>
      </c>
      <c r="L552" s="41" t="s">
        <v>133</v>
      </c>
      <c r="M552" s="40" t="s">
        <v>132</v>
      </c>
      <c r="N552" s="41" t="s">
        <v>131</v>
      </c>
      <c r="O552" s="40" t="s">
        <v>675</v>
      </c>
      <c r="P552" s="41" t="s">
        <v>130</v>
      </c>
      <c r="Q552" s="40" t="s">
        <v>403</v>
      </c>
      <c r="R552" s="41" t="s">
        <v>129</v>
      </c>
      <c r="S552" s="40" t="s">
        <v>412</v>
      </c>
      <c r="T552" s="41" t="s">
        <v>128</v>
      </c>
      <c r="U552" s="40" t="s">
        <v>113</v>
      </c>
      <c r="V552" s="41" t="s">
        <v>127</v>
      </c>
      <c r="W552" s="40"/>
      <c r="X552" s="41" t="s">
        <v>126</v>
      </c>
      <c r="Y552" s="40"/>
      <c r="Z552" s="41" t="s">
        <v>125</v>
      </c>
      <c r="AA552" s="40"/>
      <c r="AB552" s="39"/>
      <c r="AC552" s="40"/>
      <c r="AD552" s="39" t="s">
        <v>1056</v>
      </c>
      <c r="AE552" s="38"/>
      <c r="AF552" s="250"/>
      <c r="AG552" s="250"/>
      <c r="AH552" s="37"/>
      <c r="AI552" s="11"/>
      <c r="AJ552" s="233">
        <f>SUMPRODUCT(LEN($M552:$U555)-LEN(SUBSTITUTE($M552:$U555,"A", "")))</f>
        <v>38</v>
      </c>
      <c r="AK552" s="239">
        <f>SUMPRODUCT(LEN($X552:$X555)-LEN(SUBSTITUTE($X552:$X555,"A", "")))</f>
        <v>0</v>
      </c>
      <c r="AL552" s="230">
        <f>SUMPRODUCT(LEN($W552:$W555)-LEN(SUBSTITUTE($W552:$W555,"A", "")))</f>
        <v>0</v>
      </c>
      <c r="AM552" s="233">
        <f>SUMPRODUCT(LEN($M552:$U555)-LEN(SUBSTITUTE($M552:$U555,"S", "")))</f>
        <v>19</v>
      </c>
      <c r="AN552" s="239">
        <f>SUMPRODUCT(LEN($X552:$X555)-LEN(SUBSTITUTE($X552:$X555,"S", "")))</f>
        <v>0</v>
      </c>
      <c r="AO552" s="230">
        <f>SUMPRODUCT(LEN($W552:$W555)-LEN(SUBSTITUTE($W552:$W555,"S", "")))</f>
        <v>0</v>
      </c>
      <c r="AP552" s="233">
        <f>SUMPRODUCT(LEN($M552:$U555)-LEN(SUBSTITUTE($M552:$U555,"F", "")))</f>
        <v>0</v>
      </c>
      <c r="AQ552" s="239">
        <f>SUMPRODUCT(LEN($X552:$X555)-LEN(SUBSTITUTE($X552:$X555,"F", "")))</f>
        <v>0</v>
      </c>
      <c r="AR552" s="230">
        <f>SUMPRODUCT(LEN($W552:$W555)-LEN(SUBSTITUTE($W552:$W555,"F", "")))</f>
        <v>0</v>
      </c>
      <c r="AS552" s="233">
        <f>SUMPRODUCT(LEN($M552:$U555)-LEN(SUBSTITUTE($M552:$U555,"G", "")))</f>
        <v>7</v>
      </c>
      <c r="AT552" s="239">
        <f>SUMPRODUCT(LEN($X552:$X555)-LEN(SUBSTITUTE($X552:$X555,"G", "")))</f>
        <v>0</v>
      </c>
      <c r="AU552" s="230">
        <f>SUMPRODUCT(LEN($W552:$W555)-LEN(SUBSTITUTE($W552:$W555,"G", "")))</f>
        <v>0</v>
      </c>
      <c r="AV552" s="233">
        <f>SUMPRODUCT(LEN($L552:$U555)-LEN(SUBSTITUTE($L552:$U555,"M", "")))</f>
        <v>0</v>
      </c>
      <c r="AW552" s="236">
        <f>SUMPRODUCT(LEN($X552:$X555)-LEN(SUBSTITUTE($X552:$X555,"M", "")))</f>
        <v>0</v>
      </c>
      <c r="AX552" s="230">
        <f>SUMPRODUCT(LEN($W552:$W555)-LEN(SUBSTITUTE($W552:$W555,"M", "")))</f>
        <v>0</v>
      </c>
      <c r="AY552" s="291">
        <f>SUMPRODUCT(LEN($AE552:$AE555)-LEN(SUBSTITUTE($AE552:$AE555,"S", "")))</f>
        <v>0</v>
      </c>
      <c r="AZ552" s="227">
        <f>SUMPRODUCT(LEN($AE552:$AE555)-LEN(SUBSTITUTE($AE552:$AE555,"F", "")))</f>
        <v>0</v>
      </c>
      <c r="BA552" s="227">
        <f>SUMPRODUCT(LEN($AE552:$AE555)-LEN(SUBSTITUTE($AE552:$AE555,"G", "")))</f>
        <v>0</v>
      </c>
      <c r="BB552" s="294">
        <f>SUMPRODUCT(LEN($AE552:$AE555)-LEN(SUBSTITUTE($AE552:$AE555,"M", "")))</f>
        <v>0</v>
      </c>
    </row>
    <row r="553" spans="2:62" ht="28.15" customHeight="1" thickBot="1" x14ac:dyDescent="0.25">
      <c r="B553" s="30"/>
      <c r="C553" s="243"/>
      <c r="D553" s="36"/>
      <c r="E553" s="35"/>
      <c r="F553" s="35"/>
      <c r="G553" s="34"/>
      <c r="H553" s="224"/>
      <c r="I553" s="247"/>
      <c r="J553" s="247"/>
      <c r="K553" s="247"/>
      <c r="L553" s="33" t="s">
        <v>123</v>
      </c>
      <c r="M553" s="32" t="s">
        <v>382</v>
      </c>
      <c r="N553" s="33" t="s">
        <v>122</v>
      </c>
      <c r="O553" s="32" t="s">
        <v>382</v>
      </c>
      <c r="P553" s="33" t="s">
        <v>120</v>
      </c>
      <c r="Q553" s="32" t="s">
        <v>186</v>
      </c>
      <c r="R553" s="33" t="s">
        <v>119</v>
      </c>
      <c r="S553" s="32" t="s">
        <v>188</v>
      </c>
      <c r="T553" s="33" t="s">
        <v>118</v>
      </c>
      <c r="U553" s="32" t="s">
        <v>113</v>
      </c>
      <c r="V553" s="33" t="s">
        <v>117</v>
      </c>
      <c r="W553" s="32"/>
      <c r="X553" s="33" t="s">
        <v>116</v>
      </c>
      <c r="Y553" s="32"/>
      <c r="Z553" s="33" t="s">
        <v>115</v>
      </c>
      <c r="AA553" s="32"/>
      <c r="AB553" s="31"/>
      <c r="AC553" s="32"/>
      <c r="AD553" s="31" t="s">
        <v>1055</v>
      </c>
      <c r="AE553" s="23"/>
      <c r="AF553" s="251"/>
      <c r="AG553" s="251"/>
      <c r="AH553" s="22"/>
      <c r="AI553" s="11"/>
      <c r="AJ553" s="234"/>
      <c r="AK553" s="240"/>
      <c r="AL553" s="231"/>
      <c r="AM553" s="234"/>
      <c r="AN553" s="240"/>
      <c r="AO553" s="231"/>
      <c r="AP553" s="234"/>
      <c r="AQ553" s="240"/>
      <c r="AR553" s="231"/>
      <c r="AS553" s="234"/>
      <c r="AT553" s="240"/>
      <c r="AU553" s="231"/>
      <c r="AV553" s="234"/>
      <c r="AW553" s="237"/>
      <c r="AX553" s="231"/>
      <c r="AY553" s="292"/>
      <c r="AZ553" s="228"/>
      <c r="BA553" s="228"/>
      <c r="BB553" s="295"/>
    </row>
    <row r="554" spans="2:62" ht="28.15" customHeight="1" x14ac:dyDescent="0.2">
      <c r="B554" s="30"/>
      <c r="C554" s="244"/>
      <c r="D554" s="29"/>
      <c r="E554" s="28"/>
      <c r="F554" s="28"/>
      <c r="G554" s="27"/>
      <c r="H554" s="225"/>
      <c r="I554" s="248"/>
      <c r="J554" s="248"/>
      <c r="K554" s="248"/>
      <c r="L554" s="26" t="s">
        <v>114</v>
      </c>
      <c r="M554" s="25" t="s">
        <v>611</v>
      </c>
      <c r="N554" s="26" t="s">
        <v>112</v>
      </c>
      <c r="O554" s="25" t="s">
        <v>382</v>
      </c>
      <c r="P554" s="26" t="s">
        <v>111</v>
      </c>
      <c r="Q554" s="25" t="s">
        <v>382</v>
      </c>
      <c r="R554" s="26" t="s">
        <v>110</v>
      </c>
      <c r="S554" s="25" t="s">
        <v>195</v>
      </c>
      <c r="T554" s="26" t="s">
        <v>109</v>
      </c>
      <c r="U554" s="25" t="s">
        <v>121</v>
      </c>
      <c r="V554" s="26" t="s">
        <v>108</v>
      </c>
      <c r="W554" s="25"/>
      <c r="X554" s="26" t="s">
        <v>107</v>
      </c>
      <c r="Y554" s="25"/>
      <c r="Z554" s="26" t="s">
        <v>106</v>
      </c>
      <c r="AA554" s="25"/>
      <c r="AB554" s="24"/>
      <c r="AC554" s="25"/>
      <c r="AD554" s="24" t="s">
        <v>404</v>
      </c>
      <c r="AE554" s="23"/>
      <c r="AF554" s="251"/>
      <c r="AG554" s="251"/>
      <c r="AH554" s="22"/>
      <c r="AI554" s="11"/>
      <c r="AJ554" s="234"/>
      <c r="AK554" s="240"/>
      <c r="AL554" s="231"/>
      <c r="AM554" s="234"/>
      <c r="AN554" s="240"/>
      <c r="AO554" s="231"/>
      <c r="AP554" s="234"/>
      <c r="AQ554" s="240"/>
      <c r="AR554" s="231"/>
      <c r="AS554" s="234"/>
      <c r="AT554" s="240"/>
      <c r="AU554" s="231"/>
      <c r="AV554" s="234"/>
      <c r="AW554" s="237"/>
      <c r="AX554" s="231"/>
      <c r="AY554" s="292"/>
      <c r="AZ554" s="228"/>
      <c r="BA554" s="228"/>
      <c r="BB554" s="295"/>
    </row>
    <row r="555" spans="2:62" ht="28.15" customHeight="1" thickBot="1" x14ac:dyDescent="0.25">
      <c r="B555" s="30"/>
      <c r="C555" s="253"/>
      <c r="D555" s="51"/>
      <c r="E555" s="50"/>
      <c r="F555" s="50"/>
      <c r="G555" s="49"/>
      <c r="H555" s="226"/>
      <c r="I555" s="254"/>
      <c r="J555" s="254"/>
      <c r="K555" s="254"/>
      <c r="L555" s="48" t="s">
        <v>105</v>
      </c>
      <c r="M555" s="47" t="s">
        <v>377</v>
      </c>
      <c r="N555" s="48" t="s">
        <v>103</v>
      </c>
      <c r="O555" s="47" t="s">
        <v>377</v>
      </c>
      <c r="P555" s="48" t="s">
        <v>102</v>
      </c>
      <c r="Q555" s="47" t="s">
        <v>376</v>
      </c>
      <c r="R555" s="48" t="s">
        <v>101</v>
      </c>
      <c r="S555" s="47" t="s">
        <v>195</v>
      </c>
      <c r="T555" s="48">
        <v>20</v>
      </c>
      <c r="U555" s="47" t="s">
        <v>121</v>
      </c>
      <c r="V555" s="48" t="s">
        <v>100</v>
      </c>
      <c r="W555" s="47"/>
      <c r="X555" s="48" t="s">
        <v>99</v>
      </c>
      <c r="Y555" s="47"/>
      <c r="Z555" s="48" t="s">
        <v>98</v>
      </c>
      <c r="AA555" s="47"/>
      <c r="AB555" s="16"/>
      <c r="AC555" s="47"/>
      <c r="AD555" s="16" t="s">
        <v>186</v>
      </c>
      <c r="AE555" s="46"/>
      <c r="AF555" s="255"/>
      <c r="AG555" s="255"/>
      <c r="AH555" s="45"/>
      <c r="AI555" s="11"/>
      <c r="AJ555" s="235"/>
      <c r="AK555" s="241"/>
      <c r="AL555" s="232"/>
      <c r="AM555" s="235"/>
      <c r="AN555" s="241"/>
      <c r="AO555" s="232"/>
      <c r="AP555" s="235"/>
      <c r="AQ555" s="241"/>
      <c r="AR555" s="232"/>
      <c r="AS555" s="235"/>
      <c r="AT555" s="241"/>
      <c r="AU555" s="232"/>
      <c r="AV555" s="235"/>
      <c r="AW555" s="238"/>
      <c r="AX555" s="232"/>
      <c r="AY555" s="293"/>
      <c r="AZ555" s="229"/>
      <c r="BA555" s="229"/>
      <c r="BB555" s="296"/>
    </row>
    <row r="556" spans="2:62" ht="28.15" customHeight="1" x14ac:dyDescent="0.2">
      <c r="B556" s="30"/>
      <c r="C556" s="242">
        <v>2</v>
      </c>
      <c r="D556" s="44"/>
      <c r="E556" s="43"/>
      <c r="F556" s="43"/>
      <c r="G556" s="42"/>
      <c r="H556" s="223"/>
      <c r="I556" s="246">
        <v>71</v>
      </c>
      <c r="J556" s="246">
        <v>26</v>
      </c>
      <c r="K556" s="246">
        <v>6</v>
      </c>
      <c r="L556" s="41" t="s">
        <v>133</v>
      </c>
      <c r="M556" s="40" t="s">
        <v>104</v>
      </c>
      <c r="N556" s="41" t="s">
        <v>131</v>
      </c>
      <c r="O556" s="40" t="s">
        <v>417</v>
      </c>
      <c r="P556" s="41" t="s">
        <v>130</v>
      </c>
      <c r="Q556" s="40" t="s">
        <v>725</v>
      </c>
      <c r="R556" s="41" t="s">
        <v>129</v>
      </c>
      <c r="S556" s="40" t="s">
        <v>382</v>
      </c>
      <c r="T556" s="41" t="s">
        <v>128</v>
      </c>
      <c r="U556" s="40" t="s">
        <v>113</v>
      </c>
      <c r="V556" s="41" t="s">
        <v>127</v>
      </c>
      <c r="W556" s="40"/>
      <c r="X556" s="41" t="s">
        <v>126</v>
      </c>
      <c r="Y556" s="40"/>
      <c r="Z556" s="41" t="s">
        <v>125</v>
      </c>
      <c r="AA556" s="40"/>
      <c r="AB556" s="39"/>
      <c r="AC556" s="40"/>
      <c r="AD556" s="39"/>
      <c r="AE556" s="38"/>
      <c r="AF556" s="250">
        <v>5</v>
      </c>
      <c r="AG556" s="250"/>
      <c r="AH556" s="37"/>
      <c r="AI556" s="11"/>
      <c r="AJ556" s="233">
        <f>SUMPRODUCT(LEN($M556:$U559)-LEN(SUBSTITUTE($M556:$U559,"A", "")))</f>
        <v>41</v>
      </c>
      <c r="AK556" s="239">
        <f>SUMPRODUCT(LEN($X556:$X559)-LEN(SUBSTITUTE($X556:$X559,"A", "")))</f>
        <v>0</v>
      </c>
      <c r="AL556" s="230">
        <f>SUMPRODUCT(LEN($W556:$W559)-LEN(SUBSTITUTE($W556:$W559,"A", "")))</f>
        <v>0</v>
      </c>
      <c r="AM556" s="233">
        <f>SUMPRODUCT(LEN($M556:$U559)-LEN(SUBSTITUTE($M556:$U559,"S", "")))</f>
        <v>9</v>
      </c>
      <c r="AN556" s="239">
        <f>SUMPRODUCT(LEN($X556:$X559)-LEN(SUBSTITUTE($X556:$X559,"S", "")))</f>
        <v>0</v>
      </c>
      <c r="AO556" s="230">
        <f>SUMPRODUCT(LEN($W556:$W559)-LEN(SUBSTITUTE($W556:$W559,"S", "")))</f>
        <v>0</v>
      </c>
      <c r="AP556" s="233">
        <f>SUMPRODUCT(LEN($M556:$U559)-LEN(SUBSTITUTE($M556:$U559,"F", "")))</f>
        <v>1</v>
      </c>
      <c r="AQ556" s="239">
        <f>SUMPRODUCT(LEN($X556:$X559)-LEN(SUBSTITUTE($X556:$X559,"F", "")))</f>
        <v>0</v>
      </c>
      <c r="AR556" s="230">
        <f>SUMPRODUCT(LEN($W556:$W559)-LEN(SUBSTITUTE($W556:$W559,"F", "")))</f>
        <v>0</v>
      </c>
      <c r="AS556" s="233">
        <f>SUMPRODUCT(LEN($M556:$U559)-LEN(SUBSTITUTE($M556:$U559,"G", "")))</f>
        <v>7</v>
      </c>
      <c r="AT556" s="239">
        <f>SUMPRODUCT(LEN($X556:$X559)-LEN(SUBSTITUTE($X556:$X559,"G", "")))</f>
        <v>0</v>
      </c>
      <c r="AU556" s="230">
        <f>SUMPRODUCT(LEN($W556:$W559)-LEN(SUBSTITUTE($W556:$W559,"G", "")))</f>
        <v>0</v>
      </c>
      <c r="AV556" s="233">
        <f>SUMPRODUCT(LEN($L556:$U559)-LEN(SUBSTITUTE($L556:$U559,"M", "")))</f>
        <v>0</v>
      </c>
      <c r="AW556" s="236">
        <f>SUMPRODUCT(LEN($X556:$X559)-LEN(SUBSTITUTE($X556:$X559,"M", "")))</f>
        <v>0</v>
      </c>
      <c r="AX556" s="230">
        <f>SUMPRODUCT(LEN($W556:$W559)-LEN(SUBSTITUTE($W556:$W559,"M", "")))</f>
        <v>0</v>
      </c>
      <c r="AY556" s="291">
        <f>SUMPRODUCT(LEN($AE556:$AE559)-LEN(SUBSTITUTE($AE556:$AE559,"S", "")))</f>
        <v>0</v>
      </c>
      <c r="AZ556" s="227">
        <f>SUMPRODUCT(LEN($AE556:$AE559)-LEN(SUBSTITUTE($AE556:$AE559,"F", "")))</f>
        <v>0</v>
      </c>
      <c r="BA556" s="227">
        <f>SUMPRODUCT(LEN($AE556:$AE559)-LEN(SUBSTITUTE($AE556:$AE559,"G", "")))</f>
        <v>0</v>
      </c>
      <c r="BB556" s="294">
        <f>SUMPRODUCT(LEN($AE556:$AE559)-LEN(SUBSTITUTE($AE556:$AE559,"M", "")))</f>
        <v>0</v>
      </c>
    </row>
    <row r="557" spans="2:62" ht="28.15" customHeight="1" thickBot="1" x14ac:dyDescent="0.25">
      <c r="B557" s="30"/>
      <c r="C557" s="243"/>
      <c r="D557" s="36"/>
      <c r="E557" s="35"/>
      <c r="F557" s="35"/>
      <c r="G557" s="34"/>
      <c r="H557" s="224"/>
      <c r="I557" s="247"/>
      <c r="J557" s="247"/>
      <c r="K557" s="247"/>
      <c r="L557" s="33" t="s">
        <v>123</v>
      </c>
      <c r="M557" s="32" t="s">
        <v>186</v>
      </c>
      <c r="N557" s="33" t="s">
        <v>122</v>
      </c>
      <c r="O557" s="32" t="s">
        <v>452</v>
      </c>
      <c r="P557" s="33" t="s">
        <v>120</v>
      </c>
      <c r="Q557" s="32" t="s">
        <v>443</v>
      </c>
      <c r="R557" s="33" t="s">
        <v>119</v>
      </c>
      <c r="S557" s="32" t="s">
        <v>132</v>
      </c>
      <c r="T557" s="33" t="s">
        <v>118</v>
      </c>
      <c r="U557" s="32" t="s">
        <v>175</v>
      </c>
      <c r="V557" s="33" t="s">
        <v>117</v>
      </c>
      <c r="W557" s="32"/>
      <c r="X557" s="33" t="s">
        <v>116</v>
      </c>
      <c r="Y557" s="32"/>
      <c r="Z557" s="33" t="s">
        <v>115</v>
      </c>
      <c r="AA557" s="32"/>
      <c r="AB557" s="31"/>
      <c r="AC557" s="32"/>
      <c r="AD557" s="31"/>
      <c r="AE557" s="23"/>
      <c r="AF557" s="251"/>
      <c r="AG557" s="251"/>
      <c r="AH557" s="22"/>
      <c r="AI557" s="11"/>
      <c r="AJ557" s="234"/>
      <c r="AK557" s="240"/>
      <c r="AL557" s="231"/>
      <c r="AM557" s="234"/>
      <c r="AN557" s="240"/>
      <c r="AO557" s="231"/>
      <c r="AP557" s="234"/>
      <c r="AQ557" s="240"/>
      <c r="AR557" s="231"/>
      <c r="AS557" s="234"/>
      <c r="AT557" s="240"/>
      <c r="AU557" s="231"/>
      <c r="AV557" s="234"/>
      <c r="AW557" s="237"/>
      <c r="AX557" s="231"/>
      <c r="AY557" s="292"/>
      <c r="AZ557" s="228"/>
      <c r="BA557" s="228"/>
      <c r="BB557" s="295"/>
    </row>
    <row r="558" spans="2:62" ht="28.15" customHeight="1" x14ac:dyDescent="0.2">
      <c r="B558" s="30"/>
      <c r="C558" s="244"/>
      <c r="D558" s="29"/>
      <c r="E558" s="28"/>
      <c r="F558" s="28"/>
      <c r="G558" s="27"/>
      <c r="H558" s="225"/>
      <c r="I558" s="248"/>
      <c r="J558" s="248"/>
      <c r="K558" s="248"/>
      <c r="L558" s="26" t="s">
        <v>114</v>
      </c>
      <c r="M558" s="25" t="s">
        <v>527</v>
      </c>
      <c r="N558" s="26" t="s">
        <v>112</v>
      </c>
      <c r="O558" s="25" t="s">
        <v>132</v>
      </c>
      <c r="P558" s="26" t="s">
        <v>111</v>
      </c>
      <c r="Q558" s="25" t="s">
        <v>377</v>
      </c>
      <c r="R558" s="26" t="s">
        <v>110</v>
      </c>
      <c r="S558" s="25" t="s">
        <v>407</v>
      </c>
      <c r="T558" s="26" t="s">
        <v>109</v>
      </c>
      <c r="U558" s="25" t="s">
        <v>104</v>
      </c>
      <c r="V558" s="26" t="s">
        <v>108</v>
      </c>
      <c r="W558" s="25"/>
      <c r="X558" s="26" t="s">
        <v>107</v>
      </c>
      <c r="Y558" s="25"/>
      <c r="Z558" s="26" t="s">
        <v>106</v>
      </c>
      <c r="AA558" s="25"/>
      <c r="AB558" s="24"/>
      <c r="AC558" s="25"/>
      <c r="AD558" s="24"/>
      <c r="AE558" s="23"/>
      <c r="AF558" s="251"/>
      <c r="AG558" s="251"/>
      <c r="AH558" s="22"/>
      <c r="AI558" s="11"/>
      <c r="AJ558" s="234"/>
      <c r="AK558" s="240"/>
      <c r="AL558" s="231"/>
      <c r="AM558" s="234"/>
      <c r="AN558" s="240"/>
      <c r="AO558" s="231"/>
      <c r="AP558" s="234"/>
      <c r="AQ558" s="240"/>
      <c r="AR558" s="231"/>
      <c r="AS558" s="234"/>
      <c r="AT558" s="240"/>
      <c r="AU558" s="231"/>
      <c r="AV558" s="234"/>
      <c r="AW558" s="237"/>
      <c r="AX558" s="231"/>
      <c r="AY558" s="292"/>
      <c r="AZ558" s="228"/>
      <c r="BA558" s="228"/>
      <c r="BB558" s="295"/>
    </row>
    <row r="559" spans="2:62" ht="28.15" customHeight="1" thickBot="1" x14ac:dyDescent="0.25">
      <c r="B559" s="30"/>
      <c r="C559" s="253"/>
      <c r="D559" s="51"/>
      <c r="E559" s="50"/>
      <c r="F559" s="50"/>
      <c r="G559" s="49"/>
      <c r="H559" s="226"/>
      <c r="I559" s="254"/>
      <c r="J559" s="254"/>
      <c r="K559" s="254"/>
      <c r="L559" s="48" t="s">
        <v>105</v>
      </c>
      <c r="M559" s="47" t="s">
        <v>132</v>
      </c>
      <c r="N559" s="48" t="s">
        <v>103</v>
      </c>
      <c r="O559" s="47" t="s">
        <v>186</v>
      </c>
      <c r="P559" s="48" t="s">
        <v>102</v>
      </c>
      <c r="Q559" s="47" t="s">
        <v>442</v>
      </c>
      <c r="R559" s="48" t="s">
        <v>101</v>
      </c>
      <c r="S559" s="47" t="s">
        <v>217</v>
      </c>
      <c r="T559" s="48">
        <v>20</v>
      </c>
      <c r="U559" s="47" t="s">
        <v>121</v>
      </c>
      <c r="V559" s="48" t="s">
        <v>100</v>
      </c>
      <c r="W559" s="47"/>
      <c r="X559" s="48" t="s">
        <v>99</v>
      </c>
      <c r="Y559" s="47"/>
      <c r="Z559" s="48" t="s">
        <v>98</v>
      </c>
      <c r="AA559" s="47"/>
      <c r="AB559" s="16"/>
      <c r="AC559" s="47"/>
      <c r="AD559" s="16"/>
      <c r="AE559" s="46"/>
      <c r="AF559" s="255"/>
      <c r="AG559" s="255"/>
      <c r="AH559" s="45"/>
      <c r="AI559" s="11"/>
      <c r="AJ559" s="235"/>
      <c r="AK559" s="241"/>
      <c r="AL559" s="232"/>
      <c r="AM559" s="235"/>
      <c r="AN559" s="241"/>
      <c r="AO559" s="232"/>
      <c r="AP559" s="235"/>
      <c r="AQ559" s="241"/>
      <c r="AR559" s="232"/>
      <c r="AS559" s="235"/>
      <c r="AT559" s="241"/>
      <c r="AU559" s="232"/>
      <c r="AV559" s="235"/>
      <c r="AW559" s="238"/>
      <c r="AX559" s="232"/>
      <c r="AY559" s="293"/>
      <c r="AZ559" s="229"/>
      <c r="BA559" s="229"/>
      <c r="BB559" s="296"/>
    </row>
    <row r="560" spans="2:62" ht="28.15" customHeight="1" x14ac:dyDescent="0.2">
      <c r="B560" s="30"/>
      <c r="C560" s="242">
        <v>3</v>
      </c>
      <c r="D560" s="44" t="s">
        <v>380</v>
      </c>
      <c r="E560" s="43"/>
      <c r="F560" s="43"/>
      <c r="G560" s="42"/>
      <c r="H560" s="223"/>
      <c r="I560" s="246">
        <v>78</v>
      </c>
      <c r="J560" s="246">
        <v>19</v>
      </c>
      <c r="K560" s="246">
        <v>5</v>
      </c>
      <c r="L560" s="41" t="s">
        <v>133</v>
      </c>
      <c r="M560" s="40" t="s">
        <v>104</v>
      </c>
      <c r="N560" s="41" t="s">
        <v>131</v>
      </c>
      <c r="O560" s="40" t="s">
        <v>187</v>
      </c>
      <c r="P560" s="41" t="s">
        <v>130</v>
      </c>
      <c r="Q560" s="40" t="s">
        <v>430</v>
      </c>
      <c r="R560" s="41" t="s">
        <v>129</v>
      </c>
      <c r="S560" s="40" t="s">
        <v>175</v>
      </c>
      <c r="T560" s="41" t="s">
        <v>128</v>
      </c>
      <c r="U560" s="40"/>
      <c r="V560" s="41" t="s">
        <v>127</v>
      </c>
      <c r="W560" s="40"/>
      <c r="X560" s="41" t="s">
        <v>126</v>
      </c>
      <c r="Y560" s="40"/>
      <c r="Z560" s="41" t="s">
        <v>125</v>
      </c>
      <c r="AA560" s="40"/>
      <c r="AB560" s="39"/>
      <c r="AC560" s="40"/>
      <c r="AD560" s="39" t="s">
        <v>1054</v>
      </c>
      <c r="AE560" s="38"/>
      <c r="AF560" s="250"/>
      <c r="AG560" s="250"/>
      <c r="AH560" s="37"/>
      <c r="AI560" s="11"/>
      <c r="AJ560" s="233">
        <f>SUMPRODUCT(LEN($M560:$U563)-LEN(SUBSTITUTE($M560:$U563,"A", "")))</f>
        <v>18</v>
      </c>
      <c r="AK560" s="239">
        <f>SUMPRODUCT(LEN($X560:$X563)-LEN(SUBSTITUTE($X560:$X563,"A", "")))</f>
        <v>0</v>
      </c>
      <c r="AL560" s="230">
        <f>SUMPRODUCT(LEN($W560:$W563)-LEN(SUBSTITUTE($W560:$W563,"A", "")))</f>
        <v>0</v>
      </c>
      <c r="AM560" s="233">
        <f>SUMPRODUCT(LEN($M560:$U563)-LEN(SUBSTITUTE($M560:$U563,"S", "")))</f>
        <v>11</v>
      </c>
      <c r="AN560" s="239">
        <f>SUMPRODUCT(LEN($X560:$X563)-LEN(SUBSTITUTE($X560:$X563,"S", "")))</f>
        <v>0</v>
      </c>
      <c r="AO560" s="230">
        <f>SUMPRODUCT(LEN($W560:$W563)-LEN(SUBSTITUTE($W560:$W563,"S", "")))</f>
        <v>0</v>
      </c>
      <c r="AP560" s="233">
        <f>SUMPRODUCT(LEN($M560:$U563)-LEN(SUBSTITUTE($M560:$U563,"F", "")))</f>
        <v>0</v>
      </c>
      <c r="AQ560" s="239">
        <f>SUMPRODUCT(LEN($X560:$X563)-LEN(SUBSTITUTE($X560:$X563,"F", "")))</f>
        <v>0</v>
      </c>
      <c r="AR560" s="230">
        <f>SUMPRODUCT(LEN($W560:$W563)-LEN(SUBSTITUTE($W560:$W563,"F", "")))</f>
        <v>0</v>
      </c>
      <c r="AS560" s="233">
        <f>SUMPRODUCT(LEN($M560:$U563)-LEN(SUBSTITUTE($M560:$U563,"G", "")))</f>
        <v>4</v>
      </c>
      <c r="AT560" s="239">
        <f>SUMPRODUCT(LEN($X560:$X563)-LEN(SUBSTITUTE($X560:$X563,"G", "")))</f>
        <v>0</v>
      </c>
      <c r="AU560" s="230">
        <f>SUMPRODUCT(LEN($W560:$W563)-LEN(SUBSTITUTE($W560:$W563,"G", "")))</f>
        <v>0</v>
      </c>
      <c r="AV560" s="233">
        <f>SUMPRODUCT(LEN($L560:$U563)-LEN(SUBSTITUTE($L560:$U563,"M", "")))</f>
        <v>0</v>
      </c>
      <c r="AW560" s="236">
        <f>SUMPRODUCT(LEN($X560:$X563)-LEN(SUBSTITUTE($X560:$X563,"M", "")))</f>
        <v>0</v>
      </c>
      <c r="AX560" s="230">
        <f>SUMPRODUCT(LEN($W560:$W563)-LEN(SUBSTITUTE($W560:$W563,"M", "")))</f>
        <v>0</v>
      </c>
      <c r="AY560" s="291">
        <f>SUMPRODUCT(LEN($AE560:$AE563)-LEN(SUBSTITUTE($AE560:$AE563,"S", "")))</f>
        <v>0</v>
      </c>
      <c r="AZ560" s="227">
        <f>SUMPRODUCT(LEN($AE560:$AE563)-LEN(SUBSTITUTE($AE560:$AE563,"F", "")))</f>
        <v>0</v>
      </c>
      <c r="BA560" s="227">
        <f>SUMPRODUCT(LEN($AE560:$AE563)-LEN(SUBSTITUTE($AE560:$AE563,"G", "")))</f>
        <v>0</v>
      </c>
      <c r="BB560" s="294">
        <f>SUMPRODUCT(LEN($AE560:$AE563)-LEN(SUBSTITUTE($AE560:$AE563,"M", "")))</f>
        <v>0</v>
      </c>
    </row>
    <row r="561" spans="2:62" ht="28.15" customHeight="1" thickBot="1" x14ac:dyDescent="0.25">
      <c r="B561" s="30"/>
      <c r="C561" s="243"/>
      <c r="D561" s="36"/>
      <c r="E561" s="35"/>
      <c r="F561" s="35"/>
      <c r="G561" s="34"/>
      <c r="H561" s="224"/>
      <c r="I561" s="247"/>
      <c r="J561" s="247"/>
      <c r="K561" s="247"/>
      <c r="L561" s="33" t="s">
        <v>123</v>
      </c>
      <c r="M561" s="32" t="s">
        <v>104</v>
      </c>
      <c r="N561" s="33" t="s">
        <v>122</v>
      </c>
      <c r="O561" s="32" t="s">
        <v>527</v>
      </c>
      <c r="P561" s="33" t="s">
        <v>120</v>
      </c>
      <c r="Q561" s="32" t="s">
        <v>178</v>
      </c>
      <c r="R561" s="33" t="s">
        <v>119</v>
      </c>
      <c r="S561" s="32" t="s">
        <v>121</v>
      </c>
      <c r="T561" s="33" t="s">
        <v>118</v>
      </c>
      <c r="U561" s="32"/>
      <c r="V561" s="33" t="s">
        <v>117</v>
      </c>
      <c r="W561" s="32"/>
      <c r="X561" s="33" t="s">
        <v>116</v>
      </c>
      <c r="Y561" s="32"/>
      <c r="Z561" s="33" t="s">
        <v>115</v>
      </c>
      <c r="AA561" s="32"/>
      <c r="AB561" s="31"/>
      <c r="AC561" s="32"/>
      <c r="AD561" s="31" t="s">
        <v>1053</v>
      </c>
      <c r="AE561" s="23"/>
      <c r="AF561" s="251"/>
      <c r="AG561" s="251"/>
      <c r="AH561" s="22"/>
      <c r="AI561" s="11"/>
      <c r="AJ561" s="234"/>
      <c r="AK561" s="240"/>
      <c r="AL561" s="231"/>
      <c r="AM561" s="234"/>
      <c r="AN561" s="240"/>
      <c r="AO561" s="231"/>
      <c r="AP561" s="234"/>
      <c r="AQ561" s="240"/>
      <c r="AR561" s="231"/>
      <c r="AS561" s="234"/>
      <c r="AT561" s="240"/>
      <c r="AU561" s="231"/>
      <c r="AV561" s="234"/>
      <c r="AW561" s="237"/>
      <c r="AX561" s="231"/>
      <c r="AY561" s="292"/>
      <c r="AZ561" s="228"/>
      <c r="BA561" s="228"/>
      <c r="BB561" s="295"/>
    </row>
    <row r="562" spans="2:62" ht="28.15" customHeight="1" x14ac:dyDescent="0.2">
      <c r="B562" s="30"/>
      <c r="C562" s="244"/>
      <c r="D562" s="29"/>
      <c r="E562" s="28"/>
      <c r="F562" s="28"/>
      <c r="G562" s="27"/>
      <c r="H562" s="225"/>
      <c r="I562" s="248"/>
      <c r="J562" s="248"/>
      <c r="K562" s="248"/>
      <c r="L562" s="26" t="s">
        <v>114</v>
      </c>
      <c r="M562" s="25" t="s">
        <v>104</v>
      </c>
      <c r="N562" s="26" t="s">
        <v>112</v>
      </c>
      <c r="O562" s="25" t="s">
        <v>376</v>
      </c>
      <c r="P562" s="26" t="s">
        <v>111</v>
      </c>
      <c r="Q562" s="25" t="s">
        <v>195</v>
      </c>
      <c r="R562" s="26" t="s">
        <v>110</v>
      </c>
      <c r="S562" s="25"/>
      <c r="T562" s="26" t="s">
        <v>109</v>
      </c>
      <c r="U562" s="25"/>
      <c r="V562" s="26" t="s">
        <v>108</v>
      </c>
      <c r="W562" s="25"/>
      <c r="X562" s="26" t="s">
        <v>107</v>
      </c>
      <c r="Y562" s="25"/>
      <c r="Z562" s="26" t="s">
        <v>106</v>
      </c>
      <c r="AA562" s="25"/>
      <c r="AB562" s="24"/>
      <c r="AC562" s="25"/>
      <c r="AD562" s="24"/>
      <c r="AE562" s="23"/>
      <c r="AF562" s="251"/>
      <c r="AG562" s="251"/>
      <c r="AH562" s="22"/>
      <c r="AI562" s="11"/>
      <c r="AJ562" s="234"/>
      <c r="AK562" s="240"/>
      <c r="AL562" s="231"/>
      <c r="AM562" s="234"/>
      <c r="AN562" s="240"/>
      <c r="AO562" s="231"/>
      <c r="AP562" s="234"/>
      <c r="AQ562" s="240"/>
      <c r="AR562" s="231"/>
      <c r="AS562" s="234"/>
      <c r="AT562" s="240"/>
      <c r="AU562" s="231"/>
      <c r="AV562" s="234"/>
      <c r="AW562" s="237"/>
      <c r="AX562" s="231"/>
      <c r="AY562" s="292"/>
      <c r="AZ562" s="228"/>
      <c r="BA562" s="228"/>
      <c r="BB562" s="295"/>
    </row>
    <row r="563" spans="2:62" ht="28.15" customHeight="1" thickBot="1" x14ac:dyDescent="0.25">
      <c r="B563" s="21"/>
      <c r="C563" s="245"/>
      <c r="D563" s="20"/>
      <c r="E563" s="19"/>
      <c r="F563" s="19"/>
      <c r="G563" s="18"/>
      <c r="H563" s="226"/>
      <c r="I563" s="249"/>
      <c r="J563" s="249"/>
      <c r="K563" s="249"/>
      <c r="L563" s="17" t="s">
        <v>105</v>
      </c>
      <c r="M563" s="15" t="s">
        <v>634</v>
      </c>
      <c r="N563" s="17" t="s">
        <v>103</v>
      </c>
      <c r="O563" s="15" t="s">
        <v>187</v>
      </c>
      <c r="P563" s="17" t="s">
        <v>102</v>
      </c>
      <c r="Q563" s="15" t="s">
        <v>132</v>
      </c>
      <c r="R563" s="17" t="s">
        <v>101</v>
      </c>
      <c r="S563" s="15"/>
      <c r="T563" s="17">
        <v>20</v>
      </c>
      <c r="U563" s="15"/>
      <c r="V563" s="17" t="s">
        <v>100</v>
      </c>
      <c r="W563" s="15"/>
      <c r="X563" s="17" t="s">
        <v>99</v>
      </c>
      <c r="Y563" s="15"/>
      <c r="Z563" s="17" t="s">
        <v>98</v>
      </c>
      <c r="AA563" s="15"/>
      <c r="AB563" s="16"/>
      <c r="AC563" s="15"/>
      <c r="AD563" s="14"/>
      <c r="AE563" s="13"/>
      <c r="AF563" s="252"/>
      <c r="AG563" s="252"/>
      <c r="AH563" s="12"/>
      <c r="AI563" s="11"/>
      <c r="AJ563" s="235"/>
      <c r="AK563" s="241"/>
      <c r="AL563" s="232"/>
      <c r="AM563" s="235"/>
      <c r="AN563" s="241"/>
      <c r="AO563" s="232"/>
      <c r="AP563" s="235"/>
      <c r="AQ563" s="241"/>
      <c r="AR563" s="232"/>
      <c r="AS563" s="235"/>
      <c r="AT563" s="241"/>
      <c r="AU563" s="232"/>
      <c r="AV563" s="235"/>
      <c r="AW563" s="238"/>
      <c r="AX563" s="232"/>
      <c r="AY563" s="293"/>
      <c r="AZ563" s="229"/>
      <c r="BA563" s="229"/>
      <c r="BB563" s="296"/>
    </row>
    <row r="564" spans="2:62" ht="85.9" customHeight="1" thickTop="1" thickBot="1" x14ac:dyDescent="0.35">
      <c r="B564" s="105" t="s">
        <v>174</v>
      </c>
      <c r="C564" s="95" t="s">
        <v>173</v>
      </c>
      <c r="D564" s="100" t="s">
        <v>172</v>
      </c>
      <c r="E564" s="104" t="s">
        <v>171</v>
      </c>
      <c r="F564" s="103"/>
      <c r="G564" s="102"/>
      <c r="H564" s="101" t="s">
        <v>170</v>
      </c>
      <c r="I564" s="100" t="s">
        <v>96</v>
      </c>
      <c r="J564" s="100" t="s">
        <v>169</v>
      </c>
      <c r="K564" s="100" t="s">
        <v>97</v>
      </c>
      <c r="L564" s="256" t="s">
        <v>168</v>
      </c>
      <c r="M564" s="262"/>
      <c r="N564" s="256" t="s">
        <v>167</v>
      </c>
      <c r="O564" s="262"/>
      <c r="P564" s="256" t="s">
        <v>167</v>
      </c>
      <c r="Q564" s="257"/>
      <c r="R564" s="256" t="s">
        <v>167</v>
      </c>
      <c r="S564" s="257"/>
      <c r="T564" s="256" t="s">
        <v>167</v>
      </c>
      <c r="U564" s="257"/>
      <c r="V564" s="256" t="s">
        <v>167</v>
      </c>
      <c r="W564" s="257"/>
      <c r="X564" s="256" t="s">
        <v>167</v>
      </c>
      <c r="Y564" s="257"/>
      <c r="Z564" s="256" t="s">
        <v>167</v>
      </c>
      <c r="AA564" s="257"/>
      <c r="AB564" s="261" t="s">
        <v>166</v>
      </c>
      <c r="AC564" s="257"/>
      <c r="AD564" s="101" t="s">
        <v>165</v>
      </c>
      <c r="AE564" s="101" t="s">
        <v>164</v>
      </c>
      <c r="AF564" s="100" t="s">
        <v>163</v>
      </c>
      <c r="AG564" s="100" t="s">
        <v>162</v>
      </c>
      <c r="AH564" s="99" t="s">
        <v>161</v>
      </c>
      <c r="AI564" s="98"/>
      <c r="AJ564" s="96" t="s">
        <v>160</v>
      </c>
      <c r="AK564" s="95" t="s">
        <v>159</v>
      </c>
      <c r="AL564" s="94" t="s">
        <v>158</v>
      </c>
      <c r="AM564" s="96" t="s">
        <v>157</v>
      </c>
      <c r="AN564" s="95" t="s">
        <v>156</v>
      </c>
      <c r="AO564" s="94" t="s">
        <v>155</v>
      </c>
      <c r="AP564" s="96" t="s">
        <v>154</v>
      </c>
      <c r="AQ564" s="95" t="s">
        <v>153</v>
      </c>
      <c r="AR564" s="97" t="s">
        <v>152</v>
      </c>
      <c r="AS564" s="96" t="s">
        <v>151</v>
      </c>
      <c r="AT564" s="95" t="s">
        <v>150</v>
      </c>
      <c r="AU564" s="94" t="s">
        <v>149</v>
      </c>
      <c r="AV564" s="96" t="s">
        <v>148</v>
      </c>
      <c r="AW564" s="95" t="s">
        <v>147</v>
      </c>
      <c r="AX564" s="94" t="s">
        <v>146</v>
      </c>
      <c r="AY564" s="93" t="s">
        <v>145</v>
      </c>
      <c r="AZ564" s="92" t="s">
        <v>144</v>
      </c>
      <c r="BA564" s="92" t="s">
        <v>143</v>
      </c>
      <c r="BB564" s="91" t="s">
        <v>142</v>
      </c>
    </row>
    <row r="565" spans="2:62" ht="48" thickBot="1" x14ac:dyDescent="0.3">
      <c r="B565" s="90" t="s">
        <v>212</v>
      </c>
      <c r="C565" s="89"/>
      <c r="D565" s="88">
        <v>207</v>
      </c>
      <c r="E565" s="258"/>
      <c r="F565" s="259"/>
      <c r="G565" s="260"/>
      <c r="H565" s="87" t="s">
        <v>140</v>
      </c>
      <c r="I565" s="86"/>
      <c r="J565" s="86"/>
      <c r="K565" s="85"/>
      <c r="L565" s="84"/>
      <c r="M565" s="81"/>
      <c r="N565" s="84"/>
      <c r="O565" s="81"/>
      <c r="P565" s="84"/>
      <c r="Q565" s="81"/>
      <c r="R565" s="84"/>
      <c r="S565" s="81"/>
      <c r="T565" s="84"/>
      <c r="U565" s="81"/>
      <c r="V565" s="84"/>
      <c r="W565" s="81"/>
      <c r="X565" s="84"/>
      <c r="Y565" s="81"/>
      <c r="Z565" s="84"/>
      <c r="AA565" s="83"/>
      <c r="AB565" s="82" t="s">
        <v>139</v>
      </c>
      <c r="AC565" s="81"/>
      <c r="AD565" s="81"/>
      <c r="AE565" s="81"/>
      <c r="AF565" s="80"/>
      <c r="AG565" s="80"/>
      <c r="AH565" s="60"/>
      <c r="AI565" s="79" t="s">
        <v>138</v>
      </c>
      <c r="AJ565" s="78">
        <f t="shared" ref="AJ565:BB565" si="74">SUM(AJ567:AJ578)</f>
        <v>97</v>
      </c>
      <c r="AK565" s="77">
        <f t="shared" si="74"/>
        <v>0</v>
      </c>
      <c r="AL565" s="76">
        <f t="shared" si="74"/>
        <v>0</v>
      </c>
      <c r="AM565" s="78">
        <f t="shared" si="74"/>
        <v>29</v>
      </c>
      <c r="AN565" s="77">
        <f t="shared" si="74"/>
        <v>0</v>
      </c>
      <c r="AO565" s="76">
        <f t="shared" si="74"/>
        <v>0</v>
      </c>
      <c r="AP565" s="78">
        <f t="shared" si="74"/>
        <v>0</v>
      </c>
      <c r="AQ565" s="77">
        <f t="shared" si="74"/>
        <v>0</v>
      </c>
      <c r="AR565" s="76">
        <f t="shared" si="74"/>
        <v>0</v>
      </c>
      <c r="AS565" s="78">
        <f t="shared" si="74"/>
        <v>13</v>
      </c>
      <c r="AT565" s="77">
        <f t="shared" si="74"/>
        <v>0</v>
      </c>
      <c r="AU565" s="76">
        <f t="shared" si="74"/>
        <v>0</v>
      </c>
      <c r="AV565" s="78">
        <f t="shared" si="74"/>
        <v>0</v>
      </c>
      <c r="AW565" s="77">
        <f t="shared" si="74"/>
        <v>0</v>
      </c>
      <c r="AX565" s="76">
        <f t="shared" si="74"/>
        <v>0</v>
      </c>
      <c r="AY565" s="75">
        <f t="shared" si="74"/>
        <v>0</v>
      </c>
      <c r="AZ565" s="74">
        <f t="shared" si="74"/>
        <v>0</v>
      </c>
      <c r="BA565" s="74">
        <f t="shared" si="74"/>
        <v>1</v>
      </c>
      <c r="BB565" s="73">
        <f t="shared" si="74"/>
        <v>0</v>
      </c>
      <c r="BC565" s="72" t="s">
        <v>137</v>
      </c>
      <c r="BF565" s="5">
        <f>SUM(AJ565:AL565)/$BG$5</f>
        <v>32.333333333333336</v>
      </c>
      <c r="BG565" s="5">
        <f>SUM(AM565:AO565,AY565)/$BG$5</f>
        <v>9.6666666666666661</v>
      </c>
      <c r="BH565" s="5">
        <f>SUM(AP565:AR565,AZ565)/$BG$5</f>
        <v>0</v>
      </c>
      <c r="BI565" s="5">
        <f>SUM(AS565:AU565,BA565)/$BG$5</f>
        <v>4.666666666666667</v>
      </c>
      <c r="BJ565" s="5">
        <f>SUM(AV565:AX565,BB565)/$BG$5</f>
        <v>0</v>
      </c>
    </row>
    <row r="566" spans="2:62" ht="37.5" thickBot="1" x14ac:dyDescent="0.3">
      <c r="B566" s="71"/>
      <c r="C566" s="70"/>
      <c r="D566" s="69"/>
      <c r="E566" s="68"/>
      <c r="F566" s="68"/>
      <c r="G566" s="67"/>
      <c r="H566" s="66"/>
      <c r="I566" s="64"/>
      <c r="J566" s="64"/>
      <c r="K566" s="65"/>
      <c r="L566" s="64"/>
      <c r="M566" s="62"/>
      <c r="N566" s="64"/>
      <c r="O566" s="62"/>
      <c r="P566" s="64"/>
      <c r="Q566" s="62"/>
      <c r="R566" s="64"/>
      <c r="S566" s="62"/>
      <c r="T566" s="64"/>
      <c r="U566" s="62"/>
      <c r="V566" s="64"/>
      <c r="W566" s="62"/>
      <c r="X566" s="64"/>
      <c r="Y566" s="62"/>
      <c r="Z566" s="64"/>
      <c r="AA566" s="62"/>
      <c r="AB566" s="63"/>
      <c r="AC566" s="62"/>
      <c r="AD566" s="62"/>
      <c r="AE566" s="62"/>
      <c r="AF566" s="61"/>
      <c r="AG566" s="61"/>
      <c r="AH566" s="60"/>
      <c r="AI566" s="59" t="s">
        <v>136</v>
      </c>
      <c r="AJ566" s="58">
        <f t="shared" ref="AJ566:BB566" si="75">AJ565/3</f>
        <v>32.333333333333336</v>
      </c>
      <c r="AK566" s="57">
        <f t="shared" si="75"/>
        <v>0</v>
      </c>
      <c r="AL566" s="56">
        <f t="shared" si="75"/>
        <v>0</v>
      </c>
      <c r="AM566" s="58">
        <f t="shared" si="75"/>
        <v>9.6666666666666661</v>
      </c>
      <c r="AN566" s="57">
        <f t="shared" si="75"/>
        <v>0</v>
      </c>
      <c r="AO566" s="56">
        <f t="shared" si="75"/>
        <v>0</v>
      </c>
      <c r="AP566" s="58">
        <f t="shared" si="75"/>
        <v>0</v>
      </c>
      <c r="AQ566" s="57">
        <f t="shared" si="75"/>
        <v>0</v>
      </c>
      <c r="AR566" s="56">
        <f t="shared" si="75"/>
        <v>0</v>
      </c>
      <c r="AS566" s="58">
        <f t="shared" si="75"/>
        <v>4.333333333333333</v>
      </c>
      <c r="AT566" s="57">
        <f t="shared" si="75"/>
        <v>0</v>
      </c>
      <c r="AU566" s="56">
        <f t="shared" si="75"/>
        <v>0</v>
      </c>
      <c r="AV566" s="58">
        <f t="shared" si="75"/>
        <v>0</v>
      </c>
      <c r="AW566" s="57">
        <f t="shared" si="75"/>
        <v>0</v>
      </c>
      <c r="AX566" s="56">
        <f t="shared" si="75"/>
        <v>0</v>
      </c>
      <c r="AY566" s="55">
        <f t="shared" si="75"/>
        <v>0</v>
      </c>
      <c r="AZ566" s="54">
        <f t="shared" si="75"/>
        <v>0</v>
      </c>
      <c r="BA566" s="54">
        <f t="shared" si="75"/>
        <v>0.33333333333333331</v>
      </c>
      <c r="BB566" s="53">
        <f t="shared" si="75"/>
        <v>0</v>
      </c>
      <c r="BC566" s="52" t="s">
        <v>135</v>
      </c>
    </row>
    <row r="567" spans="2:62" ht="28.15" customHeight="1" x14ac:dyDescent="0.2">
      <c r="B567" s="30"/>
      <c r="C567" s="242">
        <v>1</v>
      </c>
      <c r="D567" s="44"/>
      <c r="E567" s="43"/>
      <c r="F567" s="43"/>
      <c r="G567" s="42"/>
      <c r="H567" s="223" t="s">
        <v>384</v>
      </c>
      <c r="I567" s="246">
        <v>42</v>
      </c>
      <c r="J567" s="246">
        <v>22</v>
      </c>
      <c r="K567" s="246">
        <v>6</v>
      </c>
      <c r="L567" s="41" t="s">
        <v>133</v>
      </c>
      <c r="M567" s="40" t="s">
        <v>132</v>
      </c>
      <c r="N567" s="41" t="s">
        <v>131</v>
      </c>
      <c r="O567" s="40" t="s">
        <v>389</v>
      </c>
      <c r="P567" s="41" t="s">
        <v>130</v>
      </c>
      <c r="Q567" s="40" t="s">
        <v>203</v>
      </c>
      <c r="R567" s="41" t="s">
        <v>129</v>
      </c>
      <c r="S567" s="40" t="s">
        <v>124</v>
      </c>
      <c r="T567" s="41" t="s">
        <v>128</v>
      </c>
      <c r="U567" s="40"/>
      <c r="V567" s="41" t="s">
        <v>127</v>
      </c>
      <c r="W567" s="40"/>
      <c r="X567" s="41" t="s">
        <v>126</v>
      </c>
      <c r="Y567" s="40"/>
      <c r="Z567" s="41" t="s">
        <v>125</v>
      </c>
      <c r="AA567" s="40"/>
      <c r="AB567" s="39"/>
      <c r="AC567" s="40"/>
      <c r="AD567" s="39"/>
      <c r="AE567" s="38" t="s">
        <v>414</v>
      </c>
      <c r="AF567" s="250"/>
      <c r="AG567" s="250"/>
      <c r="AH567" s="37"/>
      <c r="AI567" s="11"/>
      <c r="AJ567" s="233">
        <f>SUMPRODUCT(LEN($M567:$U570)-LEN(SUBSTITUTE($M567:$U570,"A", "")))</f>
        <v>34</v>
      </c>
      <c r="AK567" s="239">
        <f>SUMPRODUCT(LEN($X567:$X570)-LEN(SUBSTITUTE($X567:$X570,"A", "")))</f>
        <v>0</v>
      </c>
      <c r="AL567" s="230">
        <f>SUMPRODUCT(LEN($W567:$W570)-LEN(SUBSTITUTE($W567:$W570,"A", "")))</f>
        <v>0</v>
      </c>
      <c r="AM567" s="233">
        <f>SUMPRODUCT(LEN($M567:$U570)-LEN(SUBSTITUTE($M567:$U570,"S", "")))</f>
        <v>8</v>
      </c>
      <c r="AN567" s="239">
        <f>SUMPRODUCT(LEN($X567:$X570)-LEN(SUBSTITUTE($X567:$X570,"S", "")))</f>
        <v>0</v>
      </c>
      <c r="AO567" s="230">
        <f>SUMPRODUCT(LEN($W567:$W570)-LEN(SUBSTITUTE($W567:$W570,"S", "")))</f>
        <v>0</v>
      </c>
      <c r="AP567" s="233">
        <f>SUMPRODUCT(LEN($M567:$U570)-LEN(SUBSTITUTE($M567:$U570,"F", "")))</f>
        <v>0</v>
      </c>
      <c r="AQ567" s="239">
        <f>SUMPRODUCT(LEN($X567:$X570)-LEN(SUBSTITUTE($X567:$X570,"F", "")))</f>
        <v>0</v>
      </c>
      <c r="AR567" s="230">
        <f>SUMPRODUCT(LEN($W567:$W570)-LEN(SUBSTITUTE($W567:$W570,"F", "")))</f>
        <v>0</v>
      </c>
      <c r="AS567" s="233">
        <f>SUMPRODUCT(LEN($M567:$U570)-LEN(SUBSTITUTE($M567:$U570,"G", "")))</f>
        <v>3</v>
      </c>
      <c r="AT567" s="239">
        <f>SUMPRODUCT(LEN($X567:$X570)-LEN(SUBSTITUTE($X567:$X570,"G", "")))</f>
        <v>0</v>
      </c>
      <c r="AU567" s="230">
        <f>SUMPRODUCT(LEN($W567:$W570)-LEN(SUBSTITUTE($W567:$W570,"G", "")))</f>
        <v>0</v>
      </c>
      <c r="AV567" s="233">
        <f>SUMPRODUCT(LEN($L567:$U570)-LEN(SUBSTITUTE($L567:$U570,"M", "")))</f>
        <v>0</v>
      </c>
      <c r="AW567" s="236">
        <f>SUMPRODUCT(LEN($X567:$X570)-LEN(SUBSTITUTE($X567:$X570,"M", "")))</f>
        <v>0</v>
      </c>
      <c r="AX567" s="230">
        <f>SUMPRODUCT(LEN($W567:$W570)-LEN(SUBSTITUTE($W567:$W570,"M", "")))</f>
        <v>0</v>
      </c>
      <c r="AY567" s="291">
        <f>SUMPRODUCT(LEN($AE567:$AE570)-LEN(SUBSTITUTE($AE567:$AE570,"S", "")))</f>
        <v>0</v>
      </c>
      <c r="AZ567" s="227">
        <f>SUMPRODUCT(LEN($AE567:$AE570)-LEN(SUBSTITUTE($AE567:$AE570,"F", "")))</f>
        <v>0</v>
      </c>
      <c r="BA567" s="227">
        <f>SUMPRODUCT(LEN($AE567:$AE570)-LEN(SUBSTITUTE($AE567:$AE570,"G", "")))</f>
        <v>1</v>
      </c>
      <c r="BB567" s="294">
        <f>SUMPRODUCT(LEN($AE567:$AE570)-LEN(SUBSTITUTE($AE567:$AE570,"M", "")))</f>
        <v>0</v>
      </c>
    </row>
    <row r="568" spans="2:62" ht="28.15" customHeight="1" thickBot="1" x14ac:dyDescent="0.25">
      <c r="B568" s="30"/>
      <c r="C568" s="243"/>
      <c r="D568" s="36"/>
      <c r="E568" s="35"/>
      <c r="F568" s="35"/>
      <c r="G568" s="34"/>
      <c r="H568" s="224"/>
      <c r="I568" s="247"/>
      <c r="J568" s="247"/>
      <c r="K568" s="247"/>
      <c r="L568" s="33" t="s">
        <v>123</v>
      </c>
      <c r="M568" s="32" t="s">
        <v>611</v>
      </c>
      <c r="N568" s="33" t="s">
        <v>122</v>
      </c>
      <c r="O568" s="32" t="s">
        <v>405</v>
      </c>
      <c r="P568" s="33" t="s">
        <v>120</v>
      </c>
      <c r="Q568" s="32" t="s">
        <v>186</v>
      </c>
      <c r="R568" s="33" t="s">
        <v>119</v>
      </c>
      <c r="S568" s="32" t="s">
        <v>104</v>
      </c>
      <c r="T568" s="33" t="s">
        <v>118</v>
      </c>
      <c r="U568" s="32"/>
      <c r="V568" s="33" t="s">
        <v>117</v>
      </c>
      <c r="W568" s="32"/>
      <c r="X568" s="33" t="s">
        <v>116</v>
      </c>
      <c r="Y568" s="32"/>
      <c r="Z568" s="33" t="s">
        <v>115</v>
      </c>
      <c r="AA568" s="32"/>
      <c r="AB568" s="31"/>
      <c r="AC568" s="32"/>
      <c r="AD568" s="31"/>
      <c r="AE568" s="23"/>
      <c r="AF568" s="251"/>
      <c r="AG568" s="251"/>
      <c r="AH568" s="22"/>
      <c r="AI568" s="11"/>
      <c r="AJ568" s="234"/>
      <c r="AK568" s="240"/>
      <c r="AL568" s="231"/>
      <c r="AM568" s="234"/>
      <c r="AN568" s="240"/>
      <c r="AO568" s="231"/>
      <c r="AP568" s="234"/>
      <c r="AQ568" s="240"/>
      <c r="AR568" s="231"/>
      <c r="AS568" s="234"/>
      <c r="AT568" s="240"/>
      <c r="AU568" s="231"/>
      <c r="AV568" s="234"/>
      <c r="AW568" s="237"/>
      <c r="AX568" s="231"/>
      <c r="AY568" s="292"/>
      <c r="AZ568" s="228"/>
      <c r="BA568" s="228"/>
      <c r="BB568" s="295"/>
    </row>
    <row r="569" spans="2:62" ht="28.15" customHeight="1" x14ac:dyDescent="0.2">
      <c r="B569" s="30"/>
      <c r="C569" s="244"/>
      <c r="D569" s="29"/>
      <c r="E569" s="28"/>
      <c r="F569" s="28"/>
      <c r="G569" s="27"/>
      <c r="H569" s="225"/>
      <c r="I569" s="248"/>
      <c r="J569" s="248"/>
      <c r="K569" s="248"/>
      <c r="L569" s="26" t="s">
        <v>114</v>
      </c>
      <c r="M569" s="25" t="s">
        <v>186</v>
      </c>
      <c r="N569" s="26" t="s">
        <v>112</v>
      </c>
      <c r="O569" s="25" t="s">
        <v>613</v>
      </c>
      <c r="P569" s="26" t="s">
        <v>111</v>
      </c>
      <c r="Q569" s="25" t="s">
        <v>187</v>
      </c>
      <c r="R569" s="26" t="s">
        <v>110</v>
      </c>
      <c r="S569" s="25" t="s">
        <v>121</v>
      </c>
      <c r="T569" s="26" t="s">
        <v>109</v>
      </c>
      <c r="U569" s="25"/>
      <c r="V569" s="26" t="s">
        <v>108</v>
      </c>
      <c r="W569" s="25"/>
      <c r="X569" s="26" t="s">
        <v>107</v>
      </c>
      <c r="Y569" s="25"/>
      <c r="Z569" s="26" t="s">
        <v>106</v>
      </c>
      <c r="AA569" s="25"/>
      <c r="AB569" s="24"/>
      <c r="AC569" s="25"/>
      <c r="AD569" s="24"/>
      <c r="AE569" s="23"/>
      <c r="AF569" s="251"/>
      <c r="AG569" s="251"/>
      <c r="AH569" s="22"/>
      <c r="AI569" s="11"/>
      <c r="AJ569" s="234"/>
      <c r="AK569" s="240"/>
      <c r="AL569" s="231"/>
      <c r="AM569" s="234"/>
      <c r="AN569" s="240"/>
      <c r="AO569" s="231"/>
      <c r="AP569" s="234"/>
      <c r="AQ569" s="240"/>
      <c r="AR569" s="231"/>
      <c r="AS569" s="234"/>
      <c r="AT569" s="240"/>
      <c r="AU569" s="231"/>
      <c r="AV569" s="234"/>
      <c r="AW569" s="237"/>
      <c r="AX569" s="231"/>
      <c r="AY569" s="292"/>
      <c r="AZ569" s="228"/>
      <c r="BA569" s="228"/>
      <c r="BB569" s="295"/>
    </row>
    <row r="570" spans="2:62" ht="28.15" customHeight="1" thickBot="1" x14ac:dyDescent="0.25">
      <c r="B570" s="30"/>
      <c r="C570" s="253"/>
      <c r="D570" s="51"/>
      <c r="E570" s="50"/>
      <c r="F570" s="50"/>
      <c r="G570" s="49"/>
      <c r="H570" s="226"/>
      <c r="I570" s="254"/>
      <c r="J570" s="254"/>
      <c r="K570" s="254"/>
      <c r="L570" s="48" t="s">
        <v>105</v>
      </c>
      <c r="M570" s="47" t="s">
        <v>382</v>
      </c>
      <c r="N570" s="48" t="s">
        <v>103</v>
      </c>
      <c r="O570" s="47" t="s">
        <v>405</v>
      </c>
      <c r="P570" s="48" t="s">
        <v>102</v>
      </c>
      <c r="Q570" s="47" t="s">
        <v>217</v>
      </c>
      <c r="R570" s="48" t="s">
        <v>101</v>
      </c>
      <c r="S570" s="47" t="s">
        <v>121</v>
      </c>
      <c r="T570" s="48">
        <v>20</v>
      </c>
      <c r="U570" s="47"/>
      <c r="V570" s="48" t="s">
        <v>100</v>
      </c>
      <c r="W570" s="47"/>
      <c r="X570" s="48" t="s">
        <v>99</v>
      </c>
      <c r="Y570" s="47"/>
      <c r="Z570" s="48" t="s">
        <v>98</v>
      </c>
      <c r="AA570" s="47"/>
      <c r="AB570" s="16"/>
      <c r="AC570" s="47"/>
      <c r="AD570" s="16"/>
      <c r="AE570" s="46"/>
      <c r="AF570" s="255"/>
      <c r="AG570" s="255"/>
      <c r="AH570" s="45"/>
      <c r="AI570" s="11"/>
      <c r="AJ570" s="235"/>
      <c r="AK570" s="241"/>
      <c r="AL570" s="232"/>
      <c r="AM570" s="235"/>
      <c r="AN570" s="241"/>
      <c r="AO570" s="232"/>
      <c r="AP570" s="235"/>
      <c r="AQ570" s="241"/>
      <c r="AR570" s="232"/>
      <c r="AS570" s="235"/>
      <c r="AT570" s="241"/>
      <c r="AU570" s="232"/>
      <c r="AV570" s="235"/>
      <c r="AW570" s="238"/>
      <c r="AX570" s="232"/>
      <c r="AY570" s="293"/>
      <c r="AZ570" s="229"/>
      <c r="BA570" s="229"/>
      <c r="BB570" s="296"/>
    </row>
    <row r="571" spans="2:62" ht="28.15" customHeight="1" x14ac:dyDescent="0.2">
      <c r="B571" s="30"/>
      <c r="C571" s="242">
        <v>2</v>
      </c>
      <c r="D571" s="44"/>
      <c r="E571" s="43"/>
      <c r="F571" s="43"/>
      <c r="G571" s="42"/>
      <c r="H571" s="223"/>
      <c r="I571" s="246">
        <v>45</v>
      </c>
      <c r="J571" s="246">
        <v>20</v>
      </c>
      <c r="K571" s="246">
        <v>6</v>
      </c>
      <c r="L571" s="41" t="s">
        <v>133</v>
      </c>
      <c r="M571" s="40" t="s">
        <v>399</v>
      </c>
      <c r="N571" s="41" t="s">
        <v>131</v>
      </c>
      <c r="O571" s="40" t="s">
        <v>186</v>
      </c>
      <c r="P571" s="41" t="s">
        <v>130</v>
      </c>
      <c r="Q571" s="40" t="s">
        <v>186</v>
      </c>
      <c r="R571" s="41" t="s">
        <v>129</v>
      </c>
      <c r="S571" s="40" t="s">
        <v>121</v>
      </c>
      <c r="T571" s="41" t="s">
        <v>128</v>
      </c>
      <c r="U571" s="40"/>
      <c r="V571" s="41" t="s">
        <v>127</v>
      </c>
      <c r="W571" s="40"/>
      <c r="X571" s="41" t="s">
        <v>126</v>
      </c>
      <c r="Y571" s="40"/>
      <c r="Z571" s="41" t="s">
        <v>125</v>
      </c>
      <c r="AA571" s="40"/>
      <c r="AB571" s="39"/>
      <c r="AC571" s="40"/>
      <c r="AD571" s="39" t="s">
        <v>104</v>
      </c>
      <c r="AE571" s="38"/>
      <c r="AF571" s="250"/>
      <c r="AG571" s="250"/>
      <c r="AH571" s="37"/>
      <c r="AI571" s="11"/>
      <c r="AJ571" s="233">
        <f>SUMPRODUCT(LEN($M571:$U574)-LEN(SUBSTITUTE($M571:$U574,"A", "")))</f>
        <v>27</v>
      </c>
      <c r="AK571" s="239">
        <f>SUMPRODUCT(LEN($X571:$X574)-LEN(SUBSTITUTE($X571:$X574,"A", "")))</f>
        <v>0</v>
      </c>
      <c r="AL571" s="230">
        <f>SUMPRODUCT(LEN($W571:$W574)-LEN(SUBSTITUTE($W571:$W574,"A", "")))</f>
        <v>0</v>
      </c>
      <c r="AM571" s="233">
        <f>SUMPRODUCT(LEN($M571:$U574)-LEN(SUBSTITUTE($M571:$U574,"S", "")))</f>
        <v>4</v>
      </c>
      <c r="AN571" s="239">
        <f>SUMPRODUCT(LEN($X571:$X574)-LEN(SUBSTITUTE($X571:$X574,"S", "")))</f>
        <v>0</v>
      </c>
      <c r="AO571" s="230">
        <f>SUMPRODUCT(LEN($W571:$W574)-LEN(SUBSTITUTE($W571:$W574,"S", "")))</f>
        <v>0</v>
      </c>
      <c r="AP571" s="233">
        <f>SUMPRODUCT(LEN($M571:$U574)-LEN(SUBSTITUTE($M571:$U574,"F", "")))</f>
        <v>0</v>
      </c>
      <c r="AQ571" s="239">
        <f>SUMPRODUCT(LEN($X571:$X574)-LEN(SUBSTITUTE($X571:$X574,"F", "")))</f>
        <v>0</v>
      </c>
      <c r="AR571" s="230">
        <f>SUMPRODUCT(LEN($W571:$W574)-LEN(SUBSTITUTE($W571:$W574,"F", "")))</f>
        <v>0</v>
      </c>
      <c r="AS571" s="233">
        <f>SUMPRODUCT(LEN($M571:$U574)-LEN(SUBSTITUTE($M571:$U574,"G", "")))</f>
        <v>4</v>
      </c>
      <c r="AT571" s="239">
        <f>SUMPRODUCT(LEN($X571:$X574)-LEN(SUBSTITUTE($X571:$X574,"G", "")))</f>
        <v>0</v>
      </c>
      <c r="AU571" s="230">
        <f>SUMPRODUCT(LEN($W571:$W574)-LEN(SUBSTITUTE($W571:$W574,"G", "")))</f>
        <v>0</v>
      </c>
      <c r="AV571" s="233">
        <f>SUMPRODUCT(LEN($L571:$U574)-LEN(SUBSTITUTE($L571:$U574,"M", "")))</f>
        <v>0</v>
      </c>
      <c r="AW571" s="236">
        <f>SUMPRODUCT(LEN($X571:$X574)-LEN(SUBSTITUTE($X571:$X574,"M", "")))</f>
        <v>0</v>
      </c>
      <c r="AX571" s="230">
        <f>SUMPRODUCT(LEN($W571:$W574)-LEN(SUBSTITUTE($W571:$W574,"M", "")))</f>
        <v>0</v>
      </c>
      <c r="AY571" s="291">
        <f>SUMPRODUCT(LEN($AE571:$AE574)-LEN(SUBSTITUTE($AE571:$AE574,"S", "")))</f>
        <v>0</v>
      </c>
      <c r="AZ571" s="227">
        <f>SUMPRODUCT(LEN($AE571:$AE574)-LEN(SUBSTITUTE($AE571:$AE574,"F", "")))</f>
        <v>0</v>
      </c>
      <c r="BA571" s="227">
        <f>SUMPRODUCT(LEN($AE571:$AE574)-LEN(SUBSTITUTE($AE571:$AE574,"G", "")))</f>
        <v>0</v>
      </c>
      <c r="BB571" s="294">
        <f>SUMPRODUCT(LEN($AE571:$AE574)-LEN(SUBSTITUTE($AE571:$AE574,"M", "")))</f>
        <v>0</v>
      </c>
    </row>
    <row r="572" spans="2:62" ht="28.15" customHeight="1" thickBot="1" x14ac:dyDescent="0.25">
      <c r="B572" s="30"/>
      <c r="C572" s="243"/>
      <c r="D572" s="36"/>
      <c r="E572" s="35"/>
      <c r="F572" s="35"/>
      <c r="G572" s="34"/>
      <c r="H572" s="224"/>
      <c r="I572" s="247"/>
      <c r="J572" s="247"/>
      <c r="K572" s="247"/>
      <c r="L572" s="33" t="s">
        <v>123</v>
      </c>
      <c r="M572" s="32" t="s">
        <v>186</v>
      </c>
      <c r="N572" s="33" t="s">
        <v>122</v>
      </c>
      <c r="O572" s="32" t="s">
        <v>132</v>
      </c>
      <c r="P572" s="33" t="s">
        <v>120</v>
      </c>
      <c r="Q572" s="32" t="s">
        <v>389</v>
      </c>
      <c r="R572" s="33" t="s">
        <v>119</v>
      </c>
      <c r="S572" s="32" t="s">
        <v>121</v>
      </c>
      <c r="T572" s="33" t="s">
        <v>118</v>
      </c>
      <c r="U572" s="32"/>
      <c r="V572" s="33" t="s">
        <v>117</v>
      </c>
      <c r="W572" s="32"/>
      <c r="X572" s="33" t="s">
        <v>116</v>
      </c>
      <c r="Y572" s="32"/>
      <c r="Z572" s="33" t="s">
        <v>115</v>
      </c>
      <c r="AA572" s="32"/>
      <c r="AB572" s="31"/>
      <c r="AC572" s="32"/>
      <c r="AD572" s="31"/>
      <c r="AE572" s="23"/>
      <c r="AF572" s="251"/>
      <c r="AG572" s="251"/>
      <c r="AH572" s="22"/>
      <c r="AI572" s="11"/>
      <c r="AJ572" s="234"/>
      <c r="AK572" s="240"/>
      <c r="AL572" s="231"/>
      <c r="AM572" s="234"/>
      <c r="AN572" s="240"/>
      <c r="AO572" s="231"/>
      <c r="AP572" s="234"/>
      <c r="AQ572" s="240"/>
      <c r="AR572" s="231"/>
      <c r="AS572" s="234"/>
      <c r="AT572" s="240"/>
      <c r="AU572" s="231"/>
      <c r="AV572" s="234"/>
      <c r="AW572" s="237"/>
      <c r="AX572" s="231"/>
      <c r="AY572" s="292"/>
      <c r="AZ572" s="228"/>
      <c r="BA572" s="228"/>
      <c r="BB572" s="295"/>
    </row>
    <row r="573" spans="2:62" ht="28.15" customHeight="1" x14ac:dyDescent="0.2">
      <c r="B573" s="30"/>
      <c r="C573" s="244"/>
      <c r="D573" s="29"/>
      <c r="E573" s="28"/>
      <c r="F573" s="28"/>
      <c r="G573" s="27"/>
      <c r="H573" s="225"/>
      <c r="I573" s="248"/>
      <c r="J573" s="248"/>
      <c r="K573" s="248"/>
      <c r="L573" s="26" t="s">
        <v>114</v>
      </c>
      <c r="M573" s="25" t="s">
        <v>484</v>
      </c>
      <c r="N573" s="26" t="s">
        <v>112</v>
      </c>
      <c r="O573" s="25" t="s">
        <v>186</v>
      </c>
      <c r="P573" s="26" t="s">
        <v>111</v>
      </c>
      <c r="Q573" s="25" t="s">
        <v>217</v>
      </c>
      <c r="R573" s="26" t="s">
        <v>110</v>
      </c>
      <c r="S573" s="25"/>
      <c r="T573" s="26" t="s">
        <v>109</v>
      </c>
      <c r="U573" s="25"/>
      <c r="V573" s="26" t="s">
        <v>108</v>
      </c>
      <c r="W573" s="25"/>
      <c r="X573" s="26" t="s">
        <v>107</v>
      </c>
      <c r="Y573" s="25"/>
      <c r="Z573" s="26" t="s">
        <v>106</v>
      </c>
      <c r="AA573" s="25"/>
      <c r="AB573" s="24"/>
      <c r="AC573" s="25"/>
      <c r="AD573" s="24"/>
      <c r="AE573" s="23"/>
      <c r="AF573" s="251"/>
      <c r="AG573" s="251"/>
      <c r="AH573" s="22"/>
      <c r="AI573" s="11"/>
      <c r="AJ573" s="234"/>
      <c r="AK573" s="240"/>
      <c r="AL573" s="231"/>
      <c r="AM573" s="234"/>
      <c r="AN573" s="240"/>
      <c r="AO573" s="231"/>
      <c r="AP573" s="234"/>
      <c r="AQ573" s="240"/>
      <c r="AR573" s="231"/>
      <c r="AS573" s="234"/>
      <c r="AT573" s="240"/>
      <c r="AU573" s="231"/>
      <c r="AV573" s="234"/>
      <c r="AW573" s="237"/>
      <c r="AX573" s="231"/>
      <c r="AY573" s="292"/>
      <c r="AZ573" s="228"/>
      <c r="BA573" s="228"/>
      <c r="BB573" s="295"/>
    </row>
    <row r="574" spans="2:62" ht="28.15" customHeight="1" thickBot="1" x14ac:dyDescent="0.25">
      <c r="B574" s="30"/>
      <c r="C574" s="253"/>
      <c r="D574" s="51"/>
      <c r="E574" s="50"/>
      <c r="F574" s="50"/>
      <c r="G574" s="49"/>
      <c r="H574" s="226"/>
      <c r="I574" s="254"/>
      <c r="J574" s="254"/>
      <c r="K574" s="254"/>
      <c r="L574" s="48" t="s">
        <v>105</v>
      </c>
      <c r="M574" s="47" t="s">
        <v>186</v>
      </c>
      <c r="N574" s="48" t="s">
        <v>103</v>
      </c>
      <c r="O574" s="47" t="s">
        <v>389</v>
      </c>
      <c r="P574" s="48" t="s">
        <v>102</v>
      </c>
      <c r="Q574" s="47" t="s">
        <v>175</v>
      </c>
      <c r="R574" s="48" t="s">
        <v>101</v>
      </c>
      <c r="S574" s="47"/>
      <c r="T574" s="48">
        <v>20</v>
      </c>
      <c r="U574" s="47"/>
      <c r="V574" s="48" t="s">
        <v>100</v>
      </c>
      <c r="W574" s="47"/>
      <c r="X574" s="48" t="s">
        <v>99</v>
      </c>
      <c r="Y574" s="47"/>
      <c r="Z574" s="48" t="s">
        <v>98</v>
      </c>
      <c r="AA574" s="47"/>
      <c r="AB574" s="16"/>
      <c r="AC574" s="47"/>
      <c r="AD574" s="16"/>
      <c r="AE574" s="46"/>
      <c r="AF574" s="255"/>
      <c r="AG574" s="255"/>
      <c r="AH574" s="45"/>
      <c r="AI574" s="11"/>
      <c r="AJ574" s="235"/>
      <c r="AK574" s="241"/>
      <c r="AL574" s="232"/>
      <c r="AM574" s="235"/>
      <c r="AN574" s="241"/>
      <c r="AO574" s="232"/>
      <c r="AP574" s="235"/>
      <c r="AQ574" s="241"/>
      <c r="AR574" s="232"/>
      <c r="AS574" s="235"/>
      <c r="AT574" s="241"/>
      <c r="AU574" s="232"/>
      <c r="AV574" s="235"/>
      <c r="AW574" s="238"/>
      <c r="AX574" s="232"/>
      <c r="AY574" s="293"/>
      <c r="AZ574" s="229"/>
      <c r="BA574" s="229"/>
      <c r="BB574" s="296"/>
    </row>
    <row r="575" spans="2:62" ht="28.15" customHeight="1" x14ac:dyDescent="0.2">
      <c r="B575" s="30"/>
      <c r="C575" s="242">
        <v>3</v>
      </c>
      <c r="D575" s="44"/>
      <c r="E575" s="43"/>
      <c r="F575" s="43"/>
      <c r="G575" s="42"/>
      <c r="H575" s="223"/>
      <c r="I575" s="246">
        <v>82</v>
      </c>
      <c r="J575" s="246">
        <v>26</v>
      </c>
      <c r="K575" s="246">
        <v>7</v>
      </c>
      <c r="L575" s="41" t="s">
        <v>133</v>
      </c>
      <c r="M575" s="40" t="s">
        <v>382</v>
      </c>
      <c r="N575" s="41" t="s">
        <v>131</v>
      </c>
      <c r="O575" s="40" t="s">
        <v>382</v>
      </c>
      <c r="P575" s="41" t="s">
        <v>130</v>
      </c>
      <c r="Q575" s="40" t="s">
        <v>403</v>
      </c>
      <c r="R575" s="41" t="s">
        <v>129</v>
      </c>
      <c r="S575" s="40" t="s">
        <v>188</v>
      </c>
      <c r="T575" s="41" t="s">
        <v>128</v>
      </c>
      <c r="U575" s="40" t="s">
        <v>175</v>
      </c>
      <c r="V575" s="41" t="s">
        <v>127</v>
      </c>
      <c r="W575" s="40"/>
      <c r="X575" s="41" t="s">
        <v>126</v>
      </c>
      <c r="Y575" s="40"/>
      <c r="Z575" s="41" t="s">
        <v>125</v>
      </c>
      <c r="AA575" s="40"/>
      <c r="AB575" s="39"/>
      <c r="AC575" s="40"/>
      <c r="AD575" s="39" t="s">
        <v>132</v>
      </c>
      <c r="AE575" s="38"/>
      <c r="AF575" s="250"/>
      <c r="AG575" s="250"/>
      <c r="AH575" s="37"/>
      <c r="AI575" s="11"/>
      <c r="AJ575" s="233">
        <f>SUMPRODUCT(LEN($M575:$U578)-LEN(SUBSTITUTE($M575:$U578,"A", "")))</f>
        <v>36</v>
      </c>
      <c r="AK575" s="239">
        <f>SUMPRODUCT(LEN($X575:$X578)-LEN(SUBSTITUTE($X575:$X578,"A", "")))</f>
        <v>0</v>
      </c>
      <c r="AL575" s="230">
        <f>SUMPRODUCT(LEN($W575:$W578)-LEN(SUBSTITUTE($W575:$W578,"A", "")))</f>
        <v>0</v>
      </c>
      <c r="AM575" s="233">
        <f>SUMPRODUCT(LEN($M575:$U578)-LEN(SUBSTITUTE($M575:$U578,"S", "")))</f>
        <v>17</v>
      </c>
      <c r="AN575" s="239">
        <f>SUMPRODUCT(LEN($X575:$X578)-LEN(SUBSTITUTE($X575:$X578,"S", "")))</f>
        <v>0</v>
      </c>
      <c r="AO575" s="230">
        <f>SUMPRODUCT(LEN($W575:$W578)-LEN(SUBSTITUTE($W575:$W578,"S", "")))</f>
        <v>0</v>
      </c>
      <c r="AP575" s="233">
        <f>SUMPRODUCT(LEN($M575:$U578)-LEN(SUBSTITUTE($M575:$U578,"F", "")))</f>
        <v>0</v>
      </c>
      <c r="AQ575" s="239">
        <f>SUMPRODUCT(LEN($X575:$X578)-LEN(SUBSTITUTE($X575:$X578,"F", "")))</f>
        <v>0</v>
      </c>
      <c r="AR575" s="230">
        <f>SUMPRODUCT(LEN($W575:$W578)-LEN(SUBSTITUTE($W575:$W578,"F", "")))</f>
        <v>0</v>
      </c>
      <c r="AS575" s="233">
        <f>SUMPRODUCT(LEN($M575:$U578)-LEN(SUBSTITUTE($M575:$U578,"G", "")))</f>
        <v>6</v>
      </c>
      <c r="AT575" s="239">
        <f>SUMPRODUCT(LEN($X575:$X578)-LEN(SUBSTITUTE($X575:$X578,"G", "")))</f>
        <v>0</v>
      </c>
      <c r="AU575" s="230">
        <f>SUMPRODUCT(LEN($W575:$W578)-LEN(SUBSTITUTE($W575:$W578,"G", "")))</f>
        <v>0</v>
      </c>
      <c r="AV575" s="233">
        <f>SUMPRODUCT(LEN($L575:$U578)-LEN(SUBSTITUTE($L575:$U578,"M", "")))</f>
        <v>0</v>
      </c>
      <c r="AW575" s="236">
        <f>SUMPRODUCT(LEN($X575:$X578)-LEN(SUBSTITUTE($X575:$X578,"M", "")))</f>
        <v>0</v>
      </c>
      <c r="AX575" s="230">
        <f>SUMPRODUCT(LEN($W575:$W578)-LEN(SUBSTITUTE($W575:$W578,"M", "")))</f>
        <v>0</v>
      </c>
      <c r="AY575" s="291">
        <f>SUMPRODUCT(LEN($AE575:$AE578)-LEN(SUBSTITUTE($AE575:$AE578,"S", "")))</f>
        <v>0</v>
      </c>
      <c r="AZ575" s="227">
        <f>SUMPRODUCT(LEN($AE575:$AE578)-LEN(SUBSTITUTE($AE575:$AE578,"F", "")))</f>
        <v>0</v>
      </c>
      <c r="BA575" s="227">
        <f>SUMPRODUCT(LEN($AE575:$AE578)-LEN(SUBSTITUTE($AE575:$AE578,"G", "")))</f>
        <v>0</v>
      </c>
      <c r="BB575" s="294">
        <f>SUMPRODUCT(LEN($AE575:$AE578)-LEN(SUBSTITUTE($AE575:$AE578,"M", "")))</f>
        <v>0</v>
      </c>
    </row>
    <row r="576" spans="2:62" ht="28.15" customHeight="1" thickBot="1" x14ac:dyDescent="0.25">
      <c r="B576" s="30"/>
      <c r="C576" s="243"/>
      <c r="D576" s="36"/>
      <c r="E576" s="35"/>
      <c r="F576" s="35"/>
      <c r="G576" s="34"/>
      <c r="H576" s="224"/>
      <c r="I576" s="247"/>
      <c r="J576" s="247"/>
      <c r="K576" s="247"/>
      <c r="L576" s="33" t="s">
        <v>123</v>
      </c>
      <c r="M576" s="32" t="s">
        <v>186</v>
      </c>
      <c r="N576" s="33" t="s">
        <v>122</v>
      </c>
      <c r="O576" s="32" t="s">
        <v>377</v>
      </c>
      <c r="P576" s="33" t="s">
        <v>120</v>
      </c>
      <c r="Q576" s="32" t="s">
        <v>405</v>
      </c>
      <c r="R576" s="33" t="s">
        <v>119</v>
      </c>
      <c r="S576" s="32" t="s">
        <v>188</v>
      </c>
      <c r="T576" s="33" t="s">
        <v>118</v>
      </c>
      <c r="U576" s="32" t="s">
        <v>104</v>
      </c>
      <c r="V576" s="33" t="s">
        <v>117</v>
      </c>
      <c r="W576" s="32"/>
      <c r="X576" s="33" t="s">
        <v>116</v>
      </c>
      <c r="Y576" s="32"/>
      <c r="Z576" s="33" t="s">
        <v>115</v>
      </c>
      <c r="AA576" s="32"/>
      <c r="AB576" s="31"/>
      <c r="AC576" s="32"/>
      <c r="AD576" s="31"/>
      <c r="AE576" s="23"/>
      <c r="AF576" s="251"/>
      <c r="AG576" s="251"/>
      <c r="AH576" s="22"/>
      <c r="AI576" s="11"/>
      <c r="AJ576" s="234"/>
      <c r="AK576" s="240"/>
      <c r="AL576" s="231"/>
      <c r="AM576" s="234"/>
      <c r="AN576" s="240"/>
      <c r="AO576" s="231"/>
      <c r="AP576" s="234"/>
      <c r="AQ576" s="240"/>
      <c r="AR576" s="231"/>
      <c r="AS576" s="234"/>
      <c r="AT576" s="240"/>
      <c r="AU576" s="231"/>
      <c r="AV576" s="234"/>
      <c r="AW576" s="237"/>
      <c r="AX576" s="231"/>
      <c r="AY576" s="292"/>
      <c r="AZ576" s="228"/>
      <c r="BA576" s="228"/>
      <c r="BB576" s="295"/>
    </row>
    <row r="577" spans="2:62" ht="28.15" customHeight="1" x14ac:dyDescent="0.2">
      <c r="B577" s="30"/>
      <c r="C577" s="244"/>
      <c r="D577" s="29"/>
      <c r="E577" s="28"/>
      <c r="F577" s="28"/>
      <c r="G577" s="27"/>
      <c r="H577" s="225"/>
      <c r="I577" s="248"/>
      <c r="J577" s="248"/>
      <c r="K577" s="248"/>
      <c r="L577" s="26" t="s">
        <v>114</v>
      </c>
      <c r="M577" s="25" t="s">
        <v>613</v>
      </c>
      <c r="N577" s="26" t="s">
        <v>112</v>
      </c>
      <c r="O577" s="25" t="s">
        <v>186</v>
      </c>
      <c r="P577" s="26" t="s">
        <v>111</v>
      </c>
      <c r="Q577" s="25" t="s">
        <v>443</v>
      </c>
      <c r="R577" s="26" t="s">
        <v>110</v>
      </c>
      <c r="S577" s="25" t="s">
        <v>195</v>
      </c>
      <c r="T577" s="26" t="s">
        <v>109</v>
      </c>
      <c r="U577" s="25" t="s">
        <v>121</v>
      </c>
      <c r="V577" s="26" t="s">
        <v>108</v>
      </c>
      <c r="W577" s="25"/>
      <c r="X577" s="26" t="s">
        <v>107</v>
      </c>
      <c r="Y577" s="25"/>
      <c r="Z577" s="26" t="s">
        <v>106</v>
      </c>
      <c r="AA577" s="25"/>
      <c r="AB577" s="24"/>
      <c r="AC577" s="25"/>
      <c r="AD577" s="24"/>
      <c r="AE577" s="23"/>
      <c r="AF577" s="251"/>
      <c r="AG577" s="251"/>
      <c r="AH577" s="22"/>
      <c r="AI577" s="11"/>
      <c r="AJ577" s="234"/>
      <c r="AK577" s="240"/>
      <c r="AL577" s="231"/>
      <c r="AM577" s="234"/>
      <c r="AN577" s="240"/>
      <c r="AO577" s="231"/>
      <c r="AP577" s="234"/>
      <c r="AQ577" s="240"/>
      <c r="AR577" s="231"/>
      <c r="AS577" s="234"/>
      <c r="AT577" s="240"/>
      <c r="AU577" s="231"/>
      <c r="AV577" s="234"/>
      <c r="AW577" s="237"/>
      <c r="AX577" s="231"/>
      <c r="AY577" s="292"/>
      <c r="AZ577" s="228"/>
      <c r="BA577" s="228"/>
      <c r="BB577" s="295"/>
    </row>
    <row r="578" spans="2:62" ht="28.15" customHeight="1" thickBot="1" x14ac:dyDescent="0.25">
      <c r="B578" s="21"/>
      <c r="C578" s="245"/>
      <c r="D578" s="20"/>
      <c r="E578" s="19"/>
      <c r="F578" s="19"/>
      <c r="G578" s="18"/>
      <c r="H578" s="226"/>
      <c r="I578" s="249"/>
      <c r="J578" s="249"/>
      <c r="K578" s="249"/>
      <c r="L578" s="17" t="s">
        <v>105</v>
      </c>
      <c r="M578" s="15" t="s">
        <v>132</v>
      </c>
      <c r="N578" s="17" t="s">
        <v>103</v>
      </c>
      <c r="O578" s="15" t="s">
        <v>672</v>
      </c>
      <c r="P578" s="17" t="s">
        <v>102</v>
      </c>
      <c r="Q578" s="15" t="s">
        <v>377</v>
      </c>
      <c r="R578" s="17" t="s">
        <v>101</v>
      </c>
      <c r="S578" s="15" t="s">
        <v>113</v>
      </c>
      <c r="T578" s="17">
        <v>20</v>
      </c>
      <c r="U578" s="15"/>
      <c r="V578" s="17" t="s">
        <v>100</v>
      </c>
      <c r="W578" s="15"/>
      <c r="X578" s="17" t="s">
        <v>99</v>
      </c>
      <c r="Y578" s="15"/>
      <c r="Z578" s="17" t="s">
        <v>98</v>
      </c>
      <c r="AA578" s="15"/>
      <c r="AB578" s="16"/>
      <c r="AC578" s="15"/>
      <c r="AD578" s="14"/>
      <c r="AE578" s="13"/>
      <c r="AF578" s="252"/>
      <c r="AG578" s="252"/>
      <c r="AH578" s="12"/>
      <c r="AI578" s="11"/>
      <c r="AJ578" s="235"/>
      <c r="AK578" s="241"/>
      <c r="AL578" s="232"/>
      <c r="AM578" s="235"/>
      <c r="AN578" s="241"/>
      <c r="AO578" s="232"/>
      <c r="AP578" s="235"/>
      <c r="AQ578" s="241"/>
      <c r="AR578" s="232"/>
      <c r="AS578" s="235"/>
      <c r="AT578" s="241"/>
      <c r="AU578" s="232"/>
      <c r="AV578" s="235"/>
      <c r="AW578" s="238"/>
      <c r="AX578" s="232"/>
      <c r="AY578" s="293"/>
      <c r="AZ578" s="229"/>
      <c r="BA578" s="229"/>
      <c r="BB578" s="296"/>
    </row>
    <row r="579" spans="2:62" ht="85.9" customHeight="1" thickTop="1" thickBot="1" x14ac:dyDescent="0.35">
      <c r="B579" s="105" t="s">
        <v>174</v>
      </c>
      <c r="C579" s="95" t="s">
        <v>173</v>
      </c>
      <c r="D579" s="100" t="s">
        <v>172</v>
      </c>
      <c r="E579" s="104" t="s">
        <v>171</v>
      </c>
      <c r="F579" s="103"/>
      <c r="G579" s="102"/>
      <c r="H579" s="101" t="s">
        <v>170</v>
      </c>
      <c r="I579" s="100" t="s">
        <v>96</v>
      </c>
      <c r="J579" s="100" t="s">
        <v>169</v>
      </c>
      <c r="K579" s="100" t="s">
        <v>97</v>
      </c>
      <c r="L579" s="256" t="s">
        <v>168</v>
      </c>
      <c r="M579" s="262"/>
      <c r="N579" s="256" t="s">
        <v>167</v>
      </c>
      <c r="O579" s="262"/>
      <c r="P579" s="256" t="s">
        <v>167</v>
      </c>
      <c r="Q579" s="257"/>
      <c r="R579" s="256" t="s">
        <v>167</v>
      </c>
      <c r="S579" s="257"/>
      <c r="T579" s="256" t="s">
        <v>167</v>
      </c>
      <c r="U579" s="257"/>
      <c r="V579" s="256" t="s">
        <v>167</v>
      </c>
      <c r="W579" s="257"/>
      <c r="X579" s="256" t="s">
        <v>167</v>
      </c>
      <c r="Y579" s="257"/>
      <c r="Z579" s="256" t="s">
        <v>167</v>
      </c>
      <c r="AA579" s="257"/>
      <c r="AB579" s="261" t="s">
        <v>166</v>
      </c>
      <c r="AC579" s="257"/>
      <c r="AD579" s="101" t="s">
        <v>165</v>
      </c>
      <c r="AE579" s="101" t="s">
        <v>164</v>
      </c>
      <c r="AF579" s="100" t="s">
        <v>163</v>
      </c>
      <c r="AG579" s="100" t="s">
        <v>162</v>
      </c>
      <c r="AH579" s="99" t="s">
        <v>161</v>
      </c>
      <c r="AI579" s="98"/>
      <c r="AJ579" s="96" t="s">
        <v>160</v>
      </c>
      <c r="AK579" s="95" t="s">
        <v>159</v>
      </c>
      <c r="AL579" s="94" t="s">
        <v>158</v>
      </c>
      <c r="AM579" s="96" t="s">
        <v>157</v>
      </c>
      <c r="AN579" s="95" t="s">
        <v>156</v>
      </c>
      <c r="AO579" s="94" t="s">
        <v>155</v>
      </c>
      <c r="AP579" s="96" t="s">
        <v>154</v>
      </c>
      <c r="AQ579" s="95" t="s">
        <v>153</v>
      </c>
      <c r="AR579" s="97" t="s">
        <v>152</v>
      </c>
      <c r="AS579" s="96" t="s">
        <v>151</v>
      </c>
      <c r="AT579" s="95" t="s">
        <v>150</v>
      </c>
      <c r="AU579" s="94" t="s">
        <v>149</v>
      </c>
      <c r="AV579" s="96" t="s">
        <v>148</v>
      </c>
      <c r="AW579" s="95" t="s">
        <v>147</v>
      </c>
      <c r="AX579" s="94" t="s">
        <v>146</v>
      </c>
      <c r="AY579" s="93" t="s">
        <v>145</v>
      </c>
      <c r="AZ579" s="92" t="s">
        <v>144</v>
      </c>
      <c r="BA579" s="92" t="s">
        <v>143</v>
      </c>
      <c r="BB579" s="91" t="s">
        <v>142</v>
      </c>
    </row>
    <row r="580" spans="2:62" ht="48" thickBot="1" x14ac:dyDescent="0.3">
      <c r="B580" s="90" t="s">
        <v>211</v>
      </c>
      <c r="C580" s="89"/>
      <c r="D580" s="88">
        <v>208</v>
      </c>
      <c r="E580" s="258"/>
      <c r="F580" s="259"/>
      <c r="G580" s="260"/>
      <c r="H580" s="87" t="s">
        <v>140</v>
      </c>
      <c r="I580" s="86"/>
      <c r="J580" s="86"/>
      <c r="K580" s="85"/>
      <c r="L580" s="84"/>
      <c r="M580" s="81"/>
      <c r="N580" s="84"/>
      <c r="O580" s="81"/>
      <c r="P580" s="84"/>
      <c r="Q580" s="81"/>
      <c r="R580" s="84"/>
      <c r="S580" s="81"/>
      <c r="T580" s="84"/>
      <c r="U580" s="81"/>
      <c r="V580" s="84"/>
      <c r="W580" s="81"/>
      <c r="X580" s="84"/>
      <c r="Y580" s="81"/>
      <c r="Z580" s="84"/>
      <c r="AA580" s="83"/>
      <c r="AB580" s="82" t="s">
        <v>139</v>
      </c>
      <c r="AC580" s="81"/>
      <c r="AD580" s="81"/>
      <c r="AE580" s="81"/>
      <c r="AF580" s="80"/>
      <c r="AG580" s="80"/>
      <c r="AH580" s="60"/>
      <c r="AI580" s="79" t="s">
        <v>138</v>
      </c>
      <c r="AJ580" s="78">
        <f t="shared" ref="AJ580:BB580" si="76">SUM(AJ582:AJ593)</f>
        <v>65</v>
      </c>
      <c r="AK580" s="77">
        <f t="shared" si="76"/>
        <v>0</v>
      </c>
      <c r="AL580" s="76">
        <f t="shared" si="76"/>
        <v>0</v>
      </c>
      <c r="AM580" s="78">
        <f t="shared" si="76"/>
        <v>18</v>
      </c>
      <c r="AN580" s="77">
        <f t="shared" si="76"/>
        <v>0</v>
      </c>
      <c r="AO580" s="76">
        <f t="shared" si="76"/>
        <v>0</v>
      </c>
      <c r="AP580" s="78">
        <f t="shared" si="76"/>
        <v>1</v>
      </c>
      <c r="AQ580" s="77">
        <f t="shared" si="76"/>
        <v>0</v>
      </c>
      <c r="AR580" s="76">
        <f t="shared" si="76"/>
        <v>0</v>
      </c>
      <c r="AS580" s="78">
        <f t="shared" si="76"/>
        <v>9</v>
      </c>
      <c r="AT580" s="77">
        <f t="shared" si="76"/>
        <v>0</v>
      </c>
      <c r="AU580" s="76">
        <f t="shared" si="76"/>
        <v>0</v>
      </c>
      <c r="AV580" s="78">
        <f t="shared" si="76"/>
        <v>0</v>
      </c>
      <c r="AW580" s="77">
        <f t="shared" si="76"/>
        <v>0</v>
      </c>
      <c r="AX580" s="76">
        <f t="shared" si="76"/>
        <v>0</v>
      </c>
      <c r="AY580" s="75">
        <f t="shared" si="76"/>
        <v>0</v>
      </c>
      <c r="AZ580" s="74">
        <f t="shared" si="76"/>
        <v>0</v>
      </c>
      <c r="BA580" s="74">
        <f t="shared" si="76"/>
        <v>0</v>
      </c>
      <c r="BB580" s="73">
        <f t="shared" si="76"/>
        <v>0</v>
      </c>
      <c r="BC580" s="72" t="s">
        <v>137</v>
      </c>
      <c r="BF580" s="5">
        <f>SUM(AJ580:AL580)/$BG$5</f>
        <v>21.666666666666668</v>
      </c>
      <c r="BG580" s="5">
        <f>SUM(AM580:AO580,AY580)/$BG$5</f>
        <v>6</v>
      </c>
      <c r="BH580" s="5">
        <f>SUM(AP580:AR580,AZ580)/$BG$5</f>
        <v>0.33333333333333331</v>
      </c>
      <c r="BI580" s="5">
        <f>SUM(AS580:AU580,BA580)/$BG$5</f>
        <v>3</v>
      </c>
      <c r="BJ580" s="5">
        <f>SUM(AV580:AX580,BB580)/$BG$5</f>
        <v>0</v>
      </c>
    </row>
    <row r="581" spans="2:62" ht="37.5" thickBot="1" x14ac:dyDescent="0.3">
      <c r="B581" s="71"/>
      <c r="C581" s="70"/>
      <c r="D581" s="69"/>
      <c r="E581" s="68"/>
      <c r="F581" s="68"/>
      <c r="G581" s="67"/>
      <c r="H581" s="66"/>
      <c r="I581" s="64"/>
      <c r="J581" s="64"/>
      <c r="K581" s="65"/>
      <c r="L581" s="64"/>
      <c r="M581" s="62"/>
      <c r="N581" s="64"/>
      <c r="O581" s="62"/>
      <c r="P581" s="64"/>
      <c r="Q581" s="62"/>
      <c r="R581" s="64"/>
      <c r="S581" s="62"/>
      <c r="T581" s="64"/>
      <c r="U581" s="62"/>
      <c r="V581" s="64"/>
      <c r="W581" s="62"/>
      <c r="X581" s="64"/>
      <c r="Y581" s="62"/>
      <c r="Z581" s="64"/>
      <c r="AA581" s="62"/>
      <c r="AB581" s="63"/>
      <c r="AC581" s="62"/>
      <c r="AD581" s="62"/>
      <c r="AE581" s="62"/>
      <c r="AF581" s="61"/>
      <c r="AG581" s="61"/>
      <c r="AH581" s="60"/>
      <c r="AI581" s="59" t="s">
        <v>136</v>
      </c>
      <c r="AJ581" s="58">
        <f t="shared" ref="AJ581:BB581" si="77">AJ580/3</f>
        <v>21.666666666666668</v>
      </c>
      <c r="AK581" s="57">
        <f t="shared" si="77"/>
        <v>0</v>
      </c>
      <c r="AL581" s="56">
        <f t="shared" si="77"/>
        <v>0</v>
      </c>
      <c r="AM581" s="58">
        <f t="shared" si="77"/>
        <v>6</v>
      </c>
      <c r="AN581" s="57">
        <f t="shared" si="77"/>
        <v>0</v>
      </c>
      <c r="AO581" s="56">
        <f t="shared" si="77"/>
        <v>0</v>
      </c>
      <c r="AP581" s="58">
        <f t="shared" si="77"/>
        <v>0.33333333333333331</v>
      </c>
      <c r="AQ581" s="57">
        <f t="shared" si="77"/>
        <v>0</v>
      </c>
      <c r="AR581" s="56">
        <f t="shared" si="77"/>
        <v>0</v>
      </c>
      <c r="AS581" s="58">
        <f t="shared" si="77"/>
        <v>3</v>
      </c>
      <c r="AT581" s="57">
        <f t="shared" si="77"/>
        <v>0</v>
      </c>
      <c r="AU581" s="56">
        <f t="shared" si="77"/>
        <v>0</v>
      </c>
      <c r="AV581" s="58">
        <f t="shared" si="77"/>
        <v>0</v>
      </c>
      <c r="AW581" s="57">
        <f t="shared" si="77"/>
        <v>0</v>
      </c>
      <c r="AX581" s="56">
        <f t="shared" si="77"/>
        <v>0</v>
      </c>
      <c r="AY581" s="55">
        <f t="shared" si="77"/>
        <v>0</v>
      </c>
      <c r="AZ581" s="54">
        <f t="shared" si="77"/>
        <v>0</v>
      </c>
      <c r="BA581" s="54">
        <f t="shared" si="77"/>
        <v>0</v>
      </c>
      <c r="BB581" s="53">
        <f t="shared" si="77"/>
        <v>0</v>
      </c>
      <c r="BC581" s="52" t="s">
        <v>135</v>
      </c>
    </row>
    <row r="582" spans="2:62" ht="28.15" customHeight="1" x14ac:dyDescent="0.2">
      <c r="B582" s="30"/>
      <c r="C582" s="242">
        <v>1</v>
      </c>
      <c r="D582" s="44"/>
      <c r="E582" s="43"/>
      <c r="F582" s="43"/>
      <c r="G582" s="42"/>
      <c r="H582" s="223" t="s">
        <v>384</v>
      </c>
      <c r="I582" s="246">
        <v>47</v>
      </c>
      <c r="J582" s="246">
        <v>23</v>
      </c>
      <c r="K582" s="246">
        <v>8</v>
      </c>
      <c r="L582" s="41" t="s">
        <v>133</v>
      </c>
      <c r="M582" s="40" t="s">
        <v>132</v>
      </c>
      <c r="N582" s="41" t="s">
        <v>131</v>
      </c>
      <c r="O582" s="40" t="s">
        <v>186</v>
      </c>
      <c r="P582" s="41" t="s">
        <v>130</v>
      </c>
      <c r="Q582" s="40" t="s">
        <v>186</v>
      </c>
      <c r="R582" s="41" t="s">
        <v>129</v>
      </c>
      <c r="S582" s="40" t="s">
        <v>121</v>
      </c>
      <c r="T582" s="41" t="s">
        <v>128</v>
      </c>
      <c r="U582" s="40"/>
      <c r="V582" s="41" t="s">
        <v>127</v>
      </c>
      <c r="W582" s="40"/>
      <c r="X582" s="41" t="s">
        <v>126</v>
      </c>
      <c r="Y582" s="40"/>
      <c r="Z582" s="41" t="s">
        <v>125</v>
      </c>
      <c r="AA582" s="40"/>
      <c r="AB582" s="39"/>
      <c r="AC582" s="40"/>
      <c r="AD582" s="39" t="s">
        <v>423</v>
      </c>
      <c r="AE582" s="38"/>
      <c r="AF582" s="250"/>
      <c r="AG582" s="250"/>
      <c r="AH582" s="37"/>
      <c r="AI582" s="11"/>
      <c r="AJ582" s="233">
        <f>SUMPRODUCT(LEN($M582:$U585)-LEN(SUBSTITUTE($M582:$U585,"A", "")))</f>
        <v>25</v>
      </c>
      <c r="AK582" s="239">
        <f>SUMPRODUCT(LEN($X582:$X585)-LEN(SUBSTITUTE($X582:$X585,"A", "")))</f>
        <v>0</v>
      </c>
      <c r="AL582" s="230">
        <f>SUMPRODUCT(LEN($W582:$W585)-LEN(SUBSTITUTE($W582:$W585,"A", "")))</f>
        <v>0</v>
      </c>
      <c r="AM582" s="233">
        <f>SUMPRODUCT(LEN($M582:$U585)-LEN(SUBSTITUTE($M582:$U585,"S", "")))</f>
        <v>7</v>
      </c>
      <c r="AN582" s="239">
        <f>SUMPRODUCT(LEN($X582:$X585)-LEN(SUBSTITUTE($X582:$X585,"S", "")))</f>
        <v>0</v>
      </c>
      <c r="AO582" s="230">
        <f>SUMPRODUCT(LEN($W582:$W585)-LEN(SUBSTITUTE($W582:$W585,"S", "")))</f>
        <v>0</v>
      </c>
      <c r="AP582" s="233">
        <f>SUMPRODUCT(LEN($M582:$U585)-LEN(SUBSTITUTE($M582:$U585,"F", "")))</f>
        <v>0</v>
      </c>
      <c r="AQ582" s="239">
        <f>SUMPRODUCT(LEN($X582:$X585)-LEN(SUBSTITUTE($X582:$X585,"F", "")))</f>
        <v>0</v>
      </c>
      <c r="AR582" s="230">
        <f>SUMPRODUCT(LEN($W582:$W585)-LEN(SUBSTITUTE($W582:$W585,"F", "")))</f>
        <v>0</v>
      </c>
      <c r="AS582" s="233">
        <f>SUMPRODUCT(LEN($M582:$U585)-LEN(SUBSTITUTE($M582:$U585,"G", "")))</f>
        <v>4</v>
      </c>
      <c r="AT582" s="239">
        <f>SUMPRODUCT(LEN($X582:$X585)-LEN(SUBSTITUTE($X582:$X585,"G", "")))</f>
        <v>0</v>
      </c>
      <c r="AU582" s="230">
        <f>SUMPRODUCT(LEN($W582:$W585)-LEN(SUBSTITUTE($W582:$W585,"G", "")))</f>
        <v>0</v>
      </c>
      <c r="AV582" s="233">
        <f>SUMPRODUCT(LEN($L582:$U585)-LEN(SUBSTITUTE($L582:$U585,"M", "")))</f>
        <v>0</v>
      </c>
      <c r="AW582" s="236">
        <f>SUMPRODUCT(LEN($X582:$X585)-LEN(SUBSTITUTE($X582:$X585,"M", "")))</f>
        <v>0</v>
      </c>
      <c r="AX582" s="230">
        <f>SUMPRODUCT(LEN($W582:$W585)-LEN(SUBSTITUTE($W582:$W585,"M", "")))</f>
        <v>0</v>
      </c>
      <c r="AY582" s="291">
        <f>SUMPRODUCT(LEN($AE582:$AE585)-LEN(SUBSTITUTE($AE582:$AE585,"S", "")))</f>
        <v>0</v>
      </c>
      <c r="AZ582" s="227">
        <f>SUMPRODUCT(LEN($AE582:$AE585)-LEN(SUBSTITUTE($AE582:$AE585,"F", "")))</f>
        <v>0</v>
      </c>
      <c r="BA582" s="227">
        <f>SUMPRODUCT(LEN($AE582:$AE585)-LEN(SUBSTITUTE($AE582:$AE585,"G", "")))</f>
        <v>0</v>
      </c>
      <c r="BB582" s="294">
        <f>SUMPRODUCT(LEN($AE582:$AE585)-LEN(SUBSTITUTE($AE582:$AE585,"M", "")))</f>
        <v>0</v>
      </c>
    </row>
    <row r="583" spans="2:62" ht="28.15" customHeight="1" thickBot="1" x14ac:dyDescent="0.25">
      <c r="B583" s="30"/>
      <c r="C583" s="243"/>
      <c r="D583" s="36"/>
      <c r="E583" s="35"/>
      <c r="F583" s="35"/>
      <c r="G583" s="34"/>
      <c r="H583" s="224"/>
      <c r="I583" s="247"/>
      <c r="J583" s="247"/>
      <c r="K583" s="247"/>
      <c r="L583" s="33" t="s">
        <v>123</v>
      </c>
      <c r="M583" s="32" t="s">
        <v>399</v>
      </c>
      <c r="N583" s="33" t="s">
        <v>122</v>
      </c>
      <c r="O583" s="32" t="s">
        <v>484</v>
      </c>
      <c r="P583" s="33" t="s">
        <v>120</v>
      </c>
      <c r="Q583" s="32" t="s">
        <v>217</v>
      </c>
      <c r="R583" s="33" t="s">
        <v>119</v>
      </c>
      <c r="S583" s="32" t="s">
        <v>121</v>
      </c>
      <c r="T583" s="33" t="s">
        <v>118</v>
      </c>
      <c r="U583" s="32"/>
      <c r="V583" s="33" t="s">
        <v>117</v>
      </c>
      <c r="W583" s="32"/>
      <c r="X583" s="33" t="s">
        <v>116</v>
      </c>
      <c r="Y583" s="32"/>
      <c r="Z583" s="33" t="s">
        <v>115</v>
      </c>
      <c r="AA583" s="32"/>
      <c r="AB583" s="31"/>
      <c r="AC583" s="32"/>
      <c r="AD583" s="31" t="s">
        <v>132</v>
      </c>
      <c r="AE583" s="23"/>
      <c r="AF583" s="251"/>
      <c r="AG583" s="251"/>
      <c r="AH583" s="22"/>
      <c r="AI583" s="11"/>
      <c r="AJ583" s="234"/>
      <c r="AK583" s="240"/>
      <c r="AL583" s="231"/>
      <c r="AM583" s="234"/>
      <c r="AN583" s="240"/>
      <c r="AO583" s="231"/>
      <c r="AP583" s="234"/>
      <c r="AQ583" s="240"/>
      <c r="AR583" s="231"/>
      <c r="AS583" s="234"/>
      <c r="AT583" s="240"/>
      <c r="AU583" s="231"/>
      <c r="AV583" s="234"/>
      <c r="AW583" s="237"/>
      <c r="AX583" s="231"/>
      <c r="AY583" s="292"/>
      <c r="AZ583" s="228"/>
      <c r="BA583" s="228"/>
      <c r="BB583" s="295"/>
    </row>
    <row r="584" spans="2:62" ht="28.15" customHeight="1" x14ac:dyDescent="0.2">
      <c r="B584" s="30"/>
      <c r="C584" s="244"/>
      <c r="D584" s="29"/>
      <c r="E584" s="28"/>
      <c r="F584" s="28"/>
      <c r="G584" s="27"/>
      <c r="H584" s="225"/>
      <c r="I584" s="248"/>
      <c r="J584" s="248"/>
      <c r="K584" s="248"/>
      <c r="L584" s="26" t="s">
        <v>114</v>
      </c>
      <c r="M584" s="25" t="s">
        <v>186</v>
      </c>
      <c r="N584" s="26" t="s">
        <v>112</v>
      </c>
      <c r="O584" s="25" t="s">
        <v>389</v>
      </c>
      <c r="P584" s="26" t="s">
        <v>111</v>
      </c>
      <c r="Q584" s="25" t="s">
        <v>217</v>
      </c>
      <c r="R584" s="26" t="s">
        <v>110</v>
      </c>
      <c r="S584" s="25" t="s">
        <v>121</v>
      </c>
      <c r="T584" s="26" t="s">
        <v>109</v>
      </c>
      <c r="U584" s="25"/>
      <c r="V584" s="26" t="s">
        <v>108</v>
      </c>
      <c r="W584" s="25"/>
      <c r="X584" s="26" t="s">
        <v>107</v>
      </c>
      <c r="Y584" s="25"/>
      <c r="Z584" s="26" t="s">
        <v>106</v>
      </c>
      <c r="AA584" s="25"/>
      <c r="AB584" s="24"/>
      <c r="AC584" s="25"/>
      <c r="AD584" s="24"/>
      <c r="AE584" s="23"/>
      <c r="AF584" s="251"/>
      <c r="AG584" s="251"/>
      <c r="AH584" s="22"/>
      <c r="AI584" s="11"/>
      <c r="AJ584" s="234"/>
      <c r="AK584" s="240"/>
      <c r="AL584" s="231"/>
      <c r="AM584" s="234"/>
      <c r="AN584" s="240"/>
      <c r="AO584" s="231"/>
      <c r="AP584" s="234"/>
      <c r="AQ584" s="240"/>
      <c r="AR584" s="231"/>
      <c r="AS584" s="234"/>
      <c r="AT584" s="240"/>
      <c r="AU584" s="231"/>
      <c r="AV584" s="234"/>
      <c r="AW584" s="237"/>
      <c r="AX584" s="231"/>
      <c r="AY584" s="292"/>
      <c r="AZ584" s="228"/>
      <c r="BA584" s="228"/>
      <c r="BB584" s="295"/>
    </row>
    <row r="585" spans="2:62" ht="28.15" customHeight="1" thickBot="1" x14ac:dyDescent="0.25">
      <c r="B585" s="30"/>
      <c r="C585" s="253"/>
      <c r="D585" s="51"/>
      <c r="E585" s="50"/>
      <c r="F585" s="50"/>
      <c r="G585" s="49"/>
      <c r="H585" s="226"/>
      <c r="I585" s="254"/>
      <c r="J585" s="254"/>
      <c r="K585" s="254"/>
      <c r="L585" s="48" t="s">
        <v>105</v>
      </c>
      <c r="M585" s="47" t="s">
        <v>484</v>
      </c>
      <c r="N585" s="48" t="s">
        <v>103</v>
      </c>
      <c r="O585" s="47" t="s">
        <v>186</v>
      </c>
      <c r="P585" s="48" t="s">
        <v>102</v>
      </c>
      <c r="Q585" s="47" t="s">
        <v>113</v>
      </c>
      <c r="R585" s="48" t="s">
        <v>101</v>
      </c>
      <c r="S585" s="47"/>
      <c r="T585" s="48">
        <v>20</v>
      </c>
      <c r="U585" s="47"/>
      <c r="V585" s="48" t="s">
        <v>100</v>
      </c>
      <c r="W585" s="47"/>
      <c r="X585" s="48" t="s">
        <v>99</v>
      </c>
      <c r="Y585" s="47"/>
      <c r="Z585" s="48" t="s">
        <v>98</v>
      </c>
      <c r="AA585" s="47"/>
      <c r="AB585" s="16"/>
      <c r="AC585" s="47"/>
      <c r="AD585" s="16"/>
      <c r="AE585" s="46"/>
      <c r="AF585" s="255"/>
      <c r="AG585" s="255"/>
      <c r="AH585" s="45"/>
      <c r="AI585" s="11"/>
      <c r="AJ585" s="235"/>
      <c r="AK585" s="241"/>
      <c r="AL585" s="232"/>
      <c r="AM585" s="235"/>
      <c r="AN585" s="241"/>
      <c r="AO585" s="232"/>
      <c r="AP585" s="235"/>
      <c r="AQ585" s="241"/>
      <c r="AR585" s="232"/>
      <c r="AS585" s="235"/>
      <c r="AT585" s="241"/>
      <c r="AU585" s="232"/>
      <c r="AV585" s="235"/>
      <c r="AW585" s="238"/>
      <c r="AX585" s="232"/>
      <c r="AY585" s="293"/>
      <c r="AZ585" s="229"/>
      <c r="BA585" s="229"/>
      <c r="BB585" s="296"/>
    </row>
    <row r="586" spans="2:62" ht="28.15" customHeight="1" x14ac:dyDescent="0.2">
      <c r="B586" s="30"/>
      <c r="C586" s="242">
        <v>2</v>
      </c>
      <c r="D586" s="44"/>
      <c r="E586" s="43"/>
      <c r="F586" s="43"/>
      <c r="G586" s="42"/>
      <c r="H586" s="223"/>
      <c r="I586" s="246">
        <v>58</v>
      </c>
      <c r="J586" s="246">
        <v>21</v>
      </c>
      <c r="K586" s="246">
        <v>7</v>
      </c>
      <c r="L586" s="41" t="s">
        <v>133</v>
      </c>
      <c r="M586" s="40" t="s">
        <v>132</v>
      </c>
      <c r="N586" s="41" t="s">
        <v>131</v>
      </c>
      <c r="O586" s="40" t="s">
        <v>186</v>
      </c>
      <c r="P586" s="41" t="s">
        <v>130</v>
      </c>
      <c r="Q586" s="40" t="s">
        <v>385</v>
      </c>
      <c r="R586" s="41" t="s">
        <v>129</v>
      </c>
      <c r="S586" s="40" t="s">
        <v>104</v>
      </c>
      <c r="T586" s="41" t="s">
        <v>128</v>
      </c>
      <c r="U586" s="40"/>
      <c r="V586" s="41" t="s">
        <v>127</v>
      </c>
      <c r="W586" s="40"/>
      <c r="X586" s="41" t="s">
        <v>126</v>
      </c>
      <c r="Y586" s="40"/>
      <c r="Z586" s="41" t="s">
        <v>125</v>
      </c>
      <c r="AA586" s="40"/>
      <c r="AB586" s="39"/>
      <c r="AC586" s="40"/>
      <c r="AD586" s="39"/>
      <c r="AE586" s="38"/>
      <c r="AF586" s="250">
        <v>5</v>
      </c>
      <c r="AG586" s="250"/>
      <c r="AH586" s="37"/>
      <c r="AI586" s="11"/>
      <c r="AJ586" s="233">
        <f>SUMPRODUCT(LEN($M586:$U589)-LEN(SUBSTITUTE($M586:$U589,"A", "")))</f>
        <v>23</v>
      </c>
      <c r="AK586" s="239">
        <f>SUMPRODUCT(LEN($X586:$X589)-LEN(SUBSTITUTE($X586:$X589,"A", "")))</f>
        <v>0</v>
      </c>
      <c r="AL586" s="230">
        <f>SUMPRODUCT(LEN($W586:$W589)-LEN(SUBSTITUTE($W586:$W589,"A", "")))</f>
        <v>0</v>
      </c>
      <c r="AM586" s="233">
        <f>SUMPRODUCT(LEN($M586:$U589)-LEN(SUBSTITUTE($M586:$U589,"S", "")))</f>
        <v>3</v>
      </c>
      <c r="AN586" s="239">
        <f>SUMPRODUCT(LEN($X586:$X589)-LEN(SUBSTITUTE($X586:$X589,"S", "")))</f>
        <v>0</v>
      </c>
      <c r="AO586" s="230">
        <f>SUMPRODUCT(LEN($W586:$W589)-LEN(SUBSTITUTE($W586:$W589,"S", "")))</f>
        <v>0</v>
      </c>
      <c r="AP586" s="233">
        <f>SUMPRODUCT(LEN($M586:$U589)-LEN(SUBSTITUTE($M586:$U589,"F", "")))</f>
        <v>1</v>
      </c>
      <c r="AQ586" s="239">
        <f>SUMPRODUCT(LEN($X586:$X589)-LEN(SUBSTITUTE($X586:$X589,"F", "")))</f>
        <v>0</v>
      </c>
      <c r="AR586" s="230">
        <f>SUMPRODUCT(LEN($W586:$W589)-LEN(SUBSTITUTE($W586:$W589,"F", "")))</f>
        <v>0</v>
      </c>
      <c r="AS586" s="233">
        <f>SUMPRODUCT(LEN($M586:$U589)-LEN(SUBSTITUTE($M586:$U589,"G", "")))</f>
        <v>4</v>
      </c>
      <c r="AT586" s="239">
        <f>SUMPRODUCT(LEN($X586:$X589)-LEN(SUBSTITUTE($X586:$X589,"G", "")))</f>
        <v>0</v>
      </c>
      <c r="AU586" s="230">
        <f>SUMPRODUCT(LEN($W586:$W589)-LEN(SUBSTITUTE($W586:$W589,"G", "")))</f>
        <v>0</v>
      </c>
      <c r="AV586" s="233">
        <f>SUMPRODUCT(LEN($L586:$U589)-LEN(SUBSTITUTE($L586:$U589,"M", "")))</f>
        <v>0</v>
      </c>
      <c r="AW586" s="236">
        <f>SUMPRODUCT(LEN($X586:$X589)-LEN(SUBSTITUTE($X586:$X589,"M", "")))</f>
        <v>0</v>
      </c>
      <c r="AX586" s="230">
        <f>SUMPRODUCT(LEN($W586:$W589)-LEN(SUBSTITUTE($W586:$W589,"M", "")))</f>
        <v>0</v>
      </c>
      <c r="AY586" s="291">
        <f>SUMPRODUCT(LEN($AE586:$AE589)-LEN(SUBSTITUTE($AE586:$AE589,"S", "")))</f>
        <v>0</v>
      </c>
      <c r="AZ586" s="227">
        <f>SUMPRODUCT(LEN($AE586:$AE589)-LEN(SUBSTITUTE($AE586:$AE589,"F", "")))</f>
        <v>0</v>
      </c>
      <c r="BA586" s="227">
        <f>SUMPRODUCT(LEN($AE586:$AE589)-LEN(SUBSTITUTE($AE586:$AE589,"G", "")))</f>
        <v>0</v>
      </c>
      <c r="BB586" s="294">
        <f>SUMPRODUCT(LEN($AE586:$AE589)-LEN(SUBSTITUTE($AE586:$AE589,"M", "")))</f>
        <v>0</v>
      </c>
    </row>
    <row r="587" spans="2:62" ht="28.15" customHeight="1" thickBot="1" x14ac:dyDescent="0.25">
      <c r="B587" s="30"/>
      <c r="C587" s="243"/>
      <c r="D587" s="36"/>
      <c r="E587" s="35"/>
      <c r="F587" s="35"/>
      <c r="G587" s="34"/>
      <c r="H587" s="224"/>
      <c r="I587" s="247"/>
      <c r="J587" s="247"/>
      <c r="K587" s="247"/>
      <c r="L587" s="33" t="s">
        <v>123</v>
      </c>
      <c r="M587" s="32" t="s">
        <v>399</v>
      </c>
      <c r="N587" s="33" t="s">
        <v>122</v>
      </c>
      <c r="O587" s="32" t="s">
        <v>389</v>
      </c>
      <c r="P587" s="33" t="s">
        <v>120</v>
      </c>
      <c r="Q587" s="32" t="s">
        <v>175</v>
      </c>
      <c r="R587" s="33" t="s">
        <v>119</v>
      </c>
      <c r="S587" s="32" t="s">
        <v>121</v>
      </c>
      <c r="T587" s="33" t="s">
        <v>118</v>
      </c>
      <c r="U587" s="32"/>
      <c r="V587" s="33" t="s">
        <v>117</v>
      </c>
      <c r="W587" s="32"/>
      <c r="X587" s="33" t="s">
        <v>116</v>
      </c>
      <c r="Y587" s="32"/>
      <c r="Z587" s="33" t="s">
        <v>115</v>
      </c>
      <c r="AA587" s="32"/>
      <c r="AB587" s="31"/>
      <c r="AC587" s="32"/>
      <c r="AD587" s="31"/>
      <c r="AE587" s="23"/>
      <c r="AF587" s="251"/>
      <c r="AG587" s="251"/>
      <c r="AH587" s="22"/>
      <c r="AI587" s="11"/>
      <c r="AJ587" s="234"/>
      <c r="AK587" s="240"/>
      <c r="AL587" s="231"/>
      <c r="AM587" s="234"/>
      <c r="AN587" s="240"/>
      <c r="AO587" s="231"/>
      <c r="AP587" s="234"/>
      <c r="AQ587" s="240"/>
      <c r="AR587" s="231"/>
      <c r="AS587" s="234"/>
      <c r="AT587" s="240"/>
      <c r="AU587" s="231"/>
      <c r="AV587" s="234"/>
      <c r="AW587" s="237"/>
      <c r="AX587" s="231"/>
      <c r="AY587" s="292"/>
      <c r="AZ587" s="228"/>
      <c r="BA587" s="228"/>
      <c r="BB587" s="295"/>
    </row>
    <row r="588" spans="2:62" ht="28.15" customHeight="1" x14ac:dyDescent="0.2">
      <c r="B588" s="30"/>
      <c r="C588" s="244"/>
      <c r="D588" s="29"/>
      <c r="E588" s="28"/>
      <c r="F588" s="28"/>
      <c r="G588" s="27"/>
      <c r="H588" s="225"/>
      <c r="I588" s="248"/>
      <c r="J588" s="248"/>
      <c r="K588" s="248"/>
      <c r="L588" s="26" t="s">
        <v>114</v>
      </c>
      <c r="M588" s="25" t="s">
        <v>389</v>
      </c>
      <c r="N588" s="26" t="s">
        <v>112</v>
      </c>
      <c r="O588" s="25" t="s">
        <v>389</v>
      </c>
      <c r="P588" s="26" t="s">
        <v>111</v>
      </c>
      <c r="Q588" s="25" t="s">
        <v>175</v>
      </c>
      <c r="R588" s="26" t="s">
        <v>110</v>
      </c>
      <c r="S588" s="25"/>
      <c r="T588" s="26" t="s">
        <v>109</v>
      </c>
      <c r="U588" s="25"/>
      <c r="V588" s="26" t="s">
        <v>108</v>
      </c>
      <c r="W588" s="25"/>
      <c r="X588" s="26" t="s">
        <v>107</v>
      </c>
      <c r="Y588" s="25"/>
      <c r="Z588" s="26" t="s">
        <v>106</v>
      </c>
      <c r="AA588" s="25"/>
      <c r="AB588" s="24"/>
      <c r="AC588" s="25"/>
      <c r="AD588" s="24"/>
      <c r="AE588" s="23"/>
      <c r="AF588" s="251"/>
      <c r="AG588" s="251"/>
      <c r="AH588" s="22"/>
      <c r="AI588" s="11"/>
      <c r="AJ588" s="234"/>
      <c r="AK588" s="240"/>
      <c r="AL588" s="231"/>
      <c r="AM588" s="234"/>
      <c r="AN588" s="240"/>
      <c r="AO588" s="231"/>
      <c r="AP588" s="234"/>
      <c r="AQ588" s="240"/>
      <c r="AR588" s="231"/>
      <c r="AS588" s="234"/>
      <c r="AT588" s="240"/>
      <c r="AU588" s="231"/>
      <c r="AV588" s="234"/>
      <c r="AW588" s="237"/>
      <c r="AX588" s="231"/>
      <c r="AY588" s="292"/>
      <c r="AZ588" s="228"/>
      <c r="BA588" s="228"/>
      <c r="BB588" s="295"/>
    </row>
    <row r="589" spans="2:62" ht="28.15" customHeight="1" thickBot="1" x14ac:dyDescent="0.25">
      <c r="B589" s="30"/>
      <c r="C589" s="253"/>
      <c r="D589" s="51"/>
      <c r="E589" s="50"/>
      <c r="F589" s="50"/>
      <c r="G589" s="49"/>
      <c r="H589" s="226"/>
      <c r="I589" s="254"/>
      <c r="J589" s="254"/>
      <c r="K589" s="254"/>
      <c r="L589" s="48" t="s">
        <v>105</v>
      </c>
      <c r="M589" s="47" t="s">
        <v>186</v>
      </c>
      <c r="N589" s="48" t="s">
        <v>103</v>
      </c>
      <c r="O589" s="47" t="s">
        <v>132</v>
      </c>
      <c r="P589" s="48" t="s">
        <v>102</v>
      </c>
      <c r="Q589" s="47" t="s">
        <v>104</v>
      </c>
      <c r="R589" s="48" t="s">
        <v>101</v>
      </c>
      <c r="S589" s="47"/>
      <c r="T589" s="48">
        <v>20</v>
      </c>
      <c r="U589" s="47"/>
      <c r="V589" s="48" t="s">
        <v>100</v>
      </c>
      <c r="W589" s="47"/>
      <c r="X589" s="48" t="s">
        <v>99</v>
      </c>
      <c r="Y589" s="47"/>
      <c r="Z589" s="48" t="s">
        <v>98</v>
      </c>
      <c r="AA589" s="47"/>
      <c r="AB589" s="16"/>
      <c r="AC589" s="47"/>
      <c r="AD589" s="16"/>
      <c r="AE589" s="46"/>
      <c r="AF589" s="255"/>
      <c r="AG589" s="255"/>
      <c r="AH589" s="45"/>
      <c r="AI589" s="11"/>
      <c r="AJ589" s="235"/>
      <c r="AK589" s="241"/>
      <c r="AL589" s="232"/>
      <c r="AM589" s="235"/>
      <c r="AN589" s="241"/>
      <c r="AO589" s="232"/>
      <c r="AP589" s="235"/>
      <c r="AQ589" s="241"/>
      <c r="AR589" s="232"/>
      <c r="AS589" s="235"/>
      <c r="AT589" s="241"/>
      <c r="AU589" s="232"/>
      <c r="AV589" s="235"/>
      <c r="AW589" s="238"/>
      <c r="AX589" s="232"/>
      <c r="AY589" s="293"/>
      <c r="AZ589" s="229"/>
      <c r="BA589" s="229"/>
      <c r="BB589" s="296"/>
    </row>
    <row r="590" spans="2:62" ht="28.15" customHeight="1" x14ac:dyDescent="0.2">
      <c r="B590" s="30"/>
      <c r="C590" s="242">
        <v>3</v>
      </c>
      <c r="D590" s="44"/>
      <c r="E590" s="43"/>
      <c r="F590" s="43"/>
      <c r="G590" s="42"/>
      <c r="H590" s="223"/>
      <c r="I590" s="246">
        <v>42</v>
      </c>
      <c r="J590" s="246">
        <v>19</v>
      </c>
      <c r="K590" s="246">
        <v>6</v>
      </c>
      <c r="L590" s="41" t="s">
        <v>133</v>
      </c>
      <c r="M590" s="40" t="s">
        <v>132</v>
      </c>
      <c r="N590" s="41" t="s">
        <v>131</v>
      </c>
      <c r="O590" s="40" t="s">
        <v>186</v>
      </c>
      <c r="P590" s="41" t="s">
        <v>130</v>
      </c>
      <c r="Q590" s="40" t="s">
        <v>113</v>
      </c>
      <c r="R590" s="41" t="s">
        <v>129</v>
      </c>
      <c r="S590" s="40" t="s">
        <v>121</v>
      </c>
      <c r="T590" s="41" t="s">
        <v>128</v>
      </c>
      <c r="U590" s="40"/>
      <c r="V590" s="41" t="s">
        <v>127</v>
      </c>
      <c r="W590" s="40"/>
      <c r="X590" s="41" t="s">
        <v>126</v>
      </c>
      <c r="Y590" s="40"/>
      <c r="Z590" s="41" t="s">
        <v>125</v>
      </c>
      <c r="AA590" s="40"/>
      <c r="AB590" s="39"/>
      <c r="AC590" s="40"/>
      <c r="AD590" s="39" t="s">
        <v>421</v>
      </c>
      <c r="AE590" s="38"/>
      <c r="AF590" s="250"/>
      <c r="AG590" s="250"/>
      <c r="AH590" s="37"/>
      <c r="AI590" s="11"/>
      <c r="AJ590" s="233">
        <f>SUMPRODUCT(LEN($M590:$U593)-LEN(SUBSTITUTE($M590:$U593,"A", "")))</f>
        <v>17</v>
      </c>
      <c r="AK590" s="239">
        <f>SUMPRODUCT(LEN($X590:$X593)-LEN(SUBSTITUTE($X590:$X593,"A", "")))</f>
        <v>0</v>
      </c>
      <c r="AL590" s="230">
        <f>SUMPRODUCT(LEN($W590:$W593)-LEN(SUBSTITUTE($W590:$W593,"A", "")))</f>
        <v>0</v>
      </c>
      <c r="AM590" s="233">
        <f>SUMPRODUCT(LEN($M590:$U593)-LEN(SUBSTITUTE($M590:$U593,"S", "")))</f>
        <v>8</v>
      </c>
      <c r="AN590" s="239">
        <f>SUMPRODUCT(LEN($X590:$X593)-LEN(SUBSTITUTE($X590:$X593,"S", "")))</f>
        <v>0</v>
      </c>
      <c r="AO590" s="230">
        <f>SUMPRODUCT(LEN($W590:$W593)-LEN(SUBSTITUTE($W590:$W593,"S", "")))</f>
        <v>0</v>
      </c>
      <c r="AP590" s="233">
        <f>SUMPRODUCT(LEN($M590:$U593)-LEN(SUBSTITUTE($M590:$U593,"F", "")))</f>
        <v>0</v>
      </c>
      <c r="AQ590" s="239">
        <f>SUMPRODUCT(LEN($X590:$X593)-LEN(SUBSTITUTE($X590:$X593,"F", "")))</f>
        <v>0</v>
      </c>
      <c r="AR590" s="230">
        <f>SUMPRODUCT(LEN($W590:$W593)-LEN(SUBSTITUTE($W590:$W593,"F", "")))</f>
        <v>0</v>
      </c>
      <c r="AS590" s="233">
        <f>SUMPRODUCT(LEN($M590:$U593)-LEN(SUBSTITUTE($M590:$U593,"G", "")))</f>
        <v>1</v>
      </c>
      <c r="AT590" s="239">
        <f>SUMPRODUCT(LEN($X590:$X593)-LEN(SUBSTITUTE($X590:$X593,"G", "")))</f>
        <v>0</v>
      </c>
      <c r="AU590" s="230">
        <f>SUMPRODUCT(LEN($W590:$W593)-LEN(SUBSTITUTE($W590:$W593,"G", "")))</f>
        <v>0</v>
      </c>
      <c r="AV590" s="233">
        <f>SUMPRODUCT(LEN($L590:$U593)-LEN(SUBSTITUTE($L590:$U593,"M", "")))</f>
        <v>0</v>
      </c>
      <c r="AW590" s="236">
        <f>SUMPRODUCT(LEN($X590:$X593)-LEN(SUBSTITUTE($X590:$X593,"M", "")))</f>
        <v>0</v>
      </c>
      <c r="AX590" s="230">
        <f>SUMPRODUCT(LEN($W590:$W593)-LEN(SUBSTITUTE($W590:$W593,"M", "")))</f>
        <v>0</v>
      </c>
      <c r="AY590" s="291">
        <f>SUMPRODUCT(LEN($AE590:$AE593)-LEN(SUBSTITUTE($AE590:$AE593,"S", "")))</f>
        <v>0</v>
      </c>
      <c r="AZ590" s="227">
        <f>SUMPRODUCT(LEN($AE590:$AE593)-LEN(SUBSTITUTE($AE590:$AE593,"F", "")))</f>
        <v>0</v>
      </c>
      <c r="BA590" s="227">
        <f>SUMPRODUCT(LEN($AE590:$AE593)-LEN(SUBSTITUTE($AE590:$AE593,"G", "")))</f>
        <v>0</v>
      </c>
      <c r="BB590" s="294">
        <f>SUMPRODUCT(LEN($AE590:$AE593)-LEN(SUBSTITUTE($AE590:$AE593,"M", "")))</f>
        <v>0</v>
      </c>
    </row>
    <row r="591" spans="2:62" ht="28.15" customHeight="1" thickBot="1" x14ac:dyDescent="0.25">
      <c r="B591" s="30"/>
      <c r="C591" s="243"/>
      <c r="D591" s="36"/>
      <c r="E591" s="35"/>
      <c r="F591" s="35"/>
      <c r="G591" s="34"/>
      <c r="H591" s="224"/>
      <c r="I591" s="247"/>
      <c r="J591" s="247"/>
      <c r="K591" s="247"/>
      <c r="L591" s="33" t="s">
        <v>123</v>
      </c>
      <c r="M591" s="32" t="s">
        <v>132</v>
      </c>
      <c r="N591" s="33" t="s">
        <v>122</v>
      </c>
      <c r="O591" s="32" t="s">
        <v>186</v>
      </c>
      <c r="P591" s="33" t="s">
        <v>120</v>
      </c>
      <c r="Q591" s="32" t="s">
        <v>121</v>
      </c>
      <c r="R591" s="33" t="s">
        <v>119</v>
      </c>
      <c r="S591" s="32"/>
      <c r="T591" s="33" t="s">
        <v>118</v>
      </c>
      <c r="U591" s="32"/>
      <c r="V591" s="33" t="s">
        <v>117</v>
      </c>
      <c r="W591" s="32"/>
      <c r="X591" s="33" t="s">
        <v>116</v>
      </c>
      <c r="Y591" s="32"/>
      <c r="Z591" s="33" t="s">
        <v>115</v>
      </c>
      <c r="AA591" s="32"/>
      <c r="AB591" s="31"/>
      <c r="AC591" s="32"/>
      <c r="AD591" s="31"/>
      <c r="AE591" s="23"/>
      <c r="AF591" s="251"/>
      <c r="AG591" s="251"/>
      <c r="AH591" s="22"/>
      <c r="AI591" s="11"/>
      <c r="AJ591" s="234"/>
      <c r="AK591" s="240"/>
      <c r="AL591" s="231"/>
      <c r="AM591" s="234"/>
      <c r="AN591" s="240"/>
      <c r="AO591" s="231"/>
      <c r="AP591" s="234"/>
      <c r="AQ591" s="240"/>
      <c r="AR591" s="231"/>
      <c r="AS591" s="234"/>
      <c r="AT591" s="240"/>
      <c r="AU591" s="231"/>
      <c r="AV591" s="234"/>
      <c r="AW591" s="237"/>
      <c r="AX591" s="231"/>
      <c r="AY591" s="292"/>
      <c r="AZ591" s="228"/>
      <c r="BA591" s="228"/>
      <c r="BB591" s="295"/>
    </row>
    <row r="592" spans="2:62" ht="28.15" customHeight="1" x14ac:dyDescent="0.2">
      <c r="B592" s="30"/>
      <c r="C592" s="244"/>
      <c r="D592" s="29"/>
      <c r="E592" s="28"/>
      <c r="F592" s="28"/>
      <c r="G592" s="27"/>
      <c r="H592" s="225"/>
      <c r="I592" s="248"/>
      <c r="J592" s="248"/>
      <c r="K592" s="248"/>
      <c r="L592" s="26" t="s">
        <v>114</v>
      </c>
      <c r="M592" s="25" t="s">
        <v>132</v>
      </c>
      <c r="N592" s="26" t="s">
        <v>112</v>
      </c>
      <c r="O592" s="25" t="s">
        <v>203</v>
      </c>
      <c r="P592" s="26" t="s">
        <v>111</v>
      </c>
      <c r="Q592" s="25" t="s">
        <v>121</v>
      </c>
      <c r="R592" s="26" t="s">
        <v>110</v>
      </c>
      <c r="S592" s="25"/>
      <c r="T592" s="26" t="s">
        <v>109</v>
      </c>
      <c r="U592" s="25"/>
      <c r="V592" s="26" t="s">
        <v>108</v>
      </c>
      <c r="W592" s="25"/>
      <c r="X592" s="26" t="s">
        <v>107</v>
      </c>
      <c r="Y592" s="25"/>
      <c r="Z592" s="26" t="s">
        <v>106</v>
      </c>
      <c r="AA592" s="25"/>
      <c r="AB592" s="24"/>
      <c r="AC592" s="25"/>
      <c r="AD592" s="24"/>
      <c r="AE592" s="23"/>
      <c r="AF592" s="251"/>
      <c r="AG592" s="251"/>
      <c r="AH592" s="22"/>
      <c r="AI592" s="11"/>
      <c r="AJ592" s="234"/>
      <c r="AK592" s="240"/>
      <c r="AL592" s="231"/>
      <c r="AM592" s="234"/>
      <c r="AN592" s="240"/>
      <c r="AO592" s="231"/>
      <c r="AP592" s="234"/>
      <c r="AQ592" s="240"/>
      <c r="AR592" s="231"/>
      <c r="AS592" s="234"/>
      <c r="AT592" s="240"/>
      <c r="AU592" s="231"/>
      <c r="AV592" s="234"/>
      <c r="AW592" s="237"/>
      <c r="AX592" s="231"/>
      <c r="AY592" s="292"/>
      <c r="AZ592" s="228"/>
      <c r="BA592" s="228"/>
      <c r="BB592" s="295"/>
    </row>
    <row r="593" spans="2:62" ht="28.15" customHeight="1" thickBot="1" x14ac:dyDescent="0.25">
      <c r="B593" s="21"/>
      <c r="C593" s="245"/>
      <c r="D593" s="20"/>
      <c r="E593" s="19"/>
      <c r="F593" s="19"/>
      <c r="G593" s="18"/>
      <c r="H593" s="226"/>
      <c r="I593" s="249"/>
      <c r="J593" s="249"/>
      <c r="K593" s="249"/>
      <c r="L593" s="17" t="s">
        <v>105</v>
      </c>
      <c r="M593" s="15" t="s">
        <v>399</v>
      </c>
      <c r="N593" s="17" t="s">
        <v>103</v>
      </c>
      <c r="O593" s="15" t="s">
        <v>187</v>
      </c>
      <c r="P593" s="17" t="s">
        <v>102</v>
      </c>
      <c r="Q593" s="15" t="s">
        <v>121</v>
      </c>
      <c r="R593" s="17" t="s">
        <v>101</v>
      </c>
      <c r="S593" s="15"/>
      <c r="T593" s="17">
        <v>20</v>
      </c>
      <c r="U593" s="15"/>
      <c r="V593" s="17" t="s">
        <v>100</v>
      </c>
      <c r="W593" s="15"/>
      <c r="X593" s="17" t="s">
        <v>99</v>
      </c>
      <c r="Y593" s="15"/>
      <c r="Z593" s="17" t="s">
        <v>98</v>
      </c>
      <c r="AA593" s="15"/>
      <c r="AB593" s="16"/>
      <c r="AC593" s="15"/>
      <c r="AD593" s="14"/>
      <c r="AE593" s="13"/>
      <c r="AF593" s="252"/>
      <c r="AG593" s="252"/>
      <c r="AH593" s="12"/>
      <c r="AI593" s="11"/>
      <c r="AJ593" s="235"/>
      <c r="AK593" s="241"/>
      <c r="AL593" s="232"/>
      <c r="AM593" s="235"/>
      <c r="AN593" s="241"/>
      <c r="AO593" s="232"/>
      <c r="AP593" s="235"/>
      <c r="AQ593" s="241"/>
      <c r="AR593" s="232"/>
      <c r="AS593" s="235"/>
      <c r="AT593" s="241"/>
      <c r="AU593" s="232"/>
      <c r="AV593" s="235"/>
      <c r="AW593" s="238"/>
      <c r="AX593" s="232"/>
      <c r="AY593" s="293"/>
      <c r="AZ593" s="229"/>
      <c r="BA593" s="229"/>
      <c r="BB593" s="296"/>
    </row>
    <row r="594" spans="2:62" ht="85.9" customHeight="1" thickTop="1" thickBot="1" x14ac:dyDescent="0.35">
      <c r="B594" s="105" t="s">
        <v>174</v>
      </c>
      <c r="C594" s="95" t="s">
        <v>173</v>
      </c>
      <c r="D594" s="100" t="s">
        <v>172</v>
      </c>
      <c r="E594" s="104" t="s">
        <v>171</v>
      </c>
      <c r="F594" s="103"/>
      <c r="G594" s="102"/>
      <c r="H594" s="101" t="s">
        <v>170</v>
      </c>
      <c r="I594" s="100" t="s">
        <v>96</v>
      </c>
      <c r="J594" s="100" t="s">
        <v>169</v>
      </c>
      <c r="K594" s="100" t="s">
        <v>97</v>
      </c>
      <c r="L594" s="256" t="s">
        <v>168</v>
      </c>
      <c r="M594" s="262"/>
      <c r="N594" s="256" t="s">
        <v>167</v>
      </c>
      <c r="O594" s="262"/>
      <c r="P594" s="256" t="s">
        <v>167</v>
      </c>
      <c r="Q594" s="257"/>
      <c r="R594" s="256" t="s">
        <v>167</v>
      </c>
      <c r="S594" s="257"/>
      <c r="T594" s="256" t="s">
        <v>167</v>
      </c>
      <c r="U594" s="257"/>
      <c r="V594" s="256" t="s">
        <v>167</v>
      </c>
      <c r="W594" s="257"/>
      <c r="X594" s="256" t="s">
        <v>167</v>
      </c>
      <c r="Y594" s="257"/>
      <c r="Z594" s="256" t="s">
        <v>167</v>
      </c>
      <c r="AA594" s="257"/>
      <c r="AB594" s="261" t="s">
        <v>166</v>
      </c>
      <c r="AC594" s="257"/>
      <c r="AD594" s="101" t="s">
        <v>165</v>
      </c>
      <c r="AE594" s="101" t="s">
        <v>164</v>
      </c>
      <c r="AF594" s="100" t="s">
        <v>163</v>
      </c>
      <c r="AG594" s="100" t="s">
        <v>162</v>
      </c>
      <c r="AH594" s="99" t="s">
        <v>161</v>
      </c>
      <c r="AI594" s="98"/>
      <c r="AJ594" s="96" t="s">
        <v>160</v>
      </c>
      <c r="AK594" s="95" t="s">
        <v>159</v>
      </c>
      <c r="AL594" s="94" t="s">
        <v>158</v>
      </c>
      <c r="AM594" s="96" t="s">
        <v>157</v>
      </c>
      <c r="AN594" s="95" t="s">
        <v>156</v>
      </c>
      <c r="AO594" s="94" t="s">
        <v>155</v>
      </c>
      <c r="AP594" s="96" t="s">
        <v>154</v>
      </c>
      <c r="AQ594" s="95" t="s">
        <v>153</v>
      </c>
      <c r="AR594" s="97" t="s">
        <v>152</v>
      </c>
      <c r="AS594" s="96" t="s">
        <v>151</v>
      </c>
      <c r="AT594" s="95" t="s">
        <v>150</v>
      </c>
      <c r="AU594" s="94" t="s">
        <v>149</v>
      </c>
      <c r="AV594" s="96" t="s">
        <v>148</v>
      </c>
      <c r="AW594" s="95" t="s">
        <v>147</v>
      </c>
      <c r="AX594" s="94" t="s">
        <v>146</v>
      </c>
      <c r="AY594" s="93" t="s">
        <v>145</v>
      </c>
      <c r="AZ594" s="92" t="s">
        <v>144</v>
      </c>
      <c r="BA594" s="92" t="s">
        <v>143</v>
      </c>
      <c r="BB594" s="91" t="s">
        <v>142</v>
      </c>
    </row>
    <row r="595" spans="2:62" ht="48" thickBot="1" x14ac:dyDescent="0.3">
      <c r="B595" s="90" t="s">
        <v>210</v>
      </c>
      <c r="C595" s="89"/>
      <c r="D595" s="88">
        <v>206</v>
      </c>
      <c r="E595" s="258"/>
      <c r="F595" s="259"/>
      <c r="G595" s="260"/>
      <c r="H595" s="87" t="s">
        <v>140</v>
      </c>
      <c r="I595" s="86"/>
      <c r="J595" s="86"/>
      <c r="K595" s="85"/>
      <c r="L595" s="84"/>
      <c r="M595" s="81"/>
      <c r="N595" s="84"/>
      <c r="O595" s="81"/>
      <c r="P595" s="84"/>
      <c r="Q595" s="81"/>
      <c r="R595" s="84"/>
      <c r="S595" s="81"/>
      <c r="T595" s="84"/>
      <c r="U595" s="81"/>
      <c r="V595" s="84"/>
      <c r="W595" s="81"/>
      <c r="X595" s="84"/>
      <c r="Y595" s="81"/>
      <c r="Z595" s="84"/>
      <c r="AA595" s="83"/>
      <c r="AB595" s="82" t="s">
        <v>139</v>
      </c>
      <c r="AC595" s="81"/>
      <c r="AD595" s="81"/>
      <c r="AE595" s="81"/>
      <c r="AF595" s="80"/>
      <c r="AG595" s="80"/>
      <c r="AH595" s="60"/>
      <c r="AI595" s="79" t="s">
        <v>138</v>
      </c>
      <c r="AJ595" s="78">
        <f t="shared" ref="AJ595:BB595" si="78">SUM(AJ597:AJ608)</f>
        <v>83</v>
      </c>
      <c r="AK595" s="77">
        <f t="shared" si="78"/>
        <v>0</v>
      </c>
      <c r="AL595" s="76">
        <f t="shared" si="78"/>
        <v>0</v>
      </c>
      <c r="AM595" s="78">
        <f t="shared" si="78"/>
        <v>34</v>
      </c>
      <c r="AN595" s="77">
        <f t="shared" si="78"/>
        <v>0</v>
      </c>
      <c r="AO595" s="76">
        <f t="shared" si="78"/>
        <v>0</v>
      </c>
      <c r="AP595" s="78">
        <f t="shared" si="78"/>
        <v>0</v>
      </c>
      <c r="AQ595" s="77">
        <f t="shared" si="78"/>
        <v>0</v>
      </c>
      <c r="AR595" s="76">
        <f t="shared" si="78"/>
        <v>0</v>
      </c>
      <c r="AS595" s="78">
        <f t="shared" si="78"/>
        <v>13</v>
      </c>
      <c r="AT595" s="77">
        <f t="shared" si="78"/>
        <v>0</v>
      </c>
      <c r="AU595" s="76">
        <f t="shared" si="78"/>
        <v>0</v>
      </c>
      <c r="AV595" s="78">
        <f t="shared" si="78"/>
        <v>0</v>
      </c>
      <c r="AW595" s="77">
        <f t="shared" si="78"/>
        <v>0</v>
      </c>
      <c r="AX595" s="76">
        <f t="shared" si="78"/>
        <v>0</v>
      </c>
      <c r="AY595" s="75">
        <f t="shared" si="78"/>
        <v>0</v>
      </c>
      <c r="AZ595" s="74">
        <f t="shared" si="78"/>
        <v>0</v>
      </c>
      <c r="BA595" s="74">
        <f t="shared" si="78"/>
        <v>0</v>
      </c>
      <c r="BB595" s="73">
        <f t="shared" si="78"/>
        <v>0</v>
      </c>
      <c r="BC595" s="72" t="s">
        <v>137</v>
      </c>
      <c r="BF595" s="5">
        <f>SUM(AJ595:AL595)/$BG$5</f>
        <v>27.666666666666668</v>
      </c>
      <c r="BG595" s="5">
        <f>SUM(AM595:AO595,AY595)/$BG$5</f>
        <v>11.333333333333334</v>
      </c>
      <c r="BH595" s="5">
        <f>SUM(AP595:AR595,AZ595)/$BG$5</f>
        <v>0</v>
      </c>
      <c r="BI595" s="5">
        <f>SUM(AS595:AU595,BA595)/$BG$5</f>
        <v>4.333333333333333</v>
      </c>
      <c r="BJ595" s="5">
        <f>SUM(AV595:AX595,BB595)/$BG$5</f>
        <v>0</v>
      </c>
    </row>
    <row r="596" spans="2:62" ht="37.5" thickBot="1" x14ac:dyDescent="0.3">
      <c r="B596" s="71"/>
      <c r="C596" s="70"/>
      <c r="D596" s="69"/>
      <c r="E596" s="68"/>
      <c r="F596" s="68"/>
      <c r="G596" s="67"/>
      <c r="H596" s="66"/>
      <c r="I596" s="64"/>
      <c r="J596" s="64"/>
      <c r="K596" s="65"/>
      <c r="L596" s="64"/>
      <c r="M596" s="62"/>
      <c r="N596" s="64"/>
      <c r="O596" s="62"/>
      <c r="P596" s="64"/>
      <c r="Q596" s="62"/>
      <c r="R596" s="64"/>
      <c r="S596" s="62"/>
      <c r="T596" s="64"/>
      <c r="U596" s="62"/>
      <c r="V596" s="64"/>
      <c r="W596" s="62"/>
      <c r="X596" s="64"/>
      <c r="Y596" s="62"/>
      <c r="Z596" s="64"/>
      <c r="AA596" s="62"/>
      <c r="AB596" s="63"/>
      <c r="AC596" s="62"/>
      <c r="AD596" s="62"/>
      <c r="AE596" s="62"/>
      <c r="AF596" s="61"/>
      <c r="AG596" s="61"/>
      <c r="AH596" s="60"/>
      <c r="AI596" s="59" t="s">
        <v>136</v>
      </c>
      <c r="AJ596" s="58">
        <f t="shared" ref="AJ596:BB596" si="79">AJ595/3</f>
        <v>27.666666666666668</v>
      </c>
      <c r="AK596" s="57">
        <f t="shared" si="79"/>
        <v>0</v>
      </c>
      <c r="AL596" s="56">
        <f t="shared" si="79"/>
        <v>0</v>
      </c>
      <c r="AM596" s="58">
        <f t="shared" si="79"/>
        <v>11.333333333333334</v>
      </c>
      <c r="AN596" s="57">
        <f t="shared" si="79"/>
        <v>0</v>
      </c>
      <c r="AO596" s="56">
        <f t="shared" si="79"/>
        <v>0</v>
      </c>
      <c r="AP596" s="58">
        <f t="shared" si="79"/>
        <v>0</v>
      </c>
      <c r="AQ596" s="57">
        <f t="shared" si="79"/>
        <v>0</v>
      </c>
      <c r="AR596" s="56">
        <f t="shared" si="79"/>
        <v>0</v>
      </c>
      <c r="AS596" s="58">
        <f t="shared" si="79"/>
        <v>4.333333333333333</v>
      </c>
      <c r="AT596" s="57">
        <f t="shared" si="79"/>
        <v>0</v>
      </c>
      <c r="AU596" s="56">
        <f t="shared" si="79"/>
        <v>0</v>
      </c>
      <c r="AV596" s="58">
        <f t="shared" si="79"/>
        <v>0</v>
      </c>
      <c r="AW596" s="57">
        <f t="shared" si="79"/>
        <v>0</v>
      </c>
      <c r="AX596" s="56">
        <f t="shared" si="79"/>
        <v>0</v>
      </c>
      <c r="AY596" s="55">
        <f t="shared" si="79"/>
        <v>0</v>
      </c>
      <c r="AZ596" s="54">
        <f t="shared" si="79"/>
        <v>0</v>
      </c>
      <c r="BA596" s="54">
        <f t="shared" si="79"/>
        <v>0</v>
      </c>
      <c r="BB596" s="53">
        <f t="shared" si="79"/>
        <v>0</v>
      </c>
      <c r="BC596" s="52" t="s">
        <v>135</v>
      </c>
    </row>
    <row r="597" spans="2:62" ht="28.15" customHeight="1" x14ac:dyDescent="0.2">
      <c r="B597" s="30"/>
      <c r="C597" s="242">
        <v>1</v>
      </c>
      <c r="D597" s="44"/>
      <c r="E597" s="43"/>
      <c r="F597" s="43"/>
      <c r="G597" s="42"/>
      <c r="H597" s="223" t="s">
        <v>384</v>
      </c>
      <c r="I597" s="246">
        <v>47</v>
      </c>
      <c r="J597" s="246">
        <v>21</v>
      </c>
      <c r="K597" s="246">
        <v>8</v>
      </c>
      <c r="L597" s="41" t="s">
        <v>133</v>
      </c>
      <c r="M597" s="40" t="s">
        <v>389</v>
      </c>
      <c r="N597" s="41" t="s">
        <v>131</v>
      </c>
      <c r="O597" s="40" t="s">
        <v>132</v>
      </c>
      <c r="P597" s="41" t="s">
        <v>130</v>
      </c>
      <c r="Q597" s="40" t="s">
        <v>175</v>
      </c>
      <c r="R597" s="41" t="s">
        <v>129</v>
      </c>
      <c r="S597" s="40" t="s">
        <v>121</v>
      </c>
      <c r="T597" s="41" t="s">
        <v>128</v>
      </c>
      <c r="U597" s="40"/>
      <c r="V597" s="41" t="s">
        <v>127</v>
      </c>
      <c r="W597" s="40"/>
      <c r="X597" s="41" t="s">
        <v>126</v>
      </c>
      <c r="Y597" s="40"/>
      <c r="Z597" s="41" t="s">
        <v>125</v>
      </c>
      <c r="AA597" s="40"/>
      <c r="AB597" s="39"/>
      <c r="AC597" s="40"/>
      <c r="AD597" s="39"/>
      <c r="AE597" s="38"/>
      <c r="AF597" s="250"/>
      <c r="AG597" s="250"/>
      <c r="AH597" s="37"/>
      <c r="AI597" s="11"/>
      <c r="AJ597" s="233">
        <f>SUMPRODUCT(LEN($M597:$U600)-LEN(SUBSTITUTE($M597:$U600,"A", "")))</f>
        <v>16</v>
      </c>
      <c r="AK597" s="239">
        <f>SUMPRODUCT(LEN($X597:$X600)-LEN(SUBSTITUTE($X597:$X600,"A", "")))</f>
        <v>0</v>
      </c>
      <c r="AL597" s="230">
        <f>SUMPRODUCT(LEN($W597:$W600)-LEN(SUBSTITUTE($W597:$W600,"A", "")))</f>
        <v>0</v>
      </c>
      <c r="AM597" s="233">
        <f>SUMPRODUCT(LEN($M597:$U600)-LEN(SUBSTITUTE($M597:$U600,"S", "")))</f>
        <v>11</v>
      </c>
      <c r="AN597" s="239">
        <f>SUMPRODUCT(LEN($X597:$X600)-LEN(SUBSTITUTE($X597:$X600,"S", "")))</f>
        <v>0</v>
      </c>
      <c r="AO597" s="230">
        <f>SUMPRODUCT(LEN($W597:$W600)-LEN(SUBSTITUTE($W597:$W600,"S", "")))</f>
        <v>0</v>
      </c>
      <c r="AP597" s="233">
        <f>SUMPRODUCT(LEN($M597:$U600)-LEN(SUBSTITUTE($M597:$U600,"F", "")))</f>
        <v>0</v>
      </c>
      <c r="AQ597" s="239">
        <f>SUMPRODUCT(LEN($X597:$X600)-LEN(SUBSTITUTE($X597:$X600,"F", "")))</f>
        <v>0</v>
      </c>
      <c r="AR597" s="230">
        <f>SUMPRODUCT(LEN($W597:$W600)-LEN(SUBSTITUTE($W597:$W600,"F", "")))</f>
        <v>0</v>
      </c>
      <c r="AS597" s="233">
        <f>SUMPRODUCT(LEN($M597:$U600)-LEN(SUBSTITUTE($M597:$U600,"G", "")))</f>
        <v>2</v>
      </c>
      <c r="AT597" s="239">
        <f>SUMPRODUCT(LEN($X597:$X600)-LEN(SUBSTITUTE($X597:$X600,"G", "")))</f>
        <v>0</v>
      </c>
      <c r="AU597" s="230">
        <f>SUMPRODUCT(LEN($W597:$W600)-LEN(SUBSTITUTE($W597:$W600,"G", "")))</f>
        <v>0</v>
      </c>
      <c r="AV597" s="233">
        <f>SUMPRODUCT(LEN($L597:$U600)-LEN(SUBSTITUTE($L597:$U600,"M", "")))</f>
        <v>0</v>
      </c>
      <c r="AW597" s="236">
        <f>SUMPRODUCT(LEN($X597:$X600)-LEN(SUBSTITUTE($X597:$X600,"M", "")))</f>
        <v>0</v>
      </c>
      <c r="AX597" s="230">
        <f>SUMPRODUCT(LEN($W597:$W600)-LEN(SUBSTITUTE($W597:$W600,"M", "")))</f>
        <v>0</v>
      </c>
      <c r="AY597" s="291">
        <f>SUMPRODUCT(LEN($AE597:$AE600)-LEN(SUBSTITUTE($AE597:$AE600,"S", "")))</f>
        <v>0</v>
      </c>
      <c r="AZ597" s="227">
        <f>SUMPRODUCT(LEN($AE597:$AE600)-LEN(SUBSTITUTE($AE597:$AE600,"F", "")))</f>
        <v>0</v>
      </c>
      <c r="BA597" s="227">
        <f>SUMPRODUCT(LEN($AE597:$AE600)-LEN(SUBSTITUTE($AE597:$AE600,"G", "")))</f>
        <v>0</v>
      </c>
      <c r="BB597" s="294">
        <f>SUMPRODUCT(LEN($AE597:$AE600)-LEN(SUBSTITUTE($AE597:$AE600,"M", "")))</f>
        <v>0</v>
      </c>
    </row>
    <row r="598" spans="2:62" ht="28.15" customHeight="1" thickBot="1" x14ac:dyDescent="0.25">
      <c r="B598" s="30"/>
      <c r="C598" s="243"/>
      <c r="D598" s="36"/>
      <c r="E598" s="35"/>
      <c r="F598" s="35"/>
      <c r="G598" s="34"/>
      <c r="H598" s="224"/>
      <c r="I598" s="247"/>
      <c r="J598" s="247"/>
      <c r="K598" s="247"/>
      <c r="L598" s="33" t="s">
        <v>123</v>
      </c>
      <c r="M598" s="32" t="s">
        <v>399</v>
      </c>
      <c r="N598" s="33" t="s">
        <v>122</v>
      </c>
      <c r="O598" s="32" t="s">
        <v>203</v>
      </c>
      <c r="P598" s="33" t="s">
        <v>120</v>
      </c>
      <c r="Q598" s="32" t="s">
        <v>113</v>
      </c>
      <c r="R598" s="33" t="s">
        <v>119</v>
      </c>
      <c r="S598" s="32"/>
      <c r="T598" s="33" t="s">
        <v>118</v>
      </c>
      <c r="U598" s="32"/>
      <c r="V598" s="33" t="s">
        <v>117</v>
      </c>
      <c r="W598" s="32"/>
      <c r="X598" s="33" t="s">
        <v>116</v>
      </c>
      <c r="Y598" s="32"/>
      <c r="Z598" s="33" t="s">
        <v>115</v>
      </c>
      <c r="AA598" s="32"/>
      <c r="AB598" s="31"/>
      <c r="AC598" s="32"/>
      <c r="AD598" s="31"/>
      <c r="AE598" s="23"/>
      <c r="AF598" s="251"/>
      <c r="AG598" s="251"/>
      <c r="AH598" s="22"/>
      <c r="AI598" s="11"/>
      <c r="AJ598" s="234"/>
      <c r="AK598" s="240"/>
      <c r="AL598" s="231"/>
      <c r="AM598" s="234"/>
      <c r="AN598" s="240"/>
      <c r="AO598" s="231"/>
      <c r="AP598" s="234"/>
      <c r="AQ598" s="240"/>
      <c r="AR598" s="231"/>
      <c r="AS598" s="234"/>
      <c r="AT598" s="240"/>
      <c r="AU598" s="231"/>
      <c r="AV598" s="234"/>
      <c r="AW598" s="237"/>
      <c r="AX598" s="231"/>
      <c r="AY598" s="292"/>
      <c r="AZ598" s="228"/>
      <c r="BA598" s="228"/>
      <c r="BB598" s="295"/>
    </row>
    <row r="599" spans="2:62" ht="28.15" customHeight="1" x14ac:dyDescent="0.2">
      <c r="B599" s="30"/>
      <c r="C599" s="244"/>
      <c r="D599" s="29"/>
      <c r="E599" s="28"/>
      <c r="F599" s="28"/>
      <c r="G599" s="27"/>
      <c r="H599" s="225"/>
      <c r="I599" s="248"/>
      <c r="J599" s="248"/>
      <c r="K599" s="248"/>
      <c r="L599" s="26" t="s">
        <v>114</v>
      </c>
      <c r="M599" s="25" t="s">
        <v>186</v>
      </c>
      <c r="N599" s="26" t="s">
        <v>112</v>
      </c>
      <c r="O599" s="25" t="s">
        <v>178</v>
      </c>
      <c r="P599" s="26" t="s">
        <v>111</v>
      </c>
      <c r="Q599" s="25" t="s">
        <v>121</v>
      </c>
      <c r="R599" s="26" t="s">
        <v>110</v>
      </c>
      <c r="S599" s="25"/>
      <c r="T599" s="26" t="s">
        <v>109</v>
      </c>
      <c r="U599" s="25"/>
      <c r="V599" s="26" t="s">
        <v>108</v>
      </c>
      <c r="W599" s="25"/>
      <c r="X599" s="26" t="s">
        <v>107</v>
      </c>
      <c r="Y599" s="25"/>
      <c r="Z599" s="26" t="s">
        <v>106</v>
      </c>
      <c r="AA599" s="25"/>
      <c r="AB599" s="24"/>
      <c r="AC599" s="25"/>
      <c r="AD599" s="24"/>
      <c r="AE599" s="23"/>
      <c r="AF599" s="251"/>
      <c r="AG599" s="251"/>
      <c r="AH599" s="22"/>
      <c r="AI599" s="11"/>
      <c r="AJ599" s="234"/>
      <c r="AK599" s="240"/>
      <c r="AL599" s="231"/>
      <c r="AM599" s="234"/>
      <c r="AN599" s="240"/>
      <c r="AO599" s="231"/>
      <c r="AP599" s="234"/>
      <c r="AQ599" s="240"/>
      <c r="AR599" s="231"/>
      <c r="AS599" s="234"/>
      <c r="AT599" s="240"/>
      <c r="AU599" s="231"/>
      <c r="AV599" s="234"/>
      <c r="AW599" s="237"/>
      <c r="AX599" s="231"/>
      <c r="AY599" s="292"/>
      <c r="AZ599" s="228"/>
      <c r="BA599" s="228"/>
      <c r="BB599" s="295"/>
    </row>
    <row r="600" spans="2:62" ht="28.15" customHeight="1" thickBot="1" x14ac:dyDescent="0.25">
      <c r="B600" s="30"/>
      <c r="C600" s="253"/>
      <c r="D600" s="51"/>
      <c r="E600" s="50"/>
      <c r="F600" s="50"/>
      <c r="G600" s="49"/>
      <c r="H600" s="226"/>
      <c r="I600" s="254"/>
      <c r="J600" s="254"/>
      <c r="K600" s="254"/>
      <c r="L600" s="48" t="s">
        <v>105</v>
      </c>
      <c r="M600" s="47" t="s">
        <v>186</v>
      </c>
      <c r="N600" s="48" t="s">
        <v>103</v>
      </c>
      <c r="O600" s="47" t="s">
        <v>188</v>
      </c>
      <c r="P600" s="48" t="s">
        <v>102</v>
      </c>
      <c r="Q600" s="47" t="s">
        <v>121</v>
      </c>
      <c r="R600" s="48" t="s">
        <v>101</v>
      </c>
      <c r="S600" s="47"/>
      <c r="T600" s="48">
        <v>20</v>
      </c>
      <c r="U600" s="47"/>
      <c r="V600" s="48" t="s">
        <v>100</v>
      </c>
      <c r="W600" s="47"/>
      <c r="X600" s="48" t="s">
        <v>99</v>
      </c>
      <c r="Y600" s="47"/>
      <c r="Z600" s="48" t="s">
        <v>98</v>
      </c>
      <c r="AA600" s="47"/>
      <c r="AB600" s="16"/>
      <c r="AC600" s="47"/>
      <c r="AD600" s="16"/>
      <c r="AE600" s="46"/>
      <c r="AF600" s="255"/>
      <c r="AG600" s="255"/>
      <c r="AH600" s="45"/>
      <c r="AI600" s="11"/>
      <c r="AJ600" s="235"/>
      <c r="AK600" s="241"/>
      <c r="AL600" s="232"/>
      <c r="AM600" s="235"/>
      <c r="AN600" s="241"/>
      <c r="AO600" s="232"/>
      <c r="AP600" s="235"/>
      <c r="AQ600" s="241"/>
      <c r="AR600" s="232"/>
      <c r="AS600" s="235"/>
      <c r="AT600" s="241"/>
      <c r="AU600" s="232"/>
      <c r="AV600" s="235"/>
      <c r="AW600" s="238"/>
      <c r="AX600" s="232"/>
      <c r="AY600" s="293"/>
      <c r="AZ600" s="229"/>
      <c r="BA600" s="229"/>
      <c r="BB600" s="296"/>
    </row>
    <row r="601" spans="2:62" ht="28.15" customHeight="1" x14ac:dyDescent="0.2">
      <c r="B601" s="30"/>
      <c r="C601" s="242">
        <v>2</v>
      </c>
      <c r="D601" s="44"/>
      <c r="E601" s="43"/>
      <c r="F601" s="43"/>
      <c r="G601" s="42"/>
      <c r="H601" s="223"/>
      <c r="I601" s="246">
        <v>65</v>
      </c>
      <c r="J601" s="246">
        <v>25</v>
      </c>
      <c r="K601" s="246">
        <v>7</v>
      </c>
      <c r="L601" s="41" t="s">
        <v>133</v>
      </c>
      <c r="M601" s="40" t="s">
        <v>186</v>
      </c>
      <c r="N601" s="41" t="s">
        <v>131</v>
      </c>
      <c r="O601" s="40" t="s">
        <v>389</v>
      </c>
      <c r="P601" s="41" t="s">
        <v>130</v>
      </c>
      <c r="Q601" s="40" t="s">
        <v>420</v>
      </c>
      <c r="R601" s="41" t="s">
        <v>129</v>
      </c>
      <c r="S601" s="40" t="s">
        <v>175</v>
      </c>
      <c r="T601" s="41" t="s">
        <v>128</v>
      </c>
      <c r="U601" s="40" t="s">
        <v>121</v>
      </c>
      <c r="V601" s="41" t="s">
        <v>127</v>
      </c>
      <c r="W601" s="40"/>
      <c r="X601" s="41" t="s">
        <v>126</v>
      </c>
      <c r="Y601" s="40"/>
      <c r="Z601" s="41" t="s">
        <v>125</v>
      </c>
      <c r="AA601" s="40"/>
      <c r="AB601" s="39"/>
      <c r="AC601" s="40"/>
      <c r="AD601" s="39" t="s">
        <v>458</v>
      </c>
      <c r="AE601" s="38"/>
      <c r="AF601" s="250"/>
      <c r="AG601" s="250"/>
      <c r="AH601" s="37"/>
      <c r="AI601" s="11"/>
      <c r="AJ601" s="233">
        <f>SUMPRODUCT(LEN($M601:$U604)-LEN(SUBSTITUTE($M601:$U604,"A", "")))</f>
        <v>28</v>
      </c>
      <c r="AK601" s="239">
        <f>SUMPRODUCT(LEN($X601:$X604)-LEN(SUBSTITUTE($X601:$X604,"A", "")))</f>
        <v>0</v>
      </c>
      <c r="AL601" s="230">
        <f>SUMPRODUCT(LEN($W601:$W604)-LEN(SUBSTITUTE($W601:$W604,"A", "")))</f>
        <v>0</v>
      </c>
      <c r="AM601" s="233">
        <f>SUMPRODUCT(LEN($M601:$U604)-LEN(SUBSTITUTE($M601:$U604,"S", "")))</f>
        <v>20</v>
      </c>
      <c r="AN601" s="239">
        <f>SUMPRODUCT(LEN($X601:$X604)-LEN(SUBSTITUTE($X601:$X604,"S", "")))</f>
        <v>0</v>
      </c>
      <c r="AO601" s="230">
        <f>SUMPRODUCT(LEN($W601:$W604)-LEN(SUBSTITUTE($W601:$W604,"S", "")))</f>
        <v>0</v>
      </c>
      <c r="AP601" s="233">
        <f>SUMPRODUCT(LEN($M601:$U604)-LEN(SUBSTITUTE($M601:$U604,"F", "")))</f>
        <v>0</v>
      </c>
      <c r="AQ601" s="239">
        <f>SUMPRODUCT(LEN($X601:$X604)-LEN(SUBSTITUTE($X601:$X604,"F", "")))</f>
        <v>0</v>
      </c>
      <c r="AR601" s="230">
        <f>SUMPRODUCT(LEN($W601:$W604)-LEN(SUBSTITUTE($W601:$W604,"F", "")))</f>
        <v>0</v>
      </c>
      <c r="AS601" s="233">
        <f>SUMPRODUCT(LEN($M601:$U604)-LEN(SUBSTITUTE($M601:$U604,"G", "")))</f>
        <v>4</v>
      </c>
      <c r="AT601" s="239">
        <f>SUMPRODUCT(LEN($X601:$X604)-LEN(SUBSTITUTE($X601:$X604,"G", "")))</f>
        <v>0</v>
      </c>
      <c r="AU601" s="230">
        <f>SUMPRODUCT(LEN($W601:$W604)-LEN(SUBSTITUTE($W601:$W604,"G", "")))</f>
        <v>0</v>
      </c>
      <c r="AV601" s="233">
        <f>SUMPRODUCT(LEN($L601:$U604)-LEN(SUBSTITUTE($L601:$U604,"M", "")))</f>
        <v>0</v>
      </c>
      <c r="AW601" s="236">
        <f>SUMPRODUCT(LEN($X601:$X604)-LEN(SUBSTITUTE($X601:$X604,"M", "")))</f>
        <v>0</v>
      </c>
      <c r="AX601" s="230">
        <f>SUMPRODUCT(LEN($W601:$W604)-LEN(SUBSTITUTE($W601:$W604,"M", "")))</f>
        <v>0</v>
      </c>
      <c r="AY601" s="291">
        <f>SUMPRODUCT(LEN($AE601:$AE604)-LEN(SUBSTITUTE($AE601:$AE604,"S", "")))</f>
        <v>0</v>
      </c>
      <c r="AZ601" s="227">
        <f>SUMPRODUCT(LEN($AE601:$AE604)-LEN(SUBSTITUTE($AE601:$AE604,"F", "")))</f>
        <v>0</v>
      </c>
      <c r="BA601" s="227">
        <f>SUMPRODUCT(LEN($AE601:$AE604)-LEN(SUBSTITUTE($AE601:$AE604,"G", "")))</f>
        <v>0</v>
      </c>
      <c r="BB601" s="294">
        <f>SUMPRODUCT(LEN($AE601:$AE604)-LEN(SUBSTITUTE($AE601:$AE604,"M", "")))</f>
        <v>0</v>
      </c>
    </row>
    <row r="602" spans="2:62" ht="28.15" customHeight="1" thickBot="1" x14ac:dyDescent="0.25">
      <c r="B602" s="30"/>
      <c r="C602" s="243"/>
      <c r="D602" s="36"/>
      <c r="E602" s="35"/>
      <c r="F602" s="35"/>
      <c r="G602" s="34"/>
      <c r="H602" s="224"/>
      <c r="I602" s="247"/>
      <c r="J602" s="247"/>
      <c r="K602" s="247"/>
      <c r="L602" s="33" t="s">
        <v>123</v>
      </c>
      <c r="M602" s="32" t="s">
        <v>186</v>
      </c>
      <c r="N602" s="33" t="s">
        <v>122</v>
      </c>
      <c r="O602" s="32" t="s">
        <v>186</v>
      </c>
      <c r="P602" s="33" t="s">
        <v>120</v>
      </c>
      <c r="Q602" s="32" t="s">
        <v>444</v>
      </c>
      <c r="R602" s="33" t="s">
        <v>119</v>
      </c>
      <c r="S602" s="32" t="s">
        <v>195</v>
      </c>
      <c r="T602" s="33" t="s">
        <v>118</v>
      </c>
      <c r="U602" s="32" t="s">
        <v>121</v>
      </c>
      <c r="V602" s="33" t="s">
        <v>117</v>
      </c>
      <c r="W602" s="32"/>
      <c r="X602" s="33" t="s">
        <v>116</v>
      </c>
      <c r="Y602" s="32"/>
      <c r="Z602" s="33" t="s">
        <v>115</v>
      </c>
      <c r="AA602" s="32"/>
      <c r="AB602" s="31"/>
      <c r="AC602" s="32"/>
      <c r="AD602" s="31"/>
      <c r="AE602" s="23"/>
      <c r="AF602" s="251"/>
      <c r="AG602" s="251"/>
      <c r="AH602" s="22"/>
      <c r="AI602" s="11"/>
      <c r="AJ602" s="234"/>
      <c r="AK602" s="240"/>
      <c r="AL602" s="231"/>
      <c r="AM602" s="234"/>
      <c r="AN602" s="240"/>
      <c r="AO602" s="231"/>
      <c r="AP602" s="234"/>
      <c r="AQ602" s="240"/>
      <c r="AR602" s="231"/>
      <c r="AS602" s="234"/>
      <c r="AT602" s="240"/>
      <c r="AU602" s="231"/>
      <c r="AV602" s="234"/>
      <c r="AW602" s="237"/>
      <c r="AX602" s="231"/>
      <c r="AY602" s="292"/>
      <c r="AZ602" s="228"/>
      <c r="BA602" s="228"/>
      <c r="BB602" s="295"/>
    </row>
    <row r="603" spans="2:62" ht="28.15" customHeight="1" x14ac:dyDescent="0.2">
      <c r="B603" s="30"/>
      <c r="C603" s="244"/>
      <c r="D603" s="29"/>
      <c r="E603" s="28"/>
      <c r="F603" s="28"/>
      <c r="G603" s="27"/>
      <c r="H603" s="225"/>
      <c r="I603" s="248"/>
      <c r="J603" s="248"/>
      <c r="K603" s="248"/>
      <c r="L603" s="26" t="s">
        <v>114</v>
      </c>
      <c r="M603" s="25" t="s">
        <v>132</v>
      </c>
      <c r="N603" s="26" t="s">
        <v>112</v>
      </c>
      <c r="O603" s="25" t="s">
        <v>186</v>
      </c>
      <c r="P603" s="26" t="s">
        <v>111</v>
      </c>
      <c r="Q603" s="25" t="s">
        <v>178</v>
      </c>
      <c r="R603" s="26" t="s">
        <v>110</v>
      </c>
      <c r="S603" s="25" t="s">
        <v>195</v>
      </c>
      <c r="T603" s="26" t="s">
        <v>109</v>
      </c>
      <c r="U603" s="25" t="s">
        <v>121</v>
      </c>
      <c r="V603" s="26" t="s">
        <v>108</v>
      </c>
      <c r="W603" s="25"/>
      <c r="X603" s="26" t="s">
        <v>107</v>
      </c>
      <c r="Y603" s="25"/>
      <c r="Z603" s="26" t="s">
        <v>106</v>
      </c>
      <c r="AA603" s="25"/>
      <c r="AB603" s="24"/>
      <c r="AC603" s="25"/>
      <c r="AD603" s="24"/>
      <c r="AE603" s="23"/>
      <c r="AF603" s="251"/>
      <c r="AG603" s="251"/>
      <c r="AH603" s="22"/>
      <c r="AI603" s="11"/>
      <c r="AJ603" s="234"/>
      <c r="AK603" s="240"/>
      <c r="AL603" s="231"/>
      <c r="AM603" s="234"/>
      <c r="AN603" s="240"/>
      <c r="AO603" s="231"/>
      <c r="AP603" s="234"/>
      <c r="AQ603" s="240"/>
      <c r="AR603" s="231"/>
      <c r="AS603" s="234"/>
      <c r="AT603" s="240"/>
      <c r="AU603" s="231"/>
      <c r="AV603" s="234"/>
      <c r="AW603" s="237"/>
      <c r="AX603" s="231"/>
      <c r="AY603" s="292"/>
      <c r="AZ603" s="228"/>
      <c r="BA603" s="228"/>
      <c r="BB603" s="295"/>
    </row>
    <row r="604" spans="2:62" ht="28.15" customHeight="1" thickBot="1" x14ac:dyDescent="0.25">
      <c r="B604" s="30"/>
      <c r="C604" s="253"/>
      <c r="D604" s="51"/>
      <c r="E604" s="50"/>
      <c r="F604" s="50"/>
      <c r="G604" s="49"/>
      <c r="H604" s="226"/>
      <c r="I604" s="254"/>
      <c r="J604" s="254"/>
      <c r="K604" s="254"/>
      <c r="L604" s="48" t="s">
        <v>105</v>
      </c>
      <c r="M604" s="47" t="s">
        <v>389</v>
      </c>
      <c r="N604" s="48" t="s">
        <v>103</v>
      </c>
      <c r="O604" s="47" t="s">
        <v>377</v>
      </c>
      <c r="P604" s="48" t="s">
        <v>102</v>
      </c>
      <c r="Q604" s="47" t="s">
        <v>195</v>
      </c>
      <c r="R604" s="48" t="s">
        <v>101</v>
      </c>
      <c r="S604" s="47" t="s">
        <v>113</v>
      </c>
      <c r="T604" s="48">
        <v>20</v>
      </c>
      <c r="U604" s="47"/>
      <c r="V604" s="48" t="s">
        <v>100</v>
      </c>
      <c r="W604" s="47"/>
      <c r="X604" s="48" t="s">
        <v>99</v>
      </c>
      <c r="Y604" s="47"/>
      <c r="Z604" s="48" t="s">
        <v>98</v>
      </c>
      <c r="AA604" s="47"/>
      <c r="AB604" s="16"/>
      <c r="AC604" s="47"/>
      <c r="AD604" s="16"/>
      <c r="AE604" s="46"/>
      <c r="AF604" s="255"/>
      <c r="AG604" s="255"/>
      <c r="AH604" s="45"/>
      <c r="AI604" s="11"/>
      <c r="AJ604" s="235"/>
      <c r="AK604" s="241"/>
      <c r="AL604" s="232"/>
      <c r="AM604" s="235"/>
      <c r="AN604" s="241"/>
      <c r="AO604" s="232"/>
      <c r="AP604" s="235"/>
      <c r="AQ604" s="241"/>
      <c r="AR604" s="232"/>
      <c r="AS604" s="235"/>
      <c r="AT604" s="241"/>
      <c r="AU604" s="232"/>
      <c r="AV604" s="235"/>
      <c r="AW604" s="238"/>
      <c r="AX604" s="232"/>
      <c r="AY604" s="293"/>
      <c r="AZ604" s="229"/>
      <c r="BA604" s="229"/>
      <c r="BB604" s="296"/>
    </row>
    <row r="605" spans="2:62" ht="28.15" customHeight="1" x14ac:dyDescent="0.2">
      <c r="B605" s="30"/>
      <c r="C605" s="242">
        <v>3</v>
      </c>
      <c r="D605" s="44"/>
      <c r="E605" s="43"/>
      <c r="F605" s="43"/>
      <c r="G605" s="42"/>
      <c r="H605" s="223"/>
      <c r="I605" s="246">
        <v>55</v>
      </c>
      <c r="J605" s="246">
        <v>23</v>
      </c>
      <c r="K605" s="246">
        <v>7</v>
      </c>
      <c r="L605" s="41" t="s">
        <v>133</v>
      </c>
      <c r="M605" s="40" t="s">
        <v>484</v>
      </c>
      <c r="N605" s="41" t="s">
        <v>131</v>
      </c>
      <c r="O605" s="40" t="s">
        <v>679</v>
      </c>
      <c r="P605" s="41" t="s">
        <v>130</v>
      </c>
      <c r="Q605" s="40" t="s">
        <v>613</v>
      </c>
      <c r="R605" s="41" t="s">
        <v>129</v>
      </c>
      <c r="S605" s="40" t="s">
        <v>186</v>
      </c>
      <c r="T605" s="41" t="s">
        <v>128</v>
      </c>
      <c r="U605" s="40"/>
      <c r="V605" s="41" t="s">
        <v>127</v>
      </c>
      <c r="W605" s="40"/>
      <c r="X605" s="41" t="s">
        <v>126</v>
      </c>
      <c r="Y605" s="40"/>
      <c r="Z605" s="41" t="s">
        <v>125</v>
      </c>
      <c r="AA605" s="40"/>
      <c r="AB605" s="39"/>
      <c r="AC605" s="40"/>
      <c r="AD605" s="39" t="s">
        <v>1052</v>
      </c>
      <c r="AE605" s="38"/>
      <c r="AF605" s="250"/>
      <c r="AG605" s="250"/>
      <c r="AH605" s="37"/>
      <c r="AI605" s="11"/>
      <c r="AJ605" s="233">
        <f>SUMPRODUCT(LEN($M605:$U608)-LEN(SUBSTITUTE($M605:$U608,"A", "")))</f>
        <v>39</v>
      </c>
      <c r="AK605" s="239">
        <f>SUMPRODUCT(LEN($X605:$X608)-LEN(SUBSTITUTE($X605:$X608,"A", "")))</f>
        <v>0</v>
      </c>
      <c r="AL605" s="230">
        <f>SUMPRODUCT(LEN($W605:$W608)-LEN(SUBSTITUTE($W605:$W608,"A", "")))</f>
        <v>0</v>
      </c>
      <c r="AM605" s="233">
        <f>SUMPRODUCT(LEN($M605:$U608)-LEN(SUBSTITUTE($M605:$U608,"S", "")))</f>
        <v>3</v>
      </c>
      <c r="AN605" s="239">
        <f>SUMPRODUCT(LEN($X605:$X608)-LEN(SUBSTITUTE($X605:$X608,"S", "")))</f>
        <v>0</v>
      </c>
      <c r="AO605" s="230">
        <f>SUMPRODUCT(LEN($W605:$W608)-LEN(SUBSTITUTE($W605:$W608,"S", "")))</f>
        <v>0</v>
      </c>
      <c r="AP605" s="233">
        <f>SUMPRODUCT(LEN($M605:$U608)-LEN(SUBSTITUTE($M605:$U608,"F", "")))</f>
        <v>0</v>
      </c>
      <c r="AQ605" s="239">
        <f>SUMPRODUCT(LEN($X605:$X608)-LEN(SUBSTITUTE($X605:$X608,"F", "")))</f>
        <v>0</v>
      </c>
      <c r="AR605" s="230">
        <f>SUMPRODUCT(LEN($W605:$W608)-LEN(SUBSTITUTE($W605:$W608,"F", "")))</f>
        <v>0</v>
      </c>
      <c r="AS605" s="233">
        <f>SUMPRODUCT(LEN($M605:$U608)-LEN(SUBSTITUTE($M605:$U608,"G", "")))</f>
        <v>7</v>
      </c>
      <c r="AT605" s="239">
        <f>SUMPRODUCT(LEN($X605:$X608)-LEN(SUBSTITUTE($X605:$X608,"G", "")))</f>
        <v>0</v>
      </c>
      <c r="AU605" s="230">
        <f>SUMPRODUCT(LEN($W605:$W608)-LEN(SUBSTITUTE($W605:$W608,"G", "")))</f>
        <v>0</v>
      </c>
      <c r="AV605" s="233">
        <f>SUMPRODUCT(LEN($L605:$U608)-LEN(SUBSTITUTE($L605:$U608,"M", "")))</f>
        <v>0</v>
      </c>
      <c r="AW605" s="236">
        <f>SUMPRODUCT(LEN($X605:$X608)-LEN(SUBSTITUTE($X605:$X608,"M", "")))</f>
        <v>0</v>
      </c>
      <c r="AX605" s="230">
        <f>SUMPRODUCT(LEN($W605:$W608)-LEN(SUBSTITUTE($W605:$W608,"M", "")))</f>
        <v>0</v>
      </c>
      <c r="AY605" s="291">
        <f>SUMPRODUCT(LEN($AE605:$AE608)-LEN(SUBSTITUTE($AE605:$AE608,"S", "")))</f>
        <v>0</v>
      </c>
      <c r="AZ605" s="227">
        <f>SUMPRODUCT(LEN($AE605:$AE608)-LEN(SUBSTITUTE($AE605:$AE608,"F", "")))</f>
        <v>0</v>
      </c>
      <c r="BA605" s="227">
        <f>SUMPRODUCT(LEN($AE605:$AE608)-LEN(SUBSTITUTE($AE605:$AE608,"G", "")))</f>
        <v>0</v>
      </c>
      <c r="BB605" s="294">
        <f>SUMPRODUCT(LEN($AE605:$AE608)-LEN(SUBSTITUTE($AE605:$AE608,"M", "")))</f>
        <v>0</v>
      </c>
    </row>
    <row r="606" spans="2:62" ht="28.15" customHeight="1" thickBot="1" x14ac:dyDescent="0.25">
      <c r="B606" s="30"/>
      <c r="C606" s="243"/>
      <c r="D606" s="36"/>
      <c r="E606" s="35"/>
      <c r="F606" s="35"/>
      <c r="G606" s="34"/>
      <c r="H606" s="224"/>
      <c r="I606" s="247"/>
      <c r="J606" s="247"/>
      <c r="K606" s="247"/>
      <c r="L606" s="33" t="s">
        <v>123</v>
      </c>
      <c r="M606" s="32" t="s">
        <v>382</v>
      </c>
      <c r="N606" s="33" t="s">
        <v>122</v>
      </c>
      <c r="O606" s="32" t="s">
        <v>389</v>
      </c>
      <c r="P606" s="33" t="s">
        <v>120</v>
      </c>
      <c r="Q606" s="32" t="s">
        <v>376</v>
      </c>
      <c r="R606" s="33" t="s">
        <v>119</v>
      </c>
      <c r="S606" s="32" t="s">
        <v>132</v>
      </c>
      <c r="T606" s="33" t="s">
        <v>118</v>
      </c>
      <c r="U606" s="32"/>
      <c r="V606" s="33" t="s">
        <v>117</v>
      </c>
      <c r="W606" s="32"/>
      <c r="X606" s="33" t="s">
        <v>116</v>
      </c>
      <c r="Y606" s="32"/>
      <c r="Z606" s="33" t="s">
        <v>115</v>
      </c>
      <c r="AA606" s="32"/>
      <c r="AB606" s="31"/>
      <c r="AC606" s="32"/>
      <c r="AD606" s="31" t="s">
        <v>661</v>
      </c>
      <c r="AE606" s="23"/>
      <c r="AF606" s="251"/>
      <c r="AG606" s="251"/>
      <c r="AH606" s="22"/>
      <c r="AI606" s="11"/>
      <c r="AJ606" s="234"/>
      <c r="AK606" s="240"/>
      <c r="AL606" s="231"/>
      <c r="AM606" s="234"/>
      <c r="AN606" s="240"/>
      <c r="AO606" s="231"/>
      <c r="AP606" s="234"/>
      <c r="AQ606" s="240"/>
      <c r="AR606" s="231"/>
      <c r="AS606" s="234"/>
      <c r="AT606" s="240"/>
      <c r="AU606" s="231"/>
      <c r="AV606" s="234"/>
      <c r="AW606" s="237"/>
      <c r="AX606" s="231"/>
      <c r="AY606" s="292"/>
      <c r="AZ606" s="228"/>
      <c r="BA606" s="228"/>
      <c r="BB606" s="295"/>
    </row>
    <row r="607" spans="2:62" ht="28.15" customHeight="1" x14ac:dyDescent="0.2">
      <c r="B607" s="30"/>
      <c r="C607" s="244"/>
      <c r="D607" s="29"/>
      <c r="E607" s="28"/>
      <c r="F607" s="28"/>
      <c r="G607" s="27"/>
      <c r="H607" s="225"/>
      <c r="I607" s="248"/>
      <c r="J607" s="248"/>
      <c r="K607" s="248"/>
      <c r="L607" s="26" t="s">
        <v>114</v>
      </c>
      <c r="M607" s="25" t="s">
        <v>186</v>
      </c>
      <c r="N607" s="26" t="s">
        <v>112</v>
      </c>
      <c r="O607" s="25" t="s">
        <v>382</v>
      </c>
      <c r="P607" s="26" t="s">
        <v>111</v>
      </c>
      <c r="Q607" s="25" t="s">
        <v>389</v>
      </c>
      <c r="R607" s="26" t="s">
        <v>110</v>
      </c>
      <c r="S607" s="25" t="s">
        <v>121</v>
      </c>
      <c r="T607" s="26" t="s">
        <v>109</v>
      </c>
      <c r="U607" s="25"/>
      <c r="V607" s="26" t="s">
        <v>108</v>
      </c>
      <c r="W607" s="25"/>
      <c r="X607" s="26" t="s">
        <v>107</v>
      </c>
      <c r="Y607" s="25"/>
      <c r="Z607" s="26" t="s">
        <v>106</v>
      </c>
      <c r="AA607" s="25"/>
      <c r="AB607" s="24"/>
      <c r="AC607" s="25"/>
      <c r="AD607" s="24"/>
      <c r="AE607" s="23"/>
      <c r="AF607" s="251"/>
      <c r="AG607" s="251"/>
      <c r="AH607" s="22"/>
      <c r="AI607" s="11"/>
      <c r="AJ607" s="234"/>
      <c r="AK607" s="240"/>
      <c r="AL607" s="231"/>
      <c r="AM607" s="234"/>
      <c r="AN607" s="240"/>
      <c r="AO607" s="231"/>
      <c r="AP607" s="234"/>
      <c r="AQ607" s="240"/>
      <c r="AR607" s="231"/>
      <c r="AS607" s="234"/>
      <c r="AT607" s="240"/>
      <c r="AU607" s="231"/>
      <c r="AV607" s="234"/>
      <c r="AW607" s="237"/>
      <c r="AX607" s="231"/>
      <c r="AY607" s="292"/>
      <c r="AZ607" s="228"/>
      <c r="BA607" s="228"/>
      <c r="BB607" s="295"/>
    </row>
    <row r="608" spans="2:62" ht="28.15" customHeight="1" thickBot="1" x14ac:dyDescent="0.25">
      <c r="B608" s="21"/>
      <c r="C608" s="245"/>
      <c r="D608" s="20"/>
      <c r="E608" s="19"/>
      <c r="F608" s="19"/>
      <c r="G608" s="18"/>
      <c r="H608" s="226"/>
      <c r="I608" s="249"/>
      <c r="J608" s="249"/>
      <c r="K608" s="249"/>
      <c r="L608" s="17" t="s">
        <v>105</v>
      </c>
      <c r="M608" s="15" t="s">
        <v>186</v>
      </c>
      <c r="N608" s="17" t="s">
        <v>103</v>
      </c>
      <c r="O608" s="15" t="s">
        <v>527</v>
      </c>
      <c r="P608" s="17" t="s">
        <v>102</v>
      </c>
      <c r="Q608" s="15" t="s">
        <v>186</v>
      </c>
      <c r="R608" s="17" t="s">
        <v>101</v>
      </c>
      <c r="S608" s="15" t="s">
        <v>121</v>
      </c>
      <c r="T608" s="17">
        <v>20</v>
      </c>
      <c r="U608" s="15"/>
      <c r="V608" s="17" t="s">
        <v>100</v>
      </c>
      <c r="W608" s="15"/>
      <c r="X608" s="17" t="s">
        <v>99</v>
      </c>
      <c r="Y608" s="15"/>
      <c r="Z608" s="17" t="s">
        <v>98</v>
      </c>
      <c r="AA608" s="15"/>
      <c r="AB608" s="16"/>
      <c r="AC608" s="15"/>
      <c r="AD608" s="14"/>
      <c r="AE608" s="13"/>
      <c r="AF608" s="252"/>
      <c r="AG608" s="252"/>
      <c r="AH608" s="12"/>
      <c r="AI608" s="11"/>
      <c r="AJ608" s="235"/>
      <c r="AK608" s="241"/>
      <c r="AL608" s="232"/>
      <c r="AM608" s="235"/>
      <c r="AN608" s="241"/>
      <c r="AO608" s="232"/>
      <c r="AP608" s="235"/>
      <c r="AQ608" s="241"/>
      <c r="AR608" s="232"/>
      <c r="AS608" s="235"/>
      <c r="AT608" s="241"/>
      <c r="AU608" s="232"/>
      <c r="AV608" s="235"/>
      <c r="AW608" s="238"/>
      <c r="AX608" s="232"/>
      <c r="AY608" s="293"/>
      <c r="AZ608" s="229"/>
      <c r="BA608" s="229"/>
      <c r="BB608" s="296"/>
    </row>
    <row r="609" spans="2:62" ht="85.9" customHeight="1" thickTop="1" thickBot="1" x14ac:dyDescent="0.35">
      <c r="B609" s="105" t="s">
        <v>174</v>
      </c>
      <c r="C609" s="95" t="s">
        <v>173</v>
      </c>
      <c r="D609" s="100" t="s">
        <v>172</v>
      </c>
      <c r="E609" s="104" t="s">
        <v>171</v>
      </c>
      <c r="F609" s="103"/>
      <c r="G609" s="102"/>
      <c r="H609" s="101" t="s">
        <v>170</v>
      </c>
      <c r="I609" s="100" t="s">
        <v>96</v>
      </c>
      <c r="J609" s="100" t="s">
        <v>169</v>
      </c>
      <c r="K609" s="100" t="s">
        <v>97</v>
      </c>
      <c r="L609" s="256" t="s">
        <v>168</v>
      </c>
      <c r="M609" s="262"/>
      <c r="N609" s="256" t="s">
        <v>167</v>
      </c>
      <c r="O609" s="262"/>
      <c r="P609" s="256" t="s">
        <v>167</v>
      </c>
      <c r="Q609" s="257"/>
      <c r="R609" s="256" t="s">
        <v>167</v>
      </c>
      <c r="S609" s="257"/>
      <c r="T609" s="256" t="s">
        <v>167</v>
      </c>
      <c r="U609" s="257"/>
      <c r="V609" s="256" t="s">
        <v>167</v>
      </c>
      <c r="W609" s="257"/>
      <c r="X609" s="256" t="s">
        <v>167</v>
      </c>
      <c r="Y609" s="257"/>
      <c r="Z609" s="256" t="s">
        <v>167</v>
      </c>
      <c r="AA609" s="257"/>
      <c r="AB609" s="261" t="s">
        <v>166</v>
      </c>
      <c r="AC609" s="257"/>
      <c r="AD609" s="101" t="s">
        <v>165</v>
      </c>
      <c r="AE609" s="101" t="s">
        <v>164</v>
      </c>
      <c r="AF609" s="100" t="s">
        <v>163</v>
      </c>
      <c r="AG609" s="100" t="s">
        <v>162</v>
      </c>
      <c r="AH609" s="99" t="s">
        <v>161</v>
      </c>
      <c r="AI609" s="98"/>
      <c r="AJ609" s="96" t="s">
        <v>160</v>
      </c>
      <c r="AK609" s="95" t="s">
        <v>159</v>
      </c>
      <c r="AL609" s="94" t="s">
        <v>158</v>
      </c>
      <c r="AM609" s="96" t="s">
        <v>157</v>
      </c>
      <c r="AN609" s="95" t="s">
        <v>156</v>
      </c>
      <c r="AO609" s="94" t="s">
        <v>155</v>
      </c>
      <c r="AP609" s="96" t="s">
        <v>154</v>
      </c>
      <c r="AQ609" s="95" t="s">
        <v>153</v>
      </c>
      <c r="AR609" s="97" t="s">
        <v>152</v>
      </c>
      <c r="AS609" s="96" t="s">
        <v>151</v>
      </c>
      <c r="AT609" s="95" t="s">
        <v>150</v>
      </c>
      <c r="AU609" s="94" t="s">
        <v>149</v>
      </c>
      <c r="AV609" s="96" t="s">
        <v>148</v>
      </c>
      <c r="AW609" s="95" t="s">
        <v>147</v>
      </c>
      <c r="AX609" s="94" t="s">
        <v>146</v>
      </c>
      <c r="AY609" s="93" t="s">
        <v>145</v>
      </c>
      <c r="AZ609" s="92" t="s">
        <v>144</v>
      </c>
      <c r="BA609" s="92" t="s">
        <v>143</v>
      </c>
      <c r="BB609" s="91" t="s">
        <v>142</v>
      </c>
    </row>
    <row r="610" spans="2:62" ht="48" thickBot="1" x14ac:dyDescent="0.3">
      <c r="B610" s="90" t="s">
        <v>207</v>
      </c>
      <c r="C610" s="89"/>
      <c r="D610" s="88">
        <v>208</v>
      </c>
      <c r="E610" s="258"/>
      <c r="F610" s="259"/>
      <c r="G610" s="260"/>
      <c r="H610" s="87" t="s">
        <v>140</v>
      </c>
      <c r="I610" s="86"/>
      <c r="J610" s="86"/>
      <c r="K610" s="85"/>
      <c r="L610" s="84"/>
      <c r="M610" s="81"/>
      <c r="N610" s="84"/>
      <c r="O610" s="81"/>
      <c r="P610" s="84"/>
      <c r="Q610" s="81"/>
      <c r="R610" s="84"/>
      <c r="S610" s="81"/>
      <c r="T610" s="84"/>
      <c r="U610" s="81"/>
      <c r="V610" s="84"/>
      <c r="W610" s="81"/>
      <c r="X610" s="84"/>
      <c r="Y610" s="81"/>
      <c r="Z610" s="84"/>
      <c r="AA610" s="83"/>
      <c r="AB610" s="82" t="s">
        <v>139</v>
      </c>
      <c r="AC610" s="81"/>
      <c r="AD610" s="81"/>
      <c r="AE610" s="81"/>
      <c r="AF610" s="80"/>
      <c r="AG610" s="80"/>
      <c r="AH610" s="60"/>
      <c r="AI610" s="79" t="s">
        <v>138</v>
      </c>
      <c r="AJ610" s="78">
        <f t="shared" ref="AJ610:BB610" si="80">SUM(AJ612:AJ623)</f>
        <v>128</v>
      </c>
      <c r="AK610" s="77">
        <f t="shared" si="80"/>
        <v>0</v>
      </c>
      <c r="AL610" s="76">
        <f t="shared" si="80"/>
        <v>0</v>
      </c>
      <c r="AM610" s="78">
        <f t="shared" si="80"/>
        <v>51</v>
      </c>
      <c r="AN610" s="77">
        <f t="shared" si="80"/>
        <v>0</v>
      </c>
      <c r="AO610" s="76">
        <f t="shared" si="80"/>
        <v>0</v>
      </c>
      <c r="AP610" s="78">
        <f t="shared" si="80"/>
        <v>1</v>
      </c>
      <c r="AQ610" s="77">
        <f t="shared" si="80"/>
        <v>0</v>
      </c>
      <c r="AR610" s="76">
        <f t="shared" si="80"/>
        <v>0</v>
      </c>
      <c r="AS610" s="78">
        <f t="shared" si="80"/>
        <v>29</v>
      </c>
      <c r="AT610" s="77">
        <f t="shared" si="80"/>
        <v>0</v>
      </c>
      <c r="AU610" s="76">
        <f t="shared" si="80"/>
        <v>0</v>
      </c>
      <c r="AV610" s="78">
        <f t="shared" si="80"/>
        <v>0</v>
      </c>
      <c r="AW610" s="77">
        <f t="shared" si="80"/>
        <v>0</v>
      </c>
      <c r="AX610" s="76">
        <f t="shared" si="80"/>
        <v>0</v>
      </c>
      <c r="AY610" s="75">
        <f t="shared" si="80"/>
        <v>1</v>
      </c>
      <c r="AZ610" s="74">
        <f t="shared" si="80"/>
        <v>0</v>
      </c>
      <c r="BA610" s="74">
        <f t="shared" si="80"/>
        <v>1</v>
      </c>
      <c r="BB610" s="73">
        <f t="shared" si="80"/>
        <v>0</v>
      </c>
      <c r="BC610" s="72" t="s">
        <v>137</v>
      </c>
      <c r="BF610" s="5">
        <f>SUM(AJ610:AL610)/$BG$5</f>
        <v>42.666666666666664</v>
      </c>
      <c r="BG610" s="5">
        <f>SUM(AM610:AO610,AY610)/$BG$5</f>
        <v>17.333333333333332</v>
      </c>
      <c r="BH610" s="5">
        <f>SUM(AP610:AR610,AZ610)/$BG$5</f>
        <v>0.33333333333333331</v>
      </c>
      <c r="BI610" s="5">
        <f>SUM(AS610:AU610,BA610)/$BG$5</f>
        <v>10</v>
      </c>
      <c r="BJ610" s="5">
        <f>SUM(AV610:AX610,BB610)/$BG$5</f>
        <v>0</v>
      </c>
    </row>
    <row r="611" spans="2:62" ht="37.5" thickBot="1" x14ac:dyDescent="0.3">
      <c r="B611" s="71"/>
      <c r="C611" s="70"/>
      <c r="D611" s="69"/>
      <c r="E611" s="68"/>
      <c r="F611" s="68"/>
      <c r="G611" s="67"/>
      <c r="H611" s="66"/>
      <c r="I611" s="64"/>
      <c r="J611" s="64"/>
      <c r="K611" s="65"/>
      <c r="L611" s="64"/>
      <c r="M611" s="62"/>
      <c r="N611" s="64"/>
      <c r="O611" s="62"/>
      <c r="P611" s="64"/>
      <c r="Q611" s="62"/>
      <c r="R611" s="64"/>
      <c r="S611" s="62"/>
      <c r="T611" s="64"/>
      <c r="U611" s="62"/>
      <c r="V611" s="64"/>
      <c r="W611" s="62"/>
      <c r="X611" s="64"/>
      <c r="Y611" s="62"/>
      <c r="Z611" s="64"/>
      <c r="AA611" s="62"/>
      <c r="AB611" s="63"/>
      <c r="AC611" s="62"/>
      <c r="AD611" s="62"/>
      <c r="AE611" s="62"/>
      <c r="AF611" s="61"/>
      <c r="AG611" s="61"/>
      <c r="AH611" s="60"/>
      <c r="AI611" s="59" t="s">
        <v>136</v>
      </c>
      <c r="AJ611" s="58">
        <f t="shared" ref="AJ611:BB611" si="81">AJ610/3</f>
        <v>42.666666666666664</v>
      </c>
      <c r="AK611" s="57">
        <f t="shared" si="81"/>
        <v>0</v>
      </c>
      <c r="AL611" s="56">
        <f t="shared" si="81"/>
        <v>0</v>
      </c>
      <c r="AM611" s="58">
        <f t="shared" si="81"/>
        <v>17</v>
      </c>
      <c r="AN611" s="57">
        <f t="shared" si="81"/>
        <v>0</v>
      </c>
      <c r="AO611" s="56">
        <f t="shared" si="81"/>
        <v>0</v>
      </c>
      <c r="AP611" s="58">
        <f t="shared" si="81"/>
        <v>0.33333333333333331</v>
      </c>
      <c r="AQ611" s="57">
        <f t="shared" si="81"/>
        <v>0</v>
      </c>
      <c r="AR611" s="56">
        <f t="shared" si="81"/>
        <v>0</v>
      </c>
      <c r="AS611" s="58">
        <f t="shared" si="81"/>
        <v>9.6666666666666661</v>
      </c>
      <c r="AT611" s="57">
        <f t="shared" si="81"/>
        <v>0</v>
      </c>
      <c r="AU611" s="56">
        <f t="shared" si="81"/>
        <v>0</v>
      </c>
      <c r="AV611" s="58">
        <f t="shared" si="81"/>
        <v>0</v>
      </c>
      <c r="AW611" s="57">
        <f t="shared" si="81"/>
        <v>0</v>
      </c>
      <c r="AX611" s="56">
        <f t="shared" si="81"/>
        <v>0</v>
      </c>
      <c r="AY611" s="55">
        <f t="shared" si="81"/>
        <v>0.33333333333333331</v>
      </c>
      <c r="AZ611" s="54">
        <f t="shared" si="81"/>
        <v>0</v>
      </c>
      <c r="BA611" s="54">
        <f t="shared" si="81"/>
        <v>0.33333333333333331</v>
      </c>
      <c r="BB611" s="53">
        <f t="shared" si="81"/>
        <v>0</v>
      </c>
      <c r="BC611" s="52" t="s">
        <v>135</v>
      </c>
    </row>
    <row r="612" spans="2:62" ht="28.15" customHeight="1" x14ac:dyDescent="0.2">
      <c r="B612" s="30"/>
      <c r="C612" s="242">
        <v>1</v>
      </c>
      <c r="D612" s="44"/>
      <c r="E612" s="43"/>
      <c r="F612" s="43"/>
      <c r="G612" s="42"/>
      <c r="H612" s="223" t="s">
        <v>384</v>
      </c>
      <c r="I612" s="246">
        <v>73</v>
      </c>
      <c r="J612" s="246">
        <v>26</v>
      </c>
      <c r="K612" s="246">
        <v>7</v>
      </c>
      <c r="L612" s="41" t="s">
        <v>133</v>
      </c>
      <c r="M612" s="40" t="s">
        <v>1018</v>
      </c>
      <c r="N612" s="41" t="s">
        <v>131</v>
      </c>
      <c r="O612" s="40" t="s">
        <v>1001</v>
      </c>
      <c r="P612" s="41" t="s">
        <v>130</v>
      </c>
      <c r="Q612" s="40" t="s">
        <v>389</v>
      </c>
      <c r="R612" s="41" t="s">
        <v>129</v>
      </c>
      <c r="S612" s="40" t="s">
        <v>217</v>
      </c>
      <c r="T612" s="41" t="s">
        <v>128</v>
      </c>
      <c r="U612" s="40" t="s">
        <v>121</v>
      </c>
      <c r="V612" s="41" t="s">
        <v>127</v>
      </c>
      <c r="W612" s="40"/>
      <c r="X612" s="41" t="s">
        <v>126</v>
      </c>
      <c r="Y612" s="40"/>
      <c r="Z612" s="41" t="s">
        <v>125</v>
      </c>
      <c r="AA612" s="40"/>
      <c r="AB612" s="39"/>
      <c r="AC612" s="40"/>
      <c r="AD612" s="39" t="s">
        <v>1051</v>
      </c>
      <c r="AE612" s="38" t="s">
        <v>458</v>
      </c>
      <c r="AF612" s="250"/>
      <c r="AG612" s="250"/>
      <c r="AH612" s="37"/>
      <c r="AI612" s="11"/>
      <c r="AJ612" s="233">
        <f>SUMPRODUCT(LEN($M612:$U615)-LEN(SUBSTITUTE($M612:$U615,"A", "")))</f>
        <v>41</v>
      </c>
      <c r="AK612" s="239">
        <f>SUMPRODUCT(LEN($X612:$X615)-LEN(SUBSTITUTE($X612:$X615,"A", "")))</f>
        <v>0</v>
      </c>
      <c r="AL612" s="230">
        <f>SUMPRODUCT(LEN($W612:$W615)-LEN(SUBSTITUTE($W612:$W615,"A", "")))</f>
        <v>0</v>
      </c>
      <c r="AM612" s="233">
        <f>SUMPRODUCT(LEN($M612:$U615)-LEN(SUBSTITUTE($M612:$U615,"S", "")))</f>
        <v>14</v>
      </c>
      <c r="AN612" s="239">
        <f>SUMPRODUCT(LEN($X612:$X615)-LEN(SUBSTITUTE($X612:$X615,"S", "")))</f>
        <v>0</v>
      </c>
      <c r="AO612" s="230">
        <f>SUMPRODUCT(LEN($W612:$W615)-LEN(SUBSTITUTE($W612:$W615,"S", "")))</f>
        <v>0</v>
      </c>
      <c r="AP612" s="233">
        <f>SUMPRODUCT(LEN($M612:$U615)-LEN(SUBSTITUTE($M612:$U615,"F", "")))</f>
        <v>0</v>
      </c>
      <c r="AQ612" s="239">
        <f>SUMPRODUCT(LEN($X612:$X615)-LEN(SUBSTITUTE($X612:$X615,"F", "")))</f>
        <v>0</v>
      </c>
      <c r="AR612" s="230">
        <f>SUMPRODUCT(LEN($W612:$W615)-LEN(SUBSTITUTE($W612:$W615,"F", "")))</f>
        <v>0</v>
      </c>
      <c r="AS612" s="233">
        <f>SUMPRODUCT(LEN($M612:$U615)-LEN(SUBSTITUTE($M612:$U615,"G", "")))</f>
        <v>12</v>
      </c>
      <c r="AT612" s="239">
        <f>SUMPRODUCT(LEN($X612:$X615)-LEN(SUBSTITUTE($X612:$X615,"G", "")))</f>
        <v>0</v>
      </c>
      <c r="AU612" s="230">
        <f>SUMPRODUCT(LEN($W612:$W615)-LEN(SUBSTITUTE($W612:$W615,"G", "")))</f>
        <v>0</v>
      </c>
      <c r="AV612" s="233">
        <f>SUMPRODUCT(LEN($L612:$U615)-LEN(SUBSTITUTE($L612:$U615,"M", "")))</f>
        <v>0</v>
      </c>
      <c r="AW612" s="236">
        <f>SUMPRODUCT(LEN($X612:$X615)-LEN(SUBSTITUTE($X612:$X615,"M", "")))</f>
        <v>0</v>
      </c>
      <c r="AX612" s="230">
        <f>SUMPRODUCT(LEN($W612:$W615)-LEN(SUBSTITUTE($W612:$W615,"M", "")))</f>
        <v>0</v>
      </c>
      <c r="AY612" s="291">
        <f>SUMPRODUCT(LEN($AE612:$AE615)-LEN(SUBSTITUTE($AE612:$AE615,"S", "")))</f>
        <v>1</v>
      </c>
      <c r="AZ612" s="227">
        <f>SUMPRODUCT(LEN($AE612:$AE615)-LEN(SUBSTITUTE($AE612:$AE615,"F", "")))</f>
        <v>0</v>
      </c>
      <c r="BA612" s="227">
        <f>SUMPRODUCT(LEN($AE612:$AE615)-LEN(SUBSTITUTE($AE612:$AE615,"G", "")))</f>
        <v>1</v>
      </c>
      <c r="BB612" s="294">
        <f>SUMPRODUCT(LEN($AE612:$AE615)-LEN(SUBSTITUTE($AE612:$AE615,"M", "")))</f>
        <v>0</v>
      </c>
    </row>
    <row r="613" spans="2:62" ht="28.15" customHeight="1" thickBot="1" x14ac:dyDescent="0.25">
      <c r="B613" s="30"/>
      <c r="C613" s="243"/>
      <c r="D613" s="36"/>
      <c r="E613" s="35"/>
      <c r="F613" s="35"/>
      <c r="G613" s="34"/>
      <c r="H613" s="224"/>
      <c r="I613" s="247"/>
      <c r="J613" s="247"/>
      <c r="K613" s="247"/>
      <c r="L613" s="33" t="s">
        <v>123</v>
      </c>
      <c r="M613" s="32" t="s">
        <v>773</v>
      </c>
      <c r="N613" s="33" t="s">
        <v>122</v>
      </c>
      <c r="O613" s="32" t="s">
        <v>725</v>
      </c>
      <c r="P613" s="33" t="s">
        <v>120</v>
      </c>
      <c r="Q613" s="32" t="s">
        <v>697</v>
      </c>
      <c r="R613" s="33" t="s">
        <v>119</v>
      </c>
      <c r="S613" s="32" t="s">
        <v>217</v>
      </c>
      <c r="T613" s="33" t="s">
        <v>118</v>
      </c>
      <c r="U613" s="32" t="s">
        <v>121</v>
      </c>
      <c r="V613" s="33" t="s">
        <v>117</v>
      </c>
      <c r="W613" s="32"/>
      <c r="X613" s="33" t="s">
        <v>116</v>
      </c>
      <c r="Y613" s="32"/>
      <c r="Z613" s="33" t="s">
        <v>115</v>
      </c>
      <c r="AA613" s="32"/>
      <c r="AB613" s="31"/>
      <c r="AC613" s="32"/>
      <c r="AD613" s="31" t="s">
        <v>389</v>
      </c>
      <c r="AE613" s="23"/>
      <c r="AF613" s="251"/>
      <c r="AG613" s="251"/>
      <c r="AH613" s="22"/>
      <c r="AI613" s="11"/>
      <c r="AJ613" s="234"/>
      <c r="AK613" s="240"/>
      <c r="AL613" s="231"/>
      <c r="AM613" s="234"/>
      <c r="AN613" s="240"/>
      <c r="AO613" s="231"/>
      <c r="AP613" s="234"/>
      <c r="AQ613" s="240"/>
      <c r="AR613" s="231"/>
      <c r="AS613" s="234"/>
      <c r="AT613" s="240"/>
      <c r="AU613" s="231"/>
      <c r="AV613" s="234"/>
      <c r="AW613" s="237"/>
      <c r="AX613" s="231"/>
      <c r="AY613" s="292"/>
      <c r="AZ613" s="228"/>
      <c r="BA613" s="228"/>
      <c r="BB613" s="295"/>
    </row>
    <row r="614" spans="2:62" ht="28.15" customHeight="1" x14ac:dyDescent="0.2">
      <c r="B614" s="30"/>
      <c r="C614" s="244"/>
      <c r="D614" s="29"/>
      <c r="E614" s="28"/>
      <c r="F614" s="28"/>
      <c r="G614" s="27"/>
      <c r="H614" s="225"/>
      <c r="I614" s="248"/>
      <c r="J614" s="248"/>
      <c r="K614" s="248"/>
      <c r="L614" s="26" t="s">
        <v>114</v>
      </c>
      <c r="M614" s="25" t="s">
        <v>377</v>
      </c>
      <c r="N614" s="26" t="s">
        <v>112</v>
      </c>
      <c r="O614" s="25" t="s">
        <v>186</v>
      </c>
      <c r="P614" s="26" t="s">
        <v>111</v>
      </c>
      <c r="Q614" s="25" t="s">
        <v>427</v>
      </c>
      <c r="R614" s="26" t="s">
        <v>110</v>
      </c>
      <c r="S614" s="25" t="s">
        <v>175</v>
      </c>
      <c r="T614" s="26" t="s">
        <v>109</v>
      </c>
      <c r="U614" s="25"/>
      <c r="V614" s="26" t="s">
        <v>108</v>
      </c>
      <c r="W614" s="25"/>
      <c r="X614" s="26" t="s">
        <v>107</v>
      </c>
      <c r="Y614" s="25"/>
      <c r="Z614" s="26" t="s">
        <v>106</v>
      </c>
      <c r="AA614" s="25"/>
      <c r="AB614" s="24"/>
      <c r="AC614" s="25"/>
      <c r="AD614" s="24"/>
      <c r="AE614" s="23"/>
      <c r="AF614" s="251"/>
      <c r="AG614" s="251"/>
      <c r="AH614" s="22"/>
      <c r="AI614" s="11"/>
      <c r="AJ614" s="234"/>
      <c r="AK614" s="240"/>
      <c r="AL614" s="231"/>
      <c r="AM614" s="234"/>
      <c r="AN614" s="240"/>
      <c r="AO614" s="231"/>
      <c r="AP614" s="234"/>
      <c r="AQ614" s="240"/>
      <c r="AR614" s="231"/>
      <c r="AS614" s="234"/>
      <c r="AT614" s="240"/>
      <c r="AU614" s="231"/>
      <c r="AV614" s="234"/>
      <c r="AW614" s="237"/>
      <c r="AX614" s="231"/>
      <c r="AY614" s="292"/>
      <c r="AZ614" s="228"/>
      <c r="BA614" s="228"/>
      <c r="BB614" s="295"/>
    </row>
    <row r="615" spans="2:62" ht="28.15" customHeight="1" thickBot="1" x14ac:dyDescent="0.25">
      <c r="B615" s="30"/>
      <c r="C615" s="253"/>
      <c r="D615" s="51"/>
      <c r="E615" s="50"/>
      <c r="F615" s="50"/>
      <c r="G615" s="49"/>
      <c r="H615" s="226"/>
      <c r="I615" s="254"/>
      <c r="J615" s="254"/>
      <c r="K615" s="254"/>
      <c r="L615" s="48" t="s">
        <v>105</v>
      </c>
      <c r="M615" s="47" t="s">
        <v>417</v>
      </c>
      <c r="N615" s="48" t="s">
        <v>103</v>
      </c>
      <c r="O615" s="47" t="s">
        <v>867</v>
      </c>
      <c r="P615" s="48" t="s">
        <v>102</v>
      </c>
      <c r="Q615" s="47" t="s">
        <v>387</v>
      </c>
      <c r="R615" s="48" t="s">
        <v>101</v>
      </c>
      <c r="S615" s="47" t="s">
        <v>113</v>
      </c>
      <c r="T615" s="48">
        <v>20</v>
      </c>
      <c r="U615" s="47"/>
      <c r="V615" s="48" t="s">
        <v>100</v>
      </c>
      <c r="W615" s="47"/>
      <c r="X615" s="48" t="s">
        <v>99</v>
      </c>
      <c r="Y615" s="47"/>
      <c r="Z615" s="48" t="s">
        <v>98</v>
      </c>
      <c r="AA615" s="47"/>
      <c r="AB615" s="16"/>
      <c r="AC615" s="47"/>
      <c r="AD615" s="16"/>
      <c r="AE615" s="46"/>
      <c r="AF615" s="255"/>
      <c r="AG615" s="255"/>
      <c r="AH615" s="45"/>
      <c r="AI615" s="11"/>
      <c r="AJ615" s="235"/>
      <c r="AK615" s="241"/>
      <c r="AL615" s="232"/>
      <c r="AM615" s="235"/>
      <c r="AN615" s="241"/>
      <c r="AO615" s="232"/>
      <c r="AP615" s="235"/>
      <c r="AQ615" s="241"/>
      <c r="AR615" s="232"/>
      <c r="AS615" s="235"/>
      <c r="AT615" s="241"/>
      <c r="AU615" s="232"/>
      <c r="AV615" s="235"/>
      <c r="AW615" s="238"/>
      <c r="AX615" s="232"/>
      <c r="AY615" s="293"/>
      <c r="AZ615" s="229"/>
      <c r="BA615" s="229"/>
      <c r="BB615" s="296"/>
    </row>
    <row r="616" spans="2:62" ht="28.15" customHeight="1" x14ac:dyDescent="0.2">
      <c r="B616" s="30"/>
      <c r="C616" s="242">
        <v>2</v>
      </c>
      <c r="D616" s="44"/>
      <c r="E616" s="43"/>
      <c r="F616" s="43"/>
      <c r="G616" s="42"/>
      <c r="H616" s="223"/>
      <c r="I616" s="246">
        <v>74</v>
      </c>
      <c r="J616" s="246">
        <v>27</v>
      </c>
      <c r="K616" s="246">
        <v>7</v>
      </c>
      <c r="L616" s="41" t="s">
        <v>133</v>
      </c>
      <c r="M616" s="40" t="s">
        <v>382</v>
      </c>
      <c r="N616" s="41" t="s">
        <v>131</v>
      </c>
      <c r="O616" s="40" t="s">
        <v>132</v>
      </c>
      <c r="P616" s="41" t="s">
        <v>130</v>
      </c>
      <c r="Q616" s="40" t="s">
        <v>686</v>
      </c>
      <c r="R616" s="41" t="s">
        <v>129</v>
      </c>
      <c r="S616" s="40" t="s">
        <v>376</v>
      </c>
      <c r="T616" s="41" t="s">
        <v>128</v>
      </c>
      <c r="U616" s="40" t="s">
        <v>175</v>
      </c>
      <c r="V616" s="41" t="s">
        <v>127</v>
      </c>
      <c r="W616" s="40"/>
      <c r="X616" s="41" t="s">
        <v>126</v>
      </c>
      <c r="Y616" s="40"/>
      <c r="Z616" s="41" t="s">
        <v>125</v>
      </c>
      <c r="AA616" s="40"/>
      <c r="AB616" s="39"/>
      <c r="AC616" s="40"/>
      <c r="AD616" s="39" t="s">
        <v>1022</v>
      </c>
      <c r="AE616" s="38"/>
      <c r="AF616" s="250"/>
      <c r="AG616" s="250"/>
      <c r="AH616" s="37"/>
      <c r="AI616" s="11"/>
      <c r="AJ616" s="233">
        <f>SUMPRODUCT(LEN($M616:$U619)-LEN(SUBSTITUTE($M616:$U619,"A", "")))</f>
        <v>46</v>
      </c>
      <c r="AK616" s="239">
        <f>SUMPRODUCT(LEN($X616:$X619)-LEN(SUBSTITUTE($X616:$X619,"A", "")))</f>
        <v>0</v>
      </c>
      <c r="AL616" s="230">
        <f>SUMPRODUCT(LEN($W616:$W619)-LEN(SUBSTITUTE($W616:$W619,"A", "")))</f>
        <v>0</v>
      </c>
      <c r="AM616" s="233">
        <f>SUMPRODUCT(LEN($M616:$U619)-LEN(SUBSTITUTE($M616:$U619,"S", "")))</f>
        <v>23</v>
      </c>
      <c r="AN616" s="239">
        <f>SUMPRODUCT(LEN($X616:$X619)-LEN(SUBSTITUTE($X616:$X619,"S", "")))</f>
        <v>0</v>
      </c>
      <c r="AO616" s="230">
        <f>SUMPRODUCT(LEN($W616:$W619)-LEN(SUBSTITUTE($W616:$W619,"S", "")))</f>
        <v>0</v>
      </c>
      <c r="AP616" s="233">
        <f>SUMPRODUCT(LEN($M616:$U619)-LEN(SUBSTITUTE($M616:$U619,"F", "")))</f>
        <v>0</v>
      </c>
      <c r="AQ616" s="239">
        <f>SUMPRODUCT(LEN($X616:$X619)-LEN(SUBSTITUTE($X616:$X619,"F", "")))</f>
        <v>0</v>
      </c>
      <c r="AR616" s="230">
        <f>SUMPRODUCT(LEN($W616:$W619)-LEN(SUBSTITUTE($W616:$W619,"F", "")))</f>
        <v>0</v>
      </c>
      <c r="AS616" s="233">
        <f>SUMPRODUCT(LEN($M616:$U619)-LEN(SUBSTITUTE($M616:$U619,"G", "")))</f>
        <v>6</v>
      </c>
      <c r="AT616" s="239">
        <f>SUMPRODUCT(LEN($X616:$X619)-LEN(SUBSTITUTE($X616:$X619,"G", "")))</f>
        <v>0</v>
      </c>
      <c r="AU616" s="230">
        <f>SUMPRODUCT(LEN($W616:$W619)-LEN(SUBSTITUTE($W616:$W619,"G", "")))</f>
        <v>0</v>
      </c>
      <c r="AV616" s="233">
        <f>SUMPRODUCT(LEN($L616:$U619)-LEN(SUBSTITUTE($L616:$U619,"M", "")))</f>
        <v>0</v>
      </c>
      <c r="AW616" s="236">
        <f>SUMPRODUCT(LEN($X616:$X619)-LEN(SUBSTITUTE($X616:$X619,"M", "")))</f>
        <v>0</v>
      </c>
      <c r="AX616" s="230">
        <f>SUMPRODUCT(LEN($W616:$W619)-LEN(SUBSTITUTE($W616:$W619,"M", "")))</f>
        <v>0</v>
      </c>
      <c r="AY616" s="291">
        <f>SUMPRODUCT(LEN($AE616:$AE619)-LEN(SUBSTITUTE($AE616:$AE619,"S", "")))</f>
        <v>0</v>
      </c>
      <c r="AZ616" s="227">
        <f>SUMPRODUCT(LEN($AE616:$AE619)-LEN(SUBSTITUTE($AE616:$AE619,"F", "")))</f>
        <v>0</v>
      </c>
      <c r="BA616" s="227">
        <f>SUMPRODUCT(LEN($AE616:$AE619)-LEN(SUBSTITUTE($AE616:$AE619,"G", "")))</f>
        <v>0</v>
      </c>
      <c r="BB616" s="294">
        <f>SUMPRODUCT(LEN($AE616:$AE619)-LEN(SUBSTITUTE($AE616:$AE619,"M", "")))</f>
        <v>0</v>
      </c>
    </row>
    <row r="617" spans="2:62" ht="28.15" customHeight="1" thickBot="1" x14ac:dyDescent="0.25">
      <c r="B617" s="30"/>
      <c r="C617" s="243"/>
      <c r="D617" s="36"/>
      <c r="E617" s="35"/>
      <c r="F617" s="35"/>
      <c r="G617" s="34"/>
      <c r="H617" s="224"/>
      <c r="I617" s="247"/>
      <c r="J617" s="247"/>
      <c r="K617" s="247"/>
      <c r="L617" s="33" t="s">
        <v>123</v>
      </c>
      <c r="M617" s="32" t="s">
        <v>1050</v>
      </c>
      <c r="N617" s="33" t="s">
        <v>122</v>
      </c>
      <c r="O617" s="32" t="s">
        <v>132</v>
      </c>
      <c r="P617" s="33" t="s">
        <v>120</v>
      </c>
      <c r="Q617" s="32" t="s">
        <v>822</v>
      </c>
      <c r="R617" s="33" t="s">
        <v>119</v>
      </c>
      <c r="S617" s="32" t="s">
        <v>195</v>
      </c>
      <c r="T617" s="33" t="s">
        <v>118</v>
      </c>
      <c r="U617" s="32" t="s">
        <v>113</v>
      </c>
      <c r="V617" s="33" t="s">
        <v>117</v>
      </c>
      <c r="W617" s="32"/>
      <c r="X617" s="33" t="s">
        <v>116</v>
      </c>
      <c r="Y617" s="32"/>
      <c r="Z617" s="33" t="s">
        <v>115</v>
      </c>
      <c r="AA617" s="32"/>
      <c r="AB617" s="31"/>
      <c r="AC617" s="32"/>
      <c r="AD617" s="31" t="s">
        <v>429</v>
      </c>
      <c r="AE617" s="23"/>
      <c r="AF617" s="251"/>
      <c r="AG617" s="251"/>
      <c r="AH617" s="22"/>
      <c r="AI617" s="11"/>
      <c r="AJ617" s="234"/>
      <c r="AK617" s="240"/>
      <c r="AL617" s="231"/>
      <c r="AM617" s="234"/>
      <c r="AN617" s="240"/>
      <c r="AO617" s="231"/>
      <c r="AP617" s="234"/>
      <c r="AQ617" s="240"/>
      <c r="AR617" s="231"/>
      <c r="AS617" s="234"/>
      <c r="AT617" s="240"/>
      <c r="AU617" s="231"/>
      <c r="AV617" s="234"/>
      <c r="AW617" s="237"/>
      <c r="AX617" s="231"/>
      <c r="AY617" s="292"/>
      <c r="AZ617" s="228"/>
      <c r="BA617" s="228"/>
      <c r="BB617" s="295"/>
    </row>
    <row r="618" spans="2:62" ht="28.15" customHeight="1" x14ac:dyDescent="0.2">
      <c r="B618" s="30"/>
      <c r="C618" s="244"/>
      <c r="D618" s="29"/>
      <c r="E618" s="28"/>
      <c r="F618" s="28"/>
      <c r="G618" s="27"/>
      <c r="H618" s="225"/>
      <c r="I618" s="248"/>
      <c r="J618" s="248"/>
      <c r="K618" s="248"/>
      <c r="L618" s="26" t="s">
        <v>114</v>
      </c>
      <c r="M618" s="25" t="s">
        <v>772</v>
      </c>
      <c r="N618" s="26" t="s">
        <v>112</v>
      </c>
      <c r="O618" s="25" t="s">
        <v>829</v>
      </c>
      <c r="P618" s="26" t="s">
        <v>111</v>
      </c>
      <c r="Q618" s="25" t="s">
        <v>1039</v>
      </c>
      <c r="R618" s="26" t="s">
        <v>110</v>
      </c>
      <c r="S618" s="25" t="s">
        <v>188</v>
      </c>
      <c r="T618" s="26" t="s">
        <v>109</v>
      </c>
      <c r="U618" s="25" t="s">
        <v>121</v>
      </c>
      <c r="V618" s="26" t="s">
        <v>108</v>
      </c>
      <c r="W618" s="25"/>
      <c r="X618" s="26" t="s">
        <v>107</v>
      </c>
      <c r="Y618" s="25"/>
      <c r="Z618" s="26" t="s">
        <v>106</v>
      </c>
      <c r="AA618" s="25"/>
      <c r="AB618" s="24"/>
      <c r="AC618" s="25"/>
      <c r="AD618" s="24"/>
      <c r="AE618" s="23"/>
      <c r="AF618" s="251"/>
      <c r="AG618" s="251"/>
      <c r="AH618" s="22"/>
      <c r="AI618" s="11"/>
      <c r="AJ618" s="234"/>
      <c r="AK618" s="240"/>
      <c r="AL618" s="231"/>
      <c r="AM618" s="234"/>
      <c r="AN618" s="240"/>
      <c r="AO618" s="231"/>
      <c r="AP618" s="234"/>
      <c r="AQ618" s="240"/>
      <c r="AR618" s="231"/>
      <c r="AS618" s="234"/>
      <c r="AT618" s="240"/>
      <c r="AU618" s="231"/>
      <c r="AV618" s="234"/>
      <c r="AW618" s="237"/>
      <c r="AX618" s="231"/>
      <c r="AY618" s="292"/>
      <c r="AZ618" s="228"/>
      <c r="BA618" s="228"/>
      <c r="BB618" s="295"/>
    </row>
    <row r="619" spans="2:62" ht="28.15" customHeight="1" thickBot="1" x14ac:dyDescent="0.25">
      <c r="B619" s="30"/>
      <c r="C619" s="253"/>
      <c r="D619" s="51"/>
      <c r="E619" s="50"/>
      <c r="F619" s="50"/>
      <c r="G619" s="49"/>
      <c r="H619" s="226"/>
      <c r="I619" s="254"/>
      <c r="J619" s="254"/>
      <c r="K619" s="254"/>
      <c r="L619" s="48" t="s">
        <v>105</v>
      </c>
      <c r="M619" s="47" t="s">
        <v>728</v>
      </c>
      <c r="N619" s="48" t="s">
        <v>103</v>
      </c>
      <c r="O619" s="47" t="s">
        <v>417</v>
      </c>
      <c r="P619" s="48" t="s">
        <v>102</v>
      </c>
      <c r="Q619" s="47" t="s">
        <v>444</v>
      </c>
      <c r="R619" s="48" t="s">
        <v>101</v>
      </c>
      <c r="S619" s="47" t="s">
        <v>195</v>
      </c>
      <c r="T619" s="48">
        <v>20</v>
      </c>
      <c r="U619" s="47" t="s">
        <v>121</v>
      </c>
      <c r="V619" s="48" t="s">
        <v>100</v>
      </c>
      <c r="W619" s="47"/>
      <c r="X619" s="48" t="s">
        <v>99</v>
      </c>
      <c r="Y619" s="47"/>
      <c r="Z619" s="48" t="s">
        <v>98</v>
      </c>
      <c r="AA619" s="47"/>
      <c r="AB619" s="16"/>
      <c r="AC619" s="47"/>
      <c r="AD619" s="16"/>
      <c r="AE619" s="46"/>
      <c r="AF619" s="255"/>
      <c r="AG619" s="255"/>
      <c r="AH619" s="45"/>
      <c r="AI619" s="11"/>
      <c r="AJ619" s="235"/>
      <c r="AK619" s="241"/>
      <c r="AL619" s="232"/>
      <c r="AM619" s="235"/>
      <c r="AN619" s="241"/>
      <c r="AO619" s="232"/>
      <c r="AP619" s="235"/>
      <c r="AQ619" s="241"/>
      <c r="AR619" s="232"/>
      <c r="AS619" s="235"/>
      <c r="AT619" s="241"/>
      <c r="AU619" s="232"/>
      <c r="AV619" s="235"/>
      <c r="AW619" s="238"/>
      <c r="AX619" s="232"/>
      <c r="AY619" s="293"/>
      <c r="AZ619" s="229"/>
      <c r="BA619" s="229"/>
      <c r="BB619" s="296"/>
    </row>
    <row r="620" spans="2:62" ht="28.15" customHeight="1" x14ac:dyDescent="0.2">
      <c r="B620" s="30"/>
      <c r="C620" s="242">
        <v>3</v>
      </c>
      <c r="D620" s="44"/>
      <c r="E620" s="43"/>
      <c r="F620" s="43"/>
      <c r="G620" s="42"/>
      <c r="H620" s="223"/>
      <c r="I620" s="246">
        <v>70</v>
      </c>
      <c r="J620" s="246">
        <v>27</v>
      </c>
      <c r="K620" s="246">
        <v>7</v>
      </c>
      <c r="L620" s="41" t="s">
        <v>133</v>
      </c>
      <c r="M620" s="40" t="s">
        <v>382</v>
      </c>
      <c r="N620" s="41" t="s">
        <v>131</v>
      </c>
      <c r="O620" s="40" t="s">
        <v>377</v>
      </c>
      <c r="P620" s="41" t="s">
        <v>130</v>
      </c>
      <c r="Q620" s="40" t="s">
        <v>1049</v>
      </c>
      <c r="R620" s="41" t="s">
        <v>129</v>
      </c>
      <c r="S620" s="40" t="s">
        <v>389</v>
      </c>
      <c r="T620" s="41" t="s">
        <v>128</v>
      </c>
      <c r="U620" s="40" t="s">
        <v>113</v>
      </c>
      <c r="V620" s="41" t="s">
        <v>127</v>
      </c>
      <c r="W620" s="40"/>
      <c r="X620" s="41" t="s">
        <v>126</v>
      </c>
      <c r="Y620" s="40"/>
      <c r="Z620" s="41" t="s">
        <v>125</v>
      </c>
      <c r="AA620" s="40"/>
      <c r="AB620" s="39"/>
      <c r="AC620" s="40"/>
      <c r="AD620" s="39" t="s">
        <v>1048</v>
      </c>
      <c r="AE620" s="38"/>
      <c r="AF620" s="250"/>
      <c r="AG620" s="250"/>
      <c r="AH620" s="37"/>
      <c r="AI620" s="11"/>
      <c r="AJ620" s="233">
        <f>SUMPRODUCT(LEN($M620:$U623)-LEN(SUBSTITUTE($M620:$U623,"A", "")))</f>
        <v>41</v>
      </c>
      <c r="AK620" s="239">
        <f>SUMPRODUCT(LEN($X620:$X623)-LEN(SUBSTITUTE($X620:$X623,"A", "")))</f>
        <v>0</v>
      </c>
      <c r="AL620" s="230">
        <f>SUMPRODUCT(LEN($W620:$W623)-LEN(SUBSTITUTE($W620:$W623,"A", "")))</f>
        <v>0</v>
      </c>
      <c r="AM620" s="233">
        <f>SUMPRODUCT(LEN($M620:$U623)-LEN(SUBSTITUTE($M620:$U623,"S", "")))</f>
        <v>14</v>
      </c>
      <c r="AN620" s="239">
        <f>SUMPRODUCT(LEN($X620:$X623)-LEN(SUBSTITUTE($X620:$X623,"S", "")))</f>
        <v>0</v>
      </c>
      <c r="AO620" s="230">
        <f>SUMPRODUCT(LEN($W620:$W623)-LEN(SUBSTITUTE($W620:$W623,"S", "")))</f>
        <v>0</v>
      </c>
      <c r="AP620" s="233">
        <f>SUMPRODUCT(LEN($M620:$U623)-LEN(SUBSTITUTE($M620:$U623,"F", "")))</f>
        <v>1</v>
      </c>
      <c r="AQ620" s="239">
        <f>SUMPRODUCT(LEN($X620:$X623)-LEN(SUBSTITUTE($X620:$X623,"F", "")))</f>
        <v>0</v>
      </c>
      <c r="AR620" s="230">
        <f>SUMPRODUCT(LEN($W620:$W623)-LEN(SUBSTITUTE($W620:$W623,"F", "")))</f>
        <v>0</v>
      </c>
      <c r="AS620" s="233">
        <f>SUMPRODUCT(LEN($M620:$U623)-LEN(SUBSTITUTE($M620:$U623,"G", "")))</f>
        <v>11</v>
      </c>
      <c r="AT620" s="239">
        <f>SUMPRODUCT(LEN($X620:$X623)-LEN(SUBSTITUTE($X620:$X623,"G", "")))</f>
        <v>0</v>
      </c>
      <c r="AU620" s="230">
        <f>SUMPRODUCT(LEN($W620:$W623)-LEN(SUBSTITUTE($W620:$W623,"G", "")))</f>
        <v>0</v>
      </c>
      <c r="AV620" s="233">
        <f>SUMPRODUCT(LEN($L620:$U623)-LEN(SUBSTITUTE($L620:$U623,"M", "")))</f>
        <v>0</v>
      </c>
      <c r="AW620" s="236">
        <f>SUMPRODUCT(LEN($X620:$X623)-LEN(SUBSTITUTE($X620:$X623,"M", "")))</f>
        <v>0</v>
      </c>
      <c r="AX620" s="230">
        <f>SUMPRODUCT(LEN($W620:$W623)-LEN(SUBSTITUTE($W620:$W623,"M", "")))</f>
        <v>0</v>
      </c>
      <c r="AY620" s="291">
        <f>SUMPRODUCT(LEN($AE620:$AE623)-LEN(SUBSTITUTE($AE620:$AE623,"S", "")))</f>
        <v>0</v>
      </c>
      <c r="AZ620" s="227">
        <f>SUMPRODUCT(LEN($AE620:$AE623)-LEN(SUBSTITUTE($AE620:$AE623,"F", "")))</f>
        <v>0</v>
      </c>
      <c r="BA620" s="227">
        <f>SUMPRODUCT(LEN($AE620:$AE623)-LEN(SUBSTITUTE($AE620:$AE623,"G", "")))</f>
        <v>0</v>
      </c>
      <c r="BB620" s="294">
        <f>SUMPRODUCT(LEN($AE620:$AE623)-LEN(SUBSTITUTE($AE620:$AE623,"M", "")))</f>
        <v>0</v>
      </c>
    </row>
    <row r="621" spans="2:62" ht="28.15" customHeight="1" thickBot="1" x14ac:dyDescent="0.25">
      <c r="B621" s="30"/>
      <c r="C621" s="243"/>
      <c r="D621" s="36"/>
      <c r="E621" s="35"/>
      <c r="F621" s="35"/>
      <c r="G621" s="34"/>
      <c r="H621" s="224"/>
      <c r="I621" s="247"/>
      <c r="J621" s="247"/>
      <c r="K621" s="247"/>
      <c r="L621" s="33" t="s">
        <v>123</v>
      </c>
      <c r="M621" s="32" t="s">
        <v>382</v>
      </c>
      <c r="N621" s="33" t="s">
        <v>122</v>
      </c>
      <c r="O621" s="32" t="s">
        <v>1047</v>
      </c>
      <c r="P621" s="33" t="s">
        <v>120</v>
      </c>
      <c r="Q621" s="32" t="s">
        <v>376</v>
      </c>
      <c r="R621" s="33" t="s">
        <v>119</v>
      </c>
      <c r="S621" s="32" t="s">
        <v>389</v>
      </c>
      <c r="T621" s="33" t="s">
        <v>118</v>
      </c>
      <c r="U621" s="32" t="s">
        <v>175</v>
      </c>
      <c r="V621" s="33" t="s">
        <v>117</v>
      </c>
      <c r="W621" s="32"/>
      <c r="X621" s="33" t="s">
        <v>116</v>
      </c>
      <c r="Y621" s="32"/>
      <c r="Z621" s="33" t="s">
        <v>115</v>
      </c>
      <c r="AA621" s="32"/>
      <c r="AB621" s="31"/>
      <c r="AC621" s="32"/>
      <c r="AD621" s="31"/>
      <c r="AE621" s="23"/>
      <c r="AF621" s="251"/>
      <c r="AG621" s="251"/>
      <c r="AH621" s="22"/>
      <c r="AI621" s="11"/>
      <c r="AJ621" s="234"/>
      <c r="AK621" s="240"/>
      <c r="AL621" s="231"/>
      <c r="AM621" s="234"/>
      <c r="AN621" s="240"/>
      <c r="AO621" s="231"/>
      <c r="AP621" s="234"/>
      <c r="AQ621" s="240"/>
      <c r="AR621" s="231"/>
      <c r="AS621" s="234"/>
      <c r="AT621" s="240"/>
      <c r="AU621" s="231"/>
      <c r="AV621" s="234"/>
      <c r="AW621" s="237"/>
      <c r="AX621" s="231"/>
      <c r="AY621" s="292"/>
      <c r="AZ621" s="228"/>
      <c r="BA621" s="228"/>
      <c r="BB621" s="295"/>
    </row>
    <row r="622" spans="2:62" ht="28.15" customHeight="1" x14ac:dyDescent="0.2">
      <c r="B622" s="30"/>
      <c r="C622" s="244"/>
      <c r="D622" s="29"/>
      <c r="E622" s="28"/>
      <c r="F622" s="28"/>
      <c r="G622" s="27"/>
      <c r="H622" s="225"/>
      <c r="I622" s="248"/>
      <c r="J622" s="248"/>
      <c r="K622" s="248"/>
      <c r="L622" s="26" t="s">
        <v>114</v>
      </c>
      <c r="M622" s="25" t="s">
        <v>382</v>
      </c>
      <c r="N622" s="26" t="s">
        <v>112</v>
      </c>
      <c r="O622" s="25" t="s">
        <v>434</v>
      </c>
      <c r="P622" s="26" t="s">
        <v>111</v>
      </c>
      <c r="Q622" s="25" t="s">
        <v>403</v>
      </c>
      <c r="R622" s="26" t="s">
        <v>110</v>
      </c>
      <c r="S622" s="25" t="s">
        <v>195</v>
      </c>
      <c r="T622" s="26" t="s">
        <v>109</v>
      </c>
      <c r="U622" s="25" t="s">
        <v>121</v>
      </c>
      <c r="V622" s="26" t="s">
        <v>108</v>
      </c>
      <c r="W622" s="25"/>
      <c r="X622" s="26" t="s">
        <v>107</v>
      </c>
      <c r="Y622" s="25"/>
      <c r="Z622" s="26" t="s">
        <v>106</v>
      </c>
      <c r="AA622" s="25"/>
      <c r="AB622" s="24"/>
      <c r="AC622" s="25"/>
      <c r="AD622" s="24"/>
      <c r="AE622" s="23"/>
      <c r="AF622" s="251"/>
      <c r="AG622" s="251"/>
      <c r="AH622" s="22"/>
      <c r="AI622" s="11"/>
      <c r="AJ622" s="234"/>
      <c r="AK622" s="240"/>
      <c r="AL622" s="231"/>
      <c r="AM622" s="234"/>
      <c r="AN622" s="240"/>
      <c r="AO622" s="231"/>
      <c r="AP622" s="234"/>
      <c r="AQ622" s="240"/>
      <c r="AR622" s="231"/>
      <c r="AS622" s="234"/>
      <c r="AT622" s="240"/>
      <c r="AU622" s="231"/>
      <c r="AV622" s="234"/>
      <c r="AW622" s="237"/>
      <c r="AX622" s="231"/>
      <c r="AY622" s="292"/>
      <c r="AZ622" s="228"/>
      <c r="BA622" s="228"/>
      <c r="BB622" s="295"/>
    </row>
    <row r="623" spans="2:62" ht="28.15" customHeight="1" thickBot="1" x14ac:dyDescent="0.25">
      <c r="B623" s="21"/>
      <c r="C623" s="245"/>
      <c r="D623" s="20"/>
      <c r="E623" s="19"/>
      <c r="F623" s="19"/>
      <c r="G623" s="18"/>
      <c r="H623" s="226"/>
      <c r="I623" s="249"/>
      <c r="J623" s="249"/>
      <c r="K623" s="249"/>
      <c r="L623" s="17" t="s">
        <v>105</v>
      </c>
      <c r="M623" s="15" t="s">
        <v>689</v>
      </c>
      <c r="N623" s="17" t="s">
        <v>103</v>
      </c>
      <c r="O623" s="15" t="s">
        <v>377</v>
      </c>
      <c r="P623" s="17" t="s">
        <v>102</v>
      </c>
      <c r="Q623" s="15" t="s">
        <v>389</v>
      </c>
      <c r="R623" s="17" t="s">
        <v>101</v>
      </c>
      <c r="S623" s="15" t="s">
        <v>195</v>
      </c>
      <c r="T623" s="17">
        <v>20</v>
      </c>
      <c r="U623" s="15" t="s">
        <v>121</v>
      </c>
      <c r="V623" s="17" t="s">
        <v>100</v>
      </c>
      <c r="W623" s="15"/>
      <c r="X623" s="17" t="s">
        <v>99</v>
      </c>
      <c r="Y623" s="15"/>
      <c r="Z623" s="17" t="s">
        <v>98</v>
      </c>
      <c r="AA623" s="15"/>
      <c r="AB623" s="16"/>
      <c r="AC623" s="15"/>
      <c r="AD623" s="14"/>
      <c r="AE623" s="13"/>
      <c r="AF623" s="252"/>
      <c r="AG623" s="252"/>
      <c r="AH623" s="12"/>
      <c r="AI623" s="11"/>
      <c r="AJ623" s="235"/>
      <c r="AK623" s="241"/>
      <c r="AL623" s="232"/>
      <c r="AM623" s="235"/>
      <c r="AN623" s="241"/>
      <c r="AO623" s="232"/>
      <c r="AP623" s="235"/>
      <c r="AQ623" s="241"/>
      <c r="AR623" s="232"/>
      <c r="AS623" s="235"/>
      <c r="AT623" s="241"/>
      <c r="AU623" s="232"/>
      <c r="AV623" s="235"/>
      <c r="AW623" s="238"/>
      <c r="AX623" s="232"/>
      <c r="AY623" s="293"/>
      <c r="AZ623" s="229"/>
      <c r="BA623" s="229"/>
      <c r="BB623" s="296"/>
    </row>
    <row r="624" spans="2:62" ht="85.9" customHeight="1" thickTop="1" thickBot="1" x14ac:dyDescent="0.35">
      <c r="B624" s="105" t="s">
        <v>174</v>
      </c>
      <c r="C624" s="95" t="s">
        <v>173</v>
      </c>
      <c r="D624" s="100" t="s">
        <v>172</v>
      </c>
      <c r="E624" s="104" t="s">
        <v>171</v>
      </c>
      <c r="F624" s="103"/>
      <c r="G624" s="102"/>
      <c r="H624" s="101" t="s">
        <v>170</v>
      </c>
      <c r="I624" s="100" t="s">
        <v>96</v>
      </c>
      <c r="J624" s="100" t="s">
        <v>169</v>
      </c>
      <c r="K624" s="100" t="s">
        <v>97</v>
      </c>
      <c r="L624" s="256" t="s">
        <v>168</v>
      </c>
      <c r="M624" s="262"/>
      <c r="N624" s="256" t="s">
        <v>167</v>
      </c>
      <c r="O624" s="262"/>
      <c r="P624" s="256" t="s">
        <v>167</v>
      </c>
      <c r="Q624" s="257"/>
      <c r="R624" s="256" t="s">
        <v>167</v>
      </c>
      <c r="S624" s="257"/>
      <c r="T624" s="256" t="s">
        <v>167</v>
      </c>
      <c r="U624" s="257"/>
      <c r="V624" s="256" t="s">
        <v>167</v>
      </c>
      <c r="W624" s="257"/>
      <c r="X624" s="256" t="s">
        <v>167</v>
      </c>
      <c r="Y624" s="257"/>
      <c r="Z624" s="256" t="s">
        <v>167</v>
      </c>
      <c r="AA624" s="257"/>
      <c r="AB624" s="261" t="s">
        <v>166</v>
      </c>
      <c r="AC624" s="257"/>
      <c r="AD624" s="101" t="s">
        <v>165</v>
      </c>
      <c r="AE624" s="101" t="s">
        <v>164</v>
      </c>
      <c r="AF624" s="100" t="s">
        <v>163</v>
      </c>
      <c r="AG624" s="100" t="s">
        <v>162</v>
      </c>
      <c r="AH624" s="99" t="s">
        <v>161</v>
      </c>
      <c r="AI624" s="98"/>
      <c r="AJ624" s="96" t="s">
        <v>160</v>
      </c>
      <c r="AK624" s="95" t="s">
        <v>159</v>
      </c>
      <c r="AL624" s="94" t="s">
        <v>158</v>
      </c>
      <c r="AM624" s="96" t="s">
        <v>157</v>
      </c>
      <c r="AN624" s="95" t="s">
        <v>156</v>
      </c>
      <c r="AO624" s="94" t="s">
        <v>155</v>
      </c>
      <c r="AP624" s="96" t="s">
        <v>154</v>
      </c>
      <c r="AQ624" s="95" t="s">
        <v>153</v>
      </c>
      <c r="AR624" s="97" t="s">
        <v>152</v>
      </c>
      <c r="AS624" s="96" t="s">
        <v>151</v>
      </c>
      <c r="AT624" s="95" t="s">
        <v>150</v>
      </c>
      <c r="AU624" s="94" t="s">
        <v>149</v>
      </c>
      <c r="AV624" s="96" t="s">
        <v>148</v>
      </c>
      <c r="AW624" s="95" t="s">
        <v>147</v>
      </c>
      <c r="AX624" s="94" t="s">
        <v>146</v>
      </c>
      <c r="AY624" s="93" t="s">
        <v>145</v>
      </c>
      <c r="AZ624" s="92" t="s">
        <v>144</v>
      </c>
      <c r="BA624" s="92" t="s">
        <v>143</v>
      </c>
      <c r="BB624" s="91" t="s">
        <v>142</v>
      </c>
    </row>
    <row r="625" spans="2:62" ht="48" thickBot="1" x14ac:dyDescent="0.3">
      <c r="B625" s="90" t="s">
        <v>206</v>
      </c>
      <c r="C625" s="89"/>
      <c r="D625" s="88">
        <v>207</v>
      </c>
      <c r="E625" s="258"/>
      <c r="F625" s="259"/>
      <c r="G625" s="260"/>
      <c r="H625" s="87" t="s">
        <v>140</v>
      </c>
      <c r="I625" s="86"/>
      <c r="J625" s="86"/>
      <c r="K625" s="85"/>
      <c r="L625" s="84"/>
      <c r="M625" s="81"/>
      <c r="N625" s="84"/>
      <c r="O625" s="81"/>
      <c r="P625" s="84"/>
      <c r="Q625" s="81"/>
      <c r="R625" s="84"/>
      <c r="S625" s="81"/>
      <c r="T625" s="84"/>
      <c r="U625" s="81"/>
      <c r="V625" s="84"/>
      <c r="W625" s="81"/>
      <c r="X625" s="84"/>
      <c r="Y625" s="81"/>
      <c r="Z625" s="84"/>
      <c r="AA625" s="83"/>
      <c r="AB625" s="82" t="s">
        <v>139</v>
      </c>
      <c r="AC625" s="81"/>
      <c r="AD625" s="81"/>
      <c r="AE625" s="81"/>
      <c r="AF625" s="80"/>
      <c r="AG625" s="80"/>
      <c r="AH625" s="60"/>
      <c r="AI625" s="79" t="s">
        <v>138</v>
      </c>
      <c r="AJ625" s="78">
        <f t="shared" ref="AJ625:BB625" si="82">SUM(AJ627:AJ638)</f>
        <v>114</v>
      </c>
      <c r="AK625" s="77">
        <f t="shared" si="82"/>
        <v>0</v>
      </c>
      <c r="AL625" s="76">
        <f t="shared" si="82"/>
        <v>0</v>
      </c>
      <c r="AM625" s="78">
        <f t="shared" si="82"/>
        <v>23</v>
      </c>
      <c r="AN625" s="77">
        <f t="shared" si="82"/>
        <v>0</v>
      </c>
      <c r="AO625" s="76">
        <f t="shared" si="82"/>
        <v>0</v>
      </c>
      <c r="AP625" s="78">
        <f t="shared" si="82"/>
        <v>0</v>
      </c>
      <c r="AQ625" s="77">
        <f t="shared" si="82"/>
        <v>0</v>
      </c>
      <c r="AR625" s="76">
        <f t="shared" si="82"/>
        <v>0</v>
      </c>
      <c r="AS625" s="78">
        <f t="shared" si="82"/>
        <v>25</v>
      </c>
      <c r="AT625" s="77">
        <f t="shared" si="82"/>
        <v>0</v>
      </c>
      <c r="AU625" s="76">
        <f t="shared" si="82"/>
        <v>0</v>
      </c>
      <c r="AV625" s="78">
        <f t="shared" si="82"/>
        <v>0</v>
      </c>
      <c r="AW625" s="77">
        <f t="shared" si="82"/>
        <v>0</v>
      </c>
      <c r="AX625" s="76">
        <f t="shared" si="82"/>
        <v>0</v>
      </c>
      <c r="AY625" s="75">
        <f t="shared" si="82"/>
        <v>2</v>
      </c>
      <c r="AZ625" s="74">
        <f t="shared" si="82"/>
        <v>0</v>
      </c>
      <c r="BA625" s="74">
        <f t="shared" si="82"/>
        <v>0</v>
      </c>
      <c r="BB625" s="73">
        <f t="shared" si="82"/>
        <v>0</v>
      </c>
      <c r="BC625" s="72" t="s">
        <v>137</v>
      </c>
      <c r="BF625" s="5">
        <f>SUM(AJ625:AL625)/$BG$5</f>
        <v>38</v>
      </c>
      <c r="BG625" s="5">
        <f>SUM(AM625:AO625,AY625)/$BG$5</f>
        <v>8.3333333333333339</v>
      </c>
      <c r="BH625" s="5">
        <f>SUM(AP625:AR625,AZ625)/$BG$5</f>
        <v>0</v>
      </c>
      <c r="BI625" s="5">
        <f>SUM(AS625:AU625,BA625)/$BG$5</f>
        <v>8.3333333333333339</v>
      </c>
      <c r="BJ625" s="5">
        <f>SUM(AV625:AX625,BB625)/$BG$5</f>
        <v>0</v>
      </c>
    </row>
    <row r="626" spans="2:62" ht="37.5" thickBot="1" x14ac:dyDescent="0.3">
      <c r="B626" s="71"/>
      <c r="C626" s="70"/>
      <c r="D626" s="69"/>
      <c r="E626" s="68"/>
      <c r="F626" s="68"/>
      <c r="G626" s="67"/>
      <c r="H626" s="66"/>
      <c r="I626" s="64"/>
      <c r="J626" s="64"/>
      <c r="K626" s="65"/>
      <c r="L626" s="64"/>
      <c r="M626" s="62"/>
      <c r="N626" s="64"/>
      <c r="O626" s="62"/>
      <c r="P626" s="64"/>
      <c r="Q626" s="62"/>
      <c r="R626" s="64"/>
      <c r="S626" s="62"/>
      <c r="T626" s="64"/>
      <c r="U626" s="62"/>
      <c r="V626" s="64"/>
      <c r="W626" s="62"/>
      <c r="X626" s="64"/>
      <c r="Y626" s="62"/>
      <c r="Z626" s="64"/>
      <c r="AA626" s="62"/>
      <c r="AB626" s="63"/>
      <c r="AC626" s="62"/>
      <c r="AD626" s="62"/>
      <c r="AE626" s="62"/>
      <c r="AF626" s="61"/>
      <c r="AG626" s="61"/>
      <c r="AH626" s="60"/>
      <c r="AI626" s="59" t="s">
        <v>136</v>
      </c>
      <c r="AJ626" s="58">
        <f t="shared" ref="AJ626:BB626" si="83">AJ625/3</f>
        <v>38</v>
      </c>
      <c r="AK626" s="57">
        <f t="shared" si="83"/>
        <v>0</v>
      </c>
      <c r="AL626" s="56">
        <f t="shared" si="83"/>
        <v>0</v>
      </c>
      <c r="AM626" s="58">
        <f t="shared" si="83"/>
        <v>7.666666666666667</v>
      </c>
      <c r="AN626" s="57">
        <f t="shared" si="83"/>
        <v>0</v>
      </c>
      <c r="AO626" s="56">
        <f t="shared" si="83"/>
        <v>0</v>
      </c>
      <c r="AP626" s="58">
        <f t="shared" si="83"/>
        <v>0</v>
      </c>
      <c r="AQ626" s="57">
        <f t="shared" si="83"/>
        <v>0</v>
      </c>
      <c r="AR626" s="56">
        <f t="shared" si="83"/>
        <v>0</v>
      </c>
      <c r="AS626" s="58">
        <f t="shared" si="83"/>
        <v>8.3333333333333339</v>
      </c>
      <c r="AT626" s="57">
        <f t="shared" si="83"/>
        <v>0</v>
      </c>
      <c r="AU626" s="56">
        <f t="shared" si="83"/>
        <v>0</v>
      </c>
      <c r="AV626" s="58">
        <f t="shared" si="83"/>
        <v>0</v>
      </c>
      <c r="AW626" s="57">
        <f t="shared" si="83"/>
        <v>0</v>
      </c>
      <c r="AX626" s="56">
        <f t="shared" si="83"/>
        <v>0</v>
      </c>
      <c r="AY626" s="55">
        <f t="shared" si="83"/>
        <v>0.66666666666666663</v>
      </c>
      <c r="AZ626" s="54">
        <f t="shared" si="83"/>
        <v>0</v>
      </c>
      <c r="BA626" s="54">
        <f t="shared" si="83"/>
        <v>0</v>
      </c>
      <c r="BB626" s="53">
        <f t="shared" si="83"/>
        <v>0</v>
      </c>
      <c r="BC626" s="52" t="s">
        <v>135</v>
      </c>
    </row>
    <row r="627" spans="2:62" ht="28.15" customHeight="1" x14ac:dyDescent="0.2">
      <c r="B627" s="30"/>
      <c r="C627" s="242">
        <v>1</v>
      </c>
      <c r="D627" s="44"/>
      <c r="E627" s="43"/>
      <c r="F627" s="43"/>
      <c r="G627" s="42"/>
      <c r="H627" s="223" t="s">
        <v>183</v>
      </c>
      <c r="I627" s="246">
        <v>94</v>
      </c>
      <c r="J627" s="246">
        <v>26</v>
      </c>
      <c r="K627" s="246">
        <v>8</v>
      </c>
      <c r="L627" s="41" t="s">
        <v>133</v>
      </c>
      <c r="M627" s="40" t="s">
        <v>132</v>
      </c>
      <c r="N627" s="41" t="s">
        <v>131</v>
      </c>
      <c r="O627" s="40" t="s">
        <v>417</v>
      </c>
      <c r="P627" s="41" t="s">
        <v>130</v>
      </c>
      <c r="Q627" s="40" t="s">
        <v>399</v>
      </c>
      <c r="R627" s="41" t="s">
        <v>129</v>
      </c>
      <c r="S627" s="40" t="s">
        <v>215</v>
      </c>
      <c r="T627" s="41" t="s">
        <v>128</v>
      </c>
      <c r="U627" s="40" t="s">
        <v>121</v>
      </c>
      <c r="V627" s="41" t="s">
        <v>127</v>
      </c>
      <c r="W627" s="40"/>
      <c r="X627" s="41" t="s">
        <v>126</v>
      </c>
      <c r="Y627" s="40"/>
      <c r="Z627" s="41" t="s">
        <v>125</v>
      </c>
      <c r="AA627" s="40"/>
      <c r="AB627" s="39"/>
      <c r="AC627" s="40"/>
      <c r="AD627" s="39" t="s">
        <v>104</v>
      </c>
      <c r="AE627" s="38" t="s">
        <v>113</v>
      </c>
      <c r="AF627" s="250"/>
      <c r="AG627" s="250"/>
      <c r="AH627" s="37"/>
      <c r="AI627" s="11"/>
      <c r="AJ627" s="233">
        <f>SUMPRODUCT(LEN($M627:$U630)-LEN(SUBSTITUTE($M627:$U630,"A", "")))</f>
        <v>42</v>
      </c>
      <c r="AK627" s="239">
        <f>SUMPRODUCT(LEN($X627:$X630)-LEN(SUBSTITUTE($X627:$X630,"A", "")))</f>
        <v>0</v>
      </c>
      <c r="AL627" s="230">
        <f>SUMPRODUCT(LEN($W627:$W630)-LEN(SUBSTITUTE($W627:$W630,"A", "")))</f>
        <v>0</v>
      </c>
      <c r="AM627" s="233">
        <f>SUMPRODUCT(LEN($M627:$U630)-LEN(SUBSTITUTE($M627:$U630,"S", "")))</f>
        <v>12</v>
      </c>
      <c r="AN627" s="239">
        <f>SUMPRODUCT(LEN($X627:$X630)-LEN(SUBSTITUTE($X627:$X630,"S", "")))</f>
        <v>0</v>
      </c>
      <c r="AO627" s="230">
        <f>SUMPRODUCT(LEN($W627:$W630)-LEN(SUBSTITUTE($W627:$W630,"S", "")))</f>
        <v>0</v>
      </c>
      <c r="AP627" s="233">
        <f>SUMPRODUCT(LEN($M627:$U630)-LEN(SUBSTITUTE($M627:$U630,"F", "")))</f>
        <v>0</v>
      </c>
      <c r="AQ627" s="239">
        <f>SUMPRODUCT(LEN($X627:$X630)-LEN(SUBSTITUTE($X627:$X630,"F", "")))</f>
        <v>0</v>
      </c>
      <c r="AR627" s="230">
        <f>SUMPRODUCT(LEN($W627:$W630)-LEN(SUBSTITUTE($W627:$W630,"F", "")))</f>
        <v>0</v>
      </c>
      <c r="AS627" s="233">
        <f>SUMPRODUCT(LEN($M627:$U630)-LEN(SUBSTITUTE($M627:$U630,"G", "")))</f>
        <v>4</v>
      </c>
      <c r="AT627" s="239">
        <f>SUMPRODUCT(LEN($X627:$X630)-LEN(SUBSTITUTE($X627:$X630,"G", "")))</f>
        <v>0</v>
      </c>
      <c r="AU627" s="230">
        <f>SUMPRODUCT(LEN($W627:$W630)-LEN(SUBSTITUTE($W627:$W630,"G", "")))</f>
        <v>0</v>
      </c>
      <c r="AV627" s="233">
        <f>SUMPRODUCT(LEN($L627:$U630)-LEN(SUBSTITUTE($L627:$U630,"M", "")))</f>
        <v>0</v>
      </c>
      <c r="AW627" s="236">
        <f>SUMPRODUCT(LEN($X627:$X630)-LEN(SUBSTITUTE($X627:$X630,"M", "")))</f>
        <v>0</v>
      </c>
      <c r="AX627" s="230">
        <f>SUMPRODUCT(LEN($W627:$W630)-LEN(SUBSTITUTE($W627:$W630,"M", "")))</f>
        <v>0</v>
      </c>
      <c r="AY627" s="291">
        <f>SUMPRODUCT(LEN($AE627:$AE630)-LEN(SUBSTITUTE($AE627:$AE630,"S", "")))</f>
        <v>2</v>
      </c>
      <c r="AZ627" s="227">
        <f>SUMPRODUCT(LEN($AE627:$AE630)-LEN(SUBSTITUTE($AE627:$AE630,"F", "")))</f>
        <v>0</v>
      </c>
      <c r="BA627" s="227">
        <f>SUMPRODUCT(LEN($AE627:$AE630)-LEN(SUBSTITUTE($AE627:$AE630,"G", "")))</f>
        <v>0</v>
      </c>
      <c r="BB627" s="294">
        <f>SUMPRODUCT(LEN($AE627:$AE630)-LEN(SUBSTITUTE($AE627:$AE630,"M", "")))</f>
        <v>0</v>
      </c>
    </row>
    <row r="628" spans="2:62" ht="28.15" customHeight="1" thickBot="1" x14ac:dyDescent="0.25">
      <c r="B628" s="30"/>
      <c r="C628" s="243"/>
      <c r="D628" s="36"/>
      <c r="E628" s="35"/>
      <c r="F628" s="35"/>
      <c r="G628" s="34"/>
      <c r="H628" s="224"/>
      <c r="I628" s="247"/>
      <c r="J628" s="247"/>
      <c r="K628" s="247"/>
      <c r="L628" s="33" t="s">
        <v>123</v>
      </c>
      <c r="M628" s="32" t="s">
        <v>382</v>
      </c>
      <c r="N628" s="33" t="s">
        <v>122</v>
      </c>
      <c r="O628" s="32" t="s">
        <v>434</v>
      </c>
      <c r="P628" s="33" t="s">
        <v>120</v>
      </c>
      <c r="Q628" s="32" t="s">
        <v>423</v>
      </c>
      <c r="R628" s="33" t="s">
        <v>119</v>
      </c>
      <c r="S628" s="32" t="s">
        <v>175</v>
      </c>
      <c r="T628" s="33" t="s">
        <v>118</v>
      </c>
      <c r="U628" s="32" t="s">
        <v>121</v>
      </c>
      <c r="V628" s="33" t="s">
        <v>117</v>
      </c>
      <c r="W628" s="32"/>
      <c r="X628" s="33" t="s">
        <v>116</v>
      </c>
      <c r="Y628" s="32"/>
      <c r="Z628" s="33" t="s">
        <v>115</v>
      </c>
      <c r="AA628" s="32"/>
      <c r="AB628" s="31"/>
      <c r="AC628" s="32"/>
      <c r="AD628" s="31" t="s">
        <v>1046</v>
      </c>
      <c r="AE628" s="23"/>
      <c r="AF628" s="251"/>
      <c r="AG628" s="251"/>
      <c r="AH628" s="22"/>
      <c r="AI628" s="11"/>
      <c r="AJ628" s="234"/>
      <c r="AK628" s="240"/>
      <c r="AL628" s="231"/>
      <c r="AM628" s="234"/>
      <c r="AN628" s="240"/>
      <c r="AO628" s="231"/>
      <c r="AP628" s="234"/>
      <c r="AQ628" s="240"/>
      <c r="AR628" s="231"/>
      <c r="AS628" s="234"/>
      <c r="AT628" s="240"/>
      <c r="AU628" s="231"/>
      <c r="AV628" s="234"/>
      <c r="AW628" s="237"/>
      <c r="AX628" s="231"/>
      <c r="AY628" s="292"/>
      <c r="AZ628" s="228"/>
      <c r="BA628" s="228"/>
      <c r="BB628" s="295"/>
    </row>
    <row r="629" spans="2:62" ht="28.15" customHeight="1" x14ac:dyDescent="0.2">
      <c r="B629" s="30"/>
      <c r="C629" s="244"/>
      <c r="D629" s="29"/>
      <c r="E629" s="28"/>
      <c r="F629" s="28"/>
      <c r="G629" s="27"/>
      <c r="H629" s="225">
        <v>213</v>
      </c>
      <c r="I629" s="248"/>
      <c r="J629" s="248"/>
      <c r="K629" s="248"/>
      <c r="L629" s="26" t="s">
        <v>114</v>
      </c>
      <c r="M629" s="25" t="s">
        <v>389</v>
      </c>
      <c r="N629" s="26" t="s">
        <v>112</v>
      </c>
      <c r="O629" s="25" t="s">
        <v>377</v>
      </c>
      <c r="P629" s="26" t="s">
        <v>111</v>
      </c>
      <c r="Q629" s="25" t="s">
        <v>444</v>
      </c>
      <c r="R629" s="26" t="s">
        <v>110</v>
      </c>
      <c r="S629" s="25" t="s">
        <v>113</v>
      </c>
      <c r="T629" s="26" t="s">
        <v>109</v>
      </c>
      <c r="U629" s="25"/>
      <c r="V629" s="26" t="s">
        <v>108</v>
      </c>
      <c r="W629" s="25"/>
      <c r="X629" s="26" t="s">
        <v>107</v>
      </c>
      <c r="Y629" s="25"/>
      <c r="Z629" s="26" t="s">
        <v>106</v>
      </c>
      <c r="AA629" s="25"/>
      <c r="AB629" s="24"/>
      <c r="AC629" s="25"/>
      <c r="AD629" s="24" t="s">
        <v>1045</v>
      </c>
      <c r="AE629" s="23"/>
      <c r="AF629" s="251"/>
      <c r="AG629" s="251"/>
      <c r="AH629" s="22"/>
      <c r="AI629" s="11"/>
      <c r="AJ629" s="234"/>
      <c r="AK629" s="240"/>
      <c r="AL629" s="231"/>
      <c r="AM629" s="234"/>
      <c r="AN629" s="240"/>
      <c r="AO629" s="231"/>
      <c r="AP629" s="234"/>
      <c r="AQ629" s="240"/>
      <c r="AR629" s="231"/>
      <c r="AS629" s="234"/>
      <c r="AT629" s="240"/>
      <c r="AU629" s="231"/>
      <c r="AV629" s="234"/>
      <c r="AW629" s="237"/>
      <c r="AX629" s="231"/>
      <c r="AY629" s="292"/>
      <c r="AZ629" s="228"/>
      <c r="BA629" s="228"/>
      <c r="BB629" s="295"/>
    </row>
    <row r="630" spans="2:62" ht="28.15" customHeight="1" thickBot="1" x14ac:dyDescent="0.25">
      <c r="B630" s="30"/>
      <c r="C630" s="253"/>
      <c r="D630" s="51"/>
      <c r="E630" s="50"/>
      <c r="F630" s="50"/>
      <c r="G630" s="49"/>
      <c r="H630" s="226"/>
      <c r="I630" s="254"/>
      <c r="J630" s="254"/>
      <c r="K630" s="254"/>
      <c r="L630" s="48" t="s">
        <v>105</v>
      </c>
      <c r="M630" s="47" t="s">
        <v>649</v>
      </c>
      <c r="N630" s="48" t="s">
        <v>103</v>
      </c>
      <c r="O630" s="47" t="s">
        <v>382</v>
      </c>
      <c r="P630" s="48" t="s">
        <v>102</v>
      </c>
      <c r="Q630" s="47" t="s">
        <v>382</v>
      </c>
      <c r="R630" s="48" t="s">
        <v>101</v>
      </c>
      <c r="S630" s="47" t="s">
        <v>121</v>
      </c>
      <c r="T630" s="48">
        <v>20</v>
      </c>
      <c r="U630" s="47"/>
      <c r="V630" s="48" t="s">
        <v>100</v>
      </c>
      <c r="W630" s="47"/>
      <c r="X630" s="48" t="s">
        <v>99</v>
      </c>
      <c r="Y630" s="47"/>
      <c r="Z630" s="48" t="s">
        <v>98</v>
      </c>
      <c r="AA630" s="47"/>
      <c r="AB630" s="16"/>
      <c r="AC630" s="47"/>
      <c r="AD630" s="16"/>
      <c r="AE630" s="46"/>
      <c r="AF630" s="255"/>
      <c r="AG630" s="255"/>
      <c r="AH630" s="45"/>
      <c r="AI630" s="11"/>
      <c r="AJ630" s="235"/>
      <c r="AK630" s="241"/>
      <c r="AL630" s="232"/>
      <c r="AM630" s="235"/>
      <c r="AN630" s="241"/>
      <c r="AO630" s="232"/>
      <c r="AP630" s="235"/>
      <c r="AQ630" s="241"/>
      <c r="AR630" s="232"/>
      <c r="AS630" s="235"/>
      <c r="AT630" s="241"/>
      <c r="AU630" s="232"/>
      <c r="AV630" s="235"/>
      <c r="AW630" s="238"/>
      <c r="AX630" s="232"/>
      <c r="AY630" s="293"/>
      <c r="AZ630" s="229"/>
      <c r="BA630" s="229"/>
      <c r="BB630" s="296"/>
    </row>
    <row r="631" spans="2:62" ht="28.15" customHeight="1" x14ac:dyDescent="0.2">
      <c r="B631" s="30"/>
      <c r="C631" s="242">
        <v>2</v>
      </c>
      <c r="D631" s="44"/>
      <c r="E631" s="43"/>
      <c r="F631" s="43"/>
      <c r="G631" s="42"/>
      <c r="H631" s="223"/>
      <c r="I631" s="246">
        <v>66</v>
      </c>
      <c r="J631" s="246">
        <v>25</v>
      </c>
      <c r="K631" s="246">
        <v>7</v>
      </c>
      <c r="L631" s="41" t="s">
        <v>133</v>
      </c>
      <c r="M631" s="40" t="s">
        <v>186</v>
      </c>
      <c r="N631" s="41" t="s">
        <v>131</v>
      </c>
      <c r="O631" s="40" t="s">
        <v>389</v>
      </c>
      <c r="P631" s="41" t="s">
        <v>130</v>
      </c>
      <c r="Q631" s="40" t="s">
        <v>377</v>
      </c>
      <c r="R631" s="41" t="s">
        <v>129</v>
      </c>
      <c r="S631" s="40" t="s">
        <v>389</v>
      </c>
      <c r="T631" s="41" t="s">
        <v>128</v>
      </c>
      <c r="U631" s="40" t="s">
        <v>104</v>
      </c>
      <c r="V631" s="41" t="s">
        <v>127</v>
      </c>
      <c r="W631" s="40"/>
      <c r="X631" s="41" t="s">
        <v>126</v>
      </c>
      <c r="Y631" s="40"/>
      <c r="Z631" s="41" t="s">
        <v>125</v>
      </c>
      <c r="AA631" s="40"/>
      <c r="AB631" s="39"/>
      <c r="AC631" s="40"/>
      <c r="AD631" s="39"/>
      <c r="AE631" s="38"/>
      <c r="AF631" s="250"/>
      <c r="AG631" s="250"/>
      <c r="AH631" s="37"/>
      <c r="AI631" s="11"/>
      <c r="AJ631" s="233">
        <f>SUMPRODUCT(LEN($M631:$U634)-LEN(SUBSTITUTE($M631:$U634,"A", "")))</f>
        <v>32</v>
      </c>
      <c r="AK631" s="239">
        <f>SUMPRODUCT(LEN($X631:$X634)-LEN(SUBSTITUTE($X631:$X634,"A", "")))</f>
        <v>0</v>
      </c>
      <c r="AL631" s="230">
        <f>SUMPRODUCT(LEN($W631:$W634)-LEN(SUBSTITUTE($W631:$W634,"A", "")))</f>
        <v>0</v>
      </c>
      <c r="AM631" s="233">
        <f>SUMPRODUCT(LEN($M631:$U634)-LEN(SUBSTITUTE($M631:$U634,"S", "")))</f>
        <v>5</v>
      </c>
      <c r="AN631" s="239">
        <f>SUMPRODUCT(LEN($X631:$X634)-LEN(SUBSTITUTE($X631:$X634,"S", "")))</f>
        <v>0</v>
      </c>
      <c r="AO631" s="230">
        <f>SUMPRODUCT(LEN($W631:$W634)-LEN(SUBSTITUTE($W631:$W634,"S", "")))</f>
        <v>0</v>
      </c>
      <c r="AP631" s="233">
        <f>SUMPRODUCT(LEN($M631:$U634)-LEN(SUBSTITUTE($M631:$U634,"F", "")))</f>
        <v>0</v>
      </c>
      <c r="AQ631" s="239">
        <f>SUMPRODUCT(LEN($X631:$X634)-LEN(SUBSTITUTE($X631:$X634,"F", "")))</f>
        <v>0</v>
      </c>
      <c r="AR631" s="230">
        <f>SUMPRODUCT(LEN($W631:$W634)-LEN(SUBSTITUTE($W631:$W634,"F", "")))</f>
        <v>0</v>
      </c>
      <c r="AS631" s="233">
        <f>SUMPRODUCT(LEN($M631:$U634)-LEN(SUBSTITUTE($M631:$U634,"G", "")))</f>
        <v>8</v>
      </c>
      <c r="AT631" s="239">
        <f>SUMPRODUCT(LEN($X631:$X634)-LEN(SUBSTITUTE($X631:$X634,"G", "")))</f>
        <v>0</v>
      </c>
      <c r="AU631" s="230">
        <f>SUMPRODUCT(LEN($W631:$W634)-LEN(SUBSTITUTE($W631:$W634,"G", "")))</f>
        <v>0</v>
      </c>
      <c r="AV631" s="233">
        <f>SUMPRODUCT(LEN($L631:$U634)-LEN(SUBSTITUTE($L631:$U634,"M", "")))</f>
        <v>0</v>
      </c>
      <c r="AW631" s="236">
        <f>SUMPRODUCT(LEN($X631:$X634)-LEN(SUBSTITUTE($X631:$X634,"M", "")))</f>
        <v>0</v>
      </c>
      <c r="AX631" s="230">
        <f>SUMPRODUCT(LEN($W631:$W634)-LEN(SUBSTITUTE($W631:$W634,"M", "")))</f>
        <v>0</v>
      </c>
      <c r="AY631" s="291">
        <f>SUMPRODUCT(LEN($AE631:$AE634)-LEN(SUBSTITUTE($AE631:$AE634,"S", "")))</f>
        <v>0</v>
      </c>
      <c r="AZ631" s="227">
        <f>SUMPRODUCT(LEN($AE631:$AE634)-LEN(SUBSTITUTE($AE631:$AE634,"F", "")))</f>
        <v>0</v>
      </c>
      <c r="BA631" s="227">
        <f>SUMPRODUCT(LEN($AE631:$AE634)-LEN(SUBSTITUTE($AE631:$AE634,"G", "")))</f>
        <v>0</v>
      </c>
      <c r="BB631" s="294">
        <f>SUMPRODUCT(LEN($AE631:$AE634)-LEN(SUBSTITUTE($AE631:$AE634,"M", "")))</f>
        <v>0</v>
      </c>
    </row>
    <row r="632" spans="2:62" ht="28.15" customHeight="1" thickBot="1" x14ac:dyDescent="0.25">
      <c r="B632" s="30"/>
      <c r="C632" s="243"/>
      <c r="D632" s="36"/>
      <c r="E632" s="35"/>
      <c r="F632" s="35"/>
      <c r="G632" s="34"/>
      <c r="H632" s="224"/>
      <c r="I632" s="247"/>
      <c r="J632" s="247"/>
      <c r="K632" s="247"/>
      <c r="L632" s="33" t="s">
        <v>123</v>
      </c>
      <c r="M632" s="32" t="s">
        <v>104</v>
      </c>
      <c r="N632" s="33" t="s">
        <v>122</v>
      </c>
      <c r="O632" s="32" t="s">
        <v>452</v>
      </c>
      <c r="P632" s="33" t="s">
        <v>120</v>
      </c>
      <c r="Q632" s="32" t="s">
        <v>376</v>
      </c>
      <c r="R632" s="33" t="s">
        <v>119</v>
      </c>
      <c r="S632" s="32" t="s">
        <v>175</v>
      </c>
      <c r="T632" s="33" t="s">
        <v>118</v>
      </c>
      <c r="U632" s="32" t="s">
        <v>121</v>
      </c>
      <c r="V632" s="33" t="s">
        <v>117</v>
      </c>
      <c r="W632" s="32"/>
      <c r="X632" s="33" t="s">
        <v>116</v>
      </c>
      <c r="Y632" s="32"/>
      <c r="Z632" s="33" t="s">
        <v>115</v>
      </c>
      <c r="AA632" s="32"/>
      <c r="AB632" s="31"/>
      <c r="AC632" s="32"/>
      <c r="AD632" s="31"/>
      <c r="AE632" s="23"/>
      <c r="AF632" s="251"/>
      <c r="AG632" s="251"/>
      <c r="AH632" s="22"/>
      <c r="AI632" s="11"/>
      <c r="AJ632" s="234"/>
      <c r="AK632" s="240"/>
      <c r="AL632" s="231"/>
      <c r="AM632" s="234"/>
      <c r="AN632" s="240"/>
      <c r="AO632" s="231"/>
      <c r="AP632" s="234"/>
      <c r="AQ632" s="240"/>
      <c r="AR632" s="231"/>
      <c r="AS632" s="234"/>
      <c r="AT632" s="240"/>
      <c r="AU632" s="231"/>
      <c r="AV632" s="234"/>
      <c r="AW632" s="237"/>
      <c r="AX632" s="231"/>
      <c r="AY632" s="292"/>
      <c r="AZ632" s="228"/>
      <c r="BA632" s="228"/>
      <c r="BB632" s="295"/>
    </row>
    <row r="633" spans="2:62" ht="28.15" customHeight="1" x14ac:dyDescent="0.2">
      <c r="B633" s="30"/>
      <c r="C633" s="244"/>
      <c r="D633" s="29"/>
      <c r="E633" s="28"/>
      <c r="F633" s="28"/>
      <c r="G633" s="27"/>
      <c r="H633" s="225"/>
      <c r="I633" s="248"/>
      <c r="J633" s="248"/>
      <c r="K633" s="248"/>
      <c r="L633" s="26" t="s">
        <v>114</v>
      </c>
      <c r="M633" s="25" t="s">
        <v>186</v>
      </c>
      <c r="N633" s="26" t="s">
        <v>112</v>
      </c>
      <c r="O633" s="25" t="s">
        <v>186</v>
      </c>
      <c r="P633" s="26" t="s">
        <v>111</v>
      </c>
      <c r="Q633" s="25" t="s">
        <v>389</v>
      </c>
      <c r="R633" s="26" t="s">
        <v>110</v>
      </c>
      <c r="S633" s="25" t="s">
        <v>121</v>
      </c>
      <c r="T633" s="26" t="s">
        <v>109</v>
      </c>
      <c r="U633" s="25"/>
      <c r="V633" s="26" t="s">
        <v>108</v>
      </c>
      <c r="W633" s="25"/>
      <c r="X633" s="26" t="s">
        <v>107</v>
      </c>
      <c r="Y633" s="25"/>
      <c r="Z633" s="26" t="s">
        <v>106</v>
      </c>
      <c r="AA633" s="25"/>
      <c r="AB633" s="24"/>
      <c r="AC633" s="25"/>
      <c r="AD633" s="24"/>
      <c r="AE633" s="23"/>
      <c r="AF633" s="251"/>
      <c r="AG633" s="251"/>
      <c r="AH633" s="22"/>
      <c r="AI633" s="11"/>
      <c r="AJ633" s="234"/>
      <c r="AK633" s="240"/>
      <c r="AL633" s="231"/>
      <c r="AM633" s="234"/>
      <c r="AN633" s="240"/>
      <c r="AO633" s="231"/>
      <c r="AP633" s="234"/>
      <c r="AQ633" s="240"/>
      <c r="AR633" s="231"/>
      <c r="AS633" s="234"/>
      <c r="AT633" s="240"/>
      <c r="AU633" s="231"/>
      <c r="AV633" s="234"/>
      <c r="AW633" s="237"/>
      <c r="AX633" s="231"/>
      <c r="AY633" s="292"/>
      <c r="AZ633" s="228"/>
      <c r="BA633" s="228"/>
      <c r="BB633" s="295"/>
    </row>
    <row r="634" spans="2:62" ht="28.15" customHeight="1" thickBot="1" x14ac:dyDescent="0.25">
      <c r="B634" s="30"/>
      <c r="C634" s="253"/>
      <c r="D634" s="51"/>
      <c r="E634" s="50"/>
      <c r="F634" s="50"/>
      <c r="G634" s="49"/>
      <c r="H634" s="226"/>
      <c r="I634" s="254"/>
      <c r="J634" s="254"/>
      <c r="K634" s="254"/>
      <c r="L634" s="48" t="s">
        <v>105</v>
      </c>
      <c r="M634" s="47" t="s">
        <v>389</v>
      </c>
      <c r="N634" s="48" t="s">
        <v>103</v>
      </c>
      <c r="O634" s="47" t="s">
        <v>414</v>
      </c>
      <c r="P634" s="48" t="s">
        <v>102</v>
      </c>
      <c r="Q634" s="47" t="s">
        <v>399</v>
      </c>
      <c r="R634" s="48" t="s">
        <v>101</v>
      </c>
      <c r="S634" s="47" t="s">
        <v>124</v>
      </c>
      <c r="T634" s="48">
        <v>20</v>
      </c>
      <c r="U634" s="47"/>
      <c r="V634" s="48" t="s">
        <v>100</v>
      </c>
      <c r="W634" s="47"/>
      <c r="X634" s="48" t="s">
        <v>99</v>
      </c>
      <c r="Y634" s="47"/>
      <c r="Z634" s="48" t="s">
        <v>98</v>
      </c>
      <c r="AA634" s="47"/>
      <c r="AB634" s="16"/>
      <c r="AC634" s="47"/>
      <c r="AD634" s="16"/>
      <c r="AE634" s="46"/>
      <c r="AF634" s="255"/>
      <c r="AG634" s="255"/>
      <c r="AH634" s="45"/>
      <c r="AI634" s="11"/>
      <c r="AJ634" s="235"/>
      <c r="AK634" s="241"/>
      <c r="AL634" s="232"/>
      <c r="AM634" s="235"/>
      <c r="AN634" s="241"/>
      <c r="AO634" s="232"/>
      <c r="AP634" s="235"/>
      <c r="AQ634" s="241"/>
      <c r="AR634" s="232"/>
      <c r="AS634" s="235"/>
      <c r="AT634" s="241"/>
      <c r="AU634" s="232"/>
      <c r="AV634" s="235"/>
      <c r="AW634" s="238"/>
      <c r="AX634" s="232"/>
      <c r="AY634" s="293"/>
      <c r="AZ634" s="229"/>
      <c r="BA634" s="229"/>
      <c r="BB634" s="296"/>
    </row>
    <row r="635" spans="2:62" ht="28.15" customHeight="1" x14ac:dyDescent="0.2">
      <c r="B635" s="30"/>
      <c r="C635" s="242">
        <v>3</v>
      </c>
      <c r="D635" s="44"/>
      <c r="E635" s="43"/>
      <c r="F635" s="43"/>
      <c r="G635" s="42"/>
      <c r="H635" s="223"/>
      <c r="I635" s="246">
        <v>72</v>
      </c>
      <c r="J635" s="246">
        <v>24</v>
      </c>
      <c r="K635" s="246">
        <v>5</v>
      </c>
      <c r="L635" s="41" t="s">
        <v>133</v>
      </c>
      <c r="M635" s="40" t="s">
        <v>382</v>
      </c>
      <c r="N635" s="41" t="s">
        <v>131</v>
      </c>
      <c r="O635" s="40" t="s">
        <v>689</v>
      </c>
      <c r="P635" s="41" t="s">
        <v>130</v>
      </c>
      <c r="Q635" s="40" t="s">
        <v>675</v>
      </c>
      <c r="R635" s="41" t="s">
        <v>129</v>
      </c>
      <c r="S635" s="40" t="s">
        <v>389</v>
      </c>
      <c r="T635" s="41" t="s">
        <v>128</v>
      </c>
      <c r="U635" s="40" t="s">
        <v>124</v>
      </c>
      <c r="V635" s="41" t="s">
        <v>127</v>
      </c>
      <c r="W635" s="40"/>
      <c r="X635" s="41" t="s">
        <v>126</v>
      </c>
      <c r="Y635" s="40"/>
      <c r="Z635" s="41" t="s">
        <v>125</v>
      </c>
      <c r="AA635" s="40"/>
      <c r="AB635" s="39"/>
      <c r="AC635" s="40"/>
      <c r="AD635" s="39" t="s">
        <v>1044</v>
      </c>
      <c r="AE635" s="38"/>
      <c r="AF635" s="250"/>
      <c r="AG635" s="250"/>
      <c r="AH635" s="37"/>
      <c r="AI635" s="11"/>
      <c r="AJ635" s="233">
        <f>SUMPRODUCT(LEN($M635:$U638)-LEN(SUBSTITUTE($M635:$U638,"A", "")))</f>
        <v>40</v>
      </c>
      <c r="AK635" s="239">
        <f>SUMPRODUCT(LEN($X635:$X638)-LEN(SUBSTITUTE($X635:$X638,"A", "")))</f>
        <v>0</v>
      </c>
      <c r="AL635" s="230">
        <f>SUMPRODUCT(LEN($W635:$W638)-LEN(SUBSTITUTE($W635:$W638,"A", "")))</f>
        <v>0</v>
      </c>
      <c r="AM635" s="233">
        <f>SUMPRODUCT(LEN($M635:$U638)-LEN(SUBSTITUTE($M635:$U638,"S", "")))</f>
        <v>6</v>
      </c>
      <c r="AN635" s="239">
        <f>SUMPRODUCT(LEN($X635:$X638)-LEN(SUBSTITUTE($X635:$X638,"S", "")))</f>
        <v>0</v>
      </c>
      <c r="AO635" s="230">
        <f>SUMPRODUCT(LEN($W635:$W638)-LEN(SUBSTITUTE($W635:$W638,"S", "")))</f>
        <v>0</v>
      </c>
      <c r="AP635" s="233">
        <f>SUMPRODUCT(LEN($M635:$U638)-LEN(SUBSTITUTE($M635:$U638,"F", "")))</f>
        <v>0</v>
      </c>
      <c r="AQ635" s="239">
        <f>SUMPRODUCT(LEN($X635:$X638)-LEN(SUBSTITUTE($X635:$X638,"F", "")))</f>
        <v>0</v>
      </c>
      <c r="AR635" s="230">
        <f>SUMPRODUCT(LEN($W635:$W638)-LEN(SUBSTITUTE($W635:$W638,"F", "")))</f>
        <v>0</v>
      </c>
      <c r="AS635" s="233">
        <f>SUMPRODUCT(LEN($M635:$U638)-LEN(SUBSTITUTE($M635:$U638,"G", "")))</f>
        <v>13</v>
      </c>
      <c r="AT635" s="239">
        <f>SUMPRODUCT(LEN($X635:$X638)-LEN(SUBSTITUTE($X635:$X638,"G", "")))</f>
        <v>0</v>
      </c>
      <c r="AU635" s="230">
        <f>SUMPRODUCT(LEN($W635:$W638)-LEN(SUBSTITUTE($W635:$W638,"G", "")))</f>
        <v>0</v>
      </c>
      <c r="AV635" s="233">
        <f>SUMPRODUCT(LEN($L635:$U638)-LEN(SUBSTITUTE($L635:$U638,"M", "")))</f>
        <v>0</v>
      </c>
      <c r="AW635" s="236">
        <f>SUMPRODUCT(LEN($X635:$X638)-LEN(SUBSTITUTE($X635:$X638,"M", "")))</f>
        <v>0</v>
      </c>
      <c r="AX635" s="230">
        <f>SUMPRODUCT(LEN($W635:$W638)-LEN(SUBSTITUTE($W635:$W638,"M", "")))</f>
        <v>0</v>
      </c>
      <c r="AY635" s="291">
        <f>SUMPRODUCT(LEN($AE635:$AE638)-LEN(SUBSTITUTE($AE635:$AE638,"S", "")))</f>
        <v>0</v>
      </c>
      <c r="AZ635" s="227">
        <f>SUMPRODUCT(LEN($AE635:$AE638)-LEN(SUBSTITUTE($AE635:$AE638,"F", "")))</f>
        <v>0</v>
      </c>
      <c r="BA635" s="227">
        <f>SUMPRODUCT(LEN($AE635:$AE638)-LEN(SUBSTITUTE($AE635:$AE638,"G", "")))</f>
        <v>0</v>
      </c>
      <c r="BB635" s="294">
        <f>SUMPRODUCT(LEN($AE635:$AE638)-LEN(SUBSTITUTE($AE635:$AE638,"M", "")))</f>
        <v>0</v>
      </c>
    </row>
    <row r="636" spans="2:62" ht="28.15" customHeight="1" thickBot="1" x14ac:dyDescent="0.25">
      <c r="B636" s="30"/>
      <c r="C636" s="243"/>
      <c r="D636" s="36"/>
      <c r="E636" s="35"/>
      <c r="F636" s="35"/>
      <c r="G636" s="34"/>
      <c r="H636" s="224"/>
      <c r="I636" s="247"/>
      <c r="J636" s="247"/>
      <c r="K636" s="247"/>
      <c r="L636" s="33" t="s">
        <v>123</v>
      </c>
      <c r="M636" s="32" t="s">
        <v>382</v>
      </c>
      <c r="N636" s="33" t="s">
        <v>122</v>
      </c>
      <c r="O636" s="32" t="s">
        <v>452</v>
      </c>
      <c r="P636" s="33" t="s">
        <v>120</v>
      </c>
      <c r="Q636" s="32" t="s">
        <v>389</v>
      </c>
      <c r="R636" s="33" t="s">
        <v>119</v>
      </c>
      <c r="S636" s="32" t="s">
        <v>428</v>
      </c>
      <c r="T636" s="33" t="s">
        <v>118</v>
      </c>
      <c r="U636" s="32" t="s">
        <v>104</v>
      </c>
      <c r="V636" s="33" t="s">
        <v>117</v>
      </c>
      <c r="W636" s="32"/>
      <c r="X636" s="33" t="s">
        <v>116</v>
      </c>
      <c r="Y636" s="32"/>
      <c r="Z636" s="33" t="s">
        <v>115</v>
      </c>
      <c r="AA636" s="32"/>
      <c r="AB636" s="31"/>
      <c r="AC636" s="32"/>
      <c r="AD636" s="31"/>
      <c r="AE636" s="23"/>
      <c r="AF636" s="251"/>
      <c r="AG636" s="251"/>
      <c r="AH636" s="22"/>
      <c r="AI636" s="11"/>
      <c r="AJ636" s="234"/>
      <c r="AK636" s="240"/>
      <c r="AL636" s="231"/>
      <c r="AM636" s="234"/>
      <c r="AN636" s="240"/>
      <c r="AO636" s="231"/>
      <c r="AP636" s="234"/>
      <c r="AQ636" s="240"/>
      <c r="AR636" s="231"/>
      <c r="AS636" s="234"/>
      <c r="AT636" s="240"/>
      <c r="AU636" s="231"/>
      <c r="AV636" s="234"/>
      <c r="AW636" s="237"/>
      <c r="AX636" s="231"/>
      <c r="AY636" s="292"/>
      <c r="AZ636" s="228"/>
      <c r="BA636" s="228"/>
      <c r="BB636" s="295"/>
    </row>
    <row r="637" spans="2:62" ht="28.15" customHeight="1" x14ac:dyDescent="0.2">
      <c r="B637" s="30"/>
      <c r="C637" s="244"/>
      <c r="D637" s="29"/>
      <c r="E637" s="28"/>
      <c r="F637" s="28"/>
      <c r="G637" s="27"/>
      <c r="H637" s="225"/>
      <c r="I637" s="248"/>
      <c r="J637" s="248"/>
      <c r="K637" s="248"/>
      <c r="L637" s="26" t="s">
        <v>114</v>
      </c>
      <c r="M637" s="25" t="s">
        <v>377</v>
      </c>
      <c r="N637" s="26" t="s">
        <v>112</v>
      </c>
      <c r="O637" s="25" t="s">
        <v>389</v>
      </c>
      <c r="P637" s="26" t="s">
        <v>111</v>
      </c>
      <c r="Q637" s="25" t="s">
        <v>187</v>
      </c>
      <c r="R637" s="26" t="s">
        <v>110</v>
      </c>
      <c r="S637" s="25" t="s">
        <v>175</v>
      </c>
      <c r="T637" s="26" t="s">
        <v>109</v>
      </c>
      <c r="U637" s="25" t="s">
        <v>121</v>
      </c>
      <c r="V637" s="26" t="s">
        <v>108</v>
      </c>
      <c r="W637" s="25"/>
      <c r="X637" s="26" t="s">
        <v>107</v>
      </c>
      <c r="Y637" s="25"/>
      <c r="Z637" s="26" t="s">
        <v>106</v>
      </c>
      <c r="AA637" s="25"/>
      <c r="AB637" s="24"/>
      <c r="AC637" s="25"/>
      <c r="AD637" s="24"/>
      <c r="AE637" s="23"/>
      <c r="AF637" s="251"/>
      <c r="AG637" s="251"/>
      <c r="AH637" s="22"/>
      <c r="AI637" s="11"/>
      <c r="AJ637" s="234"/>
      <c r="AK637" s="240"/>
      <c r="AL637" s="231"/>
      <c r="AM637" s="234"/>
      <c r="AN637" s="240"/>
      <c r="AO637" s="231"/>
      <c r="AP637" s="234"/>
      <c r="AQ637" s="240"/>
      <c r="AR637" s="231"/>
      <c r="AS637" s="234"/>
      <c r="AT637" s="240"/>
      <c r="AU637" s="231"/>
      <c r="AV637" s="234"/>
      <c r="AW637" s="237"/>
      <c r="AX637" s="231"/>
      <c r="AY637" s="292"/>
      <c r="AZ637" s="228"/>
      <c r="BA637" s="228"/>
      <c r="BB637" s="295"/>
    </row>
    <row r="638" spans="2:62" ht="28.15" customHeight="1" thickBot="1" x14ac:dyDescent="0.25">
      <c r="B638" s="21"/>
      <c r="C638" s="245"/>
      <c r="D638" s="20"/>
      <c r="E638" s="19"/>
      <c r="F638" s="19"/>
      <c r="G638" s="18"/>
      <c r="H638" s="226"/>
      <c r="I638" s="249"/>
      <c r="J638" s="249"/>
      <c r="K638" s="249"/>
      <c r="L638" s="17" t="s">
        <v>105</v>
      </c>
      <c r="M638" s="15" t="s">
        <v>389</v>
      </c>
      <c r="N638" s="17" t="s">
        <v>103</v>
      </c>
      <c r="O638" s="15" t="s">
        <v>613</v>
      </c>
      <c r="P638" s="17" t="s">
        <v>102</v>
      </c>
      <c r="Q638" s="15" t="s">
        <v>613</v>
      </c>
      <c r="R638" s="17" t="s">
        <v>101</v>
      </c>
      <c r="S638" s="15" t="s">
        <v>175</v>
      </c>
      <c r="T638" s="17">
        <v>20</v>
      </c>
      <c r="U638" s="15"/>
      <c r="V638" s="17" t="s">
        <v>100</v>
      </c>
      <c r="W638" s="15"/>
      <c r="X638" s="17" t="s">
        <v>99</v>
      </c>
      <c r="Y638" s="15"/>
      <c r="Z638" s="17" t="s">
        <v>98</v>
      </c>
      <c r="AA638" s="15"/>
      <c r="AB638" s="16"/>
      <c r="AC638" s="15"/>
      <c r="AD638" s="14"/>
      <c r="AE638" s="13"/>
      <c r="AF638" s="252"/>
      <c r="AG638" s="252"/>
      <c r="AH638" s="12"/>
      <c r="AI638" s="11"/>
      <c r="AJ638" s="235"/>
      <c r="AK638" s="241"/>
      <c r="AL638" s="232"/>
      <c r="AM638" s="235"/>
      <c r="AN638" s="241"/>
      <c r="AO638" s="232"/>
      <c r="AP638" s="235"/>
      <c r="AQ638" s="241"/>
      <c r="AR638" s="232"/>
      <c r="AS638" s="235"/>
      <c r="AT638" s="241"/>
      <c r="AU638" s="232"/>
      <c r="AV638" s="235"/>
      <c r="AW638" s="238"/>
      <c r="AX638" s="232"/>
      <c r="AY638" s="293"/>
      <c r="AZ638" s="229"/>
      <c r="BA638" s="229"/>
      <c r="BB638" s="296"/>
    </row>
    <row r="639" spans="2:62" ht="85.9" customHeight="1" thickTop="1" thickBot="1" x14ac:dyDescent="0.35">
      <c r="B639" s="105" t="s">
        <v>174</v>
      </c>
      <c r="C639" s="95" t="s">
        <v>173</v>
      </c>
      <c r="D639" s="100" t="s">
        <v>172</v>
      </c>
      <c r="E639" s="104" t="s">
        <v>171</v>
      </c>
      <c r="F639" s="103"/>
      <c r="G639" s="102"/>
      <c r="H639" s="101" t="s">
        <v>170</v>
      </c>
      <c r="I639" s="100" t="s">
        <v>96</v>
      </c>
      <c r="J639" s="100" t="s">
        <v>169</v>
      </c>
      <c r="K639" s="100" t="s">
        <v>97</v>
      </c>
      <c r="L639" s="256" t="s">
        <v>168</v>
      </c>
      <c r="M639" s="262"/>
      <c r="N639" s="256" t="s">
        <v>167</v>
      </c>
      <c r="O639" s="262"/>
      <c r="P639" s="256" t="s">
        <v>167</v>
      </c>
      <c r="Q639" s="257"/>
      <c r="R639" s="256" t="s">
        <v>167</v>
      </c>
      <c r="S639" s="257"/>
      <c r="T639" s="256" t="s">
        <v>167</v>
      </c>
      <c r="U639" s="257"/>
      <c r="V639" s="256" t="s">
        <v>167</v>
      </c>
      <c r="W639" s="257"/>
      <c r="X639" s="256" t="s">
        <v>167</v>
      </c>
      <c r="Y639" s="257"/>
      <c r="Z639" s="256" t="s">
        <v>167</v>
      </c>
      <c r="AA639" s="257"/>
      <c r="AB639" s="261" t="s">
        <v>166</v>
      </c>
      <c r="AC639" s="257"/>
      <c r="AD639" s="101" t="s">
        <v>165</v>
      </c>
      <c r="AE639" s="101" t="s">
        <v>164</v>
      </c>
      <c r="AF639" s="100" t="s">
        <v>163</v>
      </c>
      <c r="AG639" s="100" t="s">
        <v>162</v>
      </c>
      <c r="AH639" s="99" t="s">
        <v>161</v>
      </c>
      <c r="AI639" s="98"/>
      <c r="AJ639" s="96" t="s">
        <v>160</v>
      </c>
      <c r="AK639" s="95" t="s">
        <v>159</v>
      </c>
      <c r="AL639" s="94" t="s">
        <v>158</v>
      </c>
      <c r="AM639" s="96" t="s">
        <v>157</v>
      </c>
      <c r="AN639" s="95" t="s">
        <v>156</v>
      </c>
      <c r="AO639" s="94" t="s">
        <v>155</v>
      </c>
      <c r="AP639" s="96" t="s">
        <v>154</v>
      </c>
      <c r="AQ639" s="95" t="s">
        <v>153</v>
      </c>
      <c r="AR639" s="97" t="s">
        <v>152</v>
      </c>
      <c r="AS639" s="96" t="s">
        <v>151</v>
      </c>
      <c r="AT639" s="95" t="s">
        <v>150</v>
      </c>
      <c r="AU639" s="94" t="s">
        <v>149</v>
      </c>
      <c r="AV639" s="96" t="s">
        <v>148</v>
      </c>
      <c r="AW639" s="95" t="s">
        <v>147</v>
      </c>
      <c r="AX639" s="94" t="s">
        <v>146</v>
      </c>
      <c r="AY639" s="93" t="s">
        <v>145</v>
      </c>
      <c r="AZ639" s="92" t="s">
        <v>144</v>
      </c>
      <c r="BA639" s="92" t="s">
        <v>143</v>
      </c>
      <c r="BB639" s="91" t="s">
        <v>142</v>
      </c>
    </row>
    <row r="640" spans="2:62" ht="48" thickBot="1" x14ac:dyDescent="0.3">
      <c r="B640" s="90" t="s">
        <v>205</v>
      </c>
      <c r="C640" s="89"/>
      <c r="D640" s="88">
        <v>207</v>
      </c>
      <c r="E640" s="258"/>
      <c r="F640" s="259"/>
      <c r="G640" s="260"/>
      <c r="H640" s="87" t="s">
        <v>140</v>
      </c>
      <c r="I640" s="86"/>
      <c r="J640" s="86"/>
      <c r="K640" s="85"/>
      <c r="L640" s="84"/>
      <c r="M640" s="81"/>
      <c r="N640" s="84"/>
      <c r="O640" s="81"/>
      <c r="P640" s="84"/>
      <c r="Q640" s="81"/>
      <c r="R640" s="84"/>
      <c r="S640" s="81"/>
      <c r="T640" s="84"/>
      <c r="U640" s="81"/>
      <c r="V640" s="84"/>
      <c r="W640" s="81"/>
      <c r="X640" s="84"/>
      <c r="Y640" s="81"/>
      <c r="Z640" s="84"/>
      <c r="AA640" s="83"/>
      <c r="AB640" s="82" t="s">
        <v>139</v>
      </c>
      <c r="AC640" s="81"/>
      <c r="AD640" s="81"/>
      <c r="AE640" s="81"/>
      <c r="AF640" s="80"/>
      <c r="AG640" s="80"/>
      <c r="AH640" s="60"/>
      <c r="AI640" s="79" t="s">
        <v>138</v>
      </c>
      <c r="AJ640" s="78">
        <f t="shared" ref="AJ640:BB640" si="84">SUM(AJ642:AJ653)</f>
        <v>135</v>
      </c>
      <c r="AK640" s="77">
        <f t="shared" si="84"/>
        <v>0</v>
      </c>
      <c r="AL640" s="76">
        <f t="shared" si="84"/>
        <v>0</v>
      </c>
      <c r="AM640" s="78">
        <f t="shared" si="84"/>
        <v>55</v>
      </c>
      <c r="AN640" s="77">
        <f t="shared" si="84"/>
        <v>0</v>
      </c>
      <c r="AO640" s="76">
        <f t="shared" si="84"/>
        <v>5</v>
      </c>
      <c r="AP640" s="78">
        <f t="shared" si="84"/>
        <v>3</v>
      </c>
      <c r="AQ640" s="77">
        <f t="shared" si="84"/>
        <v>0</v>
      </c>
      <c r="AR640" s="76">
        <f t="shared" si="84"/>
        <v>0</v>
      </c>
      <c r="AS640" s="78">
        <f t="shared" si="84"/>
        <v>27</v>
      </c>
      <c r="AT640" s="77">
        <f t="shared" si="84"/>
        <v>0</v>
      </c>
      <c r="AU640" s="76">
        <f t="shared" si="84"/>
        <v>0</v>
      </c>
      <c r="AV640" s="78">
        <f t="shared" si="84"/>
        <v>0</v>
      </c>
      <c r="AW640" s="77">
        <f t="shared" si="84"/>
        <v>0</v>
      </c>
      <c r="AX640" s="76">
        <f t="shared" si="84"/>
        <v>0</v>
      </c>
      <c r="AY640" s="75">
        <f t="shared" si="84"/>
        <v>1</v>
      </c>
      <c r="AZ640" s="74">
        <f t="shared" si="84"/>
        <v>0</v>
      </c>
      <c r="BA640" s="74">
        <f t="shared" si="84"/>
        <v>3</v>
      </c>
      <c r="BB640" s="73">
        <f t="shared" si="84"/>
        <v>0</v>
      </c>
      <c r="BC640" s="72" t="s">
        <v>137</v>
      </c>
      <c r="BF640" s="5">
        <f>SUM(AJ640:AL640)/$BG$5</f>
        <v>45</v>
      </c>
      <c r="BG640" s="5">
        <f>SUM(AM640:AO640,AY640)/$BG$5</f>
        <v>20.333333333333332</v>
      </c>
      <c r="BH640" s="5">
        <f>SUM(AP640:AR640,AZ640)/$BG$5</f>
        <v>1</v>
      </c>
      <c r="BI640" s="5">
        <f>SUM(AS640:AU640,BA640)/$BG$5</f>
        <v>10</v>
      </c>
      <c r="BJ640" s="5">
        <f>SUM(AV640:AX640,BB640)/$BG$5</f>
        <v>0</v>
      </c>
    </row>
    <row r="641" spans="2:62" ht="37.5" thickBot="1" x14ac:dyDescent="0.3">
      <c r="B641" s="71"/>
      <c r="C641" s="70"/>
      <c r="D641" s="69"/>
      <c r="E641" s="68"/>
      <c r="F641" s="68"/>
      <c r="G641" s="67"/>
      <c r="H641" s="66"/>
      <c r="I641" s="64"/>
      <c r="J641" s="64"/>
      <c r="K641" s="65"/>
      <c r="L641" s="64"/>
      <c r="M641" s="62"/>
      <c r="N641" s="64"/>
      <c r="O641" s="62"/>
      <c r="P641" s="64"/>
      <c r="Q641" s="62"/>
      <c r="R641" s="64"/>
      <c r="S641" s="62"/>
      <c r="T641" s="64"/>
      <c r="U641" s="62"/>
      <c r="V641" s="64"/>
      <c r="W641" s="62"/>
      <c r="X641" s="64"/>
      <c r="Y641" s="62"/>
      <c r="Z641" s="64"/>
      <c r="AA641" s="62"/>
      <c r="AB641" s="63"/>
      <c r="AC641" s="62"/>
      <c r="AD641" s="62"/>
      <c r="AE641" s="62"/>
      <c r="AF641" s="61"/>
      <c r="AG641" s="61"/>
      <c r="AH641" s="60"/>
      <c r="AI641" s="59" t="s">
        <v>136</v>
      </c>
      <c r="AJ641" s="58">
        <f t="shared" ref="AJ641:BB641" si="85">AJ640/3</f>
        <v>45</v>
      </c>
      <c r="AK641" s="57">
        <f t="shared" si="85"/>
        <v>0</v>
      </c>
      <c r="AL641" s="56">
        <f t="shared" si="85"/>
        <v>0</v>
      </c>
      <c r="AM641" s="58">
        <f t="shared" si="85"/>
        <v>18.333333333333332</v>
      </c>
      <c r="AN641" s="57">
        <f t="shared" si="85"/>
        <v>0</v>
      </c>
      <c r="AO641" s="56">
        <f t="shared" si="85"/>
        <v>1.6666666666666667</v>
      </c>
      <c r="AP641" s="58">
        <f t="shared" si="85"/>
        <v>1</v>
      </c>
      <c r="AQ641" s="57">
        <f t="shared" si="85"/>
        <v>0</v>
      </c>
      <c r="AR641" s="56">
        <f t="shared" si="85"/>
        <v>0</v>
      </c>
      <c r="AS641" s="58">
        <f t="shared" si="85"/>
        <v>9</v>
      </c>
      <c r="AT641" s="57">
        <f t="shared" si="85"/>
        <v>0</v>
      </c>
      <c r="AU641" s="56">
        <f t="shared" si="85"/>
        <v>0</v>
      </c>
      <c r="AV641" s="58">
        <f t="shared" si="85"/>
        <v>0</v>
      </c>
      <c r="AW641" s="57">
        <f t="shared" si="85"/>
        <v>0</v>
      </c>
      <c r="AX641" s="56">
        <f t="shared" si="85"/>
        <v>0</v>
      </c>
      <c r="AY641" s="55">
        <f t="shared" si="85"/>
        <v>0.33333333333333331</v>
      </c>
      <c r="AZ641" s="54">
        <f t="shared" si="85"/>
        <v>0</v>
      </c>
      <c r="BA641" s="54">
        <f t="shared" si="85"/>
        <v>1</v>
      </c>
      <c r="BB641" s="53">
        <f t="shared" si="85"/>
        <v>0</v>
      </c>
      <c r="BC641" s="52" t="s">
        <v>135</v>
      </c>
    </row>
    <row r="642" spans="2:62" ht="28.15" customHeight="1" x14ac:dyDescent="0.2">
      <c r="B642" s="30"/>
      <c r="C642" s="242">
        <v>1</v>
      </c>
      <c r="D642" s="44"/>
      <c r="E642" s="43"/>
      <c r="F642" s="43"/>
      <c r="G642" s="42"/>
      <c r="H642" s="223" t="s">
        <v>384</v>
      </c>
      <c r="I642" s="246">
        <v>108</v>
      </c>
      <c r="J642" s="246">
        <v>29</v>
      </c>
      <c r="K642" s="246">
        <v>8</v>
      </c>
      <c r="L642" s="41" t="s">
        <v>133</v>
      </c>
      <c r="M642" s="40" t="s">
        <v>186</v>
      </c>
      <c r="N642" s="41" t="s">
        <v>131</v>
      </c>
      <c r="O642" s="40" t="s">
        <v>417</v>
      </c>
      <c r="P642" s="41" t="s">
        <v>130</v>
      </c>
      <c r="Q642" s="40" t="s">
        <v>1043</v>
      </c>
      <c r="R642" s="41" t="s">
        <v>129</v>
      </c>
      <c r="S642" s="40" t="s">
        <v>669</v>
      </c>
      <c r="T642" s="41" t="s">
        <v>128</v>
      </c>
      <c r="U642" s="40" t="s">
        <v>175</v>
      </c>
      <c r="V642" s="41" t="s">
        <v>127</v>
      </c>
      <c r="W642" s="40" t="s">
        <v>121</v>
      </c>
      <c r="X642" s="41" t="s">
        <v>126</v>
      </c>
      <c r="Y642" s="40"/>
      <c r="Z642" s="41" t="s">
        <v>125</v>
      </c>
      <c r="AA642" s="40"/>
      <c r="AB642" s="39"/>
      <c r="AC642" s="40"/>
      <c r="AD642" s="39" t="s">
        <v>215</v>
      </c>
      <c r="AE642" s="38" t="s">
        <v>664</v>
      </c>
      <c r="AF642" s="250"/>
      <c r="AG642" s="250"/>
      <c r="AH642" s="37"/>
      <c r="AI642" s="11"/>
      <c r="AJ642" s="233">
        <f>SUMPRODUCT(LEN($M642:$U645)-LEN(SUBSTITUTE($M642:$U645,"A", "")))</f>
        <v>47</v>
      </c>
      <c r="AK642" s="239">
        <f>SUMPRODUCT(LEN($X642:$X645)-LEN(SUBSTITUTE($X642:$X645,"A", "")))</f>
        <v>0</v>
      </c>
      <c r="AL642" s="230">
        <f>SUMPRODUCT(LEN($W642:$W645)-LEN(SUBSTITUTE($W642:$W645,"A", "")))</f>
        <v>0</v>
      </c>
      <c r="AM642" s="233">
        <f>SUMPRODUCT(LEN($M642:$U645)-LEN(SUBSTITUTE($M642:$U645,"S", "")))</f>
        <v>26</v>
      </c>
      <c r="AN642" s="239">
        <f>SUMPRODUCT(LEN($X642:$X645)-LEN(SUBSTITUTE($X642:$X645,"S", "")))</f>
        <v>0</v>
      </c>
      <c r="AO642" s="230">
        <f>SUMPRODUCT(LEN($W642:$W645)-LEN(SUBSTITUTE($W642:$W645,"S", "")))</f>
        <v>1</v>
      </c>
      <c r="AP642" s="233">
        <f>SUMPRODUCT(LEN($M642:$U645)-LEN(SUBSTITUTE($M642:$U645,"F", "")))</f>
        <v>1</v>
      </c>
      <c r="AQ642" s="239">
        <f>SUMPRODUCT(LEN($X642:$X645)-LEN(SUBSTITUTE($X642:$X645,"F", "")))</f>
        <v>0</v>
      </c>
      <c r="AR642" s="230">
        <f>SUMPRODUCT(LEN($W642:$W645)-LEN(SUBSTITUTE($W642:$W645,"F", "")))</f>
        <v>0</v>
      </c>
      <c r="AS642" s="233">
        <f>SUMPRODUCT(LEN($M642:$U645)-LEN(SUBSTITUTE($M642:$U645,"G", "")))</f>
        <v>10</v>
      </c>
      <c r="AT642" s="239">
        <f>SUMPRODUCT(LEN($X642:$X645)-LEN(SUBSTITUTE($X642:$X645,"G", "")))</f>
        <v>0</v>
      </c>
      <c r="AU642" s="230">
        <f>SUMPRODUCT(LEN($W642:$W645)-LEN(SUBSTITUTE($W642:$W645,"G", "")))</f>
        <v>0</v>
      </c>
      <c r="AV642" s="233">
        <f>SUMPRODUCT(LEN($L642:$U645)-LEN(SUBSTITUTE($L642:$U645,"M", "")))</f>
        <v>0</v>
      </c>
      <c r="AW642" s="236">
        <f>SUMPRODUCT(LEN($X642:$X645)-LEN(SUBSTITUTE($X642:$X645,"M", "")))</f>
        <v>0</v>
      </c>
      <c r="AX642" s="230">
        <f>SUMPRODUCT(LEN($W642:$W645)-LEN(SUBSTITUTE($W642:$W645,"M", "")))</f>
        <v>0</v>
      </c>
      <c r="AY642" s="291">
        <f>SUMPRODUCT(LEN($AE642:$AE645)-LEN(SUBSTITUTE($AE642:$AE645,"S", "")))</f>
        <v>1</v>
      </c>
      <c r="AZ642" s="227">
        <f>SUMPRODUCT(LEN($AE642:$AE645)-LEN(SUBSTITUTE($AE642:$AE645,"F", "")))</f>
        <v>0</v>
      </c>
      <c r="BA642" s="227">
        <f>SUMPRODUCT(LEN($AE642:$AE645)-LEN(SUBSTITUTE($AE642:$AE645,"G", "")))</f>
        <v>3</v>
      </c>
      <c r="BB642" s="294">
        <f>SUMPRODUCT(LEN($AE642:$AE645)-LEN(SUBSTITUTE($AE642:$AE645,"M", "")))</f>
        <v>0</v>
      </c>
    </row>
    <row r="643" spans="2:62" ht="28.15" customHeight="1" thickBot="1" x14ac:dyDescent="0.25">
      <c r="B643" s="30"/>
      <c r="C643" s="243"/>
      <c r="D643" s="36"/>
      <c r="E643" s="35"/>
      <c r="F643" s="35"/>
      <c r="G643" s="34"/>
      <c r="H643" s="224"/>
      <c r="I643" s="247"/>
      <c r="J643" s="247"/>
      <c r="K643" s="247"/>
      <c r="L643" s="33" t="s">
        <v>123</v>
      </c>
      <c r="M643" s="32" t="s">
        <v>186</v>
      </c>
      <c r="N643" s="33" t="s">
        <v>122</v>
      </c>
      <c r="O643" s="32" t="s">
        <v>1042</v>
      </c>
      <c r="P643" s="33" t="s">
        <v>120</v>
      </c>
      <c r="Q643" s="32" t="s">
        <v>682</v>
      </c>
      <c r="R643" s="33" t="s">
        <v>119</v>
      </c>
      <c r="S643" s="32" t="s">
        <v>854</v>
      </c>
      <c r="T643" s="33" t="s">
        <v>118</v>
      </c>
      <c r="U643" s="32" t="s">
        <v>113</v>
      </c>
      <c r="V643" s="33" t="s">
        <v>117</v>
      </c>
      <c r="W643" s="32"/>
      <c r="X643" s="33" t="s">
        <v>116</v>
      </c>
      <c r="Y643" s="32"/>
      <c r="Z643" s="33" t="s">
        <v>115</v>
      </c>
      <c r="AA643" s="32"/>
      <c r="AB643" s="31"/>
      <c r="AC643" s="32"/>
      <c r="AD643" s="31"/>
      <c r="AE643" s="23"/>
      <c r="AF643" s="251"/>
      <c r="AG643" s="251"/>
      <c r="AH643" s="22"/>
      <c r="AI643" s="11"/>
      <c r="AJ643" s="234"/>
      <c r="AK643" s="240"/>
      <c r="AL643" s="231"/>
      <c r="AM643" s="234"/>
      <c r="AN643" s="240"/>
      <c r="AO643" s="231"/>
      <c r="AP643" s="234"/>
      <c r="AQ643" s="240"/>
      <c r="AR643" s="231"/>
      <c r="AS643" s="234"/>
      <c r="AT643" s="240"/>
      <c r="AU643" s="231"/>
      <c r="AV643" s="234"/>
      <c r="AW643" s="237"/>
      <c r="AX643" s="231"/>
      <c r="AY643" s="292"/>
      <c r="AZ643" s="228"/>
      <c r="BA643" s="228"/>
      <c r="BB643" s="295"/>
    </row>
    <row r="644" spans="2:62" ht="28.15" customHeight="1" x14ac:dyDescent="0.2">
      <c r="B644" s="30"/>
      <c r="C644" s="244"/>
      <c r="D644" s="29"/>
      <c r="E644" s="28"/>
      <c r="F644" s="28"/>
      <c r="G644" s="27"/>
      <c r="H644" s="225"/>
      <c r="I644" s="248"/>
      <c r="J644" s="248"/>
      <c r="K644" s="248"/>
      <c r="L644" s="26" t="s">
        <v>114</v>
      </c>
      <c r="M644" s="25" t="s">
        <v>417</v>
      </c>
      <c r="N644" s="26" t="s">
        <v>112</v>
      </c>
      <c r="O644" s="25" t="s">
        <v>1041</v>
      </c>
      <c r="P644" s="26" t="s">
        <v>111</v>
      </c>
      <c r="Q644" s="25" t="s">
        <v>474</v>
      </c>
      <c r="R644" s="26" t="s">
        <v>110</v>
      </c>
      <c r="S644" s="25" t="s">
        <v>388</v>
      </c>
      <c r="T644" s="26" t="s">
        <v>109</v>
      </c>
      <c r="U644" s="25" t="s">
        <v>113</v>
      </c>
      <c r="V644" s="26" t="s">
        <v>108</v>
      </c>
      <c r="W644" s="25"/>
      <c r="X644" s="26" t="s">
        <v>107</v>
      </c>
      <c r="Y644" s="25"/>
      <c r="Z644" s="26" t="s">
        <v>106</v>
      </c>
      <c r="AA644" s="25"/>
      <c r="AB644" s="24"/>
      <c r="AC644" s="25"/>
      <c r="AD644" s="24"/>
      <c r="AE644" s="23"/>
      <c r="AF644" s="251"/>
      <c r="AG644" s="251"/>
      <c r="AH644" s="22"/>
      <c r="AI644" s="11"/>
      <c r="AJ644" s="234"/>
      <c r="AK644" s="240"/>
      <c r="AL644" s="231"/>
      <c r="AM644" s="234"/>
      <c r="AN644" s="240"/>
      <c r="AO644" s="231"/>
      <c r="AP644" s="234"/>
      <c r="AQ644" s="240"/>
      <c r="AR644" s="231"/>
      <c r="AS644" s="234"/>
      <c r="AT644" s="240"/>
      <c r="AU644" s="231"/>
      <c r="AV644" s="234"/>
      <c r="AW644" s="237"/>
      <c r="AX644" s="231"/>
      <c r="AY644" s="292"/>
      <c r="AZ644" s="228"/>
      <c r="BA644" s="228"/>
      <c r="BB644" s="295"/>
    </row>
    <row r="645" spans="2:62" ht="28.15" customHeight="1" thickBot="1" x14ac:dyDescent="0.25">
      <c r="B645" s="30"/>
      <c r="C645" s="253"/>
      <c r="D645" s="51"/>
      <c r="E645" s="50"/>
      <c r="F645" s="50"/>
      <c r="G645" s="49"/>
      <c r="H645" s="226"/>
      <c r="I645" s="254"/>
      <c r="J645" s="254"/>
      <c r="K645" s="254"/>
      <c r="L645" s="48" t="s">
        <v>105</v>
      </c>
      <c r="M645" s="47" t="s">
        <v>417</v>
      </c>
      <c r="N645" s="48" t="s">
        <v>103</v>
      </c>
      <c r="O645" s="47" t="s">
        <v>724</v>
      </c>
      <c r="P645" s="48" t="s">
        <v>102</v>
      </c>
      <c r="Q645" s="47" t="s">
        <v>389</v>
      </c>
      <c r="R645" s="48" t="s">
        <v>101</v>
      </c>
      <c r="S645" s="47" t="s">
        <v>195</v>
      </c>
      <c r="T645" s="48">
        <v>20</v>
      </c>
      <c r="U645" s="47" t="s">
        <v>121</v>
      </c>
      <c r="V645" s="48" t="s">
        <v>100</v>
      </c>
      <c r="W645" s="47"/>
      <c r="X645" s="48" t="s">
        <v>99</v>
      </c>
      <c r="Y645" s="47"/>
      <c r="Z645" s="48" t="s">
        <v>98</v>
      </c>
      <c r="AA645" s="47"/>
      <c r="AB645" s="16"/>
      <c r="AC645" s="47"/>
      <c r="AD645" s="16"/>
      <c r="AE645" s="46"/>
      <c r="AF645" s="255"/>
      <c r="AG645" s="255"/>
      <c r="AH645" s="45"/>
      <c r="AI645" s="11"/>
      <c r="AJ645" s="235"/>
      <c r="AK645" s="241"/>
      <c r="AL645" s="232"/>
      <c r="AM645" s="235"/>
      <c r="AN645" s="241"/>
      <c r="AO645" s="232"/>
      <c r="AP645" s="235"/>
      <c r="AQ645" s="241"/>
      <c r="AR645" s="232"/>
      <c r="AS645" s="235"/>
      <c r="AT645" s="241"/>
      <c r="AU645" s="232"/>
      <c r="AV645" s="235"/>
      <c r="AW645" s="238"/>
      <c r="AX645" s="232"/>
      <c r="AY645" s="293"/>
      <c r="AZ645" s="229"/>
      <c r="BA645" s="229"/>
      <c r="BB645" s="296"/>
    </row>
    <row r="646" spans="2:62" ht="28.15" customHeight="1" x14ac:dyDescent="0.2">
      <c r="B646" s="30"/>
      <c r="C646" s="242">
        <v>2</v>
      </c>
      <c r="D646" s="44"/>
      <c r="E646" s="43"/>
      <c r="F646" s="43"/>
      <c r="G646" s="42"/>
      <c r="H646" s="223"/>
      <c r="I646" s="246">
        <v>88</v>
      </c>
      <c r="J646" s="246">
        <v>29</v>
      </c>
      <c r="K646" s="246">
        <v>7</v>
      </c>
      <c r="L646" s="41" t="s">
        <v>133</v>
      </c>
      <c r="M646" s="40" t="s">
        <v>132</v>
      </c>
      <c r="N646" s="41" t="s">
        <v>131</v>
      </c>
      <c r="O646" s="40" t="s">
        <v>417</v>
      </c>
      <c r="P646" s="41" t="s">
        <v>130</v>
      </c>
      <c r="Q646" s="40" t="s">
        <v>417</v>
      </c>
      <c r="R646" s="41" t="s">
        <v>129</v>
      </c>
      <c r="S646" s="40" t="s">
        <v>494</v>
      </c>
      <c r="T646" s="41" t="s">
        <v>128</v>
      </c>
      <c r="U646" s="40" t="s">
        <v>217</v>
      </c>
      <c r="V646" s="41" t="s">
        <v>127</v>
      </c>
      <c r="W646" s="40" t="s">
        <v>121</v>
      </c>
      <c r="X646" s="41" t="s">
        <v>126</v>
      </c>
      <c r="Y646" s="40"/>
      <c r="Z646" s="41" t="s">
        <v>125</v>
      </c>
      <c r="AA646" s="40"/>
      <c r="AB646" s="39"/>
      <c r="AC646" s="40"/>
      <c r="AD646" s="39" t="s">
        <v>1040</v>
      </c>
      <c r="AE646" s="38"/>
      <c r="AF646" s="250"/>
      <c r="AG646" s="250"/>
      <c r="AH646" s="37"/>
      <c r="AI646" s="11"/>
      <c r="AJ646" s="233">
        <f>SUMPRODUCT(LEN($M646:$U649)-LEN(SUBSTITUTE($M646:$U649,"A", "")))</f>
        <v>51</v>
      </c>
      <c r="AK646" s="239">
        <f>SUMPRODUCT(LEN($X646:$X649)-LEN(SUBSTITUTE($X646:$X649,"A", "")))</f>
        <v>0</v>
      </c>
      <c r="AL646" s="230">
        <f>SUMPRODUCT(LEN($W646:$W649)-LEN(SUBSTITUTE($W646:$W649,"A", "")))</f>
        <v>0</v>
      </c>
      <c r="AM646" s="233">
        <f>SUMPRODUCT(LEN($M646:$U649)-LEN(SUBSTITUTE($M646:$U649,"S", "")))</f>
        <v>15</v>
      </c>
      <c r="AN646" s="239">
        <f>SUMPRODUCT(LEN($X646:$X649)-LEN(SUBSTITUTE($X646:$X649,"S", "")))</f>
        <v>0</v>
      </c>
      <c r="AO646" s="230">
        <f>SUMPRODUCT(LEN($W646:$W649)-LEN(SUBSTITUTE($W646:$W649,"S", "")))</f>
        <v>2</v>
      </c>
      <c r="AP646" s="233">
        <f>SUMPRODUCT(LEN($M646:$U649)-LEN(SUBSTITUTE($M646:$U649,"F", "")))</f>
        <v>1</v>
      </c>
      <c r="AQ646" s="239">
        <f>SUMPRODUCT(LEN($X646:$X649)-LEN(SUBSTITUTE($X646:$X649,"F", "")))</f>
        <v>0</v>
      </c>
      <c r="AR646" s="230">
        <f>SUMPRODUCT(LEN($W646:$W649)-LEN(SUBSTITUTE($W646:$W649,"F", "")))</f>
        <v>0</v>
      </c>
      <c r="AS646" s="233">
        <f>SUMPRODUCT(LEN($M646:$U649)-LEN(SUBSTITUTE($M646:$U649,"G", "")))</f>
        <v>10</v>
      </c>
      <c r="AT646" s="239">
        <f>SUMPRODUCT(LEN($X646:$X649)-LEN(SUBSTITUTE($X646:$X649,"G", "")))</f>
        <v>0</v>
      </c>
      <c r="AU646" s="230">
        <f>SUMPRODUCT(LEN($W646:$W649)-LEN(SUBSTITUTE($W646:$W649,"G", "")))</f>
        <v>0</v>
      </c>
      <c r="AV646" s="233">
        <f>SUMPRODUCT(LEN($L646:$U649)-LEN(SUBSTITUTE($L646:$U649,"M", "")))</f>
        <v>0</v>
      </c>
      <c r="AW646" s="236">
        <f>SUMPRODUCT(LEN($X646:$X649)-LEN(SUBSTITUTE($X646:$X649,"M", "")))</f>
        <v>0</v>
      </c>
      <c r="AX646" s="230">
        <f>SUMPRODUCT(LEN($W646:$W649)-LEN(SUBSTITUTE($W646:$W649,"M", "")))</f>
        <v>0</v>
      </c>
      <c r="AY646" s="291">
        <f>SUMPRODUCT(LEN($AE646:$AE649)-LEN(SUBSTITUTE($AE646:$AE649,"S", "")))</f>
        <v>0</v>
      </c>
      <c r="AZ646" s="227">
        <f>SUMPRODUCT(LEN($AE646:$AE649)-LEN(SUBSTITUTE($AE646:$AE649,"F", "")))</f>
        <v>0</v>
      </c>
      <c r="BA646" s="227">
        <f>SUMPRODUCT(LEN($AE646:$AE649)-LEN(SUBSTITUTE($AE646:$AE649,"G", "")))</f>
        <v>0</v>
      </c>
      <c r="BB646" s="294">
        <f>SUMPRODUCT(LEN($AE646:$AE649)-LEN(SUBSTITUTE($AE646:$AE649,"M", "")))</f>
        <v>0</v>
      </c>
    </row>
    <row r="647" spans="2:62" ht="28.15" customHeight="1" thickBot="1" x14ac:dyDescent="0.25">
      <c r="B647" s="30"/>
      <c r="C647" s="243"/>
      <c r="D647" s="36"/>
      <c r="E647" s="35"/>
      <c r="F647" s="35"/>
      <c r="G647" s="34"/>
      <c r="H647" s="224"/>
      <c r="I647" s="247"/>
      <c r="J647" s="247"/>
      <c r="K647" s="247"/>
      <c r="L647" s="33" t="s">
        <v>123</v>
      </c>
      <c r="M647" s="32" t="s">
        <v>389</v>
      </c>
      <c r="N647" s="33" t="s">
        <v>122</v>
      </c>
      <c r="O647" s="32" t="s">
        <v>621</v>
      </c>
      <c r="P647" s="33" t="s">
        <v>120</v>
      </c>
      <c r="Q647" s="32" t="s">
        <v>742</v>
      </c>
      <c r="R647" s="33" t="s">
        <v>119</v>
      </c>
      <c r="S647" s="32" t="s">
        <v>377</v>
      </c>
      <c r="T647" s="33" t="s">
        <v>118</v>
      </c>
      <c r="U647" s="32" t="s">
        <v>215</v>
      </c>
      <c r="V647" s="33" t="s">
        <v>117</v>
      </c>
      <c r="W647" s="32" t="s">
        <v>121</v>
      </c>
      <c r="X647" s="33" t="s">
        <v>116</v>
      </c>
      <c r="Y647" s="32"/>
      <c r="Z647" s="33" t="s">
        <v>115</v>
      </c>
      <c r="AA647" s="32"/>
      <c r="AB647" s="31"/>
      <c r="AC647" s="32"/>
      <c r="AD647" s="31" t="s">
        <v>517</v>
      </c>
      <c r="AE647" s="23"/>
      <c r="AF647" s="251"/>
      <c r="AG647" s="251"/>
      <c r="AH647" s="22"/>
      <c r="AI647" s="11"/>
      <c r="AJ647" s="234"/>
      <c r="AK647" s="240"/>
      <c r="AL647" s="231"/>
      <c r="AM647" s="234"/>
      <c r="AN647" s="240"/>
      <c r="AO647" s="231"/>
      <c r="AP647" s="234"/>
      <c r="AQ647" s="240"/>
      <c r="AR647" s="231"/>
      <c r="AS647" s="234"/>
      <c r="AT647" s="240"/>
      <c r="AU647" s="231"/>
      <c r="AV647" s="234"/>
      <c r="AW647" s="237"/>
      <c r="AX647" s="231"/>
      <c r="AY647" s="292"/>
      <c r="AZ647" s="228"/>
      <c r="BA647" s="228"/>
      <c r="BB647" s="295"/>
    </row>
    <row r="648" spans="2:62" ht="28.15" customHeight="1" x14ac:dyDescent="0.2">
      <c r="B648" s="30"/>
      <c r="C648" s="244"/>
      <c r="D648" s="29"/>
      <c r="E648" s="28"/>
      <c r="F648" s="28"/>
      <c r="G648" s="27"/>
      <c r="H648" s="225"/>
      <c r="I648" s="248"/>
      <c r="J648" s="248"/>
      <c r="K648" s="248"/>
      <c r="L648" s="26" t="s">
        <v>114</v>
      </c>
      <c r="M648" s="25" t="s">
        <v>417</v>
      </c>
      <c r="N648" s="26" t="s">
        <v>112</v>
      </c>
      <c r="O648" s="25" t="s">
        <v>186</v>
      </c>
      <c r="P648" s="26" t="s">
        <v>111</v>
      </c>
      <c r="Q648" s="25" t="s">
        <v>633</v>
      </c>
      <c r="R648" s="26" t="s">
        <v>110</v>
      </c>
      <c r="S648" s="25" t="s">
        <v>482</v>
      </c>
      <c r="T648" s="26" t="s">
        <v>109</v>
      </c>
      <c r="U648" s="25" t="s">
        <v>124</v>
      </c>
      <c r="V648" s="26" t="s">
        <v>108</v>
      </c>
      <c r="W648" s="25"/>
      <c r="X648" s="26" t="s">
        <v>107</v>
      </c>
      <c r="Y648" s="25"/>
      <c r="Z648" s="26" t="s">
        <v>106</v>
      </c>
      <c r="AA648" s="25"/>
      <c r="AB648" s="24"/>
      <c r="AC648" s="25"/>
      <c r="AD648" s="24"/>
      <c r="AE648" s="23"/>
      <c r="AF648" s="251"/>
      <c r="AG648" s="251"/>
      <c r="AH648" s="22"/>
      <c r="AI648" s="11"/>
      <c r="AJ648" s="234"/>
      <c r="AK648" s="240"/>
      <c r="AL648" s="231"/>
      <c r="AM648" s="234"/>
      <c r="AN648" s="240"/>
      <c r="AO648" s="231"/>
      <c r="AP648" s="234"/>
      <c r="AQ648" s="240"/>
      <c r="AR648" s="231"/>
      <c r="AS648" s="234"/>
      <c r="AT648" s="240"/>
      <c r="AU648" s="231"/>
      <c r="AV648" s="234"/>
      <c r="AW648" s="237"/>
      <c r="AX648" s="231"/>
      <c r="AY648" s="292"/>
      <c r="AZ648" s="228"/>
      <c r="BA648" s="228"/>
      <c r="BB648" s="295"/>
    </row>
    <row r="649" spans="2:62" ht="28.15" customHeight="1" thickBot="1" x14ac:dyDescent="0.25">
      <c r="B649" s="30"/>
      <c r="C649" s="253"/>
      <c r="D649" s="51"/>
      <c r="E649" s="50"/>
      <c r="F649" s="50"/>
      <c r="G649" s="49"/>
      <c r="H649" s="226"/>
      <c r="I649" s="254"/>
      <c r="J649" s="254"/>
      <c r="K649" s="254"/>
      <c r="L649" s="48" t="s">
        <v>105</v>
      </c>
      <c r="M649" s="47" t="s">
        <v>452</v>
      </c>
      <c r="N649" s="48" t="s">
        <v>103</v>
      </c>
      <c r="O649" s="47" t="s">
        <v>611</v>
      </c>
      <c r="P649" s="48" t="s">
        <v>102</v>
      </c>
      <c r="Q649" s="47" t="s">
        <v>1039</v>
      </c>
      <c r="R649" s="48" t="s">
        <v>101</v>
      </c>
      <c r="S649" s="47" t="s">
        <v>195</v>
      </c>
      <c r="T649" s="48">
        <v>20</v>
      </c>
      <c r="U649" s="47" t="s">
        <v>113</v>
      </c>
      <c r="V649" s="48" t="s">
        <v>100</v>
      </c>
      <c r="W649" s="47"/>
      <c r="X649" s="48" t="s">
        <v>99</v>
      </c>
      <c r="Y649" s="47"/>
      <c r="Z649" s="48" t="s">
        <v>98</v>
      </c>
      <c r="AA649" s="47"/>
      <c r="AB649" s="16"/>
      <c r="AC649" s="47"/>
      <c r="AD649" s="16"/>
      <c r="AE649" s="46"/>
      <c r="AF649" s="255"/>
      <c r="AG649" s="255"/>
      <c r="AH649" s="45"/>
      <c r="AI649" s="11"/>
      <c r="AJ649" s="235"/>
      <c r="AK649" s="241"/>
      <c r="AL649" s="232"/>
      <c r="AM649" s="235"/>
      <c r="AN649" s="241"/>
      <c r="AO649" s="232"/>
      <c r="AP649" s="235"/>
      <c r="AQ649" s="241"/>
      <c r="AR649" s="232"/>
      <c r="AS649" s="235"/>
      <c r="AT649" s="241"/>
      <c r="AU649" s="232"/>
      <c r="AV649" s="235"/>
      <c r="AW649" s="238"/>
      <c r="AX649" s="232"/>
      <c r="AY649" s="293"/>
      <c r="AZ649" s="229"/>
      <c r="BA649" s="229"/>
      <c r="BB649" s="296"/>
    </row>
    <row r="650" spans="2:62" ht="28.15" customHeight="1" x14ac:dyDescent="0.2">
      <c r="B650" s="30"/>
      <c r="C650" s="242">
        <v>3</v>
      </c>
      <c r="D650" s="44"/>
      <c r="E650" s="43"/>
      <c r="F650" s="43"/>
      <c r="G650" s="42"/>
      <c r="H650" s="223"/>
      <c r="I650" s="246">
        <v>89</v>
      </c>
      <c r="J650" s="246">
        <v>29</v>
      </c>
      <c r="K650" s="246">
        <v>7</v>
      </c>
      <c r="L650" s="41" t="s">
        <v>133</v>
      </c>
      <c r="M650" s="40" t="s">
        <v>132</v>
      </c>
      <c r="N650" s="41" t="s">
        <v>131</v>
      </c>
      <c r="O650" s="40" t="s">
        <v>377</v>
      </c>
      <c r="P650" s="41" t="s">
        <v>130</v>
      </c>
      <c r="Q650" s="40" t="s">
        <v>452</v>
      </c>
      <c r="R650" s="41" t="s">
        <v>129</v>
      </c>
      <c r="S650" s="40" t="s">
        <v>411</v>
      </c>
      <c r="T650" s="41" t="s">
        <v>128</v>
      </c>
      <c r="U650" s="40" t="s">
        <v>113</v>
      </c>
      <c r="V650" s="41" t="s">
        <v>127</v>
      </c>
      <c r="W650" s="40" t="s">
        <v>121</v>
      </c>
      <c r="X650" s="41" t="s">
        <v>126</v>
      </c>
      <c r="Y650" s="40"/>
      <c r="Z650" s="41" t="s">
        <v>125</v>
      </c>
      <c r="AA650" s="40"/>
      <c r="AB650" s="39"/>
      <c r="AC650" s="40"/>
      <c r="AD650" s="39"/>
      <c r="AE650" s="38"/>
      <c r="AF650" s="250"/>
      <c r="AG650" s="250"/>
      <c r="AH650" s="37"/>
      <c r="AI650" s="11"/>
      <c r="AJ650" s="233">
        <f>SUMPRODUCT(LEN($M650:$U653)-LEN(SUBSTITUTE($M650:$U653,"A", "")))</f>
        <v>37</v>
      </c>
      <c r="AK650" s="239">
        <f>SUMPRODUCT(LEN($X650:$X653)-LEN(SUBSTITUTE($X650:$X653,"A", "")))</f>
        <v>0</v>
      </c>
      <c r="AL650" s="230">
        <f>SUMPRODUCT(LEN($W650:$W653)-LEN(SUBSTITUTE($W650:$W653,"A", "")))</f>
        <v>0</v>
      </c>
      <c r="AM650" s="233">
        <f>SUMPRODUCT(LEN($M650:$U653)-LEN(SUBSTITUTE($M650:$U653,"S", "")))</f>
        <v>14</v>
      </c>
      <c r="AN650" s="239">
        <f>SUMPRODUCT(LEN($X650:$X653)-LEN(SUBSTITUTE($X650:$X653,"S", "")))</f>
        <v>0</v>
      </c>
      <c r="AO650" s="230">
        <f>SUMPRODUCT(LEN($W650:$W653)-LEN(SUBSTITUTE($W650:$W653,"S", "")))</f>
        <v>2</v>
      </c>
      <c r="AP650" s="233">
        <f>SUMPRODUCT(LEN($M650:$U653)-LEN(SUBSTITUTE($M650:$U653,"F", "")))</f>
        <v>1</v>
      </c>
      <c r="AQ650" s="239">
        <f>SUMPRODUCT(LEN($X650:$X653)-LEN(SUBSTITUTE($X650:$X653,"F", "")))</f>
        <v>0</v>
      </c>
      <c r="AR650" s="230">
        <f>SUMPRODUCT(LEN($W650:$W653)-LEN(SUBSTITUTE($W650:$W653,"F", "")))</f>
        <v>0</v>
      </c>
      <c r="AS650" s="233">
        <f>SUMPRODUCT(LEN($M650:$U653)-LEN(SUBSTITUTE($M650:$U653,"G", "")))</f>
        <v>7</v>
      </c>
      <c r="AT650" s="239">
        <f>SUMPRODUCT(LEN($X650:$X653)-LEN(SUBSTITUTE($X650:$X653,"G", "")))</f>
        <v>0</v>
      </c>
      <c r="AU650" s="230">
        <f>SUMPRODUCT(LEN($W650:$W653)-LEN(SUBSTITUTE($W650:$W653,"G", "")))</f>
        <v>0</v>
      </c>
      <c r="AV650" s="233">
        <f>SUMPRODUCT(LEN($L650:$U653)-LEN(SUBSTITUTE($L650:$U653,"M", "")))</f>
        <v>0</v>
      </c>
      <c r="AW650" s="236">
        <f>SUMPRODUCT(LEN($X650:$X653)-LEN(SUBSTITUTE($X650:$X653,"M", "")))</f>
        <v>0</v>
      </c>
      <c r="AX650" s="230">
        <f>SUMPRODUCT(LEN($W650:$W653)-LEN(SUBSTITUTE($W650:$W653,"M", "")))</f>
        <v>0</v>
      </c>
      <c r="AY650" s="291">
        <f>SUMPRODUCT(LEN($AE650:$AE653)-LEN(SUBSTITUTE($AE650:$AE653,"S", "")))</f>
        <v>0</v>
      </c>
      <c r="AZ650" s="227">
        <f>SUMPRODUCT(LEN($AE650:$AE653)-LEN(SUBSTITUTE($AE650:$AE653,"F", "")))</f>
        <v>0</v>
      </c>
      <c r="BA650" s="227">
        <f>SUMPRODUCT(LEN($AE650:$AE653)-LEN(SUBSTITUTE($AE650:$AE653,"G", "")))</f>
        <v>0</v>
      </c>
      <c r="BB650" s="294">
        <f>SUMPRODUCT(LEN($AE650:$AE653)-LEN(SUBSTITUTE($AE650:$AE653,"M", "")))</f>
        <v>0</v>
      </c>
    </row>
    <row r="651" spans="2:62" ht="28.15" customHeight="1" thickBot="1" x14ac:dyDescent="0.25">
      <c r="B651" s="30"/>
      <c r="C651" s="243"/>
      <c r="D651" s="36"/>
      <c r="E651" s="35"/>
      <c r="F651" s="35"/>
      <c r="G651" s="34"/>
      <c r="H651" s="224"/>
      <c r="I651" s="247"/>
      <c r="J651" s="247"/>
      <c r="K651" s="247"/>
      <c r="L651" s="33" t="s">
        <v>123</v>
      </c>
      <c r="M651" s="32" t="s">
        <v>132</v>
      </c>
      <c r="N651" s="33" t="s">
        <v>122</v>
      </c>
      <c r="O651" s="32" t="s">
        <v>186</v>
      </c>
      <c r="P651" s="33" t="s">
        <v>120</v>
      </c>
      <c r="Q651" s="32" t="s">
        <v>376</v>
      </c>
      <c r="R651" s="33" t="s">
        <v>119</v>
      </c>
      <c r="S651" s="32" t="s">
        <v>444</v>
      </c>
      <c r="T651" s="33" t="s">
        <v>118</v>
      </c>
      <c r="U651" s="32" t="s">
        <v>203</v>
      </c>
      <c r="V651" s="33" t="s">
        <v>117</v>
      </c>
      <c r="W651" s="32" t="s">
        <v>121</v>
      </c>
      <c r="X651" s="33" t="s">
        <v>116</v>
      </c>
      <c r="Y651" s="32"/>
      <c r="Z651" s="33" t="s">
        <v>115</v>
      </c>
      <c r="AA651" s="32"/>
      <c r="AB651" s="31"/>
      <c r="AC651" s="32"/>
      <c r="AD651" s="31"/>
      <c r="AE651" s="23"/>
      <c r="AF651" s="251"/>
      <c r="AG651" s="251"/>
      <c r="AH651" s="22"/>
      <c r="AI651" s="11"/>
      <c r="AJ651" s="234"/>
      <c r="AK651" s="240"/>
      <c r="AL651" s="231"/>
      <c r="AM651" s="234"/>
      <c r="AN651" s="240"/>
      <c r="AO651" s="231"/>
      <c r="AP651" s="234"/>
      <c r="AQ651" s="240"/>
      <c r="AR651" s="231"/>
      <c r="AS651" s="234"/>
      <c r="AT651" s="240"/>
      <c r="AU651" s="231"/>
      <c r="AV651" s="234"/>
      <c r="AW651" s="237"/>
      <c r="AX651" s="231"/>
      <c r="AY651" s="292"/>
      <c r="AZ651" s="228"/>
      <c r="BA651" s="228"/>
      <c r="BB651" s="295"/>
    </row>
    <row r="652" spans="2:62" ht="28.15" customHeight="1" x14ac:dyDescent="0.2">
      <c r="B652" s="30"/>
      <c r="C652" s="244"/>
      <c r="D652" s="29"/>
      <c r="E652" s="28"/>
      <c r="F652" s="28"/>
      <c r="G652" s="27"/>
      <c r="H652" s="225"/>
      <c r="I652" s="248"/>
      <c r="J652" s="248"/>
      <c r="K652" s="248"/>
      <c r="L652" s="26" t="s">
        <v>114</v>
      </c>
      <c r="M652" s="25" t="s">
        <v>132</v>
      </c>
      <c r="N652" s="26" t="s">
        <v>112</v>
      </c>
      <c r="O652" s="25" t="s">
        <v>527</v>
      </c>
      <c r="P652" s="26" t="s">
        <v>111</v>
      </c>
      <c r="Q652" s="25" t="s">
        <v>186</v>
      </c>
      <c r="R652" s="26" t="s">
        <v>110</v>
      </c>
      <c r="S652" s="25" t="s">
        <v>203</v>
      </c>
      <c r="T652" s="26" t="s">
        <v>109</v>
      </c>
      <c r="U652" s="25" t="s">
        <v>113</v>
      </c>
      <c r="V652" s="26" t="s">
        <v>108</v>
      </c>
      <c r="W652" s="25"/>
      <c r="X652" s="26" t="s">
        <v>107</v>
      </c>
      <c r="Y652" s="25"/>
      <c r="Z652" s="26" t="s">
        <v>106</v>
      </c>
      <c r="AA652" s="25"/>
      <c r="AB652" s="24"/>
      <c r="AC652" s="25"/>
      <c r="AD652" s="24"/>
      <c r="AE652" s="23"/>
      <c r="AF652" s="251"/>
      <c r="AG652" s="251"/>
      <c r="AH652" s="22"/>
      <c r="AI652" s="11"/>
      <c r="AJ652" s="234"/>
      <c r="AK652" s="240"/>
      <c r="AL652" s="231"/>
      <c r="AM652" s="234"/>
      <c r="AN652" s="240"/>
      <c r="AO652" s="231"/>
      <c r="AP652" s="234"/>
      <c r="AQ652" s="240"/>
      <c r="AR652" s="231"/>
      <c r="AS652" s="234"/>
      <c r="AT652" s="240"/>
      <c r="AU652" s="231"/>
      <c r="AV652" s="234"/>
      <c r="AW652" s="237"/>
      <c r="AX652" s="231"/>
      <c r="AY652" s="292"/>
      <c r="AZ652" s="228"/>
      <c r="BA652" s="228"/>
      <c r="BB652" s="295"/>
    </row>
    <row r="653" spans="2:62" ht="28.15" customHeight="1" thickBot="1" x14ac:dyDescent="0.25">
      <c r="B653" s="21"/>
      <c r="C653" s="245"/>
      <c r="D653" s="20"/>
      <c r="E653" s="19"/>
      <c r="F653" s="19"/>
      <c r="G653" s="18"/>
      <c r="H653" s="226"/>
      <c r="I653" s="249"/>
      <c r="J653" s="249"/>
      <c r="K653" s="249"/>
      <c r="L653" s="17" t="s">
        <v>105</v>
      </c>
      <c r="M653" s="15" t="s">
        <v>186</v>
      </c>
      <c r="N653" s="17" t="s">
        <v>103</v>
      </c>
      <c r="O653" s="15" t="s">
        <v>527</v>
      </c>
      <c r="P653" s="17" t="s">
        <v>102</v>
      </c>
      <c r="Q653" s="15" t="s">
        <v>454</v>
      </c>
      <c r="R653" s="17" t="s">
        <v>101</v>
      </c>
      <c r="S653" s="15" t="s">
        <v>195</v>
      </c>
      <c r="T653" s="17">
        <v>20</v>
      </c>
      <c r="U653" s="15" t="s">
        <v>121</v>
      </c>
      <c r="V653" s="17" t="s">
        <v>100</v>
      </c>
      <c r="W653" s="15"/>
      <c r="X653" s="17" t="s">
        <v>99</v>
      </c>
      <c r="Y653" s="15"/>
      <c r="Z653" s="17" t="s">
        <v>98</v>
      </c>
      <c r="AA653" s="15"/>
      <c r="AB653" s="16"/>
      <c r="AC653" s="15"/>
      <c r="AD653" s="14"/>
      <c r="AE653" s="13"/>
      <c r="AF653" s="252"/>
      <c r="AG653" s="252"/>
      <c r="AH653" s="12"/>
      <c r="AI653" s="11"/>
      <c r="AJ653" s="235"/>
      <c r="AK653" s="241"/>
      <c r="AL653" s="232"/>
      <c r="AM653" s="235"/>
      <c r="AN653" s="241"/>
      <c r="AO653" s="232"/>
      <c r="AP653" s="235"/>
      <c r="AQ653" s="241"/>
      <c r="AR653" s="232"/>
      <c r="AS653" s="235"/>
      <c r="AT653" s="241"/>
      <c r="AU653" s="232"/>
      <c r="AV653" s="235"/>
      <c r="AW653" s="238"/>
      <c r="AX653" s="232"/>
      <c r="AY653" s="293"/>
      <c r="AZ653" s="229"/>
      <c r="BA653" s="229"/>
      <c r="BB653" s="296"/>
    </row>
    <row r="654" spans="2:62" ht="85.9" customHeight="1" thickTop="1" thickBot="1" x14ac:dyDescent="0.35">
      <c r="B654" s="105" t="s">
        <v>174</v>
      </c>
      <c r="C654" s="95" t="s">
        <v>173</v>
      </c>
      <c r="D654" s="100" t="s">
        <v>172</v>
      </c>
      <c r="E654" s="104" t="s">
        <v>171</v>
      </c>
      <c r="F654" s="103"/>
      <c r="G654" s="102"/>
      <c r="H654" s="101" t="s">
        <v>170</v>
      </c>
      <c r="I654" s="100" t="s">
        <v>96</v>
      </c>
      <c r="J654" s="100" t="s">
        <v>169</v>
      </c>
      <c r="K654" s="100" t="s">
        <v>97</v>
      </c>
      <c r="L654" s="256" t="s">
        <v>168</v>
      </c>
      <c r="M654" s="262"/>
      <c r="N654" s="256" t="s">
        <v>167</v>
      </c>
      <c r="O654" s="262"/>
      <c r="P654" s="256" t="s">
        <v>167</v>
      </c>
      <c r="Q654" s="257"/>
      <c r="R654" s="256" t="s">
        <v>167</v>
      </c>
      <c r="S654" s="257"/>
      <c r="T654" s="256" t="s">
        <v>167</v>
      </c>
      <c r="U654" s="257"/>
      <c r="V654" s="256" t="s">
        <v>167</v>
      </c>
      <c r="W654" s="257"/>
      <c r="X654" s="256" t="s">
        <v>167</v>
      </c>
      <c r="Y654" s="257"/>
      <c r="Z654" s="256" t="s">
        <v>167</v>
      </c>
      <c r="AA654" s="257"/>
      <c r="AB654" s="261" t="s">
        <v>166</v>
      </c>
      <c r="AC654" s="257"/>
      <c r="AD654" s="101" t="s">
        <v>165</v>
      </c>
      <c r="AE654" s="101" t="s">
        <v>164</v>
      </c>
      <c r="AF654" s="100" t="s">
        <v>163</v>
      </c>
      <c r="AG654" s="100" t="s">
        <v>162</v>
      </c>
      <c r="AH654" s="99" t="s">
        <v>161</v>
      </c>
      <c r="AI654" s="98"/>
      <c r="AJ654" s="96" t="s">
        <v>160</v>
      </c>
      <c r="AK654" s="95" t="s">
        <v>159</v>
      </c>
      <c r="AL654" s="94" t="s">
        <v>158</v>
      </c>
      <c r="AM654" s="96" t="s">
        <v>157</v>
      </c>
      <c r="AN654" s="95" t="s">
        <v>156</v>
      </c>
      <c r="AO654" s="94" t="s">
        <v>155</v>
      </c>
      <c r="AP654" s="96" t="s">
        <v>154</v>
      </c>
      <c r="AQ654" s="95" t="s">
        <v>153</v>
      </c>
      <c r="AR654" s="97" t="s">
        <v>152</v>
      </c>
      <c r="AS654" s="96" t="s">
        <v>151</v>
      </c>
      <c r="AT654" s="95" t="s">
        <v>150</v>
      </c>
      <c r="AU654" s="94" t="s">
        <v>149</v>
      </c>
      <c r="AV654" s="96" t="s">
        <v>148</v>
      </c>
      <c r="AW654" s="95" t="s">
        <v>147</v>
      </c>
      <c r="AX654" s="94" t="s">
        <v>146</v>
      </c>
      <c r="AY654" s="93" t="s">
        <v>145</v>
      </c>
      <c r="AZ654" s="92" t="s">
        <v>144</v>
      </c>
      <c r="BA654" s="92" t="s">
        <v>143</v>
      </c>
      <c r="BB654" s="91" t="s">
        <v>142</v>
      </c>
    </row>
    <row r="655" spans="2:62" ht="48" thickBot="1" x14ac:dyDescent="0.3">
      <c r="B655" s="90" t="s">
        <v>204</v>
      </c>
      <c r="C655" s="89"/>
      <c r="D655" s="88">
        <v>206</v>
      </c>
      <c r="E655" s="258"/>
      <c r="F655" s="259"/>
      <c r="G655" s="260"/>
      <c r="H655" s="87" t="s">
        <v>140</v>
      </c>
      <c r="I655" s="86"/>
      <c r="J655" s="86"/>
      <c r="K655" s="85"/>
      <c r="L655" s="84"/>
      <c r="M655" s="81"/>
      <c r="N655" s="84"/>
      <c r="O655" s="81"/>
      <c r="P655" s="84"/>
      <c r="Q655" s="81"/>
      <c r="R655" s="84"/>
      <c r="S655" s="81"/>
      <c r="T655" s="84"/>
      <c r="U655" s="81"/>
      <c r="V655" s="84"/>
      <c r="W655" s="81"/>
      <c r="X655" s="84"/>
      <c r="Y655" s="81"/>
      <c r="Z655" s="84"/>
      <c r="AA655" s="83"/>
      <c r="AB655" s="82" t="s">
        <v>139</v>
      </c>
      <c r="AC655" s="81"/>
      <c r="AD655" s="81"/>
      <c r="AE655" s="81"/>
      <c r="AF655" s="80"/>
      <c r="AG655" s="80"/>
      <c r="AH655" s="60"/>
      <c r="AI655" s="79" t="s">
        <v>138</v>
      </c>
      <c r="AJ655" s="78">
        <f t="shared" ref="AJ655:BB655" si="86">SUM(AJ657:AJ668)</f>
        <v>140</v>
      </c>
      <c r="AK655" s="77">
        <f t="shared" si="86"/>
        <v>0</v>
      </c>
      <c r="AL655" s="76">
        <f t="shared" si="86"/>
        <v>0</v>
      </c>
      <c r="AM655" s="78">
        <f t="shared" si="86"/>
        <v>41</v>
      </c>
      <c r="AN655" s="77">
        <f t="shared" si="86"/>
        <v>0</v>
      </c>
      <c r="AO655" s="76">
        <f t="shared" si="86"/>
        <v>4</v>
      </c>
      <c r="AP655" s="78">
        <f t="shared" si="86"/>
        <v>0</v>
      </c>
      <c r="AQ655" s="77">
        <f t="shared" si="86"/>
        <v>0</v>
      </c>
      <c r="AR655" s="76">
        <f t="shared" si="86"/>
        <v>0</v>
      </c>
      <c r="AS655" s="78">
        <f t="shared" si="86"/>
        <v>22</v>
      </c>
      <c r="AT655" s="77">
        <f t="shared" si="86"/>
        <v>0</v>
      </c>
      <c r="AU655" s="76">
        <f t="shared" si="86"/>
        <v>0</v>
      </c>
      <c r="AV655" s="78">
        <f t="shared" si="86"/>
        <v>0</v>
      </c>
      <c r="AW655" s="77">
        <f t="shared" si="86"/>
        <v>0</v>
      </c>
      <c r="AX655" s="76">
        <f t="shared" si="86"/>
        <v>0</v>
      </c>
      <c r="AY655" s="75">
        <f t="shared" si="86"/>
        <v>1</v>
      </c>
      <c r="AZ655" s="74">
        <f t="shared" si="86"/>
        <v>0</v>
      </c>
      <c r="BA655" s="74">
        <f t="shared" si="86"/>
        <v>1</v>
      </c>
      <c r="BB655" s="73">
        <f t="shared" si="86"/>
        <v>0</v>
      </c>
      <c r="BC655" s="72" t="s">
        <v>137</v>
      </c>
      <c r="BF655" s="5">
        <f>SUM(AJ655:AL655)/$BG$5</f>
        <v>46.666666666666664</v>
      </c>
      <c r="BG655" s="5">
        <f>SUM(AM655:AO655,AY655)/$BG$5</f>
        <v>15.333333333333334</v>
      </c>
      <c r="BH655" s="5">
        <f>SUM(AP655:AR655,AZ655)/$BG$5</f>
        <v>0</v>
      </c>
      <c r="BI655" s="5">
        <f>SUM(AS655:AU655,BA655)/$BG$5</f>
        <v>7.666666666666667</v>
      </c>
      <c r="BJ655" s="5">
        <f>SUM(AV655:AX655,BB655)/$BG$5</f>
        <v>0</v>
      </c>
    </row>
    <row r="656" spans="2:62" ht="37.5" thickBot="1" x14ac:dyDescent="0.3">
      <c r="B656" s="71"/>
      <c r="C656" s="70"/>
      <c r="D656" s="69"/>
      <c r="E656" s="68"/>
      <c r="F656" s="68"/>
      <c r="G656" s="67"/>
      <c r="H656" s="66"/>
      <c r="I656" s="64"/>
      <c r="J656" s="64"/>
      <c r="K656" s="65"/>
      <c r="L656" s="64"/>
      <c r="M656" s="62"/>
      <c r="N656" s="64"/>
      <c r="O656" s="62"/>
      <c r="P656" s="64"/>
      <c r="Q656" s="62"/>
      <c r="R656" s="64"/>
      <c r="S656" s="62"/>
      <c r="T656" s="64"/>
      <c r="U656" s="62"/>
      <c r="V656" s="64"/>
      <c r="W656" s="62"/>
      <c r="X656" s="64"/>
      <c r="Y656" s="62"/>
      <c r="Z656" s="64"/>
      <c r="AA656" s="62"/>
      <c r="AB656" s="63"/>
      <c r="AC656" s="62"/>
      <c r="AD656" s="62"/>
      <c r="AE656" s="62"/>
      <c r="AF656" s="61"/>
      <c r="AG656" s="61"/>
      <c r="AH656" s="60"/>
      <c r="AI656" s="59" t="s">
        <v>136</v>
      </c>
      <c r="AJ656" s="58">
        <f t="shared" ref="AJ656:BB656" si="87">AJ655/3</f>
        <v>46.666666666666664</v>
      </c>
      <c r="AK656" s="57">
        <f t="shared" si="87"/>
        <v>0</v>
      </c>
      <c r="AL656" s="56">
        <f t="shared" si="87"/>
        <v>0</v>
      </c>
      <c r="AM656" s="58">
        <f t="shared" si="87"/>
        <v>13.666666666666666</v>
      </c>
      <c r="AN656" s="57">
        <f t="shared" si="87"/>
        <v>0</v>
      </c>
      <c r="AO656" s="56">
        <f t="shared" si="87"/>
        <v>1.3333333333333333</v>
      </c>
      <c r="AP656" s="58">
        <f t="shared" si="87"/>
        <v>0</v>
      </c>
      <c r="AQ656" s="57">
        <f t="shared" si="87"/>
        <v>0</v>
      </c>
      <c r="AR656" s="56">
        <f t="shared" si="87"/>
        <v>0</v>
      </c>
      <c r="AS656" s="58">
        <f t="shared" si="87"/>
        <v>7.333333333333333</v>
      </c>
      <c r="AT656" s="57">
        <f t="shared" si="87"/>
        <v>0</v>
      </c>
      <c r="AU656" s="56">
        <f t="shared" si="87"/>
        <v>0</v>
      </c>
      <c r="AV656" s="58">
        <f t="shared" si="87"/>
        <v>0</v>
      </c>
      <c r="AW656" s="57">
        <f t="shared" si="87"/>
        <v>0</v>
      </c>
      <c r="AX656" s="56">
        <f t="shared" si="87"/>
        <v>0</v>
      </c>
      <c r="AY656" s="55">
        <f t="shared" si="87"/>
        <v>0.33333333333333331</v>
      </c>
      <c r="AZ656" s="54">
        <f t="shared" si="87"/>
        <v>0</v>
      </c>
      <c r="BA656" s="54">
        <f t="shared" si="87"/>
        <v>0.33333333333333331</v>
      </c>
      <c r="BB656" s="53">
        <f t="shared" si="87"/>
        <v>0</v>
      </c>
      <c r="BC656" s="52" t="s">
        <v>135</v>
      </c>
    </row>
    <row r="657" spans="2:62" ht="28.15" customHeight="1" x14ac:dyDescent="0.2">
      <c r="B657" s="30"/>
      <c r="C657" s="242">
        <v>1</v>
      </c>
      <c r="D657" s="44"/>
      <c r="E657" s="43"/>
      <c r="F657" s="43"/>
      <c r="G657" s="42"/>
      <c r="H657" s="223" t="s">
        <v>384</v>
      </c>
      <c r="I657" s="246">
        <v>74</v>
      </c>
      <c r="J657" s="246">
        <v>28</v>
      </c>
      <c r="K657" s="246">
        <v>6</v>
      </c>
      <c r="L657" s="41" t="s">
        <v>133</v>
      </c>
      <c r="M657" s="40" t="s">
        <v>382</v>
      </c>
      <c r="N657" s="41" t="s">
        <v>131</v>
      </c>
      <c r="O657" s="40" t="s">
        <v>186</v>
      </c>
      <c r="P657" s="41" t="s">
        <v>130</v>
      </c>
      <c r="Q657" s="40" t="s">
        <v>417</v>
      </c>
      <c r="R657" s="41" t="s">
        <v>129</v>
      </c>
      <c r="S657" s="40" t="s">
        <v>376</v>
      </c>
      <c r="T657" s="41" t="s">
        <v>128</v>
      </c>
      <c r="U657" s="40" t="s">
        <v>178</v>
      </c>
      <c r="V657" s="41" t="s">
        <v>127</v>
      </c>
      <c r="W657" s="40" t="s">
        <v>121</v>
      </c>
      <c r="X657" s="41" t="s">
        <v>126</v>
      </c>
      <c r="Y657" s="40"/>
      <c r="Z657" s="41" t="s">
        <v>125</v>
      </c>
      <c r="AA657" s="40"/>
      <c r="AB657" s="39"/>
      <c r="AC657" s="40"/>
      <c r="AD657" s="39" t="s">
        <v>1038</v>
      </c>
      <c r="AE657" s="38" t="s">
        <v>458</v>
      </c>
      <c r="AF657" s="250"/>
      <c r="AG657" s="250"/>
      <c r="AH657" s="37"/>
      <c r="AI657" s="11"/>
      <c r="AJ657" s="233">
        <f>SUMPRODUCT(LEN($M657:$U660)-LEN(SUBSTITUTE($M657:$U660,"A", "")))</f>
        <v>53</v>
      </c>
      <c r="AK657" s="239">
        <f>SUMPRODUCT(LEN($X657:$X660)-LEN(SUBSTITUTE($X657:$X660,"A", "")))</f>
        <v>0</v>
      </c>
      <c r="AL657" s="230">
        <f>SUMPRODUCT(LEN($W657:$W660)-LEN(SUBSTITUTE($W657:$W660,"A", "")))</f>
        <v>0</v>
      </c>
      <c r="AM657" s="233">
        <f>SUMPRODUCT(LEN($M657:$U660)-LEN(SUBSTITUTE($M657:$U660,"S", "")))</f>
        <v>13</v>
      </c>
      <c r="AN657" s="239">
        <f>SUMPRODUCT(LEN($X657:$X660)-LEN(SUBSTITUTE($X657:$X660,"S", "")))</f>
        <v>0</v>
      </c>
      <c r="AO657" s="230">
        <f>SUMPRODUCT(LEN($W657:$W660)-LEN(SUBSTITUTE($W657:$W660,"S", "")))</f>
        <v>2</v>
      </c>
      <c r="AP657" s="233">
        <f>SUMPRODUCT(LEN($M657:$U660)-LEN(SUBSTITUTE($M657:$U660,"F", "")))</f>
        <v>0</v>
      </c>
      <c r="AQ657" s="239">
        <f>SUMPRODUCT(LEN($X657:$X660)-LEN(SUBSTITUTE($X657:$X660,"F", "")))</f>
        <v>0</v>
      </c>
      <c r="AR657" s="230">
        <f>SUMPRODUCT(LEN($W657:$W660)-LEN(SUBSTITUTE($W657:$W660,"F", "")))</f>
        <v>0</v>
      </c>
      <c r="AS657" s="233">
        <f>SUMPRODUCT(LEN($M657:$U660)-LEN(SUBSTITUTE($M657:$U660,"G", "")))</f>
        <v>9</v>
      </c>
      <c r="AT657" s="239">
        <f>SUMPRODUCT(LEN($X657:$X660)-LEN(SUBSTITUTE($X657:$X660,"G", "")))</f>
        <v>0</v>
      </c>
      <c r="AU657" s="230">
        <f>SUMPRODUCT(LEN($W657:$W660)-LEN(SUBSTITUTE($W657:$W660,"G", "")))</f>
        <v>0</v>
      </c>
      <c r="AV657" s="233">
        <f>SUMPRODUCT(LEN($L657:$U660)-LEN(SUBSTITUTE($L657:$U660,"M", "")))</f>
        <v>0</v>
      </c>
      <c r="AW657" s="236">
        <f>SUMPRODUCT(LEN($X657:$X660)-LEN(SUBSTITUTE($X657:$X660,"M", "")))</f>
        <v>0</v>
      </c>
      <c r="AX657" s="230">
        <f>SUMPRODUCT(LEN($W657:$W660)-LEN(SUBSTITUTE($W657:$W660,"M", "")))</f>
        <v>0</v>
      </c>
      <c r="AY657" s="291">
        <f>SUMPRODUCT(LEN($AE657:$AE660)-LEN(SUBSTITUTE($AE657:$AE660,"S", "")))</f>
        <v>1</v>
      </c>
      <c r="AZ657" s="227">
        <f>SUMPRODUCT(LEN($AE657:$AE660)-LEN(SUBSTITUTE($AE657:$AE660,"F", "")))</f>
        <v>0</v>
      </c>
      <c r="BA657" s="227">
        <f>SUMPRODUCT(LEN($AE657:$AE660)-LEN(SUBSTITUTE($AE657:$AE660,"G", "")))</f>
        <v>1</v>
      </c>
      <c r="BB657" s="294">
        <f>SUMPRODUCT(LEN($AE657:$AE660)-LEN(SUBSTITUTE($AE657:$AE660,"M", "")))</f>
        <v>0</v>
      </c>
    </row>
    <row r="658" spans="2:62" ht="28.15" customHeight="1" thickBot="1" x14ac:dyDescent="0.25">
      <c r="B658" s="30"/>
      <c r="C658" s="243"/>
      <c r="D658" s="36"/>
      <c r="E658" s="35"/>
      <c r="F658" s="35"/>
      <c r="G658" s="34"/>
      <c r="H658" s="224"/>
      <c r="I658" s="247"/>
      <c r="J658" s="247"/>
      <c r="K658" s="247"/>
      <c r="L658" s="33" t="s">
        <v>123</v>
      </c>
      <c r="M658" s="32" t="s">
        <v>377</v>
      </c>
      <c r="N658" s="33" t="s">
        <v>122</v>
      </c>
      <c r="O658" s="32" t="s">
        <v>725</v>
      </c>
      <c r="P658" s="33" t="s">
        <v>120</v>
      </c>
      <c r="Q658" s="32" t="s">
        <v>659</v>
      </c>
      <c r="R658" s="33" t="s">
        <v>119</v>
      </c>
      <c r="S658" s="32" t="s">
        <v>494</v>
      </c>
      <c r="T658" s="33" t="s">
        <v>118</v>
      </c>
      <c r="U658" s="32" t="s">
        <v>188</v>
      </c>
      <c r="V658" s="33" t="s">
        <v>117</v>
      </c>
      <c r="W658" s="32" t="s">
        <v>121</v>
      </c>
      <c r="X658" s="33" t="s">
        <v>116</v>
      </c>
      <c r="Y658" s="32"/>
      <c r="Z658" s="33" t="s">
        <v>115</v>
      </c>
      <c r="AA658" s="32"/>
      <c r="AB658" s="31"/>
      <c r="AC658" s="32"/>
      <c r="AD658" s="31"/>
      <c r="AE658" s="23"/>
      <c r="AF658" s="251"/>
      <c r="AG658" s="251"/>
      <c r="AH658" s="22"/>
      <c r="AI658" s="11"/>
      <c r="AJ658" s="234"/>
      <c r="AK658" s="240"/>
      <c r="AL658" s="231"/>
      <c r="AM658" s="234"/>
      <c r="AN658" s="240"/>
      <c r="AO658" s="231"/>
      <c r="AP658" s="234"/>
      <c r="AQ658" s="240"/>
      <c r="AR658" s="231"/>
      <c r="AS658" s="234"/>
      <c r="AT658" s="240"/>
      <c r="AU658" s="231"/>
      <c r="AV658" s="234"/>
      <c r="AW658" s="237"/>
      <c r="AX658" s="231"/>
      <c r="AY658" s="292"/>
      <c r="AZ658" s="228"/>
      <c r="BA658" s="228"/>
      <c r="BB658" s="295"/>
    </row>
    <row r="659" spans="2:62" ht="28.15" customHeight="1" x14ac:dyDescent="0.2">
      <c r="B659" s="30"/>
      <c r="C659" s="244"/>
      <c r="D659" s="29"/>
      <c r="E659" s="28"/>
      <c r="F659" s="28"/>
      <c r="G659" s="27"/>
      <c r="H659" s="225">
        <v>207</v>
      </c>
      <c r="I659" s="248"/>
      <c r="J659" s="248"/>
      <c r="K659" s="248"/>
      <c r="L659" s="26" t="s">
        <v>114</v>
      </c>
      <c r="M659" s="25" t="s">
        <v>382</v>
      </c>
      <c r="N659" s="26" t="s">
        <v>112</v>
      </c>
      <c r="O659" s="25" t="s">
        <v>132</v>
      </c>
      <c r="P659" s="26" t="s">
        <v>111</v>
      </c>
      <c r="Q659" s="25" t="s">
        <v>417</v>
      </c>
      <c r="R659" s="26" t="s">
        <v>110</v>
      </c>
      <c r="S659" s="25" t="s">
        <v>427</v>
      </c>
      <c r="T659" s="26" t="s">
        <v>109</v>
      </c>
      <c r="U659" s="25" t="s">
        <v>124</v>
      </c>
      <c r="V659" s="26" t="s">
        <v>108</v>
      </c>
      <c r="W659" s="25"/>
      <c r="X659" s="26" t="s">
        <v>107</v>
      </c>
      <c r="Y659" s="25"/>
      <c r="Z659" s="26" t="s">
        <v>106</v>
      </c>
      <c r="AA659" s="25"/>
      <c r="AB659" s="24"/>
      <c r="AC659" s="25"/>
      <c r="AD659" s="24"/>
      <c r="AE659" s="23"/>
      <c r="AF659" s="251"/>
      <c r="AG659" s="251"/>
      <c r="AH659" s="22"/>
      <c r="AI659" s="11"/>
      <c r="AJ659" s="234"/>
      <c r="AK659" s="240"/>
      <c r="AL659" s="231"/>
      <c r="AM659" s="234"/>
      <c r="AN659" s="240"/>
      <c r="AO659" s="231"/>
      <c r="AP659" s="234"/>
      <c r="AQ659" s="240"/>
      <c r="AR659" s="231"/>
      <c r="AS659" s="234"/>
      <c r="AT659" s="240"/>
      <c r="AU659" s="231"/>
      <c r="AV659" s="234"/>
      <c r="AW659" s="237"/>
      <c r="AX659" s="231"/>
      <c r="AY659" s="292"/>
      <c r="AZ659" s="228"/>
      <c r="BA659" s="228"/>
      <c r="BB659" s="295"/>
    </row>
    <row r="660" spans="2:62" ht="28.15" customHeight="1" thickBot="1" x14ac:dyDescent="0.25">
      <c r="B660" s="30"/>
      <c r="C660" s="253"/>
      <c r="D660" s="51"/>
      <c r="E660" s="50"/>
      <c r="F660" s="50"/>
      <c r="G660" s="49"/>
      <c r="H660" s="226"/>
      <c r="I660" s="254"/>
      <c r="J660" s="254"/>
      <c r="K660" s="254"/>
      <c r="L660" s="48" t="s">
        <v>105</v>
      </c>
      <c r="M660" s="47" t="s">
        <v>417</v>
      </c>
      <c r="N660" s="48" t="s">
        <v>103</v>
      </c>
      <c r="O660" s="47" t="s">
        <v>952</v>
      </c>
      <c r="P660" s="48" t="s">
        <v>102</v>
      </c>
      <c r="Q660" s="47" t="s">
        <v>420</v>
      </c>
      <c r="R660" s="48" t="s">
        <v>101</v>
      </c>
      <c r="S660" s="47" t="s">
        <v>188</v>
      </c>
      <c r="T660" s="48">
        <v>20</v>
      </c>
      <c r="U660" s="47" t="s">
        <v>104</v>
      </c>
      <c r="V660" s="48" t="s">
        <v>100</v>
      </c>
      <c r="W660" s="47"/>
      <c r="X660" s="48" t="s">
        <v>99</v>
      </c>
      <c r="Y660" s="47"/>
      <c r="Z660" s="48" t="s">
        <v>98</v>
      </c>
      <c r="AA660" s="47"/>
      <c r="AB660" s="16"/>
      <c r="AC660" s="47"/>
      <c r="AD660" s="16"/>
      <c r="AE660" s="46"/>
      <c r="AF660" s="255"/>
      <c r="AG660" s="255"/>
      <c r="AH660" s="45"/>
      <c r="AI660" s="11"/>
      <c r="AJ660" s="235"/>
      <c r="AK660" s="241"/>
      <c r="AL660" s="232"/>
      <c r="AM660" s="235"/>
      <c r="AN660" s="241"/>
      <c r="AO660" s="232"/>
      <c r="AP660" s="235"/>
      <c r="AQ660" s="241"/>
      <c r="AR660" s="232"/>
      <c r="AS660" s="235"/>
      <c r="AT660" s="241"/>
      <c r="AU660" s="232"/>
      <c r="AV660" s="235"/>
      <c r="AW660" s="238"/>
      <c r="AX660" s="232"/>
      <c r="AY660" s="293"/>
      <c r="AZ660" s="229"/>
      <c r="BA660" s="229"/>
      <c r="BB660" s="296"/>
    </row>
    <row r="661" spans="2:62" ht="28.15" customHeight="1" x14ac:dyDescent="0.2">
      <c r="B661" s="30"/>
      <c r="C661" s="242">
        <v>2</v>
      </c>
      <c r="D661" s="44"/>
      <c r="E661" s="43"/>
      <c r="F661" s="43"/>
      <c r="G661" s="42"/>
      <c r="H661" s="223"/>
      <c r="I661" s="246">
        <v>85</v>
      </c>
      <c r="J661" s="246">
        <v>28</v>
      </c>
      <c r="K661" s="246">
        <v>7</v>
      </c>
      <c r="L661" s="41" t="s">
        <v>133</v>
      </c>
      <c r="M661" s="40" t="s">
        <v>725</v>
      </c>
      <c r="N661" s="41" t="s">
        <v>131</v>
      </c>
      <c r="O661" s="40" t="s">
        <v>725</v>
      </c>
      <c r="P661" s="41" t="s">
        <v>130</v>
      </c>
      <c r="Q661" s="40" t="s">
        <v>613</v>
      </c>
      <c r="R661" s="41" t="s">
        <v>129</v>
      </c>
      <c r="S661" s="40" t="s">
        <v>405</v>
      </c>
      <c r="T661" s="41" t="s">
        <v>128</v>
      </c>
      <c r="U661" s="40" t="s">
        <v>132</v>
      </c>
      <c r="V661" s="41" t="s">
        <v>127</v>
      </c>
      <c r="W661" s="40" t="s">
        <v>121</v>
      </c>
      <c r="X661" s="41" t="s">
        <v>126</v>
      </c>
      <c r="Y661" s="40"/>
      <c r="Z661" s="41" t="s">
        <v>125</v>
      </c>
      <c r="AA661" s="40"/>
      <c r="AB661" s="39"/>
      <c r="AC661" s="40"/>
      <c r="AD661" s="39" t="s">
        <v>1037</v>
      </c>
      <c r="AE661" s="38"/>
      <c r="AF661" s="250"/>
      <c r="AG661" s="250"/>
      <c r="AH661" s="37"/>
      <c r="AI661" s="11"/>
      <c r="AJ661" s="233">
        <f>SUMPRODUCT(LEN($M661:$U664)-LEN(SUBSTITUTE($M661:$U664,"A", "")))</f>
        <v>46</v>
      </c>
      <c r="AK661" s="239">
        <f>SUMPRODUCT(LEN($X661:$X664)-LEN(SUBSTITUTE($X661:$X664,"A", "")))</f>
        <v>0</v>
      </c>
      <c r="AL661" s="230">
        <f>SUMPRODUCT(LEN($W661:$W664)-LEN(SUBSTITUTE($W661:$W664,"A", "")))</f>
        <v>0</v>
      </c>
      <c r="AM661" s="233">
        <f>SUMPRODUCT(LEN($M661:$U664)-LEN(SUBSTITUTE($M661:$U664,"S", "")))</f>
        <v>14</v>
      </c>
      <c r="AN661" s="239">
        <f>SUMPRODUCT(LEN($X661:$X664)-LEN(SUBSTITUTE($X661:$X664,"S", "")))</f>
        <v>0</v>
      </c>
      <c r="AO661" s="230">
        <f>SUMPRODUCT(LEN($W661:$W664)-LEN(SUBSTITUTE($W661:$W664,"S", "")))</f>
        <v>1</v>
      </c>
      <c r="AP661" s="233">
        <f>SUMPRODUCT(LEN($M661:$U664)-LEN(SUBSTITUTE($M661:$U664,"F", "")))</f>
        <v>0</v>
      </c>
      <c r="AQ661" s="239">
        <f>SUMPRODUCT(LEN($X661:$X664)-LEN(SUBSTITUTE($X661:$X664,"F", "")))</f>
        <v>0</v>
      </c>
      <c r="AR661" s="230">
        <f>SUMPRODUCT(LEN($W661:$W664)-LEN(SUBSTITUTE($W661:$W664,"F", "")))</f>
        <v>0</v>
      </c>
      <c r="AS661" s="233">
        <f>SUMPRODUCT(LEN($M661:$U664)-LEN(SUBSTITUTE($M661:$U664,"G", "")))</f>
        <v>9</v>
      </c>
      <c r="AT661" s="239">
        <f>SUMPRODUCT(LEN($X661:$X664)-LEN(SUBSTITUTE($X661:$X664,"G", "")))</f>
        <v>0</v>
      </c>
      <c r="AU661" s="230">
        <f>SUMPRODUCT(LEN($W661:$W664)-LEN(SUBSTITUTE($W661:$W664,"G", "")))</f>
        <v>0</v>
      </c>
      <c r="AV661" s="233">
        <f>SUMPRODUCT(LEN($L661:$U664)-LEN(SUBSTITUTE($L661:$U664,"M", "")))</f>
        <v>0</v>
      </c>
      <c r="AW661" s="236">
        <f>SUMPRODUCT(LEN($X661:$X664)-LEN(SUBSTITUTE($X661:$X664,"M", "")))</f>
        <v>0</v>
      </c>
      <c r="AX661" s="230">
        <f>SUMPRODUCT(LEN($W661:$W664)-LEN(SUBSTITUTE($W661:$W664,"M", "")))</f>
        <v>0</v>
      </c>
      <c r="AY661" s="291">
        <f>SUMPRODUCT(LEN($AE661:$AE664)-LEN(SUBSTITUTE($AE661:$AE664,"S", "")))</f>
        <v>0</v>
      </c>
      <c r="AZ661" s="227">
        <f>SUMPRODUCT(LEN($AE661:$AE664)-LEN(SUBSTITUTE($AE661:$AE664,"F", "")))</f>
        <v>0</v>
      </c>
      <c r="BA661" s="227">
        <f>SUMPRODUCT(LEN($AE661:$AE664)-LEN(SUBSTITUTE($AE661:$AE664,"G", "")))</f>
        <v>0</v>
      </c>
      <c r="BB661" s="294">
        <f>SUMPRODUCT(LEN($AE661:$AE664)-LEN(SUBSTITUTE($AE661:$AE664,"M", "")))</f>
        <v>0</v>
      </c>
    </row>
    <row r="662" spans="2:62" ht="28.15" customHeight="1" thickBot="1" x14ac:dyDescent="0.25">
      <c r="B662" s="30"/>
      <c r="C662" s="243"/>
      <c r="D662" s="36"/>
      <c r="E662" s="35"/>
      <c r="F662" s="35"/>
      <c r="G662" s="34"/>
      <c r="H662" s="224"/>
      <c r="I662" s="247"/>
      <c r="J662" s="247"/>
      <c r="K662" s="247"/>
      <c r="L662" s="33" t="s">
        <v>123</v>
      </c>
      <c r="M662" s="32" t="s">
        <v>382</v>
      </c>
      <c r="N662" s="33" t="s">
        <v>122</v>
      </c>
      <c r="O662" s="32" t="s">
        <v>611</v>
      </c>
      <c r="P662" s="33" t="s">
        <v>120</v>
      </c>
      <c r="Q662" s="32" t="s">
        <v>382</v>
      </c>
      <c r="R662" s="33" t="s">
        <v>119</v>
      </c>
      <c r="S662" s="32" t="s">
        <v>447</v>
      </c>
      <c r="T662" s="33" t="s">
        <v>118</v>
      </c>
      <c r="U662" s="32" t="s">
        <v>175</v>
      </c>
      <c r="V662" s="33" t="s">
        <v>117</v>
      </c>
      <c r="W662" s="32"/>
      <c r="X662" s="33" t="s">
        <v>116</v>
      </c>
      <c r="Y662" s="32"/>
      <c r="Z662" s="33" t="s">
        <v>115</v>
      </c>
      <c r="AA662" s="32"/>
      <c r="AB662" s="31"/>
      <c r="AC662" s="32"/>
      <c r="AD662" s="31" t="s">
        <v>434</v>
      </c>
      <c r="AE662" s="23"/>
      <c r="AF662" s="251"/>
      <c r="AG662" s="251"/>
      <c r="AH662" s="22"/>
      <c r="AI662" s="11"/>
      <c r="AJ662" s="234"/>
      <c r="AK662" s="240"/>
      <c r="AL662" s="231"/>
      <c r="AM662" s="234"/>
      <c r="AN662" s="240"/>
      <c r="AO662" s="231"/>
      <c r="AP662" s="234"/>
      <c r="AQ662" s="240"/>
      <c r="AR662" s="231"/>
      <c r="AS662" s="234"/>
      <c r="AT662" s="240"/>
      <c r="AU662" s="231"/>
      <c r="AV662" s="234"/>
      <c r="AW662" s="237"/>
      <c r="AX662" s="231"/>
      <c r="AY662" s="292"/>
      <c r="AZ662" s="228"/>
      <c r="BA662" s="228"/>
      <c r="BB662" s="295"/>
    </row>
    <row r="663" spans="2:62" ht="28.15" customHeight="1" x14ac:dyDescent="0.2">
      <c r="B663" s="30"/>
      <c r="C663" s="244"/>
      <c r="D663" s="29"/>
      <c r="E663" s="28"/>
      <c r="F663" s="28"/>
      <c r="G663" s="27"/>
      <c r="H663" s="225"/>
      <c r="I663" s="248"/>
      <c r="J663" s="248"/>
      <c r="K663" s="248"/>
      <c r="L663" s="26" t="s">
        <v>114</v>
      </c>
      <c r="M663" s="25" t="s">
        <v>484</v>
      </c>
      <c r="N663" s="26" t="s">
        <v>112</v>
      </c>
      <c r="O663" s="25" t="s">
        <v>382</v>
      </c>
      <c r="P663" s="26" t="s">
        <v>111</v>
      </c>
      <c r="Q663" s="25" t="s">
        <v>186</v>
      </c>
      <c r="R663" s="26" t="s">
        <v>110</v>
      </c>
      <c r="S663" s="25" t="s">
        <v>195</v>
      </c>
      <c r="T663" s="26" t="s">
        <v>109</v>
      </c>
      <c r="U663" s="25" t="s">
        <v>124</v>
      </c>
      <c r="V663" s="26" t="s">
        <v>108</v>
      </c>
      <c r="W663" s="25"/>
      <c r="X663" s="26" t="s">
        <v>107</v>
      </c>
      <c r="Y663" s="25"/>
      <c r="Z663" s="26" t="s">
        <v>106</v>
      </c>
      <c r="AA663" s="25"/>
      <c r="AB663" s="24"/>
      <c r="AC663" s="25"/>
      <c r="AD663" s="24" t="s">
        <v>1036</v>
      </c>
      <c r="AE663" s="23"/>
      <c r="AF663" s="251"/>
      <c r="AG663" s="251"/>
      <c r="AH663" s="22"/>
      <c r="AI663" s="11"/>
      <c r="AJ663" s="234"/>
      <c r="AK663" s="240"/>
      <c r="AL663" s="231"/>
      <c r="AM663" s="234"/>
      <c r="AN663" s="240"/>
      <c r="AO663" s="231"/>
      <c r="AP663" s="234"/>
      <c r="AQ663" s="240"/>
      <c r="AR663" s="231"/>
      <c r="AS663" s="234"/>
      <c r="AT663" s="240"/>
      <c r="AU663" s="231"/>
      <c r="AV663" s="234"/>
      <c r="AW663" s="237"/>
      <c r="AX663" s="231"/>
      <c r="AY663" s="292"/>
      <c r="AZ663" s="228"/>
      <c r="BA663" s="228"/>
      <c r="BB663" s="295"/>
    </row>
    <row r="664" spans="2:62" ht="28.15" customHeight="1" thickBot="1" x14ac:dyDescent="0.25">
      <c r="B664" s="30"/>
      <c r="C664" s="253"/>
      <c r="D664" s="51"/>
      <c r="E664" s="50"/>
      <c r="F664" s="50"/>
      <c r="G664" s="49"/>
      <c r="H664" s="226"/>
      <c r="I664" s="254"/>
      <c r="J664" s="254"/>
      <c r="K664" s="254"/>
      <c r="L664" s="48" t="s">
        <v>105</v>
      </c>
      <c r="M664" s="47" t="s">
        <v>382</v>
      </c>
      <c r="N664" s="48" t="s">
        <v>103</v>
      </c>
      <c r="O664" s="47" t="s">
        <v>452</v>
      </c>
      <c r="P664" s="48" t="s">
        <v>102</v>
      </c>
      <c r="Q664" s="47" t="s">
        <v>423</v>
      </c>
      <c r="R664" s="48" t="s">
        <v>101</v>
      </c>
      <c r="S664" s="47" t="s">
        <v>215</v>
      </c>
      <c r="T664" s="48">
        <v>20</v>
      </c>
      <c r="U664" s="47" t="s">
        <v>121</v>
      </c>
      <c r="V664" s="48" t="s">
        <v>100</v>
      </c>
      <c r="W664" s="47"/>
      <c r="X664" s="48" t="s">
        <v>99</v>
      </c>
      <c r="Y664" s="47"/>
      <c r="Z664" s="48" t="s">
        <v>98</v>
      </c>
      <c r="AA664" s="47"/>
      <c r="AB664" s="16"/>
      <c r="AC664" s="47"/>
      <c r="AD664" s="16"/>
      <c r="AE664" s="46"/>
      <c r="AF664" s="255"/>
      <c r="AG664" s="255"/>
      <c r="AH664" s="45"/>
      <c r="AI664" s="11"/>
      <c r="AJ664" s="235"/>
      <c r="AK664" s="241"/>
      <c r="AL664" s="232"/>
      <c r="AM664" s="235"/>
      <c r="AN664" s="241"/>
      <c r="AO664" s="232"/>
      <c r="AP664" s="235"/>
      <c r="AQ664" s="241"/>
      <c r="AR664" s="232"/>
      <c r="AS664" s="235"/>
      <c r="AT664" s="241"/>
      <c r="AU664" s="232"/>
      <c r="AV664" s="235"/>
      <c r="AW664" s="238"/>
      <c r="AX664" s="232"/>
      <c r="AY664" s="293"/>
      <c r="AZ664" s="229"/>
      <c r="BA664" s="229"/>
      <c r="BB664" s="296"/>
    </row>
    <row r="665" spans="2:62" ht="28.15" customHeight="1" x14ac:dyDescent="0.2">
      <c r="B665" s="30"/>
      <c r="C665" s="242">
        <v>3</v>
      </c>
      <c r="D665" s="44"/>
      <c r="E665" s="43"/>
      <c r="F665" s="43"/>
      <c r="G665" s="42"/>
      <c r="H665" s="223"/>
      <c r="I665" s="246">
        <v>81</v>
      </c>
      <c r="J665" s="246">
        <v>28</v>
      </c>
      <c r="K665" s="246">
        <v>7</v>
      </c>
      <c r="L665" s="41" t="s">
        <v>133</v>
      </c>
      <c r="M665" s="40" t="s">
        <v>186</v>
      </c>
      <c r="N665" s="41" t="s">
        <v>131</v>
      </c>
      <c r="O665" s="40" t="s">
        <v>132</v>
      </c>
      <c r="P665" s="41" t="s">
        <v>130</v>
      </c>
      <c r="Q665" s="40" t="s">
        <v>376</v>
      </c>
      <c r="R665" s="41" t="s">
        <v>129</v>
      </c>
      <c r="S665" s="40" t="s">
        <v>428</v>
      </c>
      <c r="T665" s="41" t="s">
        <v>128</v>
      </c>
      <c r="U665" s="40" t="s">
        <v>175</v>
      </c>
      <c r="V665" s="41" t="s">
        <v>127</v>
      </c>
      <c r="W665" s="40" t="s">
        <v>121</v>
      </c>
      <c r="X665" s="41" t="s">
        <v>126</v>
      </c>
      <c r="Y665" s="40"/>
      <c r="Z665" s="41" t="s">
        <v>125</v>
      </c>
      <c r="AA665" s="40"/>
      <c r="AB665" s="39"/>
      <c r="AC665" s="40"/>
      <c r="AD665" s="39" t="s">
        <v>719</v>
      </c>
      <c r="AE665" s="38"/>
      <c r="AF665" s="250"/>
      <c r="AG665" s="250"/>
      <c r="AH665" s="37"/>
      <c r="AI665" s="11"/>
      <c r="AJ665" s="233">
        <f>SUMPRODUCT(LEN($M665:$U668)-LEN(SUBSTITUTE($M665:$U668,"A", "")))</f>
        <v>41</v>
      </c>
      <c r="AK665" s="239">
        <f>SUMPRODUCT(LEN($X665:$X668)-LEN(SUBSTITUTE($X665:$X668,"A", "")))</f>
        <v>0</v>
      </c>
      <c r="AL665" s="230">
        <f>SUMPRODUCT(LEN($W665:$W668)-LEN(SUBSTITUTE($W665:$W668,"A", "")))</f>
        <v>0</v>
      </c>
      <c r="AM665" s="233">
        <f>SUMPRODUCT(LEN($M665:$U668)-LEN(SUBSTITUTE($M665:$U668,"S", "")))</f>
        <v>14</v>
      </c>
      <c r="AN665" s="239">
        <f>SUMPRODUCT(LEN($X665:$X668)-LEN(SUBSTITUTE($X665:$X668,"S", "")))</f>
        <v>0</v>
      </c>
      <c r="AO665" s="230">
        <f>SUMPRODUCT(LEN($W665:$W668)-LEN(SUBSTITUTE($W665:$W668,"S", "")))</f>
        <v>1</v>
      </c>
      <c r="AP665" s="233">
        <f>SUMPRODUCT(LEN($M665:$U668)-LEN(SUBSTITUTE($M665:$U668,"F", "")))</f>
        <v>0</v>
      </c>
      <c r="AQ665" s="239">
        <f>SUMPRODUCT(LEN($X665:$X668)-LEN(SUBSTITUTE($X665:$X668,"F", "")))</f>
        <v>0</v>
      </c>
      <c r="AR665" s="230">
        <f>SUMPRODUCT(LEN($W665:$W668)-LEN(SUBSTITUTE($W665:$W668,"F", "")))</f>
        <v>0</v>
      </c>
      <c r="AS665" s="233">
        <f>SUMPRODUCT(LEN($M665:$U668)-LEN(SUBSTITUTE($M665:$U668,"G", "")))</f>
        <v>4</v>
      </c>
      <c r="AT665" s="239">
        <f>SUMPRODUCT(LEN($X665:$X668)-LEN(SUBSTITUTE($X665:$X668,"G", "")))</f>
        <v>0</v>
      </c>
      <c r="AU665" s="230">
        <f>SUMPRODUCT(LEN($W665:$W668)-LEN(SUBSTITUTE($W665:$W668,"G", "")))</f>
        <v>0</v>
      </c>
      <c r="AV665" s="233">
        <f>SUMPRODUCT(LEN($L665:$U668)-LEN(SUBSTITUTE($L665:$U668,"M", "")))</f>
        <v>0</v>
      </c>
      <c r="AW665" s="236">
        <f>SUMPRODUCT(LEN($X665:$X668)-LEN(SUBSTITUTE($X665:$X668,"M", "")))</f>
        <v>0</v>
      </c>
      <c r="AX665" s="230">
        <f>SUMPRODUCT(LEN($W665:$W668)-LEN(SUBSTITUTE($W665:$W668,"M", "")))</f>
        <v>0</v>
      </c>
      <c r="AY665" s="291">
        <f>SUMPRODUCT(LEN($AE665:$AE668)-LEN(SUBSTITUTE($AE665:$AE668,"S", "")))</f>
        <v>0</v>
      </c>
      <c r="AZ665" s="227">
        <f>SUMPRODUCT(LEN($AE665:$AE668)-LEN(SUBSTITUTE($AE665:$AE668,"F", "")))</f>
        <v>0</v>
      </c>
      <c r="BA665" s="227">
        <f>SUMPRODUCT(LEN($AE665:$AE668)-LEN(SUBSTITUTE($AE665:$AE668,"G", "")))</f>
        <v>0</v>
      </c>
      <c r="BB665" s="294">
        <f>SUMPRODUCT(LEN($AE665:$AE668)-LEN(SUBSTITUTE($AE665:$AE668,"M", "")))</f>
        <v>0</v>
      </c>
    </row>
    <row r="666" spans="2:62" ht="28.15" customHeight="1" thickBot="1" x14ac:dyDescent="0.25">
      <c r="B666" s="30"/>
      <c r="C666" s="243"/>
      <c r="D666" s="36"/>
      <c r="E666" s="35"/>
      <c r="F666" s="35"/>
      <c r="G666" s="34"/>
      <c r="H666" s="224"/>
      <c r="I666" s="247"/>
      <c r="J666" s="247"/>
      <c r="K666" s="247"/>
      <c r="L666" s="33" t="s">
        <v>123</v>
      </c>
      <c r="M666" s="32" t="s">
        <v>132</v>
      </c>
      <c r="N666" s="33" t="s">
        <v>122</v>
      </c>
      <c r="O666" s="32" t="s">
        <v>444</v>
      </c>
      <c r="P666" s="33" t="s">
        <v>120</v>
      </c>
      <c r="Q666" s="32" t="s">
        <v>405</v>
      </c>
      <c r="R666" s="33" t="s">
        <v>119</v>
      </c>
      <c r="S666" s="32" t="s">
        <v>188</v>
      </c>
      <c r="T666" s="33" t="s">
        <v>118</v>
      </c>
      <c r="U666" s="32" t="s">
        <v>113</v>
      </c>
      <c r="V666" s="33" t="s">
        <v>117</v>
      </c>
      <c r="W666" s="32"/>
      <c r="X666" s="33" t="s">
        <v>116</v>
      </c>
      <c r="Y666" s="32"/>
      <c r="Z666" s="33" t="s">
        <v>115</v>
      </c>
      <c r="AA666" s="32"/>
      <c r="AB666" s="31"/>
      <c r="AC666" s="32"/>
      <c r="AD666" s="31" t="s">
        <v>443</v>
      </c>
      <c r="AE666" s="23"/>
      <c r="AF666" s="251"/>
      <c r="AG666" s="251"/>
      <c r="AH666" s="22"/>
      <c r="AI666" s="11"/>
      <c r="AJ666" s="234"/>
      <c r="AK666" s="240"/>
      <c r="AL666" s="231"/>
      <c r="AM666" s="234"/>
      <c r="AN666" s="240"/>
      <c r="AO666" s="231"/>
      <c r="AP666" s="234"/>
      <c r="AQ666" s="240"/>
      <c r="AR666" s="231"/>
      <c r="AS666" s="234"/>
      <c r="AT666" s="240"/>
      <c r="AU666" s="231"/>
      <c r="AV666" s="234"/>
      <c r="AW666" s="237"/>
      <c r="AX666" s="231"/>
      <c r="AY666" s="292"/>
      <c r="AZ666" s="228"/>
      <c r="BA666" s="228"/>
      <c r="BB666" s="295"/>
    </row>
    <row r="667" spans="2:62" ht="28.15" customHeight="1" x14ac:dyDescent="0.2">
      <c r="B667" s="30"/>
      <c r="C667" s="244"/>
      <c r="D667" s="29"/>
      <c r="E667" s="28"/>
      <c r="F667" s="28"/>
      <c r="G667" s="27"/>
      <c r="H667" s="225"/>
      <c r="I667" s="248"/>
      <c r="J667" s="248"/>
      <c r="K667" s="248"/>
      <c r="L667" s="26" t="s">
        <v>114</v>
      </c>
      <c r="M667" s="25" t="s">
        <v>132</v>
      </c>
      <c r="N667" s="26" t="s">
        <v>112</v>
      </c>
      <c r="O667" s="25" t="s">
        <v>611</v>
      </c>
      <c r="P667" s="26" t="s">
        <v>111</v>
      </c>
      <c r="Q667" s="25" t="s">
        <v>376</v>
      </c>
      <c r="R667" s="26" t="s">
        <v>110</v>
      </c>
      <c r="S667" s="25" t="s">
        <v>187</v>
      </c>
      <c r="T667" s="26" t="s">
        <v>109</v>
      </c>
      <c r="U667" s="25" t="s">
        <v>104</v>
      </c>
      <c r="V667" s="26" t="s">
        <v>108</v>
      </c>
      <c r="W667" s="25"/>
      <c r="X667" s="26" t="s">
        <v>107</v>
      </c>
      <c r="Y667" s="25"/>
      <c r="Z667" s="26" t="s">
        <v>106</v>
      </c>
      <c r="AA667" s="25"/>
      <c r="AB667" s="24"/>
      <c r="AC667" s="25"/>
      <c r="AD667" s="24"/>
      <c r="AE667" s="23"/>
      <c r="AF667" s="251"/>
      <c r="AG667" s="251"/>
      <c r="AH667" s="22"/>
      <c r="AI667" s="11"/>
      <c r="AJ667" s="234"/>
      <c r="AK667" s="240"/>
      <c r="AL667" s="231"/>
      <c r="AM667" s="234"/>
      <c r="AN667" s="240"/>
      <c r="AO667" s="231"/>
      <c r="AP667" s="234"/>
      <c r="AQ667" s="240"/>
      <c r="AR667" s="231"/>
      <c r="AS667" s="234"/>
      <c r="AT667" s="240"/>
      <c r="AU667" s="231"/>
      <c r="AV667" s="234"/>
      <c r="AW667" s="237"/>
      <c r="AX667" s="231"/>
      <c r="AY667" s="292"/>
      <c r="AZ667" s="228"/>
      <c r="BA667" s="228"/>
      <c r="BB667" s="295"/>
    </row>
    <row r="668" spans="2:62" ht="28.15" customHeight="1" thickBot="1" x14ac:dyDescent="0.25">
      <c r="B668" s="21"/>
      <c r="C668" s="245"/>
      <c r="D668" s="20"/>
      <c r="E668" s="19"/>
      <c r="F668" s="19"/>
      <c r="G668" s="18"/>
      <c r="H668" s="226"/>
      <c r="I668" s="249"/>
      <c r="J668" s="249"/>
      <c r="K668" s="249"/>
      <c r="L668" s="17" t="s">
        <v>105</v>
      </c>
      <c r="M668" s="15" t="s">
        <v>382</v>
      </c>
      <c r="N668" s="17" t="s">
        <v>103</v>
      </c>
      <c r="O668" s="15" t="s">
        <v>611</v>
      </c>
      <c r="P668" s="17" t="s">
        <v>102</v>
      </c>
      <c r="Q668" s="15" t="s">
        <v>381</v>
      </c>
      <c r="R668" s="17" t="s">
        <v>101</v>
      </c>
      <c r="S668" s="15" t="s">
        <v>186</v>
      </c>
      <c r="T668" s="17">
        <v>20</v>
      </c>
      <c r="U668" s="15" t="s">
        <v>121</v>
      </c>
      <c r="V668" s="17" t="s">
        <v>100</v>
      </c>
      <c r="W668" s="15"/>
      <c r="X668" s="17" t="s">
        <v>99</v>
      </c>
      <c r="Y668" s="15"/>
      <c r="Z668" s="17" t="s">
        <v>98</v>
      </c>
      <c r="AA668" s="15"/>
      <c r="AB668" s="16"/>
      <c r="AC668" s="15"/>
      <c r="AD668" s="14"/>
      <c r="AE668" s="13"/>
      <c r="AF668" s="252"/>
      <c r="AG668" s="252"/>
      <c r="AH668" s="12"/>
      <c r="AI668" s="11"/>
      <c r="AJ668" s="235"/>
      <c r="AK668" s="241"/>
      <c r="AL668" s="232"/>
      <c r="AM668" s="235"/>
      <c r="AN668" s="241"/>
      <c r="AO668" s="232"/>
      <c r="AP668" s="235"/>
      <c r="AQ668" s="241"/>
      <c r="AR668" s="232"/>
      <c r="AS668" s="235"/>
      <c r="AT668" s="241"/>
      <c r="AU668" s="232"/>
      <c r="AV668" s="235"/>
      <c r="AW668" s="238"/>
      <c r="AX668" s="232"/>
      <c r="AY668" s="293"/>
      <c r="AZ668" s="229"/>
      <c r="BA668" s="229"/>
      <c r="BB668" s="296"/>
    </row>
    <row r="669" spans="2:62" ht="85.9" customHeight="1" thickTop="1" thickBot="1" x14ac:dyDescent="0.35">
      <c r="B669" s="105" t="s">
        <v>174</v>
      </c>
      <c r="C669" s="95" t="s">
        <v>173</v>
      </c>
      <c r="D669" s="100" t="s">
        <v>172</v>
      </c>
      <c r="E669" s="104" t="s">
        <v>171</v>
      </c>
      <c r="F669" s="103"/>
      <c r="G669" s="102"/>
      <c r="H669" s="101" t="s">
        <v>170</v>
      </c>
      <c r="I669" s="100" t="s">
        <v>96</v>
      </c>
      <c r="J669" s="100" t="s">
        <v>169</v>
      </c>
      <c r="K669" s="100" t="s">
        <v>97</v>
      </c>
      <c r="L669" s="256" t="s">
        <v>168</v>
      </c>
      <c r="M669" s="262"/>
      <c r="N669" s="256" t="s">
        <v>167</v>
      </c>
      <c r="O669" s="262"/>
      <c r="P669" s="256" t="s">
        <v>167</v>
      </c>
      <c r="Q669" s="257"/>
      <c r="R669" s="256" t="s">
        <v>167</v>
      </c>
      <c r="S669" s="257"/>
      <c r="T669" s="256" t="s">
        <v>167</v>
      </c>
      <c r="U669" s="257"/>
      <c r="V669" s="256" t="s">
        <v>167</v>
      </c>
      <c r="W669" s="257"/>
      <c r="X669" s="256" t="s">
        <v>167</v>
      </c>
      <c r="Y669" s="257"/>
      <c r="Z669" s="256" t="s">
        <v>167</v>
      </c>
      <c r="AA669" s="257"/>
      <c r="AB669" s="261" t="s">
        <v>166</v>
      </c>
      <c r="AC669" s="257"/>
      <c r="AD669" s="101" t="s">
        <v>165</v>
      </c>
      <c r="AE669" s="101" t="s">
        <v>164</v>
      </c>
      <c r="AF669" s="100" t="s">
        <v>163</v>
      </c>
      <c r="AG669" s="100" t="s">
        <v>162</v>
      </c>
      <c r="AH669" s="99" t="s">
        <v>161</v>
      </c>
      <c r="AI669" s="98"/>
      <c r="AJ669" s="96" t="s">
        <v>160</v>
      </c>
      <c r="AK669" s="95" t="s">
        <v>159</v>
      </c>
      <c r="AL669" s="94" t="s">
        <v>158</v>
      </c>
      <c r="AM669" s="96" t="s">
        <v>157</v>
      </c>
      <c r="AN669" s="95" t="s">
        <v>156</v>
      </c>
      <c r="AO669" s="94" t="s">
        <v>155</v>
      </c>
      <c r="AP669" s="96" t="s">
        <v>154</v>
      </c>
      <c r="AQ669" s="95" t="s">
        <v>153</v>
      </c>
      <c r="AR669" s="97" t="s">
        <v>152</v>
      </c>
      <c r="AS669" s="96" t="s">
        <v>151</v>
      </c>
      <c r="AT669" s="95" t="s">
        <v>150</v>
      </c>
      <c r="AU669" s="94" t="s">
        <v>149</v>
      </c>
      <c r="AV669" s="96" t="s">
        <v>148</v>
      </c>
      <c r="AW669" s="95" t="s">
        <v>147</v>
      </c>
      <c r="AX669" s="94" t="s">
        <v>146</v>
      </c>
      <c r="AY669" s="93" t="s">
        <v>145</v>
      </c>
      <c r="AZ669" s="92" t="s">
        <v>144</v>
      </c>
      <c r="BA669" s="92" t="s">
        <v>143</v>
      </c>
      <c r="BB669" s="91" t="s">
        <v>142</v>
      </c>
    </row>
    <row r="670" spans="2:62" ht="48" thickBot="1" x14ac:dyDescent="0.3">
      <c r="B670" s="90" t="s">
        <v>202</v>
      </c>
      <c r="C670" s="89"/>
      <c r="D670" s="88">
        <v>206</v>
      </c>
      <c r="E670" s="258"/>
      <c r="F670" s="259"/>
      <c r="G670" s="260"/>
      <c r="H670" s="87" t="s">
        <v>140</v>
      </c>
      <c r="I670" s="86"/>
      <c r="J670" s="86"/>
      <c r="K670" s="85"/>
      <c r="L670" s="84"/>
      <c r="M670" s="81"/>
      <c r="N670" s="84"/>
      <c r="O670" s="81"/>
      <c r="P670" s="84"/>
      <c r="Q670" s="81"/>
      <c r="R670" s="84"/>
      <c r="S670" s="81"/>
      <c r="T670" s="84"/>
      <c r="U670" s="81"/>
      <c r="V670" s="84"/>
      <c r="W670" s="81"/>
      <c r="X670" s="84"/>
      <c r="Y670" s="81"/>
      <c r="Z670" s="84"/>
      <c r="AA670" s="83"/>
      <c r="AB670" s="82" t="s">
        <v>139</v>
      </c>
      <c r="AC670" s="81"/>
      <c r="AD670" s="81"/>
      <c r="AE670" s="81"/>
      <c r="AF670" s="80"/>
      <c r="AG670" s="80"/>
      <c r="AH670" s="60"/>
      <c r="AI670" s="79" t="s">
        <v>138</v>
      </c>
      <c r="AJ670" s="78">
        <f t="shared" ref="AJ670:BB670" si="88">SUM(AJ672:AJ683)</f>
        <v>104</v>
      </c>
      <c r="AK670" s="77">
        <f t="shared" si="88"/>
        <v>0</v>
      </c>
      <c r="AL670" s="76">
        <f t="shared" si="88"/>
        <v>0</v>
      </c>
      <c r="AM670" s="78">
        <f t="shared" si="88"/>
        <v>60</v>
      </c>
      <c r="AN670" s="77">
        <f t="shared" si="88"/>
        <v>0</v>
      </c>
      <c r="AO670" s="76">
        <f t="shared" si="88"/>
        <v>1</v>
      </c>
      <c r="AP670" s="78">
        <f t="shared" si="88"/>
        <v>1</v>
      </c>
      <c r="AQ670" s="77">
        <f t="shared" si="88"/>
        <v>0</v>
      </c>
      <c r="AR670" s="76">
        <f t="shared" si="88"/>
        <v>0</v>
      </c>
      <c r="AS670" s="78">
        <f t="shared" si="88"/>
        <v>19</v>
      </c>
      <c r="AT670" s="77">
        <f t="shared" si="88"/>
        <v>0</v>
      </c>
      <c r="AU670" s="76">
        <f t="shared" si="88"/>
        <v>0</v>
      </c>
      <c r="AV670" s="78">
        <f t="shared" si="88"/>
        <v>0</v>
      </c>
      <c r="AW670" s="77">
        <f t="shared" si="88"/>
        <v>0</v>
      </c>
      <c r="AX670" s="76">
        <f t="shared" si="88"/>
        <v>0</v>
      </c>
      <c r="AY670" s="75">
        <f t="shared" si="88"/>
        <v>1</v>
      </c>
      <c r="AZ670" s="74">
        <f t="shared" si="88"/>
        <v>0</v>
      </c>
      <c r="BA670" s="74">
        <f t="shared" si="88"/>
        <v>1</v>
      </c>
      <c r="BB670" s="73">
        <f t="shared" si="88"/>
        <v>0</v>
      </c>
      <c r="BC670" s="72" t="s">
        <v>137</v>
      </c>
      <c r="BF670" s="5">
        <f>SUM(AJ670:AL670)/$BG$5</f>
        <v>34.666666666666664</v>
      </c>
      <c r="BG670" s="5">
        <f>SUM(AM670:AO670,AY670)/$BG$5</f>
        <v>20.666666666666668</v>
      </c>
      <c r="BH670" s="5">
        <f>SUM(AP670:AR670,AZ670)/$BG$5</f>
        <v>0.33333333333333331</v>
      </c>
      <c r="BI670" s="5">
        <f>SUM(AS670:AU670,BA670)/$BG$5</f>
        <v>6.666666666666667</v>
      </c>
      <c r="BJ670" s="5">
        <f>SUM(AV670:AX670,BB670)/$BG$5</f>
        <v>0</v>
      </c>
    </row>
    <row r="671" spans="2:62" ht="37.5" thickBot="1" x14ac:dyDescent="0.3">
      <c r="B671" s="71"/>
      <c r="C671" s="70"/>
      <c r="D671" s="69"/>
      <c r="E671" s="68"/>
      <c r="F671" s="68"/>
      <c r="G671" s="67"/>
      <c r="H671" s="66"/>
      <c r="I671" s="64"/>
      <c r="J671" s="64"/>
      <c r="K671" s="65"/>
      <c r="L671" s="64"/>
      <c r="M671" s="62"/>
      <c r="N671" s="64"/>
      <c r="O671" s="62"/>
      <c r="P671" s="64"/>
      <c r="Q671" s="62"/>
      <c r="R671" s="64"/>
      <c r="S671" s="62"/>
      <c r="T671" s="64"/>
      <c r="U671" s="62"/>
      <c r="V671" s="64"/>
      <c r="W671" s="62"/>
      <c r="X671" s="64"/>
      <c r="Y671" s="62"/>
      <c r="Z671" s="64"/>
      <c r="AA671" s="62"/>
      <c r="AB671" s="63"/>
      <c r="AC671" s="62"/>
      <c r="AD671" s="62"/>
      <c r="AE671" s="62"/>
      <c r="AF671" s="61"/>
      <c r="AG671" s="61"/>
      <c r="AH671" s="60"/>
      <c r="AI671" s="59" t="s">
        <v>136</v>
      </c>
      <c r="AJ671" s="58">
        <f t="shared" ref="AJ671:BB671" si="89">AJ670/3</f>
        <v>34.666666666666664</v>
      </c>
      <c r="AK671" s="57">
        <f t="shared" si="89"/>
        <v>0</v>
      </c>
      <c r="AL671" s="56">
        <f t="shared" si="89"/>
        <v>0</v>
      </c>
      <c r="AM671" s="58">
        <f t="shared" si="89"/>
        <v>20</v>
      </c>
      <c r="AN671" s="57">
        <f t="shared" si="89"/>
        <v>0</v>
      </c>
      <c r="AO671" s="56">
        <f t="shared" si="89"/>
        <v>0.33333333333333331</v>
      </c>
      <c r="AP671" s="58">
        <f t="shared" si="89"/>
        <v>0.33333333333333331</v>
      </c>
      <c r="AQ671" s="57">
        <f t="shared" si="89"/>
        <v>0</v>
      </c>
      <c r="AR671" s="56">
        <f t="shared" si="89"/>
        <v>0</v>
      </c>
      <c r="AS671" s="58">
        <f t="shared" si="89"/>
        <v>6.333333333333333</v>
      </c>
      <c r="AT671" s="57">
        <f t="shared" si="89"/>
        <v>0</v>
      </c>
      <c r="AU671" s="56">
        <f t="shared" si="89"/>
        <v>0</v>
      </c>
      <c r="AV671" s="58">
        <f t="shared" si="89"/>
        <v>0</v>
      </c>
      <c r="AW671" s="57">
        <f t="shared" si="89"/>
        <v>0</v>
      </c>
      <c r="AX671" s="56">
        <f t="shared" si="89"/>
        <v>0</v>
      </c>
      <c r="AY671" s="55">
        <f t="shared" si="89"/>
        <v>0.33333333333333331</v>
      </c>
      <c r="AZ671" s="54">
        <f t="shared" si="89"/>
        <v>0</v>
      </c>
      <c r="BA671" s="54">
        <f t="shared" si="89"/>
        <v>0.33333333333333331</v>
      </c>
      <c r="BB671" s="53">
        <f t="shared" si="89"/>
        <v>0</v>
      </c>
      <c r="BC671" s="52" t="s">
        <v>135</v>
      </c>
    </row>
    <row r="672" spans="2:62" ht="28.15" customHeight="1" x14ac:dyDescent="0.2">
      <c r="B672" s="30"/>
      <c r="C672" s="242">
        <v>1</v>
      </c>
      <c r="D672" s="44"/>
      <c r="E672" s="43"/>
      <c r="F672" s="43"/>
      <c r="G672" s="42"/>
      <c r="H672" s="223" t="s">
        <v>384</v>
      </c>
      <c r="I672" s="246">
        <v>78</v>
      </c>
      <c r="J672" s="246">
        <v>27</v>
      </c>
      <c r="K672" s="246">
        <v>7</v>
      </c>
      <c r="L672" s="41" t="s">
        <v>133</v>
      </c>
      <c r="M672" s="40" t="s">
        <v>434</v>
      </c>
      <c r="N672" s="41" t="s">
        <v>131</v>
      </c>
      <c r="O672" s="40" t="s">
        <v>452</v>
      </c>
      <c r="P672" s="41" t="s">
        <v>130</v>
      </c>
      <c r="Q672" s="40" t="s">
        <v>525</v>
      </c>
      <c r="R672" s="41" t="s">
        <v>129</v>
      </c>
      <c r="S672" s="40" t="s">
        <v>442</v>
      </c>
      <c r="T672" s="41" t="s">
        <v>128</v>
      </c>
      <c r="U672" s="40" t="s">
        <v>113</v>
      </c>
      <c r="V672" s="41" t="s">
        <v>127</v>
      </c>
      <c r="W672" s="40"/>
      <c r="X672" s="41" t="s">
        <v>126</v>
      </c>
      <c r="Y672" s="40"/>
      <c r="Z672" s="41" t="s">
        <v>125</v>
      </c>
      <c r="AA672" s="40"/>
      <c r="AB672" s="39"/>
      <c r="AC672" s="40"/>
      <c r="AD672" s="39"/>
      <c r="AE672" s="38" t="s">
        <v>458</v>
      </c>
      <c r="AF672" s="250"/>
      <c r="AG672" s="250"/>
      <c r="AH672" s="37"/>
      <c r="AI672" s="11"/>
      <c r="AJ672" s="233">
        <f>SUMPRODUCT(LEN($M672:$U675)-LEN(SUBSTITUTE($M672:$U675,"A", "")))</f>
        <v>47</v>
      </c>
      <c r="AK672" s="239">
        <f>SUMPRODUCT(LEN($X672:$X675)-LEN(SUBSTITUTE($X672:$X675,"A", "")))</f>
        <v>0</v>
      </c>
      <c r="AL672" s="230">
        <f>SUMPRODUCT(LEN($W672:$W675)-LEN(SUBSTITUTE($W672:$W675,"A", "")))</f>
        <v>0</v>
      </c>
      <c r="AM672" s="233">
        <f>SUMPRODUCT(LEN($M672:$U675)-LEN(SUBSTITUTE($M672:$U675,"S", "")))</f>
        <v>20</v>
      </c>
      <c r="AN672" s="239">
        <f>SUMPRODUCT(LEN($X672:$X675)-LEN(SUBSTITUTE($X672:$X675,"S", "")))</f>
        <v>0</v>
      </c>
      <c r="AO672" s="230">
        <f>SUMPRODUCT(LEN($W672:$W675)-LEN(SUBSTITUTE($W672:$W675,"S", "")))</f>
        <v>0</v>
      </c>
      <c r="AP672" s="233">
        <f>SUMPRODUCT(LEN($M672:$U675)-LEN(SUBSTITUTE($M672:$U675,"F", "")))</f>
        <v>0</v>
      </c>
      <c r="AQ672" s="239">
        <f>SUMPRODUCT(LEN($X672:$X675)-LEN(SUBSTITUTE($X672:$X675,"F", "")))</f>
        <v>0</v>
      </c>
      <c r="AR672" s="230">
        <f>SUMPRODUCT(LEN($W672:$W675)-LEN(SUBSTITUTE($W672:$W675,"F", "")))</f>
        <v>0</v>
      </c>
      <c r="AS672" s="233">
        <f>SUMPRODUCT(LEN($M672:$U675)-LEN(SUBSTITUTE($M672:$U675,"G", "")))</f>
        <v>9</v>
      </c>
      <c r="AT672" s="239">
        <f>SUMPRODUCT(LEN($X672:$X675)-LEN(SUBSTITUTE($X672:$X675,"G", "")))</f>
        <v>0</v>
      </c>
      <c r="AU672" s="230">
        <f>SUMPRODUCT(LEN($W672:$W675)-LEN(SUBSTITUTE($W672:$W675,"G", "")))</f>
        <v>0</v>
      </c>
      <c r="AV672" s="233">
        <f>SUMPRODUCT(LEN($L672:$U675)-LEN(SUBSTITUTE($L672:$U675,"M", "")))</f>
        <v>0</v>
      </c>
      <c r="AW672" s="236">
        <f>SUMPRODUCT(LEN($X672:$X675)-LEN(SUBSTITUTE($X672:$X675,"M", "")))</f>
        <v>0</v>
      </c>
      <c r="AX672" s="269">
        <f>SUMPRODUCT(LEN($W672:$W675)-LEN(SUBSTITUTE($W672:$W675,"M", "")))</f>
        <v>0</v>
      </c>
      <c r="AY672" s="291">
        <f>SUMPRODUCT(LEN($AE672:$AE675)-LEN(SUBSTITUTE($AE672:$AE675,"S", "")))</f>
        <v>1</v>
      </c>
      <c r="AZ672" s="227">
        <f>SUMPRODUCT(LEN($AE672:$AE675)-LEN(SUBSTITUTE($AE672:$AE675,"F", "")))</f>
        <v>0</v>
      </c>
      <c r="BA672" s="227">
        <f>SUMPRODUCT(LEN($AE672:$AE675)-LEN(SUBSTITUTE($AE672:$AE675,"G", "")))</f>
        <v>1</v>
      </c>
      <c r="BB672" s="294">
        <f>SUMPRODUCT(LEN($AE672:$AE675)-LEN(SUBSTITUTE($AE672:$AE675,"M", "")))</f>
        <v>0</v>
      </c>
    </row>
    <row r="673" spans="2:62" ht="28.15" customHeight="1" thickBot="1" x14ac:dyDescent="0.25">
      <c r="B673" s="30"/>
      <c r="C673" s="243"/>
      <c r="D673" s="36"/>
      <c r="E673" s="35"/>
      <c r="F673" s="35"/>
      <c r="G673" s="34"/>
      <c r="H673" s="224"/>
      <c r="I673" s="247"/>
      <c r="J673" s="247"/>
      <c r="K673" s="247"/>
      <c r="L673" s="33" t="s">
        <v>123</v>
      </c>
      <c r="M673" s="32" t="s">
        <v>382</v>
      </c>
      <c r="N673" s="33" t="s">
        <v>122</v>
      </c>
      <c r="O673" s="32" t="s">
        <v>636</v>
      </c>
      <c r="P673" s="33" t="s">
        <v>120</v>
      </c>
      <c r="Q673" s="32" t="s">
        <v>673</v>
      </c>
      <c r="R673" s="33" t="s">
        <v>119</v>
      </c>
      <c r="S673" s="32" t="s">
        <v>389</v>
      </c>
      <c r="T673" s="33" t="s">
        <v>118</v>
      </c>
      <c r="U673" s="32" t="s">
        <v>113</v>
      </c>
      <c r="V673" s="33" t="s">
        <v>117</v>
      </c>
      <c r="W673" s="32"/>
      <c r="X673" s="33" t="s">
        <v>116</v>
      </c>
      <c r="Y673" s="32"/>
      <c r="Z673" s="33" t="s">
        <v>115</v>
      </c>
      <c r="AA673" s="32"/>
      <c r="AB673" s="31"/>
      <c r="AC673" s="32"/>
      <c r="AD673" s="31"/>
      <c r="AE673" s="23"/>
      <c r="AF673" s="251"/>
      <c r="AG673" s="251"/>
      <c r="AH673" s="22"/>
      <c r="AI673" s="11"/>
      <c r="AJ673" s="265"/>
      <c r="AK673" s="267"/>
      <c r="AL673" s="263"/>
      <c r="AM673" s="265"/>
      <c r="AN673" s="267"/>
      <c r="AO673" s="263"/>
      <c r="AP673" s="265"/>
      <c r="AQ673" s="267"/>
      <c r="AR673" s="263"/>
      <c r="AS673" s="265"/>
      <c r="AT673" s="267"/>
      <c r="AU673" s="263"/>
      <c r="AV673" s="265"/>
      <c r="AW673" s="275"/>
      <c r="AX673" s="270"/>
      <c r="AY673" s="292"/>
      <c r="AZ673" s="228"/>
      <c r="BA673" s="228"/>
      <c r="BB673" s="295"/>
    </row>
    <row r="674" spans="2:62" ht="28.15" customHeight="1" x14ac:dyDescent="0.2">
      <c r="B674" s="30"/>
      <c r="C674" s="244"/>
      <c r="D674" s="29"/>
      <c r="E674" s="28"/>
      <c r="F674" s="28"/>
      <c r="G674" s="27"/>
      <c r="H674" s="225">
        <v>207</v>
      </c>
      <c r="I674" s="248"/>
      <c r="J674" s="248"/>
      <c r="K674" s="248"/>
      <c r="L674" s="26" t="s">
        <v>114</v>
      </c>
      <c r="M674" s="25" t="s">
        <v>382</v>
      </c>
      <c r="N674" s="26" t="s">
        <v>112</v>
      </c>
      <c r="O674" s="25" t="s">
        <v>1035</v>
      </c>
      <c r="P674" s="26" t="s">
        <v>111</v>
      </c>
      <c r="Q674" s="25" t="s">
        <v>377</v>
      </c>
      <c r="R674" s="26" t="s">
        <v>110</v>
      </c>
      <c r="S674" s="25" t="s">
        <v>404</v>
      </c>
      <c r="T674" s="26" t="s">
        <v>109</v>
      </c>
      <c r="U674" s="25" t="s">
        <v>121</v>
      </c>
      <c r="V674" s="26" t="s">
        <v>108</v>
      </c>
      <c r="W674" s="25"/>
      <c r="X674" s="26" t="s">
        <v>107</v>
      </c>
      <c r="Y674" s="25"/>
      <c r="Z674" s="26" t="s">
        <v>106</v>
      </c>
      <c r="AA674" s="25"/>
      <c r="AB674" s="24"/>
      <c r="AC674" s="25"/>
      <c r="AD674" s="24"/>
      <c r="AE674" s="23"/>
      <c r="AF674" s="251"/>
      <c r="AG674" s="251"/>
      <c r="AH674" s="22"/>
      <c r="AI674" s="11"/>
      <c r="AJ674" s="265"/>
      <c r="AK674" s="267"/>
      <c r="AL674" s="263"/>
      <c r="AM674" s="265"/>
      <c r="AN674" s="267"/>
      <c r="AO674" s="263"/>
      <c r="AP674" s="265"/>
      <c r="AQ674" s="267"/>
      <c r="AR674" s="263"/>
      <c r="AS674" s="265"/>
      <c r="AT674" s="267"/>
      <c r="AU674" s="263"/>
      <c r="AV674" s="265"/>
      <c r="AW674" s="275"/>
      <c r="AX674" s="270"/>
      <c r="AY674" s="292"/>
      <c r="AZ674" s="228"/>
      <c r="BA674" s="228"/>
      <c r="BB674" s="295"/>
    </row>
    <row r="675" spans="2:62" ht="28.15" customHeight="1" thickBot="1" x14ac:dyDescent="0.25">
      <c r="B675" s="30"/>
      <c r="C675" s="253"/>
      <c r="D675" s="51"/>
      <c r="E675" s="50"/>
      <c r="F675" s="50"/>
      <c r="G675" s="49"/>
      <c r="H675" s="226"/>
      <c r="I675" s="254"/>
      <c r="J675" s="254"/>
      <c r="K675" s="254"/>
      <c r="L675" s="48" t="s">
        <v>105</v>
      </c>
      <c r="M675" s="47" t="s">
        <v>417</v>
      </c>
      <c r="N675" s="48" t="s">
        <v>103</v>
      </c>
      <c r="O675" s="47" t="s">
        <v>452</v>
      </c>
      <c r="P675" s="48" t="s">
        <v>102</v>
      </c>
      <c r="Q675" s="47" t="s">
        <v>389</v>
      </c>
      <c r="R675" s="48" t="s">
        <v>101</v>
      </c>
      <c r="S675" s="47" t="s">
        <v>195</v>
      </c>
      <c r="T675" s="48">
        <v>20</v>
      </c>
      <c r="U675" s="47" t="s">
        <v>121</v>
      </c>
      <c r="V675" s="48" t="s">
        <v>100</v>
      </c>
      <c r="W675" s="47"/>
      <c r="X675" s="48" t="s">
        <v>99</v>
      </c>
      <c r="Y675" s="47"/>
      <c r="Z675" s="48" t="s">
        <v>98</v>
      </c>
      <c r="AA675" s="47"/>
      <c r="AB675" s="16"/>
      <c r="AC675" s="47"/>
      <c r="AD675" s="16"/>
      <c r="AE675" s="46"/>
      <c r="AF675" s="255"/>
      <c r="AG675" s="255"/>
      <c r="AH675" s="45"/>
      <c r="AI675" s="11"/>
      <c r="AJ675" s="266"/>
      <c r="AK675" s="268"/>
      <c r="AL675" s="264"/>
      <c r="AM675" s="266"/>
      <c r="AN675" s="268"/>
      <c r="AO675" s="264"/>
      <c r="AP675" s="266"/>
      <c r="AQ675" s="268"/>
      <c r="AR675" s="264"/>
      <c r="AS675" s="266"/>
      <c r="AT675" s="268"/>
      <c r="AU675" s="264"/>
      <c r="AV675" s="266"/>
      <c r="AW675" s="276"/>
      <c r="AX675" s="271"/>
      <c r="AY675" s="293"/>
      <c r="AZ675" s="229"/>
      <c r="BA675" s="229"/>
      <c r="BB675" s="296"/>
    </row>
    <row r="676" spans="2:62" ht="28.15" customHeight="1" x14ac:dyDescent="0.2">
      <c r="B676" s="30"/>
      <c r="C676" s="242">
        <v>2</v>
      </c>
      <c r="D676" s="44"/>
      <c r="E676" s="43"/>
      <c r="F676" s="43"/>
      <c r="G676" s="42"/>
      <c r="H676" s="223"/>
      <c r="I676" s="246">
        <v>68</v>
      </c>
      <c r="J676" s="246">
        <v>29</v>
      </c>
      <c r="K676" s="246">
        <v>8</v>
      </c>
      <c r="L676" s="41" t="s">
        <v>133</v>
      </c>
      <c r="M676" s="40" t="s">
        <v>132</v>
      </c>
      <c r="N676" s="41" t="s">
        <v>131</v>
      </c>
      <c r="O676" s="40" t="s">
        <v>382</v>
      </c>
      <c r="P676" s="41" t="s">
        <v>130</v>
      </c>
      <c r="Q676" s="40" t="s">
        <v>411</v>
      </c>
      <c r="R676" s="41" t="s">
        <v>129</v>
      </c>
      <c r="S676" s="40" t="s">
        <v>523</v>
      </c>
      <c r="T676" s="41" t="s">
        <v>128</v>
      </c>
      <c r="U676" s="40" t="s">
        <v>175</v>
      </c>
      <c r="V676" s="41" t="s">
        <v>127</v>
      </c>
      <c r="W676" s="40" t="s">
        <v>121</v>
      </c>
      <c r="X676" s="41" t="s">
        <v>126</v>
      </c>
      <c r="Y676" s="40"/>
      <c r="Z676" s="41" t="s">
        <v>125</v>
      </c>
      <c r="AA676" s="40"/>
      <c r="AB676" s="39"/>
      <c r="AC676" s="40"/>
      <c r="AD676" s="39"/>
      <c r="AE676" s="38"/>
      <c r="AF676" s="250">
        <v>8</v>
      </c>
      <c r="AG676" s="250"/>
      <c r="AH676" s="37"/>
      <c r="AI676" s="11"/>
      <c r="AJ676" s="233">
        <f>SUMPRODUCT(LEN($M676:$U679)-LEN(SUBSTITUTE($M676:$U679,"A", "")))</f>
        <v>30</v>
      </c>
      <c r="AK676" s="239">
        <f>SUMPRODUCT(LEN($X676:$X679)-LEN(SUBSTITUTE($X676:$X679,"A", "")))</f>
        <v>0</v>
      </c>
      <c r="AL676" s="230">
        <f>SUMPRODUCT(LEN($W676:$W679)-LEN(SUBSTITUTE($W676:$W679,"A", "")))</f>
        <v>0</v>
      </c>
      <c r="AM676" s="233">
        <f>SUMPRODUCT(LEN($M676:$U679)-LEN(SUBSTITUTE($M676:$U679,"S", "")))</f>
        <v>24</v>
      </c>
      <c r="AN676" s="239">
        <f>SUMPRODUCT(LEN($X676:$X679)-LEN(SUBSTITUTE($X676:$X679,"S", "")))</f>
        <v>0</v>
      </c>
      <c r="AO676" s="230">
        <f>SUMPRODUCT(LEN($W676:$W679)-LEN(SUBSTITUTE($W676:$W679,"S", "")))</f>
        <v>1</v>
      </c>
      <c r="AP676" s="233">
        <f>SUMPRODUCT(LEN($M676:$U679)-LEN(SUBSTITUTE($M676:$U679,"F", "")))</f>
        <v>1</v>
      </c>
      <c r="AQ676" s="239">
        <f>SUMPRODUCT(LEN($X676:$X679)-LEN(SUBSTITUTE($X676:$X679,"F", "")))</f>
        <v>0</v>
      </c>
      <c r="AR676" s="230">
        <f>SUMPRODUCT(LEN($W676:$W679)-LEN(SUBSTITUTE($W676:$W679,"F", "")))</f>
        <v>0</v>
      </c>
      <c r="AS676" s="233">
        <f>SUMPRODUCT(LEN($M676:$U679)-LEN(SUBSTITUTE($M676:$U679,"G", "")))</f>
        <v>4</v>
      </c>
      <c r="AT676" s="239">
        <f>SUMPRODUCT(LEN($X676:$X679)-LEN(SUBSTITUTE($X676:$X679,"G", "")))</f>
        <v>0</v>
      </c>
      <c r="AU676" s="230">
        <f>SUMPRODUCT(LEN($W676:$W679)-LEN(SUBSTITUTE($W676:$W679,"G", "")))</f>
        <v>0</v>
      </c>
      <c r="AV676" s="233">
        <f>SUMPRODUCT(LEN($L676:$U679)-LEN(SUBSTITUTE($L676:$U679,"M", "")))</f>
        <v>0</v>
      </c>
      <c r="AW676" s="236">
        <f>SUMPRODUCT(LEN($X676:$X679)-LEN(SUBSTITUTE($X676:$X679,"M", "")))</f>
        <v>0</v>
      </c>
      <c r="AX676" s="269">
        <f>SUMPRODUCT(LEN($W676:$W679)-LEN(SUBSTITUTE($W676:$W679,"M", "")))</f>
        <v>0</v>
      </c>
      <c r="AY676" s="291">
        <f>SUMPRODUCT(LEN($AE676:$AE679)-LEN(SUBSTITUTE($AE676:$AE679,"S", "")))</f>
        <v>0</v>
      </c>
      <c r="AZ676" s="227">
        <f>SUMPRODUCT(LEN($AE676:$AE679)-LEN(SUBSTITUTE($AE676:$AE679,"F", "")))</f>
        <v>0</v>
      </c>
      <c r="BA676" s="227">
        <f>SUMPRODUCT(LEN($AE676:$AE679)-LEN(SUBSTITUTE($AE676:$AE679,"G", "")))</f>
        <v>0</v>
      </c>
      <c r="BB676" s="294">
        <f>SUMPRODUCT(LEN($AE676:$AE679)-LEN(SUBSTITUTE($AE676:$AE679,"M", "")))</f>
        <v>0</v>
      </c>
    </row>
    <row r="677" spans="2:62" ht="28.15" customHeight="1" thickBot="1" x14ac:dyDescent="0.25">
      <c r="B677" s="30"/>
      <c r="C677" s="243"/>
      <c r="D677" s="36"/>
      <c r="E677" s="35"/>
      <c r="F677" s="35"/>
      <c r="G677" s="34"/>
      <c r="H677" s="224"/>
      <c r="I677" s="247"/>
      <c r="J677" s="247"/>
      <c r="K677" s="247"/>
      <c r="L677" s="33" t="s">
        <v>123</v>
      </c>
      <c r="M677" s="32" t="s">
        <v>132</v>
      </c>
      <c r="N677" s="33" t="s">
        <v>122</v>
      </c>
      <c r="O677" s="32" t="s">
        <v>104</v>
      </c>
      <c r="P677" s="33" t="s">
        <v>120</v>
      </c>
      <c r="Q677" s="32" t="s">
        <v>1034</v>
      </c>
      <c r="R677" s="33" t="s">
        <v>119</v>
      </c>
      <c r="S677" s="32" t="s">
        <v>203</v>
      </c>
      <c r="T677" s="33" t="s">
        <v>118</v>
      </c>
      <c r="U677" s="32" t="s">
        <v>113</v>
      </c>
      <c r="V677" s="33" t="s">
        <v>117</v>
      </c>
      <c r="W677" s="32"/>
      <c r="X677" s="33" t="s">
        <v>116</v>
      </c>
      <c r="Y677" s="32"/>
      <c r="Z677" s="33" t="s">
        <v>115</v>
      </c>
      <c r="AA677" s="32"/>
      <c r="AB677" s="31"/>
      <c r="AC677" s="32"/>
      <c r="AD677" s="31"/>
      <c r="AE677" s="23"/>
      <c r="AF677" s="251"/>
      <c r="AG677" s="251"/>
      <c r="AH677" s="22"/>
      <c r="AI677" s="11"/>
      <c r="AJ677" s="265"/>
      <c r="AK677" s="267"/>
      <c r="AL677" s="263"/>
      <c r="AM677" s="265"/>
      <c r="AN677" s="267"/>
      <c r="AO677" s="263"/>
      <c r="AP677" s="265"/>
      <c r="AQ677" s="267"/>
      <c r="AR677" s="263"/>
      <c r="AS677" s="265"/>
      <c r="AT677" s="267"/>
      <c r="AU677" s="263"/>
      <c r="AV677" s="265"/>
      <c r="AW677" s="275"/>
      <c r="AX677" s="270"/>
      <c r="AY677" s="292"/>
      <c r="AZ677" s="228"/>
      <c r="BA677" s="228"/>
      <c r="BB677" s="295"/>
    </row>
    <row r="678" spans="2:62" ht="28.15" customHeight="1" x14ac:dyDescent="0.2">
      <c r="B678" s="30"/>
      <c r="C678" s="244"/>
      <c r="D678" s="29"/>
      <c r="E678" s="28"/>
      <c r="F678" s="28"/>
      <c r="G678" s="27"/>
      <c r="H678" s="225"/>
      <c r="I678" s="248"/>
      <c r="J678" s="248"/>
      <c r="K678" s="248"/>
      <c r="L678" s="26" t="s">
        <v>114</v>
      </c>
      <c r="M678" s="25" t="s">
        <v>376</v>
      </c>
      <c r="N678" s="26" t="s">
        <v>112</v>
      </c>
      <c r="O678" s="25" t="s">
        <v>132</v>
      </c>
      <c r="P678" s="26" t="s">
        <v>111</v>
      </c>
      <c r="Q678" s="25" t="s">
        <v>447</v>
      </c>
      <c r="R678" s="26" t="s">
        <v>110</v>
      </c>
      <c r="S678" s="25" t="s">
        <v>195</v>
      </c>
      <c r="T678" s="26" t="s">
        <v>109</v>
      </c>
      <c r="U678" s="25" t="s">
        <v>121</v>
      </c>
      <c r="V678" s="26" t="s">
        <v>108</v>
      </c>
      <c r="W678" s="25"/>
      <c r="X678" s="26" t="s">
        <v>107</v>
      </c>
      <c r="Y678" s="25"/>
      <c r="Z678" s="26" t="s">
        <v>106</v>
      </c>
      <c r="AA678" s="25"/>
      <c r="AB678" s="24"/>
      <c r="AC678" s="25"/>
      <c r="AD678" s="24"/>
      <c r="AE678" s="23"/>
      <c r="AF678" s="251"/>
      <c r="AG678" s="251"/>
      <c r="AH678" s="22"/>
      <c r="AI678" s="11"/>
      <c r="AJ678" s="265"/>
      <c r="AK678" s="267"/>
      <c r="AL678" s="263"/>
      <c r="AM678" s="265"/>
      <c r="AN678" s="267"/>
      <c r="AO678" s="263"/>
      <c r="AP678" s="265"/>
      <c r="AQ678" s="267"/>
      <c r="AR678" s="263"/>
      <c r="AS678" s="265"/>
      <c r="AT678" s="267"/>
      <c r="AU678" s="263"/>
      <c r="AV678" s="265"/>
      <c r="AW678" s="275"/>
      <c r="AX678" s="270"/>
      <c r="AY678" s="292"/>
      <c r="AZ678" s="228"/>
      <c r="BA678" s="228"/>
      <c r="BB678" s="295"/>
    </row>
    <row r="679" spans="2:62" ht="28.15" customHeight="1" thickBot="1" x14ac:dyDescent="0.25">
      <c r="B679" s="30"/>
      <c r="C679" s="253"/>
      <c r="D679" s="51"/>
      <c r="E679" s="50"/>
      <c r="F679" s="50"/>
      <c r="G679" s="49"/>
      <c r="H679" s="226"/>
      <c r="I679" s="254"/>
      <c r="J679" s="254"/>
      <c r="K679" s="254"/>
      <c r="L679" s="48" t="s">
        <v>105</v>
      </c>
      <c r="M679" s="47" t="s">
        <v>382</v>
      </c>
      <c r="N679" s="48" t="s">
        <v>103</v>
      </c>
      <c r="O679" s="47" t="s">
        <v>611</v>
      </c>
      <c r="P679" s="48" t="s">
        <v>102</v>
      </c>
      <c r="Q679" s="47" t="s">
        <v>427</v>
      </c>
      <c r="R679" s="48" t="s">
        <v>101</v>
      </c>
      <c r="S679" s="47" t="s">
        <v>195</v>
      </c>
      <c r="T679" s="48">
        <v>20</v>
      </c>
      <c r="U679" s="47" t="s">
        <v>121</v>
      </c>
      <c r="V679" s="48" t="s">
        <v>100</v>
      </c>
      <c r="W679" s="47"/>
      <c r="X679" s="48" t="s">
        <v>99</v>
      </c>
      <c r="Y679" s="47"/>
      <c r="Z679" s="48" t="s">
        <v>98</v>
      </c>
      <c r="AA679" s="47"/>
      <c r="AB679" s="16"/>
      <c r="AC679" s="47"/>
      <c r="AD679" s="16"/>
      <c r="AE679" s="46"/>
      <c r="AF679" s="255"/>
      <c r="AG679" s="255"/>
      <c r="AH679" s="45"/>
      <c r="AI679" s="11"/>
      <c r="AJ679" s="266"/>
      <c r="AK679" s="268"/>
      <c r="AL679" s="264"/>
      <c r="AM679" s="266"/>
      <c r="AN679" s="268"/>
      <c r="AO679" s="264"/>
      <c r="AP679" s="266"/>
      <c r="AQ679" s="268"/>
      <c r="AR679" s="264"/>
      <c r="AS679" s="266"/>
      <c r="AT679" s="268"/>
      <c r="AU679" s="264"/>
      <c r="AV679" s="266"/>
      <c r="AW679" s="276"/>
      <c r="AX679" s="271"/>
      <c r="AY679" s="293"/>
      <c r="AZ679" s="229"/>
      <c r="BA679" s="229"/>
      <c r="BB679" s="296"/>
    </row>
    <row r="680" spans="2:62" ht="28.15" customHeight="1" x14ac:dyDescent="0.2">
      <c r="B680" s="30"/>
      <c r="C680" s="242">
        <v>3</v>
      </c>
      <c r="D680" s="44"/>
      <c r="E680" s="43"/>
      <c r="F680" s="43"/>
      <c r="G680" s="42"/>
      <c r="H680" s="223"/>
      <c r="I680" s="246">
        <v>74</v>
      </c>
      <c r="J680" s="246">
        <v>25</v>
      </c>
      <c r="K680" s="246">
        <v>7</v>
      </c>
      <c r="L680" s="41" t="s">
        <v>133</v>
      </c>
      <c r="M680" s="40" t="s">
        <v>104</v>
      </c>
      <c r="N680" s="41" t="s">
        <v>131</v>
      </c>
      <c r="O680" s="40" t="s">
        <v>382</v>
      </c>
      <c r="P680" s="41" t="s">
        <v>130</v>
      </c>
      <c r="Q680" s="40" t="s">
        <v>405</v>
      </c>
      <c r="R680" s="41" t="s">
        <v>129</v>
      </c>
      <c r="S680" s="40" t="s">
        <v>217</v>
      </c>
      <c r="T680" s="41" t="s">
        <v>128</v>
      </c>
      <c r="U680" s="40" t="s">
        <v>121</v>
      </c>
      <c r="V680" s="41" t="s">
        <v>127</v>
      </c>
      <c r="W680" s="40"/>
      <c r="X680" s="41" t="s">
        <v>126</v>
      </c>
      <c r="Y680" s="40"/>
      <c r="Z680" s="41" t="s">
        <v>125</v>
      </c>
      <c r="AA680" s="40"/>
      <c r="AB680" s="39"/>
      <c r="AC680" s="40"/>
      <c r="AD680" s="39"/>
      <c r="AE680" s="38"/>
      <c r="AF680" s="250"/>
      <c r="AG680" s="250"/>
      <c r="AH680" s="37"/>
      <c r="AI680" s="11"/>
      <c r="AJ680" s="233">
        <f>SUMPRODUCT(LEN($M680:$U683)-LEN(SUBSTITUTE($M680:$U683,"A", "")))</f>
        <v>27</v>
      </c>
      <c r="AK680" s="239">
        <f>SUMPRODUCT(LEN($X680:$X683)-LEN(SUBSTITUTE($X680:$X683,"A", "")))</f>
        <v>0</v>
      </c>
      <c r="AL680" s="230">
        <f>SUMPRODUCT(LEN($W680:$W683)-LEN(SUBSTITUTE($W680:$W683,"A", "")))</f>
        <v>0</v>
      </c>
      <c r="AM680" s="233">
        <f>SUMPRODUCT(LEN($M680:$U683)-LEN(SUBSTITUTE($M680:$U683,"S", "")))</f>
        <v>16</v>
      </c>
      <c r="AN680" s="239">
        <f>SUMPRODUCT(LEN($X680:$X683)-LEN(SUBSTITUTE($X680:$X683,"S", "")))</f>
        <v>0</v>
      </c>
      <c r="AO680" s="230">
        <f>SUMPRODUCT(LEN($W680:$W683)-LEN(SUBSTITUTE($W680:$W683,"S", "")))</f>
        <v>0</v>
      </c>
      <c r="AP680" s="233">
        <f>SUMPRODUCT(LEN($M680:$U683)-LEN(SUBSTITUTE($M680:$U683,"F", "")))</f>
        <v>0</v>
      </c>
      <c r="AQ680" s="239">
        <f>SUMPRODUCT(LEN($X680:$X683)-LEN(SUBSTITUTE($X680:$X683,"F", "")))</f>
        <v>0</v>
      </c>
      <c r="AR680" s="230">
        <f>SUMPRODUCT(LEN($W680:$W683)-LEN(SUBSTITUTE($W680:$W683,"F", "")))</f>
        <v>0</v>
      </c>
      <c r="AS680" s="233">
        <f>SUMPRODUCT(LEN($M680:$U683)-LEN(SUBSTITUTE($M680:$U683,"G", "")))</f>
        <v>6</v>
      </c>
      <c r="AT680" s="239">
        <f>SUMPRODUCT(LEN($X680:$X683)-LEN(SUBSTITUTE($X680:$X683,"G", "")))</f>
        <v>0</v>
      </c>
      <c r="AU680" s="230">
        <f>SUMPRODUCT(LEN($W680:$W683)-LEN(SUBSTITUTE($W680:$W683,"G", "")))</f>
        <v>0</v>
      </c>
      <c r="AV680" s="233">
        <f>SUMPRODUCT(LEN($L680:$U683)-LEN(SUBSTITUTE($L680:$U683,"M", "")))</f>
        <v>0</v>
      </c>
      <c r="AW680" s="236">
        <f>SUMPRODUCT(LEN($X680:$X683)-LEN(SUBSTITUTE($X680:$X683,"M", "")))</f>
        <v>0</v>
      </c>
      <c r="AX680" s="269">
        <f>SUMPRODUCT(LEN($W680:$W683)-LEN(SUBSTITUTE($W680:$W683,"M", "")))</f>
        <v>0</v>
      </c>
      <c r="AY680" s="291">
        <f>SUMPRODUCT(LEN($AE680:$AE683)-LEN(SUBSTITUTE($AE680:$AE683,"S", "")))</f>
        <v>0</v>
      </c>
      <c r="AZ680" s="227">
        <f>SUMPRODUCT(LEN($AE680:$AE683)-LEN(SUBSTITUTE($AE680:$AE683,"F", "")))</f>
        <v>0</v>
      </c>
      <c r="BA680" s="227">
        <f>SUMPRODUCT(LEN($AE680:$AE683)-LEN(SUBSTITUTE($AE680:$AE683,"G", "")))</f>
        <v>0</v>
      </c>
      <c r="BB680" s="294">
        <f>SUMPRODUCT(LEN($AE680:$AE683)-LEN(SUBSTITUTE($AE680:$AE683,"M", "")))</f>
        <v>0</v>
      </c>
    </row>
    <row r="681" spans="2:62" ht="28.15" customHeight="1" thickBot="1" x14ac:dyDescent="0.25">
      <c r="B681" s="30"/>
      <c r="C681" s="243"/>
      <c r="D681" s="36"/>
      <c r="E681" s="35"/>
      <c r="F681" s="35"/>
      <c r="G681" s="34"/>
      <c r="H681" s="224"/>
      <c r="I681" s="247"/>
      <c r="J681" s="247"/>
      <c r="K681" s="247"/>
      <c r="L681" s="33" t="s">
        <v>123</v>
      </c>
      <c r="M681" s="32" t="s">
        <v>399</v>
      </c>
      <c r="N681" s="33" t="s">
        <v>122</v>
      </c>
      <c r="O681" s="32" t="s">
        <v>423</v>
      </c>
      <c r="P681" s="33" t="s">
        <v>120</v>
      </c>
      <c r="Q681" s="32" t="s">
        <v>447</v>
      </c>
      <c r="R681" s="33" t="s">
        <v>119</v>
      </c>
      <c r="S681" s="32" t="s">
        <v>113</v>
      </c>
      <c r="T681" s="33" t="s">
        <v>118</v>
      </c>
      <c r="U681" s="32" t="s">
        <v>121</v>
      </c>
      <c r="V681" s="33" t="s">
        <v>117</v>
      </c>
      <c r="W681" s="32"/>
      <c r="X681" s="33" t="s">
        <v>116</v>
      </c>
      <c r="Y681" s="32"/>
      <c r="Z681" s="33" t="s">
        <v>115</v>
      </c>
      <c r="AA681" s="32"/>
      <c r="AB681" s="31"/>
      <c r="AC681" s="32"/>
      <c r="AD681" s="31"/>
      <c r="AE681" s="23"/>
      <c r="AF681" s="251"/>
      <c r="AG681" s="251"/>
      <c r="AH681" s="22"/>
      <c r="AI681" s="11"/>
      <c r="AJ681" s="265"/>
      <c r="AK681" s="267"/>
      <c r="AL681" s="263"/>
      <c r="AM681" s="265"/>
      <c r="AN681" s="267"/>
      <c r="AO681" s="263"/>
      <c r="AP681" s="265"/>
      <c r="AQ681" s="267"/>
      <c r="AR681" s="263"/>
      <c r="AS681" s="265"/>
      <c r="AT681" s="267"/>
      <c r="AU681" s="263"/>
      <c r="AV681" s="265"/>
      <c r="AW681" s="275"/>
      <c r="AX681" s="270"/>
      <c r="AY681" s="292"/>
      <c r="AZ681" s="228"/>
      <c r="BA681" s="228"/>
      <c r="BB681" s="295"/>
    </row>
    <row r="682" spans="2:62" ht="28.15" customHeight="1" x14ac:dyDescent="0.2">
      <c r="B682" s="30"/>
      <c r="C682" s="244"/>
      <c r="D682" s="29"/>
      <c r="E682" s="28"/>
      <c r="F682" s="28"/>
      <c r="G682" s="27"/>
      <c r="H682" s="225"/>
      <c r="I682" s="248"/>
      <c r="J682" s="248"/>
      <c r="K682" s="248"/>
      <c r="L682" s="26" t="s">
        <v>114</v>
      </c>
      <c r="M682" s="25" t="s">
        <v>104</v>
      </c>
      <c r="N682" s="26" t="s">
        <v>112</v>
      </c>
      <c r="O682" s="25" t="s">
        <v>484</v>
      </c>
      <c r="P682" s="26" t="s">
        <v>111</v>
      </c>
      <c r="Q682" s="25" t="s">
        <v>444</v>
      </c>
      <c r="R682" s="26" t="s">
        <v>110</v>
      </c>
      <c r="S682" s="25" t="s">
        <v>175</v>
      </c>
      <c r="T682" s="26" t="s">
        <v>109</v>
      </c>
      <c r="U682" s="25"/>
      <c r="V682" s="26" t="s">
        <v>108</v>
      </c>
      <c r="W682" s="25"/>
      <c r="X682" s="26" t="s">
        <v>107</v>
      </c>
      <c r="Y682" s="25"/>
      <c r="Z682" s="26" t="s">
        <v>106</v>
      </c>
      <c r="AA682" s="25"/>
      <c r="AB682" s="24"/>
      <c r="AC682" s="25"/>
      <c r="AD682" s="24"/>
      <c r="AE682" s="23"/>
      <c r="AF682" s="251"/>
      <c r="AG682" s="251"/>
      <c r="AH682" s="22"/>
      <c r="AI682" s="11"/>
      <c r="AJ682" s="265"/>
      <c r="AK682" s="267"/>
      <c r="AL682" s="263"/>
      <c r="AM682" s="265"/>
      <c r="AN682" s="267"/>
      <c r="AO682" s="263"/>
      <c r="AP682" s="265"/>
      <c r="AQ682" s="267"/>
      <c r="AR682" s="263"/>
      <c r="AS682" s="265"/>
      <c r="AT682" s="267"/>
      <c r="AU682" s="263"/>
      <c r="AV682" s="265"/>
      <c r="AW682" s="275"/>
      <c r="AX682" s="270"/>
      <c r="AY682" s="292"/>
      <c r="AZ682" s="228"/>
      <c r="BA682" s="228"/>
      <c r="BB682" s="295"/>
    </row>
    <row r="683" spans="2:62" ht="28.15" customHeight="1" thickBot="1" x14ac:dyDescent="0.25">
      <c r="B683" s="21"/>
      <c r="C683" s="245"/>
      <c r="D683" s="20"/>
      <c r="E683" s="19"/>
      <c r="F683" s="19"/>
      <c r="G683" s="18"/>
      <c r="H683" s="226"/>
      <c r="I683" s="249"/>
      <c r="J683" s="249"/>
      <c r="K683" s="249"/>
      <c r="L683" s="17" t="s">
        <v>105</v>
      </c>
      <c r="M683" s="15" t="s">
        <v>186</v>
      </c>
      <c r="N683" s="17" t="s">
        <v>103</v>
      </c>
      <c r="O683" s="15" t="s">
        <v>725</v>
      </c>
      <c r="P683" s="17" t="s">
        <v>102</v>
      </c>
      <c r="Q683" s="15" t="s">
        <v>217</v>
      </c>
      <c r="R683" s="17" t="s">
        <v>101</v>
      </c>
      <c r="S683" s="15" t="s">
        <v>113</v>
      </c>
      <c r="T683" s="17">
        <v>20</v>
      </c>
      <c r="U683" s="15"/>
      <c r="V683" s="17" t="s">
        <v>100</v>
      </c>
      <c r="W683" s="15"/>
      <c r="X683" s="17" t="s">
        <v>99</v>
      </c>
      <c r="Y683" s="15"/>
      <c r="Z683" s="17" t="s">
        <v>98</v>
      </c>
      <c r="AA683" s="15"/>
      <c r="AB683" s="16"/>
      <c r="AC683" s="15"/>
      <c r="AD683" s="14"/>
      <c r="AE683" s="13"/>
      <c r="AF683" s="252"/>
      <c r="AG683" s="252"/>
      <c r="AH683" s="12"/>
      <c r="AI683" s="11"/>
      <c r="AJ683" s="266"/>
      <c r="AK683" s="268"/>
      <c r="AL683" s="264"/>
      <c r="AM683" s="266"/>
      <c r="AN683" s="268"/>
      <c r="AO683" s="264"/>
      <c r="AP683" s="266"/>
      <c r="AQ683" s="268"/>
      <c r="AR683" s="264"/>
      <c r="AS683" s="266"/>
      <c r="AT683" s="268"/>
      <c r="AU683" s="264"/>
      <c r="AV683" s="266"/>
      <c r="AW683" s="276"/>
      <c r="AX683" s="271"/>
      <c r="AY683" s="293"/>
      <c r="AZ683" s="229"/>
      <c r="BA683" s="229"/>
      <c r="BB683" s="296"/>
    </row>
    <row r="684" spans="2:62" ht="85.9" customHeight="1" thickTop="1" thickBot="1" x14ac:dyDescent="0.35">
      <c r="B684" s="105" t="s">
        <v>174</v>
      </c>
      <c r="C684" s="95" t="s">
        <v>173</v>
      </c>
      <c r="D684" s="100" t="s">
        <v>172</v>
      </c>
      <c r="E684" s="104" t="s">
        <v>171</v>
      </c>
      <c r="F684" s="103"/>
      <c r="G684" s="102"/>
      <c r="H684" s="101" t="s">
        <v>170</v>
      </c>
      <c r="I684" s="100" t="s">
        <v>96</v>
      </c>
      <c r="J684" s="100" t="s">
        <v>169</v>
      </c>
      <c r="K684" s="100" t="s">
        <v>97</v>
      </c>
      <c r="L684" s="256" t="s">
        <v>168</v>
      </c>
      <c r="M684" s="262"/>
      <c r="N684" s="256" t="s">
        <v>167</v>
      </c>
      <c r="O684" s="262"/>
      <c r="P684" s="256" t="s">
        <v>167</v>
      </c>
      <c r="Q684" s="257"/>
      <c r="R684" s="256" t="s">
        <v>167</v>
      </c>
      <c r="S684" s="257"/>
      <c r="T684" s="256" t="s">
        <v>167</v>
      </c>
      <c r="U684" s="257"/>
      <c r="V684" s="256" t="s">
        <v>167</v>
      </c>
      <c r="W684" s="257"/>
      <c r="X684" s="256" t="s">
        <v>167</v>
      </c>
      <c r="Y684" s="257"/>
      <c r="Z684" s="256" t="s">
        <v>167</v>
      </c>
      <c r="AA684" s="257"/>
      <c r="AB684" s="261" t="s">
        <v>166</v>
      </c>
      <c r="AC684" s="257"/>
      <c r="AD684" s="101" t="s">
        <v>165</v>
      </c>
      <c r="AE684" s="101" t="s">
        <v>164</v>
      </c>
      <c r="AF684" s="100" t="s">
        <v>163</v>
      </c>
      <c r="AG684" s="100" t="s">
        <v>162</v>
      </c>
      <c r="AH684" s="99" t="s">
        <v>161</v>
      </c>
      <c r="AI684" s="98"/>
      <c r="AJ684" s="96" t="s">
        <v>160</v>
      </c>
      <c r="AK684" s="95" t="s">
        <v>159</v>
      </c>
      <c r="AL684" s="94" t="s">
        <v>158</v>
      </c>
      <c r="AM684" s="96" t="s">
        <v>157</v>
      </c>
      <c r="AN684" s="95" t="s">
        <v>156</v>
      </c>
      <c r="AO684" s="94" t="s">
        <v>155</v>
      </c>
      <c r="AP684" s="96" t="s">
        <v>154</v>
      </c>
      <c r="AQ684" s="95" t="s">
        <v>153</v>
      </c>
      <c r="AR684" s="97" t="s">
        <v>152</v>
      </c>
      <c r="AS684" s="96" t="s">
        <v>151</v>
      </c>
      <c r="AT684" s="95" t="s">
        <v>150</v>
      </c>
      <c r="AU684" s="94" t="s">
        <v>149</v>
      </c>
      <c r="AV684" s="96" t="s">
        <v>148</v>
      </c>
      <c r="AW684" s="95" t="s">
        <v>147</v>
      </c>
      <c r="AX684" s="94" t="s">
        <v>146</v>
      </c>
      <c r="AY684" s="93" t="s">
        <v>145</v>
      </c>
      <c r="AZ684" s="92" t="s">
        <v>144</v>
      </c>
      <c r="BA684" s="92" t="s">
        <v>143</v>
      </c>
      <c r="BB684" s="91" t="s">
        <v>142</v>
      </c>
    </row>
    <row r="685" spans="2:62" ht="48" thickBot="1" x14ac:dyDescent="0.3">
      <c r="B685" s="90" t="s">
        <v>201</v>
      </c>
      <c r="C685" s="89"/>
      <c r="D685" s="88">
        <v>207</v>
      </c>
      <c r="E685" s="258"/>
      <c r="F685" s="259"/>
      <c r="G685" s="260"/>
      <c r="H685" s="87" t="s">
        <v>140</v>
      </c>
      <c r="I685" s="86"/>
      <c r="J685" s="86"/>
      <c r="K685" s="85"/>
      <c r="L685" s="84"/>
      <c r="M685" s="81"/>
      <c r="N685" s="84"/>
      <c r="O685" s="81"/>
      <c r="P685" s="84"/>
      <c r="Q685" s="81"/>
      <c r="R685" s="84"/>
      <c r="S685" s="81"/>
      <c r="T685" s="84"/>
      <c r="U685" s="81"/>
      <c r="V685" s="84"/>
      <c r="W685" s="81"/>
      <c r="X685" s="84"/>
      <c r="Y685" s="81"/>
      <c r="Z685" s="84"/>
      <c r="AA685" s="83"/>
      <c r="AB685" s="82" t="s">
        <v>139</v>
      </c>
      <c r="AC685" s="81"/>
      <c r="AD685" s="81"/>
      <c r="AE685" s="81"/>
      <c r="AF685" s="80"/>
      <c r="AG685" s="80"/>
      <c r="AH685" s="60"/>
      <c r="AI685" s="79" t="s">
        <v>138</v>
      </c>
      <c r="AJ685" s="78">
        <f t="shared" ref="AJ685:BB685" si="90">SUM(AJ687:AJ698)</f>
        <v>121</v>
      </c>
      <c r="AK685" s="77">
        <f t="shared" si="90"/>
        <v>0</v>
      </c>
      <c r="AL685" s="76">
        <f t="shared" si="90"/>
        <v>0</v>
      </c>
      <c r="AM685" s="78">
        <f t="shared" si="90"/>
        <v>51</v>
      </c>
      <c r="AN685" s="77">
        <f t="shared" si="90"/>
        <v>0</v>
      </c>
      <c r="AO685" s="76">
        <f t="shared" si="90"/>
        <v>2</v>
      </c>
      <c r="AP685" s="78">
        <f t="shared" si="90"/>
        <v>3</v>
      </c>
      <c r="AQ685" s="77">
        <f t="shared" si="90"/>
        <v>0</v>
      </c>
      <c r="AR685" s="76">
        <f t="shared" si="90"/>
        <v>0</v>
      </c>
      <c r="AS685" s="78">
        <f t="shared" si="90"/>
        <v>25</v>
      </c>
      <c r="AT685" s="77">
        <f t="shared" si="90"/>
        <v>0</v>
      </c>
      <c r="AU685" s="76">
        <f t="shared" si="90"/>
        <v>0</v>
      </c>
      <c r="AV685" s="78">
        <f t="shared" si="90"/>
        <v>0</v>
      </c>
      <c r="AW685" s="77">
        <f t="shared" si="90"/>
        <v>0</v>
      </c>
      <c r="AX685" s="76">
        <f t="shared" si="90"/>
        <v>0</v>
      </c>
      <c r="AY685" s="75">
        <f t="shared" si="90"/>
        <v>1</v>
      </c>
      <c r="AZ685" s="74">
        <f t="shared" si="90"/>
        <v>0</v>
      </c>
      <c r="BA685" s="74">
        <f t="shared" si="90"/>
        <v>0</v>
      </c>
      <c r="BB685" s="73">
        <f t="shared" si="90"/>
        <v>0</v>
      </c>
      <c r="BC685" s="72" t="s">
        <v>137</v>
      </c>
      <c r="BF685" s="5">
        <f>SUM(AJ685:AL685)/$BG$5</f>
        <v>40.333333333333336</v>
      </c>
      <c r="BG685" s="5">
        <f>SUM(AM685:AO685,AY685)/$BG$5</f>
        <v>18</v>
      </c>
      <c r="BH685" s="5">
        <f>SUM(AP685:AR685,AZ685)/$BG$5</f>
        <v>1</v>
      </c>
      <c r="BI685" s="5">
        <f>SUM(AS685:AU685,BA685)/$BG$5</f>
        <v>8.3333333333333339</v>
      </c>
      <c r="BJ685" s="5">
        <f>SUM(AV685:AX685,BB685)/$BG$5</f>
        <v>0</v>
      </c>
    </row>
    <row r="686" spans="2:62" ht="37.5" thickBot="1" x14ac:dyDescent="0.3">
      <c r="B686" s="71"/>
      <c r="C686" s="70"/>
      <c r="D686" s="69"/>
      <c r="E686" s="68"/>
      <c r="F686" s="68"/>
      <c r="G686" s="67"/>
      <c r="H686" s="66"/>
      <c r="I686" s="64"/>
      <c r="J686" s="64"/>
      <c r="K686" s="65"/>
      <c r="L686" s="64"/>
      <c r="M686" s="62"/>
      <c r="N686" s="64"/>
      <c r="O686" s="62"/>
      <c r="P686" s="64"/>
      <c r="Q686" s="62"/>
      <c r="R686" s="64"/>
      <c r="S686" s="62"/>
      <c r="T686" s="64"/>
      <c r="U686" s="62"/>
      <c r="V686" s="64"/>
      <c r="W686" s="62"/>
      <c r="X686" s="64"/>
      <c r="Y686" s="62"/>
      <c r="Z686" s="64"/>
      <c r="AA686" s="62"/>
      <c r="AB686" s="63"/>
      <c r="AC686" s="62"/>
      <c r="AD686" s="62"/>
      <c r="AE686" s="62"/>
      <c r="AF686" s="61"/>
      <c r="AG686" s="61"/>
      <c r="AH686" s="60"/>
      <c r="AI686" s="59" t="s">
        <v>136</v>
      </c>
      <c r="AJ686" s="58">
        <f t="shared" ref="AJ686:BB686" si="91">AJ685/3</f>
        <v>40.333333333333336</v>
      </c>
      <c r="AK686" s="57">
        <f t="shared" si="91"/>
        <v>0</v>
      </c>
      <c r="AL686" s="56">
        <f t="shared" si="91"/>
        <v>0</v>
      </c>
      <c r="AM686" s="58">
        <f t="shared" si="91"/>
        <v>17</v>
      </c>
      <c r="AN686" s="57">
        <f t="shared" si="91"/>
        <v>0</v>
      </c>
      <c r="AO686" s="56">
        <f t="shared" si="91"/>
        <v>0.66666666666666663</v>
      </c>
      <c r="AP686" s="58">
        <f t="shared" si="91"/>
        <v>1</v>
      </c>
      <c r="AQ686" s="57">
        <f t="shared" si="91"/>
        <v>0</v>
      </c>
      <c r="AR686" s="56">
        <f t="shared" si="91"/>
        <v>0</v>
      </c>
      <c r="AS686" s="58">
        <f t="shared" si="91"/>
        <v>8.3333333333333339</v>
      </c>
      <c r="AT686" s="57">
        <f t="shared" si="91"/>
        <v>0</v>
      </c>
      <c r="AU686" s="56">
        <f t="shared" si="91"/>
        <v>0</v>
      </c>
      <c r="AV686" s="58">
        <f t="shared" si="91"/>
        <v>0</v>
      </c>
      <c r="AW686" s="57">
        <f t="shared" si="91"/>
        <v>0</v>
      </c>
      <c r="AX686" s="56">
        <f t="shared" si="91"/>
        <v>0</v>
      </c>
      <c r="AY686" s="55">
        <f t="shared" si="91"/>
        <v>0.33333333333333331</v>
      </c>
      <c r="AZ686" s="54">
        <f t="shared" si="91"/>
        <v>0</v>
      </c>
      <c r="BA686" s="54">
        <f t="shared" si="91"/>
        <v>0</v>
      </c>
      <c r="BB686" s="53">
        <f t="shared" si="91"/>
        <v>0</v>
      </c>
      <c r="BC686" s="52" t="s">
        <v>135</v>
      </c>
    </row>
    <row r="687" spans="2:62" ht="28.15" customHeight="1" x14ac:dyDescent="0.2">
      <c r="B687" s="30"/>
      <c r="C687" s="242">
        <v>1</v>
      </c>
      <c r="D687" s="44"/>
      <c r="E687" s="43"/>
      <c r="F687" s="43"/>
      <c r="G687" s="42"/>
      <c r="H687" s="223" t="s">
        <v>384</v>
      </c>
      <c r="I687" s="246">
        <v>68</v>
      </c>
      <c r="J687" s="246">
        <v>21</v>
      </c>
      <c r="K687" s="246">
        <v>7</v>
      </c>
      <c r="L687" s="41" t="s">
        <v>133</v>
      </c>
      <c r="M687" s="40" t="s">
        <v>376</v>
      </c>
      <c r="N687" s="41" t="s">
        <v>131</v>
      </c>
      <c r="O687" s="40" t="s">
        <v>132</v>
      </c>
      <c r="P687" s="41" t="s">
        <v>130</v>
      </c>
      <c r="Q687" s="40" t="s">
        <v>186</v>
      </c>
      <c r="R687" s="41" t="s">
        <v>129</v>
      </c>
      <c r="S687" s="40" t="s">
        <v>121</v>
      </c>
      <c r="T687" s="41" t="s">
        <v>128</v>
      </c>
      <c r="U687" s="40"/>
      <c r="V687" s="41" t="s">
        <v>127</v>
      </c>
      <c r="W687" s="40"/>
      <c r="X687" s="41" t="s">
        <v>126</v>
      </c>
      <c r="Y687" s="40"/>
      <c r="Z687" s="41" t="s">
        <v>125</v>
      </c>
      <c r="AA687" s="40"/>
      <c r="AB687" s="39"/>
      <c r="AC687" s="40"/>
      <c r="AD687" s="39" t="s">
        <v>482</v>
      </c>
      <c r="AE687" s="38" t="s">
        <v>175</v>
      </c>
      <c r="AF687" s="250">
        <v>4</v>
      </c>
      <c r="AG687" s="250"/>
      <c r="AH687" s="37"/>
      <c r="AI687" s="11"/>
      <c r="AJ687" s="233">
        <f>SUMPRODUCT(LEN($M687:$U690)-LEN(SUBSTITUTE($M687:$U690,"A", "")))</f>
        <v>24</v>
      </c>
      <c r="AK687" s="239">
        <f>SUMPRODUCT(LEN($X687:$X690)-LEN(SUBSTITUTE($X687:$X690,"A", "")))</f>
        <v>0</v>
      </c>
      <c r="AL687" s="230">
        <f>SUMPRODUCT(LEN($W687:$W690)-LEN(SUBSTITUTE($W687:$W690,"A", "")))</f>
        <v>0</v>
      </c>
      <c r="AM687" s="233">
        <f>SUMPRODUCT(LEN($M687:$U690)-LEN(SUBSTITUTE($M687:$U690,"S", "")))</f>
        <v>9</v>
      </c>
      <c r="AN687" s="239">
        <f>SUMPRODUCT(LEN($X687:$X690)-LEN(SUBSTITUTE($X687:$X690,"S", "")))</f>
        <v>0</v>
      </c>
      <c r="AO687" s="230">
        <f>SUMPRODUCT(LEN($W687:$W690)-LEN(SUBSTITUTE($W687:$W690,"S", "")))</f>
        <v>0</v>
      </c>
      <c r="AP687" s="233">
        <f>SUMPRODUCT(LEN($M687:$U690)-LEN(SUBSTITUTE($M687:$U690,"F", "")))</f>
        <v>2</v>
      </c>
      <c r="AQ687" s="239">
        <f>SUMPRODUCT(LEN($X687:$X690)-LEN(SUBSTITUTE($X687:$X690,"F", "")))</f>
        <v>0</v>
      </c>
      <c r="AR687" s="230">
        <f>SUMPRODUCT(LEN($W687:$W690)-LEN(SUBSTITUTE($W687:$W690,"F", "")))</f>
        <v>0</v>
      </c>
      <c r="AS687" s="233">
        <f>SUMPRODUCT(LEN($M687:$U690)-LEN(SUBSTITUTE($M687:$U690,"G", "")))</f>
        <v>4</v>
      </c>
      <c r="AT687" s="239">
        <f>SUMPRODUCT(LEN($X687:$X690)-LEN(SUBSTITUTE($X687:$X690,"G", "")))</f>
        <v>0</v>
      </c>
      <c r="AU687" s="230">
        <f>SUMPRODUCT(LEN($W687:$W690)-LEN(SUBSTITUTE($W687:$W690,"G", "")))</f>
        <v>0</v>
      </c>
      <c r="AV687" s="233">
        <f>SUMPRODUCT(LEN($L687:$U690)-LEN(SUBSTITUTE($L687:$U690,"M", "")))</f>
        <v>0</v>
      </c>
      <c r="AW687" s="236">
        <f>SUMPRODUCT(LEN($X687:$X690)-LEN(SUBSTITUTE($X687:$X690,"M", "")))</f>
        <v>0</v>
      </c>
      <c r="AX687" s="230">
        <f>SUMPRODUCT(LEN($W687:$W690)-LEN(SUBSTITUTE($W687:$W690,"M", "")))</f>
        <v>0</v>
      </c>
      <c r="AY687" s="291">
        <f>SUMPRODUCT(LEN($AE687:$AE690)-LEN(SUBSTITUTE($AE687:$AE690,"S", "")))</f>
        <v>1</v>
      </c>
      <c r="AZ687" s="227">
        <f>SUMPRODUCT(LEN($AE687:$AE690)-LEN(SUBSTITUTE($AE687:$AE690,"F", "")))</f>
        <v>0</v>
      </c>
      <c r="BA687" s="227">
        <f>SUMPRODUCT(LEN($AE687:$AE690)-LEN(SUBSTITUTE($AE687:$AE690,"G", "")))</f>
        <v>0</v>
      </c>
      <c r="BB687" s="294">
        <f>SUMPRODUCT(LEN($AE687:$AE690)-LEN(SUBSTITUTE($AE687:$AE690,"M", "")))</f>
        <v>0</v>
      </c>
    </row>
    <row r="688" spans="2:62" ht="28.15" customHeight="1" thickBot="1" x14ac:dyDescent="0.25">
      <c r="B688" s="30"/>
      <c r="C688" s="243"/>
      <c r="D688" s="36"/>
      <c r="E688" s="35"/>
      <c r="F688" s="35"/>
      <c r="G688" s="34"/>
      <c r="H688" s="224"/>
      <c r="I688" s="247"/>
      <c r="J688" s="247"/>
      <c r="K688" s="247"/>
      <c r="L688" s="33" t="s">
        <v>123</v>
      </c>
      <c r="M688" s="32" t="s">
        <v>399</v>
      </c>
      <c r="N688" s="33" t="s">
        <v>122</v>
      </c>
      <c r="O688" s="32" t="s">
        <v>403</v>
      </c>
      <c r="P688" s="33" t="s">
        <v>120</v>
      </c>
      <c r="Q688" s="32" t="s">
        <v>375</v>
      </c>
      <c r="R688" s="33" t="s">
        <v>119</v>
      </c>
      <c r="S688" s="32" t="s">
        <v>121</v>
      </c>
      <c r="T688" s="33" t="s">
        <v>118</v>
      </c>
      <c r="U688" s="32"/>
      <c r="V688" s="33" t="s">
        <v>117</v>
      </c>
      <c r="W688" s="32"/>
      <c r="X688" s="33" t="s">
        <v>116</v>
      </c>
      <c r="Y688" s="32"/>
      <c r="Z688" s="33" t="s">
        <v>115</v>
      </c>
      <c r="AA688" s="32"/>
      <c r="AB688" s="31"/>
      <c r="AC688" s="32"/>
      <c r="AD688" s="31"/>
      <c r="AE688" s="23"/>
      <c r="AF688" s="251"/>
      <c r="AG688" s="251"/>
      <c r="AH688" s="22"/>
      <c r="AI688" s="11"/>
      <c r="AJ688" s="234"/>
      <c r="AK688" s="240"/>
      <c r="AL688" s="231"/>
      <c r="AM688" s="234"/>
      <c r="AN688" s="240"/>
      <c r="AO688" s="231"/>
      <c r="AP688" s="234"/>
      <c r="AQ688" s="240"/>
      <c r="AR688" s="231"/>
      <c r="AS688" s="234"/>
      <c r="AT688" s="240"/>
      <c r="AU688" s="231"/>
      <c r="AV688" s="234"/>
      <c r="AW688" s="237"/>
      <c r="AX688" s="231"/>
      <c r="AY688" s="292"/>
      <c r="AZ688" s="228"/>
      <c r="BA688" s="228"/>
      <c r="BB688" s="295"/>
    </row>
    <row r="689" spans="2:62" ht="28.15" customHeight="1" x14ac:dyDescent="0.2">
      <c r="B689" s="30"/>
      <c r="C689" s="244"/>
      <c r="D689" s="29"/>
      <c r="E689" s="28"/>
      <c r="F689" s="28"/>
      <c r="G689" s="27"/>
      <c r="H689" s="225"/>
      <c r="I689" s="248"/>
      <c r="J689" s="248"/>
      <c r="K689" s="248"/>
      <c r="L689" s="26" t="s">
        <v>114</v>
      </c>
      <c r="M689" s="25" t="s">
        <v>132</v>
      </c>
      <c r="N689" s="26" t="s">
        <v>112</v>
      </c>
      <c r="O689" s="25" t="s">
        <v>377</v>
      </c>
      <c r="P689" s="26" t="s">
        <v>111</v>
      </c>
      <c r="Q689" s="25" t="s">
        <v>188</v>
      </c>
      <c r="R689" s="26" t="s">
        <v>110</v>
      </c>
      <c r="S689" s="25"/>
      <c r="T689" s="26" t="s">
        <v>109</v>
      </c>
      <c r="U689" s="25"/>
      <c r="V689" s="26" t="s">
        <v>108</v>
      </c>
      <c r="W689" s="25"/>
      <c r="X689" s="26" t="s">
        <v>107</v>
      </c>
      <c r="Y689" s="25"/>
      <c r="Z689" s="26" t="s">
        <v>106</v>
      </c>
      <c r="AA689" s="25"/>
      <c r="AB689" s="24"/>
      <c r="AC689" s="25"/>
      <c r="AD689" s="24"/>
      <c r="AE689" s="23"/>
      <c r="AF689" s="251"/>
      <c r="AG689" s="251"/>
      <c r="AH689" s="22"/>
      <c r="AI689" s="11"/>
      <c r="AJ689" s="234"/>
      <c r="AK689" s="240"/>
      <c r="AL689" s="231"/>
      <c r="AM689" s="234"/>
      <c r="AN689" s="240"/>
      <c r="AO689" s="231"/>
      <c r="AP689" s="234"/>
      <c r="AQ689" s="240"/>
      <c r="AR689" s="231"/>
      <c r="AS689" s="234"/>
      <c r="AT689" s="240"/>
      <c r="AU689" s="231"/>
      <c r="AV689" s="234"/>
      <c r="AW689" s="237"/>
      <c r="AX689" s="231"/>
      <c r="AY689" s="292"/>
      <c r="AZ689" s="228"/>
      <c r="BA689" s="228"/>
      <c r="BB689" s="295"/>
    </row>
    <row r="690" spans="2:62" ht="28.15" customHeight="1" thickBot="1" x14ac:dyDescent="0.25">
      <c r="B690" s="30"/>
      <c r="C690" s="253"/>
      <c r="D690" s="51"/>
      <c r="E690" s="50"/>
      <c r="F690" s="50"/>
      <c r="G690" s="49"/>
      <c r="H690" s="226"/>
      <c r="I690" s="254"/>
      <c r="J690" s="254"/>
      <c r="K690" s="254"/>
      <c r="L690" s="48" t="s">
        <v>105</v>
      </c>
      <c r="M690" s="47" t="s">
        <v>613</v>
      </c>
      <c r="N690" s="48" t="s">
        <v>103</v>
      </c>
      <c r="O690" s="47" t="s">
        <v>457</v>
      </c>
      <c r="P690" s="48" t="s">
        <v>102</v>
      </c>
      <c r="Q690" s="47" t="s">
        <v>113</v>
      </c>
      <c r="R690" s="48" t="s">
        <v>101</v>
      </c>
      <c r="S690" s="47"/>
      <c r="T690" s="48">
        <v>20</v>
      </c>
      <c r="U690" s="47"/>
      <c r="V690" s="48" t="s">
        <v>100</v>
      </c>
      <c r="W690" s="47"/>
      <c r="X690" s="48" t="s">
        <v>99</v>
      </c>
      <c r="Y690" s="47"/>
      <c r="Z690" s="48" t="s">
        <v>98</v>
      </c>
      <c r="AA690" s="47"/>
      <c r="AB690" s="16"/>
      <c r="AC690" s="47"/>
      <c r="AD690" s="16"/>
      <c r="AE690" s="46"/>
      <c r="AF690" s="255"/>
      <c r="AG690" s="255"/>
      <c r="AH690" s="45"/>
      <c r="AI690" s="11"/>
      <c r="AJ690" s="235"/>
      <c r="AK690" s="241"/>
      <c r="AL690" s="232"/>
      <c r="AM690" s="235"/>
      <c r="AN690" s="241"/>
      <c r="AO690" s="232"/>
      <c r="AP690" s="235"/>
      <c r="AQ690" s="241"/>
      <c r="AR690" s="232"/>
      <c r="AS690" s="235"/>
      <c r="AT690" s="241"/>
      <c r="AU690" s="232"/>
      <c r="AV690" s="235"/>
      <c r="AW690" s="238"/>
      <c r="AX690" s="232"/>
      <c r="AY690" s="293"/>
      <c r="AZ690" s="229"/>
      <c r="BA690" s="229"/>
      <c r="BB690" s="296"/>
    </row>
    <row r="691" spans="2:62" ht="28.15" customHeight="1" x14ac:dyDescent="0.2">
      <c r="B691" s="30"/>
      <c r="C691" s="242">
        <v>2</v>
      </c>
      <c r="D691" s="44"/>
      <c r="E691" s="43"/>
      <c r="F691" s="43"/>
      <c r="G691" s="42"/>
      <c r="H691" s="223"/>
      <c r="I691" s="246">
        <v>87</v>
      </c>
      <c r="J691" s="246">
        <v>28</v>
      </c>
      <c r="K691" s="246">
        <v>6</v>
      </c>
      <c r="L691" s="41" t="s">
        <v>133</v>
      </c>
      <c r="M691" s="40" t="s">
        <v>1033</v>
      </c>
      <c r="N691" s="41" t="s">
        <v>131</v>
      </c>
      <c r="O691" s="40" t="s">
        <v>610</v>
      </c>
      <c r="P691" s="41" t="s">
        <v>130</v>
      </c>
      <c r="Q691" s="40" t="s">
        <v>417</v>
      </c>
      <c r="R691" s="41" t="s">
        <v>129</v>
      </c>
      <c r="S691" s="40" t="s">
        <v>411</v>
      </c>
      <c r="T691" s="41" t="s">
        <v>128</v>
      </c>
      <c r="U691" s="40" t="s">
        <v>195</v>
      </c>
      <c r="V691" s="41" t="s">
        <v>127</v>
      </c>
      <c r="W691" s="40" t="s">
        <v>121</v>
      </c>
      <c r="X691" s="41" t="s">
        <v>126</v>
      </c>
      <c r="Y691" s="40"/>
      <c r="Z691" s="41" t="s">
        <v>125</v>
      </c>
      <c r="AA691" s="40"/>
      <c r="AB691" s="39"/>
      <c r="AC691" s="40"/>
      <c r="AD691" s="39" t="s">
        <v>1032</v>
      </c>
      <c r="AE691" s="38"/>
      <c r="AF691" s="250">
        <v>6</v>
      </c>
      <c r="AG691" s="250"/>
      <c r="AH691" s="37"/>
      <c r="AI691" s="11"/>
      <c r="AJ691" s="233">
        <f>SUMPRODUCT(LEN($M691:$U694)-LEN(SUBSTITUTE($M691:$U694,"A", "")))</f>
        <v>50</v>
      </c>
      <c r="AK691" s="239">
        <f>SUMPRODUCT(LEN($X691:$X694)-LEN(SUBSTITUTE($X691:$X694,"A", "")))</f>
        <v>0</v>
      </c>
      <c r="AL691" s="230">
        <f>SUMPRODUCT(LEN($W691:$W694)-LEN(SUBSTITUTE($W691:$W694,"A", "")))</f>
        <v>0</v>
      </c>
      <c r="AM691" s="233">
        <f>SUMPRODUCT(LEN($M691:$U694)-LEN(SUBSTITUTE($M691:$U694,"S", "")))</f>
        <v>28</v>
      </c>
      <c r="AN691" s="239">
        <f>SUMPRODUCT(LEN($X691:$X694)-LEN(SUBSTITUTE($X691:$X694,"S", "")))</f>
        <v>0</v>
      </c>
      <c r="AO691" s="230">
        <f>SUMPRODUCT(LEN($W691:$W694)-LEN(SUBSTITUTE($W691:$W694,"S", "")))</f>
        <v>2</v>
      </c>
      <c r="AP691" s="233">
        <f>SUMPRODUCT(LEN($M691:$U694)-LEN(SUBSTITUTE($M691:$U694,"F", "")))</f>
        <v>1</v>
      </c>
      <c r="AQ691" s="239">
        <f>SUMPRODUCT(LEN($X691:$X694)-LEN(SUBSTITUTE($X691:$X694,"F", "")))</f>
        <v>0</v>
      </c>
      <c r="AR691" s="230">
        <f>SUMPRODUCT(LEN($W691:$W694)-LEN(SUBSTITUTE($W691:$W694,"F", "")))</f>
        <v>0</v>
      </c>
      <c r="AS691" s="233">
        <f>SUMPRODUCT(LEN($M691:$U694)-LEN(SUBSTITUTE($M691:$U694,"G", "")))</f>
        <v>11</v>
      </c>
      <c r="AT691" s="239">
        <f>SUMPRODUCT(LEN($X691:$X694)-LEN(SUBSTITUTE($X691:$X694,"G", "")))</f>
        <v>0</v>
      </c>
      <c r="AU691" s="230">
        <f>SUMPRODUCT(LEN($W691:$W694)-LEN(SUBSTITUTE($W691:$W694,"G", "")))</f>
        <v>0</v>
      </c>
      <c r="AV691" s="233">
        <f>SUMPRODUCT(LEN($L691:$U694)-LEN(SUBSTITUTE($L691:$U694,"M", "")))</f>
        <v>0</v>
      </c>
      <c r="AW691" s="236">
        <f>SUMPRODUCT(LEN($X691:$X694)-LEN(SUBSTITUTE($X691:$X694,"M", "")))</f>
        <v>0</v>
      </c>
      <c r="AX691" s="230">
        <f>SUMPRODUCT(LEN($W691:$W694)-LEN(SUBSTITUTE($W691:$W694,"M", "")))</f>
        <v>0</v>
      </c>
      <c r="AY691" s="291">
        <f>SUMPRODUCT(LEN($AE691:$AE694)-LEN(SUBSTITUTE($AE691:$AE694,"S", "")))</f>
        <v>0</v>
      </c>
      <c r="AZ691" s="227">
        <f>SUMPRODUCT(LEN($AE691:$AE694)-LEN(SUBSTITUTE($AE691:$AE694,"F", "")))</f>
        <v>0</v>
      </c>
      <c r="BA691" s="227">
        <f>SUMPRODUCT(LEN($AE691:$AE694)-LEN(SUBSTITUTE($AE691:$AE694,"G", "")))</f>
        <v>0</v>
      </c>
      <c r="BB691" s="294">
        <f>SUMPRODUCT(LEN($AE691:$AE694)-LEN(SUBSTITUTE($AE691:$AE694,"M", "")))</f>
        <v>0</v>
      </c>
    </row>
    <row r="692" spans="2:62" ht="28.15" customHeight="1" thickBot="1" x14ac:dyDescent="0.25">
      <c r="B692" s="30"/>
      <c r="C692" s="243"/>
      <c r="D692" s="36"/>
      <c r="E692" s="35"/>
      <c r="F692" s="35"/>
      <c r="G692" s="34"/>
      <c r="H692" s="224"/>
      <c r="I692" s="247"/>
      <c r="J692" s="247"/>
      <c r="K692" s="247"/>
      <c r="L692" s="33" t="s">
        <v>123</v>
      </c>
      <c r="M692" s="32" t="s">
        <v>952</v>
      </c>
      <c r="N692" s="33" t="s">
        <v>122</v>
      </c>
      <c r="O692" s="32" t="s">
        <v>417</v>
      </c>
      <c r="P692" s="33" t="s">
        <v>120</v>
      </c>
      <c r="Q692" s="32" t="s">
        <v>629</v>
      </c>
      <c r="R692" s="33" t="s">
        <v>119</v>
      </c>
      <c r="S692" s="32" t="s">
        <v>412</v>
      </c>
      <c r="T692" s="33" t="s">
        <v>118</v>
      </c>
      <c r="U692" s="32" t="s">
        <v>215</v>
      </c>
      <c r="V692" s="33" t="s">
        <v>117</v>
      </c>
      <c r="W692" s="32" t="s">
        <v>121</v>
      </c>
      <c r="X692" s="33" t="s">
        <v>116</v>
      </c>
      <c r="Y692" s="32"/>
      <c r="Z692" s="33" t="s">
        <v>115</v>
      </c>
      <c r="AA692" s="32"/>
      <c r="AB692" s="31"/>
      <c r="AC692" s="32"/>
      <c r="AD692" s="31" t="s">
        <v>1031</v>
      </c>
      <c r="AE692" s="23"/>
      <c r="AF692" s="251"/>
      <c r="AG692" s="251"/>
      <c r="AH692" s="22"/>
      <c r="AI692" s="11"/>
      <c r="AJ692" s="234"/>
      <c r="AK692" s="240"/>
      <c r="AL692" s="231"/>
      <c r="AM692" s="234"/>
      <c r="AN692" s="240"/>
      <c r="AO692" s="231"/>
      <c r="AP692" s="234"/>
      <c r="AQ692" s="240"/>
      <c r="AR692" s="231"/>
      <c r="AS692" s="234"/>
      <c r="AT692" s="240"/>
      <c r="AU692" s="231"/>
      <c r="AV692" s="234"/>
      <c r="AW692" s="237"/>
      <c r="AX692" s="231"/>
      <c r="AY692" s="292"/>
      <c r="AZ692" s="228"/>
      <c r="BA692" s="228"/>
      <c r="BB692" s="295"/>
    </row>
    <row r="693" spans="2:62" ht="28.15" customHeight="1" x14ac:dyDescent="0.2">
      <c r="B693" s="30"/>
      <c r="C693" s="244"/>
      <c r="D693" s="29"/>
      <c r="E693" s="28"/>
      <c r="F693" s="28"/>
      <c r="G693" s="27"/>
      <c r="H693" s="225"/>
      <c r="I693" s="248"/>
      <c r="J693" s="248"/>
      <c r="K693" s="248"/>
      <c r="L693" s="26" t="s">
        <v>114</v>
      </c>
      <c r="M693" s="25" t="s">
        <v>707</v>
      </c>
      <c r="N693" s="26" t="s">
        <v>112</v>
      </c>
      <c r="O693" s="25" t="s">
        <v>417</v>
      </c>
      <c r="P693" s="26" t="s">
        <v>111</v>
      </c>
      <c r="Q693" s="25" t="s">
        <v>985</v>
      </c>
      <c r="R693" s="26" t="s">
        <v>110</v>
      </c>
      <c r="S693" s="25" t="s">
        <v>447</v>
      </c>
      <c r="T693" s="26" t="s">
        <v>109</v>
      </c>
      <c r="U693" s="25" t="s">
        <v>113</v>
      </c>
      <c r="V693" s="26" t="s">
        <v>108</v>
      </c>
      <c r="W693" s="25"/>
      <c r="X693" s="26" t="s">
        <v>107</v>
      </c>
      <c r="Y693" s="25"/>
      <c r="Z693" s="26" t="s">
        <v>106</v>
      </c>
      <c r="AA693" s="25"/>
      <c r="AB693" s="24"/>
      <c r="AC693" s="25"/>
      <c r="AD693" s="24" t="s">
        <v>1030</v>
      </c>
      <c r="AE693" s="23"/>
      <c r="AF693" s="251"/>
      <c r="AG693" s="251"/>
      <c r="AH693" s="22"/>
      <c r="AI693" s="11"/>
      <c r="AJ693" s="234"/>
      <c r="AK693" s="240"/>
      <c r="AL693" s="231"/>
      <c r="AM693" s="234"/>
      <c r="AN693" s="240"/>
      <c r="AO693" s="231"/>
      <c r="AP693" s="234"/>
      <c r="AQ693" s="240"/>
      <c r="AR693" s="231"/>
      <c r="AS693" s="234"/>
      <c r="AT693" s="240"/>
      <c r="AU693" s="231"/>
      <c r="AV693" s="234"/>
      <c r="AW693" s="237"/>
      <c r="AX693" s="231"/>
      <c r="AY693" s="292"/>
      <c r="AZ693" s="228"/>
      <c r="BA693" s="228"/>
      <c r="BB693" s="295"/>
    </row>
    <row r="694" spans="2:62" ht="28.15" customHeight="1" thickBot="1" x14ac:dyDescent="0.25">
      <c r="B694" s="30"/>
      <c r="C694" s="253"/>
      <c r="D694" s="51"/>
      <c r="E694" s="50"/>
      <c r="F694" s="50"/>
      <c r="G694" s="49"/>
      <c r="H694" s="226"/>
      <c r="I694" s="254"/>
      <c r="J694" s="254"/>
      <c r="K694" s="254"/>
      <c r="L694" s="48" t="s">
        <v>105</v>
      </c>
      <c r="M694" s="47" t="s">
        <v>659</v>
      </c>
      <c r="N694" s="48" t="s">
        <v>103</v>
      </c>
      <c r="O694" s="47" t="s">
        <v>619</v>
      </c>
      <c r="P694" s="48" t="s">
        <v>102</v>
      </c>
      <c r="Q694" s="47" t="s">
        <v>709</v>
      </c>
      <c r="R694" s="48" t="s">
        <v>101</v>
      </c>
      <c r="S694" s="47" t="s">
        <v>422</v>
      </c>
      <c r="T694" s="48">
        <v>20</v>
      </c>
      <c r="U694" s="47" t="s">
        <v>113</v>
      </c>
      <c r="V694" s="48" t="s">
        <v>100</v>
      </c>
      <c r="W694" s="47"/>
      <c r="X694" s="48" t="s">
        <v>99</v>
      </c>
      <c r="Y694" s="47"/>
      <c r="Z694" s="48" t="s">
        <v>98</v>
      </c>
      <c r="AA694" s="47"/>
      <c r="AB694" s="16"/>
      <c r="AC694" s="47"/>
      <c r="AD694" s="16" t="s">
        <v>1029</v>
      </c>
      <c r="AE694" s="46"/>
      <c r="AF694" s="255"/>
      <c r="AG694" s="255"/>
      <c r="AH694" s="45"/>
      <c r="AI694" s="11"/>
      <c r="AJ694" s="235"/>
      <c r="AK694" s="241"/>
      <c r="AL694" s="232"/>
      <c r="AM694" s="235"/>
      <c r="AN694" s="241"/>
      <c r="AO694" s="232"/>
      <c r="AP694" s="235"/>
      <c r="AQ694" s="241"/>
      <c r="AR694" s="232"/>
      <c r="AS694" s="235"/>
      <c r="AT694" s="241"/>
      <c r="AU694" s="232"/>
      <c r="AV694" s="235"/>
      <c r="AW694" s="238"/>
      <c r="AX694" s="232"/>
      <c r="AY694" s="293"/>
      <c r="AZ694" s="229"/>
      <c r="BA694" s="229"/>
      <c r="BB694" s="296"/>
    </row>
    <row r="695" spans="2:62" ht="28.15" customHeight="1" x14ac:dyDescent="0.2">
      <c r="B695" s="30"/>
      <c r="C695" s="242">
        <v>3</v>
      </c>
      <c r="D695" s="44"/>
      <c r="E695" s="43"/>
      <c r="F695" s="43"/>
      <c r="G695" s="42"/>
      <c r="H695" s="223"/>
      <c r="I695" s="246">
        <v>85</v>
      </c>
      <c r="J695" s="246">
        <v>28</v>
      </c>
      <c r="K695" s="246">
        <v>8</v>
      </c>
      <c r="L695" s="41" t="s">
        <v>133</v>
      </c>
      <c r="M695" s="40" t="s">
        <v>186</v>
      </c>
      <c r="N695" s="41" t="s">
        <v>131</v>
      </c>
      <c r="O695" s="40" t="s">
        <v>452</v>
      </c>
      <c r="P695" s="41" t="s">
        <v>130</v>
      </c>
      <c r="Q695" s="40" t="s">
        <v>444</v>
      </c>
      <c r="R695" s="41" t="s">
        <v>129</v>
      </c>
      <c r="S695" s="40" t="s">
        <v>411</v>
      </c>
      <c r="T695" s="41" t="s">
        <v>128</v>
      </c>
      <c r="U695" s="40" t="s">
        <v>113</v>
      </c>
      <c r="V695" s="41" t="s">
        <v>127</v>
      </c>
      <c r="W695" s="40"/>
      <c r="X695" s="41" t="s">
        <v>126</v>
      </c>
      <c r="Y695" s="40"/>
      <c r="Z695" s="41" t="s">
        <v>125</v>
      </c>
      <c r="AA695" s="40"/>
      <c r="AB695" s="39"/>
      <c r="AC695" s="40"/>
      <c r="AD695" s="39" t="s">
        <v>428</v>
      </c>
      <c r="AE695" s="38"/>
      <c r="AF695" s="250"/>
      <c r="AG695" s="250"/>
      <c r="AH695" s="37"/>
      <c r="AI695" s="11"/>
      <c r="AJ695" s="233">
        <f>SUMPRODUCT(LEN($M695:$U698)-LEN(SUBSTITUTE($M695:$U698,"A", "")))</f>
        <v>47</v>
      </c>
      <c r="AK695" s="239">
        <f>SUMPRODUCT(LEN($X695:$X698)-LEN(SUBSTITUTE($X695:$X698,"A", "")))</f>
        <v>0</v>
      </c>
      <c r="AL695" s="230">
        <f>SUMPRODUCT(LEN($W695:$W698)-LEN(SUBSTITUTE($W695:$W698,"A", "")))</f>
        <v>0</v>
      </c>
      <c r="AM695" s="233">
        <f>SUMPRODUCT(LEN($M695:$U698)-LEN(SUBSTITUTE($M695:$U698,"S", "")))</f>
        <v>14</v>
      </c>
      <c r="AN695" s="239">
        <f>SUMPRODUCT(LEN($X695:$X698)-LEN(SUBSTITUTE($X695:$X698,"S", "")))</f>
        <v>0</v>
      </c>
      <c r="AO695" s="230">
        <f>SUMPRODUCT(LEN($W695:$W698)-LEN(SUBSTITUTE($W695:$W698,"S", "")))</f>
        <v>0</v>
      </c>
      <c r="AP695" s="233">
        <f>SUMPRODUCT(LEN($M695:$U698)-LEN(SUBSTITUTE($M695:$U698,"F", "")))</f>
        <v>0</v>
      </c>
      <c r="AQ695" s="239">
        <f>SUMPRODUCT(LEN($X695:$X698)-LEN(SUBSTITUTE($X695:$X698,"F", "")))</f>
        <v>0</v>
      </c>
      <c r="AR695" s="230">
        <f>SUMPRODUCT(LEN($W695:$W698)-LEN(SUBSTITUTE($W695:$W698,"F", "")))</f>
        <v>0</v>
      </c>
      <c r="AS695" s="233">
        <f>SUMPRODUCT(LEN($M695:$U698)-LEN(SUBSTITUTE($M695:$U698,"G", "")))</f>
        <v>10</v>
      </c>
      <c r="AT695" s="239">
        <f>SUMPRODUCT(LEN($X695:$X698)-LEN(SUBSTITUTE($X695:$X698,"G", "")))</f>
        <v>0</v>
      </c>
      <c r="AU695" s="230">
        <f>SUMPRODUCT(LEN($W695:$W698)-LEN(SUBSTITUTE($W695:$W698,"G", "")))</f>
        <v>0</v>
      </c>
      <c r="AV695" s="233">
        <f>SUMPRODUCT(LEN($L695:$U698)-LEN(SUBSTITUTE($L695:$U698,"M", "")))</f>
        <v>0</v>
      </c>
      <c r="AW695" s="236">
        <f>SUMPRODUCT(LEN($X695:$X698)-LEN(SUBSTITUTE($X695:$X698,"M", "")))</f>
        <v>0</v>
      </c>
      <c r="AX695" s="230">
        <f>SUMPRODUCT(LEN($W695:$W698)-LEN(SUBSTITUTE($W695:$W698,"M", "")))</f>
        <v>0</v>
      </c>
      <c r="AY695" s="291">
        <f>SUMPRODUCT(LEN($AE695:$AE698)-LEN(SUBSTITUTE($AE695:$AE698,"S", "")))</f>
        <v>0</v>
      </c>
      <c r="AZ695" s="227">
        <f>SUMPRODUCT(LEN($AE695:$AE698)-LEN(SUBSTITUTE($AE695:$AE698,"F", "")))</f>
        <v>0</v>
      </c>
      <c r="BA695" s="227">
        <f>SUMPRODUCT(LEN($AE695:$AE698)-LEN(SUBSTITUTE($AE695:$AE698,"G", "")))</f>
        <v>0</v>
      </c>
      <c r="BB695" s="294">
        <f>SUMPRODUCT(LEN($AE695:$AE698)-LEN(SUBSTITUTE($AE695:$AE698,"M", "")))</f>
        <v>0</v>
      </c>
    </row>
    <row r="696" spans="2:62" ht="28.15" customHeight="1" thickBot="1" x14ac:dyDescent="0.25">
      <c r="B696" s="30"/>
      <c r="C696" s="243"/>
      <c r="D696" s="36"/>
      <c r="E696" s="35"/>
      <c r="F696" s="35"/>
      <c r="G696" s="34"/>
      <c r="H696" s="224"/>
      <c r="I696" s="247"/>
      <c r="J696" s="247"/>
      <c r="K696" s="247"/>
      <c r="L696" s="33" t="s">
        <v>123</v>
      </c>
      <c r="M696" s="32" t="s">
        <v>725</v>
      </c>
      <c r="N696" s="33" t="s">
        <v>122</v>
      </c>
      <c r="O696" s="32" t="s">
        <v>452</v>
      </c>
      <c r="P696" s="33" t="s">
        <v>120</v>
      </c>
      <c r="Q696" s="32" t="s">
        <v>186</v>
      </c>
      <c r="R696" s="33" t="s">
        <v>119</v>
      </c>
      <c r="S696" s="32" t="s">
        <v>186</v>
      </c>
      <c r="T696" s="33" t="s">
        <v>118</v>
      </c>
      <c r="U696" s="32" t="s">
        <v>113</v>
      </c>
      <c r="V696" s="33" t="s">
        <v>117</v>
      </c>
      <c r="W696" s="32"/>
      <c r="X696" s="33" t="s">
        <v>116</v>
      </c>
      <c r="Y696" s="32"/>
      <c r="Z696" s="33" t="s">
        <v>115</v>
      </c>
      <c r="AA696" s="32"/>
      <c r="AB696" s="31"/>
      <c r="AC696" s="32"/>
      <c r="AD696" s="31" t="s">
        <v>1028</v>
      </c>
      <c r="AE696" s="23"/>
      <c r="AF696" s="251"/>
      <c r="AG696" s="251"/>
      <c r="AH696" s="22"/>
      <c r="AI696" s="11"/>
      <c r="AJ696" s="234"/>
      <c r="AK696" s="240"/>
      <c r="AL696" s="231"/>
      <c r="AM696" s="234"/>
      <c r="AN696" s="240"/>
      <c r="AO696" s="231"/>
      <c r="AP696" s="234"/>
      <c r="AQ696" s="240"/>
      <c r="AR696" s="231"/>
      <c r="AS696" s="234"/>
      <c r="AT696" s="240"/>
      <c r="AU696" s="231"/>
      <c r="AV696" s="234"/>
      <c r="AW696" s="237"/>
      <c r="AX696" s="231"/>
      <c r="AY696" s="292"/>
      <c r="AZ696" s="228"/>
      <c r="BA696" s="228"/>
      <c r="BB696" s="295"/>
    </row>
    <row r="697" spans="2:62" ht="28.15" customHeight="1" x14ac:dyDescent="0.2">
      <c r="B697" s="30"/>
      <c r="C697" s="244"/>
      <c r="D697" s="29"/>
      <c r="E697" s="28"/>
      <c r="F697" s="28"/>
      <c r="G697" s="27"/>
      <c r="H697" s="225"/>
      <c r="I697" s="248"/>
      <c r="J697" s="248"/>
      <c r="K697" s="248"/>
      <c r="L697" s="26" t="s">
        <v>114</v>
      </c>
      <c r="M697" s="25" t="s">
        <v>417</v>
      </c>
      <c r="N697" s="26" t="s">
        <v>112</v>
      </c>
      <c r="O697" s="25" t="s">
        <v>452</v>
      </c>
      <c r="P697" s="26" t="s">
        <v>111</v>
      </c>
      <c r="Q697" s="25" t="s">
        <v>377</v>
      </c>
      <c r="R697" s="26" t="s">
        <v>110</v>
      </c>
      <c r="S697" s="25" t="s">
        <v>178</v>
      </c>
      <c r="T697" s="26" t="s">
        <v>109</v>
      </c>
      <c r="U697" s="25" t="s">
        <v>121</v>
      </c>
      <c r="V697" s="26" t="s">
        <v>108</v>
      </c>
      <c r="W697" s="25"/>
      <c r="X697" s="26" t="s">
        <v>107</v>
      </c>
      <c r="Y697" s="25"/>
      <c r="Z697" s="26" t="s">
        <v>106</v>
      </c>
      <c r="AA697" s="25"/>
      <c r="AB697" s="24"/>
      <c r="AC697" s="25"/>
      <c r="AD697" s="24"/>
      <c r="AE697" s="23"/>
      <c r="AF697" s="251"/>
      <c r="AG697" s="251"/>
      <c r="AH697" s="22"/>
      <c r="AI697" s="11"/>
      <c r="AJ697" s="234"/>
      <c r="AK697" s="240"/>
      <c r="AL697" s="231"/>
      <c r="AM697" s="234"/>
      <c r="AN697" s="240"/>
      <c r="AO697" s="231"/>
      <c r="AP697" s="234"/>
      <c r="AQ697" s="240"/>
      <c r="AR697" s="231"/>
      <c r="AS697" s="234"/>
      <c r="AT697" s="240"/>
      <c r="AU697" s="231"/>
      <c r="AV697" s="234"/>
      <c r="AW697" s="237"/>
      <c r="AX697" s="231"/>
      <c r="AY697" s="292"/>
      <c r="AZ697" s="228"/>
      <c r="BA697" s="228"/>
      <c r="BB697" s="295"/>
    </row>
    <row r="698" spans="2:62" ht="28.15" customHeight="1" thickBot="1" x14ac:dyDescent="0.25">
      <c r="B698" s="21"/>
      <c r="C698" s="245"/>
      <c r="D698" s="20"/>
      <c r="E698" s="19"/>
      <c r="F698" s="19"/>
      <c r="G698" s="18"/>
      <c r="H698" s="226"/>
      <c r="I698" s="249"/>
      <c r="J698" s="249"/>
      <c r="K698" s="249"/>
      <c r="L698" s="17" t="s">
        <v>105</v>
      </c>
      <c r="M698" s="15" t="s">
        <v>417</v>
      </c>
      <c r="N698" s="17" t="s">
        <v>103</v>
      </c>
      <c r="O698" s="15" t="s">
        <v>1027</v>
      </c>
      <c r="P698" s="17" t="s">
        <v>102</v>
      </c>
      <c r="Q698" s="15" t="s">
        <v>382</v>
      </c>
      <c r="R698" s="17" t="s">
        <v>101</v>
      </c>
      <c r="S698" s="15" t="s">
        <v>188</v>
      </c>
      <c r="T698" s="17">
        <v>20</v>
      </c>
      <c r="U698" s="15" t="s">
        <v>121</v>
      </c>
      <c r="V698" s="17" t="s">
        <v>100</v>
      </c>
      <c r="W698" s="15"/>
      <c r="X698" s="17" t="s">
        <v>99</v>
      </c>
      <c r="Y698" s="15"/>
      <c r="Z698" s="17" t="s">
        <v>98</v>
      </c>
      <c r="AA698" s="15"/>
      <c r="AB698" s="16"/>
      <c r="AC698" s="15"/>
      <c r="AD698" s="14"/>
      <c r="AE698" s="13"/>
      <c r="AF698" s="252"/>
      <c r="AG698" s="252"/>
      <c r="AH698" s="12"/>
      <c r="AI698" s="11"/>
      <c r="AJ698" s="235"/>
      <c r="AK698" s="241"/>
      <c r="AL698" s="232"/>
      <c r="AM698" s="235"/>
      <c r="AN698" s="241"/>
      <c r="AO698" s="232"/>
      <c r="AP698" s="235"/>
      <c r="AQ698" s="241"/>
      <c r="AR698" s="232"/>
      <c r="AS698" s="235"/>
      <c r="AT698" s="241"/>
      <c r="AU698" s="232"/>
      <c r="AV698" s="235"/>
      <c r="AW698" s="238"/>
      <c r="AX698" s="232"/>
      <c r="AY698" s="293"/>
      <c r="AZ698" s="229"/>
      <c r="BA698" s="229"/>
      <c r="BB698" s="296"/>
    </row>
    <row r="699" spans="2:62" ht="85.9" customHeight="1" thickTop="1" thickBot="1" x14ac:dyDescent="0.35">
      <c r="B699" s="105" t="s">
        <v>174</v>
      </c>
      <c r="C699" s="95" t="s">
        <v>173</v>
      </c>
      <c r="D699" s="100" t="s">
        <v>172</v>
      </c>
      <c r="E699" s="104" t="s">
        <v>171</v>
      </c>
      <c r="F699" s="103"/>
      <c r="G699" s="102"/>
      <c r="H699" s="101" t="s">
        <v>170</v>
      </c>
      <c r="I699" s="100" t="s">
        <v>96</v>
      </c>
      <c r="J699" s="100" t="s">
        <v>169</v>
      </c>
      <c r="K699" s="100" t="s">
        <v>97</v>
      </c>
      <c r="L699" s="256" t="s">
        <v>168</v>
      </c>
      <c r="M699" s="262"/>
      <c r="N699" s="256" t="s">
        <v>167</v>
      </c>
      <c r="O699" s="262"/>
      <c r="P699" s="256" t="s">
        <v>167</v>
      </c>
      <c r="Q699" s="257"/>
      <c r="R699" s="256" t="s">
        <v>167</v>
      </c>
      <c r="S699" s="257"/>
      <c r="T699" s="256" t="s">
        <v>167</v>
      </c>
      <c r="U699" s="257"/>
      <c r="V699" s="256" t="s">
        <v>167</v>
      </c>
      <c r="W699" s="257"/>
      <c r="X699" s="256" t="s">
        <v>167</v>
      </c>
      <c r="Y699" s="257"/>
      <c r="Z699" s="256" t="s">
        <v>167</v>
      </c>
      <c r="AA699" s="257"/>
      <c r="AB699" s="261" t="s">
        <v>166</v>
      </c>
      <c r="AC699" s="257"/>
      <c r="AD699" s="101" t="s">
        <v>165</v>
      </c>
      <c r="AE699" s="101" t="s">
        <v>164</v>
      </c>
      <c r="AF699" s="100" t="s">
        <v>163</v>
      </c>
      <c r="AG699" s="100" t="s">
        <v>162</v>
      </c>
      <c r="AH699" s="99" t="s">
        <v>161</v>
      </c>
      <c r="AI699" s="98"/>
      <c r="AJ699" s="96" t="s">
        <v>160</v>
      </c>
      <c r="AK699" s="95" t="s">
        <v>159</v>
      </c>
      <c r="AL699" s="94" t="s">
        <v>158</v>
      </c>
      <c r="AM699" s="96" t="s">
        <v>157</v>
      </c>
      <c r="AN699" s="95" t="s">
        <v>156</v>
      </c>
      <c r="AO699" s="94" t="s">
        <v>155</v>
      </c>
      <c r="AP699" s="96" t="s">
        <v>154</v>
      </c>
      <c r="AQ699" s="95" t="s">
        <v>153</v>
      </c>
      <c r="AR699" s="97" t="s">
        <v>152</v>
      </c>
      <c r="AS699" s="96" t="s">
        <v>151</v>
      </c>
      <c r="AT699" s="95" t="s">
        <v>150</v>
      </c>
      <c r="AU699" s="94" t="s">
        <v>149</v>
      </c>
      <c r="AV699" s="96" t="s">
        <v>148</v>
      </c>
      <c r="AW699" s="95" t="s">
        <v>147</v>
      </c>
      <c r="AX699" s="94" t="s">
        <v>146</v>
      </c>
      <c r="AY699" s="93" t="s">
        <v>145</v>
      </c>
      <c r="AZ699" s="92" t="s">
        <v>144</v>
      </c>
      <c r="BA699" s="92" t="s">
        <v>143</v>
      </c>
      <c r="BB699" s="91" t="s">
        <v>142</v>
      </c>
    </row>
    <row r="700" spans="2:62" ht="48" thickBot="1" x14ac:dyDescent="0.3">
      <c r="B700" s="90" t="s">
        <v>200</v>
      </c>
      <c r="C700" s="89"/>
      <c r="D700" s="88">
        <v>206</v>
      </c>
      <c r="E700" s="258"/>
      <c r="F700" s="259"/>
      <c r="G700" s="260"/>
      <c r="H700" s="87" t="s">
        <v>140</v>
      </c>
      <c r="I700" s="86"/>
      <c r="J700" s="86"/>
      <c r="K700" s="85"/>
      <c r="L700" s="84"/>
      <c r="M700" s="81"/>
      <c r="N700" s="84"/>
      <c r="O700" s="81"/>
      <c r="P700" s="84"/>
      <c r="Q700" s="81"/>
      <c r="R700" s="84"/>
      <c r="S700" s="81"/>
      <c r="T700" s="84"/>
      <c r="U700" s="81"/>
      <c r="V700" s="84"/>
      <c r="W700" s="81"/>
      <c r="X700" s="84"/>
      <c r="Y700" s="81"/>
      <c r="Z700" s="84"/>
      <c r="AA700" s="83"/>
      <c r="AB700" s="82" t="s">
        <v>139</v>
      </c>
      <c r="AC700" s="81"/>
      <c r="AD700" s="81"/>
      <c r="AE700" s="81"/>
      <c r="AF700" s="80"/>
      <c r="AG700" s="80"/>
      <c r="AH700" s="60"/>
      <c r="AI700" s="79" t="s">
        <v>138</v>
      </c>
      <c r="AJ700" s="78">
        <f t="shared" ref="AJ700:BB700" si="92">SUM(AJ702:AJ713)</f>
        <v>102</v>
      </c>
      <c r="AK700" s="77">
        <f t="shared" si="92"/>
        <v>0</v>
      </c>
      <c r="AL700" s="76">
        <f t="shared" si="92"/>
        <v>0</v>
      </c>
      <c r="AM700" s="78">
        <f t="shared" si="92"/>
        <v>40</v>
      </c>
      <c r="AN700" s="77">
        <f t="shared" si="92"/>
        <v>0</v>
      </c>
      <c r="AO700" s="76">
        <f t="shared" si="92"/>
        <v>0</v>
      </c>
      <c r="AP700" s="78">
        <f t="shared" si="92"/>
        <v>4</v>
      </c>
      <c r="AQ700" s="77">
        <f t="shared" si="92"/>
        <v>0</v>
      </c>
      <c r="AR700" s="76">
        <f t="shared" si="92"/>
        <v>0</v>
      </c>
      <c r="AS700" s="78">
        <f t="shared" si="92"/>
        <v>23</v>
      </c>
      <c r="AT700" s="77">
        <f t="shared" si="92"/>
        <v>0</v>
      </c>
      <c r="AU700" s="76">
        <f t="shared" si="92"/>
        <v>0</v>
      </c>
      <c r="AV700" s="78">
        <f t="shared" si="92"/>
        <v>0</v>
      </c>
      <c r="AW700" s="77">
        <f t="shared" si="92"/>
        <v>0</v>
      </c>
      <c r="AX700" s="76">
        <f t="shared" si="92"/>
        <v>0</v>
      </c>
      <c r="AY700" s="75">
        <f t="shared" si="92"/>
        <v>1</v>
      </c>
      <c r="AZ700" s="74">
        <f t="shared" si="92"/>
        <v>0</v>
      </c>
      <c r="BA700" s="74">
        <f t="shared" si="92"/>
        <v>1</v>
      </c>
      <c r="BB700" s="73">
        <f t="shared" si="92"/>
        <v>0</v>
      </c>
      <c r="BC700" s="72" t="s">
        <v>137</v>
      </c>
      <c r="BF700" s="5">
        <f>SUM(AJ700:AL700)/$BG$5</f>
        <v>34</v>
      </c>
      <c r="BG700" s="5">
        <f>SUM(AM700:AO700,AY700)/$BG$5</f>
        <v>13.666666666666666</v>
      </c>
      <c r="BH700" s="5">
        <f>SUM(AP700:AR700,AZ700)/$BG$5</f>
        <v>1.3333333333333333</v>
      </c>
      <c r="BI700" s="5">
        <f>SUM(AS700:AU700,BA700)/$BG$5</f>
        <v>8</v>
      </c>
      <c r="BJ700" s="5">
        <f>SUM(AV700:AX700,BB700)/$BG$5</f>
        <v>0</v>
      </c>
    </row>
    <row r="701" spans="2:62" ht="37.5" thickBot="1" x14ac:dyDescent="0.3">
      <c r="B701" s="71"/>
      <c r="C701" s="70"/>
      <c r="D701" s="69"/>
      <c r="E701" s="68"/>
      <c r="F701" s="68"/>
      <c r="G701" s="67"/>
      <c r="H701" s="66"/>
      <c r="I701" s="64"/>
      <c r="J701" s="64"/>
      <c r="K701" s="65"/>
      <c r="L701" s="64"/>
      <c r="M701" s="62"/>
      <c r="N701" s="64"/>
      <c r="O701" s="62"/>
      <c r="P701" s="64"/>
      <c r="Q701" s="62"/>
      <c r="R701" s="64"/>
      <c r="S701" s="62"/>
      <c r="T701" s="64"/>
      <c r="U701" s="62"/>
      <c r="V701" s="64"/>
      <c r="W701" s="62"/>
      <c r="X701" s="64"/>
      <c r="Y701" s="62"/>
      <c r="Z701" s="64"/>
      <c r="AA701" s="62"/>
      <c r="AB701" s="63"/>
      <c r="AC701" s="62"/>
      <c r="AD701" s="62"/>
      <c r="AE701" s="62"/>
      <c r="AF701" s="61"/>
      <c r="AG701" s="61"/>
      <c r="AH701" s="60"/>
      <c r="AI701" s="59" t="s">
        <v>136</v>
      </c>
      <c r="AJ701" s="58">
        <f t="shared" ref="AJ701:BB701" si="93">AJ700/3</f>
        <v>34</v>
      </c>
      <c r="AK701" s="57">
        <f t="shared" si="93"/>
        <v>0</v>
      </c>
      <c r="AL701" s="56">
        <f t="shared" si="93"/>
        <v>0</v>
      </c>
      <c r="AM701" s="58">
        <f t="shared" si="93"/>
        <v>13.333333333333334</v>
      </c>
      <c r="AN701" s="57">
        <f t="shared" si="93"/>
        <v>0</v>
      </c>
      <c r="AO701" s="56">
        <f t="shared" si="93"/>
        <v>0</v>
      </c>
      <c r="AP701" s="58">
        <f t="shared" si="93"/>
        <v>1.3333333333333333</v>
      </c>
      <c r="AQ701" s="57">
        <f t="shared" si="93"/>
        <v>0</v>
      </c>
      <c r="AR701" s="56">
        <f t="shared" si="93"/>
        <v>0</v>
      </c>
      <c r="AS701" s="58">
        <f t="shared" si="93"/>
        <v>7.666666666666667</v>
      </c>
      <c r="AT701" s="57">
        <f t="shared" si="93"/>
        <v>0</v>
      </c>
      <c r="AU701" s="56">
        <f t="shared" si="93"/>
        <v>0</v>
      </c>
      <c r="AV701" s="58">
        <f t="shared" si="93"/>
        <v>0</v>
      </c>
      <c r="AW701" s="57">
        <f t="shared" si="93"/>
        <v>0</v>
      </c>
      <c r="AX701" s="56">
        <f t="shared" si="93"/>
        <v>0</v>
      </c>
      <c r="AY701" s="55">
        <f t="shared" si="93"/>
        <v>0.33333333333333331</v>
      </c>
      <c r="AZ701" s="54">
        <f t="shared" si="93"/>
        <v>0</v>
      </c>
      <c r="BA701" s="54">
        <f t="shared" si="93"/>
        <v>0.33333333333333331</v>
      </c>
      <c r="BB701" s="53">
        <f t="shared" si="93"/>
        <v>0</v>
      </c>
      <c r="BC701" s="52" t="s">
        <v>135</v>
      </c>
    </row>
    <row r="702" spans="2:62" ht="28.15" customHeight="1" x14ac:dyDescent="0.2">
      <c r="B702" s="30"/>
      <c r="C702" s="242">
        <v>1</v>
      </c>
      <c r="D702" s="44"/>
      <c r="E702" s="43"/>
      <c r="F702" s="43"/>
      <c r="G702" s="42"/>
      <c r="H702" s="223" t="s">
        <v>384</v>
      </c>
      <c r="I702" s="246">
        <v>81</v>
      </c>
      <c r="J702" s="246">
        <v>26</v>
      </c>
      <c r="K702" s="246">
        <v>6</v>
      </c>
      <c r="L702" s="41" t="s">
        <v>133</v>
      </c>
      <c r="M702" s="40" t="s">
        <v>104</v>
      </c>
      <c r="N702" s="41" t="s">
        <v>131</v>
      </c>
      <c r="O702" s="40" t="s">
        <v>952</v>
      </c>
      <c r="P702" s="41" t="s">
        <v>130</v>
      </c>
      <c r="Q702" s="40" t="s">
        <v>780</v>
      </c>
      <c r="R702" s="41" t="s">
        <v>129</v>
      </c>
      <c r="S702" s="40" t="s">
        <v>186</v>
      </c>
      <c r="T702" s="41" t="s">
        <v>128</v>
      </c>
      <c r="U702" s="40" t="s">
        <v>124</v>
      </c>
      <c r="V702" s="41" t="s">
        <v>127</v>
      </c>
      <c r="W702" s="40"/>
      <c r="X702" s="41" t="s">
        <v>126</v>
      </c>
      <c r="Y702" s="40"/>
      <c r="Z702" s="41" t="s">
        <v>125</v>
      </c>
      <c r="AA702" s="40"/>
      <c r="AB702" s="39"/>
      <c r="AC702" s="40"/>
      <c r="AD702" s="39" t="s">
        <v>430</v>
      </c>
      <c r="AE702" s="38" t="s">
        <v>458</v>
      </c>
      <c r="AF702" s="250">
        <v>6</v>
      </c>
      <c r="AG702" s="250"/>
      <c r="AH702" s="37"/>
      <c r="AI702" s="11"/>
      <c r="AJ702" s="233">
        <f>SUMPRODUCT(LEN($M702:$U705)-LEN(SUBSTITUTE($M702:$U705,"A", "")))</f>
        <v>35</v>
      </c>
      <c r="AK702" s="239">
        <f>SUMPRODUCT(LEN($X702:$X705)-LEN(SUBSTITUTE($X702:$X705,"A", "")))</f>
        <v>0</v>
      </c>
      <c r="AL702" s="230">
        <f>SUMPRODUCT(LEN($W702:$W705)-LEN(SUBSTITUTE($W702:$W705,"A", "")))</f>
        <v>0</v>
      </c>
      <c r="AM702" s="233">
        <f>SUMPRODUCT(LEN($M702:$U705)-LEN(SUBSTITUTE($M702:$U705,"S", "")))</f>
        <v>16</v>
      </c>
      <c r="AN702" s="239">
        <f>SUMPRODUCT(LEN($X702:$X705)-LEN(SUBSTITUTE($X702:$X705,"S", "")))</f>
        <v>0</v>
      </c>
      <c r="AO702" s="230">
        <f>SUMPRODUCT(LEN($W702:$W705)-LEN(SUBSTITUTE($W702:$W705,"S", "")))</f>
        <v>0</v>
      </c>
      <c r="AP702" s="233">
        <f>SUMPRODUCT(LEN($M702:$U705)-LEN(SUBSTITUTE($M702:$U705,"F", "")))</f>
        <v>3</v>
      </c>
      <c r="AQ702" s="239">
        <f>SUMPRODUCT(LEN($X702:$X705)-LEN(SUBSTITUTE($X702:$X705,"F", "")))</f>
        <v>0</v>
      </c>
      <c r="AR702" s="230">
        <f>SUMPRODUCT(LEN($W702:$W705)-LEN(SUBSTITUTE($W702:$W705,"F", "")))</f>
        <v>0</v>
      </c>
      <c r="AS702" s="233">
        <f>SUMPRODUCT(LEN($M702:$U705)-LEN(SUBSTITUTE($M702:$U705,"G", "")))</f>
        <v>6</v>
      </c>
      <c r="AT702" s="239">
        <f>SUMPRODUCT(LEN($X702:$X705)-LEN(SUBSTITUTE($X702:$X705,"G", "")))</f>
        <v>0</v>
      </c>
      <c r="AU702" s="230">
        <f>SUMPRODUCT(LEN($W702:$W705)-LEN(SUBSTITUTE($W702:$W705,"G", "")))</f>
        <v>0</v>
      </c>
      <c r="AV702" s="233">
        <f>SUMPRODUCT(LEN($L702:$U705)-LEN(SUBSTITUTE($L702:$U705,"M", "")))</f>
        <v>0</v>
      </c>
      <c r="AW702" s="236">
        <f>SUMPRODUCT(LEN($X702:$X705)-LEN(SUBSTITUTE($X702:$X705,"M", "")))</f>
        <v>0</v>
      </c>
      <c r="AX702" s="230">
        <f>SUMPRODUCT(LEN($W702:$W705)-LEN(SUBSTITUTE($W702:$W705,"M", "")))</f>
        <v>0</v>
      </c>
      <c r="AY702" s="291">
        <f>SUMPRODUCT(LEN($AE702:$AE705)-LEN(SUBSTITUTE($AE702:$AE705,"S", "")))</f>
        <v>1</v>
      </c>
      <c r="AZ702" s="227">
        <f>SUMPRODUCT(LEN($AE702:$AE705)-LEN(SUBSTITUTE($AE702:$AE705,"F", "")))</f>
        <v>0</v>
      </c>
      <c r="BA702" s="227">
        <f>SUMPRODUCT(LEN($AE702:$AE705)-LEN(SUBSTITUTE($AE702:$AE705,"G", "")))</f>
        <v>1</v>
      </c>
      <c r="BB702" s="294">
        <f>SUMPRODUCT(LEN($AE702:$AE705)-LEN(SUBSTITUTE($AE702:$AE705,"M", "")))</f>
        <v>0</v>
      </c>
    </row>
    <row r="703" spans="2:62" ht="28.15" customHeight="1" thickBot="1" x14ac:dyDescent="0.25">
      <c r="B703" s="30"/>
      <c r="C703" s="243"/>
      <c r="D703" s="36"/>
      <c r="E703" s="35"/>
      <c r="F703" s="35"/>
      <c r="G703" s="34"/>
      <c r="H703" s="224"/>
      <c r="I703" s="247"/>
      <c r="J703" s="247"/>
      <c r="K703" s="247"/>
      <c r="L703" s="33" t="s">
        <v>123</v>
      </c>
      <c r="M703" s="32" t="s">
        <v>382</v>
      </c>
      <c r="N703" s="33" t="s">
        <v>122</v>
      </c>
      <c r="O703" s="32" t="s">
        <v>988</v>
      </c>
      <c r="P703" s="33" t="s">
        <v>120</v>
      </c>
      <c r="Q703" s="32" t="s">
        <v>686</v>
      </c>
      <c r="R703" s="33" t="s">
        <v>119</v>
      </c>
      <c r="S703" s="32" t="s">
        <v>407</v>
      </c>
      <c r="T703" s="33" t="s">
        <v>118</v>
      </c>
      <c r="U703" s="32" t="s">
        <v>113</v>
      </c>
      <c r="V703" s="33" t="s">
        <v>117</v>
      </c>
      <c r="W703" s="32"/>
      <c r="X703" s="33" t="s">
        <v>116</v>
      </c>
      <c r="Y703" s="32"/>
      <c r="Z703" s="33" t="s">
        <v>115</v>
      </c>
      <c r="AA703" s="32"/>
      <c r="AB703" s="31"/>
      <c r="AC703" s="32"/>
      <c r="AD703" s="31"/>
      <c r="AE703" s="23"/>
      <c r="AF703" s="251"/>
      <c r="AG703" s="251"/>
      <c r="AH703" s="22"/>
      <c r="AI703" s="11"/>
      <c r="AJ703" s="234"/>
      <c r="AK703" s="240"/>
      <c r="AL703" s="231"/>
      <c r="AM703" s="234"/>
      <c r="AN703" s="240"/>
      <c r="AO703" s="231"/>
      <c r="AP703" s="234"/>
      <c r="AQ703" s="240"/>
      <c r="AR703" s="231"/>
      <c r="AS703" s="234"/>
      <c r="AT703" s="240"/>
      <c r="AU703" s="231"/>
      <c r="AV703" s="234"/>
      <c r="AW703" s="237"/>
      <c r="AX703" s="231"/>
      <c r="AY703" s="292"/>
      <c r="AZ703" s="228"/>
      <c r="BA703" s="228"/>
      <c r="BB703" s="295"/>
    </row>
    <row r="704" spans="2:62" ht="28.15" customHeight="1" x14ac:dyDescent="0.2">
      <c r="B704" s="30"/>
      <c r="C704" s="244"/>
      <c r="D704" s="29"/>
      <c r="E704" s="28"/>
      <c r="F704" s="28"/>
      <c r="G704" s="27"/>
      <c r="H704" s="225"/>
      <c r="I704" s="248"/>
      <c r="J704" s="248"/>
      <c r="K704" s="248"/>
      <c r="L704" s="26" t="s">
        <v>114</v>
      </c>
      <c r="M704" s="25" t="s">
        <v>186</v>
      </c>
      <c r="N704" s="26" t="s">
        <v>112</v>
      </c>
      <c r="O704" s="25" t="s">
        <v>382</v>
      </c>
      <c r="P704" s="26" t="s">
        <v>111</v>
      </c>
      <c r="Q704" s="25" t="s">
        <v>411</v>
      </c>
      <c r="R704" s="26" t="s">
        <v>110</v>
      </c>
      <c r="S704" s="25" t="s">
        <v>195</v>
      </c>
      <c r="T704" s="26" t="s">
        <v>109</v>
      </c>
      <c r="U704" s="25" t="s">
        <v>121</v>
      </c>
      <c r="V704" s="26" t="s">
        <v>108</v>
      </c>
      <c r="W704" s="25"/>
      <c r="X704" s="26" t="s">
        <v>107</v>
      </c>
      <c r="Y704" s="25"/>
      <c r="Z704" s="26" t="s">
        <v>106</v>
      </c>
      <c r="AA704" s="25"/>
      <c r="AB704" s="24"/>
      <c r="AC704" s="25"/>
      <c r="AD704" s="24"/>
      <c r="AE704" s="23"/>
      <c r="AF704" s="251"/>
      <c r="AG704" s="251"/>
      <c r="AH704" s="22"/>
      <c r="AI704" s="11"/>
      <c r="AJ704" s="234"/>
      <c r="AK704" s="240"/>
      <c r="AL704" s="231"/>
      <c r="AM704" s="234"/>
      <c r="AN704" s="240"/>
      <c r="AO704" s="231"/>
      <c r="AP704" s="234"/>
      <c r="AQ704" s="240"/>
      <c r="AR704" s="231"/>
      <c r="AS704" s="234"/>
      <c r="AT704" s="240"/>
      <c r="AU704" s="231"/>
      <c r="AV704" s="234"/>
      <c r="AW704" s="237"/>
      <c r="AX704" s="231"/>
      <c r="AY704" s="292"/>
      <c r="AZ704" s="228"/>
      <c r="BA704" s="228"/>
      <c r="BB704" s="295"/>
    </row>
    <row r="705" spans="2:62" ht="28.15" customHeight="1" thickBot="1" x14ac:dyDescent="0.25">
      <c r="B705" s="30"/>
      <c r="C705" s="253"/>
      <c r="D705" s="51"/>
      <c r="E705" s="50"/>
      <c r="F705" s="50"/>
      <c r="G705" s="49"/>
      <c r="H705" s="226"/>
      <c r="I705" s="254"/>
      <c r="J705" s="254"/>
      <c r="K705" s="254"/>
      <c r="L705" s="48" t="s">
        <v>105</v>
      </c>
      <c r="M705" s="47" t="s">
        <v>132</v>
      </c>
      <c r="N705" s="48" t="s">
        <v>103</v>
      </c>
      <c r="O705" s="47" t="s">
        <v>640</v>
      </c>
      <c r="P705" s="48" t="s">
        <v>102</v>
      </c>
      <c r="Q705" s="47" t="s">
        <v>428</v>
      </c>
      <c r="R705" s="48" t="s">
        <v>101</v>
      </c>
      <c r="S705" s="47" t="s">
        <v>217</v>
      </c>
      <c r="T705" s="48">
        <v>20</v>
      </c>
      <c r="U705" s="47" t="s">
        <v>121</v>
      </c>
      <c r="V705" s="48" t="s">
        <v>100</v>
      </c>
      <c r="W705" s="47"/>
      <c r="X705" s="48" t="s">
        <v>99</v>
      </c>
      <c r="Y705" s="47"/>
      <c r="Z705" s="48" t="s">
        <v>98</v>
      </c>
      <c r="AA705" s="47"/>
      <c r="AB705" s="16"/>
      <c r="AC705" s="47"/>
      <c r="AD705" s="16"/>
      <c r="AE705" s="46"/>
      <c r="AF705" s="255"/>
      <c r="AG705" s="255"/>
      <c r="AH705" s="45"/>
      <c r="AI705" s="11"/>
      <c r="AJ705" s="235"/>
      <c r="AK705" s="241"/>
      <c r="AL705" s="232"/>
      <c r="AM705" s="235"/>
      <c r="AN705" s="241"/>
      <c r="AO705" s="232"/>
      <c r="AP705" s="235"/>
      <c r="AQ705" s="241"/>
      <c r="AR705" s="232"/>
      <c r="AS705" s="235"/>
      <c r="AT705" s="241"/>
      <c r="AU705" s="232"/>
      <c r="AV705" s="235"/>
      <c r="AW705" s="238"/>
      <c r="AX705" s="232"/>
      <c r="AY705" s="293"/>
      <c r="AZ705" s="229"/>
      <c r="BA705" s="229"/>
      <c r="BB705" s="296"/>
    </row>
    <row r="706" spans="2:62" ht="28.15" customHeight="1" x14ac:dyDescent="0.2">
      <c r="B706" s="30"/>
      <c r="C706" s="242">
        <v>2</v>
      </c>
      <c r="D706" s="44"/>
      <c r="E706" s="43"/>
      <c r="F706" s="43"/>
      <c r="G706" s="42"/>
      <c r="H706" s="223"/>
      <c r="I706" s="246">
        <v>67</v>
      </c>
      <c r="J706" s="246">
        <v>25</v>
      </c>
      <c r="K706" s="246">
        <v>6</v>
      </c>
      <c r="L706" s="41" t="s">
        <v>133</v>
      </c>
      <c r="M706" s="40" t="s">
        <v>132</v>
      </c>
      <c r="N706" s="41" t="s">
        <v>131</v>
      </c>
      <c r="O706" s="40" t="s">
        <v>740</v>
      </c>
      <c r="P706" s="41" t="s">
        <v>130</v>
      </c>
      <c r="Q706" s="40" t="s">
        <v>444</v>
      </c>
      <c r="R706" s="41" t="s">
        <v>129</v>
      </c>
      <c r="S706" s="40" t="s">
        <v>385</v>
      </c>
      <c r="T706" s="41" t="s">
        <v>128</v>
      </c>
      <c r="U706" s="40" t="s">
        <v>113</v>
      </c>
      <c r="V706" s="41" t="s">
        <v>127</v>
      </c>
      <c r="W706" s="40"/>
      <c r="X706" s="41" t="s">
        <v>126</v>
      </c>
      <c r="Y706" s="40"/>
      <c r="Z706" s="41" t="s">
        <v>125</v>
      </c>
      <c r="AA706" s="40"/>
      <c r="AB706" s="39"/>
      <c r="AC706" s="40"/>
      <c r="AD706" s="39"/>
      <c r="AE706" s="38"/>
      <c r="AF706" s="250">
        <v>5</v>
      </c>
      <c r="AG706" s="250"/>
      <c r="AH706" s="37"/>
      <c r="AI706" s="11"/>
      <c r="AJ706" s="233">
        <f>SUMPRODUCT(LEN($M706:$U709)-LEN(SUBSTITUTE($M706:$U709,"A", "")))</f>
        <v>29</v>
      </c>
      <c r="AK706" s="239">
        <f>SUMPRODUCT(LEN($X706:$X709)-LEN(SUBSTITUTE($X706:$X709,"A", "")))</f>
        <v>0</v>
      </c>
      <c r="AL706" s="230">
        <f>SUMPRODUCT(LEN($W706:$W709)-LEN(SUBSTITUTE($W706:$W709,"A", "")))</f>
        <v>0</v>
      </c>
      <c r="AM706" s="233">
        <f>SUMPRODUCT(LEN($M706:$U709)-LEN(SUBSTITUTE($M706:$U709,"S", "")))</f>
        <v>10</v>
      </c>
      <c r="AN706" s="239">
        <f>SUMPRODUCT(LEN($X706:$X709)-LEN(SUBSTITUTE($X706:$X709,"S", "")))</f>
        <v>0</v>
      </c>
      <c r="AO706" s="230">
        <f>SUMPRODUCT(LEN($W706:$W709)-LEN(SUBSTITUTE($W706:$W709,"S", "")))</f>
        <v>0</v>
      </c>
      <c r="AP706" s="233">
        <f>SUMPRODUCT(LEN($M706:$U709)-LEN(SUBSTITUTE($M706:$U709,"F", "")))</f>
        <v>1</v>
      </c>
      <c r="AQ706" s="239">
        <f>SUMPRODUCT(LEN($X706:$X709)-LEN(SUBSTITUTE($X706:$X709,"F", "")))</f>
        <v>0</v>
      </c>
      <c r="AR706" s="230">
        <f>SUMPRODUCT(LEN($W706:$W709)-LEN(SUBSTITUTE($W706:$W709,"F", "")))</f>
        <v>0</v>
      </c>
      <c r="AS706" s="233">
        <f>SUMPRODUCT(LEN($M706:$U709)-LEN(SUBSTITUTE($M706:$U709,"G", "")))</f>
        <v>7</v>
      </c>
      <c r="AT706" s="239">
        <f>SUMPRODUCT(LEN($X706:$X709)-LEN(SUBSTITUTE($X706:$X709,"G", "")))</f>
        <v>0</v>
      </c>
      <c r="AU706" s="230">
        <f>SUMPRODUCT(LEN($W706:$W709)-LEN(SUBSTITUTE($W706:$W709,"G", "")))</f>
        <v>0</v>
      </c>
      <c r="AV706" s="233">
        <f>SUMPRODUCT(LEN($L706:$U709)-LEN(SUBSTITUTE($L706:$U709,"M", "")))</f>
        <v>0</v>
      </c>
      <c r="AW706" s="236">
        <f>SUMPRODUCT(LEN($X706:$X709)-LEN(SUBSTITUTE($X706:$X709,"M", "")))</f>
        <v>0</v>
      </c>
      <c r="AX706" s="230">
        <f>SUMPRODUCT(LEN($W706:$W709)-LEN(SUBSTITUTE($W706:$W709,"M", "")))</f>
        <v>0</v>
      </c>
      <c r="AY706" s="291">
        <f>SUMPRODUCT(LEN($AE706:$AE709)-LEN(SUBSTITUTE($AE706:$AE709,"S", "")))</f>
        <v>0</v>
      </c>
      <c r="AZ706" s="227">
        <f>SUMPRODUCT(LEN($AE706:$AE709)-LEN(SUBSTITUTE($AE706:$AE709,"F", "")))</f>
        <v>0</v>
      </c>
      <c r="BA706" s="227">
        <f>SUMPRODUCT(LEN($AE706:$AE709)-LEN(SUBSTITUTE($AE706:$AE709,"G", "")))</f>
        <v>0</v>
      </c>
      <c r="BB706" s="294">
        <f>SUMPRODUCT(LEN($AE706:$AE709)-LEN(SUBSTITUTE($AE706:$AE709,"M", "")))</f>
        <v>0</v>
      </c>
    </row>
    <row r="707" spans="2:62" ht="28.15" customHeight="1" thickBot="1" x14ac:dyDescent="0.25">
      <c r="B707" s="30"/>
      <c r="C707" s="243"/>
      <c r="D707" s="36"/>
      <c r="E707" s="35"/>
      <c r="F707" s="35"/>
      <c r="G707" s="34"/>
      <c r="H707" s="224"/>
      <c r="I707" s="247"/>
      <c r="J707" s="247"/>
      <c r="K707" s="247"/>
      <c r="L707" s="33" t="s">
        <v>123</v>
      </c>
      <c r="M707" s="32" t="s">
        <v>132</v>
      </c>
      <c r="N707" s="33" t="s">
        <v>122</v>
      </c>
      <c r="O707" s="32" t="s">
        <v>132</v>
      </c>
      <c r="P707" s="33" t="s">
        <v>120</v>
      </c>
      <c r="Q707" s="32" t="s">
        <v>389</v>
      </c>
      <c r="R707" s="33" t="s">
        <v>119</v>
      </c>
      <c r="S707" s="32" t="s">
        <v>188</v>
      </c>
      <c r="T707" s="33" t="s">
        <v>118</v>
      </c>
      <c r="U707" s="32" t="s">
        <v>121</v>
      </c>
      <c r="V707" s="33" t="s">
        <v>117</v>
      </c>
      <c r="W707" s="32"/>
      <c r="X707" s="33" t="s">
        <v>116</v>
      </c>
      <c r="Y707" s="32"/>
      <c r="Z707" s="33" t="s">
        <v>115</v>
      </c>
      <c r="AA707" s="32"/>
      <c r="AB707" s="31"/>
      <c r="AC707" s="32"/>
      <c r="AD707" s="31"/>
      <c r="AE707" s="23"/>
      <c r="AF707" s="251"/>
      <c r="AG707" s="251"/>
      <c r="AH707" s="22"/>
      <c r="AI707" s="11"/>
      <c r="AJ707" s="234"/>
      <c r="AK707" s="240"/>
      <c r="AL707" s="231"/>
      <c r="AM707" s="234"/>
      <c r="AN707" s="240"/>
      <c r="AO707" s="231"/>
      <c r="AP707" s="234"/>
      <c r="AQ707" s="240"/>
      <c r="AR707" s="231"/>
      <c r="AS707" s="234"/>
      <c r="AT707" s="240"/>
      <c r="AU707" s="231"/>
      <c r="AV707" s="234"/>
      <c r="AW707" s="237"/>
      <c r="AX707" s="231"/>
      <c r="AY707" s="292"/>
      <c r="AZ707" s="228"/>
      <c r="BA707" s="228"/>
      <c r="BB707" s="295"/>
    </row>
    <row r="708" spans="2:62" ht="28.15" customHeight="1" x14ac:dyDescent="0.2">
      <c r="B708" s="30"/>
      <c r="C708" s="244"/>
      <c r="D708" s="29"/>
      <c r="E708" s="28"/>
      <c r="F708" s="28"/>
      <c r="G708" s="27"/>
      <c r="H708" s="225"/>
      <c r="I708" s="248"/>
      <c r="J708" s="248"/>
      <c r="K708" s="248"/>
      <c r="L708" s="26" t="s">
        <v>114</v>
      </c>
      <c r="M708" s="25" t="s">
        <v>382</v>
      </c>
      <c r="N708" s="26" t="s">
        <v>112</v>
      </c>
      <c r="O708" s="25" t="s">
        <v>132</v>
      </c>
      <c r="P708" s="26" t="s">
        <v>111</v>
      </c>
      <c r="Q708" s="25" t="s">
        <v>389</v>
      </c>
      <c r="R708" s="26" t="s">
        <v>110</v>
      </c>
      <c r="S708" s="25" t="s">
        <v>113</v>
      </c>
      <c r="T708" s="26" t="s">
        <v>109</v>
      </c>
      <c r="U708" s="25" t="s">
        <v>121</v>
      </c>
      <c r="V708" s="26" t="s">
        <v>108</v>
      </c>
      <c r="W708" s="25"/>
      <c r="X708" s="26" t="s">
        <v>107</v>
      </c>
      <c r="Y708" s="25"/>
      <c r="Z708" s="26" t="s">
        <v>106</v>
      </c>
      <c r="AA708" s="25"/>
      <c r="AB708" s="24"/>
      <c r="AC708" s="25"/>
      <c r="AD708" s="24"/>
      <c r="AE708" s="23"/>
      <c r="AF708" s="251"/>
      <c r="AG708" s="251"/>
      <c r="AH708" s="22"/>
      <c r="AI708" s="11"/>
      <c r="AJ708" s="234"/>
      <c r="AK708" s="240"/>
      <c r="AL708" s="231"/>
      <c r="AM708" s="234"/>
      <c r="AN708" s="240"/>
      <c r="AO708" s="231"/>
      <c r="AP708" s="234"/>
      <c r="AQ708" s="240"/>
      <c r="AR708" s="231"/>
      <c r="AS708" s="234"/>
      <c r="AT708" s="240"/>
      <c r="AU708" s="231"/>
      <c r="AV708" s="234"/>
      <c r="AW708" s="237"/>
      <c r="AX708" s="231"/>
      <c r="AY708" s="292"/>
      <c r="AZ708" s="228"/>
      <c r="BA708" s="228"/>
      <c r="BB708" s="295"/>
    </row>
    <row r="709" spans="2:62" ht="28.15" customHeight="1" thickBot="1" x14ac:dyDescent="0.25">
      <c r="B709" s="30"/>
      <c r="C709" s="253"/>
      <c r="D709" s="51"/>
      <c r="E709" s="50"/>
      <c r="F709" s="50"/>
      <c r="G709" s="49"/>
      <c r="H709" s="226"/>
      <c r="I709" s="254"/>
      <c r="J709" s="254"/>
      <c r="K709" s="254"/>
      <c r="L709" s="48" t="s">
        <v>105</v>
      </c>
      <c r="M709" s="47" t="s">
        <v>389</v>
      </c>
      <c r="N709" s="48" t="s">
        <v>103</v>
      </c>
      <c r="O709" s="47" t="s">
        <v>132</v>
      </c>
      <c r="P709" s="48" t="s">
        <v>102</v>
      </c>
      <c r="Q709" s="47" t="s">
        <v>399</v>
      </c>
      <c r="R709" s="48" t="s">
        <v>101</v>
      </c>
      <c r="S709" s="47" t="s">
        <v>124</v>
      </c>
      <c r="T709" s="48">
        <v>20</v>
      </c>
      <c r="U709" s="47"/>
      <c r="V709" s="48" t="s">
        <v>100</v>
      </c>
      <c r="W709" s="47"/>
      <c r="X709" s="48" t="s">
        <v>99</v>
      </c>
      <c r="Y709" s="47"/>
      <c r="Z709" s="48" t="s">
        <v>98</v>
      </c>
      <c r="AA709" s="47"/>
      <c r="AB709" s="16"/>
      <c r="AC709" s="47"/>
      <c r="AD709" s="16"/>
      <c r="AE709" s="46"/>
      <c r="AF709" s="255"/>
      <c r="AG709" s="255"/>
      <c r="AH709" s="45"/>
      <c r="AI709" s="11"/>
      <c r="AJ709" s="235"/>
      <c r="AK709" s="241"/>
      <c r="AL709" s="232"/>
      <c r="AM709" s="235"/>
      <c r="AN709" s="241"/>
      <c r="AO709" s="232"/>
      <c r="AP709" s="235"/>
      <c r="AQ709" s="241"/>
      <c r="AR709" s="232"/>
      <c r="AS709" s="235"/>
      <c r="AT709" s="241"/>
      <c r="AU709" s="232"/>
      <c r="AV709" s="235"/>
      <c r="AW709" s="238"/>
      <c r="AX709" s="232"/>
      <c r="AY709" s="293"/>
      <c r="AZ709" s="229"/>
      <c r="BA709" s="229"/>
      <c r="BB709" s="296"/>
    </row>
    <row r="710" spans="2:62" ht="28.15" customHeight="1" x14ac:dyDescent="0.2">
      <c r="B710" s="30"/>
      <c r="C710" s="242">
        <v>3</v>
      </c>
      <c r="D710" s="44"/>
      <c r="E710" s="43"/>
      <c r="F710" s="43"/>
      <c r="G710" s="42"/>
      <c r="H710" s="223"/>
      <c r="I710" s="246">
        <v>75</v>
      </c>
      <c r="J710" s="246">
        <v>26</v>
      </c>
      <c r="K710" s="246">
        <v>6</v>
      </c>
      <c r="L710" s="41" t="s">
        <v>133</v>
      </c>
      <c r="M710" s="40" t="s">
        <v>725</v>
      </c>
      <c r="N710" s="41" t="s">
        <v>131</v>
      </c>
      <c r="O710" s="40" t="s">
        <v>484</v>
      </c>
      <c r="P710" s="41" t="s">
        <v>130</v>
      </c>
      <c r="Q710" s="40" t="s">
        <v>742</v>
      </c>
      <c r="R710" s="41" t="s">
        <v>129</v>
      </c>
      <c r="S710" s="40" t="s">
        <v>203</v>
      </c>
      <c r="T710" s="41" t="s">
        <v>128</v>
      </c>
      <c r="U710" s="40" t="s">
        <v>113</v>
      </c>
      <c r="V710" s="41" t="s">
        <v>127</v>
      </c>
      <c r="W710" s="40"/>
      <c r="X710" s="41" t="s">
        <v>126</v>
      </c>
      <c r="Y710" s="40"/>
      <c r="Z710" s="41" t="s">
        <v>125</v>
      </c>
      <c r="AA710" s="40"/>
      <c r="AB710" s="39"/>
      <c r="AC710" s="40"/>
      <c r="AD710" s="39" t="s">
        <v>1026</v>
      </c>
      <c r="AE710" s="38"/>
      <c r="AF710" s="250"/>
      <c r="AG710" s="250"/>
      <c r="AH710" s="37"/>
      <c r="AI710" s="11"/>
      <c r="AJ710" s="233">
        <f>SUMPRODUCT(LEN($M710:$U713)-LEN(SUBSTITUTE($M710:$U713,"A", "")))</f>
        <v>38</v>
      </c>
      <c r="AK710" s="239">
        <f>SUMPRODUCT(LEN($X710:$X713)-LEN(SUBSTITUTE($X710:$X713,"A", "")))</f>
        <v>0</v>
      </c>
      <c r="AL710" s="230">
        <f>SUMPRODUCT(LEN($W710:$W713)-LEN(SUBSTITUTE($W710:$W713,"A", "")))</f>
        <v>0</v>
      </c>
      <c r="AM710" s="233">
        <f>SUMPRODUCT(LEN($M710:$U713)-LEN(SUBSTITUTE($M710:$U713,"S", "")))</f>
        <v>14</v>
      </c>
      <c r="AN710" s="239">
        <f>SUMPRODUCT(LEN($X710:$X713)-LEN(SUBSTITUTE($X710:$X713,"S", "")))</f>
        <v>0</v>
      </c>
      <c r="AO710" s="230">
        <f>SUMPRODUCT(LEN($W710:$W713)-LEN(SUBSTITUTE($W710:$W713,"S", "")))</f>
        <v>0</v>
      </c>
      <c r="AP710" s="233">
        <f>SUMPRODUCT(LEN($M710:$U713)-LEN(SUBSTITUTE($M710:$U713,"F", "")))</f>
        <v>0</v>
      </c>
      <c r="AQ710" s="239">
        <f>SUMPRODUCT(LEN($X710:$X713)-LEN(SUBSTITUTE($X710:$X713,"F", "")))</f>
        <v>0</v>
      </c>
      <c r="AR710" s="230">
        <f>SUMPRODUCT(LEN($W710:$W713)-LEN(SUBSTITUTE($W710:$W713,"F", "")))</f>
        <v>0</v>
      </c>
      <c r="AS710" s="233">
        <f>SUMPRODUCT(LEN($M710:$U713)-LEN(SUBSTITUTE($M710:$U713,"G", "")))</f>
        <v>10</v>
      </c>
      <c r="AT710" s="239">
        <f>SUMPRODUCT(LEN($X710:$X713)-LEN(SUBSTITUTE($X710:$X713,"G", "")))</f>
        <v>0</v>
      </c>
      <c r="AU710" s="230">
        <f>SUMPRODUCT(LEN($W710:$W713)-LEN(SUBSTITUTE($W710:$W713,"G", "")))</f>
        <v>0</v>
      </c>
      <c r="AV710" s="233">
        <f>SUMPRODUCT(LEN($L710:$U713)-LEN(SUBSTITUTE($L710:$U713,"M", "")))</f>
        <v>0</v>
      </c>
      <c r="AW710" s="236">
        <f>SUMPRODUCT(LEN($X710:$X713)-LEN(SUBSTITUTE($X710:$X713,"M", "")))</f>
        <v>0</v>
      </c>
      <c r="AX710" s="230">
        <f>SUMPRODUCT(LEN($W710:$W713)-LEN(SUBSTITUTE($W710:$W713,"M", "")))</f>
        <v>0</v>
      </c>
      <c r="AY710" s="291">
        <f>SUMPRODUCT(LEN($AE710:$AE713)-LEN(SUBSTITUTE($AE710:$AE713,"S", "")))</f>
        <v>0</v>
      </c>
      <c r="AZ710" s="227">
        <f>SUMPRODUCT(LEN($AE710:$AE713)-LEN(SUBSTITUTE($AE710:$AE713,"F", "")))</f>
        <v>0</v>
      </c>
      <c r="BA710" s="227">
        <f>SUMPRODUCT(LEN($AE710:$AE713)-LEN(SUBSTITUTE($AE710:$AE713,"G", "")))</f>
        <v>0</v>
      </c>
      <c r="BB710" s="294">
        <f>SUMPRODUCT(LEN($AE710:$AE713)-LEN(SUBSTITUTE($AE710:$AE713,"M", "")))</f>
        <v>0</v>
      </c>
    </row>
    <row r="711" spans="2:62" ht="28.15" customHeight="1" thickBot="1" x14ac:dyDescent="0.25">
      <c r="B711" s="30"/>
      <c r="C711" s="243"/>
      <c r="D711" s="36"/>
      <c r="E711" s="35"/>
      <c r="F711" s="35"/>
      <c r="G711" s="34"/>
      <c r="H711" s="224"/>
      <c r="I711" s="247"/>
      <c r="J711" s="247"/>
      <c r="K711" s="247"/>
      <c r="L711" s="33" t="s">
        <v>123</v>
      </c>
      <c r="M711" s="32" t="s">
        <v>382</v>
      </c>
      <c r="N711" s="33" t="s">
        <v>122</v>
      </c>
      <c r="O711" s="32" t="s">
        <v>132</v>
      </c>
      <c r="P711" s="33" t="s">
        <v>120</v>
      </c>
      <c r="Q711" s="32" t="s">
        <v>452</v>
      </c>
      <c r="R711" s="33" t="s">
        <v>119</v>
      </c>
      <c r="S711" s="32" t="s">
        <v>430</v>
      </c>
      <c r="T711" s="33" t="s">
        <v>118</v>
      </c>
      <c r="U711" s="32" t="s">
        <v>113</v>
      </c>
      <c r="V711" s="33" t="s">
        <v>117</v>
      </c>
      <c r="W711" s="32"/>
      <c r="X711" s="33" t="s">
        <v>116</v>
      </c>
      <c r="Y711" s="32"/>
      <c r="Z711" s="33" t="s">
        <v>115</v>
      </c>
      <c r="AA711" s="32"/>
      <c r="AB711" s="31"/>
      <c r="AC711" s="32"/>
      <c r="AD711" s="31" t="s">
        <v>1025</v>
      </c>
      <c r="AE711" s="23"/>
      <c r="AF711" s="251"/>
      <c r="AG711" s="251"/>
      <c r="AH711" s="22"/>
      <c r="AI711" s="11"/>
      <c r="AJ711" s="234"/>
      <c r="AK711" s="240"/>
      <c r="AL711" s="231"/>
      <c r="AM711" s="234"/>
      <c r="AN711" s="240"/>
      <c r="AO711" s="231"/>
      <c r="AP711" s="234"/>
      <c r="AQ711" s="240"/>
      <c r="AR711" s="231"/>
      <c r="AS711" s="234"/>
      <c r="AT711" s="240"/>
      <c r="AU711" s="231"/>
      <c r="AV711" s="234"/>
      <c r="AW711" s="237"/>
      <c r="AX711" s="231"/>
      <c r="AY711" s="292"/>
      <c r="AZ711" s="228"/>
      <c r="BA711" s="228"/>
      <c r="BB711" s="295"/>
    </row>
    <row r="712" spans="2:62" ht="28.15" customHeight="1" x14ac:dyDescent="0.2">
      <c r="B712" s="30"/>
      <c r="C712" s="244"/>
      <c r="D712" s="29"/>
      <c r="E712" s="28"/>
      <c r="F712" s="28"/>
      <c r="G712" s="27"/>
      <c r="H712" s="225"/>
      <c r="I712" s="248"/>
      <c r="J712" s="248"/>
      <c r="K712" s="248"/>
      <c r="L712" s="26" t="s">
        <v>114</v>
      </c>
      <c r="M712" s="25" t="s">
        <v>484</v>
      </c>
      <c r="N712" s="26" t="s">
        <v>112</v>
      </c>
      <c r="O712" s="25" t="s">
        <v>417</v>
      </c>
      <c r="P712" s="26" t="s">
        <v>111</v>
      </c>
      <c r="Q712" s="25" t="s">
        <v>484</v>
      </c>
      <c r="R712" s="26" t="s">
        <v>110</v>
      </c>
      <c r="S712" s="25" t="s">
        <v>217</v>
      </c>
      <c r="T712" s="26" t="s">
        <v>109</v>
      </c>
      <c r="U712" s="25" t="s">
        <v>121</v>
      </c>
      <c r="V712" s="26" t="s">
        <v>108</v>
      </c>
      <c r="W712" s="25"/>
      <c r="X712" s="26" t="s">
        <v>107</v>
      </c>
      <c r="Y712" s="25"/>
      <c r="Z712" s="26" t="s">
        <v>106</v>
      </c>
      <c r="AA712" s="25"/>
      <c r="AB712" s="24"/>
      <c r="AC712" s="25"/>
      <c r="AD712" s="24"/>
      <c r="AE712" s="23"/>
      <c r="AF712" s="251"/>
      <c r="AG712" s="251"/>
      <c r="AH712" s="22"/>
      <c r="AI712" s="11"/>
      <c r="AJ712" s="234"/>
      <c r="AK712" s="240"/>
      <c r="AL712" s="231"/>
      <c r="AM712" s="234"/>
      <c r="AN712" s="240"/>
      <c r="AO712" s="231"/>
      <c r="AP712" s="234"/>
      <c r="AQ712" s="240"/>
      <c r="AR712" s="231"/>
      <c r="AS712" s="234"/>
      <c r="AT712" s="240"/>
      <c r="AU712" s="231"/>
      <c r="AV712" s="234"/>
      <c r="AW712" s="237"/>
      <c r="AX712" s="231"/>
      <c r="AY712" s="292"/>
      <c r="AZ712" s="228"/>
      <c r="BA712" s="228"/>
      <c r="BB712" s="295"/>
    </row>
    <row r="713" spans="2:62" ht="28.15" customHeight="1" thickBot="1" x14ac:dyDescent="0.25">
      <c r="B713" s="21"/>
      <c r="C713" s="245"/>
      <c r="D713" s="20"/>
      <c r="E713" s="19"/>
      <c r="F713" s="19"/>
      <c r="G713" s="18"/>
      <c r="H713" s="226"/>
      <c r="I713" s="249"/>
      <c r="J713" s="249"/>
      <c r="K713" s="249"/>
      <c r="L713" s="17" t="s">
        <v>105</v>
      </c>
      <c r="M713" s="15" t="s">
        <v>382</v>
      </c>
      <c r="N713" s="17" t="s">
        <v>103</v>
      </c>
      <c r="O713" s="15" t="s">
        <v>399</v>
      </c>
      <c r="P713" s="17" t="s">
        <v>102</v>
      </c>
      <c r="Q713" s="15" t="s">
        <v>444</v>
      </c>
      <c r="R713" s="17" t="s">
        <v>101</v>
      </c>
      <c r="S713" s="15" t="s">
        <v>195</v>
      </c>
      <c r="T713" s="17">
        <v>20</v>
      </c>
      <c r="U713" s="15" t="s">
        <v>121</v>
      </c>
      <c r="V713" s="17" t="s">
        <v>100</v>
      </c>
      <c r="W713" s="15"/>
      <c r="X713" s="17" t="s">
        <v>99</v>
      </c>
      <c r="Y713" s="15"/>
      <c r="Z713" s="17" t="s">
        <v>98</v>
      </c>
      <c r="AA713" s="15"/>
      <c r="AB713" s="16"/>
      <c r="AC713" s="15"/>
      <c r="AD713" s="14"/>
      <c r="AE713" s="13"/>
      <c r="AF713" s="252"/>
      <c r="AG713" s="252"/>
      <c r="AH713" s="12"/>
      <c r="AI713" s="11"/>
      <c r="AJ713" s="235"/>
      <c r="AK713" s="241"/>
      <c r="AL713" s="232"/>
      <c r="AM713" s="235"/>
      <c r="AN713" s="241"/>
      <c r="AO713" s="232"/>
      <c r="AP713" s="235"/>
      <c r="AQ713" s="241"/>
      <c r="AR713" s="232"/>
      <c r="AS713" s="235"/>
      <c r="AT713" s="241"/>
      <c r="AU713" s="232"/>
      <c r="AV713" s="235"/>
      <c r="AW713" s="238"/>
      <c r="AX713" s="232"/>
      <c r="AY713" s="293"/>
      <c r="AZ713" s="229"/>
      <c r="BA713" s="229"/>
      <c r="BB713" s="296"/>
    </row>
    <row r="714" spans="2:62" ht="85.9" customHeight="1" thickTop="1" thickBot="1" x14ac:dyDescent="0.35">
      <c r="B714" s="105" t="s">
        <v>174</v>
      </c>
      <c r="C714" s="95" t="s">
        <v>173</v>
      </c>
      <c r="D714" s="100" t="s">
        <v>172</v>
      </c>
      <c r="E714" s="104" t="s">
        <v>171</v>
      </c>
      <c r="F714" s="103"/>
      <c r="G714" s="102"/>
      <c r="H714" s="101" t="s">
        <v>170</v>
      </c>
      <c r="I714" s="100" t="s">
        <v>96</v>
      </c>
      <c r="J714" s="100" t="s">
        <v>169</v>
      </c>
      <c r="K714" s="100" t="s">
        <v>97</v>
      </c>
      <c r="L714" s="256" t="s">
        <v>168</v>
      </c>
      <c r="M714" s="262"/>
      <c r="N714" s="256" t="s">
        <v>167</v>
      </c>
      <c r="O714" s="262"/>
      <c r="P714" s="256" t="s">
        <v>167</v>
      </c>
      <c r="Q714" s="257"/>
      <c r="R714" s="256" t="s">
        <v>167</v>
      </c>
      <c r="S714" s="257"/>
      <c r="T714" s="256" t="s">
        <v>167</v>
      </c>
      <c r="U714" s="257"/>
      <c r="V714" s="256" t="s">
        <v>167</v>
      </c>
      <c r="W714" s="257"/>
      <c r="X714" s="256" t="s">
        <v>167</v>
      </c>
      <c r="Y714" s="257"/>
      <c r="Z714" s="256" t="s">
        <v>167</v>
      </c>
      <c r="AA714" s="257"/>
      <c r="AB714" s="261" t="s">
        <v>166</v>
      </c>
      <c r="AC714" s="257"/>
      <c r="AD714" s="101" t="s">
        <v>165</v>
      </c>
      <c r="AE714" s="101" t="s">
        <v>164</v>
      </c>
      <c r="AF714" s="100" t="s">
        <v>163</v>
      </c>
      <c r="AG714" s="100" t="s">
        <v>162</v>
      </c>
      <c r="AH714" s="99" t="s">
        <v>161</v>
      </c>
      <c r="AI714" s="98"/>
      <c r="AJ714" s="96" t="s">
        <v>160</v>
      </c>
      <c r="AK714" s="95" t="s">
        <v>159</v>
      </c>
      <c r="AL714" s="94" t="s">
        <v>158</v>
      </c>
      <c r="AM714" s="96" t="s">
        <v>157</v>
      </c>
      <c r="AN714" s="95" t="s">
        <v>156</v>
      </c>
      <c r="AO714" s="94" t="s">
        <v>155</v>
      </c>
      <c r="AP714" s="96" t="s">
        <v>154</v>
      </c>
      <c r="AQ714" s="95" t="s">
        <v>153</v>
      </c>
      <c r="AR714" s="97" t="s">
        <v>152</v>
      </c>
      <c r="AS714" s="96" t="s">
        <v>151</v>
      </c>
      <c r="AT714" s="95" t="s">
        <v>150</v>
      </c>
      <c r="AU714" s="94" t="s">
        <v>149</v>
      </c>
      <c r="AV714" s="96" t="s">
        <v>148</v>
      </c>
      <c r="AW714" s="95" t="s">
        <v>147</v>
      </c>
      <c r="AX714" s="94" t="s">
        <v>146</v>
      </c>
      <c r="AY714" s="93" t="s">
        <v>145</v>
      </c>
      <c r="AZ714" s="92" t="s">
        <v>144</v>
      </c>
      <c r="BA714" s="92" t="s">
        <v>143</v>
      </c>
      <c r="BB714" s="91" t="s">
        <v>142</v>
      </c>
    </row>
    <row r="715" spans="2:62" ht="48" thickBot="1" x14ac:dyDescent="0.3">
      <c r="B715" s="90" t="s">
        <v>199</v>
      </c>
      <c r="C715" s="89"/>
      <c r="D715" s="88">
        <v>206</v>
      </c>
      <c r="E715" s="258"/>
      <c r="F715" s="259"/>
      <c r="G715" s="260"/>
      <c r="H715" s="87" t="s">
        <v>140</v>
      </c>
      <c r="I715" s="86"/>
      <c r="J715" s="86"/>
      <c r="K715" s="85"/>
      <c r="L715" s="84"/>
      <c r="M715" s="81"/>
      <c r="N715" s="84"/>
      <c r="O715" s="81"/>
      <c r="P715" s="84"/>
      <c r="Q715" s="81"/>
      <c r="R715" s="84"/>
      <c r="S715" s="81"/>
      <c r="T715" s="84"/>
      <c r="U715" s="81"/>
      <c r="V715" s="84"/>
      <c r="W715" s="81"/>
      <c r="X715" s="84"/>
      <c r="Y715" s="81"/>
      <c r="Z715" s="84"/>
      <c r="AA715" s="83"/>
      <c r="AB715" s="82" t="s">
        <v>139</v>
      </c>
      <c r="AC715" s="81"/>
      <c r="AD715" s="81"/>
      <c r="AE715" s="81"/>
      <c r="AF715" s="80"/>
      <c r="AG715" s="80"/>
      <c r="AH715" s="60"/>
      <c r="AI715" s="79" t="s">
        <v>138</v>
      </c>
      <c r="AJ715" s="78">
        <f t="shared" ref="AJ715:BB715" si="94">SUM(AJ717:AJ728)</f>
        <v>119</v>
      </c>
      <c r="AK715" s="77">
        <f t="shared" si="94"/>
        <v>0</v>
      </c>
      <c r="AL715" s="76">
        <f t="shared" si="94"/>
        <v>0</v>
      </c>
      <c r="AM715" s="78">
        <f t="shared" si="94"/>
        <v>40</v>
      </c>
      <c r="AN715" s="77">
        <f t="shared" si="94"/>
        <v>0</v>
      </c>
      <c r="AO715" s="76">
        <f t="shared" si="94"/>
        <v>3</v>
      </c>
      <c r="AP715" s="78">
        <f t="shared" si="94"/>
        <v>2</v>
      </c>
      <c r="AQ715" s="77">
        <f t="shared" si="94"/>
        <v>0</v>
      </c>
      <c r="AR715" s="76">
        <f t="shared" si="94"/>
        <v>0</v>
      </c>
      <c r="AS715" s="78">
        <f t="shared" si="94"/>
        <v>26</v>
      </c>
      <c r="AT715" s="77">
        <f t="shared" si="94"/>
        <v>0</v>
      </c>
      <c r="AU715" s="76">
        <f t="shared" si="94"/>
        <v>0</v>
      </c>
      <c r="AV715" s="78">
        <f t="shared" si="94"/>
        <v>0</v>
      </c>
      <c r="AW715" s="77">
        <f t="shared" si="94"/>
        <v>0</v>
      </c>
      <c r="AX715" s="76">
        <f t="shared" si="94"/>
        <v>0</v>
      </c>
      <c r="AY715" s="75">
        <f t="shared" si="94"/>
        <v>0</v>
      </c>
      <c r="AZ715" s="74">
        <f t="shared" si="94"/>
        <v>0</v>
      </c>
      <c r="BA715" s="74">
        <f t="shared" si="94"/>
        <v>0</v>
      </c>
      <c r="BB715" s="73">
        <f t="shared" si="94"/>
        <v>0</v>
      </c>
      <c r="BC715" s="72" t="s">
        <v>137</v>
      </c>
      <c r="BF715" s="5">
        <f>SUM(AJ715:AL715)/$BG$5</f>
        <v>39.666666666666664</v>
      </c>
      <c r="BG715" s="5">
        <f>SUM(AM715:AO715,AY715)/$BG$5</f>
        <v>14.333333333333334</v>
      </c>
      <c r="BH715" s="5">
        <f>SUM(AP715:AR715,AZ715)/$BG$5</f>
        <v>0.66666666666666663</v>
      </c>
      <c r="BI715" s="5">
        <f>SUM(AS715:AU715,BA715)/$BG$5</f>
        <v>8.6666666666666661</v>
      </c>
      <c r="BJ715" s="5">
        <f>SUM(AV715:AX715,BB715)/$BG$5</f>
        <v>0</v>
      </c>
    </row>
    <row r="716" spans="2:62" ht="37.5" thickBot="1" x14ac:dyDescent="0.3">
      <c r="B716" s="71"/>
      <c r="C716" s="70"/>
      <c r="D716" s="69"/>
      <c r="E716" s="68"/>
      <c r="F716" s="68"/>
      <c r="G716" s="67"/>
      <c r="H716" s="66"/>
      <c r="I716" s="64"/>
      <c r="J716" s="64"/>
      <c r="K716" s="65"/>
      <c r="L716" s="64"/>
      <c r="M716" s="62"/>
      <c r="N716" s="64"/>
      <c r="O716" s="62"/>
      <c r="P716" s="64"/>
      <c r="Q716" s="62"/>
      <c r="R716" s="64"/>
      <c r="S716" s="62"/>
      <c r="T716" s="64"/>
      <c r="U716" s="62"/>
      <c r="V716" s="64"/>
      <c r="W716" s="62"/>
      <c r="X716" s="64"/>
      <c r="Y716" s="62"/>
      <c r="Z716" s="64"/>
      <c r="AA716" s="62"/>
      <c r="AB716" s="63"/>
      <c r="AC716" s="62"/>
      <c r="AD716" s="62"/>
      <c r="AE716" s="62"/>
      <c r="AF716" s="61"/>
      <c r="AG716" s="61"/>
      <c r="AH716" s="60"/>
      <c r="AI716" s="59" t="s">
        <v>136</v>
      </c>
      <c r="AJ716" s="58">
        <f t="shared" ref="AJ716:BB716" si="95">AJ715/3</f>
        <v>39.666666666666664</v>
      </c>
      <c r="AK716" s="57">
        <f t="shared" si="95"/>
        <v>0</v>
      </c>
      <c r="AL716" s="56">
        <f t="shared" si="95"/>
        <v>0</v>
      </c>
      <c r="AM716" s="58">
        <f t="shared" si="95"/>
        <v>13.333333333333334</v>
      </c>
      <c r="AN716" s="57">
        <f t="shared" si="95"/>
        <v>0</v>
      </c>
      <c r="AO716" s="56">
        <f t="shared" si="95"/>
        <v>1</v>
      </c>
      <c r="AP716" s="58">
        <f t="shared" si="95"/>
        <v>0.66666666666666663</v>
      </c>
      <c r="AQ716" s="57">
        <f t="shared" si="95"/>
        <v>0</v>
      </c>
      <c r="AR716" s="56">
        <f t="shared" si="95"/>
        <v>0</v>
      </c>
      <c r="AS716" s="58">
        <f t="shared" si="95"/>
        <v>8.6666666666666661</v>
      </c>
      <c r="AT716" s="57">
        <f t="shared" si="95"/>
        <v>0</v>
      </c>
      <c r="AU716" s="56">
        <f t="shared" si="95"/>
        <v>0</v>
      </c>
      <c r="AV716" s="58">
        <f t="shared" si="95"/>
        <v>0</v>
      </c>
      <c r="AW716" s="57">
        <f t="shared" si="95"/>
        <v>0</v>
      </c>
      <c r="AX716" s="56">
        <f t="shared" si="95"/>
        <v>0</v>
      </c>
      <c r="AY716" s="55">
        <f t="shared" si="95"/>
        <v>0</v>
      </c>
      <c r="AZ716" s="54">
        <f t="shared" si="95"/>
        <v>0</v>
      </c>
      <c r="BA716" s="54">
        <f t="shared" si="95"/>
        <v>0</v>
      </c>
      <c r="BB716" s="53">
        <f t="shared" si="95"/>
        <v>0</v>
      </c>
      <c r="BC716" s="52" t="s">
        <v>135</v>
      </c>
    </row>
    <row r="717" spans="2:62" ht="28.15" customHeight="1" x14ac:dyDescent="0.2">
      <c r="B717" s="30"/>
      <c r="C717" s="242">
        <v>1</v>
      </c>
      <c r="D717" s="44"/>
      <c r="E717" s="43"/>
      <c r="F717" s="43"/>
      <c r="G717" s="42"/>
      <c r="H717" s="223" t="s">
        <v>134</v>
      </c>
      <c r="I717" s="246">
        <v>103</v>
      </c>
      <c r="J717" s="246">
        <v>28</v>
      </c>
      <c r="K717" s="246">
        <v>6</v>
      </c>
      <c r="L717" s="41" t="s">
        <v>133</v>
      </c>
      <c r="M717" s="40" t="s">
        <v>399</v>
      </c>
      <c r="N717" s="41" t="s">
        <v>131</v>
      </c>
      <c r="O717" s="40" t="s">
        <v>104</v>
      </c>
      <c r="P717" s="41" t="s">
        <v>130</v>
      </c>
      <c r="Q717" s="40" t="s">
        <v>962</v>
      </c>
      <c r="R717" s="41" t="s">
        <v>129</v>
      </c>
      <c r="S717" s="40" t="s">
        <v>686</v>
      </c>
      <c r="T717" s="41" t="s">
        <v>128</v>
      </c>
      <c r="U717" s="40" t="s">
        <v>215</v>
      </c>
      <c r="V717" s="41" t="s">
        <v>127</v>
      </c>
      <c r="W717" s="40" t="s">
        <v>121</v>
      </c>
      <c r="X717" s="41" t="s">
        <v>126</v>
      </c>
      <c r="Y717" s="40"/>
      <c r="Z717" s="41" t="s">
        <v>125</v>
      </c>
      <c r="AA717" s="40"/>
      <c r="AB717" s="39"/>
      <c r="AC717" s="40"/>
      <c r="AD717" s="39" t="s">
        <v>485</v>
      </c>
      <c r="AE717" s="38"/>
      <c r="AF717" s="250"/>
      <c r="AG717" s="250"/>
      <c r="AH717" s="37"/>
      <c r="AI717" s="11"/>
      <c r="AJ717" s="233">
        <f>SUMPRODUCT(LEN($M717:$U720)-LEN(SUBSTITUTE($M717:$U720,"A", "")))</f>
        <v>38</v>
      </c>
      <c r="AK717" s="239">
        <f>SUMPRODUCT(LEN($X717:$X720)-LEN(SUBSTITUTE($X717:$X720,"A", "")))</f>
        <v>0</v>
      </c>
      <c r="AL717" s="230">
        <f>SUMPRODUCT(LEN($W717:$W720)-LEN(SUBSTITUTE($W717:$W720,"A", "")))</f>
        <v>0</v>
      </c>
      <c r="AM717" s="233">
        <f>SUMPRODUCT(LEN($M717:$U720)-LEN(SUBSTITUTE($M717:$U720,"S", "")))</f>
        <v>13</v>
      </c>
      <c r="AN717" s="239">
        <f>SUMPRODUCT(LEN($X717:$X720)-LEN(SUBSTITUTE($X717:$X720,"S", "")))</f>
        <v>0</v>
      </c>
      <c r="AO717" s="230">
        <f>SUMPRODUCT(LEN($W717:$W720)-LEN(SUBSTITUTE($W717:$W720,"S", "")))</f>
        <v>2</v>
      </c>
      <c r="AP717" s="233">
        <f>SUMPRODUCT(LEN($M717:$U720)-LEN(SUBSTITUTE($M717:$U720,"F", "")))</f>
        <v>0</v>
      </c>
      <c r="AQ717" s="239">
        <f>SUMPRODUCT(LEN($X717:$X720)-LEN(SUBSTITUTE($X717:$X720,"F", "")))</f>
        <v>0</v>
      </c>
      <c r="AR717" s="230">
        <f>SUMPRODUCT(LEN($W717:$W720)-LEN(SUBSTITUTE($W717:$W720,"F", "")))</f>
        <v>0</v>
      </c>
      <c r="AS717" s="233">
        <f>SUMPRODUCT(LEN($M717:$U720)-LEN(SUBSTITUTE($M717:$U720,"G", "")))</f>
        <v>11</v>
      </c>
      <c r="AT717" s="239">
        <f>SUMPRODUCT(LEN($X717:$X720)-LEN(SUBSTITUTE($X717:$X720,"G", "")))</f>
        <v>0</v>
      </c>
      <c r="AU717" s="230">
        <f>SUMPRODUCT(LEN($W717:$W720)-LEN(SUBSTITUTE($W717:$W720,"G", "")))</f>
        <v>0</v>
      </c>
      <c r="AV717" s="233">
        <f>SUMPRODUCT(LEN($L717:$U720)-LEN(SUBSTITUTE($L717:$U720,"M", "")))</f>
        <v>0</v>
      </c>
      <c r="AW717" s="236">
        <f>SUMPRODUCT(LEN($X717:$X720)-LEN(SUBSTITUTE($X717:$X720,"M", "")))</f>
        <v>0</v>
      </c>
      <c r="AX717" s="230">
        <f>SUMPRODUCT(LEN($W717:$W720)-LEN(SUBSTITUTE($W717:$W720,"M", "")))</f>
        <v>0</v>
      </c>
      <c r="AY717" s="291">
        <f>SUMPRODUCT(LEN($AE717:$AE720)-LEN(SUBSTITUTE($AE717:$AE720,"S", "")))</f>
        <v>0</v>
      </c>
      <c r="AZ717" s="227">
        <f>SUMPRODUCT(LEN($AE717:$AE720)-LEN(SUBSTITUTE($AE717:$AE720,"F", "")))</f>
        <v>0</v>
      </c>
      <c r="BA717" s="227">
        <f>SUMPRODUCT(LEN($AE717:$AE720)-LEN(SUBSTITUTE($AE717:$AE720,"G", "")))</f>
        <v>0</v>
      </c>
      <c r="BB717" s="294">
        <f>SUMPRODUCT(LEN($AE717:$AE720)-LEN(SUBSTITUTE($AE717:$AE720,"M", "")))</f>
        <v>0</v>
      </c>
    </row>
    <row r="718" spans="2:62" ht="28.15" customHeight="1" thickBot="1" x14ac:dyDescent="0.25">
      <c r="B718" s="30"/>
      <c r="C718" s="243"/>
      <c r="D718" s="36"/>
      <c r="E718" s="35"/>
      <c r="F718" s="35"/>
      <c r="G718" s="34"/>
      <c r="H718" s="224"/>
      <c r="I718" s="247"/>
      <c r="J718" s="247"/>
      <c r="K718" s="247"/>
      <c r="L718" s="33" t="s">
        <v>123</v>
      </c>
      <c r="M718" s="32" t="s">
        <v>399</v>
      </c>
      <c r="N718" s="33" t="s">
        <v>122</v>
      </c>
      <c r="O718" s="32" t="s">
        <v>186</v>
      </c>
      <c r="P718" s="33" t="s">
        <v>120</v>
      </c>
      <c r="Q718" s="32" t="s">
        <v>186</v>
      </c>
      <c r="R718" s="33" t="s">
        <v>119</v>
      </c>
      <c r="S718" s="32" t="s">
        <v>672</v>
      </c>
      <c r="T718" s="33" t="s">
        <v>118</v>
      </c>
      <c r="U718" s="32" t="s">
        <v>113</v>
      </c>
      <c r="V718" s="33" t="s">
        <v>117</v>
      </c>
      <c r="W718" s="32" t="s">
        <v>121</v>
      </c>
      <c r="X718" s="33" t="s">
        <v>116</v>
      </c>
      <c r="Y718" s="32"/>
      <c r="Z718" s="33" t="s">
        <v>115</v>
      </c>
      <c r="AA718" s="32"/>
      <c r="AB718" s="31"/>
      <c r="AC718" s="32"/>
      <c r="AD718" s="31" t="s">
        <v>132</v>
      </c>
      <c r="AE718" s="23"/>
      <c r="AF718" s="251"/>
      <c r="AG718" s="251"/>
      <c r="AH718" s="22"/>
      <c r="AI718" s="11"/>
      <c r="AJ718" s="234"/>
      <c r="AK718" s="240"/>
      <c r="AL718" s="231"/>
      <c r="AM718" s="234"/>
      <c r="AN718" s="240"/>
      <c r="AO718" s="231"/>
      <c r="AP718" s="234"/>
      <c r="AQ718" s="240"/>
      <c r="AR718" s="231"/>
      <c r="AS718" s="234"/>
      <c r="AT718" s="240"/>
      <c r="AU718" s="231"/>
      <c r="AV718" s="234"/>
      <c r="AW718" s="237"/>
      <c r="AX718" s="231"/>
      <c r="AY718" s="292"/>
      <c r="AZ718" s="228"/>
      <c r="BA718" s="228"/>
      <c r="BB718" s="295"/>
    </row>
    <row r="719" spans="2:62" ht="28.15" customHeight="1" x14ac:dyDescent="0.2">
      <c r="B719" s="30"/>
      <c r="C719" s="244"/>
      <c r="D719" s="29"/>
      <c r="E719" s="28"/>
      <c r="F719" s="28"/>
      <c r="G719" s="27"/>
      <c r="H719" s="225">
        <v>213</v>
      </c>
      <c r="I719" s="248"/>
      <c r="J719" s="248"/>
      <c r="K719" s="248"/>
      <c r="L719" s="26" t="s">
        <v>114</v>
      </c>
      <c r="M719" s="25" t="s">
        <v>740</v>
      </c>
      <c r="N719" s="26" t="s">
        <v>112</v>
      </c>
      <c r="O719" s="25" t="s">
        <v>186</v>
      </c>
      <c r="P719" s="26" t="s">
        <v>111</v>
      </c>
      <c r="Q719" s="25" t="s">
        <v>452</v>
      </c>
      <c r="R719" s="26" t="s">
        <v>110</v>
      </c>
      <c r="S719" s="25" t="s">
        <v>482</v>
      </c>
      <c r="T719" s="26" t="s">
        <v>109</v>
      </c>
      <c r="U719" s="25" t="s">
        <v>175</v>
      </c>
      <c r="V719" s="26" t="s">
        <v>108</v>
      </c>
      <c r="W719" s="25"/>
      <c r="X719" s="26" t="s">
        <v>107</v>
      </c>
      <c r="Y719" s="25"/>
      <c r="Z719" s="26" t="s">
        <v>106</v>
      </c>
      <c r="AA719" s="25"/>
      <c r="AB719" s="24"/>
      <c r="AC719" s="25"/>
      <c r="AD719" s="24"/>
      <c r="AE719" s="23"/>
      <c r="AF719" s="251"/>
      <c r="AG719" s="251"/>
      <c r="AH719" s="22"/>
      <c r="AI719" s="11"/>
      <c r="AJ719" s="234"/>
      <c r="AK719" s="240"/>
      <c r="AL719" s="231"/>
      <c r="AM719" s="234"/>
      <c r="AN719" s="240"/>
      <c r="AO719" s="231"/>
      <c r="AP719" s="234"/>
      <c r="AQ719" s="240"/>
      <c r="AR719" s="231"/>
      <c r="AS719" s="234"/>
      <c r="AT719" s="240"/>
      <c r="AU719" s="231"/>
      <c r="AV719" s="234"/>
      <c r="AW719" s="237"/>
      <c r="AX719" s="231"/>
      <c r="AY719" s="292"/>
      <c r="AZ719" s="228"/>
      <c r="BA719" s="228"/>
      <c r="BB719" s="295"/>
    </row>
    <row r="720" spans="2:62" ht="28.15" customHeight="1" thickBot="1" x14ac:dyDescent="0.25">
      <c r="B720" s="30"/>
      <c r="C720" s="253"/>
      <c r="D720" s="51"/>
      <c r="E720" s="50"/>
      <c r="F720" s="50"/>
      <c r="G720" s="49"/>
      <c r="H720" s="226"/>
      <c r="I720" s="254"/>
      <c r="J720" s="254"/>
      <c r="K720" s="254"/>
      <c r="L720" s="48" t="s">
        <v>105</v>
      </c>
      <c r="M720" s="47" t="s">
        <v>382</v>
      </c>
      <c r="N720" s="48" t="s">
        <v>103</v>
      </c>
      <c r="O720" s="47" t="s">
        <v>186</v>
      </c>
      <c r="P720" s="48" t="s">
        <v>102</v>
      </c>
      <c r="Q720" s="47" t="s">
        <v>186</v>
      </c>
      <c r="R720" s="48" t="s">
        <v>101</v>
      </c>
      <c r="S720" s="47" t="s">
        <v>428</v>
      </c>
      <c r="T720" s="48">
        <v>20</v>
      </c>
      <c r="U720" s="47" t="s">
        <v>121</v>
      </c>
      <c r="V720" s="48" t="s">
        <v>100</v>
      </c>
      <c r="W720" s="47"/>
      <c r="X720" s="48" t="s">
        <v>99</v>
      </c>
      <c r="Y720" s="47"/>
      <c r="Z720" s="48" t="s">
        <v>98</v>
      </c>
      <c r="AA720" s="47"/>
      <c r="AB720" s="16"/>
      <c r="AC720" s="47"/>
      <c r="AD720" s="16"/>
      <c r="AE720" s="46"/>
      <c r="AF720" s="255"/>
      <c r="AG720" s="255"/>
      <c r="AH720" s="45"/>
      <c r="AI720" s="11"/>
      <c r="AJ720" s="235"/>
      <c r="AK720" s="241"/>
      <c r="AL720" s="232"/>
      <c r="AM720" s="235"/>
      <c r="AN720" s="241"/>
      <c r="AO720" s="232"/>
      <c r="AP720" s="235"/>
      <c r="AQ720" s="241"/>
      <c r="AR720" s="232"/>
      <c r="AS720" s="235"/>
      <c r="AT720" s="241"/>
      <c r="AU720" s="232"/>
      <c r="AV720" s="235"/>
      <c r="AW720" s="238"/>
      <c r="AX720" s="232"/>
      <c r="AY720" s="293"/>
      <c r="AZ720" s="229"/>
      <c r="BA720" s="229"/>
      <c r="BB720" s="296"/>
    </row>
    <row r="721" spans="2:62" ht="28.15" customHeight="1" x14ac:dyDescent="0.2">
      <c r="B721" s="30"/>
      <c r="C721" s="242">
        <v>2</v>
      </c>
      <c r="D721" s="44"/>
      <c r="E721" s="43"/>
      <c r="F721" s="43"/>
      <c r="G721" s="42"/>
      <c r="H721" s="223"/>
      <c r="I721" s="246">
        <v>84</v>
      </c>
      <c r="J721" s="246">
        <v>25</v>
      </c>
      <c r="K721" s="246">
        <v>6</v>
      </c>
      <c r="L721" s="41" t="s">
        <v>133</v>
      </c>
      <c r="M721" s="40" t="s">
        <v>104</v>
      </c>
      <c r="N721" s="41" t="s">
        <v>131</v>
      </c>
      <c r="O721" s="40" t="s">
        <v>452</v>
      </c>
      <c r="P721" s="41" t="s">
        <v>130</v>
      </c>
      <c r="Q721" s="40" t="s">
        <v>389</v>
      </c>
      <c r="R721" s="41" t="s">
        <v>129</v>
      </c>
      <c r="S721" s="40" t="s">
        <v>424</v>
      </c>
      <c r="T721" s="41" t="s">
        <v>128</v>
      </c>
      <c r="U721" s="40" t="s">
        <v>121</v>
      </c>
      <c r="V721" s="41" t="s">
        <v>127</v>
      </c>
      <c r="W721" s="40"/>
      <c r="X721" s="41" t="s">
        <v>126</v>
      </c>
      <c r="Y721" s="40"/>
      <c r="Z721" s="41" t="s">
        <v>125</v>
      </c>
      <c r="AA721" s="40"/>
      <c r="AB721" s="39"/>
      <c r="AC721" s="40"/>
      <c r="AD721" s="39"/>
      <c r="AE721" s="38"/>
      <c r="AF721" s="250"/>
      <c r="AG721" s="250"/>
      <c r="AH721" s="37"/>
      <c r="AI721" s="11"/>
      <c r="AJ721" s="233">
        <f>SUMPRODUCT(LEN($M721:$U724)-LEN(SUBSTITUTE($M721:$U724,"A", "")))</f>
        <v>31</v>
      </c>
      <c r="AK721" s="239">
        <f>SUMPRODUCT(LEN($X721:$X724)-LEN(SUBSTITUTE($X721:$X724,"A", "")))</f>
        <v>0</v>
      </c>
      <c r="AL721" s="230">
        <f>SUMPRODUCT(LEN($W721:$W724)-LEN(SUBSTITUTE($W721:$W724,"A", "")))</f>
        <v>0</v>
      </c>
      <c r="AM721" s="233">
        <f>SUMPRODUCT(LEN($M721:$U724)-LEN(SUBSTITUTE($M721:$U724,"S", "")))</f>
        <v>9</v>
      </c>
      <c r="AN721" s="239">
        <f>SUMPRODUCT(LEN($X721:$X724)-LEN(SUBSTITUTE($X721:$X724,"S", "")))</f>
        <v>0</v>
      </c>
      <c r="AO721" s="230">
        <f>SUMPRODUCT(LEN($W721:$W724)-LEN(SUBSTITUTE($W721:$W724,"S", "")))</f>
        <v>0</v>
      </c>
      <c r="AP721" s="233">
        <f>SUMPRODUCT(LEN($M721:$U724)-LEN(SUBSTITUTE($M721:$U724,"F", "")))</f>
        <v>0</v>
      </c>
      <c r="AQ721" s="239">
        <f>SUMPRODUCT(LEN($X721:$X724)-LEN(SUBSTITUTE($X721:$X724,"F", "")))</f>
        <v>0</v>
      </c>
      <c r="AR721" s="230">
        <f>SUMPRODUCT(LEN($W721:$W724)-LEN(SUBSTITUTE($W721:$W724,"F", "")))</f>
        <v>0</v>
      </c>
      <c r="AS721" s="233">
        <f>SUMPRODUCT(LEN($M721:$U724)-LEN(SUBSTITUTE($M721:$U724,"G", "")))</f>
        <v>9</v>
      </c>
      <c r="AT721" s="239">
        <f>SUMPRODUCT(LEN($X721:$X724)-LEN(SUBSTITUTE($X721:$X724,"G", "")))</f>
        <v>0</v>
      </c>
      <c r="AU721" s="230">
        <f>SUMPRODUCT(LEN($W721:$W724)-LEN(SUBSTITUTE($W721:$W724,"G", "")))</f>
        <v>0</v>
      </c>
      <c r="AV721" s="233">
        <f>SUMPRODUCT(LEN($L721:$U724)-LEN(SUBSTITUTE($L721:$U724,"M", "")))</f>
        <v>0</v>
      </c>
      <c r="AW721" s="236">
        <f>SUMPRODUCT(LEN($X721:$X724)-LEN(SUBSTITUTE($X721:$X724,"M", "")))</f>
        <v>0</v>
      </c>
      <c r="AX721" s="230">
        <f>SUMPRODUCT(LEN($W721:$W724)-LEN(SUBSTITUTE($W721:$W724,"M", "")))</f>
        <v>0</v>
      </c>
      <c r="AY721" s="291">
        <f>SUMPRODUCT(LEN($AE721:$AE724)-LEN(SUBSTITUTE($AE721:$AE724,"S", "")))</f>
        <v>0</v>
      </c>
      <c r="AZ721" s="227">
        <f>SUMPRODUCT(LEN($AE721:$AE724)-LEN(SUBSTITUTE($AE721:$AE724,"F", "")))</f>
        <v>0</v>
      </c>
      <c r="BA721" s="227">
        <f>SUMPRODUCT(LEN($AE721:$AE724)-LEN(SUBSTITUTE($AE721:$AE724,"G", "")))</f>
        <v>0</v>
      </c>
      <c r="BB721" s="294">
        <f>SUMPRODUCT(LEN($AE721:$AE724)-LEN(SUBSTITUTE($AE721:$AE724,"M", "")))</f>
        <v>0</v>
      </c>
    </row>
    <row r="722" spans="2:62" ht="28.15" customHeight="1" thickBot="1" x14ac:dyDescent="0.25">
      <c r="B722" s="30"/>
      <c r="C722" s="243"/>
      <c r="D722" s="36"/>
      <c r="E722" s="35"/>
      <c r="F722" s="35"/>
      <c r="G722" s="34"/>
      <c r="H722" s="224"/>
      <c r="I722" s="247"/>
      <c r="J722" s="247"/>
      <c r="K722" s="247"/>
      <c r="L722" s="33" t="s">
        <v>123</v>
      </c>
      <c r="M722" s="32" t="s">
        <v>132</v>
      </c>
      <c r="N722" s="33" t="s">
        <v>122</v>
      </c>
      <c r="O722" s="32" t="s">
        <v>389</v>
      </c>
      <c r="P722" s="33" t="s">
        <v>120</v>
      </c>
      <c r="Q722" s="32" t="s">
        <v>613</v>
      </c>
      <c r="R722" s="33" t="s">
        <v>119</v>
      </c>
      <c r="S722" s="32" t="s">
        <v>217</v>
      </c>
      <c r="T722" s="33" t="s">
        <v>118</v>
      </c>
      <c r="U722" s="32" t="s">
        <v>121</v>
      </c>
      <c r="V722" s="33" t="s">
        <v>117</v>
      </c>
      <c r="W722" s="32"/>
      <c r="X722" s="33" t="s">
        <v>116</v>
      </c>
      <c r="Y722" s="32"/>
      <c r="Z722" s="33" t="s">
        <v>115</v>
      </c>
      <c r="AA722" s="32"/>
      <c r="AB722" s="31"/>
      <c r="AC722" s="32"/>
      <c r="AD722" s="31"/>
      <c r="AE722" s="23"/>
      <c r="AF722" s="251"/>
      <c r="AG722" s="251"/>
      <c r="AH722" s="22"/>
      <c r="AI722" s="11"/>
      <c r="AJ722" s="234"/>
      <c r="AK722" s="240"/>
      <c r="AL722" s="231"/>
      <c r="AM722" s="234"/>
      <c r="AN722" s="240"/>
      <c r="AO722" s="231"/>
      <c r="AP722" s="234"/>
      <c r="AQ722" s="240"/>
      <c r="AR722" s="231"/>
      <c r="AS722" s="234"/>
      <c r="AT722" s="240"/>
      <c r="AU722" s="231"/>
      <c r="AV722" s="234"/>
      <c r="AW722" s="237"/>
      <c r="AX722" s="231"/>
      <c r="AY722" s="292"/>
      <c r="AZ722" s="228"/>
      <c r="BA722" s="228"/>
      <c r="BB722" s="295"/>
    </row>
    <row r="723" spans="2:62" ht="28.15" customHeight="1" x14ac:dyDescent="0.2">
      <c r="B723" s="30"/>
      <c r="C723" s="244"/>
      <c r="D723" s="29"/>
      <c r="E723" s="28"/>
      <c r="F723" s="28"/>
      <c r="G723" s="27"/>
      <c r="H723" s="225"/>
      <c r="I723" s="248"/>
      <c r="J723" s="248"/>
      <c r="K723" s="248"/>
      <c r="L723" s="26" t="s">
        <v>114</v>
      </c>
      <c r="M723" s="25" t="s">
        <v>634</v>
      </c>
      <c r="N723" s="26" t="s">
        <v>112</v>
      </c>
      <c r="O723" s="25" t="s">
        <v>389</v>
      </c>
      <c r="P723" s="26" t="s">
        <v>111</v>
      </c>
      <c r="Q723" s="25" t="s">
        <v>389</v>
      </c>
      <c r="R723" s="26" t="s">
        <v>110</v>
      </c>
      <c r="S723" s="25" t="s">
        <v>175</v>
      </c>
      <c r="T723" s="26" t="s">
        <v>109</v>
      </c>
      <c r="U723" s="25" t="s">
        <v>121</v>
      </c>
      <c r="V723" s="26" t="s">
        <v>108</v>
      </c>
      <c r="W723" s="25"/>
      <c r="X723" s="26" t="s">
        <v>107</v>
      </c>
      <c r="Y723" s="25"/>
      <c r="Z723" s="26" t="s">
        <v>106</v>
      </c>
      <c r="AA723" s="25"/>
      <c r="AB723" s="24"/>
      <c r="AC723" s="25"/>
      <c r="AD723" s="24"/>
      <c r="AE723" s="23"/>
      <c r="AF723" s="251"/>
      <c r="AG723" s="251"/>
      <c r="AH723" s="22"/>
      <c r="AI723" s="11"/>
      <c r="AJ723" s="234"/>
      <c r="AK723" s="240"/>
      <c r="AL723" s="231"/>
      <c r="AM723" s="234"/>
      <c r="AN723" s="240"/>
      <c r="AO723" s="231"/>
      <c r="AP723" s="234"/>
      <c r="AQ723" s="240"/>
      <c r="AR723" s="231"/>
      <c r="AS723" s="234"/>
      <c r="AT723" s="240"/>
      <c r="AU723" s="231"/>
      <c r="AV723" s="234"/>
      <c r="AW723" s="237"/>
      <c r="AX723" s="231"/>
      <c r="AY723" s="292"/>
      <c r="AZ723" s="228"/>
      <c r="BA723" s="228"/>
      <c r="BB723" s="295"/>
    </row>
    <row r="724" spans="2:62" ht="28.15" customHeight="1" thickBot="1" x14ac:dyDescent="0.25">
      <c r="B724" s="30"/>
      <c r="C724" s="253"/>
      <c r="D724" s="51"/>
      <c r="E724" s="50"/>
      <c r="F724" s="50"/>
      <c r="G724" s="49"/>
      <c r="H724" s="226"/>
      <c r="I724" s="254"/>
      <c r="J724" s="254"/>
      <c r="K724" s="254"/>
      <c r="L724" s="48" t="s">
        <v>105</v>
      </c>
      <c r="M724" s="47" t="s">
        <v>186</v>
      </c>
      <c r="N724" s="48" t="s">
        <v>103</v>
      </c>
      <c r="O724" s="47" t="s">
        <v>377</v>
      </c>
      <c r="P724" s="48" t="s">
        <v>102</v>
      </c>
      <c r="Q724" s="47" t="s">
        <v>132</v>
      </c>
      <c r="R724" s="48" t="s">
        <v>101</v>
      </c>
      <c r="S724" s="47" t="s">
        <v>113</v>
      </c>
      <c r="T724" s="48">
        <v>20</v>
      </c>
      <c r="U724" s="47"/>
      <c r="V724" s="48" t="s">
        <v>100</v>
      </c>
      <c r="W724" s="47"/>
      <c r="X724" s="48" t="s">
        <v>99</v>
      </c>
      <c r="Y724" s="47"/>
      <c r="Z724" s="48" t="s">
        <v>98</v>
      </c>
      <c r="AA724" s="47"/>
      <c r="AB724" s="16"/>
      <c r="AC724" s="47"/>
      <c r="AD724" s="16"/>
      <c r="AE724" s="46"/>
      <c r="AF724" s="255"/>
      <c r="AG724" s="255"/>
      <c r="AH724" s="45"/>
      <c r="AI724" s="11"/>
      <c r="AJ724" s="235"/>
      <c r="AK724" s="241"/>
      <c r="AL724" s="232"/>
      <c r="AM724" s="235"/>
      <c r="AN724" s="241"/>
      <c r="AO724" s="232"/>
      <c r="AP724" s="235"/>
      <c r="AQ724" s="241"/>
      <c r="AR724" s="232"/>
      <c r="AS724" s="235"/>
      <c r="AT724" s="241"/>
      <c r="AU724" s="232"/>
      <c r="AV724" s="235"/>
      <c r="AW724" s="238"/>
      <c r="AX724" s="232"/>
      <c r="AY724" s="293"/>
      <c r="AZ724" s="229"/>
      <c r="BA724" s="229"/>
      <c r="BB724" s="296"/>
    </row>
    <row r="725" spans="2:62" ht="28.15" customHeight="1" x14ac:dyDescent="0.2">
      <c r="B725" s="30"/>
      <c r="C725" s="242">
        <v>3</v>
      </c>
      <c r="D725" s="44"/>
      <c r="E725" s="43"/>
      <c r="F725" s="43"/>
      <c r="G725" s="42"/>
      <c r="H725" s="223"/>
      <c r="I725" s="246">
        <v>99</v>
      </c>
      <c r="J725" s="246">
        <v>29</v>
      </c>
      <c r="K725" s="246">
        <v>7</v>
      </c>
      <c r="L725" s="41" t="s">
        <v>133</v>
      </c>
      <c r="M725" s="40" t="s">
        <v>399</v>
      </c>
      <c r="N725" s="41" t="s">
        <v>131</v>
      </c>
      <c r="O725" s="40" t="s">
        <v>382</v>
      </c>
      <c r="P725" s="41" t="s">
        <v>130</v>
      </c>
      <c r="Q725" s="40" t="s">
        <v>956</v>
      </c>
      <c r="R725" s="41" t="s">
        <v>129</v>
      </c>
      <c r="S725" s="40" t="s">
        <v>403</v>
      </c>
      <c r="T725" s="41" t="s">
        <v>128</v>
      </c>
      <c r="U725" s="40" t="s">
        <v>188</v>
      </c>
      <c r="V725" s="41" t="s">
        <v>127</v>
      </c>
      <c r="W725" s="40" t="s">
        <v>121</v>
      </c>
      <c r="X725" s="41" t="s">
        <v>126</v>
      </c>
      <c r="Y725" s="40"/>
      <c r="Z725" s="41" t="s">
        <v>125</v>
      </c>
      <c r="AA725" s="40"/>
      <c r="AB725" s="39"/>
      <c r="AC725" s="40"/>
      <c r="AD725" s="39"/>
      <c r="AE725" s="38"/>
      <c r="AF725" s="250">
        <v>6</v>
      </c>
      <c r="AG725" s="250"/>
      <c r="AH725" s="37"/>
      <c r="AI725" s="11"/>
      <c r="AJ725" s="233">
        <f>SUMPRODUCT(LEN($M725:$U728)-LEN(SUBSTITUTE($M725:$U728,"A", "")))</f>
        <v>50</v>
      </c>
      <c r="AK725" s="239">
        <f>SUMPRODUCT(LEN($X725:$X728)-LEN(SUBSTITUTE($X725:$X728,"A", "")))</f>
        <v>0</v>
      </c>
      <c r="AL725" s="230">
        <f>SUMPRODUCT(LEN($W725:$W728)-LEN(SUBSTITUTE($W725:$W728,"A", "")))</f>
        <v>0</v>
      </c>
      <c r="AM725" s="233">
        <f>SUMPRODUCT(LEN($M725:$U728)-LEN(SUBSTITUTE($M725:$U728,"S", "")))</f>
        <v>18</v>
      </c>
      <c r="AN725" s="239">
        <f>SUMPRODUCT(LEN($X725:$X728)-LEN(SUBSTITUTE($X725:$X728,"S", "")))</f>
        <v>0</v>
      </c>
      <c r="AO725" s="230">
        <f>SUMPRODUCT(LEN($W725:$W728)-LEN(SUBSTITUTE($W725:$W728,"S", "")))</f>
        <v>1</v>
      </c>
      <c r="AP725" s="233">
        <f>SUMPRODUCT(LEN($M725:$U728)-LEN(SUBSTITUTE($M725:$U728,"F", "")))</f>
        <v>2</v>
      </c>
      <c r="AQ725" s="239">
        <f>SUMPRODUCT(LEN($X725:$X728)-LEN(SUBSTITUTE($X725:$X728,"F", "")))</f>
        <v>0</v>
      </c>
      <c r="AR725" s="230">
        <f>SUMPRODUCT(LEN($W725:$W728)-LEN(SUBSTITUTE($W725:$W728,"F", "")))</f>
        <v>0</v>
      </c>
      <c r="AS725" s="233">
        <f>SUMPRODUCT(LEN($M725:$U728)-LEN(SUBSTITUTE($M725:$U728,"G", "")))</f>
        <v>6</v>
      </c>
      <c r="AT725" s="239">
        <f>SUMPRODUCT(LEN($X725:$X728)-LEN(SUBSTITUTE($X725:$X728,"G", "")))</f>
        <v>0</v>
      </c>
      <c r="AU725" s="230">
        <f>SUMPRODUCT(LEN($W725:$W728)-LEN(SUBSTITUTE($W725:$W728,"G", "")))</f>
        <v>0</v>
      </c>
      <c r="AV725" s="233">
        <f>SUMPRODUCT(LEN($L725:$U728)-LEN(SUBSTITUTE($L725:$U728,"M", "")))</f>
        <v>0</v>
      </c>
      <c r="AW725" s="236">
        <f>SUMPRODUCT(LEN($X725:$X728)-LEN(SUBSTITUTE($X725:$X728,"M", "")))</f>
        <v>0</v>
      </c>
      <c r="AX725" s="230">
        <f>SUMPRODUCT(LEN($W725:$W728)-LEN(SUBSTITUTE($W725:$W728,"M", "")))</f>
        <v>0</v>
      </c>
      <c r="AY725" s="291">
        <f>SUMPRODUCT(LEN($AE725:$AE728)-LEN(SUBSTITUTE($AE725:$AE728,"S", "")))</f>
        <v>0</v>
      </c>
      <c r="AZ725" s="227">
        <f>SUMPRODUCT(LEN($AE725:$AE728)-LEN(SUBSTITUTE($AE725:$AE728,"F", "")))</f>
        <v>0</v>
      </c>
      <c r="BA725" s="227">
        <f>SUMPRODUCT(LEN($AE725:$AE728)-LEN(SUBSTITUTE($AE725:$AE728,"G", "")))</f>
        <v>0</v>
      </c>
      <c r="BB725" s="294">
        <f>SUMPRODUCT(LEN($AE725:$AE728)-LEN(SUBSTITUTE($AE725:$AE728,"M", "")))</f>
        <v>0</v>
      </c>
    </row>
    <row r="726" spans="2:62" ht="28.15" customHeight="1" thickBot="1" x14ac:dyDescent="0.25">
      <c r="B726" s="30"/>
      <c r="C726" s="243"/>
      <c r="D726" s="36"/>
      <c r="E726" s="35"/>
      <c r="F726" s="35"/>
      <c r="G726" s="34"/>
      <c r="H726" s="224"/>
      <c r="I726" s="247"/>
      <c r="J726" s="247"/>
      <c r="K726" s="247"/>
      <c r="L726" s="33" t="s">
        <v>123</v>
      </c>
      <c r="M726" s="32" t="s">
        <v>389</v>
      </c>
      <c r="N726" s="33" t="s">
        <v>122</v>
      </c>
      <c r="O726" s="32" t="s">
        <v>417</v>
      </c>
      <c r="P726" s="33" t="s">
        <v>120</v>
      </c>
      <c r="Q726" s="32" t="s">
        <v>1024</v>
      </c>
      <c r="R726" s="33" t="s">
        <v>119</v>
      </c>
      <c r="S726" s="32" t="s">
        <v>447</v>
      </c>
      <c r="T726" s="33" t="s">
        <v>118</v>
      </c>
      <c r="U726" s="32" t="s">
        <v>217</v>
      </c>
      <c r="V726" s="33" t="s">
        <v>117</v>
      </c>
      <c r="W726" s="32"/>
      <c r="X726" s="33" t="s">
        <v>116</v>
      </c>
      <c r="Y726" s="32"/>
      <c r="Z726" s="33" t="s">
        <v>115</v>
      </c>
      <c r="AA726" s="32"/>
      <c r="AB726" s="31"/>
      <c r="AC726" s="32"/>
      <c r="AD726" s="31"/>
      <c r="AE726" s="23"/>
      <c r="AF726" s="251"/>
      <c r="AG726" s="251"/>
      <c r="AH726" s="22"/>
      <c r="AI726" s="11"/>
      <c r="AJ726" s="234"/>
      <c r="AK726" s="240"/>
      <c r="AL726" s="231"/>
      <c r="AM726" s="234"/>
      <c r="AN726" s="240"/>
      <c r="AO726" s="231"/>
      <c r="AP726" s="234"/>
      <c r="AQ726" s="240"/>
      <c r="AR726" s="231"/>
      <c r="AS726" s="234"/>
      <c r="AT726" s="240"/>
      <c r="AU726" s="231"/>
      <c r="AV726" s="234"/>
      <c r="AW726" s="237"/>
      <c r="AX726" s="231"/>
      <c r="AY726" s="292"/>
      <c r="AZ726" s="228"/>
      <c r="BA726" s="228"/>
      <c r="BB726" s="295"/>
    </row>
    <row r="727" spans="2:62" ht="28.15" customHeight="1" x14ac:dyDescent="0.2">
      <c r="B727" s="30"/>
      <c r="C727" s="244"/>
      <c r="D727" s="29"/>
      <c r="E727" s="28"/>
      <c r="F727" s="28"/>
      <c r="G727" s="27"/>
      <c r="H727" s="225"/>
      <c r="I727" s="248"/>
      <c r="J727" s="248"/>
      <c r="K727" s="248"/>
      <c r="L727" s="26" t="s">
        <v>114</v>
      </c>
      <c r="M727" s="25" t="s">
        <v>186</v>
      </c>
      <c r="N727" s="26" t="s">
        <v>112</v>
      </c>
      <c r="O727" s="25" t="s">
        <v>707</v>
      </c>
      <c r="P727" s="26" t="s">
        <v>111</v>
      </c>
      <c r="Q727" s="25" t="s">
        <v>434</v>
      </c>
      <c r="R727" s="26" t="s">
        <v>110</v>
      </c>
      <c r="S727" s="25" t="s">
        <v>435</v>
      </c>
      <c r="T727" s="26" t="s">
        <v>109</v>
      </c>
      <c r="U727" s="25" t="s">
        <v>132</v>
      </c>
      <c r="V727" s="26" t="s">
        <v>108</v>
      </c>
      <c r="W727" s="25"/>
      <c r="X727" s="26" t="s">
        <v>107</v>
      </c>
      <c r="Y727" s="25"/>
      <c r="Z727" s="26" t="s">
        <v>106</v>
      </c>
      <c r="AA727" s="25"/>
      <c r="AB727" s="24"/>
      <c r="AC727" s="25"/>
      <c r="AD727" s="24"/>
      <c r="AE727" s="23"/>
      <c r="AF727" s="251"/>
      <c r="AG727" s="251"/>
      <c r="AH727" s="22"/>
      <c r="AI727" s="11"/>
      <c r="AJ727" s="234"/>
      <c r="AK727" s="240"/>
      <c r="AL727" s="231"/>
      <c r="AM727" s="234"/>
      <c r="AN727" s="240"/>
      <c r="AO727" s="231"/>
      <c r="AP727" s="234"/>
      <c r="AQ727" s="240"/>
      <c r="AR727" s="231"/>
      <c r="AS727" s="234"/>
      <c r="AT727" s="240"/>
      <c r="AU727" s="231"/>
      <c r="AV727" s="234"/>
      <c r="AW727" s="237"/>
      <c r="AX727" s="231"/>
      <c r="AY727" s="292"/>
      <c r="AZ727" s="228"/>
      <c r="BA727" s="228"/>
      <c r="BB727" s="295"/>
    </row>
    <row r="728" spans="2:62" ht="28.15" customHeight="1" thickBot="1" x14ac:dyDescent="0.25">
      <c r="B728" s="21"/>
      <c r="C728" s="245"/>
      <c r="D728" s="20"/>
      <c r="E728" s="19"/>
      <c r="F728" s="19"/>
      <c r="G728" s="18"/>
      <c r="H728" s="226"/>
      <c r="I728" s="249"/>
      <c r="J728" s="249"/>
      <c r="K728" s="249"/>
      <c r="L728" s="17" t="s">
        <v>105</v>
      </c>
      <c r="M728" s="15" t="s">
        <v>186</v>
      </c>
      <c r="N728" s="17" t="s">
        <v>103</v>
      </c>
      <c r="O728" s="15" t="s">
        <v>623</v>
      </c>
      <c r="P728" s="17" t="s">
        <v>102</v>
      </c>
      <c r="Q728" s="15" t="s">
        <v>439</v>
      </c>
      <c r="R728" s="17" t="s">
        <v>101</v>
      </c>
      <c r="S728" s="15" t="s">
        <v>188</v>
      </c>
      <c r="T728" s="17">
        <v>20</v>
      </c>
      <c r="U728" s="15" t="s">
        <v>121</v>
      </c>
      <c r="V728" s="17" t="s">
        <v>100</v>
      </c>
      <c r="W728" s="15"/>
      <c r="X728" s="17" t="s">
        <v>99</v>
      </c>
      <c r="Y728" s="15"/>
      <c r="Z728" s="17" t="s">
        <v>98</v>
      </c>
      <c r="AA728" s="15"/>
      <c r="AB728" s="16"/>
      <c r="AC728" s="15"/>
      <c r="AD728" s="14"/>
      <c r="AE728" s="13"/>
      <c r="AF728" s="252"/>
      <c r="AG728" s="252"/>
      <c r="AH728" s="12"/>
      <c r="AI728" s="11"/>
      <c r="AJ728" s="235"/>
      <c r="AK728" s="241"/>
      <c r="AL728" s="232"/>
      <c r="AM728" s="235"/>
      <c r="AN728" s="241"/>
      <c r="AO728" s="232"/>
      <c r="AP728" s="235"/>
      <c r="AQ728" s="241"/>
      <c r="AR728" s="232"/>
      <c r="AS728" s="235"/>
      <c r="AT728" s="241"/>
      <c r="AU728" s="232"/>
      <c r="AV728" s="235"/>
      <c r="AW728" s="238"/>
      <c r="AX728" s="232"/>
      <c r="AY728" s="293"/>
      <c r="AZ728" s="229"/>
      <c r="BA728" s="229"/>
      <c r="BB728" s="296"/>
    </row>
    <row r="729" spans="2:62" ht="85.9" customHeight="1" thickTop="1" thickBot="1" x14ac:dyDescent="0.35">
      <c r="B729" s="105" t="s">
        <v>174</v>
      </c>
      <c r="C729" s="95" t="s">
        <v>173</v>
      </c>
      <c r="D729" s="100" t="s">
        <v>172</v>
      </c>
      <c r="E729" s="104" t="s">
        <v>171</v>
      </c>
      <c r="F729" s="103"/>
      <c r="G729" s="102"/>
      <c r="H729" s="101" t="s">
        <v>170</v>
      </c>
      <c r="I729" s="100" t="s">
        <v>96</v>
      </c>
      <c r="J729" s="100" t="s">
        <v>169</v>
      </c>
      <c r="K729" s="100" t="s">
        <v>97</v>
      </c>
      <c r="L729" s="256" t="s">
        <v>168</v>
      </c>
      <c r="M729" s="262"/>
      <c r="N729" s="256" t="s">
        <v>167</v>
      </c>
      <c r="O729" s="262"/>
      <c r="P729" s="256" t="s">
        <v>167</v>
      </c>
      <c r="Q729" s="257"/>
      <c r="R729" s="256" t="s">
        <v>167</v>
      </c>
      <c r="S729" s="257"/>
      <c r="T729" s="256" t="s">
        <v>167</v>
      </c>
      <c r="U729" s="257"/>
      <c r="V729" s="256" t="s">
        <v>167</v>
      </c>
      <c r="W729" s="257"/>
      <c r="X729" s="256" t="s">
        <v>167</v>
      </c>
      <c r="Y729" s="257"/>
      <c r="Z729" s="256" t="s">
        <v>167</v>
      </c>
      <c r="AA729" s="257"/>
      <c r="AB729" s="261" t="s">
        <v>166</v>
      </c>
      <c r="AC729" s="257"/>
      <c r="AD729" s="101" t="s">
        <v>165</v>
      </c>
      <c r="AE729" s="101" t="s">
        <v>164</v>
      </c>
      <c r="AF729" s="100" t="s">
        <v>163</v>
      </c>
      <c r="AG729" s="100" t="s">
        <v>162</v>
      </c>
      <c r="AH729" s="99" t="s">
        <v>161</v>
      </c>
      <c r="AI729" s="98"/>
      <c r="AJ729" s="96" t="s">
        <v>160</v>
      </c>
      <c r="AK729" s="95" t="s">
        <v>159</v>
      </c>
      <c r="AL729" s="94" t="s">
        <v>158</v>
      </c>
      <c r="AM729" s="96" t="s">
        <v>157</v>
      </c>
      <c r="AN729" s="95" t="s">
        <v>156</v>
      </c>
      <c r="AO729" s="94" t="s">
        <v>155</v>
      </c>
      <c r="AP729" s="96" t="s">
        <v>154</v>
      </c>
      <c r="AQ729" s="95" t="s">
        <v>153</v>
      </c>
      <c r="AR729" s="97" t="s">
        <v>152</v>
      </c>
      <c r="AS729" s="96" t="s">
        <v>151</v>
      </c>
      <c r="AT729" s="95" t="s">
        <v>150</v>
      </c>
      <c r="AU729" s="94" t="s">
        <v>149</v>
      </c>
      <c r="AV729" s="96" t="s">
        <v>148</v>
      </c>
      <c r="AW729" s="95" t="s">
        <v>147</v>
      </c>
      <c r="AX729" s="94" t="s">
        <v>146</v>
      </c>
      <c r="AY729" s="93" t="s">
        <v>145</v>
      </c>
      <c r="AZ729" s="92" t="s">
        <v>144</v>
      </c>
      <c r="BA729" s="92" t="s">
        <v>143</v>
      </c>
      <c r="BB729" s="91" t="s">
        <v>142</v>
      </c>
    </row>
    <row r="730" spans="2:62" ht="48" thickBot="1" x14ac:dyDescent="0.3">
      <c r="B730" s="90" t="s">
        <v>198</v>
      </c>
      <c r="C730" s="89"/>
      <c r="D730" s="88">
        <v>207</v>
      </c>
      <c r="E730" s="258"/>
      <c r="F730" s="259"/>
      <c r="G730" s="260"/>
      <c r="H730" s="87" t="s">
        <v>140</v>
      </c>
      <c r="I730" s="86"/>
      <c r="J730" s="86"/>
      <c r="K730" s="85"/>
      <c r="L730" s="84"/>
      <c r="M730" s="81"/>
      <c r="N730" s="84"/>
      <c r="O730" s="81"/>
      <c r="P730" s="84"/>
      <c r="Q730" s="81"/>
      <c r="R730" s="84"/>
      <c r="S730" s="81"/>
      <c r="T730" s="84"/>
      <c r="U730" s="81"/>
      <c r="V730" s="84"/>
      <c r="W730" s="81"/>
      <c r="X730" s="84"/>
      <c r="Y730" s="81"/>
      <c r="Z730" s="84"/>
      <c r="AA730" s="83"/>
      <c r="AB730" s="82" t="s">
        <v>139</v>
      </c>
      <c r="AC730" s="81"/>
      <c r="AD730" s="81"/>
      <c r="AE730" s="81"/>
      <c r="AF730" s="80"/>
      <c r="AG730" s="80"/>
      <c r="AH730" s="60"/>
      <c r="AI730" s="79" t="s">
        <v>138</v>
      </c>
      <c r="AJ730" s="78">
        <f t="shared" ref="AJ730:BB730" si="96">SUM(AJ732:AJ743)</f>
        <v>131</v>
      </c>
      <c r="AK730" s="77">
        <f t="shared" si="96"/>
        <v>0</v>
      </c>
      <c r="AL730" s="76">
        <f t="shared" si="96"/>
        <v>0</v>
      </c>
      <c r="AM730" s="78">
        <f t="shared" si="96"/>
        <v>55</v>
      </c>
      <c r="AN730" s="77">
        <f t="shared" si="96"/>
        <v>0</v>
      </c>
      <c r="AO730" s="76">
        <f t="shared" si="96"/>
        <v>3</v>
      </c>
      <c r="AP730" s="78">
        <f t="shared" si="96"/>
        <v>4</v>
      </c>
      <c r="AQ730" s="77">
        <f t="shared" si="96"/>
        <v>0</v>
      </c>
      <c r="AR730" s="76">
        <f t="shared" si="96"/>
        <v>0</v>
      </c>
      <c r="AS730" s="78">
        <f t="shared" si="96"/>
        <v>27</v>
      </c>
      <c r="AT730" s="77">
        <f t="shared" si="96"/>
        <v>0</v>
      </c>
      <c r="AU730" s="76">
        <f t="shared" si="96"/>
        <v>0</v>
      </c>
      <c r="AV730" s="78">
        <f t="shared" si="96"/>
        <v>0</v>
      </c>
      <c r="AW730" s="77">
        <f t="shared" si="96"/>
        <v>0</v>
      </c>
      <c r="AX730" s="76">
        <f t="shared" si="96"/>
        <v>0</v>
      </c>
      <c r="AY730" s="75">
        <f t="shared" si="96"/>
        <v>0</v>
      </c>
      <c r="AZ730" s="74">
        <f t="shared" si="96"/>
        <v>0</v>
      </c>
      <c r="BA730" s="74">
        <f t="shared" si="96"/>
        <v>1</v>
      </c>
      <c r="BB730" s="73">
        <f t="shared" si="96"/>
        <v>0</v>
      </c>
      <c r="BC730" s="72" t="s">
        <v>137</v>
      </c>
      <c r="BF730" s="5">
        <f>SUM(AJ730:AL730)/$BG$5</f>
        <v>43.666666666666664</v>
      </c>
      <c r="BG730" s="5">
        <f>SUM(AM730:AO730,AY730)/$BG$5</f>
        <v>19.333333333333332</v>
      </c>
      <c r="BH730" s="5">
        <f>SUM(AP730:AR730,AZ730)/$BG$5</f>
        <v>1.3333333333333333</v>
      </c>
      <c r="BI730" s="5">
        <f>SUM(AS730:AU730,BA730)/$BG$5</f>
        <v>9.3333333333333339</v>
      </c>
      <c r="BJ730" s="5">
        <f>SUM(AV730:AX730,BB730)/$BG$5</f>
        <v>0</v>
      </c>
    </row>
    <row r="731" spans="2:62" ht="37.5" thickBot="1" x14ac:dyDescent="0.3">
      <c r="B731" s="71"/>
      <c r="C731" s="70"/>
      <c r="D731" s="69"/>
      <c r="E731" s="68"/>
      <c r="F731" s="68"/>
      <c r="G731" s="67"/>
      <c r="H731" s="66"/>
      <c r="I731" s="64"/>
      <c r="J731" s="64"/>
      <c r="K731" s="65"/>
      <c r="L731" s="64"/>
      <c r="M731" s="62"/>
      <c r="N731" s="64"/>
      <c r="O731" s="62"/>
      <c r="P731" s="64"/>
      <c r="Q731" s="62"/>
      <c r="R731" s="64"/>
      <c r="S731" s="62"/>
      <c r="T731" s="64"/>
      <c r="U731" s="62"/>
      <c r="V731" s="64"/>
      <c r="W731" s="62"/>
      <c r="X731" s="64"/>
      <c r="Y731" s="62"/>
      <c r="Z731" s="64"/>
      <c r="AA731" s="62"/>
      <c r="AB731" s="63"/>
      <c r="AC731" s="62"/>
      <c r="AD731" s="62"/>
      <c r="AE731" s="62"/>
      <c r="AF731" s="61"/>
      <c r="AG731" s="61"/>
      <c r="AH731" s="60"/>
      <c r="AI731" s="59" t="s">
        <v>136</v>
      </c>
      <c r="AJ731" s="58">
        <f t="shared" ref="AJ731:BB731" si="97">AJ730/3</f>
        <v>43.666666666666664</v>
      </c>
      <c r="AK731" s="57">
        <f t="shared" si="97"/>
        <v>0</v>
      </c>
      <c r="AL731" s="56">
        <f t="shared" si="97"/>
        <v>0</v>
      </c>
      <c r="AM731" s="58">
        <f t="shared" si="97"/>
        <v>18.333333333333332</v>
      </c>
      <c r="AN731" s="57">
        <f t="shared" si="97"/>
        <v>0</v>
      </c>
      <c r="AO731" s="56">
        <f t="shared" si="97"/>
        <v>1</v>
      </c>
      <c r="AP731" s="58">
        <f t="shared" si="97"/>
        <v>1.3333333333333333</v>
      </c>
      <c r="AQ731" s="57">
        <f t="shared" si="97"/>
        <v>0</v>
      </c>
      <c r="AR731" s="56">
        <f t="shared" si="97"/>
        <v>0</v>
      </c>
      <c r="AS731" s="58">
        <f t="shared" si="97"/>
        <v>9</v>
      </c>
      <c r="AT731" s="57">
        <f t="shared" si="97"/>
        <v>0</v>
      </c>
      <c r="AU731" s="56">
        <f t="shared" si="97"/>
        <v>0</v>
      </c>
      <c r="AV731" s="58">
        <f t="shared" si="97"/>
        <v>0</v>
      </c>
      <c r="AW731" s="57">
        <f t="shared" si="97"/>
        <v>0</v>
      </c>
      <c r="AX731" s="56">
        <f t="shared" si="97"/>
        <v>0</v>
      </c>
      <c r="AY731" s="55">
        <f t="shared" si="97"/>
        <v>0</v>
      </c>
      <c r="AZ731" s="54">
        <f t="shared" si="97"/>
        <v>0</v>
      </c>
      <c r="BA731" s="54">
        <f t="shared" si="97"/>
        <v>0.33333333333333331</v>
      </c>
      <c r="BB731" s="53">
        <f t="shared" si="97"/>
        <v>0</v>
      </c>
      <c r="BC731" s="52" t="s">
        <v>135</v>
      </c>
    </row>
    <row r="732" spans="2:62" ht="28.15" customHeight="1" x14ac:dyDescent="0.2">
      <c r="B732" s="30"/>
      <c r="C732" s="242">
        <v>1</v>
      </c>
      <c r="D732" s="44"/>
      <c r="E732" s="43"/>
      <c r="F732" s="43"/>
      <c r="G732" s="42"/>
      <c r="H732" s="223" t="s">
        <v>384</v>
      </c>
      <c r="I732" s="246">
        <v>81</v>
      </c>
      <c r="J732" s="246">
        <v>26</v>
      </c>
      <c r="K732" s="246">
        <v>7</v>
      </c>
      <c r="L732" s="41" t="s">
        <v>133</v>
      </c>
      <c r="M732" s="40" t="s">
        <v>484</v>
      </c>
      <c r="N732" s="41" t="s">
        <v>131</v>
      </c>
      <c r="O732" s="40" t="s">
        <v>389</v>
      </c>
      <c r="P732" s="41" t="s">
        <v>130</v>
      </c>
      <c r="Q732" s="40" t="s">
        <v>613</v>
      </c>
      <c r="R732" s="41" t="s">
        <v>129</v>
      </c>
      <c r="S732" s="40" t="s">
        <v>217</v>
      </c>
      <c r="T732" s="41" t="s">
        <v>128</v>
      </c>
      <c r="U732" s="40" t="s">
        <v>121</v>
      </c>
      <c r="V732" s="41" t="s">
        <v>127</v>
      </c>
      <c r="W732" s="40"/>
      <c r="X732" s="41" t="s">
        <v>126</v>
      </c>
      <c r="Y732" s="40"/>
      <c r="Z732" s="41" t="s">
        <v>125</v>
      </c>
      <c r="AA732" s="40"/>
      <c r="AB732" s="39"/>
      <c r="AC732" s="40"/>
      <c r="AD732" s="39" t="s">
        <v>1023</v>
      </c>
      <c r="AE732" s="38" t="s">
        <v>414</v>
      </c>
      <c r="AF732" s="250">
        <v>7</v>
      </c>
      <c r="AG732" s="250"/>
      <c r="AH732" s="37"/>
      <c r="AI732" s="11"/>
      <c r="AJ732" s="233">
        <f>SUMPRODUCT(LEN($M732:$U735)-LEN(SUBSTITUTE($M732:$U735,"A", "")))</f>
        <v>34</v>
      </c>
      <c r="AK732" s="239">
        <f>SUMPRODUCT(LEN($X732:$X735)-LEN(SUBSTITUTE($X732:$X735,"A", "")))</f>
        <v>0</v>
      </c>
      <c r="AL732" s="230">
        <f>SUMPRODUCT(LEN($W732:$W735)-LEN(SUBSTITUTE($W732:$W735,"A", "")))</f>
        <v>0</v>
      </c>
      <c r="AM732" s="233">
        <f>SUMPRODUCT(LEN($M732:$U735)-LEN(SUBSTITUTE($M732:$U735,"S", "")))</f>
        <v>11</v>
      </c>
      <c r="AN732" s="239">
        <f>SUMPRODUCT(LEN($X732:$X735)-LEN(SUBSTITUTE($X732:$X735,"S", "")))</f>
        <v>0</v>
      </c>
      <c r="AO732" s="230">
        <f>SUMPRODUCT(LEN($W732:$W735)-LEN(SUBSTITUTE($W732:$W735,"S", "")))</f>
        <v>0</v>
      </c>
      <c r="AP732" s="233">
        <f>SUMPRODUCT(LEN($M732:$U735)-LEN(SUBSTITUTE($M732:$U735,"F", "")))</f>
        <v>1</v>
      </c>
      <c r="AQ732" s="239">
        <f>SUMPRODUCT(LEN($X732:$X735)-LEN(SUBSTITUTE($X732:$X735,"F", "")))</f>
        <v>0</v>
      </c>
      <c r="AR732" s="230">
        <f>SUMPRODUCT(LEN($W732:$W735)-LEN(SUBSTITUTE($W732:$W735,"F", "")))</f>
        <v>0</v>
      </c>
      <c r="AS732" s="233">
        <f>SUMPRODUCT(LEN($M732:$U735)-LEN(SUBSTITUTE($M732:$U735,"G", "")))</f>
        <v>8</v>
      </c>
      <c r="AT732" s="239">
        <f>SUMPRODUCT(LEN($X732:$X735)-LEN(SUBSTITUTE($X732:$X735,"G", "")))</f>
        <v>0</v>
      </c>
      <c r="AU732" s="230">
        <f>SUMPRODUCT(LEN($W732:$W735)-LEN(SUBSTITUTE($W732:$W735,"G", "")))</f>
        <v>0</v>
      </c>
      <c r="AV732" s="233">
        <f>SUMPRODUCT(LEN($L732:$U735)-LEN(SUBSTITUTE($L732:$U735,"M", "")))</f>
        <v>0</v>
      </c>
      <c r="AW732" s="236">
        <f>SUMPRODUCT(LEN($X732:$X735)-LEN(SUBSTITUTE($X732:$X735,"M", "")))</f>
        <v>0</v>
      </c>
      <c r="AX732" s="269">
        <f>SUMPRODUCT(LEN($W732:$W735)-LEN(SUBSTITUTE($W732:$W735,"M", "")))</f>
        <v>0</v>
      </c>
      <c r="AY732" s="291">
        <f>SUMPRODUCT(LEN($AE732:$AE735)-LEN(SUBSTITUTE($AE732:$AE735,"S", "")))</f>
        <v>0</v>
      </c>
      <c r="AZ732" s="227">
        <f>SUMPRODUCT(LEN($AE732:$AE735)-LEN(SUBSTITUTE($AE732:$AE735,"F", "")))</f>
        <v>0</v>
      </c>
      <c r="BA732" s="227">
        <f>SUMPRODUCT(LEN($AE732:$AE735)-LEN(SUBSTITUTE($AE732:$AE735,"G", "")))</f>
        <v>1</v>
      </c>
      <c r="BB732" s="294">
        <f>SUMPRODUCT(LEN($AE732:$AE735)-LEN(SUBSTITUTE($AE732:$AE735,"M", "")))</f>
        <v>0</v>
      </c>
    </row>
    <row r="733" spans="2:62" ht="28.15" customHeight="1" thickBot="1" x14ac:dyDescent="0.25">
      <c r="B733" s="30"/>
      <c r="C733" s="243"/>
      <c r="D733" s="36"/>
      <c r="E733" s="35"/>
      <c r="F733" s="35"/>
      <c r="G733" s="34"/>
      <c r="H733" s="224"/>
      <c r="I733" s="247"/>
      <c r="J733" s="247"/>
      <c r="K733" s="247"/>
      <c r="L733" s="33" t="s">
        <v>123</v>
      </c>
      <c r="M733" s="32" t="s">
        <v>484</v>
      </c>
      <c r="N733" s="33" t="s">
        <v>122</v>
      </c>
      <c r="O733" s="32" t="s">
        <v>382</v>
      </c>
      <c r="P733" s="33" t="s">
        <v>120</v>
      </c>
      <c r="Q733" s="32" t="s">
        <v>382</v>
      </c>
      <c r="R733" s="33" t="s">
        <v>119</v>
      </c>
      <c r="S733" s="32" t="s">
        <v>217</v>
      </c>
      <c r="T733" s="33" t="s">
        <v>118</v>
      </c>
      <c r="U733" s="32" t="s">
        <v>121</v>
      </c>
      <c r="V733" s="33" t="s">
        <v>117</v>
      </c>
      <c r="W733" s="32"/>
      <c r="X733" s="33" t="s">
        <v>116</v>
      </c>
      <c r="Y733" s="32"/>
      <c r="Z733" s="33" t="s">
        <v>115</v>
      </c>
      <c r="AA733" s="32"/>
      <c r="AB733" s="31"/>
      <c r="AC733" s="32"/>
      <c r="AD733" s="31" t="s">
        <v>1022</v>
      </c>
      <c r="AE733" s="23"/>
      <c r="AF733" s="251"/>
      <c r="AG733" s="251"/>
      <c r="AH733" s="22"/>
      <c r="AI733" s="11"/>
      <c r="AJ733" s="265"/>
      <c r="AK733" s="267"/>
      <c r="AL733" s="263"/>
      <c r="AM733" s="265"/>
      <c r="AN733" s="267"/>
      <c r="AO733" s="263"/>
      <c r="AP733" s="265"/>
      <c r="AQ733" s="267"/>
      <c r="AR733" s="263"/>
      <c r="AS733" s="265"/>
      <c r="AT733" s="267"/>
      <c r="AU733" s="263"/>
      <c r="AV733" s="265"/>
      <c r="AW733" s="275"/>
      <c r="AX733" s="270"/>
      <c r="AY733" s="292"/>
      <c r="AZ733" s="228"/>
      <c r="BA733" s="228"/>
      <c r="BB733" s="295"/>
    </row>
    <row r="734" spans="2:62" ht="28.15" customHeight="1" x14ac:dyDescent="0.2">
      <c r="B734" s="30"/>
      <c r="C734" s="244"/>
      <c r="D734" s="29"/>
      <c r="E734" s="28"/>
      <c r="F734" s="28"/>
      <c r="G734" s="27"/>
      <c r="H734" s="225"/>
      <c r="I734" s="248"/>
      <c r="J734" s="248"/>
      <c r="K734" s="248"/>
      <c r="L734" s="26" t="s">
        <v>114</v>
      </c>
      <c r="M734" s="25" t="s">
        <v>1021</v>
      </c>
      <c r="N734" s="26" t="s">
        <v>112</v>
      </c>
      <c r="O734" s="25" t="s">
        <v>132</v>
      </c>
      <c r="P734" s="26" t="s">
        <v>111</v>
      </c>
      <c r="Q734" s="25" t="s">
        <v>389</v>
      </c>
      <c r="R734" s="26" t="s">
        <v>110</v>
      </c>
      <c r="S734" s="25" t="s">
        <v>175</v>
      </c>
      <c r="T734" s="26" t="s">
        <v>109</v>
      </c>
      <c r="U734" s="25" t="s">
        <v>121</v>
      </c>
      <c r="V734" s="26" t="s">
        <v>108</v>
      </c>
      <c r="W734" s="25"/>
      <c r="X734" s="26" t="s">
        <v>107</v>
      </c>
      <c r="Y734" s="25"/>
      <c r="Z734" s="26" t="s">
        <v>106</v>
      </c>
      <c r="AA734" s="25"/>
      <c r="AB734" s="24"/>
      <c r="AC734" s="25"/>
      <c r="AD734" s="24"/>
      <c r="AE734" s="23"/>
      <c r="AF734" s="251"/>
      <c r="AG734" s="251"/>
      <c r="AH734" s="22"/>
      <c r="AI734" s="11"/>
      <c r="AJ734" s="265"/>
      <c r="AK734" s="267"/>
      <c r="AL734" s="263"/>
      <c r="AM734" s="265"/>
      <c r="AN734" s="267"/>
      <c r="AO734" s="263"/>
      <c r="AP734" s="265"/>
      <c r="AQ734" s="267"/>
      <c r="AR734" s="263"/>
      <c r="AS734" s="265"/>
      <c r="AT734" s="267"/>
      <c r="AU734" s="263"/>
      <c r="AV734" s="265"/>
      <c r="AW734" s="275"/>
      <c r="AX734" s="270"/>
      <c r="AY734" s="292"/>
      <c r="AZ734" s="228"/>
      <c r="BA734" s="228"/>
      <c r="BB734" s="295"/>
    </row>
    <row r="735" spans="2:62" ht="28.15" customHeight="1" thickBot="1" x14ac:dyDescent="0.25">
      <c r="B735" s="30"/>
      <c r="C735" s="253"/>
      <c r="D735" s="51"/>
      <c r="E735" s="50"/>
      <c r="F735" s="50"/>
      <c r="G735" s="49"/>
      <c r="H735" s="226"/>
      <c r="I735" s="254"/>
      <c r="J735" s="254"/>
      <c r="K735" s="254"/>
      <c r="L735" s="48" t="s">
        <v>105</v>
      </c>
      <c r="M735" s="47" t="s">
        <v>132</v>
      </c>
      <c r="N735" s="48" t="s">
        <v>103</v>
      </c>
      <c r="O735" s="47" t="s">
        <v>733</v>
      </c>
      <c r="P735" s="48" t="s">
        <v>102</v>
      </c>
      <c r="Q735" s="47" t="s">
        <v>407</v>
      </c>
      <c r="R735" s="48" t="s">
        <v>101</v>
      </c>
      <c r="S735" s="47" t="s">
        <v>113</v>
      </c>
      <c r="T735" s="48">
        <v>20</v>
      </c>
      <c r="U735" s="47"/>
      <c r="V735" s="48" t="s">
        <v>100</v>
      </c>
      <c r="W735" s="47"/>
      <c r="X735" s="48" t="s">
        <v>99</v>
      </c>
      <c r="Y735" s="47"/>
      <c r="Z735" s="48" t="s">
        <v>98</v>
      </c>
      <c r="AA735" s="47"/>
      <c r="AB735" s="16"/>
      <c r="AC735" s="47"/>
      <c r="AD735" s="16"/>
      <c r="AE735" s="46"/>
      <c r="AF735" s="255"/>
      <c r="AG735" s="255"/>
      <c r="AH735" s="45"/>
      <c r="AI735" s="11"/>
      <c r="AJ735" s="266"/>
      <c r="AK735" s="268"/>
      <c r="AL735" s="264"/>
      <c r="AM735" s="266"/>
      <c r="AN735" s="268"/>
      <c r="AO735" s="264"/>
      <c r="AP735" s="266"/>
      <c r="AQ735" s="268"/>
      <c r="AR735" s="264"/>
      <c r="AS735" s="266"/>
      <c r="AT735" s="268"/>
      <c r="AU735" s="264"/>
      <c r="AV735" s="266"/>
      <c r="AW735" s="276"/>
      <c r="AX735" s="271"/>
      <c r="AY735" s="293"/>
      <c r="AZ735" s="229"/>
      <c r="BA735" s="229"/>
      <c r="BB735" s="296"/>
    </row>
    <row r="736" spans="2:62" ht="28.15" customHeight="1" x14ac:dyDescent="0.2">
      <c r="B736" s="30"/>
      <c r="C736" s="242">
        <v>2</v>
      </c>
      <c r="D736" s="44"/>
      <c r="E736" s="43"/>
      <c r="F736" s="43"/>
      <c r="G736" s="42"/>
      <c r="H736" s="223"/>
      <c r="I736" s="246">
        <v>89</v>
      </c>
      <c r="J736" s="246">
        <v>28</v>
      </c>
      <c r="K736" s="246">
        <v>7</v>
      </c>
      <c r="L736" s="41" t="s">
        <v>133</v>
      </c>
      <c r="M736" s="40" t="s">
        <v>613</v>
      </c>
      <c r="N736" s="41" t="s">
        <v>131</v>
      </c>
      <c r="O736" s="40" t="s">
        <v>399</v>
      </c>
      <c r="P736" s="41" t="s">
        <v>130</v>
      </c>
      <c r="Q736" s="40" t="s">
        <v>1016</v>
      </c>
      <c r="R736" s="41" t="s">
        <v>129</v>
      </c>
      <c r="S736" s="40" t="s">
        <v>494</v>
      </c>
      <c r="T736" s="41" t="s">
        <v>128</v>
      </c>
      <c r="U736" s="40" t="s">
        <v>195</v>
      </c>
      <c r="V736" s="41" t="s">
        <v>127</v>
      </c>
      <c r="W736" s="40" t="s">
        <v>121</v>
      </c>
      <c r="X736" s="41" t="s">
        <v>126</v>
      </c>
      <c r="Y736" s="40"/>
      <c r="Z736" s="41" t="s">
        <v>125</v>
      </c>
      <c r="AA736" s="40"/>
      <c r="AB736" s="39"/>
      <c r="AC736" s="40"/>
      <c r="AD736" s="39" t="s">
        <v>187</v>
      </c>
      <c r="AE736" s="38"/>
      <c r="AF736" s="250">
        <v>7</v>
      </c>
      <c r="AG736" s="250"/>
      <c r="AH736" s="37"/>
      <c r="AI736" s="11"/>
      <c r="AJ736" s="233">
        <f>SUMPRODUCT(LEN($M736:$U739)-LEN(SUBSTITUTE($M736:$U739,"A", "")))</f>
        <v>45</v>
      </c>
      <c r="AK736" s="239">
        <f>SUMPRODUCT(LEN($X736:$X739)-LEN(SUBSTITUTE($X736:$X739,"A", "")))</f>
        <v>0</v>
      </c>
      <c r="AL736" s="230">
        <f>SUMPRODUCT(LEN($W736:$W739)-LEN(SUBSTITUTE($W736:$W739,"A", "")))</f>
        <v>0</v>
      </c>
      <c r="AM736" s="233">
        <f>SUMPRODUCT(LEN($M736:$U739)-LEN(SUBSTITUTE($M736:$U739,"S", "")))</f>
        <v>20</v>
      </c>
      <c r="AN736" s="239">
        <f>SUMPRODUCT(LEN($X736:$X739)-LEN(SUBSTITUTE($X736:$X739,"S", "")))</f>
        <v>0</v>
      </c>
      <c r="AO736" s="230">
        <f>SUMPRODUCT(LEN($W736:$W739)-LEN(SUBSTITUTE($W736:$W739,"S", "")))</f>
        <v>1</v>
      </c>
      <c r="AP736" s="233">
        <f>SUMPRODUCT(LEN($M736:$U739)-LEN(SUBSTITUTE($M736:$U739,"F", "")))</f>
        <v>2</v>
      </c>
      <c r="AQ736" s="239">
        <f>SUMPRODUCT(LEN($X736:$X739)-LEN(SUBSTITUTE($X736:$X739,"F", "")))</f>
        <v>0</v>
      </c>
      <c r="AR736" s="230">
        <f>SUMPRODUCT(LEN($W736:$W739)-LEN(SUBSTITUTE($W736:$W739,"F", "")))</f>
        <v>0</v>
      </c>
      <c r="AS736" s="233">
        <f>SUMPRODUCT(LEN($M736:$U739)-LEN(SUBSTITUTE($M736:$U739,"G", "")))</f>
        <v>10</v>
      </c>
      <c r="AT736" s="239">
        <f>SUMPRODUCT(LEN($X736:$X739)-LEN(SUBSTITUTE($X736:$X739,"G", "")))</f>
        <v>0</v>
      </c>
      <c r="AU736" s="230">
        <f>SUMPRODUCT(LEN($W736:$W739)-LEN(SUBSTITUTE($W736:$W739,"G", "")))</f>
        <v>0</v>
      </c>
      <c r="AV736" s="233">
        <f>SUMPRODUCT(LEN($L736:$U739)-LEN(SUBSTITUTE($L736:$U739,"M", "")))</f>
        <v>0</v>
      </c>
      <c r="AW736" s="236">
        <f>SUMPRODUCT(LEN($X736:$X739)-LEN(SUBSTITUTE($X736:$X739,"M", "")))</f>
        <v>0</v>
      </c>
      <c r="AX736" s="269">
        <f>SUMPRODUCT(LEN($W736:$W739)-LEN(SUBSTITUTE($W736:$W739,"M", "")))</f>
        <v>0</v>
      </c>
      <c r="AY736" s="291">
        <f>SUMPRODUCT(LEN($AE736:$AE739)-LEN(SUBSTITUTE($AE736:$AE739,"S", "")))</f>
        <v>0</v>
      </c>
      <c r="AZ736" s="227">
        <f>SUMPRODUCT(LEN($AE736:$AE739)-LEN(SUBSTITUTE($AE736:$AE739,"F", "")))</f>
        <v>0</v>
      </c>
      <c r="BA736" s="227">
        <f>SUMPRODUCT(LEN($AE736:$AE739)-LEN(SUBSTITUTE($AE736:$AE739,"G", "")))</f>
        <v>0</v>
      </c>
      <c r="BB736" s="294">
        <f>SUMPRODUCT(LEN($AE736:$AE739)-LEN(SUBSTITUTE($AE736:$AE739,"M", "")))</f>
        <v>0</v>
      </c>
    </row>
    <row r="737" spans="2:62" ht="28.15" customHeight="1" thickBot="1" x14ac:dyDescent="0.25">
      <c r="B737" s="30"/>
      <c r="C737" s="243"/>
      <c r="D737" s="36"/>
      <c r="E737" s="35"/>
      <c r="F737" s="35"/>
      <c r="G737" s="34"/>
      <c r="H737" s="224"/>
      <c r="I737" s="247"/>
      <c r="J737" s="247"/>
      <c r="K737" s="247"/>
      <c r="L737" s="33" t="s">
        <v>123</v>
      </c>
      <c r="M737" s="32" t="s">
        <v>186</v>
      </c>
      <c r="N737" s="33" t="s">
        <v>122</v>
      </c>
      <c r="O737" s="32" t="s">
        <v>452</v>
      </c>
      <c r="P737" s="33" t="s">
        <v>120</v>
      </c>
      <c r="Q737" s="32" t="s">
        <v>491</v>
      </c>
      <c r="R737" s="33" t="s">
        <v>119</v>
      </c>
      <c r="S737" s="32" t="s">
        <v>435</v>
      </c>
      <c r="T737" s="33" t="s">
        <v>118</v>
      </c>
      <c r="U737" s="32" t="s">
        <v>113</v>
      </c>
      <c r="V737" s="33" t="s">
        <v>117</v>
      </c>
      <c r="W737" s="32"/>
      <c r="X737" s="33" t="s">
        <v>116</v>
      </c>
      <c r="Y737" s="32"/>
      <c r="Z737" s="33" t="s">
        <v>115</v>
      </c>
      <c r="AA737" s="32"/>
      <c r="AB737" s="31"/>
      <c r="AC737" s="32"/>
      <c r="AD737" s="31" t="s">
        <v>1020</v>
      </c>
      <c r="AE737" s="23"/>
      <c r="AF737" s="251"/>
      <c r="AG737" s="251"/>
      <c r="AH737" s="22"/>
      <c r="AI737" s="11"/>
      <c r="AJ737" s="265"/>
      <c r="AK737" s="267"/>
      <c r="AL737" s="263"/>
      <c r="AM737" s="265"/>
      <c r="AN737" s="267"/>
      <c r="AO737" s="263"/>
      <c r="AP737" s="265"/>
      <c r="AQ737" s="267"/>
      <c r="AR737" s="263"/>
      <c r="AS737" s="265"/>
      <c r="AT737" s="267"/>
      <c r="AU737" s="263"/>
      <c r="AV737" s="265"/>
      <c r="AW737" s="275"/>
      <c r="AX737" s="270"/>
      <c r="AY737" s="292"/>
      <c r="AZ737" s="228"/>
      <c r="BA737" s="228"/>
      <c r="BB737" s="295"/>
    </row>
    <row r="738" spans="2:62" ht="28.15" customHeight="1" x14ac:dyDescent="0.2">
      <c r="B738" s="30"/>
      <c r="C738" s="244"/>
      <c r="D738" s="29"/>
      <c r="E738" s="28"/>
      <c r="F738" s="28"/>
      <c r="G738" s="27"/>
      <c r="H738" s="225"/>
      <c r="I738" s="248"/>
      <c r="J738" s="248"/>
      <c r="K738" s="248"/>
      <c r="L738" s="26" t="s">
        <v>114</v>
      </c>
      <c r="M738" s="25" t="s">
        <v>382</v>
      </c>
      <c r="N738" s="26" t="s">
        <v>112</v>
      </c>
      <c r="O738" s="25" t="s">
        <v>1019</v>
      </c>
      <c r="P738" s="26" t="s">
        <v>111</v>
      </c>
      <c r="Q738" s="25" t="s">
        <v>452</v>
      </c>
      <c r="R738" s="26" t="s">
        <v>110</v>
      </c>
      <c r="S738" s="25" t="s">
        <v>195</v>
      </c>
      <c r="T738" s="26" t="s">
        <v>109</v>
      </c>
      <c r="U738" s="25" t="s">
        <v>121</v>
      </c>
      <c r="V738" s="26" t="s">
        <v>108</v>
      </c>
      <c r="W738" s="25"/>
      <c r="X738" s="26" t="s">
        <v>107</v>
      </c>
      <c r="Y738" s="25"/>
      <c r="Z738" s="26" t="s">
        <v>106</v>
      </c>
      <c r="AA738" s="25"/>
      <c r="AB738" s="24"/>
      <c r="AC738" s="25"/>
      <c r="AD738" s="24"/>
      <c r="AE738" s="23"/>
      <c r="AF738" s="251"/>
      <c r="AG738" s="251"/>
      <c r="AH738" s="22"/>
      <c r="AI738" s="11"/>
      <c r="AJ738" s="265"/>
      <c r="AK738" s="267"/>
      <c r="AL738" s="263"/>
      <c r="AM738" s="265"/>
      <c r="AN738" s="267"/>
      <c r="AO738" s="263"/>
      <c r="AP738" s="265"/>
      <c r="AQ738" s="267"/>
      <c r="AR738" s="263"/>
      <c r="AS738" s="265"/>
      <c r="AT738" s="267"/>
      <c r="AU738" s="263"/>
      <c r="AV738" s="265"/>
      <c r="AW738" s="275"/>
      <c r="AX738" s="270"/>
      <c r="AY738" s="292"/>
      <c r="AZ738" s="228"/>
      <c r="BA738" s="228"/>
      <c r="BB738" s="295"/>
    </row>
    <row r="739" spans="2:62" ht="28.15" customHeight="1" thickBot="1" x14ac:dyDescent="0.25">
      <c r="B739" s="30"/>
      <c r="C739" s="253"/>
      <c r="D739" s="51"/>
      <c r="E739" s="50"/>
      <c r="F739" s="50"/>
      <c r="G739" s="49"/>
      <c r="H739" s="226"/>
      <c r="I739" s="254"/>
      <c r="J739" s="254"/>
      <c r="K739" s="254"/>
      <c r="L739" s="48" t="s">
        <v>105</v>
      </c>
      <c r="M739" s="47" t="s">
        <v>1018</v>
      </c>
      <c r="N739" s="48" t="s">
        <v>103</v>
      </c>
      <c r="O739" s="47" t="s">
        <v>452</v>
      </c>
      <c r="P739" s="48" t="s">
        <v>102</v>
      </c>
      <c r="Q739" s="47" t="s">
        <v>469</v>
      </c>
      <c r="R739" s="48" t="s">
        <v>101</v>
      </c>
      <c r="S739" s="47" t="s">
        <v>217</v>
      </c>
      <c r="T739" s="48">
        <v>20</v>
      </c>
      <c r="U739" s="47" t="s">
        <v>121</v>
      </c>
      <c r="V739" s="48" t="s">
        <v>100</v>
      </c>
      <c r="W739" s="47"/>
      <c r="X739" s="48" t="s">
        <v>99</v>
      </c>
      <c r="Y739" s="47"/>
      <c r="Z739" s="48" t="s">
        <v>98</v>
      </c>
      <c r="AA739" s="47"/>
      <c r="AB739" s="16"/>
      <c r="AC739" s="47"/>
      <c r="AD739" s="16"/>
      <c r="AE739" s="46"/>
      <c r="AF739" s="255"/>
      <c r="AG739" s="255"/>
      <c r="AH739" s="45"/>
      <c r="AI739" s="11"/>
      <c r="AJ739" s="266"/>
      <c r="AK739" s="268"/>
      <c r="AL739" s="264"/>
      <c r="AM739" s="266"/>
      <c r="AN739" s="268"/>
      <c r="AO739" s="264"/>
      <c r="AP739" s="266"/>
      <c r="AQ739" s="268"/>
      <c r="AR739" s="264"/>
      <c r="AS739" s="266"/>
      <c r="AT739" s="268"/>
      <c r="AU739" s="264"/>
      <c r="AV739" s="266"/>
      <c r="AW739" s="276"/>
      <c r="AX739" s="271"/>
      <c r="AY739" s="293"/>
      <c r="AZ739" s="229"/>
      <c r="BA739" s="229"/>
      <c r="BB739" s="296"/>
    </row>
    <row r="740" spans="2:62" ht="28.15" customHeight="1" x14ac:dyDescent="0.2">
      <c r="B740" s="30"/>
      <c r="C740" s="242">
        <v>3</v>
      </c>
      <c r="D740" s="44"/>
      <c r="E740" s="43"/>
      <c r="F740" s="43"/>
      <c r="G740" s="42"/>
      <c r="H740" s="223"/>
      <c r="I740" s="246">
        <v>99</v>
      </c>
      <c r="J740" s="246">
        <v>29</v>
      </c>
      <c r="K740" s="246">
        <v>7</v>
      </c>
      <c r="L740" s="41" t="s">
        <v>133</v>
      </c>
      <c r="M740" s="40" t="s">
        <v>186</v>
      </c>
      <c r="N740" s="41" t="s">
        <v>131</v>
      </c>
      <c r="O740" s="40" t="s">
        <v>1017</v>
      </c>
      <c r="P740" s="41" t="s">
        <v>130</v>
      </c>
      <c r="Q740" s="40" t="s">
        <v>1016</v>
      </c>
      <c r="R740" s="41" t="s">
        <v>129</v>
      </c>
      <c r="S740" s="40" t="s">
        <v>382</v>
      </c>
      <c r="T740" s="41" t="s">
        <v>128</v>
      </c>
      <c r="U740" s="40" t="s">
        <v>195</v>
      </c>
      <c r="V740" s="41" t="s">
        <v>127</v>
      </c>
      <c r="W740" s="40" t="s">
        <v>121</v>
      </c>
      <c r="X740" s="41" t="s">
        <v>126</v>
      </c>
      <c r="Y740" s="40"/>
      <c r="Z740" s="41" t="s">
        <v>125</v>
      </c>
      <c r="AA740" s="40"/>
      <c r="AB740" s="39" t="s">
        <v>1015</v>
      </c>
      <c r="AC740" s="40"/>
      <c r="AD740" s="39" t="s">
        <v>376</v>
      </c>
      <c r="AE740" s="38"/>
      <c r="AF740" s="250"/>
      <c r="AG740" s="250"/>
      <c r="AH740" s="37"/>
      <c r="AI740" s="11"/>
      <c r="AJ740" s="233">
        <f>SUMPRODUCT(LEN($M740:$U743)-LEN(SUBSTITUTE($M740:$U743,"A", "")))</f>
        <v>52</v>
      </c>
      <c r="AK740" s="239">
        <f>SUMPRODUCT(LEN($X740:$X743)-LEN(SUBSTITUTE($X740:$X743,"A", "")))</f>
        <v>0</v>
      </c>
      <c r="AL740" s="230">
        <f>SUMPRODUCT(LEN($W740:$W743)-LEN(SUBSTITUTE($W740:$W743,"A", "")))</f>
        <v>0</v>
      </c>
      <c r="AM740" s="233">
        <f>SUMPRODUCT(LEN($M740:$U743)-LEN(SUBSTITUTE($M740:$U743,"S", "")))</f>
        <v>24</v>
      </c>
      <c r="AN740" s="239">
        <f>SUMPRODUCT(LEN($X740:$X743)-LEN(SUBSTITUTE($X740:$X743,"S", "")))</f>
        <v>0</v>
      </c>
      <c r="AO740" s="230">
        <f>SUMPRODUCT(LEN($W740:$W743)-LEN(SUBSTITUTE($W740:$W743,"S", "")))</f>
        <v>2</v>
      </c>
      <c r="AP740" s="233">
        <f>SUMPRODUCT(LEN($M740:$U743)-LEN(SUBSTITUTE($M740:$U743,"F", "")))</f>
        <v>1</v>
      </c>
      <c r="AQ740" s="239">
        <f>SUMPRODUCT(LEN($X740:$X743)-LEN(SUBSTITUTE($X740:$X743,"F", "")))</f>
        <v>0</v>
      </c>
      <c r="AR740" s="230">
        <f>SUMPRODUCT(LEN($W740:$W743)-LEN(SUBSTITUTE($W740:$W743,"F", "")))</f>
        <v>0</v>
      </c>
      <c r="AS740" s="233">
        <f>SUMPRODUCT(LEN($M740:$U743)-LEN(SUBSTITUTE($M740:$U743,"G", "")))</f>
        <v>9</v>
      </c>
      <c r="AT740" s="239">
        <f>SUMPRODUCT(LEN($X740:$X743)-LEN(SUBSTITUTE($X740:$X743,"G", "")))</f>
        <v>0</v>
      </c>
      <c r="AU740" s="230">
        <f>SUMPRODUCT(LEN($W740:$W743)-LEN(SUBSTITUTE($W740:$W743,"G", "")))</f>
        <v>0</v>
      </c>
      <c r="AV740" s="233">
        <f>SUMPRODUCT(LEN($L740:$U743)-LEN(SUBSTITUTE($L740:$U743,"M", "")))</f>
        <v>0</v>
      </c>
      <c r="AW740" s="236">
        <f>SUMPRODUCT(LEN($X740:$X743)-LEN(SUBSTITUTE($X740:$X743,"M", "")))</f>
        <v>0</v>
      </c>
      <c r="AX740" s="269">
        <f>SUMPRODUCT(LEN($W740:$W743)-LEN(SUBSTITUTE($W740:$W743,"M", "")))</f>
        <v>0</v>
      </c>
      <c r="AY740" s="291">
        <f>SUMPRODUCT(LEN($AE740:$AE743)-LEN(SUBSTITUTE($AE740:$AE743,"S", "")))</f>
        <v>0</v>
      </c>
      <c r="AZ740" s="227">
        <f>SUMPRODUCT(LEN($AE740:$AE743)-LEN(SUBSTITUTE($AE740:$AE743,"F", "")))</f>
        <v>0</v>
      </c>
      <c r="BA740" s="227">
        <f>SUMPRODUCT(LEN($AE740:$AE743)-LEN(SUBSTITUTE($AE740:$AE743,"G", "")))</f>
        <v>0</v>
      </c>
      <c r="BB740" s="294">
        <f>SUMPRODUCT(LEN($AE740:$AE743)-LEN(SUBSTITUTE($AE740:$AE743,"M", "")))</f>
        <v>0</v>
      </c>
    </row>
    <row r="741" spans="2:62" ht="28.15" customHeight="1" thickBot="1" x14ac:dyDescent="0.25">
      <c r="B741" s="30"/>
      <c r="C741" s="243"/>
      <c r="D741" s="36"/>
      <c r="E741" s="35"/>
      <c r="F741" s="35"/>
      <c r="G741" s="34"/>
      <c r="H741" s="224"/>
      <c r="I741" s="247"/>
      <c r="J741" s="247"/>
      <c r="K741" s="247"/>
      <c r="L741" s="33" t="s">
        <v>123</v>
      </c>
      <c r="M741" s="32" t="s">
        <v>389</v>
      </c>
      <c r="N741" s="33" t="s">
        <v>122</v>
      </c>
      <c r="O741" s="32" t="s">
        <v>434</v>
      </c>
      <c r="P741" s="33" t="s">
        <v>120</v>
      </c>
      <c r="Q741" s="32" t="s">
        <v>861</v>
      </c>
      <c r="R741" s="33" t="s">
        <v>119</v>
      </c>
      <c r="S741" s="32" t="s">
        <v>525</v>
      </c>
      <c r="T741" s="33" t="s">
        <v>118</v>
      </c>
      <c r="U741" s="32" t="s">
        <v>188</v>
      </c>
      <c r="V741" s="33" t="s">
        <v>117</v>
      </c>
      <c r="W741" s="32" t="s">
        <v>121</v>
      </c>
      <c r="X741" s="33" t="s">
        <v>116</v>
      </c>
      <c r="Y741" s="32"/>
      <c r="Z741" s="33" t="s">
        <v>115</v>
      </c>
      <c r="AA741" s="32"/>
      <c r="AB741" s="31"/>
      <c r="AC741" s="32"/>
      <c r="AD741" s="31"/>
      <c r="AE741" s="23"/>
      <c r="AF741" s="251"/>
      <c r="AG741" s="251"/>
      <c r="AH741" s="22"/>
      <c r="AI741" s="11"/>
      <c r="AJ741" s="265"/>
      <c r="AK741" s="267"/>
      <c r="AL741" s="263"/>
      <c r="AM741" s="265"/>
      <c r="AN741" s="267"/>
      <c r="AO741" s="263"/>
      <c r="AP741" s="265"/>
      <c r="AQ741" s="267"/>
      <c r="AR741" s="263"/>
      <c r="AS741" s="265"/>
      <c r="AT741" s="267"/>
      <c r="AU741" s="263"/>
      <c r="AV741" s="265"/>
      <c r="AW741" s="275"/>
      <c r="AX741" s="270"/>
      <c r="AY741" s="292"/>
      <c r="AZ741" s="228"/>
      <c r="BA741" s="228"/>
      <c r="BB741" s="295"/>
    </row>
    <row r="742" spans="2:62" ht="28.15" customHeight="1" x14ac:dyDescent="0.2">
      <c r="B742" s="30"/>
      <c r="C742" s="244"/>
      <c r="D742" s="29"/>
      <c r="E742" s="28"/>
      <c r="F742" s="28"/>
      <c r="G742" s="27"/>
      <c r="H742" s="225"/>
      <c r="I742" s="248"/>
      <c r="J742" s="248"/>
      <c r="K742" s="248"/>
      <c r="L742" s="26" t="s">
        <v>114</v>
      </c>
      <c r="M742" s="25" t="s">
        <v>377</v>
      </c>
      <c r="N742" s="26" t="s">
        <v>112</v>
      </c>
      <c r="O742" s="25" t="s">
        <v>417</v>
      </c>
      <c r="P742" s="26" t="s">
        <v>111</v>
      </c>
      <c r="Q742" s="25" t="s">
        <v>418</v>
      </c>
      <c r="R742" s="26" t="s">
        <v>110</v>
      </c>
      <c r="S742" s="25" t="s">
        <v>425</v>
      </c>
      <c r="T742" s="26" t="s">
        <v>109</v>
      </c>
      <c r="U742" s="25" t="s">
        <v>203</v>
      </c>
      <c r="V742" s="26" t="s">
        <v>108</v>
      </c>
      <c r="W742" s="25"/>
      <c r="X742" s="26" t="s">
        <v>107</v>
      </c>
      <c r="Y742" s="25"/>
      <c r="Z742" s="26" t="s">
        <v>106</v>
      </c>
      <c r="AA742" s="25"/>
      <c r="AB742" s="24"/>
      <c r="AC742" s="25"/>
      <c r="AD742" s="24"/>
      <c r="AE742" s="23"/>
      <c r="AF742" s="251"/>
      <c r="AG742" s="251"/>
      <c r="AH742" s="22"/>
      <c r="AI742" s="11"/>
      <c r="AJ742" s="265"/>
      <c r="AK742" s="267"/>
      <c r="AL742" s="263"/>
      <c r="AM742" s="265"/>
      <c r="AN742" s="267"/>
      <c r="AO742" s="263"/>
      <c r="AP742" s="265"/>
      <c r="AQ742" s="267"/>
      <c r="AR742" s="263"/>
      <c r="AS742" s="265"/>
      <c r="AT742" s="267"/>
      <c r="AU742" s="263"/>
      <c r="AV742" s="265"/>
      <c r="AW742" s="275"/>
      <c r="AX742" s="270"/>
      <c r="AY742" s="292"/>
      <c r="AZ742" s="228"/>
      <c r="BA742" s="228"/>
      <c r="BB742" s="295"/>
    </row>
    <row r="743" spans="2:62" ht="28.15" customHeight="1" thickBot="1" x14ac:dyDescent="0.25">
      <c r="B743" s="21"/>
      <c r="C743" s="245"/>
      <c r="D743" s="20"/>
      <c r="E743" s="19"/>
      <c r="F743" s="19"/>
      <c r="G743" s="18"/>
      <c r="H743" s="226"/>
      <c r="I743" s="249"/>
      <c r="J743" s="249"/>
      <c r="K743" s="249"/>
      <c r="L743" s="17" t="s">
        <v>105</v>
      </c>
      <c r="M743" s="15" t="s">
        <v>611</v>
      </c>
      <c r="N743" s="17" t="s">
        <v>103</v>
      </c>
      <c r="O743" s="15" t="s">
        <v>452</v>
      </c>
      <c r="P743" s="17" t="s">
        <v>102</v>
      </c>
      <c r="Q743" s="15" t="s">
        <v>1014</v>
      </c>
      <c r="R743" s="17" t="s">
        <v>101</v>
      </c>
      <c r="S743" s="15" t="s">
        <v>376</v>
      </c>
      <c r="T743" s="17">
        <v>20</v>
      </c>
      <c r="U743" s="15" t="s">
        <v>113</v>
      </c>
      <c r="V743" s="17" t="s">
        <v>100</v>
      </c>
      <c r="W743" s="15"/>
      <c r="X743" s="17" t="s">
        <v>99</v>
      </c>
      <c r="Y743" s="15"/>
      <c r="Z743" s="17" t="s">
        <v>98</v>
      </c>
      <c r="AA743" s="15"/>
      <c r="AB743" s="16"/>
      <c r="AC743" s="15"/>
      <c r="AD743" s="14"/>
      <c r="AE743" s="13"/>
      <c r="AF743" s="252"/>
      <c r="AG743" s="252"/>
      <c r="AH743" s="12"/>
      <c r="AI743" s="11"/>
      <c r="AJ743" s="266"/>
      <c r="AK743" s="268"/>
      <c r="AL743" s="264"/>
      <c r="AM743" s="266"/>
      <c r="AN743" s="268"/>
      <c r="AO743" s="264"/>
      <c r="AP743" s="266"/>
      <c r="AQ743" s="268"/>
      <c r="AR743" s="264"/>
      <c r="AS743" s="266"/>
      <c r="AT743" s="268"/>
      <c r="AU743" s="264"/>
      <c r="AV743" s="266"/>
      <c r="AW743" s="276"/>
      <c r="AX743" s="271"/>
      <c r="AY743" s="293"/>
      <c r="AZ743" s="229"/>
      <c r="BA743" s="229"/>
      <c r="BB743" s="296"/>
    </row>
    <row r="744" spans="2:62" ht="85.9" customHeight="1" thickTop="1" thickBot="1" x14ac:dyDescent="0.35">
      <c r="B744" s="105" t="s">
        <v>174</v>
      </c>
      <c r="C744" s="95" t="s">
        <v>173</v>
      </c>
      <c r="D744" s="100" t="s">
        <v>172</v>
      </c>
      <c r="E744" s="104" t="s">
        <v>171</v>
      </c>
      <c r="F744" s="103"/>
      <c r="G744" s="102"/>
      <c r="H744" s="101" t="s">
        <v>170</v>
      </c>
      <c r="I744" s="100" t="s">
        <v>96</v>
      </c>
      <c r="J744" s="100" t="s">
        <v>169</v>
      </c>
      <c r="K744" s="100" t="s">
        <v>97</v>
      </c>
      <c r="L744" s="256" t="s">
        <v>168</v>
      </c>
      <c r="M744" s="262"/>
      <c r="N744" s="256" t="s">
        <v>167</v>
      </c>
      <c r="O744" s="262"/>
      <c r="P744" s="256" t="s">
        <v>167</v>
      </c>
      <c r="Q744" s="257"/>
      <c r="R744" s="256" t="s">
        <v>167</v>
      </c>
      <c r="S744" s="257"/>
      <c r="T744" s="256" t="s">
        <v>167</v>
      </c>
      <c r="U744" s="257"/>
      <c r="V744" s="256" t="s">
        <v>167</v>
      </c>
      <c r="W744" s="257"/>
      <c r="X744" s="256" t="s">
        <v>167</v>
      </c>
      <c r="Y744" s="257"/>
      <c r="Z744" s="256" t="s">
        <v>167</v>
      </c>
      <c r="AA744" s="257"/>
      <c r="AB744" s="261" t="s">
        <v>166</v>
      </c>
      <c r="AC744" s="257"/>
      <c r="AD744" s="101" t="s">
        <v>165</v>
      </c>
      <c r="AE744" s="101" t="s">
        <v>164</v>
      </c>
      <c r="AF744" s="100" t="s">
        <v>163</v>
      </c>
      <c r="AG744" s="100" t="s">
        <v>162</v>
      </c>
      <c r="AH744" s="99" t="s">
        <v>161</v>
      </c>
      <c r="AI744" s="98"/>
      <c r="AJ744" s="96" t="s">
        <v>160</v>
      </c>
      <c r="AK744" s="95" t="s">
        <v>159</v>
      </c>
      <c r="AL744" s="94" t="s">
        <v>158</v>
      </c>
      <c r="AM744" s="96" t="s">
        <v>157</v>
      </c>
      <c r="AN744" s="95" t="s">
        <v>156</v>
      </c>
      <c r="AO744" s="94" t="s">
        <v>155</v>
      </c>
      <c r="AP744" s="96" t="s">
        <v>154</v>
      </c>
      <c r="AQ744" s="95" t="s">
        <v>153</v>
      </c>
      <c r="AR744" s="97" t="s">
        <v>152</v>
      </c>
      <c r="AS744" s="96" t="s">
        <v>151</v>
      </c>
      <c r="AT744" s="95" t="s">
        <v>150</v>
      </c>
      <c r="AU744" s="94" t="s">
        <v>149</v>
      </c>
      <c r="AV744" s="96" t="s">
        <v>148</v>
      </c>
      <c r="AW744" s="95" t="s">
        <v>147</v>
      </c>
      <c r="AX744" s="94" t="s">
        <v>146</v>
      </c>
      <c r="AY744" s="93" t="s">
        <v>145</v>
      </c>
      <c r="AZ744" s="92" t="s">
        <v>144</v>
      </c>
      <c r="BA744" s="92" t="s">
        <v>143</v>
      </c>
      <c r="BB744" s="91" t="s">
        <v>142</v>
      </c>
    </row>
    <row r="745" spans="2:62" ht="48" thickBot="1" x14ac:dyDescent="0.3">
      <c r="B745" s="90" t="s">
        <v>197</v>
      </c>
      <c r="C745" s="89"/>
      <c r="D745" s="88">
        <v>207</v>
      </c>
      <c r="E745" s="258"/>
      <c r="F745" s="259"/>
      <c r="G745" s="260"/>
      <c r="H745" s="87" t="s">
        <v>140</v>
      </c>
      <c r="I745" s="86"/>
      <c r="J745" s="86"/>
      <c r="K745" s="85"/>
      <c r="L745" s="84"/>
      <c r="M745" s="81"/>
      <c r="N745" s="84"/>
      <c r="O745" s="81"/>
      <c r="P745" s="84"/>
      <c r="Q745" s="81"/>
      <c r="R745" s="84"/>
      <c r="S745" s="81"/>
      <c r="T745" s="84"/>
      <c r="U745" s="81"/>
      <c r="V745" s="84"/>
      <c r="W745" s="81"/>
      <c r="X745" s="84"/>
      <c r="Y745" s="81"/>
      <c r="Z745" s="84"/>
      <c r="AA745" s="83"/>
      <c r="AB745" s="82" t="s">
        <v>139</v>
      </c>
      <c r="AC745" s="81"/>
      <c r="AD745" s="81"/>
      <c r="AE745" s="81"/>
      <c r="AF745" s="80"/>
      <c r="AG745" s="80"/>
      <c r="AH745" s="60"/>
      <c r="AI745" s="79" t="s">
        <v>138</v>
      </c>
      <c r="AJ745" s="78">
        <f t="shared" ref="AJ745:BB745" si="98">SUM(AJ747:AJ758)</f>
        <v>112</v>
      </c>
      <c r="AK745" s="77">
        <f t="shared" si="98"/>
        <v>0</v>
      </c>
      <c r="AL745" s="76">
        <f t="shared" si="98"/>
        <v>0</v>
      </c>
      <c r="AM745" s="78">
        <f t="shared" si="98"/>
        <v>39</v>
      </c>
      <c r="AN745" s="77">
        <f t="shared" si="98"/>
        <v>0</v>
      </c>
      <c r="AO745" s="76">
        <f t="shared" si="98"/>
        <v>0</v>
      </c>
      <c r="AP745" s="78">
        <f t="shared" si="98"/>
        <v>2</v>
      </c>
      <c r="AQ745" s="77">
        <f t="shared" si="98"/>
        <v>0</v>
      </c>
      <c r="AR745" s="76">
        <f t="shared" si="98"/>
        <v>0</v>
      </c>
      <c r="AS745" s="78">
        <f t="shared" si="98"/>
        <v>30</v>
      </c>
      <c r="AT745" s="77">
        <f t="shared" si="98"/>
        <v>0</v>
      </c>
      <c r="AU745" s="76">
        <f t="shared" si="98"/>
        <v>0</v>
      </c>
      <c r="AV745" s="78">
        <f t="shared" si="98"/>
        <v>0</v>
      </c>
      <c r="AW745" s="77">
        <f t="shared" si="98"/>
        <v>0</v>
      </c>
      <c r="AX745" s="76">
        <f t="shared" si="98"/>
        <v>0</v>
      </c>
      <c r="AY745" s="75">
        <f t="shared" si="98"/>
        <v>1</v>
      </c>
      <c r="AZ745" s="74">
        <f t="shared" si="98"/>
        <v>0</v>
      </c>
      <c r="BA745" s="74">
        <f t="shared" si="98"/>
        <v>0</v>
      </c>
      <c r="BB745" s="73">
        <f t="shared" si="98"/>
        <v>0</v>
      </c>
      <c r="BC745" s="72" t="s">
        <v>137</v>
      </c>
      <c r="BF745" s="5">
        <f>SUM(AJ745:AL745)/$BG$5</f>
        <v>37.333333333333336</v>
      </c>
      <c r="BG745" s="5">
        <f>SUM(AM745:AO745,AY745)/$BG$5</f>
        <v>13.333333333333334</v>
      </c>
      <c r="BH745" s="5">
        <f>SUM(AP745:AR745,AZ745)/$BG$5</f>
        <v>0.66666666666666663</v>
      </c>
      <c r="BI745" s="5">
        <f>SUM(AS745:AU745,BA745)/$BG$5</f>
        <v>10</v>
      </c>
      <c r="BJ745" s="5">
        <f>SUM(AV745:AX745,BB745)/$BG$5</f>
        <v>0</v>
      </c>
    </row>
    <row r="746" spans="2:62" ht="37.5" thickBot="1" x14ac:dyDescent="0.3">
      <c r="B746" s="71"/>
      <c r="C746" s="70"/>
      <c r="D746" s="69"/>
      <c r="E746" s="68"/>
      <c r="F746" s="68"/>
      <c r="G746" s="67"/>
      <c r="H746" s="66"/>
      <c r="I746" s="64"/>
      <c r="J746" s="64"/>
      <c r="K746" s="65"/>
      <c r="L746" s="64"/>
      <c r="M746" s="62"/>
      <c r="N746" s="64"/>
      <c r="O746" s="62"/>
      <c r="P746" s="64"/>
      <c r="Q746" s="62"/>
      <c r="R746" s="64"/>
      <c r="S746" s="62"/>
      <c r="T746" s="64"/>
      <c r="U746" s="62"/>
      <c r="V746" s="64"/>
      <c r="W746" s="62"/>
      <c r="X746" s="64"/>
      <c r="Y746" s="62"/>
      <c r="Z746" s="64"/>
      <c r="AA746" s="62"/>
      <c r="AB746" s="63"/>
      <c r="AC746" s="62"/>
      <c r="AD746" s="62"/>
      <c r="AE746" s="62"/>
      <c r="AF746" s="61"/>
      <c r="AG746" s="61"/>
      <c r="AH746" s="60"/>
      <c r="AI746" s="59" t="s">
        <v>136</v>
      </c>
      <c r="AJ746" s="58">
        <f t="shared" ref="AJ746:BB746" si="99">AJ745/3</f>
        <v>37.333333333333336</v>
      </c>
      <c r="AK746" s="57">
        <f t="shared" si="99"/>
        <v>0</v>
      </c>
      <c r="AL746" s="56">
        <f t="shared" si="99"/>
        <v>0</v>
      </c>
      <c r="AM746" s="58">
        <f t="shared" si="99"/>
        <v>13</v>
      </c>
      <c r="AN746" s="57">
        <f t="shared" si="99"/>
        <v>0</v>
      </c>
      <c r="AO746" s="56">
        <f t="shared" si="99"/>
        <v>0</v>
      </c>
      <c r="AP746" s="58">
        <f t="shared" si="99"/>
        <v>0.66666666666666663</v>
      </c>
      <c r="AQ746" s="57">
        <f t="shared" si="99"/>
        <v>0</v>
      </c>
      <c r="AR746" s="56">
        <f t="shared" si="99"/>
        <v>0</v>
      </c>
      <c r="AS746" s="58">
        <f t="shared" si="99"/>
        <v>10</v>
      </c>
      <c r="AT746" s="57">
        <f t="shared" si="99"/>
        <v>0</v>
      </c>
      <c r="AU746" s="56">
        <f t="shared" si="99"/>
        <v>0</v>
      </c>
      <c r="AV746" s="58">
        <f t="shared" si="99"/>
        <v>0</v>
      </c>
      <c r="AW746" s="57">
        <f t="shared" si="99"/>
        <v>0</v>
      </c>
      <c r="AX746" s="56">
        <f t="shared" si="99"/>
        <v>0</v>
      </c>
      <c r="AY746" s="55">
        <f t="shared" si="99"/>
        <v>0.33333333333333331</v>
      </c>
      <c r="AZ746" s="54">
        <f t="shared" si="99"/>
        <v>0</v>
      </c>
      <c r="BA746" s="54">
        <f t="shared" si="99"/>
        <v>0</v>
      </c>
      <c r="BB746" s="53">
        <f t="shared" si="99"/>
        <v>0</v>
      </c>
      <c r="BC746" s="52" t="s">
        <v>135</v>
      </c>
    </row>
    <row r="747" spans="2:62" ht="28.15" customHeight="1" x14ac:dyDescent="0.2">
      <c r="B747" s="30"/>
      <c r="C747" s="242">
        <v>1</v>
      </c>
      <c r="D747" s="44"/>
      <c r="E747" s="43"/>
      <c r="F747" s="43"/>
      <c r="G747" s="42"/>
      <c r="H747" s="223" t="s">
        <v>183</v>
      </c>
      <c r="I747" s="246">
        <v>80</v>
      </c>
      <c r="J747" s="246">
        <v>26</v>
      </c>
      <c r="K747" s="246">
        <v>6</v>
      </c>
      <c r="L747" s="41" t="s">
        <v>133</v>
      </c>
      <c r="M747" s="40" t="s">
        <v>132</v>
      </c>
      <c r="N747" s="41" t="s">
        <v>131</v>
      </c>
      <c r="O747" s="40" t="s">
        <v>452</v>
      </c>
      <c r="P747" s="41" t="s">
        <v>130</v>
      </c>
      <c r="Q747" s="40" t="s">
        <v>636</v>
      </c>
      <c r="R747" s="41" t="s">
        <v>129</v>
      </c>
      <c r="S747" s="40" t="s">
        <v>389</v>
      </c>
      <c r="T747" s="41" t="s">
        <v>128</v>
      </c>
      <c r="U747" s="40" t="s">
        <v>113</v>
      </c>
      <c r="V747" s="41" t="s">
        <v>127</v>
      </c>
      <c r="W747" s="40"/>
      <c r="X747" s="41" t="s">
        <v>126</v>
      </c>
      <c r="Y747" s="40"/>
      <c r="Z747" s="41" t="s">
        <v>125</v>
      </c>
      <c r="AA747" s="40"/>
      <c r="AB747" s="39"/>
      <c r="AC747" s="40"/>
      <c r="AD747" s="39" t="s">
        <v>1013</v>
      </c>
      <c r="AE747" s="38" t="s">
        <v>121</v>
      </c>
      <c r="AF747" s="250"/>
      <c r="AG747" s="250"/>
      <c r="AH747" s="37"/>
      <c r="AI747" s="11"/>
      <c r="AJ747" s="233">
        <f>SUMPRODUCT(LEN($M747:$U750)-LEN(SUBSTITUTE($M747:$U750,"A", "")))</f>
        <v>44</v>
      </c>
      <c r="AK747" s="239">
        <f>SUMPRODUCT(LEN($X747:$X750)-LEN(SUBSTITUTE($X747:$X750,"A", "")))</f>
        <v>0</v>
      </c>
      <c r="AL747" s="230">
        <f>SUMPRODUCT(LEN($W747:$W750)-LEN(SUBSTITUTE($W747:$W750,"A", "")))</f>
        <v>0</v>
      </c>
      <c r="AM747" s="233">
        <f>SUMPRODUCT(LEN($M747:$U750)-LEN(SUBSTITUTE($M747:$U750,"S", "")))</f>
        <v>15</v>
      </c>
      <c r="AN747" s="239">
        <f>SUMPRODUCT(LEN($X747:$X750)-LEN(SUBSTITUTE($X747:$X750,"S", "")))</f>
        <v>0</v>
      </c>
      <c r="AO747" s="230">
        <f>SUMPRODUCT(LEN($W747:$W750)-LEN(SUBSTITUTE($W747:$W750,"S", "")))</f>
        <v>0</v>
      </c>
      <c r="AP747" s="233">
        <f>SUMPRODUCT(LEN($M747:$U750)-LEN(SUBSTITUTE($M747:$U750,"F", "")))</f>
        <v>0</v>
      </c>
      <c r="AQ747" s="239">
        <f>SUMPRODUCT(LEN($X747:$X750)-LEN(SUBSTITUTE($X747:$X750,"F", "")))</f>
        <v>0</v>
      </c>
      <c r="AR747" s="230">
        <f>SUMPRODUCT(LEN($W747:$W750)-LEN(SUBSTITUTE($W747:$W750,"F", "")))</f>
        <v>0</v>
      </c>
      <c r="AS747" s="233">
        <f>SUMPRODUCT(LEN($M747:$U750)-LEN(SUBSTITUTE($M747:$U750,"G", "")))</f>
        <v>12</v>
      </c>
      <c r="AT747" s="239">
        <f>SUMPRODUCT(LEN($X747:$X750)-LEN(SUBSTITUTE($X747:$X750,"G", "")))</f>
        <v>0</v>
      </c>
      <c r="AU747" s="230">
        <f>SUMPRODUCT(LEN($W747:$W750)-LEN(SUBSTITUTE($W747:$W750,"G", "")))</f>
        <v>0</v>
      </c>
      <c r="AV747" s="233">
        <f>SUMPRODUCT(LEN($L747:$U750)-LEN(SUBSTITUTE($L747:$U750,"M", "")))</f>
        <v>0</v>
      </c>
      <c r="AW747" s="236">
        <f>SUMPRODUCT(LEN($X747:$X750)-LEN(SUBSTITUTE($X747:$X750,"M", "")))</f>
        <v>0</v>
      </c>
      <c r="AX747" s="230">
        <f>SUMPRODUCT(LEN($W747:$W750)-LEN(SUBSTITUTE($W747:$W750,"M", "")))</f>
        <v>0</v>
      </c>
      <c r="AY747" s="291">
        <f>SUMPRODUCT(LEN($AE747:$AE750)-LEN(SUBSTITUTE($AE747:$AE750,"S", "")))</f>
        <v>1</v>
      </c>
      <c r="AZ747" s="227">
        <f>SUMPRODUCT(LEN($AE747:$AE750)-LEN(SUBSTITUTE($AE747:$AE750,"F", "")))</f>
        <v>0</v>
      </c>
      <c r="BA747" s="227">
        <f>SUMPRODUCT(LEN($AE747:$AE750)-LEN(SUBSTITUTE($AE747:$AE750,"G", "")))</f>
        <v>0</v>
      </c>
      <c r="BB747" s="294">
        <f>SUMPRODUCT(LEN($AE747:$AE750)-LEN(SUBSTITUTE($AE747:$AE750,"M", "")))</f>
        <v>0</v>
      </c>
    </row>
    <row r="748" spans="2:62" ht="28.15" customHeight="1" thickBot="1" x14ac:dyDescent="0.25">
      <c r="B748" s="30"/>
      <c r="C748" s="243"/>
      <c r="D748" s="36"/>
      <c r="E748" s="35"/>
      <c r="F748" s="35"/>
      <c r="G748" s="34"/>
      <c r="H748" s="224"/>
      <c r="I748" s="247"/>
      <c r="J748" s="247"/>
      <c r="K748" s="247"/>
      <c r="L748" s="33" t="s">
        <v>123</v>
      </c>
      <c r="M748" s="32" t="s">
        <v>679</v>
      </c>
      <c r="N748" s="33" t="s">
        <v>122</v>
      </c>
      <c r="O748" s="32" t="s">
        <v>382</v>
      </c>
      <c r="P748" s="33" t="s">
        <v>120</v>
      </c>
      <c r="Q748" s="32" t="s">
        <v>970</v>
      </c>
      <c r="R748" s="33" t="s">
        <v>119</v>
      </c>
      <c r="S748" s="32" t="s">
        <v>430</v>
      </c>
      <c r="T748" s="33" t="s">
        <v>118</v>
      </c>
      <c r="U748" s="32" t="s">
        <v>132</v>
      </c>
      <c r="V748" s="33" t="s">
        <v>117</v>
      </c>
      <c r="W748" s="32"/>
      <c r="X748" s="33" t="s">
        <v>116</v>
      </c>
      <c r="Y748" s="32"/>
      <c r="Z748" s="33" t="s">
        <v>115</v>
      </c>
      <c r="AA748" s="32"/>
      <c r="AB748" s="31"/>
      <c r="AC748" s="32"/>
      <c r="AD748" s="31" t="s">
        <v>1012</v>
      </c>
      <c r="AE748" s="23"/>
      <c r="AF748" s="251"/>
      <c r="AG748" s="251"/>
      <c r="AH748" s="22"/>
      <c r="AI748" s="11"/>
      <c r="AJ748" s="234"/>
      <c r="AK748" s="240"/>
      <c r="AL748" s="231"/>
      <c r="AM748" s="234"/>
      <c r="AN748" s="240"/>
      <c r="AO748" s="231"/>
      <c r="AP748" s="234"/>
      <c r="AQ748" s="240"/>
      <c r="AR748" s="231"/>
      <c r="AS748" s="234"/>
      <c r="AT748" s="240"/>
      <c r="AU748" s="231"/>
      <c r="AV748" s="234"/>
      <c r="AW748" s="237"/>
      <c r="AX748" s="231"/>
      <c r="AY748" s="292"/>
      <c r="AZ748" s="228"/>
      <c r="BA748" s="228"/>
      <c r="BB748" s="295"/>
    </row>
    <row r="749" spans="2:62" ht="28.15" customHeight="1" x14ac:dyDescent="0.2">
      <c r="B749" s="30"/>
      <c r="C749" s="244"/>
      <c r="D749" s="29"/>
      <c r="E749" s="28"/>
      <c r="F749" s="28"/>
      <c r="G749" s="27"/>
      <c r="H749" s="225">
        <v>212</v>
      </c>
      <c r="I749" s="248"/>
      <c r="J749" s="248"/>
      <c r="K749" s="248"/>
      <c r="L749" s="26" t="s">
        <v>114</v>
      </c>
      <c r="M749" s="25" t="s">
        <v>707</v>
      </c>
      <c r="N749" s="26" t="s">
        <v>112</v>
      </c>
      <c r="O749" s="25" t="s">
        <v>452</v>
      </c>
      <c r="P749" s="26" t="s">
        <v>111</v>
      </c>
      <c r="Q749" s="25" t="s">
        <v>863</v>
      </c>
      <c r="R749" s="26" t="s">
        <v>110</v>
      </c>
      <c r="S749" s="25" t="s">
        <v>188</v>
      </c>
      <c r="T749" s="26" t="s">
        <v>109</v>
      </c>
      <c r="U749" s="25" t="s">
        <v>121</v>
      </c>
      <c r="V749" s="26" t="s">
        <v>108</v>
      </c>
      <c r="W749" s="25"/>
      <c r="X749" s="26" t="s">
        <v>107</v>
      </c>
      <c r="Y749" s="25"/>
      <c r="Z749" s="26" t="s">
        <v>106</v>
      </c>
      <c r="AA749" s="25"/>
      <c r="AB749" s="24"/>
      <c r="AC749" s="25"/>
      <c r="AD749" s="24"/>
      <c r="AE749" s="23"/>
      <c r="AF749" s="251"/>
      <c r="AG749" s="251"/>
      <c r="AH749" s="22"/>
      <c r="AI749" s="11"/>
      <c r="AJ749" s="234"/>
      <c r="AK749" s="240"/>
      <c r="AL749" s="231"/>
      <c r="AM749" s="234"/>
      <c r="AN749" s="240"/>
      <c r="AO749" s="231"/>
      <c r="AP749" s="234"/>
      <c r="AQ749" s="240"/>
      <c r="AR749" s="231"/>
      <c r="AS749" s="234"/>
      <c r="AT749" s="240"/>
      <c r="AU749" s="231"/>
      <c r="AV749" s="234"/>
      <c r="AW749" s="237"/>
      <c r="AX749" s="231"/>
      <c r="AY749" s="292"/>
      <c r="AZ749" s="228"/>
      <c r="BA749" s="228"/>
      <c r="BB749" s="295"/>
    </row>
    <row r="750" spans="2:62" ht="28.15" customHeight="1" thickBot="1" x14ac:dyDescent="0.25">
      <c r="B750" s="30"/>
      <c r="C750" s="253"/>
      <c r="D750" s="51"/>
      <c r="E750" s="50"/>
      <c r="F750" s="50"/>
      <c r="G750" s="49"/>
      <c r="H750" s="226"/>
      <c r="I750" s="254"/>
      <c r="J750" s="254"/>
      <c r="K750" s="254"/>
      <c r="L750" s="48" t="s">
        <v>105</v>
      </c>
      <c r="M750" s="47" t="s">
        <v>527</v>
      </c>
      <c r="N750" s="48" t="s">
        <v>103</v>
      </c>
      <c r="O750" s="47" t="s">
        <v>610</v>
      </c>
      <c r="P750" s="48" t="s">
        <v>102</v>
      </c>
      <c r="Q750" s="47" t="s">
        <v>420</v>
      </c>
      <c r="R750" s="48" t="s">
        <v>101</v>
      </c>
      <c r="S750" s="47" t="s">
        <v>175</v>
      </c>
      <c r="T750" s="48">
        <v>20</v>
      </c>
      <c r="U750" s="47" t="s">
        <v>121</v>
      </c>
      <c r="V750" s="48" t="s">
        <v>100</v>
      </c>
      <c r="W750" s="47"/>
      <c r="X750" s="48" t="s">
        <v>99</v>
      </c>
      <c r="Y750" s="47"/>
      <c r="Z750" s="48" t="s">
        <v>98</v>
      </c>
      <c r="AA750" s="47"/>
      <c r="AB750" s="16"/>
      <c r="AC750" s="47"/>
      <c r="AD750" s="16"/>
      <c r="AE750" s="46"/>
      <c r="AF750" s="255"/>
      <c r="AG750" s="255"/>
      <c r="AH750" s="45"/>
      <c r="AI750" s="11"/>
      <c r="AJ750" s="235"/>
      <c r="AK750" s="241"/>
      <c r="AL750" s="232"/>
      <c r="AM750" s="235"/>
      <c r="AN750" s="241"/>
      <c r="AO750" s="232"/>
      <c r="AP750" s="235"/>
      <c r="AQ750" s="241"/>
      <c r="AR750" s="232"/>
      <c r="AS750" s="235"/>
      <c r="AT750" s="241"/>
      <c r="AU750" s="232"/>
      <c r="AV750" s="235"/>
      <c r="AW750" s="238"/>
      <c r="AX750" s="232"/>
      <c r="AY750" s="293"/>
      <c r="AZ750" s="229"/>
      <c r="BA750" s="229"/>
      <c r="BB750" s="296"/>
    </row>
    <row r="751" spans="2:62" ht="28.15" customHeight="1" x14ac:dyDescent="0.2">
      <c r="B751" s="30"/>
      <c r="C751" s="242">
        <v>2</v>
      </c>
      <c r="D751" s="44"/>
      <c r="E751" s="43"/>
      <c r="F751" s="43"/>
      <c r="G751" s="42"/>
      <c r="H751" s="223"/>
      <c r="I751" s="246">
        <v>67</v>
      </c>
      <c r="J751" s="246">
        <v>25</v>
      </c>
      <c r="K751" s="246">
        <v>7</v>
      </c>
      <c r="L751" s="41" t="s">
        <v>133</v>
      </c>
      <c r="M751" s="40" t="s">
        <v>707</v>
      </c>
      <c r="N751" s="41" t="s">
        <v>131</v>
      </c>
      <c r="O751" s="40" t="s">
        <v>740</v>
      </c>
      <c r="P751" s="41" t="s">
        <v>130</v>
      </c>
      <c r="Q751" s="40" t="s">
        <v>525</v>
      </c>
      <c r="R751" s="41" t="s">
        <v>129</v>
      </c>
      <c r="S751" s="40" t="s">
        <v>132</v>
      </c>
      <c r="T751" s="41" t="s">
        <v>128</v>
      </c>
      <c r="U751" s="40" t="s">
        <v>121</v>
      </c>
      <c r="V751" s="41" t="s">
        <v>127</v>
      </c>
      <c r="W751" s="40"/>
      <c r="X751" s="41" t="s">
        <v>126</v>
      </c>
      <c r="Y751" s="40"/>
      <c r="Z751" s="41" t="s">
        <v>125</v>
      </c>
      <c r="AA751" s="40"/>
      <c r="AB751" s="39"/>
      <c r="AC751" s="40"/>
      <c r="AD751" s="39" t="s">
        <v>414</v>
      </c>
      <c r="AE751" s="38"/>
      <c r="AF751" s="250"/>
      <c r="AG751" s="250"/>
      <c r="AH751" s="37"/>
      <c r="AI751" s="11"/>
      <c r="AJ751" s="233">
        <f>SUMPRODUCT(LEN($M751:$U754)-LEN(SUBSTITUTE($M751:$U754,"A", "")))</f>
        <v>27</v>
      </c>
      <c r="AK751" s="239">
        <f>SUMPRODUCT(LEN($X751:$X754)-LEN(SUBSTITUTE($X751:$X754,"A", "")))</f>
        <v>0</v>
      </c>
      <c r="AL751" s="230">
        <f>SUMPRODUCT(LEN($W751:$W754)-LEN(SUBSTITUTE($W751:$W754,"A", "")))</f>
        <v>0</v>
      </c>
      <c r="AM751" s="233">
        <f>SUMPRODUCT(LEN($M751:$U754)-LEN(SUBSTITUTE($M751:$U754,"S", "")))</f>
        <v>13</v>
      </c>
      <c r="AN751" s="239">
        <f>SUMPRODUCT(LEN($X751:$X754)-LEN(SUBSTITUTE($X751:$X754,"S", "")))</f>
        <v>0</v>
      </c>
      <c r="AO751" s="230">
        <f>SUMPRODUCT(LEN($W751:$W754)-LEN(SUBSTITUTE($W751:$W754,"S", "")))</f>
        <v>0</v>
      </c>
      <c r="AP751" s="233">
        <f>SUMPRODUCT(LEN($M751:$U754)-LEN(SUBSTITUTE($M751:$U754,"F", "")))</f>
        <v>1</v>
      </c>
      <c r="AQ751" s="239">
        <f>SUMPRODUCT(LEN($X751:$X754)-LEN(SUBSTITUTE($X751:$X754,"F", "")))</f>
        <v>0</v>
      </c>
      <c r="AR751" s="230">
        <f>SUMPRODUCT(LEN($W751:$W754)-LEN(SUBSTITUTE($W751:$W754,"F", "")))</f>
        <v>0</v>
      </c>
      <c r="AS751" s="233">
        <f>SUMPRODUCT(LEN($M751:$U754)-LEN(SUBSTITUTE($M751:$U754,"G", "")))</f>
        <v>7</v>
      </c>
      <c r="AT751" s="239">
        <f>SUMPRODUCT(LEN($X751:$X754)-LEN(SUBSTITUTE($X751:$X754,"G", "")))</f>
        <v>0</v>
      </c>
      <c r="AU751" s="230">
        <f>SUMPRODUCT(LEN($W751:$W754)-LEN(SUBSTITUTE($W751:$W754,"G", "")))</f>
        <v>0</v>
      </c>
      <c r="AV751" s="233">
        <f>SUMPRODUCT(LEN($L751:$U754)-LEN(SUBSTITUTE($L751:$U754,"M", "")))</f>
        <v>0</v>
      </c>
      <c r="AW751" s="236">
        <f>SUMPRODUCT(LEN($X751:$X754)-LEN(SUBSTITUTE($X751:$X754,"M", "")))</f>
        <v>0</v>
      </c>
      <c r="AX751" s="230">
        <f>SUMPRODUCT(LEN($W751:$W754)-LEN(SUBSTITUTE($W751:$W754,"M", "")))</f>
        <v>0</v>
      </c>
      <c r="AY751" s="291">
        <f>SUMPRODUCT(LEN($AE751:$AE754)-LEN(SUBSTITUTE($AE751:$AE754,"S", "")))</f>
        <v>0</v>
      </c>
      <c r="AZ751" s="227">
        <f>SUMPRODUCT(LEN($AE751:$AE754)-LEN(SUBSTITUTE($AE751:$AE754,"F", "")))</f>
        <v>0</v>
      </c>
      <c r="BA751" s="227">
        <f>SUMPRODUCT(LEN($AE751:$AE754)-LEN(SUBSTITUTE($AE751:$AE754,"G", "")))</f>
        <v>0</v>
      </c>
      <c r="BB751" s="294">
        <f>SUMPRODUCT(LEN($AE751:$AE754)-LEN(SUBSTITUTE($AE751:$AE754,"M", "")))</f>
        <v>0</v>
      </c>
    </row>
    <row r="752" spans="2:62" ht="28.15" customHeight="1" thickBot="1" x14ac:dyDescent="0.25">
      <c r="B752" s="30"/>
      <c r="C752" s="243"/>
      <c r="D752" s="36"/>
      <c r="E752" s="35"/>
      <c r="F752" s="35"/>
      <c r="G752" s="34"/>
      <c r="H752" s="224"/>
      <c r="I752" s="247"/>
      <c r="J752" s="247"/>
      <c r="K752" s="247"/>
      <c r="L752" s="33" t="s">
        <v>123</v>
      </c>
      <c r="M752" s="32" t="s">
        <v>389</v>
      </c>
      <c r="N752" s="33" t="s">
        <v>122</v>
      </c>
      <c r="O752" s="32" t="s">
        <v>186</v>
      </c>
      <c r="P752" s="33" t="s">
        <v>120</v>
      </c>
      <c r="Q752" s="32" t="s">
        <v>132</v>
      </c>
      <c r="R752" s="33" t="s">
        <v>119</v>
      </c>
      <c r="S752" s="32" t="s">
        <v>175</v>
      </c>
      <c r="T752" s="33" t="s">
        <v>118</v>
      </c>
      <c r="U752" s="32" t="s">
        <v>121</v>
      </c>
      <c r="V752" s="33" t="s">
        <v>117</v>
      </c>
      <c r="W752" s="32"/>
      <c r="X752" s="33" t="s">
        <v>116</v>
      </c>
      <c r="Y752" s="32"/>
      <c r="Z752" s="33" t="s">
        <v>115</v>
      </c>
      <c r="AA752" s="32"/>
      <c r="AB752" s="31"/>
      <c r="AC752" s="32"/>
      <c r="AD752" s="31"/>
      <c r="AE752" s="23"/>
      <c r="AF752" s="251"/>
      <c r="AG752" s="251"/>
      <c r="AH752" s="22"/>
      <c r="AI752" s="11"/>
      <c r="AJ752" s="234"/>
      <c r="AK752" s="240"/>
      <c r="AL752" s="231"/>
      <c r="AM752" s="234"/>
      <c r="AN752" s="240"/>
      <c r="AO752" s="231"/>
      <c r="AP752" s="234"/>
      <c r="AQ752" s="240"/>
      <c r="AR752" s="231"/>
      <c r="AS752" s="234"/>
      <c r="AT752" s="240"/>
      <c r="AU752" s="231"/>
      <c r="AV752" s="234"/>
      <c r="AW752" s="237"/>
      <c r="AX752" s="231"/>
      <c r="AY752" s="292"/>
      <c r="AZ752" s="228"/>
      <c r="BA752" s="228"/>
      <c r="BB752" s="295"/>
    </row>
    <row r="753" spans="2:62" ht="28.15" customHeight="1" x14ac:dyDescent="0.2">
      <c r="B753" s="30"/>
      <c r="C753" s="244"/>
      <c r="D753" s="29"/>
      <c r="E753" s="28"/>
      <c r="F753" s="28"/>
      <c r="G753" s="27"/>
      <c r="H753" s="225"/>
      <c r="I753" s="248"/>
      <c r="J753" s="248"/>
      <c r="K753" s="248"/>
      <c r="L753" s="26" t="s">
        <v>114</v>
      </c>
      <c r="M753" s="25" t="s">
        <v>186</v>
      </c>
      <c r="N753" s="26" t="s">
        <v>112</v>
      </c>
      <c r="O753" s="25" t="s">
        <v>1011</v>
      </c>
      <c r="P753" s="26" t="s">
        <v>111</v>
      </c>
      <c r="Q753" s="25" t="s">
        <v>178</v>
      </c>
      <c r="R753" s="26" t="s">
        <v>110</v>
      </c>
      <c r="S753" s="25" t="s">
        <v>113</v>
      </c>
      <c r="T753" s="26" t="s">
        <v>109</v>
      </c>
      <c r="U753" s="25"/>
      <c r="V753" s="26" t="s">
        <v>108</v>
      </c>
      <c r="W753" s="25"/>
      <c r="X753" s="26" t="s">
        <v>107</v>
      </c>
      <c r="Y753" s="25"/>
      <c r="Z753" s="26" t="s">
        <v>106</v>
      </c>
      <c r="AA753" s="25"/>
      <c r="AB753" s="24"/>
      <c r="AC753" s="25"/>
      <c r="AD753" s="24"/>
      <c r="AE753" s="23"/>
      <c r="AF753" s="251"/>
      <c r="AG753" s="251"/>
      <c r="AH753" s="22"/>
      <c r="AI753" s="11"/>
      <c r="AJ753" s="234"/>
      <c r="AK753" s="240"/>
      <c r="AL753" s="231"/>
      <c r="AM753" s="234"/>
      <c r="AN753" s="240"/>
      <c r="AO753" s="231"/>
      <c r="AP753" s="234"/>
      <c r="AQ753" s="240"/>
      <c r="AR753" s="231"/>
      <c r="AS753" s="234"/>
      <c r="AT753" s="240"/>
      <c r="AU753" s="231"/>
      <c r="AV753" s="234"/>
      <c r="AW753" s="237"/>
      <c r="AX753" s="231"/>
      <c r="AY753" s="292"/>
      <c r="AZ753" s="228"/>
      <c r="BA753" s="228"/>
      <c r="BB753" s="295"/>
    </row>
    <row r="754" spans="2:62" ht="28.15" customHeight="1" thickBot="1" x14ac:dyDescent="0.25">
      <c r="B754" s="30"/>
      <c r="C754" s="253"/>
      <c r="D754" s="51"/>
      <c r="E754" s="50"/>
      <c r="F754" s="50"/>
      <c r="G754" s="49"/>
      <c r="H754" s="226"/>
      <c r="I754" s="254"/>
      <c r="J754" s="254"/>
      <c r="K754" s="254"/>
      <c r="L754" s="48" t="s">
        <v>105</v>
      </c>
      <c r="M754" s="47" t="s">
        <v>176</v>
      </c>
      <c r="N754" s="48" t="s">
        <v>103</v>
      </c>
      <c r="O754" s="47" t="s">
        <v>389</v>
      </c>
      <c r="P754" s="48" t="s">
        <v>102</v>
      </c>
      <c r="Q754" s="47" t="s">
        <v>424</v>
      </c>
      <c r="R754" s="48" t="s">
        <v>101</v>
      </c>
      <c r="S754" s="47" t="s">
        <v>121</v>
      </c>
      <c r="T754" s="48">
        <v>20</v>
      </c>
      <c r="U754" s="47"/>
      <c r="V754" s="48" t="s">
        <v>100</v>
      </c>
      <c r="W754" s="47"/>
      <c r="X754" s="48" t="s">
        <v>99</v>
      </c>
      <c r="Y754" s="47"/>
      <c r="Z754" s="48" t="s">
        <v>98</v>
      </c>
      <c r="AA754" s="47"/>
      <c r="AB754" s="16"/>
      <c r="AC754" s="47"/>
      <c r="AD754" s="16"/>
      <c r="AE754" s="46"/>
      <c r="AF754" s="255"/>
      <c r="AG754" s="255"/>
      <c r="AH754" s="45"/>
      <c r="AI754" s="11"/>
      <c r="AJ754" s="235"/>
      <c r="AK754" s="241"/>
      <c r="AL754" s="232"/>
      <c r="AM754" s="235"/>
      <c r="AN754" s="241"/>
      <c r="AO754" s="232"/>
      <c r="AP754" s="235"/>
      <c r="AQ754" s="241"/>
      <c r="AR754" s="232"/>
      <c r="AS754" s="235"/>
      <c r="AT754" s="241"/>
      <c r="AU754" s="232"/>
      <c r="AV754" s="235"/>
      <c r="AW754" s="238"/>
      <c r="AX754" s="232"/>
      <c r="AY754" s="293"/>
      <c r="AZ754" s="229"/>
      <c r="BA754" s="229"/>
      <c r="BB754" s="296"/>
    </row>
    <row r="755" spans="2:62" ht="28.15" customHeight="1" x14ac:dyDescent="0.2">
      <c r="B755" s="30"/>
      <c r="C755" s="242">
        <v>3</v>
      </c>
      <c r="D755" s="44"/>
      <c r="E755" s="43"/>
      <c r="F755" s="43"/>
      <c r="G755" s="42"/>
      <c r="H755" s="223"/>
      <c r="I755" s="246">
        <v>76</v>
      </c>
      <c r="J755" s="246">
        <v>27</v>
      </c>
      <c r="K755" s="246">
        <v>7</v>
      </c>
      <c r="L755" s="41" t="s">
        <v>133</v>
      </c>
      <c r="M755" s="40" t="s">
        <v>414</v>
      </c>
      <c r="N755" s="41" t="s">
        <v>131</v>
      </c>
      <c r="O755" s="40" t="s">
        <v>186</v>
      </c>
      <c r="P755" s="41" t="s">
        <v>130</v>
      </c>
      <c r="Q755" s="40" t="s">
        <v>434</v>
      </c>
      <c r="R755" s="41" t="s">
        <v>129</v>
      </c>
      <c r="S755" s="40" t="s">
        <v>389</v>
      </c>
      <c r="T755" s="41" t="s">
        <v>128</v>
      </c>
      <c r="U755" s="40" t="s">
        <v>113</v>
      </c>
      <c r="V755" s="41" t="s">
        <v>127</v>
      </c>
      <c r="W755" s="40"/>
      <c r="X755" s="41" t="s">
        <v>126</v>
      </c>
      <c r="Y755" s="40"/>
      <c r="Z755" s="41" t="s">
        <v>125</v>
      </c>
      <c r="AA755" s="40"/>
      <c r="AB755" s="39"/>
      <c r="AC755" s="40"/>
      <c r="AD755" s="39" t="s">
        <v>424</v>
      </c>
      <c r="AE755" s="38"/>
      <c r="AF755" s="250"/>
      <c r="AG755" s="250"/>
      <c r="AH755" s="37"/>
      <c r="AI755" s="11"/>
      <c r="AJ755" s="233">
        <f>SUMPRODUCT(LEN($M755:$U758)-LEN(SUBSTITUTE($M755:$U758,"A", "")))</f>
        <v>41</v>
      </c>
      <c r="AK755" s="239">
        <f>SUMPRODUCT(LEN($X755:$X758)-LEN(SUBSTITUTE($X755:$X758,"A", "")))</f>
        <v>0</v>
      </c>
      <c r="AL755" s="230">
        <f>SUMPRODUCT(LEN($W755:$W758)-LEN(SUBSTITUTE($W755:$W758,"A", "")))</f>
        <v>0</v>
      </c>
      <c r="AM755" s="233">
        <f>SUMPRODUCT(LEN($M755:$U758)-LEN(SUBSTITUTE($M755:$U758,"S", "")))</f>
        <v>11</v>
      </c>
      <c r="AN755" s="239">
        <f>SUMPRODUCT(LEN($X755:$X758)-LEN(SUBSTITUTE($X755:$X758,"S", "")))</f>
        <v>0</v>
      </c>
      <c r="AO755" s="230">
        <f>SUMPRODUCT(LEN($W755:$W758)-LEN(SUBSTITUTE($W755:$W758,"S", "")))</f>
        <v>0</v>
      </c>
      <c r="AP755" s="233">
        <f>SUMPRODUCT(LEN($M755:$U758)-LEN(SUBSTITUTE($M755:$U758,"F", "")))</f>
        <v>1</v>
      </c>
      <c r="AQ755" s="239">
        <f>SUMPRODUCT(LEN($X755:$X758)-LEN(SUBSTITUTE($X755:$X758,"F", "")))</f>
        <v>0</v>
      </c>
      <c r="AR755" s="230">
        <f>SUMPRODUCT(LEN($W755:$W758)-LEN(SUBSTITUTE($W755:$W758,"F", "")))</f>
        <v>0</v>
      </c>
      <c r="AS755" s="233">
        <f>SUMPRODUCT(LEN($M755:$U758)-LEN(SUBSTITUTE($M755:$U758,"G", "")))</f>
        <v>11</v>
      </c>
      <c r="AT755" s="239">
        <f>SUMPRODUCT(LEN($X755:$X758)-LEN(SUBSTITUTE($X755:$X758,"G", "")))</f>
        <v>0</v>
      </c>
      <c r="AU755" s="230">
        <f>SUMPRODUCT(LEN($W755:$W758)-LEN(SUBSTITUTE($W755:$W758,"G", "")))</f>
        <v>0</v>
      </c>
      <c r="AV755" s="233">
        <f>SUMPRODUCT(LEN($L755:$U758)-LEN(SUBSTITUTE($L755:$U758,"M", "")))</f>
        <v>0</v>
      </c>
      <c r="AW755" s="236">
        <f>SUMPRODUCT(LEN($X755:$X758)-LEN(SUBSTITUTE($X755:$X758,"M", "")))</f>
        <v>0</v>
      </c>
      <c r="AX755" s="230">
        <f>SUMPRODUCT(LEN($W755:$W758)-LEN(SUBSTITUTE($W755:$W758,"M", "")))</f>
        <v>0</v>
      </c>
      <c r="AY755" s="291">
        <f>SUMPRODUCT(LEN($AE755:$AE758)-LEN(SUBSTITUTE($AE755:$AE758,"S", "")))</f>
        <v>0</v>
      </c>
      <c r="AZ755" s="227">
        <f>SUMPRODUCT(LEN($AE755:$AE758)-LEN(SUBSTITUTE($AE755:$AE758,"F", "")))</f>
        <v>0</v>
      </c>
      <c r="BA755" s="227">
        <f>SUMPRODUCT(LEN($AE755:$AE758)-LEN(SUBSTITUTE($AE755:$AE758,"G", "")))</f>
        <v>0</v>
      </c>
      <c r="BB755" s="294">
        <f>SUMPRODUCT(LEN($AE755:$AE758)-LEN(SUBSTITUTE($AE755:$AE758,"M", "")))</f>
        <v>0</v>
      </c>
    </row>
    <row r="756" spans="2:62" ht="28.15" customHeight="1" thickBot="1" x14ac:dyDescent="0.25">
      <c r="B756" s="30"/>
      <c r="C756" s="243"/>
      <c r="D756" s="36"/>
      <c r="E756" s="35"/>
      <c r="F756" s="35"/>
      <c r="G756" s="34"/>
      <c r="H756" s="224"/>
      <c r="I756" s="247"/>
      <c r="J756" s="247"/>
      <c r="K756" s="247"/>
      <c r="L756" s="33" t="s">
        <v>123</v>
      </c>
      <c r="M756" s="32" t="s">
        <v>382</v>
      </c>
      <c r="N756" s="33" t="s">
        <v>122</v>
      </c>
      <c r="O756" s="32" t="s">
        <v>1010</v>
      </c>
      <c r="P756" s="33" t="s">
        <v>120</v>
      </c>
      <c r="Q756" s="32" t="s">
        <v>403</v>
      </c>
      <c r="R756" s="33" t="s">
        <v>119</v>
      </c>
      <c r="S756" s="32" t="s">
        <v>430</v>
      </c>
      <c r="T756" s="33" t="s">
        <v>118</v>
      </c>
      <c r="U756" s="32" t="s">
        <v>175</v>
      </c>
      <c r="V756" s="33" t="s">
        <v>117</v>
      </c>
      <c r="W756" s="32"/>
      <c r="X756" s="33" t="s">
        <v>116</v>
      </c>
      <c r="Y756" s="32"/>
      <c r="Z756" s="33" t="s">
        <v>115</v>
      </c>
      <c r="AA756" s="32"/>
      <c r="AB756" s="31"/>
      <c r="AC756" s="32"/>
      <c r="AD756" s="31"/>
      <c r="AE756" s="23"/>
      <c r="AF756" s="251"/>
      <c r="AG756" s="251"/>
      <c r="AH756" s="22"/>
      <c r="AI756" s="11"/>
      <c r="AJ756" s="234"/>
      <c r="AK756" s="240"/>
      <c r="AL756" s="231"/>
      <c r="AM756" s="234"/>
      <c r="AN756" s="240"/>
      <c r="AO756" s="231"/>
      <c r="AP756" s="234"/>
      <c r="AQ756" s="240"/>
      <c r="AR756" s="231"/>
      <c r="AS756" s="234"/>
      <c r="AT756" s="240"/>
      <c r="AU756" s="231"/>
      <c r="AV756" s="234"/>
      <c r="AW756" s="237"/>
      <c r="AX756" s="231"/>
      <c r="AY756" s="292"/>
      <c r="AZ756" s="228"/>
      <c r="BA756" s="228"/>
      <c r="BB756" s="295"/>
    </row>
    <row r="757" spans="2:62" ht="28.15" customHeight="1" x14ac:dyDescent="0.2">
      <c r="B757" s="30"/>
      <c r="C757" s="244"/>
      <c r="D757" s="29"/>
      <c r="E757" s="28"/>
      <c r="F757" s="28"/>
      <c r="G757" s="27"/>
      <c r="H757" s="225"/>
      <c r="I757" s="248"/>
      <c r="J757" s="248"/>
      <c r="K757" s="248"/>
      <c r="L757" s="26" t="s">
        <v>114</v>
      </c>
      <c r="M757" s="25" t="s">
        <v>186</v>
      </c>
      <c r="N757" s="26" t="s">
        <v>112</v>
      </c>
      <c r="O757" s="25" t="s">
        <v>683</v>
      </c>
      <c r="P757" s="26" t="s">
        <v>111</v>
      </c>
      <c r="Q757" s="25" t="s">
        <v>527</v>
      </c>
      <c r="R757" s="26" t="s">
        <v>110</v>
      </c>
      <c r="S757" s="25" t="s">
        <v>389</v>
      </c>
      <c r="T757" s="26" t="s">
        <v>109</v>
      </c>
      <c r="U757" s="25" t="s">
        <v>121</v>
      </c>
      <c r="V757" s="26" t="s">
        <v>108</v>
      </c>
      <c r="W757" s="25"/>
      <c r="X757" s="26" t="s">
        <v>107</v>
      </c>
      <c r="Y757" s="25"/>
      <c r="Z757" s="26" t="s">
        <v>106</v>
      </c>
      <c r="AA757" s="25"/>
      <c r="AB757" s="24"/>
      <c r="AC757" s="25"/>
      <c r="AD757" s="24"/>
      <c r="AE757" s="23"/>
      <c r="AF757" s="251"/>
      <c r="AG757" s="251"/>
      <c r="AH757" s="22"/>
      <c r="AI757" s="11"/>
      <c r="AJ757" s="234"/>
      <c r="AK757" s="240"/>
      <c r="AL757" s="231"/>
      <c r="AM757" s="234"/>
      <c r="AN757" s="240"/>
      <c r="AO757" s="231"/>
      <c r="AP757" s="234"/>
      <c r="AQ757" s="240"/>
      <c r="AR757" s="231"/>
      <c r="AS757" s="234"/>
      <c r="AT757" s="240"/>
      <c r="AU757" s="231"/>
      <c r="AV757" s="234"/>
      <c r="AW757" s="237"/>
      <c r="AX757" s="231"/>
      <c r="AY757" s="292"/>
      <c r="AZ757" s="228"/>
      <c r="BA757" s="228"/>
      <c r="BB757" s="295"/>
    </row>
    <row r="758" spans="2:62" ht="28.15" customHeight="1" thickBot="1" x14ac:dyDescent="0.25">
      <c r="B758" s="21"/>
      <c r="C758" s="245"/>
      <c r="D758" s="20"/>
      <c r="E758" s="19"/>
      <c r="F758" s="19"/>
      <c r="G758" s="18"/>
      <c r="H758" s="226"/>
      <c r="I758" s="249"/>
      <c r="J758" s="249"/>
      <c r="K758" s="249"/>
      <c r="L758" s="17" t="s">
        <v>105</v>
      </c>
      <c r="M758" s="15" t="s">
        <v>417</v>
      </c>
      <c r="N758" s="17" t="s">
        <v>103</v>
      </c>
      <c r="O758" s="15" t="s">
        <v>382</v>
      </c>
      <c r="P758" s="17" t="s">
        <v>102</v>
      </c>
      <c r="Q758" s="15" t="s">
        <v>527</v>
      </c>
      <c r="R758" s="17" t="s">
        <v>101</v>
      </c>
      <c r="S758" s="15" t="s">
        <v>113</v>
      </c>
      <c r="T758" s="17">
        <v>20</v>
      </c>
      <c r="U758" s="15" t="s">
        <v>121</v>
      </c>
      <c r="V758" s="17" t="s">
        <v>100</v>
      </c>
      <c r="W758" s="15"/>
      <c r="X758" s="17" t="s">
        <v>99</v>
      </c>
      <c r="Y758" s="15"/>
      <c r="Z758" s="17" t="s">
        <v>98</v>
      </c>
      <c r="AA758" s="15"/>
      <c r="AB758" s="16"/>
      <c r="AC758" s="15"/>
      <c r="AD758" s="14"/>
      <c r="AE758" s="13"/>
      <c r="AF758" s="252"/>
      <c r="AG758" s="252"/>
      <c r="AH758" s="12"/>
      <c r="AI758" s="11"/>
      <c r="AJ758" s="235"/>
      <c r="AK758" s="241"/>
      <c r="AL758" s="232"/>
      <c r="AM758" s="235"/>
      <c r="AN758" s="241"/>
      <c r="AO758" s="232"/>
      <c r="AP758" s="235"/>
      <c r="AQ758" s="241"/>
      <c r="AR758" s="232"/>
      <c r="AS758" s="235"/>
      <c r="AT758" s="241"/>
      <c r="AU758" s="232"/>
      <c r="AV758" s="235"/>
      <c r="AW758" s="238"/>
      <c r="AX758" s="232"/>
      <c r="AY758" s="293"/>
      <c r="AZ758" s="229"/>
      <c r="BA758" s="229"/>
      <c r="BB758" s="296"/>
    </row>
    <row r="759" spans="2:62" ht="85.9" customHeight="1" thickTop="1" thickBot="1" x14ac:dyDescent="0.35">
      <c r="B759" s="105" t="s">
        <v>174</v>
      </c>
      <c r="C759" s="95" t="s">
        <v>173</v>
      </c>
      <c r="D759" s="100" t="s">
        <v>172</v>
      </c>
      <c r="E759" s="104" t="s">
        <v>171</v>
      </c>
      <c r="F759" s="103"/>
      <c r="G759" s="102"/>
      <c r="H759" s="101" t="s">
        <v>170</v>
      </c>
      <c r="I759" s="100" t="s">
        <v>96</v>
      </c>
      <c r="J759" s="100" t="s">
        <v>169</v>
      </c>
      <c r="K759" s="100" t="s">
        <v>97</v>
      </c>
      <c r="L759" s="256" t="s">
        <v>168</v>
      </c>
      <c r="M759" s="262"/>
      <c r="N759" s="256" t="s">
        <v>167</v>
      </c>
      <c r="O759" s="262"/>
      <c r="P759" s="256" t="s">
        <v>167</v>
      </c>
      <c r="Q759" s="257"/>
      <c r="R759" s="256" t="s">
        <v>167</v>
      </c>
      <c r="S759" s="257"/>
      <c r="T759" s="256" t="s">
        <v>167</v>
      </c>
      <c r="U759" s="257"/>
      <c r="V759" s="256" t="s">
        <v>167</v>
      </c>
      <c r="W759" s="257"/>
      <c r="X759" s="256" t="s">
        <v>167</v>
      </c>
      <c r="Y759" s="257"/>
      <c r="Z759" s="256" t="s">
        <v>167</v>
      </c>
      <c r="AA759" s="257"/>
      <c r="AB759" s="261" t="s">
        <v>166</v>
      </c>
      <c r="AC759" s="257"/>
      <c r="AD759" s="101" t="s">
        <v>165</v>
      </c>
      <c r="AE759" s="101" t="s">
        <v>164</v>
      </c>
      <c r="AF759" s="100" t="s">
        <v>163</v>
      </c>
      <c r="AG759" s="100" t="s">
        <v>162</v>
      </c>
      <c r="AH759" s="99" t="s">
        <v>161</v>
      </c>
      <c r="AI759" s="98"/>
      <c r="AJ759" s="96" t="s">
        <v>160</v>
      </c>
      <c r="AK759" s="95" t="s">
        <v>159</v>
      </c>
      <c r="AL759" s="94" t="s">
        <v>158</v>
      </c>
      <c r="AM759" s="96" t="s">
        <v>157</v>
      </c>
      <c r="AN759" s="95" t="s">
        <v>156</v>
      </c>
      <c r="AO759" s="94" t="s">
        <v>155</v>
      </c>
      <c r="AP759" s="96" t="s">
        <v>154</v>
      </c>
      <c r="AQ759" s="95" t="s">
        <v>153</v>
      </c>
      <c r="AR759" s="97" t="s">
        <v>152</v>
      </c>
      <c r="AS759" s="96" t="s">
        <v>151</v>
      </c>
      <c r="AT759" s="95" t="s">
        <v>150</v>
      </c>
      <c r="AU759" s="94" t="s">
        <v>149</v>
      </c>
      <c r="AV759" s="96" t="s">
        <v>148</v>
      </c>
      <c r="AW759" s="95" t="s">
        <v>147</v>
      </c>
      <c r="AX759" s="94" t="s">
        <v>146</v>
      </c>
      <c r="AY759" s="93" t="s">
        <v>145</v>
      </c>
      <c r="AZ759" s="92" t="s">
        <v>144</v>
      </c>
      <c r="BA759" s="92" t="s">
        <v>143</v>
      </c>
      <c r="BB759" s="91" t="s">
        <v>142</v>
      </c>
    </row>
    <row r="760" spans="2:62" ht="48" thickBot="1" x14ac:dyDescent="0.3">
      <c r="B760" s="90" t="s">
        <v>196</v>
      </c>
      <c r="C760" s="89"/>
      <c r="D760" s="88">
        <v>207</v>
      </c>
      <c r="E760" s="258"/>
      <c r="F760" s="259"/>
      <c r="G760" s="260"/>
      <c r="H760" s="87" t="s">
        <v>140</v>
      </c>
      <c r="I760" s="86"/>
      <c r="J760" s="86"/>
      <c r="K760" s="85"/>
      <c r="L760" s="84"/>
      <c r="M760" s="81"/>
      <c r="N760" s="84"/>
      <c r="O760" s="81"/>
      <c r="P760" s="84"/>
      <c r="Q760" s="81"/>
      <c r="R760" s="84"/>
      <c r="S760" s="81"/>
      <c r="T760" s="84"/>
      <c r="U760" s="81"/>
      <c r="V760" s="84"/>
      <c r="W760" s="81"/>
      <c r="X760" s="84"/>
      <c r="Y760" s="81"/>
      <c r="Z760" s="84"/>
      <c r="AA760" s="83"/>
      <c r="AB760" s="82" t="s">
        <v>139</v>
      </c>
      <c r="AC760" s="81"/>
      <c r="AD760" s="81"/>
      <c r="AE760" s="81"/>
      <c r="AF760" s="80"/>
      <c r="AG760" s="80"/>
      <c r="AH760" s="60"/>
      <c r="AI760" s="79" t="s">
        <v>138</v>
      </c>
      <c r="AJ760" s="78">
        <f t="shared" ref="AJ760:BB760" si="100">SUM(AJ762:AJ773)</f>
        <v>83</v>
      </c>
      <c r="AK760" s="77">
        <f t="shared" si="100"/>
        <v>0</v>
      </c>
      <c r="AL760" s="76">
        <f t="shared" si="100"/>
        <v>0</v>
      </c>
      <c r="AM760" s="78">
        <f t="shared" si="100"/>
        <v>59</v>
      </c>
      <c r="AN760" s="77">
        <f t="shared" si="100"/>
        <v>0</v>
      </c>
      <c r="AO760" s="76">
        <f t="shared" si="100"/>
        <v>0</v>
      </c>
      <c r="AP760" s="78">
        <f t="shared" si="100"/>
        <v>1</v>
      </c>
      <c r="AQ760" s="77">
        <f t="shared" si="100"/>
        <v>0</v>
      </c>
      <c r="AR760" s="76">
        <f t="shared" si="100"/>
        <v>0</v>
      </c>
      <c r="AS760" s="78">
        <f t="shared" si="100"/>
        <v>12</v>
      </c>
      <c r="AT760" s="77">
        <f t="shared" si="100"/>
        <v>0</v>
      </c>
      <c r="AU760" s="76">
        <f t="shared" si="100"/>
        <v>0</v>
      </c>
      <c r="AV760" s="78">
        <f t="shared" si="100"/>
        <v>0</v>
      </c>
      <c r="AW760" s="77">
        <f t="shared" si="100"/>
        <v>0</v>
      </c>
      <c r="AX760" s="76">
        <f t="shared" si="100"/>
        <v>0</v>
      </c>
      <c r="AY760" s="75">
        <f t="shared" si="100"/>
        <v>0</v>
      </c>
      <c r="AZ760" s="74">
        <f t="shared" si="100"/>
        <v>0</v>
      </c>
      <c r="BA760" s="74">
        <f t="shared" si="100"/>
        <v>1</v>
      </c>
      <c r="BB760" s="73">
        <f t="shared" si="100"/>
        <v>0</v>
      </c>
      <c r="BC760" s="72" t="s">
        <v>137</v>
      </c>
      <c r="BF760" s="5">
        <f>SUM(AJ760:AL760)/$BG$5</f>
        <v>27.666666666666668</v>
      </c>
      <c r="BG760" s="5">
        <f>SUM(AM760:AO760,AY760)/$BG$5</f>
        <v>19.666666666666668</v>
      </c>
      <c r="BH760" s="5">
        <f>SUM(AP760:AR760,AZ760)/$BG$5</f>
        <v>0.33333333333333331</v>
      </c>
      <c r="BI760" s="5">
        <f>SUM(AS760:AU760,BA760)/$BG$5</f>
        <v>4.333333333333333</v>
      </c>
      <c r="BJ760" s="5">
        <f>SUM(AV760:AX760,BB760)/$BG$5</f>
        <v>0</v>
      </c>
    </row>
    <row r="761" spans="2:62" ht="37.5" thickBot="1" x14ac:dyDescent="0.3">
      <c r="B761" s="71"/>
      <c r="C761" s="70"/>
      <c r="D761" s="69"/>
      <c r="E761" s="68"/>
      <c r="F761" s="68"/>
      <c r="G761" s="67"/>
      <c r="H761" s="66"/>
      <c r="I761" s="64"/>
      <c r="J761" s="64"/>
      <c r="K761" s="65"/>
      <c r="L761" s="64"/>
      <c r="M761" s="62"/>
      <c r="N761" s="64"/>
      <c r="O761" s="62"/>
      <c r="P761" s="64"/>
      <c r="Q761" s="62"/>
      <c r="R761" s="64"/>
      <c r="S761" s="62"/>
      <c r="T761" s="64"/>
      <c r="U761" s="62"/>
      <c r="V761" s="64"/>
      <c r="W761" s="62"/>
      <c r="X761" s="64"/>
      <c r="Y761" s="62"/>
      <c r="Z761" s="64"/>
      <c r="AA761" s="62"/>
      <c r="AB761" s="63"/>
      <c r="AC761" s="62"/>
      <c r="AD761" s="62"/>
      <c r="AE761" s="62"/>
      <c r="AF761" s="61"/>
      <c r="AG761" s="61"/>
      <c r="AH761" s="60"/>
      <c r="AI761" s="59" t="s">
        <v>136</v>
      </c>
      <c r="AJ761" s="58">
        <f t="shared" ref="AJ761:BB761" si="101">AJ760/3</f>
        <v>27.666666666666668</v>
      </c>
      <c r="AK761" s="57">
        <f t="shared" si="101"/>
        <v>0</v>
      </c>
      <c r="AL761" s="56">
        <f t="shared" si="101"/>
        <v>0</v>
      </c>
      <c r="AM761" s="58">
        <f t="shared" si="101"/>
        <v>19.666666666666668</v>
      </c>
      <c r="AN761" s="57">
        <f t="shared" si="101"/>
        <v>0</v>
      </c>
      <c r="AO761" s="56">
        <f t="shared" si="101"/>
        <v>0</v>
      </c>
      <c r="AP761" s="58">
        <f t="shared" si="101"/>
        <v>0.33333333333333331</v>
      </c>
      <c r="AQ761" s="57">
        <f t="shared" si="101"/>
        <v>0</v>
      </c>
      <c r="AR761" s="56">
        <f t="shared" si="101"/>
        <v>0</v>
      </c>
      <c r="AS761" s="58">
        <f t="shared" si="101"/>
        <v>4</v>
      </c>
      <c r="AT761" s="57">
        <f t="shared" si="101"/>
        <v>0</v>
      </c>
      <c r="AU761" s="56">
        <f t="shared" si="101"/>
        <v>0</v>
      </c>
      <c r="AV761" s="58">
        <f t="shared" si="101"/>
        <v>0</v>
      </c>
      <c r="AW761" s="57">
        <f t="shared" si="101"/>
        <v>0</v>
      </c>
      <c r="AX761" s="56">
        <f t="shared" si="101"/>
        <v>0</v>
      </c>
      <c r="AY761" s="55">
        <f t="shared" si="101"/>
        <v>0</v>
      </c>
      <c r="AZ761" s="54">
        <f t="shared" si="101"/>
        <v>0</v>
      </c>
      <c r="BA761" s="54">
        <f t="shared" si="101"/>
        <v>0.33333333333333331</v>
      </c>
      <c r="BB761" s="53">
        <f t="shared" si="101"/>
        <v>0</v>
      </c>
      <c r="BC761" s="52" t="s">
        <v>135</v>
      </c>
    </row>
    <row r="762" spans="2:62" ht="28.15" customHeight="1" x14ac:dyDescent="0.2">
      <c r="B762" s="30"/>
      <c r="C762" s="242">
        <v>1</v>
      </c>
      <c r="D762" s="44"/>
      <c r="E762" s="43"/>
      <c r="F762" s="43"/>
      <c r="G762" s="42"/>
      <c r="H762" s="223" t="s">
        <v>384</v>
      </c>
      <c r="I762" s="246">
        <v>54</v>
      </c>
      <c r="J762" s="246">
        <v>25</v>
      </c>
      <c r="K762" s="246">
        <v>6</v>
      </c>
      <c r="L762" s="41" t="s">
        <v>133</v>
      </c>
      <c r="M762" s="40" t="s">
        <v>132</v>
      </c>
      <c r="N762" s="41" t="s">
        <v>131</v>
      </c>
      <c r="O762" s="40" t="s">
        <v>430</v>
      </c>
      <c r="P762" s="41" t="s">
        <v>130</v>
      </c>
      <c r="Q762" s="40" t="s">
        <v>411</v>
      </c>
      <c r="R762" s="41" t="s">
        <v>129</v>
      </c>
      <c r="S762" s="40" t="s">
        <v>215</v>
      </c>
      <c r="T762" s="41" t="s">
        <v>128</v>
      </c>
      <c r="U762" s="40" t="s">
        <v>113</v>
      </c>
      <c r="V762" s="41" t="s">
        <v>127</v>
      </c>
      <c r="W762" s="40"/>
      <c r="X762" s="41" t="s">
        <v>126</v>
      </c>
      <c r="Y762" s="40"/>
      <c r="Z762" s="41" t="s">
        <v>125</v>
      </c>
      <c r="AA762" s="40"/>
      <c r="AB762" s="39"/>
      <c r="AC762" s="40"/>
      <c r="AD762" s="39" t="s">
        <v>447</v>
      </c>
      <c r="AE762" s="38" t="s">
        <v>414</v>
      </c>
      <c r="AF762" s="250"/>
      <c r="AG762" s="250"/>
      <c r="AH762" s="37"/>
      <c r="AI762" s="11"/>
      <c r="AJ762" s="233">
        <f>SUMPRODUCT(LEN($M762:$U765)-LEN(SUBSTITUTE($M762:$U765,"A", "")))</f>
        <v>32</v>
      </c>
      <c r="AK762" s="239">
        <f>SUMPRODUCT(LEN($X762:$X765)-LEN(SUBSTITUTE($X762:$X765,"A", "")))</f>
        <v>0</v>
      </c>
      <c r="AL762" s="230">
        <f>SUMPRODUCT(LEN($W762:$W765)-LEN(SUBSTITUTE($W762:$W765,"A", "")))</f>
        <v>0</v>
      </c>
      <c r="AM762" s="233">
        <f>SUMPRODUCT(LEN($M762:$U765)-LEN(SUBSTITUTE($M762:$U765,"S", "")))</f>
        <v>26</v>
      </c>
      <c r="AN762" s="239">
        <f>SUMPRODUCT(LEN($X762:$X765)-LEN(SUBSTITUTE($X762:$X765,"S", "")))</f>
        <v>0</v>
      </c>
      <c r="AO762" s="230">
        <f>SUMPRODUCT(LEN($W762:$W765)-LEN(SUBSTITUTE($W762:$W765,"S", "")))</f>
        <v>0</v>
      </c>
      <c r="AP762" s="233">
        <f>SUMPRODUCT(LEN($M762:$U765)-LEN(SUBSTITUTE($M762:$U765,"F", "")))</f>
        <v>0</v>
      </c>
      <c r="AQ762" s="239">
        <f>SUMPRODUCT(LEN($X762:$X765)-LEN(SUBSTITUTE($X762:$X765,"F", "")))</f>
        <v>0</v>
      </c>
      <c r="AR762" s="230">
        <f>SUMPRODUCT(LEN($W762:$W765)-LEN(SUBSTITUTE($W762:$W765,"F", "")))</f>
        <v>0</v>
      </c>
      <c r="AS762" s="233">
        <f>SUMPRODUCT(LEN($M762:$U765)-LEN(SUBSTITUTE($M762:$U765,"G", "")))</f>
        <v>3</v>
      </c>
      <c r="AT762" s="239">
        <f>SUMPRODUCT(LEN($X762:$X765)-LEN(SUBSTITUTE($X762:$X765,"G", "")))</f>
        <v>0</v>
      </c>
      <c r="AU762" s="230">
        <f>SUMPRODUCT(LEN($W762:$W765)-LEN(SUBSTITUTE($W762:$W765,"G", "")))</f>
        <v>0</v>
      </c>
      <c r="AV762" s="233">
        <f>SUMPRODUCT(LEN($L762:$U765)-LEN(SUBSTITUTE($L762:$U765,"M", "")))</f>
        <v>0</v>
      </c>
      <c r="AW762" s="236">
        <f>SUMPRODUCT(LEN($X762:$X765)-LEN(SUBSTITUTE($X762:$X765,"M", "")))</f>
        <v>0</v>
      </c>
      <c r="AX762" s="230">
        <f>SUMPRODUCT(LEN($W762:$W765)-LEN(SUBSTITUTE($W762:$W765,"M", "")))</f>
        <v>0</v>
      </c>
      <c r="AY762" s="291">
        <f>SUMPRODUCT(LEN($AE762:$AE765)-LEN(SUBSTITUTE($AE762:$AE765,"S", "")))</f>
        <v>0</v>
      </c>
      <c r="AZ762" s="227">
        <f>SUMPRODUCT(LEN($AE762:$AE765)-LEN(SUBSTITUTE($AE762:$AE765,"F", "")))</f>
        <v>0</v>
      </c>
      <c r="BA762" s="227">
        <f>SUMPRODUCT(LEN($AE762:$AE765)-LEN(SUBSTITUTE($AE762:$AE765,"G", "")))</f>
        <v>1</v>
      </c>
      <c r="BB762" s="294">
        <f>SUMPRODUCT(LEN($AE762:$AE765)-LEN(SUBSTITUTE($AE762:$AE765,"M", "")))</f>
        <v>0</v>
      </c>
    </row>
    <row r="763" spans="2:62" ht="28.15" customHeight="1" thickBot="1" x14ac:dyDescent="0.25">
      <c r="B763" s="30"/>
      <c r="C763" s="243"/>
      <c r="D763" s="36"/>
      <c r="E763" s="35"/>
      <c r="F763" s="35"/>
      <c r="G763" s="34"/>
      <c r="H763" s="224"/>
      <c r="I763" s="247"/>
      <c r="J763" s="247"/>
      <c r="K763" s="247"/>
      <c r="L763" s="33" t="s">
        <v>123</v>
      </c>
      <c r="M763" s="32" t="s">
        <v>377</v>
      </c>
      <c r="N763" s="33" t="s">
        <v>122</v>
      </c>
      <c r="O763" s="32" t="s">
        <v>186</v>
      </c>
      <c r="P763" s="33" t="s">
        <v>120</v>
      </c>
      <c r="Q763" s="32" t="s">
        <v>411</v>
      </c>
      <c r="R763" s="33" t="s">
        <v>119</v>
      </c>
      <c r="S763" s="32" t="s">
        <v>195</v>
      </c>
      <c r="T763" s="33" t="s">
        <v>118</v>
      </c>
      <c r="U763" s="32" t="s">
        <v>121</v>
      </c>
      <c r="V763" s="33" t="s">
        <v>117</v>
      </c>
      <c r="W763" s="32"/>
      <c r="X763" s="33" t="s">
        <v>116</v>
      </c>
      <c r="Y763" s="32"/>
      <c r="Z763" s="33" t="s">
        <v>115</v>
      </c>
      <c r="AA763" s="32"/>
      <c r="AB763" s="31"/>
      <c r="AC763" s="32"/>
      <c r="AD763" s="31"/>
      <c r="AE763" s="23"/>
      <c r="AF763" s="251"/>
      <c r="AG763" s="251"/>
      <c r="AH763" s="22"/>
      <c r="AI763" s="11"/>
      <c r="AJ763" s="234"/>
      <c r="AK763" s="240"/>
      <c r="AL763" s="231"/>
      <c r="AM763" s="234"/>
      <c r="AN763" s="240"/>
      <c r="AO763" s="231"/>
      <c r="AP763" s="234"/>
      <c r="AQ763" s="240"/>
      <c r="AR763" s="231"/>
      <c r="AS763" s="234"/>
      <c r="AT763" s="240"/>
      <c r="AU763" s="231"/>
      <c r="AV763" s="234"/>
      <c r="AW763" s="237"/>
      <c r="AX763" s="231"/>
      <c r="AY763" s="292"/>
      <c r="AZ763" s="228"/>
      <c r="BA763" s="228"/>
      <c r="BB763" s="295"/>
    </row>
    <row r="764" spans="2:62" ht="28.15" customHeight="1" x14ac:dyDescent="0.2">
      <c r="B764" s="30"/>
      <c r="C764" s="244"/>
      <c r="D764" s="29"/>
      <c r="E764" s="28"/>
      <c r="F764" s="28"/>
      <c r="G764" s="27"/>
      <c r="H764" s="225"/>
      <c r="I764" s="248"/>
      <c r="J764" s="248"/>
      <c r="K764" s="248"/>
      <c r="L764" s="26" t="s">
        <v>114</v>
      </c>
      <c r="M764" s="25" t="s">
        <v>382</v>
      </c>
      <c r="N764" s="26" t="s">
        <v>112</v>
      </c>
      <c r="O764" s="25" t="s">
        <v>418</v>
      </c>
      <c r="P764" s="26" t="s">
        <v>111</v>
      </c>
      <c r="Q764" s="25" t="s">
        <v>382</v>
      </c>
      <c r="R764" s="26" t="s">
        <v>110</v>
      </c>
      <c r="S764" s="25" t="s">
        <v>195</v>
      </c>
      <c r="T764" s="26" t="s">
        <v>109</v>
      </c>
      <c r="U764" s="25" t="s">
        <v>121</v>
      </c>
      <c r="V764" s="26" t="s">
        <v>108</v>
      </c>
      <c r="W764" s="25"/>
      <c r="X764" s="26" t="s">
        <v>107</v>
      </c>
      <c r="Y764" s="25"/>
      <c r="Z764" s="26" t="s">
        <v>106</v>
      </c>
      <c r="AA764" s="25"/>
      <c r="AB764" s="24"/>
      <c r="AC764" s="25"/>
      <c r="AD764" s="24"/>
      <c r="AE764" s="23"/>
      <c r="AF764" s="251"/>
      <c r="AG764" s="251"/>
      <c r="AH764" s="22"/>
      <c r="AI764" s="11"/>
      <c r="AJ764" s="234"/>
      <c r="AK764" s="240"/>
      <c r="AL764" s="231"/>
      <c r="AM764" s="234"/>
      <c r="AN764" s="240"/>
      <c r="AO764" s="231"/>
      <c r="AP764" s="234"/>
      <c r="AQ764" s="240"/>
      <c r="AR764" s="231"/>
      <c r="AS764" s="234"/>
      <c r="AT764" s="240"/>
      <c r="AU764" s="231"/>
      <c r="AV764" s="234"/>
      <c r="AW764" s="237"/>
      <c r="AX764" s="231"/>
      <c r="AY764" s="292"/>
      <c r="AZ764" s="228"/>
      <c r="BA764" s="228"/>
      <c r="BB764" s="295"/>
    </row>
    <row r="765" spans="2:62" ht="28.15" customHeight="1" thickBot="1" x14ac:dyDescent="0.25">
      <c r="B765" s="30"/>
      <c r="C765" s="253"/>
      <c r="D765" s="51"/>
      <c r="E765" s="50"/>
      <c r="F765" s="50"/>
      <c r="G765" s="49"/>
      <c r="H765" s="226"/>
      <c r="I765" s="254"/>
      <c r="J765" s="254"/>
      <c r="K765" s="254"/>
      <c r="L765" s="48" t="s">
        <v>105</v>
      </c>
      <c r="M765" s="47" t="s">
        <v>186</v>
      </c>
      <c r="N765" s="48" t="s">
        <v>103</v>
      </c>
      <c r="O765" s="47" t="s">
        <v>420</v>
      </c>
      <c r="P765" s="48" t="s">
        <v>102</v>
      </c>
      <c r="Q765" s="47" t="s">
        <v>631</v>
      </c>
      <c r="R765" s="48" t="s">
        <v>101</v>
      </c>
      <c r="S765" s="47" t="s">
        <v>113</v>
      </c>
      <c r="T765" s="48">
        <v>20</v>
      </c>
      <c r="U765" s="47"/>
      <c r="V765" s="48" t="s">
        <v>100</v>
      </c>
      <c r="W765" s="47"/>
      <c r="X765" s="48" t="s">
        <v>99</v>
      </c>
      <c r="Y765" s="47"/>
      <c r="Z765" s="48" t="s">
        <v>98</v>
      </c>
      <c r="AA765" s="47"/>
      <c r="AB765" s="16"/>
      <c r="AC765" s="47"/>
      <c r="AD765" s="16"/>
      <c r="AE765" s="46"/>
      <c r="AF765" s="255"/>
      <c r="AG765" s="255"/>
      <c r="AH765" s="45"/>
      <c r="AI765" s="11"/>
      <c r="AJ765" s="235"/>
      <c r="AK765" s="241"/>
      <c r="AL765" s="232"/>
      <c r="AM765" s="235"/>
      <c r="AN765" s="241"/>
      <c r="AO765" s="232"/>
      <c r="AP765" s="235"/>
      <c r="AQ765" s="241"/>
      <c r="AR765" s="232"/>
      <c r="AS765" s="235"/>
      <c r="AT765" s="241"/>
      <c r="AU765" s="232"/>
      <c r="AV765" s="235"/>
      <c r="AW765" s="238"/>
      <c r="AX765" s="232"/>
      <c r="AY765" s="293"/>
      <c r="AZ765" s="229"/>
      <c r="BA765" s="229"/>
      <c r="BB765" s="296"/>
    </row>
    <row r="766" spans="2:62" ht="28.15" customHeight="1" x14ac:dyDescent="0.2">
      <c r="B766" s="30"/>
      <c r="C766" s="242">
        <v>2</v>
      </c>
      <c r="D766" s="44"/>
      <c r="E766" s="43"/>
      <c r="F766" s="43"/>
      <c r="G766" s="42"/>
      <c r="H766" s="223"/>
      <c r="I766" s="246">
        <v>78</v>
      </c>
      <c r="J766" s="246">
        <v>28</v>
      </c>
      <c r="K766" s="246">
        <v>8</v>
      </c>
      <c r="L766" s="41" t="s">
        <v>133</v>
      </c>
      <c r="M766" s="40" t="s">
        <v>132</v>
      </c>
      <c r="N766" s="41" t="s">
        <v>131</v>
      </c>
      <c r="O766" s="40" t="s">
        <v>417</v>
      </c>
      <c r="P766" s="41" t="s">
        <v>130</v>
      </c>
      <c r="Q766" s="40" t="s">
        <v>485</v>
      </c>
      <c r="R766" s="41" t="s">
        <v>129</v>
      </c>
      <c r="S766" s="40" t="s">
        <v>428</v>
      </c>
      <c r="T766" s="41" t="s">
        <v>128</v>
      </c>
      <c r="U766" s="40" t="s">
        <v>113</v>
      </c>
      <c r="V766" s="41" t="s">
        <v>127</v>
      </c>
      <c r="W766" s="40"/>
      <c r="X766" s="41" t="s">
        <v>126</v>
      </c>
      <c r="Y766" s="40"/>
      <c r="Z766" s="41" t="s">
        <v>125</v>
      </c>
      <c r="AA766" s="40"/>
      <c r="AB766" s="39"/>
      <c r="AC766" s="40"/>
      <c r="AD766" s="39" t="s">
        <v>858</v>
      </c>
      <c r="AE766" s="38"/>
      <c r="AF766" s="250"/>
      <c r="AG766" s="250"/>
      <c r="AH766" s="37"/>
      <c r="AI766" s="11"/>
      <c r="AJ766" s="233">
        <f>SUMPRODUCT(LEN($M766:$U769)-LEN(SUBSTITUTE($M766:$U769,"A", "")))</f>
        <v>30</v>
      </c>
      <c r="AK766" s="239">
        <f>SUMPRODUCT(LEN($X766:$X769)-LEN(SUBSTITUTE($X766:$X769,"A", "")))</f>
        <v>0</v>
      </c>
      <c r="AL766" s="230">
        <f>SUMPRODUCT(LEN($W766:$W769)-LEN(SUBSTITUTE($W766:$W769,"A", "")))</f>
        <v>0</v>
      </c>
      <c r="AM766" s="233">
        <f>SUMPRODUCT(LEN($M766:$U769)-LEN(SUBSTITUTE($M766:$U769,"S", "")))</f>
        <v>25</v>
      </c>
      <c r="AN766" s="239">
        <f>SUMPRODUCT(LEN($X766:$X769)-LEN(SUBSTITUTE($X766:$X769,"S", "")))</f>
        <v>0</v>
      </c>
      <c r="AO766" s="230">
        <f>SUMPRODUCT(LEN($W766:$W769)-LEN(SUBSTITUTE($W766:$W769,"S", "")))</f>
        <v>0</v>
      </c>
      <c r="AP766" s="233">
        <f>SUMPRODUCT(LEN($M766:$U769)-LEN(SUBSTITUTE($M766:$U769,"F", "")))</f>
        <v>1</v>
      </c>
      <c r="AQ766" s="239">
        <f>SUMPRODUCT(LEN($X766:$X769)-LEN(SUBSTITUTE($X766:$X769,"F", "")))</f>
        <v>0</v>
      </c>
      <c r="AR766" s="230">
        <f>SUMPRODUCT(LEN($W766:$W769)-LEN(SUBSTITUTE($W766:$W769,"F", "")))</f>
        <v>0</v>
      </c>
      <c r="AS766" s="233">
        <f>SUMPRODUCT(LEN($M766:$U769)-LEN(SUBSTITUTE($M766:$U769,"G", "")))</f>
        <v>6</v>
      </c>
      <c r="AT766" s="239">
        <f>SUMPRODUCT(LEN($X766:$X769)-LEN(SUBSTITUTE($X766:$X769,"G", "")))</f>
        <v>0</v>
      </c>
      <c r="AU766" s="230">
        <f>SUMPRODUCT(LEN($W766:$W769)-LEN(SUBSTITUTE($W766:$W769,"G", "")))</f>
        <v>0</v>
      </c>
      <c r="AV766" s="233">
        <f>SUMPRODUCT(LEN($L766:$U769)-LEN(SUBSTITUTE($L766:$U769,"M", "")))</f>
        <v>0</v>
      </c>
      <c r="AW766" s="236">
        <f>SUMPRODUCT(LEN($X766:$X769)-LEN(SUBSTITUTE($X766:$X769,"M", "")))</f>
        <v>0</v>
      </c>
      <c r="AX766" s="230">
        <f>SUMPRODUCT(LEN($W766:$W769)-LEN(SUBSTITUTE($W766:$W769,"M", "")))</f>
        <v>0</v>
      </c>
      <c r="AY766" s="291">
        <f>SUMPRODUCT(LEN($AE766:$AE769)-LEN(SUBSTITUTE($AE766:$AE769,"S", "")))</f>
        <v>0</v>
      </c>
      <c r="AZ766" s="227">
        <f>SUMPRODUCT(LEN($AE766:$AE769)-LEN(SUBSTITUTE($AE766:$AE769,"F", "")))</f>
        <v>0</v>
      </c>
      <c r="BA766" s="227">
        <f>SUMPRODUCT(LEN($AE766:$AE769)-LEN(SUBSTITUTE($AE766:$AE769,"G", "")))</f>
        <v>0</v>
      </c>
      <c r="BB766" s="294">
        <f>SUMPRODUCT(LEN($AE766:$AE769)-LEN(SUBSTITUTE($AE766:$AE769,"M", "")))</f>
        <v>0</v>
      </c>
    </row>
    <row r="767" spans="2:62" ht="28.15" customHeight="1" thickBot="1" x14ac:dyDescent="0.25">
      <c r="B767" s="30"/>
      <c r="C767" s="243"/>
      <c r="D767" s="36"/>
      <c r="E767" s="35"/>
      <c r="F767" s="35"/>
      <c r="G767" s="34"/>
      <c r="H767" s="224"/>
      <c r="I767" s="247"/>
      <c r="J767" s="247"/>
      <c r="K767" s="247"/>
      <c r="L767" s="33" t="s">
        <v>123</v>
      </c>
      <c r="M767" s="32" t="s">
        <v>399</v>
      </c>
      <c r="N767" s="33" t="s">
        <v>122</v>
      </c>
      <c r="O767" s="32" t="s">
        <v>382</v>
      </c>
      <c r="P767" s="33" t="s">
        <v>120</v>
      </c>
      <c r="Q767" s="32" t="s">
        <v>1009</v>
      </c>
      <c r="R767" s="33" t="s">
        <v>119</v>
      </c>
      <c r="S767" s="32" t="s">
        <v>195</v>
      </c>
      <c r="T767" s="33" t="s">
        <v>118</v>
      </c>
      <c r="U767" s="32" t="s">
        <v>121</v>
      </c>
      <c r="V767" s="33" t="s">
        <v>117</v>
      </c>
      <c r="W767" s="32"/>
      <c r="X767" s="33" t="s">
        <v>116</v>
      </c>
      <c r="Y767" s="32"/>
      <c r="Z767" s="33" t="s">
        <v>115</v>
      </c>
      <c r="AA767" s="32"/>
      <c r="AB767" s="31"/>
      <c r="AC767" s="32"/>
      <c r="AD767" s="31"/>
      <c r="AE767" s="23"/>
      <c r="AF767" s="251"/>
      <c r="AG767" s="251"/>
      <c r="AH767" s="22"/>
      <c r="AI767" s="11"/>
      <c r="AJ767" s="234"/>
      <c r="AK767" s="240"/>
      <c r="AL767" s="231"/>
      <c r="AM767" s="234"/>
      <c r="AN767" s="240"/>
      <c r="AO767" s="231"/>
      <c r="AP767" s="234"/>
      <c r="AQ767" s="240"/>
      <c r="AR767" s="231"/>
      <c r="AS767" s="234"/>
      <c r="AT767" s="240"/>
      <c r="AU767" s="231"/>
      <c r="AV767" s="234"/>
      <c r="AW767" s="237"/>
      <c r="AX767" s="231"/>
      <c r="AY767" s="292"/>
      <c r="AZ767" s="228"/>
      <c r="BA767" s="228"/>
      <c r="BB767" s="295"/>
    </row>
    <row r="768" spans="2:62" ht="28.15" customHeight="1" x14ac:dyDescent="0.2">
      <c r="B768" s="30"/>
      <c r="C768" s="244"/>
      <c r="D768" s="29"/>
      <c r="E768" s="28"/>
      <c r="F768" s="28"/>
      <c r="G768" s="27"/>
      <c r="H768" s="225"/>
      <c r="I768" s="248"/>
      <c r="J768" s="248"/>
      <c r="K768" s="248"/>
      <c r="L768" s="26" t="s">
        <v>114</v>
      </c>
      <c r="M768" s="25" t="s">
        <v>389</v>
      </c>
      <c r="N768" s="26" t="s">
        <v>112</v>
      </c>
      <c r="O768" s="25" t="s">
        <v>434</v>
      </c>
      <c r="P768" s="26" t="s">
        <v>111</v>
      </c>
      <c r="Q768" s="25" t="s">
        <v>381</v>
      </c>
      <c r="R768" s="26" t="s">
        <v>110</v>
      </c>
      <c r="S768" s="25" t="s">
        <v>113</v>
      </c>
      <c r="T768" s="26" t="s">
        <v>109</v>
      </c>
      <c r="U768" s="25" t="s">
        <v>121</v>
      </c>
      <c r="V768" s="26" t="s">
        <v>108</v>
      </c>
      <c r="W768" s="25"/>
      <c r="X768" s="26" t="s">
        <v>107</v>
      </c>
      <c r="Y768" s="25"/>
      <c r="Z768" s="26" t="s">
        <v>106</v>
      </c>
      <c r="AA768" s="25"/>
      <c r="AB768" s="24"/>
      <c r="AC768" s="25"/>
      <c r="AD768" s="24"/>
      <c r="AE768" s="23"/>
      <c r="AF768" s="251"/>
      <c r="AG768" s="251"/>
      <c r="AH768" s="22"/>
      <c r="AI768" s="11"/>
      <c r="AJ768" s="234"/>
      <c r="AK768" s="240"/>
      <c r="AL768" s="231"/>
      <c r="AM768" s="234"/>
      <c r="AN768" s="240"/>
      <c r="AO768" s="231"/>
      <c r="AP768" s="234"/>
      <c r="AQ768" s="240"/>
      <c r="AR768" s="231"/>
      <c r="AS768" s="234"/>
      <c r="AT768" s="240"/>
      <c r="AU768" s="231"/>
      <c r="AV768" s="234"/>
      <c r="AW768" s="237"/>
      <c r="AX768" s="231"/>
      <c r="AY768" s="292"/>
      <c r="AZ768" s="228"/>
      <c r="BA768" s="228"/>
      <c r="BB768" s="295"/>
    </row>
    <row r="769" spans="2:62" ht="28.15" customHeight="1" thickBot="1" x14ac:dyDescent="0.25">
      <c r="B769" s="30"/>
      <c r="C769" s="253"/>
      <c r="D769" s="51"/>
      <c r="E769" s="50"/>
      <c r="F769" s="50"/>
      <c r="G769" s="49"/>
      <c r="H769" s="226"/>
      <c r="I769" s="254"/>
      <c r="J769" s="254"/>
      <c r="K769" s="254"/>
      <c r="L769" s="48" t="s">
        <v>105</v>
      </c>
      <c r="M769" s="47" t="s">
        <v>376</v>
      </c>
      <c r="N769" s="48" t="s">
        <v>103</v>
      </c>
      <c r="O769" s="47" t="s">
        <v>1008</v>
      </c>
      <c r="P769" s="48" t="s">
        <v>102</v>
      </c>
      <c r="Q769" s="47" t="s">
        <v>443</v>
      </c>
      <c r="R769" s="48" t="s">
        <v>101</v>
      </c>
      <c r="S769" s="47" t="s">
        <v>113</v>
      </c>
      <c r="T769" s="48">
        <v>20</v>
      </c>
      <c r="U769" s="47" t="s">
        <v>121</v>
      </c>
      <c r="V769" s="48" t="s">
        <v>100</v>
      </c>
      <c r="W769" s="47"/>
      <c r="X769" s="48" t="s">
        <v>99</v>
      </c>
      <c r="Y769" s="47"/>
      <c r="Z769" s="48" t="s">
        <v>98</v>
      </c>
      <c r="AA769" s="47"/>
      <c r="AB769" s="16"/>
      <c r="AC769" s="47"/>
      <c r="AD769" s="16"/>
      <c r="AE769" s="46"/>
      <c r="AF769" s="255"/>
      <c r="AG769" s="255"/>
      <c r="AH769" s="45"/>
      <c r="AI769" s="11"/>
      <c r="AJ769" s="235"/>
      <c r="AK769" s="241"/>
      <c r="AL769" s="232"/>
      <c r="AM769" s="235"/>
      <c r="AN769" s="241"/>
      <c r="AO769" s="232"/>
      <c r="AP769" s="235"/>
      <c r="AQ769" s="241"/>
      <c r="AR769" s="232"/>
      <c r="AS769" s="235"/>
      <c r="AT769" s="241"/>
      <c r="AU769" s="232"/>
      <c r="AV769" s="235"/>
      <c r="AW769" s="238"/>
      <c r="AX769" s="232"/>
      <c r="AY769" s="293"/>
      <c r="AZ769" s="229"/>
      <c r="BA769" s="229"/>
      <c r="BB769" s="296"/>
    </row>
    <row r="770" spans="2:62" ht="28.15" customHeight="1" x14ac:dyDescent="0.2">
      <c r="B770" s="30"/>
      <c r="C770" s="242">
        <v>3</v>
      </c>
      <c r="D770" s="44"/>
      <c r="E770" s="43"/>
      <c r="F770" s="43"/>
      <c r="G770" s="42"/>
      <c r="H770" s="223"/>
      <c r="I770" s="246">
        <v>61</v>
      </c>
      <c r="J770" s="246">
        <v>23</v>
      </c>
      <c r="K770" s="246">
        <v>9</v>
      </c>
      <c r="L770" s="41" t="s">
        <v>133</v>
      </c>
      <c r="M770" s="40" t="s">
        <v>399</v>
      </c>
      <c r="N770" s="41" t="s">
        <v>131</v>
      </c>
      <c r="O770" s="40" t="s">
        <v>399</v>
      </c>
      <c r="P770" s="41" t="s">
        <v>130</v>
      </c>
      <c r="Q770" s="40" t="s">
        <v>217</v>
      </c>
      <c r="R770" s="41" t="s">
        <v>129</v>
      </c>
      <c r="S770" s="40" t="s">
        <v>121</v>
      </c>
      <c r="T770" s="41" t="s">
        <v>128</v>
      </c>
      <c r="U770" s="40"/>
      <c r="V770" s="41" t="s">
        <v>127</v>
      </c>
      <c r="W770" s="40"/>
      <c r="X770" s="41" t="s">
        <v>126</v>
      </c>
      <c r="Y770" s="40"/>
      <c r="Z770" s="41" t="s">
        <v>125</v>
      </c>
      <c r="AA770" s="40"/>
      <c r="AB770" s="39"/>
      <c r="AC770" s="40"/>
      <c r="AD770" s="39" t="s">
        <v>1007</v>
      </c>
      <c r="AE770" s="38"/>
      <c r="AF770" s="250"/>
      <c r="AG770" s="250"/>
      <c r="AH770" s="37"/>
      <c r="AI770" s="11"/>
      <c r="AJ770" s="233">
        <f>SUMPRODUCT(LEN($M770:$U773)-LEN(SUBSTITUTE($M770:$U773,"A", "")))</f>
        <v>21</v>
      </c>
      <c r="AK770" s="239">
        <f>SUMPRODUCT(LEN($X770:$X773)-LEN(SUBSTITUTE($X770:$X773,"A", "")))</f>
        <v>0</v>
      </c>
      <c r="AL770" s="230">
        <f>SUMPRODUCT(LEN($W770:$W773)-LEN(SUBSTITUTE($W770:$W773,"A", "")))</f>
        <v>0</v>
      </c>
      <c r="AM770" s="233">
        <f>SUMPRODUCT(LEN($M770:$U773)-LEN(SUBSTITUTE($M770:$U773,"S", "")))</f>
        <v>8</v>
      </c>
      <c r="AN770" s="239">
        <f>SUMPRODUCT(LEN($X770:$X773)-LEN(SUBSTITUTE($X770:$X773,"S", "")))</f>
        <v>0</v>
      </c>
      <c r="AO770" s="230">
        <f>SUMPRODUCT(LEN($W770:$W773)-LEN(SUBSTITUTE($W770:$W773,"S", "")))</f>
        <v>0</v>
      </c>
      <c r="AP770" s="233">
        <f>SUMPRODUCT(LEN($M770:$U773)-LEN(SUBSTITUTE($M770:$U773,"F", "")))</f>
        <v>0</v>
      </c>
      <c r="AQ770" s="239">
        <f>SUMPRODUCT(LEN($X770:$X773)-LEN(SUBSTITUTE($X770:$X773,"F", "")))</f>
        <v>0</v>
      </c>
      <c r="AR770" s="230">
        <f>SUMPRODUCT(LEN($W770:$W773)-LEN(SUBSTITUTE($W770:$W773,"F", "")))</f>
        <v>0</v>
      </c>
      <c r="AS770" s="233">
        <f>SUMPRODUCT(LEN($M770:$U773)-LEN(SUBSTITUTE($M770:$U773,"G", "")))</f>
        <v>3</v>
      </c>
      <c r="AT770" s="239">
        <f>SUMPRODUCT(LEN($X770:$X773)-LEN(SUBSTITUTE($X770:$X773,"G", "")))</f>
        <v>0</v>
      </c>
      <c r="AU770" s="230">
        <f>SUMPRODUCT(LEN($W770:$W773)-LEN(SUBSTITUTE($W770:$W773,"G", "")))</f>
        <v>0</v>
      </c>
      <c r="AV770" s="233">
        <f>SUMPRODUCT(LEN($L770:$U773)-LEN(SUBSTITUTE($L770:$U773,"M", "")))</f>
        <v>0</v>
      </c>
      <c r="AW770" s="236">
        <f>SUMPRODUCT(LEN($X770:$X773)-LEN(SUBSTITUTE($X770:$X773,"M", "")))</f>
        <v>0</v>
      </c>
      <c r="AX770" s="230">
        <f>SUMPRODUCT(LEN($W770:$W773)-LEN(SUBSTITUTE($W770:$W773,"M", "")))</f>
        <v>0</v>
      </c>
      <c r="AY770" s="291">
        <f>SUMPRODUCT(LEN($AE770:$AE773)-LEN(SUBSTITUTE($AE770:$AE773,"S", "")))</f>
        <v>0</v>
      </c>
      <c r="AZ770" s="227">
        <f>SUMPRODUCT(LEN($AE770:$AE773)-LEN(SUBSTITUTE($AE770:$AE773,"F", "")))</f>
        <v>0</v>
      </c>
      <c r="BA770" s="227">
        <f>SUMPRODUCT(LEN($AE770:$AE773)-LEN(SUBSTITUTE($AE770:$AE773,"G", "")))</f>
        <v>0</v>
      </c>
      <c r="BB770" s="294">
        <f>SUMPRODUCT(LEN($AE770:$AE773)-LEN(SUBSTITUTE($AE770:$AE773,"M", "")))</f>
        <v>0</v>
      </c>
    </row>
    <row r="771" spans="2:62" ht="28.15" customHeight="1" thickBot="1" x14ac:dyDescent="0.25">
      <c r="B771" s="30"/>
      <c r="C771" s="243"/>
      <c r="D771" s="36"/>
      <c r="E771" s="35"/>
      <c r="F771" s="35"/>
      <c r="G771" s="34"/>
      <c r="H771" s="224"/>
      <c r="I771" s="247"/>
      <c r="J771" s="247"/>
      <c r="K771" s="247"/>
      <c r="L771" s="33" t="s">
        <v>123</v>
      </c>
      <c r="M771" s="32" t="s">
        <v>186</v>
      </c>
      <c r="N771" s="33" t="s">
        <v>122</v>
      </c>
      <c r="O771" s="32" t="s">
        <v>186</v>
      </c>
      <c r="P771" s="33" t="s">
        <v>120</v>
      </c>
      <c r="Q771" s="32" t="s">
        <v>104</v>
      </c>
      <c r="R771" s="33" t="s">
        <v>119</v>
      </c>
      <c r="S771" s="32" t="s">
        <v>121</v>
      </c>
      <c r="T771" s="33" t="s">
        <v>118</v>
      </c>
      <c r="U771" s="32"/>
      <c r="V771" s="33" t="s">
        <v>117</v>
      </c>
      <c r="W771" s="32"/>
      <c r="X771" s="33" t="s">
        <v>116</v>
      </c>
      <c r="Y771" s="32"/>
      <c r="Z771" s="33" t="s">
        <v>115</v>
      </c>
      <c r="AA771" s="32"/>
      <c r="AB771" s="31"/>
      <c r="AC771" s="32"/>
      <c r="AD771" s="31" t="s">
        <v>1006</v>
      </c>
      <c r="AE771" s="23"/>
      <c r="AF771" s="251"/>
      <c r="AG771" s="251"/>
      <c r="AH771" s="22"/>
      <c r="AI771" s="11"/>
      <c r="AJ771" s="234"/>
      <c r="AK771" s="240"/>
      <c r="AL771" s="231"/>
      <c r="AM771" s="234"/>
      <c r="AN771" s="240"/>
      <c r="AO771" s="231"/>
      <c r="AP771" s="234"/>
      <c r="AQ771" s="240"/>
      <c r="AR771" s="231"/>
      <c r="AS771" s="234"/>
      <c r="AT771" s="240"/>
      <c r="AU771" s="231"/>
      <c r="AV771" s="234"/>
      <c r="AW771" s="237"/>
      <c r="AX771" s="231"/>
      <c r="AY771" s="292"/>
      <c r="AZ771" s="228"/>
      <c r="BA771" s="228"/>
      <c r="BB771" s="295"/>
    </row>
    <row r="772" spans="2:62" ht="28.15" customHeight="1" x14ac:dyDescent="0.2">
      <c r="B772" s="30"/>
      <c r="C772" s="244"/>
      <c r="D772" s="29"/>
      <c r="E772" s="28"/>
      <c r="F772" s="28"/>
      <c r="G772" s="27"/>
      <c r="H772" s="225"/>
      <c r="I772" s="248"/>
      <c r="J772" s="248"/>
      <c r="K772" s="248"/>
      <c r="L772" s="26" t="s">
        <v>114</v>
      </c>
      <c r="M772" s="25" t="s">
        <v>187</v>
      </c>
      <c r="N772" s="26" t="s">
        <v>112</v>
      </c>
      <c r="O772" s="25" t="s">
        <v>186</v>
      </c>
      <c r="P772" s="26" t="s">
        <v>111</v>
      </c>
      <c r="Q772" s="25" t="s">
        <v>113</v>
      </c>
      <c r="R772" s="26" t="s">
        <v>110</v>
      </c>
      <c r="S772" s="25"/>
      <c r="T772" s="26" t="s">
        <v>109</v>
      </c>
      <c r="U772" s="25"/>
      <c r="V772" s="26" t="s">
        <v>108</v>
      </c>
      <c r="W772" s="25"/>
      <c r="X772" s="26" t="s">
        <v>107</v>
      </c>
      <c r="Y772" s="25"/>
      <c r="Z772" s="26" t="s">
        <v>106</v>
      </c>
      <c r="AA772" s="25"/>
      <c r="AB772" s="24"/>
      <c r="AC772" s="25"/>
      <c r="AD772" s="24" t="s">
        <v>1005</v>
      </c>
      <c r="AE772" s="23"/>
      <c r="AF772" s="251"/>
      <c r="AG772" s="251"/>
      <c r="AH772" s="22"/>
      <c r="AI772" s="11"/>
      <c r="AJ772" s="234"/>
      <c r="AK772" s="240"/>
      <c r="AL772" s="231"/>
      <c r="AM772" s="234"/>
      <c r="AN772" s="240"/>
      <c r="AO772" s="231"/>
      <c r="AP772" s="234"/>
      <c r="AQ772" s="240"/>
      <c r="AR772" s="231"/>
      <c r="AS772" s="234"/>
      <c r="AT772" s="240"/>
      <c r="AU772" s="231"/>
      <c r="AV772" s="234"/>
      <c r="AW772" s="237"/>
      <c r="AX772" s="231"/>
      <c r="AY772" s="292"/>
      <c r="AZ772" s="228"/>
      <c r="BA772" s="228"/>
      <c r="BB772" s="295"/>
    </row>
    <row r="773" spans="2:62" ht="28.15" customHeight="1" thickBot="1" x14ac:dyDescent="0.25">
      <c r="B773" s="21"/>
      <c r="C773" s="245"/>
      <c r="D773" s="20"/>
      <c r="E773" s="19"/>
      <c r="F773" s="19"/>
      <c r="G773" s="18"/>
      <c r="H773" s="226"/>
      <c r="I773" s="249"/>
      <c r="J773" s="249"/>
      <c r="K773" s="249"/>
      <c r="L773" s="17" t="s">
        <v>105</v>
      </c>
      <c r="M773" s="15" t="s">
        <v>389</v>
      </c>
      <c r="N773" s="17" t="s">
        <v>103</v>
      </c>
      <c r="O773" s="15" t="s">
        <v>186</v>
      </c>
      <c r="P773" s="17" t="s">
        <v>102</v>
      </c>
      <c r="Q773" s="15" t="s">
        <v>113</v>
      </c>
      <c r="R773" s="17" t="s">
        <v>101</v>
      </c>
      <c r="S773" s="15"/>
      <c r="T773" s="17">
        <v>20</v>
      </c>
      <c r="U773" s="15"/>
      <c r="V773" s="17" t="s">
        <v>100</v>
      </c>
      <c r="W773" s="15"/>
      <c r="X773" s="17" t="s">
        <v>99</v>
      </c>
      <c r="Y773" s="15"/>
      <c r="Z773" s="17" t="s">
        <v>98</v>
      </c>
      <c r="AA773" s="15"/>
      <c r="AB773" s="16"/>
      <c r="AC773" s="15"/>
      <c r="AD773" s="14"/>
      <c r="AE773" s="13"/>
      <c r="AF773" s="252"/>
      <c r="AG773" s="252"/>
      <c r="AH773" s="12"/>
      <c r="AI773" s="11"/>
      <c r="AJ773" s="235"/>
      <c r="AK773" s="241"/>
      <c r="AL773" s="232"/>
      <c r="AM773" s="235"/>
      <c r="AN773" s="241"/>
      <c r="AO773" s="232"/>
      <c r="AP773" s="235"/>
      <c r="AQ773" s="241"/>
      <c r="AR773" s="232"/>
      <c r="AS773" s="235"/>
      <c r="AT773" s="241"/>
      <c r="AU773" s="232"/>
      <c r="AV773" s="235"/>
      <c r="AW773" s="238"/>
      <c r="AX773" s="232"/>
      <c r="AY773" s="293"/>
      <c r="AZ773" s="229"/>
      <c r="BA773" s="229"/>
      <c r="BB773" s="296"/>
    </row>
    <row r="774" spans="2:62" ht="85.9" customHeight="1" thickTop="1" thickBot="1" x14ac:dyDescent="0.35">
      <c r="B774" s="105" t="s">
        <v>174</v>
      </c>
      <c r="C774" s="95" t="s">
        <v>173</v>
      </c>
      <c r="D774" s="100" t="s">
        <v>172</v>
      </c>
      <c r="E774" s="104" t="s">
        <v>171</v>
      </c>
      <c r="F774" s="103"/>
      <c r="G774" s="102"/>
      <c r="H774" s="101" t="s">
        <v>170</v>
      </c>
      <c r="I774" s="100" t="s">
        <v>96</v>
      </c>
      <c r="J774" s="100" t="s">
        <v>169</v>
      </c>
      <c r="K774" s="100" t="s">
        <v>97</v>
      </c>
      <c r="L774" s="256" t="s">
        <v>168</v>
      </c>
      <c r="M774" s="262"/>
      <c r="N774" s="256" t="s">
        <v>167</v>
      </c>
      <c r="O774" s="262"/>
      <c r="P774" s="256" t="s">
        <v>167</v>
      </c>
      <c r="Q774" s="257"/>
      <c r="R774" s="256" t="s">
        <v>167</v>
      </c>
      <c r="S774" s="257"/>
      <c r="T774" s="256" t="s">
        <v>167</v>
      </c>
      <c r="U774" s="257"/>
      <c r="V774" s="256" t="s">
        <v>167</v>
      </c>
      <c r="W774" s="257"/>
      <c r="X774" s="256" t="s">
        <v>167</v>
      </c>
      <c r="Y774" s="257"/>
      <c r="Z774" s="256" t="s">
        <v>167</v>
      </c>
      <c r="AA774" s="257"/>
      <c r="AB774" s="261" t="s">
        <v>166</v>
      </c>
      <c r="AC774" s="257"/>
      <c r="AD774" s="101" t="s">
        <v>165</v>
      </c>
      <c r="AE774" s="101" t="s">
        <v>164</v>
      </c>
      <c r="AF774" s="100" t="s">
        <v>163</v>
      </c>
      <c r="AG774" s="100" t="s">
        <v>162</v>
      </c>
      <c r="AH774" s="99" t="s">
        <v>161</v>
      </c>
      <c r="AI774" s="98"/>
      <c r="AJ774" s="96" t="s">
        <v>160</v>
      </c>
      <c r="AK774" s="95" t="s">
        <v>159</v>
      </c>
      <c r="AL774" s="94" t="s">
        <v>158</v>
      </c>
      <c r="AM774" s="96" t="s">
        <v>157</v>
      </c>
      <c r="AN774" s="95" t="s">
        <v>156</v>
      </c>
      <c r="AO774" s="94" t="s">
        <v>155</v>
      </c>
      <c r="AP774" s="96" t="s">
        <v>154</v>
      </c>
      <c r="AQ774" s="95" t="s">
        <v>153</v>
      </c>
      <c r="AR774" s="97" t="s">
        <v>152</v>
      </c>
      <c r="AS774" s="96" t="s">
        <v>151</v>
      </c>
      <c r="AT774" s="95" t="s">
        <v>150</v>
      </c>
      <c r="AU774" s="94" t="s">
        <v>149</v>
      </c>
      <c r="AV774" s="96" t="s">
        <v>148</v>
      </c>
      <c r="AW774" s="95" t="s">
        <v>147</v>
      </c>
      <c r="AX774" s="94" t="s">
        <v>146</v>
      </c>
      <c r="AY774" s="93" t="s">
        <v>145</v>
      </c>
      <c r="AZ774" s="92" t="s">
        <v>144</v>
      </c>
      <c r="BA774" s="92" t="s">
        <v>143</v>
      </c>
      <c r="BB774" s="91" t="s">
        <v>142</v>
      </c>
    </row>
    <row r="775" spans="2:62" ht="48" thickBot="1" x14ac:dyDescent="0.3">
      <c r="B775" s="90" t="s">
        <v>194</v>
      </c>
      <c r="C775" s="89"/>
      <c r="D775" s="88">
        <v>207</v>
      </c>
      <c r="E775" s="258"/>
      <c r="F775" s="259"/>
      <c r="G775" s="260"/>
      <c r="H775" s="87" t="s">
        <v>140</v>
      </c>
      <c r="I775" s="86"/>
      <c r="J775" s="86"/>
      <c r="K775" s="85"/>
      <c r="L775" s="84"/>
      <c r="M775" s="81"/>
      <c r="N775" s="84"/>
      <c r="O775" s="81"/>
      <c r="P775" s="84"/>
      <c r="Q775" s="81"/>
      <c r="R775" s="84"/>
      <c r="S775" s="81"/>
      <c r="T775" s="84"/>
      <c r="U775" s="81"/>
      <c r="V775" s="84"/>
      <c r="W775" s="81"/>
      <c r="X775" s="84"/>
      <c r="Y775" s="81"/>
      <c r="Z775" s="84"/>
      <c r="AA775" s="83"/>
      <c r="AB775" s="82" t="s">
        <v>139</v>
      </c>
      <c r="AC775" s="81"/>
      <c r="AD775" s="81"/>
      <c r="AE775" s="81"/>
      <c r="AF775" s="80"/>
      <c r="AG775" s="80"/>
      <c r="AH775" s="60"/>
      <c r="AI775" s="79" t="s">
        <v>138</v>
      </c>
      <c r="AJ775" s="78">
        <f t="shared" ref="AJ775:BB775" si="102">SUM(AJ777:AJ788)</f>
        <v>121</v>
      </c>
      <c r="AK775" s="77">
        <f t="shared" si="102"/>
        <v>0</v>
      </c>
      <c r="AL775" s="76">
        <f t="shared" si="102"/>
        <v>0</v>
      </c>
      <c r="AM775" s="78">
        <f t="shared" si="102"/>
        <v>37</v>
      </c>
      <c r="AN775" s="77">
        <f t="shared" si="102"/>
        <v>0</v>
      </c>
      <c r="AO775" s="76">
        <f t="shared" si="102"/>
        <v>1</v>
      </c>
      <c r="AP775" s="78">
        <f t="shared" si="102"/>
        <v>2</v>
      </c>
      <c r="AQ775" s="77">
        <f t="shared" si="102"/>
        <v>0</v>
      </c>
      <c r="AR775" s="76">
        <f t="shared" si="102"/>
        <v>0</v>
      </c>
      <c r="AS775" s="78">
        <f t="shared" si="102"/>
        <v>18</v>
      </c>
      <c r="AT775" s="77">
        <f t="shared" si="102"/>
        <v>0</v>
      </c>
      <c r="AU775" s="76">
        <f t="shared" si="102"/>
        <v>0</v>
      </c>
      <c r="AV775" s="78">
        <f t="shared" si="102"/>
        <v>0</v>
      </c>
      <c r="AW775" s="77">
        <f t="shared" si="102"/>
        <v>0</v>
      </c>
      <c r="AX775" s="76">
        <f t="shared" si="102"/>
        <v>0</v>
      </c>
      <c r="AY775" s="75">
        <f t="shared" si="102"/>
        <v>2</v>
      </c>
      <c r="AZ775" s="74">
        <f t="shared" si="102"/>
        <v>0</v>
      </c>
      <c r="BA775" s="74">
        <f t="shared" si="102"/>
        <v>1</v>
      </c>
      <c r="BB775" s="73">
        <f t="shared" si="102"/>
        <v>0</v>
      </c>
      <c r="BC775" s="72" t="s">
        <v>137</v>
      </c>
      <c r="BF775" s="5">
        <f>SUM(AJ775:AL775)/$BG$5</f>
        <v>40.333333333333336</v>
      </c>
      <c r="BG775" s="5">
        <f>SUM(AM775:AO775,AY775)/$BG$5</f>
        <v>13.333333333333334</v>
      </c>
      <c r="BH775" s="5">
        <f>SUM(AP775:AR775,AZ775)/$BG$5</f>
        <v>0.66666666666666663</v>
      </c>
      <c r="BI775" s="5">
        <f>SUM(AS775:AU775,BA775)/$BG$5</f>
        <v>6.333333333333333</v>
      </c>
      <c r="BJ775" s="5">
        <f>SUM(AV775:AX775,BB775)/$BG$5</f>
        <v>0</v>
      </c>
    </row>
    <row r="776" spans="2:62" ht="37.5" thickBot="1" x14ac:dyDescent="0.3">
      <c r="B776" s="71"/>
      <c r="C776" s="70"/>
      <c r="D776" s="69"/>
      <c r="E776" s="68"/>
      <c r="F776" s="68"/>
      <c r="G776" s="67"/>
      <c r="H776" s="66"/>
      <c r="I776" s="64"/>
      <c r="J776" s="64"/>
      <c r="K776" s="65"/>
      <c r="L776" s="64"/>
      <c r="M776" s="62"/>
      <c r="N776" s="64"/>
      <c r="O776" s="62"/>
      <c r="P776" s="64"/>
      <c r="Q776" s="62"/>
      <c r="R776" s="64"/>
      <c r="S776" s="62"/>
      <c r="T776" s="64"/>
      <c r="U776" s="62"/>
      <c r="V776" s="64"/>
      <c r="W776" s="62"/>
      <c r="X776" s="64"/>
      <c r="Y776" s="62"/>
      <c r="Z776" s="64"/>
      <c r="AA776" s="62"/>
      <c r="AB776" s="63"/>
      <c r="AC776" s="62"/>
      <c r="AD776" s="62"/>
      <c r="AE776" s="62"/>
      <c r="AF776" s="61"/>
      <c r="AG776" s="61"/>
      <c r="AH776" s="60"/>
      <c r="AI776" s="59" t="s">
        <v>136</v>
      </c>
      <c r="AJ776" s="58">
        <f t="shared" ref="AJ776:BB776" si="103">AJ775/3</f>
        <v>40.333333333333336</v>
      </c>
      <c r="AK776" s="57">
        <f t="shared" si="103"/>
        <v>0</v>
      </c>
      <c r="AL776" s="56">
        <f t="shared" si="103"/>
        <v>0</v>
      </c>
      <c r="AM776" s="58">
        <f t="shared" si="103"/>
        <v>12.333333333333334</v>
      </c>
      <c r="AN776" s="57">
        <f t="shared" si="103"/>
        <v>0</v>
      </c>
      <c r="AO776" s="56">
        <f t="shared" si="103"/>
        <v>0.33333333333333331</v>
      </c>
      <c r="AP776" s="58">
        <f t="shared" si="103"/>
        <v>0.66666666666666663</v>
      </c>
      <c r="AQ776" s="57">
        <f t="shared" si="103"/>
        <v>0</v>
      </c>
      <c r="AR776" s="56">
        <f t="shared" si="103"/>
        <v>0</v>
      </c>
      <c r="AS776" s="58">
        <f t="shared" si="103"/>
        <v>6</v>
      </c>
      <c r="AT776" s="57">
        <f t="shared" si="103"/>
        <v>0</v>
      </c>
      <c r="AU776" s="56">
        <f t="shared" si="103"/>
        <v>0</v>
      </c>
      <c r="AV776" s="58">
        <f t="shared" si="103"/>
        <v>0</v>
      </c>
      <c r="AW776" s="57">
        <f t="shared" si="103"/>
        <v>0</v>
      </c>
      <c r="AX776" s="56">
        <f t="shared" si="103"/>
        <v>0</v>
      </c>
      <c r="AY776" s="55">
        <f t="shared" si="103"/>
        <v>0.66666666666666663</v>
      </c>
      <c r="AZ776" s="54">
        <f t="shared" si="103"/>
        <v>0</v>
      </c>
      <c r="BA776" s="54">
        <f t="shared" si="103"/>
        <v>0.33333333333333331</v>
      </c>
      <c r="BB776" s="53">
        <f t="shared" si="103"/>
        <v>0</v>
      </c>
      <c r="BC776" s="52" t="s">
        <v>135</v>
      </c>
    </row>
    <row r="777" spans="2:62" ht="28.15" customHeight="1" x14ac:dyDescent="0.2">
      <c r="B777" s="30"/>
      <c r="C777" s="242">
        <v>1</v>
      </c>
      <c r="D777" s="44"/>
      <c r="E777" s="43"/>
      <c r="F777" s="43"/>
      <c r="G777" s="42"/>
      <c r="H777" s="223" t="s">
        <v>384</v>
      </c>
      <c r="I777" s="246">
        <v>70</v>
      </c>
      <c r="J777" s="246">
        <v>24</v>
      </c>
      <c r="K777" s="246">
        <v>7</v>
      </c>
      <c r="L777" s="41" t="s">
        <v>133</v>
      </c>
      <c r="M777" s="40" t="s">
        <v>132</v>
      </c>
      <c r="N777" s="41" t="s">
        <v>131</v>
      </c>
      <c r="O777" s="40" t="s">
        <v>377</v>
      </c>
      <c r="P777" s="41" t="s">
        <v>130</v>
      </c>
      <c r="Q777" s="40" t="s">
        <v>613</v>
      </c>
      <c r="R777" s="41" t="s">
        <v>129</v>
      </c>
      <c r="S777" s="40" t="s">
        <v>175</v>
      </c>
      <c r="T777" s="41" t="s">
        <v>128</v>
      </c>
      <c r="U777" s="40" t="s">
        <v>121</v>
      </c>
      <c r="V777" s="41" t="s">
        <v>127</v>
      </c>
      <c r="W777" s="40"/>
      <c r="X777" s="41" t="s">
        <v>126</v>
      </c>
      <c r="Y777" s="40"/>
      <c r="Z777" s="41" t="s">
        <v>125</v>
      </c>
      <c r="AA777" s="40"/>
      <c r="AB777" s="39"/>
      <c r="AC777" s="40"/>
      <c r="AD777" s="39" t="s">
        <v>175</v>
      </c>
      <c r="AE777" s="38" t="s">
        <v>390</v>
      </c>
      <c r="AF777" s="250"/>
      <c r="AG777" s="250"/>
      <c r="AH777" s="37"/>
      <c r="AI777" s="11"/>
      <c r="AJ777" s="233">
        <f>SUMPRODUCT(LEN($M777:$U780)-LEN(SUBSTITUTE($M777:$U780,"A", "")))</f>
        <v>30</v>
      </c>
      <c r="AK777" s="239">
        <f>SUMPRODUCT(LEN($X777:$X780)-LEN(SUBSTITUTE($X777:$X780,"A", "")))</f>
        <v>0</v>
      </c>
      <c r="AL777" s="230">
        <f>SUMPRODUCT(LEN($W777:$W780)-LEN(SUBSTITUTE($W777:$W780,"A", "")))</f>
        <v>0</v>
      </c>
      <c r="AM777" s="233">
        <f>SUMPRODUCT(LEN($M777:$U780)-LEN(SUBSTITUTE($M777:$U780,"S", "")))</f>
        <v>9</v>
      </c>
      <c r="AN777" s="239">
        <f>SUMPRODUCT(LEN($X777:$X780)-LEN(SUBSTITUTE($X777:$X780,"S", "")))</f>
        <v>0</v>
      </c>
      <c r="AO777" s="230">
        <f>SUMPRODUCT(LEN($W777:$W780)-LEN(SUBSTITUTE($W777:$W780,"S", "")))</f>
        <v>0</v>
      </c>
      <c r="AP777" s="233">
        <f>SUMPRODUCT(LEN($M777:$U780)-LEN(SUBSTITUTE($M777:$U780,"F", "")))</f>
        <v>0</v>
      </c>
      <c r="AQ777" s="239">
        <f>SUMPRODUCT(LEN($X777:$X780)-LEN(SUBSTITUTE($X777:$X780,"F", "")))</f>
        <v>0</v>
      </c>
      <c r="AR777" s="230">
        <f>SUMPRODUCT(LEN($W777:$W780)-LEN(SUBSTITUTE($W777:$W780,"F", "")))</f>
        <v>0</v>
      </c>
      <c r="AS777" s="233">
        <f>SUMPRODUCT(LEN($M777:$U780)-LEN(SUBSTITUTE($M777:$U780,"G", "")))</f>
        <v>4</v>
      </c>
      <c r="AT777" s="239">
        <f>SUMPRODUCT(LEN($X777:$X780)-LEN(SUBSTITUTE($X777:$X780,"G", "")))</f>
        <v>0</v>
      </c>
      <c r="AU777" s="230">
        <f>SUMPRODUCT(LEN($W777:$W780)-LEN(SUBSTITUTE($W777:$W780,"G", "")))</f>
        <v>0</v>
      </c>
      <c r="AV777" s="233">
        <f>SUMPRODUCT(LEN($L777:$U780)-LEN(SUBSTITUTE($L777:$U780,"M", "")))</f>
        <v>0</v>
      </c>
      <c r="AW777" s="236">
        <f>SUMPRODUCT(LEN($X777:$X780)-LEN(SUBSTITUTE($X777:$X780,"M", "")))</f>
        <v>0</v>
      </c>
      <c r="AX777" s="230">
        <f>SUMPRODUCT(LEN($W777:$W780)-LEN(SUBSTITUTE($W777:$W780,"M", "")))</f>
        <v>0</v>
      </c>
      <c r="AY777" s="291">
        <f>SUMPRODUCT(LEN($AE777:$AE780)-LEN(SUBSTITUTE($AE777:$AE780,"S", "")))</f>
        <v>2</v>
      </c>
      <c r="AZ777" s="227">
        <f>SUMPRODUCT(LEN($AE777:$AE780)-LEN(SUBSTITUTE($AE777:$AE780,"F", "")))</f>
        <v>0</v>
      </c>
      <c r="BA777" s="227">
        <f>SUMPRODUCT(LEN($AE777:$AE780)-LEN(SUBSTITUTE($AE777:$AE780,"G", "")))</f>
        <v>1</v>
      </c>
      <c r="BB777" s="294">
        <f>SUMPRODUCT(LEN($AE777:$AE780)-LEN(SUBSTITUTE($AE777:$AE780,"M", "")))</f>
        <v>0</v>
      </c>
    </row>
    <row r="778" spans="2:62" ht="28.15" customHeight="1" thickBot="1" x14ac:dyDescent="0.25">
      <c r="B778" s="30"/>
      <c r="C778" s="243"/>
      <c r="D778" s="36"/>
      <c r="E778" s="35"/>
      <c r="F778" s="35"/>
      <c r="G778" s="34"/>
      <c r="H778" s="224"/>
      <c r="I778" s="247"/>
      <c r="J778" s="247"/>
      <c r="K778" s="247"/>
      <c r="L778" s="33" t="s">
        <v>123</v>
      </c>
      <c r="M778" s="32" t="s">
        <v>132</v>
      </c>
      <c r="N778" s="33" t="s">
        <v>122</v>
      </c>
      <c r="O778" s="32" t="s">
        <v>377</v>
      </c>
      <c r="P778" s="33" t="s">
        <v>120</v>
      </c>
      <c r="Q778" s="32" t="s">
        <v>203</v>
      </c>
      <c r="R778" s="33" t="s">
        <v>119</v>
      </c>
      <c r="S778" s="32" t="s">
        <v>175</v>
      </c>
      <c r="T778" s="33" t="s">
        <v>118</v>
      </c>
      <c r="U778" s="32"/>
      <c r="V778" s="33" t="s">
        <v>117</v>
      </c>
      <c r="W778" s="32"/>
      <c r="X778" s="33" t="s">
        <v>116</v>
      </c>
      <c r="Y778" s="32"/>
      <c r="Z778" s="33" t="s">
        <v>115</v>
      </c>
      <c r="AA778" s="32"/>
      <c r="AB778" s="31"/>
      <c r="AC778" s="32"/>
      <c r="AD778" s="31"/>
      <c r="AE778" s="23"/>
      <c r="AF778" s="251"/>
      <c r="AG778" s="251"/>
      <c r="AH778" s="22"/>
      <c r="AI778" s="11"/>
      <c r="AJ778" s="234"/>
      <c r="AK778" s="240"/>
      <c r="AL778" s="231"/>
      <c r="AM778" s="234"/>
      <c r="AN778" s="240"/>
      <c r="AO778" s="231"/>
      <c r="AP778" s="234"/>
      <c r="AQ778" s="240"/>
      <c r="AR778" s="231"/>
      <c r="AS778" s="234"/>
      <c r="AT778" s="240"/>
      <c r="AU778" s="231"/>
      <c r="AV778" s="234"/>
      <c r="AW778" s="237"/>
      <c r="AX778" s="231"/>
      <c r="AY778" s="292"/>
      <c r="AZ778" s="228"/>
      <c r="BA778" s="228"/>
      <c r="BB778" s="295"/>
    </row>
    <row r="779" spans="2:62" ht="28.15" customHeight="1" x14ac:dyDescent="0.2">
      <c r="B779" s="30"/>
      <c r="C779" s="244"/>
      <c r="D779" s="29"/>
      <c r="E779" s="28"/>
      <c r="F779" s="28"/>
      <c r="G779" s="27"/>
      <c r="H779" s="225"/>
      <c r="I779" s="248"/>
      <c r="J779" s="248"/>
      <c r="K779" s="248"/>
      <c r="L779" s="26" t="s">
        <v>114</v>
      </c>
      <c r="M779" s="25" t="s">
        <v>132</v>
      </c>
      <c r="N779" s="26" t="s">
        <v>112</v>
      </c>
      <c r="O779" s="25" t="s">
        <v>377</v>
      </c>
      <c r="P779" s="26" t="s">
        <v>111</v>
      </c>
      <c r="Q779" s="25" t="s">
        <v>217</v>
      </c>
      <c r="R779" s="26" t="s">
        <v>110</v>
      </c>
      <c r="S779" s="25" t="s">
        <v>121</v>
      </c>
      <c r="T779" s="26" t="s">
        <v>109</v>
      </c>
      <c r="U779" s="25"/>
      <c r="V779" s="26" t="s">
        <v>108</v>
      </c>
      <c r="W779" s="25"/>
      <c r="X779" s="26" t="s">
        <v>107</v>
      </c>
      <c r="Y779" s="25"/>
      <c r="Z779" s="26" t="s">
        <v>106</v>
      </c>
      <c r="AA779" s="25"/>
      <c r="AB779" s="24"/>
      <c r="AC779" s="25"/>
      <c r="AD779" s="24"/>
      <c r="AE779" s="23"/>
      <c r="AF779" s="251"/>
      <c r="AG779" s="251"/>
      <c r="AH779" s="22"/>
      <c r="AI779" s="11"/>
      <c r="AJ779" s="234"/>
      <c r="AK779" s="240"/>
      <c r="AL779" s="231"/>
      <c r="AM779" s="234"/>
      <c r="AN779" s="240"/>
      <c r="AO779" s="231"/>
      <c r="AP779" s="234"/>
      <c r="AQ779" s="240"/>
      <c r="AR779" s="231"/>
      <c r="AS779" s="234"/>
      <c r="AT779" s="240"/>
      <c r="AU779" s="231"/>
      <c r="AV779" s="234"/>
      <c r="AW779" s="237"/>
      <c r="AX779" s="231"/>
      <c r="AY779" s="292"/>
      <c r="AZ779" s="228"/>
      <c r="BA779" s="228"/>
      <c r="BB779" s="295"/>
    </row>
    <row r="780" spans="2:62" ht="28.15" customHeight="1" thickBot="1" x14ac:dyDescent="0.25">
      <c r="B780" s="30"/>
      <c r="C780" s="253"/>
      <c r="D780" s="51"/>
      <c r="E780" s="50"/>
      <c r="F780" s="50"/>
      <c r="G780" s="49"/>
      <c r="H780" s="226"/>
      <c r="I780" s="254"/>
      <c r="J780" s="254"/>
      <c r="K780" s="254"/>
      <c r="L780" s="48" t="s">
        <v>105</v>
      </c>
      <c r="M780" s="47" t="s">
        <v>132</v>
      </c>
      <c r="N780" s="48" t="s">
        <v>103</v>
      </c>
      <c r="O780" s="47" t="s">
        <v>203</v>
      </c>
      <c r="P780" s="48" t="s">
        <v>102</v>
      </c>
      <c r="Q780" s="47" t="s">
        <v>217</v>
      </c>
      <c r="R780" s="48" t="s">
        <v>101</v>
      </c>
      <c r="S780" s="47" t="s">
        <v>121</v>
      </c>
      <c r="T780" s="48">
        <v>20</v>
      </c>
      <c r="U780" s="47"/>
      <c r="V780" s="48" t="s">
        <v>100</v>
      </c>
      <c r="W780" s="47"/>
      <c r="X780" s="48" t="s">
        <v>99</v>
      </c>
      <c r="Y780" s="47"/>
      <c r="Z780" s="48" t="s">
        <v>98</v>
      </c>
      <c r="AA780" s="47"/>
      <c r="AB780" s="16"/>
      <c r="AC780" s="47"/>
      <c r="AD780" s="16"/>
      <c r="AE780" s="46"/>
      <c r="AF780" s="255"/>
      <c r="AG780" s="255"/>
      <c r="AH780" s="45"/>
      <c r="AI780" s="11"/>
      <c r="AJ780" s="235"/>
      <c r="AK780" s="241"/>
      <c r="AL780" s="232"/>
      <c r="AM780" s="235"/>
      <c r="AN780" s="241"/>
      <c r="AO780" s="232"/>
      <c r="AP780" s="235"/>
      <c r="AQ780" s="241"/>
      <c r="AR780" s="232"/>
      <c r="AS780" s="235"/>
      <c r="AT780" s="241"/>
      <c r="AU780" s="232"/>
      <c r="AV780" s="235"/>
      <c r="AW780" s="238"/>
      <c r="AX780" s="232"/>
      <c r="AY780" s="293"/>
      <c r="AZ780" s="229"/>
      <c r="BA780" s="229"/>
      <c r="BB780" s="296"/>
    </row>
    <row r="781" spans="2:62" ht="28.15" customHeight="1" x14ac:dyDescent="0.2">
      <c r="B781" s="30"/>
      <c r="C781" s="242">
        <v>2</v>
      </c>
      <c r="D781" s="44"/>
      <c r="E781" s="43"/>
      <c r="F781" s="43"/>
      <c r="G781" s="42"/>
      <c r="H781" s="223"/>
      <c r="I781" s="246">
        <v>92</v>
      </c>
      <c r="J781" s="246">
        <v>28</v>
      </c>
      <c r="K781" s="246">
        <v>7</v>
      </c>
      <c r="L781" s="41" t="s">
        <v>133</v>
      </c>
      <c r="M781" s="40" t="s">
        <v>382</v>
      </c>
      <c r="N781" s="41" t="s">
        <v>131</v>
      </c>
      <c r="O781" s="40" t="s">
        <v>1004</v>
      </c>
      <c r="P781" s="41" t="s">
        <v>130</v>
      </c>
      <c r="Q781" s="40" t="s">
        <v>417</v>
      </c>
      <c r="R781" s="41" t="s">
        <v>129</v>
      </c>
      <c r="S781" s="40" t="s">
        <v>527</v>
      </c>
      <c r="T781" s="41" t="s">
        <v>128</v>
      </c>
      <c r="U781" s="40" t="s">
        <v>195</v>
      </c>
      <c r="V781" s="41" t="s">
        <v>127</v>
      </c>
      <c r="W781" s="40" t="s">
        <v>121</v>
      </c>
      <c r="X781" s="41" t="s">
        <v>126</v>
      </c>
      <c r="Y781" s="40"/>
      <c r="Z781" s="41" t="s">
        <v>125</v>
      </c>
      <c r="AA781" s="40"/>
      <c r="AB781" s="39"/>
      <c r="AC781" s="40"/>
      <c r="AD781" s="39" t="s">
        <v>1003</v>
      </c>
      <c r="AE781" s="38"/>
      <c r="AF781" s="250">
        <v>5</v>
      </c>
      <c r="AG781" s="250"/>
      <c r="AH781" s="37"/>
      <c r="AI781" s="11"/>
      <c r="AJ781" s="233">
        <f>SUMPRODUCT(LEN($M781:$U784)-LEN(SUBSTITUTE($M781:$U784,"A", "")))</f>
        <v>53</v>
      </c>
      <c r="AK781" s="239">
        <f>SUMPRODUCT(LEN($X781:$X784)-LEN(SUBSTITUTE($X781:$X784,"A", "")))</f>
        <v>0</v>
      </c>
      <c r="AL781" s="230">
        <f>SUMPRODUCT(LEN($W781:$W784)-LEN(SUBSTITUTE($W781:$W784,"A", "")))</f>
        <v>0</v>
      </c>
      <c r="AM781" s="233">
        <f>SUMPRODUCT(LEN($M781:$U784)-LEN(SUBSTITUTE($M781:$U784,"S", "")))</f>
        <v>17</v>
      </c>
      <c r="AN781" s="239">
        <f>SUMPRODUCT(LEN($X781:$X784)-LEN(SUBSTITUTE($X781:$X784,"S", "")))</f>
        <v>0</v>
      </c>
      <c r="AO781" s="230">
        <f>SUMPRODUCT(LEN($W781:$W784)-LEN(SUBSTITUTE($W781:$W784,"S", "")))</f>
        <v>1</v>
      </c>
      <c r="AP781" s="233">
        <f>SUMPRODUCT(LEN($M781:$U784)-LEN(SUBSTITUTE($M781:$U784,"F", "")))</f>
        <v>2</v>
      </c>
      <c r="AQ781" s="239">
        <f>SUMPRODUCT(LEN($X781:$X784)-LEN(SUBSTITUTE($X781:$X784,"F", "")))</f>
        <v>0</v>
      </c>
      <c r="AR781" s="230">
        <f>SUMPRODUCT(LEN($W781:$W784)-LEN(SUBSTITUTE($W781:$W784,"F", "")))</f>
        <v>0</v>
      </c>
      <c r="AS781" s="233">
        <f>SUMPRODUCT(LEN($M781:$U784)-LEN(SUBSTITUTE($M781:$U784,"G", "")))</f>
        <v>10</v>
      </c>
      <c r="AT781" s="239">
        <f>SUMPRODUCT(LEN($X781:$X784)-LEN(SUBSTITUTE($X781:$X784,"G", "")))</f>
        <v>0</v>
      </c>
      <c r="AU781" s="230">
        <f>SUMPRODUCT(LEN($W781:$W784)-LEN(SUBSTITUTE($W781:$W784,"G", "")))</f>
        <v>0</v>
      </c>
      <c r="AV781" s="233">
        <f>SUMPRODUCT(LEN($L781:$U784)-LEN(SUBSTITUTE($L781:$U784,"M", "")))</f>
        <v>0</v>
      </c>
      <c r="AW781" s="236">
        <f>SUMPRODUCT(LEN($X781:$X784)-LEN(SUBSTITUTE($X781:$X784,"M", "")))</f>
        <v>0</v>
      </c>
      <c r="AX781" s="230">
        <f>SUMPRODUCT(LEN($W781:$W784)-LEN(SUBSTITUTE($W781:$W784,"M", "")))</f>
        <v>0</v>
      </c>
      <c r="AY781" s="291">
        <f>SUMPRODUCT(LEN($AE781:$AE784)-LEN(SUBSTITUTE($AE781:$AE784,"S", "")))</f>
        <v>0</v>
      </c>
      <c r="AZ781" s="227">
        <f>SUMPRODUCT(LEN($AE781:$AE784)-LEN(SUBSTITUTE($AE781:$AE784,"F", "")))</f>
        <v>0</v>
      </c>
      <c r="BA781" s="227">
        <f>SUMPRODUCT(LEN($AE781:$AE784)-LEN(SUBSTITUTE($AE781:$AE784,"G", "")))</f>
        <v>0</v>
      </c>
      <c r="BB781" s="294">
        <f>SUMPRODUCT(LEN($AE781:$AE784)-LEN(SUBSTITUTE($AE781:$AE784,"M", "")))</f>
        <v>0</v>
      </c>
    </row>
    <row r="782" spans="2:62" ht="28.15" customHeight="1" thickBot="1" x14ac:dyDescent="0.25">
      <c r="B782" s="30"/>
      <c r="C782" s="243"/>
      <c r="D782" s="36"/>
      <c r="E782" s="35"/>
      <c r="F782" s="35"/>
      <c r="G782" s="34"/>
      <c r="H782" s="224"/>
      <c r="I782" s="247"/>
      <c r="J782" s="247"/>
      <c r="K782" s="247"/>
      <c r="L782" s="33" t="s">
        <v>123</v>
      </c>
      <c r="M782" s="32" t="s">
        <v>1002</v>
      </c>
      <c r="N782" s="33" t="s">
        <v>122</v>
      </c>
      <c r="O782" s="32" t="s">
        <v>1001</v>
      </c>
      <c r="P782" s="33" t="s">
        <v>120</v>
      </c>
      <c r="Q782" s="32" t="s">
        <v>629</v>
      </c>
      <c r="R782" s="33" t="s">
        <v>119</v>
      </c>
      <c r="S782" s="32" t="s">
        <v>377</v>
      </c>
      <c r="T782" s="33" t="s">
        <v>118</v>
      </c>
      <c r="U782" s="32" t="s">
        <v>113</v>
      </c>
      <c r="V782" s="33" t="s">
        <v>117</v>
      </c>
      <c r="W782" s="32"/>
      <c r="X782" s="33" t="s">
        <v>116</v>
      </c>
      <c r="Y782" s="32"/>
      <c r="Z782" s="33" t="s">
        <v>115</v>
      </c>
      <c r="AA782" s="32"/>
      <c r="AB782" s="31"/>
      <c r="AC782" s="32"/>
      <c r="AD782" s="31" t="s">
        <v>1000</v>
      </c>
      <c r="AE782" s="23"/>
      <c r="AF782" s="251"/>
      <c r="AG782" s="251"/>
      <c r="AH782" s="22"/>
      <c r="AI782" s="11"/>
      <c r="AJ782" s="234"/>
      <c r="AK782" s="240"/>
      <c r="AL782" s="231"/>
      <c r="AM782" s="234"/>
      <c r="AN782" s="240"/>
      <c r="AO782" s="231"/>
      <c r="AP782" s="234"/>
      <c r="AQ782" s="240"/>
      <c r="AR782" s="231"/>
      <c r="AS782" s="234"/>
      <c r="AT782" s="240"/>
      <c r="AU782" s="231"/>
      <c r="AV782" s="234"/>
      <c r="AW782" s="237"/>
      <c r="AX782" s="231"/>
      <c r="AY782" s="292"/>
      <c r="AZ782" s="228"/>
      <c r="BA782" s="228"/>
      <c r="BB782" s="295"/>
    </row>
    <row r="783" spans="2:62" ht="28.15" customHeight="1" x14ac:dyDescent="0.2">
      <c r="B783" s="30"/>
      <c r="C783" s="244"/>
      <c r="D783" s="29"/>
      <c r="E783" s="28"/>
      <c r="F783" s="28"/>
      <c r="G783" s="27"/>
      <c r="H783" s="225"/>
      <c r="I783" s="248"/>
      <c r="J783" s="248"/>
      <c r="K783" s="248"/>
      <c r="L783" s="26" t="s">
        <v>114</v>
      </c>
      <c r="M783" s="25" t="s">
        <v>707</v>
      </c>
      <c r="N783" s="26" t="s">
        <v>112</v>
      </c>
      <c r="O783" s="25" t="s">
        <v>382</v>
      </c>
      <c r="P783" s="26" t="s">
        <v>111</v>
      </c>
      <c r="Q783" s="25" t="s">
        <v>613</v>
      </c>
      <c r="R783" s="26" t="s">
        <v>110</v>
      </c>
      <c r="S783" s="25" t="s">
        <v>381</v>
      </c>
      <c r="T783" s="26" t="s">
        <v>109</v>
      </c>
      <c r="U783" s="25" t="s">
        <v>176</v>
      </c>
      <c r="V783" s="26" t="s">
        <v>108</v>
      </c>
      <c r="W783" s="25"/>
      <c r="X783" s="26" t="s">
        <v>107</v>
      </c>
      <c r="Y783" s="25"/>
      <c r="Z783" s="26" t="s">
        <v>106</v>
      </c>
      <c r="AA783" s="25"/>
      <c r="AB783" s="24"/>
      <c r="AC783" s="25"/>
      <c r="AD783" s="24" t="s">
        <v>648</v>
      </c>
      <c r="AE783" s="23"/>
      <c r="AF783" s="251"/>
      <c r="AG783" s="251"/>
      <c r="AH783" s="22"/>
      <c r="AI783" s="11"/>
      <c r="AJ783" s="234"/>
      <c r="AK783" s="240"/>
      <c r="AL783" s="231"/>
      <c r="AM783" s="234"/>
      <c r="AN783" s="240"/>
      <c r="AO783" s="231"/>
      <c r="AP783" s="234"/>
      <c r="AQ783" s="240"/>
      <c r="AR783" s="231"/>
      <c r="AS783" s="234"/>
      <c r="AT783" s="240"/>
      <c r="AU783" s="231"/>
      <c r="AV783" s="234"/>
      <c r="AW783" s="237"/>
      <c r="AX783" s="231"/>
      <c r="AY783" s="292"/>
      <c r="AZ783" s="228"/>
      <c r="BA783" s="228"/>
      <c r="BB783" s="295"/>
    </row>
    <row r="784" spans="2:62" ht="28.15" customHeight="1" thickBot="1" x14ac:dyDescent="0.25">
      <c r="B784" s="30"/>
      <c r="C784" s="253"/>
      <c r="D784" s="51"/>
      <c r="E784" s="50"/>
      <c r="F784" s="50"/>
      <c r="G784" s="49"/>
      <c r="H784" s="226"/>
      <c r="I784" s="254"/>
      <c r="J784" s="254"/>
      <c r="K784" s="254"/>
      <c r="L784" s="48" t="s">
        <v>105</v>
      </c>
      <c r="M784" s="47" t="s">
        <v>382</v>
      </c>
      <c r="N784" s="48" t="s">
        <v>103</v>
      </c>
      <c r="O784" s="47" t="s">
        <v>638</v>
      </c>
      <c r="P784" s="48" t="s">
        <v>102</v>
      </c>
      <c r="Q784" s="47" t="s">
        <v>434</v>
      </c>
      <c r="R784" s="48" t="s">
        <v>101</v>
      </c>
      <c r="S784" s="47" t="s">
        <v>523</v>
      </c>
      <c r="T784" s="48">
        <v>20</v>
      </c>
      <c r="U784" s="47" t="s">
        <v>121</v>
      </c>
      <c r="V784" s="48" t="s">
        <v>100</v>
      </c>
      <c r="W784" s="47"/>
      <c r="X784" s="48" t="s">
        <v>99</v>
      </c>
      <c r="Y784" s="47"/>
      <c r="Z784" s="48" t="s">
        <v>98</v>
      </c>
      <c r="AA784" s="47"/>
      <c r="AB784" s="16"/>
      <c r="AC784" s="47"/>
      <c r="AD784" s="16"/>
      <c r="AE784" s="46"/>
      <c r="AF784" s="255"/>
      <c r="AG784" s="255"/>
      <c r="AH784" s="45"/>
      <c r="AI784" s="11"/>
      <c r="AJ784" s="235"/>
      <c r="AK784" s="241"/>
      <c r="AL784" s="232"/>
      <c r="AM784" s="235"/>
      <c r="AN784" s="241"/>
      <c r="AO784" s="232"/>
      <c r="AP784" s="235"/>
      <c r="AQ784" s="241"/>
      <c r="AR784" s="232"/>
      <c r="AS784" s="235"/>
      <c r="AT784" s="241"/>
      <c r="AU784" s="232"/>
      <c r="AV784" s="235"/>
      <c r="AW784" s="238"/>
      <c r="AX784" s="232"/>
      <c r="AY784" s="293"/>
      <c r="AZ784" s="229"/>
      <c r="BA784" s="229"/>
      <c r="BB784" s="296"/>
    </row>
    <row r="785" spans="2:62" ht="28.15" customHeight="1" x14ac:dyDescent="0.2">
      <c r="B785" s="30"/>
      <c r="C785" s="242">
        <v>3</v>
      </c>
      <c r="D785" s="44"/>
      <c r="E785" s="43"/>
      <c r="F785" s="43"/>
      <c r="G785" s="42"/>
      <c r="H785" s="223"/>
      <c r="I785" s="246">
        <v>84</v>
      </c>
      <c r="J785" s="246">
        <v>24</v>
      </c>
      <c r="K785" s="246">
        <v>7</v>
      </c>
      <c r="L785" s="41" t="s">
        <v>133</v>
      </c>
      <c r="M785" s="40" t="s">
        <v>104</v>
      </c>
      <c r="N785" s="41" t="s">
        <v>131</v>
      </c>
      <c r="O785" s="40" t="s">
        <v>377</v>
      </c>
      <c r="P785" s="41" t="s">
        <v>130</v>
      </c>
      <c r="Q785" s="40" t="s">
        <v>377</v>
      </c>
      <c r="R785" s="41" t="s">
        <v>129</v>
      </c>
      <c r="S785" s="40" t="s">
        <v>388</v>
      </c>
      <c r="T785" s="41" t="s">
        <v>128</v>
      </c>
      <c r="U785" s="40" t="s">
        <v>121</v>
      </c>
      <c r="V785" s="41" t="s">
        <v>127</v>
      </c>
      <c r="W785" s="40"/>
      <c r="X785" s="41" t="s">
        <v>126</v>
      </c>
      <c r="Y785" s="40"/>
      <c r="Z785" s="41" t="s">
        <v>125</v>
      </c>
      <c r="AA785" s="40"/>
      <c r="AB785" s="39"/>
      <c r="AC785" s="40"/>
      <c r="AD785" s="39" t="s">
        <v>132</v>
      </c>
      <c r="AE785" s="38"/>
      <c r="AF785" s="250"/>
      <c r="AG785" s="250"/>
      <c r="AH785" s="37"/>
      <c r="AI785" s="11"/>
      <c r="AJ785" s="233">
        <f>SUMPRODUCT(LEN($M785:$U788)-LEN(SUBSTITUTE($M785:$U788,"A", "")))</f>
        <v>38</v>
      </c>
      <c r="AK785" s="239">
        <f>SUMPRODUCT(LEN($X785:$X788)-LEN(SUBSTITUTE($X785:$X788,"A", "")))</f>
        <v>0</v>
      </c>
      <c r="AL785" s="230">
        <f>SUMPRODUCT(LEN($W785:$W788)-LEN(SUBSTITUTE($W785:$W788,"A", "")))</f>
        <v>0</v>
      </c>
      <c r="AM785" s="233">
        <f>SUMPRODUCT(LEN($M785:$U788)-LEN(SUBSTITUTE($M785:$U788,"S", "")))</f>
        <v>11</v>
      </c>
      <c r="AN785" s="239">
        <f>SUMPRODUCT(LEN($X785:$X788)-LEN(SUBSTITUTE($X785:$X788,"S", "")))</f>
        <v>0</v>
      </c>
      <c r="AO785" s="230">
        <f>SUMPRODUCT(LEN($W785:$W788)-LEN(SUBSTITUTE($W785:$W788,"S", "")))</f>
        <v>0</v>
      </c>
      <c r="AP785" s="233">
        <f>SUMPRODUCT(LEN($M785:$U788)-LEN(SUBSTITUTE($M785:$U788,"F", "")))</f>
        <v>0</v>
      </c>
      <c r="AQ785" s="239">
        <f>SUMPRODUCT(LEN($X785:$X788)-LEN(SUBSTITUTE($X785:$X788,"F", "")))</f>
        <v>0</v>
      </c>
      <c r="AR785" s="230">
        <f>SUMPRODUCT(LEN($W785:$W788)-LEN(SUBSTITUTE($W785:$W788,"F", "")))</f>
        <v>0</v>
      </c>
      <c r="AS785" s="233">
        <f>SUMPRODUCT(LEN($M785:$U788)-LEN(SUBSTITUTE($M785:$U788,"G", "")))</f>
        <v>4</v>
      </c>
      <c r="AT785" s="239">
        <f>SUMPRODUCT(LEN($X785:$X788)-LEN(SUBSTITUTE($X785:$X788,"G", "")))</f>
        <v>0</v>
      </c>
      <c r="AU785" s="230">
        <f>SUMPRODUCT(LEN($W785:$W788)-LEN(SUBSTITUTE($W785:$W788,"G", "")))</f>
        <v>0</v>
      </c>
      <c r="AV785" s="233">
        <f>SUMPRODUCT(LEN($L785:$U788)-LEN(SUBSTITUTE($L785:$U788,"M", "")))</f>
        <v>0</v>
      </c>
      <c r="AW785" s="236">
        <f>SUMPRODUCT(LEN($X785:$X788)-LEN(SUBSTITUTE($X785:$X788,"M", "")))</f>
        <v>0</v>
      </c>
      <c r="AX785" s="230">
        <f>SUMPRODUCT(LEN($W785:$W788)-LEN(SUBSTITUTE($W785:$W788,"M", "")))</f>
        <v>0</v>
      </c>
      <c r="AY785" s="291">
        <f>SUMPRODUCT(LEN($AE785:$AE788)-LEN(SUBSTITUTE($AE785:$AE788,"S", "")))</f>
        <v>0</v>
      </c>
      <c r="AZ785" s="227">
        <f>SUMPRODUCT(LEN($AE785:$AE788)-LEN(SUBSTITUTE($AE785:$AE788,"F", "")))</f>
        <v>0</v>
      </c>
      <c r="BA785" s="227">
        <f>SUMPRODUCT(LEN($AE785:$AE788)-LEN(SUBSTITUTE($AE785:$AE788,"G", "")))</f>
        <v>0</v>
      </c>
      <c r="BB785" s="294">
        <f>SUMPRODUCT(LEN($AE785:$AE788)-LEN(SUBSTITUTE($AE785:$AE788,"M", "")))</f>
        <v>0</v>
      </c>
    </row>
    <row r="786" spans="2:62" ht="28.15" customHeight="1" thickBot="1" x14ac:dyDescent="0.25">
      <c r="B786" s="30"/>
      <c r="C786" s="243"/>
      <c r="D786" s="36"/>
      <c r="E786" s="35"/>
      <c r="F786" s="35"/>
      <c r="G786" s="34"/>
      <c r="H786" s="224"/>
      <c r="I786" s="247"/>
      <c r="J786" s="247"/>
      <c r="K786" s="247"/>
      <c r="L786" s="33" t="s">
        <v>123</v>
      </c>
      <c r="M786" s="32" t="s">
        <v>132</v>
      </c>
      <c r="N786" s="33" t="s">
        <v>122</v>
      </c>
      <c r="O786" s="32" t="s">
        <v>382</v>
      </c>
      <c r="P786" s="33" t="s">
        <v>120</v>
      </c>
      <c r="Q786" s="32" t="s">
        <v>376</v>
      </c>
      <c r="R786" s="33" t="s">
        <v>119</v>
      </c>
      <c r="S786" s="32" t="s">
        <v>195</v>
      </c>
      <c r="T786" s="33" t="s">
        <v>118</v>
      </c>
      <c r="U786" s="32"/>
      <c r="V786" s="33" t="s">
        <v>117</v>
      </c>
      <c r="W786" s="32"/>
      <c r="X786" s="33" t="s">
        <v>116</v>
      </c>
      <c r="Y786" s="32"/>
      <c r="Z786" s="33" t="s">
        <v>115</v>
      </c>
      <c r="AA786" s="32"/>
      <c r="AB786" s="31"/>
      <c r="AC786" s="32"/>
      <c r="AD786" s="31"/>
      <c r="AE786" s="23"/>
      <c r="AF786" s="251"/>
      <c r="AG786" s="251"/>
      <c r="AH786" s="22"/>
      <c r="AI786" s="11"/>
      <c r="AJ786" s="234"/>
      <c r="AK786" s="240"/>
      <c r="AL786" s="231"/>
      <c r="AM786" s="234"/>
      <c r="AN786" s="240"/>
      <c r="AO786" s="231"/>
      <c r="AP786" s="234"/>
      <c r="AQ786" s="240"/>
      <c r="AR786" s="231"/>
      <c r="AS786" s="234"/>
      <c r="AT786" s="240"/>
      <c r="AU786" s="231"/>
      <c r="AV786" s="234"/>
      <c r="AW786" s="237"/>
      <c r="AX786" s="231"/>
      <c r="AY786" s="292"/>
      <c r="AZ786" s="228"/>
      <c r="BA786" s="228"/>
      <c r="BB786" s="295"/>
    </row>
    <row r="787" spans="2:62" ht="28.15" customHeight="1" x14ac:dyDescent="0.2">
      <c r="B787" s="30"/>
      <c r="C787" s="244"/>
      <c r="D787" s="29"/>
      <c r="E787" s="28"/>
      <c r="F787" s="28"/>
      <c r="G787" s="27"/>
      <c r="H787" s="225"/>
      <c r="I787" s="248"/>
      <c r="J787" s="248"/>
      <c r="K787" s="248"/>
      <c r="L787" s="26" t="s">
        <v>114</v>
      </c>
      <c r="M787" s="25" t="s">
        <v>104</v>
      </c>
      <c r="N787" s="26" t="s">
        <v>112</v>
      </c>
      <c r="O787" s="25" t="s">
        <v>377</v>
      </c>
      <c r="P787" s="26" t="s">
        <v>111</v>
      </c>
      <c r="Q787" s="25" t="s">
        <v>377</v>
      </c>
      <c r="R787" s="26" t="s">
        <v>110</v>
      </c>
      <c r="S787" s="25" t="s">
        <v>188</v>
      </c>
      <c r="T787" s="26" t="s">
        <v>109</v>
      </c>
      <c r="U787" s="25"/>
      <c r="V787" s="26" t="s">
        <v>108</v>
      </c>
      <c r="W787" s="25"/>
      <c r="X787" s="26" t="s">
        <v>107</v>
      </c>
      <c r="Y787" s="25"/>
      <c r="Z787" s="26" t="s">
        <v>106</v>
      </c>
      <c r="AA787" s="25"/>
      <c r="AB787" s="24"/>
      <c r="AC787" s="25"/>
      <c r="AD787" s="24"/>
      <c r="AE787" s="23"/>
      <c r="AF787" s="251"/>
      <c r="AG787" s="251"/>
      <c r="AH787" s="22"/>
      <c r="AI787" s="11"/>
      <c r="AJ787" s="234"/>
      <c r="AK787" s="240"/>
      <c r="AL787" s="231"/>
      <c r="AM787" s="234"/>
      <c r="AN787" s="240"/>
      <c r="AO787" s="231"/>
      <c r="AP787" s="234"/>
      <c r="AQ787" s="240"/>
      <c r="AR787" s="231"/>
      <c r="AS787" s="234"/>
      <c r="AT787" s="240"/>
      <c r="AU787" s="231"/>
      <c r="AV787" s="234"/>
      <c r="AW787" s="237"/>
      <c r="AX787" s="231"/>
      <c r="AY787" s="292"/>
      <c r="AZ787" s="228"/>
      <c r="BA787" s="228"/>
      <c r="BB787" s="295"/>
    </row>
    <row r="788" spans="2:62" ht="28.15" customHeight="1" thickBot="1" x14ac:dyDescent="0.25">
      <c r="B788" s="21"/>
      <c r="C788" s="245"/>
      <c r="D788" s="20"/>
      <c r="E788" s="19"/>
      <c r="F788" s="19"/>
      <c r="G788" s="18"/>
      <c r="H788" s="226"/>
      <c r="I788" s="249"/>
      <c r="J788" s="249"/>
      <c r="K788" s="249"/>
      <c r="L788" s="17" t="s">
        <v>105</v>
      </c>
      <c r="M788" s="15" t="s">
        <v>417</v>
      </c>
      <c r="N788" s="17" t="s">
        <v>103</v>
      </c>
      <c r="O788" s="15" t="s">
        <v>382</v>
      </c>
      <c r="P788" s="17" t="s">
        <v>102</v>
      </c>
      <c r="Q788" s="15" t="s">
        <v>392</v>
      </c>
      <c r="R788" s="17" t="s">
        <v>101</v>
      </c>
      <c r="S788" s="15" t="s">
        <v>121</v>
      </c>
      <c r="T788" s="17">
        <v>20</v>
      </c>
      <c r="U788" s="15"/>
      <c r="V788" s="17" t="s">
        <v>100</v>
      </c>
      <c r="W788" s="15"/>
      <c r="X788" s="17" t="s">
        <v>99</v>
      </c>
      <c r="Y788" s="15"/>
      <c r="Z788" s="17" t="s">
        <v>98</v>
      </c>
      <c r="AA788" s="15"/>
      <c r="AB788" s="16"/>
      <c r="AC788" s="15"/>
      <c r="AD788" s="14"/>
      <c r="AE788" s="13"/>
      <c r="AF788" s="252"/>
      <c r="AG788" s="252"/>
      <c r="AH788" s="12"/>
      <c r="AI788" s="11"/>
      <c r="AJ788" s="235"/>
      <c r="AK788" s="241"/>
      <c r="AL788" s="232"/>
      <c r="AM788" s="235"/>
      <c r="AN788" s="241"/>
      <c r="AO788" s="232"/>
      <c r="AP788" s="235"/>
      <c r="AQ788" s="241"/>
      <c r="AR788" s="232"/>
      <c r="AS788" s="235"/>
      <c r="AT788" s="241"/>
      <c r="AU788" s="232"/>
      <c r="AV788" s="235"/>
      <c r="AW788" s="238"/>
      <c r="AX788" s="232"/>
      <c r="AY788" s="293"/>
      <c r="AZ788" s="229"/>
      <c r="BA788" s="229"/>
      <c r="BB788" s="296"/>
    </row>
    <row r="789" spans="2:62" ht="85.9" customHeight="1" thickTop="1" thickBot="1" x14ac:dyDescent="0.35">
      <c r="B789" s="105" t="s">
        <v>174</v>
      </c>
      <c r="C789" s="95" t="s">
        <v>173</v>
      </c>
      <c r="D789" s="100" t="s">
        <v>172</v>
      </c>
      <c r="E789" s="104" t="s">
        <v>171</v>
      </c>
      <c r="F789" s="103"/>
      <c r="G789" s="102"/>
      <c r="H789" s="101" t="s">
        <v>170</v>
      </c>
      <c r="I789" s="100" t="s">
        <v>96</v>
      </c>
      <c r="J789" s="100" t="s">
        <v>169</v>
      </c>
      <c r="K789" s="100" t="s">
        <v>97</v>
      </c>
      <c r="L789" s="256" t="s">
        <v>168</v>
      </c>
      <c r="M789" s="262"/>
      <c r="N789" s="256" t="s">
        <v>167</v>
      </c>
      <c r="O789" s="262"/>
      <c r="P789" s="256" t="s">
        <v>167</v>
      </c>
      <c r="Q789" s="257"/>
      <c r="R789" s="256" t="s">
        <v>167</v>
      </c>
      <c r="S789" s="257"/>
      <c r="T789" s="256" t="s">
        <v>167</v>
      </c>
      <c r="U789" s="257"/>
      <c r="V789" s="256" t="s">
        <v>167</v>
      </c>
      <c r="W789" s="257"/>
      <c r="X789" s="256" t="s">
        <v>167</v>
      </c>
      <c r="Y789" s="257"/>
      <c r="Z789" s="256" t="s">
        <v>167</v>
      </c>
      <c r="AA789" s="257"/>
      <c r="AB789" s="261" t="s">
        <v>166</v>
      </c>
      <c r="AC789" s="257"/>
      <c r="AD789" s="101" t="s">
        <v>165</v>
      </c>
      <c r="AE789" s="101" t="s">
        <v>164</v>
      </c>
      <c r="AF789" s="100" t="s">
        <v>163</v>
      </c>
      <c r="AG789" s="100" t="s">
        <v>162</v>
      </c>
      <c r="AH789" s="99" t="s">
        <v>161</v>
      </c>
      <c r="AI789" s="98"/>
      <c r="AJ789" s="96" t="s">
        <v>160</v>
      </c>
      <c r="AK789" s="95" t="s">
        <v>159</v>
      </c>
      <c r="AL789" s="94" t="s">
        <v>158</v>
      </c>
      <c r="AM789" s="96" t="s">
        <v>157</v>
      </c>
      <c r="AN789" s="95" t="s">
        <v>156</v>
      </c>
      <c r="AO789" s="94" t="s">
        <v>155</v>
      </c>
      <c r="AP789" s="96" t="s">
        <v>154</v>
      </c>
      <c r="AQ789" s="95" t="s">
        <v>153</v>
      </c>
      <c r="AR789" s="97" t="s">
        <v>152</v>
      </c>
      <c r="AS789" s="96" t="s">
        <v>151</v>
      </c>
      <c r="AT789" s="95" t="s">
        <v>150</v>
      </c>
      <c r="AU789" s="94" t="s">
        <v>149</v>
      </c>
      <c r="AV789" s="96" t="s">
        <v>148</v>
      </c>
      <c r="AW789" s="95" t="s">
        <v>147</v>
      </c>
      <c r="AX789" s="94" t="s">
        <v>146</v>
      </c>
      <c r="AY789" s="93" t="s">
        <v>145</v>
      </c>
      <c r="AZ789" s="92" t="s">
        <v>144</v>
      </c>
      <c r="BA789" s="92" t="s">
        <v>143</v>
      </c>
      <c r="BB789" s="91" t="s">
        <v>142</v>
      </c>
    </row>
    <row r="790" spans="2:62" ht="48" thickBot="1" x14ac:dyDescent="0.3">
      <c r="B790" s="90" t="s">
        <v>193</v>
      </c>
      <c r="C790" s="89"/>
      <c r="D790" s="88">
        <v>207</v>
      </c>
      <c r="E790" s="258"/>
      <c r="F790" s="259"/>
      <c r="G790" s="260"/>
      <c r="H790" s="87" t="s">
        <v>140</v>
      </c>
      <c r="I790" s="86"/>
      <c r="J790" s="86"/>
      <c r="K790" s="85"/>
      <c r="L790" s="84"/>
      <c r="M790" s="81"/>
      <c r="N790" s="84"/>
      <c r="O790" s="81"/>
      <c r="P790" s="84"/>
      <c r="Q790" s="81"/>
      <c r="R790" s="84"/>
      <c r="S790" s="81"/>
      <c r="T790" s="84"/>
      <c r="U790" s="81"/>
      <c r="V790" s="84"/>
      <c r="W790" s="81"/>
      <c r="X790" s="84"/>
      <c r="Y790" s="81"/>
      <c r="Z790" s="84"/>
      <c r="AA790" s="83"/>
      <c r="AB790" s="82" t="s">
        <v>139</v>
      </c>
      <c r="AC790" s="81"/>
      <c r="AD790" s="81"/>
      <c r="AE790" s="81"/>
      <c r="AF790" s="80"/>
      <c r="AG790" s="80"/>
      <c r="AH790" s="60"/>
      <c r="AI790" s="79" t="s">
        <v>138</v>
      </c>
      <c r="AJ790" s="78">
        <f t="shared" ref="AJ790:BB790" si="104">SUM(AJ792:AJ803)</f>
        <v>91</v>
      </c>
      <c r="AK790" s="77">
        <f t="shared" si="104"/>
        <v>0</v>
      </c>
      <c r="AL790" s="76">
        <f t="shared" si="104"/>
        <v>0</v>
      </c>
      <c r="AM790" s="78">
        <f t="shared" si="104"/>
        <v>16</v>
      </c>
      <c r="AN790" s="77">
        <f t="shared" si="104"/>
        <v>0</v>
      </c>
      <c r="AO790" s="76">
        <f t="shared" si="104"/>
        <v>0</v>
      </c>
      <c r="AP790" s="78">
        <f t="shared" si="104"/>
        <v>0</v>
      </c>
      <c r="AQ790" s="77">
        <f t="shared" si="104"/>
        <v>0</v>
      </c>
      <c r="AR790" s="76">
        <f t="shared" si="104"/>
        <v>0</v>
      </c>
      <c r="AS790" s="78">
        <f t="shared" si="104"/>
        <v>27</v>
      </c>
      <c r="AT790" s="77">
        <f t="shared" si="104"/>
        <v>0</v>
      </c>
      <c r="AU790" s="76">
        <f t="shared" si="104"/>
        <v>0</v>
      </c>
      <c r="AV790" s="78">
        <f t="shared" si="104"/>
        <v>0</v>
      </c>
      <c r="AW790" s="77">
        <f t="shared" si="104"/>
        <v>0</v>
      </c>
      <c r="AX790" s="76">
        <f t="shared" si="104"/>
        <v>0</v>
      </c>
      <c r="AY790" s="75">
        <f t="shared" si="104"/>
        <v>0</v>
      </c>
      <c r="AZ790" s="74">
        <f t="shared" si="104"/>
        <v>0</v>
      </c>
      <c r="BA790" s="74">
        <f t="shared" si="104"/>
        <v>2</v>
      </c>
      <c r="BB790" s="73">
        <f t="shared" si="104"/>
        <v>0</v>
      </c>
      <c r="BC790" s="72" t="s">
        <v>137</v>
      </c>
      <c r="BF790" s="5">
        <f>SUM(AJ790:AL790)/$BG$5</f>
        <v>30.333333333333332</v>
      </c>
      <c r="BG790" s="5">
        <f>SUM(AM790:AO790,AY790)/$BG$5</f>
        <v>5.333333333333333</v>
      </c>
      <c r="BH790" s="5">
        <f>SUM(AP790:AR790,AZ790)/$BG$5</f>
        <v>0</v>
      </c>
      <c r="BI790" s="5">
        <f>SUM(AS790:AU790,BA790)/$BG$5</f>
        <v>9.6666666666666661</v>
      </c>
      <c r="BJ790" s="5">
        <f>SUM(AV790:AX790,BB790)/$BG$5</f>
        <v>0</v>
      </c>
    </row>
    <row r="791" spans="2:62" ht="37.5" thickBot="1" x14ac:dyDescent="0.3">
      <c r="B791" s="71"/>
      <c r="C791" s="70"/>
      <c r="D791" s="69"/>
      <c r="E791" s="68"/>
      <c r="F791" s="68"/>
      <c r="G791" s="67"/>
      <c r="H791" s="66"/>
      <c r="I791" s="64"/>
      <c r="J791" s="64"/>
      <c r="K791" s="65"/>
      <c r="L791" s="64"/>
      <c r="M791" s="62"/>
      <c r="N791" s="64"/>
      <c r="O791" s="62"/>
      <c r="P791" s="64"/>
      <c r="Q791" s="62"/>
      <c r="R791" s="64"/>
      <c r="S791" s="62"/>
      <c r="T791" s="64"/>
      <c r="U791" s="62"/>
      <c r="V791" s="64"/>
      <c r="W791" s="62"/>
      <c r="X791" s="64"/>
      <c r="Y791" s="62"/>
      <c r="Z791" s="64"/>
      <c r="AA791" s="62"/>
      <c r="AB791" s="63"/>
      <c r="AC791" s="62"/>
      <c r="AD791" s="62"/>
      <c r="AE791" s="62"/>
      <c r="AF791" s="61"/>
      <c r="AG791" s="61"/>
      <c r="AH791" s="60"/>
      <c r="AI791" s="59" t="s">
        <v>136</v>
      </c>
      <c r="AJ791" s="58">
        <f t="shared" ref="AJ791:BB791" si="105">AJ790/3</f>
        <v>30.333333333333332</v>
      </c>
      <c r="AK791" s="57">
        <f t="shared" si="105"/>
        <v>0</v>
      </c>
      <c r="AL791" s="56">
        <f t="shared" si="105"/>
        <v>0</v>
      </c>
      <c r="AM791" s="58">
        <f t="shared" si="105"/>
        <v>5.333333333333333</v>
      </c>
      <c r="AN791" s="57">
        <f t="shared" si="105"/>
        <v>0</v>
      </c>
      <c r="AO791" s="56">
        <f t="shared" si="105"/>
        <v>0</v>
      </c>
      <c r="AP791" s="58">
        <f t="shared" si="105"/>
        <v>0</v>
      </c>
      <c r="AQ791" s="57">
        <f t="shared" si="105"/>
        <v>0</v>
      </c>
      <c r="AR791" s="56">
        <f t="shared" si="105"/>
        <v>0</v>
      </c>
      <c r="AS791" s="58">
        <f t="shared" si="105"/>
        <v>9</v>
      </c>
      <c r="AT791" s="57">
        <f t="shared" si="105"/>
        <v>0</v>
      </c>
      <c r="AU791" s="56">
        <f t="shared" si="105"/>
        <v>0</v>
      </c>
      <c r="AV791" s="58">
        <f t="shared" si="105"/>
        <v>0</v>
      </c>
      <c r="AW791" s="57">
        <f t="shared" si="105"/>
        <v>0</v>
      </c>
      <c r="AX791" s="56">
        <f t="shared" si="105"/>
        <v>0</v>
      </c>
      <c r="AY791" s="55">
        <f t="shared" si="105"/>
        <v>0</v>
      </c>
      <c r="AZ791" s="54">
        <f t="shared" si="105"/>
        <v>0</v>
      </c>
      <c r="BA791" s="54">
        <f t="shared" si="105"/>
        <v>0.66666666666666663</v>
      </c>
      <c r="BB791" s="53">
        <f t="shared" si="105"/>
        <v>0</v>
      </c>
      <c r="BC791" s="52" t="s">
        <v>135</v>
      </c>
    </row>
    <row r="792" spans="2:62" ht="28.15" customHeight="1" x14ac:dyDescent="0.2">
      <c r="B792" s="30"/>
      <c r="C792" s="242">
        <v>1</v>
      </c>
      <c r="D792" s="44"/>
      <c r="E792" s="43"/>
      <c r="F792" s="43"/>
      <c r="G792" s="42"/>
      <c r="H792" s="223" t="s">
        <v>134</v>
      </c>
      <c r="I792" s="246">
        <v>61</v>
      </c>
      <c r="J792" s="246">
        <v>24</v>
      </c>
      <c r="K792" s="246">
        <v>7</v>
      </c>
      <c r="L792" s="41" t="s">
        <v>133</v>
      </c>
      <c r="M792" s="40" t="s">
        <v>452</v>
      </c>
      <c r="N792" s="41" t="s">
        <v>131</v>
      </c>
      <c r="O792" s="40" t="s">
        <v>132</v>
      </c>
      <c r="P792" s="41" t="s">
        <v>130</v>
      </c>
      <c r="Q792" s="40" t="s">
        <v>382</v>
      </c>
      <c r="R792" s="41" t="s">
        <v>129</v>
      </c>
      <c r="S792" s="40" t="s">
        <v>399</v>
      </c>
      <c r="T792" s="41" t="s">
        <v>128</v>
      </c>
      <c r="U792" s="40" t="s">
        <v>121</v>
      </c>
      <c r="V792" s="41" t="s">
        <v>127</v>
      </c>
      <c r="W792" s="40"/>
      <c r="X792" s="41" t="s">
        <v>126</v>
      </c>
      <c r="Y792" s="40"/>
      <c r="Z792" s="41" t="s">
        <v>125</v>
      </c>
      <c r="AA792" s="40"/>
      <c r="AB792" s="39"/>
      <c r="AC792" s="40"/>
      <c r="AD792" s="39" t="s">
        <v>999</v>
      </c>
      <c r="AE792" s="38" t="s">
        <v>507</v>
      </c>
      <c r="AF792" s="250"/>
      <c r="AG792" s="250"/>
      <c r="AH792" s="37"/>
      <c r="AI792" s="11"/>
      <c r="AJ792" s="233">
        <f>SUMPRODUCT(LEN($M792:$U795)-LEN(SUBSTITUTE($M792:$U795,"A", "")))</f>
        <v>33</v>
      </c>
      <c r="AK792" s="239">
        <f>SUMPRODUCT(LEN($X792:$X795)-LEN(SUBSTITUTE($X792:$X795,"A", "")))</f>
        <v>0</v>
      </c>
      <c r="AL792" s="230">
        <f>SUMPRODUCT(LEN($W792:$W795)-LEN(SUBSTITUTE($W792:$W795,"A", "")))</f>
        <v>0</v>
      </c>
      <c r="AM792" s="233">
        <f>SUMPRODUCT(LEN($M792:$U795)-LEN(SUBSTITUTE($M792:$U795,"S", "")))</f>
        <v>6</v>
      </c>
      <c r="AN792" s="239">
        <f>SUMPRODUCT(LEN($X792:$X795)-LEN(SUBSTITUTE($X792:$X795,"S", "")))</f>
        <v>0</v>
      </c>
      <c r="AO792" s="230">
        <f>SUMPRODUCT(LEN($W792:$W795)-LEN(SUBSTITUTE($W792:$W795,"S", "")))</f>
        <v>0</v>
      </c>
      <c r="AP792" s="233">
        <f>SUMPRODUCT(LEN($M792:$U795)-LEN(SUBSTITUTE($M792:$U795,"F", "")))</f>
        <v>0</v>
      </c>
      <c r="AQ792" s="239">
        <f>SUMPRODUCT(LEN($X792:$X795)-LEN(SUBSTITUTE($X792:$X795,"F", "")))</f>
        <v>0</v>
      </c>
      <c r="AR792" s="230">
        <f>SUMPRODUCT(LEN($W792:$W795)-LEN(SUBSTITUTE($W792:$W795,"F", "")))</f>
        <v>0</v>
      </c>
      <c r="AS792" s="233">
        <f>SUMPRODUCT(LEN($M792:$U795)-LEN(SUBSTITUTE($M792:$U795,"G", "")))</f>
        <v>11</v>
      </c>
      <c r="AT792" s="239">
        <f>SUMPRODUCT(LEN($X792:$X795)-LEN(SUBSTITUTE($X792:$X795,"G", "")))</f>
        <v>0</v>
      </c>
      <c r="AU792" s="230">
        <f>SUMPRODUCT(LEN($W792:$W795)-LEN(SUBSTITUTE($W792:$W795,"G", "")))</f>
        <v>0</v>
      </c>
      <c r="AV792" s="233">
        <f>SUMPRODUCT(LEN($L792:$U795)-LEN(SUBSTITUTE($L792:$U795,"M", "")))</f>
        <v>0</v>
      </c>
      <c r="AW792" s="236">
        <f>SUMPRODUCT(LEN($X792:$X795)-LEN(SUBSTITUTE($X792:$X795,"M", "")))</f>
        <v>0</v>
      </c>
      <c r="AX792" s="269">
        <f>SUMPRODUCT(LEN($W792:$W795)-LEN(SUBSTITUTE($W792:$W795,"M", "")))</f>
        <v>0</v>
      </c>
      <c r="AY792" s="291">
        <f>SUMPRODUCT(LEN($AE792:$AE795)-LEN(SUBSTITUTE($AE792:$AE795,"S", "")))</f>
        <v>0</v>
      </c>
      <c r="AZ792" s="227">
        <f>SUMPRODUCT(LEN($AE792:$AE795)-LEN(SUBSTITUTE($AE792:$AE795,"F", "")))</f>
        <v>0</v>
      </c>
      <c r="BA792" s="227">
        <f>SUMPRODUCT(LEN($AE792:$AE795)-LEN(SUBSTITUTE($AE792:$AE795,"G", "")))</f>
        <v>2</v>
      </c>
      <c r="BB792" s="294">
        <f>SUMPRODUCT(LEN($AE792:$AE795)-LEN(SUBSTITUTE($AE792:$AE795,"M", "")))</f>
        <v>0</v>
      </c>
    </row>
    <row r="793" spans="2:62" ht="28.15" customHeight="1" thickBot="1" x14ac:dyDescent="0.25">
      <c r="B793" s="30"/>
      <c r="C793" s="243"/>
      <c r="D793" s="36"/>
      <c r="E793" s="35"/>
      <c r="F793" s="35"/>
      <c r="G793" s="34"/>
      <c r="H793" s="224"/>
      <c r="I793" s="247"/>
      <c r="J793" s="247"/>
      <c r="K793" s="247"/>
      <c r="L793" s="33" t="s">
        <v>123</v>
      </c>
      <c r="M793" s="32" t="s">
        <v>382</v>
      </c>
      <c r="N793" s="33" t="s">
        <v>122</v>
      </c>
      <c r="O793" s="32" t="s">
        <v>444</v>
      </c>
      <c r="P793" s="33" t="s">
        <v>120</v>
      </c>
      <c r="Q793" s="32" t="s">
        <v>527</v>
      </c>
      <c r="R793" s="33" t="s">
        <v>119</v>
      </c>
      <c r="S793" s="32" t="s">
        <v>175</v>
      </c>
      <c r="T793" s="33" t="s">
        <v>118</v>
      </c>
      <c r="U793" s="32"/>
      <c r="V793" s="33" t="s">
        <v>117</v>
      </c>
      <c r="W793" s="32"/>
      <c r="X793" s="33" t="s">
        <v>116</v>
      </c>
      <c r="Y793" s="32"/>
      <c r="Z793" s="33" t="s">
        <v>115</v>
      </c>
      <c r="AA793" s="32"/>
      <c r="AB793" s="31"/>
      <c r="AC793" s="32"/>
      <c r="AD793" s="31"/>
      <c r="AE793" s="23"/>
      <c r="AF793" s="251"/>
      <c r="AG793" s="251"/>
      <c r="AH793" s="22"/>
      <c r="AI793" s="11"/>
      <c r="AJ793" s="265"/>
      <c r="AK793" s="267"/>
      <c r="AL793" s="263"/>
      <c r="AM793" s="265"/>
      <c r="AN793" s="267"/>
      <c r="AO793" s="263"/>
      <c r="AP793" s="265"/>
      <c r="AQ793" s="267"/>
      <c r="AR793" s="263"/>
      <c r="AS793" s="265"/>
      <c r="AT793" s="267"/>
      <c r="AU793" s="263"/>
      <c r="AV793" s="265"/>
      <c r="AW793" s="275"/>
      <c r="AX793" s="270"/>
      <c r="AY793" s="292"/>
      <c r="AZ793" s="228"/>
      <c r="BA793" s="228"/>
      <c r="BB793" s="295"/>
    </row>
    <row r="794" spans="2:62" ht="28.15" customHeight="1" x14ac:dyDescent="0.2">
      <c r="B794" s="30"/>
      <c r="C794" s="244"/>
      <c r="D794" s="29"/>
      <c r="E794" s="28"/>
      <c r="F794" s="28"/>
      <c r="G794" s="27"/>
      <c r="H794" s="225">
        <v>213</v>
      </c>
      <c r="I794" s="248"/>
      <c r="J794" s="248"/>
      <c r="K794" s="248"/>
      <c r="L794" s="26" t="s">
        <v>114</v>
      </c>
      <c r="M794" s="25" t="s">
        <v>998</v>
      </c>
      <c r="N794" s="26" t="s">
        <v>112</v>
      </c>
      <c r="O794" s="25" t="s">
        <v>104</v>
      </c>
      <c r="P794" s="26" t="s">
        <v>111</v>
      </c>
      <c r="Q794" s="25" t="s">
        <v>527</v>
      </c>
      <c r="R794" s="26" t="s">
        <v>110</v>
      </c>
      <c r="S794" s="25" t="s">
        <v>175</v>
      </c>
      <c r="T794" s="26" t="s">
        <v>109</v>
      </c>
      <c r="U794" s="25"/>
      <c r="V794" s="26" t="s">
        <v>108</v>
      </c>
      <c r="W794" s="25"/>
      <c r="X794" s="26" t="s">
        <v>107</v>
      </c>
      <c r="Y794" s="25"/>
      <c r="Z794" s="26" t="s">
        <v>106</v>
      </c>
      <c r="AA794" s="25"/>
      <c r="AB794" s="24"/>
      <c r="AC794" s="25"/>
      <c r="AD794" s="24"/>
      <c r="AE794" s="23"/>
      <c r="AF794" s="251"/>
      <c r="AG794" s="251"/>
      <c r="AH794" s="22"/>
      <c r="AI794" s="11"/>
      <c r="AJ794" s="265"/>
      <c r="AK794" s="267"/>
      <c r="AL794" s="263"/>
      <c r="AM794" s="265"/>
      <c r="AN794" s="267"/>
      <c r="AO794" s="263"/>
      <c r="AP794" s="265"/>
      <c r="AQ794" s="267"/>
      <c r="AR794" s="263"/>
      <c r="AS794" s="265"/>
      <c r="AT794" s="267"/>
      <c r="AU794" s="263"/>
      <c r="AV794" s="265"/>
      <c r="AW794" s="275"/>
      <c r="AX794" s="270"/>
      <c r="AY794" s="292"/>
      <c r="AZ794" s="228"/>
      <c r="BA794" s="228"/>
      <c r="BB794" s="295"/>
    </row>
    <row r="795" spans="2:62" ht="28.15" customHeight="1" thickBot="1" x14ac:dyDescent="0.25">
      <c r="B795" s="30"/>
      <c r="C795" s="253"/>
      <c r="D795" s="51"/>
      <c r="E795" s="50"/>
      <c r="F795" s="50"/>
      <c r="G795" s="49"/>
      <c r="H795" s="226"/>
      <c r="I795" s="254"/>
      <c r="J795" s="254"/>
      <c r="K795" s="254"/>
      <c r="L795" s="48" t="s">
        <v>105</v>
      </c>
      <c r="M795" s="47" t="s">
        <v>484</v>
      </c>
      <c r="N795" s="48" t="s">
        <v>103</v>
      </c>
      <c r="O795" s="47" t="s">
        <v>636</v>
      </c>
      <c r="P795" s="48" t="s">
        <v>102</v>
      </c>
      <c r="Q795" s="47" t="s">
        <v>686</v>
      </c>
      <c r="R795" s="48" t="s">
        <v>101</v>
      </c>
      <c r="S795" s="47" t="s">
        <v>104</v>
      </c>
      <c r="T795" s="48">
        <v>20</v>
      </c>
      <c r="U795" s="47"/>
      <c r="V795" s="48" t="s">
        <v>100</v>
      </c>
      <c r="W795" s="47"/>
      <c r="X795" s="48" t="s">
        <v>99</v>
      </c>
      <c r="Y795" s="47"/>
      <c r="Z795" s="48" t="s">
        <v>98</v>
      </c>
      <c r="AA795" s="47"/>
      <c r="AB795" s="16"/>
      <c r="AC795" s="47"/>
      <c r="AD795" s="16"/>
      <c r="AE795" s="46"/>
      <c r="AF795" s="255"/>
      <c r="AG795" s="255"/>
      <c r="AH795" s="45"/>
      <c r="AI795" s="11"/>
      <c r="AJ795" s="266"/>
      <c r="AK795" s="268"/>
      <c r="AL795" s="264"/>
      <c r="AM795" s="266"/>
      <c r="AN795" s="268"/>
      <c r="AO795" s="264"/>
      <c r="AP795" s="266"/>
      <c r="AQ795" s="268"/>
      <c r="AR795" s="264"/>
      <c r="AS795" s="266"/>
      <c r="AT795" s="268"/>
      <c r="AU795" s="264"/>
      <c r="AV795" s="266"/>
      <c r="AW795" s="276"/>
      <c r="AX795" s="271"/>
      <c r="AY795" s="293"/>
      <c r="AZ795" s="229"/>
      <c r="BA795" s="229"/>
      <c r="BB795" s="296"/>
    </row>
    <row r="796" spans="2:62" ht="28.15" customHeight="1" x14ac:dyDescent="0.2">
      <c r="B796" s="30"/>
      <c r="C796" s="242">
        <v>2</v>
      </c>
      <c r="D796" s="44"/>
      <c r="E796" s="43"/>
      <c r="F796" s="43"/>
      <c r="G796" s="42"/>
      <c r="H796" s="223"/>
      <c r="I796" s="246">
        <v>64</v>
      </c>
      <c r="J796" s="246">
        <v>23</v>
      </c>
      <c r="K796" s="246">
        <v>8</v>
      </c>
      <c r="L796" s="41" t="s">
        <v>133</v>
      </c>
      <c r="M796" s="40" t="s">
        <v>132</v>
      </c>
      <c r="N796" s="41" t="s">
        <v>131</v>
      </c>
      <c r="O796" s="40" t="s">
        <v>389</v>
      </c>
      <c r="P796" s="41" t="s">
        <v>130</v>
      </c>
      <c r="Q796" s="40" t="s">
        <v>389</v>
      </c>
      <c r="R796" s="41" t="s">
        <v>129</v>
      </c>
      <c r="S796" s="40" t="s">
        <v>217</v>
      </c>
      <c r="T796" s="41" t="s">
        <v>128</v>
      </c>
      <c r="U796" s="40"/>
      <c r="V796" s="41" t="s">
        <v>127</v>
      </c>
      <c r="W796" s="40"/>
      <c r="X796" s="41" t="s">
        <v>126</v>
      </c>
      <c r="Y796" s="40"/>
      <c r="Z796" s="41" t="s">
        <v>125</v>
      </c>
      <c r="AA796" s="40"/>
      <c r="AB796" s="39"/>
      <c r="AC796" s="40"/>
      <c r="AD796" s="39" t="s">
        <v>389</v>
      </c>
      <c r="AE796" s="38"/>
      <c r="AF796" s="250"/>
      <c r="AG796" s="250"/>
      <c r="AH796" s="37"/>
      <c r="AI796" s="11"/>
      <c r="AJ796" s="233">
        <f>SUMPRODUCT(LEN($M796:$U799)-LEN(SUBSTITUTE($M796:$U799,"A", "")))</f>
        <v>30</v>
      </c>
      <c r="AK796" s="239">
        <f>SUMPRODUCT(LEN($X796:$X799)-LEN(SUBSTITUTE($X796:$X799,"A", "")))</f>
        <v>0</v>
      </c>
      <c r="AL796" s="230">
        <f>SUMPRODUCT(LEN($W796:$W799)-LEN(SUBSTITUTE($W796:$W799,"A", "")))</f>
        <v>0</v>
      </c>
      <c r="AM796" s="233">
        <f>SUMPRODUCT(LEN($M796:$U799)-LEN(SUBSTITUTE($M796:$U799,"S", "")))</f>
        <v>3</v>
      </c>
      <c r="AN796" s="239">
        <f>SUMPRODUCT(LEN($X796:$X799)-LEN(SUBSTITUTE($X796:$X799,"S", "")))</f>
        <v>0</v>
      </c>
      <c r="AO796" s="230">
        <f>SUMPRODUCT(LEN($W796:$W799)-LEN(SUBSTITUTE($W796:$W799,"S", "")))</f>
        <v>0</v>
      </c>
      <c r="AP796" s="233">
        <f>SUMPRODUCT(LEN($M796:$U799)-LEN(SUBSTITUTE($M796:$U799,"F", "")))</f>
        <v>0</v>
      </c>
      <c r="AQ796" s="239">
        <f>SUMPRODUCT(LEN($X796:$X799)-LEN(SUBSTITUTE($X796:$X799,"F", "")))</f>
        <v>0</v>
      </c>
      <c r="AR796" s="230">
        <f>SUMPRODUCT(LEN($W796:$W799)-LEN(SUBSTITUTE($W796:$W799,"F", "")))</f>
        <v>0</v>
      </c>
      <c r="AS796" s="233">
        <f>SUMPRODUCT(LEN($M796:$U799)-LEN(SUBSTITUTE($M796:$U799,"G", "")))</f>
        <v>6</v>
      </c>
      <c r="AT796" s="239">
        <f>SUMPRODUCT(LEN($X796:$X799)-LEN(SUBSTITUTE($X796:$X799,"G", "")))</f>
        <v>0</v>
      </c>
      <c r="AU796" s="230">
        <f>SUMPRODUCT(LEN($W796:$W799)-LEN(SUBSTITUTE($W796:$W799,"G", "")))</f>
        <v>0</v>
      </c>
      <c r="AV796" s="233">
        <f>SUMPRODUCT(LEN($L796:$U799)-LEN(SUBSTITUTE($L796:$U799,"M", "")))</f>
        <v>0</v>
      </c>
      <c r="AW796" s="236">
        <f>SUMPRODUCT(LEN($X796:$X799)-LEN(SUBSTITUTE($X796:$X799,"M", "")))</f>
        <v>0</v>
      </c>
      <c r="AX796" s="269">
        <f>SUMPRODUCT(LEN($W796:$W799)-LEN(SUBSTITUTE($W796:$W799,"M", "")))</f>
        <v>0</v>
      </c>
      <c r="AY796" s="291">
        <f>SUMPRODUCT(LEN($AE796:$AE799)-LEN(SUBSTITUTE($AE796:$AE799,"S", "")))</f>
        <v>0</v>
      </c>
      <c r="AZ796" s="227">
        <f>SUMPRODUCT(LEN($AE796:$AE799)-LEN(SUBSTITUTE($AE796:$AE799,"F", "")))</f>
        <v>0</v>
      </c>
      <c r="BA796" s="227">
        <f>SUMPRODUCT(LEN($AE796:$AE799)-LEN(SUBSTITUTE($AE796:$AE799,"G", "")))</f>
        <v>0</v>
      </c>
      <c r="BB796" s="294">
        <f>SUMPRODUCT(LEN($AE796:$AE799)-LEN(SUBSTITUTE($AE796:$AE799,"M", "")))</f>
        <v>0</v>
      </c>
    </row>
    <row r="797" spans="2:62" ht="28.15" customHeight="1" thickBot="1" x14ac:dyDescent="0.25">
      <c r="B797" s="30"/>
      <c r="C797" s="243"/>
      <c r="D797" s="36"/>
      <c r="E797" s="35"/>
      <c r="F797" s="35"/>
      <c r="G797" s="34"/>
      <c r="H797" s="224"/>
      <c r="I797" s="247"/>
      <c r="J797" s="247"/>
      <c r="K797" s="247"/>
      <c r="L797" s="33" t="s">
        <v>123</v>
      </c>
      <c r="M797" s="32" t="s">
        <v>725</v>
      </c>
      <c r="N797" s="33" t="s">
        <v>122</v>
      </c>
      <c r="O797" s="32" t="s">
        <v>382</v>
      </c>
      <c r="P797" s="33" t="s">
        <v>120</v>
      </c>
      <c r="Q797" s="32" t="s">
        <v>132</v>
      </c>
      <c r="R797" s="33" t="s">
        <v>119</v>
      </c>
      <c r="S797" s="32" t="s">
        <v>121</v>
      </c>
      <c r="T797" s="33" t="s">
        <v>118</v>
      </c>
      <c r="U797" s="32"/>
      <c r="V797" s="33" t="s">
        <v>117</v>
      </c>
      <c r="W797" s="32"/>
      <c r="X797" s="33" t="s">
        <v>116</v>
      </c>
      <c r="Y797" s="32"/>
      <c r="Z797" s="33" t="s">
        <v>115</v>
      </c>
      <c r="AA797" s="32"/>
      <c r="AB797" s="31"/>
      <c r="AC797" s="32"/>
      <c r="AD797" s="31" t="s">
        <v>389</v>
      </c>
      <c r="AE797" s="23"/>
      <c r="AF797" s="251"/>
      <c r="AG797" s="251"/>
      <c r="AH797" s="22"/>
      <c r="AI797" s="11"/>
      <c r="AJ797" s="265"/>
      <c r="AK797" s="267"/>
      <c r="AL797" s="263"/>
      <c r="AM797" s="265"/>
      <c r="AN797" s="267"/>
      <c r="AO797" s="263"/>
      <c r="AP797" s="265"/>
      <c r="AQ797" s="267"/>
      <c r="AR797" s="263"/>
      <c r="AS797" s="265"/>
      <c r="AT797" s="267"/>
      <c r="AU797" s="263"/>
      <c r="AV797" s="265"/>
      <c r="AW797" s="275"/>
      <c r="AX797" s="270"/>
      <c r="AY797" s="292"/>
      <c r="AZ797" s="228"/>
      <c r="BA797" s="228"/>
      <c r="BB797" s="295"/>
    </row>
    <row r="798" spans="2:62" ht="28.15" customHeight="1" x14ac:dyDescent="0.2">
      <c r="B798" s="30"/>
      <c r="C798" s="244"/>
      <c r="D798" s="29"/>
      <c r="E798" s="28"/>
      <c r="F798" s="28"/>
      <c r="G798" s="27"/>
      <c r="H798" s="225"/>
      <c r="I798" s="248"/>
      <c r="J798" s="248"/>
      <c r="K798" s="248"/>
      <c r="L798" s="26" t="s">
        <v>114</v>
      </c>
      <c r="M798" s="25" t="s">
        <v>382</v>
      </c>
      <c r="N798" s="26" t="s">
        <v>112</v>
      </c>
      <c r="O798" s="25" t="s">
        <v>389</v>
      </c>
      <c r="P798" s="26" t="s">
        <v>111</v>
      </c>
      <c r="Q798" s="25" t="s">
        <v>399</v>
      </c>
      <c r="R798" s="26" t="s">
        <v>110</v>
      </c>
      <c r="S798" s="25" t="s">
        <v>121</v>
      </c>
      <c r="T798" s="26" t="s">
        <v>109</v>
      </c>
      <c r="U798" s="25"/>
      <c r="V798" s="26" t="s">
        <v>108</v>
      </c>
      <c r="W798" s="25"/>
      <c r="X798" s="26" t="s">
        <v>107</v>
      </c>
      <c r="Y798" s="25"/>
      <c r="Z798" s="26" t="s">
        <v>106</v>
      </c>
      <c r="AA798" s="25"/>
      <c r="AB798" s="24"/>
      <c r="AC798" s="25"/>
      <c r="AD798" s="24"/>
      <c r="AE798" s="23"/>
      <c r="AF798" s="251"/>
      <c r="AG798" s="251"/>
      <c r="AH798" s="22"/>
      <c r="AI798" s="11"/>
      <c r="AJ798" s="265"/>
      <c r="AK798" s="267"/>
      <c r="AL798" s="263"/>
      <c r="AM798" s="265"/>
      <c r="AN798" s="267"/>
      <c r="AO798" s="263"/>
      <c r="AP798" s="265"/>
      <c r="AQ798" s="267"/>
      <c r="AR798" s="263"/>
      <c r="AS798" s="265"/>
      <c r="AT798" s="267"/>
      <c r="AU798" s="263"/>
      <c r="AV798" s="265"/>
      <c r="AW798" s="275"/>
      <c r="AX798" s="270"/>
      <c r="AY798" s="292"/>
      <c r="AZ798" s="228"/>
      <c r="BA798" s="228"/>
      <c r="BB798" s="295"/>
    </row>
    <row r="799" spans="2:62" ht="28.15" customHeight="1" thickBot="1" x14ac:dyDescent="0.25">
      <c r="B799" s="30"/>
      <c r="C799" s="253"/>
      <c r="D799" s="51"/>
      <c r="E799" s="50"/>
      <c r="F799" s="50"/>
      <c r="G799" s="49"/>
      <c r="H799" s="226"/>
      <c r="I799" s="254"/>
      <c r="J799" s="254"/>
      <c r="K799" s="254"/>
      <c r="L799" s="48" t="s">
        <v>105</v>
      </c>
      <c r="M799" s="47" t="s">
        <v>132</v>
      </c>
      <c r="N799" s="48" t="s">
        <v>103</v>
      </c>
      <c r="O799" s="47" t="s">
        <v>186</v>
      </c>
      <c r="P799" s="48" t="s">
        <v>102</v>
      </c>
      <c r="Q799" s="47" t="s">
        <v>132</v>
      </c>
      <c r="R799" s="48" t="s">
        <v>101</v>
      </c>
      <c r="S799" s="47"/>
      <c r="T799" s="48">
        <v>20</v>
      </c>
      <c r="U799" s="47"/>
      <c r="V799" s="48" t="s">
        <v>100</v>
      </c>
      <c r="W799" s="47"/>
      <c r="X799" s="48" t="s">
        <v>99</v>
      </c>
      <c r="Y799" s="47"/>
      <c r="Z799" s="48" t="s">
        <v>98</v>
      </c>
      <c r="AA799" s="47"/>
      <c r="AB799" s="16"/>
      <c r="AC799" s="47"/>
      <c r="AD799" s="16"/>
      <c r="AE799" s="46"/>
      <c r="AF799" s="255"/>
      <c r="AG799" s="255"/>
      <c r="AH799" s="45"/>
      <c r="AI799" s="11"/>
      <c r="AJ799" s="266"/>
      <c r="AK799" s="268"/>
      <c r="AL799" s="264"/>
      <c r="AM799" s="266"/>
      <c r="AN799" s="268"/>
      <c r="AO799" s="264"/>
      <c r="AP799" s="266"/>
      <c r="AQ799" s="268"/>
      <c r="AR799" s="264"/>
      <c r="AS799" s="266"/>
      <c r="AT799" s="268"/>
      <c r="AU799" s="264"/>
      <c r="AV799" s="266"/>
      <c r="AW799" s="276"/>
      <c r="AX799" s="271"/>
      <c r="AY799" s="293"/>
      <c r="AZ799" s="229"/>
      <c r="BA799" s="229"/>
      <c r="BB799" s="296"/>
    </row>
    <row r="800" spans="2:62" ht="28.15" customHeight="1" x14ac:dyDescent="0.2">
      <c r="B800" s="30"/>
      <c r="C800" s="242">
        <v>3</v>
      </c>
      <c r="D800" s="44"/>
      <c r="E800" s="43"/>
      <c r="F800" s="43"/>
      <c r="G800" s="42"/>
      <c r="H800" s="223"/>
      <c r="I800" s="246">
        <v>70</v>
      </c>
      <c r="J800" s="246">
        <v>24</v>
      </c>
      <c r="K800" s="246">
        <v>7</v>
      </c>
      <c r="L800" s="41" t="s">
        <v>133</v>
      </c>
      <c r="M800" s="40" t="s">
        <v>186</v>
      </c>
      <c r="N800" s="41" t="s">
        <v>131</v>
      </c>
      <c r="O800" s="40" t="s">
        <v>132</v>
      </c>
      <c r="P800" s="41" t="s">
        <v>130</v>
      </c>
      <c r="Q800" s="40" t="s">
        <v>484</v>
      </c>
      <c r="R800" s="41" t="s">
        <v>129</v>
      </c>
      <c r="S800" s="40" t="s">
        <v>113</v>
      </c>
      <c r="T800" s="41" t="s">
        <v>128</v>
      </c>
      <c r="U800" s="40" t="s">
        <v>121</v>
      </c>
      <c r="V800" s="41" t="s">
        <v>127</v>
      </c>
      <c r="W800" s="40"/>
      <c r="X800" s="41" t="s">
        <v>126</v>
      </c>
      <c r="Y800" s="40"/>
      <c r="Z800" s="41" t="s">
        <v>125</v>
      </c>
      <c r="AA800" s="40"/>
      <c r="AB800" s="39"/>
      <c r="AC800" s="40"/>
      <c r="AD800" s="39" t="s">
        <v>399</v>
      </c>
      <c r="AE800" s="38"/>
      <c r="AF800" s="250"/>
      <c r="AG800" s="250"/>
      <c r="AH800" s="37"/>
      <c r="AI800" s="11"/>
      <c r="AJ800" s="233">
        <f>SUMPRODUCT(LEN($M800:$U803)-LEN(SUBSTITUTE($M800:$U803,"A", "")))</f>
        <v>28</v>
      </c>
      <c r="AK800" s="239">
        <f>SUMPRODUCT(LEN($X800:$X803)-LEN(SUBSTITUTE($X800:$X803,"A", "")))</f>
        <v>0</v>
      </c>
      <c r="AL800" s="230">
        <f>SUMPRODUCT(LEN($W800:$W803)-LEN(SUBSTITUTE($W800:$W803,"A", "")))</f>
        <v>0</v>
      </c>
      <c r="AM800" s="233">
        <f>SUMPRODUCT(LEN($M800:$U803)-LEN(SUBSTITUTE($M800:$U803,"S", "")))</f>
        <v>7</v>
      </c>
      <c r="AN800" s="239">
        <f>SUMPRODUCT(LEN($X800:$X803)-LEN(SUBSTITUTE($X800:$X803,"S", "")))</f>
        <v>0</v>
      </c>
      <c r="AO800" s="230">
        <f>SUMPRODUCT(LEN($W800:$W803)-LEN(SUBSTITUTE($W800:$W803,"S", "")))</f>
        <v>0</v>
      </c>
      <c r="AP800" s="233">
        <f>SUMPRODUCT(LEN($M800:$U803)-LEN(SUBSTITUTE($M800:$U803,"F", "")))</f>
        <v>0</v>
      </c>
      <c r="AQ800" s="239">
        <f>SUMPRODUCT(LEN($X800:$X803)-LEN(SUBSTITUTE($X800:$X803,"F", "")))</f>
        <v>0</v>
      </c>
      <c r="AR800" s="230">
        <f>SUMPRODUCT(LEN($W800:$W803)-LEN(SUBSTITUTE($W800:$W803,"F", "")))</f>
        <v>0</v>
      </c>
      <c r="AS800" s="233">
        <f>SUMPRODUCT(LEN($M800:$U803)-LEN(SUBSTITUTE($M800:$U803,"G", "")))</f>
        <v>10</v>
      </c>
      <c r="AT800" s="239">
        <f>SUMPRODUCT(LEN($X800:$X803)-LEN(SUBSTITUTE($X800:$X803,"G", "")))</f>
        <v>0</v>
      </c>
      <c r="AU800" s="230">
        <f>SUMPRODUCT(LEN($W800:$W803)-LEN(SUBSTITUTE($W800:$W803,"G", "")))</f>
        <v>0</v>
      </c>
      <c r="AV800" s="233">
        <f>SUMPRODUCT(LEN($L800:$U803)-LEN(SUBSTITUTE($L800:$U803,"M", "")))</f>
        <v>0</v>
      </c>
      <c r="AW800" s="236">
        <f>SUMPRODUCT(LEN($X800:$X803)-LEN(SUBSTITUTE($X800:$X803,"M", "")))</f>
        <v>0</v>
      </c>
      <c r="AX800" s="269">
        <f>SUMPRODUCT(LEN($W800:$W803)-LEN(SUBSTITUTE($W800:$W803,"M", "")))</f>
        <v>0</v>
      </c>
      <c r="AY800" s="291">
        <f>SUMPRODUCT(LEN($AE800:$AE803)-LEN(SUBSTITUTE($AE800:$AE803,"S", "")))</f>
        <v>0</v>
      </c>
      <c r="AZ800" s="227">
        <f>SUMPRODUCT(LEN($AE800:$AE803)-LEN(SUBSTITUTE($AE800:$AE803,"F", "")))</f>
        <v>0</v>
      </c>
      <c r="BA800" s="227">
        <f>SUMPRODUCT(LEN($AE800:$AE803)-LEN(SUBSTITUTE($AE800:$AE803,"G", "")))</f>
        <v>0</v>
      </c>
      <c r="BB800" s="294">
        <f>SUMPRODUCT(LEN($AE800:$AE803)-LEN(SUBSTITUTE($AE800:$AE803,"M", "")))</f>
        <v>0</v>
      </c>
    </row>
    <row r="801" spans="2:62" ht="28.15" customHeight="1" thickBot="1" x14ac:dyDescent="0.25">
      <c r="B801" s="30"/>
      <c r="C801" s="243"/>
      <c r="D801" s="36"/>
      <c r="E801" s="35"/>
      <c r="F801" s="35"/>
      <c r="G801" s="34"/>
      <c r="H801" s="224"/>
      <c r="I801" s="247"/>
      <c r="J801" s="247"/>
      <c r="K801" s="247"/>
      <c r="L801" s="33" t="s">
        <v>123</v>
      </c>
      <c r="M801" s="32" t="s">
        <v>186</v>
      </c>
      <c r="N801" s="33" t="s">
        <v>122</v>
      </c>
      <c r="O801" s="32" t="s">
        <v>613</v>
      </c>
      <c r="P801" s="33" t="s">
        <v>120</v>
      </c>
      <c r="Q801" s="32" t="s">
        <v>527</v>
      </c>
      <c r="R801" s="33" t="s">
        <v>119</v>
      </c>
      <c r="S801" s="32" t="s">
        <v>121</v>
      </c>
      <c r="T801" s="33" t="s">
        <v>118</v>
      </c>
      <c r="U801" s="32"/>
      <c r="V801" s="33" t="s">
        <v>117</v>
      </c>
      <c r="W801" s="32"/>
      <c r="X801" s="33" t="s">
        <v>116</v>
      </c>
      <c r="Y801" s="32"/>
      <c r="Z801" s="33" t="s">
        <v>115</v>
      </c>
      <c r="AA801" s="32"/>
      <c r="AB801" s="31"/>
      <c r="AC801" s="32"/>
      <c r="AD801" s="31"/>
      <c r="AE801" s="23"/>
      <c r="AF801" s="251"/>
      <c r="AG801" s="251"/>
      <c r="AH801" s="22"/>
      <c r="AI801" s="11"/>
      <c r="AJ801" s="265"/>
      <c r="AK801" s="267"/>
      <c r="AL801" s="263"/>
      <c r="AM801" s="265"/>
      <c r="AN801" s="267"/>
      <c r="AO801" s="263"/>
      <c r="AP801" s="265"/>
      <c r="AQ801" s="267"/>
      <c r="AR801" s="263"/>
      <c r="AS801" s="265"/>
      <c r="AT801" s="267"/>
      <c r="AU801" s="263"/>
      <c r="AV801" s="265"/>
      <c r="AW801" s="275"/>
      <c r="AX801" s="270"/>
      <c r="AY801" s="292"/>
      <c r="AZ801" s="228"/>
      <c r="BA801" s="228"/>
      <c r="BB801" s="295"/>
    </row>
    <row r="802" spans="2:62" ht="28.15" customHeight="1" x14ac:dyDescent="0.2">
      <c r="B802" s="30"/>
      <c r="C802" s="244"/>
      <c r="D802" s="29"/>
      <c r="E802" s="28"/>
      <c r="F802" s="28"/>
      <c r="G802" s="27"/>
      <c r="H802" s="225"/>
      <c r="I802" s="248"/>
      <c r="J802" s="248"/>
      <c r="K802" s="248"/>
      <c r="L802" s="26" t="s">
        <v>114</v>
      </c>
      <c r="M802" s="25" t="s">
        <v>725</v>
      </c>
      <c r="N802" s="26" t="s">
        <v>112</v>
      </c>
      <c r="O802" s="25" t="s">
        <v>645</v>
      </c>
      <c r="P802" s="26" t="s">
        <v>111</v>
      </c>
      <c r="Q802" s="25" t="s">
        <v>132</v>
      </c>
      <c r="R802" s="26" t="s">
        <v>110</v>
      </c>
      <c r="S802" s="25" t="s">
        <v>113</v>
      </c>
      <c r="T802" s="26" t="s">
        <v>109</v>
      </c>
      <c r="U802" s="25"/>
      <c r="V802" s="26" t="s">
        <v>108</v>
      </c>
      <c r="W802" s="25"/>
      <c r="X802" s="26" t="s">
        <v>107</v>
      </c>
      <c r="Y802" s="25"/>
      <c r="Z802" s="26" t="s">
        <v>106</v>
      </c>
      <c r="AA802" s="25"/>
      <c r="AB802" s="24"/>
      <c r="AC802" s="25"/>
      <c r="AD802" s="24"/>
      <c r="AE802" s="23"/>
      <c r="AF802" s="251"/>
      <c r="AG802" s="251"/>
      <c r="AH802" s="22"/>
      <c r="AI802" s="11"/>
      <c r="AJ802" s="265"/>
      <c r="AK802" s="267"/>
      <c r="AL802" s="263"/>
      <c r="AM802" s="265"/>
      <c r="AN802" s="267"/>
      <c r="AO802" s="263"/>
      <c r="AP802" s="265"/>
      <c r="AQ802" s="267"/>
      <c r="AR802" s="263"/>
      <c r="AS802" s="265"/>
      <c r="AT802" s="267"/>
      <c r="AU802" s="263"/>
      <c r="AV802" s="265"/>
      <c r="AW802" s="275"/>
      <c r="AX802" s="270"/>
      <c r="AY802" s="292"/>
      <c r="AZ802" s="228"/>
      <c r="BA802" s="228"/>
      <c r="BB802" s="295"/>
    </row>
    <row r="803" spans="2:62" ht="28.15" customHeight="1" thickBot="1" x14ac:dyDescent="0.25">
      <c r="B803" s="21"/>
      <c r="C803" s="245"/>
      <c r="D803" s="20"/>
      <c r="E803" s="19"/>
      <c r="F803" s="19"/>
      <c r="G803" s="18"/>
      <c r="H803" s="226"/>
      <c r="I803" s="249"/>
      <c r="J803" s="249"/>
      <c r="K803" s="249"/>
      <c r="L803" s="17" t="s">
        <v>105</v>
      </c>
      <c r="M803" s="15" t="s">
        <v>382</v>
      </c>
      <c r="N803" s="17" t="s">
        <v>103</v>
      </c>
      <c r="O803" s="15" t="s">
        <v>389</v>
      </c>
      <c r="P803" s="17" t="s">
        <v>102</v>
      </c>
      <c r="Q803" s="15" t="s">
        <v>430</v>
      </c>
      <c r="R803" s="17" t="s">
        <v>101</v>
      </c>
      <c r="S803" s="15" t="s">
        <v>104</v>
      </c>
      <c r="T803" s="17">
        <v>20</v>
      </c>
      <c r="U803" s="15"/>
      <c r="V803" s="17" t="s">
        <v>100</v>
      </c>
      <c r="W803" s="15"/>
      <c r="X803" s="17" t="s">
        <v>99</v>
      </c>
      <c r="Y803" s="15"/>
      <c r="Z803" s="17" t="s">
        <v>98</v>
      </c>
      <c r="AA803" s="15"/>
      <c r="AB803" s="16"/>
      <c r="AC803" s="15"/>
      <c r="AD803" s="14"/>
      <c r="AE803" s="13"/>
      <c r="AF803" s="252"/>
      <c r="AG803" s="252"/>
      <c r="AH803" s="12"/>
      <c r="AI803" s="11"/>
      <c r="AJ803" s="266"/>
      <c r="AK803" s="268"/>
      <c r="AL803" s="264"/>
      <c r="AM803" s="266"/>
      <c r="AN803" s="268"/>
      <c r="AO803" s="264"/>
      <c r="AP803" s="266"/>
      <c r="AQ803" s="268"/>
      <c r="AR803" s="264"/>
      <c r="AS803" s="266"/>
      <c r="AT803" s="268"/>
      <c r="AU803" s="264"/>
      <c r="AV803" s="266"/>
      <c r="AW803" s="276"/>
      <c r="AX803" s="271"/>
      <c r="AY803" s="293"/>
      <c r="AZ803" s="229"/>
      <c r="BA803" s="229"/>
      <c r="BB803" s="296"/>
    </row>
    <row r="804" spans="2:62" ht="85.9" customHeight="1" thickTop="1" thickBot="1" x14ac:dyDescent="0.35">
      <c r="B804" s="105" t="s">
        <v>174</v>
      </c>
      <c r="C804" s="95" t="s">
        <v>173</v>
      </c>
      <c r="D804" s="100" t="s">
        <v>172</v>
      </c>
      <c r="E804" s="104" t="s">
        <v>171</v>
      </c>
      <c r="F804" s="103"/>
      <c r="G804" s="102"/>
      <c r="H804" s="101" t="s">
        <v>170</v>
      </c>
      <c r="I804" s="100" t="s">
        <v>96</v>
      </c>
      <c r="J804" s="100" t="s">
        <v>169</v>
      </c>
      <c r="K804" s="100" t="s">
        <v>97</v>
      </c>
      <c r="L804" s="256" t="s">
        <v>168</v>
      </c>
      <c r="M804" s="262"/>
      <c r="N804" s="256" t="s">
        <v>167</v>
      </c>
      <c r="O804" s="262"/>
      <c r="P804" s="256" t="s">
        <v>167</v>
      </c>
      <c r="Q804" s="257"/>
      <c r="R804" s="256" t="s">
        <v>167</v>
      </c>
      <c r="S804" s="257"/>
      <c r="T804" s="256" t="s">
        <v>167</v>
      </c>
      <c r="U804" s="257"/>
      <c r="V804" s="256" t="s">
        <v>167</v>
      </c>
      <c r="W804" s="257"/>
      <c r="X804" s="256" t="s">
        <v>167</v>
      </c>
      <c r="Y804" s="257"/>
      <c r="Z804" s="256" t="s">
        <v>167</v>
      </c>
      <c r="AA804" s="257"/>
      <c r="AB804" s="261" t="s">
        <v>166</v>
      </c>
      <c r="AC804" s="257"/>
      <c r="AD804" s="101" t="s">
        <v>165</v>
      </c>
      <c r="AE804" s="101" t="s">
        <v>164</v>
      </c>
      <c r="AF804" s="100" t="s">
        <v>163</v>
      </c>
      <c r="AG804" s="100" t="s">
        <v>162</v>
      </c>
      <c r="AH804" s="99" t="s">
        <v>161</v>
      </c>
      <c r="AI804" s="98"/>
      <c r="AJ804" s="96" t="s">
        <v>160</v>
      </c>
      <c r="AK804" s="95" t="s">
        <v>159</v>
      </c>
      <c r="AL804" s="94" t="s">
        <v>158</v>
      </c>
      <c r="AM804" s="96" t="s">
        <v>157</v>
      </c>
      <c r="AN804" s="95" t="s">
        <v>156</v>
      </c>
      <c r="AO804" s="94" t="s">
        <v>155</v>
      </c>
      <c r="AP804" s="96" t="s">
        <v>154</v>
      </c>
      <c r="AQ804" s="95" t="s">
        <v>153</v>
      </c>
      <c r="AR804" s="97" t="s">
        <v>152</v>
      </c>
      <c r="AS804" s="96" t="s">
        <v>151</v>
      </c>
      <c r="AT804" s="95" t="s">
        <v>150</v>
      </c>
      <c r="AU804" s="94" t="s">
        <v>149</v>
      </c>
      <c r="AV804" s="96" t="s">
        <v>148</v>
      </c>
      <c r="AW804" s="95" t="s">
        <v>147</v>
      </c>
      <c r="AX804" s="94" t="s">
        <v>146</v>
      </c>
      <c r="AY804" s="93" t="s">
        <v>145</v>
      </c>
      <c r="AZ804" s="92" t="s">
        <v>144</v>
      </c>
      <c r="BA804" s="92" t="s">
        <v>143</v>
      </c>
      <c r="BB804" s="91" t="s">
        <v>142</v>
      </c>
    </row>
    <row r="805" spans="2:62" ht="48" thickBot="1" x14ac:dyDescent="0.3">
      <c r="B805" s="90" t="s">
        <v>192</v>
      </c>
      <c r="C805" s="89"/>
      <c r="D805" s="88">
        <v>208</v>
      </c>
      <c r="E805" s="258"/>
      <c r="F805" s="259"/>
      <c r="G805" s="260"/>
      <c r="H805" s="87" t="s">
        <v>140</v>
      </c>
      <c r="I805" s="86"/>
      <c r="J805" s="86"/>
      <c r="K805" s="85"/>
      <c r="L805" s="84"/>
      <c r="M805" s="81"/>
      <c r="N805" s="84"/>
      <c r="O805" s="81"/>
      <c r="P805" s="84"/>
      <c r="Q805" s="81"/>
      <c r="R805" s="84"/>
      <c r="S805" s="81"/>
      <c r="T805" s="84"/>
      <c r="U805" s="81"/>
      <c r="V805" s="84"/>
      <c r="W805" s="81"/>
      <c r="X805" s="84"/>
      <c r="Y805" s="81"/>
      <c r="Z805" s="84"/>
      <c r="AA805" s="83"/>
      <c r="AB805" s="82" t="s">
        <v>139</v>
      </c>
      <c r="AC805" s="81"/>
      <c r="AD805" s="81"/>
      <c r="AE805" s="81"/>
      <c r="AF805" s="80"/>
      <c r="AG805" s="80"/>
      <c r="AH805" s="60"/>
      <c r="AI805" s="79" t="s">
        <v>138</v>
      </c>
      <c r="AJ805" s="78">
        <f t="shared" ref="AJ805:BB805" si="106">SUM(AJ807:AJ818)</f>
        <v>143</v>
      </c>
      <c r="AK805" s="77">
        <f t="shared" si="106"/>
        <v>0</v>
      </c>
      <c r="AL805" s="76">
        <f t="shared" si="106"/>
        <v>1</v>
      </c>
      <c r="AM805" s="78">
        <f t="shared" si="106"/>
        <v>43</v>
      </c>
      <c r="AN805" s="77">
        <f t="shared" si="106"/>
        <v>0</v>
      </c>
      <c r="AO805" s="76">
        <f t="shared" si="106"/>
        <v>2</v>
      </c>
      <c r="AP805" s="78">
        <f t="shared" si="106"/>
        <v>1</v>
      </c>
      <c r="AQ805" s="77">
        <f t="shared" si="106"/>
        <v>0</v>
      </c>
      <c r="AR805" s="76">
        <f t="shared" si="106"/>
        <v>0</v>
      </c>
      <c r="AS805" s="78">
        <f t="shared" si="106"/>
        <v>25</v>
      </c>
      <c r="AT805" s="77">
        <f t="shared" si="106"/>
        <v>0</v>
      </c>
      <c r="AU805" s="76">
        <f t="shared" si="106"/>
        <v>0</v>
      </c>
      <c r="AV805" s="78">
        <f t="shared" si="106"/>
        <v>0</v>
      </c>
      <c r="AW805" s="77">
        <f t="shared" si="106"/>
        <v>0</v>
      </c>
      <c r="AX805" s="76">
        <f t="shared" si="106"/>
        <v>0</v>
      </c>
      <c r="AY805" s="75">
        <f t="shared" si="106"/>
        <v>6</v>
      </c>
      <c r="AZ805" s="74">
        <f t="shared" si="106"/>
        <v>0</v>
      </c>
      <c r="BA805" s="74">
        <f t="shared" si="106"/>
        <v>1</v>
      </c>
      <c r="BB805" s="73">
        <f t="shared" si="106"/>
        <v>0</v>
      </c>
      <c r="BC805" s="72" t="s">
        <v>137</v>
      </c>
      <c r="BF805" s="5">
        <f>SUM(AJ805:AL805)/$BG$5</f>
        <v>48</v>
      </c>
      <c r="BG805" s="5">
        <f>SUM(AM805:AO805,AY805)/$BG$5</f>
        <v>17</v>
      </c>
      <c r="BH805" s="5">
        <f>SUM(AP805:AR805,AZ805)/$BG$5</f>
        <v>0.33333333333333331</v>
      </c>
      <c r="BI805" s="5">
        <f>SUM(AS805:AU805,BA805)/$BG$5</f>
        <v>8.6666666666666661</v>
      </c>
      <c r="BJ805" s="5">
        <f>SUM(AV805:AX805,BB805)/$BG$5</f>
        <v>0</v>
      </c>
    </row>
    <row r="806" spans="2:62" ht="37.5" thickBot="1" x14ac:dyDescent="0.3">
      <c r="B806" s="71"/>
      <c r="C806" s="70"/>
      <c r="D806" s="69"/>
      <c r="E806" s="68"/>
      <c r="F806" s="68"/>
      <c r="G806" s="67"/>
      <c r="H806" s="66"/>
      <c r="I806" s="64"/>
      <c r="J806" s="64"/>
      <c r="K806" s="65"/>
      <c r="L806" s="64"/>
      <c r="M806" s="62"/>
      <c r="N806" s="64"/>
      <c r="O806" s="62"/>
      <c r="P806" s="64"/>
      <c r="Q806" s="62"/>
      <c r="R806" s="64"/>
      <c r="S806" s="62"/>
      <c r="T806" s="64"/>
      <c r="U806" s="62"/>
      <c r="V806" s="64"/>
      <c r="W806" s="62"/>
      <c r="X806" s="64"/>
      <c r="Y806" s="62"/>
      <c r="Z806" s="64"/>
      <c r="AA806" s="62"/>
      <c r="AB806" s="63"/>
      <c r="AC806" s="62"/>
      <c r="AD806" s="62"/>
      <c r="AE806" s="62"/>
      <c r="AF806" s="61"/>
      <c r="AG806" s="61"/>
      <c r="AH806" s="60"/>
      <c r="AI806" s="59" t="s">
        <v>136</v>
      </c>
      <c r="AJ806" s="58">
        <f t="shared" ref="AJ806:BB806" si="107">AJ805/3</f>
        <v>47.666666666666664</v>
      </c>
      <c r="AK806" s="57">
        <f t="shared" si="107"/>
        <v>0</v>
      </c>
      <c r="AL806" s="56">
        <f t="shared" si="107"/>
        <v>0.33333333333333331</v>
      </c>
      <c r="AM806" s="58">
        <f t="shared" si="107"/>
        <v>14.333333333333334</v>
      </c>
      <c r="AN806" s="57">
        <f t="shared" si="107"/>
        <v>0</v>
      </c>
      <c r="AO806" s="56">
        <f t="shared" si="107"/>
        <v>0.66666666666666663</v>
      </c>
      <c r="AP806" s="58">
        <f t="shared" si="107"/>
        <v>0.33333333333333331</v>
      </c>
      <c r="AQ806" s="57">
        <f t="shared" si="107"/>
        <v>0</v>
      </c>
      <c r="AR806" s="56">
        <f t="shared" si="107"/>
        <v>0</v>
      </c>
      <c r="AS806" s="58">
        <f t="shared" si="107"/>
        <v>8.3333333333333339</v>
      </c>
      <c r="AT806" s="57">
        <f t="shared" si="107"/>
        <v>0</v>
      </c>
      <c r="AU806" s="56">
        <f t="shared" si="107"/>
        <v>0</v>
      </c>
      <c r="AV806" s="58">
        <f t="shared" si="107"/>
        <v>0</v>
      </c>
      <c r="AW806" s="57">
        <f t="shared" si="107"/>
        <v>0</v>
      </c>
      <c r="AX806" s="56">
        <f t="shared" si="107"/>
        <v>0</v>
      </c>
      <c r="AY806" s="55">
        <f t="shared" si="107"/>
        <v>2</v>
      </c>
      <c r="AZ806" s="54">
        <f t="shared" si="107"/>
        <v>0</v>
      </c>
      <c r="BA806" s="54">
        <f t="shared" si="107"/>
        <v>0.33333333333333331</v>
      </c>
      <c r="BB806" s="53">
        <f t="shared" si="107"/>
        <v>0</v>
      </c>
      <c r="BC806" s="52" t="s">
        <v>135</v>
      </c>
    </row>
    <row r="807" spans="2:62" ht="28.15" customHeight="1" x14ac:dyDescent="0.2">
      <c r="B807" s="30"/>
      <c r="C807" s="242">
        <v>1</v>
      </c>
      <c r="D807" s="44"/>
      <c r="E807" s="43"/>
      <c r="F807" s="43"/>
      <c r="G807" s="42"/>
      <c r="H807" s="223" t="s">
        <v>134</v>
      </c>
      <c r="I807" s="246">
        <v>132</v>
      </c>
      <c r="J807" s="246">
        <v>28</v>
      </c>
      <c r="K807" s="246">
        <v>6</v>
      </c>
      <c r="L807" s="41" t="s">
        <v>133</v>
      </c>
      <c r="M807" s="40" t="s">
        <v>132</v>
      </c>
      <c r="N807" s="41" t="s">
        <v>131</v>
      </c>
      <c r="O807" s="40" t="s">
        <v>377</v>
      </c>
      <c r="P807" s="41" t="s">
        <v>130</v>
      </c>
      <c r="Q807" s="40" t="s">
        <v>629</v>
      </c>
      <c r="R807" s="41" t="s">
        <v>129</v>
      </c>
      <c r="S807" s="40" t="s">
        <v>454</v>
      </c>
      <c r="T807" s="41" t="s">
        <v>128</v>
      </c>
      <c r="U807" s="40" t="s">
        <v>188</v>
      </c>
      <c r="V807" s="41" t="s">
        <v>127</v>
      </c>
      <c r="W807" s="40" t="s">
        <v>121</v>
      </c>
      <c r="X807" s="41" t="s">
        <v>126</v>
      </c>
      <c r="Y807" s="40"/>
      <c r="Z807" s="41" t="s">
        <v>125</v>
      </c>
      <c r="AA807" s="40"/>
      <c r="AB807" s="39"/>
      <c r="AC807" s="40"/>
      <c r="AD807" s="39"/>
      <c r="AE807" s="38" t="s">
        <v>997</v>
      </c>
      <c r="AF807" s="250"/>
      <c r="AG807" s="250"/>
      <c r="AH807" s="37"/>
      <c r="AI807" s="11"/>
      <c r="AJ807" s="233">
        <f>SUMPRODUCT(LEN($M807:$U810)-LEN(SUBSTITUTE($M807:$U810,"A", "")))</f>
        <v>48</v>
      </c>
      <c r="AK807" s="239">
        <f>SUMPRODUCT(LEN($X807:$X810)-LEN(SUBSTITUTE($X807:$X810,"A", "")))</f>
        <v>0</v>
      </c>
      <c r="AL807" s="230">
        <f>SUMPRODUCT(LEN($W807:$W810)-LEN(SUBSTITUTE($W807:$W810,"A", "")))</f>
        <v>0</v>
      </c>
      <c r="AM807" s="233">
        <f>SUMPRODUCT(LEN($M807:$U810)-LEN(SUBSTITUTE($M807:$U810,"S", "")))</f>
        <v>17</v>
      </c>
      <c r="AN807" s="239">
        <f>SUMPRODUCT(LEN($X807:$X810)-LEN(SUBSTITUTE($X807:$X810,"S", "")))</f>
        <v>0</v>
      </c>
      <c r="AO807" s="230">
        <f>SUMPRODUCT(LEN($W807:$W810)-LEN(SUBSTITUTE($W807:$W810,"S", "")))</f>
        <v>2</v>
      </c>
      <c r="AP807" s="233">
        <f>SUMPRODUCT(LEN($M807:$U810)-LEN(SUBSTITUTE($M807:$U810,"F", "")))</f>
        <v>1</v>
      </c>
      <c r="AQ807" s="239">
        <f>SUMPRODUCT(LEN($X807:$X810)-LEN(SUBSTITUTE($X807:$X810,"F", "")))</f>
        <v>0</v>
      </c>
      <c r="AR807" s="230">
        <f>SUMPRODUCT(LEN($W807:$W810)-LEN(SUBSTITUTE($W807:$W810,"F", "")))</f>
        <v>0</v>
      </c>
      <c r="AS807" s="233">
        <f>SUMPRODUCT(LEN($M807:$U810)-LEN(SUBSTITUTE($M807:$U810,"G", "")))</f>
        <v>4</v>
      </c>
      <c r="AT807" s="239">
        <f>SUMPRODUCT(LEN($X807:$X810)-LEN(SUBSTITUTE($X807:$X810,"G", "")))</f>
        <v>0</v>
      </c>
      <c r="AU807" s="230">
        <f>SUMPRODUCT(LEN($W807:$W810)-LEN(SUBSTITUTE($W807:$W810,"G", "")))</f>
        <v>0</v>
      </c>
      <c r="AV807" s="233">
        <f>SUMPRODUCT(LEN($L807:$U810)-LEN(SUBSTITUTE($L807:$U810,"M", "")))</f>
        <v>0</v>
      </c>
      <c r="AW807" s="236">
        <f>SUMPRODUCT(LEN($X807:$X810)-LEN(SUBSTITUTE($X807:$X810,"M", "")))</f>
        <v>0</v>
      </c>
      <c r="AX807" s="230">
        <f>SUMPRODUCT(LEN($W807:$W810)-LEN(SUBSTITUTE($W807:$W810,"M", "")))</f>
        <v>0</v>
      </c>
      <c r="AY807" s="291">
        <f>SUMPRODUCT(LEN($AE807:$AE810)-LEN(SUBSTITUTE($AE807:$AE810,"S", "")))</f>
        <v>6</v>
      </c>
      <c r="AZ807" s="227">
        <f>SUMPRODUCT(LEN($AE807:$AE810)-LEN(SUBSTITUTE($AE807:$AE810,"F", "")))</f>
        <v>0</v>
      </c>
      <c r="BA807" s="227">
        <f>SUMPRODUCT(LEN($AE807:$AE810)-LEN(SUBSTITUTE($AE807:$AE810,"G", "")))</f>
        <v>1</v>
      </c>
      <c r="BB807" s="294">
        <f>SUMPRODUCT(LEN($AE807:$AE810)-LEN(SUBSTITUTE($AE807:$AE810,"M", "")))</f>
        <v>0</v>
      </c>
    </row>
    <row r="808" spans="2:62" ht="28.15" customHeight="1" thickBot="1" x14ac:dyDescent="0.25">
      <c r="B808" s="30"/>
      <c r="C808" s="243"/>
      <c r="D808" s="36"/>
      <c r="E808" s="35"/>
      <c r="F808" s="35"/>
      <c r="G808" s="34"/>
      <c r="H808" s="224"/>
      <c r="I808" s="247"/>
      <c r="J808" s="247"/>
      <c r="K808" s="247"/>
      <c r="L808" s="33" t="s">
        <v>123</v>
      </c>
      <c r="M808" s="32" t="s">
        <v>132</v>
      </c>
      <c r="N808" s="33" t="s">
        <v>122</v>
      </c>
      <c r="O808" s="32" t="s">
        <v>649</v>
      </c>
      <c r="P808" s="33" t="s">
        <v>120</v>
      </c>
      <c r="Q808" s="32" t="s">
        <v>420</v>
      </c>
      <c r="R808" s="33" t="s">
        <v>119</v>
      </c>
      <c r="S808" s="32" t="s">
        <v>377</v>
      </c>
      <c r="T808" s="33" t="s">
        <v>118</v>
      </c>
      <c r="U808" s="32" t="s">
        <v>215</v>
      </c>
      <c r="V808" s="33" t="s">
        <v>117</v>
      </c>
      <c r="W808" s="32" t="s">
        <v>121</v>
      </c>
      <c r="X808" s="33" t="s">
        <v>116</v>
      </c>
      <c r="Y808" s="32"/>
      <c r="Z808" s="33" t="s">
        <v>115</v>
      </c>
      <c r="AA808" s="32"/>
      <c r="AB808" s="31"/>
      <c r="AC808" s="32"/>
      <c r="AD808" s="31"/>
      <c r="AE808" s="23"/>
      <c r="AF808" s="251"/>
      <c r="AG808" s="251"/>
      <c r="AH808" s="22"/>
      <c r="AI808" s="11"/>
      <c r="AJ808" s="234"/>
      <c r="AK808" s="240"/>
      <c r="AL808" s="231"/>
      <c r="AM808" s="234"/>
      <c r="AN808" s="240"/>
      <c r="AO808" s="231"/>
      <c r="AP808" s="234"/>
      <c r="AQ808" s="240"/>
      <c r="AR808" s="231"/>
      <c r="AS808" s="234"/>
      <c r="AT808" s="240"/>
      <c r="AU808" s="231"/>
      <c r="AV808" s="234"/>
      <c r="AW808" s="237"/>
      <c r="AX808" s="231"/>
      <c r="AY808" s="292"/>
      <c r="AZ808" s="228"/>
      <c r="BA808" s="228"/>
      <c r="BB808" s="295"/>
    </row>
    <row r="809" spans="2:62" ht="28.15" customHeight="1" x14ac:dyDescent="0.2">
      <c r="B809" s="30"/>
      <c r="C809" s="244"/>
      <c r="D809" s="29"/>
      <c r="E809" s="28"/>
      <c r="F809" s="28"/>
      <c r="G809" s="27"/>
      <c r="H809" s="225">
        <v>213</v>
      </c>
      <c r="I809" s="248"/>
      <c r="J809" s="248"/>
      <c r="K809" s="248"/>
      <c r="L809" s="26" t="s">
        <v>114</v>
      </c>
      <c r="M809" s="25" t="s">
        <v>186</v>
      </c>
      <c r="N809" s="26" t="s">
        <v>112</v>
      </c>
      <c r="O809" s="25" t="s">
        <v>382</v>
      </c>
      <c r="P809" s="26" t="s">
        <v>111</v>
      </c>
      <c r="Q809" s="25" t="s">
        <v>420</v>
      </c>
      <c r="R809" s="26" t="s">
        <v>110</v>
      </c>
      <c r="S809" s="25" t="s">
        <v>447</v>
      </c>
      <c r="T809" s="26" t="s">
        <v>109</v>
      </c>
      <c r="U809" s="25" t="s">
        <v>113</v>
      </c>
      <c r="V809" s="26" t="s">
        <v>108</v>
      </c>
      <c r="W809" s="25"/>
      <c r="X809" s="26" t="s">
        <v>107</v>
      </c>
      <c r="Y809" s="25"/>
      <c r="Z809" s="26" t="s">
        <v>106</v>
      </c>
      <c r="AA809" s="25"/>
      <c r="AB809" s="24"/>
      <c r="AC809" s="25"/>
      <c r="AD809" s="24"/>
      <c r="AE809" s="23"/>
      <c r="AF809" s="251"/>
      <c r="AG809" s="251"/>
      <c r="AH809" s="22"/>
      <c r="AI809" s="11"/>
      <c r="AJ809" s="234"/>
      <c r="AK809" s="240"/>
      <c r="AL809" s="231"/>
      <c r="AM809" s="234"/>
      <c r="AN809" s="240"/>
      <c r="AO809" s="231"/>
      <c r="AP809" s="234"/>
      <c r="AQ809" s="240"/>
      <c r="AR809" s="231"/>
      <c r="AS809" s="234"/>
      <c r="AT809" s="240"/>
      <c r="AU809" s="231"/>
      <c r="AV809" s="234"/>
      <c r="AW809" s="237"/>
      <c r="AX809" s="231"/>
      <c r="AY809" s="292"/>
      <c r="AZ809" s="228"/>
      <c r="BA809" s="228"/>
      <c r="BB809" s="295"/>
    </row>
    <row r="810" spans="2:62" ht="28.15" customHeight="1" thickBot="1" x14ac:dyDescent="0.25">
      <c r="B810" s="30"/>
      <c r="C810" s="253"/>
      <c r="D810" s="51"/>
      <c r="E810" s="50"/>
      <c r="F810" s="50"/>
      <c r="G810" s="49"/>
      <c r="H810" s="226"/>
      <c r="I810" s="254"/>
      <c r="J810" s="254"/>
      <c r="K810" s="254"/>
      <c r="L810" s="48" t="s">
        <v>105</v>
      </c>
      <c r="M810" s="47" t="s">
        <v>132</v>
      </c>
      <c r="N810" s="48" t="s">
        <v>103</v>
      </c>
      <c r="O810" s="47" t="s">
        <v>186</v>
      </c>
      <c r="P810" s="48" t="s">
        <v>102</v>
      </c>
      <c r="Q810" s="47" t="s">
        <v>434</v>
      </c>
      <c r="R810" s="48" t="s">
        <v>101</v>
      </c>
      <c r="S810" s="47" t="s">
        <v>132</v>
      </c>
      <c r="T810" s="48">
        <v>20</v>
      </c>
      <c r="U810" s="47" t="s">
        <v>215</v>
      </c>
      <c r="V810" s="48" t="s">
        <v>100</v>
      </c>
      <c r="W810" s="47"/>
      <c r="X810" s="48" t="s">
        <v>99</v>
      </c>
      <c r="Y810" s="47"/>
      <c r="Z810" s="48" t="s">
        <v>98</v>
      </c>
      <c r="AA810" s="47"/>
      <c r="AB810" s="16"/>
      <c r="AC810" s="47"/>
      <c r="AD810" s="16"/>
      <c r="AE810" s="46"/>
      <c r="AF810" s="255"/>
      <c r="AG810" s="255"/>
      <c r="AH810" s="45"/>
      <c r="AI810" s="11"/>
      <c r="AJ810" s="235"/>
      <c r="AK810" s="241"/>
      <c r="AL810" s="232"/>
      <c r="AM810" s="235"/>
      <c r="AN810" s="241"/>
      <c r="AO810" s="232"/>
      <c r="AP810" s="235"/>
      <c r="AQ810" s="241"/>
      <c r="AR810" s="232"/>
      <c r="AS810" s="235"/>
      <c r="AT810" s="241"/>
      <c r="AU810" s="232"/>
      <c r="AV810" s="235"/>
      <c r="AW810" s="238"/>
      <c r="AX810" s="232"/>
      <c r="AY810" s="293"/>
      <c r="AZ810" s="229"/>
      <c r="BA810" s="229"/>
      <c r="BB810" s="296"/>
    </row>
    <row r="811" spans="2:62" ht="28.15" customHeight="1" x14ac:dyDescent="0.2">
      <c r="B811" s="30"/>
      <c r="C811" s="242">
        <v>2</v>
      </c>
      <c r="D811" s="44"/>
      <c r="E811" s="43"/>
      <c r="F811" s="43"/>
      <c r="G811" s="42"/>
      <c r="H811" s="223"/>
      <c r="I811" s="246">
        <v>113</v>
      </c>
      <c r="J811" s="246">
        <v>26</v>
      </c>
      <c r="K811" s="246">
        <v>7</v>
      </c>
      <c r="L811" s="41" t="s">
        <v>133</v>
      </c>
      <c r="M811" s="40" t="s">
        <v>186</v>
      </c>
      <c r="N811" s="41" t="s">
        <v>131</v>
      </c>
      <c r="O811" s="40" t="s">
        <v>772</v>
      </c>
      <c r="P811" s="41" t="s">
        <v>130</v>
      </c>
      <c r="Q811" s="40" t="s">
        <v>996</v>
      </c>
      <c r="R811" s="41" t="s">
        <v>129</v>
      </c>
      <c r="S811" s="40" t="s">
        <v>494</v>
      </c>
      <c r="T811" s="41" t="s">
        <v>128</v>
      </c>
      <c r="U811" s="40" t="s">
        <v>175</v>
      </c>
      <c r="V811" s="41" t="s">
        <v>127</v>
      </c>
      <c r="W811" s="40"/>
      <c r="X811" s="41" t="s">
        <v>126</v>
      </c>
      <c r="Y811" s="40"/>
      <c r="Z811" s="41" t="s">
        <v>125</v>
      </c>
      <c r="AA811" s="40"/>
      <c r="AB811" s="39"/>
      <c r="AC811" s="40"/>
      <c r="AD811" s="39" t="s">
        <v>995</v>
      </c>
      <c r="AE811" s="38"/>
      <c r="AF811" s="250"/>
      <c r="AG811" s="250"/>
      <c r="AH811" s="37"/>
      <c r="AI811" s="11"/>
      <c r="AJ811" s="233">
        <f>SUMPRODUCT(LEN($M811:$U814)-LEN(SUBSTITUTE($M811:$U814,"A", "")))</f>
        <v>38</v>
      </c>
      <c r="AK811" s="239">
        <f>SUMPRODUCT(LEN($X811:$X814)-LEN(SUBSTITUTE($X811:$X814,"A", "")))</f>
        <v>0</v>
      </c>
      <c r="AL811" s="230">
        <f>SUMPRODUCT(LEN($W811:$W814)-LEN(SUBSTITUTE($W811:$W814,"A", "")))</f>
        <v>0</v>
      </c>
      <c r="AM811" s="233">
        <f>SUMPRODUCT(LEN($M811:$U814)-LEN(SUBSTITUTE($M811:$U814,"S", "")))</f>
        <v>17</v>
      </c>
      <c r="AN811" s="239">
        <f>SUMPRODUCT(LEN($X811:$X814)-LEN(SUBSTITUTE($X811:$X814,"S", "")))</f>
        <v>0</v>
      </c>
      <c r="AO811" s="230">
        <f>SUMPRODUCT(LEN($W811:$W814)-LEN(SUBSTITUTE($W811:$W814,"S", "")))</f>
        <v>0</v>
      </c>
      <c r="AP811" s="233">
        <f>SUMPRODUCT(LEN($M811:$U814)-LEN(SUBSTITUTE($M811:$U814,"F", "")))</f>
        <v>0</v>
      </c>
      <c r="AQ811" s="239">
        <f>SUMPRODUCT(LEN($X811:$X814)-LEN(SUBSTITUTE($X811:$X814,"F", "")))</f>
        <v>0</v>
      </c>
      <c r="AR811" s="230">
        <f>SUMPRODUCT(LEN($W811:$W814)-LEN(SUBSTITUTE($W811:$W814,"F", "")))</f>
        <v>0</v>
      </c>
      <c r="AS811" s="233">
        <f>SUMPRODUCT(LEN($M811:$U814)-LEN(SUBSTITUTE($M811:$U814,"G", "")))</f>
        <v>10</v>
      </c>
      <c r="AT811" s="239">
        <f>SUMPRODUCT(LEN($X811:$X814)-LEN(SUBSTITUTE($X811:$X814,"G", "")))</f>
        <v>0</v>
      </c>
      <c r="AU811" s="230">
        <f>SUMPRODUCT(LEN($W811:$W814)-LEN(SUBSTITUTE($W811:$W814,"G", "")))</f>
        <v>0</v>
      </c>
      <c r="AV811" s="233">
        <f>SUMPRODUCT(LEN($L811:$U814)-LEN(SUBSTITUTE($L811:$U814,"M", "")))</f>
        <v>0</v>
      </c>
      <c r="AW811" s="236">
        <f>SUMPRODUCT(LEN($X811:$X814)-LEN(SUBSTITUTE($X811:$X814,"M", "")))</f>
        <v>0</v>
      </c>
      <c r="AX811" s="230">
        <f>SUMPRODUCT(LEN($W811:$W814)-LEN(SUBSTITUTE($W811:$W814,"M", "")))</f>
        <v>0</v>
      </c>
      <c r="AY811" s="291">
        <f>SUMPRODUCT(LEN($AE811:$AE814)-LEN(SUBSTITUTE($AE811:$AE814,"S", "")))</f>
        <v>0</v>
      </c>
      <c r="AZ811" s="227">
        <f>SUMPRODUCT(LEN($AE811:$AE814)-LEN(SUBSTITUTE($AE811:$AE814,"F", "")))</f>
        <v>0</v>
      </c>
      <c r="BA811" s="227">
        <f>SUMPRODUCT(LEN($AE811:$AE814)-LEN(SUBSTITUTE($AE811:$AE814,"G", "")))</f>
        <v>0</v>
      </c>
      <c r="BB811" s="294">
        <f>SUMPRODUCT(LEN($AE811:$AE814)-LEN(SUBSTITUTE($AE811:$AE814,"M", "")))</f>
        <v>0</v>
      </c>
    </row>
    <row r="812" spans="2:62" ht="28.15" customHeight="1" thickBot="1" x14ac:dyDescent="0.25">
      <c r="B812" s="30"/>
      <c r="C812" s="243"/>
      <c r="D812" s="36"/>
      <c r="E812" s="35"/>
      <c r="F812" s="35"/>
      <c r="G812" s="34"/>
      <c r="H812" s="224"/>
      <c r="I812" s="247"/>
      <c r="J812" s="247"/>
      <c r="K812" s="247"/>
      <c r="L812" s="33" t="s">
        <v>123</v>
      </c>
      <c r="M812" s="32" t="s">
        <v>417</v>
      </c>
      <c r="N812" s="33" t="s">
        <v>122</v>
      </c>
      <c r="O812" s="32" t="s">
        <v>104</v>
      </c>
      <c r="P812" s="33" t="s">
        <v>120</v>
      </c>
      <c r="Q812" s="32" t="s">
        <v>377</v>
      </c>
      <c r="R812" s="33" t="s">
        <v>119</v>
      </c>
      <c r="S812" s="32" t="s">
        <v>215</v>
      </c>
      <c r="T812" s="33" t="s">
        <v>118</v>
      </c>
      <c r="U812" s="32" t="s">
        <v>175</v>
      </c>
      <c r="V812" s="33" t="s">
        <v>117</v>
      </c>
      <c r="W812" s="32"/>
      <c r="X812" s="33" t="s">
        <v>116</v>
      </c>
      <c r="Y812" s="32"/>
      <c r="Z812" s="33" t="s">
        <v>115</v>
      </c>
      <c r="AA812" s="32"/>
      <c r="AB812" s="31"/>
      <c r="AC812" s="32"/>
      <c r="AD812" s="31" t="s">
        <v>689</v>
      </c>
      <c r="AE812" s="23"/>
      <c r="AF812" s="251"/>
      <c r="AG812" s="251"/>
      <c r="AH812" s="22"/>
      <c r="AI812" s="11"/>
      <c r="AJ812" s="234"/>
      <c r="AK812" s="240"/>
      <c r="AL812" s="231"/>
      <c r="AM812" s="234"/>
      <c r="AN812" s="240"/>
      <c r="AO812" s="231"/>
      <c r="AP812" s="234"/>
      <c r="AQ812" s="240"/>
      <c r="AR812" s="231"/>
      <c r="AS812" s="234"/>
      <c r="AT812" s="240"/>
      <c r="AU812" s="231"/>
      <c r="AV812" s="234"/>
      <c r="AW812" s="237"/>
      <c r="AX812" s="231"/>
      <c r="AY812" s="292"/>
      <c r="AZ812" s="228"/>
      <c r="BA812" s="228"/>
      <c r="BB812" s="295"/>
    </row>
    <row r="813" spans="2:62" ht="28.15" customHeight="1" x14ac:dyDescent="0.2">
      <c r="B813" s="30"/>
      <c r="C813" s="244"/>
      <c r="D813" s="29"/>
      <c r="E813" s="28"/>
      <c r="F813" s="28"/>
      <c r="G813" s="27"/>
      <c r="H813" s="225"/>
      <c r="I813" s="248"/>
      <c r="J813" s="248"/>
      <c r="K813" s="248"/>
      <c r="L813" s="26" t="s">
        <v>114</v>
      </c>
      <c r="M813" s="25" t="s">
        <v>389</v>
      </c>
      <c r="N813" s="26" t="s">
        <v>112</v>
      </c>
      <c r="O813" s="25" t="s">
        <v>377</v>
      </c>
      <c r="P813" s="26" t="s">
        <v>111</v>
      </c>
      <c r="Q813" s="25" t="s">
        <v>444</v>
      </c>
      <c r="R813" s="26" t="s">
        <v>110</v>
      </c>
      <c r="S813" s="25" t="s">
        <v>195</v>
      </c>
      <c r="T813" s="26" t="s">
        <v>109</v>
      </c>
      <c r="U813" s="25" t="s">
        <v>121</v>
      </c>
      <c r="V813" s="26" t="s">
        <v>108</v>
      </c>
      <c r="W813" s="25"/>
      <c r="X813" s="26" t="s">
        <v>107</v>
      </c>
      <c r="Y813" s="25"/>
      <c r="Z813" s="26" t="s">
        <v>106</v>
      </c>
      <c r="AA813" s="25"/>
      <c r="AB813" s="24"/>
      <c r="AC813" s="25"/>
      <c r="AD813" s="24"/>
      <c r="AE813" s="23"/>
      <c r="AF813" s="251"/>
      <c r="AG813" s="251"/>
      <c r="AH813" s="22"/>
      <c r="AI813" s="11"/>
      <c r="AJ813" s="234"/>
      <c r="AK813" s="240"/>
      <c r="AL813" s="231"/>
      <c r="AM813" s="234"/>
      <c r="AN813" s="240"/>
      <c r="AO813" s="231"/>
      <c r="AP813" s="234"/>
      <c r="AQ813" s="240"/>
      <c r="AR813" s="231"/>
      <c r="AS813" s="234"/>
      <c r="AT813" s="240"/>
      <c r="AU813" s="231"/>
      <c r="AV813" s="234"/>
      <c r="AW813" s="237"/>
      <c r="AX813" s="231"/>
      <c r="AY813" s="292"/>
      <c r="AZ813" s="228"/>
      <c r="BA813" s="228"/>
      <c r="BB813" s="295"/>
    </row>
    <row r="814" spans="2:62" ht="28.15" customHeight="1" thickBot="1" x14ac:dyDescent="0.25">
      <c r="B814" s="30"/>
      <c r="C814" s="253"/>
      <c r="D814" s="51"/>
      <c r="E814" s="50"/>
      <c r="F814" s="50"/>
      <c r="G814" s="49"/>
      <c r="H814" s="226"/>
      <c r="I814" s="254"/>
      <c r="J814" s="254"/>
      <c r="K814" s="254"/>
      <c r="L814" s="48" t="s">
        <v>105</v>
      </c>
      <c r="M814" s="47" t="s">
        <v>389</v>
      </c>
      <c r="N814" s="48" t="s">
        <v>103</v>
      </c>
      <c r="O814" s="47" t="s">
        <v>656</v>
      </c>
      <c r="P814" s="48" t="s">
        <v>102</v>
      </c>
      <c r="Q814" s="47" t="s">
        <v>377</v>
      </c>
      <c r="R814" s="48" t="s">
        <v>101</v>
      </c>
      <c r="S814" s="47" t="s">
        <v>113</v>
      </c>
      <c r="T814" s="48">
        <v>20</v>
      </c>
      <c r="U814" s="47"/>
      <c r="V814" s="48" t="s">
        <v>100</v>
      </c>
      <c r="W814" s="47"/>
      <c r="X814" s="48" t="s">
        <v>99</v>
      </c>
      <c r="Y814" s="47"/>
      <c r="Z814" s="48" t="s">
        <v>98</v>
      </c>
      <c r="AA814" s="47"/>
      <c r="AB814" s="16"/>
      <c r="AC814" s="47"/>
      <c r="AD814" s="16"/>
      <c r="AE814" s="46"/>
      <c r="AF814" s="255"/>
      <c r="AG814" s="255"/>
      <c r="AH814" s="45"/>
      <c r="AI814" s="11"/>
      <c r="AJ814" s="235"/>
      <c r="AK814" s="241"/>
      <c r="AL814" s="232"/>
      <c r="AM814" s="235"/>
      <c r="AN814" s="241"/>
      <c r="AO814" s="232"/>
      <c r="AP814" s="235"/>
      <c r="AQ814" s="241"/>
      <c r="AR814" s="232"/>
      <c r="AS814" s="235"/>
      <c r="AT814" s="241"/>
      <c r="AU814" s="232"/>
      <c r="AV814" s="235"/>
      <c r="AW814" s="238"/>
      <c r="AX814" s="232"/>
      <c r="AY814" s="293"/>
      <c r="AZ814" s="229"/>
      <c r="BA814" s="229"/>
      <c r="BB814" s="296"/>
    </row>
    <row r="815" spans="2:62" ht="28.15" customHeight="1" x14ac:dyDescent="0.2">
      <c r="B815" s="30"/>
      <c r="C815" s="242">
        <v>3</v>
      </c>
      <c r="D815" s="44"/>
      <c r="E815" s="43"/>
      <c r="F815" s="43"/>
      <c r="G815" s="42"/>
      <c r="H815" s="223"/>
      <c r="I815" s="246">
        <v>114</v>
      </c>
      <c r="J815" s="246">
        <v>28</v>
      </c>
      <c r="K815" s="246">
        <v>5</v>
      </c>
      <c r="L815" s="41" t="s">
        <v>133</v>
      </c>
      <c r="M815" s="40" t="s">
        <v>104</v>
      </c>
      <c r="N815" s="41" t="s">
        <v>131</v>
      </c>
      <c r="O815" s="40" t="s">
        <v>958</v>
      </c>
      <c r="P815" s="41" t="s">
        <v>130</v>
      </c>
      <c r="Q815" s="40" t="s">
        <v>377</v>
      </c>
      <c r="R815" s="41" t="s">
        <v>129</v>
      </c>
      <c r="S815" s="40" t="s">
        <v>382</v>
      </c>
      <c r="T815" s="41" t="s">
        <v>128</v>
      </c>
      <c r="U815" s="40" t="s">
        <v>458</v>
      </c>
      <c r="V815" s="41" t="s">
        <v>127</v>
      </c>
      <c r="W815" s="40" t="s">
        <v>176</v>
      </c>
      <c r="X815" s="41" t="s">
        <v>126</v>
      </c>
      <c r="Y815" s="40"/>
      <c r="Z815" s="41" t="s">
        <v>125</v>
      </c>
      <c r="AA815" s="40"/>
      <c r="AB815" s="39"/>
      <c r="AC815" s="40"/>
      <c r="AD815" s="39" t="s">
        <v>994</v>
      </c>
      <c r="AE815" s="38"/>
      <c r="AF815" s="250"/>
      <c r="AG815" s="250"/>
      <c r="AH815" s="37"/>
      <c r="AI815" s="11"/>
      <c r="AJ815" s="233">
        <f>SUMPRODUCT(LEN($M815:$U818)-LEN(SUBSTITUTE($M815:$U818,"A", "")))</f>
        <v>57</v>
      </c>
      <c r="AK815" s="239">
        <f>SUMPRODUCT(LEN($X815:$X818)-LEN(SUBSTITUTE($X815:$X818,"A", "")))</f>
        <v>0</v>
      </c>
      <c r="AL815" s="230">
        <f>SUMPRODUCT(LEN($W815:$W818)-LEN(SUBSTITUTE($W815:$W818,"A", "")))</f>
        <v>1</v>
      </c>
      <c r="AM815" s="233">
        <f>SUMPRODUCT(LEN($M815:$U818)-LEN(SUBSTITUTE($M815:$U818,"S", "")))</f>
        <v>9</v>
      </c>
      <c r="AN815" s="239">
        <f>SUMPRODUCT(LEN($X815:$X818)-LEN(SUBSTITUTE($X815:$X818,"S", "")))</f>
        <v>0</v>
      </c>
      <c r="AO815" s="230">
        <f>SUMPRODUCT(LEN($W815:$W818)-LEN(SUBSTITUTE($W815:$W818,"S", "")))</f>
        <v>0</v>
      </c>
      <c r="AP815" s="233">
        <f>SUMPRODUCT(LEN($M815:$U818)-LEN(SUBSTITUTE($M815:$U818,"F", "")))</f>
        <v>0</v>
      </c>
      <c r="AQ815" s="239">
        <f>SUMPRODUCT(LEN($X815:$X818)-LEN(SUBSTITUTE($X815:$X818,"F", "")))</f>
        <v>0</v>
      </c>
      <c r="AR815" s="230">
        <f>SUMPRODUCT(LEN($W815:$W818)-LEN(SUBSTITUTE($W815:$W818,"F", "")))</f>
        <v>0</v>
      </c>
      <c r="AS815" s="233">
        <f>SUMPRODUCT(LEN($M815:$U818)-LEN(SUBSTITUTE($M815:$U818,"G", "")))</f>
        <v>11</v>
      </c>
      <c r="AT815" s="239">
        <f>SUMPRODUCT(LEN($X815:$X818)-LEN(SUBSTITUTE($X815:$X818,"G", "")))</f>
        <v>0</v>
      </c>
      <c r="AU815" s="230">
        <f>SUMPRODUCT(LEN($W815:$W818)-LEN(SUBSTITUTE($W815:$W818,"G", "")))</f>
        <v>0</v>
      </c>
      <c r="AV815" s="233">
        <f>SUMPRODUCT(LEN($L815:$U818)-LEN(SUBSTITUTE($L815:$U818,"M", "")))</f>
        <v>0</v>
      </c>
      <c r="AW815" s="236">
        <f>SUMPRODUCT(LEN($X815:$X818)-LEN(SUBSTITUTE($X815:$X818,"M", "")))</f>
        <v>0</v>
      </c>
      <c r="AX815" s="230">
        <f>SUMPRODUCT(LEN($W815:$W818)-LEN(SUBSTITUTE($W815:$W818,"M", "")))</f>
        <v>0</v>
      </c>
      <c r="AY815" s="291">
        <f>SUMPRODUCT(LEN($AE815:$AE818)-LEN(SUBSTITUTE($AE815:$AE818,"S", "")))</f>
        <v>0</v>
      </c>
      <c r="AZ815" s="227">
        <f>SUMPRODUCT(LEN($AE815:$AE818)-LEN(SUBSTITUTE($AE815:$AE818,"F", "")))</f>
        <v>0</v>
      </c>
      <c r="BA815" s="227">
        <f>SUMPRODUCT(LEN($AE815:$AE818)-LEN(SUBSTITUTE($AE815:$AE818,"G", "")))</f>
        <v>0</v>
      </c>
      <c r="BB815" s="294">
        <f>SUMPRODUCT(LEN($AE815:$AE818)-LEN(SUBSTITUTE($AE815:$AE818,"M", "")))</f>
        <v>0</v>
      </c>
    </row>
    <row r="816" spans="2:62" ht="28.15" customHeight="1" thickBot="1" x14ac:dyDescent="0.25">
      <c r="B816" s="30"/>
      <c r="C816" s="243"/>
      <c r="D816" s="36"/>
      <c r="E816" s="35"/>
      <c r="F816" s="35"/>
      <c r="G816" s="34"/>
      <c r="H816" s="224"/>
      <c r="I816" s="247"/>
      <c r="J816" s="247"/>
      <c r="K816" s="247"/>
      <c r="L816" s="33" t="s">
        <v>123</v>
      </c>
      <c r="M816" s="32" t="s">
        <v>613</v>
      </c>
      <c r="N816" s="33" t="s">
        <v>122</v>
      </c>
      <c r="O816" s="32" t="s">
        <v>452</v>
      </c>
      <c r="P816" s="33" t="s">
        <v>120</v>
      </c>
      <c r="Q816" s="32" t="s">
        <v>403</v>
      </c>
      <c r="R816" s="33" t="s">
        <v>119</v>
      </c>
      <c r="S816" s="32" t="s">
        <v>382</v>
      </c>
      <c r="T816" s="33" t="s">
        <v>118</v>
      </c>
      <c r="U816" s="32" t="s">
        <v>379</v>
      </c>
      <c r="V816" s="33" t="s">
        <v>117</v>
      </c>
      <c r="W816" s="32" t="s">
        <v>176</v>
      </c>
      <c r="X816" s="33" t="s">
        <v>116</v>
      </c>
      <c r="Y816" s="32"/>
      <c r="Z816" s="33" t="s">
        <v>115</v>
      </c>
      <c r="AA816" s="32"/>
      <c r="AB816" s="31"/>
      <c r="AC816" s="32"/>
      <c r="AD816" s="31"/>
      <c r="AE816" s="23"/>
      <c r="AF816" s="251"/>
      <c r="AG816" s="251"/>
      <c r="AH816" s="22"/>
      <c r="AI816" s="11"/>
      <c r="AJ816" s="234"/>
      <c r="AK816" s="240"/>
      <c r="AL816" s="231"/>
      <c r="AM816" s="234"/>
      <c r="AN816" s="240"/>
      <c r="AO816" s="231"/>
      <c r="AP816" s="234"/>
      <c r="AQ816" s="240"/>
      <c r="AR816" s="231"/>
      <c r="AS816" s="234"/>
      <c r="AT816" s="240"/>
      <c r="AU816" s="231"/>
      <c r="AV816" s="234"/>
      <c r="AW816" s="237"/>
      <c r="AX816" s="231"/>
      <c r="AY816" s="292"/>
      <c r="AZ816" s="228"/>
      <c r="BA816" s="228"/>
      <c r="BB816" s="295"/>
    </row>
    <row r="817" spans="2:62" ht="28.15" customHeight="1" x14ac:dyDescent="0.2">
      <c r="B817" s="30"/>
      <c r="C817" s="244"/>
      <c r="D817" s="29"/>
      <c r="E817" s="28"/>
      <c r="F817" s="28"/>
      <c r="G817" s="27"/>
      <c r="H817" s="225"/>
      <c r="I817" s="248"/>
      <c r="J817" s="248"/>
      <c r="K817" s="248"/>
      <c r="L817" s="26" t="s">
        <v>114</v>
      </c>
      <c r="M817" s="25" t="s">
        <v>186</v>
      </c>
      <c r="N817" s="26" t="s">
        <v>112</v>
      </c>
      <c r="O817" s="25" t="s">
        <v>377</v>
      </c>
      <c r="P817" s="26" t="s">
        <v>111</v>
      </c>
      <c r="Q817" s="25" t="s">
        <v>132</v>
      </c>
      <c r="R817" s="26" t="s">
        <v>110</v>
      </c>
      <c r="S817" s="25" t="s">
        <v>452</v>
      </c>
      <c r="T817" s="26" t="s">
        <v>109</v>
      </c>
      <c r="U817" s="25" t="s">
        <v>215</v>
      </c>
      <c r="V817" s="26" t="s">
        <v>108</v>
      </c>
      <c r="W817" s="25" t="s">
        <v>104</v>
      </c>
      <c r="X817" s="26" t="s">
        <v>107</v>
      </c>
      <c r="Y817" s="25"/>
      <c r="Z817" s="26" t="s">
        <v>106</v>
      </c>
      <c r="AA817" s="25"/>
      <c r="AB817" s="24"/>
      <c r="AC817" s="25"/>
      <c r="AD817" s="24"/>
      <c r="AE817" s="23"/>
      <c r="AF817" s="251"/>
      <c r="AG817" s="251"/>
      <c r="AH817" s="22"/>
      <c r="AI817" s="11"/>
      <c r="AJ817" s="234"/>
      <c r="AK817" s="240"/>
      <c r="AL817" s="231"/>
      <c r="AM817" s="234"/>
      <c r="AN817" s="240"/>
      <c r="AO817" s="231"/>
      <c r="AP817" s="234"/>
      <c r="AQ817" s="240"/>
      <c r="AR817" s="231"/>
      <c r="AS817" s="234"/>
      <c r="AT817" s="240"/>
      <c r="AU817" s="231"/>
      <c r="AV817" s="234"/>
      <c r="AW817" s="237"/>
      <c r="AX817" s="231"/>
      <c r="AY817" s="292"/>
      <c r="AZ817" s="228"/>
      <c r="BA817" s="228"/>
      <c r="BB817" s="295"/>
    </row>
    <row r="818" spans="2:62" ht="28.15" customHeight="1" thickBot="1" x14ac:dyDescent="0.25">
      <c r="B818" s="21"/>
      <c r="C818" s="245"/>
      <c r="D818" s="20"/>
      <c r="E818" s="19"/>
      <c r="F818" s="19"/>
      <c r="G818" s="18"/>
      <c r="H818" s="226"/>
      <c r="I818" s="249"/>
      <c r="J818" s="249"/>
      <c r="K818" s="249"/>
      <c r="L818" s="17" t="s">
        <v>105</v>
      </c>
      <c r="M818" s="15" t="s">
        <v>867</v>
      </c>
      <c r="N818" s="17" t="s">
        <v>103</v>
      </c>
      <c r="O818" s="15" t="s">
        <v>417</v>
      </c>
      <c r="P818" s="17" t="s">
        <v>102</v>
      </c>
      <c r="Q818" s="15" t="s">
        <v>773</v>
      </c>
      <c r="R818" s="17" t="s">
        <v>101</v>
      </c>
      <c r="S818" s="15" t="s">
        <v>437</v>
      </c>
      <c r="T818" s="17">
        <v>20</v>
      </c>
      <c r="U818" s="15" t="s">
        <v>104</v>
      </c>
      <c r="V818" s="17" t="s">
        <v>100</v>
      </c>
      <c r="W818" s="15"/>
      <c r="X818" s="17" t="s">
        <v>99</v>
      </c>
      <c r="Y818" s="15"/>
      <c r="Z818" s="17" t="s">
        <v>98</v>
      </c>
      <c r="AA818" s="15"/>
      <c r="AB818" s="16"/>
      <c r="AC818" s="15"/>
      <c r="AD818" s="14"/>
      <c r="AE818" s="13"/>
      <c r="AF818" s="252"/>
      <c r="AG818" s="252"/>
      <c r="AH818" s="12"/>
      <c r="AI818" s="11"/>
      <c r="AJ818" s="235"/>
      <c r="AK818" s="241"/>
      <c r="AL818" s="232"/>
      <c r="AM818" s="235"/>
      <c r="AN818" s="241"/>
      <c r="AO818" s="232"/>
      <c r="AP818" s="235"/>
      <c r="AQ818" s="241"/>
      <c r="AR818" s="232"/>
      <c r="AS818" s="235"/>
      <c r="AT818" s="241"/>
      <c r="AU818" s="232"/>
      <c r="AV818" s="235"/>
      <c r="AW818" s="238"/>
      <c r="AX818" s="232"/>
      <c r="AY818" s="293"/>
      <c r="AZ818" s="229"/>
      <c r="BA818" s="229"/>
      <c r="BB818" s="296"/>
    </row>
    <row r="819" spans="2:62" ht="85.9" customHeight="1" thickTop="1" thickBot="1" x14ac:dyDescent="0.35">
      <c r="B819" s="105" t="s">
        <v>174</v>
      </c>
      <c r="C819" s="95" t="s">
        <v>173</v>
      </c>
      <c r="D819" s="100" t="s">
        <v>172</v>
      </c>
      <c r="E819" s="104" t="s">
        <v>171</v>
      </c>
      <c r="F819" s="103"/>
      <c r="G819" s="102"/>
      <c r="H819" s="101" t="s">
        <v>170</v>
      </c>
      <c r="I819" s="100" t="s">
        <v>96</v>
      </c>
      <c r="J819" s="100" t="s">
        <v>169</v>
      </c>
      <c r="K819" s="100" t="s">
        <v>97</v>
      </c>
      <c r="L819" s="256" t="s">
        <v>168</v>
      </c>
      <c r="M819" s="262"/>
      <c r="N819" s="256" t="s">
        <v>167</v>
      </c>
      <c r="O819" s="262"/>
      <c r="P819" s="256" t="s">
        <v>167</v>
      </c>
      <c r="Q819" s="257"/>
      <c r="R819" s="256" t="s">
        <v>167</v>
      </c>
      <c r="S819" s="257"/>
      <c r="T819" s="256" t="s">
        <v>167</v>
      </c>
      <c r="U819" s="257"/>
      <c r="V819" s="256" t="s">
        <v>167</v>
      </c>
      <c r="W819" s="257"/>
      <c r="X819" s="256" t="s">
        <v>167</v>
      </c>
      <c r="Y819" s="257"/>
      <c r="Z819" s="256" t="s">
        <v>167</v>
      </c>
      <c r="AA819" s="257"/>
      <c r="AB819" s="261" t="s">
        <v>166</v>
      </c>
      <c r="AC819" s="257"/>
      <c r="AD819" s="101" t="s">
        <v>165</v>
      </c>
      <c r="AE819" s="101" t="s">
        <v>164</v>
      </c>
      <c r="AF819" s="100" t="s">
        <v>163</v>
      </c>
      <c r="AG819" s="100" t="s">
        <v>162</v>
      </c>
      <c r="AH819" s="99" t="s">
        <v>161</v>
      </c>
      <c r="AI819" s="98"/>
      <c r="AJ819" s="96" t="s">
        <v>160</v>
      </c>
      <c r="AK819" s="95" t="s">
        <v>159</v>
      </c>
      <c r="AL819" s="94" t="s">
        <v>158</v>
      </c>
      <c r="AM819" s="96" t="s">
        <v>157</v>
      </c>
      <c r="AN819" s="95" t="s">
        <v>156</v>
      </c>
      <c r="AO819" s="94" t="s">
        <v>155</v>
      </c>
      <c r="AP819" s="96" t="s">
        <v>154</v>
      </c>
      <c r="AQ819" s="95" t="s">
        <v>153</v>
      </c>
      <c r="AR819" s="97" t="s">
        <v>152</v>
      </c>
      <c r="AS819" s="96" t="s">
        <v>151</v>
      </c>
      <c r="AT819" s="95" t="s">
        <v>150</v>
      </c>
      <c r="AU819" s="94" t="s">
        <v>149</v>
      </c>
      <c r="AV819" s="96" t="s">
        <v>148</v>
      </c>
      <c r="AW819" s="95" t="s">
        <v>147</v>
      </c>
      <c r="AX819" s="94" t="s">
        <v>146</v>
      </c>
      <c r="AY819" s="93" t="s">
        <v>145</v>
      </c>
      <c r="AZ819" s="92" t="s">
        <v>144</v>
      </c>
      <c r="BA819" s="92" t="s">
        <v>143</v>
      </c>
      <c r="BB819" s="91" t="s">
        <v>142</v>
      </c>
    </row>
    <row r="820" spans="2:62" ht="48" thickBot="1" x14ac:dyDescent="0.3">
      <c r="B820" s="90" t="s">
        <v>191</v>
      </c>
      <c r="C820" s="89"/>
      <c r="D820" s="88">
        <v>206</v>
      </c>
      <c r="E820" s="258"/>
      <c r="F820" s="259"/>
      <c r="G820" s="260"/>
      <c r="H820" s="87" t="s">
        <v>140</v>
      </c>
      <c r="I820" s="86"/>
      <c r="J820" s="86"/>
      <c r="K820" s="85"/>
      <c r="L820" s="84"/>
      <c r="M820" s="81"/>
      <c r="N820" s="84"/>
      <c r="O820" s="81"/>
      <c r="P820" s="84"/>
      <c r="Q820" s="81"/>
      <c r="R820" s="84"/>
      <c r="S820" s="81"/>
      <c r="T820" s="84"/>
      <c r="U820" s="81"/>
      <c r="V820" s="84"/>
      <c r="W820" s="81"/>
      <c r="X820" s="84"/>
      <c r="Y820" s="81"/>
      <c r="Z820" s="84"/>
      <c r="AA820" s="83"/>
      <c r="AB820" s="82" t="s">
        <v>139</v>
      </c>
      <c r="AC820" s="81"/>
      <c r="AD820" s="81"/>
      <c r="AE820" s="81"/>
      <c r="AF820" s="80"/>
      <c r="AG820" s="80"/>
      <c r="AH820" s="60"/>
      <c r="AI820" s="79" t="s">
        <v>138</v>
      </c>
      <c r="AJ820" s="78">
        <f t="shared" ref="AJ820:BB820" si="108">SUM(AJ822:AJ833)</f>
        <v>98</v>
      </c>
      <c r="AK820" s="77">
        <f t="shared" si="108"/>
        <v>0</v>
      </c>
      <c r="AL820" s="76">
        <f t="shared" si="108"/>
        <v>0</v>
      </c>
      <c r="AM820" s="78">
        <f t="shared" si="108"/>
        <v>30</v>
      </c>
      <c r="AN820" s="77">
        <f t="shared" si="108"/>
        <v>0</v>
      </c>
      <c r="AO820" s="76">
        <f t="shared" si="108"/>
        <v>0</v>
      </c>
      <c r="AP820" s="78">
        <f t="shared" si="108"/>
        <v>1</v>
      </c>
      <c r="AQ820" s="77">
        <f t="shared" si="108"/>
        <v>0</v>
      </c>
      <c r="AR820" s="76">
        <f t="shared" si="108"/>
        <v>0</v>
      </c>
      <c r="AS820" s="78">
        <f t="shared" si="108"/>
        <v>16</v>
      </c>
      <c r="AT820" s="77">
        <f t="shared" si="108"/>
        <v>0</v>
      </c>
      <c r="AU820" s="76">
        <f t="shared" si="108"/>
        <v>0</v>
      </c>
      <c r="AV820" s="78">
        <f t="shared" si="108"/>
        <v>0</v>
      </c>
      <c r="AW820" s="77">
        <f t="shared" si="108"/>
        <v>0</v>
      </c>
      <c r="AX820" s="76">
        <f t="shared" si="108"/>
        <v>0</v>
      </c>
      <c r="AY820" s="75">
        <f t="shared" si="108"/>
        <v>0</v>
      </c>
      <c r="AZ820" s="74">
        <f t="shared" si="108"/>
        <v>0</v>
      </c>
      <c r="BA820" s="74">
        <f t="shared" si="108"/>
        <v>4</v>
      </c>
      <c r="BB820" s="73">
        <f t="shared" si="108"/>
        <v>0</v>
      </c>
      <c r="BC820" s="72" t="s">
        <v>137</v>
      </c>
      <c r="BF820" s="5">
        <f>SUM(AJ820:AL820)/$BG$5</f>
        <v>32.666666666666664</v>
      </c>
      <c r="BG820" s="5">
        <f>SUM(AM820:AO820,AY820)/$BG$5</f>
        <v>10</v>
      </c>
      <c r="BH820" s="5">
        <f>SUM(AP820:AR820,AZ820)/$BG$5</f>
        <v>0.33333333333333331</v>
      </c>
      <c r="BI820" s="5">
        <f>SUM(AS820:AU820,BA820)/$BG$5</f>
        <v>6.666666666666667</v>
      </c>
      <c r="BJ820" s="5">
        <f>SUM(AV820:AX820,BB820)/$BG$5</f>
        <v>0</v>
      </c>
    </row>
    <row r="821" spans="2:62" ht="37.5" thickBot="1" x14ac:dyDescent="0.3">
      <c r="B821" s="71"/>
      <c r="C821" s="70"/>
      <c r="D821" s="69"/>
      <c r="E821" s="68"/>
      <c r="F821" s="68"/>
      <c r="G821" s="67"/>
      <c r="H821" s="66"/>
      <c r="I821" s="64"/>
      <c r="J821" s="64"/>
      <c r="K821" s="65"/>
      <c r="L821" s="64"/>
      <c r="M821" s="62"/>
      <c r="N821" s="64"/>
      <c r="O821" s="62"/>
      <c r="P821" s="64"/>
      <c r="Q821" s="62"/>
      <c r="R821" s="64"/>
      <c r="S821" s="62"/>
      <c r="T821" s="64"/>
      <c r="U821" s="62"/>
      <c r="V821" s="64"/>
      <c r="W821" s="62"/>
      <c r="X821" s="64"/>
      <c r="Y821" s="62"/>
      <c r="Z821" s="64"/>
      <c r="AA821" s="62"/>
      <c r="AB821" s="63"/>
      <c r="AC821" s="62"/>
      <c r="AD821" s="62"/>
      <c r="AE821" s="62"/>
      <c r="AF821" s="61"/>
      <c r="AG821" s="61"/>
      <c r="AH821" s="60"/>
      <c r="AI821" s="59" t="s">
        <v>136</v>
      </c>
      <c r="AJ821" s="58">
        <f t="shared" ref="AJ821:BB821" si="109">AJ820/3</f>
        <v>32.666666666666664</v>
      </c>
      <c r="AK821" s="57">
        <f t="shared" si="109"/>
        <v>0</v>
      </c>
      <c r="AL821" s="56">
        <f t="shared" si="109"/>
        <v>0</v>
      </c>
      <c r="AM821" s="58">
        <f t="shared" si="109"/>
        <v>10</v>
      </c>
      <c r="AN821" s="57">
        <f t="shared" si="109"/>
        <v>0</v>
      </c>
      <c r="AO821" s="56">
        <f t="shared" si="109"/>
        <v>0</v>
      </c>
      <c r="AP821" s="58">
        <f t="shared" si="109"/>
        <v>0.33333333333333331</v>
      </c>
      <c r="AQ821" s="57">
        <f t="shared" si="109"/>
        <v>0</v>
      </c>
      <c r="AR821" s="56">
        <f t="shared" si="109"/>
        <v>0</v>
      </c>
      <c r="AS821" s="58">
        <f t="shared" si="109"/>
        <v>5.333333333333333</v>
      </c>
      <c r="AT821" s="57">
        <f t="shared" si="109"/>
        <v>0</v>
      </c>
      <c r="AU821" s="56">
        <f t="shared" si="109"/>
        <v>0</v>
      </c>
      <c r="AV821" s="58">
        <f t="shared" si="109"/>
        <v>0</v>
      </c>
      <c r="AW821" s="57">
        <f t="shared" si="109"/>
        <v>0</v>
      </c>
      <c r="AX821" s="56">
        <f t="shared" si="109"/>
        <v>0</v>
      </c>
      <c r="AY821" s="55">
        <f t="shared" si="109"/>
        <v>0</v>
      </c>
      <c r="AZ821" s="54">
        <f t="shared" si="109"/>
        <v>0</v>
      </c>
      <c r="BA821" s="54">
        <f t="shared" si="109"/>
        <v>1.3333333333333333</v>
      </c>
      <c r="BB821" s="53">
        <f t="shared" si="109"/>
        <v>0</v>
      </c>
      <c r="BC821" s="52" t="s">
        <v>135</v>
      </c>
    </row>
    <row r="822" spans="2:62" ht="28.15" customHeight="1" x14ac:dyDescent="0.2">
      <c r="B822" s="30"/>
      <c r="C822" s="242">
        <v>1</v>
      </c>
      <c r="D822" s="44"/>
      <c r="E822" s="43"/>
      <c r="F822" s="43"/>
      <c r="G822" s="42"/>
      <c r="H822" s="223" t="s">
        <v>384</v>
      </c>
      <c r="I822" s="246">
        <v>57</v>
      </c>
      <c r="J822" s="246">
        <v>23</v>
      </c>
      <c r="K822" s="246">
        <v>7</v>
      </c>
      <c r="L822" s="41" t="s">
        <v>133</v>
      </c>
      <c r="M822" s="40" t="s">
        <v>104</v>
      </c>
      <c r="N822" s="41" t="s">
        <v>131</v>
      </c>
      <c r="O822" s="40" t="s">
        <v>186</v>
      </c>
      <c r="P822" s="41" t="s">
        <v>130</v>
      </c>
      <c r="Q822" s="40" t="s">
        <v>389</v>
      </c>
      <c r="R822" s="41" t="s">
        <v>129</v>
      </c>
      <c r="S822" s="40" t="s">
        <v>113</v>
      </c>
      <c r="T822" s="41" t="s">
        <v>128</v>
      </c>
      <c r="U822" s="40"/>
      <c r="V822" s="41" t="s">
        <v>127</v>
      </c>
      <c r="W822" s="40"/>
      <c r="X822" s="41" t="s">
        <v>126</v>
      </c>
      <c r="Y822" s="40"/>
      <c r="Z822" s="41" t="s">
        <v>125</v>
      </c>
      <c r="AA822" s="40"/>
      <c r="AB822" s="39"/>
      <c r="AC822" s="40"/>
      <c r="AD822" s="39" t="s">
        <v>993</v>
      </c>
      <c r="AE822" s="38" t="s">
        <v>992</v>
      </c>
      <c r="AF822" s="250"/>
      <c r="AG822" s="250"/>
      <c r="AH822" s="37"/>
      <c r="AI822" s="11"/>
      <c r="AJ822" s="233">
        <f>SUMPRODUCT(LEN($M822:$U825)-LEN(SUBSTITUTE($M822:$U825,"A", "")))</f>
        <v>24</v>
      </c>
      <c r="AK822" s="239">
        <f>SUMPRODUCT(LEN($X822:$X825)-LEN(SUBSTITUTE($X822:$X825,"A", "")))</f>
        <v>0</v>
      </c>
      <c r="AL822" s="230">
        <f>SUMPRODUCT(LEN($W822:$W825)-LEN(SUBSTITUTE($W822:$W825,"A", "")))</f>
        <v>0</v>
      </c>
      <c r="AM822" s="233">
        <f>SUMPRODUCT(LEN($M822:$U825)-LEN(SUBSTITUTE($M822:$U825,"S", "")))</f>
        <v>7</v>
      </c>
      <c r="AN822" s="239">
        <f>SUMPRODUCT(LEN($X822:$X825)-LEN(SUBSTITUTE($X822:$X825,"S", "")))</f>
        <v>0</v>
      </c>
      <c r="AO822" s="230">
        <f>SUMPRODUCT(LEN($W822:$W825)-LEN(SUBSTITUTE($W822:$W825,"S", "")))</f>
        <v>0</v>
      </c>
      <c r="AP822" s="233">
        <f>SUMPRODUCT(LEN($M822:$U825)-LEN(SUBSTITUTE($M822:$U825,"F", "")))</f>
        <v>0</v>
      </c>
      <c r="AQ822" s="239">
        <f>SUMPRODUCT(LEN($X822:$X825)-LEN(SUBSTITUTE($X822:$X825,"F", "")))</f>
        <v>0</v>
      </c>
      <c r="AR822" s="230">
        <f>SUMPRODUCT(LEN($W822:$W825)-LEN(SUBSTITUTE($W822:$W825,"F", "")))</f>
        <v>0</v>
      </c>
      <c r="AS822" s="233">
        <f>SUMPRODUCT(LEN($M822:$U825)-LEN(SUBSTITUTE($M822:$U825,"G", "")))</f>
        <v>5</v>
      </c>
      <c r="AT822" s="239">
        <f>SUMPRODUCT(LEN($X822:$X825)-LEN(SUBSTITUTE($X822:$X825,"G", "")))</f>
        <v>0</v>
      </c>
      <c r="AU822" s="230">
        <f>SUMPRODUCT(LEN($W822:$W825)-LEN(SUBSTITUTE($W822:$W825,"G", "")))</f>
        <v>0</v>
      </c>
      <c r="AV822" s="233">
        <f>SUMPRODUCT(LEN($L822:$U825)-LEN(SUBSTITUTE($L822:$U825,"M", "")))</f>
        <v>0</v>
      </c>
      <c r="AW822" s="236">
        <f>SUMPRODUCT(LEN($X822:$X825)-LEN(SUBSTITUTE($X822:$X825,"M", "")))</f>
        <v>0</v>
      </c>
      <c r="AX822" s="230">
        <f>SUMPRODUCT(LEN($W822:$W825)-LEN(SUBSTITUTE($W822:$W825,"M", "")))</f>
        <v>0</v>
      </c>
      <c r="AY822" s="291">
        <f>SUMPRODUCT(LEN($AE822:$AE825)-LEN(SUBSTITUTE($AE822:$AE825,"S", "")))</f>
        <v>0</v>
      </c>
      <c r="AZ822" s="227">
        <f>SUMPRODUCT(LEN($AE822:$AE825)-LEN(SUBSTITUTE($AE822:$AE825,"F", "")))</f>
        <v>0</v>
      </c>
      <c r="BA822" s="227">
        <f>SUMPRODUCT(LEN($AE822:$AE825)-LEN(SUBSTITUTE($AE822:$AE825,"G", "")))</f>
        <v>4</v>
      </c>
      <c r="BB822" s="294">
        <f>SUMPRODUCT(LEN($AE822:$AE825)-LEN(SUBSTITUTE($AE822:$AE825,"M", "")))</f>
        <v>0</v>
      </c>
    </row>
    <row r="823" spans="2:62" ht="28.15" customHeight="1" thickBot="1" x14ac:dyDescent="0.25">
      <c r="B823" s="30"/>
      <c r="C823" s="243"/>
      <c r="D823" s="36"/>
      <c r="E823" s="35"/>
      <c r="F823" s="35"/>
      <c r="G823" s="34"/>
      <c r="H823" s="224"/>
      <c r="I823" s="247"/>
      <c r="J823" s="247"/>
      <c r="K823" s="247"/>
      <c r="L823" s="33" t="s">
        <v>123</v>
      </c>
      <c r="M823" s="32" t="s">
        <v>186</v>
      </c>
      <c r="N823" s="33" t="s">
        <v>122</v>
      </c>
      <c r="O823" s="32" t="s">
        <v>186</v>
      </c>
      <c r="P823" s="33" t="s">
        <v>120</v>
      </c>
      <c r="Q823" s="32" t="s">
        <v>389</v>
      </c>
      <c r="R823" s="33" t="s">
        <v>119</v>
      </c>
      <c r="S823" s="32" t="s">
        <v>124</v>
      </c>
      <c r="T823" s="33" t="s">
        <v>118</v>
      </c>
      <c r="U823" s="32"/>
      <c r="V823" s="33" t="s">
        <v>117</v>
      </c>
      <c r="W823" s="32"/>
      <c r="X823" s="33" t="s">
        <v>116</v>
      </c>
      <c r="Y823" s="32"/>
      <c r="Z823" s="33" t="s">
        <v>115</v>
      </c>
      <c r="AA823" s="32"/>
      <c r="AB823" s="31"/>
      <c r="AC823" s="32"/>
      <c r="AD823" s="31" t="s">
        <v>991</v>
      </c>
      <c r="AE823" s="23"/>
      <c r="AF823" s="251"/>
      <c r="AG823" s="251"/>
      <c r="AH823" s="22"/>
      <c r="AI823" s="11"/>
      <c r="AJ823" s="234"/>
      <c r="AK823" s="240"/>
      <c r="AL823" s="231"/>
      <c r="AM823" s="234"/>
      <c r="AN823" s="240"/>
      <c r="AO823" s="231"/>
      <c r="AP823" s="234"/>
      <c r="AQ823" s="240"/>
      <c r="AR823" s="231"/>
      <c r="AS823" s="234"/>
      <c r="AT823" s="240"/>
      <c r="AU823" s="231"/>
      <c r="AV823" s="234"/>
      <c r="AW823" s="237"/>
      <c r="AX823" s="231"/>
      <c r="AY823" s="292"/>
      <c r="AZ823" s="228"/>
      <c r="BA823" s="228"/>
      <c r="BB823" s="295"/>
    </row>
    <row r="824" spans="2:62" ht="28.15" customHeight="1" x14ac:dyDescent="0.2">
      <c r="B824" s="30"/>
      <c r="C824" s="244"/>
      <c r="D824" s="29"/>
      <c r="E824" s="28"/>
      <c r="F824" s="28"/>
      <c r="G824" s="27"/>
      <c r="H824" s="225">
        <v>207</v>
      </c>
      <c r="I824" s="248"/>
      <c r="J824" s="248"/>
      <c r="K824" s="248"/>
      <c r="L824" s="26" t="s">
        <v>114</v>
      </c>
      <c r="M824" s="25" t="s">
        <v>186</v>
      </c>
      <c r="N824" s="26" t="s">
        <v>112</v>
      </c>
      <c r="O824" s="25" t="s">
        <v>630</v>
      </c>
      <c r="P824" s="26" t="s">
        <v>111</v>
      </c>
      <c r="Q824" s="25" t="s">
        <v>176</v>
      </c>
      <c r="R824" s="26" t="s">
        <v>110</v>
      </c>
      <c r="S824" s="25" t="s">
        <v>121</v>
      </c>
      <c r="T824" s="26" t="s">
        <v>109</v>
      </c>
      <c r="U824" s="25"/>
      <c r="V824" s="26" t="s">
        <v>108</v>
      </c>
      <c r="W824" s="25"/>
      <c r="X824" s="26" t="s">
        <v>107</v>
      </c>
      <c r="Y824" s="25"/>
      <c r="Z824" s="26" t="s">
        <v>106</v>
      </c>
      <c r="AA824" s="25"/>
      <c r="AB824" s="24"/>
      <c r="AC824" s="25"/>
      <c r="AD824" s="24" t="s">
        <v>990</v>
      </c>
      <c r="AE824" s="23"/>
      <c r="AF824" s="251"/>
      <c r="AG824" s="251"/>
      <c r="AH824" s="22"/>
      <c r="AI824" s="11"/>
      <c r="AJ824" s="234"/>
      <c r="AK824" s="240"/>
      <c r="AL824" s="231"/>
      <c r="AM824" s="234"/>
      <c r="AN824" s="240"/>
      <c r="AO824" s="231"/>
      <c r="AP824" s="234"/>
      <c r="AQ824" s="240"/>
      <c r="AR824" s="231"/>
      <c r="AS824" s="234"/>
      <c r="AT824" s="240"/>
      <c r="AU824" s="231"/>
      <c r="AV824" s="234"/>
      <c r="AW824" s="237"/>
      <c r="AX824" s="231"/>
      <c r="AY824" s="292"/>
      <c r="AZ824" s="228"/>
      <c r="BA824" s="228"/>
      <c r="BB824" s="295"/>
    </row>
    <row r="825" spans="2:62" ht="28.15" customHeight="1" thickBot="1" x14ac:dyDescent="0.25">
      <c r="B825" s="30"/>
      <c r="C825" s="253"/>
      <c r="D825" s="51"/>
      <c r="E825" s="50"/>
      <c r="F825" s="50"/>
      <c r="G825" s="49"/>
      <c r="H825" s="226"/>
      <c r="I825" s="254"/>
      <c r="J825" s="254"/>
      <c r="K825" s="254"/>
      <c r="L825" s="48" t="s">
        <v>105</v>
      </c>
      <c r="M825" s="47" t="s">
        <v>389</v>
      </c>
      <c r="N825" s="48" t="s">
        <v>103</v>
      </c>
      <c r="O825" s="47" t="s">
        <v>389</v>
      </c>
      <c r="P825" s="48" t="s">
        <v>102</v>
      </c>
      <c r="Q825" s="47" t="s">
        <v>175</v>
      </c>
      <c r="R825" s="48" t="s">
        <v>101</v>
      </c>
      <c r="S825" s="47" t="s">
        <v>121</v>
      </c>
      <c r="T825" s="48">
        <v>20</v>
      </c>
      <c r="U825" s="47"/>
      <c r="V825" s="48" t="s">
        <v>100</v>
      </c>
      <c r="W825" s="47"/>
      <c r="X825" s="48" t="s">
        <v>99</v>
      </c>
      <c r="Y825" s="47"/>
      <c r="Z825" s="48" t="s">
        <v>98</v>
      </c>
      <c r="AA825" s="47"/>
      <c r="AB825" s="16"/>
      <c r="AC825" s="47"/>
      <c r="AD825" s="16"/>
      <c r="AE825" s="46"/>
      <c r="AF825" s="255"/>
      <c r="AG825" s="255"/>
      <c r="AH825" s="45"/>
      <c r="AI825" s="11"/>
      <c r="AJ825" s="235"/>
      <c r="AK825" s="241"/>
      <c r="AL825" s="232"/>
      <c r="AM825" s="235"/>
      <c r="AN825" s="241"/>
      <c r="AO825" s="232"/>
      <c r="AP825" s="235"/>
      <c r="AQ825" s="241"/>
      <c r="AR825" s="232"/>
      <c r="AS825" s="235"/>
      <c r="AT825" s="241"/>
      <c r="AU825" s="232"/>
      <c r="AV825" s="235"/>
      <c r="AW825" s="238"/>
      <c r="AX825" s="232"/>
      <c r="AY825" s="293"/>
      <c r="AZ825" s="229"/>
      <c r="BA825" s="229"/>
      <c r="BB825" s="296"/>
    </row>
    <row r="826" spans="2:62" ht="28.15" customHeight="1" x14ac:dyDescent="0.2">
      <c r="B826" s="30"/>
      <c r="C826" s="242">
        <v>2</v>
      </c>
      <c r="D826" s="44"/>
      <c r="E826" s="43"/>
      <c r="F826" s="43"/>
      <c r="G826" s="42"/>
      <c r="H826" s="223"/>
      <c r="I826" s="246">
        <v>60</v>
      </c>
      <c r="J826" s="246">
        <v>27</v>
      </c>
      <c r="K826" s="246">
        <v>7</v>
      </c>
      <c r="L826" s="41" t="s">
        <v>133</v>
      </c>
      <c r="M826" s="40" t="s">
        <v>132</v>
      </c>
      <c r="N826" s="41" t="s">
        <v>131</v>
      </c>
      <c r="O826" s="40" t="s">
        <v>132</v>
      </c>
      <c r="P826" s="41" t="s">
        <v>130</v>
      </c>
      <c r="Q826" s="40" t="s">
        <v>382</v>
      </c>
      <c r="R826" s="41" t="s">
        <v>129</v>
      </c>
      <c r="S826" s="40" t="s">
        <v>430</v>
      </c>
      <c r="T826" s="41" t="s">
        <v>128</v>
      </c>
      <c r="U826" s="40" t="s">
        <v>113</v>
      </c>
      <c r="V826" s="41" t="s">
        <v>127</v>
      </c>
      <c r="W826" s="40"/>
      <c r="X826" s="41" t="s">
        <v>126</v>
      </c>
      <c r="Y826" s="40"/>
      <c r="Z826" s="41" t="s">
        <v>125</v>
      </c>
      <c r="AA826" s="40"/>
      <c r="AB826" s="39"/>
      <c r="AC826" s="40"/>
      <c r="AD826" s="39"/>
      <c r="AE826" s="38"/>
      <c r="AF826" s="250"/>
      <c r="AG826" s="250"/>
      <c r="AH826" s="37"/>
      <c r="AI826" s="11"/>
      <c r="AJ826" s="233">
        <f>SUMPRODUCT(LEN($M826:$U829)-LEN(SUBSTITUTE($M826:$U829,"A", "")))</f>
        <v>33</v>
      </c>
      <c r="AK826" s="239">
        <f>SUMPRODUCT(LEN($X826:$X829)-LEN(SUBSTITUTE($X826:$X829,"A", "")))</f>
        <v>0</v>
      </c>
      <c r="AL826" s="230">
        <f>SUMPRODUCT(LEN($W826:$W829)-LEN(SUBSTITUTE($W826:$W829,"A", "")))</f>
        <v>0</v>
      </c>
      <c r="AM826" s="233">
        <f>SUMPRODUCT(LEN($M826:$U829)-LEN(SUBSTITUTE($M826:$U829,"S", "")))</f>
        <v>10</v>
      </c>
      <c r="AN826" s="239">
        <f>SUMPRODUCT(LEN($X826:$X829)-LEN(SUBSTITUTE($X826:$X829,"S", "")))</f>
        <v>0</v>
      </c>
      <c r="AO826" s="230">
        <f>SUMPRODUCT(LEN($W826:$W829)-LEN(SUBSTITUTE($W826:$W829,"S", "")))</f>
        <v>0</v>
      </c>
      <c r="AP826" s="233">
        <f>SUMPRODUCT(LEN($M826:$U829)-LEN(SUBSTITUTE($M826:$U829,"F", "")))</f>
        <v>0</v>
      </c>
      <c r="AQ826" s="239">
        <f>SUMPRODUCT(LEN($X826:$X829)-LEN(SUBSTITUTE($X826:$X829,"F", "")))</f>
        <v>0</v>
      </c>
      <c r="AR826" s="230">
        <f>SUMPRODUCT(LEN($W826:$W829)-LEN(SUBSTITUTE($W826:$W829,"F", "")))</f>
        <v>0</v>
      </c>
      <c r="AS826" s="233">
        <f>SUMPRODUCT(LEN($M826:$U829)-LEN(SUBSTITUTE($M826:$U829,"G", "")))</f>
        <v>4</v>
      </c>
      <c r="AT826" s="239">
        <f>SUMPRODUCT(LEN($X826:$X829)-LEN(SUBSTITUTE($X826:$X829,"G", "")))</f>
        <v>0</v>
      </c>
      <c r="AU826" s="230">
        <f>SUMPRODUCT(LEN($W826:$W829)-LEN(SUBSTITUTE($W826:$W829,"G", "")))</f>
        <v>0</v>
      </c>
      <c r="AV826" s="233">
        <f>SUMPRODUCT(LEN($L826:$U829)-LEN(SUBSTITUTE($L826:$U829,"M", "")))</f>
        <v>0</v>
      </c>
      <c r="AW826" s="236">
        <f>SUMPRODUCT(LEN($X826:$X829)-LEN(SUBSTITUTE($X826:$X829,"M", "")))</f>
        <v>0</v>
      </c>
      <c r="AX826" s="230">
        <f>SUMPRODUCT(LEN($W826:$W829)-LEN(SUBSTITUTE($W826:$W829,"M", "")))</f>
        <v>0</v>
      </c>
      <c r="AY826" s="291">
        <f>SUMPRODUCT(LEN($AE826:$AE829)-LEN(SUBSTITUTE($AE826:$AE829,"S", "")))</f>
        <v>0</v>
      </c>
      <c r="AZ826" s="227">
        <f>SUMPRODUCT(LEN($AE826:$AE829)-LEN(SUBSTITUTE($AE826:$AE829,"F", "")))</f>
        <v>0</v>
      </c>
      <c r="BA826" s="227">
        <f>SUMPRODUCT(LEN($AE826:$AE829)-LEN(SUBSTITUTE($AE826:$AE829,"G", "")))</f>
        <v>0</v>
      </c>
      <c r="BB826" s="294">
        <f>SUMPRODUCT(LEN($AE826:$AE829)-LEN(SUBSTITUTE($AE826:$AE829,"M", "")))</f>
        <v>0</v>
      </c>
    </row>
    <row r="827" spans="2:62" ht="28.15" customHeight="1" thickBot="1" x14ac:dyDescent="0.25">
      <c r="B827" s="30"/>
      <c r="C827" s="243"/>
      <c r="D827" s="36"/>
      <c r="E827" s="35"/>
      <c r="F827" s="35"/>
      <c r="G827" s="34"/>
      <c r="H827" s="224"/>
      <c r="I827" s="247"/>
      <c r="J827" s="247"/>
      <c r="K827" s="247"/>
      <c r="L827" s="33" t="s">
        <v>123</v>
      </c>
      <c r="M827" s="32" t="s">
        <v>104</v>
      </c>
      <c r="N827" s="33" t="s">
        <v>122</v>
      </c>
      <c r="O827" s="32" t="s">
        <v>389</v>
      </c>
      <c r="P827" s="33" t="s">
        <v>120</v>
      </c>
      <c r="Q827" s="32" t="s">
        <v>104</v>
      </c>
      <c r="R827" s="33" t="s">
        <v>119</v>
      </c>
      <c r="S827" s="32" t="s">
        <v>187</v>
      </c>
      <c r="T827" s="33" t="s">
        <v>118</v>
      </c>
      <c r="U827" s="32" t="s">
        <v>121</v>
      </c>
      <c r="V827" s="33" t="s">
        <v>117</v>
      </c>
      <c r="W827" s="32"/>
      <c r="X827" s="33" t="s">
        <v>116</v>
      </c>
      <c r="Y827" s="32"/>
      <c r="Z827" s="33" t="s">
        <v>115</v>
      </c>
      <c r="AA827" s="32"/>
      <c r="AB827" s="31"/>
      <c r="AC827" s="32"/>
      <c r="AD827" s="31"/>
      <c r="AE827" s="23"/>
      <c r="AF827" s="251"/>
      <c r="AG827" s="251"/>
      <c r="AH827" s="22"/>
      <c r="AI827" s="11"/>
      <c r="AJ827" s="234"/>
      <c r="AK827" s="240"/>
      <c r="AL827" s="231"/>
      <c r="AM827" s="234"/>
      <c r="AN827" s="240"/>
      <c r="AO827" s="231"/>
      <c r="AP827" s="234"/>
      <c r="AQ827" s="240"/>
      <c r="AR827" s="231"/>
      <c r="AS827" s="234"/>
      <c r="AT827" s="240"/>
      <c r="AU827" s="231"/>
      <c r="AV827" s="234"/>
      <c r="AW827" s="237"/>
      <c r="AX827" s="231"/>
      <c r="AY827" s="292"/>
      <c r="AZ827" s="228"/>
      <c r="BA827" s="228"/>
      <c r="BB827" s="295"/>
    </row>
    <row r="828" spans="2:62" ht="28.15" customHeight="1" x14ac:dyDescent="0.2">
      <c r="B828" s="30"/>
      <c r="C828" s="244"/>
      <c r="D828" s="29"/>
      <c r="E828" s="28"/>
      <c r="F828" s="28"/>
      <c r="G828" s="27"/>
      <c r="H828" s="225"/>
      <c r="I828" s="248"/>
      <c r="J828" s="248"/>
      <c r="K828" s="248"/>
      <c r="L828" s="26" t="s">
        <v>114</v>
      </c>
      <c r="M828" s="25" t="s">
        <v>389</v>
      </c>
      <c r="N828" s="26" t="s">
        <v>112</v>
      </c>
      <c r="O828" s="25" t="s">
        <v>186</v>
      </c>
      <c r="P828" s="26" t="s">
        <v>111</v>
      </c>
      <c r="Q828" s="25" t="s">
        <v>132</v>
      </c>
      <c r="R828" s="26" t="s">
        <v>110</v>
      </c>
      <c r="S828" s="25" t="s">
        <v>203</v>
      </c>
      <c r="T828" s="26" t="s">
        <v>109</v>
      </c>
      <c r="U828" s="25" t="s">
        <v>121</v>
      </c>
      <c r="V828" s="26" t="s">
        <v>108</v>
      </c>
      <c r="W828" s="25"/>
      <c r="X828" s="26" t="s">
        <v>107</v>
      </c>
      <c r="Y828" s="25"/>
      <c r="Z828" s="26" t="s">
        <v>106</v>
      </c>
      <c r="AA828" s="25"/>
      <c r="AB828" s="24"/>
      <c r="AC828" s="25"/>
      <c r="AD828" s="24"/>
      <c r="AE828" s="23"/>
      <c r="AF828" s="251"/>
      <c r="AG828" s="251"/>
      <c r="AH828" s="22"/>
      <c r="AI828" s="11"/>
      <c r="AJ828" s="234"/>
      <c r="AK828" s="240"/>
      <c r="AL828" s="231"/>
      <c r="AM828" s="234"/>
      <c r="AN828" s="240"/>
      <c r="AO828" s="231"/>
      <c r="AP828" s="234"/>
      <c r="AQ828" s="240"/>
      <c r="AR828" s="231"/>
      <c r="AS828" s="234"/>
      <c r="AT828" s="240"/>
      <c r="AU828" s="231"/>
      <c r="AV828" s="234"/>
      <c r="AW828" s="237"/>
      <c r="AX828" s="231"/>
      <c r="AY828" s="292"/>
      <c r="AZ828" s="228"/>
      <c r="BA828" s="228"/>
      <c r="BB828" s="295"/>
    </row>
    <row r="829" spans="2:62" ht="28.15" customHeight="1" thickBot="1" x14ac:dyDescent="0.25">
      <c r="B829" s="30"/>
      <c r="C829" s="253"/>
      <c r="D829" s="51"/>
      <c r="E829" s="50"/>
      <c r="F829" s="50"/>
      <c r="G829" s="49"/>
      <c r="H829" s="226"/>
      <c r="I829" s="254"/>
      <c r="J829" s="254"/>
      <c r="K829" s="254"/>
      <c r="L829" s="48" t="s">
        <v>105</v>
      </c>
      <c r="M829" s="47" t="s">
        <v>186</v>
      </c>
      <c r="N829" s="48" t="s">
        <v>103</v>
      </c>
      <c r="O829" s="47" t="s">
        <v>444</v>
      </c>
      <c r="P829" s="48" t="s">
        <v>102</v>
      </c>
      <c r="Q829" s="47" t="s">
        <v>187</v>
      </c>
      <c r="R829" s="48" t="s">
        <v>101</v>
      </c>
      <c r="S829" s="47" t="s">
        <v>175</v>
      </c>
      <c r="T829" s="48">
        <v>20</v>
      </c>
      <c r="U829" s="47" t="s">
        <v>104</v>
      </c>
      <c r="V829" s="48" t="s">
        <v>100</v>
      </c>
      <c r="W829" s="47"/>
      <c r="X829" s="48" t="s">
        <v>99</v>
      </c>
      <c r="Y829" s="47"/>
      <c r="Z829" s="48" t="s">
        <v>98</v>
      </c>
      <c r="AA829" s="47"/>
      <c r="AB829" s="16"/>
      <c r="AC829" s="47"/>
      <c r="AD829" s="16"/>
      <c r="AE829" s="46"/>
      <c r="AF829" s="255"/>
      <c r="AG829" s="255"/>
      <c r="AH829" s="45"/>
      <c r="AI829" s="11"/>
      <c r="AJ829" s="235"/>
      <c r="AK829" s="241"/>
      <c r="AL829" s="232"/>
      <c r="AM829" s="235"/>
      <c r="AN829" s="241"/>
      <c r="AO829" s="232"/>
      <c r="AP829" s="235"/>
      <c r="AQ829" s="241"/>
      <c r="AR829" s="232"/>
      <c r="AS829" s="235"/>
      <c r="AT829" s="241"/>
      <c r="AU829" s="232"/>
      <c r="AV829" s="235"/>
      <c r="AW829" s="238"/>
      <c r="AX829" s="232"/>
      <c r="AY829" s="293"/>
      <c r="AZ829" s="229"/>
      <c r="BA829" s="229"/>
      <c r="BB829" s="296"/>
    </row>
    <row r="830" spans="2:62" ht="28.15" customHeight="1" x14ac:dyDescent="0.2">
      <c r="B830" s="30"/>
      <c r="C830" s="242">
        <v>3</v>
      </c>
      <c r="D830" s="44"/>
      <c r="E830" s="43"/>
      <c r="F830" s="43"/>
      <c r="G830" s="42"/>
      <c r="H830" s="223"/>
      <c r="I830" s="246">
        <v>67</v>
      </c>
      <c r="J830" s="246">
        <v>26</v>
      </c>
      <c r="K830" s="246">
        <v>6</v>
      </c>
      <c r="L830" s="41" t="s">
        <v>133</v>
      </c>
      <c r="M830" s="40" t="s">
        <v>132</v>
      </c>
      <c r="N830" s="41" t="s">
        <v>131</v>
      </c>
      <c r="O830" s="40" t="s">
        <v>382</v>
      </c>
      <c r="P830" s="41" t="s">
        <v>130</v>
      </c>
      <c r="Q830" s="40" t="s">
        <v>636</v>
      </c>
      <c r="R830" s="41" t="s">
        <v>129</v>
      </c>
      <c r="S830" s="40" t="s">
        <v>403</v>
      </c>
      <c r="T830" s="41" t="s">
        <v>128</v>
      </c>
      <c r="U830" s="40" t="s">
        <v>175</v>
      </c>
      <c r="V830" s="41" t="s">
        <v>127</v>
      </c>
      <c r="W830" s="40"/>
      <c r="X830" s="41" t="s">
        <v>126</v>
      </c>
      <c r="Y830" s="40"/>
      <c r="Z830" s="41" t="s">
        <v>125</v>
      </c>
      <c r="AA830" s="40"/>
      <c r="AB830" s="39"/>
      <c r="AC830" s="40"/>
      <c r="AD830" s="39" t="s">
        <v>458</v>
      </c>
      <c r="AE830" s="38"/>
      <c r="AF830" s="250"/>
      <c r="AG830" s="250"/>
      <c r="AH830" s="37"/>
      <c r="AI830" s="11"/>
      <c r="AJ830" s="233">
        <f>SUMPRODUCT(LEN($M830:$U833)-LEN(SUBSTITUTE($M830:$U833,"A", "")))</f>
        <v>41</v>
      </c>
      <c r="AK830" s="239">
        <f>SUMPRODUCT(LEN($X830:$X833)-LEN(SUBSTITUTE($X830:$X833,"A", "")))</f>
        <v>0</v>
      </c>
      <c r="AL830" s="230">
        <f>SUMPRODUCT(LEN($W830:$W833)-LEN(SUBSTITUTE($W830:$W833,"A", "")))</f>
        <v>0</v>
      </c>
      <c r="AM830" s="233">
        <f>SUMPRODUCT(LEN($M830:$U833)-LEN(SUBSTITUTE($M830:$U833,"S", "")))</f>
        <v>13</v>
      </c>
      <c r="AN830" s="239">
        <f>SUMPRODUCT(LEN($X830:$X833)-LEN(SUBSTITUTE($X830:$X833,"S", "")))</f>
        <v>0</v>
      </c>
      <c r="AO830" s="230">
        <f>SUMPRODUCT(LEN($W830:$W833)-LEN(SUBSTITUTE($W830:$W833,"S", "")))</f>
        <v>0</v>
      </c>
      <c r="AP830" s="233">
        <f>SUMPRODUCT(LEN($M830:$U833)-LEN(SUBSTITUTE($M830:$U833,"F", "")))</f>
        <v>1</v>
      </c>
      <c r="AQ830" s="239">
        <f>SUMPRODUCT(LEN($X830:$X833)-LEN(SUBSTITUTE($X830:$X833,"F", "")))</f>
        <v>0</v>
      </c>
      <c r="AR830" s="230">
        <f>SUMPRODUCT(LEN($W830:$W833)-LEN(SUBSTITUTE($W830:$W833,"F", "")))</f>
        <v>0</v>
      </c>
      <c r="AS830" s="233">
        <f>SUMPRODUCT(LEN($M830:$U833)-LEN(SUBSTITUTE($M830:$U833,"G", "")))</f>
        <v>7</v>
      </c>
      <c r="AT830" s="239">
        <f>SUMPRODUCT(LEN($X830:$X833)-LEN(SUBSTITUTE($X830:$X833,"G", "")))</f>
        <v>0</v>
      </c>
      <c r="AU830" s="230">
        <f>SUMPRODUCT(LEN($W830:$W833)-LEN(SUBSTITUTE($W830:$W833,"G", "")))</f>
        <v>0</v>
      </c>
      <c r="AV830" s="233">
        <f>SUMPRODUCT(LEN($L830:$U833)-LEN(SUBSTITUTE($L830:$U833,"M", "")))</f>
        <v>0</v>
      </c>
      <c r="AW830" s="236">
        <f>SUMPRODUCT(LEN($X830:$X833)-LEN(SUBSTITUTE($X830:$X833,"M", "")))</f>
        <v>0</v>
      </c>
      <c r="AX830" s="230">
        <f>SUMPRODUCT(LEN($W830:$W833)-LEN(SUBSTITUTE($W830:$W833,"M", "")))</f>
        <v>0</v>
      </c>
      <c r="AY830" s="291">
        <f>SUMPRODUCT(LEN($AE830:$AE833)-LEN(SUBSTITUTE($AE830:$AE833,"S", "")))</f>
        <v>0</v>
      </c>
      <c r="AZ830" s="227">
        <f>SUMPRODUCT(LEN($AE830:$AE833)-LEN(SUBSTITUTE($AE830:$AE833,"F", "")))</f>
        <v>0</v>
      </c>
      <c r="BA830" s="227">
        <f>SUMPRODUCT(LEN($AE830:$AE833)-LEN(SUBSTITUTE($AE830:$AE833,"G", "")))</f>
        <v>0</v>
      </c>
      <c r="BB830" s="294">
        <f>SUMPRODUCT(LEN($AE830:$AE833)-LEN(SUBSTITUTE($AE830:$AE833,"M", "")))</f>
        <v>0</v>
      </c>
    </row>
    <row r="831" spans="2:62" ht="28.15" customHeight="1" thickBot="1" x14ac:dyDescent="0.25">
      <c r="B831" s="30"/>
      <c r="C831" s="243"/>
      <c r="D831" s="36"/>
      <c r="E831" s="35"/>
      <c r="F831" s="35"/>
      <c r="G831" s="34"/>
      <c r="H831" s="224"/>
      <c r="I831" s="247"/>
      <c r="J831" s="247"/>
      <c r="K831" s="247"/>
      <c r="L831" s="33" t="s">
        <v>123</v>
      </c>
      <c r="M831" s="32" t="s">
        <v>132</v>
      </c>
      <c r="N831" s="33" t="s">
        <v>122</v>
      </c>
      <c r="O831" s="32" t="s">
        <v>382</v>
      </c>
      <c r="P831" s="33" t="s">
        <v>120</v>
      </c>
      <c r="Q831" s="32" t="s">
        <v>382</v>
      </c>
      <c r="R831" s="33" t="s">
        <v>119</v>
      </c>
      <c r="S831" s="32" t="s">
        <v>482</v>
      </c>
      <c r="T831" s="33" t="s">
        <v>118</v>
      </c>
      <c r="U831" s="32" t="s">
        <v>113</v>
      </c>
      <c r="V831" s="33" t="s">
        <v>117</v>
      </c>
      <c r="W831" s="32"/>
      <c r="X831" s="33" t="s">
        <v>116</v>
      </c>
      <c r="Y831" s="32"/>
      <c r="Z831" s="33" t="s">
        <v>115</v>
      </c>
      <c r="AA831" s="32"/>
      <c r="AB831" s="31"/>
      <c r="AC831" s="32"/>
      <c r="AD831" s="31" t="s">
        <v>989</v>
      </c>
      <c r="AE831" s="23"/>
      <c r="AF831" s="251"/>
      <c r="AG831" s="251"/>
      <c r="AH831" s="22"/>
      <c r="AI831" s="11"/>
      <c r="AJ831" s="234"/>
      <c r="AK831" s="240"/>
      <c r="AL831" s="231"/>
      <c r="AM831" s="234"/>
      <c r="AN831" s="240"/>
      <c r="AO831" s="231"/>
      <c r="AP831" s="234"/>
      <c r="AQ831" s="240"/>
      <c r="AR831" s="231"/>
      <c r="AS831" s="234"/>
      <c r="AT831" s="240"/>
      <c r="AU831" s="231"/>
      <c r="AV831" s="234"/>
      <c r="AW831" s="237"/>
      <c r="AX831" s="231"/>
      <c r="AY831" s="292"/>
      <c r="AZ831" s="228"/>
      <c r="BA831" s="228"/>
      <c r="BB831" s="295"/>
    </row>
    <row r="832" spans="2:62" ht="28.15" customHeight="1" x14ac:dyDescent="0.2">
      <c r="B832" s="30"/>
      <c r="C832" s="244"/>
      <c r="D832" s="29"/>
      <c r="E832" s="28"/>
      <c r="F832" s="28"/>
      <c r="G832" s="27"/>
      <c r="H832" s="225"/>
      <c r="I832" s="248"/>
      <c r="J832" s="248"/>
      <c r="K832" s="248"/>
      <c r="L832" s="26" t="s">
        <v>114</v>
      </c>
      <c r="M832" s="25" t="s">
        <v>132</v>
      </c>
      <c r="N832" s="26" t="s">
        <v>112</v>
      </c>
      <c r="O832" s="25" t="s">
        <v>186</v>
      </c>
      <c r="P832" s="26" t="s">
        <v>111</v>
      </c>
      <c r="Q832" s="25" t="s">
        <v>389</v>
      </c>
      <c r="R832" s="26" t="s">
        <v>110</v>
      </c>
      <c r="S832" s="25" t="s">
        <v>188</v>
      </c>
      <c r="T832" s="26" t="s">
        <v>109</v>
      </c>
      <c r="U832" s="25" t="s">
        <v>121</v>
      </c>
      <c r="V832" s="26" t="s">
        <v>108</v>
      </c>
      <c r="W832" s="25"/>
      <c r="X832" s="26" t="s">
        <v>107</v>
      </c>
      <c r="Y832" s="25"/>
      <c r="Z832" s="26" t="s">
        <v>106</v>
      </c>
      <c r="AA832" s="25"/>
      <c r="AB832" s="24"/>
      <c r="AC832" s="25"/>
      <c r="AD832" s="24"/>
      <c r="AE832" s="23"/>
      <c r="AF832" s="251"/>
      <c r="AG832" s="251"/>
      <c r="AH832" s="22"/>
      <c r="AI832" s="11"/>
      <c r="AJ832" s="234"/>
      <c r="AK832" s="240"/>
      <c r="AL832" s="231"/>
      <c r="AM832" s="234"/>
      <c r="AN832" s="240"/>
      <c r="AO832" s="231"/>
      <c r="AP832" s="234"/>
      <c r="AQ832" s="240"/>
      <c r="AR832" s="231"/>
      <c r="AS832" s="234"/>
      <c r="AT832" s="240"/>
      <c r="AU832" s="231"/>
      <c r="AV832" s="234"/>
      <c r="AW832" s="237"/>
      <c r="AX832" s="231"/>
      <c r="AY832" s="292"/>
      <c r="AZ832" s="228"/>
      <c r="BA832" s="228"/>
      <c r="BB832" s="295"/>
    </row>
    <row r="833" spans="2:62" ht="28.15" customHeight="1" thickBot="1" x14ac:dyDescent="0.25">
      <c r="B833" s="21"/>
      <c r="C833" s="245"/>
      <c r="D833" s="20"/>
      <c r="E833" s="19"/>
      <c r="F833" s="19"/>
      <c r="G833" s="18"/>
      <c r="H833" s="226"/>
      <c r="I833" s="249"/>
      <c r="J833" s="249"/>
      <c r="K833" s="249"/>
      <c r="L833" s="17" t="s">
        <v>105</v>
      </c>
      <c r="M833" s="15" t="s">
        <v>988</v>
      </c>
      <c r="N833" s="17" t="s">
        <v>103</v>
      </c>
      <c r="O833" s="15" t="s">
        <v>645</v>
      </c>
      <c r="P833" s="17" t="s">
        <v>102</v>
      </c>
      <c r="Q833" s="15" t="s">
        <v>725</v>
      </c>
      <c r="R833" s="17" t="s">
        <v>101</v>
      </c>
      <c r="S833" s="15" t="s">
        <v>188</v>
      </c>
      <c r="T833" s="17">
        <v>20</v>
      </c>
      <c r="U833" s="15" t="s">
        <v>121</v>
      </c>
      <c r="V833" s="17" t="s">
        <v>100</v>
      </c>
      <c r="W833" s="15"/>
      <c r="X833" s="17" t="s">
        <v>99</v>
      </c>
      <c r="Y833" s="15"/>
      <c r="Z833" s="17" t="s">
        <v>98</v>
      </c>
      <c r="AA833" s="15"/>
      <c r="AB833" s="16"/>
      <c r="AC833" s="15"/>
      <c r="AD833" s="14"/>
      <c r="AE833" s="13"/>
      <c r="AF833" s="252"/>
      <c r="AG833" s="252"/>
      <c r="AH833" s="12"/>
      <c r="AI833" s="11"/>
      <c r="AJ833" s="235"/>
      <c r="AK833" s="241"/>
      <c r="AL833" s="232"/>
      <c r="AM833" s="235"/>
      <c r="AN833" s="241"/>
      <c r="AO833" s="232"/>
      <c r="AP833" s="235"/>
      <c r="AQ833" s="241"/>
      <c r="AR833" s="232"/>
      <c r="AS833" s="235"/>
      <c r="AT833" s="241"/>
      <c r="AU833" s="232"/>
      <c r="AV833" s="235"/>
      <c r="AW833" s="238"/>
      <c r="AX833" s="232"/>
      <c r="AY833" s="293"/>
      <c r="AZ833" s="229"/>
      <c r="BA833" s="229"/>
      <c r="BB833" s="296"/>
    </row>
    <row r="834" spans="2:62" ht="85.9" customHeight="1" thickTop="1" thickBot="1" x14ac:dyDescent="0.35">
      <c r="B834" s="105" t="s">
        <v>174</v>
      </c>
      <c r="C834" s="95" t="s">
        <v>173</v>
      </c>
      <c r="D834" s="100" t="s">
        <v>172</v>
      </c>
      <c r="E834" s="104" t="s">
        <v>171</v>
      </c>
      <c r="F834" s="103"/>
      <c r="G834" s="102"/>
      <c r="H834" s="101" t="s">
        <v>170</v>
      </c>
      <c r="I834" s="100" t="s">
        <v>96</v>
      </c>
      <c r="J834" s="100" t="s">
        <v>169</v>
      </c>
      <c r="K834" s="100" t="s">
        <v>97</v>
      </c>
      <c r="L834" s="256" t="s">
        <v>168</v>
      </c>
      <c r="M834" s="262"/>
      <c r="N834" s="256" t="s">
        <v>167</v>
      </c>
      <c r="O834" s="262"/>
      <c r="P834" s="256" t="s">
        <v>167</v>
      </c>
      <c r="Q834" s="257"/>
      <c r="R834" s="256" t="s">
        <v>167</v>
      </c>
      <c r="S834" s="257"/>
      <c r="T834" s="256" t="s">
        <v>167</v>
      </c>
      <c r="U834" s="257"/>
      <c r="V834" s="256" t="s">
        <v>167</v>
      </c>
      <c r="W834" s="257"/>
      <c r="X834" s="256" t="s">
        <v>167</v>
      </c>
      <c r="Y834" s="257"/>
      <c r="Z834" s="256" t="s">
        <v>167</v>
      </c>
      <c r="AA834" s="257"/>
      <c r="AB834" s="261" t="s">
        <v>166</v>
      </c>
      <c r="AC834" s="257"/>
      <c r="AD834" s="101" t="s">
        <v>165</v>
      </c>
      <c r="AE834" s="101" t="s">
        <v>164</v>
      </c>
      <c r="AF834" s="100" t="s">
        <v>163</v>
      </c>
      <c r="AG834" s="100" t="s">
        <v>162</v>
      </c>
      <c r="AH834" s="99" t="s">
        <v>161</v>
      </c>
      <c r="AI834" s="98"/>
      <c r="AJ834" s="96" t="s">
        <v>160</v>
      </c>
      <c r="AK834" s="95" t="s">
        <v>159</v>
      </c>
      <c r="AL834" s="94" t="s">
        <v>158</v>
      </c>
      <c r="AM834" s="96" t="s">
        <v>157</v>
      </c>
      <c r="AN834" s="95" t="s">
        <v>156</v>
      </c>
      <c r="AO834" s="94" t="s">
        <v>155</v>
      </c>
      <c r="AP834" s="96" t="s">
        <v>154</v>
      </c>
      <c r="AQ834" s="95" t="s">
        <v>153</v>
      </c>
      <c r="AR834" s="97" t="s">
        <v>152</v>
      </c>
      <c r="AS834" s="96" t="s">
        <v>151</v>
      </c>
      <c r="AT834" s="95" t="s">
        <v>150</v>
      </c>
      <c r="AU834" s="94" t="s">
        <v>149</v>
      </c>
      <c r="AV834" s="96" t="s">
        <v>148</v>
      </c>
      <c r="AW834" s="95" t="s">
        <v>147</v>
      </c>
      <c r="AX834" s="94" t="s">
        <v>146</v>
      </c>
      <c r="AY834" s="93" t="s">
        <v>145</v>
      </c>
      <c r="AZ834" s="92" t="s">
        <v>144</v>
      </c>
      <c r="BA834" s="92" t="s">
        <v>143</v>
      </c>
      <c r="BB834" s="91" t="s">
        <v>142</v>
      </c>
    </row>
    <row r="835" spans="2:62" ht="48" thickBot="1" x14ac:dyDescent="0.3">
      <c r="B835" s="90" t="s">
        <v>190</v>
      </c>
      <c r="C835" s="89"/>
      <c r="D835" s="88">
        <v>207</v>
      </c>
      <c r="E835" s="258"/>
      <c r="F835" s="259"/>
      <c r="G835" s="260"/>
      <c r="H835" s="87" t="s">
        <v>140</v>
      </c>
      <c r="I835" s="86"/>
      <c r="J835" s="86"/>
      <c r="K835" s="85"/>
      <c r="L835" s="84"/>
      <c r="M835" s="81"/>
      <c r="N835" s="84"/>
      <c r="O835" s="81"/>
      <c r="P835" s="84"/>
      <c r="Q835" s="81"/>
      <c r="R835" s="84"/>
      <c r="S835" s="81"/>
      <c r="T835" s="84"/>
      <c r="U835" s="81"/>
      <c r="V835" s="84"/>
      <c r="W835" s="81"/>
      <c r="X835" s="84"/>
      <c r="Y835" s="81"/>
      <c r="Z835" s="84"/>
      <c r="AA835" s="83"/>
      <c r="AB835" s="82" t="s">
        <v>139</v>
      </c>
      <c r="AC835" s="81"/>
      <c r="AD835" s="81"/>
      <c r="AE835" s="81"/>
      <c r="AF835" s="80"/>
      <c r="AG835" s="80"/>
      <c r="AH835" s="60"/>
      <c r="AI835" s="79" t="s">
        <v>138</v>
      </c>
      <c r="AJ835" s="78">
        <f t="shared" ref="AJ835:BB835" si="110">SUM(AJ837:AJ848)</f>
        <v>99</v>
      </c>
      <c r="AK835" s="77">
        <f t="shared" si="110"/>
        <v>0</v>
      </c>
      <c r="AL835" s="76">
        <f t="shared" si="110"/>
        <v>0</v>
      </c>
      <c r="AM835" s="78">
        <f t="shared" si="110"/>
        <v>30</v>
      </c>
      <c r="AN835" s="77">
        <f t="shared" si="110"/>
        <v>0</v>
      </c>
      <c r="AO835" s="76">
        <f t="shared" si="110"/>
        <v>0</v>
      </c>
      <c r="AP835" s="78">
        <f t="shared" si="110"/>
        <v>1</v>
      </c>
      <c r="AQ835" s="77">
        <f t="shared" si="110"/>
        <v>0</v>
      </c>
      <c r="AR835" s="76">
        <f t="shared" si="110"/>
        <v>0</v>
      </c>
      <c r="AS835" s="78">
        <f t="shared" si="110"/>
        <v>38</v>
      </c>
      <c r="AT835" s="77">
        <f t="shared" si="110"/>
        <v>0</v>
      </c>
      <c r="AU835" s="76">
        <f t="shared" si="110"/>
        <v>0</v>
      </c>
      <c r="AV835" s="78">
        <f t="shared" si="110"/>
        <v>0</v>
      </c>
      <c r="AW835" s="77">
        <f t="shared" si="110"/>
        <v>0</v>
      </c>
      <c r="AX835" s="76">
        <f t="shared" si="110"/>
        <v>0</v>
      </c>
      <c r="AY835" s="75">
        <f t="shared" si="110"/>
        <v>1</v>
      </c>
      <c r="AZ835" s="74">
        <f t="shared" si="110"/>
        <v>0</v>
      </c>
      <c r="BA835" s="74">
        <f t="shared" si="110"/>
        <v>1</v>
      </c>
      <c r="BB835" s="73">
        <f t="shared" si="110"/>
        <v>0</v>
      </c>
      <c r="BC835" s="72" t="s">
        <v>137</v>
      </c>
      <c r="BF835" s="5">
        <f>SUM(AJ835:AL835)/$BG$5</f>
        <v>33</v>
      </c>
      <c r="BG835" s="5">
        <f>SUM(AM835:AO835,AY835)/$BG$5</f>
        <v>10.333333333333334</v>
      </c>
      <c r="BH835" s="5">
        <f>SUM(AP835:AR835,AZ835)/$BG$5</f>
        <v>0.33333333333333331</v>
      </c>
      <c r="BI835" s="5">
        <f>SUM(AS835:AU835,BA835)/$BG$5</f>
        <v>13</v>
      </c>
      <c r="BJ835" s="5">
        <f>SUM(AV835:AX835,BB835)/$BG$5</f>
        <v>0</v>
      </c>
    </row>
    <row r="836" spans="2:62" ht="37.5" thickBot="1" x14ac:dyDescent="0.3">
      <c r="B836" s="71"/>
      <c r="C836" s="70"/>
      <c r="D836" s="69"/>
      <c r="E836" s="68"/>
      <c r="F836" s="68"/>
      <c r="G836" s="67"/>
      <c r="H836" s="66"/>
      <c r="I836" s="64"/>
      <c r="J836" s="64"/>
      <c r="K836" s="65"/>
      <c r="L836" s="64"/>
      <c r="M836" s="62"/>
      <c r="N836" s="64"/>
      <c r="O836" s="62"/>
      <c r="P836" s="64"/>
      <c r="Q836" s="62"/>
      <c r="R836" s="64"/>
      <c r="S836" s="62"/>
      <c r="T836" s="64"/>
      <c r="U836" s="62"/>
      <c r="V836" s="64"/>
      <c r="W836" s="62"/>
      <c r="X836" s="64"/>
      <c r="Y836" s="62"/>
      <c r="Z836" s="64"/>
      <c r="AA836" s="62"/>
      <c r="AB836" s="63"/>
      <c r="AC836" s="62"/>
      <c r="AD836" s="62"/>
      <c r="AE836" s="62"/>
      <c r="AF836" s="61"/>
      <c r="AG836" s="61"/>
      <c r="AH836" s="60"/>
      <c r="AI836" s="59" t="s">
        <v>136</v>
      </c>
      <c r="AJ836" s="58">
        <f t="shared" ref="AJ836:BB836" si="111">AJ835/3</f>
        <v>33</v>
      </c>
      <c r="AK836" s="57">
        <f t="shared" si="111"/>
        <v>0</v>
      </c>
      <c r="AL836" s="56">
        <f t="shared" si="111"/>
        <v>0</v>
      </c>
      <c r="AM836" s="58">
        <f t="shared" si="111"/>
        <v>10</v>
      </c>
      <c r="AN836" s="57">
        <f t="shared" si="111"/>
        <v>0</v>
      </c>
      <c r="AO836" s="56">
        <f t="shared" si="111"/>
        <v>0</v>
      </c>
      <c r="AP836" s="58">
        <f t="shared" si="111"/>
        <v>0.33333333333333331</v>
      </c>
      <c r="AQ836" s="57">
        <f t="shared" si="111"/>
        <v>0</v>
      </c>
      <c r="AR836" s="56">
        <f t="shared" si="111"/>
        <v>0</v>
      </c>
      <c r="AS836" s="58">
        <f t="shared" si="111"/>
        <v>12.666666666666666</v>
      </c>
      <c r="AT836" s="57">
        <f t="shared" si="111"/>
        <v>0</v>
      </c>
      <c r="AU836" s="56">
        <f t="shared" si="111"/>
        <v>0</v>
      </c>
      <c r="AV836" s="58">
        <f t="shared" si="111"/>
        <v>0</v>
      </c>
      <c r="AW836" s="57">
        <f t="shared" si="111"/>
        <v>0</v>
      </c>
      <c r="AX836" s="56">
        <f t="shared" si="111"/>
        <v>0</v>
      </c>
      <c r="AY836" s="55">
        <f t="shared" si="111"/>
        <v>0.33333333333333331</v>
      </c>
      <c r="AZ836" s="54">
        <f t="shared" si="111"/>
        <v>0</v>
      </c>
      <c r="BA836" s="54">
        <f t="shared" si="111"/>
        <v>0.33333333333333331</v>
      </c>
      <c r="BB836" s="53">
        <f t="shared" si="111"/>
        <v>0</v>
      </c>
      <c r="BC836" s="52" t="s">
        <v>135</v>
      </c>
    </row>
    <row r="837" spans="2:62" ht="28.15" customHeight="1" x14ac:dyDescent="0.2">
      <c r="B837" s="30"/>
      <c r="C837" s="242">
        <v>1</v>
      </c>
      <c r="D837" s="44"/>
      <c r="E837" s="43"/>
      <c r="F837" s="43"/>
      <c r="G837" s="42"/>
      <c r="H837" s="223" t="s">
        <v>134</v>
      </c>
      <c r="I837" s="246">
        <v>71</v>
      </c>
      <c r="J837" s="246">
        <v>24</v>
      </c>
      <c r="K837" s="246">
        <v>7</v>
      </c>
      <c r="L837" s="41" t="s">
        <v>133</v>
      </c>
      <c r="M837" s="40" t="s">
        <v>527</v>
      </c>
      <c r="N837" s="41" t="s">
        <v>131</v>
      </c>
      <c r="O837" s="40" t="s">
        <v>679</v>
      </c>
      <c r="P837" s="41" t="s">
        <v>130</v>
      </c>
      <c r="Q837" s="40" t="s">
        <v>484</v>
      </c>
      <c r="R837" s="41" t="s">
        <v>129</v>
      </c>
      <c r="S837" s="40" t="s">
        <v>178</v>
      </c>
      <c r="T837" s="41" t="s">
        <v>128</v>
      </c>
      <c r="U837" s="40" t="s">
        <v>104</v>
      </c>
      <c r="V837" s="41" t="s">
        <v>127</v>
      </c>
      <c r="W837" s="40"/>
      <c r="X837" s="41" t="s">
        <v>126</v>
      </c>
      <c r="Y837" s="40"/>
      <c r="Z837" s="41" t="s">
        <v>125</v>
      </c>
      <c r="AA837" s="40"/>
      <c r="AB837" s="39"/>
      <c r="AC837" s="40"/>
      <c r="AD837" s="39" t="s">
        <v>987</v>
      </c>
      <c r="AE837" s="38" t="s">
        <v>383</v>
      </c>
      <c r="AF837" s="250"/>
      <c r="AG837" s="250"/>
      <c r="AH837" s="37"/>
      <c r="AI837" s="11"/>
      <c r="AJ837" s="233">
        <f>SUMPRODUCT(LEN($M837:$U840)-LEN(SUBSTITUTE($M837:$U840,"A", "")))</f>
        <v>29</v>
      </c>
      <c r="AK837" s="239">
        <f>SUMPRODUCT(LEN($X837:$X840)-LEN(SUBSTITUTE($X837:$X840,"A", "")))</f>
        <v>0</v>
      </c>
      <c r="AL837" s="230">
        <f>SUMPRODUCT(LEN($W837:$W840)-LEN(SUBSTITUTE($W837:$W840,"A", "")))</f>
        <v>0</v>
      </c>
      <c r="AM837" s="233">
        <f>SUMPRODUCT(LEN($M837:$U840)-LEN(SUBSTITUTE($M837:$U840,"S", "")))</f>
        <v>4</v>
      </c>
      <c r="AN837" s="239">
        <f>SUMPRODUCT(LEN($X837:$X840)-LEN(SUBSTITUTE($X837:$X840,"S", "")))</f>
        <v>0</v>
      </c>
      <c r="AO837" s="230">
        <f>SUMPRODUCT(LEN($W837:$W840)-LEN(SUBSTITUTE($W837:$W840,"S", "")))</f>
        <v>0</v>
      </c>
      <c r="AP837" s="233">
        <f>SUMPRODUCT(LEN($M837:$U840)-LEN(SUBSTITUTE($M837:$U840,"F", "")))</f>
        <v>0</v>
      </c>
      <c r="AQ837" s="239">
        <f>SUMPRODUCT(LEN($X837:$X840)-LEN(SUBSTITUTE($X837:$X840,"F", "")))</f>
        <v>0</v>
      </c>
      <c r="AR837" s="230">
        <f>SUMPRODUCT(LEN($W837:$W840)-LEN(SUBSTITUTE($W837:$W840,"F", "")))</f>
        <v>0</v>
      </c>
      <c r="AS837" s="233">
        <f>SUMPRODUCT(LEN($M837:$U840)-LEN(SUBSTITUTE($M837:$U840,"G", "")))</f>
        <v>18</v>
      </c>
      <c r="AT837" s="239">
        <f>SUMPRODUCT(LEN($X837:$X840)-LEN(SUBSTITUTE($X837:$X840,"G", "")))</f>
        <v>0</v>
      </c>
      <c r="AU837" s="230">
        <f>SUMPRODUCT(LEN($W837:$W840)-LEN(SUBSTITUTE($W837:$W840,"G", "")))</f>
        <v>0</v>
      </c>
      <c r="AV837" s="233">
        <f>SUMPRODUCT(LEN($L837:$U840)-LEN(SUBSTITUTE($L837:$U840,"M", "")))</f>
        <v>0</v>
      </c>
      <c r="AW837" s="236">
        <f>SUMPRODUCT(LEN($X837:$X840)-LEN(SUBSTITUTE($X837:$X840,"M", "")))</f>
        <v>0</v>
      </c>
      <c r="AX837" s="230">
        <f>SUMPRODUCT(LEN($W837:$W840)-LEN(SUBSTITUTE($W837:$W840,"M", "")))</f>
        <v>0</v>
      </c>
      <c r="AY837" s="291">
        <f>SUMPRODUCT(LEN($AE837:$AE840)-LEN(SUBSTITUTE($AE837:$AE840,"S", "")))</f>
        <v>1</v>
      </c>
      <c r="AZ837" s="227">
        <f>SUMPRODUCT(LEN($AE837:$AE840)-LEN(SUBSTITUTE($AE837:$AE840,"F", "")))</f>
        <v>0</v>
      </c>
      <c r="BA837" s="227">
        <f>SUMPRODUCT(LEN($AE837:$AE840)-LEN(SUBSTITUTE($AE837:$AE840,"G", "")))</f>
        <v>1</v>
      </c>
      <c r="BB837" s="294">
        <f>SUMPRODUCT(LEN($AE837:$AE840)-LEN(SUBSTITUTE($AE837:$AE840,"M", "")))</f>
        <v>0</v>
      </c>
    </row>
    <row r="838" spans="2:62" ht="28.15" customHeight="1" thickBot="1" x14ac:dyDescent="0.25">
      <c r="B838" s="30"/>
      <c r="C838" s="243"/>
      <c r="D838" s="36"/>
      <c r="E838" s="35"/>
      <c r="F838" s="35"/>
      <c r="G838" s="34"/>
      <c r="H838" s="224"/>
      <c r="I838" s="247"/>
      <c r="J838" s="247"/>
      <c r="K838" s="247"/>
      <c r="L838" s="33" t="s">
        <v>123</v>
      </c>
      <c r="M838" s="32" t="s">
        <v>634</v>
      </c>
      <c r="N838" s="33" t="s">
        <v>122</v>
      </c>
      <c r="O838" s="32" t="s">
        <v>484</v>
      </c>
      <c r="P838" s="33" t="s">
        <v>120</v>
      </c>
      <c r="Q838" s="32" t="s">
        <v>527</v>
      </c>
      <c r="R838" s="33" t="s">
        <v>119</v>
      </c>
      <c r="S838" s="32" t="s">
        <v>132</v>
      </c>
      <c r="T838" s="33" t="s">
        <v>118</v>
      </c>
      <c r="U838" s="32"/>
      <c r="V838" s="33" t="s">
        <v>117</v>
      </c>
      <c r="W838" s="32"/>
      <c r="X838" s="33" t="s">
        <v>116</v>
      </c>
      <c r="Y838" s="32"/>
      <c r="Z838" s="33" t="s">
        <v>115</v>
      </c>
      <c r="AA838" s="32"/>
      <c r="AB838" s="31"/>
      <c r="AC838" s="32"/>
      <c r="AD838" s="31"/>
      <c r="AE838" s="23"/>
      <c r="AF838" s="251"/>
      <c r="AG838" s="251"/>
      <c r="AH838" s="22"/>
      <c r="AI838" s="11"/>
      <c r="AJ838" s="234"/>
      <c r="AK838" s="240"/>
      <c r="AL838" s="231"/>
      <c r="AM838" s="234"/>
      <c r="AN838" s="240"/>
      <c r="AO838" s="231"/>
      <c r="AP838" s="234"/>
      <c r="AQ838" s="240"/>
      <c r="AR838" s="231"/>
      <c r="AS838" s="234"/>
      <c r="AT838" s="240"/>
      <c r="AU838" s="231"/>
      <c r="AV838" s="234"/>
      <c r="AW838" s="237"/>
      <c r="AX838" s="231"/>
      <c r="AY838" s="292"/>
      <c r="AZ838" s="228"/>
      <c r="BA838" s="228"/>
      <c r="BB838" s="295"/>
    </row>
    <row r="839" spans="2:62" ht="28.15" customHeight="1" x14ac:dyDescent="0.2">
      <c r="B839" s="30"/>
      <c r="C839" s="244"/>
      <c r="D839" s="29"/>
      <c r="E839" s="28"/>
      <c r="F839" s="28"/>
      <c r="G839" s="27"/>
      <c r="H839" s="225">
        <v>209</v>
      </c>
      <c r="I839" s="248"/>
      <c r="J839" s="248"/>
      <c r="K839" s="248"/>
      <c r="L839" s="26" t="s">
        <v>114</v>
      </c>
      <c r="M839" s="25" t="s">
        <v>634</v>
      </c>
      <c r="N839" s="26" t="s">
        <v>112</v>
      </c>
      <c r="O839" s="25" t="s">
        <v>986</v>
      </c>
      <c r="P839" s="26" t="s">
        <v>111</v>
      </c>
      <c r="Q839" s="25" t="s">
        <v>675</v>
      </c>
      <c r="R839" s="26" t="s">
        <v>110</v>
      </c>
      <c r="S839" s="25" t="s">
        <v>399</v>
      </c>
      <c r="T839" s="26" t="s">
        <v>109</v>
      </c>
      <c r="U839" s="25"/>
      <c r="V839" s="26" t="s">
        <v>108</v>
      </c>
      <c r="W839" s="25"/>
      <c r="X839" s="26" t="s">
        <v>107</v>
      </c>
      <c r="Y839" s="25"/>
      <c r="Z839" s="26" t="s">
        <v>106</v>
      </c>
      <c r="AA839" s="25"/>
      <c r="AB839" s="24"/>
      <c r="AC839" s="25"/>
      <c r="AD839" s="24"/>
      <c r="AE839" s="23"/>
      <c r="AF839" s="251"/>
      <c r="AG839" s="251"/>
      <c r="AH839" s="22"/>
      <c r="AI839" s="11"/>
      <c r="AJ839" s="234"/>
      <c r="AK839" s="240"/>
      <c r="AL839" s="231"/>
      <c r="AM839" s="234"/>
      <c r="AN839" s="240"/>
      <c r="AO839" s="231"/>
      <c r="AP839" s="234"/>
      <c r="AQ839" s="240"/>
      <c r="AR839" s="231"/>
      <c r="AS839" s="234"/>
      <c r="AT839" s="240"/>
      <c r="AU839" s="231"/>
      <c r="AV839" s="234"/>
      <c r="AW839" s="237"/>
      <c r="AX839" s="231"/>
      <c r="AY839" s="292"/>
      <c r="AZ839" s="228"/>
      <c r="BA839" s="228"/>
      <c r="BB839" s="295"/>
    </row>
    <row r="840" spans="2:62" ht="28.15" customHeight="1" thickBot="1" x14ac:dyDescent="0.25">
      <c r="B840" s="30"/>
      <c r="C840" s="253"/>
      <c r="D840" s="51"/>
      <c r="E840" s="50"/>
      <c r="F840" s="50"/>
      <c r="G840" s="49"/>
      <c r="H840" s="226"/>
      <c r="I840" s="254"/>
      <c r="J840" s="254"/>
      <c r="K840" s="254"/>
      <c r="L840" s="48" t="s">
        <v>105</v>
      </c>
      <c r="M840" s="47" t="s">
        <v>186</v>
      </c>
      <c r="N840" s="48" t="s">
        <v>103</v>
      </c>
      <c r="O840" s="47" t="s">
        <v>725</v>
      </c>
      <c r="P840" s="48" t="s">
        <v>102</v>
      </c>
      <c r="Q840" s="47" t="s">
        <v>527</v>
      </c>
      <c r="R840" s="48" t="s">
        <v>101</v>
      </c>
      <c r="S840" s="47" t="s">
        <v>121</v>
      </c>
      <c r="T840" s="48">
        <v>20</v>
      </c>
      <c r="U840" s="47"/>
      <c r="V840" s="48" t="s">
        <v>100</v>
      </c>
      <c r="W840" s="47"/>
      <c r="X840" s="48" t="s">
        <v>99</v>
      </c>
      <c r="Y840" s="47"/>
      <c r="Z840" s="48" t="s">
        <v>98</v>
      </c>
      <c r="AA840" s="47"/>
      <c r="AB840" s="16"/>
      <c r="AC840" s="47"/>
      <c r="AD840" s="16"/>
      <c r="AE840" s="46"/>
      <c r="AF840" s="255"/>
      <c r="AG840" s="255"/>
      <c r="AH840" s="45"/>
      <c r="AI840" s="11"/>
      <c r="AJ840" s="235"/>
      <c r="AK840" s="241"/>
      <c r="AL840" s="232"/>
      <c r="AM840" s="235"/>
      <c r="AN840" s="241"/>
      <c r="AO840" s="232"/>
      <c r="AP840" s="235"/>
      <c r="AQ840" s="241"/>
      <c r="AR840" s="232"/>
      <c r="AS840" s="235"/>
      <c r="AT840" s="241"/>
      <c r="AU840" s="232"/>
      <c r="AV840" s="235"/>
      <c r="AW840" s="238"/>
      <c r="AX840" s="232"/>
      <c r="AY840" s="293"/>
      <c r="AZ840" s="229"/>
      <c r="BA840" s="229"/>
      <c r="BB840" s="296"/>
    </row>
    <row r="841" spans="2:62" ht="28.15" customHeight="1" x14ac:dyDescent="0.2">
      <c r="B841" s="30"/>
      <c r="C841" s="242">
        <v>2</v>
      </c>
      <c r="D841" s="44"/>
      <c r="E841" s="43"/>
      <c r="F841" s="43"/>
      <c r="G841" s="42"/>
      <c r="H841" s="223"/>
      <c r="I841" s="246">
        <v>96</v>
      </c>
      <c r="J841" s="246">
        <v>26</v>
      </c>
      <c r="K841" s="246">
        <v>6</v>
      </c>
      <c r="L841" s="41" t="s">
        <v>133</v>
      </c>
      <c r="M841" s="40" t="s">
        <v>132</v>
      </c>
      <c r="N841" s="41" t="s">
        <v>131</v>
      </c>
      <c r="O841" s="40" t="s">
        <v>389</v>
      </c>
      <c r="P841" s="41" t="s">
        <v>130</v>
      </c>
      <c r="Q841" s="40" t="s">
        <v>985</v>
      </c>
      <c r="R841" s="41" t="s">
        <v>129</v>
      </c>
      <c r="S841" s="40" t="s">
        <v>411</v>
      </c>
      <c r="T841" s="41" t="s">
        <v>128</v>
      </c>
      <c r="U841" s="40" t="s">
        <v>113</v>
      </c>
      <c r="V841" s="41" t="s">
        <v>127</v>
      </c>
      <c r="W841" s="40"/>
      <c r="X841" s="41" t="s">
        <v>126</v>
      </c>
      <c r="Y841" s="40"/>
      <c r="Z841" s="41" t="s">
        <v>125</v>
      </c>
      <c r="AA841" s="40"/>
      <c r="AB841" s="39"/>
      <c r="AC841" s="40"/>
      <c r="AD841" s="39"/>
      <c r="AE841" s="38"/>
      <c r="AF841" s="250"/>
      <c r="AG841" s="250"/>
      <c r="AH841" s="37"/>
      <c r="AI841" s="11"/>
      <c r="AJ841" s="233">
        <f>SUMPRODUCT(LEN($M841:$U844)-LEN(SUBSTITUTE($M841:$U844,"A", "")))</f>
        <v>33</v>
      </c>
      <c r="AK841" s="239">
        <f>SUMPRODUCT(LEN($X841:$X844)-LEN(SUBSTITUTE($X841:$X844,"A", "")))</f>
        <v>0</v>
      </c>
      <c r="AL841" s="230">
        <f>SUMPRODUCT(LEN($W841:$W844)-LEN(SUBSTITUTE($W841:$W844,"A", "")))</f>
        <v>0</v>
      </c>
      <c r="AM841" s="233">
        <f>SUMPRODUCT(LEN($M841:$U844)-LEN(SUBSTITUTE($M841:$U844,"S", "")))</f>
        <v>14</v>
      </c>
      <c r="AN841" s="239">
        <f>SUMPRODUCT(LEN($X841:$X844)-LEN(SUBSTITUTE($X841:$X844,"S", "")))</f>
        <v>0</v>
      </c>
      <c r="AO841" s="230">
        <f>SUMPRODUCT(LEN($W841:$W844)-LEN(SUBSTITUTE($W841:$W844,"S", "")))</f>
        <v>0</v>
      </c>
      <c r="AP841" s="233">
        <f>SUMPRODUCT(LEN($M841:$U844)-LEN(SUBSTITUTE($M841:$U844,"F", "")))</f>
        <v>0</v>
      </c>
      <c r="AQ841" s="239">
        <f>SUMPRODUCT(LEN($X841:$X844)-LEN(SUBSTITUTE($X841:$X844,"F", "")))</f>
        <v>0</v>
      </c>
      <c r="AR841" s="230">
        <f>SUMPRODUCT(LEN($W841:$W844)-LEN(SUBSTITUTE($W841:$W844,"F", "")))</f>
        <v>0</v>
      </c>
      <c r="AS841" s="233">
        <f>SUMPRODUCT(LEN($M841:$U844)-LEN(SUBSTITUTE($M841:$U844,"G", "")))</f>
        <v>8</v>
      </c>
      <c r="AT841" s="239">
        <f>SUMPRODUCT(LEN($X841:$X844)-LEN(SUBSTITUTE($X841:$X844,"G", "")))</f>
        <v>0</v>
      </c>
      <c r="AU841" s="230">
        <f>SUMPRODUCT(LEN($W841:$W844)-LEN(SUBSTITUTE($W841:$W844,"G", "")))</f>
        <v>0</v>
      </c>
      <c r="AV841" s="233">
        <f>SUMPRODUCT(LEN($L841:$U844)-LEN(SUBSTITUTE($L841:$U844,"M", "")))</f>
        <v>0</v>
      </c>
      <c r="AW841" s="236">
        <f>SUMPRODUCT(LEN($X841:$X844)-LEN(SUBSTITUTE($X841:$X844,"M", "")))</f>
        <v>0</v>
      </c>
      <c r="AX841" s="230">
        <f>SUMPRODUCT(LEN($W841:$W844)-LEN(SUBSTITUTE($W841:$W844,"M", "")))</f>
        <v>0</v>
      </c>
      <c r="AY841" s="291">
        <f>SUMPRODUCT(LEN($AE841:$AE844)-LEN(SUBSTITUTE($AE841:$AE844,"S", "")))</f>
        <v>0</v>
      </c>
      <c r="AZ841" s="227">
        <f>SUMPRODUCT(LEN($AE841:$AE844)-LEN(SUBSTITUTE($AE841:$AE844,"F", "")))</f>
        <v>0</v>
      </c>
      <c r="BA841" s="227">
        <f>SUMPRODUCT(LEN($AE841:$AE844)-LEN(SUBSTITUTE($AE841:$AE844,"G", "")))</f>
        <v>0</v>
      </c>
      <c r="BB841" s="294">
        <f>SUMPRODUCT(LEN($AE841:$AE844)-LEN(SUBSTITUTE($AE841:$AE844,"M", "")))</f>
        <v>0</v>
      </c>
    </row>
    <row r="842" spans="2:62" ht="28.15" customHeight="1" thickBot="1" x14ac:dyDescent="0.25">
      <c r="B842" s="30"/>
      <c r="C842" s="243"/>
      <c r="D842" s="36"/>
      <c r="E842" s="35"/>
      <c r="F842" s="35"/>
      <c r="G842" s="34"/>
      <c r="H842" s="224"/>
      <c r="I842" s="247"/>
      <c r="J842" s="247"/>
      <c r="K842" s="247"/>
      <c r="L842" s="33" t="s">
        <v>123</v>
      </c>
      <c r="M842" s="32" t="s">
        <v>104</v>
      </c>
      <c r="N842" s="33" t="s">
        <v>122</v>
      </c>
      <c r="O842" s="32" t="s">
        <v>132</v>
      </c>
      <c r="P842" s="33" t="s">
        <v>120</v>
      </c>
      <c r="Q842" s="32" t="s">
        <v>389</v>
      </c>
      <c r="R842" s="33" t="s">
        <v>119</v>
      </c>
      <c r="S842" s="32" t="s">
        <v>443</v>
      </c>
      <c r="T842" s="33" t="s">
        <v>118</v>
      </c>
      <c r="U842" s="32" t="s">
        <v>175</v>
      </c>
      <c r="V842" s="33" t="s">
        <v>117</v>
      </c>
      <c r="W842" s="32"/>
      <c r="X842" s="33" t="s">
        <v>116</v>
      </c>
      <c r="Y842" s="32"/>
      <c r="Z842" s="33" t="s">
        <v>115</v>
      </c>
      <c r="AA842" s="32"/>
      <c r="AB842" s="31"/>
      <c r="AC842" s="32"/>
      <c r="AD842" s="31"/>
      <c r="AE842" s="23"/>
      <c r="AF842" s="251"/>
      <c r="AG842" s="251"/>
      <c r="AH842" s="22"/>
      <c r="AI842" s="11"/>
      <c r="AJ842" s="234"/>
      <c r="AK842" s="240"/>
      <c r="AL842" s="231"/>
      <c r="AM842" s="234"/>
      <c r="AN842" s="240"/>
      <c r="AO842" s="231"/>
      <c r="AP842" s="234"/>
      <c r="AQ842" s="240"/>
      <c r="AR842" s="231"/>
      <c r="AS842" s="234"/>
      <c r="AT842" s="240"/>
      <c r="AU842" s="231"/>
      <c r="AV842" s="234"/>
      <c r="AW842" s="237"/>
      <c r="AX842" s="231"/>
      <c r="AY842" s="292"/>
      <c r="AZ842" s="228"/>
      <c r="BA842" s="228"/>
      <c r="BB842" s="295"/>
    </row>
    <row r="843" spans="2:62" ht="28.15" customHeight="1" x14ac:dyDescent="0.2">
      <c r="B843" s="30"/>
      <c r="C843" s="244"/>
      <c r="D843" s="29"/>
      <c r="E843" s="28"/>
      <c r="F843" s="28"/>
      <c r="G843" s="27"/>
      <c r="H843" s="225"/>
      <c r="I843" s="248"/>
      <c r="J843" s="248"/>
      <c r="K843" s="248"/>
      <c r="L843" s="26" t="s">
        <v>114</v>
      </c>
      <c r="M843" s="25" t="s">
        <v>132</v>
      </c>
      <c r="N843" s="26" t="s">
        <v>112</v>
      </c>
      <c r="O843" s="25" t="s">
        <v>382</v>
      </c>
      <c r="P843" s="26" t="s">
        <v>111</v>
      </c>
      <c r="Q843" s="25" t="s">
        <v>399</v>
      </c>
      <c r="R843" s="26" t="s">
        <v>110</v>
      </c>
      <c r="S843" s="25" t="s">
        <v>217</v>
      </c>
      <c r="T843" s="26" t="s">
        <v>109</v>
      </c>
      <c r="U843" s="25" t="s">
        <v>104</v>
      </c>
      <c r="V843" s="26" t="s">
        <v>108</v>
      </c>
      <c r="W843" s="25"/>
      <c r="X843" s="26" t="s">
        <v>107</v>
      </c>
      <c r="Y843" s="25"/>
      <c r="Z843" s="26" t="s">
        <v>106</v>
      </c>
      <c r="AA843" s="25"/>
      <c r="AB843" s="24"/>
      <c r="AC843" s="25"/>
      <c r="AD843" s="24"/>
      <c r="AE843" s="23"/>
      <c r="AF843" s="251"/>
      <c r="AG843" s="251"/>
      <c r="AH843" s="22"/>
      <c r="AI843" s="11"/>
      <c r="AJ843" s="234"/>
      <c r="AK843" s="240"/>
      <c r="AL843" s="231"/>
      <c r="AM843" s="234"/>
      <c r="AN843" s="240"/>
      <c r="AO843" s="231"/>
      <c r="AP843" s="234"/>
      <c r="AQ843" s="240"/>
      <c r="AR843" s="231"/>
      <c r="AS843" s="234"/>
      <c r="AT843" s="240"/>
      <c r="AU843" s="231"/>
      <c r="AV843" s="234"/>
      <c r="AW843" s="237"/>
      <c r="AX843" s="231"/>
      <c r="AY843" s="292"/>
      <c r="AZ843" s="228"/>
      <c r="BA843" s="228"/>
      <c r="BB843" s="295"/>
    </row>
    <row r="844" spans="2:62" ht="28.15" customHeight="1" thickBot="1" x14ac:dyDescent="0.25">
      <c r="B844" s="30"/>
      <c r="C844" s="253"/>
      <c r="D844" s="51"/>
      <c r="E844" s="50"/>
      <c r="F844" s="50"/>
      <c r="G844" s="49"/>
      <c r="H844" s="226"/>
      <c r="I844" s="254"/>
      <c r="J844" s="254"/>
      <c r="K844" s="254"/>
      <c r="L844" s="48" t="s">
        <v>105</v>
      </c>
      <c r="M844" s="47" t="s">
        <v>132</v>
      </c>
      <c r="N844" s="48" t="s">
        <v>103</v>
      </c>
      <c r="O844" s="47" t="s">
        <v>452</v>
      </c>
      <c r="P844" s="48" t="s">
        <v>102</v>
      </c>
      <c r="Q844" s="47" t="s">
        <v>444</v>
      </c>
      <c r="R844" s="48" t="s">
        <v>101</v>
      </c>
      <c r="S844" s="47" t="s">
        <v>195</v>
      </c>
      <c r="T844" s="48">
        <v>20</v>
      </c>
      <c r="U844" s="47" t="s">
        <v>121</v>
      </c>
      <c r="V844" s="48" t="s">
        <v>100</v>
      </c>
      <c r="W844" s="47"/>
      <c r="X844" s="48" t="s">
        <v>99</v>
      </c>
      <c r="Y844" s="47"/>
      <c r="Z844" s="48" t="s">
        <v>98</v>
      </c>
      <c r="AA844" s="47"/>
      <c r="AB844" s="16"/>
      <c r="AC844" s="47"/>
      <c r="AD844" s="16"/>
      <c r="AE844" s="46"/>
      <c r="AF844" s="255"/>
      <c r="AG844" s="255"/>
      <c r="AH844" s="45"/>
      <c r="AI844" s="11"/>
      <c r="AJ844" s="235"/>
      <c r="AK844" s="241"/>
      <c r="AL844" s="232"/>
      <c r="AM844" s="235"/>
      <c r="AN844" s="241"/>
      <c r="AO844" s="232"/>
      <c r="AP844" s="235"/>
      <c r="AQ844" s="241"/>
      <c r="AR844" s="232"/>
      <c r="AS844" s="235"/>
      <c r="AT844" s="241"/>
      <c r="AU844" s="232"/>
      <c r="AV844" s="235"/>
      <c r="AW844" s="238"/>
      <c r="AX844" s="232"/>
      <c r="AY844" s="293"/>
      <c r="AZ844" s="229"/>
      <c r="BA844" s="229"/>
      <c r="BB844" s="296"/>
    </row>
    <row r="845" spans="2:62" ht="28.15" customHeight="1" x14ac:dyDescent="0.2">
      <c r="B845" s="30"/>
      <c r="C845" s="242">
        <v>3</v>
      </c>
      <c r="D845" s="44"/>
      <c r="E845" s="43"/>
      <c r="F845" s="43"/>
      <c r="G845" s="42"/>
      <c r="H845" s="223"/>
      <c r="I845" s="246">
        <v>91</v>
      </c>
      <c r="J845" s="246">
        <v>27</v>
      </c>
      <c r="K845" s="246">
        <v>7</v>
      </c>
      <c r="L845" s="41" t="s">
        <v>133</v>
      </c>
      <c r="M845" s="40" t="s">
        <v>417</v>
      </c>
      <c r="N845" s="41" t="s">
        <v>131</v>
      </c>
      <c r="O845" s="40" t="s">
        <v>614</v>
      </c>
      <c r="P845" s="41" t="s">
        <v>130</v>
      </c>
      <c r="Q845" s="40" t="s">
        <v>377</v>
      </c>
      <c r="R845" s="41" t="s">
        <v>129</v>
      </c>
      <c r="S845" s="40" t="s">
        <v>389</v>
      </c>
      <c r="T845" s="41" t="s">
        <v>128</v>
      </c>
      <c r="U845" s="40" t="s">
        <v>175</v>
      </c>
      <c r="V845" s="41" t="s">
        <v>127</v>
      </c>
      <c r="W845" s="40"/>
      <c r="X845" s="41" t="s">
        <v>126</v>
      </c>
      <c r="Y845" s="40"/>
      <c r="Z845" s="41" t="s">
        <v>125</v>
      </c>
      <c r="AA845" s="40"/>
      <c r="AB845" s="39"/>
      <c r="AC845" s="40"/>
      <c r="AD845" s="39" t="s">
        <v>984</v>
      </c>
      <c r="AE845" s="38"/>
      <c r="AF845" s="250"/>
      <c r="AG845" s="250"/>
      <c r="AH845" s="37"/>
      <c r="AI845" s="11"/>
      <c r="AJ845" s="233">
        <f>SUMPRODUCT(LEN($M845:$U848)-LEN(SUBSTITUTE($M845:$U848,"A", "")))</f>
        <v>37</v>
      </c>
      <c r="AK845" s="239">
        <f>SUMPRODUCT(LEN($X845:$X848)-LEN(SUBSTITUTE($X845:$X848,"A", "")))</f>
        <v>0</v>
      </c>
      <c r="AL845" s="230">
        <f>SUMPRODUCT(LEN($W845:$W848)-LEN(SUBSTITUTE($W845:$W848,"A", "")))</f>
        <v>0</v>
      </c>
      <c r="AM845" s="233">
        <f>SUMPRODUCT(LEN($M845:$U848)-LEN(SUBSTITUTE($M845:$U848,"S", "")))</f>
        <v>12</v>
      </c>
      <c r="AN845" s="239">
        <f>SUMPRODUCT(LEN($X845:$X848)-LEN(SUBSTITUTE($X845:$X848,"S", "")))</f>
        <v>0</v>
      </c>
      <c r="AO845" s="230">
        <f>SUMPRODUCT(LEN($W845:$W848)-LEN(SUBSTITUTE($W845:$W848,"S", "")))</f>
        <v>0</v>
      </c>
      <c r="AP845" s="233">
        <f>SUMPRODUCT(LEN($M845:$U848)-LEN(SUBSTITUTE($M845:$U848,"F", "")))</f>
        <v>1</v>
      </c>
      <c r="AQ845" s="239">
        <f>SUMPRODUCT(LEN($X845:$X848)-LEN(SUBSTITUTE($X845:$X848,"F", "")))</f>
        <v>0</v>
      </c>
      <c r="AR845" s="230">
        <f>SUMPRODUCT(LEN($W845:$W848)-LEN(SUBSTITUTE($W845:$W848,"F", "")))</f>
        <v>0</v>
      </c>
      <c r="AS845" s="233">
        <f>SUMPRODUCT(LEN($M845:$U848)-LEN(SUBSTITUTE($M845:$U848,"G", "")))</f>
        <v>12</v>
      </c>
      <c r="AT845" s="239">
        <f>SUMPRODUCT(LEN($X845:$X848)-LEN(SUBSTITUTE($X845:$X848,"G", "")))</f>
        <v>0</v>
      </c>
      <c r="AU845" s="230">
        <f>SUMPRODUCT(LEN($W845:$W848)-LEN(SUBSTITUTE($W845:$W848,"G", "")))</f>
        <v>0</v>
      </c>
      <c r="AV845" s="233">
        <f>SUMPRODUCT(LEN($L845:$U848)-LEN(SUBSTITUTE($L845:$U848,"M", "")))</f>
        <v>0</v>
      </c>
      <c r="AW845" s="236">
        <f>SUMPRODUCT(LEN($X845:$X848)-LEN(SUBSTITUTE($X845:$X848,"M", "")))</f>
        <v>0</v>
      </c>
      <c r="AX845" s="230">
        <f>SUMPRODUCT(LEN($W845:$W848)-LEN(SUBSTITUTE($W845:$W848,"M", "")))</f>
        <v>0</v>
      </c>
      <c r="AY845" s="291">
        <f>SUMPRODUCT(LEN($AE845:$AE848)-LEN(SUBSTITUTE($AE845:$AE848,"S", "")))</f>
        <v>0</v>
      </c>
      <c r="AZ845" s="227">
        <f>SUMPRODUCT(LEN($AE845:$AE848)-LEN(SUBSTITUTE($AE845:$AE848,"F", "")))</f>
        <v>0</v>
      </c>
      <c r="BA845" s="227">
        <f>SUMPRODUCT(LEN($AE845:$AE848)-LEN(SUBSTITUTE($AE845:$AE848,"G", "")))</f>
        <v>0</v>
      </c>
      <c r="BB845" s="294">
        <f>SUMPRODUCT(LEN($AE845:$AE848)-LEN(SUBSTITUTE($AE845:$AE848,"M", "")))</f>
        <v>0</v>
      </c>
    </row>
    <row r="846" spans="2:62" ht="28.15" customHeight="1" thickBot="1" x14ac:dyDescent="0.25">
      <c r="B846" s="30"/>
      <c r="C846" s="243"/>
      <c r="D846" s="36"/>
      <c r="E846" s="35"/>
      <c r="F846" s="35"/>
      <c r="G846" s="34"/>
      <c r="H846" s="224"/>
      <c r="I846" s="247"/>
      <c r="J846" s="247"/>
      <c r="K846" s="247"/>
      <c r="L846" s="33" t="s">
        <v>123</v>
      </c>
      <c r="M846" s="32" t="s">
        <v>377</v>
      </c>
      <c r="N846" s="33" t="s">
        <v>122</v>
      </c>
      <c r="O846" s="32" t="s">
        <v>377</v>
      </c>
      <c r="P846" s="33" t="s">
        <v>120</v>
      </c>
      <c r="Q846" s="32" t="s">
        <v>186</v>
      </c>
      <c r="R846" s="33" t="s">
        <v>119</v>
      </c>
      <c r="S846" s="32" t="s">
        <v>178</v>
      </c>
      <c r="T846" s="33" t="s">
        <v>118</v>
      </c>
      <c r="U846" s="32" t="s">
        <v>104</v>
      </c>
      <c r="V846" s="33" t="s">
        <v>117</v>
      </c>
      <c r="W846" s="32"/>
      <c r="X846" s="33" t="s">
        <v>116</v>
      </c>
      <c r="Y846" s="32"/>
      <c r="Z846" s="33" t="s">
        <v>115</v>
      </c>
      <c r="AA846" s="32"/>
      <c r="AB846" s="31"/>
      <c r="AC846" s="32"/>
      <c r="AD846" s="31" t="s">
        <v>983</v>
      </c>
      <c r="AE846" s="23"/>
      <c r="AF846" s="251"/>
      <c r="AG846" s="251"/>
      <c r="AH846" s="22"/>
      <c r="AI846" s="11"/>
      <c r="AJ846" s="234"/>
      <c r="AK846" s="240"/>
      <c r="AL846" s="231"/>
      <c r="AM846" s="234"/>
      <c r="AN846" s="240"/>
      <c r="AO846" s="231"/>
      <c r="AP846" s="234"/>
      <c r="AQ846" s="240"/>
      <c r="AR846" s="231"/>
      <c r="AS846" s="234"/>
      <c r="AT846" s="240"/>
      <c r="AU846" s="231"/>
      <c r="AV846" s="234"/>
      <c r="AW846" s="237"/>
      <c r="AX846" s="231"/>
      <c r="AY846" s="292"/>
      <c r="AZ846" s="228"/>
      <c r="BA846" s="228"/>
      <c r="BB846" s="295"/>
    </row>
    <row r="847" spans="2:62" ht="28.15" customHeight="1" x14ac:dyDescent="0.2">
      <c r="B847" s="30"/>
      <c r="C847" s="244"/>
      <c r="D847" s="29"/>
      <c r="E847" s="28"/>
      <c r="F847" s="28"/>
      <c r="G847" s="27"/>
      <c r="H847" s="225"/>
      <c r="I847" s="248"/>
      <c r="J847" s="248"/>
      <c r="K847" s="248"/>
      <c r="L847" s="26" t="s">
        <v>114</v>
      </c>
      <c r="M847" s="25" t="s">
        <v>132</v>
      </c>
      <c r="N847" s="26" t="s">
        <v>112</v>
      </c>
      <c r="O847" s="25" t="s">
        <v>452</v>
      </c>
      <c r="P847" s="26" t="s">
        <v>111</v>
      </c>
      <c r="Q847" s="25" t="s">
        <v>815</v>
      </c>
      <c r="R847" s="26" t="s">
        <v>110</v>
      </c>
      <c r="S847" s="25" t="s">
        <v>458</v>
      </c>
      <c r="T847" s="26" t="s">
        <v>109</v>
      </c>
      <c r="U847" s="25" t="s">
        <v>121</v>
      </c>
      <c r="V847" s="26" t="s">
        <v>108</v>
      </c>
      <c r="W847" s="25"/>
      <c r="X847" s="26" t="s">
        <v>107</v>
      </c>
      <c r="Y847" s="25"/>
      <c r="Z847" s="26" t="s">
        <v>106</v>
      </c>
      <c r="AA847" s="25"/>
      <c r="AB847" s="24"/>
      <c r="AC847" s="25"/>
      <c r="AD847" s="24"/>
      <c r="AE847" s="23"/>
      <c r="AF847" s="251"/>
      <c r="AG847" s="251"/>
      <c r="AH847" s="22"/>
      <c r="AI847" s="11"/>
      <c r="AJ847" s="234"/>
      <c r="AK847" s="240"/>
      <c r="AL847" s="231"/>
      <c r="AM847" s="234"/>
      <c r="AN847" s="240"/>
      <c r="AO847" s="231"/>
      <c r="AP847" s="234"/>
      <c r="AQ847" s="240"/>
      <c r="AR847" s="231"/>
      <c r="AS847" s="234"/>
      <c r="AT847" s="240"/>
      <c r="AU847" s="231"/>
      <c r="AV847" s="234"/>
      <c r="AW847" s="237"/>
      <c r="AX847" s="231"/>
      <c r="AY847" s="292"/>
      <c r="AZ847" s="228"/>
      <c r="BA847" s="228"/>
      <c r="BB847" s="295"/>
    </row>
    <row r="848" spans="2:62" ht="28.15" customHeight="1" thickBot="1" x14ac:dyDescent="0.25">
      <c r="B848" s="21"/>
      <c r="C848" s="245"/>
      <c r="D848" s="20"/>
      <c r="E848" s="19"/>
      <c r="F848" s="19"/>
      <c r="G848" s="18"/>
      <c r="H848" s="226"/>
      <c r="I848" s="249"/>
      <c r="J848" s="249"/>
      <c r="K848" s="249"/>
      <c r="L848" s="17" t="s">
        <v>105</v>
      </c>
      <c r="M848" s="15" t="s">
        <v>725</v>
      </c>
      <c r="N848" s="17" t="s">
        <v>103</v>
      </c>
      <c r="O848" s="15" t="s">
        <v>625</v>
      </c>
      <c r="P848" s="17" t="s">
        <v>102</v>
      </c>
      <c r="Q848" s="15" t="s">
        <v>443</v>
      </c>
      <c r="R848" s="17" t="s">
        <v>101</v>
      </c>
      <c r="S848" s="15" t="s">
        <v>195</v>
      </c>
      <c r="T848" s="17">
        <v>20</v>
      </c>
      <c r="U848" s="15" t="s">
        <v>121</v>
      </c>
      <c r="V848" s="17" t="s">
        <v>100</v>
      </c>
      <c r="W848" s="15"/>
      <c r="X848" s="17" t="s">
        <v>99</v>
      </c>
      <c r="Y848" s="15"/>
      <c r="Z848" s="17" t="s">
        <v>98</v>
      </c>
      <c r="AA848" s="15"/>
      <c r="AB848" s="16"/>
      <c r="AC848" s="15"/>
      <c r="AD848" s="14"/>
      <c r="AE848" s="13"/>
      <c r="AF848" s="252"/>
      <c r="AG848" s="252"/>
      <c r="AH848" s="12"/>
      <c r="AI848" s="11"/>
      <c r="AJ848" s="235"/>
      <c r="AK848" s="241"/>
      <c r="AL848" s="232"/>
      <c r="AM848" s="235"/>
      <c r="AN848" s="241"/>
      <c r="AO848" s="232"/>
      <c r="AP848" s="235"/>
      <c r="AQ848" s="241"/>
      <c r="AR848" s="232"/>
      <c r="AS848" s="235"/>
      <c r="AT848" s="241"/>
      <c r="AU848" s="232"/>
      <c r="AV848" s="235"/>
      <c r="AW848" s="238"/>
      <c r="AX848" s="232"/>
      <c r="AY848" s="293"/>
      <c r="AZ848" s="229"/>
      <c r="BA848" s="229"/>
      <c r="BB848" s="296"/>
    </row>
    <row r="849" spans="2:62" ht="85.9" customHeight="1" thickTop="1" thickBot="1" x14ac:dyDescent="0.35">
      <c r="B849" s="105" t="s">
        <v>174</v>
      </c>
      <c r="C849" s="95" t="s">
        <v>173</v>
      </c>
      <c r="D849" s="100" t="s">
        <v>172</v>
      </c>
      <c r="E849" s="104" t="s">
        <v>171</v>
      </c>
      <c r="F849" s="103"/>
      <c r="G849" s="102"/>
      <c r="H849" s="101" t="s">
        <v>170</v>
      </c>
      <c r="I849" s="100" t="s">
        <v>96</v>
      </c>
      <c r="J849" s="100" t="s">
        <v>169</v>
      </c>
      <c r="K849" s="100" t="s">
        <v>97</v>
      </c>
      <c r="L849" s="256" t="s">
        <v>168</v>
      </c>
      <c r="M849" s="262"/>
      <c r="N849" s="256" t="s">
        <v>167</v>
      </c>
      <c r="O849" s="262"/>
      <c r="P849" s="256" t="s">
        <v>167</v>
      </c>
      <c r="Q849" s="257"/>
      <c r="R849" s="256" t="s">
        <v>167</v>
      </c>
      <c r="S849" s="257"/>
      <c r="T849" s="256" t="s">
        <v>167</v>
      </c>
      <c r="U849" s="257"/>
      <c r="V849" s="256" t="s">
        <v>167</v>
      </c>
      <c r="W849" s="257"/>
      <c r="X849" s="256" t="s">
        <v>167</v>
      </c>
      <c r="Y849" s="257"/>
      <c r="Z849" s="256" t="s">
        <v>167</v>
      </c>
      <c r="AA849" s="257"/>
      <c r="AB849" s="261" t="s">
        <v>166</v>
      </c>
      <c r="AC849" s="257"/>
      <c r="AD849" s="101" t="s">
        <v>165</v>
      </c>
      <c r="AE849" s="101" t="s">
        <v>164</v>
      </c>
      <c r="AF849" s="100" t="s">
        <v>163</v>
      </c>
      <c r="AG849" s="100" t="s">
        <v>162</v>
      </c>
      <c r="AH849" s="99" t="s">
        <v>161</v>
      </c>
      <c r="AI849" s="98"/>
      <c r="AJ849" s="96" t="s">
        <v>160</v>
      </c>
      <c r="AK849" s="95" t="s">
        <v>159</v>
      </c>
      <c r="AL849" s="94" t="s">
        <v>158</v>
      </c>
      <c r="AM849" s="96" t="s">
        <v>157</v>
      </c>
      <c r="AN849" s="95" t="s">
        <v>156</v>
      </c>
      <c r="AO849" s="94" t="s">
        <v>155</v>
      </c>
      <c r="AP849" s="96" t="s">
        <v>154</v>
      </c>
      <c r="AQ849" s="95" t="s">
        <v>153</v>
      </c>
      <c r="AR849" s="97" t="s">
        <v>152</v>
      </c>
      <c r="AS849" s="96" t="s">
        <v>151</v>
      </c>
      <c r="AT849" s="95" t="s">
        <v>150</v>
      </c>
      <c r="AU849" s="94" t="s">
        <v>149</v>
      </c>
      <c r="AV849" s="96" t="s">
        <v>148</v>
      </c>
      <c r="AW849" s="95" t="s">
        <v>147</v>
      </c>
      <c r="AX849" s="94" t="s">
        <v>146</v>
      </c>
      <c r="AY849" s="93" t="s">
        <v>145</v>
      </c>
      <c r="AZ849" s="92" t="s">
        <v>144</v>
      </c>
      <c r="BA849" s="92" t="s">
        <v>143</v>
      </c>
      <c r="BB849" s="91" t="s">
        <v>142</v>
      </c>
    </row>
    <row r="850" spans="2:62" ht="48" thickBot="1" x14ac:dyDescent="0.3">
      <c r="B850" s="90" t="s">
        <v>189</v>
      </c>
      <c r="C850" s="89"/>
      <c r="D850" s="88">
        <v>207</v>
      </c>
      <c r="E850" s="258"/>
      <c r="F850" s="259"/>
      <c r="G850" s="260"/>
      <c r="H850" s="87" t="s">
        <v>140</v>
      </c>
      <c r="I850" s="86"/>
      <c r="J850" s="86"/>
      <c r="K850" s="85"/>
      <c r="L850" s="84"/>
      <c r="M850" s="81"/>
      <c r="N850" s="84"/>
      <c r="O850" s="81"/>
      <c r="P850" s="84"/>
      <c r="Q850" s="81"/>
      <c r="R850" s="84"/>
      <c r="S850" s="81"/>
      <c r="T850" s="84"/>
      <c r="U850" s="81"/>
      <c r="V850" s="84"/>
      <c r="W850" s="81"/>
      <c r="X850" s="84"/>
      <c r="Y850" s="81"/>
      <c r="Z850" s="84"/>
      <c r="AA850" s="83"/>
      <c r="AB850" s="82" t="s">
        <v>139</v>
      </c>
      <c r="AC850" s="81"/>
      <c r="AD850" s="81"/>
      <c r="AE850" s="81"/>
      <c r="AF850" s="80"/>
      <c r="AG850" s="80"/>
      <c r="AH850" s="60"/>
      <c r="AI850" s="79" t="s">
        <v>138</v>
      </c>
      <c r="AJ850" s="78">
        <f t="shared" ref="AJ850:BB850" si="112">SUM(AJ852:AJ863)</f>
        <v>115</v>
      </c>
      <c r="AK850" s="77">
        <f t="shared" si="112"/>
        <v>0</v>
      </c>
      <c r="AL850" s="76">
        <f t="shared" si="112"/>
        <v>0</v>
      </c>
      <c r="AM850" s="78">
        <f t="shared" si="112"/>
        <v>31</v>
      </c>
      <c r="AN850" s="77">
        <f t="shared" si="112"/>
        <v>0</v>
      </c>
      <c r="AO850" s="76">
        <f t="shared" si="112"/>
        <v>2</v>
      </c>
      <c r="AP850" s="78">
        <f t="shared" si="112"/>
        <v>2</v>
      </c>
      <c r="AQ850" s="77">
        <f t="shared" si="112"/>
        <v>0</v>
      </c>
      <c r="AR850" s="76">
        <f t="shared" si="112"/>
        <v>0</v>
      </c>
      <c r="AS850" s="78">
        <f t="shared" si="112"/>
        <v>28</v>
      </c>
      <c r="AT850" s="77">
        <f t="shared" si="112"/>
        <v>0</v>
      </c>
      <c r="AU850" s="76">
        <f t="shared" si="112"/>
        <v>0</v>
      </c>
      <c r="AV850" s="78">
        <f t="shared" si="112"/>
        <v>0</v>
      </c>
      <c r="AW850" s="77">
        <f t="shared" si="112"/>
        <v>0</v>
      </c>
      <c r="AX850" s="76">
        <f t="shared" si="112"/>
        <v>0</v>
      </c>
      <c r="AY850" s="75">
        <f t="shared" si="112"/>
        <v>1</v>
      </c>
      <c r="AZ850" s="74">
        <f t="shared" si="112"/>
        <v>0</v>
      </c>
      <c r="BA850" s="74">
        <f t="shared" si="112"/>
        <v>2</v>
      </c>
      <c r="BB850" s="73">
        <f t="shared" si="112"/>
        <v>0</v>
      </c>
      <c r="BC850" s="72" t="s">
        <v>137</v>
      </c>
      <c r="BF850" s="5">
        <f>SUM(AJ850:AL850)/$BG$5</f>
        <v>38.333333333333336</v>
      </c>
      <c r="BG850" s="5">
        <f>SUM(AM850:AO850,AY850)/$BG$5</f>
        <v>11.333333333333334</v>
      </c>
      <c r="BH850" s="5">
        <f>SUM(AP850:AR850,AZ850)/$BG$5</f>
        <v>0.66666666666666663</v>
      </c>
      <c r="BI850" s="5">
        <f>SUM(AS850:AU850,BA850)/$BG$5</f>
        <v>10</v>
      </c>
      <c r="BJ850" s="5">
        <f>SUM(AV850:AX850,BB850)/$BG$5</f>
        <v>0</v>
      </c>
    </row>
    <row r="851" spans="2:62" ht="37.5" thickBot="1" x14ac:dyDescent="0.3">
      <c r="B851" s="71"/>
      <c r="C851" s="70"/>
      <c r="D851" s="69"/>
      <c r="E851" s="68"/>
      <c r="F851" s="68"/>
      <c r="G851" s="67"/>
      <c r="H851" s="66"/>
      <c r="I851" s="64"/>
      <c r="J851" s="64"/>
      <c r="K851" s="65"/>
      <c r="L851" s="64"/>
      <c r="M851" s="62"/>
      <c r="N851" s="64"/>
      <c r="O851" s="62"/>
      <c r="P851" s="64"/>
      <c r="Q851" s="62"/>
      <c r="R851" s="64"/>
      <c r="S851" s="62"/>
      <c r="T851" s="64"/>
      <c r="U851" s="62"/>
      <c r="V851" s="64"/>
      <c r="W851" s="62"/>
      <c r="X851" s="64"/>
      <c r="Y851" s="62"/>
      <c r="Z851" s="64"/>
      <c r="AA851" s="62"/>
      <c r="AB851" s="63"/>
      <c r="AC851" s="62"/>
      <c r="AD851" s="62"/>
      <c r="AE851" s="62"/>
      <c r="AF851" s="61"/>
      <c r="AG851" s="61"/>
      <c r="AH851" s="60"/>
      <c r="AI851" s="59" t="s">
        <v>136</v>
      </c>
      <c r="AJ851" s="58">
        <f t="shared" ref="AJ851:BB851" si="113">AJ850/3</f>
        <v>38.333333333333336</v>
      </c>
      <c r="AK851" s="57">
        <f t="shared" si="113"/>
        <v>0</v>
      </c>
      <c r="AL851" s="56">
        <f t="shared" si="113"/>
        <v>0</v>
      </c>
      <c r="AM851" s="58">
        <f t="shared" si="113"/>
        <v>10.333333333333334</v>
      </c>
      <c r="AN851" s="57">
        <f t="shared" si="113"/>
        <v>0</v>
      </c>
      <c r="AO851" s="56">
        <f t="shared" si="113"/>
        <v>0.66666666666666663</v>
      </c>
      <c r="AP851" s="58">
        <f t="shared" si="113"/>
        <v>0.66666666666666663</v>
      </c>
      <c r="AQ851" s="57">
        <f t="shared" si="113"/>
        <v>0</v>
      </c>
      <c r="AR851" s="56">
        <f t="shared" si="113"/>
        <v>0</v>
      </c>
      <c r="AS851" s="58">
        <f t="shared" si="113"/>
        <v>9.3333333333333339</v>
      </c>
      <c r="AT851" s="57">
        <f t="shared" si="113"/>
        <v>0</v>
      </c>
      <c r="AU851" s="56">
        <f t="shared" si="113"/>
        <v>0</v>
      </c>
      <c r="AV851" s="58">
        <f t="shared" si="113"/>
        <v>0</v>
      </c>
      <c r="AW851" s="57">
        <f t="shared" si="113"/>
        <v>0</v>
      </c>
      <c r="AX851" s="56">
        <f t="shared" si="113"/>
        <v>0</v>
      </c>
      <c r="AY851" s="55">
        <f t="shared" si="113"/>
        <v>0.33333333333333331</v>
      </c>
      <c r="AZ851" s="54">
        <f t="shared" si="113"/>
        <v>0</v>
      </c>
      <c r="BA851" s="54">
        <f t="shared" si="113"/>
        <v>0.66666666666666663</v>
      </c>
      <c r="BB851" s="53">
        <f t="shared" si="113"/>
        <v>0</v>
      </c>
      <c r="BC851" s="52" t="s">
        <v>135</v>
      </c>
    </row>
    <row r="852" spans="2:62" ht="28.15" customHeight="1" x14ac:dyDescent="0.2">
      <c r="B852" s="30"/>
      <c r="C852" s="242">
        <v>1</v>
      </c>
      <c r="D852" s="44"/>
      <c r="E852" s="43"/>
      <c r="F852" s="43"/>
      <c r="G852" s="42"/>
      <c r="H852" s="223" t="s">
        <v>384</v>
      </c>
      <c r="I852" s="246">
        <v>77</v>
      </c>
      <c r="J852" s="246">
        <v>24</v>
      </c>
      <c r="K852" s="246">
        <v>7</v>
      </c>
      <c r="L852" s="41" t="s">
        <v>133</v>
      </c>
      <c r="M852" s="40" t="s">
        <v>675</v>
      </c>
      <c r="N852" s="41" t="s">
        <v>131</v>
      </c>
      <c r="O852" s="40" t="s">
        <v>382</v>
      </c>
      <c r="P852" s="41" t="s">
        <v>130</v>
      </c>
      <c r="Q852" s="40" t="s">
        <v>815</v>
      </c>
      <c r="R852" s="41" t="s">
        <v>129</v>
      </c>
      <c r="S852" s="40" t="s">
        <v>389</v>
      </c>
      <c r="T852" s="41" t="s">
        <v>128</v>
      </c>
      <c r="U852" s="40" t="s">
        <v>104</v>
      </c>
      <c r="V852" s="41" t="s">
        <v>127</v>
      </c>
      <c r="W852" s="40"/>
      <c r="X852" s="41" t="s">
        <v>126</v>
      </c>
      <c r="Y852" s="40"/>
      <c r="Z852" s="41" t="s">
        <v>125</v>
      </c>
      <c r="AA852" s="40"/>
      <c r="AB852" s="39"/>
      <c r="AC852" s="40"/>
      <c r="AD852" s="39" t="s">
        <v>618</v>
      </c>
      <c r="AE852" s="38" t="s">
        <v>711</v>
      </c>
      <c r="AF852" s="250"/>
      <c r="AG852" s="250"/>
      <c r="AH852" s="37"/>
      <c r="AI852" s="11"/>
      <c r="AJ852" s="233">
        <f>SUMPRODUCT(LEN($M852:$U855)-LEN(SUBSTITUTE($M852:$U855,"A", "")))</f>
        <v>36</v>
      </c>
      <c r="AK852" s="239">
        <f>SUMPRODUCT(LEN($X852:$X855)-LEN(SUBSTITUTE($X852:$X855,"A", "")))</f>
        <v>0</v>
      </c>
      <c r="AL852" s="230">
        <f>SUMPRODUCT(LEN($W852:$W855)-LEN(SUBSTITUTE($W852:$W855,"A", "")))</f>
        <v>0</v>
      </c>
      <c r="AM852" s="233">
        <f>SUMPRODUCT(LEN($M852:$U855)-LEN(SUBSTITUTE($M852:$U855,"S", "")))</f>
        <v>5</v>
      </c>
      <c r="AN852" s="239">
        <f>SUMPRODUCT(LEN($X852:$X855)-LEN(SUBSTITUTE($X852:$X855,"S", "")))</f>
        <v>0</v>
      </c>
      <c r="AO852" s="230">
        <f>SUMPRODUCT(LEN($W852:$W855)-LEN(SUBSTITUTE($W852:$W855,"S", "")))</f>
        <v>0</v>
      </c>
      <c r="AP852" s="233">
        <f>SUMPRODUCT(LEN($M852:$U855)-LEN(SUBSTITUTE($M852:$U855,"F", "")))</f>
        <v>1</v>
      </c>
      <c r="AQ852" s="239">
        <f>SUMPRODUCT(LEN($X852:$X855)-LEN(SUBSTITUTE($X852:$X855,"F", "")))</f>
        <v>0</v>
      </c>
      <c r="AR852" s="230">
        <f>SUMPRODUCT(LEN($W852:$W855)-LEN(SUBSTITUTE($W852:$W855,"F", "")))</f>
        <v>0</v>
      </c>
      <c r="AS852" s="233">
        <f>SUMPRODUCT(LEN($M852:$U855)-LEN(SUBSTITUTE($M852:$U855,"G", "")))</f>
        <v>17</v>
      </c>
      <c r="AT852" s="239">
        <f>SUMPRODUCT(LEN($X852:$X855)-LEN(SUBSTITUTE($X852:$X855,"G", "")))</f>
        <v>0</v>
      </c>
      <c r="AU852" s="230">
        <f>SUMPRODUCT(LEN($W852:$W855)-LEN(SUBSTITUTE($W852:$W855,"G", "")))</f>
        <v>0</v>
      </c>
      <c r="AV852" s="233">
        <f>SUMPRODUCT(LEN($L852:$U855)-LEN(SUBSTITUTE($L852:$U855,"M", "")))</f>
        <v>0</v>
      </c>
      <c r="AW852" s="236">
        <f>SUMPRODUCT(LEN($X852:$X855)-LEN(SUBSTITUTE($X852:$X855,"M", "")))</f>
        <v>0</v>
      </c>
      <c r="AX852" s="230">
        <f>SUMPRODUCT(LEN($W852:$W855)-LEN(SUBSTITUTE($W852:$W855,"M", "")))</f>
        <v>0</v>
      </c>
      <c r="AY852" s="291">
        <f>SUMPRODUCT(LEN($AE852:$AE855)-LEN(SUBSTITUTE($AE852:$AE855,"S", "")))</f>
        <v>1</v>
      </c>
      <c r="AZ852" s="227">
        <f>SUMPRODUCT(LEN($AE852:$AE855)-LEN(SUBSTITUTE($AE852:$AE855,"F", "")))</f>
        <v>0</v>
      </c>
      <c r="BA852" s="227">
        <f>SUMPRODUCT(LEN($AE852:$AE855)-LEN(SUBSTITUTE($AE852:$AE855,"G", "")))</f>
        <v>2</v>
      </c>
      <c r="BB852" s="294">
        <f>SUMPRODUCT(LEN($AE852:$AE855)-LEN(SUBSTITUTE($AE852:$AE855,"M", "")))</f>
        <v>0</v>
      </c>
    </row>
    <row r="853" spans="2:62" ht="28.15" customHeight="1" thickBot="1" x14ac:dyDescent="0.25">
      <c r="B853" s="30"/>
      <c r="C853" s="243"/>
      <c r="D853" s="36"/>
      <c r="E853" s="35"/>
      <c r="F853" s="35"/>
      <c r="G853" s="34"/>
      <c r="H853" s="224"/>
      <c r="I853" s="247"/>
      <c r="J853" s="247"/>
      <c r="K853" s="247"/>
      <c r="L853" s="33" t="s">
        <v>123</v>
      </c>
      <c r="M853" s="32" t="s">
        <v>186</v>
      </c>
      <c r="N853" s="33" t="s">
        <v>122</v>
      </c>
      <c r="O853" s="32" t="s">
        <v>982</v>
      </c>
      <c r="P853" s="33" t="s">
        <v>120</v>
      </c>
      <c r="Q853" s="32" t="s">
        <v>613</v>
      </c>
      <c r="R853" s="33" t="s">
        <v>119</v>
      </c>
      <c r="S853" s="32" t="s">
        <v>217</v>
      </c>
      <c r="T853" s="33" t="s">
        <v>118</v>
      </c>
      <c r="U853" s="32"/>
      <c r="V853" s="33" t="s">
        <v>117</v>
      </c>
      <c r="W853" s="32"/>
      <c r="X853" s="33" t="s">
        <v>116</v>
      </c>
      <c r="Y853" s="32"/>
      <c r="Z853" s="33" t="s">
        <v>115</v>
      </c>
      <c r="AA853" s="32"/>
      <c r="AB853" s="31"/>
      <c r="AC853" s="32"/>
      <c r="AD853" s="31" t="s">
        <v>981</v>
      </c>
      <c r="AE853" s="23"/>
      <c r="AF853" s="251"/>
      <c r="AG853" s="251"/>
      <c r="AH853" s="22"/>
      <c r="AI853" s="11"/>
      <c r="AJ853" s="234"/>
      <c r="AK853" s="240"/>
      <c r="AL853" s="231"/>
      <c r="AM853" s="234"/>
      <c r="AN853" s="240"/>
      <c r="AO853" s="231"/>
      <c r="AP853" s="234"/>
      <c r="AQ853" s="240"/>
      <c r="AR853" s="231"/>
      <c r="AS853" s="234"/>
      <c r="AT853" s="240"/>
      <c r="AU853" s="231"/>
      <c r="AV853" s="234"/>
      <c r="AW853" s="237"/>
      <c r="AX853" s="231"/>
      <c r="AY853" s="292"/>
      <c r="AZ853" s="228"/>
      <c r="BA853" s="228"/>
      <c r="BB853" s="295"/>
    </row>
    <row r="854" spans="2:62" ht="28.15" customHeight="1" x14ac:dyDescent="0.2">
      <c r="B854" s="30"/>
      <c r="C854" s="244"/>
      <c r="D854" s="29"/>
      <c r="E854" s="28"/>
      <c r="F854" s="28"/>
      <c r="G854" s="27"/>
      <c r="H854" s="225"/>
      <c r="I854" s="248"/>
      <c r="J854" s="248"/>
      <c r="K854" s="248"/>
      <c r="L854" s="26" t="s">
        <v>114</v>
      </c>
      <c r="M854" s="25" t="s">
        <v>382</v>
      </c>
      <c r="N854" s="26" t="s">
        <v>112</v>
      </c>
      <c r="O854" s="25" t="s">
        <v>611</v>
      </c>
      <c r="P854" s="26" t="s">
        <v>111</v>
      </c>
      <c r="Q854" s="25" t="s">
        <v>403</v>
      </c>
      <c r="R854" s="26" t="s">
        <v>110</v>
      </c>
      <c r="S854" s="25" t="s">
        <v>175</v>
      </c>
      <c r="T854" s="26" t="s">
        <v>109</v>
      </c>
      <c r="U854" s="25"/>
      <c r="V854" s="26" t="s">
        <v>108</v>
      </c>
      <c r="W854" s="25"/>
      <c r="X854" s="26" t="s">
        <v>107</v>
      </c>
      <c r="Y854" s="25"/>
      <c r="Z854" s="26" t="s">
        <v>106</v>
      </c>
      <c r="AA854" s="25"/>
      <c r="AB854" s="24"/>
      <c r="AC854" s="25"/>
      <c r="AD854" s="24"/>
      <c r="AE854" s="23"/>
      <c r="AF854" s="251"/>
      <c r="AG854" s="251"/>
      <c r="AH854" s="22"/>
      <c r="AI854" s="11"/>
      <c r="AJ854" s="234"/>
      <c r="AK854" s="240"/>
      <c r="AL854" s="231"/>
      <c r="AM854" s="234"/>
      <c r="AN854" s="240"/>
      <c r="AO854" s="231"/>
      <c r="AP854" s="234"/>
      <c r="AQ854" s="240"/>
      <c r="AR854" s="231"/>
      <c r="AS854" s="234"/>
      <c r="AT854" s="240"/>
      <c r="AU854" s="231"/>
      <c r="AV854" s="234"/>
      <c r="AW854" s="237"/>
      <c r="AX854" s="231"/>
      <c r="AY854" s="292"/>
      <c r="AZ854" s="228"/>
      <c r="BA854" s="228"/>
      <c r="BB854" s="295"/>
    </row>
    <row r="855" spans="2:62" ht="28.15" customHeight="1" thickBot="1" x14ac:dyDescent="0.25">
      <c r="B855" s="30"/>
      <c r="C855" s="253"/>
      <c r="D855" s="51"/>
      <c r="E855" s="50"/>
      <c r="F855" s="50"/>
      <c r="G855" s="49"/>
      <c r="H855" s="226"/>
      <c r="I855" s="254"/>
      <c r="J855" s="254"/>
      <c r="K855" s="254"/>
      <c r="L855" s="48" t="s">
        <v>105</v>
      </c>
      <c r="M855" s="47" t="s">
        <v>613</v>
      </c>
      <c r="N855" s="48" t="s">
        <v>103</v>
      </c>
      <c r="O855" s="47" t="s">
        <v>675</v>
      </c>
      <c r="P855" s="48" t="s">
        <v>102</v>
      </c>
      <c r="Q855" s="47" t="s">
        <v>725</v>
      </c>
      <c r="R855" s="48" t="s">
        <v>101</v>
      </c>
      <c r="S855" s="47" t="s">
        <v>113</v>
      </c>
      <c r="T855" s="48">
        <v>20</v>
      </c>
      <c r="U855" s="47"/>
      <c r="V855" s="48" t="s">
        <v>100</v>
      </c>
      <c r="W855" s="47"/>
      <c r="X855" s="48" t="s">
        <v>99</v>
      </c>
      <c r="Y855" s="47"/>
      <c r="Z855" s="48" t="s">
        <v>98</v>
      </c>
      <c r="AA855" s="47"/>
      <c r="AB855" s="16"/>
      <c r="AC855" s="47"/>
      <c r="AD855" s="16"/>
      <c r="AE855" s="46"/>
      <c r="AF855" s="255"/>
      <c r="AG855" s="255"/>
      <c r="AH855" s="45"/>
      <c r="AI855" s="11"/>
      <c r="AJ855" s="235"/>
      <c r="AK855" s="241"/>
      <c r="AL855" s="232"/>
      <c r="AM855" s="235"/>
      <c r="AN855" s="241"/>
      <c r="AO855" s="232"/>
      <c r="AP855" s="235"/>
      <c r="AQ855" s="241"/>
      <c r="AR855" s="232"/>
      <c r="AS855" s="235"/>
      <c r="AT855" s="241"/>
      <c r="AU855" s="232"/>
      <c r="AV855" s="235"/>
      <c r="AW855" s="238"/>
      <c r="AX855" s="232"/>
      <c r="AY855" s="293"/>
      <c r="AZ855" s="229"/>
      <c r="BA855" s="229"/>
      <c r="BB855" s="296"/>
    </row>
    <row r="856" spans="2:62" ht="28.15" customHeight="1" x14ac:dyDescent="0.2">
      <c r="B856" s="30"/>
      <c r="C856" s="242">
        <v>2</v>
      </c>
      <c r="D856" s="44"/>
      <c r="E856" s="43"/>
      <c r="F856" s="43"/>
      <c r="G856" s="42"/>
      <c r="H856" s="223"/>
      <c r="I856" s="246">
        <v>87</v>
      </c>
      <c r="J856" s="246">
        <v>27</v>
      </c>
      <c r="K856" s="246">
        <v>7</v>
      </c>
      <c r="L856" s="41" t="s">
        <v>133</v>
      </c>
      <c r="M856" s="40" t="s">
        <v>132</v>
      </c>
      <c r="N856" s="41" t="s">
        <v>131</v>
      </c>
      <c r="O856" s="40" t="s">
        <v>399</v>
      </c>
      <c r="P856" s="41" t="s">
        <v>130</v>
      </c>
      <c r="Q856" s="40" t="s">
        <v>382</v>
      </c>
      <c r="R856" s="41" t="s">
        <v>129</v>
      </c>
      <c r="S856" s="40" t="s">
        <v>385</v>
      </c>
      <c r="T856" s="41" t="s">
        <v>128</v>
      </c>
      <c r="U856" s="40" t="s">
        <v>124</v>
      </c>
      <c r="V856" s="41" t="s">
        <v>127</v>
      </c>
      <c r="W856" s="40"/>
      <c r="X856" s="41" t="s">
        <v>126</v>
      </c>
      <c r="Y856" s="40"/>
      <c r="Z856" s="41" t="s">
        <v>125</v>
      </c>
      <c r="AA856" s="40"/>
      <c r="AB856" s="39"/>
      <c r="AC856" s="40"/>
      <c r="AD856" s="39" t="s">
        <v>980</v>
      </c>
      <c r="AE856" s="38"/>
      <c r="AF856" s="250">
        <v>7</v>
      </c>
      <c r="AG856" s="250"/>
      <c r="AH856" s="37"/>
      <c r="AI856" s="11"/>
      <c r="AJ856" s="233">
        <f>SUMPRODUCT(LEN($M856:$U859)-LEN(SUBSTITUTE($M856:$U859,"A", "")))</f>
        <v>34</v>
      </c>
      <c r="AK856" s="239">
        <f>SUMPRODUCT(LEN($X856:$X859)-LEN(SUBSTITUTE($X856:$X859,"A", "")))</f>
        <v>0</v>
      </c>
      <c r="AL856" s="230">
        <f>SUMPRODUCT(LEN($W856:$W859)-LEN(SUBSTITUTE($W856:$W859,"A", "")))</f>
        <v>0</v>
      </c>
      <c r="AM856" s="233">
        <f>SUMPRODUCT(LEN($M856:$U859)-LEN(SUBSTITUTE($M856:$U859,"S", "")))</f>
        <v>13</v>
      </c>
      <c r="AN856" s="239">
        <f>SUMPRODUCT(LEN($X856:$X859)-LEN(SUBSTITUTE($X856:$X859,"S", "")))</f>
        <v>0</v>
      </c>
      <c r="AO856" s="230">
        <f>SUMPRODUCT(LEN($W856:$W859)-LEN(SUBSTITUTE($W856:$W859,"S", "")))</f>
        <v>0</v>
      </c>
      <c r="AP856" s="233">
        <f>SUMPRODUCT(LEN($M856:$U859)-LEN(SUBSTITUTE($M856:$U859,"F", "")))</f>
        <v>1</v>
      </c>
      <c r="AQ856" s="239">
        <f>SUMPRODUCT(LEN($X856:$X859)-LEN(SUBSTITUTE($X856:$X859,"F", "")))</f>
        <v>0</v>
      </c>
      <c r="AR856" s="230">
        <f>SUMPRODUCT(LEN($W856:$W859)-LEN(SUBSTITUTE($W856:$W859,"F", "")))</f>
        <v>0</v>
      </c>
      <c r="AS856" s="233">
        <f>SUMPRODUCT(LEN($M856:$U859)-LEN(SUBSTITUTE($M856:$U859,"G", "")))</f>
        <v>3</v>
      </c>
      <c r="AT856" s="239">
        <f>SUMPRODUCT(LEN($X856:$X859)-LEN(SUBSTITUTE($X856:$X859,"G", "")))</f>
        <v>0</v>
      </c>
      <c r="AU856" s="230">
        <f>SUMPRODUCT(LEN($W856:$W859)-LEN(SUBSTITUTE($W856:$W859,"G", "")))</f>
        <v>0</v>
      </c>
      <c r="AV856" s="233">
        <f>SUMPRODUCT(LEN($L856:$U859)-LEN(SUBSTITUTE($L856:$U859,"M", "")))</f>
        <v>0</v>
      </c>
      <c r="AW856" s="236">
        <f>SUMPRODUCT(LEN($X856:$X859)-LEN(SUBSTITUTE($X856:$X859,"M", "")))</f>
        <v>0</v>
      </c>
      <c r="AX856" s="230">
        <f>SUMPRODUCT(LEN($W856:$W859)-LEN(SUBSTITUTE($W856:$W859,"M", "")))</f>
        <v>0</v>
      </c>
      <c r="AY856" s="291">
        <f>SUMPRODUCT(LEN($AE856:$AE859)-LEN(SUBSTITUTE($AE856:$AE859,"S", "")))</f>
        <v>0</v>
      </c>
      <c r="AZ856" s="227">
        <f>SUMPRODUCT(LEN($AE856:$AE859)-LEN(SUBSTITUTE($AE856:$AE859,"F", "")))</f>
        <v>0</v>
      </c>
      <c r="BA856" s="227">
        <f>SUMPRODUCT(LEN($AE856:$AE859)-LEN(SUBSTITUTE($AE856:$AE859,"G", "")))</f>
        <v>0</v>
      </c>
      <c r="BB856" s="294">
        <f>SUMPRODUCT(LEN($AE856:$AE859)-LEN(SUBSTITUTE($AE856:$AE859,"M", "")))</f>
        <v>0</v>
      </c>
    </row>
    <row r="857" spans="2:62" ht="28.15" customHeight="1" thickBot="1" x14ac:dyDescent="0.25">
      <c r="B857" s="30"/>
      <c r="C857" s="243"/>
      <c r="D857" s="36"/>
      <c r="E857" s="35"/>
      <c r="F857" s="35"/>
      <c r="G857" s="34"/>
      <c r="H857" s="224"/>
      <c r="I857" s="247"/>
      <c r="J857" s="247"/>
      <c r="K857" s="247"/>
      <c r="L857" s="33" t="s">
        <v>123</v>
      </c>
      <c r="M857" s="32" t="s">
        <v>132</v>
      </c>
      <c r="N857" s="33" t="s">
        <v>122</v>
      </c>
      <c r="O857" s="32" t="s">
        <v>186</v>
      </c>
      <c r="P857" s="33" t="s">
        <v>120</v>
      </c>
      <c r="Q857" s="32" t="s">
        <v>377</v>
      </c>
      <c r="R857" s="33" t="s">
        <v>119</v>
      </c>
      <c r="S857" s="32" t="s">
        <v>215</v>
      </c>
      <c r="T857" s="33" t="s">
        <v>118</v>
      </c>
      <c r="U857" s="32" t="s">
        <v>121</v>
      </c>
      <c r="V857" s="33" t="s">
        <v>117</v>
      </c>
      <c r="W857" s="32"/>
      <c r="X857" s="33" t="s">
        <v>116</v>
      </c>
      <c r="Y857" s="32"/>
      <c r="Z857" s="33" t="s">
        <v>115</v>
      </c>
      <c r="AA857" s="32"/>
      <c r="AB857" s="31"/>
      <c r="AC857" s="32"/>
      <c r="AD857" s="31" t="s">
        <v>395</v>
      </c>
      <c r="AE857" s="23"/>
      <c r="AF857" s="251"/>
      <c r="AG857" s="251"/>
      <c r="AH857" s="22"/>
      <c r="AI857" s="11"/>
      <c r="AJ857" s="234"/>
      <c r="AK857" s="240"/>
      <c r="AL857" s="231"/>
      <c r="AM857" s="234"/>
      <c r="AN857" s="240"/>
      <c r="AO857" s="231"/>
      <c r="AP857" s="234"/>
      <c r="AQ857" s="240"/>
      <c r="AR857" s="231"/>
      <c r="AS857" s="234"/>
      <c r="AT857" s="240"/>
      <c r="AU857" s="231"/>
      <c r="AV857" s="234"/>
      <c r="AW857" s="237"/>
      <c r="AX857" s="231"/>
      <c r="AY857" s="292"/>
      <c r="AZ857" s="228"/>
      <c r="BA857" s="228"/>
      <c r="BB857" s="295"/>
    </row>
    <row r="858" spans="2:62" ht="28.15" customHeight="1" x14ac:dyDescent="0.2">
      <c r="B858" s="30"/>
      <c r="C858" s="244"/>
      <c r="D858" s="29"/>
      <c r="E858" s="28"/>
      <c r="F858" s="28"/>
      <c r="G858" s="27"/>
      <c r="H858" s="225"/>
      <c r="I858" s="248"/>
      <c r="J858" s="248"/>
      <c r="K858" s="248"/>
      <c r="L858" s="26" t="s">
        <v>114</v>
      </c>
      <c r="M858" s="25" t="s">
        <v>132</v>
      </c>
      <c r="N858" s="26" t="s">
        <v>112</v>
      </c>
      <c r="O858" s="25" t="s">
        <v>186</v>
      </c>
      <c r="P858" s="26" t="s">
        <v>111</v>
      </c>
      <c r="Q858" s="25" t="s">
        <v>443</v>
      </c>
      <c r="R858" s="26" t="s">
        <v>110</v>
      </c>
      <c r="S858" s="25" t="s">
        <v>188</v>
      </c>
      <c r="T858" s="26" t="s">
        <v>109</v>
      </c>
      <c r="U858" s="25" t="s">
        <v>121</v>
      </c>
      <c r="V858" s="26" t="s">
        <v>108</v>
      </c>
      <c r="W858" s="25"/>
      <c r="X858" s="26" t="s">
        <v>107</v>
      </c>
      <c r="Y858" s="25"/>
      <c r="Z858" s="26" t="s">
        <v>106</v>
      </c>
      <c r="AA858" s="25"/>
      <c r="AB858" s="24"/>
      <c r="AC858" s="25"/>
      <c r="AD858" s="24"/>
      <c r="AE858" s="23"/>
      <c r="AF858" s="251"/>
      <c r="AG858" s="251"/>
      <c r="AH858" s="22"/>
      <c r="AI858" s="11"/>
      <c r="AJ858" s="234"/>
      <c r="AK858" s="240"/>
      <c r="AL858" s="231"/>
      <c r="AM858" s="234"/>
      <c r="AN858" s="240"/>
      <c r="AO858" s="231"/>
      <c r="AP858" s="234"/>
      <c r="AQ858" s="240"/>
      <c r="AR858" s="231"/>
      <c r="AS858" s="234"/>
      <c r="AT858" s="240"/>
      <c r="AU858" s="231"/>
      <c r="AV858" s="234"/>
      <c r="AW858" s="237"/>
      <c r="AX858" s="231"/>
      <c r="AY858" s="292"/>
      <c r="AZ858" s="228"/>
      <c r="BA858" s="228"/>
      <c r="BB858" s="295"/>
    </row>
    <row r="859" spans="2:62" ht="28.15" customHeight="1" thickBot="1" x14ac:dyDescent="0.25">
      <c r="B859" s="30"/>
      <c r="C859" s="253"/>
      <c r="D859" s="51"/>
      <c r="E859" s="50"/>
      <c r="F859" s="50"/>
      <c r="G859" s="49"/>
      <c r="H859" s="226"/>
      <c r="I859" s="254"/>
      <c r="J859" s="254"/>
      <c r="K859" s="254"/>
      <c r="L859" s="48" t="s">
        <v>105</v>
      </c>
      <c r="M859" s="47" t="s">
        <v>186</v>
      </c>
      <c r="N859" s="48" t="s">
        <v>103</v>
      </c>
      <c r="O859" s="47" t="s">
        <v>132</v>
      </c>
      <c r="P859" s="48" t="s">
        <v>102</v>
      </c>
      <c r="Q859" s="47" t="s">
        <v>376</v>
      </c>
      <c r="R859" s="48" t="s">
        <v>101</v>
      </c>
      <c r="S859" s="47" t="s">
        <v>113</v>
      </c>
      <c r="T859" s="48">
        <v>20</v>
      </c>
      <c r="U859" s="47" t="s">
        <v>121</v>
      </c>
      <c r="V859" s="48" t="s">
        <v>100</v>
      </c>
      <c r="W859" s="47"/>
      <c r="X859" s="48" t="s">
        <v>99</v>
      </c>
      <c r="Y859" s="47"/>
      <c r="Z859" s="48" t="s">
        <v>98</v>
      </c>
      <c r="AA859" s="47"/>
      <c r="AB859" s="16"/>
      <c r="AC859" s="47"/>
      <c r="AD859" s="16"/>
      <c r="AE859" s="46"/>
      <c r="AF859" s="255"/>
      <c r="AG859" s="255"/>
      <c r="AH859" s="45"/>
      <c r="AI859" s="11"/>
      <c r="AJ859" s="235"/>
      <c r="AK859" s="241"/>
      <c r="AL859" s="232"/>
      <c r="AM859" s="235"/>
      <c r="AN859" s="241"/>
      <c r="AO859" s="232"/>
      <c r="AP859" s="235"/>
      <c r="AQ859" s="241"/>
      <c r="AR859" s="232"/>
      <c r="AS859" s="235"/>
      <c r="AT859" s="241"/>
      <c r="AU859" s="232"/>
      <c r="AV859" s="235"/>
      <c r="AW859" s="238"/>
      <c r="AX859" s="232"/>
      <c r="AY859" s="293"/>
      <c r="AZ859" s="229"/>
      <c r="BA859" s="229"/>
      <c r="BB859" s="296"/>
    </row>
    <row r="860" spans="2:62" ht="28.15" customHeight="1" x14ac:dyDescent="0.2">
      <c r="B860" s="30"/>
      <c r="C860" s="242">
        <v>3</v>
      </c>
      <c r="D860" s="44"/>
      <c r="E860" s="43"/>
      <c r="F860" s="43"/>
      <c r="G860" s="42"/>
      <c r="H860" s="223"/>
      <c r="I860" s="246">
        <v>85</v>
      </c>
      <c r="J860" s="246">
        <v>29</v>
      </c>
      <c r="K860" s="246">
        <v>7</v>
      </c>
      <c r="L860" s="41" t="s">
        <v>133</v>
      </c>
      <c r="M860" s="40" t="s">
        <v>132</v>
      </c>
      <c r="N860" s="41" t="s">
        <v>131</v>
      </c>
      <c r="O860" s="40" t="s">
        <v>611</v>
      </c>
      <c r="P860" s="41" t="s">
        <v>130</v>
      </c>
      <c r="Q860" s="40" t="s">
        <v>725</v>
      </c>
      <c r="R860" s="41" t="s">
        <v>129</v>
      </c>
      <c r="S860" s="40" t="s">
        <v>434</v>
      </c>
      <c r="T860" s="41" t="s">
        <v>128</v>
      </c>
      <c r="U860" s="40" t="s">
        <v>215</v>
      </c>
      <c r="V860" s="41" t="s">
        <v>127</v>
      </c>
      <c r="W860" s="40" t="s">
        <v>121</v>
      </c>
      <c r="X860" s="41" t="s">
        <v>126</v>
      </c>
      <c r="Y860" s="40"/>
      <c r="Z860" s="41" t="s">
        <v>125</v>
      </c>
      <c r="AA860" s="40"/>
      <c r="AB860" s="39"/>
      <c r="AC860" s="40"/>
      <c r="AD860" s="39"/>
      <c r="AE860" s="38"/>
      <c r="AF860" s="250"/>
      <c r="AG860" s="250"/>
      <c r="AH860" s="37"/>
      <c r="AI860" s="11"/>
      <c r="AJ860" s="233">
        <f>SUMPRODUCT(LEN($M860:$U863)-LEN(SUBSTITUTE($M860:$U863,"A", "")))</f>
        <v>45</v>
      </c>
      <c r="AK860" s="239">
        <f>SUMPRODUCT(LEN($X860:$X863)-LEN(SUBSTITUTE($X860:$X863,"A", "")))</f>
        <v>0</v>
      </c>
      <c r="AL860" s="230">
        <f>SUMPRODUCT(LEN($W860:$W863)-LEN(SUBSTITUTE($W860:$W863,"A", "")))</f>
        <v>0</v>
      </c>
      <c r="AM860" s="233">
        <f>SUMPRODUCT(LEN($M860:$U863)-LEN(SUBSTITUTE($M860:$U863,"S", "")))</f>
        <v>13</v>
      </c>
      <c r="AN860" s="239">
        <f>SUMPRODUCT(LEN($X860:$X863)-LEN(SUBSTITUTE($X860:$X863,"S", "")))</f>
        <v>0</v>
      </c>
      <c r="AO860" s="230">
        <f>SUMPRODUCT(LEN($W860:$W863)-LEN(SUBSTITUTE($W860:$W863,"S", "")))</f>
        <v>2</v>
      </c>
      <c r="AP860" s="233">
        <f>SUMPRODUCT(LEN($M860:$U863)-LEN(SUBSTITUTE($M860:$U863,"F", "")))</f>
        <v>0</v>
      </c>
      <c r="AQ860" s="239">
        <f>SUMPRODUCT(LEN($X860:$X863)-LEN(SUBSTITUTE($X860:$X863,"F", "")))</f>
        <v>0</v>
      </c>
      <c r="AR860" s="230">
        <f>SUMPRODUCT(LEN($W860:$W863)-LEN(SUBSTITUTE($W860:$W863,"F", "")))</f>
        <v>0</v>
      </c>
      <c r="AS860" s="233">
        <f>SUMPRODUCT(LEN($M860:$U863)-LEN(SUBSTITUTE($M860:$U863,"G", "")))</f>
        <v>8</v>
      </c>
      <c r="AT860" s="239">
        <f>SUMPRODUCT(LEN($X860:$X863)-LEN(SUBSTITUTE($X860:$X863,"G", "")))</f>
        <v>0</v>
      </c>
      <c r="AU860" s="230">
        <f>SUMPRODUCT(LEN($W860:$W863)-LEN(SUBSTITUTE($W860:$W863,"G", "")))</f>
        <v>0</v>
      </c>
      <c r="AV860" s="233">
        <f>SUMPRODUCT(LEN($L860:$U863)-LEN(SUBSTITUTE($L860:$U863,"M", "")))</f>
        <v>0</v>
      </c>
      <c r="AW860" s="236">
        <f>SUMPRODUCT(LEN($X860:$X863)-LEN(SUBSTITUTE($X860:$X863,"M", "")))</f>
        <v>0</v>
      </c>
      <c r="AX860" s="230">
        <f>SUMPRODUCT(LEN($W860:$W863)-LEN(SUBSTITUTE($W860:$W863,"M", "")))</f>
        <v>0</v>
      </c>
      <c r="AY860" s="291">
        <f>SUMPRODUCT(LEN($AE860:$AE863)-LEN(SUBSTITUTE($AE860:$AE863,"S", "")))</f>
        <v>0</v>
      </c>
      <c r="AZ860" s="227">
        <f>SUMPRODUCT(LEN($AE860:$AE863)-LEN(SUBSTITUTE($AE860:$AE863,"F", "")))</f>
        <v>0</v>
      </c>
      <c r="BA860" s="227">
        <f>SUMPRODUCT(LEN($AE860:$AE863)-LEN(SUBSTITUTE($AE860:$AE863,"G", "")))</f>
        <v>0</v>
      </c>
      <c r="BB860" s="294">
        <f>SUMPRODUCT(LEN($AE860:$AE863)-LEN(SUBSTITUTE($AE860:$AE863,"M", "")))</f>
        <v>0</v>
      </c>
    </row>
    <row r="861" spans="2:62" ht="28.15" customHeight="1" thickBot="1" x14ac:dyDescent="0.25">
      <c r="B861" s="30"/>
      <c r="C861" s="243"/>
      <c r="D861" s="36"/>
      <c r="E861" s="35"/>
      <c r="F861" s="35"/>
      <c r="G861" s="34"/>
      <c r="H861" s="224"/>
      <c r="I861" s="247"/>
      <c r="J861" s="247"/>
      <c r="K861" s="247"/>
      <c r="L861" s="33" t="s">
        <v>123</v>
      </c>
      <c r="M861" s="32" t="s">
        <v>186</v>
      </c>
      <c r="N861" s="33" t="s">
        <v>122</v>
      </c>
      <c r="O861" s="32" t="s">
        <v>636</v>
      </c>
      <c r="P861" s="33" t="s">
        <v>120</v>
      </c>
      <c r="Q861" s="32" t="s">
        <v>382</v>
      </c>
      <c r="R861" s="33" t="s">
        <v>119</v>
      </c>
      <c r="S861" s="32" t="s">
        <v>403</v>
      </c>
      <c r="T861" s="33" t="s">
        <v>118</v>
      </c>
      <c r="U861" s="32" t="s">
        <v>195</v>
      </c>
      <c r="V861" s="33" t="s">
        <v>117</v>
      </c>
      <c r="W861" s="32" t="s">
        <v>121</v>
      </c>
      <c r="X861" s="33" t="s">
        <v>116</v>
      </c>
      <c r="Y861" s="32"/>
      <c r="Z861" s="33" t="s">
        <v>115</v>
      </c>
      <c r="AA861" s="32"/>
      <c r="AB861" s="31"/>
      <c r="AC861" s="32"/>
      <c r="AD861" s="31"/>
      <c r="AE861" s="23"/>
      <c r="AF861" s="251"/>
      <c r="AG861" s="251"/>
      <c r="AH861" s="22"/>
      <c r="AI861" s="11"/>
      <c r="AJ861" s="234"/>
      <c r="AK861" s="240"/>
      <c r="AL861" s="231"/>
      <c r="AM861" s="234"/>
      <c r="AN861" s="240"/>
      <c r="AO861" s="231"/>
      <c r="AP861" s="234"/>
      <c r="AQ861" s="240"/>
      <c r="AR861" s="231"/>
      <c r="AS861" s="234"/>
      <c r="AT861" s="240"/>
      <c r="AU861" s="231"/>
      <c r="AV861" s="234"/>
      <c r="AW861" s="237"/>
      <c r="AX861" s="231"/>
      <c r="AY861" s="292"/>
      <c r="AZ861" s="228"/>
      <c r="BA861" s="228"/>
      <c r="BB861" s="295"/>
    </row>
    <row r="862" spans="2:62" ht="28.15" customHeight="1" x14ac:dyDescent="0.2">
      <c r="B862" s="30"/>
      <c r="C862" s="244"/>
      <c r="D862" s="29"/>
      <c r="E862" s="28"/>
      <c r="F862" s="28"/>
      <c r="G862" s="27"/>
      <c r="H862" s="225"/>
      <c r="I862" s="248"/>
      <c r="J862" s="248"/>
      <c r="K862" s="248"/>
      <c r="L862" s="26" t="s">
        <v>114</v>
      </c>
      <c r="M862" s="25" t="s">
        <v>389</v>
      </c>
      <c r="N862" s="26" t="s">
        <v>112</v>
      </c>
      <c r="O862" s="25" t="s">
        <v>186</v>
      </c>
      <c r="P862" s="26" t="s">
        <v>111</v>
      </c>
      <c r="Q862" s="25" t="s">
        <v>725</v>
      </c>
      <c r="R862" s="26" t="s">
        <v>110</v>
      </c>
      <c r="S862" s="25" t="s">
        <v>186</v>
      </c>
      <c r="T862" s="26" t="s">
        <v>109</v>
      </c>
      <c r="U862" s="25" t="s">
        <v>113</v>
      </c>
      <c r="V862" s="26" t="s">
        <v>108</v>
      </c>
      <c r="W862" s="25"/>
      <c r="X862" s="26" t="s">
        <v>107</v>
      </c>
      <c r="Y862" s="25"/>
      <c r="Z862" s="26" t="s">
        <v>106</v>
      </c>
      <c r="AA862" s="25"/>
      <c r="AB862" s="24"/>
      <c r="AC862" s="25"/>
      <c r="AD862" s="24"/>
      <c r="AE862" s="23"/>
      <c r="AF862" s="251"/>
      <c r="AG862" s="251"/>
      <c r="AH862" s="22"/>
      <c r="AI862" s="11"/>
      <c r="AJ862" s="234"/>
      <c r="AK862" s="240"/>
      <c r="AL862" s="231"/>
      <c r="AM862" s="234"/>
      <c r="AN862" s="240"/>
      <c r="AO862" s="231"/>
      <c r="AP862" s="234"/>
      <c r="AQ862" s="240"/>
      <c r="AR862" s="231"/>
      <c r="AS862" s="234"/>
      <c r="AT862" s="240"/>
      <c r="AU862" s="231"/>
      <c r="AV862" s="234"/>
      <c r="AW862" s="237"/>
      <c r="AX862" s="231"/>
      <c r="AY862" s="292"/>
      <c r="AZ862" s="228"/>
      <c r="BA862" s="228"/>
      <c r="BB862" s="295"/>
    </row>
    <row r="863" spans="2:62" ht="28.15" customHeight="1" thickBot="1" x14ac:dyDescent="0.25">
      <c r="B863" s="21"/>
      <c r="C863" s="245"/>
      <c r="D863" s="20"/>
      <c r="E863" s="19"/>
      <c r="F863" s="19"/>
      <c r="G863" s="18"/>
      <c r="H863" s="226"/>
      <c r="I863" s="249"/>
      <c r="J863" s="249"/>
      <c r="K863" s="249"/>
      <c r="L863" s="17" t="s">
        <v>105</v>
      </c>
      <c r="M863" s="15" t="s">
        <v>382</v>
      </c>
      <c r="N863" s="17" t="s">
        <v>103</v>
      </c>
      <c r="O863" s="15" t="s">
        <v>399</v>
      </c>
      <c r="P863" s="17" t="s">
        <v>102</v>
      </c>
      <c r="Q863" s="15" t="s">
        <v>186</v>
      </c>
      <c r="R863" s="17" t="s">
        <v>101</v>
      </c>
      <c r="S863" s="15" t="s">
        <v>217</v>
      </c>
      <c r="T863" s="17">
        <v>20</v>
      </c>
      <c r="U863" s="15" t="s">
        <v>113</v>
      </c>
      <c r="V863" s="17" t="s">
        <v>100</v>
      </c>
      <c r="W863" s="15"/>
      <c r="X863" s="17" t="s">
        <v>99</v>
      </c>
      <c r="Y863" s="15"/>
      <c r="Z863" s="17" t="s">
        <v>98</v>
      </c>
      <c r="AA863" s="15"/>
      <c r="AB863" s="16"/>
      <c r="AC863" s="15"/>
      <c r="AD863" s="14"/>
      <c r="AE863" s="13"/>
      <c r="AF863" s="252"/>
      <c r="AG863" s="252"/>
      <c r="AH863" s="12"/>
      <c r="AI863" s="11"/>
      <c r="AJ863" s="235"/>
      <c r="AK863" s="241"/>
      <c r="AL863" s="232"/>
      <c r="AM863" s="235"/>
      <c r="AN863" s="241"/>
      <c r="AO863" s="232"/>
      <c r="AP863" s="235"/>
      <c r="AQ863" s="241"/>
      <c r="AR863" s="232"/>
      <c r="AS863" s="235"/>
      <c r="AT863" s="241"/>
      <c r="AU863" s="232"/>
      <c r="AV863" s="235"/>
      <c r="AW863" s="238"/>
      <c r="AX863" s="232"/>
      <c r="AY863" s="293"/>
      <c r="AZ863" s="229"/>
      <c r="BA863" s="229"/>
      <c r="BB863" s="296"/>
    </row>
    <row r="864" spans="2:62" ht="85.9" customHeight="1" thickTop="1" thickBot="1" x14ac:dyDescent="0.35">
      <c r="B864" s="105" t="s">
        <v>174</v>
      </c>
      <c r="C864" s="95" t="s">
        <v>173</v>
      </c>
      <c r="D864" s="100" t="s">
        <v>172</v>
      </c>
      <c r="E864" s="104" t="s">
        <v>171</v>
      </c>
      <c r="F864" s="103"/>
      <c r="G864" s="102"/>
      <c r="H864" s="101" t="s">
        <v>170</v>
      </c>
      <c r="I864" s="100" t="s">
        <v>96</v>
      </c>
      <c r="J864" s="100" t="s">
        <v>169</v>
      </c>
      <c r="K864" s="100" t="s">
        <v>97</v>
      </c>
      <c r="L864" s="256" t="s">
        <v>168</v>
      </c>
      <c r="M864" s="262"/>
      <c r="N864" s="256" t="s">
        <v>167</v>
      </c>
      <c r="O864" s="262"/>
      <c r="P864" s="256" t="s">
        <v>167</v>
      </c>
      <c r="Q864" s="257"/>
      <c r="R864" s="256" t="s">
        <v>167</v>
      </c>
      <c r="S864" s="257"/>
      <c r="T864" s="256" t="s">
        <v>167</v>
      </c>
      <c r="U864" s="257"/>
      <c r="V864" s="256" t="s">
        <v>167</v>
      </c>
      <c r="W864" s="257"/>
      <c r="X864" s="256" t="s">
        <v>167</v>
      </c>
      <c r="Y864" s="257"/>
      <c r="Z864" s="256" t="s">
        <v>167</v>
      </c>
      <c r="AA864" s="257"/>
      <c r="AB864" s="261" t="s">
        <v>166</v>
      </c>
      <c r="AC864" s="257"/>
      <c r="AD864" s="101" t="s">
        <v>165</v>
      </c>
      <c r="AE864" s="101" t="s">
        <v>164</v>
      </c>
      <c r="AF864" s="100" t="s">
        <v>163</v>
      </c>
      <c r="AG864" s="100" t="s">
        <v>162</v>
      </c>
      <c r="AH864" s="99" t="s">
        <v>161</v>
      </c>
      <c r="AI864" s="98"/>
      <c r="AJ864" s="96" t="s">
        <v>160</v>
      </c>
      <c r="AK864" s="95" t="s">
        <v>159</v>
      </c>
      <c r="AL864" s="94" t="s">
        <v>158</v>
      </c>
      <c r="AM864" s="96" t="s">
        <v>157</v>
      </c>
      <c r="AN864" s="95" t="s">
        <v>156</v>
      </c>
      <c r="AO864" s="94" t="s">
        <v>155</v>
      </c>
      <c r="AP864" s="96" t="s">
        <v>154</v>
      </c>
      <c r="AQ864" s="95" t="s">
        <v>153</v>
      </c>
      <c r="AR864" s="97" t="s">
        <v>152</v>
      </c>
      <c r="AS864" s="96" t="s">
        <v>151</v>
      </c>
      <c r="AT864" s="95" t="s">
        <v>150</v>
      </c>
      <c r="AU864" s="94" t="s">
        <v>149</v>
      </c>
      <c r="AV864" s="96" t="s">
        <v>148</v>
      </c>
      <c r="AW864" s="95" t="s">
        <v>147</v>
      </c>
      <c r="AX864" s="94" t="s">
        <v>146</v>
      </c>
      <c r="AY864" s="93" t="s">
        <v>145</v>
      </c>
      <c r="AZ864" s="92" t="s">
        <v>144</v>
      </c>
      <c r="BA864" s="92" t="s">
        <v>143</v>
      </c>
      <c r="BB864" s="91" t="s">
        <v>142</v>
      </c>
    </row>
    <row r="865" spans="2:62" ht="48" thickBot="1" x14ac:dyDescent="0.3">
      <c r="B865" s="90" t="s">
        <v>185</v>
      </c>
      <c r="C865" s="89"/>
      <c r="D865" s="88">
        <v>206</v>
      </c>
      <c r="E865" s="258"/>
      <c r="F865" s="259"/>
      <c r="G865" s="260"/>
      <c r="H865" s="87" t="s">
        <v>140</v>
      </c>
      <c r="I865" s="86"/>
      <c r="J865" s="86"/>
      <c r="K865" s="85"/>
      <c r="L865" s="84"/>
      <c r="M865" s="81"/>
      <c r="N865" s="84"/>
      <c r="O865" s="81"/>
      <c r="P865" s="84"/>
      <c r="Q865" s="81"/>
      <c r="R865" s="84"/>
      <c r="S865" s="81"/>
      <c r="T865" s="84"/>
      <c r="U865" s="81"/>
      <c r="V865" s="84"/>
      <c r="W865" s="81"/>
      <c r="X865" s="84"/>
      <c r="Y865" s="81"/>
      <c r="Z865" s="84"/>
      <c r="AA865" s="83"/>
      <c r="AB865" s="82" t="s">
        <v>139</v>
      </c>
      <c r="AC865" s="81"/>
      <c r="AD865" s="81"/>
      <c r="AE865" s="81"/>
      <c r="AF865" s="80"/>
      <c r="AG865" s="80"/>
      <c r="AH865" s="60"/>
      <c r="AI865" s="79" t="s">
        <v>138</v>
      </c>
      <c r="AJ865" s="78">
        <f t="shared" ref="AJ865:BB865" si="114">SUM(AJ867:AJ878)</f>
        <v>94</v>
      </c>
      <c r="AK865" s="77">
        <f t="shared" si="114"/>
        <v>0</v>
      </c>
      <c r="AL865" s="76">
        <f t="shared" si="114"/>
        <v>0</v>
      </c>
      <c r="AM865" s="78">
        <f t="shared" si="114"/>
        <v>30</v>
      </c>
      <c r="AN865" s="77">
        <f t="shared" si="114"/>
        <v>0</v>
      </c>
      <c r="AO865" s="76">
        <f t="shared" si="114"/>
        <v>0</v>
      </c>
      <c r="AP865" s="78">
        <f t="shared" si="114"/>
        <v>0</v>
      </c>
      <c r="AQ865" s="77">
        <f t="shared" si="114"/>
        <v>0</v>
      </c>
      <c r="AR865" s="76">
        <f t="shared" si="114"/>
        <v>0</v>
      </c>
      <c r="AS865" s="78">
        <f t="shared" si="114"/>
        <v>23</v>
      </c>
      <c r="AT865" s="77">
        <f t="shared" si="114"/>
        <v>0</v>
      </c>
      <c r="AU865" s="76">
        <f t="shared" si="114"/>
        <v>0</v>
      </c>
      <c r="AV865" s="78">
        <f t="shared" si="114"/>
        <v>0</v>
      </c>
      <c r="AW865" s="77">
        <f t="shared" si="114"/>
        <v>0</v>
      </c>
      <c r="AX865" s="76">
        <f t="shared" si="114"/>
        <v>0</v>
      </c>
      <c r="AY865" s="75">
        <f t="shared" si="114"/>
        <v>0</v>
      </c>
      <c r="AZ865" s="74">
        <f t="shared" si="114"/>
        <v>0</v>
      </c>
      <c r="BA865" s="74">
        <f t="shared" si="114"/>
        <v>1</v>
      </c>
      <c r="BB865" s="73">
        <f t="shared" si="114"/>
        <v>0</v>
      </c>
      <c r="BC865" s="72" t="s">
        <v>137</v>
      </c>
      <c r="BF865" s="5">
        <f>SUM(AJ865:AL865)/$BG$5</f>
        <v>31.333333333333332</v>
      </c>
      <c r="BG865" s="5">
        <f>SUM(AM865:AO865,AY865)/$BG$5</f>
        <v>10</v>
      </c>
      <c r="BH865" s="5">
        <f>SUM(AP865:AR865,AZ865)/$BG$5</f>
        <v>0</v>
      </c>
      <c r="BI865" s="5">
        <f>SUM(AS865:AU865,BA865)/$BG$5</f>
        <v>8</v>
      </c>
      <c r="BJ865" s="5">
        <f>SUM(AV865:AX865,BB865)/$BG$5</f>
        <v>0</v>
      </c>
    </row>
    <row r="866" spans="2:62" ht="37.5" thickBot="1" x14ac:dyDescent="0.3">
      <c r="B866" s="71"/>
      <c r="C866" s="70"/>
      <c r="D866" s="69"/>
      <c r="E866" s="68"/>
      <c r="F866" s="68"/>
      <c r="G866" s="67"/>
      <c r="H866" s="66"/>
      <c r="I866" s="64"/>
      <c r="J866" s="64"/>
      <c r="K866" s="65"/>
      <c r="L866" s="64"/>
      <c r="M866" s="62"/>
      <c r="N866" s="64"/>
      <c r="O866" s="62"/>
      <c r="P866" s="64"/>
      <c r="Q866" s="62"/>
      <c r="R866" s="64"/>
      <c r="S866" s="62"/>
      <c r="T866" s="64"/>
      <c r="U866" s="62"/>
      <c r="V866" s="64"/>
      <c r="W866" s="62"/>
      <c r="X866" s="64"/>
      <c r="Y866" s="62"/>
      <c r="Z866" s="64"/>
      <c r="AA866" s="62"/>
      <c r="AB866" s="63"/>
      <c r="AC866" s="62"/>
      <c r="AD866" s="62"/>
      <c r="AE866" s="62"/>
      <c r="AF866" s="61"/>
      <c r="AG866" s="61"/>
      <c r="AH866" s="60"/>
      <c r="AI866" s="59" t="s">
        <v>136</v>
      </c>
      <c r="AJ866" s="58">
        <f t="shared" ref="AJ866:BB866" si="115">AJ865/3</f>
        <v>31.333333333333332</v>
      </c>
      <c r="AK866" s="57">
        <f t="shared" si="115"/>
        <v>0</v>
      </c>
      <c r="AL866" s="56">
        <f t="shared" si="115"/>
        <v>0</v>
      </c>
      <c r="AM866" s="58">
        <f t="shared" si="115"/>
        <v>10</v>
      </c>
      <c r="AN866" s="57">
        <f t="shared" si="115"/>
        <v>0</v>
      </c>
      <c r="AO866" s="56">
        <f t="shared" si="115"/>
        <v>0</v>
      </c>
      <c r="AP866" s="58">
        <f t="shared" si="115"/>
        <v>0</v>
      </c>
      <c r="AQ866" s="57">
        <f t="shared" si="115"/>
        <v>0</v>
      </c>
      <c r="AR866" s="56">
        <f t="shared" si="115"/>
        <v>0</v>
      </c>
      <c r="AS866" s="58">
        <f t="shared" si="115"/>
        <v>7.666666666666667</v>
      </c>
      <c r="AT866" s="57">
        <f t="shared" si="115"/>
        <v>0</v>
      </c>
      <c r="AU866" s="56">
        <f t="shared" si="115"/>
        <v>0</v>
      </c>
      <c r="AV866" s="58">
        <f t="shared" si="115"/>
        <v>0</v>
      </c>
      <c r="AW866" s="57">
        <f t="shared" si="115"/>
        <v>0</v>
      </c>
      <c r="AX866" s="56">
        <f t="shared" si="115"/>
        <v>0</v>
      </c>
      <c r="AY866" s="55">
        <f t="shared" si="115"/>
        <v>0</v>
      </c>
      <c r="AZ866" s="54">
        <f t="shared" si="115"/>
        <v>0</v>
      </c>
      <c r="BA866" s="54">
        <f t="shared" si="115"/>
        <v>0.33333333333333331</v>
      </c>
      <c r="BB866" s="53">
        <f t="shared" si="115"/>
        <v>0</v>
      </c>
      <c r="BC866" s="52" t="s">
        <v>135</v>
      </c>
    </row>
    <row r="867" spans="2:62" ht="28.15" customHeight="1" x14ac:dyDescent="0.2">
      <c r="B867" s="30"/>
      <c r="C867" s="242">
        <v>1</v>
      </c>
      <c r="D867" s="44"/>
      <c r="E867" s="43"/>
      <c r="F867" s="43"/>
      <c r="G867" s="42"/>
      <c r="H867" s="223" t="s">
        <v>384</v>
      </c>
      <c r="I867" s="246">
        <v>74</v>
      </c>
      <c r="J867" s="246">
        <v>24</v>
      </c>
      <c r="K867" s="246">
        <v>8</v>
      </c>
      <c r="L867" s="41" t="s">
        <v>133</v>
      </c>
      <c r="M867" s="40" t="s">
        <v>186</v>
      </c>
      <c r="N867" s="41" t="s">
        <v>131</v>
      </c>
      <c r="O867" s="40" t="s">
        <v>132</v>
      </c>
      <c r="P867" s="41" t="s">
        <v>130</v>
      </c>
      <c r="Q867" s="40" t="s">
        <v>525</v>
      </c>
      <c r="R867" s="41" t="s">
        <v>129</v>
      </c>
      <c r="S867" s="40" t="s">
        <v>217</v>
      </c>
      <c r="T867" s="41" t="s">
        <v>128</v>
      </c>
      <c r="U867" s="40"/>
      <c r="V867" s="41" t="s">
        <v>127</v>
      </c>
      <c r="W867" s="40"/>
      <c r="X867" s="41" t="s">
        <v>126</v>
      </c>
      <c r="Y867" s="40"/>
      <c r="Z867" s="41" t="s">
        <v>125</v>
      </c>
      <c r="AA867" s="40"/>
      <c r="AB867" s="39"/>
      <c r="AC867" s="40"/>
      <c r="AD867" s="39" t="s">
        <v>957</v>
      </c>
      <c r="AE867" s="38" t="s">
        <v>414</v>
      </c>
      <c r="AF867" s="250"/>
      <c r="AG867" s="250"/>
      <c r="AH867" s="37"/>
      <c r="AI867" s="11"/>
      <c r="AJ867" s="233">
        <f>SUMPRODUCT(LEN($M867:$U870)-LEN(SUBSTITUTE($M867:$U870,"A", "")))</f>
        <v>32</v>
      </c>
      <c r="AK867" s="239">
        <f>SUMPRODUCT(LEN($X867:$X870)-LEN(SUBSTITUTE($X867:$X870,"A", "")))</f>
        <v>0</v>
      </c>
      <c r="AL867" s="230">
        <f>SUMPRODUCT(LEN($W867:$W870)-LEN(SUBSTITUTE($W867:$W870,"A", "")))</f>
        <v>0</v>
      </c>
      <c r="AM867" s="233">
        <f>SUMPRODUCT(LEN($M867:$U870)-LEN(SUBSTITUTE($M867:$U870,"S", "")))</f>
        <v>12</v>
      </c>
      <c r="AN867" s="239">
        <f>SUMPRODUCT(LEN($X867:$X870)-LEN(SUBSTITUTE($X867:$X870,"S", "")))</f>
        <v>0</v>
      </c>
      <c r="AO867" s="230">
        <f>SUMPRODUCT(LEN($W867:$W870)-LEN(SUBSTITUTE($W867:$W870,"S", "")))</f>
        <v>0</v>
      </c>
      <c r="AP867" s="233">
        <f>SUMPRODUCT(LEN($M867:$U870)-LEN(SUBSTITUTE($M867:$U870,"F", "")))</f>
        <v>0</v>
      </c>
      <c r="AQ867" s="239">
        <f>SUMPRODUCT(LEN($X867:$X870)-LEN(SUBSTITUTE($X867:$X870,"F", "")))</f>
        <v>0</v>
      </c>
      <c r="AR867" s="230">
        <f>SUMPRODUCT(LEN($W867:$W870)-LEN(SUBSTITUTE($W867:$W870,"F", "")))</f>
        <v>0</v>
      </c>
      <c r="AS867" s="233">
        <f>SUMPRODUCT(LEN($M867:$U870)-LEN(SUBSTITUTE($M867:$U870,"G", "")))</f>
        <v>6</v>
      </c>
      <c r="AT867" s="239">
        <f>SUMPRODUCT(LEN($X867:$X870)-LEN(SUBSTITUTE($X867:$X870,"G", "")))</f>
        <v>0</v>
      </c>
      <c r="AU867" s="230">
        <f>SUMPRODUCT(LEN($W867:$W870)-LEN(SUBSTITUTE($W867:$W870,"G", "")))</f>
        <v>0</v>
      </c>
      <c r="AV867" s="233">
        <f>SUMPRODUCT(LEN($L867:$U870)-LEN(SUBSTITUTE($L867:$U870,"M", "")))</f>
        <v>0</v>
      </c>
      <c r="AW867" s="236">
        <f>SUMPRODUCT(LEN($X867:$X870)-LEN(SUBSTITUTE($X867:$X870,"M", "")))</f>
        <v>0</v>
      </c>
      <c r="AX867" s="230">
        <f>SUMPRODUCT(LEN($W867:$W870)-LEN(SUBSTITUTE($W867:$W870,"M", "")))</f>
        <v>0</v>
      </c>
      <c r="AY867" s="291">
        <f>SUMPRODUCT(LEN($AE867:$AE870)-LEN(SUBSTITUTE($AE867:$AE870,"S", "")))</f>
        <v>0</v>
      </c>
      <c r="AZ867" s="227">
        <f>SUMPRODUCT(LEN($AE867:$AE870)-LEN(SUBSTITUTE($AE867:$AE870,"F", "")))</f>
        <v>0</v>
      </c>
      <c r="BA867" s="227">
        <f>SUMPRODUCT(LEN($AE867:$AE870)-LEN(SUBSTITUTE($AE867:$AE870,"G", "")))</f>
        <v>1</v>
      </c>
      <c r="BB867" s="294">
        <f>SUMPRODUCT(LEN($AE867:$AE870)-LEN(SUBSTITUTE($AE867:$AE870,"M", "")))</f>
        <v>0</v>
      </c>
    </row>
    <row r="868" spans="2:62" ht="28.15" customHeight="1" thickBot="1" x14ac:dyDescent="0.25">
      <c r="B868" s="30"/>
      <c r="C868" s="243"/>
      <c r="D868" s="36"/>
      <c r="E868" s="35"/>
      <c r="F868" s="35"/>
      <c r="G868" s="34"/>
      <c r="H868" s="224"/>
      <c r="I868" s="247"/>
      <c r="J868" s="247"/>
      <c r="K868" s="247"/>
      <c r="L868" s="33" t="s">
        <v>123</v>
      </c>
      <c r="M868" s="32" t="s">
        <v>186</v>
      </c>
      <c r="N868" s="33" t="s">
        <v>122</v>
      </c>
      <c r="O868" s="32" t="s">
        <v>132</v>
      </c>
      <c r="P868" s="33" t="s">
        <v>120</v>
      </c>
      <c r="Q868" s="32" t="s">
        <v>444</v>
      </c>
      <c r="R868" s="33" t="s">
        <v>119</v>
      </c>
      <c r="S868" s="32" t="s">
        <v>175</v>
      </c>
      <c r="T868" s="33" t="s">
        <v>118</v>
      </c>
      <c r="U868" s="32"/>
      <c r="V868" s="33" t="s">
        <v>117</v>
      </c>
      <c r="W868" s="32"/>
      <c r="X868" s="33" t="s">
        <v>116</v>
      </c>
      <c r="Y868" s="32"/>
      <c r="Z868" s="33" t="s">
        <v>115</v>
      </c>
      <c r="AA868" s="32"/>
      <c r="AB868" s="31"/>
      <c r="AC868" s="32"/>
      <c r="AD868" s="31" t="s">
        <v>979</v>
      </c>
      <c r="AE868" s="23"/>
      <c r="AF868" s="251"/>
      <c r="AG868" s="251"/>
      <c r="AH868" s="22"/>
      <c r="AI868" s="11"/>
      <c r="AJ868" s="234"/>
      <c r="AK868" s="240"/>
      <c r="AL868" s="231"/>
      <c r="AM868" s="234"/>
      <c r="AN868" s="240"/>
      <c r="AO868" s="231"/>
      <c r="AP868" s="234"/>
      <c r="AQ868" s="240"/>
      <c r="AR868" s="231"/>
      <c r="AS868" s="234"/>
      <c r="AT868" s="240"/>
      <c r="AU868" s="231"/>
      <c r="AV868" s="234"/>
      <c r="AW868" s="237"/>
      <c r="AX868" s="231"/>
      <c r="AY868" s="292"/>
      <c r="AZ868" s="228"/>
      <c r="BA868" s="228"/>
      <c r="BB868" s="295"/>
    </row>
    <row r="869" spans="2:62" ht="28.15" customHeight="1" x14ac:dyDescent="0.2">
      <c r="B869" s="30"/>
      <c r="C869" s="244"/>
      <c r="D869" s="29"/>
      <c r="E869" s="28"/>
      <c r="F869" s="28"/>
      <c r="G869" s="27"/>
      <c r="H869" s="225">
        <v>208</v>
      </c>
      <c r="I869" s="248"/>
      <c r="J869" s="248"/>
      <c r="K869" s="248"/>
      <c r="L869" s="26" t="s">
        <v>114</v>
      </c>
      <c r="M869" s="25" t="s">
        <v>186</v>
      </c>
      <c r="N869" s="26" t="s">
        <v>112</v>
      </c>
      <c r="O869" s="25" t="s">
        <v>527</v>
      </c>
      <c r="P869" s="26" t="s">
        <v>111</v>
      </c>
      <c r="Q869" s="25" t="s">
        <v>186</v>
      </c>
      <c r="R869" s="26" t="s">
        <v>110</v>
      </c>
      <c r="S869" s="25" t="s">
        <v>113</v>
      </c>
      <c r="T869" s="26" t="s">
        <v>109</v>
      </c>
      <c r="U869" s="25"/>
      <c r="V869" s="26" t="s">
        <v>108</v>
      </c>
      <c r="W869" s="25"/>
      <c r="X869" s="26" t="s">
        <v>107</v>
      </c>
      <c r="Y869" s="25"/>
      <c r="Z869" s="26" t="s">
        <v>106</v>
      </c>
      <c r="AA869" s="25"/>
      <c r="AB869" s="24"/>
      <c r="AC869" s="25"/>
      <c r="AD869" s="24"/>
      <c r="AE869" s="23"/>
      <c r="AF869" s="251"/>
      <c r="AG869" s="251"/>
      <c r="AH869" s="22"/>
      <c r="AI869" s="11"/>
      <c r="AJ869" s="234"/>
      <c r="AK869" s="240"/>
      <c r="AL869" s="231"/>
      <c r="AM869" s="234"/>
      <c r="AN869" s="240"/>
      <c r="AO869" s="231"/>
      <c r="AP869" s="234"/>
      <c r="AQ869" s="240"/>
      <c r="AR869" s="231"/>
      <c r="AS869" s="234"/>
      <c r="AT869" s="240"/>
      <c r="AU869" s="231"/>
      <c r="AV869" s="234"/>
      <c r="AW869" s="237"/>
      <c r="AX869" s="231"/>
      <c r="AY869" s="292"/>
      <c r="AZ869" s="228"/>
      <c r="BA869" s="228"/>
      <c r="BB869" s="295"/>
    </row>
    <row r="870" spans="2:62" ht="28.15" customHeight="1" thickBot="1" x14ac:dyDescent="0.25">
      <c r="B870" s="30"/>
      <c r="C870" s="253"/>
      <c r="D870" s="51"/>
      <c r="E870" s="50"/>
      <c r="F870" s="50"/>
      <c r="G870" s="49"/>
      <c r="H870" s="226"/>
      <c r="I870" s="254"/>
      <c r="J870" s="254"/>
      <c r="K870" s="254"/>
      <c r="L870" s="48" t="s">
        <v>105</v>
      </c>
      <c r="M870" s="47" t="s">
        <v>679</v>
      </c>
      <c r="N870" s="48" t="s">
        <v>103</v>
      </c>
      <c r="O870" s="47" t="s">
        <v>418</v>
      </c>
      <c r="P870" s="48" t="s">
        <v>102</v>
      </c>
      <c r="Q870" s="47" t="s">
        <v>215</v>
      </c>
      <c r="R870" s="48" t="s">
        <v>101</v>
      </c>
      <c r="S870" s="47" t="s">
        <v>113</v>
      </c>
      <c r="T870" s="48">
        <v>20</v>
      </c>
      <c r="U870" s="47"/>
      <c r="V870" s="48" t="s">
        <v>100</v>
      </c>
      <c r="W870" s="47"/>
      <c r="X870" s="48" t="s">
        <v>99</v>
      </c>
      <c r="Y870" s="47"/>
      <c r="Z870" s="48" t="s">
        <v>98</v>
      </c>
      <c r="AA870" s="47"/>
      <c r="AB870" s="16"/>
      <c r="AC870" s="47"/>
      <c r="AD870" s="16"/>
      <c r="AE870" s="46"/>
      <c r="AF870" s="255"/>
      <c r="AG870" s="255"/>
      <c r="AH870" s="45"/>
      <c r="AI870" s="11"/>
      <c r="AJ870" s="235"/>
      <c r="AK870" s="241"/>
      <c r="AL870" s="232"/>
      <c r="AM870" s="235"/>
      <c r="AN870" s="241"/>
      <c r="AO870" s="232"/>
      <c r="AP870" s="235"/>
      <c r="AQ870" s="241"/>
      <c r="AR870" s="232"/>
      <c r="AS870" s="235"/>
      <c r="AT870" s="241"/>
      <c r="AU870" s="232"/>
      <c r="AV870" s="235"/>
      <c r="AW870" s="238"/>
      <c r="AX870" s="232"/>
      <c r="AY870" s="293"/>
      <c r="AZ870" s="229"/>
      <c r="BA870" s="229"/>
      <c r="BB870" s="296"/>
    </row>
    <row r="871" spans="2:62" ht="28.15" customHeight="1" x14ac:dyDescent="0.2">
      <c r="B871" s="30"/>
      <c r="C871" s="242">
        <v>2</v>
      </c>
      <c r="D871" s="44"/>
      <c r="E871" s="43"/>
      <c r="F871" s="43"/>
      <c r="G871" s="42"/>
      <c r="H871" s="223"/>
      <c r="I871" s="246">
        <v>56</v>
      </c>
      <c r="J871" s="246">
        <v>25</v>
      </c>
      <c r="K871" s="246">
        <v>7</v>
      </c>
      <c r="L871" s="41" t="s">
        <v>133</v>
      </c>
      <c r="M871" s="40" t="s">
        <v>978</v>
      </c>
      <c r="N871" s="41" t="s">
        <v>131</v>
      </c>
      <c r="O871" s="40" t="s">
        <v>399</v>
      </c>
      <c r="P871" s="41" t="s">
        <v>130</v>
      </c>
      <c r="Q871" s="40" t="s">
        <v>527</v>
      </c>
      <c r="R871" s="41" t="s">
        <v>129</v>
      </c>
      <c r="S871" s="40" t="s">
        <v>217</v>
      </c>
      <c r="T871" s="41" t="s">
        <v>128</v>
      </c>
      <c r="U871" s="40" t="s">
        <v>121</v>
      </c>
      <c r="V871" s="41" t="s">
        <v>127</v>
      </c>
      <c r="W871" s="40"/>
      <c r="X871" s="41" t="s">
        <v>126</v>
      </c>
      <c r="Y871" s="40"/>
      <c r="Z871" s="41" t="s">
        <v>125</v>
      </c>
      <c r="AA871" s="40"/>
      <c r="AB871" s="39"/>
      <c r="AC871" s="40"/>
      <c r="AD871" s="39" t="s">
        <v>977</v>
      </c>
      <c r="AE871" s="38"/>
      <c r="AF871" s="250"/>
      <c r="AG871" s="250"/>
      <c r="AH871" s="37"/>
      <c r="AI871" s="11"/>
      <c r="AJ871" s="233">
        <f>SUMPRODUCT(LEN($M871:$U874)-LEN(SUBSTITUTE($M871:$U874,"A", "")))</f>
        <v>31</v>
      </c>
      <c r="AK871" s="239">
        <f>SUMPRODUCT(LEN($X871:$X874)-LEN(SUBSTITUTE($X871:$X874,"A", "")))</f>
        <v>0</v>
      </c>
      <c r="AL871" s="230">
        <f>SUMPRODUCT(LEN($W871:$W874)-LEN(SUBSTITUTE($W871:$W874,"A", "")))</f>
        <v>0</v>
      </c>
      <c r="AM871" s="233">
        <f>SUMPRODUCT(LEN($M871:$U874)-LEN(SUBSTITUTE($M871:$U874,"S", "")))</f>
        <v>9</v>
      </c>
      <c r="AN871" s="239">
        <f>SUMPRODUCT(LEN($X871:$X874)-LEN(SUBSTITUTE($X871:$X874,"S", "")))</f>
        <v>0</v>
      </c>
      <c r="AO871" s="230">
        <f>SUMPRODUCT(LEN($W871:$W874)-LEN(SUBSTITUTE($W871:$W874,"S", "")))</f>
        <v>0</v>
      </c>
      <c r="AP871" s="233">
        <f>SUMPRODUCT(LEN($M871:$U874)-LEN(SUBSTITUTE($M871:$U874,"F", "")))</f>
        <v>0</v>
      </c>
      <c r="AQ871" s="239">
        <f>SUMPRODUCT(LEN($X871:$X874)-LEN(SUBSTITUTE($X871:$X874,"F", "")))</f>
        <v>0</v>
      </c>
      <c r="AR871" s="230">
        <f>SUMPRODUCT(LEN($W871:$W874)-LEN(SUBSTITUTE($W871:$W874,"F", "")))</f>
        <v>0</v>
      </c>
      <c r="AS871" s="233">
        <f>SUMPRODUCT(LEN($M871:$U874)-LEN(SUBSTITUTE($M871:$U874,"G", "")))</f>
        <v>9</v>
      </c>
      <c r="AT871" s="239">
        <f>SUMPRODUCT(LEN($X871:$X874)-LEN(SUBSTITUTE($X871:$X874,"G", "")))</f>
        <v>0</v>
      </c>
      <c r="AU871" s="230">
        <f>SUMPRODUCT(LEN($W871:$W874)-LEN(SUBSTITUTE($W871:$W874,"G", "")))</f>
        <v>0</v>
      </c>
      <c r="AV871" s="233">
        <f>SUMPRODUCT(LEN($L871:$U874)-LEN(SUBSTITUTE($L871:$U874,"M", "")))</f>
        <v>0</v>
      </c>
      <c r="AW871" s="236">
        <f>SUMPRODUCT(LEN($X871:$X874)-LEN(SUBSTITUTE($X871:$X874,"M", "")))</f>
        <v>0</v>
      </c>
      <c r="AX871" s="230">
        <f>SUMPRODUCT(LEN($W871:$W874)-LEN(SUBSTITUTE($W871:$W874,"M", "")))</f>
        <v>0</v>
      </c>
      <c r="AY871" s="291">
        <f>SUMPRODUCT(LEN($AE871:$AE874)-LEN(SUBSTITUTE($AE871:$AE874,"S", "")))</f>
        <v>0</v>
      </c>
      <c r="AZ871" s="227">
        <f>SUMPRODUCT(LEN($AE871:$AE874)-LEN(SUBSTITUTE($AE871:$AE874,"F", "")))</f>
        <v>0</v>
      </c>
      <c r="BA871" s="227">
        <f>SUMPRODUCT(LEN($AE871:$AE874)-LEN(SUBSTITUTE($AE871:$AE874,"G", "")))</f>
        <v>0</v>
      </c>
      <c r="BB871" s="294">
        <f>SUMPRODUCT(LEN($AE871:$AE874)-LEN(SUBSTITUTE($AE871:$AE874,"M", "")))</f>
        <v>0</v>
      </c>
    </row>
    <row r="872" spans="2:62" ht="28.15" customHeight="1" thickBot="1" x14ac:dyDescent="0.25">
      <c r="B872" s="30"/>
      <c r="C872" s="243"/>
      <c r="D872" s="36"/>
      <c r="E872" s="35"/>
      <c r="F872" s="35"/>
      <c r="G872" s="34"/>
      <c r="H872" s="224"/>
      <c r="I872" s="247"/>
      <c r="J872" s="247"/>
      <c r="K872" s="247"/>
      <c r="L872" s="33" t="s">
        <v>123</v>
      </c>
      <c r="M872" s="32" t="s">
        <v>976</v>
      </c>
      <c r="N872" s="33" t="s">
        <v>122</v>
      </c>
      <c r="O872" s="32" t="s">
        <v>389</v>
      </c>
      <c r="P872" s="33" t="s">
        <v>120</v>
      </c>
      <c r="Q872" s="32" t="s">
        <v>399</v>
      </c>
      <c r="R872" s="33" t="s">
        <v>119</v>
      </c>
      <c r="S872" s="32" t="s">
        <v>124</v>
      </c>
      <c r="T872" s="33" t="s">
        <v>118</v>
      </c>
      <c r="U872" s="32" t="s">
        <v>121</v>
      </c>
      <c r="V872" s="33" t="s">
        <v>117</v>
      </c>
      <c r="W872" s="32"/>
      <c r="X872" s="33" t="s">
        <v>116</v>
      </c>
      <c r="Y872" s="32"/>
      <c r="Z872" s="33" t="s">
        <v>115</v>
      </c>
      <c r="AA872" s="32"/>
      <c r="AB872" s="31"/>
      <c r="AC872" s="32"/>
      <c r="AD872" s="31" t="s">
        <v>724</v>
      </c>
      <c r="AE872" s="23"/>
      <c r="AF872" s="251"/>
      <c r="AG872" s="251"/>
      <c r="AH872" s="22"/>
      <c r="AI872" s="11"/>
      <c r="AJ872" s="234"/>
      <c r="AK872" s="240"/>
      <c r="AL872" s="231"/>
      <c r="AM872" s="234"/>
      <c r="AN872" s="240"/>
      <c r="AO872" s="231"/>
      <c r="AP872" s="234"/>
      <c r="AQ872" s="240"/>
      <c r="AR872" s="231"/>
      <c r="AS872" s="234"/>
      <c r="AT872" s="240"/>
      <c r="AU872" s="231"/>
      <c r="AV872" s="234"/>
      <c r="AW872" s="237"/>
      <c r="AX872" s="231"/>
      <c r="AY872" s="292"/>
      <c r="AZ872" s="228"/>
      <c r="BA872" s="228"/>
      <c r="BB872" s="295"/>
    </row>
    <row r="873" spans="2:62" ht="28.15" customHeight="1" x14ac:dyDescent="0.2">
      <c r="B873" s="30"/>
      <c r="C873" s="244"/>
      <c r="D873" s="29"/>
      <c r="E873" s="28"/>
      <c r="F873" s="28"/>
      <c r="G873" s="27"/>
      <c r="H873" s="225"/>
      <c r="I873" s="248"/>
      <c r="J873" s="248"/>
      <c r="K873" s="248"/>
      <c r="L873" s="26" t="s">
        <v>114</v>
      </c>
      <c r="M873" s="25" t="s">
        <v>611</v>
      </c>
      <c r="N873" s="26" t="s">
        <v>112</v>
      </c>
      <c r="O873" s="25" t="s">
        <v>186</v>
      </c>
      <c r="P873" s="26" t="s">
        <v>111</v>
      </c>
      <c r="Q873" s="25" t="s">
        <v>178</v>
      </c>
      <c r="R873" s="26" t="s">
        <v>110</v>
      </c>
      <c r="S873" s="25" t="s">
        <v>113</v>
      </c>
      <c r="T873" s="26" t="s">
        <v>109</v>
      </c>
      <c r="U873" s="25"/>
      <c r="V873" s="26" t="s">
        <v>108</v>
      </c>
      <c r="W873" s="25"/>
      <c r="X873" s="26" t="s">
        <v>107</v>
      </c>
      <c r="Y873" s="25"/>
      <c r="Z873" s="26" t="s">
        <v>106</v>
      </c>
      <c r="AA873" s="25"/>
      <c r="AB873" s="24"/>
      <c r="AC873" s="25"/>
      <c r="AD873" s="24"/>
      <c r="AE873" s="23"/>
      <c r="AF873" s="251"/>
      <c r="AG873" s="251"/>
      <c r="AH873" s="22"/>
      <c r="AI873" s="11"/>
      <c r="AJ873" s="234"/>
      <c r="AK873" s="240"/>
      <c r="AL873" s="231"/>
      <c r="AM873" s="234"/>
      <c r="AN873" s="240"/>
      <c r="AO873" s="231"/>
      <c r="AP873" s="234"/>
      <c r="AQ873" s="240"/>
      <c r="AR873" s="231"/>
      <c r="AS873" s="234"/>
      <c r="AT873" s="240"/>
      <c r="AU873" s="231"/>
      <c r="AV873" s="234"/>
      <c r="AW873" s="237"/>
      <c r="AX873" s="231"/>
      <c r="AY873" s="292"/>
      <c r="AZ873" s="228"/>
      <c r="BA873" s="228"/>
      <c r="BB873" s="295"/>
    </row>
    <row r="874" spans="2:62" ht="28.15" customHeight="1" thickBot="1" x14ac:dyDescent="0.25">
      <c r="B874" s="30"/>
      <c r="C874" s="253"/>
      <c r="D874" s="51"/>
      <c r="E874" s="50"/>
      <c r="F874" s="50"/>
      <c r="G874" s="49"/>
      <c r="H874" s="226"/>
      <c r="I874" s="254"/>
      <c r="J874" s="254"/>
      <c r="K874" s="254"/>
      <c r="L874" s="48" t="s">
        <v>105</v>
      </c>
      <c r="M874" s="47" t="s">
        <v>104</v>
      </c>
      <c r="N874" s="48" t="s">
        <v>103</v>
      </c>
      <c r="O874" s="47" t="s">
        <v>382</v>
      </c>
      <c r="P874" s="48" t="s">
        <v>102</v>
      </c>
      <c r="Q874" s="47" t="s">
        <v>186</v>
      </c>
      <c r="R874" s="48" t="s">
        <v>101</v>
      </c>
      <c r="S874" s="47" t="s">
        <v>121</v>
      </c>
      <c r="T874" s="48">
        <v>20</v>
      </c>
      <c r="U874" s="47"/>
      <c r="V874" s="48" t="s">
        <v>100</v>
      </c>
      <c r="W874" s="47"/>
      <c r="X874" s="48" t="s">
        <v>99</v>
      </c>
      <c r="Y874" s="47"/>
      <c r="Z874" s="48" t="s">
        <v>98</v>
      </c>
      <c r="AA874" s="47"/>
      <c r="AB874" s="16"/>
      <c r="AC874" s="47"/>
      <c r="AD874" s="16"/>
      <c r="AE874" s="46"/>
      <c r="AF874" s="255"/>
      <c r="AG874" s="255"/>
      <c r="AH874" s="45"/>
      <c r="AI874" s="11"/>
      <c r="AJ874" s="235"/>
      <c r="AK874" s="241"/>
      <c r="AL874" s="232"/>
      <c r="AM874" s="235"/>
      <c r="AN874" s="241"/>
      <c r="AO874" s="232"/>
      <c r="AP874" s="235"/>
      <c r="AQ874" s="241"/>
      <c r="AR874" s="232"/>
      <c r="AS874" s="235"/>
      <c r="AT874" s="241"/>
      <c r="AU874" s="232"/>
      <c r="AV874" s="235"/>
      <c r="AW874" s="238"/>
      <c r="AX874" s="232"/>
      <c r="AY874" s="293"/>
      <c r="AZ874" s="229"/>
      <c r="BA874" s="229"/>
      <c r="BB874" s="296"/>
    </row>
    <row r="875" spans="2:62" ht="28.15" customHeight="1" x14ac:dyDescent="0.2">
      <c r="B875" s="30"/>
      <c r="C875" s="242">
        <v>3</v>
      </c>
      <c r="D875" s="44"/>
      <c r="E875" s="43"/>
      <c r="F875" s="43"/>
      <c r="G875" s="42"/>
      <c r="H875" s="223"/>
      <c r="I875" s="246">
        <v>59</v>
      </c>
      <c r="J875" s="246">
        <v>24</v>
      </c>
      <c r="K875" s="246">
        <v>7</v>
      </c>
      <c r="L875" s="41" t="s">
        <v>133</v>
      </c>
      <c r="M875" s="40" t="s">
        <v>484</v>
      </c>
      <c r="N875" s="41" t="s">
        <v>131</v>
      </c>
      <c r="O875" s="40" t="s">
        <v>389</v>
      </c>
      <c r="P875" s="41" t="s">
        <v>130</v>
      </c>
      <c r="Q875" s="40" t="s">
        <v>428</v>
      </c>
      <c r="R875" s="41" t="s">
        <v>129</v>
      </c>
      <c r="S875" s="40" t="s">
        <v>124</v>
      </c>
      <c r="T875" s="41" t="s">
        <v>128</v>
      </c>
      <c r="U875" s="40" t="s">
        <v>121</v>
      </c>
      <c r="V875" s="41" t="s">
        <v>127</v>
      </c>
      <c r="W875" s="40"/>
      <c r="X875" s="41" t="s">
        <v>126</v>
      </c>
      <c r="Y875" s="40"/>
      <c r="Z875" s="41" t="s">
        <v>125</v>
      </c>
      <c r="AA875" s="40"/>
      <c r="AB875" s="39"/>
      <c r="AC875" s="40"/>
      <c r="AD875" s="39" t="s">
        <v>620</v>
      </c>
      <c r="AE875" s="38"/>
      <c r="AF875" s="250"/>
      <c r="AG875" s="250"/>
      <c r="AH875" s="37"/>
      <c r="AI875" s="11"/>
      <c r="AJ875" s="233">
        <f>SUMPRODUCT(LEN($M875:$U878)-LEN(SUBSTITUTE($M875:$U878,"A", "")))</f>
        <v>31</v>
      </c>
      <c r="AK875" s="239">
        <f>SUMPRODUCT(LEN($X875:$X878)-LEN(SUBSTITUTE($X875:$X878,"A", "")))</f>
        <v>0</v>
      </c>
      <c r="AL875" s="230">
        <f>SUMPRODUCT(LEN($W875:$W878)-LEN(SUBSTITUTE($W875:$W878,"A", "")))</f>
        <v>0</v>
      </c>
      <c r="AM875" s="233">
        <f>SUMPRODUCT(LEN($M875:$U878)-LEN(SUBSTITUTE($M875:$U878,"S", "")))</f>
        <v>9</v>
      </c>
      <c r="AN875" s="239">
        <f>SUMPRODUCT(LEN($X875:$X878)-LEN(SUBSTITUTE($X875:$X878,"S", "")))</f>
        <v>0</v>
      </c>
      <c r="AO875" s="230">
        <f>SUMPRODUCT(LEN($W875:$W878)-LEN(SUBSTITUTE($W875:$W878,"S", "")))</f>
        <v>0</v>
      </c>
      <c r="AP875" s="233">
        <f>SUMPRODUCT(LEN($M875:$U878)-LEN(SUBSTITUTE($M875:$U878,"F", "")))</f>
        <v>0</v>
      </c>
      <c r="AQ875" s="239">
        <f>SUMPRODUCT(LEN($X875:$X878)-LEN(SUBSTITUTE($X875:$X878,"F", "")))</f>
        <v>0</v>
      </c>
      <c r="AR875" s="230">
        <f>SUMPRODUCT(LEN($W875:$W878)-LEN(SUBSTITUTE($W875:$W878,"F", "")))</f>
        <v>0</v>
      </c>
      <c r="AS875" s="233">
        <f>SUMPRODUCT(LEN($M875:$U878)-LEN(SUBSTITUTE($M875:$U878,"G", "")))</f>
        <v>8</v>
      </c>
      <c r="AT875" s="239">
        <f>SUMPRODUCT(LEN($X875:$X878)-LEN(SUBSTITUTE($X875:$X878,"G", "")))</f>
        <v>0</v>
      </c>
      <c r="AU875" s="230">
        <f>SUMPRODUCT(LEN($W875:$W878)-LEN(SUBSTITUTE($W875:$W878,"G", "")))</f>
        <v>0</v>
      </c>
      <c r="AV875" s="233">
        <f>SUMPRODUCT(LEN($L875:$U878)-LEN(SUBSTITUTE($L875:$U878,"M", "")))</f>
        <v>0</v>
      </c>
      <c r="AW875" s="236">
        <f>SUMPRODUCT(LEN($X875:$X878)-LEN(SUBSTITUTE($X875:$X878,"M", "")))</f>
        <v>0</v>
      </c>
      <c r="AX875" s="230">
        <f>SUMPRODUCT(LEN($W875:$W878)-LEN(SUBSTITUTE($W875:$W878,"M", "")))</f>
        <v>0</v>
      </c>
      <c r="AY875" s="291">
        <f>SUMPRODUCT(LEN($AE875:$AE878)-LEN(SUBSTITUTE($AE875:$AE878,"S", "")))</f>
        <v>0</v>
      </c>
      <c r="AZ875" s="227">
        <f>SUMPRODUCT(LEN($AE875:$AE878)-LEN(SUBSTITUTE($AE875:$AE878,"F", "")))</f>
        <v>0</v>
      </c>
      <c r="BA875" s="227">
        <f>SUMPRODUCT(LEN($AE875:$AE878)-LEN(SUBSTITUTE($AE875:$AE878,"G", "")))</f>
        <v>0</v>
      </c>
      <c r="BB875" s="294">
        <f>SUMPRODUCT(LEN($AE875:$AE878)-LEN(SUBSTITUTE($AE875:$AE878,"M", "")))</f>
        <v>0</v>
      </c>
    </row>
    <row r="876" spans="2:62" ht="28.15" customHeight="1" thickBot="1" x14ac:dyDescent="0.25">
      <c r="B876" s="30"/>
      <c r="C876" s="243"/>
      <c r="D876" s="36"/>
      <c r="E876" s="35"/>
      <c r="F876" s="35"/>
      <c r="G876" s="34"/>
      <c r="H876" s="224"/>
      <c r="I876" s="247"/>
      <c r="J876" s="247"/>
      <c r="K876" s="247"/>
      <c r="L876" s="33" t="s">
        <v>123</v>
      </c>
      <c r="M876" s="32" t="s">
        <v>377</v>
      </c>
      <c r="N876" s="33" t="s">
        <v>122</v>
      </c>
      <c r="O876" s="32" t="s">
        <v>444</v>
      </c>
      <c r="P876" s="33" t="s">
        <v>120</v>
      </c>
      <c r="Q876" s="32" t="s">
        <v>186</v>
      </c>
      <c r="R876" s="33" t="s">
        <v>119</v>
      </c>
      <c r="S876" s="32" t="s">
        <v>113</v>
      </c>
      <c r="T876" s="33" t="s">
        <v>118</v>
      </c>
      <c r="U876" s="32"/>
      <c r="V876" s="33" t="s">
        <v>117</v>
      </c>
      <c r="W876" s="32"/>
      <c r="X876" s="33" t="s">
        <v>116</v>
      </c>
      <c r="Y876" s="32"/>
      <c r="Z876" s="33" t="s">
        <v>115</v>
      </c>
      <c r="AA876" s="32"/>
      <c r="AB876" s="31"/>
      <c r="AC876" s="32"/>
      <c r="AD876" s="31"/>
      <c r="AE876" s="23"/>
      <c r="AF876" s="251"/>
      <c r="AG876" s="251"/>
      <c r="AH876" s="22"/>
      <c r="AI876" s="11"/>
      <c r="AJ876" s="234"/>
      <c r="AK876" s="240"/>
      <c r="AL876" s="231"/>
      <c r="AM876" s="234"/>
      <c r="AN876" s="240"/>
      <c r="AO876" s="231"/>
      <c r="AP876" s="234"/>
      <c r="AQ876" s="240"/>
      <c r="AR876" s="231"/>
      <c r="AS876" s="234"/>
      <c r="AT876" s="240"/>
      <c r="AU876" s="231"/>
      <c r="AV876" s="234"/>
      <c r="AW876" s="237"/>
      <c r="AX876" s="231"/>
      <c r="AY876" s="292"/>
      <c r="AZ876" s="228"/>
      <c r="BA876" s="228"/>
      <c r="BB876" s="295"/>
    </row>
    <row r="877" spans="2:62" ht="28.15" customHeight="1" x14ac:dyDescent="0.2">
      <c r="B877" s="30"/>
      <c r="C877" s="244"/>
      <c r="D877" s="29"/>
      <c r="E877" s="28"/>
      <c r="F877" s="28"/>
      <c r="G877" s="27"/>
      <c r="H877" s="225"/>
      <c r="I877" s="248"/>
      <c r="J877" s="248"/>
      <c r="K877" s="248"/>
      <c r="L877" s="26" t="s">
        <v>114</v>
      </c>
      <c r="M877" s="25" t="s">
        <v>613</v>
      </c>
      <c r="N877" s="26" t="s">
        <v>112</v>
      </c>
      <c r="O877" s="25" t="s">
        <v>382</v>
      </c>
      <c r="P877" s="26" t="s">
        <v>111</v>
      </c>
      <c r="Q877" s="25" t="s">
        <v>389</v>
      </c>
      <c r="R877" s="26" t="s">
        <v>110</v>
      </c>
      <c r="S877" s="25" t="s">
        <v>121</v>
      </c>
      <c r="T877" s="26" t="s">
        <v>109</v>
      </c>
      <c r="U877" s="25"/>
      <c r="V877" s="26" t="s">
        <v>108</v>
      </c>
      <c r="W877" s="25"/>
      <c r="X877" s="26" t="s">
        <v>107</v>
      </c>
      <c r="Y877" s="25"/>
      <c r="Z877" s="26" t="s">
        <v>106</v>
      </c>
      <c r="AA877" s="25"/>
      <c r="AB877" s="24"/>
      <c r="AC877" s="25"/>
      <c r="AD877" s="24"/>
      <c r="AE877" s="23"/>
      <c r="AF877" s="251"/>
      <c r="AG877" s="251"/>
      <c r="AH877" s="22"/>
      <c r="AI877" s="11"/>
      <c r="AJ877" s="234"/>
      <c r="AK877" s="240"/>
      <c r="AL877" s="231"/>
      <c r="AM877" s="234"/>
      <c r="AN877" s="240"/>
      <c r="AO877" s="231"/>
      <c r="AP877" s="234"/>
      <c r="AQ877" s="240"/>
      <c r="AR877" s="231"/>
      <c r="AS877" s="234"/>
      <c r="AT877" s="240"/>
      <c r="AU877" s="231"/>
      <c r="AV877" s="234"/>
      <c r="AW877" s="237"/>
      <c r="AX877" s="231"/>
      <c r="AY877" s="292"/>
      <c r="AZ877" s="228"/>
      <c r="BA877" s="228"/>
      <c r="BB877" s="295"/>
    </row>
    <row r="878" spans="2:62" ht="28.15" customHeight="1" thickBot="1" x14ac:dyDescent="0.25">
      <c r="B878" s="21"/>
      <c r="C878" s="245"/>
      <c r="D878" s="20"/>
      <c r="E878" s="19"/>
      <c r="F878" s="19"/>
      <c r="G878" s="18"/>
      <c r="H878" s="226"/>
      <c r="I878" s="249"/>
      <c r="J878" s="249"/>
      <c r="K878" s="249"/>
      <c r="L878" s="17" t="s">
        <v>105</v>
      </c>
      <c r="M878" s="15" t="s">
        <v>382</v>
      </c>
      <c r="N878" s="17" t="s">
        <v>103</v>
      </c>
      <c r="O878" s="15" t="s">
        <v>484</v>
      </c>
      <c r="P878" s="17" t="s">
        <v>102</v>
      </c>
      <c r="Q878" s="15" t="s">
        <v>217</v>
      </c>
      <c r="R878" s="17" t="s">
        <v>101</v>
      </c>
      <c r="S878" s="15" t="s">
        <v>121</v>
      </c>
      <c r="T878" s="17">
        <v>20</v>
      </c>
      <c r="U878" s="15"/>
      <c r="V878" s="17" t="s">
        <v>100</v>
      </c>
      <c r="W878" s="15"/>
      <c r="X878" s="17" t="s">
        <v>99</v>
      </c>
      <c r="Y878" s="15"/>
      <c r="Z878" s="17" t="s">
        <v>98</v>
      </c>
      <c r="AA878" s="15"/>
      <c r="AB878" s="16"/>
      <c r="AC878" s="15"/>
      <c r="AD878" s="14"/>
      <c r="AE878" s="13"/>
      <c r="AF878" s="252"/>
      <c r="AG878" s="252"/>
      <c r="AH878" s="12"/>
      <c r="AI878" s="11"/>
      <c r="AJ878" s="235"/>
      <c r="AK878" s="241"/>
      <c r="AL878" s="232"/>
      <c r="AM878" s="235"/>
      <c r="AN878" s="241"/>
      <c r="AO878" s="232"/>
      <c r="AP878" s="235"/>
      <c r="AQ878" s="241"/>
      <c r="AR878" s="232"/>
      <c r="AS878" s="235"/>
      <c r="AT878" s="241"/>
      <c r="AU878" s="232"/>
      <c r="AV878" s="235"/>
      <c r="AW878" s="238"/>
      <c r="AX878" s="232"/>
      <c r="AY878" s="293"/>
      <c r="AZ878" s="229"/>
      <c r="BA878" s="229"/>
      <c r="BB878" s="296"/>
    </row>
    <row r="879" spans="2:62" ht="85.9" customHeight="1" thickTop="1" thickBot="1" x14ac:dyDescent="0.35">
      <c r="B879" s="105" t="s">
        <v>174</v>
      </c>
      <c r="C879" s="95" t="s">
        <v>173</v>
      </c>
      <c r="D879" s="100" t="s">
        <v>172</v>
      </c>
      <c r="E879" s="104" t="s">
        <v>171</v>
      </c>
      <c r="F879" s="103"/>
      <c r="G879" s="102"/>
      <c r="H879" s="101" t="s">
        <v>170</v>
      </c>
      <c r="I879" s="100" t="s">
        <v>96</v>
      </c>
      <c r="J879" s="100" t="s">
        <v>169</v>
      </c>
      <c r="K879" s="100" t="s">
        <v>97</v>
      </c>
      <c r="L879" s="256" t="s">
        <v>168</v>
      </c>
      <c r="M879" s="262"/>
      <c r="N879" s="256" t="s">
        <v>167</v>
      </c>
      <c r="O879" s="262"/>
      <c r="P879" s="256" t="s">
        <v>167</v>
      </c>
      <c r="Q879" s="257"/>
      <c r="R879" s="256" t="s">
        <v>167</v>
      </c>
      <c r="S879" s="257"/>
      <c r="T879" s="256" t="s">
        <v>167</v>
      </c>
      <c r="U879" s="257"/>
      <c r="V879" s="256" t="s">
        <v>167</v>
      </c>
      <c r="W879" s="257"/>
      <c r="X879" s="256" t="s">
        <v>167</v>
      </c>
      <c r="Y879" s="257"/>
      <c r="Z879" s="256" t="s">
        <v>167</v>
      </c>
      <c r="AA879" s="257"/>
      <c r="AB879" s="261" t="s">
        <v>166</v>
      </c>
      <c r="AC879" s="257"/>
      <c r="AD879" s="101" t="s">
        <v>165</v>
      </c>
      <c r="AE879" s="101" t="s">
        <v>164</v>
      </c>
      <c r="AF879" s="100" t="s">
        <v>163</v>
      </c>
      <c r="AG879" s="100" t="s">
        <v>162</v>
      </c>
      <c r="AH879" s="99" t="s">
        <v>161</v>
      </c>
      <c r="AI879" s="98"/>
      <c r="AJ879" s="96" t="s">
        <v>160</v>
      </c>
      <c r="AK879" s="95" t="s">
        <v>159</v>
      </c>
      <c r="AL879" s="94" t="s">
        <v>158</v>
      </c>
      <c r="AM879" s="96" t="s">
        <v>157</v>
      </c>
      <c r="AN879" s="95" t="s">
        <v>156</v>
      </c>
      <c r="AO879" s="94" t="s">
        <v>155</v>
      </c>
      <c r="AP879" s="96" t="s">
        <v>154</v>
      </c>
      <c r="AQ879" s="95" t="s">
        <v>153</v>
      </c>
      <c r="AR879" s="97" t="s">
        <v>152</v>
      </c>
      <c r="AS879" s="96" t="s">
        <v>151</v>
      </c>
      <c r="AT879" s="95" t="s">
        <v>150</v>
      </c>
      <c r="AU879" s="94" t="s">
        <v>149</v>
      </c>
      <c r="AV879" s="96" t="s">
        <v>148</v>
      </c>
      <c r="AW879" s="95" t="s">
        <v>147</v>
      </c>
      <c r="AX879" s="94" t="s">
        <v>146</v>
      </c>
      <c r="AY879" s="93" t="s">
        <v>145</v>
      </c>
      <c r="AZ879" s="92" t="s">
        <v>144</v>
      </c>
      <c r="BA879" s="92" t="s">
        <v>143</v>
      </c>
      <c r="BB879" s="91" t="s">
        <v>142</v>
      </c>
    </row>
    <row r="880" spans="2:62" ht="48" thickBot="1" x14ac:dyDescent="0.3">
      <c r="B880" s="90" t="s">
        <v>184</v>
      </c>
      <c r="C880" s="89"/>
      <c r="D880" s="88">
        <v>208</v>
      </c>
      <c r="E880" s="258"/>
      <c r="F880" s="259"/>
      <c r="G880" s="260"/>
      <c r="H880" s="87" t="s">
        <v>140</v>
      </c>
      <c r="I880" s="86"/>
      <c r="J880" s="86"/>
      <c r="K880" s="85"/>
      <c r="L880" s="84"/>
      <c r="M880" s="81"/>
      <c r="N880" s="84"/>
      <c r="O880" s="81"/>
      <c r="P880" s="84"/>
      <c r="Q880" s="81"/>
      <c r="R880" s="84"/>
      <c r="S880" s="81"/>
      <c r="T880" s="84"/>
      <c r="U880" s="81"/>
      <c r="V880" s="84"/>
      <c r="W880" s="81"/>
      <c r="X880" s="84"/>
      <c r="Y880" s="81"/>
      <c r="Z880" s="84"/>
      <c r="AA880" s="83"/>
      <c r="AB880" s="82" t="s">
        <v>139</v>
      </c>
      <c r="AC880" s="81"/>
      <c r="AD880" s="81"/>
      <c r="AE880" s="81"/>
      <c r="AF880" s="80"/>
      <c r="AG880" s="80"/>
      <c r="AH880" s="60"/>
      <c r="AI880" s="79" t="s">
        <v>138</v>
      </c>
      <c r="AJ880" s="78">
        <f t="shared" ref="AJ880:BB880" si="116">SUM(AJ882:AJ893)</f>
        <v>129</v>
      </c>
      <c r="AK880" s="77">
        <f t="shared" si="116"/>
        <v>0</v>
      </c>
      <c r="AL880" s="76">
        <f t="shared" si="116"/>
        <v>0</v>
      </c>
      <c r="AM880" s="78">
        <f t="shared" si="116"/>
        <v>31</v>
      </c>
      <c r="AN880" s="77">
        <f t="shared" si="116"/>
        <v>0</v>
      </c>
      <c r="AO880" s="76">
        <f t="shared" si="116"/>
        <v>5</v>
      </c>
      <c r="AP880" s="78">
        <f t="shared" si="116"/>
        <v>6</v>
      </c>
      <c r="AQ880" s="77">
        <f t="shared" si="116"/>
        <v>0</v>
      </c>
      <c r="AR880" s="76">
        <f t="shared" si="116"/>
        <v>0</v>
      </c>
      <c r="AS880" s="78">
        <f t="shared" si="116"/>
        <v>17</v>
      </c>
      <c r="AT880" s="77">
        <f t="shared" si="116"/>
        <v>0</v>
      </c>
      <c r="AU880" s="76">
        <f t="shared" si="116"/>
        <v>0</v>
      </c>
      <c r="AV880" s="78">
        <f t="shared" si="116"/>
        <v>0</v>
      </c>
      <c r="AW880" s="77">
        <f t="shared" si="116"/>
        <v>0</v>
      </c>
      <c r="AX880" s="76">
        <f t="shared" si="116"/>
        <v>0</v>
      </c>
      <c r="AY880" s="75">
        <f t="shared" si="116"/>
        <v>0</v>
      </c>
      <c r="AZ880" s="74">
        <f t="shared" si="116"/>
        <v>0</v>
      </c>
      <c r="BA880" s="74">
        <f t="shared" si="116"/>
        <v>1</v>
      </c>
      <c r="BB880" s="73">
        <f t="shared" si="116"/>
        <v>0</v>
      </c>
      <c r="BC880" s="72" t="s">
        <v>137</v>
      </c>
      <c r="BF880" s="5">
        <f>SUM(AJ880:AL880)/$BG$5</f>
        <v>43</v>
      </c>
      <c r="BG880" s="5">
        <f>SUM(AM880:AO880,AY880)/$BG$5</f>
        <v>12</v>
      </c>
      <c r="BH880" s="5">
        <f>SUM(AP880:AR880,AZ880)/$BG$5</f>
        <v>2</v>
      </c>
      <c r="BI880" s="5">
        <f>SUM(AS880:AU880,BA880)/$BG$5</f>
        <v>6</v>
      </c>
      <c r="BJ880" s="5">
        <f>SUM(AV880:AX880,BB880)/$BG$5</f>
        <v>0</v>
      </c>
    </row>
    <row r="881" spans="2:62" ht="37.5" thickBot="1" x14ac:dyDescent="0.3">
      <c r="B881" s="71"/>
      <c r="C881" s="70"/>
      <c r="D881" s="69"/>
      <c r="E881" s="68"/>
      <c r="F881" s="68"/>
      <c r="G881" s="67"/>
      <c r="H881" s="66"/>
      <c r="I881" s="64"/>
      <c r="J881" s="64"/>
      <c r="K881" s="65"/>
      <c r="L881" s="64"/>
      <c r="M881" s="62"/>
      <c r="N881" s="64"/>
      <c r="O881" s="62"/>
      <c r="P881" s="64"/>
      <c r="Q881" s="62"/>
      <c r="R881" s="64"/>
      <c r="S881" s="62"/>
      <c r="T881" s="64"/>
      <c r="U881" s="62"/>
      <c r="V881" s="64"/>
      <c r="W881" s="62"/>
      <c r="X881" s="64"/>
      <c r="Y881" s="62"/>
      <c r="Z881" s="64"/>
      <c r="AA881" s="62"/>
      <c r="AB881" s="63"/>
      <c r="AC881" s="62"/>
      <c r="AD881" s="62"/>
      <c r="AE881" s="62"/>
      <c r="AF881" s="61"/>
      <c r="AG881" s="61"/>
      <c r="AH881" s="60"/>
      <c r="AI881" s="59" t="s">
        <v>136</v>
      </c>
      <c r="AJ881" s="58">
        <f t="shared" ref="AJ881:BB881" si="117">AJ880/3</f>
        <v>43</v>
      </c>
      <c r="AK881" s="57">
        <f t="shared" si="117"/>
        <v>0</v>
      </c>
      <c r="AL881" s="56">
        <f t="shared" si="117"/>
        <v>0</v>
      </c>
      <c r="AM881" s="58">
        <f t="shared" si="117"/>
        <v>10.333333333333334</v>
      </c>
      <c r="AN881" s="57">
        <f t="shared" si="117"/>
        <v>0</v>
      </c>
      <c r="AO881" s="56">
        <f t="shared" si="117"/>
        <v>1.6666666666666667</v>
      </c>
      <c r="AP881" s="58">
        <f t="shared" si="117"/>
        <v>2</v>
      </c>
      <c r="AQ881" s="57">
        <f t="shared" si="117"/>
        <v>0</v>
      </c>
      <c r="AR881" s="56">
        <f t="shared" si="117"/>
        <v>0</v>
      </c>
      <c r="AS881" s="58">
        <f t="shared" si="117"/>
        <v>5.666666666666667</v>
      </c>
      <c r="AT881" s="57">
        <f t="shared" si="117"/>
        <v>0</v>
      </c>
      <c r="AU881" s="56">
        <f t="shared" si="117"/>
        <v>0</v>
      </c>
      <c r="AV881" s="58">
        <f t="shared" si="117"/>
        <v>0</v>
      </c>
      <c r="AW881" s="57">
        <f t="shared" si="117"/>
        <v>0</v>
      </c>
      <c r="AX881" s="56">
        <f t="shared" si="117"/>
        <v>0</v>
      </c>
      <c r="AY881" s="55">
        <f t="shared" si="117"/>
        <v>0</v>
      </c>
      <c r="AZ881" s="54">
        <f t="shared" si="117"/>
        <v>0</v>
      </c>
      <c r="BA881" s="54">
        <f t="shared" si="117"/>
        <v>0.33333333333333331</v>
      </c>
      <c r="BB881" s="53">
        <f t="shared" si="117"/>
        <v>0</v>
      </c>
      <c r="BC881" s="52" t="s">
        <v>135</v>
      </c>
    </row>
    <row r="882" spans="2:62" ht="28.15" customHeight="1" x14ac:dyDescent="0.2">
      <c r="B882" s="30"/>
      <c r="C882" s="242">
        <v>1</v>
      </c>
      <c r="D882" s="44"/>
      <c r="E882" s="43"/>
      <c r="F882" s="43"/>
      <c r="G882" s="42"/>
      <c r="H882" s="223" t="s">
        <v>183</v>
      </c>
      <c r="I882" s="246">
        <v>122</v>
      </c>
      <c r="J882" s="246">
        <v>31</v>
      </c>
      <c r="K882" s="246">
        <v>7</v>
      </c>
      <c r="L882" s="41" t="s">
        <v>133</v>
      </c>
      <c r="M882" s="40" t="s">
        <v>382</v>
      </c>
      <c r="N882" s="41" t="s">
        <v>131</v>
      </c>
      <c r="O882" s="40" t="s">
        <v>104</v>
      </c>
      <c r="P882" s="41" t="s">
        <v>130</v>
      </c>
      <c r="Q882" s="40" t="s">
        <v>634</v>
      </c>
      <c r="R882" s="41" t="s">
        <v>129</v>
      </c>
      <c r="S882" s="40" t="s">
        <v>858</v>
      </c>
      <c r="T882" s="41" t="s">
        <v>128</v>
      </c>
      <c r="U882" s="40" t="s">
        <v>392</v>
      </c>
      <c r="V882" s="41" t="s">
        <v>127</v>
      </c>
      <c r="W882" s="40" t="s">
        <v>113</v>
      </c>
      <c r="X882" s="41" t="s">
        <v>126</v>
      </c>
      <c r="Y882" s="40"/>
      <c r="Z882" s="41" t="s">
        <v>125</v>
      </c>
      <c r="AA882" s="40"/>
      <c r="AB882" s="39"/>
      <c r="AC882" s="40"/>
      <c r="AD882" s="39" t="s">
        <v>975</v>
      </c>
      <c r="AE882" s="38" t="s">
        <v>414</v>
      </c>
      <c r="AF882" s="250">
        <v>8</v>
      </c>
      <c r="AG882" s="250"/>
      <c r="AH882" s="37"/>
      <c r="AI882" s="11"/>
      <c r="AJ882" s="233">
        <f>SUMPRODUCT(LEN($M882:$U885)-LEN(SUBSTITUTE($M882:$U885,"A", "")))</f>
        <v>56</v>
      </c>
      <c r="AK882" s="239">
        <f>SUMPRODUCT(LEN($X882:$X885)-LEN(SUBSTITUTE($X882:$X885,"A", "")))</f>
        <v>0</v>
      </c>
      <c r="AL882" s="230">
        <f>SUMPRODUCT(LEN($W882:$W885)-LEN(SUBSTITUTE($W882:$W885,"A", "")))</f>
        <v>0</v>
      </c>
      <c r="AM882" s="233">
        <f>SUMPRODUCT(LEN($M882:$U885)-LEN(SUBSTITUTE($M882:$U885,"S", "")))</f>
        <v>17</v>
      </c>
      <c r="AN882" s="239">
        <f>SUMPRODUCT(LEN($X882:$X885)-LEN(SUBSTITUTE($X882:$X885,"S", "")))</f>
        <v>0</v>
      </c>
      <c r="AO882" s="230">
        <f>SUMPRODUCT(LEN($W882:$W885)-LEN(SUBSTITUTE($W882:$W885,"S", "")))</f>
        <v>5</v>
      </c>
      <c r="AP882" s="233">
        <f>SUMPRODUCT(LEN($M882:$U885)-LEN(SUBSTITUTE($M882:$U885,"F", "")))</f>
        <v>3</v>
      </c>
      <c r="AQ882" s="239">
        <f>SUMPRODUCT(LEN($X882:$X885)-LEN(SUBSTITUTE($X882:$X885,"F", "")))</f>
        <v>0</v>
      </c>
      <c r="AR882" s="230">
        <f>SUMPRODUCT(LEN($W882:$W885)-LEN(SUBSTITUTE($W882:$W885,"F", "")))</f>
        <v>0</v>
      </c>
      <c r="AS882" s="233">
        <f>SUMPRODUCT(LEN($M882:$U885)-LEN(SUBSTITUTE($M882:$U885,"G", "")))</f>
        <v>9</v>
      </c>
      <c r="AT882" s="239">
        <f>SUMPRODUCT(LEN($X882:$X885)-LEN(SUBSTITUTE($X882:$X885,"G", "")))</f>
        <v>0</v>
      </c>
      <c r="AU882" s="230">
        <f>SUMPRODUCT(LEN($W882:$W885)-LEN(SUBSTITUTE($W882:$W885,"G", "")))</f>
        <v>0</v>
      </c>
      <c r="AV882" s="233">
        <f>SUMPRODUCT(LEN($L882:$U885)-LEN(SUBSTITUTE($L882:$U885,"M", "")))</f>
        <v>0</v>
      </c>
      <c r="AW882" s="236">
        <f>SUMPRODUCT(LEN($X882:$X885)-LEN(SUBSTITUTE($X882:$X885,"M", "")))</f>
        <v>0</v>
      </c>
      <c r="AX882" s="230">
        <f>SUMPRODUCT(LEN($W882:$W885)-LEN(SUBSTITUTE($W882:$W885,"M", "")))</f>
        <v>0</v>
      </c>
      <c r="AY882" s="291">
        <f>SUMPRODUCT(LEN($AE882:$AE885)-LEN(SUBSTITUTE($AE882:$AE885,"S", "")))</f>
        <v>0</v>
      </c>
      <c r="AZ882" s="227">
        <f>SUMPRODUCT(LEN($AE882:$AE885)-LEN(SUBSTITUTE($AE882:$AE885,"F", "")))</f>
        <v>0</v>
      </c>
      <c r="BA882" s="227">
        <f>SUMPRODUCT(LEN($AE882:$AE885)-LEN(SUBSTITUTE($AE882:$AE885,"G", "")))</f>
        <v>1</v>
      </c>
      <c r="BB882" s="294">
        <f>SUMPRODUCT(LEN($AE882:$AE885)-LEN(SUBSTITUTE($AE882:$AE885,"M", "")))</f>
        <v>0</v>
      </c>
    </row>
    <row r="883" spans="2:62" ht="28.15" customHeight="1" thickBot="1" x14ac:dyDescent="0.25">
      <c r="B883" s="30"/>
      <c r="C883" s="243"/>
      <c r="D883" s="36"/>
      <c r="E883" s="35"/>
      <c r="F883" s="35"/>
      <c r="G883" s="34"/>
      <c r="H883" s="224"/>
      <c r="I883" s="247"/>
      <c r="J883" s="247"/>
      <c r="K883" s="247"/>
      <c r="L883" s="33" t="s">
        <v>123</v>
      </c>
      <c r="M883" s="32" t="s">
        <v>417</v>
      </c>
      <c r="N883" s="33" t="s">
        <v>122</v>
      </c>
      <c r="O883" s="32" t="s">
        <v>974</v>
      </c>
      <c r="P883" s="33" t="s">
        <v>120</v>
      </c>
      <c r="Q883" s="32" t="s">
        <v>452</v>
      </c>
      <c r="R883" s="33" t="s">
        <v>119</v>
      </c>
      <c r="S883" s="32" t="s">
        <v>973</v>
      </c>
      <c r="T883" s="33" t="s">
        <v>118</v>
      </c>
      <c r="U883" s="32" t="s">
        <v>215</v>
      </c>
      <c r="V883" s="33" t="s">
        <v>117</v>
      </c>
      <c r="W883" s="32" t="s">
        <v>121</v>
      </c>
      <c r="X883" s="33" t="s">
        <v>116</v>
      </c>
      <c r="Y883" s="32"/>
      <c r="Z883" s="33" t="s">
        <v>115</v>
      </c>
      <c r="AA883" s="32"/>
      <c r="AB883" s="31"/>
      <c r="AC883" s="32"/>
      <c r="AD883" s="31" t="s">
        <v>474</v>
      </c>
      <c r="AE883" s="23"/>
      <c r="AF883" s="251"/>
      <c r="AG883" s="251"/>
      <c r="AH883" s="22"/>
      <c r="AI883" s="11"/>
      <c r="AJ883" s="234"/>
      <c r="AK883" s="240"/>
      <c r="AL883" s="231"/>
      <c r="AM883" s="234"/>
      <c r="AN883" s="240"/>
      <c r="AO883" s="231"/>
      <c r="AP883" s="234"/>
      <c r="AQ883" s="240"/>
      <c r="AR883" s="231"/>
      <c r="AS883" s="234"/>
      <c r="AT883" s="240"/>
      <c r="AU883" s="231"/>
      <c r="AV883" s="234"/>
      <c r="AW883" s="237"/>
      <c r="AX883" s="231"/>
      <c r="AY883" s="292"/>
      <c r="AZ883" s="228"/>
      <c r="BA883" s="228"/>
      <c r="BB883" s="295"/>
    </row>
    <row r="884" spans="2:62" ht="28.15" customHeight="1" x14ac:dyDescent="0.2">
      <c r="B884" s="30"/>
      <c r="C884" s="244"/>
      <c r="D884" s="29"/>
      <c r="E884" s="28"/>
      <c r="F884" s="28"/>
      <c r="G884" s="27"/>
      <c r="H884" s="225">
        <v>213</v>
      </c>
      <c r="I884" s="248"/>
      <c r="J884" s="248"/>
      <c r="K884" s="248"/>
      <c r="L884" s="26" t="s">
        <v>114</v>
      </c>
      <c r="M884" s="25" t="s">
        <v>132</v>
      </c>
      <c r="N884" s="26" t="s">
        <v>112</v>
      </c>
      <c r="O884" s="25" t="s">
        <v>972</v>
      </c>
      <c r="P884" s="26" t="s">
        <v>111</v>
      </c>
      <c r="Q884" s="25" t="s">
        <v>971</v>
      </c>
      <c r="R884" s="26" t="s">
        <v>110</v>
      </c>
      <c r="S884" s="25" t="s">
        <v>494</v>
      </c>
      <c r="T884" s="26" t="s">
        <v>109</v>
      </c>
      <c r="U884" s="25" t="s">
        <v>113</v>
      </c>
      <c r="V884" s="26" t="s">
        <v>108</v>
      </c>
      <c r="W884" s="25" t="s">
        <v>121</v>
      </c>
      <c r="X884" s="26" t="s">
        <v>107</v>
      </c>
      <c r="Y884" s="25"/>
      <c r="Z884" s="26" t="s">
        <v>106</v>
      </c>
      <c r="AA884" s="25"/>
      <c r="AB884" s="24"/>
      <c r="AC884" s="25"/>
      <c r="AD884" s="24"/>
      <c r="AE884" s="23"/>
      <c r="AF884" s="251"/>
      <c r="AG884" s="251"/>
      <c r="AH884" s="22"/>
      <c r="AI884" s="11"/>
      <c r="AJ884" s="234"/>
      <c r="AK884" s="240"/>
      <c r="AL884" s="231"/>
      <c r="AM884" s="234"/>
      <c r="AN884" s="240"/>
      <c r="AO884" s="231"/>
      <c r="AP884" s="234"/>
      <c r="AQ884" s="240"/>
      <c r="AR884" s="231"/>
      <c r="AS884" s="234"/>
      <c r="AT884" s="240"/>
      <c r="AU884" s="231"/>
      <c r="AV884" s="234"/>
      <c r="AW884" s="237"/>
      <c r="AX884" s="231"/>
      <c r="AY884" s="292"/>
      <c r="AZ884" s="228"/>
      <c r="BA884" s="228"/>
      <c r="BB884" s="295"/>
    </row>
    <row r="885" spans="2:62" ht="28.15" customHeight="1" thickBot="1" x14ac:dyDescent="0.25">
      <c r="B885" s="30"/>
      <c r="C885" s="253"/>
      <c r="D885" s="51"/>
      <c r="E885" s="50"/>
      <c r="F885" s="50"/>
      <c r="G885" s="49"/>
      <c r="H885" s="226"/>
      <c r="I885" s="254"/>
      <c r="J885" s="254"/>
      <c r="K885" s="254"/>
      <c r="L885" s="48" t="s">
        <v>105</v>
      </c>
      <c r="M885" s="47" t="s">
        <v>382</v>
      </c>
      <c r="N885" s="48" t="s">
        <v>103</v>
      </c>
      <c r="O885" s="47" t="s">
        <v>970</v>
      </c>
      <c r="P885" s="48" t="s">
        <v>102</v>
      </c>
      <c r="Q885" s="47" t="s">
        <v>452</v>
      </c>
      <c r="R885" s="48" t="s">
        <v>101</v>
      </c>
      <c r="S885" s="47" t="s">
        <v>531</v>
      </c>
      <c r="T885" s="48">
        <v>20</v>
      </c>
      <c r="U885" s="47" t="s">
        <v>175</v>
      </c>
      <c r="V885" s="48" t="s">
        <v>100</v>
      </c>
      <c r="W885" s="47" t="s">
        <v>121</v>
      </c>
      <c r="X885" s="48" t="s">
        <v>99</v>
      </c>
      <c r="Y885" s="47"/>
      <c r="Z885" s="48" t="s">
        <v>98</v>
      </c>
      <c r="AA885" s="47"/>
      <c r="AB885" s="16"/>
      <c r="AC885" s="47"/>
      <c r="AD885" s="16"/>
      <c r="AE885" s="46"/>
      <c r="AF885" s="255"/>
      <c r="AG885" s="255"/>
      <c r="AH885" s="45"/>
      <c r="AI885" s="11"/>
      <c r="AJ885" s="235"/>
      <c r="AK885" s="241"/>
      <c r="AL885" s="232"/>
      <c r="AM885" s="235"/>
      <c r="AN885" s="241"/>
      <c r="AO885" s="232"/>
      <c r="AP885" s="235"/>
      <c r="AQ885" s="241"/>
      <c r="AR885" s="232"/>
      <c r="AS885" s="235"/>
      <c r="AT885" s="241"/>
      <c r="AU885" s="232"/>
      <c r="AV885" s="235"/>
      <c r="AW885" s="238"/>
      <c r="AX885" s="232"/>
      <c r="AY885" s="293"/>
      <c r="AZ885" s="229"/>
      <c r="BA885" s="229"/>
      <c r="BB885" s="296"/>
    </row>
    <row r="886" spans="2:62" ht="28.15" customHeight="1" x14ac:dyDescent="0.2">
      <c r="B886" s="30"/>
      <c r="C886" s="242">
        <v>2</v>
      </c>
      <c r="D886" s="44"/>
      <c r="E886" s="43"/>
      <c r="F886" s="43"/>
      <c r="G886" s="42"/>
      <c r="H886" s="223"/>
      <c r="I886" s="246">
        <v>116</v>
      </c>
      <c r="J886" s="246">
        <v>29</v>
      </c>
      <c r="K886" s="246">
        <v>9</v>
      </c>
      <c r="L886" s="41" t="s">
        <v>133</v>
      </c>
      <c r="M886" s="40" t="s">
        <v>132</v>
      </c>
      <c r="N886" s="41" t="s">
        <v>131</v>
      </c>
      <c r="O886" s="40" t="s">
        <v>186</v>
      </c>
      <c r="P886" s="41" t="s">
        <v>130</v>
      </c>
      <c r="Q886" s="40" t="s">
        <v>186</v>
      </c>
      <c r="R886" s="41" t="s">
        <v>129</v>
      </c>
      <c r="S886" s="40" t="s">
        <v>186</v>
      </c>
      <c r="T886" s="41" t="s">
        <v>128</v>
      </c>
      <c r="U886" s="40" t="s">
        <v>175</v>
      </c>
      <c r="V886" s="41" t="s">
        <v>127</v>
      </c>
      <c r="W886" s="40"/>
      <c r="X886" s="41" t="s">
        <v>126</v>
      </c>
      <c r="Y886" s="40"/>
      <c r="Z886" s="41" t="s">
        <v>125</v>
      </c>
      <c r="AA886" s="40"/>
      <c r="AB886" s="39"/>
      <c r="AC886" s="40"/>
      <c r="AD886" s="39" t="s">
        <v>969</v>
      </c>
      <c r="AE886" s="38"/>
      <c r="AF886" s="250"/>
      <c r="AG886" s="250"/>
      <c r="AH886" s="37"/>
      <c r="AI886" s="11"/>
      <c r="AJ886" s="233">
        <f>SUMPRODUCT(LEN($M886:$U889)-LEN(SUBSTITUTE($M886:$U889,"A", "")))</f>
        <v>40</v>
      </c>
      <c r="AK886" s="239">
        <f>SUMPRODUCT(LEN($X886:$X889)-LEN(SUBSTITUTE($X886:$X889,"A", "")))</f>
        <v>0</v>
      </c>
      <c r="AL886" s="230">
        <f>SUMPRODUCT(LEN($W886:$W889)-LEN(SUBSTITUTE($W886:$W889,"A", "")))</f>
        <v>0</v>
      </c>
      <c r="AM886" s="233">
        <f>SUMPRODUCT(LEN($M886:$U889)-LEN(SUBSTITUTE($M886:$U889,"S", "")))</f>
        <v>4</v>
      </c>
      <c r="AN886" s="239">
        <f>SUMPRODUCT(LEN($X886:$X889)-LEN(SUBSTITUTE($X886:$X889,"S", "")))</f>
        <v>0</v>
      </c>
      <c r="AO886" s="230">
        <f>SUMPRODUCT(LEN($W886:$W889)-LEN(SUBSTITUTE($W886:$W889,"S", "")))</f>
        <v>0</v>
      </c>
      <c r="AP886" s="233">
        <f>SUMPRODUCT(LEN($M886:$U889)-LEN(SUBSTITUTE($M886:$U889,"F", "")))</f>
        <v>0</v>
      </c>
      <c r="AQ886" s="239">
        <f>SUMPRODUCT(LEN($X886:$X889)-LEN(SUBSTITUTE($X886:$X889,"F", "")))</f>
        <v>0</v>
      </c>
      <c r="AR886" s="230">
        <f>SUMPRODUCT(LEN($W886:$W889)-LEN(SUBSTITUTE($W886:$W889,"F", "")))</f>
        <v>0</v>
      </c>
      <c r="AS886" s="233">
        <f>SUMPRODUCT(LEN($M886:$U889)-LEN(SUBSTITUTE($M886:$U889,"G", "")))</f>
        <v>3</v>
      </c>
      <c r="AT886" s="239">
        <f>SUMPRODUCT(LEN($X886:$X889)-LEN(SUBSTITUTE($X886:$X889,"G", "")))</f>
        <v>0</v>
      </c>
      <c r="AU886" s="230">
        <f>SUMPRODUCT(LEN($W886:$W889)-LEN(SUBSTITUTE($W886:$W889,"G", "")))</f>
        <v>0</v>
      </c>
      <c r="AV886" s="233">
        <f>SUMPRODUCT(LEN($L886:$U889)-LEN(SUBSTITUTE($L886:$U889,"M", "")))</f>
        <v>0</v>
      </c>
      <c r="AW886" s="236">
        <f>SUMPRODUCT(LEN($X886:$X889)-LEN(SUBSTITUTE($X886:$X889,"M", "")))</f>
        <v>0</v>
      </c>
      <c r="AX886" s="230">
        <f>SUMPRODUCT(LEN($W886:$W889)-LEN(SUBSTITUTE($W886:$W889,"M", "")))</f>
        <v>0</v>
      </c>
      <c r="AY886" s="291">
        <f>SUMPRODUCT(LEN($AE886:$AE889)-LEN(SUBSTITUTE($AE886:$AE889,"S", "")))</f>
        <v>0</v>
      </c>
      <c r="AZ886" s="227">
        <f>SUMPRODUCT(LEN($AE886:$AE889)-LEN(SUBSTITUTE($AE886:$AE889,"F", "")))</f>
        <v>0</v>
      </c>
      <c r="BA886" s="227">
        <f>SUMPRODUCT(LEN($AE886:$AE889)-LEN(SUBSTITUTE($AE886:$AE889,"G", "")))</f>
        <v>0</v>
      </c>
      <c r="BB886" s="294">
        <f>SUMPRODUCT(LEN($AE886:$AE889)-LEN(SUBSTITUTE($AE886:$AE889,"M", "")))</f>
        <v>0</v>
      </c>
    </row>
    <row r="887" spans="2:62" ht="28.15" customHeight="1" thickBot="1" x14ac:dyDescent="0.25">
      <c r="B887" s="30"/>
      <c r="C887" s="243"/>
      <c r="D887" s="36"/>
      <c r="E887" s="35"/>
      <c r="F887" s="35"/>
      <c r="G887" s="34"/>
      <c r="H887" s="224"/>
      <c r="I887" s="247"/>
      <c r="J887" s="247"/>
      <c r="K887" s="247"/>
      <c r="L887" s="33" t="s">
        <v>123</v>
      </c>
      <c r="M887" s="32" t="s">
        <v>399</v>
      </c>
      <c r="N887" s="33" t="s">
        <v>122</v>
      </c>
      <c r="O887" s="32" t="s">
        <v>382</v>
      </c>
      <c r="P887" s="33" t="s">
        <v>120</v>
      </c>
      <c r="Q887" s="32" t="s">
        <v>382</v>
      </c>
      <c r="R887" s="33" t="s">
        <v>119</v>
      </c>
      <c r="S887" s="32" t="s">
        <v>132</v>
      </c>
      <c r="T887" s="33" t="s">
        <v>118</v>
      </c>
      <c r="U887" s="32" t="s">
        <v>124</v>
      </c>
      <c r="V887" s="33" t="s">
        <v>117</v>
      </c>
      <c r="W887" s="32"/>
      <c r="X887" s="33" t="s">
        <v>116</v>
      </c>
      <c r="Y887" s="32"/>
      <c r="Z887" s="33" t="s">
        <v>115</v>
      </c>
      <c r="AA887" s="32"/>
      <c r="AB887" s="31"/>
      <c r="AC887" s="32"/>
      <c r="AD887" s="31" t="s">
        <v>104</v>
      </c>
      <c r="AE887" s="23"/>
      <c r="AF887" s="251"/>
      <c r="AG887" s="251"/>
      <c r="AH887" s="22"/>
      <c r="AI887" s="11"/>
      <c r="AJ887" s="234"/>
      <c r="AK887" s="240"/>
      <c r="AL887" s="231"/>
      <c r="AM887" s="234"/>
      <c r="AN887" s="240"/>
      <c r="AO887" s="231"/>
      <c r="AP887" s="234"/>
      <c r="AQ887" s="240"/>
      <c r="AR887" s="231"/>
      <c r="AS887" s="234"/>
      <c r="AT887" s="240"/>
      <c r="AU887" s="231"/>
      <c r="AV887" s="234"/>
      <c r="AW887" s="237"/>
      <c r="AX887" s="231"/>
      <c r="AY887" s="292"/>
      <c r="AZ887" s="228"/>
      <c r="BA887" s="228"/>
      <c r="BB887" s="295"/>
    </row>
    <row r="888" spans="2:62" ht="28.15" customHeight="1" x14ac:dyDescent="0.2">
      <c r="B888" s="30"/>
      <c r="C888" s="244"/>
      <c r="D888" s="29"/>
      <c r="E888" s="28"/>
      <c r="F888" s="28"/>
      <c r="G888" s="27"/>
      <c r="H888" s="225"/>
      <c r="I888" s="248"/>
      <c r="J888" s="248"/>
      <c r="K888" s="248"/>
      <c r="L888" s="26" t="s">
        <v>114</v>
      </c>
      <c r="M888" s="25" t="s">
        <v>389</v>
      </c>
      <c r="N888" s="26" t="s">
        <v>112</v>
      </c>
      <c r="O888" s="25" t="s">
        <v>399</v>
      </c>
      <c r="P888" s="26" t="s">
        <v>111</v>
      </c>
      <c r="Q888" s="25" t="s">
        <v>186</v>
      </c>
      <c r="R888" s="26" t="s">
        <v>110</v>
      </c>
      <c r="S888" s="25" t="s">
        <v>186</v>
      </c>
      <c r="T888" s="26" t="s">
        <v>109</v>
      </c>
      <c r="U888" s="25" t="s">
        <v>121</v>
      </c>
      <c r="V888" s="26" t="s">
        <v>108</v>
      </c>
      <c r="W888" s="25"/>
      <c r="X888" s="26" t="s">
        <v>107</v>
      </c>
      <c r="Y888" s="25"/>
      <c r="Z888" s="26" t="s">
        <v>106</v>
      </c>
      <c r="AA888" s="25"/>
      <c r="AB888" s="24"/>
      <c r="AC888" s="25"/>
      <c r="AD888" s="24"/>
      <c r="AE888" s="23"/>
      <c r="AF888" s="251"/>
      <c r="AG888" s="251"/>
      <c r="AH888" s="22"/>
      <c r="AI888" s="11"/>
      <c r="AJ888" s="234"/>
      <c r="AK888" s="240"/>
      <c r="AL888" s="231"/>
      <c r="AM888" s="234"/>
      <c r="AN888" s="240"/>
      <c r="AO888" s="231"/>
      <c r="AP888" s="234"/>
      <c r="AQ888" s="240"/>
      <c r="AR888" s="231"/>
      <c r="AS888" s="234"/>
      <c r="AT888" s="240"/>
      <c r="AU888" s="231"/>
      <c r="AV888" s="234"/>
      <c r="AW888" s="237"/>
      <c r="AX888" s="231"/>
      <c r="AY888" s="292"/>
      <c r="AZ888" s="228"/>
      <c r="BA888" s="228"/>
      <c r="BB888" s="295"/>
    </row>
    <row r="889" spans="2:62" ht="28.15" customHeight="1" thickBot="1" x14ac:dyDescent="0.25">
      <c r="B889" s="30"/>
      <c r="C889" s="253"/>
      <c r="D889" s="51"/>
      <c r="E889" s="50"/>
      <c r="F889" s="50"/>
      <c r="G889" s="49"/>
      <c r="H889" s="226"/>
      <c r="I889" s="254"/>
      <c r="J889" s="254"/>
      <c r="K889" s="254"/>
      <c r="L889" s="48" t="s">
        <v>105</v>
      </c>
      <c r="M889" s="47" t="s">
        <v>132</v>
      </c>
      <c r="N889" s="48" t="s">
        <v>103</v>
      </c>
      <c r="O889" s="47" t="s">
        <v>186</v>
      </c>
      <c r="P889" s="48" t="s">
        <v>102</v>
      </c>
      <c r="Q889" s="47" t="s">
        <v>176</v>
      </c>
      <c r="R889" s="48" t="s">
        <v>101</v>
      </c>
      <c r="S889" s="47" t="s">
        <v>132</v>
      </c>
      <c r="T889" s="48">
        <v>20</v>
      </c>
      <c r="U889" s="47" t="s">
        <v>121</v>
      </c>
      <c r="V889" s="48" t="s">
        <v>100</v>
      </c>
      <c r="W889" s="47"/>
      <c r="X889" s="48" t="s">
        <v>99</v>
      </c>
      <c r="Y889" s="47"/>
      <c r="Z889" s="48" t="s">
        <v>98</v>
      </c>
      <c r="AA889" s="47"/>
      <c r="AB889" s="16"/>
      <c r="AC889" s="47"/>
      <c r="AD889" s="16"/>
      <c r="AE889" s="46"/>
      <c r="AF889" s="255"/>
      <c r="AG889" s="255"/>
      <c r="AH889" s="45"/>
      <c r="AI889" s="11"/>
      <c r="AJ889" s="235"/>
      <c r="AK889" s="241"/>
      <c r="AL889" s="232"/>
      <c r="AM889" s="235"/>
      <c r="AN889" s="241"/>
      <c r="AO889" s="232"/>
      <c r="AP889" s="235"/>
      <c r="AQ889" s="241"/>
      <c r="AR889" s="232"/>
      <c r="AS889" s="235"/>
      <c r="AT889" s="241"/>
      <c r="AU889" s="232"/>
      <c r="AV889" s="235"/>
      <c r="AW889" s="238"/>
      <c r="AX889" s="232"/>
      <c r="AY889" s="293"/>
      <c r="AZ889" s="229"/>
      <c r="BA889" s="229"/>
      <c r="BB889" s="296"/>
    </row>
    <row r="890" spans="2:62" ht="28.15" customHeight="1" x14ac:dyDescent="0.2">
      <c r="B890" s="30"/>
      <c r="C890" s="242">
        <v>3</v>
      </c>
      <c r="D890" s="44"/>
      <c r="E890" s="43"/>
      <c r="F890" s="43"/>
      <c r="G890" s="42"/>
      <c r="H890" s="223"/>
      <c r="I890" s="246">
        <v>109</v>
      </c>
      <c r="J890" s="246">
        <v>28</v>
      </c>
      <c r="K890" s="246">
        <v>8</v>
      </c>
      <c r="L890" s="41" t="s">
        <v>133</v>
      </c>
      <c r="M890" s="40" t="s">
        <v>132</v>
      </c>
      <c r="N890" s="41" t="s">
        <v>131</v>
      </c>
      <c r="O890" s="40" t="s">
        <v>968</v>
      </c>
      <c r="P890" s="41" t="s">
        <v>130</v>
      </c>
      <c r="Q890" s="40" t="s">
        <v>186</v>
      </c>
      <c r="R890" s="41" t="s">
        <v>129</v>
      </c>
      <c r="S890" s="40" t="s">
        <v>449</v>
      </c>
      <c r="T890" s="41" t="s">
        <v>128</v>
      </c>
      <c r="U890" s="40" t="s">
        <v>175</v>
      </c>
      <c r="V890" s="41" t="s">
        <v>127</v>
      </c>
      <c r="W890" s="40"/>
      <c r="X890" s="41" t="s">
        <v>126</v>
      </c>
      <c r="Y890" s="40"/>
      <c r="Z890" s="41" t="s">
        <v>125</v>
      </c>
      <c r="AA890" s="40"/>
      <c r="AB890" s="39"/>
      <c r="AC890" s="40"/>
      <c r="AD890" s="39" t="s">
        <v>967</v>
      </c>
      <c r="AE890" s="38"/>
      <c r="AF890" s="250">
        <v>7</v>
      </c>
      <c r="AG890" s="250"/>
      <c r="AH890" s="37"/>
      <c r="AI890" s="11"/>
      <c r="AJ890" s="233">
        <f>SUMPRODUCT(LEN($M890:$U893)-LEN(SUBSTITUTE($M890:$U893,"A", "")))</f>
        <v>33</v>
      </c>
      <c r="AK890" s="239">
        <f>SUMPRODUCT(LEN($X890:$X893)-LEN(SUBSTITUTE($X890:$X893,"A", "")))</f>
        <v>0</v>
      </c>
      <c r="AL890" s="230">
        <f>SUMPRODUCT(LEN($W890:$W893)-LEN(SUBSTITUTE($W890:$W893,"A", "")))</f>
        <v>0</v>
      </c>
      <c r="AM890" s="233">
        <f>SUMPRODUCT(LEN($M890:$U893)-LEN(SUBSTITUTE($M890:$U893,"S", "")))</f>
        <v>10</v>
      </c>
      <c r="AN890" s="239">
        <f>SUMPRODUCT(LEN($X890:$X893)-LEN(SUBSTITUTE($X890:$X893,"S", "")))</f>
        <v>0</v>
      </c>
      <c r="AO890" s="230">
        <f>SUMPRODUCT(LEN($W890:$W893)-LEN(SUBSTITUTE($W890:$W893,"S", "")))</f>
        <v>0</v>
      </c>
      <c r="AP890" s="233">
        <f>SUMPRODUCT(LEN($M890:$U893)-LEN(SUBSTITUTE($M890:$U893,"F", "")))</f>
        <v>3</v>
      </c>
      <c r="AQ890" s="239">
        <f>SUMPRODUCT(LEN($X890:$X893)-LEN(SUBSTITUTE($X890:$X893,"F", "")))</f>
        <v>0</v>
      </c>
      <c r="AR890" s="230">
        <f>SUMPRODUCT(LEN($W890:$W893)-LEN(SUBSTITUTE($W890:$W893,"F", "")))</f>
        <v>0</v>
      </c>
      <c r="AS890" s="233">
        <f>SUMPRODUCT(LEN($M890:$U893)-LEN(SUBSTITUTE($M890:$U893,"G", "")))</f>
        <v>5</v>
      </c>
      <c r="AT890" s="239">
        <f>SUMPRODUCT(LEN($X890:$X893)-LEN(SUBSTITUTE($X890:$X893,"G", "")))</f>
        <v>0</v>
      </c>
      <c r="AU890" s="230">
        <f>SUMPRODUCT(LEN($W890:$W893)-LEN(SUBSTITUTE($W890:$W893,"G", "")))</f>
        <v>0</v>
      </c>
      <c r="AV890" s="233">
        <f>SUMPRODUCT(LEN($L890:$U893)-LEN(SUBSTITUTE($L890:$U893,"M", "")))</f>
        <v>0</v>
      </c>
      <c r="AW890" s="236">
        <f>SUMPRODUCT(LEN($X890:$X893)-LEN(SUBSTITUTE($X890:$X893,"M", "")))</f>
        <v>0</v>
      </c>
      <c r="AX890" s="230">
        <f>SUMPRODUCT(LEN($W890:$W893)-LEN(SUBSTITUTE($W890:$W893,"M", "")))</f>
        <v>0</v>
      </c>
      <c r="AY890" s="291">
        <f>SUMPRODUCT(LEN($AE890:$AE893)-LEN(SUBSTITUTE($AE890:$AE893,"S", "")))</f>
        <v>0</v>
      </c>
      <c r="AZ890" s="227">
        <f>SUMPRODUCT(LEN($AE890:$AE893)-LEN(SUBSTITUTE($AE890:$AE893,"F", "")))</f>
        <v>0</v>
      </c>
      <c r="BA890" s="227">
        <f>SUMPRODUCT(LEN($AE890:$AE893)-LEN(SUBSTITUTE($AE890:$AE893,"G", "")))</f>
        <v>0</v>
      </c>
      <c r="BB890" s="294">
        <f>SUMPRODUCT(LEN($AE890:$AE893)-LEN(SUBSTITUTE($AE890:$AE893,"M", "")))</f>
        <v>0</v>
      </c>
    </row>
    <row r="891" spans="2:62" ht="28.15" customHeight="1" thickBot="1" x14ac:dyDescent="0.25">
      <c r="B891" s="30"/>
      <c r="C891" s="243"/>
      <c r="D891" s="36"/>
      <c r="E891" s="35"/>
      <c r="F891" s="35"/>
      <c r="G891" s="34"/>
      <c r="H891" s="224"/>
      <c r="I891" s="247"/>
      <c r="J891" s="247"/>
      <c r="K891" s="247"/>
      <c r="L891" s="33" t="s">
        <v>123</v>
      </c>
      <c r="M891" s="32" t="s">
        <v>399</v>
      </c>
      <c r="N891" s="33" t="s">
        <v>122</v>
      </c>
      <c r="O891" s="32" t="s">
        <v>186</v>
      </c>
      <c r="P891" s="33" t="s">
        <v>120</v>
      </c>
      <c r="Q891" s="32" t="s">
        <v>132</v>
      </c>
      <c r="R891" s="33" t="s">
        <v>119</v>
      </c>
      <c r="S891" s="32" t="s">
        <v>188</v>
      </c>
      <c r="T891" s="33" t="s">
        <v>118</v>
      </c>
      <c r="U891" s="32" t="s">
        <v>104</v>
      </c>
      <c r="V891" s="33" t="s">
        <v>117</v>
      </c>
      <c r="W891" s="32"/>
      <c r="X891" s="33" t="s">
        <v>116</v>
      </c>
      <c r="Y891" s="32"/>
      <c r="Z891" s="33" t="s">
        <v>115</v>
      </c>
      <c r="AA891" s="32"/>
      <c r="AB891" s="31"/>
      <c r="AC891" s="32"/>
      <c r="AD891" s="31"/>
      <c r="AE891" s="23"/>
      <c r="AF891" s="251"/>
      <c r="AG891" s="251"/>
      <c r="AH891" s="22"/>
      <c r="AI891" s="11"/>
      <c r="AJ891" s="234"/>
      <c r="AK891" s="240"/>
      <c r="AL891" s="231"/>
      <c r="AM891" s="234"/>
      <c r="AN891" s="240"/>
      <c r="AO891" s="231"/>
      <c r="AP891" s="234"/>
      <c r="AQ891" s="240"/>
      <c r="AR891" s="231"/>
      <c r="AS891" s="234"/>
      <c r="AT891" s="240"/>
      <c r="AU891" s="231"/>
      <c r="AV891" s="234"/>
      <c r="AW891" s="237"/>
      <c r="AX891" s="231"/>
      <c r="AY891" s="292"/>
      <c r="AZ891" s="228"/>
      <c r="BA891" s="228"/>
      <c r="BB891" s="295"/>
    </row>
    <row r="892" spans="2:62" ht="28.15" customHeight="1" x14ac:dyDescent="0.2">
      <c r="B892" s="30"/>
      <c r="C892" s="244"/>
      <c r="D892" s="29"/>
      <c r="E892" s="28"/>
      <c r="F892" s="28"/>
      <c r="G892" s="27"/>
      <c r="H892" s="225"/>
      <c r="I892" s="248"/>
      <c r="J892" s="248"/>
      <c r="K892" s="248"/>
      <c r="L892" s="26" t="s">
        <v>114</v>
      </c>
      <c r="M892" s="25" t="s">
        <v>132</v>
      </c>
      <c r="N892" s="26" t="s">
        <v>112</v>
      </c>
      <c r="O892" s="25" t="s">
        <v>132</v>
      </c>
      <c r="P892" s="26" t="s">
        <v>111</v>
      </c>
      <c r="Q892" s="25" t="s">
        <v>809</v>
      </c>
      <c r="R892" s="26" t="s">
        <v>110</v>
      </c>
      <c r="S892" s="25" t="s">
        <v>113</v>
      </c>
      <c r="T892" s="26" t="s">
        <v>109</v>
      </c>
      <c r="U892" s="25" t="s">
        <v>121</v>
      </c>
      <c r="V892" s="26" t="s">
        <v>108</v>
      </c>
      <c r="W892" s="25"/>
      <c r="X892" s="26" t="s">
        <v>107</v>
      </c>
      <c r="Y892" s="25"/>
      <c r="Z892" s="26" t="s">
        <v>106</v>
      </c>
      <c r="AA892" s="25"/>
      <c r="AB892" s="24"/>
      <c r="AC892" s="25"/>
      <c r="AD892" s="24"/>
      <c r="AE892" s="23"/>
      <c r="AF892" s="251"/>
      <c r="AG892" s="251"/>
      <c r="AH892" s="22"/>
      <c r="AI892" s="11"/>
      <c r="AJ892" s="234"/>
      <c r="AK892" s="240"/>
      <c r="AL892" s="231"/>
      <c r="AM892" s="234"/>
      <c r="AN892" s="240"/>
      <c r="AO892" s="231"/>
      <c r="AP892" s="234"/>
      <c r="AQ892" s="240"/>
      <c r="AR892" s="231"/>
      <c r="AS892" s="234"/>
      <c r="AT892" s="240"/>
      <c r="AU892" s="231"/>
      <c r="AV892" s="234"/>
      <c r="AW892" s="237"/>
      <c r="AX892" s="231"/>
      <c r="AY892" s="292"/>
      <c r="AZ892" s="228"/>
      <c r="BA892" s="228"/>
      <c r="BB892" s="295"/>
    </row>
    <row r="893" spans="2:62" ht="28.15" customHeight="1" thickBot="1" x14ac:dyDescent="0.25">
      <c r="B893" s="21"/>
      <c r="C893" s="245"/>
      <c r="D893" s="20"/>
      <c r="E893" s="19"/>
      <c r="F893" s="19"/>
      <c r="G893" s="18"/>
      <c r="H893" s="226"/>
      <c r="I893" s="249"/>
      <c r="J893" s="249"/>
      <c r="K893" s="249"/>
      <c r="L893" s="17" t="s">
        <v>105</v>
      </c>
      <c r="M893" s="15" t="s">
        <v>399</v>
      </c>
      <c r="N893" s="17" t="s">
        <v>103</v>
      </c>
      <c r="O893" s="15" t="s">
        <v>186</v>
      </c>
      <c r="P893" s="17" t="s">
        <v>102</v>
      </c>
      <c r="Q893" s="15" t="s">
        <v>403</v>
      </c>
      <c r="R893" s="17" t="s">
        <v>101</v>
      </c>
      <c r="S893" s="15" t="s">
        <v>175</v>
      </c>
      <c r="T893" s="17">
        <v>20</v>
      </c>
      <c r="U893" s="15" t="s">
        <v>121</v>
      </c>
      <c r="V893" s="17" t="s">
        <v>100</v>
      </c>
      <c r="W893" s="15"/>
      <c r="X893" s="17" t="s">
        <v>99</v>
      </c>
      <c r="Y893" s="15"/>
      <c r="Z893" s="17" t="s">
        <v>98</v>
      </c>
      <c r="AA893" s="15"/>
      <c r="AB893" s="16"/>
      <c r="AC893" s="15"/>
      <c r="AD893" s="14"/>
      <c r="AE893" s="13"/>
      <c r="AF893" s="252"/>
      <c r="AG893" s="252"/>
      <c r="AH893" s="12"/>
      <c r="AI893" s="11"/>
      <c r="AJ893" s="235"/>
      <c r="AK893" s="241"/>
      <c r="AL893" s="232"/>
      <c r="AM893" s="235"/>
      <c r="AN893" s="241"/>
      <c r="AO893" s="232"/>
      <c r="AP893" s="235"/>
      <c r="AQ893" s="241"/>
      <c r="AR893" s="232"/>
      <c r="AS893" s="235"/>
      <c r="AT893" s="241"/>
      <c r="AU893" s="232"/>
      <c r="AV893" s="235"/>
      <c r="AW893" s="238"/>
      <c r="AX893" s="232"/>
      <c r="AY893" s="293"/>
      <c r="AZ893" s="229"/>
      <c r="BA893" s="229"/>
      <c r="BB893" s="296"/>
    </row>
    <row r="894" spans="2:62" ht="85.9" customHeight="1" thickTop="1" thickBot="1" x14ac:dyDescent="0.35">
      <c r="B894" s="105" t="s">
        <v>174</v>
      </c>
      <c r="C894" s="95" t="s">
        <v>173</v>
      </c>
      <c r="D894" s="100" t="s">
        <v>172</v>
      </c>
      <c r="E894" s="104" t="s">
        <v>171</v>
      </c>
      <c r="F894" s="103"/>
      <c r="G894" s="102"/>
      <c r="H894" s="101" t="s">
        <v>170</v>
      </c>
      <c r="I894" s="100" t="s">
        <v>96</v>
      </c>
      <c r="J894" s="100" t="s">
        <v>169</v>
      </c>
      <c r="K894" s="100" t="s">
        <v>97</v>
      </c>
      <c r="L894" s="256" t="s">
        <v>168</v>
      </c>
      <c r="M894" s="262"/>
      <c r="N894" s="256" t="s">
        <v>167</v>
      </c>
      <c r="O894" s="262"/>
      <c r="P894" s="256" t="s">
        <v>167</v>
      </c>
      <c r="Q894" s="257"/>
      <c r="R894" s="256" t="s">
        <v>167</v>
      </c>
      <c r="S894" s="257"/>
      <c r="T894" s="256" t="s">
        <v>167</v>
      </c>
      <c r="U894" s="257"/>
      <c r="V894" s="256" t="s">
        <v>167</v>
      </c>
      <c r="W894" s="257"/>
      <c r="X894" s="256" t="s">
        <v>167</v>
      </c>
      <c r="Y894" s="257"/>
      <c r="Z894" s="256" t="s">
        <v>167</v>
      </c>
      <c r="AA894" s="257"/>
      <c r="AB894" s="261" t="s">
        <v>166</v>
      </c>
      <c r="AC894" s="257"/>
      <c r="AD894" s="101" t="s">
        <v>165</v>
      </c>
      <c r="AE894" s="101" t="s">
        <v>164</v>
      </c>
      <c r="AF894" s="100" t="s">
        <v>163</v>
      </c>
      <c r="AG894" s="100" t="s">
        <v>162</v>
      </c>
      <c r="AH894" s="99" t="s">
        <v>161</v>
      </c>
      <c r="AI894" s="98"/>
      <c r="AJ894" s="96" t="s">
        <v>160</v>
      </c>
      <c r="AK894" s="95" t="s">
        <v>159</v>
      </c>
      <c r="AL894" s="94" t="s">
        <v>158</v>
      </c>
      <c r="AM894" s="96" t="s">
        <v>157</v>
      </c>
      <c r="AN894" s="95" t="s">
        <v>156</v>
      </c>
      <c r="AO894" s="94" t="s">
        <v>155</v>
      </c>
      <c r="AP894" s="96" t="s">
        <v>154</v>
      </c>
      <c r="AQ894" s="95" t="s">
        <v>153</v>
      </c>
      <c r="AR894" s="97" t="s">
        <v>152</v>
      </c>
      <c r="AS894" s="96" t="s">
        <v>151</v>
      </c>
      <c r="AT894" s="95" t="s">
        <v>150</v>
      </c>
      <c r="AU894" s="94" t="s">
        <v>149</v>
      </c>
      <c r="AV894" s="96" t="s">
        <v>148</v>
      </c>
      <c r="AW894" s="95" t="s">
        <v>147</v>
      </c>
      <c r="AX894" s="94" t="s">
        <v>146</v>
      </c>
      <c r="AY894" s="93" t="s">
        <v>145</v>
      </c>
      <c r="AZ894" s="92" t="s">
        <v>144</v>
      </c>
      <c r="BA894" s="92" t="s">
        <v>143</v>
      </c>
      <c r="BB894" s="91" t="s">
        <v>142</v>
      </c>
    </row>
    <row r="895" spans="2:62" ht="48" thickBot="1" x14ac:dyDescent="0.3">
      <c r="B895" s="90" t="s">
        <v>182</v>
      </c>
      <c r="C895" s="89"/>
      <c r="D895" s="88">
        <v>208</v>
      </c>
      <c r="E895" s="258"/>
      <c r="F895" s="259"/>
      <c r="G895" s="260"/>
      <c r="H895" s="87" t="s">
        <v>140</v>
      </c>
      <c r="I895" s="86"/>
      <c r="J895" s="86"/>
      <c r="K895" s="85"/>
      <c r="L895" s="84"/>
      <c r="M895" s="81"/>
      <c r="N895" s="84"/>
      <c r="O895" s="81"/>
      <c r="P895" s="84"/>
      <c r="Q895" s="81"/>
      <c r="R895" s="84"/>
      <c r="S895" s="81"/>
      <c r="T895" s="84"/>
      <c r="U895" s="81"/>
      <c r="V895" s="84"/>
      <c r="W895" s="81"/>
      <c r="X895" s="84"/>
      <c r="Y895" s="81"/>
      <c r="Z895" s="84"/>
      <c r="AA895" s="83"/>
      <c r="AB895" s="82" t="s">
        <v>139</v>
      </c>
      <c r="AC895" s="81"/>
      <c r="AD895" s="81"/>
      <c r="AE895" s="81"/>
      <c r="AF895" s="80"/>
      <c r="AG895" s="80"/>
      <c r="AH895" s="60"/>
      <c r="AI895" s="79" t="s">
        <v>138</v>
      </c>
      <c r="AJ895" s="78">
        <f t="shared" ref="AJ895:BB895" si="118">SUM(AJ897:AJ908)</f>
        <v>126</v>
      </c>
      <c r="AK895" s="77">
        <f t="shared" si="118"/>
        <v>0</v>
      </c>
      <c r="AL895" s="76">
        <f t="shared" si="118"/>
        <v>2</v>
      </c>
      <c r="AM895" s="78">
        <f t="shared" si="118"/>
        <v>29</v>
      </c>
      <c r="AN895" s="77">
        <f t="shared" si="118"/>
        <v>0</v>
      </c>
      <c r="AO895" s="76">
        <f t="shared" si="118"/>
        <v>3</v>
      </c>
      <c r="AP895" s="78">
        <f t="shared" si="118"/>
        <v>0</v>
      </c>
      <c r="AQ895" s="77">
        <f t="shared" si="118"/>
        <v>0</v>
      </c>
      <c r="AR895" s="76">
        <f t="shared" si="118"/>
        <v>0</v>
      </c>
      <c r="AS895" s="78">
        <f t="shared" si="118"/>
        <v>12</v>
      </c>
      <c r="AT895" s="77">
        <f t="shared" si="118"/>
        <v>0</v>
      </c>
      <c r="AU895" s="76">
        <f t="shared" si="118"/>
        <v>0</v>
      </c>
      <c r="AV895" s="78">
        <f t="shared" si="118"/>
        <v>0</v>
      </c>
      <c r="AW895" s="77">
        <f t="shared" si="118"/>
        <v>0</v>
      </c>
      <c r="AX895" s="76">
        <f t="shared" si="118"/>
        <v>0</v>
      </c>
      <c r="AY895" s="75">
        <f t="shared" si="118"/>
        <v>0</v>
      </c>
      <c r="AZ895" s="74">
        <f t="shared" si="118"/>
        <v>0</v>
      </c>
      <c r="BA895" s="74">
        <f t="shared" si="118"/>
        <v>1</v>
      </c>
      <c r="BB895" s="73">
        <f t="shared" si="118"/>
        <v>0</v>
      </c>
      <c r="BC895" s="72" t="s">
        <v>137</v>
      </c>
      <c r="BF895" s="5">
        <f>SUM(AJ895:AL895)/$BG$5</f>
        <v>42.666666666666664</v>
      </c>
      <c r="BG895" s="5">
        <f>SUM(AM895:AO895,AY895)/$BG$5</f>
        <v>10.666666666666666</v>
      </c>
      <c r="BH895" s="5">
        <f>SUM(AP895:AR895,AZ895)/$BG$5</f>
        <v>0</v>
      </c>
      <c r="BI895" s="5">
        <f>SUM(AS895:AU895,BA895)/$BG$5</f>
        <v>4.333333333333333</v>
      </c>
      <c r="BJ895" s="5">
        <f>SUM(AV895:AX895,BB895)/$BG$5</f>
        <v>0</v>
      </c>
    </row>
    <row r="896" spans="2:62" ht="37.5" thickBot="1" x14ac:dyDescent="0.3">
      <c r="B896" s="71"/>
      <c r="C896" s="70"/>
      <c r="D896" s="69"/>
      <c r="E896" s="68"/>
      <c r="F896" s="68"/>
      <c r="G896" s="67"/>
      <c r="H896" s="66"/>
      <c r="I896" s="64"/>
      <c r="J896" s="64"/>
      <c r="K896" s="65"/>
      <c r="L896" s="64"/>
      <c r="M896" s="62"/>
      <c r="N896" s="64"/>
      <c r="O896" s="62"/>
      <c r="P896" s="64"/>
      <c r="Q896" s="62"/>
      <c r="R896" s="64"/>
      <c r="S896" s="62"/>
      <c r="T896" s="64"/>
      <c r="U896" s="62"/>
      <c r="V896" s="64"/>
      <c r="W896" s="62"/>
      <c r="X896" s="64"/>
      <c r="Y896" s="62"/>
      <c r="Z896" s="64"/>
      <c r="AA896" s="62"/>
      <c r="AB896" s="63"/>
      <c r="AC896" s="62"/>
      <c r="AD896" s="62"/>
      <c r="AE896" s="62"/>
      <c r="AF896" s="61"/>
      <c r="AG896" s="61"/>
      <c r="AH896" s="60"/>
      <c r="AI896" s="59" t="s">
        <v>136</v>
      </c>
      <c r="AJ896" s="58">
        <f t="shared" ref="AJ896:BB896" si="119">AJ895/3</f>
        <v>42</v>
      </c>
      <c r="AK896" s="57">
        <f t="shared" si="119"/>
        <v>0</v>
      </c>
      <c r="AL896" s="56">
        <f t="shared" si="119"/>
        <v>0.66666666666666663</v>
      </c>
      <c r="AM896" s="58">
        <f t="shared" si="119"/>
        <v>9.6666666666666661</v>
      </c>
      <c r="AN896" s="57">
        <f t="shared" si="119"/>
        <v>0</v>
      </c>
      <c r="AO896" s="56">
        <f t="shared" si="119"/>
        <v>1</v>
      </c>
      <c r="AP896" s="58">
        <f t="shared" si="119"/>
        <v>0</v>
      </c>
      <c r="AQ896" s="57">
        <f t="shared" si="119"/>
        <v>0</v>
      </c>
      <c r="AR896" s="56">
        <f t="shared" si="119"/>
        <v>0</v>
      </c>
      <c r="AS896" s="58">
        <f t="shared" si="119"/>
        <v>4</v>
      </c>
      <c r="AT896" s="57">
        <f t="shared" si="119"/>
        <v>0</v>
      </c>
      <c r="AU896" s="56">
        <f t="shared" si="119"/>
        <v>0</v>
      </c>
      <c r="AV896" s="58">
        <f t="shared" si="119"/>
        <v>0</v>
      </c>
      <c r="AW896" s="57">
        <f t="shared" si="119"/>
        <v>0</v>
      </c>
      <c r="AX896" s="56">
        <f t="shared" si="119"/>
        <v>0</v>
      </c>
      <c r="AY896" s="55">
        <f t="shared" si="119"/>
        <v>0</v>
      </c>
      <c r="AZ896" s="54">
        <f t="shared" si="119"/>
        <v>0</v>
      </c>
      <c r="BA896" s="54">
        <f t="shared" si="119"/>
        <v>0.33333333333333331</v>
      </c>
      <c r="BB896" s="53">
        <f t="shared" si="119"/>
        <v>0</v>
      </c>
      <c r="BC896" s="52" t="s">
        <v>135</v>
      </c>
    </row>
    <row r="897" spans="2:62" ht="28.15" customHeight="1" x14ac:dyDescent="0.2">
      <c r="B897" s="30"/>
      <c r="C897" s="242">
        <v>1</v>
      </c>
      <c r="D897" s="44"/>
      <c r="E897" s="43"/>
      <c r="F897" s="43"/>
      <c r="G897" s="42"/>
      <c r="H897" s="223" t="s">
        <v>183</v>
      </c>
      <c r="I897" s="246">
        <v>106</v>
      </c>
      <c r="J897" s="246">
        <v>28</v>
      </c>
      <c r="K897" s="246">
        <v>7</v>
      </c>
      <c r="L897" s="41" t="s">
        <v>133</v>
      </c>
      <c r="M897" s="40" t="s">
        <v>614</v>
      </c>
      <c r="N897" s="41" t="s">
        <v>131</v>
      </c>
      <c r="O897" s="40" t="s">
        <v>132</v>
      </c>
      <c r="P897" s="41" t="s">
        <v>130</v>
      </c>
      <c r="Q897" s="40" t="s">
        <v>132</v>
      </c>
      <c r="R897" s="41" t="s">
        <v>129</v>
      </c>
      <c r="S897" s="40" t="s">
        <v>389</v>
      </c>
      <c r="T897" s="41" t="s">
        <v>128</v>
      </c>
      <c r="U897" s="40" t="s">
        <v>175</v>
      </c>
      <c r="V897" s="41" t="s">
        <v>127</v>
      </c>
      <c r="W897" s="40" t="s">
        <v>121</v>
      </c>
      <c r="X897" s="41" t="s">
        <v>126</v>
      </c>
      <c r="Y897" s="40"/>
      <c r="Z897" s="41" t="s">
        <v>125</v>
      </c>
      <c r="AA897" s="40"/>
      <c r="AB897" s="39"/>
      <c r="AC897" s="40"/>
      <c r="AD897" s="39" t="s">
        <v>104</v>
      </c>
      <c r="AE897" s="38" t="s">
        <v>414</v>
      </c>
      <c r="AF897" s="250"/>
      <c r="AG897" s="250"/>
      <c r="AH897" s="37"/>
      <c r="AI897" s="11"/>
      <c r="AJ897" s="233">
        <f>SUMPRODUCT(LEN($M897:$U900)-LEN(SUBSTITUTE($M897:$U900,"A", "")))</f>
        <v>36</v>
      </c>
      <c r="AK897" s="239">
        <f>SUMPRODUCT(LEN($X897:$X900)-LEN(SUBSTITUTE($X897:$X900,"A", "")))</f>
        <v>0</v>
      </c>
      <c r="AL897" s="230">
        <f>SUMPRODUCT(LEN($W897:$W900)-LEN(SUBSTITUTE($W897:$W900,"A", "")))</f>
        <v>0</v>
      </c>
      <c r="AM897" s="233">
        <f>SUMPRODUCT(LEN($M897:$U900)-LEN(SUBSTITUTE($M897:$U900,"S", "")))</f>
        <v>13</v>
      </c>
      <c r="AN897" s="239">
        <f>SUMPRODUCT(LEN($X897:$X900)-LEN(SUBSTITUTE($X897:$X900,"S", "")))</f>
        <v>0</v>
      </c>
      <c r="AO897" s="230">
        <f>SUMPRODUCT(LEN($W897:$W900)-LEN(SUBSTITUTE($W897:$W900,"S", "")))</f>
        <v>1</v>
      </c>
      <c r="AP897" s="233">
        <f>SUMPRODUCT(LEN($M897:$U900)-LEN(SUBSTITUTE($M897:$U900,"F", "")))</f>
        <v>0</v>
      </c>
      <c r="AQ897" s="239">
        <f>SUMPRODUCT(LEN($X897:$X900)-LEN(SUBSTITUTE($X897:$X900,"F", "")))</f>
        <v>0</v>
      </c>
      <c r="AR897" s="230">
        <f>SUMPRODUCT(LEN($W897:$W900)-LEN(SUBSTITUTE($W897:$W900,"F", "")))</f>
        <v>0</v>
      </c>
      <c r="AS897" s="233">
        <f>SUMPRODUCT(LEN($M897:$U900)-LEN(SUBSTITUTE($M897:$U900,"G", "")))</f>
        <v>8</v>
      </c>
      <c r="AT897" s="239">
        <f>SUMPRODUCT(LEN($X897:$X900)-LEN(SUBSTITUTE($X897:$X900,"G", "")))</f>
        <v>0</v>
      </c>
      <c r="AU897" s="230">
        <f>SUMPRODUCT(LEN($W897:$W900)-LEN(SUBSTITUTE($W897:$W900,"G", "")))</f>
        <v>0</v>
      </c>
      <c r="AV897" s="233">
        <f>SUMPRODUCT(LEN($L897:$U900)-LEN(SUBSTITUTE($L897:$U900,"M", "")))</f>
        <v>0</v>
      </c>
      <c r="AW897" s="236">
        <f>SUMPRODUCT(LEN($X897:$X900)-LEN(SUBSTITUTE($X897:$X900,"M", "")))</f>
        <v>0</v>
      </c>
      <c r="AX897" s="230">
        <f>SUMPRODUCT(LEN($W897:$W900)-LEN(SUBSTITUTE($W897:$W900,"M", "")))</f>
        <v>0</v>
      </c>
      <c r="AY897" s="291">
        <f>SUMPRODUCT(LEN($AE897:$AE900)-LEN(SUBSTITUTE($AE897:$AE900,"S", "")))</f>
        <v>0</v>
      </c>
      <c r="AZ897" s="227">
        <f>SUMPRODUCT(LEN($AE897:$AE900)-LEN(SUBSTITUTE($AE897:$AE900,"F", "")))</f>
        <v>0</v>
      </c>
      <c r="BA897" s="227">
        <f>SUMPRODUCT(LEN($AE897:$AE900)-LEN(SUBSTITUTE($AE897:$AE900,"G", "")))</f>
        <v>1</v>
      </c>
      <c r="BB897" s="294">
        <f>SUMPRODUCT(LEN($AE897:$AE900)-LEN(SUBSTITUTE($AE897:$AE900,"M", "")))</f>
        <v>0</v>
      </c>
    </row>
    <row r="898" spans="2:62" ht="28.15" customHeight="1" thickBot="1" x14ac:dyDescent="0.25">
      <c r="B898" s="30"/>
      <c r="C898" s="243"/>
      <c r="D898" s="36"/>
      <c r="E898" s="35"/>
      <c r="F898" s="35"/>
      <c r="G898" s="34"/>
      <c r="H898" s="224"/>
      <c r="I898" s="247"/>
      <c r="J898" s="247"/>
      <c r="K898" s="247"/>
      <c r="L898" s="33" t="s">
        <v>123</v>
      </c>
      <c r="M898" s="32" t="s">
        <v>399</v>
      </c>
      <c r="N898" s="33" t="s">
        <v>122</v>
      </c>
      <c r="O898" s="32" t="s">
        <v>417</v>
      </c>
      <c r="P898" s="33" t="s">
        <v>120</v>
      </c>
      <c r="Q898" s="32" t="s">
        <v>525</v>
      </c>
      <c r="R898" s="33" t="s">
        <v>119</v>
      </c>
      <c r="S898" s="32" t="s">
        <v>382</v>
      </c>
      <c r="T898" s="33" t="s">
        <v>118</v>
      </c>
      <c r="U898" s="32" t="s">
        <v>113</v>
      </c>
      <c r="V898" s="33" t="s">
        <v>117</v>
      </c>
      <c r="W898" s="32"/>
      <c r="X898" s="33" t="s">
        <v>116</v>
      </c>
      <c r="Y898" s="32"/>
      <c r="Z898" s="33" t="s">
        <v>115</v>
      </c>
      <c r="AA898" s="32"/>
      <c r="AB898" s="31"/>
      <c r="AC898" s="32"/>
      <c r="AD898" s="31"/>
      <c r="AE898" s="23"/>
      <c r="AF898" s="251"/>
      <c r="AG898" s="251"/>
      <c r="AH898" s="22"/>
      <c r="AI898" s="11"/>
      <c r="AJ898" s="234"/>
      <c r="AK898" s="240"/>
      <c r="AL898" s="231"/>
      <c r="AM898" s="234"/>
      <c r="AN898" s="240"/>
      <c r="AO898" s="231"/>
      <c r="AP898" s="234"/>
      <c r="AQ898" s="240"/>
      <c r="AR898" s="231"/>
      <c r="AS898" s="234"/>
      <c r="AT898" s="240"/>
      <c r="AU898" s="231"/>
      <c r="AV898" s="234"/>
      <c r="AW898" s="237"/>
      <c r="AX898" s="231"/>
      <c r="AY898" s="292"/>
      <c r="AZ898" s="228"/>
      <c r="BA898" s="228"/>
      <c r="BB898" s="295"/>
    </row>
    <row r="899" spans="2:62" ht="28.15" customHeight="1" x14ac:dyDescent="0.2">
      <c r="B899" s="30"/>
      <c r="C899" s="244"/>
      <c r="D899" s="29"/>
      <c r="E899" s="28"/>
      <c r="F899" s="28"/>
      <c r="G899" s="27"/>
      <c r="H899" s="225">
        <v>213</v>
      </c>
      <c r="I899" s="248"/>
      <c r="J899" s="248"/>
      <c r="K899" s="248"/>
      <c r="L899" s="26" t="s">
        <v>114</v>
      </c>
      <c r="M899" s="25" t="s">
        <v>132</v>
      </c>
      <c r="N899" s="26" t="s">
        <v>112</v>
      </c>
      <c r="O899" s="25" t="s">
        <v>377</v>
      </c>
      <c r="P899" s="26" t="s">
        <v>111</v>
      </c>
      <c r="Q899" s="25" t="s">
        <v>444</v>
      </c>
      <c r="R899" s="26" t="s">
        <v>110</v>
      </c>
      <c r="S899" s="25" t="s">
        <v>178</v>
      </c>
      <c r="T899" s="26" t="s">
        <v>109</v>
      </c>
      <c r="U899" s="25" t="s">
        <v>121</v>
      </c>
      <c r="V899" s="26" t="s">
        <v>108</v>
      </c>
      <c r="W899" s="25"/>
      <c r="X899" s="26" t="s">
        <v>107</v>
      </c>
      <c r="Y899" s="25"/>
      <c r="Z899" s="26" t="s">
        <v>106</v>
      </c>
      <c r="AA899" s="25"/>
      <c r="AB899" s="24"/>
      <c r="AC899" s="25"/>
      <c r="AD899" s="24"/>
      <c r="AE899" s="23"/>
      <c r="AF899" s="251"/>
      <c r="AG899" s="251"/>
      <c r="AH899" s="22"/>
      <c r="AI899" s="11"/>
      <c r="AJ899" s="234"/>
      <c r="AK899" s="240"/>
      <c r="AL899" s="231"/>
      <c r="AM899" s="234"/>
      <c r="AN899" s="240"/>
      <c r="AO899" s="231"/>
      <c r="AP899" s="234"/>
      <c r="AQ899" s="240"/>
      <c r="AR899" s="231"/>
      <c r="AS899" s="234"/>
      <c r="AT899" s="240"/>
      <c r="AU899" s="231"/>
      <c r="AV899" s="234"/>
      <c r="AW899" s="237"/>
      <c r="AX899" s="231"/>
      <c r="AY899" s="292"/>
      <c r="AZ899" s="228"/>
      <c r="BA899" s="228"/>
      <c r="BB899" s="295"/>
    </row>
    <row r="900" spans="2:62" ht="28.15" customHeight="1" thickBot="1" x14ac:dyDescent="0.25">
      <c r="B900" s="30"/>
      <c r="C900" s="253"/>
      <c r="D900" s="51"/>
      <c r="E900" s="50"/>
      <c r="F900" s="50"/>
      <c r="G900" s="49"/>
      <c r="H900" s="226"/>
      <c r="I900" s="254"/>
      <c r="J900" s="254"/>
      <c r="K900" s="254"/>
      <c r="L900" s="48" t="s">
        <v>105</v>
      </c>
      <c r="M900" s="47" t="s">
        <v>186</v>
      </c>
      <c r="N900" s="48" t="s">
        <v>103</v>
      </c>
      <c r="O900" s="47" t="s">
        <v>377</v>
      </c>
      <c r="P900" s="48" t="s">
        <v>102</v>
      </c>
      <c r="Q900" s="47" t="s">
        <v>389</v>
      </c>
      <c r="R900" s="48" t="s">
        <v>101</v>
      </c>
      <c r="S900" s="47" t="s">
        <v>195</v>
      </c>
      <c r="T900" s="48">
        <v>20</v>
      </c>
      <c r="U900" s="47" t="s">
        <v>121</v>
      </c>
      <c r="V900" s="48" t="s">
        <v>100</v>
      </c>
      <c r="W900" s="47"/>
      <c r="X900" s="48" t="s">
        <v>99</v>
      </c>
      <c r="Y900" s="47"/>
      <c r="Z900" s="48" t="s">
        <v>98</v>
      </c>
      <c r="AA900" s="47"/>
      <c r="AB900" s="16"/>
      <c r="AC900" s="47"/>
      <c r="AD900" s="16"/>
      <c r="AE900" s="46"/>
      <c r="AF900" s="255"/>
      <c r="AG900" s="255"/>
      <c r="AH900" s="45"/>
      <c r="AI900" s="11"/>
      <c r="AJ900" s="235"/>
      <c r="AK900" s="241"/>
      <c r="AL900" s="232"/>
      <c r="AM900" s="235"/>
      <c r="AN900" s="241"/>
      <c r="AO900" s="232"/>
      <c r="AP900" s="235"/>
      <c r="AQ900" s="241"/>
      <c r="AR900" s="232"/>
      <c r="AS900" s="235"/>
      <c r="AT900" s="241"/>
      <c r="AU900" s="232"/>
      <c r="AV900" s="235"/>
      <c r="AW900" s="238"/>
      <c r="AX900" s="232"/>
      <c r="AY900" s="293"/>
      <c r="AZ900" s="229"/>
      <c r="BA900" s="229"/>
      <c r="BB900" s="296"/>
    </row>
    <row r="901" spans="2:62" ht="28.15" customHeight="1" x14ac:dyDescent="0.2">
      <c r="B901" s="30"/>
      <c r="C901" s="242">
        <v>2</v>
      </c>
      <c r="D901" s="44"/>
      <c r="E901" s="43"/>
      <c r="F901" s="43"/>
      <c r="G901" s="42"/>
      <c r="H901" s="223"/>
      <c r="I901" s="246">
        <v>104</v>
      </c>
      <c r="J901" s="246">
        <v>27</v>
      </c>
      <c r="K901" s="246">
        <v>8</v>
      </c>
      <c r="L901" s="41" t="s">
        <v>133</v>
      </c>
      <c r="M901" s="40" t="s">
        <v>132</v>
      </c>
      <c r="N901" s="41" t="s">
        <v>131</v>
      </c>
      <c r="O901" s="40" t="s">
        <v>382</v>
      </c>
      <c r="P901" s="41" t="s">
        <v>130</v>
      </c>
      <c r="Q901" s="40" t="s">
        <v>382</v>
      </c>
      <c r="R901" s="41" t="s">
        <v>129</v>
      </c>
      <c r="S901" s="40" t="s">
        <v>187</v>
      </c>
      <c r="T901" s="41" t="s">
        <v>128</v>
      </c>
      <c r="U901" s="40" t="s">
        <v>104</v>
      </c>
      <c r="V901" s="41" t="s">
        <v>127</v>
      </c>
      <c r="W901" s="40"/>
      <c r="X901" s="41" t="s">
        <v>126</v>
      </c>
      <c r="Y901" s="40"/>
      <c r="Z901" s="41" t="s">
        <v>125</v>
      </c>
      <c r="AA901" s="40"/>
      <c r="AB901" s="39"/>
      <c r="AC901" s="40"/>
      <c r="AD901" s="39" t="s">
        <v>966</v>
      </c>
      <c r="AE901" s="38"/>
      <c r="AF901" s="250"/>
      <c r="AG901" s="250"/>
      <c r="AH901" s="37"/>
      <c r="AI901" s="11"/>
      <c r="AJ901" s="233">
        <f>SUMPRODUCT(LEN($M901:$U904)-LEN(SUBSTITUTE($M901:$U904,"A", "")))</f>
        <v>41</v>
      </c>
      <c r="AK901" s="239">
        <f>SUMPRODUCT(LEN($X901:$X904)-LEN(SUBSTITUTE($X901:$X904,"A", "")))</f>
        <v>0</v>
      </c>
      <c r="AL901" s="230">
        <f>SUMPRODUCT(LEN($W901:$W904)-LEN(SUBSTITUTE($W901:$W904,"A", "")))</f>
        <v>0</v>
      </c>
      <c r="AM901" s="233">
        <f>SUMPRODUCT(LEN($M901:$U904)-LEN(SUBSTITUTE($M901:$U904,"S", "")))</f>
        <v>6</v>
      </c>
      <c r="AN901" s="239">
        <f>SUMPRODUCT(LEN($X901:$X904)-LEN(SUBSTITUTE($X901:$X904,"S", "")))</f>
        <v>0</v>
      </c>
      <c r="AO901" s="230">
        <f>SUMPRODUCT(LEN($W901:$W904)-LEN(SUBSTITUTE($W901:$W904,"S", "")))</f>
        <v>0</v>
      </c>
      <c r="AP901" s="233">
        <f>SUMPRODUCT(LEN($M901:$U904)-LEN(SUBSTITUTE($M901:$U904,"F", "")))</f>
        <v>0</v>
      </c>
      <c r="AQ901" s="239">
        <f>SUMPRODUCT(LEN($X901:$X904)-LEN(SUBSTITUTE($X901:$X904,"F", "")))</f>
        <v>0</v>
      </c>
      <c r="AR901" s="230">
        <f>SUMPRODUCT(LEN($W901:$W904)-LEN(SUBSTITUTE($W901:$W904,"F", "")))</f>
        <v>0</v>
      </c>
      <c r="AS901" s="233">
        <f>SUMPRODUCT(LEN($M901:$U904)-LEN(SUBSTITUTE($M901:$U904,"G", "")))</f>
        <v>0</v>
      </c>
      <c r="AT901" s="239">
        <f>SUMPRODUCT(LEN($X901:$X904)-LEN(SUBSTITUTE($X901:$X904,"G", "")))</f>
        <v>0</v>
      </c>
      <c r="AU901" s="230">
        <f>SUMPRODUCT(LEN($W901:$W904)-LEN(SUBSTITUTE($W901:$W904,"G", "")))</f>
        <v>0</v>
      </c>
      <c r="AV901" s="233">
        <f>SUMPRODUCT(LEN($L901:$U904)-LEN(SUBSTITUTE($L901:$U904,"M", "")))</f>
        <v>0</v>
      </c>
      <c r="AW901" s="236">
        <f>SUMPRODUCT(LEN($X901:$X904)-LEN(SUBSTITUTE($X901:$X904,"M", "")))</f>
        <v>0</v>
      </c>
      <c r="AX901" s="230">
        <f>SUMPRODUCT(LEN($W901:$W904)-LEN(SUBSTITUTE($W901:$W904,"M", "")))</f>
        <v>0</v>
      </c>
      <c r="AY901" s="291">
        <f>SUMPRODUCT(LEN($AE901:$AE904)-LEN(SUBSTITUTE($AE901:$AE904,"S", "")))</f>
        <v>0</v>
      </c>
      <c r="AZ901" s="227">
        <f>SUMPRODUCT(LEN($AE901:$AE904)-LEN(SUBSTITUTE($AE901:$AE904,"F", "")))</f>
        <v>0</v>
      </c>
      <c r="BA901" s="227">
        <f>SUMPRODUCT(LEN($AE901:$AE904)-LEN(SUBSTITUTE($AE901:$AE904,"G", "")))</f>
        <v>0</v>
      </c>
      <c r="BB901" s="294">
        <f>SUMPRODUCT(LEN($AE901:$AE904)-LEN(SUBSTITUTE($AE901:$AE904,"M", "")))</f>
        <v>0</v>
      </c>
    </row>
    <row r="902" spans="2:62" ht="28.15" customHeight="1" thickBot="1" x14ac:dyDescent="0.25">
      <c r="B902" s="30"/>
      <c r="C902" s="243"/>
      <c r="D902" s="36"/>
      <c r="E902" s="35"/>
      <c r="F902" s="35"/>
      <c r="G902" s="34"/>
      <c r="H902" s="224"/>
      <c r="I902" s="247"/>
      <c r="J902" s="247"/>
      <c r="K902" s="247"/>
      <c r="L902" s="33" t="s">
        <v>123</v>
      </c>
      <c r="M902" s="32" t="s">
        <v>180</v>
      </c>
      <c r="N902" s="33" t="s">
        <v>122</v>
      </c>
      <c r="O902" s="32" t="s">
        <v>186</v>
      </c>
      <c r="P902" s="33" t="s">
        <v>120</v>
      </c>
      <c r="Q902" s="32" t="s">
        <v>382</v>
      </c>
      <c r="R902" s="33" t="s">
        <v>119</v>
      </c>
      <c r="S902" s="32" t="s">
        <v>132</v>
      </c>
      <c r="T902" s="33" t="s">
        <v>118</v>
      </c>
      <c r="U902" s="32" t="s">
        <v>121</v>
      </c>
      <c r="V902" s="33" t="s">
        <v>117</v>
      </c>
      <c r="W902" s="32"/>
      <c r="X902" s="33" t="s">
        <v>116</v>
      </c>
      <c r="Y902" s="32"/>
      <c r="Z902" s="33" t="s">
        <v>115</v>
      </c>
      <c r="AA902" s="32"/>
      <c r="AB902" s="31"/>
      <c r="AC902" s="32"/>
      <c r="AD902" s="31"/>
      <c r="AE902" s="23"/>
      <c r="AF902" s="251"/>
      <c r="AG902" s="251"/>
      <c r="AH902" s="22"/>
      <c r="AI902" s="11"/>
      <c r="AJ902" s="234"/>
      <c r="AK902" s="240"/>
      <c r="AL902" s="231"/>
      <c r="AM902" s="234"/>
      <c r="AN902" s="240"/>
      <c r="AO902" s="231"/>
      <c r="AP902" s="234"/>
      <c r="AQ902" s="240"/>
      <c r="AR902" s="231"/>
      <c r="AS902" s="234"/>
      <c r="AT902" s="240"/>
      <c r="AU902" s="231"/>
      <c r="AV902" s="234"/>
      <c r="AW902" s="237"/>
      <c r="AX902" s="231"/>
      <c r="AY902" s="292"/>
      <c r="AZ902" s="228"/>
      <c r="BA902" s="228"/>
      <c r="BB902" s="295"/>
    </row>
    <row r="903" spans="2:62" ht="28.15" customHeight="1" x14ac:dyDescent="0.2">
      <c r="B903" s="30"/>
      <c r="C903" s="244"/>
      <c r="D903" s="29"/>
      <c r="E903" s="28"/>
      <c r="F903" s="28"/>
      <c r="G903" s="27"/>
      <c r="H903" s="225"/>
      <c r="I903" s="248"/>
      <c r="J903" s="248"/>
      <c r="K903" s="248"/>
      <c r="L903" s="26" t="s">
        <v>114</v>
      </c>
      <c r="M903" s="25" t="s">
        <v>132</v>
      </c>
      <c r="N903" s="26" t="s">
        <v>112</v>
      </c>
      <c r="O903" s="25" t="s">
        <v>186</v>
      </c>
      <c r="P903" s="26" t="s">
        <v>111</v>
      </c>
      <c r="Q903" s="25" t="s">
        <v>187</v>
      </c>
      <c r="R903" s="26" t="s">
        <v>110</v>
      </c>
      <c r="S903" s="25" t="s">
        <v>113</v>
      </c>
      <c r="T903" s="26" t="s">
        <v>109</v>
      </c>
      <c r="U903" s="25" t="s">
        <v>104</v>
      </c>
      <c r="V903" s="26" t="s">
        <v>108</v>
      </c>
      <c r="W903" s="25"/>
      <c r="X903" s="26" t="s">
        <v>107</v>
      </c>
      <c r="Y903" s="25"/>
      <c r="Z903" s="26" t="s">
        <v>106</v>
      </c>
      <c r="AA903" s="25"/>
      <c r="AB903" s="24"/>
      <c r="AC903" s="25"/>
      <c r="AD903" s="24"/>
      <c r="AE903" s="23"/>
      <c r="AF903" s="251"/>
      <c r="AG903" s="251"/>
      <c r="AH903" s="22"/>
      <c r="AI903" s="11"/>
      <c r="AJ903" s="234"/>
      <c r="AK903" s="240"/>
      <c r="AL903" s="231"/>
      <c r="AM903" s="234"/>
      <c r="AN903" s="240"/>
      <c r="AO903" s="231"/>
      <c r="AP903" s="234"/>
      <c r="AQ903" s="240"/>
      <c r="AR903" s="231"/>
      <c r="AS903" s="234"/>
      <c r="AT903" s="240"/>
      <c r="AU903" s="231"/>
      <c r="AV903" s="234"/>
      <c r="AW903" s="237"/>
      <c r="AX903" s="231"/>
      <c r="AY903" s="292"/>
      <c r="AZ903" s="228"/>
      <c r="BA903" s="228"/>
      <c r="BB903" s="295"/>
    </row>
    <row r="904" spans="2:62" ht="28.15" customHeight="1" thickBot="1" x14ac:dyDescent="0.25">
      <c r="B904" s="30"/>
      <c r="C904" s="253"/>
      <c r="D904" s="51"/>
      <c r="E904" s="50"/>
      <c r="F904" s="50"/>
      <c r="G904" s="49"/>
      <c r="H904" s="226"/>
      <c r="I904" s="254"/>
      <c r="J904" s="254"/>
      <c r="K904" s="254"/>
      <c r="L904" s="48" t="s">
        <v>105</v>
      </c>
      <c r="M904" s="47" t="s">
        <v>382</v>
      </c>
      <c r="N904" s="48" t="s">
        <v>103</v>
      </c>
      <c r="O904" s="47" t="s">
        <v>186</v>
      </c>
      <c r="P904" s="48" t="s">
        <v>102</v>
      </c>
      <c r="Q904" s="47" t="s">
        <v>186</v>
      </c>
      <c r="R904" s="48" t="s">
        <v>101</v>
      </c>
      <c r="S904" s="47" t="s">
        <v>175</v>
      </c>
      <c r="T904" s="48">
        <v>20</v>
      </c>
      <c r="U904" s="47"/>
      <c r="V904" s="48" t="s">
        <v>100</v>
      </c>
      <c r="W904" s="47"/>
      <c r="X904" s="48" t="s">
        <v>99</v>
      </c>
      <c r="Y904" s="47"/>
      <c r="Z904" s="48" t="s">
        <v>98</v>
      </c>
      <c r="AA904" s="47"/>
      <c r="AB904" s="16"/>
      <c r="AC904" s="47"/>
      <c r="AD904" s="16"/>
      <c r="AE904" s="46"/>
      <c r="AF904" s="255"/>
      <c r="AG904" s="255"/>
      <c r="AH904" s="45"/>
      <c r="AI904" s="11"/>
      <c r="AJ904" s="235"/>
      <c r="AK904" s="241"/>
      <c r="AL904" s="232"/>
      <c r="AM904" s="235"/>
      <c r="AN904" s="241"/>
      <c r="AO904" s="232"/>
      <c r="AP904" s="235"/>
      <c r="AQ904" s="241"/>
      <c r="AR904" s="232"/>
      <c r="AS904" s="235"/>
      <c r="AT904" s="241"/>
      <c r="AU904" s="232"/>
      <c r="AV904" s="235"/>
      <c r="AW904" s="238"/>
      <c r="AX904" s="232"/>
      <c r="AY904" s="293"/>
      <c r="AZ904" s="229"/>
      <c r="BA904" s="229"/>
      <c r="BB904" s="296"/>
    </row>
    <row r="905" spans="2:62" ht="28.15" customHeight="1" x14ac:dyDescent="0.2">
      <c r="B905" s="30"/>
      <c r="C905" s="242">
        <v>3</v>
      </c>
      <c r="D905" s="44"/>
      <c r="E905" s="43"/>
      <c r="F905" s="43"/>
      <c r="G905" s="42"/>
      <c r="H905" s="223"/>
      <c r="I905" s="246">
        <v>112</v>
      </c>
      <c r="J905" s="246">
        <v>30</v>
      </c>
      <c r="K905" s="246">
        <v>7</v>
      </c>
      <c r="L905" s="41" t="s">
        <v>133</v>
      </c>
      <c r="M905" s="40" t="s">
        <v>132</v>
      </c>
      <c r="N905" s="41" t="s">
        <v>131</v>
      </c>
      <c r="O905" s="40" t="s">
        <v>104</v>
      </c>
      <c r="P905" s="41" t="s">
        <v>130</v>
      </c>
      <c r="Q905" s="40" t="s">
        <v>382</v>
      </c>
      <c r="R905" s="41" t="s">
        <v>129</v>
      </c>
      <c r="S905" s="40" t="s">
        <v>382</v>
      </c>
      <c r="T905" s="41" t="s">
        <v>128</v>
      </c>
      <c r="U905" s="40" t="s">
        <v>188</v>
      </c>
      <c r="V905" s="41" t="s">
        <v>127</v>
      </c>
      <c r="W905" s="40" t="s">
        <v>175</v>
      </c>
      <c r="X905" s="41" t="s">
        <v>126</v>
      </c>
      <c r="Y905" s="40"/>
      <c r="Z905" s="41" t="s">
        <v>125</v>
      </c>
      <c r="AA905" s="40"/>
      <c r="AB905" s="39"/>
      <c r="AC905" s="40"/>
      <c r="AD905" s="39" t="s">
        <v>965</v>
      </c>
      <c r="AE905" s="38"/>
      <c r="AF905" s="250"/>
      <c r="AG905" s="250"/>
      <c r="AH905" s="37"/>
      <c r="AI905" s="11"/>
      <c r="AJ905" s="233">
        <f>SUMPRODUCT(LEN($M905:$U908)-LEN(SUBSTITUTE($M905:$U908,"A", "")))</f>
        <v>49</v>
      </c>
      <c r="AK905" s="239">
        <f>SUMPRODUCT(LEN($X905:$X908)-LEN(SUBSTITUTE($X905:$X908,"A", "")))</f>
        <v>0</v>
      </c>
      <c r="AL905" s="230">
        <f>SUMPRODUCT(LEN($W905:$W908)-LEN(SUBSTITUTE($W905:$W908,"A", "")))</f>
        <v>2</v>
      </c>
      <c r="AM905" s="233">
        <f>SUMPRODUCT(LEN($M905:$U908)-LEN(SUBSTITUTE($M905:$U908,"S", "")))</f>
        <v>10</v>
      </c>
      <c r="AN905" s="239">
        <f>SUMPRODUCT(LEN($X905:$X908)-LEN(SUBSTITUTE($X905:$X908,"S", "")))</f>
        <v>0</v>
      </c>
      <c r="AO905" s="230">
        <f>SUMPRODUCT(LEN($W905:$W908)-LEN(SUBSTITUTE($W905:$W908,"S", "")))</f>
        <v>2</v>
      </c>
      <c r="AP905" s="233">
        <f>SUMPRODUCT(LEN($M905:$U908)-LEN(SUBSTITUTE($M905:$U908,"F", "")))</f>
        <v>0</v>
      </c>
      <c r="AQ905" s="239">
        <f>SUMPRODUCT(LEN($X905:$X908)-LEN(SUBSTITUTE($X905:$X908,"F", "")))</f>
        <v>0</v>
      </c>
      <c r="AR905" s="230">
        <f>SUMPRODUCT(LEN($W905:$W908)-LEN(SUBSTITUTE($W905:$W908,"F", "")))</f>
        <v>0</v>
      </c>
      <c r="AS905" s="233">
        <f>SUMPRODUCT(LEN($M905:$U908)-LEN(SUBSTITUTE($M905:$U908,"G", "")))</f>
        <v>4</v>
      </c>
      <c r="AT905" s="239">
        <f>SUMPRODUCT(LEN($X905:$X908)-LEN(SUBSTITUTE($X905:$X908,"G", "")))</f>
        <v>0</v>
      </c>
      <c r="AU905" s="230">
        <f>SUMPRODUCT(LEN($W905:$W908)-LEN(SUBSTITUTE($W905:$W908,"G", "")))</f>
        <v>0</v>
      </c>
      <c r="AV905" s="233">
        <f>SUMPRODUCT(LEN($L905:$U908)-LEN(SUBSTITUTE($L905:$U908,"M", "")))</f>
        <v>0</v>
      </c>
      <c r="AW905" s="236">
        <f>SUMPRODUCT(LEN($X905:$X908)-LEN(SUBSTITUTE($X905:$X908,"M", "")))</f>
        <v>0</v>
      </c>
      <c r="AX905" s="230">
        <f>SUMPRODUCT(LEN($W905:$W908)-LEN(SUBSTITUTE($W905:$W908,"M", "")))</f>
        <v>0</v>
      </c>
      <c r="AY905" s="291">
        <f>SUMPRODUCT(LEN($AE905:$AE908)-LEN(SUBSTITUTE($AE905:$AE908,"S", "")))</f>
        <v>0</v>
      </c>
      <c r="AZ905" s="227">
        <f>SUMPRODUCT(LEN($AE905:$AE908)-LEN(SUBSTITUTE($AE905:$AE908,"F", "")))</f>
        <v>0</v>
      </c>
      <c r="BA905" s="227">
        <f>SUMPRODUCT(LEN($AE905:$AE908)-LEN(SUBSTITUTE($AE905:$AE908,"G", "")))</f>
        <v>0</v>
      </c>
      <c r="BB905" s="294">
        <f>SUMPRODUCT(LEN($AE905:$AE908)-LEN(SUBSTITUTE($AE905:$AE908,"M", "")))</f>
        <v>0</v>
      </c>
    </row>
    <row r="906" spans="2:62" ht="28.15" customHeight="1" thickBot="1" x14ac:dyDescent="0.25">
      <c r="B906" s="30"/>
      <c r="C906" s="243"/>
      <c r="D906" s="36"/>
      <c r="E906" s="35"/>
      <c r="F906" s="35"/>
      <c r="G906" s="34"/>
      <c r="H906" s="224"/>
      <c r="I906" s="247"/>
      <c r="J906" s="247"/>
      <c r="K906" s="247"/>
      <c r="L906" s="33" t="s">
        <v>123</v>
      </c>
      <c r="M906" s="32" t="s">
        <v>484</v>
      </c>
      <c r="N906" s="33" t="s">
        <v>122</v>
      </c>
      <c r="O906" s="32" t="s">
        <v>389</v>
      </c>
      <c r="P906" s="33" t="s">
        <v>120</v>
      </c>
      <c r="Q906" s="32" t="s">
        <v>186</v>
      </c>
      <c r="R906" s="33" t="s">
        <v>119</v>
      </c>
      <c r="S906" s="32" t="s">
        <v>377</v>
      </c>
      <c r="T906" s="33" t="s">
        <v>118</v>
      </c>
      <c r="U906" s="32" t="s">
        <v>217</v>
      </c>
      <c r="V906" s="33" t="s">
        <v>117</v>
      </c>
      <c r="W906" s="32" t="s">
        <v>104</v>
      </c>
      <c r="X906" s="33" t="s">
        <v>116</v>
      </c>
      <c r="Y906" s="32"/>
      <c r="Z906" s="33" t="s">
        <v>115</v>
      </c>
      <c r="AA906" s="32"/>
      <c r="AB906" s="31"/>
      <c r="AC906" s="32"/>
      <c r="AD906" s="31"/>
      <c r="AE906" s="23"/>
      <c r="AF906" s="251"/>
      <c r="AG906" s="251"/>
      <c r="AH906" s="22"/>
      <c r="AI906" s="11"/>
      <c r="AJ906" s="234"/>
      <c r="AK906" s="240"/>
      <c r="AL906" s="231"/>
      <c r="AM906" s="234"/>
      <c r="AN906" s="240"/>
      <c r="AO906" s="231"/>
      <c r="AP906" s="234"/>
      <c r="AQ906" s="240"/>
      <c r="AR906" s="231"/>
      <c r="AS906" s="234"/>
      <c r="AT906" s="240"/>
      <c r="AU906" s="231"/>
      <c r="AV906" s="234"/>
      <c r="AW906" s="237"/>
      <c r="AX906" s="231"/>
      <c r="AY906" s="292"/>
      <c r="AZ906" s="228"/>
      <c r="BA906" s="228"/>
      <c r="BB906" s="295"/>
    </row>
    <row r="907" spans="2:62" ht="28.15" customHeight="1" x14ac:dyDescent="0.2">
      <c r="B907" s="30"/>
      <c r="C907" s="244"/>
      <c r="D907" s="29"/>
      <c r="E907" s="28"/>
      <c r="F907" s="28"/>
      <c r="G907" s="27"/>
      <c r="H907" s="225"/>
      <c r="I907" s="248"/>
      <c r="J907" s="248"/>
      <c r="K907" s="248"/>
      <c r="L907" s="26" t="s">
        <v>114</v>
      </c>
      <c r="M907" s="25" t="s">
        <v>104</v>
      </c>
      <c r="N907" s="26" t="s">
        <v>112</v>
      </c>
      <c r="O907" s="25" t="s">
        <v>649</v>
      </c>
      <c r="P907" s="26" t="s">
        <v>111</v>
      </c>
      <c r="Q907" s="25" t="s">
        <v>186</v>
      </c>
      <c r="R907" s="26" t="s">
        <v>110</v>
      </c>
      <c r="S907" s="25" t="s">
        <v>217</v>
      </c>
      <c r="T907" s="26" t="s">
        <v>109</v>
      </c>
      <c r="U907" s="25" t="s">
        <v>113</v>
      </c>
      <c r="V907" s="26" t="s">
        <v>108</v>
      </c>
      <c r="W907" s="25" t="s">
        <v>121</v>
      </c>
      <c r="X907" s="26" t="s">
        <v>107</v>
      </c>
      <c r="Y907" s="25"/>
      <c r="Z907" s="26" t="s">
        <v>106</v>
      </c>
      <c r="AA907" s="25"/>
      <c r="AB907" s="24"/>
      <c r="AC907" s="25"/>
      <c r="AD907" s="24"/>
      <c r="AE907" s="23"/>
      <c r="AF907" s="251"/>
      <c r="AG907" s="251"/>
      <c r="AH907" s="22"/>
      <c r="AI907" s="11"/>
      <c r="AJ907" s="234"/>
      <c r="AK907" s="240"/>
      <c r="AL907" s="231"/>
      <c r="AM907" s="234"/>
      <c r="AN907" s="240"/>
      <c r="AO907" s="231"/>
      <c r="AP907" s="234"/>
      <c r="AQ907" s="240"/>
      <c r="AR907" s="231"/>
      <c r="AS907" s="234"/>
      <c r="AT907" s="240"/>
      <c r="AU907" s="231"/>
      <c r="AV907" s="234"/>
      <c r="AW907" s="237"/>
      <c r="AX907" s="231"/>
      <c r="AY907" s="292"/>
      <c r="AZ907" s="228"/>
      <c r="BA907" s="228"/>
      <c r="BB907" s="295"/>
    </row>
    <row r="908" spans="2:62" ht="28.15" customHeight="1" thickBot="1" x14ac:dyDescent="0.25">
      <c r="B908" s="21"/>
      <c r="C908" s="245"/>
      <c r="D908" s="20"/>
      <c r="E908" s="19"/>
      <c r="F908" s="19"/>
      <c r="G908" s="18"/>
      <c r="H908" s="226"/>
      <c r="I908" s="249"/>
      <c r="J908" s="249"/>
      <c r="K908" s="249"/>
      <c r="L908" s="17" t="s">
        <v>105</v>
      </c>
      <c r="M908" s="15" t="s">
        <v>417</v>
      </c>
      <c r="N908" s="17" t="s">
        <v>103</v>
      </c>
      <c r="O908" s="15" t="s">
        <v>382</v>
      </c>
      <c r="P908" s="17" t="s">
        <v>102</v>
      </c>
      <c r="Q908" s="15" t="s">
        <v>525</v>
      </c>
      <c r="R908" s="17" t="s">
        <v>101</v>
      </c>
      <c r="S908" s="15" t="s">
        <v>175</v>
      </c>
      <c r="T908" s="17">
        <v>20</v>
      </c>
      <c r="U908" s="15" t="s">
        <v>175</v>
      </c>
      <c r="V908" s="17" t="s">
        <v>100</v>
      </c>
      <c r="W908" s="15"/>
      <c r="X908" s="17" t="s">
        <v>99</v>
      </c>
      <c r="Y908" s="15"/>
      <c r="Z908" s="17" t="s">
        <v>98</v>
      </c>
      <c r="AA908" s="15"/>
      <c r="AB908" s="16"/>
      <c r="AC908" s="15"/>
      <c r="AD908" s="14"/>
      <c r="AE908" s="13"/>
      <c r="AF908" s="252"/>
      <c r="AG908" s="252"/>
      <c r="AH908" s="12"/>
      <c r="AI908" s="11"/>
      <c r="AJ908" s="235"/>
      <c r="AK908" s="241"/>
      <c r="AL908" s="232"/>
      <c r="AM908" s="235"/>
      <c r="AN908" s="241"/>
      <c r="AO908" s="232"/>
      <c r="AP908" s="235"/>
      <c r="AQ908" s="241"/>
      <c r="AR908" s="232"/>
      <c r="AS908" s="235"/>
      <c r="AT908" s="241"/>
      <c r="AU908" s="232"/>
      <c r="AV908" s="235"/>
      <c r="AW908" s="238"/>
      <c r="AX908" s="232"/>
      <c r="AY908" s="293"/>
      <c r="AZ908" s="229"/>
      <c r="BA908" s="229"/>
      <c r="BB908" s="296"/>
    </row>
    <row r="909" spans="2:62" ht="85.9" customHeight="1" thickTop="1" thickBot="1" x14ac:dyDescent="0.35">
      <c r="B909" s="105" t="s">
        <v>174</v>
      </c>
      <c r="C909" s="95" t="s">
        <v>173</v>
      </c>
      <c r="D909" s="100" t="s">
        <v>172</v>
      </c>
      <c r="E909" s="104" t="s">
        <v>171</v>
      </c>
      <c r="F909" s="103"/>
      <c r="G909" s="102"/>
      <c r="H909" s="101" t="s">
        <v>170</v>
      </c>
      <c r="I909" s="100" t="s">
        <v>96</v>
      </c>
      <c r="J909" s="100" t="s">
        <v>169</v>
      </c>
      <c r="K909" s="100" t="s">
        <v>97</v>
      </c>
      <c r="L909" s="256" t="s">
        <v>168</v>
      </c>
      <c r="M909" s="262"/>
      <c r="N909" s="256" t="s">
        <v>167</v>
      </c>
      <c r="O909" s="262"/>
      <c r="P909" s="256" t="s">
        <v>167</v>
      </c>
      <c r="Q909" s="257"/>
      <c r="R909" s="256" t="s">
        <v>167</v>
      </c>
      <c r="S909" s="257"/>
      <c r="T909" s="256" t="s">
        <v>167</v>
      </c>
      <c r="U909" s="257"/>
      <c r="V909" s="256" t="s">
        <v>167</v>
      </c>
      <c r="W909" s="257"/>
      <c r="X909" s="256" t="s">
        <v>167</v>
      </c>
      <c r="Y909" s="257"/>
      <c r="Z909" s="256" t="s">
        <v>167</v>
      </c>
      <c r="AA909" s="257"/>
      <c r="AB909" s="261" t="s">
        <v>166</v>
      </c>
      <c r="AC909" s="257"/>
      <c r="AD909" s="101" t="s">
        <v>165</v>
      </c>
      <c r="AE909" s="101" t="s">
        <v>164</v>
      </c>
      <c r="AF909" s="100" t="s">
        <v>163</v>
      </c>
      <c r="AG909" s="100" t="s">
        <v>162</v>
      </c>
      <c r="AH909" s="99" t="s">
        <v>161</v>
      </c>
      <c r="AI909" s="98"/>
      <c r="AJ909" s="96" t="s">
        <v>160</v>
      </c>
      <c r="AK909" s="95" t="s">
        <v>159</v>
      </c>
      <c r="AL909" s="94" t="s">
        <v>158</v>
      </c>
      <c r="AM909" s="96" t="s">
        <v>157</v>
      </c>
      <c r="AN909" s="95" t="s">
        <v>156</v>
      </c>
      <c r="AO909" s="94" t="s">
        <v>155</v>
      </c>
      <c r="AP909" s="96" t="s">
        <v>154</v>
      </c>
      <c r="AQ909" s="95" t="s">
        <v>153</v>
      </c>
      <c r="AR909" s="97" t="s">
        <v>152</v>
      </c>
      <c r="AS909" s="96" t="s">
        <v>151</v>
      </c>
      <c r="AT909" s="95" t="s">
        <v>150</v>
      </c>
      <c r="AU909" s="94" t="s">
        <v>149</v>
      </c>
      <c r="AV909" s="96" t="s">
        <v>148</v>
      </c>
      <c r="AW909" s="95" t="s">
        <v>147</v>
      </c>
      <c r="AX909" s="94" t="s">
        <v>146</v>
      </c>
      <c r="AY909" s="93" t="s">
        <v>145</v>
      </c>
      <c r="AZ909" s="92" t="s">
        <v>144</v>
      </c>
      <c r="BA909" s="92" t="s">
        <v>143</v>
      </c>
      <c r="BB909" s="91" t="s">
        <v>142</v>
      </c>
    </row>
    <row r="910" spans="2:62" ht="48" thickBot="1" x14ac:dyDescent="0.3">
      <c r="B910" s="90" t="s">
        <v>181</v>
      </c>
      <c r="C910" s="89"/>
      <c r="D910" s="88">
        <v>208</v>
      </c>
      <c r="E910" s="258"/>
      <c r="F910" s="259"/>
      <c r="G910" s="260"/>
      <c r="H910" s="87" t="s">
        <v>140</v>
      </c>
      <c r="I910" s="86"/>
      <c r="J910" s="86"/>
      <c r="K910" s="85"/>
      <c r="L910" s="84"/>
      <c r="M910" s="81"/>
      <c r="N910" s="84"/>
      <c r="O910" s="81"/>
      <c r="P910" s="84"/>
      <c r="Q910" s="81"/>
      <c r="R910" s="84"/>
      <c r="S910" s="81"/>
      <c r="T910" s="84"/>
      <c r="U910" s="81"/>
      <c r="V910" s="84"/>
      <c r="W910" s="81"/>
      <c r="X910" s="84"/>
      <c r="Y910" s="81"/>
      <c r="Z910" s="84"/>
      <c r="AA910" s="83"/>
      <c r="AB910" s="82" t="s">
        <v>139</v>
      </c>
      <c r="AC910" s="81"/>
      <c r="AD910" s="81"/>
      <c r="AE910" s="81"/>
      <c r="AF910" s="80"/>
      <c r="AG910" s="80"/>
      <c r="AH910" s="60"/>
      <c r="AI910" s="79" t="s">
        <v>138</v>
      </c>
      <c r="AJ910" s="78">
        <f t="shared" ref="AJ910:BB910" si="120">SUM(AJ912:AJ923)</f>
        <v>138</v>
      </c>
      <c r="AK910" s="77">
        <f t="shared" si="120"/>
        <v>0</v>
      </c>
      <c r="AL910" s="76">
        <f t="shared" si="120"/>
        <v>3</v>
      </c>
      <c r="AM910" s="78">
        <f t="shared" si="120"/>
        <v>58</v>
      </c>
      <c r="AN910" s="77">
        <f t="shared" si="120"/>
        <v>0</v>
      </c>
      <c r="AO910" s="76">
        <f t="shared" si="120"/>
        <v>7</v>
      </c>
      <c r="AP910" s="78">
        <f t="shared" si="120"/>
        <v>2</v>
      </c>
      <c r="AQ910" s="77">
        <f t="shared" si="120"/>
        <v>0</v>
      </c>
      <c r="AR910" s="76">
        <f t="shared" si="120"/>
        <v>0</v>
      </c>
      <c r="AS910" s="78">
        <f t="shared" si="120"/>
        <v>26</v>
      </c>
      <c r="AT910" s="77">
        <f t="shared" si="120"/>
        <v>0</v>
      </c>
      <c r="AU910" s="76">
        <f t="shared" si="120"/>
        <v>0</v>
      </c>
      <c r="AV910" s="78">
        <f t="shared" si="120"/>
        <v>0</v>
      </c>
      <c r="AW910" s="77">
        <f t="shared" si="120"/>
        <v>0</v>
      </c>
      <c r="AX910" s="76">
        <f t="shared" si="120"/>
        <v>0</v>
      </c>
      <c r="AY910" s="75">
        <f t="shared" si="120"/>
        <v>1</v>
      </c>
      <c r="AZ910" s="74">
        <f t="shared" si="120"/>
        <v>0</v>
      </c>
      <c r="BA910" s="74">
        <f t="shared" si="120"/>
        <v>2</v>
      </c>
      <c r="BB910" s="73">
        <f t="shared" si="120"/>
        <v>0</v>
      </c>
      <c r="BC910" s="72" t="s">
        <v>137</v>
      </c>
      <c r="BF910" s="5">
        <f>SUM(AJ910:AL910)/$BG$5</f>
        <v>47</v>
      </c>
      <c r="BG910" s="5">
        <f>SUM(AM910:AO910,AY910)/$BG$5</f>
        <v>22</v>
      </c>
      <c r="BH910" s="5">
        <f>SUM(AP910:AR910,AZ910)/$BG$5</f>
        <v>0.66666666666666663</v>
      </c>
      <c r="BI910" s="5">
        <f>SUM(AS910:AU910,BA910)/$BG$5</f>
        <v>9.3333333333333339</v>
      </c>
      <c r="BJ910" s="5">
        <f>SUM(AV910:AX910,BB910)/$BG$5</f>
        <v>0</v>
      </c>
    </row>
    <row r="911" spans="2:62" ht="37.5" thickBot="1" x14ac:dyDescent="0.3">
      <c r="B911" s="71"/>
      <c r="C911" s="70"/>
      <c r="D911" s="69"/>
      <c r="E911" s="68"/>
      <c r="F911" s="68"/>
      <c r="G911" s="67"/>
      <c r="H911" s="66"/>
      <c r="I911" s="64"/>
      <c r="J911" s="64"/>
      <c r="K911" s="65"/>
      <c r="L911" s="64"/>
      <c r="M911" s="62"/>
      <c r="N911" s="64"/>
      <c r="O911" s="62"/>
      <c r="P911" s="64"/>
      <c r="Q911" s="62"/>
      <c r="R911" s="64"/>
      <c r="S911" s="62"/>
      <c r="T911" s="64"/>
      <c r="U911" s="62"/>
      <c r="V911" s="64"/>
      <c r="W911" s="62"/>
      <c r="X911" s="64"/>
      <c r="Y911" s="62"/>
      <c r="Z911" s="64"/>
      <c r="AA911" s="62"/>
      <c r="AB911" s="63"/>
      <c r="AC911" s="62"/>
      <c r="AD911" s="62"/>
      <c r="AE911" s="62"/>
      <c r="AF911" s="61"/>
      <c r="AG911" s="61"/>
      <c r="AH911" s="60"/>
      <c r="AI911" s="59" t="s">
        <v>136</v>
      </c>
      <c r="AJ911" s="58">
        <f t="shared" ref="AJ911:BB911" si="121">AJ910/3</f>
        <v>46</v>
      </c>
      <c r="AK911" s="57">
        <f t="shared" si="121"/>
        <v>0</v>
      </c>
      <c r="AL911" s="56">
        <f t="shared" si="121"/>
        <v>1</v>
      </c>
      <c r="AM911" s="58">
        <f t="shared" si="121"/>
        <v>19.333333333333332</v>
      </c>
      <c r="AN911" s="57">
        <f t="shared" si="121"/>
        <v>0</v>
      </c>
      <c r="AO911" s="56">
        <f t="shared" si="121"/>
        <v>2.3333333333333335</v>
      </c>
      <c r="AP911" s="58">
        <f t="shared" si="121"/>
        <v>0.66666666666666663</v>
      </c>
      <c r="AQ911" s="57">
        <f t="shared" si="121"/>
        <v>0</v>
      </c>
      <c r="AR911" s="56">
        <f t="shared" si="121"/>
        <v>0</v>
      </c>
      <c r="AS911" s="58">
        <f t="shared" si="121"/>
        <v>8.6666666666666661</v>
      </c>
      <c r="AT911" s="57">
        <f t="shared" si="121"/>
        <v>0</v>
      </c>
      <c r="AU911" s="56">
        <f t="shared" si="121"/>
        <v>0</v>
      </c>
      <c r="AV911" s="58">
        <f t="shared" si="121"/>
        <v>0</v>
      </c>
      <c r="AW911" s="57">
        <f t="shared" si="121"/>
        <v>0</v>
      </c>
      <c r="AX911" s="56">
        <f t="shared" si="121"/>
        <v>0</v>
      </c>
      <c r="AY911" s="55">
        <f t="shared" si="121"/>
        <v>0.33333333333333331</v>
      </c>
      <c r="AZ911" s="54">
        <f t="shared" si="121"/>
        <v>0</v>
      </c>
      <c r="BA911" s="54">
        <f t="shared" si="121"/>
        <v>0.66666666666666663</v>
      </c>
      <c r="BB911" s="53">
        <f t="shared" si="121"/>
        <v>0</v>
      </c>
      <c r="BC911" s="52" t="s">
        <v>135</v>
      </c>
    </row>
    <row r="912" spans="2:62" ht="28.15" customHeight="1" x14ac:dyDescent="0.2">
      <c r="B912" s="30"/>
      <c r="C912" s="242">
        <v>1</v>
      </c>
      <c r="D912" s="44"/>
      <c r="E912" s="43"/>
      <c r="F912" s="43"/>
      <c r="G912" s="42"/>
      <c r="H912" s="223" t="s">
        <v>183</v>
      </c>
      <c r="I912" s="246">
        <v>118</v>
      </c>
      <c r="J912" s="246">
        <v>30</v>
      </c>
      <c r="K912" s="246">
        <v>6</v>
      </c>
      <c r="L912" s="41" t="s">
        <v>133</v>
      </c>
      <c r="M912" s="40" t="s">
        <v>382</v>
      </c>
      <c r="N912" s="41" t="s">
        <v>131</v>
      </c>
      <c r="O912" s="40" t="s">
        <v>964</v>
      </c>
      <c r="P912" s="41" t="s">
        <v>130</v>
      </c>
      <c r="Q912" s="40" t="s">
        <v>417</v>
      </c>
      <c r="R912" s="41" t="s">
        <v>129</v>
      </c>
      <c r="S912" s="40" t="s">
        <v>669</v>
      </c>
      <c r="T912" s="41" t="s">
        <v>128</v>
      </c>
      <c r="U912" s="40" t="s">
        <v>531</v>
      </c>
      <c r="V912" s="41" t="s">
        <v>127</v>
      </c>
      <c r="W912" s="40" t="s">
        <v>175</v>
      </c>
      <c r="X912" s="41" t="s">
        <v>126</v>
      </c>
      <c r="Y912" s="40"/>
      <c r="Z912" s="41" t="s">
        <v>125</v>
      </c>
      <c r="AA912" s="40"/>
      <c r="AB912" s="39">
        <v>14</v>
      </c>
      <c r="AC912" s="40" t="s">
        <v>121</v>
      </c>
      <c r="AD912" s="39" t="s">
        <v>963</v>
      </c>
      <c r="AE912" s="38" t="s">
        <v>780</v>
      </c>
      <c r="AF912" s="250">
        <v>7</v>
      </c>
      <c r="AG912" s="250"/>
      <c r="AH912" s="37"/>
      <c r="AI912" s="11"/>
      <c r="AJ912" s="233">
        <f>SUMPRODUCT(LEN($M912:$U915)-LEN(SUBSTITUTE($M912:$U915,"A", "")))</f>
        <v>55</v>
      </c>
      <c r="AK912" s="239">
        <f>SUMPRODUCT(LEN($X912:$X915)-LEN(SUBSTITUTE($X912:$X915,"A", "")))</f>
        <v>0</v>
      </c>
      <c r="AL912" s="230">
        <f>SUMPRODUCT(LEN($W912:$W915)-LEN(SUBSTITUTE($W912:$W915,"A", "")))</f>
        <v>3</v>
      </c>
      <c r="AM912" s="233">
        <f>SUMPRODUCT(LEN($M912:$U915)-LEN(SUBSTITUTE($M912:$U915,"S", "")))</f>
        <v>22</v>
      </c>
      <c r="AN912" s="239">
        <f>SUMPRODUCT(LEN($X912:$X915)-LEN(SUBSTITUTE($X912:$X915,"S", "")))</f>
        <v>0</v>
      </c>
      <c r="AO912" s="230">
        <f>SUMPRODUCT(LEN($W912:$W915)-LEN(SUBSTITUTE($W912:$W915,"S", "")))</f>
        <v>3</v>
      </c>
      <c r="AP912" s="233">
        <f>SUMPRODUCT(LEN($M912:$U915)-LEN(SUBSTITUTE($M912:$U915,"F", "")))</f>
        <v>1</v>
      </c>
      <c r="AQ912" s="239">
        <f>SUMPRODUCT(LEN($X912:$X915)-LEN(SUBSTITUTE($X912:$X915,"F", "")))</f>
        <v>0</v>
      </c>
      <c r="AR912" s="230">
        <f>SUMPRODUCT(LEN($W912:$W915)-LEN(SUBSTITUTE($W912:$W915,"F", "")))</f>
        <v>0</v>
      </c>
      <c r="AS912" s="233">
        <f>SUMPRODUCT(LEN($M912:$U915)-LEN(SUBSTITUTE($M912:$U915,"G", "")))</f>
        <v>14</v>
      </c>
      <c r="AT912" s="239">
        <f>SUMPRODUCT(LEN($X912:$X915)-LEN(SUBSTITUTE($X912:$X915,"G", "")))</f>
        <v>0</v>
      </c>
      <c r="AU912" s="230">
        <f>SUMPRODUCT(LEN($W912:$W915)-LEN(SUBSTITUTE($W912:$W915,"G", "")))</f>
        <v>0</v>
      </c>
      <c r="AV912" s="233">
        <f>SUMPRODUCT(LEN($L912:$U915)-LEN(SUBSTITUTE($L912:$U915,"M", "")))</f>
        <v>0</v>
      </c>
      <c r="AW912" s="236">
        <f>SUMPRODUCT(LEN($X912:$X915)-LEN(SUBSTITUTE($X912:$X915,"M", "")))</f>
        <v>0</v>
      </c>
      <c r="AX912" s="230">
        <f>SUMPRODUCT(LEN($W912:$W915)-LEN(SUBSTITUTE($W912:$W915,"M", "")))</f>
        <v>0</v>
      </c>
      <c r="AY912" s="291">
        <f>SUMPRODUCT(LEN($AE912:$AE915)-LEN(SUBSTITUTE($AE912:$AE915,"S", "")))</f>
        <v>1</v>
      </c>
      <c r="AZ912" s="227">
        <f>SUMPRODUCT(LEN($AE912:$AE915)-LEN(SUBSTITUTE($AE912:$AE915,"F", "")))</f>
        <v>0</v>
      </c>
      <c r="BA912" s="227">
        <f>SUMPRODUCT(LEN($AE912:$AE915)-LEN(SUBSTITUTE($AE912:$AE915,"G", "")))</f>
        <v>2</v>
      </c>
      <c r="BB912" s="294">
        <f>SUMPRODUCT(LEN($AE912:$AE915)-LEN(SUBSTITUTE($AE912:$AE915,"M", "")))</f>
        <v>0</v>
      </c>
    </row>
    <row r="913" spans="2:62" ht="28.15" customHeight="1" thickBot="1" x14ac:dyDescent="0.25">
      <c r="B913" s="30"/>
      <c r="C913" s="243"/>
      <c r="D913" s="36"/>
      <c r="E913" s="35"/>
      <c r="F913" s="35"/>
      <c r="G913" s="34"/>
      <c r="H913" s="224"/>
      <c r="I913" s="247"/>
      <c r="J913" s="247"/>
      <c r="K913" s="247"/>
      <c r="L913" s="33" t="s">
        <v>123</v>
      </c>
      <c r="M913" s="32" t="s">
        <v>382</v>
      </c>
      <c r="N913" s="33" t="s">
        <v>122</v>
      </c>
      <c r="O913" s="32" t="s">
        <v>452</v>
      </c>
      <c r="P913" s="33" t="s">
        <v>120</v>
      </c>
      <c r="Q913" s="32" t="s">
        <v>962</v>
      </c>
      <c r="R913" s="33" t="s">
        <v>119</v>
      </c>
      <c r="S913" s="32" t="s">
        <v>961</v>
      </c>
      <c r="T913" s="33" t="s">
        <v>118</v>
      </c>
      <c r="U913" s="32" t="s">
        <v>195</v>
      </c>
      <c r="V913" s="33" t="s">
        <v>117</v>
      </c>
      <c r="W913" s="32" t="s">
        <v>124</v>
      </c>
      <c r="X913" s="33" t="s">
        <v>116</v>
      </c>
      <c r="Y913" s="32"/>
      <c r="Z913" s="33" t="s">
        <v>115</v>
      </c>
      <c r="AA913" s="32"/>
      <c r="AB913" s="31"/>
      <c r="AC913" s="32"/>
      <c r="AD913" s="31" t="s">
        <v>960</v>
      </c>
      <c r="AE913" s="23"/>
      <c r="AF913" s="251"/>
      <c r="AG913" s="251"/>
      <c r="AH913" s="22"/>
      <c r="AI913" s="11"/>
      <c r="AJ913" s="234"/>
      <c r="AK913" s="240"/>
      <c r="AL913" s="231"/>
      <c r="AM913" s="234"/>
      <c r="AN913" s="240"/>
      <c r="AO913" s="231"/>
      <c r="AP913" s="234"/>
      <c r="AQ913" s="240"/>
      <c r="AR913" s="231"/>
      <c r="AS913" s="234"/>
      <c r="AT913" s="240"/>
      <c r="AU913" s="231"/>
      <c r="AV913" s="234"/>
      <c r="AW913" s="237"/>
      <c r="AX913" s="231"/>
      <c r="AY913" s="292"/>
      <c r="AZ913" s="228"/>
      <c r="BA913" s="228"/>
      <c r="BB913" s="295"/>
    </row>
    <row r="914" spans="2:62" ht="28.15" customHeight="1" x14ac:dyDescent="0.2">
      <c r="B914" s="30"/>
      <c r="C914" s="244"/>
      <c r="D914" s="29"/>
      <c r="E914" s="28"/>
      <c r="F914" s="28"/>
      <c r="G914" s="27"/>
      <c r="H914" s="225">
        <v>213</v>
      </c>
      <c r="I914" s="248"/>
      <c r="J914" s="248"/>
      <c r="K914" s="248"/>
      <c r="L914" s="26" t="s">
        <v>114</v>
      </c>
      <c r="M914" s="25" t="s">
        <v>382</v>
      </c>
      <c r="N914" s="26" t="s">
        <v>112</v>
      </c>
      <c r="O914" s="25" t="s">
        <v>417</v>
      </c>
      <c r="P914" s="26" t="s">
        <v>111</v>
      </c>
      <c r="Q914" s="25" t="s">
        <v>749</v>
      </c>
      <c r="R914" s="26" t="s">
        <v>110</v>
      </c>
      <c r="S914" s="25" t="s">
        <v>959</v>
      </c>
      <c r="T914" s="26" t="s">
        <v>109</v>
      </c>
      <c r="U914" s="25" t="s">
        <v>217</v>
      </c>
      <c r="V914" s="26" t="s">
        <v>108</v>
      </c>
      <c r="W914" s="25" t="s">
        <v>104</v>
      </c>
      <c r="X914" s="26" t="s">
        <v>107</v>
      </c>
      <c r="Y914" s="25"/>
      <c r="Z914" s="26" t="s">
        <v>106</v>
      </c>
      <c r="AA914" s="25"/>
      <c r="AB914" s="24"/>
      <c r="AC914" s="25"/>
      <c r="AD914" s="24"/>
      <c r="AE914" s="23"/>
      <c r="AF914" s="251"/>
      <c r="AG914" s="251"/>
      <c r="AH914" s="22"/>
      <c r="AI914" s="11"/>
      <c r="AJ914" s="234"/>
      <c r="AK914" s="240"/>
      <c r="AL914" s="231"/>
      <c r="AM914" s="234"/>
      <c r="AN914" s="240"/>
      <c r="AO914" s="231"/>
      <c r="AP914" s="234"/>
      <c r="AQ914" s="240"/>
      <c r="AR914" s="231"/>
      <c r="AS914" s="234"/>
      <c r="AT914" s="240"/>
      <c r="AU914" s="231"/>
      <c r="AV914" s="234"/>
      <c r="AW914" s="237"/>
      <c r="AX914" s="231"/>
      <c r="AY914" s="292"/>
      <c r="AZ914" s="228"/>
      <c r="BA914" s="228"/>
      <c r="BB914" s="295"/>
    </row>
    <row r="915" spans="2:62" ht="28.15" customHeight="1" thickBot="1" x14ac:dyDescent="0.25">
      <c r="B915" s="30"/>
      <c r="C915" s="253"/>
      <c r="D915" s="51"/>
      <c r="E915" s="50"/>
      <c r="F915" s="50"/>
      <c r="G915" s="49"/>
      <c r="H915" s="226"/>
      <c r="I915" s="254"/>
      <c r="J915" s="254"/>
      <c r="K915" s="254"/>
      <c r="L915" s="48" t="s">
        <v>105</v>
      </c>
      <c r="M915" s="47" t="s">
        <v>186</v>
      </c>
      <c r="N915" s="48" t="s">
        <v>103</v>
      </c>
      <c r="O915" s="47" t="s">
        <v>958</v>
      </c>
      <c r="P915" s="48" t="s">
        <v>102</v>
      </c>
      <c r="Q915" s="47" t="s">
        <v>829</v>
      </c>
      <c r="R915" s="48" t="s">
        <v>101</v>
      </c>
      <c r="S915" s="47" t="s">
        <v>447</v>
      </c>
      <c r="T915" s="48">
        <v>20</v>
      </c>
      <c r="U915" s="47" t="s">
        <v>215</v>
      </c>
      <c r="V915" s="48" t="s">
        <v>100</v>
      </c>
      <c r="W915" s="47" t="s">
        <v>121</v>
      </c>
      <c r="X915" s="48" t="s">
        <v>99</v>
      </c>
      <c r="Y915" s="47"/>
      <c r="Z915" s="48" t="s">
        <v>98</v>
      </c>
      <c r="AA915" s="47"/>
      <c r="AB915" s="16"/>
      <c r="AC915" s="47"/>
      <c r="AD915" s="16"/>
      <c r="AE915" s="46"/>
      <c r="AF915" s="255"/>
      <c r="AG915" s="255"/>
      <c r="AH915" s="45"/>
      <c r="AI915" s="11"/>
      <c r="AJ915" s="235"/>
      <c r="AK915" s="241"/>
      <c r="AL915" s="232"/>
      <c r="AM915" s="235"/>
      <c r="AN915" s="241"/>
      <c r="AO915" s="232"/>
      <c r="AP915" s="235"/>
      <c r="AQ915" s="241"/>
      <c r="AR915" s="232"/>
      <c r="AS915" s="235"/>
      <c r="AT915" s="241"/>
      <c r="AU915" s="232"/>
      <c r="AV915" s="235"/>
      <c r="AW915" s="238"/>
      <c r="AX915" s="232"/>
      <c r="AY915" s="293"/>
      <c r="AZ915" s="229"/>
      <c r="BA915" s="229"/>
      <c r="BB915" s="296"/>
    </row>
    <row r="916" spans="2:62" ht="28.15" customHeight="1" x14ac:dyDescent="0.2">
      <c r="B916" s="30"/>
      <c r="C916" s="242">
        <v>2</v>
      </c>
      <c r="D916" s="44"/>
      <c r="E916" s="43"/>
      <c r="F916" s="43"/>
      <c r="G916" s="42"/>
      <c r="H916" s="223"/>
      <c r="I916" s="246">
        <v>105</v>
      </c>
      <c r="J916" s="246">
        <v>27</v>
      </c>
      <c r="K916" s="246">
        <v>8</v>
      </c>
      <c r="L916" s="41" t="s">
        <v>133</v>
      </c>
      <c r="M916" s="40" t="s">
        <v>399</v>
      </c>
      <c r="N916" s="41" t="s">
        <v>131</v>
      </c>
      <c r="O916" s="40" t="s">
        <v>417</v>
      </c>
      <c r="P916" s="41" t="s">
        <v>130</v>
      </c>
      <c r="Q916" s="40" t="s">
        <v>491</v>
      </c>
      <c r="R916" s="41" t="s">
        <v>129</v>
      </c>
      <c r="S916" s="40" t="s">
        <v>217</v>
      </c>
      <c r="T916" s="41" t="s">
        <v>128</v>
      </c>
      <c r="U916" s="40" t="s">
        <v>175</v>
      </c>
      <c r="V916" s="41" t="s">
        <v>127</v>
      </c>
      <c r="W916" s="40"/>
      <c r="X916" s="41" t="s">
        <v>126</v>
      </c>
      <c r="Y916" s="40"/>
      <c r="Z916" s="41" t="s">
        <v>125</v>
      </c>
      <c r="AA916" s="40"/>
      <c r="AB916" s="39"/>
      <c r="AC916" s="40"/>
      <c r="AD916" s="39" t="s">
        <v>104</v>
      </c>
      <c r="AE916" s="38"/>
      <c r="AF916" s="250"/>
      <c r="AG916" s="250"/>
      <c r="AH916" s="37"/>
      <c r="AI916" s="11"/>
      <c r="AJ916" s="233">
        <f>SUMPRODUCT(LEN($M916:$U919)-LEN(SUBSTITUTE($M916:$U919,"A", "")))</f>
        <v>35</v>
      </c>
      <c r="AK916" s="239">
        <f>SUMPRODUCT(LEN($X916:$X919)-LEN(SUBSTITUTE($X916:$X919,"A", "")))</f>
        <v>0</v>
      </c>
      <c r="AL916" s="230">
        <f>SUMPRODUCT(LEN($W916:$W919)-LEN(SUBSTITUTE($W916:$W919,"A", "")))</f>
        <v>0</v>
      </c>
      <c r="AM916" s="233">
        <f>SUMPRODUCT(LEN($M916:$U919)-LEN(SUBSTITUTE($M916:$U919,"S", "")))</f>
        <v>18</v>
      </c>
      <c r="AN916" s="239">
        <f>SUMPRODUCT(LEN($X916:$X919)-LEN(SUBSTITUTE($X916:$X919,"S", "")))</f>
        <v>0</v>
      </c>
      <c r="AO916" s="230">
        <f>SUMPRODUCT(LEN($W916:$W919)-LEN(SUBSTITUTE($W916:$W919,"S", "")))</f>
        <v>0</v>
      </c>
      <c r="AP916" s="233">
        <f>SUMPRODUCT(LEN($M916:$U919)-LEN(SUBSTITUTE($M916:$U919,"F", "")))</f>
        <v>1</v>
      </c>
      <c r="AQ916" s="239">
        <f>SUMPRODUCT(LEN($X916:$X919)-LEN(SUBSTITUTE($X916:$X919,"F", "")))</f>
        <v>0</v>
      </c>
      <c r="AR916" s="230">
        <f>SUMPRODUCT(LEN($W916:$W919)-LEN(SUBSTITUTE($W916:$W919,"F", "")))</f>
        <v>0</v>
      </c>
      <c r="AS916" s="233">
        <f>SUMPRODUCT(LEN($M916:$U919)-LEN(SUBSTITUTE($M916:$U919,"G", "")))</f>
        <v>7</v>
      </c>
      <c r="AT916" s="239">
        <f>SUMPRODUCT(LEN($X916:$X919)-LEN(SUBSTITUTE($X916:$X919,"G", "")))</f>
        <v>0</v>
      </c>
      <c r="AU916" s="230">
        <f>SUMPRODUCT(LEN($W916:$W919)-LEN(SUBSTITUTE($W916:$W919,"G", "")))</f>
        <v>0</v>
      </c>
      <c r="AV916" s="233">
        <f>SUMPRODUCT(LEN($L916:$U919)-LEN(SUBSTITUTE($L916:$U919,"M", "")))</f>
        <v>0</v>
      </c>
      <c r="AW916" s="236">
        <f>SUMPRODUCT(LEN($X916:$X919)-LEN(SUBSTITUTE($X916:$X919,"M", "")))</f>
        <v>0</v>
      </c>
      <c r="AX916" s="230">
        <f>SUMPRODUCT(LEN($W916:$W919)-LEN(SUBSTITUTE($W916:$W919,"M", "")))</f>
        <v>0</v>
      </c>
      <c r="AY916" s="291">
        <f>SUMPRODUCT(LEN($AE916:$AE919)-LEN(SUBSTITUTE($AE916:$AE919,"S", "")))</f>
        <v>0</v>
      </c>
      <c r="AZ916" s="227">
        <f>SUMPRODUCT(LEN($AE916:$AE919)-LEN(SUBSTITUTE($AE916:$AE919,"F", "")))</f>
        <v>0</v>
      </c>
      <c r="BA916" s="227">
        <f>SUMPRODUCT(LEN($AE916:$AE919)-LEN(SUBSTITUTE($AE916:$AE919,"G", "")))</f>
        <v>0</v>
      </c>
      <c r="BB916" s="294">
        <f>SUMPRODUCT(LEN($AE916:$AE919)-LEN(SUBSTITUTE($AE916:$AE919,"M", "")))</f>
        <v>0</v>
      </c>
    </row>
    <row r="917" spans="2:62" ht="28.15" customHeight="1" thickBot="1" x14ac:dyDescent="0.25">
      <c r="B917" s="30"/>
      <c r="C917" s="243"/>
      <c r="D917" s="36"/>
      <c r="E917" s="35"/>
      <c r="F917" s="35"/>
      <c r="G917" s="34"/>
      <c r="H917" s="224"/>
      <c r="I917" s="247"/>
      <c r="J917" s="247"/>
      <c r="K917" s="247"/>
      <c r="L917" s="33" t="s">
        <v>123</v>
      </c>
      <c r="M917" s="32" t="s">
        <v>382</v>
      </c>
      <c r="N917" s="33" t="s">
        <v>122</v>
      </c>
      <c r="O917" s="32" t="s">
        <v>484</v>
      </c>
      <c r="P917" s="33" t="s">
        <v>120</v>
      </c>
      <c r="Q917" s="32" t="s">
        <v>452</v>
      </c>
      <c r="R917" s="33" t="s">
        <v>119</v>
      </c>
      <c r="S917" s="32" t="s">
        <v>195</v>
      </c>
      <c r="T917" s="33" t="s">
        <v>118</v>
      </c>
      <c r="U917" s="32" t="s">
        <v>121</v>
      </c>
      <c r="V917" s="33" t="s">
        <v>117</v>
      </c>
      <c r="W917" s="32"/>
      <c r="X917" s="33" t="s">
        <v>116</v>
      </c>
      <c r="Y917" s="32"/>
      <c r="Z917" s="33" t="s">
        <v>115</v>
      </c>
      <c r="AA917" s="32"/>
      <c r="AB917" s="31"/>
      <c r="AC917" s="32"/>
      <c r="AD917" s="31" t="s">
        <v>957</v>
      </c>
      <c r="AE917" s="23"/>
      <c r="AF917" s="251"/>
      <c r="AG917" s="251"/>
      <c r="AH917" s="22"/>
      <c r="AI917" s="11"/>
      <c r="AJ917" s="234"/>
      <c r="AK917" s="240"/>
      <c r="AL917" s="231"/>
      <c r="AM917" s="234"/>
      <c r="AN917" s="240"/>
      <c r="AO917" s="231"/>
      <c r="AP917" s="234"/>
      <c r="AQ917" s="240"/>
      <c r="AR917" s="231"/>
      <c r="AS917" s="234"/>
      <c r="AT917" s="240"/>
      <c r="AU917" s="231"/>
      <c r="AV917" s="234"/>
      <c r="AW917" s="237"/>
      <c r="AX917" s="231"/>
      <c r="AY917" s="292"/>
      <c r="AZ917" s="228"/>
      <c r="BA917" s="228"/>
      <c r="BB917" s="295"/>
    </row>
    <row r="918" spans="2:62" ht="28.15" customHeight="1" x14ac:dyDescent="0.2">
      <c r="B918" s="30"/>
      <c r="C918" s="244"/>
      <c r="D918" s="29"/>
      <c r="E918" s="28"/>
      <c r="F918" s="28"/>
      <c r="G918" s="27"/>
      <c r="H918" s="225"/>
      <c r="I918" s="248"/>
      <c r="J918" s="248"/>
      <c r="K918" s="248"/>
      <c r="L918" s="26" t="s">
        <v>114</v>
      </c>
      <c r="M918" s="25" t="s">
        <v>619</v>
      </c>
      <c r="N918" s="26" t="s">
        <v>112</v>
      </c>
      <c r="O918" s="25" t="s">
        <v>386</v>
      </c>
      <c r="P918" s="26" t="s">
        <v>111</v>
      </c>
      <c r="Q918" s="25" t="s">
        <v>405</v>
      </c>
      <c r="R918" s="26" t="s">
        <v>110</v>
      </c>
      <c r="S918" s="25" t="s">
        <v>113</v>
      </c>
      <c r="T918" s="26" t="s">
        <v>109</v>
      </c>
      <c r="U918" s="25" t="s">
        <v>121</v>
      </c>
      <c r="V918" s="26" t="s">
        <v>108</v>
      </c>
      <c r="W918" s="25"/>
      <c r="X918" s="26" t="s">
        <v>107</v>
      </c>
      <c r="Y918" s="25"/>
      <c r="Z918" s="26" t="s">
        <v>106</v>
      </c>
      <c r="AA918" s="25"/>
      <c r="AB918" s="24"/>
      <c r="AC918" s="25"/>
      <c r="AD918" s="24"/>
      <c r="AE918" s="23"/>
      <c r="AF918" s="251"/>
      <c r="AG918" s="251"/>
      <c r="AH918" s="22"/>
      <c r="AI918" s="11"/>
      <c r="AJ918" s="234"/>
      <c r="AK918" s="240"/>
      <c r="AL918" s="231"/>
      <c r="AM918" s="234"/>
      <c r="AN918" s="240"/>
      <c r="AO918" s="231"/>
      <c r="AP918" s="234"/>
      <c r="AQ918" s="240"/>
      <c r="AR918" s="231"/>
      <c r="AS918" s="234"/>
      <c r="AT918" s="240"/>
      <c r="AU918" s="231"/>
      <c r="AV918" s="234"/>
      <c r="AW918" s="237"/>
      <c r="AX918" s="231"/>
      <c r="AY918" s="292"/>
      <c r="AZ918" s="228"/>
      <c r="BA918" s="228"/>
      <c r="BB918" s="295"/>
    </row>
    <row r="919" spans="2:62" ht="28.15" customHeight="1" thickBot="1" x14ac:dyDescent="0.25">
      <c r="B919" s="30"/>
      <c r="C919" s="253"/>
      <c r="D919" s="51"/>
      <c r="E919" s="50"/>
      <c r="F919" s="50"/>
      <c r="G919" s="49"/>
      <c r="H919" s="226"/>
      <c r="I919" s="254"/>
      <c r="J919" s="254"/>
      <c r="K919" s="254"/>
      <c r="L919" s="48" t="s">
        <v>105</v>
      </c>
      <c r="M919" s="47" t="s">
        <v>377</v>
      </c>
      <c r="N919" s="48" t="s">
        <v>103</v>
      </c>
      <c r="O919" s="47" t="s">
        <v>614</v>
      </c>
      <c r="P919" s="48" t="s">
        <v>102</v>
      </c>
      <c r="Q919" s="47" t="s">
        <v>447</v>
      </c>
      <c r="R919" s="48" t="s">
        <v>101</v>
      </c>
      <c r="S919" s="47" t="s">
        <v>113</v>
      </c>
      <c r="T919" s="48">
        <v>20</v>
      </c>
      <c r="U919" s="47"/>
      <c r="V919" s="48" t="s">
        <v>100</v>
      </c>
      <c r="W919" s="47"/>
      <c r="X919" s="48" t="s">
        <v>99</v>
      </c>
      <c r="Y919" s="47"/>
      <c r="Z919" s="48" t="s">
        <v>98</v>
      </c>
      <c r="AA919" s="47"/>
      <c r="AB919" s="16"/>
      <c r="AC919" s="47"/>
      <c r="AD919" s="16"/>
      <c r="AE919" s="46"/>
      <c r="AF919" s="255"/>
      <c r="AG919" s="255"/>
      <c r="AH919" s="45"/>
      <c r="AI919" s="11"/>
      <c r="AJ919" s="235"/>
      <c r="AK919" s="241"/>
      <c r="AL919" s="232"/>
      <c r="AM919" s="235"/>
      <c r="AN919" s="241"/>
      <c r="AO919" s="232"/>
      <c r="AP919" s="235"/>
      <c r="AQ919" s="241"/>
      <c r="AR919" s="232"/>
      <c r="AS919" s="235"/>
      <c r="AT919" s="241"/>
      <c r="AU919" s="232"/>
      <c r="AV919" s="235"/>
      <c r="AW919" s="238"/>
      <c r="AX919" s="232"/>
      <c r="AY919" s="293"/>
      <c r="AZ919" s="229"/>
      <c r="BA919" s="229"/>
      <c r="BB919" s="296"/>
    </row>
    <row r="920" spans="2:62" ht="28.15" customHeight="1" x14ac:dyDescent="0.2">
      <c r="B920" s="30"/>
      <c r="C920" s="242">
        <v>3</v>
      </c>
      <c r="D920" s="44"/>
      <c r="E920" s="43"/>
      <c r="F920" s="43"/>
      <c r="G920" s="42"/>
      <c r="H920" s="223"/>
      <c r="I920" s="246">
        <v>98</v>
      </c>
      <c r="J920" s="246">
        <v>28</v>
      </c>
      <c r="K920" s="246">
        <v>5</v>
      </c>
      <c r="L920" s="41" t="s">
        <v>133</v>
      </c>
      <c r="M920" s="40" t="s">
        <v>186</v>
      </c>
      <c r="N920" s="41" t="s">
        <v>131</v>
      </c>
      <c r="O920" s="40" t="s">
        <v>484</v>
      </c>
      <c r="P920" s="41" t="s">
        <v>130</v>
      </c>
      <c r="Q920" s="40" t="s">
        <v>956</v>
      </c>
      <c r="R920" s="41" t="s">
        <v>129</v>
      </c>
      <c r="S920" s="40" t="s">
        <v>417</v>
      </c>
      <c r="T920" s="41" t="s">
        <v>128</v>
      </c>
      <c r="U920" s="40" t="s">
        <v>215</v>
      </c>
      <c r="V920" s="41" t="s">
        <v>127</v>
      </c>
      <c r="W920" s="40" t="s">
        <v>113</v>
      </c>
      <c r="X920" s="41" t="s">
        <v>126</v>
      </c>
      <c r="Y920" s="40"/>
      <c r="Z920" s="41" t="s">
        <v>125</v>
      </c>
      <c r="AA920" s="40"/>
      <c r="AB920" s="39"/>
      <c r="AC920" s="40"/>
      <c r="AD920" s="39" t="s">
        <v>955</v>
      </c>
      <c r="AE920" s="38"/>
      <c r="AF920" s="250"/>
      <c r="AG920" s="250"/>
      <c r="AH920" s="37"/>
      <c r="AI920" s="11"/>
      <c r="AJ920" s="233">
        <f>SUMPRODUCT(LEN($M920:$U923)-LEN(SUBSTITUTE($M920:$U923,"A", "")))</f>
        <v>48</v>
      </c>
      <c r="AK920" s="239">
        <f>SUMPRODUCT(LEN($X920:$X923)-LEN(SUBSTITUTE($X920:$X923,"A", "")))</f>
        <v>0</v>
      </c>
      <c r="AL920" s="230">
        <f>SUMPRODUCT(LEN($W920:$W923)-LEN(SUBSTITUTE($W920:$W923,"A", "")))</f>
        <v>0</v>
      </c>
      <c r="AM920" s="233">
        <f>SUMPRODUCT(LEN($M920:$U923)-LEN(SUBSTITUTE($M920:$U923,"S", "")))</f>
        <v>18</v>
      </c>
      <c r="AN920" s="239">
        <f>SUMPRODUCT(LEN($X920:$X923)-LEN(SUBSTITUTE($X920:$X923,"S", "")))</f>
        <v>0</v>
      </c>
      <c r="AO920" s="230">
        <f>SUMPRODUCT(LEN($W920:$W923)-LEN(SUBSTITUTE($W920:$W923,"S", "")))</f>
        <v>4</v>
      </c>
      <c r="AP920" s="233">
        <f>SUMPRODUCT(LEN($M920:$U923)-LEN(SUBSTITUTE($M920:$U923,"F", "")))</f>
        <v>0</v>
      </c>
      <c r="AQ920" s="239">
        <f>SUMPRODUCT(LEN($X920:$X923)-LEN(SUBSTITUTE($X920:$X923,"F", "")))</f>
        <v>0</v>
      </c>
      <c r="AR920" s="230">
        <f>SUMPRODUCT(LEN($W920:$W923)-LEN(SUBSTITUTE($W920:$W923,"F", "")))</f>
        <v>0</v>
      </c>
      <c r="AS920" s="233">
        <f>SUMPRODUCT(LEN($M920:$U923)-LEN(SUBSTITUTE($M920:$U923,"G", "")))</f>
        <v>5</v>
      </c>
      <c r="AT920" s="239">
        <f>SUMPRODUCT(LEN($X920:$X923)-LEN(SUBSTITUTE($X920:$X923,"G", "")))</f>
        <v>0</v>
      </c>
      <c r="AU920" s="230">
        <f>SUMPRODUCT(LEN($W920:$W923)-LEN(SUBSTITUTE($W920:$W923,"G", "")))</f>
        <v>0</v>
      </c>
      <c r="AV920" s="233">
        <f>SUMPRODUCT(LEN($L920:$U923)-LEN(SUBSTITUTE($L920:$U923,"M", "")))</f>
        <v>0</v>
      </c>
      <c r="AW920" s="236">
        <f>SUMPRODUCT(LEN($X920:$X923)-LEN(SUBSTITUTE($X920:$X923,"M", "")))</f>
        <v>0</v>
      </c>
      <c r="AX920" s="230">
        <f>SUMPRODUCT(LEN($W920:$W923)-LEN(SUBSTITUTE($W920:$W923,"M", "")))</f>
        <v>0</v>
      </c>
      <c r="AY920" s="291">
        <f>SUMPRODUCT(LEN($AE920:$AE923)-LEN(SUBSTITUTE($AE920:$AE923,"S", "")))</f>
        <v>0</v>
      </c>
      <c r="AZ920" s="227">
        <f>SUMPRODUCT(LEN($AE920:$AE923)-LEN(SUBSTITUTE($AE920:$AE923,"F", "")))</f>
        <v>0</v>
      </c>
      <c r="BA920" s="227">
        <f>SUMPRODUCT(LEN($AE920:$AE923)-LEN(SUBSTITUTE($AE920:$AE923,"G", "")))</f>
        <v>0</v>
      </c>
      <c r="BB920" s="294">
        <f>SUMPRODUCT(LEN($AE920:$AE923)-LEN(SUBSTITUTE($AE920:$AE923,"M", "")))</f>
        <v>0</v>
      </c>
    </row>
    <row r="921" spans="2:62" ht="28.15" customHeight="1" thickBot="1" x14ac:dyDescent="0.25">
      <c r="B921" s="30"/>
      <c r="C921" s="243"/>
      <c r="D921" s="36"/>
      <c r="E921" s="35"/>
      <c r="F921" s="35"/>
      <c r="G921" s="34"/>
      <c r="H921" s="224"/>
      <c r="I921" s="247"/>
      <c r="J921" s="247"/>
      <c r="K921" s="247"/>
      <c r="L921" s="33" t="s">
        <v>123</v>
      </c>
      <c r="M921" s="32" t="s">
        <v>132</v>
      </c>
      <c r="N921" s="33" t="s">
        <v>122</v>
      </c>
      <c r="O921" s="32" t="s">
        <v>417</v>
      </c>
      <c r="P921" s="33" t="s">
        <v>120</v>
      </c>
      <c r="Q921" s="32" t="s">
        <v>418</v>
      </c>
      <c r="R921" s="33" t="s">
        <v>119</v>
      </c>
      <c r="S921" s="32" t="s">
        <v>411</v>
      </c>
      <c r="T921" s="33" t="s">
        <v>118</v>
      </c>
      <c r="U921" s="32" t="s">
        <v>217</v>
      </c>
      <c r="V921" s="33" t="s">
        <v>117</v>
      </c>
      <c r="W921" s="32" t="s">
        <v>121</v>
      </c>
      <c r="X921" s="33" t="s">
        <v>116</v>
      </c>
      <c r="Y921" s="32"/>
      <c r="Z921" s="33" t="s">
        <v>115</v>
      </c>
      <c r="AA921" s="32"/>
      <c r="AB921" s="31"/>
      <c r="AC921" s="32"/>
      <c r="AD921" s="31"/>
      <c r="AE921" s="23"/>
      <c r="AF921" s="251"/>
      <c r="AG921" s="251"/>
      <c r="AH921" s="22"/>
      <c r="AI921" s="11"/>
      <c r="AJ921" s="234"/>
      <c r="AK921" s="240"/>
      <c r="AL921" s="231"/>
      <c r="AM921" s="234"/>
      <c r="AN921" s="240"/>
      <c r="AO921" s="231"/>
      <c r="AP921" s="234"/>
      <c r="AQ921" s="240"/>
      <c r="AR921" s="231"/>
      <c r="AS921" s="234"/>
      <c r="AT921" s="240"/>
      <c r="AU921" s="231"/>
      <c r="AV921" s="234"/>
      <c r="AW921" s="237"/>
      <c r="AX921" s="231"/>
      <c r="AY921" s="292"/>
      <c r="AZ921" s="228"/>
      <c r="BA921" s="228"/>
      <c r="BB921" s="295"/>
    </row>
    <row r="922" spans="2:62" ht="28.15" customHeight="1" x14ac:dyDescent="0.2">
      <c r="B922" s="30"/>
      <c r="C922" s="244"/>
      <c r="D922" s="29"/>
      <c r="E922" s="28"/>
      <c r="F922" s="28"/>
      <c r="G922" s="27"/>
      <c r="H922" s="225"/>
      <c r="I922" s="248"/>
      <c r="J922" s="248"/>
      <c r="K922" s="248"/>
      <c r="L922" s="26" t="s">
        <v>114</v>
      </c>
      <c r="M922" s="25" t="s">
        <v>132</v>
      </c>
      <c r="N922" s="26" t="s">
        <v>112</v>
      </c>
      <c r="O922" s="25" t="s">
        <v>186</v>
      </c>
      <c r="P922" s="26" t="s">
        <v>111</v>
      </c>
      <c r="Q922" s="25" t="s">
        <v>132</v>
      </c>
      <c r="R922" s="26" t="s">
        <v>110</v>
      </c>
      <c r="S922" s="25" t="s">
        <v>447</v>
      </c>
      <c r="T922" s="26" t="s">
        <v>109</v>
      </c>
      <c r="U922" s="25" t="s">
        <v>195</v>
      </c>
      <c r="V922" s="26" t="s">
        <v>108</v>
      </c>
      <c r="W922" s="25" t="s">
        <v>121</v>
      </c>
      <c r="X922" s="26" t="s">
        <v>107</v>
      </c>
      <c r="Y922" s="25"/>
      <c r="Z922" s="26" t="s">
        <v>106</v>
      </c>
      <c r="AA922" s="25"/>
      <c r="AB922" s="24"/>
      <c r="AC922" s="25"/>
      <c r="AD922" s="24"/>
      <c r="AE922" s="23"/>
      <c r="AF922" s="251"/>
      <c r="AG922" s="251"/>
      <c r="AH922" s="22"/>
      <c r="AI922" s="11"/>
      <c r="AJ922" s="234"/>
      <c r="AK922" s="240"/>
      <c r="AL922" s="231"/>
      <c r="AM922" s="234"/>
      <c r="AN922" s="240"/>
      <c r="AO922" s="231"/>
      <c r="AP922" s="234"/>
      <c r="AQ922" s="240"/>
      <c r="AR922" s="231"/>
      <c r="AS922" s="234"/>
      <c r="AT922" s="240"/>
      <c r="AU922" s="231"/>
      <c r="AV922" s="234"/>
      <c r="AW922" s="237"/>
      <c r="AX922" s="231"/>
      <c r="AY922" s="292"/>
      <c r="AZ922" s="228"/>
      <c r="BA922" s="228"/>
      <c r="BB922" s="295"/>
    </row>
    <row r="923" spans="2:62" ht="28.15" customHeight="1" thickBot="1" x14ac:dyDescent="0.25">
      <c r="B923" s="21"/>
      <c r="C923" s="245"/>
      <c r="D923" s="20"/>
      <c r="E923" s="19"/>
      <c r="F923" s="19"/>
      <c r="G923" s="18"/>
      <c r="H923" s="226"/>
      <c r="I923" s="249"/>
      <c r="J923" s="249"/>
      <c r="K923" s="249"/>
      <c r="L923" s="17" t="s">
        <v>105</v>
      </c>
      <c r="M923" s="15" t="s">
        <v>399</v>
      </c>
      <c r="N923" s="17" t="s">
        <v>103</v>
      </c>
      <c r="O923" s="15" t="s">
        <v>417</v>
      </c>
      <c r="P923" s="17" t="s">
        <v>102</v>
      </c>
      <c r="Q923" s="15" t="s">
        <v>417</v>
      </c>
      <c r="R923" s="17" t="s">
        <v>101</v>
      </c>
      <c r="S923" s="15" t="s">
        <v>427</v>
      </c>
      <c r="T923" s="17">
        <v>20</v>
      </c>
      <c r="U923" s="15" t="s">
        <v>175</v>
      </c>
      <c r="V923" s="17" t="s">
        <v>100</v>
      </c>
      <c r="W923" s="15"/>
      <c r="X923" s="17" t="s">
        <v>99</v>
      </c>
      <c r="Y923" s="15"/>
      <c r="Z923" s="17" t="s">
        <v>98</v>
      </c>
      <c r="AA923" s="15"/>
      <c r="AB923" s="16"/>
      <c r="AC923" s="15"/>
      <c r="AD923" s="14"/>
      <c r="AE923" s="13"/>
      <c r="AF923" s="252"/>
      <c r="AG923" s="252"/>
      <c r="AH923" s="12"/>
      <c r="AI923" s="11"/>
      <c r="AJ923" s="235"/>
      <c r="AK923" s="241"/>
      <c r="AL923" s="232"/>
      <c r="AM923" s="235"/>
      <c r="AN923" s="241"/>
      <c r="AO923" s="232"/>
      <c r="AP923" s="235"/>
      <c r="AQ923" s="241"/>
      <c r="AR923" s="232"/>
      <c r="AS923" s="235"/>
      <c r="AT923" s="241"/>
      <c r="AU923" s="232"/>
      <c r="AV923" s="235"/>
      <c r="AW923" s="238"/>
      <c r="AX923" s="232"/>
      <c r="AY923" s="293"/>
      <c r="AZ923" s="229"/>
      <c r="BA923" s="229"/>
      <c r="BB923" s="296"/>
    </row>
    <row r="924" spans="2:62" ht="85.9" customHeight="1" thickTop="1" thickBot="1" x14ac:dyDescent="0.35">
      <c r="B924" s="105" t="s">
        <v>174</v>
      </c>
      <c r="C924" s="95" t="s">
        <v>173</v>
      </c>
      <c r="D924" s="100" t="s">
        <v>172</v>
      </c>
      <c r="E924" s="104" t="s">
        <v>171</v>
      </c>
      <c r="F924" s="103"/>
      <c r="G924" s="102"/>
      <c r="H924" s="101" t="s">
        <v>170</v>
      </c>
      <c r="I924" s="100" t="s">
        <v>96</v>
      </c>
      <c r="J924" s="100" t="s">
        <v>169</v>
      </c>
      <c r="K924" s="100" t="s">
        <v>97</v>
      </c>
      <c r="L924" s="256" t="s">
        <v>168</v>
      </c>
      <c r="M924" s="262"/>
      <c r="N924" s="256" t="s">
        <v>167</v>
      </c>
      <c r="O924" s="262"/>
      <c r="P924" s="256" t="s">
        <v>167</v>
      </c>
      <c r="Q924" s="257"/>
      <c r="R924" s="256" t="s">
        <v>167</v>
      </c>
      <c r="S924" s="257"/>
      <c r="T924" s="256" t="s">
        <v>167</v>
      </c>
      <c r="U924" s="257"/>
      <c r="V924" s="256" t="s">
        <v>167</v>
      </c>
      <c r="W924" s="257"/>
      <c r="X924" s="256" t="s">
        <v>167</v>
      </c>
      <c r="Y924" s="257"/>
      <c r="Z924" s="256" t="s">
        <v>167</v>
      </c>
      <c r="AA924" s="257"/>
      <c r="AB924" s="261" t="s">
        <v>166</v>
      </c>
      <c r="AC924" s="257"/>
      <c r="AD924" s="101" t="s">
        <v>165</v>
      </c>
      <c r="AE924" s="101" t="s">
        <v>164</v>
      </c>
      <c r="AF924" s="100" t="s">
        <v>163</v>
      </c>
      <c r="AG924" s="100" t="s">
        <v>162</v>
      </c>
      <c r="AH924" s="99" t="s">
        <v>161</v>
      </c>
      <c r="AI924" s="98"/>
      <c r="AJ924" s="96" t="s">
        <v>160</v>
      </c>
      <c r="AK924" s="95" t="s">
        <v>159</v>
      </c>
      <c r="AL924" s="94" t="s">
        <v>158</v>
      </c>
      <c r="AM924" s="96" t="s">
        <v>157</v>
      </c>
      <c r="AN924" s="95" t="s">
        <v>156</v>
      </c>
      <c r="AO924" s="94" t="s">
        <v>155</v>
      </c>
      <c r="AP924" s="96" t="s">
        <v>154</v>
      </c>
      <c r="AQ924" s="95" t="s">
        <v>153</v>
      </c>
      <c r="AR924" s="97" t="s">
        <v>152</v>
      </c>
      <c r="AS924" s="96" t="s">
        <v>151</v>
      </c>
      <c r="AT924" s="95" t="s">
        <v>150</v>
      </c>
      <c r="AU924" s="94" t="s">
        <v>149</v>
      </c>
      <c r="AV924" s="96" t="s">
        <v>148</v>
      </c>
      <c r="AW924" s="95" t="s">
        <v>147</v>
      </c>
      <c r="AX924" s="94" t="s">
        <v>146</v>
      </c>
      <c r="AY924" s="93" t="s">
        <v>145</v>
      </c>
      <c r="AZ924" s="92" t="s">
        <v>144</v>
      </c>
      <c r="BA924" s="92" t="s">
        <v>143</v>
      </c>
      <c r="BB924" s="91" t="s">
        <v>142</v>
      </c>
    </row>
    <row r="925" spans="2:62" ht="48" thickBot="1" x14ac:dyDescent="0.3">
      <c r="B925" s="90" t="s">
        <v>179</v>
      </c>
      <c r="C925" s="89"/>
      <c r="D925" s="88">
        <v>207</v>
      </c>
      <c r="E925" s="258"/>
      <c r="F925" s="259"/>
      <c r="G925" s="260"/>
      <c r="H925" s="87" t="s">
        <v>140</v>
      </c>
      <c r="I925" s="86"/>
      <c r="J925" s="86"/>
      <c r="K925" s="85"/>
      <c r="L925" s="84"/>
      <c r="M925" s="81"/>
      <c r="N925" s="84"/>
      <c r="O925" s="81"/>
      <c r="P925" s="84"/>
      <c r="Q925" s="81"/>
      <c r="R925" s="84"/>
      <c r="S925" s="81"/>
      <c r="T925" s="84"/>
      <c r="U925" s="81"/>
      <c r="V925" s="84"/>
      <c r="W925" s="81"/>
      <c r="X925" s="84"/>
      <c r="Y925" s="81"/>
      <c r="Z925" s="84"/>
      <c r="AA925" s="83"/>
      <c r="AB925" s="82" t="s">
        <v>139</v>
      </c>
      <c r="AC925" s="81"/>
      <c r="AD925" s="81"/>
      <c r="AE925" s="81"/>
      <c r="AF925" s="80"/>
      <c r="AG925" s="80"/>
      <c r="AH925" s="60"/>
      <c r="AI925" s="79" t="s">
        <v>138</v>
      </c>
      <c r="AJ925" s="78">
        <f t="shared" ref="AJ925:BB925" si="122">SUM(AJ927:AJ938)</f>
        <v>120</v>
      </c>
      <c r="AK925" s="77">
        <f t="shared" si="122"/>
        <v>0</v>
      </c>
      <c r="AL925" s="76">
        <f t="shared" si="122"/>
        <v>1</v>
      </c>
      <c r="AM925" s="78">
        <f t="shared" si="122"/>
        <v>35</v>
      </c>
      <c r="AN925" s="77">
        <f t="shared" si="122"/>
        <v>0</v>
      </c>
      <c r="AO925" s="76">
        <f t="shared" si="122"/>
        <v>0</v>
      </c>
      <c r="AP925" s="78">
        <f t="shared" si="122"/>
        <v>0</v>
      </c>
      <c r="AQ925" s="77">
        <f t="shared" si="122"/>
        <v>0</v>
      </c>
      <c r="AR925" s="76">
        <f t="shared" si="122"/>
        <v>0</v>
      </c>
      <c r="AS925" s="78">
        <f t="shared" si="122"/>
        <v>17</v>
      </c>
      <c r="AT925" s="77">
        <f t="shared" si="122"/>
        <v>0</v>
      </c>
      <c r="AU925" s="76">
        <f t="shared" si="122"/>
        <v>0</v>
      </c>
      <c r="AV925" s="78">
        <f t="shared" si="122"/>
        <v>0</v>
      </c>
      <c r="AW925" s="77">
        <f t="shared" si="122"/>
        <v>0</v>
      </c>
      <c r="AX925" s="76">
        <f t="shared" si="122"/>
        <v>0</v>
      </c>
      <c r="AY925" s="75">
        <f t="shared" si="122"/>
        <v>1</v>
      </c>
      <c r="AZ925" s="74">
        <f t="shared" si="122"/>
        <v>0</v>
      </c>
      <c r="BA925" s="74">
        <f t="shared" si="122"/>
        <v>4</v>
      </c>
      <c r="BB925" s="73">
        <f t="shared" si="122"/>
        <v>0</v>
      </c>
      <c r="BC925" s="72" t="s">
        <v>137</v>
      </c>
      <c r="BF925" s="5">
        <f>SUM(AJ925:AL925)/$BG$5</f>
        <v>40.333333333333336</v>
      </c>
      <c r="BG925" s="5">
        <f>SUM(AM925:AO925,AY925)/$BG$5</f>
        <v>12</v>
      </c>
      <c r="BH925" s="5">
        <f>SUM(AP925:AR925,AZ925)/$BG$5</f>
        <v>0</v>
      </c>
      <c r="BI925" s="5">
        <f>SUM(AS925:AU925,BA925)/$BG$5</f>
        <v>7</v>
      </c>
      <c r="BJ925" s="5">
        <f>SUM(AV925:AX925,BB925)/$BG$5</f>
        <v>0</v>
      </c>
    </row>
    <row r="926" spans="2:62" ht="37.5" thickBot="1" x14ac:dyDescent="0.3">
      <c r="B926" s="71"/>
      <c r="C926" s="70"/>
      <c r="D926" s="69"/>
      <c r="E926" s="68"/>
      <c r="F926" s="68"/>
      <c r="G926" s="67"/>
      <c r="H926" s="66"/>
      <c r="I926" s="64"/>
      <c r="J926" s="64"/>
      <c r="K926" s="65"/>
      <c r="L926" s="64"/>
      <c r="M926" s="62"/>
      <c r="N926" s="64"/>
      <c r="O926" s="62"/>
      <c r="P926" s="64"/>
      <c r="Q926" s="62"/>
      <c r="R926" s="64"/>
      <c r="S926" s="62"/>
      <c r="T926" s="64"/>
      <c r="U926" s="62"/>
      <c r="V926" s="64"/>
      <c r="W926" s="62"/>
      <c r="X926" s="64"/>
      <c r="Y926" s="62"/>
      <c r="Z926" s="64"/>
      <c r="AA926" s="62"/>
      <c r="AB926" s="63"/>
      <c r="AC926" s="62"/>
      <c r="AD926" s="62"/>
      <c r="AE926" s="62"/>
      <c r="AF926" s="61"/>
      <c r="AG926" s="61"/>
      <c r="AH926" s="60"/>
      <c r="AI926" s="59" t="s">
        <v>136</v>
      </c>
      <c r="AJ926" s="58">
        <f t="shared" ref="AJ926:BB926" si="123">AJ925/3</f>
        <v>40</v>
      </c>
      <c r="AK926" s="57">
        <f t="shared" si="123"/>
        <v>0</v>
      </c>
      <c r="AL926" s="56">
        <f t="shared" si="123"/>
        <v>0.33333333333333331</v>
      </c>
      <c r="AM926" s="58">
        <f t="shared" si="123"/>
        <v>11.666666666666666</v>
      </c>
      <c r="AN926" s="57">
        <f t="shared" si="123"/>
        <v>0</v>
      </c>
      <c r="AO926" s="56">
        <f t="shared" si="123"/>
        <v>0</v>
      </c>
      <c r="AP926" s="58">
        <f t="shared" si="123"/>
        <v>0</v>
      </c>
      <c r="AQ926" s="57">
        <f t="shared" si="123"/>
        <v>0</v>
      </c>
      <c r="AR926" s="56">
        <f t="shared" si="123"/>
        <v>0</v>
      </c>
      <c r="AS926" s="58">
        <f t="shared" si="123"/>
        <v>5.666666666666667</v>
      </c>
      <c r="AT926" s="57">
        <f t="shared" si="123"/>
        <v>0</v>
      </c>
      <c r="AU926" s="56">
        <f t="shared" si="123"/>
        <v>0</v>
      </c>
      <c r="AV926" s="58">
        <f t="shared" si="123"/>
        <v>0</v>
      </c>
      <c r="AW926" s="57">
        <f t="shared" si="123"/>
        <v>0</v>
      </c>
      <c r="AX926" s="56">
        <f t="shared" si="123"/>
        <v>0</v>
      </c>
      <c r="AY926" s="55">
        <f t="shared" si="123"/>
        <v>0.33333333333333331</v>
      </c>
      <c r="AZ926" s="54">
        <f t="shared" si="123"/>
        <v>0</v>
      </c>
      <c r="BA926" s="54">
        <f t="shared" si="123"/>
        <v>1.3333333333333333</v>
      </c>
      <c r="BB926" s="53">
        <f t="shared" si="123"/>
        <v>0</v>
      </c>
      <c r="BC926" s="52" t="s">
        <v>135</v>
      </c>
    </row>
    <row r="927" spans="2:62" ht="28.15" customHeight="1" x14ac:dyDescent="0.2">
      <c r="B927" s="30"/>
      <c r="C927" s="242">
        <v>1</v>
      </c>
      <c r="D927" s="44"/>
      <c r="E927" s="43"/>
      <c r="F927" s="43"/>
      <c r="G927" s="42"/>
      <c r="H927" s="223" t="s">
        <v>134</v>
      </c>
      <c r="I927" s="246">
        <v>124</v>
      </c>
      <c r="J927" s="246">
        <v>26</v>
      </c>
      <c r="K927" s="246">
        <v>7</v>
      </c>
      <c r="L927" s="41" t="s">
        <v>133</v>
      </c>
      <c r="M927" s="40" t="s">
        <v>132</v>
      </c>
      <c r="N927" s="41" t="s">
        <v>131</v>
      </c>
      <c r="O927" s="40" t="s">
        <v>186</v>
      </c>
      <c r="P927" s="41" t="s">
        <v>130</v>
      </c>
      <c r="Q927" s="40" t="s">
        <v>420</v>
      </c>
      <c r="R927" s="41" t="s">
        <v>129</v>
      </c>
      <c r="S927" s="40" t="s">
        <v>217</v>
      </c>
      <c r="T927" s="41" t="s">
        <v>128</v>
      </c>
      <c r="U927" s="40" t="s">
        <v>113</v>
      </c>
      <c r="V927" s="41" t="s">
        <v>127</v>
      </c>
      <c r="W927" s="40"/>
      <c r="X927" s="41" t="s">
        <v>126</v>
      </c>
      <c r="Y927" s="40"/>
      <c r="Z927" s="41" t="s">
        <v>125</v>
      </c>
      <c r="AA927" s="40"/>
      <c r="AB927" s="39"/>
      <c r="AC927" s="40"/>
      <c r="AD927" s="39" t="s">
        <v>411</v>
      </c>
      <c r="AE927" s="38" t="s">
        <v>954</v>
      </c>
      <c r="AF927" s="250"/>
      <c r="AG927" s="250"/>
      <c r="AH927" s="37"/>
      <c r="AI927" s="11"/>
      <c r="AJ927" s="233">
        <f>SUMPRODUCT(LEN($M927:$U930)-LEN(SUBSTITUTE($M927:$U930,"A", "")))</f>
        <v>35</v>
      </c>
      <c r="AK927" s="239">
        <f>SUMPRODUCT(LEN($X927:$X930)-LEN(SUBSTITUTE($X927:$X930,"A", "")))</f>
        <v>0</v>
      </c>
      <c r="AL927" s="230">
        <f>SUMPRODUCT(LEN($W927:$W930)-LEN(SUBSTITUTE($W927:$W930,"A", "")))</f>
        <v>0</v>
      </c>
      <c r="AM927" s="233">
        <f>SUMPRODUCT(LEN($M927:$U930)-LEN(SUBSTITUTE($M927:$U930,"S", "")))</f>
        <v>18</v>
      </c>
      <c r="AN927" s="239">
        <f>SUMPRODUCT(LEN($X927:$X930)-LEN(SUBSTITUTE($X927:$X930,"S", "")))</f>
        <v>0</v>
      </c>
      <c r="AO927" s="230">
        <f>SUMPRODUCT(LEN($W927:$W930)-LEN(SUBSTITUTE($W927:$W930,"S", "")))</f>
        <v>0</v>
      </c>
      <c r="AP927" s="233">
        <f>SUMPRODUCT(LEN($M927:$U930)-LEN(SUBSTITUTE($M927:$U930,"F", "")))</f>
        <v>0</v>
      </c>
      <c r="AQ927" s="239">
        <f>SUMPRODUCT(LEN($X927:$X930)-LEN(SUBSTITUTE($X927:$X930,"F", "")))</f>
        <v>0</v>
      </c>
      <c r="AR927" s="230">
        <f>SUMPRODUCT(LEN($W927:$W930)-LEN(SUBSTITUTE($W927:$W930,"F", "")))</f>
        <v>0</v>
      </c>
      <c r="AS927" s="233">
        <f>SUMPRODUCT(LEN($M927:$U930)-LEN(SUBSTITUTE($M927:$U930,"G", "")))</f>
        <v>5</v>
      </c>
      <c r="AT927" s="239">
        <f>SUMPRODUCT(LEN($X927:$X930)-LEN(SUBSTITUTE($X927:$X930,"G", "")))</f>
        <v>0</v>
      </c>
      <c r="AU927" s="230">
        <f>SUMPRODUCT(LEN($W927:$W930)-LEN(SUBSTITUTE($W927:$W930,"G", "")))</f>
        <v>0</v>
      </c>
      <c r="AV927" s="233">
        <f>SUMPRODUCT(LEN($L927:$U930)-LEN(SUBSTITUTE($L927:$U930,"M", "")))</f>
        <v>0</v>
      </c>
      <c r="AW927" s="236">
        <f>SUMPRODUCT(LEN($X927:$X930)-LEN(SUBSTITUTE($X927:$X930,"M", "")))</f>
        <v>0</v>
      </c>
      <c r="AX927" s="230">
        <f>SUMPRODUCT(LEN($W927:$W930)-LEN(SUBSTITUTE($W927:$W930,"M", "")))</f>
        <v>0</v>
      </c>
      <c r="AY927" s="291">
        <f>SUMPRODUCT(LEN($AE927:$AE930)-LEN(SUBSTITUTE($AE927:$AE930,"S", "")))</f>
        <v>1</v>
      </c>
      <c r="AZ927" s="227">
        <f>SUMPRODUCT(LEN($AE927:$AE930)-LEN(SUBSTITUTE($AE927:$AE930,"F", "")))</f>
        <v>0</v>
      </c>
      <c r="BA927" s="227">
        <f>SUMPRODUCT(LEN($AE927:$AE930)-LEN(SUBSTITUTE($AE927:$AE930,"G", "")))</f>
        <v>4</v>
      </c>
      <c r="BB927" s="294">
        <f>SUMPRODUCT(LEN($AE927:$AE930)-LEN(SUBSTITUTE($AE927:$AE930,"M", "")))</f>
        <v>0</v>
      </c>
    </row>
    <row r="928" spans="2:62" ht="28.15" customHeight="1" thickBot="1" x14ac:dyDescent="0.25">
      <c r="B928" s="30"/>
      <c r="C928" s="243"/>
      <c r="D928" s="36"/>
      <c r="E928" s="35"/>
      <c r="F928" s="35"/>
      <c r="G928" s="34"/>
      <c r="H928" s="224"/>
      <c r="I928" s="247"/>
      <c r="J928" s="247"/>
      <c r="K928" s="247"/>
      <c r="L928" s="33" t="s">
        <v>123</v>
      </c>
      <c r="M928" s="32" t="s">
        <v>132</v>
      </c>
      <c r="N928" s="33" t="s">
        <v>122</v>
      </c>
      <c r="O928" s="32" t="s">
        <v>389</v>
      </c>
      <c r="P928" s="33" t="s">
        <v>120</v>
      </c>
      <c r="Q928" s="32" t="s">
        <v>376</v>
      </c>
      <c r="R928" s="33" t="s">
        <v>119</v>
      </c>
      <c r="S928" s="32" t="s">
        <v>217</v>
      </c>
      <c r="T928" s="33" t="s">
        <v>118</v>
      </c>
      <c r="U928" s="32" t="s">
        <v>121</v>
      </c>
      <c r="V928" s="33" t="s">
        <v>117</v>
      </c>
      <c r="W928" s="32"/>
      <c r="X928" s="33" t="s">
        <v>116</v>
      </c>
      <c r="Y928" s="32"/>
      <c r="Z928" s="33" t="s">
        <v>115</v>
      </c>
      <c r="AA928" s="32"/>
      <c r="AB928" s="31"/>
      <c r="AC928" s="32"/>
      <c r="AD928" s="31" t="s">
        <v>121</v>
      </c>
      <c r="AE928" s="23"/>
      <c r="AF928" s="251"/>
      <c r="AG928" s="251"/>
      <c r="AH928" s="22"/>
      <c r="AI928" s="11"/>
      <c r="AJ928" s="234"/>
      <c r="AK928" s="240"/>
      <c r="AL928" s="231"/>
      <c r="AM928" s="234"/>
      <c r="AN928" s="240"/>
      <c r="AO928" s="231"/>
      <c r="AP928" s="234"/>
      <c r="AQ928" s="240"/>
      <c r="AR928" s="231"/>
      <c r="AS928" s="234"/>
      <c r="AT928" s="240"/>
      <c r="AU928" s="231"/>
      <c r="AV928" s="234"/>
      <c r="AW928" s="237"/>
      <c r="AX928" s="231"/>
      <c r="AY928" s="292"/>
      <c r="AZ928" s="228"/>
      <c r="BA928" s="228"/>
      <c r="BB928" s="295"/>
    </row>
    <row r="929" spans="2:62" ht="28.15" customHeight="1" x14ac:dyDescent="0.2">
      <c r="B929" s="30"/>
      <c r="C929" s="244"/>
      <c r="D929" s="29"/>
      <c r="E929" s="28"/>
      <c r="F929" s="28"/>
      <c r="G929" s="27"/>
      <c r="H929" s="225">
        <v>209</v>
      </c>
      <c r="I929" s="248"/>
      <c r="J929" s="248"/>
      <c r="K929" s="248"/>
      <c r="L929" s="26" t="s">
        <v>114</v>
      </c>
      <c r="M929" s="25" t="s">
        <v>132</v>
      </c>
      <c r="N929" s="26" t="s">
        <v>112</v>
      </c>
      <c r="O929" s="25" t="s">
        <v>377</v>
      </c>
      <c r="P929" s="26" t="s">
        <v>111</v>
      </c>
      <c r="Q929" s="25" t="s">
        <v>444</v>
      </c>
      <c r="R929" s="26" t="s">
        <v>110</v>
      </c>
      <c r="S929" s="25" t="s">
        <v>195</v>
      </c>
      <c r="T929" s="26" t="s">
        <v>109</v>
      </c>
      <c r="U929" s="25" t="s">
        <v>121</v>
      </c>
      <c r="V929" s="26" t="s">
        <v>108</v>
      </c>
      <c r="W929" s="25"/>
      <c r="X929" s="26" t="s">
        <v>107</v>
      </c>
      <c r="Y929" s="25"/>
      <c r="Z929" s="26" t="s">
        <v>106</v>
      </c>
      <c r="AA929" s="25"/>
      <c r="AB929" s="24"/>
      <c r="AC929" s="25"/>
      <c r="AD929" s="24"/>
      <c r="AE929" s="23"/>
      <c r="AF929" s="251"/>
      <c r="AG929" s="251"/>
      <c r="AH929" s="22"/>
      <c r="AI929" s="11"/>
      <c r="AJ929" s="234"/>
      <c r="AK929" s="240"/>
      <c r="AL929" s="231"/>
      <c r="AM929" s="234"/>
      <c r="AN929" s="240"/>
      <c r="AO929" s="231"/>
      <c r="AP929" s="234"/>
      <c r="AQ929" s="240"/>
      <c r="AR929" s="231"/>
      <c r="AS929" s="234"/>
      <c r="AT929" s="240"/>
      <c r="AU929" s="231"/>
      <c r="AV929" s="234"/>
      <c r="AW929" s="237"/>
      <c r="AX929" s="231"/>
      <c r="AY929" s="292"/>
      <c r="AZ929" s="228"/>
      <c r="BA929" s="228"/>
      <c r="BB929" s="295"/>
    </row>
    <row r="930" spans="2:62" ht="28.15" customHeight="1" thickBot="1" x14ac:dyDescent="0.25">
      <c r="B930" s="30"/>
      <c r="C930" s="253"/>
      <c r="D930" s="51"/>
      <c r="E930" s="50"/>
      <c r="F930" s="50"/>
      <c r="G930" s="49"/>
      <c r="H930" s="226"/>
      <c r="I930" s="254"/>
      <c r="J930" s="254"/>
      <c r="K930" s="254"/>
      <c r="L930" s="48" t="s">
        <v>105</v>
      </c>
      <c r="M930" s="47" t="s">
        <v>801</v>
      </c>
      <c r="N930" s="48" t="s">
        <v>103</v>
      </c>
      <c r="O930" s="47" t="s">
        <v>405</v>
      </c>
      <c r="P930" s="48" t="s">
        <v>102</v>
      </c>
      <c r="Q930" s="47" t="s">
        <v>494</v>
      </c>
      <c r="R930" s="48" t="s">
        <v>101</v>
      </c>
      <c r="S930" s="47" t="s">
        <v>113</v>
      </c>
      <c r="T930" s="48">
        <v>20</v>
      </c>
      <c r="U930" s="47"/>
      <c r="V930" s="48" t="s">
        <v>100</v>
      </c>
      <c r="W930" s="47"/>
      <c r="X930" s="48" t="s">
        <v>99</v>
      </c>
      <c r="Y930" s="47"/>
      <c r="Z930" s="48" t="s">
        <v>98</v>
      </c>
      <c r="AA930" s="47"/>
      <c r="AB930" s="16"/>
      <c r="AC930" s="47"/>
      <c r="AD930" s="16"/>
      <c r="AE930" s="46"/>
      <c r="AF930" s="255"/>
      <c r="AG930" s="255"/>
      <c r="AH930" s="45"/>
      <c r="AI930" s="11"/>
      <c r="AJ930" s="235"/>
      <c r="AK930" s="241"/>
      <c r="AL930" s="232"/>
      <c r="AM930" s="235"/>
      <c r="AN930" s="241"/>
      <c r="AO930" s="232"/>
      <c r="AP930" s="235"/>
      <c r="AQ930" s="241"/>
      <c r="AR930" s="232"/>
      <c r="AS930" s="235"/>
      <c r="AT930" s="241"/>
      <c r="AU930" s="232"/>
      <c r="AV930" s="235"/>
      <c r="AW930" s="238"/>
      <c r="AX930" s="232"/>
      <c r="AY930" s="293"/>
      <c r="AZ930" s="229"/>
      <c r="BA930" s="229"/>
      <c r="BB930" s="296"/>
    </row>
    <row r="931" spans="2:62" ht="28.15" customHeight="1" x14ac:dyDescent="0.2">
      <c r="B931" s="30"/>
      <c r="C931" s="242">
        <v>2</v>
      </c>
      <c r="D931" s="44"/>
      <c r="E931" s="43"/>
      <c r="F931" s="43"/>
      <c r="G931" s="42"/>
      <c r="H931" s="223"/>
      <c r="I931" s="246">
        <v>104</v>
      </c>
      <c r="J931" s="246">
        <v>27</v>
      </c>
      <c r="K931" s="246">
        <v>7</v>
      </c>
      <c r="L931" s="41" t="s">
        <v>133</v>
      </c>
      <c r="M931" s="40" t="s">
        <v>414</v>
      </c>
      <c r="N931" s="41" t="s">
        <v>131</v>
      </c>
      <c r="O931" s="40" t="s">
        <v>414</v>
      </c>
      <c r="P931" s="41" t="s">
        <v>130</v>
      </c>
      <c r="Q931" s="40" t="s">
        <v>186</v>
      </c>
      <c r="R931" s="41" t="s">
        <v>129</v>
      </c>
      <c r="S931" s="40" t="s">
        <v>442</v>
      </c>
      <c r="T931" s="41" t="s">
        <v>128</v>
      </c>
      <c r="U931" s="40" t="s">
        <v>113</v>
      </c>
      <c r="V931" s="41" t="s">
        <v>127</v>
      </c>
      <c r="W931" s="40"/>
      <c r="X931" s="41" t="s">
        <v>126</v>
      </c>
      <c r="Y931" s="40"/>
      <c r="Z931" s="41" t="s">
        <v>125</v>
      </c>
      <c r="AA931" s="40"/>
      <c r="AB931" s="39"/>
      <c r="AC931" s="40"/>
      <c r="AD931" s="39" t="s">
        <v>953</v>
      </c>
      <c r="AE931" s="38"/>
      <c r="AF931" s="250"/>
      <c r="AG931" s="250"/>
      <c r="AH931" s="37"/>
      <c r="AI931" s="11"/>
      <c r="AJ931" s="233">
        <f>SUMPRODUCT(LEN($M931:$U934)-LEN(SUBSTITUTE($M931:$U934,"A", "")))</f>
        <v>36</v>
      </c>
      <c r="AK931" s="239">
        <f>SUMPRODUCT(LEN($X931:$X934)-LEN(SUBSTITUTE($X931:$X934,"A", "")))</f>
        <v>0</v>
      </c>
      <c r="AL931" s="230">
        <f>SUMPRODUCT(LEN($W931:$W934)-LEN(SUBSTITUTE($W931:$W934,"A", "")))</f>
        <v>0</v>
      </c>
      <c r="AM931" s="233">
        <f>SUMPRODUCT(LEN($M931:$U934)-LEN(SUBSTITUTE($M931:$U934,"S", "")))</f>
        <v>8</v>
      </c>
      <c r="AN931" s="239">
        <f>SUMPRODUCT(LEN($X931:$X934)-LEN(SUBSTITUTE($X931:$X934,"S", "")))</f>
        <v>0</v>
      </c>
      <c r="AO931" s="230">
        <f>SUMPRODUCT(LEN($W931:$W934)-LEN(SUBSTITUTE($W931:$W934,"S", "")))</f>
        <v>0</v>
      </c>
      <c r="AP931" s="233">
        <f>SUMPRODUCT(LEN($M931:$U934)-LEN(SUBSTITUTE($M931:$U934,"F", "")))</f>
        <v>0</v>
      </c>
      <c r="AQ931" s="239">
        <f>SUMPRODUCT(LEN($X931:$X934)-LEN(SUBSTITUTE($X931:$X934,"F", "")))</f>
        <v>0</v>
      </c>
      <c r="AR931" s="230">
        <f>SUMPRODUCT(LEN($W931:$W934)-LEN(SUBSTITUTE($W931:$W934,"F", "")))</f>
        <v>0</v>
      </c>
      <c r="AS931" s="233">
        <f>SUMPRODUCT(LEN($M931:$U934)-LEN(SUBSTITUTE($M931:$U934,"G", "")))</f>
        <v>6</v>
      </c>
      <c r="AT931" s="239">
        <f>SUMPRODUCT(LEN($X931:$X934)-LEN(SUBSTITUTE($X931:$X934,"G", "")))</f>
        <v>0</v>
      </c>
      <c r="AU931" s="230">
        <f>SUMPRODUCT(LEN($W931:$W934)-LEN(SUBSTITUTE($W931:$W934,"G", "")))</f>
        <v>0</v>
      </c>
      <c r="AV931" s="233">
        <f>SUMPRODUCT(LEN($L931:$U934)-LEN(SUBSTITUTE($L931:$U934,"M", "")))</f>
        <v>0</v>
      </c>
      <c r="AW931" s="236">
        <f>SUMPRODUCT(LEN($X931:$X934)-LEN(SUBSTITUTE($X931:$X934,"M", "")))</f>
        <v>0</v>
      </c>
      <c r="AX931" s="230">
        <f>SUMPRODUCT(LEN($W931:$W934)-LEN(SUBSTITUTE($W931:$W934,"M", "")))</f>
        <v>0</v>
      </c>
      <c r="AY931" s="291">
        <f>SUMPRODUCT(LEN($AE931:$AE934)-LEN(SUBSTITUTE($AE931:$AE934,"S", "")))</f>
        <v>0</v>
      </c>
      <c r="AZ931" s="227">
        <f>SUMPRODUCT(LEN($AE931:$AE934)-LEN(SUBSTITUTE($AE931:$AE934,"F", "")))</f>
        <v>0</v>
      </c>
      <c r="BA931" s="227">
        <f>SUMPRODUCT(LEN($AE931:$AE934)-LEN(SUBSTITUTE($AE931:$AE934,"G", "")))</f>
        <v>0</v>
      </c>
      <c r="BB931" s="294">
        <f>SUMPRODUCT(LEN($AE931:$AE934)-LEN(SUBSTITUTE($AE931:$AE934,"M", "")))</f>
        <v>0</v>
      </c>
    </row>
    <row r="932" spans="2:62" ht="28.15" customHeight="1" thickBot="1" x14ac:dyDescent="0.25">
      <c r="B932" s="30"/>
      <c r="C932" s="243"/>
      <c r="D932" s="36"/>
      <c r="E932" s="35"/>
      <c r="F932" s="35"/>
      <c r="G932" s="34"/>
      <c r="H932" s="224"/>
      <c r="I932" s="247"/>
      <c r="J932" s="247"/>
      <c r="K932" s="247"/>
      <c r="L932" s="33" t="s">
        <v>123</v>
      </c>
      <c r="M932" s="32" t="s">
        <v>186</v>
      </c>
      <c r="N932" s="33" t="s">
        <v>122</v>
      </c>
      <c r="O932" s="32" t="s">
        <v>186</v>
      </c>
      <c r="P932" s="33" t="s">
        <v>120</v>
      </c>
      <c r="Q932" s="32" t="s">
        <v>389</v>
      </c>
      <c r="R932" s="33" t="s">
        <v>119</v>
      </c>
      <c r="S932" s="32" t="s">
        <v>186</v>
      </c>
      <c r="T932" s="33" t="s">
        <v>118</v>
      </c>
      <c r="U932" s="32" t="s">
        <v>121</v>
      </c>
      <c r="V932" s="33" t="s">
        <v>117</v>
      </c>
      <c r="W932" s="32"/>
      <c r="X932" s="33" t="s">
        <v>116</v>
      </c>
      <c r="Y932" s="32"/>
      <c r="Z932" s="33" t="s">
        <v>115</v>
      </c>
      <c r="AA932" s="32"/>
      <c r="AB932" s="31"/>
      <c r="AC932" s="32"/>
      <c r="AD932" s="31"/>
      <c r="AE932" s="23"/>
      <c r="AF932" s="251"/>
      <c r="AG932" s="251"/>
      <c r="AH932" s="22"/>
      <c r="AI932" s="11"/>
      <c r="AJ932" s="234"/>
      <c r="AK932" s="240"/>
      <c r="AL932" s="231"/>
      <c r="AM932" s="234"/>
      <c r="AN932" s="240"/>
      <c r="AO932" s="231"/>
      <c r="AP932" s="234"/>
      <c r="AQ932" s="240"/>
      <c r="AR932" s="231"/>
      <c r="AS932" s="234"/>
      <c r="AT932" s="240"/>
      <c r="AU932" s="231"/>
      <c r="AV932" s="234"/>
      <c r="AW932" s="237"/>
      <c r="AX932" s="231"/>
      <c r="AY932" s="292"/>
      <c r="AZ932" s="228"/>
      <c r="BA932" s="228"/>
      <c r="BB932" s="295"/>
    </row>
    <row r="933" spans="2:62" ht="28.15" customHeight="1" x14ac:dyDescent="0.2">
      <c r="B933" s="30"/>
      <c r="C933" s="244"/>
      <c r="D933" s="29"/>
      <c r="E933" s="28"/>
      <c r="F933" s="28"/>
      <c r="G933" s="27"/>
      <c r="H933" s="225"/>
      <c r="I933" s="248"/>
      <c r="J933" s="248"/>
      <c r="K933" s="248"/>
      <c r="L933" s="26" t="s">
        <v>114</v>
      </c>
      <c r="M933" s="25" t="s">
        <v>132</v>
      </c>
      <c r="N933" s="26" t="s">
        <v>112</v>
      </c>
      <c r="O933" s="25" t="s">
        <v>952</v>
      </c>
      <c r="P933" s="26" t="s">
        <v>111</v>
      </c>
      <c r="Q933" s="25" t="s">
        <v>186</v>
      </c>
      <c r="R933" s="26" t="s">
        <v>110</v>
      </c>
      <c r="S933" s="25" t="s">
        <v>121</v>
      </c>
      <c r="T933" s="26" t="s">
        <v>109</v>
      </c>
      <c r="U933" s="25" t="s">
        <v>121</v>
      </c>
      <c r="V933" s="26" t="s">
        <v>108</v>
      </c>
      <c r="W933" s="25"/>
      <c r="X933" s="26" t="s">
        <v>107</v>
      </c>
      <c r="Y933" s="25"/>
      <c r="Z933" s="26" t="s">
        <v>106</v>
      </c>
      <c r="AA933" s="25"/>
      <c r="AB933" s="24"/>
      <c r="AC933" s="25"/>
      <c r="AD933" s="24"/>
      <c r="AE933" s="23"/>
      <c r="AF933" s="251"/>
      <c r="AG933" s="251"/>
      <c r="AH933" s="22"/>
      <c r="AI933" s="11"/>
      <c r="AJ933" s="234"/>
      <c r="AK933" s="240"/>
      <c r="AL933" s="231"/>
      <c r="AM933" s="234"/>
      <c r="AN933" s="240"/>
      <c r="AO933" s="231"/>
      <c r="AP933" s="234"/>
      <c r="AQ933" s="240"/>
      <c r="AR933" s="231"/>
      <c r="AS933" s="234"/>
      <c r="AT933" s="240"/>
      <c r="AU933" s="231"/>
      <c r="AV933" s="234"/>
      <c r="AW933" s="237"/>
      <c r="AX933" s="231"/>
      <c r="AY933" s="292"/>
      <c r="AZ933" s="228"/>
      <c r="BA933" s="228"/>
      <c r="BB933" s="295"/>
    </row>
    <row r="934" spans="2:62" ht="28.15" customHeight="1" thickBot="1" x14ac:dyDescent="0.25">
      <c r="B934" s="30"/>
      <c r="C934" s="253"/>
      <c r="D934" s="51"/>
      <c r="E934" s="50"/>
      <c r="F934" s="50"/>
      <c r="G934" s="49"/>
      <c r="H934" s="226"/>
      <c r="I934" s="254"/>
      <c r="J934" s="254"/>
      <c r="K934" s="254"/>
      <c r="L934" s="48" t="s">
        <v>105</v>
      </c>
      <c r="M934" s="47" t="s">
        <v>452</v>
      </c>
      <c r="N934" s="48" t="s">
        <v>103</v>
      </c>
      <c r="O934" s="47" t="s">
        <v>186</v>
      </c>
      <c r="P934" s="48" t="s">
        <v>102</v>
      </c>
      <c r="Q934" s="47" t="s">
        <v>186</v>
      </c>
      <c r="R934" s="48" t="s">
        <v>101</v>
      </c>
      <c r="S934" s="47" t="s">
        <v>175</v>
      </c>
      <c r="T934" s="48">
        <v>20</v>
      </c>
      <c r="U934" s="47" t="s">
        <v>121</v>
      </c>
      <c r="V934" s="48" t="s">
        <v>100</v>
      </c>
      <c r="W934" s="47"/>
      <c r="X934" s="48" t="s">
        <v>99</v>
      </c>
      <c r="Y934" s="47"/>
      <c r="Z934" s="48" t="s">
        <v>98</v>
      </c>
      <c r="AA934" s="47"/>
      <c r="AB934" s="16"/>
      <c r="AC934" s="47"/>
      <c r="AD934" s="16"/>
      <c r="AE934" s="46"/>
      <c r="AF934" s="255"/>
      <c r="AG934" s="255"/>
      <c r="AH934" s="45"/>
      <c r="AI934" s="11"/>
      <c r="AJ934" s="235"/>
      <c r="AK934" s="241"/>
      <c r="AL934" s="232"/>
      <c r="AM934" s="235"/>
      <c r="AN934" s="241"/>
      <c r="AO934" s="232"/>
      <c r="AP934" s="235"/>
      <c r="AQ934" s="241"/>
      <c r="AR934" s="232"/>
      <c r="AS934" s="235"/>
      <c r="AT934" s="241"/>
      <c r="AU934" s="232"/>
      <c r="AV934" s="235"/>
      <c r="AW934" s="238"/>
      <c r="AX934" s="232"/>
      <c r="AY934" s="293"/>
      <c r="AZ934" s="229"/>
      <c r="BA934" s="229"/>
      <c r="BB934" s="296"/>
    </row>
    <row r="935" spans="2:62" ht="28.15" customHeight="1" x14ac:dyDescent="0.2">
      <c r="B935" s="30"/>
      <c r="C935" s="242">
        <v>3</v>
      </c>
      <c r="D935" s="44"/>
      <c r="E935" s="43"/>
      <c r="F935" s="43"/>
      <c r="G935" s="42"/>
      <c r="H935" s="223"/>
      <c r="I935" s="246">
        <v>126</v>
      </c>
      <c r="J935" s="246">
        <v>28</v>
      </c>
      <c r="K935" s="246">
        <v>7</v>
      </c>
      <c r="L935" s="41" t="s">
        <v>133</v>
      </c>
      <c r="M935" s="40" t="s">
        <v>104</v>
      </c>
      <c r="N935" s="41" t="s">
        <v>131</v>
      </c>
      <c r="O935" s="40" t="s">
        <v>389</v>
      </c>
      <c r="P935" s="41" t="s">
        <v>130</v>
      </c>
      <c r="Q935" s="40" t="s">
        <v>951</v>
      </c>
      <c r="R935" s="41" t="s">
        <v>129</v>
      </c>
      <c r="S935" s="40" t="s">
        <v>186</v>
      </c>
      <c r="T935" s="41" t="s">
        <v>128</v>
      </c>
      <c r="U935" s="40" t="s">
        <v>186</v>
      </c>
      <c r="V935" s="41" t="s">
        <v>127</v>
      </c>
      <c r="W935" s="40" t="s">
        <v>104</v>
      </c>
      <c r="X935" s="41" t="s">
        <v>126</v>
      </c>
      <c r="Y935" s="40"/>
      <c r="Z935" s="41" t="s">
        <v>125</v>
      </c>
      <c r="AA935" s="40"/>
      <c r="AB935" s="39"/>
      <c r="AC935" s="40"/>
      <c r="AD935" s="39" t="s">
        <v>950</v>
      </c>
      <c r="AE935" s="38"/>
      <c r="AF935" s="250"/>
      <c r="AG935" s="250"/>
      <c r="AH935" s="37"/>
      <c r="AI935" s="11"/>
      <c r="AJ935" s="233">
        <f>SUMPRODUCT(LEN($M935:$U938)-LEN(SUBSTITUTE($M935:$U938,"A", "")))</f>
        <v>49</v>
      </c>
      <c r="AK935" s="239">
        <f>SUMPRODUCT(LEN($X935:$X938)-LEN(SUBSTITUTE($X935:$X938,"A", "")))</f>
        <v>0</v>
      </c>
      <c r="AL935" s="230">
        <f>SUMPRODUCT(LEN($W935:$W938)-LEN(SUBSTITUTE($W935:$W938,"A", "")))</f>
        <v>1</v>
      </c>
      <c r="AM935" s="233">
        <f>SUMPRODUCT(LEN($M935:$U938)-LEN(SUBSTITUTE($M935:$U938,"S", "")))</f>
        <v>9</v>
      </c>
      <c r="AN935" s="239">
        <f>SUMPRODUCT(LEN($X935:$X938)-LEN(SUBSTITUTE($X935:$X938,"S", "")))</f>
        <v>0</v>
      </c>
      <c r="AO935" s="230">
        <f>SUMPRODUCT(LEN($W935:$W938)-LEN(SUBSTITUTE($W935:$W938,"S", "")))</f>
        <v>0</v>
      </c>
      <c r="AP935" s="233">
        <f>SUMPRODUCT(LEN($M935:$U938)-LEN(SUBSTITUTE($M935:$U938,"F", "")))</f>
        <v>0</v>
      </c>
      <c r="AQ935" s="239">
        <f>SUMPRODUCT(LEN($X935:$X938)-LEN(SUBSTITUTE($X935:$X938,"F", "")))</f>
        <v>0</v>
      </c>
      <c r="AR935" s="230">
        <f>SUMPRODUCT(LEN($W935:$W938)-LEN(SUBSTITUTE($W935:$W938,"F", "")))</f>
        <v>0</v>
      </c>
      <c r="AS935" s="233">
        <f>SUMPRODUCT(LEN($M935:$U938)-LEN(SUBSTITUTE($M935:$U938,"G", "")))</f>
        <v>6</v>
      </c>
      <c r="AT935" s="239">
        <f>SUMPRODUCT(LEN($X935:$X938)-LEN(SUBSTITUTE($X935:$X938,"G", "")))</f>
        <v>0</v>
      </c>
      <c r="AU935" s="230">
        <f>SUMPRODUCT(LEN($W935:$W938)-LEN(SUBSTITUTE($W935:$W938,"G", "")))</f>
        <v>0</v>
      </c>
      <c r="AV935" s="233">
        <f>SUMPRODUCT(LEN($L935:$U938)-LEN(SUBSTITUTE($L935:$U938,"M", "")))</f>
        <v>0</v>
      </c>
      <c r="AW935" s="236">
        <f>SUMPRODUCT(LEN($X935:$X938)-LEN(SUBSTITUTE($X935:$X938,"M", "")))</f>
        <v>0</v>
      </c>
      <c r="AX935" s="230">
        <f>SUMPRODUCT(LEN($W935:$W938)-LEN(SUBSTITUTE($W935:$W938,"M", "")))</f>
        <v>0</v>
      </c>
      <c r="AY935" s="291">
        <f>SUMPRODUCT(LEN($AE935:$AE938)-LEN(SUBSTITUTE($AE935:$AE938,"S", "")))</f>
        <v>0</v>
      </c>
      <c r="AZ935" s="227">
        <f>SUMPRODUCT(LEN($AE935:$AE938)-LEN(SUBSTITUTE($AE935:$AE938,"F", "")))</f>
        <v>0</v>
      </c>
      <c r="BA935" s="227">
        <f>SUMPRODUCT(LEN($AE935:$AE938)-LEN(SUBSTITUTE($AE935:$AE938,"G", "")))</f>
        <v>0</v>
      </c>
      <c r="BB935" s="294">
        <f>SUMPRODUCT(LEN($AE935:$AE938)-LEN(SUBSTITUTE($AE935:$AE938,"M", "")))</f>
        <v>0</v>
      </c>
    </row>
    <row r="936" spans="2:62" ht="28.15" customHeight="1" thickBot="1" x14ac:dyDescent="0.25">
      <c r="B936" s="30"/>
      <c r="C936" s="243"/>
      <c r="D936" s="36"/>
      <c r="E936" s="35"/>
      <c r="F936" s="35"/>
      <c r="G936" s="34"/>
      <c r="H936" s="224"/>
      <c r="I936" s="247"/>
      <c r="J936" s="247"/>
      <c r="K936" s="247"/>
      <c r="L936" s="33" t="s">
        <v>123</v>
      </c>
      <c r="M936" s="32" t="s">
        <v>104</v>
      </c>
      <c r="N936" s="33" t="s">
        <v>122</v>
      </c>
      <c r="O936" s="32" t="s">
        <v>452</v>
      </c>
      <c r="P936" s="33" t="s">
        <v>120</v>
      </c>
      <c r="Q936" s="32" t="s">
        <v>623</v>
      </c>
      <c r="R936" s="33" t="s">
        <v>119</v>
      </c>
      <c r="S936" s="32" t="s">
        <v>444</v>
      </c>
      <c r="T936" s="33" t="s">
        <v>118</v>
      </c>
      <c r="U936" s="32" t="s">
        <v>132</v>
      </c>
      <c r="V936" s="33" t="s">
        <v>117</v>
      </c>
      <c r="W936" s="32"/>
      <c r="X936" s="33" t="s">
        <v>116</v>
      </c>
      <c r="Y936" s="32"/>
      <c r="Z936" s="33" t="s">
        <v>115</v>
      </c>
      <c r="AA936" s="32"/>
      <c r="AB936" s="31"/>
      <c r="AC936" s="32"/>
      <c r="AD936" s="31"/>
      <c r="AE936" s="23"/>
      <c r="AF936" s="251"/>
      <c r="AG936" s="251"/>
      <c r="AH936" s="22"/>
      <c r="AI936" s="11"/>
      <c r="AJ936" s="234"/>
      <c r="AK936" s="240"/>
      <c r="AL936" s="231"/>
      <c r="AM936" s="234"/>
      <c r="AN936" s="240"/>
      <c r="AO936" s="231"/>
      <c r="AP936" s="234"/>
      <c r="AQ936" s="240"/>
      <c r="AR936" s="231"/>
      <c r="AS936" s="234"/>
      <c r="AT936" s="240"/>
      <c r="AU936" s="231"/>
      <c r="AV936" s="234"/>
      <c r="AW936" s="237"/>
      <c r="AX936" s="231"/>
      <c r="AY936" s="292"/>
      <c r="AZ936" s="228"/>
      <c r="BA936" s="228"/>
      <c r="BB936" s="295"/>
    </row>
    <row r="937" spans="2:62" ht="28.15" customHeight="1" x14ac:dyDescent="0.2">
      <c r="B937" s="30"/>
      <c r="C937" s="244"/>
      <c r="D937" s="29"/>
      <c r="E937" s="28"/>
      <c r="F937" s="28"/>
      <c r="G937" s="27"/>
      <c r="H937" s="225"/>
      <c r="I937" s="248"/>
      <c r="J937" s="248"/>
      <c r="K937" s="248"/>
      <c r="L937" s="26" t="s">
        <v>114</v>
      </c>
      <c r="M937" s="25" t="s">
        <v>132</v>
      </c>
      <c r="N937" s="26" t="s">
        <v>112</v>
      </c>
      <c r="O937" s="25" t="s">
        <v>382</v>
      </c>
      <c r="P937" s="26" t="s">
        <v>111</v>
      </c>
      <c r="Q937" s="25" t="s">
        <v>382</v>
      </c>
      <c r="R937" s="26" t="s">
        <v>110</v>
      </c>
      <c r="S937" s="25" t="s">
        <v>424</v>
      </c>
      <c r="T937" s="26" t="s">
        <v>109</v>
      </c>
      <c r="U937" s="25" t="s">
        <v>132</v>
      </c>
      <c r="V937" s="26" t="s">
        <v>108</v>
      </c>
      <c r="W937" s="25"/>
      <c r="X937" s="26" t="s">
        <v>107</v>
      </c>
      <c r="Y937" s="25"/>
      <c r="Z937" s="26" t="s">
        <v>106</v>
      </c>
      <c r="AA937" s="25"/>
      <c r="AB937" s="24"/>
      <c r="AC937" s="25"/>
      <c r="AD937" s="24"/>
      <c r="AE937" s="23"/>
      <c r="AF937" s="251"/>
      <c r="AG937" s="251"/>
      <c r="AH937" s="22"/>
      <c r="AI937" s="11"/>
      <c r="AJ937" s="234"/>
      <c r="AK937" s="240"/>
      <c r="AL937" s="231"/>
      <c r="AM937" s="234"/>
      <c r="AN937" s="240"/>
      <c r="AO937" s="231"/>
      <c r="AP937" s="234"/>
      <c r="AQ937" s="240"/>
      <c r="AR937" s="231"/>
      <c r="AS937" s="234"/>
      <c r="AT937" s="240"/>
      <c r="AU937" s="231"/>
      <c r="AV937" s="234"/>
      <c r="AW937" s="237"/>
      <c r="AX937" s="231"/>
      <c r="AY937" s="292"/>
      <c r="AZ937" s="228"/>
      <c r="BA937" s="228"/>
      <c r="BB937" s="295"/>
    </row>
    <row r="938" spans="2:62" ht="28.15" customHeight="1" thickBot="1" x14ac:dyDescent="0.25">
      <c r="B938" s="21"/>
      <c r="C938" s="245"/>
      <c r="D938" s="20"/>
      <c r="E938" s="19"/>
      <c r="F938" s="19"/>
      <c r="G938" s="18"/>
      <c r="H938" s="226"/>
      <c r="I938" s="249"/>
      <c r="J938" s="249"/>
      <c r="K938" s="249"/>
      <c r="L938" s="17" t="s">
        <v>105</v>
      </c>
      <c r="M938" s="15" t="s">
        <v>132</v>
      </c>
      <c r="N938" s="17" t="s">
        <v>103</v>
      </c>
      <c r="O938" s="15" t="s">
        <v>417</v>
      </c>
      <c r="P938" s="17" t="s">
        <v>102</v>
      </c>
      <c r="Q938" s="15" t="s">
        <v>382</v>
      </c>
      <c r="R938" s="17" t="s">
        <v>101</v>
      </c>
      <c r="S938" s="15" t="s">
        <v>215</v>
      </c>
      <c r="T938" s="17">
        <v>20</v>
      </c>
      <c r="U938" s="15" t="s">
        <v>121</v>
      </c>
      <c r="V938" s="17" t="s">
        <v>100</v>
      </c>
      <c r="W938" s="15"/>
      <c r="X938" s="17" t="s">
        <v>99</v>
      </c>
      <c r="Y938" s="15"/>
      <c r="Z938" s="17" t="s">
        <v>98</v>
      </c>
      <c r="AA938" s="15"/>
      <c r="AB938" s="16"/>
      <c r="AC938" s="15"/>
      <c r="AD938" s="14"/>
      <c r="AE938" s="13"/>
      <c r="AF938" s="252"/>
      <c r="AG938" s="252"/>
      <c r="AH938" s="12"/>
      <c r="AI938" s="11"/>
      <c r="AJ938" s="235"/>
      <c r="AK938" s="241"/>
      <c r="AL938" s="232"/>
      <c r="AM938" s="235"/>
      <c r="AN938" s="241"/>
      <c r="AO938" s="232"/>
      <c r="AP938" s="235"/>
      <c r="AQ938" s="241"/>
      <c r="AR938" s="232"/>
      <c r="AS938" s="235"/>
      <c r="AT938" s="241"/>
      <c r="AU938" s="232"/>
      <c r="AV938" s="235"/>
      <c r="AW938" s="238"/>
      <c r="AX938" s="232"/>
      <c r="AY938" s="293"/>
      <c r="AZ938" s="229"/>
      <c r="BA938" s="229"/>
      <c r="BB938" s="296"/>
    </row>
    <row r="939" spans="2:62" ht="85.9" customHeight="1" thickTop="1" thickBot="1" x14ac:dyDescent="0.35">
      <c r="B939" s="105" t="s">
        <v>174</v>
      </c>
      <c r="C939" s="95" t="s">
        <v>173</v>
      </c>
      <c r="D939" s="100" t="s">
        <v>172</v>
      </c>
      <c r="E939" s="104" t="s">
        <v>171</v>
      </c>
      <c r="F939" s="103"/>
      <c r="G939" s="102"/>
      <c r="H939" s="101" t="s">
        <v>170</v>
      </c>
      <c r="I939" s="100" t="s">
        <v>96</v>
      </c>
      <c r="J939" s="100" t="s">
        <v>169</v>
      </c>
      <c r="K939" s="100" t="s">
        <v>97</v>
      </c>
      <c r="L939" s="256" t="s">
        <v>168</v>
      </c>
      <c r="M939" s="262"/>
      <c r="N939" s="256" t="s">
        <v>167</v>
      </c>
      <c r="O939" s="262"/>
      <c r="P939" s="256" t="s">
        <v>167</v>
      </c>
      <c r="Q939" s="257"/>
      <c r="R939" s="256" t="s">
        <v>167</v>
      </c>
      <c r="S939" s="257"/>
      <c r="T939" s="256" t="s">
        <v>167</v>
      </c>
      <c r="U939" s="257"/>
      <c r="V939" s="256" t="s">
        <v>167</v>
      </c>
      <c r="W939" s="257"/>
      <c r="X939" s="256" t="s">
        <v>167</v>
      </c>
      <c r="Y939" s="257"/>
      <c r="Z939" s="256" t="s">
        <v>167</v>
      </c>
      <c r="AA939" s="257"/>
      <c r="AB939" s="261" t="s">
        <v>166</v>
      </c>
      <c r="AC939" s="257"/>
      <c r="AD939" s="101" t="s">
        <v>165</v>
      </c>
      <c r="AE939" s="101" t="s">
        <v>164</v>
      </c>
      <c r="AF939" s="100" t="s">
        <v>163</v>
      </c>
      <c r="AG939" s="100" t="s">
        <v>162</v>
      </c>
      <c r="AH939" s="99" t="s">
        <v>161</v>
      </c>
      <c r="AI939" s="98"/>
      <c r="AJ939" s="96" t="s">
        <v>160</v>
      </c>
      <c r="AK939" s="95" t="s">
        <v>159</v>
      </c>
      <c r="AL939" s="94" t="s">
        <v>158</v>
      </c>
      <c r="AM939" s="96" t="s">
        <v>157</v>
      </c>
      <c r="AN939" s="95" t="s">
        <v>156</v>
      </c>
      <c r="AO939" s="94" t="s">
        <v>155</v>
      </c>
      <c r="AP939" s="96" t="s">
        <v>154</v>
      </c>
      <c r="AQ939" s="95" t="s">
        <v>153</v>
      </c>
      <c r="AR939" s="97" t="s">
        <v>152</v>
      </c>
      <c r="AS939" s="96" t="s">
        <v>151</v>
      </c>
      <c r="AT939" s="95" t="s">
        <v>150</v>
      </c>
      <c r="AU939" s="94" t="s">
        <v>149</v>
      </c>
      <c r="AV939" s="96" t="s">
        <v>148</v>
      </c>
      <c r="AW939" s="95" t="s">
        <v>147</v>
      </c>
      <c r="AX939" s="94" t="s">
        <v>146</v>
      </c>
      <c r="AY939" s="93" t="s">
        <v>145</v>
      </c>
      <c r="AZ939" s="92" t="s">
        <v>144</v>
      </c>
      <c r="BA939" s="92" t="s">
        <v>143</v>
      </c>
      <c r="BB939" s="91" t="s">
        <v>142</v>
      </c>
    </row>
    <row r="940" spans="2:62" ht="48" thickBot="1" x14ac:dyDescent="0.3">
      <c r="B940" s="90" t="s">
        <v>177</v>
      </c>
      <c r="C940" s="89"/>
      <c r="D940" s="88">
        <v>208</v>
      </c>
      <c r="E940" s="258"/>
      <c r="F940" s="259"/>
      <c r="G940" s="260"/>
      <c r="H940" s="87" t="s">
        <v>140</v>
      </c>
      <c r="I940" s="86"/>
      <c r="J940" s="86"/>
      <c r="K940" s="85"/>
      <c r="L940" s="84"/>
      <c r="M940" s="81"/>
      <c r="N940" s="84"/>
      <c r="O940" s="81"/>
      <c r="P940" s="84"/>
      <c r="Q940" s="81"/>
      <c r="R940" s="84"/>
      <c r="S940" s="81"/>
      <c r="T940" s="84"/>
      <c r="U940" s="81"/>
      <c r="V940" s="84"/>
      <c r="W940" s="81"/>
      <c r="X940" s="84"/>
      <c r="Y940" s="81"/>
      <c r="Z940" s="84"/>
      <c r="AA940" s="83"/>
      <c r="AB940" s="82" t="s">
        <v>139</v>
      </c>
      <c r="AC940" s="81"/>
      <c r="AD940" s="81"/>
      <c r="AE940" s="81"/>
      <c r="AF940" s="80"/>
      <c r="AG940" s="80"/>
      <c r="AH940" s="60"/>
      <c r="AI940" s="79" t="s">
        <v>138</v>
      </c>
      <c r="AJ940" s="78">
        <f t="shared" ref="AJ940:BB940" si="124">SUM(AJ942:AJ953)</f>
        <v>128</v>
      </c>
      <c r="AK940" s="77">
        <f t="shared" si="124"/>
        <v>0</v>
      </c>
      <c r="AL940" s="76">
        <f t="shared" si="124"/>
        <v>0</v>
      </c>
      <c r="AM940" s="78">
        <f t="shared" si="124"/>
        <v>67</v>
      </c>
      <c r="AN940" s="77">
        <f t="shared" si="124"/>
        <v>0</v>
      </c>
      <c r="AO940" s="76">
        <f t="shared" si="124"/>
        <v>3</v>
      </c>
      <c r="AP940" s="78">
        <f t="shared" si="124"/>
        <v>1</v>
      </c>
      <c r="AQ940" s="77">
        <f t="shared" si="124"/>
        <v>0</v>
      </c>
      <c r="AR940" s="76">
        <f t="shared" si="124"/>
        <v>0</v>
      </c>
      <c r="AS940" s="78">
        <f t="shared" si="124"/>
        <v>18</v>
      </c>
      <c r="AT940" s="77">
        <f t="shared" si="124"/>
        <v>0</v>
      </c>
      <c r="AU940" s="76">
        <f t="shared" si="124"/>
        <v>0</v>
      </c>
      <c r="AV940" s="78">
        <f t="shared" si="124"/>
        <v>0</v>
      </c>
      <c r="AW940" s="77">
        <f t="shared" si="124"/>
        <v>0</v>
      </c>
      <c r="AX940" s="76">
        <f t="shared" si="124"/>
        <v>0</v>
      </c>
      <c r="AY940" s="75">
        <f t="shared" si="124"/>
        <v>0</v>
      </c>
      <c r="AZ940" s="74">
        <f t="shared" si="124"/>
        <v>0</v>
      </c>
      <c r="BA940" s="74">
        <f t="shared" si="124"/>
        <v>1</v>
      </c>
      <c r="BB940" s="73">
        <f t="shared" si="124"/>
        <v>0</v>
      </c>
      <c r="BC940" s="72" t="s">
        <v>137</v>
      </c>
      <c r="BF940" s="5">
        <f>SUM(AJ940:AL940)/$BG$5</f>
        <v>42.666666666666664</v>
      </c>
      <c r="BG940" s="5">
        <f>SUM(AM940:AO940,AY940)/$BG$5</f>
        <v>23.333333333333332</v>
      </c>
      <c r="BH940" s="5">
        <f>SUM(AP940:AR940,AZ940)/$BG$5</f>
        <v>0.33333333333333331</v>
      </c>
      <c r="BI940" s="5">
        <f>SUM(AS940:AU940,BA940)/$BG$5</f>
        <v>6.333333333333333</v>
      </c>
      <c r="BJ940" s="5">
        <f>SUM(AV940:AX940,BB940)/$BG$5</f>
        <v>0</v>
      </c>
    </row>
    <row r="941" spans="2:62" ht="37.5" thickBot="1" x14ac:dyDescent="0.3">
      <c r="B941" s="71"/>
      <c r="C941" s="70"/>
      <c r="D941" s="69"/>
      <c r="E941" s="68"/>
      <c r="F941" s="68"/>
      <c r="G941" s="67"/>
      <c r="H941" s="66"/>
      <c r="I941" s="64"/>
      <c r="J941" s="64"/>
      <c r="K941" s="65"/>
      <c r="L941" s="64"/>
      <c r="M941" s="62"/>
      <c r="N941" s="64"/>
      <c r="O941" s="62"/>
      <c r="P941" s="64"/>
      <c r="Q941" s="62"/>
      <c r="R941" s="64"/>
      <c r="S941" s="62"/>
      <c r="T941" s="64"/>
      <c r="U941" s="62"/>
      <c r="V941" s="64"/>
      <c r="W941" s="62"/>
      <c r="X941" s="64"/>
      <c r="Y941" s="62"/>
      <c r="Z941" s="64"/>
      <c r="AA941" s="62"/>
      <c r="AB941" s="63"/>
      <c r="AC941" s="62"/>
      <c r="AD941" s="62"/>
      <c r="AE941" s="62"/>
      <c r="AF941" s="61"/>
      <c r="AG941" s="61"/>
      <c r="AH941" s="60"/>
      <c r="AI941" s="59" t="s">
        <v>136</v>
      </c>
      <c r="AJ941" s="58">
        <f t="shared" ref="AJ941:BB941" si="125">AJ940/3</f>
        <v>42.666666666666664</v>
      </c>
      <c r="AK941" s="57">
        <f t="shared" si="125"/>
        <v>0</v>
      </c>
      <c r="AL941" s="56">
        <f t="shared" si="125"/>
        <v>0</v>
      </c>
      <c r="AM941" s="58">
        <f t="shared" si="125"/>
        <v>22.333333333333332</v>
      </c>
      <c r="AN941" s="57">
        <f t="shared" si="125"/>
        <v>0</v>
      </c>
      <c r="AO941" s="56">
        <f t="shared" si="125"/>
        <v>1</v>
      </c>
      <c r="AP941" s="58">
        <f t="shared" si="125"/>
        <v>0.33333333333333331</v>
      </c>
      <c r="AQ941" s="57">
        <f t="shared" si="125"/>
        <v>0</v>
      </c>
      <c r="AR941" s="56">
        <f t="shared" si="125"/>
        <v>0</v>
      </c>
      <c r="AS941" s="58">
        <f t="shared" si="125"/>
        <v>6</v>
      </c>
      <c r="AT941" s="57">
        <f t="shared" si="125"/>
        <v>0</v>
      </c>
      <c r="AU941" s="56">
        <f t="shared" si="125"/>
        <v>0</v>
      </c>
      <c r="AV941" s="58">
        <f t="shared" si="125"/>
        <v>0</v>
      </c>
      <c r="AW941" s="57">
        <f t="shared" si="125"/>
        <v>0</v>
      </c>
      <c r="AX941" s="56">
        <f t="shared" si="125"/>
        <v>0</v>
      </c>
      <c r="AY941" s="55">
        <f t="shared" si="125"/>
        <v>0</v>
      </c>
      <c r="AZ941" s="54">
        <f t="shared" si="125"/>
        <v>0</v>
      </c>
      <c r="BA941" s="54">
        <f t="shared" si="125"/>
        <v>0.33333333333333331</v>
      </c>
      <c r="BB941" s="53">
        <f t="shared" si="125"/>
        <v>0</v>
      </c>
      <c r="BC941" s="52" t="s">
        <v>135</v>
      </c>
    </row>
    <row r="942" spans="2:62" ht="28.15" customHeight="1" x14ac:dyDescent="0.2">
      <c r="B942" s="30"/>
      <c r="C942" s="242">
        <v>1</v>
      </c>
      <c r="D942" s="44"/>
      <c r="E942" s="43"/>
      <c r="F942" s="43"/>
      <c r="G942" s="42"/>
      <c r="H942" s="223" t="s">
        <v>384</v>
      </c>
      <c r="I942" s="246">
        <v>86</v>
      </c>
      <c r="J942" s="246">
        <v>28</v>
      </c>
      <c r="K942" s="246">
        <v>7</v>
      </c>
      <c r="L942" s="41" t="s">
        <v>133</v>
      </c>
      <c r="M942" s="40" t="s">
        <v>104</v>
      </c>
      <c r="N942" s="41" t="s">
        <v>131</v>
      </c>
      <c r="O942" s="40" t="s">
        <v>417</v>
      </c>
      <c r="P942" s="41" t="s">
        <v>130</v>
      </c>
      <c r="Q942" s="40" t="s">
        <v>724</v>
      </c>
      <c r="R942" s="41" t="s">
        <v>129</v>
      </c>
      <c r="S942" s="40" t="s">
        <v>376</v>
      </c>
      <c r="T942" s="41" t="s">
        <v>128</v>
      </c>
      <c r="U942" s="40" t="s">
        <v>215</v>
      </c>
      <c r="V942" s="41" t="s">
        <v>127</v>
      </c>
      <c r="W942" s="40" t="s">
        <v>121</v>
      </c>
      <c r="X942" s="41" t="s">
        <v>126</v>
      </c>
      <c r="Y942" s="40"/>
      <c r="Z942" s="41" t="s">
        <v>125</v>
      </c>
      <c r="AA942" s="40"/>
      <c r="AB942" s="39"/>
      <c r="AC942" s="40"/>
      <c r="AD942" s="39" t="s">
        <v>949</v>
      </c>
      <c r="AE942" s="38" t="s">
        <v>414</v>
      </c>
      <c r="AF942" s="250"/>
      <c r="AG942" s="250"/>
      <c r="AH942" s="37"/>
      <c r="AI942" s="11"/>
      <c r="AJ942" s="233">
        <f>SUMPRODUCT(LEN($M942:$U945)-LEN(SUBSTITUTE($M942:$U945,"A", "")))</f>
        <v>54</v>
      </c>
      <c r="AK942" s="239">
        <f>SUMPRODUCT(LEN($X942:$X945)-LEN(SUBSTITUTE($X942:$X945,"A", "")))</f>
        <v>0</v>
      </c>
      <c r="AL942" s="230">
        <f>SUMPRODUCT(LEN($W942:$W945)-LEN(SUBSTITUTE($W942:$W945,"A", "")))</f>
        <v>0</v>
      </c>
      <c r="AM942" s="233">
        <f>SUMPRODUCT(LEN($M942:$U945)-LEN(SUBSTITUTE($M942:$U945,"S", "")))</f>
        <v>19</v>
      </c>
      <c r="AN942" s="239">
        <f>SUMPRODUCT(LEN($X942:$X945)-LEN(SUBSTITUTE($X942:$X945,"S", "")))</f>
        <v>0</v>
      </c>
      <c r="AO942" s="230">
        <f>SUMPRODUCT(LEN($W942:$W945)-LEN(SUBSTITUTE($W942:$W945,"S", "")))</f>
        <v>1</v>
      </c>
      <c r="AP942" s="233">
        <f>SUMPRODUCT(LEN($M942:$U945)-LEN(SUBSTITUTE($M942:$U945,"F", "")))</f>
        <v>1</v>
      </c>
      <c r="AQ942" s="239">
        <f>SUMPRODUCT(LEN($X942:$X945)-LEN(SUBSTITUTE($X942:$X945,"F", "")))</f>
        <v>0</v>
      </c>
      <c r="AR942" s="230">
        <f>SUMPRODUCT(LEN($W942:$W945)-LEN(SUBSTITUTE($W942:$W945,"F", "")))</f>
        <v>0</v>
      </c>
      <c r="AS942" s="233">
        <f>SUMPRODUCT(LEN($M942:$U945)-LEN(SUBSTITUTE($M942:$U945,"G", "")))</f>
        <v>6</v>
      </c>
      <c r="AT942" s="239">
        <f>SUMPRODUCT(LEN($X942:$X945)-LEN(SUBSTITUTE($X942:$X945,"G", "")))</f>
        <v>0</v>
      </c>
      <c r="AU942" s="230">
        <f>SUMPRODUCT(LEN($W942:$W945)-LEN(SUBSTITUTE($W942:$W945,"G", "")))</f>
        <v>0</v>
      </c>
      <c r="AV942" s="233">
        <f>SUMPRODUCT(LEN($L942:$U945)-LEN(SUBSTITUTE($L942:$U945,"M", "")))</f>
        <v>0</v>
      </c>
      <c r="AW942" s="236">
        <f>SUMPRODUCT(LEN($X942:$X945)-LEN(SUBSTITUTE($X942:$X945,"M", "")))</f>
        <v>0</v>
      </c>
      <c r="AX942" s="230">
        <f>SUMPRODUCT(LEN($W942:$W945)-LEN(SUBSTITUTE($W942:$W945,"M", "")))</f>
        <v>0</v>
      </c>
      <c r="AY942" s="291">
        <f>SUMPRODUCT(LEN($AE942:$AE945)-LEN(SUBSTITUTE($AE942:$AE945,"S", "")))</f>
        <v>0</v>
      </c>
      <c r="AZ942" s="227">
        <f>SUMPRODUCT(LEN($AE942:$AE945)-LEN(SUBSTITUTE($AE942:$AE945,"F", "")))</f>
        <v>0</v>
      </c>
      <c r="BA942" s="227">
        <f>SUMPRODUCT(LEN($AE942:$AE945)-LEN(SUBSTITUTE($AE942:$AE945,"G", "")))</f>
        <v>1</v>
      </c>
      <c r="BB942" s="294">
        <f>SUMPRODUCT(LEN($AE942:$AE945)-LEN(SUBSTITUTE($AE942:$AE945,"M", "")))</f>
        <v>0</v>
      </c>
    </row>
    <row r="943" spans="2:62" ht="28.15" customHeight="1" thickBot="1" x14ac:dyDescent="0.25">
      <c r="B943" s="30"/>
      <c r="C943" s="243"/>
      <c r="D943" s="36"/>
      <c r="E943" s="35"/>
      <c r="F943" s="35"/>
      <c r="G943" s="34"/>
      <c r="H943" s="224"/>
      <c r="I943" s="247"/>
      <c r="J943" s="247"/>
      <c r="K943" s="247"/>
      <c r="L943" s="33" t="s">
        <v>123</v>
      </c>
      <c r="M943" s="32" t="s">
        <v>382</v>
      </c>
      <c r="N943" s="33" t="s">
        <v>122</v>
      </c>
      <c r="O943" s="32" t="s">
        <v>418</v>
      </c>
      <c r="P943" s="33" t="s">
        <v>120</v>
      </c>
      <c r="Q943" s="32" t="s">
        <v>515</v>
      </c>
      <c r="R943" s="33" t="s">
        <v>119</v>
      </c>
      <c r="S943" s="32" t="s">
        <v>377</v>
      </c>
      <c r="T943" s="33" t="s">
        <v>118</v>
      </c>
      <c r="U943" s="32" t="s">
        <v>215</v>
      </c>
      <c r="V943" s="33" t="s">
        <v>117</v>
      </c>
      <c r="W943" s="32"/>
      <c r="X943" s="33" t="s">
        <v>116</v>
      </c>
      <c r="Y943" s="32"/>
      <c r="Z943" s="33" t="s">
        <v>115</v>
      </c>
      <c r="AA943" s="32"/>
      <c r="AB943" s="31"/>
      <c r="AC943" s="32"/>
      <c r="AD943" s="31" t="s">
        <v>195</v>
      </c>
      <c r="AE943" s="23"/>
      <c r="AF943" s="251"/>
      <c r="AG943" s="251"/>
      <c r="AH943" s="22"/>
      <c r="AI943" s="11"/>
      <c r="AJ943" s="234"/>
      <c r="AK943" s="240"/>
      <c r="AL943" s="231"/>
      <c r="AM943" s="234"/>
      <c r="AN943" s="240"/>
      <c r="AO943" s="231"/>
      <c r="AP943" s="234"/>
      <c r="AQ943" s="240"/>
      <c r="AR943" s="231"/>
      <c r="AS943" s="234"/>
      <c r="AT943" s="240"/>
      <c r="AU943" s="231"/>
      <c r="AV943" s="234"/>
      <c r="AW943" s="237"/>
      <c r="AX943" s="231"/>
      <c r="AY943" s="292"/>
      <c r="AZ943" s="228"/>
      <c r="BA943" s="228"/>
      <c r="BB943" s="295"/>
    </row>
    <row r="944" spans="2:62" ht="28.15" customHeight="1" x14ac:dyDescent="0.2">
      <c r="B944" s="30"/>
      <c r="C944" s="244"/>
      <c r="D944" s="29"/>
      <c r="E944" s="28"/>
      <c r="F944" s="28"/>
      <c r="G944" s="27"/>
      <c r="H944" s="225">
        <v>208</v>
      </c>
      <c r="I944" s="248"/>
      <c r="J944" s="248"/>
      <c r="K944" s="248"/>
      <c r="L944" s="26" t="s">
        <v>114</v>
      </c>
      <c r="M944" s="25" t="s">
        <v>382</v>
      </c>
      <c r="N944" s="26" t="s">
        <v>112</v>
      </c>
      <c r="O944" s="25" t="s">
        <v>382</v>
      </c>
      <c r="P944" s="26" t="s">
        <v>111</v>
      </c>
      <c r="Q944" s="25" t="s">
        <v>619</v>
      </c>
      <c r="R944" s="26" t="s">
        <v>110</v>
      </c>
      <c r="S944" s="25" t="s">
        <v>392</v>
      </c>
      <c r="T944" s="26" t="s">
        <v>109</v>
      </c>
      <c r="U944" s="25" t="s">
        <v>132</v>
      </c>
      <c r="V944" s="26" t="s">
        <v>108</v>
      </c>
      <c r="W944" s="25"/>
      <c r="X944" s="26" t="s">
        <v>107</v>
      </c>
      <c r="Y944" s="25"/>
      <c r="Z944" s="26" t="s">
        <v>106</v>
      </c>
      <c r="AA944" s="25"/>
      <c r="AB944" s="24"/>
      <c r="AC944" s="25"/>
      <c r="AD944" s="24"/>
      <c r="AE944" s="23"/>
      <c r="AF944" s="251"/>
      <c r="AG944" s="251"/>
      <c r="AH944" s="22"/>
      <c r="AI944" s="11"/>
      <c r="AJ944" s="234"/>
      <c r="AK944" s="240"/>
      <c r="AL944" s="231"/>
      <c r="AM944" s="234"/>
      <c r="AN944" s="240"/>
      <c r="AO944" s="231"/>
      <c r="AP944" s="234"/>
      <c r="AQ944" s="240"/>
      <c r="AR944" s="231"/>
      <c r="AS944" s="234"/>
      <c r="AT944" s="240"/>
      <c r="AU944" s="231"/>
      <c r="AV944" s="234"/>
      <c r="AW944" s="237"/>
      <c r="AX944" s="231"/>
      <c r="AY944" s="292"/>
      <c r="AZ944" s="228"/>
      <c r="BA944" s="228"/>
      <c r="BB944" s="295"/>
    </row>
    <row r="945" spans="2:62" ht="28.15" customHeight="1" thickBot="1" x14ac:dyDescent="0.25">
      <c r="B945" s="30"/>
      <c r="C945" s="253"/>
      <c r="D945" s="51"/>
      <c r="E945" s="50"/>
      <c r="F945" s="50"/>
      <c r="G945" s="49"/>
      <c r="H945" s="226"/>
      <c r="I945" s="254"/>
      <c r="J945" s="254"/>
      <c r="K945" s="254"/>
      <c r="L945" s="48" t="s">
        <v>105</v>
      </c>
      <c r="M945" s="47" t="s">
        <v>613</v>
      </c>
      <c r="N945" s="48" t="s">
        <v>103</v>
      </c>
      <c r="O945" s="47" t="s">
        <v>382</v>
      </c>
      <c r="P945" s="48" t="s">
        <v>102</v>
      </c>
      <c r="Q945" s="47" t="s">
        <v>948</v>
      </c>
      <c r="R945" s="48" t="s">
        <v>101</v>
      </c>
      <c r="S945" s="47" t="s">
        <v>425</v>
      </c>
      <c r="T945" s="48">
        <v>20</v>
      </c>
      <c r="U945" s="47" t="s">
        <v>113</v>
      </c>
      <c r="V945" s="48" t="s">
        <v>100</v>
      </c>
      <c r="W945" s="47"/>
      <c r="X945" s="48" t="s">
        <v>99</v>
      </c>
      <c r="Y945" s="47"/>
      <c r="Z945" s="48" t="s">
        <v>98</v>
      </c>
      <c r="AA945" s="47"/>
      <c r="AB945" s="16"/>
      <c r="AC945" s="47"/>
      <c r="AD945" s="16"/>
      <c r="AE945" s="46"/>
      <c r="AF945" s="255"/>
      <c r="AG945" s="255"/>
      <c r="AH945" s="45"/>
      <c r="AI945" s="11"/>
      <c r="AJ945" s="235"/>
      <c r="AK945" s="241"/>
      <c r="AL945" s="232"/>
      <c r="AM945" s="235"/>
      <c r="AN945" s="241"/>
      <c r="AO945" s="232"/>
      <c r="AP945" s="235"/>
      <c r="AQ945" s="241"/>
      <c r="AR945" s="232"/>
      <c r="AS945" s="235"/>
      <c r="AT945" s="241"/>
      <c r="AU945" s="232"/>
      <c r="AV945" s="235"/>
      <c r="AW945" s="238"/>
      <c r="AX945" s="232"/>
      <c r="AY945" s="293"/>
      <c r="AZ945" s="229"/>
      <c r="BA945" s="229"/>
      <c r="BB945" s="296"/>
    </row>
    <row r="946" spans="2:62" ht="28.15" customHeight="1" x14ac:dyDescent="0.2">
      <c r="B946" s="30"/>
      <c r="C946" s="242">
        <v>2</v>
      </c>
      <c r="D946" s="44"/>
      <c r="E946" s="43"/>
      <c r="F946" s="43"/>
      <c r="G946" s="42"/>
      <c r="H946" s="223"/>
      <c r="I946" s="246">
        <v>93</v>
      </c>
      <c r="J946" s="246">
        <v>27</v>
      </c>
      <c r="K946" s="246">
        <v>7</v>
      </c>
      <c r="L946" s="41" t="s">
        <v>133</v>
      </c>
      <c r="M946" s="40" t="s">
        <v>689</v>
      </c>
      <c r="N946" s="41" t="s">
        <v>131</v>
      </c>
      <c r="O946" s="40" t="s">
        <v>417</v>
      </c>
      <c r="P946" s="41" t="s">
        <v>130</v>
      </c>
      <c r="Q946" s="40" t="s">
        <v>377</v>
      </c>
      <c r="R946" s="41" t="s">
        <v>129</v>
      </c>
      <c r="S946" s="40" t="s">
        <v>404</v>
      </c>
      <c r="T946" s="41" t="s">
        <v>128</v>
      </c>
      <c r="U946" s="40" t="s">
        <v>113</v>
      </c>
      <c r="V946" s="41" t="s">
        <v>127</v>
      </c>
      <c r="W946" s="40"/>
      <c r="X946" s="41" t="s">
        <v>126</v>
      </c>
      <c r="Y946" s="40"/>
      <c r="Z946" s="41" t="s">
        <v>125</v>
      </c>
      <c r="AA946" s="40"/>
      <c r="AB946" s="39"/>
      <c r="AC946" s="40"/>
      <c r="AD946" s="39"/>
      <c r="AE946" s="38"/>
      <c r="AF946" s="250"/>
      <c r="AG946" s="250"/>
      <c r="AH946" s="37"/>
      <c r="AI946" s="11"/>
      <c r="AJ946" s="233">
        <f>SUMPRODUCT(LEN($M946:$U949)-LEN(SUBSTITUTE($M946:$U949,"A", "")))</f>
        <v>27</v>
      </c>
      <c r="AK946" s="239">
        <f>SUMPRODUCT(LEN($X946:$X949)-LEN(SUBSTITUTE($X946:$X949,"A", "")))</f>
        <v>0</v>
      </c>
      <c r="AL946" s="230">
        <f>SUMPRODUCT(LEN($W946:$W949)-LEN(SUBSTITUTE($W946:$W949,"A", "")))</f>
        <v>0</v>
      </c>
      <c r="AM946" s="233">
        <f>SUMPRODUCT(LEN($M946:$U949)-LEN(SUBSTITUTE($M946:$U949,"S", "")))</f>
        <v>29</v>
      </c>
      <c r="AN946" s="239">
        <f>SUMPRODUCT(LEN($X946:$X949)-LEN(SUBSTITUTE($X946:$X949,"S", "")))</f>
        <v>0</v>
      </c>
      <c r="AO946" s="230">
        <f>SUMPRODUCT(LEN($W946:$W949)-LEN(SUBSTITUTE($W946:$W949,"S", "")))</f>
        <v>0</v>
      </c>
      <c r="AP946" s="233">
        <f>SUMPRODUCT(LEN($M946:$U949)-LEN(SUBSTITUTE($M946:$U949,"F", "")))</f>
        <v>0</v>
      </c>
      <c r="AQ946" s="239">
        <f>SUMPRODUCT(LEN($X946:$X949)-LEN(SUBSTITUTE($X946:$X949,"F", "")))</f>
        <v>0</v>
      </c>
      <c r="AR946" s="230">
        <f>SUMPRODUCT(LEN($W946:$W949)-LEN(SUBSTITUTE($W946:$W949,"F", "")))</f>
        <v>0</v>
      </c>
      <c r="AS946" s="233">
        <f>SUMPRODUCT(LEN($M946:$U949)-LEN(SUBSTITUTE($M946:$U949,"G", "")))</f>
        <v>6</v>
      </c>
      <c r="AT946" s="239">
        <f>SUMPRODUCT(LEN($X946:$X949)-LEN(SUBSTITUTE($X946:$X949,"G", "")))</f>
        <v>0</v>
      </c>
      <c r="AU946" s="230">
        <f>SUMPRODUCT(LEN($W946:$W949)-LEN(SUBSTITUTE($W946:$W949,"G", "")))</f>
        <v>0</v>
      </c>
      <c r="AV946" s="233">
        <f>SUMPRODUCT(LEN($L946:$U949)-LEN(SUBSTITUTE($L946:$U949,"M", "")))</f>
        <v>0</v>
      </c>
      <c r="AW946" s="236">
        <f>SUMPRODUCT(LEN($X946:$X949)-LEN(SUBSTITUTE($X946:$X949,"M", "")))</f>
        <v>0</v>
      </c>
      <c r="AX946" s="230">
        <f>SUMPRODUCT(LEN($W946:$W949)-LEN(SUBSTITUTE($W946:$W949,"M", "")))</f>
        <v>0</v>
      </c>
      <c r="AY946" s="291">
        <f>SUMPRODUCT(LEN($AE946:$AE949)-LEN(SUBSTITUTE($AE946:$AE949,"S", "")))</f>
        <v>0</v>
      </c>
      <c r="AZ946" s="227">
        <f>SUMPRODUCT(LEN($AE946:$AE949)-LEN(SUBSTITUTE($AE946:$AE949,"F", "")))</f>
        <v>0</v>
      </c>
      <c r="BA946" s="227">
        <f>SUMPRODUCT(LEN($AE946:$AE949)-LEN(SUBSTITUTE($AE946:$AE949,"G", "")))</f>
        <v>0</v>
      </c>
      <c r="BB946" s="294">
        <f>SUMPRODUCT(LEN($AE946:$AE949)-LEN(SUBSTITUTE($AE946:$AE949,"M", "")))</f>
        <v>0</v>
      </c>
    </row>
    <row r="947" spans="2:62" ht="28.15" customHeight="1" thickBot="1" x14ac:dyDescent="0.25">
      <c r="B947" s="30"/>
      <c r="C947" s="243"/>
      <c r="D947" s="36"/>
      <c r="E947" s="35"/>
      <c r="F947" s="35"/>
      <c r="G947" s="34"/>
      <c r="H947" s="224"/>
      <c r="I947" s="247"/>
      <c r="J947" s="247"/>
      <c r="K947" s="247"/>
      <c r="L947" s="33" t="s">
        <v>123</v>
      </c>
      <c r="M947" s="32" t="s">
        <v>186</v>
      </c>
      <c r="N947" s="33" t="s">
        <v>122</v>
      </c>
      <c r="O947" s="32" t="s">
        <v>104</v>
      </c>
      <c r="P947" s="33" t="s">
        <v>120</v>
      </c>
      <c r="Q947" s="32" t="s">
        <v>447</v>
      </c>
      <c r="R947" s="33" t="s">
        <v>119</v>
      </c>
      <c r="S947" s="32" t="s">
        <v>215</v>
      </c>
      <c r="T947" s="33" t="s">
        <v>118</v>
      </c>
      <c r="U947" s="32" t="s">
        <v>113</v>
      </c>
      <c r="V947" s="33" t="s">
        <v>117</v>
      </c>
      <c r="W947" s="32"/>
      <c r="X947" s="33" t="s">
        <v>116</v>
      </c>
      <c r="Y947" s="32"/>
      <c r="Z947" s="33" t="s">
        <v>115</v>
      </c>
      <c r="AA947" s="32"/>
      <c r="AB947" s="31"/>
      <c r="AC947" s="32"/>
      <c r="AD947" s="31"/>
      <c r="AE947" s="23"/>
      <c r="AF947" s="251"/>
      <c r="AG947" s="251"/>
      <c r="AH947" s="22"/>
      <c r="AI947" s="11"/>
      <c r="AJ947" s="234"/>
      <c r="AK947" s="240"/>
      <c r="AL947" s="231"/>
      <c r="AM947" s="234"/>
      <c r="AN947" s="240"/>
      <c r="AO947" s="231"/>
      <c r="AP947" s="234"/>
      <c r="AQ947" s="240"/>
      <c r="AR947" s="231"/>
      <c r="AS947" s="234"/>
      <c r="AT947" s="240"/>
      <c r="AU947" s="231"/>
      <c r="AV947" s="234"/>
      <c r="AW947" s="237"/>
      <c r="AX947" s="231"/>
      <c r="AY947" s="292"/>
      <c r="AZ947" s="228"/>
      <c r="BA947" s="228"/>
      <c r="BB947" s="295"/>
    </row>
    <row r="948" spans="2:62" ht="28.15" customHeight="1" x14ac:dyDescent="0.2">
      <c r="B948" s="30"/>
      <c r="C948" s="244"/>
      <c r="D948" s="29"/>
      <c r="E948" s="28"/>
      <c r="F948" s="28"/>
      <c r="G948" s="27"/>
      <c r="H948" s="225"/>
      <c r="I948" s="248"/>
      <c r="J948" s="248"/>
      <c r="K948" s="248"/>
      <c r="L948" s="26" t="s">
        <v>114</v>
      </c>
      <c r="M948" s="25" t="s">
        <v>132</v>
      </c>
      <c r="N948" s="26" t="s">
        <v>112</v>
      </c>
      <c r="O948" s="25" t="s">
        <v>411</v>
      </c>
      <c r="P948" s="26" t="s">
        <v>111</v>
      </c>
      <c r="Q948" s="25" t="s">
        <v>447</v>
      </c>
      <c r="R948" s="26" t="s">
        <v>110</v>
      </c>
      <c r="S948" s="25" t="s">
        <v>113</v>
      </c>
      <c r="T948" s="26" t="s">
        <v>109</v>
      </c>
      <c r="U948" s="25" t="s">
        <v>121</v>
      </c>
      <c r="V948" s="26" t="s">
        <v>108</v>
      </c>
      <c r="W948" s="25"/>
      <c r="X948" s="26" t="s">
        <v>107</v>
      </c>
      <c r="Y948" s="25"/>
      <c r="Z948" s="26" t="s">
        <v>106</v>
      </c>
      <c r="AA948" s="25"/>
      <c r="AB948" s="24"/>
      <c r="AC948" s="25"/>
      <c r="AD948" s="24"/>
      <c r="AE948" s="23"/>
      <c r="AF948" s="251"/>
      <c r="AG948" s="251"/>
      <c r="AH948" s="22"/>
      <c r="AI948" s="11"/>
      <c r="AJ948" s="234"/>
      <c r="AK948" s="240"/>
      <c r="AL948" s="231"/>
      <c r="AM948" s="234"/>
      <c r="AN948" s="240"/>
      <c r="AO948" s="231"/>
      <c r="AP948" s="234"/>
      <c r="AQ948" s="240"/>
      <c r="AR948" s="231"/>
      <c r="AS948" s="234"/>
      <c r="AT948" s="240"/>
      <c r="AU948" s="231"/>
      <c r="AV948" s="234"/>
      <c r="AW948" s="237"/>
      <c r="AX948" s="231"/>
      <c r="AY948" s="292"/>
      <c r="AZ948" s="228"/>
      <c r="BA948" s="228"/>
      <c r="BB948" s="295"/>
    </row>
    <row r="949" spans="2:62" ht="28.15" customHeight="1" thickBot="1" x14ac:dyDescent="0.25">
      <c r="B949" s="30"/>
      <c r="C949" s="253"/>
      <c r="D949" s="51"/>
      <c r="E949" s="50"/>
      <c r="F949" s="50"/>
      <c r="G949" s="49"/>
      <c r="H949" s="226"/>
      <c r="I949" s="254"/>
      <c r="J949" s="254"/>
      <c r="K949" s="254"/>
      <c r="L949" s="48" t="s">
        <v>105</v>
      </c>
      <c r="M949" s="47" t="s">
        <v>382</v>
      </c>
      <c r="N949" s="48" t="s">
        <v>103</v>
      </c>
      <c r="O949" s="47" t="s">
        <v>479</v>
      </c>
      <c r="P949" s="48" t="s">
        <v>102</v>
      </c>
      <c r="Q949" s="47" t="s">
        <v>447</v>
      </c>
      <c r="R949" s="48" t="s">
        <v>101</v>
      </c>
      <c r="S949" s="47" t="s">
        <v>188</v>
      </c>
      <c r="T949" s="48">
        <v>20</v>
      </c>
      <c r="U949" s="47" t="s">
        <v>121</v>
      </c>
      <c r="V949" s="48" t="s">
        <v>100</v>
      </c>
      <c r="W949" s="47"/>
      <c r="X949" s="48" t="s">
        <v>99</v>
      </c>
      <c r="Y949" s="47"/>
      <c r="Z949" s="48" t="s">
        <v>98</v>
      </c>
      <c r="AA949" s="47"/>
      <c r="AB949" s="16"/>
      <c r="AC949" s="47"/>
      <c r="AD949" s="16"/>
      <c r="AE949" s="46"/>
      <c r="AF949" s="255"/>
      <c r="AG949" s="255"/>
      <c r="AH949" s="45"/>
      <c r="AI949" s="11"/>
      <c r="AJ949" s="235"/>
      <c r="AK949" s="241"/>
      <c r="AL949" s="232"/>
      <c r="AM949" s="235"/>
      <c r="AN949" s="241"/>
      <c r="AO949" s="232"/>
      <c r="AP949" s="235"/>
      <c r="AQ949" s="241"/>
      <c r="AR949" s="232"/>
      <c r="AS949" s="235"/>
      <c r="AT949" s="241"/>
      <c r="AU949" s="232"/>
      <c r="AV949" s="235"/>
      <c r="AW949" s="238"/>
      <c r="AX949" s="232"/>
      <c r="AY949" s="293"/>
      <c r="AZ949" s="229"/>
      <c r="BA949" s="229"/>
      <c r="BB949" s="296"/>
    </row>
    <row r="950" spans="2:62" ht="28.15" customHeight="1" x14ac:dyDescent="0.2">
      <c r="B950" s="30"/>
      <c r="C950" s="242">
        <v>3</v>
      </c>
      <c r="D950" s="44"/>
      <c r="E950" s="43"/>
      <c r="F950" s="43"/>
      <c r="G950" s="42"/>
      <c r="H950" s="223"/>
      <c r="I950" s="246">
        <v>79</v>
      </c>
      <c r="J950" s="246">
        <v>29</v>
      </c>
      <c r="K950" s="246">
        <v>7</v>
      </c>
      <c r="L950" s="41" t="s">
        <v>133</v>
      </c>
      <c r="M950" s="40" t="s">
        <v>132</v>
      </c>
      <c r="N950" s="41" t="s">
        <v>131</v>
      </c>
      <c r="O950" s="40" t="s">
        <v>389</v>
      </c>
      <c r="P950" s="41" t="s">
        <v>130</v>
      </c>
      <c r="Q950" s="40" t="s">
        <v>420</v>
      </c>
      <c r="R950" s="41" t="s">
        <v>129</v>
      </c>
      <c r="S950" s="40" t="s">
        <v>411</v>
      </c>
      <c r="T950" s="41" t="s">
        <v>128</v>
      </c>
      <c r="U950" s="40" t="s">
        <v>195</v>
      </c>
      <c r="V950" s="41" t="s">
        <v>127</v>
      </c>
      <c r="W950" s="40" t="s">
        <v>121</v>
      </c>
      <c r="X950" s="41" t="s">
        <v>126</v>
      </c>
      <c r="Y950" s="40"/>
      <c r="Z950" s="41" t="s">
        <v>125</v>
      </c>
      <c r="AA950" s="40"/>
      <c r="AB950" s="39"/>
      <c r="AC950" s="40"/>
      <c r="AD950" s="39" t="s">
        <v>947</v>
      </c>
      <c r="AE950" s="38"/>
      <c r="AF950" s="250"/>
      <c r="AG950" s="250"/>
      <c r="AH950" s="37"/>
      <c r="AI950" s="11"/>
      <c r="AJ950" s="233">
        <f>SUMPRODUCT(LEN($M950:$U953)-LEN(SUBSTITUTE($M950:$U953,"A", "")))</f>
        <v>47</v>
      </c>
      <c r="AK950" s="239">
        <f>SUMPRODUCT(LEN($X950:$X953)-LEN(SUBSTITUTE($X950:$X953,"A", "")))</f>
        <v>0</v>
      </c>
      <c r="AL950" s="230">
        <f>SUMPRODUCT(LEN($W950:$W953)-LEN(SUBSTITUTE($W950:$W953,"A", "")))</f>
        <v>0</v>
      </c>
      <c r="AM950" s="233">
        <f>SUMPRODUCT(LEN($M950:$U953)-LEN(SUBSTITUTE($M950:$U953,"S", "")))</f>
        <v>19</v>
      </c>
      <c r="AN950" s="239">
        <f>SUMPRODUCT(LEN($X950:$X953)-LEN(SUBSTITUTE($X950:$X953,"S", "")))</f>
        <v>0</v>
      </c>
      <c r="AO950" s="230">
        <f>SUMPRODUCT(LEN($W950:$W953)-LEN(SUBSTITUTE($W950:$W953,"S", "")))</f>
        <v>2</v>
      </c>
      <c r="AP950" s="233">
        <f>SUMPRODUCT(LEN($M950:$U953)-LEN(SUBSTITUTE($M950:$U953,"F", "")))</f>
        <v>0</v>
      </c>
      <c r="AQ950" s="239">
        <f>SUMPRODUCT(LEN($X950:$X953)-LEN(SUBSTITUTE($X950:$X953,"F", "")))</f>
        <v>0</v>
      </c>
      <c r="AR950" s="230">
        <f>SUMPRODUCT(LEN($W950:$W953)-LEN(SUBSTITUTE($W950:$W953,"F", "")))</f>
        <v>0</v>
      </c>
      <c r="AS950" s="233">
        <f>SUMPRODUCT(LEN($M950:$U953)-LEN(SUBSTITUTE($M950:$U953,"G", "")))</f>
        <v>6</v>
      </c>
      <c r="AT950" s="239">
        <f>SUMPRODUCT(LEN($X950:$X953)-LEN(SUBSTITUTE($X950:$X953,"G", "")))</f>
        <v>0</v>
      </c>
      <c r="AU950" s="230">
        <f>SUMPRODUCT(LEN($W950:$W953)-LEN(SUBSTITUTE($W950:$W953,"G", "")))</f>
        <v>0</v>
      </c>
      <c r="AV950" s="233">
        <f>SUMPRODUCT(LEN($L950:$U953)-LEN(SUBSTITUTE($L950:$U953,"M", "")))</f>
        <v>0</v>
      </c>
      <c r="AW950" s="236">
        <f>SUMPRODUCT(LEN($X950:$X953)-LEN(SUBSTITUTE($X950:$X953,"M", "")))</f>
        <v>0</v>
      </c>
      <c r="AX950" s="230">
        <f>SUMPRODUCT(LEN($W950:$W953)-LEN(SUBSTITUTE($W950:$W953,"M", "")))</f>
        <v>0</v>
      </c>
      <c r="AY950" s="291">
        <f>SUMPRODUCT(LEN($AE950:$AE953)-LEN(SUBSTITUTE($AE950:$AE953,"S", "")))</f>
        <v>0</v>
      </c>
      <c r="AZ950" s="227">
        <f>SUMPRODUCT(LEN($AE950:$AE953)-LEN(SUBSTITUTE($AE950:$AE953,"F", "")))</f>
        <v>0</v>
      </c>
      <c r="BA950" s="227">
        <f>SUMPRODUCT(LEN($AE950:$AE953)-LEN(SUBSTITUTE($AE950:$AE953,"G", "")))</f>
        <v>0</v>
      </c>
      <c r="BB950" s="294">
        <f>SUMPRODUCT(LEN($AE950:$AE953)-LEN(SUBSTITUTE($AE950:$AE953,"M", "")))</f>
        <v>0</v>
      </c>
    </row>
    <row r="951" spans="2:62" ht="28.15" customHeight="1" thickBot="1" x14ac:dyDescent="0.25">
      <c r="B951" s="30"/>
      <c r="C951" s="243"/>
      <c r="D951" s="36"/>
      <c r="E951" s="35"/>
      <c r="F951" s="35"/>
      <c r="G951" s="34"/>
      <c r="H951" s="224"/>
      <c r="I951" s="247"/>
      <c r="J951" s="247"/>
      <c r="K951" s="247"/>
      <c r="L951" s="33" t="s">
        <v>123</v>
      </c>
      <c r="M951" s="32" t="s">
        <v>679</v>
      </c>
      <c r="N951" s="33" t="s">
        <v>122</v>
      </c>
      <c r="O951" s="32" t="s">
        <v>377</v>
      </c>
      <c r="P951" s="33" t="s">
        <v>120</v>
      </c>
      <c r="Q951" s="32" t="s">
        <v>417</v>
      </c>
      <c r="R951" s="33" t="s">
        <v>119</v>
      </c>
      <c r="S951" s="32" t="s">
        <v>389</v>
      </c>
      <c r="T951" s="33" t="s">
        <v>118</v>
      </c>
      <c r="U951" s="32" t="s">
        <v>195</v>
      </c>
      <c r="V951" s="33" t="s">
        <v>117</v>
      </c>
      <c r="W951" s="32" t="s">
        <v>121</v>
      </c>
      <c r="X951" s="33" t="s">
        <v>116</v>
      </c>
      <c r="Y951" s="32"/>
      <c r="Z951" s="33" t="s">
        <v>115</v>
      </c>
      <c r="AA951" s="32"/>
      <c r="AB951" s="31"/>
      <c r="AC951" s="32"/>
      <c r="AD951" s="31"/>
      <c r="AE951" s="23"/>
      <c r="AF951" s="251"/>
      <c r="AG951" s="251"/>
      <c r="AH951" s="22"/>
      <c r="AI951" s="11"/>
      <c r="AJ951" s="234"/>
      <c r="AK951" s="240"/>
      <c r="AL951" s="231"/>
      <c r="AM951" s="234"/>
      <c r="AN951" s="240"/>
      <c r="AO951" s="231"/>
      <c r="AP951" s="234"/>
      <c r="AQ951" s="240"/>
      <c r="AR951" s="231"/>
      <c r="AS951" s="234"/>
      <c r="AT951" s="240"/>
      <c r="AU951" s="231"/>
      <c r="AV951" s="234"/>
      <c r="AW951" s="237"/>
      <c r="AX951" s="231"/>
      <c r="AY951" s="292"/>
      <c r="AZ951" s="228"/>
      <c r="BA951" s="228"/>
      <c r="BB951" s="295"/>
    </row>
    <row r="952" spans="2:62" ht="28.15" customHeight="1" x14ac:dyDescent="0.2">
      <c r="B952" s="30"/>
      <c r="C952" s="244"/>
      <c r="D952" s="29"/>
      <c r="E952" s="28"/>
      <c r="F952" s="28"/>
      <c r="G952" s="27"/>
      <c r="H952" s="225"/>
      <c r="I952" s="248"/>
      <c r="J952" s="248"/>
      <c r="K952" s="248"/>
      <c r="L952" s="26" t="s">
        <v>114</v>
      </c>
      <c r="M952" s="25" t="s">
        <v>946</v>
      </c>
      <c r="N952" s="26" t="s">
        <v>112</v>
      </c>
      <c r="O952" s="25" t="s">
        <v>733</v>
      </c>
      <c r="P952" s="26" t="s">
        <v>111</v>
      </c>
      <c r="Q952" s="25" t="s">
        <v>186</v>
      </c>
      <c r="R952" s="26" t="s">
        <v>110</v>
      </c>
      <c r="S952" s="25" t="s">
        <v>215</v>
      </c>
      <c r="T952" s="26" t="s">
        <v>109</v>
      </c>
      <c r="U952" s="25" t="s">
        <v>113</v>
      </c>
      <c r="V952" s="26" t="s">
        <v>108</v>
      </c>
      <c r="W952" s="25"/>
      <c r="X952" s="26" t="s">
        <v>107</v>
      </c>
      <c r="Y952" s="25"/>
      <c r="Z952" s="26" t="s">
        <v>106</v>
      </c>
      <c r="AA952" s="25"/>
      <c r="AB952" s="24"/>
      <c r="AC952" s="25"/>
      <c r="AD952" s="24"/>
      <c r="AE952" s="23"/>
      <c r="AF952" s="251"/>
      <c r="AG952" s="251"/>
      <c r="AH952" s="22"/>
      <c r="AI952" s="11"/>
      <c r="AJ952" s="234"/>
      <c r="AK952" s="240"/>
      <c r="AL952" s="231"/>
      <c r="AM952" s="234"/>
      <c r="AN952" s="240"/>
      <c r="AO952" s="231"/>
      <c r="AP952" s="234"/>
      <c r="AQ952" s="240"/>
      <c r="AR952" s="231"/>
      <c r="AS952" s="234"/>
      <c r="AT952" s="240"/>
      <c r="AU952" s="231"/>
      <c r="AV952" s="234"/>
      <c r="AW952" s="237"/>
      <c r="AX952" s="231"/>
      <c r="AY952" s="292"/>
      <c r="AZ952" s="228"/>
      <c r="BA952" s="228"/>
      <c r="BB952" s="295"/>
    </row>
    <row r="953" spans="2:62" ht="28.15" customHeight="1" thickBot="1" x14ac:dyDescent="0.25">
      <c r="B953" s="21"/>
      <c r="C953" s="245"/>
      <c r="D953" s="20"/>
      <c r="E953" s="19"/>
      <c r="F953" s="19"/>
      <c r="G953" s="18"/>
      <c r="H953" s="226"/>
      <c r="I953" s="249"/>
      <c r="J953" s="249"/>
      <c r="K953" s="249"/>
      <c r="L953" s="17" t="s">
        <v>105</v>
      </c>
      <c r="M953" s="15" t="s">
        <v>649</v>
      </c>
      <c r="N953" s="17" t="s">
        <v>103</v>
      </c>
      <c r="O953" s="15" t="s">
        <v>186</v>
      </c>
      <c r="P953" s="17" t="s">
        <v>102</v>
      </c>
      <c r="Q953" s="15" t="s">
        <v>187</v>
      </c>
      <c r="R953" s="17" t="s">
        <v>101</v>
      </c>
      <c r="S953" s="15" t="s">
        <v>217</v>
      </c>
      <c r="T953" s="17">
        <v>20</v>
      </c>
      <c r="U953" s="15" t="s">
        <v>121</v>
      </c>
      <c r="V953" s="17" t="s">
        <v>100</v>
      </c>
      <c r="W953" s="15"/>
      <c r="X953" s="17" t="s">
        <v>99</v>
      </c>
      <c r="Y953" s="15"/>
      <c r="Z953" s="17" t="s">
        <v>98</v>
      </c>
      <c r="AA953" s="15"/>
      <c r="AB953" s="16"/>
      <c r="AC953" s="15"/>
      <c r="AD953" s="14"/>
      <c r="AE953" s="13"/>
      <c r="AF953" s="252"/>
      <c r="AG953" s="252"/>
      <c r="AH953" s="12"/>
      <c r="AI953" s="11"/>
      <c r="AJ953" s="235"/>
      <c r="AK953" s="241"/>
      <c r="AL953" s="232"/>
      <c r="AM953" s="235"/>
      <c r="AN953" s="241"/>
      <c r="AO953" s="232"/>
      <c r="AP953" s="235"/>
      <c r="AQ953" s="241"/>
      <c r="AR953" s="232"/>
      <c r="AS953" s="235"/>
      <c r="AT953" s="241"/>
      <c r="AU953" s="232"/>
      <c r="AV953" s="235"/>
      <c r="AW953" s="238"/>
      <c r="AX953" s="232"/>
      <c r="AY953" s="293"/>
      <c r="AZ953" s="229"/>
      <c r="BA953" s="229"/>
      <c r="BB953" s="296"/>
    </row>
    <row r="954" spans="2:62" ht="85.9" customHeight="1" thickTop="1" thickBot="1" x14ac:dyDescent="0.35">
      <c r="B954" s="105" t="s">
        <v>174</v>
      </c>
      <c r="C954" s="95" t="s">
        <v>173</v>
      </c>
      <c r="D954" s="100" t="s">
        <v>172</v>
      </c>
      <c r="E954" s="104" t="s">
        <v>171</v>
      </c>
      <c r="F954" s="103"/>
      <c r="G954" s="102"/>
      <c r="H954" s="101" t="s">
        <v>170</v>
      </c>
      <c r="I954" s="100" t="s">
        <v>96</v>
      </c>
      <c r="J954" s="100" t="s">
        <v>169</v>
      </c>
      <c r="K954" s="100" t="s">
        <v>97</v>
      </c>
      <c r="L954" s="256" t="s">
        <v>168</v>
      </c>
      <c r="M954" s="262"/>
      <c r="N954" s="256" t="s">
        <v>167</v>
      </c>
      <c r="O954" s="262"/>
      <c r="P954" s="256" t="s">
        <v>167</v>
      </c>
      <c r="Q954" s="257"/>
      <c r="R954" s="256" t="s">
        <v>167</v>
      </c>
      <c r="S954" s="257"/>
      <c r="T954" s="256" t="s">
        <v>167</v>
      </c>
      <c r="U954" s="257"/>
      <c r="V954" s="256" t="s">
        <v>167</v>
      </c>
      <c r="W954" s="257"/>
      <c r="X954" s="256" t="s">
        <v>167</v>
      </c>
      <c r="Y954" s="257"/>
      <c r="Z954" s="256" t="s">
        <v>167</v>
      </c>
      <c r="AA954" s="257"/>
      <c r="AB954" s="261" t="s">
        <v>166</v>
      </c>
      <c r="AC954" s="257"/>
      <c r="AD954" s="101" t="s">
        <v>165</v>
      </c>
      <c r="AE954" s="101" t="s">
        <v>164</v>
      </c>
      <c r="AF954" s="100" t="s">
        <v>163</v>
      </c>
      <c r="AG954" s="100" t="s">
        <v>162</v>
      </c>
      <c r="AH954" s="99" t="s">
        <v>161</v>
      </c>
      <c r="AI954" s="98"/>
      <c r="AJ954" s="96" t="s">
        <v>160</v>
      </c>
      <c r="AK954" s="95" t="s">
        <v>159</v>
      </c>
      <c r="AL954" s="94" t="s">
        <v>158</v>
      </c>
      <c r="AM954" s="96" t="s">
        <v>157</v>
      </c>
      <c r="AN954" s="95" t="s">
        <v>156</v>
      </c>
      <c r="AO954" s="94" t="s">
        <v>155</v>
      </c>
      <c r="AP954" s="96" t="s">
        <v>154</v>
      </c>
      <c r="AQ954" s="95" t="s">
        <v>153</v>
      </c>
      <c r="AR954" s="97" t="s">
        <v>152</v>
      </c>
      <c r="AS954" s="96" t="s">
        <v>151</v>
      </c>
      <c r="AT954" s="95" t="s">
        <v>150</v>
      </c>
      <c r="AU954" s="94" t="s">
        <v>149</v>
      </c>
      <c r="AV954" s="96" t="s">
        <v>148</v>
      </c>
      <c r="AW954" s="95" t="s">
        <v>147</v>
      </c>
      <c r="AX954" s="94" t="s">
        <v>146</v>
      </c>
      <c r="AY954" s="93" t="s">
        <v>145</v>
      </c>
      <c r="AZ954" s="92" t="s">
        <v>144</v>
      </c>
      <c r="BA954" s="92" t="s">
        <v>143</v>
      </c>
      <c r="BB954" s="91" t="s">
        <v>142</v>
      </c>
    </row>
    <row r="955" spans="2:62" ht="48" thickBot="1" x14ac:dyDescent="0.3">
      <c r="B955" s="90" t="s">
        <v>141</v>
      </c>
      <c r="C955" s="89"/>
      <c r="D955" s="88">
        <v>206</v>
      </c>
      <c r="E955" s="258"/>
      <c r="F955" s="259"/>
      <c r="G955" s="260"/>
      <c r="H955" s="87" t="s">
        <v>140</v>
      </c>
      <c r="I955" s="86"/>
      <c r="J955" s="86"/>
      <c r="K955" s="85"/>
      <c r="L955" s="84"/>
      <c r="M955" s="81"/>
      <c r="N955" s="84"/>
      <c r="O955" s="81"/>
      <c r="P955" s="84"/>
      <c r="Q955" s="81"/>
      <c r="R955" s="84"/>
      <c r="S955" s="81"/>
      <c r="T955" s="84"/>
      <c r="U955" s="81"/>
      <c r="V955" s="84"/>
      <c r="W955" s="81"/>
      <c r="X955" s="84"/>
      <c r="Y955" s="81"/>
      <c r="Z955" s="84"/>
      <c r="AA955" s="83"/>
      <c r="AB955" s="82" t="s">
        <v>139</v>
      </c>
      <c r="AC955" s="81"/>
      <c r="AD955" s="81"/>
      <c r="AE955" s="81"/>
      <c r="AF955" s="80"/>
      <c r="AG955" s="80"/>
      <c r="AH955" s="60"/>
      <c r="AI955" s="79" t="s">
        <v>138</v>
      </c>
      <c r="AJ955" s="78">
        <f t="shared" ref="AJ955:BB955" si="126">SUM(AJ957:AJ968)</f>
        <v>122</v>
      </c>
      <c r="AK955" s="77">
        <f t="shared" si="126"/>
        <v>0</v>
      </c>
      <c r="AL955" s="76">
        <f t="shared" si="126"/>
        <v>0</v>
      </c>
      <c r="AM955" s="78">
        <f t="shared" si="126"/>
        <v>37</v>
      </c>
      <c r="AN955" s="77">
        <f t="shared" si="126"/>
        <v>0</v>
      </c>
      <c r="AO955" s="76">
        <f t="shared" si="126"/>
        <v>1</v>
      </c>
      <c r="AP955" s="78">
        <f t="shared" si="126"/>
        <v>1</v>
      </c>
      <c r="AQ955" s="77">
        <f t="shared" si="126"/>
        <v>0</v>
      </c>
      <c r="AR955" s="76">
        <f t="shared" si="126"/>
        <v>0</v>
      </c>
      <c r="AS955" s="78">
        <f t="shared" si="126"/>
        <v>25</v>
      </c>
      <c r="AT955" s="77">
        <f t="shared" si="126"/>
        <v>0</v>
      </c>
      <c r="AU955" s="76">
        <f t="shared" si="126"/>
        <v>0</v>
      </c>
      <c r="AV955" s="78">
        <f t="shared" si="126"/>
        <v>0</v>
      </c>
      <c r="AW955" s="77">
        <f t="shared" si="126"/>
        <v>0</v>
      </c>
      <c r="AX955" s="76">
        <f t="shared" si="126"/>
        <v>0</v>
      </c>
      <c r="AY955" s="75">
        <f t="shared" si="126"/>
        <v>0</v>
      </c>
      <c r="AZ955" s="74">
        <f t="shared" si="126"/>
        <v>0</v>
      </c>
      <c r="BA955" s="74">
        <f t="shared" si="126"/>
        <v>1</v>
      </c>
      <c r="BB955" s="73">
        <f t="shared" si="126"/>
        <v>0</v>
      </c>
      <c r="BC955" s="72" t="s">
        <v>137</v>
      </c>
      <c r="BF955" s="5">
        <f>SUM(AJ955:AL955)/$BG$5</f>
        <v>40.666666666666664</v>
      </c>
      <c r="BG955" s="5">
        <f>SUM(AM955:AO955,AY955)/$BG$5</f>
        <v>12.666666666666666</v>
      </c>
      <c r="BH955" s="5">
        <f>SUM(AP955:AR955,AZ955)/$BG$5</f>
        <v>0.33333333333333331</v>
      </c>
      <c r="BI955" s="5">
        <f>SUM(AS955:AU955,BA955)/$BG$5</f>
        <v>8.6666666666666661</v>
      </c>
      <c r="BJ955" s="5">
        <f>SUM(AV955:AX955,BB955)/$BG$5</f>
        <v>0</v>
      </c>
    </row>
    <row r="956" spans="2:62" ht="37.5" thickBot="1" x14ac:dyDescent="0.3">
      <c r="B956" s="71"/>
      <c r="C956" s="70"/>
      <c r="D956" s="69"/>
      <c r="E956" s="68"/>
      <c r="F956" s="68"/>
      <c r="G956" s="67"/>
      <c r="H956" s="66"/>
      <c r="I956" s="64"/>
      <c r="J956" s="64"/>
      <c r="K956" s="65"/>
      <c r="L956" s="64"/>
      <c r="M956" s="62"/>
      <c r="N956" s="64"/>
      <c r="O956" s="62"/>
      <c r="P956" s="64"/>
      <c r="Q956" s="62"/>
      <c r="R956" s="64"/>
      <c r="S956" s="62"/>
      <c r="T956" s="64"/>
      <c r="U956" s="62"/>
      <c r="V956" s="64"/>
      <c r="W956" s="62"/>
      <c r="X956" s="64"/>
      <c r="Y956" s="62"/>
      <c r="Z956" s="64"/>
      <c r="AA956" s="62"/>
      <c r="AB956" s="63"/>
      <c r="AC956" s="62"/>
      <c r="AD956" s="62"/>
      <c r="AE956" s="62"/>
      <c r="AF956" s="61"/>
      <c r="AG956" s="61"/>
      <c r="AH956" s="60"/>
      <c r="AI956" s="59" t="s">
        <v>136</v>
      </c>
      <c r="AJ956" s="58">
        <f t="shared" ref="AJ956:BB956" si="127">AJ955/3</f>
        <v>40.666666666666664</v>
      </c>
      <c r="AK956" s="57">
        <f t="shared" si="127"/>
        <v>0</v>
      </c>
      <c r="AL956" s="56">
        <f t="shared" si="127"/>
        <v>0</v>
      </c>
      <c r="AM956" s="58">
        <f t="shared" si="127"/>
        <v>12.333333333333334</v>
      </c>
      <c r="AN956" s="57">
        <f t="shared" si="127"/>
        <v>0</v>
      </c>
      <c r="AO956" s="56">
        <f t="shared" si="127"/>
        <v>0.33333333333333331</v>
      </c>
      <c r="AP956" s="58">
        <f t="shared" si="127"/>
        <v>0.33333333333333331</v>
      </c>
      <c r="AQ956" s="57">
        <f t="shared" si="127"/>
        <v>0</v>
      </c>
      <c r="AR956" s="56">
        <f t="shared" si="127"/>
        <v>0</v>
      </c>
      <c r="AS956" s="58">
        <f t="shared" si="127"/>
        <v>8.3333333333333339</v>
      </c>
      <c r="AT956" s="57">
        <f t="shared" si="127"/>
        <v>0</v>
      </c>
      <c r="AU956" s="56">
        <f t="shared" si="127"/>
        <v>0</v>
      </c>
      <c r="AV956" s="58">
        <f t="shared" si="127"/>
        <v>0</v>
      </c>
      <c r="AW956" s="57">
        <f t="shared" si="127"/>
        <v>0</v>
      </c>
      <c r="AX956" s="56">
        <f t="shared" si="127"/>
        <v>0</v>
      </c>
      <c r="AY956" s="55">
        <f t="shared" si="127"/>
        <v>0</v>
      </c>
      <c r="AZ956" s="54">
        <f t="shared" si="127"/>
        <v>0</v>
      </c>
      <c r="BA956" s="54">
        <f t="shared" si="127"/>
        <v>0.33333333333333331</v>
      </c>
      <c r="BB956" s="53">
        <f t="shared" si="127"/>
        <v>0</v>
      </c>
      <c r="BC956" s="52" t="s">
        <v>135</v>
      </c>
    </row>
    <row r="957" spans="2:62" ht="28.15" customHeight="1" x14ac:dyDescent="0.2">
      <c r="B957" s="30"/>
      <c r="C957" s="242">
        <v>1</v>
      </c>
      <c r="D957" s="44"/>
      <c r="E957" s="43"/>
      <c r="F957" s="43"/>
      <c r="G957" s="42"/>
      <c r="H957" s="223" t="s">
        <v>384</v>
      </c>
      <c r="I957" s="246">
        <v>102</v>
      </c>
      <c r="J957" s="246">
        <v>27</v>
      </c>
      <c r="K957" s="246">
        <v>6</v>
      </c>
      <c r="L957" s="41" t="s">
        <v>133</v>
      </c>
      <c r="M957" s="40" t="s">
        <v>186</v>
      </c>
      <c r="N957" s="41" t="s">
        <v>131</v>
      </c>
      <c r="O957" s="40" t="s">
        <v>382</v>
      </c>
      <c r="P957" s="41" t="s">
        <v>130</v>
      </c>
      <c r="Q957" s="40" t="s">
        <v>418</v>
      </c>
      <c r="R957" s="41" t="s">
        <v>129</v>
      </c>
      <c r="S957" s="40" t="s">
        <v>435</v>
      </c>
      <c r="T957" s="41" t="s">
        <v>128</v>
      </c>
      <c r="U957" s="40" t="s">
        <v>195</v>
      </c>
      <c r="V957" s="41" t="s">
        <v>127</v>
      </c>
      <c r="W957" s="40" t="s">
        <v>121</v>
      </c>
      <c r="X957" s="41" t="s">
        <v>126</v>
      </c>
      <c r="Y957" s="40"/>
      <c r="Z957" s="41" t="s">
        <v>125</v>
      </c>
      <c r="AA957" s="40"/>
      <c r="AB957" s="39"/>
      <c r="AC957" s="40"/>
      <c r="AD957" s="39"/>
      <c r="AE957" s="38" t="s">
        <v>414</v>
      </c>
      <c r="AF957" s="250">
        <v>8</v>
      </c>
      <c r="AG957" s="250"/>
      <c r="AH957" s="37"/>
      <c r="AI957" s="11"/>
      <c r="AJ957" s="233">
        <f>SUMPRODUCT(LEN($M957:$U960)-LEN(SUBSTITUTE($M957:$U960,"A", "")))</f>
        <v>48</v>
      </c>
      <c r="AK957" s="239">
        <f>SUMPRODUCT(LEN($X957:$X960)-LEN(SUBSTITUTE($X957:$X960,"A", "")))</f>
        <v>0</v>
      </c>
      <c r="AL957" s="230">
        <f>SUMPRODUCT(LEN($W957:$W960)-LEN(SUBSTITUTE($W957:$W960,"A", "")))</f>
        <v>0</v>
      </c>
      <c r="AM957" s="233">
        <f>SUMPRODUCT(LEN($M957:$U960)-LEN(SUBSTITUTE($M957:$U960,"S", "")))</f>
        <v>16</v>
      </c>
      <c r="AN957" s="239">
        <f>SUMPRODUCT(LEN($X957:$X960)-LEN(SUBSTITUTE($X957:$X960,"S", "")))</f>
        <v>0</v>
      </c>
      <c r="AO957" s="230">
        <f>SUMPRODUCT(LEN($W957:$W960)-LEN(SUBSTITUTE($W957:$W960,"S", "")))</f>
        <v>1</v>
      </c>
      <c r="AP957" s="233">
        <f>SUMPRODUCT(LEN($M957:$U960)-LEN(SUBSTITUTE($M957:$U960,"F", "")))</f>
        <v>1</v>
      </c>
      <c r="AQ957" s="239">
        <f>SUMPRODUCT(LEN($X957:$X960)-LEN(SUBSTITUTE($X957:$X960,"F", "")))</f>
        <v>0</v>
      </c>
      <c r="AR957" s="230">
        <f>SUMPRODUCT(LEN($W957:$W960)-LEN(SUBSTITUTE($W957:$W960,"F", "")))</f>
        <v>0</v>
      </c>
      <c r="AS957" s="233">
        <f>SUMPRODUCT(LEN($M957:$U960)-LEN(SUBSTITUTE($M957:$U960,"G", "")))</f>
        <v>6</v>
      </c>
      <c r="AT957" s="239">
        <f>SUMPRODUCT(LEN($X957:$X960)-LEN(SUBSTITUTE($X957:$X960,"G", "")))</f>
        <v>0</v>
      </c>
      <c r="AU957" s="230">
        <f>SUMPRODUCT(LEN($W957:$W960)-LEN(SUBSTITUTE($W957:$W960,"G", "")))</f>
        <v>0</v>
      </c>
      <c r="AV957" s="233">
        <f>SUMPRODUCT(LEN($L957:$U960)-LEN(SUBSTITUTE($L957:$U960,"M", "")))</f>
        <v>0</v>
      </c>
      <c r="AW957" s="236">
        <f>SUMPRODUCT(LEN($X957:$X960)-LEN(SUBSTITUTE($X957:$X960,"M", "")))</f>
        <v>0</v>
      </c>
      <c r="AX957" s="230">
        <f>SUMPRODUCT(LEN($W957:$W960)-LEN(SUBSTITUTE($W957:$W960,"M", "")))</f>
        <v>0</v>
      </c>
      <c r="AY957" s="291">
        <f>SUMPRODUCT(LEN($AE957:$AE960)-LEN(SUBSTITUTE($AE957:$AE960,"S", "")))</f>
        <v>0</v>
      </c>
      <c r="AZ957" s="227">
        <f>SUMPRODUCT(LEN($AE957:$AE960)-LEN(SUBSTITUTE($AE957:$AE960,"F", "")))</f>
        <v>0</v>
      </c>
      <c r="BA957" s="227">
        <f>SUMPRODUCT(LEN($AE957:$AE960)-LEN(SUBSTITUTE($AE957:$AE960,"G", "")))</f>
        <v>1</v>
      </c>
      <c r="BB957" s="294">
        <f>SUMPRODUCT(LEN($AE957:$AE960)-LEN(SUBSTITUTE($AE957:$AE960,"M", "")))</f>
        <v>0</v>
      </c>
    </row>
    <row r="958" spans="2:62" ht="28.15" customHeight="1" thickBot="1" x14ac:dyDescent="0.25">
      <c r="B958" s="30"/>
      <c r="C958" s="243"/>
      <c r="D958" s="36"/>
      <c r="E958" s="35"/>
      <c r="F958" s="35"/>
      <c r="G958" s="34"/>
      <c r="H958" s="224"/>
      <c r="I958" s="247"/>
      <c r="J958" s="247"/>
      <c r="K958" s="247"/>
      <c r="L958" s="33" t="s">
        <v>123</v>
      </c>
      <c r="M958" s="32" t="s">
        <v>186</v>
      </c>
      <c r="N958" s="33" t="s">
        <v>122</v>
      </c>
      <c r="O958" s="32" t="s">
        <v>707</v>
      </c>
      <c r="P958" s="33" t="s">
        <v>120</v>
      </c>
      <c r="Q958" s="32" t="s">
        <v>418</v>
      </c>
      <c r="R958" s="33" t="s">
        <v>119</v>
      </c>
      <c r="S958" s="32" t="s">
        <v>217</v>
      </c>
      <c r="T958" s="33" t="s">
        <v>118</v>
      </c>
      <c r="U958" s="32" t="s">
        <v>175</v>
      </c>
      <c r="V958" s="33" t="s">
        <v>117</v>
      </c>
      <c r="W958" s="32"/>
      <c r="X958" s="33" t="s">
        <v>116</v>
      </c>
      <c r="Y958" s="32"/>
      <c r="Z958" s="33" t="s">
        <v>115</v>
      </c>
      <c r="AA958" s="32"/>
      <c r="AB958" s="31"/>
      <c r="AC958" s="32"/>
      <c r="AD958" s="31"/>
      <c r="AE958" s="23"/>
      <c r="AF958" s="251"/>
      <c r="AG958" s="251"/>
      <c r="AH958" s="22"/>
      <c r="AI958" s="11"/>
      <c r="AJ958" s="234"/>
      <c r="AK958" s="240"/>
      <c r="AL958" s="231"/>
      <c r="AM958" s="234"/>
      <c r="AN958" s="240"/>
      <c r="AO958" s="231"/>
      <c r="AP958" s="234"/>
      <c r="AQ958" s="240"/>
      <c r="AR958" s="231"/>
      <c r="AS958" s="234"/>
      <c r="AT958" s="240"/>
      <c r="AU958" s="231"/>
      <c r="AV958" s="234"/>
      <c r="AW958" s="237"/>
      <c r="AX958" s="231"/>
      <c r="AY958" s="292"/>
      <c r="AZ958" s="228"/>
      <c r="BA958" s="228"/>
      <c r="BB958" s="295"/>
    </row>
    <row r="959" spans="2:62" ht="28.15" customHeight="1" x14ac:dyDescent="0.2">
      <c r="B959" s="30"/>
      <c r="C959" s="244"/>
      <c r="D959" s="29"/>
      <c r="E959" s="28"/>
      <c r="F959" s="28"/>
      <c r="G959" s="27"/>
      <c r="H959" s="225"/>
      <c r="I959" s="248"/>
      <c r="J959" s="248"/>
      <c r="K959" s="248"/>
      <c r="L959" s="26" t="s">
        <v>114</v>
      </c>
      <c r="M959" s="25" t="s">
        <v>186</v>
      </c>
      <c r="N959" s="26" t="s">
        <v>112</v>
      </c>
      <c r="O959" s="25" t="s">
        <v>377</v>
      </c>
      <c r="P959" s="26" t="s">
        <v>111</v>
      </c>
      <c r="Q959" s="25" t="s">
        <v>377</v>
      </c>
      <c r="R959" s="26" t="s">
        <v>110</v>
      </c>
      <c r="S959" s="25" t="s">
        <v>188</v>
      </c>
      <c r="T959" s="26" t="s">
        <v>109</v>
      </c>
      <c r="U959" s="25" t="s">
        <v>113</v>
      </c>
      <c r="V959" s="26" t="s">
        <v>108</v>
      </c>
      <c r="W959" s="25"/>
      <c r="X959" s="26" t="s">
        <v>107</v>
      </c>
      <c r="Y959" s="25"/>
      <c r="Z959" s="26" t="s">
        <v>106</v>
      </c>
      <c r="AA959" s="25"/>
      <c r="AB959" s="24"/>
      <c r="AC959" s="25"/>
      <c r="AD959" s="24"/>
      <c r="AE959" s="23"/>
      <c r="AF959" s="251"/>
      <c r="AG959" s="251"/>
      <c r="AH959" s="22"/>
      <c r="AI959" s="11"/>
      <c r="AJ959" s="234"/>
      <c r="AK959" s="240"/>
      <c r="AL959" s="231"/>
      <c r="AM959" s="234"/>
      <c r="AN959" s="240"/>
      <c r="AO959" s="231"/>
      <c r="AP959" s="234"/>
      <c r="AQ959" s="240"/>
      <c r="AR959" s="231"/>
      <c r="AS959" s="234"/>
      <c r="AT959" s="240"/>
      <c r="AU959" s="231"/>
      <c r="AV959" s="234"/>
      <c r="AW959" s="237"/>
      <c r="AX959" s="231"/>
      <c r="AY959" s="292"/>
      <c r="AZ959" s="228"/>
      <c r="BA959" s="228"/>
      <c r="BB959" s="295"/>
    </row>
    <row r="960" spans="2:62" ht="28.15" customHeight="1" thickBot="1" x14ac:dyDescent="0.25">
      <c r="B960" s="30"/>
      <c r="C960" s="253"/>
      <c r="D960" s="51"/>
      <c r="E960" s="50"/>
      <c r="F960" s="50"/>
      <c r="G960" s="49"/>
      <c r="H960" s="226"/>
      <c r="I960" s="254"/>
      <c r="J960" s="254"/>
      <c r="K960" s="254"/>
      <c r="L960" s="48" t="s">
        <v>105</v>
      </c>
      <c r="M960" s="47" t="s">
        <v>382</v>
      </c>
      <c r="N960" s="48" t="s">
        <v>103</v>
      </c>
      <c r="O960" s="47" t="s">
        <v>452</v>
      </c>
      <c r="P960" s="48" t="s">
        <v>102</v>
      </c>
      <c r="Q960" s="47" t="s">
        <v>382</v>
      </c>
      <c r="R960" s="48" t="s">
        <v>101</v>
      </c>
      <c r="S960" s="47" t="s">
        <v>188</v>
      </c>
      <c r="T960" s="48">
        <v>20</v>
      </c>
      <c r="U960" s="47" t="s">
        <v>113</v>
      </c>
      <c r="V960" s="48" t="s">
        <v>100</v>
      </c>
      <c r="W960" s="47"/>
      <c r="X960" s="48" t="s">
        <v>99</v>
      </c>
      <c r="Y960" s="47"/>
      <c r="Z960" s="48" t="s">
        <v>98</v>
      </c>
      <c r="AA960" s="47"/>
      <c r="AB960" s="16"/>
      <c r="AC960" s="47"/>
      <c r="AD960" s="16"/>
      <c r="AE960" s="46"/>
      <c r="AF960" s="255"/>
      <c r="AG960" s="255"/>
      <c r="AH960" s="45"/>
      <c r="AI960" s="11"/>
      <c r="AJ960" s="235"/>
      <c r="AK960" s="241"/>
      <c r="AL960" s="232"/>
      <c r="AM960" s="235"/>
      <c r="AN960" s="241"/>
      <c r="AO960" s="232"/>
      <c r="AP960" s="235"/>
      <c r="AQ960" s="241"/>
      <c r="AR960" s="232"/>
      <c r="AS960" s="235"/>
      <c r="AT960" s="241"/>
      <c r="AU960" s="232"/>
      <c r="AV960" s="235"/>
      <c r="AW960" s="238"/>
      <c r="AX960" s="232"/>
      <c r="AY960" s="293"/>
      <c r="AZ960" s="229"/>
      <c r="BA960" s="229"/>
      <c r="BB960" s="296"/>
    </row>
    <row r="961" spans="2:54" ht="28.15" customHeight="1" x14ac:dyDescent="0.2">
      <c r="B961" s="30"/>
      <c r="C961" s="242">
        <v>2</v>
      </c>
      <c r="D961" s="44"/>
      <c r="E961" s="43"/>
      <c r="F961" s="43"/>
      <c r="G961" s="42"/>
      <c r="H961" s="223"/>
      <c r="I961" s="246">
        <v>80</v>
      </c>
      <c r="J961" s="246">
        <v>26</v>
      </c>
      <c r="K961" s="246">
        <v>7</v>
      </c>
      <c r="L961" s="41" t="s">
        <v>133</v>
      </c>
      <c r="M961" s="40" t="s">
        <v>132</v>
      </c>
      <c r="N961" s="41" t="s">
        <v>131</v>
      </c>
      <c r="O961" s="40" t="s">
        <v>484</v>
      </c>
      <c r="P961" s="41" t="s">
        <v>130</v>
      </c>
      <c r="Q961" s="40" t="s">
        <v>389</v>
      </c>
      <c r="R961" s="41" t="s">
        <v>129</v>
      </c>
      <c r="S961" s="40" t="s">
        <v>217</v>
      </c>
      <c r="T961" s="41" t="s">
        <v>128</v>
      </c>
      <c r="U961" s="40" t="s">
        <v>175</v>
      </c>
      <c r="V961" s="41" t="s">
        <v>127</v>
      </c>
      <c r="W961" s="40"/>
      <c r="X961" s="41" t="s">
        <v>126</v>
      </c>
      <c r="Y961" s="40"/>
      <c r="Z961" s="41" t="s">
        <v>125</v>
      </c>
      <c r="AA961" s="40"/>
      <c r="AB961" s="39"/>
      <c r="AC961" s="40"/>
      <c r="AD961" s="39" t="s">
        <v>430</v>
      </c>
      <c r="AE961" s="38"/>
      <c r="AF961" s="250"/>
      <c r="AG961" s="250"/>
      <c r="AH961" s="37"/>
      <c r="AI961" s="11"/>
      <c r="AJ961" s="233">
        <f>SUMPRODUCT(LEN($M961:$U964)-LEN(SUBSTITUTE($M961:$U964,"A", "")))</f>
        <v>31</v>
      </c>
      <c r="AK961" s="239">
        <f>SUMPRODUCT(LEN($X961:$X964)-LEN(SUBSTITUTE($X961:$X964,"A", "")))</f>
        <v>0</v>
      </c>
      <c r="AL961" s="230">
        <f>SUMPRODUCT(LEN($W961:$W964)-LEN(SUBSTITUTE($W961:$W964,"A", "")))</f>
        <v>0</v>
      </c>
      <c r="AM961" s="233">
        <f>SUMPRODUCT(LEN($M961:$U964)-LEN(SUBSTITUTE($M961:$U964,"S", "")))</f>
        <v>11</v>
      </c>
      <c r="AN961" s="239">
        <f>SUMPRODUCT(LEN($X961:$X964)-LEN(SUBSTITUTE($X961:$X964,"S", "")))</f>
        <v>0</v>
      </c>
      <c r="AO961" s="230">
        <f>SUMPRODUCT(LEN($W961:$W964)-LEN(SUBSTITUTE($W961:$W964,"S", "")))</f>
        <v>0</v>
      </c>
      <c r="AP961" s="233">
        <f>SUMPRODUCT(LEN($M961:$U964)-LEN(SUBSTITUTE($M961:$U964,"F", "")))</f>
        <v>0</v>
      </c>
      <c r="AQ961" s="239">
        <f>SUMPRODUCT(LEN($X961:$X964)-LEN(SUBSTITUTE($X961:$X964,"F", "")))</f>
        <v>0</v>
      </c>
      <c r="AR961" s="230">
        <f>SUMPRODUCT(LEN($W961:$W964)-LEN(SUBSTITUTE($W961:$W964,"F", "")))</f>
        <v>0</v>
      </c>
      <c r="AS961" s="233">
        <f>SUMPRODUCT(LEN($M961:$U964)-LEN(SUBSTITUTE($M961:$U964,"G", "")))</f>
        <v>8</v>
      </c>
      <c r="AT961" s="239">
        <f>SUMPRODUCT(LEN($X961:$X964)-LEN(SUBSTITUTE($X961:$X964,"G", "")))</f>
        <v>0</v>
      </c>
      <c r="AU961" s="230">
        <f>SUMPRODUCT(LEN($W961:$W964)-LEN(SUBSTITUTE($W961:$W964,"G", "")))</f>
        <v>0</v>
      </c>
      <c r="AV961" s="233">
        <f>SUMPRODUCT(LEN($L961:$U964)-LEN(SUBSTITUTE($L961:$U964,"M", "")))</f>
        <v>0</v>
      </c>
      <c r="AW961" s="236">
        <f>SUMPRODUCT(LEN($X961:$X964)-LEN(SUBSTITUTE($X961:$X964,"M", "")))</f>
        <v>0</v>
      </c>
      <c r="AX961" s="230">
        <f>SUMPRODUCT(LEN($W961:$W964)-LEN(SUBSTITUTE($W961:$W964,"M", "")))</f>
        <v>0</v>
      </c>
      <c r="AY961" s="291">
        <f>SUMPRODUCT(LEN($AE961:$AE964)-LEN(SUBSTITUTE($AE961:$AE964,"S", "")))</f>
        <v>0</v>
      </c>
      <c r="AZ961" s="227">
        <f>SUMPRODUCT(LEN($AE961:$AE964)-LEN(SUBSTITUTE($AE961:$AE964,"F", "")))</f>
        <v>0</v>
      </c>
      <c r="BA961" s="227">
        <f>SUMPRODUCT(LEN($AE961:$AE964)-LEN(SUBSTITUTE($AE961:$AE964,"G", "")))</f>
        <v>0</v>
      </c>
      <c r="BB961" s="294">
        <f>SUMPRODUCT(LEN($AE961:$AE964)-LEN(SUBSTITUTE($AE961:$AE964,"M", "")))</f>
        <v>0</v>
      </c>
    </row>
    <row r="962" spans="2:54" ht="28.15" customHeight="1" thickBot="1" x14ac:dyDescent="0.25">
      <c r="B962" s="30"/>
      <c r="C962" s="243"/>
      <c r="D962" s="36"/>
      <c r="E962" s="35"/>
      <c r="F962" s="35"/>
      <c r="G962" s="34"/>
      <c r="H962" s="224"/>
      <c r="I962" s="247"/>
      <c r="J962" s="247"/>
      <c r="K962" s="247"/>
      <c r="L962" s="33" t="s">
        <v>123</v>
      </c>
      <c r="M962" s="32" t="s">
        <v>527</v>
      </c>
      <c r="N962" s="33" t="s">
        <v>122</v>
      </c>
      <c r="O962" s="32" t="s">
        <v>611</v>
      </c>
      <c r="P962" s="33" t="s">
        <v>120</v>
      </c>
      <c r="Q962" s="32" t="s">
        <v>376</v>
      </c>
      <c r="R962" s="33" t="s">
        <v>119</v>
      </c>
      <c r="S962" s="32" t="s">
        <v>113</v>
      </c>
      <c r="T962" s="33" t="s">
        <v>118</v>
      </c>
      <c r="U962" s="32" t="s">
        <v>121</v>
      </c>
      <c r="V962" s="33" t="s">
        <v>117</v>
      </c>
      <c r="W962" s="32"/>
      <c r="X962" s="33" t="s">
        <v>116</v>
      </c>
      <c r="Y962" s="32"/>
      <c r="Z962" s="33" t="s">
        <v>115</v>
      </c>
      <c r="AA962" s="32"/>
      <c r="AB962" s="31"/>
      <c r="AC962" s="32"/>
      <c r="AD962" s="31" t="s">
        <v>104</v>
      </c>
      <c r="AE962" s="23"/>
      <c r="AF962" s="251"/>
      <c r="AG962" s="251"/>
      <c r="AH962" s="22"/>
      <c r="AI962" s="11"/>
      <c r="AJ962" s="234"/>
      <c r="AK962" s="240"/>
      <c r="AL962" s="231"/>
      <c r="AM962" s="234"/>
      <c r="AN962" s="240"/>
      <c r="AO962" s="231"/>
      <c r="AP962" s="234"/>
      <c r="AQ962" s="240"/>
      <c r="AR962" s="231"/>
      <c r="AS962" s="234"/>
      <c r="AT962" s="240"/>
      <c r="AU962" s="231"/>
      <c r="AV962" s="234"/>
      <c r="AW962" s="237"/>
      <c r="AX962" s="231"/>
      <c r="AY962" s="292"/>
      <c r="AZ962" s="228"/>
      <c r="BA962" s="228"/>
      <c r="BB962" s="295"/>
    </row>
    <row r="963" spans="2:54" ht="28.15" customHeight="1" x14ac:dyDescent="0.2">
      <c r="B963" s="30"/>
      <c r="C963" s="244"/>
      <c r="D963" s="29"/>
      <c r="E963" s="28"/>
      <c r="F963" s="28"/>
      <c r="G963" s="27"/>
      <c r="H963" s="225"/>
      <c r="I963" s="248"/>
      <c r="J963" s="248"/>
      <c r="K963" s="248"/>
      <c r="L963" s="26" t="s">
        <v>114</v>
      </c>
      <c r="M963" s="25" t="s">
        <v>132</v>
      </c>
      <c r="N963" s="26" t="s">
        <v>112</v>
      </c>
      <c r="O963" s="25" t="s">
        <v>186</v>
      </c>
      <c r="P963" s="26" t="s">
        <v>111</v>
      </c>
      <c r="Q963" s="25" t="s">
        <v>389</v>
      </c>
      <c r="R963" s="26" t="s">
        <v>110</v>
      </c>
      <c r="S963" s="25" t="s">
        <v>175</v>
      </c>
      <c r="T963" s="26" t="s">
        <v>109</v>
      </c>
      <c r="U963" s="25" t="s">
        <v>121</v>
      </c>
      <c r="V963" s="26" t="s">
        <v>108</v>
      </c>
      <c r="W963" s="25"/>
      <c r="X963" s="26" t="s">
        <v>107</v>
      </c>
      <c r="Y963" s="25"/>
      <c r="Z963" s="26" t="s">
        <v>106</v>
      </c>
      <c r="AA963" s="25"/>
      <c r="AB963" s="24"/>
      <c r="AC963" s="25"/>
      <c r="AD963" s="24"/>
      <c r="AE963" s="23"/>
      <c r="AF963" s="251"/>
      <c r="AG963" s="251"/>
      <c r="AH963" s="22"/>
      <c r="AI963" s="11"/>
      <c r="AJ963" s="234"/>
      <c r="AK963" s="240"/>
      <c r="AL963" s="231"/>
      <c r="AM963" s="234"/>
      <c r="AN963" s="240"/>
      <c r="AO963" s="231"/>
      <c r="AP963" s="234"/>
      <c r="AQ963" s="240"/>
      <c r="AR963" s="231"/>
      <c r="AS963" s="234"/>
      <c r="AT963" s="240"/>
      <c r="AU963" s="231"/>
      <c r="AV963" s="234"/>
      <c r="AW963" s="237"/>
      <c r="AX963" s="231"/>
      <c r="AY963" s="292"/>
      <c r="AZ963" s="228"/>
      <c r="BA963" s="228"/>
      <c r="BB963" s="295"/>
    </row>
    <row r="964" spans="2:54" ht="28.15" customHeight="1" thickBot="1" x14ac:dyDescent="0.25">
      <c r="B964" s="30"/>
      <c r="C964" s="253"/>
      <c r="D964" s="51"/>
      <c r="E964" s="50"/>
      <c r="F964" s="50"/>
      <c r="G964" s="49"/>
      <c r="H964" s="226"/>
      <c r="I964" s="254"/>
      <c r="J964" s="254"/>
      <c r="K964" s="254"/>
      <c r="L964" s="48" t="s">
        <v>105</v>
      </c>
      <c r="M964" s="47" t="s">
        <v>399</v>
      </c>
      <c r="N964" s="48" t="s">
        <v>103</v>
      </c>
      <c r="O964" s="47" t="s">
        <v>382</v>
      </c>
      <c r="P964" s="48" t="s">
        <v>102</v>
      </c>
      <c r="Q964" s="47" t="s">
        <v>444</v>
      </c>
      <c r="R964" s="48" t="s">
        <v>101</v>
      </c>
      <c r="S964" s="47" t="s">
        <v>113</v>
      </c>
      <c r="T964" s="48">
        <v>20</v>
      </c>
      <c r="U964" s="47"/>
      <c r="V964" s="48" t="s">
        <v>100</v>
      </c>
      <c r="W964" s="47"/>
      <c r="X964" s="48" t="s">
        <v>99</v>
      </c>
      <c r="Y964" s="47"/>
      <c r="Z964" s="48" t="s">
        <v>98</v>
      </c>
      <c r="AA964" s="47"/>
      <c r="AB964" s="16"/>
      <c r="AC964" s="47"/>
      <c r="AD964" s="16"/>
      <c r="AE964" s="46"/>
      <c r="AF964" s="255"/>
      <c r="AG964" s="255"/>
      <c r="AH964" s="45"/>
      <c r="AI964" s="11"/>
      <c r="AJ964" s="235"/>
      <c r="AK964" s="241"/>
      <c r="AL964" s="232"/>
      <c r="AM964" s="235"/>
      <c r="AN964" s="241"/>
      <c r="AO964" s="232"/>
      <c r="AP964" s="235"/>
      <c r="AQ964" s="241"/>
      <c r="AR964" s="232"/>
      <c r="AS964" s="235"/>
      <c r="AT964" s="241"/>
      <c r="AU964" s="232"/>
      <c r="AV964" s="235"/>
      <c r="AW964" s="238"/>
      <c r="AX964" s="232"/>
      <c r="AY964" s="293"/>
      <c r="AZ964" s="229"/>
      <c r="BA964" s="229"/>
      <c r="BB964" s="296"/>
    </row>
    <row r="965" spans="2:54" ht="28.15" customHeight="1" x14ac:dyDescent="0.2">
      <c r="B965" s="30"/>
      <c r="C965" s="242">
        <v>3</v>
      </c>
      <c r="D965" s="44"/>
      <c r="E965" s="43"/>
      <c r="F965" s="43"/>
      <c r="G965" s="42"/>
      <c r="H965" s="223"/>
      <c r="I965" s="246">
        <v>76</v>
      </c>
      <c r="J965" s="246">
        <v>27</v>
      </c>
      <c r="K965" s="246">
        <v>7</v>
      </c>
      <c r="L965" s="41" t="s">
        <v>133</v>
      </c>
      <c r="M965" s="40" t="s">
        <v>382</v>
      </c>
      <c r="N965" s="41" t="s">
        <v>131</v>
      </c>
      <c r="O965" s="40" t="s">
        <v>418</v>
      </c>
      <c r="P965" s="41" t="s">
        <v>130</v>
      </c>
      <c r="Q965" s="40" t="s">
        <v>418</v>
      </c>
      <c r="R965" s="41" t="s">
        <v>129</v>
      </c>
      <c r="S965" s="40" t="s">
        <v>389</v>
      </c>
      <c r="T965" s="41" t="s">
        <v>128</v>
      </c>
      <c r="U965" s="40" t="s">
        <v>175</v>
      </c>
      <c r="V965" s="41" t="s">
        <v>127</v>
      </c>
      <c r="W965" s="40"/>
      <c r="X965" s="41" t="s">
        <v>126</v>
      </c>
      <c r="Y965" s="40"/>
      <c r="Z965" s="41" t="s">
        <v>125</v>
      </c>
      <c r="AA965" s="40"/>
      <c r="AB965" s="39"/>
      <c r="AC965" s="40"/>
      <c r="AD965" s="39"/>
      <c r="AE965" s="38"/>
      <c r="AF965" s="250"/>
      <c r="AG965" s="250"/>
      <c r="AH965" s="37"/>
      <c r="AI965" s="11"/>
      <c r="AJ965" s="233">
        <f>SUMPRODUCT(LEN($M965:$U968)-LEN(SUBSTITUTE($M965:$U968,"A", "")))</f>
        <v>43</v>
      </c>
      <c r="AK965" s="239">
        <f>SUMPRODUCT(LEN($X965:$X968)-LEN(SUBSTITUTE($X965:$X968,"A", "")))</f>
        <v>0</v>
      </c>
      <c r="AL965" s="230">
        <f>SUMPRODUCT(LEN($W965:$W968)-LEN(SUBSTITUTE($W965:$W968,"A", "")))</f>
        <v>0</v>
      </c>
      <c r="AM965" s="233">
        <f>SUMPRODUCT(LEN($M965:$U968)-LEN(SUBSTITUTE($M965:$U968,"S", "")))</f>
        <v>10</v>
      </c>
      <c r="AN965" s="239">
        <f>SUMPRODUCT(LEN($X965:$X968)-LEN(SUBSTITUTE($X965:$X968,"S", "")))</f>
        <v>0</v>
      </c>
      <c r="AO965" s="230">
        <f>SUMPRODUCT(LEN($W965:$W968)-LEN(SUBSTITUTE($W965:$W968,"S", "")))</f>
        <v>0</v>
      </c>
      <c r="AP965" s="233">
        <f>SUMPRODUCT(LEN($M965:$U968)-LEN(SUBSTITUTE($M965:$U968,"F", "")))</f>
        <v>0</v>
      </c>
      <c r="AQ965" s="239">
        <f>SUMPRODUCT(LEN($X965:$X968)-LEN(SUBSTITUTE($X965:$X968,"F", "")))</f>
        <v>0</v>
      </c>
      <c r="AR965" s="230">
        <f>SUMPRODUCT(LEN($W965:$W968)-LEN(SUBSTITUTE($W965:$W968,"F", "")))</f>
        <v>0</v>
      </c>
      <c r="AS965" s="233">
        <f>SUMPRODUCT(LEN($M965:$U968)-LEN(SUBSTITUTE($M965:$U968,"G", "")))</f>
        <v>11</v>
      </c>
      <c r="AT965" s="239">
        <f>SUMPRODUCT(LEN($X965:$X968)-LEN(SUBSTITUTE($X965:$X968,"G", "")))</f>
        <v>0</v>
      </c>
      <c r="AU965" s="230">
        <f>SUMPRODUCT(LEN($W965:$W968)-LEN(SUBSTITUTE($W965:$W968,"G", "")))</f>
        <v>0</v>
      </c>
      <c r="AV965" s="233">
        <f>SUMPRODUCT(LEN($L965:$U968)-LEN(SUBSTITUTE($L965:$U968,"M", "")))</f>
        <v>0</v>
      </c>
      <c r="AW965" s="236">
        <f>SUMPRODUCT(LEN($X965:$X968)-LEN(SUBSTITUTE($X965:$X968,"M", "")))</f>
        <v>0</v>
      </c>
      <c r="AX965" s="230">
        <f>SUMPRODUCT(LEN($W965:$W968)-LEN(SUBSTITUTE($W965:$W968,"M", "")))</f>
        <v>0</v>
      </c>
      <c r="AY965" s="291">
        <f>SUMPRODUCT(LEN($AE965:$AE968)-LEN(SUBSTITUTE($AE965:$AE968,"S", "")))</f>
        <v>0</v>
      </c>
      <c r="AZ965" s="227">
        <f>SUMPRODUCT(LEN($AE965:$AE968)-LEN(SUBSTITUTE($AE965:$AE968,"F", "")))</f>
        <v>0</v>
      </c>
      <c r="BA965" s="227">
        <f>SUMPRODUCT(LEN($AE965:$AE968)-LEN(SUBSTITUTE($AE965:$AE968,"G", "")))</f>
        <v>0</v>
      </c>
      <c r="BB965" s="294">
        <f>SUMPRODUCT(LEN($AE965:$AE968)-LEN(SUBSTITUTE($AE965:$AE968,"M", "")))</f>
        <v>0</v>
      </c>
    </row>
    <row r="966" spans="2:54" ht="28.15" customHeight="1" thickBot="1" x14ac:dyDescent="0.25">
      <c r="B966" s="30"/>
      <c r="C966" s="243"/>
      <c r="D966" s="36"/>
      <c r="E966" s="35"/>
      <c r="F966" s="35"/>
      <c r="G966" s="34"/>
      <c r="H966" s="224"/>
      <c r="I966" s="247"/>
      <c r="J966" s="247"/>
      <c r="K966" s="247"/>
      <c r="L966" s="33" t="s">
        <v>123</v>
      </c>
      <c r="M966" s="32" t="s">
        <v>484</v>
      </c>
      <c r="N966" s="33" t="s">
        <v>122</v>
      </c>
      <c r="O966" s="32" t="s">
        <v>452</v>
      </c>
      <c r="P966" s="33" t="s">
        <v>120</v>
      </c>
      <c r="Q966" s="32" t="s">
        <v>132</v>
      </c>
      <c r="R966" s="33" t="s">
        <v>119</v>
      </c>
      <c r="S966" s="32" t="s">
        <v>187</v>
      </c>
      <c r="T966" s="33" t="s">
        <v>118</v>
      </c>
      <c r="U966" s="32" t="s">
        <v>113</v>
      </c>
      <c r="V966" s="33" t="s">
        <v>117</v>
      </c>
      <c r="W966" s="32"/>
      <c r="X966" s="33" t="s">
        <v>116</v>
      </c>
      <c r="Y966" s="32"/>
      <c r="Z966" s="33" t="s">
        <v>115</v>
      </c>
      <c r="AA966" s="32"/>
      <c r="AB966" s="31"/>
      <c r="AC966" s="32"/>
      <c r="AD966" s="31"/>
      <c r="AE966" s="23"/>
      <c r="AF966" s="251"/>
      <c r="AG966" s="251"/>
      <c r="AH966" s="22"/>
      <c r="AI966" s="11"/>
      <c r="AJ966" s="234"/>
      <c r="AK966" s="240"/>
      <c r="AL966" s="231"/>
      <c r="AM966" s="234"/>
      <c r="AN966" s="240"/>
      <c r="AO966" s="231"/>
      <c r="AP966" s="234"/>
      <c r="AQ966" s="240"/>
      <c r="AR966" s="231"/>
      <c r="AS966" s="234"/>
      <c r="AT966" s="240"/>
      <c r="AU966" s="231"/>
      <c r="AV966" s="234"/>
      <c r="AW966" s="237"/>
      <c r="AX966" s="231"/>
      <c r="AY966" s="292"/>
      <c r="AZ966" s="228"/>
      <c r="BA966" s="228"/>
      <c r="BB966" s="295"/>
    </row>
    <row r="967" spans="2:54" ht="28.15" customHeight="1" x14ac:dyDescent="0.2">
      <c r="B967" s="30"/>
      <c r="C967" s="244"/>
      <c r="D967" s="29"/>
      <c r="E967" s="28"/>
      <c r="F967" s="28"/>
      <c r="G967" s="27"/>
      <c r="H967" s="225"/>
      <c r="I967" s="248"/>
      <c r="J967" s="248"/>
      <c r="K967" s="248"/>
      <c r="L967" s="26" t="s">
        <v>114</v>
      </c>
      <c r="M967" s="25" t="s">
        <v>132</v>
      </c>
      <c r="N967" s="26" t="s">
        <v>112</v>
      </c>
      <c r="O967" s="25" t="s">
        <v>382</v>
      </c>
      <c r="P967" s="26" t="s">
        <v>111</v>
      </c>
      <c r="Q967" s="25" t="s">
        <v>389</v>
      </c>
      <c r="R967" s="26" t="s">
        <v>110</v>
      </c>
      <c r="S967" s="25" t="s">
        <v>217</v>
      </c>
      <c r="T967" s="26" t="s">
        <v>109</v>
      </c>
      <c r="U967" s="25" t="s">
        <v>121</v>
      </c>
      <c r="V967" s="26" t="s">
        <v>108</v>
      </c>
      <c r="W967" s="25"/>
      <c r="X967" s="26" t="s">
        <v>107</v>
      </c>
      <c r="Y967" s="25"/>
      <c r="Z967" s="26" t="s">
        <v>106</v>
      </c>
      <c r="AA967" s="25"/>
      <c r="AB967" s="24"/>
      <c r="AC967" s="25"/>
      <c r="AD967" s="24"/>
      <c r="AE967" s="23"/>
      <c r="AF967" s="251"/>
      <c r="AG967" s="251"/>
      <c r="AH967" s="22"/>
      <c r="AI967" s="11"/>
      <c r="AJ967" s="234"/>
      <c r="AK967" s="240"/>
      <c r="AL967" s="231"/>
      <c r="AM967" s="234"/>
      <c r="AN967" s="240"/>
      <c r="AO967" s="231"/>
      <c r="AP967" s="234"/>
      <c r="AQ967" s="240"/>
      <c r="AR967" s="231"/>
      <c r="AS967" s="234"/>
      <c r="AT967" s="240"/>
      <c r="AU967" s="231"/>
      <c r="AV967" s="234"/>
      <c r="AW967" s="237"/>
      <c r="AX967" s="231"/>
      <c r="AY967" s="292"/>
      <c r="AZ967" s="228"/>
      <c r="BA967" s="228"/>
      <c r="BB967" s="295"/>
    </row>
    <row r="968" spans="2:54" ht="28.15" customHeight="1" thickBot="1" x14ac:dyDescent="0.25">
      <c r="B968" s="21"/>
      <c r="C968" s="245"/>
      <c r="D968" s="20"/>
      <c r="E968" s="19"/>
      <c r="F968" s="19"/>
      <c r="G968" s="18"/>
      <c r="H968" s="226"/>
      <c r="I968" s="249"/>
      <c r="J968" s="249"/>
      <c r="K968" s="249"/>
      <c r="L968" s="17" t="s">
        <v>105</v>
      </c>
      <c r="M968" s="15" t="s">
        <v>725</v>
      </c>
      <c r="N968" s="17" t="s">
        <v>103</v>
      </c>
      <c r="O968" s="15" t="s">
        <v>867</v>
      </c>
      <c r="P968" s="17" t="s">
        <v>102</v>
      </c>
      <c r="Q968" s="15" t="s">
        <v>494</v>
      </c>
      <c r="R968" s="17" t="s">
        <v>101</v>
      </c>
      <c r="S968" s="15" t="s">
        <v>186</v>
      </c>
      <c r="T968" s="17">
        <v>20</v>
      </c>
      <c r="U968" s="15" t="s">
        <v>121</v>
      </c>
      <c r="V968" s="17" t="s">
        <v>100</v>
      </c>
      <c r="W968" s="15"/>
      <c r="X968" s="17" t="s">
        <v>99</v>
      </c>
      <c r="Y968" s="15"/>
      <c r="Z968" s="17" t="s">
        <v>98</v>
      </c>
      <c r="AA968" s="15"/>
      <c r="AB968" s="16"/>
      <c r="AC968" s="15"/>
      <c r="AD968" s="14"/>
      <c r="AE968" s="13"/>
      <c r="AF968" s="252"/>
      <c r="AG968" s="252"/>
      <c r="AH968" s="12"/>
      <c r="AI968" s="11"/>
      <c r="AJ968" s="235"/>
      <c r="AK968" s="241"/>
      <c r="AL968" s="232"/>
      <c r="AM968" s="235"/>
      <c r="AN968" s="241"/>
      <c r="AO968" s="232"/>
      <c r="AP968" s="235"/>
      <c r="AQ968" s="241"/>
      <c r="AR968" s="232"/>
      <c r="AS968" s="235"/>
      <c r="AT968" s="241"/>
      <c r="AU968" s="232"/>
      <c r="AV968" s="235"/>
      <c r="AW968" s="238"/>
      <c r="AX968" s="232"/>
      <c r="AY968" s="293"/>
      <c r="AZ968" s="229"/>
      <c r="BA968" s="229"/>
      <c r="BB968" s="296"/>
    </row>
    <row r="969" spans="2:54" ht="15.75" thickTop="1" x14ac:dyDescent="0.2"/>
  </sheetData>
  <mergeCells count="5830">
    <mergeCell ref="AY961:AY964"/>
    <mergeCell ref="AZ961:AZ964"/>
    <mergeCell ref="BA961:BA964"/>
    <mergeCell ref="BB961:BB964"/>
    <mergeCell ref="AY965:AY968"/>
    <mergeCell ref="AZ965:AZ968"/>
    <mergeCell ref="BA965:BA968"/>
    <mergeCell ref="BB965:BB968"/>
    <mergeCell ref="AY912:AY915"/>
    <mergeCell ref="AZ912:AZ915"/>
    <mergeCell ref="BA912:BA915"/>
    <mergeCell ref="BB912:BB915"/>
    <mergeCell ref="AY916:AY919"/>
    <mergeCell ref="AZ916:AZ919"/>
    <mergeCell ref="AY946:AY949"/>
    <mergeCell ref="AZ946:AZ949"/>
    <mergeCell ref="BA946:BA949"/>
    <mergeCell ref="BB946:BB949"/>
    <mergeCell ref="AY950:AY953"/>
    <mergeCell ref="AZ950:AZ953"/>
    <mergeCell ref="BA950:BA953"/>
    <mergeCell ref="BB950:BB953"/>
    <mergeCell ref="AY935:AY938"/>
    <mergeCell ref="AZ935:AZ938"/>
    <mergeCell ref="BA935:BA938"/>
    <mergeCell ref="BB935:BB938"/>
    <mergeCell ref="AY942:AY945"/>
    <mergeCell ref="AZ942:AZ945"/>
    <mergeCell ref="BA942:BA945"/>
    <mergeCell ref="BB942:BB945"/>
    <mergeCell ref="AY927:AY930"/>
    <mergeCell ref="AZ927:AZ930"/>
    <mergeCell ref="BA927:BA930"/>
    <mergeCell ref="BB927:BB930"/>
    <mergeCell ref="AY931:AY934"/>
    <mergeCell ref="AZ931:AZ934"/>
    <mergeCell ref="BA931:BA934"/>
    <mergeCell ref="BB931:BB934"/>
    <mergeCell ref="BA916:BA919"/>
    <mergeCell ref="BB916:BB919"/>
    <mergeCell ref="AY920:AY923"/>
    <mergeCell ref="AZ920:AZ923"/>
    <mergeCell ref="BA920:BA923"/>
    <mergeCell ref="BB920:BB923"/>
    <mergeCell ref="AY957:AY960"/>
    <mergeCell ref="AZ957:AZ960"/>
    <mergeCell ref="BA957:BA960"/>
    <mergeCell ref="BB957:BB960"/>
    <mergeCell ref="AY860:AY863"/>
    <mergeCell ref="AZ860:AZ863"/>
    <mergeCell ref="BA860:BA863"/>
    <mergeCell ref="BB860:BB863"/>
    <mergeCell ref="AY867:AY870"/>
    <mergeCell ref="AZ867:AZ870"/>
    <mergeCell ref="AY897:AY900"/>
    <mergeCell ref="AZ897:AZ900"/>
    <mergeCell ref="BA897:BA900"/>
    <mergeCell ref="BB897:BB900"/>
    <mergeCell ref="AY901:AY904"/>
    <mergeCell ref="AZ901:AZ904"/>
    <mergeCell ref="BA901:BA904"/>
    <mergeCell ref="BB901:BB904"/>
    <mergeCell ref="AY886:AY889"/>
    <mergeCell ref="AZ886:AZ889"/>
    <mergeCell ref="BA886:BA889"/>
    <mergeCell ref="BB886:BB889"/>
    <mergeCell ref="AY890:AY893"/>
    <mergeCell ref="AZ890:AZ893"/>
    <mergeCell ref="BA890:BA893"/>
    <mergeCell ref="BB890:BB893"/>
    <mergeCell ref="AY875:AY878"/>
    <mergeCell ref="AZ875:AZ878"/>
    <mergeCell ref="BA875:BA878"/>
    <mergeCell ref="BB875:BB878"/>
    <mergeCell ref="AY882:AY885"/>
    <mergeCell ref="AZ882:AZ885"/>
    <mergeCell ref="BA882:BA885"/>
    <mergeCell ref="BB882:BB885"/>
    <mergeCell ref="BA867:BA870"/>
    <mergeCell ref="BB867:BB870"/>
    <mergeCell ref="AY871:AY874"/>
    <mergeCell ref="AZ871:AZ874"/>
    <mergeCell ref="BA871:BA874"/>
    <mergeCell ref="BB871:BB874"/>
    <mergeCell ref="AY905:AY908"/>
    <mergeCell ref="AZ905:AZ908"/>
    <mergeCell ref="BA905:BA908"/>
    <mergeCell ref="BB905:BB908"/>
    <mergeCell ref="AY811:AY814"/>
    <mergeCell ref="AZ811:AZ814"/>
    <mergeCell ref="BA811:BA814"/>
    <mergeCell ref="BB811:BB814"/>
    <mergeCell ref="AY815:AY818"/>
    <mergeCell ref="AZ815:AZ818"/>
    <mergeCell ref="AY845:AY848"/>
    <mergeCell ref="AZ845:AZ848"/>
    <mergeCell ref="BA845:BA848"/>
    <mergeCell ref="BB845:BB848"/>
    <mergeCell ref="AY852:AY855"/>
    <mergeCell ref="AZ852:AZ855"/>
    <mergeCell ref="BA852:BA855"/>
    <mergeCell ref="BB852:BB855"/>
    <mergeCell ref="AY837:AY840"/>
    <mergeCell ref="AZ837:AZ840"/>
    <mergeCell ref="BA837:BA840"/>
    <mergeCell ref="BB837:BB840"/>
    <mergeCell ref="AY841:AY844"/>
    <mergeCell ref="AZ841:AZ844"/>
    <mergeCell ref="BA841:BA844"/>
    <mergeCell ref="BB841:BB844"/>
    <mergeCell ref="AY826:AY829"/>
    <mergeCell ref="AZ826:AZ829"/>
    <mergeCell ref="BA826:BA829"/>
    <mergeCell ref="BB826:BB829"/>
    <mergeCell ref="AY830:AY833"/>
    <mergeCell ref="AZ830:AZ833"/>
    <mergeCell ref="BA830:BA833"/>
    <mergeCell ref="BB830:BB833"/>
    <mergeCell ref="BA815:BA818"/>
    <mergeCell ref="BB815:BB818"/>
    <mergeCell ref="AY822:AY825"/>
    <mergeCell ref="AZ822:AZ825"/>
    <mergeCell ref="BA822:BA825"/>
    <mergeCell ref="BB822:BB825"/>
    <mergeCell ref="AY856:AY859"/>
    <mergeCell ref="AZ856:AZ859"/>
    <mergeCell ref="BA856:BA859"/>
    <mergeCell ref="BB856:BB859"/>
    <mergeCell ref="AY762:AY765"/>
    <mergeCell ref="AZ762:AZ765"/>
    <mergeCell ref="BA762:BA765"/>
    <mergeCell ref="BB762:BB765"/>
    <mergeCell ref="AY766:AY769"/>
    <mergeCell ref="AZ766:AZ769"/>
    <mergeCell ref="AY796:AY799"/>
    <mergeCell ref="AZ796:AZ799"/>
    <mergeCell ref="BA796:BA799"/>
    <mergeCell ref="BB796:BB799"/>
    <mergeCell ref="AY800:AY803"/>
    <mergeCell ref="AZ800:AZ803"/>
    <mergeCell ref="BA800:BA803"/>
    <mergeCell ref="BB800:BB803"/>
    <mergeCell ref="AY785:AY788"/>
    <mergeCell ref="AZ785:AZ788"/>
    <mergeCell ref="BA785:BA788"/>
    <mergeCell ref="BB785:BB788"/>
    <mergeCell ref="AY792:AY795"/>
    <mergeCell ref="AZ792:AZ795"/>
    <mergeCell ref="BA792:BA795"/>
    <mergeCell ref="BB792:BB795"/>
    <mergeCell ref="AY777:AY780"/>
    <mergeCell ref="AZ777:AZ780"/>
    <mergeCell ref="BA777:BA780"/>
    <mergeCell ref="BB777:BB780"/>
    <mergeCell ref="AY781:AY784"/>
    <mergeCell ref="AZ781:AZ784"/>
    <mergeCell ref="BA781:BA784"/>
    <mergeCell ref="BB781:BB784"/>
    <mergeCell ref="BA766:BA769"/>
    <mergeCell ref="BB766:BB769"/>
    <mergeCell ref="AY770:AY773"/>
    <mergeCell ref="AZ770:AZ773"/>
    <mergeCell ref="BA770:BA773"/>
    <mergeCell ref="BB770:BB773"/>
    <mergeCell ref="AY807:AY810"/>
    <mergeCell ref="AZ807:AZ810"/>
    <mergeCell ref="BA807:BA810"/>
    <mergeCell ref="BB807:BB810"/>
    <mergeCell ref="AY710:AY713"/>
    <mergeCell ref="AZ710:AZ713"/>
    <mergeCell ref="BA710:BA713"/>
    <mergeCell ref="BB710:BB713"/>
    <mergeCell ref="AY717:AY720"/>
    <mergeCell ref="AZ717:AZ720"/>
    <mergeCell ref="AY747:AY750"/>
    <mergeCell ref="AZ747:AZ750"/>
    <mergeCell ref="BA747:BA750"/>
    <mergeCell ref="BB747:BB750"/>
    <mergeCell ref="AY751:AY754"/>
    <mergeCell ref="AZ751:AZ754"/>
    <mergeCell ref="BA751:BA754"/>
    <mergeCell ref="BB751:BB754"/>
    <mergeCell ref="AY736:AY739"/>
    <mergeCell ref="AZ736:AZ739"/>
    <mergeCell ref="BA736:BA739"/>
    <mergeCell ref="BB736:BB739"/>
    <mergeCell ref="AY740:AY743"/>
    <mergeCell ref="AZ740:AZ743"/>
    <mergeCell ref="BA740:BA743"/>
    <mergeCell ref="BB740:BB743"/>
    <mergeCell ref="AY725:AY728"/>
    <mergeCell ref="AZ725:AZ728"/>
    <mergeCell ref="BA725:BA728"/>
    <mergeCell ref="BB725:BB728"/>
    <mergeCell ref="AY732:AY735"/>
    <mergeCell ref="AZ732:AZ735"/>
    <mergeCell ref="BA732:BA735"/>
    <mergeCell ref="BB732:BB735"/>
    <mergeCell ref="BA717:BA720"/>
    <mergeCell ref="BB717:BB720"/>
    <mergeCell ref="AY721:AY724"/>
    <mergeCell ref="AZ721:AZ724"/>
    <mergeCell ref="BA721:BA724"/>
    <mergeCell ref="BB721:BB724"/>
    <mergeCell ref="AY755:AY758"/>
    <mergeCell ref="AZ755:AZ758"/>
    <mergeCell ref="BA755:BA758"/>
    <mergeCell ref="BB755:BB758"/>
    <mergeCell ref="AY661:AY664"/>
    <mergeCell ref="AZ661:AZ664"/>
    <mergeCell ref="BA661:BA664"/>
    <mergeCell ref="BB661:BB664"/>
    <mergeCell ref="AY665:AY668"/>
    <mergeCell ref="AZ665:AZ668"/>
    <mergeCell ref="AY695:AY698"/>
    <mergeCell ref="AZ695:AZ698"/>
    <mergeCell ref="BA695:BA698"/>
    <mergeCell ref="BB695:BB698"/>
    <mergeCell ref="AY702:AY705"/>
    <mergeCell ref="AZ702:AZ705"/>
    <mergeCell ref="BA702:BA705"/>
    <mergeCell ref="BB702:BB705"/>
    <mergeCell ref="AY687:AY690"/>
    <mergeCell ref="AZ687:AZ690"/>
    <mergeCell ref="BA687:BA690"/>
    <mergeCell ref="BB687:BB690"/>
    <mergeCell ref="AY691:AY694"/>
    <mergeCell ref="AZ691:AZ694"/>
    <mergeCell ref="BA691:BA694"/>
    <mergeCell ref="BB691:BB694"/>
    <mergeCell ref="AY676:AY679"/>
    <mergeCell ref="AZ676:AZ679"/>
    <mergeCell ref="BA676:BA679"/>
    <mergeCell ref="BB676:BB679"/>
    <mergeCell ref="AY680:AY683"/>
    <mergeCell ref="AZ680:AZ683"/>
    <mergeCell ref="BA680:BA683"/>
    <mergeCell ref="BB680:BB683"/>
    <mergeCell ref="BA665:BA668"/>
    <mergeCell ref="BB665:BB668"/>
    <mergeCell ref="AY672:AY675"/>
    <mergeCell ref="AZ672:AZ675"/>
    <mergeCell ref="BA672:BA675"/>
    <mergeCell ref="BB672:BB675"/>
    <mergeCell ref="AY706:AY709"/>
    <mergeCell ref="AZ706:AZ709"/>
    <mergeCell ref="BA706:BA709"/>
    <mergeCell ref="BB706:BB709"/>
    <mergeCell ref="AY612:AY615"/>
    <mergeCell ref="AZ612:AZ615"/>
    <mergeCell ref="BA612:BA615"/>
    <mergeCell ref="BB612:BB615"/>
    <mergeCell ref="AY616:AY619"/>
    <mergeCell ref="AZ616:AZ619"/>
    <mergeCell ref="AY646:AY649"/>
    <mergeCell ref="AZ646:AZ649"/>
    <mergeCell ref="BA646:BA649"/>
    <mergeCell ref="BB646:BB649"/>
    <mergeCell ref="AY650:AY653"/>
    <mergeCell ref="AZ650:AZ653"/>
    <mergeCell ref="BA650:BA653"/>
    <mergeCell ref="BB650:BB653"/>
    <mergeCell ref="AY635:AY638"/>
    <mergeCell ref="AZ635:AZ638"/>
    <mergeCell ref="BA635:BA638"/>
    <mergeCell ref="BB635:BB638"/>
    <mergeCell ref="AY642:AY645"/>
    <mergeCell ref="AZ642:AZ645"/>
    <mergeCell ref="BA642:BA645"/>
    <mergeCell ref="BB642:BB645"/>
    <mergeCell ref="AY627:AY630"/>
    <mergeCell ref="AZ627:AZ630"/>
    <mergeCell ref="BA627:BA630"/>
    <mergeCell ref="BB627:BB630"/>
    <mergeCell ref="AY631:AY634"/>
    <mergeCell ref="AZ631:AZ634"/>
    <mergeCell ref="BA631:BA634"/>
    <mergeCell ref="BB631:BB634"/>
    <mergeCell ref="BA616:BA619"/>
    <mergeCell ref="BB616:BB619"/>
    <mergeCell ref="AY620:AY623"/>
    <mergeCell ref="AZ620:AZ623"/>
    <mergeCell ref="BA620:BA623"/>
    <mergeCell ref="BB620:BB623"/>
    <mergeCell ref="AY657:AY660"/>
    <mergeCell ref="AZ657:AZ660"/>
    <mergeCell ref="BA657:BA660"/>
    <mergeCell ref="BB657:BB660"/>
    <mergeCell ref="AY560:AY563"/>
    <mergeCell ref="AZ560:AZ563"/>
    <mergeCell ref="BA560:BA563"/>
    <mergeCell ref="BB560:BB563"/>
    <mergeCell ref="AY567:AY570"/>
    <mergeCell ref="AZ567:AZ570"/>
    <mergeCell ref="AY597:AY600"/>
    <mergeCell ref="AZ597:AZ600"/>
    <mergeCell ref="BA597:BA600"/>
    <mergeCell ref="BB597:BB600"/>
    <mergeCell ref="AY601:AY604"/>
    <mergeCell ref="AZ601:AZ604"/>
    <mergeCell ref="BA601:BA604"/>
    <mergeCell ref="BB601:BB604"/>
    <mergeCell ref="AY586:AY589"/>
    <mergeCell ref="AZ586:AZ589"/>
    <mergeCell ref="BA586:BA589"/>
    <mergeCell ref="BB586:BB589"/>
    <mergeCell ref="AY590:AY593"/>
    <mergeCell ref="AZ590:AZ593"/>
    <mergeCell ref="BA590:BA593"/>
    <mergeCell ref="BB590:BB593"/>
    <mergeCell ref="AY575:AY578"/>
    <mergeCell ref="AZ575:AZ578"/>
    <mergeCell ref="BA575:BA578"/>
    <mergeCell ref="BB575:BB578"/>
    <mergeCell ref="AY582:AY585"/>
    <mergeCell ref="AZ582:AZ585"/>
    <mergeCell ref="BA582:BA585"/>
    <mergeCell ref="BB582:BB585"/>
    <mergeCell ref="BA567:BA570"/>
    <mergeCell ref="BB567:BB570"/>
    <mergeCell ref="AY571:AY574"/>
    <mergeCell ref="AZ571:AZ574"/>
    <mergeCell ref="BA571:BA574"/>
    <mergeCell ref="BB571:BB574"/>
    <mergeCell ref="AY605:AY608"/>
    <mergeCell ref="AZ605:AZ608"/>
    <mergeCell ref="BA605:BA608"/>
    <mergeCell ref="BB605:BB608"/>
    <mergeCell ref="AY511:AY514"/>
    <mergeCell ref="AZ511:AZ514"/>
    <mergeCell ref="BA511:BA514"/>
    <mergeCell ref="BB511:BB514"/>
    <mergeCell ref="AY515:AY518"/>
    <mergeCell ref="AZ515:AZ518"/>
    <mergeCell ref="AY545:AY548"/>
    <mergeCell ref="AZ545:AZ548"/>
    <mergeCell ref="BA545:BA548"/>
    <mergeCell ref="BB545:BB548"/>
    <mergeCell ref="AY552:AY555"/>
    <mergeCell ref="AZ552:AZ555"/>
    <mergeCell ref="BA552:BA555"/>
    <mergeCell ref="BB552:BB555"/>
    <mergeCell ref="AY537:AY540"/>
    <mergeCell ref="AZ537:AZ540"/>
    <mergeCell ref="BA537:BA540"/>
    <mergeCell ref="BB537:BB540"/>
    <mergeCell ref="AY541:AY544"/>
    <mergeCell ref="AZ541:AZ544"/>
    <mergeCell ref="BA541:BA544"/>
    <mergeCell ref="BB541:BB544"/>
    <mergeCell ref="AY526:AY529"/>
    <mergeCell ref="AZ526:AZ529"/>
    <mergeCell ref="BA526:BA529"/>
    <mergeCell ref="BB526:BB529"/>
    <mergeCell ref="AY530:AY533"/>
    <mergeCell ref="AZ530:AZ533"/>
    <mergeCell ref="BA530:BA533"/>
    <mergeCell ref="BB530:BB533"/>
    <mergeCell ref="BA515:BA518"/>
    <mergeCell ref="BB515:BB518"/>
    <mergeCell ref="AY522:AY525"/>
    <mergeCell ref="AZ522:AZ525"/>
    <mergeCell ref="BA522:BA525"/>
    <mergeCell ref="BB522:BB525"/>
    <mergeCell ref="AY556:AY559"/>
    <mergeCell ref="AZ556:AZ559"/>
    <mergeCell ref="BA556:BA559"/>
    <mergeCell ref="BB556:BB559"/>
    <mergeCell ref="AY462:AY465"/>
    <mergeCell ref="AZ462:AZ465"/>
    <mergeCell ref="BA462:BA465"/>
    <mergeCell ref="BB462:BB465"/>
    <mergeCell ref="AY466:AY469"/>
    <mergeCell ref="AZ466:AZ469"/>
    <mergeCell ref="AY496:AY499"/>
    <mergeCell ref="AZ496:AZ499"/>
    <mergeCell ref="BA496:BA499"/>
    <mergeCell ref="BB496:BB499"/>
    <mergeCell ref="AY500:AY503"/>
    <mergeCell ref="AZ500:AZ503"/>
    <mergeCell ref="BA500:BA503"/>
    <mergeCell ref="BB500:BB503"/>
    <mergeCell ref="AY485:AY488"/>
    <mergeCell ref="AZ485:AZ488"/>
    <mergeCell ref="BA485:BA488"/>
    <mergeCell ref="BB485:BB488"/>
    <mergeCell ref="AY492:AY495"/>
    <mergeCell ref="AZ492:AZ495"/>
    <mergeCell ref="BA492:BA495"/>
    <mergeCell ref="BB492:BB495"/>
    <mergeCell ref="AY477:AY480"/>
    <mergeCell ref="AZ477:AZ480"/>
    <mergeCell ref="BA477:BA480"/>
    <mergeCell ref="BB477:BB480"/>
    <mergeCell ref="AY481:AY484"/>
    <mergeCell ref="AZ481:AZ484"/>
    <mergeCell ref="BA481:BA484"/>
    <mergeCell ref="BB481:BB484"/>
    <mergeCell ref="BA466:BA469"/>
    <mergeCell ref="BB466:BB469"/>
    <mergeCell ref="AY470:AY473"/>
    <mergeCell ref="AZ470:AZ473"/>
    <mergeCell ref="BA470:BA473"/>
    <mergeCell ref="BB470:BB473"/>
    <mergeCell ref="AY507:AY510"/>
    <mergeCell ref="AZ507:AZ510"/>
    <mergeCell ref="BA507:BA510"/>
    <mergeCell ref="BB507:BB510"/>
    <mergeCell ref="AY410:AY413"/>
    <mergeCell ref="AZ410:AZ413"/>
    <mergeCell ref="BA410:BA413"/>
    <mergeCell ref="BB410:BB413"/>
    <mergeCell ref="AY417:AY420"/>
    <mergeCell ref="AZ417:AZ420"/>
    <mergeCell ref="AY447:AY450"/>
    <mergeCell ref="AZ447:AZ450"/>
    <mergeCell ref="BA447:BA450"/>
    <mergeCell ref="BB447:BB450"/>
    <mergeCell ref="AY451:AY454"/>
    <mergeCell ref="AZ451:AZ454"/>
    <mergeCell ref="BA451:BA454"/>
    <mergeCell ref="BB451:BB454"/>
    <mergeCell ref="AY436:AY439"/>
    <mergeCell ref="AZ436:AZ439"/>
    <mergeCell ref="BA436:BA439"/>
    <mergeCell ref="BB436:BB439"/>
    <mergeCell ref="AY440:AY443"/>
    <mergeCell ref="AZ440:AZ443"/>
    <mergeCell ref="BA440:BA443"/>
    <mergeCell ref="BB440:BB443"/>
    <mergeCell ref="AY425:AY428"/>
    <mergeCell ref="AZ425:AZ428"/>
    <mergeCell ref="BA425:BA428"/>
    <mergeCell ref="BB425:BB428"/>
    <mergeCell ref="AY432:AY435"/>
    <mergeCell ref="AZ432:AZ435"/>
    <mergeCell ref="BA432:BA435"/>
    <mergeCell ref="BB432:BB435"/>
    <mergeCell ref="BA417:BA420"/>
    <mergeCell ref="BB417:BB420"/>
    <mergeCell ref="AY421:AY424"/>
    <mergeCell ref="AZ421:AZ424"/>
    <mergeCell ref="BA421:BA424"/>
    <mergeCell ref="BB421:BB424"/>
    <mergeCell ref="AY455:AY458"/>
    <mergeCell ref="AZ455:AZ458"/>
    <mergeCell ref="BA455:BA458"/>
    <mergeCell ref="BB455:BB458"/>
    <mergeCell ref="AY361:AY364"/>
    <mergeCell ref="AZ361:AZ364"/>
    <mergeCell ref="BA361:BA364"/>
    <mergeCell ref="BB361:BB364"/>
    <mergeCell ref="AY365:AY368"/>
    <mergeCell ref="AZ365:AZ368"/>
    <mergeCell ref="AY395:AY398"/>
    <mergeCell ref="AZ395:AZ398"/>
    <mergeCell ref="BA395:BA398"/>
    <mergeCell ref="BB395:BB398"/>
    <mergeCell ref="AY402:AY405"/>
    <mergeCell ref="AZ402:AZ405"/>
    <mergeCell ref="BA402:BA405"/>
    <mergeCell ref="BB402:BB405"/>
    <mergeCell ref="AY387:AY390"/>
    <mergeCell ref="AZ387:AZ390"/>
    <mergeCell ref="BA387:BA390"/>
    <mergeCell ref="BB387:BB390"/>
    <mergeCell ref="AY391:AY394"/>
    <mergeCell ref="AZ391:AZ394"/>
    <mergeCell ref="BA391:BA394"/>
    <mergeCell ref="BB391:BB394"/>
    <mergeCell ref="AY376:AY379"/>
    <mergeCell ref="AZ376:AZ379"/>
    <mergeCell ref="BA376:BA379"/>
    <mergeCell ref="BB376:BB379"/>
    <mergeCell ref="AY380:AY383"/>
    <mergeCell ref="AZ380:AZ383"/>
    <mergeCell ref="BA380:BA383"/>
    <mergeCell ref="BB380:BB383"/>
    <mergeCell ref="BA365:BA368"/>
    <mergeCell ref="BB365:BB368"/>
    <mergeCell ref="AY372:AY375"/>
    <mergeCell ref="AZ372:AZ375"/>
    <mergeCell ref="BA372:BA375"/>
    <mergeCell ref="BB372:BB375"/>
    <mergeCell ref="AY406:AY409"/>
    <mergeCell ref="AZ406:AZ409"/>
    <mergeCell ref="BA406:BA409"/>
    <mergeCell ref="BB406:BB409"/>
    <mergeCell ref="AY312:AY315"/>
    <mergeCell ref="AZ312:AZ315"/>
    <mergeCell ref="BA312:BA315"/>
    <mergeCell ref="BB312:BB315"/>
    <mergeCell ref="AY316:AY319"/>
    <mergeCell ref="AZ316:AZ319"/>
    <mergeCell ref="AY346:AY349"/>
    <mergeCell ref="AZ346:AZ349"/>
    <mergeCell ref="BA346:BA349"/>
    <mergeCell ref="BB346:BB349"/>
    <mergeCell ref="AY350:AY353"/>
    <mergeCell ref="AZ350:AZ353"/>
    <mergeCell ref="BA350:BA353"/>
    <mergeCell ref="BB350:BB353"/>
    <mergeCell ref="AY335:AY338"/>
    <mergeCell ref="AZ335:AZ338"/>
    <mergeCell ref="BA335:BA338"/>
    <mergeCell ref="BB335:BB338"/>
    <mergeCell ref="AY342:AY345"/>
    <mergeCell ref="AZ342:AZ345"/>
    <mergeCell ref="BA342:BA345"/>
    <mergeCell ref="BB342:BB345"/>
    <mergeCell ref="AY327:AY330"/>
    <mergeCell ref="AZ327:AZ330"/>
    <mergeCell ref="BA327:BA330"/>
    <mergeCell ref="BB327:BB330"/>
    <mergeCell ref="AY331:AY334"/>
    <mergeCell ref="AZ331:AZ334"/>
    <mergeCell ref="BA331:BA334"/>
    <mergeCell ref="BB331:BB334"/>
    <mergeCell ref="BA316:BA319"/>
    <mergeCell ref="BB316:BB319"/>
    <mergeCell ref="AY320:AY323"/>
    <mergeCell ref="AZ320:AZ323"/>
    <mergeCell ref="BA320:BA323"/>
    <mergeCell ref="BB320:BB323"/>
    <mergeCell ref="AY357:AY360"/>
    <mergeCell ref="AZ357:AZ360"/>
    <mergeCell ref="BA357:BA360"/>
    <mergeCell ref="BB357:BB360"/>
    <mergeCell ref="AY260:AY263"/>
    <mergeCell ref="AZ260:AZ263"/>
    <mergeCell ref="BA260:BA263"/>
    <mergeCell ref="BB260:BB263"/>
    <mergeCell ref="AY267:AY270"/>
    <mergeCell ref="AZ267:AZ270"/>
    <mergeCell ref="AY297:AY300"/>
    <mergeCell ref="AZ297:AZ300"/>
    <mergeCell ref="BA297:BA300"/>
    <mergeCell ref="BB297:BB300"/>
    <mergeCell ref="AY301:AY304"/>
    <mergeCell ref="AZ301:AZ304"/>
    <mergeCell ref="BA301:BA304"/>
    <mergeCell ref="BB301:BB304"/>
    <mergeCell ref="AY286:AY289"/>
    <mergeCell ref="AZ286:AZ289"/>
    <mergeCell ref="BA286:BA289"/>
    <mergeCell ref="BB286:BB289"/>
    <mergeCell ref="AY290:AY293"/>
    <mergeCell ref="AZ290:AZ293"/>
    <mergeCell ref="BA290:BA293"/>
    <mergeCell ref="BB290:BB293"/>
    <mergeCell ref="AY275:AY278"/>
    <mergeCell ref="AZ275:AZ278"/>
    <mergeCell ref="BA275:BA278"/>
    <mergeCell ref="BB275:BB278"/>
    <mergeCell ref="AY282:AY285"/>
    <mergeCell ref="AZ282:AZ285"/>
    <mergeCell ref="BA282:BA285"/>
    <mergeCell ref="BB282:BB285"/>
    <mergeCell ref="BA267:BA270"/>
    <mergeCell ref="BB267:BB270"/>
    <mergeCell ref="AY271:AY274"/>
    <mergeCell ref="AZ271:AZ274"/>
    <mergeCell ref="BA271:BA274"/>
    <mergeCell ref="BB271:BB274"/>
    <mergeCell ref="AY305:AY308"/>
    <mergeCell ref="AZ305:AZ308"/>
    <mergeCell ref="BA305:BA308"/>
    <mergeCell ref="BB305:BB308"/>
    <mergeCell ref="AY211:AY214"/>
    <mergeCell ref="AZ211:AZ214"/>
    <mergeCell ref="BA211:BA214"/>
    <mergeCell ref="BB211:BB214"/>
    <mergeCell ref="AY215:AY218"/>
    <mergeCell ref="AZ215:AZ218"/>
    <mergeCell ref="AY245:AY248"/>
    <mergeCell ref="AZ245:AZ248"/>
    <mergeCell ref="BA245:BA248"/>
    <mergeCell ref="BB245:BB248"/>
    <mergeCell ref="AY252:AY255"/>
    <mergeCell ref="AZ252:AZ255"/>
    <mergeCell ref="BA252:BA255"/>
    <mergeCell ref="BB252:BB255"/>
    <mergeCell ref="AY237:AY240"/>
    <mergeCell ref="AZ237:AZ240"/>
    <mergeCell ref="BA237:BA240"/>
    <mergeCell ref="BB237:BB240"/>
    <mergeCell ref="AY241:AY244"/>
    <mergeCell ref="AZ241:AZ244"/>
    <mergeCell ref="BA241:BA244"/>
    <mergeCell ref="BB241:BB244"/>
    <mergeCell ref="AY226:AY229"/>
    <mergeCell ref="AZ226:AZ229"/>
    <mergeCell ref="BA226:BA229"/>
    <mergeCell ref="BB226:BB229"/>
    <mergeCell ref="AY230:AY233"/>
    <mergeCell ref="AZ230:AZ233"/>
    <mergeCell ref="BA230:BA233"/>
    <mergeCell ref="BB230:BB233"/>
    <mergeCell ref="BA215:BA218"/>
    <mergeCell ref="BB215:BB218"/>
    <mergeCell ref="AY222:AY225"/>
    <mergeCell ref="AZ222:AZ225"/>
    <mergeCell ref="BA222:BA225"/>
    <mergeCell ref="BB222:BB225"/>
    <mergeCell ref="AY256:AY259"/>
    <mergeCell ref="AZ256:AZ259"/>
    <mergeCell ref="BA256:BA259"/>
    <mergeCell ref="BB256:BB259"/>
    <mergeCell ref="AY162:AY165"/>
    <mergeCell ref="AZ162:AZ165"/>
    <mergeCell ref="BA162:BA165"/>
    <mergeCell ref="BB162:BB165"/>
    <mergeCell ref="AY166:AY169"/>
    <mergeCell ref="AZ166:AZ169"/>
    <mergeCell ref="AY196:AY199"/>
    <mergeCell ref="AZ196:AZ199"/>
    <mergeCell ref="BA196:BA199"/>
    <mergeCell ref="BB196:BB199"/>
    <mergeCell ref="AY200:AY203"/>
    <mergeCell ref="AZ200:AZ203"/>
    <mergeCell ref="BA200:BA203"/>
    <mergeCell ref="BB200:BB203"/>
    <mergeCell ref="AY185:AY188"/>
    <mergeCell ref="AZ185:AZ188"/>
    <mergeCell ref="BA185:BA188"/>
    <mergeCell ref="BB185:BB188"/>
    <mergeCell ref="AY192:AY195"/>
    <mergeCell ref="AZ192:AZ195"/>
    <mergeCell ref="BA192:BA195"/>
    <mergeCell ref="BB192:BB195"/>
    <mergeCell ref="AY177:AY180"/>
    <mergeCell ref="AZ177:AZ180"/>
    <mergeCell ref="BA177:BA180"/>
    <mergeCell ref="BB177:BB180"/>
    <mergeCell ref="AY181:AY184"/>
    <mergeCell ref="AZ181:AZ184"/>
    <mergeCell ref="BA181:BA184"/>
    <mergeCell ref="BB181:BB184"/>
    <mergeCell ref="BA166:BA169"/>
    <mergeCell ref="BB166:BB169"/>
    <mergeCell ref="AY170:AY173"/>
    <mergeCell ref="AZ170:AZ173"/>
    <mergeCell ref="BA170:BA173"/>
    <mergeCell ref="BB170:BB173"/>
    <mergeCell ref="AY207:AY210"/>
    <mergeCell ref="AZ207:AZ210"/>
    <mergeCell ref="BA207:BA210"/>
    <mergeCell ref="BB207:BB210"/>
    <mergeCell ref="AY110:AY113"/>
    <mergeCell ref="AZ110:AZ113"/>
    <mergeCell ref="BA110:BA113"/>
    <mergeCell ref="BB110:BB113"/>
    <mergeCell ref="AY117:AY120"/>
    <mergeCell ref="AZ117:AZ120"/>
    <mergeCell ref="AY147:AY150"/>
    <mergeCell ref="AZ147:AZ150"/>
    <mergeCell ref="BA147:BA150"/>
    <mergeCell ref="BB147:BB150"/>
    <mergeCell ref="AY151:AY154"/>
    <mergeCell ref="AZ151:AZ154"/>
    <mergeCell ref="BA151:BA154"/>
    <mergeCell ref="BB151:BB154"/>
    <mergeCell ref="AY136:AY139"/>
    <mergeCell ref="AZ136:AZ139"/>
    <mergeCell ref="BA136:BA139"/>
    <mergeCell ref="BB136:BB139"/>
    <mergeCell ref="AY140:AY143"/>
    <mergeCell ref="AZ140:AZ143"/>
    <mergeCell ref="BA140:BA143"/>
    <mergeCell ref="BB140:BB143"/>
    <mergeCell ref="AY125:AY128"/>
    <mergeCell ref="AZ125:AZ128"/>
    <mergeCell ref="BA125:BA128"/>
    <mergeCell ref="BB125:BB128"/>
    <mergeCell ref="AY132:AY135"/>
    <mergeCell ref="AZ132:AZ135"/>
    <mergeCell ref="BA132:BA135"/>
    <mergeCell ref="BB132:BB135"/>
    <mergeCell ref="BA117:BA120"/>
    <mergeCell ref="BB117:BB120"/>
    <mergeCell ref="AY121:AY124"/>
    <mergeCell ref="AZ121:AZ124"/>
    <mergeCell ref="BA121:BA124"/>
    <mergeCell ref="BB121:BB124"/>
    <mergeCell ref="AY155:AY158"/>
    <mergeCell ref="AZ155:AZ158"/>
    <mergeCell ref="BA155:BA158"/>
    <mergeCell ref="BB155:BB158"/>
    <mergeCell ref="AZ72:AZ75"/>
    <mergeCell ref="BA72:BA75"/>
    <mergeCell ref="BB72:BB75"/>
    <mergeCell ref="AY106:AY109"/>
    <mergeCell ref="AZ106:AZ109"/>
    <mergeCell ref="BA106:BA109"/>
    <mergeCell ref="BB106:BB109"/>
    <mergeCell ref="AY61:AY64"/>
    <mergeCell ref="AZ61:AZ64"/>
    <mergeCell ref="BA61:BA64"/>
    <mergeCell ref="BB61:BB64"/>
    <mergeCell ref="AY65:AY68"/>
    <mergeCell ref="AZ65:AZ68"/>
    <mergeCell ref="AY95:AY98"/>
    <mergeCell ref="AZ95:AZ98"/>
    <mergeCell ref="BA95:BA98"/>
    <mergeCell ref="BB95:BB98"/>
    <mergeCell ref="AY102:AY105"/>
    <mergeCell ref="AZ102:AZ105"/>
    <mergeCell ref="BA102:BA105"/>
    <mergeCell ref="BB102:BB105"/>
    <mergeCell ref="AY87:AY90"/>
    <mergeCell ref="AZ87:AZ90"/>
    <mergeCell ref="BA87:BA90"/>
    <mergeCell ref="BB87:BB90"/>
    <mergeCell ref="AY91:AY94"/>
    <mergeCell ref="AZ91:AZ94"/>
    <mergeCell ref="BA91:BA94"/>
    <mergeCell ref="BB91:BB94"/>
    <mergeCell ref="AY12:AY15"/>
    <mergeCell ref="AZ12:AZ15"/>
    <mergeCell ref="BA12:BA15"/>
    <mergeCell ref="BB12:BB15"/>
    <mergeCell ref="AY16:AY19"/>
    <mergeCell ref="AZ16:AZ19"/>
    <mergeCell ref="AY46:AY49"/>
    <mergeCell ref="AZ46:AZ49"/>
    <mergeCell ref="BA46:BA49"/>
    <mergeCell ref="BB46:BB49"/>
    <mergeCell ref="AY50:AY53"/>
    <mergeCell ref="AZ50:AZ53"/>
    <mergeCell ref="BA50:BA53"/>
    <mergeCell ref="BB50:BB53"/>
    <mergeCell ref="AY35:AY38"/>
    <mergeCell ref="AZ35:AZ38"/>
    <mergeCell ref="BA35:BA38"/>
    <mergeCell ref="BB35:BB38"/>
    <mergeCell ref="AY42:AY45"/>
    <mergeCell ref="AZ42:AZ45"/>
    <mergeCell ref="BA42:BA45"/>
    <mergeCell ref="BB42:BB45"/>
    <mergeCell ref="AT957:AT960"/>
    <mergeCell ref="AU957:AU960"/>
    <mergeCell ref="AV957:AV960"/>
    <mergeCell ref="AY27:AY30"/>
    <mergeCell ref="AZ27:AZ30"/>
    <mergeCell ref="BA27:BA30"/>
    <mergeCell ref="BB27:BB30"/>
    <mergeCell ref="AY31:AY34"/>
    <mergeCell ref="AZ31:AZ34"/>
    <mergeCell ref="BA31:BA34"/>
    <mergeCell ref="BB31:BB34"/>
    <mergeCell ref="BA16:BA19"/>
    <mergeCell ref="BB16:BB19"/>
    <mergeCell ref="AY20:AY23"/>
    <mergeCell ref="AZ20:AZ23"/>
    <mergeCell ref="BA20:BA23"/>
    <mergeCell ref="BB20:BB23"/>
    <mergeCell ref="AY57:AY60"/>
    <mergeCell ref="AZ57:AZ60"/>
    <mergeCell ref="BA57:BA60"/>
    <mergeCell ref="BB57:BB60"/>
    <mergeCell ref="AY76:AY79"/>
    <mergeCell ref="AZ76:AZ79"/>
    <mergeCell ref="BA76:BA79"/>
    <mergeCell ref="BB76:BB79"/>
    <mergeCell ref="AY80:AY83"/>
    <mergeCell ref="AZ80:AZ83"/>
    <mergeCell ref="BA80:BA83"/>
    <mergeCell ref="BB80:BB83"/>
    <mergeCell ref="BA65:BA68"/>
    <mergeCell ref="BB65:BB68"/>
    <mergeCell ref="AY72:AY75"/>
    <mergeCell ref="AO950:AO953"/>
    <mergeCell ref="AP950:AP953"/>
    <mergeCell ref="AF946:AF949"/>
    <mergeCell ref="AW965:AW968"/>
    <mergeCell ref="AX965:AX968"/>
    <mergeCell ref="AQ950:AQ953"/>
    <mergeCell ref="AR950:AR953"/>
    <mergeCell ref="AS950:AS953"/>
    <mergeCell ref="AT950:AT953"/>
    <mergeCell ref="AU950:AU953"/>
    <mergeCell ref="AV950:AV953"/>
    <mergeCell ref="AW950:AW953"/>
    <mergeCell ref="AX950:AX953"/>
    <mergeCell ref="AQ965:AQ968"/>
    <mergeCell ref="AR965:AR968"/>
    <mergeCell ref="AS965:AS968"/>
    <mergeCell ref="AT965:AT968"/>
    <mergeCell ref="AU965:AU968"/>
    <mergeCell ref="AV965:AV968"/>
    <mergeCell ref="AW957:AW960"/>
    <mergeCell ref="AX957:AX960"/>
    <mergeCell ref="AQ961:AQ964"/>
    <mergeCell ref="AR961:AR964"/>
    <mergeCell ref="AS961:AS964"/>
    <mergeCell ref="AT961:AT964"/>
    <mergeCell ref="AU961:AU964"/>
    <mergeCell ref="AV961:AV964"/>
    <mergeCell ref="AW961:AW964"/>
    <mergeCell ref="AX961:AX964"/>
    <mergeCell ref="AQ957:AQ960"/>
    <mergeCell ref="AR957:AR960"/>
    <mergeCell ref="AS957:AS960"/>
    <mergeCell ref="AU946:AU949"/>
    <mergeCell ref="AV946:AV949"/>
    <mergeCell ref="AW946:AW949"/>
    <mergeCell ref="AX946:AX949"/>
    <mergeCell ref="AO946:AO949"/>
    <mergeCell ref="AL942:AL945"/>
    <mergeCell ref="AM942:AM945"/>
    <mergeCell ref="AN942:AN945"/>
    <mergeCell ref="AO942:AO945"/>
    <mergeCell ref="AP935:AP938"/>
    <mergeCell ref="AL935:AL938"/>
    <mergeCell ref="AQ946:AQ949"/>
    <mergeCell ref="AR946:AR949"/>
    <mergeCell ref="AS946:AS949"/>
    <mergeCell ref="AT946:AT949"/>
    <mergeCell ref="AN935:AN938"/>
    <mergeCell ref="AO935:AO938"/>
    <mergeCell ref="AS942:AS945"/>
    <mergeCell ref="AT942:AT945"/>
    <mergeCell ref="AU942:AU945"/>
    <mergeCell ref="AV942:AV945"/>
    <mergeCell ref="AW942:AW945"/>
    <mergeCell ref="AX942:AX945"/>
    <mergeCell ref="AQ942:AQ945"/>
    <mergeCell ref="AR942:AR945"/>
    <mergeCell ref="AP942:AP945"/>
    <mergeCell ref="AL946:AL949"/>
    <mergeCell ref="AM946:AM949"/>
    <mergeCell ref="AN946:AN949"/>
    <mergeCell ref="AP946:AP949"/>
    <mergeCell ref="AW935:AW938"/>
    <mergeCell ref="AX935:AX938"/>
    <mergeCell ref="AQ920:AQ923"/>
    <mergeCell ref="AR920:AR923"/>
    <mergeCell ref="AS920:AS923"/>
    <mergeCell ref="AT920:AT923"/>
    <mergeCell ref="AU920:AU923"/>
    <mergeCell ref="AV920:AV923"/>
    <mergeCell ref="AW920:AW923"/>
    <mergeCell ref="AX920:AX923"/>
    <mergeCell ref="AW931:AW934"/>
    <mergeCell ref="AX931:AX934"/>
    <mergeCell ref="AP927:AP930"/>
    <mergeCell ref="AP931:AP934"/>
    <mergeCell ref="AQ935:AQ938"/>
    <mergeCell ref="AR935:AR938"/>
    <mergeCell ref="AS935:AS938"/>
    <mergeCell ref="AT935:AT938"/>
    <mergeCell ref="AU935:AU938"/>
    <mergeCell ref="AV935:AV938"/>
    <mergeCell ref="AQ931:AQ934"/>
    <mergeCell ref="AR931:AR934"/>
    <mergeCell ref="AS931:AS934"/>
    <mergeCell ref="AT931:AT934"/>
    <mergeCell ref="AU931:AU934"/>
    <mergeCell ref="AV931:AV934"/>
    <mergeCell ref="AO905:AO908"/>
    <mergeCell ref="AP905:AP908"/>
    <mergeCell ref="AQ912:AQ915"/>
    <mergeCell ref="AR912:AR915"/>
    <mergeCell ref="AS912:AS915"/>
    <mergeCell ref="AT912:AT915"/>
    <mergeCell ref="V909:W909"/>
    <mergeCell ref="X909:Y909"/>
    <mergeCell ref="Z909:AA909"/>
    <mergeCell ref="AB909:AC909"/>
    <mergeCell ref="AM905:AM908"/>
    <mergeCell ref="AN905:AN908"/>
    <mergeCell ref="AU927:AU930"/>
    <mergeCell ref="AV927:AV930"/>
    <mergeCell ref="AW927:AW930"/>
    <mergeCell ref="AX927:AX930"/>
    <mergeCell ref="AF927:AF930"/>
    <mergeCell ref="AG927:AG930"/>
    <mergeCell ref="AJ927:AJ930"/>
    <mergeCell ref="AK927:AK930"/>
    <mergeCell ref="AL927:AL930"/>
    <mergeCell ref="AM927:AM930"/>
    <mergeCell ref="AB924:AC924"/>
    <mergeCell ref="AP920:AP923"/>
    <mergeCell ref="AQ927:AQ930"/>
    <mergeCell ref="AR927:AR930"/>
    <mergeCell ref="AS927:AS930"/>
    <mergeCell ref="AT927:AT930"/>
    <mergeCell ref="AN927:AN930"/>
    <mergeCell ref="AO927:AO930"/>
    <mergeCell ref="AG920:AG923"/>
    <mergeCell ref="AJ920:AJ923"/>
    <mergeCell ref="AQ897:AQ900"/>
    <mergeCell ref="AR897:AR900"/>
    <mergeCell ref="AS897:AS900"/>
    <mergeCell ref="AT897:AT900"/>
    <mergeCell ref="AU897:AU900"/>
    <mergeCell ref="AV897:AV900"/>
    <mergeCell ref="AW897:AW900"/>
    <mergeCell ref="AX897:AX900"/>
    <mergeCell ref="AU912:AU915"/>
    <mergeCell ref="AV912:AV915"/>
    <mergeCell ref="AW912:AW915"/>
    <mergeCell ref="AX912:AX915"/>
    <mergeCell ref="AQ916:AQ919"/>
    <mergeCell ref="AR916:AR919"/>
    <mergeCell ref="AS916:AS919"/>
    <mergeCell ref="AT916:AT919"/>
    <mergeCell ref="AU916:AU919"/>
    <mergeCell ref="AV916:AV919"/>
    <mergeCell ref="AW901:AW904"/>
    <mergeCell ref="AX901:AX904"/>
    <mergeCell ref="AQ905:AQ908"/>
    <mergeCell ref="AR905:AR908"/>
    <mergeCell ref="AS905:AS908"/>
    <mergeCell ref="AT905:AT908"/>
    <mergeCell ref="AU905:AU908"/>
    <mergeCell ref="AV905:AV908"/>
    <mergeCell ref="AW905:AW908"/>
    <mergeCell ref="AX905:AX908"/>
    <mergeCell ref="AQ901:AQ904"/>
    <mergeCell ref="AR901:AR904"/>
    <mergeCell ref="AS901:AS904"/>
    <mergeCell ref="AT901:AT904"/>
    <mergeCell ref="AU901:AU904"/>
    <mergeCell ref="AV901:AV904"/>
    <mergeCell ref="AW916:AW919"/>
    <mergeCell ref="AX916:AX919"/>
    <mergeCell ref="AQ867:AQ870"/>
    <mergeCell ref="AR867:AR870"/>
    <mergeCell ref="AS867:AS870"/>
    <mergeCell ref="AT867:AT870"/>
    <mergeCell ref="AU867:AU870"/>
    <mergeCell ref="AV867:AV870"/>
    <mergeCell ref="AW867:AW870"/>
    <mergeCell ref="AX867:AX870"/>
    <mergeCell ref="AQ890:AQ893"/>
    <mergeCell ref="AR890:AR893"/>
    <mergeCell ref="AS890:AS893"/>
    <mergeCell ref="AT890:AT893"/>
    <mergeCell ref="AU890:AU893"/>
    <mergeCell ref="AV890:AV893"/>
    <mergeCell ref="AW882:AW885"/>
    <mergeCell ref="AX882:AX885"/>
    <mergeCell ref="AQ886:AQ889"/>
    <mergeCell ref="AR886:AR889"/>
    <mergeCell ref="AS886:AS889"/>
    <mergeCell ref="AT886:AT889"/>
    <mergeCell ref="AU886:AU889"/>
    <mergeCell ref="AV886:AV889"/>
    <mergeCell ref="AW886:AW889"/>
    <mergeCell ref="AX886:AX889"/>
    <mergeCell ref="AQ882:AQ885"/>
    <mergeCell ref="AR882:AR885"/>
    <mergeCell ref="AS882:AS885"/>
    <mergeCell ref="AT882:AT885"/>
    <mergeCell ref="AU882:AU885"/>
    <mergeCell ref="AV882:AV885"/>
    <mergeCell ref="AW871:AW874"/>
    <mergeCell ref="AX871:AX874"/>
    <mergeCell ref="AQ875:AQ878"/>
    <mergeCell ref="AR875:AR878"/>
    <mergeCell ref="AS875:AS878"/>
    <mergeCell ref="AT875:AT878"/>
    <mergeCell ref="AU875:AU878"/>
    <mergeCell ref="AV875:AV878"/>
    <mergeCell ref="AW875:AW878"/>
    <mergeCell ref="AX875:AX878"/>
    <mergeCell ref="AQ871:AQ874"/>
    <mergeCell ref="AR871:AR874"/>
    <mergeCell ref="AS871:AS874"/>
    <mergeCell ref="AT871:AT874"/>
    <mergeCell ref="AU871:AU874"/>
    <mergeCell ref="AV871:AV874"/>
    <mergeCell ref="AW890:AW893"/>
    <mergeCell ref="AX890:AX893"/>
    <mergeCell ref="AN860:AN863"/>
    <mergeCell ref="AO860:AO863"/>
    <mergeCell ref="AP860:AP863"/>
    <mergeCell ref="AN856:AN859"/>
    <mergeCell ref="AQ845:AQ848"/>
    <mergeCell ref="AR845:AR848"/>
    <mergeCell ref="V864:W864"/>
    <mergeCell ref="X864:Y864"/>
    <mergeCell ref="Z864:AA864"/>
    <mergeCell ref="AB864:AC864"/>
    <mergeCell ref="AL860:AL863"/>
    <mergeCell ref="AM860:AM863"/>
    <mergeCell ref="AJ860:AJ863"/>
    <mergeCell ref="AK860:AK863"/>
    <mergeCell ref="AW856:AW859"/>
    <mergeCell ref="AX856:AX859"/>
    <mergeCell ref="AQ860:AQ863"/>
    <mergeCell ref="AR860:AR863"/>
    <mergeCell ref="AS860:AS863"/>
    <mergeCell ref="AT860:AT863"/>
    <mergeCell ref="AU860:AU863"/>
    <mergeCell ref="AV860:AV863"/>
    <mergeCell ref="AW860:AW863"/>
    <mergeCell ref="AX860:AX863"/>
    <mergeCell ref="AQ856:AQ859"/>
    <mergeCell ref="AR856:AR859"/>
    <mergeCell ref="AS856:AS859"/>
    <mergeCell ref="AT856:AT859"/>
    <mergeCell ref="AU856:AU859"/>
    <mergeCell ref="AV856:AV859"/>
    <mergeCell ref="AW837:AW840"/>
    <mergeCell ref="AX837:AX840"/>
    <mergeCell ref="AQ841:AQ844"/>
    <mergeCell ref="AR841:AR844"/>
    <mergeCell ref="AS841:AS844"/>
    <mergeCell ref="AT841:AT844"/>
    <mergeCell ref="AU841:AU844"/>
    <mergeCell ref="AV841:AV844"/>
    <mergeCell ref="AW841:AW844"/>
    <mergeCell ref="AX841:AX844"/>
    <mergeCell ref="AQ837:AQ840"/>
    <mergeCell ref="AR837:AR840"/>
    <mergeCell ref="AS837:AS840"/>
    <mergeCell ref="AT837:AT840"/>
    <mergeCell ref="AU837:AU840"/>
    <mergeCell ref="AV837:AV840"/>
    <mergeCell ref="AS852:AS855"/>
    <mergeCell ref="AT852:AT855"/>
    <mergeCell ref="AU852:AU855"/>
    <mergeCell ref="AV852:AV855"/>
    <mergeCell ref="AW852:AW855"/>
    <mergeCell ref="AX852:AX855"/>
    <mergeCell ref="AQ852:AQ855"/>
    <mergeCell ref="AR852:AR855"/>
    <mergeCell ref="AS845:AS848"/>
    <mergeCell ref="AT845:AT848"/>
    <mergeCell ref="AU845:AU848"/>
    <mergeCell ref="AV845:AV848"/>
    <mergeCell ref="AW845:AW848"/>
    <mergeCell ref="AX845:AX848"/>
    <mergeCell ref="AQ807:AQ810"/>
    <mergeCell ref="AR807:AR810"/>
    <mergeCell ref="AS807:AS810"/>
    <mergeCell ref="AT807:AT810"/>
    <mergeCell ref="AU807:AU810"/>
    <mergeCell ref="AV807:AV810"/>
    <mergeCell ref="AS830:AS833"/>
    <mergeCell ref="AT830:AT833"/>
    <mergeCell ref="AU830:AU833"/>
    <mergeCell ref="AV830:AV833"/>
    <mergeCell ref="AW830:AW833"/>
    <mergeCell ref="AX830:AX833"/>
    <mergeCell ref="AS826:AS829"/>
    <mergeCell ref="AT826:AT829"/>
    <mergeCell ref="AU826:AU829"/>
    <mergeCell ref="AV826:AV829"/>
    <mergeCell ref="AW826:AW829"/>
    <mergeCell ref="AX826:AX829"/>
    <mergeCell ref="AS822:AS825"/>
    <mergeCell ref="AT822:AT825"/>
    <mergeCell ref="AU822:AU825"/>
    <mergeCell ref="AV822:AV825"/>
    <mergeCell ref="AW822:AW825"/>
    <mergeCell ref="AX822:AX825"/>
    <mergeCell ref="AQ822:AQ825"/>
    <mergeCell ref="AR822:AR825"/>
    <mergeCell ref="AQ826:AQ829"/>
    <mergeCell ref="AR826:AR829"/>
    <mergeCell ref="AQ830:AQ833"/>
    <mergeCell ref="AR830:AR833"/>
    <mergeCell ref="AQ800:AQ803"/>
    <mergeCell ref="AR800:AR803"/>
    <mergeCell ref="AS800:AS803"/>
    <mergeCell ref="AT800:AT803"/>
    <mergeCell ref="AU800:AU803"/>
    <mergeCell ref="AV800:AV803"/>
    <mergeCell ref="AW815:AW818"/>
    <mergeCell ref="AX815:AX818"/>
    <mergeCell ref="AQ796:AQ799"/>
    <mergeCell ref="AR796:AR799"/>
    <mergeCell ref="AS796:AS799"/>
    <mergeCell ref="AT796:AT799"/>
    <mergeCell ref="AU796:AU799"/>
    <mergeCell ref="AV796:AV799"/>
    <mergeCell ref="AW796:AW799"/>
    <mergeCell ref="AX796:AX799"/>
    <mergeCell ref="AQ815:AQ818"/>
    <mergeCell ref="AR815:AR818"/>
    <mergeCell ref="AS815:AS818"/>
    <mergeCell ref="AT815:AT818"/>
    <mergeCell ref="AU815:AU818"/>
    <mergeCell ref="AV815:AV818"/>
    <mergeCell ref="AW807:AW810"/>
    <mergeCell ref="AX807:AX810"/>
    <mergeCell ref="AQ811:AQ814"/>
    <mergeCell ref="AR811:AR814"/>
    <mergeCell ref="AS811:AS814"/>
    <mergeCell ref="AT811:AT814"/>
    <mergeCell ref="AU811:AU814"/>
    <mergeCell ref="AV811:AV814"/>
    <mergeCell ref="AW811:AW814"/>
    <mergeCell ref="AX811:AX814"/>
    <mergeCell ref="V789:W789"/>
    <mergeCell ref="X789:Y789"/>
    <mergeCell ref="Z789:AA789"/>
    <mergeCell ref="AB789:AC789"/>
    <mergeCell ref="AF785:AF788"/>
    <mergeCell ref="AN796:AN799"/>
    <mergeCell ref="AO796:AO799"/>
    <mergeCell ref="AP796:AP799"/>
    <mergeCell ref="AQ785:AQ788"/>
    <mergeCell ref="AR785:AR788"/>
    <mergeCell ref="AS785:AS788"/>
    <mergeCell ref="AQ792:AQ795"/>
    <mergeCell ref="AR792:AR795"/>
    <mergeCell ref="AS792:AS795"/>
    <mergeCell ref="AO792:AO795"/>
    <mergeCell ref="AW800:AW803"/>
    <mergeCell ref="AX800:AX803"/>
    <mergeCell ref="AG785:AG788"/>
    <mergeCell ref="AJ785:AJ788"/>
    <mergeCell ref="AK785:AK788"/>
    <mergeCell ref="AL785:AL788"/>
    <mergeCell ref="AM792:AM795"/>
    <mergeCell ref="AN792:AN795"/>
    <mergeCell ref="AM785:AM788"/>
    <mergeCell ref="AN785:AN788"/>
    <mergeCell ref="AJ792:AJ795"/>
    <mergeCell ref="AK792:AK795"/>
    <mergeCell ref="AT792:AT795"/>
    <mergeCell ref="AU792:AU795"/>
    <mergeCell ref="AV792:AV795"/>
    <mergeCell ref="AW792:AW795"/>
    <mergeCell ref="AX792:AX795"/>
    <mergeCell ref="AP785:AP788"/>
    <mergeCell ref="AP792:AP795"/>
    <mergeCell ref="AT785:AT788"/>
    <mergeCell ref="AU785:AU788"/>
    <mergeCell ref="AV785:AV788"/>
    <mergeCell ref="AW785:AW788"/>
    <mergeCell ref="AX785:AX788"/>
    <mergeCell ref="AX762:AX765"/>
    <mergeCell ref="AO777:AO780"/>
    <mergeCell ref="AP777:AP780"/>
    <mergeCell ref="AO781:AO784"/>
    <mergeCell ref="AP781:AP784"/>
    <mergeCell ref="AQ762:AQ765"/>
    <mergeCell ref="AR762:AR765"/>
    <mergeCell ref="AQ766:AQ769"/>
    <mergeCell ref="AR766:AR769"/>
    <mergeCell ref="AQ770:AQ773"/>
    <mergeCell ref="AR770:AR773"/>
    <mergeCell ref="AW777:AW780"/>
    <mergeCell ref="AX777:AX780"/>
    <mergeCell ref="AQ781:AQ784"/>
    <mergeCell ref="AR781:AR784"/>
    <mergeCell ref="AS781:AS784"/>
    <mergeCell ref="AT781:AT784"/>
    <mergeCell ref="AU781:AU784"/>
    <mergeCell ref="AV781:AV784"/>
    <mergeCell ref="AW781:AW784"/>
    <mergeCell ref="AX781:AX784"/>
    <mergeCell ref="AQ777:AQ780"/>
    <mergeCell ref="AR777:AR780"/>
    <mergeCell ref="AS777:AS780"/>
    <mergeCell ref="AT777:AT780"/>
    <mergeCell ref="AU777:AU780"/>
    <mergeCell ref="AV777:AV780"/>
    <mergeCell ref="AX747:AX750"/>
    <mergeCell ref="AQ751:AQ754"/>
    <mergeCell ref="AR751:AR754"/>
    <mergeCell ref="AS751:AS754"/>
    <mergeCell ref="AT751:AT754"/>
    <mergeCell ref="AU751:AU754"/>
    <mergeCell ref="AV751:AV754"/>
    <mergeCell ref="AW751:AW754"/>
    <mergeCell ref="AX751:AX754"/>
    <mergeCell ref="AQ747:AQ750"/>
    <mergeCell ref="AR747:AR750"/>
    <mergeCell ref="AS747:AS750"/>
    <mergeCell ref="AT747:AT750"/>
    <mergeCell ref="AU747:AU750"/>
    <mergeCell ref="AV747:AV750"/>
    <mergeCell ref="AS770:AS773"/>
    <mergeCell ref="AT770:AT773"/>
    <mergeCell ref="AU770:AU773"/>
    <mergeCell ref="AV770:AV773"/>
    <mergeCell ref="AW770:AW773"/>
    <mergeCell ref="AX770:AX773"/>
    <mergeCell ref="AS766:AS769"/>
    <mergeCell ref="AT766:AT769"/>
    <mergeCell ref="AU766:AU769"/>
    <mergeCell ref="AV766:AV769"/>
    <mergeCell ref="AW766:AW769"/>
    <mergeCell ref="AX766:AX769"/>
    <mergeCell ref="AS762:AS765"/>
    <mergeCell ref="AT762:AT765"/>
    <mergeCell ref="AU762:AU765"/>
    <mergeCell ref="AV762:AV765"/>
    <mergeCell ref="AW762:AW765"/>
    <mergeCell ref="AO725:AO728"/>
    <mergeCell ref="AP725:AP728"/>
    <mergeCell ref="AM725:AM728"/>
    <mergeCell ref="AW740:AW743"/>
    <mergeCell ref="AX740:AX743"/>
    <mergeCell ref="V744:W744"/>
    <mergeCell ref="X744:Y744"/>
    <mergeCell ref="Z744:AA744"/>
    <mergeCell ref="AB744:AC744"/>
    <mergeCell ref="AQ740:AQ743"/>
    <mergeCell ref="AR740:AR743"/>
    <mergeCell ref="AS740:AS743"/>
    <mergeCell ref="AT740:AT743"/>
    <mergeCell ref="AU740:AU743"/>
    <mergeCell ref="AV740:AV743"/>
    <mergeCell ref="AW755:AW758"/>
    <mergeCell ref="AX755:AX758"/>
    <mergeCell ref="AQ736:AQ739"/>
    <mergeCell ref="AR736:AR739"/>
    <mergeCell ref="AS736:AS739"/>
    <mergeCell ref="AT736:AT739"/>
    <mergeCell ref="AU736:AU739"/>
    <mergeCell ref="AV736:AV739"/>
    <mergeCell ref="AW736:AW739"/>
    <mergeCell ref="AX736:AX739"/>
    <mergeCell ref="AQ755:AQ758"/>
    <mergeCell ref="AR755:AR758"/>
    <mergeCell ref="AS755:AS758"/>
    <mergeCell ref="AT755:AT758"/>
    <mergeCell ref="AU755:AU758"/>
    <mergeCell ref="AV755:AV758"/>
    <mergeCell ref="AW747:AW750"/>
    <mergeCell ref="AW717:AW720"/>
    <mergeCell ref="AX717:AX720"/>
    <mergeCell ref="AQ721:AQ724"/>
    <mergeCell ref="AR721:AR724"/>
    <mergeCell ref="AS721:AS724"/>
    <mergeCell ref="AT721:AT724"/>
    <mergeCell ref="AU721:AU724"/>
    <mergeCell ref="AV721:AV724"/>
    <mergeCell ref="AW721:AW724"/>
    <mergeCell ref="AX721:AX724"/>
    <mergeCell ref="AQ717:AQ720"/>
    <mergeCell ref="AR717:AR720"/>
    <mergeCell ref="AS717:AS720"/>
    <mergeCell ref="AT717:AT720"/>
    <mergeCell ref="AU717:AU720"/>
    <mergeCell ref="AV717:AV720"/>
    <mergeCell ref="AS732:AS735"/>
    <mergeCell ref="AT732:AT735"/>
    <mergeCell ref="AU732:AU735"/>
    <mergeCell ref="AV732:AV735"/>
    <mergeCell ref="AW732:AW735"/>
    <mergeCell ref="AX732:AX735"/>
    <mergeCell ref="AQ732:AQ735"/>
    <mergeCell ref="AR732:AR735"/>
    <mergeCell ref="AS725:AS728"/>
    <mergeCell ref="AT725:AT728"/>
    <mergeCell ref="AU725:AU728"/>
    <mergeCell ref="AV725:AV728"/>
    <mergeCell ref="AW725:AW728"/>
    <mergeCell ref="AX725:AX728"/>
    <mergeCell ref="AQ725:AQ728"/>
    <mergeCell ref="AR725:AR728"/>
    <mergeCell ref="AW706:AW709"/>
    <mergeCell ref="AX706:AX709"/>
    <mergeCell ref="AQ710:AQ713"/>
    <mergeCell ref="AR710:AR713"/>
    <mergeCell ref="AS710:AS713"/>
    <mergeCell ref="AT710:AT713"/>
    <mergeCell ref="AU710:AU713"/>
    <mergeCell ref="AV710:AV713"/>
    <mergeCell ref="AW710:AW713"/>
    <mergeCell ref="AX710:AX713"/>
    <mergeCell ref="AU702:AU705"/>
    <mergeCell ref="AV702:AV705"/>
    <mergeCell ref="AW702:AW705"/>
    <mergeCell ref="AX702:AX705"/>
    <mergeCell ref="AQ706:AQ709"/>
    <mergeCell ref="AR706:AR709"/>
    <mergeCell ref="AS706:AS709"/>
    <mergeCell ref="AT706:AT709"/>
    <mergeCell ref="AU706:AU709"/>
    <mergeCell ref="AV706:AV709"/>
    <mergeCell ref="AQ702:AQ705"/>
    <mergeCell ref="AR702:AR705"/>
    <mergeCell ref="AS702:AS705"/>
    <mergeCell ref="AT702:AT705"/>
    <mergeCell ref="AO695:AO698"/>
    <mergeCell ref="AP695:AP698"/>
    <mergeCell ref="AQ687:AQ690"/>
    <mergeCell ref="AW695:AW698"/>
    <mergeCell ref="AX695:AX698"/>
    <mergeCell ref="V699:W699"/>
    <mergeCell ref="X699:Y699"/>
    <mergeCell ref="Z699:AA699"/>
    <mergeCell ref="AB699:AC699"/>
    <mergeCell ref="AF695:AF698"/>
    <mergeCell ref="AG695:AG698"/>
    <mergeCell ref="AJ695:AJ698"/>
    <mergeCell ref="AK695:AK698"/>
    <mergeCell ref="AQ695:AQ698"/>
    <mergeCell ref="AR695:AR698"/>
    <mergeCell ref="AS695:AS698"/>
    <mergeCell ref="AT695:AT698"/>
    <mergeCell ref="AU695:AU698"/>
    <mergeCell ref="AV695:AV698"/>
    <mergeCell ref="AW691:AW694"/>
    <mergeCell ref="AX691:AX694"/>
    <mergeCell ref="AM691:AM694"/>
    <mergeCell ref="AN691:AN694"/>
    <mergeCell ref="AO691:AO694"/>
    <mergeCell ref="AP691:AP694"/>
    <mergeCell ref="AX687:AX690"/>
    <mergeCell ref="AG687:AG690"/>
    <mergeCell ref="AO687:AO690"/>
    <mergeCell ref="AP687:AP690"/>
    <mergeCell ref="AQ691:AQ694"/>
    <mergeCell ref="AR691:AR694"/>
    <mergeCell ref="AS691:AS694"/>
    <mergeCell ref="AT691:AT694"/>
    <mergeCell ref="AU691:AU694"/>
    <mergeCell ref="AV691:AV694"/>
    <mergeCell ref="AR687:AR690"/>
    <mergeCell ref="AS687:AS690"/>
    <mergeCell ref="AT687:AT690"/>
    <mergeCell ref="AU687:AU690"/>
    <mergeCell ref="AV687:AV690"/>
    <mergeCell ref="AW687:AW690"/>
    <mergeCell ref="AQ676:AQ679"/>
    <mergeCell ref="AR676:AR679"/>
    <mergeCell ref="AS676:AS679"/>
    <mergeCell ref="AT676:AT679"/>
    <mergeCell ref="AU676:AU679"/>
    <mergeCell ref="AV676:AV679"/>
    <mergeCell ref="AW676:AW679"/>
    <mergeCell ref="AX676:AX679"/>
    <mergeCell ref="AJ687:AJ690"/>
    <mergeCell ref="AK687:AK690"/>
    <mergeCell ref="AL687:AL690"/>
    <mergeCell ref="AM687:AM690"/>
    <mergeCell ref="AN687:AN690"/>
    <mergeCell ref="AQ672:AQ675"/>
    <mergeCell ref="AQ680:AQ683"/>
    <mergeCell ref="AN676:AN679"/>
    <mergeCell ref="AO676:AO679"/>
    <mergeCell ref="AP676:AP679"/>
    <mergeCell ref="AX661:AX664"/>
    <mergeCell ref="AQ665:AQ668"/>
    <mergeCell ref="AR665:AR668"/>
    <mergeCell ref="AS665:AS668"/>
    <mergeCell ref="AT665:AT668"/>
    <mergeCell ref="AU665:AU668"/>
    <mergeCell ref="AV665:AV668"/>
    <mergeCell ref="AW665:AW668"/>
    <mergeCell ref="AX665:AX668"/>
    <mergeCell ref="AR661:AR664"/>
    <mergeCell ref="AS661:AS664"/>
    <mergeCell ref="AT661:AT664"/>
    <mergeCell ref="AU661:AU664"/>
    <mergeCell ref="AV661:AV664"/>
    <mergeCell ref="AW661:AW664"/>
    <mergeCell ref="AX680:AX683"/>
    <mergeCell ref="AQ657:AQ660"/>
    <mergeCell ref="AR657:AR660"/>
    <mergeCell ref="AS657:AS660"/>
    <mergeCell ref="AT657:AT660"/>
    <mergeCell ref="AU657:AU660"/>
    <mergeCell ref="AV657:AV660"/>
    <mergeCell ref="AW657:AW660"/>
    <mergeCell ref="AX657:AX660"/>
    <mergeCell ref="AQ661:AQ664"/>
    <mergeCell ref="AR680:AR683"/>
    <mergeCell ref="AS680:AS683"/>
    <mergeCell ref="AT680:AT683"/>
    <mergeCell ref="AU680:AU683"/>
    <mergeCell ref="AV680:AV683"/>
    <mergeCell ref="AW680:AW683"/>
    <mergeCell ref="AX672:AX675"/>
    <mergeCell ref="Z654:AA654"/>
    <mergeCell ref="AB654:AC654"/>
    <mergeCell ref="AN665:AN668"/>
    <mergeCell ref="AO665:AO668"/>
    <mergeCell ref="AR672:AR675"/>
    <mergeCell ref="AS672:AS675"/>
    <mergeCell ref="AT672:AT675"/>
    <mergeCell ref="AU672:AU675"/>
    <mergeCell ref="AV672:AV675"/>
    <mergeCell ref="AW672:AW675"/>
    <mergeCell ref="AN646:AN649"/>
    <mergeCell ref="AO646:AO649"/>
    <mergeCell ref="AJ646:AJ649"/>
    <mergeCell ref="AK646:AK649"/>
    <mergeCell ref="AL646:AL649"/>
    <mergeCell ref="AM646:AM649"/>
    <mergeCell ref="AW646:AW649"/>
    <mergeCell ref="AX646:AX649"/>
    <mergeCell ref="AQ650:AQ653"/>
    <mergeCell ref="AR650:AR653"/>
    <mergeCell ref="AS650:AS653"/>
    <mergeCell ref="AT650:AT653"/>
    <mergeCell ref="AU650:AU653"/>
    <mergeCell ref="AV650:AV653"/>
    <mergeCell ref="AW650:AW653"/>
    <mergeCell ref="AX650:AX653"/>
    <mergeCell ref="AQ646:AQ649"/>
    <mergeCell ref="AR646:AR649"/>
    <mergeCell ref="AS646:AS649"/>
    <mergeCell ref="AT646:AT649"/>
    <mergeCell ref="AU646:AU649"/>
    <mergeCell ref="AV646:AV649"/>
    <mergeCell ref="AK642:AK645"/>
    <mergeCell ref="AL642:AL645"/>
    <mergeCell ref="AM642:AM645"/>
    <mergeCell ref="AN642:AN645"/>
    <mergeCell ref="AO642:AO645"/>
    <mergeCell ref="AP642:AP645"/>
    <mergeCell ref="AW642:AW645"/>
    <mergeCell ref="AX642:AX645"/>
    <mergeCell ref="AP635:AP638"/>
    <mergeCell ref="AM635:AM638"/>
    <mergeCell ref="AN635:AN638"/>
    <mergeCell ref="AO635:AO638"/>
    <mergeCell ref="AQ642:AQ645"/>
    <mergeCell ref="AR642:AR645"/>
    <mergeCell ref="AS642:AS645"/>
    <mergeCell ref="AT642:AT645"/>
    <mergeCell ref="AU642:AU645"/>
    <mergeCell ref="AV642:AV645"/>
    <mergeCell ref="AW635:AW638"/>
    <mergeCell ref="AX635:AX638"/>
    <mergeCell ref="AQ635:AQ638"/>
    <mergeCell ref="AR635:AR638"/>
    <mergeCell ref="AS635:AS638"/>
    <mergeCell ref="AT635:AT638"/>
    <mergeCell ref="AU635:AU638"/>
    <mergeCell ref="AV635:AV638"/>
    <mergeCell ref="AW612:AW615"/>
    <mergeCell ref="AX612:AX615"/>
    <mergeCell ref="AM631:AM634"/>
    <mergeCell ref="AN631:AN634"/>
    <mergeCell ref="AO631:AO634"/>
    <mergeCell ref="AP631:AP634"/>
    <mergeCell ref="AQ612:AQ615"/>
    <mergeCell ref="AR612:AR615"/>
    <mergeCell ref="AQ616:AQ619"/>
    <mergeCell ref="AR616:AR619"/>
    <mergeCell ref="AQ620:AQ623"/>
    <mergeCell ref="AR620:AR623"/>
    <mergeCell ref="AW627:AW630"/>
    <mergeCell ref="AX627:AX630"/>
    <mergeCell ref="AQ631:AQ634"/>
    <mergeCell ref="AR631:AR634"/>
    <mergeCell ref="AS631:AS634"/>
    <mergeCell ref="AT631:AT634"/>
    <mergeCell ref="AU631:AU634"/>
    <mergeCell ref="AV631:AV634"/>
    <mergeCell ref="AW631:AW634"/>
    <mergeCell ref="AX631:AX634"/>
    <mergeCell ref="AQ627:AQ630"/>
    <mergeCell ref="AR627:AR630"/>
    <mergeCell ref="AS627:AS630"/>
    <mergeCell ref="AT627:AT630"/>
    <mergeCell ref="AU627:AU630"/>
    <mergeCell ref="AV627:AV630"/>
    <mergeCell ref="AN620:AN623"/>
    <mergeCell ref="AO620:AO623"/>
    <mergeCell ref="AP620:AP623"/>
    <mergeCell ref="AW601:AW604"/>
    <mergeCell ref="AX601:AX604"/>
    <mergeCell ref="AQ605:AQ608"/>
    <mergeCell ref="AR605:AR608"/>
    <mergeCell ref="AS605:AS608"/>
    <mergeCell ref="AT605:AT608"/>
    <mergeCell ref="AU605:AU608"/>
    <mergeCell ref="AV605:AV608"/>
    <mergeCell ref="AW605:AW608"/>
    <mergeCell ref="AX605:AX608"/>
    <mergeCell ref="AQ601:AQ604"/>
    <mergeCell ref="AR601:AR604"/>
    <mergeCell ref="AS601:AS604"/>
    <mergeCell ref="AT601:AT604"/>
    <mergeCell ref="AU601:AU604"/>
    <mergeCell ref="AV601:AV604"/>
    <mergeCell ref="AS620:AS623"/>
    <mergeCell ref="AT620:AT623"/>
    <mergeCell ref="AU620:AU623"/>
    <mergeCell ref="AV620:AV623"/>
    <mergeCell ref="AW620:AW623"/>
    <mergeCell ref="AX620:AX623"/>
    <mergeCell ref="AS616:AS619"/>
    <mergeCell ref="AT616:AT619"/>
    <mergeCell ref="AU616:AU619"/>
    <mergeCell ref="AV616:AV619"/>
    <mergeCell ref="AW616:AW619"/>
    <mergeCell ref="AX616:AX619"/>
    <mergeCell ref="AS612:AS615"/>
    <mergeCell ref="AT612:AT615"/>
    <mergeCell ref="AU612:AU615"/>
    <mergeCell ref="AV612:AV615"/>
    <mergeCell ref="V594:W594"/>
    <mergeCell ref="X594:Y594"/>
    <mergeCell ref="Z594:AA594"/>
    <mergeCell ref="AB594:AC594"/>
    <mergeCell ref="AQ590:AQ593"/>
    <mergeCell ref="AR590:AR593"/>
    <mergeCell ref="AS590:AS593"/>
    <mergeCell ref="AT590:AT593"/>
    <mergeCell ref="AU590:AU593"/>
    <mergeCell ref="AV590:AV593"/>
    <mergeCell ref="AP605:AP608"/>
    <mergeCell ref="AM601:AM604"/>
    <mergeCell ref="AP601:AP604"/>
    <mergeCell ref="AK601:AK604"/>
    <mergeCell ref="AL601:AL604"/>
    <mergeCell ref="AF601:AF604"/>
    <mergeCell ref="AG601:AG604"/>
    <mergeCell ref="AJ601:AJ604"/>
    <mergeCell ref="AK605:AK608"/>
    <mergeCell ref="AL605:AL608"/>
    <mergeCell ref="AN605:AN608"/>
    <mergeCell ref="AO605:AO608"/>
    <mergeCell ref="AM605:AM608"/>
    <mergeCell ref="AF597:AF600"/>
    <mergeCell ref="AG597:AG600"/>
    <mergeCell ref="AJ597:AJ600"/>
    <mergeCell ref="AK597:AK600"/>
    <mergeCell ref="AL597:AL600"/>
    <mergeCell ref="AN601:AN604"/>
    <mergeCell ref="AO601:AO604"/>
    <mergeCell ref="AP586:AP589"/>
    <mergeCell ref="AP582:AP585"/>
    <mergeCell ref="AF582:AF585"/>
    <mergeCell ref="AG582:AG585"/>
    <mergeCell ref="AW597:AW600"/>
    <mergeCell ref="AX597:AX600"/>
    <mergeCell ref="AM590:AM593"/>
    <mergeCell ref="AN590:AN593"/>
    <mergeCell ref="AO590:AO593"/>
    <mergeCell ref="AP590:AP593"/>
    <mergeCell ref="AP597:AP600"/>
    <mergeCell ref="AM597:AM600"/>
    <mergeCell ref="AN597:AN600"/>
    <mergeCell ref="AO597:AO600"/>
    <mergeCell ref="AQ597:AQ600"/>
    <mergeCell ref="AR597:AR600"/>
    <mergeCell ref="AS597:AS600"/>
    <mergeCell ref="AT597:AT600"/>
    <mergeCell ref="AU597:AU600"/>
    <mergeCell ref="AV597:AV600"/>
    <mergeCell ref="AW590:AW593"/>
    <mergeCell ref="AX590:AX593"/>
    <mergeCell ref="AM582:AM585"/>
    <mergeCell ref="AN582:AN585"/>
    <mergeCell ref="AO582:AO585"/>
    <mergeCell ref="AQ571:AQ574"/>
    <mergeCell ref="AR571:AR574"/>
    <mergeCell ref="AS571:AS574"/>
    <mergeCell ref="AT571:AT574"/>
    <mergeCell ref="AU571:AU574"/>
    <mergeCell ref="AV571:AV574"/>
    <mergeCell ref="AW571:AW574"/>
    <mergeCell ref="AX571:AX574"/>
    <mergeCell ref="AQ567:AQ570"/>
    <mergeCell ref="AR567:AR570"/>
    <mergeCell ref="AS567:AS570"/>
    <mergeCell ref="AT567:AT570"/>
    <mergeCell ref="AU567:AU570"/>
    <mergeCell ref="AV567:AV570"/>
    <mergeCell ref="AX582:AX585"/>
    <mergeCell ref="AQ586:AQ589"/>
    <mergeCell ref="AR586:AR589"/>
    <mergeCell ref="AS586:AS589"/>
    <mergeCell ref="AT586:AT589"/>
    <mergeCell ref="AU586:AU589"/>
    <mergeCell ref="AV586:AV589"/>
    <mergeCell ref="AW586:AW589"/>
    <mergeCell ref="AX586:AX589"/>
    <mergeCell ref="AR582:AR585"/>
    <mergeCell ref="AS582:AS585"/>
    <mergeCell ref="AT582:AT585"/>
    <mergeCell ref="AU582:AU585"/>
    <mergeCell ref="AV582:AV585"/>
    <mergeCell ref="AW582:AW585"/>
    <mergeCell ref="AQ582:AQ585"/>
    <mergeCell ref="AW560:AW563"/>
    <mergeCell ref="AX560:AX563"/>
    <mergeCell ref="V564:W564"/>
    <mergeCell ref="X564:Y564"/>
    <mergeCell ref="Z564:AA564"/>
    <mergeCell ref="AB564:AC564"/>
    <mergeCell ref="AL560:AL563"/>
    <mergeCell ref="AM560:AM563"/>
    <mergeCell ref="AQ560:AQ563"/>
    <mergeCell ref="AR560:AR563"/>
    <mergeCell ref="AS560:AS563"/>
    <mergeCell ref="AT560:AT563"/>
    <mergeCell ref="AU560:AU563"/>
    <mergeCell ref="AV560:AV563"/>
    <mergeCell ref="AW575:AW578"/>
    <mergeCell ref="AX575:AX578"/>
    <mergeCell ref="AQ556:AQ559"/>
    <mergeCell ref="AR556:AR559"/>
    <mergeCell ref="AS556:AS559"/>
    <mergeCell ref="AT556:AT559"/>
    <mergeCell ref="AU556:AU559"/>
    <mergeCell ref="AV556:AV559"/>
    <mergeCell ref="AW556:AW559"/>
    <mergeCell ref="AX556:AX559"/>
    <mergeCell ref="AQ575:AQ578"/>
    <mergeCell ref="AR575:AR578"/>
    <mergeCell ref="AS575:AS578"/>
    <mergeCell ref="AT575:AT578"/>
    <mergeCell ref="AU575:AU578"/>
    <mergeCell ref="AV575:AV578"/>
    <mergeCell ref="AW567:AW570"/>
    <mergeCell ref="AX567:AX570"/>
    <mergeCell ref="AW552:AW555"/>
    <mergeCell ref="AX552:AX555"/>
    <mergeCell ref="AJ552:AJ555"/>
    <mergeCell ref="AK552:AK555"/>
    <mergeCell ref="AL552:AL555"/>
    <mergeCell ref="AJ545:AJ548"/>
    <mergeCell ref="AK545:AK548"/>
    <mergeCell ref="AL545:AL548"/>
    <mergeCell ref="AM545:AM548"/>
    <mergeCell ref="AN545:AN548"/>
    <mergeCell ref="AQ552:AQ555"/>
    <mergeCell ref="AR552:AR555"/>
    <mergeCell ref="AS552:AS555"/>
    <mergeCell ref="AT552:AT555"/>
    <mergeCell ref="AU552:AU555"/>
    <mergeCell ref="AV552:AV555"/>
    <mergeCell ref="AW545:AW548"/>
    <mergeCell ref="AX545:AX548"/>
    <mergeCell ref="AO545:AO548"/>
    <mergeCell ref="AP545:AP548"/>
    <mergeCell ref="AQ545:AQ548"/>
    <mergeCell ref="AR545:AR548"/>
    <mergeCell ref="AS545:AS548"/>
    <mergeCell ref="AT545:AT548"/>
    <mergeCell ref="AU545:AU548"/>
    <mergeCell ref="AV545:AV548"/>
    <mergeCell ref="AW541:AW544"/>
    <mergeCell ref="AX541:AX544"/>
    <mergeCell ref="AP541:AP544"/>
    <mergeCell ref="AF537:AF540"/>
    <mergeCell ref="AG537:AG540"/>
    <mergeCell ref="AJ537:AJ540"/>
    <mergeCell ref="AL541:AL544"/>
    <mergeCell ref="AM541:AM544"/>
    <mergeCell ref="AN541:AN544"/>
    <mergeCell ref="AO541:AO544"/>
    <mergeCell ref="AQ541:AQ544"/>
    <mergeCell ref="AR541:AR544"/>
    <mergeCell ref="AS541:AS544"/>
    <mergeCell ref="AT541:AT544"/>
    <mergeCell ref="AU541:AU544"/>
    <mergeCell ref="AV541:AV544"/>
    <mergeCell ref="AS537:AS540"/>
    <mergeCell ref="AT537:AT540"/>
    <mergeCell ref="AU537:AU540"/>
    <mergeCell ref="AV537:AV540"/>
    <mergeCell ref="AW537:AW540"/>
    <mergeCell ref="AX537:AX540"/>
    <mergeCell ref="AQ537:AQ540"/>
    <mergeCell ref="AR537:AR540"/>
    <mergeCell ref="AM537:AM540"/>
    <mergeCell ref="AN537:AN540"/>
    <mergeCell ref="AO537:AO540"/>
    <mergeCell ref="AP537:AP540"/>
    <mergeCell ref="AW530:AW533"/>
    <mergeCell ref="AX530:AX533"/>
    <mergeCell ref="AQ511:AQ514"/>
    <mergeCell ref="AR511:AR514"/>
    <mergeCell ref="AS511:AS514"/>
    <mergeCell ref="AT511:AT514"/>
    <mergeCell ref="AU511:AU514"/>
    <mergeCell ref="AV511:AV514"/>
    <mergeCell ref="AW511:AW514"/>
    <mergeCell ref="AX511:AX514"/>
    <mergeCell ref="AQ530:AQ533"/>
    <mergeCell ref="AR530:AR533"/>
    <mergeCell ref="AS530:AS533"/>
    <mergeCell ref="AT530:AT533"/>
    <mergeCell ref="AU530:AU533"/>
    <mergeCell ref="AV530:AV533"/>
    <mergeCell ref="AW522:AW525"/>
    <mergeCell ref="AX522:AX525"/>
    <mergeCell ref="AQ526:AQ529"/>
    <mergeCell ref="AR526:AR529"/>
    <mergeCell ref="AS526:AS529"/>
    <mergeCell ref="AT526:AT529"/>
    <mergeCell ref="AU526:AU529"/>
    <mergeCell ref="AV526:AV529"/>
    <mergeCell ref="AW526:AW529"/>
    <mergeCell ref="AX526:AX529"/>
    <mergeCell ref="AQ522:AQ525"/>
    <mergeCell ref="AR522:AR525"/>
    <mergeCell ref="AS522:AS525"/>
    <mergeCell ref="AT522:AT525"/>
    <mergeCell ref="AU522:AU525"/>
    <mergeCell ref="AV522:AV525"/>
    <mergeCell ref="AP511:AP514"/>
    <mergeCell ref="AP515:AP518"/>
    <mergeCell ref="AQ500:AQ503"/>
    <mergeCell ref="AR500:AR503"/>
    <mergeCell ref="AS500:AS503"/>
    <mergeCell ref="AT500:AT503"/>
    <mergeCell ref="AQ507:AQ510"/>
    <mergeCell ref="AR507:AR510"/>
    <mergeCell ref="AS507:AS510"/>
    <mergeCell ref="AT507:AT510"/>
    <mergeCell ref="AW515:AW518"/>
    <mergeCell ref="AX515:AX518"/>
    <mergeCell ref="V519:W519"/>
    <mergeCell ref="X519:Y519"/>
    <mergeCell ref="Z519:AA519"/>
    <mergeCell ref="AB519:AC519"/>
    <mergeCell ref="AG515:AG518"/>
    <mergeCell ref="AJ515:AJ518"/>
    <mergeCell ref="AK515:AK518"/>
    <mergeCell ref="AL515:AL518"/>
    <mergeCell ref="AQ515:AQ518"/>
    <mergeCell ref="AR515:AR518"/>
    <mergeCell ref="AS515:AS518"/>
    <mergeCell ref="AT515:AT518"/>
    <mergeCell ref="AU515:AU518"/>
    <mergeCell ref="AV515:AV518"/>
    <mergeCell ref="AM511:AM514"/>
    <mergeCell ref="AN511:AN514"/>
    <mergeCell ref="AO511:AO514"/>
    <mergeCell ref="AG507:AG510"/>
    <mergeCell ref="AJ507:AJ510"/>
    <mergeCell ref="AK507:AK510"/>
    <mergeCell ref="AV492:AV495"/>
    <mergeCell ref="AW492:AW495"/>
    <mergeCell ref="AX492:AX495"/>
    <mergeCell ref="AG500:AG503"/>
    <mergeCell ref="X489:Y489"/>
    <mergeCell ref="Z489:AA489"/>
    <mergeCell ref="AB489:AC489"/>
    <mergeCell ref="AQ492:AQ495"/>
    <mergeCell ref="AR492:AR495"/>
    <mergeCell ref="AQ496:AQ499"/>
    <mergeCell ref="AR496:AR499"/>
    <mergeCell ref="AM492:AM495"/>
    <mergeCell ref="AN492:AN495"/>
    <mergeCell ref="AU507:AU510"/>
    <mergeCell ref="AV507:AV510"/>
    <mergeCell ref="AW507:AW510"/>
    <mergeCell ref="AX507:AX510"/>
    <mergeCell ref="AJ500:AJ503"/>
    <mergeCell ref="AL507:AL510"/>
    <mergeCell ref="AM507:AM510"/>
    <mergeCell ref="AN507:AN510"/>
    <mergeCell ref="AO507:AO510"/>
    <mergeCell ref="AP507:AP510"/>
    <mergeCell ref="AU500:AU503"/>
    <mergeCell ref="AV500:AV503"/>
    <mergeCell ref="AW500:AW503"/>
    <mergeCell ref="AX500:AX503"/>
    <mergeCell ref="X504:Y504"/>
    <mergeCell ref="Z504:AA504"/>
    <mergeCell ref="AB504:AC504"/>
    <mergeCell ref="AP500:AP503"/>
    <mergeCell ref="AF500:AF503"/>
    <mergeCell ref="AU485:AU488"/>
    <mergeCell ref="AV485:AV488"/>
    <mergeCell ref="AW485:AW488"/>
    <mergeCell ref="AT477:AT480"/>
    <mergeCell ref="AU477:AU480"/>
    <mergeCell ref="AV477:AV480"/>
    <mergeCell ref="AW477:AW480"/>
    <mergeCell ref="AX477:AX480"/>
    <mergeCell ref="AQ481:AQ484"/>
    <mergeCell ref="AR481:AR484"/>
    <mergeCell ref="AS481:AS484"/>
    <mergeCell ref="AT481:AT484"/>
    <mergeCell ref="AU481:AU484"/>
    <mergeCell ref="AP492:AP495"/>
    <mergeCell ref="AP496:AP499"/>
    <mergeCell ref="AM496:AM499"/>
    <mergeCell ref="AQ477:AQ480"/>
    <mergeCell ref="AR477:AR480"/>
    <mergeCell ref="AS477:AS480"/>
    <mergeCell ref="AP485:AP488"/>
    <mergeCell ref="AM485:AM488"/>
    <mergeCell ref="AN485:AN488"/>
    <mergeCell ref="AO485:AO488"/>
    <mergeCell ref="AS496:AS499"/>
    <mergeCell ref="AT496:AT499"/>
    <mergeCell ref="AU496:AU499"/>
    <mergeCell ref="AV496:AV499"/>
    <mergeCell ref="AW496:AW499"/>
    <mergeCell ref="AX496:AX499"/>
    <mergeCell ref="AS492:AS495"/>
    <mergeCell ref="AT492:AT495"/>
    <mergeCell ref="AU492:AU495"/>
    <mergeCell ref="AX466:AX469"/>
    <mergeCell ref="AQ470:AQ473"/>
    <mergeCell ref="AR470:AR473"/>
    <mergeCell ref="AS470:AS473"/>
    <mergeCell ref="AT470:AT473"/>
    <mergeCell ref="AU470:AU473"/>
    <mergeCell ref="AV470:AV473"/>
    <mergeCell ref="AW470:AW473"/>
    <mergeCell ref="AX470:AX473"/>
    <mergeCell ref="AR466:AR469"/>
    <mergeCell ref="AS466:AS469"/>
    <mergeCell ref="AT466:AT469"/>
    <mergeCell ref="AU466:AU469"/>
    <mergeCell ref="AV466:AV469"/>
    <mergeCell ref="AW466:AW469"/>
    <mergeCell ref="AX485:AX488"/>
    <mergeCell ref="AQ462:AQ465"/>
    <mergeCell ref="AR462:AR465"/>
    <mergeCell ref="AS462:AS465"/>
    <mergeCell ref="AT462:AT465"/>
    <mergeCell ref="AU462:AU465"/>
    <mergeCell ref="AV462:AV465"/>
    <mergeCell ref="AW462:AW465"/>
    <mergeCell ref="AX462:AX465"/>
    <mergeCell ref="AQ466:AQ469"/>
    <mergeCell ref="AV481:AV484"/>
    <mergeCell ref="AW481:AW484"/>
    <mergeCell ref="AX481:AX484"/>
    <mergeCell ref="AQ485:AQ488"/>
    <mergeCell ref="AR485:AR488"/>
    <mergeCell ref="AS485:AS488"/>
    <mergeCell ref="AT485:AT488"/>
    <mergeCell ref="AW447:AW450"/>
    <mergeCell ref="AX447:AX450"/>
    <mergeCell ref="AQ451:AQ454"/>
    <mergeCell ref="AR451:AR454"/>
    <mergeCell ref="AS451:AS454"/>
    <mergeCell ref="AT451:AT454"/>
    <mergeCell ref="AU451:AU454"/>
    <mergeCell ref="AV451:AV454"/>
    <mergeCell ref="AW451:AW454"/>
    <mergeCell ref="AX451:AX454"/>
    <mergeCell ref="AQ447:AQ450"/>
    <mergeCell ref="AR447:AR450"/>
    <mergeCell ref="AS447:AS450"/>
    <mergeCell ref="AT447:AT450"/>
    <mergeCell ref="AU447:AU450"/>
    <mergeCell ref="AV447:AV450"/>
    <mergeCell ref="AW436:AW439"/>
    <mergeCell ref="AX436:AX439"/>
    <mergeCell ref="AQ440:AQ443"/>
    <mergeCell ref="AR440:AR443"/>
    <mergeCell ref="AS440:AS443"/>
    <mergeCell ref="AT440:AT443"/>
    <mergeCell ref="AU440:AU443"/>
    <mergeCell ref="AV440:AV443"/>
    <mergeCell ref="AW440:AW443"/>
    <mergeCell ref="AX440:AX443"/>
    <mergeCell ref="AQ436:AQ439"/>
    <mergeCell ref="AR436:AR439"/>
    <mergeCell ref="AS436:AS439"/>
    <mergeCell ref="AT436:AT439"/>
    <mergeCell ref="AU436:AU439"/>
    <mergeCell ref="AV436:AV439"/>
    <mergeCell ref="AW455:AW458"/>
    <mergeCell ref="AX455:AX458"/>
    <mergeCell ref="AW425:AW428"/>
    <mergeCell ref="AX425:AX428"/>
    <mergeCell ref="AQ432:AQ435"/>
    <mergeCell ref="AR432:AR435"/>
    <mergeCell ref="AS432:AS435"/>
    <mergeCell ref="AT432:AT435"/>
    <mergeCell ref="AU432:AU435"/>
    <mergeCell ref="AV432:AV435"/>
    <mergeCell ref="AW432:AW435"/>
    <mergeCell ref="AX432:AX435"/>
    <mergeCell ref="AQ455:AQ458"/>
    <mergeCell ref="AR455:AR458"/>
    <mergeCell ref="AS455:AS458"/>
    <mergeCell ref="AT455:AT458"/>
    <mergeCell ref="AU455:AU458"/>
    <mergeCell ref="AV455:AV458"/>
    <mergeCell ref="AQ406:AQ409"/>
    <mergeCell ref="AR406:AR409"/>
    <mergeCell ref="AS406:AS409"/>
    <mergeCell ref="AT406:AT409"/>
    <mergeCell ref="AU406:AU409"/>
    <mergeCell ref="AV406:AV409"/>
    <mergeCell ref="AW406:AW409"/>
    <mergeCell ref="AX406:AX409"/>
    <mergeCell ref="AQ425:AQ428"/>
    <mergeCell ref="AR425:AR428"/>
    <mergeCell ref="AS425:AS428"/>
    <mergeCell ref="AT425:AT428"/>
    <mergeCell ref="AU425:AU428"/>
    <mergeCell ref="AV425:AV428"/>
    <mergeCell ref="AW417:AW420"/>
    <mergeCell ref="AX417:AX420"/>
    <mergeCell ref="AQ421:AQ424"/>
    <mergeCell ref="AR421:AR424"/>
    <mergeCell ref="AS421:AS424"/>
    <mergeCell ref="AT421:AT424"/>
    <mergeCell ref="AU421:AU424"/>
    <mergeCell ref="AV421:AV424"/>
    <mergeCell ref="AW421:AW424"/>
    <mergeCell ref="AX421:AX424"/>
    <mergeCell ref="AQ417:AQ420"/>
    <mergeCell ref="AR417:AR420"/>
    <mergeCell ref="AS417:AS420"/>
    <mergeCell ref="AT417:AT420"/>
    <mergeCell ref="AU417:AU420"/>
    <mergeCell ref="AV417:AV420"/>
    <mergeCell ref="AW410:AW413"/>
    <mergeCell ref="AX410:AX413"/>
    <mergeCell ref="V414:W414"/>
    <mergeCell ref="X414:Y414"/>
    <mergeCell ref="Z414:AA414"/>
    <mergeCell ref="AB414:AC414"/>
    <mergeCell ref="AF410:AF413"/>
    <mergeCell ref="AG410:AG413"/>
    <mergeCell ref="AJ410:AJ413"/>
    <mergeCell ref="AK410:AK413"/>
    <mergeCell ref="AQ410:AQ413"/>
    <mergeCell ref="AR410:AR413"/>
    <mergeCell ref="AS410:AS413"/>
    <mergeCell ref="AT410:AT413"/>
    <mergeCell ref="AU410:AU413"/>
    <mergeCell ref="AV410:AV413"/>
    <mergeCell ref="AL410:AL413"/>
    <mergeCell ref="AM410:AM413"/>
    <mergeCell ref="AV402:AV405"/>
    <mergeCell ref="AW402:AW405"/>
    <mergeCell ref="AX402:AX405"/>
    <mergeCell ref="AF402:AF405"/>
    <mergeCell ref="AG402:AG405"/>
    <mergeCell ref="AJ402:AJ405"/>
    <mergeCell ref="AL402:AL405"/>
    <mergeCell ref="AX395:AX398"/>
    <mergeCell ref="V399:W399"/>
    <mergeCell ref="X399:Y399"/>
    <mergeCell ref="Z399:AA399"/>
    <mergeCell ref="AB399:AC399"/>
    <mergeCell ref="AQ402:AQ405"/>
    <mergeCell ref="AR402:AR405"/>
    <mergeCell ref="AS402:AS405"/>
    <mergeCell ref="AT402:AT405"/>
    <mergeCell ref="AU402:AU405"/>
    <mergeCell ref="AR395:AR398"/>
    <mergeCell ref="AS395:AS398"/>
    <mergeCell ref="AT395:AT398"/>
    <mergeCell ref="AU395:AU398"/>
    <mergeCell ref="AV395:AV398"/>
    <mergeCell ref="AW395:AW398"/>
    <mergeCell ref="AQ395:AQ398"/>
    <mergeCell ref="AF395:AF398"/>
    <mergeCell ref="AG395:AG398"/>
    <mergeCell ref="AP395:AP398"/>
    <mergeCell ref="AQ372:AQ375"/>
    <mergeCell ref="AR372:AR375"/>
    <mergeCell ref="AS372:AS375"/>
    <mergeCell ref="AT372:AT375"/>
    <mergeCell ref="AU372:AU375"/>
    <mergeCell ref="AV372:AV375"/>
    <mergeCell ref="AP387:AP390"/>
    <mergeCell ref="AJ387:AJ390"/>
    <mergeCell ref="AK387:AK390"/>
    <mergeCell ref="AL387:AL390"/>
    <mergeCell ref="AW387:AW390"/>
    <mergeCell ref="AX387:AX390"/>
    <mergeCell ref="AQ391:AQ394"/>
    <mergeCell ref="AR391:AR394"/>
    <mergeCell ref="AS391:AS394"/>
    <mergeCell ref="AT391:AT394"/>
    <mergeCell ref="AU391:AU394"/>
    <mergeCell ref="AV391:AV394"/>
    <mergeCell ref="AW391:AW394"/>
    <mergeCell ref="AX391:AX394"/>
    <mergeCell ref="AQ387:AQ390"/>
    <mergeCell ref="AR387:AR390"/>
    <mergeCell ref="AS387:AS390"/>
    <mergeCell ref="AT387:AT390"/>
    <mergeCell ref="AU387:AU390"/>
    <mergeCell ref="AV387:AV390"/>
    <mergeCell ref="AM391:AM394"/>
    <mergeCell ref="AK391:AK394"/>
    <mergeCell ref="AL391:AL394"/>
    <mergeCell ref="AN391:AN394"/>
    <mergeCell ref="AO391:AO394"/>
    <mergeCell ref="AP391:AP394"/>
    <mergeCell ref="AX350:AX353"/>
    <mergeCell ref="V354:W354"/>
    <mergeCell ref="X354:Y354"/>
    <mergeCell ref="Z354:AA354"/>
    <mergeCell ref="AB354:AC354"/>
    <mergeCell ref="AQ357:AQ360"/>
    <mergeCell ref="AW380:AW383"/>
    <mergeCell ref="AX380:AX383"/>
    <mergeCell ref="AQ361:AQ364"/>
    <mergeCell ref="AR361:AR364"/>
    <mergeCell ref="AS361:AS364"/>
    <mergeCell ref="AT361:AT364"/>
    <mergeCell ref="AU361:AU364"/>
    <mergeCell ref="AV361:AV364"/>
    <mergeCell ref="AW361:AW364"/>
    <mergeCell ref="AX361:AX364"/>
    <mergeCell ref="AQ380:AQ383"/>
    <mergeCell ref="AR380:AR383"/>
    <mergeCell ref="AS380:AS383"/>
    <mergeCell ref="AT380:AT383"/>
    <mergeCell ref="AU380:AU383"/>
    <mergeCell ref="AV380:AV383"/>
    <mergeCell ref="AW372:AW375"/>
    <mergeCell ref="AX372:AX375"/>
    <mergeCell ref="AQ376:AQ379"/>
    <mergeCell ref="AR376:AR379"/>
    <mergeCell ref="AS376:AS379"/>
    <mergeCell ref="AT376:AT379"/>
    <mergeCell ref="AU376:AU379"/>
    <mergeCell ref="AV376:AV379"/>
    <mergeCell ref="AW376:AW379"/>
    <mergeCell ref="AX376:AX379"/>
    <mergeCell ref="AW365:AW368"/>
    <mergeCell ref="AX365:AX368"/>
    <mergeCell ref="V369:W369"/>
    <mergeCell ref="X369:Y369"/>
    <mergeCell ref="Z369:AA369"/>
    <mergeCell ref="AB369:AC369"/>
    <mergeCell ref="AO365:AO368"/>
    <mergeCell ref="AL365:AL368"/>
    <mergeCell ref="AQ365:AQ368"/>
    <mergeCell ref="AR365:AR368"/>
    <mergeCell ref="AS365:AS368"/>
    <mergeCell ref="AT365:AT368"/>
    <mergeCell ref="AU365:AU368"/>
    <mergeCell ref="AV365:AV368"/>
    <mergeCell ref="AV357:AV360"/>
    <mergeCell ref="AW357:AW360"/>
    <mergeCell ref="AX357:AX360"/>
    <mergeCell ref="AP357:AP360"/>
    <mergeCell ref="AO357:AO360"/>
    <mergeCell ref="AR357:AR360"/>
    <mergeCell ref="AS357:AS360"/>
    <mergeCell ref="AT357:AT360"/>
    <mergeCell ref="AU357:AU360"/>
    <mergeCell ref="AR350:AR353"/>
    <mergeCell ref="AS350:AS353"/>
    <mergeCell ref="AT350:AT353"/>
    <mergeCell ref="AU350:AU353"/>
    <mergeCell ref="AV350:AV353"/>
    <mergeCell ref="AW350:AW353"/>
    <mergeCell ref="AQ350:AQ353"/>
    <mergeCell ref="AP346:AP349"/>
    <mergeCell ref="AQ327:AQ330"/>
    <mergeCell ref="AQ335:AQ338"/>
    <mergeCell ref="AM331:AM334"/>
    <mergeCell ref="AN331:AN334"/>
    <mergeCell ref="AO331:AO334"/>
    <mergeCell ref="AW342:AW345"/>
    <mergeCell ref="AQ331:AQ334"/>
    <mergeCell ref="AR331:AR334"/>
    <mergeCell ref="AS331:AS334"/>
    <mergeCell ref="AT331:AT334"/>
    <mergeCell ref="AU331:AU334"/>
    <mergeCell ref="AV331:AV334"/>
    <mergeCell ref="AW331:AW334"/>
    <mergeCell ref="AP331:AP334"/>
    <mergeCell ref="AO346:AO349"/>
    <mergeCell ref="AM350:AM353"/>
    <mergeCell ref="AN350:AN353"/>
    <mergeCell ref="AO350:AO353"/>
    <mergeCell ref="AP350:AP353"/>
    <mergeCell ref="AX342:AX345"/>
    <mergeCell ref="AQ346:AQ349"/>
    <mergeCell ref="AR346:AR349"/>
    <mergeCell ref="AS346:AS349"/>
    <mergeCell ref="AT346:AT349"/>
    <mergeCell ref="AU346:AU349"/>
    <mergeCell ref="AV346:AV349"/>
    <mergeCell ref="AW346:AW349"/>
    <mergeCell ref="AX346:AX349"/>
    <mergeCell ref="AQ342:AQ345"/>
    <mergeCell ref="AR342:AR345"/>
    <mergeCell ref="AS342:AS345"/>
    <mergeCell ref="AT342:AT345"/>
    <mergeCell ref="AU342:AU345"/>
    <mergeCell ref="AV342:AV345"/>
    <mergeCell ref="AX335:AX338"/>
    <mergeCell ref="AQ316:AQ319"/>
    <mergeCell ref="AR316:AR319"/>
    <mergeCell ref="AS316:AS319"/>
    <mergeCell ref="AT316:AT319"/>
    <mergeCell ref="AU316:AU319"/>
    <mergeCell ref="AV316:AV319"/>
    <mergeCell ref="AW316:AW319"/>
    <mergeCell ref="AX316:AX319"/>
    <mergeCell ref="AQ320:AQ323"/>
    <mergeCell ref="AR335:AR338"/>
    <mergeCell ref="AS335:AS338"/>
    <mergeCell ref="AT335:AT338"/>
    <mergeCell ref="AU335:AU338"/>
    <mergeCell ref="AV335:AV338"/>
    <mergeCell ref="AW335:AW338"/>
    <mergeCell ref="AX327:AX330"/>
    <mergeCell ref="AX331:AX334"/>
    <mergeCell ref="AR327:AR330"/>
    <mergeCell ref="AS327:AS330"/>
    <mergeCell ref="AT327:AT330"/>
    <mergeCell ref="AU327:AU330"/>
    <mergeCell ref="AV327:AV330"/>
    <mergeCell ref="AW327:AW330"/>
    <mergeCell ref="V309:W309"/>
    <mergeCell ref="X309:Y309"/>
    <mergeCell ref="Z309:AA309"/>
    <mergeCell ref="AB309:AC309"/>
    <mergeCell ref="AQ305:AQ308"/>
    <mergeCell ref="AR305:AR308"/>
    <mergeCell ref="AS305:AS308"/>
    <mergeCell ref="AT305:AT308"/>
    <mergeCell ref="AU305:AU308"/>
    <mergeCell ref="AV305:AV308"/>
    <mergeCell ref="AX320:AX323"/>
    <mergeCell ref="V324:W324"/>
    <mergeCell ref="X324:Y324"/>
    <mergeCell ref="Z324:AA324"/>
    <mergeCell ref="AB324:AC324"/>
    <mergeCell ref="AM320:AM323"/>
    <mergeCell ref="AN320:AN323"/>
    <mergeCell ref="AO320:AO323"/>
    <mergeCell ref="AP320:AP323"/>
    <mergeCell ref="AG320:AG323"/>
    <mergeCell ref="AR320:AR323"/>
    <mergeCell ref="AS320:AS323"/>
    <mergeCell ref="AT320:AT323"/>
    <mergeCell ref="AU320:AU323"/>
    <mergeCell ref="AV320:AV323"/>
    <mergeCell ref="AW320:AW323"/>
    <mergeCell ref="Z294:AA294"/>
    <mergeCell ref="AB294:AC294"/>
    <mergeCell ref="AQ297:AQ300"/>
    <mergeCell ref="AR297:AR300"/>
    <mergeCell ref="AS297:AS300"/>
    <mergeCell ref="AT297:AT300"/>
    <mergeCell ref="AK297:AK300"/>
    <mergeCell ref="AL297:AL300"/>
    <mergeCell ref="AM297:AM300"/>
    <mergeCell ref="AN297:AN300"/>
    <mergeCell ref="AW312:AW315"/>
    <mergeCell ref="AX312:AX315"/>
    <mergeCell ref="AP305:AP308"/>
    <mergeCell ref="AF305:AF308"/>
    <mergeCell ref="AJ305:AJ308"/>
    <mergeCell ref="AK305:AK308"/>
    <mergeCell ref="AL305:AL308"/>
    <mergeCell ref="AM305:AM308"/>
    <mergeCell ref="AN305:AN308"/>
    <mergeCell ref="AO305:AO308"/>
    <mergeCell ref="AQ312:AQ315"/>
    <mergeCell ref="AR312:AR315"/>
    <mergeCell ref="AS312:AS315"/>
    <mergeCell ref="AT312:AT315"/>
    <mergeCell ref="AU312:AU315"/>
    <mergeCell ref="AV312:AV315"/>
    <mergeCell ref="AW305:AW308"/>
    <mergeCell ref="AX305:AX308"/>
    <mergeCell ref="AG305:AG308"/>
    <mergeCell ref="AJ301:AJ304"/>
    <mergeCell ref="AP316:AP319"/>
    <mergeCell ref="AS286:AS289"/>
    <mergeCell ref="AT286:AT289"/>
    <mergeCell ref="AU286:AU289"/>
    <mergeCell ref="AV286:AV289"/>
    <mergeCell ref="AW286:AW289"/>
    <mergeCell ref="AX286:AX289"/>
    <mergeCell ref="AQ282:AQ285"/>
    <mergeCell ref="AR282:AR285"/>
    <mergeCell ref="AS282:AS285"/>
    <mergeCell ref="AT282:AT285"/>
    <mergeCell ref="AU282:AU285"/>
    <mergeCell ref="AV282:AV285"/>
    <mergeCell ref="AW301:AW304"/>
    <mergeCell ref="AX301:AX304"/>
    <mergeCell ref="AJ297:AJ300"/>
    <mergeCell ref="AM301:AM304"/>
    <mergeCell ref="AN301:AN304"/>
    <mergeCell ref="AO301:AO304"/>
    <mergeCell ref="AP301:AP304"/>
    <mergeCell ref="AO297:AO300"/>
    <mergeCell ref="AP297:AP300"/>
    <mergeCell ref="AL301:AL304"/>
    <mergeCell ref="AU297:AU300"/>
    <mergeCell ref="AV297:AV300"/>
    <mergeCell ref="AW297:AW300"/>
    <mergeCell ref="AX297:AX300"/>
    <mergeCell ref="AQ301:AQ304"/>
    <mergeCell ref="AR301:AR304"/>
    <mergeCell ref="AS301:AS304"/>
    <mergeCell ref="AT301:AT304"/>
    <mergeCell ref="AU301:AU304"/>
    <mergeCell ref="AV301:AV304"/>
    <mergeCell ref="AW275:AW278"/>
    <mergeCell ref="AX275:AX278"/>
    <mergeCell ref="V279:W279"/>
    <mergeCell ref="X279:Y279"/>
    <mergeCell ref="Z279:AA279"/>
    <mergeCell ref="AB279:AC279"/>
    <mergeCell ref="AQ275:AQ278"/>
    <mergeCell ref="AR275:AR278"/>
    <mergeCell ref="AS275:AS278"/>
    <mergeCell ref="AT275:AT278"/>
    <mergeCell ref="AU275:AU278"/>
    <mergeCell ref="AV275:AV278"/>
    <mergeCell ref="AW290:AW293"/>
    <mergeCell ref="AX290:AX293"/>
    <mergeCell ref="AQ271:AQ274"/>
    <mergeCell ref="AR271:AR274"/>
    <mergeCell ref="AS271:AS274"/>
    <mergeCell ref="AT271:AT274"/>
    <mergeCell ref="AU271:AU274"/>
    <mergeCell ref="AV271:AV274"/>
    <mergeCell ref="AW271:AW274"/>
    <mergeCell ref="AX271:AX274"/>
    <mergeCell ref="AQ290:AQ293"/>
    <mergeCell ref="AR290:AR293"/>
    <mergeCell ref="AS290:AS293"/>
    <mergeCell ref="AT290:AT293"/>
    <mergeCell ref="AU290:AU293"/>
    <mergeCell ref="AV290:AV293"/>
    <mergeCell ref="AW282:AW285"/>
    <mergeCell ref="AX282:AX285"/>
    <mergeCell ref="AQ286:AQ289"/>
    <mergeCell ref="AR286:AR289"/>
    <mergeCell ref="X264:Y264"/>
    <mergeCell ref="Z264:AA264"/>
    <mergeCell ref="AB264:AC264"/>
    <mergeCell ref="AP267:AP270"/>
    <mergeCell ref="AK275:AK278"/>
    <mergeCell ref="AL275:AL278"/>
    <mergeCell ref="AG271:AG274"/>
    <mergeCell ref="AF271:AF274"/>
    <mergeCell ref="AL271:AL274"/>
    <mergeCell ref="AM275:AM278"/>
    <mergeCell ref="AN275:AN278"/>
    <mergeCell ref="AO275:AO278"/>
    <mergeCell ref="AM271:AM274"/>
    <mergeCell ref="AN271:AN274"/>
    <mergeCell ref="AO271:AO274"/>
    <mergeCell ref="AJ271:AJ274"/>
    <mergeCell ref="AK271:AK274"/>
    <mergeCell ref="AW267:AW270"/>
    <mergeCell ref="AX267:AX270"/>
    <mergeCell ref="AF267:AF270"/>
    <mergeCell ref="AG267:AG270"/>
    <mergeCell ref="AJ267:AJ270"/>
    <mergeCell ref="AK267:AK270"/>
    <mergeCell ref="AL267:AL270"/>
    <mergeCell ref="AM267:AM270"/>
    <mergeCell ref="AN267:AN270"/>
    <mergeCell ref="AO267:AO270"/>
    <mergeCell ref="AQ267:AQ270"/>
    <mergeCell ref="AR267:AR270"/>
    <mergeCell ref="AS267:AS270"/>
    <mergeCell ref="AT267:AT270"/>
    <mergeCell ref="AU267:AU270"/>
    <mergeCell ref="AV267:AV270"/>
    <mergeCell ref="AP271:AP274"/>
    <mergeCell ref="AW260:AW263"/>
    <mergeCell ref="AX260:AX263"/>
    <mergeCell ref="AQ241:AQ244"/>
    <mergeCell ref="AR241:AR244"/>
    <mergeCell ref="AS241:AS244"/>
    <mergeCell ref="AT241:AT244"/>
    <mergeCell ref="AU241:AU244"/>
    <mergeCell ref="AV241:AV244"/>
    <mergeCell ref="AW241:AW244"/>
    <mergeCell ref="AX241:AX244"/>
    <mergeCell ref="AQ260:AQ263"/>
    <mergeCell ref="AR260:AR263"/>
    <mergeCell ref="AS260:AS263"/>
    <mergeCell ref="AT260:AT263"/>
    <mergeCell ref="AU260:AU263"/>
    <mergeCell ref="AV260:AV263"/>
    <mergeCell ref="AW252:AW255"/>
    <mergeCell ref="AX252:AX255"/>
    <mergeCell ref="AQ256:AQ259"/>
    <mergeCell ref="AR256:AR259"/>
    <mergeCell ref="AS256:AS259"/>
    <mergeCell ref="AT256:AT259"/>
    <mergeCell ref="AU256:AU259"/>
    <mergeCell ref="AV256:AV259"/>
    <mergeCell ref="AW256:AW259"/>
    <mergeCell ref="AX256:AX259"/>
    <mergeCell ref="AQ252:AQ255"/>
    <mergeCell ref="AR252:AR255"/>
    <mergeCell ref="AS252:AS255"/>
    <mergeCell ref="AT252:AT255"/>
    <mergeCell ref="AU252:AU255"/>
    <mergeCell ref="AV252:AV255"/>
    <mergeCell ref="AS230:AS233"/>
    <mergeCell ref="AT230:AT233"/>
    <mergeCell ref="AU230:AU233"/>
    <mergeCell ref="AV230:AV233"/>
    <mergeCell ref="AW230:AW233"/>
    <mergeCell ref="AX230:AX233"/>
    <mergeCell ref="AQ226:AQ229"/>
    <mergeCell ref="AR226:AR229"/>
    <mergeCell ref="AS226:AS229"/>
    <mergeCell ref="AT226:AT229"/>
    <mergeCell ref="AU226:AU229"/>
    <mergeCell ref="AV226:AV229"/>
    <mergeCell ref="AW245:AW248"/>
    <mergeCell ref="AX245:AX248"/>
    <mergeCell ref="V249:W249"/>
    <mergeCell ref="X249:Y249"/>
    <mergeCell ref="Z249:AA249"/>
    <mergeCell ref="AB249:AC249"/>
    <mergeCell ref="AO245:AO248"/>
    <mergeCell ref="AP245:AP248"/>
    <mergeCell ref="AJ245:AJ248"/>
    <mergeCell ref="AK245:AK248"/>
    <mergeCell ref="AQ245:AQ248"/>
    <mergeCell ref="AR245:AR248"/>
    <mergeCell ref="AS245:AS248"/>
    <mergeCell ref="AT245:AT248"/>
    <mergeCell ref="AU245:AU248"/>
    <mergeCell ref="AV245:AV248"/>
    <mergeCell ref="AL245:AL248"/>
    <mergeCell ref="AM245:AM248"/>
    <mergeCell ref="AN245:AN248"/>
    <mergeCell ref="AN241:AN244"/>
    <mergeCell ref="AS222:AS225"/>
    <mergeCell ref="AT222:AT225"/>
    <mergeCell ref="AU222:AU225"/>
    <mergeCell ref="AV222:AV225"/>
    <mergeCell ref="AW222:AW225"/>
    <mergeCell ref="AX222:AX225"/>
    <mergeCell ref="V219:W219"/>
    <mergeCell ref="X219:Y219"/>
    <mergeCell ref="Z219:AA219"/>
    <mergeCell ref="AB219:AC219"/>
    <mergeCell ref="AQ222:AQ225"/>
    <mergeCell ref="AR222:AR225"/>
    <mergeCell ref="AW237:AW240"/>
    <mergeCell ref="AX237:AX240"/>
    <mergeCell ref="AQ215:AQ218"/>
    <mergeCell ref="AR215:AR218"/>
    <mergeCell ref="AS215:AS218"/>
    <mergeCell ref="AT215:AT218"/>
    <mergeCell ref="AU215:AU218"/>
    <mergeCell ref="AV215:AV218"/>
    <mergeCell ref="AW215:AW218"/>
    <mergeCell ref="AX215:AX218"/>
    <mergeCell ref="AQ237:AQ240"/>
    <mergeCell ref="AR237:AR240"/>
    <mergeCell ref="AS237:AS240"/>
    <mergeCell ref="AT237:AT240"/>
    <mergeCell ref="AU237:AU240"/>
    <mergeCell ref="AV237:AV240"/>
    <mergeCell ref="AW226:AW229"/>
    <mergeCell ref="AX226:AX229"/>
    <mergeCell ref="AQ230:AQ233"/>
    <mergeCell ref="AR230:AR233"/>
    <mergeCell ref="AT211:AT214"/>
    <mergeCell ref="AU211:AU214"/>
    <mergeCell ref="AV211:AV214"/>
    <mergeCell ref="AW211:AW214"/>
    <mergeCell ref="AX211:AX214"/>
    <mergeCell ref="AQ192:AQ195"/>
    <mergeCell ref="AR192:AR195"/>
    <mergeCell ref="AS192:AS195"/>
    <mergeCell ref="AT192:AT195"/>
    <mergeCell ref="AU192:AU195"/>
    <mergeCell ref="AT207:AT210"/>
    <mergeCell ref="AU207:AU210"/>
    <mergeCell ref="AV207:AV210"/>
    <mergeCell ref="AW207:AW210"/>
    <mergeCell ref="AX207:AX210"/>
    <mergeCell ref="AM200:AM203"/>
    <mergeCell ref="AN200:AN203"/>
    <mergeCell ref="AO200:AO203"/>
    <mergeCell ref="AP200:AP203"/>
    <mergeCell ref="AM207:AM210"/>
    <mergeCell ref="AQ207:AQ210"/>
    <mergeCell ref="AR207:AR210"/>
    <mergeCell ref="AS207:AS210"/>
    <mergeCell ref="AQ211:AQ214"/>
    <mergeCell ref="AR211:AR214"/>
    <mergeCell ref="AS211:AS214"/>
    <mergeCell ref="AN207:AN210"/>
    <mergeCell ref="AX196:AX199"/>
    <mergeCell ref="AQ200:AQ203"/>
    <mergeCell ref="AR200:AR203"/>
    <mergeCell ref="AS200:AS203"/>
    <mergeCell ref="AT200:AT203"/>
    <mergeCell ref="AU200:AU203"/>
    <mergeCell ref="AV200:AV203"/>
    <mergeCell ref="AW200:AW203"/>
    <mergeCell ref="AX200:AX203"/>
    <mergeCell ref="AV192:AV195"/>
    <mergeCell ref="AW192:AW195"/>
    <mergeCell ref="AX192:AX195"/>
    <mergeCell ref="AQ196:AQ199"/>
    <mergeCell ref="AR196:AR199"/>
    <mergeCell ref="AS196:AS199"/>
    <mergeCell ref="AT196:AT199"/>
    <mergeCell ref="AU196:AU199"/>
    <mergeCell ref="AV196:AV199"/>
    <mergeCell ref="AW196:AW199"/>
    <mergeCell ref="AW185:AW188"/>
    <mergeCell ref="AX185:AX188"/>
    <mergeCell ref="AQ162:AQ165"/>
    <mergeCell ref="AR162:AR165"/>
    <mergeCell ref="AS162:AS165"/>
    <mergeCell ref="AT162:AT165"/>
    <mergeCell ref="AU162:AU165"/>
    <mergeCell ref="AV162:AV165"/>
    <mergeCell ref="AW162:AW165"/>
    <mergeCell ref="AX162:AX165"/>
    <mergeCell ref="AQ185:AQ188"/>
    <mergeCell ref="AR185:AR188"/>
    <mergeCell ref="AS185:AS188"/>
    <mergeCell ref="AT185:AT188"/>
    <mergeCell ref="AU185:AU188"/>
    <mergeCell ref="AV185:AV188"/>
    <mergeCell ref="AW177:AW180"/>
    <mergeCell ref="AX177:AX180"/>
    <mergeCell ref="AQ181:AQ184"/>
    <mergeCell ref="AR181:AR184"/>
    <mergeCell ref="AS181:AS184"/>
    <mergeCell ref="AT181:AT184"/>
    <mergeCell ref="AU181:AU184"/>
    <mergeCell ref="AV181:AV184"/>
    <mergeCell ref="AW181:AW184"/>
    <mergeCell ref="AX181:AX184"/>
    <mergeCell ref="AQ177:AQ180"/>
    <mergeCell ref="AR177:AR180"/>
    <mergeCell ref="AS177:AS180"/>
    <mergeCell ref="AT177:AT180"/>
    <mergeCell ref="AU177:AU180"/>
    <mergeCell ref="AV177:AV180"/>
    <mergeCell ref="AT147:AT150"/>
    <mergeCell ref="AU147:AU150"/>
    <mergeCell ref="AV147:AV150"/>
    <mergeCell ref="AW166:AW169"/>
    <mergeCell ref="AX166:AX169"/>
    <mergeCell ref="AQ170:AQ173"/>
    <mergeCell ref="AR170:AR173"/>
    <mergeCell ref="AS170:AS173"/>
    <mergeCell ref="AT170:AT173"/>
    <mergeCell ref="AU170:AU173"/>
    <mergeCell ref="AV170:AV173"/>
    <mergeCell ref="AW170:AW173"/>
    <mergeCell ref="AX170:AX173"/>
    <mergeCell ref="AQ166:AQ169"/>
    <mergeCell ref="AR166:AR169"/>
    <mergeCell ref="AS166:AS169"/>
    <mergeCell ref="AT166:AT169"/>
    <mergeCell ref="AU166:AU169"/>
    <mergeCell ref="AV166:AV169"/>
    <mergeCell ref="AB144:AC144"/>
    <mergeCell ref="AJ140:AJ143"/>
    <mergeCell ref="AK140:AK143"/>
    <mergeCell ref="AW155:AW158"/>
    <mergeCell ref="AX155:AX158"/>
    <mergeCell ref="AQ140:AQ143"/>
    <mergeCell ref="AR140:AR143"/>
    <mergeCell ref="AS140:AS143"/>
    <mergeCell ref="AT140:AT143"/>
    <mergeCell ref="AU140:AU143"/>
    <mergeCell ref="AV140:AV143"/>
    <mergeCell ref="AW140:AW143"/>
    <mergeCell ref="AX140:AX143"/>
    <mergeCell ref="AQ155:AQ158"/>
    <mergeCell ref="AR155:AR158"/>
    <mergeCell ref="AS155:AS158"/>
    <mergeCell ref="AT155:AT158"/>
    <mergeCell ref="AU155:AU158"/>
    <mergeCell ref="AV155:AV158"/>
    <mergeCell ref="AW147:AW150"/>
    <mergeCell ref="AX147:AX150"/>
    <mergeCell ref="AQ151:AQ154"/>
    <mergeCell ref="AR151:AR154"/>
    <mergeCell ref="AS151:AS154"/>
    <mergeCell ref="AT151:AT154"/>
    <mergeCell ref="AU151:AU154"/>
    <mergeCell ref="AV151:AV154"/>
    <mergeCell ref="AW151:AW154"/>
    <mergeCell ref="AX151:AX154"/>
    <mergeCell ref="AQ147:AQ150"/>
    <mergeCell ref="AR147:AR150"/>
    <mergeCell ref="AS147:AS150"/>
    <mergeCell ref="AX136:AX139"/>
    <mergeCell ref="AL136:AL139"/>
    <mergeCell ref="AM136:AM139"/>
    <mergeCell ref="AN121:AN124"/>
    <mergeCell ref="AF117:AF120"/>
    <mergeCell ref="AG117:AG120"/>
    <mergeCell ref="AJ117:AJ120"/>
    <mergeCell ref="AK117:AK120"/>
    <mergeCell ref="AL117:AL120"/>
    <mergeCell ref="AM117:AM120"/>
    <mergeCell ref="AR136:AR139"/>
    <mergeCell ref="AS136:AS139"/>
    <mergeCell ref="AT136:AT139"/>
    <mergeCell ref="AU136:AU139"/>
    <mergeCell ref="AV136:AV139"/>
    <mergeCell ref="AW136:AW139"/>
    <mergeCell ref="AX132:AX135"/>
    <mergeCell ref="AJ132:AJ135"/>
    <mergeCell ref="AK132:AK135"/>
    <mergeCell ref="AL132:AL135"/>
    <mergeCell ref="AM132:AM135"/>
    <mergeCell ref="AN132:AN135"/>
    <mergeCell ref="AO132:AO135"/>
    <mergeCell ref="AP132:AP135"/>
    <mergeCell ref="AR132:AR135"/>
    <mergeCell ref="AS132:AS135"/>
    <mergeCell ref="AT132:AT135"/>
    <mergeCell ref="AU132:AU135"/>
    <mergeCell ref="AV132:AV135"/>
    <mergeCell ref="AW132:AW135"/>
    <mergeCell ref="AQ132:AQ135"/>
    <mergeCell ref="AQ136:AQ139"/>
    <mergeCell ref="AV125:AV128"/>
    <mergeCell ref="AW125:AW128"/>
    <mergeCell ref="AX125:AX128"/>
    <mergeCell ref="V129:W129"/>
    <mergeCell ref="X129:Y129"/>
    <mergeCell ref="Z129:AA129"/>
    <mergeCell ref="AB129:AC129"/>
    <mergeCell ref="AJ125:AJ128"/>
    <mergeCell ref="AK125:AK128"/>
    <mergeCell ref="AL125:AL128"/>
    <mergeCell ref="AN117:AN120"/>
    <mergeCell ref="AQ125:AQ128"/>
    <mergeCell ref="AR125:AR128"/>
    <mergeCell ref="AS125:AS128"/>
    <mergeCell ref="AT125:AT128"/>
    <mergeCell ref="AU125:AU128"/>
    <mergeCell ref="AQ117:AQ120"/>
    <mergeCell ref="AR117:AR120"/>
    <mergeCell ref="AS117:AS120"/>
    <mergeCell ref="AT117:AT120"/>
    <mergeCell ref="AS106:AS109"/>
    <mergeCell ref="AT106:AT109"/>
    <mergeCell ref="AU106:AU109"/>
    <mergeCell ref="AV106:AV109"/>
    <mergeCell ref="AW106:AW109"/>
    <mergeCell ref="AX106:AX109"/>
    <mergeCell ref="AW121:AW124"/>
    <mergeCell ref="AX121:AX124"/>
    <mergeCell ref="AO121:AO124"/>
    <mergeCell ref="AP121:AP124"/>
    <mergeCell ref="AQ102:AQ105"/>
    <mergeCell ref="AR102:AR105"/>
    <mergeCell ref="AS102:AS105"/>
    <mergeCell ref="AT102:AT105"/>
    <mergeCell ref="AU102:AU105"/>
    <mergeCell ref="AV102:AV105"/>
    <mergeCell ref="AU117:AU120"/>
    <mergeCell ref="AV117:AV120"/>
    <mergeCell ref="AW117:AW120"/>
    <mergeCell ref="AX117:AX120"/>
    <mergeCell ref="AQ121:AQ124"/>
    <mergeCell ref="AR121:AR124"/>
    <mergeCell ref="AS121:AS124"/>
    <mergeCell ref="AT121:AT124"/>
    <mergeCell ref="AU121:AU124"/>
    <mergeCell ref="AV121:AV124"/>
    <mergeCell ref="AW95:AW98"/>
    <mergeCell ref="AX95:AX98"/>
    <mergeCell ref="V99:W99"/>
    <mergeCell ref="X99:Y99"/>
    <mergeCell ref="Z99:AA99"/>
    <mergeCell ref="AB99:AC99"/>
    <mergeCell ref="AQ95:AQ98"/>
    <mergeCell ref="AR95:AR98"/>
    <mergeCell ref="AS95:AS98"/>
    <mergeCell ref="AT95:AT98"/>
    <mergeCell ref="AU95:AU98"/>
    <mergeCell ref="AV95:AV98"/>
    <mergeCell ref="AW110:AW113"/>
    <mergeCell ref="AX110:AX113"/>
    <mergeCell ref="AQ91:AQ94"/>
    <mergeCell ref="AR91:AR94"/>
    <mergeCell ref="AS91:AS94"/>
    <mergeCell ref="AT91:AT94"/>
    <mergeCell ref="AU91:AU94"/>
    <mergeCell ref="AV91:AV94"/>
    <mergeCell ref="AW91:AW94"/>
    <mergeCell ref="AX91:AX94"/>
    <mergeCell ref="AQ110:AQ113"/>
    <mergeCell ref="AR110:AR113"/>
    <mergeCell ref="AS110:AS113"/>
    <mergeCell ref="AT110:AT113"/>
    <mergeCell ref="AU110:AU113"/>
    <mergeCell ref="AV110:AV113"/>
    <mergeCell ref="AW102:AW105"/>
    <mergeCell ref="AX102:AX105"/>
    <mergeCell ref="AQ106:AQ109"/>
    <mergeCell ref="AR106:AR109"/>
    <mergeCell ref="AU87:AU90"/>
    <mergeCell ref="AV87:AV90"/>
    <mergeCell ref="AW87:AW90"/>
    <mergeCell ref="AX87:AX90"/>
    <mergeCell ref="AF80:AF83"/>
    <mergeCell ref="AM80:AM83"/>
    <mergeCell ref="AN80:AN83"/>
    <mergeCell ref="AO80:AO83"/>
    <mergeCell ref="AP80:AP83"/>
    <mergeCell ref="AP87:AP90"/>
    <mergeCell ref="AU80:AU83"/>
    <mergeCell ref="AV80:AV83"/>
    <mergeCell ref="AW80:AW83"/>
    <mergeCell ref="AX80:AX83"/>
    <mergeCell ref="V84:W84"/>
    <mergeCell ref="X84:Y84"/>
    <mergeCell ref="Z84:AA84"/>
    <mergeCell ref="AB84:AC84"/>
    <mergeCell ref="AQ80:AQ83"/>
    <mergeCell ref="AR80:AR83"/>
    <mergeCell ref="AS80:AS83"/>
    <mergeCell ref="AT80:AT83"/>
    <mergeCell ref="AQ87:AQ90"/>
    <mergeCell ref="AR87:AR90"/>
    <mergeCell ref="AS87:AS90"/>
    <mergeCell ref="AT87:AT90"/>
    <mergeCell ref="AM76:AM79"/>
    <mergeCell ref="AN76:AN79"/>
    <mergeCell ref="AO76:AO79"/>
    <mergeCell ref="AP76:AP79"/>
    <mergeCell ref="AM72:AM75"/>
    <mergeCell ref="AN72:AN75"/>
    <mergeCell ref="AO72:AO75"/>
    <mergeCell ref="AP72:AP75"/>
    <mergeCell ref="AW72:AW75"/>
    <mergeCell ref="AX72:AX75"/>
    <mergeCell ref="AQ76:AQ79"/>
    <mergeCell ref="AR76:AR79"/>
    <mergeCell ref="AS76:AS79"/>
    <mergeCell ref="AT76:AT79"/>
    <mergeCell ref="AU76:AU79"/>
    <mergeCell ref="AV76:AV79"/>
    <mergeCell ref="AW76:AW79"/>
    <mergeCell ref="AX76:AX79"/>
    <mergeCell ref="AQ72:AQ75"/>
    <mergeCell ref="AR72:AR75"/>
    <mergeCell ref="AS72:AS75"/>
    <mergeCell ref="AT72:AT75"/>
    <mergeCell ref="AU72:AU75"/>
    <mergeCell ref="AV72:AV75"/>
    <mergeCell ref="AW65:AW68"/>
    <mergeCell ref="AX65:AX68"/>
    <mergeCell ref="AQ46:AQ49"/>
    <mergeCell ref="AR46:AR49"/>
    <mergeCell ref="AS46:AS49"/>
    <mergeCell ref="AT46:AT49"/>
    <mergeCell ref="AU46:AU49"/>
    <mergeCell ref="AV46:AV49"/>
    <mergeCell ref="AW46:AW49"/>
    <mergeCell ref="AX46:AX49"/>
    <mergeCell ref="AQ65:AQ68"/>
    <mergeCell ref="AR65:AR68"/>
    <mergeCell ref="AS65:AS68"/>
    <mergeCell ref="AT65:AT68"/>
    <mergeCell ref="AU65:AU68"/>
    <mergeCell ref="AV65:AV68"/>
    <mergeCell ref="AW57:AW60"/>
    <mergeCell ref="AX57:AX60"/>
    <mergeCell ref="AQ61:AQ64"/>
    <mergeCell ref="AR61:AR64"/>
    <mergeCell ref="AS61:AS64"/>
    <mergeCell ref="AT61:AT64"/>
    <mergeCell ref="AU61:AU64"/>
    <mergeCell ref="AV61:AV64"/>
    <mergeCell ref="AW61:AW64"/>
    <mergeCell ref="AX61:AX64"/>
    <mergeCell ref="AQ57:AQ60"/>
    <mergeCell ref="AR57:AR60"/>
    <mergeCell ref="AS57:AS60"/>
    <mergeCell ref="AT57:AT60"/>
    <mergeCell ref="AU57:AU60"/>
    <mergeCell ref="AV57:AV60"/>
    <mergeCell ref="AP46:AP49"/>
    <mergeCell ref="AM46:AM49"/>
    <mergeCell ref="AN46:AN49"/>
    <mergeCell ref="AO46:AO49"/>
    <mergeCell ref="AQ35:AQ38"/>
    <mergeCell ref="AR35:AR38"/>
    <mergeCell ref="AP35:AP38"/>
    <mergeCell ref="AW50:AW53"/>
    <mergeCell ref="AX50:AX53"/>
    <mergeCell ref="V54:W54"/>
    <mergeCell ref="X54:Y54"/>
    <mergeCell ref="Z54:AA54"/>
    <mergeCell ref="AB54:AC54"/>
    <mergeCell ref="AM50:AM53"/>
    <mergeCell ref="AN50:AN53"/>
    <mergeCell ref="AO50:AO53"/>
    <mergeCell ref="AP50:AP53"/>
    <mergeCell ref="AQ50:AQ53"/>
    <mergeCell ref="AR50:AR53"/>
    <mergeCell ref="AS50:AS53"/>
    <mergeCell ref="AT50:AT53"/>
    <mergeCell ref="AU50:AU53"/>
    <mergeCell ref="AV50:AV53"/>
    <mergeCell ref="AR31:AR34"/>
    <mergeCell ref="AS31:AS34"/>
    <mergeCell ref="AT31:AT34"/>
    <mergeCell ref="AU31:AU34"/>
    <mergeCell ref="X24:Y24"/>
    <mergeCell ref="Z24:AA24"/>
    <mergeCell ref="AB24:AC24"/>
    <mergeCell ref="AQ27:AQ30"/>
    <mergeCell ref="AR27:AR30"/>
    <mergeCell ref="AS27:AS30"/>
    <mergeCell ref="AS42:AS45"/>
    <mergeCell ref="AT42:AT45"/>
    <mergeCell ref="AU42:AU45"/>
    <mergeCell ref="AV42:AV45"/>
    <mergeCell ref="AW42:AW45"/>
    <mergeCell ref="AX42:AX45"/>
    <mergeCell ref="X39:Y39"/>
    <mergeCell ref="Z39:AA39"/>
    <mergeCell ref="AB39:AC39"/>
    <mergeCell ref="AQ42:AQ45"/>
    <mergeCell ref="AR42:AR45"/>
    <mergeCell ref="AM42:AM45"/>
    <mergeCell ref="AN42:AN45"/>
    <mergeCell ref="AO42:AO45"/>
    <mergeCell ref="AP42:AP45"/>
    <mergeCell ref="AS35:AS38"/>
    <mergeCell ref="AT35:AT38"/>
    <mergeCell ref="AU35:AU38"/>
    <mergeCell ref="AV35:AV38"/>
    <mergeCell ref="AW35:AW38"/>
    <mergeCell ref="AX35:AX38"/>
    <mergeCell ref="AU16:AU19"/>
    <mergeCell ref="AV16:AV19"/>
    <mergeCell ref="AW16:AW19"/>
    <mergeCell ref="AX16:AX19"/>
    <mergeCell ref="AQ12:AQ15"/>
    <mergeCell ref="AR12:AR15"/>
    <mergeCell ref="AS12:AS15"/>
    <mergeCell ref="AT12:AT15"/>
    <mergeCell ref="AU12:AU15"/>
    <mergeCell ref="AV12:AV15"/>
    <mergeCell ref="AG31:AG34"/>
    <mergeCell ref="AJ31:AJ34"/>
    <mergeCell ref="AK31:AK34"/>
    <mergeCell ref="AL31:AL34"/>
    <mergeCell ref="AM31:AM34"/>
    <mergeCell ref="AN31:AN34"/>
    <mergeCell ref="AV31:AV34"/>
    <mergeCell ref="AW31:AW34"/>
    <mergeCell ref="AX31:AX34"/>
    <mergeCell ref="AP27:AP30"/>
    <mergeCell ref="AK27:AK30"/>
    <mergeCell ref="AL27:AL30"/>
    <mergeCell ref="AM27:AM30"/>
    <mergeCell ref="AN27:AN30"/>
    <mergeCell ref="AO27:AO30"/>
    <mergeCell ref="AO31:AO34"/>
    <mergeCell ref="AT27:AT30"/>
    <mergeCell ref="AU27:AU30"/>
    <mergeCell ref="AV27:AV30"/>
    <mergeCell ref="AW27:AW30"/>
    <mergeCell ref="AX27:AX30"/>
    <mergeCell ref="AQ31:AQ34"/>
    <mergeCell ref="N5:O6"/>
    <mergeCell ref="H809:H810"/>
    <mergeCell ref="H811:H812"/>
    <mergeCell ref="H813:H814"/>
    <mergeCell ref="H815:H816"/>
    <mergeCell ref="H817:H818"/>
    <mergeCell ref="H762:H763"/>
    <mergeCell ref="H764:H765"/>
    <mergeCell ref="H798:H799"/>
    <mergeCell ref="H800:H801"/>
    <mergeCell ref="AW20:AW23"/>
    <mergeCell ref="AX20:AX23"/>
    <mergeCell ref="H785:H786"/>
    <mergeCell ref="H787:H788"/>
    <mergeCell ref="H792:H793"/>
    <mergeCell ref="H796:H797"/>
    <mergeCell ref="H751:H752"/>
    <mergeCell ref="H695:H696"/>
    <mergeCell ref="H697:H698"/>
    <mergeCell ref="H702:H703"/>
    <mergeCell ref="AQ20:AQ23"/>
    <mergeCell ref="AR20:AR23"/>
    <mergeCell ref="AS20:AS23"/>
    <mergeCell ref="AT20:AT23"/>
    <mergeCell ref="AU20:AU23"/>
    <mergeCell ref="AV20:AV23"/>
    <mergeCell ref="AW12:AW15"/>
    <mergeCell ref="AX12:AX15"/>
    <mergeCell ref="AQ16:AQ19"/>
    <mergeCell ref="AR16:AR19"/>
    <mergeCell ref="AS16:AS19"/>
    <mergeCell ref="AT16:AT19"/>
    <mergeCell ref="H723:H724"/>
    <mergeCell ref="H712:H713"/>
    <mergeCell ref="H822:H823"/>
    <mergeCell ref="H824:H825"/>
    <mergeCell ref="H616:H617"/>
    <mergeCell ref="H618:H619"/>
    <mergeCell ref="H629:H630"/>
    <mergeCell ref="H631:H632"/>
    <mergeCell ref="H633:H634"/>
    <mergeCell ref="H620:H621"/>
    <mergeCell ref="H622:H623"/>
    <mergeCell ref="H734:H735"/>
    <mergeCell ref="H710:H711"/>
    <mergeCell ref="H672:H673"/>
    <mergeCell ref="H674:H675"/>
    <mergeCell ref="H676:H677"/>
    <mergeCell ref="H678:H679"/>
    <mergeCell ref="H680:H681"/>
    <mergeCell ref="H682:H683"/>
    <mergeCell ref="H794:H795"/>
    <mergeCell ref="H642:H643"/>
    <mergeCell ref="H644:H645"/>
    <mergeCell ref="H646:H647"/>
    <mergeCell ref="H648:H649"/>
    <mergeCell ref="H650:H651"/>
    <mergeCell ref="H652:H653"/>
    <mergeCell ref="H657:H658"/>
    <mergeCell ref="H659:H660"/>
    <mergeCell ref="H665:H666"/>
    <mergeCell ref="H725:H726"/>
    <mergeCell ref="H727:H728"/>
    <mergeCell ref="H597:H598"/>
    <mergeCell ref="H573:H574"/>
    <mergeCell ref="H586:H587"/>
    <mergeCell ref="H588:H589"/>
    <mergeCell ref="H590:H591"/>
    <mergeCell ref="H592:H593"/>
    <mergeCell ref="H627:H628"/>
    <mergeCell ref="H599:H600"/>
    <mergeCell ref="H601:H602"/>
    <mergeCell ref="H603:H604"/>
    <mergeCell ref="H605:H606"/>
    <mergeCell ref="H607:H608"/>
    <mergeCell ref="H612:H613"/>
    <mergeCell ref="H614:H615"/>
    <mergeCell ref="H667:H668"/>
    <mergeCell ref="H704:H705"/>
    <mergeCell ref="H706:H707"/>
    <mergeCell ref="H717:H718"/>
    <mergeCell ref="H719:H720"/>
    <mergeCell ref="H721:H722"/>
    <mergeCell ref="H297:H298"/>
    <mergeCell ref="H299:H300"/>
    <mergeCell ref="H301:H302"/>
    <mergeCell ref="H547:H548"/>
    <mergeCell ref="H528:H529"/>
    <mergeCell ref="H402:H403"/>
    <mergeCell ref="H305:H306"/>
    <mergeCell ref="H453:H454"/>
    <mergeCell ref="H348:H349"/>
    <mergeCell ref="H327:H328"/>
    <mergeCell ref="H329:H330"/>
    <mergeCell ref="H331:H332"/>
    <mergeCell ref="H333:H334"/>
    <mergeCell ref="H337:H338"/>
    <mergeCell ref="H391:H392"/>
    <mergeCell ref="H393:H394"/>
    <mergeCell ref="H395:H396"/>
    <mergeCell ref="H397:H398"/>
    <mergeCell ref="H511:H512"/>
    <mergeCell ref="H513:H514"/>
    <mergeCell ref="H515:H516"/>
    <mergeCell ref="H517:H518"/>
    <mergeCell ref="H522:H523"/>
    <mergeCell ref="H545:H546"/>
    <mergeCell ref="H524:H525"/>
    <mergeCell ref="H526:H527"/>
    <mergeCell ref="H436:H437"/>
    <mergeCell ref="H438:H439"/>
    <mergeCell ref="H404:H405"/>
    <mergeCell ref="H406:H407"/>
    <mergeCell ref="H408:H409"/>
    <mergeCell ref="H432:H433"/>
    <mergeCell ref="H12:H13"/>
    <mergeCell ref="H14:H15"/>
    <mergeCell ref="H16:H17"/>
    <mergeCell ref="H18:H19"/>
    <mergeCell ref="H20:H21"/>
    <mergeCell ref="H123:H124"/>
    <mergeCell ref="H125:H126"/>
    <mergeCell ref="H132:H133"/>
    <mergeCell ref="H134:H135"/>
    <mergeCell ref="H153:H154"/>
    <mergeCell ref="H155:H156"/>
    <mergeCell ref="H140:H141"/>
    <mergeCell ref="H142:H143"/>
    <mergeCell ref="H147:H148"/>
    <mergeCell ref="H149:H150"/>
    <mergeCell ref="H303:H304"/>
    <mergeCell ref="H102:H103"/>
    <mergeCell ref="H104:H105"/>
    <mergeCell ref="H106:H107"/>
    <mergeCell ref="H108:H109"/>
    <mergeCell ref="H110:H111"/>
    <mergeCell ref="H112:H113"/>
    <mergeCell ref="H117:H118"/>
    <mergeCell ref="H119:H120"/>
    <mergeCell ref="H121:H122"/>
    <mergeCell ref="H222:H223"/>
    <mergeCell ref="H224:H225"/>
    <mergeCell ref="H226:H227"/>
    <mergeCell ref="H82:H83"/>
    <mergeCell ref="H207:H208"/>
    <mergeCell ref="H209:H210"/>
    <mergeCell ref="H211:H212"/>
    <mergeCell ref="H57:H58"/>
    <mergeCell ref="H59:H60"/>
    <mergeCell ref="H61:H62"/>
    <mergeCell ref="H63:H64"/>
    <mergeCell ref="H65:H66"/>
    <mergeCell ref="H67:H68"/>
    <mergeCell ref="H37:H38"/>
    <mergeCell ref="H42:H43"/>
    <mergeCell ref="H44:H45"/>
    <mergeCell ref="H46:H47"/>
    <mergeCell ref="H48:H49"/>
    <mergeCell ref="H50:H51"/>
    <mergeCell ref="H22:H23"/>
    <mergeCell ref="H27:H28"/>
    <mergeCell ref="H29:H30"/>
    <mergeCell ref="H31:H32"/>
    <mergeCell ref="H33:H34"/>
    <mergeCell ref="H35:H36"/>
    <mergeCell ref="C961:C964"/>
    <mergeCell ref="I961:I964"/>
    <mergeCell ref="J961:J964"/>
    <mergeCell ref="K961:K964"/>
    <mergeCell ref="AF961:AF964"/>
    <mergeCell ref="AG961:AG964"/>
    <mergeCell ref="AG957:AG960"/>
    <mergeCell ref="AJ957:AJ960"/>
    <mergeCell ref="AK957:AK960"/>
    <mergeCell ref="AL957:AL960"/>
    <mergeCell ref="AM957:AM960"/>
    <mergeCell ref="AN957:AN960"/>
    <mergeCell ref="AG965:AG968"/>
    <mergeCell ref="AJ965:AJ968"/>
    <mergeCell ref="AK965:AK968"/>
    <mergeCell ref="AL965:AL968"/>
    <mergeCell ref="H965:H966"/>
    <mergeCell ref="H967:H968"/>
    <mergeCell ref="C965:C968"/>
    <mergeCell ref="I965:I968"/>
    <mergeCell ref="J965:J968"/>
    <mergeCell ref="K965:K968"/>
    <mergeCell ref="AF965:AF968"/>
    <mergeCell ref="C957:C960"/>
    <mergeCell ref="K957:K960"/>
    <mergeCell ref="AF957:AF960"/>
    <mergeCell ref="H957:H958"/>
    <mergeCell ref="AP961:AP964"/>
    <mergeCell ref="H961:H962"/>
    <mergeCell ref="H963:H964"/>
    <mergeCell ref="L954:M954"/>
    <mergeCell ref="N954:O954"/>
    <mergeCell ref="P954:Q954"/>
    <mergeCell ref="R954:S954"/>
    <mergeCell ref="T954:U954"/>
    <mergeCell ref="I957:I960"/>
    <mergeCell ref="J957:J960"/>
    <mergeCell ref="AJ961:AJ964"/>
    <mergeCell ref="AK961:AK964"/>
    <mergeCell ref="AL961:AL964"/>
    <mergeCell ref="AM961:AM964"/>
    <mergeCell ref="AN961:AN964"/>
    <mergeCell ref="AO961:AO964"/>
    <mergeCell ref="AM965:AM968"/>
    <mergeCell ref="AN965:AN968"/>
    <mergeCell ref="AO957:AO960"/>
    <mergeCell ref="AP957:AP960"/>
    <mergeCell ref="V954:W954"/>
    <mergeCell ref="X954:Y954"/>
    <mergeCell ref="Z954:AA954"/>
    <mergeCell ref="AB954:AC954"/>
    <mergeCell ref="AO965:AO968"/>
    <mergeCell ref="AP965:AP968"/>
    <mergeCell ref="K912:K915"/>
    <mergeCell ref="H912:H913"/>
    <mergeCell ref="H914:H915"/>
    <mergeCell ref="E910:G910"/>
    <mergeCell ref="H959:H960"/>
    <mergeCell ref="AF905:AF908"/>
    <mergeCell ref="AG905:AG908"/>
    <mergeCell ref="AJ905:AJ908"/>
    <mergeCell ref="L909:M909"/>
    <mergeCell ref="N909:O909"/>
    <mergeCell ref="P909:Q909"/>
    <mergeCell ref="R909:S909"/>
    <mergeCell ref="V939:W939"/>
    <mergeCell ref="X939:Y939"/>
    <mergeCell ref="Z939:AA939"/>
    <mergeCell ref="AB939:AC939"/>
    <mergeCell ref="AF942:AF945"/>
    <mergeCell ref="AG946:AG949"/>
    <mergeCell ref="AJ946:AJ949"/>
    <mergeCell ref="H935:H936"/>
    <mergeCell ref="H937:H938"/>
    <mergeCell ref="AO897:AO900"/>
    <mergeCell ref="C905:C908"/>
    <mergeCell ref="I905:I908"/>
    <mergeCell ref="J905:J908"/>
    <mergeCell ref="K905:K908"/>
    <mergeCell ref="C897:C900"/>
    <mergeCell ref="I897:I900"/>
    <mergeCell ref="J897:J900"/>
    <mergeCell ref="K897:K900"/>
    <mergeCell ref="H897:H898"/>
    <mergeCell ref="AM901:AM904"/>
    <mergeCell ref="AN901:AN904"/>
    <mergeCell ref="AO901:AO904"/>
    <mergeCell ref="AP901:AP904"/>
    <mergeCell ref="AG897:AG900"/>
    <mergeCell ref="AJ897:AJ900"/>
    <mergeCell ref="AK897:AK900"/>
    <mergeCell ref="AL897:AL900"/>
    <mergeCell ref="AM897:AM900"/>
    <mergeCell ref="AN897:AN900"/>
    <mergeCell ref="AP897:AP900"/>
    <mergeCell ref="C901:C904"/>
    <mergeCell ref="I901:I904"/>
    <mergeCell ref="J901:J904"/>
    <mergeCell ref="K901:K904"/>
    <mergeCell ref="AF901:AF904"/>
    <mergeCell ref="AG901:AG904"/>
    <mergeCell ref="AJ901:AJ904"/>
    <mergeCell ref="AK901:AK904"/>
    <mergeCell ref="AL901:AL904"/>
    <mergeCell ref="AK905:AK908"/>
    <mergeCell ref="AL905:AL908"/>
    <mergeCell ref="C852:C855"/>
    <mergeCell ref="I852:I855"/>
    <mergeCell ref="H852:H853"/>
    <mergeCell ref="H854:H855"/>
    <mergeCell ref="H856:H857"/>
    <mergeCell ref="H858:H859"/>
    <mergeCell ref="C856:C859"/>
    <mergeCell ref="AF841:AF844"/>
    <mergeCell ref="L849:M849"/>
    <mergeCell ref="N849:O849"/>
    <mergeCell ref="P849:Q849"/>
    <mergeCell ref="R849:S849"/>
    <mergeCell ref="T849:U849"/>
    <mergeCell ref="H899:H900"/>
    <mergeCell ref="E895:G895"/>
    <mergeCell ref="AF897:AF900"/>
    <mergeCell ref="C845:C848"/>
    <mergeCell ref="I845:I848"/>
    <mergeCell ref="J845:J848"/>
    <mergeCell ref="K845:K848"/>
    <mergeCell ref="AF845:AF848"/>
    <mergeCell ref="H845:H846"/>
    <mergeCell ref="H847:H848"/>
    <mergeCell ref="H886:H887"/>
    <mergeCell ref="V879:W879"/>
    <mergeCell ref="X879:Y879"/>
    <mergeCell ref="Z879:AA879"/>
    <mergeCell ref="AB879:AC879"/>
    <mergeCell ref="V894:W894"/>
    <mergeCell ref="V849:W849"/>
    <mergeCell ref="X849:Y849"/>
    <mergeCell ref="Z849:AA849"/>
    <mergeCell ref="L879:M879"/>
    <mergeCell ref="L894:M894"/>
    <mergeCell ref="N894:O894"/>
    <mergeCell ref="P894:Q894"/>
    <mergeCell ref="R894:S894"/>
    <mergeCell ref="T894:U894"/>
    <mergeCell ref="H873:H874"/>
    <mergeCell ref="H875:H876"/>
    <mergeCell ref="H877:H878"/>
    <mergeCell ref="H882:H883"/>
    <mergeCell ref="H884:H885"/>
    <mergeCell ref="AL781:AL784"/>
    <mergeCell ref="C777:C780"/>
    <mergeCell ref="I777:I780"/>
    <mergeCell ref="J777:J780"/>
    <mergeCell ref="K777:K780"/>
    <mergeCell ref="AF777:AF780"/>
    <mergeCell ref="L819:M819"/>
    <mergeCell ref="N819:O819"/>
    <mergeCell ref="P819:Q819"/>
    <mergeCell ref="R819:S819"/>
    <mergeCell ref="T819:U819"/>
    <mergeCell ref="L834:M834"/>
    <mergeCell ref="N834:O834"/>
    <mergeCell ref="P834:Q834"/>
    <mergeCell ref="C837:C840"/>
    <mergeCell ref="I837:I840"/>
    <mergeCell ref="J837:J840"/>
    <mergeCell ref="K837:K840"/>
    <mergeCell ref="J852:J855"/>
    <mergeCell ref="I856:I859"/>
    <mergeCell ref="J856:J859"/>
    <mergeCell ref="C721:C724"/>
    <mergeCell ref="I721:I724"/>
    <mergeCell ref="J721:J724"/>
    <mergeCell ref="C747:C750"/>
    <mergeCell ref="I747:I750"/>
    <mergeCell ref="AP815:AP818"/>
    <mergeCell ref="AM811:AM814"/>
    <mergeCell ref="AN811:AN814"/>
    <mergeCell ref="AO811:AO814"/>
    <mergeCell ref="AM800:AM803"/>
    <mergeCell ref="AN800:AN803"/>
    <mergeCell ref="AO800:AO803"/>
    <mergeCell ref="AP800:AP803"/>
    <mergeCell ref="AM807:AM810"/>
    <mergeCell ref="AP807:AP810"/>
    <mergeCell ref="AP811:AP814"/>
    <mergeCell ref="AN815:AN818"/>
    <mergeCell ref="AO815:AO818"/>
    <mergeCell ref="H766:H767"/>
    <mergeCell ref="V729:W729"/>
    <mergeCell ref="X729:Y729"/>
    <mergeCell ref="H807:H808"/>
    <mergeCell ref="AM747:AM750"/>
    <mergeCell ref="AN747:AN750"/>
    <mergeCell ref="AO747:AO750"/>
    <mergeCell ref="AP747:AP750"/>
    <mergeCell ref="AP740:AP743"/>
    <mergeCell ref="K725:K728"/>
    <mergeCell ref="AF725:AF728"/>
    <mergeCell ref="AG725:AG728"/>
    <mergeCell ref="C725:C728"/>
    <mergeCell ref="AN725:AN728"/>
    <mergeCell ref="I725:I728"/>
    <mergeCell ref="J725:J728"/>
    <mergeCell ref="C680:C683"/>
    <mergeCell ref="I680:I683"/>
    <mergeCell ref="V669:W669"/>
    <mergeCell ref="H687:H688"/>
    <mergeCell ref="AM717:AM720"/>
    <mergeCell ref="L669:M669"/>
    <mergeCell ref="N669:O669"/>
    <mergeCell ref="AM676:AM679"/>
    <mergeCell ref="C691:C694"/>
    <mergeCell ref="I691:I694"/>
    <mergeCell ref="C732:C735"/>
    <mergeCell ref="I732:I735"/>
    <mergeCell ref="J732:J735"/>
    <mergeCell ref="K732:K735"/>
    <mergeCell ref="AK732:AK735"/>
    <mergeCell ref="AL732:AL735"/>
    <mergeCell ref="AF732:AF735"/>
    <mergeCell ref="AG732:AG735"/>
    <mergeCell ref="AJ732:AJ735"/>
    <mergeCell ref="H732:H733"/>
    <mergeCell ref="K721:K724"/>
    <mergeCell ref="L729:M729"/>
    <mergeCell ref="N729:O729"/>
    <mergeCell ref="P729:Q729"/>
    <mergeCell ref="R729:S729"/>
    <mergeCell ref="T729:U729"/>
    <mergeCell ref="AJ721:AJ724"/>
    <mergeCell ref="AK725:AK728"/>
    <mergeCell ref="AL725:AL728"/>
    <mergeCell ref="AL695:AL698"/>
    <mergeCell ref="C687:C690"/>
    <mergeCell ref="I687:I690"/>
    <mergeCell ref="AF837:AF840"/>
    <mergeCell ref="AG837:AG840"/>
    <mergeCell ref="AJ702:AJ705"/>
    <mergeCell ref="AK702:AK705"/>
    <mergeCell ref="AL702:AL705"/>
    <mergeCell ref="K695:K698"/>
    <mergeCell ref="C695:C698"/>
    <mergeCell ref="I695:I698"/>
    <mergeCell ref="J695:J698"/>
    <mergeCell ref="C702:C705"/>
    <mergeCell ref="I702:I705"/>
    <mergeCell ref="J702:J705"/>
    <mergeCell ref="K702:K705"/>
    <mergeCell ref="AF702:AF705"/>
    <mergeCell ref="AG702:AG705"/>
    <mergeCell ref="J747:J750"/>
    <mergeCell ref="K747:K750"/>
    <mergeCell ref="C740:C743"/>
    <mergeCell ref="I740:I743"/>
    <mergeCell ref="J740:J743"/>
    <mergeCell ref="C751:C754"/>
    <mergeCell ref="I751:I754"/>
    <mergeCell ref="J751:J754"/>
    <mergeCell ref="AG777:AG780"/>
    <mergeCell ref="AL710:AL713"/>
    <mergeCell ref="AJ725:AJ728"/>
    <mergeCell ref="H736:H737"/>
    <mergeCell ref="AJ736:AJ739"/>
    <mergeCell ref="AK736:AK739"/>
    <mergeCell ref="AL736:AL739"/>
    <mergeCell ref="AG811:AG814"/>
    <mergeCell ref="AJ811:AJ814"/>
    <mergeCell ref="AK811:AK814"/>
    <mergeCell ref="AL811:AL814"/>
    <mergeCell ref="AL800:AL803"/>
    <mergeCell ref="AG807:AG810"/>
    <mergeCell ref="AG800:AG803"/>
    <mergeCell ref="AJ800:AJ803"/>
    <mergeCell ref="AK800:AK803"/>
    <mergeCell ref="T804:U804"/>
    <mergeCell ref="C811:C814"/>
    <mergeCell ref="I811:I814"/>
    <mergeCell ref="J811:J814"/>
    <mergeCell ref="K811:K814"/>
    <mergeCell ref="AF811:AF814"/>
    <mergeCell ref="AF807:AF810"/>
    <mergeCell ref="E805:G805"/>
    <mergeCell ref="H802:H803"/>
    <mergeCell ref="V804:W804"/>
    <mergeCell ref="X804:Y804"/>
    <mergeCell ref="Z804:AA804"/>
    <mergeCell ref="AB804:AC804"/>
    <mergeCell ref="AF800:AF803"/>
    <mergeCell ref="C627:C630"/>
    <mergeCell ref="AG657:AG660"/>
    <mergeCell ref="AJ657:AJ660"/>
    <mergeCell ref="AF642:AF645"/>
    <mergeCell ref="AG642:AG645"/>
    <mergeCell ref="N654:O654"/>
    <mergeCell ref="P654:Q654"/>
    <mergeCell ref="R654:S654"/>
    <mergeCell ref="T654:U654"/>
    <mergeCell ref="C657:C660"/>
    <mergeCell ref="I657:I660"/>
    <mergeCell ref="J657:J660"/>
    <mergeCell ref="K657:K660"/>
    <mergeCell ref="AF676:AF679"/>
    <mergeCell ref="AG676:AG679"/>
    <mergeCell ref="AJ676:AJ679"/>
    <mergeCell ref="L654:M654"/>
    <mergeCell ref="AB669:AC669"/>
    <mergeCell ref="J676:J679"/>
    <mergeCell ref="K676:K679"/>
    <mergeCell ref="P669:Q669"/>
    <mergeCell ref="R669:S669"/>
    <mergeCell ref="T669:U669"/>
    <mergeCell ref="X669:Y669"/>
    <mergeCell ref="Z669:AA669"/>
    <mergeCell ref="V639:W639"/>
    <mergeCell ref="X639:Y639"/>
    <mergeCell ref="Z639:AA639"/>
    <mergeCell ref="AB639:AC639"/>
    <mergeCell ref="V654:W654"/>
    <mergeCell ref="X654:Y654"/>
    <mergeCell ref="R639:S639"/>
    <mergeCell ref="L609:M609"/>
    <mergeCell ref="N609:O609"/>
    <mergeCell ref="P609:Q609"/>
    <mergeCell ref="R609:S609"/>
    <mergeCell ref="T609:U609"/>
    <mergeCell ref="AB624:AC624"/>
    <mergeCell ref="I605:I608"/>
    <mergeCell ref="J605:J608"/>
    <mergeCell ref="K605:K608"/>
    <mergeCell ref="AF605:AF608"/>
    <mergeCell ref="AG605:AG608"/>
    <mergeCell ref="AJ605:AJ608"/>
    <mergeCell ref="AL620:AL623"/>
    <mergeCell ref="AF635:AF638"/>
    <mergeCell ref="AK635:AK638"/>
    <mergeCell ref="AL635:AL638"/>
    <mergeCell ref="AF631:AF634"/>
    <mergeCell ref="AG631:AG634"/>
    <mergeCell ref="AJ631:AJ634"/>
    <mergeCell ref="AG635:AG638"/>
    <mergeCell ref="AJ635:AJ638"/>
    <mergeCell ref="AK631:AK634"/>
    <mergeCell ref="J620:J623"/>
    <mergeCell ref="K620:K623"/>
    <mergeCell ref="AF620:AF623"/>
    <mergeCell ref="AG620:AG623"/>
    <mergeCell ref="AJ620:AJ623"/>
    <mergeCell ref="AK620:AK623"/>
    <mergeCell ref="I627:I630"/>
    <mergeCell ref="AP575:AP578"/>
    <mergeCell ref="AN586:AN589"/>
    <mergeCell ref="AO586:AO589"/>
    <mergeCell ref="AM586:AM589"/>
    <mergeCell ref="AP567:AP570"/>
    <mergeCell ref="AP571:AP574"/>
    <mergeCell ref="AO552:AO555"/>
    <mergeCell ref="AP552:AP555"/>
    <mergeCell ref="L549:M549"/>
    <mergeCell ref="N549:O549"/>
    <mergeCell ref="P549:Q549"/>
    <mergeCell ref="R549:S549"/>
    <mergeCell ref="T549:U549"/>
    <mergeCell ref="AF552:AF555"/>
    <mergeCell ref="AG552:AG555"/>
    <mergeCell ref="L579:M579"/>
    <mergeCell ref="N579:O579"/>
    <mergeCell ref="P579:Q579"/>
    <mergeCell ref="AM552:AM555"/>
    <mergeCell ref="AN552:AN555"/>
    <mergeCell ref="AF575:AF578"/>
    <mergeCell ref="AG575:AG578"/>
    <mergeCell ref="AJ575:AJ578"/>
    <mergeCell ref="AK575:AK578"/>
    <mergeCell ref="AF560:AF563"/>
    <mergeCell ref="AG560:AG563"/>
    <mergeCell ref="AJ560:AJ563"/>
    <mergeCell ref="AK560:AK563"/>
    <mergeCell ref="AJ556:AJ559"/>
    <mergeCell ref="AK556:AK559"/>
    <mergeCell ref="V549:W549"/>
    <mergeCell ref="X549:Y549"/>
    <mergeCell ref="K485:K488"/>
    <mergeCell ref="AF485:AF488"/>
    <mergeCell ref="AG485:AG488"/>
    <mergeCell ref="AJ485:AJ488"/>
    <mergeCell ref="H492:H493"/>
    <mergeCell ref="H494:H495"/>
    <mergeCell ref="H496:H497"/>
    <mergeCell ref="H498:H499"/>
    <mergeCell ref="C537:C540"/>
    <mergeCell ref="I537:I540"/>
    <mergeCell ref="J537:J540"/>
    <mergeCell ref="K537:K540"/>
    <mergeCell ref="AK537:AK540"/>
    <mergeCell ref="AL537:AL540"/>
    <mergeCell ref="K481:K484"/>
    <mergeCell ref="AF481:AF484"/>
    <mergeCell ref="AG481:AG484"/>
    <mergeCell ref="L534:M534"/>
    <mergeCell ref="N534:O534"/>
    <mergeCell ref="P534:Q534"/>
    <mergeCell ref="R534:S534"/>
    <mergeCell ref="T534:U534"/>
    <mergeCell ref="L519:M519"/>
    <mergeCell ref="N519:O519"/>
    <mergeCell ref="V504:W504"/>
    <mergeCell ref="V534:W534"/>
    <mergeCell ref="X534:Y534"/>
    <mergeCell ref="Z534:AA534"/>
    <mergeCell ref="AB534:AC534"/>
    <mergeCell ref="C485:C488"/>
    <mergeCell ref="I485:I488"/>
    <mergeCell ref="J485:J488"/>
    <mergeCell ref="AO481:AO484"/>
    <mergeCell ref="AP425:AP428"/>
    <mergeCell ref="L474:M474"/>
    <mergeCell ref="N474:O474"/>
    <mergeCell ref="P474:Q474"/>
    <mergeCell ref="R474:S474"/>
    <mergeCell ref="T474:U474"/>
    <mergeCell ref="AM477:AM480"/>
    <mergeCell ref="AN477:AN480"/>
    <mergeCell ref="AK485:AK488"/>
    <mergeCell ref="V489:W489"/>
    <mergeCell ref="X474:Y474"/>
    <mergeCell ref="Z474:AA474"/>
    <mergeCell ref="AB474:AC474"/>
    <mergeCell ref="AL485:AL488"/>
    <mergeCell ref="AL477:AL480"/>
    <mergeCell ref="X459:Y459"/>
    <mergeCell ref="Z459:AA459"/>
    <mergeCell ref="AB459:AC459"/>
    <mergeCell ref="V474:W474"/>
    <mergeCell ref="AJ432:AJ435"/>
    <mergeCell ref="AK432:AK435"/>
    <mergeCell ref="AN432:AN435"/>
    <mergeCell ref="AO432:AO435"/>
    <mergeCell ref="AP432:AP435"/>
    <mergeCell ref="AP436:AP439"/>
    <mergeCell ref="AK440:AK443"/>
    <mergeCell ref="AK455:AK458"/>
    <mergeCell ref="AL455:AL458"/>
    <mergeCell ref="V459:W459"/>
    <mergeCell ref="AF447:AF450"/>
    <mergeCell ref="AK402:AK405"/>
    <mergeCell ref="K425:K428"/>
    <mergeCell ref="AF425:AF428"/>
    <mergeCell ref="AG425:AG428"/>
    <mergeCell ref="AJ425:AJ428"/>
    <mergeCell ref="AK425:AK428"/>
    <mergeCell ref="AJ447:AJ450"/>
    <mergeCell ref="K421:K424"/>
    <mergeCell ref="K447:K450"/>
    <mergeCell ref="L429:M429"/>
    <mergeCell ref="N429:O429"/>
    <mergeCell ref="J376:J379"/>
    <mergeCell ref="K376:K379"/>
    <mergeCell ref="C410:C413"/>
    <mergeCell ref="I410:I413"/>
    <mergeCell ref="H425:H426"/>
    <mergeCell ref="H427:H428"/>
    <mergeCell ref="H434:H435"/>
    <mergeCell ref="H421:H422"/>
    <mergeCell ref="H423:H424"/>
    <mergeCell ref="H410:H411"/>
    <mergeCell ref="H412:H413"/>
    <mergeCell ref="H417:H418"/>
    <mergeCell ref="H419:H420"/>
    <mergeCell ref="C395:C398"/>
    <mergeCell ref="C376:C379"/>
    <mergeCell ref="C387:C390"/>
    <mergeCell ref="C402:C405"/>
    <mergeCell ref="C391:C394"/>
    <mergeCell ref="E415:G415"/>
    <mergeCell ref="H372:H373"/>
    <mergeCell ref="H374:H375"/>
    <mergeCell ref="H376:H377"/>
    <mergeCell ref="H378:H379"/>
    <mergeCell ref="H380:H381"/>
    <mergeCell ref="H382:H383"/>
    <mergeCell ref="H387:H388"/>
    <mergeCell ref="C372:C375"/>
    <mergeCell ref="H389:H390"/>
    <mergeCell ref="AO327:AO330"/>
    <mergeCell ref="AP327:AP330"/>
    <mergeCell ref="AF387:AF390"/>
    <mergeCell ref="AP372:AP375"/>
    <mergeCell ref="AL376:AL379"/>
    <mergeCell ref="AM376:AM379"/>
    <mergeCell ref="V339:W339"/>
    <mergeCell ref="AF417:AF420"/>
    <mergeCell ref="AG417:AG420"/>
    <mergeCell ref="AJ417:AJ420"/>
    <mergeCell ref="AK417:AK420"/>
    <mergeCell ref="AL417:AL420"/>
    <mergeCell ref="AM417:AM420"/>
    <mergeCell ref="AN312:AN315"/>
    <mergeCell ref="AO312:AO315"/>
    <mergeCell ref="AP312:AP315"/>
    <mergeCell ref="AJ320:AJ323"/>
    <mergeCell ref="AK320:AK323"/>
    <mergeCell ref="AL320:AL323"/>
    <mergeCell ref="AL316:AL319"/>
    <mergeCell ref="AM316:AM319"/>
    <mergeCell ref="AN316:AN319"/>
    <mergeCell ref="AO316:AO319"/>
    <mergeCell ref="AM312:AM315"/>
    <mergeCell ref="AF320:AF323"/>
    <mergeCell ref="AK372:AK375"/>
    <mergeCell ref="AL372:AL375"/>
    <mergeCell ref="AM372:AM375"/>
    <mergeCell ref="AM342:AM345"/>
    <mergeCell ref="AJ361:AJ364"/>
    <mergeCell ref="AK361:AK364"/>
    <mergeCell ref="AG312:AG315"/>
    <mergeCell ref="C297:C300"/>
    <mergeCell ref="I297:I300"/>
    <mergeCell ref="J297:J300"/>
    <mergeCell ref="K297:K300"/>
    <mergeCell ref="AF297:AF300"/>
    <mergeCell ref="E295:G295"/>
    <mergeCell ref="C316:C319"/>
    <mergeCell ref="I316:I319"/>
    <mergeCell ref="L324:M324"/>
    <mergeCell ref="N324:O324"/>
    <mergeCell ref="T249:U249"/>
    <mergeCell ref="C252:C255"/>
    <mergeCell ref="I252:I255"/>
    <mergeCell ref="J252:J255"/>
    <mergeCell ref="K271:K274"/>
    <mergeCell ref="I267:I270"/>
    <mergeCell ref="H307:H308"/>
    <mergeCell ref="H312:H313"/>
    <mergeCell ref="H314:H315"/>
    <mergeCell ref="T309:U309"/>
    <mergeCell ref="L309:M309"/>
    <mergeCell ref="N309:O309"/>
    <mergeCell ref="P309:Q309"/>
    <mergeCell ref="R309:S309"/>
    <mergeCell ref="K305:K308"/>
    <mergeCell ref="AF312:AF315"/>
    <mergeCell ref="L249:M249"/>
    <mergeCell ref="N249:O249"/>
    <mergeCell ref="P249:Q249"/>
    <mergeCell ref="R249:S249"/>
    <mergeCell ref="L264:M264"/>
    <mergeCell ref="C301:C304"/>
    <mergeCell ref="AO241:AO244"/>
    <mergeCell ref="AP241:AP244"/>
    <mergeCell ref="H237:H238"/>
    <mergeCell ref="H239:H240"/>
    <mergeCell ref="H241:H242"/>
    <mergeCell ref="H243:H244"/>
    <mergeCell ref="AL237:AL240"/>
    <mergeCell ref="AM237:AM240"/>
    <mergeCell ref="AN237:AN240"/>
    <mergeCell ref="AF241:AF244"/>
    <mergeCell ref="AG241:AG244"/>
    <mergeCell ref="AJ241:AJ244"/>
    <mergeCell ref="AK241:AK244"/>
    <mergeCell ref="AL241:AL244"/>
    <mergeCell ref="AM241:AM244"/>
    <mergeCell ref="AK301:AK304"/>
    <mergeCell ref="AG252:AG255"/>
    <mergeCell ref="AJ252:AJ255"/>
    <mergeCell ref="AF282:AF285"/>
    <mergeCell ref="AP237:AP240"/>
    <mergeCell ref="I241:I244"/>
    <mergeCell ref="J241:J244"/>
    <mergeCell ref="K241:K244"/>
    <mergeCell ref="H247:H248"/>
    <mergeCell ref="AG297:AG300"/>
    <mergeCell ref="AF245:AF248"/>
    <mergeCell ref="AG245:AG248"/>
    <mergeCell ref="I301:I304"/>
    <mergeCell ref="J301:J304"/>
    <mergeCell ref="K301:K304"/>
    <mergeCell ref="AF301:AF304"/>
    <mergeCell ref="AG301:AG304"/>
    <mergeCell ref="AN185:AN188"/>
    <mergeCell ref="AO185:AO188"/>
    <mergeCell ref="AG237:AG240"/>
    <mergeCell ref="AJ207:AJ210"/>
    <mergeCell ref="AO237:AO240"/>
    <mergeCell ref="AN192:AN195"/>
    <mergeCell ref="AG200:AG203"/>
    <mergeCell ref="AJ200:AJ203"/>
    <mergeCell ref="V234:W234"/>
    <mergeCell ref="X234:Y234"/>
    <mergeCell ref="Z234:AA234"/>
    <mergeCell ref="AB234:AC234"/>
    <mergeCell ref="AO181:AO184"/>
    <mergeCell ref="K185:K188"/>
    <mergeCell ref="AF185:AF188"/>
    <mergeCell ref="AG185:AG188"/>
    <mergeCell ref="AJ185:AJ188"/>
    <mergeCell ref="AK185:AK188"/>
    <mergeCell ref="AJ237:AJ240"/>
    <mergeCell ref="AF237:AF240"/>
    <mergeCell ref="AN215:AN218"/>
    <mergeCell ref="AO215:AO218"/>
    <mergeCell ref="AF215:AF218"/>
    <mergeCell ref="AG215:AG218"/>
    <mergeCell ref="AJ215:AJ218"/>
    <mergeCell ref="AK215:AK218"/>
    <mergeCell ref="AL215:AL218"/>
    <mergeCell ref="AM215:AM218"/>
    <mergeCell ref="N189:O189"/>
    <mergeCell ref="P189:Q189"/>
    <mergeCell ref="R189:S189"/>
    <mergeCell ref="T189:U189"/>
    <mergeCell ref="AM192:AM195"/>
    <mergeCell ref="AJ192:AJ195"/>
    <mergeCell ref="AK192:AK195"/>
    <mergeCell ref="AL192:AL195"/>
    <mergeCell ref="V189:W189"/>
    <mergeCell ref="X189:Y189"/>
    <mergeCell ref="Z189:AA189"/>
    <mergeCell ref="AB189:AC189"/>
    <mergeCell ref="V204:W204"/>
    <mergeCell ref="X204:Y204"/>
    <mergeCell ref="Z204:AA204"/>
    <mergeCell ref="AB204:AC204"/>
    <mergeCell ref="AL185:AL188"/>
    <mergeCell ref="AM185:AM188"/>
    <mergeCell ref="AB174:AC174"/>
    <mergeCell ref="C155:C158"/>
    <mergeCell ref="I155:I158"/>
    <mergeCell ref="C162:C165"/>
    <mergeCell ref="I162:I165"/>
    <mergeCell ref="J162:J165"/>
    <mergeCell ref="K162:K165"/>
    <mergeCell ref="H157:H158"/>
    <mergeCell ref="AL166:AL169"/>
    <mergeCell ref="AM166:AM169"/>
    <mergeCell ref="AL200:AL203"/>
    <mergeCell ref="K196:K199"/>
    <mergeCell ref="AF196:AF199"/>
    <mergeCell ref="AG196:AG199"/>
    <mergeCell ref="C185:C188"/>
    <mergeCell ref="I185:I188"/>
    <mergeCell ref="AK196:AK199"/>
    <mergeCell ref="AL196:AL199"/>
    <mergeCell ref="AF132:AF135"/>
    <mergeCell ref="AG132:AG135"/>
    <mergeCell ref="K140:K143"/>
    <mergeCell ref="AF140:AF143"/>
    <mergeCell ref="AG140:AG143"/>
    <mergeCell ref="K136:K139"/>
    <mergeCell ref="AF136:AF139"/>
    <mergeCell ref="AG136:AG139"/>
    <mergeCell ref="AM125:AM128"/>
    <mergeCell ref="H127:H128"/>
    <mergeCell ref="C147:C150"/>
    <mergeCell ref="I147:I150"/>
    <mergeCell ref="J147:J150"/>
    <mergeCell ref="H136:H137"/>
    <mergeCell ref="H138:H139"/>
    <mergeCell ref="C125:C128"/>
    <mergeCell ref="I125:I128"/>
    <mergeCell ref="J125:J128"/>
    <mergeCell ref="K125:K128"/>
    <mergeCell ref="AF125:AF128"/>
    <mergeCell ref="AG125:AG128"/>
    <mergeCell ref="AL140:AL143"/>
    <mergeCell ref="AM140:AM143"/>
    <mergeCell ref="AJ136:AJ139"/>
    <mergeCell ref="AK136:AK139"/>
    <mergeCell ref="E130:G130"/>
    <mergeCell ref="E145:G145"/>
    <mergeCell ref="I620:I623"/>
    <mergeCell ref="C597:C600"/>
    <mergeCell ref="I597:I600"/>
    <mergeCell ref="J597:J600"/>
    <mergeCell ref="AO57:AO60"/>
    <mergeCell ref="AP57:AP60"/>
    <mergeCell ref="K91:K94"/>
    <mergeCell ref="K110:K113"/>
    <mergeCell ref="K57:K60"/>
    <mergeCell ref="K61:K64"/>
    <mergeCell ref="K65:K68"/>
    <mergeCell ref="AF76:AF79"/>
    <mergeCell ref="AG76:AG79"/>
    <mergeCell ref="AJ76:AJ79"/>
    <mergeCell ref="AP65:AP68"/>
    <mergeCell ref="AJ61:AJ64"/>
    <mergeCell ref="AF57:AF60"/>
    <mergeCell ref="AF61:AF64"/>
    <mergeCell ref="AG61:AG64"/>
    <mergeCell ref="AG57:AG60"/>
    <mergeCell ref="AK57:AK60"/>
    <mergeCell ref="AL57:AL60"/>
    <mergeCell ref="AM57:AM60"/>
    <mergeCell ref="AN57:AN60"/>
    <mergeCell ref="H166:H167"/>
    <mergeCell ref="H168:H169"/>
    <mergeCell ref="H170:H171"/>
    <mergeCell ref="AM65:AM68"/>
    <mergeCell ref="AN65:AN68"/>
    <mergeCell ref="AO65:AO68"/>
    <mergeCell ref="Z69:AA69"/>
    <mergeCell ref="K132:K135"/>
    <mergeCell ref="AO61:AO64"/>
    <mergeCell ref="L294:M294"/>
    <mergeCell ref="N294:O294"/>
    <mergeCell ref="H151:H152"/>
    <mergeCell ref="AP61:AP64"/>
    <mergeCell ref="AF65:AF68"/>
    <mergeCell ref="AG65:AG68"/>
    <mergeCell ref="AJ65:AJ68"/>
    <mergeCell ref="P294:Q294"/>
    <mergeCell ref="R294:S294"/>
    <mergeCell ref="C605:C608"/>
    <mergeCell ref="C470:C473"/>
    <mergeCell ref="I470:I473"/>
    <mergeCell ref="J470:J473"/>
    <mergeCell ref="C515:C518"/>
    <mergeCell ref="AK61:AK64"/>
    <mergeCell ref="C417:C420"/>
    <mergeCell ref="I417:I420"/>
    <mergeCell ref="J417:J420"/>
    <mergeCell ref="C421:C424"/>
    <mergeCell ref="AF72:AF75"/>
    <mergeCell ref="AG72:AG75"/>
    <mergeCell ref="AJ72:AJ75"/>
    <mergeCell ref="AL61:AL64"/>
    <mergeCell ref="AM61:AM64"/>
    <mergeCell ref="AN61:AN64"/>
    <mergeCell ref="L69:M69"/>
    <mergeCell ref="N69:O69"/>
    <mergeCell ref="P69:Q69"/>
    <mergeCell ref="R69:S69"/>
    <mergeCell ref="T69:U69"/>
    <mergeCell ref="AB69:AC69"/>
    <mergeCell ref="C305:C308"/>
    <mergeCell ref="H322:H323"/>
    <mergeCell ref="H320:H321"/>
    <mergeCell ref="X339:Y339"/>
    <mergeCell ref="Z339:AA339"/>
    <mergeCell ref="AB339:AC339"/>
    <mergeCell ref="H335:H336"/>
    <mergeCell ref="J335:J338"/>
    <mergeCell ref="I312:I315"/>
    <mergeCell ref="C327:C330"/>
    <mergeCell ref="I327:I330"/>
    <mergeCell ref="J327:J330"/>
    <mergeCell ref="K327:K330"/>
    <mergeCell ref="AF327:AF330"/>
    <mergeCell ref="AG327:AG330"/>
    <mergeCell ref="AJ327:AJ330"/>
    <mergeCell ref="H346:H347"/>
    <mergeCell ref="C312:C315"/>
    <mergeCell ref="J312:J315"/>
    <mergeCell ref="K312:K315"/>
    <mergeCell ref="C320:C323"/>
    <mergeCell ref="T324:U324"/>
    <mergeCell ref="P324:Q324"/>
    <mergeCell ref="R324:S324"/>
    <mergeCell ref="I320:I323"/>
    <mergeCell ref="J320:J323"/>
    <mergeCell ref="K320:K323"/>
    <mergeCell ref="H316:H317"/>
    <mergeCell ref="H318:H319"/>
    <mergeCell ref="C447:C450"/>
    <mergeCell ref="I447:I450"/>
    <mergeCell ref="J447:J450"/>
    <mergeCell ref="C455:C458"/>
    <mergeCell ref="I455:I458"/>
    <mergeCell ref="J481:J484"/>
    <mergeCell ref="H477:H478"/>
    <mergeCell ref="H479:H480"/>
    <mergeCell ref="C541:C544"/>
    <mergeCell ref="I541:I544"/>
    <mergeCell ref="J541:J544"/>
    <mergeCell ref="H440:H441"/>
    <mergeCell ref="H442:H443"/>
    <mergeCell ref="H447:H448"/>
    <mergeCell ref="H481:H482"/>
    <mergeCell ref="H483:H484"/>
    <mergeCell ref="H485:H486"/>
    <mergeCell ref="H487:H488"/>
    <mergeCell ref="H507:H508"/>
    <mergeCell ref="H509:H510"/>
    <mergeCell ref="I440:I443"/>
    <mergeCell ref="J440:J443"/>
    <mergeCell ref="H455:H456"/>
    <mergeCell ref="H457:H458"/>
    <mergeCell ref="J455:J458"/>
    <mergeCell ref="C481:C484"/>
    <mergeCell ref="H537:H538"/>
    <mergeCell ref="H539:H540"/>
    <mergeCell ref="H541:H542"/>
    <mergeCell ref="H543:H544"/>
    <mergeCell ref="C440:C443"/>
    <mergeCell ref="C4:D4"/>
    <mergeCell ref="C35:C38"/>
    <mergeCell ref="I35:I38"/>
    <mergeCell ref="J35:J38"/>
    <mergeCell ref="C46:C49"/>
    <mergeCell ref="I46:I49"/>
    <mergeCell ref="J46:J49"/>
    <mergeCell ref="C20:C23"/>
    <mergeCell ref="H5:M5"/>
    <mergeCell ref="H6:M6"/>
    <mergeCell ref="C346:C349"/>
    <mergeCell ref="I346:I349"/>
    <mergeCell ref="J425:J428"/>
    <mergeCell ref="I305:I308"/>
    <mergeCell ref="J305:J308"/>
    <mergeCell ref="H260:H261"/>
    <mergeCell ref="C271:C274"/>
    <mergeCell ref="I271:I274"/>
    <mergeCell ref="J271:J274"/>
    <mergeCell ref="C267:C270"/>
    <mergeCell ref="H196:H197"/>
    <mergeCell ref="H198:H199"/>
    <mergeCell ref="H200:H201"/>
    <mergeCell ref="H202:H203"/>
    <mergeCell ref="C335:C338"/>
    <mergeCell ref="I335:I338"/>
    <mergeCell ref="C196:C199"/>
    <mergeCell ref="I196:I199"/>
    <mergeCell ref="C215:C218"/>
    <mergeCell ref="I215:I218"/>
    <mergeCell ref="C365:C368"/>
    <mergeCell ref="I365:I368"/>
    <mergeCell ref="C65:C68"/>
    <mergeCell ref="C132:C135"/>
    <mergeCell ref="I132:I135"/>
    <mergeCell ref="J132:J135"/>
    <mergeCell ref="C140:C143"/>
    <mergeCell ref="I140:I143"/>
    <mergeCell ref="J140:J143"/>
    <mergeCell ref="I117:I120"/>
    <mergeCell ref="J117:J120"/>
    <mergeCell ref="C121:C124"/>
    <mergeCell ref="C57:C60"/>
    <mergeCell ref="I57:I60"/>
    <mergeCell ref="J57:J60"/>
    <mergeCell ref="C61:C64"/>
    <mergeCell ref="I61:I64"/>
    <mergeCell ref="J61:J64"/>
    <mergeCell ref="C80:C83"/>
    <mergeCell ref="C91:C94"/>
    <mergeCell ref="I91:I94"/>
    <mergeCell ref="J91:J94"/>
    <mergeCell ref="C110:C113"/>
    <mergeCell ref="I110:I113"/>
    <mergeCell ref="J110:J113"/>
    <mergeCell ref="I80:I83"/>
    <mergeCell ref="J80:J83"/>
    <mergeCell ref="I106:I109"/>
    <mergeCell ref="H87:H88"/>
    <mergeCell ref="H72:H73"/>
    <mergeCell ref="H74:H75"/>
    <mergeCell ref="H76:H77"/>
    <mergeCell ref="H78:H79"/>
    <mergeCell ref="H80:H81"/>
    <mergeCell ref="J106:J109"/>
    <mergeCell ref="E115:G115"/>
    <mergeCell ref="AK16:AK19"/>
    <mergeCell ref="AL16:AL19"/>
    <mergeCell ref="AN16:AN19"/>
    <mergeCell ref="AP16:AP19"/>
    <mergeCell ref="I20:I23"/>
    <mergeCell ref="J20:J23"/>
    <mergeCell ref="K20:K23"/>
    <mergeCell ref="AG20:AG23"/>
    <mergeCell ref="I121:I124"/>
    <mergeCell ref="J121:J124"/>
    <mergeCell ref="C181:C184"/>
    <mergeCell ref="I65:I68"/>
    <mergeCell ref="J65:J68"/>
    <mergeCell ref="E40:G40"/>
    <mergeCell ref="C87:C90"/>
    <mergeCell ref="I87:I90"/>
    <mergeCell ref="J87:J90"/>
    <mergeCell ref="C106:C109"/>
    <mergeCell ref="C31:C34"/>
    <mergeCell ref="I31:I34"/>
    <mergeCell ref="J31:J34"/>
    <mergeCell ref="C136:C139"/>
    <mergeCell ref="I136:I139"/>
    <mergeCell ref="J136:J139"/>
    <mergeCell ref="J155:J158"/>
    <mergeCell ref="C117:C120"/>
    <mergeCell ref="C151:C154"/>
    <mergeCell ref="I151:I154"/>
    <mergeCell ref="J151:J154"/>
    <mergeCell ref="C170:C173"/>
    <mergeCell ref="C27:C30"/>
    <mergeCell ref="I27:I30"/>
    <mergeCell ref="J27:J30"/>
    <mergeCell ref="K27:K30"/>
    <mergeCell ref="E25:G25"/>
    <mergeCell ref="T9:U9"/>
    <mergeCell ref="AG12:AG15"/>
    <mergeCell ref="AK12:AK15"/>
    <mergeCell ref="AL12:AL15"/>
    <mergeCell ref="AN12:AN15"/>
    <mergeCell ref="AG16:AG19"/>
    <mergeCell ref="V9:W9"/>
    <mergeCell ref="X9:Y9"/>
    <mergeCell ref="Z9:AA9"/>
    <mergeCell ref="AB9:AC9"/>
    <mergeCell ref="AF20:AF23"/>
    <mergeCell ref="AJ20:AJ23"/>
    <mergeCell ref="AM20:AM23"/>
    <mergeCell ref="C12:C15"/>
    <mergeCell ref="I12:I15"/>
    <mergeCell ref="J12:J15"/>
    <mergeCell ref="C16:C19"/>
    <mergeCell ref="I16:I19"/>
    <mergeCell ref="AJ12:AJ15"/>
    <mergeCell ref="AF12:AF15"/>
    <mergeCell ref="AF16:AF19"/>
    <mergeCell ref="AJ16:AJ19"/>
    <mergeCell ref="AM16:AM19"/>
    <mergeCell ref="AK20:AK23"/>
    <mergeCell ref="AL20:AL23"/>
    <mergeCell ref="AN20:AN23"/>
    <mergeCell ref="AM12:AM15"/>
    <mergeCell ref="V24:W24"/>
    <mergeCell ref="AP31:AP34"/>
    <mergeCell ref="AF35:AF38"/>
    <mergeCell ref="AG35:AG38"/>
    <mergeCell ref="AJ35:AJ38"/>
    <mergeCell ref="AK35:AK38"/>
    <mergeCell ref="AL35:AL38"/>
    <mergeCell ref="AM35:AM38"/>
    <mergeCell ref="AN35:AN38"/>
    <mergeCell ref="AO35:AO38"/>
    <mergeCell ref="R9:S9"/>
    <mergeCell ref="E10:G10"/>
    <mergeCell ref="K12:K15"/>
    <mergeCell ref="L24:M24"/>
    <mergeCell ref="N24:O24"/>
    <mergeCell ref="P24:Q24"/>
    <mergeCell ref="H7:M7"/>
    <mergeCell ref="J16:J19"/>
    <mergeCell ref="K16:K19"/>
    <mergeCell ref="L9:M9"/>
    <mergeCell ref="N9:O9"/>
    <mergeCell ref="P9:Q9"/>
    <mergeCell ref="R24:S24"/>
    <mergeCell ref="T24:U24"/>
    <mergeCell ref="AO20:AO23"/>
    <mergeCell ref="AO16:AO19"/>
    <mergeCell ref="AP20:AP23"/>
    <mergeCell ref="AO12:AO15"/>
    <mergeCell ref="AP12:AP15"/>
    <mergeCell ref="AF27:AF30"/>
    <mergeCell ref="AG27:AG30"/>
    <mergeCell ref="AJ27:AJ30"/>
    <mergeCell ref="K50:K53"/>
    <mergeCell ref="AF50:AF53"/>
    <mergeCell ref="AG50:AG53"/>
    <mergeCell ref="K31:K34"/>
    <mergeCell ref="AF31:AF34"/>
    <mergeCell ref="L54:M54"/>
    <mergeCell ref="N54:O54"/>
    <mergeCell ref="P54:Q54"/>
    <mergeCell ref="R54:S54"/>
    <mergeCell ref="T54:U54"/>
    <mergeCell ref="K46:K49"/>
    <mergeCell ref="AF46:AF49"/>
    <mergeCell ref="K35:K38"/>
    <mergeCell ref="L39:M39"/>
    <mergeCell ref="N39:O39"/>
    <mergeCell ref="P39:Q39"/>
    <mergeCell ref="R39:S39"/>
    <mergeCell ref="T39:U39"/>
    <mergeCell ref="V39:W39"/>
    <mergeCell ref="C72:C75"/>
    <mergeCell ref="I72:I75"/>
    <mergeCell ref="J72:J75"/>
    <mergeCell ref="K72:K75"/>
    <mergeCell ref="C76:C79"/>
    <mergeCell ref="AK72:AK75"/>
    <mergeCell ref="AL72:AL75"/>
    <mergeCell ref="E55:G55"/>
    <mergeCell ref="E70:G70"/>
    <mergeCell ref="V69:W69"/>
    <mergeCell ref="X69:Y69"/>
    <mergeCell ref="AG42:AG45"/>
    <mergeCell ref="AJ42:AJ45"/>
    <mergeCell ref="AK42:AK45"/>
    <mergeCell ref="AL42:AL45"/>
    <mergeCell ref="AJ46:AJ49"/>
    <mergeCell ref="AK46:AK49"/>
    <mergeCell ref="AL46:AL49"/>
    <mergeCell ref="AG46:AG49"/>
    <mergeCell ref="AJ50:AJ53"/>
    <mergeCell ref="AK50:AK53"/>
    <mergeCell ref="AL50:AL53"/>
    <mergeCell ref="H52:H53"/>
    <mergeCell ref="AJ57:AJ60"/>
    <mergeCell ref="C42:C45"/>
    <mergeCell ref="I42:I45"/>
    <mergeCell ref="J42:J45"/>
    <mergeCell ref="K42:K45"/>
    <mergeCell ref="AF42:AF45"/>
    <mergeCell ref="C50:C53"/>
    <mergeCell ref="I50:I53"/>
    <mergeCell ref="J50:J53"/>
    <mergeCell ref="K80:K83"/>
    <mergeCell ref="AG80:AG83"/>
    <mergeCell ref="AJ80:AJ83"/>
    <mergeCell ref="AK80:AK83"/>
    <mergeCell ref="AL80:AL83"/>
    <mergeCell ref="I76:I79"/>
    <mergeCell ref="J76:J79"/>
    <mergeCell ref="K76:K79"/>
    <mergeCell ref="AK65:AK68"/>
    <mergeCell ref="AL65:AL68"/>
    <mergeCell ref="K87:K90"/>
    <mergeCell ref="AF87:AF90"/>
    <mergeCell ref="AG87:AG90"/>
    <mergeCell ref="AJ87:AJ90"/>
    <mergeCell ref="AK87:AK90"/>
    <mergeCell ref="L84:M84"/>
    <mergeCell ref="N84:O84"/>
    <mergeCell ref="P84:Q84"/>
    <mergeCell ref="R84:S84"/>
    <mergeCell ref="T84:U84"/>
    <mergeCell ref="AK76:AK79"/>
    <mergeCell ref="AL76:AL79"/>
    <mergeCell ref="AP91:AP94"/>
    <mergeCell ref="AM95:AM98"/>
    <mergeCell ref="AN95:AN98"/>
    <mergeCell ref="AO95:AO98"/>
    <mergeCell ref="AP95:AP98"/>
    <mergeCell ref="L99:M99"/>
    <mergeCell ref="N99:O99"/>
    <mergeCell ref="P99:Q99"/>
    <mergeCell ref="R99:S99"/>
    <mergeCell ref="T99:U99"/>
    <mergeCell ref="AM87:AM90"/>
    <mergeCell ref="AN87:AN90"/>
    <mergeCell ref="AO87:AO90"/>
    <mergeCell ref="E85:G85"/>
    <mergeCell ref="H89:H90"/>
    <mergeCell ref="AO91:AO94"/>
    <mergeCell ref="AL87:AL90"/>
    <mergeCell ref="AM91:AM94"/>
    <mergeCell ref="AN91:AN94"/>
    <mergeCell ref="AF91:AF94"/>
    <mergeCell ref="AG91:AG94"/>
    <mergeCell ref="AJ91:AJ94"/>
    <mergeCell ref="AK91:AK94"/>
    <mergeCell ref="AL91:AL94"/>
    <mergeCell ref="AF95:AF98"/>
    <mergeCell ref="AG95:AG98"/>
    <mergeCell ref="AJ95:AJ98"/>
    <mergeCell ref="AK95:AK98"/>
    <mergeCell ref="AL95:AL98"/>
    <mergeCell ref="E100:G100"/>
    <mergeCell ref="H91:H92"/>
    <mergeCell ref="H93:H94"/>
    <mergeCell ref="H95:H96"/>
    <mergeCell ref="AJ102:AJ105"/>
    <mergeCell ref="AK102:AK105"/>
    <mergeCell ref="AL102:AL105"/>
    <mergeCell ref="AM102:AM105"/>
    <mergeCell ref="H97:H98"/>
    <mergeCell ref="C95:C98"/>
    <mergeCell ref="I95:I98"/>
    <mergeCell ref="J95:J98"/>
    <mergeCell ref="K95:K98"/>
    <mergeCell ref="C102:C105"/>
    <mergeCell ref="I102:I105"/>
    <mergeCell ref="J102:J105"/>
    <mergeCell ref="K102:K105"/>
    <mergeCell ref="AF102:AF105"/>
    <mergeCell ref="AG102:AG105"/>
    <mergeCell ref="AM106:AM109"/>
    <mergeCell ref="AN106:AN109"/>
    <mergeCell ref="AO106:AO109"/>
    <mergeCell ref="AP106:AP109"/>
    <mergeCell ref="L114:M114"/>
    <mergeCell ref="N114:O114"/>
    <mergeCell ref="AF110:AF113"/>
    <mergeCell ref="AG110:AG113"/>
    <mergeCell ref="AJ110:AJ113"/>
    <mergeCell ref="AK110:AK113"/>
    <mergeCell ref="K106:K109"/>
    <mergeCell ref="AF106:AF109"/>
    <mergeCell ref="AG106:AG109"/>
    <mergeCell ref="AJ106:AJ109"/>
    <mergeCell ref="AK106:AK109"/>
    <mergeCell ref="AL106:AL109"/>
    <mergeCell ref="AN102:AN105"/>
    <mergeCell ref="AO102:AO105"/>
    <mergeCell ref="AP102:AP105"/>
    <mergeCell ref="K117:K120"/>
    <mergeCell ref="AO117:AO120"/>
    <mergeCell ref="AP117:AP120"/>
    <mergeCell ref="K121:K124"/>
    <mergeCell ref="AF121:AF124"/>
    <mergeCell ref="AG121:AG124"/>
    <mergeCell ref="AJ121:AJ124"/>
    <mergeCell ref="AK121:AK124"/>
    <mergeCell ref="AL121:AL124"/>
    <mergeCell ref="AM121:AM124"/>
    <mergeCell ref="AP110:AP113"/>
    <mergeCell ref="AB114:AC114"/>
    <mergeCell ref="L129:M129"/>
    <mergeCell ref="N129:O129"/>
    <mergeCell ref="P129:Q129"/>
    <mergeCell ref="R129:S129"/>
    <mergeCell ref="T129:U129"/>
    <mergeCell ref="AL110:AL113"/>
    <mergeCell ref="AM110:AM113"/>
    <mergeCell ref="AN110:AN113"/>
    <mergeCell ref="AO110:AO113"/>
    <mergeCell ref="P114:Q114"/>
    <mergeCell ref="R114:S114"/>
    <mergeCell ref="T114:U114"/>
    <mergeCell ref="V114:W114"/>
    <mergeCell ref="X114:Y114"/>
    <mergeCell ref="Z114:AA114"/>
    <mergeCell ref="AN125:AN128"/>
    <mergeCell ref="AO125:AO128"/>
    <mergeCell ref="AP125:AP128"/>
    <mergeCell ref="AN147:AN150"/>
    <mergeCell ref="AO147:AO150"/>
    <mergeCell ref="AP147:AP150"/>
    <mergeCell ref="AP151:AP154"/>
    <mergeCell ref="AM151:AM154"/>
    <mergeCell ref="AN151:AN154"/>
    <mergeCell ref="AO151:AO154"/>
    <mergeCell ref="AL151:AL154"/>
    <mergeCell ref="L144:M144"/>
    <mergeCell ref="N144:O144"/>
    <mergeCell ref="P144:Q144"/>
    <mergeCell ref="R144:S144"/>
    <mergeCell ref="T144:U144"/>
    <mergeCell ref="AM147:AM150"/>
    <mergeCell ref="AJ147:AJ150"/>
    <mergeCell ref="AK147:AK150"/>
    <mergeCell ref="AL147:AL150"/>
    <mergeCell ref="AJ151:AJ154"/>
    <mergeCell ref="AK151:AK154"/>
    <mergeCell ref="AF151:AF154"/>
    <mergeCell ref="AG151:AG154"/>
    <mergeCell ref="AN140:AN143"/>
    <mergeCell ref="AO140:AO143"/>
    <mergeCell ref="AP140:AP143"/>
    <mergeCell ref="AN136:AN139"/>
    <mergeCell ref="AO136:AO139"/>
    <mergeCell ref="AP136:AP139"/>
    <mergeCell ref="V144:W144"/>
    <mergeCell ref="X144:Y144"/>
    <mergeCell ref="Z144:AA144"/>
    <mergeCell ref="X159:Y159"/>
    <mergeCell ref="Z159:AA159"/>
    <mergeCell ref="AB159:AC159"/>
    <mergeCell ref="K147:K150"/>
    <mergeCell ref="AF147:AF150"/>
    <mergeCell ref="AG147:AG150"/>
    <mergeCell ref="K155:K158"/>
    <mergeCell ref="AF155:AF158"/>
    <mergeCell ref="AG155:AG158"/>
    <mergeCell ref="AJ155:AJ158"/>
    <mergeCell ref="AK155:AK158"/>
    <mergeCell ref="AL155:AL158"/>
    <mergeCell ref="AP155:AP158"/>
    <mergeCell ref="L159:M159"/>
    <mergeCell ref="N159:O159"/>
    <mergeCell ref="P159:Q159"/>
    <mergeCell ref="R159:S159"/>
    <mergeCell ref="T159:U159"/>
    <mergeCell ref="AM155:AM158"/>
    <mergeCell ref="AN155:AN158"/>
    <mergeCell ref="AO155:AO158"/>
    <mergeCell ref="V159:W159"/>
    <mergeCell ref="K151:K154"/>
    <mergeCell ref="AN166:AN169"/>
    <mergeCell ref="AO166:AO169"/>
    <mergeCell ref="AP166:AP169"/>
    <mergeCell ref="K170:K173"/>
    <mergeCell ref="AF170:AF173"/>
    <mergeCell ref="AG170:AG173"/>
    <mergeCell ref="AJ170:AJ173"/>
    <mergeCell ref="AK170:AK173"/>
    <mergeCell ref="AO162:AO165"/>
    <mergeCell ref="AP162:AP165"/>
    <mergeCell ref="C166:C169"/>
    <mergeCell ref="I166:I169"/>
    <mergeCell ref="J166:J169"/>
    <mergeCell ref="K166:K169"/>
    <mergeCell ref="AF166:AF169"/>
    <mergeCell ref="AG166:AG169"/>
    <mergeCell ref="AJ166:AJ169"/>
    <mergeCell ref="AK166:AK169"/>
    <mergeCell ref="I170:I173"/>
    <mergeCell ref="J170:J173"/>
    <mergeCell ref="H172:H173"/>
    <mergeCell ref="AK162:AK165"/>
    <mergeCell ref="AL162:AL165"/>
    <mergeCell ref="AM162:AM165"/>
    <mergeCell ref="AN162:AN165"/>
    <mergeCell ref="H162:H163"/>
    <mergeCell ref="H164:H165"/>
    <mergeCell ref="AF162:AF165"/>
    <mergeCell ref="AG162:AG165"/>
    <mergeCell ref="AJ162:AJ165"/>
    <mergeCell ref="AP185:AP188"/>
    <mergeCell ref="K181:K184"/>
    <mergeCell ref="AF181:AF184"/>
    <mergeCell ref="AG181:AG184"/>
    <mergeCell ref="AJ181:AJ184"/>
    <mergeCell ref="AK181:AK184"/>
    <mergeCell ref="AL181:AL184"/>
    <mergeCell ref="AM181:AM184"/>
    <mergeCell ref="AN181:AN184"/>
    <mergeCell ref="AL170:AL173"/>
    <mergeCell ref="AM170:AM173"/>
    <mergeCell ref="AN170:AN173"/>
    <mergeCell ref="AO170:AO173"/>
    <mergeCell ref="AP170:AP173"/>
    <mergeCell ref="AO192:AO195"/>
    <mergeCell ref="AP192:AP195"/>
    <mergeCell ref="AO177:AO180"/>
    <mergeCell ref="AP177:AP180"/>
    <mergeCell ref="AP181:AP184"/>
    <mergeCell ref="AK177:AK180"/>
    <mergeCell ref="AL177:AL180"/>
    <mergeCell ref="AM177:AM180"/>
    <mergeCell ref="AN177:AN180"/>
    <mergeCell ref="AJ177:AJ180"/>
    <mergeCell ref="L174:M174"/>
    <mergeCell ref="N174:O174"/>
    <mergeCell ref="P174:Q174"/>
    <mergeCell ref="R174:S174"/>
    <mergeCell ref="T174:U174"/>
    <mergeCell ref="V174:W174"/>
    <mergeCell ref="X174:Y174"/>
    <mergeCell ref="Z174:AA174"/>
    <mergeCell ref="AG177:AG180"/>
    <mergeCell ref="I181:I184"/>
    <mergeCell ref="J181:J184"/>
    <mergeCell ref="C177:C180"/>
    <mergeCell ref="I177:I180"/>
    <mergeCell ref="J177:J180"/>
    <mergeCell ref="K177:K180"/>
    <mergeCell ref="AF177:AF180"/>
    <mergeCell ref="H177:H178"/>
    <mergeCell ref="C192:C195"/>
    <mergeCell ref="I192:I195"/>
    <mergeCell ref="J192:J195"/>
    <mergeCell ref="K192:K195"/>
    <mergeCell ref="AF192:AF195"/>
    <mergeCell ref="AG192:AG195"/>
    <mergeCell ref="J196:J199"/>
    <mergeCell ref="J185:J188"/>
    <mergeCell ref="H181:H182"/>
    <mergeCell ref="H183:H184"/>
    <mergeCell ref="H185:H186"/>
    <mergeCell ref="H187:H188"/>
    <mergeCell ref="H192:H193"/>
    <mergeCell ref="H194:H195"/>
    <mergeCell ref="L189:M189"/>
    <mergeCell ref="H179:H180"/>
    <mergeCell ref="AM196:AM199"/>
    <mergeCell ref="AN196:AN199"/>
    <mergeCell ref="AO196:AO199"/>
    <mergeCell ref="AP196:AP199"/>
    <mergeCell ref="C207:C210"/>
    <mergeCell ref="I207:I210"/>
    <mergeCell ref="J207:J210"/>
    <mergeCell ref="K207:K210"/>
    <mergeCell ref="AK207:AK210"/>
    <mergeCell ref="AL207:AL210"/>
    <mergeCell ref="L204:M204"/>
    <mergeCell ref="N204:O204"/>
    <mergeCell ref="P204:Q204"/>
    <mergeCell ref="R204:S204"/>
    <mergeCell ref="T204:U204"/>
    <mergeCell ref="AJ196:AJ199"/>
    <mergeCell ref="AK200:AK203"/>
    <mergeCell ref="AP211:AP214"/>
    <mergeCell ref="AF207:AF210"/>
    <mergeCell ref="AG207:AG210"/>
    <mergeCell ref="AP215:AP218"/>
    <mergeCell ref="C200:C203"/>
    <mergeCell ref="I200:I203"/>
    <mergeCell ref="J200:J203"/>
    <mergeCell ref="K200:K203"/>
    <mergeCell ref="AF200:AF203"/>
    <mergeCell ref="AO207:AO210"/>
    <mergeCell ref="AP207:AP210"/>
    <mergeCell ref="C211:C214"/>
    <mergeCell ref="I211:I214"/>
    <mergeCell ref="J211:J214"/>
    <mergeCell ref="K211:K214"/>
    <mergeCell ref="AF211:AF214"/>
    <mergeCell ref="AG211:AG214"/>
    <mergeCell ref="AJ211:AJ214"/>
    <mergeCell ref="AK211:AK214"/>
    <mergeCell ref="H213:H214"/>
    <mergeCell ref="H215:H216"/>
    <mergeCell ref="H217:H218"/>
    <mergeCell ref="I226:I229"/>
    <mergeCell ref="J226:J229"/>
    <mergeCell ref="K226:K229"/>
    <mergeCell ref="AF226:AF229"/>
    <mergeCell ref="AG226:AG229"/>
    <mergeCell ref="T219:U219"/>
    <mergeCell ref="AF222:AF225"/>
    <mergeCell ref="AG222:AG225"/>
    <mergeCell ref="H230:H231"/>
    <mergeCell ref="H232:H233"/>
    <mergeCell ref="H228:H229"/>
    <mergeCell ref="AL230:AL233"/>
    <mergeCell ref="AF230:AF233"/>
    <mergeCell ref="AG230:AG233"/>
    <mergeCell ref="AJ230:AJ233"/>
    <mergeCell ref="AN211:AN214"/>
    <mergeCell ref="AO211:AO214"/>
    <mergeCell ref="AJ222:AJ225"/>
    <mergeCell ref="AK222:AK225"/>
    <mergeCell ref="AL222:AL225"/>
    <mergeCell ref="AM222:AM225"/>
    <mergeCell ref="AN222:AN225"/>
    <mergeCell ref="J215:J218"/>
    <mergeCell ref="K215:K218"/>
    <mergeCell ref="L219:M219"/>
    <mergeCell ref="N219:O219"/>
    <mergeCell ref="P219:Q219"/>
    <mergeCell ref="R219:S219"/>
    <mergeCell ref="AL211:AL214"/>
    <mergeCell ref="AM211:AM214"/>
    <mergeCell ref="AK252:AK255"/>
    <mergeCell ref="AL252:AL255"/>
    <mergeCell ref="AM252:AM255"/>
    <mergeCell ref="AN252:AN255"/>
    <mergeCell ref="AO252:AO255"/>
    <mergeCell ref="AP252:AP255"/>
    <mergeCell ref="C222:C225"/>
    <mergeCell ref="I222:I225"/>
    <mergeCell ref="J222:J225"/>
    <mergeCell ref="K222:K225"/>
    <mergeCell ref="K252:K255"/>
    <mergeCell ref="AF252:AF255"/>
    <mergeCell ref="C230:C233"/>
    <mergeCell ref="I230:I233"/>
    <mergeCell ref="J230:J233"/>
    <mergeCell ref="K230:K233"/>
    <mergeCell ref="AJ226:AJ229"/>
    <mergeCell ref="AK226:AK229"/>
    <mergeCell ref="AL226:AL229"/>
    <mergeCell ref="AO230:AO233"/>
    <mergeCell ref="AP230:AP233"/>
    <mergeCell ref="AM226:AM229"/>
    <mergeCell ref="AK237:AK240"/>
    <mergeCell ref="AN226:AN229"/>
    <mergeCell ref="AO226:AO229"/>
    <mergeCell ref="AP226:AP229"/>
    <mergeCell ref="AK230:AK233"/>
    <mergeCell ref="AM230:AM233"/>
    <mergeCell ref="AN230:AN233"/>
    <mergeCell ref="AO222:AO225"/>
    <mergeCell ref="AP222:AP225"/>
    <mergeCell ref="C226:C229"/>
    <mergeCell ref="P234:Q234"/>
    <mergeCell ref="R234:S234"/>
    <mergeCell ref="C245:C248"/>
    <mergeCell ref="K245:K248"/>
    <mergeCell ref="T234:U234"/>
    <mergeCell ref="C237:C240"/>
    <mergeCell ref="K237:K240"/>
    <mergeCell ref="H252:H253"/>
    <mergeCell ref="H254:H255"/>
    <mergeCell ref="H256:H257"/>
    <mergeCell ref="H258:H259"/>
    <mergeCell ref="I245:I248"/>
    <mergeCell ref="J245:J248"/>
    <mergeCell ref="I237:I240"/>
    <mergeCell ref="J237:J240"/>
    <mergeCell ref="C241:C244"/>
    <mergeCell ref="H245:H246"/>
    <mergeCell ref="L234:M234"/>
    <mergeCell ref="N234:O234"/>
    <mergeCell ref="AJ256:AJ259"/>
    <mergeCell ref="AK256:AK259"/>
    <mergeCell ref="AL256:AL259"/>
    <mergeCell ref="AM256:AM259"/>
    <mergeCell ref="C260:C263"/>
    <mergeCell ref="I260:I263"/>
    <mergeCell ref="AJ260:AJ263"/>
    <mergeCell ref="AK260:AK263"/>
    <mergeCell ref="AL260:AL263"/>
    <mergeCell ref="AM260:AM263"/>
    <mergeCell ref="AN260:AN263"/>
    <mergeCell ref="AP260:AP263"/>
    <mergeCell ref="AO260:AO263"/>
    <mergeCell ref="AG256:AG259"/>
    <mergeCell ref="H262:H263"/>
    <mergeCell ref="T264:U264"/>
    <mergeCell ref="AN256:AN259"/>
    <mergeCell ref="AO256:AO259"/>
    <mergeCell ref="AP256:AP259"/>
    <mergeCell ref="J260:J263"/>
    <mergeCell ref="K260:K263"/>
    <mergeCell ref="AF260:AF263"/>
    <mergeCell ref="AG260:AG263"/>
    <mergeCell ref="N264:O264"/>
    <mergeCell ref="P264:Q264"/>
    <mergeCell ref="R264:S264"/>
    <mergeCell ref="C256:C259"/>
    <mergeCell ref="I256:I259"/>
    <mergeCell ref="J256:J259"/>
    <mergeCell ref="K256:K259"/>
    <mergeCell ref="AF256:AF259"/>
    <mergeCell ref="V264:W264"/>
    <mergeCell ref="C275:C278"/>
    <mergeCell ref="I275:I278"/>
    <mergeCell ref="J275:J278"/>
    <mergeCell ref="K275:K278"/>
    <mergeCell ref="AF275:AF278"/>
    <mergeCell ref="AG275:AG278"/>
    <mergeCell ref="H267:H268"/>
    <mergeCell ref="H269:H270"/>
    <mergeCell ref="H271:H272"/>
    <mergeCell ref="AP282:AP285"/>
    <mergeCell ref="H282:H283"/>
    <mergeCell ref="H284:H285"/>
    <mergeCell ref="R279:S279"/>
    <mergeCell ref="T279:U279"/>
    <mergeCell ref="AJ275:AJ278"/>
    <mergeCell ref="AK282:AK285"/>
    <mergeCell ref="J267:J270"/>
    <mergeCell ref="K267:K270"/>
    <mergeCell ref="AL282:AL285"/>
    <mergeCell ref="AM282:AM285"/>
    <mergeCell ref="AN282:AN285"/>
    <mergeCell ref="AO282:AO285"/>
    <mergeCell ref="L279:M279"/>
    <mergeCell ref="N279:O279"/>
    <mergeCell ref="P279:Q279"/>
    <mergeCell ref="AG282:AG285"/>
    <mergeCell ref="AJ282:AJ285"/>
    <mergeCell ref="H273:H274"/>
    <mergeCell ref="H275:H276"/>
    <mergeCell ref="H277:H278"/>
    <mergeCell ref="AP275:AP278"/>
    <mergeCell ref="C286:C289"/>
    <mergeCell ref="I286:I289"/>
    <mergeCell ref="J286:J289"/>
    <mergeCell ref="K286:K289"/>
    <mergeCell ref="AF286:AF289"/>
    <mergeCell ref="AG286:AG289"/>
    <mergeCell ref="C290:C293"/>
    <mergeCell ref="I290:I293"/>
    <mergeCell ref="J290:J293"/>
    <mergeCell ref="K290:K293"/>
    <mergeCell ref="H286:H287"/>
    <mergeCell ref="H288:H289"/>
    <mergeCell ref="H290:H291"/>
    <mergeCell ref="C282:C285"/>
    <mergeCell ref="I282:I285"/>
    <mergeCell ref="J282:J285"/>
    <mergeCell ref="K282:K285"/>
    <mergeCell ref="H292:H293"/>
    <mergeCell ref="AL290:AL293"/>
    <mergeCell ref="AJ312:AJ315"/>
    <mergeCell ref="AK312:AK315"/>
    <mergeCell ref="AL312:AL315"/>
    <mergeCell ref="V294:W294"/>
    <mergeCell ref="X294:Y294"/>
    <mergeCell ref="AM286:AM289"/>
    <mergeCell ref="AN286:AN289"/>
    <mergeCell ref="AO286:AO289"/>
    <mergeCell ref="AP286:AP289"/>
    <mergeCell ref="J316:J319"/>
    <mergeCell ref="K316:K319"/>
    <mergeCell ref="AF316:AF319"/>
    <mergeCell ref="AG316:AG319"/>
    <mergeCell ref="AJ316:AJ319"/>
    <mergeCell ref="AK316:AK319"/>
    <mergeCell ref="AJ286:AJ289"/>
    <mergeCell ref="AK286:AK289"/>
    <mergeCell ref="AL286:AL289"/>
    <mergeCell ref="AF290:AF293"/>
    <mergeCell ref="AG290:AG293"/>
    <mergeCell ref="AJ290:AJ293"/>
    <mergeCell ref="AK290:AK293"/>
    <mergeCell ref="AM290:AM293"/>
    <mergeCell ref="AN290:AN293"/>
    <mergeCell ref="AO290:AO293"/>
    <mergeCell ref="AP290:AP293"/>
    <mergeCell ref="T294:U294"/>
    <mergeCell ref="K346:K349"/>
    <mergeCell ref="AF346:AF349"/>
    <mergeCell ref="AG346:AG349"/>
    <mergeCell ref="AN335:AN338"/>
    <mergeCell ref="AK335:AK338"/>
    <mergeCell ref="AL335:AL338"/>
    <mergeCell ref="AM335:AM338"/>
    <mergeCell ref="AL327:AL330"/>
    <mergeCell ref="AM327:AM330"/>
    <mergeCell ref="AN327:AN330"/>
    <mergeCell ref="K335:K338"/>
    <mergeCell ref="I350:I353"/>
    <mergeCell ref="J350:J353"/>
    <mergeCell ref="K350:K353"/>
    <mergeCell ref="AF350:AF353"/>
    <mergeCell ref="AG350:AG353"/>
    <mergeCell ref="J346:J349"/>
    <mergeCell ref="AN342:AN345"/>
    <mergeCell ref="AK327:AK330"/>
    <mergeCell ref="AJ350:AJ353"/>
    <mergeCell ref="C342:C345"/>
    <mergeCell ref="I342:I345"/>
    <mergeCell ref="J342:J345"/>
    <mergeCell ref="K342:K345"/>
    <mergeCell ref="AF342:AF345"/>
    <mergeCell ref="AG342:AG345"/>
    <mergeCell ref="AJ342:AJ345"/>
    <mergeCell ref="AK342:AK345"/>
    <mergeCell ref="AL342:AL345"/>
    <mergeCell ref="AJ331:AJ334"/>
    <mergeCell ref="AK331:AK334"/>
    <mergeCell ref="AL331:AL334"/>
    <mergeCell ref="AP335:AP338"/>
    <mergeCell ref="L339:M339"/>
    <mergeCell ref="N339:O339"/>
    <mergeCell ref="P339:Q339"/>
    <mergeCell ref="R339:S339"/>
    <mergeCell ref="T339:U339"/>
    <mergeCell ref="AJ335:AJ338"/>
    <mergeCell ref="C331:C334"/>
    <mergeCell ref="I331:I334"/>
    <mergeCell ref="J331:J334"/>
    <mergeCell ref="K331:K334"/>
    <mergeCell ref="AF331:AF334"/>
    <mergeCell ref="AG331:AG334"/>
    <mergeCell ref="H342:H343"/>
    <mergeCell ref="H344:H345"/>
    <mergeCell ref="AO342:AO345"/>
    <mergeCell ref="AP342:AP345"/>
    <mergeCell ref="AF335:AF338"/>
    <mergeCell ref="AG335:AG338"/>
    <mergeCell ref="AO335:AO338"/>
    <mergeCell ref="R354:S354"/>
    <mergeCell ref="C361:C364"/>
    <mergeCell ref="I361:I364"/>
    <mergeCell ref="J361:J364"/>
    <mergeCell ref="K361:K364"/>
    <mergeCell ref="H359:H360"/>
    <mergeCell ref="H361:H362"/>
    <mergeCell ref="H363:H364"/>
    <mergeCell ref="H350:H351"/>
    <mergeCell ref="H352:H353"/>
    <mergeCell ref="H357:H358"/>
    <mergeCell ref="L354:M354"/>
    <mergeCell ref="N354:O354"/>
    <mergeCell ref="P354:Q354"/>
    <mergeCell ref="AK357:AK360"/>
    <mergeCell ref="K365:K368"/>
    <mergeCell ref="AF365:AF368"/>
    <mergeCell ref="AG365:AG368"/>
    <mergeCell ref="AJ365:AJ368"/>
    <mergeCell ref="AK365:AK368"/>
    <mergeCell ref="C350:C353"/>
    <mergeCell ref="J365:J368"/>
    <mergeCell ref="AK350:AK353"/>
    <mergeCell ref="I357:I360"/>
    <mergeCell ref="J357:J360"/>
    <mergeCell ref="K357:K360"/>
    <mergeCell ref="AF357:AF360"/>
    <mergeCell ref="AG357:AG360"/>
    <mergeCell ref="AJ357:AJ360"/>
    <mergeCell ref="C357:C360"/>
    <mergeCell ref="AL357:AL360"/>
    <mergeCell ref="AF361:AF364"/>
    <mergeCell ref="AG361:AG364"/>
    <mergeCell ref="T384:U384"/>
    <mergeCell ref="AM387:AM390"/>
    <mergeCell ref="V384:W384"/>
    <mergeCell ref="X384:Y384"/>
    <mergeCell ref="Z384:AA384"/>
    <mergeCell ref="AB384:AC384"/>
    <mergeCell ref="T369:U369"/>
    <mergeCell ref="AJ346:AJ349"/>
    <mergeCell ref="AK346:AK349"/>
    <mergeCell ref="AL346:AL349"/>
    <mergeCell ref="AM346:AM349"/>
    <mergeCell ref="AN346:AN349"/>
    <mergeCell ref="T354:U354"/>
    <mergeCell ref="AM357:AM360"/>
    <mergeCell ref="AN357:AN360"/>
    <mergeCell ref="AM361:AM364"/>
    <mergeCell ref="AN372:AN375"/>
    <mergeCell ref="AL350:AL353"/>
    <mergeCell ref="AF372:AF375"/>
    <mergeCell ref="AG372:AG375"/>
    <mergeCell ref="AJ372:AJ375"/>
    <mergeCell ref="AO372:AO375"/>
    <mergeCell ref="AN376:AN379"/>
    <mergeCell ref="AL361:AL364"/>
    <mergeCell ref="AM365:AM368"/>
    <mergeCell ref="AN365:AN368"/>
    <mergeCell ref="AO361:AO364"/>
    <mergeCell ref="AG387:AG390"/>
    <mergeCell ref="AO387:AO390"/>
    <mergeCell ref="AL380:AL383"/>
    <mergeCell ref="AM380:AM383"/>
    <mergeCell ref="AN380:AN383"/>
    <mergeCell ref="AO380:AO383"/>
    <mergeCell ref="AP380:AP383"/>
    <mergeCell ref="AN387:AN390"/>
    <mergeCell ref="I387:I390"/>
    <mergeCell ref="J387:J390"/>
    <mergeCell ref="K387:K390"/>
    <mergeCell ref="AO376:AO379"/>
    <mergeCell ref="AP376:AP379"/>
    <mergeCell ref="P384:Q384"/>
    <mergeCell ref="I376:I379"/>
    <mergeCell ref="R384:S384"/>
    <mergeCell ref="I372:I375"/>
    <mergeCell ref="J372:J375"/>
    <mergeCell ref="K372:K375"/>
    <mergeCell ref="AP361:AP364"/>
    <mergeCell ref="AP365:AP368"/>
    <mergeCell ref="C380:C383"/>
    <mergeCell ref="I380:I383"/>
    <mergeCell ref="J380:J383"/>
    <mergeCell ref="K380:K383"/>
    <mergeCell ref="AF380:AF383"/>
    <mergeCell ref="AN361:AN364"/>
    <mergeCell ref="L384:M384"/>
    <mergeCell ref="N384:O384"/>
    <mergeCell ref="AF376:AF379"/>
    <mergeCell ref="AG376:AG379"/>
    <mergeCell ref="AJ376:AJ379"/>
    <mergeCell ref="AK376:AK379"/>
    <mergeCell ref="AG380:AG383"/>
    <mergeCell ref="AJ380:AJ383"/>
    <mergeCell ref="AK380:AK383"/>
    <mergeCell ref="H365:H366"/>
    <mergeCell ref="H367:H368"/>
    <mergeCell ref="L369:M369"/>
    <mergeCell ref="N369:O369"/>
    <mergeCell ref="P369:Q369"/>
    <mergeCell ref="R369:S369"/>
    <mergeCell ref="I391:I394"/>
    <mergeCell ref="J391:J394"/>
    <mergeCell ref="K391:K394"/>
    <mergeCell ref="AF391:AF394"/>
    <mergeCell ref="AG391:AG394"/>
    <mergeCell ref="AJ391:AJ394"/>
    <mergeCell ref="AJ395:AJ398"/>
    <mergeCell ref="AK395:AK398"/>
    <mergeCell ref="AL395:AL398"/>
    <mergeCell ref="AO395:AO398"/>
    <mergeCell ref="AM395:AM398"/>
    <mergeCell ref="AN395:AN398"/>
    <mergeCell ref="C406:C409"/>
    <mergeCell ref="I406:I409"/>
    <mergeCell ref="J406:J409"/>
    <mergeCell ref="K406:K409"/>
    <mergeCell ref="AF406:AF409"/>
    <mergeCell ref="AO406:AO409"/>
    <mergeCell ref="L414:M414"/>
    <mergeCell ref="N414:O414"/>
    <mergeCell ref="AO421:AO424"/>
    <mergeCell ref="P414:Q414"/>
    <mergeCell ref="R414:S414"/>
    <mergeCell ref="C432:C435"/>
    <mergeCell ref="I432:I435"/>
    <mergeCell ref="J432:J435"/>
    <mergeCell ref="K432:K435"/>
    <mergeCell ref="AF432:AF435"/>
    <mergeCell ref="AG432:AG435"/>
    <mergeCell ref="AL432:AL435"/>
    <mergeCell ref="AM432:AM435"/>
    <mergeCell ref="AO425:AO428"/>
    <mergeCell ref="AL425:AL428"/>
    <mergeCell ref="AM425:AM428"/>
    <mergeCell ref="AN425:AN428"/>
    <mergeCell ref="AN417:AN420"/>
    <mergeCell ref="P429:Q429"/>
    <mergeCell ref="R429:S429"/>
    <mergeCell ref="T414:U414"/>
    <mergeCell ref="I421:I424"/>
    <mergeCell ref="J421:J424"/>
    <mergeCell ref="C425:C428"/>
    <mergeCell ref="I425:I428"/>
    <mergeCell ref="V429:W429"/>
    <mergeCell ref="X429:Y429"/>
    <mergeCell ref="Z429:AA429"/>
    <mergeCell ref="AB429:AC429"/>
    <mergeCell ref="AG406:AG409"/>
    <mergeCell ref="AJ406:AJ409"/>
    <mergeCell ref="AK406:AK409"/>
    <mergeCell ref="AL406:AL409"/>
    <mergeCell ref="AM406:AM409"/>
    <mergeCell ref="AN406:AN409"/>
    <mergeCell ref="K410:K413"/>
    <mergeCell ref="I395:I398"/>
    <mergeCell ref="J395:J398"/>
    <mergeCell ref="K395:K398"/>
    <mergeCell ref="AP402:AP405"/>
    <mergeCell ref="L399:M399"/>
    <mergeCell ref="N399:O399"/>
    <mergeCell ref="P399:Q399"/>
    <mergeCell ref="R399:S399"/>
    <mergeCell ref="T399:U399"/>
    <mergeCell ref="I402:I405"/>
    <mergeCell ref="J402:J405"/>
    <mergeCell ref="K402:K405"/>
    <mergeCell ref="AM402:AM405"/>
    <mergeCell ref="AN402:AN405"/>
    <mergeCell ref="AO402:AO405"/>
    <mergeCell ref="AN410:AN413"/>
    <mergeCell ref="AO410:AO413"/>
    <mergeCell ref="AP410:AP413"/>
    <mergeCell ref="J410:J413"/>
    <mergeCell ref="AP406:AP409"/>
    <mergeCell ref="N444:O444"/>
    <mergeCell ref="P444:Q444"/>
    <mergeCell ref="R444:S444"/>
    <mergeCell ref="T444:U444"/>
    <mergeCell ref="AN421:AN424"/>
    <mergeCell ref="T429:U429"/>
    <mergeCell ref="AF421:AF424"/>
    <mergeCell ref="AG421:AG424"/>
    <mergeCell ref="AJ421:AJ424"/>
    <mergeCell ref="K436:K439"/>
    <mergeCell ref="AF436:AF439"/>
    <mergeCell ref="AG436:AG439"/>
    <mergeCell ref="AP417:AP420"/>
    <mergeCell ref="AP421:AP424"/>
    <mergeCell ref="AO417:AO420"/>
    <mergeCell ref="AK421:AK424"/>
    <mergeCell ref="AL421:AL424"/>
    <mergeCell ref="AM421:AM424"/>
    <mergeCell ref="K417:K420"/>
    <mergeCell ref="V444:W444"/>
    <mergeCell ref="X444:Y444"/>
    <mergeCell ref="Z444:AA444"/>
    <mergeCell ref="AB444:AC444"/>
    <mergeCell ref="I436:I439"/>
    <mergeCell ref="J436:J439"/>
    <mergeCell ref="AM440:AM443"/>
    <mergeCell ref="AJ436:AJ439"/>
    <mergeCell ref="AK436:AK439"/>
    <mergeCell ref="AL436:AL439"/>
    <mergeCell ref="AM436:AM439"/>
    <mergeCell ref="AN436:AN439"/>
    <mergeCell ref="AO436:AO439"/>
    <mergeCell ref="C451:C454"/>
    <mergeCell ref="I451:I454"/>
    <mergeCell ref="J451:J454"/>
    <mergeCell ref="K451:K454"/>
    <mergeCell ref="AF451:AF454"/>
    <mergeCell ref="AG451:AG454"/>
    <mergeCell ref="AJ451:AJ454"/>
    <mergeCell ref="AK451:AK454"/>
    <mergeCell ref="AL451:AL454"/>
    <mergeCell ref="AK447:AK450"/>
    <mergeCell ref="AL447:AL450"/>
    <mergeCell ref="AL440:AL443"/>
    <mergeCell ref="AM447:AM450"/>
    <mergeCell ref="AN447:AN450"/>
    <mergeCell ref="AO447:AO450"/>
    <mergeCell ref="AO440:AO443"/>
    <mergeCell ref="AN440:AN443"/>
    <mergeCell ref="C436:C439"/>
    <mergeCell ref="E445:G445"/>
    <mergeCell ref="H449:H450"/>
    <mergeCell ref="K440:K443"/>
    <mergeCell ref="AF440:AF443"/>
    <mergeCell ref="AG440:AG443"/>
    <mergeCell ref="K455:K458"/>
    <mergeCell ref="AF455:AF458"/>
    <mergeCell ref="AG455:AG458"/>
    <mergeCell ref="AJ455:AJ458"/>
    <mergeCell ref="L459:M459"/>
    <mergeCell ref="N459:O459"/>
    <mergeCell ref="P459:Q459"/>
    <mergeCell ref="R459:S459"/>
    <mergeCell ref="T459:U459"/>
    <mergeCell ref="AM462:AM465"/>
    <mergeCell ref="AP440:AP443"/>
    <mergeCell ref="AP466:AP469"/>
    <mergeCell ref="H462:H463"/>
    <mergeCell ref="H464:H465"/>
    <mergeCell ref="H466:H467"/>
    <mergeCell ref="H468:H469"/>
    <mergeCell ref="AM455:AM458"/>
    <mergeCell ref="AN455:AN458"/>
    <mergeCell ref="AO455:AO458"/>
    <mergeCell ref="AP455:AP458"/>
    <mergeCell ref="AM451:AM454"/>
    <mergeCell ref="AN451:AN454"/>
    <mergeCell ref="AO451:AO454"/>
    <mergeCell ref="AP451:AP454"/>
    <mergeCell ref="H451:H452"/>
    <mergeCell ref="AG447:AG450"/>
    <mergeCell ref="AP447:AP450"/>
    <mergeCell ref="AL466:AL469"/>
    <mergeCell ref="AM466:AM469"/>
    <mergeCell ref="AN466:AN469"/>
    <mergeCell ref="AJ440:AJ443"/>
    <mergeCell ref="L444:M444"/>
    <mergeCell ref="AP470:AP473"/>
    <mergeCell ref="L489:M489"/>
    <mergeCell ref="N489:O489"/>
    <mergeCell ref="P489:Q489"/>
    <mergeCell ref="R489:S489"/>
    <mergeCell ref="T489:U489"/>
    <mergeCell ref="AL470:AL473"/>
    <mergeCell ref="AO462:AO465"/>
    <mergeCell ref="AP462:AP465"/>
    <mergeCell ref="C466:C469"/>
    <mergeCell ref="I466:I469"/>
    <mergeCell ref="J466:J469"/>
    <mergeCell ref="K466:K469"/>
    <mergeCell ref="AF466:AF469"/>
    <mergeCell ref="AG466:AG469"/>
    <mergeCell ref="AJ466:AJ469"/>
    <mergeCell ref="AK466:AK469"/>
    <mergeCell ref="AN462:AN465"/>
    <mergeCell ref="H470:H471"/>
    <mergeCell ref="H472:H473"/>
    <mergeCell ref="E475:G475"/>
    <mergeCell ref="C477:C480"/>
    <mergeCell ref="I477:I480"/>
    <mergeCell ref="J477:J480"/>
    <mergeCell ref="I481:I484"/>
    <mergeCell ref="AP481:AP484"/>
    <mergeCell ref="AJ481:AJ484"/>
    <mergeCell ref="AF470:AF473"/>
    <mergeCell ref="AG470:AG473"/>
    <mergeCell ref="AJ470:AJ473"/>
    <mergeCell ref="AO477:AO480"/>
    <mergeCell ref="AP477:AP480"/>
    <mergeCell ref="K470:K473"/>
    <mergeCell ref="AM500:AM503"/>
    <mergeCell ref="AN500:AN503"/>
    <mergeCell ref="AL496:AL499"/>
    <mergeCell ref="AN496:AN499"/>
    <mergeCell ref="AJ492:AJ495"/>
    <mergeCell ref="AO466:AO469"/>
    <mergeCell ref="C462:C465"/>
    <mergeCell ref="I462:I465"/>
    <mergeCell ref="J462:J465"/>
    <mergeCell ref="K462:K465"/>
    <mergeCell ref="AF462:AF465"/>
    <mergeCell ref="AG462:AG465"/>
    <mergeCell ref="AJ462:AJ465"/>
    <mergeCell ref="AK462:AK465"/>
    <mergeCell ref="AL462:AL465"/>
    <mergeCell ref="K477:K480"/>
    <mergeCell ref="AF477:AF480"/>
    <mergeCell ref="AG477:AG480"/>
    <mergeCell ref="AJ477:AJ480"/>
    <mergeCell ref="AK481:AK484"/>
    <mergeCell ref="AL481:AL484"/>
    <mergeCell ref="AM470:AM473"/>
    <mergeCell ref="AN470:AN473"/>
    <mergeCell ref="AO470:AO473"/>
    <mergeCell ref="C500:C503"/>
    <mergeCell ref="I500:I503"/>
    <mergeCell ref="J500:J503"/>
    <mergeCell ref="AM481:AM484"/>
    <mergeCell ref="AK470:AK473"/>
    <mergeCell ref="AK477:AK480"/>
    <mergeCell ref="AN481:AN484"/>
    <mergeCell ref="AM515:AM518"/>
    <mergeCell ref="AN515:AN518"/>
    <mergeCell ref="AO515:AO518"/>
    <mergeCell ref="AO496:AO499"/>
    <mergeCell ref="H500:H501"/>
    <mergeCell ref="H502:H503"/>
    <mergeCell ref="K500:K503"/>
    <mergeCell ref="C492:C495"/>
    <mergeCell ref="I492:I495"/>
    <mergeCell ref="J492:J495"/>
    <mergeCell ref="K492:K495"/>
    <mergeCell ref="AF492:AF495"/>
    <mergeCell ref="AG492:AG495"/>
    <mergeCell ref="AO500:AO503"/>
    <mergeCell ref="AO492:AO495"/>
    <mergeCell ref="C496:C499"/>
    <mergeCell ref="I496:I499"/>
    <mergeCell ref="J496:J499"/>
    <mergeCell ref="K496:K499"/>
    <mergeCell ref="AF496:AF499"/>
    <mergeCell ref="AG496:AG499"/>
    <mergeCell ref="AJ496:AJ499"/>
    <mergeCell ref="AK496:AK499"/>
    <mergeCell ref="I515:I518"/>
    <mergeCell ref="J515:J518"/>
    <mergeCell ref="C511:C514"/>
    <mergeCell ref="I511:I514"/>
    <mergeCell ref="J511:J514"/>
    <mergeCell ref="J507:J510"/>
    <mergeCell ref="K507:K510"/>
    <mergeCell ref="AF507:AF510"/>
    <mergeCell ref="C507:C510"/>
    <mergeCell ref="C526:C529"/>
    <mergeCell ref="I526:I529"/>
    <mergeCell ref="K511:K514"/>
    <mergeCell ref="J526:J529"/>
    <mergeCell ref="K526:K529"/>
    <mergeCell ref="AF526:AF529"/>
    <mergeCell ref="AG526:AG529"/>
    <mergeCell ref="AJ526:AJ529"/>
    <mergeCell ref="AK526:AK529"/>
    <mergeCell ref="AK492:AK495"/>
    <mergeCell ref="AL492:AL495"/>
    <mergeCell ref="L504:M504"/>
    <mergeCell ref="N504:O504"/>
    <mergeCell ref="P504:Q504"/>
    <mergeCell ref="R504:S504"/>
    <mergeCell ref="T504:U504"/>
    <mergeCell ref="AK500:AK503"/>
    <mergeCell ref="AL500:AL503"/>
    <mergeCell ref="P519:Q519"/>
    <mergeCell ref="R519:S519"/>
    <mergeCell ref="T519:U519"/>
    <mergeCell ref="AJ511:AJ514"/>
    <mergeCell ref="AK511:AK514"/>
    <mergeCell ref="AL511:AL514"/>
    <mergeCell ref="AF515:AF518"/>
    <mergeCell ref="AF511:AF514"/>
    <mergeCell ref="AG511:AG514"/>
    <mergeCell ref="K515:K518"/>
    <mergeCell ref="I507:I510"/>
    <mergeCell ref="AN560:AN563"/>
    <mergeCell ref="AO560:AO563"/>
    <mergeCell ref="AF530:AF533"/>
    <mergeCell ref="AG530:AG533"/>
    <mergeCell ref="K522:K525"/>
    <mergeCell ref="AO530:AO533"/>
    <mergeCell ref="AP530:AP533"/>
    <mergeCell ref="C522:C525"/>
    <mergeCell ref="I522:I525"/>
    <mergeCell ref="J522:J525"/>
    <mergeCell ref="H530:H531"/>
    <mergeCell ref="H532:H533"/>
    <mergeCell ref="AF522:AF525"/>
    <mergeCell ref="AG522:AG525"/>
    <mergeCell ref="C530:C533"/>
    <mergeCell ref="AJ522:AJ525"/>
    <mergeCell ref="AJ530:AJ533"/>
    <mergeCell ref="AK530:AK533"/>
    <mergeCell ref="AL530:AL533"/>
    <mergeCell ref="AM530:AM533"/>
    <mergeCell ref="AN530:AN533"/>
    <mergeCell ref="AM522:AM525"/>
    <mergeCell ref="AN522:AN525"/>
    <mergeCell ref="AO522:AO525"/>
    <mergeCell ref="AP522:AP525"/>
    <mergeCell ref="AM526:AM529"/>
    <mergeCell ref="AN526:AN529"/>
    <mergeCell ref="AO526:AO529"/>
    <mergeCell ref="AP526:AP529"/>
    <mergeCell ref="AL526:AL529"/>
    <mergeCell ref="AK522:AK525"/>
    <mergeCell ref="AL522:AL525"/>
    <mergeCell ref="C560:C563"/>
    <mergeCell ref="I560:I563"/>
    <mergeCell ref="J560:J563"/>
    <mergeCell ref="K560:K563"/>
    <mergeCell ref="C552:C555"/>
    <mergeCell ref="I552:I555"/>
    <mergeCell ref="J552:J555"/>
    <mergeCell ref="K552:K555"/>
    <mergeCell ref="H552:H553"/>
    <mergeCell ref="H554:H555"/>
    <mergeCell ref="I545:I548"/>
    <mergeCell ref="J545:J548"/>
    <mergeCell ref="I530:I533"/>
    <mergeCell ref="J530:J533"/>
    <mergeCell ref="K530:K533"/>
    <mergeCell ref="AM556:AM559"/>
    <mergeCell ref="AL556:AL559"/>
    <mergeCell ref="H556:H557"/>
    <mergeCell ref="H558:H559"/>
    <mergeCell ref="L564:M564"/>
    <mergeCell ref="N564:O564"/>
    <mergeCell ref="P564:Q564"/>
    <mergeCell ref="R564:S564"/>
    <mergeCell ref="T564:U564"/>
    <mergeCell ref="V579:W579"/>
    <mergeCell ref="X579:Y579"/>
    <mergeCell ref="AJ571:AJ574"/>
    <mergeCell ref="AK571:AK574"/>
    <mergeCell ref="AP560:AP563"/>
    <mergeCell ref="AN556:AN559"/>
    <mergeCell ref="AO556:AO559"/>
    <mergeCell ref="AP556:AP559"/>
    <mergeCell ref="C545:C548"/>
    <mergeCell ref="K541:K544"/>
    <mergeCell ref="AF541:AF544"/>
    <mergeCell ref="AG541:AG544"/>
    <mergeCell ref="C556:C559"/>
    <mergeCell ref="I556:I559"/>
    <mergeCell ref="J556:J559"/>
    <mergeCell ref="K556:K559"/>
    <mergeCell ref="AF556:AF559"/>
    <mergeCell ref="AG556:AG559"/>
    <mergeCell ref="K545:K548"/>
    <mergeCell ref="AF545:AF548"/>
    <mergeCell ref="AG545:AG548"/>
    <mergeCell ref="AJ541:AJ544"/>
    <mergeCell ref="AK541:AK544"/>
    <mergeCell ref="H560:H561"/>
    <mergeCell ref="H562:H563"/>
    <mergeCell ref="Z549:AA549"/>
    <mergeCell ref="AB549:AC549"/>
    <mergeCell ref="AL571:AL574"/>
    <mergeCell ref="AM571:AM574"/>
    <mergeCell ref="AN571:AN574"/>
    <mergeCell ref="AO571:AO574"/>
    <mergeCell ref="C571:C574"/>
    <mergeCell ref="I571:I574"/>
    <mergeCell ref="J571:J574"/>
    <mergeCell ref="K571:K574"/>
    <mergeCell ref="AF571:AF574"/>
    <mergeCell ref="AG571:AG574"/>
    <mergeCell ref="H571:H572"/>
    <mergeCell ref="AJ567:AJ570"/>
    <mergeCell ref="AK567:AK570"/>
    <mergeCell ref="AL567:AL570"/>
    <mergeCell ref="AM567:AM570"/>
    <mergeCell ref="AN567:AN570"/>
    <mergeCell ref="AL575:AL578"/>
    <mergeCell ref="AM575:AM578"/>
    <mergeCell ref="AN575:AN578"/>
    <mergeCell ref="AO567:AO570"/>
    <mergeCell ref="AO575:AO578"/>
    <mergeCell ref="H567:H568"/>
    <mergeCell ref="C567:C570"/>
    <mergeCell ref="I567:I570"/>
    <mergeCell ref="J567:J570"/>
    <mergeCell ref="K567:K570"/>
    <mergeCell ref="AF567:AF570"/>
    <mergeCell ref="AG567:AG570"/>
    <mergeCell ref="H569:H570"/>
    <mergeCell ref="AL590:AL593"/>
    <mergeCell ref="AJ582:AJ585"/>
    <mergeCell ref="AK582:AK585"/>
    <mergeCell ref="AL582:AL585"/>
    <mergeCell ref="H584:H585"/>
    <mergeCell ref="H582:H583"/>
    <mergeCell ref="C575:C578"/>
    <mergeCell ref="I575:I578"/>
    <mergeCell ref="J575:J578"/>
    <mergeCell ref="Z579:AA579"/>
    <mergeCell ref="AB579:AC579"/>
    <mergeCell ref="C582:C585"/>
    <mergeCell ref="I582:I585"/>
    <mergeCell ref="J582:J585"/>
    <mergeCell ref="K582:K585"/>
    <mergeCell ref="K575:K578"/>
    <mergeCell ref="H575:H576"/>
    <mergeCell ref="H577:H578"/>
    <mergeCell ref="R579:S579"/>
    <mergeCell ref="T579:U579"/>
    <mergeCell ref="AK586:AK589"/>
    <mergeCell ref="AL586:AL589"/>
    <mergeCell ref="C586:C589"/>
    <mergeCell ref="K597:K600"/>
    <mergeCell ref="AM612:AM615"/>
    <mergeCell ref="AN612:AN615"/>
    <mergeCell ref="C612:C615"/>
    <mergeCell ref="I612:I615"/>
    <mergeCell ref="J612:J615"/>
    <mergeCell ref="K612:K615"/>
    <mergeCell ref="I586:I589"/>
    <mergeCell ref="J586:J589"/>
    <mergeCell ref="K586:K589"/>
    <mergeCell ref="AF586:AF589"/>
    <mergeCell ref="AG586:AG589"/>
    <mergeCell ref="AJ586:AJ589"/>
    <mergeCell ref="T594:U594"/>
    <mergeCell ref="L594:M594"/>
    <mergeCell ref="N594:O594"/>
    <mergeCell ref="P594:Q594"/>
    <mergeCell ref="R594:S594"/>
    <mergeCell ref="C601:C604"/>
    <mergeCell ref="I601:I604"/>
    <mergeCell ref="J601:J604"/>
    <mergeCell ref="C590:C593"/>
    <mergeCell ref="I590:I593"/>
    <mergeCell ref="J590:J593"/>
    <mergeCell ref="K590:K593"/>
    <mergeCell ref="AF590:AF593"/>
    <mergeCell ref="AG590:AG593"/>
    <mergeCell ref="AJ590:AJ593"/>
    <mergeCell ref="AK590:AK593"/>
    <mergeCell ref="AF627:AF630"/>
    <mergeCell ref="AG627:AG630"/>
    <mergeCell ref="AL616:AL619"/>
    <mergeCell ref="AM616:AM619"/>
    <mergeCell ref="AN616:AN619"/>
    <mergeCell ref="AO616:AO619"/>
    <mergeCell ref="AP616:AP619"/>
    <mergeCell ref="AF612:AF615"/>
    <mergeCell ref="AG612:AG615"/>
    <mergeCell ref="AJ612:AJ615"/>
    <mergeCell ref="AK612:AK615"/>
    <mergeCell ref="AL612:AL615"/>
    <mergeCell ref="AO612:AO615"/>
    <mergeCell ref="AP612:AP615"/>
    <mergeCell ref="AM620:AM623"/>
    <mergeCell ref="AM627:AM630"/>
    <mergeCell ref="AN627:AN630"/>
    <mergeCell ref="AO627:AO630"/>
    <mergeCell ref="AP627:AP630"/>
    <mergeCell ref="AK627:AK630"/>
    <mergeCell ref="AL627:AL630"/>
    <mergeCell ref="AF616:AF619"/>
    <mergeCell ref="AG616:AG619"/>
    <mergeCell ref="AJ616:AJ619"/>
    <mergeCell ref="AK616:AK619"/>
    <mergeCell ref="AJ627:AJ630"/>
    <mergeCell ref="K601:K604"/>
    <mergeCell ref="V609:W609"/>
    <mergeCell ref="X609:Y609"/>
    <mergeCell ref="Z609:AA609"/>
    <mergeCell ref="AB609:AC609"/>
    <mergeCell ref="C631:C634"/>
    <mergeCell ref="I631:I634"/>
    <mergeCell ref="C642:C645"/>
    <mergeCell ref="I642:I645"/>
    <mergeCell ref="J642:J645"/>
    <mergeCell ref="K642:K645"/>
    <mergeCell ref="C635:C638"/>
    <mergeCell ref="I635:I638"/>
    <mergeCell ref="J635:J638"/>
    <mergeCell ref="K635:K638"/>
    <mergeCell ref="H635:H636"/>
    <mergeCell ref="H637:H638"/>
    <mergeCell ref="V624:W624"/>
    <mergeCell ref="X624:Y624"/>
    <mergeCell ref="Z624:AA624"/>
    <mergeCell ref="L624:M624"/>
    <mergeCell ref="N624:O624"/>
    <mergeCell ref="P624:Q624"/>
    <mergeCell ref="R624:S624"/>
    <mergeCell ref="T624:U624"/>
    <mergeCell ref="J627:J630"/>
    <mergeCell ref="K627:K630"/>
    <mergeCell ref="C616:C619"/>
    <mergeCell ref="I616:I619"/>
    <mergeCell ref="J616:J619"/>
    <mergeCell ref="K616:K619"/>
    <mergeCell ref="C620:C623"/>
    <mergeCell ref="AL631:AL634"/>
    <mergeCell ref="J631:J634"/>
    <mergeCell ref="K631:K634"/>
    <mergeCell ref="L639:M639"/>
    <mergeCell ref="N639:O639"/>
    <mergeCell ref="P639:Q639"/>
    <mergeCell ref="AM650:AM653"/>
    <mergeCell ref="AN650:AN653"/>
    <mergeCell ref="AO650:AO653"/>
    <mergeCell ref="AP650:AP653"/>
    <mergeCell ref="R684:S684"/>
    <mergeCell ref="T684:U684"/>
    <mergeCell ref="AL661:AL664"/>
    <mergeCell ref="AM661:AM664"/>
    <mergeCell ref="AN661:AN664"/>
    <mergeCell ref="AO661:AO664"/>
    <mergeCell ref="AP646:AP649"/>
    <mergeCell ref="AM657:AM660"/>
    <mergeCell ref="AN657:AN660"/>
    <mergeCell ref="AP661:AP664"/>
    <mergeCell ref="AP665:AP668"/>
    <mergeCell ref="T639:U639"/>
    <mergeCell ref="AJ642:AJ645"/>
    <mergeCell ref="K665:K668"/>
    <mergeCell ref="AF665:AF668"/>
    <mergeCell ref="AG665:AG668"/>
    <mergeCell ref="AJ665:AJ668"/>
    <mergeCell ref="AK665:AK668"/>
    <mergeCell ref="AL665:AL668"/>
    <mergeCell ref="J661:J664"/>
    <mergeCell ref="K661:K664"/>
    <mergeCell ref="J665:J668"/>
    <mergeCell ref="C646:C649"/>
    <mergeCell ref="I646:I649"/>
    <mergeCell ref="J646:J649"/>
    <mergeCell ref="K646:K649"/>
    <mergeCell ref="AF646:AF649"/>
    <mergeCell ref="AG646:AG649"/>
    <mergeCell ref="C672:C675"/>
    <mergeCell ref="I672:I675"/>
    <mergeCell ref="J672:J675"/>
    <mergeCell ref="K672:K675"/>
    <mergeCell ref="AF657:AF660"/>
    <mergeCell ref="AF672:AF675"/>
    <mergeCell ref="AG672:AG675"/>
    <mergeCell ref="AJ672:AJ675"/>
    <mergeCell ref="AK672:AK675"/>
    <mergeCell ref="AL672:AL675"/>
    <mergeCell ref="H661:H662"/>
    <mergeCell ref="H663:H664"/>
    <mergeCell ref="C665:C668"/>
    <mergeCell ref="I665:I668"/>
    <mergeCell ref="AF661:AF664"/>
    <mergeCell ref="AG661:AG664"/>
    <mergeCell ref="AJ661:AJ664"/>
    <mergeCell ref="C661:C664"/>
    <mergeCell ref="I661:I664"/>
    <mergeCell ref="AK661:AK664"/>
    <mergeCell ref="C676:C679"/>
    <mergeCell ref="I676:I679"/>
    <mergeCell ref="AJ680:AJ683"/>
    <mergeCell ref="AK680:AK683"/>
    <mergeCell ref="AM672:AM675"/>
    <mergeCell ref="AN672:AN675"/>
    <mergeCell ref="AO657:AO660"/>
    <mergeCell ref="AP657:AP660"/>
    <mergeCell ref="AK657:AK660"/>
    <mergeCell ref="AL657:AL660"/>
    <mergeCell ref="AK676:AK679"/>
    <mergeCell ref="AO680:AO683"/>
    <mergeCell ref="AP680:AP683"/>
    <mergeCell ref="C650:C653"/>
    <mergeCell ref="I650:I653"/>
    <mergeCell ref="J650:J653"/>
    <mergeCell ref="K650:K653"/>
    <mergeCell ref="AF650:AF653"/>
    <mergeCell ref="AG650:AG653"/>
    <mergeCell ref="AJ650:AJ653"/>
    <mergeCell ref="AK650:AK653"/>
    <mergeCell ref="AL650:AL653"/>
    <mergeCell ref="AM665:AM668"/>
    <mergeCell ref="AP706:AP709"/>
    <mergeCell ref="K706:K709"/>
    <mergeCell ref="AJ706:AJ709"/>
    <mergeCell ref="AK706:AK709"/>
    <mergeCell ref="AL706:AL709"/>
    <mergeCell ref="AM706:AM709"/>
    <mergeCell ref="AP672:AP675"/>
    <mergeCell ref="H708:H709"/>
    <mergeCell ref="AM710:AM713"/>
    <mergeCell ref="AN710:AN713"/>
    <mergeCell ref="AO702:AO705"/>
    <mergeCell ref="AP702:AP705"/>
    <mergeCell ref="J680:J683"/>
    <mergeCell ref="K680:K683"/>
    <mergeCell ref="AF680:AF683"/>
    <mergeCell ref="AG680:AG683"/>
    <mergeCell ref="AO672:AO675"/>
    <mergeCell ref="I706:I709"/>
    <mergeCell ref="AL676:AL679"/>
    <mergeCell ref="V684:W684"/>
    <mergeCell ref="X684:Y684"/>
    <mergeCell ref="Z684:AA684"/>
    <mergeCell ref="AB684:AC684"/>
    <mergeCell ref="J706:J709"/>
    <mergeCell ref="J691:J694"/>
    <mergeCell ref="K691:K694"/>
    <mergeCell ref="AF691:AF694"/>
    <mergeCell ref="AG691:AG694"/>
    <mergeCell ref="AJ691:AJ694"/>
    <mergeCell ref="L684:M684"/>
    <mergeCell ref="AK691:AK694"/>
    <mergeCell ref="AL691:AL694"/>
    <mergeCell ref="AN717:AN720"/>
    <mergeCell ref="AM702:AM705"/>
    <mergeCell ref="AN702:AN705"/>
    <mergeCell ref="V714:W714"/>
    <mergeCell ref="X714:Y714"/>
    <mergeCell ref="Z714:AA714"/>
    <mergeCell ref="AB714:AC714"/>
    <mergeCell ref="AF721:AF724"/>
    <mergeCell ref="AG721:AG724"/>
    <mergeCell ref="H689:H690"/>
    <mergeCell ref="H691:H692"/>
    <mergeCell ref="H693:H694"/>
    <mergeCell ref="AM680:AM683"/>
    <mergeCell ref="L699:M699"/>
    <mergeCell ref="N699:O699"/>
    <mergeCell ref="P699:Q699"/>
    <mergeCell ref="R699:S699"/>
    <mergeCell ref="T699:U699"/>
    <mergeCell ref="AL680:AL683"/>
    <mergeCell ref="AN680:AN683"/>
    <mergeCell ref="N684:O684"/>
    <mergeCell ref="P684:Q684"/>
    <mergeCell ref="AN695:AN698"/>
    <mergeCell ref="K717:K720"/>
    <mergeCell ref="AF717:AF720"/>
    <mergeCell ref="AG717:AG720"/>
    <mergeCell ref="AM721:AM724"/>
    <mergeCell ref="AN721:AN724"/>
    <mergeCell ref="J687:J690"/>
    <mergeCell ref="K687:K690"/>
    <mergeCell ref="AF687:AF690"/>
    <mergeCell ref="AM695:AM698"/>
    <mergeCell ref="AO710:AO713"/>
    <mergeCell ref="AP710:AP713"/>
    <mergeCell ref="AO721:AO724"/>
    <mergeCell ref="AP721:AP724"/>
    <mergeCell ref="AK721:AK724"/>
    <mergeCell ref="AL721:AL724"/>
    <mergeCell ref="C710:C713"/>
    <mergeCell ref="I710:I713"/>
    <mergeCell ref="J710:J713"/>
    <mergeCell ref="K710:K713"/>
    <mergeCell ref="AF710:AF713"/>
    <mergeCell ref="AG710:AG713"/>
    <mergeCell ref="AJ710:AJ713"/>
    <mergeCell ref="AK710:AK713"/>
    <mergeCell ref="AF706:AF709"/>
    <mergeCell ref="AG706:AG709"/>
    <mergeCell ref="AJ717:AJ720"/>
    <mergeCell ref="AK717:AK720"/>
    <mergeCell ref="AL717:AL720"/>
    <mergeCell ref="L714:M714"/>
    <mergeCell ref="N714:O714"/>
    <mergeCell ref="P714:Q714"/>
    <mergeCell ref="R714:S714"/>
    <mergeCell ref="T714:U714"/>
    <mergeCell ref="AN706:AN709"/>
    <mergeCell ref="AO706:AO709"/>
    <mergeCell ref="C706:C709"/>
    <mergeCell ref="AO717:AO720"/>
    <mergeCell ref="AP717:AP720"/>
    <mergeCell ref="C717:C720"/>
    <mergeCell ref="I717:I720"/>
    <mergeCell ref="J717:J720"/>
    <mergeCell ref="AB729:AC729"/>
    <mergeCell ref="AN732:AN735"/>
    <mergeCell ref="AO732:AO735"/>
    <mergeCell ref="AP732:AP735"/>
    <mergeCell ref="AM732:AM735"/>
    <mergeCell ref="AM736:AM739"/>
    <mergeCell ref="AN736:AN739"/>
    <mergeCell ref="C736:C739"/>
    <mergeCell ref="I736:I739"/>
    <mergeCell ref="J736:J739"/>
    <mergeCell ref="K736:K739"/>
    <mergeCell ref="AF736:AF739"/>
    <mergeCell ref="AG736:AG739"/>
    <mergeCell ref="H738:H739"/>
    <mergeCell ref="AP751:AP754"/>
    <mergeCell ref="K740:K743"/>
    <mergeCell ref="AF740:AF743"/>
    <mergeCell ref="AG740:AG743"/>
    <mergeCell ref="AJ740:AJ743"/>
    <mergeCell ref="AK740:AK743"/>
    <mergeCell ref="AL740:AL743"/>
    <mergeCell ref="AM740:AM743"/>
    <mergeCell ref="AN740:AN743"/>
    <mergeCell ref="AO740:AO743"/>
    <mergeCell ref="AO736:AO739"/>
    <mergeCell ref="AP736:AP739"/>
    <mergeCell ref="H740:H741"/>
    <mergeCell ref="H742:H743"/>
    <mergeCell ref="Z729:AA729"/>
    <mergeCell ref="C762:C765"/>
    <mergeCell ref="I762:I765"/>
    <mergeCell ref="AP770:AP773"/>
    <mergeCell ref="L759:M759"/>
    <mergeCell ref="N759:O759"/>
    <mergeCell ref="P759:Q759"/>
    <mergeCell ref="R759:S759"/>
    <mergeCell ref="T759:U759"/>
    <mergeCell ref="AJ751:AJ754"/>
    <mergeCell ref="AK751:AK754"/>
    <mergeCell ref="AL755:AL758"/>
    <mergeCell ref="H757:H758"/>
    <mergeCell ref="H755:H756"/>
    <mergeCell ref="H753:H754"/>
    <mergeCell ref="K751:K754"/>
    <mergeCell ref="L744:M744"/>
    <mergeCell ref="N744:O744"/>
    <mergeCell ref="P744:Q744"/>
    <mergeCell ref="R744:S744"/>
    <mergeCell ref="T744:U744"/>
    <mergeCell ref="AF747:AF750"/>
    <mergeCell ref="AG747:AG750"/>
    <mergeCell ref="AJ747:AJ750"/>
    <mergeCell ref="AK747:AK750"/>
    <mergeCell ref="AL747:AL750"/>
    <mergeCell ref="H747:H748"/>
    <mergeCell ref="H749:H750"/>
    <mergeCell ref="K755:K758"/>
    <mergeCell ref="K770:K773"/>
    <mergeCell ref="AP755:AP758"/>
    <mergeCell ref="AF751:AF754"/>
    <mergeCell ref="AG751:AG754"/>
    <mergeCell ref="J762:J765"/>
    <mergeCell ref="K762:K765"/>
    <mergeCell ref="AK762:AK765"/>
    <mergeCell ref="AL762:AL765"/>
    <mergeCell ref="AM762:AM765"/>
    <mergeCell ref="AN762:AN765"/>
    <mergeCell ref="AO762:AO765"/>
    <mergeCell ref="AL751:AL754"/>
    <mergeCell ref="AM751:AM754"/>
    <mergeCell ref="AN751:AN754"/>
    <mergeCell ref="AO751:AO754"/>
    <mergeCell ref="V759:W759"/>
    <mergeCell ref="X759:Y759"/>
    <mergeCell ref="Z759:AA759"/>
    <mergeCell ref="AB759:AC759"/>
    <mergeCell ref="AF755:AF758"/>
    <mergeCell ref="AG755:AG758"/>
    <mergeCell ref="AP766:AP769"/>
    <mergeCell ref="AF762:AF765"/>
    <mergeCell ref="AG762:AG765"/>
    <mergeCell ref="C796:C799"/>
    <mergeCell ref="AP762:AP765"/>
    <mergeCell ref="C766:C769"/>
    <mergeCell ref="I766:I769"/>
    <mergeCell ref="J766:J769"/>
    <mergeCell ref="K766:K769"/>
    <mergeCell ref="AF766:AF769"/>
    <mergeCell ref="H781:H782"/>
    <mergeCell ref="H783:H784"/>
    <mergeCell ref="AM755:AM758"/>
    <mergeCell ref="AN755:AN758"/>
    <mergeCell ref="AO755:AO758"/>
    <mergeCell ref="V774:W774"/>
    <mergeCell ref="X774:Y774"/>
    <mergeCell ref="AG766:AG769"/>
    <mergeCell ref="AJ766:AJ769"/>
    <mergeCell ref="AK766:AK769"/>
    <mergeCell ref="AJ755:AJ758"/>
    <mergeCell ref="J781:J784"/>
    <mergeCell ref="K781:K784"/>
    <mergeCell ref="AK755:AK758"/>
    <mergeCell ref="C770:C773"/>
    <mergeCell ref="I770:I773"/>
    <mergeCell ref="J770:J773"/>
    <mergeCell ref="H772:H773"/>
    <mergeCell ref="H777:H778"/>
    <mergeCell ref="AN770:AN773"/>
    <mergeCell ref="AO770:AO773"/>
    <mergeCell ref="AJ762:AJ765"/>
    <mergeCell ref="C755:C758"/>
    <mergeCell ref="I755:I758"/>
    <mergeCell ref="J755:J758"/>
    <mergeCell ref="AO785:AO788"/>
    <mergeCell ref="C781:C784"/>
    <mergeCell ref="I781:I784"/>
    <mergeCell ref="K785:K788"/>
    <mergeCell ref="E775:G775"/>
    <mergeCell ref="AF770:AF773"/>
    <mergeCell ref="AG770:AG773"/>
    <mergeCell ref="AJ770:AJ773"/>
    <mergeCell ref="AK770:AK773"/>
    <mergeCell ref="AL770:AL773"/>
    <mergeCell ref="AM770:AM773"/>
    <mergeCell ref="AL766:AL769"/>
    <mergeCell ref="AM766:AM769"/>
    <mergeCell ref="AN766:AN769"/>
    <mergeCell ref="AO766:AO769"/>
    <mergeCell ref="H779:H780"/>
    <mergeCell ref="H768:H769"/>
    <mergeCell ref="H770:H771"/>
    <mergeCell ref="AN781:AN784"/>
    <mergeCell ref="AN777:AN780"/>
    <mergeCell ref="AM781:AM784"/>
    <mergeCell ref="AJ777:AJ780"/>
    <mergeCell ref="AL777:AL780"/>
    <mergeCell ref="AM777:AM780"/>
    <mergeCell ref="Z774:AA774"/>
    <mergeCell ref="AB774:AC774"/>
    <mergeCell ref="AF781:AF784"/>
    <mergeCell ref="C785:C788"/>
    <mergeCell ref="I785:I788"/>
    <mergeCell ref="J785:J788"/>
    <mergeCell ref="J796:J799"/>
    <mergeCell ref="K796:K799"/>
    <mergeCell ref="L804:M804"/>
    <mergeCell ref="N804:O804"/>
    <mergeCell ref="P804:Q804"/>
    <mergeCell ref="R804:S804"/>
    <mergeCell ref="C800:C803"/>
    <mergeCell ref="I800:I803"/>
    <mergeCell ref="J800:J803"/>
    <mergeCell ref="K800:K803"/>
    <mergeCell ref="L789:M789"/>
    <mergeCell ref="N789:O789"/>
    <mergeCell ref="E790:G790"/>
    <mergeCell ref="AL792:AL795"/>
    <mergeCell ref="AK777:AK780"/>
    <mergeCell ref="L774:M774"/>
    <mergeCell ref="N774:O774"/>
    <mergeCell ref="P774:Q774"/>
    <mergeCell ref="R774:S774"/>
    <mergeCell ref="T774:U774"/>
    <mergeCell ref="P789:Q789"/>
    <mergeCell ref="R789:S789"/>
    <mergeCell ref="T789:U789"/>
    <mergeCell ref="C792:C795"/>
    <mergeCell ref="I792:I795"/>
    <mergeCell ref="J792:J795"/>
    <mergeCell ref="K792:K795"/>
    <mergeCell ref="AF792:AF795"/>
    <mergeCell ref="AG792:AG795"/>
    <mergeCell ref="AG781:AG784"/>
    <mergeCell ref="AJ781:AJ784"/>
    <mergeCell ref="AK781:AK784"/>
    <mergeCell ref="AM796:AM799"/>
    <mergeCell ref="C822:C825"/>
    <mergeCell ref="I822:I825"/>
    <mergeCell ref="J822:J825"/>
    <mergeCell ref="K822:K825"/>
    <mergeCell ref="AO826:AO829"/>
    <mergeCell ref="AN807:AN810"/>
    <mergeCell ref="AO807:AO810"/>
    <mergeCell ref="I826:I829"/>
    <mergeCell ref="J826:J829"/>
    <mergeCell ref="AK807:AK810"/>
    <mergeCell ref="AL807:AL810"/>
    <mergeCell ref="AF796:AF799"/>
    <mergeCell ref="AG796:AG799"/>
    <mergeCell ref="AJ796:AJ799"/>
    <mergeCell ref="AK796:AK799"/>
    <mergeCell ref="AL796:AL799"/>
    <mergeCell ref="AJ807:AJ810"/>
    <mergeCell ref="V819:W819"/>
    <mergeCell ref="X819:Y819"/>
    <mergeCell ref="Z819:AA819"/>
    <mergeCell ref="AB819:AC819"/>
    <mergeCell ref="C807:C810"/>
    <mergeCell ref="I807:I810"/>
    <mergeCell ref="J807:J810"/>
    <mergeCell ref="K807:K810"/>
    <mergeCell ref="C815:C818"/>
    <mergeCell ref="I815:I818"/>
    <mergeCell ref="AK815:AK818"/>
    <mergeCell ref="AL815:AL818"/>
    <mergeCell ref="AM815:AM818"/>
    <mergeCell ref="I796:I799"/>
    <mergeCell ref="J815:J818"/>
    <mergeCell ref="K815:K818"/>
    <mergeCell ref="AF815:AF818"/>
    <mergeCell ref="AG815:AG818"/>
    <mergeCell ref="AJ815:AJ818"/>
    <mergeCell ref="AK852:AK855"/>
    <mergeCell ref="K826:K829"/>
    <mergeCell ref="AF826:AF829"/>
    <mergeCell ref="AG826:AG829"/>
    <mergeCell ref="AJ826:AJ829"/>
    <mergeCell ref="AK826:AK829"/>
    <mergeCell ref="AL826:AL829"/>
    <mergeCell ref="AP826:AP829"/>
    <mergeCell ref="C830:C833"/>
    <mergeCell ref="I830:I833"/>
    <mergeCell ref="J830:J833"/>
    <mergeCell ref="K830:K833"/>
    <mergeCell ref="AF830:AF833"/>
    <mergeCell ref="AG830:AG833"/>
    <mergeCell ref="AJ830:AJ833"/>
    <mergeCell ref="AK830:AK833"/>
    <mergeCell ref="C826:C829"/>
    <mergeCell ref="AL830:AL833"/>
    <mergeCell ref="AJ837:AJ840"/>
    <mergeCell ref="AK837:AK840"/>
    <mergeCell ref="AL837:AL840"/>
    <mergeCell ref="H837:H838"/>
    <mergeCell ref="H839:H840"/>
    <mergeCell ref="C841:C844"/>
    <mergeCell ref="I841:I844"/>
    <mergeCell ref="J841:J844"/>
    <mergeCell ref="K841:K844"/>
    <mergeCell ref="AO822:AO825"/>
    <mergeCell ref="AP822:AP825"/>
    <mergeCell ref="AL852:AL855"/>
    <mergeCell ref="AM852:AM855"/>
    <mergeCell ref="AN852:AN855"/>
    <mergeCell ref="AO852:AO855"/>
    <mergeCell ref="AM856:AM859"/>
    <mergeCell ref="AM830:AM833"/>
    <mergeCell ref="AN830:AN833"/>
    <mergeCell ref="AO830:AO833"/>
    <mergeCell ref="AM841:AM844"/>
    <mergeCell ref="AN841:AN844"/>
    <mergeCell ref="AG841:AG844"/>
    <mergeCell ref="AJ841:AJ844"/>
    <mergeCell ref="AK841:AK844"/>
    <mergeCell ref="AL841:AL844"/>
    <mergeCell ref="AM845:AM848"/>
    <mergeCell ref="AN845:AN848"/>
    <mergeCell ref="AO845:AO848"/>
    <mergeCell ref="AP845:AP848"/>
    <mergeCell ref="AG845:AG848"/>
    <mergeCell ref="AJ845:AJ848"/>
    <mergeCell ref="AK845:AK848"/>
    <mergeCell ref="AL845:AL848"/>
    <mergeCell ref="AO856:AO859"/>
    <mergeCell ref="AP852:AP855"/>
    <mergeCell ref="AG852:AG855"/>
    <mergeCell ref="AJ852:AJ855"/>
    <mergeCell ref="H841:H842"/>
    <mergeCell ref="H843:H844"/>
    <mergeCell ref="K852:K855"/>
    <mergeCell ref="E850:G850"/>
    <mergeCell ref="V834:W834"/>
    <mergeCell ref="X834:Y834"/>
    <mergeCell ref="Z834:AA834"/>
    <mergeCell ref="AB834:AC834"/>
    <mergeCell ref="R834:S834"/>
    <mergeCell ref="T834:U834"/>
    <mergeCell ref="AF822:AF825"/>
    <mergeCell ref="AG822:AG825"/>
    <mergeCell ref="AJ822:AJ825"/>
    <mergeCell ref="AK822:AK825"/>
    <mergeCell ref="AL822:AL825"/>
    <mergeCell ref="AM822:AM825"/>
    <mergeCell ref="AN822:AN825"/>
    <mergeCell ref="H826:H827"/>
    <mergeCell ref="H828:H829"/>
    <mergeCell ref="H830:H831"/>
    <mergeCell ref="H832:H833"/>
    <mergeCell ref="AB849:AC849"/>
    <mergeCell ref="AF852:AF855"/>
    <mergeCell ref="AO841:AO844"/>
    <mergeCell ref="AP841:AP844"/>
    <mergeCell ref="L864:M864"/>
    <mergeCell ref="N864:O864"/>
    <mergeCell ref="P864:Q864"/>
    <mergeCell ref="R864:S864"/>
    <mergeCell ref="T864:U864"/>
    <mergeCell ref="AP856:AP859"/>
    <mergeCell ref="AF860:AF863"/>
    <mergeCell ref="AG860:AG863"/>
    <mergeCell ref="AM826:AM829"/>
    <mergeCell ref="AN826:AN829"/>
    <mergeCell ref="AM837:AM840"/>
    <mergeCell ref="AN837:AN840"/>
    <mergeCell ref="AO837:AO840"/>
    <mergeCell ref="AP837:AP840"/>
    <mergeCell ref="AP830:AP833"/>
    <mergeCell ref="K871:K874"/>
    <mergeCell ref="AF871:AF874"/>
    <mergeCell ref="AG871:AG874"/>
    <mergeCell ref="AJ871:AJ874"/>
    <mergeCell ref="AK871:AK874"/>
    <mergeCell ref="AL871:AL874"/>
    <mergeCell ref="K856:K859"/>
    <mergeCell ref="AF856:AF859"/>
    <mergeCell ref="AG856:AG859"/>
    <mergeCell ref="AJ856:AJ859"/>
    <mergeCell ref="AK856:AK859"/>
    <mergeCell ref="AL856:AL859"/>
    <mergeCell ref="C867:C870"/>
    <mergeCell ref="I867:I870"/>
    <mergeCell ref="J867:J870"/>
    <mergeCell ref="K867:K870"/>
    <mergeCell ref="E865:G865"/>
    <mergeCell ref="H860:H861"/>
    <mergeCell ref="H862:H863"/>
    <mergeCell ref="H867:H868"/>
    <mergeCell ref="H869:H870"/>
    <mergeCell ref="H871:H872"/>
    <mergeCell ref="C860:C863"/>
    <mergeCell ref="I860:I863"/>
    <mergeCell ref="J860:J863"/>
    <mergeCell ref="K860:K863"/>
    <mergeCell ref="AM867:AM870"/>
    <mergeCell ref="AN867:AN870"/>
    <mergeCell ref="AO867:AO870"/>
    <mergeCell ref="AP867:AP870"/>
    <mergeCell ref="AM871:AM874"/>
    <mergeCell ref="AN871:AN874"/>
    <mergeCell ref="AO871:AO874"/>
    <mergeCell ref="AP871:AP874"/>
    <mergeCell ref="AL875:AL878"/>
    <mergeCell ref="AM875:AM878"/>
    <mergeCell ref="AN875:AN878"/>
    <mergeCell ref="AO875:AO878"/>
    <mergeCell ref="AP875:AP878"/>
    <mergeCell ref="AF867:AF870"/>
    <mergeCell ref="AG867:AG870"/>
    <mergeCell ref="AJ867:AJ870"/>
    <mergeCell ref="AK867:AK870"/>
    <mergeCell ref="AL867:AL870"/>
    <mergeCell ref="AN886:AN889"/>
    <mergeCell ref="AP886:AP889"/>
    <mergeCell ref="C886:C889"/>
    <mergeCell ref="I886:I889"/>
    <mergeCell ref="J886:J889"/>
    <mergeCell ref="K886:K889"/>
    <mergeCell ref="AF886:AF889"/>
    <mergeCell ref="AG886:AG889"/>
    <mergeCell ref="AL882:AL885"/>
    <mergeCell ref="AM882:AM885"/>
    <mergeCell ref="AN882:AN885"/>
    <mergeCell ref="AO882:AO885"/>
    <mergeCell ref="AP882:AP885"/>
    <mergeCell ref="C871:C874"/>
    <mergeCell ref="I871:I874"/>
    <mergeCell ref="J871:J874"/>
    <mergeCell ref="AJ875:AJ878"/>
    <mergeCell ref="AK875:AK878"/>
    <mergeCell ref="AF882:AF885"/>
    <mergeCell ref="AG882:AG885"/>
    <mergeCell ref="AJ882:AJ885"/>
    <mergeCell ref="AK882:AK885"/>
    <mergeCell ref="C875:C878"/>
    <mergeCell ref="I875:I878"/>
    <mergeCell ref="J875:J878"/>
    <mergeCell ref="K875:K878"/>
    <mergeCell ref="AF875:AF878"/>
    <mergeCell ref="AG875:AG878"/>
    <mergeCell ref="N879:O879"/>
    <mergeCell ref="P879:Q879"/>
    <mergeCell ref="R879:S879"/>
    <mergeCell ref="T879:U879"/>
    <mergeCell ref="AK912:AK915"/>
    <mergeCell ref="AL912:AL915"/>
    <mergeCell ref="AM912:AM915"/>
    <mergeCell ref="AJ916:AJ919"/>
    <mergeCell ref="AK916:AK919"/>
    <mergeCell ref="AL916:AL919"/>
    <mergeCell ref="AM916:AM919"/>
    <mergeCell ref="AP890:AP893"/>
    <mergeCell ref="H888:H889"/>
    <mergeCell ref="H890:H891"/>
    <mergeCell ref="H892:H893"/>
    <mergeCell ref="AO886:AO889"/>
    <mergeCell ref="H916:H917"/>
    <mergeCell ref="AN912:AN915"/>
    <mergeCell ref="AO912:AO915"/>
    <mergeCell ref="AP912:AP915"/>
    <mergeCell ref="AN916:AN919"/>
    <mergeCell ref="AJ890:AJ893"/>
    <mergeCell ref="AK890:AK893"/>
    <mergeCell ref="AL890:AL893"/>
    <mergeCell ref="AM890:AM893"/>
    <mergeCell ref="AN890:AN893"/>
    <mergeCell ref="AO890:AO893"/>
    <mergeCell ref="I890:I893"/>
    <mergeCell ref="J890:J893"/>
    <mergeCell ref="K890:K893"/>
    <mergeCell ref="AF890:AF893"/>
    <mergeCell ref="AG890:AG893"/>
    <mergeCell ref="AJ886:AJ889"/>
    <mergeCell ref="AK886:AK889"/>
    <mergeCell ref="AL886:AL889"/>
    <mergeCell ref="AM886:AM889"/>
    <mergeCell ref="AK920:AK923"/>
    <mergeCell ref="AL920:AL923"/>
    <mergeCell ref="AM920:AM923"/>
    <mergeCell ref="AN920:AN923"/>
    <mergeCell ref="AO920:AO923"/>
    <mergeCell ref="L939:M939"/>
    <mergeCell ref="N939:O939"/>
    <mergeCell ref="P939:Q939"/>
    <mergeCell ref="R939:S939"/>
    <mergeCell ref="T939:U939"/>
    <mergeCell ref="AP916:AP919"/>
    <mergeCell ref="AO916:AO919"/>
    <mergeCell ref="V924:W924"/>
    <mergeCell ref="X924:Y924"/>
    <mergeCell ref="Z924:AA924"/>
    <mergeCell ref="C920:C923"/>
    <mergeCell ref="I920:I923"/>
    <mergeCell ref="J920:J923"/>
    <mergeCell ref="K920:K923"/>
    <mergeCell ref="AF920:AF923"/>
    <mergeCell ref="C916:C919"/>
    <mergeCell ref="I916:I919"/>
    <mergeCell ref="J916:J919"/>
    <mergeCell ref="K916:K919"/>
    <mergeCell ref="AF916:AF919"/>
    <mergeCell ref="AG916:AG919"/>
    <mergeCell ref="H918:H919"/>
    <mergeCell ref="H920:H921"/>
    <mergeCell ref="H922:H923"/>
    <mergeCell ref="AO931:AO934"/>
    <mergeCell ref="H931:H932"/>
    <mergeCell ref="H933:H934"/>
    <mergeCell ref="AN931:AN934"/>
    <mergeCell ref="C931:C934"/>
    <mergeCell ref="AK942:AK945"/>
    <mergeCell ref="AK946:AK949"/>
    <mergeCell ref="AM950:AM953"/>
    <mergeCell ref="AN950:AN953"/>
    <mergeCell ref="H942:H943"/>
    <mergeCell ref="H944:H945"/>
    <mergeCell ref="H946:H947"/>
    <mergeCell ref="H948:H949"/>
    <mergeCell ref="E940:G940"/>
    <mergeCell ref="I935:I938"/>
    <mergeCell ref="J935:J938"/>
    <mergeCell ref="K935:K938"/>
    <mergeCell ref="AM935:AM938"/>
    <mergeCell ref="AF931:AF934"/>
    <mergeCell ref="AG931:AG934"/>
    <mergeCell ref="AJ931:AJ934"/>
    <mergeCell ref="AK931:AK934"/>
    <mergeCell ref="AL931:AL934"/>
    <mergeCell ref="AM931:AM934"/>
    <mergeCell ref="I931:I934"/>
    <mergeCell ref="J931:J934"/>
    <mergeCell ref="K931:K934"/>
    <mergeCell ref="C882:C885"/>
    <mergeCell ref="I882:I885"/>
    <mergeCell ref="J882:J885"/>
    <mergeCell ref="K882:K885"/>
    <mergeCell ref="E880:G880"/>
    <mergeCell ref="E460:G460"/>
    <mergeCell ref="E490:G490"/>
    <mergeCell ref="E505:G505"/>
    <mergeCell ref="E520:G520"/>
    <mergeCell ref="E535:G535"/>
    <mergeCell ref="E550:G550"/>
    <mergeCell ref="AG950:AG953"/>
    <mergeCell ref="AJ950:AJ953"/>
    <mergeCell ref="AK950:AK953"/>
    <mergeCell ref="AL950:AL953"/>
    <mergeCell ref="H952:H953"/>
    <mergeCell ref="H950:H951"/>
    <mergeCell ref="C935:C938"/>
    <mergeCell ref="AF935:AF938"/>
    <mergeCell ref="AG935:AG938"/>
    <mergeCell ref="AJ935:AJ938"/>
    <mergeCell ref="AK935:AK938"/>
    <mergeCell ref="C950:C953"/>
    <mergeCell ref="I950:I953"/>
    <mergeCell ref="J950:J953"/>
    <mergeCell ref="K950:K953"/>
    <mergeCell ref="AF950:AF953"/>
    <mergeCell ref="H929:H930"/>
    <mergeCell ref="E925:G925"/>
    <mergeCell ref="I927:I930"/>
    <mergeCell ref="J927:J930"/>
    <mergeCell ref="K927:K930"/>
    <mergeCell ref="C946:C949"/>
    <mergeCell ref="I946:I949"/>
    <mergeCell ref="J946:J949"/>
    <mergeCell ref="K946:K949"/>
    <mergeCell ref="AG942:AG945"/>
    <mergeCell ref="AJ942:AJ945"/>
    <mergeCell ref="C942:C945"/>
    <mergeCell ref="I942:I945"/>
    <mergeCell ref="J942:J945"/>
    <mergeCell ref="K942:K945"/>
    <mergeCell ref="L924:M924"/>
    <mergeCell ref="N924:O924"/>
    <mergeCell ref="P924:Q924"/>
    <mergeCell ref="R924:S924"/>
    <mergeCell ref="T924:U924"/>
    <mergeCell ref="C927:C930"/>
    <mergeCell ref="C890:C893"/>
    <mergeCell ref="H927:H928"/>
    <mergeCell ref="X894:Y894"/>
    <mergeCell ref="Z894:AA894"/>
    <mergeCell ref="AB894:AC894"/>
    <mergeCell ref="AF912:AF915"/>
    <mergeCell ref="AG912:AG915"/>
    <mergeCell ref="AJ912:AJ915"/>
    <mergeCell ref="H901:H902"/>
    <mergeCell ref="H903:H904"/>
    <mergeCell ref="H905:H906"/>
    <mergeCell ref="H907:H908"/>
    <mergeCell ref="T909:U909"/>
    <mergeCell ref="C912:C915"/>
    <mergeCell ref="I912:I915"/>
    <mergeCell ref="J912:J915"/>
    <mergeCell ref="E220:G220"/>
    <mergeCell ref="E235:G235"/>
    <mergeCell ref="E250:G250"/>
    <mergeCell ref="E265:G265"/>
    <mergeCell ref="E280:G280"/>
    <mergeCell ref="E310:G310"/>
    <mergeCell ref="E820:G820"/>
    <mergeCell ref="D512:G514"/>
    <mergeCell ref="E685:G685"/>
    <mergeCell ref="E700:G700"/>
    <mergeCell ref="E715:G715"/>
    <mergeCell ref="E730:G730"/>
    <mergeCell ref="E745:G745"/>
    <mergeCell ref="E760:G760"/>
    <mergeCell ref="E160:G160"/>
    <mergeCell ref="E175:G175"/>
    <mergeCell ref="E190:G190"/>
    <mergeCell ref="E205:G205"/>
    <mergeCell ref="E955:G955"/>
    <mergeCell ref="E565:G565"/>
    <mergeCell ref="E580:G580"/>
    <mergeCell ref="E595:G595"/>
    <mergeCell ref="E610:G610"/>
    <mergeCell ref="E625:G625"/>
    <mergeCell ref="E640:G640"/>
    <mergeCell ref="E655:G655"/>
    <mergeCell ref="E670:G670"/>
    <mergeCell ref="E835:G835"/>
    <mergeCell ref="E325:G325"/>
    <mergeCell ref="E340:G340"/>
    <mergeCell ref="E385:G385"/>
    <mergeCell ref="E400:G400"/>
    <mergeCell ref="E430:G430"/>
    <mergeCell ref="E355:G355"/>
    <mergeCell ref="E370:G370"/>
  </mergeCells>
  <conditionalFormatting sqref="L9:W968">
    <cfRule type="beginsWith" dxfId="133" priority="1" operator="beginsWith" text="Fruit">
      <formula>LEFT(L9,LEN("Fruit"))="Fruit"</formula>
    </cfRule>
    <cfRule type="beginsWith" dxfId="132" priority="2" operator="beginsWith" text="F">
      <formula>LEFT(L9,LEN("F"))="F"</formula>
    </cfRule>
  </conditionalFormatting>
  <printOptions verticalCentered="1"/>
  <pageMargins left="0" right="0.1" top="0.25" bottom="0.25" header="0" footer="0.17"/>
  <pageSetup paperSize="5" scale="44" fitToHeight="32" orientation="landscape" r:id="rId1"/>
  <headerFooter alignWithMargins="0">
    <oddFooter>&amp;R&amp;Z&amp;F    page &amp;P &amp; of &amp;N</oddFooter>
  </headerFooter>
  <rowBreaks count="31" manualBreakCount="31">
    <brk id="38" max="30" man="1"/>
    <brk id="68" max="30" man="1"/>
    <brk id="98" max="30" man="1"/>
    <brk id="128" max="30" man="1"/>
    <brk id="158" max="30" man="1"/>
    <brk id="188" max="30" man="1"/>
    <brk id="218" max="30" man="1"/>
    <brk id="248" max="30" man="1"/>
    <brk id="278" max="30" man="1"/>
    <brk id="308" max="30" man="1"/>
    <brk id="338" max="30" man="1"/>
    <brk id="368" max="30" man="1"/>
    <brk id="398" max="30" man="1"/>
    <brk id="428" max="30" man="1"/>
    <brk id="458" max="30" man="1"/>
    <brk id="488" max="30" man="1"/>
    <brk id="518" max="30" man="1"/>
    <brk id="548" max="30" man="1"/>
    <brk id="578" max="30" man="1"/>
    <brk id="608" max="30" man="1"/>
    <brk id="638" max="30" man="1"/>
    <brk id="668" max="30" man="1"/>
    <brk id="698" max="30" man="1"/>
    <brk id="728" max="30" man="1"/>
    <brk id="758" max="30" man="1"/>
    <brk id="788" max="30" man="1"/>
    <brk id="818" max="30" man="1"/>
    <brk id="848" max="30" man="1"/>
    <brk id="878" max="30" man="1"/>
    <brk id="908" max="30" man="1"/>
    <brk id="938" max="30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3EA08-40BD-4ECF-A7BA-C33145124D20}">
  <dimension ref="A1:U220"/>
  <sheetViews>
    <sheetView topLeftCell="B1" zoomScale="85" zoomScaleNormal="85" workbookViewId="0">
      <selection activeCell="M9" sqref="M9:U72"/>
    </sheetView>
  </sheetViews>
  <sheetFormatPr defaultRowHeight="15" x14ac:dyDescent="0.2"/>
  <cols>
    <col min="1" max="1" width="6.5703125" style="151" customWidth="1"/>
    <col min="2" max="2" width="8" style="7" customWidth="1"/>
    <col min="3" max="4" width="0" style="5" hidden="1" customWidth="1"/>
    <col min="5" max="5" width="9.140625" style="5"/>
    <col min="6" max="6" width="9.28515625" style="5" bestFit="1" customWidth="1"/>
    <col min="7" max="7" width="9.28515625" style="5" customWidth="1"/>
    <col min="8" max="8" width="10.7109375" style="5" customWidth="1"/>
    <col min="9" max="9" width="13.85546875" style="5" customWidth="1"/>
    <col min="10" max="10" width="11.140625" style="5" customWidth="1"/>
    <col min="11" max="11" width="25.7109375" style="5" customWidth="1"/>
    <col min="12" max="16384" width="9.140625" style="5"/>
  </cols>
  <sheetData>
    <row r="1" spans="1:21" ht="20.25" x14ac:dyDescent="0.3">
      <c r="A1" s="196">
        <v>2017</v>
      </c>
      <c r="B1" s="196" t="s">
        <v>275</v>
      </c>
      <c r="C1" s="196"/>
      <c r="D1" s="196"/>
      <c r="E1" s="196"/>
      <c r="F1" s="195" t="s">
        <v>274</v>
      </c>
      <c r="G1" s="194"/>
      <c r="H1" s="185" t="s">
        <v>273</v>
      </c>
    </row>
    <row r="2" spans="1:21" ht="15.75" x14ac:dyDescent="0.25">
      <c r="B2" s="193" t="s">
        <v>272</v>
      </c>
      <c r="M2" s="5" t="s">
        <v>307</v>
      </c>
    </row>
    <row r="3" spans="1:21" x14ac:dyDescent="0.2">
      <c r="G3" s="188"/>
      <c r="M3" s="5" t="s">
        <v>306</v>
      </c>
      <c r="N3" s="156">
        <v>9.4</v>
      </c>
      <c r="O3" s="5" t="s">
        <v>305</v>
      </c>
    </row>
    <row r="4" spans="1:21" ht="13.5" thickBot="1" x14ac:dyDescent="0.25">
      <c r="B4" s="188" t="s">
        <v>269</v>
      </c>
      <c r="C4" s="188"/>
      <c r="D4" s="188"/>
      <c r="E4" s="190">
        <v>42941</v>
      </c>
      <c r="F4" s="186"/>
      <c r="H4" s="188" t="s">
        <v>304</v>
      </c>
      <c r="I4" s="190" t="s">
        <v>1184</v>
      </c>
      <c r="J4" s="190"/>
      <c r="K4" s="186"/>
    </row>
    <row r="5" spans="1:21" ht="13.5" thickBot="1" x14ac:dyDescent="0.25">
      <c r="B5" s="188" t="s">
        <v>266</v>
      </c>
      <c r="C5" s="188"/>
      <c r="D5" s="188"/>
      <c r="E5" s="187">
        <v>206</v>
      </c>
      <c r="F5" s="189"/>
      <c r="G5" s="188"/>
      <c r="H5" s="188" t="s">
        <v>302</v>
      </c>
      <c r="I5" s="187" t="s">
        <v>134</v>
      </c>
      <c r="J5" s="187"/>
      <c r="K5" s="187"/>
      <c r="M5" s="5" t="s">
        <v>4</v>
      </c>
      <c r="N5" s="5">
        <v>3</v>
      </c>
    </row>
    <row r="6" spans="1:21" ht="25.15" customHeight="1" thickBot="1" x14ac:dyDescent="0.3">
      <c r="B6" s="134" t="s">
        <v>301</v>
      </c>
      <c r="C6" s="134"/>
      <c r="D6" s="134"/>
      <c r="E6" s="186" t="s">
        <v>543</v>
      </c>
      <c r="F6" s="186"/>
      <c r="G6" s="186"/>
      <c r="H6" s="186"/>
      <c r="I6" s="186"/>
      <c r="J6" s="186"/>
      <c r="K6" s="186"/>
      <c r="L6" s="186"/>
    </row>
    <row r="7" spans="1:21" ht="15.6" customHeight="1" thickBot="1" x14ac:dyDescent="0.35">
      <c r="C7" s="185"/>
      <c r="D7" s="185"/>
    </row>
    <row r="8" spans="1:21" ht="57" customHeight="1" thickBot="1" x14ac:dyDescent="0.3">
      <c r="B8" s="184" t="s">
        <v>174</v>
      </c>
      <c r="C8" s="183" t="s">
        <v>299</v>
      </c>
      <c r="D8" s="183" t="s">
        <v>298</v>
      </c>
      <c r="E8" s="183" t="s">
        <v>297</v>
      </c>
      <c r="F8" s="183" t="s">
        <v>296</v>
      </c>
      <c r="G8" s="183" t="s">
        <v>295</v>
      </c>
      <c r="H8" s="182" t="s">
        <v>542</v>
      </c>
      <c r="I8" s="182" t="s">
        <v>541</v>
      </c>
      <c r="J8" s="182" t="s">
        <v>293</v>
      </c>
      <c r="K8" s="181" t="s">
        <v>540</v>
      </c>
      <c r="M8" s="5" t="s">
        <v>19</v>
      </c>
      <c r="N8" s="5" t="s">
        <v>20</v>
      </c>
      <c r="O8" s="5" t="s">
        <v>21</v>
      </c>
      <c r="P8" s="5" t="s">
        <v>22</v>
      </c>
      <c r="Q8" s="5" t="s">
        <v>23</v>
      </c>
      <c r="R8" s="5" t="s">
        <v>24</v>
      </c>
      <c r="S8" s="5" t="s">
        <v>25</v>
      </c>
      <c r="T8" s="5" t="s">
        <v>26</v>
      </c>
      <c r="U8" s="5" t="s">
        <v>27</v>
      </c>
    </row>
    <row r="9" spans="1:21" ht="25.15" customHeight="1" x14ac:dyDescent="0.2">
      <c r="A9" s="153"/>
      <c r="B9" s="178" t="s">
        <v>258</v>
      </c>
      <c r="C9" s="174" t="s">
        <v>277</v>
      </c>
      <c r="D9" s="174"/>
      <c r="E9" s="173">
        <v>51.59</v>
      </c>
      <c r="F9" s="173"/>
      <c r="G9" s="173">
        <v>54.41</v>
      </c>
      <c r="H9" s="172">
        <v>1.1399999999999999</v>
      </c>
      <c r="I9" s="172">
        <v>54.39</v>
      </c>
      <c r="J9" s="171"/>
      <c r="K9" s="170">
        <v>8912.7199999999993</v>
      </c>
      <c r="M9" s="5">
        <f t="shared" ref="M9:M40" si="0">E9/$N$5</f>
        <v>17.196666666666669</v>
      </c>
      <c r="N9" s="5">
        <f t="shared" ref="N9:N40" si="1">G9/$N$5</f>
        <v>18.136666666666667</v>
      </c>
      <c r="O9" s="8">
        <f t="shared" ref="O9:O40" si="2">SUM(E9,G9,H9,I9,J9)/$N$5</f>
        <v>53.843333333333334</v>
      </c>
      <c r="P9" s="156">
        <f t="shared" ref="P9:P40" si="3">(E9/$N$5)/1000*$N$3*10000</f>
        <v>1616.4866666666669</v>
      </c>
      <c r="Q9" s="156">
        <f t="shared" ref="Q9:Q40" si="4">(G9/$N$5)/1000*$N$3*10000</f>
        <v>1704.8466666666668</v>
      </c>
      <c r="R9" s="156">
        <f t="shared" ref="R9:R40" si="5">(J9/$N$5)/1000*$N$3*10000</f>
        <v>0</v>
      </c>
      <c r="S9" s="156">
        <f t="shared" ref="S9:S40" si="6">((H9+I9+J9)/$N$5)/1000*$N$3*10000</f>
        <v>1739.9400000000003</v>
      </c>
      <c r="T9" s="156">
        <f t="shared" ref="T9:T40" si="7">SUM(P9,Q9,S9)</f>
        <v>5061.2733333333344</v>
      </c>
      <c r="U9" s="155">
        <f t="shared" ref="U9:U40" si="8">(K9/$N$5)/(100*100)*$N$3</f>
        <v>2.7926522666666664</v>
      </c>
    </row>
    <row r="10" spans="1:21" ht="25.15" customHeight="1" x14ac:dyDescent="0.2">
      <c r="A10" s="153"/>
      <c r="B10" s="177" t="s">
        <v>254</v>
      </c>
      <c r="C10" s="167" t="s">
        <v>280</v>
      </c>
      <c r="D10" s="167"/>
      <c r="E10" s="166">
        <v>58.86</v>
      </c>
      <c r="F10" s="166"/>
      <c r="G10" s="166">
        <v>67.64</v>
      </c>
      <c r="H10" s="165">
        <v>1.27</v>
      </c>
      <c r="I10" s="165">
        <v>60.57</v>
      </c>
      <c r="J10" s="164"/>
      <c r="K10" s="163">
        <v>11087.31</v>
      </c>
      <c r="M10" s="5">
        <f t="shared" si="0"/>
        <v>19.62</v>
      </c>
      <c r="N10" s="5">
        <f t="shared" si="1"/>
        <v>22.546666666666667</v>
      </c>
      <c r="O10" s="8">
        <f t="shared" si="2"/>
        <v>62.78</v>
      </c>
      <c r="P10" s="156">
        <f t="shared" si="3"/>
        <v>1844.2800000000004</v>
      </c>
      <c r="Q10" s="156">
        <f t="shared" si="4"/>
        <v>2119.3866666666668</v>
      </c>
      <c r="R10" s="156">
        <f t="shared" si="5"/>
        <v>0</v>
      </c>
      <c r="S10" s="156">
        <f t="shared" si="6"/>
        <v>1937.6533333333334</v>
      </c>
      <c r="T10" s="156">
        <f t="shared" si="7"/>
        <v>5901.3200000000006</v>
      </c>
      <c r="U10" s="155">
        <f t="shared" si="8"/>
        <v>3.4740237999999999</v>
      </c>
    </row>
    <row r="11" spans="1:21" ht="25.15" customHeight="1" x14ac:dyDescent="0.2">
      <c r="A11" s="153"/>
      <c r="B11" s="177" t="s">
        <v>253</v>
      </c>
      <c r="C11" s="167" t="s">
        <v>288</v>
      </c>
      <c r="D11" s="167"/>
      <c r="E11" s="166">
        <v>44.77</v>
      </c>
      <c r="F11" s="166"/>
      <c r="G11" s="166">
        <v>44.01</v>
      </c>
      <c r="H11" s="165">
        <v>1.05</v>
      </c>
      <c r="I11" s="165">
        <v>55.8</v>
      </c>
      <c r="J11" s="164"/>
      <c r="K11" s="163">
        <v>7692.11</v>
      </c>
      <c r="M11" s="5">
        <f t="shared" si="0"/>
        <v>14.923333333333334</v>
      </c>
      <c r="N11" s="5">
        <f t="shared" si="1"/>
        <v>14.67</v>
      </c>
      <c r="O11" s="8">
        <f t="shared" si="2"/>
        <v>48.543333333333329</v>
      </c>
      <c r="P11" s="156">
        <f t="shared" si="3"/>
        <v>1402.7933333333333</v>
      </c>
      <c r="Q11" s="156">
        <f t="shared" si="4"/>
        <v>1378.9800000000002</v>
      </c>
      <c r="R11" s="156">
        <f t="shared" si="5"/>
        <v>0</v>
      </c>
      <c r="S11" s="156">
        <f t="shared" si="6"/>
        <v>1781.2999999999997</v>
      </c>
      <c r="T11" s="156">
        <f t="shared" si="7"/>
        <v>4563.0733333333337</v>
      </c>
      <c r="U11" s="155">
        <f t="shared" si="8"/>
        <v>2.4101944666666664</v>
      </c>
    </row>
    <row r="12" spans="1:21" ht="25.15" customHeight="1" thickBot="1" x14ac:dyDescent="0.25">
      <c r="A12" s="153"/>
      <c r="B12" s="176" t="s">
        <v>252</v>
      </c>
      <c r="C12" s="161" t="s">
        <v>282</v>
      </c>
      <c r="D12" s="161"/>
      <c r="E12" s="160">
        <v>42.24</v>
      </c>
      <c r="F12" s="160"/>
      <c r="G12" s="160">
        <v>40.68</v>
      </c>
      <c r="H12" s="159">
        <v>1.24</v>
      </c>
      <c r="I12" s="159">
        <v>36.630000000000003</v>
      </c>
      <c r="J12" s="158"/>
      <c r="K12" s="157">
        <v>6336.23</v>
      </c>
      <c r="M12" s="5">
        <f t="shared" si="0"/>
        <v>14.08</v>
      </c>
      <c r="N12" s="5">
        <f t="shared" si="1"/>
        <v>13.56</v>
      </c>
      <c r="O12" s="8">
        <f t="shared" si="2"/>
        <v>40.263333333333328</v>
      </c>
      <c r="P12" s="156">
        <f t="shared" si="3"/>
        <v>1323.52</v>
      </c>
      <c r="Q12" s="156">
        <f t="shared" si="4"/>
        <v>1274.6400000000003</v>
      </c>
      <c r="R12" s="156">
        <f t="shared" si="5"/>
        <v>0</v>
      </c>
      <c r="S12" s="156">
        <f t="shared" si="6"/>
        <v>1186.5933333333335</v>
      </c>
      <c r="T12" s="156">
        <f t="shared" si="7"/>
        <v>3784.753333333334</v>
      </c>
      <c r="U12" s="155">
        <f t="shared" si="8"/>
        <v>1.9853520666666664</v>
      </c>
    </row>
    <row r="13" spans="1:21" ht="25.15" customHeight="1" x14ac:dyDescent="0.2">
      <c r="A13" s="153"/>
      <c r="B13" s="175" t="s">
        <v>251</v>
      </c>
      <c r="C13" s="174" t="s">
        <v>279</v>
      </c>
      <c r="D13" s="174"/>
      <c r="E13" s="173">
        <v>86.81</v>
      </c>
      <c r="F13" s="173"/>
      <c r="G13" s="173">
        <v>109.89</v>
      </c>
      <c r="H13" s="172">
        <v>3.25</v>
      </c>
      <c r="I13" s="172">
        <v>58.969000000000001</v>
      </c>
      <c r="J13" s="171"/>
      <c r="K13" s="170">
        <v>16655.71</v>
      </c>
      <c r="M13" s="5">
        <f t="shared" si="0"/>
        <v>28.936666666666667</v>
      </c>
      <c r="N13" s="5">
        <f t="shared" si="1"/>
        <v>36.630000000000003</v>
      </c>
      <c r="O13" s="8">
        <f t="shared" si="2"/>
        <v>86.306333333333328</v>
      </c>
      <c r="P13" s="156">
        <f t="shared" si="3"/>
        <v>2720.0466666666666</v>
      </c>
      <c r="Q13" s="156">
        <f t="shared" si="4"/>
        <v>3443.2200000000003</v>
      </c>
      <c r="R13" s="156">
        <f t="shared" si="5"/>
        <v>0</v>
      </c>
      <c r="S13" s="156">
        <f t="shared" si="6"/>
        <v>1949.5286666666666</v>
      </c>
      <c r="T13" s="156">
        <f t="shared" si="7"/>
        <v>8112.7953333333335</v>
      </c>
      <c r="U13" s="155">
        <f t="shared" si="8"/>
        <v>5.2187891333333329</v>
      </c>
    </row>
    <row r="14" spans="1:21" ht="25.15" customHeight="1" x14ac:dyDescent="0.2">
      <c r="A14" s="153"/>
      <c r="B14" s="180" t="s">
        <v>250</v>
      </c>
      <c r="C14" s="167" t="s">
        <v>285</v>
      </c>
      <c r="D14" s="167"/>
      <c r="E14" s="166">
        <v>39.19</v>
      </c>
      <c r="F14" s="166"/>
      <c r="G14" s="166">
        <v>36.82</v>
      </c>
      <c r="H14" s="165">
        <v>0.99</v>
      </c>
      <c r="I14" s="165">
        <v>28.82</v>
      </c>
      <c r="J14" s="164"/>
      <c r="K14" s="163">
        <v>6537.19</v>
      </c>
      <c r="M14" s="5">
        <f t="shared" si="0"/>
        <v>13.063333333333333</v>
      </c>
      <c r="N14" s="5">
        <f t="shared" si="1"/>
        <v>12.273333333333333</v>
      </c>
      <c r="O14" s="8">
        <f t="shared" si="2"/>
        <v>35.273333333333333</v>
      </c>
      <c r="P14" s="156">
        <f t="shared" si="3"/>
        <v>1227.9533333333334</v>
      </c>
      <c r="Q14" s="156">
        <f t="shared" si="4"/>
        <v>1153.6933333333334</v>
      </c>
      <c r="R14" s="156">
        <f t="shared" si="5"/>
        <v>0</v>
      </c>
      <c r="S14" s="156">
        <f t="shared" si="6"/>
        <v>934.04666666666651</v>
      </c>
      <c r="T14" s="156">
        <f t="shared" si="7"/>
        <v>3315.6933333333332</v>
      </c>
      <c r="U14" s="155">
        <f t="shared" si="8"/>
        <v>2.0483195333333333</v>
      </c>
    </row>
    <row r="15" spans="1:21" ht="25.15" customHeight="1" x14ac:dyDescent="0.2">
      <c r="A15" s="153"/>
      <c r="B15" s="180" t="s">
        <v>249</v>
      </c>
      <c r="C15" s="167" t="s">
        <v>283</v>
      </c>
      <c r="D15" s="167"/>
      <c r="E15" s="166">
        <v>60.3</v>
      </c>
      <c r="F15" s="166"/>
      <c r="G15" s="166">
        <v>67.22</v>
      </c>
      <c r="H15" s="165">
        <v>3.61</v>
      </c>
      <c r="I15" s="165">
        <v>48.11</v>
      </c>
      <c r="J15" s="164"/>
      <c r="K15" s="163">
        <v>10101.719999999999</v>
      </c>
      <c r="M15" s="5">
        <f t="shared" si="0"/>
        <v>20.099999999999998</v>
      </c>
      <c r="N15" s="5">
        <f t="shared" si="1"/>
        <v>22.406666666666666</v>
      </c>
      <c r="O15" s="8">
        <f t="shared" si="2"/>
        <v>59.74666666666667</v>
      </c>
      <c r="P15" s="156">
        <f t="shared" si="3"/>
        <v>1889.3999999999996</v>
      </c>
      <c r="Q15" s="156">
        <f t="shared" si="4"/>
        <v>2106.2266666666665</v>
      </c>
      <c r="R15" s="156">
        <f t="shared" si="5"/>
        <v>0</v>
      </c>
      <c r="S15" s="156">
        <f t="shared" si="6"/>
        <v>1620.5599999999997</v>
      </c>
      <c r="T15" s="156">
        <f t="shared" si="7"/>
        <v>5616.1866666666656</v>
      </c>
      <c r="U15" s="155">
        <f t="shared" si="8"/>
        <v>3.1652055999999997</v>
      </c>
    </row>
    <row r="16" spans="1:21" ht="25.15" customHeight="1" thickBot="1" x14ac:dyDescent="0.25">
      <c r="A16" s="153"/>
      <c r="B16" s="179" t="s">
        <v>248</v>
      </c>
      <c r="C16" s="161" t="s">
        <v>278</v>
      </c>
      <c r="D16" s="161"/>
      <c r="E16" s="160">
        <v>59.36</v>
      </c>
      <c r="F16" s="160"/>
      <c r="G16" s="160">
        <v>59.15</v>
      </c>
      <c r="H16" s="159">
        <v>1.92</v>
      </c>
      <c r="I16" s="159">
        <v>45.45</v>
      </c>
      <c r="J16" s="158"/>
      <c r="K16" s="157">
        <v>9897.82</v>
      </c>
      <c r="M16" s="5">
        <f t="shared" si="0"/>
        <v>19.786666666666665</v>
      </c>
      <c r="N16" s="5">
        <f t="shared" si="1"/>
        <v>19.716666666666665</v>
      </c>
      <c r="O16" s="8">
        <f t="shared" si="2"/>
        <v>55.293333333333329</v>
      </c>
      <c r="P16" s="156">
        <f t="shared" si="3"/>
        <v>1859.9466666666665</v>
      </c>
      <c r="Q16" s="156">
        <f t="shared" si="4"/>
        <v>1853.3666666666666</v>
      </c>
      <c r="R16" s="156">
        <f t="shared" si="5"/>
        <v>0</v>
      </c>
      <c r="S16" s="156">
        <f t="shared" si="6"/>
        <v>1484.2600000000002</v>
      </c>
      <c r="T16" s="156">
        <f t="shared" si="7"/>
        <v>5197.5733333333337</v>
      </c>
      <c r="U16" s="155">
        <f t="shared" si="8"/>
        <v>3.101316933333333</v>
      </c>
    </row>
    <row r="17" spans="1:21" ht="25.15" customHeight="1" x14ac:dyDescent="0.2">
      <c r="A17" s="153"/>
      <c r="B17" s="178" t="s">
        <v>247</v>
      </c>
      <c r="C17" s="174" t="s">
        <v>286</v>
      </c>
      <c r="D17" s="174"/>
      <c r="E17" s="173">
        <v>73.27</v>
      </c>
      <c r="F17" s="173"/>
      <c r="G17" s="173">
        <v>86.51</v>
      </c>
      <c r="H17" s="172">
        <v>2.64</v>
      </c>
      <c r="I17" s="172">
        <v>60.59</v>
      </c>
      <c r="J17" s="171"/>
      <c r="K17" s="170">
        <v>13647.2</v>
      </c>
      <c r="M17" s="5">
        <f t="shared" si="0"/>
        <v>24.423333333333332</v>
      </c>
      <c r="N17" s="5">
        <f t="shared" si="1"/>
        <v>28.83666666666667</v>
      </c>
      <c r="O17" s="8">
        <f t="shared" si="2"/>
        <v>74.336666666666659</v>
      </c>
      <c r="P17" s="156">
        <f t="shared" si="3"/>
        <v>2295.7933333333335</v>
      </c>
      <c r="Q17" s="156">
        <f t="shared" si="4"/>
        <v>2710.6466666666674</v>
      </c>
      <c r="R17" s="156">
        <f t="shared" si="5"/>
        <v>0</v>
      </c>
      <c r="S17" s="156">
        <f t="shared" si="6"/>
        <v>1981.2066666666667</v>
      </c>
      <c r="T17" s="156">
        <f t="shared" si="7"/>
        <v>6987.6466666666674</v>
      </c>
      <c r="U17" s="155">
        <f t="shared" si="8"/>
        <v>4.2761226666666667</v>
      </c>
    </row>
    <row r="18" spans="1:21" ht="25.15" customHeight="1" x14ac:dyDescent="0.2">
      <c r="A18" s="153"/>
      <c r="B18" s="177" t="s">
        <v>246</v>
      </c>
      <c r="C18" s="167" t="s">
        <v>287</v>
      </c>
      <c r="D18" s="167"/>
      <c r="E18" s="166">
        <v>45.8</v>
      </c>
      <c r="F18" s="166"/>
      <c r="G18" s="166">
        <v>41.07</v>
      </c>
      <c r="H18" s="165">
        <v>0.91</v>
      </c>
      <c r="I18" s="165">
        <v>45.99</v>
      </c>
      <c r="J18" s="164"/>
      <c r="K18" s="163">
        <v>6611.07</v>
      </c>
      <c r="M18" s="5">
        <f t="shared" si="0"/>
        <v>15.266666666666666</v>
      </c>
      <c r="N18" s="5">
        <f t="shared" si="1"/>
        <v>13.69</v>
      </c>
      <c r="O18" s="8">
        <f t="shared" si="2"/>
        <v>44.59</v>
      </c>
      <c r="P18" s="156">
        <f t="shared" si="3"/>
        <v>1435.0666666666666</v>
      </c>
      <c r="Q18" s="156">
        <f t="shared" si="4"/>
        <v>1286.8599999999999</v>
      </c>
      <c r="R18" s="156">
        <f t="shared" si="5"/>
        <v>0</v>
      </c>
      <c r="S18" s="156">
        <f t="shared" si="6"/>
        <v>1469.5333333333333</v>
      </c>
      <c r="T18" s="156">
        <f t="shared" si="7"/>
        <v>4191.4599999999991</v>
      </c>
      <c r="U18" s="155">
        <f t="shared" si="8"/>
        <v>2.0714686000000002</v>
      </c>
    </row>
    <row r="19" spans="1:21" ht="25.15" customHeight="1" x14ac:dyDescent="0.2">
      <c r="A19" s="153"/>
      <c r="B19" s="177" t="s">
        <v>245</v>
      </c>
      <c r="C19" s="167" t="s">
        <v>289</v>
      </c>
      <c r="D19" s="167"/>
      <c r="E19" s="166">
        <v>46.21</v>
      </c>
      <c r="F19" s="166"/>
      <c r="G19" s="166">
        <v>45.95</v>
      </c>
      <c r="H19" s="165">
        <v>1.35</v>
      </c>
      <c r="I19" s="165">
        <v>41.32</v>
      </c>
      <c r="J19" s="164"/>
      <c r="K19" s="163">
        <v>7853.21</v>
      </c>
      <c r="M19" s="5">
        <f t="shared" si="0"/>
        <v>15.403333333333334</v>
      </c>
      <c r="N19" s="5">
        <f t="shared" si="1"/>
        <v>15.316666666666668</v>
      </c>
      <c r="O19" s="8">
        <f t="shared" si="2"/>
        <v>44.943333333333328</v>
      </c>
      <c r="P19" s="156">
        <f t="shared" si="3"/>
        <v>1447.9133333333336</v>
      </c>
      <c r="Q19" s="156">
        <f t="shared" si="4"/>
        <v>1439.7666666666667</v>
      </c>
      <c r="R19" s="156">
        <f t="shared" si="5"/>
        <v>0</v>
      </c>
      <c r="S19" s="156">
        <f t="shared" si="6"/>
        <v>1336.9933333333333</v>
      </c>
      <c r="T19" s="156">
        <f t="shared" si="7"/>
        <v>4224.6733333333341</v>
      </c>
      <c r="U19" s="155">
        <f t="shared" si="8"/>
        <v>2.4606724666666668</v>
      </c>
    </row>
    <row r="20" spans="1:21" ht="25.15" customHeight="1" thickBot="1" x14ac:dyDescent="0.25">
      <c r="A20" s="153"/>
      <c r="B20" s="176" t="s">
        <v>244</v>
      </c>
      <c r="C20" s="161" t="s">
        <v>281</v>
      </c>
      <c r="D20" s="161"/>
      <c r="E20" s="160">
        <v>95.9</v>
      </c>
      <c r="F20" s="160"/>
      <c r="G20" s="160">
        <v>129.1</v>
      </c>
      <c r="H20" s="159">
        <v>4.34</v>
      </c>
      <c r="I20" s="159">
        <v>40.200000000000003</v>
      </c>
      <c r="J20" s="158"/>
      <c r="K20" s="157">
        <v>18383.34</v>
      </c>
      <c r="M20" s="5">
        <f t="shared" si="0"/>
        <v>31.966666666666669</v>
      </c>
      <c r="N20" s="5">
        <f t="shared" si="1"/>
        <v>43.033333333333331</v>
      </c>
      <c r="O20" s="8">
        <f t="shared" si="2"/>
        <v>89.846666666666678</v>
      </c>
      <c r="P20" s="156">
        <f t="shared" si="3"/>
        <v>3004.8666666666672</v>
      </c>
      <c r="Q20" s="156">
        <f t="shared" si="4"/>
        <v>4045.1333333333332</v>
      </c>
      <c r="R20" s="156">
        <f t="shared" si="5"/>
        <v>0</v>
      </c>
      <c r="S20" s="156">
        <f t="shared" si="6"/>
        <v>1395.5866666666668</v>
      </c>
      <c r="T20" s="156">
        <f t="shared" si="7"/>
        <v>8445.5866666666661</v>
      </c>
      <c r="U20" s="155">
        <f t="shared" si="8"/>
        <v>5.7601131999999993</v>
      </c>
    </row>
    <row r="21" spans="1:21" ht="25.15" customHeight="1" x14ac:dyDescent="0.2">
      <c r="A21" s="153"/>
      <c r="B21" s="175" t="s">
        <v>243</v>
      </c>
      <c r="C21" s="174" t="s">
        <v>290</v>
      </c>
      <c r="D21" s="174"/>
      <c r="E21" s="173">
        <v>78.680000000000007</v>
      </c>
      <c r="F21" s="173"/>
      <c r="G21" s="173">
        <v>103.2</v>
      </c>
      <c r="H21" s="172">
        <v>4.99</v>
      </c>
      <c r="I21" s="172">
        <v>26.58</v>
      </c>
      <c r="J21" s="171"/>
      <c r="K21" s="170">
        <v>14601.49</v>
      </c>
      <c r="M21" s="5">
        <f t="shared" si="0"/>
        <v>26.22666666666667</v>
      </c>
      <c r="N21" s="5">
        <f t="shared" si="1"/>
        <v>34.4</v>
      </c>
      <c r="O21" s="8">
        <f t="shared" si="2"/>
        <v>71.149999999999991</v>
      </c>
      <c r="P21" s="156">
        <f t="shared" si="3"/>
        <v>2465.3066666666668</v>
      </c>
      <c r="Q21" s="156">
        <f t="shared" si="4"/>
        <v>3233.6000000000004</v>
      </c>
      <c r="R21" s="156">
        <f t="shared" si="5"/>
        <v>0</v>
      </c>
      <c r="S21" s="156">
        <f t="shared" si="6"/>
        <v>989.1933333333335</v>
      </c>
      <c r="T21" s="156">
        <f t="shared" si="7"/>
        <v>6688.1000000000013</v>
      </c>
      <c r="U21" s="155">
        <f t="shared" si="8"/>
        <v>4.5751335333333332</v>
      </c>
    </row>
    <row r="22" spans="1:21" ht="25.15" customHeight="1" x14ac:dyDescent="0.2">
      <c r="A22" s="153"/>
      <c r="B22" s="169" t="s">
        <v>240</v>
      </c>
      <c r="C22" s="167" t="s">
        <v>284</v>
      </c>
      <c r="D22" s="167"/>
      <c r="E22" s="166">
        <v>65.38</v>
      </c>
      <c r="F22" s="166"/>
      <c r="G22" s="166">
        <v>68.37</v>
      </c>
      <c r="H22" s="165">
        <v>2.15</v>
      </c>
      <c r="I22" s="165">
        <v>33.67</v>
      </c>
      <c r="J22" s="164"/>
      <c r="K22" s="163">
        <v>10896.43</v>
      </c>
      <c r="M22" s="5">
        <f t="shared" si="0"/>
        <v>21.793333333333333</v>
      </c>
      <c r="N22" s="5">
        <f t="shared" si="1"/>
        <v>22.790000000000003</v>
      </c>
      <c r="O22" s="8">
        <f t="shared" si="2"/>
        <v>56.523333333333333</v>
      </c>
      <c r="P22" s="156">
        <f t="shared" si="3"/>
        <v>2048.5733333333337</v>
      </c>
      <c r="Q22" s="156">
        <f t="shared" si="4"/>
        <v>2142.2600000000002</v>
      </c>
      <c r="R22" s="156">
        <f t="shared" si="5"/>
        <v>0</v>
      </c>
      <c r="S22" s="156">
        <f t="shared" si="6"/>
        <v>1122.3600000000001</v>
      </c>
      <c r="T22" s="156">
        <f t="shared" si="7"/>
        <v>5313.1933333333345</v>
      </c>
      <c r="U22" s="155">
        <f t="shared" si="8"/>
        <v>3.4142147333333339</v>
      </c>
    </row>
    <row r="23" spans="1:21" ht="25.15" customHeight="1" x14ac:dyDescent="0.2">
      <c r="A23" s="153"/>
      <c r="B23" s="168" t="s">
        <v>239</v>
      </c>
      <c r="C23" s="167" t="s">
        <v>276</v>
      </c>
      <c r="D23" s="167"/>
      <c r="E23" s="166">
        <v>82.04</v>
      </c>
      <c r="F23" s="166"/>
      <c r="G23" s="166">
        <v>100.13</v>
      </c>
      <c r="H23" s="165">
        <v>1.96</v>
      </c>
      <c r="I23" s="165">
        <v>65.790000000000006</v>
      </c>
      <c r="J23" s="164"/>
      <c r="K23" s="163">
        <v>16243.59</v>
      </c>
      <c r="M23" s="5">
        <f t="shared" si="0"/>
        <v>27.346666666666668</v>
      </c>
      <c r="N23" s="5">
        <f t="shared" si="1"/>
        <v>33.376666666666665</v>
      </c>
      <c r="O23" s="8">
        <f t="shared" si="2"/>
        <v>83.306666666666672</v>
      </c>
      <c r="P23" s="156">
        <f t="shared" si="3"/>
        <v>2570.586666666667</v>
      </c>
      <c r="Q23" s="156">
        <f t="shared" si="4"/>
        <v>3137.4066666666668</v>
      </c>
      <c r="R23" s="156">
        <f t="shared" si="5"/>
        <v>0</v>
      </c>
      <c r="S23" s="156">
        <f t="shared" si="6"/>
        <v>2122.8333333333335</v>
      </c>
      <c r="T23" s="156">
        <f t="shared" si="7"/>
        <v>7830.8266666666677</v>
      </c>
      <c r="U23" s="155">
        <f t="shared" si="8"/>
        <v>5.0896581999999997</v>
      </c>
    </row>
    <row r="24" spans="1:21" ht="25.15" customHeight="1" thickBot="1" x14ac:dyDescent="0.25">
      <c r="A24" s="153"/>
      <c r="B24" s="162" t="s">
        <v>238</v>
      </c>
      <c r="C24" s="161" t="s">
        <v>291</v>
      </c>
      <c r="D24" s="161"/>
      <c r="E24" s="160">
        <v>79.78</v>
      </c>
      <c r="F24" s="160"/>
      <c r="G24" s="160">
        <v>99.88</v>
      </c>
      <c r="H24" s="159">
        <v>2.79</v>
      </c>
      <c r="I24" s="159">
        <v>37.96</v>
      </c>
      <c r="J24" s="158"/>
      <c r="K24" s="157">
        <v>14784.74</v>
      </c>
      <c r="M24" s="5">
        <f t="shared" si="0"/>
        <v>26.593333333333334</v>
      </c>
      <c r="N24" s="5">
        <f t="shared" si="1"/>
        <v>33.293333333333329</v>
      </c>
      <c r="O24" s="8">
        <f t="shared" si="2"/>
        <v>73.47</v>
      </c>
      <c r="P24" s="156">
        <f t="shared" si="3"/>
        <v>2499.7733333333335</v>
      </c>
      <c r="Q24" s="156">
        <f t="shared" si="4"/>
        <v>3129.5733333333333</v>
      </c>
      <c r="R24" s="156">
        <f t="shared" si="5"/>
        <v>0</v>
      </c>
      <c r="S24" s="156">
        <f t="shared" si="6"/>
        <v>1276.8333333333335</v>
      </c>
      <c r="T24" s="156">
        <f t="shared" si="7"/>
        <v>6906.18</v>
      </c>
      <c r="U24" s="155">
        <f t="shared" si="8"/>
        <v>4.6325518666666667</v>
      </c>
    </row>
    <row r="25" spans="1:21" ht="25.15" customHeight="1" x14ac:dyDescent="0.2">
      <c r="A25" s="153"/>
      <c r="B25" s="178" t="s">
        <v>237</v>
      </c>
      <c r="C25" s="174" t="s">
        <v>276</v>
      </c>
      <c r="D25" s="174"/>
      <c r="E25" s="173">
        <v>59.84</v>
      </c>
      <c r="F25" s="173"/>
      <c r="G25" s="173">
        <v>75.239999999999995</v>
      </c>
      <c r="H25" s="172">
        <v>2.83</v>
      </c>
      <c r="I25" s="172">
        <v>27.03</v>
      </c>
      <c r="J25" s="171"/>
      <c r="K25" s="170">
        <v>11870.1</v>
      </c>
      <c r="M25" s="5">
        <f t="shared" si="0"/>
        <v>19.946666666666669</v>
      </c>
      <c r="N25" s="5">
        <f t="shared" si="1"/>
        <v>25.08</v>
      </c>
      <c r="O25" s="8">
        <f t="shared" si="2"/>
        <v>54.98</v>
      </c>
      <c r="P25" s="156">
        <f t="shared" si="3"/>
        <v>1874.9866666666667</v>
      </c>
      <c r="Q25" s="156">
        <f t="shared" si="4"/>
        <v>2357.52</v>
      </c>
      <c r="R25" s="156">
        <f t="shared" si="5"/>
        <v>0</v>
      </c>
      <c r="S25" s="156">
        <f t="shared" si="6"/>
        <v>935.61333333333334</v>
      </c>
      <c r="T25" s="156">
        <f t="shared" si="7"/>
        <v>5168.12</v>
      </c>
      <c r="U25" s="155">
        <f t="shared" si="8"/>
        <v>3.7192980000000002</v>
      </c>
    </row>
    <row r="26" spans="1:21" ht="25.15" customHeight="1" x14ac:dyDescent="0.2">
      <c r="A26" s="153"/>
      <c r="B26" s="177" t="s">
        <v>236</v>
      </c>
      <c r="C26" s="167" t="s">
        <v>283</v>
      </c>
      <c r="D26" s="167"/>
      <c r="E26" s="166">
        <v>100.84</v>
      </c>
      <c r="F26" s="166"/>
      <c r="G26" s="166">
        <v>134.54</v>
      </c>
      <c r="H26" s="165">
        <v>4.62</v>
      </c>
      <c r="I26" s="165">
        <v>45.72</v>
      </c>
      <c r="J26" s="164"/>
      <c r="K26" s="163">
        <v>19935.84</v>
      </c>
      <c r="M26" s="5">
        <f t="shared" si="0"/>
        <v>33.613333333333337</v>
      </c>
      <c r="N26" s="5">
        <f t="shared" si="1"/>
        <v>44.846666666666664</v>
      </c>
      <c r="O26" s="8">
        <f t="shared" si="2"/>
        <v>95.240000000000009</v>
      </c>
      <c r="P26" s="156">
        <f t="shared" si="3"/>
        <v>3159.6533333333336</v>
      </c>
      <c r="Q26" s="156">
        <f t="shared" si="4"/>
        <v>4215.586666666667</v>
      </c>
      <c r="R26" s="156">
        <f t="shared" si="5"/>
        <v>0</v>
      </c>
      <c r="S26" s="156">
        <f t="shared" si="6"/>
        <v>1577.32</v>
      </c>
      <c r="T26" s="156">
        <f t="shared" si="7"/>
        <v>8952.5600000000013</v>
      </c>
      <c r="U26" s="155">
        <f t="shared" si="8"/>
        <v>6.2465632000000006</v>
      </c>
    </row>
    <row r="27" spans="1:21" ht="25.15" customHeight="1" x14ac:dyDescent="0.2">
      <c r="A27" s="153"/>
      <c r="B27" s="177" t="s">
        <v>235</v>
      </c>
      <c r="C27" s="167" t="s">
        <v>286</v>
      </c>
      <c r="D27" s="167"/>
      <c r="E27" s="166">
        <v>78.75</v>
      </c>
      <c r="F27" s="166"/>
      <c r="G27" s="166">
        <v>111.58</v>
      </c>
      <c r="H27" s="165">
        <v>3.02</v>
      </c>
      <c r="I27" s="165">
        <v>25.29</v>
      </c>
      <c r="J27" s="164"/>
      <c r="K27" s="163">
        <v>16291.52</v>
      </c>
      <c r="M27" s="5">
        <f t="shared" si="0"/>
        <v>26.25</v>
      </c>
      <c r="N27" s="5">
        <f t="shared" si="1"/>
        <v>37.193333333333335</v>
      </c>
      <c r="O27" s="8">
        <f t="shared" si="2"/>
        <v>72.88</v>
      </c>
      <c r="P27" s="156">
        <f t="shared" si="3"/>
        <v>2467.5</v>
      </c>
      <c r="Q27" s="156">
        <f t="shared" si="4"/>
        <v>3496.1733333333341</v>
      </c>
      <c r="R27" s="156">
        <f t="shared" si="5"/>
        <v>0</v>
      </c>
      <c r="S27" s="156">
        <f t="shared" si="6"/>
        <v>887.04666666666662</v>
      </c>
      <c r="T27" s="156">
        <f t="shared" si="7"/>
        <v>6850.7200000000012</v>
      </c>
      <c r="U27" s="155">
        <f t="shared" si="8"/>
        <v>5.104676266666667</v>
      </c>
    </row>
    <row r="28" spans="1:21" ht="25.15" customHeight="1" thickBot="1" x14ac:dyDescent="0.25">
      <c r="A28" s="153"/>
      <c r="B28" s="176" t="s">
        <v>234</v>
      </c>
      <c r="C28" s="161" t="s">
        <v>287</v>
      </c>
      <c r="D28" s="161"/>
      <c r="E28" s="160">
        <v>38.869999999999997</v>
      </c>
      <c r="F28" s="160"/>
      <c r="G28" s="160">
        <v>33.36</v>
      </c>
      <c r="H28" s="159">
        <v>1.92</v>
      </c>
      <c r="I28" s="159">
        <v>30.12</v>
      </c>
      <c r="J28" s="158"/>
      <c r="K28" s="157">
        <v>6392.28</v>
      </c>
      <c r="M28" s="5">
        <f t="shared" si="0"/>
        <v>12.956666666666665</v>
      </c>
      <c r="N28" s="5">
        <f t="shared" si="1"/>
        <v>11.12</v>
      </c>
      <c r="O28" s="8">
        <f t="shared" si="2"/>
        <v>34.756666666666668</v>
      </c>
      <c r="P28" s="156">
        <f t="shared" si="3"/>
        <v>1217.9266666666665</v>
      </c>
      <c r="Q28" s="156">
        <f t="shared" si="4"/>
        <v>1045.28</v>
      </c>
      <c r="R28" s="156">
        <f t="shared" si="5"/>
        <v>0</v>
      </c>
      <c r="S28" s="156">
        <f t="shared" si="6"/>
        <v>1003.9200000000001</v>
      </c>
      <c r="T28" s="156">
        <f t="shared" si="7"/>
        <v>3267.1266666666666</v>
      </c>
      <c r="U28" s="155">
        <f t="shared" si="8"/>
        <v>2.0029143999999999</v>
      </c>
    </row>
    <row r="29" spans="1:21" ht="25.15" customHeight="1" x14ac:dyDescent="0.2">
      <c r="A29" s="153"/>
      <c r="B29" s="175" t="s">
        <v>233</v>
      </c>
      <c r="C29" s="174" t="s">
        <v>288</v>
      </c>
      <c r="D29" s="174"/>
      <c r="E29" s="173">
        <v>64.25</v>
      </c>
      <c r="F29" s="173"/>
      <c r="G29" s="173">
        <v>68.12</v>
      </c>
      <c r="H29" s="172">
        <v>1.89</v>
      </c>
      <c r="I29" s="172">
        <v>47.79</v>
      </c>
      <c r="J29" s="171"/>
      <c r="K29" s="170">
        <v>11228.88</v>
      </c>
      <c r="M29" s="5">
        <f t="shared" si="0"/>
        <v>21.416666666666668</v>
      </c>
      <c r="N29" s="5">
        <f t="shared" si="1"/>
        <v>22.706666666666667</v>
      </c>
      <c r="O29" s="8">
        <f t="shared" si="2"/>
        <v>60.68333333333333</v>
      </c>
      <c r="P29" s="156">
        <f t="shared" si="3"/>
        <v>2013.1666666666667</v>
      </c>
      <c r="Q29" s="156">
        <f t="shared" si="4"/>
        <v>2134.4266666666667</v>
      </c>
      <c r="R29" s="156">
        <f t="shared" si="5"/>
        <v>0</v>
      </c>
      <c r="S29" s="156">
        <f t="shared" si="6"/>
        <v>1556.6399999999999</v>
      </c>
      <c r="T29" s="156">
        <f t="shared" si="7"/>
        <v>5704.2333333333336</v>
      </c>
      <c r="U29" s="155">
        <f t="shared" si="8"/>
        <v>3.5183823999999997</v>
      </c>
    </row>
    <row r="30" spans="1:21" ht="25.15" customHeight="1" x14ac:dyDescent="0.2">
      <c r="A30" s="153"/>
      <c r="B30" s="180" t="s">
        <v>232</v>
      </c>
      <c r="C30" s="167" t="s">
        <v>282</v>
      </c>
      <c r="D30" s="167"/>
      <c r="E30" s="166">
        <v>66.33</v>
      </c>
      <c r="F30" s="166"/>
      <c r="G30" s="166">
        <v>68.97</v>
      </c>
      <c r="H30" s="165">
        <v>2.2599999999999998</v>
      </c>
      <c r="I30" s="165">
        <v>51.59</v>
      </c>
      <c r="J30" s="164"/>
      <c r="K30" s="163">
        <v>11499.13</v>
      </c>
      <c r="M30" s="5">
        <f t="shared" si="0"/>
        <v>22.11</v>
      </c>
      <c r="N30" s="5">
        <f t="shared" si="1"/>
        <v>22.99</v>
      </c>
      <c r="O30" s="8">
        <f t="shared" si="2"/>
        <v>63.050000000000004</v>
      </c>
      <c r="P30" s="156">
        <f t="shared" si="3"/>
        <v>2078.3399999999997</v>
      </c>
      <c r="Q30" s="156">
        <f t="shared" si="4"/>
        <v>2161.0600000000004</v>
      </c>
      <c r="R30" s="156">
        <f t="shared" si="5"/>
        <v>0</v>
      </c>
      <c r="S30" s="156">
        <f t="shared" si="6"/>
        <v>1687.3000000000002</v>
      </c>
      <c r="T30" s="156">
        <f t="shared" si="7"/>
        <v>5926.7</v>
      </c>
      <c r="U30" s="155">
        <f t="shared" si="8"/>
        <v>3.6030607333333333</v>
      </c>
    </row>
    <row r="31" spans="1:21" ht="25.15" customHeight="1" x14ac:dyDescent="0.2">
      <c r="A31" s="153"/>
      <c r="B31" s="180" t="s">
        <v>231</v>
      </c>
      <c r="C31" s="167" t="s">
        <v>285</v>
      </c>
      <c r="D31" s="167"/>
      <c r="E31" s="166">
        <v>48.55</v>
      </c>
      <c r="F31" s="166"/>
      <c r="G31" s="166">
        <v>51.29</v>
      </c>
      <c r="H31" s="165">
        <v>2.17</v>
      </c>
      <c r="I31" s="165">
        <v>40.659999999999997</v>
      </c>
      <c r="J31" s="164"/>
      <c r="K31" s="163">
        <v>8360.94</v>
      </c>
      <c r="M31" s="5">
        <f t="shared" si="0"/>
        <v>16.183333333333334</v>
      </c>
      <c r="N31" s="5">
        <f t="shared" si="1"/>
        <v>17.096666666666668</v>
      </c>
      <c r="O31" s="8">
        <f t="shared" si="2"/>
        <v>47.556666666666672</v>
      </c>
      <c r="P31" s="156">
        <f t="shared" si="3"/>
        <v>1521.2333333333336</v>
      </c>
      <c r="Q31" s="156">
        <f t="shared" si="4"/>
        <v>1607.0866666666666</v>
      </c>
      <c r="R31" s="156">
        <f t="shared" si="5"/>
        <v>0</v>
      </c>
      <c r="S31" s="156">
        <f t="shared" si="6"/>
        <v>1342.0066666666667</v>
      </c>
      <c r="T31" s="156">
        <f t="shared" si="7"/>
        <v>4470.3266666666668</v>
      </c>
      <c r="U31" s="155">
        <f t="shared" si="8"/>
        <v>2.6197612000000001</v>
      </c>
    </row>
    <row r="32" spans="1:21" ht="25.15" customHeight="1" thickBot="1" x14ac:dyDescent="0.25">
      <c r="A32" s="153"/>
      <c r="B32" s="179" t="s">
        <v>230</v>
      </c>
      <c r="C32" s="161" t="s">
        <v>289</v>
      </c>
      <c r="D32" s="161"/>
      <c r="E32" s="160">
        <v>54.97</v>
      </c>
      <c r="F32" s="160"/>
      <c r="G32" s="160">
        <v>53.98</v>
      </c>
      <c r="H32" s="159">
        <v>2.78</v>
      </c>
      <c r="I32" s="159">
        <v>34.82</v>
      </c>
      <c r="J32" s="158"/>
      <c r="K32" s="157">
        <v>8679.39</v>
      </c>
      <c r="M32" s="5">
        <f t="shared" si="0"/>
        <v>18.323333333333334</v>
      </c>
      <c r="N32" s="5">
        <f t="shared" si="1"/>
        <v>17.993333333333332</v>
      </c>
      <c r="O32" s="8">
        <f t="shared" si="2"/>
        <v>48.849999999999994</v>
      </c>
      <c r="P32" s="156">
        <f t="shared" si="3"/>
        <v>1722.3933333333337</v>
      </c>
      <c r="Q32" s="156">
        <f t="shared" si="4"/>
        <v>1691.3733333333334</v>
      </c>
      <c r="R32" s="156">
        <f t="shared" si="5"/>
        <v>0</v>
      </c>
      <c r="S32" s="156">
        <f t="shared" si="6"/>
        <v>1178.1333333333334</v>
      </c>
      <c r="T32" s="156">
        <f t="shared" si="7"/>
        <v>4591.9000000000005</v>
      </c>
      <c r="U32" s="155">
        <f t="shared" si="8"/>
        <v>2.7195421999999998</v>
      </c>
    </row>
    <row r="33" spans="1:21" ht="25.15" customHeight="1" x14ac:dyDescent="0.2">
      <c r="A33" s="153"/>
      <c r="B33" s="178" t="s">
        <v>229</v>
      </c>
      <c r="C33" s="174" t="s">
        <v>281</v>
      </c>
      <c r="D33" s="174"/>
      <c r="E33" s="173">
        <v>58.23</v>
      </c>
      <c r="F33" s="173"/>
      <c r="G33" s="173">
        <v>73.41</v>
      </c>
      <c r="H33" s="172">
        <v>1.3</v>
      </c>
      <c r="I33" s="172">
        <v>41.11</v>
      </c>
      <c r="J33" s="171"/>
      <c r="K33" s="170">
        <v>11468.99</v>
      </c>
      <c r="M33" s="5">
        <f t="shared" si="0"/>
        <v>19.41</v>
      </c>
      <c r="N33" s="5">
        <f t="shared" si="1"/>
        <v>24.47</v>
      </c>
      <c r="O33" s="8">
        <f t="shared" si="2"/>
        <v>58.016666666666673</v>
      </c>
      <c r="P33" s="156">
        <f t="shared" si="3"/>
        <v>1824.54</v>
      </c>
      <c r="Q33" s="156">
        <f t="shared" si="4"/>
        <v>2300.1799999999998</v>
      </c>
      <c r="R33" s="156">
        <f t="shared" si="5"/>
        <v>0</v>
      </c>
      <c r="S33" s="156">
        <f t="shared" si="6"/>
        <v>1328.8466666666666</v>
      </c>
      <c r="T33" s="156">
        <f t="shared" si="7"/>
        <v>5453.5666666666657</v>
      </c>
      <c r="U33" s="155">
        <f t="shared" si="8"/>
        <v>3.5936168666666668</v>
      </c>
    </row>
    <row r="34" spans="1:21" ht="25.15" customHeight="1" x14ac:dyDescent="0.2">
      <c r="A34" s="153"/>
      <c r="B34" s="177" t="s">
        <v>228</v>
      </c>
      <c r="C34" s="167" t="s">
        <v>284</v>
      </c>
      <c r="D34" s="167"/>
      <c r="E34" s="166">
        <v>62.48</v>
      </c>
      <c r="F34" s="166"/>
      <c r="G34" s="166">
        <v>66.08</v>
      </c>
      <c r="H34" s="165">
        <v>1.28</v>
      </c>
      <c r="I34" s="165">
        <v>64.58</v>
      </c>
      <c r="J34" s="164"/>
      <c r="K34" s="163">
        <v>10661.35</v>
      </c>
      <c r="M34" s="5">
        <f t="shared" si="0"/>
        <v>20.826666666666664</v>
      </c>
      <c r="N34" s="5">
        <f t="shared" si="1"/>
        <v>22.026666666666667</v>
      </c>
      <c r="O34" s="8">
        <f t="shared" si="2"/>
        <v>64.806666666666672</v>
      </c>
      <c r="P34" s="156">
        <f t="shared" si="3"/>
        <v>1957.7066666666665</v>
      </c>
      <c r="Q34" s="156">
        <f t="shared" si="4"/>
        <v>2070.5066666666667</v>
      </c>
      <c r="R34" s="156">
        <f t="shared" si="5"/>
        <v>0</v>
      </c>
      <c r="S34" s="156">
        <f t="shared" si="6"/>
        <v>2063.6133333333332</v>
      </c>
      <c r="T34" s="156">
        <f t="shared" si="7"/>
        <v>6091.8266666666659</v>
      </c>
      <c r="U34" s="155">
        <f t="shared" si="8"/>
        <v>3.3405563333333337</v>
      </c>
    </row>
    <row r="35" spans="1:21" ht="25.15" customHeight="1" x14ac:dyDescent="0.2">
      <c r="A35" s="153"/>
      <c r="B35" s="177" t="s">
        <v>227</v>
      </c>
      <c r="C35" s="167" t="s">
        <v>279</v>
      </c>
      <c r="D35" s="167"/>
      <c r="E35" s="166">
        <v>69.349999999999994</v>
      </c>
      <c r="F35" s="166"/>
      <c r="G35" s="166">
        <v>88.6</v>
      </c>
      <c r="H35" s="165">
        <v>2.92</v>
      </c>
      <c r="I35" s="165">
        <v>20.41</v>
      </c>
      <c r="J35" s="164"/>
      <c r="K35" s="163">
        <v>13485.93</v>
      </c>
      <c r="M35" s="5">
        <f t="shared" si="0"/>
        <v>23.116666666666664</v>
      </c>
      <c r="N35" s="5">
        <f t="shared" si="1"/>
        <v>29.533333333333331</v>
      </c>
      <c r="O35" s="8">
        <f t="shared" si="2"/>
        <v>60.426666666666655</v>
      </c>
      <c r="P35" s="156">
        <f t="shared" si="3"/>
        <v>2172.9666666666662</v>
      </c>
      <c r="Q35" s="156">
        <f t="shared" si="4"/>
        <v>2776.1333333333332</v>
      </c>
      <c r="R35" s="156">
        <f t="shared" si="5"/>
        <v>0</v>
      </c>
      <c r="S35" s="156">
        <f t="shared" si="6"/>
        <v>731.00666666666666</v>
      </c>
      <c r="T35" s="156">
        <f t="shared" si="7"/>
        <v>5680.1066666666666</v>
      </c>
      <c r="U35" s="155">
        <f t="shared" si="8"/>
        <v>4.2255913999999999</v>
      </c>
    </row>
    <row r="36" spans="1:21" ht="25.15" customHeight="1" thickBot="1" x14ac:dyDescent="0.25">
      <c r="A36" s="153"/>
      <c r="B36" s="176" t="s">
        <v>226</v>
      </c>
      <c r="C36" s="161" t="s">
        <v>290</v>
      </c>
      <c r="D36" s="161"/>
      <c r="E36" s="160">
        <v>51.33</v>
      </c>
      <c r="F36" s="160"/>
      <c r="G36" s="160">
        <v>52.68</v>
      </c>
      <c r="H36" s="159">
        <v>2.34</v>
      </c>
      <c r="I36" s="159">
        <v>28.71</v>
      </c>
      <c r="J36" s="158"/>
      <c r="K36" s="157">
        <v>8777.61</v>
      </c>
      <c r="M36" s="5">
        <f t="shared" si="0"/>
        <v>17.11</v>
      </c>
      <c r="N36" s="5">
        <f t="shared" si="1"/>
        <v>17.559999999999999</v>
      </c>
      <c r="O36" s="8">
        <f t="shared" si="2"/>
        <v>45.02</v>
      </c>
      <c r="P36" s="156">
        <f t="shared" si="3"/>
        <v>1608.3400000000001</v>
      </c>
      <c r="Q36" s="156">
        <f t="shared" si="4"/>
        <v>1650.6399999999999</v>
      </c>
      <c r="R36" s="156">
        <f t="shared" si="5"/>
        <v>0</v>
      </c>
      <c r="S36" s="156">
        <f t="shared" si="6"/>
        <v>972.9</v>
      </c>
      <c r="T36" s="156">
        <f t="shared" si="7"/>
        <v>4231.88</v>
      </c>
      <c r="U36" s="155">
        <f t="shared" si="8"/>
        <v>2.7503178000000004</v>
      </c>
    </row>
    <row r="37" spans="1:21" ht="25.15" customHeight="1" x14ac:dyDescent="0.2">
      <c r="A37" s="153"/>
      <c r="B37" s="175" t="s">
        <v>225</v>
      </c>
      <c r="C37" s="174" t="s">
        <v>277</v>
      </c>
      <c r="D37" s="174"/>
      <c r="E37" s="173">
        <v>37.6</v>
      </c>
      <c r="F37" s="173"/>
      <c r="G37" s="173">
        <v>43.17</v>
      </c>
      <c r="H37" s="172">
        <v>1.26</v>
      </c>
      <c r="I37" s="172">
        <v>26.58</v>
      </c>
      <c r="J37" s="171"/>
      <c r="K37" s="170">
        <v>7413.47</v>
      </c>
      <c r="M37" s="5">
        <f t="shared" si="0"/>
        <v>12.533333333333333</v>
      </c>
      <c r="N37" s="5">
        <f t="shared" si="1"/>
        <v>14.39</v>
      </c>
      <c r="O37" s="8">
        <f t="shared" si="2"/>
        <v>36.20333333333334</v>
      </c>
      <c r="P37" s="156">
        <f t="shared" si="3"/>
        <v>1178.1333333333334</v>
      </c>
      <c r="Q37" s="156">
        <f t="shared" si="4"/>
        <v>1352.66</v>
      </c>
      <c r="R37" s="156">
        <f t="shared" si="5"/>
        <v>0</v>
      </c>
      <c r="S37" s="156">
        <f t="shared" si="6"/>
        <v>872.32</v>
      </c>
      <c r="T37" s="156">
        <f t="shared" si="7"/>
        <v>3403.1133333333337</v>
      </c>
      <c r="U37" s="155">
        <f t="shared" si="8"/>
        <v>2.3228872666666667</v>
      </c>
    </row>
    <row r="38" spans="1:21" ht="25.15" customHeight="1" x14ac:dyDescent="0.2">
      <c r="A38" s="153"/>
      <c r="B38" s="169" t="s">
        <v>224</v>
      </c>
      <c r="C38" s="167" t="s">
        <v>278</v>
      </c>
      <c r="D38" s="167"/>
      <c r="E38" s="166">
        <v>99.49</v>
      </c>
      <c r="F38" s="166"/>
      <c r="G38" s="166">
        <v>148.01</v>
      </c>
      <c r="H38" s="165">
        <v>3.18</v>
      </c>
      <c r="I38" s="165">
        <v>40.32</v>
      </c>
      <c r="J38" s="164"/>
      <c r="K38" s="163">
        <v>20928.830000000002</v>
      </c>
      <c r="M38" s="5">
        <f t="shared" si="0"/>
        <v>33.163333333333334</v>
      </c>
      <c r="N38" s="5">
        <f t="shared" si="1"/>
        <v>49.336666666666666</v>
      </c>
      <c r="O38" s="8">
        <f t="shared" si="2"/>
        <v>97</v>
      </c>
      <c r="P38" s="156">
        <f t="shared" si="3"/>
        <v>3117.3533333333335</v>
      </c>
      <c r="Q38" s="156">
        <f t="shared" si="4"/>
        <v>4637.6466666666674</v>
      </c>
      <c r="R38" s="156">
        <f t="shared" si="5"/>
        <v>0</v>
      </c>
      <c r="S38" s="156">
        <f t="shared" si="6"/>
        <v>1363</v>
      </c>
      <c r="T38" s="156">
        <f t="shared" si="7"/>
        <v>9118</v>
      </c>
      <c r="U38" s="155">
        <f t="shared" si="8"/>
        <v>6.5577000666666674</v>
      </c>
    </row>
    <row r="39" spans="1:21" ht="25.15" customHeight="1" x14ac:dyDescent="0.2">
      <c r="A39" s="153"/>
      <c r="B39" s="168" t="s">
        <v>222</v>
      </c>
      <c r="C39" s="167" t="s">
        <v>280</v>
      </c>
      <c r="D39" s="167"/>
      <c r="E39" s="166">
        <v>56.97</v>
      </c>
      <c r="F39" s="166"/>
      <c r="G39" s="166">
        <v>68.53</v>
      </c>
      <c r="H39" s="165">
        <v>1.37</v>
      </c>
      <c r="I39" s="165">
        <v>35.43</v>
      </c>
      <c r="J39" s="164"/>
      <c r="K39" s="163">
        <v>11006.58</v>
      </c>
      <c r="M39" s="5">
        <f t="shared" si="0"/>
        <v>18.989999999999998</v>
      </c>
      <c r="N39" s="5">
        <f t="shared" si="1"/>
        <v>22.843333333333334</v>
      </c>
      <c r="O39" s="8">
        <f t="shared" si="2"/>
        <v>54.1</v>
      </c>
      <c r="P39" s="156">
        <f t="shared" si="3"/>
        <v>1785.06</v>
      </c>
      <c r="Q39" s="156">
        <f t="shared" si="4"/>
        <v>2147.2733333333335</v>
      </c>
      <c r="R39" s="156">
        <f t="shared" si="5"/>
        <v>0</v>
      </c>
      <c r="S39" s="156">
        <f t="shared" si="6"/>
        <v>1153.0666666666666</v>
      </c>
      <c r="T39" s="156">
        <f t="shared" si="7"/>
        <v>5085.3999999999996</v>
      </c>
      <c r="U39" s="155">
        <f t="shared" si="8"/>
        <v>3.4487284000000002</v>
      </c>
    </row>
    <row r="40" spans="1:21" ht="25.15" customHeight="1" thickBot="1" x14ac:dyDescent="0.25">
      <c r="A40" s="153"/>
      <c r="B40" s="162" t="s">
        <v>221</v>
      </c>
      <c r="C40" s="161" t="s">
        <v>291</v>
      </c>
      <c r="D40" s="161"/>
      <c r="E40" s="160">
        <v>85.14</v>
      </c>
      <c r="F40" s="160"/>
      <c r="G40" s="160">
        <v>104.39</v>
      </c>
      <c r="H40" s="159">
        <v>3.53</v>
      </c>
      <c r="I40" s="159">
        <v>52.92</v>
      </c>
      <c r="J40" s="158"/>
      <c r="K40" s="157">
        <v>15554.47</v>
      </c>
      <c r="M40" s="5">
        <f t="shared" si="0"/>
        <v>28.38</v>
      </c>
      <c r="N40" s="5">
        <f t="shared" si="1"/>
        <v>34.796666666666667</v>
      </c>
      <c r="O40" s="8">
        <f t="shared" si="2"/>
        <v>81.993333333333339</v>
      </c>
      <c r="P40" s="156">
        <f t="shared" si="3"/>
        <v>2667.7200000000003</v>
      </c>
      <c r="Q40" s="156">
        <f t="shared" si="4"/>
        <v>3270.8866666666668</v>
      </c>
      <c r="R40" s="156">
        <f t="shared" si="5"/>
        <v>0</v>
      </c>
      <c r="S40" s="156">
        <f t="shared" si="6"/>
        <v>1768.7666666666667</v>
      </c>
      <c r="T40" s="156">
        <f t="shared" si="7"/>
        <v>7707.373333333333</v>
      </c>
      <c r="U40" s="155">
        <f t="shared" si="8"/>
        <v>4.8737339333333329</v>
      </c>
    </row>
    <row r="41" spans="1:21" ht="25.15" customHeight="1" x14ac:dyDescent="0.2">
      <c r="A41" s="153"/>
      <c r="B41" s="178" t="s">
        <v>220</v>
      </c>
      <c r="C41" s="174" t="s">
        <v>290</v>
      </c>
      <c r="D41" s="174"/>
      <c r="E41" s="173">
        <v>68</v>
      </c>
      <c r="F41" s="173"/>
      <c r="G41" s="173">
        <v>73.349999999999994</v>
      </c>
      <c r="H41" s="172">
        <v>1.74</v>
      </c>
      <c r="I41" s="172">
        <v>56.19</v>
      </c>
      <c r="J41" s="171"/>
      <c r="K41" s="170">
        <v>12087.33</v>
      </c>
      <c r="M41" s="5">
        <f t="shared" ref="M41:M72" si="9">E41/$N$5</f>
        <v>22.666666666666668</v>
      </c>
      <c r="N41" s="5">
        <f t="shared" ref="N41:N72" si="10">G41/$N$5</f>
        <v>24.45</v>
      </c>
      <c r="O41" s="8">
        <f t="shared" ref="O41:O72" si="11">SUM(E41,G41,H41,I41,J41)/$N$5</f>
        <v>66.426666666666662</v>
      </c>
      <c r="P41" s="156">
        <f t="shared" ref="P41:P72" si="12">(E41/$N$5)/1000*$N$3*10000</f>
        <v>2130.666666666667</v>
      </c>
      <c r="Q41" s="156">
        <f t="shared" ref="Q41:Q72" si="13">(G41/$N$5)/1000*$N$3*10000</f>
        <v>2298.3000000000002</v>
      </c>
      <c r="R41" s="156">
        <f t="shared" ref="R41:R72" si="14">(J41/$N$5)/1000*$N$3*10000</f>
        <v>0</v>
      </c>
      <c r="S41" s="156">
        <f t="shared" ref="S41:S72" si="15">((H41+I41+J41)/$N$5)/1000*$N$3*10000</f>
        <v>1815.1399999999999</v>
      </c>
      <c r="T41" s="156">
        <f t="shared" ref="T41:T72" si="16">SUM(P41,Q41,S41)</f>
        <v>6244.1066666666666</v>
      </c>
      <c r="U41" s="155">
        <f t="shared" ref="U41:U72" si="17">(K41/$N$5)/(100*100)*$N$3</f>
        <v>3.7873634000000003</v>
      </c>
    </row>
    <row r="42" spans="1:21" ht="25.15" customHeight="1" x14ac:dyDescent="0.2">
      <c r="A42" s="153"/>
      <c r="B42" s="177" t="s">
        <v>218</v>
      </c>
      <c r="C42" s="167" t="s">
        <v>279</v>
      </c>
      <c r="D42" s="167"/>
      <c r="E42" s="166">
        <v>132.04</v>
      </c>
      <c r="F42" s="166"/>
      <c r="G42" s="166">
        <v>203.58</v>
      </c>
      <c r="H42" s="165">
        <v>7.03</v>
      </c>
      <c r="I42" s="165">
        <v>53.32</v>
      </c>
      <c r="J42" s="164"/>
      <c r="K42" s="163">
        <v>25602.25</v>
      </c>
      <c r="M42" s="5">
        <f t="shared" si="9"/>
        <v>44.013333333333328</v>
      </c>
      <c r="N42" s="5">
        <f t="shared" si="10"/>
        <v>67.86</v>
      </c>
      <c r="O42" s="8">
        <f t="shared" si="11"/>
        <v>131.98999999999998</v>
      </c>
      <c r="P42" s="156">
        <f t="shared" si="12"/>
        <v>4137.2533333333331</v>
      </c>
      <c r="Q42" s="156">
        <f t="shared" si="13"/>
        <v>6378.84</v>
      </c>
      <c r="R42" s="156">
        <f t="shared" si="14"/>
        <v>0</v>
      </c>
      <c r="S42" s="156">
        <f t="shared" si="15"/>
        <v>1890.9666666666669</v>
      </c>
      <c r="T42" s="156">
        <f t="shared" si="16"/>
        <v>12407.060000000001</v>
      </c>
      <c r="U42" s="155">
        <f t="shared" si="17"/>
        <v>8.0220383333333345</v>
      </c>
    </row>
    <row r="43" spans="1:21" ht="25.15" customHeight="1" x14ac:dyDescent="0.2">
      <c r="A43" s="153"/>
      <c r="B43" s="177" t="s">
        <v>216</v>
      </c>
      <c r="C43" s="167" t="s">
        <v>284</v>
      </c>
      <c r="D43" s="167"/>
      <c r="E43" s="166">
        <v>37.46</v>
      </c>
      <c r="F43" s="166"/>
      <c r="G43" s="166">
        <v>34.770000000000003</v>
      </c>
      <c r="H43" s="165">
        <v>1.26</v>
      </c>
      <c r="I43" s="165">
        <v>21.9</v>
      </c>
      <c r="J43" s="164"/>
      <c r="K43" s="163">
        <v>6055.89</v>
      </c>
      <c r="M43" s="5">
        <f t="shared" si="9"/>
        <v>12.486666666666666</v>
      </c>
      <c r="N43" s="5">
        <f t="shared" si="10"/>
        <v>11.590000000000002</v>
      </c>
      <c r="O43" s="8">
        <f t="shared" si="11"/>
        <v>31.79666666666667</v>
      </c>
      <c r="P43" s="156">
        <f t="shared" si="12"/>
        <v>1173.7466666666667</v>
      </c>
      <c r="Q43" s="156">
        <f t="shared" si="13"/>
        <v>1089.4600000000003</v>
      </c>
      <c r="R43" s="156">
        <f t="shared" si="14"/>
        <v>0</v>
      </c>
      <c r="S43" s="156">
        <f t="shared" si="15"/>
        <v>725.68</v>
      </c>
      <c r="T43" s="156">
        <f t="shared" si="16"/>
        <v>2988.8866666666668</v>
      </c>
      <c r="U43" s="155">
        <f t="shared" si="17"/>
        <v>1.8975122000000002</v>
      </c>
    </row>
    <row r="44" spans="1:21" ht="25.15" customHeight="1" thickBot="1" x14ac:dyDescent="0.25">
      <c r="A44" s="153"/>
      <c r="B44" s="176" t="s">
        <v>214</v>
      </c>
      <c r="C44" s="161" t="s">
        <v>283</v>
      </c>
      <c r="D44" s="161"/>
      <c r="E44" s="160">
        <v>69.44</v>
      </c>
      <c r="F44" s="160"/>
      <c r="G44" s="160">
        <v>71.86</v>
      </c>
      <c r="H44" s="159">
        <v>2.93</v>
      </c>
      <c r="I44" s="159">
        <v>47.95</v>
      </c>
      <c r="J44" s="158"/>
      <c r="K44" s="157">
        <v>11497.08</v>
      </c>
      <c r="M44" s="5">
        <f t="shared" si="9"/>
        <v>23.146666666666665</v>
      </c>
      <c r="N44" s="5">
        <f t="shared" si="10"/>
        <v>23.953333333333333</v>
      </c>
      <c r="O44" s="8">
        <f t="shared" si="11"/>
        <v>64.06</v>
      </c>
      <c r="P44" s="156">
        <f t="shared" si="12"/>
        <v>2175.7866666666669</v>
      </c>
      <c r="Q44" s="156">
        <f t="shared" si="13"/>
        <v>2251.6133333333337</v>
      </c>
      <c r="R44" s="156">
        <f t="shared" si="14"/>
        <v>0</v>
      </c>
      <c r="S44" s="156">
        <f t="shared" si="15"/>
        <v>1594.24</v>
      </c>
      <c r="T44" s="156">
        <f t="shared" si="16"/>
        <v>6021.64</v>
      </c>
      <c r="U44" s="155">
        <f t="shared" si="17"/>
        <v>3.6024184000000004</v>
      </c>
    </row>
    <row r="45" spans="1:21" ht="25.15" customHeight="1" x14ac:dyDescent="0.2">
      <c r="A45" s="153"/>
      <c r="B45" s="175" t="s">
        <v>213</v>
      </c>
      <c r="C45" s="174" t="s">
        <v>280</v>
      </c>
      <c r="D45" s="174"/>
      <c r="E45" s="173">
        <v>71.319999999999993</v>
      </c>
      <c r="F45" s="173"/>
      <c r="G45" s="173">
        <v>84.03</v>
      </c>
      <c r="H45" s="172">
        <v>2.83</v>
      </c>
      <c r="I45" s="172">
        <v>34.64</v>
      </c>
      <c r="J45" s="171"/>
      <c r="K45" s="170">
        <v>12541.71</v>
      </c>
      <c r="M45" s="5">
        <f t="shared" si="9"/>
        <v>23.77333333333333</v>
      </c>
      <c r="N45" s="5">
        <f t="shared" si="10"/>
        <v>28.01</v>
      </c>
      <c r="O45" s="8">
        <f t="shared" si="11"/>
        <v>64.273333333333326</v>
      </c>
      <c r="P45" s="156">
        <f t="shared" si="12"/>
        <v>2234.6933333333332</v>
      </c>
      <c r="Q45" s="156">
        <f t="shared" si="13"/>
        <v>2632.94</v>
      </c>
      <c r="R45" s="156">
        <f t="shared" si="14"/>
        <v>0</v>
      </c>
      <c r="S45" s="156">
        <f t="shared" si="15"/>
        <v>1174.06</v>
      </c>
      <c r="T45" s="156">
        <f t="shared" si="16"/>
        <v>6041.6933333333327</v>
      </c>
      <c r="U45" s="155">
        <f t="shared" si="17"/>
        <v>3.9297357999999996</v>
      </c>
    </row>
    <row r="46" spans="1:21" ht="25.15" customHeight="1" x14ac:dyDescent="0.2">
      <c r="A46" s="153"/>
      <c r="B46" s="180" t="s">
        <v>212</v>
      </c>
      <c r="C46" s="167" t="s">
        <v>287</v>
      </c>
      <c r="D46" s="167"/>
      <c r="E46" s="166">
        <v>34.5</v>
      </c>
      <c r="F46" s="166"/>
      <c r="G46" s="166">
        <v>33.869999999999997</v>
      </c>
      <c r="H46" s="165">
        <v>1.79</v>
      </c>
      <c r="I46" s="165">
        <v>21.71</v>
      </c>
      <c r="J46" s="164"/>
      <c r="K46" s="163">
        <v>5372.6</v>
      </c>
      <c r="M46" s="5">
        <f t="shared" si="9"/>
        <v>11.5</v>
      </c>
      <c r="N46" s="5">
        <f t="shared" si="10"/>
        <v>11.29</v>
      </c>
      <c r="O46" s="8">
        <f t="shared" si="11"/>
        <v>30.623333333333335</v>
      </c>
      <c r="P46" s="156">
        <f t="shared" si="12"/>
        <v>1081</v>
      </c>
      <c r="Q46" s="156">
        <f t="shared" si="13"/>
        <v>1061.26</v>
      </c>
      <c r="R46" s="156">
        <f t="shared" si="14"/>
        <v>0</v>
      </c>
      <c r="S46" s="156">
        <f t="shared" si="15"/>
        <v>736.33333333333326</v>
      </c>
      <c r="T46" s="156">
        <f t="shared" si="16"/>
        <v>2878.5933333333332</v>
      </c>
      <c r="U46" s="155">
        <f t="shared" si="17"/>
        <v>1.6834146666666667</v>
      </c>
    </row>
    <row r="47" spans="1:21" ht="25.15" customHeight="1" x14ac:dyDescent="0.2">
      <c r="A47" s="153"/>
      <c r="B47" s="180" t="s">
        <v>211</v>
      </c>
      <c r="C47" s="167" t="s">
        <v>282</v>
      </c>
      <c r="D47" s="167"/>
      <c r="E47" s="166">
        <v>25.1</v>
      </c>
      <c r="F47" s="166"/>
      <c r="G47" s="166">
        <v>20.72</v>
      </c>
      <c r="H47" s="165">
        <v>1.02</v>
      </c>
      <c r="I47" s="165">
        <v>18.93</v>
      </c>
      <c r="J47" s="164"/>
      <c r="K47" s="163">
        <v>3621.81</v>
      </c>
      <c r="M47" s="5">
        <f t="shared" si="9"/>
        <v>8.3666666666666671</v>
      </c>
      <c r="N47" s="5">
        <f t="shared" si="10"/>
        <v>6.9066666666666663</v>
      </c>
      <c r="O47" s="8">
        <f t="shared" si="11"/>
        <v>21.923333333333336</v>
      </c>
      <c r="P47" s="156">
        <f t="shared" si="12"/>
        <v>786.4666666666667</v>
      </c>
      <c r="Q47" s="156">
        <f t="shared" si="13"/>
        <v>649.22666666666657</v>
      </c>
      <c r="R47" s="156">
        <f t="shared" si="14"/>
        <v>0</v>
      </c>
      <c r="S47" s="156">
        <f t="shared" si="15"/>
        <v>625.09999999999991</v>
      </c>
      <c r="T47" s="156">
        <f t="shared" si="16"/>
        <v>2060.7933333333331</v>
      </c>
      <c r="U47" s="155">
        <f t="shared" si="17"/>
        <v>1.1348338</v>
      </c>
    </row>
    <row r="48" spans="1:21" ht="25.15" customHeight="1" thickBot="1" x14ac:dyDescent="0.25">
      <c r="A48" s="153"/>
      <c r="B48" s="179" t="s">
        <v>210</v>
      </c>
      <c r="C48" s="161" t="s">
        <v>289</v>
      </c>
      <c r="D48" s="161"/>
      <c r="E48" s="160">
        <v>40.31</v>
      </c>
      <c r="F48" s="160"/>
      <c r="G48" s="160">
        <v>35</v>
      </c>
      <c r="H48" s="159">
        <v>1.44</v>
      </c>
      <c r="I48" s="159">
        <v>22.67</v>
      </c>
      <c r="J48" s="158"/>
      <c r="K48" s="157">
        <v>6152.16</v>
      </c>
      <c r="M48" s="5">
        <f t="shared" si="9"/>
        <v>13.436666666666667</v>
      </c>
      <c r="N48" s="5">
        <f t="shared" si="10"/>
        <v>11.666666666666666</v>
      </c>
      <c r="O48" s="8">
        <f t="shared" si="11"/>
        <v>33.14</v>
      </c>
      <c r="P48" s="156">
        <f t="shared" si="12"/>
        <v>1263.0466666666669</v>
      </c>
      <c r="Q48" s="156">
        <f t="shared" si="13"/>
        <v>1096.6666666666665</v>
      </c>
      <c r="R48" s="156">
        <f t="shared" si="14"/>
        <v>0</v>
      </c>
      <c r="S48" s="156">
        <f t="shared" si="15"/>
        <v>755.44666666666672</v>
      </c>
      <c r="T48" s="156">
        <f t="shared" si="16"/>
        <v>3115.16</v>
      </c>
      <c r="U48" s="155">
        <f t="shared" si="17"/>
        <v>1.9276767999999997</v>
      </c>
    </row>
    <row r="49" spans="1:21" ht="25.15" customHeight="1" x14ac:dyDescent="0.2">
      <c r="A49" s="153"/>
      <c r="B49" s="178" t="s">
        <v>207</v>
      </c>
      <c r="C49" s="174" t="s">
        <v>285</v>
      </c>
      <c r="D49" s="174"/>
      <c r="E49" s="173">
        <v>67.23</v>
      </c>
      <c r="F49" s="173"/>
      <c r="G49" s="173">
        <v>70.180000000000007</v>
      </c>
      <c r="H49" s="172">
        <v>3.27</v>
      </c>
      <c r="I49" s="172">
        <v>49.05</v>
      </c>
      <c r="J49" s="171"/>
      <c r="K49" s="170">
        <v>10891.47</v>
      </c>
      <c r="M49" s="5">
        <f t="shared" si="9"/>
        <v>22.41</v>
      </c>
      <c r="N49" s="5">
        <f t="shared" si="10"/>
        <v>23.393333333333334</v>
      </c>
      <c r="O49" s="8">
        <f t="shared" si="11"/>
        <v>63.243333333333339</v>
      </c>
      <c r="P49" s="156">
        <f t="shared" si="12"/>
        <v>2106.54</v>
      </c>
      <c r="Q49" s="156">
        <f t="shared" si="13"/>
        <v>2198.9733333333338</v>
      </c>
      <c r="R49" s="156">
        <f t="shared" si="14"/>
        <v>0</v>
      </c>
      <c r="S49" s="156">
        <f t="shared" si="15"/>
        <v>1639.36</v>
      </c>
      <c r="T49" s="156">
        <f t="shared" si="16"/>
        <v>5944.8733333333339</v>
      </c>
      <c r="U49" s="155">
        <f t="shared" si="17"/>
        <v>3.4126605999999997</v>
      </c>
    </row>
    <row r="50" spans="1:21" ht="25.15" customHeight="1" x14ac:dyDescent="0.2">
      <c r="A50" s="153"/>
      <c r="B50" s="177" t="s">
        <v>206</v>
      </c>
      <c r="C50" s="167" t="s">
        <v>277</v>
      </c>
      <c r="D50" s="167"/>
      <c r="E50" s="166">
        <v>72.83</v>
      </c>
      <c r="F50" s="166"/>
      <c r="G50" s="166">
        <v>79.319999999999993</v>
      </c>
      <c r="H50" s="165">
        <v>2.04</v>
      </c>
      <c r="I50" s="165">
        <v>52.65</v>
      </c>
      <c r="J50" s="164"/>
      <c r="K50" s="163">
        <v>12346.95</v>
      </c>
      <c r="M50" s="5">
        <f t="shared" si="9"/>
        <v>24.276666666666667</v>
      </c>
      <c r="N50" s="5">
        <f t="shared" si="10"/>
        <v>26.439999999999998</v>
      </c>
      <c r="O50" s="8">
        <f t="shared" si="11"/>
        <v>68.946666666666658</v>
      </c>
      <c r="P50" s="156">
        <f t="shared" si="12"/>
        <v>2282.0066666666671</v>
      </c>
      <c r="Q50" s="156">
        <f t="shared" si="13"/>
        <v>2485.3599999999997</v>
      </c>
      <c r="R50" s="156">
        <f t="shared" si="14"/>
        <v>0</v>
      </c>
      <c r="S50" s="156">
        <f t="shared" si="15"/>
        <v>1713.6200000000001</v>
      </c>
      <c r="T50" s="156">
        <f t="shared" si="16"/>
        <v>6480.9866666666667</v>
      </c>
      <c r="U50" s="155">
        <f t="shared" si="17"/>
        <v>3.8687110000000007</v>
      </c>
    </row>
    <row r="51" spans="1:21" ht="25.15" customHeight="1" x14ac:dyDescent="0.2">
      <c r="A51" s="153"/>
      <c r="B51" s="177" t="s">
        <v>205</v>
      </c>
      <c r="C51" s="167" t="s">
        <v>291</v>
      </c>
      <c r="D51" s="167"/>
      <c r="E51" s="166">
        <v>72.88</v>
      </c>
      <c r="F51" s="166"/>
      <c r="G51" s="166">
        <v>95.11</v>
      </c>
      <c r="H51" s="165">
        <v>4.03</v>
      </c>
      <c r="I51" s="165">
        <v>30.93</v>
      </c>
      <c r="J51" s="164"/>
      <c r="K51" s="163">
        <v>13607.91</v>
      </c>
      <c r="M51" s="5">
        <f t="shared" si="9"/>
        <v>24.293333333333333</v>
      </c>
      <c r="N51" s="5">
        <f t="shared" si="10"/>
        <v>31.703333333333333</v>
      </c>
      <c r="O51" s="8">
        <f t="shared" si="11"/>
        <v>67.650000000000006</v>
      </c>
      <c r="P51" s="156">
        <f t="shared" si="12"/>
        <v>2283.5733333333337</v>
      </c>
      <c r="Q51" s="156">
        <f t="shared" si="13"/>
        <v>2980.1133333333337</v>
      </c>
      <c r="R51" s="156">
        <f t="shared" si="14"/>
        <v>0</v>
      </c>
      <c r="S51" s="156">
        <f t="shared" si="15"/>
        <v>1095.4133333333334</v>
      </c>
      <c r="T51" s="156">
        <f t="shared" si="16"/>
        <v>6359.1</v>
      </c>
      <c r="U51" s="155">
        <f t="shared" si="17"/>
        <v>4.2638118</v>
      </c>
    </row>
    <row r="52" spans="1:21" ht="25.15" customHeight="1" thickBot="1" x14ac:dyDescent="0.25">
      <c r="A52" s="153"/>
      <c r="B52" s="176" t="s">
        <v>204</v>
      </c>
      <c r="C52" s="161" t="s">
        <v>281</v>
      </c>
      <c r="D52" s="161"/>
      <c r="E52" s="160">
        <v>82.01</v>
      </c>
      <c r="F52" s="160"/>
      <c r="G52" s="160">
        <v>89.5</v>
      </c>
      <c r="H52" s="159">
        <v>3.11</v>
      </c>
      <c r="I52" s="159">
        <v>51.98</v>
      </c>
      <c r="J52" s="158"/>
      <c r="K52" s="157">
        <v>14014.83</v>
      </c>
      <c r="M52" s="5">
        <f t="shared" si="9"/>
        <v>27.33666666666667</v>
      </c>
      <c r="N52" s="5">
        <f t="shared" si="10"/>
        <v>29.833333333333332</v>
      </c>
      <c r="O52" s="8">
        <f t="shared" si="11"/>
        <v>75.533333333333331</v>
      </c>
      <c r="P52" s="156">
        <f t="shared" si="12"/>
        <v>2569.6466666666665</v>
      </c>
      <c r="Q52" s="156">
        <f t="shared" si="13"/>
        <v>2804.3333333333335</v>
      </c>
      <c r="R52" s="156">
        <f t="shared" si="14"/>
        <v>0</v>
      </c>
      <c r="S52" s="156">
        <f t="shared" si="15"/>
        <v>1726.1533333333334</v>
      </c>
      <c r="T52" s="156">
        <f t="shared" si="16"/>
        <v>7100.1333333333332</v>
      </c>
      <c r="U52" s="155">
        <f t="shared" si="17"/>
        <v>4.3913134000000005</v>
      </c>
    </row>
    <row r="53" spans="1:21" ht="25.15" customHeight="1" x14ac:dyDescent="0.2">
      <c r="A53" s="153"/>
      <c r="B53" s="175" t="s">
        <v>202</v>
      </c>
      <c r="C53" s="174" t="s">
        <v>278</v>
      </c>
      <c r="D53" s="174"/>
      <c r="E53" s="173">
        <v>57.14</v>
      </c>
      <c r="F53" s="173"/>
      <c r="G53" s="173">
        <v>66.44</v>
      </c>
      <c r="H53" s="172">
        <v>3.05</v>
      </c>
      <c r="I53" s="172">
        <v>19.78</v>
      </c>
      <c r="J53" s="171"/>
      <c r="K53" s="170">
        <v>10298.950000000001</v>
      </c>
      <c r="M53" s="5">
        <f t="shared" si="9"/>
        <v>19.046666666666667</v>
      </c>
      <c r="N53" s="5">
        <f t="shared" si="10"/>
        <v>22.146666666666665</v>
      </c>
      <c r="O53" s="8">
        <f t="shared" si="11"/>
        <v>48.803333333333335</v>
      </c>
      <c r="P53" s="156">
        <f t="shared" si="12"/>
        <v>1790.3866666666668</v>
      </c>
      <c r="Q53" s="156">
        <f t="shared" si="13"/>
        <v>2081.7866666666664</v>
      </c>
      <c r="R53" s="156">
        <f t="shared" si="14"/>
        <v>0</v>
      </c>
      <c r="S53" s="156">
        <f t="shared" si="15"/>
        <v>715.34</v>
      </c>
      <c r="T53" s="156">
        <f t="shared" si="16"/>
        <v>4587.5133333333333</v>
      </c>
      <c r="U53" s="155">
        <f t="shared" si="17"/>
        <v>3.2270043333333338</v>
      </c>
    </row>
    <row r="54" spans="1:21" ht="25.15" customHeight="1" x14ac:dyDescent="0.2">
      <c r="A54" s="153"/>
      <c r="B54" s="169" t="s">
        <v>201</v>
      </c>
      <c r="C54" s="167" t="s">
        <v>276</v>
      </c>
      <c r="D54" s="167"/>
      <c r="E54" s="166">
        <v>90.27</v>
      </c>
      <c r="F54" s="166"/>
      <c r="G54" s="166">
        <v>102.23</v>
      </c>
      <c r="H54" s="165">
        <v>5.77</v>
      </c>
      <c r="I54" s="165">
        <v>62.79</v>
      </c>
      <c r="J54" s="164"/>
      <c r="K54" s="163">
        <v>15127.43</v>
      </c>
      <c r="M54" s="5">
        <f t="shared" si="9"/>
        <v>30.09</v>
      </c>
      <c r="N54" s="5">
        <f t="shared" si="10"/>
        <v>34.076666666666668</v>
      </c>
      <c r="O54" s="8">
        <f t="shared" si="11"/>
        <v>87.02</v>
      </c>
      <c r="P54" s="156">
        <f t="shared" si="12"/>
        <v>2828.46</v>
      </c>
      <c r="Q54" s="156">
        <f t="shared" si="13"/>
        <v>3203.2066666666665</v>
      </c>
      <c r="R54" s="156">
        <f t="shared" si="14"/>
        <v>0</v>
      </c>
      <c r="S54" s="156">
        <f t="shared" si="15"/>
        <v>2148.2133333333336</v>
      </c>
      <c r="T54" s="156">
        <f t="shared" si="16"/>
        <v>8179.8799999999992</v>
      </c>
      <c r="U54" s="155">
        <f t="shared" si="17"/>
        <v>4.7399280666666668</v>
      </c>
    </row>
    <row r="55" spans="1:21" ht="25.15" customHeight="1" x14ac:dyDescent="0.2">
      <c r="A55" s="153"/>
      <c r="B55" s="168" t="s">
        <v>200</v>
      </c>
      <c r="C55" s="167" t="s">
        <v>288</v>
      </c>
      <c r="D55" s="167"/>
      <c r="E55" s="166">
        <v>61.57</v>
      </c>
      <c r="F55" s="166"/>
      <c r="G55" s="166">
        <v>64.95</v>
      </c>
      <c r="H55" s="165">
        <v>3.17</v>
      </c>
      <c r="I55" s="165">
        <v>39.21</v>
      </c>
      <c r="J55" s="164"/>
      <c r="K55" s="163">
        <v>10398.530000000001</v>
      </c>
      <c r="M55" s="5">
        <f t="shared" si="9"/>
        <v>20.523333333333333</v>
      </c>
      <c r="N55" s="5">
        <f t="shared" si="10"/>
        <v>21.650000000000002</v>
      </c>
      <c r="O55" s="8">
        <f t="shared" si="11"/>
        <v>56.300000000000004</v>
      </c>
      <c r="P55" s="156">
        <f t="shared" si="12"/>
        <v>1929.1933333333336</v>
      </c>
      <c r="Q55" s="156">
        <f t="shared" si="13"/>
        <v>2035.1000000000001</v>
      </c>
      <c r="R55" s="156">
        <f t="shared" si="14"/>
        <v>0</v>
      </c>
      <c r="S55" s="156">
        <f t="shared" si="15"/>
        <v>1327.9066666666668</v>
      </c>
      <c r="T55" s="156">
        <f t="shared" si="16"/>
        <v>5292.2000000000007</v>
      </c>
      <c r="U55" s="155">
        <f t="shared" si="17"/>
        <v>3.2582060666666668</v>
      </c>
    </row>
    <row r="56" spans="1:21" ht="25.15" customHeight="1" thickBot="1" x14ac:dyDescent="0.25">
      <c r="A56" s="153"/>
      <c r="B56" s="162" t="s">
        <v>199</v>
      </c>
      <c r="C56" s="161" t="s">
        <v>286</v>
      </c>
      <c r="D56" s="161"/>
      <c r="E56" s="160">
        <v>77.650000000000006</v>
      </c>
      <c r="F56" s="160"/>
      <c r="G56" s="160">
        <v>95.25</v>
      </c>
      <c r="H56" s="159">
        <v>2.84</v>
      </c>
      <c r="I56" s="159">
        <v>43.75</v>
      </c>
      <c r="J56" s="158"/>
      <c r="K56" s="157">
        <v>14593.81</v>
      </c>
      <c r="M56" s="5">
        <f t="shared" si="9"/>
        <v>25.883333333333336</v>
      </c>
      <c r="N56" s="5">
        <f t="shared" si="10"/>
        <v>31.75</v>
      </c>
      <c r="O56" s="8">
        <f t="shared" si="11"/>
        <v>73.163333333333341</v>
      </c>
      <c r="P56" s="156">
        <f t="shared" si="12"/>
        <v>2433.0333333333342</v>
      </c>
      <c r="Q56" s="156">
        <f t="shared" si="13"/>
        <v>2984.5</v>
      </c>
      <c r="R56" s="156">
        <f t="shared" si="14"/>
        <v>0</v>
      </c>
      <c r="S56" s="156">
        <f t="shared" si="15"/>
        <v>1459.82</v>
      </c>
      <c r="T56" s="156">
        <f t="shared" si="16"/>
        <v>6877.3533333333344</v>
      </c>
      <c r="U56" s="155">
        <f t="shared" si="17"/>
        <v>4.5727271333333332</v>
      </c>
    </row>
    <row r="57" spans="1:21" ht="25.15" customHeight="1" x14ac:dyDescent="0.2">
      <c r="A57" s="153"/>
      <c r="B57" s="178" t="s">
        <v>198</v>
      </c>
      <c r="C57" s="174" t="s">
        <v>291</v>
      </c>
      <c r="D57" s="174"/>
      <c r="E57" s="173">
        <v>76.03</v>
      </c>
      <c r="F57" s="173"/>
      <c r="G57" s="173">
        <v>91.8</v>
      </c>
      <c r="H57" s="172">
        <v>4.3099999999999996</v>
      </c>
      <c r="I57" s="172">
        <v>42.33</v>
      </c>
      <c r="J57" s="171"/>
      <c r="K57" s="170">
        <v>14275.93</v>
      </c>
      <c r="M57" s="5">
        <f t="shared" si="9"/>
        <v>25.343333333333334</v>
      </c>
      <c r="N57" s="5">
        <f t="shared" si="10"/>
        <v>30.599999999999998</v>
      </c>
      <c r="O57" s="8">
        <f t="shared" si="11"/>
        <v>71.489999999999995</v>
      </c>
      <c r="P57" s="156">
        <f t="shared" si="12"/>
        <v>2382.2733333333331</v>
      </c>
      <c r="Q57" s="156">
        <f t="shared" si="13"/>
        <v>2876.4</v>
      </c>
      <c r="R57" s="156">
        <f t="shared" si="14"/>
        <v>0</v>
      </c>
      <c r="S57" s="156">
        <f t="shared" si="15"/>
        <v>1461.3866666666668</v>
      </c>
      <c r="T57" s="156">
        <f t="shared" si="16"/>
        <v>6720.0599999999995</v>
      </c>
      <c r="U57" s="155">
        <f t="shared" si="17"/>
        <v>4.4731247333333339</v>
      </c>
    </row>
    <row r="58" spans="1:21" ht="25.15" customHeight="1" x14ac:dyDescent="0.2">
      <c r="A58" s="153"/>
      <c r="B58" s="177" t="s">
        <v>197</v>
      </c>
      <c r="C58" s="167" t="s">
        <v>290</v>
      </c>
      <c r="D58" s="167"/>
      <c r="E58" s="166">
        <v>72.430000000000007</v>
      </c>
      <c r="F58" s="166"/>
      <c r="G58" s="166">
        <v>70.239999999999995</v>
      </c>
      <c r="H58" s="165">
        <v>2.59</v>
      </c>
      <c r="I58" s="165">
        <v>61.77</v>
      </c>
      <c r="J58" s="164"/>
      <c r="K58" s="163">
        <v>11612.25</v>
      </c>
      <c r="M58" s="5">
        <f t="shared" si="9"/>
        <v>24.143333333333334</v>
      </c>
      <c r="N58" s="5">
        <f t="shared" si="10"/>
        <v>23.41333333333333</v>
      </c>
      <c r="O58" s="8">
        <f t="shared" si="11"/>
        <v>69.010000000000005</v>
      </c>
      <c r="P58" s="156">
        <f t="shared" si="12"/>
        <v>2269.4733333333338</v>
      </c>
      <c r="Q58" s="156">
        <f t="shared" si="13"/>
        <v>2200.8533333333335</v>
      </c>
      <c r="R58" s="156">
        <f t="shared" si="14"/>
        <v>0</v>
      </c>
      <c r="S58" s="156">
        <f t="shared" si="15"/>
        <v>2016.6133333333337</v>
      </c>
      <c r="T58" s="156">
        <f t="shared" si="16"/>
        <v>6486.9400000000014</v>
      </c>
      <c r="U58" s="155">
        <f t="shared" si="17"/>
        <v>3.6385050000000003</v>
      </c>
    </row>
    <row r="59" spans="1:21" ht="25.15" customHeight="1" x14ac:dyDescent="0.2">
      <c r="A59" s="153"/>
      <c r="B59" s="177" t="s">
        <v>196</v>
      </c>
      <c r="C59" s="167" t="s">
        <v>289</v>
      </c>
      <c r="D59" s="167"/>
      <c r="E59" s="166">
        <v>52.97</v>
      </c>
      <c r="F59" s="166"/>
      <c r="G59" s="166">
        <v>50.09</v>
      </c>
      <c r="H59" s="165">
        <v>2.91</v>
      </c>
      <c r="I59" s="165">
        <v>24.73</v>
      </c>
      <c r="J59" s="164"/>
      <c r="K59" s="163">
        <v>8901.26</v>
      </c>
      <c r="M59" s="5">
        <f t="shared" si="9"/>
        <v>17.656666666666666</v>
      </c>
      <c r="N59" s="5">
        <f t="shared" si="10"/>
        <v>16.696666666666669</v>
      </c>
      <c r="O59" s="8">
        <f t="shared" si="11"/>
        <v>43.566666666666663</v>
      </c>
      <c r="P59" s="156">
        <f t="shared" si="12"/>
        <v>1659.7266666666669</v>
      </c>
      <c r="Q59" s="156">
        <f t="shared" si="13"/>
        <v>1569.4866666666669</v>
      </c>
      <c r="R59" s="156">
        <f t="shared" si="14"/>
        <v>0</v>
      </c>
      <c r="S59" s="156">
        <f t="shared" si="15"/>
        <v>866.0533333333334</v>
      </c>
      <c r="T59" s="156">
        <f t="shared" si="16"/>
        <v>4095.2666666666673</v>
      </c>
      <c r="U59" s="155">
        <f t="shared" si="17"/>
        <v>2.7890614666666669</v>
      </c>
    </row>
    <row r="60" spans="1:21" ht="25.15" customHeight="1" thickBot="1" x14ac:dyDescent="0.25">
      <c r="A60" s="153"/>
      <c r="B60" s="176" t="s">
        <v>194</v>
      </c>
      <c r="C60" s="161" t="s">
        <v>288</v>
      </c>
      <c r="D60" s="161"/>
      <c r="E60" s="160">
        <v>68.599999999999994</v>
      </c>
      <c r="F60" s="160"/>
      <c r="G60" s="160">
        <v>74.680000000000007</v>
      </c>
      <c r="H60" s="159">
        <v>2.68</v>
      </c>
      <c r="I60" s="159">
        <v>33.29</v>
      </c>
      <c r="J60" s="158"/>
      <c r="K60" s="157">
        <v>12110.68</v>
      </c>
      <c r="M60" s="5">
        <f t="shared" si="9"/>
        <v>22.866666666666664</v>
      </c>
      <c r="N60" s="5">
        <f t="shared" si="10"/>
        <v>24.893333333333334</v>
      </c>
      <c r="O60" s="8">
        <f t="shared" si="11"/>
        <v>59.75</v>
      </c>
      <c r="P60" s="156">
        <f t="shared" si="12"/>
        <v>2149.4666666666667</v>
      </c>
      <c r="Q60" s="156">
        <f t="shared" si="13"/>
        <v>2339.9733333333334</v>
      </c>
      <c r="R60" s="156">
        <f t="shared" si="14"/>
        <v>0</v>
      </c>
      <c r="S60" s="156">
        <f t="shared" si="15"/>
        <v>1127.0600000000002</v>
      </c>
      <c r="T60" s="156">
        <f t="shared" si="16"/>
        <v>5616.5000000000009</v>
      </c>
      <c r="U60" s="155">
        <f t="shared" si="17"/>
        <v>3.7946797333333335</v>
      </c>
    </row>
    <row r="61" spans="1:21" ht="25.15" customHeight="1" x14ac:dyDescent="0.2">
      <c r="A61" s="153"/>
      <c r="B61" s="175" t="s">
        <v>193</v>
      </c>
      <c r="C61" s="174" t="s">
        <v>287</v>
      </c>
      <c r="D61" s="174"/>
      <c r="E61" s="173">
        <v>59.39</v>
      </c>
      <c r="F61" s="173"/>
      <c r="G61" s="173">
        <v>57.38</v>
      </c>
      <c r="H61" s="172">
        <v>1.62</v>
      </c>
      <c r="I61" s="172">
        <v>51.3</v>
      </c>
      <c r="J61" s="171"/>
      <c r="K61" s="170">
        <v>9572.34</v>
      </c>
      <c r="M61" s="5">
        <f t="shared" si="9"/>
        <v>19.796666666666667</v>
      </c>
      <c r="N61" s="5">
        <f t="shared" si="10"/>
        <v>19.126666666666669</v>
      </c>
      <c r="O61" s="8">
        <f t="shared" si="11"/>
        <v>56.563333333333333</v>
      </c>
      <c r="P61" s="156">
        <f t="shared" si="12"/>
        <v>1860.8866666666668</v>
      </c>
      <c r="Q61" s="156">
        <f t="shared" si="13"/>
        <v>1797.9066666666672</v>
      </c>
      <c r="R61" s="156">
        <f t="shared" si="14"/>
        <v>0</v>
      </c>
      <c r="S61" s="156">
        <f t="shared" si="15"/>
        <v>1658.1599999999996</v>
      </c>
      <c r="T61" s="156">
        <f t="shared" si="16"/>
        <v>5316.9533333333338</v>
      </c>
      <c r="U61" s="155">
        <f t="shared" si="17"/>
        <v>2.9993332000000006</v>
      </c>
    </row>
    <row r="62" spans="1:21" ht="25.15" customHeight="1" x14ac:dyDescent="0.2">
      <c r="A62" s="153"/>
      <c r="B62" s="180" t="s">
        <v>192</v>
      </c>
      <c r="C62" s="167" t="s">
        <v>286</v>
      </c>
      <c r="D62" s="167"/>
      <c r="E62" s="166">
        <v>98.23</v>
      </c>
      <c r="F62" s="166"/>
      <c r="G62" s="166">
        <v>149.28</v>
      </c>
      <c r="H62" s="165">
        <v>3.6</v>
      </c>
      <c r="I62" s="165">
        <v>39.56</v>
      </c>
      <c r="J62" s="164"/>
      <c r="K62" s="163">
        <v>19869.27</v>
      </c>
      <c r="M62" s="5">
        <f t="shared" si="9"/>
        <v>32.743333333333332</v>
      </c>
      <c r="N62" s="5">
        <f t="shared" si="10"/>
        <v>49.76</v>
      </c>
      <c r="O62" s="8">
        <f t="shared" si="11"/>
        <v>96.889999999999986</v>
      </c>
      <c r="P62" s="156">
        <f t="shared" si="12"/>
        <v>3077.8733333333334</v>
      </c>
      <c r="Q62" s="156">
        <f t="shared" si="13"/>
        <v>4677.4399999999996</v>
      </c>
      <c r="R62" s="156">
        <f t="shared" si="14"/>
        <v>0</v>
      </c>
      <c r="S62" s="156">
        <f t="shared" si="15"/>
        <v>1352.346666666667</v>
      </c>
      <c r="T62" s="156">
        <f t="shared" si="16"/>
        <v>9107.66</v>
      </c>
      <c r="U62" s="155">
        <f t="shared" si="17"/>
        <v>6.2257046000000003</v>
      </c>
    </row>
    <row r="63" spans="1:21" ht="25.15" customHeight="1" x14ac:dyDescent="0.2">
      <c r="A63" s="153"/>
      <c r="B63" s="180" t="s">
        <v>191</v>
      </c>
      <c r="C63" s="167" t="s">
        <v>285</v>
      </c>
      <c r="D63" s="167"/>
      <c r="E63" s="166">
        <v>52.23</v>
      </c>
      <c r="F63" s="166"/>
      <c r="G63" s="166">
        <v>49.79</v>
      </c>
      <c r="H63" s="165">
        <v>2.75</v>
      </c>
      <c r="I63" s="165">
        <v>28.57</v>
      </c>
      <c r="J63" s="164"/>
      <c r="K63" s="163">
        <v>8088.06</v>
      </c>
      <c r="M63" s="5">
        <f t="shared" si="9"/>
        <v>17.41</v>
      </c>
      <c r="N63" s="5">
        <f t="shared" si="10"/>
        <v>16.596666666666668</v>
      </c>
      <c r="O63" s="8">
        <f t="shared" si="11"/>
        <v>44.446666666666665</v>
      </c>
      <c r="P63" s="156">
        <f t="shared" si="12"/>
        <v>1636.5400000000002</v>
      </c>
      <c r="Q63" s="156">
        <f t="shared" si="13"/>
        <v>1560.0866666666668</v>
      </c>
      <c r="R63" s="156">
        <f t="shared" si="14"/>
        <v>0</v>
      </c>
      <c r="S63" s="156">
        <f t="shared" si="15"/>
        <v>981.36</v>
      </c>
      <c r="T63" s="156">
        <f t="shared" si="16"/>
        <v>4177.9866666666667</v>
      </c>
      <c r="U63" s="155">
        <f t="shared" si="17"/>
        <v>2.5342588000000004</v>
      </c>
    </row>
    <row r="64" spans="1:21" ht="25.15" customHeight="1" thickBot="1" x14ac:dyDescent="0.25">
      <c r="A64" s="153"/>
      <c r="B64" s="179" t="s">
        <v>190</v>
      </c>
      <c r="C64" s="161" t="s">
        <v>284</v>
      </c>
      <c r="D64" s="161"/>
      <c r="E64" s="160">
        <v>82.42</v>
      </c>
      <c r="F64" s="160"/>
      <c r="G64" s="160">
        <v>95.29</v>
      </c>
      <c r="H64" s="159">
        <v>2.9</v>
      </c>
      <c r="I64" s="159">
        <v>55.49</v>
      </c>
      <c r="J64" s="158"/>
      <c r="K64" s="157">
        <v>14120.7</v>
      </c>
      <c r="M64" s="5">
        <f t="shared" si="9"/>
        <v>27.473333333333333</v>
      </c>
      <c r="N64" s="5">
        <f t="shared" si="10"/>
        <v>31.763333333333335</v>
      </c>
      <c r="O64" s="8">
        <f t="shared" si="11"/>
        <v>78.7</v>
      </c>
      <c r="P64" s="156">
        <f t="shared" si="12"/>
        <v>2582.4933333333333</v>
      </c>
      <c r="Q64" s="156">
        <f t="shared" si="13"/>
        <v>2985.753333333334</v>
      </c>
      <c r="R64" s="156">
        <f t="shared" si="14"/>
        <v>0</v>
      </c>
      <c r="S64" s="156">
        <f t="shared" si="15"/>
        <v>1829.5533333333335</v>
      </c>
      <c r="T64" s="156">
        <f t="shared" si="16"/>
        <v>7397.8000000000011</v>
      </c>
      <c r="U64" s="155">
        <f t="shared" si="17"/>
        <v>4.4244860000000008</v>
      </c>
    </row>
    <row r="65" spans="1:21" ht="25.15" customHeight="1" x14ac:dyDescent="0.2">
      <c r="A65" s="153"/>
      <c r="B65" s="178" t="s">
        <v>189</v>
      </c>
      <c r="C65" s="174" t="s">
        <v>283</v>
      </c>
      <c r="D65" s="174"/>
      <c r="E65" s="173">
        <v>62.42</v>
      </c>
      <c r="F65" s="173"/>
      <c r="G65" s="173">
        <v>73.69</v>
      </c>
      <c r="H65" s="172">
        <v>2.04</v>
      </c>
      <c r="I65" s="172">
        <v>48.31</v>
      </c>
      <c r="J65" s="171"/>
      <c r="K65" s="170">
        <v>11045.85</v>
      </c>
      <c r="M65" s="5">
        <f t="shared" si="9"/>
        <v>20.806666666666668</v>
      </c>
      <c r="N65" s="5">
        <f t="shared" si="10"/>
        <v>24.563333333333333</v>
      </c>
      <c r="O65" s="8">
        <f t="shared" si="11"/>
        <v>62.153333333333336</v>
      </c>
      <c r="P65" s="156">
        <f t="shared" si="12"/>
        <v>1955.8266666666668</v>
      </c>
      <c r="Q65" s="156">
        <f t="shared" si="13"/>
        <v>2308.9533333333334</v>
      </c>
      <c r="R65" s="156">
        <f t="shared" si="14"/>
        <v>0</v>
      </c>
      <c r="S65" s="156">
        <f t="shared" si="15"/>
        <v>1577.6333333333334</v>
      </c>
      <c r="T65" s="156">
        <f t="shared" si="16"/>
        <v>5842.4133333333339</v>
      </c>
      <c r="U65" s="155">
        <f t="shared" si="17"/>
        <v>3.4610330000000005</v>
      </c>
    </row>
    <row r="66" spans="1:21" ht="25.15" customHeight="1" x14ac:dyDescent="0.2">
      <c r="A66" s="153"/>
      <c r="B66" s="177" t="s">
        <v>185</v>
      </c>
      <c r="C66" s="167" t="s">
        <v>282</v>
      </c>
      <c r="D66" s="167"/>
      <c r="E66" s="166">
        <v>59.19</v>
      </c>
      <c r="F66" s="166"/>
      <c r="G66" s="166">
        <v>55.38</v>
      </c>
      <c r="H66" s="165">
        <v>1.91</v>
      </c>
      <c r="I66" s="165">
        <v>50.64</v>
      </c>
      <c r="J66" s="164"/>
      <c r="K66" s="163">
        <v>8891.52</v>
      </c>
      <c r="M66" s="5">
        <f t="shared" si="9"/>
        <v>19.73</v>
      </c>
      <c r="N66" s="5">
        <f t="shared" si="10"/>
        <v>18.46</v>
      </c>
      <c r="O66" s="8">
        <f t="shared" si="11"/>
        <v>55.706666666666671</v>
      </c>
      <c r="P66" s="156">
        <f t="shared" si="12"/>
        <v>1854.6200000000001</v>
      </c>
      <c r="Q66" s="156">
        <f t="shared" si="13"/>
        <v>1735.24</v>
      </c>
      <c r="R66" s="156">
        <f t="shared" si="14"/>
        <v>0</v>
      </c>
      <c r="S66" s="156">
        <f t="shared" si="15"/>
        <v>1646.5666666666668</v>
      </c>
      <c r="T66" s="156">
        <f t="shared" si="16"/>
        <v>5236.4266666666672</v>
      </c>
      <c r="U66" s="155">
        <f t="shared" si="17"/>
        <v>2.7860096000000003</v>
      </c>
    </row>
    <row r="67" spans="1:21" ht="25.15" customHeight="1" x14ac:dyDescent="0.2">
      <c r="A67" s="153"/>
      <c r="B67" s="177" t="s">
        <v>184</v>
      </c>
      <c r="C67" s="167" t="s">
        <v>281</v>
      </c>
      <c r="D67" s="167"/>
      <c r="E67" s="166">
        <v>106.11</v>
      </c>
      <c r="F67" s="166"/>
      <c r="G67" s="166">
        <v>150.74</v>
      </c>
      <c r="H67" s="165">
        <v>3.42</v>
      </c>
      <c r="I67" s="165">
        <v>36.17</v>
      </c>
      <c r="J67" s="164"/>
      <c r="K67" s="163">
        <v>21103.4</v>
      </c>
      <c r="M67" s="5">
        <f t="shared" si="9"/>
        <v>35.369999999999997</v>
      </c>
      <c r="N67" s="5">
        <f t="shared" si="10"/>
        <v>50.24666666666667</v>
      </c>
      <c r="O67" s="8">
        <f t="shared" si="11"/>
        <v>98.813333333333347</v>
      </c>
      <c r="P67" s="156">
        <f t="shared" si="12"/>
        <v>3324.7799999999997</v>
      </c>
      <c r="Q67" s="156">
        <f t="shared" si="13"/>
        <v>4723.1866666666674</v>
      </c>
      <c r="R67" s="156">
        <f t="shared" si="14"/>
        <v>0</v>
      </c>
      <c r="S67" s="156">
        <f t="shared" si="15"/>
        <v>1240.4866666666669</v>
      </c>
      <c r="T67" s="156">
        <f t="shared" si="16"/>
        <v>9288.4533333333347</v>
      </c>
      <c r="U67" s="155">
        <f t="shared" si="17"/>
        <v>6.6123986666666665</v>
      </c>
    </row>
    <row r="68" spans="1:21" ht="25.15" customHeight="1" thickBot="1" x14ac:dyDescent="0.25">
      <c r="A68" s="153"/>
      <c r="B68" s="176" t="s">
        <v>182</v>
      </c>
      <c r="C68" s="161" t="s">
        <v>280</v>
      </c>
      <c r="D68" s="161"/>
      <c r="E68" s="160">
        <v>69.319999999999993</v>
      </c>
      <c r="F68" s="160"/>
      <c r="G68" s="160">
        <v>90.8</v>
      </c>
      <c r="H68" s="159">
        <v>1.53</v>
      </c>
      <c r="I68" s="159">
        <v>19.260000000000002</v>
      </c>
      <c r="J68" s="158"/>
      <c r="K68" s="157">
        <v>13631.67</v>
      </c>
      <c r="M68" s="5">
        <f t="shared" si="9"/>
        <v>23.106666666666666</v>
      </c>
      <c r="N68" s="5">
        <f t="shared" si="10"/>
        <v>30.266666666666666</v>
      </c>
      <c r="O68" s="8">
        <f t="shared" si="11"/>
        <v>60.303333333333335</v>
      </c>
      <c r="P68" s="156">
        <f t="shared" si="12"/>
        <v>2172.0266666666666</v>
      </c>
      <c r="Q68" s="156">
        <f t="shared" si="13"/>
        <v>2845.0666666666671</v>
      </c>
      <c r="R68" s="156">
        <f t="shared" si="14"/>
        <v>0</v>
      </c>
      <c r="S68" s="156">
        <f t="shared" si="15"/>
        <v>651.42000000000007</v>
      </c>
      <c r="T68" s="156">
        <f t="shared" si="16"/>
        <v>5668.5133333333342</v>
      </c>
      <c r="U68" s="155">
        <f t="shared" si="17"/>
        <v>4.271256600000001</v>
      </c>
    </row>
    <row r="69" spans="1:21" ht="25.15" customHeight="1" x14ac:dyDescent="0.2">
      <c r="A69" s="153"/>
      <c r="B69" s="175" t="s">
        <v>181</v>
      </c>
      <c r="C69" s="174" t="s">
        <v>279</v>
      </c>
      <c r="D69" s="174"/>
      <c r="E69" s="173">
        <v>107.25</v>
      </c>
      <c r="F69" s="173"/>
      <c r="G69" s="173">
        <v>147.68</v>
      </c>
      <c r="H69" s="172">
        <v>5.59</v>
      </c>
      <c r="I69" s="172">
        <v>39.5</v>
      </c>
      <c r="J69" s="171"/>
      <c r="K69" s="170">
        <v>20791.12</v>
      </c>
      <c r="M69" s="5">
        <f t="shared" si="9"/>
        <v>35.75</v>
      </c>
      <c r="N69" s="5">
        <f t="shared" si="10"/>
        <v>49.226666666666667</v>
      </c>
      <c r="O69" s="8">
        <f t="shared" si="11"/>
        <v>100.00666666666666</v>
      </c>
      <c r="P69" s="156">
        <f t="shared" si="12"/>
        <v>3360.4999999999995</v>
      </c>
      <c r="Q69" s="156">
        <f t="shared" si="13"/>
        <v>4627.3066666666664</v>
      </c>
      <c r="R69" s="156">
        <f t="shared" si="14"/>
        <v>0</v>
      </c>
      <c r="S69" s="156">
        <f t="shared" si="15"/>
        <v>1412.8200000000002</v>
      </c>
      <c r="T69" s="156">
        <f t="shared" si="16"/>
        <v>9400.6266666666652</v>
      </c>
      <c r="U69" s="155">
        <f t="shared" si="17"/>
        <v>6.5145509333333331</v>
      </c>
    </row>
    <row r="70" spans="1:21" ht="25.15" customHeight="1" x14ac:dyDescent="0.2">
      <c r="A70" s="153"/>
      <c r="B70" s="169" t="s">
        <v>179</v>
      </c>
      <c r="C70" s="167" t="s">
        <v>278</v>
      </c>
      <c r="D70" s="167"/>
      <c r="E70" s="166">
        <v>82.43</v>
      </c>
      <c r="F70" s="166"/>
      <c r="G70" s="166">
        <v>116.41</v>
      </c>
      <c r="H70" s="165">
        <v>2.25</v>
      </c>
      <c r="I70" s="165">
        <v>28.58</v>
      </c>
      <c r="J70" s="164"/>
      <c r="K70" s="163">
        <v>17452.04</v>
      </c>
      <c r="M70" s="5">
        <f t="shared" si="9"/>
        <v>27.47666666666667</v>
      </c>
      <c r="N70" s="5">
        <f t="shared" si="10"/>
        <v>38.803333333333335</v>
      </c>
      <c r="O70" s="8">
        <f t="shared" si="11"/>
        <v>76.556666666666672</v>
      </c>
      <c r="P70" s="156">
        <f t="shared" si="12"/>
        <v>2582.8066666666673</v>
      </c>
      <c r="Q70" s="156">
        <f t="shared" si="13"/>
        <v>3647.5133333333338</v>
      </c>
      <c r="R70" s="156">
        <f t="shared" si="14"/>
        <v>0</v>
      </c>
      <c r="S70" s="156">
        <f t="shared" si="15"/>
        <v>966.00666666666655</v>
      </c>
      <c r="T70" s="156">
        <f t="shared" si="16"/>
        <v>7196.3266666666677</v>
      </c>
      <c r="U70" s="155">
        <f t="shared" si="17"/>
        <v>5.4683058666666673</v>
      </c>
    </row>
    <row r="71" spans="1:21" ht="25.15" customHeight="1" x14ac:dyDescent="0.2">
      <c r="A71" s="153"/>
      <c r="B71" s="168" t="s">
        <v>177</v>
      </c>
      <c r="C71" s="167" t="s">
        <v>277</v>
      </c>
      <c r="D71" s="167"/>
      <c r="E71" s="166">
        <v>71</v>
      </c>
      <c r="F71" s="166"/>
      <c r="G71" s="166">
        <v>83.35</v>
      </c>
      <c r="H71" s="165">
        <v>3.8</v>
      </c>
      <c r="I71" s="165">
        <v>21.03</v>
      </c>
      <c r="J71" s="164"/>
      <c r="K71" s="163">
        <v>12230.68</v>
      </c>
      <c r="M71" s="5">
        <f t="shared" si="9"/>
        <v>23.666666666666668</v>
      </c>
      <c r="N71" s="5">
        <f t="shared" si="10"/>
        <v>27.783333333333331</v>
      </c>
      <c r="O71" s="8">
        <f t="shared" si="11"/>
        <v>59.726666666666667</v>
      </c>
      <c r="P71" s="156">
        <f t="shared" si="12"/>
        <v>2224.666666666667</v>
      </c>
      <c r="Q71" s="156">
        <f t="shared" si="13"/>
        <v>2611.6333333333332</v>
      </c>
      <c r="R71" s="156">
        <f t="shared" si="14"/>
        <v>0</v>
      </c>
      <c r="S71" s="156">
        <f t="shared" si="15"/>
        <v>778.00666666666666</v>
      </c>
      <c r="T71" s="156">
        <f t="shared" si="16"/>
        <v>5614.3066666666673</v>
      </c>
      <c r="U71" s="155">
        <f t="shared" si="17"/>
        <v>3.8322797333333338</v>
      </c>
    </row>
    <row r="72" spans="1:21" ht="25.15" customHeight="1" thickBot="1" x14ac:dyDescent="0.25">
      <c r="A72" s="153"/>
      <c r="B72" s="162" t="s">
        <v>141</v>
      </c>
      <c r="C72" s="161" t="s">
        <v>276</v>
      </c>
      <c r="D72" s="161"/>
      <c r="E72" s="160">
        <v>63.39</v>
      </c>
      <c r="F72" s="160"/>
      <c r="G72" s="160">
        <v>67.42</v>
      </c>
      <c r="H72" s="159">
        <v>1.43</v>
      </c>
      <c r="I72" s="159">
        <v>35.869999999999997</v>
      </c>
      <c r="J72" s="158"/>
      <c r="K72" s="157">
        <v>11334.07</v>
      </c>
      <c r="M72" s="5">
        <f t="shared" si="9"/>
        <v>21.13</v>
      </c>
      <c r="N72" s="5">
        <f t="shared" si="10"/>
        <v>22.473333333333333</v>
      </c>
      <c r="O72" s="8">
        <f t="shared" si="11"/>
        <v>56.036666666666669</v>
      </c>
      <c r="P72" s="156">
        <f t="shared" si="12"/>
        <v>1986.22</v>
      </c>
      <c r="Q72" s="156">
        <f t="shared" si="13"/>
        <v>2112.4933333333333</v>
      </c>
      <c r="R72" s="156">
        <f t="shared" si="14"/>
        <v>0</v>
      </c>
      <c r="S72" s="156">
        <f t="shared" si="15"/>
        <v>1168.7333333333331</v>
      </c>
      <c r="T72" s="156">
        <f t="shared" si="16"/>
        <v>5267.4466666666667</v>
      </c>
      <c r="U72" s="155">
        <f t="shared" si="17"/>
        <v>3.5513419333333331</v>
      </c>
    </row>
    <row r="73" spans="1:21" x14ac:dyDescent="0.2">
      <c r="A73" s="153"/>
      <c r="B73" s="154"/>
    </row>
    <row r="74" spans="1:21" x14ac:dyDescent="0.2">
      <c r="A74" s="153"/>
      <c r="B74" s="154"/>
    </row>
    <row r="75" spans="1:21" x14ac:dyDescent="0.2">
      <c r="A75" s="153"/>
      <c r="B75" s="154"/>
    </row>
    <row r="76" spans="1:21" x14ac:dyDescent="0.2">
      <c r="A76" s="153"/>
      <c r="B76" s="154"/>
    </row>
    <row r="77" spans="1:21" x14ac:dyDescent="0.2">
      <c r="A77" s="153"/>
      <c r="B77" s="154"/>
    </row>
    <row r="78" spans="1:21" x14ac:dyDescent="0.2">
      <c r="A78" s="153"/>
      <c r="B78" s="154"/>
    </row>
    <row r="79" spans="1:21" x14ac:dyDescent="0.2">
      <c r="A79" s="153"/>
      <c r="B79" s="154"/>
    </row>
    <row r="80" spans="1:21" x14ac:dyDescent="0.2">
      <c r="A80" s="153"/>
      <c r="B80" s="154"/>
    </row>
    <row r="81" spans="1:2" x14ac:dyDescent="0.2">
      <c r="A81" s="153"/>
      <c r="B81" s="154"/>
    </row>
    <row r="82" spans="1:2" x14ac:dyDescent="0.2">
      <c r="A82" s="153"/>
      <c r="B82" s="154"/>
    </row>
    <row r="83" spans="1:2" x14ac:dyDescent="0.2">
      <c r="A83" s="153"/>
      <c r="B83" s="154"/>
    </row>
    <row r="84" spans="1:2" x14ac:dyDescent="0.2">
      <c r="A84" s="153"/>
      <c r="B84" s="154"/>
    </row>
    <row r="85" spans="1:2" x14ac:dyDescent="0.2">
      <c r="A85" s="153"/>
      <c r="B85" s="154"/>
    </row>
    <row r="86" spans="1:2" x14ac:dyDescent="0.2">
      <c r="A86" s="153"/>
      <c r="B86" s="154"/>
    </row>
    <row r="87" spans="1:2" x14ac:dyDescent="0.2">
      <c r="A87" s="153"/>
      <c r="B87" s="154"/>
    </row>
    <row r="88" spans="1:2" x14ac:dyDescent="0.2">
      <c r="A88" s="153"/>
      <c r="B88" s="154"/>
    </row>
    <row r="89" spans="1:2" x14ac:dyDescent="0.2">
      <c r="A89" s="153"/>
      <c r="B89" s="154"/>
    </row>
    <row r="90" spans="1:2" x14ac:dyDescent="0.2">
      <c r="A90" s="153"/>
      <c r="B90" s="154"/>
    </row>
    <row r="91" spans="1:2" x14ac:dyDescent="0.2">
      <c r="A91" s="153"/>
      <c r="B91" s="154"/>
    </row>
    <row r="92" spans="1:2" x14ac:dyDescent="0.2">
      <c r="A92" s="153"/>
      <c r="B92" s="154"/>
    </row>
    <row r="93" spans="1:2" x14ac:dyDescent="0.2">
      <c r="A93" s="153"/>
      <c r="B93" s="154"/>
    </row>
    <row r="94" spans="1:2" x14ac:dyDescent="0.2">
      <c r="A94" s="153"/>
      <c r="B94" s="154"/>
    </row>
    <row r="95" spans="1:2" x14ac:dyDescent="0.2">
      <c r="A95" s="153"/>
      <c r="B95" s="154"/>
    </row>
    <row r="96" spans="1:2" x14ac:dyDescent="0.2">
      <c r="A96" s="153"/>
      <c r="B96" s="154"/>
    </row>
    <row r="97" spans="1:2" x14ac:dyDescent="0.2">
      <c r="A97" s="153"/>
      <c r="B97" s="154"/>
    </row>
    <row r="98" spans="1:2" x14ac:dyDescent="0.2">
      <c r="A98" s="153"/>
      <c r="B98" s="154"/>
    </row>
    <row r="99" spans="1:2" x14ac:dyDescent="0.2">
      <c r="A99" s="153"/>
      <c r="B99" s="154"/>
    </row>
    <row r="100" spans="1:2" x14ac:dyDescent="0.2">
      <c r="A100" s="153"/>
      <c r="B100" s="154"/>
    </row>
    <row r="101" spans="1:2" x14ac:dyDescent="0.2">
      <c r="A101" s="153"/>
      <c r="B101" s="154"/>
    </row>
    <row r="102" spans="1:2" x14ac:dyDescent="0.2">
      <c r="A102" s="153"/>
      <c r="B102" s="154"/>
    </row>
    <row r="103" spans="1:2" x14ac:dyDescent="0.2">
      <c r="A103" s="153"/>
      <c r="B103" s="154"/>
    </row>
    <row r="104" spans="1:2" x14ac:dyDescent="0.2">
      <c r="A104" s="153"/>
      <c r="B104" s="154"/>
    </row>
    <row r="105" spans="1:2" x14ac:dyDescent="0.2">
      <c r="A105" s="153"/>
      <c r="B105" s="154"/>
    </row>
    <row r="106" spans="1:2" x14ac:dyDescent="0.2">
      <c r="A106" s="153"/>
      <c r="B106" s="154"/>
    </row>
    <row r="107" spans="1:2" x14ac:dyDescent="0.2">
      <c r="A107" s="153"/>
      <c r="B107" s="154"/>
    </row>
    <row r="108" spans="1:2" x14ac:dyDescent="0.2">
      <c r="A108" s="153"/>
      <c r="B108" s="154"/>
    </row>
    <row r="109" spans="1:2" x14ac:dyDescent="0.2">
      <c r="A109" s="153"/>
      <c r="B109" s="154"/>
    </row>
    <row r="110" spans="1:2" x14ac:dyDescent="0.2">
      <c r="A110" s="153"/>
      <c r="B110" s="154"/>
    </row>
    <row r="111" spans="1:2" x14ac:dyDescent="0.2">
      <c r="A111" s="153"/>
      <c r="B111" s="154"/>
    </row>
    <row r="112" spans="1:2" x14ac:dyDescent="0.2">
      <c r="A112" s="153"/>
      <c r="B112" s="154"/>
    </row>
    <row r="113" spans="1:2" x14ac:dyDescent="0.2">
      <c r="A113" s="153"/>
      <c r="B113" s="154"/>
    </row>
    <row r="114" spans="1:2" x14ac:dyDescent="0.2">
      <c r="A114" s="153"/>
      <c r="B114" s="154"/>
    </row>
    <row r="115" spans="1:2" x14ac:dyDescent="0.2">
      <c r="A115" s="153"/>
      <c r="B115" s="154"/>
    </row>
    <row r="116" spans="1:2" x14ac:dyDescent="0.2">
      <c r="A116" s="153"/>
      <c r="B116" s="154"/>
    </row>
    <row r="117" spans="1:2" x14ac:dyDescent="0.2">
      <c r="A117" s="153"/>
      <c r="B117" s="154"/>
    </row>
    <row r="118" spans="1:2" x14ac:dyDescent="0.2">
      <c r="A118" s="153"/>
      <c r="B118" s="154"/>
    </row>
    <row r="119" spans="1:2" x14ac:dyDescent="0.2">
      <c r="A119" s="153"/>
      <c r="B119" s="154"/>
    </row>
    <row r="120" spans="1:2" x14ac:dyDescent="0.2">
      <c r="A120" s="153"/>
      <c r="B120" s="154"/>
    </row>
    <row r="121" spans="1:2" x14ac:dyDescent="0.2">
      <c r="A121" s="153"/>
      <c r="B121" s="154"/>
    </row>
    <row r="122" spans="1:2" x14ac:dyDescent="0.2">
      <c r="A122" s="153"/>
      <c r="B122" s="154"/>
    </row>
    <row r="123" spans="1:2" x14ac:dyDescent="0.2">
      <c r="A123" s="153"/>
      <c r="B123" s="154"/>
    </row>
    <row r="124" spans="1:2" x14ac:dyDescent="0.2">
      <c r="A124" s="153"/>
      <c r="B124" s="154"/>
    </row>
    <row r="125" spans="1:2" x14ac:dyDescent="0.2">
      <c r="A125" s="153"/>
      <c r="B125" s="154"/>
    </row>
    <row r="126" spans="1:2" x14ac:dyDescent="0.2">
      <c r="A126" s="153"/>
      <c r="B126" s="154"/>
    </row>
    <row r="127" spans="1:2" x14ac:dyDescent="0.2">
      <c r="A127" s="153"/>
      <c r="B127" s="154"/>
    </row>
    <row r="128" spans="1:2" x14ac:dyDescent="0.2">
      <c r="A128" s="153"/>
      <c r="B128" s="154"/>
    </row>
    <row r="129" spans="1:2" x14ac:dyDescent="0.2">
      <c r="A129" s="153"/>
      <c r="B129" s="154"/>
    </row>
    <row r="130" spans="1:2" x14ac:dyDescent="0.2">
      <c r="A130" s="153"/>
      <c r="B130" s="154"/>
    </row>
    <row r="131" spans="1:2" x14ac:dyDescent="0.2">
      <c r="A131" s="153"/>
      <c r="B131" s="154"/>
    </row>
    <row r="132" spans="1:2" x14ac:dyDescent="0.2">
      <c r="A132" s="153"/>
      <c r="B132" s="154"/>
    </row>
    <row r="133" spans="1:2" x14ac:dyDescent="0.2">
      <c r="A133" s="153"/>
      <c r="B133" s="154"/>
    </row>
    <row r="134" spans="1:2" x14ac:dyDescent="0.2">
      <c r="A134" s="153"/>
      <c r="B134" s="154"/>
    </row>
    <row r="135" spans="1:2" x14ac:dyDescent="0.2">
      <c r="A135" s="153"/>
      <c r="B135" s="154"/>
    </row>
    <row r="136" spans="1:2" x14ac:dyDescent="0.2">
      <c r="A136" s="153"/>
      <c r="B136" s="154"/>
    </row>
    <row r="137" spans="1:2" x14ac:dyDescent="0.2">
      <c r="A137" s="153"/>
      <c r="B137" s="154"/>
    </row>
    <row r="138" spans="1:2" x14ac:dyDescent="0.2">
      <c r="A138" s="153"/>
      <c r="B138" s="154"/>
    </row>
    <row r="139" spans="1:2" x14ac:dyDescent="0.2">
      <c r="A139" s="153"/>
      <c r="B139" s="154"/>
    </row>
    <row r="140" spans="1:2" x14ac:dyDescent="0.2">
      <c r="A140" s="153"/>
      <c r="B140" s="154"/>
    </row>
    <row r="141" spans="1:2" x14ac:dyDescent="0.2">
      <c r="A141" s="153"/>
      <c r="B141" s="154"/>
    </row>
    <row r="142" spans="1:2" x14ac:dyDescent="0.2">
      <c r="A142" s="153"/>
      <c r="B142" s="154"/>
    </row>
    <row r="143" spans="1:2" x14ac:dyDescent="0.2">
      <c r="A143" s="153"/>
      <c r="B143" s="154"/>
    </row>
    <row r="144" spans="1:2" x14ac:dyDescent="0.2">
      <c r="A144" s="153"/>
      <c r="B144" s="154"/>
    </row>
    <row r="145" spans="1:2" x14ac:dyDescent="0.2">
      <c r="A145" s="153"/>
      <c r="B145" s="154"/>
    </row>
    <row r="146" spans="1:2" x14ac:dyDescent="0.2">
      <c r="A146" s="153"/>
      <c r="B146" s="154"/>
    </row>
    <row r="147" spans="1:2" x14ac:dyDescent="0.2">
      <c r="A147" s="153"/>
      <c r="B147" s="154"/>
    </row>
    <row r="148" spans="1:2" x14ac:dyDescent="0.2">
      <c r="A148" s="153"/>
      <c r="B148" s="154"/>
    </row>
    <row r="149" spans="1:2" x14ac:dyDescent="0.2">
      <c r="A149" s="153"/>
      <c r="B149" s="154"/>
    </row>
    <row r="150" spans="1:2" x14ac:dyDescent="0.2">
      <c r="A150" s="153"/>
      <c r="B150" s="154"/>
    </row>
    <row r="151" spans="1:2" x14ac:dyDescent="0.2">
      <c r="A151" s="153"/>
    </row>
    <row r="152" spans="1:2" x14ac:dyDescent="0.2">
      <c r="A152" s="153"/>
    </row>
    <row r="153" spans="1:2" x14ac:dyDescent="0.2">
      <c r="A153" s="153"/>
    </row>
    <row r="154" spans="1:2" x14ac:dyDescent="0.2">
      <c r="A154" s="153"/>
    </row>
    <row r="155" spans="1:2" x14ac:dyDescent="0.2">
      <c r="A155" s="153"/>
    </row>
    <row r="156" spans="1:2" x14ac:dyDescent="0.2">
      <c r="A156" s="153"/>
    </row>
    <row r="157" spans="1:2" x14ac:dyDescent="0.2">
      <c r="A157" s="153"/>
    </row>
    <row r="158" spans="1:2" x14ac:dyDescent="0.2">
      <c r="A158" s="153"/>
    </row>
    <row r="159" spans="1:2" x14ac:dyDescent="0.2">
      <c r="A159" s="153"/>
    </row>
    <row r="160" spans="1:2" x14ac:dyDescent="0.2">
      <c r="A160" s="153"/>
    </row>
    <row r="161" spans="1:1" x14ac:dyDescent="0.2">
      <c r="A161" s="153"/>
    </row>
    <row r="162" spans="1:1" x14ac:dyDescent="0.2">
      <c r="A162" s="153"/>
    </row>
    <row r="163" spans="1:1" x14ac:dyDescent="0.2">
      <c r="A163" s="153"/>
    </row>
    <row r="164" spans="1:1" x14ac:dyDescent="0.2">
      <c r="A164" s="153"/>
    </row>
    <row r="165" spans="1:1" x14ac:dyDescent="0.2">
      <c r="A165" s="153"/>
    </row>
    <row r="166" spans="1:1" x14ac:dyDescent="0.2">
      <c r="A166" s="153"/>
    </row>
    <row r="167" spans="1:1" x14ac:dyDescent="0.2">
      <c r="A167" s="153"/>
    </row>
    <row r="168" spans="1:1" x14ac:dyDescent="0.2">
      <c r="A168" s="153"/>
    </row>
    <row r="169" spans="1:1" x14ac:dyDescent="0.2">
      <c r="A169" s="153"/>
    </row>
    <row r="170" spans="1:1" x14ac:dyDescent="0.2">
      <c r="A170" s="153"/>
    </row>
    <row r="171" spans="1:1" x14ac:dyDescent="0.2">
      <c r="A171" s="153"/>
    </row>
    <row r="172" spans="1:1" x14ac:dyDescent="0.2">
      <c r="A172" s="153"/>
    </row>
    <row r="173" spans="1:1" x14ac:dyDescent="0.2">
      <c r="A173" s="153"/>
    </row>
    <row r="174" spans="1:1" x14ac:dyDescent="0.2">
      <c r="A174" s="153"/>
    </row>
    <row r="175" spans="1:1" x14ac:dyDescent="0.2">
      <c r="A175" s="153"/>
    </row>
    <row r="176" spans="1:1" x14ac:dyDescent="0.2">
      <c r="A176" s="153"/>
    </row>
    <row r="177" spans="1:1" x14ac:dyDescent="0.2">
      <c r="A177" s="153"/>
    </row>
    <row r="178" spans="1:1" x14ac:dyDescent="0.2">
      <c r="A178" s="153"/>
    </row>
    <row r="179" spans="1:1" x14ac:dyDescent="0.2">
      <c r="A179" s="153"/>
    </row>
    <row r="180" spans="1:1" x14ac:dyDescent="0.2">
      <c r="A180" s="153"/>
    </row>
    <row r="181" spans="1:1" x14ac:dyDescent="0.2">
      <c r="A181" s="153"/>
    </row>
    <row r="182" spans="1:1" x14ac:dyDescent="0.2">
      <c r="A182" s="153"/>
    </row>
    <row r="183" spans="1:1" x14ac:dyDescent="0.2">
      <c r="A183" s="153"/>
    </row>
    <row r="184" spans="1:1" x14ac:dyDescent="0.2">
      <c r="A184" s="153"/>
    </row>
    <row r="185" spans="1:1" x14ac:dyDescent="0.2">
      <c r="A185" s="153"/>
    </row>
    <row r="186" spans="1:1" x14ac:dyDescent="0.2">
      <c r="A186" s="153"/>
    </row>
    <row r="187" spans="1:1" x14ac:dyDescent="0.2">
      <c r="A187" s="153"/>
    </row>
    <row r="188" spans="1:1" x14ac:dyDescent="0.2">
      <c r="A188" s="153"/>
    </row>
    <row r="189" spans="1:1" x14ac:dyDescent="0.2">
      <c r="A189" s="153"/>
    </row>
    <row r="190" spans="1:1" x14ac:dyDescent="0.2">
      <c r="A190" s="153"/>
    </row>
    <row r="191" spans="1:1" x14ac:dyDescent="0.2">
      <c r="A191" s="153"/>
    </row>
    <row r="192" spans="1:1" x14ac:dyDescent="0.2">
      <c r="A192" s="153"/>
    </row>
    <row r="193" spans="1:1" x14ac:dyDescent="0.2">
      <c r="A193" s="153"/>
    </row>
    <row r="194" spans="1:1" x14ac:dyDescent="0.2">
      <c r="A194" s="153"/>
    </row>
    <row r="195" spans="1:1" x14ac:dyDescent="0.2">
      <c r="A195" s="153"/>
    </row>
    <row r="196" spans="1:1" x14ac:dyDescent="0.2">
      <c r="A196" s="153"/>
    </row>
    <row r="197" spans="1:1" x14ac:dyDescent="0.2">
      <c r="A197" s="153"/>
    </row>
    <row r="198" spans="1:1" x14ac:dyDescent="0.2">
      <c r="A198" s="153"/>
    </row>
    <row r="199" spans="1:1" x14ac:dyDescent="0.2">
      <c r="A199" s="153"/>
    </row>
    <row r="200" spans="1:1" x14ac:dyDescent="0.2">
      <c r="A200" s="153"/>
    </row>
    <row r="201" spans="1:1" x14ac:dyDescent="0.2">
      <c r="A201" s="153"/>
    </row>
    <row r="202" spans="1:1" x14ac:dyDescent="0.2">
      <c r="A202" s="153"/>
    </row>
    <row r="203" spans="1:1" x14ac:dyDescent="0.2">
      <c r="A203" s="153"/>
    </row>
    <row r="204" spans="1:1" x14ac:dyDescent="0.2">
      <c r="A204" s="152"/>
    </row>
    <row r="205" spans="1:1" x14ac:dyDescent="0.2">
      <c r="A205" s="152"/>
    </row>
    <row r="206" spans="1:1" x14ac:dyDescent="0.2">
      <c r="A206" s="152"/>
    </row>
    <row r="207" spans="1:1" x14ac:dyDescent="0.2">
      <c r="A207" s="152"/>
    </row>
    <row r="208" spans="1:1" x14ac:dyDescent="0.2">
      <c r="A208" s="152"/>
    </row>
    <row r="209" spans="1:1" x14ac:dyDescent="0.2">
      <c r="A209" s="152"/>
    </row>
    <row r="210" spans="1:1" x14ac:dyDescent="0.2">
      <c r="A210" s="152"/>
    </row>
    <row r="211" spans="1:1" x14ac:dyDescent="0.2">
      <c r="A211" s="152"/>
    </row>
    <row r="212" spans="1:1" x14ac:dyDescent="0.2">
      <c r="A212" s="152"/>
    </row>
    <row r="213" spans="1:1" x14ac:dyDescent="0.2">
      <c r="A213" s="152"/>
    </row>
    <row r="214" spans="1:1" x14ac:dyDescent="0.2">
      <c r="A214" s="152"/>
    </row>
    <row r="215" spans="1:1" x14ac:dyDescent="0.2">
      <c r="A215" s="152"/>
    </row>
    <row r="216" spans="1:1" x14ac:dyDescent="0.2">
      <c r="A216" s="152"/>
    </row>
    <row r="217" spans="1:1" x14ac:dyDescent="0.2">
      <c r="A217" s="152"/>
    </row>
    <row r="218" spans="1:1" x14ac:dyDescent="0.2">
      <c r="A218" s="152"/>
    </row>
    <row r="219" spans="1:1" x14ac:dyDescent="0.2">
      <c r="A219" s="152"/>
    </row>
    <row r="220" spans="1:1" x14ac:dyDescent="0.2">
      <c r="A220" s="152"/>
    </row>
  </sheetData>
  <pageMargins left="0.25" right="0.25" top="0.5" bottom="0.5" header="0" footer="0"/>
  <pageSetup scale="116" orientation="portrait" r:id="rId1"/>
  <headerFooter>
    <oddFooter>&amp;R&amp;Z&amp;F    &amp;A    &amp;P of &amp;N</oddFooter>
  </headerFooter>
  <rowBreaks count="2" manualBreakCount="2">
    <brk id="24" max="16383" man="1"/>
    <brk id="48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98BE7-5BB5-4664-9B35-F4A6A4DBBE0D}">
  <dimension ref="A1:BJ969"/>
  <sheetViews>
    <sheetView topLeftCell="B906" zoomScale="50" zoomScaleNormal="50" zoomScaleSheetLayoutView="40" workbookViewId="0">
      <pane xSplit="1" topLeftCell="AJ1" activePane="topRight" state="frozen"/>
      <selection activeCell="B906" sqref="B906"/>
      <selection pane="topRight" activeCell="BF10" sqref="BF10:BJ955"/>
    </sheetView>
  </sheetViews>
  <sheetFormatPr defaultRowHeight="15" x14ac:dyDescent="0.2"/>
  <cols>
    <col min="1" max="1" width="6.140625" style="5" customWidth="1"/>
    <col min="2" max="2" width="16.42578125" style="10" customWidth="1"/>
    <col min="3" max="3" width="9" style="5" customWidth="1"/>
    <col min="4" max="4" width="12.7109375" style="9" customWidth="1"/>
    <col min="5" max="7" width="12.7109375" style="8" customWidth="1"/>
    <col min="8" max="8" width="11.7109375" style="7" customWidth="1"/>
    <col min="9" max="11" width="10.7109375" style="5" customWidth="1"/>
    <col min="12" max="12" width="4.28515625" style="5" customWidth="1"/>
    <col min="13" max="13" width="25.7109375" style="6" customWidth="1"/>
    <col min="14" max="14" width="4.28515625" style="5" customWidth="1"/>
    <col min="15" max="15" width="25.7109375" style="6" customWidth="1"/>
    <col min="16" max="16" width="4.28515625" style="5" customWidth="1"/>
    <col min="17" max="17" width="25.7109375" style="6" customWidth="1"/>
    <col min="18" max="18" width="4.28515625" style="5" customWidth="1"/>
    <col min="19" max="19" width="22.7109375" style="6" customWidth="1"/>
    <col min="20" max="20" width="4.28515625" style="5" customWidth="1"/>
    <col min="21" max="21" width="20.7109375" style="6" customWidth="1"/>
    <col min="22" max="22" width="4.28515625" style="6" customWidth="1"/>
    <col min="23" max="23" width="20.7109375" style="6" customWidth="1"/>
    <col min="24" max="24" width="4.28515625" style="5" customWidth="1"/>
    <col min="25" max="25" width="12.140625" style="5" customWidth="1"/>
    <col min="26" max="26" width="4.28515625" style="5" customWidth="1"/>
    <col min="27" max="27" width="13.7109375" style="5" customWidth="1"/>
    <col min="28" max="29" width="8" style="5" customWidth="1"/>
    <col min="30" max="30" width="64.140625" style="5" customWidth="1"/>
    <col min="31" max="32" width="13.7109375" style="5" customWidth="1"/>
    <col min="33" max="34" width="13.7109375" style="5" hidden="1" customWidth="1"/>
    <col min="35" max="35" width="22.42578125" style="5" customWidth="1"/>
    <col min="36" max="41" width="13.7109375" style="5" customWidth="1"/>
    <col min="42" max="42" width="13.85546875" style="5" customWidth="1"/>
    <col min="43" max="43" width="11.7109375" style="5" customWidth="1"/>
    <col min="44" max="16384" width="9.140625" style="5"/>
  </cols>
  <sheetData>
    <row r="1" spans="1:62" ht="31.9" customHeight="1" x14ac:dyDescent="0.4">
      <c r="B1" s="150">
        <v>2017</v>
      </c>
      <c r="C1" s="150" t="s">
        <v>275</v>
      </c>
      <c r="D1" s="149" t="s">
        <v>274</v>
      </c>
      <c r="E1" s="148"/>
      <c r="F1" s="147" t="s">
        <v>273</v>
      </c>
      <c r="H1" s="8"/>
      <c r="I1" s="7"/>
      <c r="M1" s="5"/>
      <c r="N1" s="6"/>
      <c r="O1" s="5"/>
      <c r="P1" s="6"/>
      <c r="Q1" s="5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6"/>
      <c r="AD1" s="6"/>
      <c r="AE1" s="6"/>
      <c r="AF1" s="6"/>
    </row>
    <row r="2" spans="1:62" ht="22.15" customHeight="1" x14ac:dyDescent="0.25">
      <c r="B2" s="146" t="s">
        <v>272</v>
      </c>
      <c r="G2" s="145" t="s">
        <v>271</v>
      </c>
      <c r="H2" s="144" t="s">
        <v>1469</v>
      </c>
      <c r="I2" s="142"/>
      <c r="J2" s="142"/>
      <c r="K2" s="142" t="s">
        <v>1468</v>
      </c>
      <c r="L2" s="142"/>
      <c r="M2" s="143"/>
      <c r="N2" s="142"/>
      <c r="O2" s="143"/>
      <c r="P2" s="142"/>
      <c r="R2" s="138"/>
      <c r="S2" s="138"/>
      <c r="T2" s="138"/>
      <c r="U2" s="138"/>
      <c r="V2" s="138"/>
      <c r="W2" s="138"/>
      <c r="X2" s="138"/>
      <c r="Y2" s="138"/>
      <c r="Z2" s="138"/>
      <c r="AA2" s="138"/>
      <c r="AC2" s="6"/>
      <c r="AD2" s="6"/>
      <c r="AE2" s="6"/>
    </row>
    <row r="3" spans="1:62" ht="6.6" customHeight="1" x14ac:dyDescent="0.3">
      <c r="B3" s="9"/>
      <c r="R3" s="138"/>
      <c r="S3" s="138"/>
      <c r="T3" s="138"/>
      <c r="U3" s="138"/>
      <c r="V3" s="138"/>
      <c r="W3" s="138"/>
      <c r="X3" s="138"/>
      <c r="Y3" s="138"/>
      <c r="Z3" s="138"/>
      <c r="AA3" s="138"/>
      <c r="AC3" s="6"/>
      <c r="AD3" s="129"/>
      <c r="AE3" s="129"/>
      <c r="AF3" s="141"/>
      <c r="AG3" s="129"/>
      <c r="AH3" s="129"/>
      <c r="AI3" s="129"/>
      <c r="AJ3" s="129"/>
    </row>
    <row r="4" spans="1:62" ht="22.15" customHeight="1" thickBot="1" x14ac:dyDescent="0.3">
      <c r="B4" s="134" t="s">
        <v>269</v>
      </c>
      <c r="C4" s="277">
        <v>42955</v>
      </c>
      <c r="D4" s="278"/>
      <c r="G4" s="135"/>
      <c r="H4" s="134"/>
      <c r="M4" s="130"/>
      <c r="N4" s="130"/>
      <c r="O4" s="130"/>
      <c r="P4" s="130"/>
      <c r="Q4" s="130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0"/>
      <c r="AC4" s="130"/>
      <c r="AD4" s="6"/>
      <c r="AE4" s="6"/>
    </row>
    <row r="5" spans="1:62" ht="22.15" customHeight="1" thickTop="1" x14ac:dyDescent="0.35">
      <c r="B5" s="134" t="s">
        <v>266</v>
      </c>
      <c r="C5" s="137">
        <v>220</v>
      </c>
      <c r="D5" s="136"/>
      <c r="E5" s="135"/>
      <c r="F5" s="135"/>
      <c r="G5" s="135"/>
      <c r="H5" s="282" t="s">
        <v>265</v>
      </c>
      <c r="I5" s="283"/>
      <c r="J5" s="283"/>
      <c r="K5" s="283"/>
      <c r="L5" s="283"/>
      <c r="M5" s="283"/>
      <c r="N5" s="297" t="s">
        <v>535</v>
      </c>
      <c r="O5" s="298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M5" s="128"/>
      <c r="AN5" s="128"/>
      <c r="BF5" s="5" t="s">
        <v>4</v>
      </c>
      <c r="BG5" s="5">
        <v>3</v>
      </c>
    </row>
    <row r="6" spans="1:62" ht="22.15" customHeight="1" x14ac:dyDescent="0.35">
      <c r="B6" s="134" t="s">
        <v>264</v>
      </c>
      <c r="C6" s="7"/>
      <c r="H6" s="285" t="s">
        <v>262</v>
      </c>
      <c r="I6" s="286"/>
      <c r="J6" s="286"/>
      <c r="K6" s="286"/>
      <c r="L6" s="286"/>
      <c r="M6" s="286"/>
      <c r="N6" s="299"/>
      <c r="O6" s="30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M6" s="128"/>
      <c r="AN6" s="128"/>
    </row>
    <row r="7" spans="1:62" ht="22.15" customHeight="1" thickBot="1" x14ac:dyDescent="0.4">
      <c r="B7" s="134" t="s">
        <v>261</v>
      </c>
      <c r="C7" s="133" t="s">
        <v>1467</v>
      </c>
      <c r="D7" s="132"/>
      <c r="E7" s="131"/>
      <c r="F7" s="131"/>
      <c r="H7" s="288" t="s">
        <v>259</v>
      </c>
      <c r="I7" s="289"/>
      <c r="J7" s="289"/>
      <c r="K7" s="289"/>
      <c r="L7" s="289"/>
      <c r="M7" s="289"/>
      <c r="N7" s="201" t="s">
        <v>532</v>
      </c>
      <c r="O7" s="20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M7" s="128"/>
      <c r="AN7" s="128"/>
    </row>
    <row r="8" spans="1:62" ht="11.45" customHeight="1" thickTop="1" thickBot="1" x14ac:dyDescent="0.35">
      <c r="B8" s="129"/>
      <c r="V8" s="5"/>
      <c r="Y8" s="6"/>
      <c r="AA8" s="6"/>
      <c r="AC8" s="6"/>
      <c r="AD8" s="6"/>
      <c r="AE8" s="6"/>
      <c r="AK8" s="128"/>
      <c r="AL8" s="128"/>
    </row>
    <row r="9" spans="1:62" ht="90.6" customHeight="1" thickBot="1" x14ac:dyDescent="0.35">
      <c r="B9" s="105" t="s">
        <v>174</v>
      </c>
      <c r="C9" s="95" t="s">
        <v>173</v>
      </c>
      <c r="D9" s="100" t="s">
        <v>172</v>
      </c>
      <c r="E9" s="104" t="s">
        <v>171</v>
      </c>
      <c r="F9" s="103"/>
      <c r="G9" s="102"/>
      <c r="H9" s="101" t="s">
        <v>170</v>
      </c>
      <c r="I9" s="100" t="s">
        <v>96</v>
      </c>
      <c r="J9" s="100" t="s">
        <v>169</v>
      </c>
      <c r="K9" s="100" t="s">
        <v>97</v>
      </c>
      <c r="L9" s="256" t="s">
        <v>168</v>
      </c>
      <c r="M9" s="262"/>
      <c r="N9" s="256" t="s">
        <v>167</v>
      </c>
      <c r="O9" s="262"/>
      <c r="P9" s="256" t="s">
        <v>167</v>
      </c>
      <c r="Q9" s="257"/>
      <c r="R9" s="256" t="s">
        <v>167</v>
      </c>
      <c r="S9" s="257"/>
      <c r="T9" s="256" t="s">
        <v>167</v>
      </c>
      <c r="U9" s="257"/>
      <c r="V9" s="256" t="s">
        <v>167</v>
      </c>
      <c r="W9" s="257"/>
      <c r="X9" s="256" t="s">
        <v>167</v>
      </c>
      <c r="Y9" s="257"/>
      <c r="Z9" s="256" t="s">
        <v>167</v>
      </c>
      <c r="AA9" s="257"/>
      <c r="AB9" s="261" t="s">
        <v>166</v>
      </c>
      <c r="AC9" s="257"/>
      <c r="AD9" s="101" t="s">
        <v>165</v>
      </c>
      <c r="AE9" s="101" t="s">
        <v>164</v>
      </c>
      <c r="AF9" s="100" t="s">
        <v>163</v>
      </c>
      <c r="AG9" s="100" t="s">
        <v>162</v>
      </c>
      <c r="AH9" s="99" t="s">
        <v>161</v>
      </c>
      <c r="AI9" s="98"/>
      <c r="AJ9" s="96" t="s">
        <v>160</v>
      </c>
      <c r="AK9" s="95" t="s">
        <v>159</v>
      </c>
      <c r="AL9" s="94" t="s">
        <v>158</v>
      </c>
      <c r="AM9" s="96" t="s">
        <v>157</v>
      </c>
      <c r="AN9" s="95" t="s">
        <v>156</v>
      </c>
      <c r="AO9" s="94" t="s">
        <v>155</v>
      </c>
      <c r="AP9" s="96" t="s">
        <v>154</v>
      </c>
      <c r="AQ9" s="95" t="s">
        <v>153</v>
      </c>
      <c r="AR9" s="97" t="s">
        <v>152</v>
      </c>
      <c r="AS9" s="96" t="s">
        <v>151</v>
      </c>
      <c r="AT9" s="95" t="s">
        <v>150</v>
      </c>
      <c r="AU9" s="94" t="s">
        <v>149</v>
      </c>
      <c r="AV9" s="96" t="s">
        <v>148</v>
      </c>
      <c r="AW9" s="95" t="s">
        <v>147</v>
      </c>
      <c r="AX9" s="94" t="s">
        <v>146</v>
      </c>
      <c r="AY9" s="93" t="s">
        <v>145</v>
      </c>
      <c r="AZ9" s="92" t="s">
        <v>144</v>
      </c>
      <c r="BA9" s="92" t="s">
        <v>143</v>
      </c>
      <c r="BB9" s="91" t="s">
        <v>142</v>
      </c>
    </row>
    <row r="10" spans="1:62" ht="47.45" customHeight="1" thickBot="1" x14ac:dyDescent="0.3">
      <c r="B10" s="90" t="s">
        <v>258</v>
      </c>
      <c r="C10" s="89"/>
      <c r="D10" s="127"/>
      <c r="E10" s="258"/>
      <c r="F10" s="259"/>
      <c r="G10" s="260"/>
      <c r="H10" s="87" t="s">
        <v>140</v>
      </c>
      <c r="I10" s="86"/>
      <c r="J10" s="86"/>
      <c r="K10" s="85"/>
      <c r="L10" s="84"/>
      <c r="M10" s="81"/>
      <c r="N10" s="84"/>
      <c r="O10" s="81"/>
      <c r="P10" s="84"/>
      <c r="Q10" s="81"/>
      <c r="R10" s="84"/>
      <c r="S10" s="81"/>
      <c r="T10" s="84"/>
      <c r="U10" s="81"/>
      <c r="V10" s="84"/>
      <c r="W10" s="81"/>
      <c r="X10" s="84"/>
      <c r="Y10" s="81"/>
      <c r="Z10" s="84"/>
      <c r="AA10" s="83"/>
      <c r="AB10" s="82" t="s">
        <v>139</v>
      </c>
      <c r="AC10" s="81"/>
      <c r="AD10" s="81"/>
      <c r="AE10" s="81"/>
      <c r="AF10" s="80"/>
      <c r="AG10" s="80"/>
      <c r="AH10" s="60"/>
      <c r="AI10" s="59" t="s">
        <v>138</v>
      </c>
      <c r="AJ10" s="78">
        <f t="shared" ref="AJ10:BB10" si="0">SUM(AJ12:AJ23)</f>
        <v>134</v>
      </c>
      <c r="AK10" s="77">
        <f t="shared" si="0"/>
        <v>20</v>
      </c>
      <c r="AL10" s="76">
        <f t="shared" si="0"/>
        <v>0</v>
      </c>
      <c r="AM10" s="78">
        <f t="shared" si="0"/>
        <v>19</v>
      </c>
      <c r="AN10" s="77">
        <f t="shared" si="0"/>
        <v>2</v>
      </c>
      <c r="AO10" s="76">
        <f t="shared" si="0"/>
        <v>0</v>
      </c>
      <c r="AP10" s="78">
        <f t="shared" si="0"/>
        <v>1</v>
      </c>
      <c r="AQ10" s="77">
        <f t="shared" si="0"/>
        <v>0</v>
      </c>
      <c r="AR10" s="76">
        <f t="shared" si="0"/>
        <v>0</v>
      </c>
      <c r="AS10" s="78">
        <f t="shared" si="0"/>
        <v>31</v>
      </c>
      <c r="AT10" s="77">
        <f t="shared" si="0"/>
        <v>4</v>
      </c>
      <c r="AU10" s="76">
        <f t="shared" si="0"/>
        <v>0</v>
      </c>
      <c r="AV10" s="78">
        <f t="shared" si="0"/>
        <v>1</v>
      </c>
      <c r="AW10" s="77">
        <f t="shared" si="0"/>
        <v>0</v>
      </c>
      <c r="AX10" s="76">
        <f t="shared" si="0"/>
        <v>0</v>
      </c>
      <c r="AY10" s="75">
        <f t="shared" si="0"/>
        <v>0</v>
      </c>
      <c r="AZ10" s="74">
        <f t="shared" si="0"/>
        <v>0</v>
      </c>
      <c r="BA10" s="74">
        <f t="shared" si="0"/>
        <v>0</v>
      </c>
      <c r="BB10" s="73">
        <f t="shared" si="0"/>
        <v>0</v>
      </c>
      <c r="BC10" s="72" t="s">
        <v>137</v>
      </c>
      <c r="BF10" s="5">
        <f>SUM(AJ10:AL10)/$BG$5</f>
        <v>51.333333333333336</v>
      </c>
      <c r="BG10" s="5">
        <f>SUM(AM10:AO10,AY10)/$BG$5</f>
        <v>7</v>
      </c>
      <c r="BH10" s="5">
        <f>SUM(AP10:AR10,AZ10)/$BG$5</f>
        <v>0.33333333333333331</v>
      </c>
      <c r="BI10" s="5">
        <f>SUM(AS10:AU10,BA10)/$BG$5</f>
        <v>11.666666666666666</v>
      </c>
      <c r="BJ10" s="5">
        <f>SUM(AV10:AX10,BB10)/$BG$5</f>
        <v>0.33333333333333331</v>
      </c>
    </row>
    <row r="11" spans="1:62" ht="47.45" customHeight="1" thickBot="1" x14ac:dyDescent="0.3">
      <c r="B11" s="71"/>
      <c r="C11" s="70"/>
      <c r="D11" s="69"/>
      <c r="E11" s="68"/>
      <c r="F11" s="68"/>
      <c r="G11" s="67"/>
      <c r="H11" s="66"/>
      <c r="I11" s="64"/>
      <c r="J11" s="64"/>
      <c r="K11" s="65"/>
      <c r="L11" s="64"/>
      <c r="M11" s="62"/>
      <c r="N11" s="64"/>
      <c r="O11" s="62"/>
      <c r="P11" s="64"/>
      <c r="Q11" s="62"/>
      <c r="R11" s="64"/>
      <c r="S11" s="62"/>
      <c r="T11" s="64"/>
      <c r="U11" s="62"/>
      <c r="V11" s="64"/>
      <c r="W11" s="62"/>
      <c r="X11" s="64"/>
      <c r="Y11" s="62"/>
      <c r="Z11" s="64"/>
      <c r="AA11" s="62"/>
      <c r="AB11" s="63"/>
      <c r="AC11" s="62"/>
      <c r="AD11" s="62"/>
      <c r="AE11" s="62"/>
      <c r="AF11" s="61"/>
      <c r="AG11" s="61"/>
      <c r="AH11" s="60"/>
      <c r="AI11" s="59" t="s">
        <v>136</v>
      </c>
      <c r="AJ11" s="58">
        <f t="shared" ref="AJ11:BB11" si="1">AJ10/3</f>
        <v>44.666666666666664</v>
      </c>
      <c r="AK11" s="57">
        <f t="shared" si="1"/>
        <v>6.666666666666667</v>
      </c>
      <c r="AL11" s="56">
        <f t="shared" si="1"/>
        <v>0</v>
      </c>
      <c r="AM11" s="58">
        <f t="shared" si="1"/>
        <v>6.333333333333333</v>
      </c>
      <c r="AN11" s="57">
        <f t="shared" si="1"/>
        <v>0.66666666666666663</v>
      </c>
      <c r="AO11" s="56">
        <f t="shared" si="1"/>
        <v>0</v>
      </c>
      <c r="AP11" s="58">
        <f t="shared" si="1"/>
        <v>0.33333333333333331</v>
      </c>
      <c r="AQ11" s="57">
        <f t="shared" si="1"/>
        <v>0</v>
      </c>
      <c r="AR11" s="56">
        <f t="shared" si="1"/>
        <v>0</v>
      </c>
      <c r="AS11" s="58">
        <f t="shared" si="1"/>
        <v>10.333333333333334</v>
      </c>
      <c r="AT11" s="57">
        <f t="shared" si="1"/>
        <v>1.3333333333333333</v>
      </c>
      <c r="AU11" s="56">
        <f t="shared" si="1"/>
        <v>0</v>
      </c>
      <c r="AV11" s="58">
        <f t="shared" si="1"/>
        <v>0.33333333333333331</v>
      </c>
      <c r="AW11" s="57">
        <f t="shared" si="1"/>
        <v>0</v>
      </c>
      <c r="AX11" s="56">
        <f t="shared" si="1"/>
        <v>0</v>
      </c>
      <c r="AY11" s="55">
        <f t="shared" si="1"/>
        <v>0</v>
      </c>
      <c r="AZ11" s="54">
        <f t="shared" si="1"/>
        <v>0</v>
      </c>
      <c r="BA11" s="54">
        <f t="shared" si="1"/>
        <v>0</v>
      </c>
      <c r="BB11" s="53">
        <f t="shared" si="1"/>
        <v>0</v>
      </c>
      <c r="BC11" s="52" t="s">
        <v>135</v>
      </c>
    </row>
    <row r="12" spans="1:62" ht="28.15" customHeight="1" x14ac:dyDescent="0.4">
      <c r="A12" s="125"/>
      <c r="B12" s="30"/>
      <c r="C12" s="242">
        <v>1</v>
      </c>
      <c r="D12" s="124"/>
      <c r="E12" s="123"/>
      <c r="F12" s="123"/>
      <c r="G12" s="122"/>
      <c r="H12" s="223" t="s">
        <v>183</v>
      </c>
      <c r="I12" s="246">
        <v>109</v>
      </c>
      <c r="J12" s="246">
        <v>31</v>
      </c>
      <c r="K12" s="246">
        <v>8</v>
      </c>
      <c r="L12" s="41" t="s">
        <v>133</v>
      </c>
      <c r="M12" s="40" t="s">
        <v>507</v>
      </c>
      <c r="N12" s="41" t="s">
        <v>131</v>
      </c>
      <c r="O12" s="40" t="s">
        <v>382</v>
      </c>
      <c r="P12" s="41" t="s">
        <v>130</v>
      </c>
      <c r="Q12" s="40" t="s">
        <v>389</v>
      </c>
      <c r="R12" s="41" t="s">
        <v>129</v>
      </c>
      <c r="S12" s="40" t="s">
        <v>1024</v>
      </c>
      <c r="T12" s="41" t="s">
        <v>128</v>
      </c>
      <c r="U12" s="40" t="s">
        <v>389</v>
      </c>
      <c r="V12" s="41" t="s">
        <v>127</v>
      </c>
      <c r="W12" s="40" t="s">
        <v>121</v>
      </c>
      <c r="X12" s="41" t="s">
        <v>126</v>
      </c>
      <c r="Y12" s="40"/>
      <c r="Z12" s="41" t="s">
        <v>125</v>
      </c>
      <c r="AA12" s="40"/>
      <c r="AB12" s="39"/>
      <c r="AC12" s="40"/>
      <c r="AD12" s="39" t="s">
        <v>1466</v>
      </c>
      <c r="AE12" s="38"/>
      <c r="AF12" s="250"/>
      <c r="AG12" s="250"/>
      <c r="AH12" s="37"/>
      <c r="AI12" s="11"/>
      <c r="AJ12" s="310">
        <f>SUMPRODUCT(LEN($M12:$AA15)-LEN(SUBSTITUTE($M12:$AA15,"A", "")))</f>
        <v>54</v>
      </c>
      <c r="AK12" s="239">
        <f>SUMPRODUCT(LEN($AD12:$AD15)-LEN(SUBSTITUTE($AD12:$AD15,"A", "")))</f>
        <v>18</v>
      </c>
      <c r="AL12" s="230">
        <f>SUMPRODUCT(LEN($AC12:$AC15)-LEN(SUBSTITUTE($AC12:$AC15,"A", "")))</f>
        <v>0</v>
      </c>
      <c r="AM12" s="233">
        <f>SUMPRODUCT(LEN($M12:$AA15)-LEN(SUBSTITUTE($M12:$AA15,"S", "")))</f>
        <v>10</v>
      </c>
      <c r="AN12" s="239">
        <f>SUMPRODUCT(LEN($AD12:$AD15)-LEN(SUBSTITUTE($AD12:$AD15,"S", "")))</f>
        <v>2</v>
      </c>
      <c r="AO12" s="230">
        <f>SUMPRODUCT(LEN($AC12:$AC15)-LEN(SUBSTITUTE($AC12:$AC15,"S", "")))</f>
        <v>0</v>
      </c>
      <c r="AP12" s="233">
        <f>SUMPRODUCT(LEN($M12:$AA15)-LEN(SUBSTITUTE($M12:$AA15,"F", "")))</f>
        <v>1</v>
      </c>
      <c r="AQ12" s="239">
        <f>SUMPRODUCT(LEN($AD12:$AD15)-LEN(SUBSTITUTE($AD12:$AD15,"F", "")))</f>
        <v>0</v>
      </c>
      <c r="AR12" s="230">
        <f>SUMPRODUCT(LEN($AC12:$AC15)-LEN(SUBSTITUTE($AC12:$AC15,"F", "")))</f>
        <v>0</v>
      </c>
      <c r="AS12" s="233">
        <f>SUMPRODUCT(LEN($M12:$AA15)-LEN(SUBSTITUTE($M12:$AA15,"G", "")))</f>
        <v>11</v>
      </c>
      <c r="AT12" s="239">
        <f>SUMPRODUCT(LEN($AD12:$AD15)-LEN(SUBSTITUTE($AD12:$AD15,"G", "")))</f>
        <v>4</v>
      </c>
      <c r="AU12" s="230">
        <f>SUMPRODUCT(LEN($AC12:$AC15)-LEN(SUBSTITUTE($AC12:$AC15,"G", "")))</f>
        <v>0</v>
      </c>
      <c r="AV12" s="233">
        <f>SUMPRODUCT(LEN($L12:$AA15)-LEN(SUBSTITUTE($L12:$AA15,"M", "")))</f>
        <v>0</v>
      </c>
      <c r="AW12" s="236">
        <f>SUMPRODUCT(LEN($AD12:$AD15)-LEN(SUBSTITUTE($AD12:$AD15,"M", "")))</f>
        <v>0</v>
      </c>
      <c r="AX12" s="269">
        <f>SUMPRODUCT(LEN($AC12:$AC15)-LEN(SUBSTITUTE($AC12:$AC15,"M", "")))</f>
        <v>0</v>
      </c>
      <c r="AY12" s="291">
        <f>SUMPRODUCT(LEN($AE12:$AE15)-LEN(SUBSTITUTE($AE12:$AE15,"S", "")))</f>
        <v>0</v>
      </c>
      <c r="AZ12" s="227">
        <f>SUMPRODUCT(LEN($AE12:$AE15)-LEN(SUBSTITUTE($AE12:$AE15,"F", "")))</f>
        <v>0</v>
      </c>
      <c r="BA12" s="227">
        <f>SUMPRODUCT(LEN($AE12:$AE15)-LEN(SUBSTITUTE($AE12:$AE15,"G", "")))</f>
        <v>0</v>
      </c>
      <c r="BB12" s="294">
        <f>SUMPRODUCT(LEN($AE12:$AE15)-LEN(SUBSTITUTE($AE12:$AE15,"M", "")))</f>
        <v>0</v>
      </c>
    </row>
    <row r="13" spans="1:62" ht="28.15" customHeight="1" thickBot="1" x14ac:dyDescent="0.25">
      <c r="B13" s="30"/>
      <c r="C13" s="243"/>
      <c r="D13" s="36"/>
      <c r="E13" s="111"/>
      <c r="F13" s="111"/>
      <c r="G13" s="110"/>
      <c r="H13" s="224"/>
      <c r="I13" s="247"/>
      <c r="J13" s="247"/>
      <c r="K13" s="247"/>
      <c r="L13" s="33" t="s">
        <v>123</v>
      </c>
      <c r="M13" s="32" t="s">
        <v>613</v>
      </c>
      <c r="N13" s="33" t="s">
        <v>122</v>
      </c>
      <c r="O13" s="32" t="s">
        <v>611</v>
      </c>
      <c r="P13" s="33" t="s">
        <v>120</v>
      </c>
      <c r="Q13" s="32" t="s">
        <v>649</v>
      </c>
      <c r="R13" s="33" t="s">
        <v>119</v>
      </c>
      <c r="S13" s="32" t="s">
        <v>444</v>
      </c>
      <c r="T13" s="33" t="s">
        <v>118</v>
      </c>
      <c r="U13" s="32" t="s">
        <v>175</v>
      </c>
      <c r="V13" s="33" t="s">
        <v>117</v>
      </c>
      <c r="W13" s="32" t="s">
        <v>121</v>
      </c>
      <c r="X13" s="33" t="s">
        <v>116</v>
      </c>
      <c r="Y13" s="32"/>
      <c r="Z13" s="33" t="s">
        <v>115</v>
      </c>
      <c r="AA13" s="32"/>
      <c r="AB13" s="31"/>
      <c r="AC13" s="32"/>
      <c r="AD13" s="31" t="s">
        <v>773</v>
      </c>
      <c r="AE13" s="23"/>
      <c r="AF13" s="251"/>
      <c r="AG13" s="251"/>
      <c r="AH13" s="22"/>
      <c r="AI13" s="11"/>
      <c r="AJ13" s="311"/>
      <c r="AK13" s="267"/>
      <c r="AL13" s="263"/>
      <c r="AM13" s="265"/>
      <c r="AN13" s="267"/>
      <c r="AO13" s="263"/>
      <c r="AP13" s="265"/>
      <c r="AQ13" s="267"/>
      <c r="AR13" s="263"/>
      <c r="AS13" s="265"/>
      <c r="AT13" s="267"/>
      <c r="AU13" s="263"/>
      <c r="AV13" s="265"/>
      <c r="AW13" s="275"/>
      <c r="AX13" s="270"/>
      <c r="AY13" s="292"/>
      <c r="AZ13" s="228"/>
      <c r="BA13" s="228"/>
      <c r="BB13" s="295"/>
    </row>
    <row r="14" spans="1:62" ht="28.15" customHeight="1" x14ac:dyDescent="0.2">
      <c r="B14" s="30"/>
      <c r="C14" s="244"/>
      <c r="D14" s="29"/>
      <c r="E14" s="109"/>
      <c r="F14" s="109"/>
      <c r="G14" s="108"/>
      <c r="H14" s="225">
        <v>223</v>
      </c>
      <c r="I14" s="248"/>
      <c r="J14" s="248"/>
      <c r="K14" s="248"/>
      <c r="L14" s="26" t="s">
        <v>114</v>
      </c>
      <c r="M14" s="25" t="s">
        <v>382</v>
      </c>
      <c r="N14" s="26" t="s">
        <v>112</v>
      </c>
      <c r="O14" s="25" t="s">
        <v>452</v>
      </c>
      <c r="P14" s="26" t="s">
        <v>111</v>
      </c>
      <c r="Q14" s="25" t="s">
        <v>773</v>
      </c>
      <c r="R14" s="26" t="s">
        <v>110</v>
      </c>
      <c r="S14" s="25" t="s">
        <v>411</v>
      </c>
      <c r="T14" s="26" t="s">
        <v>109</v>
      </c>
      <c r="U14" s="25" t="s">
        <v>113</v>
      </c>
      <c r="V14" s="26" t="s">
        <v>108</v>
      </c>
      <c r="W14" s="25" t="s">
        <v>121</v>
      </c>
      <c r="X14" s="26" t="s">
        <v>107</v>
      </c>
      <c r="Y14" s="25"/>
      <c r="Z14" s="26" t="s">
        <v>106</v>
      </c>
      <c r="AA14" s="25"/>
      <c r="AB14" s="24"/>
      <c r="AC14" s="25"/>
      <c r="AD14" s="24"/>
      <c r="AE14" s="23"/>
      <c r="AF14" s="251"/>
      <c r="AG14" s="251"/>
      <c r="AH14" s="22"/>
      <c r="AI14" s="11"/>
      <c r="AJ14" s="311"/>
      <c r="AK14" s="267"/>
      <c r="AL14" s="263"/>
      <c r="AM14" s="265"/>
      <c r="AN14" s="267"/>
      <c r="AO14" s="263"/>
      <c r="AP14" s="265"/>
      <c r="AQ14" s="267"/>
      <c r="AR14" s="263"/>
      <c r="AS14" s="265"/>
      <c r="AT14" s="267"/>
      <c r="AU14" s="263"/>
      <c r="AV14" s="265"/>
      <c r="AW14" s="275"/>
      <c r="AX14" s="270"/>
      <c r="AY14" s="292"/>
      <c r="AZ14" s="228"/>
      <c r="BA14" s="228"/>
      <c r="BB14" s="295"/>
    </row>
    <row r="15" spans="1:62" ht="28.15" customHeight="1" thickBot="1" x14ac:dyDescent="0.25">
      <c r="B15" s="30"/>
      <c r="C15" s="253"/>
      <c r="D15" s="51"/>
      <c r="E15" s="115"/>
      <c r="F15" s="115"/>
      <c r="G15" s="114"/>
      <c r="H15" s="226"/>
      <c r="I15" s="254"/>
      <c r="J15" s="254"/>
      <c r="K15" s="254"/>
      <c r="L15" s="48" t="s">
        <v>105</v>
      </c>
      <c r="M15" s="47" t="s">
        <v>186</v>
      </c>
      <c r="N15" s="48" t="s">
        <v>103</v>
      </c>
      <c r="O15" s="47" t="s">
        <v>382</v>
      </c>
      <c r="P15" s="48" t="s">
        <v>102</v>
      </c>
      <c r="Q15" s="47" t="s">
        <v>399</v>
      </c>
      <c r="R15" s="48" t="s">
        <v>101</v>
      </c>
      <c r="S15" s="47" t="s">
        <v>377</v>
      </c>
      <c r="T15" s="48">
        <v>20</v>
      </c>
      <c r="U15" s="47" t="s">
        <v>175</v>
      </c>
      <c r="V15" s="48" t="s">
        <v>100</v>
      </c>
      <c r="W15" s="47"/>
      <c r="X15" s="48" t="s">
        <v>99</v>
      </c>
      <c r="Y15" s="47"/>
      <c r="Z15" s="48" t="s">
        <v>98</v>
      </c>
      <c r="AA15" s="47"/>
      <c r="AB15" s="16"/>
      <c r="AC15" s="47"/>
      <c r="AD15" s="16"/>
      <c r="AE15" s="46"/>
      <c r="AF15" s="255"/>
      <c r="AG15" s="255"/>
      <c r="AH15" s="45"/>
      <c r="AI15" s="11"/>
      <c r="AJ15" s="312"/>
      <c r="AK15" s="268"/>
      <c r="AL15" s="264"/>
      <c r="AM15" s="266"/>
      <c r="AN15" s="268"/>
      <c r="AO15" s="264"/>
      <c r="AP15" s="266"/>
      <c r="AQ15" s="268"/>
      <c r="AR15" s="264"/>
      <c r="AS15" s="266"/>
      <c r="AT15" s="268"/>
      <c r="AU15" s="264"/>
      <c r="AV15" s="266"/>
      <c r="AW15" s="276"/>
      <c r="AX15" s="271"/>
      <c r="AY15" s="293"/>
      <c r="AZ15" s="229"/>
      <c r="BA15" s="229"/>
      <c r="BB15" s="296"/>
    </row>
    <row r="16" spans="1:62" ht="28.15" customHeight="1" x14ac:dyDescent="0.2">
      <c r="B16" s="30"/>
      <c r="C16" s="242">
        <v>2</v>
      </c>
      <c r="D16" s="44"/>
      <c r="E16" s="113"/>
      <c r="F16" s="113"/>
      <c r="G16" s="112"/>
      <c r="H16" s="223"/>
      <c r="I16" s="246">
        <v>85</v>
      </c>
      <c r="J16" s="246">
        <v>30</v>
      </c>
      <c r="K16" s="246">
        <v>7</v>
      </c>
      <c r="L16" s="41" t="s">
        <v>133</v>
      </c>
      <c r="M16" s="40" t="s">
        <v>1315</v>
      </c>
      <c r="N16" s="41" t="s">
        <v>131</v>
      </c>
      <c r="O16" s="40" t="s">
        <v>377</v>
      </c>
      <c r="P16" s="41" t="s">
        <v>130</v>
      </c>
      <c r="Q16" s="40" t="s">
        <v>377</v>
      </c>
      <c r="R16" s="41" t="s">
        <v>129</v>
      </c>
      <c r="S16" s="40" t="s">
        <v>389</v>
      </c>
      <c r="T16" s="41" t="s">
        <v>128</v>
      </c>
      <c r="U16" s="40" t="s">
        <v>132</v>
      </c>
      <c r="V16" s="41" t="s">
        <v>127</v>
      </c>
      <c r="W16" s="40" t="s">
        <v>121</v>
      </c>
      <c r="X16" s="41" t="s">
        <v>126</v>
      </c>
      <c r="Y16" s="40"/>
      <c r="Z16" s="41" t="s">
        <v>125</v>
      </c>
      <c r="AA16" s="40"/>
      <c r="AB16" s="39"/>
      <c r="AC16" s="40"/>
      <c r="AD16" s="39"/>
      <c r="AE16" s="38"/>
      <c r="AF16" s="250"/>
      <c r="AG16" s="250"/>
      <c r="AH16" s="120"/>
      <c r="AI16" s="11"/>
      <c r="AJ16" s="310">
        <f>SUMPRODUCT(LEN($M16:$AA19)-LEN(SUBSTITUTE($M16:$AA19,"A", "")))</f>
        <v>51</v>
      </c>
      <c r="AK16" s="239">
        <f>SUMPRODUCT(LEN($AD16:$AD19)-LEN(SUBSTITUTE($AD16:$AD19,"A", "")))</f>
        <v>0</v>
      </c>
      <c r="AL16" s="230">
        <f>SUMPRODUCT(LEN($AC16:$AC19)-LEN(SUBSTITUTE($AC16:$AC19,"A", "")))</f>
        <v>0</v>
      </c>
      <c r="AM16" s="233">
        <f>SUMPRODUCT(LEN($M16:$AA19)-LEN(SUBSTITUTE($M16:$AA19,"S", "")))</f>
        <v>6</v>
      </c>
      <c r="AN16" s="239">
        <f>SUMPRODUCT(LEN($AD16:$AD19)-LEN(SUBSTITUTE($AD16:$AD19,"S", "")))</f>
        <v>0</v>
      </c>
      <c r="AO16" s="230">
        <f>SUMPRODUCT(LEN($AC16:$AC19)-LEN(SUBSTITUTE($AC16:$AC19,"S", "")))</f>
        <v>0</v>
      </c>
      <c r="AP16" s="233">
        <f>SUMPRODUCT(LEN($M16:$AA19)-LEN(SUBSTITUTE($M16:$AA19,"F", "")))</f>
        <v>0</v>
      </c>
      <c r="AQ16" s="239">
        <f>SUMPRODUCT(LEN($AD16:$AD19)-LEN(SUBSTITUTE($AD16:$AD19,"F", "")))</f>
        <v>0</v>
      </c>
      <c r="AR16" s="230">
        <f>SUMPRODUCT(LEN($AC16:$AC19)-LEN(SUBSTITUTE($AC16:$AC19,"F", "")))</f>
        <v>0</v>
      </c>
      <c r="AS16" s="233">
        <f>SUMPRODUCT(LEN($M16:$AA19)-LEN(SUBSTITUTE($M16:$AA19,"G", "")))</f>
        <v>9</v>
      </c>
      <c r="AT16" s="239">
        <f>SUMPRODUCT(LEN($AD16:$AD19)-LEN(SUBSTITUTE($AD16:$AD19,"G", "")))</f>
        <v>0</v>
      </c>
      <c r="AU16" s="230">
        <f>SUMPRODUCT(LEN($AC16:$AC19)-LEN(SUBSTITUTE($AC16:$AC19,"G", "")))</f>
        <v>0</v>
      </c>
      <c r="AV16" s="233">
        <f>SUMPRODUCT(LEN($L16:$AA19)-LEN(SUBSTITUTE($L16:$AA19,"M", "")))</f>
        <v>1</v>
      </c>
      <c r="AW16" s="236">
        <f>SUMPRODUCT(LEN($AD16:$AD19)-LEN(SUBSTITUTE($AD16:$AD19,"M", "")))</f>
        <v>0</v>
      </c>
      <c r="AX16" s="269">
        <f>SUMPRODUCT(LEN($AC16:$AC19)-LEN(SUBSTITUTE($AC16:$AC19,"M", "")))</f>
        <v>0</v>
      </c>
      <c r="AY16" s="291">
        <f>SUMPRODUCT(LEN($AE16:$AE19)-LEN(SUBSTITUTE($AE16:$AE19,"S", "")))</f>
        <v>0</v>
      </c>
      <c r="AZ16" s="227">
        <f>SUMPRODUCT(LEN($AE16:$AE19)-LEN(SUBSTITUTE($AE16:$AE19,"F", "")))</f>
        <v>0</v>
      </c>
      <c r="BA16" s="227">
        <f>SUMPRODUCT(LEN($AE16:$AE19)-LEN(SUBSTITUTE($AE16:$AE19,"G", "")))</f>
        <v>0</v>
      </c>
      <c r="BB16" s="294">
        <f>SUMPRODUCT(LEN($AE16:$AE19)-LEN(SUBSTITUTE($AE16:$AE19,"M", "")))</f>
        <v>0</v>
      </c>
    </row>
    <row r="17" spans="2:62" ht="28.15" customHeight="1" thickBot="1" x14ac:dyDescent="0.25">
      <c r="B17" s="30"/>
      <c r="C17" s="243"/>
      <c r="D17" s="36"/>
      <c r="E17" s="111"/>
      <c r="F17" s="111"/>
      <c r="G17" s="110"/>
      <c r="H17" s="224"/>
      <c r="I17" s="247"/>
      <c r="J17" s="247"/>
      <c r="K17" s="247"/>
      <c r="L17" s="33" t="s">
        <v>123</v>
      </c>
      <c r="M17" s="32" t="s">
        <v>132</v>
      </c>
      <c r="N17" s="33" t="s">
        <v>122</v>
      </c>
      <c r="O17" s="32" t="s">
        <v>377</v>
      </c>
      <c r="P17" s="33" t="s">
        <v>120</v>
      </c>
      <c r="Q17" s="32" t="s">
        <v>484</v>
      </c>
      <c r="R17" s="33" t="s">
        <v>119</v>
      </c>
      <c r="S17" s="32" t="s">
        <v>132</v>
      </c>
      <c r="T17" s="33" t="s">
        <v>118</v>
      </c>
      <c r="U17" s="32" t="s">
        <v>104</v>
      </c>
      <c r="V17" s="33" t="s">
        <v>117</v>
      </c>
      <c r="W17" s="32" t="s">
        <v>121</v>
      </c>
      <c r="X17" s="33" t="s">
        <v>116</v>
      </c>
      <c r="Y17" s="32"/>
      <c r="Z17" s="33" t="s">
        <v>115</v>
      </c>
      <c r="AA17" s="32"/>
      <c r="AB17" s="31"/>
      <c r="AC17" s="32"/>
      <c r="AD17" s="31"/>
      <c r="AE17" s="23"/>
      <c r="AF17" s="251"/>
      <c r="AG17" s="251"/>
      <c r="AH17" s="119"/>
      <c r="AI17" s="11"/>
      <c r="AJ17" s="311"/>
      <c r="AK17" s="267"/>
      <c r="AL17" s="263"/>
      <c r="AM17" s="265"/>
      <c r="AN17" s="267"/>
      <c r="AO17" s="263"/>
      <c r="AP17" s="265"/>
      <c r="AQ17" s="267"/>
      <c r="AR17" s="263"/>
      <c r="AS17" s="265"/>
      <c r="AT17" s="267"/>
      <c r="AU17" s="263"/>
      <c r="AV17" s="265"/>
      <c r="AW17" s="275"/>
      <c r="AX17" s="270"/>
      <c r="AY17" s="292"/>
      <c r="AZ17" s="228"/>
      <c r="BA17" s="228"/>
      <c r="BB17" s="295"/>
    </row>
    <row r="18" spans="2:62" ht="28.15" customHeight="1" x14ac:dyDescent="0.2">
      <c r="B18" s="30"/>
      <c r="C18" s="244"/>
      <c r="D18" s="29"/>
      <c r="E18" s="109"/>
      <c r="F18" s="109"/>
      <c r="G18" s="108"/>
      <c r="H18" s="225"/>
      <c r="I18" s="248"/>
      <c r="J18" s="248"/>
      <c r="K18" s="248"/>
      <c r="L18" s="26" t="s">
        <v>114</v>
      </c>
      <c r="M18" s="25" t="s">
        <v>707</v>
      </c>
      <c r="N18" s="26" t="s">
        <v>112</v>
      </c>
      <c r="O18" s="25" t="s">
        <v>452</v>
      </c>
      <c r="P18" s="26" t="s">
        <v>111</v>
      </c>
      <c r="Q18" s="25" t="s">
        <v>610</v>
      </c>
      <c r="R18" s="26" t="s">
        <v>110</v>
      </c>
      <c r="S18" s="25" t="s">
        <v>382</v>
      </c>
      <c r="T18" s="26" t="s">
        <v>109</v>
      </c>
      <c r="U18" s="25" t="s">
        <v>124</v>
      </c>
      <c r="V18" s="26" t="s">
        <v>108</v>
      </c>
      <c r="W18" s="25" t="s">
        <v>121</v>
      </c>
      <c r="X18" s="26" t="s">
        <v>107</v>
      </c>
      <c r="Y18" s="25"/>
      <c r="Z18" s="26" t="s">
        <v>106</v>
      </c>
      <c r="AA18" s="25"/>
      <c r="AB18" s="24"/>
      <c r="AC18" s="25"/>
      <c r="AD18" s="24"/>
      <c r="AE18" s="23"/>
      <c r="AF18" s="251"/>
      <c r="AG18" s="251"/>
      <c r="AH18" s="119"/>
      <c r="AI18" s="11"/>
      <c r="AJ18" s="311"/>
      <c r="AK18" s="267"/>
      <c r="AL18" s="263"/>
      <c r="AM18" s="265"/>
      <c r="AN18" s="267"/>
      <c r="AO18" s="263"/>
      <c r="AP18" s="265"/>
      <c r="AQ18" s="267"/>
      <c r="AR18" s="263"/>
      <c r="AS18" s="265"/>
      <c r="AT18" s="267"/>
      <c r="AU18" s="263"/>
      <c r="AV18" s="265"/>
      <c r="AW18" s="275"/>
      <c r="AX18" s="270"/>
      <c r="AY18" s="292"/>
      <c r="AZ18" s="228"/>
      <c r="BA18" s="228"/>
      <c r="BB18" s="295"/>
    </row>
    <row r="19" spans="2:62" ht="28.15" customHeight="1" thickBot="1" x14ac:dyDescent="0.25">
      <c r="B19" s="30"/>
      <c r="C19" s="253"/>
      <c r="D19" s="51"/>
      <c r="E19" s="115"/>
      <c r="F19" s="115"/>
      <c r="G19" s="114"/>
      <c r="H19" s="226"/>
      <c r="I19" s="254"/>
      <c r="J19" s="254"/>
      <c r="K19" s="254"/>
      <c r="L19" s="48" t="s">
        <v>105</v>
      </c>
      <c r="M19" s="47" t="s">
        <v>417</v>
      </c>
      <c r="N19" s="48" t="s">
        <v>103</v>
      </c>
      <c r="O19" s="47" t="s">
        <v>377</v>
      </c>
      <c r="P19" s="48" t="s">
        <v>102</v>
      </c>
      <c r="Q19" s="47" t="s">
        <v>399</v>
      </c>
      <c r="R19" s="48" t="s">
        <v>101</v>
      </c>
      <c r="S19" s="47" t="s">
        <v>132</v>
      </c>
      <c r="T19" s="48">
        <v>20</v>
      </c>
      <c r="U19" s="47" t="s">
        <v>124</v>
      </c>
      <c r="V19" s="48" t="s">
        <v>100</v>
      </c>
      <c r="W19" s="47"/>
      <c r="X19" s="48" t="s">
        <v>99</v>
      </c>
      <c r="Y19" s="47"/>
      <c r="Z19" s="48" t="s">
        <v>98</v>
      </c>
      <c r="AA19" s="47"/>
      <c r="AB19" s="16"/>
      <c r="AC19" s="47"/>
      <c r="AD19" s="16"/>
      <c r="AE19" s="46"/>
      <c r="AF19" s="255"/>
      <c r="AG19" s="255"/>
      <c r="AH19" s="121"/>
      <c r="AI19" s="11"/>
      <c r="AJ19" s="312"/>
      <c r="AK19" s="268"/>
      <c r="AL19" s="264"/>
      <c r="AM19" s="266"/>
      <c r="AN19" s="268"/>
      <c r="AO19" s="264"/>
      <c r="AP19" s="266"/>
      <c r="AQ19" s="268"/>
      <c r="AR19" s="264"/>
      <c r="AS19" s="266"/>
      <c r="AT19" s="268"/>
      <c r="AU19" s="264"/>
      <c r="AV19" s="266"/>
      <c r="AW19" s="276"/>
      <c r="AX19" s="271"/>
      <c r="AY19" s="293"/>
      <c r="AZ19" s="229"/>
      <c r="BA19" s="229"/>
      <c r="BB19" s="296"/>
    </row>
    <row r="20" spans="2:62" ht="28.15" customHeight="1" x14ac:dyDescent="0.2">
      <c r="B20" s="30"/>
      <c r="C20" s="242">
        <v>3</v>
      </c>
      <c r="D20" s="44"/>
      <c r="E20" s="113"/>
      <c r="F20" s="113"/>
      <c r="G20" s="112"/>
      <c r="H20" s="223"/>
      <c r="I20" s="246">
        <v>73</v>
      </c>
      <c r="J20" s="246">
        <v>26</v>
      </c>
      <c r="K20" s="246">
        <v>6</v>
      </c>
      <c r="L20" s="41" t="s">
        <v>133</v>
      </c>
      <c r="M20" s="40" t="s">
        <v>1138</v>
      </c>
      <c r="N20" s="41" t="s">
        <v>131</v>
      </c>
      <c r="O20" s="40" t="s">
        <v>104</v>
      </c>
      <c r="P20" s="41" t="s">
        <v>130</v>
      </c>
      <c r="Q20" s="40" t="s">
        <v>389</v>
      </c>
      <c r="R20" s="41" t="s">
        <v>129</v>
      </c>
      <c r="S20" s="40" t="s">
        <v>389</v>
      </c>
      <c r="T20" s="41" t="s">
        <v>128</v>
      </c>
      <c r="U20" s="40" t="s">
        <v>132</v>
      </c>
      <c r="V20" s="41" t="s">
        <v>127</v>
      </c>
      <c r="W20" s="40"/>
      <c r="X20" s="41" t="s">
        <v>126</v>
      </c>
      <c r="Y20" s="40"/>
      <c r="Z20" s="41" t="s">
        <v>125</v>
      </c>
      <c r="AA20" s="40"/>
      <c r="AB20" s="39"/>
      <c r="AC20" s="40"/>
      <c r="AD20" s="39" t="s">
        <v>132</v>
      </c>
      <c r="AE20" s="38"/>
      <c r="AF20" s="250"/>
      <c r="AG20" s="250"/>
      <c r="AH20" s="120"/>
      <c r="AI20" s="11"/>
      <c r="AJ20" s="310">
        <f>SUMPRODUCT(LEN($M20:$AA23)-LEN(SUBSTITUTE($M20:$AA23,"A", "")))</f>
        <v>29</v>
      </c>
      <c r="AK20" s="239">
        <f>SUMPRODUCT(LEN($AD20:$AD23)-LEN(SUBSTITUTE($AD20:$AD23,"A", "")))</f>
        <v>2</v>
      </c>
      <c r="AL20" s="230">
        <f>SUMPRODUCT(LEN($AC20:$AC23)-LEN(SUBSTITUTE($AC20:$AC23,"A", "")))</f>
        <v>0</v>
      </c>
      <c r="AM20" s="233">
        <f>SUMPRODUCT(LEN($M20:$AA23)-LEN(SUBSTITUTE($M20:$AA23,"S", "")))</f>
        <v>3</v>
      </c>
      <c r="AN20" s="239">
        <f>SUMPRODUCT(LEN($AD20:$AD23)-LEN(SUBSTITUTE($AD20:$AD23,"S", "")))</f>
        <v>0</v>
      </c>
      <c r="AO20" s="230">
        <f>SUMPRODUCT(LEN($AC20:$AC23)-LEN(SUBSTITUTE($AC20:$AC23,"S", "")))</f>
        <v>0</v>
      </c>
      <c r="AP20" s="233">
        <f>SUMPRODUCT(LEN($M20:$AA23)-LEN(SUBSTITUTE($M20:$AA23,"F", "")))</f>
        <v>0</v>
      </c>
      <c r="AQ20" s="239">
        <f>SUMPRODUCT(LEN($AD20:$AD23)-LEN(SUBSTITUTE($AD20:$AD23,"F", "")))</f>
        <v>0</v>
      </c>
      <c r="AR20" s="230">
        <f>SUMPRODUCT(LEN($AC20:$AC23)-LEN(SUBSTITUTE($AC20:$AC23,"F", "")))</f>
        <v>0</v>
      </c>
      <c r="AS20" s="233">
        <f>SUMPRODUCT(LEN($M20:$AA23)-LEN(SUBSTITUTE($M20:$AA23,"G", "")))</f>
        <v>11</v>
      </c>
      <c r="AT20" s="239">
        <f>SUMPRODUCT(LEN($AD20:$AD23)-LEN(SUBSTITUTE($AD20:$AD23,"G", "")))</f>
        <v>0</v>
      </c>
      <c r="AU20" s="230">
        <f>SUMPRODUCT(LEN($AC20:$AC23)-LEN(SUBSTITUTE($AC20:$AC23,"G", "")))</f>
        <v>0</v>
      </c>
      <c r="AV20" s="233">
        <f>SUMPRODUCT(LEN($L20:$AA23)-LEN(SUBSTITUTE($L20:$AA23,"M", "")))</f>
        <v>0</v>
      </c>
      <c r="AW20" s="236">
        <f>SUMPRODUCT(LEN($AD20:$AD23)-LEN(SUBSTITUTE($AD20:$AD23,"M", "")))</f>
        <v>0</v>
      </c>
      <c r="AX20" s="269">
        <f>SUMPRODUCT(LEN($AC20:$AC23)-LEN(SUBSTITUTE($AC20:$AC23,"M", "")))</f>
        <v>0</v>
      </c>
      <c r="AY20" s="291">
        <f>SUMPRODUCT(LEN($AE20:$AE23)-LEN(SUBSTITUTE($AE20:$AE23,"S", "")))</f>
        <v>0</v>
      </c>
      <c r="AZ20" s="227">
        <f>SUMPRODUCT(LEN($AE20:$AE23)-LEN(SUBSTITUTE($AE20:$AE23,"F", "")))</f>
        <v>0</v>
      </c>
      <c r="BA20" s="227">
        <f>SUMPRODUCT(LEN($AE20:$AE23)-LEN(SUBSTITUTE($AE20:$AE23,"G", "")))</f>
        <v>0</v>
      </c>
      <c r="BB20" s="294">
        <f>SUMPRODUCT(LEN($AE20:$AE23)-LEN(SUBSTITUTE($AE20:$AE23,"M", "")))</f>
        <v>0</v>
      </c>
    </row>
    <row r="21" spans="2:62" ht="28.15" customHeight="1" thickBot="1" x14ac:dyDescent="0.25">
      <c r="B21" s="30"/>
      <c r="C21" s="243"/>
      <c r="D21" s="36"/>
      <c r="E21" s="111"/>
      <c r="F21" s="111"/>
      <c r="G21" s="110"/>
      <c r="H21" s="224"/>
      <c r="I21" s="247"/>
      <c r="J21" s="247"/>
      <c r="K21" s="247"/>
      <c r="L21" s="33" t="s">
        <v>123</v>
      </c>
      <c r="M21" s="32" t="s">
        <v>132</v>
      </c>
      <c r="N21" s="33" t="s">
        <v>122</v>
      </c>
      <c r="O21" s="32" t="s">
        <v>399</v>
      </c>
      <c r="P21" s="33" t="s">
        <v>120</v>
      </c>
      <c r="Q21" s="32" t="s">
        <v>389</v>
      </c>
      <c r="R21" s="33" t="s">
        <v>119</v>
      </c>
      <c r="S21" s="32" t="s">
        <v>389</v>
      </c>
      <c r="T21" s="33" t="s">
        <v>118</v>
      </c>
      <c r="U21" s="32" t="s">
        <v>104</v>
      </c>
      <c r="V21" s="33" t="s">
        <v>117</v>
      </c>
      <c r="W21" s="32"/>
      <c r="X21" s="33" t="s">
        <v>116</v>
      </c>
      <c r="Y21" s="32"/>
      <c r="Z21" s="33" t="s">
        <v>115</v>
      </c>
      <c r="AA21" s="32"/>
      <c r="AB21" s="31"/>
      <c r="AC21" s="32"/>
      <c r="AD21" s="31"/>
      <c r="AE21" s="23"/>
      <c r="AF21" s="251"/>
      <c r="AG21" s="251"/>
      <c r="AH21" s="119"/>
      <c r="AI21" s="11"/>
      <c r="AJ21" s="311"/>
      <c r="AK21" s="267"/>
      <c r="AL21" s="263"/>
      <c r="AM21" s="265"/>
      <c r="AN21" s="267"/>
      <c r="AO21" s="263"/>
      <c r="AP21" s="265"/>
      <c r="AQ21" s="267"/>
      <c r="AR21" s="263"/>
      <c r="AS21" s="265"/>
      <c r="AT21" s="267"/>
      <c r="AU21" s="263"/>
      <c r="AV21" s="265"/>
      <c r="AW21" s="275"/>
      <c r="AX21" s="270"/>
      <c r="AY21" s="292"/>
      <c r="AZ21" s="228"/>
      <c r="BA21" s="228"/>
      <c r="BB21" s="295"/>
    </row>
    <row r="22" spans="2:62" ht="28.15" customHeight="1" x14ac:dyDescent="0.2">
      <c r="B22" s="30"/>
      <c r="C22" s="244"/>
      <c r="D22" s="29"/>
      <c r="E22" s="109"/>
      <c r="F22" s="109"/>
      <c r="G22" s="108"/>
      <c r="H22" s="225"/>
      <c r="I22" s="248"/>
      <c r="J22" s="248"/>
      <c r="K22" s="248"/>
      <c r="L22" s="26" t="s">
        <v>114</v>
      </c>
      <c r="M22" s="25" t="s">
        <v>132</v>
      </c>
      <c r="N22" s="26" t="s">
        <v>112</v>
      </c>
      <c r="O22" s="25" t="s">
        <v>414</v>
      </c>
      <c r="P22" s="26" t="s">
        <v>111</v>
      </c>
      <c r="Q22" s="25" t="s">
        <v>399</v>
      </c>
      <c r="R22" s="26" t="s">
        <v>110</v>
      </c>
      <c r="S22" s="25" t="s">
        <v>132</v>
      </c>
      <c r="T22" s="26" t="s">
        <v>109</v>
      </c>
      <c r="U22" s="25" t="s">
        <v>121</v>
      </c>
      <c r="V22" s="26" t="s">
        <v>108</v>
      </c>
      <c r="W22" s="25"/>
      <c r="X22" s="26" t="s">
        <v>107</v>
      </c>
      <c r="Y22" s="25"/>
      <c r="Z22" s="26" t="s">
        <v>106</v>
      </c>
      <c r="AA22" s="25"/>
      <c r="AB22" s="24"/>
      <c r="AC22" s="25"/>
      <c r="AD22" s="24"/>
      <c r="AE22" s="23"/>
      <c r="AF22" s="251"/>
      <c r="AG22" s="251"/>
      <c r="AH22" s="119"/>
      <c r="AI22" s="11"/>
      <c r="AJ22" s="311"/>
      <c r="AK22" s="267"/>
      <c r="AL22" s="263"/>
      <c r="AM22" s="265"/>
      <c r="AN22" s="267"/>
      <c r="AO22" s="263"/>
      <c r="AP22" s="265"/>
      <c r="AQ22" s="267"/>
      <c r="AR22" s="263"/>
      <c r="AS22" s="265"/>
      <c r="AT22" s="267"/>
      <c r="AU22" s="263"/>
      <c r="AV22" s="265"/>
      <c r="AW22" s="275"/>
      <c r="AX22" s="270"/>
      <c r="AY22" s="292"/>
      <c r="AZ22" s="228"/>
      <c r="BA22" s="228"/>
      <c r="BB22" s="295"/>
    </row>
    <row r="23" spans="2:62" ht="28.15" customHeight="1" thickBot="1" x14ac:dyDescent="0.25">
      <c r="B23" s="21"/>
      <c r="C23" s="245"/>
      <c r="D23" s="20"/>
      <c r="E23" s="19"/>
      <c r="F23" s="19"/>
      <c r="G23" s="18"/>
      <c r="H23" s="226"/>
      <c r="I23" s="249"/>
      <c r="J23" s="249"/>
      <c r="K23" s="249"/>
      <c r="L23" s="17" t="s">
        <v>105</v>
      </c>
      <c r="M23" s="15" t="s">
        <v>186</v>
      </c>
      <c r="N23" s="17" t="s">
        <v>103</v>
      </c>
      <c r="O23" s="15" t="s">
        <v>527</v>
      </c>
      <c r="P23" s="17" t="s">
        <v>102</v>
      </c>
      <c r="Q23" s="15" t="s">
        <v>132</v>
      </c>
      <c r="R23" s="17" t="s">
        <v>101</v>
      </c>
      <c r="S23" s="15" t="s">
        <v>187</v>
      </c>
      <c r="T23" s="17">
        <v>20</v>
      </c>
      <c r="U23" s="15" t="s">
        <v>121</v>
      </c>
      <c r="V23" s="17" t="s">
        <v>100</v>
      </c>
      <c r="W23" s="15"/>
      <c r="X23" s="17" t="s">
        <v>99</v>
      </c>
      <c r="Y23" s="15"/>
      <c r="Z23" s="17" t="s">
        <v>98</v>
      </c>
      <c r="AA23" s="15"/>
      <c r="AB23" s="16"/>
      <c r="AC23" s="15"/>
      <c r="AD23" s="14"/>
      <c r="AE23" s="13"/>
      <c r="AF23" s="252"/>
      <c r="AG23" s="252"/>
      <c r="AH23" s="118"/>
      <c r="AI23" s="11"/>
      <c r="AJ23" s="312"/>
      <c r="AK23" s="268"/>
      <c r="AL23" s="264"/>
      <c r="AM23" s="266"/>
      <c r="AN23" s="268"/>
      <c r="AO23" s="264"/>
      <c r="AP23" s="266"/>
      <c r="AQ23" s="268"/>
      <c r="AR23" s="264"/>
      <c r="AS23" s="266"/>
      <c r="AT23" s="268"/>
      <c r="AU23" s="264"/>
      <c r="AV23" s="266"/>
      <c r="AW23" s="276"/>
      <c r="AX23" s="271"/>
      <c r="AY23" s="293"/>
      <c r="AZ23" s="229"/>
      <c r="BA23" s="229"/>
      <c r="BB23" s="296"/>
    </row>
    <row r="24" spans="2:62" ht="85.9" customHeight="1" thickTop="1" thickBot="1" x14ac:dyDescent="0.35">
      <c r="B24" s="105" t="s">
        <v>174</v>
      </c>
      <c r="C24" s="95" t="s">
        <v>173</v>
      </c>
      <c r="D24" s="100" t="s">
        <v>172</v>
      </c>
      <c r="E24" s="104" t="s">
        <v>171</v>
      </c>
      <c r="F24" s="103"/>
      <c r="G24" s="102"/>
      <c r="H24" s="101" t="s">
        <v>170</v>
      </c>
      <c r="I24" s="100" t="s">
        <v>96</v>
      </c>
      <c r="J24" s="100" t="s">
        <v>169</v>
      </c>
      <c r="K24" s="100" t="s">
        <v>97</v>
      </c>
      <c r="L24" s="256" t="s">
        <v>168</v>
      </c>
      <c r="M24" s="262"/>
      <c r="N24" s="256" t="s">
        <v>167</v>
      </c>
      <c r="O24" s="262"/>
      <c r="P24" s="256" t="s">
        <v>167</v>
      </c>
      <c r="Q24" s="257"/>
      <c r="R24" s="256" t="s">
        <v>167</v>
      </c>
      <c r="S24" s="257"/>
      <c r="T24" s="256" t="s">
        <v>167</v>
      </c>
      <c r="U24" s="257"/>
      <c r="V24" s="256" t="s">
        <v>167</v>
      </c>
      <c r="W24" s="257"/>
      <c r="X24" s="256" t="s">
        <v>167</v>
      </c>
      <c r="Y24" s="257"/>
      <c r="Z24" s="256" t="s">
        <v>167</v>
      </c>
      <c r="AA24" s="257"/>
      <c r="AB24" s="261" t="s">
        <v>166</v>
      </c>
      <c r="AC24" s="257"/>
      <c r="AD24" s="101" t="s">
        <v>165</v>
      </c>
      <c r="AE24" s="101" t="s">
        <v>164</v>
      </c>
      <c r="AF24" s="100" t="s">
        <v>163</v>
      </c>
      <c r="AG24" s="100" t="s">
        <v>162</v>
      </c>
      <c r="AH24" s="99" t="s">
        <v>161</v>
      </c>
      <c r="AI24" s="98"/>
      <c r="AJ24" s="96" t="s">
        <v>160</v>
      </c>
      <c r="AK24" s="95" t="s">
        <v>159</v>
      </c>
      <c r="AL24" s="94" t="s">
        <v>158</v>
      </c>
      <c r="AM24" s="96" t="s">
        <v>157</v>
      </c>
      <c r="AN24" s="95" t="s">
        <v>156</v>
      </c>
      <c r="AO24" s="94" t="s">
        <v>155</v>
      </c>
      <c r="AP24" s="96" t="s">
        <v>154</v>
      </c>
      <c r="AQ24" s="95" t="s">
        <v>153</v>
      </c>
      <c r="AR24" s="97" t="s">
        <v>152</v>
      </c>
      <c r="AS24" s="96" t="s">
        <v>151</v>
      </c>
      <c r="AT24" s="95" t="s">
        <v>150</v>
      </c>
      <c r="AU24" s="94" t="s">
        <v>149</v>
      </c>
      <c r="AV24" s="96" t="s">
        <v>148</v>
      </c>
      <c r="AW24" s="95" t="s">
        <v>147</v>
      </c>
      <c r="AX24" s="94" t="s">
        <v>146</v>
      </c>
      <c r="AY24" s="93" t="s">
        <v>145</v>
      </c>
      <c r="AZ24" s="92" t="s">
        <v>144</v>
      </c>
      <c r="BA24" s="92" t="s">
        <v>143</v>
      </c>
      <c r="BB24" s="91" t="s">
        <v>142</v>
      </c>
    </row>
    <row r="25" spans="2:62" ht="47.45" customHeight="1" thickBot="1" x14ac:dyDescent="0.3">
      <c r="B25" s="90" t="s">
        <v>254</v>
      </c>
      <c r="C25" s="89"/>
      <c r="D25" s="88"/>
      <c r="E25" s="258"/>
      <c r="F25" s="259"/>
      <c r="G25" s="260"/>
      <c r="H25" s="87" t="s">
        <v>140</v>
      </c>
      <c r="I25" s="86"/>
      <c r="J25" s="86"/>
      <c r="K25" s="85"/>
      <c r="L25" s="84"/>
      <c r="M25" s="81"/>
      <c r="N25" s="84"/>
      <c r="O25" s="81"/>
      <c r="P25" s="84"/>
      <c r="Q25" s="81"/>
      <c r="R25" s="84"/>
      <c r="S25" s="81"/>
      <c r="T25" s="84"/>
      <c r="U25" s="81"/>
      <c r="V25" s="84"/>
      <c r="W25" s="81"/>
      <c r="X25" s="84"/>
      <c r="Y25" s="81"/>
      <c r="Z25" s="84"/>
      <c r="AA25" s="83"/>
      <c r="AB25" s="82" t="s">
        <v>139</v>
      </c>
      <c r="AC25" s="81"/>
      <c r="AD25" s="81"/>
      <c r="AE25" s="81"/>
      <c r="AF25" s="80"/>
      <c r="AG25" s="80"/>
      <c r="AH25" s="60"/>
      <c r="AI25" s="79" t="s">
        <v>138</v>
      </c>
      <c r="AJ25" s="78">
        <f t="shared" ref="AJ25:BB25" si="2">SUM(AJ27:AJ38)</f>
        <v>179</v>
      </c>
      <c r="AK25" s="77">
        <f t="shared" si="2"/>
        <v>29</v>
      </c>
      <c r="AL25" s="76">
        <f t="shared" si="2"/>
        <v>0</v>
      </c>
      <c r="AM25" s="78">
        <f t="shared" si="2"/>
        <v>48</v>
      </c>
      <c r="AN25" s="77">
        <f t="shared" si="2"/>
        <v>13</v>
      </c>
      <c r="AO25" s="76">
        <f t="shared" si="2"/>
        <v>0</v>
      </c>
      <c r="AP25" s="78">
        <f t="shared" si="2"/>
        <v>5</v>
      </c>
      <c r="AQ25" s="77">
        <f t="shared" si="2"/>
        <v>0</v>
      </c>
      <c r="AR25" s="76">
        <f t="shared" si="2"/>
        <v>0</v>
      </c>
      <c r="AS25" s="78">
        <f t="shared" si="2"/>
        <v>36</v>
      </c>
      <c r="AT25" s="77">
        <f t="shared" si="2"/>
        <v>7</v>
      </c>
      <c r="AU25" s="76">
        <f t="shared" si="2"/>
        <v>0</v>
      </c>
      <c r="AV25" s="78">
        <f t="shared" si="2"/>
        <v>2</v>
      </c>
      <c r="AW25" s="77">
        <f t="shared" si="2"/>
        <v>0</v>
      </c>
      <c r="AX25" s="76">
        <f t="shared" si="2"/>
        <v>0</v>
      </c>
      <c r="AY25" s="75">
        <f t="shared" si="2"/>
        <v>0</v>
      </c>
      <c r="AZ25" s="74">
        <f t="shared" si="2"/>
        <v>0</v>
      </c>
      <c r="BA25" s="74">
        <f t="shared" si="2"/>
        <v>1</v>
      </c>
      <c r="BB25" s="73">
        <f t="shared" si="2"/>
        <v>0</v>
      </c>
      <c r="BC25" s="72" t="s">
        <v>137</v>
      </c>
      <c r="BF25" s="5">
        <f>SUM(AJ25:AL25)/$BG$5</f>
        <v>69.333333333333329</v>
      </c>
      <c r="BG25" s="5">
        <f>SUM(AM25:AO25,AY25)/$BG$5</f>
        <v>20.333333333333332</v>
      </c>
      <c r="BH25" s="5">
        <f>SUM(AP25:AR25,AZ25)/$BG$5</f>
        <v>1.6666666666666667</v>
      </c>
      <c r="BI25" s="5">
        <f>SUM(AS25:AU25,BA25)/$BG$5</f>
        <v>14.666666666666666</v>
      </c>
      <c r="BJ25" s="5">
        <f>SUM(AV25:AX25,BB25)/$BG$5</f>
        <v>0.66666666666666663</v>
      </c>
    </row>
    <row r="26" spans="2:62" ht="47.45" customHeight="1" thickBot="1" x14ac:dyDescent="0.3">
      <c r="B26" s="71"/>
      <c r="C26" s="70"/>
      <c r="D26" s="69"/>
      <c r="E26" s="68"/>
      <c r="F26" s="68"/>
      <c r="G26" s="67"/>
      <c r="H26" s="66"/>
      <c r="I26" s="64"/>
      <c r="J26" s="64"/>
      <c r="K26" s="65"/>
      <c r="L26" s="64"/>
      <c r="M26" s="62"/>
      <c r="N26" s="64"/>
      <c r="O26" s="62"/>
      <c r="P26" s="64"/>
      <c r="Q26" s="62"/>
      <c r="R26" s="64"/>
      <c r="S26" s="62"/>
      <c r="T26" s="64"/>
      <c r="U26" s="62"/>
      <c r="V26" s="64"/>
      <c r="W26" s="62"/>
      <c r="X26" s="64"/>
      <c r="Y26" s="62"/>
      <c r="Z26" s="64"/>
      <c r="AA26" s="62"/>
      <c r="AB26" s="63"/>
      <c r="AC26" s="62"/>
      <c r="AD26" s="62"/>
      <c r="AE26" s="62"/>
      <c r="AF26" s="61"/>
      <c r="AG26" s="61"/>
      <c r="AH26" s="60"/>
      <c r="AI26" s="59" t="s">
        <v>136</v>
      </c>
      <c r="AJ26" s="58">
        <f t="shared" ref="AJ26:BB26" si="3">AJ25/3</f>
        <v>59.666666666666664</v>
      </c>
      <c r="AK26" s="57">
        <f t="shared" si="3"/>
        <v>9.6666666666666661</v>
      </c>
      <c r="AL26" s="56">
        <f t="shared" si="3"/>
        <v>0</v>
      </c>
      <c r="AM26" s="58">
        <f t="shared" si="3"/>
        <v>16</v>
      </c>
      <c r="AN26" s="57">
        <f t="shared" si="3"/>
        <v>4.333333333333333</v>
      </c>
      <c r="AO26" s="56">
        <f t="shared" si="3"/>
        <v>0</v>
      </c>
      <c r="AP26" s="58">
        <f t="shared" si="3"/>
        <v>1.6666666666666667</v>
      </c>
      <c r="AQ26" s="57">
        <f t="shared" si="3"/>
        <v>0</v>
      </c>
      <c r="AR26" s="56">
        <f t="shared" si="3"/>
        <v>0</v>
      </c>
      <c r="AS26" s="58">
        <f t="shared" si="3"/>
        <v>12</v>
      </c>
      <c r="AT26" s="57">
        <f t="shared" si="3"/>
        <v>2.3333333333333335</v>
      </c>
      <c r="AU26" s="56">
        <f t="shared" si="3"/>
        <v>0</v>
      </c>
      <c r="AV26" s="58">
        <f t="shared" si="3"/>
        <v>0.66666666666666663</v>
      </c>
      <c r="AW26" s="57">
        <f t="shared" si="3"/>
        <v>0</v>
      </c>
      <c r="AX26" s="56">
        <f t="shared" si="3"/>
        <v>0</v>
      </c>
      <c r="AY26" s="55">
        <f t="shared" si="3"/>
        <v>0</v>
      </c>
      <c r="AZ26" s="54">
        <f t="shared" si="3"/>
        <v>0</v>
      </c>
      <c r="BA26" s="54">
        <f t="shared" si="3"/>
        <v>0.33333333333333331</v>
      </c>
      <c r="BB26" s="53">
        <f t="shared" si="3"/>
        <v>0</v>
      </c>
      <c r="BC26" s="52" t="s">
        <v>135</v>
      </c>
    </row>
    <row r="27" spans="2:62" ht="28.15" customHeight="1" x14ac:dyDescent="0.2">
      <c r="B27" s="30"/>
      <c r="C27" s="242">
        <v>1</v>
      </c>
      <c r="D27" s="44"/>
      <c r="E27" s="113"/>
      <c r="F27" s="113"/>
      <c r="G27" s="112"/>
      <c r="H27" s="223" t="s">
        <v>384</v>
      </c>
      <c r="I27" s="246">
        <v>101</v>
      </c>
      <c r="J27" s="246">
        <v>29</v>
      </c>
      <c r="K27" s="246">
        <v>6</v>
      </c>
      <c r="L27" s="41" t="s">
        <v>133</v>
      </c>
      <c r="M27" s="40" t="s">
        <v>399</v>
      </c>
      <c r="N27" s="41" t="s">
        <v>131</v>
      </c>
      <c r="O27" s="40" t="s">
        <v>132</v>
      </c>
      <c r="P27" s="41" t="s">
        <v>130</v>
      </c>
      <c r="Q27" s="40" t="s">
        <v>952</v>
      </c>
      <c r="R27" s="41" t="s">
        <v>129</v>
      </c>
      <c r="S27" s="40" t="s">
        <v>186</v>
      </c>
      <c r="T27" s="41" t="s">
        <v>128</v>
      </c>
      <c r="U27" s="40" t="s">
        <v>435</v>
      </c>
      <c r="V27" s="41" t="s">
        <v>127</v>
      </c>
      <c r="W27" s="40" t="s">
        <v>124</v>
      </c>
      <c r="X27" s="41" t="s">
        <v>126</v>
      </c>
      <c r="Y27" s="40"/>
      <c r="Z27" s="41" t="s">
        <v>125</v>
      </c>
      <c r="AA27" s="40"/>
      <c r="AB27" s="39"/>
      <c r="AC27" s="40"/>
      <c r="AD27" s="39" t="s">
        <v>1465</v>
      </c>
      <c r="AE27" s="38" t="s">
        <v>414</v>
      </c>
      <c r="AF27" s="250">
        <v>6</v>
      </c>
      <c r="AG27" s="250"/>
      <c r="AH27" s="37"/>
      <c r="AI27" s="11"/>
      <c r="AJ27" s="310">
        <f>SUMPRODUCT(LEN($M27:$AA30)-LEN(SUBSTITUTE($M27:$AA30,"A", "")))</f>
        <v>58</v>
      </c>
      <c r="AK27" s="239">
        <f>SUMPRODUCT(LEN($AD27:$AD30)-LEN(SUBSTITUTE($AD27:$AD30,"A", "")))</f>
        <v>12</v>
      </c>
      <c r="AL27" s="230">
        <f>SUMPRODUCT(LEN($AC27:$AC30)-LEN(SUBSTITUTE($AC27:$AC30,"A", "")))</f>
        <v>0</v>
      </c>
      <c r="AM27" s="233">
        <f>SUMPRODUCT(LEN($M27:$AA30)-LEN(SUBSTITUTE($M27:$AA30,"S", "")))</f>
        <v>8</v>
      </c>
      <c r="AN27" s="239">
        <f>SUMPRODUCT(LEN($AD27:$AD30)-LEN(SUBSTITUTE($AD27:$AD30,"S", "")))</f>
        <v>2</v>
      </c>
      <c r="AO27" s="230">
        <f>SUMPRODUCT(LEN($AC27:$AC30)-LEN(SUBSTITUTE($AC27:$AC30,"S", "")))</f>
        <v>0</v>
      </c>
      <c r="AP27" s="233">
        <f>SUMPRODUCT(LEN($M27:$AA30)-LEN(SUBSTITUTE($M27:$AA30,"F", "")))</f>
        <v>1</v>
      </c>
      <c r="AQ27" s="239">
        <f>SUMPRODUCT(LEN($AD27:$AD30)-LEN(SUBSTITUTE($AD27:$AD30,"F", "")))</f>
        <v>0</v>
      </c>
      <c r="AR27" s="230">
        <f>SUMPRODUCT(LEN($AC27:$AC30)-LEN(SUBSTITUTE($AC27:$AC30,"F", "")))</f>
        <v>0</v>
      </c>
      <c r="AS27" s="233">
        <f>SUMPRODUCT(LEN($M27:$AA30)-LEN(SUBSTITUTE($M27:$AA30,"G", "")))</f>
        <v>11</v>
      </c>
      <c r="AT27" s="239">
        <f>SUMPRODUCT(LEN($AD27:$AD30)-LEN(SUBSTITUTE($AD27:$AD30,"G", "")))</f>
        <v>2</v>
      </c>
      <c r="AU27" s="230">
        <f>SUMPRODUCT(LEN($AC27:$AC30)-LEN(SUBSTITUTE($AC27:$AC30,"G", "")))</f>
        <v>0</v>
      </c>
      <c r="AV27" s="233">
        <f>SUMPRODUCT(LEN($L27:$AA30)-LEN(SUBSTITUTE($L27:$AA30,"M", "")))</f>
        <v>0</v>
      </c>
      <c r="AW27" s="236">
        <f>SUMPRODUCT(LEN($AD27:$AD30)-LEN(SUBSTITUTE($AD27:$AD30,"M", "")))</f>
        <v>0</v>
      </c>
      <c r="AX27" s="269">
        <f>SUMPRODUCT(LEN($AC27:$AC30)-LEN(SUBSTITUTE($AC27:$AC30,"M", "")))</f>
        <v>0</v>
      </c>
      <c r="AY27" s="291">
        <f>SUMPRODUCT(LEN($AE27:$AE30)-LEN(SUBSTITUTE($AE27:$AE30,"S", "")))</f>
        <v>0</v>
      </c>
      <c r="AZ27" s="227">
        <f>SUMPRODUCT(LEN($AE27:$AE30)-LEN(SUBSTITUTE($AE27:$AE30,"F", "")))</f>
        <v>0</v>
      </c>
      <c r="BA27" s="227">
        <f>SUMPRODUCT(LEN($AE27:$AE30)-LEN(SUBSTITUTE($AE27:$AE30,"G", "")))</f>
        <v>1</v>
      </c>
      <c r="BB27" s="294">
        <f>SUMPRODUCT(LEN($AE27:$AE30)-LEN(SUBSTITUTE($AE27:$AE30,"M", "")))</f>
        <v>0</v>
      </c>
    </row>
    <row r="28" spans="2:62" ht="28.15" customHeight="1" thickBot="1" x14ac:dyDescent="0.25">
      <c r="B28" s="30"/>
      <c r="C28" s="243"/>
      <c r="D28" s="36"/>
      <c r="E28" s="111"/>
      <c r="F28" s="111"/>
      <c r="G28" s="110"/>
      <c r="H28" s="224"/>
      <c r="I28" s="247"/>
      <c r="J28" s="247"/>
      <c r="K28" s="247"/>
      <c r="L28" s="33" t="s">
        <v>123</v>
      </c>
      <c r="M28" s="32" t="s">
        <v>377</v>
      </c>
      <c r="N28" s="33" t="s">
        <v>122</v>
      </c>
      <c r="O28" s="32" t="s">
        <v>621</v>
      </c>
      <c r="P28" s="33" t="s">
        <v>120</v>
      </c>
      <c r="Q28" s="32" t="s">
        <v>613</v>
      </c>
      <c r="R28" s="33" t="s">
        <v>119</v>
      </c>
      <c r="S28" s="32" t="s">
        <v>518</v>
      </c>
      <c r="T28" s="33" t="s">
        <v>118</v>
      </c>
      <c r="U28" s="32" t="s">
        <v>186</v>
      </c>
      <c r="V28" s="33" t="s">
        <v>117</v>
      </c>
      <c r="W28" s="32" t="s">
        <v>121</v>
      </c>
      <c r="X28" s="33" t="s">
        <v>116</v>
      </c>
      <c r="Y28" s="32"/>
      <c r="Z28" s="33" t="s">
        <v>115</v>
      </c>
      <c r="AA28" s="32"/>
      <c r="AB28" s="31"/>
      <c r="AC28" s="32"/>
      <c r="AD28" s="31"/>
      <c r="AE28" s="23"/>
      <c r="AF28" s="251"/>
      <c r="AG28" s="251"/>
      <c r="AH28" s="22"/>
      <c r="AI28" s="11"/>
      <c r="AJ28" s="311"/>
      <c r="AK28" s="267"/>
      <c r="AL28" s="263"/>
      <c r="AM28" s="265"/>
      <c r="AN28" s="267"/>
      <c r="AO28" s="263"/>
      <c r="AP28" s="265"/>
      <c r="AQ28" s="267"/>
      <c r="AR28" s="263"/>
      <c r="AS28" s="265"/>
      <c r="AT28" s="267"/>
      <c r="AU28" s="263"/>
      <c r="AV28" s="265"/>
      <c r="AW28" s="275"/>
      <c r="AX28" s="270"/>
      <c r="AY28" s="292"/>
      <c r="AZ28" s="228"/>
      <c r="BA28" s="228"/>
      <c r="BB28" s="295"/>
    </row>
    <row r="29" spans="2:62" ht="28.15" customHeight="1" x14ac:dyDescent="0.2">
      <c r="B29" s="30"/>
      <c r="C29" s="244"/>
      <c r="D29" s="29"/>
      <c r="E29" s="109"/>
      <c r="F29" s="109"/>
      <c r="G29" s="108"/>
      <c r="H29" s="225">
        <v>222</v>
      </c>
      <c r="I29" s="248"/>
      <c r="J29" s="248"/>
      <c r="K29" s="248"/>
      <c r="L29" s="26" t="s">
        <v>114</v>
      </c>
      <c r="M29" s="25" t="s">
        <v>382</v>
      </c>
      <c r="N29" s="26" t="s">
        <v>112</v>
      </c>
      <c r="O29" s="25" t="s">
        <v>377</v>
      </c>
      <c r="P29" s="26" t="s">
        <v>111</v>
      </c>
      <c r="Q29" s="25" t="s">
        <v>773</v>
      </c>
      <c r="R29" s="26" t="s">
        <v>110</v>
      </c>
      <c r="S29" s="25" t="s">
        <v>186</v>
      </c>
      <c r="T29" s="26" t="s">
        <v>109</v>
      </c>
      <c r="U29" s="25" t="s">
        <v>132</v>
      </c>
      <c r="V29" s="26" t="s">
        <v>108</v>
      </c>
      <c r="W29" s="25" t="s">
        <v>121</v>
      </c>
      <c r="X29" s="26" t="s">
        <v>107</v>
      </c>
      <c r="Y29" s="25"/>
      <c r="Z29" s="26" t="s">
        <v>106</v>
      </c>
      <c r="AA29" s="25"/>
      <c r="AB29" s="24"/>
      <c r="AC29" s="25"/>
      <c r="AD29" s="24"/>
      <c r="AE29" s="23"/>
      <c r="AF29" s="251"/>
      <c r="AG29" s="251"/>
      <c r="AH29" s="22"/>
      <c r="AI29" s="11"/>
      <c r="AJ29" s="311"/>
      <c r="AK29" s="267"/>
      <c r="AL29" s="263"/>
      <c r="AM29" s="265"/>
      <c r="AN29" s="267"/>
      <c r="AO29" s="263"/>
      <c r="AP29" s="265"/>
      <c r="AQ29" s="267"/>
      <c r="AR29" s="263"/>
      <c r="AS29" s="265"/>
      <c r="AT29" s="267"/>
      <c r="AU29" s="263"/>
      <c r="AV29" s="265"/>
      <c r="AW29" s="275"/>
      <c r="AX29" s="270"/>
      <c r="AY29" s="292"/>
      <c r="AZ29" s="228"/>
      <c r="BA29" s="228"/>
      <c r="BB29" s="295"/>
    </row>
    <row r="30" spans="2:62" ht="28.15" customHeight="1" thickBot="1" x14ac:dyDescent="0.25">
      <c r="B30" s="30"/>
      <c r="C30" s="253"/>
      <c r="D30" s="51"/>
      <c r="E30" s="115"/>
      <c r="F30" s="115"/>
      <c r="G30" s="114"/>
      <c r="H30" s="226"/>
      <c r="I30" s="254"/>
      <c r="J30" s="254"/>
      <c r="K30" s="254"/>
      <c r="L30" s="48" t="s">
        <v>105</v>
      </c>
      <c r="M30" s="47" t="s">
        <v>382</v>
      </c>
      <c r="N30" s="48" t="s">
        <v>103</v>
      </c>
      <c r="O30" s="47" t="s">
        <v>613</v>
      </c>
      <c r="P30" s="48" t="s">
        <v>102</v>
      </c>
      <c r="Q30" s="47" t="s">
        <v>725</v>
      </c>
      <c r="R30" s="48" t="s">
        <v>101</v>
      </c>
      <c r="S30" s="47" t="s">
        <v>376</v>
      </c>
      <c r="T30" s="48">
        <v>20</v>
      </c>
      <c r="U30" s="47" t="s">
        <v>124</v>
      </c>
      <c r="V30" s="48" t="s">
        <v>100</v>
      </c>
      <c r="W30" s="47"/>
      <c r="X30" s="48" t="s">
        <v>99</v>
      </c>
      <c r="Y30" s="47"/>
      <c r="Z30" s="48" t="s">
        <v>98</v>
      </c>
      <c r="AA30" s="47"/>
      <c r="AB30" s="16"/>
      <c r="AC30" s="47"/>
      <c r="AD30" s="16"/>
      <c r="AE30" s="46"/>
      <c r="AF30" s="255"/>
      <c r="AG30" s="255"/>
      <c r="AH30" s="45"/>
      <c r="AI30" s="11"/>
      <c r="AJ30" s="312"/>
      <c r="AK30" s="268"/>
      <c r="AL30" s="264"/>
      <c r="AM30" s="266"/>
      <c r="AN30" s="268"/>
      <c r="AO30" s="264"/>
      <c r="AP30" s="266"/>
      <c r="AQ30" s="268"/>
      <c r="AR30" s="264"/>
      <c r="AS30" s="266"/>
      <c r="AT30" s="268"/>
      <c r="AU30" s="264"/>
      <c r="AV30" s="266"/>
      <c r="AW30" s="276"/>
      <c r="AX30" s="271"/>
      <c r="AY30" s="293"/>
      <c r="AZ30" s="229"/>
      <c r="BA30" s="229"/>
      <c r="BB30" s="296"/>
    </row>
    <row r="31" spans="2:62" ht="28.15" customHeight="1" x14ac:dyDescent="0.2">
      <c r="B31" s="30"/>
      <c r="C31" s="242">
        <v>2</v>
      </c>
      <c r="D31" s="44"/>
      <c r="E31" s="113"/>
      <c r="F31" s="113"/>
      <c r="G31" s="112"/>
      <c r="H31" s="223"/>
      <c r="I31" s="246">
        <v>116</v>
      </c>
      <c r="J31" s="246">
        <v>33</v>
      </c>
      <c r="K31" s="246">
        <v>6</v>
      </c>
      <c r="L31" s="41" t="s">
        <v>133</v>
      </c>
      <c r="M31" s="40" t="s">
        <v>382</v>
      </c>
      <c r="N31" s="41" t="s">
        <v>131</v>
      </c>
      <c r="O31" s="40" t="s">
        <v>382</v>
      </c>
      <c r="P31" s="41" t="s">
        <v>130</v>
      </c>
      <c r="Q31" s="40" t="s">
        <v>382</v>
      </c>
      <c r="R31" s="41" t="s">
        <v>129</v>
      </c>
      <c r="S31" s="40" t="s">
        <v>1464</v>
      </c>
      <c r="T31" s="41" t="s">
        <v>128</v>
      </c>
      <c r="U31" s="40" t="s">
        <v>1009</v>
      </c>
      <c r="V31" s="41" t="s">
        <v>127</v>
      </c>
      <c r="W31" s="40" t="s">
        <v>405</v>
      </c>
      <c r="X31" s="41" t="s">
        <v>126</v>
      </c>
      <c r="Y31" s="40" t="s">
        <v>113</v>
      </c>
      <c r="Z31" s="41" t="s">
        <v>125</v>
      </c>
      <c r="AA31" s="40"/>
      <c r="AB31" s="39"/>
      <c r="AC31" s="40"/>
      <c r="AD31" s="39" t="s">
        <v>1463</v>
      </c>
      <c r="AE31" s="38"/>
      <c r="AF31" s="250">
        <v>7</v>
      </c>
      <c r="AG31" s="250"/>
      <c r="AH31" s="37"/>
      <c r="AI31" s="11"/>
      <c r="AJ31" s="310">
        <f>SUMPRODUCT(LEN($M31:$AA34)-LEN(SUBSTITUTE($M31:$AA34,"A", "")))</f>
        <v>61</v>
      </c>
      <c r="AK31" s="239">
        <f>SUMPRODUCT(LEN($AD31:$AD34)-LEN(SUBSTITUTE($AD31:$AD34,"A", "")))</f>
        <v>5</v>
      </c>
      <c r="AL31" s="230">
        <f>SUMPRODUCT(LEN($AC31:$AC34)-LEN(SUBSTITUTE($AC31:$AC34,"A", "")))</f>
        <v>0</v>
      </c>
      <c r="AM31" s="233">
        <f>SUMPRODUCT(LEN($M31:$AA34)-LEN(SUBSTITUTE($M31:$AA34,"S", "")))</f>
        <v>20</v>
      </c>
      <c r="AN31" s="239">
        <f>SUMPRODUCT(LEN($AD31:$AD34)-LEN(SUBSTITUTE($AD31:$AD34,"S", "")))</f>
        <v>2</v>
      </c>
      <c r="AO31" s="230">
        <f>SUMPRODUCT(LEN($AC31:$AC34)-LEN(SUBSTITUTE($AC31:$AC34,"S", "")))</f>
        <v>0</v>
      </c>
      <c r="AP31" s="233">
        <f>SUMPRODUCT(LEN($M31:$AA34)-LEN(SUBSTITUTE($M31:$AA34,"F", "")))</f>
        <v>2</v>
      </c>
      <c r="AQ31" s="239">
        <f>SUMPRODUCT(LEN($AD31:$AD34)-LEN(SUBSTITUTE($AD31:$AD34,"F", "")))</f>
        <v>0</v>
      </c>
      <c r="AR31" s="230">
        <f>SUMPRODUCT(LEN($AC31:$AC34)-LEN(SUBSTITUTE($AC31:$AC34,"F", "")))</f>
        <v>0</v>
      </c>
      <c r="AS31" s="233">
        <f>SUMPRODUCT(LEN($M31:$AA34)-LEN(SUBSTITUTE($M31:$AA34,"G", "")))</f>
        <v>14</v>
      </c>
      <c r="AT31" s="239">
        <f>SUMPRODUCT(LEN($AD31:$AD34)-LEN(SUBSTITUTE($AD31:$AD34,"G", "")))</f>
        <v>2</v>
      </c>
      <c r="AU31" s="230">
        <f>SUMPRODUCT(LEN($AC31:$AC34)-LEN(SUBSTITUTE($AC31:$AC34,"G", "")))</f>
        <v>0</v>
      </c>
      <c r="AV31" s="233">
        <f>SUMPRODUCT(LEN($L31:$AA34)-LEN(SUBSTITUTE($L31:$AA34,"M", "")))</f>
        <v>2</v>
      </c>
      <c r="AW31" s="236">
        <f>SUMPRODUCT(LEN($AD31:$AD34)-LEN(SUBSTITUTE($AD31:$AD34,"M", "")))</f>
        <v>0</v>
      </c>
      <c r="AX31" s="269">
        <f>SUMPRODUCT(LEN($AC31:$AC34)-LEN(SUBSTITUTE($AC31:$AC34,"M", "")))</f>
        <v>0</v>
      </c>
      <c r="AY31" s="291">
        <f>SUMPRODUCT(LEN($AE31:$AE34)-LEN(SUBSTITUTE($AE31:$AE34,"S", "")))</f>
        <v>0</v>
      </c>
      <c r="AZ31" s="227">
        <f>SUMPRODUCT(LEN($AE31:$AE34)-LEN(SUBSTITUTE($AE31:$AE34,"F", "")))</f>
        <v>0</v>
      </c>
      <c r="BA31" s="227">
        <f>SUMPRODUCT(LEN($AE31:$AE34)-LEN(SUBSTITUTE($AE31:$AE34,"G", "")))</f>
        <v>0</v>
      </c>
      <c r="BB31" s="294">
        <f>SUMPRODUCT(LEN($AE31:$AE34)-LEN(SUBSTITUTE($AE31:$AE34,"M", "")))</f>
        <v>0</v>
      </c>
    </row>
    <row r="32" spans="2:62" ht="28.15" customHeight="1" thickBot="1" x14ac:dyDescent="0.25">
      <c r="B32" s="30"/>
      <c r="C32" s="243"/>
      <c r="D32" s="36"/>
      <c r="E32" s="111"/>
      <c r="F32" s="111"/>
      <c r="G32" s="110"/>
      <c r="H32" s="224"/>
      <c r="I32" s="247"/>
      <c r="J32" s="247"/>
      <c r="K32" s="247"/>
      <c r="L32" s="33" t="s">
        <v>123</v>
      </c>
      <c r="M32" s="32" t="s">
        <v>1315</v>
      </c>
      <c r="N32" s="33" t="s">
        <v>122</v>
      </c>
      <c r="O32" s="32" t="s">
        <v>740</v>
      </c>
      <c r="P32" s="33" t="s">
        <v>120</v>
      </c>
      <c r="Q32" s="32" t="s">
        <v>1099</v>
      </c>
      <c r="R32" s="33" t="s">
        <v>119</v>
      </c>
      <c r="S32" s="32" t="s">
        <v>377</v>
      </c>
      <c r="T32" s="33" t="s">
        <v>118</v>
      </c>
      <c r="U32" s="32" t="s">
        <v>858</v>
      </c>
      <c r="V32" s="33" t="s">
        <v>117</v>
      </c>
      <c r="W32" s="32" t="s">
        <v>195</v>
      </c>
      <c r="X32" s="33" t="s">
        <v>116</v>
      </c>
      <c r="Y32" s="32" t="s">
        <v>121</v>
      </c>
      <c r="Z32" s="33" t="s">
        <v>115</v>
      </c>
      <c r="AA32" s="32"/>
      <c r="AB32" s="31"/>
      <c r="AC32" s="32"/>
      <c r="AD32" s="31"/>
      <c r="AE32" s="23"/>
      <c r="AF32" s="251"/>
      <c r="AG32" s="251"/>
      <c r="AH32" s="22"/>
      <c r="AI32" s="11"/>
      <c r="AJ32" s="311"/>
      <c r="AK32" s="267"/>
      <c r="AL32" s="263"/>
      <c r="AM32" s="265"/>
      <c r="AN32" s="267"/>
      <c r="AO32" s="263"/>
      <c r="AP32" s="265"/>
      <c r="AQ32" s="267"/>
      <c r="AR32" s="263"/>
      <c r="AS32" s="265"/>
      <c r="AT32" s="267"/>
      <c r="AU32" s="263"/>
      <c r="AV32" s="265"/>
      <c r="AW32" s="275"/>
      <c r="AX32" s="270"/>
      <c r="AY32" s="292"/>
      <c r="AZ32" s="228"/>
      <c r="BA32" s="228"/>
      <c r="BB32" s="295"/>
    </row>
    <row r="33" spans="2:62" ht="28.15" customHeight="1" x14ac:dyDescent="0.2">
      <c r="B33" s="30"/>
      <c r="C33" s="244"/>
      <c r="D33" s="29"/>
      <c r="E33" s="109"/>
      <c r="F33" s="109"/>
      <c r="G33" s="108"/>
      <c r="H33" s="225"/>
      <c r="I33" s="248"/>
      <c r="J33" s="248"/>
      <c r="K33" s="248"/>
      <c r="L33" s="26" t="s">
        <v>114</v>
      </c>
      <c r="M33" s="25" t="s">
        <v>1274</v>
      </c>
      <c r="N33" s="26" t="s">
        <v>112</v>
      </c>
      <c r="O33" s="25" t="s">
        <v>382</v>
      </c>
      <c r="P33" s="26" t="s">
        <v>111</v>
      </c>
      <c r="Q33" s="25" t="s">
        <v>725</v>
      </c>
      <c r="R33" s="26" t="s">
        <v>110</v>
      </c>
      <c r="S33" s="25" t="s">
        <v>1016</v>
      </c>
      <c r="T33" s="26" t="s">
        <v>109</v>
      </c>
      <c r="U33" s="25" t="s">
        <v>494</v>
      </c>
      <c r="V33" s="26" t="s">
        <v>108</v>
      </c>
      <c r="W33" s="25" t="s">
        <v>187</v>
      </c>
      <c r="X33" s="26" t="s">
        <v>107</v>
      </c>
      <c r="Y33" s="25" t="s">
        <v>121</v>
      </c>
      <c r="Z33" s="26" t="s">
        <v>106</v>
      </c>
      <c r="AA33" s="25"/>
      <c r="AB33" s="24"/>
      <c r="AC33" s="25"/>
      <c r="AD33" s="24"/>
      <c r="AE33" s="23"/>
      <c r="AF33" s="251"/>
      <c r="AG33" s="251"/>
      <c r="AH33" s="22"/>
      <c r="AI33" s="11"/>
      <c r="AJ33" s="311"/>
      <c r="AK33" s="267"/>
      <c r="AL33" s="263"/>
      <c r="AM33" s="265"/>
      <c r="AN33" s="267"/>
      <c r="AO33" s="263"/>
      <c r="AP33" s="265"/>
      <c r="AQ33" s="267"/>
      <c r="AR33" s="263"/>
      <c r="AS33" s="265"/>
      <c r="AT33" s="267"/>
      <c r="AU33" s="263"/>
      <c r="AV33" s="265"/>
      <c r="AW33" s="275"/>
      <c r="AX33" s="270"/>
      <c r="AY33" s="292"/>
      <c r="AZ33" s="228"/>
      <c r="BA33" s="228"/>
      <c r="BB33" s="295"/>
    </row>
    <row r="34" spans="2:62" ht="28.15" customHeight="1" thickBot="1" x14ac:dyDescent="0.25">
      <c r="B34" s="30"/>
      <c r="C34" s="253"/>
      <c r="D34" s="51"/>
      <c r="E34" s="115"/>
      <c r="F34" s="115"/>
      <c r="G34" s="114"/>
      <c r="H34" s="226"/>
      <c r="I34" s="254"/>
      <c r="J34" s="254"/>
      <c r="K34" s="254"/>
      <c r="L34" s="48" t="s">
        <v>105</v>
      </c>
      <c r="M34" s="47" t="s">
        <v>399</v>
      </c>
      <c r="N34" s="48" t="s">
        <v>103</v>
      </c>
      <c r="O34" s="47" t="s">
        <v>417</v>
      </c>
      <c r="P34" s="48" t="s">
        <v>102</v>
      </c>
      <c r="Q34" s="47" t="s">
        <v>613</v>
      </c>
      <c r="R34" s="48" t="s">
        <v>101</v>
      </c>
      <c r="S34" s="47" t="s">
        <v>382</v>
      </c>
      <c r="T34" s="48">
        <v>20</v>
      </c>
      <c r="U34" s="47" t="s">
        <v>435</v>
      </c>
      <c r="V34" s="48" t="s">
        <v>100</v>
      </c>
      <c r="W34" s="47" t="s">
        <v>113</v>
      </c>
      <c r="X34" s="48" t="s">
        <v>99</v>
      </c>
      <c r="Y34" s="47"/>
      <c r="Z34" s="48" t="s">
        <v>98</v>
      </c>
      <c r="AA34" s="47"/>
      <c r="AB34" s="16"/>
      <c r="AC34" s="47"/>
      <c r="AD34" s="16"/>
      <c r="AE34" s="46"/>
      <c r="AF34" s="255"/>
      <c r="AG34" s="255"/>
      <c r="AH34" s="45"/>
      <c r="AI34" s="11"/>
      <c r="AJ34" s="312"/>
      <c r="AK34" s="268"/>
      <c r="AL34" s="264"/>
      <c r="AM34" s="266"/>
      <c r="AN34" s="268"/>
      <c r="AO34" s="264"/>
      <c r="AP34" s="266"/>
      <c r="AQ34" s="268"/>
      <c r="AR34" s="264"/>
      <c r="AS34" s="266"/>
      <c r="AT34" s="268"/>
      <c r="AU34" s="264"/>
      <c r="AV34" s="266"/>
      <c r="AW34" s="276"/>
      <c r="AX34" s="271"/>
      <c r="AY34" s="293"/>
      <c r="AZ34" s="229"/>
      <c r="BA34" s="229"/>
      <c r="BB34" s="296"/>
    </row>
    <row r="35" spans="2:62" ht="28.15" customHeight="1" x14ac:dyDescent="0.2">
      <c r="B35" s="30"/>
      <c r="C35" s="242">
        <v>3</v>
      </c>
      <c r="D35" s="44"/>
      <c r="E35" s="113"/>
      <c r="F35" s="113"/>
      <c r="G35" s="112"/>
      <c r="H35" s="223"/>
      <c r="I35" s="246">
        <v>108</v>
      </c>
      <c r="J35" s="246">
        <v>30</v>
      </c>
      <c r="K35" s="246">
        <v>6</v>
      </c>
      <c r="L35" s="41" t="s">
        <v>133</v>
      </c>
      <c r="M35" s="40" t="s">
        <v>186</v>
      </c>
      <c r="N35" s="41" t="s">
        <v>131</v>
      </c>
      <c r="O35" s="40" t="s">
        <v>649</v>
      </c>
      <c r="P35" s="41" t="s">
        <v>130</v>
      </c>
      <c r="Q35" s="40" t="s">
        <v>679</v>
      </c>
      <c r="R35" s="41" t="s">
        <v>129</v>
      </c>
      <c r="S35" s="40" t="s">
        <v>610</v>
      </c>
      <c r="T35" s="41" t="s">
        <v>128</v>
      </c>
      <c r="U35" s="40" t="s">
        <v>392</v>
      </c>
      <c r="V35" s="41" t="s">
        <v>127</v>
      </c>
      <c r="W35" s="40" t="s">
        <v>113</v>
      </c>
      <c r="X35" s="41" t="s">
        <v>126</v>
      </c>
      <c r="Y35" s="40"/>
      <c r="Z35" s="41" t="s">
        <v>125</v>
      </c>
      <c r="AA35" s="40"/>
      <c r="AB35" s="39"/>
      <c r="AC35" s="40"/>
      <c r="AD35" s="39" t="s">
        <v>186</v>
      </c>
      <c r="AE35" s="38"/>
      <c r="AF35" s="250"/>
      <c r="AG35" s="250"/>
      <c r="AH35" s="37"/>
      <c r="AI35" s="11"/>
      <c r="AJ35" s="310">
        <f>SUMPRODUCT(LEN($M35:$AA38)-LEN(SUBSTITUTE($M35:$AA38,"A", "")))</f>
        <v>60</v>
      </c>
      <c r="AK35" s="239">
        <f>SUMPRODUCT(LEN($AD35:$AD38)-LEN(SUBSTITUTE($AD35:$AD38,"A", "")))</f>
        <v>12</v>
      </c>
      <c r="AL35" s="230">
        <f>SUMPRODUCT(LEN($AC35:$AC38)-LEN(SUBSTITUTE($AC35:$AC38,"A", "")))</f>
        <v>0</v>
      </c>
      <c r="AM35" s="233">
        <f>SUMPRODUCT(LEN($M35:$AA38)-LEN(SUBSTITUTE($M35:$AA38,"S", "")))</f>
        <v>20</v>
      </c>
      <c r="AN35" s="239">
        <f>SUMPRODUCT(LEN($AD35:$AD38)-LEN(SUBSTITUTE($AD35:$AD38,"S", "")))</f>
        <v>9</v>
      </c>
      <c r="AO35" s="230">
        <f>SUMPRODUCT(LEN($AC35:$AC38)-LEN(SUBSTITUTE($AC35:$AC38,"S", "")))</f>
        <v>0</v>
      </c>
      <c r="AP35" s="233">
        <f>SUMPRODUCT(LEN($M35:$AA38)-LEN(SUBSTITUTE($M35:$AA38,"F", "")))</f>
        <v>2</v>
      </c>
      <c r="AQ35" s="239">
        <f>SUMPRODUCT(LEN($AD35:$AD38)-LEN(SUBSTITUTE($AD35:$AD38,"F", "")))</f>
        <v>0</v>
      </c>
      <c r="AR35" s="230">
        <f>SUMPRODUCT(LEN($AC35:$AC38)-LEN(SUBSTITUTE($AC35:$AC38,"F", "")))</f>
        <v>0</v>
      </c>
      <c r="AS35" s="233">
        <f>SUMPRODUCT(LEN($M35:$AA38)-LEN(SUBSTITUTE($M35:$AA38,"G", "")))</f>
        <v>11</v>
      </c>
      <c r="AT35" s="239">
        <f>SUMPRODUCT(LEN($AD35:$AD38)-LEN(SUBSTITUTE($AD35:$AD38,"G", "")))</f>
        <v>3</v>
      </c>
      <c r="AU35" s="230">
        <f>SUMPRODUCT(LEN($AC35:$AC38)-LEN(SUBSTITUTE($AC35:$AC38,"G", "")))</f>
        <v>0</v>
      </c>
      <c r="AV35" s="233">
        <f>SUMPRODUCT(LEN($L35:$AA38)-LEN(SUBSTITUTE($L35:$AA38,"M", "")))</f>
        <v>0</v>
      </c>
      <c r="AW35" s="236">
        <f>SUMPRODUCT(LEN($AD35:$AD38)-LEN(SUBSTITUTE($AD35:$AD38,"M", "")))</f>
        <v>0</v>
      </c>
      <c r="AX35" s="269">
        <f>SUMPRODUCT(LEN($AC35:$AC38)-LEN(SUBSTITUTE($AC35:$AC38,"M", "")))</f>
        <v>0</v>
      </c>
      <c r="AY35" s="291">
        <f>SUMPRODUCT(LEN($AE35:$AE38)-LEN(SUBSTITUTE($AE35:$AE38,"S", "")))</f>
        <v>0</v>
      </c>
      <c r="AZ35" s="227">
        <f>SUMPRODUCT(LEN($AE35:$AE38)-LEN(SUBSTITUTE($AE35:$AE38,"F", "")))</f>
        <v>0</v>
      </c>
      <c r="BA35" s="227">
        <f>SUMPRODUCT(LEN($AE35:$AE38)-LEN(SUBSTITUTE($AE35:$AE38,"G", "")))</f>
        <v>0</v>
      </c>
      <c r="BB35" s="294">
        <f>SUMPRODUCT(LEN($AE35:$AE38)-LEN(SUBSTITUTE($AE35:$AE38,"M", "")))</f>
        <v>0</v>
      </c>
    </row>
    <row r="36" spans="2:62" ht="28.15" customHeight="1" thickBot="1" x14ac:dyDescent="0.25">
      <c r="B36" s="30"/>
      <c r="C36" s="243"/>
      <c r="D36" s="36"/>
      <c r="E36" s="111"/>
      <c r="F36" s="111"/>
      <c r="G36" s="110"/>
      <c r="H36" s="224"/>
      <c r="I36" s="247"/>
      <c r="J36" s="247"/>
      <c r="K36" s="247"/>
      <c r="L36" s="33" t="s">
        <v>123</v>
      </c>
      <c r="M36" s="32" t="s">
        <v>186</v>
      </c>
      <c r="N36" s="33" t="s">
        <v>122</v>
      </c>
      <c r="O36" s="32" t="s">
        <v>679</v>
      </c>
      <c r="P36" s="33" t="s">
        <v>120</v>
      </c>
      <c r="Q36" s="32" t="s">
        <v>1161</v>
      </c>
      <c r="R36" s="33" t="s">
        <v>119</v>
      </c>
      <c r="S36" s="32" t="s">
        <v>822</v>
      </c>
      <c r="T36" s="33" t="s">
        <v>118</v>
      </c>
      <c r="U36" s="32" t="s">
        <v>195</v>
      </c>
      <c r="V36" s="33" t="s">
        <v>117</v>
      </c>
      <c r="W36" s="32" t="s">
        <v>175</v>
      </c>
      <c r="X36" s="33" t="s">
        <v>116</v>
      </c>
      <c r="Y36" s="32"/>
      <c r="Z36" s="33" t="s">
        <v>115</v>
      </c>
      <c r="AA36" s="32"/>
      <c r="AB36" s="31"/>
      <c r="AC36" s="32"/>
      <c r="AD36" s="31" t="s">
        <v>1462</v>
      </c>
      <c r="AE36" s="23"/>
      <c r="AF36" s="251"/>
      <c r="AG36" s="251"/>
      <c r="AH36" s="22"/>
      <c r="AI36" s="11"/>
      <c r="AJ36" s="311"/>
      <c r="AK36" s="267"/>
      <c r="AL36" s="263"/>
      <c r="AM36" s="265"/>
      <c r="AN36" s="267"/>
      <c r="AO36" s="263"/>
      <c r="AP36" s="265"/>
      <c r="AQ36" s="267"/>
      <c r="AR36" s="263"/>
      <c r="AS36" s="265"/>
      <c r="AT36" s="267"/>
      <c r="AU36" s="263"/>
      <c r="AV36" s="265"/>
      <c r="AW36" s="275"/>
      <c r="AX36" s="270"/>
      <c r="AY36" s="292"/>
      <c r="AZ36" s="228"/>
      <c r="BA36" s="228"/>
      <c r="BB36" s="295"/>
    </row>
    <row r="37" spans="2:62" ht="28.15" customHeight="1" x14ac:dyDescent="0.2">
      <c r="B37" s="30"/>
      <c r="C37" s="244"/>
      <c r="D37" s="29"/>
      <c r="E37" s="109"/>
      <c r="F37" s="109"/>
      <c r="G37" s="108"/>
      <c r="H37" s="225"/>
      <c r="I37" s="248"/>
      <c r="J37" s="248"/>
      <c r="K37" s="248"/>
      <c r="L37" s="26" t="s">
        <v>114</v>
      </c>
      <c r="M37" s="25" t="s">
        <v>740</v>
      </c>
      <c r="N37" s="26" t="s">
        <v>112</v>
      </c>
      <c r="O37" s="25" t="s">
        <v>417</v>
      </c>
      <c r="P37" s="26" t="s">
        <v>111</v>
      </c>
      <c r="Q37" s="25" t="s">
        <v>382</v>
      </c>
      <c r="R37" s="26" t="s">
        <v>110</v>
      </c>
      <c r="S37" s="25" t="s">
        <v>1461</v>
      </c>
      <c r="T37" s="26" t="s">
        <v>109</v>
      </c>
      <c r="U37" s="25" t="s">
        <v>178</v>
      </c>
      <c r="V37" s="26" t="s">
        <v>108</v>
      </c>
      <c r="W37" s="25" t="s">
        <v>121</v>
      </c>
      <c r="X37" s="26" t="s">
        <v>107</v>
      </c>
      <c r="Y37" s="25"/>
      <c r="Z37" s="26" t="s">
        <v>106</v>
      </c>
      <c r="AA37" s="25"/>
      <c r="AB37" s="24"/>
      <c r="AC37" s="25"/>
      <c r="AD37" s="24" t="s">
        <v>488</v>
      </c>
      <c r="AE37" s="23"/>
      <c r="AF37" s="251"/>
      <c r="AG37" s="251"/>
      <c r="AH37" s="22"/>
      <c r="AI37" s="11"/>
      <c r="AJ37" s="311"/>
      <c r="AK37" s="267"/>
      <c r="AL37" s="263"/>
      <c r="AM37" s="265"/>
      <c r="AN37" s="267"/>
      <c r="AO37" s="263"/>
      <c r="AP37" s="265"/>
      <c r="AQ37" s="267"/>
      <c r="AR37" s="263"/>
      <c r="AS37" s="265"/>
      <c r="AT37" s="267"/>
      <c r="AU37" s="263"/>
      <c r="AV37" s="265"/>
      <c r="AW37" s="275"/>
      <c r="AX37" s="270"/>
      <c r="AY37" s="292"/>
      <c r="AZ37" s="228"/>
      <c r="BA37" s="228"/>
      <c r="BB37" s="295"/>
    </row>
    <row r="38" spans="2:62" ht="28.15" customHeight="1" thickBot="1" x14ac:dyDescent="0.25">
      <c r="B38" s="21"/>
      <c r="C38" s="245"/>
      <c r="D38" s="20"/>
      <c r="E38" s="117"/>
      <c r="F38" s="117"/>
      <c r="G38" s="116"/>
      <c r="H38" s="226"/>
      <c r="I38" s="249"/>
      <c r="J38" s="249"/>
      <c r="K38" s="249"/>
      <c r="L38" s="17" t="s">
        <v>105</v>
      </c>
      <c r="M38" s="15" t="s">
        <v>679</v>
      </c>
      <c r="N38" s="17" t="s">
        <v>103</v>
      </c>
      <c r="O38" s="15" t="s">
        <v>417</v>
      </c>
      <c r="P38" s="17" t="s">
        <v>102</v>
      </c>
      <c r="Q38" s="15" t="s">
        <v>815</v>
      </c>
      <c r="R38" s="17" t="s">
        <v>101</v>
      </c>
      <c r="S38" s="15" t="s">
        <v>443</v>
      </c>
      <c r="T38" s="17">
        <v>20</v>
      </c>
      <c r="U38" s="15" t="s">
        <v>132</v>
      </c>
      <c r="V38" s="17" t="s">
        <v>100</v>
      </c>
      <c r="W38" s="15" t="s">
        <v>121</v>
      </c>
      <c r="X38" s="17" t="s">
        <v>99</v>
      </c>
      <c r="Y38" s="15"/>
      <c r="Z38" s="17" t="s">
        <v>98</v>
      </c>
      <c r="AA38" s="15"/>
      <c r="AB38" s="16"/>
      <c r="AC38" s="15"/>
      <c r="AD38" s="14"/>
      <c r="AE38" s="13"/>
      <c r="AF38" s="252"/>
      <c r="AG38" s="252"/>
      <c r="AH38" s="12"/>
      <c r="AI38" s="11"/>
      <c r="AJ38" s="312"/>
      <c r="AK38" s="268"/>
      <c r="AL38" s="264"/>
      <c r="AM38" s="266"/>
      <c r="AN38" s="268"/>
      <c r="AO38" s="264"/>
      <c r="AP38" s="266"/>
      <c r="AQ38" s="268"/>
      <c r="AR38" s="264"/>
      <c r="AS38" s="266"/>
      <c r="AT38" s="268"/>
      <c r="AU38" s="264"/>
      <c r="AV38" s="266"/>
      <c r="AW38" s="276"/>
      <c r="AX38" s="271"/>
      <c r="AY38" s="293"/>
      <c r="AZ38" s="229"/>
      <c r="BA38" s="229"/>
      <c r="BB38" s="296"/>
    </row>
    <row r="39" spans="2:62" ht="85.9" customHeight="1" thickTop="1" thickBot="1" x14ac:dyDescent="0.35">
      <c r="B39" s="105" t="s">
        <v>174</v>
      </c>
      <c r="C39" s="95" t="s">
        <v>173</v>
      </c>
      <c r="D39" s="100" t="s">
        <v>172</v>
      </c>
      <c r="E39" s="104" t="s">
        <v>171</v>
      </c>
      <c r="F39" s="103"/>
      <c r="G39" s="102"/>
      <c r="H39" s="101" t="s">
        <v>170</v>
      </c>
      <c r="I39" s="100" t="s">
        <v>96</v>
      </c>
      <c r="J39" s="100" t="s">
        <v>169</v>
      </c>
      <c r="K39" s="100" t="s">
        <v>97</v>
      </c>
      <c r="L39" s="256" t="s">
        <v>168</v>
      </c>
      <c r="M39" s="262"/>
      <c r="N39" s="256" t="s">
        <v>167</v>
      </c>
      <c r="O39" s="262"/>
      <c r="P39" s="256" t="s">
        <v>167</v>
      </c>
      <c r="Q39" s="257"/>
      <c r="R39" s="256" t="s">
        <v>167</v>
      </c>
      <c r="S39" s="257"/>
      <c r="T39" s="256" t="s">
        <v>167</v>
      </c>
      <c r="U39" s="257"/>
      <c r="V39" s="256" t="s">
        <v>167</v>
      </c>
      <c r="W39" s="257"/>
      <c r="X39" s="256" t="s">
        <v>167</v>
      </c>
      <c r="Y39" s="257"/>
      <c r="Z39" s="256" t="s">
        <v>167</v>
      </c>
      <c r="AA39" s="257"/>
      <c r="AB39" s="261" t="s">
        <v>166</v>
      </c>
      <c r="AC39" s="257"/>
      <c r="AD39" s="101" t="s">
        <v>165</v>
      </c>
      <c r="AE39" s="101" t="s">
        <v>164</v>
      </c>
      <c r="AF39" s="100" t="s">
        <v>163</v>
      </c>
      <c r="AG39" s="100" t="s">
        <v>162</v>
      </c>
      <c r="AH39" s="99" t="s">
        <v>161</v>
      </c>
      <c r="AI39" s="98"/>
      <c r="AJ39" s="96" t="s">
        <v>160</v>
      </c>
      <c r="AK39" s="95" t="s">
        <v>159</v>
      </c>
      <c r="AL39" s="94" t="s">
        <v>158</v>
      </c>
      <c r="AM39" s="96" t="s">
        <v>157</v>
      </c>
      <c r="AN39" s="95" t="s">
        <v>156</v>
      </c>
      <c r="AO39" s="94" t="s">
        <v>155</v>
      </c>
      <c r="AP39" s="96" t="s">
        <v>154</v>
      </c>
      <c r="AQ39" s="95" t="s">
        <v>153</v>
      </c>
      <c r="AR39" s="97" t="s">
        <v>152</v>
      </c>
      <c r="AS39" s="96" t="s">
        <v>151</v>
      </c>
      <c r="AT39" s="95" t="s">
        <v>150</v>
      </c>
      <c r="AU39" s="94" t="s">
        <v>149</v>
      </c>
      <c r="AV39" s="96" t="s">
        <v>148</v>
      </c>
      <c r="AW39" s="95" t="s">
        <v>147</v>
      </c>
      <c r="AX39" s="94" t="s">
        <v>146</v>
      </c>
      <c r="AY39" s="93" t="s">
        <v>145</v>
      </c>
      <c r="AZ39" s="92" t="s">
        <v>144</v>
      </c>
      <c r="BA39" s="92" t="s">
        <v>143</v>
      </c>
      <c r="BB39" s="91" t="s">
        <v>142</v>
      </c>
    </row>
    <row r="40" spans="2:62" ht="48" thickBot="1" x14ac:dyDescent="0.3">
      <c r="B40" s="90" t="s">
        <v>253</v>
      </c>
      <c r="C40" s="89"/>
      <c r="D40" s="88"/>
      <c r="E40" s="258"/>
      <c r="F40" s="259"/>
      <c r="G40" s="260"/>
      <c r="H40" s="87" t="s">
        <v>140</v>
      </c>
      <c r="I40" s="86"/>
      <c r="J40" s="86"/>
      <c r="K40" s="85"/>
      <c r="L40" s="84"/>
      <c r="M40" s="81"/>
      <c r="N40" s="84"/>
      <c r="O40" s="81"/>
      <c r="P40" s="84"/>
      <c r="Q40" s="81"/>
      <c r="R40" s="84"/>
      <c r="S40" s="81"/>
      <c r="T40" s="84"/>
      <c r="U40" s="81"/>
      <c r="V40" s="84"/>
      <c r="W40" s="81"/>
      <c r="X40" s="84"/>
      <c r="Y40" s="81"/>
      <c r="Z40" s="84"/>
      <c r="AA40" s="83"/>
      <c r="AB40" s="82" t="s">
        <v>139</v>
      </c>
      <c r="AC40" s="81"/>
      <c r="AD40" s="81"/>
      <c r="AE40" s="81"/>
      <c r="AF40" s="80"/>
      <c r="AG40" s="80"/>
      <c r="AH40" s="60"/>
      <c r="AI40" s="79" t="s">
        <v>138</v>
      </c>
      <c r="AJ40" s="78">
        <f t="shared" ref="AJ40:BB40" si="4">SUM(AJ42:AJ53)</f>
        <v>157</v>
      </c>
      <c r="AK40" s="77">
        <f t="shared" si="4"/>
        <v>31</v>
      </c>
      <c r="AL40" s="76">
        <f t="shared" si="4"/>
        <v>0</v>
      </c>
      <c r="AM40" s="78">
        <f t="shared" si="4"/>
        <v>41</v>
      </c>
      <c r="AN40" s="77">
        <f t="shared" si="4"/>
        <v>8</v>
      </c>
      <c r="AO40" s="76">
        <f t="shared" si="4"/>
        <v>0</v>
      </c>
      <c r="AP40" s="78">
        <f t="shared" si="4"/>
        <v>0</v>
      </c>
      <c r="AQ40" s="77">
        <f t="shared" si="4"/>
        <v>1</v>
      </c>
      <c r="AR40" s="76">
        <f t="shared" si="4"/>
        <v>0</v>
      </c>
      <c r="AS40" s="78">
        <f t="shared" si="4"/>
        <v>31</v>
      </c>
      <c r="AT40" s="77">
        <f t="shared" si="4"/>
        <v>10</v>
      </c>
      <c r="AU40" s="76">
        <f t="shared" si="4"/>
        <v>0</v>
      </c>
      <c r="AV40" s="78">
        <f t="shared" si="4"/>
        <v>1</v>
      </c>
      <c r="AW40" s="77">
        <f t="shared" si="4"/>
        <v>0</v>
      </c>
      <c r="AX40" s="76">
        <f t="shared" si="4"/>
        <v>0</v>
      </c>
      <c r="AY40" s="75">
        <f t="shared" si="4"/>
        <v>2</v>
      </c>
      <c r="AZ40" s="74">
        <f t="shared" si="4"/>
        <v>0</v>
      </c>
      <c r="BA40" s="74">
        <f t="shared" si="4"/>
        <v>1</v>
      </c>
      <c r="BB40" s="73">
        <f t="shared" si="4"/>
        <v>0</v>
      </c>
      <c r="BC40" s="72" t="s">
        <v>137</v>
      </c>
      <c r="BF40" s="5">
        <f>SUM(AJ40:AL40)/$BG$5</f>
        <v>62.666666666666664</v>
      </c>
      <c r="BG40" s="5">
        <f>SUM(AM40:AO40,AY40)/$BG$5</f>
        <v>17</v>
      </c>
      <c r="BH40" s="5">
        <f>SUM(AP40:AR40,AZ40)/$BG$5</f>
        <v>0.33333333333333331</v>
      </c>
      <c r="BI40" s="5">
        <f>SUM(AS40:AU40,BA40)/$BG$5</f>
        <v>14</v>
      </c>
      <c r="BJ40" s="5">
        <f>SUM(AV40:AX40,BB40)/$BG$5</f>
        <v>0.33333333333333331</v>
      </c>
    </row>
    <row r="41" spans="2:62" ht="37.5" thickBot="1" x14ac:dyDescent="0.3">
      <c r="B41" s="71"/>
      <c r="C41" s="70"/>
      <c r="D41" s="69"/>
      <c r="E41" s="68"/>
      <c r="F41" s="68"/>
      <c r="G41" s="67"/>
      <c r="H41" s="66"/>
      <c r="I41" s="64"/>
      <c r="J41" s="64"/>
      <c r="K41" s="65"/>
      <c r="L41" s="64"/>
      <c r="M41" s="62"/>
      <c r="N41" s="64"/>
      <c r="O41" s="62"/>
      <c r="P41" s="64"/>
      <c r="Q41" s="62"/>
      <c r="R41" s="64"/>
      <c r="S41" s="62"/>
      <c r="T41" s="64"/>
      <c r="U41" s="62"/>
      <c r="V41" s="64"/>
      <c r="W41" s="62"/>
      <c r="X41" s="64"/>
      <c r="Y41" s="62"/>
      <c r="Z41" s="64"/>
      <c r="AA41" s="62"/>
      <c r="AB41" s="63"/>
      <c r="AC41" s="62"/>
      <c r="AD41" s="62"/>
      <c r="AE41" s="62"/>
      <c r="AF41" s="61"/>
      <c r="AG41" s="61"/>
      <c r="AH41" s="60"/>
      <c r="AI41" s="59" t="s">
        <v>136</v>
      </c>
      <c r="AJ41" s="58">
        <f t="shared" ref="AJ41:BB41" si="5">AJ40/3</f>
        <v>52.333333333333336</v>
      </c>
      <c r="AK41" s="57">
        <f t="shared" si="5"/>
        <v>10.333333333333334</v>
      </c>
      <c r="AL41" s="56">
        <f t="shared" si="5"/>
        <v>0</v>
      </c>
      <c r="AM41" s="58">
        <f t="shared" si="5"/>
        <v>13.666666666666666</v>
      </c>
      <c r="AN41" s="57">
        <f t="shared" si="5"/>
        <v>2.6666666666666665</v>
      </c>
      <c r="AO41" s="56">
        <f t="shared" si="5"/>
        <v>0</v>
      </c>
      <c r="AP41" s="58">
        <f t="shared" si="5"/>
        <v>0</v>
      </c>
      <c r="AQ41" s="57">
        <f t="shared" si="5"/>
        <v>0.33333333333333331</v>
      </c>
      <c r="AR41" s="56">
        <f t="shared" si="5"/>
        <v>0</v>
      </c>
      <c r="AS41" s="58">
        <f t="shared" si="5"/>
        <v>10.333333333333334</v>
      </c>
      <c r="AT41" s="57">
        <f t="shared" si="5"/>
        <v>3.3333333333333335</v>
      </c>
      <c r="AU41" s="56">
        <f t="shared" si="5"/>
        <v>0</v>
      </c>
      <c r="AV41" s="58">
        <f t="shared" si="5"/>
        <v>0.33333333333333331</v>
      </c>
      <c r="AW41" s="57">
        <f t="shared" si="5"/>
        <v>0</v>
      </c>
      <c r="AX41" s="56">
        <f t="shared" si="5"/>
        <v>0</v>
      </c>
      <c r="AY41" s="55">
        <f t="shared" si="5"/>
        <v>0.66666666666666663</v>
      </c>
      <c r="AZ41" s="54">
        <f t="shared" si="5"/>
        <v>0</v>
      </c>
      <c r="BA41" s="54">
        <f t="shared" si="5"/>
        <v>0.33333333333333331</v>
      </c>
      <c r="BB41" s="53">
        <f t="shared" si="5"/>
        <v>0</v>
      </c>
      <c r="BC41" s="52" t="s">
        <v>135</v>
      </c>
    </row>
    <row r="42" spans="2:62" ht="28.15" customHeight="1" x14ac:dyDescent="0.2">
      <c r="B42" s="30"/>
      <c r="C42" s="242">
        <v>1</v>
      </c>
      <c r="D42" s="44"/>
      <c r="E42" s="113"/>
      <c r="F42" s="113"/>
      <c r="G42" s="112"/>
      <c r="H42" s="223" t="s">
        <v>183</v>
      </c>
      <c r="I42" s="246">
        <v>91</v>
      </c>
      <c r="J42" s="246">
        <v>29</v>
      </c>
      <c r="K42" s="246">
        <v>6</v>
      </c>
      <c r="L42" s="41" t="s">
        <v>133</v>
      </c>
      <c r="M42" s="40" t="s">
        <v>132</v>
      </c>
      <c r="N42" s="41" t="s">
        <v>131</v>
      </c>
      <c r="O42" s="40" t="s">
        <v>389</v>
      </c>
      <c r="P42" s="41" t="s">
        <v>130</v>
      </c>
      <c r="Q42" s="40" t="s">
        <v>1460</v>
      </c>
      <c r="R42" s="41" t="s">
        <v>129</v>
      </c>
      <c r="S42" s="40" t="s">
        <v>613</v>
      </c>
      <c r="T42" s="41" t="s">
        <v>128</v>
      </c>
      <c r="U42" s="40" t="s">
        <v>217</v>
      </c>
      <c r="V42" s="41" t="s">
        <v>127</v>
      </c>
      <c r="W42" s="40" t="s">
        <v>104</v>
      </c>
      <c r="X42" s="41" t="s">
        <v>126</v>
      </c>
      <c r="Y42" s="40"/>
      <c r="Z42" s="41" t="s">
        <v>125</v>
      </c>
      <c r="AA42" s="40"/>
      <c r="AB42" s="39"/>
      <c r="AC42" s="40"/>
      <c r="AD42" s="39" t="s">
        <v>1459</v>
      </c>
      <c r="AE42" s="38" t="s">
        <v>424</v>
      </c>
      <c r="AF42" s="250"/>
      <c r="AG42" s="250"/>
      <c r="AH42" s="37"/>
      <c r="AI42" s="11"/>
      <c r="AJ42" s="310">
        <f>SUMPRODUCT(LEN($M42:$AA45)-LEN(SUBSTITUTE($M42:$AA45,"A", "")))</f>
        <v>51</v>
      </c>
      <c r="AK42" s="239">
        <f>SUMPRODUCT(LEN($AD42:$AD45)-LEN(SUBSTITUTE($AD42:$AD45,"A", "")))</f>
        <v>10</v>
      </c>
      <c r="AL42" s="230">
        <f>SUMPRODUCT(LEN($AC42:$AC45)-LEN(SUBSTITUTE($AC42:$AC45,"A", "")))</f>
        <v>0</v>
      </c>
      <c r="AM42" s="233">
        <f>SUMPRODUCT(LEN($M42:$AA45)-LEN(SUBSTITUTE($M42:$AA45,"S", "")))</f>
        <v>16</v>
      </c>
      <c r="AN42" s="239">
        <f>SUMPRODUCT(LEN($AD42:$AD45)-LEN(SUBSTITUTE($AD42:$AD45,"S", "")))</f>
        <v>1</v>
      </c>
      <c r="AO42" s="230">
        <f>SUMPRODUCT(LEN($AC42:$AC45)-LEN(SUBSTITUTE($AC42:$AC45,"S", "")))</f>
        <v>0</v>
      </c>
      <c r="AP42" s="233">
        <f>SUMPRODUCT(LEN($M42:$AA45)-LEN(SUBSTITUTE($M42:$AA45,"F", "")))</f>
        <v>0</v>
      </c>
      <c r="AQ42" s="239">
        <f>SUMPRODUCT(LEN($AD42:$AD45)-LEN(SUBSTITUTE($AD42:$AD45,"F", "")))</f>
        <v>0</v>
      </c>
      <c r="AR42" s="230">
        <f>SUMPRODUCT(LEN($AC42:$AC45)-LEN(SUBSTITUTE($AC42:$AC45,"F", "")))</f>
        <v>0</v>
      </c>
      <c r="AS42" s="233">
        <f>SUMPRODUCT(LEN($M42:$AA45)-LEN(SUBSTITUTE($M42:$AA45,"G", "")))</f>
        <v>8</v>
      </c>
      <c r="AT42" s="239">
        <f>SUMPRODUCT(LEN($AD42:$AD45)-LEN(SUBSTITUTE($AD42:$AD45,"G", "")))</f>
        <v>1</v>
      </c>
      <c r="AU42" s="230">
        <f>SUMPRODUCT(LEN($AC42:$AC45)-LEN(SUBSTITUTE($AC42:$AC45,"G", "")))</f>
        <v>0</v>
      </c>
      <c r="AV42" s="233">
        <f>SUMPRODUCT(LEN($L42:$AA45)-LEN(SUBSTITUTE($L42:$AA45,"M", "")))</f>
        <v>1</v>
      </c>
      <c r="AW42" s="236">
        <f>SUMPRODUCT(LEN($AD42:$AD45)-LEN(SUBSTITUTE($AD42:$AD45,"M", "")))</f>
        <v>0</v>
      </c>
      <c r="AX42" s="269">
        <f>SUMPRODUCT(LEN($AC42:$AC45)-LEN(SUBSTITUTE($AC42:$AC45,"M", "")))</f>
        <v>0</v>
      </c>
      <c r="AY42" s="291">
        <f>SUMPRODUCT(LEN($AE42:$AE45)-LEN(SUBSTITUTE($AE42:$AE45,"S", "")))</f>
        <v>2</v>
      </c>
      <c r="AZ42" s="227">
        <f>SUMPRODUCT(LEN($AE42:$AE45)-LEN(SUBSTITUTE($AE42:$AE45,"F", "")))</f>
        <v>0</v>
      </c>
      <c r="BA42" s="227">
        <f>SUMPRODUCT(LEN($AE42:$AE45)-LEN(SUBSTITUTE($AE42:$AE45,"G", "")))</f>
        <v>1</v>
      </c>
      <c r="BB42" s="294">
        <f>SUMPRODUCT(LEN($AE42:$AE45)-LEN(SUBSTITUTE($AE42:$AE45,"M", "")))</f>
        <v>0</v>
      </c>
    </row>
    <row r="43" spans="2:62" ht="28.15" customHeight="1" thickBot="1" x14ac:dyDescent="0.25">
      <c r="B43" s="30"/>
      <c r="C43" s="243"/>
      <c r="D43" s="36"/>
      <c r="E43" s="111"/>
      <c r="F43" s="111"/>
      <c r="G43" s="110"/>
      <c r="H43" s="224"/>
      <c r="I43" s="247"/>
      <c r="J43" s="247"/>
      <c r="K43" s="247"/>
      <c r="L43" s="33" t="s">
        <v>123</v>
      </c>
      <c r="M43" s="32" t="s">
        <v>1360</v>
      </c>
      <c r="N43" s="33" t="s">
        <v>122</v>
      </c>
      <c r="O43" s="32" t="s">
        <v>434</v>
      </c>
      <c r="P43" s="33" t="s">
        <v>120</v>
      </c>
      <c r="Q43" s="32" t="s">
        <v>420</v>
      </c>
      <c r="R43" s="33" t="s">
        <v>119</v>
      </c>
      <c r="S43" s="32" t="s">
        <v>376</v>
      </c>
      <c r="T43" s="33" t="s">
        <v>118</v>
      </c>
      <c r="U43" s="32" t="s">
        <v>195</v>
      </c>
      <c r="V43" s="33" t="s">
        <v>117</v>
      </c>
      <c r="W43" s="32" t="s">
        <v>121</v>
      </c>
      <c r="X43" s="33" t="s">
        <v>116</v>
      </c>
      <c r="Y43" s="32"/>
      <c r="Z43" s="33" t="s">
        <v>115</v>
      </c>
      <c r="AA43" s="32"/>
      <c r="AB43" s="31"/>
      <c r="AC43" s="32"/>
      <c r="AD43" s="31"/>
      <c r="AE43" s="23"/>
      <c r="AF43" s="251"/>
      <c r="AG43" s="251"/>
      <c r="AH43" s="22"/>
      <c r="AI43" s="11"/>
      <c r="AJ43" s="311"/>
      <c r="AK43" s="267"/>
      <c r="AL43" s="263"/>
      <c r="AM43" s="265"/>
      <c r="AN43" s="267"/>
      <c r="AO43" s="263"/>
      <c r="AP43" s="265"/>
      <c r="AQ43" s="267"/>
      <c r="AR43" s="263"/>
      <c r="AS43" s="265"/>
      <c r="AT43" s="267"/>
      <c r="AU43" s="263"/>
      <c r="AV43" s="265"/>
      <c r="AW43" s="275"/>
      <c r="AX43" s="270"/>
      <c r="AY43" s="292"/>
      <c r="AZ43" s="228"/>
      <c r="BA43" s="228"/>
      <c r="BB43" s="295"/>
    </row>
    <row r="44" spans="2:62" ht="28.15" customHeight="1" x14ac:dyDescent="0.2">
      <c r="B44" s="30"/>
      <c r="C44" s="244"/>
      <c r="D44" s="29"/>
      <c r="E44" s="109"/>
      <c r="F44" s="109"/>
      <c r="G44" s="108"/>
      <c r="H44" s="225">
        <v>223</v>
      </c>
      <c r="I44" s="248"/>
      <c r="J44" s="248"/>
      <c r="K44" s="248"/>
      <c r="L44" s="26" t="s">
        <v>114</v>
      </c>
      <c r="M44" s="25" t="s">
        <v>382</v>
      </c>
      <c r="N44" s="26" t="s">
        <v>112</v>
      </c>
      <c r="O44" s="25" t="s">
        <v>611</v>
      </c>
      <c r="P44" s="26" t="s">
        <v>111</v>
      </c>
      <c r="Q44" s="25" t="s">
        <v>610</v>
      </c>
      <c r="R44" s="26" t="s">
        <v>110</v>
      </c>
      <c r="S44" s="25" t="s">
        <v>494</v>
      </c>
      <c r="T44" s="26" t="s">
        <v>109</v>
      </c>
      <c r="U44" s="25" t="s">
        <v>124</v>
      </c>
      <c r="V44" s="26" t="s">
        <v>108</v>
      </c>
      <c r="W44" s="25" t="s">
        <v>121</v>
      </c>
      <c r="X44" s="26" t="s">
        <v>107</v>
      </c>
      <c r="Y44" s="25"/>
      <c r="Z44" s="26" t="s">
        <v>106</v>
      </c>
      <c r="AA44" s="25"/>
      <c r="AB44" s="24"/>
      <c r="AC44" s="25"/>
      <c r="AD44" s="24"/>
      <c r="AE44" s="23"/>
      <c r="AF44" s="251"/>
      <c r="AG44" s="251"/>
      <c r="AH44" s="22"/>
      <c r="AI44" s="11"/>
      <c r="AJ44" s="311"/>
      <c r="AK44" s="267"/>
      <c r="AL44" s="263"/>
      <c r="AM44" s="265"/>
      <c r="AN44" s="267"/>
      <c r="AO44" s="263"/>
      <c r="AP44" s="265"/>
      <c r="AQ44" s="267"/>
      <c r="AR44" s="263"/>
      <c r="AS44" s="265"/>
      <c r="AT44" s="267"/>
      <c r="AU44" s="263"/>
      <c r="AV44" s="265"/>
      <c r="AW44" s="275"/>
      <c r="AX44" s="270"/>
      <c r="AY44" s="292"/>
      <c r="AZ44" s="228"/>
      <c r="BA44" s="228"/>
      <c r="BB44" s="295"/>
    </row>
    <row r="45" spans="2:62" ht="28.15" customHeight="1" thickBot="1" x14ac:dyDescent="0.25">
      <c r="B45" s="30"/>
      <c r="C45" s="253"/>
      <c r="D45" s="51"/>
      <c r="E45" s="115"/>
      <c r="F45" s="115"/>
      <c r="G45" s="114"/>
      <c r="H45" s="226"/>
      <c r="I45" s="254"/>
      <c r="J45" s="254"/>
      <c r="K45" s="254"/>
      <c r="L45" s="48" t="s">
        <v>105</v>
      </c>
      <c r="M45" s="47" t="s">
        <v>104</v>
      </c>
      <c r="N45" s="48" t="s">
        <v>103</v>
      </c>
      <c r="O45" s="47" t="s">
        <v>613</v>
      </c>
      <c r="P45" s="48" t="s">
        <v>102</v>
      </c>
      <c r="Q45" s="47" t="s">
        <v>420</v>
      </c>
      <c r="R45" s="48" t="s">
        <v>101</v>
      </c>
      <c r="S45" s="47" t="s">
        <v>186</v>
      </c>
      <c r="T45" s="48">
        <v>20</v>
      </c>
      <c r="U45" s="47" t="s">
        <v>132</v>
      </c>
      <c r="V45" s="48" t="s">
        <v>100</v>
      </c>
      <c r="W45" s="47"/>
      <c r="X45" s="48" t="s">
        <v>99</v>
      </c>
      <c r="Y45" s="47"/>
      <c r="Z45" s="48" t="s">
        <v>98</v>
      </c>
      <c r="AA45" s="47"/>
      <c r="AB45" s="16"/>
      <c r="AC45" s="47"/>
      <c r="AD45" s="16"/>
      <c r="AE45" s="46"/>
      <c r="AF45" s="255"/>
      <c r="AG45" s="255"/>
      <c r="AH45" s="45"/>
      <c r="AI45" s="11"/>
      <c r="AJ45" s="312"/>
      <c r="AK45" s="268"/>
      <c r="AL45" s="264"/>
      <c r="AM45" s="266"/>
      <c r="AN45" s="268"/>
      <c r="AO45" s="264"/>
      <c r="AP45" s="266"/>
      <c r="AQ45" s="268"/>
      <c r="AR45" s="264"/>
      <c r="AS45" s="266"/>
      <c r="AT45" s="268"/>
      <c r="AU45" s="264"/>
      <c r="AV45" s="266"/>
      <c r="AW45" s="276"/>
      <c r="AX45" s="271"/>
      <c r="AY45" s="293"/>
      <c r="AZ45" s="229"/>
      <c r="BA45" s="229"/>
      <c r="BB45" s="296"/>
    </row>
    <row r="46" spans="2:62" ht="28.15" customHeight="1" x14ac:dyDescent="0.2">
      <c r="B46" s="30"/>
      <c r="C46" s="242">
        <v>2</v>
      </c>
      <c r="D46" s="44"/>
      <c r="E46" s="113"/>
      <c r="F46" s="113"/>
      <c r="G46" s="112"/>
      <c r="H46" s="223"/>
      <c r="I46" s="246">
        <v>96</v>
      </c>
      <c r="J46" s="246">
        <v>31</v>
      </c>
      <c r="K46" s="246">
        <v>7</v>
      </c>
      <c r="L46" s="41" t="s">
        <v>133</v>
      </c>
      <c r="M46" s="40" t="s">
        <v>132</v>
      </c>
      <c r="N46" s="41" t="s">
        <v>131</v>
      </c>
      <c r="O46" s="40" t="s">
        <v>186</v>
      </c>
      <c r="P46" s="41" t="s">
        <v>130</v>
      </c>
      <c r="Q46" s="40" t="s">
        <v>725</v>
      </c>
      <c r="R46" s="41" t="s">
        <v>129</v>
      </c>
      <c r="S46" s="40" t="s">
        <v>619</v>
      </c>
      <c r="T46" s="41" t="s">
        <v>128</v>
      </c>
      <c r="U46" s="40" t="s">
        <v>186</v>
      </c>
      <c r="V46" s="41" t="s">
        <v>127</v>
      </c>
      <c r="W46" s="40" t="s">
        <v>132</v>
      </c>
      <c r="X46" s="41" t="s">
        <v>126</v>
      </c>
      <c r="Y46" s="40"/>
      <c r="Z46" s="41" t="s">
        <v>125</v>
      </c>
      <c r="AA46" s="40"/>
      <c r="AB46" s="39"/>
      <c r="AC46" s="40"/>
      <c r="AD46" s="39"/>
      <c r="AE46" s="38"/>
      <c r="AF46" s="250"/>
      <c r="AG46" s="250"/>
      <c r="AH46" s="37"/>
      <c r="AI46" s="11"/>
      <c r="AJ46" s="310">
        <f>SUMPRODUCT(LEN($M46:$AA49)-LEN(SUBSTITUTE($M46:$AA49,"A", "")))</f>
        <v>51</v>
      </c>
      <c r="AK46" s="239">
        <f>SUMPRODUCT(LEN($AD46:$AD49)-LEN(SUBSTITUTE($AD46:$AD49,"A", "")))</f>
        <v>0</v>
      </c>
      <c r="AL46" s="230">
        <f>SUMPRODUCT(LEN($AC46:$AC49)-LEN(SUBSTITUTE($AC46:$AC49,"A", "")))</f>
        <v>0</v>
      </c>
      <c r="AM46" s="233">
        <f>SUMPRODUCT(LEN($M46:$AA49)-LEN(SUBSTITUTE($M46:$AA49,"S", "")))</f>
        <v>13</v>
      </c>
      <c r="AN46" s="239">
        <f>SUMPRODUCT(LEN($AD46:$AD49)-LEN(SUBSTITUTE($AD46:$AD49,"S", "")))</f>
        <v>0</v>
      </c>
      <c r="AO46" s="230">
        <f>SUMPRODUCT(LEN($AC46:$AC49)-LEN(SUBSTITUTE($AC46:$AC49,"S", "")))</f>
        <v>0</v>
      </c>
      <c r="AP46" s="233">
        <f>SUMPRODUCT(LEN($M46:$AA49)-LEN(SUBSTITUTE($M46:$AA49,"F", "")))</f>
        <v>0</v>
      </c>
      <c r="AQ46" s="239">
        <f>SUMPRODUCT(LEN($AD46:$AD49)-LEN(SUBSTITUTE($AD46:$AD49,"F", "")))</f>
        <v>0</v>
      </c>
      <c r="AR46" s="230">
        <f>SUMPRODUCT(LEN($AC46:$AC49)-LEN(SUBSTITUTE($AC46:$AC49,"F", "")))</f>
        <v>0</v>
      </c>
      <c r="AS46" s="233">
        <f>SUMPRODUCT(LEN($M46:$AA49)-LEN(SUBSTITUTE($M46:$AA49,"G", "")))</f>
        <v>13</v>
      </c>
      <c r="AT46" s="239">
        <f>SUMPRODUCT(LEN($AD46:$AD49)-LEN(SUBSTITUTE($AD46:$AD49,"G", "")))</f>
        <v>0</v>
      </c>
      <c r="AU46" s="230">
        <f>SUMPRODUCT(LEN($AC46:$AC49)-LEN(SUBSTITUTE($AC46:$AC49,"G", "")))</f>
        <v>0</v>
      </c>
      <c r="AV46" s="233">
        <f>SUMPRODUCT(LEN($L46:$AA49)-LEN(SUBSTITUTE($L46:$AA49,"M", "")))</f>
        <v>0</v>
      </c>
      <c r="AW46" s="236">
        <f>SUMPRODUCT(LEN($AD46:$AD49)-LEN(SUBSTITUTE($AD46:$AD49,"M", "")))</f>
        <v>0</v>
      </c>
      <c r="AX46" s="269">
        <f>SUMPRODUCT(LEN($AC46:$AC49)-LEN(SUBSTITUTE($AC46:$AC49,"M", "")))</f>
        <v>0</v>
      </c>
      <c r="AY46" s="291">
        <f>SUMPRODUCT(LEN($AE46:$AE49)-LEN(SUBSTITUTE($AE46:$AE49,"S", "")))</f>
        <v>0</v>
      </c>
      <c r="AZ46" s="227">
        <f>SUMPRODUCT(LEN($AE46:$AE49)-LEN(SUBSTITUTE($AE46:$AE49,"F", "")))</f>
        <v>0</v>
      </c>
      <c r="BA46" s="227">
        <f>SUMPRODUCT(LEN($AE46:$AE49)-LEN(SUBSTITUTE($AE46:$AE49,"G", "")))</f>
        <v>0</v>
      </c>
      <c r="BB46" s="294">
        <f>SUMPRODUCT(LEN($AE46:$AE49)-LEN(SUBSTITUTE($AE46:$AE49,"M", "")))</f>
        <v>0</v>
      </c>
    </row>
    <row r="47" spans="2:62" ht="28.15" customHeight="1" thickBot="1" x14ac:dyDescent="0.25">
      <c r="B47" s="30"/>
      <c r="C47" s="243"/>
      <c r="D47" s="36"/>
      <c r="E47" s="111"/>
      <c r="F47" s="111"/>
      <c r="G47" s="110"/>
      <c r="H47" s="224"/>
      <c r="I47" s="247"/>
      <c r="J47" s="247"/>
      <c r="K47" s="247"/>
      <c r="L47" s="33" t="s">
        <v>123</v>
      </c>
      <c r="M47" s="32" t="s">
        <v>377</v>
      </c>
      <c r="N47" s="33" t="s">
        <v>122</v>
      </c>
      <c r="O47" s="32" t="s">
        <v>399</v>
      </c>
      <c r="P47" s="33" t="s">
        <v>120</v>
      </c>
      <c r="Q47" s="32" t="s">
        <v>1458</v>
      </c>
      <c r="R47" s="33" t="s">
        <v>119</v>
      </c>
      <c r="S47" s="32" t="s">
        <v>186</v>
      </c>
      <c r="T47" s="33" t="s">
        <v>118</v>
      </c>
      <c r="U47" s="32" t="s">
        <v>178</v>
      </c>
      <c r="V47" s="33" t="s">
        <v>117</v>
      </c>
      <c r="W47" s="32" t="s">
        <v>121</v>
      </c>
      <c r="X47" s="33" t="s">
        <v>116</v>
      </c>
      <c r="Y47" s="32"/>
      <c r="Z47" s="33" t="s">
        <v>115</v>
      </c>
      <c r="AA47" s="32"/>
      <c r="AB47" s="31"/>
      <c r="AC47" s="32"/>
      <c r="AD47" s="31"/>
      <c r="AE47" s="23"/>
      <c r="AF47" s="251"/>
      <c r="AG47" s="251"/>
      <c r="AH47" s="22"/>
      <c r="AI47" s="11"/>
      <c r="AJ47" s="311"/>
      <c r="AK47" s="267"/>
      <c r="AL47" s="263"/>
      <c r="AM47" s="265"/>
      <c r="AN47" s="267"/>
      <c r="AO47" s="263"/>
      <c r="AP47" s="265"/>
      <c r="AQ47" s="267"/>
      <c r="AR47" s="263"/>
      <c r="AS47" s="265"/>
      <c r="AT47" s="267"/>
      <c r="AU47" s="263"/>
      <c r="AV47" s="265"/>
      <c r="AW47" s="275"/>
      <c r="AX47" s="270"/>
      <c r="AY47" s="292"/>
      <c r="AZ47" s="228"/>
      <c r="BA47" s="228"/>
      <c r="BB47" s="295"/>
    </row>
    <row r="48" spans="2:62" ht="28.15" customHeight="1" x14ac:dyDescent="0.2">
      <c r="B48" s="30"/>
      <c r="C48" s="244"/>
      <c r="D48" s="29"/>
      <c r="E48" s="109"/>
      <c r="F48" s="109"/>
      <c r="G48" s="108"/>
      <c r="H48" s="225"/>
      <c r="I48" s="248"/>
      <c r="J48" s="248"/>
      <c r="K48" s="248"/>
      <c r="L48" s="26" t="s">
        <v>114</v>
      </c>
      <c r="M48" s="25" t="s">
        <v>104</v>
      </c>
      <c r="N48" s="26" t="s">
        <v>112</v>
      </c>
      <c r="O48" s="25" t="s">
        <v>1457</v>
      </c>
      <c r="P48" s="26" t="s">
        <v>111</v>
      </c>
      <c r="Q48" s="25" t="s">
        <v>484</v>
      </c>
      <c r="R48" s="26" t="s">
        <v>110</v>
      </c>
      <c r="S48" s="25" t="s">
        <v>525</v>
      </c>
      <c r="T48" s="26" t="s">
        <v>109</v>
      </c>
      <c r="U48" s="25" t="s">
        <v>187</v>
      </c>
      <c r="V48" s="26" t="s">
        <v>108</v>
      </c>
      <c r="W48" s="25" t="s">
        <v>104</v>
      </c>
      <c r="X48" s="26" t="s">
        <v>107</v>
      </c>
      <c r="Y48" s="25"/>
      <c r="Z48" s="26" t="s">
        <v>106</v>
      </c>
      <c r="AA48" s="25"/>
      <c r="AB48" s="24"/>
      <c r="AC48" s="25"/>
      <c r="AD48" s="24"/>
      <c r="AE48" s="23"/>
      <c r="AF48" s="251"/>
      <c r="AG48" s="251"/>
      <c r="AH48" s="22"/>
      <c r="AI48" s="11"/>
      <c r="AJ48" s="311"/>
      <c r="AK48" s="267"/>
      <c r="AL48" s="263"/>
      <c r="AM48" s="265"/>
      <c r="AN48" s="267"/>
      <c r="AO48" s="263"/>
      <c r="AP48" s="265"/>
      <c r="AQ48" s="267"/>
      <c r="AR48" s="263"/>
      <c r="AS48" s="265"/>
      <c r="AT48" s="267"/>
      <c r="AU48" s="263"/>
      <c r="AV48" s="265"/>
      <c r="AW48" s="275"/>
      <c r="AX48" s="270"/>
      <c r="AY48" s="292"/>
      <c r="AZ48" s="228"/>
      <c r="BA48" s="228"/>
      <c r="BB48" s="295"/>
    </row>
    <row r="49" spans="2:62" ht="28.15" customHeight="1" thickBot="1" x14ac:dyDescent="0.25">
      <c r="B49" s="30"/>
      <c r="C49" s="253"/>
      <c r="D49" s="51"/>
      <c r="E49" s="115"/>
      <c r="F49" s="115"/>
      <c r="G49" s="114"/>
      <c r="H49" s="226"/>
      <c r="I49" s="254"/>
      <c r="J49" s="254"/>
      <c r="K49" s="254"/>
      <c r="L49" s="48" t="s">
        <v>105</v>
      </c>
      <c r="M49" s="47" t="s">
        <v>186</v>
      </c>
      <c r="N49" s="48" t="s">
        <v>103</v>
      </c>
      <c r="O49" s="47" t="s">
        <v>377</v>
      </c>
      <c r="P49" s="48" t="s">
        <v>102</v>
      </c>
      <c r="Q49" s="47" t="s">
        <v>527</v>
      </c>
      <c r="R49" s="48" t="s">
        <v>101</v>
      </c>
      <c r="S49" s="47" t="s">
        <v>377</v>
      </c>
      <c r="T49" s="48">
        <v>20</v>
      </c>
      <c r="U49" s="47" t="s">
        <v>113</v>
      </c>
      <c r="V49" s="48" t="s">
        <v>100</v>
      </c>
      <c r="W49" s="47" t="s">
        <v>121</v>
      </c>
      <c r="X49" s="48" t="s">
        <v>99</v>
      </c>
      <c r="Y49" s="47"/>
      <c r="Z49" s="48" t="s">
        <v>98</v>
      </c>
      <c r="AA49" s="47"/>
      <c r="AB49" s="16"/>
      <c r="AC49" s="47"/>
      <c r="AD49" s="16"/>
      <c r="AE49" s="46"/>
      <c r="AF49" s="255"/>
      <c r="AG49" s="255"/>
      <c r="AH49" s="45"/>
      <c r="AI49" s="11"/>
      <c r="AJ49" s="312"/>
      <c r="AK49" s="268"/>
      <c r="AL49" s="264"/>
      <c r="AM49" s="266"/>
      <c r="AN49" s="268"/>
      <c r="AO49" s="264"/>
      <c r="AP49" s="266"/>
      <c r="AQ49" s="268"/>
      <c r="AR49" s="264"/>
      <c r="AS49" s="266"/>
      <c r="AT49" s="268"/>
      <c r="AU49" s="264"/>
      <c r="AV49" s="266"/>
      <c r="AW49" s="276"/>
      <c r="AX49" s="271"/>
      <c r="AY49" s="293"/>
      <c r="AZ49" s="229"/>
      <c r="BA49" s="229"/>
      <c r="BB49" s="296"/>
    </row>
    <row r="50" spans="2:62" ht="28.15" customHeight="1" x14ac:dyDescent="0.2">
      <c r="B50" s="30"/>
      <c r="C50" s="242">
        <v>3</v>
      </c>
      <c r="D50" s="44"/>
      <c r="E50" s="113"/>
      <c r="F50" s="113"/>
      <c r="G50" s="112"/>
      <c r="H50" s="223"/>
      <c r="I50" s="246">
        <v>104</v>
      </c>
      <c r="J50" s="246">
        <v>32</v>
      </c>
      <c r="K50" s="246">
        <v>7</v>
      </c>
      <c r="L50" s="41" t="s">
        <v>133</v>
      </c>
      <c r="M50" s="40" t="s">
        <v>132</v>
      </c>
      <c r="N50" s="41" t="s">
        <v>131</v>
      </c>
      <c r="O50" s="40" t="s">
        <v>186</v>
      </c>
      <c r="P50" s="41" t="s">
        <v>130</v>
      </c>
      <c r="Q50" s="40" t="s">
        <v>132</v>
      </c>
      <c r="R50" s="41" t="s">
        <v>129</v>
      </c>
      <c r="S50" s="40" t="s">
        <v>649</v>
      </c>
      <c r="T50" s="41" t="s">
        <v>128</v>
      </c>
      <c r="U50" s="40" t="s">
        <v>376</v>
      </c>
      <c r="V50" s="41" t="s">
        <v>127</v>
      </c>
      <c r="W50" s="40" t="s">
        <v>104</v>
      </c>
      <c r="X50" s="41" t="s">
        <v>126</v>
      </c>
      <c r="Y50" s="40"/>
      <c r="Z50" s="41" t="s">
        <v>125</v>
      </c>
      <c r="AA50" s="40"/>
      <c r="AB50" s="39"/>
      <c r="AC50" s="40"/>
      <c r="AD50" s="39" t="s">
        <v>1456</v>
      </c>
      <c r="AE50" s="38"/>
      <c r="AF50" s="250"/>
      <c r="AG50" s="250"/>
      <c r="AH50" s="37"/>
      <c r="AI50" s="11"/>
      <c r="AJ50" s="310">
        <f>SUMPRODUCT(LEN($M50:$AA53)-LEN(SUBSTITUTE($M50:$AA53,"A", "")))</f>
        <v>55</v>
      </c>
      <c r="AK50" s="239">
        <f>SUMPRODUCT(LEN($AD50:$AD53)-LEN(SUBSTITUTE($AD50:$AD53,"A", "")))</f>
        <v>21</v>
      </c>
      <c r="AL50" s="230">
        <f>SUMPRODUCT(LEN($AC50:$AC53)-LEN(SUBSTITUTE($AC50:$AC53,"A", "")))</f>
        <v>0</v>
      </c>
      <c r="AM50" s="233">
        <f>SUMPRODUCT(LEN($M50:$AA53)-LEN(SUBSTITUTE($M50:$AA53,"S", "")))</f>
        <v>12</v>
      </c>
      <c r="AN50" s="239">
        <f>SUMPRODUCT(LEN($AD50:$AD53)-LEN(SUBSTITUTE($AD50:$AD53,"S", "")))</f>
        <v>7</v>
      </c>
      <c r="AO50" s="230">
        <f>SUMPRODUCT(LEN($AC50:$AC53)-LEN(SUBSTITUTE($AC50:$AC53,"S", "")))</f>
        <v>0</v>
      </c>
      <c r="AP50" s="233">
        <f>SUMPRODUCT(LEN($M50:$AA53)-LEN(SUBSTITUTE($M50:$AA53,"F", "")))</f>
        <v>0</v>
      </c>
      <c r="AQ50" s="239">
        <f>SUMPRODUCT(LEN($AD50:$AD53)-LEN(SUBSTITUTE($AD50:$AD53,"F", "")))</f>
        <v>1</v>
      </c>
      <c r="AR50" s="230">
        <f>SUMPRODUCT(LEN($AC50:$AC53)-LEN(SUBSTITUTE($AC50:$AC53,"F", "")))</f>
        <v>0</v>
      </c>
      <c r="AS50" s="233">
        <f>SUMPRODUCT(LEN($M50:$AA53)-LEN(SUBSTITUTE($M50:$AA53,"G", "")))</f>
        <v>10</v>
      </c>
      <c r="AT50" s="239">
        <f>SUMPRODUCT(LEN($AD50:$AD53)-LEN(SUBSTITUTE($AD50:$AD53,"G", "")))</f>
        <v>9</v>
      </c>
      <c r="AU50" s="230">
        <f>SUMPRODUCT(LEN($AC50:$AC53)-LEN(SUBSTITUTE($AC50:$AC53,"G", "")))</f>
        <v>0</v>
      </c>
      <c r="AV50" s="233">
        <f>SUMPRODUCT(LEN($L50:$AA53)-LEN(SUBSTITUTE($L50:$AA53,"M", "")))</f>
        <v>0</v>
      </c>
      <c r="AW50" s="236">
        <f>SUMPRODUCT(LEN($AD50:$AD53)-LEN(SUBSTITUTE($AD50:$AD53,"M", "")))</f>
        <v>0</v>
      </c>
      <c r="AX50" s="269">
        <f>SUMPRODUCT(LEN($AC50:$AC53)-LEN(SUBSTITUTE($AC50:$AC53,"M", "")))</f>
        <v>0</v>
      </c>
      <c r="AY50" s="291">
        <f>SUMPRODUCT(LEN($AE50:$AE53)-LEN(SUBSTITUTE($AE50:$AE53,"S", "")))</f>
        <v>0</v>
      </c>
      <c r="AZ50" s="227">
        <f>SUMPRODUCT(LEN($AE50:$AE53)-LEN(SUBSTITUTE($AE50:$AE53,"F", "")))</f>
        <v>0</v>
      </c>
      <c r="BA50" s="227">
        <f>SUMPRODUCT(LEN($AE50:$AE53)-LEN(SUBSTITUTE($AE50:$AE53,"G", "")))</f>
        <v>0</v>
      </c>
      <c r="BB50" s="294">
        <f>SUMPRODUCT(LEN($AE50:$AE53)-LEN(SUBSTITUTE($AE50:$AE53,"M", "")))</f>
        <v>0</v>
      </c>
    </row>
    <row r="51" spans="2:62" ht="28.15" customHeight="1" thickBot="1" x14ac:dyDescent="0.25">
      <c r="B51" s="30"/>
      <c r="C51" s="243"/>
      <c r="D51" s="36"/>
      <c r="E51" s="111"/>
      <c r="F51" s="111"/>
      <c r="G51" s="110"/>
      <c r="H51" s="224"/>
      <c r="I51" s="247"/>
      <c r="J51" s="247"/>
      <c r="K51" s="247"/>
      <c r="L51" s="33" t="s">
        <v>123</v>
      </c>
      <c r="M51" s="32" t="s">
        <v>382</v>
      </c>
      <c r="N51" s="33" t="s">
        <v>122</v>
      </c>
      <c r="O51" s="32" t="s">
        <v>132</v>
      </c>
      <c r="P51" s="33" t="s">
        <v>120</v>
      </c>
      <c r="Q51" s="32" t="s">
        <v>613</v>
      </c>
      <c r="R51" s="33" t="s">
        <v>119</v>
      </c>
      <c r="S51" s="32" t="s">
        <v>613</v>
      </c>
      <c r="T51" s="33" t="s">
        <v>118</v>
      </c>
      <c r="U51" s="32" t="s">
        <v>858</v>
      </c>
      <c r="V51" s="33" t="s">
        <v>117</v>
      </c>
      <c r="W51" s="32" t="s">
        <v>113</v>
      </c>
      <c r="X51" s="33" t="s">
        <v>116</v>
      </c>
      <c r="Y51" s="32"/>
      <c r="Z51" s="33" t="s">
        <v>115</v>
      </c>
      <c r="AA51" s="32"/>
      <c r="AB51" s="31"/>
      <c r="AC51" s="32"/>
      <c r="AD51" s="31" t="s">
        <v>1455</v>
      </c>
      <c r="AE51" s="23"/>
      <c r="AF51" s="251"/>
      <c r="AG51" s="251"/>
      <c r="AH51" s="22"/>
      <c r="AI51" s="11"/>
      <c r="AJ51" s="311"/>
      <c r="AK51" s="267"/>
      <c r="AL51" s="263"/>
      <c r="AM51" s="265"/>
      <c r="AN51" s="267"/>
      <c r="AO51" s="263"/>
      <c r="AP51" s="265"/>
      <c r="AQ51" s="267"/>
      <c r="AR51" s="263"/>
      <c r="AS51" s="265"/>
      <c r="AT51" s="267"/>
      <c r="AU51" s="263"/>
      <c r="AV51" s="265"/>
      <c r="AW51" s="275"/>
      <c r="AX51" s="270"/>
      <c r="AY51" s="292"/>
      <c r="AZ51" s="228"/>
      <c r="BA51" s="228"/>
      <c r="BB51" s="295"/>
    </row>
    <row r="52" spans="2:62" ht="28.15" customHeight="1" x14ac:dyDescent="0.2">
      <c r="B52" s="30"/>
      <c r="C52" s="244"/>
      <c r="D52" s="29"/>
      <c r="E52" s="109"/>
      <c r="F52" s="109"/>
      <c r="G52" s="108"/>
      <c r="H52" s="225"/>
      <c r="I52" s="248"/>
      <c r="J52" s="248"/>
      <c r="K52" s="248"/>
      <c r="L52" s="26" t="s">
        <v>114</v>
      </c>
      <c r="M52" s="25" t="s">
        <v>132</v>
      </c>
      <c r="N52" s="26" t="s">
        <v>112</v>
      </c>
      <c r="O52" s="25" t="s">
        <v>1090</v>
      </c>
      <c r="P52" s="26" t="s">
        <v>111</v>
      </c>
      <c r="Q52" s="25" t="s">
        <v>132</v>
      </c>
      <c r="R52" s="26" t="s">
        <v>110</v>
      </c>
      <c r="S52" s="25" t="s">
        <v>389</v>
      </c>
      <c r="T52" s="26" t="s">
        <v>109</v>
      </c>
      <c r="U52" s="25" t="s">
        <v>132</v>
      </c>
      <c r="V52" s="26" t="s">
        <v>108</v>
      </c>
      <c r="W52" s="25" t="s">
        <v>113</v>
      </c>
      <c r="X52" s="26" t="s">
        <v>107</v>
      </c>
      <c r="Y52" s="25"/>
      <c r="Z52" s="26" t="s">
        <v>106</v>
      </c>
      <c r="AA52" s="25"/>
      <c r="AB52" s="24"/>
      <c r="AC52" s="25"/>
      <c r="AD52" s="24"/>
      <c r="AE52" s="23"/>
      <c r="AF52" s="251"/>
      <c r="AG52" s="251"/>
      <c r="AH52" s="22"/>
      <c r="AI52" s="11"/>
      <c r="AJ52" s="311"/>
      <c r="AK52" s="267"/>
      <c r="AL52" s="263"/>
      <c r="AM52" s="265"/>
      <c r="AN52" s="267"/>
      <c r="AO52" s="263"/>
      <c r="AP52" s="265"/>
      <c r="AQ52" s="267"/>
      <c r="AR52" s="263"/>
      <c r="AS52" s="265"/>
      <c r="AT52" s="267"/>
      <c r="AU52" s="263"/>
      <c r="AV52" s="265"/>
      <c r="AW52" s="275"/>
      <c r="AX52" s="270"/>
      <c r="AY52" s="292"/>
      <c r="AZ52" s="228"/>
      <c r="BA52" s="228"/>
      <c r="BB52" s="295"/>
    </row>
    <row r="53" spans="2:62" ht="28.15" customHeight="1" thickBot="1" x14ac:dyDescent="0.25">
      <c r="B53" s="21"/>
      <c r="C53" s="245"/>
      <c r="D53" s="20"/>
      <c r="E53" s="117"/>
      <c r="F53" s="117"/>
      <c r="G53" s="116"/>
      <c r="H53" s="226"/>
      <c r="I53" s="249"/>
      <c r="J53" s="249"/>
      <c r="K53" s="249"/>
      <c r="L53" s="17" t="s">
        <v>105</v>
      </c>
      <c r="M53" s="15" t="s">
        <v>382</v>
      </c>
      <c r="N53" s="17" t="s">
        <v>103</v>
      </c>
      <c r="O53" s="15" t="s">
        <v>389</v>
      </c>
      <c r="P53" s="17" t="s">
        <v>102</v>
      </c>
      <c r="Q53" s="15" t="s">
        <v>1454</v>
      </c>
      <c r="R53" s="17" t="s">
        <v>101</v>
      </c>
      <c r="S53" s="15" t="s">
        <v>452</v>
      </c>
      <c r="T53" s="17">
        <v>20</v>
      </c>
      <c r="U53" s="15" t="s">
        <v>178</v>
      </c>
      <c r="V53" s="17" t="s">
        <v>100</v>
      </c>
      <c r="W53" s="15" t="s">
        <v>121</v>
      </c>
      <c r="X53" s="17" t="s">
        <v>99</v>
      </c>
      <c r="Y53" s="15"/>
      <c r="Z53" s="17" t="s">
        <v>98</v>
      </c>
      <c r="AA53" s="15"/>
      <c r="AB53" s="16"/>
      <c r="AC53" s="15"/>
      <c r="AD53" s="14"/>
      <c r="AE53" s="13"/>
      <c r="AF53" s="252"/>
      <c r="AG53" s="252"/>
      <c r="AH53" s="12"/>
      <c r="AI53" s="11"/>
      <c r="AJ53" s="312"/>
      <c r="AK53" s="268"/>
      <c r="AL53" s="264"/>
      <c r="AM53" s="266"/>
      <c r="AN53" s="268"/>
      <c r="AO53" s="264"/>
      <c r="AP53" s="266"/>
      <c r="AQ53" s="268"/>
      <c r="AR53" s="264"/>
      <c r="AS53" s="266"/>
      <c r="AT53" s="268"/>
      <c r="AU53" s="264"/>
      <c r="AV53" s="266"/>
      <c r="AW53" s="276"/>
      <c r="AX53" s="271"/>
      <c r="AY53" s="293"/>
      <c r="AZ53" s="229"/>
      <c r="BA53" s="229"/>
      <c r="BB53" s="296"/>
    </row>
    <row r="54" spans="2:62" ht="85.9" customHeight="1" thickTop="1" thickBot="1" x14ac:dyDescent="0.35">
      <c r="B54" s="105" t="s">
        <v>174</v>
      </c>
      <c r="C54" s="95" t="s">
        <v>173</v>
      </c>
      <c r="D54" s="100" t="s">
        <v>172</v>
      </c>
      <c r="E54" s="104" t="s">
        <v>171</v>
      </c>
      <c r="F54" s="103"/>
      <c r="G54" s="102"/>
      <c r="H54" s="101" t="s">
        <v>170</v>
      </c>
      <c r="I54" s="100" t="s">
        <v>96</v>
      </c>
      <c r="J54" s="100" t="s">
        <v>169</v>
      </c>
      <c r="K54" s="100" t="s">
        <v>97</v>
      </c>
      <c r="L54" s="256" t="s">
        <v>168</v>
      </c>
      <c r="M54" s="262"/>
      <c r="N54" s="256" t="s">
        <v>167</v>
      </c>
      <c r="O54" s="262"/>
      <c r="P54" s="256" t="s">
        <v>167</v>
      </c>
      <c r="Q54" s="257"/>
      <c r="R54" s="256" t="s">
        <v>167</v>
      </c>
      <c r="S54" s="257"/>
      <c r="T54" s="256" t="s">
        <v>167</v>
      </c>
      <c r="U54" s="257"/>
      <c r="V54" s="256" t="s">
        <v>167</v>
      </c>
      <c r="W54" s="257"/>
      <c r="X54" s="256" t="s">
        <v>167</v>
      </c>
      <c r="Y54" s="257"/>
      <c r="Z54" s="256" t="s">
        <v>167</v>
      </c>
      <c r="AA54" s="257"/>
      <c r="AB54" s="261" t="s">
        <v>166</v>
      </c>
      <c r="AC54" s="257"/>
      <c r="AD54" s="101" t="s">
        <v>165</v>
      </c>
      <c r="AE54" s="101" t="s">
        <v>164</v>
      </c>
      <c r="AF54" s="100" t="s">
        <v>163</v>
      </c>
      <c r="AG54" s="100" t="s">
        <v>162</v>
      </c>
      <c r="AH54" s="99" t="s">
        <v>161</v>
      </c>
      <c r="AI54" s="98"/>
      <c r="AJ54" s="96" t="s">
        <v>160</v>
      </c>
      <c r="AK54" s="95" t="s">
        <v>159</v>
      </c>
      <c r="AL54" s="94" t="s">
        <v>158</v>
      </c>
      <c r="AM54" s="96" t="s">
        <v>157</v>
      </c>
      <c r="AN54" s="95" t="s">
        <v>156</v>
      </c>
      <c r="AO54" s="94" t="s">
        <v>155</v>
      </c>
      <c r="AP54" s="96" t="s">
        <v>154</v>
      </c>
      <c r="AQ54" s="95" t="s">
        <v>153</v>
      </c>
      <c r="AR54" s="97" t="s">
        <v>152</v>
      </c>
      <c r="AS54" s="96" t="s">
        <v>151</v>
      </c>
      <c r="AT54" s="95" t="s">
        <v>150</v>
      </c>
      <c r="AU54" s="94" t="s">
        <v>149</v>
      </c>
      <c r="AV54" s="96" t="s">
        <v>148</v>
      </c>
      <c r="AW54" s="95" t="s">
        <v>147</v>
      </c>
      <c r="AX54" s="94" t="s">
        <v>146</v>
      </c>
      <c r="AY54" s="93" t="s">
        <v>145</v>
      </c>
      <c r="AZ54" s="92" t="s">
        <v>144</v>
      </c>
      <c r="BA54" s="92" t="s">
        <v>143</v>
      </c>
      <c r="BB54" s="91" t="s">
        <v>142</v>
      </c>
    </row>
    <row r="55" spans="2:62" ht="48" thickBot="1" x14ac:dyDescent="0.3">
      <c r="B55" s="90" t="s">
        <v>252</v>
      </c>
      <c r="C55" s="89"/>
      <c r="D55" s="88"/>
      <c r="E55" s="258"/>
      <c r="F55" s="259"/>
      <c r="G55" s="260"/>
      <c r="H55" s="87" t="s">
        <v>140</v>
      </c>
      <c r="I55" s="86"/>
      <c r="J55" s="86"/>
      <c r="K55" s="85"/>
      <c r="L55" s="84"/>
      <c r="M55" s="81"/>
      <c r="N55" s="84"/>
      <c r="O55" s="81"/>
      <c r="P55" s="84"/>
      <c r="Q55" s="81"/>
      <c r="R55" s="84"/>
      <c r="S55" s="81"/>
      <c r="T55" s="84"/>
      <c r="U55" s="81"/>
      <c r="V55" s="84"/>
      <c r="W55" s="81"/>
      <c r="X55" s="84"/>
      <c r="Y55" s="81"/>
      <c r="Z55" s="84"/>
      <c r="AA55" s="83"/>
      <c r="AB55" s="82" t="s">
        <v>139</v>
      </c>
      <c r="AC55" s="81"/>
      <c r="AD55" s="81"/>
      <c r="AE55" s="81"/>
      <c r="AF55" s="80"/>
      <c r="AG55" s="80"/>
      <c r="AH55" s="60"/>
      <c r="AI55" s="79" t="s">
        <v>138</v>
      </c>
      <c r="AJ55" s="78">
        <f t="shared" ref="AJ55:BB55" si="6">SUM(AJ57:AJ68)</f>
        <v>156</v>
      </c>
      <c r="AK55" s="77">
        <f t="shared" si="6"/>
        <v>43</v>
      </c>
      <c r="AL55" s="76">
        <f t="shared" si="6"/>
        <v>0</v>
      </c>
      <c r="AM55" s="78">
        <f t="shared" si="6"/>
        <v>34</v>
      </c>
      <c r="AN55" s="77">
        <f t="shared" si="6"/>
        <v>19</v>
      </c>
      <c r="AO55" s="76">
        <f t="shared" si="6"/>
        <v>0</v>
      </c>
      <c r="AP55" s="78">
        <f t="shared" si="6"/>
        <v>1</v>
      </c>
      <c r="AQ55" s="77">
        <f t="shared" si="6"/>
        <v>0</v>
      </c>
      <c r="AR55" s="76">
        <f t="shared" si="6"/>
        <v>0</v>
      </c>
      <c r="AS55" s="78">
        <f t="shared" si="6"/>
        <v>22</v>
      </c>
      <c r="AT55" s="77">
        <f t="shared" si="6"/>
        <v>7</v>
      </c>
      <c r="AU55" s="76">
        <f t="shared" si="6"/>
        <v>0</v>
      </c>
      <c r="AV55" s="78">
        <f t="shared" si="6"/>
        <v>3</v>
      </c>
      <c r="AW55" s="77">
        <f t="shared" si="6"/>
        <v>0</v>
      </c>
      <c r="AX55" s="76">
        <f t="shared" si="6"/>
        <v>0</v>
      </c>
      <c r="AY55" s="75">
        <f t="shared" si="6"/>
        <v>0</v>
      </c>
      <c r="AZ55" s="74">
        <f t="shared" si="6"/>
        <v>0</v>
      </c>
      <c r="BA55" s="74">
        <f t="shared" si="6"/>
        <v>1</v>
      </c>
      <c r="BB55" s="73">
        <f t="shared" si="6"/>
        <v>0</v>
      </c>
      <c r="BC55" s="72" t="s">
        <v>137</v>
      </c>
      <c r="BF55" s="5">
        <f>SUM(AJ55:AL55)/$BG$5</f>
        <v>66.333333333333329</v>
      </c>
      <c r="BG55" s="5">
        <f>SUM(AM55:AO55,AY55)/$BG$5</f>
        <v>17.666666666666668</v>
      </c>
      <c r="BH55" s="5">
        <f>SUM(AP55:AR55,AZ55)/$BG$5</f>
        <v>0.33333333333333331</v>
      </c>
      <c r="BI55" s="5">
        <f>SUM(AS55:AU55,BA55)/$BG$5</f>
        <v>10</v>
      </c>
      <c r="BJ55" s="5">
        <f>SUM(AV55:AX55,BB55)/$BG$5</f>
        <v>1</v>
      </c>
    </row>
    <row r="56" spans="2:62" ht="37.5" thickBot="1" x14ac:dyDescent="0.3">
      <c r="B56" s="71"/>
      <c r="C56" s="70"/>
      <c r="D56" s="69"/>
      <c r="E56" s="68"/>
      <c r="F56" s="68"/>
      <c r="G56" s="67"/>
      <c r="H56" s="66"/>
      <c r="I56" s="64"/>
      <c r="J56" s="64"/>
      <c r="K56" s="65"/>
      <c r="L56" s="64"/>
      <c r="M56" s="62"/>
      <c r="N56" s="64"/>
      <c r="O56" s="62"/>
      <c r="P56" s="64"/>
      <c r="Q56" s="62"/>
      <c r="R56" s="64"/>
      <c r="S56" s="62"/>
      <c r="T56" s="64"/>
      <c r="U56" s="62"/>
      <c r="V56" s="64"/>
      <c r="W56" s="62"/>
      <c r="X56" s="64"/>
      <c r="Y56" s="62"/>
      <c r="Z56" s="64"/>
      <c r="AA56" s="62"/>
      <c r="AB56" s="63"/>
      <c r="AC56" s="62"/>
      <c r="AD56" s="62"/>
      <c r="AE56" s="62"/>
      <c r="AF56" s="61"/>
      <c r="AG56" s="61"/>
      <c r="AH56" s="60"/>
      <c r="AI56" s="59" t="s">
        <v>136</v>
      </c>
      <c r="AJ56" s="58">
        <f t="shared" ref="AJ56:BB56" si="7">AJ55/3</f>
        <v>52</v>
      </c>
      <c r="AK56" s="57">
        <f t="shared" si="7"/>
        <v>14.333333333333334</v>
      </c>
      <c r="AL56" s="56">
        <f t="shared" si="7"/>
        <v>0</v>
      </c>
      <c r="AM56" s="58">
        <f t="shared" si="7"/>
        <v>11.333333333333334</v>
      </c>
      <c r="AN56" s="57">
        <f t="shared" si="7"/>
        <v>6.333333333333333</v>
      </c>
      <c r="AO56" s="56">
        <f t="shared" si="7"/>
        <v>0</v>
      </c>
      <c r="AP56" s="58">
        <f t="shared" si="7"/>
        <v>0.33333333333333331</v>
      </c>
      <c r="AQ56" s="57">
        <f t="shared" si="7"/>
        <v>0</v>
      </c>
      <c r="AR56" s="56">
        <f t="shared" si="7"/>
        <v>0</v>
      </c>
      <c r="AS56" s="58">
        <f t="shared" si="7"/>
        <v>7.333333333333333</v>
      </c>
      <c r="AT56" s="57">
        <f t="shared" si="7"/>
        <v>2.3333333333333335</v>
      </c>
      <c r="AU56" s="56">
        <f t="shared" si="7"/>
        <v>0</v>
      </c>
      <c r="AV56" s="58">
        <f t="shared" si="7"/>
        <v>1</v>
      </c>
      <c r="AW56" s="57">
        <f t="shared" si="7"/>
        <v>0</v>
      </c>
      <c r="AX56" s="56">
        <f t="shared" si="7"/>
        <v>0</v>
      </c>
      <c r="AY56" s="55">
        <f t="shared" si="7"/>
        <v>0</v>
      </c>
      <c r="AZ56" s="54">
        <f t="shared" si="7"/>
        <v>0</v>
      </c>
      <c r="BA56" s="54">
        <f t="shared" si="7"/>
        <v>0.33333333333333331</v>
      </c>
      <c r="BB56" s="53">
        <f t="shared" si="7"/>
        <v>0</v>
      </c>
      <c r="BC56" s="52" t="s">
        <v>135</v>
      </c>
    </row>
    <row r="57" spans="2:62" ht="28.15" customHeight="1" x14ac:dyDescent="0.2">
      <c r="B57" s="30"/>
      <c r="C57" s="242">
        <v>1</v>
      </c>
      <c r="D57" s="44"/>
      <c r="E57" s="113"/>
      <c r="F57" s="113"/>
      <c r="G57" s="112"/>
      <c r="H57" s="223" t="s">
        <v>183</v>
      </c>
      <c r="I57" s="246">
        <v>82</v>
      </c>
      <c r="J57" s="246">
        <v>30</v>
      </c>
      <c r="K57" s="246">
        <v>7</v>
      </c>
      <c r="L57" s="41" t="s">
        <v>133</v>
      </c>
      <c r="M57" s="40" t="s">
        <v>132</v>
      </c>
      <c r="N57" s="41" t="s">
        <v>131</v>
      </c>
      <c r="O57" s="40" t="s">
        <v>132</v>
      </c>
      <c r="P57" s="41" t="s">
        <v>130</v>
      </c>
      <c r="Q57" s="40" t="s">
        <v>501</v>
      </c>
      <c r="R57" s="41" t="s">
        <v>129</v>
      </c>
      <c r="S57" s="40" t="s">
        <v>1453</v>
      </c>
      <c r="T57" s="41" t="s">
        <v>128</v>
      </c>
      <c r="U57" s="40" t="s">
        <v>377</v>
      </c>
      <c r="V57" s="41" t="s">
        <v>127</v>
      </c>
      <c r="W57" s="40" t="s">
        <v>121</v>
      </c>
      <c r="X57" s="41" t="s">
        <v>126</v>
      </c>
      <c r="Y57" s="40"/>
      <c r="Z57" s="41" t="s">
        <v>125</v>
      </c>
      <c r="AA57" s="40"/>
      <c r="AB57" s="39"/>
      <c r="AC57" s="40"/>
      <c r="AD57" s="39" t="s">
        <v>104</v>
      </c>
      <c r="AE57" s="38" t="s">
        <v>414</v>
      </c>
      <c r="AF57" s="250"/>
      <c r="AG57" s="250"/>
      <c r="AH57" s="37"/>
      <c r="AI57" s="11"/>
      <c r="AJ57" s="310">
        <f>SUMPRODUCT(LEN($M57:$AA60)-LEN(SUBSTITUTE($M57:$AA60,"A", "")))</f>
        <v>62</v>
      </c>
      <c r="AK57" s="239">
        <f>SUMPRODUCT(LEN($AD57:$AD60)-LEN(SUBSTITUTE($AD57:$AD60,"A", "")))</f>
        <v>40</v>
      </c>
      <c r="AL57" s="230">
        <f>SUMPRODUCT(LEN($AC57:$AC60)-LEN(SUBSTITUTE($AC57:$AC60,"A", "")))</f>
        <v>0</v>
      </c>
      <c r="AM57" s="233">
        <f>SUMPRODUCT(LEN($M57:$AA60)-LEN(SUBSTITUTE($M57:$AA60,"S", "")))</f>
        <v>12</v>
      </c>
      <c r="AN57" s="239">
        <f>SUMPRODUCT(LEN($AD57:$AD60)-LEN(SUBSTITUTE($AD57:$AD60,"S", "")))</f>
        <v>18</v>
      </c>
      <c r="AO57" s="230">
        <f>SUMPRODUCT(LEN($AC57:$AC60)-LEN(SUBSTITUTE($AC57:$AC60,"S", "")))</f>
        <v>0</v>
      </c>
      <c r="AP57" s="233">
        <f>SUMPRODUCT(LEN($M57:$AA60)-LEN(SUBSTITUTE($M57:$AA60,"F", "")))</f>
        <v>0</v>
      </c>
      <c r="AQ57" s="239">
        <f>SUMPRODUCT(LEN($AD57:$AD60)-LEN(SUBSTITUTE($AD57:$AD60,"F", "")))</f>
        <v>0</v>
      </c>
      <c r="AR57" s="230">
        <f>SUMPRODUCT(LEN($AC57:$AC60)-LEN(SUBSTITUTE($AC57:$AC60,"F", "")))</f>
        <v>0</v>
      </c>
      <c r="AS57" s="233">
        <f>SUMPRODUCT(LEN($M57:$AA60)-LEN(SUBSTITUTE($M57:$AA60,"G", "")))</f>
        <v>7</v>
      </c>
      <c r="AT57" s="239">
        <f>SUMPRODUCT(LEN($AD57:$AD60)-LEN(SUBSTITUTE($AD57:$AD60,"G", "")))</f>
        <v>6</v>
      </c>
      <c r="AU57" s="230">
        <f>SUMPRODUCT(LEN($AC57:$AC60)-LEN(SUBSTITUTE($AC57:$AC60,"G", "")))</f>
        <v>0</v>
      </c>
      <c r="AV57" s="233">
        <f>SUMPRODUCT(LEN($L57:$AA60)-LEN(SUBSTITUTE($L57:$AA60,"M", "")))</f>
        <v>2</v>
      </c>
      <c r="AW57" s="236">
        <f>SUMPRODUCT(LEN($AD57:$AD60)-LEN(SUBSTITUTE($AD57:$AD60,"M", "")))</f>
        <v>0</v>
      </c>
      <c r="AX57" s="269">
        <f>SUMPRODUCT(LEN($AC57:$AC60)-LEN(SUBSTITUTE($AC57:$AC60,"M", "")))</f>
        <v>0</v>
      </c>
      <c r="AY57" s="291">
        <f>SUMPRODUCT(LEN($AE57:$AE60)-LEN(SUBSTITUTE($AE57:$AE60,"S", "")))</f>
        <v>0</v>
      </c>
      <c r="AZ57" s="227">
        <f>SUMPRODUCT(LEN($AE57:$AE60)-LEN(SUBSTITUTE($AE57:$AE60,"F", "")))</f>
        <v>0</v>
      </c>
      <c r="BA57" s="227">
        <f>SUMPRODUCT(LEN($AE57:$AE60)-LEN(SUBSTITUTE($AE57:$AE60,"G", "")))</f>
        <v>1</v>
      </c>
      <c r="BB57" s="294">
        <f>SUMPRODUCT(LEN($AE57:$AE60)-LEN(SUBSTITUTE($AE57:$AE60,"M", "")))</f>
        <v>0</v>
      </c>
    </row>
    <row r="58" spans="2:62" ht="28.15" customHeight="1" thickBot="1" x14ac:dyDescent="0.25">
      <c r="B58" s="30"/>
      <c r="C58" s="243"/>
      <c r="D58" s="36"/>
      <c r="E58" s="111"/>
      <c r="F58" s="111"/>
      <c r="G58" s="110"/>
      <c r="H58" s="224"/>
      <c r="I58" s="247"/>
      <c r="J58" s="247"/>
      <c r="K58" s="247"/>
      <c r="L58" s="33" t="s">
        <v>123</v>
      </c>
      <c r="M58" s="32" t="s">
        <v>614</v>
      </c>
      <c r="N58" s="33" t="s">
        <v>122</v>
      </c>
      <c r="O58" s="32" t="s">
        <v>1452</v>
      </c>
      <c r="P58" s="33" t="s">
        <v>120</v>
      </c>
      <c r="Q58" s="32" t="s">
        <v>104</v>
      </c>
      <c r="R58" s="33" t="s">
        <v>119</v>
      </c>
      <c r="S58" s="32" t="s">
        <v>452</v>
      </c>
      <c r="T58" s="33" t="s">
        <v>118</v>
      </c>
      <c r="U58" s="32" t="s">
        <v>187</v>
      </c>
      <c r="V58" s="33" t="s">
        <v>117</v>
      </c>
      <c r="W58" s="32" t="s">
        <v>104</v>
      </c>
      <c r="X58" s="33" t="s">
        <v>116</v>
      </c>
      <c r="Y58" s="32"/>
      <c r="Z58" s="33" t="s">
        <v>115</v>
      </c>
      <c r="AA58" s="32"/>
      <c r="AB58" s="31"/>
      <c r="AC58" s="32"/>
      <c r="AD58" s="31" t="s">
        <v>1451</v>
      </c>
      <c r="AE58" s="23"/>
      <c r="AF58" s="251"/>
      <c r="AG58" s="251"/>
      <c r="AH58" s="22"/>
      <c r="AI58" s="11"/>
      <c r="AJ58" s="311"/>
      <c r="AK58" s="267"/>
      <c r="AL58" s="263"/>
      <c r="AM58" s="265"/>
      <c r="AN58" s="267"/>
      <c r="AO58" s="263"/>
      <c r="AP58" s="265"/>
      <c r="AQ58" s="267"/>
      <c r="AR58" s="263"/>
      <c r="AS58" s="265"/>
      <c r="AT58" s="267"/>
      <c r="AU58" s="263"/>
      <c r="AV58" s="265"/>
      <c r="AW58" s="275"/>
      <c r="AX58" s="270"/>
      <c r="AY58" s="292"/>
      <c r="AZ58" s="228"/>
      <c r="BA58" s="228"/>
      <c r="BB58" s="295"/>
    </row>
    <row r="59" spans="2:62" ht="28.15" customHeight="1" x14ac:dyDescent="0.2">
      <c r="B59" s="30"/>
      <c r="C59" s="244"/>
      <c r="D59" s="29"/>
      <c r="E59" s="109"/>
      <c r="F59" s="109"/>
      <c r="G59" s="108"/>
      <c r="H59" s="225">
        <v>223</v>
      </c>
      <c r="I59" s="248"/>
      <c r="J59" s="248"/>
      <c r="K59" s="248"/>
      <c r="L59" s="26" t="s">
        <v>114</v>
      </c>
      <c r="M59" s="25" t="s">
        <v>1450</v>
      </c>
      <c r="N59" s="26" t="s">
        <v>112</v>
      </c>
      <c r="O59" s="25" t="s">
        <v>399</v>
      </c>
      <c r="P59" s="26" t="s">
        <v>111</v>
      </c>
      <c r="Q59" s="25" t="s">
        <v>629</v>
      </c>
      <c r="R59" s="26" t="s">
        <v>110</v>
      </c>
      <c r="S59" s="25" t="s">
        <v>382</v>
      </c>
      <c r="T59" s="26" t="s">
        <v>109</v>
      </c>
      <c r="U59" s="25" t="s">
        <v>132</v>
      </c>
      <c r="V59" s="26" t="s">
        <v>108</v>
      </c>
      <c r="W59" s="25" t="s">
        <v>121</v>
      </c>
      <c r="X59" s="26" t="s">
        <v>107</v>
      </c>
      <c r="Y59" s="25"/>
      <c r="Z59" s="26" t="s">
        <v>106</v>
      </c>
      <c r="AA59" s="25"/>
      <c r="AB59" s="24"/>
      <c r="AC59" s="25"/>
      <c r="AD59" s="24" t="s">
        <v>1449</v>
      </c>
      <c r="AE59" s="23"/>
      <c r="AF59" s="251"/>
      <c r="AG59" s="251"/>
      <c r="AH59" s="22"/>
      <c r="AI59" s="11"/>
      <c r="AJ59" s="311"/>
      <c r="AK59" s="267"/>
      <c r="AL59" s="263"/>
      <c r="AM59" s="265"/>
      <c r="AN59" s="267"/>
      <c r="AO59" s="263"/>
      <c r="AP59" s="265"/>
      <c r="AQ59" s="267"/>
      <c r="AR59" s="263"/>
      <c r="AS59" s="265"/>
      <c r="AT59" s="267"/>
      <c r="AU59" s="263"/>
      <c r="AV59" s="265"/>
      <c r="AW59" s="275"/>
      <c r="AX59" s="270"/>
      <c r="AY59" s="292"/>
      <c r="AZ59" s="228"/>
      <c r="BA59" s="228"/>
      <c r="BB59" s="295"/>
    </row>
    <row r="60" spans="2:62" ht="28.15" customHeight="1" thickBot="1" x14ac:dyDescent="0.25">
      <c r="B60" s="30"/>
      <c r="C60" s="253"/>
      <c r="D60" s="51"/>
      <c r="E60" s="115"/>
      <c r="F60" s="115"/>
      <c r="G60" s="114"/>
      <c r="H60" s="226"/>
      <c r="I60" s="254"/>
      <c r="J60" s="254"/>
      <c r="K60" s="254"/>
      <c r="L60" s="48" t="s">
        <v>105</v>
      </c>
      <c r="M60" s="47" t="s">
        <v>1273</v>
      </c>
      <c r="N60" s="48" t="s">
        <v>103</v>
      </c>
      <c r="O60" s="47" t="s">
        <v>377</v>
      </c>
      <c r="P60" s="48" t="s">
        <v>102</v>
      </c>
      <c r="Q60" s="47" t="s">
        <v>417</v>
      </c>
      <c r="R60" s="48" t="s">
        <v>101</v>
      </c>
      <c r="S60" s="47" t="s">
        <v>411</v>
      </c>
      <c r="T60" s="48">
        <v>20</v>
      </c>
      <c r="U60" s="47" t="s">
        <v>113</v>
      </c>
      <c r="V60" s="48" t="s">
        <v>100</v>
      </c>
      <c r="W60" s="47"/>
      <c r="X60" s="48" t="s">
        <v>99</v>
      </c>
      <c r="Y60" s="47"/>
      <c r="Z60" s="48" t="s">
        <v>98</v>
      </c>
      <c r="AA60" s="47"/>
      <c r="AB60" s="16"/>
      <c r="AC60" s="47"/>
      <c r="AD60" s="16"/>
      <c r="AE60" s="46"/>
      <c r="AF60" s="255"/>
      <c r="AG60" s="255"/>
      <c r="AH60" s="45"/>
      <c r="AI60" s="11"/>
      <c r="AJ60" s="312"/>
      <c r="AK60" s="268"/>
      <c r="AL60" s="264"/>
      <c r="AM60" s="266"/>
      <c r="AN60" s="268"/>
      <c r="AO60" s="264"/>
      <c r="AP60" s="266"/>
      <c r="AQ60" s="268"/>
      <c r="AR60" s="264"/>
      <c r="AS60" s="266"/>
      <c r="AT60" s="268"/>
      <c r="AU60" s="264"/>
      <c r="AV60" s="266"/>
      <c r="AW60" s="276"/>
      <c r="AX60" s="271"/>
      <c r="AY60" s="293"/>
      <c r="AZ60" s="229"/>
      <c r="BA60" s="229"/>
      <c r="BB60" s="296"/>
    </row>
    <row r="61" spans="2:62" ht="28.15" customHeight="1" x14ac:dyDescent="0.2">
      <c r="B61" s="30"/>
      <c r="C61" s="242">
        <v>2</v>
      </c>
      <c r="D61" s="44"/>
      <c r="E61" s="113"/>
      <c r="F61" s="113"/>
      <c r="G61" s="112"/>
      <c r="H61" s="223"/>
      <c r="I61" s="246">
        <v>93</v>
      </c>
      <c r="J61" s="246">
        <v>30</v>
      </c>
      <c r="K61" s="246">
        <v>6</v>
      </c>
      <c r="L61" s="41" t="s">
        <v>133</v>
      </c>
      <c r="M61" s="40" t="s">
        <v>1273</v>
      </c>
      <c r="N61" s="41" t="s">
        <v>131</v>
      </c>
      <c r="O61" s="40" t="s">
        <v>377</v>
      </c>
      <c r="P61" s="41" t="s">
        <v>130</v>
      </c>
      <c r="Q61" s="40" t="s">
        <v>132</v>
      </c>
      <c r="R61" s="41" t="s">
        <v>129</v>
      </c>
      <c r="S61" s="40" t="s">
        <v>518</v>
      </c>
      <c r="T61" s="41" t="s">
        <v>128</v>
      </c>
      <c r="U61" s="40" t="s">
        <v>424</v>
      </c>
      <c r="V61" s="41" t="s">
        <v>127</v>
      </c>
      <c r="W61" s="40" t="s">
        <v>175</v>
      </c>
      <c r="X61" s="41" t="s">
        <v>126</v>
      </c>
      <c r="Y61" s="40"/>
      <c r="Z61" s="41" t="s">
        <v>125</v>
      </c>
      <c r="AA61" s="40"/>
      <c r="AB61" s="39"/>
      <c r="AC61" s="40"/>
      <c r="AD61" s="39" t="s">
        <v>733</v>
      </c>
      <c r="AE61" s="38"/>
      <c r="AF61" s="250"/>
      <c r="AG61" s="250"/>
      <c r="AH61" s="37"/>
      <c r="AI61" s="11"/>
      <c r="AJ61" s="310">
        <f>SUMPRODUCT(LEN($M61:$AA64)-LEN(SUBSTITUTE($M61:$AA64,"A", "")))</f>
        <v>48</v>
      </c>
      <c r="AK61" s="239">
        <f>SUMPRODUCT(LEN($AD61:$AD64)-LEN(SUBSTITUTE($AD61:$AD64,"A", "")))</f>
        <v>3</v>
      </c>
      <c r="AL61" s="230">
        <f>SUMPRODUCT(LEN($AC61:$AC64)-LEN(SUBSTITUTE($AC61:$AC64,"A", "")))</f>
        <v>0</v>
      </c>
      <c r="AM61" s="233">
        <f>SUMPRODUCT(LEN($M61:$AA64)-LEN(SUBSTITUTE($M61:$AA64,"S", "")))</f>
        <v>16</v>
      </c>
      <c r="AN61" s="239">
        <f>SUMPRODUCT(LEN($AD61:$AD64)-LEN(SUBSTITUTE($AD61:$AD64,"S", "")))</f>
        <v>1</v>
      </c>
      <c r="AO61" s="230">
        <f>SUMPRODUCT(LEN($AC61:$AC64)-LEN(SUBSTITUTE($AC61:$AC64,"S", "")))</f>
        <v>0</v>
      </c>
      <c r="AP61" s="233">
        <f>SUMPRODUCT(LEN($M61:$AA64)-LEN(SUBSTITUTE($M61:$AA64,"F", "")))</f>
        <v>0</v>
      </c>
      <c r="AQ61" s="239">
        <f>SUMPRODUCT(LEN($AD61:$AD64)-LEN(SUBSTITUTE($AD61:$AD64,"F", "")))</f>
        <v>0</v>
      </c>
      <c r="AR61" s="230">
        <f>SUMPRODUCT(LEN($AC61:$AC64)-LEN(SUBSTITUTE($AC61:$AC64,"F", "")))</f>
        <v>0</v>
      </c>
      <c r="AS61" s="233">
        <f>SUMPRODUCT(LEN($M61:$AA64)-LEN(SUBSTITUTE($M61:$AA64,"G", "")))</f>
        <v>6</v>
      </c>
      <c r="AT61" s="239">
        <f>SUMPRODUCT(LEN($AD61:$AD64)-LEN(SUBSTITUTE($AD61:$AD64,"G", "")))</f>
        <v>1</v>
      </c>
      <c r="AU61" s="230">
        <f>SUMPRODUCT(LEN($AC61:$AC64)-LEN(SUBSTITUTE($AC61:$AC64,"G", "")))</f>
        <v>0</v>
      </c>
      <c r="AV61" s="233">
        <f>SUMPRODUCT(LEN($L61:$AA64)-LEN(SUBSTITUTE($L61:$AA64,"M", "")))</f>
        <v>1</v>
      </c>
      <c r="AW61" s="236">
        <f>SUMPRODUCT(LEN($AD61:$AD64)-LEN(SUBSTITUTE($AD61:$AD64,"M", "")))</f>
        <v>0</v>
      </c>
      <c r="AX61" s="269">
        <f>SUMPRODUCT(LEN($AC61:$AC64)-LEN(SUBSTITUTE($AC61:$AC64,"M", "")))</f>
        <v>0</v>
      </c>
      <c r="AY61" s="291">
        <f>SUMPRODUCT(LEN($AE61:$AE64)-LEN(SUBSTITUTE($AE61:$AE64,"S", "")))</f>
        <v>0</v>
      </c>
      <c r="AZ61" s="227">
        <f>SUMPRODUCT(LEN($AE61:$AE64)-LEN(SUBSTITUTE($AE61:$AE64,"F", "")))</f>
        <v>0</v>
      </c>
      <c r="BA61" s="227">
        <f>SUMPRODUCT(LEN($AE61:$AE64)-LEN(SUBSTITUTE($AE61:$AE64,"G", "")))</f>
        <v>0</v>
      </c>
      <c r="BB61" s="294">
        <f>SUMPRODUCT(LEN($AE61:$AE64)-LEN(SUBSTITUTE($AE61:$AE64,"M", "")))</f>
        <v>0</v>
      </c>
    </row>
    <row r="62" spans="2:62" ht="28.15" customHeight="1" thickBot="1" x14ac:dyDescent="0.25">
      <c r="B62" s="30"/>
      <c r="C62" s="243"/>
      <c r="D62" s="36"/>
      <c r="E62" s="111"/>
      <c r="F62" s="111"/>
      <c r="G62" s="110"/>
      <c r="H62" s="224"/>
      <c r="I62" s="247"/>
      <c r="J62" s="247"/>
      <c r="K62" s="247"/>
      <c r="L62" s="33" t="s">
        <v>123</v>
      </c>
      <c r="M62" s="32" t="s">
        <v>132</v>
      </c>
      <c r="N62" s="33" t="s">
        <v>122</v>
      </c>
      <c r="O62" s="32" t="s">
        <v>389</v>
      </c>
      <c r="P62" s="33" t="s">
        <v>120</v>
      </c>
      <c r="Q62" s="32" t="s">
        <v>104</v>
      </c>
      <c r="R62" s="33" t="s">
        <v>119</v>
      </c>
      <c r="S62" s="32" t="s">
        <v>411</v>
      </c>
      <c r="T62" s="33" t="s">
        <v>118</v>
      </c>
      <c r="U62" s="32" t="s">
        <v>178</v>
      </c>
      <c r="V62" s="33" t="s">
        <v>117</v>
      </c>
      <c r="W62" s="32" t="s">
        <v>104</v>
      </c>
      <c r="X62" s="33" t="s">
        <v>116</v>
      </c>
      <c r="Y62" s="32"/>
      <c r="Z62" s="33" t="s">
        <v>115</v>
      </c>
      <c r="AA62" s="32"/>
      <c r="AB62" s="31"/>
      <c r="AC62" s="32"/>
      <c r="AD62" s="31"/>
      <c r="AE62" s="23"/>
      <c r="AF62" s="251"/>
      <c r="AG62" s="251"/>
      <c r="AH62" s="22"/>
      <c r="AI62" s="11"/>
      <c r="AJ62" s="311"/>
      <c r="AK62" s="267"/>
      <c r="AL62" s="263"/>
      <c r="AM62" s="265"/>
      <c r="AN62" s="267"/>
      <c r="AO62" s="263"/>
      <c r="AP62" s="265"/>
      <c r="AQ62" s="267"/>
      <c r="AR62" s="263"/>
      <c r="AS62" s="265"/>
      <c r="AT62" s="267"/>
      <c r="AU62" s="263"/>
      <c r="AV62" s="265"/>
      <c r="AW62" s="275"/>
      <c r="AX62" s="270"/>
      <c r="AY62" s="292"/>
      <c r="AZ62" s="228"/>
      <c r="BA62" s="228"/>
      <c r="BB62" s="295"/>
    </row>
    <row r="63" spans="2:62" ht="28.15" customHeight="1" x14ac:dyDescent="0.2">
      <c r="B63" s="30"/>
      <c r="C63" s="244"/>
      <c r="D63" s="29"/>
      <c r="E63" s="109"/>
      <c r="F63" s="109"/>
      <c r="G63" s="108"/>
      <c r="H63" s="225"/>
      <c r="I63" s="248"/>
      <c r="J63" s="248"/>
      <c r="K63" s="248"/>
      <c r="L63" s="26" t="s">
        <v>114</v>
      </c>
      <c r="M63" s="25" t="s">
        <v>186</v>
      </c>
      <c r="N63" s="26" t="s">
        <v>112</v>
      </c>
      <c r="O63" s="25" t="s">
        <v>377</v>
      </c>
      <c r="P63" s="26" t="s">
        <v>111</v>
      </c>
      <c r="Q63" s="25" t="s">
        <v>417</v>
      </c>
      <c r="R63" s="26" t="s">
        <v>110</v>
      </c>
      <c r="S63" s="25" t="s">
        <v>444</v>
      </c>
      <c r="T63" s="26" t="s">
        <v>109</v>
      </c>
      <c r="U63" s="25" t="s">
        <v>113</v>
      </c>
      <c r="V63" s="26" t="s">
        <v>108</v>
      </c>
      <c r="W63" s="25" t="s">
        <v>121</v>
      </c>
      <c r="X63" s="26" t="s">
        <v>107</v>
      </c>
      <c r="Y63" s="25"/>
      <c r="Z63" s="26" t="s">
        <v>106</v>
      </c>
      <c r="AA63" s="25"/>
      <c r="AB63" s="24"/>
      <c r="AC63" s="25"/>
      <c r="AD63" s="24"/>
      <c r="AE63" s="23"/>
      <c r="AF63" s="251"/>
      <c r="AG63" s="251"/>
      <c r="AH63" s="22"/>
      <c r="AI63" s="11"/>
      <c r="AJ63" s="311"/>
      <c r="AK63" s="267"/>
      <c r="AL63" s="263"/>
      <c r="AM63" s="265"/>
      <c r="AN63" s="267"/>
      <c r="AO63" s="263"/>
      <c r="AP63" s="265"/>
      <c r="AQ63" s="267"/>
      <c r="AR63" s="263"/>
      <c r="AS63" s="265"/>
      <c r="AT63" s="267"/>
      <c r="AU63" s="263"/>
      <c r="AV63" s="265"/>
      <c r="AW63" s="275"/>
      <c r="AX63" s="270"/>
      <c r="AY63" s="292"/>
      <c r="AZ63" s="228"/>
      <c r="BA63" s="228"/>
      <c r="BB63" s="295"/>
    </row>
    <row r="64" spans="2:62" ht="28.15" customHeight="1" thickBot="1" x14ac:dyDescent="0.25">
      <c r="B64" s="30"/>
      <c r="C64" s="253"/>
      <c r="D64" s="51"/>
      <c r="E64" s="115"/>
      <c r="F64" s="115"/>
      <c r="G64" s="114"/>
      <c r="H64" s="226"/>
      <c r="I64" s="254"/>
      <c r="J64" s="254"/>
      <c r="K64" s="254"/>
      <c r="L64" s="48" t="s">
        <v>105</v>
      </c>
      <c r="M64" s="47" t="s">
        <v>417</v>
      </c>
      <c r="N64" s="48" t="s">
        <v>103</v>
      </c>
      <c r="O64" s="47" t="s">
        <v>186</v>
      </c>
      <c r="P64" s="48" t="s">
        <v>102</v>
      </c>
      <c r="Q64" s="47" t="s">
        <v>389</v>
      </c>
      <c r="R64" s="48" t="s">
        <v>101</v>
      </c>
      <c r="S64" s="47" t="s">
        <v>636</v>
      </c>
      <c r="T64" s="48">
        <v>20</v>
      </c>
      <c r="U64" s="47" t="s">
        <v>175</v>
      </c>
      <c r="V64" s="48" t="s">
        <v>100</v>
      </c>
      <c r="W64" s="47" t="s">
        <v>121</v>
      </c>
      <c r="X64" s="48" t="s">
        <v>99</v>
      </c>
      <c r="Y64" s="47"/>
      <c r="Z64" s="48" t="s">
        <v>98</v>
      </c>
      <c r="AA64" s="47"/>
      <c r="AB64" s="16"/>
      <c r="AC64" s="47"/>
      <c r="AD64" s="16"/>
      <c r="AE64" s="46"/>
      <c r="AF64" s="255"/>
      <c r="AG64" s="255"/>
      <c r="AH64" s="45"/>
      <c r="AI64" s="11"/>
      <c r="AJ64" s="312"/>
      <c r="AK64" s="268"/>
      <c r="AL64" s="264"/>
      <c r="AM64" s="266"/>
      <c r="AN64" s="268"/>
      <c r="AO64" s="264"/>
      <c r="AP64" s="266"/>
      <c r="AQ64" s="268"/>
      <c r="AR64" s="264"/>
      <c r="AS64" s="266"/>
      <c r="AT64" s="268"/>
      <c r="AU64" s="264"/>
      <c r="AV64" s="266"/>
      <c r="AW64" s="276"/>
      <c r="AX64" s="271"/>
      <c r="AY64" s="293"/>
      <c r="AZ64" s="229"/>
      <c r="BA64" s="229"/>
      <c r="BB64" s="296"/>
    </row>
    <row r="65" spans="2:62" ht="28.15" customHeight="1" x14ac:dyDescent="0.2">
      <c r="B65" s="30"/>
      <c r="C65" s="242">
        <v>3</v>
      </c>
      <c r="D65" s="44"/>
      <c r="E65" s="113"/>
      <c r="F65" s="113"/>
      <c r="G65" s="112"/>
      <c r="H65" s="223"/>
      <c r="I65" s="246">
        <v>65</v>
      </c>
      <c r="J65" s="246">
        <v>27</v>
      </c>
      <c r="K65" s="246">
        <v>7</v>
      </c>
      <c r="L65" s="41" t="s">
        <v>133</v>
      </c>
      <c r="M65" s="40" t="s">
        <v>186</v>
      </c>
      <c r="N65" s="41" t="s">
        <v>131</v>
      </c>
      <c r="O65" s="40" t="s">
        <v>1448</v>
      </c>
      <c r="P65" s="41" t="s">
        <v>130</v>
      </c>
      <c r="Q65" s="40" t="s">
        <v>399</v>
      </c>
      <c r="R65" s="41" t="s">
        <v>129</v>
      </c>
      <c r="S65" s="40" t="s">
        <v>411</v>
      </c>
      <c r="T65" s="41" t="s">
        <v>128</v>
      </c>
      <c r="U65" s="40" t="s">
        <v>175</v>
      </c>
      <c r="V65" s="41" t="s">
        <v>127</v>
      </c>
      <c r="W65" s="40"/>
      <c r="X65" s="41" t="s">
        <v>126</v>
      </c>
      <c r="Y65" s="40"/>
      <c r="Z65" s="41" t="s">
        <v>125</v>
      </c>
      <c r="AA65" s="40"/>
      <c r="AB65" s="39"/>
      <c r="AC65" s="40"/>
      <c r="AD65" s="39"/>
      <c r="AE65" s="38"/>
      <c r="AF65" s="250"/>
      <c r="AG65" s="250"/>
      <c r="AH65" s="37"/>
      <c r="AI65" s="11"/>
      <c r="AJ65" s="310">
        <f>SUMPRODUCT(LEN($M65:$AA68)-LEN(SUBSTITUTE($M65:$AA68,"A", "")))</f>
        <v>46</v>
      </c>
      <c r="AK65" s="239">
        <f>SUMPRODUCT(LEN($AD65:$AD68)-LEN(SUBSTITUTE($AD65:$AD68,"A", "")))</f>
        <v>0</v>
      </c>
      <c r="AL65" s="230">
        <f>SUMPRODUCT(LEN($AC65:$AC68)-LEN(SUBSTITUTE($AC65:$AC68,"A", "")))</f>
        <v>0</v>
      </c>
      <c r="AM65" s="233">
        <f>SUMPRODUCT(LEN($M65:$AA68)-LEN(SUBSTITUTE($M65:$AA68,"S", "")))</f>
        <v>6</v>
      </c>
      <c r="AN65" s="239">
        <f>SUMPRODUCT(LEN($AD65:$AD68)-LEN(SUBSTITUTE($AD65:$AD68,"S", "")))</f>
        <v>0</v>
      </c>
      <c r="AO65" s="230">
        <f>SUMPRODUCT(LEN($AC65:$AC68)-LEN(SUBSTITUTE($AC65:$AC68,"S", "")))</f>
        <v>0</v>
      </c>
      <c r="AP65" s="233">
        <f>SUMPRODUCT(LEN($M65:$AA68)-LEN(SUBSTITUTE($M65:$AA68,"F", "")))</f>
        <v>1</v>
      </c>
      <c r="AQ65" s="239">
        <f>SUMPRODUCT(LEN($AD65:$AD68)-LEN(SUBSTITUTE($AD65:$AD68,"F", "")))</f>
        <v>0</v>
      </c>
      <c r="AR65" s="230">
        <f>SUMPRODUCT(LEN($AC65:$AC68)-LEN(SUBSTITUTE($AC65:$AC68,"F", "")))</f>
        <v>0</v>
      </c>
      <c r="AS65" s="233">
        <f>SUMPRODUCT(LEN($M65:$AA68)-LEN(SUBSTITUTE($M65:$AA68,"G", "")))</f>
        <v>9</v>
      </c>
      <c r="AT65" s="239">
        <f>SUMPRODUCT(LEN($AD65:$AD68)-LEN(SUBSTITUTE($AD65:$AD68,"G", "")))</f>
        <v>0</v>
      </c>
      <c r="AU65" s="230">
        <f>SUMPRODUCT(LEN($AC65:$AC68)-LEN(SUBSTITUTE($AC65:$AC68,"G", "")))</f>
        <v>0</v>
      </c>
      <c r="AV65" s="233">
        <f>SUMPRODUCT(LEN($L65:$AA68)-LEN(SUBSTITUTE($L65:$AA68,"M", "")))</f>
        <v>0</v>
      </c>
      <c r="AW65" s="236">
        <f>SUMPRODUCT(LEN($AD65:$AD68)-LEN(SUBSTITUTE($AD65:$AD68,"M", "")))</f>
        <v>0</v>
      </c>
      <c r="AX65" s="269">
        <f>SUMPRODUCT(LEN($AC65:$AC68)-LEN(SUBSTITUTE($AC65:$AC68,"M", "")))</f>
        <v>0</v>
      </c>
      <c r="AY65" s="291">
        <f>SUMPRODUCT(LEN($AE65:$AE68)-LEN(SUBSTITUTE($AE65:$AE68,"S", "")))</f>
        <v>0</v>
      </c>
      <c r="AZ65" s="227">
        <f>SUMPRODUCT(LEN($AE65:$AE68)-LEN(SUBSTITUTE($AE65:$AE68,"F", "")))</f>
        <v>0</v>
      </c>
      <c r="BA65" s="227">
        <f>SUMPRODUCT(LEN($AE65:$AE68)-LEN(SUBSTITUTE($AE65:$AE68,"G", "")))</f>
        <v>0</v>
      </c>
      <c r="BB65" s="294">
        <f>SUMPRODUCT(LEN($AE65:$AE68)-LEN(SUBSTITUTE($AE65:$AE68,"M", "")))</f>
        <v>0</v>
      </c>
    </row>
    <row r="66" spans="2:62" ht="28.15" customHeight="1" thickBot="1" x14ac:dyDescent="0.25">
      <c r="B66" s="30"/>
      <c r="C66" s="243"/>
      <c r="D66" s="36"/>
      <c r="E66" s="111"/>
      <c r="F66" s="111"/>
      <c r="G66" s="110"/>
      <c r="H66" s="224"/>
      <c r="I66" s="247"/>
      <c r="J66" s="247"/>
      <c r="K66" s="247"/>
      <c r="L66" s="33" t="s">
        <v>123</v>
      </c>
      <c r="M66" s="32" t="s">
        <v>382</v>
      </c>
      <c r="N66" s="33" t="s">
        <v>122</v>
      </c>
      <c r="O66" s="32" t="s">
        <v>377</v>
      </c>
      <c r="P66" s="33" t="s">
        <v>120</v>
      </c>
      <c r="Q66" s="32" t="s">
        <v>434</v>
      </c>
      <c r="R66" s="33" t="s">
        <v>119</v>
      </c>
      <c r="S66" s="32" t="s">
        <v>186</v>
      </c>
      <c r="T66" s="33" t="s">
        <v>118</v>
      </c>
      <c r="U66" s="32" t="s">
        <v>121</v>
      </c>
      <c r="V66" s="33" t="s">
        <v>117</v>
      </c>
      <c r="W66" s="32"/>
      <c r="X66" s="33" t="s">
        <v>116</v>
      </c>
      <c r="Y66" s="32"/>
      <c r="Z66" s="33" t="s">
        <v>115</v>
      </c>
      <c r="AA66" s="32"/>
      <c r="AB66" s="31"/>
      <c r="AC66" s="32"/>
      <c r="AD66" s="31"/>
      <c r="AE66" s="23"/>
      <c r="AF66" s="251"/>
      <c r="AG66" s="251"/>
      <c r="AH66" s="22"/>
      <c r="AI66" s="11"/>
      <c r="AJ66" s="311"/>
      <c r="AK66" s="267"/>
      <c r="AL66" s="263"/>
      <c r="AM66" s="265"/>
      <c r="AN66" s="267"/>
      <c r="AO66" s="263"/>
      <c r="AP66" s="265"/>
      <c r="AQ66" s="267"/>
      <c r="AR66" s="263"/>
      <c r="AS66" s="265"/>
      <c r="AT66" s="267"/>
      <c r="AU66" s="263"/>
      <c r="AV66" s="265"/>
      <c r="AW66" s="275"/>
      <c r="AX66" s="270"/>
      <c r="AY66" s="292"/>
      <c r="AZ66" s="228"/>
      <c r="BA66" s="228"/>
      <c r="BB66" s="295"/>
    </row>
    <row r="67" spans="2:62" ht="28.15" customHeight="1" x14ac:dyDescent="0.2">
      <c r="B67" s="30"/>
      <c r="C67" s="244"/>
      <c r="D67" s="29"/>
      <c r="E67" s="109"/>
      <c r="F67" s="109"/>
      <c r="G67" s="108"/>
      <c r="H67" s="225"/>
      <c r="I67" s="248"/>
      <c r="J67" s="248"/>
      <c r="K67" s="248"/>
      <c r="L67" s="26" t="s">
        <v>114</v>
      </c>
      <c r="M67" s="25" t="s">
        <v>689</v>
      </c>
      <c r="N67" s="26" t="s">
        <v>112</v>
      </c>
      <c r="O67" s="25" t="s">
        <v>613</v>
      </c>
      <c r="P67" s="26" t="s">
        <v>111</v>
      </c>
      <c r="Q67" s="25" t="s">
        <v>186</v>
      </c>
      <c r="R67" s="26" t="s">
        <v>110</v>
      </c>
      <c r="S67" s="25" t="s">
        <v>186</v>
      </c>
      <c r="T67" s="26" t="s">
        <v>109</v>
      </c>
      <c r="U67" s="25" t="s">
        <v>121</v>
      </c>
      <c r="V67" s="26" t="s">
        <v>108</v>
      </c>
      <c r="W67" s="25"/>
      <c r="X67" s="26" t="s">
        <v>107</v>
      </c>
      <c r="Y67" s="25"/>
      <c r="Z67" s="26" t="s">
        <v>106</v>
      </c>
      <c r="AA67" s="25"/>
      <c r="AB67" s="24"/>
      <c r="AC67" s="25"/>
      <c r="AD67" s="24"/>
      <c r="AE67" s="23"/>
      <c r="AF67" s="251"/>
      <c r="AG67" s="251"/>
      <c r="AH67" s="22"/>
      <c r="AI67" s="11"/>
      <c r="AJ67" s="311"/>
      <c r="AK67" s="267"/>
      <c r="AL67" s="263"/>
      <c r="AM67" s="265"/>
      <c r="AN67" s="267"/>
      <c r="AO67" s="263"/>
      <c r="AP67" s="265"/>
      <c r="AQ67" s="267"/>
      <c r="AR67" s="263"/>
      <c r="AS67" s="265"/>
      <c r="AT67" s="267"/>
      <c r="AU67" s="263"/>
      <c r="AV67" s="265"/>
      <c r="AW67" s="275"/>
      <c r="AX67" s="270"/>
      <c r="AY67" s="292"/>
      <c r="AZ67" s="228"/>
      <c r="BA67" s="228"/>
      <c r="BB67" s="295"/>
    </row>
    <row r="68" spans="2:62" ht="28.15" customHeight="1" thickBot="1" x14ac:dyDescent="0.25">
      <c r="B68" s="21"/>
      <c r="C68" s="245"/>
      <c r="D68" s="20"/>
      <c r="E68" s="117"/>
      <c r="F68" s="117"/>
      <c r="G68" s="116"/>
      <c r="H68" s="226"/>
      <c r="I68" s="249"/>
      <c r="J68" s="249"/>
      <c r="K68" s="249"/>
      <c r="L68" s="17" t="s">
        <v>105</v>
      </c>
      <c r="M68" s="15" t="s">
        <v>1305</v>
      </c>
      <c r="N68" s="17" t="s">
        <v>103</v>
      </c>
      <c r="O68" s="15" t="s">
        <v>399</v>
      </c>
      <c r="P68" s="17" t="s">
        <v>102</v>
      </c>
      <c r="Q68" s="15" t="s">
        <v>399</v>
      </c>
      <c r="R68" s="17" t="s">
        <v>101</v>
      </c>
      <c r="S68" s="15" t="s">
        <v>132</v>
      </c>
      <c r="T68" s="17">
        <v>20</v>
      </c>
      <c r="U68" s="15" t="s">
        <v>104</v>
      </c>
      <c r="V68" s="17" t="s">
        <v>100</v>
      </c>
      <c r="W68" s="15"/>
      <c r="X68" s="17" t="s">
        <v>99</v>
      </c>
      <c r="Y68" s="15"/>
      <c r="Z68" s="17" t="s">
        <v>98</v>
      </c>
      <c r="AA68" s="15"/>
      <c r="AB68" s="16"/>
      <c r="AC68" s="15"/>
      <c r="AD68" s="14"/>
      <c r="AE68" s="13"/>
      <c r="AF68" s="252"/>
      <c r="AG68" s="252"/>
      <c r="AH68" s="12"/>
      <c r="AI68" s="11"/>
      <c r="AJ68" s="312"/>
      <c r="AK68" s="268"/>
      <c r="AL68" s="264"/>
      <c r="AM68" s="266"/>
      <c r="AN68" s="268"/>
      <c r="AO68" s="264"/>
      <c r="AP68" s="266"/>
      <c r="AQ68" s="268"/>
      <c r="AR68" s="264"/>
      <c r="AS68" s="266"/>
      <c r="AT68" s="268"/>
      <c r="AU68" s="264"/>
      <c r="AV68" s="266"/>
      <c r="AW68" s="276"/>
      <c r="AX68" s="271"/>
      <c r="AY68" s="293"/>
      <c r="AZ68" s="229"/>
      <c r="BA68" s="229"/>
      <c r="BB68" s="296"/>
    </row>
    <row r="69" spans="2:62" ht="85.9" customHeight="1" thickTop="1" thickBot="1" x14ac:dyDescent="0.35">
      <c r="B69" s="105" t="s">
        <v>174</v>
      </c>
      <c r="C69" s="95" t="s">
        <v>173</v>
      </c>
      <c r="D69" s="100" t="s">
        <v>172</v>
      </c>
      <c r="E69" s="104" t="s">
        <v>171</v>
      </c>
      <c r="F69" s="103"/>
      <c r="G69" s="102"/>
      <c r="H69" s="101" t="s">
        <v>170</v>
      </c>
      <c r="I69" s="100" t="s">
        <v>96</v>
      </c>
      <c r="J69" s="100" t="s">
        <v>169</v>
      </c>
      <c r="K69" s="100" t="s">
        <v>97</v>
      </c>
      <c r="L69" s="256" t="s">
        <v>168</v>
      </c>
      <c r="M69" s="262"/>
      <c r="N69" s="256" t="s">
        <v>167</v>
      </c>
      <c r="O69" s="262"/>
      <c r="P69" s="256" t="s">
        <v>167</v>
      </c>
      <c r="Q69" s="257"/>
      <c r="R69" s="256" t="s">
        <v>167</v>
      </c>
      <c r="S69" s="257"/>
      <c r="T69" s="256" t="s">
        <v>167</v>
      </c>
      <c r="U69" s="257"/>
      <c r="V69" s="256" t="s">
        <v>167</v>
      </c>
      <c r="W69" s="257"/>
      <c r="X69" s="256" t="s">
        <v>167</v>
      </c>
      <c r="Y69" s="257"/>
      <c r="Z69" s="256" t="s">
        <v>167</v>
      </c>
      <c r="AA69" s="257"/>
      <c r="AB69" s="261" t="s">
        <v>166</v>
      </c>
      <c r="AC69" s="257"/>
      <c r="AD69" s="101" t="s">
        <v>165</v>
      </c>
      <c r="AE69" s="101" t="s">
        <v>164</v>
      </c>
      <c r="AF69" s="100" t="s">
        <v>163</v>
      </c>
      <c r="AG69" s="100" t="s">
        <v>162</v>
      </c>
      <c r="AH69" s="99" t="s">
        <v>161</v>
      </c>
      <c r="AI69" s="98"/>
      <c r="AJ69" s="96" t="s">
        <v>160</v>
      </c>
      <c r="AK69" s="95" t="s">
        <v>159</v>
      </c>
      <c r="AL69" s="94" t="s">
        <v>158</v>
      </c>
      <c r="AM69" s="96" t="s">
        <v>157</v>
      </c>
      <c r="AN69" s="95" t="s">
        <v>156</v>
      </c>
      <c r="AO69" s="94" t="s">
        <v>155</v>
      </c>
      <c r="AP69" s="96" t="s">
        <v>154</v>
      </c>
      <c r="AQ69" s="95" t="s">
        <v>153</v>
      </c>
      <c r="AR69" s="97" t="s">
        <v>152</v>
      </c>
      <c r="AS69" s="96" t="s">
        <v>151</v>
      </c>
      <c r="AT69" s="95" t="s">
        <v>150</v>
      </c>
      <c r="AU69" s="94" t="s">
        <v>149</v>
      </c>
      <c r="AV69" s="96" t="s">
        <v>148</v>
      </c>
      <c r="AW69" s="95" t="s">
        <v>147</v>
      </c>
      <c r="AX69" s="94" t="s">
        <v>146</v>
      </c>
      <c r="AY69" s="93" t="s">
        <v>145</v>
      </c>
      <c r="AZ69" s="92" t="s">
        <v>144</v>
      </c>
      <c r="BA69" s="92" t="s">
        <v>143</v>
      </c>
      <c r="BB69" s="91" t="s">
        <v>142</v>
      </c>
    </row>
    <row r="70" spans="2:62" ht="48" thickBot="1" x14ac:dyDescent="0.3">
      <c r="B70" s="90" t="s">
        <v>251</v>
      </c>
      <c r="C70" s="89"/>
      <c r="D70" s="88"/>
      <c r="E70" s="258"/>
      <c r="F70" s="259"/>
      <c r="G70" s="260"/>
      <c r="H70" s="87" t="s">
        <v>140</v>
      </c>
      <c r="I70" s="86"/>
      <c r="J70" s="86"/>
      <c r="K70" s="85"/>
      <c r="L70" s="84"/>
      <c r="M70" s="81"/>
      <c r="N70" s="84"/>
      <c r="O70" s="81"/>
      <c r="P70" s="84"/>
      <c r="Q70" s="81"/>
      <c r="R70" s="84"/>
      <c r="S70" s="81"/>
      <c r="T70" s="84"/>
      <c r="U70" s="81"/>
      <c r="V70" s="84"/>
      <c r="W70" s="81"/>
      <c r="X70" s="84"/>
      <c r="Y70" s="81"/>
      <c r="Z70" s="84"/>
      <c r="AA70" s="83"/>
      <c r="AB70" s="82" t="s">
        <v>139</v>
      </c>
      <c r="AC70" s="81"/>
      <c r="AD70" s="81"/>
      <c r="AE70" s="81"/>
      <c r="AF70" s="80"/>
      <c r="AG70" s="80"/>
      <c r="AH70" s="60"/>
      <c r="AI70" s="79" t="s">
        <v>138</v>
      </c>
      <c r="AJ70" s="78">
        <f t="shared" ref="AJ70:BB70" si="8">SUM(AJ72:AJ83)</f>
        <v>142</v>
      </c>
      <c r="AK70" s="77">
        <f t="shared" si="8"/>
        <v>6</v>
      </c>
      <c r="AL70" s="76">
        <f t="shared" si="8"/>
        <v>0</v>
      </c>
      <c r="AM70" s="78">
        <f t="shared" si="8"/>
        <v>11</v>
      </c>
      <c r="AN70" s="77">
        <f t="shared" si="8"/>
        <v>1</v>
      </c>
      <c r="AO70" s="76">
        <f t="shared" si="8"/>
        <v>0</v>
      </c>
      <c r="AP70" s="78">
        <f t="shared" si="8"/>
        <v>1</v>
      </c>
      <c r="AQ70" s="77">
        <f t="shared" si="8"/>
        <v>0</v>
      </c>
      <c r="AR70" s="76">
        <f t="shared" si="8"/>
        <v>0</v>
      </c>
      <c r="AS70" s="78">
        <f t="shared" si="8"/>
        <v>34</v>
      </c>
      <c r="AT70" s="77">
        <f t="shared" si="8"/>
        <v>8</v>
      </c>
      <c r="AU70" s="76">
        <f t="shared" si="8"/>
        <v>0</v>
      </c>
      <c r="AV70" s="78">
        <f t="shared" si="8"/>
        <v>0</v>
      </c>
      <c r="AW70" s="77">
        <f t="shared" si="8"/>
        <v>0</v>
      </c>
      <c r="AX70" s="76">
        <f t="shared" si="8"/>
        <v>0</v>
      </c>
      <c r="AY70" s="75">
        <f t="shared" si="8"/>
        <v>0</v>
      </c>
      <c r="AZ70" s="74">
        <f t="shared" si="8"/>
        <v>0</v>
      </c>
      <c r="BA70" s="74">
        <f t="shared" si="8"/>
        <v>3</v>
      </c>
      <c r="BB70" s="73">
        <f t="shared" si="8"/>
        <v>0</v>
      </c>
      <c r="BC70" s="72" t="s">
        <v>137</v>
      </c>
      <c r="BF70" s="5">
        <f>SUM(AJ70:AL70)/$BG$5</f>
        <v>49.333333333333336</v>
      </c>
      <c r="BG70" s="5">
        <f>SUM(AM70:AO70,AY70)/$BG$5</f>
        <v>4</v>
      </c>
      <c r="BH70" s="5">
        <f>SUM(AP70:AR70,AZ70)/$BG$5</f>
        <v>0.33333333333333331</v>
      </c>
      <c r="BI70" s="5">
        <f>SUM(AS70:AU70,BA70)/$BG$5</f>
        <v>15</v>
      </c>
      <c r="BJ70" s="5">
        <f>SUM(AV70:AX70,BB70)/$BG$5</f>
        <v>0</v>
      </c>
    </row>
    <row r="71" spans="2:62" ht="37.5" thickBot="1" x14ac:dyDescent="0.3">
      <c r="B71" s="71"/>
      <c r="C71" s="70"/>
      <c r="D71" s="69"/>
      <c r="E71" s="68"/>
      <c r="F71" s="68"/>
      <c r="G71" s="67"/>
      <c r="H71" s="66"/>
      <c r="I71" s="64"/>
      <c r="J71" s="64"/>
      <c r="K71" s="65"/>
      <c r="L71" s="64"/>
      <c r="M71" s="62"/>
      <c r="N71" s="64"/>
      <c r="O71" s="62"/>
      <c r="P71" s="64"/>
      <c r="Q71" s="62"/>
      <c r="R71" s="64"/>
      <c r="S71" s="62"/>
      <c r="T71" s="64"/>
      <c r="U71" s="62"/>
      <c r="V71" s="64"/>
      <c r="W71" s="62"/>
      <c r="X71" s="64"/>
      <c r="Y71" s="62"/>
      <c r="Z71" s="64"/>
      <c r="AA71" s="62"/>
      <c r="AB71" s="63"/>
      <c r="AC71" s="62"/>
      <c r="AD71" s="62"/>
      <c r="AE71" s="62"/>
      <c r="AF71" s="61"/>
      <c r="AG71" s="61"/>
      <c r="AH71" s="60"/>
      <c r="AI71" s="59" t="s">
        <v>136</v>
      </c>
      <c r="AJ71" s="58">
        <f t="shared" ref="AJ71:BB71" si="9">AJ70/3</f>
        <v>47.333333333333336</v>
      </c>
      <c r="AK71" s="57">
        <f t="shared" si="9"/>
        <v>2</v>
      </c>
      <c r="AL71" s="56">
        <f t="shared" si="9"/>
        <v>0</v>
      </c>
      <c r="AM71" s="58">
        <f t="shared" si="9"/>
        <v>3.6666666666666665</v>
      </c>
      <c r="AN71" s="57">
        <f t="shared" si="9"/>
        <v>0.33333333333333331</v>
      </c>
      <c r="AO71" s="56">
        <f t="shared" si="9"/>
        <v>0</v>
      </c>
      <c r="AP71" s="58">
        <f t="shared" si="9"/>
        <v>0.33333333333333331</v>
      </c>
      <c r="AQ71" s="57">
        <f t="shared" si="9"/>
        <v>0</v>
      </c>
      <c r="AR71" s="56">
        <f t="shared" si="9"/>
        <v>0</v>
      </c>
      <c r="AS71" s="58">
        <f t="shared" si="9"/>
        <v>11.333333333333334</v>
      </c>
      <c r="AT71" s="57">
        <f t="shared" si="9"/>
        <v>2.6666666666666665</v>
      </c>
      <c r="AU71" s="56">
        <f t="shared" si="9"/>
        <v>0</v>
      </c>
      <c r="AV71" s="58">
        <f t="shared" si="9"/>
        <v>0</v>
      </c>
      <c r="AW71" s="57">
        <f t="shared" si="9"/>
        <v>0</v>
      </c>
      <c r="AX71" s="56">
        <f t="shared" si="9"/>
        <v>0</v>
      </c>
      <c r="AY71" s="55">
        <f t="shared" si="9"/>
        <v>0</v>
      </c>
      <c r="AZ71" s="54">
        <f t="shared" si="9"/>
        <v>0</v>
      </c>
      <c r="BA71" s="54">
        <f t="shared" si="9"/>
        <v>1</v>
      </c>
      <c r="BB71" s="53">
        <f t="shared" si="9"/>
        <v>0</v>
      </c>
      <c r="BC71" s="52" t="s">
        <v>135</v>
      </c>
    </row>
    <row r="72" spans="2:62" ht="28.15" customHeight="1" x14ac:dyDescent="0.2">
      <c r="B72" s="30"/>
      <c r="C72" s="242">
        <v>1</v>
      </c>
      <c r="D72" s="44"/>
      <c r="E72" s="113"/>
      <c r="F72" s="113"/>
      <c r="G72" s="112"/>
      <c r="H72" s="223" t="s">
        <v>660</v>
      </c>
      <c r="I72" s="246">
        <v>105</v>
      </c>
      <c r="J72" s="246">
        <v>29</v>
      </c>
      <c r="K72" s="246">
        <v>7</v>
      </c>
      <c r="L72" s="41" t="s">
        <v>133</v>
      </c>
      <c r="M72" s="40" t="s">
        <v>132</v>
      </c>
      <c r="N72" s="41" t="s">
        <v>131</v>
      </c>
      <c r="O72" s="40" t="s">
        <v>132</v>
      </c>
      <c r="P72" s="41" t="s">
        <v>130</v>
      </c>
      <c r="Q72" s="40" t="s">
        <v>399</v>
      </c>
      <c r="R72" s="41" t="s">
        <v>129</v>
      </c>
      <c r="S72" s="40" t="s">
        <v>399</v>
      </c>
      <c r="T72" s="41" t="s">
        <v>128</v>
      </c>
      <c r="U72" s="40" t="s">
        <v>132</v>
      </c>
      <c r="V72" s="41" t="s">
        <v>127</v>
      </c>
      <c r="W72" s="40" t="s">
        <v>104</v>
      </c>
      <c r="X72" s="41" t="s">
        <v>126</v>
      </c>
      <c r="Y72" s="40"/>
      <c r="Z72" s="41" t="s">
        <v>125</v>
      </c>
      <c r="AA72" s="40"/>
      <c r="AB72" s="39"/>
      <c r="AC72" s="40"/>
      <c r="AD72" s="39"/>
      <c r="AE72" s="38" t="s">
        <v>462</v>
      </c>
      <c r="AF72" s="250"/>
      <c r="AG72" s="250"/>
      <c r="AH72" s="37"/>
      <c r="AI72" s="11"/>
      <c r="AJ72" s="310">
        <f>SUMPRODUCT(LEN($M72:$AA75)-LEN(SUBSTITUTE($M72:$AA75,"A", "")))</f>
        <v>42</v>
      </c>
      <c r="AK72" s="239">
        <f>SUMPRODUCT(LEN($AD72:$AD75)-LEN(SUBSTITUTE($AD72:$AD75,"A", "")))</f>
        <v>0</v>
      </c>
      <c r="AL72" s="230">
        <f>SUMPRODUCT(LEN($AC72:$AC75)-LEN(SUBSTITUTE($AC72:$AC75,"A", "")))</f>
        <v>0</v>
      </c>
      <c r="AM72" s="233">
        <f>SUMPRODUCT(LEN($M72:$AA75)-LEN(SUBSTITUTE($M72:$AA75,"S", "")))</f>
        <v>1</v>
      </c>
      <c r="AN72" s="239">
        <f>SUMPRODUCT(LEN($AD72:$AD75)-LEN(SUBSTITUTE($AD72:$AD75,"S", "")))</f>
        <v>0</v>
      </c>
      <c r="AO72" s="230">
        <f>SUMPRODUCT(LEN($AC72:$AC75)-LEN(SUBSTITUTE($AC72:$AC75,"S", "")))</f>
        <v>0</v>
      </c>
      <c r="AP72" s="233">
        <f>SUMPRODUCT(LEN($M72:$AA75)-LEN(SUBSTITUTE($M72:$AA75,"F", "")))</f>
        <v>1</v>
      </c>
      <c r="AQ72" s="239">
        <f>SUMPRODUCT(LEN($AD72:$AD75)-LEN(SUBSTITUTE($AD72:$AD75,"F", "")))</f>
        <v>0</v>
      </c>
      <c r="AR72" s="230">
        <f>SUMPRODUCT(LEN($AC72:$AC75)-LEN(SUBSTITUTE($AC72:$AC75,"F", "")))</f>
        <v>0</v>
      </c>
      <c r="AS72" s="233">
        <f>SUMPRODUCT(LEN($M72:$AA75)-LEN(SUBSTITUTE($M72:$AA75,"G", "")))</f>
        <v>9</v>
      </c>
      <c r="AT72" s="239">
        <f>SUMPRODUCT(LEN($AD72:$AD75)-LEN(SUBSTITUTE($AD72:$AD75,"G", "")))</f>
        <v>0</v>
      </c>
      <c r="AU72" s="230">
        <f>SUMPRODUCT(LEN($AC72:$AC75)-LEN(SUBSTITUTE($AC72:$AC75,"G", "")))</f>
        <v>0</v>
      </c>
      <c r="AV72" s="233">
        <f>SUMPRODUCT(LEN($L72:$AA75)-LEN(SUBSTITUTE($L72:$AA75,"M", "")))</f>
        <v>0</v>
      </c>
      <c r="AW72" s="236">
        <f>SUMPRODUCT(LEN($AD72:$AD75)-LEN(SUBSTITUTE($AD72:$AD75,"M", "")))</f>
        <v>0</v>
      </c>
      <c r="AX72" s="269">
        <f>SUMPRODUCT(LEN($AC72:$AC75)-LEN(SUBSTITUTE($AC72:$AC75,"M", "")))</f>
        <v>0</v>
      </c>
      <c r="AY72" s="291">
        <f>SUMPRODUCT(LEN($AE72:$AE75)-LEN(SUBSTITUTE($AE72:$AE75,"S", "")))</f>
        <v>0</v>
      </c>
      <c r="AZ72" s="227">
        <f>SUMPRODUCT(LEN($AE72:$AE75)-LEN(SUBSTITUTE($AE72:$AE75,"F", "")))</f>
        <v>0</v>
      </c>
      <c r="BA72" s="227">
        <f>SUMPRODUCT(LEN($AE72:$AE75)-LEN(SUBSTITUTE($AE72:$AE75,"G", "")))</f>
        <v>3</v>
      </c>
      <c r="BB72" s="294">
        <f>SUMPRODUCT(LEN($AE72:$AE75)-LEN(SUBSTITUTE($AE72:$AE75,"M", "")))</f>
        <v>0</v>
      </c>
    </row>
    <row r="73" spans="2:62" ht="28.15" customHeight="1" thickBot="1" x14ac:dyDescent="0.25">
      <c r="B73" s="30"/>
      <c r="C73" s="243"/>
      <c r="D73" s="36"/>
      <c r="E73" s="111"/>
      <c r="F73" s="111"/>
      <c r="G73" s="110"/>
      <c r="H73" s="224"/>
      <c r="I73" s="247"/>
      <c r="J73" s="247"/>
      <c r="K73" s="247"/>
      <c r="L73" s="33" t="s">
        <v>123</v>
      </c>
      <c r="M73" s="32" t="s">
        <v>377</v>
      </c>
      <c r="N73" s="33" t="s">
        <v>122</v>
      </c>
      <c r="O73" s="32" t="s">
        <v>414</v>
      </c>
      <c r="P73" s="33" t="s">
        <v>120</v>
      </c>
      <c r="Q73" s="32" t="s">
        <v>104</v>
      </c>
      <c r="R73" s="33" t="s">
        <v>119</v>
      </c>
      <c r="S73" s="32" t="s">
        <v>382</v>
      </c>
      <c r="T73" s="33" t="s">
        <v>118</v>
      </c>
      <c r="U73" s="32" t="s">
        <v>132</v>
      </c>
      <c r="V73" s="33" t="s">
        <v>117</v>
      </c>
      <c r="W73" s="32" t="s">
        <v>104</v>
      </c>
      <c r="X73" s="33" t="s">
        <v>116</v>
      </c>
      <c r="Y73" s="32"/>
      <c r="Z73" s="33" t="s">
        <v>115</v>
      </c>
      <c r="AA73" s="32"/>
      <c r="AB73" s="31"/>
      <c r="AC73" s="32"/>
      <c r="AD73" s="31"/>
      <c r="AE73" s="23"/>
      <c r="AF73" s="251"/>
      <c r="AG73" s="251"/>
      <c r="AH73" s="22"/>
      <c r="AI73" s="11"/>
      <c r="AJ73" s="311"/>
      <c r="AK73" s="267"/>
      <c r="AL73" s="263"/>
      <c r="AM73" s="265"/>
      <c r="AN73" s="267"/>
      <c r="AO73" s="263"/>
      <c r="AP73" s="265"/>
      <c r="AQ73" s="267"/>
      <c r="AR73" s="263"/>
      <c r="AS73" s="265"/>
      <c r="AT73" s="267"/>
      <c r="AU73" s="263"/>
      <c r="AV73" s="265"/>
      <c r="AW73" s="275"/>
      <c r="AX73" s="270"/>
      <c r="AY73" s="292"/>
      <c r="AZ73" s="228"/>
      <c r="BA73" s="228"/>
      <c r="BB73" s="295"/>
    </row>
    <row r="74" spans="2:62" ht="28.15" customHeight="1" x14ac:dyDescent="0.2">
      <c r="B74" s="30"/>
      <c r="C74" s="244"/>
      <c r="D74" s="29"/>
      <c r="E74" s="109"/>
      <c r="F74" s="109"/>
      <c r="G74" s="108"/>
      <c r="H74" s="225">
        <v>228</v>
      </c>
      <c r="I74" s="248"/>
      <c r="J74" s="248"/>
      <c r="K74" s="248"/>
      <c r="L74" s="26" t="s">
        <v>114</v>
      </c>
      <c r="M74" s="25" t="s">
        <v>414</v>
      </c>
      <c r="N74" s="26" t="s">
        <v>112</v>
      </c>
      <c r="O74" s="25" t="s">
        <v>399</v>
      </c>
      <c r="P74" s="26" t="s">
        <v>111</v>
      </c>
      <c r="Q74" s="25" t="s">
        <v>452</v>
      </c>
      <c r="R74" s="26" t="s">
        <v>110</v>
      </c>
      <c r="S74" s="25" t="s">
        <v>186</v>
      </c>
      <c r="T74" s="26" t="s">
        <v>109</v>
      </c>
      <c r="U74" s="25" t="s">
        <v>175</v>
      </c>
      <c r="V74" s="26" t="s">
        <v>108</v>
      </c>
      <c r="W74" s="25"/>
      <c r="X74" s="26" t="s">
        <v>107</v>
      </c>
      <c r="Y74" s="25"/>
      <c r="Z74" s="26" t="s">
        <v>106</v>
      </c>
      <c r="AA74" s="25"/>
      <c r="AB74" s="24"/>
      <c r="AC74" s="25"/>
      <c r="AD74" s="24"/>
      <c r="AE74" s="23"/>
      <c r="AF74" s="251"/>
      <c r="AG74" s="251"/>
      <c r="AH74" s="22"/>
      <c r="AI74" s="11"/>
      <c r="AJ74" s="311"/>
      <c r="AK74" s="267"/>
      <c r="AL74" s="263"/>
      <c r="AM74" s="265"/>
      <c r="AN74" s="267"/>
      <c r="AO74" s="263"/>
      <c r="AP74" s="265"/>
      <c r="AQ74" s="267"/>
      <c r="AR74" s="263"/>
      <c r="AS74" s="265"/>
      <c r="AT74" s="267"/>
      <c r="AU74" s="263"/>
      <c r="AV74" s="265"/>
      <c r="AW74" s="275"/>
      <c r="AX74" s="270"/>
      <c r="AY74" s="292"/>
      <c r="AZ74" s="228"/>
      <c r="BA74" s="228"/>
      <c r="BB74" s="295"/>
    </row>
    <row r="75" spans="2:62" ht="28.15" customHeight="1" thickBot="1" x14ac:dyDescent="0.25">
      <c r="B75" s="30"/>
      <c r="C75" s="253"/>
      <c r="D75" s="51"/>
      <c r="E75" s="115"/>
      <c r="F75" s="115"/>
      <c r="G75" s="114"/>
      <c r="H75" s="226"/>
      <c r="I75" s="254"/>
      <c r="J75" s="254"/>
      <c r="K75" s="254"/>
      <c r="L75" s="48" t="s">
        <v>105</v>
      </c>
      <c r="M75" s="47" t="s">
        <v>186</v>
      </c>
      <c r="N75" s="48" t="s">
        <v>103</v>
      </c>
      <c r="O75" s="47" t="s">
        <v>679</v>
      </c>
      <c r="P75" s="48" t="s">
        <v>102</v>
      </c>
      <c r="Q75" s="47" t="s">
        <v>377</v>
      </c>
      <c r="R75" s="48" t="s">
        <v>101</v>
      </c>
      <c r="S75" s="47" t="s">
        <v>454</v>
      </c>
      <c r="T75" s="48">
        <v>20</v>
      </c>
      <c r="U75" s="47" t="s">
        <v>104</v>
      </c>
      <c r="V75" s="48" t="s">
        <v>100</v>
      </c>
      <c r="W75" s="47"/>
      <c r="X75" s="48" t="s">
        <v>99</v>
      </c>
      <c r="Y75" s="47"/>
      <c r="Z75" s="48" t="s">
        <v>98</v>
      </c>
      <c r="AA75" s="47"/>
      <c r="AB75" s="16"/>
      <c r="AC75" s="47"/>
      <c r="AD75" s="16"/>
      <c r="AE75" s="46"/>
      <c r="AF75" s="255"/>
      <c r="AG75" s="255"/>
      <c r="AH75" s="45"/>
      <c r="AI75" s="11"/>
      <c r="AJ75" s="312"/>
      <c r="AK75" s="268"/>
      <c r="AL75" s="264"/>
      <c r="AM75" s="266"/>
      <c r="AN75" s="268"/>
      <c r="AO75" s="264"/>
      <c r="AP75" s="266"/>
      <c r="AQ75" s="268"/>
      <c r="AR75" s="264"/>
      <c r="AS75" s="266"/>
      <c r="AT75" s="268"/>
      <c r="AU75" s="264"/>
      <c r="AV75" s="266"/>
      <c r="AW75" s="276"/>
      <c r="AX75" s="271"/>
      <c r="AY75" s="293"/>
      <c r="AZ75" s="229"/>
      <c r="BA75" s="229"/>
      <c r="BB75" s="296"/>
    </row>
    <row r="76" spans="2:62" ht="28.15" customHeight="1" x14ac:dyDescent="0.2">
      <c r="B76" s="30"/>
      <c r="C76" s="242">
        <v>2</v>
      </c>
      <c r="D76" s="44"/>
      <c r="E76" s="113"/>
      <c r="F76" s="113"/>
      <c r="G76" s="112"/>
      <c r="H76" s="223"/>
      <c r="I76" s="246">
        <v>122</v>
      </c>
      <c r="J76" s="246">
        <v>31</v>
      </c>
      <c r="K76" s="246">
        <v>7</v>
      </c>
      <c r="L76" s="41" t="s">
        <v>133</v>
      </c>
      <c r="M76" s="40" t="s">
        <v>132</v>
      </c>
      <c r="N76" s="41" t="s">
        <v>131</v>
      </c>
      <c r="O76" s="40" t="s">
        <v>689</v>
      </c>
      <c r="P76" s="41" t="s">
        <v>130</v>
      </c>
      <c r="Q76" s="40" t="s">
        <v>382</v>
      </c>
      <c r="R76" s="41" t="s">
        <v>129</v>
      </c>
      <c r="S76" s="40" t="s">
        <v>377</v>
      </c>
      <c r="T76" s="41" t="s">
        <v>128</v>
      </c>
      <c r="U76" s="40" t="s">
        <v>382</v>
      </c>
      <c r="V76" s="41" t="s">
        <v>127</v>
      </c>
      <c r="W76" s="40" t="s">
        <v>132</v>
      </c>
      <c r="X76" s="41" t="s">
        <v>126</v>
      </c>
      <c r="Y76" s="40"/>
      <c r="Z76" s="41" t="s">
        <v>125</v>
      </c>
      <c r="AA76" s="40"/>
      <c r="AB76" s="39"/>
      <c r="AC76" s="40"/>
      <c r="AD76" s="39" t="s">
        <v>1447</v>
      </c>
      <c r="AE76" s="38"/>
      <c r="AF76" s="250"/>
      <c r="AG76" s="250"/>
      <c r="AH76" s="37"/>
      <c r="AI76" s="11"/>
      <c r="AJ76" s="310">
        <f>SUMPRODUCT(LEN($M76:$AA79)-LEN(SUBSTITUTE($M76:$AA79,"A", "")))</f>
        <v>61</v>
      </c>
      <c r="AK76" s="239">
        <f>SUMPRODUCT(LEN($AD76:$AD79)-LEN(SUBSTITUTE($AD76:$AD79,"A", "")))</f>
        <v>6</v>
      </c>
      <c r="AL76" s="230">
        <f>SUMPRODUCT(LEN($AC76:$AC79)-LEN(SUBSTITUTE($AC76:$AC79,"A", "")))</f>
        <v>0</v>
      </c>
      <c r="AM76" s="233">
        <f>SUMPRODUCT(LEN($M76:$AA79)-LEN(SUBSTITUTE($M76:$AA79,"S", "")))</f>
        <v>5</v>
      </c>
      <c r="AN76" s="239">
        <f>SUMPRODUCT(LEN($AD76:$AD79)-LEN(SUBSTITUTE($AD76:$AD79,"S", "")))</f>
        <v>1</v>
      </c>
      <c r="AO76" s="230">
        <f>SUMPRODUCT(LEN($AC76:$AC79)-LEN(SUBSTITUTE($AC76:$AC79,"S", "")))</f>
        <v>0</v>
      </c>
      <c r="AP76" s="233">
        <f>SUMPRODUCT(LEN($M76:$AA79)-LEN(SUBSTITUTE($M76:$AA79,"F", "")))</f>
        <v>0</v>
      </c>
      <c r="AQ76" s="239">
        <f>SUMPRODUCT(LEN($AD76:$AD79)-LEN(SUBSTITUTE($AD76:$AD79,"F", "")))</f>
        <v>0</v>
      </c>
      <c r="AR76" s="230">
        <f>SUMPRODUCT(LEN($AC76:$AC79)-LEN(SUBSTITUTE($AC76:$AC79,"F", "")))</f>
        <v>0</v>
      </c>
      <c r="AS76" s="233">
        <f>SUMPRODUCT(LEN($M76:$AA79)-LEN(SUBSTITUTE($M76:$AA79,"G", "")))</f>
        <v>13</v>
      </c>
      <c r="AT76" s="239">
        <f>SUMPRODUCT(LEN($AD76:$AD79)-LEN(SUBSTITUTE($AD76:$AD79,"G", "")))</f>
        <v>8</v>
      </c>
      <c r="AU76" s="230">
        <f>SUMPRODUCT(LEN($AC76:$AC79)-LEN(SUBSTITUTE($AC76:$AC79,"G", "")))</f>
        <v>0</v>
      </c>
      <c r="AV76" s="233">
        <f>SUMPRODUCT(LEN($L76:$AA79)-LEN(SUBSTITUTE($L76:$AA79,"M", "")))</f>
        <v>0</v>
      </c>
      <c r="AW76" s="236">
        <f>SUMPRODUCT(LEN($AD76:$AD79)-LEN(SUBSTITUTE($AD76:$AD79,"M", "")))</f>
        <v>0</v>
      </c>
      <c r="AX76" s="269">
        <f>SUMPRODUCT(LEN($AC76:$AC79)-LEN(SUBSTITUTE($AC76:$AC79,"M", "")))</f>
        <v>0</v>
      </c>
      <c r="AY76" s="291">
        <f>SUMPRODUCT(LEN($AE76:$AE79)-LEN(SUBSTITUTE($AE76:$AE79,"S", "")))</f>
        <v>0</v>
      </c>
      <c r="AZ76" s="227">
        <f>SUMPRODUCT(LEN($AE76:$AE79)-LEN(SUBSTITUTE($AE76:$AE79,"F", "")))</f>
        <v>0</v>
      </c>
      <c r="BA76" s="227">
        <f>SUMPRODUCT(LEN($AE76:$AE79)-LEN(SUBSTITUTE($AE76:$AE79,"G", "")))</f>
        <v>0</v>
      </c>
      <c r="BB76" s="294">
        <f>SUMPRODUCT(LEN($AE76:$AE79)-LEN(SUBSTITUTE($AE76:$AE79,"M", "")))</f>
        <v>0</v>
      </c>
    </row>
    <row r="77" spans="2:62" ht="28.15" customHeight="1" thickBot="1" x14ac:dyDescent="0.25">
      <c r="B77" s="30"/>
      <c r="C77" s="243"/>
      <c r="D77" s="36"/>
      <c r="E77" s="111"/>
      <c r="F77" s="111"/>
      <c r="G77" s="110"/>
      <c r="H77" s="224"/>
      <c r="I77" s="247"/>
      <c r="J77" s="247"/>
      <c r="K77" s="247"/>
      <c r="L77" s="33" t="s">
        <v>123</v>
      </c>
      <c r="M77" s="32" t="s">
        <v>132</v>
      </c>
      <c r="N77" s="33" t="s">
        <v>122</v>
      </c>
      <c r="O77" s="32" t="s">
        <v>689</v>
      </c>
      <c r="P77" s="33" t="s">
        <v>120</v>
      </c>
      <c r="Q77" s="32" t="s">
        <v>1368</v>
      </c>
      <c r="R77" s="33" t="s">
        <v>119</v>
      </c>
      <c r="S77" s="32" t="s">
        <v>645</v>
      </c>
      <c r="T77" s="33" t="s">
        <v>118</v>
      </c>
      <c r="U77" s="32" t="s">
        <v>389</v>
      </c>
      <c r="V77" s="33" t="s">
        <v>117</v>
      </c>
      <c r="W77" s="32" t="s">
        <v>132</v>
      </c>
      <c r="X77" s="33" t="s">
        <v>116</v>
      </c>
      <c r="Y77" s="32"/>
      <c r="Z77" s="33" t="s">
        <v>115</v>
      </c>
      <c r="AA77" s="32"/>
      <c r="AB77" s="31"/>
      <c r="AC77" s="32"/>
      <c r="AD77" s="31" t="s">
        <v>462</v>
      </c>
      <c r="AE77" s="23"/>
      <c r="AF77" s="251"/>
      <c r="AG77" s="251"/>
      <c r="AH77" s="22"/>
      <c r="AI77" s="11"/>
      <c r="AJ77" s="311"/>
      <c r="AK77" s="267"/>
      <c r="AL77" s="263"/>
      <c r="AM77" s="265"/>
      <c r="AN77" s="267"/>
      <c r="AO77" s="263"/>
      <c r="AP77" s="265"/>
      <c r="AQ77" s="267"/>
      <c r="AR77" s="263"/>
      <c r="AS77" s="265"/>
      <c r="AT77" s="267"/>
      <c r="AU77" s="263"/>
      <c r="AV77" s="265"/>
      <c r="AW77" s="275"/>
      <c r="AX77" s="270"/>
      <c r="AY77" s="292"/>
      <c r="AZ77" s="228"/>
      <c r="BA77" s="228"/>
      <c r="BB77" s="295"/>
    </row>
    <row r="78" spans="2:62" ht="28.15" customHeight="1" x14ac:dyDescent="0.2">
      <c r="B78" s="30"/>
      <c r="C78" s="244"/>
      <c r="D78" s="29"/>
      <c r="E78" s="109"/>
      <c r="F78" s="109"/>
      <c r="G78" s="108"/>
      <c r="H78" s="225"/>
      <c r="I78" s="248"/>
      <c r="J78" s="248"/>
      <c r="K78" s="248"/>
      <c r="L78" s="26" t="s">
        <v>114</v>
      </c>
      <c r="M78" s="25" t="s">
        <v>186</v>
      </c>
      <c r="N78" s="26" t="s">
        <v>112</v>
      </c>
      <c r="O78" s="25" t="s">
        <v>700</v>
      </c>
      <c r="P78" s="26" t="s">
        <v>111</v>
      </c>
      <c r="Q78" s="25" t="s">
        <v>611</v>
      </c>
      <c r="R78" s="26" t="s">
        <v>110</v>
      </c>
      <c r="S78" s="25" t="s">
        <v>518</v>
      </c>
      <c r="T78" s="26" t="s">
        <v>109</v>
      </c>
      <c r="U78" s="25" t="s">
        <v>389</v>
      </c>
      <c r="V78" s="26" t="s">
        <v>108</v>
      </c>
      <c r="W78" s="25" t="s">
        <v>121</v>
      </c>
      <c r="X78" s="26" t="s">
        <v>107</v>
      </c>
      <c r="Y78" s="25"/>
      <c r="Z78" s="26" t="s">
        <v>106</v>
      </c>
      <c r="AA78" s="25"/>
      <c r="AB78" s="24"/>
      <c r="AC78" s="25"/>
      <c r="AD78" s="24"/>
      <c r="AE78" s="23"/>
      <c r="AF78" s="251"/>
      <c r="AG78" s="251"/>
      <c r="AH78" s="22"/>
      <c r="AI78" s="11"/>
      <c r="AJ78" s="311"/>
      <c r="AK78" s="267"/>
      <c r="AL78" s="263"/>
      <c r="AM78" s="265"/>
      <c r="AN78" s="267"/>
      <c r="AO78" s="263"/>
      <c r="AP78" s="265"/>
      <c r="AQ78" s="267"/>
      <c r="AR78" s="263"/>
      <c r="AS78" s="265"/>
      <c r="AT78" s="267"/>
      <c r="AU78" s="263"/>
      <c r="AV78" s="265"/>
      <c r="AW78" s="275"/>
      <c r="AX78" s="270"/>
      <c r="AY78" s="292"/>
      <c r="AZ78" s="228"/>
      <c r="BA78" s="228"/>
      <c r="BB78" s="295"/>
    </row>
    <row r="79" spans="2:62" ht="28.15" customHeight="1" thickBot="1" x14ac:dyDescent="0.25">
      <c r="B79" s="30"/>
      <c r="C79" s="253"/>
      <c r="D79" s="51"/>
      <c r="E79" s="115"/>
      <c r="F79" s="115"/>
      <c r="G79" s="114"/>
      <c r="H79" s="226"/>
      <c r="I79" s="254"/>
      <c r="J79" s="254"/>
      <c r="K79" s="254"/>
      <c r="L79" s="48" t="s">
        <v>105</v>
      </c>
      <c r="M79" s="47" t="s">
        <v>382</v>
      </c>
      <c r="N79" s="48" t="s">
        <v>103</v>
      </c>
      <c r="O79" s="47" t="s">
        <v>377</v>
      </c>
      <c r="P79" s="48" t="s">
        <v>102</v>
      </c>
      <c r="Q79" s="47" t="s">
        <v>389</v>
      </c>
      <c r="R79" s="48" t="s">
        <v>101</v>
      </c>
      <c r="S79" s="47" t="s">
        <v>382</v>
      </c>
      <c r="T79" s="48">
        <v>20</v>
      </c>
      <c r="U79" s="47" t="s">
        <v>175</v>
      </c>
      <c r="V79" s="48" t="s">
        <v>100</v>
      </c>
      <c r="W79" s="47" t="s">
        <v>121</v>
      </c>
      <c r="X79" s="48" t="s">
        <v>99</v>
      </c>
      <c r="Y79" s="47"/>
      <c r="Z79" s="48" t="s">
        <v>98</v>
      </c>
      <c r="AA79" s="47"/>
      <c r="AB79" s="16"/>
      <c r="AC79" s="47"/>
      <c r="AD79" s="16"/>
      <c r="AE79" s="46"/>
      <c r="AF79" s="255"/>
      <c r="AG79" s="255"/>
      <c r="AH79" s="45"/>
      <c r="AI79" s="11"/>
      <c r="AJ79" s="312"/>
      <c r="AK79" s="268"/>
      <c r="AL79" s="264"/>
      <c r="AM79" s="266"/>
      <c r="AN79" s="268"/>
      <c r="AO79" s="264"/>
      <c r="AP79" s="266"/>
      <c r="AQ79" s="268"/>
      <c r="AR79" s="264"/>
      <c r="AS79" s="266"/>
      <c r="AT79" s="268"/>
      <c r="AU79" s="264"/>
      <c r="AV79" s="266"/>
      <c r="AW79" s="276"/>
      <c r="AX79" s="271"/>
      <c r="AY79" s="293"/>
      <c r="AZ79" s="229"/>
      <c r="BA79" s="229"/>
      <c r="BB79" s="296"/>
    </row>
    <row r="80" spans="2:62" ht="28.15" customHeight="1" x14ac:dyDescent="0.2">
      <c r="B80" s="30"/>
      <c r="C80" s="242">
        <v>3</v>
      </c>
      <c r="D80" s="44"/>
      <c r="E80" s="113"/>
      <c r="F80" s="113"/>
      <c r="G80" s="112"/>
      <c r="H80" s="223"/>
      <c r="I80" s="246">
        <v>107</v>
      </c>
      <c r="J80" s="246">
        <v>29</v>
      </c>
      <c r="K80" s="246">
        <v>6</v>
      </c>
      <c r="L80" s="41" t="s">
        <v>133</v>
      </c>
      <c r="M80" s="40" t="s">
        <v>507</v>
      </c>
      <c r="N80" s="41" t="s">
        <v>131</v>
      </c>
      <c r="O80" s="40" t="s">
        <v>186</v>
      </c>
      <c r="P80" s="41" t="s">
        <v>130</v>
      </c>
      <c r="Q80" s="40" t="s">
        <v>104</v>
      </c>
      <c r="R80" s="41" t="s">
        <v>129</v>
      </c>
      <c r="S80" s="40" t="s">
        <v>104</v>
      </c>
      <c r="T80" s="41" t="s">
        <v>128</v>
      </c>
      <c r="U80" s="40" t="s">
        <v>132</v>
      </c>
      <c r="V80" s="41" t="s">
        <v>127</v>
      </c>
      <c r="W80" s="40" t="s">
        <v>104</v>
      </c>
      <c r="X80" s="41" t="s">
        <v>126</v>
      </c>
      <c r="Y80" s="40"/>
      <c r="Z80" s="41" t="s">
        <v>125</v>
      </c>
      <c r="AA80" s="40"/>
      <c r="AB80" s="39"/>
      <c r="AC80" s="40"/>
      <c r="AD80" s="39"/>
      <c r="AE80" s="38"/>
      <c r="AF80" s="250"/>
      <c r="AG80" s="250"/>
      <c r="AH80" s="37"/>
      <c r="AI80" s="11"/>
      <c r="AJ80" s="310">
        <f>SUMPRODUCT(LEN($M80:$AA83)-LEN(SUBSTITUTE($M80:$AA83,"A", "")))</f>
        <v>39</v>
      </c>
      <c r="AK80" s="239">
        <f>SUMPRODUCT(LEN($AD80:$AD83)-LEN(SUBSTITUTE($AD80:$AD83,"A", "")))</f>
        <v>0</v>
      </c>
      <c r="AL80" s="230">
        <f>SUMPRODUCT(LEN($AC80:$AC83)-LEN(SUBSTITUTE($AC80:$AC83,"A", "")))</f>
        <v>0</v>
      </c>
      <c r="AM80" s="233">
        <f>SUMPRODUCT(LEN($M80:$AA83)-LEN(SUBSTITUTE($M80:$AA83,"S", "")))</f>
        <v>5</v>
      </c>
      <c r="AN80" s="239">
        <f>SUMPRODUCT(LEN($AD80:$AD83)-LEN(SUBSTITUTE($AD80:$AD83,"S", "")))</f>
        <v>0</v>
      </c>
      <c r="AO80" s="230">
        <f>SUMPRODUCT(LEN($AC80:$AC83)-LEN(SUBSTITUTE($AC80:$AC83,"S", "")))</f>
        <v>0</v>
      </c>
      <c r="AP80" s="233">
        <f>SUMPRODUCT(LEN($M80:$AA83)-LEN(SUBSTITUTE($M80:$AA83,"F", "")))</f>
        <v>0</v>
      </c>
      <c r="AQ80" s="239">
        <f>SUMPRODUCT(LEN($AD80:$AD83)-LEN(SUBSTITUTE($AD80:$AD83,"F", "")))</f>
        <v>0</v>
      </c>
      <c r="AR80" s="230">
        <f>SUMPRODUCT(LEN($AC80:$AC83)-LEN(SUBSTITUTE($AC80:$AC83,"F", "")))</f>
        <v>0</v>
      </c>
      <c r="AS80" s="233">
        <f>SUMPRODUCT(LEN($M80:$AA83)-LEN(SUBSTITUTE($M80:$AA83,"G", "")))</f>
        <v>12</v>
      </c>
      <c r="AT80" s="239">
        <f>SUMPRODUCT(LEN($AD80:$AD83)-LEN(SUBSTITUTE($AD80:$AD83,"G", "")))</f>
        <v>0</v>
      </c>
      <c r="AU80" s="230">
        <f>SUMPRODUCT(LEN($AC80:$AC83)-LEN(SUBSTITUTE($AC80:$AC83,"G", "")))</f>
        <v>0</v>
      </c>
      <c r="AV80" s="233">
        <f>SUMPRODUCT(LEN($L80:$AA83)-LEN(SUBSTITUTE($L80:$AA83,"M", "")))</f>
        <v>0</v>
      </c>
      <c r="AW80" s="236">
        <f>SUMPRODUCT(LEN($AD80:$AD83)-LEN(SUBSTITUTE($AD80:$AD83,"M", "")))</f>
        <v>0</v>
      </c>
      <c r="AX80" s="269">
        <f>SUMPRODUCT(LEN($AC80:$AC83)-LEN(SUBSTITUTE($AC80:$AC83,"M", "")))</f>
        <v>0</v>
      </c>
      <c r="AY80" s="291">
        <f>SUMPRODUCT(LEN($AE80:$AE83)-LEN(SUBSTITUTE($AE80:$AE83,"S", "")))</f>
        <v>0</v>
      </c>
      <c r="AZ80" s="227">
        <f>SUMPRODUCT(LEN($AE80:$AE83)-LEN(SUBSTITUTE($AE80:$AE83,"F", "")))</f>
        <v>0</v>
      </c>
      <c r="BA80" s="227">
        <f>SUMPRODUCT(LEN($AE80:$AE83)-LEN(SUBSTITUTE($AE80:$AE83,"G", "")))</f>
        <v>0</v>
      </c>
      <c r="BB80" s="294">
        <f>SUMPRODUCT(LEN($AE80:$AE83)-LEN(SUBSTITUTE($AE80:$AE83,"M", "")))</f>
        <v>0</v>
      </c>
    </row>
    <row r="81" spans="2:62" ht="28.15" customHeight="1" thickBot="1" x14ac:dyDescent="0.25">
      <c r="B81" s="30"/>
      <c r="C81" s="243"/>
      <c r="D81" s="36"/>
      <c r="E81" s="111"/>
      <c r="F81" s="111"/>
      <c r="G81" s="110"/>
      <c r="H81" s="224"/>
      <c r="I81" s="247"/>
      <c r="J81" s="247"/>
      <c r="K81" s="247"/>
      <c r="L81" s="33" t="s">
        <v>123</v>
      </c>
      <c r="M81" s="32" t="s">
        <v>414</v>
      </c>
      <c r="N81" s="33" t="s">
        <v>122</v>
      </c>
      <c r="O81" s="32" t="s">
        <v>377</v>
      </c>
      <c r="P81" s="33" t="s">
        <v>120</v>
      </c>
      <c r="Q81" s="32" t="s">
        <v>399</v>
      </c>
      <c r="R81" s="33" t="s">
        <v>119</v>
      </c>
      <c r="S81" s="32" t="s">
        <v>389</v>
      </c>
      <c r="T81" s="33" t="s">
        <v>118</v>
      </c>
      <c r="U81" s="32" t="s">
        <v>458</v>
      </c>
      <c r="V81" s="33" t="s">
        <v>117</v>
      </c>
      <c r="W81" s="32" t="s">
        <v>121</v>
      </c>
      <c r="X81" s="33" t="s">
        <v>116</v>
      </c>
      <c r="Y81" s="32"/>
      <c r="Z81" s="33" t="s">
        <v>115</v>
      </c>
      <c r="AA81" s="32"/>
      <c r="AB81" s="31"/>
      <c r="AC81" s="32"/>
      <c r="AD81" s="31"/>
      <c r="AE81" s="23"/>
      <c r="AF81" s="251"/>
      <c r="AG81" s="251"/>
      <c r="AH81" s="22"/>
      <c r="AI81" s="11"/>
      <c r="AJ81" s="311"/>
      <c r="AK81" s="267"/>
      <c r="AL81" s="263"/>
      <c r="AM81" s="265"/>
      <c r="AN81" s="267"/>
      <c r="AO81" s="263"/>
      <c r="AP81" s="265"/>
      <c r="AQ81" s="267"/>
      <c r="AR81" s="263"/>
      <c r="AS81" s="265"/>
      <c r="AT81" s="267"/>
      <c r="AU81" s="263"/>
      <c r="AV81" s="265"/>
      <c r="AW81" s="275"/>
      <c r="AX81" s="270"/>
      <c r="AY81" s="292"/>
      <c r="AZ81" s="228"/>
      <c r="BA81" s="228"/>
      <c r="BB81" s="295"/>
    </row>
    <row r="82" spans="2:62" ht="28.15" customHeight="1" x14ac:dyDescent="0.2">
      <c r="B82" s="30"/>
      <c r="C82" s="244"/>
      <c r="D82" s="29"/>
      <c r="E82" s="109"/>
      <c r="F82" s="109"/>
      <c r="G82" s="108"/>
      <c r="H82" s="225"/>
      <c r="I82" s="248"/>
      <c r="J82" s="248"/>
      <c r="K82" s="248"/>
      <c r="L82" s="26" t="s">
        <v>114</v>
      </c>
      <c r="M82" s="25" t="s">
        <v>389</v>
      </c>
      <c r="N82" s="26" t="s">
        <v>112</v>
      </c>
      <c r="O82" s="25" t="s">
        <v>389</v>
      </c>
      <c r="P82" s="26" t="s">
        <v>111</v>
      </c>
      <c r="Q82" s="25" t="s">
        <v>417</v>
      </c>
      <c r="R82" s="26" t="s">
        <v>110</v>
      </c>
      <c r="S82" s="25" t="s">
        <v>377</v>
      </c>
      <c r="T82" s="26" t="s">
        <v>109</v>
      </c>
      <c r="U82" s="25" t="s">
        <v>132</v>
      </c>
      <c r="V82" s="26" t="s">
        <v>108</v>
      </c>
      <c r="W82" s="25" t="s">
        <v>121</v>
      </c>
      <c r="X82" s="26" t="s">
        <v>107</v>
      </c>
      <c r="Y82" s="25"/>
      <c r="Z82" s="26" t="s">
        <v>106</v>
      </c>
      <c r="AA82" s="25"/>
      <c r="AB82" s="24"/>
      <c r="AC82" s="25"/>
      <c r="AD82" s="24"/>
      <c r="AE82" s="23"/>
      <c r="AF82" s="251"/>
      <c r="AG82" s="251"/>
      <c r="AH82" s="22"/>
      <c r="AI82" s="11"/>
      <c r="AJ82" s="311"/>
      <c r="AK82" s="267"/>
      <c r="AL82" s="263"/>
      <c r="AM82" s="265"/>
      <c r="AN82" s="267"/>
      <c r="AO82" s="263"/>
      <c r="AP82" s="265"/>
      <c r="AQ82" s="267"/>
      <c r="AR82" s="263"/>
      <c r="AS82" s="265"/>
      <c r="AT82" s="267"/>
      <c r="AU82" s="263"/>
      <c r="AV82" s="265"/>
      <c r="AW82" s="275"/>
      <c r="AX82" s="270"/>
      <c r="AY82" s="292"/>
      <c r="AZ82" s="228"/>
      <c r="BA82" s="228"/>
      <c r="BB82" s="295"/>
    </row>
    <row r="83" spans="2:62" ht="28.15" customHeight="1" thickBot="1" x14ac:dyDescent="0.25">
      <c r="B83" s="21"/>
      <c r="C83" s="245"/>
      <c r="D83" s="20"/>
      <c r="E83" s="117"/>
      <c r="F83" s="117"/>
      <c r="G83" s="116"/>
      <c r="H83" s="226"/>
      <c r="I83" s="249"/>
      <c r="J83" s="249"/>
      <c r="K83" s="249"/>
      <c r="L83" s="17" t="s">
        <v>105</v>
      </c>
      <c r="M83" s="15" t="s">
        <v>484</v>
      </c>
      <c r="N83" s="17" t="s">
        <v>103</v>
      </c>
      <c r="O83" s="15" t="s">
        <v>186</v>
      </c>
      <c r="P83" s="17" t="s">
        <v>102</v>
      </c>
      <c r="Q83" s="15" t="s">
        <v>382</v>
      </c>
      <c r="R83" s="17" t="s">
        <v>101</v>
      </c>
      <c r="S83" s="15" t="s">
        <v>430</v>
      </c>
      <c r="T83" s="17">
        <v>20</v>
      </c>
      <c r="U83" s="15" t="s">
        <v>175</v>
      </c>
      <c r="V83" s="17" t="s">
        <v>100</v>
      </c>
      <c r="W83" s="15"/>
      <c r="X83" s="17" t="s">
        <v>99</v>
      </c>
      <c r="Y83" s="15"/>
      <c r="Z83" s="17" t="s">
        <v>98</v>
      </c>
      <c r="AA83" s="15"/>
      <c r="AB83" s="16"/>
      <c r="AC83" s="15"/>
      <c r="AD83" s="14"/>
      <c r="AE83" s="13"/>
      <c r="AF83" s="252"/>
      <c r="AG83" s="252"/>
      <c r="AH83" s="12"/>
      <c r="AI83" s="11"/>
      <c r="AJ83" s="312"/>
      <c r="AK83" s="268"/>
      <c r="AL83" s="264"/>
      <c r="AM83" s="266"/>
      <c r="AN83" s="268"/>
      <c r="AO83" s="264"/>
      <c r="AP83" s="266"/>
      <c r="AQ83" s="268"/>
      <c r="AR83" s="264"/>
      <c r="AS83" s="266"/>
      <c r="AT83" s="268"/>
      <c r="AU83" s="264"/>
      <c r="AV83" s="266"/>
      <c r="AW83" s="276"/>
      <c r="AX83" s="271"/>
      <c r="AY83" s="293"/>
      <c r="AZ83" s="229"/>
      <c r="BA83" s="229"/>
      <c r="BB83" s="296"/>
    </row>
    <row r="84" spans="2:62" ht="85.9" customHeight="1" thickTop="1" thickBot="1" x14ac:dyDescent="0.35">
      <c r="B84" s="105" t="s">
        <v>174</v>
      </c>
      <c r="C84" s="95" t="s">
        <v>173</v>
      </c>
      <c r="D84" s="100" t="s">
        <v>172</v>
      </c>
      <c r="E84" s="104" t="s">
        <v>171</v>
      </c>
      <c r="F84" s="103"/>
      <c r="G84" s="102"/>
      <c r="H84" s="101" t="s">
        <v>170</v>
      </c>
      <c r="I84" s="100" t="s">
        <v>96</v>
      </c>
      <c r="J84" s="100" t="s">
        <v>169</v>
      </c>
      <c r="K84" s="100" t="s">
        <v>97</v>
      </c>
      <c r="L84" s="256" t="s">
        <v>168</v>
      </c>
      <c r="M84" s="262"/>
      <c r="N84" s="256" t="s">
        <v>167</v>
      </c>
      <c r="O84" s="262"/>
      <c r="P84" s="256" t="s">
        <v>167</v>
      </c>
      <c r="Q84" s="257"/>
      <c r="R84" s="256" t="s">
        <v>167</v>
      </c>
      <c r="S84" s="257"/>
      <c r="T84" s="256" t="s">
        <v>167</v>
      </c>
      <c r="U84" s="257"/>
      <c r="V84" s="256" t="s">
        <v>167</v>
      </c>
      <c r="W84" s="257"/>
      <c r="X84" s="256" t="s">
        <v>167</v>
      </c>
      <c r="Y84" s="257"/>
      <c r="Z84" s="256" t="s">
        <v>167</v>
      </c>
      <c r="AA84" s="257"/>
      <c r="AB84" s="261" t="s">
        <v>166</v>
      </c>
      <c r="AC84" s="257"/>
      <c r="AD84" s="101" t="s">
        <v>165</v>
      </c>
      <c r="AE84" s="101" t="s">
        <v>164</v>
      </c>
      <c r="AF84" s="100" t="s">
        <v>163</v>
      </c>
      <c r="AG84" s="100" t="s">
        <v>162</v>
      </c>
      <c r="AH84" s="99" t="s">
        <v>161</v>
      </c>
      <c r="AI84" s="98"/>
      <c r="AJ84" s="96" t="s">
        <v>160</v>
      </c>
      <c r="AK84" s="95" t="s">
        <v>159</v>
      </c>
      <c r="AL84" s="94" t="s">
        <v>158</v>
      </c>
      <c r="AM84" s="96" t="s">
        <v>157</v>
      </c>
      <c r="AN84" s="95" t="s">
        <v>156</v>
      </c>
      <c r="AO84" s="94" t="s">
        <v>155</v>
      </c>
      <c r="AP84" s="96" t="s">
        <v>154</v>
      </c>
      <c r="AQ84" s="95" t="s">
        <v>153</v>
      </c>
      <c r="AR84" s="97" t="s">
        <v>152</v>
      </c>
      <c r="AS84" s="96" t="s">
        <v>151</v>
      </c>
      <c r="AT84" s="95" t="s">
        <v>150</v>
      </c>
      <c r="AU84" s="94" t="s">
        <v>149</v>
      </c>
      <c r="AV84" s="96" t="s">
        <v>148</v>
      </c>
      <c r="AW84" s="95" t="s">
        <v>147</v>
      </c>
      <c r="AX84" s="94" t="s">
        <v>146</v>
      </c>
      <c r="AY84" s="93" t="s">
        <v>145</v>
      </c>
      <c r="AZ84" s="92" t="s">
        <v>144</v>
      </c>
      <c r="BA84" s="92" t="s">
        <v>143</v>
      </c>
      <c r="BB84" s="91" t="s">
        <v>142</v>
      </c>
    </row>
    <row r="85" spans="2:62" ht="48" customHeight="1" thickBot="1" x14ac:dyDescent="0.3">
      <c r="B85" s="90" t="s">
        <v>250</v>
      </c>
      <c r="C85" s="89"/>
      <c r="D85" s="88"/>
      <c r="E85" s="258"/>
      <c r="F85" s="259"/>
      <c r="G85" s="260"/>
      <c r="H85" s="87" t="s">
        <v>140</v>
      </c>
      <c r="I85" s="86"/>
      <c r="J85" s="86"/>
      <c r="K85" s="85"/>
      <c r="L85" s="84"/>
      <c r="M85" s="81"/>
      <c r="N85" s="84"/>
      <c r="O85" s="81"/>
      <c r="P85" s="84"/>
      <c r="Q85" s="81"/>
      <c r="R85" s="84"/>
      <c r="S85" s="81"/>
      <c r="T85" s="84"/>
      <c r="U85" s="81"/>
      <c r="V85" s="84"/>
      <c r="W85" s="81"/>
      <c r="X85" s="84"/>
      <c r="Y85" s="81"/>
      <c r="Z85" s="84"/>
      <c r="AA85" s="83"/>
      <c r="AB85" s="82" t="s">
        <v>139</v>
      </c>
      <c r="AC85" s="81"/>
      <c r="AD85" s="81"/>
      <c r="AE85" s="81"/>
      <c r="AF85" s="80"/>
      <c r="AG85" s="80"/>
      <c r="AH85" s="60"/>
      <c r="AI85" s="79" t="s">
        <v>138</v>
      </c>
      <c r="AJ85" s="78">
        <f t="shared" ref="AJ85:BB85" si="10">SUM(AJ87:AJ98)</f>
        <v>98</v>
      </c>
      <c r="AK85" s="77">
        <f t="shared" si="10"/>
        <v>6</v>
      </c>
      <c r="AL85" s="76">
        <f t="shared" si="10"/>
        <v>0</v>
      </c>
      <c r="AM85" s="78">
        <f t="shared" si="10"/>
        <v>37</v>
      </c>
      <c r="AN85" s="77">
        <f t="shared" si="10"/>
        <v>4</v>
      </c>
      <c r="AO85" s="76">
        <f t="shared" si="10"/>
        <v>0</v>
      </c>
      <c r="AP85" s="78">
        <f t="shared" si="10"/>
        <v>0</v>
      </c>
      <c r="AQ85" s="77">
        <f t="shared" si="10"/>
        <v>0</v>
      </c>
      <c r="AR85" s="76">
        <f t="shared" si="10"/>
        <v>0</v>
      </c>
      <c r="AS85" s="78">
        <f t="shared" si="10"/>
        <v>16</v>
      </c>
      <c r="AT85" s="77">
        <f t="shared" si="10"/>
        <v>4</v>
      </c>
      <c r="AU85" s="76">
        <f t="shared" si="10"/>
        <v>0</v>
      </c>
      <c r="AV85" s="78">
        <f t="shared" si="10"/>
        <v>0</v>
      </c>
      <c r="AW85" s="77">
        <f t="shared" si="10"/>
        <v>0</v>
      </c>
      <c r="AX85" s="76">
        <f t="shared" si="10"/>
        <v>0</v>
      </c>
      <c r="AY85" s="75">
        <f t="shared" si="10"/>
        <v>0</v>
      </c>
      <c r="AZ85" s="74">
        <f t="shared" si="10"/>
        <v>0</v>
      </c>
      <c r="BA85" s="74">
        <f t="shared" si="10"/>
        <v>3</v>
      </c>
      <c r="BB85" s="73">
        <f t="shared" si="10"/>
        <v>0</v>
      </c>
      <c r="BC85" s="72" t="s">
        <v>137</v>
      </c>
      <c r="BF85" s="5">
        <f>SUM(AJ85:AL85)/$BG$5</f>
        <v>34.666666666666664</v>
      </c>
      <c r="BG85" s="5">
        <f>SUM(AM85:AO85,AY85)/$BG$5</f>
        <v>13.666666666666666</v>
      </c>
      <c r="BH85" s="5">
        <f>SUM(AP85:AR85,AZ85)/$BG$5</f>
        <v>0</v>
      </c>
      <c r="BI85" s="5">
        <f>SUM(AS85:AU85,BA85)/$BG$5</f>
        <v>7.666666666666667</v>
      </c>
      <c r="BJ85" s="5">
        <f>SUM(AV85:AX85,BB85)/$BG$5</f>
        <v>0</v>
      </c>
    </row>
    <row r="86" spans="2:62" ht="48" customHeight="1" thickBot="1" x14ac:dyDescent="0.3">
      <c r="B86" s="71"/>
      <c r="C86" s="70"/>
      <c r="D86" s="69"/>
      <c r="E86" s="68"/>
      <c r="F86" s="68"/>
      <c r="G86" s="67"/>
      <c r="H86" s="66"/>
      <c r="I86" s="64"/>
      <c r="J86" s="64"/>
      <c r="K86" s="65"/>
      <c r="L86" s="64"/>
      <c r="M86" s="62"/>
      <c r="N86" s="64"/>
      <c r="O86" s="62"/>
      <c r="P86" s="64"/>
      <c r="Q86" s="62"/>
      <c r="R86" s="64"/>
      <c r="S86" s="62"/>
      <c r="T86" s="64"/>
      <c r="U86" s="62"/>
      <c r="V86" s="64"/>
      <c r="W86" s="62"/>
      <c r="X86" s="64"/>
      <c r="Y86" s="62"/>
      <c r="Z86" s="64"/>
      <c r="AA86" s="62"/>
      <c r="AB86" s="63"/>
      <c r="AC86" s="62"/>
      <c r="AD86" s="62"/>
      <c r="AE86" s="62"/>
      <c r="AF86" s="61"/>
      <c r="AG86" s="61"/>
      <c r="AH86" s="60"/>
      <c r="AI86" s="59" t="s">
        <v>136</v>
      </c>
      <c r="AJ86" s="58">
        <f t="shared" ref="AJ86:BB86" si="11">AJ85/3</f>
        <v>32.666666666666664</v>
      </c>
      <c r="AK86" s="57">
        <f t="shared" si="11"/>
        <v>2</v>
      </c>
      <c r="AL86" s="56">
        <f t="shared" si="11"/>
        <v>0</v>
      </c>
      <c r="AM86" s="58">
        <f t="shared" si="11"/>
        <v>12.333333333333334</v>
      </c>
      <c r="AN86" s="57">
        <f t="shared" si="11"/>
        <v>1.3333333333333333</v>
      </c>
      <c r="AO86" s="56">
        <f t="shared" si="11"/>
        <v>0</v>
      </c>
      <c r="AP86" s="58">
        <f t="shared" si="11"/>
        <v>0</v>
      </c>
      <c r="AQ86" s="57">
        <f t="shared" si="11"/>
        <v>0</v>
      </c>
      <c r="AR86" s="56">
        <f t="shared" si="11"/>
        <v>0</v>
      </c>
      <c r="AS86" s="58">
        <f t="shared" si="11"/>
        <v>5.333333333333333</v>
      </c>
      <c r="AT86" s="57">
        <f t="shared" si="11"/>
        <v>1.3333333333333333</v>
      </c>
      <c r="AU86" s="56">
        <f t="shared" si="11"/>
        <v>0</v>
      </c>
      <c r="AV86" s="58">
        <f t="shared" si="11"/>
        <v>0</v>
      </c>
      <c r="AW86" s="57">
        <f t="shared" si="11"/>
        <v>0</v>
      </c>
      <c r="AX86" s="56">
        <f t="shared" si="11"/>
        <v>0</v>
      </c>
      <c r="AY86" s="55">
        <f t="shared" si="11"/>
        <v>0</v>
      </c>
      <c r="AZ86" s="54">
        <f t="shared" si="11"/>
        <v>0</v>
      </c>
      <c r="BA86" s="54">
        <f t="shared" si="11"/>
        <v>1</v>
      </c>
      <c r="BB86" s="53">
        <f t="shared" si="11"/>
        <v>0</v>
      </c>
      <c r="BC86" s="52" t="s">
        <v>135</v>
      </c>
    </row>
    <row r="87" spans="2:62" ht="28.15" customHeight="1" x14ac:dyDescent="0.2">
      <c r="B87" s="30"/>
      <c r="C87" s="242">
        <v>1</v>
      </c>
      <c r="D87" s="44"/>
      <c r="E87" s="113"/>
      <c r="F87" s="113"/>
      <c r="G87" s="112"/>
      <c r="H87" s="223" t="s">
        <v>1251</v>
      </c>
      <c r="I87" s="246">
        <v>99</v>
      </c>
      <c r="J87" s="246">
        <v>30</v>
      </c>
      <c r="K87" s="246">
        <v>6</v>
      </c>
      <c r="L87" s="41" t="s">
        <v>133</v>
      </c>
      <c r="M87" s="40" t="s">
        <v>132</v>
      </c>
      <c r="N87" s="41" t="s">
        <v>131</v>
      </c>
      <c r="O87" s="40" t="s">
        <v>186</v>
      </c>
      <c r="P87" s="41" t="s">
        <v>130</v>
      </c>
      <c r="Q87" s="40" t="s">
        <v>186</v>
      </c>
      <c r="R87" s="41" t="s">
        <v>129</v>
      </c>
      <c r="S87" s="40" t="s">
        <v>376</v>
      </c>
      <c r="T87" s="41" t="s">
        <v>128</v>
      </c>
      <c r="U87" s="40" t="s">
        <v>697</v>
      </c>
      <c r="V87" s="41" t="s">
        <v>127</v>
      </c>
      <c r="W87" s="40" t="s">
        <v>121</v>
      </c>
      <c r="X87" s="41" t="s">
        <v>126</v>
      </c>
      <c r="Y87" s="40"/>
      <c r="Z87" s="41" t="s">
        <v>125</v>
      </c>
      <c r="AA87" s="40"/>
      <c r="AB87" s="39"/>
      <c r="AC87" s="40"/>
      <c r="AD87" s="39" t="s">
        <v>132</v>
      </c>
      <c r="AE87" s="38" t="s">
        <v>462</v>
      </c>
      <c r="AF87" s="250"/>
      <c r="AG87" s="250"/>
      <c r="AH87" s="37"/>
      <c r="AI87" s="11"/>
      <c r="AJ87" s="310">
        <f>SUMPRODUCT(LEN($M87:$AA90)-LEN(SUBSTITUTE($M87:$AA90,"A", "")))</f>
        <v>43</v>
      </c>
      <c r="AK87" s="239">
        <f>SUMPRODUCT(LEN($AD87:$AD90)-LEN(SUBSTITUTE($AD87:$AD90,"A", "")))</f>
        <v>2</v>
      </c>
      <c r="AL87" s="230">
        <f>SUMPRODUCT(LEN($AC87:$AC90)-LEN(SUBSTITUTE($AC87:$AC90,"A", "")))</f>
        <v>0</v>
      </c>
      <c r="AM87" s="233">
        <f>SUMPRODUCT(LEN($M87:$AA90)-LEN(SUBSTITUTE($M87:$AA90,"S", "")))</f>
        <v>14</v>
      </c>
      <c r="AN87" s="239">
        <f>SUMPRODUCT(LEN($AD87:$AD90)-LEN(SUBSTITUTE($AD87:$AD90,"S", "")))</f>
        <v>0</v>
      </c>
      <c r="AO87" s="230">
        <f>SUMPRODUCT(LEN($AC87:$AC90)-LEN(SUBSTITUTE($AC87:$AC90,"S", "")))</f>
        <v>0</v>
      </c>
      <c r="AP87" s="233">
        <f>SUMPRODUCT(LEN($M87:$AA90)-LEN(SUBSTITUTE($M87:$AA90,"F", "")))</f>
        <v>0</v>
      </c>
      <c r="AQ87" s="239">
        <f>SUMPRODUCT(LEN($AD87:$AD90)-LEN(SUBSTITUTE($AD87:$AD90,"F", "")))</f>
        <v>0</v>
      </c>
      <c r="AR87" s="230">
        <f>SUMPRODUCT(LEN($AC87:$AC90)-LEN(SUBSTITUTE($AC87:$AC90,"F", "")))</f>
        <v>0</v>
      </c>
      <c r="AS87" s="233">
        <f>SUMPRODUCT(LEN($M87:$AA90)-LEN(SUBSTITUTE($M87:$AA90,"G", "")))</f>
        <v>4</v>
      </c>
      <c r="AT87" s="239">
        <f>SUMPRODUCT(LEN($AD87:$AD90)-LEN(SUBSTITUTE($AD87:$AD90,"G", "")))</f>
        <v>0</v>
      </c>
      <c r="AU87" s="230">
        <f>SUMPRODUCT(LEN($AC87:$AC90)-LEN(SUBSTITUTE($AC87:$AC90,"G", "")))</f>
        <v>0</v>
      </c>
      <c r="AV87" s="233">
        <f>SUMPRODUCT(LEN($L87:$AA90)-LEN(SUBSTITUTE($L87:$AA90,"M", "")))</f>
        <v>0</v>
      </c>
      <c r="AW87" s="236">
        <f>SUMPRODUCT(LEN($AD87:$AD90)-LEN(SUBSTITUTE($AD87:$AD90,"M", "")))</f>
        <v>0</v>
      </c>
      <c r="AX87" s="269">
        <f>SUMPRODUCT(LEN($AC87:$AC90)-LEN(SUBSTITUTE($AC87:$AC90,"M", "")))</f>
        <v>0</v>
      </c>
      <c r="AY87" s="291">
        <f>SUMPRODUCT(LEN($AE87:$AE90)-LEN(SUBSTITUTE($AE87:$AE90,"S", "")))</f>
        <v>0</v>
      </c>
      <c r="AZ87" s="227">
        <f>SUMPRODUCT(LEN($AE87:$AE90)-LEN(SUBSTITUTE($AE87:$AE90,"F", "")))</f>
        <v>0</v>
      </c>
      <c r="BA87" s="227">
        <f>SUMPRODUCT(LEN($AE87:$AE90)-LEN(SUBSTITUTE($AE87:$AE90,"G", "")))</f>
        <v>3</v>
      </c>
      <c r="BB87" s="294">
        <f>SUMPRODUCT(LEN($AE87:$AE90)-LEN(SUBSTITUTE($AE87:$AE90,"M", "")))</f>
        <v>0</v>
      </c>
    </row>
    <row r="88" spans="2:62" ht="28.15" customHeight="1" thickBot="1" x14ac:dyDescent="0.25">
      <c r="B88" s="30"/>
      <c r="C88" s="243"/>
      <c r="D88" s="36"/>
      <c r="E88" s="111"/>
      <c r="F88" s="111"/>
      <c r="G88" s="110"/>
      <c r="H88" s="224"/>
      <c r="I88" s="247"/>
      <c r="J88" s="247"/>
      <c r="K88" s="247"/>
      <c r="L88" s="33" t="s">
        <v>123</v>
      </c>
      <c r="M88" s="32" t="s">
        <v>132</v>
      </c>
      <c r="N88" s="33" t="s">
        <v>122</v>
      </c>
      <c r="O88" s="32" t="s">
        <v>132</v>
      </c>
      <c r="P88" s="33" t="s">
        <v>120</v>
      </c>
      <c r="Q88" s="32" t="s">
        <v>382</v>
      </c>
      <c r="R88" s="33" t="s">
        <v>119</v>
      </c>
      <c r="S88" s="32" t="s">
        <v>186</v>
      </c>
      <c r="T88" s="33" t="s">
        <v>118</v>
      </c>
      <c r="U88" s="32" t="s">
        <v>113</v>
      </c>
      <c r="V88" s="33" t="s">
        <v>117</v>
      </c>
      <c r="W88" s="32" t="s">
        <v>121</v>
      </c>
      <c r="X88" s="33" t="s">
        <v>116</v>
      </c>
      <c r="Y88" s="32"/>
      <c r="Z88" s="33" t="s">
        <v>115</v>
      </c>
      <c r="AA88" s="32"/>
      <c r="AB88" s="31"/>
      <c r="AC88" s="32"/>
      <c r="AD88" s="31"/>
      <c r="AE88" s="23"/>
      <c r="AF88" s="251"/>
      <c r="AG88" s="251"/>
      <c r="AH88" s="22"/>
      <c r="AI88" s="11"/>
      <c r="AJ88" s="311"/>
      <c r="AK88" s="267"/>
      <c r="AL88" s="263"/>
      <c r="AM88" s="265"/>
      <c r="AN88" s="267"/>
      <c r="AO88" s="263"/>
      <c r="AP88" s="265"/>
      <c r="AQ88" s="267"/>
      <c r="AR88" s="263"/>
      <c r="AS88" s="265"/>
      <c r="AT88" s="267"/>
      <c r="AU88" s="263"/>
      <c r="AV88" s="265"/>
      <c r="AW88" s="275"/>
      <c r="AX88" s="270"/>
      <c r="AY88" s="292"/>
      <c r="AZ88" s="228"/>
      <c r="BA88" s="228"/>
      <c r="BB88" s="295"/>
    </row>
    <row r="89" spans="2:62" ht="28.15" customHeight="1" x14ac:dyDescent="0.2">
      <c r="B89" s="30"/>
      <c r="C89" s="244"/>
      <c r="D89" s="29"/>
      <c r="E89" s="109"/>
      <c r="F89" s="109"/>
      <c r="G89" s="108"/>
      <c r="H89" s="225">
        <v>228</v>
      </c>
      <c r="I89" s="248"/>
      <c r="J89" s="248"/>
      <c r="K89" s="248"/>
      <c r="L89" s="26" t="s">
        <v>114</v>
      </c>
      <c r="M89" s="25" t="s">
        <v>382</v>
      </c>
      <c r="N89" s="26" t="s">
        <v>112</v>
      </c>
      <c r="O89" s="25" t="s">
        <v>186</v>
      </c>
      <c r="P89" s="26" t="s">
        <v>111</v>
      </c>
      <c r="Q89" s="25" t="s">
        <v>527</v>
      </c>
      <c r="R89" s="26" t="s">
        <v>110</v>
      </c>
      <c r="S89" s="25" t="s">
        <v>387</v>
      </c>
      <c r="T89" s="26" t="s">
        <v>109</v>
      </c>
      <c r="U89" s="25" t="s">
        <v>113</v>
      </c>
      <c r="V89" s="26" t="s">
        <v>108</v>
      </c>
      <c r="W89" s="25" t="s">
        <v>104</v>
      </c>
      <c r="X89" s="26" t="s">
        <v>107</v>
      </c>
      <c r="Y89" s="25"/>
      <c r="Z89" s="26" t="s">
        <v>106</v>
      </c>
      <c r="AA89" s="25"/>
      <c r="AB89" s="24"/>
      <c r="AC89" s="25"/>
      <c r="AD89" s="24"/>
      <c r="AE89" s="23"/>
      <c r="AF89" s="251"/>
      <c r="AG89" s="251"/>
      <c r="AH89" s="22"/>
      <c r="AI89" s="11"/>
      <c r="AJ89" s="311"/>
      <c r="AK89" s="267"/>
      <c r="AL89" s="263"/>
      <c r="AM89" s="265"/>
      <c r="AN89" s="267"/>
      <c r="AO89" s="263"/>
      <c r="AP89" s="265"/>
      <c r="AQ89" s="267"/>
      <c r="AR89" s="263"/>
      <c r="AS89" s="265"/>
      <c r="AT89" s="267"/>
      <c r="AU89" s="263"/>
      <c r="AV89" s="265"/>
      <c r="AW89" s="275"/>
      <c r="AX89" s="270"/>
      <c r="AY89" s="292"/>
      <c r="AZ89" s="228"/>
      <c r="BA89" s="228"/>
      <c r="BB89" s="295"/>
    </row>
    <row r="90" spans="2:62" ht="28.15" customHeight="1" thickBot="1" x14ac:dyDescent="0.25">
      <c r="B90" s="30"/>
      <c r="C90" s="253"/>
      <c r="D90" s="51"/>
      <c r="E90" s="115"/>
      <c r="F90" s="115"/>
      <c r="G90" s="114"/>
      <c r="H90" s="226"/>
      <c r="I90" s="254"/>
      <c r="J90" s="254"/>
      <c r="K90" s="254"/>
      <c r="L90" s="48" t="s">
        <v>105</v>
      </c>
      <c r="M90" s="47" t="s">
        <v>186</v>
      </c>
      <c r="N90" s="48" t="s">
        <v>103</v>
      </c>
      <c r="O90" s="47" t="s">
        <v>414</v>
      </c>
      <c r="P90" s="48" t="s">
        <v>102</v>
      </c>
      <c r="Q90" s="47" t="s">
        <v>186</v>
      </c>
      <c r="R90" s="48" t="s">
        <v>101</v>
      </c>
      <c r="S90" s="47" t="s">
        <v>187</v>
      </c>
      <c r="T90" s="48">
        <v>20</v>
      </c>
      <c r="U90" s="47" t="s">
        <v>113</v>
      </c>
      <c r="V90" s="48" t="s">
        <v>100</v>
      </c>
      <c r="W90" s="47" t="s">
        <v>121</v>
      </c>
      <c r="X90" s="48" t="s">
        <v>99</v>
      </c>
      <c r="Y90" s="47"/>
      <c r="Z90" s="48" t="s">
        <v>98</v>
      </c>
      <c r="AA90" s="47"/>
      <c r="AB90" s="16"/>
      <c r="AC90" s="47"/>
      <c r="AD90" s="16"/>
      <c r="AE90" s="46"/>
      <c r="AF90" s="255"/>
      <c r="AG90" s="255"/>
      <c r="AH90" s="45"/>
      <c r="AI90" s="11"/>
      <c r="AJ90" s="312"/>
      <c r="AK90" s="268"/>
      <c r="AL90" s="264"/>
      <c r="AM90" s="266"/>
      <c r="AN90" s="268"/>
      <c r="AO90" s="264"/>
      <c r="AP90" s="266"/>
      <c r="AQ90" s="268"/>
      <c r="AR90" s="264"/>
      <c r="AS90" s="266"/>
      <c r="AT90" s="268"/>
      <c r="AU90" s="264"/>
      <c r="AV90" s="266"/>
      <c r="AW90" s="276"/>
      <c r="AX90" s="271"/>
      <c r="AY90" s="293"/>
      <c r="AZ90" s="229"/>
      <c r="BA90" s="229"/>
      <c r="BB90" s="296"/>
    </row>
    <row r="91" spans="2:62" ht="28.15" customHeight="1" x14ac:dyDescent="0.2">
      <c r="B91" s="30"/>
      <c r="C91" s="242">
        <v>2</v>
      </c>
      <c r="D91" s="44"/>
      <c r="E91" s="113"/>
      <c r="F91" s="113"/>
      <c r="G91" s="112"/>
      <c r="H91" s="223"/>
      <c r="I91" s="246">
        <v>79</v>
      </c>
      <c r="J91" s="246">
        <v>26</v>
      </c>
      <c r="K91" s="246">
        <v>6</v>
      </c>
      <c r="L91" s="41" t="s">
        <v>133</v>
      </c>
      <c r="M91" s="40" t="s">
        <v>104</v>
      </c>
      <c r="N91" s="41" t="s">
        <v>131</v>
      </c>
      <c r="O91" s="40" t="s">
        <v>1446</v>
      </c>
      <c r="P91" s="41" t="s">
        <v>130</v>
      </c>
      <c r="Q91" s="40" t="s">
        <v>629</v>
      </c>
      <c r="R91" s="41" t="s">
        <v>129</v>
      </c>
      <c r="S91" s="40" t="s">
        <v>188</v>
      </c>
      <c r="T91" s="41" t="s">
        <v>128</v>
      </c>
      <c r="U91" s="40" t="s">
        <v>113</v>
      </c>
      <c r="V91" s="41" t="s">
        <v>127</v>
      </c>
      <c r="W91" s="40"/>
      <c r="X91" s="41" t="s">
        <v>126</v>
      </c>
      <c r="Y91" s="40"/>
      <c r="Z91" s="41" t="s">
        <v>125</v>
      </c>
      <c r="AA91" s="40"/>
      <c r="AB91" s="39"/>
      <c r="AC91" s="40"/>
      <c r="AD91" s="39"/>
      <c r="AE91" s="38"/>
      <c r="AF91" s="250"/>
      <c r="AG91" s="250"/>
      <c r="AH91" s="37"/>
      <c r="AI91" s="11"/>
      <c r="AJ91" s="310">
        <f>SUMPRODUCT(LEN($M91:$AA94)-LEN(SUBSTITUTE($M91:$AA94,"A", "")))</f>
        <v>30</v>
      </c>
      <c r="AK91" s="239">
        <f>SUMPRODUCT(LEN($AD91:$AD94)-LEN(SUBSTITUTE($AD91:$AD94,"A", "")))</f>
        <v>0</v>
      </c>
      <c r="AL91" s="230">
        <f>SUMPRODUCT(LEN($AC91:$AC94)-LEN(SUBSTITUTE($AC91:$AC94,"A", "")))</f>
        <v>0</v>
      </c>
      <c r="AM91" s="233">
        <f>SUMPRODUCT(LEN($M91:$AA94)-LEN(SUBSTITUTE($M91:$AA94,"S", "")))</f>
        <v>13</v>
      </c>
      <c r="AN91" s="239">
        <f>SUMPRODUCT(LEN($AD91:$AD94)-LEN(SUBSTITUTE($AD91:$AD94,"S", "")))</f>
        <v>0</v>
      </c>
      <c r="AO91" s="230">
        <f>SUMPRODUCT(LEN($AC91:$AC94)-LEN(SUBSTITUTE($AC91:$AC94,"S", "")))</f>
        <v>0</v>
      </c>
      <c r="AP91" s="233">
        <f>SUMPRODUCT(LEN($M91:$AA94)-LEN(SUBSTITUTE($M91:$AA94,"F", "")))</f>
        <v>0</v>
      </c>
      <c r="AQ91" s="239">
        <f>SUMPRODUCT(LEN($AD91:$AD94)-LEN(SUBSTITUTE($AD91:$AD94,"F", "")))</f>
        <v>0</v>
      </c>
      <c r="AR91" s="230">
        <f>SUMPRODUCT(LEN($AC91:$AC94)-LEN(SUBSTITUTE($AC91:$AC94,"F", "")))</f>
        <v>0</v>
      </c>
      <c r="AS91" s="233">
        <f>SUMPRODUCT(LEN($M91:$AA94)-LEN(SUBSTITUTE($M91:$AA94,"G", "")))</f>
        <v>6</v>
      </c>
      <c r="AT91" s="239">
        <f>SUMPRODUCT(LEN($AD91:$AD94)-LEN(SUBSTITUTE($AD91:$AD94,"G", "")))</f>
        <v>0</v>
      </c>
      <c r="AU91" s="230">
        <f>SUMPRODUCT(LEN($AC91:$AC94)-LEN(SUBSTITUTE($AC91:$AC94,"G", "")))</f>
        <v>0</v>
      </c>
      <c r="AV91" s="233">
        <f>SUMPRODUCT(LEN($L91:$AA94)-LEN(SUBSTITUTE($L91:$AA94,"M", "")))</f>
        <v>0</v>
      </c>
      <c r="AW91" s="236">
        <f>SUMPRODUCT(LEN($AD91:$AD94)-LEN(SUBSTITUTE($AD91:$AD94,"M", "")))</f>
        <v>0</v>
      </c>
      <c r="AX91" s="269">
        <f>SUMPRODUCT(LEN($AC91:$AC94)-LEN(SUBSTITUTE($AC91:$AC94,"M", "")))</f>
        <v>0</v>
      </c>
      <c r="AY91" s="291">
        <f>SUMPRODUCT(LEN($AE91:$AE94)-LEN(SUBSTITUTE($AE91:$AE94,"S", "")))</f>
        <v>0</v>
      </c>
      <c r="AZ91" s="227">
        <f>SUMPRODUCT(LEN($AE91:$AE94)-LEN(SUBSTITUTE($AE91:$AE94,"F", "")))</f>
        <v>0</v>
      </c>
      <c r="BA91" s="227">
        <f>SUMPRODUCT(LEN($AE91:$AE94)-LEN(SUBSTITUTE($AE91:$AE94,"G", "")))</f>
        <v>0</v>
      </c>
      <c r="BB91" s="294">
        <f>SUMPRODUCT(LEN($AE91:$AE94)-LEN(SUBSTITUTE($AE91:$AE94,"M", "")))</f>
        <v>0</v>
      </c>
    </row>
    <row r="92" spans="2:62" ht="28.15" customHeight="1" thickBot="1" x14ac:dyDescent="0.25">
      <c r="B92" s="30"/>
      <c r="C92" s="243"/>
      <c r="D92" s="36"/>
      <c r="E92" s="111"/>
      <c r="F92" s="111"/>
      <c r="G92" s="110"/>
      <c r="H92" s="224"/>
      <c r="I92" s="247"/>
      <c r="J92" s="247"/>
      <c r="K92" s="247"/>
      <c r="L92" s="33" t="s">
        <v>123</v>
      </c>
      <c r="M92" s="32" t="s">
        <v>104</v>
      </c>
      <c r="N92" s="33" t="s">
        <v>122</v>
      </c>
      <c r="O92" s="32" t="s">
        <v>414</v>
      </c>
      <c r="P92" s="33" t="s">
        <v>120</v>
      </c>
      <c r="Q92" s="32" t="s">
        <v>187</v>
      </c>
      <c r="R92" s="33" t="s">
        <v>119</v>
      </c>
      <c r="S92" s="32" t="s">
        <v>113</v>
      </c>
      <c r="T92" s="33" t="s">
        <v>118</v>
      </c>
      <c r="U92" s="32" t="s">
        <v>121</v>
      </c>
      <c r="V92" s="33" t="s">
        <v>117</v>
      </c>
      <c r="W92" s="32"/>
      <c r="X92" s="33" t="s">
        <v>116</v>
      </c>
      <c r="Y92" s="32"/>
      <c r="Z92" s="33" t="s">
        <v>115</v>
      </c>
      <c r="AA92" s="32"/>
      <c r="AB92" s="31"/>
      <c r="AC92" s="32"/>
      <c r="AD92" s="31"/>
      <c r="AE92" s="23"/>
      <c r="AF92" s="251"/>
      <c r="AG92" s="251"/>
      <c r="AH92" s="22"/>
      <c r="AI92" s="11"/>
      <c r="AJ92" s="311"/>
      <c r="AK92" s="267"/>
      <c r="AL92" s="263"/>
      <c r="AM92" s="265"/>
      <c r="AN92" s="267"/>
      <c r="AO92" s="263"/>
      <c r="AP92" s="265"/>
      <c r="AQ92" s="267"/>
      <c r="AR92" s="263"/>
      <c r="AS92" s="265"/>
      <c r="AT92" s="267"/>
      <c r="AU92" s="263"/>
      <c r="AV92" s="265"/>
      <c r="AW92" s="275"/>
      <c r="AX92" s="270"/>
      <c r="AY92" s="292"/>
      <c r="AZ92" s="228"/>
      <c r="BA92" s="228"/>
      <c r="BB92" s="295"/>
    </row>
    <row r="93" spans="2:62" ht="28.15" customHeight="1" x14ac:dyDescent="0.2">
      <c r="B93" s="30"/>
      <c r="C93" s="244"/>
      <c r="D93" s="29"/>
      <c r="E93" s="109"/>
      <c r="F93" s="109"/>
      <c r="G93" s="108"/>
      <c r="H93" s="225"/>
      <c r="I93" s="248"/>
      <c r="J93" s="248"/>
      <c r="K93" s="248"/>
      <c r="L93" s="26" t="s">
        <v>114</v>
      </c>
      <c r="M93" s="25" t="s">
        <v>132</v>
      </c>
      <c r="N93" s="26" t="s">
        <v>112</v>
      </c>
      <c r="O93" s="25" t="s">
        <v>186</v>
      </c>
      <c r="P93" s="26" t="s">
        <v>111</v>
      </c>
      <c r="Q93" s="25" t="s">
        <v>621</v>
      </c>
      <c r="R93" s="26" t="s">
        <v>110</v>
      </c>
      <c r="S93" s="25" t="s">
        <v>175</v>
      </c>
      <c r="T93" s="26" t="s">
        <v>109</v>
      </c>
      <c r="U93" s="25" t="s">
        <v>121</v>
      </c>
      <c r="V93" s="26" t="s">
        <v>108</v>
      </c>
      <c r="W93" s="25"/>
      <c r="X93" s="26" t="s">
        <v>107</v>
      </c>
      <c r="Y93" s="25"/>
      <c r="Z93" s="26" t="s">
        <v>106</v>
      </c>
      <c r="AA93" s="25"/>
      <c r="AB93" s="24"/>
      <c r="AC93" s="25"/>
      <c r="AD93" s="24"/>
      <c r="AE93" s="23"/>
      <c r="AF93" s="251"/>
      <c r="AG93" s="251"/>
      <c r="AH93" s="22"/>
      <c r="AI93" s="11"/>
      <c r="AJ93" s="311"/>
      <c r="AK93" s="267"/>
      <c r="AL93" s="263"/>
      <c r="AM93" s="265"/>
      <c r="AN93" s="267"/>
      <c r="AO93" s="263"/>
      <c r="AP93" s="265"/>
      <c r="AQ93" s="267"/>
      <c r="AR93" s="263"/>
      <c r="AS93" s="265"/>
      <c r="AT93" s="267"/>
      <c r="AU93" s="263"/>
      <c r="AV93" s="265"/>
      <c r="AW93" s="275"/>
      <c r="AX93" s="270"/>
      <c r="AY93" s="292"/>
      <c r="AZ93" s="228"/>
      <c r="BA93" s="228"/>
      <c r="BB93" s="295"/>
    </row>
    <row r="94" spans="2:62" ht="28.15" customHeight="1" thickBot="1" x14ac:dyDescent="0.25">
      <c r="B94" s="30"/>
      <c r="C94" s="253"/>
      <c r="D94" s="51"/>
      <c r="E94" s="115"/>
      <c r="F94" s="115"/>
      <c r="G94" s="114"/>
      <c r="H94" s="226"/>
      <c r="I94" s="254"/>
      <c r="J94" s="254"/>
      <c r="K94" s="254"/>
      <c r="L94" s="48" t="s">
        <v>105</v>
      </c>
      <c r="M94" s="47" t="s">
        <v>132</v>
      </c>
      <c r="N94" s="48" t="s">
        <v>103</v>
      </c>
      <c r="O94" s="47" t="s">
        <v>382</v>
      </c>
      <c r="P94" s="48" t="s">
        <v>102</v>
      </c>
      <c r="Q94" s="47" t="s">
        <v>428</v>
      </c>
      <c r="R94" s="48" t="s">
        <v>101</v>
      </c>
      <c r="S94" s="47" t="s">
        <v>132</v>
      </c>
      <c r="T94" s="48">
        <v>20</v>
      </c>
      <c r="U94" s="47" t="s">
        <v>121</v>
      </c>
      <c r="V94" s="48" t="s">
        <v>100</v>
      </c>
      <c r="W94" s="47"/>
      <c r="X94" s="48" t="s">
        <v>99</v>
      </c>
      <c r="Y94" s="47"/>
      <c r="Z94" s="48" t="s">
        <v>98</v>
      </c>
      <c r="AA94" s="47"/>
      <c r="AB94" s="16"/>
      <c r="AC94" s="47"/>
      <c r="AD94" s="16"/>
      <c r="AE94" s="46"/>
      <c r="AF94" s="255"/>
      <c r="AG94" s="255"/>
      <c r="AH94" s="45"/>
      <c r="AI94" s="11"/>
      <c r="AJ94" s="312"/>
      <c r="AK94" s="268"/>
      <c r="AL94" s="264"/>
      <c r="AM94" s="266"/>
      <c r="AN94" s="268"/>
      <c r="AO94" s="264"/>
      <c r="AP94" s="266"/>
      <c r="AQ94" s="268"/>
      <c r="AR94" s="264"/>
      <c r="AS94" s="266"/>
      <c r="AT94" s="268"/>
      <c r="AU94" s="264"/>
      <c r="AV94" s="266"/>
      <c r="AW94" s="276"/>
      <c r="AX94" s="271"/>
      <c r="AY94" s="293"/>
      <c r="AZ94" s="229"/>
      <c r="BA94" s="229"/>
      <c r="BB94" s="296"/>
    </row>
    <row r="95" spans="2:62" ht="28.15" customHeight="1" x14ac:dyDescent="0.2">
      <c r="B95" s="30"/>
      <c r="C95" s="242">
        <v>3</v>
      </c>
      <c r="D95" s="44"/>
      <c r="E95" s="113"/>
      <c r="F95" s="113"/>
      <c r="G95" s="112"/>
      <c r="H95" s="223"/>
      <c r="I95" s="246">
        <v>83</v>
      </c>
      <c r="J95" s="246">
        <v>26</v>
      </c>
      <c r="K95" s="246">
        <v>6</v>
      </c>
      <c r="L95" s="41" t="s">
        <v>133</v>
      </c>
      <c r="M95" s="40" t="s">
        <v>132</v>
      </c>
      <c r="N95" s="41" t="s">
        <v>131</v>
      </c>
      <c r="O95" s="40" t="s">
        <v>187</v>
      </c>
      <c r="P95" s="41" t="s">
        <v>130</v>
      </c>
      <c r="Q95" s="40" t="s">
        <v>389</v>
      </c>
      <c r="R95" s="41" t="s">
        <v>129</v>
      </c>
      <c r="S95" s="40" t="s">
        <v>414</v>
      </c>
      <c r="T95" s="41" t="s">
        <v>128</v>
      </c>
      <c r="U95" s="40" t="s">
        <v>121</v>
      </c>
      <c r="V95" s="41" t="s">
        <v>127</v>
      </c>
      <c r="W95" s="40"/>
      <c r="X95" s="41" t="s">
        <v>126</v>
      </c>
      <c r="Y95" s="40"/>
      <c r="Z95" s="41" t="s">
        <v>125</v>
      </c>
      <c r="AA95" s="40"/>
      <c r="AB95" s="39"/>
      <c r="AC95" s="40"/>
      <c r="AD95" s="39" t="s">
        <v>748</v>
      </c>
      <c r="AE95" s="38"/>
      <c r="AF95" s="250"/>
      <c r="AG95" s="250"/>
      <c r="AH95" s="37"/>
      <c r="AI95" s="11"/>
      <c r="AJ95" s="310">
        <f>SUMPRODUCT(LEN($M95:$AA98)-LEN(SUBSTITUTE($M95:$AA98,"A", "")))</f>
        <v>25</v>
      </c>
      <c r="AK95" s="239">
        <f>SUMPRODUCT(LEN($AD95:$AD98)-LEN(SUBSTITUTE($AD95:$AD98,"A", "")))</f>
        <v>4</v>
      </c>
      <c r="AL95" s="230">
        <f>SUMPRODUCT(LEN($AC95:$AC98)-LEN(SUBSTITUTE($AC95:$AC98,"A", "")))</f>
        <v>0</v>
      </c>
      <c r="AM95" s="233">
        <f>SUMPRODUCT(LEN($M95:$AA98)-LEN(SUBSTITUTE($M95:$AA98,"S", "")))</f>
        <v>10</v>
      </c>
      <c r="AN95" s="239">
        <f>SUMPRODUCT(LEN($AD95:$AD98)-LEN(SUBSTITUTE($AD95:$AD98,"S", "")))</f>
        <v>4</v>
      </c>
      <c r="AO95" s="230">
        <f>SUMPRODUCT(LEN($AC95:$AC98)-LEN(SUBSTITUTE($AC95:$AC98,"S", "")))</f>
        <v>0</v>
      </c>
      <c r="AP95" s="233">
        <f>SUMPRODUCT(LEN($M95:$AA98)-LEN(SUBSTITUTE($M95:$AA98,"F", "")))</f>
        <v>0</v>
      </c>
      <c r="AQ95" s="239">
        <f>SUMPRODUCT(LEN($AD95:$AD98)-LEN(SUBSTITUTE($AD95:$AD98,"F", "")))</f>
        <v>0</v>
      </c>
      <c r="AR95" s="230">
        <f>SUMPRODUCT(LEN($AC95:$AC98)-LEN(SUBSTITUTE($AC95:$AC98,"F", "")))</f>
        <v>0</v>
      </c>
      <c r="AS95" s="233">
        <f>SUMPRODUCT(LEN($M95:$AA98)-LEN(SUBSTITUTE($M95:$AA98,"G", "")))</f>
        <v>6</v>
      </c>
      <c r="AT95" s="239">
        <f>SUMPRODUCT(LEN($AD95:$AD98)-LEN(SUBSTITUTE($AD95:$AD98,"G", "")))</f>
        <v>4</v>
      </c>
      <c r="AU95" s="230">
        <f>SUMPRODUCT(LEN($AC95:$AC98)-LEN(SUBSTITUTE($AC95:$AC98,"G", "")))</f>
        <v>0</v>
      </c>
      <c r="AV95" s="233">
        <f>SUMPRODUCT(LEN($L95:$AA98)-LEN(SUBSTITUTE($L95:$AA98,"M", "")))</f>
        <v>0</v>
      </c>
      <c r="AW95" s="236">
        <f>SUMPRODUCT(LEN($AD95:$AD98)-LEN(SUBSTITUTE($AD95:$AD98,"M", "")))</f>
        <v>0</v>
      </c>
      <c r="AX95" s="269">
        <f>SUMPRODUCT(LEN($AC95:$AC98)-LEN(SUBSTITUTE($AC95:$AC98,"M", "")))</f>
        <v>0</v>
      </c>
      <c r="AY95" s="291">
        <f>SUMPRODUCT(LEN($AE95:$AE98)-LEN(SUBSTITUTE($AE95:$AE98,"S", "")))</f>
        <v>0</v>
      </c>
      <c r="AZ95" s="227">
        <f>SUMPRODUCT(LEN($AE95:$AE98)-LEN(SUBSTITUTE($AE95:$AE98,"F", "")))</f>
        <v>0</v>
      </c>
      <c r="BA95" s="227">
        <f>SUMPRODUCT(LEN($AE95:$AE98)-LEN(SUBSTITUTE($AE95:$AE98,"G", "")))</f>
        <v>0</v>
      </c>
      <c r="BB95" s="294">
        <f>SUMPRODUCT(LEN($AE95:$AE98)-LEN(SUBSTITUTE($AE95:$AE98,"M", "")))</f>
        <v>0</v>
      </c>
    </row>
    <row r="96" spans="2:62" ht="28.15" customHeight="1" thickBot="1" x14ac:dyDescent="0.25">
      <c r="B96" s="30"/>
      <c r="C96" s="243"/>
      <c r="D96" s="36"/>
      <c r="E96" s="111"/>
      <c r="F96" s="111"/>
      <c r="G96" s="110"/>
      <c r="H96" s="224"/>
      <c r="I96" s="247"/>
      <c r="J96" s="247"/>
      <c r="K96" s="247"/>
      <c r="L96" s="33" t="s">
        <v>123</v>
      </c>
      <c r="M96" s="32" t="s">
        <v>132</v>
      </c>
      <c r="N96" s="33" t="s">
        <v>122</v>
      </c>
      <c r="O96" s="32" t="s">
        <v>389</v>
      </c>
      <c r="P96" s="33" t="s">
        <v>120</v>
      </c>
      <c r="Q96" s="32" t="s">
        <v>414</v>
      </c>
      <c r="R96" s="33" t="s">
        <v>119</v>
      </c>
      <c r="S96" s="32" t="s">
        <v>132</v>
      </c>
      <c r="T96" s="33" t="s">
        <v>118</v>
      </c>
      <c r="U96" s="32" t="s">
        <v>121</v>
      </c>
      <c r="V96" s="33" t="s">
        <v>117</v>
      </c>
      <c r="W96" s="32"/>
      <c r="X96" s="33" t="s">
        <v>116</v>
      </c>
      <c r="Y96" s="32"/>
      <c r="Z96" s="33" t="s">
        <v>115</v>
      </c>
      <c r="AA96" s="32"/>
      <c r="AB96" s="31"/>
      <c r="AC96" s="32"/>
      <c r="AD96" s="31" t="s">
        <v>996</v>
      </c>
      <c r="AE96" s="23"/>
      <c r="AF96" s="251"/>
      <c r="AG96" s="251"/>
      <c r="AH96" s="22"/>
      <c r="AI96" s="11"/>
      <c r="AJ96" s="311"/>
      <c r="AK96" s="267"/>
      <c r="AL96" s="263"/>
      <c r="AM96" s="265"/>
      <c r="AN96" s="267"/>
      <c r="AO96" s="263"/>
      <c r="AP96" s="265"/>
      <c r="AQ96" s="267"/>
      <c r="AR96" s="263"/>
      <c r="AS96" s="265"/>
      <c r="AT96" s="267"/>
      <c r="AU96" s="263"/>
      <c r="AV96" s="265"/>
      <c r="AW96" s="275"/>
      <c r="AX96" s="270"/>
      <c r="AY96" s="292"/>
      <c r="AZ96" s="228"/>
      <c r="BA96" s="228"/>
      <c r="BB96" s="295"/>
    </row>
    <row r="97" spans="2:62" ht="28.15" customHeight="1" x14ac:dyDescent="0.2">
      <c r="B97" s="30"/>
      <c r="C97" s="244"/>
      <c r="D97" s="29"/>
      <c r="E97" s="109"/>
      <c r="F97" s="109"/>
      <c r="G97" s="108"/>
      <c r="H97" s="225"/>
      <c r="I97" s="248"/>
      <c r="J97" s="248"/>
      <c r="K97" s="248"/>
      <c r="L97" s="26" t="s">
        <v>114</v>
      </c>
      <c r="M97" s="25" t="s">
        <v>132</v>
      </c>
      <c r="N97" s="26" t="s">
        <v>112</v>
      </c>
      <c r="O97" s="25" t="s">
        <v>132</v>
      </c>
      <c r="P97" s="26" t="s">
        <v>111</v>
      </c>
      <c r="Q97" s="25" t="s">
        <v>187</v>
      </c>
      <c r="R97" s="26" t="s">
        <v>110</v>
      </c>
      <c r="S97" s="25" t="s">
        <v>124</v>
      </c>
      <c r="T97" s="26" t="s">
        <v>109</v>
      </c>
      <c r="U97" s="25" t="s">
        <v>121</v>
      </c>
      <c r="V97" s="26" t="s">
        <v>108</v>
      </c>
      <c r="W97" s="25"/>
      <c r="X97" s="26" t="s">
        <v>107</v>
      </c>
      <c r="Y97" s="25"/>
      <c r="Z97" s="26" t="s">
        <v>106</v>
      </c>
      <c r="AA97" s="25"/>
      <c r="AB97" s="24"/>
      <c r="AC97" s="25"/>
      <c r="AD97" s="24"/>
      <c r="AE97" s="23"/>
      <c r="AF97" s="251"/>
      <c r="AG97" s="251"/>
      <c r="AH97" s="22"/>
      <c r="AI97" s="11"/>
      <c r="AJ97" s="311"/>
      <c r="AK97" s="267"/>
      <c r="AL97" s="263"/>
      <c r="AM97" s="265"/>
      <c r="AN97" s="267"/>
      <c r="AO97" s="263"/>
      <c r="AP97" s="265"/>
      <c r="AQ97" s="267"/>
      <c r="AR97" s="263"/>
      <c r="AS97" s="265"/>
      <c r="AT97" s="267"/>
      <c r="AU97" s="263"/>
      <c r="AV97" s="265"/>
      <c r="AW97" s="275"/>
      <c r="AX97" s="270"/>
      <c r="AY97" s="292"/>
      <c r="AZ97" s="228"/>
      <c r="BA97" s="228"/>
      <c r="BB97" s="295"/>
    </row>
    <row r="98" spans="2:62" ht="28.15" customHeight="1" thickBot="1" x14ac:dyDescent="0.25">
      <c r="B98" s="21"/>
      <c r="C98" s="245"/>
      <c r="D98" s="20"/>
      <c r="E98" s="117"/>
      <c r="F98" s="117"/>
      <c r="G98" s="116"/>
      <c r="H98" s="226"/>
      <c r="I98" s="249"/>
      <c r="J98" s="249"/>
      <c r="K98" s="249"/>
      <c r="L98" s="17" t="s">
        <v>105</v>
      </c>
      <c r="M98" s="15" t="s">
        <v>132</v>
      </c>
      <c r="N98" s="17" t="s">
        <v>103</v>
      </c>
      <c r="O98" s="15" t="s">
        <v>410</v>
      </c>
      <c r="P98" s="17" t="s">
        <v>102</v>
      </c>
      <c r="Q98" s="15" t="s">
        <v>186</v>
      </c>
      <c r="R98" s="17" t="s">
        <v>101</v>
      </c>
      <c r="S98" s="15" t="s">
        <v>113</v>
      </c>
      <c r="T98" s="17">
        <v>20</v>
      </c>
      <c r="U98" s="15" t="s">
        <v>121</v>
      </c>
      <c r="V98" s="17" t="s">
        <v>100</v>
      </c>
      <c r="W98" s="15"/>
      <c r="X98" s="17" t="s">
        <v>99</v>
      </c>
      <c r="Y98" s="15"/>
      <c r="Z98" s="17" t="s">
        <v>98</v>
      </c>
      <c r="AA98" s="15"/>
      <c r="AB98" s="16"/>
      <c r="AC98" s="15"/>
      <c r="AD98" s="14"/>
      <c r="AE98" s="13"/>
      <c r="AF98" s="252"/>
      <c r="AG98" s="252"/>
      <c r="AH98" s="12"/>
      <c r="AI98" s="11"/>
      <c r="AJ98" s="312"/>
      <c r="AK98" s="268"/>
      <c r="AL98" s="264"/>
      <c r="AM98" s="266"/>
      <c r="AN98" s="268"/>
      <c r="AO98" s="264"/>
      <c r="AP98" s="266"/>
      <c r="AQ98" s="268"/>
      <c r="AR98" s="264"/>
      <c r="AS98" s="266"/>
      <c r="AT98" s="268"/>
      <c r="AU98" s="264"/>
      <c r="AV98" s="266"/>
      <c r="AW98" s="276"/>
      <c r="AX98" s="271"/>
      <c r="AY98" s="293"/>
      <c r="AZ98" s="229"/>
      <c r="BA98" s="229"/>
      <c r="BB98" s="296"/>
    </row>
    <row r="99" spans="2:62" ht="85.9" customHeight="1" thickTop="1" thickBot="1" x14ac:dyDescent="0.35">
      <c r="B99" s="105" t="s">
        <v>174</v>
      </c>
      <c r="C99" s="95" t="s">
        <v>173</v>
      </c>
      <c r="D99" s="100" t="s">
        <v>172</v>
      </c>
      <c r="E99" s="104" t="s">
        <v>171</v>
      </c>
      <c r="F99" s="103"/>
      <c r="G99" s="102"/>
      <c r="H99" s="101" t="s">
        <v>170</v>
      </c>
      <c r="I99" s="100" t="s">
        <v>96</v>
      </c>
      <c r="J99" s="100" t="s">
        <v>169</v>
      </c>
      <c r="K99" s="100" t="s">
        <v>97</v>
      </c>
      <c r="L99" s="256" t="s">
        <v>168</v>
      </c>
      <c r="M99" s="262"/>
      <c r="N99" s="256" t="s">
        <v>167</v>
      </c>
      <c r="O99" s="262"/>
      <c r="P99" s="256" t="s">
        <v>167</v>
      </c>
      <c r="Q99" s="257"/>
      <c r="R99" s="256" t="s">
        <v>167</v>
      </c>
      <c r="S99" s="257"/>
      <c r="T99" s="256" t="s">
        <v>167</v>
      </c>
      <c r="U99" s="257"/>
      <c r="V99" s="256" t="s">
        <v>167</v>
      </c>
      <c r="W99" s="257"/>
      <c r="X99" s="256" t="s">
        <v>167</v>
      </c>
      <c r="Y99" s="257"/>
      <c r="Z99" s="256" t="s">
        <v>167</v>
      </c>
      <c r="AA99" s="257"/>
      <c r="AB99" s="261" t="s">
        <v>166</v>
      </c>
      <c r="AC99" s="257"/>
      <c r="AD99" s="101" t="s">
        <v>165</v>
      </c>
      <c r="AE99" s="101" t="s">
        <v>164</v>
      </c>
      <c r="AF99" s="100" t="s">
        <v>163</v>
      </c>
      <c r="AG99" s="100" t="s">
        <v>162</v>
      </c>
      <c r="AH99" s="99" t="s">
        <v>161</v>
      </c>
      <c r="AI99" s="98"/>
      <c r="AJ99" s="96" t="s">
        <v>160</v>
      </c>
      <c r="AK99" s="95" t="s">
        <v>159</v>
      </c>
      <c r="AL99" s="94" t="s">
        <v>158</v>
      </c>
      <c r="AM99" s="96" t="s">
        <v>157</v>
      </c>
      <c r="AN99" s="95" t="s">
        <v>156</v>
      </c>
      <c r="AO99" s="94" t="s">
        <v>155</v>
      </c>
      <c r="AP99" s="96" t="s">
        <v>154</v>
      </c>
      <c r="AQ99" s="95" t="s">
        <v>153</v>
      </c>
      <c r="AR99" s="97" t="s">
        <v>152</v>
      </c>
      <c r="AS99" s="96" t="s">
        <v>151</v>
      </c>
      <c r="AT99" s="95" t="s">
        <v>150</v>
      </c>
      <c r="AU99" s="94" t="s">
        <v>149</v>
      </c>
      <c r="AV99" s="96" t="s">
        <v>148</v>
      </c>
      <c r="AW99" s="95" t="s">
        <v>147</v>
      </c>
      <c r="AX99" s="94" t="s">
        <v>146</v>
      </c>
      <c r="AY99" s="93" t="s">
        <v>145</v>
      </c>
      <c r="AZ99" s="92" t="s">
        <v>144</v>
      </c>
      <c r="BA99" s="92" t="s">
        <v>143</v>
      </c>
      <c r="BB99" s="91" t="s">
        <v>142</v>
      </c>
    </row>
    <row r="100" spans="2:62" ht="48" thickBot="1" x14ac:dyDescent="0.3">
      <c r="B100" s="90" t="s">
        <v>249</v>
      </c>
      <c r="C100" s="89"/>
      <c r="D100" s="88"/>
      <c r="E100" s="258"/>
      <c r="F100" s="259"/>
      <c r="G100" s="260"/>
      <c r="H100" s="87" t="s">
        <v>140</v>
      </c>
      <c r="I100" s="86"/>
      <c r="J100" s="86"/>
      <c r="K100" s="85"/>
      <c r="L100" s="84"/>
      <c r="M100" s="81"/>
      <c r="N100" s="84"/>
      <c r="O100" s="81"/>
      <c r="P100" s="84"/>
      <c r="Q100" s="81"/>
      <c r="R100" s="84"/>
      <c r="S100" s="81"/>
      <c r="T100" s="84"/>
      <c r="U100" s="81"/>
      <c r="V100" s="84"/>
      <c r="W100" s="81"/>
      <c r="X100" s="84"/>
      <c r="Y100" s="81"/>
      <c r="Z100" s="84"/>
      <c r="AA100" s="83"/>
      <c r="AB100" s="82" t="s">
        <v>139</v>
      </c>
      <c r="AC100" s="81"/>
      <c r="AD100" s="81"/>
      <c r="AE100" s="81"/>
      <c r="AF100" s="80"/>
      <c r="AG100" s="80"/>
      <c r="AH100" s="60"/>
      <c r="AI100" s="79" t="s">
        <v>138</v>
      </c>
      <c r="AJ100" s="78">
        <f t="shared" ref="AJ100:BB100" si="12">SUM(AJ102:AJ113)</f>
        <v>144</v>
      </c>
      <c r="AK100" s="77">
        <f t="shared" si="12"/>
        <v>17</v>
      </c>
      <c r="AL100" s="76">
        <f t="shared" si="12"/>
        <v>0</v>
      </c>
      <c r="AM100" s="78">
        <f t="shared" si="12"/>
        <v>26</v>
      </c>
      <c r="AN100" s="77">
        <f t="shared" si="12"/>
        <v>4</v>
      </c>
      <c r="AO100" s="76">
        <f t="shared" si="12"/>
        <v>0</v>
      </c>
      <c r="AP100" s="78">
        <f t="shared" si="12"/>
        <v>1</v>
      </c>
      <c r="AQ100" s="77">
        <f t="shared" si="12"/>
        <v>0</v>
      </c>
      <c r="AR100" s="76">
        <f t="shared" si="12"/>
        <v>0</v>
      </c>
      <c r="AS100" s="78">
        <f t="shared" si="12"/>
        <v>33</v>
      </c>
      <c r="AT100" s="77">
        <f t="shared" si="12"/>
        <v>4</v>
      </c>
      <c r="AU100" s="76">
        <f t="shared" si="12"/>
        <v>0</v>
      </c>
      <c r="AV100" s="78">
        <f t="shared" si="12"/>
        <v>0</v>
      </c>
      <c r="AW100" s="77">
        <f t="shared" si="12"/>
        <v>0</v>
      </c>
      <c r="AX100" s="76">
        <f t="shared" si="12"/>
        <v>0</v>
      </c>
      <c r="AY100" s="75">
        <f t="shared" si="12"/>
        <v>0</v>
      </c>
      <c r="AZ100" s="74">
        <f t="shared" si="12"/>
        <v>0</v>
      </c>
      <c r="BA100" s="74">
        <f t="shared" si="12"/>
        <v>3</v>
      </c>
      <c r="BB100" s="73">
        <f t="shared" si="12"/>
        <v>0</v>
      </c>
      <c r="BC100" s="72" t="s">
        <v>137</v>
      </c>
      <c r="BF100" s="5">
        <f>SUM(AJ100:AL100)/$BG$5</f>
        <v>53.666666666666664</v>
      </c>
      <c r="BG100" s="5">
        <f>SUM(AM100:AO100,AY100)/$BG$5</f>
        <v>10</v>
      </c>
      <c r="BH100" s="5">
        <f>SUM(AP100:AR100,AZ100)/$BG$5</f>
        <v>0.33333333333333331</v>
      </c>
      <c r="BI100" s="5">
        <f>SUM(AS100:AU100,BA100)/$BG$5</f>
        <v>13.333333333333334</v>
      </c>
      <c r="BJ100" s="5">
        <f>SUM(AV100:AX100,BB100)/$BG$5</f>
        <v>0</v>
      </c>
    </row>
    <row r="101" spans="2:62" ht="37.5" thickBot="1" x14ac:dyDescent="0.3">
      <c r="B101" s="71"/>
      <c r="C101" s="70"/>
      <c r="D101" s="69"/>
      <c r="E101" s="68"/>
      <c r="F101" s="68"/>
      <c r="G101" s="67"/>
      <c r="H101" s="66"/>
      <c r="I101" s="64"/>
      <c r="J101" s="64"/>
      <c r="K101" s="65"/>
      <c r="L101" s="64"/>
      <c r="M101" s="62"/>
      <c r="N101" s="64"/>
      <c r="O101" s="62"/>
      <c r="P101" s="64"/>
      <c r="Q101" s="62"/>
      <c r="R101" s="64"/>
      <c r="S101" s="62"/>
      <c r="T101" s="64"/>
      <c r="U101" s="62"/>
      <c r="V101" s="64"/>
      <c r="W101" s="62"/>
      <c r="X101" s="64"/>
      <c r="Y101" s="62"/>
      <c r="Z101" s="64"/>
      <c r="AA101" s="62"/>
      <c r="AB101" s="63"/>
      <c r="AC101" s="62"/>
      <c r="AD101" s="62"/>
      <c r="AE101" s="62"/>
      <c r="AF101" s="61"/>
      <c r="AG101" s="61"/>
      <c r="AH101" s="60"/>
      <c r="AI101" s="59" t="s">
        <v>136</v>
      </c>
      <c r="AJ101" s="58">
        <f t="shared" ref="AJ101:BB101" si="13">AJ100/3</f>
        <v>48</v>
      </c>
      <c r="AK101" s="57">
        <f t="shared" si="13"/>
        <v>5.666666666666667</v>
      </c>
      <c r="AL101" s="56">
        <f t="shared" si="13"/>
        <v>0</v>
      </c>
      <c r="AM101" s="58">
        <f t="shared" si="13"/>
        <v>8.6666666666666661</v>
      </c>
      <c r="AN101" s="57">
        <f t="shared" si="13"/>
        <v>1.3333333333333333</v>
      </c>
      <c r="AO101" s="56">
        <f t="shared" si="13"/>
        <v>0</v>
      </c>
      <c r="AP101" s="58">
        <f t="shared" si="13"/>
        <v>0.33333333333333331</v>
      </c>
      <c r="AQ101" s="57">
        <f t="shared" si="13"/>
        <v>0</v>
      </c>
      <c r="AR101" s="56">
        <f t="shared" si="13"/>
        <v>0</v>
      </c>
      <c r="AS101" s="58">
        <f t="shared" si="13"/>
        <v>11</v>
      </c>
      <c r="AT101" s="57">
        <f t="shared" si="13"/>
        <v>1.3333333333333333</v>
      </c>
      <c r="AU101" s="56">
        <f t="shared" si="13"/>
        <v>0</v>
      </c>
      <c r="AV101" s="58">
        <f t="shared" si="13"/>
        <v>0</v>
      </c>
      <c r="AW101" s="57">
        <f t="shared" si="13"/>
        <v>0</v>
      </c>
      <c r="AX101" s="56">
        <f t="shared" si="13"/>
        <v>0</v>
      </c>
      <c r="AY101" s="55">
        <f t="shared" si="13"/>
        <v>0</v>
      </c>
      <c r="AZ101" s="54">
        <f t="shared" si="13"/>
        <v>0</v>
      </c>
      <c r="BA101" s="54">
        <f t="shared" si="13"/>
        <v>1</v>
      </c>
      <c r="BB101" s="53">
        <f t="shared" si="13"/>
        <v>0</v>
      </c>
      <c r="BC101" s="52" t="s">
        <v>135</v>
      </c>
    </row>
    <row r="102" spans="2:62" ht="28.15" customHeight="1" x14ac:dyDescent="0.2">
      <c r="B102" s="30"/>
      <c r="C102" s="242">
        <v>1</v>
      </c>
      <c r="D102" s="44"/>
      <c r="E102" s="113"/>
      <c r="F102" s="113"/>
      <c r="G102" s="112"/>
      <c r="H102" s="223" t="s">
        <v>384</v>
      </c>
      <c r="I102" s="246">
        <v>78</v>
      </c>
      <c r="J102" s="246">
        <v>28</v>
      </c>
      <c r="K102" s="246">
        <v>7</v>
      </c>
      <c r="L102" s="41" t="s">
        <v>133</v>
      </c>
      <c r="M102" s="40" t="s">
        <v>484</v>
      </c>
      <c r="N102" s="41" t="s">
        <v>131</v>
      </c>
      <c r="O102" s="40" t="s">
        <v>725</v>
      </c>
      <c r="P102" s="41" t="s">
        <v>130</v>
      </c>
      <c r="Q102" s="40" t="s">
        <v>382</v>
      </c>
      <c r="R102" s="41" t="s">
        <v>129</v>
      </c>
      <c r="S102" s="40" t="s">
        <v>187</v>
      </c>
      <c r="T102" s="41" t="s">
        <v>128</v>
      </c>
      <c r="U102" s="40" t="s">
        <v>175</v>
      </c>
      <c r="V102" s="41" t="s">
        <v>127</v>
      </c>
      <c r="W102" s="40" t="s">
        <v>121</v>
      </c>
      <c r="X102" s="41" t="s">
        <v>126</v>
      </c>
      <c r="Y102" s="40" t="s">
        <v>121</v>
      </c>
      <c r="Z102" s="41" t="s">
        <v>125</v>
      </c>
      <c r="AA102" s="40"/>
      <c r="AB102" s="39"/>
      <c r="AC102" s="40"/>
      <c r="AD102" s="39" t="s">
        <v>618</v>
      </c>
      <c r="AE102" s="38" t="s">
        <v>462</v>
      </c>
      <c r="AF102" s="250"/>
      <c r="AG102" s="250"/>
      <c r="AH102" s="37"/>
      <c r="AI102" s="11"/>
      <c r="AJ102" s="310">
        <f>SUMPRODUCT(LEN($M102:$AA105)-LEN(SUBSTITUTE($M102:$AA105,"A", "")))</f>
        <v>40</v>
      </c>
      <c r="AK102" s="239">
        <f>SUMPRODUCT(LEN($AD102:$AD105)-LEN(SUBSTITUTE($AD102:$AD105,"A", "")))</f>
        <v>16</v>
      </c>
      <c r="AL102" s="230">
        <f>SUMPRODUCT(LEN($AC102:$AC105)-LEN(SUBSTITUTE($AC102:$AC105,"A", "")))</f>
        <v>0</v>
      </c>
      <c r="AM102" s="233">
        <f>SUMPRODUCT(LEN($M102:$AA105)-LEN(SUBSTITUTE($M102:$AA105,"S", "")))</f>
        <v>5</v>
      </c>
      <c r="AN102" s="239">
        <f>SUMPRODUCT(LEN($AD102:$AD105)-LEN(SUBSTITUTE($AD102:$AD105,"S", "")))</f>
        <v>4</v>
      </c>
      <c r="AO102" s="230">
        <f>SUMPRODUCT(LEN($AC102:$AC105)-LEN(SUBSTITUTE($AC102:$AC105,"S", "")))</f>
        <v>0</v>
      </c>
      <c r="AP102" s="233">
        <f>SUMPRODUCT(LEN($M102:$AA105)-LEN(SUBSTITUTE($M102:$AA105,"F", "")))</f>
        <v>0</v>
      </c>
      <c r="AQ102" s="239">
        <f>SUMPRODUCT(LEN($AD102:$AD105)-LEN(SUBSTITUTE($AD102:$AD105,"F", "")))</f>
        <v>0</v>
      </c>
      <c r="AR102" s="230">
        <f>SUMPRODUCT(LEN($AC102:$AC105)-LEN(SUBSTITUTE($AC102:$AC105,"F", "")))</f>
        <v>0</v>
      </c>
      <c r="AS102" s="233">
        <f>SUMPRODUCT(LEN($M102:$AA105)-LEN(SUBSTITUTE($M102:$AA105,"G", "")))</f>
        <v>13</v>
      </c>
      <c r="AT102" s="239">
        <f>SUMPRODUCT(LEN($AD102:$AD105)-LEN(SUBSTITUTE($AD102:$AD105,"G", "")))</f>
        <v>4</v>
      </c>
      <c r="AU102" s="230">
        <f>SUMPRODUCT(LEN($AC102:$AC105)-LEN(SUBSTITUTE($AC102:$AC105,"G", "")))</f>
        <v>0</v>
      </c>
      <c r="AV102" s="233">
        <f>SUMPRODUCT(LEN($L102:$AA105)-LEN(SUBSTITUTE($L102:$AA105,"M", "")))</f>
        <v>0</v>
      </c>
      <c r="AW102" s="236">
        <f>SUMPRODUCT(LEN($AD102:$AD105)-LEN(SUBSTITUTE($AD102:$AD105,"M", "")))</f>
        <v>0</v>
      </c>
      <c r="AX102" s="269">
        <f>SUMPRODUCT(LEN($AC102:$AC105)-LEN(SUBSTITUTE($AC102:$AC105,"M", "")))</f>
        <v>0</v>
      </c>
      <c r="AY102" s="291">
        <f>SUMPRODUCT(LEN($AE102:$AE105)-LEN(SUBSTITUTE($AE102:$AE105,"S", "")))</f>
        <v>0</v>
      </c>
      <c r="AZ102" s="227">
        <f>SUMPRODUCT(LEN($AE102:$AE105)-LEN(SUBSTITUTE($AE102:$AE105,"F", "")))</f>
        <v>0</v>
      </c>
      <c r="BA102" s="227">
        <f>SUMPRODUCT(LEN($AE102:$AE105)-LEN(SUBSTITUTE($AE102:$AE105,"G", "")))</f>
        <v>3</v>
      </c>
      <c r="BB102" s="294">
        <f>SUMPRODUCT(LEN($AE102:$AE105)-LEN(SUBSTITUTE($AE102:$AE105,"M", "")))</f>
        <v>0</v>
      </c>
    </row>
    <row r="103" spans="2:62" ht="28.15" customHeight="1" thickBot="1" x14ac:dyDescent="0.25">
      <c r="B103" s="30"/>
      <c r="C103" s="243"/>
      <c r="D103" s="36"/>
      <c r="E103" s="111"/>
      <c r="F103" s="111"/>
      <c r="G103" s="110"/>
      <c r="H103" s="224"/>
      <c r="I103" s="247"/>
      <c r="J103" s="247"/>
      <c r="K103" s="247"/>
      <c r="L103" s="33" t="s">
        <v>123</v>
      </c>
      <c r="M103" s="32" t="s">
        <v>634</v>
      </c>
      <c r="N103" s="33" t="s">
        <v>122</v>
      </c>
      <c r="O103" s="32" t="s">
        <v>527</v>
      </c>
      <c r="P103" s="33" t="s">
        <v>120</v>
      </c>
      <c r="Q103" s="32" t="s">
        <v>377</v>
      </c>
      <c r="R103" s="33" t="s">
        <v>119</v>
      </c>
      <c r="S103" s="32" t="s">
        <v>186</v>
      </c>
      <c r="T103" s="33" t="s">
        <v>118</v>
      </c>
      <c r="U103" s="32" t="s">
        <v>104</v>
      </c>
      <c r="V103" s="33" t="s">
        <v>117</v>
      </c>
      <c r="W103" s="32"/>
      <c r="X103" s="33" t="s">
        <v>116</v>
      </c>
      <c r="Y103" s="32"/>
      <c r="Z103" s="33" t="s">
        <v>115</v>
      </c>
      <c r="AA103" s="32"/>
      <c r="AB103" s="31"/>
      <c r="AC103" s="32"/>
      <c r="AD103" s="31" t="s">
        <v>1445</v>
      </c>
      <c r="AE103" s="23"/>
      <c r="AF103" s="251"/>
      <c r="AG103" s="251"/>
      <c r="AH103" s="22"/>
      <c r="AI103" s="11"/>
      <c r="AJ103" s="311"/>
      <c r="AK103" s="267"/>
      <c r="AL103" s="263"/>
      <c r="AM103" s="265"/>
      <c r="AN103" s="267"/>
      <c r="AO103" s="263"/>
      <c r="AP103" s="265"/>
      <c r="AQ103" s="267"/>
      <c r="AR103" s="263"/>
      <c r="AS103" s="265"/>
      <c r="AT103" s="267"/>
      <c r="AU103" s="263"/>
      <c r="AV103" s="265"/>
      <c r="AW103" s="275"/>
      <c r="AX103" s="270"/>
      <c r="AY103" s="292"/>
      <c r="AZ103" s="228"/>
      <c r="BA103" s="228"/>
      <c r="BB103" s="295"/>
    </row>
    <row r="104" spans="2:62" ht="28.15" customHeight="1" x14ac:dyDescent="0.2">
      <c r="B104" s="30"/>
      <c r="C104" s="244"/>
      <c r="D104" s="29"/>
      <c r="E104" s="109"/>
      <c r="F104" s="109"/>
      <c r="G104" s="108"/>
      <c r="H104" s="225">
        <v>227</v>
      </c>
      <c r="I104" s="248"/>
      <c r="J104" s="248"/>
      <c r="K104" s="248"/>
      <c r="L104" s="26" t="s">
        <v>114</v>
      </c>
      <c r="M104" s="25" t="s">
        <v>527</v>
      </c>
      <c r="N104" s="26" t="s">
        <v>112</v>
      </c>
      <c r="O104" s="25" t="s">
        <v>382</v>
      </c>
      <c r="P104" s="26" t="s">
        <v>111</v>
      </c>
      <c r="Q104" s="25" t="s">
        <v>377</v>
      </c>
      <c r="R104" s="26" t="s">
        <v>110</v>
      </c>
      <c r="S104" s="25" t="s">
        <v>132</v>
      </c>
      <c r="T104" s="26" t="s">
        <v>109</v>
      </c>
      <c r="U104" s="25" t="s">
        <v>104</v>
      </c>
      <c r="V104" s="26" t="s">
        <v>108</v>
      </c>
      <c r="W104" s="25"/>
      <c r="X104" s="26" t="s">
        <v>107</v>
      </c>
      <c r="Y104" s="25"/>
      <c r="Z104" s="26" t="s">
        <v>106</v>
      </c>
      <c r="AA104" s="25"/>
      <c r="AB104" s="24"/>
      <c r="AC104" s="25"/>
      <c r="AD104" s="24" t="s">
        <v>178</v>
      </c>
      <c r="AE104" s="23"/>
      <c r="AF104" s="251"/>
      <c r="AG104" s="251"/>
      <c r="AH104" s="22"/>
      <c r="AI104" s="11"/>
      <c r="AJ104" s="311"/>
      <c r="AK104" s="267"/>
      <c r="AL104" s="263"/>
      <c r="AM104" s="265"/>
      <c r="AN104" s="267"/>
      <c r="AO104" s="263"/>
      <c r="AP104" s="265"/>
      <c r="AQ104" s="267"/>
      <c r="AR104" s="263"/>
      <c r="AS104" s="265"/>
      <c r="AT104" s="267"/>
      <c r="AU104" s="263"/>
      <c r="AV104" s="265"/>
      <c r="AW104" s="275"/>
      <c r="AX104" s="270"/>
      <c r="AY104" s="292"/>
      <c r="AZ104" s="228"/>
      <c r="BA104" s="228"/>
      <c r="BB104" s="295"/>
    </row>
    <row r="105" spans="2:62" ht="28.15" customHeight="1" thickBot="1" x14ac:dyDescent="0.25">
      <c r="B105" s="30"/>
      <c r="C105" s="253"/>
      <c r="D105" s="51"/>
      <c r="E105" s="115"/>
      <c r="F105" s="115"/>
      <c r="G105" s="114"/>
      <c r="H105" s="226"/>
      <c r="I105" s="254"/>
      <c r="J105" s="254"/>
      <c r="K105" s="254"/>
      <c r="L105" s="48" t="s">
        <v>105</v>
      </c>
      <c r="M105" s="47" t="s">
        <v>484</v>
      </c>
      <c r="N105" s="48" t="s">
        <v>103</v>
      </c>
      <c r="O105" s="47" t="s">
        <v>389</v>
      </c>
      <c r="P105" s="48" t="s">
        <v>102</v>
      </c>
      <c r="Q105" s="47" t="s">
        <v>186</v>
      </c>
      <c r="R105" s="48" t="s">
        <v>101</v>
      </c>
      <c r="S105" s="47" t="s">
        <v>399</v>
      </c>
      <c r="T105" s="48">
        <v>20</v>
      </c>
      <c r="U105" s="47" t="s">
        <v>121</v>
      </c>
      <c r="V105" s="48" t="s">
        <v>100</v>
      </c>
      <c r="W105" s="47"/>
      <c r="X105" s="48" t="s">
        <v>99</v>
      </c>
      <c r="Y105" s="47"/>
      <c r="Z105" s="48" t="s">
        <v>98</v>
      </c>
      <c r="AA105" s="47"/>
      <c r="AB105" s="16"/>
      <c r="AC105" s="47"/>
      <c r="AD105" s="16" t="s">
        <v>187</v>
      </c>
      <c r="AE105" s="46"/>
      <c r="AF105" s="255"/>
      <c r="AG105" s="255"/>
      <c r="AH105" s="45"/>
      <c r="AI105" s="11"/>
      <c r="AJ105" s="312"/>
      <c r="AK105" s="268"/>
      <c r="AL105" s="264"/>
      <c r="AM105" s="266"/>
      <c r="AN105" s="268"/>
      <c r="AO105" s="264"/>
      <c r="AP105" s="266"/>
      <c r="AQ105" s="268"/>
      <c r="AR105" s="264"/>
      <c r="AS105" s="266"/>
      <c r="AT105" s="268"/>
      <c r="AU105" s="264"/>
      <c r="AV105" s="266"/>
      <c r="AW105" s="276"/>
      <c r="AX105" s="271"/>
      <c r="AY105" s="293"/>
      <c r="AZ105" s="229"/>
      <c r="BA105" s="229"/>
      <c r="BB105" s="296"/>
    </row>
    <row r="106" spans="2:62" ht="28.15" customHeight="1" x14ac:dyDescent="0.2">
      <c r="B106" s="30"/>
      <c r="C106" s="242">
        <v>2</v>
      </c>
      <c r="D106" s="44"/>
      <c r="E106" s="113"/>
      <c r="F106" s="113"/>
      <c r="G106" s="112"/>
      <c r="H106" s="223"/>
      <c r="I106" s="246">
        <v>93</v>
      </c>
      <c r="J106" s="246">
        <v>31</v>
      </c>
      <c r="K106" s="246">
        <v>7</v>
      </c>
      <c r="L106" s="41" t="s">
        <v>133</v>
      </c>
      <c r="M106" s="40" t="s">
        <v>132</v>
      </c>
      <c r="N106" s="41" t="s">
        <v>131</v>
      </c>
      <c r="O106" s="40" t="s">
        <v>382</v>
      </c>
      <c r="P106" s="41" t="s">
        <v>130</v>
      </c>
      <c r="Q106" s="40" t="s">
        <v>610</v>
      </c>
      <c r="R106" s="41" t="s">
        <v>129</v>
      </c>
      <c r="S106" s="40" t="s">
        <v>399</v>
      </c>
      <c r="T106" s="41" t="s">
        <v>128</v>
      </c>
      <c r="U106" s="40" t="s">
        <v>376</v>
      </c>
      <c r="V106" s="41" t="s">
        <v>127</v>
      </c>
      <c r="W106" s="40" t="s">
        <v>175</v>
      </c>
      <c r="X106" s="41" t="s">
        <v>126</v>
      </c>
      <c r="Y106" s="40"/>
      <c r="Z106" s="41" t="s">
        <v>125</v>
      </c>
      <c r="AA106" s="40"/>
      <c r="AB106" s="39"/>
      <c r="AC106" s="40"/>
      <c r="AD106" s="39" t="s">
        <v>104</v>
      </c>
      <c r="AE106" s="38"/>
      <c r="AF106" s="250"/>
      <c r="AG106" s="250"/>
      <c r="AH106" s="37"/>
      <c r="AI106" s="11"/>
      <c r="AJ106" s="310">
        <f>SUMPRODUCT(LEN($M106:$AA109)-LEN(SUBSTITUTE($M106:$AA109,"A", "")))</f>
        <v>55</v>
      </c>
      <c r="AK106" s="239">
        <f>SUMPRODUCT(LEN($AD106:$AD109)-LEN(SUBSTITUTE($AD106:$AD109,"A", "")))</f>
        <v>1</v>
      </c>
      <c r="AL106" s="230">
        <f>SUMPRODUCT(LEN($AC106:$AC109)-LEN(SUBSTITUTE($AC106:$AC109,"A", "")))</f>
        <v>0</v>
      </c>
      <c r="AM106" s="233">
        <f>SUMPRODUCT(LEN($M106:$AA109)-LEN(SUBSTITUTE($M106:$AA109,"S", "")))</f>
        <v>11</v>
      </c>
      <c r="AN106" s="239">
        <f>SUMPRODUCT(LEN($AD106:$AD109)-LEN(SUBSTITUTE($AD106:$AD109,"S", "")))</f>
        <v>0</v>
      </c>
      <c r="AO106" s="230">
        <f>SUMPRODUCT(LEN($AC106:$AC109)-LEN(SUBSTITUTE($AC106:$AC109,"S", "")))</f>
        <v>0</v>
      </c>
      <c r="AP106" s="233">
        <f>SUMPRODUCT(LEN($M106:$AA109)-LEN(SUBSTITUTE($M106:$AA109,"F", "")))</f>
        <v>0</v>
      </c>
      <c r="AQ106" s="239">
        <f>SUMPRODUCT(LEN($AD106:$AD109)-LEN(SUBSTITUTE($AD106:$AD109,"F", "")))</f>
        <v>0</v>
      </c>
      <c r="AR106" s="230">
        <f>SUMPRODUCT(LEN($AC106:$AC109)-LEN(SUBSTITUTE($AC106:$AC109,"F", "")))</f>
        <v>0</v>
      </c>
      <c r="AS106" s="233">
        <f>SUMPRODUCT(LEN($M106:$AA109)-LEN(SUBSTITUTE($M106:$AA109,"G", "")))</f>
        <v>11</v>
      </c>
      <c r="AT106" s="239">
        <f>SUMPRODUCT(LEN($AD106:$AD109)-LEN(SUBSTITUTE($AD106:$AD109,"G", "")))</f>
        <v>0</v>
      </c>
      <c r="AU106" s="230">
        <f>SUMPRODUCT(LEN($AC106:$AC109)-LEN(SUBSTITUTE($AC106:$AC109,"G", "")))</f>
        <v>0</v>
      </c>
      <c r="AV106" s="233">
        <f>SUMPRODUCT(LEN($L106:$AA109)-LEN(SUBSTITUTE($L106:$AA109,"M", "")))</f>
        <v>0</v>
      </c>
      <c r="AW106" s="236">
        <f>SUMPRODUCT(LEN($AD106:$AD109)-LEN(SUBSTITUTE($AD106:$AD109,"M", "")))</f>
        <v>0</v>
      </c>
      <c r="AX106" s="269">
        <f>SUMPRODUCT(LEN($AC106:$AC109)-LEN(SUBSTITUTE($AC106:$AC109,"M", "")))</f>
        <v>0</v>
      </c>
      <c r="AY106" s="291">
        <f>SUMPRODUCT(LEN($AE106:$AE109)-LEN(SUBSTITUTE($AE106:$AE109,"S", "")))</f>
        <v>0</v>
      </c>
      <c r="AZ106" s="227">
        <f>SUMPRODUCT(LEN($AE106:$AE109)-LEN(SUBSTITUTE($AE106:$AE109,"F", "")))</f>
        <v>0</v>
      </c>
      <c r="BA106" s="227">
        <f>SUMPRODUCT(LEN($AE106:$AE109)-LEN(SUBSTITUTE($AE106:$AE109,"G", "")))</f>
        <v>0</v>
      </c>
      <c r="BB106" s="294">
        <f>SUMPRODUCT(LEN($AE106:$AE109)-LEN(SUBSTITUTE($AE106:$AE109,"M", "")))</f>
        <v>0</v>
      </c>
    </row>
    <row r="107" spans="2:62" ht="28.15" customHeight="1" thickBot="1" x14ac:dyDescent="0.25">
      <c r="B107" s="30"/>
      <c r="C107" s="243"/>
      <c r="D107" s="36"/>
      <c r="E107" s="111"/>
      <c r="F107" s="111"/>
      <c r="G107" s="110"/>
      <c r="H107" s="224"/>
      <c r="I107" s="247"/>
      <c r="J107" s="247"/>
      <c r="K107" s="247"/>
      <c r="L107" s="33" t="s">
        <v>123</v>
      </c>
      <c r="M107" s="32" t="s">
        <v>186</v>
      </c>
      <c r="N107" s="33" t="s">
        <v>122</v>
      </c>
      <c r="O107" s="32" t="s">
        <v>377</v>
      </c>
      <c r="P107" s="33" t="s">
        <v>120</v>
      </c>
      <c r="Q107" s="32" t="s">
        <v>382</v>
      </c>
      <c r="R107" s="33" t="s">
        <v>119</v>
      </c>
      <c r="S107" s="32" t="s">
        <v>399</v>
      </c>
      <c r="T107" s="33" t="s">
        <v>118</v>
      </c>
      <c r="U107" s="32" t="s">
        <v>186</v>
      </c>
      <c r="V107" s="33" t="s">
        <v>117</v>
      </c>
      <c r="W107" s="32" t="s">
        <v>121</v>
      </c>
      <c r="X107" s="33" t="s">
        <v>116</v>
      </c>
      <c r="Y107" s="32"/>
      <c r="Z107" s="33" t="s">
        <v>115</v>
      </c>
      <c r="AA107" s="32"/>
      <c r="AB107" s="31"/>
      <c r="AC107" s="32"/>
      <c r="AD107" s="31"/>
      <c r="AE107" s="23"/>
      <c r="AF107" s="251"/>
      <c r="AG107" s="251"/>
      <c r="AH107" s="22"/>
      <c r="AI107" s="11"/>
      <c r="AJ107" s="311"/>
      <c r="AK107" s="267"/>
      <c r="AL107" s="263"/>
      <c r="AM107" s="265"/>
      <c r="AN107" s="267"/>
      <c r="AO107" s="263"/>
      <c r="AP107" s="265"/>
      <c r="AQ107" s="267"/>
      <c r="AR107" s="263"/>
      <c r="AS107" s="265"/>
      <c r="AT107" s="267"/>
      <c r="AU107" s="263"/>
      <c r="AV107" s="265"/>
      <c r="AW107" s="275"/>
      <c r="AX107" s="270"/>
      <c r="AY107" s="292"/>
      <c r="AZ107" s="228"/>
      <c r="BA107" s="228"/>
      <c r="BB107" s="295"/>
    </row>
    <row r="108" spans="2:62" ht="28.15" customHeight="1" x14ac:dyDescent="0.2">
      <c r="B108" s="30"/>
      <c r="C108" s="244"/>
      <c r="D108" s="29"/>
      <c r="E108" s="109"/>
      <c r="F108" s="109"/>
      <c r="G108" s="108"/>
      <c r="H108" s="225"/>
      <c r="I108" s="248"/>
      <c r="J108" s="248"/>
      <c r="K108" s="248"/>
      <c r="L108" s="26" t="s">
        <v>114</v>
      </c>
      <c r="M108" s="25" t="s">
        <v>132</v>
      </c>
      <c r="N108" s="26" t="s">
        <v>112</v>
      </c>
      <c r="O108" s="25" t="s">
        <v>952</v>
      </c>
      <c r="P108" s="26" t="s">
        <v>111</v>
      </c>
      <c r="Q108" s="25" t="s">
        <v>629</v>
      </c>
      <c r="R108" s="26" t="s">
        <v>110</v>
      </c>
      <c r="S108" s="25" t="s">
        <v>389</v>
      </c>
      <c r="T108" s="26" t="s">
        <v>109</v>
      </c>
      <c r="U108" s="25" t="s">
        <v>113</v>
      </c>
      <c r="V108" s="26" t="s">
        <v>108</v>
      </c>
      <c r="W108" s="25" t="s">
        <v>121</v>
      </c>
      <c r="X108" s="26" t="s">
        <v>107</v>
      </c>
      <c r="Y108" s="25"/>
      <c r="Z108" s="26" t="s">
        <v>106</v>
      </c>
      <c r="AA108" s="25"/>
      <c r="AB108" s="24"/>
      <c r="AC108" s="25"/>
      <c r="AD108" s="24"/>
      <c r="AE108" s="23"/>
      <c r="AF108" s="251"/>
      <c r="AG108" s="251"/>
      <c r="AH108" s="22"/>
      <c r="AI108" s="11"/>
      <c r="AJ108" s="311"/>
      <c r="AK108" s="267"/>
      <c r="AL108" s="263"/>
      <c r="AM108" s="265"/>
      <c r="AN108" s="267"/>
      <c r="AO108" s="263"/>
      <c r="AP108" s="265"/>
      <c r="AQ108" s="267"/>
      <c r="AR108" s="263"/>
      <c r="AS108" s="265"/>
      <c r="AT108" s="267"/>
      <c r="AU108" s="263"/>
      <c r="AV108" s="265"/>
      <c r="AW108" s="275"/>
      <c r="AX108" s="270"/>
      <c r="AY108" s="292"/>
      <c r="AZ108" s="228"/>
      <c r="BA108" s="228"/>
      <c r="BB108" s="295"/>
    </row>
    <row r="109" spans="2:62" ht="28.15" customHeight="1" thickBot="1" x14ac:dyDescent="0.25">
      <c r="B109" s="30"/>
      <c r="C109" s="253"/>
      <c r="D109" s="51"/>
      <c r="E109" s="115"/>
      <c r="F109" s="115"/>
      <c r="G109" s="114"/>
      <c r="H109" s="226"/>
      <c r="I109" s="254"/>
      <c r="J109" s="254"/>
      <c r="K109" s="254"/>
      <c r="L109" s="48" t="s">
        <v>105</v>
      </c>
      <c r="M109" s="47" t="s">
        <v>1444</v>
      </c>
      <c r="N109" s="48" t="s">
        <v>103</v>
      </c>
      <c r="O109" s="47" t="s">
        <v>452</v>
      </c>
      <c r="P109" s="48" t="s">
        <v>102</v>
      </c>
      <c r="Q109" s="47" t="s">
        <v>636</v>
      </c>
      <c r="R109" s="48" t="s">
        <v>101</v>
      </c>
      <c r="S109" s="47" t="s">
        <v>389</v>
      </c>
      <c r="T109" s="48">
        <v>20</v>
      </c>
      <c r="U109" s="47" t="s">
        <v>124</v>
      </c>
      <c r="V109" s="48" t="s">
        <v>100</v>
      </c>
      <c r="W109" s="47" t="s">
        <v>121</v>
      </c>
      <c r="X109" s="48" t="s">
        <v>99</v>
      </c>
      <c r="Y109" s="47"/>
      <c r="Z109" s="48" t="s">
        <v>98</v>
      </c>
      <c r="AA109" s="47"/>
      <c r="AB109" s="16"/>
      <c r="AC109" s="47"/>
      <c r="AD109" s="16"/>
      <c r="AE109" s="46"/>
      <c r="AF109" s="255"/>
      <c r="AG109" s="255"/>
      <c r="AH109" s="45"/>
      <c r="AI109" s="11"/>
      <c r="AJ109" s="312"/>
      <c r="AK109" s="268"/>
      <c r="AL109" s="264"/>
      <c r="AM109" s="266"/>
      <c r="AN109" s="268"/>
      <c r="AO109" s="264"/>
      <c r="AP109" s="266"/>
      <c r="AQ109" s="268"/>
      <c r="AR109" s="264"/>
      <c r="AS109" s="266"/>
      <c r="AT109" s="268"/>
      <c r="AU109" s="264"/>
      <c r="AV109" s="266"/>
      <c r="AW109" s="276"/>
      <c r="AX109" s="271"/>
      <c r="AY109" s="293"/>
      <c r="AZ109" s="229"/>
      <c r="BA109" s="229"/>
      <c r="BB109" s="296"/>
    </row>
    <row r="110" spans="2:62" ht="28.15" customHeight="1" x14ac:dyDescent="0.2">
      <c r="B110" s="30"/>
      <c r="C110" s="242">
        <v>3</v>
      </c>
      <c r="D110" s="44"/>
      <c r="E110" s="113"/>
      <c r="F110" s="113"/>
      <c r="G110" s="112"/>
      <c r="H110" s="223"/>
      <c r="I110" s="246">
        <v>85</v>
      </c>
      <c r="J110" s="246">
        <v>30</v>
      </c>
      <c r="K110" s="246">
        <v>7</v>
      </c>
      <c r="L110" s="41" t="s">
        <v>133</v>
      </c>
      <c r="M110" s="40" t="s">
        <v>132</v>
      </c>
      <c r="N110" s="41" t="s">
        <v>131</v>
      </c>
      <c r="O110" s="40" t="s">
        <v>611</v>
      </c>
      <c r="P110" s="41" t="s">
        <v>130</v>
      </c>
      <c r="Q110" s="40" t="s">
        <v>377</v>
      </c>
      <c r="R110" s="41" t="s">
        <v>129</v>
      </c>
      <c r="S110" s="40" t="s">
        <v>382</v>
      </c>
      <c r="T110" s="41" t="s">
        <v>128</v>
      </c>
      <c r="U110" s="40" t="s">
        <v>217</v>
      </c>
      <c r="V110" s="41" t="s">
        <v>127</v>
      </c>
      <c r="W110" s="40" t="s">
        <v>121</v>
      </c>
      <c r="X110" s="41" t="s">
        <v>126</v>
      </c>
      <c r="Y110" s="40"/>
      <c r="Z110" s="41" t="s">
        <v>125</v>
      </c>
      <c r="AA110" s="40"/>
      <c r="AB110" s="39"/>
      <c r="AC110" s="40"/>
      <c r="AD110" s="39"/>
      <c r="AE110" s="38"/>
      <c r="AF110" s="250"/>
      <c r="AG110" s="250"/>
      <c r="AH110" s="37"/>
      <c r="AI110" s="11"/>
      <c r="AJ110" s="310">
        <f>SUMPRODUCT(LEN($M110:$AA113)-LEN(SUBSTITUTE($M110:$AA113,"A", "")))</f>
        <v>49</v>
      </c>
      <c r="AK110" s="239">
        <f>SUMPRODUCT(LEN($AD110:$AD113)-LEN(SUBSTITUTE($AD110:$AD113,"A", "")))</f>
        <v>0</v>
      </c>
      <c r="AL110" s="230">
        <f>SUMPRODUCT(LEN($AC110:$AC113)-LEN(SUBSTITUTE($AC110:$AC113,"A", "")))</f>
        <v>0</v>
      </c>
      <c r="AM110" s="233">
        <f>SUMPRODUCT(LEN($M110:$AA113)-LEN(SUBSTITUTE($M110:$AA113,"S", "")))</f>
        <v>10</v>
      </c>
      <c r="AN110" s="239">
        <f>SUMPRODUCT(LEN($AD110:$AD113)-LEN(SUBSTITUTE($AD110:$AD113,"S", "")))</f>
        <v>0</v>
      </c>
      <c r="AO110" s="230">
        <f>SUMPRODUCT(LEN($AC110:$AC113)-LEN(SUBSTITUTE($AC110:$AC113,"S", "")))</f>
        <v>0</v>
      </c>
      <c r="AP110" s="233">
        <f>SUMPRODUCT(LEN($M110:$AA113)-LEN(SUBSTITUTE($M110:$AA113,"F", "")))</f>
        <v>1</v>
      </c>
      <c r="AQ110" s="239">
        <f>SUMPRODUCT(LEN($AD110:$AD113)-LEN(SUBSTITUTE($AD110:$AD113,"F", "")))</f>
        <v>0</v>
      </c>
      <c r="AR110" s="230">
        <f>SUMPRODUCT(LEN($AC110:$AC113)-LEN(SUBSTITUTE($AC110:$AC113,"F", "")))</f>
        <v>0</v>
      </c>
      <c r="AS110" s="233">
        <f>SUMPRODUCT(LEN($M110:$AA113)-LEN(SUBSTITUTE($M110:$AA113,"G", "")))</f>
        <v>9</v>
      </c>
      <c r="AT110" s="239">
        <f>SUMPRODUCT(LEN($AD110:$AD113)-LEN(SUBSTITUTE($AD110:$AD113,"G", "")))</f>
        <v>0</v>
      </c>
      <c r="AU110" s="230">
        <f>SUMPRODUCT(LEN($AC110:$AC113)-LEN(SUBSTITUTE($AC110:$AC113,"G", "")))</f>
        <v>0</v>
      </c>
      <c r="AV110" s="233">
        <f>SUMPRODUCT(LEN($L110:$AA113)-LEN(SUBSTITUTE($L110:$AA113,"M", "")))</f>
        <v>0</v>
      </c>
      <c r="AW110" s="236">
        <f>SUMPRODUCT(LEN($AD110:$AD113)-LEN(SUBSTITUTE($AD110:$AD113,"M", "")))</f>
        <v>0</v>
      </c>
      <c r="AX110" s="269">
        <f>SUMPRODUCT(LEN($AC110:$AC113)-LEN(SUBSTITUTE($AC110:$AC113,"M", "")))</f>
        <v>0</v>
      </c>
      <c r="AY110" s="291">
        <f>SUMPRODUCT(LEN($AE110:$AE113)-LEN(SUBSTITUTE($AE110:$AE113,"S", "")))</f>
        <v>0</v>
      </c>
      <c r="AZ110" s="227">
        <f>SUMPRODUCT(LEN($AE110:$AE113)-LEN(SUBSTITUTE($AE110:$AE113,"F", "")))</f>
        <v>0</v>
      </c>
      <c r="BA110" s="227">
        <f>SUMPRODUCT(LEN($AE110:$AE113)-LEN(SUBSTITUTE($AE110:$AE113,"G", "")))</f>
        <v>0</v>
      </c>
      <c r="BB110" s="294">
        <f>SUMPRODUCT(LEN($AE110:$AE113)-LEN(SUBSTITUTE($AE110:$AE113,"M", "")))</f>
        <v>0</v>
      </c>
    </row>
    <row r="111" spans="2:62" ht="28.15" customHeight="1" thickBot="1" x14ac:dyDescent="0.25">
      <c r="B111" s="30"/>
      <c r="C111" s="243"/>
      <c r="D111" s="36"/>
      <c r="E111" s="111"/>
      <c r="F111" s="111"/>
      <c r="G111" s="110"/>
      <c r="H111" s="224"/>
      <c r="I111" s="247"/>
      <c r="J111" s="247"/>
      <c r="K111" s="247"/>
      <c r="L111" s="33" t="s">
        <v>123</v>
      </c>
      <c r="M111" s="32" t="s">
        <v>186</v>
      </c>
      <c r="N111" s="33" t="s">
        <v>122</v>
      </c>
      <c r="O111" s="32" t="s">
        <v>389</v>
      </c>
      <c r="P111" s="33" t="s">
        <v>120</v>
      </c>
      <c r="Q111" s="32" t="s">
        <v>615</v>
      </c>
      <c r="R111" s="33" t="s">
        <v>119</v>
      </c>
      <c r="S111" s="32" t="s">
        <v>377</v>
      </c>
      <c r="T111" s="33" t="s">
        <v>118</v>
      </c>
      <c r="U111" s="32" t="s">
        <v>175</v>
      </c>
      <c r="V111" s="33" t="s">
        <v>117</v>
      </c>
      <c r="W111" s="32" t="s">
        <v>121</v>
      </c>
      <c r="X111" s="33" t="s">
        <v>116</v>
      </c>
      <c r="Y111" s="32"/>
      <c r="Z111" s="33" t="s">
        <v>115</v>
      </c>
      <c r="AA111" s="32"/>
      <c r="AB111" s="31"/>
      <c r="AC111" s="32"/>
      <c r="AD111" s="31"/>
      <c r="AE111" s="23"/>
      <c r="AF111" s="251"/>
      <c r="AG111" s="251"/>
      <c r="AH111" s="22"/>
      <c r="AI111" s="11"/>
      <c r="AJ111" s="311"/>
      <c r="AK111" s="267"/>
      <c r="AL111" s="263"/>
      <c r="AM111" s="265"/>
      <c r="AN111" s="267"/>
      <c r="AO111" s="263"/>
      <c r="AP111" s="265"/>
      <c r="AQ111" s="267"/>
      <c r="AR111" s="263"/>
      <c r="AS111" s="265"/>
      <c r="AT111" s="267"/>
      <c r="AU111" s="263"/>
      <c r="AV111" s="265"/>
      <c r="AW111" s="275"/>
      <c r="AX111" s="270"/>
      <c r="AY111" s="292"/>
      <c r="AZ111" s="228"/>
      <c r="BA111" s="228"/>
      <c r="BB111" s="295"/>
    </row>
    <row r="112" spans="2:62" ht="28.15" customHeight="1" x14ac:dyDescent="0.2">
      <c r="B112" s="30"/>
      <c r="C112" s="244"/>
      <c r="D112" s="29"/>
      <c r="E112" s="109"/>
      <c r="F112" s="109"/>
      <c r="G112" s="108"/>
      <c r="H112" s="225"/>
      <c r="I112" s="248"/>
      <c r="J112" s="248"/>
      <c r="K112" s="248"/>
      <c r="L112" s="26" t="s">
        <v>114</v>
      </c>
      <c r="M112" s="25" t="s">
        <v>527</v>
      </c>
      <c r="N112" s="26" t="s">
        <v>112</v>
      </c>
      <c r="O112" s="25" t="s">
        <v>382</v>
      </c>
      <c r="P112" s="26" t="s">
        <v>111</v>
      </c>
      <c r="Q112" s="25" t="s">
        <v>377</v>
      </c>
      <c r="R112" s="26" t="s">
        <v>110</v>
      </c>
      <c r="S112" s="25" t="s">
        <v>186</v>
      </c>
      <c r="T112" s="26" t="s">
        <v>109</v>
      </c>
      <c r="U112" s="25" t="s">
        <v>132</v>
      </c>
      <c r="V112" s="26" t="s">
        <v>108</v>
      </c>
      <c r="W112" s="25" t="s">
        <v>121</v>
      </c>
      <c r="X112" s="26" t="s">
        <v>107</v>
      </c>
      <c r="Y112" s="25"/>
      <c r="Z112" s="26" t="s">
        <v>106</v>
      </c>
      <c r="AA112" s="25"/>
      <c r="AB112" s="24"/>
      <c r="AC112" s="25"/>
      <c r="AD112" s="24"/>
      <c r="AE112" s="23"/>
      <c r="AF112" s="251"/>
      <c r="AG112" s="251"/>
      <c r="AH112" s="22"/>
      <c r="AI112" s="11"/>
      <c r="AJ112" s="311"/>
      <c r="AK112" s="267"/>
      <c r="AL112" s="263"/>
      <c r="AM112" s="265"/>
      <c r="AN112" s="267"/>
      <c r="AO112" s="263"/>
      <c r="AP112" s="265"/>
      <c r="AQ112" s="267"/>
      <c r="AR112" s="263"/>
      <c r="AS112" s="265"/>
      <c r="AT112" s="267"/>
      <c r="AU112" s="263"/>
      <c r="AV112" s="265"/>
      <c r="AW112" s="275"/>
      <c r="AX112" s="270"/>
      <c r="AY112" s="292"/>
      <c r="AZ112" s="228"/>
      <c r="BA112" s="228"/>
      <c r="BB112" s="295"/>
    </row>
    <row r="113" spans="2:62" ht="28.15" customHeight="1" thickBot="1" x14ac:dyDescent="0.25">
      <c r="B113" s="21"/>
      <c r="C113" s="245"/>
      <c r="D113" s="20"/>
      <c r="E113" s="117"/>
      <c r="F113" s="117"/>
      <c r="G113" s="116"/>
      <c r="H113" s="226"/>
      <c r="I113" s="249"/>
      <c r="J113" s="249"/>
      <c r="K113" s="249"/>
      <c r="L113" s="17" t="s">
        <v>105</v>
      </c>
      <c r="M113" s="15" t="s">
        <v>452</v>
      </c>
      <c r="N113" s="17" t="s">
        <v>103</v>
      </c>
      <c r="O113" s="15" t="s">
        <v>484</v>
      </c>
      <c r="P113" s="17" t="s">
        <v>102</v>
      </c>
      <c r="Q113" s="15" t="s">
        <v>382</v>
      </c>
      <c r="R113" s="17" t="s">
        <v>101</v>
      </c>
      <c r="S113" s="15" t="s">
        <v>195</v>
      </c>
      <c r="T113" s="17">
        <v>20</v>
      </c>
      <c r="U113" s="15" t="s">
        <v>113</v>
      </c>
      <c r="V113" s="17" t="s">
        <v>100</v>
      </c>
      <c r="W113" s="15"/>
      <c r="X113" s="17" t="s">
        <v>99</v>
      </c>
      <c r="Y113" s="15"/>
      <c r="Z113" s="17" t="s">
        <v>98</v>
      </c>
      <c r="AA113" s="15"/>
      <c r="AB113" s="16"/>
      <c r="AC113" s="15"/>
      <c r="AD113" s="14"/>
      <c r="AE113" s="13"/>
      <c r="AF113" s="252"/>
      <c r="AG113" s="252"/>
      <c r="AH113" s="12"/>
      <c r="AI113" s="11"/>
      <c r="AJ113" s="312"/>
      <c r="AK113" s="268"/>
      <c r="AL113" s="264"/>
      <c r="AM113" s="266"/>
      <c r="AN113" s="268"/>
      <c r="AO113" s="264"/>
      <c r="AP113" s="266"/>
      <c r="AQ113" s="268"/>
      <c r="AR113" s="264"/>
      <c r="AS113" s="266"/>
      <c r="AT113" s="268"/>
      <c r="AU113" s="264"/>
      <c r="AV113" s="266"/>
      <c r="AW113" s="276"/>
      <c r="AX113" s="271"/>
      <c r="AY113" s="293"/>
      <c r="AZ113" s="229"/>
      <c r="BA113" s="229"/>
      <c r="BB113" s="296"/>
    </row>
    <row r="114" spans="2:62" ht="85.9" customHeight="1" thickTop="1" thickBot="1" x14ac:dyDescent="0.35">
      <c r="B114" s="105" t="s">
        <v>174</v>
      </c>
      <c r="C114" s="95" t="s">
        <v>173</v>
      </c>
      <c r="D114" s="100" t="s">
        <v>172</v>
      </c>
      <c r="E114" s="104" t="s">
        <v>171</v>
      </c>
      <c r="F114" s="103"/>
      <c r="G114" s="102"/>
      <c r="H114" s="101" t="s">
        <v>170</v>
      </c>
      <c r="I114" s="100" t="s">
        <v>96</v>
      </c>
      <c r="J114" s="100" t="s">
        <v>169</v>
      </c>
      <c r="K114" s="100" t="s">
        <v>97</v>
      </c>
      <c r="L114" s="256" t="s">
        <v>168</v>
      </c>
      <c r="M114" s="262"/>
      <c r="N114" s="256" t="s">
        <v>167</v>
      </c>
      <c r="O114" s="262"/>
      <c r="P114" s="256" t="s">
        <v>167</v>
      </c>
      <c r="Q114" s="257"/>
      <c r="R114" s="256" t="s">
        <v>167</v>
      </c>
      <c r="S114" s="257"/>
      <c r="T114" s="256" t="s">
        <v>167</v>
      </c>
      <c r="U114" s="257"/>
      <c r="V114" s="256" t="s">
        <v>167</v>
      </c>
      <c r="W114" s="257"/>
      <c r="X114" s="256" t="s">
        <v>167</v>
      </c>
      <c r="Y114" s="257"/>
      <c r="Z114" s="256" t="s">
        <v>167</v>
      </c>
      <c r="AA114" s="257"/>
      <c r="AB114" s="261" t="s">
        <v>166</v>
      </c>
      <c r="AC114" s="257"/>
      <c r="AD114" s="101" t="s">
        <v>165</v>
      </c>
      <c r="AE114" s="101" t="s">
        <v>164</v>
      </c>
      <c r="AF114" s="100" t="s">
        <v>163</v>
      </c>
      <c r="AG114" s="100" t="s">
        <v>162</v>
      </c>
      <c r="AH114" s="99" t="s">
        <v>161</v>
      </c>
      <c r="AI114" s="98"/>
      <c r="AJ114" s="96" t="s">
        <v>160</v>
      </c>
      <c r="AK114" s="95" t="s">
        <v>159</v>
      </c>
      <c r="AL114" s="94" t="s">
        <v>158</v>
      </c>
      <c r="AM114" s="96" t="s">
        <v>157</v>
      </c>
      <c r="AN114" s="95" t="s">
        <v>156</v>
      </c>
      <c r="AO114" s="94" t="s">
        <v>155</v>
      </c>
      <c r="AP114" s="96" t="s">
        <v>154</v>
      </c>
      <c r="AQ114" s="95" t="s">
        <v>153</v>
      </c>
      <c r="AR114" s="97" t="s">
        <v>152</v>
      </c>
      <c r="AS114" s="96" t="s">
        <v>151</v>
      </c>
      <c r="AT114" s="95" t="s">
        <v>150</v>
      </c>
      <c r="AU114" s="94" t="s">
        <v>149</v>
      </c>
      <c r="AV114" s="96" t="s">
        <v>148</v>
      </c>
      <c r="AW114" s="95" t="s">
        <v>147</v>
      </c>
      <c r="AX114" s="94" t="s">
        <v>146</v>
      </c>
      <c r="AY114" s="93" t="s">
        <v>145</v>
      </c>
      <c r="AZ114" s="92" t="s">
        <v>144</v>
      </c>
      <c r="BA114" s="92" t="s">
        <v>143</v>
      </c>
      <c r="BB114" s="91" t="s">
        <v>142</v>
      </c>
    </row>
    <row r="115" spans="2:62" ht="48" thickBot="1" x14ac:dyDescent="0.3">
      <c r="B115" s="90" t="s">
        <v>248</v>
      </c>
      <c r="C115" s="89"/>
      <c r="D115" s="88"/>
      <c r="E115" s="258"/>
      <c r="F115" s="259"/>
      <c r="G115" s="260"/>
      <c r="H115" s="87" t="s">
        <v>140</v>
      </c>
      <c r="I115" s="86"/>
      <c r="J115" s="86"/>
      <c r="K115" s="85"/>
      <c r="L115" s="84"/>
      <c r="M115" s="81"/>
      <c r="N115" s="84"/>
      <c r="O115" s="81"/>
      <c r="P115" s="84"/>
      <c r="Q115" s="81"/>
      <c r="R115" s="84"/>
      <c r="S115" s="81"/>
      <c r="T115" s="84"/>
      <c r="U115" s="81"/>
      <c r="V115" s="84"/>
      <c r="W115" s="81"/>
      <c r="X115" s="84"/>
      <c r="Y115" s="81"/>
      <c r="Z115" s="84"/>
      <c r="AA115" s="83"/>
      <c r="AB115" s="82" t="s">
        <v>139</v>
      </c>
      <c r="AC115" s="81"/>
      <c r="AD115" s="81"/>
      <c r="AE115" s="81"/>
      <c r="AF115" s="80"/>
      <c r="AG115" s="80"/>
      <c r="AH115" s="60"/>
      <c r="AI115" s="79" t="s">
        <v>138</v>
      </c>
      <c r="AJ115" s="78">
        <f t="shared" ref="AJ115:BB115" si="14">SUM(AJ117:AJ128)</f>
        <v>167</v>
      </c>
      <c r="AK115" s="77">
        <f t="shared" si="14"/>
        <v>40</v>
      </c>
      <c r="AL115" s="76">
        <f t="shared" si="14"/>
        <v>0</v>
      </c>
      <c r="AM115" s="78">
        <f t="shared" si="14"/>
        <v>32</v>
      </c>
      <c r="AN115" s="77">
        <f t="shared" si="14"/>
        <v>9</v>
      </c>
      <c r="AO115" s="76">
        <f t="shared" si="14"/>
        <v>0</v>
      </c>
      <c r="AP115" s="78">
        <f t="shared" si="14"/>
        <v>1</v>
      </c>
      <c r="AQ115" s="77">
        <f t="shared" si="14"/>
        <v>0</v>
      </c>
      <c r="AR115" s="76">
        <f t="shared" si="14"/>
        <v>0</v>
      </c>
      <c r="AS115" s="78">
        <f t="shared" si="14"/>
        <v>36</v>
      </c>
      <c r="AT115" s="77">
        <f t="shared" si="14"/>
        <v>5</v>
      </c>
      <c r="AU115" s="76">
        <f t="shared" si="14"/>
        <v>0</v>
      </c>
      <c r="AV115" s="78">
        <f t="shared" si="14"/>
        <v>2</v>
      </c>
      <c r="AW115" s="77">
        <f t="shared" si="14"/>
        <v>0</v>
      </c>
      <c r="AX115" s="76">
        <f t="shared" si="14"/>
        <v>0</v>
      </c>
      <c r="AY115" s="75">
        <f t="shared" si="14"/>
        <v>0</v>
      </c>
      <c r="AZ115" s="74">
        <f t="shared" si="14"/>
        <v>0</v>
      </c>
      <c r="BA115" s="74">
        <f t="shared" si="14"/>
        <v>3</v>
      </c>
      <c r="BB115" s="73">
        <f t="shared" si="14"/>
        <v>0</v>
      </c>
      <c r="BC115" s="72" t="s">
        <v>137</v>
      </c>
      <c r="BF115" s="5">
        <f>SUM(AJ115:AL115)/$BG$5</f>
        <v>69</v>
      </c>
      <c r="BG115" s="5">
        <f>SUM(AM115:AO115,AY115)/$BG$5</f>
        <v>13.666666666666666</v>
      </c>
      <c r="BH115" s="5">
        <f>SUM(AP115:AR115,AZ115)/$BG$5</f>
        <v>0.33333333333333331</v>
      </c>
      <c r="BI115" s="5">
        <f>SUM(AS115:AU115,BA115)/$BG$5</f>
        <v>14.666666666666666</v>
      </c>
      <c r="BJ115" s="5">
        <f>SUM(AV115:AX115,BB115)/$BG$5</f>
        <v>0.66666666666666663</v>
      </c>
    </row>
    <row r="116" spans="2:62" ht="37.5" thickBot="1" x14ac:dyDescent="0.3">
      <c r="B116" s="71"/>
      <c r="C116" s="70"/>
      <c r="D116" s="69"/>
      <c r="E116" s="68"/>
      <c r="F116" s="68"/>
      <c r="G116" s="67"/>
      <c r="H116" s="66"/>
      <c r="I116" s="64"/>
      <c r="J116" s="64"/>
      <c r="K116" s="65"/>
      <c r="L116" s="64"/>
      <c r="M116" s="62"/>
      <c r="N116" s="64"/>
      <c r="O116" s="62"/>
      <c r="P116" s="64"/>
      <c r="Q116" s="62"/>
      <c r="R116" s="64"/>
      <c r="S116" s="62"/>
      <c r="T116" s="64"/>
      <c r="U116" s="62"/>
      <c r="V116" s="64"/>
      <c r="W116" s="62"/>
      <c r="X116" s="64"/>
      <c r="Y116" s="62"/>
      <c r="Z116" s="64"/>
      <c r="AA116" s="62"/>
      <c r="AB116" s="63"/>
      <c r="AC116" s="62"/>
      <c r="AD116" s="62"/>
      <c r="AE116" s="62"/>
      <c r="AF116" s="61"/>
      <c r="AG116" s="61"/>
      <c r="AH116" s="60"/>
      <c r="AI116" s="59" t="s">
        <v>136</v>
      </c>
      <c r="AJ116" s="58">
        <f t="shared" ref="AJ116:BB116" si="15">AJ115/3</f>
        <v>55.666666666666664</v>
      </c>
      <c r="AK116" s="57">
        <f t="shared" si="15"/>
        <v>13.333333333333334</v>
      </c>
      <c r="AL116" s="56">
        <f t="shared" si="15"/>
        <v>0</v>
      </c>
      <c r="AM116" s="58">
        <f t="shared" si="15"/>
        <v>10.666666666666666</v>
      </c>
      <c r="AN116" s="57">
        <f t="shared" si="15"/>
        <v>3</v>
      </c>
      <c r="AO116" s="56">
        <f t="shared" si="15"/>
        <v>0</v>
      </c>
      <c r="AP116" s="58">
        <f t="shared" si="15"/>
        <v>0.33333333333333331</v>
      </c>
      <c r="AQ116" s="57">
        <f t="shared" si="15"/>
        <v>0</v>
      </c>
      <c r="AR116" s="56">
        <f t="shared" si="15"/>
        <v>0</v>
      </c>
      <c r="AS116" s="58">
        <f t="shared" si="15"/>
        <v>12</v>
      </c>
      <c r="AT116" s="57">
        <f t="shared" si="15"/>
        <v>1.6666666666666667</v>
      </c>
      <c r="AU116" s="56">
        <f t="shared" si="15"/>
        <v>0</v>
      </c>
      <c r="AV116" s="58">
        <f t="shared" si="15"/>
        <v>0.66666666666666663</v>
      </c>
      <c r="AW116" s="57">
        <f t="shared" si="15"/>
        <v>0</v>
      </c>
      <c r="AX116" s="56">
        <f t="shared" si="15"/>
        <v>0</v>
      </c>
      <c r="AY116" s="55">
        <f t="shared" si="15"/>
        <v>0</v>
      </c>
      <c r="AZ116" s="54">
        <f t="shared" si="15"/>
        <v>0</v>
      </c>
      <c r="BA116" s="54">
        <f t="shared" si="15"/>
        <v>1</v>
      </c>
      <c r="BB116" s="53">
        <f t="shared" si="15"/>
        <v>0</v>
      </c>
      <c r="BC116" s="52" t="s">
        <v>135</v>
      </c>
    </row>
    <row r="117" spans="2:62" ht="28.15" customHeight="1" x14ac:dyDescent="0.2">
      <c r="B117" s="30"/>
      <c r="C117" s="242">
        <v>1</v>
      </c>
      <c r="D117" s="44"/>
      <c r="E117" s="113"/>
      <c r="F117" s="113"/>
      <c r="G117" s="112"/>
      <c r="H117" s="223" t="s">
        <v>660</v>
      </c>
      <c r="I117" s="246">
        <v>118</v>
      </c>
      <c r="J117" s="246">
        <v>32</v>
      </c>
      <c r="K117" s="246">
        <v>7</v>
      </c>
      <c r="L117" s="41" t="s">
        <v>133</v>
      </c>
      <c r="M117" s="40" t="s">
        <v>737</v>
      </c>
      <c r="N117" s="41" t="s">
        <v>131</v>
      </c>
      <c r="O117" s="40" t="s">
        <v>417</v>
      </c>
      <c r="P117" s="41" t="s">
        <v>130</v>
      </c>
      <c r="Q117" s="40" t="s">
        <v>1443</v>
      </c>
      <c r="R117" s="41" t="s">
        <v>129</v>
      </c>
      <c r="S117" s="40" t="s">
        <v>382</v>
      </c>
      <c r="T117" s="41" t="s">
        <v>128</v>
      </c>
      <c r="U117" s="40" t="s">
        <v>443</v>
      </c>
      <c r="V117" s="41" t="s">
        <v>127</v>
      </c>
      <c r="W117" s="40" t="s">
        <v>132</v>
      </c>
      <c r="X117" s="41" t="s">
        <v>126</v>
      </c>
      <c r="Y117" s="40" t="s">
        <v>121</v>
      </c>
      <c r="Z117" s="41" t="s">
        <v>125</v>
      </c>
      <c r="AA117" s="40"/>
      <c r="AB117" s="39"/>
      <c r="AC117" s="40"/>
      <c r="AD117" s="39" t="s">
        <v>1442</v>
      </c>
      <c r="AE117" s="38" t="s">
        <v>462</v>
      </c>
      <c r="AF117" s="250"/>
      <c r="AG117" s="250"/>
      <c r="AH117" s="37"/>
      <c r="AI117" s="11"/>
      <c r="AJ117" s="310">
        <f>SUMPRODUCT(LEN($M117:$AA120)-LEN(SUBSTITUTE($M117:$AA120,"A", "")))</f>
        <v>73</v>
      </c>
      <c r="AK117" s="239">
        <f>SUMPRODUCT(LEN($AD117:$AD120)-LEN(SUBSTITUTE($AD117:$AD120,"A", "")))</f>
        <v>27</v>
      </c>
      <c r="AL117" s="230">
        <f>SUMPRODUCT(LEN($AC117:$AC120)-LEN(SUBSTITUTE($AC117:$AC120,"A", "")))</f>
        <v>0</v>
      </c>
      <c r="AM117" s="233">
        <f>SUMPRODUCT(LEN($M117:$AA120)-LEN(SUBSTITUTE($M117:$AA120,"S", "")))</f>
        <v>17</v>
      </c>
      <c r="AN117" s="239">
        <f>SUMPRODUCT(LEN($AD117:$AD120)-LEN(SUBSTITUTE($AD117:$AD120,"S", "")))</f>
        <v>4</v>
      </c>
      <c r="AO117" s="230">
        <f>SUMPRODUCT(LEN($AC117:$AC120)-LEN(SUBSTITUTE($AC117:$AC120,"S", "")))</f>
        <v>0</v>
      </c>
      <c r="AP117" s="233">
        <f>SUMPRODUCT(LEN($M117:$AA120)-LEN(SUBSTITUTE($M117:$AA120,"F", "")))</f>
        <v>1</v>
      </c>
      <c r="AQ117" s="239">
        <f>SUMPRODUCT(LEN($AD117:$AD120)-LEN(SUBSTITUTE($AD117:$AD120,"F", "")))</f>
        <v>0</v>
      </c>
      <c r="AR117" s="230">
        <f>SUMPRODUCT(LEN($AC117:$AC120)-LEN(SUBSTITUTE($AC117:$AC120,"F", "")))</f>
        <v>0</v>
      </c>
      <c r="AS117" s="233">
        <f>SUMPRODUCT(LEN($M117:$AA120)-LEN(SUBSTITUTE($M117:$AA120,"G", "")))</f>
        <v>18</v>
      </c>
      <c r="AT117" s="239">
        <f>SUMPRODUCT(LEN($AD117:$AD120)-LEN(SUBSTITUTE($AD117:$AD120,"G", "")))</f>
        <v>3</v>
      </c>
      <c r="AU117" s="230">
        <f>SUMPRODUCT(LEN($AC117:$AC120)-LEN(SUBSTITUTE($AC117:$AC120,"G", "")))</f>
        <v>0</v>
      </c>
      <c r="AV117" s="233">
        <f>SUMPRODUCT(LEN($L117:$AA120)-LEN(SUBSTITUTE($L117:$AA120,"M", "")))</f>
        <v>0</v>
      </c>
      <c r="AW117" s="236">
        <f>SUMPRODUCT(LEN($AD117:$AD120)-LEN(SUBSTITUTE($AD117:$AD120,"M", "")))</f>
        <v>0</v>
      </c>
      <c r="AX117" s="269">
        <f>SUMPRODUCT(LEN($AC117:$AC120)-LEN(SUBSTITUTE($AC117:$AC120,"M", "")))</f>
        <v>0</v>
      </c>
      <c r="AY117" s="291">
        <f>SUMPRODUCT(LEN($AE117:$AE120)-LEN(SUBSTITUTE($AE117:$AE120,"S", "")))</f>
        <v>0</v>
      </c>
      <c r="AZ117" s="227">
        <f>SUMPRODUCT(LEN($AE117:$AE120)-LEN(SUBSTITUTE($AE117:$AE120,"F", "")))</f>
        <v>0</v>
      </c>
      <c r="BA117" s="227">
        <f>SUMPRODUCT(LEN($AE117:$AE120)-LEN(SUBSTITUTE($AE117:$AE120,"G", "")))</f>
        <v>3</v>
      </c>
      <c r="BB117" s="294">
        <f>SUMPRODUCT(LEN($AE117:$AE120)-LEN(SUBSTITUTE($AE117:$AE120,"M", "")))</f>
        <v>0</v>
      </c>
    </row>
    <row r="118" spans="2:62" ht="28.15" customHeight="1" thickBot="1" x14ac:dyDescent="0.25">
      <c r="B118" s="30"/>
      <c r="C118" s="243"/>
      <c r="D118" s="36"/>
      <c r="E118" s="111"/>
      <c r="F118" s="111"/>
      <c r="G118" s="110"/>
      <c r="H118" s="224"/>
      <c r="I118" s="247"/>
      <c r="J118" s="247"/>
      <c r="K118" s="247"/>
      <c r="L118" s="33" t="s">
        <v>123</v>
      </c>
      <c r="M118" s="32" t="s">
        <v>645</v>
      </c>
      <c r="N118" s="33" t="s">
        <v>122</v>
      </c>
      <c r="O118" s="32" t="s">
        <v>1441</v>
      </c>
      <c r="P118" s="33" t="s">
        <v>120</v>
      </c>
      <c r="Q118" s="32" t="s">
        <v>377</v>
      </c>
      <c r="R118" s="33" t="s">
        <v>119</v>
      </c>
      <c r="S118" s="32" t="s">
        <v>707</v>
      </c>
      <c r="T118" s="33" t="s">
        <v>118</v>
      </c>
      <c r="U118" s="32" t="s">
        <v>494</v>
      </c>
      <c r="V118" s="33" t="s">
        <v>117</v>
      </c>
      <c r="W118" s="32" t="s">
        <v>132</v>
      </c>
      <c r="X118" s="33" t="s">
        <v>116</v>
      </c>
      <c r="Y118" s="32"/>
      <c r="Z118" s="33" t="s">
        <v>115</v>
      </c>
      <c r="AA118" s="32"/>
      <c r="AB118" s="31"/>
      <c r="AC118" s="32"/>
      <c r="AD118" s="31"/>
      <c r="AE118" s="23"/>
      <c r="AF118" s="251"/>
      <c r="AG118" s="251"/>
      <c r="AH118" s="22"/>
      <c r="AI118" s="11"/>
      <c r="AJ118" s="311"/>
      <c r="AK118" s="267"/>
      <c r="AL118" s="263"/>
      <c r="AM118" s="265"/>
      <c r="AN118" s="267"/>
      <c r="AO118" s="263"/>
      <c r="AP118" s="265"/>
      <c r="AQ118" s="267"/>
      <c r="AR118" s="263"/>
      <c r="AS118" s="265"/>
      <c r="AT118" s="267"/>
      <c r="AU118" s="263"/>
      <c r="AV118" s="265"/>
      <c r="AW118" s="275"/>
      <c r="AX118" s="270"/>
      <c r="AY118" s="292"/>
      <c r="AZ118" s="228"/>
      <c r="BA118" s="228"/>
      <c r="BB118" s="295"/>
    </row>
    <row r="119" spans="2:62" ht="28.15" customHeight="1" x14ac:dyDescent="0.2">
      <c r="B119" s="30"/>
      <c r="C119" s="244"/>
      <c r="D119" s="29"/>
      <c r="E119" s="109"/>
      <c r="F119" s="109"/>
      <c r="G119" s="108"/>
      <c r="H119" s="225">
        <v>227</v>
      </c>
      <c r="I119" s="248"/>
      <c r="J119" s="248"/>
      <c r="K119" s="248"/>
      <c r="L119" s="26" t="s">
        <v>114</v>
      </c>
      <c r="M119" s="25" t="s">
        <v>1047</v>
      </c>
      <c r="N119" s="26" t="s">
        <v>112</v>
      </c>
      <c r="O119" s="25" t="s">
        <v>452</v>
      </c>
      <c r="P119" s="26" t="s">
        <v>111</v>
      </c>
      <c r="Q119" s="25" t="s">
        <v>1333</v>
      </c>
      <c r="R119" s="26" t="s">
        <v>110</v>
      </c>
      <c r="S119" s="25" t="s">
        <v>1146</v>
      </c>
      <c r="T119" s="26" t="s">
        <v>109</v>
      </c>
      <c r="U119" s="25" t="s">
        <v>187</v>
      </c>
      <c r="V119" s="26" t="s">
        <v>108</v>
      </c>
      <c r="W119" s="25" t="s">
        <v>113</v>
      </c>
      <c r="X119" s="26" t="s">
        <v>107</v>
      </c>
      <c r="Y119" s="25"/>
      <c r="Z119" s="26" t="s">
        <v>106</v>
      </c>
      <c r="AA119" s="25"/>
      <c r="AB119" s="24"/>
      <c r="AC119" s="25"/>
      <c r="AD119" s="24"/>
      <c r="AE119" s="23"/>
      <c r="AF119" s="251"/>
      <c r="AG119" s="251"/>
      <c r="AH119" s="22"/>
      <c r="AI119" s="11"/>
      <c r="AJ119" s="311"/>
      <c r="AK119" s="267"/>
      <c r="AL119" s="263"/>
      <c r="AM119" s="265"/>
      <c r="AN119" s="267"/>
      <c r="AO119" s="263"/>
      <c r="AP119" s="265"/>
      <c r="AQ119" s="267"/>
      <c r="AR119" s="263"/>
      <c r="AS119" s="265"/>
      <c r="AT119" s="267"/>
      <c r="AU119" s="263"/>
      <c r="AV119" s="265"/>
      <c r="AW119" s="275"/>
      <c r="AX119" s="270"/>
      <c r="AY119" s="292"/>
      <c r="AZ119" s="228"/>
      <c r="BA119" s="228"/>
      <c r="BB119" s="295"/>
    </row>
    <row r="120" spans="2:62" ht="28.15" customHeight="1" thickBot="1" x14ac:dyDescent="0.25">
      <c r="B120" s="30"/>
      <c r="C120" s="253"/>
      <c r="D120" s="51"/>
      <c r="E120" s="115"/>
      <c r="F120" s="115"/>
      <c r="G120" s="114"/>
      <c r="H120" s="226"/>
      <c r="I120" s="254"/>
      <c r="J120" s="254"/>
      <c r="K120" s="254"/>
      <c r="L120" s="48" t="s">
        <v>105</v>
      </c>
      <c r="M120" s="47" t="s">
        <v>382</v>
      </c>
      <c r="N120" s="48" t="s">
        <v>103</v>
      </c>
      <c r="O120" s="47" t="s">
        <v>382</v>
      </c>
      <c r="P120" s="48" t="s">
        <v>102</v>
      </c>
      <c r="Q120" s="47" t="s">
        <v>773</v>
      </c>
      <c r="R120" s="48" t="s">
        <v>101</v>
      </c>
      <c r="S120" s="47" t="s">
        <v>650</v>
      </c>
      <c r="T120" s="48">
        <v>20</v>
      </c>
      <c r="U120" s="47" t="s">
        <v>195</v>
      </c>
      <c r="V120" s="48" t="s">
        <v>100</v>
      </c>
      <c r="W120" s="47" t="s">
        <v>104</v>
      </c>
      <c r="X120" s="48" t="s">
        <v>99</v>
      </c>
      <c r="Y120" s="47"/>
      <c r="Z120" s="48" t="s">
        <v>98</v>
      </c>
      <c r="AA120" s="47"/>
      <c r="AB120" s="16"/>
      <c r="AC120" s="47"/>
      <c r="AD120" s="16"/>
      <c r="AE120" s="46"/>
      <c r="AF120" s="255"/>
      <c r="AG120" s="255"/>
      <c r="AH120" s="45"/>
      <c r="AI120" s="11"/>
      <c r="AJ120" s="312"/>
      <c r="AK120" s="268"/>
      <c r="AL120" s="264"/>
      <c r="AM120" s="266"/>
      <c r="AN120" s="268"/>
      <c r="AO120" s="264"/>
      <c r="AP120" s="266"/>
      <c r="AQ120" s="268"/>
      <c r="AR120" s="264"/>
      <c r="AS120" s="266"/>
      <c r="AT120" s="268"/>
      <c r="AU120" s="264"/>
      <c r="AV120" s="266"/>
      <c r="AW120" s="276"/>
      <c r="AX120" s="271"/>
      <c r="AY120" s="293"/>
      <c r="AZ120" s="229"/>
      <c r="BA120" s="229"/>
      <c r="BB120" s="296"/>
    </row>
    <row r="121" spans="2:62" ht="28.15" customHeight="1" x14ac:dyDescent="0.2">
      <c r="B121" s="30"/>
      <c r="C121" s="242">
        <v>2</v>
      </c>
      <c r="D121" s="44"/>
      <c r="E121" s="113"/>
      <c r="F121" s="113"/>
      <c r="G121" s="112"/>
      <c r="H121" s="223"/>
      <c r="I121" s="246">
        <v>89</v>
      </c>
      <c r="J121" s="246">
        <v>30</v>
      </c>
      <c r="K121" s="246">
        <v>6</v>
      </c>
      <c r="L121" s="41" t="s">
        <v>133</v>
      </c>
      <c r="M121" s="40" t="s">
        <v>104</v>
      </c>
      <c r="N121" s="41" t="s">
        <v>131</v>
      </c>
      <c r="O121" s="40" t="s">
        <v>389</v>
      </c>
      <c r="P121" s="41" t="s">
        <v>130</v>
      </c>
      <c r="Q121" s="40" t="s">
        <v>389</v>
      </c>
      <c r="R121" s="41" t="s">
        <v>129</v>
      </c>
      <c r="S121" s="40" t="s">
        <v>1440</v>
      </c>
      <c r="T121" s="41" t="s">
        <v>128</v>
      </c>
      <c r="U121" s="40" t="s">
        <v>377</v>
      </c>
      <c r="V121" s="41" t="s">
        <v>127</v>
      </c>
      <c r="W121" s="40" t="s">
        <v>132</v>
      </c>
      <c r="X121" s="41" t="s">
        <v>126</v>
      </c>
      <c r="Y121" s="40"/>
      <c r="Z121" s="41" t="s">
        <v>125</v>
      </c>
      <c r="AA121" s="40"/>
      <c r="AB121" s="39"/>
      <c r="AC121" s="40"/>
      <c r="AD121" s="39" t="s">
        <v>1439</v>
      </c>
      <c r="AE121" s="38"/>
      <c r="AF121" s="250"/>
      <c r="AG121" s="250"/>
      <c r="AH121" s="37"/>
      <c r="AI121" s="11"/>
      <c r="AJ121" s="310">
        <f>SUMPRODUCT(LEN($M121:$AA124)-LEN(SUBSTITUTE($M121:$AA124,"A", "")))</f>
        <v>49</v>
      </c>
      <c r="AK121" s="239">
        <f>SUMPRODUCT(LEN($AD121:$AD124)-LEN(SUBSTITUTE($AD121:$AD124,"A", "")))</f>
        <v>7</v>
      </c>
      <c r="AL121" s="230">
        <f>SUMPRODUCT(LEN($AC121:$AC124)-LEN(SUBSTITUTE($AC121:$AC124,"A", "")))</f>
        <v>0</v>
      </c>
      <c r="AM121" s="233">
        <f>SUMPRODUCT(LEN($M121:$AA124)-LEN(SUBSTITUTE($M121:$AA124,"S", "")))</f>
        <v>11</v>
      </c>
      <c r="AN121" s="239">
        <f>SUMPRODUCT(LEN($AD121:$AD124)-LEN(SUBSTITUTE($AD121:$AD124,"S", "")))</f>
        <v>4</v>
      </c>
      <c r="AO121" s="230">
        <f>SUMPRODUCT(LEN($AC121:$AC124)-LEN(SUBSTITUTE($AC121:$AC124,"S", "")))</f>
        <v>0</v>
      </c>
      <c r="AP121" s="233">
        <f>SUMPRODUCT(LEN($M121:$AA124)-LEN(SUBSTITUTE($M121:$AA124,"F", "")))</f>
        <v>0</v>
      </c>
      <c r="AQ121" s="239">
        <f>SUMPRODUCT(LEN($AD121:$AD124)-LEN(SUBSTITUTE($AD121:$AD124,"F", "")))</f>
        <v>0</v>
      </c>
      <c r="AR121" s="230">
        <f>SUMPRODUCT(LEN($AC121:$AC124)-LEN(SUBSTITUTE($AC121:$AC124,"F", "")))</f>
        <v>0</v>
      </c>
      <c r="AS121" s="233">
        <f>SUMPRODUCT(LEN($M121:$AA124)-LEN(SUBSTITUTE($M121:$AA124,"G", "")))</f>
        <v>10</v>
      </c>
      <c r="AT121" s="239">
        <f>SUMPRODUCT(LEN($AD121:$AD124)-LEN(SUBSTITUTE($AD121:$AD124,"G", "")))</f>
        <v>1</v>
      </c>
      <c r="AU121" s="230">
        <f>SUMPRODUCT(LEN($AC121:$AC124)-LEN(SUBSTITUTE($AC121:$AC124,"G", "")))</f>
        <v>0</v>
      </c>
      <c r="AV121" s="233">
        <f>SUMPRODUCT(LEN($L121:$AA124)-LEN(SUBSTITUTE($L121:$AA124,"M", "")))</f>
        <v>1</v>
      </c>
      <c r="AW121" s="236">
        <f>SUMPRODUCT(LEN($AD121:$AD124)-LEN(SUBSTITUTE($AD121:$AD124,"M", "")))</f>
        <v>0</v>
      </c>
      <c r="AX121" s="269">
        <f>SUMPRODUCT(LEN($AC121:$AC124)-LEN(SUBSTITUTE($AC121:$AC124,"M", "")))</f>
        <v>0</v>
      </c>
      <c r="AY121" s="291">
        <f>SUMPRODUCT(LEN($AE121:$AE124)-LEN(SUBSTITUTE($AE121:$AE124,"S", "")))</f>
        <v>0</v>
      </c>
      <c r="AZ121" s="227">
        <f>SUMPRODUCT(LEN($AE121:$AE124)-LEN(SUBSTITUTE($AE121:$AE124,"F", "")))</f>
        <v>0</v>
      </c>
      <c r="BA121" s="227">
        <f>SUMPRODUCT(LEN($AE121:$AE124)-LEN(SUBSTITUTE($AE121:$AE124,"G", "")))</f>
        <v>0</v>
      </c>
      <c r="BB121" s="294">
        <f>SUMPRODUCT(LEN($AE121:$AE124)-LEN(SUBSTITUTE($AE121:$AE124,"M", "")))</f>
        <v>0</v>
      </c>
    </row>
    <row r="122" spans="2:62" ht="28.15" customHeight="1" thickBot="1" x14ac:dyDescent="0.25">
      <c r="B122" s="30"/>
      <c r="C122" s="243"/>
      <c r="D122" s="36"/>
      <c r="E122" s="111"/>
      <c r="F122" s="111"/>
      <c r="G122" s="110"/>
      <c r="H122" s="224"/>
      <c r="I122" s="247"/>
      <c r="J122" s="247"/>
      <c r="K122" s="247"/>
      <c r="L122" s="33" t="s">
        <v>123</v>
      </c>
      <c r="M122" s="32" t="s">
        <v>1273</v>
      </c>
      <c r="N122" s="33" t="s">
        <v>122</v>
      </c>
      <c r="O122" s="32" t="s">
        <v>399</v>
      </c>
      <c r="P122" s="33" t="s">
        <v>120</v>
      </c>
      <c r="Q122" s="32" t="s">
        <v>186</v>
      </c>
      <c r="R122" s="33" t="s">
        <v>119</v>
      </c>
      <c r="S122" s="32" t="s">
        <v>186</v>
      </c>
      <c r="T122" s="33" t="s">
        <v>118</v>
      </c>
      <c r="U122" s="32" t="s">
        <v>392</v>
      </c>
      <c r="V122" s="33" t="s">
        <v>117</v>
      </c>
      <c r="W122" s="32" t="s">
        <v>113</v>
      </c>
      <c r="X122" s="33" t="s">
        <v>116</v>
      </c>
      <c r="Y122" s="32"/>
      <c r="Z122" s="33" t="s">
        <v>115</v>
      </c>
      <c r="AA122" s="32"/>
      <c r="AB122" s="31"/>
      <c r="AC122" s="32"/>
      <c r="AD122" s="31"/>
      <c r="AE122" s="23"/>
      <c r="AF122" s="251"/>
      <c r="AG122" s="251"/>
      <c r="AH122" s="22"/>
      <c r="AI122" s="11"/>
      <c r="AJ122" s="311"/>
      <c r="AK122" s="267"/>
      <c r="AL122" s="263"/>
      <c r="AM122" s="265"/>
      <c r="AN122" s="267"/>
      <c r="AO122" s="263"/>
      <c r="AP122" s="265"/>
      <c r="AQ122" s="267"/>
      <c r="AR122" s="263"/>
      <c r="AS122" s="265"/>
      <c r="AT122" s="267"/>
      <c r="AU122" s="263"/>
      <c r="AV122" s="265"/>
      <c r="AW122" s="275"/>
      <c r="AX122" s="270"/>
      <c r="AY122" s="292"/>
      <c r="AZ122" s="228"/>
      <c r="BA122" s="228"/>
      <c r="BB122" s="295"/>
    </row>
    <row r="123" spans="2:62" ht="28.15" customHeight="1" x14ac:dyDescent="0.2">
      <c r="B123" s="30"/>
      <c r="C123" s="244"/>
      <c r="D123" s="29"/>
      <c r="E123" s="109"/>
      <c r="F123" s="109"/>
      <c r="G123" s="108"/>
      <c r="H123" s="225"/>
      <c r="I123" s="248"/>
      <c r="J123" s="248"/>
      <c r="K123" s="248"/>
      <c r="L123" s="26" t="s">
        <v>114</v>
      </c>
      <c r="M123" s="25" t="s">
        <v>186</v>
      </c>
      <c r="N123" s="26" t="s">
        <v>112</v>
      </c>
      <c r="O123" s="25" t="s">
        <v>382</v>
      </c>
      <c r="P123" s="26" t="s">
        <v>111</v>
      </c>
      <c r="Q123" s="25" t="s">
        <v>399</v>
      </c>
      <c r="R123" s="26" t="s">
        <v>110</v>
      </c>
      <c r="S123" s="25" t="s">
        <v>525</v>
      </c>
      <c r="T123" s="26" t="s">
        <v>109</v>
      </c>
      <c r="U123" s="25" t="s">
        <v>186</v>
      </c>
      <c r="V123" s="26" t="s">
        <v>108</v>
      </c>
      <c r="W123" s="25" t="s">
        <v>121</v>
      </c>
      <c r="X123" s="26" t="s">
        <v>107</v>
      </c>
      <c r="Y123" s="25"/>
      <c r="Z123" s="26" t="s">
        <v>106</v>
      </c>
      <c r="AA123" s="25"/>
      <c r="AB123" s="24"/>
      <c r="AC123" s="25"/>
      <c r="AD123" s="24"/>
      <c r="AE123" s="23"/>
      <c r="AF123" s="251"/>
      <c r="AG123" s="251"/>
      <c r="AH123" s="22"/>
      <c r="AI123" s="11"/>
      <c r="AJ123" s="311"/>
      <c r="AK123" s="267"/>
      <c r="AL123" s="263"/>
      <c r="AM123" s="265"/>
      <c r="AN123" s="267"/>
      <c r="AO123" s="263"/>
      <c r="AP123" s="265"/>
      <c r="AQ123" s="267"/>
      <c r="AR123" s="263"/>
      <c r="AS123" s="265"/>
      <c r="AT123" s="267"/>
      <c r="AU123" s="263"/>
      <c r="AV123" s="265"/>
      <c r="AW123" s="275"/>
      <c r="AX123" s="270"/>
      <c r="AY123" s="292"/>
      <c r="AZ123" s="228"/>
      <c r="BA123" s="228"/>
      <c r="BB123" s="295"/>
    </row>
    <row r="124" spans="2:62" ht="28.15" customHeight="1" thickBot="1" x14ac:dyDescent="0.25">
      <c r="B124" s="30"/>
      <c r="C124" s="253"/>
      <c r="D124" s="51"/>
      <c r="E124" s="115"/>
      <c r="F124" s="115"/>
      <c r="G124" s="114"/>
      <c r="H124" s="226"/>
      <c r="I124" s="254"/>
      <c r="J124" s="254"/>
      <c r="K124" s="254"/>
      <c r="L124" s="48" t="s">
        <v>105</v>
      </c>
      <c r="M124" s="47" t="s">
        <v>399</v>
      </c>
      <c r="N124" s="48" t="s">
        <v>103</v>
      </c>
      <c r="O124" s="47" t="s">
        <v>389</v>
      </c>
      <c r="P124" s="48" t="s">
        <v>102</v>
      </c>
      <c r="Q124" s="47" t="s">
        <v>1039</v>
      </c>
      <c r="R124" s="48" t="s">
        <v>101</v>
      </c>
      <c r="S124" s="47" t="s">
        <v>403</v>
      </c>
      <c r="T124" s="48">
        <v>20</v>
      </c>
      <c r="U124" s="47" t="s">
        <v>132</v>
      </c>
      <c r="V124" s="48" t="s">
        <v>100</v>
      </c>
      <c r="W124" s="47" t="s">
        <v>121</v>
      </c>
      <c r="X124" s="48" t="s">
        <v>99</v>
      </c>
      <c r="Y124" s="47"/>
      <c r="Z124" s="48" t="s">
        <v>98</v>
      </c>
      <c r="AA124" s="47"/>
      <c r="AB124" s="16"/>
      <c r="AC124" s="47"/>
      <c r="AD124" s="16"/>
      <c r="AE124" s="46"/>
      <c r="AF124" s="255"/>
      <c r="AG124" s="255"/>
      <c r="AH124" s="45"/>
      <c r="AI124" s="11"/>
      <c r="AJ124" s="312"/>
      <c r="AK124" s="268"/>
      <c r="AL124" s="264"/>
      <c r="AM124" s="266"/>
      <c r="AN124" s="268"/>
      <c r="AO124" s="264"/>
      <c r="AP124" s="266"/>
      <c r="AQ124" s="268"/>
      <c r="AR124" s="264"/>
      <c r="AS124" s="266"/>
      <c r="AT124" s="268"/>
      <c r="AU124" s="264"/>
      <c r="AV124" s="266"/>
      <c r="AW124" s="276"/>
      <c r="AX124" s="271"/>
      <c r="AY124" s="293"/>
      <c r="AZ124" s="229"/>
      <c r="BA124" s="229"/>
      <c r="BB124" s="296"/>
    </row>
    <row r="125" spans="2:62" ht="28.15" customHeight="1" x14ac:dyDescent="0.2">
      <c r="B125" s="30"/>
      <c r="C125" s="242">
        <v>3</v>
      </c>
      <c r="D125" s="44"/>
      <c r="E125" s="113"/>
      <c r="F125" s="113"/>
      <c r="G125" s="112"/>
      <c r="H125" s="223"/>
      <c r="I125" s="246">
        <v>100</v>
      </c>
      <c r="J125" s="246">
        <v>30</v>
      </c>
      <c r="K125" s="246">
        <v>6</v>
      </c>
      <c r="L125" s="41" t="s">
        <v>133</v>
      </c>
      <c r="M125" s="40" t="s">
        <v>104</v>
      </c>
      <c r="N125" s="41" t="s">
        <v>131</v>
      </c>
      <c r="O125" s="40" t="s">
        <v>611</v>
      </c>
      <c r="P125" s="41" t="s">
        <v>130</v>
      </c>
      <c r="Q125" s="40" t="s">
        <v>382</v>
      </c>
      <c r="R125" s="41" t="s">
        <v>129</v>
      </c>
      <c r="S125" s="40" t="s">
        <v>377</v>
      </c>
      <c r="T125" s="41" t="s">
        <v>128</v>
      </c>
      <c r="U125" s="40" t="s">
        <v>186</v>
      </c>
      <c r="V125" s="41" t="s">
        <v>127</v>
      </c>
      <c r="W125" s="40" t="s">
        <v>121</v>
      </c>
      <c r="X125" s="41" t="s">
        <v>126</v>
      </c>
      <c r="Y125" s="40"/>
      <c r="Z125" s="41" t="s">
        <v>125</v>
      </c>
      <c r="AA125" s="40"/>
      <c r="AB125" s="39"/>
      <c r="AC125" s="40"/>
      <c r="AD125" s="39" t="s">
        <v>1366</v>
      </c>
      <c r="AE125" s="38"/>
      <c r="AF125" s="250"/>
      <c r="AG125" s="250"/>
      <c r="AH125" s="37"/>
      <c r="AI125" s="11"/>
      <c r="AJ125" s="310">
        <f>SUMPRODUCT(LEN($M125:$AA128)-LEN(SUBSTITUTE($M125:$AA128,"A", "")))</f>
        <v>45</v>
      </c>
      <c r="AK125" s="239">
        <f>SUMPRODUCT(LEN($AD125:$AD128)-LEN(SUBSTITUTE($AD125:$AD128,"A", "")))</f>
        <v>6</v>
      </c>
      <c r="AL125" s="230">
        <f>SUMPRODUCT(LEN($AC125:$AC128)-LEN(SUBSTITUTE($AC125:$AC128,"A", "")))</f>
        <v>0</v>
      </c>
      <c r="AM125" s="233">
        <f>SUMPRODUCT(LEN($M125:$AA128)-LEN(SUBSTITUTE($M125:$AA128,"S", "")))</f>
        <v>4</v>
      </c>
      <c r="AN125" s="239">
        <f>SUMPRODUCT(LEN($AD125:$AD128)-LEN(SUBSTITUTE($AD125:$AD128,"S", "")))</f>
        <v>1</v>
      </c>
      <c r="AO125" s="230">
        <f>SUMPRODUCT(LEN($AC125:$AC128)-LEN(SUBSTITUTE($AC125:$AC128,"S", "")))</f>
        <v>0</v>
      </c>
      <c r="AP125" s="233">
        <f>SUMPRODUCT(LEN($M125:$AA128)-LEN(SUBSTITUTE($M125:$AA128,"F", "")))</f>
        <v>0</v>
      </c>
      <c r="AQ125" s="239">
        <f>SUMPRODUCT(LEN($AD125:$AD128)-LEN(SUBSTITUTE($AD125:$AD128,"F", "")))</f>
        <v>0</v>
      </c>
      <c r="AR125" s="230">
        <f>SUMPRODUCT(LEN($AC125:$AC128)-LEN(SUBSTITUTE($AC125:$AC128,"F", "")))</f>
        <v>0</v>
      </c>
      <c r="AS125" s="233">
        <f>SUMPRODUCT(LEN($M125:$AA128)-LEN(SUBSTITUTE($M125:$AA128,"G", "")))</f>
        <v>8</v>
      </c>
      <c r="AT125" s="239">
        <f>SUMPRODUCT(LEN($AD125:$AD128)-LEN(SUBSTITUTE($AD125:$AD128,"G", "")))</f>
        <v>1</v>
      </c>
      <c r="AU125" s="230">
        <f>SUMPRODUCT(LEN($AC125:$AC128)-LEN(SUBSTITUTE($AC125:$AC128,"G", "")))</f>
        <v>0</v>
      </c>
      <c r="AV125" s="233">
        <f>SUMPRODUCT(LEN($L125:$AA128)-LEN(SUBSTITUTE($L125:$AA128,"M", "")))</f>
        <v>1</v>
      </c>
      <c r="AW125" s="236">
        <f>SUMPRODUCT(LEN($AD125:$AD128)-LEN(SUBSTITUTE($AD125:$AD128,"M", "")))</f>
        <v>0</v>
      </c>
      <c r="AX125" s="269">
        <f>SUMPRODUCT(LEN($AC125:$AC128)-LEN(SUBSTITUTE($AC125:$AC128,"M", "")))</f>
        <v>0</v>
      </c>
      <c r="AY125" s="291">
        <f>SUMPRODUCT(LEN($AE125:$AE128)-LEN(SUBSTITUTE($AE125:$AE128,"S", "")))</f>
        <v>0</v>
      </c>
      <c r="AZ125" s="227">
        <f>SUMPRODUCT(LEN($AE125:$AE128)-LEN(SUBSTITUTE($AE125:$AE128,"F", "")))</f>
        <v>0</v>
      </c>
      <c r="BA125" s="227">
        <f>SUMPRODUCT(LEN($AE125:$AE128)-LEN(SUBSTITUTE($AE125:$AE128,"G", "")))</f>
        <v>0</v>
      </c>
      <c r="BB125" s="294">
        <f>SUMPRODUCT(LEN($AE125:$AE128)-LEN(SUBSTITUTE($AE125:$AE128,"M", "")))</f>
        <v>0</v>
      </c>
    </row>
    <row r="126" spans="2:62" ht="28.15" customHeight="1" thickBot="1" x14ac:dyDescent="0.25">
      <c r="B126" s="30"/>
      <c r="C126" s="243"/>
      <c r="D126" s="36"/>
      <c r="E126" s="111"/>
      <c r="F126" s="111"/>
      <c r="G126" s="110"/>
      <c r="H126" s="224"/>
      <c r="I126" s="247"/>
      <c r="J126" s="247"/>
      <c r="K126" s="247"/>
      <c r="L126" s="33" t="s">
        <v>123</v>
      </c>
      <c r="M126" s="32" t="s">
        <v>1315</v>
      </c>
      <c r="N126" s="33" t="s">
        <v>122</v>
      </c>
      <c r="O126" s="32" t="s">
        <v>389</v>
      </c>
      <c r="P126" s="33" t="s">
        <v>120</v>
      </c>
      <c r="Q126" s="32" t="s">
        <v>186</v>
      </c>
      <c r="R126" s="33" t="s">
        <v>119</v>
      </c>
      <c r="S126" s="32" t="s">
        <v>399</v>
      </c>
      <c r="T126" s="33" t="s">
        <v>118</v>
      </c>
      <c r="U126" s="32" t="s">
        <v>389</v>
      </c>
      <c r="V126" s="33" t="s">
        <v>117</v>
      </c>
      <c r="W126" s="32" t="s">
        <v>121</v>
      </c>
      <c r="X126" s="33" t="s">
        <v>116</v>
      </c>
      <c r="Y126" s="32"/>
      <c r="Z126" s="33" t="s">
        <v>115</v>
      </c>
      <c r="AA126" s="32"/>
      <c r="AB126" s="31"/>
      <c r="AC126" s="32"/>
      <c r="AD126" s="31"/>
      <c r="AE126" s="23"/>
      <c r="AF126" s="251"/>
      <c r="AG126" s="251"/>
      <c r="AH126" s="22"/>
      <c r="AI126" s="11"/>
      <c r="AJ126" s="311"/>
      <c r="AK126" s="267"/>
      <c r="AL126" s="263"/>
      <c r="AM126" s="265"/>
      <c r="AN126" s="267"/>
      <c r="AO126" s="263"/>
      <c r="AP126" s="265"/>
      <c r="AQ126" s="267"/>
      <c r="AR126" s="263"/>
      <c r="AS126" s="265"/>
      <c r="AT126" s="267"/>
      <c r="AU126" s="263"/>
      <c r="AV126" s="265"/>
      <c r="AW126" s="275"/>
      <c r="AX126" s="270"/>
      <c r="AY126" s="292"/>
      <c r="AZ126" s="228"/>
      <c r="BA126" s="228"/>
      <c r="BB126" s="295"/>
    </row>
    <row r="127" spans="2:62" ht="28.15" customHeight="1" x14ac:dyDescent="0.2">
      <c r="B127" s="30"/>
      <c r="C127" s="244"/>
      <c r="D127" s="29"/>
      <c r="E127" s="109"/>
      <c r="F127" s="109"/>
      <c r="G127" s="108"/>
      <c r="H127" s="225"/>
      <c r="I127" s="248"/>
      <c r="J127" s="248"/>
      <c r="K127" s="248"/>
      <c r="L127" s="26" t="s">
        <v>114</v>
      </c>
      <c r="M127" s="25" t="s">
        <v>614</v>
      </c>
      <c r="N127" s="26" t="s">
        <v>112</v>
      </c>
      <c r="O127" s="25" t="s">
        <v>382</v>
      </c>
      <c r="P127" s="26" t="s">
        <v>111</v>
      </c>
      <c r="Q127" s="25" t="s">
        <v>417</v>
      </c>
      <c r="R127" s="26" t="s">
        <v>110</v>
      </c>
      <c r="S127" s="25" t="s">
        <v>186</v>
      </c>
      <c r="T127" s="26" t="s">
        <v>109</v>
      </c>
      <c r="U127" s="25" t="s">
        <v>132</v>
      </c>
      <c r="V127" s="26" t="s">
        <v>108</v>
      </c>
      <c r="W127" s="25" t="s">
        <v>121</v>
      </c>
      <c r="X127" s="26" t="s">
        <v>107</v>
      </c>
      <c r="Y127" s="25"/>
      <c r="Z127" s="26" t="s">
        <v>106</v>
      </c>
      <c r="AA127" s="25"/>
      <c r="AB127" s="24"/>
      <c r="AC127" s="25"/>
      <c r="AD127" s="24"/>
      <c r="AE127" s="23"/>
      <c r="AF127" s="251"/>
      <c r="AG127" s="251"/>
      <c r="AH127" s="22"/>
      <c r="AI127" s="11"/>
      <c r="AJ127" s="311"/>
      <c r="AK127" s="267"/>
      <c r="AL127" s="263"/>
      <c r="AM127" s="265"/>
      <c r="AN127" s="267"/>
      <c r="AO127" s="263"/>
      <c r="AP127" s="265"/>
      <c r="AQ127" s="267"/>
      <c r="AR127" s="263"/>
      <c r="AS127" s="265"/>
      <c r="AT127" s="267"/>
      <c r="AU127" s="263"/>
      <c r="AV127" s="265"/>
      <c r="AW127" s="275"/>
      <c r="AX127" s="270"/>
      <c r="AY127" s="292"/>
      <c r="AZ127" s="228"/>
      <c r="BA127" s="228"/>
      <c r="BB127" s="295"/>
    </row>
    <row r="128" spans="2:62" ht="28.15" customHeight="1" thickBot="1" x14ac:dyDescent="0.25">
      <c r="B128" s="21"/>
      <c r="C128" s="245"/>
      <c r="D128" s="20"/>
      <c r="E128" s="117"/>
      <c r="F128" s="117"/>
      <c r="G128" s="116"/>
      <c r="H128" s="226"/>
      <c r="I128" s="249"/>
      <c r="J128" s="249"/>
      <c r="K128" s="249"/>
      <c r="L128" s="17" t="s">
        <v>105</v>
      </c>
      <c r="M128" s="15" t="s">
        <v>414</v>
      </c>
      <c r="N128" s="17" t="s">
        <v>103</v>
      </c>
      <c r="O128" s="15" t="s">
        <v>484</v>
      </c>
      <c r="P128" s="17" t="s">
        <v>102</v>
      </c>
      <c r="Q128" s="15" t="s">
        <v>186</v>
      </c>
      <c r="R128" s="17" t="s">
        <v>101</v>
      </c>
      <c r="S128" s="15" t="s">
        <v>104</v>
      </c>
      <c r="T128" s="17">
        <v>20</v>
      </c>
      <c r="U128" s="15" t="s">
        <v>104</v>
      </c>
      <c r="V128" s="17" t="s">
        <v>100</v>
      </c>
      <c r="W128" s="15" t="s">
        <v>121</v>
      </c>
      <c r="X128" s="17" t="s">
        <v>99</v>
      </c>
      <c r="Y128" s="15"/>
      <c r="Z128" s="17" t="s">
        <v>98</v>
      </c>
      <c r="AA128" s="15"/>
      <c r="AB128" s="16"/>
      <c r="AC128" s="15"/>
      <c r="AD128" s="14"/>
      <c r="AE128" s="13"/>
      <c r="AF128" s="252"/>
      <c r="AG128" s="252"/>
      <c r="AH128" s="12"/>
      <c r="AI128" s="11"/>
      <c r="AJ128" s="312"/>
      <c r="AK128" s="268"/>
      <c r="AL128" s="264"/>
      <c r="AM128" s="266"/>
      <c r="AN128" s="268"/>
      <c r="AO128" s="264"/>
      <c r="AP128" s="266"/>
      <c r="AQ128" s="268"/>
      <c r="AR128" s="264"/>
      <c r="AS128" s="266"/>
      <c r="AT128" s="268"/>
      <c r="AU128" s="264"/>
      <c r="AV128" s="266"/>
      <c r="AW128" s="276"/>
      <c r="AX128" s="271"/>
      <c r="AY128" s="293"/>
      <c r="AZ128" s="229"/>
      <c r="BA128" s="229"/>
      <c r="BB128" s="296"/>
    </row>
    <row r="129" spans="2:62" ht="85.9" customHeight="1" thickTop="1" thickBot="1" x14ac:dyDescent="0.35">
      <c r="B129" s="105" t="s">
        <v>174</v>
      </c>
      <c r="C129" s="95" t="s">
        <v>173</v>
      </c>
      <c r="D129" s="100" t="s">
        <v>172</v>
      </c>
      <c r="E129" s="104" t="s">
        <v>171</v>
      </c>
      <c r="F129" s="103"/>
      <c r="G129" s="102"/>
      <c r="H129" s="101" t="s">
        <v>170</v>
      </c>
      <c r="I129" s="100" t="s">
        <v>96</v>
      </c>
      <c r="J129" s="100" t="s">
        <v>169</v>
      </c>
      <c r="K129" s="100" t="s">
        <v>97</v>
      </c>
      <c r="L129" s="256" t="s">
        <v>168</v>
      </c>
      <c r="M129" s="262"/>
      <c r="N129" s="256" t="s">
        <v>167</v>
      </c>
      <c r="O129" s="262"/>
      <c r="P129" s="256" t="s">
        <v>167</v>
      </c>
      <c r="Q129" s="257"/>
      <c r="R129" s="256" t="s">
        <v>167</v>
      </c>
      <c r="S129" s="257"/>
      <c r="T129" s="256" t="s">
        <v>167</v>
      </c>
      <c r="U129" s="257"/>
      <c r="V129" s="256" t="s">
        <v>167</v>
      </c>
      <c r="W129" s="257"/>
      <c r="X129" s="256" t="s">
        <v>167</v>
      </c>
      <c r="Y129" s="257"/>
      <c r="Z129" s="256" t="s">
        <v>167</v>
      </c>
      <c r="AA129" s="257"/>
      <c r="AB129" s="261" t="s">
        <v>166</v>
      </c>
      <c r="AC129" s="257"/>
      <c r="AD129" s="101" t="s">
        <v>165</v>
      </c>
      <c r="AE129" s="101" t="s">
        <v>164</v>
      </c>
      <c r="AF129" s="100" t="s">
        <v>163</v>
      </c>
      <c r="AG129" s="100" t="s">
        <v>162</v>
      </c>
      <c r="AH129" s="99" t="s">
        <v>161</v>
      </c>
      <c r="AI129" s="98"/>
      <c r="AJ129" s="96" t="s">
        <v>160</v>
      </c>
      <c r="AK129" s="95" t="s">
        <v>159</v>
      </c>
      <c r="AL129" s="94" t="s">
        <v>158</v>
      </c>
      <c r="AM129" s="96" t="s">
        <v>157</v>
      </c>
      <c r="AN129" s="95" t="s">
        <v>156</v>
      </c>
      <c r="AO129" s="94" t="s">
        <v>155</v>
      </c>
      <c r="AP129" s="96" t="s">
        <v>154</v>
      </c>
      <c r="AQ129" s="95" t="s">
        <v>153</v>
      </c>
      <c r="AR129" s="97" t="s">
        <v>152</v>
      </c>
      <c r="AS129" s="96" t="s">
        <v>151</v>
      </c>
      <c r="AT129" s="95" t="s">
        <v>150</v>
      </c>
      <c r="AU129" s="94" t="s">
        <v>149</v>
      </c>
      <c r="AV129" s="96" t="s">
        <v>148</v>
      </c>
      <c r="AW129" s="95" t="s">
        <v>147</v>
      </c>
      <c r="AX129" s="94" t="s">
        <v>146</v>
      </c>
      <c r="AY129" s="93" t="s">
        <v>145</v>
      </c>
      <c r="AZ129" s="92" t="s">
        <v>144</v>
      </c>
      <c r="BA129" s="92" t="s">
        <v>143</v>
      </c>
      <c r="BB129" s="91" t="s">
        <v>142</v>
      </c>
    </row>
    <row r="130" spans="2:62" ht="48" thickBot="1" x14ac:dyDescent="0.3">
      <c r="B130" s="90" t="s">
        <v>247</v>
      </c>
      <c r="C130" s="89"/>
      <c r="D130" s="88"/>
      <c r="E130" s="258"/>
      <c r="F130" s="259"/>
      <c r="G130" s="260"/>
      <c r="H130" s="87" t="s">
        <v>140</v>
      </c>
      <c r="I130" s="86"/>
      <c r="J130" s="86"/>
      <c r="K130" s="85"/>
      <c r="L130" s="84"/>
      <c r="M130" s="81"/>
      <c r="N130" s="84"/>
      <c r="O130" s="81"/>
      <c r="P130" s="84"/>
      <c r="Q130" s="81"/>
      <c r="R130" s="84"/>
      <c r="S130" s="81"/>
      <c r="T130" s="84"/>
      <c r="U130" s="81"/>
      <c r="V130" s="84"/>
      <c r="W130" s="81"/>
      <c r="X130" s="84"/>
      <c r="Y130" s="81"/>
      <c r="Z130" s="84"/>
      <c r="AA130" s="83"/>
      <c r="AB130" s="82" t="s">
        <v>139</v>
      </c>
      <c r="AC130" s="81"/>
      <c r="AD130" s="81"/>
      <c r="AE130" s="81"/>
      <c r="AF130" s="80"/>
      <c r="AG130" s="80"/>
      <c r="AH130" s="60"/>
      <c r="AI130" s="79" t="s">
        <v>138</v>
      </c>
      <c r="AJ130" s="78">
        <f t="shared" ref="AJ130:BB130" si="16">SUM(AJ132:AJ143)</f>
        <v>181</v>
      </c>
      <c r="AK130" s="77">
        <f t="shared" si="16"/>
        <v>44</v>
      </c>
      <c r="AL130" s="76">
        <f t="shared" si="16"/>
        <v>0</v>
      </c>
      <c r="AM130" s="78">
        <f t="shared" si="16"/>
        <v>29</v>
      </c>
      <c r="AN130" s="77">
        <f t="shared" si="16"/>
        <v>2</v>
      </c>
      <c r="AO130" s="76">
        <f t="shared" si="16"/>
        <v>0</v>
      </c>
      <c r="AP130" s="78">
        <f t="shared" si="16"/>
        <v>0</v>
      </c>
      <c r="AQ130" s="77">
        <f t="shared" si="16"/>
        <v>0</v>
      </c>
      <c r="AR130" s="76">
        <f t="shared" si="16"/>
        <v>0</v>
      </c>
      <c r="AS130" s="78">
        <f t="shared" si="16"/>
        <v>37</v>
      </c>
      <c r="AT130" s="77">
        <f t="shared" si="16"/>
        <v>11</v>
      </c>
      <c r="AU130" s="76">
        <f t="shared" si="16"/>
        <v>0</v>
      </c>
      <c r="AV130" s="78">
        <f t="shared" si="16"/>
        <v>0</v>
      </c>
      <c r="AW130" s="77">
        <f t="shared" si="16"/>
        <v>0</v>
      </c>
      <c r="AX130" s="76">
        <f t="shared" si="16"/>
        <v>0</v>
      </c>
      <c r="AY130" s="75">
        <f t="shared" si="16"/>
        <v>0</v>
      </c>
      <c r="AZ130" s="74">
        <f t="shared" si="16"/>
        <v>0</v>
      </c>
      <c r="BA130" s="74">
        <f t="shared" si="16"/>
        <v>0</v>
      </c>
      <c r="BB130" s="73">
        <f t="shared" si="16"/>
        <v>0</v>
      </c>
      <c r="BC130" s="72" t="s">
        <v>137</v>
      </c>
      <c r="BF130" s="5">
        <f>SUM(AJ130:AL130)/$BG$5</f>
        <v>75</v>
      </c>
      <c r="BG130" s="5">
        <f>SUM(AM130:AO130,AY130)/$BG$5</f>
        <v>10.333333333333334</v>
      </c>
      <c r="BH130" s="5">
        <f>SUM(AP130:AR130,AZ130)/$BG$5</f>
        <v>0</v>
      </c>
      <c r="BI130" s="5">
        <f>SUM(AS130:AU130,BA130)/$BG$5</f>
        <v>16</v>
      </c>
      <c r="BJ130" s="5">
        <f>SUM(AV130:AX130,BB130)/$BG$5</f>
        <v>0</v>
      </c>
    </row>
    <row r="131" spans="2:62" ht="37.5" thickBot="1" x14ac:dyDescent="0.3">
      <c r="B131" s="71"/>
      <c r="C131" s="70"/>
      <c r="D131" s="69"/>
      <c r="E131" s="68"/>
      <c r="F131" s="68"/>
      <c r="G131" s="67"/>
      <c r="H131" s="66"/>
      <c r="I131" s="64"/>
      <c r="J131" s="64"/>
      <c r="K131" s="65"/>
      <c r="L131" s="64"/>
      <c r="M131" s="62"/>
      <c r="N131" s="64"/>
      <c r="O131" s="62"/>
      <c r="P131" s="64"/>
      <c r="Q131" s="62"/>
      <c r="R131" s="64"/>
      <c r="S131" s="62"/>
      <c r="T131" s="64"/>
      <c r="U131" s="62"/>
      <c r="V131" s="64"/>
      <c r="W131" s="62"/>
      <c r="X131" s="64"/>
      <c r="Y131" s="62"/>
      <c r="Z131" s="64"/>
      <c r="AA131" s="62"/>
      <c r="AB131" s="63"/>
      <c r="AC131" s="62"/>
      <c r="AD131" s="62"/>
      <c r="AE131" s="62"/>
      <c r="AF131" s="61"/>
      <c r="AG131" s="61"/>
      <c r="AH131" s="60"/>
      <c r="AI131" s="59" t="s">
        <v>136</v>
      </c>
      <c r="AJ131" s="58">
        <f t="shared" ref="AJ131:BB131" si="17">AJ130/3</f>
        <v>60.333333333333336</v>
      </c>
      <c r="AK131" s="57">
        <f t="shared" si="17"/>
        <v>14.666666666666666</v>
      </c>
      <c r="AL131" s="56">
        <f t="shared" si="17"/>
        <v>0</v>
      </c>
      <c r="AM131" s="58">
        <f t="shared" si="17"/>
        <v>9.6666666666666661</v>
      </c>
      <c r="AN131" s="57">
        <f t="shared" si="17"/>
        <v>0.66666666666666663</v>
      </c>
      <c r="AO131" s="56">
        <f t="shared" si="17"/>
        <v>0</v>
      </c>
      <c r="AP131" s="58">
        <f t="shared" si="17"/>
        <v>0</v>
      </c>
      <c r="AQ131" s="57">
        <f t="shared" si="17"/>
        <v>0</v>
      </c>
      <c r="AR131" s="56">
        <f t="shared" si="17"/>
        <v>0</v>
      </c>
      <c r="AS131" s="58">
        <f t="shared" si="17"/>
        <v>12.333333333333334</v>
      </c>
      <c r="AT131" s="57">
        <f t="shared" si="17"/>
        <v>3.6666666666666665</v>
      </c>
      <c r="AU131" s="56">
        <f t="shared" si="17"/>
        <v>0</v>
      </c>
      <c r="AV131" s="58">
        <f t="shared" si="17"/>
        <v>0</v>
      </c>
      <c r="AW131" s="57">
        <f t="shared" si="17"/>
        <v>0</v>
      </c>
      <c r="AX131" s="56">
        <f t="shared" si="17"/>
        <v>0</v>
      </c>
      <c r="AY131" s="55">
        <f t="shared" si="17"/>
        <v>0</v>
      </c>
      <c r="AZ131" s="54">
        <f t="shared" si="17"/>
        <v>0</v>
      </c>
      <c r="BA131" s="54">
        <f t="shared" si="17"/>
        <v>0</v>
      </c>
      <c r="BB131" s="53">
        <f t="shared" si="17"/>
        <v>0</v>
      </c>
      <c r="BC131" s="52" t="s">
        <v>135</v>
      </c>
    </row>
    <row r="132" spans="2:62" ht="28.15" customHeight="1" x14ac:dyDescent="0.2">
      <c r="B132" s="30"/>
      <c r="C132" s="242">
        <v>1</v>
      </c>
      <c r="D132" s="44"/>
      <c r="E132" s="113"/>
      <c r="F132" s="113"/>
      <c r="G132" s="112"/>
      <c r="H132" s="223" t="s">
        <v>660</v>
      </c>
      <c r="I132" s="246">
        <v>102</v>
      </c>
      <c r="J132" s="246">
        <v>30</v>
      </c>
      <c r="K132" s="246">
        <v>7</v>
      </c>
      <c r="L132" s="41" t="s">
        <v>133</v>
      </c>
      <c r="M132" s="40" t="s">
        <v>414</v>
      </c>
      <c r="N132" s="41" t="s">
        <v>131</v>
      </c>
      <c r="O132" s="40" t="s">
        <v>649</v>
      </c>
      <c r="P132" s="41" t="s">
        <v>130</v>
      </c>
      <c r="Q132" s="40" t="s">
        <v>414</v>
      </c>
      <c r="R132" s="41" t="s">
        <v>129</v>
      </c>
      <c r="S132" s="40" t="s">
        <v>645</v>
      </c>
      <c r="T132" s="41" t="s">
        <v>128</v>
      </c>
      <c r="U132" s="40" t="s">
        <v>203</v>
      </c>
      <c r="V132" s="41" t="s">
        <v>127</v>
      </c>
      <c r="W132" s="40" t="s">
        <v>121</v>
      </c>
      <c r="X132" s="41" t="s">
        <v>126</v>
      </c>
      <c r="Y132" s="40"/>
      <c r="Z132" s="41" t="s">
        <v>125</v>
      </c>
      <c r="AA132" s="40"/>
      <c r="AB132" s="39"/>
      <c r="AC132" s="40"/>
      <c r="AD132" s="39" t="s">
        <v>1438</v>
      </c>
      <c r="AE132" s="38"/>
      <c r="AF132" s="250"/>
      <c r="AG132" s="250"/>
      <c r="AH132" s="37"/>
      <c r="AI132" s="11"/>
      <c r="AJ132" s="310">
        <f>SUMPRODUCT(LEN($M132:$AA135)-LEN(SUBSTITUTE($M132:$AA135,"A", "")))</f>
        <v>49</v>
      </c>
      <c r="AK132" s="239">
        <f>SUMPRODUCT(LEN($AD132:$AD135)-LEN(SUBSTITUTE($AD132:$AD135,"A", "")))</f>
        <v>18</v>
      </c>
      <c r="AL132" s="230">
        <f>SUMPRODUCT(LEN($AC132:$AC135)-LEN(SUBSTITUTE($AC132:$AC135,"A", "")))</f>
        <v>0</v>
      </c>
      <c r="AM132" s="233">
        <f>SUMPRODUCT(LEN($M132:$AA135)-LEN(SUBSTITUTE($M132:$AA135,"S", "")))</f>
        <v>5</v>
      </c>
      <c r="AN132" s="239">
        <f>SUMPRODUCT(LEN($AD132:$AD135)-LEN(SUBSTITUTE($AD132:$AD135,"S", "")))</f>
        <v>1</v>
      </c>
      <c r="AO132" s="230">
        <f>SUMPRODUCT(LEN($AC132:$AC135)-LEN(SUBSTITUTE($AC132:$AC135,"S", "")))</f>
        <v>0</v>
      </c>
      <c r="AP132" s="233">
        <f>SUMPRODUCT(LEN($M132:$AA135)-LEN(SUBSTITUTE($M132:$AA135,"F", "")))</f>
        <v>0</v>
      </c>
      <c r="AQ132" s="239">
        <f>SUMPRODUCT(LEN($AD132:$AD135)-LEN(SUBSTITUTE($AD132:$AD135,"F", "")))</f>
        <v>0</v>
      </c>
      <c r="AR132" s="230">
        <f>SUMPRODUCT(LEN($AC132:$AC135)-LEN(SUBSTITUTE($AC132:$AC135,"F", "")))</f>
        <v>0</v>
      </c>
      <c r="AS132" s="233">
        <f>SUMPRODUCT(LEN($M132:$AA135)-LEN(SUBSTITUTE($M132:$AA135,"G", "")))</f>
        <v>16</v>
      </c>
      <c r="AT132" s="239">
        <f>SUMPRODUCT(LEN($AD132:$AD135)-LEN(SUBSTITUTE($AD132:$AD135,"G", "")))</f>
        <v>5</v>
      </c>
      <c r="AU132" s="230">
        <f>SUMPRODUCT(LEN($AC132:$AC135)-LEN(SUBSTITUTE($AC132:$AC135,"G", "")))</f>
        <v>0</v>
      </c>
      <c r="AV132" s="233">
        <f>SUMPRODUCT(LEN($L132:$AA135)-LEN(SUBSTITUTE($L132:$AA135,"M", "")))</f>
        <v>0</v>
      </c>
      <c r="AW132" s="236">
        <f>SUMPRODUCT(LEN($AD132:$AD135)-LEN(SUBSTITUTE($AD132:$AD135,"M", "")))</f>
        <v>0</v>
      </c>
      <c r="AX132" s="269">
        <f>SUMPRODUCT(LEN($AC132:$AC135)-LEN(SUBSTITUTE($AC132:$AC135,"M", "")))</f>
        <v>0</v>
      </c>
      <c r="AY132" s="291">
        <f>SUMPRODUCT(LEN($AE132:$AE135)-LEN(SUBSTITUTE($AE132:$AE135,"S", "")))</f>
        <v>0</v>
      </c>
      <c r="AZ132" s="227">
        <f>SUMPRODUCT(LEN($AE132:$AE135)-LEN(SUBSTITUTE($AE132:$AE135,"F", "")))</f>
        <v>0</v>
      </c>
      <c r="BA132" s="227">
        <f>SUMPRODUCT(LEN($AE132:$AE135)-LEN(SUBSTITUTE($AE132:$AE135,"G", "")))</f>
        <v>0</v>
      </c>
      <c r="BB132" s="294">
        <f>SUMPRODUCT(LEN($AE132:$AE135)-LEN(SUBSTITUTE($AE132:$AE135,"M", "")))</f>
        <v>0</v>
      </c>
    </row>
    <row r="133" spans="2:62" ht="28.15" customHeight="1" thickBot="1" x14ac:dyDescent="0.25">
      <c r="B133" s="30"/>
      <c r="C133" s="243"/>
      <c r="D133" s="36"/>
      <c r="E133" s="111"/>
      <c r="F133" s="111"/>
      <c r="G133" s="110"/>
      <c r="H133" s="224"/>
      <c r="I133" s="247"/>
      <c r="J133" s="247"/>
      <c r="K133" s="247"/>
      <c r="L133" s="33" t="s">
        <v>123</v>
      </c>
      <c r="M133" s="32" t="s">
        <v>725</v>
      </c>
      <c r="N133" s="33" t="s">
        <v>122</v>
      </c>
      <c r="O133" s="32" t="s">
        <v>389</v>
      </c>
      <c r="P133" s="33" t="s">
        <v>120</v>
      </c>
      <c r="Q133" s="32" t="s">
        <v>417</v>
      </c>
      <c r="R133" s="33" t="s">
        <v>119</v>
      </c>
      <c r="S133" s="32" t="s">
        <v>186</v>
      </c>
      <c r="T133" s="33" t="s">
        <v>118</v>
      </c>
      <c r="U133" s="32" t="s">
        <v>399</v>
      </c>
      <c r="V133" s="33" t="s">
        <v>117</v>
      </c>
      <c r="W133" s="32" t="s">
        <v>121</v>
      </c>
      <c r="X133" s="33" t="s">
        <v>116</v>
      </c>
      <c r="Y133" s="32"/>
      <c r="Z133" s="33" t="s">
        <v>115</v>
      </c>
      <c r="AA133" s="32"/>
      <c r="AB133" s="31"/>
      <c r="AC133" s="32"/>
      <c r="AD133" s="31" t="s">
        <v>186</v>
      </c>
      <c r="AE133" s="23"/>
      <c r="AF133" s="251"/>
      <c r="AG133" s="251"/>
      <c r="AH133" s="22"/>
      <c r="AI133" s="11"/>
      <c r="AJ133" s="311"/>
      <c r="AK133" s="267"/>
      <c r="AL133" s="263"/>
      <c r="AM133" s="265"/>
      <c r="AN133" s="267"/>
      <c r="AO133" s="263"/>
      <c r="AP133" s="265"/>
      <c r="AQ133" s="267"/>
      <c r="AR133" s="263"/>
      <c r="AS133" s="265"/>
      <c r="AT133" s="267"/>
      <c r="AU133" s="263"/>
      <c r="AV133" s="265"/>
      <c r="AW133" s="275"/>
      <c r="AX133" s="270"/>
      <c r="AY133" s="292"/>
      <c r="AZ133" s="228"/>
      <c r="BA133" s="228"/>
      <c r="BB133" s="295"/>
    </row>
    <row r="134" spans="2:62" ht="28.15" customHeight="1" x14ac:dyDescent="0.2">
      <c r="B134" s="30"/>
      <c r="C134" s="244"/>
      <c r="D134" s="29"/>
      <c r="E134" s="109"/>
      <c r="F134" s="109"/>
      <c r="G134" s="108"/>
      <c r="H134" s="225">
        <v>223</v>
      </c>
      <c r="I134" s="248"/>
      <c r="J134" s="248"/>
      <c r="K134" s="248"/>
      <c r="L134" s="26" t="s">
        <v>114</v>
      </c>
      <c r="M134" s="25" t="s">
        <v>382</v>
      </c>
      <c r="N134" s="26" t="s">
        <v>112</v>
      </c>
      <c r="O134" s="25" t="s">
        <v>377</v>
      </c>
      <c r="P134" s="26" t="s">
        <v>111</v>
      </c>
      <c r="Q134" s="25" t="s">
        <v>659</v>
      </c>
      <c r="R134" s="26" t="s">
        <v>110</v>
      </c>
      <c r="S134" s="25" t="s">
        <v>484</v>
      </c>
      <c r="T134" s="26" t="s">
        <v>109</v>
      </c>
      <c r="U134" s="25" t="s">
        <v>132</v>
      </c>
      <c r="V134" s="26" t="s">
        <v>108</v>
      </c>
      <c r="W134" s="25" t="s">
        <v>121</v>
      </c>
      <c r="X134" s="26" t="s">
        <v>107</v>
      </c>
      <c r="Y134" s="25"/>
      <c r="Z134" s="26" t="s">
        <v>106</v>
      </c>
      <c r="AA134" s="25"/>
      <c r="AB134" s="24"/>
      <c r="AC134" s="25"/>
      <c r="AD134" s="24" t="s">
        <v>1420</v>
      </c>
      <c r="AE134" s="23"/>
      <c r="AF134" s="251"/>
      <c r="AG134" s="251"/>
      <c r="AH134" s="22"/>
      <c r="AI134" s="11"/>
      <c r="AJ134" s="311"/>
      <c r="AK134" s="267"/>
      <c r="AL134" s="263"/>
      <c r="AM134" s="265"/>
      <c r="AN134" s="267"/>
      <c r="AO134" s="263"/>
      <c r="AP134" s="265"/>
      <c r="AQ134" s="267"/>
      <c r="AR134" s="263"/>
      <c r="AS134" s="265"/>
      <c r="AT134" s="267"/>
      <c r="AU134" s="263"/>
      <c r="AV134" s="265"/>
      <c r="AW134" s="275"/>
      <c r="AX134" s="270"/>
      <c r="AY134" s="292"/>
      <c r="AZ134" s="228"/>
      <c r="BA134" s="228"/>
      <c r="BB134" s="295"/>
    </row>
    <row r="135" spans="2:62" ht="28.15" customHeight="1" thickBot="1" x14ac:dyDescent="0.25">
      <c r="B135" s="30"/>
      <c r="C135" s="253"/>
      <c r="D135" s="51"/>
      <c r="E135" s="115"/>
      <c r="F135" s="115"/>
      <c r="G135" s="114"/>
      <c r="H135" s="226"/>
      <c r="I135" s="254"/>
      <c r="J135" s="254"/>
      <c r="K135" s="254"/>
      <c r="L135" s="48" t="s">
        <v>105</v>
      </c>
      <c r="M135" s="47" t="s">
        <v>377</v>
      </c>
      <c r="N135" s="48" t="s">
        <v>103</v>
      </c>
      <c r="O135" s="47" t="s">
        <v>484</v>
      </c>
      <c r="P135" s="48" t="s">
        <v>102</v>
      </c>
      <c r="Q135" s="47" t="s">
        <v>377</v>
      </c>
      <c r="R135" s="48" t="s">
        <v>101</v>
      </c>
      <c r="S135" s="47" t="s">
        <v>686</v>
      </c>
      <c r="T135" s="48">
        <v>20</v>
      </c>
      <c r="U135" s="47" t="s">
        <v>132</v>
      </c>
      <c r="V135" s="48" t="s">
        <v>100</v>
      </c>
      <c r="W135" s="47"/>
      <c r="X135" s="48" t="s">
        <v>99</v>
      </c>
      <c r="Y135" s="47"/>
      <c r="Z135" s="48" t="s">
        <v>98</v>
      </c>
      <c r="AA135" s="47"/>
      <c r="AB135" s="16"/>
      <c r="AC135" s="47"/>
      <c r="AD135" s="16"/>
      <c r="AE135" s="46"/>
      <c r="AF135" s="255"/>
      <c r="AG135" s="255"/>
      <c r="AH135" s="45"/>
      <c r="AI135" s="11"/>
      <c r="AJ135" s="312"/>
      <c r="AK135" s="268"/>
      <c r="AL135" s="264"/>
      <c r="AM135" s="266"/>
      <c r="AN135" s="268"/>
      <c r="AO135" s="264"/>
      <c r="AP135" s="266"/>
      <c r="AQ135" s="268"/>
      <c r="AR135" s="264"/>
      <c r="AS135" s="266"/>
      <c r="AT135" s="268"/>
      <c r="AU135" s="264"/>
      <c r="AV135" s="266"/>
      <c r="AW135" s="276"/>
      <c r="AX135" s="271"/>
      <c r="AY135" s="293"/>
      <c r="AZ135" s="229"/>
      <c r="BA135" s="229"/>
      <c r="BB135" s="296"/>
    </row>
    <row r="136" spans="2:62" ht="28.15" customHeight="1" x14ac:dyDescent="0.2">
      <c r="B136" s="30"/>
      <c r="C136" s="242">
        <v>2</v>
      </c>
      <c r="D136" s="44"/>
      <c r="E136" s="113"/>
      <c r="F136" s="113"/>
      <c r="G136" s="112"/>
      <c r="H136" s="223"/>
      <c r="I136" s="246">
        <v>127</v>
      </c>
      <c r="J136" s="246">
        <v>31</v>
      </c>
      <c r="K136" s="246">
        <v>7</v>
      </c>
      <c r="L136" s="41" t="s">
        <v>133</v>
      </c>
      <c r="M136" s="40" t="s">
        <v>132</v>
      </c>
      <c r="N136" s="41" t="s">
        <v>131</v>
      </c>
      <c r="O136" s="40" t="s">
        <v>679</v>
      </c>
      <c r="P136" s="41" t="s">
        <v>130</v>
      </c>
      <c r="Q136" s="40" t="s">
        <v>399</v>
      </c>
      <c r="R136" s="41" t="s">
        <v>129</v>
      </c>
      <c r="S136" s="40" t="s">
        <v>619</v>
      </c>
      <c r="T136" s="41" t="s">
        <v>128</v>
      </c>
      <c r="U136" s="40" t="s">
        <v>389</v>
      </c>
      <c r="V136" s="41" t="s">
        <v>127</v>
      </c>
      <c r="W136" s="40" t="s">
        <v>113</v>
      </c>
      <c r="X136" s="41" t="s">
        <v>126</v>
      </c>
      <c r="Y136" s="40"/>
      <c r="Z136" s="41" t="s">
        <v>125</v>
      </c>
      <c r="AA136" s="40"/>
      <c r="AB136" s="39"/>
      <c r="AC136" s="40"/>
      <c r="AD136" s="39" t="s">
        <v>1437</v>
      </c>
      <c r="AE136" s="38"/>
      <c r="AF136" s="250"/>
      <c r="AG136" s="250"/>
      <c r="AH136" s="37"/>
      <c r="AI136" s="11"/>
      <c r="AJ136" s="310">
        <f>SUMPRODUCT(LEN($M136:$AA139)-LEN(SUBSTITUTE($M136:$AA139,"A", "")))</f>
        <v>55</v>
      </c>
      <c r="AK136" s="239">
        <f>SUMPRODUCT(LEN($AD136:$AD139)-LEN(SUBSTITUTE($AD136:$AD139,"A", "")))</f>
        <v>1</v>
      </c>
      <c r="AL136" s="230">
        <f>SUMPRODUCT(LEN($AC136:$AC139)-LEN(SUBSTITUTE($AC136:$AC139,"A", "")))</f>
        <v>0</v>
      </c>
      <c r="AM136" s="233">
        <f>SUMPRODUCT(LEN($M136:$AA139)-LEN(SUBSTITUTE($M136:$AA139,"S", "")))</f>
        <v>14</v>
      </c>
      <c r="AN136" s="239">
        <f>SUMPRODUCT(LEN($AD136:$AD139)-LEN(SUBSTITUTE($AD136:$AD139,"S", "")))</f>
        <v>0</v>
      </c>
      <c r="AO136" s="230">
        <f>SUMPRODUCT(LEN($AC136:$AC139)-LEN(SUBSTITUTE($AC136:$AC139,"S", "")))</f>
        <v>0</v>
      </c>
      <c r="AP136" s="233">
        <f>SUMPRODUCT(LEN($M136:$AA139)-LEN(SUBSTITUTE($M136:$AA139,"F", "")))</f>
        <v>0</v>
      </c>
      <c r="AQ136" s="239">
        <f>SUMPRODUCT(LEN($AD136:$AD139)-LEN(SUBSTITUTE($AD136:$AD139,"F", "")))</f>
        <v>0</v>
      </c>
      <c r="AR136" s="230">
        <f>SUMPRODUCT(LEN($AC136:$AC139)-LEN(SUBSTITUTE($AC136:$AC139,"F", "")))</f>
        <v>0</v>
      </c>
      <c r="AS136" s="233">
        <f>SUMPRODUCT(LEN($M136:$AA139)-LEN(SUBSTITUTE($M136:$AA139,"G", "")))</f>
        <v>9</v>
      </c>
      <c r="AT136" s="239">
        <f>SUMPRODUCT(LEN($AD136:$AD139)-LEN(SUBSTITUTE($AD136:$AD139,"G", "")))</f>
        <v>3</v>
      </c>
      <c r="AU136" s="230">
        <f>SUMPRODUCT(LEN($AC136:$AC139)-LEN(SUBSTITUTE($AC136:$AC139,"G", "")))</f>
        <v>0</v>
      </c>
      <c r="AV136" s="233">
        <f>SUMPRODUCT(LEN($L136:$AA139)-LEN(SUBSTITUTE($L136:$AA139,"M", "")))</f>
        <v>0</v>
      </c>
      <c r="AW136" s="236">
        <f>SUMPRODUCT(LEN($AD136:$AD139)-LEN(SUBSTITUTE($AD136:$AD139,"M", "")))</f>
        <v>0</v>
      </c>
      <c r="AX136" s="269">
        <f>SUMPRODUCT(LEN($AC136:$AC139)-LEN(SUBSTITUTE($AC136:$AC139,"M", "")))</f>
        <v>0</v>
      </c>
      <c r="AY136" s="291">
        <f>SUMPRODUCT(LEN($AE136:$AE139)-LEN(SUBSTITUTE($AE136:$AE139,"S", "")))</f>
        <v>0</v>
      </c>
      <c r="AZ136" s="227">
        <f>SUMPRODUCT(LEN($AE136:$AE139)-LEN(SUBSTITUTE($AE136:$AE139,"F", "")))</f>
        <v>0</v>
      </c>
      <c r="BA136" s="227">
        <f>SUMPRODUCT(LEN($AE136:$AE139)-LEN(SUBSTITUTE($AE136:$AE139,"G", "")))</f>
        <v>0</v>
      </c>
      <c r="BB136" s="294">
        <f>SUMPRODUCT(LEN($AE136:$AE139)-LEN(SUBSTITUTE($AE136:$AE139,"M", "")))</f>
        <v>0</v>
      </c>
    </row>
    <row r="137" spans="2:62" ht="28.15" customHeight="1" thickBot="1" x14ac:dyDescent="0.25">
      <c r="B137" s="30"/>
      <c r="C137" s="243"/>
      <c r="D137" s="36"/>
      <c r="E137" s="111"/>
      <c r="F137" s="111"/>
      <c r="G137" s="110"/>
      <c r="H137" s="224"/>
      <c r="I137" s="247"/>
      <c r="J137" s="247"/>
      <c r="K137" s="247"/>
      <c r="L137" s="33" t="s">
        <v>123</v>
      </c>
      <c r="M137" s="32" t="s">
        <v>104</v>
      </c>
      <c r="N137" s="33" t="s">
        <v>122</v>
      </c>
      <c r="O137" s="32" t="s">
        <v>132</v>
      </c>
      <c r="P137" s="33" t="s">
        <v>120</v>
      </c>
      <c r="Q137" s="32" t="s">
        <v>773</v>
      </c>
      <c r="R137" s="33" t="s">
        <v>119</v>
      </c>
      <c r="S137" s="32" t="s">
        <v>132</v>
      </c>
      <c r="T137" s="33" t="s">
        <v>118</v>
      </c>
      <c r="U137" s="32" t="s">
        <v>217</v>
      </c>
      <c r="V137" s="33" t="s">
        <v>117</v>
      </c>
      <c r="W137" s="32" t="s">
        <v>121</v>
      </c>
      <c r="X137" s="33" t="s">
        <v>116</v>
      </c>
      <c r="Y137" s="32"/>
      <c r="Z137" s="33" t="s">
        <v>115</v>
      </c>
      <c r="AA137" s="32"/>
      <c r="AB137" s="31"/>
      <c r="AC137" s="32"/>
      <c r="AD137" s="31"/>
      <c r="AE137" s="23"/>
      <c r="AF137" s="251"/>
      <c r="AG137" s="251"/>
      <c r="AH137" s="22"/>
      <c r="AI137" s="11"/>
      <c r="AJ137" s="311"/>
      <c r="AK137" s="267"/>
      <c r="AL137" s="263"/>
      <c r="AM137" s="265"/>
      <c r="AN137" s="267"/>
      <c r="AO137" s="263"/>
      <c r="AP137" s="265"/>
      <c r="AQ137" s="267"/>
      <c r="AR137" s="263"/>
      <c r="AS137" s="265"/>
      <c r="AT137" s="267"/>
      <c r="AU137" s="263"/>
      <c r="AV137" s="265"/>
      <c r="AW137" s="275"/>
      <c r="AX137" s="270"/>
      <c r="AY137" s="292"/>
      <c r="AZ137" s="228"/>
      <c r="BA137" s="228"/>
      <c r="BB137" s="295"/>
    </row>
    <row r="138" spans="2:62" ht="28.15" customHeight="1" x14ac:dyDescent="0.2">
      <c r="B138" s="30"/>
      <c r="C138" s="244"/>
      <c r="D138" s="29"/>
      <c r="E138" s="109"/>
      <c r="F138" s="109"/>
      <c r="G138" s="108"/>
      <c r="H138" s="225"/>
      <c r="I138" s="248"/>
      <c r="J138" s="248"/>
      <c r="K138" s="248"/>
      <c r="L138" s="26" t="s">
        <v>114</v>
      </c>
      <c r="M138" s="25" t="s">
        <v>958</v>
      </c>
      <c r="N138" s="26" t="s">
        <v>112</v>
      </c>
      <c r="O138" s="25" t="s">
        <v>382</v>
      </c>
      <c r="P138" s="26" t="s">
        <v>111</v>
      </c>
      <c r="Q138" s="25" t="s">
        <v>619</v>
      </c>
      <c r="R138" s="26" t="s">
        <v>110</v>
      </c>
      <c r="S138" s="25" t="s">
        <v>714</v>
      </c>
      <c r="T138" s="26" t="s">
        <v>109</v>
      </c>
      <c r="U138" s="25" t="s">
        <v>132</v>
      </c>
      <c r="V138" s="26" t="s">
        <v>108</v>
      </c>
      <c r="W138" s="25" t="s">
        <v>121</v>
      </c>
      <c r="X138" s="26" t="s">
        <v>107</v>
      </c>
      <c r="Y138" s="25"/>
      <c r="Z138" s="26" t="s">
        <v>106</v>
      </c>
      <c r="AA138" s="25"/>
      <c r="AB138" s="24"/>
      <c r="AC138" s="25"/>
      <c r="AD138" s="24"/>
      <c r="AE138" s="23"/>
      <c r="AF138" s="251"/>
      <c r="AG138" s="251"/>
      <c r="AH138" s="22"/>
      <c r="AI138" s="11"/>
      <c r="AJ138" s="311"/>
      <c r="AK138" s="267"/>
      <c r="AL138" s="263"/>
      <c r="AM138" s="265"/>
      <c r="AN138" s="267"/>
      <c r="AO138" s="263"/>
      <c r="AP138" s="265"/>
      <c r="AQ138" s="267"/>
      <c r="AR138" s="263"/>
      <c r="AS138" s="265"/>
      <c r="AT138" s="267"/>
      <c r="AU138" s="263"/>
      <c r="AV138" s="265"/>
      <c r="AW138" s="275"/>
      <c r="AX138" s="270"/>
      <c r="AY138" s="292"/>
      <c r="AZ138" s="228"/>
      <c r="BA138" s="228"/>
      <c r="BB138" s="295"/>
    </row>
    <row r="139" spans="2:62" ht="28.15" customHeight="1" thickBot="1" x14ac:dyDescent="0.25">
      <c r="B139" s="30"/>
      <c r="C139" s="253"/>
      <c r="D139" s="51"/>
      <c r="E139" s="115"/>
      <c r="F139" s="115"/>
      <c r="G139" s="114"/>
      <c r="H139" s="226"/>
      <c r="I139" s="254"/>
      <c r="J139" s="254"/>
      <c r="K139" s="254"/>
      <c r="L139" s="48" t="s">
        <v>105</v>
      </c>
      <c r="M139" s="47" t="s">
        <v>399</v>
      </c>
      <c r="N139" s="48" t="s">
        <v>103</v>
      </c>
      <c r="O139" s="47" t="s">
        <v>1126</v>
      </c>
      <c r="P139" s="48" t="s">
        <v>102</v>
      </c>
      <c r="Q139" s="47" t="s">
        <v>382</v>
      </c>
      <c r="R139" s="48" t="s">
        <v>101</v>
      </c>
      <c r="S139" s="47" t="s">
        <v>427</v>
      </c>
      <c r="T139" s="48">
        <v>20</v>
      </c>
      <c r="U139" s="47" t="s">
        <v>132</v>
      </c>
      <c r="V139" s="48" t="s">
        <v>100</v>
      </c>
      <c r="W139" s="47" t="s">
        <v>121</v>
      </c>
      <c r="X139" s="48" t="s">
        <v>99</v>
      </c>
      <c r="Y139" s="47"/>
      <c r="Z139" s="48" t="s">
        <v>98</v>
      </c>
      <c r="AA139" s="47"/>
      <c r="AB139" s="16"/>
      <c r="AC139" s="47"/>
      <c r="AD139" s="16"/>
      <c r="AE139" s="46"/>
      <c r="AF139" s="255"/>
      <c r="AG139" s="255"/>
      <c r="AH139" s="45"/>
      <c r="AI139" s="11"/>
      <c r="AJ139" s="312"/>
      <c r="AK139" s="268"/>
      <c r="AL139" s="264"/>
      <c r="AM139" s="266"/>
      <c r="AN139" s="268"/>
      <c r="AO139" s="264"/>
      <c r="AP139" s="266"/>
      <c r="AQ139" s="268"/>
      <c r="AR139" s="264"/>
      <c r="AS139" s="266"/>
      <c r="AT139" s="268"/>
      <c r="AU139" s="264"/>
      <c r="AV139" s="266"/>
      <c r="AW139" s="276"/>
      <c r="AX139" s="271"/>
      <c r="AY139" s="293"/>
      <c r="AZ139" s="229"/>
      <c r="BA139" s="229"/>
      <c r="BB139" s="296"/>
    </row>
    <row r="140" spans="2:62" ht="28.15" customHeight="1" x14ac:dyDescent="0.2">
      <c r="B140" s="30"/>
      <c r="C140" s="242">
        <v>3</v>
      </c>
      <c r="D140" s="44"/>
      <c r="E140" s="113"/>
      <c r="F140" s="113"/>
      <c r="G140" s="112"/>
      <c r="H140" s="223"/>
      <c r="I140" s="246">
        <v>142</v>
      </c>
      <c r="J140" s="246">
        <v>34</v>
      </c>
      <c r="K140" s="246">
        <v>7</v>
      </c>
      <c r="L140" s="41" t="s">
        <v>133</v>
      </c>
      <c r="M140" s="40" t="s">
        <v>382</v>
      </c>
      <c r="N140" s="41" t="s">
        <v>131</v>
      </c>
      <c r="O140" s="40" t="s">
        <v>382</v>
      </c>
      <c r="P140" s="41" t="s">
        <v>130</v>
      </c>
      <c r="Q140" s="40" t="s">
        <v>1436</v>
      </c>
      <c r="R140" s="41" t="s">
        <v>129</v>
      </c>
      <c r="S140" s="40" t="s">
        <v>773</v>
      </c>
      <c r="T140" s="41" t="s">
        <v>128</v>
      </c>
      <c r="U140" s="40" t="s">
        <v>186</v>
      </c>
      <c r="V140" s="41" t="s">
        <v>127</v>
      </c>
      <c r="W140" s="40" t="s">
        <v>132</v>
      </c>
      <c r="X140" s="41" t="s">
        <v>126</v>
      </c>
      <c r="Y140" s="40" t="s">
        <v>121</v>
      </c>
      <c r="Z140" s="41" t="s">
        <v>125</v>
      </c>
      <c r="AA140" s="40"/>
      <c r="AB140" s="39"/>
      <c r="AC140" s="40"/>
      <c r="AD140" s="39" t="s">
        <v>186</v>
      </c>
      <c r="AE140" s="38"/>
      <c r="AF140" s="250"/>
      <c r="AG140" s="250"/>
      <c r="AH140" s="37"/>
      <c r="AI140" s="11"/>
      <c r="AJ140" s="310">
        <f>SUMPRODUCT(LEN($M140:$AA143)-LEN(SUBSTITUTE($M140:$AA143,"A", "")))</f>
        <v>77</v>
      </c>
      <c r="AK140" s="239">
        <f>SUMPRODUCT(LEN($AD140:$AD143)-LEN(SUBSTITUTE($AD140:$AD143,"A", "")))</f>
        <v>25</v>
      </c>
      <c r="AL140" s="230">
        <f>SUMPRODUCT(LEN($AC140:$AC143)-LEN(SUBSTITUTE($AC140:$AC143,"A", "")))</f>
        <v>0</v>
      </c>
      <c r="AM140" s="233">
        <f>SUMPRODUCT(LEN($M140:$AA143)-LEN(SUBSTITUTE($M140:$AA143,"S", "")))</f>
        <v>10</v>
      </c>
      <c r="AN140" s="239">
        <f>SUMPRODUCT(LEN($AD140:$AD143)-LEN(SUBSTITUTE($AD140:$AD143,"S", "")))</f>
        <v>1</v>
      </c>
      <c r="AO140" s="230">
        <f>SUMPRODUCT(LEN($AC140:$AC143)-LEN(SUBSTITUTE($AC140:$AC143,"S", "")))</f>
        <v>0</v>
      </c>
      <c r="AP140" s="233">
        <f>SUMPRODUCT(LEN($M140:$AA143)-LEN(SUBSTITUTE($M140:$AA143,"F", "")))</f>
        <v>0</v>
      </c>
      <c r="AQ140" s="239">
        <f>SUMPRODUCT(LEN($AD140:$AD143)-LEN(SUBSTITUTE($AD140:$AD143,"F", "")))</f>
        <v>0</v>
      </c>
      <c r="AR140" s="230">
        <f>SUMPRODUCT(LEN($AC140:$AC143)-LEN(SUBSTITUTE($AC140:$AC143,"F", "")))</f>
        <v>0</v>
      </c>
      <c r="AS140" s="233">
        <f>SUMPRODUCT(LEN($M140:$AA143)-LEN(SUBSTITUTE($M140:$AA143,"G", "")))</f>
        <v>12</v>
      </c>
      <c r="AT140" s="239">
        <f>SUMPRODUCT(LEN($AD140:$AD143)-LEN(SUBSTITUTE($AD140:$AD143,"G", "")))</f>
        <v>3</v>
      </c>
      <c r="AU140" s="230">
        <f>SUMPRODUCT(LEN($AC140:$AC143)-LEN(SUBSTITUTE($AC140:$AC143,"G", "")))</f>
        <v>0</v>
      </c>
      <c r="AV140" s="233">
        <f>SUMPRODUCT(LEN($L140:$AA143)-LEN(SUBSTITUTE($L140:$AA143,"M", "")))</f>
        <v>0</v>
      </c>
      <c r="AW140" s="236">
        <f>SUMPRODUCT(LEN($AD140:$AD143)-LEN(SUBSTITUTE($AD140:$AD143,"M", "")))</f>
        <v>0</v>
      </c>
      <c r="AX140" s="269">
        <f>SUMPRODUCT(LEN($AC140:$AC143)-LEN(SUBSTITUTE($AC140:$AC143,"M", "")))</f>
        <v>0</v>
      </c>
      <c r="AY140" s="291">
        <f>SUMPRODUCT(LEN($AE140:$AE143)-LEN(SUBSTITUTE($AE140:$AE143,"S", "")))</f>
        <v>0</v>
      </c>
      <c r="AZ140" s="227">
        <f>SUMPRODUCT(LEN($AE140:$AE143)-LEN(SUBSTITUTE($AE140:$AE143,"F", "")))</f>
        <v>0</v>
      </c>
      <c r="BA140" s="227">
        <f>SUMPRODUCT(LEN($AE140:$AE143)-LEN(SUBSTITUTE($AE140:$AE143,"G", "")))</f>
        <v>0</v>
      </c>
      <c r="BB140" s="294">
        <f>SUMPRODUCT(LEN($AE140:$AE143)-LEN(SUBSTITUTE($AE140:$AE143,"M", "")))</f>
        <v>0</v>
      </c>
    </row>
    <row r="141" spans="2:62" ht="28.15" customHeight="1" thickBot="1" x14ac:dyDescent="0.25">
      <c r="B141" s="30"/>
      <c r="C141" s="243"/>
      <c r="D141" s="36"/>
      <c r="E141" s="111"/>
      <c r="F141" s="111"/>
      <c r="G141" s="110"/>
      <c r="H141" s="224"/>
      <c r="I141" s="247"/>
      <c r="J141" s="247"/>
      <c r="K141" s="247"/>
      <c r="L141" s="33" t="s">
        <v>123</v>
      </c>
      <c r="M141" s="32" t="s">
        <v>389</v>
      </c>
      <c r="N141" s="33" t="s">
        <v>122</v>
      </c>
      <c r="O141" s="32" t="s">
        <v>186</v>
      </c>
      <c r="P141" s="33" t="s">
        <v>120</v>
      </c>
      <c r="Q141" s="32" t="s">
        <v>417</v>
      </c>
      <c r="R141" s="33" t="s">
        <v>119</v>
      </c>
      <c r="S141" s="32" t="s">
        <v>724</v>
      </c>
      <c r="T141" s="33" t="s">
        <v>118</v>
      </c>
      <c r="U141" s="32" t="s">
        <v>377</v>
      </c>
      <c r="V141" s="33" t="s">
        <v>117</v>
      </c>
      <c r="W141" s="32" t="s">
        <v>195</v>
      </c>
      <c r="X141" s="33" t="s">
        <v>116</v>
      </c>
      <c r="Y141" s="32" t="s">
        <v>121</v>
      </c>
      <c r="Z141" s="33" t="s">
        <v>115</v>
      </c>
      <c r="AA141" s="32"/>
      <c r="AB141" s="31"/>
      <c r="AC141" s="32"/>
      <c r="AD141" s="31" t="s">
        <v>1435</v>
      </c>
      <c r="AE141" s="23"/>
      <c r="AF141" s="251"/>
      <c r="AG141" s="251"/>
      <c r="AH141" s="22"/>
      <c r="AI141" s="11"/>
      <c r="AJ141" s="311"/>
      <c r="AK141" s="267"/>
      <c r="AL141" s="263"/>
      <c r="AM141" s="265"/>
      <c r="AN141" s="267"/>
      <c r="AO141" s="263"/>
      <c r="AP141" s="265"/>
      <c r="AQ141" s="267"/>
      <c r="AR141" s="263"/>
      <c r="AS141" s="265"/>
      <c r="AT141" s="267"/>
      <c r="AU141" s="263"/>
      <c r="AV141" s="265"/>
      <c r="AW141" s="275"/>
      <c r="AX141" s="270"/>
      <c r="AY141" s="292"/>
      <c r="AZ141" s="228"/>
      <c r="BA141" s="228"/>
      <c r="BB141" s="295"/>
    </row>
    <row r="142" spans="2:62" ht="28.15" customHeight="1" x14ac:dyDescent="0.2">
      <c r="B142" s="30"/>
      <c r="C142" s="244"/>
      <c r="D142" s="29"/>
      <c r="E142" s="109"/>
      <c r="F142" s="109"/>
      <c r="G142" s="108"/>
      <c r="H142" s="225"/>
      <c r="I142" s="248"/>
      <c r="J142" s="248"/>
      <c r="K142" s="248"/>
      <c r="L142" s="26" t="s">
        <v>114</v>
      </c>
      <c r="M142" s="25" t="s">
        <v>389</v>
      </c>
      <c r="N142" s="26" t="s">
        <v>112</v>
      </c>
      <c r="O142" s="25" t="s">
        <v>649</v>
      </c>
      <c r="P142" s="26" t="s">
        <v>111</v>
      </c>
      <c r="Q142" s="25" t="s">
        <v>382</v>
      </c>
      <c r="R142" s="26" t="s">
        <v>110</v>
      </c>
      <c r="S142" s="25" t="s">
        <v>623</v>
      </c>
      <c r="T142" s="26" t="s">
        <v>109</v>
      </c>
      <c r="U142" s="25" t="s">
        <v>399</v>
      </c>
      <c r="V142" s="26" t="s">
        <v>108</v>
      </c>
      <c r="W142" s="25" t="s">
        <v>175</v>
      </c>
      <c r="X142" s="26" t="s">
        <v>107</v>
      </c>
      <c r="Y142" s="25" t="s">
        <v>121</v>
      </c>
      <c r="Z142" s="26" t="s">
        <v>106</v>
      </c>
      <c r="AA142" s="25"/>
      <c r="AB142" s="24"/>
      <c r="AC142" s="25"/>
      <c r="AD142" s="24"/>
      <c r="AE142" s="23"/>
      <c r="AF142" s="251"/>
      <c r="AG142" s="251"/>
      <c r="AH142" s="22"/>
      <c r="AI142" s="11"/>
      <c r="AJ142" s="311"/>
      <c r="AK142" s="267"/>
      <c r="AL142" s="263"/>
      <c r="AM142" s="265"/>
      <c r="AN142" s="267"/>
      <c r="AO142" s="263"/>
      <c r="AP142" s="265"/>
      <c r="AQ142" s="267"/>
      <c r="AR142" s="263"/>
      <c r="AS142" s="265"/>
      <c r="AT142" s="267"/>
      <c r="AU142" s="263"/>
      <c r="AV142" s="265"/>
      <c r="AW142" s="275"/>
      <c r="AX142" s="270"/>
      <c r="AY142" s="292"/>
      <c r="AZ142" s="228"/>
      <c r="BA142" s="228"/>
      <c r="BB142" s="295"/>
    </row>
    <row r="143" spans="2:62" ht="28.15" customHeight="1" thickBot="1" x14ac:dyDescent="0.25">
      <c r="B143" s="21"/>
      <c r="C143" s="245"/>
      <c r="D143" s="20"/>
      <c r="E143" s="117"/>
      <c r="F143" s="117"/>
      <c r="G143" s="116"/>
      <c r="H143" s="226"/>
      <c r="I143" s="249"/>
      <c r="J143" s="249"/>
      <c r="K143" s="249"/>
      <c r="L143" s="17" t="s">
        <v>105</v>
      </c>
      <c r="M143" s="15" t="s">
        <v>613</v>
      </c>
      <c r="N143" s="17" t="s">
        <v>103</v>
      </c>
      <c r="O143" s="15" t="s">
        <v>417</v>
      </c>
      <c r="P143" s="17" t="s">
        <v>102</v>
      </c>
      <c r="Q143" s="15" t="s">
        <v>377</v>
      </c>
      <c r="R143" s="17" t="s">
        <v>101</v>
      </c>
      <c r="S143" s="15" t="s">
        <v>707</v>
      </c>
      <c r="T143" s="17">
        <v>20</v>
      </c>
      <c r="U143" s="15" t="s">
        <v>186</v>
      </c>
      <c r="V143" s="17" t="s">
        <v>100</v>
      </c>
      <c r="W143" s="15" t="s">
        <v>113</v>
      </c>
      <c r="X143" s="17" t="s">
        <v>99</v>
      </c>
      <c r="Y143" s="15"/>
      <c r="Z143" s="17" t="s">
        <v>98</v>
      </c>
      <c r="AA143" s="15"/>
      <c r="AB143" s="16"/>
      <c r="AC143" s="15"/>
      <c r="AD143" s="14"/>
      <c r="AE143" s="13"/>
      <c r="AF143" s="252"/>
      <c r="AG143" s="252"/>
      <c r="AH143" s="12"/>
      <c r="AI143" s="11"/>
      <c r="AJ143" s="312"/>
      <c r="AK143" s="268"/>
      <c r="AL143" s="264"/>
      <c r="AM143" s="266"/>
      <c r="AN143" s="268"/>
      <c r="AO143" s="264"/>
      <c r="AP143" s="266"/>
      <c r="AQ143" s="268"/>
      <c r="AR143" s="264"/>
      <c r="AS143" s="266"/>
      <c r="AT143" s="268"/>
      <c r="AU143" s="264"/>
      <c r="AV143" s="266"/>
      <c r="AW143" s="276"/>
      <c r="AX143" s="271"/>
      <c r="AY143" s="293"/>
      <c r="AZ143" s="229"/>
      <c r="BA143" s="229"/>
      <c r="BB143" s="296"/>
    </row>
    <row r="144" spans="2:62" ht="85.9" customHeight="1" thickTop="1" thickBot="1" x14ac:dyDescent="0.35">
      <c r="B144" s="105" t="s">
        <v>174</v>
      </c>
      <c r="C144" s="95" t="s">
        <v>173</v>
      </c>
      <c r="D144" s="100" t="s">
        <v>172</v>
      </c>
      <c r="E144" s="104" t="s">
        <v>171</v>
      </c>
      <c r="F144" s="103"/>
      <c r="G144" s="102"/>
      <c r="H144" s="101" t="s">
        <v>170</v>
      </c>
      <c r="I144" s="100" t="s">
        <v>96</v>
      </c>
      <c r="J144" s="100" t="s">
        <v>169</v>
      </c>
      <c r="K144" s="100" t="s">
        <v>97</v>
      </c>
      <c r="L144" s="256" t="s">
        <v>168</v>
      </c>
      <c r="M144" s="262"/>
      <c r="N144" s="256" t="s">
        <v>167</v>
      </c>
      <c r="O144" s="262"/>
      <c r="P144" s="256" t="s">
        <v>167</v>
      </c>
      <c r="Q144" s="257"/>
      <c r="R144" s="256" t="s">
        <v>167</v>
      </c>
      <c r="S144" s="257"/>
      <c r="T144" s="256" t="s">
        <v>167</v>
      </c>
      <c r="U144" s="257"/>
      <c r="V144" s="256" t="s">
        <v>167</v>
      </c>
      <c r="W144" s="257"/>
      <c r="X144" s="256" t="s">
        <v>167</v>
      </c>
      <c r="Y144" s="257"/>
      <c r="Z144" s="256" t="s">
        <v>167</v>
      </c>
      <c r="AA144" s="257"/>
      <c r="AB144" s="261" t="s">
        <v>166</v>
      </c>
      <c r="AC144" s="257"/>
      <c r="AD144" s="101" t="s">
        <v>165</v>
      </c>
      <c r="AE144" s="101" t="s">
        <v>164</v>
      </c>
      <c r="AF144" s="100" t="s">
        <v>163</v>
      </c>
      <c r="AG144" s="100" t="s">
        <v>162</v>
      </c>
      <c r="AH144" s="99" t="s">
        <v>161</v>
      </c>
      <c r="AI144" s="98"/>
      <c r="AJ144" s="96" t="s">
        <v>160</v>
      </c>
      <c r="AK144" s="95" t="s">
        <v>159</v>
      </c>
      <c r="AL144" s="94" t="s">
        <v>158</v>
      </c>
      <c r="AM144" s="96" t="s">
        <v>157</v>
      </c>
      <c r="AN144" s="95" t="s">
        <v>156</v>
      </c>
      <c r="AO144" s="94" t="s">
        <v>155</v>
      </c>
      <c r="AP144" s="96" t="s">
        <v>154</v>
      </c>
      <c r="AQ144" s="95" t="s">
        <v>153</v>
      </c>
      <c r="AR144" s="97" t="s">
        <v>152</v>
      </c>
      <c r="AS144" s="96" t="s">
        <v>151</v>
      </c>
      <c r="AT144" s="95" t="s">
        <v>150</v>
      </c>
      <c r="AU144" s="94" t="s">
        <v>149</v>
      </c>
      <c r="AV144" s="96" t="s">
        <v>148</v>
      </c>
      <c r="AW144" s="95" t="s">
        <v>147</v>
      </c>
      <c r="AX144" s="94" t="s">
        <v>146</v>
      </c>
      <c r="AY144" s="93" t="s">
        <v>145</v>
      </c>
      <c r="AZ144" s="92" t="s">
        <v>144</v>
      </c>
      <c r="BA144" s="92" t="s">
        <v>143</v>
      </c>
      <c r="BB144" s="91" t="s">
        <v>142</v>
      </c>
    </row>
    <row r="145" spans="2:62" ht="48" thickBot="1" x14ac:dyDescent="0.3">
      <c r="B145" s="90" t="s">
        <v>246</v>
      </c>
      <c r="C145" s="89"/>
      <c r="D145" s="88"/>
      <c r="E145" s="258"/>
      <c r="F145" s="259"/>
      <c r="G145" s="260"/>
      <c r="H145" s="87" t="s">
        <v>140</v>
      </c>
      <c r="I145" s="86"/>
      <c r="J145" s="86"/>
      <c r="K145" s="85"/>
      <c r="L145" s="84"/>
      <c r="M145" s="81"/>
      <c r="N145" s="84"/>
      <c r="O145" s="81"/>
      <c r="P145" s="84"/>
      <c r="Q145" s="81"/>
      <c r="R145" s="84"/>
      <c r="S145" s="81"/>
      <c r="T145" s="84"/>
      <c r="U145" s="81"/>
      <c r="V145" s="84"/>
      <c r="W145" s="81"/>
      <c r="X145" s="84"/>
      <c r="Y145" s="81"/>
      <c r="Z145" s="84"/>
      <c r="AA145" s="83"/>
      <c r="AB145" s="82" t="s">
        <v>139</v>
      </c>
      <c r="AC145" s="81"/>
      <c r="AD145" s="81"/>
      <c r="AE145" s="81"/>
      <c r="AF145" s="80"/>
      <c r="AG145" s="80"/>
      <c r="AH145" s="60"/>
      <c r="AI145" s="79" t="s">
        <v>138</v>
      </c>
      <c r="AJ145" s="78">
        <f t="shared" ref="AJ145:BB145" si="18">SUM(AJ147:AJ158)</f>
        <v>47</v>
      </c>
      <c r="AK145" s="77">
        <f t="shared" si="18"/>
        <v>32</v>
      </c>
      <c r="AL145" s="76">
        <f t="shared" si="18"/>
        <v>0</v>
      </c>
      <c r="AM145" s="78">
        <f t="shared" si="18"/>
        <v>17</v>
      </c>
      <c r="AN145" s="77">
        <f t="shared" si="18"/>
        <v>21</v>
      </c>
      <c r="AO145" s="76">
        <f t="shared" si="18"/>
        <v>0</v>
      </c>
      <c r="AP145" s="78">
        <f t="shared" si="18"/>
        <v>0</v>
      </c>
      <c r="AQ145" s="77">
        <f t="shared" si="18"/>
        <v>1</v>
      </c>
      <c r="AR145" s="76">
        <f t="shared" si="18"/>
        <v>0</v>
      </c>
      <c r="AS145" s="78">
        <f t="shared" si="18"/>
        <v>19</v>
      </c>
      <c r="AT145" s="77">
        <f t="shared" si="18"/>
        <v>8</v>
      </c>
      <c r="AU145" s="76">
        <f t="shared" si="18"/>
        <v>0</v>
      </c>
      <c r="AV145" s="78">
        <f t="shared" si="18"/>
        <v>1</v>
      </c>
      <c r="AW145" s="77">
        <f t="shared" si="18"/>
        <v>0</v>
      </c>
      <c r="AX145" s="76">
        <f t="shared" si="18"/>
        <v>0</v>
      </c>
      <c r="AY145" s="75">
        <f t="shared" si="18"/>
        <v>0</v>
      </c>
      <c r="AZ145" s="74">
        <f t="shared" si="18"/>
        <v>0</v>
      </c>
      <c r="BA145" s="74">
        <f t="shared" si="18"/>
        <v>3</v>
      </c>
      <c r="BB145" s="73">
        <f t="shared" si="18"/>
        <v>0</v>
      </c>
      <c r="BC145" s="72" t="s">
        <v>137</v>
      </c>
      <c r="BF145" s="5">
        <f>SUM(AJ145:AL145)/$BG$5</f>
        <v>26.333333333333332</v>
      </c>
      <c r="BG145" s="5">
        <f>SUM(AM145:AO145,AY145)/$BG$5</f>
        <v>12.666666666666666</v>
      </c>
      <c r="BH145" s="5">
        <f>SUM(AP145:AR145,AZ145)/$BG$5</f>
        <v>0.33333333333333331</v>
      </c>
      <c r="BI145" s="5">
        <f>SUM(AS145:AU145,BA145)/$BG$5</f>
        <v>10</v>
      </c>
      <c r="BJ145" s="5">
        <f>SUM(AV145:AX145,BB145)/$BG$5</f>
        <v>0.33333333333333331</v>
      </c>
    </row>
    <row r="146" spans="2:62" ht="37.5" thickBot="1" x14ac:dyDescent="0.3">
      <c r="B146" s="71"/>
      <c r="C146" s="70"/>
      <c r="D146" s="69"/>
      <c r="E146" s="68"/>
      <c r="F146" s="68"/>
      <c r="G146" s="67"/>
      <c r="H146" s="66"/>
      <c r="I146" s="64"/>
      <c r="J146" s="64"/>
      <c r="K146" s="65"/>
      <c r="L146" s="64"/>
      <c r="M146" s="62"/>
      <c r="N146" s="64"/>
      <c r="O146" s="62"/>
      <c r="P146" s="64"/>
      <c r="Q146" s="62"/>
      <c r="R146" s="64"/>
      <c r="S146" s="62"/>
      <c r="T146" s="64"/>
      <c r="U146" s="62"/>
      <c r="V146" s="64"/>
      <c r="W146" s="62"/>
      <c r="X146" s="64"/>
      <c r="Y146" s="62"/>
      <c r="Z146" s="64"/>
      <c r="AA146" s="62"/>
      <c r="AB146" s="63"/>
      <c r="AC146" s="62"/>
      <c r="AD146" s="62"/>
      <c r="AE146" s="62"/>
      <c r="AF146" s="61"/>
      <c r="AG146" s="61"/>
      <c r="AH146" s="60"/>
      <c r="AI146" s="59" t="s">
        <v>136</v>
      </c>
      <c r="AJ146" s="58">
        <f t="shared" ref="AJ146:BB146" si="19">AJ145/3</f>
        <v>15.666666666666666</v>
      </c>
      <c r="AK146" s="57">
        <f t="shared" si="19"/>
        <v>10.666666666666666</v>
      </c>
      <c r="AL146" s="56">
        <f t="shared" si="19"/>
        <v>0</v>
      </c>
      <c r="AM146" s="58">
        <f t="shared" si="19"/>
        <v>5.666666666666667</v>
      </c>
      <c r="AN146" s="57">
        <f t="shared" si="19"/>
        <v>7</v>
      </c>
      <c r="AO146" s="56">
        <f t="shared" si="19"/>
        <v>0</v>
      </c>
      <c r="AP146" s="58">
        <f t="shared" si="19"/>
        <v>0</v>
      </c>
      <c r="AQ146" s="57">
        <f t="shared" si="19"/>
        <v>0.33333333333333331</v>
      </c>
      <c r="AR146" s="56">
        <f t="shared" si="19"/>
        <v>0</v>
      </c>
      <c r="AS146" s="58">
        <f t="shared" si="19"/>
        <v>6.333333333333333</v>
      </c>
      <c r="AT146" s="57">
        <f t="shared" si="19"/>
        <v>2.6666666666666665</v>
      </c>
      <c r="AU146" s="56">
        <f t="shared" si="19"/>
        <v>0</v>
      </c>
      <c r="AV146" s="58">
        <f t="shared" si="19"/>
        <v>0.33333333333333331</v>
      </c>
      <c r="AW146" s="57">
        <f t="shared" si="19"/>
        <v>0</v>
      </c>
      <c r="AX146" s="56">
        <f t="shared" si="19"/>
        <v>0</v>
      </c>
      <c r="AY146" s="55">
        <f t="shared" si="19"/>
        <v>0</v>
      </c>
      <c r="AZ146" s="54">
        <f t="shared" si="19"/>
        <v>0</v>
      </c>
      <c r="BA146" s="54">
        <f t="shared" si="19"/>
        <v>1</v>
      </c>
      <c r="BB146" s="53">
        <f t="shared" si="19"/>
        <v>0</v>
      </c>
      <c r="BC146" s="52" t="s">
        <v>135</v>
      </c>
    </row>
    <row r="147" spans="2:62" ht="28.15" customHeight="1" x14ac:dyDescent="0.2">
      <c r="B147" s="30"/>
      <c r="C147" s="242">
        <v>1</v>
      </c>
      <c r="D147" s="44"/>
      <c r="E147" s="113"/>
      <c r="F147" s="113"/>
      <c r="G147" s="112"/>
      <c r="H147" s="223" t="s">
        <v>1251</v>
      </c>
      <c r="I147" s="246">
        <v>56</v>
      </c>
      <c r="J147" s="246">
        <v>21</v>
      </c>
      <c r="K147" s="246">
        <v>6</v>
      </c>
      <c r="L147" s="41" t="s">
        <v>133</v>
      </c>
      <c r="M147" s="40" t="s">
        <v>614</v>
      </c>
      <c r="N147" s="41" t="s">
        <v>131</v>
      </c>
      <c r="O147" s="40" t="s">
        <v>132</v>
      </c>
      <c r="P147" s="41" t="s">
        <v>130</v>
      </c>
      <c r="Q147" s="40" t="s">
        <v>414</v>
      </c>
      <c r="R147" s="41" t="s">
        <v>129</v>
      </c>
      <c r="S147" s="40" t="s">
        <v>121</v>
      </c>
      <c r="T147" s="41" t="s">
        <v>128</v>
      </c>
      <c r="U147" s="40"/>
      <c r="V147" s="41" t="s">
        <v>127</v>
      </c>
      <c r="W147" s="40"/>
      <c r="X147" s="41" t="s">
        <v>126</v>
      </c>
      <c r="Y147" s="40"/>
      <c r="Z147" s="41" t="s">
        <v>125</v>
      </c>
      <c r="AA147" s="40"/>
      <c r="AB147" s="39"/>
      <c r="AC147" s="40"/>
      <c r="AD147" s="39" t="s">
        <v>132</v>
      </c>
      <c r="AE147" s="38" t="s">
        <v>462</v>
      </c>
      <c r="AF147" s="250"/>
      <c r="AG147" s="250"/>
      <c r="AH147" s="37"/>
      <c r="AI147" s="11"/>
      <c r="AJ147" s="310">
        <f>SUMPRODUCT(LEN($M147:$AA150)-LEN(SUBSTITUTE($M147:$AA150,"A", "")))</f>
        <v>13</v>
      </c>
      <c r="AK147" s="239">
        <f>SUMPRODUCT(LEN($AD147:$AD150)-LEN(SUBSTITUTE($AD147:$AD150,"A", "")))</f>
        <v>2</v>
      </c>
      <c r="AL147" s="230">
        <f>SUMPRODUCT(LEN($AC147:$AC150)-LEN(SUBSTITUTE($AC147:$AC150,"A", "")))</f>
        <v>0</v>
      </c>
      <c r="AM147" s="233">
        <f>SUMPRODUCT(LEN($M147:$AA150)-LEN(SUBSTITUTE($M147:$AA150,"S", "")))</f>
        <v>3</v>
      </c>
      <c r="AN147" s="239">
        <f>SUMPRODUCT(LEN($AD147:$AD150)-LEN(SUBSTITUTE($AD147:$AD150,"S", "")))</f>
        <v>0</v>
      </c>
      <c r="AO147" s="230">
        <f>SUMPRODUCT(LEN($AC147:$AC150)-LEN(SUBSTITUTE($AC147:$AC150,"S", "")))</f>
        <v>0</v>
      </c>
      <c r="AP147" s="233">
        <f>SUMPRODUCT(LEN($M147:$AA150)-LEN(SUBSTITUTE($M147:$AA150,"F", "")))</f>
        <v>0</v>
      </c>
      <c r="AQ147" s="239">
        <f>SUMPRODUCT(LEN($AD147:$AD150)-LEN(SUBSTITUTE($AD147:$AD150,"F", "")))</f>
        <v>0</v>
      </c>
      <c r="AR147" s="230">
        <f>SUMPRODUCT(LEN($AC147:$AC150)-LEN(SUBSTITUTE($AC147:$AC150,"F", "")))</f>
        <v>0</v>
      </c>
      <c r="AS147" s="233">
        <f>SUMPRODUCT(LEN($M147:$AA150)-LEN(SUBSTITUTE($M147:$AA150,"G", "")))</f>
        <v>5</v>
      </c>
      <c r="AT147" s="239">
        <f>SUMPRODUCT(LEN($AD147:$AD150)-LEN(SUBSTITUTE($AD147:$AD150,"G", "")))</f>
        <v>0</v>
      </c>
      <c r="AU147" s="230">
        <f>SUMPRODUCT(LEN($AC147:$AC150)-LEN(SUBSTITUTE($AC147:$AC150,"G", "")))</f>
        <v>0</v>
      </c>
      <c r="AV147" s="233">
        <f>SUMPRODUCT(LEN($L147:$AA150)-LEN(SUBSTITUTE($L147:$AA150,"M", "")))</f>
        <v>0</v>
      </c>
      <c r="AW147" s="236">
        <f>SUMPRODUCT(LEN($AD147:$AD150)-LEN(SUBSTITUTE($AD147:$AD150,"M", "")))</f>
        <v>0</v>
      </c>
      <c r="AX147" s="269">
        <f>SUMPRODUCT(LEN($AC147:$AC150)-LEN(SUBSTITUTE($AC147:$AC150,"M", "")))</f>
        <v>0</v>
      </c>
      <c r="AY147" s="291">
        <f>SUMPRODUCT(LEN($AE147:$AE150)-LEN(SUBSTITUTE($AE147:$AE150,"S", "")))</f>
        <v>0</v>
      </c>
      <c r="AZ147" s="227">
        <f>SUMPRODUCT(LEN($AE147:$AE150)-LEN(SUBSTITUTE($AE147:$AE150,"F", "")))</f>
        <v>0</v>
      </c>
      <c r="BA147" s="227">
        <f>SUMPRODUCT(LEN($AE147:$AE150)-LEN(SUBSTITUTE($AE147:$AE150,"G", "")))</f>
        <v>3</v>
      </c>
      <c r="BB147" s="294">
        <f>SUMPRODUCT(LEN($AE147:$AE150)-LEN(SUBSTITUTE($AE147:$AE150,"M", "")))</f>
        <v>0</v>
      </c>
    </row>
    <row r="148" spans="2:62" ht="28.15" customHeight="1" thickBot="1" x14ac:dyDescent="0.25">
      <c r="B148" s="30"/>
      <c r="C148" s="243"/>
      <c r="D148" s="36"/>
      <c r="E148" s="111"/>
      <c r="F148" s="111"/>
      <c r="G148" s="110"/>
      <c r="H148" s="224"/>
      <c r="I148" s="247"/>
      <c r="J148" s="247"/>
      <c r="K148" s="247"/>
      <c r="L148" s="33" t="s">
        <v>123</v>
      </c>
      <c r="M148" s="32" t="s">
        <v>414</v>
      </c>
      <c r="N148" s="33" t="s">
        <v>122</v>
      </c>
      <c r="O148" s="32" t="s">
        <v>132</v>
      </c>
      <c r="P148" s="33" t="s">
        <v>120</v>
      </c>
      <c r="Q148" s="32" t="s">
        <v>132</v>
      </c>
      <c r="R148" s="33" t="s">
        <v>119</v>
      </c>
      <c r="S148" s="32" t="s">
        <v>121</v>
      </c>
      <c r="T148" s="33" t="s">
        <v>118</v>
      </c>
      <c r="U148" s="32"/>
      <c r="V148" s="33" t="s">
        <v>117</v>
      </c>
      <c r="W148" s="32"/>
      <c r="X148" s="33" t="s">
        <v>116</v>
      </c>
      <c r="Y148" s="32"/>
      <c r="Z148" s="33" t="s">
        <v>115</v>
      </c>
      <c r="AA148" s="32"/>
      <c r="AB148" s="31"/>
      <c r="AC148" s="32"/>
      <c r="AD148" s="31"/>
      <c r="AE148" s="23"/>
      <c r="AF148" s="251"/>
      <c r="AG148" s="251"/>
      <c r="AH148" s="22"/>
      <c r="AI148" s="11"/>
      <c r="AJ148" s="311"/>
      <c r="AK148" s="267"/>
      <c r="AL148" s="263"/>
      <c r="AM148" s="265"/>
      <c r="AN148" s="267"/>
      <c r="AO148" s="263"/>
      <c r="AP148" s="265"/>
      <c r="AQ148" s="267"/>
      <c r="AR148" s="263"/>
      <c r="AS148" s="265"/>
      <c r="AT148" s="267"/>
      <c r="AU148" s="263"/>
      <c r="AV148" s="265"/>
      <c r="AW148" s="275"/>
      <c r="AX148" s="270"/>
      <c r="AY148" s="292"/>
      <c r="AZ148" s="228"/>
      <c r="BA148" s="228"/>
      <c r="BB148" s="295"/>
    </row>
    <row r="149" spans="2:62" ht="28.15" customHeight="1" x14ac:dyDescent="0.2">
      <c r="B149" s="30"/>
      <c r="C149" s="244"/>
      <c r="D149" s="29"/>
      <c r="E149" s="109"/>
      <c r="F149" s="109"/>
      <c r="G149" s="108"/>
      <c r="H149" s="225">
        <v>228</v>
      </c>
      <c r="I149" s="248"/>
      <c r="J149" s="248"/>
      <c r="K149" s="248"/>
      <c r="L149" s="26" t="s">
        <v>114</v>
      </c>
      <c r="M149" s="25" t="s">
        <v>399</v>
      </c>
      <c r="N149" s="26" t="s">
        <v>112</v>
      </c>
      <c r="O149" s="25" t="s">
        <v>132</v>
      </c>
      <c r="P149" s="26" t="s">
        <v>111</v>
      </c>
      <c r="Q149" s="25" t="s">
        <v>104</v>
      </c>
      <c r="R149" s="26" t="s">
        <v>110</v>
      </c>
      <c r="S149" s="25" t="s">
        <v>121</v>
      </c>
      <c r="T149" s="26" t="s">
        <v>109</v>
      </c>
      <c r="U149" s="25"/>
      <c r="V149" s="26" t="s">
        <v>108</v>
      </c>
      <c r="W149" s="25"/>
      <c r="X149" s="26" t="s">
        <v>107</v>
      </c>
      <c r="Y149" s="25"/>
      <c r="Z149" s="26" t="s">
        <v>106</v>
      </c>
      <c r="AA149" s="25"/>
      <c r="AB149" s="24"/>
      <c r="AC149" s="25"/>
      <c r="AD149" s="24"/>
      <c r="AE149" s="23"/>
      <c r="AF149" s="251"/>
      <c r="AG149" s="251"/>
      <c r="AH149" s="22"/>
      <c r="AI149" s="11"/>
      <c r="AJ149" s="311"/>
      <c r="AK149" s="267"/>
      <c r="AL149" s="263"/>
      <c r="AM149" s="265"/>
      <c r="AN149" s="267"/>
      <c r="AO149" s="263"/>
      <c r="AP149" s="265"/>
      <c r="AQ149" s="267"/>
      <c r="AR149" s="263"/>
      <c r="AS149" s="265"/>
      <c r="AT149" s="267"/>
      <c r="AU149" s="263"/>
      <c r="AV149" s="265"/>
      <c r="AW149" s="275"/>
      <c r="AX149" s="270"/>
      <c r="AY149" s="292"/>
      <c r="AZ149" s="228"/>
      <c r="BA149" s="228"/>
      <c r="BB149" s="295"/>
    </row>
    <row r="150" spans="2:62" ht="28.15" customHeight="1" thickBot="1" x14ac:dyDescent="0.25">
      <c r="B150" s="30"/>
      <c r="C150" s="253"/>
      <c r="D150" s="51"/>
      <c r="E150" s="115"/>
      <c r="F150" s="115"/>
      <c r="G150" s="114"/>
      <c r="H150" s="226"/>
      <c r="I150" s="254"/>
      <c r="J150" s="254"/>
      <c r="K150" s="254"/>
      <c r="L150" s="48" t="s">
        <v>105</v>
      </c>
      <c r="M150" s="47" t="s">
        <v>414</v>
      </c>
      <c r="N150" s="48" t="s">
        <v>103</v>
      </c>
      <c r="O150" s="47" t="s">
        <v>104</v>
      </c>
      <c r="P150" s="48" t="s">
        <v>102</v>
      </c>
      <c r="Q150" s="47" t="s">
        <v>104</v>
      </c>
      <c r="R150" s="48" t="s">
        <v>101</v>
      </c>
      <c r="S150" s="47"/>
      <c r="T150" s="48">
        <v>20</v>
      </c>
      <c r="U150" s="47"/>
      <c r="V150" s="48" t="s">
        <v>100</v>
      </c>
      <c r="W150" s="47"/>
      <c r="X150" s="48" t="s">
        <v>99</v>
      </c>
      <c r="Y150" s="47"/>
      <c r="Z150" s="48" t="s">
        <v>98</v>
      </c>
      <c r="AA150" s="47"/>
      <c r="AB150" s="16"/>
      <c r="AC150" s="47"/>
      <c r="AD150" s="16"/>
      <c r="AE150" s="46"/>
      <c r="AF150" s="255"/>
      <c r="AG150" s="255"/>
      <c r="AH150" s="45"/>
      <c r="AI150" s="11"/>
      <c r="AJ150" s="312"/>
      <c r="AK150" s="268"/>
      <c r="AL150" s="264"/>
      <c r="AM150" s="266"/>
      <c r="AN150" s="268"/>
      <c r="AO150" s="264"/>
      <c r="AP150" s="266"/>
      <c r="AQ150" s="268"/>
      <c r="AR150" s="264"/>
      <c r="AS150" s="266"/>
      <c r="AT150" s="268"/>
      <c r="AU150" s="264"/>
      <c r="AV150" s="266"/>
      <c r="AW150" s="276"/>
      <c r="AX150" s="271"/>
      <c r="AY150" s="293"/>
      <c r="AZ150" s="229"/>
      <c r="BA150" s="229"/>
      <c r="BB150" s="296"/>
    </row>
    <row r="151" spans="2:62" ht="28.15" customHeight="1" x14ac:dyDescent="0.2">
      <c r="B151" s="30"/>
      <c r="C151" s="242">
        <v>2</v>
      </c>
      <c r="D151" s="44"/>
      <c r="E151" s="113"/>
      <c r="F151" s="113"/>
      <c r="G151" s="112"/>
      <c r="H151" s="223"/>
      <c r="I151" s="246">
        <v>56</v>
      </c>
      <c r="J151" s="246">
        <v>21</v>
      </c>
      <c r="K151" s="246">
        <v>5</v>
      </c>
      <c r="L151" s="41" t="s">
        <v>133</v>
      </c>
      <c r="M151" s="40" t="s">
        <v>104</v>
      </c>
      <c r="N151" s="41" t="s">
        <v>131</v>
      </c>
      <c r="O151" s="40" t="s">
        <v>634</v>
      </c>
      <c r="P151" s="41" t="s">
        <v>130</v>
      </c>
      <c r="Q151" s="40" t="s">
        <v>414</v>
      </c>
      <c r="R151" s="41" t="s">
        <v>129</v>
      </c>
      <c r="S151" s="40" t="s">
        <v>104</v>
      </c>
      <c r="T151" s="41" t="s">
        <v>128</v>
      </c>
      <c r="U151" s="40"/>
      <c r="V151" s="41" t="s">
        <v>127</v>
      </c>
      <c r="W151" s="40"/>
      <c r="X151" s="41" t="s">
        <v>126</v>
      </c>
      <c r="Y151" s="40"/>
      <c r="Z151" s="41" t="s">
        <v>125</v>
      </c>
      <c r="AA151" s="40"/>
      <c r="AB151" s="39"/>
      <c r="AC151" s="40"/>
      <c r="AD151" s="39" t="s">
        <v>124</v>
      </c>
      <c r="AE151" s="38"/>
      <c r="AF151" s="250"/>
      <c r="AG151" s="250"/>
      <c r="AH151" s="37"/>
      <c r="AI151" s="11"/>
      <c r="AJ151" s="310">
        <f>SUMPRODUCT(LEN($M151:$AA154)-LEN(SUBSTITUTE($M151:$AA154,"A", "")))</f>
        <v>14</v>
      </c>
      <c r="AK151" s="239">
        <f>SUMPRODUCT(LEN($AD151:$AD154)-LEN(SUBSTITUTE($AD151:$AD154,"A", "")))</f>
        <v>7</v>
      </c>
      <c r="AL151" s="230">
        <f>SUMPRODUCT(LEN($AC151:$AC154)-LEN(SUBSTITUTE($AC151:$AC154,"A", "")))</f>
        <v>0</v>
      </c>
      <c r="AM151" s="233">
        <f>SUMPRODUCT(LEN($M151:$AA154)-LEN(SUBSTITUTE($M151:$AA154,"S", "")))</f>
        <v>4</v>
      </c>
      <c r="AN151" s="239">
        <f>SUMPRODUCT(LEN($AD151:$AD154)-LEN(SUBSTITUTE($AD151:$AD154,"S", "")))</f>
        <v>4</v>
      </c>
      <c r="AO151" s="230">
        <f>SUMPRODUCT(LEN($AC151:$AC154)-LEN(SUBSTITUTE($AC151:$AC154,"S", "")))</f>
        <v>0</v>
      </c>
      <c r="AP151" s="233">
        <f>SUMPRODUCT(LEN($M151:$AA154)-LEN(SUBSTITUTE($M151:$AA154,"F", "")))</f>
        <v>0</v>
      </c>
      <c r="AQ151" s="239">
        <f>SUMPRODUCT(LEN($AD151:$AD154)-LEN(SUBSTITUTE($AD151:$AD154,"F", "")))</f>
        <v>0</v>
      </c>
      <c r="AR151" s="230">
        <f>SUMPRODUCT(LEN($AC151:$AC154)-LEN(SUBSTITUTE($AC151:$AC154,"F", "")))</f>
        <v>0</v>
      </c>
      <c r="AS151" s="233">
        <f>SUMPRODUCT(LEN($M151:$AA154)-LEN(SUBSTITUTE($M151:$AA154,"G", "")))</f>
        <v>5</v>
      </c>
      <c r="AT151" s="239">
        <f>SUMPRODUCT(LEN($AD151:$AD154)-LEN(SUBSTITUTE($AD151:$AD154,"G", "")))</f>
        <v>1</v>
      </c>
      <c r="AU151" s="230">
        <f>SUMPRODUCT(LEN($AC151:$AC154)-LEN(SUBSTITUTE($AC151:$AC154,"G", "")))</f>
        <v>0</v>
      </c>
      <c r="AV151" s="233">
        <f>SUMPRODUCT(LEN($L151:$AA154)-LEN(SUBSTITUTE($L151:$AA154,"M", "")))</f>
        <v>1</v>
      </c>
      <c r="AW151" s="236">
        <f>SUMPRODUCT(LEN($AD151:$AD154)-LEN(SUBSTITUTE($AD151:$AD154,"M", "")))</f>
        <v>0</v>
      </c>
      <c r="AX151" s="269">
        <f>SUMPRODUCT(LEN($AC151:$AC154)-LEN(SUBSTITUTE($AC151:$AC154,"M", "")))</f>
        <v>0</v>
      </c>
      <c r="AY151" s="291">
        <f>SUMPRODUCT(LEN($AE151:$AE154)-LEN(SUBSTITUTE($AE151:$AE154,"S", "")))</f>
        <v>0</v>
      </c>
      <c r="AZ151" s="227">
        <f>SUMPRODUCT(LEN($AE151:$AE154)-LEN(SUBSTITUTE($AE151:$AE154,"F", "")))</f>
        <v>0</v>
      </c>
      <c r="BA151" s="227">
        <f>SUMPRODUCT(LEN($AE151:$AE154)-LEN(SUBSTITUTE($AE151:$AE154,"G", "")))</f>
        <v>0</v>
      </c>
      <c r="BB151" s="294">
        <f>SUMPRODUCT(LEN($AE151:$AE154)-LEN(SUBSTITUTE($AE151:$AE154,"M", "")))</f>
        <v>0</v>
      </c>
    </row>
    <row r="152" spans="2:62" ht="28.15" customHeight="1" thickBot="1" x14ac:dyDescent="0.25">
      <c r="B152" s="30"/>
      <c r="C152" s="243"/>
      <c r="D152" s="36"/>
      <c r="E152" s="111"/>
      <c r="F152" s="111"/>
      <c r="G152" s="110"/>
      <c r="H152" s="224"/>
      <c r="I152" s="247"/>
      <c r="J152" s="247"/>
      <c r="K152" s="247"/>
      <c r="L152" s="33" t="s">
        <v>123</v>
      </c>
      <c r="M152" s="32" t="s">
        <v>104</v>
      </c>
      <c r="N152" s="33" t="s">
        <v>122</v>
      </c>
      <c r="O152" s="32" t="s">
        <v>187</v>
      </c>
      <c r="P152" s="33" t="s">
        <v>120</v>
      </c>
      <c r="Q152" s="32" t="s">
        <v>132</v>
      </c>
      <c r="R152" s="33" t="s">
        <v>119</v>
      </c>
      <c r="S152" s="32" t="s">
        <v>121</v>
      </c>
      <c r="T152" s="33" t="s">
        <v>118</v>
      </c>
      <c r="U152" s="32"/>
      <c r="V152" s="33" t="s">
        <v>117</v>
      </c>
      <c r="W152" s="32"/>
      <c r="X152" s="33" t="s">
        <v>116</v>
      </c>
      <c r="Y152" s="32"/>
      <c r="Z152" s="33" t="s">
        <v>115</v>
      </c>
      <c r="AA152" s="32"/>
      <c r="AB152" s="31"/>
      <c r="AC152" s="32"/>
      <c r="AD152" s="31" t="s">
        <v>1434</v>
      </c>
      <c r="AE152" s="23"/>
      <c r="AF152" s="251"/>
      <c r="AG152" s="251"/>
      <c r="AH152" s="22"/>
      <c r="AI152" s="11"/>
      <c r="AJ152" s="311"/>
      <c r="AK152" s="267"/>
      <c r="AL152" s="263"/>
      <c r="AM152" s="265"/>
      <c r="AN152" s="267"/>
      <c r="AO152" s="263"/>
      <c r="AP152" s="265"/>
      <c r="AQ152" s="267"/>
      <c r="AR152" s="263"/>
      <c r="AS152" s="265"/>
      <c r="AT152" s="267"/>
      <c r="AU152" s="263"/>
      <c r="AV152" s="265"/>
      <c r="AW152" s="275"/>
      <c r="AX152" s="270"/>
      <c r="AY152" s="292"/>
      <c r="AZ152" s="228"/>
      <c r="BA152" s="228"/>
      <c r="BB152" s="295"/>
    </row>
    <row r="153" spans="2:62" ht="28.15" customHeight="1" x14ac:dyDescent="0.2">
      <c r="B153" s="30"/>
      <c r="C153" s="244"/>
      <c r="D153" s="29"/>
      <c r="E153" s="109"/>
      <c r="F153" s="109"/>
      <c r="G153" s="108"/>
      <c r="H153" s="225"/>
      <c r="I153" s="248"/>
      <c r="J153" s="248"/>
      <c r="K153" s="248"/>
      <c r="L153" s="26" t="s">
        <v>114</v>
      </c>
      <c r="M153" s="25" t="s">
        <v>1347</v>
      </c>
      <c r="N153" s="26" t="s">
        <v>112</v>
      </c>
      <c r="O153" s="25" t="s">
        <v>614</v>
      </c>
      <c r="P153" s="26" t="s">
        <v>111</v>
      </c>
      <c r="Q153" s="25" t="s">
        <v>104</v>
      </c>
      <c r="R153" s="26" t="s">
        <v>110</v>
      </c>
      <c r="S153" s="25" t="s">
        <v>121</v>
      </c>
      <c r="T153" s="26" t="s">
        <v>109</v>
      </c>
      <c r="U153" s="25"/>
      <c r="V153" s="26" t="s">
        <v>108</v>
      </c>
      <c r="W153" s="25"/>
      <c r="X153" s="26" t="s">
        <v>107</v>
      </c>
      <c r="Y153" s="25"/>
      <c r="Z153" s="26" t="s">
        <v>106</v>
      </c>
      <c r="AA153" s="25"/>
      <c r="AB153" s="24"/>
      <c r="AC153" s="25"/>
      <c r="AD153" s="24"/>
      <c r="AE153" s="23"/>
      <c r="AF153" s="251"/>
      <c r="AG153" s="251"/>
      <c r="AH153" s="22"/>
      <c r="AI153" s="11"/>
      <c r="AJ153" s="311"/>
      <c r="AK153" s="267"/>
      <c r="AL153" s="263"/>
      <c r="AM153" s="265"/>
      <c r="AN153" s="267"/>
      <c r="AO153" s="263"/>
      <c r="AP153" s="265"/>
      <c r="AQ153" s="267"/>
      <c r="AR153" s="263"/>
      <c r="AS153" s="265"/>
      <c r="AT153" s="267"/>
      <c r="AU153" s="263"/>
      <c r="AV153" s="265"/>
      <c r="AW153" s="275"/>
      <c r="AX153" s="270"/>
      <c r="AY153" s="292"/>
      <c r="AZ153" s="228"/>
      <c r="BA153" s="228"/>
      <c r="BB153" s="295"/>
    </row>
    <row r="154" spans="2:62" ht="28.15" customHeight="1" thickBot="1" x14ac:dyDescent="0.25">
      <c r="B154" s="30"/>
      <c r="C154" s="253"/>
      <c r="D154" s="51"/>
      <c r="E154" s="115"/>
      <c r="F154" s="115"/>
      <c r="G154" s="114"/>
      <c r="H154" s="226"/>
      <c r="I154" s="254"/>
      <c r="J154" s="254"/>
      <c r="K154" s="254"/>
      <c r="L154" s="48" t="s">
        <v>105</v>
      </c>
      <c r="M154" s="47" t="s">
        <v>614</v>
      </c>
      <c r="N154" s="48" t="s">
        <v>103</v>
      </c>
      <c r="O154" s="47" t="s">
        <v>399</v>
      </c>
      <c r="P154" s="48" t="s">
        <v>102</v>
      </c>
      <c r="Q154" s="47" t="s">
        <v>104</v>
      </c>
      <c r="R154" s="48" t="s">
        <v>101</v>
      </c>
      <c r="S154" s="47" t="s">
        <v>121</v>
      </c>
      <c r="T154" s="48">
        <v>20</v>
      </c>
      <c r="U154" s="47"/>
      <c r="V154" s="48" t="s">
        <v>100</v>
      </c>
      <c r="W154" s="47"/>
      <c r="X154" s="48" t="s">
        <v>99</v>
      </c>
      <c r="Y154" s="47"/>
      <c r="Z154" s="48" t="s">
        <v>98</v>
      </c>
      <c r="AA154" s="47"/>
      <c r="AB154" s="16"/>
      <c r="AC154" s="47"/>
      <c r="AD154" s="16"/>
      <c r="AE154" s="46"/>
      <c r="AF154" s="255"/>
      <c r="AG154" s="255"/>
      <c r="AH154" s="45"/>
      <c r="AI154" s="11"/>
      <c r="AJ154" s="312"/>
      <c r="AK154" s="268"/>
      <c r="AL154" s="264"/>
      <c r="AM154" s="266"/>
      <c r="AN154" s="268"/>
      <c r="AO154" s="264"/>
      <c r="AP154" s="266"/>
      <c r="AQ154" s="268"/>
      <c r="AR154" s="264"/>
      <c r="AS154" s="266"/>
      <c r="AT154" s="268"/>
      <c r="AU154" s="264"/>
      <c r="AV154" s="266"/>
      <c r="AW154" s="276"/>
      <c r="AX154" s="271"/>
      <c r="AY154" s="293"/>
      <c r="AZ154" s="229"/>
      <c r="BA154" s="229"/>
      <c r="BB154" s="296"/>
    </row>
    <row r="155" spans="2:62" ht="28.15" customHeight="1" x14ac:dyDescent="0.2">
      <c r="B155" s="30"/>
      <c r="C155" s="242">
        <v>3</v>
      </c>
      <c r="D155" s="44"/>
      <c r="E155" s="113"/>
      <c r="F155" s="113"/>
      <c r="G155" s="112"/>
      <c r="H155" s="223"/>
      <c r="I155" s="246">
        <v>74</v>
      </c>
      <c r="J155" s="246">
        <v>28</v>
      </c>
      <c r="K155" s="246">
        <v>9</v>
      </c>
      <c r="L155" s="41" t="s">
        <v>133</v>
      </c>
      <c r="M155" s="40" t="s">
        <v>614</v>
      </c>
      <c r="N155" s="41" t="s">
        <v>131</v>
      </c>
      <c r="O155" s="40" t="s">
        <v>389</v>
      </c>
      <c r="P155" s="41" t="s">
        <v>130</v>
      </c>
      <c r="Q155" s="40" t="s">
        <v>614</v>
      </c>
      <c r="R155" s="41" t="s">
        <v>129</v>
      </c>
      <c r="S155" s="40" t="s">
        <v>195</v>
      </c>
      <c r="T155" s="41" t="s">
        <v>128</v>
      </c>
      <c r="U155" s="40" t="s">
        <v>121</v>
      </c>
      <c r="V155" s="41" t="s">
        <v>127</v>
      </c>
      <c r="W155" s="40"/>
      <c r="X155" s="41" t="s">
        <v>126</v>
      </c>
      <c r="Y155" s="40"/>
      <c r="Z155" s="41" t="s">
        <v>125</v>
      </c>
      <c r="AA155" s="40"/>
      <c r="AB155" s="39"/>
      <c r="AC155" s="40"/>
      <c r="AD155" s="39" t="s">
        <v>855</v>
      </c>
      <c r="AE155" s="38"/>
      <c r="AF155" s="250"/>
      <c r="AG155" s="250"/>
      <c r="AH155" s="37"/>
      <c r="AI155" s="11"/>
      <c r="AJ155" s="310">
        <f>SUMPRODUCT(LEN($M155:$AA158)-LEN(SUBSTITUTE($M155:$AA158,"A", "")))</f>
        <v>20</v>
      </c>
      <c r="AK155" s="239">
        <f>SUMPRODUCT(LEN($AD155:$AD158)-LEN(SUBSTITUTE($AD155:$AD158,"A", "")))</f>
        <v>23</v>
      </c>
      <c r="AL155" s="230">
        <f>SUMPRODUCT(LEN($AC155:$AC158)-LEN(SUBSTITUTE($AC155:$AC158,"A", "")))</f>
        <v>0</v>
      </c>
      <c r="AM155" s="233">
        <f>SUMPRODUCT(LEN($M155:$AA158)-LEN(SUBSTITUTE($M155:$AA158,"S", "")))</f>
        <v>10</v>
      </c>
      <c r="AN155" s="239">
        <f>SUMPRODUCT(LEN($AD155:$AD158)-LEN(SUBSTITUTE($AD155:$AD158,"S", "")))</f>
        <v>17</v>
      </c>
      <c r="AO155" s="230">
        <f>SUMPRODUCT(LEN($AC155:$AC158)-LEN(SUBSTITUTE($AC155:$AC158,"S", "")))</f>
        <v>0</v>
      </c>
      <c r="AP155" s="233">
        <f>SUMPRODUCT(LEN($M155:$AA158)-LEN(SUBSTITUTE($M155:$AA158,"F", "")))</f>
        <v>0</v>
      </c>
      <c r="AQ155" s="239">
        <f>SUMPRODUCT(LEN($AD155:$AD158)-LEN(SUBSTITUTE($AD155:$AD158,"F", "")))</f>
        <v>1</v>
      </c>
      <c r="AR155" s="230">
        <f>SUMPRODUCT(LEN($AC155:$AC158)-LEN(SUBSTITUTE($AC155:$AC158,"F", "")))</f>
        <v>0</v>
      </c>
      <c r="AS155" s="233">
        <f>SUMPRODUCT(LEN($M155:$AA158)-LEN(SUBSTITUTE($M155:$AA158,"G", "")))</f>
        <v>9</v>
      </c>
      <c r="AT155" s="239">
        <f>SUMPRODUCT(LEN($AD155:$AD158)-LEN(SUBSTITUTE($AD155:$AD158,"G", "")))</f>
        <v>7</v>
      </c>
      <c r="AU155" s="230">
        <f>SUMPRODUCT(LEN($AC155:$AC158)-LEN(SUBSTITUTE($AC155:$AC158,"G", "")))</f>
        <v>0</v>
      </c>
      <c r="AV155" s="233">
        <f>SUMPRODUCT(LEN($L155:$AA158)-LEN(SUBSTITUTE($L155:$AA158,"M", "")))</f>
        <v>0</v>
      </c>
      <c r="AW155" s="236">
        <f>SUMPRODUCT(LEN($AD155:$AD158)-LEN(SUBSTITUTE($AD155:$AD158,"M", "")))</f>
        <v>0</v>
      </c>
      <c r="AX155" s="269">
        <f>SUMPRODUCT(LEN($AC155:$AC158)-LEN(SUBSTITUTE($AC155:$AC158,"M", "")))</f>
        <v>0</v>
      </c>
      <c r="AY155" s="291">
        <f>SUMPRODUCT(LEN($AE155:$AE158)-LEN(SUBSTITUTE($AE155:$AE158,"S", "")))</f>
        <v>0</v>
      </c>
      <c r="AZ155" s="227">
        <f>SUMPRODUCT(LEN($AE155:$AE158)-LEN(SUBSTITUTE($AE155:$AE158,"F", "")))</f>
        <v>0</v>
      </c>
      <c r="BA155" s="227">
        <f>SUMPRODUCT(LEN($AE155:$AE158)-LEN(SUBSTITUTE($AE155:$AE158,"G", "")))</f>
        <v>0</v>
      </c>
      <c r="BB155" s="294">
        <f>SUMPRODUCT(LEN($AE155:$AE158)-LEN(SUBSTITUTE($AE155:$AE158,"M", "")))</f>
        <v>0</v>
      </c>
    </row>
    <row r="156" spans="2:62" ht="28.15" customHeight="1" thickBot="1" x14ac:dyDescent="0.25">
      <c r="B156" s="30"/>
      <c r="C156" s="243"/>
      <c r="D156" s="36"/>
      <c r="E156" s="111"/>
      <c r="F156" s="111"/>
      <c r="G156" s="110"/>
      <c r="H156" s="224"/>
      <c r="I156" s="247"/>
      <c r="J156" s="247"/>
      <c r="K156" s="247"/>
      <c r="L156" s="33" t="s">
        <v>123</v>
      </c>
      <c r="M156" s="32" t="s">
        <v>186</v>
      </c>
      <c r="N156" s="33" t="s">
        <v>122</v>
      </c>
      <c r="O156" s="32" t="s">
        <v>952</v>
      </c>
      <c r="P156" s="33" t="s">
        <v>120</v>
      </c>
      <c r="Q156" s="32" t="s">
        <v>104</v>
      </c>
      <c r="R156" s="33" t="s">
        <v>119</v>
      </c>
      <c r="S156" s="32" t="s">
        <v>121</v>
      </c>
      <c r="T156" s="33" t="s">
        <v>118</v>
      </c>
      <c r="U156" s="32" t="s">
        <v>121</v>
      </c>
      <c r="V156" s="33" t="s">
        <v>117</v>
      </c>
      <c r="W156" s="32"/>
      <c r="X156" s="33" t="s">
        <v>116</v>
      </c>
      <c r="Y156" s="32"/>
      <c r="Z156" s="33" t="s">
        <v>115</v>
      </c>
      <c r="AA156" s="32"/>
      <c r="AB156" s="31"/>
      <c r="AC156" s="32"/>
      <c r="AD156" s="31" t="s">
        <v>1433</v>
      </c>
      <c r="AE156" s="23"/>
      <c r="AF156" s="251"/>
      <c r="AG156" s="251"/>
      <c r="AH156" s="22"/>
      <c r="AI156" s="11"/>
      <c r="AJ156" s="311"/>
      <c r="AK156" s="267"/>
      <c r="AL156" s="263"/>
      <c r="AM156" s="265"/>
      <c r="AN156" s="267"/>
      <c r="AO156" s="263"/>
      <c r="AP156" s="265"/>
      <c r="AQ156" s="267"/>
      <c r="AR156" s="263"/>
      <c r="AS156" s="265"/>
      <c r="AT156" s="267"/>
      <c r="AU156" s="263"/>
      <c r="AV156" s="265"/>
      <c r="AW156" s="275"/>
      <c r="AX156" s="270"/>
      <c r="AY156" s="292"/>
      <c r="AZ156" s="228"/>
      <c r="BA156" s="228"/>
      <c r="BB156" s="295"/>
    </row>
    <row r="157" spans="2:62" ht="28.15" customHeight="1" x14ac:dyDescent="0.2">
      <c r="B157" s="30"/>
      <c r="C157" s="244"/>
      <c r="D157" s="29"/>
      <c r="E157" s="109"/>
      <c r="F157" s="109"/>
      <c r="G157" s="108"/>
      <c r="H157" s="225"/>
      <c r="I157" s="248"/>
      <c r="J157" s="248"/>
      <c r="K157" s="248"/>
      <c r="L157" s="26" t="s">
        <v>114</v>
      </c>
      <c r="M157" s="25" t="s">
        <v>414</v>
      </c>
      <c r="N157" s="26" t="s">
        <v>112</v>
      </c>
      <c r="O157" s="25" t="s">
        <v>376</v>
      </c>
      <c r="P157" s="26" t="s">
        <v>111</v>
      </c>
      <c r="Q157" s="25" t="s">
        <v>132</v>
      </c>
      <c r="R157" s="26" t="s">
        <v>110</v>
      </c>
      <c r="S157" s="25" t="s">
        <v>121</v>
      </c>
      <c r="T157" s="26" t="s">
        <v>109</v>
      </c>
      <c r="U157" s="25" t="s">
        <v>121</v>
      </c>
      <c r="V157" s="26" t="s">
        <v>108</v>
      </c>
      <c r="W157" s="25"/>
      <c r="X157" s="26" t="s">
        <v>107</v>
      </c>
      <c r="Y157" s="25"/>
      <c r="Z157" s="26" t="s">
        <v>106</v>
      </c>
      <c r="AA157" s="25"/>
      <c r="AB157" s="24"/>
      <c r="AC157" s="25"/>
      <c r="AD157" s="24" t="s">
        <v>1432</v>
      </c>
      <c r="AE157" s="23"/>
      <c r="AF157" s="251"/>
      <c r="AG157" s="251"/>
      <c r="AH157" s="22"/>
      <c r="AI157" s="11"/>
      <c r="AJ157" s="311"/>
      <c r="AK157" s="267"/>
      <c r="AL157" s="263"/>
      <c r="AM157" s="265"/>
      <c r="AN157" s="267"/>
      <c r="AO157" s="263"/>
      <c r="AP157" s="265"/>
      <c r="AQ157" s="267"/>
      <c r="AR157" s="263"/>
      <c r="AS157" s="265"/>
      <c r="AT157" s="267"/>
      <c r="AU157" s="263"/>
      <c r="AV157" s="265"/>
      <c r="AW157" s="275"/>
      <c r="AX157" s="270"/>
      <c r="AY157" s="292"/>
      <c r="AZ157" s="228"/>
      <c r="BA157" s="228"/>
      <c r="BB157" s="295"/>
    </row>
    <row r="158" spans="2:62" ht="28.15" customHeight="1" thickBot="1" x14ac:dyDescent="0.25">
      <c r="B158" s="21"/>
      <c r="C158" s="245"/>
      <c r="D158" s="20"/>
      <c r="E158" s="117"/>
      <c r="F158" s="117"/>
      <c r="G158" s="116"/>
      <c r="H158" s="226"/>
      <c r="I158" s="249"/>
      <c r="J158" s="249"/>
      <c r="K158" s="249"/>
      <c r="L158" s="17" t="s">
        <v>105</v>
      </c>
      <c r="M158" s="15" t="s">
        <v>389</v>
      </c>
      <c r="N158" s="17" t="s">
        <v>103</v>
      </c>
      <c r="O158" s="15" t="s">
        <v>399</v>
      </c>
      <c r="P158" s="17" t="s">
        <v>102</v>
      </c>
      <c r="Q158" s="15" t="s">
        <v>399</v>
      </c>
      <c r="R158" s="17" t="s">
        <v>101</v>
      </c>
      <c r="S158" s="15" t="s">
        <v>121</v>
      </c>
      <c r="T158" s="17">
        <v>20</v>
      </c>
      <c r="U158" s="15"/>
      <c r="V158" s="17" t="s">
        <v>100</v>
      </c>
      <c r="W158" s="15"/>
      <c r="X158" s="17" t="s">
        <v>99</v>
      </c>
      <c r="Y158" s="15"/>
      <c r="Z158" s="17" t="s">
        <v>98</v>
      </c>
      <c r="AA158" s="15"/>
      <c r="AB158" s="16"/>
      <c r="AC158" s="15"/>
      <c r="AD158" s="14" t="s">
        <v>1431</v>
      </c>
      <c r="AE158" s="13"/>
      <c r="AF158" s="252"/>
      <c r="AG158" s="252"/>
      <c r="AH158" s="12"/>
      <c r="AI158" s="11"/>
      <c r="AJ158" s="312"/>
      <c r="AK158" s="268"/>
      <c r="AL158" s="264"/>
      <c r="AM158" s="266"/>
      <c r="AN158" s="268"/>
      <c r="AO158" s="264"/>
      <c r="AP158" s="266"/>
      <c r="AQ158" s="268"/>
      <c r="AR158" s="264"/>
      <c r="AS158" s="266"/>
      <c r="AT158" s="268"/>
      <c r="AU158" s="264"/>
      <c r="AV158" s="266"/>
      <c r="AW158" s="276"/>
      <c r="AX158" s="271"/>
      <c r="AY158" s="293"/>
      <c r="AZ158" s="229"/>
      <c r="BA158" s="229"/>
      <c r="BB158" s="296"/>
    </row>
    <row r="159" spans="2:62" ht="85.9" customHeight="1" thickTop="1" thickBot="1" x14ac:dyDescent="0.35">
      <c r="B159" s="105" t="s">
        <v>174</v>
      </c>
      <c r="C159" s="95" t="s">
        <v>173</v>
      </c>
      <c r="D159" s="100" t="s">
        <v>172</v>
      </c>
      <c r="E159" s="104" t="s">
        <v>171</v>
      </c>
      <c r="F159" s="103"/>
      <c r="G159" s="102"/>
      <c r="H159" s="101" t="s">
        <v>170</v>
      </c>
      <c r="I159" s="100" t="s">
        <v>96</v>
      </c>
      <c r="J159" s="100" t="s">
        <v>169</v>
      </c>
      <c r="K159" s="100" t="s">
        <v>97</v>
      </c>
      <c r="L159" s="256" t="s">
        <v>168</v>
      </c>
      <c r="M159" s="262"/>
      <c r="N159" s="256" t="s">
        <v>167</v>
      </c>
      <c r="O159" s="262"/>
      <c r="P159" s="256" t="s">
        <v>167</v>
      </c>
      <c r="Q159" s="257"/>
      <c r="R159" s="256" t="s">
        <v>167</v>
      </c>
      <c r="S159" s="257"/>
      <c r="T159" s="256" t="s">
        <v>167</v>
      </c>
      <c r="U159" s="257"/>
      <c r="V159" s="256" t="s">
        <v>167</v>
      </c>
      <c r="W159" s="257"/>
      <c r="X159" s="256" t="s">
        <v>167</v>
      </c>
      <c r="Y159" s="257"/>
      <c r="Z159" s="256" t="s">
        <v>167</v>
      </c>
      <c r="AA159" s="257"/>
      <c r="AB159" s="261" t="s">
        <v>166</v>
      </c>
      <c r="AC159" s="257"/>
      <c r="AD159" s="101" t="s">
        <v>165</v>
      </c>
      <c r="AE159" s="101" t="s">
        <v>164</v>
      </c>
      <c r="AF159" s="100" t="s">
        <v>163</v>
      </c>
      <c r="AG159" s="100" t="s">
        <v>162</v>
      </c>
      <c r="AH159" s="99" t="s">
        <v>161</v>
      </c>
      <c r="AI159" s="98"/>
      <c r="AJ159" s="96" t="s">
        <v>160</v>
      </c>
      <c r="AK159" s="95" t="s">
        <v>159</v>
      </c>
      <c r="AL159" s="94" t="s">
        <v>158</v>
      </c>
      <c r="AM159" s="96" t="s">
        <v>157</v>
      </c>
      <c r="AN159" s="95" t="s">
        <v>156</v>
      </c>
      <c r="AO159" s="94" t="s">
        <v>155</v>
      </c>
      <c r="AP159" s="96" t="s">
        <v>154</v>
      </c>
      <c r="AQ159" s="95" t="s">
        <v>153</v>
      </c>
      <c r="AR159" s="97" t="s">
        <v>152</v>
      </c>
      <c r="AS159" s="96" t="s">
        <v>151</v>
      </c>
      <c r="AT159" s="95" t="s">
        <v>150</v>
      </c>
      <c r="AU159" s="94" t="s">
        <v>149</v>
      </c>
      <c r="AV159" s="96" t="s">
        <v>148</v>
      </c>
      <c r="AW159" s="95" t="s">
        <v>147</v>
      </c>
      <c r="AX159" s="94" t="s">
        <v>146</v>
      </c>
      <c r="AY159" s="93" t="s">
        <v>145</v>
      </c>
      <c r="AZ159" s="92" t="s">
        <v>144</v>
      </c>
      <c r="BA159" s="92" t="s">
        <v>143</v>
      </c>
      <c r="BB159" s="91" t="s">
        <v>142</v>
      </c>
    </row>
    <row r="160" spans="2:62" ht="48" thickBot="1" x14ac:dyDescent="0.3">
      <c r="B160" s="90" t="s">
        <v>245</v>
      </c>
      <c r="C160" s="89"/>
      <c r="D160" s="88"/>
      <c r="E160" s="258"/>
      <c r="F160" s="259"/>
      <c r="G160" s="260"/>
      <c r="H160" s="87" t="s">
        <v>140</v>
      </c>
      <c r="I160" s="86"/>
      <c r="J160" s="86"/>
      <c r="K160" s="85"/>
      <c r="L160" s="84"/>
      <c r="M160" s="81"/>
      <c r="N160" s="84"/>
      <c r="O160" s="81"/>
      <c r="P160" s="84"/>
      <c r="Q160" s="81"/>
      <c r="R160" s="84"/>
      <c r="S160" s="81"/>
      <c r="T160" s="84"/>
      <c r="U160" s="81"/>
      <c r="V160" s="84"/>
      <c r="W160" s="81"/>
      <c r="X160" s="84"/>
      <c r="Y160" s="81"/>
      <c r="Z160" s="84"/>
      <c r="AA160" s="83"/>
      <c r="AB160" s="82" t="s">
        <v>139</v>
      </c>
      <c r="AC160" s="81"/>
      <c r="AD160" s="81"/>
      <c r="AE160" s="81"/>
      <c r="AF160" s="80"/>
      <c r="AG160" s="80"/>
      <c r="AH160" s="60"/>
      <c r="AI160" s="79" t="s">
        <v>138</v>
      </c>
      <c r="AJ160" s="78">
        <f t="shared" ref="AJ160:BB160" si="20">SUM(AJ162:AJ173)</f>
        <v>125</v>
      </c>
      <c r="AK160" s="77">
        <f t="shared" si="20"/>
        <v>20</v>
      </c>
      <c r="AL160" s="76">
        <f t="shared" si="20"/>
        <v>0</v>
      </c>
      <c r="AM160" s="78">
        <f t="shared" si="20"/>
        <v>25</v>
      </c>
      <c r="AN160" s="77">
        <f t="shared" si="20"/>
        <v>18</v>
      </c>
      <c r="AO160" s="76">
        <f t="shared" si="20"/>
        <v>0</v>
      </c>
      <c r="AP160" s="78">
        <f t="shared" si="20"/>
        <v>0</v>
      </c>
      <c r="AQ160" s="77">
        <f t="shared" si="20"/>
        <v>1</v>
      </c>
      <c r="AR160" s="76">
        <f t="shared" si="20"/>
        <v>0</v>
      </c>
      <c r="AS160" s="78">
        <f t="shared" si="20"/>
        <v>20</v>
      </c>
      <c r="AT160" s="77">
        <f t="shared" si="20"/>
        <v>9</v>
      </c>
      <c r="AU160" s="76">
        <f t="shared" si="20"/>
        <v>0</v>
      </c>
      <c r="AV160" s="78">
        <f t="shared" si="20"/>
        <v>0</v>
      </c>
      <c r="AW160" s="77">
        <f t="shared" si="20"/>
        <v>0</v>
      </c>
      <c r="AX160" s="76">
        <f t="shared" si="20"/>
        <v>0</v>
      </c>
      <c r="AY160" s="75">
        <f t="shared" si="20"/>
        <v>1</v>
      </c>
      <c r="AZ160" s="74">
        <f t="shared" si="20"/>
        <v>0</v>
      </c>
      <c r="BA160" s="74">
        <f t="shared" si="20"/>
        <v>0</v>
      </c>
      <c r="BB160" s="73">
        <f t="shared" si="20"/>
        <v>0</v>
      </c>
      <c r="BC160" s="72" t="s">
        <v>137</v>
      </c>
      <c r="BF160" s="5">
        <f>SUM(AJ160:AL160)/$BG$5</f>
        <v>48.333333333333336</v>
      </c>
      <c r="BG160" s="5">
        <f>SUM(AM160:AO160,AY160)/$BG$5</f>
        <v>14.666666666666666</v>
      </c>
      <c r="BH160" s="5">
        <f>SUM(AP160:AR160,AZ160)/$BG$5</f>
        <v>0.33333333333333331</v>
      </c>
      <c r="BI160" s="5">
        <f>SUM(AS160:AU160,BA160)/$BG$5</f>
        <v>9.6666666666666661</v>
      </c>
      <c r="BJ160" s="5">
        <f>SUM(AV160:AX160,BB160)/$BG$5</f>
        <v>0</v>
      </c>
    </row>
    <row r="161" spans="2:62" ht="37.5" thickBot="1" x14ac:dyDescent="0.3">
      <c r="B161" s="71"/>
      <c r="C161" s="70"/>
      <c r="D161" s="69"/>
      <c r="E161" s="68"/>
      <c r="F161" s="68"/>
      <c r="G161" s="67"/>
      <c r="H161" s="66"/>
      <c r="I161" s="64"/>
      <c r="J161" s="64"/>
      <c r="K161" s="65"/>
      <c r="L161" s="64"/>
      <c r="M161" s="62"/>
      <c r="N161" s="64"/>
      <c r="O161" s="62"/>
      <c r="P161" s="64"/>
      <c r="Q161" s="62"/>
      <c r="R161" s="64"/>
      <c r="S161" s="62"/>
      <c r="T161" s="64"/>
      <c r="U161" s="62"/>
      <c r="V161" s="64"/>
      <c r="W161" s="62"/>
      <c r="X161" s="64"/>
      <c r="Y161" s="62"/>
      <c r="Z161" s="64"/>
      <c r="AA161" s="62"/>
      <c r="AB161" s="63"/>
      <c r="AC161" s="62"/>
      <c r="AD161" s="62"/>
      <c r="AE161" s="62"/>
      <c r="AF161" s="61"/>
      <c r="AG161" s="61"/>
      <c r="AH161" s="60"/>
      <c r="AI161" s="59" t="s">
        <v>136</v>
      </c>
      <c r="AJ161" s="58">
        <f t="shared" ref="AJ161:BB161" si="21">AJ160/3</f>
        <v>41.666666666666664</v>
      </c>
      <c r="AK161" s="57">
        <f t="shared" si="21"/>
        <v>6.666666666666667</v>
      </c>
      <c r="AL161" s="56">
        <f t="shared" si="21"/>
        <v>0</v>
      </c>
      <c r="AM161" s="58">
        <f t="shared" si="21"/>
        <v>8.3333333333333339</v>
      </c>
      <c r="AN161" s="57">
        <f t="shared" si="21"/>
        <v>6</v>
      </c>
      <c r="AO161" s="56">
        <f t="shared" si="21"/>
        <v>0</v>
      </c>
      <c r="AP161" s="58">
        <f t="shared" si="21"/>
        <v>0</v>
      </c>
      <c r="AQ161" s="57">
        <f t="shared" si="21"/>
        <v>0.33333333333333331</v>
      </c>
      <c r="AR161" s="56">
        <f t="shared" si="21"/>
        <v>0</v>
      </c>
      <c r="AS161" s="58">
        <f t="shared" si="21"/>
        <v>6.666666666666667</v>
      </c>
      <c r="AT161" s="57">
        <f t="shared" si="21"/>
        <v>3</v>
      </c>
      <c r="AU161" s="56">
        <f t="shared" si="21"/>
        <v>0</v>
      </c>
      <c r="AV161" s="58">
        <f t="shared" si="21"/>
        <v>0</v>
      </c>
      <c r="AW161" s="57">
        <f t="shared" si="21"/>
        <v>0</v>
      </c>
      <c r="AX161" s="56">
        <f t="shared" si="21"/>
        <v>0</v>
      </c>
      <c r="AY161" s="55">
        <f t="shared" si="21"/>
        <v>0.33333333333333331</v>
      </c>
      <c r="AZ161" s="54">
        <f t="shared" si="21"/>
        <v>0</v>
      </c>
      <c r="BA161" s="54">
        <f t="shared" si="21"/>
        <v>0</v>
      </c>
      <c r="BB161" s="53">
        <f t="shared" si="21"/>
        <v>0</v>
      </c>
      <c r="BC161" s="52" t="s">
        <v>135</v>
      </c>
    </row>
    <row r="162" spans="2:62" ht="28.15" customHeight="1" x14ac:dyDescent="0.2">
      <c r="B162" s="30"/>
      <c r="C162" s="242">
        <v>1</v>
      </c>
      <c r="D162" s="44"/>
      <c r="E162" s="113"/>
      <c r="F162" s="113"/>
      <c r="G162" s="112"/>
      <c r="H162" s="223" t="s">
        <v>384</v>
      </c>
      <c r="I162" s="246">
        <v>74</v>
      </c>
      <c r="J162" s="246">
        <v>27</v>
      </c>
      <c r="K162" s="246">
        <v>7</v>
      </c>
      <c r="L162" s="41" t="s">
        <v>133</v>
      </c>
      <c r="M162" s="40" t="s">
        <v>382</v>
      </c>
      <c r="N162" s="41" t="s">
        <v>131</v>
      </c>
      <c r="O162" s="40" t="s">
        <v>389</v>
      </c>
      <c r="P162" s="41" t="s">
        <v>130</v>
      </c>
      <c r="Q162" s="40" t="s">
        <v>1039</v>
      </c>
      <c r="R162" s="41" t="s">
        <v>129</v>
      </c>
      <c r="S162" s="40" t="s">
        <v>388</v>
      </c>
      <c r="T162" s="41" t="s">
        <v>128</v>
      </c>
      <c r="U162" s="40" t="s">
        <v>175</v>
      </c>
      <c r="V162" s="41" t="s">
        <v>127</v>
      </c>
      <c r="W162" s="40"/>
      <c r="X162" s="41" t="s">
        <v>126</v>
      </c>
      <c r="Y162" s="40"/>
      <c r="Z162" s="41" t="s">
        <v>125</v>
      </c>
      <c r="AA162" s="40"/>
      <c r="AB162" s="39"/>
      <c r="AC162" s="40"/>
      <c r="AD162" s="39" t="s">
        <v>525</v>
      </c>
      <c r="AE162" s="38" t="s">
        <v>121</v>
      </c>
      <c r="AF162" s="250"/>
      <c r="AG162" s="250"/>
      <c r="AH162" s="37"/>
      <c r="AI162" s="11"/>
      <c r="AJ162" s="310">
        <f>SUMPRODUCT(LEN($M162:$AA165)-LEN(SUBSTITUTE($M162:$AA165,"A", "")))</f>
        <v>50</v>
      </c>
      <c r="AK162" s="239">
        <f>SUMPRODUCT(LEN($AD162:$AD165)-LEN(SUBSTITUTE($AD162:$AD165,"A", "")))</f>
        <v>5</v>
      </c>
      <c r="AL162" s="230">
        <f>SUMPRODUCT(LEN($AC162:$AC165)-LEN(SUBSTITUTE($AC162:$AC165,"A", "")))</f>
        <v>0</v>
      </c>
      <c r="AM162" s="233">
        <f>SUMPRODUCT(LEN($M162:$AA165)-LEN(SUBSTITUTE($M162:$AA165,"S", "")))</f>
        <v>18</v>
      </c>
      <c r="AN162" s="239">
        <f>SUMPRODUCT(LEN($AD162:$AD165)-LEN(SUBSTITUTE($AD162:$AD165,"S", "")))</f>
        <v>11</v>
      </c>
      <c r="AO162" s="230">
        <f>SUMPRODUCT(LEN($AC162:$AC165)-LEN(SUBSTITUTE($AC162:$AC165,"S", "")))</f>
        <v>0</v>
      </c>
      <c r="AP162" s="233">
        <f>SUMPRODUCT(LEN($M162:$AA165)-LEN(SUBSTITUTE($M162:$AA165,"F", "")))</f>
        <v>0</v>
      </c>
      <c r="AQ162" s="239">
        <f>SUMPRODUCT(LEN($AD162:$AD165)-LEN(SUBSTITUTE($AD162:$AD165,"F", "")))</f>
        <v>1</v>
      </c>
      <c r="AR162" s="230">
        <f>SUMPRODUCT(LEN($AC162:$AC165)-LEN(SUBSTITUTE($AC162:$AC165,"F", "")))</f>
        <v>0</v>
      </c>
      <c r="AS162" s="233">
        <f>SUMPRODUCT(LEN($M162:$AA165)-LEN(SUBSTITUTE($M162:$AA165,"G", "")))</f>
        <v>4</v>
      </c>
      <c r="AT162" s="239">
        <f>SUMPRODUCT(LEN($AD162:$AD165)-LEN(SUBSTITUTE($AD162:$AD165,"G", "")))</f>
        <v>3</v>
      </c>
      <c r="AU162" s="230">
        <f>SUMPRODUCT(LEN($AC162:$AC165)-LEN(SUBSTITUTE($AC162:$AC165,"G", "")))</f>
        <v>0</v>
      </c>
      <c r="AV162" s="233">
        <f>SUMPRODUCT(LEN($L162:$AA165)-LEN(SUBSTITUTE($L162:$AA165,"M", "")))</f>
        <v>0</v>
      </c>
      <c r="AW162" s="236">
        <f>SUMPRODUCT(LEN($AD162:$AD165)-LEN(SUBSTITUTE($AD162:$AD165,"M", "")))</f>
        <v>0</v>
      </c>
      <c r="AX162" s="269">
        <f>SUMPRODUCT(LEN($AC162:$AC165)-LEN(SUBSTITUTE($AC162:$AC165,"M", "")))</f>
        <v>0</v>
      </c>
      <c r="AY162" s="291">
        <f>SUMPRODUCT(LEN($AE162:$AE165)-LEN(SUBSTITUTE($AE162:$AE165,"S", "")))</f>
        <v>1</v>
      </c>
      <c r="AZ162" s="227">
        <f>SUMPRODUCT(LEN($AE162:$AE165)-LEN(SUBSTITUTE($AE162:$AE165,"F", "")))</f>
        <v>0</v>
      </c>
      <c r="BA162" s="227">
        <f>SUMPRODUCT(LEN($AE162:$AE165)-LEN(SUBSTITUTE($AE162:$AE165,"G", "")))</f>
        <v>0</v>
      </c>
      <c r="BB162" s="294">
        <f>SUMPRODUCT(LEN($AE162:$AE165)-LEN(SUBSTITUTE($AE162:$AE165,"M", "")))</f>
        <v>0</v>
      </c>
    </row>
    <row r="163" spans="2:62" ht="28.15" customHeight="1" thickBot="1" x14ac:dyDescent="0.25">
      <c r="B163" s="30"/>
      <c r="C163" s="243"/>
      <c r="D163" s="36"/>
      <c r="E163" s="111"/>
      <c r="F163" s="111"/>
      <c r="G163" s="110"/>
      <c r="H163" s="224"/>
      <c r="I163" s="247"/>
      <c r="J163" s="247"/>
      <c r="K163" s="247"/>
      <c r="L163" s="33" t="s">
        <v>123</v>
      </c>
      <c r="M163" s="32" t="s">
        <v>382</v>
      </c>
      <c r="N163" s="33" t="s">
        <v>122</v>
      </c>
      <c r="O163" s="32" t="s">
        <v>382</v>
      </c>
      <c r="P163" s="33" t="s">
        <v>120</v>
      </c>
      <c r="Q163" s="32" t="s">
        <v>494</v>
      </c>
      <c r="R163" s="33" t="s">
        <v>119</v>
      </c>
      <c r="S163" s="32" t="s">
        <v>412</v>
      </c>
      <c r="T163" s="33" t="s">
        <v>118</v>
      </c>
      <c r="U163" s="32" t="s">
        <v>113</v>
      </c>
      <c r="V163" s="33" t="s">
        <v>117</v>
      </c>
      <c r="W163" s="32"/>
      <c r="X163" s="33" t="s">
        <v>116</v>
      </c>
      <c r="Y163" s="32"/>
      <c r="Z163" s="33" t="s">
        <v>115</v>
      </c>
      <c r="AA163" s="32"/>
      <c r="AB163" s="31"/>
      <c r="AC163" s="32"/>
      <c r="AD163" s="31" t="s">
        <v>1430</v>
      </c>
      <c r="AE163" s="23"/>
      <c r="AF163" s="251"/>
      <c r="AG163" s="251"/>
      <c r="AH163" s="22"/>
      <c r="AI163" s="11"/>
      <c r="AJ163" s="311"/>
      <c r="AK163" s="267"/>
      <c r="AL163" s="263"/>
      <c r="AM163" s="265"/>
      <c r="AN163" s="267"/>
      <c r="AO163" s="263"/>
      <c r="AP163" s="265"/>
      <c r="AQ163" s="267"/>
      <c r="AR163" s="263"/>
      <c r="AS163" s="265"/>
      <c r="AT163" s="267"/>
      <c r="AU163" s="263"/>
      <c r="AV163" s="265"/>
      <c r="AW163" s="275"/>
      <c r="AX163" s="270"/>
      <c r="AY163" s="292"/>
      <c r="AZ163" s="228"/>
      <c r="BA163" s="228"/>
      <c r="BB163" s="295"/>
    </row>
    <row r="164" spans="2:62" ht="28.15" customHeight="1" x14ac:dyDescent="0.2">
      <c r="B164" s="30"/>
      <c r="C164" s="244"/>
      <c r="D164" s="29"/>
      <c r="E164" s="109"/>
      <c r="F164" s="109"/>
      <c r="G164" s="108"/>
      <c r="H164" s="225">
        <v>227</v>
      </c>
      <c r="I164" s="248"/>
      <c r="J164" s="248"/>
      <c r="K164" s="248"/>
      <c r="L164" s="26" t="s">
        <v>114</v>
      </c>
      <c r="M164" s="25" t="s">
        <v>186</v>
      </c>
      <c r="N164" s="26" t="s">
        <v>112</v>
      </c>
      <c r="O164" s="25" t="s">
        <v>1167</v>
      </c>
      <c r="P164" s="26" t="s">
        <v>111</v>
      </c>
      <c r="Q164" s="25" t="s">
        <v>636</v>
      </c>
      <c r="R164" s="26" t="s">
        <v>110</v>
      </c>
      <c r="S164" s="25" t="s">
        <v>217</v>
      </c>
      <c r="T164" s="26" t="s">
        <v>109</v>
      </c>
      <c r="U164" s="25" t="s">
        <v>121</v>
      </c>
      <c r="V164" s="26" t="s">
        <v>108</v>
      </c>
      <c r="W164" s="25"/>
      <c r="X164" s="26" t="s">
        <v>107</v>
      </c>
      <c r="Y164" s="25"/>
      <c r="Z164" s="26" t="s">
        <v>106</v>
      </c>
      <c r="AA164" s="25"/>
      <c r="AB164" s="24"/>
      <c r="AC164" s="25"/>
      <c r="AD164" s="24"/>
      <c r="AE164" s="23"/>
      <c r="AF164" s="251"/>
      <c r="AG164" s="251"/>
      <c r="AH164" s="22"/>
      <c r="AI164" s="11"/>
      <c r="AJ164" s="311"/>
      <c r="AK164" s="267"/>
      <c r="AL164" s="263"/>
      <c r="AM164" s="265"/>
      <c r="AN164" s="267"/>
      <c r="AO164" s="263"/>
      <c r="AP164" s="265"/>
      <c r="AQ164" s="267"/>
      <c r="AR164" s="263"/>
      <c r="AS164" s="265"/>
      <c r="AT164" s="267"/>
      <c r="AU164" s="263"/>
      <c r="AV164" s="265"/>
      <c r="AW164" s="275"/>
      <c r="AX164" s="270"/>
      <c r="AY164" s="292"/>
      <c r="AZ164" s="228"/>
      <c r="BA164" s="228"/>
      <c r="BB164" s="295"/>
    </row>
    <row r="165" spans="2:62" ht="28.15" customHeight="1" thickBot="1" x14ac:dyDescent="0.25">
      <c r="B165" s="30"/>
      <c r="C165" s="253"/>
      <c r="D165" s="51"/>
      <c r="E165" s="115"/>
      <c r="F165" s="115"/>
      <c r="G165" s="114"/>
      <c r="H165" s="226"/>
      <c r="I165" s="254"/>
      <c r="J165" s="254"/>
      <c r="K165" s="254"/>
      <c r="L165" s="48" t="s">
        <v>105</v>
      </c>
      <c r="M165" s="47" t="s">
        <v>452</v>
      </c>
      <c r="N165" s="48" t="s">
        <v>103</v>
      </c>
      <c r="O165" s="47" t="s">
        <v>417</v>
      </c>
      <c r="P165" s="48" t="s">
        <v>102</v>
      </c>
      <c r="Q165" s="47" t="s">
        <v>382</v>
      </c>
      <c r="R165" s="48" t="s">
        <v>101</v>
      </c>
      <c r="S165" s="47" t="s">
        <v>195</v>
      </c>
      <c r="T165" s="48">
        <v>20</v>
      </c>
      <c r="U165" s="47" t="s">
        <v>121</v>
      </c>
      <c r="V165" s="48" t="s">
        <v>100</v>
      </c>
      <c r="W165" s="47"/>
      <c r="X165" s="48" t="s">
        <v>99</v>
      </c>
      <c r="Y165" s="47"/>
      <c r="Z165" s="48" t="s">
        <v>98</v>
      </c>
      <c r="AA165" s="47"/>
      <c r="AB165" s="16"/>
      <c r="AC165" s="47"/>
      <c r="AD165" s="16"/>
      <c r="AE165" s="46"/>
      <c r="AF165" s="255"/>
      <c r="AG165" s="255"/>
      <c r="AH165" s="45"/>
      <c r="AI165" s="11"/>
      <c r="AJ165" s="312"/>
      <c r="AK165" s="268"/>
      <c r="AL165" s="264"/>
      <c r="AM165" s="266"/>
      <c r="AN165" s="268"/>
      <c r="AO165" s="264"/>
      <c r="AP165" s="266"/>
      <c r="AQ165" s="268"/>
      <c r="AR165" s="264"/>
      <c r="AS165" s="266"/>
      <c r="AT165" s="268"/>
      <c r="AU165" s="264"/>
      <c r="AV165" s="266"/>
      <c r="AW165" s="276"/>
      <c r="AX165" s="271"/>
      <c r="AY165" s="293"/>
      <c r="AZ165" s="229"/>
      <c r="BA165" s="229"/>
      <c r="BB165" s="296"/>
    </row>
    <row r="166" spans="2:62" ht="28.15" customHeight="1" x14ac:dyDescent="0.2">
      <c r="B166" s="30"/>
      <c r="C166" s="242">
        <v>2</v>
      </c>
      <c r="D166" s="44"/>
      <c r="E166" s="113"/>
      <c r="F166" s="113"/>
      <c r="G166" s="112"/>
      <c r="H166" s="223"/>
      <c r="I166" s="246">
        <v>58</v>
      </c>
      <c r="J166" s="246">
        <v>25</v>
      </c>
      <c r="K166" s="246">
        <v>8</v>
      </c>
      <c r="L166" s="41" t="s">
        <v>133</v>
      </c>
      <c r="M166" s="40" t="s">
        <v>132</v>
      </c>
      <c r="N166" s="41" t="s">
        <v>131</v>
      </c>
      <c r="O166" s="40" t="s">
        <v>527</v>
      </c>
      <c r="P166" s="41" t="s">
        <v>130</v>
      </c>
      <c r="Q166" s="40" t="s">
        <v>389</v>
      </c>
      <c r="R166" s="41" t="s">
        <v>129</v>
      </c>
      <c r="S166" s="40" t="s">
        <v>124</v>
      </c>
      <c r="T166" s="41" t="s">
        <v>128</v>
      </c>
      <c r="U166" s="40" t="s">
        <v>175</v>
      </c>
      <c r="V166" s="41" t="s">
        <v>127</v>
      </c>
      <c r="W166" s="40"/>
      <c r="X166" s="41" t="s">
        <v>126</v>
      </c>
      <c r="Y166" s="40"/>
      <c r="Z166" s="41" t="s">
        <v>125</v>
      </c>
      <c r="AA166" s="40"/>
      <c r="AB166" s="39"/>
      <c r="AC166" s="40"/>
      <c r="AD166" s="39"/>
      <c r="AE166" s="38"/>
      <c r="AF166" s="250"/>
      <c r="AG166" s="250"/>
      <c r="AH166" s="37"/>
      <c r="AI166" s="11"/>
      <c r="AJ166" s="310">
        <f>SUMPRODUCT(LEN($M166:$AA169)-LEN(SUBSTITUTE($M166:$AA169,"A", "")))</f>
        <v>31</v>
      </c>
      <c r="AK166" s="239">
        <f>SUMPRODUCT(LEN($AD166:$AD169)-LEN(SUBSTITUTE($AD166:$AD169,"A", "")))</f>
        <v>0</v>
      </c>
      <c r="AL166" s="230">
        <f>SUMPRODUCT(LEN($AC166:$AC169)-LEN(SUBSTITUTE($AC166:$AC169,"A", "")))</f>
        <v>0</v>
      </c>
      <c r="AM166" s="233">
        <f>SUMPRODUCT(LEN($M166:$AA169)-LEN(SUBSTITUTE($M166:$AA169,"S", "")))</f>
        <v>5</v>
      </c>
      <c r="AN166" s="239">
        <f>SUMPRODUCT(LEN($AD166:$AD169)-LEN(SUBSTITUTE($AD166:$AD169,"S", "")))</f>
        <v>0</v>
      </c>
      <c r="AO166" s="230">
        <f>SUMPRODUCT(LEN($AC166:$AC169)-LEN(SUBSTITUTE($AC166:$AC169,"S", "")))</f>
        <v>0</v>
      </c>
      <c r="AP166" s="233">
        <f>SUMPRODUCT(LEN($M166:$AA169)-LEN(SUBSTITUTE($M166:$AA169,"F", "")))</f>
        <v>0</v>
      </c>
      <c r="AQ166" s="239">
        <f>SUMPRODUCT(LEN($AD166:$AD169)-LEN(SUBSTITUTE($AD166:$AD169,"F", "")))</f>
        <v>0</v>
      </c>
      <c r="AR166" s="230">
        <f>SUMPRODUCT(LEN($AC166:$AC169)-LEN(SUBSTITUTE($AC166:$AC169,"F", "")))</f>
        <v>0</v>
      </c>
      <c r="AS166" s="233">
        <f>SUMPRODUCT(LEN($M166:$AA169)-LEN(SUBSTITUTE($M166:$AA169,"G", "")))</f>
        <v>6</v>
      </c>
      <c r="AT166" s="239">
        <f>SUMPRODUCT(LEN($AD166:$AD169)-LEN(SUBSTITUTE($AD166:$AD169,"G", "")))</f>
        <v>0</v>
      </c>
      <c r="AU166" s="230">
        <f>SUMPRODUCT(LEN($AC166:$AC169)-LEN(SUBSTITUTE($AC166:$AC169,"G", "")))</f>
        <v>0</v>
      </c>
      <c r="AV166" s="233">
        <f>SUMPRODUCT(LEN($L166:$AA169)-LEN(SUBSTITUTE($L166:$AA169,"M", "")))</f>
        <v>0</v>
      </c>
      <c r="AW166" s="236">
        <f>SUMPRODUCT(LEN($AD166:$AD169)-LEN(SUBSTITUTE($AD166:$AD169,"M", "")))</f>
        <v>0</v>
      </c>
      <c r="AX166" s="269">
        <f>SUMPRODUCT(LEN($AC166:$AC169)-LEN(SUBSTITUTE($AC166:$AC169,"M", "")))</f>
        <v>0</v>
      </c>
      <c r="AY166" s="291">
        <f>SUMPRODUCT(LEN($AE166:$AE169)-LEN(SUBSTITUTE($AE166:$AE169,"S", "")))</f>
        <v>0</v>
      </c>
      <c r="AZ166" s="227">
        <f>SUMPRODUCT(LEN($AE166:$AE169)-LEN(SUBSTITUTE($AE166:$AE169,"F", "")))</f>
        <v>0</v>
      </c>
      <c r="BA166" s="227">
        <f>SUMPRODUCT(LEN($AE166:$AE169)-LEN(SUBSTITUTE($AE166:$AE169,"G", "")))</f>
        <v>0</v>
      </c>
      <c r="BB166" s="294">
        <f>SUMPRODUCT(LEN($AE166:$AE169)-LEN(SUBSTITUTE($AE166:$AE169,"M", "")))</f>
        <v>0</v>
      </c>
    </row>
    <row r="167" spans="2:62" ht="28.15" customHeight="1" thickBot="1" x14ac:dyDescent="0.25">
      <c r="B167" s="30"/>
      <c r="C167" s="243"/>
      <c r="D167" s="36"/>
      <c r="E167" s="111"/>
      <c r="F167" s="111"/>
      <c r="G167" s="110"/>
      <c r="H167" s="224"/>
      <c r="I167" s="247"/>
      <c r="J167" s="247"/>
      <c r="K167" s="247"/>
      <c r="L167" s="33" t="s">
        <v>123</v>
      </c>
      <c r="M167" s="32" t="s">
        <v>104</v>
      </c>
      <c r="N167" s="33" t="s">
        <v>122</v>
      </c>
      <c r="O167" s="32" t="s">
        <v>484</v>
      </c>
      <c r="P167" s="33" t="s">
        <v>120</v>
      </c>
      <c r="Q167" s="32" t="s">
        <v>186</v>
      </c>
      <c r="R167" s="33" t="s">
        <v>119</v>
      </c>
      <c r="S167" s="32" t="s">
        <v>132</v>
      </c>
      <c r="T167" s="33" t="s">
        <v>118</v>
      </c>
      <c r="U167" s="32" t="s">
        <v>104</v>
      </c>
      <c r="V167" s="33" t="s">
        <v>117</v>
      </c>
      <c r="W167" s="32"/>
      <c r="X167" s="33" t="s">
        <v>116</v>
      </c>
      <c r="Y167" s="32"/>
      <c r="Z167" s="33" t="s">
        <v>115</v>
      </c>
      <c r="AA167" s="32"/>
      <c r="AB167" s="31"/>
      <c r="AC167" s="32"/>
      <c r="AD167" s="31"/>
      <c r="AE167" s="23"/>
      <c r="AF167" s="251"/>
      <c r="AG167" s="251"/>
      <c r="AH167" s="22"/>
      <c r="AI167" s="11"/>
      <c r="AJ167" s="311"/>
      <c r="AK167" s="267"/>
      <c r="AL167" s="263"/>
      <c r="AM167" s="265"/>
      <c r="AN167" s="267"/>
      <c r="AO167" s="263"/>
      <c r="AP167" s="265"/>
      <c r="AQ167" s="267"/>
      <c r="AR167" s="263"/>
      <c r="AS167" s="265"/>
      <c r="AT167" s="267"/>
      <c r="AU167" s="263"/>
      <c r="AV167" s="265"/>
      <c r="AW167" s="275"/>
      <c r="AX167" s="270"/>
      <c r="AY167" s="292"/>
      <c r="AZ167" s="228"/>
      <c r="BA167" s="228"/>
      <c r="BB167" s="295"/>
    </row>
    <row r="168" spans="2:62" ht="28.15" customHeight="1" x14ac:dyDescent="0.2">
      <c r="B168" s="30"/>
      <c r="C168" s="244"/>
      <c r="D168" s="29"/>
      <c r="E168" s="109"/>
      <c r="F168" s="109"/>
      <c r="G168" s="108"/>
      <c r="H168" s="225"/>
      <c r="I168" s="248"/>
      <c r="J168" s="248"/>
      <c r="K168" s="248"/>
      <c r="L168" s="26" t="s">
        <v>114</v>
      </c>
      <c r="M168" s="25" t="s">
        <v>132</v>
      </c>
      <c r="N168" s="26" t="s">
        <v>112</v>
      </c>
      <c r="O168" s="25" t="s">
        <v>484</v>
      </c>
      <c r="P168" s="26" t="s">
        <v>111</v>
      </c>
      <c r="Q168" s="25" t="s">
        <v>132</v>
      </c>
      <c r="R168" s="26" t="s">
        <v>110</v>
      </c>
      <c r="S168" s="25" t="s">
        <v>132</v>
      </c>
      <c r="T168" s="26" t="s">
        <v>109</v>
      </c>
      <c r="U168" s="25" t="s">
        <v>121</v>
      </c>
      <c r="V168" s="26" t="s">
        <v>108</v>
      </c>
      <c r="W168" s="25"/>
      <c r="X168" s="26" t="s">
        <v>107</v>
      </c>
      <c r="Y168" s="25"/>
      <c r="Z168" s="26" t="s">
        <v>106</v>
      </c>
      <c r="AA168" s="25"/>
      <c r="AB168" s="24"/>
      <c r="AC168" s="25"/>
      <c r="AD168" s="24"/>
      <c r="AE168" s="23"/>
      <c r="AF168" s="251"/>
      <c r="AG168" s="251"/>
      <c r="AH168" s="22"/>
      <c r="AI168" s="11"/>
      <c r="AJ168" s="311"/>
      <c r="AK168" s="267"/>
      <c r="AL168" s="263"/>
      <c r="AM168" s="265"/>
      <c r="AN168" s="267"/>
      <c r="AO168" s="263"/>
      <c r="AP168" s="265"/>
      <c r="AQ168" s="267"/>
      <c r="AR168" s="263"/>
      <c r="AS168" s="265"/>
      <c r="AT168" s="267"/>
      <c r="AU168" s="263"/>
      <c r="AV168" s="265"/>
      <c r="AW168" s="275"/>
      <c r="AX168" s="270"/>
      <c r="AY168" s="292"/>
      <c r="AZ168" s="228"/>
      <c r="BA168" s="228"/>
      <c r="BB168" s="295"/>
    </row>
    <row r="169" spans="2:62" ht="28.15" customHeight="1" thickBot="1" x14ac:dyDescent="0.25">
      <c r="B169" s="30"/>
      <c r="C169" s="253"/>
      <c r="D169" s="51"/>
      <c r="E169" s="115"/>
      <c r="F169" s="115"/>
      <c r="G169" s="114"/>
      <c r="H169" s="226"/>
      <c r="I169" s="254"/>
      <c r="J169" s="254"/>
      <c r="K169" s="254"/>
      <c r="L169" s="48" t="s">
        <v>105</v>
      </c>
      <c r="M169" s="47" t="s">
        <v>377</v>
      </c>
      <c r="N169" s="48" t="s">
        <v>103</v>
      </c>
      <c r="O169" s="47" t="s">
        <v>132</v>
      </c>
      <c r="P169" s="48" t="s">
        <v>102</v>
      </c>
      <c r="Q169" s="47" t="s">
        <v>132</v>
      </c>
      <c r="R169" s="48" t="s">
        <v>101</v>
      </c>
      <c r="S169" s="47" t="s">
        <v>113</v>
      </c>
      <c r="T169" s="48">
        <v>20</v>
      </c>
      <c r="U169" s="47"/>
      <c r="V169" s="48" t="s">
        <v>100</v>
      </c>
      <c r="W169" s="47"/>
      <c r="X169" s="48" t="s">
        <v>99</v>
      </c>
      <c r="Y169" s="47"/>
      <c r="Z169" s="48" t="s">
        <v>98</v>
      </c>
      <c r="AA169" s="47"/>
      <c r="AB169" s="16"/>
      <c r="AC169" s="47"/>
      <c r="AD169" s="16"/>
      <c r="AE169" s="46"/>
      <c r="AF169" s="255"/>
      <c r="AG169" s="255"/>
      <c r="AH169" s="45"/>
      <c r="AI169" s="11"/>
      <c r="AJ169" s="312"/>
      <c r="AK169" s="268"/>
      <c r="AL169" s="264"/>
      <c r="AM169" s="266"/>
      <c r="AN169" s="268"/>
      <c r="AO169" s="264"/>
      <c r="AP169" s="266"/>
      <c r="AQ169" s="268"/>
      <c r="AR169" s="264"/>
      <c r="AS169" s="266"/>
      <c r="AT169" s="268"/>
      <c r="AU169" s="264"/>
      <c r="AV169" s="266"/>
      <c r="AW169" s="276"/>
      <c r="AX169" s="271"/>
      <c r="AY169" s="293"/>
      <c r="AZ169" s="229"/>
      <c r="BA169" s="229"/>
      <c r="BB169" s="296"/>
    </row>
    <row r="170" spans="2:62" ht="28.15" customHeight="1" x14ac:dyDescent="0.2">
      <c r="B170" s="30"/>
      <c r="C170" s="242">
        <v>3</v>
      </c>
      <c r="D170" s="44"/>
      <c r="E170" s="113"/>
      <c r="F170" s="113"/>
      <c r="G170" s="112"/>
      <c r="H170" s="223"/>
      <c r="I170" s="246">
        <v>89</v>
      </c>
      <c r="J170" s="246">
        <v>29</v>
      </c>
      <c r="K170" s="246">
        <v>6</v>
      </c>
      <c r="L170" s="41" t="s">
        <v>133</v>
      </c>
      <c r="M170" s="40" t="s">
        <v>132</v>
      </c>
      <c r="N170" s="41" t="s">
        <v>131</v>
      </c>
      <c r="O170" s="40" t="s">
        <v>377</v>
      </c>
      <c r="P170" s="41" t="s">
        <v>130</v>
      </c>
      <c r="Q170" s="40" t="s">
        <v>389</v>
      </c>
      <c r="R170" s="41" t="s">
        <v>129</v>
      </c>
      <c r="S170" s="40" t="s">
        <v>186</v>
      </c>
      <c r="T170" s="41" t="s">
        <v>128</v>
      </c>
      <c r="U170" s="40" t="s">
        <v>132</v>
      </c>
      <c r="V170" s="41" t="s">
        <v>127</v>
      </c>
      <c r="W170" s="40" t="s">
        <v>121</v>
      </c>
      <c r="X170" s="41" t="s">
        <v>126</v>
      </c>
      <c r="Y170" s="40"/>
      <c r="Z170" s="41" t="s">
        <v>125</v>
      </c>
      <c r="AA170" s="40"/>
      <c r="AB170" s="39"/>
      <c r="AC170" s="40"/>
      <c r="AD170" s="39" t="s">
        <v>1429</v>
      </c>
      <c r="AE170" s="38"/>
      <c r="AF170" s="250"/>
      <c r="AG170" s="250"/>
      <c r="AH170" s="37"/>
      <c r="AI170" s="11"/>
      <c r="AJ170" s="310">
        <f>SUMPRODUCT(LEN($M170:$AA173)-LEN(SUBSTITUTE($M170:$AA173,"A", "")))</f>
        <v>44</v>
      </c>
      <c r="AK170" s="239">
        <f>SUMPRODUCT(LEN($AD170:$AD173)-LEN(SUBSTITUTE($AD170:$AD173,"A", "")))</f>
        <v>15</v>
      </c>
      <c r="AL170" s="230">
        <f>SUMPRODUCT(LEN($AC170:$AC173)-LEN(SUBSTITUTE($AC170:$AC173,"A", "")))</f>
        <v>0</v>
      </c>
      <c r="AM170" s="233">
        <f>SUMPRODUCT(LEN($M170:$AA173)-LEN(SUBSTITUTE($M170:$AA173,"S", "")))</f>
        <v>2</v>
      </c>
      <c r="AN170" s="239">
        <f>SUMPRODUCT(LEN($AD170:$AD173)-LEN(SUBSTITUTE($AD170:$AD173,"S", "")))</f>
        <v>7</v>
      </c>
      <c r="AO170" s="230">
        <f>SUMPRODUCT(LEN($AC170:$AC173)-LEN(SUBSTITUTE($AC170:$AC173,"S", "")))</f>
        <v>0</v>
      </c>
      <c r="AP170" s="233">
        <f>SUMPRODUCT(LEN($M170:$AA173)-LEN(SUBSTITUTE($M170:$AA173,"F", "")))</f>
        <v>0</v>
      </c>
      <c r="AQ170" s="239">
        <f>SUMPRODUCT(LEN($AD170:$AD173)-LEN(SUBSTITUTE($AD170:$AD173,"F", "")))</f>
        <v>0</v>
      </c>
      <c r="AR170" s="230">
        <f>SUMPRODUCT(LEN($AC170:$AC173)-LEN(SUBSTITUTE($AC170:$AC173,"F", "")))</f>
        <v>0</v>
      </c>
      <c r="AS170" s="233">
        <f>SUMPRODUCT(LEN($M170:$AA173)-LEN(SUBSTITUTE($M170:$AA173,"G", "")))</f>
        <v>10</v>
      </c>
      <c r="AT170" s="239">
        <f>SUMPRODUCT(LEN($AD170:$AD173)-LEN(SUBSTITUTE($AD170:$AD173,"G", "")))</f>
        <v>6</v>
      </c>
      <c r="AU170" s="230">
        <f>SUMPRODUCT(LEN($AC170:$AC173)-LEN(SUBSTITUTE($AC170:$AC173,"G", "")))</f>
        <v>0</v>
      </c>
      <c r="AV170" s="233">
        <f>SUMPRODUCT(LEN($L170:$AA173)-LEN(SUBSTITUTE($L170:$AA173,"M", "")))</f>
        <v>0</v>
      </c>
      <c r="AW170" s="236">
        <f>SUMPRODUCT(LEN($AD170:$AD173)-LEN(SUBSTITUTE($AD170:$AD173,"M", "")))</f>
        <v>0</v>
      </c>
      <c r="AX170" s="269">
        <f>SUMPRODUCT(LEN($AC170:$AC173)-LEN(SUBSTITUTE($AC170:$AC173,"M", "")))</f>
        <v>0</v>
      </c>
      <c r="AY170" s="291">
        <f>SUMPRODUCT(LEN($AE170:$AE173)-LEN(SUBSTITUTE($AE170:$AE173,"S", "")))</f>
        <v>0</v>
      </c>
      <c r="AZ170" s="227">
        <f>SUMPRODUCT(LEN($AE170:$AE173)-LEN(SUBSTITUTE($AE170:$AE173,"F", "")))</f>
        <v>0</v>
      </c>
      <c r="BA170" s="227">
        <f>SUMPRODUCT(LEN($AE170:$AE173)-LEN(SUBSTITUTE($AE170:$AE173,"G", "")))</f>
        <v>0</v>
      </c>
      <c r="BB170" s="294">
        <f>SUMPRODUCT(LEN($AE170:$AE173)-LEN(SUBSTITUTE($AE170:$AE173,"M", "")))</f>
        <v>0</v>
      </c>
    </row>
    <row r="171" spans="2:62" ht="28.15" customHeight="1" thickBot="1" x14ac:dyDescent="0.25">
      <c r="B171" s="30"/>
      <c r="C171" s="243"/>
      <c r="D171" s="36"/>
      <c r="E171" s="111"/>
      <c r="F171" s="111"/>
      <c r="G171" s="110"/>
      <c r="H171" s="224"/>
      <c r="I171" s="247"/>
      <c r="J171" s="247"/>
      <c r="K171" s="247"/>
      <c r="L171" s="33" t="s">
        <v>123</v>
      </c>
      <c r="M171" s="32" t="s">
        <v>132</v>
      </c>
      <c r="N171" s="33" t="s">
        <v>122</v>
      </c>
      <c r="O171" s="32" t="s">
        <v>527</v>
      </c>
      <c r="P171" s="33" t="s">
        <v>120</v>
      </c>
      <c r="Q171" s="32" t="s">
        <v>377</v>
      </c>
      <c r="R171" s="33" t="s">
        <v>119</v>
      </c>
      <c r="S171" s="32" t="s">
        <v>132</v>
      </c>
      <c r="T171" s="33" t="s">
        <v>118</v>
      </c>
      <c r="U171" s="32" t="s">
        <v>132</v>
      </c>
      <c r="V171" s="33" t="s">
        <v>117</v>
      </c>
      <c r="W171" s="32" t="s">
        <v>121</v>
      </c>
      <c r="X171" s="33" t="s">
        <v>116</v>
      </c>
      <c r="Y171" s="32"/>
      <c r="Z171" s="33" t="s">
        <v>115</v>
      </c>
      <c r="AA171" s="32"/>
      <c r="AB171" s="31"/>
      <c r="AC171" s="32"/>
      <c r="AD171" s="31" t="s">
        <v>1428</v>
      </c>
      <c r="AE171" s="23"/>
      <c r="AF171" s="251"/>
      <c r="AG171" s="251"/>
      <c r="AH171" s="22"/>
      <c r="AI171" s="11"/>
      <c r="AJ171" s="311"/>
      <c r="AK171" s="267"/>
      <c r="AL171" s="263"/>
      <c r="AM171" s="265"/>
      <c r="AN171" s="267"/>
      <c r="AO171" s="263"/>
      <c r="AP171" s="265"/>
      <c r="AQ171" s="267"/>
      <c r="AR171" s="263"/>
      <c r="AS171" s="265"/>
      <c r="AT171" s="267"/>
      <c r="AU171" s="263"/>
      <c r="AV171" s="265"/>
      <c r="AW171" s="275"/>
      <c r="AX171" s="270"/>
      <c r="AY171" s="292"/>
      <c r="AZ171" s="228"/>
      <c r="BA171" s="228"/>
      <c r="BB171" s="295"/>
    </row>
    <row r="172" spans="2:62" ht="28.15" customHeight="1" x14ac:dyDescent="0.2">
      <c r="B172" s="30"/>
      <c r="C172" s="244"/>
      <c r="D172" s="29"/>
      <c r="E172" s="109"/>
      <c r="F172" s="109"/>
      <c r="G172" s="108"/>
      <c r="H172" s="225"/>
      <c r="I172" s="248"/>
      <c r="J172" s="248"/>
      <c r="K172" s="248"/>
      <c r="L172" s="26" t="s">
        <v>114</v>
      </c>
      <c r="M172" s="25" t="s">
        <v>132</v>
      </c>
      <c r="N172" s="26" t="s">
        <v>112</v>
      </c>
      <c r="O172" s="25" t="s">
        <v>645</v>
      </c>
      <c r="P172" s="26" t="s">
        <v>111</v>
      </c>
      <c r="Q172" s="25" t="s">
        <v>186</v>
      </c>
      <c r="R172" s="26" t="s">
        <v>110</v>
      </c>
      <c r="S172" s="25" t="s">
        <v>186</v>
      </c>
      <c r="T172" s="26" t="s">
        <v>109</v>
      </c>
      <c r="U172" s="25" t="s">
        <v>132</v>
      </c>
      <c r="V172" s="26" t="s">
        <v>108</v>
      </c>
      <c r="W172" s="25"/>
      <c r="X172" s="26" t="s">
        <v>107</v>
      </c>
      <c r="Y172" s="25"/>
      <c r="Z172" s="26" t="s">
        <v>106</v>
      </c>
      <c r="AA172" s="25"/>
      <c r="AB172" s="24"/>
      <c r="AC172" s="25"/>
      <c r="AD172" s="24" t="s">
        <v>425</v>
      </c>
      <c r="AE172" s="23"/>
      <c r="AF172" s="251"/>
      <c r="AG172" s="251"/>
      <c r="AH172" s="22"/>
      <c r="AI172" s="11"/>
      <c r="AJ172" s="311"/>
      <c r="AK172" s="267"/>
      <c r="AL172" s="263"/>
      <c r="AM172" s="265"/>
      <c r="AN172" s="267"/>
      <c r="AO172" s="263"/>
      <c r="AP172" s="265"/>
      <c r="AQ172" s="267"/>
      <c r="AR172" s="263"/>
      <c r="AS172" s="265"/>
      <c r="AT172" s="267"/>
      <c r="AU172" s="263"/>
      <c r="AV172" s="265"/>
      <c r="AW172" s="275"/>
      <c r="AX172" s="270"/>
      <c r="AY172" s="292"/>
      <c r="AZ172" s="228"/>
      <c r="BA172" s="228"/>
      <c r="BB172" s="295"/>
    </row>
    <row r="173" spans="2:62" ht="28.15" customHeight="1" thickBot="1" x14ac:dyDescent="0.25">
      <c r="B173" s="21"/>
      <c r="C173" s="245"/>
      <c r="D173" s="20"/>
      <c r="E173" s="117"/>
      <c r="F173" s="117"/>
      <c r="G173" s="116"/>
      <c r="H173" s="226"/>
      <c r="I173" s="249"/>
      <c r="J173" s="249"/>
      <c r="K173" s="249"/>
      <c r="L173" s="17" t="s">
        <v>105</v>
      </c>
      <c r="M173" s="15" t="s">
        <v>634</v>
      </c>
      <c r="N173" s="17" t="s">
        <v>103</v>
      </c>
      <c r="O173" s="15" t="s">
        <v>725</v>
      </c>
      <c r="P173" s="17" t="s">
        <v>102</v>
      </c>
      <c r="Q173" s="15" t="s">
        <v>132</v>
      </c>
      <c r="R173" s="17" t="s">
        <v>101</v>
      </c>
      <c r="S173" s="15" t="s">
        <v>132</v>
      </c>
      <c r="T173" s="17">
        <v>20</v>
      </c>
      <c r="U173" s="15" t="s">
        <v>132</v>
      </c>
      <c r="V173" s="17" t="s">
        <v>100</v>
      </c>
      <c r="W173" s="15"/>
      <c r="X173" s="17" t="s">
        <v>99</v>
      </c>
      <c r="Y173" s="15"/>
      <c r="Z173" s="17" t="s">
        <v>98</v>
      </c>
      <c r="AA173" s="15"/>
      <c r="AB173" s="16"/>
      <c r="AC173" s="15"/>
      <c r="AD173" s="14"/>
      <c r="AE173" s="13"/>
      <c r="AF173" s="252"/>
      <c r="AG173" s="252"/>
      <c r="AH173" s="12"/>
      <c r="AI173" s="11"/>
      <c r="AJ173" s="312"/>
      <c r="AK173" s="268"/>
      <c r="AL173" s="264"/>
      <c r="AM173" s="266"/>
      <c r="AN173" s="268"/>
      <c r="AO173" s="264"/>
      <c r="AP173" s="266"/>
      <c r="AQ173" s="268"/>
      <c r="AR173" s="264"/>
      <c r="AS173" s="266"/>
      <c r="AT173" s="268"/>
      <c r="AU173" s="264"/>
      <c r="AV173" s="266"/>
      <c r="AW173" s="276"/>
      <c r="AX173" s="271"/>
      <c r="AY173" s="293"/>
      <c r="AZ173" s="229"/>
      <c r="BA173" s="229"/>
      <c r="BB173" s="296"/>
    </row>
    <row r="174" spans="2:62" ht="85.9" customHeight="1" thickTop="1" thickBot="1" x14ac:dyDescent="0.35">
      <c r="B174" s="105" t="s">
        <v>174</v>
      </c>
      <c r="C174" s="95" t="s">
        <v>173</v>
      </c>
      <c r="D174" s="100" t="s">
        <v>172</v>
      </c>
      <c r="E174" s="104" t="s">
        <v>171</v>
      </c>
      <c r="F174" s="103"/>
      <c r="G174" s="102"/>
      <c r="H174" s="101" t="s">
        <v>170</v>
      </c>
      <c r="I174" s="100" t="s">
        <v>96</v>
      </c>
      <c r="J174" s="100" t="s">
        <v>169</v>
      </c>
      <c r="K174" s="100" t="s">
        <v>97</v>
      </c>
      <c r="L174" s="256" t="s">
        <v>168</v>
      </c>
      <c r="M174" s="262"/>
      <c r="N174" s="256" t="s">
        <v>167</v>
      </c>
      <c r="O174" s="262"/>
      <c r="P174" s="256" t="s">
        <v>167</v>
      </c>
      <c r="Q174" s="257"/>
      <c r="R174" s="256" t="s">
        <v>167</v>
      </c>
      <c r="S174" s="257"/>
      <c r="T174" s="256" t="s">
        <v>167</v>
      </c>
      <c r="U174" s="257"/>
      <c r="V174" s="256" t="s">
        <v>167</v>
      </c>
      <c r="W174" s="257"/>
      <c r="X174" s="256" t="s">
        <v>167</v>
      </c>
      <c r="Y174" s="257"/>
      <c r="Z174" s="256" t="s">
        <v>167</v>
      </c>
      <c r="AA174" s="257"/>
      <c r="AB174" s="261" t="s">
        <v>166</v>
      </c>
      <c r="AC174" s="257"/>
      <c r="AD174" s="101" t="s">
        <v>165</v>
      </c>
      <c r="AE174" s="101" t="s">
        <v>164</v>
      </c>
      <c r="AF174" s="100" t="s">
        <v>163</v>
      </c>
      <c r="AG174" s="100" t="s">
        <v>162</v>
      </c>
      <c r="AH174" s="99" t="s">
        <v>161</v>
      </c>
      <c r="AI174" s="98"/>
      <c r="AJ174" s="96" t="s">
        <v>160</v>
      </c>
      <c r="AK174" s="95" t="s">
        <v>159</v>
      </c>
      <c r="AL174" s="94" t="s">
        <v>158</v>
      </c>
      <c r="AM174" s="96" t="s">
        <v>157</v>
      </c>
      <c r="AN174" s="95" t="s">
        <v>156</v>
      </c>
      <c r="AO174" s="94" t="s">
        <v>155</v>
      </c>
      <c r="AP174" s="96" t="s">
        <v>154</v>
      </c>
      <c r="AQ174" s="95" t="s">
        <v>153</v>
      </c>
      <c r="AR174" s="97" t="s">
        <v>152</v>
      </c>
      <c r="AS174" s="96" t="s">
        <v>151</v>
      </c>
      <c r="AT174" s="95" t="s">
        <v>150</v>
      </c>
      <c r="AU174" s="94" t="s">
        <v>149</v>
      </c>
      <c r="AV174" s="96" t="s">
        <v>148</v>
      </c>
      <c r="AW174" s="95" t="s">
        <v>147</v>
      </c>
      <c r="AX174" s="94" t="s">
        <v>146</v>
      </c>
      <c r="AY174" s="93" t="s">
        <v>145</v>
      </c>
      <c r="AZ174" s="92" t="s">
        <v>144</v>
      </c>
      <c r="BA174" s="92" t="s">
        <v>143</v>
      </c>
      <c r="BB174" s="91" t="s">
        <v>142</v>
      </c>
    </row>
    <row r="175" spans="2:62" ht="48" thickBot="1" x14ac:dyDescent="0.3">
      <c r="B175" s="90" t="s">
        <v>244</v>
      </c>
      <c r="C175" s="89"/>
      <c r="D175" s="88"/>
      <c r="E175" s="258"/>
      <c r="F175" s="259"/>
      <c r="G175" s="260"/>
      <c r="H175" s="87" t="s">
        <v>140</v>
      </c>
      <c r="I175" s="86"/>
      <c r="J175" s="86"/>
      <c r="K175" s="85"/>
      <c r="L175" s="84"/>
      <c r="M175" s="81"/>
      <c r="N175" s="84"/>
      <c r="O175" s="81"/>
      <c r="P175" s="84"/>
      <c r="Q175" s="81"/>
      <c r="R175" s="84"/>
      <c r="S175" s="81"/>
      <c r="T175" s="84"/>
      <c r="U175" s="81"/>
      <c r="V175" s="84"/>
      <c r="W175" s="81"/>
      <c r="X175" s="84"/>
      <c r="Y175" s="81"/>
      <c r="Z175" s="84"/>
      <c r="AA175" s="83"/>
      <c r="AB175" s="82" t="s">
        <v>139</v>
      </c>
      <c r="AC175" s="81"/>
      <c r="AD175" s="81"/>
      <c r="AE175" s="81"/>
      <c r="AF175" s="80"/>
      <c r="AG175" s="80"/>
      <c r="AH175" s="60"/>
      <c r="AI175" s="79" t="s">
        <v>138</v>
      </c>
      <c r="AJ175" s="78">
        <f t="shared" ref="AJ175:BB175" si="22">SUM(AJ177:AJ188)</f>
        <v>89</v>
      </c>
      <c r="AK175" s="77">
        <f t="shared" si="22"/>
        <v>12</v>
      </c>
      <c r="AL175" s="76">
        <f t="shared" si="22"/>
        <v>0</v>
      </c>
      <c r="AM175" s="78">
        <f t="shared" si="22"/>
        <v>29</v>
      </c>
      <c r="AN175" s="77">
        <f t="shared" si="22"/>
        <v>4</v>
      </c>
      <c r="AO175" s="76">
        <f t="shared" si="22"/>
        <v>0</v>
      </c>
      <c r="AP175" s="78">
        <f t="shared" si="22"/>
        <v>1</v>
      </c>
      <c r="AQ175" s="77">
        <f t="shared" si="22"/>
        <v>0</v>
      </c>
      <c r="AR175" s="76">
        <f t="shared" si="22"/>
        <v>0</v>
      </c>
      <c r="AS175" s="78">
        <f t="shared" si="22"/>
        <v>20</v>
      </c>
      <c r="AT175" s="77">
        <f t="shared" si="22"/>
        <v>2</v>
      </c>
      <c r="AU175" s="76">
        <f t="shared" si="22"/>
        <v>0</v>
      </c>
      <c r="AV175" s="78">
        <f t="shared" si="22"/>
        <v>2</v>
      </c>
      <c r="AW175" s="77">
        <f t="shared" si="22"/>
        <v>0</v>
      </c>
      <c r="AX175" s="76">
        <f t="shared" si="22"/>
        <v>0</v>
      </c>
      <c r="AY175" s="75">
        <f t="shared" si="22"/>
        <v>0</v>
      </c>
      <c r="AZ175" s="74">
        <f t="shared" si="22"/>
        <v>0</v>
      </c>
      <c r="BA175" s="74">
        <f t="shared" si="22"/>
        <v>2</v>
      </c>
      <c r="BB175" s="73">
        <f t="shared" si="22"/>
        <v>0</v>
      </c>
      <c r="BC175" s="72" t="s">
        <v>137</v>
      </c>
      <c r="BF175" s="5">
        <f>SUM(AJ175:AL175)/$BG$5</f>
        <v>33.666666666666664</v>
      </c>
      <c r="BG175" s="5">
        <f>SUM(AM175:AO175,AY175)/$BG$5</f>
        <v>11</v>
      </c>
      <c r="BH175" s="5">
        <f>SUM(AP175:AR175,AZ175)/$BG$5</f>
        <v>0.33333333333333331</v>
      </c>
      <c r="BI175" s="5">
        <f>SUM(AS175:AU175,BA175)/$BG$5</f>
        <v>8</v>
      </c>
      <c r="BJ175" s="5">
        <f>SUM(AV175:AX175,BB175)/$BG$5</f>
        <v>0.66666666666666663</v>
      </c>
    </row>
    <row r="176" spans="2:62" ht="37.5" thickBot="1" x14ac:dyDescent="0.3">
      <c r="B176" s="71"/>
      <c r="C176" s="70"/>
      <c r="D176" s="69"/>
      <c r="E176" s="68"/>
      <c r="F176" s="68"/>
      <c r="G176" s="67"/>
      <c r="H176" s="66"/>
      <c r="I176" s="64"/>
      <c r="J176" s="64"/>
      <c r="K176" s="65"/>
      <c r="L176" s="64"/>
      <c r="M176" s="62"/>
      <c r="N176" s="64"/>
      <c r="O176" s="62"/>
      <c r="P176" s="64"/>
      <c r="Q176" s="62"/>
      <c r="R176" s="64"/>
      <c r="S176" s="62"/>
      <c r="T176" s="64"/>
      <c r="U176" s="62"/>
      <c r="V176" s="64"/>
      <c r="W176" s="62"/>
      <c r="X176" s="64"/>
      <c r="Y176" s="62"/>
      <c r="Z176" s="64"/>
      <c r="AA176" s="62"/>
      <c r="AB176" s="63"/>
      <c r="AC176" s="62"/>
      <c r="AD176" s="62"/>
      <c r="AE176" s="62"/>
      <c r="AF176" s="61"/>
      <c r="AG176" s="61"/>
      <c r="AH176" s="60"/>
      <c r="AI176" s="59" t="s">
        <v>136</v>
      </c>
      <c r="AJ176" s="58">
        <f t="shared" ref="AJ176:BB176" si="23">AJ175/3</f>
        <v>29.666666666666668</v>
      </c>
      <c r="AK176" s="57">
        <f t="shared" si="23"/>
        <v>4</v>
      </c>
      <c r="AL176" s="56">
        <f t="shared" si="23"/>
        <v>0</v>
      </c>
      <c r="AM176" s="58">
        <f t="shared" si="23"/>
        <v>9.6666666666666661</v>
      </c>
      <c r="AN176" s="57">
        <f t="shared" si="23"/>
        <v>1.3333333333333333</v>
      </c>
      <c r="AO176" s="56">
        <f t="shared" si="23"/>
        <v>0</v>
      </c>
      <c r="AP176" s="58">
        <f t="shared" si="23"/>
        <v>0.33333333333333331</v>
      </c>
      <c r="AQ176" s="57">
        <f t="shared" si="23"/>
        <v>0</v>
      </c>
      <c r="AR176" s="56">
        <f t="shared" si="23"/>
        <v>0</v>
      </c>
      <c r="AS176" s="58">
        <f t="shared" si="23"/>
        <v>6.666666666666667</v>
      </c>
      <c r="AT176" s="57">
        <f t="shared" si="23"/>
        <v>0.66666666666666663</v>
      </c>
      <c r="AU176" s="56">
        <f t="shared" si="23"/>
        <v>0</v>
      </c>
      <c r="AV176" s="58">
        <f t="shared" si="23"/>
        <v>0.66666666666666663</v>
      </c>
      <c r="AW176" s="57">
        <f t="shared" si="23"/>
        <v>0</v>
      </c>
      <c r="AX176" s="56">
        <f t="shared" si="23"/>
        <v>0</v>
      </c>
      <c r="AY176" s="55">
        <f t="shared" si="23"/>
        <v>0</v>
      </c>
      <c r="AZ176" s="54">
        <f t="shared" si="23"/>
        <v>0</v>
      </c>
      <c r="BA176" s="54">
        <f t="shared" si="23"/>
        <v>0.66666666666666663</v>
      </c>
      <c r="BB176" s="53">
        <f t="shared" si="23"/>
        <v>0</v>
      </c>
      <c r="BC176" s="52" t="s">
        <v>135</v>
      </c>
    </row>
    <row r="177" spans="2:62" ht="28.15" customHeight="1" x14ac:dyDescent="0.2">
      <c r="B177" s="30"/>
      <c r="C177" s="242">
        <v>1</v>
      </c>
      <c r="D177" s="44"/>
      <c r="E177" s="113"/>
      <c r="F177" s="113"/>
      <c r="G177" s="112"/>
      <c r="H177" s="223" t="s">
        <v>1251</v>
      </c>
      <c r="I177" s="246">
        <v>141</v>
      </c>
      <c r="J177" s="246">
        <v>33</v>
      </c>
      <c r="K177" s="246">
        <v>7</v>
      </c>
      <c r="L177" s="41" t="s">
        <v>133</v>
      </c>
      <c r="M177" s="40" t="s">
        <v>132</v>
      </c>
      <c r="N177" s="41" t="s">
        <v>131</v>
      </c>
      <c r="O177" s="40" t="s">
        <v>186</v>
      </c>
      <c r="P177" s="41" t="s">
        <v>130</v>
      </c>
      <c r="Q177" s="40" t="s">
        <v>186</v>
      </c>
      <c r="R177" s="41" t="s">
        <v>129</v>
      </c>
      <c r="S177" s="40" t="s">
        <v>399</v>
      </c>
      <c r="T177" s="41" t="s">
        <v>128</v>
      </c>
      <c r="U177" s="40" t="s">
        <v>485</v>
      </c>
      <c r="V177" s="41" t="s">
        <v>127</v>
      </c>
      <c r="W177" s="40" t="s">
        <v>121</v>
      </c>
      <c r="X177" s="41" t="s">
        <v>126</v>
      </c>
      <c r="Y177" s="40" t="s">
        <v>121</v>
      </c>
      <c r="Z177" s="41" t="s">
        <v>125</v>
      </c>
      <c r="AA177" s="40"/>
      <c r="AB177" s="39"/>
      <c r="AC177" s="40"/>
      <c r="AD177" s="39" t="s">
        <v>132</v>
      </c>
      <c r="AE177" s="38" t="s">
        <v>507</v>
      </c>
      <c r="AF177" s="250"/>
      <c r="AG177" s="250"/>
      <c r="AH177" s="37"/>
      <c r="AI177" s="11"/>
      <c r="AJ177" s="310">
        <f>SUMPRODUCT(LEN($M177:$AA180)-LEN(SUBSTITUTE($M177:$AA180,"A", "")))</f>
        <v>49</v>
      </c>
      <c r="AK177" s="239">
        <f>SUMPRODUCT(LEN($AD177:$AD180)-LEN(SUBSTITUTE($AD177:$AD180,"A", "")))</f>
        <v>9</v>
      </c>
      <c r="AL177" s="230">
        <f>SUMPRODUCT(LEN($AC177:$AC180)-LEN(SUBSTITUTE($AC177:$AC180,"A", "")))</f>
        <v>0</v>
      </c>
      <c r="AM177" s="233">
        <f>SUMPRODUCT(LEN($M177:$AA180)-LEN(SUBSTITUTE($M177:$AA180,"S", "")))</f>
        <v>20</v>
      </c>
      <c r="AN177" s="239">
        <f>SUMPRODUCT(LEN($AD177:$AD180)-LEN(SUBSTITUTE($AD177:$AD180,"S", "")))</f>
        <v>3</v>
      </c>
      <c r="AO177" s="230">
        <f>SUMPRODUCT(LEN($AC177:$AC180)-LEN(SUBSTITUTE($AC177:$AC180,"S", "")))</f>
        <v>0</v>
      </c>
      <c r="AP177" s="233">
        <f>SUMPRODUCT(LEN($M177:$AA180)-LEN(SUBSTITUTE($M177:$AA180,"F", "")))</f>
        <v>1</v>
      </c>
      <c r="AQ177" s="239">
        <f>SUMPRODUCT(LEN($AD177:$AD180)-LEN(SUBSTITUTE($AD177:$AD180,"F", "")))</f>
        <v>0</v>
      </c>
      <c r="AR177" s="230">
        <f>SUMPRODUCT(LEN($AC177:$AC180)-LEN(SUBSTITUTE($AC177:$AC180,"F", "")))</f>
        <v>0</v>
      </c>
      <c r="AS177" s="233">
        <f>SUMPRODUCT(LEN($M177:$AA180)-LEN(SUBSTITUTE($M177:$AA180,"G", "")))</f>
        <v>5</v>
      </c>
      <c r="AT177" s="239">
        <f>SUMPRODUCT(LEN($AD177:$AD180)-LEN(SUBSTITUTE($AD177:$AD180,"G", "")))</f>
        <v>2</v>
      </c>
      <c r="AU177" s="230">
        <f>SUMPRODUCT(LEN($AC177:$AC180)-LEN(SUBSTITUTE($AC177:$AC180,"G", "")))</f>
        <v>0</v>
      </c>
      <c r="AV177" s="233">
        <f>SUMPRODUCT(LEN($L177:$AA180)-LEN(SUBSTITUTE($L177:$AA180,"M", "")))</f>
        <v>0</v>
      </c>
      <c r="AW177" s="236">
        <f>SUMPRODUCT(LEN($AD177:$AD180)-LEN(SUBSTITUTE($AD177:$AD180,"M", "")))</f>
        <v>0</v>
      </c>
      <c r="AX177" s="269">
        <f>SUMPRODUCT(LEN($AC177:$AC180)-LEN(SUBSTITUTE($AC177:$AC180,"M", "")))</f>
        <v>0</v>
      </c>
      <c r="AY177" s="291">
        <f>SUMPRODUCT(LEN($AE177:$AE180)-LEN(SUBSTITUTE($AE177:$AE180,"S", "")))</f>
        <v>0</v>
      </c>
      <c r="AZ177" s="227">
        <f>SUMPRODUCT(LEN($AE177:$AE180)-LEN(SUBSTITUTE($AE177:$AE180,"F", "")))</f>
        <v>0</v>
      </c>
      <c r="BA177" s="227">
        <f>SUMPRODUCT(LEN($AE177:$AE180)-LEN(SUBSTITUTE($AE177:$AE180,"G", "")))</f>
        <v>2</v>
      </c>
      <c r="BB177" s="294">
        <f>SUMPRODUCT(LEN($AE177:$AE180)-LEN(SUBSTITUTE($AE177:$AE180,"M", "")))</f>
        <v>0</v>
      </c>
    </row>
    <row r="178" spans="2:62" ht="28.15" customHeight="1" thickBot="1" x14ac:dyDescent="0.25">
      <c r="B178" s="30"/>
      <c r="C178" s="243"/>
      <c r="D178" s="36"/>
      <c r="E178" s="111"/>
      <c r="F178" s="111"/>
      <c r="G178" s="110"/>
      <c r="H178" s="224"/>
      <c r="I178" s="247"/>
      <c r="J178" s="247"/>
      <c r="K178" s="247"/>
      <c r="L178" s="33" t="s">
        <v>123</v>
      </c>
      <c r="M178" s="32" t="s">
        <v>132</v>
      </c>
      <c r="N178" s="33" t="s">
        <v>122</v>
      </c>
      <c r="O178" s="32" t="s">
        <v>132</v>
      </c>
      <c r="P178" s="33" t="s">
        <v>120</v>
      </c>
      <c r="Q178" s="32" t="s">
        <v>689</v>
      </c>
      <c r="R178" s="33" t="s">
        <v>119</v>
      </c>
      <c r="S178" s="32" t="s">
        <v>623</v>
      </c>
      <c r="T178" s="33" t="s">
        <v>118</v>
      </c>
      <c r="U178" s="32" t="s">
        <v>124</v>
      </c>
      <c r="V178" s="33" t="s">
        <v>117</v>
      </c>
      <c r="W178" s="32" t="s">
        <v>113</v>
      </c>
      <c r="X178" s="33" t="s">
        <v>116</v>
      </c>
      <c r="Y178" s="32" t="s">
        <v>121</v>
      </c>
      <c r="Z178" s="33" t="s">
        <v>115</v>
      </c>
      <c r="AA178" s="32"/>
      <c r="AB178" s="31"/>
      <c r="AC178" s="32"/>
      <c r="AD178" s="31" t="s">
        <v>1427</v>
      </c>
      <c r="AE178" s="23"/>
      <c r="AF178" s="251"/>
      <c r="AG178" s="251"/>
      <c r="AH178" s="22"/>
      <c r="AI178" s="11"/>
      <c r="AJ178" s="311"/>
      <c r="AK178" s="267"/>
      <c r="AL178" s="263"/>
      <c r="AM178" s="265"/>
      <c r="AN178" s="267"/>
      <c r="AO178" s="263"/>
      <c r="AP178" s="265"/>
      <c r="AQ178" s="267"/>
      <c r="AR178" s="263"/>
      <c r="AS178" s="265"/>
      <c r="AT178" s="267"/>
      <c r="AU178" s="263"/>
      <c r="AV178" s="265"/>
      <c r="AW178" s="275"/>
      <c r="AX178" s="270"/>
      <c r="AY178" s="292"/>
      <c r="AZ178" s="228"/>
      <c r="BA178" s="228"/>
      <c r="BB178" s="295"/>
    </row>
    <row r="179" spans="2:62" ht="28.15" customHeight="1" x14ac:dyDescent="0.2">
      <c r="B179" s="30"/>
      <c r="C179" s="244"/>
      <c r="D179" s="29"/>
      <c r="E179" s="109"/>
      <c r="F179" s="109"/>
      <c r="G179" s="108"/>
      <c r="H179" s="225">
        <v>228</v>
      </c>
      <c r="I179" s="248"/>
      <c r="J179" s="248"/>
      <c r="K179" s="248"/>
      <c r="L179" s="26" t="s">
        <v>114</v>
      </c>
      <c r="M179" s="25" t="s">
        <v>132</v>
      </c>
      <c r="N179" s="26" t="s">
        <v>112</v>
      </c>
      <c r="O179" s="25" t="s">
        <v>515</v>
      </c>
      <c r="P179" s="26" t="s">
        <v>111</v>
      </c>
      <c r="Q179" s="25" t="s">
        <v>382</v>
      </c>
      <c r="R179" s="26" t="s">
        <v>110</v>
      </c>
      <c r="S179" s="25" t="s">
        <v>1426</v>
      </c>
      <c r="T179" s="26" t="s">
        <v>109</v>
      </c>
      <c r="U179" s="25" t="s">
        <v>113</v>
      </c>
      <c r="V179" s="26" t="s">
        <v>108</v>
      </c>
      <c r="W179" s="25" t="s">
        <v>121</v>
      </c>
      <c r="X179" s="26" t="s">
        <v>107</v>
      </c>
      <c r="Y179" s="25"/>
      <c r="Z179" s="26" t="s">
        <v>106</v>
      </c>
      <c r="AA179" s="25"/>
      <c r="AB179" s="24"/>
      <c r="AC179" s="25"/>
      <c r="AD179" s="24"/>
      <c r="AE179" s="23"/>
      <c r="AF179" s="251"/>
      <c r="AG179" s="251"/>
      <c r="AH179" s="22"/>
      <c r="AI179" s="11"/>
      <c r="AJ179" s="311"/>
      <c r="AK179" s="267"/>
      <c r="AL179" s="263"/>
      <c r="AM179" s="265"/>
      <c r="AN179" s="267"/>
      <c r="AO179" s="263"/>
      <c r="AP179" s="265"/>
      <c r="AQ179" s="267"/>
      <c r="AR179" s="263"/>
      <c r="AS179" s="265"/>
      <c r="AT179" s="267"/>
      <c r="AU179" s="263"/>
      <c r="AV179" s="265"/>
      <c r="AW179" s="275"/>
      <c r="AX179" s="270"/>
      <c r="AY179" s="292"/>
      <c r="AZ179" s="228"/>
      <c r="BA179" s="228"/>
      <c r="BB179" s="295"/>
    </row>
    <row r="180" spans="2:62" ht="28.15" customHeight="1" thickBot="1" x14ac:dyDescent="0.25">
      <c r="B180" s="30"/>
      <c r="C180" s="253"/>
      <c r="D180" s="51"/>
      <c r="E180" s="115"/>
      <c r="F180" s="115"/>
      <c r="G180" s="114"/>
      <c r="H180" s="226"/>
      <c r="I180" s="254"/>
      <c r="J180" s="254"/>
      <c r="K180" s="254"/>
      <c r="L180" s="48" t="s">
        <v>105</v>
      </c>
      <c r="M180" s="47" t="s">
        <v>186</v>
      </c>
      <c r="N180" s="48" t="s">
        <v>103</v>
      </c>
      <c r="O180" s="47" t="s">
        <v>434</v>
      </c>
      <c r="P180" s="48" t="s">
        <v>102</v>
      </c>
      <c r="Q180" s="47" t="s">
        <v>132</v>
      </c>
      <c r="R180" s="48" t="s">
        <v>101</v>
      </c>
      <c r="S180" s="47" t="s">
        <v>418</v>
      </c>
      <c r="T180" s="48">
        <v>20</v>
      </c>
      <c r="U180" s="47" t="s">
        <v>113</v>
      </c>
      <c r="V180" s="48" t="s">
        <v>100</v>
      </c>
      <c r="W180" s="47" t="s">
        <v>113</v>
      </c>
      <c r="X180" s="48" t="s">
        <v>99</v>
      </c>
      <c r="Y180" s="47"/>
      <c r="Z180" s="48" t="s">
        <v>98</v>
      </c>
      <c r="AA180" s="47"/>
      <c r="AB180" s="16"/>
      <c r="AC180" s="47"/>
      <c r="AD180" s="16"/>
      <c r="AE180" s="46"/>
      <c r="AF180" s="255"/>
      <c r="AG180" s="255"/>
      <c r="AH180" s="45"/>
      <c r="AI180" s="11"/>
      <c r="AJ180" s="312"/>
      <c r="AK180" s="268"/>
      <c r="AL180" s="264"/>
      <c r="AM180" s="266"/>
      <c r="AN180" s="268"/>
      <c r="AO180" s="264"/>
      <c r="AP180" s="266"/>
      <c r="AQ180" s="268"/>
      <c r="AR180" s="264"/>
      <c r="AS180" s="266"/>
      <c r="AT180" s="268"/>
      <c r="AU180" s="264"/>
      <c r="AV180" s="266"/>
      <c r="AW180" s="276"/>
      <c r="AX180" s="271"/>
      <c r="AY180" s="293"/>
      <c r="AZ180" s="229"/>
      <c r="BA180" s="229"/>
      <c r="BB180" s="296"/>
    </row>
    <row r="181" spans="2:62" ht="28.15" customHeight="1" x14ac:dyDescent="0.2">
      <c r="B181" s="30"/>
      <c r="C181" s="242">
        <v>2</v>
      </c>
      <c r="D181" s="44"/>
      <c r="E181" s="113"/>
      <c r="F181" s="113"/>
      <c r="G181" s="112"/>
      <c r="H181" s="223"/>
      <c r="I181" s="246">
        <v>126</v>
      </c>
      <c r="J181" s="246">
        <v>26</v>
      </c>
      <c r="K181" s="246">
        <v>8</v>
      </c>
      <c r="L181" s="41" t="s">
        <v>133</v>
      </c>
      <c r="M181" s="40" t="s">
        <v>414</v>
      </c>
      <c r="N181" s="41" t="s">
        <v>131</v>
      </c>
      <c r="O181" s="40" t="s">
        <v>104</v>
      </c>
      <c r="P181" s="41" t="s">
        <v>130</v>
      </c>
      <c r="Q181" s="40" t="s">
        <v>132</v>
      </c>
      <c r="R181" s="41" t="s">
        <v>129</v>
      </c>
      <c r="S181" s="40" t="s">
        <v>132</v>
      </c>
      <c r="T181" s="41" t="s">
        <v>128</v>
      </c>
      <c r="U181" s="40" t="s">
        <v>121</v>
      </c>
      <c r="V181" s="41" t="s">
        <v>127</v>
      </c>
      <c r="W181" s="40"/>
      <c r="X181" s="41" t="s">
        <v>126</v>
      </c>
      <c r="Y181" s="40"/>
      <c r="Z181" s="41" t="s">
        <v>125</v>
      </c>
      <c r="AA181" s="40"/>
      <c r="AB181" s="39"/>
      <c r="AC181" s="40"/>
      <c r="AD181" s="39" t="s">
        <v>124</v>
      </c>
      <c r="AE181" s="38"/>
      <c r="AF181" s="250"/>
      <c r="AG181" s="250"/>
      <c r="AH181" s="37"/>
      <c r="AI181" s="11"/>
      <c r="AJ181" s="310">
        <f>SUMPRODUCT(LEN($M181:$AA184)-LEN(SUBSTITUTE($M181:$AA184,"A", "")))</f>
        <v>23</v>
      </c>
      <c r="AK181" s="239">
        <f>SUMPRODUCT(LEN($AD181:$AD184)-LEN(SUBSTITUTE($AD181:$AD184,"A", "")))</f>
        <v>1</v>
      </c>
      <c r="AL181" s="230">
        <f>SUMPRODUCT(LEN($AC181:$AC184)-LEN(SUBSTITUTE($AC181:$AC184,"A", "")))</f>
        <v>0</v>
      </c>
      <c r="AM181" s="233">
        <f>SUMPRODUCT(LEN($M181:$AA184)-LEN(SUBSTITUTE($M181:$AA184,"S", "")))</f>
        <v>6</v>
      </c>
      <c r="AN181" s="239">
        <f>SUMPRODUCT(LEN($AD181:$AD184)-LEN(SUBSTITUTE($AD181:$AD184,"S", "")))</f>
        <v>1</v>
      </c>
      <c r="AO181" s="230">
        <f>SUMPRODUCT(LEN($AC181:$AC184)-LEN(SUBSTITUTE($AC181:$AC184,"S", "")))</f>
        <v>0</v>
      </c>
      <c r="AP181" s="233">
        <f>SUMPRODUCT(LEN($M181:$AA184)-LEN(SUBSTITUTE($M181:$AA184,"F", "")))</f>
        <v>0</v>
      </c>
      <c r="AQ181" s="239">
        <f>SUMPRODUCT(LEN($AD181:$AD184)-LEN(SUBSTITUTE($AD181:$AD184,"F", "")))</f>
        <v>0</v>
      </c>
      <c r="AR181" s="230">
        <f>SUMPRODUCT(LEN($AC181:$AC184)-LEN(SUBSTITUTE($AC181:$AC184,"F", "")))</f>
        <v>0</v>
      </c>
      <c r="AS181" s="233">
        <f>SUMPRODUCT(LEN($M181:$AA184)-LEN(SUBSTITUTE($M181:$AA184,"G", "")))</f>
        <v>5</v>
      </c>
      <c r="AT181" s="239">
        <f>SUMPRODUCT(LEN($AD181:$AD184)-LEN(SUBSTITUTE($AD181:$AD184,"G", "")))</f>
        <v>0</v>
      </c>
      <c r="AU181" s="230">
        <f>SUMPRODUCT(LEN($AC181:$AC184)-LEN(SUBSTITUTE($AC181:$AC184,"G", "")))</f>
        <v>0</v>
      </c>
      <c r="AV181" s="233">
        <f>SUMPRODUCT(LEN($L181:$AA184)-LEN(SUBSTITUTE($L181:$AA184,"M", "")))</f>
        <v>0</v>
      </c>
      <c r="AW181" s="236">
        <f>SUMPRODUCT(LEN($AD181:$AD184)-LEN(SUBSTITUTE($AD181:$AD184,"M", "")))</f>
        <v>0</v>
      </c>
      <c r="AX181" s="269">
        <f>SUMPRODUCT(LEN($AC181:$AC184)-LEN(SUBSTITUTE($AC181:$AC184,"M", "")))</f>
        <v>0</v>
      </c>
      <c r="AY181" s="291">
        <f>SUMPRODUCT(LEN($AE181:$AE184)-LEN(SUBSTITUTE($AE181:$AE184,"S", "")))</f>
        <v>0</v>
      </c>
      <c r="AZ181" s="227">
        <f>SUMPRODUCT(LEN($AE181:$AE184)-LEN(SUBSTITUTE($AE181:$AE184,"F", "")))</f>
        <v>0</v>
      </c>
      <c r="BA181" s="227">
        <f>SUMPRODUCT(LEN($AE181:$AE184)-LEN(SUBSTITUTE($AE181:$AE184,"G", "")))</f>
        <v>0</v>
      </c>
      <c r="BB181" s="294">
        <f>SUMPRODUCT(LEN($AE181:$AE184)-LEN(SUBSTITUTE($AE181:$AE184,"M", "")))</f>
        <v>0</v>
      </c>
    </row>
    <row r="182" spans="2:62" ht="28.15" customHeight="1" thickBot="1" x14ac:dyDescent="0.25">
      <c r="B182" s="30"/>
      <c r="C182" s="243"/>
      <c r="D182" s="36"/>
      <c r="E182" s="111"/>
      <c r="F182" s="111"/>
      <c r="G182" s="110"/>
      <c r="H182" s="224"/>
      <c r="I182" s="247"/>
      <c r="J182" s="247"/>
      <c r="K182" s="247"/>
      <c r="L182" s="33" t="s">
        <v>123</v>
      </c>
      <c r="M182" s="32" t="s">
        <v>104</v>
      </c>
      <c r="N182" s="33" t="s">
        <v>122</v>
      </c>
      <c r="O182" s="32" t="s">
        <v>186</v>
      </c>
      <c r="P182" s="33" t="s">
        <v>120</v>
      </c>
      <c r="Q182" s="32" t="s">
        <v>132</v>
      </c>
      <c r="R182" s="33" t="s">
        <v>119</v>
      </c>
      <c r="S182" s="32" t="s">
        <v>458</v>
      </c>
      <c r="T182" s="33" t="s">
        <v>118</v>
      </c>
      <c r="U182" s="32" t="s">
        <v>121</v>
      </c>
      <c r="V182" s="33" t="s">
        <v>117</v>
      </c>
      <c r="W182" s="32"/>
      <c r="X182" s="33" t="s">
        <v>116</v>
      </c>
      <c r="Y182" s="32"/>
      <c r="Z182" s="33" t="s">
        <v>115</v>
      </c>
      <c r="AA182" s="32"/>
      <c r="AB182" s="31"/>
      <c r="AC182" s="32"/>
      <c r="AD182" s="31"/>
      <c r="AE182" s="23"/>
      <c r="AF182" s="251"/>
      <c r="AG182" s="251"/>
      <c r="AH182" s="22"/>
      <c r="AI182" s="11"/>
      <c r="AJ182" s="311"/>
      <c r="AK182" s="267"/>
      <c r="AL182" s="263"/>
      <c r="AM182" s="265"/>
      <c r="AN182" s="267"/>
      <c r="AO182" s="263"/>
      <c r="AP182" s="265"/>
      <c r="AQ182" s="267"/>
      <c r="AR182" s="263"/>
      <c r="AS182" s="265"/>
      <c r="AT182" s="267"/>
      <c r="AU182" s="263"/>
      <c r="AV182" s="265"/>
      <c r="AW182" s="275"/>
      <c r="AX182" s="270"/>
      <c r="AY182" s="292"/>
      <c r="AZ182" s="228"/>
      <c r="BA182" s="228"/>
      <c r="BB182" s="295"/>
    </row>
    <row r="183" spans="2:62" ht="28.15" customHeight="1" x14ac:dyDescent="0.2">
      <c r="B183" s="30"/>
      <c r="C183" s="244"/>
      <c r="D183" s="29"/>
      <c r="E183" s="109"/>
      <c r="F183" s="109"/>
      <c r="G183" s="108"/>
      <c r="H183" s="225"/>
      <c r="I183" s="248"/>
      <c r="J183" s="248"/>
      <c r="K183" s="248"/>
      <c r="L183" s="26" t="s">
        <v>114</v>
      </c>
      <c r="M183" s="25" t="s">
        <v>132</v>
      </c>
      <c r="N183" s="26" t="s">
        <v>112</v>
      </c>
      <c r="O183" s="25" t="s">
        <v>132</v>
      </c>
      <c r="P183" s="26" t="s">
        <v>111</v>
      </c>
      <c r="Q183" s="25" t="s">
        <v>186</v>
      </c>
      <c r="R183" s="26" t="s">
        <v>110</v>
      </c>
      <c r="S183" s="25" t="s">
        <v>414</v>
      </c>
      <c r="T183" s="26" t="s">
        <v>109</v>
      </c>
      <c r="U183" s="25" t="s">
        <v>121</v>
      </c>
      <c r="V183" s="26" t="s">
        <v>108</v>
      </c>
      <c r="W183" s="25"/>
      <c r="X183" s="26" t="s">
        <v>107</v>
      </c>
      <c r="Y183" s="25"/>
      <c r="Z183" s="26" t="s">
        <v>106</v>
      </c>
      <c r="AA183" s="25"/>
      <c r="AB183" s="24"/>
      <c r="AC183" s="25"/>
      <c r="AD183" s="24"/>
      <c r="AE183" s="23"/>
      <c r="AF183" s="251"/>
      <c r="AG183" s="251"/>
      <c r="AH183" s="22"/>
      <c r="AI183" s="11"/>
      <c r="AJ183" s="311"/>
      <c r="AK183" s="267"/>
      <c r="AL183" s="263"/>
      <c r="AM183" s="265"/>
      <c r="AN183" s="267"/>
      <c r="AO183" s="263"/>
      <c r="AP183" s="265"/>
      <c r="AQ183" s="267"/>
      <c r="AR183" s="263"/>
      <c r="AS183" s="265"/>
      <c r="AT183" s="267"/>
      <c r="AU183" s="263"/>
      <c r="AV183" s="265"/>
      <c r="AW183" s="275"/>
      <c r="AX183" s="270"/>
      <c r="AY183" s="292"/>
      <c r="AZ183" s="228"/>
      <c r="BA183" s="228"/>
      <c r="BB183" s="295"/>
    </row>
    <row r="184" spans="2:62" ht="28.15" customHeight="1" thickBot="1" x14ac:dyDescent="0.25">
      <c r="B184" s="30"/>
      <c r="C184" s="253"/>
      <c r="D184" s="51"/>
      <c r="E184" s="115"/>
      <c r="F184" s="115"/>
      <c r="G184" s="114"/>
      <c r="H184" s="226"/>
      <c r="I184" s="254"/>
      <c r="J184" s="254"/>
      <c r="K184" s="254"/>
      <c r="L184" s="48" t="s">
        <v>105</v>
      </c>
      <c r="M184" s="47" t="s">
        <v>399</v>
      </c>
      <c r="N184" s="48" t="s">
        <v>103</v>
      </c>
      <c r="O184" s="47" t="s">
        <v>132</v>
      </c>
      <c r="P184" s="48" t="s">
        <v>102</v>
      </c>
      <c r="Q184" s="47" t="s">
        <v>389</v>
      </c>
      <c r="R184" s="48" t="s">
        <v>101</v>
      </c>
      <c r="S184" s="47" t="s">
        <v>121</v>
      </c>
      <c r="T184" s="48">
        <v>20</v>
      </c>
      <c r="U184" s="47" t="s">
        <v>121</v>
      </c>
      <c r="V184" s="48" t="s">
        <v>100</v>
      </c>
      <c r="W184" s="47"/>
      <c r="X184" s="48" t="s">
        <v>99</v>
      </c>
      <c r="Y184" s="47"/>
      <c r="Z184" s="48" t="s">
        <v>98</v>
      </c>
      <c r="AA184" s="47"/>
      <c r="AB184" s="16"/>
      <c r="AC184" s="47"/>
      <c r="AD184" s="16"/>
      <c r="AE184" s="46"/>
      <c r="AF184" s="255"/>
      <c r="AG184" s="255"/>
      <c r="AH184" s="45"/>
      <c r="AI184" s="11"/>
      <c r="AJ184" s="312"/>
      <c r="AK184" s="268"/>
      <c r="AL184" s="264"/>
      <c r="AM184" s="266"/>
      <c r="AN184" s="268"/>
      <c r="AO184" s="264"/>
      <c r="AP184" s="266"/>
      <c r="AQ184" s="268"/>
      <c r="AR184" s="264"/>
      <c r="AS184" s="266"/>
      <c r="AT184" s="268"/>
      <c r="AU184" s="264"/>
      <c r="AV184" s="266"/>
      <c r="AW184" s="276"/>
      <c r="AX184" s="271"/>
      <c r="AY184" s="293"/>
      <c r="AZ184" s="229"/>
      <c r="BA184" s="229"/>
      <c r="BB184" s="296"/>
    </row>
    <row r="185" spans="2:62" ht="28.15" customHeight="1" x14ac:dyDescent="0.2">
      <c r="B185" s="30"/>
      <c r="C185" s="242">
        <v>3</v>
      </c>
      <c r="D185" s="44"/>
      <c r="E185" s="113"/>
      <c r="F185" s="113"/>
      <c r="G185" s="112"/>
      <c r="H185" s="223"/>
      <c r="I185" s="246">
        <v>89</v>
      </c>
      <c r="J185" s="246">
        <v>23</v>
      </c>
      <c r="K185" s="246">
        <v>6</v>
      </c>
      <c r="L185" s="41" t="s">
        <v>133</v>
      </c>
      <c r="M185" s="40" t="s">
        <v>104</v>
      </c>
      <c r="N185" s="41" t="s">
        <v>131</v>
      </c>
      <c r="O185" s="40" t="s">
        <v>399</v>
      </c>
      <c r="P185" s="41" t="s">
        <v>130</v>
      </c>
      <c r="Q185" s="40" t="s">
        <v>389</v>
      </c>
      <c r="R185" s="41" t="s">
        <v>129</v>
      </c>
      <c r="S185" s="40" t="s">
        <v>132</v>
      </c>
      <c r="T185" s="41" t="s">
        <v>128</v>
      </c>
      <c r="U185" s="40" t="s">
        <v>121</v>
      </c>
      <c r="V185" s="41" t="s">
        <v>127</v>
      </c>
      <c r="W185" s="40"/>
      <c r="X185" s="41" t="s">
        <v>126</v>
      </c>
      <c r="Y185" s="40"/>
      <c r="Z185" s="41" t="s">
        <v>125</v>
      </c>
      <c r="AA185" s="40"/>
      <c r="AB185" s="39"/>
      <c r="AC185" s="40"/>
      <c r="AD185" s="39" t="s">
        <v>132</v>
      </c>
      <c r="AE185" s="38"/>
      <c r="AF185" s="250"/>
      <c r="AG185" s="250"/>
      <c r="AH185" s="37"/>
      <c r="AI185" s="11"/>
      <c r="AJ185" s="310">
        <f>SUMPRODUCT(LEN($M185:$AA188)-LEN(SUBSTITUTE($M185:$AA188,"A", "")))</f>
        <v>17</v>
      </c>
      <c r="AK185" s="239">
        <f>SUMPRODUCT(LEN($AD185:$AD188)-LEN(SUBSTITUTE($AD185:$AD188,"A", "")))</f>
        <v>2</v>
      </c>
      <c r="AL185" s="230">
        <f>SUMPRODUCT(LEN($AC185:$AC188)-LEN(SUBSTITUTE($AC185:$AC188,"A", "")))</f>
        <v>0</v>
      </c>
      <c r="AM185" s="233">
        <f>SUMPRODUCT(LEN($M185:$AA188)-LEN(SUBSTITUTE($M185:$AA188,"S", "")))</f>
        <v>3</v>
      </c>
      <c r="AN185" s="239">
        <f>SUMPRODUCT(LEN($AD185:$AD188)-LEN(SUBSTITUTE($AD185:$AD188,"S", "")))</f>
        <v>0</v>
      </c>
      <c r="AO185" s="230">
        <f>SUMPRODUCT(LEN($AC185:$AC188)-LEN(SUBSTITUTE($AC185:$AC188,"S", "")))</f>
        <v>0</v>
      </c>
      <c r="AP185" s="233">
        <f>SUMPRODUCT(LEN($M185:$AA188)-LEN(SUBSTITUTE($M185:$AA188,"F", "")))</f>
        <v>0</v>
      </c>
      <c r="AQ185" s="239">
        <f>SUMPRODUCT(LEN($AD185:$AD188)-LEN(SUBSTITUTE($AD185:$AD188,"F", "")))</f>
        <v>0</v>
      </c>
      <c r="AR185" s="230">
        <f>SUMPRODUCT(LEN($AC185:$AC188)-LEN(SUBSTITUTE($AC185:$AC188,"F", "")))</f>
        <v>0</v>
      </c>
      <c r="AS185" s="233">
        <f>SUMPRODUCT(LEN($M185:$AA188)-LEN(SUBSTITUTE($M185:$AA188,"G", "")))</f>
        <v>10</v>
      </c>
      <c r="AT185" s="239">
        <f>SUMPRODUCT(LEN($AD185:$AD188)-LEN(SUBSTITUTE($AD185:$AD188,"G", "")))</f>
        <v>0</v>
      </c>
      <c r="AU185" s="230">
        <f>SUMPRODUCT(LEN($AC185:$AC188)-LEN(SUBSTITUTE($AC185:$AC188,"G", "")))</f>
        <v>0</v>
      </c>
      <c r="AV185" s="233">
        <f>SUMPRODUCT(LEN($L185:$AA188)-LEN(SUBSTITUTE($L185:$AA188,"M", "")))</f>
        <v>2</v>
      </c>
      <c r="AW185" s="236">
        <f>SUMPRODUCT(LEN($AD185:$AD188)-LEN(SUBSTITUTE($AD185:$AD188,"M", "")))</f>
        <v>0</v>
      </c>
      <c r="AX185" s="269">
        <f>SUMPRODUCT(LEN($AC185:$AC188)-LEN(SUBSTITUTE($AC185:$AC188,"M", "")))</f>
        <v>0</v>
      </c>
      <c r="AY185" s="291">
        <f>SUMPRODUCT(LEN($AE185:$AE188)-LEN(SUBSTITUTE($AE185:$AE188,"S", "")))</f>
        <v>0</v>
      </c>
      <c r="AZ185" s="227">
        <f>SUMPRODUCT(LEN($AE185:$AE188)-LEN(SUBSTITUTE($AE185:$AE188,"F", "")))</f>
        <v>0</v>
      </c>
      <c r="BA185" s="227">
        <f>SUMPRODUCT(LEN($AE185:$AE188)-LEN(SUBSTITUTE($AE185:$AE188,"G", "")))</f>
        <v>0</v>
      </c>
      <c r="BB185" s="294">
        <f>SUMPRODUCT(LEN($AE185:$AE188)-LEN(SUBSTITUTE($AE185:$AE188,"M", "")))</f>
        <v>0</v>
      </c>
    </row>
    <row r="186" spans="2:62" ht="28.15" customHeight="1" thickBot="1" x14ac:dyDescent="0.25">
      <c r="B186" s="30"/>
      <c r="C186" s="243"/>
      <c r="D186" s="36"/>
      <c r="E186" s="111"/>
      <c r="F186" s="111"/>
      <c r="G186" s="110"/>
      <c r="H186" s="224"/>
      <c r="I186" s="247"/>
      <c r="J186" s="247"/>
      <c r="K186" s="247"/>
      <c r="L186" s="33" t="s">
        <v>123</v>
      </c>
      <c r="M186" s="32" t="s">
        <v>1347</v>
      </c>
      <c r="N186" s="33" t="s">
        <v>122</v>
      </c>
      <c r="O186" s="32" t="s">
        <v>399</v>
      </c>
      <c r="P186" s="33" t="s">
        <v>120</v>
      </c>
      <c r="Q186" s="32" t="s">
        <v>399</v>
      </c>
      <c r="R186" s="33" t="s">
        <v>119</v>
      </c>
      <c r="S186" s="32" t="s">
        <v>104</v>
      </c>
      <c r="T186" s="33" t="s">
        <v>118</v>
      </c>
      <c r="U186" s="32"/>
      <c r="V186" s="33" t="s">
        <v>117</v>
      </c>
      <c r="W186" s="32"/>
      <c r="X186" s="33" t="s">
        <v>116</v>
      </c>
      <c r="Y186" s="32"/>
      <c r="Z186" s="33" t="s">
        <v>115</v>
      </c>
      <c r="AA186" s="32"/>
      <c r="AB186" s="31"/>
      <c r="AC186" s="32"/>
      <c r="AD186" s="31"/>
      <c r="AE186" s="23"/>
      <c r="AF186" s="251"/>
      <c r="AG186" s="251"/>
      <c r="AH186" s="22"/>
      <c r="AI186" s="11"/>
      <c r="AJ186" s="311"/>
      <c r="AK186" s="267"/>
      <c r="AL186" s="263"/>
      <c r="AM186" s="265"/>
      <c r="AN186" s="267"/>
      <c r="AO186" s="263"/>
      <c r="AP186" s="265"/>
      <c r="AQ186" s="267"/>
      <c r="AR186" s="263"/>
      <c r="AS186" s="265"/>
      <c r="AT186" s="267"/>
      <c r="AU186" s="263"/>
      <c r="AV186" s="265"/>
      <c r="AW186" s="275"/>
      <c r="AX186" s="270"/>
      <c r="AY186" s="292"/>
      <c r="AZ186" s="228"/>
      <c r="BA186" s="228"/>
      <c r="BB186" s="295"/>
    </row>
    <row r="187" spans="2:62" ht="28.15" customHeight="1" x14ac:dyDescent="0.2">
      <c r="B187" s="30"/>
      <c r="C187" s="244"/>
      <c r="D187" s="29"/>
      <c r="E187" s="109"/>
      <c r="F187" s="109"/>
      <c r="G187" s="108"/>
      <c r="H187" s="225"/>
      <c r="I187" s="248"/>
      <c r="J187" s="248"/>
      <c r="K187" s="248"/>
      <c r="L187" s="26" t="s">
        <v>114</v>
      </c>
      <c r="M187" s="25" t="s">
        <v>186</v>
      </c>
      <c r="N187" s="26" t="s">
        <v>112</v>
      </c>
      <c r="O187" s="25" t="s">
        <v>1315</v>
      </c>
      <c r="P187" s="26" t="s">
        <v>111</v>
      </c>
      <c r="Q187" s="25" t="s">
        <v>614</v>
      </c>
      <c r="R187" s="26" t="s">
        <v>110</v>
      </c>
      <c r="S187" s="25" t="s">
        <v>383</v>
      </c>
      <c r="T187" s="26" t="s">
        <v>109</v>
      </c>
      <c r="U187" s="25"/>
      <c r="V187" s="26" t="s">
        <v>108</v>
      </c>
      <c r="W187" s="25"/>
      <c r="X187" s="26" t="s">
        <v>107</v>
      </c>
      <c r="Y187" s="25"/>
      <c r="Z187" s="26" t="s">
        <v>106</v>
      </c>
      <c r="AA187" s="25"/>
      <c r="AB187" s="24"/>
      <c r="AC187" s="25"/>
      <c r="AD187" s="24"/>
      <c r="AE187" s="23"/>
      <c r="AF187" s="251"/>
      <c r="AG187" s="251"/>
      <c r="AH187" s="22"/>
      <c r="AI187" s="11"/>
      <c r="AJ187" s="311"/>
      <c r="AK187" s="267"/>
      <c r="AL187" s="263"/>
      <c r="AM187" s="265"/>
      <c r="AN187" s="267"/>
      <c r="AO187" s="263"/>
      <c r="AP187" s="265"/>
      <c r="AQ187" s="267"/>
      <c r="AR187" s="263"/>
      <c r="AS187" s="265"/>
      <c r="AT187" s="267"/>
      <c r="AU187" s="263"/>
      <c r="AV187" s="265"/>
      <c r="AW187" s="275"/>
      <c r="AX187" s="270"/>
      <c r="AY187" s="292"/>
      <c r="AZ187" s="228"/>
      <c r="BA187" s="228"/>
      <c r="BB187" s="295"/>
    </row>
    <row r="188" spans="2:62" ht="28.15" customHeight="1" thickBot="1" x14ac:dyDescent="0.25">
      <c r="B188" s="21"/>
      <c r="C188" s="245"/>
      <c r="D188" s="20"/>
      <c r="E188" s="117"/>
      <c r="F188" s="117"/>
      <c r="G188" s="116"/>
      <c r="H188" s="226"/>
      <c r="I188" s="249"/>
      <c r="J188" s="249"/>
      <c r="K188" s="249"/>
      <c r="L188" s="17" t="s">
        <v>105</v>
      </c>
      <c r="M188" s="15" t="s">
        <v>527</v>
      </c>
      <c r="N188" s="17" t="s">
        <v>103</v>
      </c>
      <c r="O188" s="15" t="s">
        <v>507</v>
      </c>
      <c r="P188" s="17" t="s">
        <v>102</v>
      </c>
      <c r="Q188" s="15" t="s">
        <v>132</v>
      </c>
      <c r="R188" s="17" t="s">
        <v>101</v>
      </c>
      <c r="S188" s="15" t="s">
        <v>121</v>
      </c>
      <c r="T188" s="17">
        <v>20</v>
      </c>
      <c r="U188" s="15"/>
      <c r="V188" s="17" t="s">
        <v>100</v>
      </c>
      <c r="W188" s="15"/>
      <c r="X188" s="17" t="s">
        <v>99</v>
      </c>
      <c r="Y188" s="15"/>
      <c r="Z188" s="17" t="s">
        <v>98</v>
      </c>
      <c r="AA188" s="15"/>
      <c r="AB188" s="16"/>
      <c r="AC188" s="15"/>
      <c r="AD188" s="14"/>
      <c r="AE188" s="13"/>
      <c r="AF188" s="252"/>
      <c r="AG188" s="252"/>
      <c r="AH188" s="12"/>
      <c r="AI188" s="11"/>
      <c r="AJ188" s="312"/>
      <c r="AK188" s="268"/>
      <c r="AL188" s="264"/>
      <c r="AM188" s="266"/>
      <c r="AN188" s="268"/>
      <c r="AO188" s="264"/>
      <c r="AP188" s="266"/>
      <c r="AQ188" s="268"/>
      <c r="AR188" s="264"/>
      <c r="AS188" s="266"/>
      <c r="AT188" s="268"/>
      <c r="AU188" s="264"/>
      <c r="AV188" s="266"/>
      <c r="AW188" s="276"/>
      <c r="AX188" s="271"/>
      <c r="AY188" s="293"/>
      <c r="AZ188" s="229"/>
      <c r="BA188" s="229"/>
      <c r="BB188" s="296"/>
    </row>
    <row r="189" spans="2:62" ht="85.9" customHeight="1" thickTop="1" thickBot="1" x14ac:dyDescent="0.35">
      <c r="B189" s="105" t="s">
        <v>174</v>
      </c>
      <c r="C189" s="95" t="s">
        <v>173</v>
      </c>
      <c r="D189" s="100" t="s">
        <v>172</v>
      </c>
      <c r="E189" s="104" t="s">
        <v>171</v>
      </c>
      <c r="F189" s="103"/>
      <c r="G189" s="102"/>
      <c r="H189" s="101" t="s">
        <v>170</v>
      </c>
      <c r="I189" s="100" t="s">
        <v>96</v>
      </c>
      <c r="J189" s="100" t="s">
        <v>169</v>
      </c>
      <c r="K189" s="100" t="s">
        <v>97</v>
      </c>
      <c r="L189" s="256" t="s">
        <v>168</v>
      </c>
      <c r="M189" s="262"/>
      <c r="N189" s="256" t="s">
        <v>167</v>
      </c>
      <c r="O189" s="262"/>
      <c r="P189" s="256" t="s">
        <v>167</v>
      </c>
      <c r="Q189" s="257"/>
      <c r="R189" s="256" t="s">
        <v>167</v>
      </c>
      <c r="S189" s="257"/>
      <c r="T189" s="256" t="s">
        <v>167</v>
      </c>
      <c r="U189" s="257"/>
      <c r="V189" s="256" t="s">
        <v>167</v>
      </c>
      <c r="W189" s="257"/>
      <c r="X189" s="256" t="s">
        <v>167</v>
      </c>
      <c r="Y189" s="257"/>
      <c r="Z189" s="256" t="s">
        <v>167</v>
      </c>
      <c r="AA189" s="257"/>
      <c r="AB189" s="261" t="s">
        <v>166</v>
      </c>
      <c r="AC189" s="257"/>
      <c r="AD189" s="101" t="s">
        <v>165</v>
      </c>
      <c r="AE189" s="101" t="s">
        <v>164</v>
      </c>
      <c r="AF189" s="100" t="s">
        <v>163</v>
      </c>
      <c r="AG189" s="100" t="s">
        <v>162</v>
      </c>
      <c r="AH189" s="99" t="s">
        <v>161</v>
      </c>
      <c r="AI189" s="98"/>
      <c r="AJ189" s="96" t="s">
        <v>160</v>
      </c>
      <c r="AK189" s="95" t="s">
        <v>159</v>
      </c>
      <c r="AL189" s="94" t="s">
        <v>158</v>
      </c>
      <c r="AM189" s="96" t="s">
        <v>157</v>
      </c>
      <c r="AN189" s="95" t="s">
        <v>156</v>
      </c>
      <c r="AO189" s="94" t="s">
        <v>155</v>
      </c>
      <c r="AP189" s="96" t="s">
        <v>154</v>
      </c>
      <c r="AQ189" s="95" t="s">
        <v>153</v>
      </c>
      <c r="AR189" s="97" t="s">
        <v>152</v>
      </c>
      <c r="AS189" s="96" t="s">
        <v>151</v>
      </c>
      <c r="AT189" s="95" t="s">
        <v>150</v>
      </c>
      <c r="AU189" s="94" t="s">
        <v>149</v>
      </c>
      <c r="AV189" s="96" t="s">
        <v>148</v>
      </c>
      <c r="AW189" s="95" t="s">
        <v>147</v>
      </c>
      <c r="AX189" s="94" t="s">
        <v>146</v>
      </c>
      <c r="AY189" s="93" t="s">
        <v>145</v>
      </c>
      <c r="AZ189" s="92" t="s">
        <v>144</v>
      </c>
      <c r="BA189" s="92" t="s">
        <v>143</v>
      </c>
      <c r="BB189" s="91" t="s">
        <v>142</v>
      </c>
    </row>
    <row r="190" spans="2:62" ht="48" thickBot="1" x14ac:dyDescent="0.3">
      <c r="B190" s="90" t="s">
        <v>243</v>
      </c>
      <c r="C190" s="89"/>
      <c r="D190" s="88"/>
      <c r="E190" s="258"/>
      <c r="F190" s="259"/>
      <c r="G190" s="260"/>
      <c r="H190" s="87" t="s">
        <v>140</v>
      </c>
      <c r="I190" s="86"/>
      <c r="J190" s="86"/>
      <c r="K190" s="85"/>
      <c r="L190" s="84"/>
      <c r="M190" s="81"/>
      <c r="N190" s="84"/>
      <c r="O190" s="81"/>
      <c r="P190" s="84"/>
      <c r="Q190" s="81"/>
      <c r="R190" s="84"/>
      <c r="S190" s="81"/>
      <c r="T190" s="84"/>
      <c r="U190" s="81"/>
      <c r="V190" s="84"/>
      <c r="W190" s="81"/>
      <c r="X190" s="84"/>
      <c r="Y190" s="81"/>
      <c r="Z190" s="84"/>
      <c r="AA190" s="83"/>
      <c r="AB190" s="82" t="s">
        <v>139</v>
      </c>
      <c r="AC190" s="81"/>
      <c r="AD190" s="81"/>
      <c r="AE190" s="81"/>
      <c r="AF190" s="80"/>
      <c r="AG190" s="80"/>
      <c r="AH190" s="60"/>
      <c r="AI190" s="79" t="s">
        <v>138</v>
      </c>
      <c r="AJ190" s="78">
        <f t="shared" ref="AJ190:BB190" si="24">SUM(AJ192:AJ203)</f>
        <v>163</v>
      </c>
      <c r="AK190" s="77">
        <f t="shared" si="24"/>
        <v>21</v>
      </c>
      <c r="AL190" s="76">
        <f t="shared" si="24"/>
        <v>0</v>
      </c>
      <c r="AM190" s="78">
        <f t="shared" si="24"/>
        <v>59</v>
      </c>
      <c r="AN190" s="77">
        <f t="shared" si="24"/>
        <v>3</v>
      </c>
      <c r="AO190" s="76">
        <f t="shared" si="24"/>
        <v>0</v>
      </c>
      <c r="AP190" s="78">
        <f t="shared" si="24"/>
        <v>1</v>
      </c>
      <c r="AQ190" s="77">
        <f t="shared" si="24"/>
        <v>0</v>
      </c>
      <c r="AR190" s="76">
        <f t="shared" si="24"/>
        <v>0</v>
      </c>
      <c r="AS190" s="78">
        <f t="shared" si="24"/>
        <v>35</v>
      </c>
      <c r="AT190" s="77">
        <f t="shared" si="24"/>
        <v>3</v>
      </c>
      <c r="AU190" s="76">
        <f t="shared" si="24"/>
        <v>0</v>
      </c>
      <c r="AV190" s="78">
        <f t="shared" si="24"/>
        <v>0</v>
      </c>
      <c r="AW190" s="77">
        <f t="shared" si="24"/>
        <v>0</v>
      </c>
      <c r="AX190" s="76">
        <f t="shared" si="24"/>
        <v>0</v>
      </c>
      <c r="AY190" s="75">
        <f t="shared" si="24"/>
        <v>1</v>
      </c>
      <c r="AZ190" s="74">
        <f t="shared" si="24"/>
        <v>0</v>
      </c>
      <c r="BA190" s="74">
        <f t="shared" si="24"/>
        <v>1</v>
      </c>
      <c r="BB190" s="73">
        <f t="shared" si="24"/>
        <v>0</v>
      </c>
      <c r="BC190" s="72" t="s">
        <v>137</v>
      </c>
      <c r="BF190" s="5">
        <f>SUM(AJ190:AL190)/$BG$5</f>
        <v>61.333333333333336</v>
      </c>
      <c r="BG190" s="5">
        <f>SUM(AM190:AO190,AY190)/$BG$5</f>
        <v>21</v>
      </c>
      <c r="BH190" s="5">
        <f>SUM(AP190:AR190,AZ190)/$BG$5</f>
        <v>0.33333333333333331</v>
      </c>
      <c r="BI190" s="5">
        <f>SUM(AS190:AU190,BA190)/$BG$5</f>
        <v>13</v>
      </c>
      <c r="BJ190" s="5">
        <f>SUM(AV190:AX190,BB190)/$BG$5</f>
        <v>0</v>
      </c>
    </row>
    <row r="191" spans="2:62" ht="37.5" thickBot="1" x14ac:dyDescent="0.3">
      <c r="B191" s="71"/>
      <c r="C191" s="70"/>
      <c r="D191" s="69"/>
      <c r="E191" s="68"/>
      <c r="F191" s="68"/>
      <c r="G191" s="67"/>
      <c r="H191" s="66"/>
      <c r="I191" s="64"/>
      <c r="J191" s="64"/>
      <c r="K191" s="65"/>
      <c r="L191" s="64"/>
      <c r="M191" s="62"/>
      <c r="N191" s="64"/>
      <c r="O191" s="62"/>
      <c r="P191" s="64"/>
      <c r="Q191" s="62"/>
      <c r="R191" s="64"/>
      <c r="S191" s="62"/>
      <c r="T191" s="64"/>
      <c r="U191" s="62"/>
      <c r="V191" s="64"/>
      <c r="W191" s="62"/>
      <c r="X191" s="64"/>
      <c r="Y191" s="62"/>
      <c r="Z191" s="64"/>
      <c r="AA191" s="62"/>
      <c r="AB191" s="63"/>
      <c r="AC191" s="62"/>
      <c r="AD191" s="62"/>
      <c r="AE191" s="62"/>
      <c r="AF191" s="61"/>
      <c r="AG191" s="61"/>
      <c r="AH191" s="60"/>
      <c r="AI191" s="59" t="s">
        <v>136</v>
      </c>
      <c r="AJ191" s="58">
        <f t="shared" ref="AJ191:BB191" si="25">AJ190/3</f>
        <v>54.333333333333336</v>
      </c>
      <c r="AK191" s="57">
        <f t="shared" si="25"/>
        <v>7</v>
      </c>
      <c r="AL191" s="56">
        <f t="shared" si="25"/>
        <v>0</v>
      </c>
      <c r="AM191" s="58">
        <f t="shared" si="25"/>
        <v>19.666666666666668</v>
      </c>
      <c r="AN191" s="57">
        <f t="shared" si="25"/>
        <v>1</v>
      </c>
      <c r="AO191" s="56">
        <f t="shared" si="25"/>
        <v>0</v>
      </c>
      <c r="AP191" s="58">
        <f t="shared" si="25"/>
        <v>0.33333333333333331</v>
      </c>
      <c r="AQ191" s="57">
        <f t="shared" si="25"/>
        <v>0</v>
      </c>
      <c r="AR191" s="56">
        <f t="shared" si="25"/>
        <v>0</v>
      </c>
      <c r="AS191" s="58">
        <f t="shared" si="25"/>
        <v>11.666666666666666</v>
      </c>
      <c r="AT191" s="57">
        <f t="shared" si="25"/>
        <v>1</v>
      </c>
      <c r="AU191" s="56">
        <f t="shared" si="25"/>
        <v>0</v>
      </c>
      <c r="AV191" s="58">
        <f t="shared" si="25"/>
        <v>0</v>
      </c>
      <c r="AW191" s="57">
        <f t="shared" si="25"/>
        <v>0</v>
      </c>
      <c r="AX191" s="56">
        <f t="shared" si="25"/>
        <v>0</v>
      </c>
      <c r="AY191" s="55">
        <f t="shared" si="25"/>
        <v>0.33333333333333331</v>
      </c>
      <c r="AZ191" s="54">
        <f t="shared" si="25"/>
        <v>0</v>
      </c>
      <c r="BA191" s="54">
        <f t="shared" si="25"/>
        <v>0.33333333333333331</v>
      </c>
      <c r="BB191" s="53">
        <f t="shared" si="25"/>
        <v>0</v>
      </c>
      <c r="BC191" s="52" t="s">
        <v>135</v>
      </c>
    </row>
    <row r="192" spans="2:62" ht="28.15" customHeight="1" x14ac:dyDescent="0.2">
      <c r="B192" s="30"/>
      <c r="C192" s="242">
        <v>1</v>
      </c>
      <c r="D192" s="44"/>
      <c r="E192" s="113"/>
      <c r="F192" s="113"/>
      <c r="G192" s="112"/>
      <c r="H192" s="223" t="s">
        <v>384</v>
      </c>
      <c r="I192" s="246">
        <v>121</v>
      </c>
      <c r="J192" s="246">
        <v>36</v>
      </c>
      <c r="K192" s="246">
        <v>8</v>
      </c>
      <c r="L192" s="41" t="s">
        <v>133</v>
      </c>
      <c r="M192" s="40" t="s">
        <v>377</v>
      </c>
      <c r="N192" s="41" t="s">
        <v>131</v>
      </c>
      <c r="O192" s="40" t="s">
        <v>389</v>
      </c>
      <c r="P192" s="41" t="s">
        <v>130</v>
      </c>
      <c r="Q192" s="40" t="s">
        <v>649</v>
      </c>
      <c r="R192" s="41" t="s">
        <v>104</v>
      </c>
      <c r="S192" s="40" t="s">
        <v>377</v>
      </c>
      <c r="T192" s="41" t="s">
        <v>128</v>
      </c>
      <c r="U192" s="40" t="s">
        <v>443</v>
      </c>
      <c r="V192" s="41" t="s">
        <v>127</v>
      </c>
      <c r="W192" s="40" t="s">
        <v>195</v>
      </c>
      <c r="X192" s="41" t="s">
        <v>126</v>
      </c>
      <c r="Y192" s="40" t="s">
        <v>113</v>
      </c>
      <c r="Z192" s="41" t="s">
        <v>125</v>
      </c>
      <c r="AA192" s="40"/>
      <c r="AB192" s="39"/>
      <c r="AC192" s="40"/>
      <c r="AD192" s="39" t="s">
        <v>1425</v>
      </c>
      <c r="AE192" s="38" t="s">
        <v>458</v>
      </c>
      <c r="AF192" s="250"/>
      <c r="AG192" s="250"/>
      <c r="AH192" s="37"/>
      <c r="AI192" s="11"/>
      <c r="AJ192" s="310">
        <f>SUMPRODUCT(LEN($M192:$AA195)-LEN(SUBSTITUTE($M192:$AA195,"A", "")))</f>
        <v>64</v>
      </c>
      <c r="AK192" s="239">
        <f>SUMPRODUCT(LEN($AD192:$AD195)-LEN(SUBSTITUTE($AD192:$AD195,"A", "")))</f>
        <v>17</v>
      </c>
      <c r="AL192" s="230">
        <f>SUMPRODUCT(LEN($AC192:$AC195)-LEN(SUBSTITUTE($AC192:$AC195,"A", "")))</f>
        <v>0</v>
      </c>
      <c r="AM192" s="233">
        <f>SUMPRODUCT(LEN($M192:$AA195)-LEN(SUBSTITUTE($M192:$AA195,"S", "")))</f>
        <v>23</v>
      </c>
      <c r="AN192" s="239">
        <f>SUMPRODUCT(LEN($AD192:$AD195)-LEN(SUBSTITUTE($AD192:$AD195,"S", "")))</f>
        <v>1</v>
      </c>
      <c r="AO192" s="230">
        <f>SUMPRODUCT(LEN($AC192:$AC195)-LEN(SUBSTITUTE($AC192:$AC195,"S", "")))</f>
        <v>0</v>
      </c>
      <c r="AP192" s="233">
        <f>SUMPRODUCT(LEN($M192:$AA195)-LEN(SUBSTITUTE($M192:$AA195,"F", "")))</f>
        <v>0</v>
      </c>
      <c r="AQ192" s="239">
        <f>SUMPRODUCT(LEN($AD192:$AD195)-LEN(SUBSTITUTE($AD192:$AD195,"F", "")))</f>
        <v>0</v>
      </c>
      <c r="AR192" s="230">
        <f>SUMPRODUCT(LEN($AC192:$AC195)-LEN(SUBSTITUTE($AC192:$AC195,"F", "")))</f>
        <v>0</v>
      </c>
      <c r="AS192" s="233">
        <f>SUMPRODUCT(LEN($M192:$AA195)-LEN(SUBSTITUTE($M192:$AA195,"G", "")))</f>
        <v>16</v>
      </c>
      <c r="AT192" s="239">
        <f>SUMPRODUCT(LEN($AD192:$AD195)-LEN(SUBSTITUTE($AD192:$AD195,"G", "")))</f>
        <v>3</v>
      </c>
      <c r="AU192" s="230">
        <f>SUMPRODUCT(LEN($AC192:$AC195)-LEN(SUBSTITUTE($AC192:$AC195,"G", "")))</f>
        <v>0</v>
      </c>
      <c r="AV192" s="233">
        <f>SUMPRODUCT(LEN($L192:$AA195)-LEN(SUBSTITUTE($L192:$AA195,"M", "")))</f>
        <v>0</v>
      </c>
      <c r="AW192" s="236">
        <f>SUMPRODUCT(LEN($AD192:$AD195)-LEN(SUBSTITUTE($AD192:$AD195,"M", "")))</f>
        <v>0</v>
      </c>
      <c r="AX192" s="269">
        <f>SUMPRODUCT(LEN($AC192:$AC195)-LEN(SUBSTITUTE($AC192:$AC195,"M", "")))</f>
        <v>0</v>
      </c>
      <c r="AY192" s="291">
        <f>SUMPRODUCT(LEN($AE192:$AE195)-LEN(SUBSTITUTE($AE192:$AE195,"S", "")))</f>
        <v>1</v>
      </c>
      <c r="AZ192" s="227">
        <f>SUMPRODUCT(LEN($AE192:$AE195)-LEN(SUBSTITUTE($AE192:$AE195,"F", "")))</f>
        <v>0</v>
      </c>
      <c r="BA192" s="227">
        <f>SUMPRODUCT(LEN($AE192:$AE195)-LEN(SUBSTITUTE($AE192:$AE195,"G", "")))</f>
        <v>1</v>
      </c>
      <c r="BB192" s="294">
        <f>SUMPRODUCT(LEN($AE192:$AE195)-LEN(SUBSTITUTE($AE192:$AE195,"M", "")))</f>
        <v>0</v>
      </c>
    </row>
    <row r="193" spans="2:62" ht="28.15" customHeight="1" thickBot="1" x14ac:dyDescent="0.25">
      <c r="B193" s="30"/>
      <c r="C193" s="243"/>
      <c r="D193" s="36"/>
      <c r="E193" s="111"/>
      <c r="F193" s="111"/>
      <c r="G193" s="110"/>
      <c r="H193" s="224"/>
      <c r="I193" s="247"/>
      <c r="J193" s="247"/>
      <c r="K193" s="247"/>
      <c r="L193" s="33" t="s">
        <v>123</v>
      </c>
      <c r="M193" s="32" t="s">
        <v>382</v>
      </c>
      <c r="N193" s="33" t="s">
        <v>122</v>
      </c>
      <c r="O193" s="32" t="s">
        <v>1288</v>
      </c>
      <c r="P193" s="33" t="s">
        <v>120</v>
      </c>
      <c r="Q193" s="32" t="s">
        <v>610</v>
      </c>
      <c r="R193" s="33" t="s">
        <v>119</v>
      </c>
      <c r="S193" s="32" t="s">
        <v>186</v>
      </c>
      <c r="T193" s="33" t="s">
        <v>118</v>
      </c>
      <c r="U193" s="32" t="s">
        <v>494</v>
      </c>
      <c r="V193" s="33" t="s">
        <v>117</v>
      </c>
      <c r="W193" s="32" t="s">
        <v>175</v>
      </c>
      <c r="X193" s="33" t="s">
        <v>116</v>
      </c>
      <c r="Y193" s="32" t="s">
        <v>121</v>
      </c>
      <c r="Z193" s="33" t="s">
        <v>115</v>
      </c>
      <c r="AA193" s="32"/>
      <c r="AB193" s="31"/>
      <c r="AC193" s="32"/>
      <c r="AD193" s="31" t="s">
        <v>772</v>
      </c>
      <c r="AE193" s="23"/>
      <c r="AF193" s="251"/>
      <c r="AG193" s="251"/>
      <c r="AH193" s="22"/>
      <c r="AI193" s="11"/>
      <c r="AJ193" s="311"/>
      <c r="AK193" s="267"/>
      <c r="AL193" s="263"/>
      <c r="AM193" s="265"/>
      <c r="AN193" s="267"/>
      <c r="AO193" s="263"/>
      <c r="AP193" s="265"/>
      <c r="AQ193" s="267"/>
      <c r="AR193" s="263"/>
      <c r="AS193" s="265"/>
      <c r="AT193" s="267"/>
      <c r="AU193" s="263"/>
      <c r="AV193" s="265"/>
      <c r="AW193" s="275"/>
      <c r="AX193" s="270"/>
      <c r="AY193" s="292"/>
      <c r="AZ193" s="228"/>
      <c r="BA193" s="228"/>
      <c r="BB193" s="295"/>
    </row>
    <row r="194" spans="2:62" ht="28.15" customHeight="1" x14ac:dyDescent="0.2">
      <c r="B194" s="30"/>
      <c r="C194" s="244"/>
      <c r="D194" s="29"/>
      <c r="E194" s="109"/>
      <c r="F194" s="109"/>
      <c r="G194" s="108"/>
      <c r="H194" s="225">
        <v>228</v>
      </c>
      <c r="I194" s="248"/>
      <c r="J194" s="248"/>
      <c r="K194" s="248"/>
      <c r="L194" s="26" t="s">
        <v>114</v>
      </c>
      <c r="M194" s="25" t="s">
        <v>186</v>
      </c>
      <c r="N194" s="26" t="s">
        <v>112</v>
      </c>
      <c r="O194" s="25" t="s">
        <v>389</v>
      </c>
      <c r="P194" s="26" t="s">
        <v>111</v>
      </c>
      <c r="Q194" s="25" t="s">
        <v>747</v>
      </c>
      <c r="R194" s="26" t="s">
        <v>110</v>
      </c>
      <c r="S194" s="25" t="s">
        <v>707</v>
      </c>
      <c r="T194" s="26" t="s">
        <v>109</v>
      </c>
      <c r="U194" s="25" t="s">
        <v>444</v>
      </c>
      <c r="V194" s="26" t="s">
        <v>108</v>
      </c>
      <c r="W194" s="25" t="s">
        <v>188</v>
      </c>
      <c r="X194" s="26" t="s">
        <v>107</v>
      </c>
      <c r="Y194" s="25" t="s">
        <v>121</v>
      </c>
      <c r="Z194" s="26" t="s">
        <v>106</v>
      </c>
      <c r="AA194" s="25"/>
      <c r="AB194" s="24"/>
      <c r="AC194" s="25"/>
      <c r="AD194" s="24"/>
      <c r="AE194" s="23"/>
      <c r="AF194" s="251"/>
      <c r="AG194" s="251"/>
      <c r="AH194" s="22"/>
      <c r="AI194" s="11"/>
      <c r="AJ194" s="311"/>
      <c r="AK194" s="267"/>
      <c r="AL194" s="263"/>
      <c r="AM194" s="265"/>
      <c r="AN194" s="267"/>
      <c r="AO194" s="263"/>
      <c r="AP194" s="265"/>
      <c r="AQ194" s="267"/>
      <c r="AR194" s="263"/>
      <c r="AS194" s="265"/>
      <c r="AT194" s="267"/>
      <c r="AU194" s="263"/>
      <c r="AV194" s="265"/>
      <c r="AW194" s="275"/>
      <c r="AX194" s="270"/>
      <c r="AY194" s="292"/>
      <c r="AZ194" s="228"/>
      <c r="BA194" s="228"/>
      <c r="BB194" s="295"/>
    </row>
    <row r="195" spans="2:62" ht="28.15" customHeight="1" thickBot="1" x14ac:dyDescent="0.25">
      <c r="B195" s="30"/>
      <c r="C195" s="253"/>
      <c r="D195" s="51"/>
      <c r="E195" s="115"/>
      <c r="F195" s="115"/>
      <c r="G195" s="114"/>
      <c r="H195" s="226"/>
      <c r="I195" s="254"/>
      <c r="J195" s="254"/>
      <c r="K195" s="254"/>
      <c r="L195" s="48" t="s">
        <v>105</v>
      </c>
      <c r="M195" s="47" t="s">
        <v>417</v>
      </c>
      <c r="N195" s="48" t="s">
        <v>103</v>
      </c>
      <c r="O195" s="47" t="s">
        <v>679</v>
      </c>
      <c r="P195" s="48" t="s">
        <v>102</v>
      </c>
      <c r="Q195" s="47" t="s">
        <v>1282</v>
      </c>
      <c r="R195" s="48" t="s">
        <v>101</v>
      </c>
      <c r="S195" s="47" t="s">
        <v>782</v>
      </c>
      <c r="T195" s="48">
        <v>20</v>
      </c>
      <c r="U195" s="47" t="s">
        <v>412</v>
      </c>
      <c r="V195" s="48" t="s">
        <v>100</v>
      </c>
      <c r="W195" s="47" t="s">
        <v>113</v>
      </c>
      <c r="X195" s="48" t="s">
        <v>99</v>
      </c>
      <c r="Y195" s="47"/>
      <c r="Z195" s="48" t="s">
        <v>98</v>
      </c>
      <c r="AA195" s="47"/>
      <c r="AB195" s="16"/>
      <c r="AC195" s="47"/>
      <c r="AD195" s="16"/>
      <c r="AE195" s="46"/>
      <c r="AF195" s="255"/>
      <c r="AG195" s="255"/>
      <c r="AH195" s="45"/>
      <c r="AI195" s="11"/>
      <c r="AJ195" s="312"/>
      <c r="AK195" s="268"/>
      <c r="AL195" s="264"/>
      <c r="AM195" s="266"/>
      <c r="AN195" s="268"/>
      <c r="AO195" s="264"/>
      <c r="AP195" s="266"/>
      <c r="AQ195" s="268"/>
      <c r="AR195" s="264"/>
      <c r="AS195" s="266"/>
      <c r="AT195" s="268"/>
      <c r="AU195" s="264"/>
      <c r="AV195" s="266"/>
      <c r="AW195" s="276"/>
      <c r="AX195" s="271"/>
      <c r="AY195" s="293"/>
      <c r="AZ195" s="229"/>
      <c r="BA195" s="229"/>
      <c r="BB195" s="296"/>
    </row>
    <row r="196" spans="2:62" ht="28.15" customHeight="1" x14ac:dyDescent="0.2">
      <c r="B196" s="30"/>
      <c r="C196" s="242">
        <v>2</v>
      </c>
      <c r="D196" s="44"/>
      <c r="E196" s="113"/>
      <c r="F196" s="113"/>
      <c r="G196" s="112"/>
      <c r="H196" s="223"/>
      <c r="I196" s="246">
        <v>108</v>
      </c>
      <c r="J196" s="246">
        <v>31</v>
      </c>
      <c r="K196" s="246">
        <v>7</v>
      </c>
      <c r="L196" s="41" t="s">
        <v>133</v>
      </c>
      <c r="M196" s="40" t="s">
        <v>132</v>
      </c>
      <c r="N196" s="41" t="s">
        <v>131</v>
      </c>
      <c r="O196" s="40" t="s">
        <v>611</v>
      </c>
      <c r="P196" s="41" t="s">
        <v>130</v>
      </c>
      <c r="Q196" s="40" t="s">
        <v>725</v>
      </c>
      <c r="R196" s="41" t="s">
        <v>129</v>
      </c>
      <c r="S196" s="40" t="s">
        <v>1014</v>
      </c>
      <c r="T196" s="41" t="s">
        <v>128</v>
      </c>
      <c r="U196" s="40" t="s">
        <v>186</v>
      </c>
      <c r="V196" s="41" t="s">
        <v>127</v>
      </c>
      <c r="W196" s="40" t="s">
        <v>175</v>
      </c>
      <c r="X196" s="41" t="s">
        <v>126</v>
      </c>
      <c r="Y196" s="40"/>
      <c r="Z196" s="41" t="s">
        <v>125</v>
      </c>
      <c r="AA196" s="40"/>
      <c r="AB196" s="39"/>
      <c r="AC196" s="40"/>
      <c r="AD196" s="39" t="s">
        <v>132</v>
      </c>
      <c r="AE196" s="38"/>
      <c r="AF196" s="250"/>
      <c r="AG196" s="250"/>
      <c r="AH196" s="37"/>
      <c r="AI196" s="11"/>
      <c r="AJ196" s="310">
        <f>SUMPRODUCT(LEN($M196:$AA199)-LEN(SUBSTITUTE($M196:$AA199,"A", "")))</f>
        <v>46</v>
      </c>
      <c r="AK196" s="239">
        <f>SUMPRODUCT(LEN($AD196:$AD199)-LEN(SUBSTITUTE($AD196:$AD199,"A", "")))</f>
        <v>4</v>
      </c>
      <c r="AL196" s="230">
        <f>SUMPRODUCT(LEN($AC196:$AC199)-LEN(SUBSTITUTE($AC196:$AC199,"A", "")))</f>
        <v>0</v>
      </c>
      <c r="AM196" s="233">
        <f>SUMPRODUCT(LEN($M196:$AA199)-LEN(SUBSTITUTE($M196:$AA199,"S", "")))</f>
        <v>16</v>
      </c>
      <c r="AN196" s="239">
        <f>SUMPRODUCT(LEN($AD196:$AD199)-LEN(SUBSTITUTE($AD196:$AD199,"S", "")))</f>
        <v>2</v>
      </c>
      <c r="AO196" s="230">
        <f>SUMPRODUCT(LEN($AC196:$AC199)-LEN(SUBSTITUTE($AC196:$AC199,"S", "")))</f>
        <v>0</v>
      </c>
      <c r="AP196" s="233">
        <f>SUMPRODUCT(LEN($M196:$AA199)-LEN(SUBSTITUTE($M196:$AA199,"F", "")))</f>
        <v>0</v>
      </c>
      <c r="AQ196" s="239">
        <f>SUMPRODUCT(LEN($AD196:$AD199)-LEN(SUBSTITUTE($AD196:$AD199,"F", "")))</f>
        <v>0</v>
      </c>
      <c r="AR196" s="230">
        <f>SUMPRODUCT(LEN($AC196:$AC199)-LEN(SUBSTITUTE($AC196:$AC199,"F", "")))</f>
        <v>0</v>
      </c>
      <c r="AS196" s="233">
        <f>SUMPRODUCT(LEN($M196:$AA199)-LEN(SUBSTITUTE($M196:$AA199,"G", "")))</f>
        <v>9</v>
      </c>
      <c r="AT196" s="239">
        <f>SUMPRODUCT(LEN($AD196:$AD199)-LEN(SUBSTITUTE($AD196:$AD199,"G", "")))</f>
        <v>0</v>
      </c>
      <c r="AU196" s="230">
        <f>SUMPRODUCT(LEN($AC196:$AC199)-LEN(SUBSTITUTE($AC196:$AC199,"G", "")))</f>
        <v>0</v>
      </c>
      <c r="AV196" s="233">
        <f>SUMPRODUCT(LEN($L196:$AA199)-LEN(SUBSTITUTE($L196:$AA199,"M", "")))</f>
        <v>0</v>
      </c>
      <c r="AW196" s="236">
        <f>SUMPRODUCT(LEN($AD196:$AD199)-LEN(SUBSTITUTE($AD196:$AD199,"M", "")))</f>
        <v>0</v>
      </c>
      <c r="AX196" s="269">
        <f>SUMPRODUCT(LEN($AC196:$AC199)-LEN(SUBSTITUTE($AC196:$AC199,"M", "")))</f>
        <v>0</v>
      </c>
      <c r="AY196" s="291">
        <f>SUMPRODUCT(LEN($AE196:$AE199)-LEN(SUBSTITUTE($AE196:$AE199,"S", "")))</f>
        <v>0</v>
      </c>
      <c r="AZ196" s="227">
        <f>SUMPRODUCT(LEN($AE196:$AE199)-LEN(SUBSTITUTE($AE196:$AE199,"F", "")))</f>
        <v>0</v>
      </c>
      <c r="BA196" s="227">
        <f>SUMPRODUCT(LEN($AE196:$AE199)-LEN(SUBSTITUTE($AE196:$AE199,"G", "")))</f>
        <v>0</v>
      </c>
      <c r="BB196" s="294">
        <f>SUMPRODUCT(LEN($AE196:$AE199)-LEN(SUBSTITUTE($AE196:$AE199,"M", "")))</f>
        <v>0</v>
      </c>
    </row>
    <row r="197" spans="2:62" ht="28.15" customHeight="1" thickBot="1" x14ac:dyDescent="0.25">
      <c r="B197" s="30"/>
      <c r="C197" s="243"/>
      <c r="D197" s="36"/>
      <c r="E197" s="111"/>
      <c r="F197" s="111"/>
      <c r="G197" s="110"/>
      <c r="H197" s="224"/>
      <c r="I197" s="247"/>
      <c r="J197" s="247"/>
      <c r="K197" s="247"/>
      <c r="L197" s="33" t="s">
        <v>123</v>
      </c>
      <c r="M197" s="32" t="s">
        <v>132</v>
      </c>
      <c r="N197" s="33" t="s">
        <v>122</v>
      </c>
      <c r="O197" s="32" t="s">
        <v>132</v>
      </c>
      <c r="P197" s="33" t="s">
        <v>120</v>
      </c>
      <c r="Q197" s="32" t="s">
        <v>452</v>
      </c>
      <c r="R197" s="33" t="s">
        <v>119</v>
      </c>
      <c r="S197" s="32" t="s">
        <v>377</v>
      </c>
      <c r="T197" s="33" t="s">
        <v>118</v>
      </c>
      <c r="U197" s="32" t="s">
        <v>195</v>
      </c>
      <c r="V197" s="33" t="s">
        <v>117</v>
      </c>
      <c r="W197" s="32" t="s">
        <v>121</v>
      </c>
      <c r="X197" s="33" t="s">
        <v>116</v>
      </c>
      <c r="Y197" s="32"/>
      <c r="Z197" s="33" t="s">
        <v>115</v>
      </c>
      <c r="AA197" s="32"/>
      <c r="AB197" s="31"/>
      <c r="AC197" s="32"/>
      <c r="AD197" s="31" t="s">
        <v>411</v>
      </c>
      <c r="AE197" s="23"/>
      <c r="AF197" s="251"/>
      <c r="AG197" s="251"/>
      <c r="AH197" s="22"/>
      <c r="AI197" s="11"/>
      <c r="AJ197" s="311"/>
      <c r="AK197" s="267"/>
      <c r="AL197" s="263"/>
      <c r="AM197" s="265"/>
      <c r="AN197" s="267"/>
      <c r="AO197" s="263"/>
      <c r="AP197" s="265"/>
      <c r="AQ197" s="267"/>
      <c r="AR197" s="263"/>
      <c r="AS197" s="265"/>
      <c r="AT197" s="267"/>
      <c r="AU197" s="263"/>
      <c r="AV197" s="265"/>
      <c r="AW197" s="275"/>
      <c r="AX197" s="270"/>
      <c r="AY197" s="292"/>
      <c r="AZ197" s="228"/>
      <c r="BA197" s="228"/>
      <c r="BB197" s="295"/>
    </row>
    <row r="198" spans="2:62" ht="28.15" customHeight="1" x14ac:dyDescent="0.2">
      <c r="B198" s="30"/>
      <c r="C198" s="244"/>
      <c r="D198" s="29"/>
      <c r="E198" s="109"/>
      <c r="F198" s="109"/>
      <c r="G198" s="108"/>
      <c r="H198" s="225"/>
      <c r="I198" s="248"/>
      <c r="J198" s="248"/>
      <c r="K198" s="248"/>
      <c r="L198" s="26" t="s">
        <v>114</v>
      </c>
      <c r="M198" s="25" t="s">
        <v>399</v>
      </c>
      <c r="N198" s="26" t="s">
        <v>112</v>
      </c>
      <c r="O198" s="25" t="s">
        <v>186</v>
      </c>
      <c r="P198" s="26" t="s">
        <v>111</v>
      </c>
      <c r="Q198" s="25" t="s">
        <v>376</v>
      </c>
      <c r="R198" s="26" t="s">
        <v>110</v>
      </c>
      <c r="S198" s="25" t="s">
        <v>525</v>
      </c>
      <c r="T198" s="26" t="s">
        <v>109</v>
      </c>
      <c r="U198" s="25" t="s">
        <v>124</v>
      </c>
      <c r="V198" s="26" t="s">
        <v>108</v>
      </c>
      <c r="W198" s="25" t="s">
        <v>121</v>
      </c>
      <c r="X198" s="26" t="s">
        <v>107</v>
      </c>
      <c r="Y198" s="25"/>
      <c r="Z198" s="26" t="s">
        <v>106</v>
      </c>
      <c r="AA198" s="25"/>
      <c r="AB198" s="24"/>
      <c r="AC198" s="25"/>
      <c r="AD198" s="24"/>
      <c r="AE198" s="23"/>
      <c r="AF198" s="251"/>
      <c r="AG198" s="251"/>
      <c r="AH198" s="22"/>
      <c r="AI198" s="11"/>
      <c r="AJ198" s="311"/>
      <c r="AK198" s="267"/>
      <c r="AL198" s="263"/>
      <c r="AM198" s="265"/>
      <c r="AN198" s="267"/>
      <c r="AO198" s="263"/>
      <c r="AP198" s="265"/>
      <c r="AQ198" s="267"/>
      <c r="AR198" s="263"/>
      <c r="AS198" s="265"/>
      <c r="AT198" s="267"/>
      <c r="AU198" s="263"/>
      <c r="AV198" s="265"/>
      <c r="AW198" s="275"/>
      <c r="AX198" s="270"/>
      <c r="AY198" s="292"/>
      <c r="AZ198" s="228"/>
      <c r="BA198" s="228"/>
      <c r="BB198" s="295"/>
    </row>
    <row r="199" spans="2:62" ht="28.15" customHeight="1" thickBot="1" x14ac:dyDescent="0.25">
      <c r="B199" s="30"/>
      <c r="C199" s="253"/>
      <c r="D199" s="51"/>
      <c r="E199" s="115"/>
      <c r="F199" s="115"/>
      <c r="G199" s="114"/>
      <c r="H199" s="226"/>
      <c r="I199" s="254"/>
      <c r="J199" s="254"/>
      <c r="K199" s="254"/>
      <c r="L199" s="48" t="s">
        <v>105</v>
      </c>
      <c r="M199" s="47" t="s">
        <v>132</v>
      </c>
      <c r="N199" s="48" t="s">
        <v>103</v>
      </c>
      <c r="O199" s="47" t="s">
        <v>382</v>
      </c>
      <c r="P199" s="48" t="s">
        <v>102</v>
      </c>
      <c r="Q199" s="47" t="s">
        <v>382</v>
      </c>
      <c r="R199" s="48" t="s">
        <v>101</v>
      </c>
      <c r="S199" s="47" t="s">
        <v>376</v>
      </c>
      <c r="T199" s="48">
        <v>20</v>
      </c>
      <c r="U199" s="47" t="s">
        <v>113</v>
      </c>
      <c r="V199" s="48" t="s">
        <v>100</v>
      </c>
      <c r="W199" s="47" t="s">
        <v>121</v>
      </c>
      <c r="X199" s="48" t="s">
        <v>99</v>
      </c>
      <c r="Y199" s="47"/>
      <c r="Z199" s="48" t="s">
        <v>98</v>
      </c>
      <c r="AA199" s="47"/>
      <c r="AB199" s="16"/>
      <c r="AC199" s="47"/>
      <c r="AD199" s="16"/>
      <c r="AE199" s="46"/>
      <c r="AF199" s="255"/>
      <c r="AG199" s="255"/>
      <c r="AH199" s="45"/>
      <c r="AI199" s="11"/>
      <c r="AJ199" s="312"/>
      <c r="AK199" s="268"/>
      <c r="AL199" s="264"/>
      <c r="AM199" s="266"/>
      <c r="AN199" s="268"/>
      <c r="AO199" s="264"/>
      <c r="AP199" s="266"/>
      <c r="AQ199" s="268"/>
      <c r="AR199" s="264"/>
      <c r="AS199" s="266"/>
      <c r="AT199" s="268"/>
      <c r="AU199" s="264"/>
      <c r="AV199" s="266"/>
      <c r="AW199" s="276"/>
      <c r="AX199" s="271"/>
      <c r="AY199" s="293"/>
      <c r="AZ199" s="229"/>
      <c r="BA199" s="229"/>
      <c r="BB199" s="296"/>
    </row>
    <row r="200" spans="2:62" ht="28.15" customHeight="1" x14ac:dyDescent="0.2">
      <c r="B200" s="30"/>
      <c r="C200" s="242">
        <v>3</v>
      </c>
      <c r="D200" s="44"/>
      <c r="E200" s="113"/>
      <c r="F200" s="113"/>
      <c r="G200" s="112"/>
      <c r="H200" s="223"/>
      <c r="I200" s="246">
        <v>100</v>
      </c>
      <c r="J200" s="246">
        <v>32</v>
      </c>
      <c r="K200" s="246">
        <v>8</v>
      </c>
      <c r="L200" s="41" t="s">
        <v>133</v>
      </c>
      <c r="M200" s="40" t="s">
        <v>484</v>
      </c>
      <c r="N200" s="41" t="s">
        <v>131</v>
      </c>
      <c r="O200" s="40" t="s">
        <v>611</v>
      </c>
      <c r="P200" s="41" t="s">
        <v>130</v>
      </c>
      <c r="Q200" s="40" t="s">
        <v>649</v>
      </c>
      <c r="R200" s="41" t="s">
        <v>129</v>
      </c>
      <c r="S200" s="40" t="s">
        <v>389</v>
      </c>
      <c r="T200" s="41" t="s">
        <v>128</v>
      </c>
      <c r="U200" s="40" t="s">
        <v>387</v>
      </c>
      <c r="V200" s="41" t="s">
        <v>127</v>
      </c>
      <c r="W200" s="40" t="s">
        <v>113</v>
      </c>
      <c r="X200" s="41" t="s">
        <v>126</v>
      </c>
      <c r="Y200" s="40"/>
      <c r="Z200" s="41" t="s">
        <v>125</v>
      </c>
      <c r="AA200" s="40"/>
      <c r="AB200" s="39"/>
      <c r="AC200" s="40"/>
      <c r="AD200" s="39"/>
      <c r="AE200" s="38"/>
      <c r="AF200" s="250"/>
      <c r="AG200" s="250"/>
      <c r="AH200" s="37"/>
      <c r="AI200" s="11"/>
      <c r="AJ200" s="310">
        <f>SUMPRODUCT(LEN($M200:$AA203)-LEN(SUBSTITUTE($M200:$AA203,"A", "")))</f>
        <v>53</v>
      </c>
      <c r="AK200" s="239">
        <f>SUMPRODUCT(LEN($AD200:$AD203)-LEN(SUBSTITUTE($AD200:$AD203,"A", "")))</f>
        <v>0</v>
      </c>
      <c r="AL200" s="230">
        <f>SUMPRODUCT(LEN($AC200:$AC203)-LEN(SUBSTITUTE($AC200:$AC203,"A", "")))</f>
        <v>0</v>
      </c>
      <c r="AM200" s="233">
        <f>SUMPRODUCT(LEN($M200:$AA203)-LEN(SUBSTITUTE($M200:$AA203,"S", "")))</f>
        <v>20</v>
      </c>
      <c r="AN200" s="239">
        <f>SUMPRODUCT(LEN($AD200:$AD203)-LEN(SUBSTITUTE($AD200:$AD203,"S", "")))</f>
        <v>0</v>
      </c>
      <c r="AO200" s="230">
        <f>SUMPRODUCT(LEN($AC200:$AC203)-LEN(SUBSTITUTE($AC200:$AC203,"S", "")))</f>
        <v>0</v>
      </c>
      <c r="AP200" s="233">
        <f>SUMPRODUCT(LEN($M200:$AA203)-LEN(SUBSTITUTE($M200:$AA203,"F", "")))</f>
        <v>1</v>
      </c>
      <c r="AQ200" s="239">
        <f>SUMPRODUCT(LEN($AD200:$AD203)-LEN(SUBSTITUTE($AD200:$AD203,"F", "")))</f>
        <v>0</v>
      </c>
      <c r="AR200" s="230">
        <f>SUMPRODUCT(LEN($AC200:$AC203)-LEN(SUBSTITUTE($AC200:$AC203,"F", "")))</f>
        <v>0</v>
      </c>
      <c r="AS200" s="233">
        <f>SUMPRODUCT(LEN($M200:$AA203)-LEN(SUBSTITUTE($M200:$AA203,"G", "")))</f>
        <v>10</v>
      </c>
      <c r="AT200" s="239">
        <f>SUMPRODUCT(LEN($AD200:$AD203)-LEN(SUBSTITUTE($AD200:$AD203,"G", "")))</f>
        <v>0</v>
      </c>
      <c r="AU200" s="230">
        <f>SUMPRODUCT(LEN($AC200:$AC203)-LEN(SUBSTITUTE($AC200:$AC203,"G", "")))</f>
        <v>0</v>
      </c>
      <c r="AV200" s="233">
        <f>SUMPRODUCT(LEN($L200:$AA203)-LEN(SUBSTITUTE($L200:$AA203,"M", "")))</f>
        <v>0</v>
      </c>
      <c r="AW200" s="236">
        <f>SUMPRODUCT(LEN($AD200:$AD203)-LEN(SUBSTITUTE($AD200:$AD203,"M", "")))</f>
        <v>0</v>
      </c>
      <c r="AX200" s="269">
        <f>SUMPRODUCT(LEN($AC200:$AC203)-LEN(SUBSTITUTE($AC200:$AC203,"M", "")))</f>
        <v>0</v>
      </c>
      <c r="AY200" s="291">
        <f>SUMPRODUCT(LEN($AE200:$AE203)-LEN(SUBSTITUTE($AE200:$AE203,"S", "")))</f>
        <v>0</v>
      </c>
      <c r="AZ200" s="227">
        <f>SUMPRODUCT(LEN($AE200:$AE203)-LEN(SUBSTITUTE($AE200:$AE203,"F", "")))</f>
        <v>0</v>
      </c>
      <c r="BA200" s="227">
        <f>SUMPRODUCT(LEN($AE200:$AE203)-LEN(SUBSTITUTE($AE200:$AE203,"G", "")))</f>
        <v>0</v>
      </c>
      <c r="BB200" s="294">
        <f>SUMPRODUCT(LEN($AE200:$AE203)-LEN(SUBSTITUTE($AE200:$AE203,"M", "")))</f>
        <v>0</v>
      </c>
    </row>
    <row r="201" spans="2:62" ht="28.15" customHeight="1" thickBot="1" x14ac:dyDescent="0.25">
      <c r="B201" s="30"/>
      <c r="C201" s="243"/>
      <c r="D201" s="36"/>
      <c r="E201" s="111"/>
      <c r="F201" s="111"/>
      <c r="G201" s="110"/>
      <c r="H201" s="224"/>
      <c r="I201" s="247"/>
      <c r="J201" s="247"/>
      <c r="K201" s="247"/>
      <c r="L201" s="33" t="s">
        <v>123</v>
      </c>
      <c r="M201" s="32" t="s">
        <v>659</v>
      </c>
      <c r="N201" s="33" t="s">
        <v>122</v>
      </c>
      <c r="O201" s="32" t="s">
        <v>626</v>
      </c>
      <c r="P201" s="33" t="s">
        <v>120</v>
      </c>
      <c r="Q201" s="32" t="s">
        <v>132</v>
      </c>
      <c r="R201" s="33" t="s">
        <v>119</v>
      </c>
      <c r="S201" s="32" t="s">
        <v>1424</v>
      </c>
      <c r="T201" s="33" t="s">
        <v>118</v>
      </c>
      <c r="U201" s="32" t="s">
        <v>217</v>
      </c>
      <c r="V201" s="33" t="s">
        <v>117</v>
      </c>
      <c r="W201" s="32" t="s">
        <v>121</v>
      </c>
      <c r="X201" s="33" t="s">
        <v>116</v>
      </c>
      <c r="Y201" s="32"/>
      <c r="Z201" s="33" t="s">
        <v>115</v>
      </c>
      <c r="AA201" s="32"/>
      <c r="AB201" s="31"/>
      <c r="AC201" s="32"/>
      <c r="AD201" s="31"/>
      <c r="AE201" s="23"/>
      <c r="AF201" s="251"/>
      <c r="AG201" s="251"/>
      <c r="AH201" s="22"/>
      <c r="AI201" s="11"/>
      <c r="AJ201" s="311"/>
      <c r="AK201" s="267"/>
      <c r="AL201" s="263"/>
      <c r="AM201" s="265"/>
      <c r="AN201" s="267"/>
      <c r="AO201" s="263"/>
      <c r="AP201" s="265"/>
      <c r="AQ201" s="267"/>
      <c r="AR201" s="263"/>
      <c r="AS201" s="265"/>
      <c r="AT201" s="267"/>
      <c r="AU201" s="263"/>
      <c r="AV201" s="265"/>
      <c r="AW201" s="275"/>
      <c r="AX201" s="270"/>
      <c r="AY201" s="292"/>
      <c r="AZ201" s="228"/>
      <c r="BA201" s="228"/>
      <c r="BB201" s="295"/>
    </row>
    <row r="202" spans="2:62" ht="28.15" customHeight="1" x14ac:dyDescent="0.2">
      <c r="B202" s="30"/>
      <c r="C202" s="244"/>
      <c r="D202" s="29"/>
      <c r="E202" s="109"/>
      <c r="F202" s="109"/>
      <c r="G202" s="108"/>
      <c r="H202" s="225"/>
      <c r="I202" s="248"/>
      <c r="J202" s="248"/>
      <c r="K202" s="248"/>
      <c r="L202" s="26" t="s">
        <v>114</v>
      </c>
      <c r="M202" s="25" t="s">
        <v>484</v>
      </c>
      <c r="N202" s="26" t="s">
        <v>112</v>
      </c>
      <c r="O202" s="25" t="s">
        <v>132</v>
      </c>
      <c r="P202" s="26" t="s">
        <v>111</v>
      </c>
      <c r="Q202" s="25" t="s">
        <v>760</v>
      </c>
      <c r="R202" s="26" t="s">
        <v>110</v>
      </c>
      <c r="S202" s="25" t="s">
        <v>434</v>
      </c>
      <c r="T202" s="26" t="s">
        <v>109</v>
      </c>
      <c r="U202" s="25" t="s">
        <v>187</v>
      </c>
      <c r="V202" s="26" t="s">
        <v>108</v>
      </c>
      <c r="W202" s="25" t="s">
        <v>121</v>
      </c>
      <c r="X202" s="26" t="s">
        <v>107</v>
      </c>
      <c r="Y202" s="25"/>
      <c r="Z202" s="26" t="s">
        <v>106</v>
      </c>
      <c r="AA202" s="25"/>
      <c r="AB202" s="24"/>
      <c r="AC202" s="25"/>
      <c r="AD202" s="24"/>
      <c r="AE202" s="23"/>
      <c r="AF202" s="251"/>
      <c r="AG202" s="251"/>
      <c r="AH202" s="22"/>
      <c r="AI202" s="11"/>
      <c r="AJ202" s="311"/>
      <c r="AK202" s="267"/>
      <c r="AL202" s="263"/>
      <c r="AM202" s="265"/>
      <c r="AN202" s="267"/>
      <c r="AO202" s="263"/>
      <c r="AP202" s="265"/>
      <c r="AQ202" s="267"/>
      <c r="AR202" s="263"/>
      <c r="AS202" s="265"/>
      <c r="AT202" s="267"/>
      <c r="AU202" s="263"/>
      <c r="AV202" s="265"/>
      <c r="AW202" s="275"/>
      <c r="AX202" s="270"/>
      <c r="AY202" s="292"/>
      <c r="AZ202" s="228"/>
      <c r="BA202" s="228"/>
      <c r="BB202" s="295"/>
    </row>
    <row r="203" spans="2:62" ht="28.15" customHeight="1" thickBot="1" x14ac:dyDescent="0.25">
      <c r="B203" s="21"/>
      <c r="C203" s="245"/>
      <c r="D203" s="20"/>
      <c r="E203" s="117"/>
      <c r="F203" s="117"/>
      <c r="G203" s="116"/>
      <c r="H203" s="226"/>
      <c r="I203" s="249"/>
      <c r="J203" s="249"/>
      <c r="K203" s="249"/>
      <c r="L203" s="17" t="s">
        <v>105</v>
      </c>
      <c r="M203" s="15" t="s">
        <v>527</v>
      </c>
      <c r="N203" s="17" t="s">
        <v>103</v>
      </c>
      <c r="O203" s="15" t="s">
        <v>377</v>
      </c>
      <c r="P203" s="17" t="s">
        <v>102</v>
      </c>
      <c r="Q203" s="15" t="s">
        <v>417</v>
      </c>
      <c r="R203" s="17" t="s">
        <v>101</v>
      </c>
      <c r="S203" s="15" t="s">
        <v>425</v>
      </c>
      <c r="T203" s="17">
        <v>20</v>
      </c>
      <c r="U203" s="15" t="s">
        <v>217</v>
      </c>
      <c r="V203" s="17" t="s">
        <v>100</v>
      </c>
      <c r="W203" s="15" t="s">
        <v>121</v>
      </c>
      <c r="X203" s="17" t="s">
        <v>99</v>
      </c>
      <c r="Y203" s="15"/>
      <c r="Z203" s="17" t="s">
        <v>98</v>
      </c>
      <c r="AA203" s="15"/>
      <c r="AB203" s="16"/>
      <c r="AC203" s="15"/>
      <c r="AD203" s="14"/>
      <c r="AE203" s="13"/>
      <c r="AF203" s="252"/>
      <c r="AG203" s="252"/>
      <c r="AH203" s="12"/>
      <c r="AI203" s="11"/>
      <c r="AJ203" s="312"/>
      <c r="AK203" s="268"/>
      <c r="AL203" s="264"/>
      <c r="AM203" s="266"/>
      <c r="AN203" s="268"/>
      <c r="AO203" s="264"/>
      <c r="AP203" s="266"/>
      <c r="AQ203" s="268"/>
      <c r="AR203" s="264"/>
      <c r="AS203" s="266"/>
      <c r="AT203" s="268"/>
      <c r="AU203" s="264"/>
      <c r="AV203" s="266"/>
      <c r="AW203" s="276"/>
      <c r="AX203" s="271"/>
      <c r="AY203" s="293"/>
      <c r="AZ203" s="229"/>
      <c r="BA203" s="229"/>
      <c r="BB203" s="296"/>
    </row>
    <row r="204" spans="2:62" ht="85.9" customHeight="1" thickTop="1" thickBot="1" x14ac:dyDescent="0.35">
      <c r="B204" s="105" t="s">
        <v>174</v>
      </c>
      <c r="C204" s="95" t="s">
        <v>173</v>
      </c>
      <c r="D204" s="100" t="s">
        <v>172</v>
      </c>
      <c r="E204" s="104" t="s">
        <v>171</v>
      </c>
      <c r="F204" s="103"/>
      <c r="G204" s="102"/>
      <c r="H204" s="101" t="s">
        <v>170</v>
      </c>
      <c r="I204" s="100" t="s">
        <v>96</v>
      </c>
      <c r="J204" s="100" t="s">
        <v>169</v>
      </c>
      <c r="K204" s="100" t="s">
        <v>97</v>
      </c>
      <c r="L204" s="256" t="s">
        <v>168</v>
      </c>
      <c r="M204" s="262"/>
      <c r="N204" s="256" t="s">
        <v>167</v>
      </c>
      <c r="O204" s="262"/>
      <c r="P204" s="256" t="s">
        <v>167</v>
      </c>
      <c r="Q204" s="257"/>
      <c r="R204" s="256" t="s">
        <v>167</v>
      </c>
      <c r="S204" s="257"/>
      <c r="T204" s="256" t="s">
        <v>167</v>
      </c>
      <c r="U204" s="257"/>
      <c r="V204" s="256" t="s">
        <v>167</v>
      </c>
      <c r="W204" s="257"/>
      <c r="X204" s="256" t="s">
        <v>167</v>
      </c>
      <c r="Y204" s="257"/>
      <c r="Z204" s="256" t="s">
        <v>167</v>
      </c>
      <c r="AA204" s="257"/>
      <c r="AB204" s="261" t="s">
        <v>166</v>
      </c>
      <c r="AC204" s="257"/>
      <c r="AD204" s="101" t="s">
        <v>165</v>
      </c>
      <c r="AE204" s="101" t="s">
        <v>164</v>
      </c>
      <c r="AF204" s="100" t="s">
        <v>163</v>
      </c>
      <c r="AG204" s="100" t="s">
        <v>162</v>
      </c>
      <c r="AH204" s="99" t="s">
        <v>161</v>
      </c>
      <c r="AI204" s="98"/>
      <c r="AJ204" s="96" t="s">
        <v>160</v>
      </c>
      <c r="AK204" s="95" t="s">
        <v>159</v>
      </c>
      <c r="AL204" s="94" t="s">
        <v>158</v>
      </c>
      <c r="AM204" s="96" t="s">
        <v>157</v>
      </c>
      <c r="AN204" s="95" t="s">
        <v>156</v>
      </c>
      <c r="AO204" s="94" t="s">
        <v>155</v>
      </c>
      <c r="AP204" s="96" t="s">
        <v>154</v>
      </c>
      <c r="AQ204" s="95" t="s">
        <v>153</v>
      </c>
      <c r="AR204" s="97" t="s">
        <v>152</v>
      </c>
      <c r="AS204" s="96" t="s">
        <v>151</v>
      </c>
      <c r="AT204" s="95" t="s">
        <v>150</v>
      </c>
      <c r="AU204" s="94" t="s">
        <v>149</v>
      </c>
      <c r="AV204" s="96" t="s">
        <v>148</v>
      </c>
      <c r="AW204" s="95" t="s">
        <v>147</v>
      </c>
      <c r="AX204" s="94" t="s">
        <v>146</v>
      </c>
      <c r="AY204" s="93" t="s">
        <v>145</v>
      </c>
      <c r="AZ204" s="92" t="s">
        <v>144</v>
      </c>
      <c r="BA204" s="92" t="s">
        <v>143</v>
      </c>
      <c r="BB204" s="91" t="s">
        <v>142</v>
      </c>
    </row>
    <row r="205" spans="2:62" ht="48" thickBot="1" x14ac:dyDescent="0.3">
      <c r="B205" s="90" t="s">
        <v>240</v>
      </c>
      <c r="C205" s="89"/>
      <c r="D205" s="88"/>
      <c r="E205" s="258"/>
      <c r="F205" s="259"/>
      <c r="G205" s="260"/>
      <c r="H205" s="87" t="s">
        <v>140</v>
      </c>
      <c r="I205" s="86"/>
      <c r="J205" s="86"/>
      <c r="K205" s="85"/>
      <c r="L205" s="84"/>
      <c r="M205" s="81"/>
      <c r="N205" s="84"/>
      <c r="O205" s="81"/>
      <c r="P205" s="84"/>
      <c r="Q205" s="81"/>
      <c r="R205" s="84"/>
      <c r="S205" s="81"/>
      <c r="T205" s="84"/>
      <c r="U205" s="81"/>
      <c r="V205" s="84"/>
      <c r="W205" s="81"/>
      <c r="X205" s="84"/>
      <c r="Y205" s="81"/>
      <c r="Z205" s="84"/>
      <c r="AA205" s="83"/>
      <c r="AB205" s="82" t="s">
        <v>139</v>
      </c>
      <c r="AC205" s="81"/>
      <c r="AD205" s="81"/>
      <c r="AE205" s="81"/>
      <c r="AF205" s="80"/>
      <c r="AG205" s="80"/>
      <c r="AH205" s="60"/>
      <c r="AI205" s="79" t="s">
        <v>138</v>
      </c>
      <c r="AJ205" s="78">
        <f t="shared" ref="AJ205:BB205" si="26">SUM(AJ207:AJ218)</f>
        <v>127</v>
      </c>
      <c r="AK205" s="77">
        <f t="shared" si="26"/>
        <v>12</v>
      </c>
      <c r="AL205" s="76">
        <f t="shared" si="26"/>
        <v>0</v>
      </c>
      <c r="AM205" s="78">
        <f t="shared" si="26"/>
        <v>27</v>
      </c>
      <c r="AN205" s="77">
        <f t="shared" si="26"/>
        <v>1</v>
      </c>
      <c r="AO205" s="76">
        <f t="shared" si="26"/>
        <v>0</v>
      </c>
      <c r="AP205" s="78">
        <f t="shared" si="26"/>
        <v>1</v>
      </c>
      <c r="AQ205" s="77">
        <f t="shared" si="26"/>
        <v>0</v>
      </c>
      <c r="AR205" s="76">
        <f t="shared" si="26"/>
        <v>0</v>
      </c>
      <c r="AS205" s="78">
        <f t="shared" si="26"/>
        <v>26</v>
      </c>
      <c r="AT205" s="77">
        <f t="shared" si="26"/>
        <v>2</v>
      </c>
      <c r="AU205" s="76">
        <f t="shared" si="26"/>
        <v>0</v>
      </c>
      <c r="AV205" s="78">
        <f t="shared" si="26"/>
        <v>0</v>
      </c>
      <c r="AW205" s="77">
        <f t="shared" si="26"/>
        <v>0</v>
      </c>
      <c r="AX205" s="76">
        <f t="shared" si="26"/>
        <v>0</v>
      </c>
      <c r="AY205" s="75">
        <f t="shared" si="26"/>
        <v>0</v>
      </c>
      <c r="AZ205" s="74">
        <f t="shared" si="26"/>
        <v>0</v>
      </c>
      <c r="BA205" s="74">
        <f t="shared" si="26"/>
        <v>2</v>
      </c>
      <c r="BB205" s="73">
        <f t="shared" si="26"/>
        <v>0</v>
      </c>
      <c r="BC205" s="72" t="s">
        <v>137</v>
      </c>
      <c r="BF205" s="5">
        <f>SUM(AJ205:AL205)/$BG$5</f>
        <v>46.333333333333336</v>
      </c>
      <c r="BG205" s="5">
        <f>SUM(AM205:AO205,AY205)/$BG$5</f>
        <v>9.3333333333333339</v>
      </c>
      <c r="BH205" s="5">
        <f>SUM(AP205:AR205,AZ205)/$BG$5</f>
        <v>0.33333333333333331</v>
      </c>
      <c r="BI205" s="5">
        <f>SUM(AS205:AU205,BA205)/$BG$5</f>
        <v>10</v>
      </c>
      <c r="BJ205" s="5">
        <f>SUM(AV205:AX205,BB205)/$BG$5</f>
        <v>0</v>
      </c>
    </row>
    <row r="206" spans="2:62" ht="37.5" thickBot="1" x14ac:dyDescent="0.3">
      <c r="B206" s="71"/>
      <c r="C206" s="70"/>
      <c r="D206" s="69"/>
      <c r="E206" s="68"/>
      <c r="F206" s="68"/>
      <c r="G206" s="67"/>
      <c r="H206" s="66"/>
      <c r="I206" s="64"/>
      <c r="J206" s="64"/>
      <c r="K206" s="65"/>
      <c r="L206" s="64"/>
      <c r="M206" s="62"/>
      <c r="N206" s="64"/>
      <c r="O206" s="62"/>
      <c r="P206" s="64"/>
      <c r="Q206" s="62"/>
      <c r="R206" s="64"/>
      <c r="S206" s="62"/>
      <c r="T206" s="64"/>
      <c r="U206" s="62"/>
      <c r="V206" s="64"/>
      <c r="W206" s="62"/>
      <c r="X206" s="64"/>
      <c r="Y206" s="62"/>
      <c r="Z206" s="64"/>
      <c r="AA206" s="62"/>
      <c r="AB206" s="63"/>
      <c r="AC206" s="62"/>
      <c r="AD206" s="62"/>
      <c r="AE206" s="62"/>
      <c r="AF206" s="61"/>
      <c r="AG206" s="61"/>
      <c r="AH206" s="60"/>
      <c r="AI206" s="59" t="s">
        <v>136</v>
      </c>
      <c r="AJ206" s="58">
        <f t="shared" ref="AJ206:BB206" si="27">AJ205/3</f>
        <v>42.333333333333336</v>
      </c>
      <c r="AK206" s="57">
        <f t="shared" si="27"/>
        <v>4</v>
      </c>
      <c r="AL206" s="56">
        <f t="shared" si="27"/>
        <v>0</v>
      </c>
      <c r="AM206" s="58">
        <f t="shared" si="27"/>
        <v>9</v>
      </c>
      <c r="AN206" s="57">
        <f t="shared" si="27"/>
        <v>0.33333333333333331</v>
      </c>
      <c r="AO206" s="56">
        <f t="shared" si="27"/>
        <v>0</v>
      </c>
      <c r="AP206" s="58">
        <f t="shared" si="27"/>
        <v>0.33333333333333331</v>
      </c>
      <c r="AQ206" s="57">
        <f t="shared" si="27"/>
        <v>0</v>
      </c>
      <c r="AR206" s="56">
        <f t="shared" si="27"/>
        <v>0</v>
      </c>
      <c r="AS206" s="58">
        <f t="shared" si="27"/>
        <v>8.6666666666666661</v>
      </c>
      <c r="AT206" s="57">
        <f t="shared" si="27"/>
        <v>0.66666666666666663</v>
      </c>
      <c r="AU206" s="56">
        <f t="shared" si="27"/>
        <v>0</v>
      </c>
      <c r="AV206" s="58">
        <f t="shared" si="27"/>
        <v>0</v>
      </c>
      <c r="AW206" s="57">
        <f t="shared" si="27"/>
        <v>0</v>
      </c>
      <c r="AX206" s="56">
        <f t="shared" si="27"/>
        <v>0</v>
      </c>
      <c r="AY206" s="55">
        <f t="shared" si="27"/>
        <v>0</v>
      </c>
      <c r="AZ206" s="54">
        <f t="shared" si="27"/>
        <v>0</v>
      </c>
      <c r="BA206" s="54">
        <f t="shared" si="27"/>
        <v>0.66666666666666663</v>
      </c>
      <c r="BB206" s="53">
        <f t="shared" si="27"/>
        <v>0</v>
      </c>
      <c r="BC206" s="52" t="s">
        <v>135</v>
      </c>
    </row>
    <row r="207" spans="2:62" ht="28.15" customHeight="1" x14ac:dyDescent="0.2">
      <c r="B207" s="30"/>
      <c r="C207" s="242">
        <v>1</v>
      </c>
      <c r="D207" s="44"/>
      <c r="E207" s="113"/>
      <c r="F207" s="113"/>
      <c r="G207" s="112"/>
      <c r="H207" s="223" t="s">
        <v>384</v>
      </c>
      <c r="I207" s="246">
        <v>89</v>
      </c>
      <c r="J207" s="246">
        <v>32</v>
      </c>
      <c r="K207" s="246">
        <v>8</v>
      </c>
      <c r="L207" s="41" t="s">
        <v>133</v>
      </c>
      <c r="M207" s="40" t="s">
        <v>132</v>
      </c>
      <c r="N207" s="41" t="s">
        <v>131</v>
      </c>
      <c r="O207" s="40" t="s">
        <v>659</v>
      </c>
      <c r="P207" s="41" t="s">
        <v>130</v>
      </c>
      <c r="Q207" s="40" t="s">
        <v>382</v>
      </c>
      <c r="R207" s="41" t="s">
        <v>129</v>
      </c>
      <c r="S207" s="40" t="s">
        <v>381</v>
      </c>
      <c r="T207" s="41" t="s">
        <v>128</v>
      </c>
      <c r="U207" s="40" t="s">
        <v>387</v>
      </c>
      <c r="V207" s="41" t="s">
        <v>127</v>
      </c>
      <c r="W207" s="40" t="s">
        <v>124</v>
      </c>
      <c r="X207" s="41" t="s">
        <v>126</v>
      </c>
      <c r="Y207" s="40"/>
      <c r="Z207" s="41" t="s">
        <v>125</v>
      </c>
      <c r="AA207" s="40"/>
      <c r="AB207" s="39"/>
      <c r="AC207" s="40"/>
      <c r="AD207" s="39"/>
      <c r="AE207" s="38" t="s">
        <v>507</v>
      </c>
      <c r="AF207" s="250"/>
      <c r="AG207" s="250"/>
      <c r="AH207" s="37"/>
      <c r="AI207" s="11"/>
      <c r="AJ207" s="310">
        <f>SUMPRODUCT(LEN($M207:$AA210)-LEN(SUBSTITUTE($M207:$AA210,"A", "")))</f>
        <v>56</v>
      </c>
      <c r="AK207" s="239">
        <f>SUMPRODUCT(LEN($AD207:$AD210)-LEN(SUBSTITUTE($AD207:$AD210,"A", "")))</f>
        <v>0</v>
      </c>
      <c r="AL207" s="230">
        <f>SUMPRODUCT(LEN($AC207:$AC210)-LEN(SUBSTITUTE($AC207:$AC210,"A", "")))</f>
        <v>0</v>
      </c>
      <c r="AM207" s="233">
        <f>SUMPRODUCT(LEN($M207:$AA210)-LEN(SUBSTITUTE($M207:$AA210,"S", "")))</f>
        <v>13</v>
      </c>
      <c r="AN207" s="239">
        <f>SUMPRODUCT(LEN($AD207:$AD210)-LEN(SUBSTITUTE($AD207:$AD210,"S", "")))</f>
        <v>0</v>
      </c>
      <c r="AO207" s="230">
        <f>SUMPRODUCT(LEN($AC207:$AC210)-LEN(SUBSTITUTE($AC207:$AC210,"S", "")))</f>
        <v>0</v>
      </c>
      <c r="AP207" s="233">
        <f>SUMPRODUCT(LEN($M207:$AA210)-LEN(SUBSTITUTE($M207:$AA210,"F", "")))</f>
        <v>0</v>
      </c>
      <c r="AQ207" s="239">
        <f>SUMPRODUCT(LEN($AD207:$AD210)-LEN(SUBSTITUTE($AD207:$AD210,"F", "")))</f>
        <v>0</v>
      </c>
      <c r="AR207" s="230">
        <f>SUMPRODUCT(LEN($AC207:$AC210)-LEN(SUBSTITUTE($AC207:$AC210,"F", "")))</f>
        <v>0</v>
      </c>
      <c r="AS207" s="233">
        <f>SUMPRODUCT(LEN($M207:$AA210)-LEN(SUBSTITUTE($M207:$AA210,"G", "")))</f>
        <v>10</v>
      </c>
      <c r="AT207" s="239">
        <f>SUMPRODUCT(LEN($AD207:$AD210)-LEN(SUBSTITUTE($AD207:$AD210,"G", "")))</f>
        <v>0</v>
      </c>
      <c r="AU207" s="230">
        <f>SUMPRODUCT(LEN($AC207:$AC210)-LEN(SUBSTITUTE($AC207:$AC210,"G", "")))</f>
        <v>0</v>
      </c>
      <c r="AV207" s="233">
        <f>SUMPRODUCT(LEN($L207:$AA210)-LEN(SUBSTITUTE($L207:$AA210,"M", "")))</f>
        <v>0</v>
      </c>
      <c r="AW207" s="236">
        <f>SUMPRODUCT(LEN($AD207:$AD210)-LEN(SUBSTITUTE($AD207:$AD210,"M", "")))</f>
        <v>0</v>
      </c>
      <c r="AX207" s="269">
        <f>SUMPRODUCT(LEN($AC207:$AC210)-LEN(SUBSTITUTE($AC207:$AC210,"M", "")))</f>
        <v>0</v>
      </c>
      <c r="AY207" s="291">
        <f>SUMPRODUCT(LEN($AE207:$AE210)-LEN(SUBSTITUTE($AE207:$AE210,"S", "")))</f>
        <v>0</v>
      </c>
      <c r="AZ207" s="227">
        <f>SUMPRODUCT(LEN($AE207:$AE210)-LEN(SUBSTITUTE($AE207:$AE210,"F", "")))</f>
        <v>0</v>
      </c>
      <c r="BA207" s="227">
        <f>SUMPRODUCT(LEN($AE207:$AE210)-LEN(SUBSTITUTE($AE207:$AE210,"G", "")))</f>
        <v>2</v>
      </c>
      <c r="BB207" s="294">
        <f>SUMPRODUCT(LEN($AE207:$AE210)-LEN(SUBSTITUTE($AE207:$AE210,"M", "")))</f>
        <v>0</v>
      </c>
    </row>
    <row r="208" spans="2:62" ht="28.15" customHeight="1" thickBot="1" x14ac:dyDescent="0.25">
      <c r="B208" s="30"/>
      <c r="C208" s="243"/>
      <c r="D208" s="36"/>
      <c r="E208" s="111"/>
      <c r="F208" s="111"/>
      <c r="G208" s="110"/>
      <c r="H208" s="224"/>
      <c r="I208" s="247"/>
      <c r="J208" s="247"/>
      <c r="K208" s="247"/>
      <c r="L208" s="33" t="s">
        <v>123</v>
      </c>
      <c r="M208" s="32" t="s">
        <v>484</v>
      </c>
      <c r="N208" s="33" t="s">
        <v>122</v>
      </c>
      <c r="O208" s="32" t="s">
        <v>527</v>
      </c>
      <c r="P208" s="33" t="s">
        <v>120</v>
      </c>
      <c r="Q208" s="32" t="s">
        <v>186</v>
      </c>
      <c r="R208" s="33" t="s">
        <v>119</v>
      </c>
      <c r="S208" s="32" t="s">
        <v>669</v>
      </c>
      <c r="T208" s="33" t="s">
        <v>118</v>
      </c>
      <c r="U208" s="32" t="s">
        <v>217</v>
      </c>
      <c r="V208" s="33" t="s">
        <v>117</v>
      </c>
      <c r="W208" s="32" t="s">
        <v>113</v>
      </c>
      <c r="X208" s="33" t="s">
        <v>116</v>
      </c>
      <c r="Y208" s="32"/>
      <c r="Z208" s="33" t="s">
        <v>115</v>
      </c>
      <c r="AA208" s="32"/>
      <c r="AB208" s="31"/>
      <c r="AC208" s="32"/>
      <c r="AD208" s="31"/>
      <c r="AE208" s="23"/>
      <c r="AF208" s="251"/>
      <c r="AG208" s="251"/>
      <c r="AH208" s="22"/>
      <c r="AI208" s="11"/>
      <c r="AJ208" s="311"/>
      <c r="AK208" s="267"/>
      <c r="AL208" s="263"/>
      <c r="AM208" s="265"/>
      <c r="AN208" s="267"/>
      <c r="AO208" s="263"/>
      <c r="AP208" s="265"/>
      <c r="AQ208" s="267"/>
      <c r="AR208" s="263"/>
      <c r="AS208" s="265"/>
      <c r="AT208" s="267"/>
      <c r="AU208" s="263"/>
      <c r="AV208" s="265"/>
      <c r="AW208" s="275"/>
      <c r="AX208" s="270"/>
      <c r="AY208" s="292"/>
      <c r="AZ208" s="228"/>
      <c r="BA208" s="228"/>
      <c r="BB208" s="295"/>
    </row>
    <row r="209" spans="2:62" ht="28.15" customHeight="1" x14ac:dyDescent="0.2">
      <c r="B209" s="30"/>
      <c r="C209" s="244"/>
      <c r="D209" s="29"/>
      <c r="E209" s="109"/>
      <c r="F209" s="109"/>
      <c r="G209" s="108"/>
      <c r="H209" s="225">
        <v>228</v>
      </c>
      <c r="I209" s="248"/>
      <c r="J209" s="248"/>
      <c r="K209" s="248"/>
      <c r="L209" s="26" t="s">
        <v>114</v>
      </c>
      <c r="M209" s="25" t="s">
        <v>186</v>
      </c>
      <c r="N209" s="26" t="s">
        <v>112</v>
      </c>
      <c r="O209" s="25" t="s">
        <v>377</v>
      </c>
      <c r="P209" s="26" t="s">
        <v>111</v>
      </c>
      <c r="Q209" s="25" t="s">
        <v>186</v>
      </c>
      <c r="R209" s="26" t="s">
        <v>110</v>
      </c>
      <c r="S209" s="25" t="s">
        <v>417</v>
      </c>
      <c r="T209" s="26" t="s">
        <v>109</v>
      </c>
      <c r="U209" s="25" t="s">
        <v>132</v>
      </c>
      <c r="V209" s="26" t="s">
        <v>108</v>
      </c>
      <c r="W209" s="25" t="s">
        <v>121</v>
      </c>
      <c r="X209" s="26" t="s">
        <v>107</v>
      </c>
      <c r="Y209" s="25"/>
      <c r="Z209" s="26" t="s">
        <v>106</v>
      </c>
      <c r="AA209" s="25"/>
      <c r="AB209" s="24"/>
      <c r="AC209" s="25"/>
      <c r="AD209" s="24"/>
      <c r="AE209" s="23"/>
      <c r="AF209" s="251"/>
      <c r="AG209" s="251"/>
      <c r="AH209" s="22"/>
      <c r="AI209" s="11"/>
      <c r="AJ209" s="311"/>
      <c r="AK209" s="267"/>
      <c r="AL209" s="263"/>
      <c r="AM209" s="265"/>
      <c r="AN209" s="267"/>
      <c r="AO209" s="263"/>
      <c r="AP209" s="265"/>
      <c r="AQ209" s="267"/>
      <c r="AR209" s="263"/>
      <c r="AS209" s="265"/>
      <c r="AT209" s="267"/>
      <c r="AU209" s="263"/>
      <c r="AV209" s="265"/>
      <c r="AW209" s="275"/>
      <c r="AX209" s="270"/>
      <c r="AY209" s="292"/>
      <c r="AZ209" s="228"/>
      <c r="BA209" s="228"/>
      <c r="BB209" s="295"/>
    </row>
    <row r="210" spans="2:62" ht="28.15" customHeight="1" thickBot="1" x14ac:dyDescent="0.25">
      <c r="B210" s="30"/>
      <c r="C210" s="253"/>
      <c r="D210" s="51"/>
      <c r="E210" s="115"/>
      <c r="F210" s="115"/>
      <c r="G210" s="114"/>
      <c r="H210" s="226"/>
      <c r="I210" s="254"/>
      <c r="J210" s="254"/>
      <c r="K210" s="254"/>
      <c r="L210" s="48" t="s">
        <v>105</v>
      </c>
      <c r="M210" s="47" t="s">
        <v>186</v>
      </c>
      <c r="N210" s="48" t="s">
        <v>103</v>
      </c>
      <c r="O210" s="47" t="s">
        <v>452</v>
      </c>
      <c r="P210" s="48" t="s">
        <v>102</v>
      </c>
      <c r="Q210" s="47" t="s">
        <v>452</v>
      </c>
      <c r="R210" s="48" t="s">
        <v>101</v>
      </c>
      <c r="S210" s="47" t="s">
        <v>707</v>
      </c>
      <c r="T210" s="48">
        <v>20</v>
      </c>
      <c r="U210" s="47" t="s">
        <v>175</v>
      </c>
      <c r="V210" s="48" t="s">
        <v>100</v>
      </c>
      <c r="W210" s="47" t="s">
        <v>121</v>
      </c>
      <c r="X210" s="48" t="s">
        <v>99</v>
      </c>
      <c r="Y210" s="47"/>
      <c r="Z210" s="48" t="s">
        <v>98</v>
      </c>
      <c r="AA210" s="47"/>
      <c r="AB210" s="16"/>
      <c r="AC210" s="47"/>
      <c r="AD210" s="16"/>
      <c r="AE210" s="46"/>
      <c r="AF210" s="255"/>
      <c r="AG210" s="255"/>
      <c r="AH210" s="45"/>
      <c r="AI210" s="11"/>
      <c r="AJ210" s="312"/>
      <c r="AK210" s="268"/>
      <c r="AL210" s="264"/>
      <c r="AM210" s="266"/>
      <c r="AN210" s="268"/>
      <c r="AO210" s="264"/>
      <c r="AP210" s="266"/>
      <c r="AQ210" s="268"/>
      <c r="AR210" s="264"/>
      <c r="AS210" s="266"/>
      <c r="AT210" s="268"/>
      <c r="AU210" s="264"/>
      <c r="AV210" s="266"/>
      <c r="AW210" s="276"/>
      <c r="AX210" s="271"/>
      <c r="AY210" s="293"/>
      <c r="AZ210" s="229"/>
      <c r="BA210" s="229"/>
      <c r="BB210" s="296"/>
    </row>
    <row r="211" spans="2:62" ht="28.15" customHeight="1" x14ac:dyDescent="0.2">
      <c r="B211" s="30"/>
      <c r="C211" s="242">
        <v>2</v>
      </c>
      <c r="D211" s="44"/>
      <c r="E211" s="113"/>
      <c r="F211" s="113"/>
      <c r="G211" s="112"/>
      <c r="H211" s="223"/>
      <c r="I211" s="246">
        <v>98</v>
      </c>
      <c r="J211" s="246">
        <v>28</v>
      </c>
      <c r="K211" s="246">
        <v>6</v>
      </c>
      <c r="L211" s="41" t="s">
        <v>133</v>
      </c>
      <c r="M211" s="40" t="s">
        <v>399</v>
      </c>
      <c r="N211" s="41" t="s">
        <v>131</v>
      </c>
      <c r="O211" s="40" t="s">
        <v>389</v>
      </c>
      <c r="P211" s="41" t="s">
        <v>130</v>
      </c>
      <c r="Q211" s="40" t="s">
        <v>389</v>
      </c>
      <c r="R211" s="41" t="s">
        <v>129</v>
      </c>
      <c r="S211" s="40" t="s">
        <v>186</v>
      </c>
      <c r="T211" s="41" t="s">
        <v>128</v>
      </c>
      <c r="U211" s="40" t="s">
        <v>188</v>
      </c>
      <c r="V211" s="41" t="s">
        <v>127</v>
      </c>
      <c r="W211" s="40" t="s">
        <v>121</v>
      </c>
      <c r="X211" s="41" t="s">
        <v>126</v>
      </c>
      <c r="Y211" s="40"/>
      <c r="Z211" s="41" t="s">
        <v>125</v>
      </c>
      <c r="AA211" s="40"/>
      <c r="AB211" s="39"/>
      <c r="AC211" s="40"/>
      <c r="AD211" s="39"/>
      <c r="AE211" s="38"/>
      <c r="AF211" s="250"/>
      <c r="AG211" s="250"/>
      <c r="AH211" s="37"/>
      <c r="AI211" s="11"/>
      <c r="AJ211" s="310">
        <f>SUMPRODUCT(LEN($M211:$AA214)-LEN(SUBSTITUTE($M211:$AA214,"A", "")))</f>
        <v>35</v>
      </c>
      <c r="AK211" s="239">
        <f>SUMPRODUCT(LEN($AD211:$AD214)-LEN(SUBSTITUTE($AD211:$AD214,"A", "")))</f>
        <v>0</v>
      </c>
      <c r="AL211" s="230">
        <f>SUMPRODUCT(LEN($AC211:$AC214)-LEN(SUBSTITUTE($AC211:$AC214,"A", "")))</f>
        <v>0</v>
      </c>
      <c r="AM211" s="233">
        <f>SUMPRODUCT(LEN($M211:$AA214)-LEN(SUBSTITUTE($M211:$AA214,"S", "")))</f>
        <v>12</v>
      </c>
      <c r="AN211" s="239">
        <f>SUMPRODUCT(LEN($AD211:$AD214)-LEN(SUBSTITUTE($AD211:$AD214,"S", "")))</f>
        <v>0</v>
      </c>
      <c r="AO211" s="230">
        <f>SUMPRODUCT(LEN($AC211:$AC214)-LEN(SUBSTITUTE($AC211:$AC214,"S", "")))</f>
        <v>0</v>
      </c>
      <c r="AP211" s="233">
        <f>SUMPRODUCT(LEN($M211:$AA214)-LEN(SUBSTITUTE($M211:$AA214,"F", "")))</f>
        <v>0</v>
      </c>
      <c r="AQ211" s="239">
        <f>SUMPRODUCT(LEN($AD211:$AD214)-LEN(SUBSTITUTE($AD211:$AD214,"F", "")))</f>
        <v>0</v>
      </c>
      <c r="AR211" s="230">
        <f>SUMPRODUCT(LEN($AC211:$AC214)-LEN(SUBSTITUTE($AC211:$AC214,"F", "")))</f>
        <v>0</v>
      </c>
      <c r="AS211" s="233">
        <f>SUMPRODUCT(LEN($M211:$AA214)-LEN(SUBSTITUTE($M211:$AA214,"G", "")))</f>
        <v>7</v>
      </c>
      <c r="AT211" s="239">
        <f>SUMPRODUCT(LEN($AD211:$AD214)-LEN(SUBSTITUTE($AD211:$AD214,"G", "")))</f>
        <v>0</v>
      </c>
      <c r="AU211" s="230">
        <f>SUMPRODUCT(LEN($AC211:$AC214)-LEN(SUBSTITUTE($AC211:$AC214,"G", "")))</f>
        <v>0</v>
      </c>
      <c r="AV211" s="233">
        <f>SUMPRODUCT(LEN($L211:$AA214)-LEN(SUBSTITUTE($L211:$AA214,"M", "")))</f>
        <v>0</v>
      </c>
      <c r="AW211" s="236">
        <f>SUMPRODUCT(LEN($AD211:$AD214)-LEN(SUBSTITUTE($AD211:$AD214,"M", "")))</f>
        <v>0</v>
      </c>
      <c r="AX211" s="269">
        <f>SUMPRODUCT(LEN($AC211:$AC214)-LEN(SUBSTITUTE($AC211:$AC214,"M", "")))</f>
        <v>0</v>
      </c>
      <c r="AY211" s="291">
        <f>SUMPRODUCT(LEN($AE211:$AE214)-LEN(SUBSTITUTE($AE211:$AE214,"S", "")))</f>
        <v>0</v>
      </c>
      <c r="AZ211" s="227">
        <f>SUMPRODUCT(LEN($AE211:$AE214)-LEN(SUBSTITUTE($AE211:$AE214,"F", "")))</f>
        <v>0</v>
      </c>
      <c r="BA211" s="227">
        <f>SUMPRODUCT(LEN($AE211:$AE214)-LEN(SUBSTITUTE($AE211:$AE214,"G", "")))</f>
        <v>0</v>
      </c>
      <c r="BB211" s="294">
        <f>SUMPRODUCT(LEN($AE211:$AE214)-LEN(SUBSTITUTE($AE211:$AE214,"M", "")))</f>
        <v>0</v>
      </c>
    </row>
    <row r="212" spans="2:62" ht="28.15" customHeight="1" thickBot="1" x14ac:dyDescent="0.25">
      <c r="B212" s="30"/>
      <c r="C212" s="243"/>
      <c r="D212" s="36"/>
      <c r="E212" s="111"/>
      <c r="F212" s="111"/>
      <c r="G212" s="110"/>
      <c r="H212" s="224"/>
      <c r="I212" s="247"/>
      <c r="J212" s="247"/>
      <c r="K212" s="247"/>
      <c r="L212" s="33" t="s">
        <v>123</v>
      </c>
      <c r="M212" s="32" t="s">
        <v>186</v>
      </c>
      <c r="N212" s="33" t="s">
        <v>122</v>
      </c>
      <c r="O212" s="32" t="s">
        <v>389</v>
      </c>
      <c r="P212" s="33" t="s">
        <v>120</v>
      </c>
      <c r="Q212" s="32" t="s">
        <v>132</v>
      </c>
      <c r="R212" s="33" t="s">
        <v>119</v>
      </c>
      <c r="S212" s="32" t="s">
        <v>132</v>
      </c>
      <c r="T212" s="33" t="s">
        <v>118</v>
      </c>
      <c r="U212" s="32" t="s">
        <v>188</v>
      </c>
      <c r="V212" s="33" t="s">
        <v>117</v>
      </c>
      <c r="W212" s="32" t="s">
        <v>121</v>
      </c>
      <c r="X212" s="33" t="s">
        <v>116</v>
      </c>
      <c r="Y212" s="32"/>
      <c r="Z212" s="33" t="s">
        <v>115</v>
      </c>
      <c r="AA212" s="32"/>
      <c r="AB212" s="31"/>
      <c r="AC212" s="32"/>
      <c r="AD212" s="31"/>
      <c r="AE212" s="23"/>
      <c r="AF212" s="251"/>
      <c r="AG212" s="251"/>
      <c r="AH212" s="22"/>
      <c r="AI212" s="11"/>
      <c r="AJ212" s="311"/>
      <c r="AK212" s="267"/>
      <c r="AL212" s="263"/>
      <c r="AM212" s="265"/>
      <c r="AN212" s="267"/>
      <c r="AO212" s="263"/>
      <c r="AP212" s="265"/>
      <c r="AQ212" s="267"/>
      <c r="AR212" s="263"/>
      <c r="AS212" s="265"/>
      <c r="AT212" s="267"/>
      <c r="AU212" s="263"/>
      <c r="AV212" s="265"/>
      <c r="AW212" s="275"/>
      <c r="AX212" s="270"/>
      <c r="AY212" s="292"/>
      <c r="AZ212" s="228"/>
      <c r="BA212" s="228"/>
      <c r="BB212" s="295"/>
    </row>
    <row r="213" spans="2:62" ht="28.15" customHeight="1" x14ac:dyDescent="0.2">
      <c r="B213" s="30"/>
      <c r="C213" s="244"/>
      <c r="D213" s="29"/>
      <c r="E213" s="109"/>
      <c r="F213" s="109"/>
      <c r="G213" s="108"/>
      <c r="H213" s="225"/>
      <c r="I213" s="248"/>
      <c r="J213" s="248"/>
      <c r="K213" s="248"/>
      <c r="L213" s="26" t="s">
        <v>114</v>
      </c>
      <c r="M213" s="25" t="s">
        <v>132</v>
      </c>
      <c r="N213" s="26" t="s">
        <v>112</v>
      </c>
      <c r="O213" s="25" t="s">
        <v>399</v>
      </c>
      <c r="P213" s="26" t="s">
        <v>111</v>
      </c>
      <c r="Q213" s="25" t="s">
        <v>389</v>
      </c>
      <c r="R213" s="26" t="s">
        <v>110</v>
      </c>
      <c r="S213" s="25" t="s">
        <v>411</v>
      </c>
      <c r="T213" s="26" t="s">
        <v>109</v>
      </c>
      <c r="U213" s="25" t="s">
        <v>113</v>
      </c>
      <c r="V213" s="26" t="s">
        <v>108</v>
      </c>
      <c r="W213" s="25"/>
      <c r="X213" s="26" t="s">
        <v>107</v>
      </c>
      <c r="Y213" s="25"/>
      <c r="Z213" s="26" t="s">
        <v>106</v>
      </c>
      <c r="AA213" s="25"/>
      <c r="AB213" s="24"/>
      <c r="AC213" s="25"/>
      <c r="AD213" s="24"/>
      <c r="AE213" s="23"/>
      <c r="AF213" s="251"/>
      <c r="AG213" s="251"/>
      <c r="AH213" s="22"/>
      <c r="AI213" s="11"/>
      <c r="AJ213" s="311"/>
      <c r="AK213" s="267"/>
      <c r="AL213" s="263"/>
      <c r="AM213" s="265"/>
      <c r="AN213" s="267"/>
      <c r="AO213" s="263"/>
      <c r="AP213" s="265"/>
      <c r="AQ213" s="267"/>
      <c r="AR213" s="263"/>
      <c r="AS213" s="265"/>
      <c r="AT213" s="267"/>
      <c r="AU213" s="263"/>
      <c r="AV213" s="265"/>
      <c r="AW213" s="275"/>
      <c r="AX213" s="270"/>
      <c r="AY213" s="292"/>
      <c r="AZ213" s="228"/>
      <c r="BA213" s="228"/>
      <c r="BB213" s="295"/>
    </row>
    <row r="214" spans="2:62" ht="28.15" customHeight="1" thickBot="1" x14ac:dyDescent="0.25">
      <c r="B214" s="30"/>
      <c r="C214" s="253"/>
      <c r="D214" s="51"/>
      <c r="E214" s="115"/>
      <c r="F214" s="115"/>
      <c r="G214" s="114"/>
      <c r="H214" s="226"/>
      <c r="I214" s="254"/>
      <c r="J214" s="254"/>
      <c r="K214" s="254"/>
      <c r="L214" s="48" t="s">
        <v>105</v>
      </c>
      <c r="M214" s="47" t="s">
        <v>132</v>
      </c>
      <c r="N214" s="48" t="s">
        <v>103</v>
      </c>
      <c r="O214" s="47" t="s">
        <v>389</v>
      </c>
      <c r="P214" s="48" t="s">
        <v>102</v>
      </c>
      <c r="Q214" s="47" t="s">
        <v>187</v>
      </c>
      <c r="R214" s="48" t="s">
        <v>101</v>
      </c>
      <c r="S214" s="47" t="s">
        <v>186</v>
      </c>
      <c r="T214" s="48">
        <v>20</v>
      </c>
      <c r="U214" s="47" t="s">
        <v>121</v>
      </c>
      <c r="V214" s="48" t="s">
        <v>100</v>
      </c>
      <c r="W214" s="47"/>
      <c r="X214" s="48" t="s">
        <v>99</v>
      </c>
      <c r="Y214" s="47"/>
      <c r="Z214" s="48" t="s">
        <v>98</v>
      </c>
      <c r="AA214" s="47"/>
      <c r="AB214" s="16"/>
      <c r="AC214" s="47"/>
      <c r="AD214" s="16"/>
      <c r="AE214" s="46"/>
      <c r="AF214" s="255"/>
      <c r="AG214" s="255"/>
      <c r="AH214" s="45"/>
      <c r="AI214" s="11"/>
      <c r="AJ214" s="312"/>
      <c r="AK214" s="268"/>
      <c r="AL214" s="264"/>
      <c r="AM214" s="266"/>
      <c r="AN214" s="268"/>
      <c r="AO214" s="264"/>
      <c r="AP214" s="266"/>
      <c r="AQ214" s="268"/>
      <c r="AR214" s="264"/>
      <c r="AS214" s="266"/>
      <c r="AT214" s="268"/>
      <c r="AU214" s="264"/>
      <c r="AV214" s="266"/>
      <c r="AW214" s="276"/>
      <c r="AX214" s="271"/>
      <c r="AY214" s="293"/>
      <c r="AZ214" s="229"/>
      <c r="BA214" s="229"/>
      <c r="BB214" s="296"/>
    </row>
    <row r="215" spans="2:62" ht="28.15" customHeight="1" x14ac:dyDescent="0.2">
      <c r="B215" s="30"/>
      <c r="C215" s="242">
        <v>3</v>
      </c>
      <c r="D215" s="44"/>
      <c r="E215" s="113"/>
      <c r="F215" s="113"/>
      <c r="G215" s="112"/>
      <c r="H215" s="223"/>
      <c r="I215" s="246">
        <v>77</v>
      </c>
      <c r="J215" s="246">
        <v>26</v>
      </c>
      <c r="K215" s="246">
        <v>7</v>
      </c>
      <c r="L215" s="41" t="s">
        <v>133</v>
      </c>
      <c r="M215" s="40" t="s">
        <v>484</v>
      </c>
      <c r="N215" s="41" t="s">
        <v>131</v>
      </c>
      <c r="O215" s="40" t="s">
        <v>186</v>
      </c>
      <c r="P215" s="41" t="s">
        <v>130</v>
      </c>
      <c r="Q215" s="40" t="s">
        <v>1423</v>
      </c>
      <c r="R215" s="41" t="s">
        <v>129</v>
      </c>
      <c r="S215" s="40" t="s">
        <v>132</v>
      </c>
      <c r="T215" s="41" t="s">
        <v>128</v>
      </c>
      <c r="U215" s="40" t="s">
        <v>104</v>
      </c>
      <c r="V215" s="41" t="s">
        <v>127</v>
      </c>
      <c r="W215" s="40"/>
      <c r="X215" s="41" t="s">
        <v>126</v>
      </c>
      <c r="Y215" s="40"/>
      <c r="Z215" s="41" t="s">
        <v>125</v>
      </c>
      <c r="AA215" s="40"/>
      <c r="AB215" s="39"/>
      <c r="AC215" s="40"/>
      <c r="AD215" s="39" t="s">
        <v>132</v>
      </c>
      <c r="AE215" s="38"/>
      <c r="AF215" s="250"/>
      <c r="AG215" s="250"/>
      <c r="AH215" s="37"/>
      <c r="AI215" s="11"/>
      <c r="AJ215" s="310">
        <f>SUMPRODUCT(LEN($M215:$AA218)-LEN(SUBSTITUTE($M215:$AA218,"A", "")))</f>
        <v>36</v>
      </c>
      <c r="AK215" s="239">
        <f>SUMPRODUCT(LEN($AD215:$AD218)-LEN(SUBSTITUTE($AD215:$AD218,"A", "")))</f>
        <v>12</v>
      </c>
      <c r="AL215" s="230">
        <f>SUMPRODUCT(LEN($AC215:$AC218)-LEN(SUBSTITUTE($AC215:$AC218,"A", "")))</f>
        <v>0</v>
      </c>
      <c r="AM215" s="233">
        <f>SUMPRODUCT(LEN($M215:$AA218)-LEN(SUBSTITUTE($M215:$AA218,"S", "")))</f>
        <v>2</v>
      </c>
      <c r="AN215" s="239">
        <f>SUMPRODUCT(LEN($AD215:$AD218)-LEN(SUBSTITUTE($AD215:$AD218,"S", "")))</f>
        <v>1</v>
      </c>
      <c r="AO215" s="230">
        <f>SUMPRODUCT(LEN($AC215:$AC218)-LEN(SUBSTITUTE($AC215:$AC218,"S", "")))</f>
        <v>0</v>
      </c>
      <c r="AP215" s="233">
        <f>SUMPRODUCT(LEN($M215:$AA218)-LEN(SUBSTITUTE($M215:$AA218,"F", "")))</f>
        <v>1</v>
      </c>
      <c r="AQ215" s="239">
        <f>SUMPRODUCT(LEN($AD215:$AD218)-LEN(SUBSTITUTE($AD215:$AD218,"F", "")))</f>
        <v>0</v>
      </c>
      <c r="AR215" s="230">
        <f>SUMPRODUCT(LEN($AC215:$AC218)-LEN(SUBSTITUTE($AC215:$AC218,"F", "")))</f>
        <v>0</v>
      </c>
      <c r="AS215" s="233">
        <f>SUMPRODUCT(LEN($M215:$AA218)-LEN(SUBSTITUTE($M215:$AA218,"G", "")))</f>
        <v>9</v>
      </c>
      <c r="AT215" s="239">
        <f>SUMPRODUCT(LEN($AD215:$AD218)-LEN(SUBSTITUTE($AD215:$AD218,"G", "")))</f>
        <v>2</v>
      </c>
      <c r="AU215" s="230">
        <f>SUMPRODUCT(LEN($AC215:$AC218)-LEN(SUBSTITUTE($AC215:$AC218,"G", "")))</f>
        <v>0</v>
      </c>
      <c r="AV215" s="233">
        <f>SUMPRODUCT(LEN($L215:$AA218)-LEN(SUBSTITUTE($L215:$AA218,"M", "")))</f>
        <v>0</v>
      </c>
      <c r="AW215" s="236">
        <f>SUMPRODUCT(LEN($AD215:$AD218)-LEN(SUBSTITUTE($AD215:$AD218,"M", "")))</f>
        <v>0</v>
      </c>
      <c r="AX215" s="269">
        <f>SUMPRODUCT(LEN($AC215:$AC218)-LEN(SUBSTITUTE($AC215:$AC218,"M", "")))</f>
        <v>0</v>
      </c>
      <c r="AY215" s="291">
        <f>SUMPRODUCT(LEN($AE215:$AE218)-LEN(SUBSTITUTE($AE215:$AE218,"S", "")))</f>
        <v>0</v>
      </c>
      <c r="AZ215" s="227">
        <f>SUMPRODUCT(LEN($AE215:$AE218)-LEN(SUBSTITUTE($AE215:$AE218,"F", "")))</f>
        <v>0</v>
      </c>
      <c r="BA215" s="227">
        <f>SUMPRODUCT(LEN($AE215:$AE218)-LEN(SUBSTITUTE($AE215:$AE218,"G", "")))</f>
        <v>0</v>
      </c>
      <c r="BB215" s="294">
        <f>SUMPRODUCT(LEN($AE215:$AE218)-LEN(SUBSTITUTE($AE215:$AE218,"M", "")))</f>
        <v>0</v>
      </c>
    </row>
    <row r="216" spans="2:62" ht="28.15" customHeight="1" thickBot="1" x14ac:dyDescent="0.25">
      <c r="B216" s="30"/>
      <c r="C216" s="243"/>
      <c r="D216" s="36"/>
      <c r="E216" s="111"/>
      <c r="F216" s="111"/>
      <c r="G216" s="110"/>
      <c r="H216" s="224"/>
      <c r="I216" s="247"/>
      <c r="J216" s="247"/>
      <c r="K216" s="247"/>
      <c r="L216" s="33" t="s">
        <v>123</v>
      </c>
      <c r="M216" s="32" t="s">
        <v>484</v>
      </c>
      <c r="N216" s="33" t="s">
        <v>122</v>
      </c>
      <c r="O216" s="32" t="s">
        <v>389</v>
      </c>
      <c r="P216" s="33" t="s">
        <v>120</v>
      </c>
      <c r="Q216" s="32" t="s">
        <v>399</v>
      </c>
      <c r="R216" s="33" t="s">
        <v>119</v>
      </c>
      <c r="S216" s="32" t="s">
        <v>132</v>
      </c>
      <c r="T216" s="33" t="s">
        <v>118</v>
      </c>
      <c r="U216" s="32" t="s">
        <v>121</v>
      </c>
      <c r="V216" s="33" t="s">
        <v>117</v>
      </c>
      <c r="W216" s="32"/>
      <c r="X216" s="33" t="s">
        <v>116</v>
      </c>
      <c r="Y216" s="32"/>
      <c r="Z216" s="33" t="s">
        <v>115</v>
      </c>
      <c r="AA216" s="32"/>
      <c r="AB216" s="31"/>
      <c r="AC216" s="32"/>
      <c r="AD216" s="31" t="s">
        <v>1422</v>
      </c>
      <c r="AE216" s="23"/>
      <c r="AF216" s="251"/>
      <c r="AG216" s="251"/>
      <c r="AH216" s="22"/>
      <c r="AI216" s="11"/>
      <c r="AJ216" s="311"/>
      <c r="AK216" s="267"/>
      <c r="AL216" s="263"/>
      <c r="AM216" s="265"/>
      <c r="AN216" s="267"/>
      <c r="AO216" s="263"/>
      <c r="AP216" s="265"/>
      <c r="AQ216" s="267"/>
      <c r="AR216" s="263"/>
      <c r="AS216" s="265"/>
      <c r="AT216" s="267"/>
      <c r="AU216" s="263"/>
      <c r="AV216" s="265"/>
      <c r="AW216" s="275"/>
      <c r="AX216" s="270"/>
      <c r="AY216" s="292"/>
      <c r="AZ216" s="228"/>
      <c r="BA216" s="228"/>
      <c r="BB216" s="295"/>
    </row>
    <row r="217" spans="2:62" ht="28.15" customHeight="1" x14ac:dyDescent="0.2">
      <c r="B217" s="30"/>
      <c r="C217" s="244"/>
      <c r="D217" s="29"/>
      <c r="E217" s="109"/>
      <c r="F217" s="109"/>
      <c r="G217" s="108"/>
      <c r="H217" s="225"/>
      <c r="I217" s="248"/>
      <c r="J217" s="248"/>
      <c r="K217" s="248"/>
      <c r="L217" s="26" t="s">
        <v>114</v>
      </c>
      <c r="M217" s="25" t="s">
        <v>613</v>
      </c>
      <c r="N217" s="26" t="s">
        <v>112</v>
      </c>
      <c r="O217" s="25" t="s">
        <v>382</v>
      </c>
      <c r="P217" s="26" t="s">
        <v>111</v>
      </c>
      <c r="Q217" s="25" t="s">
        <v>389</v>
      </c>
      <c r="R217" s="26" t="s">
        <v>110</v>
      </c>
      <c r="S217" s="25" t="s">
        <v>132</v>
      </c>
      <c r="T217" s="26" t="s">
        <v>109</v>
      </c>
      <c r="U217" s="25" t="s">
        <v>121</v>
      </c>
      <c r="V217" s="26" t="s">
        <v>108</v>
      </c>
      <c r="W217" s="25"/>
      <c r="X217" s="26" t="s">
        <v>107</v>
      </c>
      <c r="Y217" s="25"/>
      <c r="Z217" s="26" t="s">
        <v>106</v>
      </c>
      <c r="AA217" s="25"/>
      <c r="AB217" s="24"/>
      <c r="AC217" s="25"/>
      <c r="AD217" s="24"/>
      <c r="AE217" s="23"/>
      <c r="AF217" s="251"/>
      <c r="AG217" s="251"/>
      <c r="AH217" s="22"/>
      <c r="AI217" s="11"/>
      <c r="AJ217" s="311"/>
      <c r="AK217" s="267"/>
      <c r="AL217" s="263"/>
      <c r="AM217" s="265"/>
      <c r="AN217" s="267"/>
      <c r="AO217" s="263"/>
      <c r="AP217" s="265"/>
      <c r="AQ217" s="267"/>
      <c r="AR217" s="263"/>
      <c r="AS217" s="265"/>
      <c r="AT217" s="267"/>
      <c r="AU217" s="263"/>
      <c r="AV217" s="265"/>
      <c r="AW217" s="275"/>
      <c r="AX217" s="270"/>
      <c r="AY217" s="292"/>
      <c r="AZ217" s="228"/>
      <c r="BA217" s="228"/>
      <c r="BB217" s="295"/>
    </row>
    <row r="218" spans="2:62" ht="28.15" customHeight="1" thickBot="1" x14ac:dyDescent="0.25">
      <c r="B218" s="21"/>
      <c r="C218" s="245"/>
      <c r="D218" s="20"/>
      <c r="E218" s="19"/>
      <c r="F218" s="19"/>
      <c r="G218" s="18"/>
      <c r="H218" s="226"/>
      <c r="I218" s="249"/>
      <c r="J218" s="249"/>
      <c r="K218" s="249"/>
      <c r="L218" s="17" t="s">
        <v>105</v>
      </c>
      <c r="M218" s="15" t="s">
        <v>186</v>
      </c>
      <c r="N218" s="17" t="s">
        <v>103</v>
      </c>
      <c r="O218" s="15" t="s">
        <v>725</v>
      </c>
      <c r="P218" s="17" t="s">
        <v>102</v>
      </c>
      <c r="Q218" s="15" t="s">
        <v>132</v>
      </c>
      <c r="R218" s="17" t="s">
        <v>101</v>
      </c>
      <c r="S218" s="15" t="s">
        <v>132</v>
      </c>
      <c r="T218" s="17">
        <v>20</v>
      </c>
      <c r="U218" s="15"/>
      <c r="V218" s="17" t="s">
        <v>100</v>
      </c>
      <c r="W218" s="15"/>
      <c r="X218" s="17" t="s">
        <v>99</v>
      </c>
      <c r="Y218" s="15"/>
      <c r="Z218" s="17" t="s">
        <v>98</v>
      </c>
      <c r="AA218" s="15"/>
      <c r="AB218" s="16"/>
      <c r="AC218" s="15"/>
      <c r="AD218" s="14"/>
      <c r="AE218" s="13"/>
      <c r="AF218" s="252"/>
      <c r="AG218" s="252"/>
      <c r="AH218" s="12"/>
      <c r="AI218" s="11"/>
      <c r="AJ218" s="312"/>
      <c r="AK218" s="268"/>
      <c r="AL218" s="264"/>
      <c r="AM218" s="266"/>
      <c r="AN218" s="268"/>
      <c r="AO218" s="264"/>
      <c r="AP218" s="266"/>
      <c r="AQ218" s="268"/>
      <c r="AR218" s="264"/>
      <c r="AS218" s="266"/>
      <c r="AT218" s="268"/>
      <c r="AU218" s="264"/>
      <c r="AV218" s="266"/>
      <c r="AW218" s="276"/>
      <c r="AX218" s="271"/>
      <c r="AY218" s="293"/>
      <c r="AZ218" s="229"/>
      <c r="BA218" s="229"/>
      <c r="BB218" s="296"/>
    </row>
    <row r="219" spans="2:62" ht="85.9" customHeight="1" thickTop="1" thickBot="1" x14ac:dyDescent="0.35">
      <c r="B219" s="105" t="s">
        <v>174</v>
      </c>
      <c r="C219" s="95" t="s">
        <v>173</v>
      </c>
      <c r="D219" s="100" t="s">
        <v>172</v>
      </c>
      <c r="E219" s="104" t="s">
        <v>171</v>
      </c>
      <c r="F219" s="103"/>
      <c r="G219" s="102"/>
      <c r="H219" s="101" t="s">
        <v>170</v>
      </c>
      <c r="I219" s="100" t="s">
        <v>96</v>
      </c>
      <c r="J219" s="100" t="s">
        <v>169</v>
      </c>
      <c r="K219" s="100" t="s">
        <v>97</v>
      </c>
      <c r="L219" s="256" t="s">
        <v>168</v>
      </c>
      <c r="M219" s="262"/>
      <c r="N219" s="256" t="s">
        <v>167</v>
      </c>
      <c r="O219" s="262"/>
      <c r="P219" s="256" t="s">
        <v>167</v>
      </c>
      <c r="Q219" s="257"/>
      <c r="R219" s="256" t="s">
        <v>167</v>
      </c>
      <c r="S219" s="257"/>
      <c r="T219" s="256" t="s">
        <v>167</v>
      </c>
      <c r="U219" s="257"/>
      <c r="V219" s="256" t="s">
        <v>167</v>
      </c>
      <c r="W219" s="257"/>
      <c r="X219" s="256" t="s">
        <v>167</v>
      </c>
      <c r="Y219" s="257"/>
      <c r="Z219" s="256" t="s">
        <v>167</v>
      </c>
      <c r="AA219" s="257"/>
      <c r="AB219" s="261" t="s">
        <v>166</v>
      </c>
      <c r="AC219" s="257"/>
      <c r="AD219" s="101" t="s">
        <v>165</v>
      </c>
      <c r="AE219" s="101" t="s">
        <v>164</v>
      </c>
      <c r="AF219" s="100" t="s">
        <v>163</v>
      </c>
      <c r="AG219" s="100" t="s">
        <v>162</v>
      </c>
      <c r="AH219" s="99" t="s">
        <v>161</v>
      </c>
      <c r="AI219" s="98"/>
      <c r="AJ219" s="96" t="s">
        <v>160</v>
      </c>
      <c r="AK219" s="95" t="s">
        <v>159</v>
      </c>
      <c r="AL219" s="94" t="s">
        <v>158</v>
      </c>
      <c r="AM219" s="96" t="s">
        <v>157</v>
      </c>
      <c r="AN219" s="95" t="s">
        <v>156</v>
      </c>
      <c r="AO219" s="94" t="s">
        <v>155</v>
      </c>
      <c r="AP219" s="96" t="s">
        <v>154</v>
      </c>
      <c r="AQ219" s="95" t="s">
        <v>153</v>
      </c>
      <c r="AR219" s="97" t="s">
        <v>152</v>
      </c>
      <c r="AS219" s="96" t="s">
        <v>151</v>
      </c>
      <c r="AT219" s="95" t="s">
        <v>150</v>
      </c>
      <c r="AU219" s="94" t="s">
        <v>149</v>
      </c>
      <c r="AV219" s="96" t="s">
        <v>148</v>
      </c>
      <c r="AW219" s="95" t="s">
        <v>147</v>
      </c>
      <c r="AX219" s="94" t="s">
        <v>146</v>
      </c>
      <c r="AY219" s="93" t="s">
        <v>145</v>
      </c>
      <c r="AZ219" s="92" t="s">
        <v>144</v>
      </c>
      <c r="BA219" s="92" t="s">
        <v>143</v>
      </c>
      <c r="BB219" s="91" t="s">
        <v>142</v>
      </c>
    </row>
    <row r="220" spans="2:62" ht="48" thickBot="1" x14ac:dyDescent="0.3">
      <c r="B220" s="90" t="s">
        <v>239</v>
      </c>
      <c r="C220" s="89"/>
      <c r="D220" s="88"/>
      <c r="E220" s="258"/>
      <c r="F220" s="259"/>
      <c r="G220" s="260"/>
      <c r="H220" s="87" t="s">
        <v>140</v>
      </c>
      <c r="I220" s="86"/>
      <c r="J220" s="86"/>
      <c r="K220" s="85"/>
      <c r="L220" s="84"/>
      <c r="M220" s="81"/>
      <c r="N220" s="84"/>
      <c r="O220" s="81"/>
      <c r="P220" s="84"/>
      <c r="Q220" s="81"/>
      <c r="R220" s="84"/>
      <c r="S220" s="81"/>
      <c r="T220" s="84"/>
      <c r="U220" s="81"/>
      <c r="V220" s="84"/>
      <c r="W220" s="81"/>
      <c r="X220" s="84"/>
      <c r="Y220" s="81"/>
      <c r="Z220" s="84"/>
      <c r="AA220" s="83"/>
      <c r="AB220" s="82" t="s">
        <v>139</v>
      </c>
      <c r="AC220" s="81"/>
      <c r="AD220" s="81"/>
      <c r="AE220" s="81"/>
      <c r="AF220" s="80"/>
      <c r="AG220" s="80"/>
      <c r="AH220" s="60"/>
      <c r="AI220" s="79" t="s">
        <v>138</v>
      </c>
      <c r="AJ220" s="78">
        <f t="shared" ref="AJ220:BB220" si="28">SUM(AJ222:AJ233)</f>
        <v>109</v>
      </c>
      <c r="AK220" s="77">
        <f t="shared" si="28"/>
        <v>34</v>
      </c>
      <c r="AL220" s="76">
        <f t="shared" si="28"/>
        <v>0</v>
      </c>
      <c r="AM220" s="78">
        <f t="shared" si="28"/>
        <v>38</v>
      </c>
      <c r="AN220" s="77">
        <f t="shared" si="28"/>
        <v>4</v>
      </c>
      <c r="AO220" s="76">
        <f t="shared" si="28"/>
        <v>0</v>
      </c>
      <c r="AP220" s="78">
        <f t="shared" si="28"/>
        <v>0</v>
      </c>
      <c r="AQ220" s="77">
        <f t="shared" si="28"/>
        <v>0</v>
      </c>
      <c r="AR220" s="76">
        <f t="shared" si="28"/>
        <v>0</v>
      </c>
      <c r="AS220" s="78">
        <f t="shared" si="28"/>
        <v>30</v>
      </c>
      <c r="AT220" s="77">
        <f t="shared" si="28"/>
        <v>6</v>
      </c>
      <c r="AU220" s="76">
        <f t="shared" si="28"/>
        <v>0</v>
      </c>
      <c r="AV220" s="78">
        <f t="shared" si="28"/>
        <v>1</v>
      </c>
      <c r="AW220" s="77">
        <f t="shared" si="28"/>
        <v>0</v>
      </c>
      <c r="AX220" s="76">
        <f t="shared" si="28"/>
        <v>0</v>
      </c>
      <c r="AY220" s="75">
        <f t="shared" si="28"/>
        <v>0</v>
      </c>
      <c r="AZ220" s="74">
        <f t="shared" si="28"/>
        <v>0</v>
      </c>
      <c r="BA220" s="74">
        <f t="shared" si="28"/>
        <v>3</v>
      </c>
      <c r="BB220" s="73">
        <f t="shared" si="28"/>
        <v>0</v>
      </c>
      <c r="BC220" s="72" t="s">
        <v>137</v>
      </c>
      <c r="BF220" s="5">
        <f>SUM(AJ220:AL220)/$BG$5</f>
        <v>47.666666666666664</v>
      </c>
      <c r="BG220" s="5">
        <f>SUM(AM220:AO220,AY220)/$BG$5</f>
        <v>14</v>
      </c>
      <c r="BH220" s="5">
        <f>SUM(AP220:AR220,AZ220)/$BG$5</f>
        <v>0</v>
      </c>
      <c r="BI220" s="5">
        <f>SUM(AS220:AU220,BA220)/$BG$5</f>
        <v>13</v>
      </c>
      <c r="BJ220" s="5">
        <f>SUM(AV220:AX220,BB220)/$BG$5</f>
        <v>0.33333333333333331</v>
      </c>
    </row>
    <row r="221" spans="2:62" ht="37.5" thickBot="1" x14ac:dyDescent="0.3">
      <c r="B221" s="71"/>
      <c r="C221" s="70"/>
      <c r="D221" s="69"/>
      <c r="E221" s="68"/>
      <c r="F221" s="68"/>
      <c r="G221" s="67"/>
      <c r="H221" s="66"/>
      <c r="I221" s="64"/>
      <c r="J221" s="64"/>
      <c r="K221" s="65"/>
      <c r="L221" s="64"/>
      <c r="M221" s="62"/>
      <c r="N221" s="64"/>
      <c r="O221" s="62"/>
      <c r="P221" s="64"/>
      <c r="Q221" s="62"/>
      <c r="R221" s="64"/>
      <c r="S221" s="62"/>
      <c r="T221" s="64"/>
      <c r="U221" s="62"/>
      <c r="V221" s="64"/>
      <c r="W221" s="62"/>
      <c r="X221" s="64"/>
      <c r="Y221" s="62"/>
      <c r="Z221" s="64"/>
      <c r="AA221" s="62"/>
      <c r="AB221" s="63"/>
      <c r="AC221" s="62"/>
      <c r="AD221" s="62"/>
      <c r="AE221" s="62"/>
      <c r="AF221" s="61"/>
      <c r="AG221" s="61"/>
      <c r="AH221" s="60"/>
      <c r="AI221" s="59" t="s">
        <v>136</v>
      </c>
      <c r="AJ221" s="58">
        <f t="shared" ref="AJ221:BB221" si="29">AJ220/3</f>
        <v>36.333333333333336</v>
      </c>
      <c r="AK221" s="57">
        <f t="shared" si="29"/>
        <v>11.333333333333334</v>
      </c>
      <c r="AL221" s="56">
        <f t="shared" si="29"/>
        <v>0</v>
      </c>
      <c r="AM221" s="58">
        <f t="shared" si="29"/>
        <v>12.666666666666666</v>
      </c>
      <c r="AN221" s="57">
        <f t="shared" si="29"/>
        <v>1.3333333333333333</v>
      </c>
      <c r="AO221" s="56">
        <f t="shared" si="29"/>
        <v>0</v>
      </c>
      <c r="AP221" s="58">
        <f t="shared" si="29"/>
        <v>0</v>
      </c>
      <c r="AQ221" s="57">
        <f t="shared" si="29"/>
        <v>0</v>
      </c>
      <c r="AR221" s="56">
        <f t="shared" si="29"/>
        <v>0</v>
      </c>
      <c r="AS221" s="58">
        <f t="shared" si="29"/>
        <v>10</v>
      </c>
      <c r="AT221" s="57">
        <f t="shared" si="29"/>
        <v>2</v>
      </c>
      <c r="AU221" s="56">
        <f t="shared" si="29"/>
        <v>0</v>
      </c>
      <c r="AV221" s="58">
        <f t="shared" si="29"/>
        <v>0.33333333333333331</v>
      </c>
      <c r="AW221" s="57">
        <f t="shared" si="29"/>
        <v>0</v>
      </c>
      <c r="AX221" s="56">
        <f t="shared" si="29"/>
        <v>0</v>
      </c>
      <c r="AY221" s="55">
        <f t="shared" si="29"/>
        <v>0</v>
      </c>
      <c r="AZ221" s="54">
        <f t="shared" si="29"/>
        <v>0</v>
      </c>
      <c r="BA221" s="54">
        <f t="shared" si="29"/>
        <v>1</v>
      </c>
      <c r="BB221" s="53">
        <f t="shared" si="29"/>
        <v>0</v>
      </c>
      <c r="BC221" s="52" t="s">
        <v>135</v>
      </c>
    </row>
    <row r="222" spans="2:62" ht="28.15" customHeight="1" x14ac:dyDescent="0.2">
      <c r="B222" s="30"/>
      <c r="C222" s="242">
        <v>1</v>
      </c>
      <c r="D222" s="44"/>
      <c r="E222" s="43"/>
      <c r="F222" s="43"/>
      <c r="G222" s="42"/>
      <c r="H222" s="223" t="s">
        <v>1251</v>
      </c>
      <c r="I222" s="246">
        <v>117</v>
      </c>
      <c r="J222" s="246">
        <v>28</v>
      </c>
      <c r="K222" s="246">
        <v>6</v>
      </c>
      <c r="L222" s="41" t="s">
        <v>133</v>
      </c>
      <c r="M222" s="40" t="s">
        <v>613</v>
      </c>
      <c r="N222" s="41" t="s">
        <v>131</v>
      </c>
      <c r="O222" s="40" t="s">
        <v>1160</v>
      </c>
      <c r="P222" s="41" t="s">
        <v>130</v>
      </c>
      <c r="Q222" s="40" t="s">
        <v>452</v>
      </c>
      <c r="R222" s="41" t="s">
        <v>129</v>
      </c>
      <c r="S222" s="40" t="s">
        <v>187</v>
      </c>
      <c r="T222" s="41" t="s">
        <v>128</v>
      </c>
      <c r="U222" s="40" t="s">
        <v>113</v>
      </c>
      <c r="V222" s="41" t="s">
        <v>127</v>
      </c>
      <c r="W222" s="40" t="s">
        <v>121</v>
      </c>
      <c r="X222" s="41" t="s">
        <v>126</v>
      </c>
      <c r="Y222" s="40"/>
      <c r="Z222" s="41" t="s">
        <v>125</v>
      </c>
      <c r="AA222" s="40"/>
      <c r="AB222" s="39"/>
      <c r="AC222" s="40"/>
      <c r="AD222" s="39" t="s">
        <v>132</v>
      </c>
      <c r="AE222" s="38" t="s">
        <v>462</v>
      </c>
      <c r="AF222" s="250"/>
      <c r="AG222" s="250"/>
      <c r="AH222" s="37"/>
      <c r="AI222" s="11"/>
      <c r="AJ222" s="310">
        <f>SUMPRODUCT(LEN($M222:$AA225)-LEN(SUBSTITUTE($M222:$AA225,"A", "")))</f>
        <v>39</v>
      </c>
      <c r="AK222" s="239">
        <f>SUMPRODUCT(LEN($AD222:$AD225)-LEN(SUBSTITUTE($AD222:$AD225,"A", "")))</f>
        <v>21</v>
      </c>
      <c r="AL222" s="230">
        <f>SUMPRODUCT(LEN($AC222:$AC225)-LEN(SUBSTITUTE($AC222:$AC225,"A", "")))</f>
        <v>0</v>
      </c>
      <c r="AM222" s="233">
        <f>SUMPRODUCT(LEN($M222:$AA225)-LEN(SUBSTITUTE($M222:$AA225,"S", "")))</f>
        <v>12</v>
      </c>
      <c r="AN222" s="239">
        <f>SUMPRODUCT(LEN($AD222:$AD225)-LEN(SUBSTITUTE($AD222:$AD225,"S", "")))</f>
        <v>2</v>
      </c>
      <c r="AO222" s="230">
        <f>SUMPRODUCT(LEN($AC222:$AC225)-LEN(SUBSTITUTE($AC222:$AC225,"S", "")))</f>
        <v>0</v>
      </c>
      <c r="AP222" s="233">
        <f>SUMPRODUCT(LEN($M222:$AA225)-LEN(SUBSTITUTE($M222:$AA225,"F", "")))</f>
        <v>0</v>
      </c>
      <c r="AQ222" s="239">
        <f>SUMPRODUCT(LEN($AD222:$AD225)-LEN(SUBSTITUTE($AD222:$AD225,"F", "")))</f>
        <v>0</v>
      </c>
      <c r="AR222" s="230">
        <f>SUMPRODUCT(LEN($AC222:$AC225)-LEN(SUBSTITUTE($AC222:$AC225,"F", "")))</f>
        <v>0</v>
      </c>
      <c r="AS222" s="233">
        <f>SUMPRODUCT(LEN($M222:$AA225)-LEN(SUBSTITUTE($M222:$AA225,"G", "")))</f>
        <v>11</v>
      </c>
      <c r="AT222" s="239">
        <f>SUMPRODUCT(LEN($AD222:$AD225)-LEN(SUBSTITUTE($AD222:$AD225,"G", "")))</f>
        <v>5</v>
      </c>
      <c r="AU222" s="230">
        <f>SUMPRODUCT(LEN($AC222:$AC225)-LEN(SUBSTITUTE($AC222:$AC225,"G", "")))</f>
        <v>0</v>
      </c>
      <c r="AV222" s="233">
        <f>SUMPRODUCT(LEN($L222:$AA225)-LEN(SUBSTITUTE($L222:$AA225,"M", "")))</f>
        <v>0</v>
      </c>
      <c r="AW222" s="236">
        <f>SUMPRODUCT(LEN($AD222:$AD225)-LEN(SUBSTITUTE($AD222:$AD225,"M", "")))</f>
        <v>0</v>
      </c>
      <c r="AX222" s="269">
        <f>SUMPRODUCT(LEN($AC222:$AC225)-LEN(SUBSTITUTE($AC222:$AC225,"M", "")))</f>
        <v>0</v>
      </c>
      <c r="AY222" s="291">
        <f>SUMPRODUCT(LEN($AE222:$AE225)-LEN(SUBSTITUTE($AE222:$AE225,"S", "")))</f>
        <v>0</v>
      </c>
      <c r="AZ222" s="227">
        <f>SUMPRODUCT(LEN($AE222:$AE225)-LEN(SUBSTITUTE($AE222:$AE225,"F", "")))</f>
        <v>0</v>
      </c>
      <c r="BA222" s="227">
        <f>SUMPRODUCT(LEN($AE222:$AE225)-LEN(SUBSTITUTE($AE222:$AE225,"G", "")))</f>
        <v>3</v>
      </c>
      <c r="BB222" s="294">
        <f>SUMPRODUCT(LEN($AE222:$AE225)-LEN(SUBSTITUTE($AE222:$AE225,"M", "")))</f>
        <v>0</v>
      </c>
    </row>
    <row r="223" spans="2:62" ht="28.15" customHeight="1" thickBot="1" x14ac:dyDescent="0.25">
      <c r="B223" s="30"/>
      <c r="C223" s="243"/>
      <c r="D223" s="36"/>
      <c r="E223" s="35"/>
      <c r="F223" s="35"/>
      <c r="G223" s="34"/>
      <c r="H223" s="224"/>
      <c r="I223" s="247"/>
      <c r="J223" s="247"/>
      <c r="K223" s="247"/>
      <c r="L223" s="33" t="s">
        <v>123</v>
      </c>
      <c r="M223" s="32" t="s">
        <v>634</v>
      </c>
      <c r="N223" s="33" t="s">
        <v>122</v>
      </c>
      <c r="O223" s="32" t="s">
        <v>186</v>
      </c>
      <c r="P223" s="33" t="s">
        <v>120</v>
      </c>
      <c r="Q223" s="32" t="s">
        <v>389</v>
      </c>
      <c r="R223" s="33" t="s">
        <v>119</v>
      </c>
      <c r="S223" s="32" t="s">
        <v>186</v>
      </c>
      <c r="T223" s="33" t="s">
        <v>118</v>
      </c>
      <c r="U223" s="32" t="s">
        <v>104</v>
      </c>
      <c r="V223" s="33" t="s">
        <v>117</v>
      </c>
      <c r="W223" s="32" t="s">
        <v>121</v>
      </c>
      <c r="X223" s="33" t="s">
        <v>116</v>
      </c>
      <c r="Y223" s="32"/>
      <c r="Z223" s="33" t="s">
        <v>115</v>
      </c>
      <c r="AA223" s="32"/>
      <c r="AB223" s="31"/>
      <c r="AC223" s="32"/>
      <c r="AD223" s="31" t="s">
        <v>132</v>
      </c>
      <c r="AE223" s="23"/>
      <c r="AF223" s="251"/>
      <c r="AG223" s="251"/>
      <c r="AH223" s="22"/>
      <c r="AI223" s="11"/>
      <c r="AJ223" s="311"/>
      <c r="AK223" s="267"/>
      <c r="AL223" s="263"/>
      <c r="AM223" s="265"/>
      <c r="AN223" s="267"/>
      <c r="AO223" s="263"/>
      <c r="AP223" s="265"/>
      <c r="AQ223" s="267"/>
      <c r="AR223" s="263"/>
      <c r="AS223" s="265"/>
      <c r="AT223" s="267"/>
      <c r="AU223" s="263"/>
      <c r="AV223" s="265"/>
      <c r="AW223" s="275"/>
      <c r="AX223" s="270"/>
      <c r="AY223" s="292"/>
      <c r="AZ223" s="228"/>
      <c r="BA223" s="228"/>
      <c r="BB223" s="295"/>
    </row>
    <row r="224" spans="2:62" ht="28.15" customHeight="1" x14ac:dyDescent="0.2">
      <c r="B224" s="30"/>
      <c r="C224" s="244"/>
      <c r="D224" s="29"/>
      <c r="E224" s="28"/>
      <c r="F224" s="28"/>
      <c r="G224" s="27"/>
      <c r="H224" s="225">
        <v>229</v>
      </c>
      <c r="I224" s="248"/>
      <c r="J224" s="248"/>
      <c r="K224" s="248"/>
      <c r="L224" s="26" t="s">
        <v>114</v>
      </c>
      <c r="M224" s="25" t="s">
        <v>614</v>
      </c>
      <c r="N224" s="26" t="s">
        <v>112</v>
      </c>
      <c r="O224" s="25" t="s">
        <v>382</v>
      </c>
      <c r="P224" s="26" t="s">
        <v>111</v>
      </c>
      <c r="Q224" s="25" t="s">
        <v>418</v>
      </c>
      <c r="R224" s="26" t="s">
        <v>110</v>
      </c>
      <c r="S224" s="25" t="s">
        <v>428</v>
      </c>
      <c r="T224" s="26" t="s">
        <v>109</v>
      </c>
      <c r="U224" s="25" t="s">
        <v>121</v>
      </c>
      <c r="V224" s="26" t="s">
        <v>108</v>
      </c>
      <c r="W224" s="25"/>
      <c r="X224" s="26" t="s">
        <v>107</v>
      </c>
      <c r="Y224" s="25"/>
      <c r="Z224" s="26" t="s">
        <v>106</v>
      </c>
      <c r="AA224" s="25"/>
      <c r="AB224" s="24"/>
      <c r="AC224" s="25"/>
      <c r="AD224" s="24" t="s">
        <v>1421</v>
      </c>
      <c r="AE224" s="23"/>
      <c r="AF224" s="251"/>
      <c r="AG224" s="251"/>
      <c r="AH224" s="22"/>
      <c r="AI224" s="11"/>
      <c r="AJ224" s="311"/>
      <c r="AK224" s="267"/>
      <c r="AL224" s="263"/>
      <c r="AM224" s="265"/>
      <c r="AN224" s="267"/>
      <c r="AO224" s="263"/>
      <c r="AP224" s="265"/>
      <c r="AQ224" s="267"/>
      <c r="AR224" s="263"/>
      <c r="AS224" s="265"/>
      <c r="AT224" s="267"/>
      <c r="AU224" s="263"/>
      <c r="AV224" s="265"/>
      <c r="AW224" s="275"/>
      <c r="AX224" s="270"/>
      <c r="AY224" s="292"/>
      <c r="AZ224" s="228"/>
      <c r="BA224" s="228"/>
      <c r="BB224" s="295"/>
    </row>
    <row r="225" spans="2:62" ht="28.15" customHeight="1" thickBot="1" x14ac:dyDescent="0.25">
      <c r="B225" s="30"/>
      <c r="C225" s="253"/>
      <c r="D225" s="51"/>
      <c r="E225" s="50"/>
      <c r="F225" s="50"/>
      <c r="G225" s="49"/>
      <c r="H225" s="226"/>
      <c r="I225" s="254"/>
      <c r="J225" s="254"/>
      <c r="K225" s="254"/>
      <c r="L225" s="48" t="s">
        <v>105</v>
      </c>
      <c r="M225" s="47" t="s">
        <v>659</v>
      </c>
      <c r="N225" s="48" t="s">
        <v>103</v>
      </c>
      <c r="O225" s="47" t="s">
        <v>132</v>
      </c>
      <c r="P225" s="48" t="s">
        <v>102</v>
      </c>
      <c r="Q225" s="47" t="s">
        <v>411</v>
      </c>
      <c r="R225" s="48" t="s">
        <v>101</v>
      </c>
      <c r="S225" s="47" t="s">
        <v>124</v>
      </c>
      <c r="T225" s="48">
        <v>20</v>
      </c>
      <c r="U225" s="47" t="s">
        <v>121</v>
      </c>
      <c r="V225" s="48" t="s">
        <v>100</v>
      </c>
      <c r="W225" s="47"/>
      <c r="X225" s="48" t="s">
        <v>99</v>
      </c>
      <c r="Y225" s="47"/>
      <c r="Z225" s="48" t="s">
        <v>98</v>
      </c>
      <c r="AA225" s="47"/>
      <c r="AB225" s="16"/>
      <c r="AC225" s="47"/>
      <c r="AD225" s="16"/>
      <c r="AE225" s="46"/>
      <c r="AF225" s="255"/>
      <c r="AG225" s="255"/>
      <c r="AH225" s="45"/>
      <c r="AI225" s="11"/>
      <c r="AJ225" s="312"/>
      <c r="AK225" s="268"/>
      <c r="AL225" s="264"/>
      <c r="AM225" s="266"/>
      <c r="AN225" s="268"/>
      <c r="AO225" s="264"/>
      <c r="AP225" s="266"/>
      <c r="AQ225" s="268"/>
      <c r="AR225" s="264"/>
      <c r="AS225" s="266"/>
      <c r="AT225" s="268"/>
      <c r="AU225" s="264"/>
      <c r="AV225" s="266"/>
      <c r="AW225" s="276"/>
      <c r="AX225" s="271"/>
      <c r="AY225" s="293"/>
      <c r="AZ225" s="229"/>
      <c r="BA225" s="229"/>
      <c r="BB225" s="296"/>
    </row>
    <row r="226" spans="2:62" ht="28.15" customHeight="1" x14ac:dyDescent="0.2">
      <c r="B226" s="30"/>
      <c r="C226" s="242">
        <v>2</v>
      </c>
      <c r="D226" s="44"/>
      <c r="E226" s="43"/>
      <c r="F226" s="43"/>
      <c r="G226" s="42"/>
      <c r="H226" s="223"/>
      <c r="I226" s="246">
        <v>127</v>
      </c>
      <c r="J226" s="246">
        <v>27</v>
      </c>
      <c r="K226" s="246">
        <v>6</v>
      </c>
      <c r="L226" s="41" t="s">
        <v>133</v>
      </c>
      <c r="M226" s="40" t="s">
        <v>132</v>
      </c>
      <c r="N226" s="41" t="s">
        <v>131</v>
      </c>
      <c r="O226" s="40" t="s">
        <v>132</v>
      </c>
      <c r="P226" s="41" t="s">
        <v>130</v>
      </c>
      <c r="Q226" s="40" t="s">
        <v>104</v>
      </c>
      <c r="R226" s="41" t="s">
        <v>129</v>
      </c>
      <c r="S226" s="40" t="s">
        <v>725</v>
      </c>
      <c r="T226" s="41" t="s">
        <v>128</v>
      </c>
      <c r="U226" s="40" t="s">
        <v>195</v>
      </c>
      <c r="V226" s="41" t="s">
        <v>127</v>
      </c>
      <c r="W226" s="40" t="s">
        <v>121</v>
      </c>
      <c r="X226" s="41" t="s">
        <v>126</v>
      </c>
      <c r="Y226" s="40"/>
      <c r="Z226" s="41" t="s">
        <v>125</v>
      </c>
      <c r="AA226" s="40"/>
      <c r="AB226" s="39"/>
      <c r="AC226" s="40"/>
      <c r="AD226" s="39" t="s">
        <v>411</v>
      </c>
      <c r="AE226" s="38"/>
      <c r="AF226" s="250"/>
      <c r="AG226" s="250"/>
      <c r="AH226" s="37"/>
      <c r="AI226" s="11"/>
      <c r="AJ226" s="310">
        <f>SUMPRODUCT(LEN($M226:$AA229)-LEN(SUBSTITUTE($M226:$AA229,"A", "")))</f>
        <v>28</v>
      </c>
      <c r="AK226" s="239">
        <f>SUMPRODUCT(LEN($AD226:$AD229)-LEN(SUBSTITUTE($AD226:$AD229,"A", "")))</f>
        <v>9</v>
      </c>
      <c r="AL226" s="230">
        <f>SUMPRODUCT(LEN($AC226:$AC229)-LEN(SUBSTITUTE($AC226:$AC229,"A", "")))</f>
        <v>0</v>
      </c>
      <c r="AM226" s="233">
        <f>SUMPRODUCT(LEN($M226:$AA229)-LEN(SUBSTITUTE($M226:$AA229,"S", "")))</f>
        <v>9</v>
      </c>
      <c r="AN226" s="239">
        <f>SUMPRODUCT(LEN($AD226:$AD229)-LEN(SUBSTITUTE($AD226:$AD229,"S", "")))</f>
        <v>2</v>
      </c>
      <c r="AO226" s="230">
        <f>SUMPRODUCT(LEN($AC226:$AC229)-LEN(SUBSTITUTE($AC226:$AC229,"S", "")))</f>
        <v>0</v>
      </c>
      <c r="AP226" s="233">
        <f>SUMPRODUCT(LEN($M226:$AA229)-LEN(SUBSTITUTE($M226:$AA229,"F", "")))</f>
        <v>0</v>
      </c>
      <c r="AQ226" s="239">
        <f>SUMPRODUCT(LEN($AD226:$AD229)-LEN(SUBSTITUTE($AD226:$AD229,"F", "")))</f>
        <v>0</v>
      </c>
      <c r="AR226" s="230">
        <f>SUMPRODUCT(LEN($AC226:$AC229)-LEN(SUBSTITUTE($AC226:$AC229,"F", "")))</f>
        <v>0</v>
      </c>
      <c r="AS226" s="233">
        <f>SUMPRODUCT(LEN($M226:$AA229)-LEN(SUBSTITUTE($M226:$AA229,"G", "")))</f>
        <v>9</v>
      </c>
      <c r="AT226" s="239">
        <f>SUMPRODUCT(LEN($AD226:$AD229)-LEN(SUBSTITUTE($AD226:$AD229,"G", "")))</f>
        <v>1</v>
      </c>
      <c r="AU226" s="230">
        <f>SUMPRODUCT(LEN($AC226:$AC229)-LEN(SUBSTITUTE($AC226:$AC229,"G", "")))</f>
        <v>0</v>
      </c>
      <c r="AV226" s="233">
        <f>SUMPRODUCT(LEN($L226:$AA229)-LEN(SUBSTITUTE($L226:$AA229,"M", "")))</f>
        <v>0</v>
      </c>
      <c r="AW226" s="236">
        <f>SUMPRODUCT(LEN($AD226:$AD229)-LEN(SUBSTITUTE($AD226:$AD229,"M", "")))</f>
        <v>0</v>
      </c>
      <c r="AX226" s="269">
        <f>SUMPRODUCT(LEN($AC226:$AC229)-LEN(SUBSTITUTE($AC226:$AC229,"M", "")))</f>
        <v>0</v>
      </c>
      <c r="AY226" s="291">
        <f>SUMPRODUCT(LEN($AE226:$AE229)-LEN(SUBSTITUTE($AE226:$AE229,"S", "")))</f>
        <v>0</v>
      </c>
      <c r="AZ226" s="227">
        <f>SUMPRODUCT(LEN($AE226:$AE229)-LEN(SUBSTITUTE($AE226:$AE229,"F", "")))</f>
        <v>0</v>
      </c>
      <c r="BA226" s="227">
        <f>SUMPRODUCT(LEN($AE226:$AE229)-LEN(SUBSTITUTE($AE226:$AE229,"G", "")))</f>
        <v>0</v>
      </c>
      <c r="BB226" s="294">
        <f>SUMPRODUCT(LEN($AE226:$AE229)-LEN(SUBSTITUTE($AE226:$AE229,"M", "")))</f>
        <v>0</v>
      </c>
    </row>
    <row r="227" spans="2:62" ht="28.15" customHeight="1" thickBot="1" x14ac:dyDescent="0.25">
      <c r="B227" s="30"/>
      <c r="C227" s="243"/>
      <c r="D227" s="36"/>
      <c r="E227" s="35"/>
      <c r="F227" s="35"/>
      <c r="G227" s="34"/>
      <c r="H227" s="224"/>
      <c r="I227" s="247"/>
      <c r="J227" s="247"/>
      <c r="K227" s="247"/>
      <c r="L227" s="33" t="s">
        <v>123</v>
      </c>
      <c r="M227" s="32" t="s">
        <v>132</v>
      </c>
      <c r="N227" s="33" t="s">
        <v>122</v>
      </c>
      <c r="O227" s="32" t="s">
        <v>399</v>
      </c>
      <c r="P227" s="33" t="s">
        <v>120</v>
      </c>
      <c r="Q227" s="32" t="s">
        <v>389</v>
      </c>
      <c r="R227" s="33" t="s">
        <v>119</v>
      </c>
      <c r="S227" s="32" t="s">
        <v>507</v>
      </c>
      <c r="T227" s="33" t="s">
        <v>118</v>
      </c>
      <c r="U227" s="32" t="s">
        <v>121</v>
      </c>
      <c r="V227" s="33" t="s">
        <v>117</v>
      </c>
      <c r="W227" s="32"/>
      <c r="X227" s="33" t="s">
        <v>116</v>
      </c>
      <c r="Y227" s="32"/>
      <c r="Z227" s="33" t="s">
        <v>115</v>
      </c>
      <c r="AA227" s="32"/>
      <c r="AB227" s="31"/>
      <c r="AC227" s="32"/>
      <c r="AD227" s="31" t="s">
        <v>1420</v>
      </c>
      <c r="AE227" s="23"/>
      <c r="AF227" s="251"/>
      <c r="AG227" s="251"/>
      <c r="AH227" s="22"/>
      <c r="AI227" s="11"/>
      <c r="AJ227" s="311"/>
      <c r="AK227" s="267"/>
      <c r="AL227" s="263"/>
      <c r="AM227" s="265"/>
      <c r="AN227" s="267"/>
      <c r="AO227" s="263"/>
      <c r="AP227" s="265"/>
      <c r="AQ227" s="267"/>
      <c r="AR227" s="263"/>
      <c r="AS227" s="265"/>
      <c r="AT227" s="267"/>
      <c r="AU227" s="263"/>
      <c r="AV227" s="265"/>
      <c r="AW227" s="275"/>
      <c r="AX227" s="270"/>
      <c r="AY227" s="292"/>
      <c r="AZ227" s="228"/>
      <c r="BA227" s="228"/>
      <c r="BB227" s="295"/>
    </row>
    <row r="228" spans="2:62" ht="28.15" customHeight="1" x14ac:dyDescent="0.2">
      <c r="B228" s="30"/>
      <c r="C228" s="244"/>
      <c r="D228" s="29"/>
      <c r="E228" s="28"/>
      <c r="F228" s="28"/>
      <c r="G228" s="27"/>
      <c r="H228" s="225"/>
      <c r="I228" s="248"/>
      <c r="J228" s="248"/>
      <c r="K228" s="248"/>
      <c r="L228" s="26" t="s">
        <v>114</v>
      </c>
      <c r="M228" s="25" t="s">
        <v>389</v>
      </c>
      <c r="N228" s="26" t="s">
        <v>112</v>
      </c>
      <c r="O228" s="25" t="s">
        <v>186</v>
      </c>
      <c r="P228" s="26" t="s">
        <v>111</v>
      </c>
      <c r="Q228" s="25" t="s">
        <v>186</v>
      </c>
      <c r="R228" s="26" t="s">
        <v>110</v>
      </c>
      <c r="S228" s="25" t="s">
        <v>132</v>
      </c>
      <c r="T228" s="26" t="s">
        <v>109</v>
      </c>
      <c r="U228" s="25" t="s">
        <v>121</v>
      </c>
      <c r="V228" s="26" t="s">
        <v>108</v>
      </c>
      <c r="W228" s="25"/>
      <c r="X228" s="26" t="s">
        <v>107</v>
      </c>
      <c r="Y228" s="25"/>
      <c r="Z228" s="26" t="s">
        <v>106</v>
      </c>
      <c r="AA228" s="25"/>
      <c r="AB228" s="24"/>
      <c r="AC228" s="25"/>
      <c r="AD228" s="24"/>
      <c r="AE228" s="23"/>
      <c r="AF228" s="251"/>
      <c r="AG228" s="251"/>
      <c r="AH228" s="22"/>
      <c r="AI228" s="11"/>
      <c r="AJ228" s="311"/>
      <c r="AK228" s="267"/>
      <c r="AL228" s="263"/>
      <c r="AM228" s="265"/>
      <c r="AN228" s="267"/>
      <c r="AO228" s="263"/>
      <c r="AP228" s="265"/>
      <c r="AQ228" s="267"/>
      <c r="AR228" s="263"/>
      <c r="AS228" s="265"/>
      <c r="AT228" s="267"/>
      <c r="AU228" s="263"/>
      <c r="AV228" s="265"/>
      <c r="AW228" s="275"/>
      <c r="AX228" s="270"/>
      <c r="AY228" s="292"/>
      <c r="AZ228" s="228"/>
      <c r="BA228" s="228"/>
      <c r="BB228" s="295"/>
    </row>
    <row r="229" spans="2:62" ht="28.15" customHeight="1" thickBot="1" x14ac:dyDescent="0.25">
      <c r="B229" s="30"/>
      <c r="C229" s="253"/>
      <c r="D229" s="51"/>
      <c r="E229" s="50"/>
      <c r="F229" s="50"/>
      <c r="G229" s="49"/>
      <c r="H229" s="226"/>
      <c r="I229" s="254"/>
      <c r="J229" s="254"/>
      <c r="K229" s="254"/>
      <c r="L229" s="48" t="s">
        <v>105</v>
      </c>
      <c r="M229" s="47" t="s">
        <v>389</v>
      </c>
      <c r="N229" s="48" t="s">
        <v>103</v>
      </c>
      <c r="O229" s="47" t="s">
        <v>132</v>
      </c>
      <c r="P229" s="48" t="s">
        <v>102</v>
      </c>
      <c r="Q229" s="47" t="s">
        <v>132</v>
      </c>
      <c r="R229" s="48" t="s">
        <v>101</v>
      </c>
      <c r="S229" s="47" t="s">
        <v>424</v>
      </c>
      <c r="T229" s="48">
        <v>20</v>
      </c>
      <c r="U229" s="47" t="s">
        <v>121</v>
      </c>
      <c r="V229" s="48" t="s">
        <v>100</v>
      </c>
      <c r="W229" s="47"/>
      <c r="X229" s="48" t="s">
        <v>99</v>
      </c>
      <c r="Y229" s="47"/>
      <c r="Z229" s="48" t="s">
        <v>98</v>
      </c>
      <c r="AA229" s="47"/>
      <c r="AB229" s="16"/>
      <c r="AC229" s="47"/>
      <c r="AD229" s="16"/>
      <c r="AE229" s="46"/>
      <c r="AF229" s="255"/>
      <c r="AG229" s="255"/>
      <c r="AH229" s="45"/>
      <c r="AI229" s="11"/>
      <c r="AJ229" s="312"/>
      <c r="AK229" s="268"/>
      <c r="AL229" s="264"/>
      <c r="AM229" s="266"/>
      <c r="AN229" s="268"/>
      <c r="AO229" s="264"/>
      <c r="AP229" s="266"/>
      <c r="AQ229" s="268"/>
      <c r="AR229" s="264"/>
      <c r="AS229" s="266"/>
      <c r="AT229" s="268"/>
      <c r="AU229" s="264"/>
      <c r="AV229" s="266"/>
      <c r="AW229" s="276"/>
      <c r="AX229" s="271"/>
      <c r="AY229" s="293"/>
      <c r="AZ229" s="229"/>
      <c r="BA229" s="229"/>
      <c r="BB229" s="296"/>
    </row>
    <row r="230" spans="2:62" ht="28.15" customHeight="1" x14ac:dyDescent="0.2">
      <c r="B230" s="30"/>
      <c r="C230" s="242">
        <v>3</v>
      </c>
      <c r="D230" s="44"/>
      <c r="E230" s="43"/>
      <c r="F230" s="43"/>
      <c r="G230" s="42"/>
      <c r="H230" s="223"/>
      <c r="I230" s="246">
        <v>122</v>
      </c>
      <c r="J230" s="246">
        <v>28</v>
      </c>
      <c r="K230" s="246">
        <v>6</v>
      </c>
      <c r="L230" s="41" t="s">
        <v>133</v>
      </c>
      <c r="M230" s="40" t="s">
        <v>104</v>
      </c>
      <c r="N230" s="41" t="s">
        <v>131</v>
      </c>
      <c r="O230" s="40" t="s">
        <v>1419</v>
      </c>
      <c r="P230" s="41" t="s">
        <v>130</v>
      </c>
      <c r="Q230" s="40" t="s">
        <v>1173</v>
      </c>
      <c r="R230" s="41" t="s">
        <v>129</v>
      </c>
      <c r="S230" s="40" t="s">
        <v>389</v>
      </c>
      <c r="T230" s="41" t="s">
        <v>128</v>
      </c>
      <c r="U230" s="40" t="s">
        <v>178</v>
      </c>
      <c r="V230" s="41" t="s">
        <v>127</v>
      </c>
      <c r="W230" s="40" t="s">
        <v>121</v>
      </c>
      <c r="X230" s="41" t="s">
        <v>126</v>
      </c>
      <c r="Y230" s="40"/>
      <c r="Z230" s="41" t="s">
        <v>125</v>
      </c>
      <c r="AA230" s="40"/>
      <c r="AB230" s="39"/>
      <c r="AC230" s="40"/>
      <c r="AD230" s="39" t="s">
        <v>382</v>
      </c>
      <c r="AE230" s="38"/>
      <c r="AF230" s="250"/>
      <c r="AG230" s="250"/>
      <c r="AH230" s="37"/>
      <c r="AI230" s="11"/>
      <c r="AJ230" s="310">
        <f>SUMPRODUCT(LEN($M230:$AA233)-LEN(SUBSTITUTE($M230:$AA233,"A", "")))</f>
        <v>42</v>
      </c>
      <c r="AK230" s="239">
        <f>SUMPRODUCT(LEN($AD230:$AD233)-LEN(SUBSTITUTE($AD230:$AD233,"A", "")))</f>
        <v>4</v>
      </c>
      <c r="AL230" s="230">
        <f>SUMPRODUCT(LEN($AC230:$AC233)-LEN(SUBSTITUTE($AC230:$AC233,"A", "")))</f>
        <v>0</v>
      </c>
      <c r="AM230" s="233">
        <f>SUMPRODUCT(LEN($M230:$AA233)-LEN(SUBSTITUTE($M230:$AA233,"S", "")))</f>
        <v>17</v>
      </c>
      <c r="AN230" s="239">
        <f>SUMPRODUCT(LEN($AD230:$AD233)-LEN(SUBSTITUTE($AD230:$AD233,"S", "")))</f>
        <v>0</v>
      </c>
      <c r="AO230" s="230">
        <f>SUMPRODUCT(LEN($AC230:$AC233)-LEN(SUBSTITUTE($AC230:$AC233,"S", "")))</f>
        <v>0</v>
      </c>
      <c r="AP230" s="233">
        <f>SUMPRODUCT(LEN($M230:$AA233)-LEN(SUBSTITUTE($M230:$AA233,"F", "")))</f>
        <v>0</v>
      </c>
      <c r="AQ230" s="239">
        <f>SUMPRODUCT(LEN($AD230:$AD233)-LEN(SUBSTITUTE($AD230:$AD233,"F", "")))</f>
        <v>0</v>
      </c>
      <c r="AR230" s="230">
        <f>SUMPRODUCT(LEN($AC230:$AC233)-LEN(SUBSTITUTE($AC230:$AC233,"F", "")))</f>
        <v>0</v>
      </c>
      <c r="AS230" s="233">
        <f>SUMPRODUCT(LEN($M230:$AA233)-LEN(SUBSTITUTE($M230:$AA233,"G", "")))</f>
        <v>10</v>
      </c>
      <c r="AT230" s="239">
        <f>SUMPRODUCT(LEN($AD230:$AD233)-LEN(SUBSTITUTE($AD230:$AD233,"G", "")))</f>
        <v>0</v>
      </c>
      <c r="AU230" s="230">
        <f>SUMPRODUCT(LEN($AC230:$AC233)-LEN(SUBSTITUTE($AC230:$AC233,"G", "")))</f>
        <v>0</v>
      </c>
      <c r="AV230" s="233">
        <f>SUMPRODUCT(LEN($L230:$AA233)-LEN(SUBSTITUTE($L230:$AA233,"M", "")))</f>
        <v>1</v>
      </c>
      <c r="AW230" s="236">
        <f>SUMPRODUCT(LEN($AD230:$AD233)-LEN(SUBSTITUTE($AD230:$AD233,"M", "")))</f>
        <v>0</v>
      </c>
      <c r="AX230" s="269">
        <f>SUMPRODUCT(LEN($AC230:$AC233)-LEN(SUBSTITUTE($AC230:$AC233,"M", "")))</f>
        <v>0</v>
      </c>
      <c r="AY230" s="291">
        <f>SUMPRODUCT(LEN($AE230:$AE233)-LEN(SUBSTITUTE($AE230:$AE233,"S", "")))</f>
        <v>0</v>
      </c>
      <c r="AZ230" s="227">
        <f>SUMPRODUCT(LEN($AE230:$AE233)-LEN(SUBSTITUTE($AE230:$AE233,"F", "")))</f>
        <v>0</v>
      </c>
      <c r="BA230" s="227">
        <f>SUMPRODUCT(LEN($AE230:$AE233)-LEN(SUBSTITUTE($AE230:$AE233,"G", "")))</f>
        <v>0</v>
      </c>
      <c r="BB230" s="294">
        <f>SUMPRODUCT(LEN($AE230:$AE233)-LEN(SUBSTITUTE($AE230:$AE233,"M", "")))</f>
        <v>0</v>
      </c>
    </row>
    <row r="231" spans="2:62" ht="28.15" customHeight="1" thickBot="1" x14ac:dyDescent="0.25">
      <c r="B231" s="30"/>
      <c r="C231" s="243"/>
      <c r="D231" s="36"/>
      <c r="E231" s="35"/>
      <c r="F231" s="35"/>
      <c r="G231" s="34"/>
      <c r="H231" s="224"/>
      <c r="I231" s="247"/>
      <c r="J231" s="247"/>
      <c r="K231" s="247"/>
      <c r="L231" s="33" t="s">
        <v>123</v>
      </c>
      <c r="M231" s="32" t="s">
        <v>186</v>
      </c>
      <c r="N231" s="33" t="s">
        <v>122</v>
      </c>
      <c r="O231" s="32" t="s">
        <v>132</v>
      </c>
      <c r="P231" s="33" t="s">
        <v>120</v>
      </c>
      <c r="Q231" s="32" t="s">
        <v>956</v>
      </c>
      <c r="R231" s="33" t="s">
        <v>119</v>
      </c>
      <c r="S231" s="32" t="s">
        <v>186</v>
      </c>
      <c r="T231" s="33" t="s">
        <v>118</v>
      </c>
      <c r="U231" s="32" t="s">
        <v>113</v>
      </c>
      <c r="V231" s="33" t="s">
        <v>117</v>
      </c>
      <c r="W231" s="32" t="s">
        <v>121</v>
      </c>
      <c r="X231" s="33" t="s">
        <v>116</v>
      </c>
      <c r="Y231" s="32"/>
      <c r="Z231" s="33" t="s">
        <v>115</v>
      </c>
      <c r="AA231" s="32"/>
      <c r="AB231" s="31"/>
      <c r="AC231" s="32"/>
      <c r="AD231" s="31"/>
      <c r="AE231" s="23"/>
      <c r="AF231" s="251"/>
      <c r="AG231" s="251"/>
      <c r="AH231" s="22"/>
      <c r="AI231" s="11"/>
      <c r="AJ231" s="311"/>
      <c r="AK231" s="267"/>
      <c r="AL231" s="263"/>
      <c r="AM231" s="265"/>
      <c r="AN231" s="267"/>
      <c r="AO231" s="263"/>
      <c r="AP231" s="265"/>
      <c r="AQ231" s="267"/>
      <c r="AR231" s="263"/>
      <c r="AS231" s="265"/>
      <c r="AT231" s="267"/>
      <c r="AU231" s="263"/>
      <c r="AV231" s="265"/>
      <c r="AW231" s="275"/>
      <c r="AX231" s="270"/>
      <c r="AY231" s="292"/>
      <c r="AZ231" s="228"/>
      <c r="BA231" s="228"/>
      <c r="BB231" s="295"/>
    </row>
    <row r="232" spans="2:62" ht="28.15" customHeight="1" x14ac:dyDescent="0.2">
      <c r="B232" s="30"/>
      <c r="C232" s="244"/>
      <c r="D232" s="29"/>
      <c r="E232" s="28"/>
      <c r="F232" s="28"/>
      <c r="G232" s="27"/>
      <c r="H232" s="225"/>
      <c r="I232" s="248"/>
      <c r="J232" s="248"/>
      <c r="K232" s="248"/>
      <c r="L232" s="26" t="s">
        <v>114</v>
      </c>
      <c r="M232" s="25" t="s">
        <v>389</v>
      </c>
      <c r="N232" s="26" t="s">
        <v>112</v>
      </c>
      <c r="O232" s="25" t="s">
        <v>675</v>
      </c>
      <c r="P232" s="26" t="s">
        <v>111</v>
      </c>
      <c r="Q232" s="25" t="s">
        <v>382</v>
      </c>
      <c r="R232" s="26" t="s">
        <v>110</v>
      </c>
      <c r="S232" s="25" t="s">
        <v>424</v>
      </c>
      <c r="T232" s="26" t="s">
        <v>109</v>
      </c>
      <c r="U232" s="25" t="s">
        <v>121</v>
      </c>
      <c r="V232" s="26" t="s">
        <v>108</v>
      </c>
      <c r="W232" s="25"/>
      <c r="X232" s="26" t="s">
        <v>107</v>
      </c>
      <c r="Y232" s="25"/>
      <c r="Z232" s="26" t="s">
        <v>106</v>
      </c>
      <c r="AA232" s="25"/>
      <c r="AB232" s="24"/>
      <c r="AC232" s="25"/>
      <c r="AD232" s="24"/>
      <c r="AE232" s="23"/>
      <c r="AF232" s="251"/>
      <c r="AG232" s="251"/>
      <c r="AH232" s="22"/>
      <c r="AI232" s="11"/>
      <c r="AJ232" s="311"/>
      <c r="AK232" s="267"/>
      <c r="AL232" s="263"/>
      <c r="AM232" s="265"/>
      <c r="AN232" s="267"/>
      <c r="AO232" s="263"/>
      <c r="AP232" s="265"/>
      <c r="AQ232" s="267"/>
      <c r="AR232" s="263"/>
      <c r="AS232" s="265"/>
      <c r="AT232" s="267"/>
      <c r="AU232" s="263"/>
      <c r="AV232" s="265"/>
      <c r="AW232" s="275"/>
      <c r="AX232" s="270"/>
      <c r="AY232" s="292"/>
      <c r="AZ232" s="228"/>
      <c r="BA232" s="228"/>
      <c r="BB232" s="295"/>
    </row>
    <row r="233" spans="2:62" ht="28.15" customHeight="1" thickBot="1" x14ac:dyDescent="0.25">
      <c r="B233" s="21"/>
      <c r="C233" s="245"/>
      <c r="D233" s="20"/>
      <c r="E233" s="19"/>
      <c r="F233" s="19"/>
      <c r="G233" s="18"/>
      <c r="H233" s="226"/>
      <c r="I233" s="249"/>
      <c r="J233" s="249"/>
      <c r="K233" s="249"/>
      <c r="L233" s="17" t="s">
        <v>105</v>
      </c>
      <c r="M233" s="15" t="s">
        <v>186</v>
      </c>
      <c r="N233" s="17" t="s">
        <v>103</v>
      </c>
      <c r="O233" s="15" t="s">
        <v>621</v>
      </c>
      <c r="P233" s="17" t="s">
        <v>102</v>
      </c>
      <c r="Q233" s="15" t="s">
        <v>417</v>
      </c>
      <c r="R233" s="17" t="s">
        <v>101</v>
      </c>
      <c r="S233" s="15" t="s">
        <v>381</v>
      </c>
      <c r="T233" s="17">
        <v>20</v>
      </c>
      <c r="U233" s="15" t="s">
        <v>121</v>
      </c>
      <c r="V233" s="17" t="s">
        <v>100</v>
      </c>
      <c r="W233" s="15"/>
      <c r="X233" s="17" t="s">
        <v>99</v>
      </c>
      <c r="Y233" s="15"/>
      <c r="Z233" s="17" t="s">
        <v>98</v>
      </c>
      <c r="AA233" s="15"/>
      <c r="AB233" s="16"/>
      <c r="AC233" s="15"/>
      <c r="AD233" s="14"/>
      <c r="AE233" s="13"/>
      <c r="AF233" s="252"/>
      <c r="AG233" s="252"/>
      <c r="AH233" s="12"/>
      <c r="AI233" s="11"/>
      <c r="AJ233" s="312"/>
      <c r="AK233" s="268"/>
      <c r="AL233" s="264"/>
      <c r="AM233" s="266"/>
      <c r="AN233" s="268"/>
      <c r="AO233" s="264"/>
      <c r="AP233" s="266"/>
      <c r="AQ233" s="268"/>
      <c r="AR233" s="264"/>
      <c r="AS233" s="266"/>
      <c r="AT233" s="268"/>
      <c r="AU233" s="264"/>
      <c r="AV233" s="266"/>
      <c r="AW233" s="276"/>
      <c r="AX233" s="271"/>
      <c r="AY233" s="293"/>
      <c r="AZ233" s="229"/>
      <c r="BA233" s="229"/>
      <c r="BB233" s="296"/>
    </row>
    <row r="234" spans="2:62" ht="85.9" customHeight="1" thickTop="1" thickBot="1" x14ac:dyDescent="0.35">
      <c r="B234" s="105" t="s">
        <v>174</v>
      </c>
      <c r="C234" s="95" t="s">
        <v>173</v>
      </c>
      <c r="D234" s="100" t="s">
        <v>172</v>
      </c>
      <c r="E234" s="104" t="s">
        <v>171</v>
      </c>
      <c r="F234" s="103"/>
      <c r="G234" s="102"/>
      <c r="H234" s="101" t="s">
        <v>170</v>
      </c>
      <c r="I234" s="100" t="s">
        <v>96</v>
      </c>
      <c r="J234" s="100" t="s">
        <v>169</v>
      </c>
      <c r="K234" s="100" t="s">
        <v>97</v>
      </c>
      <c r="L234" s="256" t="s">
        <v>168</v>
      </c>
      <c r="M234" s="262"/>
      <c r="N234" s="256" t="s">
        <v>167</v>
      </c>
      <c r="O234" s="262"/>
      <c r="P234" s="256" t="s">
        <v>167</v>
      </c>
      <c r="Q234" s="257"/>
      <c r="R234" s="256" t="s">
        <v>167</v>
      </c>
      <c r="S234" s="257"/>
      <c r="T234" s="256" t="s">
        <v>167</v>
      </c>
      <c r="U234" s="257"/>
      <c r="V234" s="256" t="s">
        <v>167</v>
      </c>
      <c r="W234" s="257"/>
      <c r="X234" s="256" t="s">
        <v>167</v>
      </c>
      <c r="Y234" s="257"/>
      <c r="Z234" s="256" t="s">
        <v>167</v>
      </c>
      <c r="AA234" s="257"/>
      <c r="AB234" s="261" t="s">
        <v>166</v>
      </c>
      <c r="AC234" s="257"/>
      <c r="AD234" s="101" t="s">
        <v>165</v>
      </c>
      <c r="AE234" s="101" t="s">
        <v>164</v>
      </c>
      <c r="AF234" s="100" t="s">
        <v>163</v>
      </c>
      <c r="AG234" s="100" t="s">
        <v>162</v>
      </c>
      <c r="AH234" s="99" t="s">
        <v>161</v>
      </c>
      <c r="AI234" s="98"/>
      <c r="AJ234" s="96" t="s">
        <v>160</v>
      </c>
      <c r="AK234" s="95" t="s">
        <v>159</v>
      </c>
      <c r="AL234" s="94" t="s">
        <v>158</v>
      </c>
      <c r="AM234" s="96" t="s">
        <v>157</v>
      </c>
      <c r="AN234" s="95" t="s">
        <v>156</v>
      </c>
      <c r="AO234" s="94" t="s">
        <v>155</v>
      </c>
      <c r="AP234" s="96" t="s">
        <v>154</v>
      </c>
      <c r="AQ234" s="95" t="s">
        <v>153</v>
      </c>
      <c r="AR234" s="97" t="s">
        <v>152</v>
      </c>
      <c r="AS234" s="96" t="s">
        <v>151</v>
      </c>
      <c r="AT234" s="95" t="s">
        <v>150</v>
      </c>
      <c r="AU234" s="94" t="s">
        <v>149</v>
      </c>
      <c r="AV234" s="96" t="s">
        <v>148</v>
      </c>
      <c r="AW234" s="95" t="s">
        <v>147</v>
      </c>
      <c r="AX234" s="94" t="s">
        <v>146</v>
      </c>
      <c r="AY234" s="93" t="s">
        <v>145</v>
      </c>
      <c r="AZ234" s="92" t="s">
        <v>144</v>
      </c>
      <c r="BA234" s="92" t="s">
        <v>143</v>
      </c>
      <c r="BB234" s="91" t="s">
        <v>142</v>
      </c>
    </row>
    <row r="235" spans="2:62" ht="48" thickBot="1" x14ac:dyDescent="0.3">
      <c r="B235" s="90" t="s">
        <v>238</v>
      </c>
      <c r="C235" s="89"/>
      <c r="D235" s="88"/>
      <c r="E235" s="258"/>
      <c r="F235" s="259"/>
      <c r="G235" s="260"/>
      <c r="H235" s="87" t="s">
        <v>140</v>
      </c>
      <c r="I235" s="86"/>
      <c r="J235" s="86"/>
      <c r="K235" s="85"/>
      <c r="L235" s="84"/>
      <c r="M235" s="81"/>
      <c r="N235" s="84"/>
      <c r="O235" s="81"/>
      <c r="P235" s="84"/>
      <c r="Q235" s="81"/>
      <c r="R235" s="84"/>
      <c r="S235" s="81"/>
      <c r="T235" s="84"/>
      <c r="U235" s="81"/>
      <c r="V235" s="84"/>
      <c r="W235" s="81"/>
      <c r="X235" s="84"/>
      <c r="Y235" s="81"/>
      <c r="Z235" s="84"/>
      <c r="AA235" s="83"/>
      <c r="AB235" s="82" t="s">
        <v>139</v>
      </c>
      <c r="AC235" s="81"/>
      <c r="AD235" s="81"/>
      <c r="AE235" s="81"/>
      <c r="AF235" s="80"/>
      <c r="AG235" s="80"/>
      <c r="AH235" s="60"/>
      <c r="AI235" s="79" t="s">
        <v>138</v>
      </c>
      <c r="AJ235" s="78">
        <f t="shared" ref="AJ235:BB235" si="30">SUM(AJ237:AJ248)</f>
        <v>133</v>
      </c>
      <c r="AK235" s="77">
        <f t="shared" si="30"/>
        <v>29</v>
      </c>
      <c r="AL235" s="76">
        <f t="shared" si="30"/>
        <v>0</v>
      </c>
      <c r="AM235" s="78">
        <f t="shared" si="30"/>
        <v>33</v>
      </c>
      <c r="AN235" s="77">
        <f t="shared" si="30"/>
        <v>8</v>
      </c>
      <c r="AO235" s="76">
        <f t="shared" si="30"/>
        <v>0</v>
      </c>
      <c r="AP235" s="78">
        <f t="shared" si="30"/>
        <v>0</v>
      </c>
      <c r="AQ235" s="77">
        <f t="shared" si="30"/>
        <v>0</v>
      </c>
      <c r="AR235" s="76">
        <f t="shared" si="30"/>
        <v>0</v>
      </c>
      <c r="AS235" s="78">
        <f t="shared" si="30"/>
        <v>34</v>
      </c>
      <c r="AT235" s="77">
        <f t="shared" si="30"/>
        <v>7</v>
      </c>
      <c r="AU235" s="76">
        <f t="shared" si="30"/>
        <v>0</v>
      </c>
      <c r="AV235" s="78">
        <f t="shared" si="30"/>
        <v>1</v>
      </c>
      <c r="AW235" s="77">
        <f t="shared" si="30"/>
        <v>0</v>
      </c>
      <c r="AX235" s="76">
        <f t="shared" si="30"/>
        <v>0</v>
      </c>
      <c r="AY235" s="75">
        <f t="shared" si="30"/>
        <v>0</v>
      </c>
      <c r="AZ235" s="74">
        <f t="shared" si="30"/>
        <v>0</v>
      </c>
      <c r="BA235" s="74">
        <f t="shared" si="30"/>
        <v>4</v>
      </c>
      <c r="BB235" s="73">
        <f t="shared" si="30"/>
        <v>0</v>
      </c>
      <c r="BC235" s="72" t="s">
        <v>137</v>
      </c>
      <c r="BF235" s="5">
        <f>SUM(AJ235:AL235)/$BG$5</f>
        <v>54</v>
      </c>
      <c r="BG235" s="5">
        <f>SUM(AM235:AO235,AY235)/$BG$5</f>
        <v>13.666666666666666</v>
      </c>
      <c r="BH235" s="5">
        <f>SUM(AP235:AR235,AZ235)/$BG$5</f>
        <v>0</v>
      </c>
      <c r="BI235" s="5">
        <f>SUM(AS235:AU235,BA235)/$BG$5</f>
        <v>15</v>
      </c>
      <c r="BJ235" s="5">
        <f>SUM(AV235:AX235,BB235)/$BG$5</f>
        <v>0.33333333333333331</v>
      </c>
    </row>
    <row r="236" spans="2:62" ht="37.5" thickBot="1" x14ac:dyDescent="0.3">
      <c r="B236" s="71"/>
      <c r="C236" s="70"/>
      <c r="D236" s="69"/>
      <c r="E236" s="68"/>
      <c r="F236" s="68"/>
      <c r="G236" s="67"/>
      <c r="H236" s="66"/>
      <c r="I236" s="64"/>
      <c r="J236" s="64"/>
      <c r="K236" s="65"/>
      <c r="L236" s="64"/>
      <c r="M236" s="62"/>
      <c r="N236" s="64"/>
      <c r="O236" s="62"/>
      <c r="P236" s="64"/>
      <c r="Q236" s="62"/>
      <c r="R236" s="64"/>
      <c r="S236" s="62"/>
      <c r="T236" s="64"/>
      <c r="U236" s="62"/>
      <c r="V236" s="64"/>
      <c r="W236" s="62"/>
      <c r="X236" s="64"/>
      <c r="Y236" s="62"/>
      <c r="Z236" s="64"/>
      <c r="AA236" s="62"/>
      <c r="AB236" s="63"/>
      <c r="AC236" s="62"/>
      <c r="AD236" s="62"/>
      <c r="AE236" s="62"/>
      <c r="AF236" s="61"/>
      <c r="AG236" s="61"/>
      <c r="AH236" s="60"/>
      <c r="AI236" s="59" t="s">
        <v>136</v>
      </c>
      <c r="AJ236" s="58">
        <f t="shared" ref="AJ236:BB236" si="31">AJ235/3</f>
        <v>44.333333333333336</v>
      </c>
      <c r="AK236" s="57">
        <f t="shared" si="31"/>
        <v>9.6666666666666661</v>
      </c>
      <c r="AL236" s="56">
        <f t="shared" si="31"/>
        <v>0</v>
      </c>
      <c r="AM236" s="58">
        <f t="shared" si="31"/>
        <v>11</v>
      </c>
      <c r="AN236" s="57">
        <f t="shared" si="31"/>
        <v>2.6666666666666665</v>
      </c>
      <c r="AO236" s="56">
        <f t="shared" si="31"/>
        <v>0</v>
      </c>
      <c r="AP236" s="58">
        <f t="shared" si="31"/>
        <v>0</v>
      </c>
      <c r="AQ236" s="57">
        <f t="shared" si="31"/>
        <v>0</v>
      </c>
      <c r="AR236" s="56">
        <f t="shared" si="31"/>
        <v>0</v>
      </c>
      <c r="AS236" s="58">
        <f t="shared" si="31"/>
        <v>11.333333333333334</v>
      </c>
      <c r="AT236" s="57">
        <f t="shared" si="31"/>
        <v>2.3333333333333335</v>
      </c>
      <c r="AU236" s="56">
        <f t="shared" si="31"/>
        <v>0</v>
      </c>
      <c r="AV236" s="58">
        <f t="shared" si="31"/>
        <v>0.33333333333333331</v>
      </c>
      <c r="AW236" s="57">
        <f t="shared" si="31"/>
        <v>0</v>
      </c>
      <c r="AX236" s="56">
        <f t="shared" si="31"/>
        <v>0</v>
      </c>
      <c r="AY236" s="55">
        <f t="shared" si="31"/>
        <v>0</v>
      </c>
      <c r="AZ236" s="54">
        <f t="shared" si="31"/>
        <v>0</v>
      </c>
      <c r="BA236" s="54">
        <f t="shared" si="31"/>
        <v>1.3333333333333333</v>
      </c>
      <c r="BB236" s="53">
        <f t="shared" si="31"/>
        <v>0</v>
      </c>
      <c r="BC236" s="52" t="s">
        <v>135</v>
      </c>
    </row>
    <row r="237" spans="2:62" ht="28.15" customHeight="1" x14ac:dyDescent="0.2">
      <c r="B237" s="30"/>
      <c r="C237" s="242">
        <v>1</v>
      </c>
      <c r="D237" s="44"/>
      <c r="E237" s="43"/>
      <c r="F237" s="43"/>
      <c r="G237" s="42"/>
      <c r="H237" s="223" t="s">
        <v>1251</v>
      </c>
      <c r="I237" s="246">
        <v>118</v>
      </c>
      <c r="J237" s="246">
        <v>28</v>
      </c>
      <c r="K237" s="246">
        <v>6</v>
      </c>
      <c r="L237" s="41" t="s">
        <v>133</v>
      </c>
      <c r="M237" s="40" t="s">
        <v>104</v>
      </c>
      <c r="N237" s="41" t="s">
        <v>131</v>
      </c>
      <c r="O237" s="40" t="s">
        <v>132</v>
      </c>
      <c r="P237" s="41" t="s">
        <v>130</v>
      </c>
      <c r="Q237" s="40" t="s">
        <v>186</v>
      </c>
      <c r="R237" s="41" t="s">
        <v>129</v>
      </c>
      <c r="S237" s="40" t="s">
        <v>376</v>
      </c>
      <c r="T237" s="41" t="s">
        <v>128</v>
      </c>
      <c r="U237" s="40" t="s">
        <v>113</v>
      </c>
      <c r="V237" s="41" t="s">
        <v>127</v>
      </c>
      <c r="W237" s="40" t="s">
        <v>121</v>
      </c>
      <c r="X237" s="41" t="s">
        <v>126</v>
      </c>
      <c r="Y237" s="40"/>
      <c r="Z237" s="41" t="s">
        <v>125</v>
      </c>
      <c r="AA237" s="40"/>
      <c r="AB237" s="39"/>
      <c r="AC237" s="40"/>
      <c r="AD237" s="39" t="s">
        <v>124</v>
      </c>
      <c r="AE237" s="38" t="s">
        <v>992</v>
      </c>
      <c r="AF237" s="250"/>
      <c r="AG237" s="250"/>
      <c r="AH237" s="37"/>
      <c r="AI237" s="11"/>
      <c r="AJ237" s="310">
        <f>SUMPRODUCT(LEN($M237:$AA240)-LEN(SUBSTITUTE($M237:$AA240,"A", "")))</f>
        <v>30</v>
      </c>
      <c r="AK237" s="239">
        <f>SUMPRODUCT(LEN($AD237:$AD240)-LEN(SUBSTITUTE($AD237:$AD240,"A", "")))</f>
        <v>10</v>
      </c>
      <c r="AL237" s="230">
        <f>SUMPRODUCT(LEN($AC237:$AC240)-LEN(SUBSTITUTE($AC237:$AC240,"A", "")))</f>
        <v>0</v>
      </c>
      <c r="AM237" s="233">
        <f>SUMPRODUCT(LEN($M237:$AA240)-LEN(SUBSTITUTE($M237:$AA240,"S", "")))</f>
        <v>12</v>
      </c>
      <c r="AN237" s="239">
        <f>SUMPRODUCT(LEN($AD237:$AD240)-LEN(SUBSTITUTE($AD237:$AD240,"S", "")))</f>
        <v>4</v>
      </c>
      <c r="AO237" s="230">
        <f>SUMPRODUCT(LEN($AC237:$AC240)-LEN(SUBSTITUTE($AC237:$AC240,"S", "")))</f>
        <v>0</v>
      </c>
      <c r="AP237" s="233">
        <f>SUMPRODUCT(LEN($M237:$AA240)-LEN(SUBSTITUTE($M237:$AA240,"F", "")))</f>
        <v>0</v>
      </c>
      <c r="AQ237" s="239">
        <f>SUMPRODUCT(LEN($AD237:$AD240)-LEN(SUBSTITUTE($AD237:$AD240,"F", "")))</f>
        <v>0</v>
      </c>
      <c r="AR237" s="230">
        <f>SUMPRODUCT(LEN($AC237:$AC240)-LEN(SUBSTITUTE($AC237:$AC240,"F", "")))</f>
        <v>0</v>
      </c>
      <c r="AS237" s="233">
        <f>SUMPRODUCT(LEN($M237:$AA240)-LEN(SUBSTITUTE($M237:$AA240,"G", "")))</f>
        <v>10</v>
      </c>
      <c r="AT237" s="239">
        <f>SUMPRODUCT(LEN($AD237:$AD240)-LEN(SUBSTITUTE($AD237:$AD240,"G", "")))</f>
        <v>2</v>
      </c>
      <c r="AU237" s="230">
        <f>SUMPRODUCT(LEN($AC237:$AC240)-LEN(SUBSTITUTE($AC237:$AC240,"G", "")))</f>
        <v>0</v>
      </c>
      <c r="AV237" s="233">
        <f>SUMPRODUCT(LEN($L237:$AA240)-LEN(SUBSTITUTE($L237:$AA240,"M", "")))</f>
        <v>0</v>
      </c>
      <c r="AW237" s="236">
        <f>SUMPRODUCT(LEN($AD237:$AD240)-LEN(SUBSTITUTE($AD237:$AD240,"M", "")))</f>
        <v>0</v>
      </c>
      <c r="AX237" s="269">
        <f>SUMPRODUCT(LEN($AC237:$AC240)-LEN(SUBSTITUTE($AC237:$AC240,"M", "")))</f>
        <v>0</v>
      </c>
      <c r="AY237" s="291">
        <f>SUMPRODUCT(LEN($AE237:$AE240)-LEN(SUBSTITUTE($AE237:$AE240,"S", "")))</f>
        <v>0</v>
      </c>
      <c r="AZ237" s="227">
        <f>SUMPRODUCT(LEN($AE237:$AE240)-LEN(SUBSTITUTE($AE237:$AE240,"F", "")))</f>
        <v>0</v>
      </c>
      <c r="BA237" s="227">
        <f>SUMPRODUCT(LEN($AE237:$AE240)-LEN(SUBSTITUTE($AE237:$AE240,"G", "")))</f>
        <v>4</v>
      </c>
      <c r="BB237" s="294">
        <f>SUMPRODUCT(LEN($AE237:$AE240)-LEN(SUBSTITUTE($AE237:$AE240,"M", "")))</f>
        <v>0</v>
      </c>
    </row>
    <row r="238" spans="2:62" ht="28.15" customHeight="1" thickBot="1" x14ac:dyDescent="0.25">
      <c r="B238" s="30"/>
      <c r="C238" s="243"/>
      <c r="D238" s="36"/>
      <c r="E238" s="35"/>
      <c r="F238" s="35"/>
      <c r="G238" s="34"/>
      <c r="H238" s="224"/>
      <c r="I238" s="247"/>
      <c r="J238" s="247"/>
      <c r="K238" s="247"/>
      <c r="L238" s="33" t="s">
        <v>123</v>
      </c>
      <c r="M238" s="32" t="s">
        <v>132</v>
      </c>
      <c r="N238" s="33" t="s">
        <v>122</v>
      </c>
      <c r="O238" s="32" t="s">
        <v>611</v>
      </c>
      <c r="P238" s="33" t="s">
        <v>120</v>
      </c>
      <c r="Q238" s="32" t="s">
        <v>132</v>
      </c>
      <c r="R238" s="33" t="s">
        <v>119</v>
      </c>
      <c r="S238" s="32" t="s">
        <v>389</v>
      </c>
      <c r="T238" s="33" t="s">
        <v>118</v>
      </c>
      <c r="U238" s="32" t="s">
        <v>113</v>
      </c>
      <c r="V238" s="33" t="s">
        <v>117</v>
      </c>
      <c r="W238" s="32" t="s">
        <v>121</v>
      </c>
      <c r="X238" s="33" t="s">
        <v>116</v>
      </c>
      <c r="Y238" s="32"/>
      <c r="Z238" s="33" t="s">
        <v>115</v>
      </c>
      <c r="AA238" s="32"/>
      <c r="AB238" s="31"/>
      <c r="AC238" s="32"/>
      <c r="AD238" s="31" t="s">
        <v>1363</v>
      </c>
      <c r="AE238" s="23"/>
      <c r="AF238" s="251"/>
      <c r="AG238" s="251"/>
      <c r="AH238" s="22"/>
      <c r="AI238" s="11"/>
      <c r="AJ238" s="311"/>
      <c r="AK238" s="267"/>
      <c r="AL238" s="263"/>
      <c r="AM238" s="265"/>
      <c r="AN238" s="267"/>
      <c r="AO238" s="263"/>
      <c r="AP238" s="265"/>
      <c r="AQ238" s="267"/>
      <c r="AR238" s="263"/>
      <c r="AS238" s="265"/>
      <c r="AT238" s="267"/>
      <c r="AU238" s="263"/>
      <c r="AV238" s="265"/>
      <c r="AW238" s="275"/>
      <c r="AX238" s="270"/>
      <c r="AY238" s="292"/>
      <c r="AZ238" s="228"/>
      <c r="BA238" s="228"/>
      <c r="BB238" s="295"/>
    </row>
    <row r="239" spans="2:62" ht="28.15" customHeight="1" x14ac:dyDescent="0.2">
      <c r="B239" s="30"/>
      <c r="C239" s="244"/>
      <c r="D239" s="29"/>
      <c r="E239" s="28"/>
      <c r="F239" s="28"/>
      <c r="G239" s="27"/>
      <c r="H239" s="225">
        <v>229</v>
      </c>
      <c r="I239" s="248"/>
      <c r="J239" s="248"/>
      <c r="K239" s="248"/>
      <c r="L239" s="26" t="s">
        <v>114</v>
      </c>
      <c r="M239" s="25" t="s">
        <v>132</v>
      </c>
      <c r="N239" s="26" t="s">
        <v>112</v>
      </c>
      <c r="O239" s="25" t="s">
        <v>527</v>
      </c>
      <c r="P239" s="26" t="s">
        <v>111</v>
      </c>
      <c r="Q239" s="25" t="s">
        <v>377</v>
      </c>
      <c r="R239" s="26" t="s">
        <v>110</v>
      </c>
      <c r="S239" s="25" t="s">
        <v>389</v>
      </c>
      <c r="T239" s="26" t="s">
        <v>109</v>
      </c>
      <c r="U239" s="25" t="s">
        <v>113</v>
      </c>
      <c r="V239" s="26" t="s">
        <v>108</v>
      </c>
      <c r="W239" s="25"/>
      <c r="X239" s="26" t="s">
        <v>107</v>
      </c>
      <c r="Y239" s="25"/>
      <c r="Z239" s="26" t="s">
        <v>106</v>
      </c>
      <c r="AA239" s="25"/>
      <c r="AB239" s="24"/>
      <c r="AC239" s="25"/>
      <c r="AD239" s="24" t="s">
        <v>1418</v>
      </c>
      <c r="AE239" s="23"/>
      <c r="AF239" s="251"/>
      <c r="AG239" s="251"/>
      <c r="AH239" s="22"/>
      <c r="AI239" s="11"/>
      <c r="AJ239" s="311"/>
      <c r="AK239" s="267"/>
      <c r="AL239" s="263"/>
      <c r="AM239" s="265"/>
      <c r="AN239" s="267"/>
      <c r="AO239" s="263"/>
      <c r="AP239" s="265"/>
      <c r="AQ239" s="267"/>
      <c r="AR239" s="263"/>
      <c r="AS239" s="265"/>
      <c r="AT239" s="267"/>
      <c r="AU239" s="263"/>
      <c r="AV239" s="265"/>
      <c r="AW239" s="275"/>
      <c r="AX239" s="270"/>
      <c r="AY239" s="292"/>
      <c r="AZ239" s="228"/>
      <c r="BA239" s="228"/>
      <c r="BB239" s="295"/>
    </row>
    <row r="240" spans="2:62" ht="28.15" customHeight="1" thickBot="1" x14ac:dyDescent="0.25">
      <c r="B240" s="30"/>
      <c r="C240" s="253"/>
      <c r="D240" s="51"/>
      <c r="E240" s="50"/>
      <c r="F240" s="50"/>
      <c r="G240" s="49"/>
      <c r="H240" s="226"/>
      <c r="I240" s="254"/>
      <c r="J240" s="254"/>
      <c r="K240" s="254"/>
      <c r="L240" s="48" t="s">
        <v>105</v>
      </c>
      <c r="M240" s="47" t="s">
        <v>132</v>
      </c>
      <c r="N240" s="48" t="s">
        <v>103</v>
      </c>
      <c r="O240" s="47" t="s">
        <v>399</v>
      </c>
      <c r="P240" s="48" t="s">
        <v>102</v>
      </c>
      <c r="Q240" s="47" t="s">
        <v>700</v>
      </c>
      <c r="R240" s="48" t="s">
        <v>101</v>
      </c>
      <c r="S240" s="47" t="s">
        <v>458</v>
      </c>
      <c r="T240" s="48">
        <v>20</v>
      </c>
      <c r="U240" s="47" t="s">
        <v>113</v>
      </c>
      <c r="V240" s="48" t="s">
        <v>100</v>
      </c>
      <c r="W240" s="47"/>
      <c r="X240" s="48" t="s">
        <v>99</v>
      </c>
      <c r="Y240" s="47"/>
      <c r="Z240" s="48" t="s">
        <v>98</v>
      </c>
      <c r="AA240" s="47"/>
      <c r="AB240" s="16"/>
      <c r="AC240" s="47"/>
      <c r="AD240" s="16"/>
      <c r="AE240" s="46"/>
      <c r="AF240" s="255"/>
      <c r="AG240" s="255"/>
      <c r="AH240" s="45"/>
      <c r="AI240" s="11"/>
      <c r="AJ240" s="312"/>
      <c r="AK240" s="268"/>
      <c r="AL240" s="264"/>
      <c r="AM240" s="266"/>
      <c r="AN240" s="268"/>
      <c r="AO240" s="264"/>
      <c r="AP240" s="266"/>
      <c r="AQ240" s="268"/>
      <c r="AR240" s="264"/>
      <c r="AS240" s="266"/>
      <c r="AT240" s="268"/>
      <c r="AU240" s="264"/>
      <c r="AV240" s="266"/>
      <c r="AW240" s="276"/>
      <c r="AX240" s="271"/>
      <c r="AY240" s="293"/>
      <c r="AZ240" s="229"/>
      <c r="BA240" s="229"/>
      <c r="BB240" s="296"/>
    </row>
    <row r="241" spans="2:62" ht="28.15" customHeight="1" x14ac:dyDescent="0.2">
      <c r="B241" s="30"/>
      <c r="C241" s="242">
        <v>2</v>
      </c>
      <c r="D241" s="44"/>
      <c r="E241" s="43"/>
      <c r="F241" s="43"/>
      <c r="G241" s="42"/>
      <c r="H241" s="223"/>
      <c r="I241" s="246">
        <v>92</v>
      </c>
      <c r="J241" s="246">
        <v>27</v>
      </c>
      <c r="K241" s="246">
        <v>7</v>
      </c>
      <c r="L241" s="41" t="s">
        <v>133</v>
      </c>
      <c r="M241" s="40" t="s">
        <v>104</v>
      </c>
      <c r="N241" s="41" t="s">
        <v>131</v>
      </c>
      <c r="O241" s="40" t="s">
        <v>484</v>
      </c>
      <c r="P241" s="41" t="s">
        <v>130</v>
      </c>
      <c r="Q241" s="40" t="s">
        <v>527</v>
      </c>
      <c r="R241" s="41" t="s">
        <v>129</v>
      </c>
      <c r="S241" s="40" t="s">
        <v>186</v>
      </c>
      <c r="T241" s="41" t="s">
        <v>128</v>
      </c>
      <c r="U241" s="40" t="s">
        <v>104</v>
      </c>
      <c r="V241" s="41" t="s">
        <v>127</v>
      </c>
      <c r="W241" s="40"/>
      <c r="X241" s="41" t="s">
        <v>126</v>
      </c>
      <c r="Y241" s="40"/>
      <c r="Z241" s="41" t="s">
        <v>125</v>
      </c>
      <c r="AA241" s="40"/>
      <c r="AB241" s="39"/>
      <c r="AC241" s="40"/>
      <c r="AD241" s="39" t="s">
        <v>124</v>
      </c>
      <c r="AE241" s="38"/>
      <c r="AF241" s="250"/>
      <c r="AG241" s="250"/>
      <c r="AH241" s="37"/>
      <c r="AI241" s="11"/>
      <c r="AJ241" s="310">
        <f>SUMPRODUCT(LEN($M241:$AA244)-LEN(SUBSTITUTE($M241:$AA244,"A", "")))</f>
        <v>33</v>
      </c>
      <c r="AK241" s="239">
        <f>SUMPRODUCT(LEN($AD241:$AD244)-LEN(SUBSTITUTE($AD241:$AD244,"A", "")))</f>
        <v>16</v>
      </c>
      <c r="AL241" s="230">
        <f>SUMPRODUCT(LEN($AC241:$AC244)-LEN(SUBSTITUTE($AC241:$AC244,"A", "")))</f>
        <v>0</v>
      </c>
      <c r="AM241" s="233">
        <f>SUMPRODUCT(LEN($M241:$AA244)-LEN(SUBSTITUTE($M241:$AA244,"S", "")))</f>
        <v>3</v>
      </c>
      <c r="AN241" s="239">
        <f>SUMPRODUCT(LEN($AD241:$AD244)-LEN(SUBSTITUTE($AD241:$AD244,"S", "")))</f>
        <v>4</v>
      </c>
      <c r="AO241" s="230">
        <f>SUMPRODUCT(LEN($AC241:$AC244)-LEN(SUBSTITUTE($AC241:$AC244,"S", "")))</f>
        <v>0</v>
      </c>
      <c r="AP241" s="233">
        <f>SUMPRODUCT(LEN($M241:$AA244)-LEN(SUBSTITUTE($M241:$AA244,"F", "")))</f>
        <v>0</v>
      </c>
      <c r="AQ241" s="239">
        <f>SUMPRODUCT(LEN($AD241:$AD244)-LEN(SUBSTITUTE($AD241:$AD244,"F", "")))</f>
        <v>0</v>
      </c>
      <c r="AR241" s="230">
        <f>SUMPRODUCT(LEN($AC241:$AC244)-LEN(SUBSTITUTE($AC241:$AC244,"F", "")))</f>
        <v>0</v>
      </c>
      <c r="AS241" s="233">
        <f>SUMPRODUCT(LEN($M241:$AA244)-LEN(SUBSTITUTE($M241:$AA244,"G", "")))</f>
        <v>9</v>
      </c>
      <c r="AT241" s="239">
        <f>SUMPRODUCT(LEN($AD241:$AD244)-LEN(SUBSTITUTE($AD241:$AD244,"G", "")))</f>
        <v>4</v>
      </c>
      <c r="AU241" s="230">
        <f>SUMPRODUCT(LEN($AC241:$AC244)-LEN(SUBSTITUTE($AC241:$AC244,"G", "")))</f>
        <v>0</v>
      </c>
      <c r="AV241" s="233">
        <f>SUMPRODUCT(LEN($L241:$AA244)-LEN(SUBSTITUTE($L241:$AA244,"M", "")))</f>
        <v>0</v>
      </c>
      <c r="AW241" s="236">
        <f>SUMPRODUCT(LEN($AD241:$AD244)-LEN(SUBSTITUTE($AD241:$AD244,"M", "")))</f>
        <v>0</v>
      </c>
      <c r="AX241" s="269">
        <f>SUMPRODUCT(LEN($AC241:$AC244)-LEN(SUBSTITUTE($AC241:$AC244,"M", "")))</f>
        <v>0</v>
      </c>
      <c r="AY241" s="291">
        <f>SUMPRODUCT(LEN($AE241:$AE244)-LEN(SUBSTITUTE($AE241:$AE244,"S", "")))</f>
        <v>0</v>
      </c>
      <c r="AZ241" s="227">
        <f>SUMPRODUCT(LEN($AE241:$AE244)-LEN(SUBSTITUTE($AE241:$AE244,"F", "")))</f>
        <v>0</v>
      </c>
      <c r="BA241" s="227">
        <f>SUMPRODUCT(LEN($AE241:$AE244)-LEN(SUBSTITUTE($AE241:$AE244,"G", "")))</f>
        <v>0</v>
      </c>
      <c r="BB241" s="294">
        <f>SUMPRODUCT(LEN($AE241:$AE244)-LEN(SUBSTITUTE($AE241:$AE244,"M", "")))</f>
        <v>0</v>
      </c>
    </row>
    <row r="242" spans="2:62" ht="28.15" customHeight="1" thickBot="1" x14ac:dyDescent="0.25">
      <c r="B242" s="30"/>
      <c r="C242" s="243"/>
      <c r="D242" s="36"/>
      <c r="E242" s="35"/>
      <c r="F242" s="35"/>
      <c r="G242" s="34"/>
      <c r="H242" s="224"/>
      <c r="I242" s="247"/>
      <c r="J242" s="247"/>
      <c r="K242" s="247"/>
      <c r="L242" s="33" t="s">
        <v>123</v>
      </c>
      <c r="M242" s="32" t="s">
        <v>132</v>
      </c>
      <c r="N242" s="33" t="s">
        <v>122</v>
      </c>
      <c r="O242" s="32" t="s">
        <v>958</v>
      </c>
      <c r="P242" s="33" t="s">
        <v>120</v>
      </c>
      <c r="Q242" s="32" t="s">
        <v>186</v>
      </c>
      <c r="R242" s="33" t="s">
        <v>119</v>
      </c>
      <c r="S242" s="32" t="s">
        <v>186</v>
      </c>
      <c r="T242" s="33" t="s">
        <v>118</v>
      </c>
      <c r="U242" s="32" t="s">
        <v>104</v>
      </c>
      <c r="V242" s="33" t="s">
        <v>117</v>
      </c>
      <c r="W242" s="32"/>
      <c r="X242" s="33" t="s">
        <v>116</v>
      </c>
      <c r="Y242" s="32"/>
      <c r="Z242" s="33" t="s">
        <v>115</v>
      </c>
      <c r="AA242" s="32"/>
      <c r="AB242" s="31"/>
      <c r="AC242" s="32"/>
      <c r="AD242" s="31" t="s">
        <v>1417</v>
      </c>
      <c r="AE242" s="23"/>
      <c r="AF242" s="251"/>
      <c r="AG242" s="251"/>
      <c r="AH242" s="22"/>
      <c r="AI242" s="11"/>
      <c r="AJ242" s="311"/>
      <c r="AK242" s="267"/>
      <c r="AL242" s="263"/>
      <c r="AM242" s="265"/>
      <c r="AN242" s="267"/>
      <c r="AO242" s="263"/>
      <c r="AP242" s="265"/>
      <c r="AQ242" s="267"/>
      <c r="AR242" s="263"/>
      <c r="AS242" s="265"/>
      <c r="AT242" s="267"/>
      <c r="AU242" s="263"/>
      <c r="AV242" s="265"/>
      <c r="AW242" s="275"/>
      <c r="AX242" s="270"/>
      <c r="AY242" s="292"/>
      <c r="AZ242" s="228"/>
      <c r="BA242" s="228"/>
      <c r="BB242" s="295"/>
    </row>
    <row r="243" spans="2:62" ht="28.15" customHeight="1" x14ac:dyDescent="0.2">
      <c r="B243" s="30"/>
      <c r="C243" s="244"/>
      <c r="D243" s="29"/>
      <c r="E243" s="28"/>
      <c r="F243" s="28"/>
      <c r="G243" s="27"/>
      <c r="H243" s="225"/>
      <c r="I243" s="248"/>
      <c r="J243" s="248"/>
      <c r="K243" s="248"/>
      <c r="L243" s="26" t="s">
        <v>114</v>
      </c>
      <c r="M243" s="25" t="s">
        <v>104</v>
      </c>
      <c r="N243" s="26" t="s">
        <v>112</v>
      </c>
      <c r="O243" s="25" t="s">
        <v>389</v>
      </c>
      <c r="P243" s="26" t="s">
        <v>111</v>
      </c>
      <c r="Q243" s="25" t="s">
        <v>399</v>
      </c>
      <c r="R243" s="26" t="s">
        <v>110</v>
      </c>
      <c r="S243" s="25" t="s">
        <v>104</v>
      </c>
      <c r="T243" s="26" t="s">
        <v>109</v>
      </c>
      <c r="U243" s="25" t="s">
        <v>121</v>
      </c>
      <c r="V243" s="26" t="s">
        <v>108</v>
      </c>
      <c r="W243" s="25"/>
      <c r="X243" s="26" t="s">
        <v>107</v>
      </c>
      <c r="Y243" s="25"/>
      <c r="Z243" s="26" t="s">
        <v>106</v>
      </c>
      <c r="AA243" s="25"/>
      <c r="AB243" s="24"/>
      <c r="AC243" s="25"/>
      <c r="AD243" s="24"/>
      <c r="AE243" s="23"/>
      <c r="AF243" s="251"/>
      <c r="AG243" s="251"/>
      <c r="AH243" s="22"/>
      <c r="AI243" s="11"/>
      <c r="AJ243" s="311"/>
      <c r="AK243" s="267"/>
      <c r="AL243" s="263"/>
      <c r="AM243" s="265"/>
      <c r="AN243" s="267"/>
      <c r="AO243" s="263"/>
      <c r="AP243" s="265"/>
      <c r="AQ243" s="267"/>
      <c r="AR243" s="263"/>
      <c r="AS243" s="265"/>
      <c r="AT243" s="267"/>
      <c r="AU243" s="263"/>
      <c r="AV243" s="265"/>
      <c r="AW243" s="275"/>
      <c r="AX243" s="270"/>
      <c r="AY243" s="292"/>
      <c r="AZ243" s="228"/>
      <c r="BA243" s="228"/>
      <c r="BB243" s="295"/>
    </row>
    <row r="244" spans="2:62" ht="28.15" customHeight="1" thickBot="1" x14ac:dyDescent="0.25">
      <c r="B244" s="30"/>
      <c r="C244" s="253"/>
      <c r="D244" s="51"/>
      <c r="E244" s="50"/>
      <c r="F244" s="50"/>
      <c r="G244" s="49"/>
      <c r="H244" s="226"/>
      <c r="I244" s="254"/>
      <c r="J244" s="254"/>
      <c r="K244" s="254"/>
      <c r="L244" s="48" t="s">
        <v>105</v>
      </c>
      <c r="M244" s="47" t="s">
        <v>382</v>
      </c>
      <c r="N244" s="48" t="s">
        <v>103</v>
      </c>
      <c r="O244" s="47" t="s">
        <v>507</v>
      </c>
      <c r="P244" s="48" t="s">
        <v>102</v>
      </c>
      <c r="Q244" s="47" t="s">
        <v>389</v>
      </c>
      <c r="R244" s="48" t="s">
        <v>101</v>
      </c>
      <c r="S244" s="47" t="s">
        <v>121</v>
      </c>
      <c r="T244" s="48">
        <v>20</v>
      </c>
      <c r="U244" s="47" t="s">
        <v>121</v>
      </c>
      <c r="V244" s="48" t="s">
        <v>100</v>
      </c>
      <c r="W244" s="47"/>
      <c r="X244" s="48" t="s">
        <v>99</v>
      </c>
      <c r="Y244" s="47"/>
      <c r="Z244" s="48" t="s">
        <v>98</v>
      </c>
      <c r="AA244" s="47"/>
      <c r="AB244" s="16"/>
      <c r="AC244" s="47"/>
      <c r="AD244" s="16"/>
      <c r="AE244" s="46"/>
      <c r="AF244" s="255"/>
      <c r="AG244" s="255"/>
      <c r="AH244" s="45"/>
      <c r="AI244" s="11"/>
      <c r="AJ244" s="312"/>
      <c r="AK244" s="268"/>
      <c r="AL244" s="264"/>
      <c r="AM244" s="266"/>
      <c r="AN244" s="268"/>
      <c r="AO244" s="264"/>
      <c r="AP244" s="266"/>
      <c r="AQ244" s="268"/>
      <c r="AR244" s="264"/>
      <c r="AS244" s="266"/>
      <c r="AT244" s="268"/>
      <c r="AU244" s="264"/>
      <c r="AV244" s="266"/>
      <c r="AW244" s="276"/>
      <c r="AX244" s="271"/>
      <c r="AY244" s="293"/>
      <c r="AZ244" s="229"/>
      <c r="BA244" s="229"/>
      <c r="BB244" s="296"/>
    </row>
    <row r="245" spans="2:62" ht="28.15" customHeight="1" x14ac:dyDescent="0.2">
      <c r="B245" s="30"/>
      <c r="C245" s="242">
        <v>3</v>
      </c>
      <c r="D245" s="44"/>
      <c r="E245" s="43"/>
      <c r="F245" s="43"/>
      <c r="G245" s="42"/>
      <c r="H245" s="223"/>
      <c r="I245" s="246">
        <v>126</v>
      </c>
      <c r="J245" s="246">
        <v>31</v>
      </c>
      <c r="K245" s="246">
        <v>6</v>
      </c>
      <c r="L245" s="41" t="s">
        <v>133</v>
      </c>
      <c r="M245" s="40" t="s">
        <v>1315</v>
      </c>
      <c r="N245" s="41" t="s">
        <v>131</v>
      </c>
      <c r="O245" s="40" t="s">
        <v>998</v>
      </c>
      <c r="P245" s="41" t="s">
        <v>130</v>
      </c>
      <c r="Q245" s="40" t="s">
        <v>1363</v>
      </c>
      <c r="R245" s="41" t="s">
        <v>129</v>
      </c>
      <c r="S245" s="40" t="s">
        <v>434</v>
      </c>
      <c r="T245" s="41" t="s">
        <v>128</v>
      </c>
      <c r="U245" s="40" t="s">
        <v>714</v>
      </c>
      <c r="V245" s="41" t="s">
        <v>127</v>
      </c>
      <c r="W245" s="40" t="s">
        <v>104</v>
      </c>
      <c r="X245" s="41" t="s">
        <v>126</v>
      </c>
      <c r="Y245" s="40" t="s">
        <v>121</v>
      </c>
      <c r="Z245" s="41" t="s">
        <v>125</v>
      </c>
      <c r="AA245" s="40"/>
      <c r="AB245" s="39"/>
      <c r="AC245" s="40"/>
      <c r="AD245" s="39" t="s">
        <v>613</v>
      </c>
      <c r="AE245" s="38"/>
      <c r="AF245" s="250"/>
      <c r="AG245" s="250"/>
      <c r="AH245" s="37"/>
      <c r="AI245" s="11"/>
      <c r="AJ245" s="310">
        <f>SUMPRODUCT(LEN($M245:$AA248)-LEN(SUBSTITUTE($M245:$AA248,"A", "")))</f>
        <v>70</v>
      </c>
      <c r="AK245" s="239">
        <f>SUMPRODUCT(LEN($AD245:$AD248)-LEN(SUBSTITUTE($AD245:$AD248,"A", "")))</f>
        <v>3</v>
      </c>
      <c r="AL245" s="230">
        <f>SUMPRODUCT(LEN($AC245:$AC248)-LEN(SUBSTITUTE($AC245:$AC248,"A", "")))</f>
        <v>0</v>
      </c>
      <c r="AM245" s="233">
        <f>SUMPRODUCT(LEN($M245:$AA248)-LEN(SUBSTITUTE($M245:$AA248,"S", "")))</f>
        <v>18</v>
      </c>
      <c r="AN245" s="239">
        <f>SUMPRODUCT(LEN($AD245:$AD248)-LEN(SUBSTITUTE($AD245:$AD248,"S", "")))</f>
        <v>0</v>
      </c>
      <c r="AO245" s="230">
        <f>SUMPRODUCT(LEN($AC245:$AC248)-LEN(SUBSTITUTE($AC245:$AC248,"S", "")))</f>
        <v>0</v>
      </c>
      <c r="AP245" s="233">
        <f>SUMPRODUCT(LEN($M245:$AA248)-LEN(SUBSTITUTE($M245:$AA248,"F", "")))</f>
        <v>0</v>
      </c>
      <c r="AQ245" s="239">
        <f>SUMPRODUCT(LEN($AD245:$AD248)-LEN(SUBSTITUTE($AD245:$AD248,"F", "")))</f>
        <v>0</v>
      </c>
      <c r="AR245" s="230">
        <f>SUMPRODUCT(LEN($AC245:$AC248)-LEN(SUBSTITUTE($AC245:$AC248,"F", "")))</f>
        <v>0</v>
      </c>
      <c r="AS245" s="233">
        <f>SUMPRODUCT(LEN($M245:$AA248)-LEN(SUBSTITUTE($M245:$AA248,"G", "")))</f>
        <v>15</v>
      </c>
      <c r="AT245" s="239">
        <f>SUMPRODUCT(LEN($AD245:$AD248)-LEN(SUBSTITUTE($AD245:$AD248,"G", "")))</f>
        <v>1</v>
      </c>
      <c r="AU245" s="230">
        <f>SUMPRODUCT(LEN($AC245:$AC248)-LEN(SUBSTITUTE($AC245:$AC248,"G", "")))</f>
        <v>0</v>
      </c>
      <c r="AV245" s="233">
        <f>SUMPRODUCT(LEN($L245:$AA248)-LEN(SUBSTITUTE($L245:$AA248,"M", "")))</f>
        <v>1</v>
      </c>
      <c r="AW245" s="236">
        <f>SUMPRODUCT(LEN($AD245:$AD248)-LEN(SUBSTITUTE($AD245:$AD248,"M", "")))</f>
        <v>0</v>
      </c>
      <c r="AX245" s="269">
        <f>SUMPRODUCT(LEN($AC245:$AC248)-LEN(SUBSTITUTE($AC245:$AC248,"M", "")))</f>
        <v>0</v>
      </c>
      <c r="AY245" s="291">
        <f>SUMPRODUCT(LEN($AE245:$AE248)-LEN(SUBSTITUTE($AE245:$AE248,"S", "")))</f>
        <v>0</v>
      </c>
      <c r="AZ245" s="227">
        <f>SUMPRODUCT(LEN($AE245:$AE248)-LEN(SUBSTITUTE($AE245:$AE248,"F", "")))</f>
        <v>0</v>
      </c>
      <c r="BA245" s="227">
        <f>SUMPRODUCT(LEN($AE245:$AE248)-LEN(SUBSTITUTE($AE245:$AE248,"G", "")))</f>
        <v>0</v>
      </c>
      <c r="BB245" s="294">
        <f>SUMPRODUCT(LEN($AE245:$AE248)-LEN(SUBSTITUTE($AE245:$AE248,"M", "")))</f>
        <v>0</v>
      </c>
    </row>
    <row r="246" spans="2:62" ht="28.15" customHeight="1" thickBot="1" x14ac:dyDescent="0.25">
      <c r="B246" s="30"/>
      <c r="C246" s="243"/>
      <c r="D246" s="36"/>
      <c r="E246" s="35"/>
      <c r="F246" s="35"/>
      <c r="G246" s="34"/>
      <c r="H246" s="224"/>
      <c r="I246" s="247"/>
      <c r="J246" s="247"/>
      <c r="K246" s="247"/>
      <c r="L246" s="33" t="s">
        <v>123</v>
      </c>
      <c r="M246" s="32" t="s">
        <v>613</v>
      </c>
      <c r="N246" s="33" t="s">
        <v>122</v>
      </c>
      <c r="O246" s="32" t="s">
        <v>1416</v>
      </c>
      <c r="P246" s="33" t="s">
        <v>120</v>
      </c>
      <c r="Q246" s="32" t="s">
        <v>417</v>
      </c>
      <c r="R246" s="33" t="s">
        <v>119</v>
      </c>
      <c r="S246" s="32" t="s">
        <v>728</v>
      </c>
      <c r="T246" s="33" t="s">
        <v>118</v>
      </c>
      <c r="U246" s="32" t="s">
        <v>132</v>
      </c>
      <c r="V246" s="33" t="s">
        <v>117</v>
      </c>
      <c r="W246" s="32" t="s">
        <v>121</v>
      </c>
      <c r="X246" s="33" t="s">
        <v>116</v>
      </c>
      <c r="Y246" s="32"/>
      <c r="Z246" s="33" t="s">
        <v>115</v>
      </c>
      <c r="AA246" s="32"/>
      <c r="AB246" s="31"/>
      <c r="AC246" s="32"/>
      <c r="AD246" s="31"/>
      <c r="AE246" s="23"/>
      <c r="AF246" s="251"/>
      <c r="AG246" s="251"/>
      <c r="AH246" s="22"/>
      <c r="AI246" s="11"/>
      <c r="AJ246" s="311"/>
      <c r="AK246" s="267"/>
      <c r="AL246" s="263"/>
      <c r="AM246" s="265"/>
      <c r="AN246" s="267"/>
      <c r="AO246" s="263"/>
      <c r="AP246" s="265"/>
      <c r="AQ246" s="267"/>
      <c r="AR246" s="263"/>
      <c r="AS246" s="265"/>
      <c r="AT246" s="267"/>
      <c r="AU246" s="263"/>
      <c r="AV246" s="265"/>
      <c r="AW246" s="275"/>
      <c r="AX246" s="270"/>
      <c r="AY246" s="292"/>
      <c r="AZ246" s="228"/>
      <c r="BA246" s="228"/>
      <c r="BB246" s="295"/>
    </row>
    <row r="247" spans="2:62" ht="28.15" customHeight="1" x14ac:dyDescent="0.2">
      <c r="B247" s="30"/>
      <c r="C247" s="244"/>
      <c r="D247" s="29"/>
      <c r="E247" s="28"/>
      <c r="F247" s="28"/>
      <c r="G247" s="27"/>
      <c r="H247" s="225"/>
      <c r="I247" s="248"/>
      <c r="J247" s="248"/>
      <c r="K247" s="248"/>
      <c r="L247" s="26" t="s">
        <v>114</v>
      </c>
      <c r="M247" s="25" t="s">
        <v>982</v>
      </c>
      <c r="N247" s="26" t="s">
        <v>112</v>
      </c>
      <c r="O247" s="25" t="s">
        <v>649</v>
      </c>
      <c r="P247" s="26" t="s">
        <v>111</v>
      </c>
      <c r="Q247" s="25" t="s">
        <v>515</v>
      </c>
      <c r="R247" s="26" t="s">
        <v>110</v>
      </c>
      <c r="S247" s="25" t="s">
        <v>629</v>
      </c>
      <c r="T247" s="26" t="s">
        <v>109</v>
      </c>
      <c r="U247" s="25" t="s">
        <v>124</v>
      </c>
      <c r="V247" s="26" t="s">
        <v>108</v>
      </c>
      <c r="W247" s="25" t="s">
        <v>113</v>
      </c>
      <c r="X247" s="26" t="s">
        <v>107</v>
      </c>
      <c r="Y247" s="25"/>
      <c r="Z247" s="26" t="s">
        <v>106</v>
      </c>
      <c r="AA247" s="25"/>
      <c r="AB247" s="24"/>
      <c r="AC247" s="25"/>
      <c r="AD247" s="24"/>
      <c r="AE247" s="23"/>
      <c r="AF247" s="251"/>
      <c r="AG247" s="251"/>
      <c r="AH247" s="22"/>
      <c r="AI247" s="11"/>
      <c r="AJ247" s="311"/>
      <c r="AK247" s="267"/>
      <c r="AL247" s="263"/>
      <c r="AM247" s="265"/>
      <c r="AN247" s="267"/>
      <c r="AO247" s="263"/>
      <c r="AP247" s="265"/>
      <c r="AQ247" s="267"/>
      <c r="AR247" s="263"/>
      <c r="AS247" s="265"/>
      <c r="AT247" s="267"/>
      <c r="AU247" s="263"/>
      <c r="AV247" s="265"/>
      <c r="AW247" s="275"/>
      <c r="AX247" s="270"/>
      <c r="AY247" s="292"/>
      <c r="AZ247" s="228"/>
      <c r="BA247" s="228"/>
      <c r="BB247" s="295"/>
    </row>
    <row r="248" spans="2:62" ht="28.15" customHeight="1" thickBot="1" x14ac:dyDescent="0.25">
      <c r="B248" s="21"/>
      <c r="C248" s="245"/>
      <c r="D248" s="20"/>
      <c r="E248" s="19"/>
      <c r="F248" s="19"/>
      <c r="G248" s="18"/>
      <c r="H248" s="226"/>
      <c r="I248" s="249"/>
      <c r="J248" s="249"/>
      <c r="K248" s="249"/>
      <c r="L248" s="17" t="s">
        <v>105</v>
      </c>
      <c r="M248" s="15" t="s">
        <v>707</v>
      </c>
      <c r="N248" s="17" t="s">
        <v>103</v>
      </c>
      <c r="O248" s="15" t="s">
        <v>958</v>
      </c>
      <c r="P248" s="17" t="s">
        <v>102</v>
      </c>
      <c r="Q248" s="15" t="s">
        <v>1415</v>
      </c>
      <c r="R248" s="17" t="s">
        <v>101</v>
      </c>
      <c r="S248" s="15" t="s">
        <v>434</v>
      </c>
      <c r="T248" s="17">
        <v>20</v>
      </c>
      <c r="U248" s="15" t="s">
        <v>113</v>
      </c>
      <c r="V248" s="17" t="s">
        <v>100</v>
      </c>
      <c r="W248" s="15" t="s">
        <v>121</v>
      </c>
      <c r="X248" s="17" t="s">
        <v>99</v>
      </c>
      <c r="Y248" s="15"/>
      <c r="Z248" s="17" t="s">
        <v>98</v>
      </c>
      <c r="AA248" s="15"/>
      <c r="AB248" s="16"/>
      <c r="AC248" s="15"/>
      <c r="AD248" s="14"/>
      <c r="AE248" s="13"/>
      <c r="AF248" s="252"/>
      <c r="AG248" s="252"/>
      <c r="AH248" s="12"/>
      <c r="AI248" s="11"/>
      <c r="AJ248" s="312"/>
      <c r="AK248" s="268"/>
      <c r="AL248" s="264"/>
      <c r="AM248" s="266"/>
      <c r="AN248" s="268"/>
      <c r="AO248" s="264"/>
      <c r="AP248" s="266"/>
      <c r="AQ248" s="268"/>
      <c r="AR248" s="264"/>
      <c r="AS248" s="266"/>
      <c r="AT248" s="268"/>
      <c r="AU248" s="264"/>
      <c r="AV248" s="266"/>
      <c r="AW248" s="276"/>
      <c r="AX248" s="271"/>
      <c r="AY248" s="293"/>
      <c r="AZ248" s="229"/>
      <c r="BA248" s="229"/>
      <c r="BB248" s="296"/>
    </row>
    <row r="249" spans="2:62" ht="85.9" customHeight="1" thickTop="1" thickBot="1" x14ac:dyDescent="0.35">
      <c r="B249" s="105" t="s">
        <v>174</v>
      </c>
      <c r="C249" s="95" t="s">
        <v>173</v>
      </c>
      <c r="D249" s="100" t="s">
        <v>172</v>
      </c>
      <c r="E249" s="104" t="s">
        <v>171</v>
      </c>
      <c r="F249" s="103"/>
      <c r="G249" s="102"/>
      <c r="H249" s="101" t="s">
        <v>170</v>
      </c>
      <c r="I249" s="100" t="s">
        <v>96</v>
      </c>
      <c r="J249" s="100" t="s">
        <v>169</v>
      </c>
      <c r="K249" s="100" t="s">
        <v>97</v>
      </c>
      <c r="L249" s="256" t="s">
        <v>168</v>
      </c>
      <c r="M249" s="262"/>
      <c r="N249" s="256" t="s">
        <v>167</v>
      </c>
      <c r="O249" s="262"/>
      <c r="P249" s="256" t="s">
        <v>167</v>
      </c>
      <c r="Q249" s="257"/>
      <c r="R249" s="256" t="s">
        <v>167</v>
      </c>
      <c r="S249" s="257"/>
      <c r="T249" s="256" t="s">
        <v>167</v>
      </c>
      <c r="U249" s="257"/>
      <c r="V249" s="256" t="s">
        <v>167</v>
      </c>
      <c r="W249" s="257"/>
      <c r="X249" s="256" t="s">
        <v>167</v>
      </c>
      <c r="Y249" s="257"/>
      <c r="Z249" s="256" t="s">
        <v>167</v>
      </c>
      <c r="AA249" s="257"/>
      <c r="AB249" s="261" t="s">
        <v>166</v>
      </c>
      <c r="AC249" s="257"/>
      <c r="AD249" s="101" t="s">
        <v>165</v>
      </c>
      <c r="AE249" s="101" t="s">
        <v>164</v>
      </c>
      <c r="AF249" s="100" t="s">
        <v>163</v>
      </c>
      <c r="AG249" s="100" t="s">
        <v>162</v>
      </c>
      <c r="AH249" s="99" t="s">
        <v>161</v>
      </c>
      <c r="AI249" s="98"/>
      <c r="AJ249" s="96" t="s">
        <v>160</v>
      </c>
      <c r="AK249" s="95" t="s">
        <v>159</v>
      </c>
      <c r="AL249" s="94" t="s">
        <v>158</v>
      </c>
      <c r="AM249" s="96" t="s">
        <v>157</v>
      </c>
      <c r="AN249" s="95" t="s">
        <v>156</v>
      </c>
      <c r="AO249" s="94" t="s">
        <v>155</v>
      </c>
      <c r="AP249" s="96" t="s">
        <v>154</v>
      </c>
      <c r="AQ249" s="95" t="s">
        <v>153</v>
      </c>
      <c r="AR249" s="97" t="s">
        <v>152</v>
      </c>
      <c r="AS249" s="96" t="s">
        <v>151</v>
      </c>
      <c r="AT249" s="95" t="s">
        <v>150</v>
      </c>
      <c r="AU249" s="94" t="s">
        <v>149</v>
      </c>
      <c r="AV249" s="96" t="s">
        <v>148</v>
      </c>
      <c r="AW249" s="95" t="s">
        <v>147</v>
      </c>
      <c r="AX249" s="94" t="s">
        <v>146</v>
      </c>
      <c r="AY249" s="93" t="s">
        <v>145</v>
      </c>
      <c r="AZ249" s="92" t="s">
        <v>144</v>
      </c>
      <c r="BA249" s="92" t="s">
        <v>143</v>
      </c>
      <c r="BB249" s="91" t="s">
        <v>142</v>
      </c>
    </row>
    <row r="250" spans="2:62" ht="48" thickBot="1" x14ac:dyDescent="0.3">
      <c r="B250" s="90" t="s">
        <v>237</v>
      </c>
      <c r="C250" s="89"/>
      <c r="D250" s="88"/>
      <c r="E250" s="258"/>
      <c r="F250" s="259"/>
      <c r="G250" s="260"/>
      <c r="H250" s="87" t="s">
        <v>140</v>
      </c>
      <c r="I250" s="86"/>
      <c r="J250" s="86"/>
      <c r="K250" s="85"/>
      <c r="L250" s="84"/>
      <c r="M250" s="81"/>
      <c r="N250" s="84"/>
      <c r="O250" s="81"/>
      <c r="P250" s="84"/>
      <c r="Q250" s="81"/>
      <c r="R250" s="84"/>
      <c r="S250" s="81"/>
      <c r="T250" s="84"/>
      <c r="U250" s="81"/>
      <c r="V250" s="84"/>
      <c r="W250" s="81"/>
      <c r="X250" s="84"/>
      <c r="Y250" s="81"/>
      <c r="Z250" s="84"/>
      <c r="AA250" s="83"/>
      <c r="AB250" s="82" t="s">
        <v>139</v>
      </c>
      <c r="AC250" s="81"/>
      <c r="AD250" s="81"/>
      <c r="AE250" s="81"/>
      <c r="AF250" s="80"/>
      <c r="AG250" s="80"/>
      <c r="AH250" s="60"/>
      <c r="AI250" s="79" t="s">
        <v>138</v>
      </c>
      <c r="AJ250" s="78">
        <f t="shared" ref="AJ250:BB250" si="32">SUM(AJ252:AJ263)</f>
        <v>140</v>
      </c>
      <c r="AK250" s="77">
        <f t="shared" si="32"/>
        <v>58</v>
      </c>
      <c r="AL250" s="76">
        <f t="shared" si="32"/>
        <v>0</v>
      </c>
      <c r="AM250" s="78">
        <f t="shared" si="32"/>
        <v>26</v>
      </c>
      <c r="AN250" s="77">
        <f t="shared" si="32"/>
        <v>21</v>
      </c>
      <c r="AO250" s="76">
        <f t="shared" si="32"/>
        <v>0</v>
      </c>
      <c r="AP250" s="78">
        <f t="shared" si="32"/>
        <v>1</v>
      </c>
      <c r="AQ250" s="77">
        <f t="shared" si="32"/>
        <v>0</v>
      </c>
      <c r="AR250" s="76">
        <f t="shared" si="32"/>
        <v>0</v>
      </c>
      <c r="AS250" s="78">
        <f t="shared" si="32"/>
        <v>25</v>
      </c>
      <c r="AT250" s="77">
        <f t="shared" si="32"/>
        <v>15</v>
      </c>
      <c r="AU250" s="76">
        <f t="shared" si="32"/>
        <v>0</v>
      </c>
      <c r="AV250" s="78">
        <f t="shared" si="32"/>
        <v>0</v>
      </c>
      <c r="AW250" s="77">
        <f t="shared" si="32"/>
        <v>0</v>
      </c>
      <c r="AX250" s="76">
        <f t="shared" si="32"/>
        <v>0</v>
      </c>
      <c r="AY250" s="75">
        <f t="shared" si="32"/>
        <v>1</v>
      </c>
      <c r="AZ250" s="74">
        <f t="shared" si="32"/>
        <v>0</v>
      </c>
      <c r="BA250" s="74">
        <f t="shared" si="32"/>
        <v>4</v>
      </c>
      <c r="BB250" s="73">
        <f t="shared" si="32"/>
        <v>0</v>
      </c>
      <c r="BC250" s="72" t="s">
        <v>137</v>
      </c>
      <c r="BF250" s="5">
        <f>SUM(AJ250:AL250)/$BG$5</f>
        <v>66</v>
      </c>
      <c r="BG250" s="5">
        <f>SUM(AM250:AO250,AY250)/$BG$5</f>
        <v>16</v>
      </c>
      <c r="BH250" s="5">
        <f>SUM(AP250:AR250,AZ250)/$BG$5</f>
        <v>0.33333333333333331</v>
      </c>
      <c r="BI250" s="5">
        <f>SUM(AS250:AU250,BA250)/$BG$5</f>
        <v>14.666666666666666</v>
      </c>
      <c r="BJ250" s="5">
        <f>SUM(AV250:AX250,BB250)/$BG$5</f>
        <v>0</v>
      </c>
    </row>
    <row r="251" spans="2:62" ht="37.5" thickBot="1" x14ac:dyDescent="0.3">
      <c r="B251" s="71"/>
      <c r="C251" s="70"/>
      <c r="D251" s="69"/>
      <c r="E251" s="68"/>
      <c r="F251" s="68"/>
      <c r="G251" s="67"/>
      <c r="H251" s="66"/>
      <c r="I251" s="64"/>
      <c r="J251" s="64"/>
      <c r="K251" s="65"/>
      <c r="L251" s="64"/>
      <c r="M251" s="62"/>
      <c r="N251" s="64"/>
      <c r="O251" s="62"/>
      <c r="P251" s="64"/>
      <c r="Q251" s="62"/>
      <c r="R251" s="64"/>
      <c r="S251" s="62"/>
      <c r="T251" s="64"/>
      <c r="U251" s="62"/>
      <c r="V251" s="64"/>
      <c r="W251" s="62"/>
      <c r="X251" s="64"/>
      <c r="Y251" s="62"/>
      <c r="Z251" s="64"/>
      <c r="AA251" s="62"/>
      <c r="AB251" s="63"/>
      <c r="AC251" s="62"/>
      <c r="AD251" s="62"/>
      <c r="AE251" s="62"/>
      <c r="AF251" s="61"/>
      <c r="AG251" s="61"/>
      <c r="AH251" s="60"/>
      <c r="AI251" s="59" t="s">
        <v>136</v>
      </c>
      <c r="AJ251" s="58">
        <f t="shared" ref="AJ251:BB251" si="33">AJ250/3</f>
        <v>46.666666666666664</v>
      </c>
      <c r="AK251" s="57">
        <f t="shared" si="33"/>
        <v>19.333333333333332</v>
      </c>
      <c r="AL251" s="56">
        <f t="shared" si="33"/>
        <v>0</v>
      </c>
      <c r="AM251" s="58">
        <f t="shared" si="33"/>
        <v>8.6666666666666661</v>
      </c>
      <c r="AN251" s="57">
        <f t="shared" si="33"/>
        <v>7</v>
      </c>
      <c r="AO251" s="56">
        <f t="shared" si="33"/>
        <v>0</v>
      </c>
      <c r="AP251" s="58">
        <f t="shared" si="33"/>
        <v>0.33333333333333331</v>
      </c>
      <c r="AQ251" s="57">
        <f t="shared" si="33"/>
        <v>0</v>
      </c>
      <c r="AR251" s="56">
        <f t="shared" si="33"/>
        <v>0</v>
      </c>
      <c r="AS251" s="58">
        <f t="shared" si="33"/>
        <v>8.3333333333333339</v>
      </c>
      <c r="AT251" s="57">
        <f t="shared" si="33"/>
        <v>5</v>
      </c>
      <c r="AU251" s="56">
        <f t="shared" si="33"/>
        <v>0</v>
      </c>
      <c r="AV251" s="58">
        <f t="shared" si="33"/>
        <v>0</v>
      </c>
      <c r="AW251" s="57">
        <f t="shared" si="33"/>
        <v>0</v>
      </c>
      <c r="AX251" s="56">
        <f t="shared" si="33"/>
        <v>0</v>
      </c>
      <c r="AY251" s="55">
        <f t="shared" si="33"/>
        <v>0.33333333333333331</v>
      </c>
      <c r="AZ251" s="54">
        <f t="shared" si="33"/>
        <v>0</v>
      </c>
      <c r="BA251" s="54">
        <f t="shared" si="33"/>
        <v>1.3333333333333333</v>
      </c>
      <c r="BB251" s="53">
        <f t="shared" si="33"/>
        <v>0</v>
      </c>
      <c r="BC251" s="52" t="s">
        <v>135</v>
      </c>
    </row>
    <row r="252" spans="2:62" ht="28.15" customHeight="1" x14ac:dyDescent="0.2">
      <c r="B252" s="30"/>
      <c r="C252" s="242">
        <v>1</v>
      </c>
      <c r="D252" s="44"/>
      <c r="E252" s="43"/>
      <c r="F252" s="43"/>
      <c r="G252" s="42"/>
      <c r="H252" s="223" t="s">
        <v>1251</v>
      </c>
      <c r="I252" s="246">
        <v>134</v>
      </c>
      <c r="J252" s="246">
        <v>29</v>
      </c>
      <c r="K252" s="246">
        <v>8</v>
      </c>
      <c r="L252" s="41" t="s">
        <v>133</v>
      </c>
      <c r="M252" s="40" t="s">
        <v>614</v>
      </c>
      <c r="N252" s="41" t="s">
        <v>131</v>
      </c>
      <c r="O252" s="40" t="s">
        <v>452</v>
      </c>
      <c r="P252" s="41" t="s">
        <v>130</v>
      </c>
      <c r="Q252" s="40" t="s">
        <v>610</v>
      </c>
      <c r="R252" s="41" t="s">
        <v>129</v>
      </c>
      <c r="S252" s="40" t="s">
        <v>382</v>
      </c>
      <c r="T252" s="41" t="s">
        <v>128</v>
      </c>
      <c r="U252" s="40" t="s">
        <v>132</v>
      </c>
      <c r="V252" s="41" t="s">
        <v>127</v>
      </c>
      <c r="W252" s="40" t="s">
        <v>104</v>
      </c>
      <c r="X252" s="41" t="s">
        <v>126</v>
      </c>
      <c r="Y252" s="40"/>
      <c r="Z252" s="41" t="s">
        <v>125</v>
      </c>
      <c r="AA252" s="40"/>
      <c r="AB252" s="39"/>
      <c r="AC252" s="40"/>
      <c r="AD252" s="39" t="s">
        <v>1414</v>
      </c>
      <c r="AE252" s="38" t="s">
        <v>1413</v>
      </c>
      <c r="AF252" s="250"/>
      <c r="AG252" s="250"/>
      <c r="AH252" s="37"/>
      <c r="AI252" s="11"/>
      <c r="AJ252" s="310">
        <f>SUMPRODUCT(LEN($M252:$AA255)-LEN(SUBSTITUTE($M252:$AA255,"A", "")))</f>
        <v>47</v>
      </c>
      <c r="AK252" s="239">
        <f>SUMPRODUCT(LEN($AD252:$AD255)-LEN(SUBSTITUTE($AD252:$AD255,"A", "")))</f>
        <v>14</v>
      </c>
      <c r="AL252" s="230">
        <f>SUMPRODUCT(LEN($AC252:$AC255)-LEN(SUBSTITUTE($AC252:$AC255,"A", "")))</f>
        <v>0</v>
      </c>
      <c r="AM252" s="233">
        <f>SUMPRODUCT(LEN($M252:$AA255)-LEN(SUBSTITUTE($M252:$AA255,"S", "")))</f>
        <v>9</v>
      </c>
      <c r="AN252" s="239">
        <f>SUMPRODUCT(LEN($AD252:$AD255)-LEN(SUBSTITUTE($AD252:$AD255,"S", "")))</f>
        <v>9</v>
      </c>
      <c r="AO252" s="230">
        <f>SUMPRODUCT(LEN($AC252:$AC255)-LEN(SUBSTITUTE($AC252:$AC255,"S", "")))</f>
        <v>0</v>
      </c>
      <c r="AP252" s="233">
        <f>SUMPRODUCT(LEN($M252:$AA255)-LEN(SUBSTITUTE($M252:$AA255,"F", "")))</f>
        <v>0</v>
      </c>
      <c r="AQ252" s="239">
        <f>SUMPRODUCT(LEN($AD252:$AD255)-LEN(SUBSTITUTE($AD252:$AD255,"F", "")))</f>
        <v>0</v>
      </c>
      <c r="AR252" s="230">
        <f>SUMPRODUCT(LEN($AC252:$AC255)-LEN(SUBSTITUTE($AC252:$AC255,"F", "")))</f>
        <v>0</v>
      </c>
      <c r="AS252" s="233">
        <f>SUMPRODUCT(LEN($M252:$AA255)-LEN(SUBSTITUTE($M252:$AA255,"G", "")))</f>
        <v>7</v>
      </c>
      <c r="AT252" s="239">
        <f>SUMPRODUCT(LEN($AD252:$AD255)-LEN(SUBSTITUTE($AD252:$AD255,"G", "")))</f>
        <v>3</v>
      </c>
      <c r="AU252" s="230">
        <f>SUMPRODUCT(LEN($AC252:$AC255)-LEN(SUBSTITUTE($AC252:$AC255,"G", "")))</f>
        <v>0</v>
      </c>
      <c r="AV252" s="233">
        <f>SUMPRODUCT(LEN($L252:$AA255)-LEN(SUBSTITUTE($L252:$AA255,"M", "")))</f>
        <v>0</v>
      </c>
      <c r="AW252" s="236">
        <f>SUMPRODUCT(LEN($AD252:$AD255)-LEN(SUBSTITUTE($AD252:$AD255,"M", "")))</f>
        <v>0</v>
      </c>
      <c r="AX252" s="269">
        <f>SUMPRODUCT(LEN($AC252:$AC255)-LEN(SUBSTITUTE($AC252:$AC255,"M", "")))</f>
        <v>0</v>
      </c>
      <c r="AY252" s="291">
        <f>SUMPRODUCT(LEN($AE252:$AE255)-LEN(SUBSTITUTE($AE252:$AE255,"S", "")))</f>
        <v>1</v>
      </c>
      <c r="AZ252" s="227">
        <f>SUMPRODUCT(LEN($AE252:$AE255)-LEN(SUBSTITUTE($AE252:$AE255,"F", "")))</f>
        <v>0</v>
      </c>
      <c r="BA252" s="227">
        <f>SUMPRODUCT(LEN($AE252:$AE255)-LEN(SUBSTITUTE($AE252:$AE255,"G", "")))</f>
        <v>4</v>
      </c>
      <c r="BB252" s="294">
        <f>SUMPRODUCT(LEN($AE252:$AE255)-LEN(SUBSTITUTE($AE252:$AE255,"M", "")))</f>
        <v>0</v>
      </c>
    </row>
    <row r="253" spans="2:62" ht="28.15" customHeight="1" thickBot="1" x14ac:dyDescent="0.25">
      <c r="B253" s="30"/>
      <c r="C253" s="243"/>
      <c r="D253" s="36"/>
      <c r="E253" s="35"/>
      <c r="F253" s="35"/>
      <c r="G253" s="34"/>
      <c r="H253" s="224"/>
      <c r="I253" s="247"/>
      <c r="J253" s="247"/>
      <c r="K253" s="247"/>
      <c r="L253" s="33" t="s">
        <v>123</v>
      </c>
      <c r="M253" s="32" t="s">
        <v>399</v>
      </c>
      <c r="N253" s="33" t="s">
        <v>122</v>
      </c>
      <c r="O253" s="32" t="s">
        <v>399</v>
      </c>
      <c r="P253" s="33" t="s">
        <v>120</v>
      </c>
      <c r="Q253" s="32" t="s">
        <v>382</v>
      </c>
      <c r="R253" s="33" t="s">
        <v>119</v>
      </c>
      <c r="S253" s="32" t="s">
        <v>443</v>
      </c>
      <c r="T253" s="33" t="s">
        <v>118</v>
      </c>
      <c r="U253" s="32" t="s">
        <v>175</v>
      </c>
      <c r="V253" s="33" t="s">
        <v>117</v>
      </c>
      <c r="W253" s="32"/>
      <c r="X253" s="33" t="s">
        <v>116</v>
      </c>
      <c r="Y253" s="32"/>
      <c r="Z253" s="33" t="s">
        <v>115</v>
      </c>
      <c r="AA253" s="32"/>
      <c r="AB253" s="31"/>
      <c r="AC253" s="32"/>
      <c r="AD253" s="31" t="s">
        <v>121</v>
      </c>
      <c r="AE253" s="23"/>
      <c r="AF253" s="251"/>
      <c r="AG253" s="251"/>
      <c r="AH253" s="22"/>
      <c r="AI253" s="11"/>
      <c r="AJ253" s="311"/>
      <c r="AK253" s="267"/>
      <c r="AL253" s="263"/>
      <c r="AM253" s="265"/>
      <c r="AN253" s="267"/>
      <c r="AO253" s="263"/>
      <c r="AP253" s="265"/>
      <c r="AQ253" s="267"/>
      <c r="AR253" s="263"/>
      <c r="AS253" s="265"/>
      <c r="AT253" s="267"/>
      <c r="AU253" s="263"/>
      <c r="AV253" s="265"/>
      <c r="AW253" s="275"/>
      <c r="AX253" s="270"/>
      <c r="AY253" s="292"/>
      <c r="AZ253" s="228"/>
      <c r="BA253" s="228"/>
      <c r="BB253" s="295"/>
    </row>
    <row r="254" spans="2:62" ht="28.15" customHeight="1" x14ac:dyDescent="0.2">
      <c r="B254" s="30"/>
      <c r="C254" s="244"/>
      <c r="D254" s="29"/>
      <c r="E254" s="28"/>
      <c r="F254" s="28"/>
      <c r="G254" s="27"/>
      <c r="H254" s="225">
        <v>227</v>
      </c>
      <c r="I254" s="248"/>
      <c r="J254" s="248"/>
      <c r="K254" s="248"/>
      <c r="L254" s="26" t="s">
        <v>114</v>
      </c>
      <c r="M254" s="25" t="s">
        <v>132</v>
      </c>
      <c r="N254" s="26" t="s">
        <v>112</v>
      </c>
      <c r="O254" s="25" t="s">
        <v>389</v>
      </c>
      <c r="P254" s="26" t="s">
        <v>111</v>
      </c>
      <c r="Q254" s="25" t="s">
        <v>1363</v>
      </c>
      <c r="R254" s="26" t="s">
        <v>110</v>
      </c>
      <c r="S254" s="25" t="s">
        <v>187</v>
      </c>
      <c r="T254" s="26" t="s">
        <v>109</v>
      </c>
      <c r="U254" s="25" t="s">
        <v>113</v>
      </c>
      <c r="V254" s="26" t="s">
        <v>108</v>
      </c>
      <c r="W254" s="25"/>
      <c r="X254" s="26" t="s">
        <v>107</v>
      </c>
      <c r="Y254" s="25"/>
      <c r="Z254" s="26" t="s">
        <v>106</v>
      </c>
      <c r="AA254" s="25"/>
      <c r="AB254" s="24"/>
      <c r="AC254" s="25"/>
      <c r="AD254" s="24" t="s">
        <v>1132</v>
      </c>
      <c r="AE254" s="23"/>
      <c r="AF254" s="251"/>
      <c r="AG254" s="251"/>
      <c r="AH254" s="22"/>
      <c r="AI254" s="11"/>
      <c r="AJ254" s="311"/>
      <c r="AK254" s="267"/>
      <c r="AL254" s="263"/>
      <c r="AM254" s="265"/>
      <c r="AN254" s="267"/>
      <c r="AO254" s="263"/>
      <c r="AP254" s="265"/>
      <c r="AQ254" s="267"/>
      <c r="AR254" s="263"/>
      <c r="AS254" s="265"/>
      <c r="AT254" s="267"/>
      <c r="AU254" s="263"/>
      <c r="AV254" s="265"/>
      <c r="AW254" s="275"/>
      <c r="AX254" s="270"/>
      <c r="AY254" s="292"/>
      <c r="AZ254" s="228"/>
      <c r="BA254" s="228"/>
      <c r="BB254" s="295"/>
    </row>
    <row r="255" spans="2:62" ht="28.15" customHeight="1" thickBot="1" x14ac:dyDescent="0.25">
      <c r="B255" s="30"/>
      <c r="C255" s="253"/>
      <c r="D255" s="51"/>
      <c r="E255" s="50"/>
      <c r="F255" s="50"/>
      <c r="G255" s="49"/>
      <c r="H255" s="226"/>
      <c r="I255" s="254"/>
      <c r="J255" s="254"/>
      <c r="K255" s="254"/>
      <c r="L255" s="48" t="s">
        <v>105</v>
      </c>
      <c r="M255" s="47" t="s">
        <v>186</v>
      </c>
      <c r="N255" s="48" t="s">
        <v>103</v>
      </c>
      <c r="O255" s="47" t="s">
        <v>132</v>
      </c>
      <c r="P255" s="48" t="s">
        <v>102</v>
      </c>
      <c r="Q255" s="47" t="s">
        <v>382</v>
      </c>
      <c r="R255" s="48" t="s">
        <v>101</v>
      </c>
      <c r="S255" s="47" t="s">
        <v>132</v>
      </c>
      <c r="T255" s="48">
        <v>20</v>
      </c>
      <c r="U255" s="47" t="s">
        <v>121</v>
      </c>
      <c r="V255" s="48" t="s">
        <v>100</v>
      </c>
      <c r="W255" s="47"/>
      <c r="X255" s="48" t="s">
        <v>99</v>
      </c>
      <c r="Y255" s="47"/>
      <c r="Z255" s="48" t="s">
        <v>98</v>
      </c>
      <c r="AA255" s="47"/>
      <c r="AB255" s="16"/>
      <c r="AC255" s="47"/>
      <c r="AD255" s="16"/>
      <c r="AE255" s="46"/>
      <c r="AF255" s="255"/>
      <c r="AG255" s="255"/>
      <c r="AH255" s="45"/>
      <c r="AI255" s="11"/>
      <c r="AJ255" s="312"/>
      <c r="AK255" s="268"/>
      <c r="AL255" s="264"/>
      <c r="AM255" s="266"/>
      <c r="AN255" s="268"/>
      <c r="AO255" s="264"/>
      <c r="AP255" s="266"/>
      <c r="AQ255" s="268"/>
      <c r="AR255" s="264"/>
      <c r="AS255" s="266"/>
      <c r="AT255" s="268"/>
      <c r="AU255" s="264"/>
      <c r="AV255" s="266"/>
      <c r="AW255" s="276"/>
      <c r="AX255" s="271"/>
      <c r="AY255" s="293"/>
      <c r="AZ255" s="229"/>
      <c r="BA255" s="229"/>
      <c r="BB255" s="296"/>
    </row>
    <row r="256" spans="2:62" ht="28.15" customHeight="1" x14ac:dyDescent="0.2">
      <c r="B256" s="30"/>
      <c r="C256" s="242">
        <v>2</v>
      </c>
      <c r="D256" s="44"/>
      <c r="E256" s="43"/>
      <c r="F256" s="43"/>
      <c r="G256" s="42"/>
      <c r="H256" s="223"/>
      <c r="I256" s="246">
        <v>106</v>
      </c>
      <c r="J256" s="246">
        <v>31</v>
      </c>
      <c r="K256" s="246">
        <v>8</v>
      </c>
      <c r="L256" s="41" t="s">
        <v>133</v>
      </c>
      <c r="M256" s="40" t="s">
        <v>614</v>
      </c>
      <c r="N256" s="41" t="s">
        <v>131</v>
      </c>
      <c r="O256" s="40" t="s">
        <v>389</v>
      </c>
      <c r="P256" s="41" t="s">
        <v>130</v>
      </c>
      <c r="Q256" s="40" t="s">
        <v>186</v>
      </c>
      <c r="R256" s="41" t="s">
        <v>129</v>
      </c>
      <c r="S256" s="40" t="s">
        <v>132</v>
      </c>
      <c r="T256" s="41" t="s">
        <v>128</v>
      </c>
      <c r="U256" s="40" t="s">
        <v>132</v>
      </c>
      <c r="V256" s="41" t="s">
        <v>127</v>
      </c>
      <c r="W256" s="40" t="s">
        <v>104</v>
      </c>
      <c r="X256" s="41" t="s">
        <v>126</v>
      </c>
      <c r="Y256" s="40"/>
      <c r="Z256" s="41" t="s">
        <v>125</v>
      </c>
      <c r="AA256" s="40"/>
      <c r="AB256" s="39"/>
      <c r="AC256" s="40"/>
      <c r="AD256" s="39" t="s">
        <v>1412</v>
      </c>
      <c r="AE256" s="38"/>
      <c r="AF256" s="250"/>
      <c r="AG256" s="250"/>
      <c r="AH256" s="37"/>
      <c r="AI256" s="11"/>
      <c r="AJ256" s="310">
        <f>SUMPRODUCT(LEN($M256:$AA259)-LEN(SUBSTITUTE($M256:$AA259,"A", "")))</f>
        <v>37</v>
      </c>
      <c r="AK256" s="239">
        <f>SUMPRODUCT(LEN($AD256:$AD259)-LEN(SUBSTITUTE($AD256:$AD259,"A", "")))</f>
        <v>12</v>
      </c>
      <c r="AL256" s="230">
        <f>SUMPRODUCT(LEN($AC256:$AC259)-LEN(SUBSTITUTE($AC256:$AC259,"A", "")))</f>
        <v>0</v>
      </c>
      <c r="AM256" s="233">
        <f>SUMPRODUCT(LEN($M256:$AA259)-LEN(SUBSTITUTE($M256:$AA259,"S", "")))</f>
        <v>4</v>
      </c>
      <c r="AN256" s="239">
        <f>SUMPRODUCT(LEN($AD256:$AD259)-LEN(SUBSTITUTE($AD256:$AD259,"S", "")))</f>
        <v>3</v>
      </c>
      <c r="AO256" s="230">
        <f>SUMPRODUCT(LEN($AC256:$AC259)-LEN(SUBSTITUTE($AC256:$AC259,"S", "")))</f>
        <v>0</v>
      </c>
      <c r="AP256" s="233">
        <f>SUMPRODUCT(LEN($M256:$AA259)-LEN(SUBSTITUTE($M256:$AA259,"F", "")))</f>
        <v>0</v>
      </c>
      <c r="AQ256" s="239">
        <f>SUMPRODUCT(LEN($AD256:$AD259)-LEN(SUBSTITUTE($AD256:$AD259,"F", "")))</f>
        <v>0</v>
      </c>
      <c r="AR256" s="230">
        <f>SUMPRODUCT(LEN($AC256:$AC259)-LEN(SUBSTITUTE($AC256:$AC259,"F", "")))</f>
        <v>0</v>
      </c>
      <c r="AS256" s="233">
        <f>SUMPRODUCT(LEN($M256:$AA259)-LEN(SUBSTITUTE($M256:$AA259,"G", "")))</f>
        <v>7</v>
      </c>
      <c r="AT256" s="239">
        <f>SUMPRODUCT(LEN($AD256:$AD259)-LEN(SUBSTITUTE($AD256:$AD259,"G", "")))</f>
        <v>4</v>
      </c>
      <c r="AU256" s="230">
        <f>SUMPRODUCT(LEN($AC256:$AC259)-LEN(SUBSTITUTE($AC256:$AC259,"G", "")))</f>
        <v>0</v>
      </c>
      <c r="AV256" s="233">
        <f>SUMPRODUCT(LEN($L256:$AA259)-LEN(SUBSTITUTE($L256:$AA259,"M", "")))</f>
        <v>0</v>
      </c>
      <c r="AW256" s="236">
        <f>SUMPRODUCT(LEN($AD256:$AD259)-LEN(SUBSTITUTE($AD256:$AD259,"M", "")))</f>
        <v>0</v>
      </c>
      <c r="AX256" s="269">
        <f>SUMPRODUCT(LEN($AC256:$AC259)-LEN(SUBSTITUTE($AC256:$AC259,"M", "")))</f>
        <v>0</v>
      </c>
      <c r="AY256" s="291">
        <f>SUMPRODUCT(LEN($AE256:$AE259)-LEN(SUBSTITUTE($AE256:$AE259,"S", "")))</f>
        <v>0</v>
      </c>
      <c r="AZ256" s="227">
        <f>SUMPRODUCT(LEN($AE256:$AE259)-LEN(SUBSTITUTE($AE256:$AE259,"F", "")))</f>
        <v>0</v>
      </c>
      <c r="BA256" s="227">
        <f>SUMPRODUCT(LEN($AE256:$AE259)-LEN(SUBSTITUTE($AE256:$AE259,"G", "")))</f>
        <v>0</v>
      </c>
      <c r="BB256" s="294">
        <f>SUMPRODUCT(LEN($AE256:$AE259)-LEN(SUBSTITUTE($AE256:$AE259,"M", "")))</f>
        <v>0</v>
      </c>
    </row>
    <row r="257" spans="2:62" ht="28.15" customHeight="1" thickBot="1" x14ac:dyDescent="0.25">
      <c r="B257" s="30"/>
      <c r="C257" s="243"/>
      <c r="D257" s="36"/>
      <c r="E257" s="35"/>
      <c r="F257" s="35"/>
      <c r="G257" s="34"/>
      <c r="H257" s="224"/>
      <c r="I257" s="247"/>
      <c r="J257" s="247"/>
      <c r="K257" s="247"/>
      <c r="L257" s="33" t="s">
        <v>123</v>
      </c>
      <c r="M257" s="32" t="s">
        <v>389</v>
      </c>
      <c r="N257" s="33" t="s">
        <v>122</v>
      </c>
      <c r="O257" s="32" t="s">
        <v>382</v>
      </c>
      <c r="P257" s="33" t="s">
        <v>120</v>
      </c>
      <c r="Q257" s="32" t="s">
        <v>399</v>
      </c>
      <c r="R257" s="33" t="s">
        <v>119</v>
      </c>
      <c r="S257" s="32" t="s">
        <v>132</v>
      </c>
      <c r="T257" s="33" t="s">
        <v>118</v>
      </c>
      <c r="U257" s="32" t="s">
        <v>104</v>
      </c>
      <c r="V257" s="33" t="s">
        <v>117</v>
      </c>
      <c r="W257" s="32" t="s">
        <v>113</v>
      </c>
      <c r="X257" s="33" t="s">
        <v>116</v>
      </c>
      <c r="Y257" s="32"/>
      <c r="Z257" s="33" t="s">
        <v>115</v>
      </c>
      <c r="AA257" s="32"/>
      <c r="AB257" s="31"/>
      <c r="AC257" s="32"/>
      <c r="AD257" s="31" t="s">
        <v>1046</v>
      </c>
      <c r="AE257" s="23"/>
      <c r="AF257" s="251"/>
      <c r="AG257" s="251"/>
      <c r="AH257" s="22"/>
      <c r="AI257" s="11"/>
      <c r="AJ257" s="311"/>
      <c r="AK257" s="267"/>
      <c r="AL257" s="263"/>
      <c r="AM257" s="265"/>
      <c r="AN257" s="267"/>
      <c r="AO257" s="263"/>
      <c r="AP257" s="265"/>
      <c r="AQ257" s="267"/>
      <c r="AR257" s="263"/>
      <c r="AS257" s="265"/>
      <c r="AT257" s="267"/>
      <c r="AU257" s="263"/>
      <c r="AV257" s="265"/>
      <c r="AW257" s="275"/>
      <c r="AX257" s="270"/>
      <c r="AY257" s="292"/>
      <c r="AZ257" s="228"/>
      <c r="BA257" s="228"/>
      <c r="BB257" s="295"/>
    </row>
    <row r="258" spans="2:62" ht="28.15" customHeight="1" x14ac:dyDescent="0.2">
      <c r="B258" s="30"/>
      <c r="C258" s="244"/>
      <c r="D258" s="29"/>
      <c r="E258" s="28"/>
      <c r="F258" s="28"/>
      <c r="G258" s="27"/>
      <c r="H258" s="225"/>
      <c r="I258" s="248"/>
      <c r="J258" s="248"/>
      <c r="K258" s="248"/>
      <c r="L258" s="26" t="s">
        <v>114</v>
      </c>
      <c r="M258" s="25" t="s">
        <v>399</v>
      </c>
      <c r="N258" s="26" t="s">
        <v>112</v>
      </c>
      <c r="O258" s="25" t="s">
        <v>186</v>
      </c>
      <c r="P258" s="26" t="s">
        <v>111</v>
      </c>
      <c r="Q258" s="25" t="s">
        <v>132</v>
      </c>
      <c r="R258" s="26" t="s">
        <v>110</v>
      </c>
      <c r="S258" s="25" t="s">
        <v>132</v>
      </c>
      <c r="T258" s="26" t="s">
        <v>109</v>
      </c>
      <c r="U258" s="25" t="s">
        <v>104</v>
      </c>
      <c r="V258" s="26" t="s">
        <v>108</v>
      </c>
      <c r="W258" s="25" t="s">
        <v>113</v>
      </c>
      <c r="X258" s="26" t="s">
        <v>107</v>
      </c>
      <c r="Y258" s="25"/>
      <c r="Z258" s="26" t="s">
        <v>106</v>
      </c>
      <c r="AA258" s="25"/>
      <c r="AB258" s="24"/>
      <c r="AC258" s="25"/>
      <c r="AD258" s="24"/>
      <c r="AE258" s="23"/>
      <c r="AF258" s="251"/>
      <c r="AG258" s="251"/>
      <c r="AH258" s="22"/>
      <c r="AI258" s="11"/>
      <c r="AJ258" s="311"/>
      <c r="AK258" s="267"/>
      <c r="AL258" s="263"/>
      <c r="AM258" s="265"/>
      <c r="AN258" s="267"/>
      <c r="AO258" s="263"/>
      <c r="AP258" s="265"/>
      <c r="AQ258" s="267"/>
      <c r="AR258" s="263"/>
      <c r="AS258" s="265"/>
      <c r="AT258" s="267"/>
      <c r="AU258" s="263"/>
      <c r="AV258" s="265"/>
      <c r="AW258" s="275"/>
      <c r="AX258" s="270"/>
      <c r="AY258" s="292"/>
      <c r="AZ258" s="228"/>
      <c r="BA258" s="228"/>
      <c r="BB258" s="295"/>
    </row>
    <row r="259" spans="2:62" ht="28.15" customHeight="1" thickBot="1" x14ac:dyDescent="0.25">
      <c r="B259" s="30"/>
      <c r="C259" s="253"/>
      <c r="D259" s="51"/>
      <c r="E259" s="50"/>
      <c r="F259" s="50"/>
      <c r="G259" s="49"/>
      <c r="H259" s="226"/>
      <c r="I259" s="254"/>
      <c r="J259" s="254"/>
      <c r="K259" s="254"/>
      <c r="L259" s="48" t="s">
        <v>105</v>
      </c>
      <c r="M259" s="47" t="s">
        <v>389</v>
      </c>
      <c r="N259" s="48" t="s">
        <v>103</v>
      </c>
      <c r="O259" s="47" t="s">
        <v>614</v>
      </c>
      <c r="P259" s="48" t="s">
        <v>102</v>
      </c>
      <c r="Q259" s="47" t="s">
        <v>104</v>
      </c>
      <c r="R259" s="48" t="s">
        <v>101</v>
      </c>
      <c r="S259" s="47" t="s">
        <v>132</v>
      </c>
      <c r="T259" s="48">
        <v>20</v>
      </c>
      <c r="U259" s="47" t="s">
        <v>104</v>
      </c>
      <c r="V259" s="48" t="s">
        <v>100</v>
      </c>
      <c r="W259" s="47"/>
      <c r="X259" s="48" t="s">
        <v>99</v>
      </c>
      <c r="Y259" s="47"/>
      <c r="Z259" s="48" t="s">
        <v>98</v>
      </c>
      <c r="AA259" s="47"/>
      <c r="AB259" s="16"/>
      <c r="AC259" s="47"/>
      <c r="AD259" s="16"/>
      <c r="AE259" s="46"/>
      <c r="AF259" s="255"/>
      <c r="AG259" s="255"/>
      <c r="AH259" s="45"/>
      <c r="AI259" s="11"/>
      <c r="AJ259" s="312"/>
      <c r="AK259" s="268"/>
      <c r="AL259" s="264"/>
      <c r="AM259" s="266"/>
      <c r="AN259" s="268"/>
      <c r="AO259" s="264"/>
      <c r="AP259" s="266"/>
      <c r="AQ259" s="268"/>
      <c r="AR259" s="264"/>
      <c r="AS259" s="266"/>
      <c r="AT259" s="268"/>
      <c r="AU259" s="264"/>
      <c r="AV259" s="266"/>
      <c r="AW259" s="276"/>
      <c r="AX259" s="271"/>
      <c r="AY259" s="293"/>
      <c r="AZ259" s="229"/>
      <c r="BA259" s="229"/>
      <c r="BB259" s="296"/>
    </row>
    <row r="260" spans="2:62" ht="28.15" customHeight="1" x14ac:dyDescent="0.2">
      <c r="B260" s="30"/>
      <c r="C260" s="242">
        <v>3</v>
      </c>
      <c r="D260" s="44"/>
      <c r="E260" s="43"/>
      <c r="F260" s="43"/>
      <c r="G260" s="42"/>
      <c r="H260" s="223"/>
      <c r="I260" s="246">
        <v>117</v>
      </c>
      <c r="J260" s="246">
        <v>29</v>
      </c>
      <c r="K260" s="246">
        <v>8</v>
      </c>
      <c r="L260" s="41" t="s">
        <v>133</v>
      </c>
      <c r="M260" s="40" t="s">
        <v>417</v>
      </c>
      <c r="N260" s="41" t="s">
        <v>131</v>
      </c>
      <c r="O260" s="40" t="s">
        <v>186</v>
      </c>
      <c r="P260" s="41" t="s">
        <v>130</v>
      </c>
      <c r="Q260" s="40" t="s">
        <v>1411</v>
      </c>
      <c r="R260" s="41" t="s">
        <v>129</v>
      </c>
      <c r="S260" s="40" t="s">
        <v>376</v>
      </c>
      <c r="T260" s="41" t="s">
        <v>128</v>
      </c>
      <c r="U260" s="40" t="s">
        <v>470</v>
      </c>
      <c r="V260" s="41" t="s">
        <v>127</v>
      </c>
      <c r="W260" s="40" t="s">
        <v>121</v>
      </c>
      <c r="X260" s="41" t="s">
        <v>126</v>
      </c>
      <c r="Y260" s="40"/>
      <c r="Z260" s="41" t="s">
        <v>125</v>
      </c>
      <c r="AA260" s="40"/>
      <c r="AB260" s="39"/>
      <c r="AC260" s="40"/>
      <c r="AD260" s="39" t="s">
        <v>444</v>
      </c>
      <c r="AE260" s="38"/>
      <c r="AF260" s="250">
        <v>5</v>
      </c>
      <c r="AG260" s="250"/>
      <c r="AH260" s="37"/>
      <c r="AI260" s="11"/>
      <c r="AJ260" s="310">
        <f>SUMPRODUCT(LEN($M260:$AA263)-LEN(SUBSTITUTE($M260:$AA263,"A", "")))</f>
        <v>56</v>
      </c>
      <c r="AK260" s="239">
        <f>SUMPRODUCT(LEN($AD260:$AD263)-LEN(SUBSTITUTE($AD260:$AD263,"A", "")))</f>
        <v>32</v>
      </c>
      <c r="AL260" s="230">
        <f>SUMPRODUCT(LEN($AC260:$AC263)-LEN(SUBSTITUTE($AC260:$AC263,"A", "")))</f>
        <v>0</v>
      </c>
      <c r="AM260" s="233">
        <f>SUMPRODUCT(LEN($M260:$AA263)-LEN(SUBSTITUTE($M260:$AA263,"S", "")))</f>
        <v>13</v>
      </c>
      <c r="AN260" s="239">
        <f>SUMPRODUCT(LEN($AD260:$AD263)-LEN(SUBSTITUTE($AD260:$AD263,"S", "")))</f>
        <v>9</v>
      </c>
      <c r="AO260" s="230">
        <f>SUMPRODUCT(LEN($AC260:$AC263)-LEN(SUBSTITUTE($AC260:$AC263,"S", "")))</f>
        <v>0</v>
      </c>
      <c r="AP260" s="233">
        <f>SUMPRODUCT(LEN($M260:$AA263)-LEN(SUBSTITUTE($M260:$AA263,"F", "")))</f>
        <v>1</v>
      </c>
      <c r="AQ260" s="239">
        <f>SUMPRODUCT(LEN($AD260:$AD263)-LEN(SUBSTITUTE($AD260:$AD263,"F", "")))</f>
        <v>0</v>
      </c>
      <c r="AR260" s="230">
        <f>SUMPRODUCT(LEN($AC260:$AC263)-LEN(SUBSTITUTE($AC260:$AC263,"F", "")))</f>
        <v>0</v>
      </c>
      <c r="AS260" s="233">
        <f>SUMPRODUCT(LEN($M260:$AA263)-LEN(SUBSTITUTE($M260:$AA263,"G", "")))</f>
        <v>11</v>
      </c>
      <c r="AT260" s="239">
        <f>SUMPRODUCT(LEN($AD260:$AD263)-LEN(SUBSTITUTE($AD260:$AD263,"G", "")))</f>
        <v>8</v>
      </c>
      <c r="AU260" s="230">
        <f>SUMPRODUCT(LEN($AC260:$AC263)-LEN(SUBSTITUTE($AC260:$AC263,"G", "")))</f>
        <v>0</v>
      </c>
      <c r="AV260" s="233">
        <f>SUMPRODUCT(LEN($L260:$AA263)-LEN(SUBSTITUTE($L260:$AA263,"M", "")))</f>
        <v>0</v>
      </c>
      <c r="AW260" s="236">
        <f>SUMPRODUCT(LEN($AD260:$AD263)-LEN(SUBSTITUTE($AD260:$AD263,"M", "")))</f>
        <v>0</v>
      </c>
      <c r="AX260" s="269">
        <f>SUMPRODUCT(LEN($AC260:$AC263)-LEN(SUBSTITUTE($AC260:$AC263,"M", "")))</f>
        <v>0</v>
      </c>
      <c r="AY260" s="291">
        <f>SUMPRODUCT(LEN($AE260:$AE263)-LEN(SUBSTITUTE($AE260:$AE263,"S", "")))</f>
        <v>0</v>
      </c>
      <c r="AZ260" s="227">
        <f>SUMPRODUCT(LEN($AE260:$AE263)-LEN(SUBSTITUTE($AE260:$AE263,"F", "")))</f>
        <v>0</v>
      </c>
      <c r="BA260" s="227">
        <f>SUMPRODUCT(LEN($AE260:$AE263)-LEN(SUBSTITUTE($AE260:$AE263,"G", "")))</f>
        <v>0</v>
      </c>
      <c r="BB260" s="294">
        <f>SUMPRODUCT(LEN($AE260:$AE263)-LEN(SUBSTITUTE($AE260:$AE263,"M", "")))</f>
        <v>0</v>
      </c>
    </row>
    <row r="261" spans="2:62" ht="28.15" customHeight="1" thickBot="1" x14ac:dyDescent="0.25">
      <c r="B261" s="30"/>
      <c r="C261" s="243"/>
      <c r="D261" s="36"/>
      <c r="E261" s="35"/>
      <c r="F261" s="35"/>
      <c r="G261" s="34"/>
      <c r="H261" s="224"/>
      <c r="I261" s="247"/>
      <c r="J261" s="247"/>
      <c r="K261" s="247"/>
      <c r="L261" s="33" t="s">
        <v>123</v>
      </c>
      <c r="M261" s="32" t="s">
        <v>377</v>
      </c>
      <c r="N261" s="33" t="s">
        <v>122</v>
      </c>
      <c r="O261" s="32" t="s">
        <v>452</v>
      </c>
      <c r="P261" s="33" t="s">
        <v>120</v>
      </c>
      <c r="Q261" s="32" t="s">
        <v>740</v>
      </c>
      <c r="R261" s="33" t="s">
        <v>119</v>
      </c>
      <c r="S261" s="32" t="s">
        <v>377</v>
      </c>
      <c r="T261" s="33" t="s">
        <v>118</v>
      </c>
      <c r="U261" s="32" t="s">
        <v>113</v>
      </c>
      <c r="V261" s="33" t="s">
        <v>117</v>
      </c>
      <c r="W261" s="32" t="s">
        <v>121</v>
      </c>
      <c r="X261" s="33" t="s">
        <v>116</v>
      </c>
      <c r="Y261" s="32"/>
      <c r="Z261" s="33" t="s">
        <v>115</v>
      </c>
      <c r="AA261" s="32"/>
      <c r="AB261" s="31"/>
      <c r="AC261" s="32"/>
      <c r="AD261" s="31" t="s">
        <v>1410</v>
      </c>
      <c r="AE261" s="23"/>
      <c r="AF261" s="251"/>
      <c r="AG261" s="251"/>
      <c r="AH261" s="22"/>
      <c r="AI261" s="11"/>
      <c r="AJ261" s="311"/>
      <c r="AK261" s="267"/>
      <c r="AL261" s="263"/>
      <c r="AM261" s="265"/>
      <c r="AN261" s="267"/>
      <c r="AO261" s="263"/>
      <c r="AP261" s="265"/>
      <c r="AQ261" s="267"/>
      <c r="AR261" s="263"/>
      <c r="AS261" s="265"/>
      <c r="AT261" s="267"/>
      <c r="AU261" s="263"/>
      <c r="AV261" s="265"/>
      <c r="AW261" s="275"/>
      <c r="AX261" s="270"/>
      <c r="AY261" s="292"/>
      <c r="AZ261" s="228"/>
      <c r="BA261" s="228"/>
      <c r="BB261" s="295"/>
    </row>
    <row r="262" spans="2:62" ht="28.15" customHeight="1" x14ac:dyDescent="0.2">
      <c r="B262" s="30"/>
      <c r="C262" s="244"/>
      <c r="D262" s="29"/>
      <c r="E262" s="28"/>
      <c r="F262" s="28"/>
      <c r="G262" s="27"/>
      <c r="H262" s="225"/>
      <c r="I262" s="248"/>
      <c r="J262" s="248"/>
      <c r="K262" s="248"/>
      <c r="L262" s="26" t="s">
        <v>114</v>
      </c>
      <c r="M262" s="25" t="s">
        <v>1287</v>
      </c>
      <c r="N262" s="26" t="s">
        <v>112</v>
      </c>
      <c r="O262" s="25" t="s">
        <v>417</v>
      </c>
      <c r="P262" s="26" t="s">
        <v>111</v>
      </c>
      <c r="Q262" s="25" t="s">
        <v>376</v>
      </c>
      <c r="R262" s="26" t="s">
        <v>110</v>
      </c>
      <c r="S262" s="25" t="s">
        <v>389</v>
      </c>
      <c r="T262" s="26" t="s">
        <v>109</v>
      </c>
      <c r="U262" s="25" t="s">
        <v>121</v>
      </c>
      <c r="V262" s="26" t="s">
        <v>108</v>
      </c>
      <c r="W262" s="25"/>
      <c r="X262" s="26" t="s">
        <v>107</v>
      </c>
      <c r="Y262" s="25"/>
      <c r="Z262" s="26" t="s">
        <v>106</v>
      </c>
      <c r="AA262" s="25"/>
      <c r="AB262" s="24"/>
      <c r="AC262" s="25"/>
      <c r="AD262" s="24" t="s">
        <v>1409</v>
      </c>
      <c r="AE262" s="23"/>
      <c r="AF262" s="251"/>
      <c r="AG262" s="251"/>
      <c r="AH262" s="22"/>
      <c r="AI262" s="11"/>
      <c r="AJ262" s="311"/>
      <c r="AK262" s="267"/>
      <c r="AL262" s="263"/>
      <c r="AM262" s="265"/>
      <c r="AN262" s="267"/>
      <c r="AO262" s="263"/>
      <c r="AP262" s="265"/>
      <c r="AQ262" s="267"/>
      <c r="AR262" s="263"/>
      <c r="AS262" s="265"/>
      <c r="AT262" s="267"/>
      <c r="AU262" s="263"/>
      <c r="AV262" s="265"/>
      <c r="AW262" s="275"/>
      <c r="AX262" s="270"/>
      <c r="AY262" s="292"/>
      <c r="AZ262" s="228"/>
      <c r="BA262" s="228"/>
      <c r="BB262" s="295"/>
    </row>
    <row r="263" spans="2:62" ht="28.15" customHeight="1" thickBot="1" x14ac:dyDescent="0.25">
      <c r="B263" s="21"/>
      <c r="C263" s="245"/>
      <c r="D263" s="20"/>
      <c r="E263" s="19"/>
      <c r="F263" s="19"/>
      <c r="G263" s="18"/>
      <c r="H263" s="226"/>
      <c r="I263" s="249"/>
      <c r="J263" s="249"/>
      <c r="K263" s="249"/>
      <c r="L263" s="17" t="s">
        <v>105</v>
      </c>
      <c r="M263" s="15" t="s">
        <v>382</v>
      </c>
      <c r="N263" s="17" t="s">
        <v>103</v>
      </c>
      <c r="O263" s="15" t="s">
        <v>725</v>
      </c>
      <c r="P263" s="17" t="s">
        <v>102</v>
      </c>
      <c r="Q263" s="15" t="s">
        <v>760</v>
      </c>
      <c r="R263" s="17" t="s">
        <v>101</v>
      </c>
      <c r="S263" s="15" t="s">
        <v>132</v>
      </c>
      <c r="T263" s="17">
        <v>20</v>
      </c>
      <c r="U263" s="15" t="s">
        <v>121</v>
      </c>
      <c r="V263" s="17" t="s">
        <v>100</v>
      </c>
      <c r="W263" s="15"/>
      <c r="X263" s="17" t="s">
        <v>99</v>
      </c>
      <c r="Y263" s="15"/>
      <c r="Z263" s="17" t="s">
        <v>98</v>
      </c>
      <c r="AA263" s="15"/>
      <c r="AB263" s="16"/>
      <c r="AC263" s="15"/>
      <c r="AD263" s="14"/>
      <c r="AE263" s="13"/>
      <c r="AF263" s="252"/>
      <c r="AG263" s="252"/>
      <c r="AH263" s="12"/>
      <c r="AI263" s="11"/>
      <c r="AJ263" s="312"/>
      <c r="AK263" s="268"/>
      <c r="AL263" s="264"/>
      <c r="AM263" s="266"/>
      <c r="AN263" s="268"/>
      <c r="AO263" s="264"/>
      <c r="AP263" s="266"/>
      <c r="AQ263" s="268"/>
      <c r="AR263" s="264"/>
      <c r="AS263" s="266"/>
      <c r="AT263" s="268"/>
      <c r="AU263" s="264"/>
      <c r="AV263" s="266"/>
      <c r="AW263" s="276"/>
      <c r="AX263" s="271"/>
      <c r="AY263" s="293"/>
      <c r="AZ263" s="229"/>
      <c r="BA263" s="229"/>
      <c r="BB263" s="296"/>
    </row>
    <row r="264" spans="2:62" ht="85.9" customHeight="1" thickTop="1" thickBot="1" x14ac:dyDescent="0.35">
      <c r="B264" s="105" t="s">
        <v>174</v>
      </c>
      <c r="C264" s="95" t="s">
        <v>173</v>
      </c>
      <c r="D264" s="100" t="s">
        <v>172</v>
      </c>
      <c r="E264" s="104" t="s">
        <v>171</v>
      </c>
      <c r="F264" s="103"/>
      <c r="G264" s="102"/>
      <c r="H264" s="101" t="s">
        <v>170</v>
      </c>
      <c r="I264" s="100" t="s">
        <v>96</v>
      </c>
      <c r="J264" s="100" t="s">
        <v>169</v>
      </c>
      <c r="K264" s="100" t="s">
        <v>97</v>
      </c>
      <c r="L264" s="256" t="s">
        <v>168</v>
      </c>
      <c r="M264" s="262"/>
      <c r="N264" s="256" t="s">
        <v>167</v>
      </c>
      <c r="O264" s="262"/>
      <c r="P264" s="256" t="s">
        <v>167</v>
      </c>
      <c r="Q264" s="257"/>
      <c r="R264" s="256" t="s">
        <v>167</v>
      </c>
      <c r="S264" s="257"/>
      <c r="T264" s="256" t="s">
        <v>167</v>
      </c>
      <c r="U264" s="257"/>
      <c r="V264" s="256" t="s">
        <v>167</v>
      </c>
      <c r="W264" s="257"/>
      <c r="X264" s="256" t="s">
        <v>167</v>
      </c>
      <c r="Y264" s="257"/>
      <c r="Z264" s="256" t="s">
        <v>167</v>
      </c>
      <c r="AA264" s="257"/>
      <c r="AB264" s="261" t="s">
        <v>166</v>
      </c>
      <c r="AC264" s="257"/>
      <c r="AD264" s="101" t="s">
        <v>165</v>
      </c>
      <c r="AE264" s="101" t="s">
        <v>164</v>
      </c>
      <c r="AF264" s="100" t="s">
        <v>163</v>
      </c>
      <c r="AG264" s="100" t="s">
        <v>162</v>
      </c>
      <c r="AH264" s="99" t="s">
        <v>161</v>
      </c>
      <c r="AI264" s="98"/>
      <c r="AJ264" s="96" t="s">
        <v>160</v>
      </c>
      <c r="AK264" s="95" t="s">
        <v>159</v>
      </c>
      <c r="AL264" s="94" t="s">
        <v>158</v>
      </c>
      <c r="AM264" s="96" t="s">
        <v>157</v>
      </c>
      <c r="AN264" s="95" t="s">
        <v>156</v>
      </c>
      <c r="AO264" s="94" t="s">
        <v>155</v>
      </c>
      <c r="AP264" s="96" t="s">
        <v>154</v>
      </c>
      <c r="AQ264" s="95" t="s">
        <v>153</v>
      </c>
      <c r="AR264" s="97" t="s">
        <v>152</v>
      </c>
      <c r="AS264" s="96" t="s">
        <v>151</v>
      </c>
      <c r="AT264" s="95" t="s">
        <v>150</v>
      </c>
      <c r="AU264" s="94" t="s">
        <v>149</v>
      </c>
      <c r="AV264" s="96" t="s">
        <v>148</v>
      </c>
      <c r="AW264" s="95" t="s">
        <v>147</v>
      </c>
      <c r="AX264" s="94" t="s">
        <v>146</v>
      </c>
      <c r="AY264" s="93" t="s">
        <v>145</v>
      </c>
      <c r="AZ264" s="92" t="s">
        <v>144</v>
      </c>
      <c r="BA264" s="92" t="s">
        <v>143</v>
      </c>
      <c r="BB264" s="91" t="s">
        <v>142</v>
      </c>
    </row>
    <row r="265" spans="2:62" ht="48" thickBot="1" x14ac:dyDescent="0.3">
      <c r="B265" s="90" t="s">
        <v>236</v>
      </c>
      <c r="C265" s="89"/>
      <c r="D265" s="88"/>
      <c r="E265" s="258"/>
      <c r="F265" s="259"/>
      <c r="G265" s="260"/>
      <c r="H265" s="87" t="s">
        <v>140</v>
      </c>
      <c r="I265" s="86"/>
      <c r="J265" s="86"/>
      <c r="K265" s="85"/>
      <c r="L265" s="84"/>
      <c r="M265" s="81"/>
      <c r="N265" s="84"/>
      <c r="O265" s="81"/>
      <c r="P265" s="84"/>
      <c r="Q265" s="81"/>
      <c r="R265" s="84"/>
      <c r="S265" s="81"/>
      <c r="T265" s="84"/>
      <c r="U265" s="81"/>
      <c r="V265" s="84"/>
      <c r="W265" s="81"/>
      <c r="X265" s="84"/>
      <c r="Y265" s="81"/>
      <c r="Z265" s="84"/>
      <c r="AA265" s="83"/>
      <c r="AB265" s="82" t="s">
        <v>139</v>
      </c>
      <c r="AC265" s="81"/>
      <c r="AD265" s="81"/>
      <c r="AE265" s="81"/>
      <c r="AF265" s="80"/>
      <c r="AG265" s="80"/>
      <c r="AH265" s="60"/>
      <c r="AI265" s="79" t="s">
        <v>138</v>
      </c>
      <c r="AJ265" s="78">
        <f t="shared" ref="AJ265:BB265" si="34">SUM(AJ267:AJ278)</f>
        <v>111</v>
      </c>
      <c r="AK265" s="77">
        <f t="shared" si="34"/>
        <v>5</v>
      </c>
      <c r="AL265" s="76">
        <f t="shared" si="34"/>
        <v>0</v>
      </c>
      <c r="AM265" s="78">
        <f t="shared" si="34"/>
        <v>14</v>
      </c>
      <c r="AN265" s="77">
        <f t="shared" si="34"/>
        <v>0</v>
      </c>
      <c r="AO265" s="76">
        <f t="shared" si="34"/>
        <v>0</v>
      </c>
      <c r="AP265" s="78">
        <f t="shared" si="34"/>
        <v>0</v>
      </c>
      <c r="AQ265" s="77">
        <f t="shared" si="34"/>
        <v>0</v>
      </c>
      <c r="AR265" s="76">
        <f t="shared" si="34"/>
        <v>0</v>
      </c>
      <c r="AS265" s="78">
        <f t="shared" si="34"/>
        <v>26</v>
      </c>
      <c r="AT265" s="77">
        <f t="shared" si="34"/>
        <v>0</v>
      </c>
      <c r="AU265" s="76">
        <f t="shared" si="34"/>
        <v>0</v>
      </c>
      <c r="AV265" s="78">
        <f t="shared" si="34"/>
        <v>0</v>
      </c>
      <c r="AW265" s="77">
        <f t="shared" si="34"/>
        <v>0</v>
      </c>
      <c r="AX265" s="76">
        <f t="shared" si="34"/>
        <v>0</v>
      </c>
      <c r="AY265" s="75">
        <f t="shared" si="34"/>
        <v>0</v>
      </c>
      <c r="AZ265" s="74">
        <f t="shared" si="34"/>
        <v>0</v>
      </c>
      <c r="BA265" s="74">
        <f t="shared" si="34"/>
        <v>1</v>
      </c>
      <c r="BB265" s="73">
        <f t="shared" si="34"/>
        <v>0</v>
      </c>
      <c r="BC265" s="72" t="s">
        <v>137</v>
      </c>
      <c r="BF265" s="5">
        <f>SUM(AJ265:AL265)/$BG$5</f>
        <v>38.666666666666664</v>
      </c>
      <c r="BG265" s="5">
        <f>SUM(AM265:AO265,AY265)/$BG$5</f>
        <v>4.666666666666667</v>
      </c>
      <c r="BH265" s="5">
        <f>SUM(AP265:AR265,AZ265)/$BG$5</f>
        <v>0</v>
      </c>
      <c r="BI265" s="5">
        <f>SUM(AS265:AU265,BA265)/$BG$5</f>
        <v>9</v>
      </c>
      <c r="BJ265" s="5">
        <f>SUM(AV265:AX265,BB265)/$BG$5</f>
        <v>0</v>
      </c>
    </row>
    <row r="266" spans="2:62" ht="37.5" thickBot="1" x14ac:dyDescent="0.3">
      <c r="B266" s="71"/>
      <c r="C266" s="70"/>
      <c r="D266" s="69"/>
      <c r="E266" s="68"/>
      <c r="F266" s="68"/>
      <c r="G266" s="67"/>
      <c r="H266" s="66"/>
      <c r="I266" s="64"/>
      <c r="J266" s="64"/>
      <c r="K266" s="65"/>
      <c r="L266" s="64"/>
      <c r="M266" s="62"/>
      <c r="N266" s="64"/>
      <c r="O266" s="62"/>
      <c r="P266" s="64"/>
      <c r="Q266" s="62"/>
      <c r="R266" s="64"/>
      <c r="S266" s="62"/>
      <c r="T266" s="64"/>
      <c r="U266" s="62"/>
      <c r="V266" s="64"/>
      <c r="W266" s="62"/>
      <c r="X266" s="64"/>
      <c r="Y266" s="62"/>
      <c r="Z266" s="64"/>
      <c r="AA266" s="62"/>
      <c r="AB266" s="63"/>
      <c r="AC266" s="62"/>
      <c r="AD266" s="62"/>
      <c r="AE266" s="62"/>
      <c r="AF266" s="61"/>
      <c r="AG266" s="61"/>
      <c r="AH266" s="60"/>
      <c r="AI266" s="59" t="s">
        <v>136</v>
      </c>
      <c r="AJ266" s="58">
        <f t="shared" ref="AJ266:BB266" si="35">AJ265/3</f>
        <v>37</v>
      </c>
      <c r="AK266" s="57">
        <f t="shared" si="35"/>
        <v>1.6666666666666667</v>
      </c>
      <c r="AL266" s="56">
        <f t="shared" si="35"/>
        <v>0</v>
      </c>
      <c r="AM266" s="58">
        <f t="shared" si="35"/>
        <v>4.666666666666667</v>
      </c>
      <c r="AN266" s="57">
        <f t="shared" si="35"/>
        <v>0</v>
      </c>
      <c r="AO266" s="56">
        <f t="shared" si="35"/>
        <v>0</v>
      </c>
      <c r="AP266" s="58">
        <f t="shared" si="35"/>
        <v>0</v>
      </c>
      <c r="AQ266" s="57">
        <f t="shared" si="35"/>
        <v>0</v>
      </c>
      <c r="AR266" s="56">
        <f t="shared" si="35"/>
        <v>0</v>
      </c>
      <c r="AS266" s="58">
        <f t="shared" si="35"/>
        <v>8.6666666666666661</v>
      </c>
      <c r="AT266" s="57">
        <f t="shared" si="35"/>
        <v>0</v>
      </c>
      <c r="AU266" s="56">
        <f t="shared" si="35"/>
        <v>0</v>
      </c>
      <c r="AV266" s="58">
        <f t="shared" si="35"/>
        <v>0</v>
      </c>
      <c r="AW266" s="57">
        <f t="shared" si="35"/>
        <v>0</v>
      </c>
      <c r="AX266" s="56">
        <f t="shared" si="35"/>
        <v>0</v>
      </c>
      <c r="AY266" s="55">
        <f t="shared" si="35"/>
        <v>0</v>
      </c>
      <c r="AZ266" s="54">
        <f t="shared" si="35"/>
        <v>0</v>
      </c>
      <c r="BA266" s="54">
        <f t="shared" si="35"/>
        <v>0.33333333333333331</v>
      </c>
      <c r="BB266" s="53">
        <f t="shared" si="35"/>
        <v>0</v>
      </c>
      <c r="BC266" s="52" t="s">
        <v>135</v>
      </c>
    </row>
    <row r="267" spans="2:62" ht="28.15" customHeight="1" x14ac:dyDescent="0.2">
      <c r="B267" s="30"/>
      <c r="C267" s="242">
        <v>1</v>
      </c>
      <c r="D267" s="44" t="s">
        <v>1408</v>
      </c>
      <c r="E267" s="43"/>
      <c r="F267" s="43"/>
      <c r="G267" s="42"/>
      <c r="H267" s="223" t="s">
        <v>660</v>
      </c>
      <c r="I267" s="246">
        <v>125</v>
      </c>
      <c r="J267" s="246">
        <v>30</v>
      </c>
      <c r="K267" s="246">
        <v>10</v>
      </c>
      <c r="L267" s="41" t="s">
        <v>133</v>
      </c>
      <c r="M267" s="40" t="s">
        <v>399</v>
      </c>
      <c r="N267" s="41" t="s">
        <v>131</v>
      </c>
      <c r="O267" s="40" t="s">
        <v>389</v>
      </c>
      <c r="P267" s="41" t="s">
        <v>130</v>
      </c>
      <c r="Q267" s="40" t="s">
        <v>132</v>
      </c>
      <c r="R267" s="41" t="s">
        <v>129</v>
      </c>
      <c r="S267" s="40" t="s">
        <v>389</v>
      </c>
      <c r="T267" s="41" t="s">
        <v>128</v>
      </c>
      <c r="U267" s="40" t="s">
        <v>113</v>
      </c>
      <c r="V267" s="41" t="s">
        <v>127</v>
      </c>
      <c r="W267" s="40"/>
      <c r="X267" s="41" t="s">
        <v>126</v>
      </c>
      <c r="Y267" s="40"/>
      <c r="Z267" s="41" t="s">
        <v>125</v>
      </c>
      <c r="AA267" s="40"/>
      <c r="AB267" s="39"/>
      <c r="AC267" s="40"/>
      <c r="AD267" s="39" t="s">
        <v>104</v>
      </c>
      <c r="AE267" s="38" t="s">
        <v>414</v>
      </c>
      <c r="AF267" s="250"/>
      <c r="AG267" s="250"/>
      <c r="AH267" s="37"/>
      <c r="AI267" s="11"/>
      <c r="AJ267" s="310">
        <f>SUMPRODUCT(LEN($M267:$AA270)-LEN(SUBSTITUTE($M267:$AA270,"A", "")))</f>
        <v>33</v>
      </c>
      <c r="AK267" s="239">
        <f>SUMPRODUCT(LEN($AD267:$AD270)-LEN(SUBSTITUTE($AD267:$AD270,"A", "")))</f>
        <v>1</v>
      </c>
      <c r="AL267" s="230">
        <f>SUMPRODUCT(LEN($AC267:$AC270)-LEN(SUBSTITUTE($AC267:$AC270,"A", "")))</f>
        <v>0</v>
      </c>
      <c r="AM267" s="233">
        <f>SUMPRODUCT(LEN($M267:$AA270)-LEN(SUBSTITUTE($M267:$AA270,"S", "")))</f>
        <v>6</v>
      </c>
      <c r="AN267" s="239">
        <f>SUMPRODUCT(LEN($AD267:$AD270)-LEN(SUBSTITUTE($AD267:$AD270,"S", "")))</f>
        <v>0</v>
      </c>
      <c r="AO267" s="230">
        <f>SUMPRODUCT(LEN($AC267:$AC270)-LEN(SUBSTITUTE($AC267:$AC270,"S", "")))</f>
        <v>0</v>
      </c>
      <c r="AP267" s="233">
        <f>SUMPRODUCT(LEN($M267:$AA270)-LEN(SUBSTITUTE($M267:$AA270,"F", "")))</f>
        <v>0</v>
      </c>
      <c r="AQ267" s="239">
        <f>SUMPRODUCT(LEN($AD267:$AD270)-LEN(SUBSTITUTE($AD267:$AD270,"F", "")))</f>
        <v>0</v>
      </c>
      <c r="AR267" s="230">
        <f>SUMPRODUCT(LEN($AC267:$AC270)-LEN(SUBSTITUTE($AC267:$AC270,"F", "")))</f>
        <v>0</v>
      </c>
      <c r="AS267" s="233">
        <f>SUMPRODUCT(LEN($M267:$AA270)-LEN(SUBSTITUTE($M267:$AA270,"G", "")))</f>
        <v>5</v>
      </c>
      <c r="AT267" s="239">
        <f>SUMPRODUCT(LEN($AD267:$AD270)-LEN(SUBSTITUTE($AD267:$AD270,"G", "")))</f>
        <v>0</v>
      </c>
      <c r="AU267" s="230">
        <f>SUMPRODUCT(LEN($AC267:$AC270)-LEN(SUBSTITUTE($AC267:$AC270,"G", "")))</f>
        <v>0</v>
      </c>
      <c r="AV267" s="233">
        <f>SUMPRODUCT(LEN($L267:$AA270)-LEN(SUBSTITUTE($L267:$AA270,"M", "")))</f>
        <v>0</v>
      </c>
      <c r="AW267" s="236">
        <f>SUMPRODUCT(LEN($AD267:$AD270)-LEN(SUBSTITUTE($AD267:$AD270,"M", "")))</f>
        <v>0</v>
      </c>
      <c r="AX267" s="269">
        <f>SUMPRODUCT(LEN($AC267:$AC270)-LEN(SUBSTITUTE($AC267:$AC270,"M", "")))</f>
        <v>0</v>
      </c>
      <c r="AY267" s="291">
        <f>SUMPRODUCT(LEN($AE267:$AE270)-LEN(SUBSTITUTE($AE267:$AE270,"S", "")))</f>
        <v>0</v>
      </c>
      <c r="AZ267" s="227">
        <f>SUMPRODUCT(LEN($AE267:$AE270)-LEN(SUBSTITUTE($AE267:$AE270,"F", "")))</f>
        <v>0</v>
      </c>
      <c r="BA267" s="227">
        <f>SUMPRODUCT(LEN($AE267:$AE270)-LEN(SUBSTITUTE($AE267:$AE270,"G", "")))</f>
        <v>1</v>
      </c>
      <c r="BB267" s="294">
        <f>SUMPRODUCT(LEN($AE267:$AE270)-LEN(SUBSTITUTE($AE267:$AE270,"M", "")))</f>
        <v>0</v>
      </c>
    </row>
    <row r="268" spans="2:62" ht="28.15" customHeight="1" thickBot="1" x14ac:dyDescent="0.25">
      <c r="B268" s="30"/>
      <c r="C268" s="243"/>
      <c r="D268" s="36" t="s">
        <v>1407</v>
      </c>
      <c r="E268" s="35"/>
      <c r="F268" s="35"/>
      <c r="G268" s="34"/>
      <c r="H268" s="224"/>
      <c r="I268" s="247"/>
      <c r="J268" s="247"/>
      <c r="K268" s="247"/>
      <c r="L268" s="33" t="s">
        <v>123</v>
      </c>
      <c r="M268" s="32" t="s">
        <v>132</v>
      </c>
      <c r="N268" s="33" t="s">
        <v>122</v>
      </c>
      <c r="O268" s="32" t="s">
        <v>399</v>
      </c>
      <c r="P268" s="33" t="s">
        <v>120</v>
      </c>
      <c r="Q268" s="32" t="s">
        <v>104</v>
      </c>
      <c r="R268" s="33" t="s">
        <v>119</v>
      </c>
      <c r="S268" s="32" t="s">
        <v>217</v>
      </c>
      <c r="T268" s="33" t="s">
        <v>118</v>
      </c>
      <c r="U268" s="32" t="s">
        <v>132</v>
      </c>
      <c r="V268" s="33" t="s">
        <v>117</v>
      </c>
      <c r="W268" s="32"/>
      <c r="X268" s="33" t="s">
        <v>116</v>
      </c>
      <c r="Y268" s="32"/>
      <c r="Z268" s="33" t="s">
        <v>115</v>
      </c>
      <c r="AA268" s="32"/>
      <c r="AB268" s="31"/>
      <c r="AC268" s="32"/>
      <c r="AD268" s="31"/>
      <c r="AE268" s="23"/>
      <c r="AF268" s="251"/>
      <c r="AG268" s="251"/>
      <c r="AH268" s="22"/>
      <c r="AI268" s="11"/>
      <c r="AJ268" s="311"/>
      <c r="AK268" s="267"/>
      <c r="AL268" s="263"/>
      <c r="AM268" s="265"/>
      <c r="AN268" s="267"/>
      <c r="AO268" s="263"/>
      <c r="AP268" s="265"/>
      <c r="AQ268" s="267"/>
      <c r="AR268" s="263"/>
      <c r="AS268" s="265"/>
      <c r="AT268" s="267"/>
      <c r="AU268" s="263"/>
      <c r="AV268" s="265"/>
      <c r="AW268" s="275"/>
      <c r="AX268" s="270"/>
      <c r="AY268" s="292"/>
      <c r="AZ268" s="228"/>
      <c r="BA268" s="228"/>
      <c r="BB268" s="295"/>
    </row>
    <row r="269" spans="2:62" ht="28.15" customHeight="1" x14ac:dyDescent="0.2">
      <c r="B269" s="30"/>
      <c r="C269" s="244"/>
      <c r="D269" s="29"/>
      <c r="E269" s="28"/>
      <c r="F269" s="28"/>
      <c r="G269" s="27"/>
      <c r="H269" s="225">
        <v>229</v>
      </c>
      <c r="I269" s="248"/>
      <c r="J269" s="248"/>
      <c r="K269" s="248"/>
      <c r="L269" s="26" t="s">
        <v>114</v>
      </c>
      <c r="M269" s="25" t="s">
        <v>132</v>
      </c>
      <c r="N269" s="26" t="s">
        <v>112</v>
      </c>
      <c r="O269" s="25" t="s">
        <v>132</v>
      </c>
      <c r="P269" s="26" t="s">
        <v>111</v>
      </c>
      <c r="Q269" s="25" t="s">
        <v>186</v>
      </c>
      <c r="R269" s="26" t="s">
        <v>110</v>
      </c>
      <c r="S269" s="25" t="s">
        <v>217</v>
      </c>
      <c r="T269" s="26" t="s">
        <v>109</v>
      </c>
      <c r="U269" s="25" t="s">
        <v>121</v>
      </c>
      <c r="V269" s="26" t="s">
        <v>108</v>
      </c>
      <c r="W269" s="25"/>
      <c r="X269" s="26" t="s">
        <v>107</v>
      </c>
      <c r="Y269" s="25"/>
      <c r="Z269" s="26" t="s">
        <v>106</v>
      </c>
      <c r="AA269" s="25"/>
      <c r="AB269" s="24"/>
      <c r="AC269" s="25"/>
      <c r="AD269" s="24"/>
      <c r="AE269" s="23"/>
      <c r="AF269" s="251"/>
      <c r="AG269" s="251"/>
      <c r="AH269" s="22"/>
      <c r="AI269" s="11"/>
      <c r="AJ269" s="311"/>
      <c r="AK269" s="267"/>
      <c r="AL269" s="263"/>
      <c r="AM269" s="265"/>
      <c r="AN269" s="267"/>
      <c r="AO269" s="263"/>
      <c r="AP269" s="265"/>
      <c r="AQ269" s="267"/>
      <c r="AR269" s="263"/>
      <c r="AS269" s="265"/>
      <c r="AT269" s="267"/>
      <c r="AU269" s="263"/>
      <c r="AV269" s="265"/>
      <c r="AW269" s="275"/>
      <c r="AX269" s="270"/>
      <c r="AY269" s="292"/>
      <c r="AZ269" s="228"/>
      <c r="BA269" s="228"/>
      <c r="BB269" s="295"/>
    </row>
    <row r="270" spans="2:62" ht="28.15" customHeight="1" thickBot="1" x14ac:dyDescent="0.25">
      <c r="B270" s="30"/>
      <c r="C270" s="253"/>
      <c r="D270" s="51"/>
      <c r="E270" s="50"/>
      <c r="F270" s="50"/>
      <c r="G270" s="49"/>
      <c r="H270" s="226"/>
      <c r="I270" s="254"/>
      <c r="J270" s="254"/>
      <c r="K270" s="254"/>
      <c r="L270" s="48" t="s">
        <v>105</v>
      </c>
      <c r="M270" s="47" t="s">
        <v>382</v>
      </c>
      <c r="N270" s="48" t="s">
        <v>103</v>
      </c>
      <c r="O270" s="47" t="s">
        <v>104</v>
      </c>
      <c r="P270" s="48" t="s">
        <v>102</v>
      </c>
      <c r="Q270" s="47" t="s">
        <v>377</v>
      </c>
      <c r="R270" s="48" t="s">
        <v>101</v>
      </c>
      <c r="S270" s="47" t="s">
        <v>104</v>
      </c>
      <c r="T270" s="48">
        <v>20</v>
      </c>
      <c r="U270" s="47" t="s">
        <v>121</v>
      </c>
      <c r="V270" s="48" t="s">
        <v>100</v>
      </c>
      <c r="W270" s="47"/>
      <c r="X270" s="48" t="s">
        <v>99</v>
      </c>
      <c r="Y270" s="47"/>
      <c r="Z270" s="48" t="s">
        <v>98</v>
      </c>
      <c r="AA270" s="47"/>
      <c r="AB270" s="16"/>
      <c r="AC270" s="47"/>
      <c r="AD270" s="16"/>
      <c r="AE270" s="46"/>
      <c r="AF270" s="255"/>
      <c r="AG270" s="255"/>
      <c r="AH270" s="45"/>
      <c r="AI270" s="11"/>
      <c r="AJ270" s="312"/>
      <c r="AK270" s="268"/>
      <c r="AL270" s="264"/>
      <c r="AM270" s="266"/>
      <c r="AN270" s="268"/>
      <c r="AO270" s="264"/>
      <c r="AP270" s="266"/>
      <c r="AQ270" s="268"/>
      <c r="AR270" s="264"/>
      <c r="AS270" s="266"/>
      <c r="AT270" s="268"/>
      <c r="AU270" s="264"/>
      <c r="AV270" s="266"/>
      <c r="AW270" s="276"/>
      <c r="AX270" s="271"/>
      <c r="AY270" s="293"/>
      <c r="AZ270" s="229"/>
      <c r="BA270" s="229"/>
      <c r="BB270" s="296"/>
    </row>
    <row r="271" spans="2:62" ht="28.15" customHeight="1" x14ac:dyDescent="0.2">
      <c r="B271" s="30"/>
      <c r="C271" s="242">
        <v>2</v>
      </c>
      <c r="D271" s="44"/>
      <c r="E271" s="43"/>
      <c r="F271" s="43"/>
      <c r="G271" s="42"/>
      <c r="H271" s="223"/>
      <c r="I271" s="246">
        <v>111</v>
      </c>
      <c r="J271" s="246">
        <v>27</v>
      </c>
      <c r="K271" s="246">
        <v>7</v>
      </c>
      <c r="L271" s="41" t="s">
        <v>133</v>
      </c>
      <c r="M271" s="40" t="s">
        <v>104</v>
      </c>
      <c r="N271" s="41" t="s">
        <v>131</v>
      </c>
      <c r="O271" s="40" t="s">
        <v>132</v>
      </c>
      <c r="P271" s="41" t="s">
        <v>130</v>
      </c>
      <c r="Q271" s="40" t="s">
        <v>389</v>
      </c>
      <c r="R271" s="41" t="s">
        <v>129</v>
      </c>
      <c r="S271" s="40" t="s">
        <v>186</v>
      </c>
      <c r="T271" s="41" t="s">
        <v>128</v>
      </c>
      <c r="U271" s="40" t="s">
        <v>132</v>
      </c>
      <c r="V271" s="41" t="s">
        <v>127</v>
      </c>
      <c r="W271" s="40"/>
      <c r="X271" s="41" t="s">
        <v>126</v>
      </c>
      <c r="Y271" s="40"/>
      <c r="Z271" s="41" t="s">
        <v>125</v>
      </c>
      <c r="AA271" s="40"/>
      <c r="AB271" s="39"/>
      <c r="AC271" s="40"/>
      <c r="AD271" s="39"/>
      <c r="AE271" s="38"/>
      <c r="AF271" s="250"/>
      <c r="AG271" s="250"/>
      <c r="AH271" s="37"/>
      <c r="AI271" s="11"/>
      <c r="AJ271" s="310">
        <f>SUMPRODUCT(LEN($M271:$AA274)-LEN(SUBSTITUTE($M271:$AA274,"A", "")))</f>
        <v>35</v>
      </c>
      <c r="AK271" s="239">
        <f>SUMPRODUCT(LEN($AD271:$AD274)-LEN(SUBSTITUTE($AD271:$AD274,"A", "")))</f>
        <v>0</v>
      </c>
      <c r="AL271" s="230">
        <f>SUMPRODUCT(LEN($AC271:$AC274)-LEN(SUBSTITUTE($AC271:$AC274,"A", "")))</f>
        <v>0</v>
      </c>
      <c r="AM271" s="233">
        <f>SUMPRODUCT(LEN($M271:$AA274)-LEN(SUBSTITUTE($M271:$AA274,"S", "")))</f>
        <v>2</v>
      </c>
      <c r="AN271" s="239">
        <f>SUMPRODUCT(LEN($AD271:$AD274)-LEN(SUBSTITUTE($AD271:$AD274,"S", "")))</f>
        <v>0</v>
      </c>
      <c r="AO271" s="230">
        <f>SUMPRODUCT(LEN($AC271:$AC274)-LEN(SUBSTITUTE($AC271:$AC274,"S", "")))</f>
        <v>0</v>
      </c>
      <c r="AP271" s="233">
        <f>SUMPRODUCT(LEN($M271:$AA274)-LEN(SUBSTITUTE($M271:$AA274,"F", "")))</f>
        <v>0</v>
      </c>
      <c r="AQ271" s="239">
        <f>SUMPRODUCT(LEN($AD271:$AD274)-LEN(SUBSTITUTE($AD271:$AD274,"F", "")))</f>
        <v>0</v>
      </c>
      <c r="AR271" s="230">
        <f>SUMPRODUCT(LEN($AC271:$AC274)-LEN(SUBSTITUTE($AC271:$AC274,"F", "")))</f>
        <v>0</v>
      </c>
      <c r="AS271" s="233">
        <f>SUMPRODUCT(LEN($M271:$AA274)-LEN(SUBSTITUTE($M271:$AA274,"G", "")))</f>
        <v>9</v>
      </c>
      <c r="AT271" s="239">
        <f>SUMPRODUCT(LEN($AD271:$AD274)-LEN(SUBSTITUTE($AD271:$AD274,"G", "")))</f>
        <v>0</v>
      </c>
      <c r="AU271" s="230">
        <f>SUMPRODUCT(LEN($AC271:$AC274)-LEN(SUBSTITUTE($AC271:$AC274,"G", "")))</f>
        <v>0</v>
      </c>
      <c r="AV271" s="233">
        <f>SUMPRODUCT(LEN($L271:$AA274)-LEN(SUBSTITUTE($L271:$AA274,"M", "")))</f>
        <v>0</v>
      </c>
      <c r="AW271" s="236">
        <f>SUMPRODUCT(LEN($AD271:$AD274)-LEN(SUBSTITUTE($AD271:$AD274,"M", "")))</f>
        <v>0</v>
      </c>
      <c r="AX271" s="269">
        <f>SUMPRODUCT(LEN($AC271:$AC274)-LEN(SUBSTITUTE($AC271:$AC274,"M", "")))</f>
        <v>0</v>
      </c>
      <c r="AY271" s="291">
        <f>SUMPRODUCT(LEN($AE271:$AE274)-LEN(SUBSTITUTE($AE271:$AE274,"S", "")))</f>
        <v>0</v>
      </c>
      <c r="AZ271" s="227">
        <f>SUMPRODUCT(LEN($AE271:$AE274)-LEN(SUBSTITUTE($AE271:$AE274,"F", "")))</f>
        <v>0</v>
      </c>
      <c r="BA271" s="227">
        <f>SUMPRODUCT(LEN($AE271:$AE274)-LEN(SUBSTITUTE($AE271:$AE274,"G", "")))</f>
        <v>0</v>
      </c>
      <c r="BB271" s="294">
        <f>SUMPRODUCT(LEN($AE271:$AE274)-LEN(SUBSTITUTE($AE271:$AE274,"M", "")))</f>
        <v>0</v>
      </c>
    </row>
    <row r="272" spans="2:62" ht="28.15" customHeight="1" thickBot="1" x14ac:dyDescent="0.25">
      <c r="B272" s="30"/>
      <c r="C272" s="243"/>
      <c r="D272" s="36"/>
      <c r="E272" s="35"/>
      <c r="F272" s="35"/>
      <c r="G272" s="34"/>
      <c r="H272" s="224"/>
      <c r="I272" s="247"/>
      <c r="J272" s="247"/>
      <c r="K272" s="247"/>
      <c r="L272" s="33" t="s">
        <v>123</v>
      </c>
      <c r="M272" s="32" t="s">
        <v>132</v>
      </c>
      <c r="N272" s="33" t="s">
        <v>122</v>
      </c>
      <c r="O272" s="32" t="s">
        <v>389</v>
      </c>
      <c r="P272" s="33" t="s">
        <v>120</v>
      </c>
      <c r="Q272" s="32" t="s">
        <v>414</v>
      </c>
      <c r="R272" s="33" t="s">
        <v>119</v>
      </c>
      <c r="S272" s="32" t="s">
        <v>186</v>
      </c>
      <c r="T272" s="33" t="s">
        <v>118</v>
      </c>
      <c r="U272" s="32" t="s">
        <v>121</v>
      </c>
      <c r="V272" s="33" t="s">
        <v>117</v>
      </c>
      <c r="W272" s="32"/>
      <c r="X272" s="33" t="s">
        <v>116</v>
      </c>
      <c r="Y272" s="32"/>
      <c r="Z272" s="33" t="s">
        <v>115</v>
      </c>
      <c r="AA272" s="32"/>
      <c r="AB272" s="31"/>
      <c r="AC272" s="32"/>
      <c r="AD272" s="31"/>
      <c r="AE272" s="23"/>
      <c r="AF272" s="251"/>
      <c r="AG272" s="251"/>
      <c r="AH272" s="22"/>
      <c r="AI272" s="11"/>
      <c r="AJ272" s="311"/>
      <c r="AK272" s="267"/>
      <c r="AL272" s="263"/>
      <c r="AM272" s="265"/>
      <c r="AN272" s="267"/>
      <c r="AO272" s="263"/>
      <c r="AP272" s="265"/>
      <c r="AQ272" s="267"/>
      <c r="AR272" s="263"/>
      <c r="AS272" s="265"/>
      <c r="AT272" s="267"/>
      <c r="AU272" s="263"/>
      <c r="AV272" s="265"/>
      <c r="AW272" s="275"/>
      <c r="AX272" s="270"/>
      <c r="AY272" s="292"/>
      <c r="AZ272" s="228"/>
      <c r="BA272" s="228"/>
      <c r="BB272" s="295"/>
    </row>
    <row r="273" spans="2:62" ht="28.15" customHeight="1" x14ac:dyDescent="0.2">
      <c r="B273" s="30"/>
      <c r="C273" s="244"/>
      <c r="D273" s="29"/>
      <c r="E273" s="28"/>
      <c r="F273" s="28"/>
      <c r="G273" s="27"/>
      <c r="H273" s="225"/>
      <c r="I273" s="248"/>
      <c r="J273" s="248"/>
      <c r="K273" s="248"/>
      <c r="L273" s="26" t="s">
        <v>114</v>
      </c>
      <c r="M273" s="25" t="s">
        <v>132</v>
      </c>
      <c r="N273" s="26" t="s">
        <v>112</v>
      </c>
      <c r="O273" s="25" t="s">
        <v>507</v>
      </c>
      <c r="P273" s="26" t="s">
        <v>111</v>
      </c>
      <c r="Q273" s="25" t="s">
        <v>382</v>
      </c>
      <c r="R273" s="26" t="s">
        <v>110</v>
      </c>
      <c r="S273" s="25" t="s">
        <v>399</v>
      </c>
      <c r="T273" s="26" t="s">
        <v>109</v>
      </c>
      <c r="U273" s="25" t="s">
        <v>104</v>
      </c>
      <c r="V273" s="26" t="s">
        <v>108</v>
      </c>
      <c r="W273" s="25"/>
      <c r="X273" s="26" t="s">
        <v>107</v>
      </c>
      <c r="Y273" s="25"/>
      <c r="Z273" s="26" t="s">
        <v>106</v>
      </c>
      <c r="AA273" s="25"/>
      <c r="AB273" s="24"/>
      <c r="AC273" s="25"/>
      <c r="AD273" s="24"/>
      <c r="AE273" s="23"/>
      <c r="AF273" s="251"/>
      <c r="AG273" s="251"/>
      <c r="AH273" s="22"/>
      <c r="AI273" s="11"/>
      <c r="AJ273" s="311"/>
      <c r="AK273" s="267"/>
      <c r="AL273" s="263"/>
      <c r="AM273" s="265"/>
      <c r="AN273" s="267"/>
      <c r="AO273" s="263"/>
      <c r="AP273" s="265"/>
      <c r="AQ273" s="267"/>
      <c r="AR273" s="263"/>
      <c r="AS273" s="265"/>
      <c r="AT273" s="267"/>
      <c r="AU273" s="263"/>
      <c r="AV273" s="265"/>
      <c r="AW273" s="275"/>
      <c r="AX273" s="270"/>
      <c r="AY273" s="292"/>
      <c r="AZ273" s="228"/>
      <c r="BA273" s="228"/>
      <c r="BB273" s="295"/>
    </row>
    <row r="274" spans="2:62" ht="28.15" customHeight="1" thickBot="1" x14ac:dyDescent="0.25">
      <c r="B274" s="30"/>
      <c r="C274" s="253"/>
      <c r="D274" s="51"/>
      <c r="E274" s="50"/>
      <c r="F274" s="50"/>
      <c r="G274" s="49"/>
      <c r="H274" s="226"/>
      <c r="I274" s="254"/>
      <c r="J274" s="254"/>
      <c r="K274" s="254"/>
      <c r="L274" s="48" t="s">
        <v>105</v>
      </c>
      <c r="M274" s="47" t="s">
        <v>399</v>
      </c>
      <c r="N274" s="48" t="s">
        <v>103</v>
      </c>
      <c r="O274" s="47" t="s">
        <v>679</v>
      </c>
      <c r="P274" s="48" t="s">
        <v>102</v>
      </c>
      <c r="Q274" s="47" t="s">
        <v>186</v>
      </c>
      <c r="R274" s="48" t="s">
        <v>101</v>
      </c>
      <c r="S274" s="47" t="s">
        <v>389</v>
      </c>
      <c r="T274" s="48">
        <v>20</v>
      </c>
      <c r="U274" s="47" t="s">
        <v>121</v>
      </c>
      <c r="V274" s="48" t="s">
        <v>100</v>
      </c>
      <c r="W274" s="47"/>
      <c r="X274" s="48" t="s">
        <v>99</v>
      </c>
      <c r="Y274" s="47"/>
      <c r="Z274" s="48" t="s">
        <v>98</v>
      </c>
      <c r="AA274" s="47"/>
      <c r="AB274" s="16"/>
      <c r="AC274" s="47"/>
      <c r="AD274" s="16"/>
      <c r="AE274" s="46"/>
      <c r="AF274" s="255"/>
      <c r="AG274" s="255"/>
      <c r="AH274" s="45"/>
      <c r="AI274" s="11"/>
      <c r="AJ274" s="312"/>
      <c r="AK274" s="268"/>
      <c r="AL274" s="264"/>
      <c r="AM274" s="266"/>
      <c r="AN274" s="268"/>
      <c r="AO274" s="264"/>
      <c r="AP274" s="266"/>
      <c r="AQ274" s="268"/>
      <c r="AR274" s="264"/>
      <c r="AS274" s="266"/>
      <c r="AT274" s="268"/>
      <c r="AU274" s="264"/>
      <c r="AV274" s="266"/>
      <c r="AW274" s="276"/>
      <c r="AX274" s="271"/>
      <c r="AY274" s="293"/>
      <c r="AZ274" s="229"/>
      <c r="BA274" s="229"/>
      <c r="BB274" s="296"/>
    </row>
    <row r="275" spans="2:62" ht="28.15" customHeight="1" x14ac:dyDescent="0.2">
      <c r="B275" s="30"/>
      <c r="C275" s="242">
        <v>3</v>
      </c>
      <c r="D275" s="44"/>
      <c r="E275" s="43"/>
      <c r="F275" s="43"/>
      <c r="G275" s="42"/>
      <c r="H275" s="223"/>
      <c r="I275" s="246">
        <v>121</v>
      </c>
      <c r="J275" s="246">
        <v>29</v>
      </c>
      <c r="K275" s="246">
        <v>8</v>
      </c>
      <c r="L275" s="41" t="s">
        <v>133</v>
      </c>
      <c r="M275" s="40" t="s">
        <v>389</v>
      </c>
      <c r="N275" s="41" t="s">
        <v>131</v>
      </c>
      <c r="O275" s="40" t="s">
        <v>186</v>
      </c>
      <c r="P275" s="41" t="s">
        <v>130</v>
      </c>
      <c r="Q275" s="40" t="s">
        <v>389</v>
      </c>
      <c r="R275" s="41" t="s">
        <v>129</v>
      </c>
      <c r="S275" s="40" t="s">
        <v>186</v>
      </c>
      <c r="T275" s="41" t="s">
        <v>128</v>
      </c>
      <c r="U275" s="40" t="s">
        <v>121</v>
      </c>
      <c r="V275" s="41" t="s">
        <v>127</v>
      </c>
      <c r="W275" s="40" t="s">
        <v>121</v>
      </c>
      <c r="X275" s="41" t="s">
        <v>126</v>
      </c>
      <c r="Y275" s="40"/>
      <c r="Z275" s="41" t="s">
        <v>125</v>
      </c>
      <c r="AA275" s="40"/>
      <c r="AB275" s="39"/>
      <c r="AC275" s="40"/>
      <c r="AD275" s="39" t="s">
        <v>382</v>
      </c>
      <c r="AE275" s="38"/>
      <c r="AF275" s="250"/>
      <c r="AG275" s="250"/>
      <c r="AH275" s="37"/>
      <c r="AI275" s="11"/>
      <c r="AJ275" s="310">
        <f>SUMPRODUCT(LEN($M275:$AA278)-LEN(SUBSTITUTE($M275:$AA278,"A", "")))</f>
        <v>43</v>
      </c>
      <c r="AK275" s="239">
        <f>SUMPRODUCT(LEN($AD275:$AD278)-LEN(SUBSTITUTE($AD275:$AD278,"A", "")))</f>
        <v>4</v>
      </c>
      <c r="AL275" s="230">
        <f>SUMPRODUCT(LEN($AC275:$AC278)-LEN(SUBSTITUTE($AC275:$AC278,"A", "")))</f>
        <v>0</v>
      </c>
      <c r="AM275" s="233">
        <f>SUMPRODUCT(LEN($M275:$AA278)-LEN(SUBSTITUTE($M275:$AA278,"S", "")))</f>
        <v>6</v>
      </c>
      <c r="AN275" s="239">
        <f>SUMPRODUCT(LEN($AD275:$AD278)-LEN(SUBSTITUTE($AD275:$AD278,"S", "")))</f>
        <v>0</v>
      </c>
      <c r="AO275" s="230">
        <f>SUMPRODUCT(LEN($AC275:$AC278)-LEN(SUBSTITUTE($AC275:$AC278,"S", "")))</f>
        <v>0</v>
      </c>
      <c r="AP275" s="233">
        <f>SUMPRODUCT(LEN($M275:$AA278)-LEN(SUBSTITUTE($M275:$AA278,"F", "")))</f>
        <v>0</v>
      </c>
      <c r="AQ275" s="239">
        <f>SUMPRODUCT(LEN($AD275:$AD278)-LEN(SUBSTITUTE($AD275:$AD278,"F", "")))</f>
        <v>0</v>
      </c>
      <c r="AR275" s="230">
        <f>SUMPRODUCT(LEN($AC275:$AC278)-LEN(SUBSTITUTE($AC275:$AC278,"F", "")))</f>
        <v>0</v>
      </c>
      <c r="AS275" s="233">
        <f>SUMPRODUCT(LEN($M275:$AA278)-LEN(SUBSTITUTE($M275:$AA278,"G", "")))</f>
        <v>12</v>
      </c>
      <c r="AT275" s="239">
        <f>SUMPRODUCT(LEN($AD275:$AD278)-LEN(SUBSTITUTE($AD275:$AD278,"G", "")))</f>
        <v>0</v>
      </c>
      <c r="AU275" s="230">
        <f>SUMPRODUCT(LEN($AC275:$AC278)-LEN(SUBSTITUTE($AC275:$AC278,"G", "")))</f>
        <v>0</v>
      </c>
      <c r="AV275" s="233">
        <f>SUMPRODUCT(LEN($L275:$AA278)-LEN(SUBSTITUTE($L275:$AA278,"M", "")))</f>
        <v>0</v>
      </c>
      <c r="AW275" s="236">
        <f>SUMPRODUCT(LEN($AD275:$AD278)-LEN(SUBSTITUTE($AD275:$AD278,"M", "")))</f>
        <v>0</v>
      </c>
      <c r="AX275" s="269">
        <f>SUMPRODUCT(LEN($AC275:$AC278)-LEN(SUBSTITUTE($AC275:$AC278,"M", "")))</f>
        <v>0</v>
      </c>
      <c r="AY275" s="291">
        <f>SUMPRODUCT(LEN($AE275:$AE278)-LEN(SUBSTITUTE($AE275:$AE278,"S", "")))</f>
        <v>0</v>
      </c>
      <c r="AZ275" s="227">
        <f>SUMPRODUCT(LEN($AE275:$AE278)-LEN(SUBSTITUTE($AE275:$AE278,"F", "")))</f>
        <v>0</v>
      </c>
      <c r="BA275" s="227">
        <f>SUMPRODUCT(LEN($AE275:$AE278)-LEN(SUBSTITUTE($AE275:$AE278,"G", "")))</f>
        <v>0</v>
      </c>
      <c r="BB275" s="294">
        <f>SUMPRODUCT(LEN($AE275:$AE278)-LEN(SUBSTITUTE($AE275:$AE278,"M", "")))</f>
        <v>0</v>
      </c>
    </row>
    <row r="276" spans="2:62" ht="28.15" customHeight="1" thickBot="1" x14ac:dyDescent="0.25">
      <c r="B276" s="30"/>
      <c r="C276" s="243"/>
      <c r="D276" s="36"/>
      <c r="E276" s="35"/>
      <c r="F276" s="35"/>
      <c r="G276" s="34"/>
      <c r="H276" s="224"/>
      <c r="I276" s="247"/>
      <c r="J276" s="247"/>
      <c r="K276" s="247"/>
      <c r="L276" s="33" t="s">
        <v>123</v>
      </c>
      <c r="M276" s="32" t="s">
        <v>484</v>
      </c>
      <c r="N276" s="33" t="s">
        <v>122</v>
      </c>
      <c r="O276" s="32" t="s">
        <v>740</v>
      </c>
      <c r="P276" s="33" t="s">
        <v>120</v>
      </c>
      <c r="Q276" s="32" t="s">
        <v>382</v>
      </c>
      <c r="R276" s="33" t="s">
        <v>119</v>
      </c>
      <c r="S276" s="32" t="s">
        <v>725</v>
      </c>
      <c r="T276" s="33" t="s">
        <v>118</v>
      </c>
      <c r="U276" s="32" t="s">
        <v>176</v>
      </c>
      <c r="V276" s="33" t="s">
        <v>117</v>
      </c>
      <c r="W276" s="32"/>
      <c r="X276" s="33" t="s">
        <v>116</v>
      </c>
      <c r="Y276" s="32"/>
      <c r="Z276" s="33" t="s">
        <v>115</v>
      </c>
      <c r="AA276" s="32"/>
      <c r="AB276" s="31"/>
      <c r="AC276" s="32"/>
      <c r="AD276" s="31"/>
      <c r="AE276" s="23"/>
      <c r="AF276" s="251"/>
      <c r="AG276" s="251"/>
      <c r="AH276" s="22"/>
      <c r="AI276" s="11"/>
      <c r="AJ276" s="311"/>
      <c r="AK276" s="267"/>
      <c r="AL276" s="263"/>
      <c r="AM276" s="265"/>
      <c r="AN276" s="267"/>
      <c r="AO276" s="263"/>
      <c r="AP276" s="265"/>
      <c r="AQ276" s="267"/>
      <c r="AR276" s="263"/>
      <c r="AS276" s="265"/>
      <c r="AT276" s="267"/>
      <c r="AU276" s="263"/>
      <c r="AV276" s="265"/>
      <c r="AW276" s="275"/>
      <c r="AX276" s="270"/>
      <c r="AY276" s="292"/>
      <c r="AZ276" s="228"/>
      <c r="BA276" s="228"/>
      <c r="BB276" s="295"/>
    </row>
    <row r="277" spans="2:62" ht="28.15" customHeight="1" x14ac:dyDescent="0.2">
      <c r="B277" s="30"/>
      <c r="C277" s="244"/>
      <c r="D277" s="29"/>
      <c r="E277" s="28"/>
      <c r="F277" s="28"/>
      <c r="G277" s="27"/>
      <c r="H277" s="225"/>
      <c r="I277" s="248"/>
      <c r="J277" s="248"/>
      <c r="K277" s="248"/>
      <c r="L277" s="26" t="s">
        <v>114</v>
      </c>
      <c r="M277" s="25" t="s">
        <v>417</v>
      </c>
      <c r="N277" s="26" t="s">
        <v>112</v>
      </c>
      <c r="O277" s="25" t="s">
        <v>186</v>
      </c>
      <c r="P277" s="26" t="s">
        <v>111</v>
      </c>
      <c r="Q277" s="25" t="s">
        <v>673</v>
      </c>
      <c r="R277" s="26" t="s">
        <v>110</v>
      </c>
      <c r="S277" s="25" t="s">
        <v>186</v>
      </c>
      <c r="T277" s="26" t="s">
        <v>109</v>
      </c>
      <c r="U277" s="25" t="s">
        <v>124</v>
      </c>
      <c r="V277" s="26" t="s">
        <v>108</v>
      </c>
      <c r="W277" s="25"/>
      <c r="X277" s="26" t="s">
        <v>107</v>
      </c>
      <c r="Y277" s="25"/>
      <c r="Z277" s="26" t="s">
        <v>106</v>
      </c>
      <c r="AA277" s="25"/>
      <c r="AB277" s="24"/>
      <c r="AC277" s="25"/>
      <c r="AD277" s="24"/>
      <c r="AE277" s="23"/>
      <c r="AF277" s="251"/>
      <c r="AG277" s="251"/>
      <c r="AH277" s="22"/>
      <c r="AI277" s="11"/>
      <c r="AJ277" s="311"/>
      <c r="AK277" s="267"/>
      <c r="AL277" s="263"/>
      <c r="AM277" s="265"/>
      <c r="AN277" s="267"/>
      <c r="AO277" s="263"/>
      <c r="AP277" s="265"/>
      <c r="AQ277" s="267"/>
      <c r="AR277" s="263"/>
      <c r="AS277" s="265"/>
      <c r="AT277" s="267"/>
      <c r="AU277" s="263"/>
      <c r="AV277" s="265"/>
      <c r="AW277" s="275"/>
      <c r="AX277" s="270"/>
      <c r="AY277" s="292"/>
      <c r="AZ277" s="228"/>
      <c r="BA277" s="228"/>
      <c r="BB277" s="295"/>
    </row>
    <row r="278" spans="2:62" ht="28.15" customHeight="1" thickBot="1" x14ac:dyDescent="0.25">
      <c r="B278" s="21"/>
      <c r="C278" s="245"/>
      <c r="D278" s="20"/>
      <c r="E278" s="19"/>
      <c r="F278" s="19"/>
      <c r="G278" s="18"/>
      <c r="H278" s="226"/>
      <c r="I278" s="249"/>
      <c r="J278" s="249"/>
      <c r="K278" s="249"/>
      <c r="L278" s="17" t="s">
        <v>105</v>
      </c>
      <c r="M278" s="15" t="s">
        <v>377</v>
      </c>
      <c r="N278" s="17" t="s">
        <v>103</v>
      </c>
      <c r="O278" s="15" t="s">
        <v>613</v>
      </c>
      <c r="P278" s="17" t="s">
        <v>102</v>
      </c>
      <c r="Q278" s="15" t="s">
        <v>132</v>
      </c>
      <c r="R278" s="17" t="s">
        <v>101</v>
      </c>
      <c r="S278" s="15" t="s">
        <v>430</v>
      </c>
      <c r="T278" s="17">
        <v>20</v>
      </c>
      <c r="U278" s="15" t="s">
        <v>104</v>
      </c>
      <c r="V278" s="17" t="s">
        <v>100</v>
      </c>
      <c r="W278" s="15"/>
      <c r="X278" s="17" t="s">
        <v>99</v>
      </c>
      <c r="Y278" s="15"/>
      <c r="Z278" s="17" t="s">
        <v>98</v>
      </c>
      <c r="AA278" s="15"/>
      <c r="AB278" s="16"/>
      <c r="AC278" s="15"/>
      <c r="AD278" s="14"/>
      <c r="AE278" s="13"/>
      <c r="AF278" s="252"/>
      <c r="AG278" s="252"/>
      <c r="AH278" s="12"/>
      <c r="AI278" s="11"/>
      <c r="AJ278" s="312"/>
      <c r="AK278" s="268"/>
      <c r="AL278" s="264"/>
      <c r="AM278" s="266"/>
      <c r="AN278" s="268"/>
      <c r="AO278" s="264"/>
      <c r="AP278" s="266"/>
      <c r="AQ278" s="268"/>
      <c r="AR278" s="264"/>
      <c r="AS278" s="266"/>
      <c r="AT278" s="268"/>
      <c r="AU278" s="264"/>
      <c r="AV278" s="266"/>
      <c r="AW278" s="276"/>
      <c r="AX278" s="271"/>
      <c r="AY278" s="293"/>
      <c r="AZ278" s="229"/>
      <c r="BA278" s="229"/>
      <c r="BB278" s="296"/>
    </row>
    <row r="279" spans="2:62" ht="85.9" customHeight="1" thickTop="1" thickBot="1" x14ac:dyDescent="0.35">
      <c r="B279" s="105" t="s">
        <v>174</v>
      </c>
      <c r="C279" s="95" t="s">
        <v>173</v>
      </c>
      <c r="D279" s="100" t="s">
        <v>172</v>
      </c>
      <c r="E279" s="104" t="s">
        <v>171</v>
      </c>
      <c r="F279" s="103"/>
      <c r="G279" s="102"/>
      <c r="H279" s="101" t="s">
        <v>170</v>
      </c>
      <c r="I279" s="100" t="s">
        <v>96</v>
      </c>
      <c r="J279" s="100" t="s">
        <v>169</v>
      </c>
      <c r="K279" s="100" t="s">
        <v>97</v>
      </c>
      <c r="L279" s="256" t="s">
        <v>168</v>
      </c>
      <c r="M279" s="262"/>
      <c r="N279" s="256" t="s">
        <v>167</v>
      </c>
      <c r="O279" s="262"/>
      <c r="P279" s="256" t="s">
        <v>167</v>
      </c>
      <c r="Q279" s="257"/>
      <c r="R279" s="256" t="s">
        <v>167</v>
      </c>
      <c r="S279" s="257"/>
      <c r="T279" s="256" t="s">
        <v>167</v>
      </c>
      <c r="U279" s="257"/>
      <c r="V279" s="256" t="s">
        <v>167</v>
      </c>
      <c r="W279" s="257"/>
      <c r="X279" s="256" t="s">
        <v>167</v>
      </c>
      <c r="Y279" s="257"/>
      <c r="Z279" s="256" t="s">
        <v>167</v>
      </c>
      <c r="AA279" s="257"/>
      <c r="AB279" s="261" t="s">
        <v>166</v>
      </c>
      <c r="AC279" s="257"/>
      <c r="AD279" s="101" t="s">
        <v>165</v>
      </c>
      <c r="AE279" s="101" t="s">
        <v>164</v>
      </c>
      <c r="AF279" s="100" t="s">
        <v>163</v>
      </c>
      <c r="AG279" s="100" t="s">
        <v>162</v>
      </c>
      <c r="AH279" s="99" t="s">
        <v>161</v>
      </c>
      <c r="AI279" s="98"/>
      <c r="AJ279" s="96" t="s">
        <v>160</v>
      </c>
      <c r="AK279" s="95" t="s">
        <v>159</v>
      </c>
      <c r="AL279" s="94" t="s">
        <v>158</v>
      </c>
      <c r="AM279" s="96" t="s">
        <v>157</v>
      </c>
      <c r="AN279" s="95" t="s">
        <v>156</v>
      </c>
      <c r="AO279" s="94" t="s">
        <v>155</v>
      </c>
      <c r="AP279" s="96" t="s">
        <v>154</v>
      </c>
      <c r="AQ279" s="95" t="s">
        <v>153</v>
      </c>
      <c r="AR279" s="97" t="s">
        <v>152</v>
      </c>
      <c r="AS279" s="96" t="s">
        <v>151</v>
      </c>
      <c r="AT279" s="95" t="s">
        <v>150</v>
      </c>
      <c r="AU279" s="94" t="s">
        <v>149</v>
      </c>
      <c r="AV279" s="96" t="s">
        <v>148</v>
      </c>
      <c r="AW279" s="95" t="s">
        <v>147</v>
      </c>
      <c r="AX279" s="94" t="s">
        <v>146</v>
      </c>
      <c r="AY279" s="93" t="s">
        <v>145</v>
      </c>
      <c r="AZ279" s="92" t="s">
        <v>144</v>
      </c>
      <c r="BA279" s="92" t="s">
        <v>143</v>
      </c>
      <c r="BB279" s="91" t="s">
        <v>142</v>
      </c>
    </row>
    <row r="280" spans="2:62" ht="48" thickBot="1" x14ac:dyDescent="0.3">
      <c r="B280" s="90" t="s">
        <v>235</v>
      </c>
      <c r="C280" s="89"/>
      <c r="D280" s="88"/>
      <c r="E280" s="258"/>
      <c r="F280" s="259"/>
      <c r="G280" s="260"/>
      <c r="H280" s="87" t="s">
        <v>140</v>
      </c>
      <c r="I280" s="86"/>
      <c r="J280" s="86"/>
      <c r="K280" s="85"/>
      <c r="L280" s="84"/>
      <c r="M280" s="81"/>
      <c r="N280" s="84"/>
      <c r="O280" s="81"/>
      <c r="P280" s="84"/>
      <c r="Q280" s="81"/>
      <c r="R280" s="84"/>
      <c r="S280" s="81"/>
      <c r="T280" s="84"/>
      <c r="U280" s="81"/>
      <c r="V280" s="84"/>
      <c r="W280" s="81"/>
      <c r="X280" s="84"/>
      <c r="Y280" s="81"/>
      <c r="Z280" s="84"/>
      <c r="AA280" s="83"/>
      <c r="AB280" s="82" t="s">
        <v>139</v>
      </c>
      <c r="AC280" s="81"/>
      <c r="AD280" s="81"/>
      <c r="AE280" s="81"/>
      <c r="AF280" s="80"/>
      <c r="AG280" s="80"/>
      <c r="AH280" s="60"/>
      <c r="AI280" s="79" t="s">
        <v>138</v>
      </c>
      <c r="AJ280" s="78">
        <f t="shared" ref="AJ280:BB280" si="36">SUM(AJ282:AJ293)</f>
        <v>200</v>
      </c>
      <c r="AK280" s="77">
        <f t="shared" si="36"/>
        <v>30</v>
      </c>
      <c r="AL280" s="76">
        <f t="shared" si="36"/>
        <v>0</v>
      </c>
      <c r="AM280" s="78">
        <f t="shared" si="36"/>
        <v>47</v>
      </c>
      <c r="AN280" s="77">
        <f t="shared" si="36"/>
        <v>8</v>
      </c>
      <c r="AO280" s="76">
        <f t="shared" si="36"/>
        <v>0</v>
      </c>
      <c r="AP280" s="78">
        <f t="shared" si="36"/>
        <v>2</v>
      </c>
      <c r="AQ280" s="77">
        <f t="shared" si="36"/>
        <v>1</v>
      </c>
      <c r="AR280" s="76">
        <f t="shared" si="36"/>
        <v>0</v>
      </c>
      <c r="AS280" s="78">
        <f t="shared" si="36"/>
        <v>22</v>
      </c>
      <c r="AT280" s="77">
        <f t="shared" si="36"/>
        <v>5</v>
      </c>
      <c r="AU280" s="76">
        <f t="shared" si="36"/>
        <v>0</v>
      </c>
      <c r="AV280" s="78">
        <f t="shared" si="36"/>
        <v>0</v>
      </c>
      <c r="AW280" s="77">
        <f t="shared" si="36"/>
        <v>0</v>
      </c>
      <c r="AX280" s="76">
        <f t="shared" si="36"/>
        <v>0</v>
      </c>
      <c r="AY280" s="75">
        <f t="shared" si="36"/>
        <v>0</v>
      </c>
      <c r="AZ280" s="74">
        <f t="shared" si="36"/>
        <v>0</v>
      </c>
      <c r="BA280" s="74">
        <f t="shared" si="36"/>
        <v>0</v>
      </c>
      <c r="BB280" s="73">
        <f t="shared" si="36"/>
        <v>0</v>
      </c>
      <c r="BC280" s="72" t="s">
        <v>137</v>
      </c>
      <c r="BF280" s="5">
        <f>SUM(AJ280:AL280)/$BG$5</f>
        <v>76.666666666666671</v>
      </c>
      <c r="BG280" s="5">
        <f>SUM(AM280:AO280,AY280)/$BG$5</f>
        <v>18.333333333333332</v>
      </c>
      <c r="BH280" s="5">
        <f>SUM(AP280:AR280,AZ280)/$BG$5</f>
        <v>1</v>
      </c>
      <c r="BI280" s="5">
        <f>SUM(AS280:AU280,BA280)/$BG$5</f>
        <v>9</v>
      </c>
      <c r="BJ280" s="5">
        <f>SUM(AV280:AX280,BB280)/$BG$5</f>
        <v>0</v>
      </c>
    </row>
    <row r="281" spans="2:62" ht="37.5" thickBot="1" x14ac:dyDescent="0.3">
      <c r="B281" s="71"/>
      <c r="C281" s="70"/>
      <c r="D281" s="69"/>
      <c r="E281" s="68"/>
      <c r="F281" s="68"/>
      <c r="G281" s="67"/>
      <c r="H281" s="66"/>
      <c r="I281" s="64"/>
      <c r="J281" s="64"/>
      <c r="K281" s="65"/>
      <c r="L281" s="64"/>
      <c r="M281" s="62"/>
      <c r="N281" s="64"/>
      <c r="O281" s="62"/>
      <c r="P281" s="64"/>
      <c r="Q281" s="62"/>
      <c r="R281" s="64"/>
      <c r="S281" s="62"/>
      <c r="T281" s="64"/>
      <c r="U281" s="62"/>
      <c r="V281" s="64"/>
      <c r="W281" s="62"/>
      <c r="X281" s="64"/>
      <c r="Y281" s="62"/>
      <c r="Z281" s="64"/>
      <c r="AA281" s="62"/>
      <c r="AB281" s="63"/>
      <c r="AC281" s="62"/>
      <c r="AD281" s="62"/>
      <c r="AE281" s="62"/>
      <c r="AF281" s="61"/>
      <c r="AG281" s="61"/>
      <c r="AH281" s="60"/>
      <c r="AI281" s="59" t="s">
        <v>136</v>
      </c>
      <c r="AJ281" s="58">
        <f t="shared" ref="AJ281:BB281" si="37">AJ280/3</f>
        <v>66.666666666666671</v>
      </c>
      <c r="AK281" s="57">
        <f t="shared" si="37"/>
        <v>10</v>
      </c>
      <c r="AL281" s="56">
        <f t="shared" si="37"/>
        <v>0</v>
      </c>
      <c r="AM281" s="58">
        <f t="shared" si="37"/>
        <v>15.666666666666666</v>
      </c>
      <c r="AN281" s="57">
        <f t="shared" si="37"/>
        <v>2.6666666666666665</v>
      </c>
      <c r="AO281" s="56">
        <f t="shared" si="37"/>
        <v>0</v>
      </c>
      <c r="AP281" s="58">
        <f t="shared" si="37"/>
        <v>0.66666666666666663</v>
      </c>
      <c r="AQ281" s="57">
        <f t="shared" si="37"/>
        <v>0.33333333333333331</v>
      </c>
      <c r="AR281" s="56">
        <f t="shared" si="37"/>
        <v>0</v>
      </c>
      <c r="AS281" s="58">
        <f t="shared" si="37"/>
        <v>7.333333333333333</v>
      </c>
      <c r="AT281" s="57">
        <f t="shared" si="37"/>
        <v>1.6666666666666667</v>
      </c>
      <c r="AU281" s="56">
        <f t="shared" si="37"/>
        <v>0</v>
      </c>
      <c r="AV281" s="58">
        <f t="shared" si="37"/>
        <v>0</v>
      </c>
      <c r="AW281" s="57">
        <f t="shared" si="37"/>
        <v>0</v>
      </c>
      <c r="AX281" s="56">
        <f t="shared" si="37"/>
        <v>0</v>
      </c>
      <c r="AY281" s="55">
        <f t="shared" si="37"/>
        <v>0</v>
      </c>
      <c r="AZ281" s="54">
        <f t="shared" si="37"/>
        <v>0</v>
      </c>
      <c r="BA281" s="54">
        <f t="shared" si="37"/>
        <v>0</v>
      </c>
      <c r="BB281" s="53">
        <f t="shared" si="37"/>
        <v>0</v>
      </c>
      <c r="BC281" s="52" t="s">
        <v>135</v>
      </c>
    </row>
    <row r="282" spans="2:62" ht="28.15" customHeight="1" x14ac:dyDescent="0.2">
      <c r="B282" s="30"/>
      <c r="C282" s="242">
        <v>1</v>
      </c>
      <c r="D282" s="44"/>
      <c r="E282" s="43"/>
      <c r="F282" s="43"/>
      <c r="G282" s="42"/>
      <c r="H282" s="223" t="s">
        <v>384</v>
      </c>
      <c r="I282" s="246">
        <v>148</v>
      </c>
      <c r="J282" s="246">
        <v>33</v>
      </c>
      <c r="K282" s="246">
        <v>8</v>
      </c>
      <c r="L282" s="41" t="s">
        <v>133</v>
      </c>
      <c r="M282" s="40" t="s">
        <v>132</v>
      </c>
      <c r="N282" s="41" t="s">
        <v>131</v>
      </c>
      <c r="O282" s="40" t="s">
        <v>132</v>
      </c>
      <c r="P282" s="41" t="s">
        <v>130</v>
      </c>
      <c r="Q282" s="40" t="s">
        <v>773</v>
      </c>
      <c r="R282" s="41" t="s">
        <v>129</v>
      </c>
      <c r="S282" s="40" t="s">
        <v>382</v>
      </c>
      <c r="T282" s="41" t="s">
        <v>128</v>
      </c>
      <c r="U282" s="40" t="s">
        <v>1165</v>
      </c>
      <c r="V282" s="41" t="s">
        <v>127</v>
      </c>
      <c r="W282" s="40" t="s">
        <v>217</v>
      </c>
      <c r="X282" s="41" t="s">
        <v>126</v>
      </c>
      <c r="Y282" s="40" t="s">
        <v>176</v>
      </c>
      <c r="Z282" s="41" t="s">
        <v>125</v>
      </c>
      <c r="AA282" s="40"/>
      <c r="AB282" s="39"/>
      <c r="AC282" s="40"/>
      <c r="AD282" s="39" t="s">
        <v>1406</v>
      </c>
      <c r="AE282" s="38"/>
      <c r="AF282" s="250"/>
      <c r="AG282" s="250"/>
      <c r="AH282" s="37"/>
      <c r="AI282" s="11"/>
      <c r="AJ282" s="310">
        <f>SUMPRODUCT(LEN($M282:$AA285)-LEN(SUBSTITUTE($M282:$AA285,"A", "")))</f>
        <v>74</v>
      </c>
      <c r="AK282" s="239">
        <f>SUMPRODUCT(LEN($AD282:$AD285)-LEN(SUBSTITUTE($AD282:$AD285,"A", "")))</f>
        <v>9</v>
      </c>
      <c r="AL282" s="230">
        <f>SUMPRODUCT(LEN($AC282:$AC285)-LEN(SUBSTITUTE($AC282:$AC285,"A", "")))</f>
        <v>0</v>
      </c>
      <c r="AM282" s="233">
        <f>SUMPRODUCT(LEN($M282:$AA285)-LEN(SUBSTITUTE($M282:$AA285,"S", "")))</f>
        <v>12</v>
      </c>
      <c r="AN282" s="239">
        <f>SUMPRODUCT(LEN($AD282:$AD285)-LEN(SUBSTITUTE($AD282:$AD285,"S", "")))</f>
        <v>2</v>
      </c>
      <c r="AO282" s="230">
        <f>SUMPRODUCT(LEN($AC282:$AC285)-LEN(SUBSTITUTE($AC282:$AC285,"S", "")))</f>
        <v>0</v>
      </c>
      <c r="AP282" s="233">
        <f>SUMPRODUCT(LEN($M282:$AA285)-LEN(SUBSTITUTE($M282:$AA285,"F", "")))</f>
        <v>1</v>
      </c>
      <c r="AQ282" s="239">
        <f>SUMPRODUCT(LEN($AD282:$AD285)-LEN(SUBSTITUTE($AD282:$AD285,"F", "")))</f>
        <v>1</v>
      </c>
      <c r="AR282" s="230">
        <f>SUMPRODUCT(LEN($AC282:$AC285)-LEN(SUBSTITUTE($AC282:$AC285,"F", "")))</f>
        <v>0</v>
      </c>
      <c r="AS282" s="233">
        <f>SUMPRODUCT(LEN($M282:$AA285)-LEN(SUBSTITUTE($M282:$AA285,"G", "")))</f>
        <v>8</v>
      </c>
      <c r="AT282" s="239">
        <f>SUMPRODUCT(LEN($AD282:$AD285)-LEN(SUBSTITUTE($AD282:$AD285,"G", "")))</f>
        <v>3</v>
      </c>
      <c r="AU282" s="230">
        <f>SUMPRODUCT(LEN($AC282:$AC285)-LEN(SUBSTITUTE($AC282:$AC285,"G", "")))</f>
        <v>0</v>
      </c>
      <c r="AV282" s="233">
        <f>SUMPRODUCT(LEN($L282:$AA285)-LEN(SUBSTITUTE($L282:$AA285,"M", "")))</f>
        <v>0</v>
      </c>
      <c r="AW282" s="236">
        <f>SUMPRODUCT(LEN($AD282:$AD285)-LEN(SUBSTITUTE($AD282:$AD285,"M", "")))</f>
        <v>0</v>
      </c>
      <c r="AX282" s="269">
        <f>SUMPRODUCT(LEN($AC282:$AC285)-LEN(SUBSTITUTE($AC282:$AC285,"M", "")))</f>
        <v>0</v>
      </c>
      <c r="AY282" s="291">
        <f>SUMPRODUCT(LEN($AE282:$AE285)-LEN(SUBSTITUTE($AE282:$AE285,"S", "")))</f>
        <v>0</v>
      </c>
      <c r="AZ282" s="227">
        <f>SUMPRODUCT(LEN($AE282:$AE285)-LEN(SUBSTITUTE($AE282:$AE285,"F", "")))</f>
        <v>0</v>
      </c>
      <c r="BA282" s="227">
        <f>SUMPRODUCT(LEN($AE282:$AE285)-LEN(SUBSTITUTE($AE282:$AE285,"G", "")))</f>
        <v>0</v>
      </c>
      <c r="BB282" s="294">
        <f>SUMPRODUCT(LEN($AE282:$AE285)-LEN(SUBSTITUTE($AE282:$AE285,"M", "")))</f>
        <v>0</v>
      </c>
    </row>
    <row r="283" spans="2:62" ht="28.15" customHeight="1" thickBot="1" x14ac:dyDescent="0.25">
      <c r="B283" s="30"/>
      <c r="C283" s="243"/>
      <c r="D283" s="36"/>
      <c r="E283" s="35"/>
      <c r="F283" s="35"/>
      <c r="G283" s="34"/>
      <c r="H283" s="224"/>
      <c r="I283" s="247"/>
      <c r="J283" s="247"/>
      <c r="K283" s="247"/>
      <c r="L283" s="33" t="s">
        <v>123</v>
      </c>
      <c r="M283" s="32" t="s">
        <v>132</v>
      </c>
      <c r="N283" s="33" t="s">
        <v>122</v>
      </c>
      <c r="O283" s="32" t="s">
        <v>484</v>
      </c>
      <c r="P283" s="33" t="s">
        <v>120</v>
      </c>
      <c r="Q283" s="32" t="s">
        <v>452</v>
      </c>
      <c r="R283" s="33" t="s">
        <v>119</v>
      </c>
      <c r="S283" s="32" t="s">
        <v>382</v>
      </c>
      <c r="T283" s="33" t="s">
        <v>118</v>
      </c>
      <c r="U283" s="32" t="s">
        <v>217</v>
      </c>
      <c r="V283" s="33" t="s">
        <v>117</v>
      </c>
      <c r="W283" s="32" t="s">
        <v>178</v>
      </c>
      <c r="X283" s="33" t="s">
        <v>116</v>
      </c>
      <c r="Y283" s="32"/>
      <c r="Z283" s="33" t="s">
        <v>115</v>
      </c>
      <c r="AA283" s="32"/>
      <c r="AB283" s="31"/>
      <c r="AC283" s="32"/>
      <c r="AD283" s="31" t="s">
        <v>399</v>
      </c>
      <c r="AE283" s="23"/>
      <c r="AF283" s="251"/>
      <c r="AG283" s="251"/>
      <c r="AH283" s="22"/>
      <c r="AI283" s="11"/>
      <c r="AJ283" s="311"/>
      <c r="AK283" s="267"/>
      <c r="AL283" s="263"/>
      <c r="AM283" s="265"/>
      <c r="AN283" s="267"/>
      <c r="AO283" s="263"/>
      <c r="AP283" s="265"/>
      <c r="AQ283" s="267"/>
      <c r="AR283" s="263"/>
      <c r="AS283" s="265"/>
      <c r="AT283" s="267"/>
      <c r="AU283" s="263"/>
      <c r="AV283" s="265"/>
      <c r="AW283" s="275"/>
      <c r="AX283" s="270"/>
      <c r="AY283" s="292"/>
      <c r="AZ283" s="228"/>
      <c r="BA283" s="228"/>
      <c r="BB283" s="295"/>
    </row>
    <row r="284" spans="2:62" ht="28.15" customHeight="1" x14ac:dyDescent="0.2">
      <c r="B284" s="30"/>
      <c r="C284" s="244"/>
      <c r="D284" s="29"/>
      <c r="E284" s="28"/>
      <c r="F284" s="28"/>
      <c r="G284" s="27"/>
      <c r="H284" s="225">
        <v>228</v>
      </c>
      <c r="I284" s="248"/>
      <c r="J284" s="248"/>
      <c r="K284" s="248"/>
      <c r="L284" s="26" t="s">
        <v>114</v>
      </c>
      <c r="M284" s="25" t="s">
        <v>382</v>
      </c>
      <c r="N284" s="26" t="s">
        <v>112</v>
      </c>
      <c r="O284" s="25" t="s">
        <v>417</v>
      </c>
      <c r="P284" s="26" t="s">
        <v>111</v>
      </c>
      <c r="Q284" s="25" t="s">
        <v>417</v>
      </c>
      <c r="R284" s="26" t="s">
        <v>110</v>
      </c>
      <c r="S284" s="25" t="s">
        <v>613</v>
      </c>
      <c r="T284" s="26" t="s">
        <v>109</v>
      </c>
      <c r="U284" s="25" t="s">
        <v>376</v>
      </c>
      <c r="V284" s="26" t="s">
        <v>108</v>
      </c>
      <c r="W284" s="25" t="s">
        <v>188</v>
      </c>
      <c r="X284" s="26" t="s">
        <v>107</v>
      </c>
      <c r="Y284" s="25"/>
      <c r="Z284" s="26" t="s">
        <v>106</v>
      </c>
      <c r="AA284" s="25"/>
      <c r="AB284" s="24"/>
      <c r="AC284" s="25"/>
      <c r="AD284" s="24"/>
      <c r="AE284" s="23"/>
      <c r="AF284" s="251"/>
      <c r="AG284" s="251"/>
      <c r="AH284" s="22"/>
      <c r="AI284" s="11"/>
      <c r="AJ284" s="311"/>
      <c r="AK284" s="267"/>
      <c r="AL284" s="263"/>
      <c r="AM284" s="265"/>
      <c r="AN284" s="267"/>
      <c r="AO284" s="263"/>
      <c r="AP284" s="265"/>
      <c r="AQ284" s="267"/>
      <c r="AR284" s="263"/>
      <c r="AS284" s="265"/>
      <c r="AT284" s="267"/>
      <c r="AU284" s="263"/>
      <c r="AV284" s="265"/>
      <c r="AW284" s="275"/>
      <c r="AX284" s="270"/>
      <c r="AY284" s="292"/>
      <c r="AZ284" s="228"/>
      <c r="BA284" s="228"/>
      <c r="BB284" s="295"/>
    </row>
    <row r="285" spans="2:62" ht="28.15" customHeight="1" thickBot="1" x14ac:dyDescent="0.25">
      <c r="B285" s="30"/>
      <c r="C285" s="253"/>
      <c r="D285" s="51"/>
      <c r="E285" s="50"/>
      <c r="F285" s="50"/>
      <c r="G285" s="49"/>
      <c r="H285" s="226"/>
      <c r="I285" s="254"/>
      <c r="J285" s="254"/>
      <c r="K285" s="254"/>
      <c r="L285" s="48" t="s">
        <v>105</v>
      </c>
      <c r="M285" s="47" t="s">
        <v>417</v>
      </c>
      <c r="N285" s="48" t="s">
        <v>103</v>
      </c>
      <c r="O285" s="47" t="s">
        <v>452</v>
      </c>
      <c r="P285" s="48" t="s">
        <v>102</v>
      </c>
      <c r="Q285" s="47" t="s">
        <v>621</v>
      </c>
      <c r="R285" s="48" t="s">
        <v>101</v>
      </c>
      <c r="S285" s="47" t="s">
        <v>418</v>
      </c>
      <c r="T285" s="48">
        <v>20</v>
      </c>
      <c r="U285" s="47" t="s">
        <v>451</v>
      </c>
      <c r="V285" s="48" t="s">
        <v>100</v>
      </c>
      <c r="W285" s="47" t="s">
        <v>382</v>
      </c>
      <c r="X285" s="48" t="s">
        <v>99</v>
      </c>
      <c r="Y285" s="47"/>
      <c r="Z285" s="48" t="s">
        <v>98</v>
      </c>
      <c r="AA285" s="47"/>
      <c r="AB285" s="16"/>
      <c r="AC285" s="47"/>
      <c r="AD285" s="16"/>
      <c r="AE285" s="46"/>
      <c r="AF285" s="255"/>
      <c r="AG285" s="255"/>
      <c r="AH285" s="45"/>
      <c r="AI285" s="11"/>
      <c r="AJ285" s="312"/>
      <c r="AK285" s="268"/>
      <c r="AL285" s="264"/>
      <c r="AM285" s="266"/>
      <c r="AN285" s="268"/>
      <c r="AO285" s="264"/>
      <c r="AP285" s="266"/>
      <c r="AQ285" s="268"/>
      <c r="AR285" s="264"/>
      <c r="AS285" s="266"/>
      <c r="AT285" s="268"/>
      <c r="AU285" s="264"/>
      <c r="AV285" s="266"/>
      <c r="AW285" s="276"/>
      <c r="AX285" s="271"/>
      <c r="AY285" s="293"/>
      <c r="AZ285" s="229"/>
      <c r="BA285" s="229"/>
      <c r="BB285" s="296"/>
    </row>
    <row r="286" spans="2:62" ht="28.15" customHeight="1" x14ac:dyDescent="0.2">
      <c r="B286" s="30"/>
      <c r="C286" s="242">
        <v>2</v>
      </c>
      <c r="D286" s="44"/>
      <c r="E286" s="43"/>
      <c r="F286" s="43"/>
      <c r="G286" s="42"/>
      <c r="H286" s="223"/>
      <c r="I286" s="246">
        <v>101</v>
      </c>
      <c r="J286" s="246">
        <v>30</v>
      </c>
      <c r="K286" s="246">
        <v>8</v>
      </c>
      <c r="L286" s="41" t="s">
        <v>133</v>
      </c>
      <c r="M286" s="40" t="s">
        <v>132</v>
      </c>
      <c r="N286" s="41" t="s">
        <v>131</v>
      </c>
      <c r="O286" s="40" t="s">
        <v>389</v>
      </c>
      <c r="P286" s="41" t="s">
        <v>130</v>
      </c>
      <c r="Q286" s="40" t="s">
        <v>389</v>
      </c>
      <c r="R286" s="41" t="s">
        <v>129</v>
      </c>
      <c r="S286" s="40" t="s">
        <v>376</v>
      </c>
      <c r="T286" s="41" t="s">
        <v>128</v>
      </c>
      <c r="U286" s="40" t="s">
        <v>175</v>
      </c>
      <c r="V286" s="41" t="s">
        <v>127</v>
      </c>
      <c r="W286" s="40" t="s">
        <v>121</v>
      </c>
      <c r="X286" s="41" t="s">
        <v>126</v>
      </c>
      <c r="Y286" s="40"/>
      <c r="Z286" s="41" t="s">
        <v>125</v>
      </c>
      <c r="AA286" s="40"/>
      <c r="AB286" s="39"/>
      <c r="AC286" s="40"/>
      <c r="AD286" s="39"/>
      <c r="AE286" s="38"/>
      <c r="AF286" s="250"/>
      <c r="AG286" s="250"/>
      <c r="AH286" s="37"/>
      <c r="AI286" s="11"/>
      <c r="AJ286" s="310">
        <f>SUMPRODUCT(LEN($M286:$AA289)-LEN(SUBSTITUTE($M286:$AA289,"A", "")))</f>
        <v>38</v>
      </c>
      <c r="AK286" s="239">
        <f>SUMPRODUCT(LEN($AD286:$AD289)-LEN(SUBSTITUTE($AD286:$AD289,"A", "")))</f>
        <v>0</v>
      </c>
      <c r="AL286" s="230">
        <f>SUMPRODUCT(LEN($AC286:$AC289)-LEN(SUBSTITUTE($AC286:$AC289,"A", "")))</f>
        <v>0</v>
      </c>
      <c r="AM286" s="233">
        <f>SUMPRODUCT(LEN($M286:$AA289)-LEN(SUBSTITUTE($M286:$AA289,"S", "")))</f>
        <v>10</v>
      </c>
      <c r="AN286" s="239">
        <f>SUMPRODUCT(LEN($AD286:$AD289)-LEN(SUBSTITUTE($AD286:$AD289,"S", "")))</f>
        <v>0</v>
      </c>
      <c r="AO286" s="230">
        <f>SUMPRODUCT(LEN($AC286:$AC289)-LEN(SUBSTITUTE($AC286:$AC289,"S", "")))</f>
        <v>0</v>
      </c>
      <c r="AP286" s="233">
        <f>SUMPRODUCT(LEN($M286:$AA289)-LEN(SUBSTITUTE($M286:$AA289,"F", "")))</f>
        <v>1</v>
      </c>
      <c r="AQ286" s="239">
        <f>SUMPRODUCT(LEN($AD286:$AD289)-LEN(SUBSTITUTE($AD286:$AD289,"F", "")))</f>
        <v>0</v>
      </c>
      <c r="AR286" s="230">
        <f>SUMPRODUCT(LEN($AC286:$AC289)-LEN(SUBSTITUTE($AC286:$AC289,"F", "")))</f>
        <v>0</v>
      </c>
      <c r="AS286" s="233">
        <f>SUMPRODUCT(LEN($M286:$AA289)-LEN(SUBSTITUTE($M286:$AA289,"G", "")))</f>
        <v>10</v>
      </c>
      <c r="AT286" s="239">
        <f>SUMPRODUCT(LEN($AD286:$AD289)-LEN(SUBSTITUTE($AD286:$AD289,"G", "")))</f>
        <v>0</v>
      </c>
      <c r="AU286" s="230">
        <f>SUMPRODUCT(LEN($AC286:$AC289)-LEN(SUBSTITUTE($AC286:$AC289,"G", "")))</f>
        <v>0</v>
      </c>
      <c r="AV286" s="233">
        <f>SUMPRODUCT(LEN($L286:$AA289)-LEN(SUBSTITUTE($L286:$AA289,"M", "")))</f>
        <v>0</v>
      </c>
      <c r="AW286" s="236">
        <f>SUMPRODUCT(LEN($AD286:$AD289)-LEN(SUBSTITUTE($AD286:$AD289,"M", "")))</f>
        <v>0</v>
      </c>
      <c r="AX286" s="269">
        <f>SUMPRODUCT(LEN($AC286:$AC289)-LEN(SUBSTITUTE($AC286:$AC289,"M", "")))</f>
        <v>0</v>
      </c>
      <c r="AY286" s="291">
        <f>SUMPRODUCT(LEN($AE286:$AE289)-LEN(SUBSTITUTE($AE286:$AE289,"S", "")))</f>
        <v>0</v>
      </c>
      <c r="AZ286" s="227">
        <f>SUMPRODUCT(LEN($AE286:$AE289)-LEN(SUBSTITUTE($AE286:$AE289,"F", "")))</f>
        <v>0</v>
      </c>
      <c r="BA286" s="227">
        <f>SUMPRODUCT(LEN($AE286:$AE289)-LEN(SUBSTITUTE($AE286:$AE289,"G", "")))</f>
        <v>0</v>
      </c>
      <c r="BB286" s="294">
        <f>SUMPRODUCT(LEN($AE286:$AE289)-LEN(SUBSTITUTE($AE286:$AE289,"M", "")))</f>
        <v>0</v>
      </c>
    </row>
    <row r="287" spans="2:62" ht="28.15" customHeight="1" thickBot="1" x14ac:dyDescent="0.25">
      <c r="B287" s="30"/>
      <c r="C287" s="243"/>
      <c r="D287" s="36"/>
      <c r="E287" s="35"/>
      <c r="F287" s="35"/>
      <c r="G287" s="34"/>
      <c r="H287" s="224"/>
      <c r="I287" s="247"/>
      <c r="J287" s="247"/>
      <c r="K287" s="247"/>
      <c r="L287" s="33" t="s">
        <v>123</v>
      </c>
      <c r="M287" s="32" t="s">
        <v>132</v>
      </c>
      <c r="N287" s="33" t="s">
        <v>122</v>
      </c>
      <c r="O287" s="32" t="s">
        <v>740</v>
      </c>
      <c r="P287" s="33" t="s">
        <v>120</v>
      </c>
      <c r="Q287" s="32" t="s">
        <v>611</v>
      </c>
      <c r="R287" s="33" t="s">
        <v>119</v>
      </c>
      <c r="S287" s="32" t="s">
        <v>505</v>
      </c>
      <c r="T287" s="33" t="s">
        <v>118</v>
      </c>
      <c r="U287" s="32" t="s">
        <v>175</v>
      </c>
      <c r="V287" s="33" t="s">
        <v>117</v>
      </c>
      <c r="W287" s="32" t="s">
        <v>104</v>
      </c>
      <c r="X287" s="33" t="s">
        <v>116</v>
      </c>
      <c r="Y287" s="32"/>
      <c r="Z287" s="33" t="s">
        <v>115</v>
      </c>
      <c r="AA287" s="32"/>
      <c r="AB287" s="31"/>
      <c r="AC287" s="32"/>
      <c r="AD287" s="31"/>
      <c r="AE287" s="23"/>
      <c r="AF287" s="251"/>
      <c r="AG287" s="251"/>
      <c r="AH287" s="22"/>
      <c r="AI287" s="11"/>
      <c r="AJ287" s="311"/>
      <c r="AK287" s="267"/>
      <c r="AL287" s="263"/>
      <c r="AM287" s="265"/>
      <c r="AN287" s="267"/>
      <c r="AO287" s="263"/>
      <c r="AP287" s="265"/>
      <c r="AQ287" s="267"/>
      <c r="AR287" s="263"/>
      <c r="AS287" s="265"/>
      <c r="AT287" s="267"/>
      <c r="AU287" s="263"/>
      <c r="AV287" s="265"/>
      <c r="AW287" s="275"/>
      <c r="AX287" s="270"/>
      <c r="AY287" s="292"/>
      <c r="AZ287" s="228"/>
      <c r="BA287" s="228"/>
      <c r="BB287" s="295"/>
    </row>
    <row r="288" spans="2:62" ht="28.15" customHeight="1" x14ac:dyDescent="0.2">
      <c r="B288" s="30"/>
      <c r="C288" s="244"/>
      <c r="D288" s="29"/>
      <c r="E288" s="28"/>
      <c r="F288" s="28"/>
      <c r="G288" s="27"/>
      <c r="H288" s="225"/>
      <c r="I288" s="248"/>
      <c r="J288" s="248"/>
      <c r="K288" s="248"/>
      <c r="L288" s="26" t="s">
        <v>114</v>
      </c>
      <c r="M288" s="25" t="s">
        <v>659</v>
      </c>
      <c r="N288" s="26" t="s">
        <v>112</v>
      </c>
      <c r="O288" s="25" t="s">
        <v>484</v>
      </c>
      <c r="P288" s="26" t="s">
        <v>111</v>
      </c>
      <c r="Q288" s="25" t="s">
        <v>389</v>
      </c>
      <c r="R288" s="26" t="s">
        <v>110</v>
      </c>
      <c r="S288" s="25" t="s">
        <v>132</v>
      </c>
      <c r="T288" s="26" t="s">
        <v>109</v>
      </c>
      <c r="U288" s="25" t="s">
        <v>113</v>
      </c>
      <c r="V288" s="26" t="s">
        <v>108</v>
      </c>
      <c r="W288" s="25"/>
      <c r="X288" s="26" t="s">
        <v>107</v>
      </c>
      <c r="Y288" s="25"/>
      <c r="Z288" s="26" t="s">
        <v>106</v>
      </c>
      <c r="AA288" s="25"/>
      <c r="AB288" s="24"/>
      <c r="AC288" s="25"/>
      <c r="AD288" s="24"/>
      <c r="AE288" s="23"/>
      <c r="AF288" s="251"/>
      <c r="AG288" s="251"/>
      <c r="AH288" s="22"/>
      <c r="AI288" s="11"/>
      <c r="AJ288" s="311"/>
      <c r="AK288" s="267"/>
      <c r="AL288" s="263"/>
      <c r="AM288" s="265"/>
      <c r="AN288" s="267"/>
      <c r="AO288" s="263"/>
      <c r="AP288" s="265"/>
      <c r="AQ288" s="267"/>
      <c r="AR288" s="263"/>
      <c r="AS288" s="265"/>
      <c r="AT288" s="267"/>
      <c r="AU288" s="263"/>
      <c r="AV288" s="265"/>
      <c r="AW288" s="275"/>
      <c r="AX288" s="270"/>
      <c r="AY288" s="292"/>
      <c r="AZ288" s="228"/>
      <c r="BA288" s="228"/>
      <c r="BB288" s="295"/>
    </row>
    <row r="289" spans="2:62" ht="28.15" customHeight="1" thickBot="1" x14ac:dyDescent="0.25">
      <c r="B289" s="30"/>
      <c r="C289" s="253"/>
      <c r="D289" s="51"/>
      <c r="E289" s="50"/>
      <c r="F289" s="50"/>
      <c r="G289" s="49"/>
      <c r="H289" s="226"/>
      <c r="I289" s="254"/>
      <c r="J289" s="254"/>
      <c r="K289" s="254"/>
      <c r="L289" s="48" t="s">
        <v>105</v>
      </c>
      <c r="M289" s="47" t="s">
        <v>186</v>
      </c>
      <c r="N289" s="48" t="s">
        <v>103</v>
      </c>
      <c r="O289" s="47" t="s">
        <v>389</v>
      </c>
      <c r="P289" s="48" t="s">
        <v>102</v>
      </c>
      <c r="Q289" s="47" t="s">
        <v>186</v>
      </c>
      <c r="R289" s="48" t="s">
        <v>101</v>
      </c>
      <c r="S289" s="47" t="s">
        <v>178</v>
      </c>
      <c r="T289" s="48">
        <v>20</v>
      </c>
      <c r="U289" s="47" t="s">
        <v>121</v>
      </c>
      <c r="V289" s="48" t="s">
        <v>100</v>
      </c>
      <c r="W289" s="47"/>
      <c r="X289" s="48" t="s">
        <v>99</v>
      </c>
      <c r="Y289" s="47"/>
      <c r="Z289" s="48" t="s">
        <v>98</v>
      </c>
      <c r="AA289" s="47"/>
      <c r="AB289" s="16"/>
      <c r="AC289" s="47"/>
      <c r="AD289" s="16"/>
      <c r="AE289" s="46"/>
      <c r="AF289" s="255"/>
      <c r="AG289" s="255"/>
      <c r="AH289" s="45"/>
      <c r="AI289" s="11"/>
      <c r="AJ289" s="312"/>
      <c r="AK289" s="268"/>
      <c r="AL289" s="264"/>
      <c r="AM289" s="266"/>
      <c r="AN289" s="268"/>
      <c r="AO289" s="264"/>
      <c r="AP289" s="266"/>
      <c r="AQ289" s="268"/>
      <c r="AR289" s="264"/>
      <c r="AS289" s="266"/>
      <c r="AT289" s="268"/>
      <c r="AU289" s="264"/>
      <c r="AV289" s="266"/>
      <c r="AW289" s="276"/>
      <c r="AX289" s="271"/>
      <c r="AY289" s="293"/>
      <c r="AZ289" s="229"/>
      <c r="BA289" s="229"/>
      <c r="BB289" s="296"/>
    </row>
    <row r="290" spans="2:62" ht="28.15" customHeight="1" x14ac:dyDescent="0.2">
      <c r="B290" s="30"/>
      <c r="C290" s="242">
        <v>3</v>
      </c>
      <c r="D290" s="44"/>
      <c r="E290" s="43"/>
      <c r="F290" s="43"/>
      <c r="G290" s="42"/>
      <c r="H290" s="223"/>
      <c r="I290" s="246">
        <v>153</v>
      </c>
      <c r="J290" s="246">
        <v>34</v>
      </c>
      <c r="K290" s="246">
        <v>8</v>
      </c>
      <c r="L290" s="41" t="s">
        <v>133</v>
      </c>
      <c r="M290" s="40" t="s">
        <v>132</v>
      </c>
      <c r="N290" s="41" t="s">
        <v>131</v>
      </c>
      <c r="O290" s="40" t="s">
        <v>417</v>
      </c>
      <c r="P290" s="41" t="s">
        <v>130</v>
      </c>
      <c r="Q290" s="40" t="s">
        <v>417</v>
      </c>
      <c r="R290" s="41" t="s">
        <v>129</v>
      </c>
      <c r="S290" s="40" t="s">
        <v>619</v>
      </c>
      <c r="T290" s="41" t="s">
        <v>128</v>
      </c>
      <c r="U290" s="40" t="s">
        <v>619</v>
      </c>
      <c r="V290" s="41" t="s">
        <v>127</v>
      </c>
      <c r="W290" s="40" t="s">
        <v>382</v>
      </c>
      <c r="X290" s="41" t="s">
        <v>126</v>
      </c>
      <c r="Y290" s="40" t="s">
        <v>132</v>
      </c>
      <c r="Z290" s="41" t="s">
        <v>125</v>
      </c>
      <c r="AA290" s="40"/>
      <c r="AB290" s="39"/>
      <c r="AC290" s="40"/>
      <c r="AD290" s="39" t="s">
        <v>1405</v>
      </c>
      <c r="AE290" s="38"/>
      <c r="AF290" s="250"/>
      <c r="AG290" s="250"/>
      <c r="AH290" s="37"/>
      <c r="AI290" s="11"/>
      <c r="AJ290" s="310">
        <f>SUMPRODUCT(LEN($M290:$AA293)-LEN(SUBSTITUTE($M290:$AA293,"A", "")))</f>
        <v>88</v>
      </c>
      <c r="AK290" s="239">
        <f>SUMPRODUCT(LEN($AD290:$AD293)-LEN(SUBSTITUTE($AD290:$AD293,"A", "")))</f>
        <v>21</v>
      </c>
      <c r="AL290" s="230">
        <f>SUMPRODUCT(LEN($AC290:$AC293)-LEN(SUBSTITUTE($AC290:$AC293,"A", "")))</f>
        <v>0</v>
      </c>
      <c r="AM290" s="233">
        <f>SUMPRODUCT(LEN($M290:$AA293)-LEN(SUBSTITUTE($M290:$AA293,"S", "")))</f>
        <v>25</v>
      </c>
      <c r="AN290" s="239">
        <f>SUMPRODUCT(LEN($AD290:$AD293)-LEN(SUBSTITUTE($AD290:$AD293,"S", "")))</f>
        <v>6</v>
      </c>
      <c r="AO290" s="230">
        <f>SUMPRODUCT(LEN($AC290:$AC293)-LEN(SUBSTITUTE($AC290:$AC293,"S", "")))</f>
        <v>0</v>
      </c>
      <c r="AP290" s="233">
        <f>SUMPRODUCT(LEN($M290:$AA293)-LEN(SUBSTITUTE($M290:$AA293,"F", "")))</f>
        <v>0</v>
      </c>
      <c r="AQ290" s="239">
        <f>SUMPRODUCT(LEN($AD290:$AD293)-LEN(SUBSTITUTE($AD290:$AD293,"F", "")))</f>
        <v>0</v>
      </c>
      <c r="AR290" s="230">
        <f>SUMPRODUCT(LEN($AC290:$AC293)-LEN(SUBSTITUTE($AC290:$AC293,"F", "")))</f>
        <v>0</v>
      </c>
      <c r="AS290" s="233">
        <f>SUMPRODUCT(LEN($M290:$AA293)-LEN(SUBSTITUTE($M290:$AA293,"G", "")))</f>
        <v>4</v>
      </c>
      <c r="AT290" s="239">
        <f>SUMPRODUCT(LEN($AD290:$AD293)-LEN(SUBSTITUTE($AD290:$AD293,"G", "")))</f>
        <v>2</v>
      </c>
      <c r="AU290" s="230">
        <f>SUMPRODUCT(LEN($AC290:$AC293)-LEN(SUBSTITUTE($AC290:$AC293,"G", "")))</f>
        <v>0</v>
      </c>
      <c r="AV290" s="233">
        <f>SUMPRODUCT(LEN($L290:$AA293)-LEN(SUBSTITUTE($L290:$AA293,"M", "")))</f>
        <v>0</v>
      </c>
      <c r="AW290" s="236">
        <f>SUMPRODUCT(LEN($AD290:$AD293)-LEN(SUBSTITUTE($AD290:$AD293,"M", "")))</f>
        <v>0</v>
      </c>
      <c r="AX290" s="269">
        <f>SUMPRODUCT(LEN($AC290:$AC293)-LEN(SUBSTITUTE($AC290:$AC293,"M", "")))</f>
        <v>0</v>
      </c>
      <c r="AY290" s="291">
        <f>SUMPRODUCT(LEN($AE290:$AE293)-LEN(SUBSTITUTE($AE290:$AE293,"S", "")))</f>
        <v>0</v>
      </c>
      <c r="AZ290" s="227">
        <f>SUMPRODUCT(LEN($AE290:$AE293)-LEN(SUBSTITUTE($AE290:$AE293,"F", "")))</f>
        <v>0</v>
      </c>
      <c r="BA290" s="227">
        <f>SUMPRODUCT(LEN($AE290:$AE293)-LEN(SUBSTITUTE($AE290:$AE293,"G", "")))</f>
        <v>0</v>
      </c>
      <c r="BB290" s="294">
        <f>SUMPRODUCT(LEN($AE290:$AE293)-LEN(SUBSTITUTE($AE290:$AE293,"M", "")))</f>
        <v>0</v>
      </c>
    </row>
    <row r="291" spans="2:62" ht="28.15" customHeight="1" thickBot="1" x14ac:dyDescent="0.25">
      <c r="B291" s="30"/>
      <c r="C291" s="243"/>
      <c r="D291" s="36"/>
      <c r="E291" s="35"/>
      <c r="F291" s="35"/>
      <c r="G291" s="34"/>
      <c r="H291" s="224"/>
      <c r="I291" s="247"/>
      <c r="J291" s="247"/>
      <c r="K291" s="247"/>
      <c r="L291" s="33" t="s">
        <v>123</v>
      </c>
      <c r="M291" s="32" t="s">
        <v>132</v>
      </c>
      <c r="N291" s="33" t="s">
        <v>122</v>
      </c>
      <c r="O291" s="32" t="s">
        <v>382</v>
      </c>
      <c r="P291" s="33" t="s">
        <v>120</v>
      </c>
      <c r="Q291" s="32" t="s">
        <v>1368</v>
      </c>
      <c r="R291" s="33" t="s">
        <v>119</v>
      </c>
      <c r="S291" s="32" t="s">
        <v>186</v>
      </c>
      <c r="T291" s="33" t="s">
        <v>118</v>
      </c>
      <c r="U291" s="32" t="s">
        <v>956</v>
      </c>
      <c r="V291" s="33" t="s">
        <v>117</v>
      </c>
      <c r="W291" s="32" t="s">
        <v>113</v>
      </c>
      <c r="X291" s="33" t="s">
        <v>116</v>
      </c>
      <c r="Y291" s="32" t="s">
        <v>121</v>
      </c>
      <c r="Z291" s="33" t="s">
        <v>115</v>
      </c>
      <c r="AA291" s="32"/>
      <c r="AB291" s="31"/>
      <c r="AC291" s="32"/>
      <c r="AD291" s="31" t="s">
        <v>1404</v>
      </c>
      <c r="AE291" s="23"/>
      <c r="AF291" s="251"/>
      <c r="AG291" s="251"/>
      <c r="AH291" s="22"/>
      <c r="AI291" s="11"/>
      <c r="AJ291" s="311"/>
      <c r="AK291" s="267"/>
      <c r="AL291" s="263"/>
      <c r="AM291" s="265"/>
      <c r="AN291" s="267"/>
      <c r="AO291" s="263"/>
      <c r="AP291" s="265"/>
      <c r="AQ291" s="267"/>
      <c r="AR291" s="263"/>
      <c r="AS291" s="265"/>
      <c r="AT291" s="267"/>
      <c r="AU291" s="263"/>
      <c r="AV291" s="265"/>
      <c r="AW291" s="275"/>
      <c r="AX291" s="270"/>
      <c r="AY291" s="292"/>
      <c r="AZ291" s="228"/>
      <c r="BA291" s="228"/>
      <c r="BB291" s="295"/>
    </row>
    <row r="292" spans="2:62" ht="28.15" customHeight="1" x14ac:dyDescent="0.2">
      <c r="B292" s="30"/>
      <c r="C292" s="244"/>
      <c r="D292" s="29"/>
      <c r="E292" s="28"/>
      <c r="F292" s="28"/>
      <c r="G292" s="27"/>
      <c r="H292" s="225"/>
      <c r="I292" s="248"/>
      <c r="J292" s="248"/>
      <c r="K292" s="248"/>
      <c r="L292" s="26" t="s">
        <v>114</v>
      </c>
      <c r="M292" s="25" t="s">
        <v>382</v>
      </c>
      <c r="N292" s="26" t="s">
        <v>112</v>
      </c>
      <c r="O292" s="25" t="s">
        <v>1403</v>
      </c>
      <c r="P292" s="26" t="s">
        <v>111</v>
      </c>
      <c r="Q292" s="25" t="s">
        <v>501</v>
      </c>
      <c r="R292" s="26" t="s">
        <v>110</v>
      </c>
      <c r="S292" s="25" t="s">
        <v>619</v>
      </c>
      <c r="T292" s="26" t="s">
        <v>109</v>
      </c>
      <c r="U292" s="25" t="s">
        <v>485</v>
      </c>
      <c r="V292" s="26" t="s">
        <v>108</v>
      </c>
      <c r="W292" s="25" t="s">
        <v>203</v>
      </c>
      <c r="X292" s="26" t="s">
        <v>107</v>
      </c>
      <c r="Y292" s="25"/>
      <c r="Z292" s="26" t="s">
        <v>106</v>
      </c>
      <c r="AA292" s="25"/>
      <c r="AB292" s="24"/>
      <c r="AC292" s="25"/>
      <c r="AD292" s="24"/>
      <c r="AE292" s="23"/>
      <c r="AF292" s="251"/>
      <c r="AG292" s="251"/>
      <c r="AH292" s="22"/>
      <c r="AI292" s="11"/>
      <c r="AJ292" s="311"/>
      <c r="AK292" s="267"/>
      <c r="AL292" s="263"/>
      <c r="AM292" s="265"/>
      <c r="AN292" s="267"/>
      <c r="AO292" s="263"/>
      <c r="AP292" s="265"/>
      <c r="AQ292" s="267"/>
      <c r="AR292" s="263"/>
      <c r="AS292" s="265"/>
      <c r="AT292" s="267"/>
      <c r="AU292" s="263"/>
      <c r="AV292" s="265"/>
      <c r="AW292" s="275"/>
      <c r="AX292" s="270"/>
      <c r="AY292" s="292"/>
      <c r="AZ292" s="228"/>
      <c r="BA292" s="228"/>
      <c r="BB292" s="295"/>
    </row>
    <row r="293" spans="2:62" ht="28.15" customHeight="1" thickBot="1" x14ac:dyDescent="0.25">
      <c r="B293" s="21"/>
      <c r="C293" s="245"/>
      <c r="D293" s="20"/>
      <c r="E293" s="19"/>
      <c r="F293" s="19"/>
      <c r="G293" s="18"/>
      <c r="H293" s="226"/>
      <c r="I293" s="249"/>
      <c r="J293" s="249"/>
      <c r="K293" s="249"/>
      <c r="L293" s="17" t="s">
        <v>105</v>
      </c>
      <c r="M293" s="15" t="s">
        <v>382</v>
      </c>
      <c r="N293" s="17" t="s">
        <v>103</v>
      </c>
      <c r="O293" s="15" t="s">
        <v>417</v>
      </c>
      <c r="P293" s="17" t="s">
        <v>102</v>
      </c>
      <c r="Q293" s="15" t="s">
        <v>1402</v>
      </c>
      <c r="R293" s="17" t="s">
        <v>101</v>
      </c>
      <c r="S293" s="15" t="s">
        <v>733</v>
      </c>
      <c r="T293" s="17">
        <v>20</v>
      </c>
      <c r="U293" s="15" t="s">
        <v>392</v>
      </c>
      <c r="V293" s="17" t="s">
        <v>100</v>
      </c>
      <c r="W293" s="15" t="s">
        <v>188</v>
      </c>
      <c r="X293" s="17" t="s">
        <v>99</v>
      </c>
      <c r="Y293" s="15"/>
      <c r="Z293" s="17" t="s">
        <v>98</v>
      </c>
      <c r="AA293" s="15"/>
      <c r="AB293" s="16"/>
      <c r="AC293" s="15"/>
      <c r="AD293" s="14"/>
      <c r="AE293" s="13"/>
      <c r="AF293" s="252"/>
      <c r="AG293" s="252"/>
      <c r="AH293" s="12"/>
      <c r="AI293" s="11"/>
      <c r="AJ293" s="312"/>
      <c r="AK293" s="268"/>
      <c r="AL293" s="264"/>
      <c r="AM293" s="266"/>
      <c r="AN293" s="268"/>
      <c r="AO293" s="264"/>
      <c r="AP293" s="266"/>
      <c r="AQ293" s="268"/>
      <c r="AR293" s="264"/>
      <c r="AS293" s="266"/>
      <c r="AT293" s="268"/>
      <c r="AU293" s="264"/>
      <c r="AV293" s="266"/>
      <c r="AW293" s="276"/>
      <c r="AX293" s="271"/>
      <c r="AY293" s="293"/>
      <c r="AZ293" s="229"/>
      <c r="BA293" s="229"/>
      <c r="BB293" s="296"/>
    </row>
    <row r="294" spans="2:62" ht="85.9" customHeight="1" thickTop="1" thickBot="1" x14ac:dyDescent="0.35">
      <c r="B294" s="105" t="s">
        <v>174</v>
      </c>
      <c r="C294" s="95" t="s">
        <v>173</v>
      </c>
      <c r="D294" s="100" t="s">
        <v>172</v>
      </c>
      <c r="E294" s="104" t="s">
        <v>171</v>
      </c>
      <c r="F294" s="103"/>
      <c r="G294" s="102"/>
      <c r="H294" s="101" t="s">
        <v>170</v>
      </c>
      <c r="I294" s="100" t="s">
        <v>96</v>
      </c>
      <c r="J294" s="100" t="s">
        <v>169</v>
      </c>
      <c r="K294" s="100" t="s">
        <v>97</v>
      </c>
      <c r="L294" s="256" t="s">
        <v>168</v>
      </c>
      <c r="M294" s="262"/>
      <c r="N294" s="256" t="s">
        <v>167</v>
      </c>
      <c r="O294" s="262"/>
      <c r="P294" s="256" t="s">
        <v>167</v>
      </c>
      <c r="Q294" s="257"/>
      <c r="R294" s="256" t="s">
        <v>167</v>
      </c>
      <c r="S294" s="257"/>
      <c r="T294" s="256" t="s">
        <v>167</v>
      </c>
      <c r="U294" s="257"/>
      <c r="V294" s="256" t="s">
        <v>167</v>
      </c>
      <c r="W294" s="257"/>
      <c r="X294" s="256" t="s">
        <v>167</v>
      </c>
      <c r="Y294" s="257"/>
      <c r="Z294" s="256" t="s">
        <v>167</v>
      </c>
      <c r="AA294" s="257"/>
      <c r="AB294" s="261" t="s">
        <v>166</v>
      </c>
      <c r="AC294" s="257"/>
      <c r="AD294" s="101" t="s">
        <v>165</v>
      </c>
      <c r="AE294" s="101" t="s">
        <v>164</v>
      </c>
      <c r="AF294" s="100" t="s">
        <v>163</v>
      </c>
      <c r="AG294" s="100" t="s">
        <v>162</v>
      </c>
      <c r="AH294" s="99" t="s">
        <v>161</v>
      </c>
      <c r="AI294" s="98"/>
      <c r="AJ294" s="96" t="s">
        <v>160</v>
      </c>
      <c r="AK294" s="95" t="s">
        <v>159</v>
      </c>
      <c r="AL294" s="94" t="s">
        <v>158</v>
      </c>
      <c r="AM294" s="96" t="s">
        <v>157</v>
      </c>
      <c r="AN294" s="95" t="s">
        <v>156</v>
      </c>
      <c r="AO294" s="94" t="s">
        <v>155</v>
      </c>
      <c r="AP294" s="96" t="s">
        <v>154</v>
      </c>
      <c r="AQ294" s="95" t="s">
        <v>153</v>
      </c>
      <c r="AR294" s="97" t="s">
        <v>152</v>
      </c>
      <c r="AS294" s="96" t="s">
        <v>151</v>
      </c>
      <c r="AT294" s="95" t="s">
        <v>150</v>
      </c>
      <c r="AU294" s="94" t="s">
        <v>149</v>
      </c>
      <c r="AV294" s="96" t="s">
        <v>148</v>
      </c>
      <c r="AW294" s="95" t="s">
        <v>147</v>
      </c>
      <c r="AX294" s="94" t="s">
        <v>146</v>
      </c>
      <c r="AY294" s="93" t="s">
        <v>145</v>
      </c>
      <c r="AZ294" s="92" t="s">
        <v>144</v>
      </c>
      <c r="BA294" s="92" t="s">
        <v>143</v>
      </c>
      <c r="BB294" s="91" t="s">
        <v>142</v>
      </c>
    </row>
    <row r="295" spans="2:62" ht="48" thickBot="1" x14ac:dyDescent="0.3">
      <c r="B295" s="90" t="s">
        <v>234</v>
      </c>
      <c r="C295" s="89"/>
      <c r="D295" s="88"/>
      <c r="E295" s="258"/>
      <c r="F295" s="259"/>
      <c r="G295" s="260"/>
      <c r="H295" s="87" t="s">
        <v>140</v>
      </c>
      <c r="I295" s="86"/>
      <c r="J295" s="86"/>
      <c r="K295" s="85"/>
      <c r="L295" s="84"/>
      <c r="M295" s="81"/>
      <c r="N295" s="84"/>
      <c r="O295" s="81"/>
      <c r="P295" s="84"/>
      <c r="Q295" s="81"/>
      <c r="R295" s="84"/>
      <c r="S295" s="81"/>
      <c r="T295" s="84"/>
      <c r="U295" s="81"/>
      <c r="V295" s="84"/>
      <c r="W295" s="81"/>
      <c r="X295" s="84"/>
      <c r="Y295" s="81"/>
      <c r="Z295" s="84"/>
      <c r="AA295" s="83"/>
      <c r="AB295" s="82" t="s">
        <v>139</v>
      </c>
      <c r="AC295" s="81"/>
      <c r="AD295" s="81"/>
      <c r="AE295" s="81"/>
      <c r="AF295" s="80"/>
      <c r="AG295" s="80"/>
      <c r="AH295" s="60"/>
      <c r="AI295" s="79" t="s">
        <v>138</v>
      </c>
      <c r="AJ295" s="78">
        <f t="shared" ref="AJ295:BB295" si="38">SUM(AJ297:AJ308)</f>
        <v>62</v>
      </c>
      <c r="AK295" s="77">
        <f t="shared" si="38"/>
        <v>9</v>
      </c>
      <c r="AL295" s="76">
        <f t="shared" si="38"/>
        <v>0</v>
      </c>
      <c r="AM295" s="78">
        <f t="shared" si="38"/>
        <v>12</v>
      </c>
      <c r="AN295" s="77">
        <f t="shared" si="38"/>
        <v>3</v>
      </c>
      <c r="AO295" s="76">
        <f t="shared" si="38"/>
        <v>0</v>
      </c>
      <c r="AP295" s="78">
        <f t="shared" si="38"/>
        <v>1</v>
      </c>
      <c r="AQ295" s="77">
        <f t="shared" si="38"/>
        <v>1</v>
      </c>
      <c r="AR295" s="76">
        <f t="shared" si="38"/>
        <v>0</v>
      </c>
      <c r="AS295" s="78">
        <f t="shared" si="38"/>
        <v>11</v>
      </c>
      <c r="AT295" s="77">
        <f t="shared" si="38"/>
        <v>3</v>
      </c>
      <c r="AU295" s="76">
        <f t="shared" si="38"/>
        <v>0</v>
      </c>
      <c r="AV295" s="78">
        <f t="shared" si="38"/>
        <v>0</v>
      </c>
      <c r="AW295" s="77">
        <f t="shared" si="38"/>
        <v>0</v>
      </c>
      <c r="AX295" s="76">
        <f t="shared" si="38"/>
        <v>0</v>
      </c>
      <c r="AY295" s="75">
        <f t="shared" si="38"/>
        <v>1</v>
      </c>
      <c r="AZ295" s="74">
        <f t="shared" si="38"/>
        <v>0</v>
      </c>
      <c r="BA295" s="74">
        <f t="shared" si="38"/>
        <v>2</v>
      </c>
      <c r="BB295" s="73">
        <f t="shared" si="38"/>
        <v>0</v>
      </c>
      <c r="BC295" s="72" t="s">
        <v>137</v>
      </c>
      <c r="BF295" s="5">
        <f>SUM(AJ295:AL295)/$BG$5</f>
        <v>23.666666666666668</v>
      </c>
      <c r="BG295" s="5">
        <f>SUM(AM295:AO295,AY295)/$BG$5</f>
        <v>5.333333333333333</v>
      </c>
      <c r="BH295" s="5">
        <f>SUM(AP295:AR295,AZ295)/$BG$5</f>
        <v>0.66666666666666663</v>
      </c>
      <c r="BI295" s="5">
        <f>SUM(AS295:AU295,BA295)/$BG$5</f>
        <v>5.333333333333333</v>
      </c>
      <c r="BJ295" s="5">
        <f>SUM(AV295:AX295,BB295)/$BG$5</f>
        <v>0</v>
      </c>
    </row>
    <row r="296" spans="2:62" ht="37.5" thickBot="1" x14ac:dyDescent="0.3">
      <c r="B296" s="71"/>
      <c r="C296" s="70"/>
      <c r="D296" s="69"/>
      <c r="E296" s="68"/>
      <c r="F296" s="68"/>
      <c r="G296" s="67"/>
      <c r="H296" s="66"/>
      <c r="I296" s="64"/>
      <c r="J296" s="64"/>
      <c r="K296" s="65"/>
      <c r="L296" s="64"/>
      <c r="M296" s="62"/>
      <c r="N296" s="64"/>
      <c r="O296" s="62"/>
      <c r="P296" s="64"/>
      <c r="Q296" s="62"/>
      <c r="R296" s="64"/>
      <c r="S296" s="62"/>
      <c r="T296" s="64"/>
      <c r="U296" s="62"/>
      <c r="V296" s="64"/>
      <c r="W296" s="62"/>
      <c r="X296" s="64"/>
      <c r="Y296" s="62"/>
      <c r="Z296" s="64"/>
      <c r="AA296" s="62"/>
      <c r="AB296" s="63"/>
      <c r="AC296" s="62"/>
      <c r="AD296" s="62"/>
      <c r="AE296" s="62"/>
      <c r="AF296" s="61"/>
      <c r="AG296" s="61"/>
      <c r="AH296" s="60"/>
      <c r="AI296" s="59" t="s">
        <v>136</v>
      </c>
      <c r="AJ296" s="58">
        <f t="shared" ref="AJ296:BB296" si="39">AJ295/3</f>
        <v>20.666666666666668</v>
      </c>
      <c r="AK296" s="57">
        <f t="shared" si="39"/>
        <v>3</v>
      </c>
      <c r="AL296" s="56">
        <f t="shared" si="39"/>
        <v>0</v>
      </c>
      <c r="AM296" s="58">
        <f t="shared" si="39"/>
        <v>4</v>
      </c>
      <c r="AN296" s="57">
        <f t="shared" si="39"/>
        <v>1</v>
      </c>
      <c r="AO296" s="56">
        <f t="shared" si="39"/>
        <v>0</v>
      </c>
      <c r="AP296" s="58">
        <f t="shared" si="39"/>
        <v>0.33333333333333331</v>
      </c>
      <c r="AQ296" s="57">
        <f t="shared" si="39"/>
        <v>0.33333333333333331</v>
      </c>
      <c r="AR296" s="56">
        <f t="shared" si="39"/>
        <v>0</v>
      </c>
      <c r="AS296" s="58">
        <f t="shared" si="39"/>
        <v>3.6666666666666665</v>
      </c>
      <c r="AT296" s="57">
        <f t="shared" si="39"/>
        <v>1</v>
      </c>
      <c r="AU296" s="56">
        <f t="shared" si="39"/>
        <v>0</v>
      </c>
      <c r="AV296" s="58">
        <f t="shared" si="39"/>
        <v>0</v>
      </c>
      <c r="AW296" s="57">
        <f t="shared" si="39"/>
        <v>0</v>
      </c>
      <c r="AX296" s="56">
        <f t="shared" si="39"/>
        <v>0</v>
      </c>
      <c r="AY296" s="55">
        <f t="shared" si="39"/>
        <v>0.33333333333333331</v>
      </c>
      <c r="AZ296" s="54">
        <f t="shared" si="39"/>
        <v>0</v>
      </c>
      <c r="BA296" s="54">
        <f t="shared" si="39"/>
        <v>0.66666666666666663</v>
      </c>
      <c r="BB296" s="53">
        <f t="shared" si="39"/>
        <v>0</v>
      </c>
      <c r="BC296" s="52" t="s">
        <v>135</v>
      </c>
    </row>
    <row r="297" spans="2:62" ht="28.15" customHeight="1" x14ac:dyDescent="0.2">
      <c r="B297" s="30"/>
      <c r="C297" s="242">
        <v>1</v>
      </c>
      <c r="D297" s="44"/>
      <c r="E297" s="43"/>
      <c r="F297" s="43"/>
      <c r="G297" s="42"/>
      <c r="H297" s="223" t="s">
        <v>660</v>
      </c>
      <c r="I297" s="246">
        <v>65</v>
      </c>
      <c r="J297" s="246">
        <v>22</v>
      </c>
      <c r="K297" s="246">
        <v>5</v>
      </c>
      <c r="L297" s="41" t="s">
        <v>133</v>
      </c>
      <c r="M297" s="40" t="s">
        <v>104</v>
      </c>
      <c r="N297" s="41" t="s">
        <v>131</v>
      </c>
      <c r="O297" s="40" t="s">
        <v>399</v>
      </c>
      <c r="P297" s="41" t="s">
        <v>130</v>
      </c>
      <c r="Q297" s="40" t="s">
        <v>104</v>
      </c>
      <c r="R297" s="41" t="s">
        <v>129</v>
      </c>
      <c r="S297" s="40" t="s">
        <v>132</v>
      </c>
      <c r="T297" s="41" t="s">
        <v>128</v>
      </c>
      <c r="U297" s="40" t="s">
        <v>104</v>
      </c>
      <c r="V297" s="41" t="s">
        <v>127</v>
      </c>
      <c r="W297" s="40"/>
      <c r="X297" s="41" t="s">
        <v>126</v>
      </c>
      <c r="Y297" s="40"/>
      <c r="Z297" s="41" t="s">
        <v>125</v>
      </c>
      <c r="AA297" s="40"/>
      <c r="AB297" s="39"/>
      <c r="AC297" s="40"/>
      <c r="AD297" s="39"/>
      <c r="AE297" s="38" t="s">
        <v>711</v>
      </c>
      <c r="AF297" s="250"/>
      <c r="AG297" s="250"/>
      <c r="AH297" s="37"/>
      <c r="AI297" s="11"/>
      <c r="AJ297" s="310">
        <f>SUMPRODUCT(LEN($M297:$AA300)-LEN(SUBSTITUTE($M297:$AA300,"A", "")))</f>
        <v>17</v>
      </c>
      <c r="AK297" s="239">
        <f>SUMPRODUCT(LEN($AD297:$AD300)-LEN(SUBSTITUTE($AD297:$AD300,"A", "")))</f>
        <v>0</v>
      </c>
      <c r="AL297" s="230">
        <f>SUMPRODUCT(LEN($AC297:$AC300)-LEN(SUBSTITUTE($AC297:$AC300,"A", "")))</f>
        <v>0</v>
      </c>
      <c r="AM297" s="233">
        <f>SUMPRODUCT(LEN($M297:$AA300)-LEN(SUBSTITUTE($M297:$AA300,"S", "")))</f>
        <v>0</v>
      </c>
      <c r="AN297" s="239">
        <f>SUMPRODUCT(LEN($AD297:$AD300)-LEN(SUBSTITUTE($AD297:$AD300,"S", "")))</f>
        <v>0</v>
      </c>
      <c r="AO297" s="230">
        <f>SUMPRODUCT(LEN($AC297:$AC300)-LEN(SUBSTITUTE($AC297:$AC300,"S", "")))</f>
        <v>0</v>
      </c>
      <c r="AP297" s="233">
        <f>SUMPRODUCT(LEN($M297:$AA300)-LEN(SUBSTITUTE($M297:$AA300,"F", "")))</f>
        <v>0</v>
      </c>
      <c r="AQ297" s="239">
        <f>SUMPRODUCT(LEN($AD297:$AD300)-LEN(SUBSTITUTE($AD297:$AD300,"F", "")))</f>
        <v>0</v>
      </c>
      <c r="AR297" s="230">
        <f>SUMPRODUCT(LEN($AC297:$AC300)-LEN(SUBSTITUTE($AC297:$AC300,"F", "")))</f>
        <v>0</v>
      </c>
      <c r="AS297" s="233">
        <f>SUMPRODUCT(LEN($M297:$AA300)-LEN(SUBSTITUTE($M297:$AA300,"G", "")))</f>
        <v>3</v>
      </c>
      <c r="AT297" s="239">
        <f>SUMPRODUCT(LEN($AD297:$AD300)-LEN(SUBSTITUTE($AD297:$AD300,"G", "")))</f>
        <v>0</v>
      </c>
      <c r="AU297" s="230">
        <f>SUMPRODUCT(LEN($AC297:$AC300)-LEN(SUBSTITUTE($AC297:$AC300,"G", "")))</f>
        <v>0</v>
      </c>
      <c r="AV297" s="233">
        <f>SUMPRODUCT(LEN($L297:$AA300)-LEN(SUBSTITUTE($L297:$AA300,"M", "")))</f>
        <v>0</v>
      </c>
      <c r="AW297" s="236">
        <f>SUMPRODUCT(LEN($AD297:$AD300)-LEN(SUBSTITUTE($AD297:$AD300,"M", "")))</f>
        <v>0</v>
      </c>
      <c r="AX297" s="269">
        <f>SUMPRODUCT(LEN($AC297:$AC300)-LEN(SUBSTITUTE($AC297:$AC300,"M", "")))</f>
        <v>0</v>
      </c>
      <c r="AY297" s="291">
        <f>SUMPRODUCT(LEN($AE297:$AE300)-LEN(SUBSTITUTE($AE297:$AE300,"S", "")))</f>
        <v>1</v>
      </c>
      <c r="AZ297" s="227">
        <f>SUMPRODUCT(LEN($AE297:$AE300)-LEN(SUBSTITUTE($AE297:$AE300,"F", "")))</f>
        <v>0</v>
      </c>
      <c r="BA297" s="227">
        <f>SUMPRODUCT(LEN($AE297:$AE300)-LEN(SUBSTITUTE($AE297:$AE300,"G", "")))</f>
        <v>2</v>
      </c>
      <c r="BB297" s="294">
        <f>SUMPRODUCT(LEN($AE297:$AE300)-LEN(SUBSTITUTE($AE297:$AE300,"M", "")))</f>
        <v>0</v>
      </c>
    </row>
    <row r="298" spans="2:62" ht="28.15" customHeight="1" thickBot="1" x14ac:dyDescent="0.25">
      <c r="B298" s="30"/>
      <c r="C298" s="243"/>
      <c r="D298" s="36"/>
      <c r="E298" s="35"/>
      <c r="F298" s="35"/>
      <c r="G298" s="34"/>
      <c r="H298" s="224"/>
      <c r="I298" s="247"/>
      <c r="J298" s="247"/>
      <c r="K298" s="247"/>
      <c r="L298" s="33" t="s">
        <v>123</v>
      </c>
      <c r="M298" s="32" t="s">
        <v>104</v>
      </c>
      <c r="N298" s="33" t="s">
        <v>122</v>
      </c>
      <c r="O298" s="32" t="s">
        <v>104</v>
      </c>
      <c r="P298" s="33" t="s">
        <v>120</v>
      </c>
      <c r="Q298" s="32" t="s">
        <v>104</v>
      </c>
      <c r="R298" s="33" t="s">
        <v>119</v>
      </c>
      <c r="S298" s="32" t="s">
        <v>132</v>
      </c>
      <c r="T298" s="33" t="s">
        <v>118</v>
      </c>
      <c r="U298" s="32"/>
      <c r="V298" s="33" t="s">
        <v>117</v>
      </c>
      <c r="W298" s="32"/>
      <c r="X298" s="33" t="s">
        <v>116</v>
      </c>
      <c r="Y298" s="32"/>
      <c r="Z298" s="33" t="s">
        <v>115</v>
      </c>
      <c r="AA298" s="32"/>
      <c r="AB298" s="31"/>
      <c r="AC298" s="32"/>
      <c r="AD298" s="31"/>
      <c r="AE298" s="23"/>
      <c r="AF298" s="251"/>
      <c r="AG298" s="251"/>
      <c r="AH298" s="22"/>
      <c r="AI298" s="11"/>
      <c r="AJ298" s="311"/>
      <c r="AK298" s="267"/>
      <c r="AL298" s="263"/>
      <c r="AM298" s="265"/>
      <c r="AN298" s="267"/>
      <c r="AO298" s="263"/>
      <c r="AP298" s="265"/>
      <c r="AQ298" s="267"/>
      <c r="AR298" s="263"/>
      <c r="AS298" s="265"/>
      <c r="AT298" s="267"/>
      <c r="AU298" s="263"/>
      <c r="AV298" s="265"/>
      <c r="AW298" s="275"/>
      <c r="AX298" s="270"/>
      <c r="AY298" s="292"/>
      <c r="AZ298" s="228"/>
      <c r="BA298" s="228"/>
      <c r="BB298" s="295"/>
    </row>
    <row r="299" spans="2:62" ht="28.15" customHeight="1" x14ac:dyDescent="0.2">
      <c r="B299" s="30"/>
      <c r="C299" s="244"/>
      <c r="D299" s="29"/>
      <c r="E299" s="28"/>
      <c r="F299" s="28"/>
      <c r="G299" s="27"/>
      <c r="H299" s="225">
        <v>228</v>
      </c>
      <c r="I299" s="248"/>
      <c r="J299" s="248"/>
      <c r="K299" s="248"/>
      <c r="L299" s="26" t="s">
        <v>114</v>
      </c>
      <c r="M299" s="25" t="s">
        <v>104</v>
      </c>
      <c r="N299" s="26" t="s">
        <v>112</v>
      </c>
      <c r="O299" s="25" t="s">
        <v>104</v>
      </c>
      <c r="P299" s="26" t="s">
        <v>111</v>
      </c>
      <c r="Q299" s="25" t="s">
        <v>399</v>
      </c>
      <c r="R299" s="26" t="s">
        <v>110</v>
      </c>
      <c r="S299" s="25" t="s">
        <v>104</v>
      </c>
      <c r="T299" s="26" t="s">
        <v>109</v>
      </c>
      <c r="U299" s="25"/>
      <c r="V299" s="26" t="s">
        <v>108</v>
      </c>
      <c r="W299" s="25"/>
      <c r="X299" s="26" t="s">
        <v>107</v>
      </c>
      <c r="Y299" s="25"/>
      <c r="Z299" s="26" t="s">
        <v>106</v>
      </c>
      <c r="AA299" s="25"/>
      <c r="AB299" s="24"/>
      <c r="AC299" s="25"/>
      <c r="AD299" s="24"/>
      <c r="AE299" s="23"/>
      <c r="AF299" s="251"/>
      <c r="AG299" s="251"/>
      <c r="AH299" s="22"/>
      <c r="AI299" s="11"/>
      <c r="AJ299" s="311"/>
      <c r="AK299" s="267"/>
      <c r="AL299" s="263"/>
      <c r="AM299" s="265"/>
      <c r="AN299" s="267"/>
      <c r="AO299" s="263"/>
      <c r="AP299" s="265"/>
      <c r="AQ299" s="267"/>
      <c r="AR299" s="263"/>
      <c r="AS299" s="265"/>
      <c r="AT299" s="267"/>
      <c r="AU299" s="263"/>
      <c r="AV299" s="265"/>
      <c r="AW299" s="275"/>
      <c r="AX299" s="270"/>
      <c r="AY299" s="292"/>
      <c r="AZ299" s="228"/>
      <c r="BA299" s="228"/>
      <c r="BB299" s="295"/>
    </row>
    <row r="300" spans="2:62" ht="28.15" customHeight="1" thickBot="1" x14ac:dyDescent="0.25">
      <c r="B300" s="30"/>
      <c r="C300" s="253"/>
      <c r="D300" s="51"/>
      <c r="E300" s="50"/>
      <c r="F300" s="50"/>
      <c r="G300" s="49"/>
      <c r="H300" s="226"/>
      <c r="I300" s="254"/>
      <c r="J300" s="254"/>
      <c r="K300" s="254"/>
      <c r="L300" s="48" t="s">
        <v>105</v>
      </c>
      <c r="M300" s="47" t="s">
        <v>104</v>
      </c>
      <c r="N300" s="48" t="s">
        <v>103</v>
      </c>
      <c r="O300" s="47" t="s">
        <v>414</v>
      </c>
      <c r="P300" s="48" t="s">
        <v>102</v>
      </c>
      <c r="Q300" s="47" t="s">
        <v>176</v>
      </c>
      <c r="R300" s="48" t="s">
        <v>101</v>
      </c>
      <c r="S300" s="47" t="s">
        <v>104</v>
      </c>
      <c r="T300" s="48">
        <v>20</v>
      </c>
      <c r="U300" s="47"/>
      <c r="V300" s="48" t="s">
        <v>100</v>
      </c>
      <c r="W300" s="47"/>
      <c r="X300" s="48" t="s">
        <v>99</v>
      </c>
      <c r="Y300" s="47"/>
      <c r="Z300" s="48" t="s">
        <v>98</v>
      </c>
      <c r="AA300" s="47"/>
      <c r="AB300" s="16"/>
      <c r="AC300" s="47"/>
      <c r="AD300" s="16"/>
      <c r="AE300" s="46"/>
      <c r="AF300" s="255"/>
      <c r="AG300" s="255"/>
      <c r="AH300" s="45"/>
      <c r="AI300" s="11"/>
      <c r="AJ300" s="312"/>
      <c r="AK300" s="268"/>
      <c r="AL300" s="264"/>
      <c r="AM300" s="266"/>
      <c r="AN300" s="268"/>
      <c r="AO300" s="264"/>
      <c r="AP300" s="266"/>
      <c r="AQ300" s="268"/>
      <c r="AR300" s="264"/>
      <c r="AS300" s="266"/>
      <c r="AT300" s="268"/>
      <c r="AU300" s="264"/>
      <c r="AV300" s="266"/>
      <c r="AW300" s="276"/>
      <c r="AX300" s="271"/>
      <c r="AY300" s="293"/>
      <c r="AZ300" s="229"/>
      <c r="BA300" s="229"/>
      <c r="BB300" s="296"/>
    </row>
    <row r="301" spans="2:62" ht="28.15" customHeight="1" x14ac:dyDescent="0.2">
      <c r="B301" s="30"/>
      <c r="C301" s="242">
        <v>2</v>
      </c>
      <c r="D301" s="44"/>
      <c r="E301" s="43"/>
      <c r="F301" s="43"/>
      <c r="G301" s="42"/>
      <c r="H301" s="223"/>
      <c r="I301" s="246">
        <v>54</v>
      </c>
      <c r="J301" s="246">
        <v>24</v>
      </c>
      <c r="K301" s="246">
        <v>5</v>
      </c>
      <c r="L301" s="41" t="s">
        <v>133</v>
      </c>
      <c r="M301" s="40" t="s">
        <v>104</v>
      </c>
      <c r="N301" s="41" t="s">
        <v>131</v>
      </c>
      <c r="O301" s="40" t="s">
        <v>104</v>
      </c>
      <c r="P301" s="41" t="s">
        <v>130</v>
      </c>
      <c r="Q301" s="40" t="s">
        <v>104</v>
      </c>
      <c r="R301" s="41" t="s">
        <v>129</v>
      </c>
      <c r="S301" s="40" t="s">
        <v>104</v>
      </c>
      <c r="T301" s="41" t="s">
        <v>128</v>
      </c>
      <c r="U301" s="40" t="s">
        <v>121</v>
      </c>
      <c r="V301" s="41" t="s">
        <v>127</v>
      </c>
      <c r="W301" s="40"/>
      <c r="X301" s="41" t="s">
        <v>126</v>
      </c>
      <c r="Y301" s="40"/>
      <c r="Z301" s="41" t="s">
        <v>125</v>
      </c>
      <c r="AA301" s="40"/>
      <c r="AB301" s="39"/>
      <c r="AC301" s="40"/>
      <c r="AD301" s="39" t="s">
        <v>1401</v>
      </c>
      <c r="AE301" s="38"/>
      <c r="AF301" s="250"/>
      <c r="AG301" s="250"/>
      <c r="AH301" s="37"/>
      <c r="AI301" s="11"/>
      <c r="AJ301" s="310">
        <f>SUMPRODUCT(LEN($M301:$AA304)-LEN(SUBSTITUTE($M301:$AA304,"A", "")))</f>
        <v>16</v>
      </c>
      <c r="AK301" s="239">
        <f>SUMPRODUCT(LEN($AD301:$AD304)-LEN(SUBSTITUTE($AD301:$AD304,"A", "")))</f>
        <v>1</v>
      </c>
      <c r="AL301" s="230">
        <f>SUMPRODUCT(LEN($AC301:$AC304)-LEN(SUBSTITUTE($AC301:$AC304,"A", "")))</f>
        <v>0</v>
      </c>
      <c r="AM301" s="233">
        <f>SUMPRODUCT(LEN($M301:$AA304)-LEN(SUBSTITUTE($M301:$AA304,"S", "")))</f>
        <v>5</v>
      </c>
      <c r="AN301" s="239">
        <f>SUMPRODUCT(LEN($AD301:$AD304)-LEN(SUBSTITUTE($AD301:$AD304,"S", "")))</f>
        <v>0</v>
      </c>
      <c r="AO301" s="230">
        <f>SUMPRODUCT(LEN($AC301:$AC304)-LEN(SUBSTITUTE($AC301:$AC304,"S", "")))</f>
        <v>0</v>
      </c>
      <c r="AP301" s="233">
        <f>SUMPRODUCT(LEN($M301:$AA304)-LEN(SUBSTITUTE($M301:$AA304,"F", "")))</f>
        <v>0</v>
      </c>
      <c r="AQ301" s="239">
        <f>SUMPRODUCT(LEN($AD301:$AD304)-LEN(SUBSTITUTE($AD301:$AD304,"F", "")))</f>
        <v>0</v>
      </c>
      <c r="AR301" s="230">
        <f>SUMPRODUCT(LEN($AC301:$AC304)-LEN(SUBSTITUTE($AC301:$AC304,"F", "")))</f>
        <v>0</v>
      </c>
      <c r="AS301" s="233">
        <f>SUMPRODUCT(LEN($M301:$AA304)-LEN(SUBSTITUTE($M301:$AA304,"G", "")))</f>
        <v>3</v>
      </c>
      <c r="AT301" s="239">
        <f>SUMPRODUCT(LEN($AD301:$AD304)-LEN(SUBSTITUTE($AD301:$AD304,"G", "")))</f>
        <v>1</v>
      </c>
      <c r="AU301" s="230">
        <f>SUMPRODUCT(LEN($AC301:$AC304)-LEN(SUBSTITUTE($AC301:$AC304,"G", "")))</f>
        <v>0</v>
      </c>
      <c r="AV301" s="233">
        <f>SUMPRODUCT(LEN($L301:$AA304)-LEN(SUBSTITUTE($L301:$AA304,"M", "")))</f>
        <v>0</v>
      </c>
      <c r="AW301" s="236">
        <f>SUMPRODUCT(LEN($AD301:$AD304)-LEN(SUBSTITUTE($AD301:$AD304,"M", "")))</f>
        <v>0</v>
      </c>
      <c r="AX301" s="269">
        <f>SUMPRODUCT(LEN($AC301:$AC304)-LEN(SUBSTITUTE($AC301:$AC304,"M", "")))</f>
        <v>0</v>
      </c>
      <c r="AY301" s="291">
        <f>SUMPRODUCT(LEN($AE301:$AE304)-LEN(SUBSTITUTE($AE301:$AE304,"S", "")))</f>
        <v>0</v>
      </c>
      <c r="AZ301" s="227">
        <f>SUMPRODUCT(LEN($AE301:$AE304)-LEN(SUBSTITUTE($AE301:$AE304,"F", "")))</f>
        <v>0</v>
      </c>
      <c r="BA301" s="227">
        <f>SUMPRODUCT(LEN($AE301:$AE304)-LEN(SUBSTITUTE($AE301:$AE304,"G", "")))</f>
        <v>0</v>
      </c>
      <c r="BB301" s="294">
        <f>SUMPRODUCT(LEN($AE301:$AE304)-LEN(SUBSTITUTE($AE301:$AE304,"M", "")))</f>
        <v>0</v>
      </c>
    </row>
    <row r="302" spans="2:62" ht="28.15" customHeight="1" thickBot="1" x14ac:dyDescent="0.25">
      <c r="B302" s="30"/>
      <c r="C302" s="243"/>
      <c r="D302" s="36"/>
      <c r="E302" s="35"/>
      <c r="F302" s="35"/>
      <c r="G302" s="34"/>
      <c r="H302" s="224"/>
      <c r="I302" s="247"/>
      <c r="J302" s="247"/>
      <c r="K302" s="247"/>
      <c r="L302" s="33" t="s">
        <v>123</v>
      </c>
      <c r="M302" s="32" t="s">
        <v>104</v>
      </c>
      <c r="N302" s="33" t="s">
        <v>122</v>
      </c>
      <c r="O302" s="32" t="s">
        <v>399</v>
      </c>
      <c r="P302" s="33" t="s">
        <v>120</v>
      </c>
      <c r="Q302" s="32" t="s">
        <v>414</v>
      </c>
      <c r="R302" s="33" t="s">
        <v>119</v>
      </c>
      <c r="S302" s="32" t="s">
        <v>132</v>
      </c>
      <c r="T302" s="33" t="s">
        <v>118</v>
      </c>
      <c r="U302" s="32" t="s">
        <v>121</v>
      </c>
      <c r="V302" s="33" t="s">
        <v>117</v>
      </c>
      <c r="W302" s="32"/>
      <c r="X302" s="33" t="s">
        <v>116</v>
      </c>
      <c r="Y302" s="32"/>
      <c r="Z302" s="33" t="s">
        <v>115</v>
      </c>
      <c r="AA302" s="32"/>
      <c r="AB302" s="31"/>
      <c r="AC302" s="32"/>
      <c r="AD302" s="31"/>
      <c r="AE302" s="23"/>
      <c r="AF302" s="251"/>
      <c r="AG302" s="251"/>
      <c r="AH302" s="22"/>
      <c r="AI302" s="11"/>
      <c r="AJ302" s="311"/>
      <c r="AK302" s="267"/>
      <c r="AL302" s="263"/>
      <c r="AM302" s="265"/>
      <c r="AN302" s="267"/>
      <c r="AO302" s="263"/>
      <c r="AP302" s="265"/>
      <c r="AQ302" s="267"/>
      <c r="AR302" s="263"/>
      <c r="AS302" s="265"/>
      <c r="AT302" s="267"/>
      <c r="AU302" s="263"/>
      <c r="AV302" s="265"/>
      <c r="AW302" s="275"/>
      <c r="AX302" s="270"/>
      <c r="AY302" s="292"/>
      <c r="AZ302" s="228"/>
      <c r="BA302" s="228"/>
      <c r="BB302" s="295"/>
    </row>
    <row r="303" spans="2:62" ht="28.15" customHeight="1" x14ac:dyDescent="0.2">
      <c r="B303" s="30"/>
      <c r="C303" s="244"/>
      <c r="D303" s="29"/>
      <c r="E303" s="28"/>
      <c r="F303" s="28"/>
      <c r="G303" s="27"/>
      <c r="H303" s="225"/>
      <c r="I303" s="248"/>
      <c r="J303" s="248"/>
      <c r="K303" s="248"/>
      <c r="L303" s="26" t="s">
        <v>114</v>
      </c>
      <c r="M303" s="25" t="s">
        <v>180</v>
      </c>
      <c r="N303" s="26" t="s">
        <v>112</v>
      </c>
      <c r="O303" s="25" t="s">
        <v>132</v>
      </c>
      <c r="P303" s="26" t="s">
        <v>111</v>
      </c>
      <c r="Q303" s="25" t="s">
        <v>414</v>
      </c>
      <c r="R303" s="26" t="s">
        <v>110</v>
      </c>
      <c r="S303" s="25" t="s">
        <v>132</v>
      </c>
      <c r="T303" s="26" t="s">
        <v>109</v>
      </c>
      <c r="U303" s="25" t="s">
        <v>121</v>
      </c>
      <c r="V303" s="26" t="s">
        <v>108</v>
      </c>
      <c r="W303" s="25"/>
      <c r="X303" s="26" t="s">
        <v>107</v>
      </c>
      <c r="Y303" s="25"/>
      <c r="Z303" s="26" t="s">
        <v>106</v>
      </c>
      <c r="AA303" s="25"/>
      <c r="AB303" s="24"/>
      <c r="AC303" s="25"/>
      <c r="AD303" s="24"/>
      <c r="AE303" s="23"/>
      <c r="AF303" s="251"/>
      <c r="AG303" s="251"/>
      <c r="AH303" s="22"/>
      <c r="AI303" s="11"/>
      <c r="AJ303" s="311"/>
      <c r="AK303" s="267"/>
      <c r="AL303" s="263"/>
      <c r="AM303" s="265"/>
      <c r="AN303" s="267"/>
      <c r="AO303" s="263"/>
      <c r="AP303" s="265"/>
      <c r="AQ303" s="267"/>
      <c r="AR303" s="263"/>
      <c r="AS303" s="265"/>
      <c r="AT303" s="267"/>
      <c r="AU303" s="263"/>
      <c r="AV303" s="265"/>
      <c r="AW303" s="275"/>
      <c r="AX303" s="270"/>
      <c r="AY303" s="292"/>
      <c r="AZ303" s="228"/>
      <c r="BA303" s="228"/>
      <c r="BB303" s="295"/>
    </row>
    <row r="304" spans="2:62" ht="28.15" customHeight="1" thickBot="1" x14ac:dyDescent="0.25">
      <c r="B304" s="30"/>
      <c r="C304" s="253"/>
      <c r="D304" s="51"/>
      <c r="E304" s="50"/>
      <c r="F304" s="50"/>
      <c r="G304" s="49"/>
      <c r="H304" s="226"/>
      <c r="I304" s="254"/>
      <c r="J304" s="254"/>
      <c r="K304" s="254"/>
      <c r="L304" s="48" t="s">
        <v>105</v>
      </c>
      <c r="M304" s="47" t="s">
        <v>104</v>
      </c>
      <c r="N304" s="48" t="s">
        <v>103</v>
      </c>
      <c r="O304" s="47" t="s">
        <v>104</v>
      </c>
      <c r="P304" s="48" t="s">
        <v>102</v>
      </c>
      <c r="Q304" s="47" t="s">
        <v>132</v>
      </c>
      <c r="R304" s="48" t="s">
        <v>101</v>
      </c>
      <c r="S304" s="47" t="s">
        <v>113</v>
      </c>
      <c r="T304" s="48">
        <v>20</v>
      </c>
      <c r="U304" s="47"/>
      <c r="V304" s="48" t="s">
        <v>100</v>
      </c>
      <c r="W304" s="47"/>
      <c r="X304" s="48" t="s">
        <v>99</v>
      </c>
      <c r="Y304" s="47"/>
      <c r="Z304" s="48" t="s">
        <v>98</v>
      </c>
      <c r="AA304" s="47"/>
      <c r="AB304" s="16"/>
      <c r="AC304" s="47"/>
      <c r="AD304" s="16"/>
      <c r="AE304" s="46"/>
      <c r="AF304" s="255"/>
      <c r="AG304" s="255"/>
      <c r="AH304" s="45"/>
      <c r="AI304" s="11"/>
      <c r="AJ304" s="312"/>
      <c r="AK304" s="268"/>
      <c r="AL304" s="264"/>
      <c r="AM304" s="266"/>
      <c r="AN304" s="268"/>
      <c r="AO304" s="264"/>
      <c r="AP304" s="266"/>
      <c r="AQ304" s="268"/>
      <c r="AR304" s="264"/>
      <c r="AS304" s="266"/>
      <c r="AT304" s="268"/>
      <c r="AU304" s="264"/>
      <c r="AV304" s="266"/>
      <c r="AW304" s="276"/>
      <c r="AX304" s="271"/>
      <c r="AY304" s="293"/>
      <c r="AZ304" s="229"/>
      <c r="BA304" s="229"/>
      <c r="BB304" s="296"/>
    </row>
    <row r="305" spans="2:62" ht="28.15" customHeight="1" x14ac:dyDescent="0.2">
      <c r="B305" s="30"/>
      <c r="C305" s="242">
        <v>3</v>
      </c>
      <c r="D305" s="44"/>
      <c r="E305" s="43"/>
      <c r="F305" s="43"/>
      <c r="G305" s="42"/>
      <c r="H305" s="223"/>
      <c r="I305" s="246">
        <v>79</v>
      </c>
      <c r="J305" s="246">
        <v>27</v>
      </c>
      <c r="K305" s="246">
        <v>9</v>
      </c>
      <c r="L305" s="41" t="s">
        <v>133</v>
      </c>
      <c r="M305" s="40" t="s">
        <v>414</v>
      </c>
      <c r="N305" s="41" t="s">
        <v>131</v>
      </c>
      <c r="O305" s="40" t="s">
        <v>132</v>
      </c>
      <c r="P305" s="41" t="s">
        <v>130</v>
      </c>
      <c r="Q305" s="40" t="s">
        <v>186</v>
      </c>
      <c r="R305" s="41" t="s">
        <v>129</v>
      </c>
      <c r="S305" s="40" t="s">
        <v>186</v>
      </c>
      <c r="T305" s="41" t="s">
        <v>128</v>
      </c>
      <c r="U305" s="40" t="s">
        <v>121</v>
      </c>
      <c r="V305" s="41" t="s">
        <v>127</v>
      </c>
      <c r="W305" s="40"/>
      <c r="X305" s="41" t="s">
        <v>126</v>
      </c>
      <c r="Y305" s="40"/>
      <c r="Z305" s="41" t="s">
        <v>125</v>
      </c>
      <c r="AA305" s="40"/>
      <c r="AB305" s="39"/>
      <c r="AC305" s="40"/>
      <c r="AD305" s="39" t="s">
        <v>1400</v>
      </c>
      <c r="AE305" s="38"/>
      <c r="AF305" s="250"/>
      <c r="AG305" s="250"/>
      <c r="AH305" s="37"/>
      <c r="AI305" s="11"/>
      <c r="AJ305" s="310">
        <f>SUMPRODUCT(LEN($M305:$AA308)-LEN(SUBSTITUTE($M305:$AA308,"A", "")))</f>
        <v>29</v>
      </c>
      <c r="AK305" s="239">
        <f>SUMPRODUCT(LEN($AD305:$AD308)-LEN(SUBSTITUTE($AD305:$AD308,"A", "")))</f>
        <v>8</v>
      </c>
      <c r="AL305" s="230">
        <f>SUMPRODUCT(LEN($AC305:$AC308)-LEN(SUBSTITUTE($AC305:$AC308,"A", "")))</f>
        <v>0</v>
      </c>
      <c r="AM305" s="233">
        <f>SUMPRODUCT(LEN($M305:$AA308)-LEN(SUBSTITUTE($M305:$AA308,"S", "")))</f>
        <v>7</v>
      </c>
      <c r="AN305" s="239">
        <f>SUMPRODUCT(LEN($AD305:$AD308)-LEN(SUBSTITUTE($AD305:$AD308,"S", "")))</f>
        <v>3</v>
      </c>
      <c r="AO305" s="230">
        <f>SUMPRODUCT(LEN($AC305:$AC308)-LEN(SUBSTITUTE($AC305:$AC308,"S", "")))</f>
        <v>0</v>
      </c>
      <c r="AP305" s="233">
        <f>SUMPRODUCT(LEN($M305:$AA308)-LEN(SUBSTITUTE($M305:$AA308,"F", "")))</f>
        <v>1</v>
      </c>
      <c r="AQ305" s="239">
        <f>SUMPRODUCT(LEN($AD305:$AD308)-LEN(SUBSTITUTE($AD305:$AD308,"F", "")))</f>
        <v>1</v>
      </c>
      <c r="AR305" s="230">
        <f>SUMPRODUCT(LEN($AC305:$AC308)-LEN(SUBSTITUTE($AC305:$AC308,"F", "")))</f>
        <v>0</v>
      </c>
      <c r="AS305" s="233">
        <f>SUMPRODUCT(LEN($M305:$AA308)-LEN(SUBSTITUTE($M305:$AA308,"G", "")))</f>
        <v>5</v>
      </c>
      <c r="AT305" s="239">
        <f>SUMPRODUCT(LEN($AD305:$AD308)-LEN(SUBSTITUTE($AD305:$AD308,"G", "")))</f>
        <v>2</v>
      </c>
      <c r="AU305" s="230">
        <f>SUMPRODUCT(LEN($AC305:$AC308)-LEN(SUBSTITUTE($AC305:$AC308,"G", "")))</f>
        <v>0</v>
      </c>
      <c r="AV305" s="233">
        <f>SUMPRODUCT(LEN($L305:$AA308)-LEN(SUBSTITUTE($L305:$AA308,"M", "")))</f>
        <v>0</v>
      </c>
      <c r="AW305" s="236">
        <f>SUMPRODUCT(LEN($AD305:$AD308)-LEN(SUBSTITUTE($AD305:$AD308,"M", "")))</f>
        <v>0</v>
      </c>
      <c r="AX305" s="269">
        <f>SUMPRODUCT(LEN($AC305:$AC308)-LEN(SUBSTITUTE($AC305:$AC308,"M", "")))</f>
        <v>0</v>
      </c>
      <c r="AY305" s="291">
        <f>SUMPRODUCT(LEN($AE305:$AE308)-LEN(SUBSTITUTE($AE305:$AE308,"S", "")))</f>
        <v>0</v>
      </c>
      <c r="AZ305" s="227">
        <f>SUMPRODUCT(LEN($AE305:$AE308)-LEN(SUBSTITUTE($AE305:$AE308,"F", "")))</f>
        <v>0</v>
      </c>
      <c r="BA305" s="227">
        <f>SUMPRODUCT(LEN($AE305:$AE308)-LEN(SUBSTITUTE($AE305:$AE308,"G", "")))</f>
        <v>0</v>
      </c>
      <c r="BB305" s="294">
        <f>SUMPRODUCT(LEN($AE305:$AE308)-LEN(SUBSTITUTE($AE305:$AE308,"M", "")))</f>
        <v>0</v>
      </c>
    </row>
    <row r="306" spans="2:62" ht="28.15" customHeight="1" thickBot="1" x14ac:dyDescent="0.25">
      <c r="B306" s="30"/>
      <c r="C306" s="243"/>
      <c r="D306" s="36"/>
      <c r="E306" s="35"/>
      <c r="F306" s="35"/>
      <c r="G306" s="34"/>
      <c r="H306" s="224"/>
      <c r="I306" s="247"/>
      <c r="J306" s="247"/>
      <c r="K306" s="247"/>
      <c r="L306" s="33" t="s">
        <v>123</v>
      </c>
      <c r="M306" s="32" t="s">
        <v>132</v>
      </c>
      <c r="N306" s="33" t="s">
        <v>122</v>
      </c>
      <c r="O306" s="32" t="s">
        <v>399</v>
      </c>
      <c r="P306" s="33" t="s">
        <v>120</v>
      </c>
      <c r="Q306" s="32" t="s">
        <v>405</v>
      </c>
      <c r="R306" s="33" t="s">
        <v>119</v>
      </c>
      <c r="S306" s="32" t="s">
        <v>175</v>
      </c>
      <c r="T306" s="33" t="s">
        <v>118</v>
      </c>
      <c r="U306" s="32" t="s">
        <v>121</v>
      </c>
      <c r="V306" s="33" t="s">
        <v>117</v>
      </c>
      <c r="W306" s="32"/>
      <c r="X306" s="33" t="s">
        <v>116</v>
      </c>
      <c r="Y306" s="32"/>
      <c r="Z306" s="33" t="s">
        <v>115</v>
      </c>
      <c r="AA306" s="32"/>
      <c r="AB306" s="31"/>
      <c r="AC306" s="32"/>
      <c r="AD306" s="31"/>
      <c r="AE306" s="23"/>
      <c r="AF306" s="251"/>
      <c r="AG306" s="251"/>
      <c r="AH306" s="22"/>
      <c r="AI306" s="11"/>
      <c r="AJ306" s="311"/>
      <c r="AK306" s="267"/>
      <c r="AL306" s="263"/>
      <c r="AM306" s="265"/>
      <c r="AN306" s="267"/>
      <c r="AO306" s="263"/>
      <c r="AP306" s="265"/>
      <c r="AQ306" s="267"/>
      <c r="AR306" s="263"/>
      <c r="AS306" s="265"/>
      <c r="AT306" s="267"/>
      <c r="AU306" s="263"/>
      <c r="AV306" s="265"/>
      <c r="AW306" s="275"/>
      <c r="AX306" s="270"/>
      <c r="AY306" s="292"/>
      <c r="AZ306" s="228"/>
      <c r="BA306" s="228"/>
      <c r="BB306" s="295"/>
    </row>
    <row r="307" spans="2:62" ht="28.15" customHeight="1" x14ac:dyDescent="0.2">
      <c r="B307" s="30"/>
      <c r="C307" s="244"/>
      <c r="D307" s="29"/>
      <c r="E307" s="28"/>
      <c r="F307" s="28"/>
      <c r="G307" s="27"/>
      <c r="H307" s="225"/>
      <c r="I307" s="248"/>
      <c r="J307" s="248"/>
      <c r="K307" s="248"/>
      <c r="L307" s="26" t="s">
        <v>114</v>
      </c>
      <c r="M307" s="25" t="s">
        <v>186</v>
      </c>
      <c r="N307" s="26" t="s">
        <v>112</v>
      </c>
      <c r="O307" s="25" t="s">
        <v>186</v>
      </c>
      <c r="P307" s="26" t="s">
        <v>111</v>
      </c>
      <c r="Q307" s="25" t="s">
        <v>428</v>
      </c>
      <c r="R307" s="26" t="s">
        <v>110</v>
      </c>
      <c r="S307" s="25" t="s">
        <v>175</v>
      </c>
      <c r="T307" s="26" t="s">
        <v>109</v>
      </c>
      <c r="U307" s="25"/>
      <c r="V307" s="26" t="s">
        <v>108</v>
      </c>
      <c r="W307" s="25"/>
      <c r="X307" s="26" t="s">
        <v>107</v>
      </c>
      <c r="Y307" s="25"/>
      <c r="Z307" s="26" t="s">
        <v>106</v>
      </c>
      <c r="AA307" s="25"/>
      <c r="AB307" s="24"/>
      <c r="AC307" s="25"/>
      <c r="AD307" s="24"/>
      <c r="AE307" s="23"/>
      <c r="AF307" s="251"/>
      <c r="AG307" s="251"/>
      <c r="AH307" s="22"/>
      <c r="AI307" s="11"/>
      <c r="AJ307" s="311"/>
      <c r="AK307" s="267"/>
      <c r="AL307" s="263"/>
      <c r="AM307" s="265"/>
      <c r="AN307" s="267"/>
      <c r="AO307" s="263"/>
      <c r="AP307" s="265"/>
      <c r="AQ307" s="267"/>
      <c r="AR307" s="263"/>
      <c r="AS307" s="265"/>
      <c r="AT307" s="267"/>
      <c r="AU307" s="263"/>
      <c r="AV307" s="265"/>
      <c r="AW307" s="275"/>
      <c r="AX307" s="270"/>
      <c r="AY307" s="292"/>
      <c r="AZ307" s="228"/>
      <c r="BA307" s="228"/>
      <c r="BB307" s="295"/>
    </row>
    <row r="308" spans="2:62" ht="28.15" customHeight="1" thickBot="1" x14ac:dyDescent="0.25">
      <c r="B308" s="21"/>
      <c r="C308" s="245"/>
      <c r="D308" s="20"/>
      <c r="E308" s="19"/>
      <c r="F308" s="19"/>
      <c r="G308" s="18"/>
      <c r="H308" s="226"/>
      <c r="I308" s="249"/>
      <c r="J308" s="249"/>
      <c r="K308" s="249"/>
      <c r="L308" s="17" t="s">
        <v>105</v>
      </c>
      <c r="M308" s="15" t="s">
        <v>507</v>
      </c>
      <c r="N308" s="17" t="s">
        <v>103</v>
      </c>
      <c r="O308" s="15" t="s">
        <v>454</v>
      </c>
      <c r="P308" s="17" t="s">
        <v>102</v>
      </c>
      <c r="Q308" s="15" t="s">
        <v>186</v>
      </c>
      <c r="R308" s="17" t="s">
        <v>101</v>
      </c>
      <c r="S308" s="15" t="s">
        <v>175</v>
      </c>
      <c r="T308" s="17">
        <v>20</v>
      </c>
      <c r="U308" s="15"/>
      <c r="V308" s="17" t="s">
        <v>100</v>
      </c>
      <c r="W308" s="15"/>
      <c r="X308" s="17" t="s">
        <v>99</v>
      </c>
      <c r="Y308" s="15"/>
      <c r="Z308" s="17" t="s">
        <v>98</v>
      </c>
      <c r="AA308" s="15"/>
      <c r="AB308" s="16"/>
      <c r="AC308" s="15"/>
      <c r="AD308" s="14"/>
      <c r="AE308" s="13"/>
      <c r="AF308" s="252"/>
      <c r="AG308" s="252"/>
      <c r="AH308" s="12"/>
      <c r="AI308" s="11"/>
      <c r="AJ308" s="312"/>
      <c r="AK308" s="268"/>
      <c r="AL308" s="264"/>
      <c r="AM308" s="266"/>
      <c r="AN308" s="268"/>
      <c r="AO308" s="264"/>
      <c r="AP308" s="266"/>
      <c r="AQ308" s="268"/>
      <c r="AR308" s="264"/>
      <c r="AS308" s="266"/>
      <c r="AT308" s="268"/>
      <c r="AU308" s="264"/>
      <c r="AV308" s="266"/>
      <c r="AW308" s="276"/>
      <c r="AX308" s="271"/>
      <c r="AY308" s="293"/>
      <c r="AZ308" s="229"/>
      <c r="BA308" s="229"/>
      <c r="BB308" s="296"/>
    </row>
    <row r="309" spans="2:62" ht="85.9" customHeight="1" thickTop="1" thickBot="1" x14ac:dyDescent="0.35">
      <c r="B309" s="105" t="s">
        <v>174</v>
      </c>
      <c r="C309" s="95" t="s">
        <v>173</v>
      </c>
      <c r="D309" s="100" t="s">
        <v>172</v>
      </c>
      <c r="E309" s="104" t="s">
        <v>171</v>
      </c>
      <c r="F309" s="103"/>
      <c r="G309" s="102"/>
      <c r="H309" s="101" t="s">
        <v>170</v>
      </c>
      <c r="I309" s="100" t="s">
        <v>96</v>
      </c>
      <c r="J309" s="100" t="s">
        <v>169</v>
      </c>
      <c r="K309" s="100" t="s">
        <v>97</v>
      </c>
      <c r="L309" s="256" t="s">
        <v>168</v>
      </c>
      <c r="M309" s="262"/>
      <c r="N309" s="256" t="s">
        <v>167</v>
      </c>
      <c r="O309" s="262"/>
      <c r="P309" s="256" t="s">
        <v>167</v>
      </c>
      <c r="Q309" s="257"/>
      <c r="R309" s="256" t="s">
        <v>167</v>
      </c>
      <c r="S309" s="257"/>
      <c r="T309" s="256" t="s">
        <v>167</v>
      </c>
      <c r="U309" s="257"/>
      <c r="V309" s="256" t="s">
        <v>167</v>
      </c>
      <c r="W309" s="257"/>
      <c r="X309" s="256" t="s">
        <v>167</v>
      </c>
      <c r="Y309" s="257"/>
      <c r="Z309" s="256" t="s">
        <v>167</v>
      </c>
      <c r="AA309" s="257"/>
      <c r="AB309" s="261" t="s">
        <v>166</v>
      </c>
      <c r="AC309" s="257"/>
      <c r="AD309" s="101" t="s">
        <v>165</v>
      </c>
      <c r="AE309" s="101" t="s">
        <v>164</v>
      </c>
      <c r="AF309" s="100" t="s">
        <v>163</v>
      </c>
      <c r="AG309" s="100" t="s">
        <v>162</v>
      </c>
      <c r="AH309" s="99" t="s">
        <v>161</v>
      </c>
      <c r="AI309" s="98"/>
      <c r="AJ309" s="96" t="s">
        <v>160</v>
      </c>
      <c r="AK309" s="95" t="s">
        <v>159</v>
      </c>
      <c r="AL309" s="94" t="s">
        <v>158</v>
      </c>
      <c r="AM309" s="96" t="s">
        <v>157</v>
      </c>
      <c r="AN309" s="95" t="s">
        <v>156</v>
      </c>
      <c r="AO309" s="94" t="s">
        <v>155</v>
      </c>
      <c r="AP309" s="96" t="s">
        <v>154</v>
      </c>
      <c r="AQ309" s="95" t="s">
        <v>153</v>
      </c>
      <c r="AR309" s="97" t="s">
        <v>152</v>
      </c>
      <c r="AS309" s="96" t="s">
        <v>151</v>
      </c>
      <c r="AT309" s="95" t="s">
        <v>150</v>
      </c>
      <c r="AU309" s="94" t="s">
        <v>149</v>
      </c>
      <c r="AV309" s="96" t="s">
        <v>148</v>
      </c>
      <c r="AW309" s="95" t="s">
        <v>147</v>
      </c>
      <c r="AX309" s="94" t="s">
        <v>146</v>
      </c>
      <c r="AY309" s="93" t="s">
        <v>145</v>
      </c>
      <c r="AZ309" s="92" t="s">
        <v>144</v>
      </c>
      <c r="BA309" s="92" t="s">
        <v>143</v>
      </c>
      <c r="BB309" s="91" t="s">
        <v>142</v>
      </c>
    </row>
    <row r="310" spans="2:62" ht="48" thickBot="1" x14ac:dyDescent="0.3">
      <c r="B310" s="90" t="s">
        <v>233</v>
      </c>
      <c r="C310" s="89"/>
      <c r="D310" s="88"/>
      <c r="E310" s="258"/>
      <c r="F310" s="259"/>
      <c r="G310" s="260"/>
      <c r="H310" s="87" t="s">
        <v>140</v>
      </c>
      <c r="I310" s="86"/>
      <c r="J310" s="86"/>
      <c r="K310" s="85"/>
      <c r="L310" s="84"/>
      <c r="M310" s="81"/>
      <c r="N310" s="84"/>
      <c r="O310" s="81"/>
      <c r="P310" s="84"/>
      <c r="Q310" s="81"/>
      <c r="R310" s="84"/>
      <c r="S310" s="81"/>
      <c r="T310" s="84"/>
      <c r="U310" s="81"/>
      <c r="V310" s="84"/>
      <c r="W310" s="81"/>
      <c r="X310" s="84"/>
      <c r="Y310" s="81"/>
      <c r="Z310" s="84"/>
      <c r="AA310" s="83"/>
      <c r="AB310" s="82" t="s">
        <v>139</v>
      </c>
      <c r="AC310" s="81"/>
      <c r="AD310" s="81"/>
      <c r="AE310" s="81"/>
      <c r="AF310" s="80"/>
      <c r="AG310" s="80"/>
      <c r="AH310" s="60"/>
      <c r="AI310" s="79" t="s">
        <v>138</v>
      </c>
      <c r="AJ310" s="78">
        <f t="shared" ref="AJ310:BB310" si="40">SUM(AJ312:AJ323)</f>
        <v>114</v>
      </c>
      <c r="AK310" s="77">
        <f t="shared" si="40"/>
        <v>0</v>
      </c>
      <c r="AL310" s="76">
        <f t="shared" si="40"/>
        <v>0</v>
      </c>
      <c r="AM310" s="78">
        <f t="shared" si="40"/>
        <v>31</v>
      </c>
      <c r="AN310" s="77">
        <f t="shared" si="40"/>
        <v>0</v>
      </c>
      <c r="AO310" s="76">
        <f t="shared" si="40"/>
        <v>0</v>
      </c>
      <c r="AP310" s="78">
        <f t="shared" si="40"/>
        <v>1</v>
      </c>
      <c r="AQ310" s="77">
        <f t="shared" si="40"/>
        <v>0</v>
      </c>
      <c r="AR310" s="76">
        <f t="shared" si="40"/>
        <v>0</v>
      </c>
      <c r="AS310" s="78">
        <f t="shared" si="40"/>
        <v>16</v>
      </c>
      <c r="AT310" s="77">
        <f t="shared" si="40"/>
        <v>0</v>
      </c>
      <c r="AU310" s="76">
        <f t="shared" si="40"/>
        <v>0</v>
      </c>
      <c r="AV310" s="78">
        <f t="shared" si="40"/>
        <v>0</v>
      </c>
      <c r="AW310" s="77">
        <f t="shared" si="40"/>
        <v>0</v>
      </c>
      <c r="AX310" s="76">
        <f t="shared" si="40"/>
        <v>0</v>
      </c>
      <c r="AY310" s="75">
        <f t="shared" si="40"/>
        <v>0</v>
      </c>
      <c r="AZ310" s="74">
        <f t="shared" si="40"/>
        <v>0</v>
      </c>
      <c r="BA310" s="74">
        <f t="shared" si="40"/>
        <v>0</v>
      </c>
      <c r="BB310" s="73">
        <f t="shared" si="40"/>
        <v>0</v>
      </c>
      <c r="BC310" s="72" t="s">
        <v>137</v>
      </c>
      <c r="BF310" s="5">
        <f>SUM(AJ310:AL310)/$BG$5</f>
        <v>38</v>
      </c>
      <c r="BG310" s="5">
        <f>SUM(AM310:AO310,AY310)/$BG$5</f>
        <v>10.333333333333334</v>
      </c>
      <c r="BH310" s="5">
        <f>SUM(AP310:AR310,AZ310)/$BG$5</f>
        <v>0.33333333333333331</v>
      </c>
      <c r="BI310" s="5">
        <f>SUM(AS310:AU310,BA310)/$BG$5</f>
        <v>5.333333333333333</v>
      </c>
      <c r="BJ310" s="5">
        <f>SUM(AV310:AX310,BB310)/$BG$5</f>
        <v>0</v>
      </c>
    </row>
    <row r="311" spans="2:62" ht="37.5" thickBot="1" x14ac:dyDescent="0.3">
      <c r="B311" s="71"/>
      <c r="C311" s="70"/>
      <c r="D311" s="69"/>
      <c r="E311" s="68"/>
      <c r="F311" s="68"/>
      <c r="G311" s="67"/>
      <c r="H311" s="66"/>
      <c r="I311" s="64"/>
      <c r="J311" s="64"/>
      <c r="K311" s="65"/>
      <c r="L311" s="64"/>
      <c r="M311" s="62"/>
      <c r="N311" s="64"/>
      <c r="O311" s="62"/>
      <c r="P311" s="64"/>
      <c r="Q311" s="62"/>
      <c r="R311" s="64"/>
      <c r="S311" s="62"/>
      <c r="T311" s="64"/>
      <c r="U311" s="62"/>
      <c r="V311" s="64"/>
      <c r="W311" s="62"/>
      <c r="X311" s="64"/>
      <c r="Y311" s="62"/>
      <c r="Z311" s="64"/>
      <c r="AA311" s="62"/>
      <c r="AB311" s="63"/>
      <c r="AC311" s="62"/>
      <c r="AD311" s="62"/>
      <c r="AE311" s="62"/>
      <c r="AF311" s="61"/>
      <c r="AG311" s="61"/>
      <c r="AH311" s="60"/>
      <c r="AI311" s="59" t="s">
        <v>136</v>
      </c>
      <c r="AJ311" s="58">
        <f t="shared" ref="AJ311:BB311" si="41">AJ310/3</f>
        <v>38</v>
      </c>
      <c r="AK311" s="57">
        <f t="shared" si="41"/>
        <v>0</v>
      </c>
      <c r="AL311" s="56">
        <f t="shared" si="41"/>
        <v>0</v>
      </c>
      <c r="AM311" s="58">
        <f t="shared" si="41"/>
        <v>10.333333333333334</v>
      </c>
      <c r="AN311" s="57">
        <f t="shared" si="41"/>
        <v>0</v>
      </c>
      <c r="AO311" s="56">
        <f t="shared" si="41"/>
        <v>0</v>
      </c>
      <c r="AP311" s="58">
        <f t="shared" si="41"/>
        <v>0.33333333333333331</v>
      </c>
      <c r="AQ311" s="57">
        <f t="shared" si="41"/>
        <v>0</v>
      </c>
      <c r="AR311" s="56">
        <f t="shared" si="41"/>
        <v>0</v>
      </c>
      <c r="AS311" s="58">
        <f t="shared" si="41"/>
        <v>5.333333333333333</v>
      </c>
      <c r="AT311" s="57">
        <f t="shared" si="41"/>
        <v>0</v>
      </c>
      <c r="AU311" s="56">
        <f t="shared" si="41"/>
        <v>0</v>
      </c>
      <c r="AV311" s="58">
        <f t="shared" si="41"/>
        <v>0</v>
      </c>
      <c r="AW311" s="57">
        <f t="shared" si="41"/>
        <v>0</v>
      </c>
      <c r="AX311" s="56">
        <f t="shared" si="41"/>
        <v>0</v>
      </c>
      <c r="AY311" s="55">
        <f t="shared" si="41"/>
        <v>0</v>
      </c>
      <c r="AZ311" s="54">
        <f t="shared" si="41"/>
        <v>0</v>
      </c>
      <c r="BA311" s="54">
        <f t="shared" si="41"/>
        <v>0</v>
      </c>
      <c r="BB311" s="53">
        <f t="shared" si="41"/>
        <v>0</v>
      </c>
      <c r="BC311" s="52" t="s">
        <v>135</v>
      </c>
    </row>
    <row r="312" spans="2:62" ht="28.15" customHeight="1" x14ac:dyDescent="0.2">
      <c r="B312" s="30"/>
      <c r="C312" s="242">
        <v>1</v>
      </c>
      <c r="D312" s="44"/>
      <c r="E312" s="43"/>
      <c r="F312" s="43"/>
      <c r="G312" s="42"/>
      <c r="H312" s="223" t="s">
        <v>384</v>
      </c>
      <c r="I312" s="246">
        <v>82</v>
      </c>
      <c r="J312" s="246">
        <v>26</v>
      </c>
      <c r="K312" s="246">
        <v>7</v>
      </c>
      <c r="L312" s="41" t="s">
        <v>133</v>
      </c>
      <c r="M312" s="40" t="s">
        <v>132</v>
      </c>
      <c r="N312" s="41" t="s">
        <v>131</v>
      </c>
      <c r="O312" s="40" t="s">
        <v>377</v>
      </c>
      <c r="P312" s="41" t="s">
        <v>130</v>
      </c>
      <c r="Q312" s="40" t="s">
        <v>389</v>
      </c>
      <c r="R312" s="41" t="s">
        <v>129</v>
      </c>
      <c r="S312" s="40" t="s">
        <v>389</v>
      </c>
      <c r="T312" s="41" t="s">
        <v>128</v>
      </c>
      <c r="U312" s="40" t="s">
        <v>121</v>
      </c>
      <c r="V312" s="41" t="s">
        <v>127</v>
      </c>
      <c r="W312" s="40"/>
      <c r="X312" s="41" t="s">
        <v>126</v>
      </c>
      <c r="Y312" s="40"/>
      <c r="Z312" s="41" t="s">
        <v>125</v>
      </c>
      <c r="AA312" s="40"/>
      <c r="AB312" s="39"/>
      <c r="AC312" s="40"/>
      <c r="AD312" s="39"/>
      <c r="AE312" s="38"/>
      <c r="AF312" s="250"/>
      <c r="AG312" s="250"/>
      <c r="AH312" s="37"/>
      <c r="AI312" s="11"/>
      <c r="AJ312" s="310">
        <f>SUMPRODUCT(LEN($M312:$AA315)-LEN(SUBSTITUTE($M312:$AA315,"A", "")))</f>
        <v>35</v>
      </c>
      <c r="AK312" s="239">
        <f>SUMPRODUCT(LEN($AD312:$AD315)-LEN(SUBSTITUTE($AD312:$AD315,"A", "")))</f>
        <v>0</v>
      </c>
      <c r="AL312" s="230">
        <f>SUMPRODUCT(LEN($AC312:$AC315)-LEN(SUBSTITUTE($AC312:$AC315,"A", "")))</f>
        <v>0</v>
      </c>
      <c r="AM312" s="233">
        <f>SUMPRODUCT(LEN($M312:$AA315)-LEN(SUBSTITUTE($M312:$AA315,"S", "")))</f>
        <v>8</v>
      </c>
      <c r="AN312" s="239">
        <f>SUMPRODUCT(LEN($AD312:$AD315)-LEN(SUBSTITUTE($AD312:$AD315,"S", "")))</f>
        <v>0</v>
      </c>
      <c r="AO312" s="230">
        <f>SUMPRODUCT(LEN($AC312:$AC315)-LEN(SUBSTITUTE($AC312:$AC315,"S", "")))</f>
        <v>0</v>
      </c>
      <c r="AP312" s="233">
        <f>SUMPRODUCT(LEN($M312:$AA315)-LEN(SUBSTITUTE($M312:$AA315,"F", "")))</f>
        <v>0</v>
      </c>
      <c r="AQ312" s="239">
        <f>SUMPRODUCT(LEN($AD312:$AD315)-LEN(SUBSTITUTE($AD312:$AD315,"F", "")))</f>
        <v>0</v>
      </c>
      <c r="AR312" s="230">
        <f>SUMPRODUCT(LEN($AC312:$AC315)-LEN(SUBSTITUTE($AC312:$AC315,"F", "")))</f>
        <v>0</v>
      </c>
      <c r="AS312" s="233">
        <f>SUMPRODUCT(LEN($M312:$AA315)-LEN(SUBSTITUTE($M312:$AA315,"G", "")))</f>
        <v>7</v>
      </c>
      <c r="AT312" s="239">
        <f>SUMPRODUCT(LEN($AD312:$AD315)-LEN(SUBSTITUTE($AD312:$AD315,"G", "")))</f>
        <v>0</v>
      </c>
      <c r="AU312" s="230">
        <f>SUMPRODUCT(LEN($AC312:$AC315)-LEN(SUBSTITUTE($AC312:$AC315,"G", "")))</f>
        <v>0</v>
      </c>
      <c r="AV312" s="233">
        <f>SUMPRODUCT(LEN($L312:$AA315)-LEN(SUBSTITUTE($L312:$AA315,"M", "")))</f>
        <v>0</v>
      </c>
      <c r="AW312" s="236">
        <f>SUMPRODUCT(LEN($AD312:$AD315)-LEN(SUBSTITUTE($AD312:$AD315,"M", "")))</f>
        <v>0</v>
      </c>
      <c r="AX312" s="269">
        <f>SUMPRODUCT(LEN($AC312:$AC315)-LEN(SUBSTITUTE($AC312:$AC315,"M", "")))</f>
        <v>0</v>
      </c>
      <c r="AY312" s="291">
        <f>SUMPRODUCT(LEN($AE312:$AE315)-LEN(SUBSTITUTE($AE312:$AE315,"S", "")))</f>
        <v>0</v>
      </c>
      <c r="AZ312" s="227">
        <f>SUMPRODUCT(LEN($AE312:$AE315)-LEN(SUBSTITUTE($AE312:$AE315,"F", "")))</f>
        <v>0</v>
      </c>
      <c r="BA312" s="227">
        <f>SUMPRODUCT(LEN($AE312:$AE315)-LEN(SUBSTITUTE($AE312:$AE315,"G", "")))</f>
        <v>0</v>
      </c>
      <c r="BB312" s="294">
        <f>SUMPRODUCT(LEN($AE312:$AE315)-LEN(SUBSTITUTE($AE312:$AE315,"M", "")))</f>
        <v>0</v>
      </c>
    </row>
    <row r="313" spans="2:62" ht="28.15" customHeight="1" thickBot="1" x14ac:dyDescent="0.25">
      <c r="B313" s="30"/>
      <c r="C313" s="243"/>
      <c r="D313" s="36"/>
      <c r="E313" s="35"/>
      <c r="F313" s="35"/>
      <c r="G313" s="34"/>
      <c r="H313" s="224"/>
      <c r="I313" s="247"/>
      <c r="J313" s="247"/>
      <c r="K313" s="247"/>
      <c r="L313" s="33" t="s">
        <v>123</v>
      </c>
      <c r="M313" s="32" t="s">
        <v>611</v>
      </c>
      <c r="N313" s="33" t="s">
        <v>122</v>
      </c>
      <c r="O313" s="32" t="s">
        <v>132</v>
      </c>
      <c r="P313" s="33" t="s">
        <v>120</v>
      </c>
      <c r="Q313" s="32" t="s">
        <v>186</v>
      </c>
      <c r="R313" s="33" t="s">
        <v>119</v>
      </c>
      <c r="S313" s="32" t="s">
        <v>217</v>
      </c>
      <c r="T313" s="33" t="s">
        <v>118</v>
      </c>
      <c r="U313" s="32" t="s">
        <v>121</v>
      </c>
      <c r="V313" s="33" t="s">
        <v>117</v>
      </c>
      <c r="W313" s="32"/>
      <c r="X313" s="33" t="s">
        <v>116</v>
      </c>
      <c r="Y313" s="32"/>
      <c r="Z313" s="33" t="s">
        <v>115</v>
      </c>
      <c r="AA313" s="32"/>
      <c r="AB313" s="31"/>
      <c r="AC313" s="32"/>
      <c r="AD313" s="31"/>
      <c r="AE313" s="23"/>
      <c r="AF313" s="251"/>
      <c r="AG313" s="251"/>
      <c r="AH313" s="22"/>
      <c r="AI313" s="11"/>
      <c r="AJ313" s="311"/>
      <c r="AK313" s="267"/>
      <c r="AL313" s="263"/>
      <c r="AM313" s="265"/>
      <c r="AN313" s="267"/>
      <c r="AO313" s="263"/>
      <c r="AP313" s="265"/>
      <c r="AQ313" s="267"/>
      <c r="AR313" s="263"/>
      <c r="AS313" s="265"/>
      <c r="AT313" s="267"/>
      <c r="AU313" s="263"/>
      <c r="AV313" s="265"/>
      <c r="AW313" s="275"/>
      <c r="AX313" s="270"/>
      <c r="AY313" s="292"/>
      <c r="AZ313" s="228"/>
      <c r="BA313" s="228"/>
      <c r="BB313" s="295"/>
    </row>
    <row r="314" spans="2:62" ht="28.15" customHeight="1" x14ac:dyDescent="0.2">
      <c r="B314" s="30"/>
      <c r="C314" s="244"/>
      <c r="D314" s="29"/>
      <c r="E314" s="28"/>
      <c r="F314" s="28"/>
      <c r="G314" s="27"/>
      <c r="H314" s="225">
        <v>220</v>
      </c>
      <c r="I314" s="248"/>
      <c r="J314" s="248"/>
      <c r="K314" s="248"/>
      <c r="L314" s="26" t="s">
        <v>114</v>
      </c>
      <c r="M314" s="25" t="s">
        <v>186</v>
      </c>
      <c r="N314" s="26" t="s">
        <v>112</v>
      </c>
      <c r="O314" s="25" t="s">
        <v>389</v>
      </c>
      <c r="P314" s="26" t="s">
        <v>111</v>
      </c>
      <c r="Q314" s="25" t="s">
        <v>186</v>
      </c>
      <c r="R314" s="26" t="s">
        <v>110</v>
      </c>
      <c r="S314" s="25" t="s">
        <v>113</v>
      </c>
      <c r="T314" s="26" t="s">
        <v>109</v>
      </c>
      <c r="U314" s="25" t="s">
        <v>121</v>
      </c>
      <c r="V314" s="26" t="s">
        <v>108</v>
      </c>
      <c r="W314" s="25"/>
      <c r="X314" s="26" t="s">
        <v>107</v>
      </c>
      <c r="Y314" s="25"/>
      <c r="Z314" s="26" t="s">
        <v>106</v>
      </c>
      <c r="AA314" s="25"/>
      <c r="AB314" s="24"/>
      <c r="AC314" s="25"/>
      <c r="AD314" s="24"/>
      <c r="AE314" s="23"/>
      <c r="AF314" s="251"/>
      <c r="AG314" s="251"/>
      <c r="AH314" s="22"/>
      <c r="AI314" s="11"/>
      <c r="AJ314" s="311"/>
      <c r="AK314" s="267"/>
      <c r="AL314" s="263"/>
      <c r="AM314" s="265"/>
      <c r="AN314" s="267"/>
      <c r="AO314" s="263"/>
      <c r="AP314" s="265"/>
      <c r="AQ314" s="267"/>
      <c r="AR314" s="263"/>
      <c r="AS314" s="265"/>
      <c r="AT314" s="267"/>
      <c r="AU314" s="263"/>
      <c r="AV314" s="265"/>
      <c r="AW314" s="275"/>
      <c r="AX314" s="270"/>
      <c r="AY314" s="292"/>
      <c r="AZ314" s="228"/>
      <c r="BA314" s="228"/>
      <c r="BB314" s="295"/>
    </row>
    <row r="315" spans="2:62" ht="28.15" customHeight="1" thickBot="1" x14ac:dyDescent="0.25">
      <c r="B315" s="30"/>
      <c r="C315" s="253"/>
      <c r="D315" s="51"/>
      <c r="E315" s="50"/>
      <c r="F315" s="50"/>
      <c r="G315" s="49"/>
      <c r="H315" s="226"/>
      <c r="I315" s="254"/>
      <c r="J315" s="254"/>
      <c r="K315" s="254"/>
      <c r="L315" s="48" t="s">
        <v>105</v>
      </c>
      <c r="M315" s="47" t="s">
        <v>389</v>
      </c>
      <c r="N315" s="48" t="s">
        <v>103</v>
      </c>
      <c r="O315" s="47" t="s">
        <v>389</v>
      </c>
      <c r="P315" s="48" t="s">
        <v>102</v>
      </c>
      <c r="Q315" s="47" t="s">
        <v>376</v>
      </c>
      <c r="R315" s="48" t="s">
        <v>101</v>
      </c>
      <c r="S315" s="47" t="s">
        <v>175</v>
      </c>
      <c r="T315" s="48">
        <v>20</v>
      </c>
      <c r="U315" s="47"/>
      <c r="V315" s="48" t="s">
        <v>100</v>
      </c>
      <c r="W315" s="47"/>
      <c r="X315" s="48" t="s">
        <v>99</v>
      </c>
      <c r="Y315" s="47"/>
      <c r="Z315" s="48" t="s">
        <v>98</v>
      </c>
      <c r="AA315" s="47"/>
      <c r="AB315" s="16"/>
      <c r="AC315" s="47"/>
      <c r="AD315" s="16"/>
      <c r="AE315" s="46"/>
      <c r="AF315" s="255"/>
      <c r="AG315" s="255"/>
      <c r="AH315" s="45"/>
      <c r="AI315" s="11"/>
      <c r="AJ315" s="312"/>
      <c r="AK315" s="268"/>
      <c r="AL315" s="264"/>
      <c r="AM315" s="266"/>
      <c r="AN315" s="268"/>
      <c r="AO315" s="264"/>
      <c r="AP315" s="266"/>
      <c r="AQ315" s="268"/>
      <c r="AR315" s="264"/>
      <c r="AS315" s="266"/>
      <c r="AT315" s="268"/>
      <c r="AU315" s="264"/>
      <c r="AV315" s="266"/>
      <c r="AW315" s="276"/>
      <c r="AX315" s="271"/>
      <c r="AY315" s="293"/>
      <c r="AZ315" s="229"/>
      <c r="BA315" s="229"/>
      <c r="BB315" s="296"/>
    </row>
    <row r="316" spans="2:62" ht="28.15" customHeight="1" x14ac:dyDescent="0.2">
      <c r="B316" s="30"/>
      <c r="C316" s="242">
        <v>2</v>
      </c>
      <c r="D316" s="44"/>
      <c r="E316" s="43"/>
      <c r="F316" s="43"/>
      <c r="G316" s="42"/>
      <c r="H316" s="223"/>
      <c r="I316" s="246">
        <v>91</v>
      </c>
      <c r="J316" s="246">
        <v>24</v>
      </c>
      <c r="K316" s="246">
        <v>7</v>
      </c>
      <c r="L316" s="41" t="s">
        <v>133</v>
      </c>
      <c r="M316" s="40" t="s">
        <v>132</v>
      </c>
      <c r="N316" s="41" t="s">
        <v>131</v>
      </c>
      <c r="O316" s="40" t="s">
        <v>399</v>
      </c>
      <c r="P316" s="41" t="s">
        <v>130</v>
      </c>
      <c r="Q316" s="40" t="s">
        <v>186</v>
      </c>
      <c r="R316" s="41" t="s">
        <v>129</v>
      </c>
      <c r="S316" s="40" t="s">
        <v>113</v>
      </c>
      <c r="T316" s="41" t="s">
        <v>128</v>
      </c>
      <c r="U316" s="40" t="s">
        <v>121</v>
      </c>
      <c r="V316" s="41" t="s">
        <v>127</v>
      </c>
      <c r="W316" s="40"/>
      <c r="X316" s="41" t="s">
        <v>126</v>
      </c>
      <c r="Y316" s="40"/>
      <c r="Z316" s="41" t="s">
        <v>125</v>
      </c>
      <c r="AA316" s="40"/>
      <c r="AB316" s="39"/>
      <c r="AC316" s="40"/>
      <c r="AD316" s="39"/>
      <c r="AE316" s="38"/>
      <c r="AF316" s="250"/>
      <c r="AG316" s="250"/>
      <c r="AH316" s="37"/>
      <c r="AI316" s="11"/>
      <c r="AJ316" s="310">
        <f>SUMPRODUCT(LEN($M316:$AA319)-LEN(SUBSTITUTE($M316:$AA319,"A", "")))</f>
        <v>22</v>
      </c>
      <c r="AK316" s="239">
        <f>SUMPRODUCT(LEN($AD316:$AD319)-LEN(SUBSTITUTE($AD316:$AD319,"A", "")))</f>
        <v>0</v>
      </c>
      <c r="AL316" s="230">
        <f>SUMPRODUCT(LEN($AC316:$AC319)-LEN(SUBSTITUTE($AC316:$AC319,"A", "")))</f>
        <v>0</v>
      </c>
      <c r="AM316" s="233">
        <f>SUMPRODUCT(LEN($M316:$AA319)-LEN(SUBSTITUTE($M316:$AA319,"S", "")))</f>
        <v>10</v>
      </c>
      <c r="AN316" s="239">
        <f>SUMPRODUCT(LEN($AD316:$AD319)-LEN(SUBSTITUTE($AD316:$AD319,"S", "")))</f>
        <v>0</v>
      </c>
      <c r="AO316" s="230">
        <f>SUMPRODUCT(LEN($AC316:$AC319)-LEN(SUBSTITUTE($AC316:$AC319,"S", "")))</f>
        <v>0</v>
      </c>
      <c r="AP316" s="233">
        <f>SUMPRODUCT(LEN($M316:$AA319)-LEN(SUBSTITUTE($M316:$AA319,"F", "")))</f>
        <v>0</v>
      </c>
      <c r="AQ316" s="239">
        <f>SUMPRODUCT(LEN($AD316:$AD319)-LEN(SUBSTITUTE($AD316:$AD319,"F", "")))</f>
        <v>0</v>
      </c>
      <c r="AR316" s="230">
        <f>SUMPRODUCT(LEN($AC316:$AC319)-LEN(SUBSTITUTE($AC316:$AC319,"F", "")))</f>
        <v>0</v>
      </c>
      <c r="AS316" s="233">
        <f>SUMPRODUCT(LEN($M316:$AA319)-LEN(SUBSTITUTE($M316:$AA319,"G", "")))</f>
        <v>2</v>
      </c>
      <c r="AT316" s="239">
        <f>SUMPRODUCT(LEN($AD316:$AD319)-LEN(SUBSTITUTE($AD316:$AD319,"G", "")))</f>
        <v>0</v>
      </c>
      <c r="AU316" s="230">
        <f>SUMPRODUCT(LEN($AC316:$AC319)-LEN(SUBSTITUTE($AC316:$AC319,"G", "")))</f>
        <v>0</v>
      </c>
      <c r="AV316" s="233">
        <f>SUMPRODUCT(LEN($L316:$AA319)-LEN(SUBSTITUTE($L316:$AA319,"M", "")))</f>
        <v>0</v>
      </c>
      <c r="AW316" s="236">
        <f>SUMPRODUCT(LEN($AD316:$AD319)-LEN(SUBSTITUTE($AD316:$AD319,"M", "")))</f>
        <v>0</v>
      </c>
      <c r="AX316" s="269">
        <f>SUMPRODUCT(LEN($AC316:$AC319)-LEN(SUBSTITUTE($AC316:$AC319,"M", "")))</f>
        <v>0</v>
      </c>
      <c r="AY316" s="291">
        <f>SUMPRODUCT(LEN($AE316:$AE319)-LEN(SUBSTITUTE($AE316:$AE319,"S", "")))</f>
        <v>0</v>
      </c>
      <c r="AZ316" s="227">
        <f>SUMPRODUCT(LEN($AE316:$AE319)-LEN(SUBSTITUTE($AE316:$AE319,"F", "")))</f>
        <v>0</v>
      </c>
      <c r="BA316" s="227">
        <f>SUMPRODUCT(LEN($AE316:$AE319)-LEN(SUBSTITUTE($AE316:$AE319,"G", "")))</f>
        <v>0</v>
      </c>
      <c r="BB316" s="294">
        <f>SUMPRODUCT(LEN($AE316:$AE319)-LEN(SUBSTITUTE($AE316:$AE319,"M", "")))</f>
        <v>0</v>
      </c>
    </row>
    <row r="317" spans="2:62" ht="28.15" customHeight="1" thickBot="1" x14ac:dyDescent="0.25">
      <c r="B317" s="30"/>
      <c r="C317" s="243"/>
      <c r="D317" s="36"/>
      <c r="E317" s="35"/>
      <c r="F317" s="35"/>
      <c r="G317" s="34"/>
      <c r="H317" s="224"/>
      <c r="I317" s="247"/>
      <c r="J317" s="247"/>
      <c r="K317" s="247"/>
      <c r="L317" s="33" t="s">
        <v>123</v>
      </c>
      <c r="M317" s="32" t="s">
        <v>132</v>
      </c>
      <c r="N317" s="33" t="s">
        <v>122</v>
      </c>
      <c r="O317" s="32" t="s">
        <v>104</v>
      </c>
      <c r="P317" s="33" t="s">
        <v>120</v>
      </c>
      <c r="Q317" s="32" t="s">
        <v>389</v>
      </c>
      <c r="R317" s="33" t="s">
        <v>119</v>
      </c>
      <c r="S317" s="32" t="s">
        <v>113</v>
      </c>
      <c r="T317" s="33" t="s">
        <v>118</v>
      </c>
      <c r="U317" s="32"/>
      <c r="V317" s="33" t="s">
        <v>117</v>
      </c>
      <c r="W317" s="32"/>
      <c r="X317" s="33" t="s">
        <v>116</v>
      </c>
      <c r="Y317" s="32"/>
      <c r="Z317" s="33" t="s">
        <v>115</v>
      </c>
      <c r="AA317" s="32"/>
      <c r="AB317" s="31"/>
      <c r="AC317" s="32"/>
      <c r="AD317" s="31"/>
      <c r="AE317" s="23"/>
      <c r="AF317" s="251"/>
      <c r="AG317" s="251"/>
      <c r="AH317" s="22"/>
      <c r="AI317" s="11"/>
      <c r="AJ317" s="311"/>
      <c r="AK317" s="267"/>
      <c r="AL317" s="263"/>
      <c r="AM317" s="265"/>
      <c r="AN317" s="267"/>
      <c r="AO317" s="263"/>
      <c r="AP317" s="265"/>
      <c r="AQ317" s="267"/>
      <c r="AR317" s="263"/>
      <c r="AS317" s="265"/>
      <c r="AT317" s="267"/>
      <c r="AU317" s="263"/>
      <c r="AV317" s="265"/>
      <c r="AW317" s="275"/>
      <c r="AX317" s="270"/>
      <c r="AY317" s="292"/>
      <c r="AZ317" s="228"/>
      <c r="BA317" s="228"/>
      <c r="BB317" s="295"/>
    </row>
    <row r="318" spans="2:62" ht="28.15" customHeight="1" x14ac:dyDescent="0.2">
      <c r="B318" s="30"/>
      <c r="C318" s="244"/>
      <c r="D318" s="29"/>
      <c r="E318" s="28"/>
      <c r="F318" s="28"/>
      <c r="G318" s="27"/>
      <c r="H318" s="225"/>
      <c r="I318" s="248"/>
      <c r="J318" s="248"/>
      <c r="K318" s="248"/>
      <c r="L318" s="26" t="s">
        <v>114</v>
      </c>
      <c r="M318" s="25" t="s">
        <v>132</v>
      </c>
      <c r="N318" s="26" t="s">
        <v>112</v>
      </c>
      <c r="O318" s="25" t="s">
        <v>132</v>
      </c>
      <c r="P318" s="26" t="s">
        <v>111</v>
      </c>
      <c r="Q318" s="25" t="s">
        <v>188</v>
      </c>
      <c r="R318" s="26" t="s">
        <v>110</v>
      </c>
      <c r="S318" s="25" t="s">
        <v>175</v>
      </c>
      <c r="T318" s="26" t="s">
        <v>109</v>
      </c>
      <c r="U318" s="25"/>
      <c r="V318" s="26" t="s">
        <v>108</v>
      </c>
      <c r="W318" s="25"/>
      <c r="X318" s="26" t="s">
        <v>107</v>
      </c>
      <c r="Y318" s="25"/>
      <c r="Z318" s="26" t="s">
        <v>106</v>
      </c>
      <c r="AA318" s="25"/>
      <c r="AB318" s="24"/>
      <c r="AC318" s="25"/>
      <c r="AD318" s="24"/>
      <c r="AE318" s="23"/>
      <c r="AF318" s="251"/>
      <c r="AG318" s="251"/>
      <c r="AH318" s="22"/>
      <c r="AI318" s="11"/>
      <c r="AJ318" s="311"/>
      <c r="AK318" s="267"/>
      <c r="AL318" s="263"/>
      <c r="AM318" s="265"/>
      <c r="AN318" s="267"/>
      <c r="AO318" s="263"/>
      <c r="AP318" s="265"/>
      <c r="AQ318" s="267"/>
      <c r="AR318" s="263"/>
      <c r="AS318" s="265"/>
      <c r="AT318" s="267"/>
      <c r="AU318" s="263"/>
      <c r="AV318" s="265"/>
      <c r="AW318" s="275"/>
      <c r="AX318" s="270"/>
      <c r="AY318" s="292"/>
      <c r="AZ318" s="228"/>
      <c r="BA318" s="228"/>
      <c r="BB318" s="295"/>
    </row>
    <row r="319" spans="2:62" ht="28.15" customHeight="1" thickBot="1" x14ac:dyDescent="0.25">
      <c r="B319" s="30"/>
      <c r="C319" s="253"/>
      <c r="D319" s="51"/>
      <c r="E319" s="50"/>
      <c r="F319" s="50"/>
      <c r="G319" s="49"/>
      <c r="H319" s="226"/>
      <c r="I319" s="254"/>
      <c r="J319" s="254"/>
      <c r="K319" s="254"/>
      <c r="L319" s="48" t="s">
        <v>105</v>
      </c>
      <c r="M319" s="47" t="s">
        <v>132</v>
      </c>
      <c r="N319" s="48" t="s">
        <v>103</v>
      </c>
      <c r="O319" s="47" t="s">
        <v>132</v>
      </c>
      <c r="P319" s="48" t="s">
        <v>102</v>
      </c>
      <c r="Q319" s="47" t="s">
        <v>175</v>
      </c>
      <c r="R319" s="48" t="s">
        <v>101</v>
      </c>
      <c r="S319" s="47" t="s">
        <v>121</v>
      </c>
      <c r="T319" s="48">
        <v>20</v>
      </c>
      <c r="U319" s="47"/>
      <c r="V319" s="48" t="s">
        <v>100</v>
      </c>
      <c r="W319" s="47"/>
      <c r="X319" s="48" t="s">
        <v>99</v>
      </c>
      <c r="Y319" s="47"/>
      <c r="Z319" s="48" t="s">
        <v>98</v>
      </c>
      <c r="AA319" s="47"/>
      <c r="AB319" s="16"/>
      <c r="AC319" s="47"/>
      <c r="AD319" s="16"/>
      <c r="AE319" s="46"/>
      <c r="AF319" s="255"/>
      <c r="AG319" s="255"/>
      <c r="AH319" s="45"/>
      <c r="AI319" s="11"/>
      <c r="AJ319" s="312"/>
      <c r="AK319" s="268"/>
      <c r="AL319" s="264"/>
      <c r="AM319" s="266"/>
      <c r="AN319" s="268"/>
      <c r="AO319" s="264"/>
      <c r="AP319" s="266"/>
      <c r="AQ319" s="268"/>
      <c r="AR319" s="264"/>
      <c r="AS319" s="266"/>
      <c r="AT319" s="268"/>
      <c r="AU319" s="264"/>
      <c r="AV319" s="266"/>
      <c r="AW319" s="276"/>
      <c r="AX319" s="271"/>
      <c r="AY319" s="293"/>
      <c r="AZ319" s="229"/>
      <c r="BA319" s="229"/>
      <c r="BB319" s="296"/>
    </row>
    <row r="320" spans="2:62" ht="28.15" customHeight="1" x14ac:dyDescent="0.2">
      <c r="B320" s="30"/>
      <c r="C320" s="242">
        <v>3</v>
      </c>
      <c r="D320" s="44"/>
      <c r="E320" s="43"/>
      <c r="F320" s="43"/>
      <c r="G320" s="42"/>
      <c r="H320" s="223"/>
      <c r="I320" s="246">
        <v>113</v>
      </c>
      <c r="J320" s="246">
        <v>32</v>
      </c>
      <c r="K320" s="246">
        <v>7</v>
      </c>
      <c r="L320" s="41" t="s">
        <v>133</v>
      </c>
      <c r="M320" s="40" t="s">
        <v>132</v>
      </c>
      <c r="N320" s="41" t="s">
        <v>131</v>
      </c>
      <c r="O320" s="40" t="s">
        <v>382</v>
      </c>
      <c r="P320" s="41" t="s">
        <v>130</v>
      </c>
      <c r="Q320" s="40" t="s">
        <v>186</v>
      </c>
      <c r="R320" s="41" t="s">
        <v>129</v>
      </c>
      <c r="S320" s="40" t="s">
        <v>377</v>
      </c>
      <c r="T320" s="41" t="s">
        <v>128</v>
      </c>
      <c r="U320" s="40" t="s">
        <v>382</v>
      </c>
      <c r="V320" s="41" t="s">
        <v>127</v>
      </c>
      <c r="W320" s="40" t="s">
        <v>195</v>
      </c>
      <c r="X320" s="41" t="s">
        <v>126</v>
      </c>
      <c r="Y320" s="40" t="s">
        <v>121</v>
      </c>
      <c r="Z320" s="41" t="s">
        <v>125</v>
      </c>
      <c r="AA320" s="40"/>
      <c r="AB320" s="39"/>
      <c r="AC320" s="40"/>
      <c r="AD320" s="39"/>
      <c r="AE320" s="38"/>
      <c r="AF320" s="250">
        <v>7</v>
      </c>
      <c r="AG320" s="250"/>
      <c r="AH320" s="37"/>
      <c r="AI320" s="11"/>
      <c r="AJ320" s="310">
        <f>SUMPRODUCT(LEN($M320:$AA323)-LEN(SUBSTITUTE($M320:$AA323,"A", "")))</f>
        <v>57</v>
      </c>
      <c r="AK320" s="239">
        <f>SUMPRODUCT(LEN($AD320:$AD323)-LEN(SUBSTITUTE($AD320:$AD323,"A", "")))</f>
        <v>0</v>
      </c>
      <c r="AL320" s="230">
        <f>SUMPRODUCT(LEN($AC320:$AC323)-LEN(SUBSTITUTE($AC320:$AC323,"A", "")))</f>
        <v>0</v>
      </c>
      <c r="AM320" s="233">
        <f>SUMPRODUCT(LEN($M320:$AA323)-LEN(SUBSTITUTE($M320:$AA323,"S", "")))</f>
        <v>13</v>
      </c>
      <c r="AN320" s="239">
        <f>SUMPRODUCT(LEN($AD320:$AD323)-LEN(SUBSTITUTE($AD320:$AD323,"S", "")))</f>
        <v>0</v>
      </c>
      <c r="AO320" s="230">
        <f>SUMPRODUCT(LEN($AC320:$AC323)-LEN(SUBSTITUTE($AC320:$AC323,"S", "")))</f>
        <v>0</v>
      </c>
      <c r="AP320" s="233">
        <f>SUMPRODUCT(LEN($M320:$AA323)-LEN(SUBSTITUTE($M320:$AA323,"F", "")))</f>
        <v>1</v>
      </c>
      <c r="AQ320" s="239">
        <f>SUMPRODUCT(LEN($AD320:$AD323)-LEN(SUBSTITUTE($AD320:$AD323,"F", "")))</f>
        <v>0</v>
      </c>
      <c r="AR320" s="230">
        <f>SUMPRODUCT(LEN($AC320:$AC323)-LEN(SUBSTITUTE($AC320:$AC323,"F", "")))</f>
        <v>0</v>
      </c>
      <c r="AS320" s="233">
        <f>SUMPRODUCT(LEN($M320:$AA323)-LEN(SUBSTITUTE($M320:$AA323,"G", "")))</f>
        <v>7</v>
      </c>
      <c r="AT320" s="239">
        <f>SUMPRODUCT(LEN($AD320:$AD323)-LEN(SUBSTITUTE($AD320:$AD323,"G", "")))</f>
        <v>0</v>
      </c>
      <c r="AU320" s="230">
        <f>SUMPRODUCT(LEN($AC320:$AC323)-LEN(SUBSTITUTE($AC320:$AC323,"G", "")))</f>
        <v>0</v>
      </c>
      <c r="AV320" s="233">
        <f>SUMPRODUCT(LEN($L320:$AA323)-LEN(SUBSTITUTE($L320:$AA323,"M", "")))</f>
        <v>0</v>
      </c>
      <c r="AW320" s="236">
        <f>SUMPRODUCT(LEN($AD320:$AD323)-LEN(SUBSTITUTE($AD320:$AD323,"M", "")))</f>
        <v>0</v>
      </c>
      <c r="AX320" s="269">
        <f>SUMPRODUCT(LEN($AC320:$AC323)-LEN(SUBSTITUTE($AC320:$AC323,"M", "")))</f>
        <v>0</v>
      </c>
      <c r="AY320" s="291">
        <f>SUMPRODUCT(LEN($AE320:$AE323)-LEN(SUBSTITUTE($AE320:$AE323,"S", "")))</f>
        <v>0</v>
      </c>
      <c r="AZ320" s="227">
        <f>SUMPRODUCT(LEN($AE320:$AE323)-LEN(SUBSTITUTE($AE320:$AE323,"F", "")))</f>
        <v>0</v>
      </c>
      <c r="BA320" s="227">
        <f>SUMPRODUCT(LEN($AE320:$AE323)-LEN(SUBSTITUTE($AE320:$AE323,"G", "")))</f>
        <v>0</v>
      </c>
      <c r="BB320" s="294">
        <f>SUMPRODUCT(LEN($AE320:$AE323)-LEN(SUBSTITUTE($AE320:$AE323,"M", "")))</f>
        <v>0</v>
      </c>
    </row>
    <row r="321" spans="2:62" ht="28.15" customHeight="1" thickBot="1" x14ac:dyDescent="0.25">
      <c r="B321" s="30"/>
      <c r="C321" s="243"/>
      <c r="D321" s="36"/>
      <c r="E321" s="35"/>
      <c r="F321" s="35"/>
      <c r="G321" s="34"/>
      <c r="H321" s="224"/>
      <c r="I321" s="247"/>
      <c r="J321" s="247"/>
      <c r="K321" s="247"/>
      <c r="L321" s="33" t="s">
        <v>123</v>
      </c>
      <c r="M321" s="32" t="s">
        <v>132</v>
      </c>
      <c r="N321" s="33" t="s">
        <v>122</v>
      </c>
      <c r="O321" s="32" t="s">
        <v>132</v>
      </c>
      <c r="P321" s="33" t="s">
        <v>120</v>
      </c>
      <c r="Q321" s="32" t="s">
        <v>382</v>
      </c>
      <c r="R321" s="33" t="s">
        <v>119</v>
      </c>
      <c r="S321" s="32" t="s">
        <v>484</v>
      </c>
      <c r="T321" s="33" t="s">
        <v>118</v>
      </c>
      <c r="U321" s="32" t="s">
        <v>435</v>
      </c>
      <c r="V321" s="33" t="s">
        <v>117</v>
      </c>
      <c r="W321" s="32" t="s">
        <v>132</v>
      </c>
      <c r="X321" s="33" t="s">
        <v>116</v>
      </c>
      <c r="Y321" s="32"/>
      <c r="Z321" s="33" t="s">
        <v>115</v>
      </c>
      <c r="AA321" s="32"/>
      <c r="AB321" s="31"/>
      <c r="AC321" s="32"/>
      <c r="AD321" s="31"/>
      <c r="AE321" s="23"/>
      <c r="AF321" s="251"/>
      <c r="AG321" s="251"/>
      <c r="AH321" s="22"/>
      <c r="AI321" s="11"/>
      <c r="AJ321" s="311"/>
      <c r="AK321" s="267"/>
      <c r="AL321" s="263"/>
      <c r="AM321" s="265"/>
      <c r="AN321" s="267"/>
      <c r="AO321" s="263"/>
      <c r="AP321" s="265"/>
      <c r="AQ321" s="267"/>
      <c r="AR321" s="263"/>
      <c r="AS321" s="265"/>
      <c r="AT321" s="267"/>
      <c r="AU321" s="263"/>
      <c r="AV321" s="265"/>
      <c r="AW321" s="275"/>
      <c r="AX321" s="270"/>
      <c r="AY321" s="292"/>
      <c r="AZ321" s="228"/>
      <c r="BA321" s="228"/>
      <c r="BB321" s="295"/>
    </row>
    <row r="322" spans="2:62" ht="28.15" customHeight="1" x14ac:dyDescent="0.2">
      <c r="B322" s="30"/>
      <c r="C322" s="244"/>
      <c r="D322" s="29"/>
      <c r="E322" s="28"/>
      <c r="F322" s="28"/>
      <c r="G322" s="27"/>
      <c r="H322" s="225"/>
      <c r="I322" s="248"/>
      <c r="J322" s="248"/>
      <c r="K322" s="248"/>
      <c r="L322" s="26" t="s">
        <v>114</v>
      </c>
      <c r="M322" s="25" t="s">
        <v>186</v>
      </c>
      <c r="N322" s="26" t="s">
        <v>112</v>
      </c>
      <c r="O322" s="25" t="s">
        <v>389</v>
      </c>
      <c r="P322" s="26" t="s">
        <v>111</v>
      </c>
      <c r="Q322" s="25" t="s">
        <v>399</v>
      </c>
      <c r="R322" s="26" t="s">
        <v>110</v>
      </c>
      <c r="S322" s="25" t="s">
        <v>452</v>
      </c>
      <c r="T322" s="26" t="s">
        <v>109</v>
      </c>
      <c r="U322" s="25" t="s">
        <v>379</v>
      </c>
      <c r="V322" s="26" t="s">
        <v>108</v>
      </c>
      <c r="W322" s="25" t="s">
        <v>113</v>
      </c>
      <c r="X322" s="26" t="s">
        <v>107</v>
      </c>
      <c r="Y322" s="25"/>
      <c r="Z322" s="26" t="s">
        <v>106</v>
      </c>
      <c r="AA322" s="25"/>
      <c r="AB322" s="24"/>
      <c r="AC322" s="25"/>
      <c r="AD322" s="24"/>
      <c r="AE322" s="23"/>
      <c r="AF322" s="251"/>
      <c r="AG322" s="251"/>
      <c r="AH322" s="22"/>
      <c r="AI322" s="11"/>
      <c r="AJ322" s="311"/>
      <c r="AK322" s="267"/>
      <c r="AL322" s="263"/>
      <c r="AM322" s="265"/>
      <c r="AN322" s="267"/>
      <c r="AO322" s="263"/>
      <c r="AP322" s="265"/>
      <c r="AQ322" s="267"/>
      <c r="AR322" s="263"/>
      <c r="AS322" s="265"/>
      <c r="AT322" s="267"/>
      <c r="AU322" s="263"/>
      <c r="AV322" s="265"/>
      <c r="AW322" s="275"/>
      <c r="AX322" s="270"/>
      <c r="AY322" s="292"/>
      <c r="AZ322" s="228"/>
      <c r="BA322" s="228"/>
      <c r="BB322" s="295"/>
    </row>
    <row r="323" spans="2:62" ht="28.15" customHeight="1" thickBot="1" x14ac:dyDescent="0.25">
      <c r="B323" s="21"/>
      <c r="C323" s="245"/>
      <c r="D323" s="20"/>
      <c r="E323" s="19"/>
      <c r="F323" s="19"/>
      <c r="G323" s="18"/>
      <c r="H323" s="226"/>
      <c r="I323" s="249"/>
      <c r="J323" s="249"/>
      <c r="K323" s="249"/>
      <c r="L323" s="17" t="s">
        <v>105</v>
      </c>
      <c r="M323" s="15" t="s">
        <v>186</v>
      </c>
      <c r="N323" s="17" t="s">
        <v>103</v>
      </c>
      <c r="O323" s="15" t="s">
        <v>389</v>
      </c>
      <c r="P323" s="17" t="s">
        <v>102</v>
      </c>
      <c r="Q323" s="15" t="s">
        <v>1377</v>
      </c>
      <c r="R323" s="17" t="s">
        <v>101</v>
      </c>
      <c r="S323" s="15" t="s">
        <v>377</v>
      </c>
      <c r="T323" s="17">
        <v>20</v>
      </c>
      <c r="U323" s="15" t="s">
        <v>188</v>
      </c>
      <c r="V323" s="17" t="s">
        <v>100</v>
      </c>
      <c r="W323" s="15" t="s">
        <v>121</v>
      </c>
      <c r="X323" s="17" t="s">
        <v>99</v>
      </c>
      <c r="Y323" s="15"/>
      <c r="Z323" s="17" t="s">
        <v>98</v>
      </c>
      <c r="AA323" s="15"/>
      <c r="AB323" s="16"/>
      <c r="AC323" s="15"/>
      <c r="AD323" s="14"/>
      <c r="AE323" s="13"/>
      <c r="AF323" s="252"/>
      <c r="AG323" s="252"/>
      <c r="AH323" s="12"/>
      <c r="AI323" s="11"/>
      <c r="AJ323" s="312"/>
      <c r="AK323" s="268"/>
      <c r="AL323" s="264"/>
      <c r="AM323" s="266"/>
      <c r="AN323" s="268"/>
      <c r="AO323" s="264"/>
      <c r="AP323" s="266"/>
      <c r="AQ323" s="268"/>
      <c r="AR323" s="264"/>
      <c r="AS323" s="266"/>
      <c r="AT323" s="268"/>
      <c r="AU323" s="264"/>
      <c r="AV323" s="266"/>
      <c r="AW323" s="276"/>
      <c r="AX323" s="271"/>
      <c r="AY323" s="293"/>
      <c r="AZ323" s="229"/>
      <c r="BA323" s="229"/>
      <c r="BB323" s="296"/>
    </row>
    <row r="324" spans="2:62" ht="85.9" customHeight="1" thickTop="1" thickBot="1" x14ac:dyDescent="0.35">
      <c r="B324" s="105" t="s">
        <v>174</v>
      </c>
      <c r="C324" s="95" t="s">
        <v>173</v>
      </c>
      <c r="D324" s="100" t="s">
        <v>172</v>
      </c>
      <c r="E324" s="104" t="s">
        <v>171</v>
      </c>
      <c r="F324" s="103"/>
      <c r="G324" s="102"/>
      <c r="H324" s="101" t="s">
        <v>170</v>
      </c>
      <c r="I324" s="100" t="s">
        <v>96</v>
      </c>
      <c r="J324" s="100" t="s">
        <v>169</v>
      </c>
      <c r="K324" s="100" t="s">
        <v>97</v>
      </c>
      <c r="L324" s="256" t="s">
        <v>168</v>
      </c>
      <c r="M324" s="262"/>
      <c r="N324" s="256" t="s">
        <v>167</v>
      </c>
      <c r="O324" s="262"/>
      <c r="P324" s="256" t="s">
        <v>167</v>
      </c>
      <c r="Q324" s="257"/>
      <c r="R324" s="256" t="s">
        <v>167</v>
      </c>
      <c r="S324" s="257"/>
      <c r="T324" s="256" t="s">
        <v>167</v>
      </c>
      <c r="U324" s="257"/>
      <c r="V324" s="256" t="s">
        <v>167</v>
      </c>
      <c r="W324" s="257"/>
      <c r="X324" s="256" t="s">
        <v>167</v>
      </c>
      <c r="Y324" s="257"/>
      <c r="Z324" s="256" t="s">
        <v>167</v>
      </c>
      <c r="AA324" s="257"/>
      <c r="AB324" s="261" t="s">
        <v>166</v>
      </c>
      <c r="AC324" s="257"/>
      <c r="AD324" s="101" t="s">
        <v>165</v>
      </c>
      <c r="AE324" s="101" t="s">
        <v>164</v>
      </c>
      <c r="AF324" s="100" t="s">
        <v>163</v>
      </c>
      <c r="AG324" s="100" t="s">
        <v>162</v>
      </c>
      <c r="AH324" s="99" t="s">
        <v>161</v>
      </c>
      <c r="AI324" s="98"/>
      <c r="AJ324" s="96" t="s">
        <v>160</v>
      </c>
      <c r="AK324" s="95" t="s">
        <v>159</v>
      </c>
      <c r="AL324" s="94" t="s">
        <v>158</v>
      </c>
      <c r="AM324" s="96" t="s">
        <v>157</v>
      </c>
      <c r="AN324" s="95" t="s">
        <v>156</v>
      </c>
      <c r="AO324" s="94" t="s">
        <v>155</v>
      </c>
      <c r="AP324" s="96" t="s">
        <v>154</v>
      </c>
      <c r="AQ324" s="95" t="s">
        <v>153</v>
      </c>
      <c r="AR324" s="97" t="s">
        <v>152</v>
      </c>
      <c r="AS324" s="96" t="s">
        <v>151</v>
      </c>
      <c r="AT324" s="95" t="s">
        <v>150</v>
      </c>
      <c r="AU324" s="94" t="s">
        <v>149</v>
      </c>
      <c r="AV324" s="96" t="s">
        <v>148</v>
      </c>
      <c r="AW324" s="95" t="s">
        <v>147</v>
      </c>
      <c r="AX324" s="94" t="s">
        <v>146</v>
      </c>
      <c r="AY324" s="93" t="s">
        <v>145</v>
      </c>
      <c r="AZ324" s="92" t="s">
        <v>144</v>
      </c>
      <c r="BA324" s="92" t="s">
        <v>143</v>
      </c>
      <c r="BB324" s="91" t="s">
        <v>142</v>
      </c>
    </row>
    <row r="325" spans="2:62" ht="48" thickBot="1" x14ac:dyDescent="0.3">
      <c r="B325" s="90" t="s">
        <v>232</v>
      </c>
      <c r="C325" s="89"/>
      <c r="D325" s="88"/>
      <c r="E325" s="258"/>
      <c r="F325" s="259"/>
      <c r="G325" s="260"/>
      <c r="H325" s="87" t="s">
        <v>140</v>
      </c>
      <c r="I325" s="86"/>
      <c r="J325" s="86"/>
      <c r="K325" s="85"/>
      <c r="L325" s="84"/>
      <c r="M325" s="81"/>
      <c r="N325" s="84"/>
      <c r="O325" s="81"/>
      <c r="P325" s="84"/>
      <c r="Q325" s="81"/>
      <c r="R325" s="84"/>
      <c r="S325" s="81"/>
      <c r="T325" s="84"/>
      <c r="U325" s="81"/>
      <c r="V325" s="84"/>
      <c r="W325" s="81"/>
      <c r="X325" s="84"/>
      <c r="Y325" s="81"/>
      <c r="Z325" s="84"/>
      <c r="AA325" s="83"/>
      <c r="AB325" s="82" t="s">
        <v>139</v>
      </c>
      <c r="AC325" s="81"/>
      <c r="AD325" s="81"/>
      <c r="AE325" s="81"/>
      <c r="AF325" s="80"/>
      <c r="AG325" s="80"/>
      <c r="AH325" s="60"/>
      <c r="AI325" s="79" t="s">
        <v>138</v>
      </c>
      <c r="AJ325" s="78">
        <f t="shared" ref="AJ325:BB325" si="42">SUM(AJ327:AJ338)</f>
        <v>77</v>
      </c>
      <c r="AK325" s="77">
        <f t="shared" si="42"/>
        <v>21</v>
      </c>
      <c r="AL325" s="76">
        <f t="shared" si="42"/>
        <v>0</v>
      </c>
      <c r="AM325" s="78">
        <f t="shared" si="42"/>
        <v>19</v>
      </c>
      <c r="AN325" s="77">
        <f t="shared" si="42"/>
        <v>6</v>
      </c>
      <c r="AO325" s="76">
        <f t="shared" si="42"/>
        <v>0</v>
      </c>
      <c r="AP325" s="78">
        <f t="shared" si="42"/>
        <v>0</v>
      </c>
      <c r="AQ325" s="77">
        <f t="shared" si="42"/>
        <v>0</v>
      </c>
      <c r="AR325" s="76">
        <f t="shared" si="42"/>
        <v>0</v>
      </c>
      <c r="AS325" s="78">
        <f t="shared" si="42"/>
        <v>30</v>
      </c>
      <c r="AT325" s="77">
        <f t="shared" si="42"/>
        <v>5</v>
      </c>
      <c r="AU325" s="76">
        <f t="shared" si="42"/>
        <v>0</v>
      </c>
      <c r="AV325" s="78">
        <f t="shared" si="42"/>
        <v>0</v>
      </c>
      <c r="AW325" s="77">
        <f t="shared" si="42"/>
        <v>0</v>
      </c>
      <c r="AX325" s="76">
        <f t="shared" si="42"/>
        <v>0</v>
      </c>
      <c r="AY325" s="75">
        <f t="shared" si="42"/>
        <v>1</v>
      </c>
      <c r="AZ325" s="74">
        <f t="shared" si="42"/>
        <v>0</v>
      </c>
      <c r="BA325" s="74">
        <f t="shared" si="42"/>
        <v>0</v>
      </c>
      <c r="BB325" s="73">
        <f t="shared" si="42"/>
        <v>0</v>
      </c>
      <c r="BC325" s="72" t="s">
        <v>137</v>
      </c>
      <c r="BF325" s="5">
        <f>SUM(AJ325:AL325)/$BG$5</f>
        <v>32.666666666666664</v>
      </c>
      <c r="BG325" s="5">
        <f>SUM(AM325:AO325,AY325)/$BG$5</f>
        <v>8.6666666666666661</v>
      </c>
      <c r="BH325" s="5">
        <f>SUM(AP325:AR325,AZ325)/$BG$5</f>
        <v>0</v>
      </c>
      <c r="BI325" s="5">
        <f>SUM(AS325:AU325,BA325)/$BG$5</f>
        <v>11.666666666666666</v>
      </c>
      <c r="BJ325" s="5">
        <f>SUM(AV325:AX325,BB325)/$BG$5</f>
        <v>0</v>
      </c>
    </row>
    <row r="326" spans="2:62" ht="37.5" thickBot="1" x14ac:dyDescent="0.3">
      <c r="B326" s="71"/>
      <c r="C326" s="70"/>
      <c r="D326" s="69"/>
      <c r="E326" s="68"/>
      <c r="F326" s="68"/>
      <c r="G326" s="67"/>
      <c r="H326" s="66"/>
      <c r="I326" s="64"/>
      <c r="J326" s="64"/>
      <c r="K326" s="65"/>
      <c r="L326" s="64"/>
      <c r="M326" s="62"/>
      <c r="N326" s="64"/>
      <c r="O326" s="62"/>
      <c r="P326" s="64"/>
      <c r="Q326" s="62"/>
      <c r="R326" s="64"/>
      <c r="S326" s="62"/>
      <c r="T326" s="64"/>
      <c r="U326" s="62"/>
      <c r="V326" s="64"/>
      <c r="W326" s="62"/>
      <c r="X326" s="64"/>
      <c r="Y326" s="62"/>
      <c r="Z326" s="64"/>
      <c r="AA326" s="62"/>
      <c r="AB326" s="63"/>
      <c r="AC326" s="62"/>
      <c r="AD326" s="62"/>
      <c r="AE326" s="62"/>
      <c r="AF326" s="61"/>
      <c r="AG326" s="61"/>
      <c r="AH326" s="60"/>
      <c r="AI326" s="59" t="s">
        <v>136</v>
      </c>
      <c r="AJ326" s="58">
        <f t="shared" ref="AJ326:BB326" si="43">AJ325/3</f>
        <v>25.666666666666668</v>
      </c>
      <c r="AK326" s="57">
        <f t="shared" si="43"/>
        <v>7</v>
      </c>
      <c r="AL326" s="56">
        <f t="shared" si="43"/>
        <v>0</v>
      </c>
      <c r="AM326" s="58">
        <f t="shared" si="43"/>
        <v>6.333333333333333</v>
      </c>
      <c r="AN326" s="57">
        <f t="shared" si="43"/>
        <v>2</v>
      </c>
      <c r="AO326" s="56">
        <f t="shared" si="43"/>
        <v>0</v>
      </c>
      <c r="AP326" s="58">
        <f t="shared" si="43"/>
        <v>0</v>
      </c>
      <c r="AQ326" s="57">
        <f t="shared" si="43"/>
        <v>0</v>
      </c>
      <c r="AR326" s="56">
        <f t="shared" si="43"/>
        <v>0</v>
      </c>
      <c r="AS326" s="58">
        <f t="shared" si="43"/>
        <v>10</v>
      </c>
      <c r="AT326" s="57">
        <f t="shared" si="43"/>
        <v>1.6666666666666667</v>
      </c>
      <c r="AU326" s="56">
        <f t="shared" si="43"/>
        <v>0</v>
      </c>
      <c r="AV326" s="58">
        <f t="shared" si="43"/>
        <v>0</v>
      </c>
      <c r="AW326" s="57">
        <f t="shared" si="43"/>
        <v>0</v>
      </c>
      <c r="AX326" s="56">
        <f t="shared" si="43"/>
        <v>0</v>
      </c>
      <c r="AY326" s="55">
        <f t="shared" si="43"/>
        <v>0.33333333333333331</v>
      </c>
      <c r="AZ326" s="54">
        <f t="shared" si="43"/>
        <v>0</v>
      </c>
      <c r="BA326" s="54">
        <f t="shared" si="43"/>
        <v>0</v>
      </c>
      <c r="BB326" s="53">
        <f t="shared" si="43"/>
        <v>0</v>
      </c>
      <c r="BC326" s="52" t="s">
        <v>135</v>
      </c>
    </row>
    <row r="327" spans="2:62" ht="28.15" customHeight="1" x14ac:dyDescent="0.2">
      <c r="B327" s="30"/>
      <c r="C327" s="242">
        <v>1</v>
      </c>
      <c r="D327" s="44"/>
      <c r="E327" s="43"/>
      <c r="F327" s="43"/>
      <c r="G327" s="42"/>
      <c r="H327" s="223" t="s">
        <v>1251</v>
      </c>
      <c r="I327" s="246">
        <v>86</v>
      </c>
      <c r="J327" s="246">
        <v>29</v>
      </c>
      <c r="K327" s="246">
        <v>9</v>
      </c>
      <c r="L327" s="41" t="s">
        <v>133</v>
      </c>
      <c r="M327" s="40" t="s">
        <v>417</v>
      </c>
      <c r="N327" s="41" t="s">
        <v>131</v>
      </c>
      <c r="O327" s="40" t="s">
        <v>377</v>
      </c>
      <c r="P327" s="41" t="s">
        <v>130</v>
      </c>
      <c r="Q327" s="40" t="s">
        <v>186</v>
      </c>
      <c r="R327" s="41" t="s">
        <v>129</v>
      </c>
      <c r="S327" s="40" t="s">
        <v>780</v>
      </c>
      <c r="T327" s="41" t="s">
        <v>128</v>
      </c>
      <c r="U327" s="40" t="s">
        <v>104</v>
      </c>
      <c r="V327" s="41" t="s">
        <v>127</v>
      </c>
      <c r="W327" s="40"/>
      <c r="X327" s="41" t="s">
        <v>126</v>
      </c>
      <c r="Y327" s="40"/>
      <c r="Z327" s="41" t="s">
        <v>125</v>
      </c>
      <c r="AA327" s="40"/>
      <c r="AB327" s="39"/>
      <c r="AC327" s="40"/>
      <c r="AD327" s="39" t="s">
        <v>1399</v>
      </c>
      <c r="AE327" s="38" t="s">
        <v>121</v>
      </c>
      <c r="AF327" s="250"/>
      <c r="AG327" s="250"/>
      <c r="AH327" s="37"/>
      <c r="AI327" s="11"/>
      <c r="AJ327" s="310">
        <f>SUMPRODUCT(LEN($M327:$AA330)-LEN(SUBSTITUTE($M327:$AA330,"A", "")))</f>
        <v>40</v>
      </c>
      <c r="AK327" s="239">
        <f>SUMPRODUCT(LEN($AD327:$AD330)-LEN(SUBSTITUTE($AD327:$AD330,"A", "")))</f>
        <v>7</v>
      </c>
      <c r="AL327" s="230">
        <f>SUMPRODUCT(LEN($AC327:$AC330)-LEN(SUBSTITUTE($AC327:$AC330,"A", "")))</f>
        <v>0</v>
      </c>
      <c r="AM327" s="233">
        <f>SUMPRODUCT(LEN($M327:$AA330)-LEN(SUBSTITUTE($M327:$AA330,"S", "")))</f>
        <v>6</v>
      </c>
      <c r="AN327" s="239">
        <f>SUMPRODUCT(LEN($AD327:$AD330)-LEN(SUBSTITUTE($AD327:$AD330,"S", "")))</f>
        <v>2</v>
      </c>
      <c r="AO327" s="230">
        <f>SUMPRODUCT(LEN($AC327:$AC330)-LEN(SUBSTITUTE($AC327:$AC330,"S", "")))</f>
        <v>0</v>
      </c>
      <c r="AP327" s="233">
        <f>SUMPRODUCT(LEN($M327:$AA330)-LEN(SUBSTITUTE($M327:$AA330,"F", "")))</f>
        <v>0</v>
      </c>
      <c r="AQ327" s="239">
        <f>SUMPRODUCT(LEN($AD327:$AD330)-LEN(SUBSTITUTE($AD327:$AD330,"F", "")))</f>
        <v>0</v>
      </c>
      <c r="AR327" s="230">
        <f>SUMPRODUCT(LEN($AC327:$AC330)-LEN(SUBSTITUTE($AC327:$AC330,"F", "")))</f>
        <v>0</v>
      </c>
      <c r="AS327" s="233">
        <f>SUMPRODUCT(LEN($M327:$AA330)-LEN(SUBSTITUTE($M327:$AA330,"G", "")))</f>
        <v>15</v>
      </c>
      <c r="AT327" s="239">
        <f>SUMPRODUCT(LEN($AD327:$AD330)-LEN(SUBSTITUTE($AD327:$AD330,"G", "")))</f>
        <v>3</v>
      </c>
      <c r="AU327" s="230">
        <f>SUMPRODUCT(LEN($AC327:$AC330)-LEN(SUBSTITUTE($AC327:$AC330,"G", "")))</f>
        <v>0</v>
      </c>
      <c r="AV327" s="233">
        <f>SUMPRODUCT(LEN($L327:$AA330)-LEN(SUBSTITUTE($L327:$AA330,"M", "")))</f>
        <v>0</v>
      </c>
      <c r="AW327" s="236">
        <f>SUMPRODUCT(LEN($AD327:$AD330)-LEN(SUBSTITUTE($AD327:$AD330,"M", "")))</f>
        <v>0</v>
      </c>
      <c r="AX327" s="269">
        <f>SUMPRODUCT(LEN($AC327:$AC330)-LEN(SUBSTITUTE($AC327:$AC330,"M", "")))</f>
        <v>0</v>
      </c>
      <c r="AY327" s="291">
        <f>SUMPRODUCT(LEN($AE327:$AE330)-LEN(SUBSTITUTE($AE327:$AE330,"S", "")))</f>
        <v>1</v>
      </c>
      <c r="AZ327" s="227">
        <f>SUMPRODUCT(LEN($AE327:$AE330)-LEN(SUBSTITUTE($AE327:$AE330,"F", "")))</f>
        <v>0</v>
      </c>
      <c r="BA327" s="227">
        <f>SUMPRODUCT(LEN($AE327:$AE330)-LEN(SUBSTITUTE($AE327:$AE330,"G", "")))</f>
        <v>0</v>
      </c>
      <c r="BB327" s="294">
        <f>SUMPRODUCT(LEN($AE327:$AE330)-LEN(SUBSTITUTE($AE327:$AE330,"M", "")))</f>
        <v>0</v>
      </c>
    </row>
    <row r="328" spans="2:62" ht="28.15" customHeight="1" thickBot="1" x14ac:dyDescent="0.25">
      <c r="B328" s="30"/>
      <c r="C328" s="243"/>
      <c r="D328" s="36"/>
      <c r="E328" s="35"/>
      <c r="F328" s="35"/>
      <c r="G328" s="34"/>
      <c r="H328" s="224"/>
      <c r="I328" s="247"/>
      <c r="J328" s="247"/>
      <c r="K328" s="247"/>
      <c r="L328" s="33" t="s">
        <v>123</v>
      </c>
      <c r="M328" s="32" t="s">
        <v>104</v>
      </c>
      <c r="N328" s="33" t="s">
        <v>122</v>
      </c>
      <c r="O328" s="32" t="s">
        <v>649</v>
      </c>
      <c r="P328" s="33" t="s">
        <v>120</v>
      </c>
      <c r="Q328" s="32" t="s">
        <v>527</v>
      </c>
      <c r="R328" s="33" t="s">
        <v>119</v>
      </c>
      <c r="S328" s="32" t="s">
        <v>630</v>
      </c>
      <c r="T328" s="33" t="s">
        <v>118</v>
      </c>
      <c r="U328" s="32" t="s">
        <v>121</v>
      </c>
      <c r="V328" s="33" t="s">
        <v>117</v>
      </c>
      <c r="W328" s="32"/>
      <c r="X328" s="33" t="s">
        <v>116</v>
      </c>
      <c r="Y328" s="32"/>
      <c r="Z328" s="33" t="s">
        <v>115</v>
      </c>
      <c r="AA328" s="32"/>
      <c r="AB328" s="31"/>
      <c r="AC328" s="32"/>
      <c r="AD328" s="31"/>
      <c r="AE328" s="23"/>
      <c r="AF328" s="251"/>
      <c r="AG328" s="251"/>
      <c r="AH328" s="22"/>
      <c r="AI328" s="11"/>
      <c r="AJ328" s="311"/>
      <c r="AK328" s="267"/>
      <c r="AL328" s="263"/>
      <c r="AM328" s="265"/>
      <c r="AN328" s="267"/>
      <c r="AO328" s="263"/>
      <c r="AP328" s="265"/>
      <c r="AQ328" s="267"/>
      <c r="AR328" s="263"/>
      <c r="AS328" s="265"/>
      <c r="AT328" s="267"/>
      <c r="AU328" s="263"/>
      <c r="AV328" s="265"/>
      <c r="AW328" s="275"/>
      <c r="AX328" s="270"/>
      <c r="AY328" s="292"/>
      <c r="AZ328" s="228"/>
      <c r="BA328" s="228"/>
      <c r="BB328" s="295"/>
    </row>
    <row r="329" spans="2:62" ht="28.15" customHeight="1" x14ac:dyDescent="0.2">
      <c r="B329" s="30"/>
      <c r="C329" s="244"/>
      <c r="D329" s="29"/>
      <c r="E329" s="28"/>
      <c r="F329" s="28"/>
      <c r="G329" s="27"/>
      <c r="H329" s="225">
        <v>227</v>
      </c>
      <c r="I329" s="248"/>
      <c r="J329" s="248"/>
      <c r="K329" s="248"/>
      <c r="L329" s="26" t="s">
        <v>114</v>
      </c>
      <c r="M329" s="25" t="s">
        <v>1398</v>
      </c>
      <c r="N329" s="26" t="s">
        <v>112</v>
      </c>
      <c r="O329" s="25" t="s">
        <v>452</v>
      </c>
      <c r="P329" s="26" t="s">
        <v>111</v>
      </c>
      <c r="Q329" s="25" t="s">
        <v>725</v>
      </c>
      <c r="R329" s="26" t="s">
        <v>110</v>
      </c>
      <c r="S329" s="25" t="s">
        <v>132</v>
      </c>
      <c r="T329" s="26" t="s">
        <v>109</v>
      </c>
      <c r="U329" s="25" t="s">
        <v>121</v>
      </c>
      <c r="V329" s="26" t="s">
        <v>108</v>
      </c>
      <c r="W329" s="25"/>
      <c r="X329" s="26" t="s">
        <v>107</v>
      </c>
      <c r="Y329" s="25"/>
      <c r="Z329" s="26" t="s">
        <v>106</v>
      </c>
      <c r="AA329" s="25"/>
      <c r="AB329" s="24"/>
      <c r="AC329" s="25"/>
      <c r="AD329" s="24"/>
      <c r="AE329" s="23"/>
      <c r="AF329" s="251"/>
      <c r="AG329" s="251"/>
      <c r="AH329" s="22"/>
      <c r="AI329" s="11"/>
      <c r="AJ329" s="311"/>
      <c r="AK329" s="267"/>
      <c r="AL329" s="263"/>
      <c r="AM329" s="265"/>
      <c r="AN329" s="267"/>
      <c r="AO329" s="263"/>
      <c r="AP329" s="265"/>
      <c r="AQ329" s="267"/>
      <c r="AR329" s="263"/>
      <c r="AS329" s="265"/>
      <c r="AT329" s="267"/>
      <c r="AU329" s="263"/>
      <c r="AV329" s="265"/>
      <c r="AW329" s="275"/>
      <c r="AX329" s="270"/>
      <c r="AY329" s="292"/>
      <c r="AZ329" s="228"/>
      <c r="BA329" s="228"/>
      <c r="BB329" s="295"/>
    </row>
    <row r="330" spans="2:62" ht="28.15" customHeight="1" thickBot="1" x14ac:dyDescent="0.25">
      <c r="B330" s="30"/>
      <c r="C330" s="253"/>
      <c r="D330" s="51"/>
      <c r="E330" s="50"/>
      <c r="F330" s="50"/>
      <c r="G330" s="49"/>
      <c r="H330" s="226"/>
      <c r="I330" s="254"/>
      <c r="J330" s="254"/>
      <c r="K330" s="254"/>
      <c r="L330" s="48" t="s">
        <v>105</v>
      </c>
      <c r="M330" s="47" t="s">
        <v>377</v>
      </c>
      <c r="N330" s="48" t="s">
        <v>103</v>
      </c>
      <c r="O330" s="47" t="s">
        <v>740</v>
      </c>
      <c r="P330" s="48" t="s">
        <v>102</v>
      </c>
      <c r="Q330" s="47" t="s">
        <v>187</v>
      </c>
      <c r="R330" s="48" t="s">
        <v>101</v>
      </c>
      <c r="S330" s="47" t="s">
        <v>132</v>
      </c>
      <c r="T330" s="48">
        <v>20</v>
      </c>
      <c r="U330" s="47" t="s">
        <v>121</v>
      </c>
      <c r="V330" s="48" t="s">
        <v>100</v>
      </c>
      <c r="W330" s="47"/>
      <c r="X330" s="48" t="s">
        <v>99</v>
      </c>
      <c r="Y330" s="47"/>
      <c r="Z330" s="48" t="s">
        <v>98</v>
      </c>
      <c r="AA330" s="47"/>
      <c r="AB330" s="16"/>
      <c r="AC330" s="47"/>
      <c r="AD330" s="16"/>
      <c r="AE330" s="46"/>
      <c r="AF330" s="255"/>
      <c r="AG330" s="255"/>
      <c r="AH330" s="45"/>
      <c r="AI330" s="11"/>
      <c r="AJ330" s="312"/>
      <c r="AK330" s="268"/>
      <c r="AL330" s="264"/>
      <c r="AM330" s="266"/>
      <c r="AN330" s="268"/>
      <c r="AO330" s="264"/>
      <c r="AP330" s="266"/>
      <c r="AQ330" s="268"/>
      <c r="AR330" s="264"/>
      <c r="AS330" s="266"/>
      <c r="AT330" s="268"/>
      <c r="AU330" s="264"/>
      <c r="AV330" s="266"/>
      <c r="AW330" s="276"/>
      <c r="AX330" s="271"/>
      <c r="AY330" s="293"/>
      <c r="AZ330" s="229"/>
      <c r="BA330" s="229"/>
      <c r="BB330" s="296"/>
    </row>
    <row r="331" spans="2:62" ht="28.15" customHeight="1" x14ac:dyDescent="0.2">
      <c r="B331" s="30"/>
      <c r="C331" s="242">
        <v>2</v>
      </c>
      <c r="D331" s="44"/>
      <c r="E331" s="43"/>
      <c r="F331" s="43"/>
      <c r="G331" s="42"/>
      <c r="H331" s="223"/>
      <c r="I331" s="246">
        <v>84</v>
      </c>
      <c r="J331" s="246">
        <v>24</v>
      </c>
      <c r="K331" s="246">
        <v>7</v>
      </c>
      <c r="L331" s="41" t="s">
        <v>133</v>
      </c>
      <c r="M331" s="40" t="s">
        <v>382</v>
      </c>
      <c r="N331" s="41" t="s">
        <v>131</v>
      </c>
      <c r="O331" s="40" t="s">
        <v>389</v>
      </c>
      <c r="P331" s="41" t="s">
        <v>130</v>
      </c>
      <c r="Q331" s="40" t="s">
        <v>428</v>
      </c>
      <c r="R331" s="41" t="s">
        <v>129</v>
      </c>
      <c r="S331" s="40" t="s">
        <v>121</v>
      </c>
      <c r="T331" s="41" t="s">
        <v>128</v>
      </c>
      <c r="U331" s="40" t="s">
        <v>121</v>
      </c>
      <c r="V331" s="41" t="s">
        <v>127</v>
      </c>
      <c r="W331" s="40"/>
      <c r="X331" s="41" t="s">
        <v>126</v>
      </c>
      <c r="Y331" s="40"/>
      <c r="Z331" s="41" t="s">
        <v>125</v>
      </c>
      <c r="AA331" s="40"/>
      <c r="AB331" s="39"/>
      <c r="AC331" s="40"/>
      <c r="AD331" s="39" t="s">
        <v>187</v>
      </c>
      <c r="AE331" s="38"/>
      <c r="AF331" s="250"/>
      <c r="AG331" s="250"/>
      <c r="AH331" s="37"/>
      <c r="AI331" s="11"/>
      <c r="AJ331" s="310">
        <f>SUMPRODUCT(LEN($M331:$AA334)-LEN(SUBSTITUTE($M331:$AA334,"A", "")))</f>
        <v>20</v>
      </c>
      <c r="AK331" s="239">
        <f>SUMPRODUCT(LEN($AD331:$AD334)-LEN(SUBSTITUTE($AD331:$AD334,"A", "")))</f>
        <v>14</v>
      </c>
      <c r="AL331" s="230">
        <f>SUMPRODUCT(LEN($AC331:$AC334)-LEN(SUBSTITUTE($AC331:$AC334,"A", "")))</f>
        <v>0</v>
      </c>
      <c r="AM331" s="233">
        <f>SUMPRODUCT(LEN($M331:$AA334)-LEN(SUBSTITUTE($M331:$AA334,"S", "")))</f>
        <v>9</v>
      </c>
      <c r="AN331" s="239">
        <f>SUMPRODUCT(LEN($AD331:$AD334)-LEN(SUBSTITUTE($AD331:$AD334,"S", "")))</f>
        <v>4</v>
      </c>
      <c r="AO331" s="230">
        <f>SUMPRODUCT(LEN($AC331:$AC334)-LEN(SUBSTITUTE($AC331:$AC334,"S", "")))</f>
        <v>0</v>
      </c>
      <c r="AP331" s="233">
        <f>SUMPRODUCT(LEN($M331:$AA334)-LEN(SUBSTITUTE($M331:$AA334,"F", "")))</f>
        <v>0</v>
      </c>
      <c r="AQ331" s="239">
        <f>SUMPRODUCT(LEN($AD331:$AD334)-LEN(SUBSTITUTE($AD331:$AD334,"F", "")))</f>
        <v>0</v>
      </c>
      <c r="AR331" s="230">
        <f>SUMPRODUCT(LEN($AC331:$AC334)-LEN(SUBSTITUTE($AC331:$AC334,"F", "")))</f>
        <v>0</v>
      </c>
      <c r="AS331" s="233">
        <f>SUMPRODUCT(LEN($M331:$AA334)-LEN(SUBSTITUTE($M331:$AA334,"G", "")))</f>
        <v>11</v>
      </c>
      <c r="AT331" s="239">
        <f>SUMPRODUCT(LEN($AD331:$AD334)-LEN(SUBSTITUTE($AD331:$AD334,"G", "")))</f>
        <v>2</v>
      </c>
      <c r="AU331" s="230">
        <f>SUMPRODUCT(LEN($AC331:$AC334)-LEN(SUBSTITUTE($AC331:$AC334,"G", "")))</f>
        <v>0</v>
      </c>
      <c r="AV331" s="233">
        <f>SUMPRODUCT(LEN($L331:$AA334)-LEN(SUBSTITUTE($L331:$AA334,"M", "")))</f>
        <v>0</v>
      </c>
      <c r="AW331" s="236">
        <f>SUMPRODUCT(LEN($AD331:$AD334)-LEN(SUBSTITUTE($AD331:$AD334,"M", "")))</f>
        <v>0</v>
      </c>
      <c r="AX331" s="269">
        <f>SUMPRODUCT(LEN($AC331:$AC334)-LEN(SUBSTITUTE($AC331:$AC334,"M", "")))</f>
        <v>0</v>
      </c>
      <c r="AY331" s="291">
        <f>SUMPRODUCT(LEN($AE331:$AE334)-LEN(SUBSTITUTE($AE331:$AE334,"S", "")))</f>
        <v>0</v>
      </c>
      <c r="AZ331" s="227">
        <f>SUMPRODUCT(LEN($AE331:$AE334)-LEN(SUBSTITUTE($AE331:$AE334,"F", "")))</f>
        <v>0</v>
      </c>
      <c r="BA331" s="227">
        <f>SUMPRODUCT(LEN($AE331:$AE334)-LEN(SUBSTITUTE($AE331:$AE334,"G", "")))</f>
        <v>0</v>
      </c>
      <c r="BB331" s="294">
        <f>SUMPRODUCT(LEN($AE331:$AE334)-LEN(SUBSTITUTE($AE331:$AE334,"M", "")))</f>
        <v>0</v>
      </c>
    </row>
    <row r="332" spans="2:62" ht="28.15" customHeight="1" thickBot="1" x14ac:dyDescent="0.25">
      <c r="B332" s="30"/>
      <c r="C332" s="243"/>
      <c r="D332" s="36"/>
      <c r="E332" s="35"/>
      <c r="F332" s="35"/>
      <c r="G332" s="34"/>
      <c r="H332" s="224"/>
      <c r="I332" s="247"/>
      <c r="J332" s="247"/>
      <c r="K332" s="247"/>
      <c r="L332" s="33" t="s">
        <v>123</v>
      </c>
      <c r="M332" s="32" t="s">
        <v>104</v>
      </c>
      <c r="N332" s="33" t="s">
        <v>122</v>
      </c>
      <c r="O332" s="32" t="s">
        <v>507</v>
      </c>
      <c r="P332" s="33" t="s">
        <v>120</v>
      </c>
      <c r="Q332" s="32" t="s">
        <v>186</v>
      </c>
      <c r="R332" s="33" t="s">
        <v>119</v>
      </c>
      <c r="S332" s="32" t="s">
        <v>458</v>
      </c>
      <c r="T332" s="33" t="s">
        <v>118</v>
      </c>
      <c r="U332" s="32" t="s">
        <v>121</v>
      </c>
      <c r="V332" s="33" t="s">
        <v>117</v>
      </c>
      <c r="W332" s="32"/>
      <c r="X332" s="33" t="s">
        <v>116</v>
      </c>
      <c r="Y332" s="32"/>
      <c r="Z332" s="33" t="s">
        <v>115</v>
      </c>
      <c r="AA332" s="32"/>
      <c r="AB332" s="31"/>
      <c r="AC332" s="32"/>
      <c r="AD332" s="31" t="s">
        <v>1397</v>
      </c>
      <c r="AE332" s="23"/>
      <c r="AF332" s="251"/>
      <c r="AG332" s="251"/>
      <c r="AH332" s="22"/>
      <c r="AI332" s="11"/>
      <c r="AJ332" s="311"/>
      <c r="AK332" s="267"/>
      <c r="AL332" s="263"/>
      <c r="AM332" s="265"/>
      <c r="AN332" s="267"/>
      <c r="AO332" s="263"/>
      <c r="AP332" s="265"/>
      <c r="AQ332" s="267"/>
      <c r="AR332" s="263"/>
      <c r="AS332" s="265"/>
      <c r="AT332" s="267"/>
      <c r="AU332" s="263"/>
      <c r="AV332" s="265"/>
      <c r="AW332" s="275"/>
      <c r="AX332" s="270"/>
      <c r="AY332" s="292"/>
      <c r="AZ332" s="228"/>
      <c r="BA332" s="228"/>
      <c r="BB332" s="295"/>
    </row>
    <row r="333" spans="2:62" ht="28.15" customHeight="1" x14ac:dyDescent="0.2">
      <c r="B333" s="30"/>
      <c r="C333" s="244"/>
      <c r="D333" s="29"/>
      <c r="E333" s="28"/>
      <c r="F333" s="28"/>
      <c r="G333" s="27"/>
      <c r="H333" s="225"/>
      <c r="I333" s="248"/>
      <c r="J333" s="248"/>
      <c r="K333" s="248"/>
      <c r="L333" s="26" t="s">
        <v>114</v>
      </c>
      <c r="M333" s="25" t="s">
        <v>613</v>
      </c>
      <c r="N333" s="26" t="s">
        <v>112</v>
      </c>
      <c r="O333" s="25" t="s">
        <v>186</v>
      </c>
      <c r="P333" s="26" t="s">
        <v>111</v>
      </c>
      <c r="Q333" s="25" t="s">
        <v>458</v>
      </c>
      <c r="R333" s="26" t="s">
        <v>110</v>
      </c>
      <c r="S333" s="25" t="s">
        <v>124</v>
      </c>
      <c r="T333" s="26" t="s">
        <v>109</v>
      </c>
      <c r="U333" s="25" t="s">
        <v>121</v>
      </c>
      <c r="V333" s="26" t="s">
        <v>108</v>
      </c>
      <c r="W333" s="25"/>
      <c r="X333" s="26" t="s">
        <v>107</v>
      </c>
      <c r="Y333" s="25"/>
      <c r="Z333" s="26" t="s">
        <v>106</v>
      </c>
      <c r="AA333" s="25"/>
      <c r="AB333" s="24"/>
      <c r="AC333" s="25"/>
      <c r="AD333" s="24"/>
      <c r="AE333" s="23"/>
      <c r="AF333" s="251"/>
      <c r="AG333" s="251"/>
      <c r="AH333" s="22"/>
      <c r="AI333" s="11"/>
      <c r="AJ333" s="311"/>
      <c r="AK333" s="267"/>
      <c r="AL333" s="263"/>
      <c r="AM333" s="265"/>
      <c r="AN333" s="267"/>
      <c r="AO333" s="263"/>
      <c r="AP333" s="265"/>
      <c r="AQ333" s="267"/>
      <c r="AR333" s="263"/>
      <c r="AS333" s="265"/>
      <c r="AT333" s="267"/>
      <c r="AU333" s="263"/>
      <c r="AV333" s="265"/>
      <c r="AW333" s="275"/>
      <c r="AX333" s="270"/>
      <c r="AY333" s="292"/>
      <c r="AZ333" s="228"/>
      <c r="BA333" s="228"/>
      <c r="BB333" s="295"/>
    </row>
    <row r="334" spans="2:62" ht="28.15" customHeight="1" thickBot="1" x14ac:dyDescent="0.25">
      <c r="B334" s="30"/>
      <c r="C334" s="253"/>
      <c r="D334" s="51"/>
      <c r="E334" s="50"/>
      <c r="F334" s="50"/>
      <c r="G334" s="49"/>
      <c r="H334" s="226"/>
      <c r="I334" s="254"/>
      <c r="J334" s="254"/>
      <c r="K334" s="254"/>
      <c r="L334" s="48" t="s">
        <v>105</v>
      </c>
      <c r="M334" s="47" t="s">
        <v>399</v>
      </c>
      <c r="N334" s="48" t="s">
        <v>103</v>
      </c>
      <c r="O334" s="47" t="s">
        <v>399</v>
      </c>
      <c r="P334" s="48" t="s">
        <v>102</v>
      </c>
      <c r="Q334" s="47" t="s">
        <v>507</v>
      </c>
      <c r="R334" s="48" t="s">
        <v>101</v>
      </c>
      <c r="S334" s="47" t="s">
        <v>121</v>
      </c>
      <c r="T334" s="48">
        <v>20</v>
      </c>
      <c r="U334" s="47"/>
      <c r="V334" s="48" t="s">
        <v>100</v>
      </c>
      <c r="W334" s="47"/>
      <c r="X334" s="48" t="s">
        <v>99</v>
      </c>
      <c r="Y334" s="47"/>
      <c r="Z334" s="48" t="s">
        <v>98</v>
      </c>
      <c r="AA334" s="47"/>
      <c r="AB334" s="16"/>
      <c r="AC334" s="47"/>
      <c r="AD334" s="16"/>
      <c r="AE334" s="46"/>
      <c r="AF334" s="255"/>
      <c r="AG334" s="255"/>
      <c r="AH334" s="45"/>
      <c r="AI334" s="11"/>
      <c r="AJ334" s="312"/>
      <c r="AK334" s="268"/>
      <c r="AL334" s="264"/>
      <c r="AM334" s="266"/>
      <c r="AN334" s="268"/>
      <c r="AO334" s="264"/>
      <c r="AP334" s="266"/>
      <c r="AQ334" s="268"/>
      <c r="AR334" s="264"/>
      <c r="AS334" s="266"/>
      <c r="AT334" s="268"/>
      <c r="AU334" s="264"/>
      <c r="AV334" s="266"/>
      <c r="AW334" s="276"/>
      <c r="AX334" s="271"/>
      <c r="AY334" s="293"/>
      <c r="AZ334" s="229"/>
      <c r="BA334" s="229"/>
      <c r="BB334" s="296"/>
    </row>
    <row r="335" spans="2:62" ht="28.15" customHeight="1" x14ac:dyDescent="0.2">
      <c r="B335" s="30"/>
      <c r="C335" s="242">
        <v>3</v>
      </c>
      <c r="D335" s="44"/>
      <c r="E335" s="43"/>
      <c r="F335" s="43"/>
      <c r="G335" s="42"/>
      <c r="H335" s="223"/>
      <c r="I335" s="246">
        <v>81</v>
      </c>
      <c r="J335" s="246">
        <v>22</v>
      </c>
      <c r="K335" s="246">
        <v>6</v>
      </c>
      <c r="L335" s="41" t="s">
        <v>133</v>
      </c>
      <c r="M335" s="40" t="s">
        <v>186</v>
      </c>
      <c r="N335" s="41" t="s">
        <v>131</v>
      </c>
      <c r="O335" s="40" t="s">
        <v>399</v>
      </c>
      <c r="P335" s="41" t="s">
        <v>130</v>
      </c>
      <c r="Q335" s="40" t="s">
        <v>614</v>
      </c>
      <c r="R335" s="41" t="s">
        <v>129</v>
      </c>
      <c r="S335" s="40" t="s">
        <v>121</v>
      </c>
      <c r="T335" s="41" t="s">
        <v>128</v>
      </c>
      <c r="U335" s="40"/>
      <c r="V335" s="41" t="s">
        <v>127</v>
      </c>
      <c r="W335" s="40"/>
      <c r="X335" s="41" t="s">
        <v>126</v>
      </c>
      <c r="Y335" s="40"/>
      <c r="Z335" s="41" t="s">
        <v>125</v>
      </c>
      <c r="AA335" s="40"/>
      <c r="AB335" s="39"/>
      <c r="AC335" s="40"/>
      <c r="AD335" s="39"/>
      <c r="AE335" s="38"/>
      <c r="AF335" s="250"/>
      <c r="AG335" s="250"/>
      <c r="AH335" s="37"/>
      <c r="AI335" s="11"/>
      <c r="AJ335" s="310">
        <f>SUMPRODUCT(LEN($M335:$AA338)-LEN(SUBSTITUTE($M335:$AA338,"A", "")))</f>
        <v>17</v>
      </c>
      <c r="AK335" s="239">
        <f>SUMPRODUCT(LEN($AD335:$AD338)-LEN(SUBSTITUTE($AD335:$AD338,"A", "")))</f>
        <v>0</v>
      </c>
      <c r="AL335" s="230">
        <f>SUMPRODUCT(LEN($AC335:$AC338)-LEN(SUBSTITUTE($AC335:$AC338,"A", "")))</f>
        <v>0</v>
      </c>
      <c r="AM335" s="233">
        <f>SUMPRODUCT(LEN($M335:$AA338)-LEN(SUBSTITUTE($M335:$AA338,"S", "")))</f>
        <v>4</v>
      </c>
      <c r="AN335" s="239">
        <f>SUMPRODUCT(LEN($AD335:$AD338)-LEN(SUBSTITUTE($AD335:$AD338,"S", "")))</f>
        <v>0</v>
      </c>
      <c r="AO335" s="230">
        <f>SUMPRODUCT(LEN($AC335:$AC338)-LEN(SUBSTITUTE($AC335:$AC338,"S", "")))</f>
        <v>0</v>
      </c>
      <c r="AP335" s="233">
        <f>SUMPRODUCT(LEN($M335:$AA338)-LEN(SUBSTITUTE($M335:$AA338,"F", "")))</f>
        <v>0</v>
      </c>
      <c r="AQ335" s="239">
        <f>SUMPRODUCT(LEN($AD335:$AD338)-LEN(SUBSTITUTE($AD335:$AD338,"F", "")))</f>
        <v>0</v>
      </c>
      <c r="AR335" s="230">
        <f>SUMPRODUCT(LEN($AC335:$AC338)-LEN(SUBSTITUTE($AC335:$AC338,"F", "")))</f>
        <v>0</v>
      </c>
      <c r="AS335" s="233">
        <f>SUMPRODUCT(LEN($M335:$AA338)-LEN(SUBSTITUTE($M335:$AA338,"G", "")))</f>
        <v>4</v>
      </c>
      <c r="AT335" s="239">
        <f>SUMPRODUCT(LEN($AD335:$AD338)-LEN(SUBSTITUTE($AD335:$AD338,"G", "")))</f>
        <v>0</v>
      </c>
      <c r="AU335" s="230">
        <f>SUMPRODUCT(LEN($AC335:$AC338)-LEN(SUBSTITUTE($AC335:$AC338,"G", "")))</f>
        <v>0</v>
      </c>
      <c r="AV335" s="233">
        <f>SUMPRODUCT(LEN($L335:$AA338)-LEN(SUBSTITUTE($L335:$AA338,"M", "")))</f>
        <v>0</v>
      </c>
      <c r="AW335" s="236">
        <f>SUMPRODUCT(LEN($AD335:$AD338)-LEN(SUBSTITUTE($AD335:$AD338,"M", "")))</f>
        <v>0</v>
      </c>
      <c r="AX335" s="269">
        <f>SUMPRODUCT(LEN($AC335:$AC338)-LEN(SUBSTITUTE($AC335:$AC338,"M", "")))</f>
        <v>0</v>
      </c>
      <c r="AY335" s="291">
        <f>SUMPRODUCT(LEN($AE335:$AE338)-LEN(SUBSTITUTE($AE335:$AE338,"S", "")))</f>
        <v>0</v>
      </c>
      <c r="AZ335" s="227">
        <f>SUMPRODUCT(LEN($AE335:$AE338)-LEN(SUBSTITUTE($AE335:$AE338,"F", "")))</f>
        <v>0</v>
      </c>
      <c r="BA335" s="227">
        <f>SUMPRODUCT(LEN($AE335:$AE338)-LEN(SUBSTITUTE($AE335:$AE338,"G", "")))</f>
        <v>0</v>
      </c>
      <c r="BB335" s="294">
        <f>SUMPRODUCT(LEN($AE335:$AE338)-LEN(SUBSTITUTE($AE335:$AE338,"M", "")))</f>
        <v>0</v>
      </c>
    </row>
    <row r="336" spans="2:62" ht="28.15" customHeight="1" thickBot="1" x14ac:dyDescent="0.25">
      <c r="B336" s="30"/>
      <c r="C336" s="243"/>
      <c r="D336" s="36"/>
      <c r="E336" s="35"/>
      <c r="F336" s="35"/>
      <c r="G336" s="34"/>
      <c r="H336" s="224"/>
      <c r="I336" s="247"/>
      <c r="J336" s="247"/>
      <c r="K336" s="247"/>
      <c r="L336" s="33" t="s">
        <v>123</v>
      </c>
      <c r="M336" s="32" t="s">
        <v>104</v>
      </c>
      <c r="N336" s="33" t="s">
        <v>122</v>
      </c>
      <c r="O336" s="32" t="s">
        <v>132</v>
      </c>
      <c r="P336" s="33" t="s">
        <v>120</v>
      </c>
      <c r="Q336" s="32" t="s">
        <v>132</v>
      </c>
      <c r="R336" s="33" t="s">
        <v>119</v>
      </c>
      <c r="S336" s="32" t="s">
        <v>121</v>
      </c>
      <c r="T336" s="33" t="s">
        <v>118</v>
      </c>
      <c r="U336" s="32"/>
      <c r="V336" s="33" t="s">
        <v>117</v>
      </c>
      <c r="W336" s="32"/>
      <c r="X336" s="33" t="s">
        <v>116</v>
      </c>
      <c r="Y336" s="32"/>
      <c r="Z336" s="33" t="s">
        <v>115</v>
      </c>
      <c r="AA336" s="32"/>
      <c r="AB336" s="31"/>
      <c r="AC336" s="32"/>
      <c r="AD336" s="31"/>
      <c r="AE336" s="23"/>
      <c r="AF336" s="251"/>
      <c r="AG336" s="251"/>
      <c r="AH336" s="22"/>
      <c r="AI336" s="11"/>
      <c r="AJ336" s="311"/>
      <c r="AK336" s="267"/>
      <c r="AL336" s="263"/>
      <c r="AM336" s="265"/>
      <c r="AN336" s="267"/>
      <c r="AO336" s="263"/>
      <c r="AP336" s="265"/>
      <c r="AQ336" s="267"/>
      <c r="AR336" s="263"/>
      <c r="AS336" s="265"/>
      <c r="AT336" s="267"/>
      <c r="AU336" s="263"/>
      <c r="AV336" s="265"/>
      <c r="AW336" s="275"/>
      <c r="AX336" s="270"/>
      <c r="AY336" s="292"/>
      <c r="AZ336" s="228"/>
      <c r="BA336" s="228"/>
      <c r="BB336" s="295"/>
    </row>
    <row r="337" spans="2:62" ht="28.15" customHeight="1" x14ac:dyDescent="0.2">
      <c r="B337" s="30"/>
      <c r="C337" s="244"/>
      <c r="D337" s="29"/>
      <c r="E337" s="28"/>
      <c r="F337" s="28"/>
      <c r="G337" s="27"/>
      <c r="H337" s="225"/>
      <c r="I337" s="248"/>
      <c r="J337" s="248"/>
      <c r="K337" s="248"/>
      <c r="L337" s="26" t="s">
        <v>114</v>
      </c>
      <c r="M337" s="25" t="s">
        <v>132</v>
      </c>
      <c r="N337" s="26" t="s">
        <v>112</v>
      </c>
      <c r="O337" s="25" t="s">
        <v>614</v>
      </c>
      <c r="P337" s="26" t="s">
        <v>111</v>
      </c>
      <c r="Q337" s="25" t="s">
        <v>104</v>
      </c>
      <c r="R337" s="26" t="s">
        <v>110</v>
      </c>
      <c r="S337" s="25" t="s">
        <v>121</v>
      </c>
      <c r="T337" s="26" t="s">
        <v>109</v>
      </c>
      <c r="U337" s="25"/>
      <c r="V337" s="26" t="s">
        <v>108</v>
      </c>
      <c r="W337" s="25"/>
      <c r="X337" s="26" t="s">
        <v>107</v>
      </c>
      <c r="Y337" s="25"/>
      <c r="Z337" s="26" t="s">
        <v>106</v>
      </c>
      <c r="AA337" s="25"/>
      <c r="AB337" s="24"/>
      <c r="AC337" s="25"/>
      <c r="AD337" s="24"/>
      <c r="AE337" s="23"/>
      <c r="AF337" s="251"/>
      <c r="AG337" s="251"/>
      <c r="AH337" s="22"/>
      <c r="AI337" s="11"/>
      <c r="AJ337" s="311"/>
      <c r="AK337" s="267"/>
      <c r="AL337" s="263"/>
      <c r="AM337" s="265"/>
      <c r="AN337" s="267"/>
      <c r="AO337" s="263"/>
      <c r="AP337" s="265"/>
      <c r="AQ337" s="267"/>
      <c r="AR337" s="263"/>
      <c r="AS337" s="265"/>
      <c r="AT337" s="267"/>
      <c r="AU337" s="263"/>
      <c r="AV337" s="265"/>
      <c r="AW337" s="275"/>
      <c r="AX337" s="270"/>
      <c r="AY337" s="292"/>
      <c r="AZ337" s="228"/>
      <c r="BA337" s="228"/>
      <c r="BB337" s="295"/>
    </row>
    <row r="338" spans="2:62" ht="28.15" customHeight="1" thickBot="1" x14ac:dyDescent="0.25">
      <c r="B338" s="21"/>
      <c r="C338" s="245"/>
      <c r="D338" s="20"/>
      <c r="E338" s="19"/>
      <c r="F338" s="19"/>
      <c r="G338" s="18"/>
      <c r="H338" s="226"/>
      <c r="I338" s="249"/>
      <c r="J338" s="249"/>
      <c r="K338" s="249"/>
      <c r="L338" s="17" t="s">
        <v>105</v>
      </c>
      <c r="M338" s="15" t="s">
        <v>614</v>
      </c>
      <c r="N338" s="17" t="s">
        <v>103</v>
      </c>
      <c r="O338" s="15" t="s">
        <v>104</v>
      </c>
      <c r="P338" s="17" t="s">
        <v>102</v>
      </c>
      <c r="Q338" s="15" t="s">
        <v>104</v>
      </c>
      <c r="R338" s="17" t="s">
        <v>101</v>
      </c>
      <c r="S338" s="15" t="s">
        <v>121</v>
      </c>
      <c r="T338" s="17">
        <v>20</v>
      </c>
      <c r="U338" s="15"/>
      <c r="V338" s="17" t="s">
        <v>100</v>
      </c>
      <c r="W338" s="15"/>
      <c r="X338" s="17" t="s">
        <v>99</v>
      </c>
      <c r="Y338" s="15"/>
      <c r="Z338" s="17" t="s">
        <v>98</v>
      </c>
      <c r="AA338" s="15"/>
      <c r="AB338" s="16"/>
      <c r="AC338" s="15"/>
      <c r="AD338" s="14"/>
      <c r="AE338" s="13"/>
      <c r="AF338" s="252"/>
      <c r="AG338" s="252"/>
      <c r="AH338" s="12"/>
      <c r="AI338" s="11"/>
      <c r="AJ338" s="312"/>
      <c r="AK338" s="268"/>
      <c r="AL338" s="264"/>
      <c r="AM338" s="266"/>
      <c r="AN338" s="268"/>
      <c r="AO338" s="264"/>
      <c r="AP338" s="266"/>
      <c r="AQ338" s="268"/>
      <c r="AR338" s="264"/>
      <c r="AS338" s="266"/>
      <c r="AT338" s="268"/>
      <c r="AU338" s="264"/>
      <c r="AV338" s="266"/>
      <c r="AW338" s="276"/>
      <c r="AX338" s="271"/>
      <c r="AY338" s="293"/>
      <c r="AZ338" s="229"/>
      <c r="BA338" s="229"/>
      <c r="BB338" s="296"/>
    </row>
    <row r="339" spans="2:62" ht="85.9" customHeight="1" thickTop="1" thickBot="1" x14ac:dyDescent="0.35">
      <c r="B339" s="105" t="s">
        <v>174</v>
      </c>
      <c r="C339" s="95" t="s">
        <v>173</v>
      </c>
      <c r="D339" s="100" t="s">
        <v>172</v>
      </c>
      <c r="E339" s="104" t="s">
        <v>171</v>
      </c>
      <c r="F339" s="103"/>
      <c r="G339" s="102"/>
      <c r="H339" s="101" t="s">
        <v>170</v>
      </c>
      <c r="I339" s="100" t="s">
        <v>96</v>
      </c>
      <c r="J339" s="100" t="s">
        <v>169</v>
      </c>
      <c r="K339" s="100" t="s">
        <v>97</v>
      </c>
      <c r="L339" s="256" t="s">
        <v>168</v>
      </c>
      <c r="M339" s="262"/>
      <c r="N339" s="256" t="s">
        <v>167</v>
      </c>
      <c r="O339" s="262"/>
      <c r="P339" s="256" t="s">
        <v>167</v>
      </c>
      <c r="Q339" s="257"/>
      <c r="R339" s="256" t="s">
        <v>167</v>
      </c>
      <c r="S339" s="257"/>
      <c r="T339" s="256" t="s">
        <v>167</v>
      </c>
      <c r="U339" s="257"/>
      <c r="V339" s="256" t="s">
        <v>167</v>
      </c>
      <c r="W339" s="257"/>
      <c r="X339" s="256" t="s">
        <v>167</v>
      </c>
      <c r="Y339" s="257"/>
      <c r="Z339" s="256" t="s">
        <v>167</v>
      </c>
      <c r="AA339" s="257"/>
      <c r="AB339" s="261" t="s">
        <v>166</v>
      </c>
      <c r="AC339" s="257"/>
      <c r="AD339" s="101" t="s">
        <v>165</v>
      </c>
      <c r="AE339" s="101" t="s">
        <v>164</v>
      </c>
      <c r="AF339" s="100" t="s">
        <v>163</v>
      </c>
      <c r="AG339" s="100" t="s">
        <v>162</v>
      </c>
      <c r="AH339" s="99" t="s">
        <v>161</v>
      </c>
      <c r="AI339" s="98"/>
      <c r="AJ339" s="96" t="s">
        <v>160</v>
      </c>
      <c r="AK339" s="95" t="s">
        <v>159</v>
      </c>
      <c r="AL339" s="94" t="s">
        <v>158</v>
      </c>
      <c r="AM339" s="96" t="s">
        <v>157</v>
      </c>
      <c r="AN339" s="95" t="s">
        <v>156</v>
      </c>
      <c r="AO339" s="94" t="s">
        <v>155</v>
      </c>
      <c r="AP339" s="96" t="s">
        <v>154</v>
      </c>
      <c r="AQ339" s="95" t="s">
        <v>153</v>
      </c>
      <c r="AR339" s="97" t="s">
        <v>152</v>
      </c>
      <c r="AS339" s="96" t="s">
        <v>151</v>
      </c>
      <c r="AT339" s="95" t="s">
        <v>150</v>
      </c>
      <c r="AU339" s="94" t="s">
        <v>149</v>
      </c>
      <c r="AV339" s="96" t="s">
        <v>148</v>
      </c>
      <c r="AW339" s="95" t="s">
        <v>147</v>
      </c>
      <c r="AX339" s="94" t="s">
        <v>146</v>
      </c>
      <c r="AY339" s="93" t="s">
        <v>145</v>
      </c>
      <c r="AZ339" s="92" t="s">
        <v>144</v>
      </c>
      <c r="BA339" s="92" t="s">
        <v>143</v>
      </c>
      <c r="BB339" s="91" t="s">
        <v>142</v>
      </c>
    </row>
    <row r="340" spans="2:62" ht="48" thickBot="1" x14ac:dyDescent="0.3">
      <c r="B340" s="90" t="s">
        <v>231</v>
      </c>
      <c r="C340" s="89"/>
      <c r="D340" s="88"/>
      <c r="E340" s="258"/>
      <c r="F340" s="259"/>
      <c r="G340" s="260"/>
      <c r="H340" s="87" t="s">
        <v>140</v>
      </c>
      <c r="I340" s="86"/>
      <c r="J340" s="86"/>
      <c r="K340" s="85"/>
      <c r="L340" s="84"/>
      <c r="M340" s="81"/>
      <c r="N340" s="84"/>
      <c r="O340" s="81"/>
      <c r="P340" s="84"/>
      <c r="Q340" s="81"/>
      <c r="R340" s="84"/>
      <c r="S340" s="81"/>
      <c r="T340" s="84"/>
      <c r="U340" s="81"/>
      <c r="V340" s="84"/>
      <c r="W340" s="81"/>
      <c r="X340" s="84"/>
      <c r="Y340" s="81"/>
      <c r="Z340" s="84"/>
      <c r="AA340" s="83"/>
      <c r="AB340" s="82" t="s">
        <v>139</v>
      </c>
      <c r="AC340" s="81"/>
      <c r="AD340" s="81"/>
      <c r="AE340" s="81"/>
      <c r="AF340" s="80"/>
      <c r="AG340" s="80"/>
      <c r="AH340" s="60"/>
      <c r="AI340" s="79" t="s">
        <v>138</v>
      </c>
      <c r="AJ340" s="78">
        <f t="shared" ref="AJ340:BB340" si="44">SUM(AJ342:AJ353)</f>
        <v>155</v>
      </c>
      <c r="AK340" s="77">
        <f t="shared" si="44"/>
        <v>94</v>
      </c>
      <c r="AL340" s="76">
        <f t="shared" si="44"/>
        <v>0</v>
      </c>
      <c r="AM340" s="78">
        <f t="shared" si="44"/>
        <v>20</v>
      </c>
      <c r="AN340" s="77">
        <f t="shared" si="44"/>
        <v>24</v>
      </c>
      <c r="AO340" s="76">
        <f t="shared" si="44"/>
        <v>0</v>
      </c>
      <c r="AP340" s="78">
        <f t="shared" si="44"/>
        <v>2</v>
      </c>
      <c r="AQ340" s="77">
        <f t="shared" si="44"/>
        <v>1</v>
      </c>
      <c r="AR340" s="76">
        <f t="shared" si="44"/>
        <v>0</v>
      </c>
      <c r="AS340" s="78">
        <f t="shared" si="44"/>
        <v>24</v>
      </c>
      <c r="AT340" s="77">
        <f t="shared" si="44"/>
        <v>14</v>
      </c>
      <c r="AU340" s="76">
        <f t="shared" si="44"/>
        <v>0</v>
      </c>
      <c r="AV340" s="78">
        <f t="shared" si="44"/>
        <v>0</v>
      </c>
      <c r="AW340" s="77">
        <f t="shared" si="44"/>
        <v>0</v>
      </c>
      <c r="AX340" s="76">
        <f t="shared" si="44"/>
        <v>0</v>
      </c>
      <c r="AY340" s="75">
        <f t="shared" si="44"/>
        <v>0</v>
      </c>
      <c r="AZ340" s="74">
        <f t="shared" si="44"/>
        <v>0</v>
      </c>
      <c r="BA340" s="74">
        <f t="shared" si="44"/>
        <v>2</v>
      </c>
      <c r="BB340" s="73">
        <f t="shared" si="44"/>
        <v>0</v>
      </c>
      <c r="BC340" s="72" t="s">
        <v>137</v>
      </c>
      <c r="BF340" s="5">
        <f>SUM(AJ340:AL340)/$BG$5</f>
        <v>83</v>
      </c>
      <c r="BG340" s="5">
        <f>SUM(AM340:AO340,AY340)/$BG$5</f>
        <v>14.666666666666666</v>
      </c>
      <c r="BH340" s="5">
        <f>SUM(AP340:AR340,AZ340)/$BG$5</f>
        <v>1</v>
      </c>
      <c r="BI340" s="5">
        <f>SUM(AS340:AU340,BA340)/$BG$5</f>
        <v>13.333333333333334</v>
      </c>
      <c r="BJ340" s="5">
        <f>SUM(AV340:AX340,BB340)/$BG$5</f>
        <v>0</v>
      </c>
    </row>
    <row r="341" spans="2:62" ht="37.5" thickBot="1" x14ac:dyDescent="0.3">
      <c r="B341" s="71"/>
      <c r="C341" s="70"/>
      <c r="D341" s="69"/>
      <c r="E341" s="68"/>
      <c r="F341" s="68"/>
      <c r="G341" s="67"/>
      <c r="H341" s="66"/>
      <c r="I341" s="64"/>
      <c r="J341" s="64"/>
      <c r="K341" s="65"/>
      <c r="L341" s="64"/>
      <c r="M341" s="62"/>
      <c r="N341" s="64"/>
      <c r="O341" s="62"/>
      <c r="P341" s="64"/>
      <c r="Q341" s="62"/>
      <c r="R341" s="64"/>
      <c r="S341" s="62"/>
      <c r="T341" s="64"/>
      <c r="U341" s="62"/>
      <c r="V341" s="64"/>
      <c r="W341" s="62"/>
      <c r="X341" s="64"/>
      <c r="Y341" s="62"/>
      <c r="Z341" s="64"/>
      <c r="AA341" s="62"/>
      <c r="AB341" s="63"/>
      <c r="AC341" s="62"/>
      <c r="AD341" s="62"/>
      <c r="AE341" s="62"/>
      <c r="AF341" s="61"/>
      <c r="AG341" s="61"/>
      <c r="AH341" s="60"/>
      <c r="AI341" s="59" t="s">
        <v>136</v>
      </c>
      <c r="AJ341" s="58">
        <f t="shared" ref="AJ341:BB341" si="45">AJ340/3</f>
        <v>51.666666666666664</v>
      </c>
      <c r="AK341" s="57">
        <f t="shared" si="45"/>
        <v>31.333333333333332</v>
      </c>
      <c r="AL341" s="56">
        <f t="shared" si="45"/>
        <v>0</v>
      </c>
      <c r="AM341" s="58">
        <f t="shared" si="45"/>
        <v>6.666666666666667</v>
      </c>
      <c r="AN341" s="57">
        <f t="shared" si="45"/>
        <v>8</v>
      </c>
      <c r="AO341" s="56">
        <f t="shared" si="45"/>
        <v>0</v>
      </c>
      <c r="AP341" s="58">
        <f t="shared" si="45"/>
        <v>0.66666666666666663</v>
      </c>
      <c r="AQ341" s="57">
        <f t="shared" si="45"/>
        <v>0.33333333333333331</v>
      </c>
      <c r="AR341" s="56">
        <f t="shared" si="45"/>
        <v>0</v>
      </c>
      <c r="AS341" s="58">
        <f t="shared" si="45"/>
        <v>8</v>
      </c>
      <c r="AT341" s="57">
        <f t="shared" si="45"/>
        <v>4.666666666666667</v>
      </c>
      <c r="AU341" s="56">
        <f t="shared" si="45"/>
        <v>0</v>
      </c>
      <c r="AV341" s="58">
        <f t="shared" si="45"/>
        <v>0</v>
      </c>
      <c r="AW341" s="57">
        <f t="shared" si="45"/>
        <v>0</v>
      </c>
      <c r="AX341" s="56">
        <f t="shared" si="45"/>
        <v>0</v>
      </c>
      <c r="AY341" s="55">
        <f t="shared" si="45"/>
        <v>0</v>
      </c>
      <c r="AZ341" s="54">
        <f t="shared" si="45"/>
        <v>0</v>
      </c>
      <c r="BA341" s="54">
        <f t="shared" si="45"/>
        <v>0.66666666666666663</v>
      </c>
      <c r="BB341" s="53">
        <f t="shared" si="45"/>
        <v>0</v>
      </c>
      <c r="BC341" s="52" t="s">
        <v>135</v>
      </c>
    </row>
    <row r="342" spans="2:62" ht="28.15" customHeight="1" x14ac:dyDescent="0.2">
      <c r="B342" s="30"/>
      <c r="C342" s="242">
        <v>1</v>
      </c>
      <c r="D342" s="44"/>
      <c r="E342" s="43"/>
      <c r="F342" s="43"/>
      <c r="G342" s="42"/>
      <c r="H342" s="223" t="s">
        <v>660</v>
      </c>
      <c r="I342" s="246">
        <v>107</v>
      </c>
      <c r="J342" s="246">
        <v>27</v>
      </c>
      <c r="K342" s="246">
        <v>8</v>
      </c>
      <c r="L342" s="41" t="s">
        <v>133</v>
      </c>
      <c r="M342" s="40" t="s">
        <v>104</v>
      </c>
      <c r="N342" s="41" t="s">
        <v>131</v>
      </c>
      <c r="O342" s="40" t="s">
        <v>417</v>
      </c>
      <c r="P342" s="41" t="s">
        <v>130</v>
      </c>
      <c r="Q342" s="40" t="s">
        <v>417</v>
      </c>
      <c r="R342" s="41" t="s">
        <v>129</v>
      </c>
      <c r="S342" s="40" t="s">
        <v>178</v>
      </c>
      <c r="T342" s="41" t="s">
        <v>128</v>
      </c>
      <c r="U342" s="40" t="s">
        <v>175</v>
      </c>
      <c r="V342" s="41" t="s">
        <v>127</v>
      </c>
      <c r="W342" s="40"/>
      <c r="X342" s="41" t="s">
        <v>126</v>
      </c>
      <c r="Y342" s="40"/>
      <c r="Z342" s="41" t="s">
        <v>125</v>
      </c>
      <c r="AA342" s="40"/>
      <c r="AB342" s="39"/>
      <c r="AC342" s="40"/>
      <c r="AD342" s="39" t="s">
        <v>1396</v>
      </c>
      <c r="AE342" s="38" t="s">
        <v>507</v>
      </c>
      <c r="AF342" s="250"/>
      <c r="AG342" s="250"/>
      <c r="AH342" s="37"/>
      <c r="AI342" s="11"/>
      <c r="AJ342" s="310">
        <f>SUMPRODUCT(LEN($M342:$AA345)-LEN(SUBSTITUTE($M342:$AA345,"A", "")))</f>
        <v>35</v>
      </c>
      <c r="AK342" s="239">
        <f>SUMPRODUCT(LEN($AD342:$AD345)-LEN(SUBSTITUTE($AD342:$AD345,"A", "")))</f>
        <v>53</v>
      </c>
      <c r="AL342" s="230">
        <f>SUMPRODUCT(LEN($AC342:$AC345)-LEN(SUBSTITUTE($AC342:$AC345,"A", "")))</f>
        <v>0</v>
      </c>
      <c r="AM342" s="233">
        <f>SUMPRODUCT(LEN($M342:$AA345)-LEN(SUBSTITUTE($M342:$AA345,"S", "")))</f>
        <v>6</v>
      </c>
      <c r="AN342" s="239">
        <f>SUMPRODUCT(LEN($AD342:$AD345)-LEN(SUBSTITUTE($AD342:$AD345,"S", "")))</f>
        <v>16</v>
      </c>
      <c r="AO342" s="230">
        <f>SUMPRODUCT(LEN($AC342:$AC345)-LEN(SUBSTITUTE($AC342:$AC345,"S", "")))</f>
        <v>0</v>
      </c>
      <c r="AP342" s="233">
        <f>SUMPRODUCT(LEN($M342:$AA345)-LEN(SUBSTITUTE($M342:$AA345,"F", "")))</f>
        <v>0</v>
      </c>
      <c r="AQ342" s="239">
        <f>SUMPRODUCT(LEN($AD342:$AD345)-LEN(SUBSTITUTE($AD342:$AD345,"F", "")))</f>
        <v>1</v>
      </c>
      <c r="AR342" s="230">
        <f>SUMPRODUCT(LEN($AC342:$AC345)-LEN(SUBSTITUTE($AC342:$AC345,"F", "")))</f>
        <v>0</v>
      </c>
      <c r="AS342" s="233">
        <f>SUMPRODUCT(LEN($M342:$AA345)-LEN(SUBSTITUTE($M342:$AA345,"G", "")))</f>
        <v>1</v>
      </c>
      <c r="AT342" s="239">
        <f>SUMPRODUCT(LEN($AD342:$AD345)-LEN(SUBSTITUTE($AD342:$AD345,"G", "")))</f>
        <v>8</v>
      </c>
      <c r="AU342" s="230">
        <f>SUMPRODUCT(LEN($AC342:$AC345)-LEN(SUBSTITUTE($AC342:$AC345,"G", "")))</f>
        <v>0</v>
      </c>
      <c r="AV342" s="233">
        <f>SUMPRODUCT(LEN($L342:$AA345)-LEN(SUBSTITUTE($L342:$AA345,"M", "")))</f>
        <v>0</v>
      </c>
      <c r="AW342" s="236">
        <f>SUMPRODUCT(LEN($AD342:$AD345)-LEN(SUBSTITUTE($AD342:$AD345,"M", "")))</f>
        <v>0</v>
      </c>
      <c r="AX342" s="269">
        <f>SUMPRODUCT(LEN($AC342:$AC345)-LEN(SUBSTITUTE($AC342:$AC345,"M", "")))</f>
        <v>0</v>
      </c>
      <c r="AY342" s="291">
        <f>SUMPRODUCT(LEN($AE342:$AE345)-LEN(SUBSTITUTE($AE342:$AE345,"S", "")))</f>
        <v>0</v>
      </c>
      <c r="AZ342" s="227">
        <f>SUMPRODUCT(LEN($AE342:$AE345)-LEN(SUBSTITUTE($AE342:$AE345,"F", "")))</f>
        <v>0</v>
      </c>
      <c r="BA342" s="227">
        <f>SUMPRODUCT(LEN($AE342:$AE345)-LEN(SUBSTITUTE($AE342:$AE345,"G", "")))</f>
        <v>2</v>
      </c>
      <c r="BB342" s="294">
        <f>SUMPRODUCT(LEN($AE342:$AE345)-LEN(SUBSTITUTE($AE342:$AE345,"M", "")))</f>
        <v>0</v>
      </c>
    </row>
    <row r="343" spans="2:62" ht="28.15" customHeight="1" thickBot="1" x14ac:dyDescent="0.25">
      <c r="B343" s="30"/>
      <c r="C343" s="243"/>
      <c r="D343" s="36"/>
      <c r="E343" s="35"/>
      <c r="F343" s="35"/>
      <c r="G343" s="34"/>
      <c r="H343" s="224"/>
      <c r="I343" s="247"/>
      <c r="J343" s="247"/>
      <c r="K343" s="247"/>
      <c r="L343" s="33" t="s">
        <v>123</v>
      </c>
      <c r="M343" s="32" t="s">
        <v>180</v>
      </c>
      <c r="N343" s="33" t="s">
        <v>122</v>
      </c>
      <c r="O343" s="32" t="s">
        <v>132</v>
      </c>
      <c r="P343" s="33" t="s">
        <v>120</v>
      </c>
      <c r="Q343" s="32" t="s">
        <v>707</v>
      </c>
      <c r="R343" s="33" t="s">
        <v>119</v>
      </c>
      <c r="S343" s="32" t="s">
        <v>132</v>
      </c>
      <c r="T343" s="33" t="s">
        <v>118</v>
      </c>
      <c r="U343" s="32" t="s">
        <v>104</v>
      </c>
      <c r="V343" s="33" t="s">
        <v>117</v>
      </c>
      <c r="W343" s="32"/>
      <c r="X343" s="33" t="s">
        <v>116</v>
      </c>
      <c r="Y343" s="32"/>
      <c r="Z343" s="33" t="s">
        <v>115</v>
      </c>
      <c r="AA343" s="32"/>
      <c r="AB343" s="31"/>
      <c r="AC343" s="32"/>
      <c r="AD343" s="31" t="s">
        <v>1395</v>
      </c>
      <c r="AE343" s="23"/>
      <c r="AF343" s="251"/>
      <c r="AG343" s="251"/>
      <c r="AH343" s="22"/>
      <c r="AI343" s="11"/>
      <c r="AJ343" s="311"/>
      <c r="AK343" s="267"/>
      <c r="AL343" s="263"/>
      <c r="AM343" s="265"/>
      <c r="AN343" s="267"/>
      <c r="AO343" s="263"/>
      <c r="AP343" s="265"/>
      <c r="AQ343" s="267"/>
      <c r="AR343" s="263"/>
      <c r="AS343" s="265"/>
      <c r="AT343" s="267"/>
      <c r="AU343" s="263"/>
      <c r="AV343" s="265"/>
      <c r="AW343" s="275"/>
      <c r="AX343" s="270"/>
      <c r="AY343" s="292"/>
      <c r="AZ343" s="228"/>
      <c r="BA343" s="228"/>
      <c r="BB343" s="295"/>
    </row>
    <row r="344" spans="2:62" ht="28.15" customHeight="1" x14ac:dyDescent="0.2">
      <c r="B344" s="30"/>
      <c r="C344" s="244"/>
      <c r="D344" s="29"/>
      <c r="E344" s="28"/>
      <c r="F344" s="28"/>
      <c r="G344" s="27"/>
      <c r="H344" s="225">
        <v>222</v>
      </c>
      <c r="I344" s="248"/>
      <c r="J344" s="248"/>
      <c r="K344" s="248"/>
      <c r="L344" s="26" t="s">
        <v>114</v>
      </c>
      <c r="M344" s="25" t="s">
        <v>132</v>
      </c>
      <c r="N344" s="26" t="s">
        <v>112</v>
      </c>
      <c r="O344" s="25" t="s">
        <v>104</v>
      </c>
      <c r="P344" s="26" t="s">
        <v>111</v>
      </c>
      <c r="Q344" s="25" t="s">
        <v>176</v>
      </c>
      <c r="R344" s="26" t="s">
        <v>110</v>
      </c>
      <c r="S344" s="25" t="s">
        <v>175</v>
      </c>
      <c r="T344" s="26" t="s">
        <v>109</v>
      </c>
      <c r="U344" s="25" t="s">
        <v>121</v>
      </c>
      <c r="V344" s="26" t="s">
        <v>108</v>
      </c>
      <c r="W344" s="25"/>
      <c r="X344" s="26" t="s">
        <v>107</v>
      </c>
      <c r="Y344" s="25"/>
      <c r="Z344" s="26" t="s">
        <v>106</v>
      </c>
      <c r="AA344" s="25"/>
      <c r="AB344" s="24"/>
      <c r="AC344" s="25"/>
      <c r="AD344" s="24" t="s">
        <v>1394</v>
      </c>
      <c r="AE344" s="23"/>
      <c r="AF344" s="251"/>
      <c r="AG344" s="251"/>
      <c r="AH344" s="22"/>
      <c r="AI344" s="11"/>
      <c r="AJ344" s="311"/>
      <c r="AK344" s="267"/>
      <c r="AL344" s="263"/>
      <c r="AM344" s="265"/>
      <c r="AN344" s="267"/>
      <c r="AO344" s="263"/>
      <c r="AP344" s="265"/>
      <c r="AQ344" s="267"/>
      <c r="AR344" s="263"/>
      <c r="AS344" s="265"/>
      <c r="AT344" s="267"/>
      <c r="AU344" s="263"/>
      <c r="AV344" s="265"/>
      <c r="AW344" s="275"/>
      <c r="AX344" s="270"/>
      <c r="AY344" s="292"/>
      <c r="AZ344" s="228"/>
      <c r="BA344" s="228"/>
      <c r="BB344" s="295"/>
    </row>
    <row r="345" spans="2:62" ht="28.15" customHeight="1" thickBot="1" x14ac:dyDescent="0.25">
      <c r="B345" s="30"/>
      <c r="C345" s="253"/>
      <c r="D345" s="51"/>
      <c r="E345" s="50"/>
      <c r="F345" s="50"/>
      <c r="G345" s="49"/>
      <c r="H345" s="226"/>
      <c r="I345" s="254"/>
      <c r="J345" s="254"/>
      <c r="K345" s="254"/>
      <c r="L345" s="48" t="s">
        <v>105</v>
      </c>
      <c r="M345" s="47" t="s">
        <v>104</v>
      </c>
      <c r="N345" s="48" t="s">
        <v>103</v>
      </c>
      <c r="O345" s="47" t="s">
        <v>186</v>
      </c>
      <c r="P345" s="48" t="s">
        <v>102</v>
      </c>
      <c r="Q345" s="47" t="s">
        <v>382</v>
      </c>
      <c r="R345" s="48" t="s">
        <v>101</v>
      </c>
      <c r="S345" s="47" t="s">
        <v>175</v>
      </c>
      <c r="T345" s="48">
        <v>20</v>
      </c>
      <c r="U345" s="47"/>
      <c r="V345" s="48" t="s">
        <v>100</v>
      </c>
      <c r="W345" s="47"/>
      <c r="X345" s="48" t="s">
        <v>99</v>
      </c>
      <c r="Y345" s="47"/>
      <c r="Z345" s="48" t="s">
        <v>98</v>
      </c>
      <c r="AA345" s="47"/>
      <c r="AB345" s="16"/>
      <c r="AC345" s="47"/>
      <c r="AD345" s="16" t="s">
        <v>1393</v>
      </c>
      <c r="AE345" s="46"/>
      <c r="AF345" s="255"/>
      <c r="AG345" s="255"/>
      <c r="AH345" s="45"/>
      <c r="AI345" s="11"/>
      <c r="AJ345" s="312"/>
      <c r="AK345" s="268"/>
      <c r="AL345" s="264"/>
      <c r="AM345" s="266"/>
      <c r="AN345" s="268"/>
      <c r="AO345" s="264"/>
      <c r="AP345" s="266"/>
      <c r="AQ345" s="268"/>
      <c r="AR345" s="264"/>
      <c r="AS345" s="266"/>
      <c r="AT345" s="268"/>
      <c r="AU345" s="264"/>
      <c r="AV345" s="266"/>
      <c r="AW345" s="276"/>
      <c r="AX345" s="271"/>
      <c r="AY345" s="293"/>
      <c r="AZ345" s="229"/>
      <c r="BA345" s="229"/>
      <c r="BB345" s="296"/>
    </row>
    <row r="346" spans="2:62" ht="28.15" customHeight="1" x14ac:dyDescent="0.2">
      <c r="B346" s="30"/>
      <c r="C346" s="242">
        <v>2</v>
      </c>
      <c r="D346" s="44"/>
      <c r="E346" s="43"/>
      <c r="F346" s="43"/>
      <c r="G346" s="42"/>
      <c r="H346" s="223"/>
      <c r="I346" s="246">
        <v>89</v>
      </c>
      <c r="J346" s="246">
        <v>28</v>
      </c>
      <c r="K346" s="246">
        <v>6</v>
      </c>
      <c r="L346" s="41" t="s">
        <v>133</v>
      </c>
      <c r="M346" s="40" t="s">
        <v>104</v>
      </c>
      <c r="N346" s="41" t="s">
        <v>131</v>
      </c>
      <c r="O346" s="40" t="s">
        <v>740</v>
      </c>
      <c r="P346" s="41" t="s">
        <v>130</v>
      </c>
      <c r="Q346" s="40" t="s">
        <v>988</v>
      </c>
      <c r="R346" s="41" t="s">
        <v>129</v>
      </c>
      <c r="S346" s="40" t="s">
        <v>405</v>
      </c>
      <c r="T346" s="41" t="s">
        <v>128</v>
      </c>
      <c r="U346" s="40" t="s">
        <v>186</v>
      </c>
      <c r="V346" s="41" t="s">
        <v>127</v>
      </c>
      <c r="W346" s="40" t="s">
        <v>104</v>
      </c>
      <c r="X346" s="41" t="s">
        <v>126</v>
      </c>
      <c r="Y346" s="40"/>
      <c r="Z346" s="41" t="s">
        <v>125</v>
      </c>
      <c r="AA346" s="40"/>
      <c r="AB346" s="39"/>
      <c r="AC346" s="40"/>
      <c r="AD346" s="39" t="s">
        <v>1392</v>
      </c>
      <c r="AE346" s="38"/>
      <c r="AF346" s="250"/>
      <c r="AG346" s="250"/>
      <c r="AH346" s="37"/>
      <c r="AI346" s="11"/>
      <c r="AJ346" s="310">
        <f>SUMPRODUCT(LEN($M346:$AA349)-LEN(SUBSTITUTE($M346:$AA349,"A", "")))</f>
        <v>50</v>
      </c>
      <c r="AK346" s="239">
        <f>SUMPRODUCT(LEN($AD346:$AD349)-LEN(SUBSTITUTE($AD346:$AD349,"A", "")))</f>
        <v>9</v>
      </c>
      <c r="AL346" s="230">
        <f>SUMPRODUCT(LEN($AC346:$AC349)-LEN(SUBSTITUTE($AC346:$AC349,"A", "")))</f>
        <v>0</v>
      </c>
      <c r="AM346" s="233">
        <f>SUMPRODUCT(LEN($M346:$AA349)-LEN(SUBSTITUTE($M346:$AA349,"S", "")))</f>
        <v>4</v>
      </c>
      <c r="AN346" s="239">
        <f>SUMPRODUCT(LEN($AD346:$AD349)-LEN(SUBSTITUTE($AD346:$AD349,"S", "")))</f>
        <v>2</v>
      </c>
      <c r="AO346" s="230">
        <f>SUMPRODUCT(LEN($AC346:$AC349)-LEN(SUBSTITUTE($AC346:$AC349,"S", "")))</f>
        <v>0</v>
      </c>
      <c r="AP346" s="233">
        <f>SUMPRODUCT(LEN($M346:$AA349)-LEN(SUBSTITUTE($M346:$AA349,"F", "")))</f>
        <v>1</v>
      </c>
      <c r="AQ346" s="239">
        <f>SUMPRODUCT(LEN($AD346:$AD349)-LEN(SUBSTITUTE($AD346:$AD349,"F", "")))</f>
        <v>0</v>
      </c>
      <c r="AR346" s="230">
        <f>SUMPRODUCT(LEN($AC346:$AC349)-LEN(SUBSTITUTE($AC346:$AC349,"F", "")))</f>
        <v>0</v>
      </c>
      <c r="AS346" s="233">
        <f>SUMPRODUCT(LEN($M346:$AA349)-LEN(SUBSTITUTE($M346:$AA349,"G", "")))</f>
        <v>9</v>
      </c>
      <c r="AT346" s="239">
        <f>SUMPRODUCT(LEN($AD346:$AD349)-LEN(SUBSTITUTE($AD346:$AD349,"G", "")))</f>
        <v>1</v>
      </c>
      <c r="AU346" s="230">
        <f>SUMPRODUCT(LEN($AC346:$AC349)-LEN(SUBSTITUTE($AC346:$AC349,"G", "")))</f>
        <v>0</v>
      </c>
      <c r="AV346" s="233">
        <f>SUMPRODUCT(LEN($L346:$AA349)-LEN(SUBSTITUTE($L346:$AA349,"M", "")))</f>
        <v>0</v>
      </c>
      <c r="AW346" s="236">
        <f>SUMPRODUCT(LEN($AD346:$AD349)-LEN(SUBSTITUTE($AD346:$AD349,"M", "")))</f>
        <v>0</v>
      </c>
      <c r="AX346" s="269">
        <f>SUMPRODUCT(LEN($AC346:$AC349)-LEN(SUBSTITUTE($AC346:$AC349,"M", "")))</f>
        <v>0</v>
      </c>
      <c r="AY346" s="291">
        <f>SUMPRODUCT(LEN($AE346:$AE349)-LEN(SUBSTITUTE($AE346:$AE349,"S", "")))</f>
        <v>0</v>
      </c>
      <c r="AZ346" s="227">
        <f>SUMPRODUCT(LEN($AE346:$AE349)-LEN(SUBSTITUTE($AE346:$AE349,"F", "")))</f>
        <v>0</v>
      </c>
      <c r="BA346" s="227">
        <f>SUMPRODUCT(LEN($AE346:$AE349)-LEN(SUBSTITUTE($AE346:$AE349,"G", "")))</f>
        <v>0</v>
      </c>
      <c r="BB346" s="294">
        <f>SUMPRODUCT(LEN($AE346:$AE349)-LEN(SUBSTITUTE($AE346:$AE349,"M", "")))</f>
        <v>0</v>
      </c>
    </row>
    <row r="347" spans="2:62" ht="28.15" customHeight="1" thickBot="1" x14ac:dyDescent="0.25">
      <c r="B347" s="30"/>
      <c r="C347" s="243"/>
      <c r="D347" s="36"/>
      <c r="E347" s="35"/>
      <c r="F347" s="35"/>
      <c r="G347" s="34"/>
      <c r="H347" s="224"/>
      <c r="I347" s="247"/>
      <c r="J347" s="247"/>
      <c r="K347" s="247"/>
      <c r="L347" s="33" t="s">
        <v>123</v>
      </c>
      <c r="M347" s="32" t="s">
        <v>689</v>
      </c>
      <c r="N347" s="33" t="s">
        <v>122</v>
      </c>
      <c r="O347" s="32" t="s">
        <v>389</v>
      </c>
      <c r="P347" s="33" t="s">
        <v>120</v>
      </c>
      <c r="Q347" s="32" t="s">
        <v>389</v>
      </c>
      <c r="R347" s="33" t="s">
        <v>119</v>
      </c>
      <c r="S347" s="32" t="s">
        <v>382</v>
      </c>
      <c r="T347" s="33" t="s">
        <v>118</v>
      </c>
      <c r="U347" s="32" t="s">
        <v>132</v>
      </c>
      <c r="V347" s="33" t="s">
        <v>117</v>
      </c>
      <c r="W347" s="32" t="s">
        <v>121</v>
      </c>
      <c r="X347" s="33" t="s">
        <v>116</v>
      </c>
      <c r="Y347" s="32"/>
      <c r="Z347" s="33" t="s">
        <v>115</v>
      </c>
      <c r="AA347" s="32"/>
      <c r="AB347" s="31"/>
      <c r="AC347" s="32"/>
      <c r="AD347" s="31" t="s">
        <v>104</v>
      </c>
      <c r="AE347" s="23"/>
      <c r="AF347" s="251"/>
      <c r="AG347" s="251"/>
      <c r="AH347" s="22"/>
      <c r="AI347" s="11"/>
      <c r="AJ347" s="311"/>
      <c r="AK347" s="267"/>
      <c r="AL347" s="263"/>
      <c r="AM347" s="265"/>
      <c r="AN347" s="267"/>
      <c r="AO347" s="263"/>
      <c r="AP347" s="265"/>
      <c r="AQ347" s="267"/>
      <c r="AR347" s="263"/>
      <c r="AS347" s="265"/>
      <c r="AT347" s="267"/>
      <c r="AU347" s="263"/>
      <c r="AV347" s="265"/>
      <c r="AW347" s="275"/>
      <c r="AX347" s="270"/>
      <c r="AY347" s="292"/>
      <c r="AZ347" s="228"/>
      <c r="BA347" s="228"/>
      <c r="BB347" s="295"/>
    </row>
    <row r="348" spans="2:62" ht="28.15" customHeight="1" x14ac:dyDescent="0.2">
      <c r="B348" s="30"/>
      <c r="C348" s="244"/>
      <c r="D348" s="29"/>
      <c r="E348" s="28"/>
      <c r="F348" s="28"/>
      <c r="G348" s="27"/>
      <c r="H348" s="225"/>
      <c r="I348" s="248"/>
      <c r="J348" s="248"/>
      <c r="K348" s="248"/>
      <c r="L348" s="26" t="s">
        <v>114</v>
      </c>
      <c r="M348" s="25" t="s">
        <v>186</v>
      </c>
      <c r="N348" s="26" t="s">
        <v>112</v>
      </c>
      <c r="O348" s="25" t="s">
        <v>399</v>
      </c>
      <c r="P348" s="26" t="s">
        <v>111</v>
      </c>
      <c r="Q348" s="25" t="s">
        <v>377</v>
      </c>
      <c r="R348" s="26" t="s">
        <v>110</v>
      </c>
      <c r="S348" s="25" t="s">
        <v>382</v>
      </c>
      <c r="T348" s="26" t="s">
        <v>109</v>
      </c>
      <c r="U348" s="25" t="s">
        <v>121</v>
      </c>
      <c r="V348" s="26" t="s">
        <v>108</v>
      </c>
      <c r="W348" s="25"/>
      <c r="X348" s="26" t="s">
        <v>107</v>
      </c>
      <c r="Y348" s="25"/>
      <c r="Z348" s="26" t="s">
        <v>106</v>
      </c>
      <c r="AA348" s="25"/>
      <c r="AB348" s="24"/>
      <c r="AC348" s="25"/>
      <c r="AD348" s="24"/>
      <c r="AE348" s="23"/>
      <c r="AF348" s="251"/>
      <c r="AG348" s="251"/>
      <c r="AH348" s="22"/>
      <c r="AI348" s="11"/>
      <c r="AJ348" s="311"/>
      <c r="AK348" s="267"/>
      <c r="AL348" s="263"/>
      <c r="AM348" s="265"/>
      <c r="AN348" s="267"/>
      <c r="AO348" s="263"/>
      <c r="AP348" s="265"/>
      <c r="AQ348" s="267"/>
      <c r="AR348" s="263"/>
      <c r="AS348" s="265"/>
      <c r="AT348" s="267"/>
      <c r="AU348" s="263"/>
      <c r="AV348" s="265"/>
      <c r="AW348" s="275"/>
      <c r="AX348" s="270"/>
      <c r="AY348" s="292"/>
      <c r="AZ348" s="228"/>
      <c r="BA348" s="228"/>
      <c r="BB348" s="295"/>
    </row>
    <row r="349" spans="2:62" ht="28.15" customHeight="1" thickBot="1" x14ac:dyDescent="0.25">
      <c r="B349" s="30"/>
      <c r="C349" s="253"/>
      <c r="D349" s="51"/>
      <c r="E349" s="50"/>
      <c r="F349" s="50"/>
      <c r="G349" s="49"/>
      <c r="H349" s="226"/>
      <c r="I349" s="254"/>
      <c r="J349" s="254"/>
      <c r="K349" s="254"/>
      <c r="L349" s="48" t="s">
        <v>105</v>
      </c>
      <c r="M349" s="47" t="s">
        <v>186</v>
      </c>
      <c r="N349" s="48" t="s">
        <v>103</v>
      </c>
      <c r="O349" s="47" t="s">
        <v>417</v>
      </c>
      <c r="P349" s="48" t="s">
        <v>102</v>
      </c>
      <c r="Q349" s="47" t="s">
        <v>527</v>
      </c>
      <c r="R349" s="48" t="s">
        <v>101</v>
      </c>
      <c r="S349" s="47" t="s">
        <v>217</v>
      </c>
      <c r="T349" s="48">
        <v>20</v>
      </c>
      <c r="U349" s="47" t="s">
        <v>104</v>
      </c>
      <c r="V349" s="48" t="s">
        <v>100</v>
      </c>
      <c r="W349" s="47"/>
      <c r="X349" s="48" t="s">
        <v>99</v>
      </c>
      <c r="Y349" s="47"/>
      <c r="Z349" s="48" t="s">
        <v>98</v>
      </c>
      <c r="AA349" s="47"/>
      <c r="AB349" s="16"/>
      <c r="AC349" s="47"/>
      <c r="AD349" s="16"/>
      <c r="AE349" s="46"/>
      <c r="AF349" s="255"/>
      <c r="AG349" s="255"/>
      <c r="AH349" s="45"/>
      <c r="AI349" s="11"/>
      <c r="AJ349" s="312"/>
      <c r="AK349" s="268"/>
      <c r="AL349" s="264"/>
      <c r="AM349" s="266"/>
      <c r="AN349" s="268"/>
      <c r="AO349" s="264"/>
      <c r="AP349" s="266"/>
      <c r="AQ349" s="268"/>
      <c r="AR349" s="264"/>
      <c r="AS349" s="266"/>
      <c r="AT349" s="268"/>
      <c r="AU349" s="264"/>
      <c r="AV349" s="266"/>
      <c r="AW349" s="276"/>
      <c r="AX349" s="271"/>
      <c r="AY349" s="293"/>
      <c r="AZ349" s="229"/>
      <c r="BA349" s="229"/>
      <c r="BB349" s="296"/>
    </row>
    <row r="350" spans="2:62" ht="28.15" customHeight="1" x14ac:dyDescent="0.2">
      <c r="B350" s="30"/>
      <c r="C350" s="242">
        <v>3</v>
      </c>
      <c r="D350" s="44"/>
      <c r="E350" s="43"/>
      <c r="F350" s="43"/>
      <c r="G350" s="42"/>
      <c r="H350" s="223"/>
      <c r="I350" s="246">
        <v>106</v>
      </c>
      <c r="J350" s="246">
        <v>30</v>
      </c>
      <c r="K350" s="246">
        <v>7</v>
      </c>
      <c r="L350" s="41" t="s">
        <v>133</v>
      </c>
      <c r="M350" s="40" t="s">
        <v>382</v>
      </c>
      <c r="N350" s="41" t="s">
        <v>131</v>
      </c>
      <c r="O350" s="40" t="s">
        <v>1126</v>
      </c>
      <c r="P350" s="41" t="s">
        <v>130</v>
      </c>
      <c r="Q350" s="40" t="s">
        <v>377</v>
      </c>
      <c r="R350" s="41" t="s">
        <v>129</v>
      </c>
      <c r="S350" s="40" t="s">
        <v>645</v>
      </c>
      <c r="T350" s="41" t="s">
        <v>128</v>
      </c>
      <c r="U350" s="40" t="s">
        <v>377</v>
      </c>
      <c r="V350" s="41" t="s">
        <v>127</v>
      </c>
      <c r="W350" s="40" t="s">
        <v>132</v>
      </c>
      <c r="X350" s="41" t="s">
        <v>126</v>
      </c>
      <c r="Y350" s="40"/>
      <c r="Z350" s="41" t="s">
        <v>125</v>
      </c>
      <c r="AA350" s="40"/>
      <c r="AB350" s="39"/>
      <c r="AC350" s="40"/>
      <c r="AD350" s="39" t="s">
        <v>104</v>
      </c>
      <c r="AE350" s="38"/>
      <c r="AF350" s="250"/>
      <c r="AG350" s="250"/>
      <c r="AH350" s="37"/>
      <c r="AI350" s="11"/>
      <c r="AJ350" s="310">
        <f>SUMPRODUCT(LEN($M350:$AA353)-LEN(SUBSTITUTE($M350:$AA353,"A", "")))</f>
        <v>70</v>
      </c>
      <c r="AK350" s="239">
        <f>SUMPRODUCT(LEN($AD350:$AD353)-LEN(SUBSTITUTE($AD350:$AD353,"A", "")))</f>
        <v>32</v>
      </c>
      <c r="AL350" s="230">
        <f>SUMPRODUCT(LEN($AC350:$AC353)-LEN(SUBSTITUTE($AC350:$AC353,"A", "")))</f>
        <v>0</v>
      </c>
      <c r="AM350" s="233">
        <f>SUMPRODUCT(LEN($M350:$AA353)-LEN(SUBSTITUTE($M350:$AA353,"S", "")))</f>
        <v>10</v>
      </c>
      <c r="AN350" s="239">
        <f>SUMPRODUCT(LEN($AD350:$AD353)-LEN(SUBSTITUTE($AD350:$AD353,"S", "")))</f>
        <v>6</v>
      </c>
      <c r="AO350" s="230">
        <f>SUMPRODUCT(LEN($AC350:$AC353)-LEN(SUBSTITUTE($AC350:$AC353,"S", "")))</f>
        <v>0</v>
      </c>
      <c r="AP350" s="233">
        <f>SUMPRODUCT(LEN($M350:$AA353)-LEN(SUBSTITUTE($M350:$AA353,"F", "")))</f>
        <v>1</v>
      </c>
      <c r="AQ350" s="239">
        <f>SUMPRODUCT(LEN($AD350:$AD353)-LEN(SUBSTITUTE($AD350:$AD353,"F", "")))</f>
        <v>0</v>
      </c>
      <c r="AR350" s="230">
        <f>SUMPRODUCT(LEN($AC350:$AC353)-LEN(SUBSTITUTE($AC350:$AC353,"F", "")))</f>
        <v>0</v>
      </c>
      <c r="AS350" s="233">
        <f>SUMPRODUCT(LEN($M350:$AA353)-LEN(SUBSTITUTE($M350:$AA353,"G", "")))</f>
        <v>14</v>
      </c>
      <c r="AT350" s="239">
        <f>SUMPRODUCT(LEN($AD350:$AD353)-LEN(SUBSTITUTE($AD350:$AD353,"G", "")))</f>
        <v>5</v>
      </c>
      <c r="AU350" s="230">
        <f>SUMPRODUCT(LEN($AC350:$AC353)-LEN(SUBSTITUTE($AC350:$AC353,"G", "")))</f>
        <v>0</v>
      </c>
      <c r="AV350" s="233">
        <f>SUMPRODUCT(LEN($L350:$AA353)-LEN(SUBSTITUTE($L350:$AA353,"M", "")))</f>
        <v>0</v>
      </c>
      <c r="AW350" s="236">
        <f>SUMPRODUCT(LEN($AD350:$AD353)-LEN(SUBSTITUTE($AD350:$AD353,"M", "")))</f>
        <v>0</v>
      </c>
      <c r="AX350" s="269">
        <f>SUMPRODUCT(LEN($AC350:$AC353)-LEN(SUBSTITUTE($AC350:$AC353,"M", "")))</f>
        <v>0</v>
      </c>
      <c r="AY350" s="291">
        <f>SUMPRODUCT(LEN($AE350:$AE353)-LEN(SUBSTITUTE($AE350:$AE353,"S", "")))</f>
        <v>0</v>
      </c>
      <c r="AZ350" s="227">
        <f>SUMPRODUCT(LEN($AE350:$AE353)-LEN(SUBSTITUTE($AE350:$AE353,"F", "")))</f>
        <v>0</v>
      </c>
      <c r="BA350" s="227">
        <f>SUMPRODUCT(LEN($AE350:$AE353)-LEN(SUBSTITUTE($AE350:$AE353,"G", "")))</f>
        <v>0</v>
      </c>
      <c r="BB350" s="294">
        <f>SUMPRODUCT(LEN($AE350:$AE353)-LEN(SUBSTITUTE($AE350:$AE353,"M", "")))</f>
        <v>0</v>
      </c>
    </row>
    <row r="351" spans="2:62" ht="28.15" customHeight="1" thickBot="1" x14ac:dyDescent="0.25">
      <c r="B351" s="30"/>
      <c r="C351" s="243"/>
      <c r="D351" s="36"/>
      <c r="E351" s="35"/>
      <c r="F351" s="35"/>
      <c r="G351" s="34"/>
      <c r="H351" s="224"/>
      <c r="I351" s="247"/>
      <c r="J351" s="247"/>
      <c r="K351" s="247"/>
      <c r="L351" s="33" t="s">
        <v>123</v>
      </c>
      <c r="M351" s="32" t="s">
        <v>773</v>
      </c>
      <c r="N351" s="33" t="s">
        <v>122</v>
      </c>
      <c r="O351" s="32" t="s">
        <v>377</v>
      </c>
      <c r="P351" s="33" t="s">
        <v>120</v>
      </c>
      <c r="Q351" s="32" t="s">
        <v>619</v>
      </c>
      <c r="R351" s="33" t="s">
        <v>119</v>
      </c>
      <c r="S351" s="32" t="s">
        <v>423</v>
      </c>
      <c r="T351" s="33" t="s">
        <v>118</v>
      </c>
      <c r="U351" s="32" t="s">
        <v>217</v>
      </c>
      <c r="V351" s="33" t="s">
        <v>117</v>
      </c>
      <c r="W351" s="32" t="s">
        <v>121</v>
      </c>
      <c r="X351" s="33" t="s">
        <v>116</v>
      </c>
      <c r="Y351" s="32"/>
      <c r="Z351" s="33" t="s">
        <v>115</v>
      </c>
      <c r="AA351" s="32"/>
      <c r="AB351" s="31"/>
      <c r="AC351" s="32"/>
      <c r="AD351" s="31" t="s">
        <v>1391</v>
      </c>
      <c r="AE351" s="23"/>
      <c r="AF351" s="251"/>
      <c r="AG351" s="251"/>
      <c r="AH351" s="22"/>
      <c r="AI351" s="11"/>
      <c r="AJ351" s="311"/>
      <c r="AK351" s="267"/>
      <c r="AL351" s="263"/>
      <c r="AM351" s="265"/>
      <c r="AN351" s="267"/>
      <c r="AO351" s="263"/>
      <c r="AP351" s="265"/>
      <c r="AQ351" s="267"/>
      <c r="AR351" s="263"/>
      <c r="AS351" s="265"/>
      <c r="AT351" s="267"/>
      <c r="AU351" s="263"/>
      <c r="AV351" s="265"/>
      <c r="AW351" s="275"/>
      <c r="AX351" s="270"/>
      <c r="AY351" s="292"/>
      <c r="AZ351" s="228"/>
      <c r="BA351" s="228"/>
      <c r="BB351" s="295"/>
    </row>
    <row r="352" spans="2:62" ht="28.15" customHeight="1" x14ac:dyDescent="0.2">
      <c r="B352" s="30"/>
      <c r="C352" s="244"/>
      <c r="D352" s="29"/>
      <c r="E352" s="28"/>
      <c r="F352" s="28"/>
      <c r="G352" s="27"/>
      <c r="H352" s="225"/>
      <c r="I352" s="248"/>
      <c r="J352" s="248"/>
      <c r="K352" s="248"/>
      <c r="L352" s="26" t="s">
        <v>114</v>
      </c>
      <c r="M352" s="25" t="s">
        <v>998</v>
      </c>
      <c r="N352" s="26" t="s">
        <v>112</v>
      </c>
      <c r="O352" s="25" t="s">
        <v>621</v>
      </c>
      <c r="P352" s="26" t="s">
        <v>111</v>
      </c>
      <c r="Q352" s="25" t="s">
        <v>417</v>
      </c>
      <c r="R352" s="26" t="s">
        <v>110</v>
      </c>
      <c r="S352" s="25" t="s">
        <v>725</v>
      </c>
      <c r="T352" s="26" t="s">
        <v>109</v>
      </c>
      <c r="U352" s="25" t="s">
        <v>188</v>
      </c>
      <c r="V352" s="26" t="s">
        <v>108</v>
      </c>
      <c r="W352" s="25" t="s">
        <v>121</v>
      </c>
      <c r="X352" s="26" t="s">
        <v>107</v>
      </c>
      <c r="Y352" s="25"/>
      <c r="Z352" s="26" t="s">
        <v>106</v>
      </c>
      <c r="AA352" s="25"/>
      <c r="AB352" s="24"/>
      <c r="AC352" s="25"/>
      <c r="AD352" s="24"/>
      <c r="AE352" s="23"/>
      <c r="AF352" s="251"/>
      <c r="AG352" s="251"/>
      <c r="AH352" s="22"/>
      <c r="AI352" s="11"/>
      <c r="AJ352" s="311"/>
      <c r="AK352" s="267"/>
      <c r="AL352" s="263"/>
      <c r="AM352" s="265"/>
      <c r="AN352" s="267"/>
      <c r="AO352" s="263"/>
      <c r="AP352" s="265"/>
      <c r="AQ352" s="267"/>
      <c r="AR352" s="263"/>
      <c r="AS352" s="265"/>
      <c r="AT352" s="267"/>
      <c r="AU352" s="263"/>
      <c r="AV352" s="265"/>
      <c r="AW352" s="275"/>
      <c r="AX352" s="270"/>
      <c r="AY352" s="292"/>
      <c r="AZ352" s="228"/>
      <c r="BA352" s="228"/>
      <c r="BB352" s="295"/>
    </row>
    <row r="353" spans="2:62" ht="28.15" customHeight="1" thickBot="1" x14ac:dyDescent="0.25">
      <c r="B353" s="21"/>
      <c r="C353" s="245"/>
      <c r="D353" s="20"/>
      <c r="E353" s="19"/>
      <c r="F353" s="19"/>
      <c r="G353" s="18"/>
      <c r="H353" s="226"/>
      <c r="I353" s="249"/>
      <c r="J353" s="249"/>
      <c r="K353" s="249"/>
      <c r="L353" s="17" t="s">
        <v>105</v>
      </c>
      <c r="M353" s="15" t="s">
        <v>773</v>
      </c>
      <c r="N353" s="17" t="s">
        <v>103</v>
      </c>
      <c r="O353" s="15" t="s">
        <v>452</v>
      </c>
      <c r="P353" s="17" t="s">
        <v>102</v>
      </c>
      <c r="Q353" s="15" t="s">
        <v>1390</v>
      </c>
      <c r="R353" s="17" t="s">
        <v>101</v>
      </c>
      <c r="S353" s="15" t="s">
        <v>376</v>
      </c>
      <c r="T353" s="17">
        <v>20</v>
      </c>
      <c r="U353" s="15" t="s">
        <v>132</v>
      </c>
      <c r="V353" s="17" t="s">
        <v>100</v>
      </c>
      <c r="W353" s="15"/>
      <c r="X353" s="17" t="s">
        <v>99</v>
      </c>
      <c r="Y353" s="15"/>
      <c r="Z353" s="17" t="s">
        <v>98</v>
      </c>
      <c r="AA353" s="15"/>
      <c r="AB353" s="16"/>
      <c r="AC353" s="15"/>
      <c r="AD353" s="14"/>
      <c r="AE353" s="13"/>
      <c r="AF353" s="252"/>
      <c r="AG353" s="252"/>
      <c r="AH353" s="12"/>
      <c r="AI353" s="11"/>
      <c r="AJ353" s="312"/>
      <c r="AK353" s="268"/>
      <c r="AL353" s="264"/>
      <c r="AM353" s="266"/>
      <c r="AN353" s="268"/>
      <c r="AO353" s="264"/>
      <c r="AP353" s="266"/>
      <c r="AQ353" s="268"/>
      <c r="AR353" s="264"/>
      <c r="AS353" s="266"/>
      <c r="AT353" s="268"/>
      <c r="AU353" s="264"/>
      <c r="AV353" s="266"/>
      <c r="AW353" s="276"/>
      <c r="AX353" s="271"/>
      <c r="AY353" s="293"/>
      <c r="AZ353" s="229"/>
      <c r="BA353" s="229"/>
      <c r="BB353" s="296"/>
    </row>
    <row r="354" spans="2:62" ht="85.9" customHeight="1" thickTop="1" thickBot="1" x14ac:dyDescent="0.35">
      <c r="B354" s="105" t="s">
        <v>174</v>
      </c>
      <c r="C354" s="95" t="s">
        <v>173</v>
      </c>
      <c r="D354" s="100" t="s">
        <v>172</v>
      </c>
      <c r="E354" s="104" t="s">
        <v>171</v>
      </c>
      <c r="F354" s="103"/>
      <c r="G354" s="102"/>
      <c r="H354" s="101" t="s">
        <v>170</v>
      </c>
      <c r="I354" s="100" t="s">
        <v>96</v>
      </c>
      <c r="J354" s="100" t="s">
        <v>169</v>
      </c>
      <c r="K354" s="100" t="s">
        <v>97</v>
      </c>
      <c r="L354" s="256" t="s">
        <v>168</v>
      </c>
      <c r="M354" s="262"/>
      <c r="N354" s="256" t="s">
        <v>167</v>
      </c>
      <c r="O354" s="262"/>
      <c r="P354" s="256" t="s">
        <v>167</v>
      </c>
      <c r="Q354" s="257"/>
      <c r="R354" s="256" t="s">
        <v>167</v>
      </c>
      <c r="S354" s="257"/>
      <c r="T354" s="256" t="s">
        <v>167</v>
      </c>
      <c r="U354" s="257"/>
      <c r="V354" s="256" t="s">
        <v>167</v>
      </c>
      <c r="W354" s="257"/>
      <c r="X354" s="256" t="s">
        <v>167</v>
      </c>
      <c r="Y354" s="257"/>
      <c r="Z354" s="256" t="s">
        <v>167</v>
      </c>
      <c r="AA354" s="257"/>
      <c r="AB354" s="261" t="s">
        <v>166</v>
      </c>
      <c r="AC354" s="257"/>
      <c r="AD354" s="101" t="s">
        <v>165</v>
      </c>
      <c r="AE354" s="101" t="s">
        <v>164</v>
      </c>
      <c r="AF354" s="100" t="s">
        <v>163</v>
      </c>
      <c r="AG354" s="100" t="s">
        <v>162</v>
      </c>
      <c r="AH354" s="99" t="s">
        <v>161</v>
      </c>
      <c r="AI354" s="98"/>
      <c r="AJ354" s="96" t="s">
        <v>160</v>
      </c>
      <c r="AK354" s="95" t="s">
        <v>159</v>
      </c>
      <c r="AL354" s="94" t="s">
        <v>158</v>
      </c>
      <c r="AM354" s="96" t="s">
        <v>157</v>
      </c>
      <c r="AN354" s="95" t="s">
        <v>156</v>
      </c>
      <c r="AO354" s="94" t="s">
        <v>155</v>
      </c>
      <c r="AP354" s="96" t="s">
        <v>154</v>
      </c>
      <c r="AQ354" s="95" t="s">
        <v>153</v>
      </c>
      <c r="AR354" s="97" t="s">
        <v>152</v>
      </c>
      <c r="AS354" s="96" t="s">
        <v>151</v>
      </c>
      <c r="AT354" s="95" t="s">
        <v>150</v>
      </c>
      <c r="AU354" s="94" t="s">
        <v>149</v>
      </c>
      <c r="AV354" s="96" t="s">
        <v>148</v>
      </c>
      <c r="AW354" s="95" t="s">
        <v>147</v>
      </c>
      <c r="AX354" s="94" t="s">
        <v>146</v>
      </c>
      <c r="AY354" s="93" t="s">
        <v>145</v>
      </c>
      <c r="AZ354" s="92" t="s">
        <v>144</v>
      </c>
      <c r="BA354" s="92" t="s">
        <v>143</v>
      </c>
      <c r="BB354" s="91" t="s">
        <v>142</v>
      </c>
    </row>
    <row r="355" spans="2:62" ht="48" thickBot="1" x14ac:dyDescent="0.3">
      <c r="B355" s="90" t="s">
        <v>230</v>
      </c>
      <c r="C355" s="89"/>
      <c r="D355" s="88"/>
      <c r="E355" s="258"/>
      <c r="F355" s="259"/>
      <c r="G355" s="260"/>
      <c r="H355" s="87" t="s">
        <v>140</v>
      </c>
      <c r="I355" s="86"/>
      <c r="J355" s="86"/>
      <c r="K355" s="85"/>
      <c r="L355" s="84"/>
      <c r="M355" s="81"/>
      <c r="N355" s="84"/>
      <c r="O355" s="81"/>
      <c r="P355" s="84"/>
      <c r="Q355" s="81"/>
      <c r="R355" s="84"/>
      <c r="S355" s="81"/>
      <c r="T355" s="84"/>
      <c r="U355" s="81"/>
      <c r="V355" s="84"/>
      <c r="W355" s="81"/>
      <c r="X355" s="84"/>
      <c r="Y355" s="81"/>
      <c r="Z355" s="84"/>
      <c r="AA355" s="83"/>
      <c r="AB355" s="82" t="s">
        <v>139</v>
      </c>
      <c r="AC355" s="81"/>
      <c r="AD355" s="81"/>
      <c r="AE355" s="81"/>
      <c r="AF355" s="80"/>
      <c r="AG355" s="80"/>
      <c r="AH355" s="60"/>
      <c r="AI355" s="79" t="s">
        <v>138</v>
      </c>
      <c r="AJ355" s="78">
        <f t="shared" ref="AJ355:BB355" si="46">SUM(AJ357:AJ368)</f>
        <v>121</v>
      </c>
      <c r="AK355" s="77">
        <f t="shared" si="46"/>
        <v>21</v>
      </c>
      <c r="AL355" s="76">
        <f t="shared" si="46"/>
        <v>0</v>
      </c>
      <c r="AM355" s="78">
        <f t="shared" si="46"/>
        <v>35</v>
      </c>
      <c r="AN355" s="77">
        <f t="shared" si="46"/>
        <v>8</v>
      </c>
      <c r="AO355" s="76">
        <f t="shared" si="46"/>
        <v>0</v>
      </c>
      <c r="AP355" s="78">
        <f t="shared" si="46"/>
        <v>1</v>
      </c>
      <c r="AQ355" s="77">
        <f t="shared" si="46"/>
        <v>0</v>
      </c>
      <c r="AR355" s="76">
        <f t="shared" si="46"/>
        <v>0</v>
      </c>
      <c r="AS355" s="78">
        <f t="shared" si="46"/>
        <v>28</v>
      </c>
      <c r="AT355" s="77">
        <f t="shared" si="46"/>
        <v>4</v>
      </c>
      <c r="AU355" s="76">
        <f t="shared" si="46"/>
        <v>0</v>
      </c>
      <c r="AV355" s="78">
        <f t="shared" si="46"/>
        <v>3</v>
      </c>
      <c r="AW355" s="77">
        <f t="shared" si="46"/>
        <v>0</v>
      </c>
      <c r="AX355" s="76">
        <f t="shared" si="46"/>
        <v>0</v>
      </c>
      <c r="AY355" s="75">
        <f t="shared" si="46"/>
        <v>1</v>
      </c>
      <c r="AZ355" s="74">
        <f t="shared" si="46"/>
        <v>0</v>
      </c>
      <c r="BA355" s="74">
        <f t="shared" si="46"/>
        <v>1</v>
      </c>
      <c r="BB355" s="73">
        <f t="shared" si="46"/>
        <v>0</v>
      </c>
      <c r="BC355" s="72" t="s">
        <v>137</v>
      </c>
      <c r="BF355" s="5">
        <f>SUM(AJ355:AL355)/$BG$5</f>
        <v>47.333333333333336</v>
      </c>
      <c r="BG355" s="5">
        <f>SUM(AM355:AO355,AY355)/$BG$5</f>
        <v>14.666666666666666</v>
      </c>
      <c r="BH355" s="5">
        <f>SUM(AP355:AR355,AZ355)/$BG$5</f>
        <v>0.33333333333333331</v>
      </c>
      <c r="BI355" s="5">
        <f>SUM(AS355:AU355,BA355)/$BG$5</f>
        <v>11</v>
      </c>
      <c r="BJ355" s="5">
        <f>SUM(AV355:AX355,BB355)/$BG$5</f>
        <v>1</v>
      </c>
    </row>
    <row r="356" spans="2:62" ht="37.5" thickBot="1" x14ac:dyDescent="0.3">
      <c r="B356" s="71"/>
      <c r="C356" s="70"/>
      <c r="D356" s="69"/>
      <c r="E356" s="68"/>
      <c r="F356" s="68"/>
      <c r="G356" s="67"/>
      <c r="H356" s="66"/>
      <c r="I356" s="64"/>
      <c r="J356" s="64"/>
      <c r="K356" s="65"/>
      <c r="L356" s="64"/>
      <c r="M356" s="62"/>
      <c r="N356" s="64"/>
      <c r="O356" s="62"/>
      <c r="P356" s="64"/>
      <c r="Q356" s="62"/>
      <c r="R356" s="64"/>
      <c r="S356" s="62"/>
      <c r="T356" s="64"/>
      <c r="U356" s="62"/>
      <c r="V356" s="64"/>
      <c r="W356" s="62"/>
      <c r="X356" s="64"/>
      <c r="Y356" s="62"/>
      <c r="Z356" s="64"/>
      <c r="AA356" s="62"/>
      <c r="AB356" s="63"/>
      <c r="AC356" s="62"/>
      <c r="AD356" s="62"/>
      <c r="AE356" s="62"/>
      <c r="AF356" s="61"/>
      <c r="AG356" s="61"/>
      <c r="AH356" s="60"/>
      <c r="AI356" s="59" t="s">
        <v>136</v>
      </c>
      <c r="AJ356" s="58">
        <f t="shared" ref="AJ356:BB356" si="47">AJ355/3</f>
        <v>40.333333333333336</v>
      </c>
      <c r="AK356" s="57">
        <f t="shared" si="47"/>
        <v>7</v>
      </c>
      <c r="AL356" s="56">
        <f t="shared" si="47"/>
        <v>0</v>
      </c>
      <c r="AM356" s="58">
        <f t="shared" si="47"/>
        <v>11.666666666666666</v>
      </c>
      <c r="AN356" s="57">
        <f t="shared" si="47"/>
        <v>2.6666666666666665</v>
      </c>
      <c r="AO356" s="56">
        <f t="shared" si="47"/>
        <v>0</v>
      </c>
      <c r="AP356" s="58">
        <f t="shared" si="47"/>
        <v>0.33333333333333331</v>
      </c>
      <c r="AQ356" s="57">
        <f t="shared" si="47"/>
        <v>0</v>
      </c>
      <c r="AR356" s="56">
        <f t="shared" si="47"/>
        <v>0</v>
      </c>
      <c r="AS356" s="58">
        <f t="shared" si="47"/>
        <v>9.3333333333333339</v>
      </c>
      <c r="AT356" s="57">
        <f t="shared" si="47"/>
        <v>1.3333333333333333</v>
      </c>
      <c r="AU356" s="56">
        <f t="shared" si="47"/>
        <v>0</v>
      </c>
      <c r="AV356" s="58">
        <f t="shared" si="47"/>
        <v>1</v>
      </c>
      <c r="AW356" s="57">
        <f t="shared" si="47"/>
        <v>0</v>
      </c>
      <c r="AX356" s="56">
        <f t="shared" si="47"/>
        <v>0</v>
      </c>
      <c r="AY356" s="55">
        <f t="shared" si="47"/>
        <v>0.33333333333333331</v>
      </c>
      <c r="AZ356" s="54">
        <f t="shared" si="47"/>
        <v>0</v>
      </c>
      <c r="BA356" s="54">
        <f t="shared" si="47"/>
        <v>0.33333333333333331</v>
      </c>
      <c r="BB356" s="53">
        <f t="shared" si="47"/>
        <v>0</v>
      </c>
      <c r="BC356" s="52" t="s">
        <v>135</v>
      </c>
    </row>
    <row r="357" spans="2:62" ht="28.15" customHeight="1" x14ac:dyDescent="0.2">
      <c r="B357" s="30"/>
      <c r="C357" s="242">
        <v>1</v>
      </c>
      <c r="D357" s="44"/>
      <c r="E357" s="43"/>
      <c r="F357" s="43"/>
      <c r="G357" s="42"/>
      <c r="H357" s="223" t="s">
        <v>1251</v>
      </c>
      <c r="I357" s="246">
        <v>113</v>
      </c>
      <c r="J357" s="246">
        <v>30</v>
      </c>
      <c r="K357" s="246">
        <v>5</v>
      </c>
      <c r="L357" s="41" t="s">
        <v>133</v>
      </c>
      <c r="M357" s="40" t="s">
        <v>382</v>
      </c>
      <c r="N357" s="41" t="s">
        <v>131</v>
      </c>
      <c r="O357" s="40" t="s">
        <v>958</v>
      </c>
      <c r="P357" s="41" t="s">
        <v>130</v>
      </c>
      <c r="Q357" s="40" t="s">
        <v>619</v>
      </c>
      <c r="R357" s="41" t="s">
        <v>129</v>
      </c>
      <c r="S357" s="40" t="s">
        <v>1064</v>
      </c>
      <c r="T357" s="41" t="s">
        <v>128</v>
      </c>
      <c r="U357" s="40" t="s">
        <v>447</v>
      </c>
      <c r="V357" s="41" t="s">
        <v>127</v>
      </c>
      <c r="W357" s="40" t="s">
        <v>132</v>
      </c>
      <c r="X357" s="41" t="s">
        <v>126</v>
      </c>
      <c r="Y357" s="40" t="s">
        <v>121</v>
      </c>
      <c r="Z357" s="41" t="s">
        <v>125</v>
      </c>
      <c r="AA357" s="40"/>
      <c r="AB357" s="39"/>
      <c r="AC357" s="40"/>
      <c r="AD357" s="39" t="s">
        <v>1389</v>
      </c>
      <c r="AE357" s="38" t="s">
        <v>383</v>
      </c>
      <c r="AF357" s="250"/>
      <c r="AG357" s="250"/>
      <c r="AH357" s="37"/>
      <c r="AI357" s="11"/>
      <c r="AJ357" s="310">
        <f>SUMPRODUCT(LEN($M357:$AA360)-LEN(SUBSTITUTE($M357:$AA360,"A", "")))</f>
        <v>64</v>
      </c>
      <c r="AK357" s="239">
        <f>SUMPRODUCT(LEN($AD357:$AD360)-LEN(SUBSTITUTE($AD357:$AD360,"A", "")))</f>
        <v>15</v>
      </c>
      <c r="AL357" s="230">
        <f>SUMPRODUCT(LEN($AC357:$AC360)-LEN(SUBSTITUTE($AC357:$AC360,"A", "")))</f>
        <v>0</v>
      </c>
      <c r="AM357" s="233">
        <f>SUMPRODUCT(LEN($M357:$AA360)-LEN(SUBSTITUTE($M357:$AA360,"S", "")))</f>
        <v>17</v>
      </c>
      <c r="AN357" s="239">
        <f>SUMPRODUCT(LEN($AD357:$AD360)-LEN(SUBSTITUTE($AD357:$AD360,"S", "")))</f>
        <v>8</v>
      </c>
      <c r="AO357" s="230">
        <f>SUMPRODUCT(LEN($AC357:$AC360)-LEN(SUBSTITUTE($AC357:$AC360,"S", "")))</f>
        <v>0</v>
      </c>
      <c r="AP357" s="233">
        <f>SUMPRODUCT(LEN($M357:$AA360)-LEN(SUBSTITUTE($M357:$AA360,"F", "")))</f>
        <v>0</v>
      </c>
      <c r="AQ357" s="239">
        <f>SUMPRODUCT(LEN($AD357:$AD360)-LEN(SUBSTITUTE($AD357:$AD360,"F", "")))</f>
        <v>0</v>
      </c>
      <c r="AR357" s="230">
        <f>SUMPRODUCT(LEN($AC357:$AC360)-LEN(SUBSTITUTE($AC357:$AC360,"F", "")))</f>
        <v>0</v>
      </c>
      <c r="AS357" s="233">
        <f>SUMPRODUCT(LEN($M357:$AA360)-LEN(SUBSTITUTE($M357:$AA360,"G", "")))</f>
        <v>10</v>
      </c>
      <c r="AT357" s="239">
        <f>SUMPRODUCT(LEN($AD357:$AD360)-LEN(SUBSTITUTE($AD357:$AD360,"G", "")))</f>
        <v>3</v>
      </c>
      <c r="AU357" s="230">
        <f>SUMPRODUCT(LEN($AC357:$AC360)-LEN(SUBSTITUTE($AC357:$AC360,"G", "")))</f>
        <v>0</v>
      </c>
      <c r="AV357" s="233">
        <f>SUMPRODUCT(LEN($L357:$AA360)-LEN(SUBSTITUTE($L357:$AA360,"M", "")))</f>
        <v>1</v>
      </c>
      <c r="AW357" s="236">
        <f>SUMPRODUCT(LEN($AD357:$AD360)-LEN(SUBSTITUTE($AD357:$AD360,"M", "")))</f>
        <v>0</v>
      </c>
      <c r="AX357" s="269">
        <f>SUMPRODUCT(LEN($AC357:$AC360)-LEN(SUBSTITUTE($AC357:$AC360,"M", "")))</f>
        <v>0</v>
      </c>
      <c r="AY357" s="291">
        <f>SUMPRODUCT(LEN($AE357:$AE360)-LEN(SUBSTITUTE($AE357:$AE360,"S", "")))</f>
        <v>1</v>
      </c>
      <c r="AZ357" s="227">
        <f>SUMPRODUCT(LEN($AE357:$AE360)-LEN(SUBSTITUTE($AE357:$AE360,"F", "")))</f>
        <v>0</v>
      </c>
      <c r="BA357" s="227">
        <f>SUMPRODUCT(LEN($AE357:$AE360)-LEN(SUBSTITUTE($AE357:$AE360,"G", "")))</f>
        <v>1</v>
      </c>
      <c r="BB357" s="294">
        <f>SUMPRODUCT(LEN($AE357:$AE360)-LEN(SUBSTITUTE($AE357:$AE360,"M", "")))</f>
        <v>0</v>
      </c>
    </row>
    <row r="358" spans="2:62" ht="28.15" customHeight="1" thickBot="1" x14ac:dyDescent="0.25">
      <c r="B358" s="30"/>
      <c r="C358" s="243"/>
      <c r="D358" s="36"/>
      <c r="E358" s="35"/>
      <c r="F358" s="35"/>
      <c r="G358" s="34"/>
      <c r="H358" s="224"/>
      <c r="I358" s="247"/>
      <c r="J358" s="247"/>
      <c r="K358" s="247"/>
      <c r="L358" s="33" t="s">
        <v>123</v>
      </c>
      <c r="M358" s="32" t="s">
        <v>1350</v>
      </c>
      <c r="N358" s="33" t="s">
        <v>122</v>
      </c>
      <c r="O358" s="32" t="s">
        <v>649</v>
      </c>
      <c r="P358" s="33" t="s">
        <v>120</v>
      </c>
      <c r="Q358" s="32" t="s">
        <v>414</v>
      </c>
      <c r="R358" s="33" t="s">
        <v>119</v>
      </c>
      <c r="S358" s="32" t="s">
        <v>742</v>
      </c>
      <c r="T358" s="33" t="s">
        <v>118</v>
      </c>
      <c r="U358" s="32" t="s">
        <v>113</v>
      </c>
      <c r="V358" s="33" t="s">
        <v>117</v>
      </c>
      <c r="W358" s="32" t="s">
        <v>124</v>
      </c>
      <c r="X358" s="33" t="s">
        <v>116</v>
      </c>
      <c r="Y358" s="32"/>
      <c r="Z358" s="33" t="s">
        <v>115</v>
      </c>
      <c r="AA358" s="32"/>
      <c r="AB358" s="31"/>
      <c r="AC358" s="32"/>
      <c r="AD358" s="31" t="s">
        <v>132</v>
      </c>
      <c r="AE358" s="23"/>
      <c r="AF358" s="251"/>
      <c r="AG358" s="251"/>
      <c r="AH358" s="22"/>
      <c r="AI358" s="11"/>
      <c r="AJ358" s="311"/>
      <c r="AK358" s="267"/>
      <c r="AL358" s="263"/>
      <c r="AM358" s="265"/>
      <c r="AN358" s="267"/>
      <c r="AO358" s="263"/>
      <c r="AP358" s="265"/>
      <c r="AQ358" s="267"/>
      <c r="AR358" s="263"/>
      <c r="AS358" s="265"/>
      <c r="AT358" s="267"/>
      <c r="AU358" s="263"/>
      <c r="AV358" s="265"/>
      <c r="AW358" s="275"/>
      <c r="AX358" s="270"/>
      <c r="AY358" s="292"/>
      <c r="AZ358" s="228"/>
      <c r="BA358" s="228"/>
      <c r="BB358" s="295"/>
    </row>
    <row r="359" spans="2:62" ht="28.15" customHeight="1" x14ac:dyDescent="0.2">
      <c r="B359" s="30"/>
      <c r="C359" s="244"/>
      <c r="D359" s="29"/>
      <c r="E359" s="28"/>
      <c r="F359" s="28"/>
      <c r="G359" s="27"/>
      <c r="H359" s="225">
        <v>229</v>
      </c>
      <c r="I359" s="248"/>
      <c r="J359" s="248"/>
      <c r="K359" s="248"/>
      <c r="L359" s="26" t="s">
        <v>114</v>
      </c>
      <c r="M359" s="25" t="s">
        <v>186</v>
      </c>
      <c r="N359" s="26" t="s">
        <v>112</v>
      </c>
      <c r="O359" s="25" t="s">
        <v>452</v>
      </c>
      <c r="P359" s="26" t="s">
        <v>111</v>
      </c>
      <c r="Q359" s="25" t="s">
        <v>452</v>
      </c>
      <c r="R359" s="26" t="s">
        <v>110</v>
      </c>
      <c r="S359" s="25" t="s">
        <v>132</v>
      </c>
      <c r="T359" s="26" t="s">
        <v>109</v>
      </c>
      <c r="U359" s="25" t="s">
        <v>195</v>
      </c>
      <c r="V359" s="26" t="s">
        <v>108</v>
      </c>
      <c r="W359" s="25" t="s">
        <v>121</v>
      </c>
      <c r="X359" s="26" t="s">
        <v>107</v>
      </c>
      <c r="Y359" s="25"/>
      <c r="Z359" s="26" t="s">
        <v>106</v>
      </c>
      <c r="AA359" s="25"/>
      <c r="AB359" s="24"/>
      <c r="AC359" s="25"/>
      <c r="AD359" s="24"/>
      <c r="AE359" s="23"/>
      <c r="AF359" s="251"/>
      <c r="AG359" s="251"/>
      <c r="AH359" s="22"/>
      <c r="AI359" s="11"/>
      <c r="AJ359" s="311"/>
      <c r="AK359" s="267"/>
      <c r="AL359" s="263"/>
      <c r="AM359" s="265"/>
      <c r="AN359" s="267"/>
      <c r="AO359" s="263"/>
      <c r="AP359" s="265"/>
      <c r="AQ359" s="267"/>
      <c r="AR359" s="263"/>
      <c r="AS359" s="265"/>
      <c r="AT359" s="267"/>
      <c r="AU359" s="263"/>
      <c r="AV359" s="265"/>
      <c r="AW359" s="275"/>
      <c r="AX359" s="270"/>
      <c r="AY359" s="292"/>
      <c r="AZ359" s="228"/>
      <c r="BA359" s="228"/>
      <c r="BB359" s="295"/>
    </row>
    <row r="360" spans="2:62" ht="28.15" customHeight="1" thickBot="1" x14ac:dyDescent="0.25">
      <c r="B360" s="30"/>
      <c r="C360" s="253"/>
      <c r="D360" s="51"/>
      <c r="E360" s="50"/>
      <c r="F360" s="50"/>
      <c r="G360" s="49"/>
      <c r="H360" s="226"/>
      <c r="I360" s="254"/>
      <c r="J360" s="254"/>
      <c r="K360" s="254"/>
      <c r="L360" s="48" t="s">
        <v>105</v>
      </c>
      <c r="M360" s="47" t="s">
        <v>1159</v>
      </c>
      <c r="N360" s="48" t="s">
        <v>103</v>
      </c>
      <c r="O360" s="47" t="s">
        <v>417</v>
      </c>
      <c r="P360" s="48" t="s">
        <v>102</v>
      </c>
      <c r="Q360" s="47" t="s">
        <v>649</v>
      </c>
      <c r="R360" s="48" t="s">
        <v>101</v>
      </c>
      <c r="S360" s="47" t="s">
        <v>424</v>
      </c>
      <c r="T360" s="48">
        <v>20</v>
      </c>
      <c r="U360" s="47" t="s">
        <v>175</v>
      </c>
      <c r="V360" s="48" t="s">
        <v>100</v>
      </c>
      <c r="W360" s="47" t="s">
        <v>104</v>
      </c>
      <c r="X360" s="48" t="s">
        <v>99</v>
      </c>
      <c r="Y360" s="47"/>
      <c r="Z360" s="48" t="s">
        <v>98</v>
      </c>
      <c r="AA360" s="47"/>
      <c r="AB360" s="16"/>
      <c r="AC360" s="47"/>
      <c r="AD360" s="16"/>
      <c r="AE360" s="46"/>
      <c r="AF360" s="255"/>
      <c r="AG360" s="255"/>
      <c r="AH360" s="45"/>
      <c r="AI360" s="11"/>
      <c r="AJ360" s="312"/>
      <c r="AK360" s="268"/>
      <c r="AL360" s="264"/>
      <c r="AM360" s="266"/>
      <c r="AN360" s="268"/>
      <c r="AO360" s="264"/>
      <c r="AP360" s="266"/>
      <c r="AQ360" s="268"/>
      <c r="AR360" s="264"/>
      <c r="AS360" s="266"/>
      <c r="AT360" s="268"/>
      <c r="AU360" s="264"/>
      <c r="AV360" s="266"/>
      <c r="AW360" s="276"/>
      <c r="AX360" s="271"/>
      <c r="AY360" s="293"/>
      <c r="AZ360" s="229"/>
      <c r="BA360" s="229"/>
      <c r="BB360" s="296"/>
    </row>
    <row r="361" spans="2:62" ht="28.15" customHeight="1" x14ac:dyDescent="0.2">
      <c r="B361" s="30"/>
      <c r="C361" s="242">
        <v>2</v>
      </c>
      <c r="D361" s="44"/>
      <c r="E361" s="43"/>
      <c r="F361" s="43"/>
      <c r="G361" s="42"/>
      <c r="H361" s="223"/>
      <c r="I361" s="246">
        <v>92</v>
      </c>
      <c r="J361" s="246">
        <v>28</v>
      </c>
      <c r="K361" s="246">
        <v>5</v>
      </c>
      <c r="L361" s="41" t="s">
        <v>133</v>
      </c>
      <c r="M361" s="40" t="s">
        <v>104</v>
      </c>
      <c r="N361" s="41" t="s">
        <v>131</v>
      </c>
      <c r="O361" s="40" t="s">
        <v>186</v>
      </c>
      <c r="P361" s="41" t="s">
        <v>130</v>
      </c>
      <c r="Q361" s="40" t="s">
        <v>399</v>
      </c>
      <c r="R361" s="41" t="s">
        <v>129</v>
      </c>
      <c r="S361" s="40" t="s">
        <v>444</v>
      </c>
      <c r="T361" s="41" t="s">
        <v>128</v>
      </c>
      <c r="U361" s="40" t="s">
        <v>132</v>
      </c>
      <c r="V361" s="41" t="s">
        <v>127</v>
      </c>
      <c r="W361" s="40" t="s">
        <v>121</v>
      </c>
      <c r="X361" s="41" t="s">
        <v>126</v>
      </c>
      <c r="Y361" s="40"/>
      <c r="Z361" s="41" t="s">
        <v>125</v>
      </c>
      <c r="AA361" s="40"/>
      <c r="AB361" s="39"/>
      <c r="AC361" s="40"/>
      <c r="AD361" s="39"/>
      <c r="AE361" s="38"/>
      <c r="AF361" s="250"/>
      <c r="AG361" s="250"/>
      <c r="AH361" s="37"/>
      <c r="AI361" s="11"/>
      <c r="AJ361" s="310">
        <f>SUMPRODUCT(LEN($M361:$AA364)-LEN(SUBSTITUTE($M361:$AA364,"A", "")))</f>
        <v>35</v>
      </c>
      <c r="AK361" s="239">
        <f>SUMPRODUCT(LEN($AD361:$AD364)-LEN(SUBSTITUTE($AD361:$AD364,"A", "")))</f>
        <v>0</v>
      </c>
      <c r="AL361" s="230">
        <f>SUMPRODUCT(LEN($AC361:$AC364)-LEN(SUBSTITUTE($AC361:$AC364,"A", "")))</f>
        <v>0</v>
      </c>
      <c r="AM361" s="233">
        <f>SUMPRODUCT(LEN($M361:$AA364)-LEN(SUBSTITUTE($M361:$AA364,"S", "")))</f>
        <v>15</v>
      </c>
      <c r="AN361" s="239">
        <f>SUMPRODUCT(LEN($AD361:$AD364)-LEN(SUBSTITUTE($AD361:$AD364,"S", "")))</f>
        <v>0</v>
      </c>
      <c r="AO361" s="230">
        <f>SUMPRODUCT(LEN($AC361:$AC364)-LEN(SUBSTITUTE($AC361:$AC364,"S", "")))</f>
        <v>0</v>
      </c>
      <c r="AP361" s="233">
        <f>SUMPRODUCT(LEN($M361:$AA364)-LEN(SUBSTITUTE($M361:$AA364,"F", "")))</f>
        <v>1</v>
      </c>
      <c r="AQ361" s="239">
        <f>SUMPRODUCT(LEN($AD361:$AD364)-LEN(SUBSTITUTE($AD361:$AD364,"F", "")))</f>
        <v>0</v>
      </c>
      <c r="AR361" s="230">
        <f>SUMPRODUCT(LEN($AC361:$AC364)-LEN(SUBSTITUTE($AC361:$AC364,"F", "")))</f>
        <v>0</v>
      </c>
      <c r="AS361" s="233">
        <f>SUMPRODUCT(LEN($M361:$AA364)-LEN(SUBSTITUTE($M361:$AA364,"G", "")))</f>
        <v>8</v>
      </c>
      <c r="AT361" s="239">
        <f>SUMPRODUCT(LEN($AD361:$AD364)-LEN(SUBSTITUTE($AD361:$AD364,"G", "")))</f>
        <v>0</v>
      </c>
      <c r="AU361" s="230">
        <f>SUMPRODUCT(LEN($AC361:$AC364)-LEN(SUBSTITUTE($AC361:$AC364,"G", "")))</f>
        <v>0</v>
      </c>
      <c r="AV361" s="233">
        <f>SUMPRODUCT(LEN($L361:$AA364)-LEN(SUBSTITUTE($L361:$AA364,"M", "")))</f>
        <v>1</v>
      </c>
      <c r="AW361" s="236">
        <f>SUMPRODUCT(LEN($AD361:$AD364)-LEN(SUBSTITUTE($AD361:$AD364,"M", "")))</f>
        <v>0</v>
      </c>
      <c r="AX361" s="269">
        <f>SUMPRODUCT(LEN($AC361:$AC364)-LEN(SUBSTITUTE($AC361:$AC364,"M", "")))</f>
        <v>0</v>
      </c>
      <c r="AY361" s="291">
        <f>SUMPRODUCT(LEN($AE361:$AE364)-LEN(SUBSTITUTE($AE361:$AE364,"S", "")))</f>
        <v>0</v>
      </c>
      <c r="AZ361" s="227">
        <f>SUMPRODUCT(LEN($AE361:$AE364)-LEN(SUBSTITUTE($AE361:$AE364,"F", "")))</f>
        <v>0</v>
      </c>
      <c r="BA361" s="227">
        <f>SUMPRODUCT(LEN($AE361:$AE364)-LEN(SUBSTITUTE($AE361:$AE364,"G", "")))</f>
        <v>0</v>
      </c>
      <c r="BB361" s="294">
        <f>SUMPRODUCT(LEN($AE361:$AE364)-LEN(SUBSTITUTE($AE361:$AE364,"M", "")))</f>
        <v>0</v>
      </c>
    </row>
    <row r="362" spans="2:62" ht="28.15" customHeight="1" thickBot="1" x14ac:dyDescent="0.25">
      <c r="B362" s="30"/>
      <c r="C362" s="243"/>
      <c r="D362" s="36"/>
      <c r="E362" s="35"/>
      <c r="F362" s="35"/>
      <c r="G362" s="34"/>
      <c r="H362" s="224"/>
      <c r="I362" s="247"/>
      <c r="J362" s="247"/>
      <c r="K362" s="247"/>
      <c r="L362" s="33" t="s">
        <v>123</v>
      </c>
      <c r="M362" s="32" t="s">
        <v>1379</v>
      </c>
      <c r="N362" s="33" t="s">
        <v>122</v>
      </c>
      <c r="O362" s="32" t="s">
        <v>389</v>
      </c>
      <c r="P362" s="33" t="s">
        <v>120</v>
      </c>
      <c r="Q362" s="32" t="s">
        <v>452</v>
      </c>
      <c r="R362" s="33" t="s">
        <v>119</v>
      </c>
      <c r="S362" s="32" t="s">
        <v>132</v>
      </c>
      <c r="T362" s="33" t="s">
        <v>118</v>
      </c>
      <c r="U362" s="32" t="s">
        <v>195</v>
      </c>
      <c r="V362" s="33" t="s">
        <v>117</v>
      </c>
      <c r="W362" s="32" t="s">
        <v>121</v>
      </c>
      <c r="X362" s="33" t="s">
        <v>116</v>
      </c>
      <c r="Y362" s="32"/>
      <c r="Z362" s="33" t="s">
        <v>115</v>
      </c>
      <c r="AA362" s="32"/>
      <c r="AB362" s="31"/>
      <c r="AC362" s="32"/>
      <c r="AD362" s="31"/>
      <c r="AE362" s="23"/>
      <c r="AF362" s="251"/>
      <c r="AG362" s="251"/>
      <c r="AH362" s="22"/>
      <c r="AI362" s="11"/>
      <c r="AJ362" s="311"/>
      <c r="AK362" s="267"/>
      <c r="AL362" s="263"/>
      <c r="AM362" s="265"/>
      <c r="AN362" s="267"/>
      <c r="AO362" s="263"/>
      <c r="AP362" s="265"/>
      <c r="AQ362" s="267"/>
      <c r="AR362" s="263"/>
      <c r="AS362" s="265"/>
      <c r="AT362" s="267"/>
      <c r="AU362" s="263"/>
      <c r="AV362" s="265"/>
      <c r="AW362" s="275"/>
      <c r="AX362" s="270"/>
      <c r="AY362" s="292"/>
      <c r="AZ362" s="228"/>
      <c r="BA362" s="228"/>
      <c r="BB362" s="295"/>
    </row>
    <row r="363" spans="2:62" ht="28.15" customHeight="1" x14ac:dyDescent="0.2">
      <c r="B363" s="30"/>
      <c r="C363" s="244"/>
      <c r="D363" s="29"/>
      <c r="E363" s="28"/>
      <c r="F363" s="28"/>
      <c r="G363" s="27"/>
      <c r="H363" s="225"/>
      <c r="I363" s="248"/>
      <c r="J363" s="248"/>
      <c r="K363" s="248"/>
      <c r="L363" s="26" t="s">
        <v>114</v>
      </c>
      <c r="M363" s="25" t="s">
        <v>104</v>
      </c>
      <c r="N363" s="26" t="s">
        <v>112</v>
      </c>
      <c r="O363" s="25" t="s">
        <v>988</v>
      </c>
      <c r="P363" s="26" t="s">
        <v>111</v>
      </c>
      <c r="Q363" s="25" t="s">
        <v>443</v>
      </c>
      <c r="R363" s="26" t="s">
        <v>110</v>
      </c>
      <c r="S363" s="25" t="s">
        <v>186</v>
      </c>
      <c r="T363" s="26" t="s">
        <v>109</v>
      </c>
      <c r="U363" s="25" t="s">
        <v>121</v>
      </c>
      <c r="V363" s="26" t="s">
        <v>108</v>
      </c>
      <c r="W363" s="25" t="s">
        <v>121</v>
      </c>
      <c r="X363" s="26" t="s">
        <v>107</v>
      </c>
      <c r="Y363" s="25"/>
      <c r="Z363" s="26" t="s">
        <v>106</v>
      </c>
      <c r="AA363" s="25"/>
      <c r="AB363" s="24"/>
      <c r="AC363" s="25"/>
      <c r="AD363" s="24"/>
      <c r="AE363" s="23"/>
      <c r="AF363" s="251"/>
      <c r="AG363" s="251"/>
      <c r="AH363" s="22"/>
      <c r="AI363" s="11"/>
      <c r="AJ363" s="311"/>
      <c r="AK363" s="267"/>
      <c r="AL363" s="263"/>
      <c r="AM363" s="265"/>
      <c r="AN363" s="267"/>
      <c r="AO363" s="263"/>
      <c r="AP363" s="265"/>
      <c r="AQ363" s="267"/>
      <c r="AR363" s="263"/>
      <c r="AS363" s="265"/>
      <c r="AT363" s="267"/>
      <c r="AU363" s="263"/>
      <c r="AV363" s="265"/>
      <c r="AW363" s="275"/>
      <c r="AX363" s="270"/>
      <c r="AY363" s="292"/>
      <c r="AZ363" s="228"/>
      <c r="BA363" s="228"/>
      <c r="BB363" s="295"/>
    </row>
    <row r="364" spans="2:62" ht="28.15" customHeight="1" thickBot="1" x14ac:dyDescent="0.25">
      <c r="B364" s="30"/>
      <c r="C364" s="253"/>
      <c r="D364" s="51"/>
      <c r="E364" s="50"/>
      <c r="F364" s="50"/>
      <c r="G364" s="49"/>
      <c r="H364" s="226"/>
      <c r="I364" s="254"/>
      <c r="J364" s="254"/>
      <c r="K364" s="254"/>
      <c r="L364" s="48" t="s">
        <v>105</v>
      </c>
      <c r="M364" s="47" t="s">
        <v>399</v>
      </c>
      <c r="N364" s="48" t="s">
        <v>103</v>
      </c>
      <c r="O364" s="47" t="s">
        <v>679</v>
      </c>
      <c r="P364" s="48" t="s">
        <v>102</v>
      </c>
      <c r="Q364" s="47" t="s">
        <v>376</v>
      </c>
      <c r="R364" s="48" t="s">
        <v>101</v>
      </c>
      <c r="S364" s="47" t="s">
        <v>178</v>
      </c>
      <c r="T364" s="48">
        <v>20</v>
      </c>
      <c r="U364" s="47" t="s">
        <v>113</v>
      </c>
      <c r="V364" s="48" t="s">
        <v>100</v>
      </c>
      <c r="W364" s="47"/>
      <c r="X364" s="48" t="s">
        <v>99</v>
      </c>
      <c r="Y364" s="47"/>
      <c r="Z364" s="48" t="s">
        <v>98</v>
      </c>
      <c r="AA364" s="47"/>
      <c r="AB364" s="16"/>
      <c r="AC364" s="47"/>
      <c r="AD364" s="16"/>
      <c r="AE364" s="46"/>
      <c r="AF364" s="255"/>
      <c r="AG364" s="255"/>
      <c r="AH364" s="45"/>
      <c r="AI364" s="11"/>
      <c r="AJ364" s="312"/>
      <c r="AK364" s="268"/>
      <c r="AL364" s="264"/>
      <c r="AM364" s="266"/>
      <c r="AN364" s="268"/>
      <c r="AO364" s="264"/>
      <c r="AP364" s="266"/>
      <c r="AQ364" s="268"/>
      <c r="AR364" s="264"/>
      <c r="AS364" s="266"/>
      <c r="AT364" s="268"/>
      <c r="AU364" s="264"/>
      <c r="AV364" s="266"/>
      <c r="AW364" s="276"/>
      <c r="AX364" s="271"/>
      <c r="AY364" s="293"/>
      <c r="AZ364" s="229"/>
      <c r="BA364" s="229"/>
      <c r="BB364" s="296"/>
    </row>
    <row r="365" spans="2:62" ht="28.15" customHeight="1" x14ac:dyDescent="0.2">
      <c r="B365" s="30"/>
      <c r="C365" s="242">
        <v>3</v>
      </c>
      <c r="D365" s="44"/>
      <c r="E365" s="43"/>
      <c r="F365" s="43"/>
      <c r="G365" s="42"/>
      <c r="H365" s="223"/>
      <c r="I365" s="246">
        <v>80</v>
      </c>
      <c r="J365" s="246">
        <v>27</v>
      </c>
      <c r="K365" s="246">
        <v>6</v>
      </c>
      <c r="L365" s="41" t="s">
        <v>133</v>
      </c>
      <c r="M365" s="40" t="s">
        <v>104</v>
      </c>
      <c r="N365" s="41" t="s">
        <v>131</v>
      </c>
      <c r="O365" s="40" t="s">
        <v>399</v>
      </c>
      <c r="P365" s="41" t="s">
        <v>130</v>
      </c>
      <c r="Q365" s="40" t="s">
        <v>389</v>
      </c>
      <c r="R365" s="41" t="s">
        <v>129</v>
      </c>
      <c r="S365" s="40" t="s">
        <v>132</v>
      </c>
      <c r="T365" s="41" t="s">
        <v>128</v>
      </c>
      <c r="U365" s="40" t="s">
        <v>104</v>
      </c>
      <c r="V365" s="41" t="s">
        <v>127</v>
      </c>
      <c r="W365" s="40"/>
      <c r="X365" s="41" t="s">
        <v>126</v>
      </c>
      <c r="Y365" s="40"/>
      <c r="Z365" s="41" t="s">
        <v>125</v>
      </c>
      <c r="AA365" s="40"/>
      <c r="AB365" s="39"/>
      <c r="AC365" s="40"/>
      <c r="AD365" s="39" t="s">
        <v>132</v>
      </c>
      <c r="AE365" s="38"/>
      <c r="AF365" s="250"/>
      <c r="AG365" s="250"/>
      <c r="AH365" s="37"/>
      <c r="AI365" s="11"/>
      <c r="AJ365" s="310">
        <f>SUMPRODUCT(LEN($M365:$AA368)-LEN(SUBSTITUTE($M365:$AA368,"A", "")))</f>
        <v>22</v>
      </c>
      <c r="AK365" s="239">
        <f>SUMPRODUCT(LEN($AD365:$AD368)-LEN(SUBSTITUTE($AD365:$AD368,"A", "")))</f>
        <v>6</v>
      </c>
      <c r="AL365" s="230">
        <f>SUMPRODUCT(LEN($AC365:$AC368)-LEN(SUBSTITUTE($AC365:$AC368,"A", "")))</f>
        <v>0</v>
      </c>
      <c r="AM365" s="233">
        <f>SUMPRODUCT(LEN($M365:$AA368)-LEN(SUBSTITUTE($M365:$AA368,"S", "")))</f>
        <v>3</v>
      </c>
      <c r="AN365" s="239">
        <f>SUMPRODUCT(LEN($AD365:$AD368)-LEN(SUBSTITUTE($AD365:$AD368,"S", "")))</f>
        <v>0</v>
      </c>
      <c r="AO365" s="230">
        <f>SUMPRODUCT(LEN($AC365:$AC368)-LEN(SUBSTITUTE($AC365:$AC368,"S", "")))</f>
        <v>0</v>
      </c>
      <c r="AP365" s="233">
        <f>SUMPRODUCT(LEN($M365:$AA368)-LEN(SUBSTITUTE($M365:$AA368,"F", "")))</f>
        <v>0</v>
      </c>
      <c r="AQ365" s="239">
        <f>SUMPRODUCT(LEN($AD365:$AD368)-LEN(SUBSTITUTE($AD365:$AD368,"F", "")))</f>
        <v>0</v>
      </c>
      <c r="AR365" s="230">
        <f>SUMPRODUCT(LEN($AC365:$AC368)-LEN(SUBSTITUTE($AC365:$AC368,"F", "")))</f>
        <v>0</v>
      </c>
      <c r="AS365" s="233">
        <f>SUMPRODUCT(LEN($M365:$AA368)-LEN(SUBSTITUTE($M365:$AA368,"G", "")))</f>
        <v>10</v>
      </c>
      <c r="AT365" s="239">
        <f>SUMPRODUCT(LEN($AD365:$AD368)-LEN(SUBSTITUTE($AD365:$AD368,"G", "")))</f>
        <v>1</v>
      </c>
      <c r="AU365" s="230">
        <f>SUMPRODUCT(LEN($AC365:$AC368)-LEN(SUBSTITUTE($AC365:$AC368,"G", "")))</f>
        <v>0</v>
      </c>
      <c r="AV365" s="233">
        <f>SUMPRODUCT(LEN($L365:$AA368)-LEN(SUBSTITUTE($L365:$AA368,"M", "")))</f>
        <v>1</v>
      </c>
      <c r="AW365" s="236">
        <f>SUMPRODUCT(LEN($AD365:$AD368)-LEN(SUBSTITUTE($AD365:$AD368,"M", "")))</f>
        <v>0</v>
      </c>
      <c r="AX365" s="269">
        <f>SUMPRODUCT(LEN($AC365:$AC368)-LEN(SUBSTITUTE($AC365:$AC368,"M", "")))</f>
        <v>0</v>
      </c>
      <c r="AY365" s="291">
        <f>SUMPRODUCT(LEN($AE365:$AE368)-LEN(SUBSTITUTE($AE365:$AE368,"S", "")))</f>
        <v>0</v>
      </c>
      <c r="AZ365" s="227">
        <f>SUMPRODUCT(LEN($AE365:$AE368)-LEN(SUBSTITUTE($AE365:$AE368,"F", "")))</f>
        <v>0</v>
      </c>
      <c r="BA365" s="227">
        <f>SUMPRODUCT(LEN($AE365:$AE368)-LEN(SUBSTITUTE($AE365:$AE368,"G", "")))</f>
        <v>0</v>
      </c>
      <c r="BB365" s="294">
        <f>SUMPRODUCT(LEN($AE365:$AE368)-LEN(SUBSTITUTE($AE365:$AE368,"M", "")))</f>
        <v>0</v>
      </c>
    </row>
    <row r="366" spans="2:62" ht="28.15" customHeight="1" thickBot="1" x14ac:dyDescent="0.25">
      <c r="B366" s="30"/>
      <c r="C366" s="243"/>
      <c r="D366" s="36"/>
      <c r="E366" s="35"/>
      <c r="F366" s="35"/>
      <c r="G366" s="34"/>
      <c r="H366" s="224"/>
      <c r="I366" s="247"/>
      <c r="J366" s="247"/>
      <c r="K366" s="247"/>
      <c r="L366" s="33" t="s">
        <v>123</v>
      </c>
      <c r="M366" s="32" t="s">
        <v>484</v>
      </c>
      <c r="N366" s="33" t="s">
        <v>122</v>
      </c>
      <c r="O366" s="32" t="s">
        <v>614</v>
      </c>
      <c r="P366" s="33" t="s">
        <v>120</v>
      </c>
      <c r="Q366" s="32" t="s">
        <v>399</v>
      </c>
      <c r="R366" s="33" t="s">
        <v>119</v>
      </c>
      <c r="S366" s="32" t="s">
        <v>104</v>
      </c>
      <c r="T366" s="33" t="s">
        <v>118</v>
      </c>
      <c r="U366" s="32" t="s">
        <v>121</v>
      </c>
      <c r="V366" s="33" t="s">
        <v>117</v>
      </c>
      <c r="W366" s="32"/>
      <c r="X366" s="33" t="s">
        <v>116</v>
      </c>
      <c r="Y366" s="32"/>
      <c r="Z366" s="33" t="s">
        <v>115</v>
      </c>
      <c r="AA366" s="32"/>
      <c r="AB366" s="31"/>
      <c r="AC366" s="32"/>
      <c r="AD366" s="31" t="s">
        <v>679</v>
      </c>
      <c r="AE366" s="23"/>
      <c r="AF366" s="251"/>
      <c r="AG366" s="251"/>
      <c r="AH366" s="22"/>
      <c r="AI366" s="11"/>
      <c r="AJ366" s="311"/>
      <c r="AK366" s="267"/>
      <c r="AL366" s="263"/>
      <c r="AM366" s="265"/>
      <c r="AN366" s="267"/>
      <c r="AO366" s="263"/>
      <c r="AP366" s="265"/>
      <c r="AQ366" s="267"/>
      <c r="AR366" s="263"/>
      <c r="AS366" s="265"/>
      <c r="AT366" s="267"/>
      <c r="AU366" s="263"/>
      <c r="AV366" s="265"/>
      <c r="AW366" s="275"/>
      <c r="AX366" s="270"/>
      <c r="AY366" s="292"/>
      <c r="AZ366" s="228"/>
      <c r="BA366" s="228"/>
      <c r="BB366" s="295"/>
    </row>
    <row r="367" spans="2:62" ht="28.15" customHeight="1" x14ac:dyDescent="0.2">
      <c r="B367" s="30"/>
      <c r="C367" s="244"/>
      <c r="D367" s="29"/>
      <c r="E367" s="28"/>
      <c r="F367" s="28"/>
      <c r="G367" s="27"/>
      <c r="H367" s="225"/>
      <c r="I367" s="248"/>
      <c r="J367" s="248"/>
      <c r="K367" s="248"/>
      <c r="L367" s="26" t="s">
        <v>114</v>
      </c>
      <c r="M367" s="25" t="s">
        <v>186</v>
      </c>
      <c r="N367" s="26" t="s">
        <v>112</v>
      </c>
      <c r="O367" s="25" t="s">
        <v>507</v>
      </c>
      <c r="P367" s="26" t="s">
        <v>111</v>
      </c>
      <c r="Q367" s="25" t="s">
        <v>1315</v>
      </c>
      <c r="R367" s="26" t="s">
        <v>110</v>
      </c>
      <c r="S367" s="25" t="s">
        <v>399</v>
      </c>
      <c r="T367" s="26" t="s">
        <v>109</v>
      </c>
      <c r="U367" s="25" t="s">
        <v>121</v>
      </c>
      <c r="V367" s="26" t="s">
        <v>108</v>
      </c>
      <c r="W367" s="25"/>
      <c r="X367" s="26" t="s">
        <v>107</v>
      </c>
      <c r="Y367" s="25"/>
      <c r="Z367" s="26" t="s">
        <v>106</v>
      </c>
      <c r="AA367" s="25"/>
      <c r="AB367" s="24"/>
      <c r="AC367" s="25"/>
      <c r="AD367" s="24"/>
      <c r="AE367" s="23"/>
      <c r="AF367" s="251"/>
      <c r="AG367" s="251"/>
      <c r="AH367" s="22"/>
      <c r="AI367" s="11"/>
      <c r="AJ367" s="311"/>
      <c r="AK367" s="267"/>
      <c r="AL367" s="263"/>
      <c r="AM367" s="265"/>
      <c r="AN367" s="267"/>
      <c r="AO367" s="263"/>
      <c r="AP367" s="265"/>
      <c r="AQ367" s="267"/>
      <c r="AR367" s="263"/>
      <c r="AS367" s="265"/>
      <c r="AT367" s="267"/>
      <c r="AU367" s="263"/>
      <c r="AV367" s="265"/>
      <c r="AW367" s="275"/>
      <c r="AX367" s="270"/>
      <c r="AY367" s="292"/>
      <c r="AZ367" s="228"/>
      <c r="BA367" s="228"/>
      <c r="BB367" s="295"/>
    </row>
    <row r="368" spans="2:62" ht="28.15" customHeight="1" thickBot="1" x14ac:dyDescent="0.25">
      <c r="B368" s="21"/>
      <c r="C368" s="245"/>
      <c r="D368" s="20"/>
      <c r="E368" s="19"/>
      <c r="F368" s="19"/>
      <c r="G368" s="18"/>
      <c r="H368" s="226"/>
      <c r="I368" s="249"/>
      <c r="J368" s="249"/>
      <c r="K368" s="249"/>
      <c r="L368" s="17" t="s">
        <v>105</v>
      </c>
      <c r="M368" s="15" t="s">
        <v>132</v>
      </c>
      <c r="N368" s="17" t="s">
        <v>103</v>
      </c>
      <c r="O368" s="15" t="s">
        <v>399</v>
      </c>
      <c r="P368" s="17" t="s">
        <v>102</v>
      </c>
      <c r="Q368" s="15" t="s">
        <v>399</v>
      </c>
      <c r="R368" s="17" t="s">
        <v>101</v>
      </c>
      <c r="S368" s="15" t="s">
        <v>175</v>
      </c>
      <c r="T368" s="17">
        <v>20</v>
      </c>
      <c r="U368" s="15"/>
      <c r="V368" s="17" t="s">
        <v>100</v>
      </c>
      <c r="W368" s="15"/>
      <c r="X368" s="17" t="s">
        <v>99</v>
      </c>
      <c r="Y368" s="15"/>
      <c r="Z368" s="17" t="s">
        <v>98</v>
      </c>
      <c r="AA368" s="15"/>
      <c r="AB368" s="16"/>
      <c r="AC368" s="15"/>
      <c r="AD368" s="14"/>
      <c r="AE368" s="13"/>
      <c r="AF368" s="252"/>
      <c r="AG368" s="252"/>
      <c r="AH368" s="12"/>
      <c r="AI368" s="11"/>
      <c r="AJ368" s="312"/>
      <c r="AK368" s="268"/>
      <c r="AL368" s="264"/>
      <c r="AM368" s="266"/>
      <c r="AN368" s="268"/>
      <c r="AO368" s="264"/>
      <c r="AP368" s="266"/>
      <c r="AQ368" s="268"/>
      <c r="AR368" s="264"/>
      <c r="AS368" s="266"/>
      <c r="AT368" s="268"/>
      <c r="AU368" s="264"/>
      <c r="AV368" s="266"/>
      <c r="AW368" s="276"/>
      <c r="AX368" s="271"/>
      <c r="AY368" s="293"/>
      <c r="AZ368" s="229"/>
      <c r="BA368" s="229"/>
      <c r="BB368" s="296"/>
    </row>
    <row r="369" spans="2:62" ht="85.9" customHeight="1" thickTop="1" thickBot="1" x14ac:dyDescent="0.35">
      <c r="B369" s="105" t="s">
        <v>174</v>
      </c>
      <c r="C369" s="95" t="s">
        <v>173</v>
      </c>
      <c r="D369" s="100" t="s">
        <v>172</v>
      </c>
      <c r="E369" s="104" t="s">
        <v>171</v>
      </c>
      <c r="F369" s="103"/>
      <c r="G369" s="102"/>
      <c r="H369" s="101" t="s">
        <v>170</v>
      </c>
      <c r="I369" s="100" t="s">
        <v>96</v>
      </c>
      <c r="J369" s="100" t="s">
        <v>169</v>
      </c>
      <c r="K369" s="100" t="s">
        <v>97</v>
      </c>
      <c r="L369" s="256" t="s">
        <v>168</v>
      </c>
      <c r="M369" s="262"/>
      <c r="N369" s="256" t="s">
        <v>167</v>
      </c>
      <c r="O369" s="262"/>
      <c r="P369" s="256" t="s">
        <v>167</v>
      </c>
      <c r="Q369" s="257"/>
      <c r="R369" s="256" t="s">
        <v>167</v>
      </c>
      <c r="S369" s="257"/>
      <c r="T369" s="256" t="s">
        <v>167</v>
      </c>
      <c r="U369" s="257"/>
      <c r="V369" s="256" t="s">
        <v>167</v>
      </c>
      <c r="W369" s="257"/>
      <c r="X369" s="256" t="s">
        <v>167</v>
      </c>
      <c r="Y369" s="257"/>
      <c r="Z369" s="256" t="s">
        <v>167</v>
      </c>
      <c r="AA369" s="257"/>
      <c r="AB369" s="261" t="s">
        <v>166</v>
      </c>
      <c r="AC369" s="257"/>
      <c r="AD369" s="101" t="s">
        <v>165</v>
      </c>
      <c r="AE369" s="101" t="s">
        <v>164</v>
      </c>
      <c r="AF369" s="100" t="s">
        <v>163</v>
      </c>
      <c r="AG369" s="100" t="s">
        <v>162</v>
      </c>
      <c r="AH369" s="99" t="s">
        <v>161</v>
      </c>
      <c r="AI369" s="98"/>
      <c r="AJ369" s="96" t="s">
        <v>160</v>
      </c>
      <c r="AK369" s="95" t="s">
        <v>159</v>
      </c>
      <c r="AL369" s="94" t="s">
        <v>158</v>
      </c>
      <c r="AM369" s="96" t="s">
        <v>157</v>
      </c>
      <c r="AN369" s="95" t="s">
        <v>156</v>
      </c>
      <c r="AO369" s="94" t="s">
        <v>155</v>
      </c>
      <c r="AP369" s="96" t="s">
        <v>154</v>
      </c>
      <c r="AQ369" s="95" t="s">
        <v>153</v>
      </c>
      <c r="AR369" s="97" t="s">
        <v>152</v>
      </c>
      <c r="AS369" s="96" t="s">
        <v>151</v>
      </c>
      <c r="AT369" s="95" t="s">
        <v>150</v>
      </c>
      <c r="AU369" s="94" t="s">
        <v>149</v>
      </c>
      <c r="AV369" s="96" t="s">
        <v>148</v>
      </c>
      <c r="AW369" s="95" t="s">
        <v>147</v>
      </c>
      <c r="AX369" s="94" t="s">
        <v>146</v>
      </c>
      <c r="AY369" s="93" t="s">
        <v>145</v>
      </c>
      <c r="AZ369" s="92" t="s">
        <v>144</v>
      </c>
      <c r="BA369" s="92" t="s">
        <v>143</v>
      </c>
      <c r="BB369" s="91" t="s">
        <v>142</v>
      </c>
    </row>
    <row r="370" spans="2:62" ht="48" thickBot="1" x14ac:dyDescent="0.3">
      <c r="B370" s="90" t="s">
        <v>229</v>
      </c>
      <c r="C370" s="89"/>
      <c r="D370" s="88"/>
      <c r="E370" s="258"/>
      <c r="F370" s="259"/>
      <c r="G370" s="260"/>
      <c r="H370" s="87" t="s">
        <v>140</v>
      </c>
      <c r="I370" s="86"/>
      <c r="J370" s="86"/>
      <c r="K370" s="85"/>
      <c r="L370" s="84"/>
      <c r="M370" s="81"/>
      <c r="N370" s="84"/>
      <c r="O370" s="81"/>
      <c r="P370" s="84"/>
      <c r="Q370" s="81"/>
      <c r="R370" s="84"/>
      <c r="S370" s="81"/>
      <c r="T370" s="84"/>
      <c r="U370" s="81"/>
      <c r="V370" s="84"/>
      <c r="W370" s="81"/>
      <c r="X370" s="84"/>
      <c r="Y370" s="81"/>
      <c r="Z370" s="84"/>
      <c r="AA370" s="83"/>
      <c r="AB370" s="82" t="s">
        <v>139</v>
      </c>
      <c r="AC370" s="81"/>
      <c r="AD370" s="81"/>
      <c r="AE370" s="81"/>
      <c r="AF370" s="80"/>
      <c r="AG370" s="80"/>
      <c r="AH370" s="60"/>
      <c r="AI370" s="79" t="s">
        <v>138</v>
      </c>
      <c r="AJ370" s="78">
        <f t="shared" ref="AJ370:BB370" si="48">SUM(AJ372:AJ383)</f>
        <v>189</v>
      </c>
      <c r="AK370" s="77">
        <f t="shared" si="48"/>
        <v>38</v>
      </c>
      <c r="AL370" s="76">
        <f t="shared" si="48"/>
        <v>0</v>
      </c>
      <c r="AM370" s="78">
        <f t="shared" si="48"/>
        <v>54</v>
      </c>
      <c r="AN370" s="77">
        <f t="shared" si="48"/>
        <v>7</v>
      </c>
      <c r="AO370" s="76">
        <f t="shared" si="48"/>
        <v>0</v>
      </c>
      <c r="AP370" s="78">
        <f t="shared" si="48"/>
        <v>2</v>
      </c>
      <c r="AQ370" s="77">
        <f t="shared" si="48"/>
        <v>0</v>
      </c>
      <c r="AR370" s="76">
        <f t="shared" si="48"/>
        <v>0</v>
      </c>
      <c r="AS370" s="78">
        <f t="shared" si="48"/>
        <v>33</v>
      </c>
      <c r="AT370" s="77">
        <f t="shared" si="48"/>
        <v>8</v>
      </c>
      <c r="AU370" s="76">
        <f t="shared" si="48"/>
        <v>0</v>
      </c>
      <c r="AV370" s="78">
        <f t="shared" si="48"/>
        <v>0</v>
      </c>
      <c r="AW370" s="77">
        <f t="shared" si="48"/>
        <v>0</v>
      </c>
      <c r="AX370" s="76">
        <f t="shared" si="48"/>
        <v>0</v>
      </c>
      <c r="AY370" s="75">
        <f t="shared" si="48"/>
        <v>1</v>
      </c>
      <c r="AZ370" s="74">
        <f t="shared" si="48"/>
        <v>0</v>
      </c>
      <c r="BA370" s="74">
        <f t="shared" si="48"/>
        <v>2</v>
      </c>
      <c r="BB370" s="73">
        <f t="shared" si="48"/>
        <v>0</v>
      </c>
      <c r="BC370" s="72" t="s">
        <v>137</v>
      </c>
      <c r="BF370" s="5">
        <f>SUM(AJ370:AL370)/$BG$5</f>
        <v>75.666666666666671</v>
      </c>
      <c r="BG370" s="5">
        <f>SUM(AM370:AO370,AY370)/$BG$5</f>
        <v>20.666666666666668</v>
      </c>
      <c r="BH370" s="5">
        <f>SUM(AP370:AR370,AZ370)/$BG$5</f>
        <v>0.66666666666666663</v>
      </c>
      <c r="BI370" s="5">
        <f>SUM(AS370:AU370,BA370)/$BG$5</f>
        <v>14.333333333333334</v>
      </c>
      <c r="BJ370" s="5">
        <f>SUM(AV370:AX370,BB370)/$BG$5</f>
        <v>0</v>
      </c>
    </row>
    <row r="371" spans="2:62" ht="37.5" thickBot="1" x14ac:dyDescent="0.3">
      <c r="B371" s="71"/>
      <c r="C371" s="70"/>
      <c r="D371" s="69"/>
      <c r="E371" s="68"/>
      <c r="F371" s="68"/>
      <c r="G371" s="67"/>
      <c r="H371" s="66"/>
      <c r="I371" s="64"/>
      <c r="J371" s="64"/>
      <c r="K371" s="65"/>
      <c r="L371" s="64"/>
      <c r="M371" s="62"/>
      <c r="N371" s="64"/>
      <c r="O371" s="62"/>
      <c r="P371" s="64"/>
      <c r="Q371" s="62"/>
      <c r="R371" s="64"/>
      <c r="S371" s="62"/>
      <c r="T371" s="64"/>
      <c r="U371" s="62"/>
      <c r="V371" s="64"/>
      <c r="W371" s="62"/>
      <c r="X371" s="64"/>
      <c r="Y371" s="62"/>
      <c r="Z371" s="64"/>
      <c r="AA371" s="62"/>
      <c r="AB371" s="63"/>
      <c r="AC371" s="62"/>
      <c r="AD371" s="62"/>
      <c r="AE371" s="62"/>
      <c r="AF371" s="61"/>
      <c r="AG371" s="61"/>
      <c r="AH371" s="60"/>
      <c r="AI371" s="59" t="s">
        <v>136</v>
      </c>
      <c r="AJ371" s="58">
        <f t="shared" ref="AJ371:BB371" si="49">AJ370/3</f>
        <v>63</v>
      </c>
      <c r="AK371" s="57">
        <f t="shared" si="49"/>
        <v>12.666666666666666</v>
      </c>
      <c r="AL371" s="56">
        <f t="shared" si="49"/>
        <v>0</v>
      </c>
      <c r="AM371" s="58">
        <f t="shared" si="49"/>
        <v>18</v>
      </c>
      <c r="AN371" s="57">
        <f t="shared" si="49"/>
        <v>2.3333333333333335</v>
      </c>
      <c r="AO371" s="56">
        <f t="shared" si="49"/>
        <v>0</v>
      </c>
      <c r="AP371" s="58">
        <f t="shared" si="49"/>
        <v>0.66666666666666663</v>
      </c>
      <c r="AQ371" s="57">
        <f t="shared" si="49"/>
        <v>0</v>
      </c>
      <c r="AR371" s="56">
        <f t="shared" si="49"/>
        <v>0</v>
      </c>
      <c r="AS371" s="58">
        <f t="shared" si="49"/>
        <v>11</v>
      </c>
      <c r="AT371" s="57">
        <f t="shared" si="49"/>
        <v>2.6666666666666665</v>
      </c>
      <c r="AU371" s="56">
        <f t="shared" si="49"/>
        <v>0</v>
      </c>
      <c r="AV371" s="58">
        <f t="shared" si="49"/>
        <v>0</v>
      </c>
      <c r="AW371" s="57">
        <f t="shared" si="49"/>
        <v>0</v>
      </c>
      <c r="AX371" s="56">
        <f t="shared" si="49"/>
        <v>0</v>
      </c>
      <c r="AY371" s="55">
        <f t="shared" si="49"/>
        <v>0.33333333333333331</v>
      </c>
      <c r="AZ371" s="54">
        <f t="shared" si="49"/>
        <v>0</v>
      </c>
      <c r="BA371" s="54">
        <f t="shared" si="49"/>
        <v>0.66666666666666663</v>
      </c>
      <c r="BB371" s="53">
        <f t="shared" si="49"/>
        <v>0</v>
      </c>
      <c r="BC371" s="52" t="s">
        <v>135</v>
      </c>
    </row>
    <row r="372" spans="2:62" ht="28.15" customHeight="1" x14ac:dyDescent="0.2">
      <c r="B372" s="30"/>
      <c r="C372" s="242">
        <v>1</v>
      </c>
      <c r="D372" s="44"/>
      <c r="E372" s="43"/>
      <c r="F372" s="43"/>
      <c r="G372" s="42"/>
      <c r="H372" s="223" t="s">
        <v>384</v>
      </c>
      <c r="I372" s="246">
        <v>115</v>
      </c>
      <c r="J372" s="246">
        <v>31</v>
      </c>
      <c r="K372" s="246">
        <v>7</v>
      </c>
      <c r="L372" s="41" t="s">
        <v>133</v>
      </c>
      <c r="M372" s="40" t="s">
        <v>740</v>
      </c>
      <c r="N372" s="41" t="s">
        <v>131</v>
      </c>
      <c r="O372" s="40" t="s">
        <v>382</v>
      </c>
      <c r="P372" s="41" t="s">
        <v>130</v>
      </c>
      <c r="Q372" s="40" t="s">
        <v>610</v>
      </c>
      <c r="R372" s="41" t="s">
        <v>129</v>
      </c>
      <c r="S372" s="40" t="s">
        <v>132</v>
      </c>
      <c r="T372" s="41" t="s">
        <v>128</v>
      </c>
      <c r="U372" s="40" t="s">
        <v>376</v>
      </c>
      <c r="V372" s="41" t="s">
        <v>127</v>
      </c>
      <c r="W372" s="40" t="s">
        <v>175</v>
      </c>
      <c r="X372" s="41" t="s">
        <v>126</v>
      </c>
      <c r="Y372" s="40"/>
      <c r="Z372" s="41" t="s">
        <v>125</v>
      </c>
      <c r="AA372" s="40"/>
      <c r="AB372" s="39"/>
      <c r="AC372" s="40"/>
      <c r="AD372" s="39" t="s">
        <v>1388</v>
      </c>
      <c r="AE372" s="38" t="s">
        <v>711</v>
      </c>
      <c r="AF372" s="250"/>
      <c r="AG372" s="250"/>
      <c r="AH372" s="37"/>
      <c r="AI372" s="11"/>
      <c r="AJ372" s="310">
        <f>SUMPRODUCT(LEN($M372:$AA375)-LEN(SUBSTITUTE($M372:$AA375,"A", "")))</f>
        <v>51</v>
      </c>
      <c r="AK372" s="239">
        <f>SUMPRODUCT(LEN($AD372:$AD375)-LEN(SUBSTITUTE($AD372:$AD375,"A", "")))</f>
        <v>15</v>
      </c>
      <c r="AL372" s="230">
        <f>SUMPRODUCT(LEN($AC372:$AC375)-LEN(SUBSTITUTE($AC372:$AC375,"A", "")))</f>
        <v>0</v>
      </c>
      <c r="AM372" s="233">
        <f>SUMPRODUCT(LEN($M372:$AA375)-LEN(SUBSTITUTE($M372:$AA375,"S", "")))</f>
        <v>10</v>
      </c>
      <c r="AN372" s="239">
        <f>SUMPRODUCT(LEN($AD372:$AD375)-LEN(SUBSTITUTE($AD372:$AD375,"S", "")))</f>
        <v>0</v>
      </c>
      <c r="AO372" s="230">
        <f>SUMPRODUCT(LEN($AC372:$AC375)-LEN(SUBSTITUTE($AC372:$AC375,"S", "")))</f>
        <v>0</v>
      </c>
      <c r="AP372" s="233">
        <f>SUMPRODUCT(LEN($M372:$AA375)-LEN(SUBSTITUTE($M372:$AA375,"F", "")))</f>
        <v>0</v>
      </c>
      <c r="AQ372" s="239">
        <f>SUMPRODUCT(LEN($AD372:$AD375)-LEN(SUBSTITUTE($AD372:$AD375,"F", "")))</f>
        <v>0</v>
      </c>
      <c r="AR372" s="230">
        <f>SUMPRODUCT(LEN($AC372:$AC375)-LEN(SUBSTITUTE($AC372:$AC375,"F", "")))</f>
        <v>0</v>
      </c>
      <c r="AS372" s="233">
        <f>SUMPRODUCT(LEN($M372:$AA375)-LEN(SUBSTITUTE($M372:$AA375,"G", "")))</f>
        <v>9</v>
      </c>
      <c r="AT372" s="239">
        <f>SUMPRODUCT(LEN($AD372:$AD375)-LEN(SUBSTITUTE($AD372:$AD375,"G", "")))</f>
        <v>1</v>
      </c>
      <c r="AU372" s="230">
        <f>SUMPRODUCT(LEN($AC372:$AC375)-LEN(SUBSTITUTE($AC372:$AC375,"G", "")))</f>
        <v>0</v>
      </c>
      <c r="AV372" s="233">
        <f>SUMPRODUCT(LEN($L372:$AA375)-LEN(SUBSTITUTE($L372:$AA375,"M", "")))</f>
        <v>0</v>
      </c>
      <c r="AW372" s="236">
        <f>SUMPRODUCT(LEN($AD372:$AD375)-LEN(SUBSTITUTE($AD372:$AD375,"M", "")))</f>
        <v>0</v>
      </c>
      <c r="AX372" s="269">
        <f>SUMPRODUCT(LEN($AC372:$AC375)-LEN(SUBSTITUTE($AC372:$AC375,"M", "")))</f>
        <v>0</v>
      </c>
      <c r="AY372" s="291">
        <f>SUMPRODUCT(LEN($AE372:$AE375)-LEN(SUBSTITUTE($AE372:$AE375,"S", "")))</f>
        <v>1</v>
      </c>
      <c r="AZ372" s="227">
        <f>SUMPRODUCT(LEN($AE372:$AE375)-LEN(SUBSTITUTE($AE372:$AE375,"F", "")))</f>
        <v>0</v>
      </c>
      <c r="BA372" s="227">
        <f>SUMPRODUCT(LEN($AE372:$AE375)-LEN(SUBSTITUTE($AE372:$AE375,"G", "")))</f>
        <v>2</v>
      </c>
      <c r="BB372" s="294">
        <f>SUMPRODUCT(LEN($AE372:$AE375)-LEN(SUBSTITUTE($AE372:$AE375,"M", "")))</f>
        <v>0</v>
      </c>
    </row>
    <row r="373" spans="2:62" ht="28.15" customHeight="1" thickBot="1" x14ac:dyDescent="0.25">
      <c r="B373" s="30"/>
      <c r="C373" s="243"/>
      <c r="D373" s="36"/>
      <c r="E373" s="35"/>
      <c r="F373" s="35"/>
      <c r="G373" s="34"/>
      <c r="H373" s="224"/>
      <c r="I373" s="247"/>
      <c r="J373" s="247"/>
      <c r="K373" s="247"/>
      <c r="L373" s="33" t="s">
        <v>123</v>
      </c>
      <c r="M373" s="32" t="s">
        <v>132</v>
      </c>
      <c r="N373" s="33" t="s">
        <v>122</v>
      </c>
      <c r="O373" s="32" t="s">
        <v>389</v>
      </c>
      <c r="P373" s="33" t="s">
        <v>120</v>
      </c>
      <c r="Q373" s="32" t="s">
        <v>613</v>
      </c>
      <c r="R373" s="33" t="s">
        <v>119</v>
      </c>
      <c r="S373" s="32" t="s">
        <v>132</v>
      </c>
      <c r="T373" s="33" t="s">
        <v>118</v>
      </c>
      <c r="U373" s="32" t="s">
        <v>217</v>
      </c>
      <c r="V373" s="33" t="s">
        <v>117</v>
      </c>
      <c r="W373" s="32" t="s">
        <v>113</v>
      </c>
      <c r="X373" s="33" t="s">
        <v>116</v>
      </c>
      <c r="Y373" s="32"/>
      <c r="Z373" s="33" t="s">
        <v>115</v>
      </c>
      <c r="AA373" s="32"/>
      <c r="AB373" s="31"/>
      <c r="AC373" s="32"/>
      <c r="AD373" s="31" t="s">
        <v>501</v>
      </c>
      <c r="AE373" s="23"/>
      <c r="AF373" s="251"/>
      <c r="AG373" s="251"/>
      <c r="AH373" s="22"/>
      <c r="AI373" s="11"/>
      <c r="AJ373" s="311"/>
      <c r="AK373" s="267"/>
      <c r="AL373" s="263"/>
      <c r="AM373" s="265"/>
      <c r="AN373" s="267"/>
      <c r="AO373" s="263"/>
      <c r="AP373" s="265"/>
      <c r="AQ373" s="267"/>
      <c r="AR373" s="263"/>
      <c r="AS373" s="265"/>
      <c r="AT373" s="267"/>
      <c r="AU373" s="263"/>
      <c r="AV373" s="265"/>
      <c r="AW373" s="275"/>
      <c r="AX373" s="270"/>
      <c r="AY373" s="292"/>
      <c r="AZ373" s="228"/>
      <c r="BA373" s="228"/>
      <c r="BB373" s="295"/>
    </row>
    <row r="374" spans="2:62" ht="28.15" customHeight="1" x14ac:dyDescent="0.2">
      <c r="B374" s="30"/>
      <c r="C374" s="244"/>
      <c r="D374" s="29"/>
      <c r="E374" s="28"/>
      <c r="F374" s="28"/>
      <c r="G374" s="27"/>
      <c r="H374" s="225">
        <v>227</v>
      </c>
      <c r="I374" s="248"/>
      <c r="J374" s="248"/>
      <c r="K374" s="248"/>
      <c r="L374" s="26" t="s">
        <v>114</v>
      </c>
      <c r="M374" s="25" t="s">
        <v>527</v>
      </c>
      <c r="N374" s="26" t="s">
        <v>112</v>
      </c>
      <c r="O374" s="25" t="s">
        <v>377</v>
      </c>
      <c r="P374" s="26" t="s">
        <v>111</v>
      </c>
      <c r="Q374" s="25" t="s">
        <v>186</v>
      </c>
      <c r="R374" s="26" t="s">
        <v>110</v>
      </c>
      <c r="S374" s="25" t="s">
        <v>132</v>
      </c>
      <c r="T374" s="26" t="s">
        <v>109</v>
      </c>
      <c r="U374" s="25" t="s">
        <v>175</v>
      </c>
      <c r="V374" s="26" t="s">
        <v>108</v>
      </c>
      <c r="W374" s="25" t="s">
        <v>121</v>
      </c>
      <c r="X374" s="26" t="s">
        <v>107</v>
      </c>
      <c r="Y374" s="25"/>
      <c r="Z374" s="26" t="s">
        <v>106</v>
      </c>
      <c r="AA374" s="25"/>
      <c r="AB374" s="24"/>
      <c r="AC374" s="25"/>
      <c r="AD374" s="24" t="s">
        <v>104</v>
      </c>
      <c r="AE374" s="23"/>
      <c r="AF374" s="251"/>
      <c r="AG374" s="251"/>
      <c r="AH374" s="22"/>
      <c r="AI374" s="11"/>
      <c r="AJ374" s="311"/>
      <c r="AK374" s="267"/>
      <c r="AL374" s="263"/>
      <c r="AM374" s="265"/>
      <c r="AN374" s="267"/>
      <c r="AO374" s="263"/>
      <c r="AP374" s="265"/>
      <c r="AQ374" s="267"/>
      <c r="AR374" s="263"/>
      <c r="AS374" s="265"/>
      <c r="AT374" s="267"/>
      <c r="AU374" s="263"/>
      <c r="AV374" s="265"/>
      <c r="AW374" s="275"/>
      <c r="AX374" s="270"/>
      <c r="AY374" s="292"/>
      <c r="AZ374" s="228"/>
      <c r="BA374" s="228"/>
      <c r="BB374" s="295"/>
    </row>
    <row r="375" spans="2:62" ht="28.15" customHeight="1" thickBot="1" x14ac:dyDescent="0.25">
      <c r="B375" s="30"/>
      <c r="C375" s="253"/>
      <c r="D375" s="51"/>
      <c r="E375" s="50"/>
      <c r="F375" s="50"/>
      <c r="G375" s="49"/>
      <c r="H375" s="226"/>
      <c r="I375" s="254"/>
      <c r="J375" s="254"/>
      <c r="K375" s="254"/>
      <c r="L375" s="48" t="s">
        <v>105</v>
      </c>
      <c r="M375" s="47" t="s">
        <v>377</v>
      </c>
      <c r="N375" s="48" t="s">
        <v>103</v>
      </c>
      <c r="O375" s="47" t="s">
        <v>389</v>
      </c>
      <c r="P375" s="48" t="s">
        <v>102</v>
      </c>
      <c r="Q375" s="47" t="s">
        <v>186</v>
      </c>
      <c r="R375" s="48" t="s">
        <v>101</v>
      </c>
      <c r="S375" s="47" t="s">
        <v>186</v>
      </c>
      <c r="T375" s="48">
        <v>20</v>
      </c>
      <c r="U375" s="47" t="s">
        <v>203</v>
      </c>
      <c r="V375" s="48" t="s">
        <v>100</v>
      </c>
      <c r="W375" s="47" t="s">
        <v>121</v>
      </c>
      <c r="X375" s="48" t="s">
        <v>99</v>
      </c>
      <c r="Y375" s="47"/>
      <c r="Z375" s="48" t="s">
        <v>98</v>
      </c>
      <c r="AA375" s="47"/>
      <c r="AB375" s="16"/>
      <c r="AC375" s="47"/>
      <c r="AD375" s="16"/>
      <c r="AE375" s="46"/>
      <c r="AF375" s="255"/>
      <c r="AG375" s="255"/>
      <c r="AH375" s="45"/>
      <c r="AI375" s="11"/>
      <c r="AJ375" s="312"/>
      <c r="AK375" s="268"/>
      <c r="AL375" s="264"/>
      <c r="AM375" s="266"/>
      <c r="AN375" s="268"/>
      <c r="AO375" s="264"/>
      <c r="AP375" s="266"/>
      <c r="AQ375" s="268"/>
      <c r="AR375" s="264"/>
      <c r="AS375" s="266"/>
      <c r="AT375" s="268"/>
      <c r="AU375" s="264"/>
      <c r="AV375" s="266"/>
      <c r="AW375" s="276"/>
      <c r="AX375" s="271"/>
      <c r="AY375" s="293"/>
      <c r="AZ375" s="229"/>
      <c r="BA375" s="229"/>
      <c r="BB375" s="296"/>
    </row>
    <row r="376" spans="2:62" ht="28.15" customHeight="1" x14ac:dyDescent="0.2">
      <c r="B376" s="30"/>
      <c r="C376" s="242">
        <v>2</v>
      </c>
      <c r="D376" s="44"/>
      <c r="E376" s="43"/>
      <c r="F376" s="43"/>
      <c r="G376" s="42"/>
      <c r="H376" s="223"/>
      <c r="I376" s="246">
        <v>113</v>
      </c>
      <c r="J376" s="246">
        <v>33</v>
      </c>
      <c r="K376" s="246">
        <v>6</v>
      </c>
      <c r="L376" s="41" t="s">
        <v>133</v>
      </c>
      <c r="M376" s="40" t="s">
        <v>132</v>
      </c>
      <c r="N376" s="41" t="s">
        <v>131</v>
      </c>
      <c r="O376" s="40" t="s">
        <v>382</v>
      </c>
      <c r="P376" s="41" t="s">
        <v>130</v>
      </c>
      <c r="Q376" s="40" t="s">
        <v>700</v>
      </c>
      <c r="R376" s="41" t="s">
        <v>129</v>
      </c>
      <c r="S376" s="40" t="s">
        <v>1126</v>
      </c>
      <c r="T376" s="41" t="s">
        <v>128</v>
      </c>
      <c r="U376" s="40" t="s">
        <v>418</v>
      </c>
      <c r="V376" s="41" t="s">
        <v>127</v>
      </c>
      <c r="W376" s="40" t="s">
        <v>175</v>
      </c>
      <c r="X376" s="41" t="s">
        <v>126</v>
      </c>
      <c r="Y376" s="40" t="s">
        <v>113</v>
      </c>
      <c r="Z376" s="41" t="s">
        <v>125</v>
      </c>
      <c r="AA376" s="40"/>
      <c r="AB376" s="39"/>
      <c r="AC376" s="40"/>
      <c r="AD376" s="39" t="s">
        <v>1253</v>
      </c>
      <c r="AE376" s="38"/>
      <c r="AF376" s="250"/>
      <c r="AG376" s="250"/>
      <c r="AH376" s="37"/>
      <c r="AI376" s="11"/>
      <c r="AJ376" s="310">
        <f>SUMPRODUCT(LEN($M376:$AA379)-LEN(SUBSTITUTE($M376:$AA379,"A", "")))</f>
        <v>59</v>
      </c>
      <c r="AK376" s="239">
        <f>SUMPRODUCT(LEN($AD376:$AD379)-LEN(SUBSTITUTE($AD376:$AD379,"A", "")))</f>
        <v>5</v>
      </c>
      <c r="AL376" s="230">
        <f>SUMPRODUCT(LEN($AC376:$AC379)-LEN(SUBSTITUTE($AC376:$AC379,"A", "")))</f>
        <v>0</v>
      </c>
      <c r="AM376" s="233">
        <f>SUMPRODUCT(LEN($M376:$AA379)-LEN(SUBSTITUTE($M376:$AA379,"S", "")))</f>
        <v>21</v>
      </c>
      <c r="AN376" s="239">
        <f>SUMPRODUCT(LEN($AD376:$AD379)-LEN(SUBSTITUTE($AD376:$AD379,"S", "")))</f>
        <v>2</v>
      </c>
      <c r="AO376" s="230">
        <f>SUMPRODUCT(LEN($AC376:$AC379)-LEN(SUBSTITUTE($AC376:$AC379,"S", "")))</f>
        <v>0</v>
      </c>
      <c r="AP376" s="233">
        <f>SUMPRODUCT(LEN($M376:$AA379)-LEN(SUBSTITUTE($M376:$AA379,"F", "")))</f>
        <v>2</v>
      </c>
      <c r="AQ376" s="239">
        <f>SUMPRODUCT(LEN($AD376:$AD379)-LEN(SUBSTITUTE($AD376:$AD379,"F", "")))</f>
        <v>0</v>
      </c>
      <c r="AR376" s="230">
        <f>SUMPRODUCT(LEN($AC376:$AC379)-LEN(SUBSTITUTE($AC376:$AC379,"F", "")))</f>
        <v>0</v>
      </c>
      <c r="AS376" s="233">
        <f>SUMPRODUCT(LEN($M376:$AA379)-LEN(SUBSTITUTE($M376:$AA379,"G", "")))</f>
        <v>14</v>
      </c>
      <c r="AT376" s="239">
        <f>SUMPRODUCT(LEN($AD376:$AD379)-LEN(SUBSTITUTE($AD376:$AD379,"G", "")))</f>
        <v>1</v>
      </c>
      <c r="AU376" s="230">
        <f>SUMPRODUCT(LEN($AC376:$AC379)-LEN(SUBSTITUTE($AC376:$AC379,"G", "")))</f>
        <v>0</v>
      </c>
      <c r="AV376" s="233">
        <f>SUMPRODUCT(LEN($L376:$AA379)-LEN(SUBSTITUTE($L376:$AA379,"M", "")))</f>
        <v>0</v>
      </c>
      <c r="AW376" s="236">
        <f>SUMPRODUCT(LEN($AD376:$AD379)-LEN(SUBSTITUTE($AD376:$AD379,"M", "")))</f>
        <v>0</v>
      </c>
      <c r="AX376" s="269">
        <f>SUMPRODUCT(LEN($AC376:$AC379)-LEN(SUBSTITUTE($AC376:$AC379,"M", "")))</f>
        <v>0</v>
      </c>
      <c r="AY376" s="291">
        <f>SUMPRODUCT(LEN($AE376:$AE379)-LEN(SUBSTITUTE($AE376:$AE379,"S", "")))</f>
        <v>0</v>
      </c>
      <c r="AZ376" s="227">
        <f>SUMPRODUCT(LEN($AE376:$AE379)-LEN(SUBSTITUTE($AE376:$AE379,"F", "")))</f>
        <v>0</v>
      </c>
      <c r="BA376" s="227">
        <f>SUMPRODUCT(LEN($AE376:$AE379)-LEN(SUBSTITUTE($AE376:$AE379,"G", "")))</f>
        <v>0</v>
      </c>
      <c r="BB376" s="294">
        <f>SUMPRODUCT(LEN($AE376:$AE379)-LEN(SUBSTITUTE($AE376:$AE379,"M", "")))</f>
        <v>0</v>
      </c>
    </row>
    <row r="377" spans="2:62" ht="28.15" customHeight="1" thickBot="1" x14ac:dyDescent="0.25">
      <c r="B377" s="30"/>
      <c r="C377" s="243"/>
      <c r="D377" s="36"/>
      <c r="E377" s="35"/>
      <c r="F377" s="35"/>
      <c r="G377" s="34"/>
      <c r="H377" s="224"/>
      <c r="I377" s="247"/>
      <c r="J377" s="247"/>
      <c r="K377" s="247"/>
      <c r="L377" s="33" t="s">
        <v>123</v>
      </c>
      <c r="M377" s="32" t="s">
        <v>186</v>
      </c>
      <c r="N377" s="33" t="s">
        <v>122</v>
      </c>
      <c r="O377" s="32" t="s">
        <v>382</v>
      </c>
      <c r="P377" s="33" t="s">
        <v>120</v>
      </c>
      <c r="Q377" s="32" t="s">
        <v>382</v>
      </c>
      <c r="R377" s="33" t="s">
        <v>119</v>
      </c>
      <c r="S377" s="32" t="s">
        <v>629</v>
      </c>
      <c r="T377" s="33" t="s">
        <v>118</v>
      </c>
      <c r="U377" s="32" t="s">
        <v>1387</v>
      </c>
      <c r="V377" s="33" t="s">
        <v>117</v>
      </c>
      <c r="W377" s="32" t="s">
        <v>428</v>
      </c>
      <c r="X377" s="33" t="s">
        <v>116</v>
      </c>
      <c r="Y377" s="32" t="s">
        <v>121</v>
      </c>
      <c r="Z377" s="33" t="s">
        <v>115</v>
      </c>
      <c r="AA377" s="32"/>
      <c r="AB377" s="31"/>
      <c r="AC377" s="32"/>
      <c r="AD377" s="31"/>
      <c r="AE377" s="23"/>
      <c r="AF377" s="251"/>
      <c r="AG377" s="251"/>
      <c r="AH377" s="22"/>
      <c r="AI377" s="11"/>
      <c r="AJ377" s="311"/>
      <c r="AK377" s="267"/>
      <c r="AL377" s="263"/>
      <c r="AM377" s="265"/>
      <c r="AN377" s="267"/>
      <c r="AO377" s="263"/>
      <c r="AP377" s="265"/>
      <c r="AQ377" s="267"/>
      <c r="AR377" s="263"/>
      <c r="AS377" s="265"/>
      <c r="AT377" s="267"/>
      <c r="AU377" s="263"/>
      <c r="AV377" s="265"/>
      <c r="AW377" s="275"/>
      <c r="AX377" s="270"/>
      <c r="AY377" s="292"/>
      <c r="AZ377" s="228"/>
      <c r="BA377" s="228"/>
      <c r="BB377" s="295"/>
    </row>
    <row r="378" spans="2:62" ht="28.15" customHeight="1" x14ac:dyDescent="0.2">
      <c r="B378" s="30"/>
      <c r="C378" s="244"/>
      <c r="D378" s="29"/>
      <c r="E378" s="28"/>
      <c r="F378" s="28"/>
      <c r="G378" s="27"/>
      <c r="H378" s="225"/>
      <c r="I378" s="248"/>
      <c r="J378" s="248"/>
      <c r="K378" s="248"/>
      <c r="L378" s="26" t="s">
        <v>114</v>
      </c>
      <c r="M378" s="25" t="s">
        <v>104</v>
      </c>
      <c r="N378" s="26" t="s">
        <v>112</v>
      </c>
      <c r="O378" s="25" t="s">
        <v>377</v>
      </c>
      <c r="P378" s="26" t="s">
        <v>111</v>
      </c>
      <c r="Q378" s="25" t="s">
        <v>1377</v>
      </c>
      <c r="R378" s="26" t="s">
        <v>110</v>
      </c>
      <c r="S378" s="25" t="s">
        <v>1386</v>
      </c>
      <c r="T378" s="26" t="s">
        <v>109</v>
      </c>
      <c r="U378" s="25" t="s">
        <v>444</v>
      </c>
      <c r="V378" s="26" t="s">
        <v>108</v>
      </c>
      <c r="W378" s="25" t="s">
        <v>113</v>
      </c>
      <c r="X378" s="26" t="s">
        <v>107</v>
      </c>
      <c r="Y378" s="25" t="s">
        <v>121</v>
      </c>
      <c r="Z378" s="26" t="s">
        <v>106</v>
      </c>
      <c r="AA378" s="25"/>
      <c r="AB378" s="24"/>
      <c r="AC378" s="25"/>
      <c r="AD378" s="24"/>
      <c r="AE378" s="23"/>
      <c r="AF378" s="251"/>
      <c r="AG378" s="251"/>
      <c r="AH378" s="22"/>
      <c r="AI378" s="11"/>
      <c r="AJ378" s="311"/>
      <c r="AK378" s="267"/>
      <c r="AL378" s="263"/>
      <c r="AM378" s="265"/>
      <c r="AN378" s="267"/>
      <c r="AO378" s="263"/>
      <c r="AP378" s="265"/>
      <c r="AQ378" s="267"/>
      <c r="AR378" s="263"/>
      <c r="AS378" s="265"/>
      <c r="AT378" s="267"/>
      <c r="AU378" s="263"/>
      <c r="AV378" s="265"/>
      <c r="AW378" s="275"/>
      <c r="AX378" s="270"/>
      <c r="AY378" s="292"/>
      <c r="AZ378" s="228"/>
      <c r="BA378" s="228"/>
      <c r="BB378" s="295"/>
    </row>
    <row r="379" spans="2:62" ht="28.15" customHeight="1" thickBot="1" x14ac:dyDescent="0.25">
      <c r="B379" s="30"/>
      <c r="C379" s="253"/>
      <c r="D379" s="51"/>
      <c r="E379" s="50"/>
      <c r="F379" s="50"/>
      <c r="G379" s="49"/>
      <c r="H379" s="226"/>
      <c r="I379" s="254"/>
      <c r="J379" s="254"/>
      <c r="K379" s="254"/>
      <c r="L379" s="48" t="s">
        <v>105</v>
      </c>
      <c r="M379" s="47" t="s">
        <v>613</v>
      </c>
      <c r="N379" s="48" t="s">
        <v>103</v>
      </c>
      <c r="O379" s="47" t="s">
        <v>377</v>
      </c>
      <c r="P379" s="48" t="s">
        <v>102</v>
      </c>
      <c r="Q379" s="47" t="s">
        <v>679</v>
      </c>
      <c r="R379" s="48" t="s">
        <v>101</v>
      </c>
      <c r="S379" s="47" t="s">
        <v>492</v>
      </c>
      <c r="T379" s="48">
        <v>20</v>
      </c>
      <c r="U379" s="47" t="s">
        <v>447</v>
      </c>
      <c r="V379" s="48" t="s">
        <v>100</v>
      </c>
      <c r="W379" s="47" t="s">
        <v>124</v>
      </c>
      <c r="X379" s="48" t="s">
        <v>99</v>
      </c>
      <c r="Y379" s="47"/>
      <c r="Z379" s="48" t="s">
        <v>98</v>
      </c>
      <c r="AA379" s="47"/>
      <c r="AB379" s="16"/>
      <c r="AC379" s="47"/>
      <c r="AD379" s="16"/>
      <c r="AE379" s="46"/>
      <c r="AF379" s="255"/>
      <c r="AG379" s="255"/>
      <c r="AH379" s="45"/>
      <c r="AI379" s="11"/>
      <c r="AJ379" s="312"/>
      <c r="AK379" s="268"/>
      <c r="AL379" s="264"/>
      <c r="AM379" s="266"/>
      <c r="AN379" s="268"/>
      <c r="AO379" s="264"/>
      <c r="AP379" s="266"/>
      <c r="AQ379" s="268"/>
      <c r="AR379" s="264"/>
      <c r="AS379" s="266"/>
      <c r="AT379" s="268"/>
      <c r="AU379" s="264"/>
      <c r="AV379" s="266"/>
      <c r="AW379" s="276"/>
      <c r="AX379" s="271"/>
      <c r="AY379" s="293"/>
      <c r="AZ379" s="229"/>
      <c r="BA379" s="229"/>
      <c r="BB379" s="296"/>
    </row>
    <row r="380" spans="2:62" ht="28.15" customHeight="1" x14ac:dyDescent="0.2">
      <c r="B380" s="30"/>
      <c r="C380" s="242">
        <v>3</v>
      </c>
      <c r="D380" s="44"/>
      <c r="E380" s="43"/>
      <c r="F380" s="43"/>
      <c r="G380" s="42"/>
      <c r="H380" s="223"/>
      <c r="I380" s="246">
        <v>142</v>
      </c>
      <c r="J380" s="246">
        <v>36</v>
      </c>
      <c r="K380" s="246">
        <v>6</v>
      </c>
      <c r="L380" s="41" t="s">
        <v>133</v>
      </c>
      <c r="M380" s="40" t="s">
        <v>186</v>
      </c>
      <c r="N380" s="41" t="s">
        <v>131</v>
      </c>
      <c r="O380" s="40" t="s">
        <v>417</v>
      </c>
      <c r="P380" s="41" t="s">
        <v>130</v>
      </c>
      <c r="Q380" s="40" t="s">
        <v>417</v>
      </c>
      <c r="R380" s="41" t="s">
        <v>129</v>
      </c>
      <c r="S380" s="40" t="s">
        <v>773</v>
      </c>
      <c r="T380" s="41" t="s">
        <v>128</v>
      </c>
      <c r="U380" s="40" t="s">
        <v>632</v>
      </c>
      <c r="V380" s="41" t="s">
        <v>127</v>
      </c>
      <c r="W380" s="40" t="s">
        <v>376</v>
      </c>
      <c r="X380" s="41" t="s">
        <v>126</v>
      </c>
      <c r="Y380" s="40" t="s">
        <v>195</v>
      </c>
      <c r="Z380" s="41" t="s">
        <v>125</v>
      </c>
      <c r="AA380" s="40" t="s">
        <v>121</v>
      </c>
      <c r="AB380" s="39"/>
      <c r="AC380" s="40"/>
      <c r="AD380" s="39" t="s">
        <v>1385</v>
      </c>
      <c r="AE380" s="38"/>
      <c r="AF380" s="250"/>
      <c r="AG380" s="250"/>
      <c r="AH380" s="37"/>
      <c r="AI380" s="11"/>
      <c r="AJ380" s="310">
        <f>SUMPRODUCT(LEN($M380:$AA383)-LEN(SUBSTITUTE($M380:$AA383,"A", "")))</f>
        <v>79</v>
      </c>
      <c r="AK380" s="239">
        <f>SUMPRODUCT(LEN($AD380:$AD383)-LEN(SUBSTITUTE($AD380:$AD383,"A", "")))</f>
        <v>18</v>
      </c>
      <c r="AL380" s="230">
        <f>SUMPRODUCT(LEN($AC380:$AC383)-LEN(SUBSTITUTE($AC380:$AC383,"A", "")))</f>
        <v>0</v>
      </c>
      <c r="AM380" s="233">
        <f>SUMPRODUCT(LEN($M380:$AA383)-LEN(SUBSTITUTE($M380:$AA383,"S", "")))</f>
        <v>23</v>
      </c>
      <c r="AN380" s="239">
        <f>SUMPRODUCT(LEN($AD380:$AD383)-LEN(SUBSTITUTE($AD380:$AD383,"S", "")))</f>
        <v>5</v>
      </c>
      <c r="AO380" s="230">
        <f>SUMPRODUCT(LEN($AC380:$AC383)-LEN(SUBSTITUTE($AC380:$AC383,"S", "")))</f>
        <v>0</v>
      </c>
      <c r="AP380" s="233">
        <f>SUMPRODUCT(LEN($M380:$AA383)-LEN(SUBSTITUTE($M380:$AA383,"F", "")))</f>
        <v>0</v>
      </c>
      <c r="AQ380" s="239">
        <f>SUMPRODUCT(LEN($AD380:$AD383)-LEN(SUBSTITUTE($AD380:$AD383,"F", "")))</f>
        <v>0</v>
      </c>
      <c r="AR380" s="230">
        <f>SUMPRODUCT(LEN($AC380:$AC383)-LEN(SUBSTITUTE($AC380:$AC383,"F", "")))</f>
        <v>0</v>
      </c>
      <c r="AS380" s="233">
        <f>SUMPRODUCT(LEN($M380:$AA383)-LEN(SUBSTITUTE($M380:$AA383,"G", "")))</f>
        <v>10</v>
      </c>
      <c r="AT380" s="239">
        <f>SUMPRODUCT(LEN($AD380:$AD383)-LEN(SUBSTITUTE($AD380:$AD383,"G", "")))</f>
        <v>6</v>
      </c>
      <c r="AU380" s="230">
        <f>SUMPRODUCT(LEN($AC380:$AC383)-LEN(SUBSTITUTE($AC380:$AC383,"G", "")))</f>
        <v>0</v>
      </c>
      <c r="AV380" s="233">
        <f>SUMPRODUCT(LEN($L380:$AA383)-LEN(SUBSTITUTE($L380:$AA383,"M", "")))</f>
        <v>0</v>
      </c>
      <c r="AW380" s="236">
        <f>SUMPRODUCT(LEN($AD380:$AD383)-LEN(SUBSTITUTE($AD380:$AD383,"M", "")))</f>
        <v>0</v>
      </c>
      <c r="AX380" s="269">
        <f>SUMPRODUCT(LEN($AC380:$AC383)-LEN(SUBSTITUTE($AC380:$AC383,"M", "")))</f>
        <v>0</v>
      </c>
      <c r="AY380" s="291">
        <f>SUMPRODUCT(LEN($AE380:$AE383)-LEN(SUBSTITUTE($AE380:$AE383,"S", "")))</f>
        <v>0</v>
      </c>
      <c r="AZ380" s="227">
        <f>SUMPRODUCT(LEN($AE380:$AE383)-LEN(SUBSTITUTE($AE380:$AE383,"F", "")))</f>
        <v>0</v>
      </c>
      <c r="BA380" s="227">
        <f>SUMPRODUCT(LEN($AE380:$AE383)-LEN(SUBSTITUTE($AE380:$AE383,"G", "")))</f>
        <v>0</v>
      </c>
      <c r="BB380" s="294">
        <f>SUMPRODUCT(LEN($AE380:$AE383)-LEN(SUBSTITUTE($AE380:$AE383,"M", "")))</f>
        <v>0</v>
      </c>
    </row>
    <row r="381" spans="2:62" ht="28.15" customHeight="1" thickBot="1" x14ac:dyDescent="0.25">
      <c r="B381" s="30"/>
      <c r="C381" s="243"/>
      <c r="D381" s="36"/>
      <c r="E381" s="35"/>
      <c r="F381" s="35"/>
      <c r="G381" s="34"/>
      <c r="H381" s="224"/>
      <c r="I381" s="247"/>
      <c r="J381" s="247"/>
      <c r="K381" s="247"/>
      <c r="L381" s="33" t="s">
        <v>123</v>
      </c>
      <c r="M381" s="32" t="s">
        <v>611</v>
      </c>
      <c r="N381" s="33" t="s">
        <v>122</v>
      </c>
      <c r="O381" s="32" t="s">
        <v>452</v>
      </c>
      <c r="P381" s="33" t="s">
        <v>120</v>
      </c>
      <c r="Q381" s="32" t="s">
        <v>377</v>
      </c>
      <c r="R381" s="33" t="s">
        <v>119</v>
      </c>
      <c r="S381" s="32" t="s">
        <v>773</v>
      </c>
      <c r="T381" s="33" t="s">
        <v>118</v>
      </c>
      <c r="U381" s="32" t="s">
        <v>518</v>
      </c>
      <c r="V381" s="33" t="s">
        <v>117</v>
      </c>
      <c r="W381" s="32" t="s">
        <v>399</v>
      </c>
      <c r="X381" s="33" t="s">
        <v>116</v>
      </c>
      <c r="Y381" s="32" t="s">
        <v>113</v>
      </c>
      <c r="Z381" s="33" t="s">
        <v>115</v>
      </c>
      <c r="AA381" s="32"/>
      <c r="AB381" s="31"/>
      <c r="AC381" s="32"/>
      <c r="AD381" s="31" t="s">
        <v>1384</v>
      </c>
      <c r="AE381" s="23"/>
      <c r="AF381" s="251"/>
      <c r="AG381" s="251"/>
      <c r="AH381" s="22"/>
      <c r="AI381" s="11"/>
      <c r="AJ381" s="311"/>
      <c r="AK381" s="267"/>
      <c r="AL381" s="263"/>
      <c r="AM381" s="265"/>
      <c r="AN381" s="267"/>
      <c r="AO381" s="263"/>
      <c r="AP381" s="265"/>
      <c r="AQ381" s="267"/>
      <c r="AR381" s="263"/>
      <c r="AS381" s="265"/>
      <c r="AT381" s="267"/>
      <c r="AU381" s="263"/>
      <c r="AV381" s="265"/>
      <c r="AW381" s="275"/>
      <c r="AX381" s="270"/>
      <c r="AY381" s="292"/>
      <c r="AZ381" s="228"/>
      <c r="BA381" s="228"/>
      <c r="BB381" s="295"/>
    </row>
    <row r="382" spans="2:62" ht="28.15" customHeight="1" x14ac:dyDescent="0.2">
      <c r="B382" s="30"/>
      <c r="C382" s="244"/>
      <c r="D382" s="29"/>
      <c r="E382" s="28"/>
      <c r="F382" s="28"/>
      <c r="G382" s="27"/>
      <c r="H382" s="225"/>
      <c r="I382" s="248"/>
      <c r="J382" s="248"/>
      <c r="K382" s="248"/>
      <c r="L382" s="26" t="s">
        <v>114</v>
      </c>
      <c r="M382" s="25" t="s">
        <v>382</v>
      </c>
      <c r="N382" s="26" t="s">
        <v>112</v>
      </c>
      <c r="O382" s="25" t="s">
        <v>132</v>
      </c>
      <c r="P382" s="26" t="s">
        <v>111</v>
      </c>
      <c r="Q382" s="25" t="s">
        <v>186</v>
      </c>
      <c r="R382" s="26" t="s">
        <v>110</v>
      </c>
      <c r="S382" s="25" t="s">
        <v>649</v>
      </c>
      <c r="T382" s="26" t="s">
        <v>109</v>
      </c>
      <c r="U382" s="25" t="s">
        <v>636</v>
      </c>
      <c r="V382" s="26" t="s">
        <v>108</v>
      </c>
      <c r="W382" s="25" t="s">
        <v>187</v>
      </c>
      <c r="X382" s="26" t="s">
        <v>107</v>
      </c>
      <c r="Y382" s="25" t="s">
        <v>113</v>
      </c>
      <c r="Z382" s="26" t="s">
        <v>106</v>
      </c>
      <c r="AA382" s="25"/>
      <c r="AB382" s="24"/>
      <c r="AC382" s="25"/>
      <c r="AD382" s="24" t="s">
        <v>132</v>
      </c>
      <c r="AE382" s="23"/>
      <c r="AF382" s="251"/>
      <c r="AG382" s="251"/>
      <c r="AH382" s="22"/>
      <c r="AI382" s="11"/>
      <c r="AJ382" s="311"/>
      <c r="AK382" s="267"/>
      <c r="AL382" s="263"/>
      <c r="AM382" s="265"/>
      <c r="AN382" s="267"/>
      <c r="AO382" s="263"/>
      <c r="AP382" s="265"/>
      <c r="AQ382" s="267"/>
      <c r="AR382" s="263"/>
      <c r="AS382" s="265"/>
      <c r="AT382" s="267"/>
      <c r="AU382" s="263"/>
      <c r="AV382" s="265"/>
      <c r="AW382" s="275"/>
      <c r="AX382" s="270"/>
      <c r="AY382" s="292"/>
      <c r="AZ382" s="228"/>
      <c r="BA382" s="228"/>
      <c r="BB382" s="295"/>
    </row>
    <row r="383" spans="2:62" ht="28.15" customHeight="1" thickBot="1" x14ac:dyDescent="0.25">
      <c r="B383" s="21"/>
      <c r="C383" s="245"/>
      <c r="D383" s="20"/>
      <c r="E383" s="19"/>
      <c r="F383" s="19"/>
      <c r="G383" s="18"/>
      <c r="H383" s="226"/>
      <c r="I383" s="249"/>
      <c r="J383" s="249"/>
      <c r="K383" s="249"/>
      <c r="L383" s="17" t="s">
        <v>105</v>
      </c>
      <c r="M383" s="15" t="s">
        <v>417</v>
      </c>
      <c r="N383" s="17" t="s">
        <v>103</v>
      </c>
      <c r="O383" s="15" t="s">
        <v>186</v>
      </c>
      <c r="P383" s="17" t="s">
        <v>102</v>
      </c>
      <c r="Q383" s="15" t="s">
        <v>452</v>
      </c>
      <c r="R383" s="17" t="s">
        <v>101</v>
      </c>
      <c r="S383" s="15" t="s">
        <v>772</v>
      </c>
      <c r="T383" s="17">
        <v>20</v>
      </c>
      <c r="U383" s="15" t="s">
        <v>447</v>
      </c>
      <c r="V383" s="17" t="s">
        <v>100</v>
      </c>
      <c r="W383" s="15" t="s">
        <v>195</v>
      </c>
      <c r="X383" s="17" t="s">
        <v>99</v>
      </c>
      <c r="Y383" s="15" t="s">
        <v>121</v>
      </c>
      <c r="Z383" s="17" t="s">
        <v>98</v>
      </c>
      <c r="AA383" s="15"/>
      <c r="AB383" s="16"/>
      <c r="AC383" s="15"/>
      <c r="AD383" s="14"/>
      <c r="AE383" s="13"/>
      <c r="AF383" s="252"/>
      <c r="AG383" s="252"/>
      <c r="AH383" s="12"/>
      <c r="AI383" s="11"/>
      <c r="AJ383" s="312"/>
      <c r="AK383" s="268"/>
      <c r="AL383" s="264"/>
      <c r="AM383" s="266"/>
      <c r="AN383" s="268"/>
      <c r="AO383" s="264"/>
      <c r="AP383" s="266"/>
      <c r="AQ383" s="268"/>
      <c r="AR383" s="264"/>
      <c r="AS383" s="266"/>
      <c r="AT383" s="268"/>
      <c r="AU383" s="264"/>
      <c r="AV383" s="266"/>
      <c r="AW383" s="276"/>
      <c r="AX383" s="271"/>
      <c r="AY383" s="293"/>
      <c r="AZ383" s="229"/>
      <c r="BA383" s="229"/>
      <c r="BB383" s="296"/>
    </row>
    <row r="384" spans="2:62" ht="85.9" customHeight="1" thickTop="1" thickBot="1" x14ac:dyDescent="0.35">
      <c r="B384" s="105" t="s">
        <v>174</v>
      </c>
      <c r="C384" s="95" t="s">
        <v>173</v>
      </c>
      <c r="D384" s="100" t="s">
        <v>172</v>
      </c>
      <c r="E384" s="104" t="s">
        <v>171</v>
      </c>
      <c r="F384" s="103"/>
      <c r="G384" s="102"/>
      <c r="H384" s="101" t="s">
        <v>170</v>
      </c>
      <c r="I384" s="100" t="s">
        <v>96</v>
      </c>
      <c r="J384" s="100" t="s">
        <v>169</v>
      </c>
      <c r="K384" s="100" t="s">
        <v>97</v>
      </c>
      <c r="L384" s="256" t="s">
        <v>168</v>
      </c>
      <c r="M384" s="262"/>
      <c r="N384" s="256" t="s">
        <v>167</v>
      </c>
      <c r="O384" s="262"/>
      <c r="P384" s="256" t="s">
        <v>167</v>
      </c>
      <c r="Q384" s="257"/>
      <c r="R384" s="256" t="s">
        <v>167</v>
      </c>
      <c r="S384" s="257"/>
      <c r="T384" s="256" t="s">
        <v>167</v>
      </c>
      <c r="U384" s="257"/>
      <c r="V384" s="256" t="s">
        <v>167</v>
      </c>
      <c r="W384" s="257"/>
      <c r="X384" s="256" t="s">
        <v>167</v>
      </c>
      <c r="Y384" s="257"/>
      <c r="Z384" s="256" t="s">
        <v>167</v>
      </c>
      <c r="AA384" s="257"/>
      <c r="AB384" s="261" t="s">
        <v>166</v>
      </c>
      <c r="AC384" s="257"/>
      <c r="AD384" s="101" t="s">
        <v>165</v>
      </c>
      <c r="AE384" s="101" t="s">
        <v>164</v>
      </c>
      <c r="AF384" s="100" t="s">
        <v>163</v>
      </c>
      <c r="AG384" s="100" t="s">
        <v>162</v>
      </c>
      <c r="AH384" s="99" t="s">
        <v>161</v>
      </c>
      <c r="AI384" s="98"/>
      <c r="AJ384" s="96" t="s">
        <v>160</v>
      </c>
      <c r="AK384" s="95" t="s">
        <v>159</v>
      </c>
      <c r="AL384" s="94" t="s">
        <v>158</v>
      </c>
      <c r="AM384" s="96" t="s">
        <v>157</v>
      </c>
      <c r="AN384" s="95" t="s">
        <v>156</v>
      </c>
      <c r="AO384" s="94" t="s">
        <v>155</v>
      </c>
      <c r="AP384" s="96" t="s">
        <v>154</v>
      </c>
      <c r="AQ384" s="95" t="s">
        <v>153</v>
      </c>
      <c r="AR384" s="97" t="s">
        <v>152</v>
      </c>
      <c r="AS384" s="96" t="s">
        <v>151</v>
      </c>
      <c r="AT384" s="95" t="s">
        <v>150</v>
      </c>
      <c r="AU384" s="94" t="s">
        <v>149</v>
      </c>
      <c r="AV384" s="96" t="s">
        <v>148</v>
      </c>
      <c r="AW384" s="95" t="s">
        <v>147</v>
      </c>
      <c r="AX384" s="94" t="s">
        <v>146</v>
      </c>
      <c r="AY384" s="93" t="s">
        <v>145</v>
      </c>
      <c r="AZ384" s="92" t="s">
        <v>144</v>
      </c>
      <c r="BA384" s="92" t="s">
        <v>143</v>
      </c>
      <c r="BB384" s="91" t="s">
        <v>142</v>
      </c>
    </row>
    <row r="385" spans="2:62" ht="48" thickBot="1" x14ac:dyDescent="0.3">
      <c r="B385" s="90" t="s">
        <v>228</v>
      </c>
      <c r="C385" s="89"/>
      <c r="D385" s="88"/>
      <c r="E385" s="258"/>
      <c r="F385" s="259"/>
      <c r="G385" s="260"/>
      <c r="H385" s="87" t="s">
        <v>140</v>
      </c>
      <c r="I385" s="86"/>
      <c r="J385" s="86"/>
      <c r="K385" s="85"/>
      <c r="L385" s="84"/>
      <c r="M385" s="81"/>
      <c r="N385" s="84"/>
      <c r="O385" s="81"/>
      <c r="P385" s="84"/>
      <c r="Q385" s="81"/>
      <c r="R385" s="84"/>
      <c r="S385" s="81"/>
      <c r="T385" s="84"/>
      <c r="U385" s="81"/>
      <c r="V385" s="84"/>
      <c r="W385" s="81"/>
      <c r="X385" s="84"/>
      <c r="Y385" s="81"/>
      <c r="Z385" s="84"/>
      <c r="AA385" s="83"/>
      <c r="AB385" s="82" t="s">
        <v>139</v>
      </c>
      <c r="AC385" s="81"/>
      <c r="AD385" s="81"/>
      <c r="AE385" s="81"/>
      <c r="AF385" s="80"/>
      <c r="AG385" s="80"/>
      <c r="AH385" s="60"/>
      <c r="AI385" s="79" t="s">
        <v>138</v>
      </c>
      <c r="AJ385" s="78">
        <f t="shared" ref="AJ385:BB385" si="50">SUM(AJ387:AJ398)</f>
        <v>149</v>
      </c>
      <c r="AK385" s="77">
        <f t="shared" si="50"/>
        <v>26</v>
      </c>
      <c r="AL385" s="76">
        <f t="shared" si="50"/>
        <v>0</v>
      </c>
      <c r="AM385" s="78">
        <f t="shared" si="50"/>
        <v>30</v>
      </c>
      <c r="AN385" s="77">
        <f t="shared" si="50"/>
        <v>9</v>
      </c>
      <c r="AO385" s="76">
        <f t="shared" si="50"/>
        <v>0</v>
      </c>
      <c r="AP385" s="78">
        <f t="shared" si="50"/>
        <v>2</v>
      </c>
      <c r="AQ385" s="77">
        <f t="shared" si="50"/>
        <v>0</v>
      </c>
      <c r="AR385" s="76">
        <f t="shared" si="50"/>
        <v>0</v>
      </c>
      <c r="AS385" s="78">
        <f t="shared" si="50"/>
        <v>32</v>
      </c>
      <c r="AT385" s="77">
        <f t="shared" si="50"/>
        <v>7</v>
      </c>
      <c r="AU385" s="76">
        <f t="shared" si="50"/>
        <v>0</v>
      </c>
      <c r="AV385" s="78">
        <f t="shared" si="50"/>
        <v>1</v>
      </c>
      <c r="AW385" s="77">
        <f t="shared" si="50"/>
        <v>0</v>
      </c>
      <c r="AX385" s="76">
        <f t="shared" si="50"/>
        <v>0</v>
      </c>
      <c r="AY385" s="75">
        <f t="shared" si="50"/>
        <v>0</v>
      </c>
      <c r="AZ385" s="74">
        <f t="shared" si="50"/>
        <v>0</v>
      </c>
      <c r="BA385" s="74">
        <f t="shared" si="50"/>
        <v>0</v>
      </c>
      <c r="BB385" s="73">
        <f t="shared" si="50"/>
        <v>0</v>
      </c>
      <c r="BC385" s="72" t="s">
        <v>137</v>
      </c>
      <c r="BF385" s="5">
        <f>SUM(AJ385:AL385)/$BG$5</f>
        <v>58.333333333333336</v>
      </c>
      <c r="BG385" s="5">
        <f>SUM(AM385:AO385,AY385)/$BG$5</f>
        <v>13</v>
      </c>
      <c r="BH385" s="5">
        <f>SUM(AP385:AR385,AZ385)/$BG$5</f>
        <v>0.66666666666666663</v>
      </c>
      <c r="BI385" s="5">
        <f>SUM(AS385:AU385,BA385)/$BG$5</f>
        <v>13</v>
      </c>
      <c r="BJ385" s="5">
        <f>SUM(AV385:AX385,BB385)/$BG$5</f>
        <v>0.33333333333333331</v>
      </c>
    </row>
    <row r="386" spans="2:62" ht="37.5" thickBot="1" x14ac:dyDescent="0.3">
      <c r="B386" s="71"/>
      <c r="C386" s="70"/>
      <c r="D386" s="69"/>
      <c r="E386" s="68"/>
      <c r="F386" s="68"/>
      <c r="G386" s="67"/>
      <c r="H386" s="66"/>
      <c r="I386" s="64"/>
      <c r="J386" s="64"/>
      <c r="K386" s="65"/>
      <c r="L386" s="64"/>
      <c r="M386" s="62"/>
      <c r="N386" s="64"/>
      <c r="O386" s="62"/>
      <c r="P386" s="64"/>
      <c r="Q386" s="62"/>
      <c r="R386" s="64"/>
      <c r="S386" s="62"/>
      <c r="T386" s="64"/>
      <c r="U386" s="62"/>
      <c r="V386" s="64"/>
      <c r="W386" s="62"/>
      <c r="X386" s="64"/>
      <c r="Y386" s="62"/>
      <c r="Z386" s="64"/>
      <c r="AA386" s="62"/>
      <c r="AB386" s="63"/>
      <c r="AC386" s="62"/>
      <c r="AD386" s="62"/>
      <c r="AE386" s="62"/>
      <c r="AF386" s="61"/>
      <c r="AG386" s="61"/>
      <c r="AH386" s="60"/>
      <c r="AI386" s="59" t="s">
        <v>136</v>
      </c>
      <c r="AJ386" s="58">
        <f t="shared" ref="AJ386:BB386" si="51">AJ385/3</f>
        <v>49.666666666666664</v>
      </c>
      <c r="AK386" s="57">
        <f t="shared" si="51"/>
        <v>8.6666666666666661</v>
      </c>
      <c r="AL386" s="56">
        <f t="shared" si="51"/>
        <v>0</v>
      </c>
      <c r="AM386" s="58">
        <f t="shared" si="51"/>
        <v>10</v>
      </c>
      <c r="AN386" s="57">
        <f t="shared" si="51"/>
        <v>3</v>
      </c>
      <c r="AO386" s="56">
        <f t="shared" si="51"/>
        <v>0</v>
      </c>
      <c r="AP386" s="58">
        <f t="shared" si="51"/>
        <v>0.66666666666666663</v>
      </c>
      <c r="AQ386" s="57">
        <f t="shared" si="51"/>
        <v>0</v>
      </c>
      <c r="AR386" s="56">
        <f t="shared" si="51"/>
        <v>0</v>
      </c>
      <c r="AS386" s="58">
        <f t="shared" si="51"/>
        <v>10.666666666666666</v>
      </c>
      <c r="AT386" s="57">
        <f t="shared" si="51"/>
        <v>2.3333333333333335</v>
      </c>
      <c r="AU386" s="56">
        <f t="shared" si="51"/>
        <v>0</v>
      </c>
      <c r="AV386" s="58">
        <f t="shared" si="51"/>
        <v>0.33333333333333331</v>
      </c>
      <c r="AW386" s="57">
        <f t="shared" si="51"/>
        <v>0</v>
      </c>
      <c r="AX386" s="56">
        <f t="shared" si="51"/>
        <v>0</v>
      </c>
      <c r="AY386" s="55">
        <f t="shared" si="51"/>
        <v>0</v>
      </c>
      <c r="AZ386" s="54">
        <f t="shared" si="51"/>
        <v>0</v>
      </c>
      <c r="BA386" s="54">
        <f t="shared" si="51"/>
        <v>0</v>
      </c>
      <c r="BB386" s="53">
        <f t="shared" si="51"/>
        <v>0</v>
      </c>
      <c r="BC386" s="52" t="s">
        <v>135</v>
      </c>
    </row>
    <row r="387" spans="2:62" ht="28.15" customHeight="1" x14ac:dyDescent="0.2">
      <c r="B387" s="30"/>
      <c r="C387" s="242">
        <v>1</v>
      </c>
      <c r="D387" s="44"/>
      <c r="E387" s="43"/>
      <c r="F387" s="43"/>
      <c r="G387" s="42"/>
      <c r="H387" s="223" t="s">
        <v>384</v>
      </c>
      <c r="I387" s="246">
        <v>111</v>
      </c>
      <c r="J387" s="246">
        <v>32</v>
      </c>
      <c r="K387" s="246">
        <v>8</v>
      </c>
      <c r="L387" s="41" t="s">
        <v>133</v>
      </c>
      <c r="M387" s="40" t="s">
        <v>1273</v>
      </c>
      <c r="N387" s="41" t="s">
        <v>131</v>
      </c>
      <c r="O387" s="40" t="s">
        <v>377</v>
      </c>
      <c r="P387" s="41" t="s">
        <v>130</v>
      </c>
      <c r="Q387" s="40" t="s">
        <v>417</v>
      </c>
      <c r="R387" s="41" t="s">
        <v>129</v>
      </c>
      <c r="S387" s="40" t="s">
        <v>484</v>
      </c>
      <c r="T387" s="41" t="s">
        <v>128</v>
      </c>
      <c r="U387" s="40" t="s">
        <v>447</v>
      </c>
      <c r="V387" s="41" t="s">
        <v>127</v>
      </c>
      <c r="W387" s="40" t="s">
        <v>124</v>
      </c>
      <c r="X387" s="41" t="s">
        <v>126</v>
      </c>
      <c r="Y387" s="40"/>
      <c r="Z387" s="41" t="s">
        <v>125</v>
      </c>
      <c r="AA387" s="40"/>
      <c r="AB387" s="39"/>
      <c r="AC387" s="40"/>
      <c r="AD387" s="39" t="s">
        <v>1383</v>
      </c>
      <c r="AE387" s="38"/>
      <c r="AF387" s="250"/>
      <c r="AG387" s="250"/>
      <c r="AH387" s="37"/>
      <c r="AI387" s="11"/>
      <c r="AJ387" s="310">
        <f>SUMPRODUCT(LEN($M387:$AA390)-LEN(SUBSTITUTE($M387:$AA390,"A", "")))</f>
        <v>55</v>
      </c>
      <c r="AK387" s="239">
        <f>SUMPRODUCT(LEN($AD387:$AD390)-LEN(SUBSTITUTE($AD387:$AD390,"A", "")))</f>
        <v>22</v>
      </c>
      <c r="AL387" s="230">
        <f>SUMPRODUCT(LEN($AC387:$AC390)-LEN(SUBSTITUTE($AC387:$AC390,"A", "")))</f>
        <v>0</v>
      </c>
      <c r="AM387" s="233">
        <f>SUMPRODUCT(LEN($M387:$AA390)-LEN(SUBSTITUTE($M387:$AA390,"S", "")))</f>
        <v>12</v>
      </c>
      <c r="AN387" s="239">
        <f>SUMPRODUCT(LEN($AD387:$AD390)-LEN(SUBSTITUTE($AD387:$AD390,"S", "")))</f>
        <v>8</v>
      </c>
      <c r="AO387" s="230">
        <f>SUMPRODUCT(LEN($AC387:$AC390)-LEN(SUBSTITUTE($AC387:$AC390,"S", "")))</f>
        <v>0</v>
      </c>
      <c r="AP387" s="233">
        <f>SUMPRODUCT(LEN($M387:$AA390)-LEN(SUBSTITUTE($M387:$AA390,"F", "")))</f>
        <v>0</v>
      </c>
      <c r="AQ387" s="239">
        <f>SUMPRODUCT(LEN($AD387:$AD390)-LEN(SUBSTITUTE($AD387:$AD390,"F", "")))</f>
        <v>0</v>
      </c>
      <c r="AR387" s="230">
        <f>SUMPRODUCT(LEN($AC387:$AC390)-LEN(SUBSTITUTE($AC387:$AC390,"F", "")))</f>
        <v>0</v>
      </c>
      <c r="AS387" s="233">
        <f>SUMPRODUCT(LEN($M387:$AA390)-LEN(SUBSTITUTE($M387:$AA390,"G", "")))</f>
        <v>14</v>
      </c>
      <c r="AT387" s="239">
        <f>SUMPRODUCT(LEN($AD387:$AD390)-LEN(SUBSTITUTE($AD387:$AD390,"G", "")))</f>
        <v>5</v>
      </c>
      <c r="AU387" s="230">
        <f>SUMPRODUCT(LEN($AC387:$AC390)-LEN(SUBSTITUTE($AC387:$AC390,"G", "")))</f>
        <v>0</v>
      </c>
      <c r="AV387" s="233">
        <f>SUMPRODUCT(LEN($L387:$AA390)-LEN(SUBSTITUTE($L387:$AA390,"M", "")))</f>
        <v>1</v>
      </c>
      <c r="AW387" s="236">
        <f>SUMPRODUCT(LEN($AD387:$AD390)-LEN(SUBSTITUTE($AD387:$AD390,"M", "")))</f>
        <v>0</v>
      </c>
      <c r="AX387" s="269">
        <f>SUMPRODUCT(LEN($AC387:$AC390)-LEN(SUBSTITUTE($AC387:$AC390,"M", "")))</f>
        <v>0</v>
      </c>
      <c r="AY387" s="291">
        <f>SUMPRODUCT(LEN($AE387:$AE390)-LEN(SUBSTITUTE($AE387:$AE390,"S", "")))</f>
        <v>0</v>
      </c>
      <c r="AZ387" s="227">
        <f>SUMPRODUCT(LEN($AE387:$AE390)-LEN(SUBSTITUTE($AE387:$AE390,"F", "")))</f>
        <v>0</v>
      </c>
      <c r="BA387" s="227">
        <f>SUMPRODUCT(LEN($AE387:$AE390)-LEN(SUBSTITUTE($AE387:$AE390,"G", "")))</f>
        <v>0</v>
      </c>
      <c r="BB387" s="294">
        <f>SUMPRODUCT(LEN($AE387:$AE390)-LEN(SUBSTITUTE($AE387:$AE390,"M", "")))</f>
        <v>0</v>
      </c>
    </row>
    <row r="388" spans="2:62" ht="28.15" customHeight="1" thickBot="1" x14ac:dyDescent="0.25">
      <c r="B388" s="30"/>
      <c r="C388" s="243"/>
      <c r="D388" s="36"/>
      <c r="E388" s="35"/>
      <c r="F388" s="35"/>
      <c r="G388" s="34"/>
      <c r="H388" s="224"/>
      <c r="I388" s="247"/>
      <c r="J388" s="247"/>
      <c r="K388" s="247"/>
      <c r="L388" s="33" t="s">
        <v>123</v>
      </c>
      <c r="M388" s="32" t="s">
        <v>104</v>
      </c>
      <c r="N388" s="33" t="s">
        <v>122</v>
      </c>
      <c r="O388" s="32" t="s">
        <v>417</v>
      </c>
      <c r="P388" s="33" t="s">
        <v>120</v>
      </c>
      <c r="Q388" s="32" t="s">
        <v>725</v>
      </c>
      <c r="R388" s="33" t="s">
        <v>119</v>
      </c>
      <c r="S388" s="32" t="s">
        <v>613</v>
      </c>
      <c r="T388" s="33" t="s">
        <v>118</v>
      </c>
      <c r="U388" s="32" t="s">
        <v>187</v>
      </c>
      <c r="V388" s="33" t="s">
        <v>117</v>
      </c>
      <c r="W388" s="32" t="s">
        <v>175</v>
      </c>
      <c r="X388" s="33" t="s">
        <v>116</v>
      </c>
      <c r="Y388" s="32"/>
      <c r="Z388" s="33" t="s">
        <v>115</v>
      </c>
      <c r="AA388" s="32"/>
      <c r="AB388" s="31"/>
      <c r="AC388" s="32"/>
      <c r="AD388" s="31" t="s">
        <v>1382</v>
      </c>
      <c r="AE388" s="23"/>
      <c r="AF388" s="251"/>
      <c r="AG388" s="251"/>
      <c r="AH388" s="22"/>
      <c r="AI388" s="11"/>
      <c r="AJ388" s="311"/>
      <c r="AK388" s="267"/>
      <c r="AL388" s="263"/>
      <c r="AM388" s="265"/>
      <c r="AN388" s="267"/>
      <c r="AO388" s="263"/>
      <c r="AP388" s="265"/>
      <c r="AQ388" s="267"/>
      <c r="AR388" s="263"/>
      <c r="AS388" s="265"/>
      <c r="AT388" s="267"/>
      <c r="AU388" s="263"/>
      <c r="AV388" s="265"/>
      <c r="AW388" s="275"/>
      <c r="AX388" s="270"/>
      <c r="AY388" s="292"/>
      <c r="AZ388" s="228"/>
      <c r="BA388" s="228"/>
      <c r="BB388" s="295"/>
    </row>
    <row r="389" spans="2:62" ht="28.15" customHeight="1" x14ac:dyDescent="0.2">
      <c r="B389" s="30"/>
      <c r="C389" s="244"/>
      <c r="D389" s="29"/>
      <c r="E389" s="28"/>
      <c r="F389" s="28"/>
      <c r="G389" s="27"/>
      <c r="H389" s="225">
        <v>228</v>
      </c>
      <c r="I389" s="248"/>
      <c r="J389" s="248"/>
      <c r="K389" s="248"/>
      <c r="L389" s="26" t="s">
        <v>114</v>
      </c>
      <c r="M389" s="25" t="s">
        <v>377</v>
      </c>
      <c r="N389" s="26" t="s">
        <v>112</v>
      </c>
      <c r="O389" s="25" t="s">
        <v>417</v>
      </c>
      <c r="P389" s="26" t="s">
        <v>111</v>
      </c>
      <c r="Q389" s="25" t="s">
        <v>452</v>
      </c>
      <c r="R389" s="26" t="s">
        <v>110</v>
      </c>
      <c r="S389" s="25" t="s">
        <v>527</v>
      </c>
      <c r="T389" s="26" t="s">
        <v>109</v>
      </c>
      <c r="U389" s="25" t="s">
        <v>188</v>
      </c>
      <c r="V389" s="26" t="s">
        <v>108</v>
      </c>
      <c r="W389" s="25" t="s">
        <v>121</v>
      </c>
      <c r="X389" s="26" t="s">
        <v>107</v>
      </c>
      <c r="Y389" s="25"/>
      <c r="Z389" s="26" t="s">
        <v>106</v>
      </c>
      <c r="AA389" s="25"/>
      <c r="AB389" s="24"/>
      <c r="AC389" s="25"/>
      <c r="AD389" s="24" t="s">
        <v>1381</v>
      </c>
      <c r="AE389" s="23"/>
      <c r="AF389" s="251"/>
      <c r="AG389" s="251"/>
      <c r="AH389" s="22"/>
      <c r="AI389" s="11"/>
      <c r="AJ389" s="311"/>
      <c r="AK389" s="267"/>
      <c r="AL389" s="263"/>
      <c r="AM389" s="265"/>
      <c r="AN389" s="267"/>
      <c r="AO389" s="263"/>
      <c r="AP389" s="265"/>
      <c r="AQ389" s="267"/>
      <c r="AR389" s="263"/>
      <c r="AS389" s="265"/>
      <c r="AT389" s="267"/>
      <c r="AU389" s="263"/>
      <c r="AV389" s="265"/>
      <c r="AW389" s="275"/>
      <c r="AX389" s="270"/>
      <c r="AY389" s="292"/>
      <c r="AZ389" s="228"/>
      <c r="BA389" s="228"/>
      <c r="BB389" s="295"/>
    </row>
    <row r="390" spans="2:62" ht="28.15" customHeight="1" thickBot="1" x14ac:dyDescent="0.25">
      <c r="B390" s="30"/>
      <c r="C390" s="253"/>
      <c r="D390" s="51"/>
      <c r="E390" s="50"/>
      <c r="F390" s="50"/>
      <c r="G390" s="49"/>
      <c r="H390" s="226"/>
      <c r="I390" s="254"/>
      <c r="J390" s="254"/>
      <c r="K390" s="254"/>
      <c r="L390" s="48" t="s">
        <v>105</v>
      </c>
      <c r="M390" s="47" t="s">
        <v>417</v>
      </c>
      <c r="N390" s="48" t="s">
        <v>103</v>
      </c>
      <c r="O390" s="47" t="s">
        <v>725</v>
      </c>
      <c r="P390" s="48" t="s">
        <v>102</v>
      </c>
      <c r="Q390" s="47" t="s">
        <v>452</v>
      </c>
      <c r="R390" s="48" t="s">
        <v>101</v>
      </c>
      <c r="S390" s="47" t="s">
        <v>494</v>
      </c>
      <c r="T390" s="48">
        <v>20</v>
      </c>
      <c r="U390" s="47" t="s">
        <v>124</v>
      </c>
      <c r="V390" s="48" t="s">
        <v>100</v>
      </c>
      <c r="W390" s="47" t="s">
        <v>121</v>
      </c>
      <c r="X390" s="48" t="s">
        <v>99</v>
      </c>
      <c r="Y390" s="47"/>
      <c r="Z390" s="48" t="s">
        <v>98</v>
      </c>
      <c r="AA390" s="47"/>
      <c r="AB390" s="16"/>
      <c r="AC390" s="47"/>
      <c r="AD390" s="16"/>
      <c r="AE390" s="46"/>
      <c r="AF390" s="255"/>
      <c r="AG390" s="255"/>
      <c r="AH390" s="45"/>
      <c r="AI390" s="11"/>
      <c r="AJ390" s="312"/>
      <c r="AK390" s="268"/>
      <c r="AL390" s="264"/>
      <c r="AM390" s="266"/>
      <c r="AN390" s="268"/>
      <c r="AO390" s="264"/>
      <c r="AP390" s="266"/>
      <c r="AQ390" s="268"/>
      <c r="AR390" s="264"/>
      <c r="AS390" s="266"/>
      <c r="AT390" s="268"/>
      <c r="AU390" s="264"/>
      <c r="AV390" s="266"/>
      <c r="AW390" s="276"/>
      <c r="AX390" s="271"/>
      <c r="AY390" s="293"/>
      <c r="AZ390" s="229"/>
      <c r="BA390" s="229"/>
      <c r="BB390" s="296"/>
    </row>
    <row r="391" spans="2:62" ht="28.15" customHeight="1" x14ac:dyDescent="0.2">
      <c r="B391" s="30"/>
      <c r="C391" s="242">
        <v>2</v>
      </c>
      <c r="D391" s="44"/>
      <c r="E391" s="43"/>
      <c r="F391" s="43"/>
      <c r="G391" s="42"/>
      <c r="H391" s="223"/>
      <c r="I391" s="246">
        <v>76</v>
      </c>
      <c r="J391" s="246">
        <v>29</v>
      </c>
      <c r="K391" s="246">
        <v>7</v>
      </c>
      <c r="L391" s="41" t="s">
        <v>133</v>
      </c>
      <c r="M391" s="40" t="s">
        <v>132</v>
      </c>
      <c r="N391" s="41" t="s">
        <v>131</v>
      </c>
      <c r="O391" s="40" t="s">
        <v>132</v>
      </c>
      <c r="P391" s="41" t="s">
        <v>130</v>
      </c>
      <c r="Q391" s="40" t="s">
        <v>1380</v>
      </c>
      <c r="R391" s="41" t="s">
        <v>129</v>
      </c>
      <c r="S391" s="40" t="s">
        <v>377</v>
      </c>
      <c r="T391" s="41" t="s">
        <v>128</v>
      </c>
      <c r="U391" s="40" t="s">
        <v>175</v>
      </c>
      <c r="V391" s="41" t="s">
        <v>127</v>
      </c>
      <c r="W391" s="40" t="s">
        <v>121</v>
      </c>
      <c r="X391" s="41" t="s">
        <v>126</v>
      </c>
      <c r="Y391" s="40"/>
      <c r="Z391" s="41" t="s">
        <v>125</v>
      </c>
      <c r="AA391" s="40"/>
      <c r="AB391" s="39"/>
      <c r="AC391" s="40"/>
      <c r="AD391" s="39" t="s">
        <v>124</v>
      </c>
      <c r="AE391" s="38"/>
      <c r="AF391" s="250"/>
      <c r="AG391" s="250"/>
      <c r="AH391" s="37"/>
      <c r="AI391" s="11"/>
      <c r="AJ391" s="310">
        <f>SUMPRODUCT(LEN($M391:$AA394)-LEN(SUBSTITUTE($M391:$AA394,"A", "")))</f>
        <v>45</v>
      </c>
      <c r="AK391" s="239">
        <f>SUMPRODUCT(LEN($AD391:$AD394)-LEN(SUBSTITUTE($AD391:$AD394,"A", "")))</f>
        <v>1</v>
      </c>
      <c r="AL391" s="230">
        <f>SUMPRODUCT(LEN($AC391:$AC394)-LEN(SUBSTITUTE($AC391:$AC394,"A", "")))</f>
        <v>0</v>
      </c>
      <c r="AM391" s="233">
        <f>SUMPRODUCT(LEN($M391:$AA394)-LEN(SUBSTITUTE($M391:$AA394,"S", "")))</f>
        <v>7</v>
      </c>
      <c r="AN391" s="239">
        <f>SUMPRODUCT(LEN($AD391:$AD394)-LEN(SUBSTITUTE($AD391:$AD394,"S", "")))</f>
        <v>1</v>
      </c>
      <c r="AO391" s="230">
        <f>SUMPRODUCT(LEN($AC391:$AC394)-LEN(SUBSTITUTE($AC391:$AC394,"S", "")))</f>
        <v>0</v>
      </c>
      <c r="AP391" s="233">
        <f>SUMPRODUCT(LEN($M391:$AA394)-LEN(SUBSTITUTE($M391:$AA394,"F", "")))</f>
        <v>0</v>
      </c>
      <c r="AQ391" s="239">
        <f>SUMPRODUCT(LEN($AD391:$AD394)-LEN(SUBSTITUTE($AD391:$AD394,"F", "")))</f>
        <v>0</v>
      </c>
      <c r="AR391" s="230">
        <f>SUMPRODUCT(LEN($AC391:$AC394)-LEN(SUBSTITUTE($AC391:$AC394,"F", "")))</f>
        <v>0</v>
      </c>
      <c r="AS391" s="233">
        <f>SUMPRODUCT(LEN($M391:$AA394)-LEN(SUBSTITUTE($M391:$AA394,"G", "")))</f>
        <v>9</v>
      </c>
      <c r="AT391" s="239">
        <f>SUMPRODUCT(LEN($AD391:$AD394)-LEN(SUBSTITUTE($AD391:$AD394,"G", "")))</f>
        <v>0</v>
      </c>
      <c r="AU391" s="230">
        <f>SUMPRODUCT(LEN($AC391:$AC394)-LEN(SUBSTITUTE($AC391:$AC394,"G", "")))</f>
        <v>0</v>
      </c>
      <c r="AV391" s="233">
        <f>SUMPRODUCT(LEN($L391:$AA394)-LEN(SUBSTITUTE($L391:$AA394,"M", "")))</f>
        <v>0</v>
      </c>
      <c r="AW391" s="236">
        <f>SUMPRODUCT(LEN($AD391:$AD394)-LEN(SUBSTITUTE($AD391:$AD394,"M", "")))</f>
        <v>0</v>
      </c>
      <c r="AX391" s="269">
        <f>SUMPRODUCT(LEN($AC391:$AC394)-LEN(SUBSTITUTE($AC391:$AC394,"M", "")))</f>
        <v>0</v>
      </c>
      <c r="AY391" s="291">
        <f>SUMPRODUCT(LEN($AE391:$AE394)-LEN(SUBSTITUTE($AE391:$AE394,"S", "")))</f>
        <v>0</v>
      </c>
      <c r="AZ391" s="227">
        <f>SUMPRODUCT(LEN($AE391:$AE394)-LEN(SUBSTITUTE($AE391:$AE394,"F", "")))</f>
        <v>0</v>
      </c>
      <c r="BA391" s="227">
        <f>SUMPRODUCT(LEN($AE391:$AE394)-LEN(SUBSTITUTE($AE391:$AE394,"G", "")))</f>
        <v>0</v>
      </c>
      <c r="BB391" s="294">
        <f>SUMPRODUCT(LEN($AE391:$AE394)-LEN(SUBSTITUTE($AE391:$AE394,"M", "")))</f>
        <v>0</v>
      </c>
    </row>
    <row r="392" spans="2:62" ht="28.15" customHeight="1" thickBot="1" x14ac:dyDescent="0.25">
      <c r="B392" s="30"/>
      <c r="C392" s="243"/>
      <c r="D392" s="36"/>
      <c r="E392" s="35"/>
      <c r="F392" s="35"/>
      <c r="G392" s="34"/>
      <c r="H392" s="224"/>
      <c r="I392" s="247"/>
      <c r="J392" s="247"/>
      <c r="K392" s="247"/>
      <c r="L392" s="33" t="s">
        <v>123</v>
      </c>
      <c r="M392" s="32" t="s">
        <v>132</v>
      </c>
      <c r="N392" s="33" t="s">
        <v>122</v>
      </c>
      <c r="O392" s="32" t="s">
        <v>382</v>
      </c>
      <c r="P392" s="33" t="s">
        <v>120</v>
      </c>
      <c r="Q392" s="32" t="s">
        <v>382</v>
      </c>
      <c r="R392" s="33" t="s">
        <v>119</v>
      </c>
      <c r="S392" s="32" t="s">
        <v>377</v>
      </c>
      <c r="T392" s="33" t="s">
        <v>118</v>
      </c>
      <c r="U392" s="32" t="s">
        <v>132</v>
      </c>
      <c r="V392" s="33" t="s">
        <v>117</v>
      </c>
      <c r="W392" s="32" t="s">
        <v>121</v>
      </c>
      <c r="X392" s="33" t="s">
        <v>116</v>
      </c>
      <c r="Y392" s="32"/>
      <c r="Z392" s="33" t="s">
        <v>115</v>
      </c>
      <c r="AA392" s="32"/>
      <c r="AB392" s="31"/>
      <c r="AC392" s="32"/>
      <c r="AD392" s="31"/>
      <c r="AE392" s="23"/>
      <c r="AF392" s="251"/>
      <c r="AG392" s="251"/>
      <c r="AH392" s="22"/>
      <c r="AI392" s="11"/>
      <c r="AJ392" s="311"/>
      <c r="AK392" s="267"/>
      <c r="AL392" s="263"/>
      <c r="AM392" s="265"/>
      <c r="AN392" s="267"/>
      <c r="AO392" s="263"/>
      <c r="AP392" s="265"/>
      <c r="AQ392" s="267"/>
      <c r="AR392" s="263"/>
      <c r="AS392" s="265"/>
      <c r="AT392" s="267"/>
      <c r="AU392" s="263"/>
      <c r="AV392" s="265"/>
      <c r="AW392" s="275"/>
      <c r="AX392" s="270"/>
      <c r="AY392" s="292"/>
      <c r="AZ392" s="228"/>
      <c r="BA392" s="228"/>
      <c r="BB392" s="295"/>
    </row>
    <row r="393" spans="2:62" ht="28.15" customHeight="1" x14ac:dyDescent="0.2">
      <c r="B393" s="30"/>
      <c r="C393" s="244"/>
      <c r="D393" s="29"/>
      <c r="E393" s="28"/>
      <c r="F393" s="28"/>
      <c r="G393" s="27"/>
      <c r="H393" s="225"/>
      <c r="I393" s="248"/>
      <c r="J393" s="248"/>
      <c r="K393" s="248"/>
      <c r="L393" s="26" t="s">
        <v>114</v>
      </c>
      <c r="M393" s="25" t="s">
        <v>132</v>
      </c>
      <c r="N393" s="26" t="s">
        <v>112</v>
      </c>
      <c r="O393" s="25" t="s">
        <v>634</v>
      </c>
      <c r="P393" s="26" t="s">
        <v>111</v>
      </c>
      <c r="Q393" s="25" t="s">
        <v>377</v>
      </c>
      <c r="R393" s="26" t="s">
        <v>110</v>
      </c>
      <c r="S393" s="25" t="s">
        <v>186</v>
      </c>
      <c r="T393" s="26" t="s">
        <v>109</v>
      </c>
      <c r="U393" s="25" t="s">
        <v>113</v>
      </c>
      <c r="V393" s="26" t="s">
        <v>108</v>
      </c>
      <c r="W393" s="25"/>
      <c r="X393" s="26" t="s">
        <v>107</v>
      </c>
      <c r="Y393" s="25"/>
      <c r="Z393" s="26" t="s">
        <v>106</v>
      </c>
      <c r="AA393" s="25"/>
      <c r="AB393" s="24"/>
      <c r="AC393" s="25"/>
      <c r="AD393" s="24"/>
      <c r="AE393" s="23"/>
      <c r="AF393" s="251"/>
      <c r="AG393" s="251"/>
      <c r="AH393" s="22"/>
      <c r="AI393" s="11"/>
      <c r="AJ393" s="311"/>
      <c r="AK393" s="267"/>
      <c r="AL393" s="263"/>
      <c r="AM393" s="265"/>
      <c r="AN393" s="267"/>
      <c r="AO393" s="263"/>
      <c r="AP393" s="265"/>
      <c r="AQ393" s="267"/>
      <c r="AR393" s="263"/>
      <c r="AS393" s="265"/>
      <c r="AT393" s="267"/>
      <c r="AU393" s="263"/>
      <c r="AV393" s="265"/>
      <c r="AW393" s="275"/>
      <c r="AX393" s="270"/>
      <c r="AY393" s="292"/>
      <c r="AZ393" s="228"/>
      <c r="BA393" s="228"/>
      <c r="BB393" s="295"/>
    </row>
    <row r="394" spans="2:62" ht="28.15" customHeight="1" thickBot="1" x14ac:dyDescent="0.25">
      <c r="B394" s="30"/>
      <c r="C394" s="253"/>
      <c r="D394" s="51"/>
      <c r="E394" s="50"/>
      <c r="F394" s="50"/>
      <c r="G394" s="49"/>
      <c r="H394" s="226"/>
      <c r="I394" s="254"/>
      <c r="J394" s="254"/>
      <c r="K394" s="254"/>
      <c r="L394" s="48" t="s">
        <v>105</v>
      </c>
      <c r="M394" s="47" t="s">
        <v>186</v>
      </c>
      <c r="N394" s="48" t="s">
        <v>103</v>
      </c>
      <c r="O394" s="47" t="s">
        <v>132</v>
      </c>
      <c r="P394" s="48" t="s">
        <v>102</v>
      </c>
      <c r="Q394" s="47" t="s">
        <v>645</v>
      </c>
      <c r="R394" s="48" t="s">
        <v>101</v>
      </c>
      <c r="S394" s="47" t="s">
        <v>186</v>
      </c>
      <c r="T394" s="48">
        <v>20</v>
      </c>
      <c r="U394" s="47" t="s">
        <v>121</v>
      </c>
      <c r="V394" s="48" t="s">
        <v>100</v>
      </c>
      <c r="W394" s="47"/>
      <c r="X394" s="48" t="s">
        <v>99</v>
      </c>
      <c r="Y394" s="47"/>
      <c r="Z394" s="48" t="s">
        <v>98</v>
      </c>
      <c r="AA394" s="47"/>
      <c r="AB394" s="16"/>
      <c r="AC394" s="47"/>
      <c r="AD394" s="16"/>
      <c r="AE394" s="46"/>
      <c r="AF394" s="255"/>
      <c r="AG394" s="255"/>
      <c r="AH394" s="45"/>
      <c r="AI394" s="11"/>
      <c r="AJ394" s="312"/>
      <c r="AK394" s="268"/>
      <c r="AL394" s="264"/>
      <c r="AM394" s="266"/>
      <c r="AN394" s="268"/>
      <c r="AO394" s="264"/>
      <c r="AP394" s="266"/>
      <c r="AQ394" s="268"/>
      <c r="AR394" s="264"/>
      <c r="AS394" s="266"/>
      <c r="AT394" s="268"/>
      <c r="AU394" s="264"/>
      <c r="AV394" s="266"/>
      <c r="AW394" s="276"/>
      <c r="AX394" s="271"/>
      <c r="AY394" s="293"/>
      <c r="AZ394" s="229"/>
      <c r="BA394" s="229"/>
      <c r="BB394" s="296"/>
    </row>
    <row r="395" spans="2:62" ht="28.15" customHeight="1" x14ac:dyDescent="0.2">
      <c r="B395" s="30"/>
      <c r="C395" s="242">
        <v>3</v>
      </c>
      <c r="D395" s="44"/>
      <c r="E395" s="43"/>
      <c r="F395" s="43"/>
      <c r="G395" s="42"/>
      <c r="H395" s="223"/>
      <c r="I395" s="246">
        <v>95</v>
      </c>
      <c r="J395" s="246">
        <v>31</v>
      </c>
      <c r="K395" s="246">
        <v>7</v>
      </c>
      <c r="L395" s="41" t="s">
        <v>133</v>
      </c>
      <c r="M395" s="40" t="s">
        <v>484</v>
      </c>
      <c r="N395" s="41" t="s">
        <v>131</v>
      </c>
      <c r="O395" s="40" t="s">
        <v>186</v>
      </c>
      <c r="P395" s="41" t="s">
        <v>130</v>
      </c>
      <c r="Q395" s="40" t="s">
        <v>382</v>
      </c>
      <c r="R395" s="41" t="s">
        <v>129</v>
      </c>
      <c r="S395" s="40" t="s">
        <v>382</v>
      </c>
      <c r="T395" s="41" t="s">
        <v>128</v>
      </c>
      <c r="U395" s="40" t="s">
        <v>407</v>
      </c>
      <c r="V395" s="41" t="s">
        <v>127</v>
      </c>
      <c r="W395" s="40" t="s">
        <v>121</v>
      </c>
      <c r="X395" s="41" t="s">
        <v>126</v>
      </c>
      <c r="Y395" s="40"/>
      <c r="Z395" s="41" t="s">
        <v>125</v>
      </c>
      <c r="AA395" s="40"/>
      <c r="AB395" s="39"/>
      <c r="AC395" s="40"/>
      <c r="AD395" s="39" t="s">
        <v>659</v>
      </c>
      <c r="AE395" s="38"/>
      <c r="AF395" s="250">
        <v>7</v>
      </c>
      <c r="AG395" s="250"/>
      <c r="AH395" s="37"/>
      <c r="AI395" s="11"/>
      <c r="AJ395" s="310">
        <f>SUMPRODUCT(LEN($M395:$AA398)-LEN(SUBSTITUTE($M395:$AA398,"A", "")))</f>
        <v>49</v>
      </c>
      <c r="AK395" s="239">
        <f>SUMPRODUCT(LEN($AD395:$AD398)-LEN(SUBSTITUTE($AD395:$AD398,"A", "")))</f>
        <v>3</v>
      </c>
      <c r="AL395" s="230">
        <f>SUMPRODUCT(LEN($AC395:$AC398)-LEN(SUBSTITUTE($AC395:$AC398,"A", "")))</f>
        <v>0</v>
      </c>
      <c r="AM395" s="233">
        <f>SUMPRODUCT(LEN($M395:$AA398)-LEN(SUBSTITUTE($M395:$AA398,"S", "")))</f>
        <v>11</v>
      </c>
      <c r="AN395" s="239">
        <f>SUMPRODUCT(LEN($AD395:$AD398)-LEN(SUBSTITUTE($AD395:$AD398,"S", "")))</f>
        <v>0</v>
      </c>
      <c r="AO395" s="230">
        <f>SUMPRODUCT(LEN($AC395:$AC398)-LEN(SUBSTITUTE($AC395:$AC398,"S", "")))</f>
        <v>0</v>
      </c>
      <c r="AP395" s="233">
        <f>SUMPRODUCT(LEN($M395:$AA398)-LEN(SUBSTITUTE($M395:$AA398,"F", "")))</f>
        <v>2</v>
      </c>
      <c r="AQ395" s="239">
        <f>SUMPRODUCT(LEN($AD395:$AD398)-LEN(SUBSTITUTE($AD395:$AD398,"F", "")))</f>
        <v>0</v>
      </c>
      <c r="AR395" s="230">
        <f>SUMPRODUCT(LEN($AC395:$AC398)-LEN(SUBSTITUTE($AC395:$AC398,"F", "")))</f>
        <v>0</v>
      </c>
      <c r="AS395" s="233">
        <f>SUMPRODUCT(LEN($M395:$AA398)-LEN(SUBSTITUTE($M395:$AA398,"G", "")))</f>
        <v>9</v>
      </c>
      <c r="AT395" s="239">
        <f>SUMPRODUCT(LEN($AD395:$AD398)-LEN(SUBSTITUTE($AD395:$AD398,"G", "")))</f>
        <v>2</v>
      </c>
      <c r="AU395" s="230">
        <f>SUMPRODUCT(LEN($AC395:$AC398)-LEN(SUBSTITUTE($AC395:$AC398,"G", "")))</f>
        <v>0</v>
      </c>
      <c r="AV395" s="233">
        <f>SUMPRODUCT(LEN($L395:$AA398)-LEN(SUBSTITUTE($L395:$AA398,"M", "")))</f>
        <v>0</v>
      </c>
      <c r="AW395" s="236">
        <f>SUMPRODUCT(LEN($AD395:$AD398)-LEN(SUBSTITUTE($AD395:$AD398,"M", "")))</f>
        <v>0</v>
      </c>
      <c r="AX395" s="269">
        <f>SUMPRODUCT(LEN($AC395:$AC398)-LEN(SUBSTITUTE($AC395:$AC398,"M", "")))</f>
        <v>0</v>
      </c>
      <c r="AY395" s="291">
        <f>SUMPRODUCT(LEN($AE395:$AE398)-LEN(SUBSTITUTE($AE395:$AE398,"S", "")))</f>
        <v>0</v>
      </c>
      <c r="AZ395" s="227">
        <f>SUMPRODUCT(LEN($AE395:$AE398)-LEN(SUBSTITUTE($AE395:$AE398,"F", "")))</f>
        <v>0</v>
      </c>
      <c r="BA395" s="227">
        <f>SUMPRODUCT(LEN($AE395:$AE398)-LEN(SUBSTITUTE($AE395:$AE398,"G", "")))</f>
        <v>0</v>
      </c>
      <c r="BB395" s="294">
        <f>SUMPRODUCT(LEN($AE395:$AE398)-LEN(SUBSTITUTE($AE395:$AE398,"M", "")))</f>
        <v>0</v>
      </c>
    </row>
    <row r="396" spans="2:62" ht="28.15" customHeight="1" thickBot="1" x14ac:dyDescent="0.25">
      <c r="B396" s="30"/>
      <c r="C396" s="243"/>
      <c r="D396" s="36"/>
      <c r="E396" s="35"/>
      <c r="F396" s="35"/>
      <c r="G396" s="34"/>
      <c r="H396" s="224"/>
      <c r="I396" s="247"/>
      <c r="J396" s="247"/>
      <c r="K396" s="247"/>
      <c r="L396" s="33" t="s">
        <v>123</v>
      </c>
      <c r="M396" s="32" t="s">
        <v>132</v>
      </c>
      <c r="N396" s="33" t="s">
        <v>122</v>
      </c>
      <c r="O396" s="32" t="s">
        <v>417</v>
      </c>
      <c r="P396" s="33" t="s">
        <v>120</v>
      </c>
      <c r="Q396" s="32" t="s">
        <v>988</v>
      </c>
      <c r="R396" s="33" t="s">
        <v>119</v>
      </c>
      <c r="S396" s="32" t="s">
        <v>686</v>
      </c>
      <c r="T396" s="33" t="s">
        <v>118</v>
      </c>
      <c r="U396" s="32" t="s">
        <v>113</v>
      </c>
      <c r="V396" s="33" t="s">
        <v>117</v>
      </c>
      <c r="W396" s="32" t="s">
        <v>121</v>
      </c>
      <c r="X396" s="33" t="s">
        <v>116</v>
      </c>
      <c r="Y396" s="32"/>
      <c r="Z396" s="33" t="s">
        <v>115</v>
      </c>
      <c r="AA396" s="32"/>
      <c r="AB396" s="31"/>
      <c r="AC396" s="32"/>
      <c r="AD396" s="31"/>
      <c r="AE396" s="23"/>
      <c r="AF396" s="251"/>
      <c r="AG396" s="251"/>
      <c r="AH396" s="22"/>
      <c r="AI396" s="11"/>
      <c r="AJ396" s="311"/>
      <c r="AK396" s="267"/>
      <c r="AL396" s="263"/>
      <c r="AM396" s="265"/>
      <c r="AN396" s="267"/>
      <c r="AO396" s="263"/>
      <c r="AP396" s="265"/>
      <c r="AQ396" s="267"/>
      <c r="AR396" s="263"/>
      <c r="AS396" s="265"/>
      <c r="AT396" s="267"/>
      <c r="AU396" s="263"/>
      <c r="AV396" s="265"/>
      <c r="AW396" s="275"/>
      <c r="AX396" s="270"/>
      <c r="AY396" s="292"/>
      <c r="AZ396" s="228"/>
      <c r="BA396" s="228"/>
      <c r="BB396" s="295"/>
    </row>
    <row r="397" spans="2:62" ht="28.15" customHeight="1" x14ac:dyDescent="0.2">
      <c r="B397" s="30"/>
      <c r="C397" s="244"/>
      <c r="D397" s="29"/>
      <c r="E397" s="28"/>
      <c r="F397" s="28"/>
      <c r="G397" s="27"/>
      <c r="H397" s="225"/>
      <c r="I397" s="248"/>
      <c r="J397" s="248"/>
      <c r="K397" s="248"/>
      <c r="L397" s="26" t="s">
        <v>114</v>
      </c>
      <c r="M397" s="25" t="s">
        <v>399</v>
      </c>
      <c r="N397" s="26" t="s">
        <v>112</v>
      </c>
      <c r="O397" s="25" t="s">
        <v>186</v>
      </c>
      <c r="P397" s="26" t="s">
        <v>111</v>
      </c>
      <c r="Q397" s="25" t="s">
        <v>418</v>
      </c>
      <c r="R397" s="26" t="s">
        <v>110</v>
      </c>
      <c r="S397" s="25" t="s">
        <v>377</v>
      </c>
      <c r="T397" s="26" t="s">
        <v>109</v>
      </c>
      <c r="U397" s="25" t="s">
        <v>175</v>
      </c>
      <c r="V397" s="26" t="s">
        <v>108</v>
      </c>
      <c r="W397" s="25" t="s">
        <v>121</v>
      </c>
      <c r="X397" s="26" t="s">
        <v>107</v>
      </c>
      <c r="Y397" s="25"/>
      <c r="Z397" s="26" t="s">
        <v>106</v>
      </c>
      <c r="AA397" s="25"/>
      <c r="AB397" s="24"/>
      <c r="AC397" s="25"/>
      <c r="AD397" s="24"/>
      <c r="AE397" s="23"/>
      <c r="AF397" s="251"/>
      <c r="AG397" s="251"/>
      <c r="AH397" s="22"/>
      <c r="AI397" s="11"/>
      <c r="AJ397" s="311"/>
      <c r="AK397" s="267"/>
      <c r="AL397" s="263"/>
      <c r="AM397" s="265"/>
      <c r="AN397" s="267"/>
      <c r="AO397" s="263"/>
      <c r="AP397" s="265"/>
      <c r="AQ397" s="267"/>
      <c r="AR397" s="263"/>
      <c r="AS397" s="265"/>
      <c r="AT397" s="267"/>
      <c r="AU397" s="263"/>
      <c r="AV397" s="265"/>
      <c r="AW397" s="275"/>
      <c r="AX397" s="270"/>
      <c r="AY397" s="292"/>
      <c r="AZ397" s="228"/>
      <c r="BA397" s="228"/>
      <c r="BB397" s="295"/>
    </row>
    <row r="398" spans="2:62" ht="28.15" customHeight="1" thickBot="1" x14ac:dyDescent="0.25">
      <c r="B398" s="21"/>
      <c r="C398" s="245"/>
      <c r="D398" s="20"/>
      <c r="E398" s="19"/>
      <c r="F398" s="19"/>
      <c r="G398" s="18"/>
      <c r="H398" s="226"/>
      <c r="I398" s="249"/>
      <c r="J398" s="249"/>
      <c r="K398" s="249"/>
      <c r="L398" s="17" t="s">
        <v>105</v>
      </c>
      <c r="M398" s="15" t="s">
        <v>484</v>
      </c>
      <c r="N398" s="17" t="s">
        <v>103</v>
      </c>
      <c r="O398" s="15" t="s">
        <v>382</v>
      </c>
      <c r="P398" s="17" t="s">
        <v>102</v>
      </c>
      <c r="Q398" s="15" t="s">
        <v>725</v>
      </c>
      <c r="R398" s="17" t="s">
        <v>101</v>
      </c>
      <c r="S398" s="15" t="s">
        <v>389</v>
      </c>
      <c r="T398" s="17">
        <v>20</v>
      </c>
      <c r="U398" s="15" t="s">
        <v>124</v>
      </c>
      <c r="V398" s="17" t="s">
        <v>100</v>
      </c>
      <c r="W398" s="15" t="s">
        <v>121</v>
      </c>
      <c r="X398" s="17" t="s">
        <v>99</v>
      </c>
      <c r="Y398" s="15"/>
      <c r="Z398" s="17" t="s">
        <v>98</v>
      </c>
      <c r="AA398" s="15"/>
      <c r="AB398" s="16"/>
      <c r="AC398" s="15"/>
      <c r="AD398" s="14"/>
      <c r="AE398" s="13"/>
      <c r="AF398" s="252"/>
      <c r="AG398" s="252"/>
      <c r="AH398" s="12"/>
      <c r="AI398" s="11"/>
      <c r="AJ398" s="312"/>
      <c r="AK398" s="268"/>
      <c r="AL398" s="264"/>
      <c r="AM398" s="266"/>
      <c r="AN398" s="268"/>
      <c r="AO398" s="264"/>
      <c r="AP398" s="266"/>
      <c r="AQ398" s="268"/>
      <c r="AR398" s="264"/>
      <c r="AS398" s="266"/>
      <c r="AT398" s="268"/>
      <c r="AU398" s="264"/>
      <c r="AV398" s="266"/>
      <c r="AW398" s="276"/>
      <c r="AX398" s="271"/>
      <c r="AY398" s="293"/>
      <c r="AZ398" s="229"/>
      <c r="BA398" s="229"/>
      <c r="BB398" s="296"/>
    </row>
    <row r="399" spans="2:62" ht="85.9" customHeight="1" thickTop="1" thickBot="1" x14ac:dyDescent="0.35">
      <c r="B399" s="105" t="s">
        <v>174</v>
      </c>
      <c r="C399" s="95" t="s">
        <v>173</v>
      </c>
      <c r="D399" s="100" t="s">
        <v>172</v>
      </c>
      <c r="E399" s="104" t="s">
        <v>171</v>
      </c>
      <c r="F399" s="103"/>
      <c r="G399" s="102"/>
      <c r="H399" s="101" t="s">
        <v>170</v>
      </c>
      <c r="I399" s="100" t="s">
        <v>96</v>
      </c>
      <c r="J399" s="100" t="s">
        <v>169</v>
      </c>
      <c r="K399" s="100" t="s">
        <v>97</v>
      </c>
      <c r="L399" s="256" t="s">
        <v>168</v>
      </c>
      <c r="M399" s="262"/>
      <c r="N399" s="256" t="s">
        <v>167</v>
      </c>
      <c r="O399" s="262"/>
      <c r="P399" s="256" t="s">
        <v>167</v>
      </c>
      <c r="Q399" s="257"/>
      <c r="R399" s="256" t="s">
        <v>167</v>
      </c>
      <c r="S399" s="257"/>
      <c r="T399" s="256" t="s">
        <v>167</v>
      </c>
      <c r="U399" s="257"/>
      <c r="V399" s="256" t="s">
        <v>167</v>
      </c>
      <c r="W399" s="257"/>
      <c r="X399" s="256" t="s">
        <v>167</v>
      </c>
      <c r="Y399" s="257"/>
      <c r="Z399" s="256" t="s">
        <v>167</v>
      </c>
      <c r="AA399" s="257"/>
      <c r="AB399" s="261" t="s">
        <v>166</v>
      </c>
      <c r="AC399" s="257"/>
      <c r="AD399" s="101" t="s">
        <v>165</v>
      </c>
      <c r="AE399" s="101" t="s">
        <v>164</v>
      </c>
      <c r="AF399" s="100" t="s">
        <v>163</v>
      </c>
      <c r="AG399" s="100" t="s">
        <v>162</v>
      </c>
      <c r="AH399" s="99" t="s">
        <v>161</v>
      </c>
      <c r="AI399" s="98"/>
      <c r="AJ399" s="96" t="s">
        <v>160</v>
      </c>
      <c r="AK399" s="95" t="s">
        <v>159</v>
      </c>
      <c r="AL399" s="94" t="s">
        <v>158</v>
      </c>
      <c r="AM399" s="96" t="s">
        <v>157</v>
      </c>
      <c r="AN399" s="95" t="s">
        <v>156</v>
      </c>
      <c r="AO399" s="94" t="s">
        <v>155</v>
      </c>
      <c r="AP399" s="96" t="s">
        <v>154</v>
      </c>
      <c r="AQ399" s="95" t="s">
        <v>153</v>
      </c>
      <c r="AR399" s="97" t="s">
        <v>152</v>
      </c>
      <c r="AS399" s="96" t="s">
        <v>151</v>
      </c>
      <c r="AT399" s="95" t="s">
        <v>150</v>
      </c>
      <c r="AU399" s="94" t="s">
        <v>149</v>
      </c>
      <c r="AV399" s="96" t="s">
        <v>148</v>
      </c>
      <c r="AW399" s="95" t="s">
        <v>147</v>
      </c>
      <c r="AX399" s="94" t="s">
        <v>146</v>
      </c>
      <c r="AY399" s="93" t="s">
        <v>145</v>
      </c>
      <c r="AZ399" s="92" t="s">
        <v>144</v>
      </c>
      <c r="BA399" s="92" t="s">
        <v>143</v>
      </c>
      <c r="BB399" s="91" t="s">
        <v>142</v>
      </c>
    </row>
    <row r="400" spans="2:62" ht="48" thickBot="1" x14ac:dyDescent="0.3">
      <c r="B400" s="90" t="s">
        <v>227</v>
      </c>
      <c r="C400" s="89"/>
      <c r="D400" s="88"/>
      <c r="E400" s="258"/>
      <c r="F400" s="259"/>
      <c r="G400" s="260"/>
      <c r="H400" s="87" t="s">
        <v>140</v>
      </c>
      <c r="I400" s="86"/>
      <c r="J400" s="86"/>
      <c r="K400" s="85"/>
      <c r="L400" s="84"/>
      <c r="M400" s="81"/>
      <c r="N400" s="84"/>
      <c r="O400" s="81"/>
      <c r="P400" s="84"/>
      <c r="Q400" s="81"/>
      <c r="R400" s="84"/>
      <c r="S400" s="81"/>
      <c r="T400" s="84"/>
      <c r="U400" s="81"/>
      <c r="V400" s="84"/>
      <c r="W400" s="81"/>
      <c r="X400" s="84"/>
      <c r="Y400" s="81"/>
      <c r="Z400" s="84"/>
      <c r="AA400" s="83"/>
      <c r="AB400" s="82" t="s">
        <v>139</v>
      </c>
      <c r="AC400" s="81"/>
      <c r="AD400" s="81"/>
      <c r="AE400" s="81"/>
      <c r="AF400" s="80"/>
      <c r="AG400" s="80"/>
      <c r="AH400" s="60"/>
      <c r="AI400" s="79" t="s">
        <v>138</v>
      </c>
      <c r="AJ400" s="78">
        <f t="shared" ref="AJ400:BB400" si="52">SUM(AJ402:AJ413)</f>
        <v>119</v>
      </c>
      <c r="AK400" s="77">
        <f t="shared" si="52"/>
        <v>23</v>
      </c>
      <c r="AL400" s="76">
        <f t="shared" si="52"/>
        <v>0</v>
      </c>
      <c r="AM400" s="78">
        <f t="shared" si="52"/>
        <v>11</v>
      </c>
      <c r="AN400" s="77">
        <f t="shared" si="52"/>
        <v>1</v>
      </c>
      <c r="AO400" s="76">
        <f t="shared" si="52"/>
        <v>0</v>
      </c>
      <c r="AP400" s="78">
        <f t="shared" si="52"/>
        <v>0</v>
      </c>
      <c r="AQ400" s="77">
        <f t="shared" si="52"/>
        <v>0</v>
      </c>
      <c r="AR400" s="76">
        <f t="shared" si="52"/>
        <v>0</v>
      </c>
      <c r="AS400" s="78">
        <f t="shared" si="52"/>
        <v>21</v>
      </c>
      <c r="AT400" s="77">
        <f t="shared" si="52"/>
        <v>5</v>
      </c>
      <c r="AU400" s="76">
        <f t="shared" si="52"/>
        <v>0</v>
      </c>
      <c r="AV400" s="78">
        <f t="shared" si="52"/>
        <v>3</v>
      </c>
      <c r="AW400" s="77">
        <f t="shared" si="52"/>
        <v>0</v>
      </c>
      <c r="AX400" s="76">
        <f t="shared" si="52"/>
        <v>0</v>
      </c>
      <c r="AY400" s="75">
        <f t="shared" si="52"/>
        <v>0</v>
      </c>
      <c r="AZ400" s="74">
        <f t="shared" si="52"/>
        <v>0</v>
      </c>
      <c r="BA400" s="74">
        <f t="shared" si="52"/>
        <v>0</v>
      </c>
      <c r="BB400" s="73">
        <f t="shared" si="52"/>
        <v>0</v>
      </c>
      <c r="BC400" s="72" t="s">
        <v>137</v>
      </c>
      <c r="BF400" s="5">
        <f>SUM(AJ400:AL400)/$BG$5</f>
        <v>47.333333333333336</v>
      </c>
      <c r="BG400" s="5">
        <f>SUM(AM400:AO400,AY400)/$BG$5</f>
        <v>4</v>
      </c>
      <c r="BH400" s="5">
        <f>SUM(AP400:AR400,AZ400)/$BG$5</f>
        <v>0</v>
      </c>
      <c r="BI400" s="5">
        <f>SUM(AS400:AU400,BA400)/$BG$5</f>
        <v>8.6666666666666661</v>
      </c>
      <c r="BJ400" s="5">
        <f>SUM(AV400:AX400,BB400)/$BG$5</f>
        <v>1</v>
      </c>
    </row>
    <row r="401" spans="2:62" ht="37.5" thickBot="1" x14ac:dyDescent="0.3">
      <c r="B401" s="71"/>
      <c r="C401" s="70"/>
      <c r="D401" s="69"/>
      <c r="E401" s="68"/>
      <c r="F401" s="68"/>
      <c r="G401" s="67"/>
      <c r="H401" s="66"/>
      <c r="I401" s="64"/>
      <c r="J401" s="64"/>
      <c r="K401" s="65"/>
      <c r="L401" s="64"/>
      <c r="M401" s="62"/>
      <c r="N401" s="64"/>
      <c r="O401" s="62"/>
      <c r="P401" s="64"/>
      <c r="Q401" s="62"/>
      <c r="R401" s="64"/>
      <c r="S401" s="62"/>
      <c r="T401" s="64"/>
      <c r="U401" s="62"/>
      <c r="V401" s="64"/>
      <c r="W401" s="62"/>
      <c r="X401" s="64"/>
      <c r="Y401" s="62"/>
      <c r="Z401" s="64"/>
      <c r="AA401" s="62"/>
      <c r="AB401" s="63"/>
      <c r="AC401" s="62"/>
      <c r="AD401" s="62"/>
      <c r="AE401" s="62"/>
      <c r="AF401" s="61"/>
      <c r="AG401" s="61"/>
      <c r="AH401" s="60"/>
      <c r="AI401" s="59" t="s">
        <v>136</v>
      </c>
      <c r="AJ401" s="58">
        <f t="shared" ref="AJ401:BB401" si="53">AJ400/3</f>
        <v>39.666666666666664</v>
      </c>
      <c r="AK401" s="57">
        <f t="shared" si="53"/>
        <v>7.666666666666667</v>
      </c>
      <c r="AL401" s="56">
        <f t="shared" si="53"/>
        <v>0</v>
      </c>
      <c r="AM401" s="58">
        <f t="shared" si="53"/>
        <v>3.6666666666666665</v>
      </c>
      <c r="AN401" s="57">
        <f t="shared" si="53"/>
        <v>0.33333333333333331</v>
      </c>
      <c r="AO401" s="56">
        <f t="shared" si="53"/>
        <v>0</v>
      </c>
      <c r="AP401" s="58">
        <f t="shared" si="53"/>
        <v>0</v>
      </c>
      <c r="AQ401" s="57">
        <f t="shared" si="53"/>
        <v>0</v>
      </c>
      <c r="AR401" s="56">
        <f t="shared" si="53"/>
        <v>0</v>
      </c>
      <c r="AS401" s="58">
        <f t="shared" si="53"/>
        <v>7</v>
      </c>
      <c r="AT401" s="57">
        <f t="shared" si="53"/>
        <v>1.6666666666666667</v>
      </c>
      <c r="AU401" s="56">
        <f t="shared" si="53"/>
        <v>0</v>
      </c>
      <c r="AV401" s="58">
        <f t="shared" si="53"/>
        <v>1</v>
      </c>
      <c r="AW401" s="57">
        <f t="shared" si="53"/>
        <v>0</v>
      </c>
      <c r="AX401" s="56">
        <f t="shared" si="53"/>
        <v>0</v>
      </c>
      <c r="AY401" s="55">
        <f t="shared" si="53"/>
        <v>0</v>
      </c>
      <c r="AZ401" s="54">
        <f t="shared" si="53"/>
        <v>0</v>
      </c>
      <c r="BA401" s="54">
        <f t="shared" si="53"/>
        <v>0</v>
      </c>
      <c r="BB401" s="53">
        <f t="shared" si="53"/>
        <v>0</v>
      </c>
      <c r="BC401" s="52" t="s">
        <v>135</v>
      </c>
    </row>
    <row r="402" spans="2:62" ht="28.15" customHeight="1" x14ac:dyDescent="0.2">
      <c r="B402" s="30"/>
      <c r="C402" s="242">
        <v>1</v>
      </c>
      <c r="D402" s="44"/>
      <c r="E402" s="43"/>
      <c r="F402" s="43"/>
      <c r="G402" s="42"/>
      <c r="H402" s="223" t="s">
        <v>660</v>
      </c>
      <c r="I402" s="246">
        <v>115</v>
      </c>
      <c r="J402" s="246">
        <v>30</v>
      </c>
      <c r="K402" s="246">
        <v>7</v>
      </c>
      <c r="L402" s="41" t="s">
        <v>133</v>
      </c>
      <c r="M402" s="40" t="s">
        <v>1360</v>
      </c>
      <c r="N402" s="41" t="s">
        <v>131</v>
      </c>
      <c r="O402" s="40" t="s">
        <v>186</v>
      </c>
      <c r="P402" s="41" t="s">
        <v>130</v>
      </c>
      <c r="Q402" s="40" t="s">
        <v>621</v>
      </c>
      <c r="R402" s="41" t="s">
        <v>129</v>
      </c>
      <c r="S402" s="40" t="s">
        <v>382</v>
      </c>
      <c r="T402" s="41" t="s">
        <v>128</v>
      </c>
      <c r="U402" s="40" t="s">
        <v>389</v>
      </c>
      <c r="V402" s="41" t="s">
        <v>127</v>
      </c>
      <c r="W402" s="40" t="s">
        <v>175</v>
      </c>
      <c r="X402" s="41" t="s">
        <v>126</v>
      </c>
      <c r="Y402" s="40"/>
      <c r="Z402" s="41" t="s">
        <v>125</v>
      </c>
      <c r="AA402" s="40"/>
      <c r="AB402" s="39"/>
      <c r="AC402" s="40"/>
      <c r="AD402" s="39" t="s">
        <v>1267</v>
      </c>
      <c r="AE402" s="38"/>
      <c r="AF402" s="250"/>
      <c r="AG402" s="250"/>
      <c r="AH402" s="37"/>
      <c r="AI402" s="11"/>
      <c r="AJ402" s="310">
        <f>SUMPRODUCT(LEN($M402:$AA405)-LEN(SUBSTITUTE($M402:$AA405,"A", "")))</f>
        <v>52</v>
      </c>
      <c r="AK402" s="239">
        <f>SUMPRODUCT(LEN($AD402:$AD405)-LEN(SUBSTITUTE($AD402:$AD405,"A", "")))</f>
        <v>11</v>
      </c>
      <c r="AL402" s="230">
        <f>SUMPRODUCT(LEN($AC402:$AC405)-LEN(SUBSTITUTE($AC402:$AC405,"A", "")))</f>
        <v>0</v>
      </c>
      <c r="AM402" s="233">
        <f>SUMPRODUCT(LEN($M402:$AA405)-LEN(SUBSTITUTE($M402:$AA405,"S", "")))</f>
        <v>7</v>
      </c>
      <c r="AN402" s="239">
        <f>SUMPRODUCT(LEN($AD402:$AD405)-LEN(SUBSTITUTE($AD402:$AD405,"S", "")))</f>
        <v>0</v>
      </c>
      <c r="AO402" s="230">
        <f>SUMPRODUCT(LEN($AC402:$AC405)-LEN(SUBSTITUTE($AC402:$AC405,"S", "")))</f>
        <v>0</v>
      </c>
      <c r="AP402" s="233">
        <f>SUMPRODUCT(LEN($M402:$AA405)-LEN(SUBSTITUTE($M402:$AA405,"F", "")))</f>
        <v>0</v>
      </c>
      <c r="AQ402" s="239">
        <f>SUMPRODUCT(LEN($AD402:$AD405)-LEN(SUBSTITUTE($AD402:$AD405,"F", "")))</f>
        <v>0</v>
      </c>
      <c r="AR402" s="230">
        <f>SUMPRODUCT(LEN($AC402:$AC405)-LEN(SUBSTITUTE($AC402:$AC405,"F", "")))</f>
        <v>0</v>
      </c>
      <c r="AS402" s="233">
        <f>SUMPRODUCT(LEN($M402:$AA405)-LEN(SUBSTITUTE($M402:$AA405,"G", "")))</f>
        <v>10</v>
      </c>
      <c r="AT402" s="239">
        <f>SUMPRODUCT(LEN($AD402:$AD405)-LEN(SUBSTITUTE($AD402:$AD405,"G", "")))</f>
        <v>3</v>
      </c>
      <c r="AU402" s="230">
        <f>SUMPRODUCT(LEN($AC402:$AC405)-LEN(SUBSTITUTE($AC402:$AC405,"G", "")))</f>
        <v>0</v>
      </c>
      <c r="AV402" s="233">
        <f>SUMPRODUCT(LEN($L402:$AA405)-LEN(SUBSTITUTE($L402:$AA405,"M", "")))</f>
        <v>2</v>
      </c>
      <c r="AW402" s="236">
        <f>SUMPRODUCT(LEN($AD402:$AD405)-LEN(SUBSTITUTE($AD402:$AD405,"M", "")))</f>
        <v>0</v>
      </c>
      <c r="AX402" s="269">
        <f>SUMPRODUCT(LEN($AC402:$AC405)-LEN(SUBSTITUTE($AC402:$AC405,"M", "")))</f>
        <v>0</v>
      </c>
      <c r="AY402" s="291">
        <f>SUMPRODUCT(LEN($AE402:$AE405)-LEN(SUBSTITUTE($AE402:$AE405,"S", "")))</f>
        <v>0</v>
      </c>
      <c r="AZ402" s="227">
        <f>SUMPRODUCT(LEN($AE402:$AE405)-LEN(SUBSTITUTE($AE402:$AE405,"F", "")))</f>
        <v>0</v>
      </c>
      <c r="BA402" s="227">
        <f>SUMPRODUCT(LEN($AE402:$AE405)-LEN(SUBSTITUTE($AE402:$AE405,"G", "")))</f>
        <v>0</v>
      </c>
      <c r="BB402" s="294">
        <f>SUMPRODUCT(LEN($AE402:$AE405)-LEN(SUBSTITUTE($AE402:$AE405,"M", "")))</f>
        <v>0</v>
      </c>
    </row>
    <row r="403" spans="2:62" ht="28.15" customHeight="1" thickBot="1" x14ac:dyDescent="0.25">
      <c r="B403" s="30"/>
      <c r="C403" s="243"/>
      <c r="D403" s="36"/>
      <c r="E403" s="35"/>
      <c r="F403" s="35"/>
      <c r="G403" s="34"/>
      <c r="H403" s="224"/>
      <c r="I403" s="247"/>
      <c r="J403" s="247"/>
      <c r="K403" s="247"/>
      <c r="L403" s="33" t="s">
        <v>123</v>
      </c>
      <c r="M403" s="32" t="s">
        <v>1379</v>
      </c>
      <c r="N403" s="33" t="s">
        <v>122</v>
      </c>
      <c r="O403" s="32" t="s">
        <v>417</v>
      </c>
      <c r="P403" s="33" t="s">
        <v>120</v>
      </c>
      <c r="Q403" s="32" t="s">
        <v>389</v>
      </c>
      <c r="R403" s="33" t="s">
        <v>119</v>
      </c>
      <c r="S403" s="32" t="s">
        <v>132</v>
      </c>
      <c r="T403" s="33" t="s">
        <v>118</v>
      </c>
      <c r="U403" s="32" t="s">
        <v>217</v>
      </c>
      <c r="V403" s="33" t="s">
        <v>117</v>
      </c>
      <c r="W403" s="32" t="s">
        <v>121</v>
      </c>
      <c r="X403" s="33" t="s">
        <v>116</v>
      </c>
      <c r="Y403" s="32"/>
      <c r="Z403" s="33" t="s">
        <v>115</v>
      </c>
      <c r="AA403" s="32"/>
      <c r="AB403" s="31"/>
      <c r="AC403" s="32"/>
      <c r="AD403" s="31" t="s">
        <v>773</v>
      </c>
      <c r="AE403" s="23"/>
      <c r="AF403" s="251"/>
      <c r="AG403" s="251"/>
      <c r="AH403" s="22"/>
      <c r="AI403" s="11"/>
      <c r="AJ403" s="311"/>
      <c r="AK403" s="267"/>
      <c r="AL403" s="263"/>
      <c r="AM403" s="265"/>
      <c r="AN403" s="267"/>
      <c r="AO403" s="263"/>
      <c r="AP403" s="265"/>
      <c r="AQ403" s="267"/>
      <c r="AR403" s="263"/>
      <c r="AS403" s="265"/>
      <c r="AT403" s="267"/>
      <c r="AU403" s="263"/>
      <c r="AV403" s="265"/>
      <c r="AW403" s="275"/>
      <c r="AX403" s="270"/>
      <c r="AY403" s="292"/>
      <c r="AZ403" s="228"/>
      <c r="BA403" s="228"/>
      <c r="BB403" s="295"/>
    </row>
    <row r="404" spans="2:62" ht="28.15" customHeight="1" x14ac:dyDescent="0.2">
      <c r="B404" s="30"/>
      <c r="C404" s="244"/>
      <c r="D404" s="29"/>
      <c r="E404" s="28"/>
      <c r="F404" s="28"/>
      <c r="G404" s="27"/>
      <c r="H404" s="225">
        <v>229</v>
      </c>
      <c r="I404" s="248"/>
      <c r="J404" s="248"/>
      <c r="K404" s="248"/>
      <c r="L404" s="26" t="s">
        <v>114</v>
      </c>
      <c r="M404" s="25" t="s">
        <v>186</v>
      </c>
      <c r="N404" s="26" t="s">
        <v>112</v>
      </c>
      <c r="O404" s="25" t="s">
        <v>613</v>
      </c>
      <c r="P404" s="26" t="s">
        <v>111</v>
      </c>
      <c r="Q404" s="25" t="s">
        <v>377</v>
      </c>
      <c r="R404" s="26" t="s">
        <v>110</v>
      </c>
      <c r="S404" s="25" t="s">
        <v>382</v>
      </c>
      <c r="T404" s="26" t="s">
        <v>109</v>
      </c>
      <c r="U404" s="25" t="s">
        <v>175</v>
      </c>
      <c r="V404" s="26" t="s">
        <v>108</v>
      </c>
      <c r="W404" s="25" t="s">
        <v>121</v>
      </c>
      <c r="X404" s="26" t="s">
        <v>107</v>
      </c>
      <c r="Y404" s="25"/>
      <c r="Z404" s="26" t="s">
        <v>106</v>
      </c>
      <c r="AA404" s="25"/>
      <c r="AB404" s="24"/>
      <c r="AC404" s="25"/>
      <c r="AD404" s="24"/>
      <c r="AE404" s="23"/>
      <c r="AF404" s="251"/>
      <c r="AG404" s="251"/>
      <c r="AH404" s="22"/>
      <c r="AI404" s="11"/>
      <c r="AJ404" s="311"/>
      <c r="AK404" s="267"/>
      <c r="AL404" s="263"/>
      <c r="AM404" s="265"/>
      <c r="AN404" s="267"/>
      <c r="AO404" s="263"/>
      <c r="AP404" s="265"/>
      <c r="AQ404" s="267"/>
      <c r="AR404" s="263"/>
      <c r="AS404" s="265"/>
      <c r="AT404" s="267"/>
      <c r="AU404" s="263"/>
      <c r="AV404" s="265"/>
      <c r="AW404" s="275"/>
      <c r="AX404" s="270"/>
      <c r="AY404" s="292"/>
      <c r="AZ404" s="228"/>
      <c r="BA404" s="228"/>
      <c r="BB404" s="295"/>
    </row>
    <row r="405" spans="2:62" ht="28.15" customHeight="1" thickBot="1" x14ac:dyDescent="0.25">
      <c r="B405" s="30"/>
      <c r="C405" s="253"/>
      <c r="D405" s="51"/>
      <c r="E405" s="50"/>
      <c r="F405" s="50"/>
      <c r="G405" s="49"/>
      <c r="H405" s="226"/>
      <c r="I405" s="254"/>
      <c r="J405" s="254"/>
      <c r="K405" s="254"/>
      <c r="L405" s="48" t="s">
        <v>105</v>
      </c>
      <c r="M405" s="47" t="s">
        <v>186</v>
      </c>
      <c r="N405" s="48" t="s">
        <v>103</v>
      </c>
      <c r="O405" s="47" t="s">
        <v>377</v>
      </c>
      <c r="P405" s="48" t="s">
        <v>102</v>
      </c>
      <c r="Q405" s="47" t="s">
        <v>613</v>
      </c>
      <c r="R405" s="48" t="s">
        <v>101</v>
      </c>
      <c r="S405" s="47" t="s">
        <v>377</v>
      </c>
      <c r="T405" s="48">
        <v>20</v>
      </c>
      <c r="U405" s="47" t="s">
        <v>113</v>
      </c>
      <c r="V405" s="48" t="s">
        <v>100</v>
      </c>
      <c r="W405" s="47"/>
      <c r="X405" s="48" t="s">
        <v>99</v>
      </c>
      <c r="Y405" s="47"/>
      <c r="Z405" s="48" t="s">
        <v>98</v>
      </c>
      <c r="AA405" s="47"/>
      <c r="AB405" s="16"/>
      <c r="AC405" s="47"/>
      <c r="AD405" s="16"/>
      <c r="AE405" s="46"/>
      <c r="AF405" s="255"/>
      <c r="AG405" s="255"/>
      <c r="AH405" s="45"/>
      <c r="AI405" s="11"/>
      <c r="AJ405" s="312"/>
      <c r="AK405" s="268"/>
      <c r="AL405" s="264"/>
      <c r="AM405" s="266"/>
      <c r="AN405" s="268"/>
      <c r="AO405" s="264"/>
      <c r="AP405" s="266"/>
      <c r="AQ405" s="268"/>
      <c r="AR405" s="264"/>
      <c r="AS405" s="266"/>
      <c r="AT405" s="268"/>
      <c r="AU405" s="264"/>
      <c r="AV405" s="266"/>
      <c r="AW405" s="276"/>
      <c r="AX405" s="271"/>
      <c r="AY405" s="293"/>
      <c r="AZ405" s="229"/>
      <c r="BA405" s="229"/>
      <c r="BB405" s="296"/>
    </row>
    <row r="406" spans="2:62" ht="28.15" customHeight="1" x14ac:dyDescent="0.2">
      <c r="B406" s="30"/>
      <c r="C406" s="242">
        <v>2</v>
      </c>
      <c r="D406" s="44"/>
      <c r="E406" s="43"/>
      <c r="F406" s="43"/>
      <c r="G406" s="42"/>
      <c r="H406" s="223"/>
      <c r="I406" s="246">
        <v>115</v>
      </c>
      <c r="J406" s="246">
        <v>31</v>
      </c>
      <c r="K406" s="246">
        <v>7</v>
      </c>
      <c r="L406" s="41" t="s">
        <v>133</v>
      </c>
      <c r="M406" s="40" t="s">
        <v>1315</v>
      </c>
      <c r="N406" s="41" t="s">
        <v>131</v>
      </c>
      <c r="O406" s="40" t="s">
        <v>484</v>
      </c>
      <c r="P406" s="41" t="s">
        <v>130</v>
      </c>
      <c r="Q406" s="40" t="s">
        <v>389</v>
      </c>
      <c r="R406" s="41" t="s">
        <v>129</v>
      </c>
      <c r="S406" s="40" t="s">
        <v>377</v>
      </c>
      <c r="T406" s="41" t="s">
        <v>128</v>
      </c>
      <c r="U406" s="40" t="s">
        <v>132</v>
      </c>
      <c r="V406" s="41" t="s">
        <v>127</v>
      </c>
      <c r="W406" s="40" t="s">
        <v>132</v>
      </c>
      <c r="X406" s="41" t="s">
        <v>126</v>
      </c>
      <c r="Y406" s="40"/>
      <c r="Z406" s="41" t="s">
        <v>125</v>
      </c>
      <c r="AA406" s="40"/>
      <c r="AB406" s="39"/>
      <c r="AC406" s="40"/>
      <c r="AD406" s="39" t="s">
        <v>1378</v>
      </c>
      <c r="AE406" s="38"/>
      <c r="AF406" s="250"/>
      <c r="AG406" s="250"/>
      <c r="AH406" s="37"/>
      <c r="AI406" s="11"/>
      <c r="AJ406" s="310">
        <f>SUMPRODUCT(LEN($M406:$AA409)-LEN(SUBSTITUTE($M406:$AA409,"A", "")))</f>
        <v>49</v>
      </c>
      <c r="AK406" s="239">
        <f>SUMPRODUCT(LEN($AD406:$AD409)-LEN(SUBSTITUTE($AD406:$AD409,"A", "")))</f>
        <v>12</v>
      </c>
      <c r="AL406" s="230">
        <f>SUMPRODUCT(LEN($AC406:$AC409)-LEN(SUBSTITUTE($AC406:$AC409,"A", "")))</f>
        <v>0</v>
      </c>
      <c r="AM406" s="233">
        <f>SUMPRODUCT(LEN($M406:$AA409)-LEN(SUBSTITUTE($M406:$AA409,"S", "")))</f>
        <v>3</v>
      </c>
      <c r="AN406" s="239">
        <f>SUMPRODUCT(LEN($AD406:$AD409)-LEN(SUBSTITUTE($AD406:$AD409,"S", "")))</f>
        <v>1</v>
      </c>
      <c r="AO406" s="230">
        <f>SUMPRODUCT(LEN($AC406:$AC409)-LEN(SUBSTITUTE($AC406:$AC409,"S", "")))</f>
        <v>0</v>
      </c>
      <c r="AP406" s="233">
        <f>SUMPRODUCT(LEN($M406:$AA409)-LEN(SUBSTITUTE($M406:$AA409,"F", "")))</f>
        <v>0</v>
      </c>
      <c r="AQ406" s="239">
        <f>SUMPRODUCT(LEN($AD406:$AD409)-LEN(SUBSTITUTE($AD406:$AD409,"F", "")))</f>
        <v>0</v>
      </c>
      <c r="AR406" s="230">
        <f>SUMPRODUCT(LEN($AC406:$AC409)-LEN(SUBSTITUTE($AC406:$AC409,"F", "")))</f>
        <v>0</v>
      </c>
      <c r="AS406" s="233">
        <f>SUMPRODUCT(LEN($M406:$AA409)-LEN(SUBSTITUTE($M406:$AA409,"G", "")))</f>
        <v>9</v>
      </c>
      <c r="AT406" s="239">
        <f>SUMPRODUCT(LEN($AD406:$AD409)-LEN(SUBSTITUTE($AD406:$AD409,"G", "")))</f>
        <v>2</v>
      </c>
      <c r="AU406" s="230">
        <f>SUMPRODUCT(LEN($AC406:$AC409)-LEN(SUBSTITUTE($AC406:$AC409,"G", "")))</f>
        <v>0</v>
      </c>
      <c r="AV406" s="233">
        <f>SUMPRODUCT(LEN($L406:$AA409)-LEN(SUBSTITUTE($L406:$AA409,"M", "")))</f>
        <v>1</v>
      </c>
      <c r="AW406" s="236">
        <f>SUMPRODUCT(LEN($AD406:$AD409)-LEN(SUBSTITUTE($AD406:$AD409,"M", "")))</f>
        <v>0</v>
      </c>
      <c r="AX406" s="269">
        <f>SUMPRODUCT(LEN($AC406:$AC409)-LEN(SUBSTITUTE($AC406:$AC409,"M", "")))</f>
        <v>0</v>
      </c>
      <c r="AY406" s="291">
        <f>SUMPRODUCT(LEN($AE406:$AE409)-LEN(SUBSTITUTE($AE406:$AE409,"S", "")))</f>
        <v>0</v>
      </c>
      <c r="AZ406" s="227">
        <f>SUMPRODUCT(LEN($AE406:$AE409)-LEN(SUBSTITUTE($AE406:$AE409,"F", "")))</f>
        <v>0</v>
      </c>
      <c r="BA406" s="227">
        <f>SUMPRODUCT(LEN($AE406:$AE409)-LEN(SUBSTITUTE($AE406:$AE409,"G", "")))</f>
        <v>0</v>
      </c>
      <c r="BB406" s="294">
        <f>SUMPRODUCT(LEN($AE406:$AE409)-LEN(SUBSTITUTE($AE406:$AE409,"M", "")))</f>
        <v>0</v>
      </c>
    </row>
    <row r="407" spans="2:62" ht="28.15" customHeight="1" thickBot="1" x14ac:dyDescent="0.25">
      <c r="B407" s="30"/>
      <c r="C407" s="243"/>
      <c r="D407" s="36"/>
      <c r="E407" s="35"/>
      <c r="F407" s="35"/>
      <c r="G407" s="34"/>
      <c r="H407" s="224"/>
      <c r="I407" s="247"/>
      <c r="J407" s="247"/>
      <c r="K407" s="247"/>
      <c r="L407" s="33" t="s">
        <v>123</v>
      </c>
      <c r="M407" s="32" t="s">
        <v>1160</v>
      </c>
      <c r="N407" s="33" t="s">
        <v>122</v>
      </c>
      <c r="O407" s="32" t="s">
        <v>132</v>
      </c>
      <c r="P407" s="33" t="s">
        <v>120</v>
      </c>
      <c r="Q407" s="32" t="s">
        <v>389</v>
      </c>
      <c r="R407" s="33" t="s">
        <v>119</v>
      </c>
      <c r="S407" s="32" t="s">
        <v>132</v>
      </c>
      <c r="T407" s="33" t="s">
        <v>118</v>
      </c>
      <c r="U407" s="32" t="s">
        <v>186</v>
      </c>
      <c r="V407" s="33" t="s">
        <v>117</v>
      </c>
      <c r="W407" s="32" t="s">
        <v>104</v>
      </c>
      <c r="X407" s="33" t="s">
        <v>116</v>
      </c>
      <c r="Y407" s="32"/>
      <c r="Z407" s="33" t="s">
        <v>115</v>
      </c>
      <c r="AA407" s="32"/>
      <c r="AB407" s="31"/>
      <c r="AC407" s="32"/>
      <c r="AD407" s="31"/>
      <c r="AE407" s="23"/>
      <c r="AF407" s="251"/>
      <c r="AG407" s="251"/>
      <c r="AH407" s="22"/>
      <c r="AI407" s="11"/>
      <c r="AJ407" s="311"/>
      <c r="AK407" s="267"/>
      <c r="AL407" s="263"/>
      <c r="AM407" s="265"/>
      <c r="AN407" s="267"/>
      <c r="AO407" s="263"/>
      <c r="AP407" s="265"/>
      <c r="AQ407" s="267"/>
      <c r="AR407" s="263"/>
      <c r="AS407" s="265"/>
      <c r="AT407" s="267"/>
      <c r="AU407" s="263"/>
      <c r="AV407" s="265"/>
      <c r="AW407" s="275"/>
      <c r="AX407" s="270"/>
      <c r="AY407" s="292"/>
      <c r="AZ407" s="228"/>
      <c r="BA407" s="228"/>
      <c r="BB407" s="295"/>
    </row>
    <row r="408" spans="2:62" ht="28.15" customHeight="1" x14ac:dyDescent="0.2">
      <c r="B408" s="30"/>
      <c r="C408" s="244"/>
      <c r="D408" s="29"/>
      <c r="E408" s="28"/>
      <c r="F408" s="28"/>
      <c r="G408" s="27"/>
      <c r="H408" s="225"/>
      <c r="I408" s="248"/>
      <c r="J408" s="248"/>
      <c r="K408" s="248"/>
      <c r="L408" s="26" t="s">
        <v>114</v>
      </c>
      <c r="M408" s="25" t="s">
        <v>484</v>
      </c>
      <c r="N408" s="26" t="s">
        <v>112</v>
      </c>
      <c r="O408" s="25" t="s">
        <v>417</v>
      </c>
      <c r="P408" s="26" t="s">
        <v>111</v>
      </c>
      <c r="Q408" s="25" t="s">
        <v>382</v>
      </c>
      <c r="R408" s="26" t="s">
        <v>110</v>
      </c>
      <c r="S408" s="25" t="s">
        <v>132</v>
      </c>
      <c r="T408" s="26" t="s">
        <v>109</v>
      </c>
      <c r="U408" s="25" t="s">
        <v>389</v>
      </c>
      <c r="V408" s="26" t="s">
        <v>108</v>
      </c>
      <c r="W408" s="25" t="s">
        <v>121</v>
      </c>
      <c r="X408" s="26" t="s">
        <v>107</v>
      </c>
      <c r="Y408" s="25"/>
      <c r="Z408" s="26" t="s">
        <v>106</v>
      </c>
      <c r="AA408" s="25"/>
      <c r="AB408" s="24"/>
      <c r="AC408" s="25"/>
      <c r="AD408" s="24"/>
      <c r="AE408" s="23"/>
      <c r="AF408" s="251"/>
      <c r="AG408" s="251"/>
      <c r="AH408" s="22"/>
      <c r="AI408" s="11"/>
      <c r="AJ408" s="311"/>
      <c r="AK408" s="267"/>
      <c r="AL408" s="263"/>
      <c r="AM408" s="265"/>
      <c r="AN408" s="267"/>
      <c r="AO408" s="263"/>
      <c r="AP408" s="265"/>
      <c r="AQ408" s="267"/>
      <c r="AR408" s="263"/>
      <c r="AS408" s="265"/>
      <c r="AT408" s="267"/>
      <c r="AU408" s="263"/>
      <c r="AV408" s="265"/>
      <c r="AW408" s="275"/>
      <c r="AX408" s="270"/>
      <c r="AY408" s="292"/>
      <c r="AZ408" s="228"/>
      <c r="BA408" s="228"/>
      <c r="BB408" s="295"/>
    </row>
    <row r="409" spans="2:62" ht="28.15" customHeight="1" thickBot="1" x14ac:dyDescent="0.25">
      <c r="B409" s="30"/>
      <c r="C409" s="253"/>
      <c r="D409" s="51"/>
      <c r="E409" s="50"/>
      <c r="F409" s="50"/>
      <c r="G409" s="49"/>
      <c r="H409" s="226"/>
      <c r="I409" s="254"/>
      <c r="J409" s="254"/>
      <c r="K409" s="254"/>
      <c r="L409" s="48" t="s">
        <v>105</v>
      </c>
      <c r="M409" s="47" t="s">
        <v>382</v>
      </c>
      <c r="N409" s="48" t="s">
        <v>103</v>
      </c>
      <c r="O409" s="47" t="s">
        <v>104</v>
      </c>
      <c r="P409" s="48" t="s">
        <v>102</v>
      </c>
      <c r="Q409" s="47" t="s">
        <v>132</v>
      </c>
      <c r="R409" s="48" t="s">
        <v>101</v>
      </c>
      <c r="S409" s="47" t="s">
        <v>686</v>
      </c>
      <c r="T409" s="48">
        <v>20</v>
      </c>
      <c r="U409" s="47" t="s">
        <v>104</v>
      </c>
      <c r="V409" s="48" t="s">
        <v>100</v>
      </c>
      <c r="W409" s="47" t="s">
        <v>121</v>
      </c>
      <c r="X409" s="48" t="s">
        <v>99</v>
      </c>
      <c r="Y409" s="47"/>
      <c r="Z409" s="48" t="s">
        <v>98</v>
      </c>
      <c r="AA409" s="47"/>
      <c r="AB409" s="16"/>
      <c r="AC409" s="47"/>
      <c r="AD409" s="16"/>
      <c r="AE409" s="46"/>
      <c r="AF409" s="255"/>
      <c r="AG409" s="255"/>
      <c r="AH409" s="45"/>
      <c r="AI409" s="11"/>
      <c r="AJ409" s="312"/>
      <c r="AK409" s="268"/>
      <c r="AL409" s="264"/>
      <c r="AM409" s="266"/>
      <c r="AN409" s="268"/>
      <c r="AO409" s="264"/>
      <c r="AP409" s="266"/>
      <c r="AQ409" s="268"/>
      <c r="AR409" s="264"/>
      <c r="AS409" s="266"/>
      <c r="AT409" s="268"/>
      <c r="AU409" s="264"/>
      <c r="AV409" s="266"/>
      <c r="AW409" s="276"/>
      <c r="AX409" s="271"/>
      <c r="AY409" s="293"/>
      <c r="AZ409" s="229"/>
      <c r="BA409" s="229"/>
      <c r="BB409" s="296"/>
    </row>
    <row r="410" spans="2:62" ht="28.15" customHeight="1" x14ac:dyDescent="0.2">
      <c r="B410" s="30"/>
      <c r="C410" s="242">
        <v>3</v>
      </c>
      <c r="D410" s="44"/>
      <c r="E410" s="43"/>
      <c r="F410" s="43"/>
      <c r="G410" s="42"/>
      <c r="H410" s="223"/>
      <c r="I410" s="246">
        <v>108</v>
      </c>
      <c r="J410" s="246">
        <v>25</v>
      </c>
      <c r="K410" s="246">
        <v>9</v>
      </c>
      <c r="L410" s="41" t="s">
        <v>133</v>
      </c>
      <c r="M410" s="40" t="s">
        <v>104</v>
      </c>
      <c r="N410" s="41" t="s">
        <v>131</v>
      </c>
      <c r="O410" s="40" t="s">
        <v>104</v>
      </c>
      <c r="P410" s="41" t="s">
        <v>130</v>
      </c>
      <c r="Q410" s="40" t="s">
        <v>104</v>
      </c>
      <c r="R410" s="41" t="s">
        <v>129</v>
      </c>
      <c r="S410" s="40" t="s">
        <v>132</v>
      </c>
      <c r="T410" s="41" t="s">
        <v>128</v>
      </c>
      <c r="U410" s="40"/>
      <c r="V410" s="41" t="s">
        <v>127</v>
      </c>
      <c r="W410" s="40"/>
      <c r="X410" s="41" t="s">
        <v>126</v>
      </c>
      <c r="Y410" s="40"/>
      <c r="Z410" s="41" t="s">
        <v>125</v>
      </c>
      <c r="AA410" s="40"/>
      <c r="AB410" s="39"/>
      <c r="AC410" s="40"/>
      <c r="AD410" s="39"/>
      <c r="AE410" s="38"/>
      <c r="AF410" s="250"/>
      <c r="AG410" s="250"/>
      <c r="AH410" s="37"/>
      <c r="AI410" s="11"/>
      <c r="AJ410" s="310">
        <f>SUMPRODUCT(LEN($M410:$AA413)-LEN(SUBSTITUTE($M410:$AA413,"A", "")))</f>
        <v>18</v>
      </c>
      <c r="AK410" s="239">
        <f>SUMPRODUCT(LEN($AD410:$AD413)-LEN(SUBSTITUTE($AD410:$AD413,"A", "")))</f>
        <v>0</v>
      </c>
      <c r="AL410" s="230">
        <f>SUMPRODUCT(LEN($AC410:$AC413)-LEN(SUBSTITUTE($AC410:$AC413,"A", "")))</f>
        <v>0</v>
      </c>
      <c r="AM410" s="233">
        <f>SUMPRODUCT(LEN($M410:$AA413)-LEN(SUBSTITUTE($M410:$AA413,"S", "")))</f>
        <v>1</v>
      </c>
      <c r="AN410" s="239">
        <f>SUMPRODUCT(LEN($AD410:$AD413)-LEN(SUBSTITUTE($AD410:$AD413,"S", "")))</f>
        <v>0</v>
      </c>
      <c r="AO410" s="230">
        <f>SUMPRODUCT(LEN($AC410:$AC413)-LEN(SUBSTITUTE($AC410:$AC413,"S", "")))</f>
        <v>0</v>
      </c>
      <c r="AP410" s="233">
        <f>SUMPRODUCT(LEN($M410:$AA413)-LEN(SUBSTITUTE($M410:$AA413,"F", "")))</f>
        <v>0</v>
      </c>
      <c r="AQ410" s="239">
        <f>SUMPRODUCT(LEN($AD410:$AD413)-LEN(SUBSTITUTE($AD410:$AD413,"F", "")))</f>
        <v>0</v>
      </c>
      <c r="AR410" s="230">
        <f>SUMPRODUCT(LEN($AC410:$AC413)-LEN(SUBSTITUTE($AC410:$AC413,"F", "")))</f>
        <v>0</v>
      </c>
      <c r="AS410" s="233">
        <f>SUMPRODUCT(LEN($M410:$AA413)-LEN(SUBSTITUTE($M410:$AA413,"G", "")))</f>
        <v>2</v>
      </c>
      <c r="AT410" s="239">
        <f>SUMPRODUCT(LEN($AD410:$AD413)-LEN(SUBSTITUTE($AD410:$AD413,"G", "")))</f>
        <v>0</v>
      </c>
      <c r="AU410" s="230">
        <f>SUMPRODUCT(LEN($AC410:$AC413)-LEN(SUBSTITUTE($AC410:$AC413,"G", "")))</f>
        <v>0</v>
      </c>
      <c r="AV410" s="233">
        <f>SUMPRODUCT(LEN($L410:$AA413)-LEN(SUBSTITUTE($L410:$AA413,"M", "")))</f>
        <v>0</v>
      </c>
      <c r="AW410" s="236">
        <f>SUMPRODUCT(LEN($AD410:$AD413)-LEN(SUBSTITUTE($AD410:$AD413,"M", "")))</f>
        <v>0</v>
      </c>
      <c r="AX410" s="269">
        <f>SUMPRODUCT(LEN($AC410:$AC413)-LEN(SUBSTITUTE($AC410:$AC413,"M", "")))</f>
        <v>0</v>
      </c>
      <c r="AY410" s="291">
        <f>SUMPRODUCT(LEN($AE410:$AE413)-LEN(SUBSTITUTE($AE410:$AE413,"S", "")))</f>
        <v>0</v>
      </c>
      <c r="AZ410" s="227">
        <f>SUMPRODUCT(LEN($AE410:$AE413)-LEN(SUBSTITUTE($AE410:$AE413,"F", "")))</f>
        <v>0</v>
      </c>
      <c r="BA410" s="227">
        <f>SUMPRODUCT(LEN($AE410:$AE413)-LEN(SUBSTITUTE($AE410:$AE413,"G", "")))</f>
        <v>0</v>
      </c>
      <c r="BB410" s="294">
        <f>SUMPRODUCT(LEN($AE410:$AE413)-LEN(SUBSTITUTE($AE410:$AE413,"M", "")))</f>
        <v>0</v>
      </c>
    </row>
    <row r="411" spans="2:62" ht="28.15" customHeight="1" thickBot="1" x14ac:dyDescent="0.25">
      <c r="B411" s="30"/>
      <c r="C411" s="243"/>
      <c r="D411" s="36"/>
      <c r="E411" s="35"/>
      <c r="F411" s="35"/>
      <c r="G411" s="34"/>
      <c r="H411" s="224"/>
      <c r="I411" s="247"/>
      <c r="J411" s="247"/>
      <c r="K411" s="247"/>
      <c r="L411" s="33" t="s">
        <v>123</v>
      </c>
      <c r="M411" s="32" t="s">
        <v>132</v>
      </c>
      <c r="N411" s="33" t="s">
        <v>122</v>
      </c>
      <c r="O411" s="32" t="s">
        <v>104</v>
      </c>
      <c r="P411" s="33" t="s">
        <v>120</v>
      </c>
      <c r="Q411" s="32" t="s">
        <v>132</v>
      </c>
      <c r="R411" s="33" t="s">
        <v>119</v>
      </c>
      <c r="S411" s="32" t="s">
        <v>175</v>
      </c>
      <c r="T411" s="33" t="s">
        <v>118</v>
      </c>
      <c r="U411" s="32"/>
      <c r="V411" s="33" t="s">
        <v>117</v>
      </c>
      <c r="W411" s="32"/>
      <c r="X411" s="33" t="s">
        <v>116</v>
      </c>
      <c r="Y411" s="32"/>
      <c r="Z411" s="33" t="s">
        <v>115</v>
      </c>
      <c r="AA411" s="32"/>
      <c r="AB411" s="31"/>
      <c r="AC411" s="32"/>
      <c r="AD411" s="31"/>
      <c r="AE411" s="23"/>
      <c r="AF411" s="251"/>
      <c r="AG411" s="251"/>
      <c r="AH411" s="22"/>
      <c r="AI411" s="11"/>
      <c r="AJ411" s="311"/>
      <c r="AK411" s="267"/>
      <c r="AL411" s="263"/>
      <c r="AM411" s="265"/>
      <c r="AN411" s="267"/>
      <c r="AO411" s="263"/>
      <c r="AP411" s="265"/>
      <c r="AQ411" s="267"/>
      <c r="AR411" s="263"/>
      <c r="AS411" s="265"/>
      <c r="AT411" s="267"/>
      <c r="AU411" s="263"/>
      <c r="AV411" s="265"/>
      <c r="AW411" s="275"/>
      <c r="AX411" s="270"/>
      <c r="AY411" s="292"/>
      <c r="AZ411" s="228"/>
      <c r="BA411" s="228"/>
      <c r="BB411" s="295"/>
    </row>
    <row r="412" spans="2:62" ht="28.15" customHeight="1" x14ac:dyDescent="0.2">
      <c r="B412" s="30"/>
      <c r="C412" s="244"/>
      <c r="D412" s="29"/>
      <c r="E412" s="28"/>
      <c r="F412" s="28"/>
      <c r="G412" s="27"/>
      <c r="H412" s="225"/>
      <c r="I412" s="248"/>
      <c r="J412" s="248"/>
      <c r="K412" s="248"/>
      <c r="L412" s="26" t="s">
        <v>114</v>
      </c>
      <c r="M412" s="25" t="s">
        <v>104</v>
      </c>
      <c r="N412" s="26" t="s">
        <v>112</v>
      </c>
      <c r="O412" s="25" t="s">
        <v>414</v>
      </c>
      <c r="P412" s="26" t="s">
        <v>111</v>
      </c>
      <c r="Q412" s="25" t="s">
        <v>132</v>
      </c>
      <c r="R412" s="26" t="s">
        <v>110</v>
      </c>
      <c r="S412" s="25" t="s">
        <v>104</v>
      </c>
      <c r="T412" s="26" t="s">
        <v>109</v>
      </c>
      <c r="U412" s="25"/>
      <c r="V412" s="26" t="s">
        <v>108</v>
      </c>
      <c r="W412" s="25"/>
      <c r="X412" s="26" t="s">
        <v>107</v>
      </c>
      <c r="Y412" s="25"/>
      <c r="Z412" s="26" t="s">
        <v>106</v>
      </c>
      <c r="AA412" s="25"/>
      <c r="AB412" s="24"/>
      <c r="AC412" s="25"/>
      <c r="AD412" s="24"/>
      <c r="AE412" s="23"/>
      <c r="AF412" s="251"/>
      <c r="AG412" s="251"/>
      <c r="AH412" s="22"/>
      <c r="AI412" s="11"/>
      <c r="AJ412" s="311"/>
      <c r="AK412" s="267"/>
      <c r="AL412" s="263"/>
      <c r="AM412" s="265"/>
      <c r="AN412" s="267"/>
      <c r="AO412" s="263"/>
      <c r="AP412" s="265"/>
      <c r="AQ412" s="267"/>
      <c r="AR412" s="263"/>
      <c r="AS412" s="265"/>
      <c r="AT412" s="267"/>
      <c r="AU412" s="263"/>
      <c r="AV412" s="265"/>
      <c r="AW412" s="275"/>
      <c r="AX412" s="270"/>
      <c r="AY412" s="292"/>
      <c r="AZ412" s="228"/>
      <c r="BA412" s="228"/>
      <c r="BB412" s="295"/>
    </row>
    <row r="413" spans="2:62" ht="28.15" customHeight="1" thickBot="1" x14ac:dyDescent="0.25">
      <c r="B413" s="21"/>
      <c r="C413" s="245"/>
      <c r="D413" s="20"/>
      <c r="E413" s="19"/>
      <c r="F413" s="19"/>
      <c r="G413" s="18"/>
      <c r="H413" s="226"/>
      <c r="I413" s="249"/>
      <c r="J413" s="249"/>
      <c r="K413" s="249"/>
      <c r="L413" s="17" t="s">
        <v>105</v>
      </c>
      <c r="M413" s="15" t="s">
        <v>614</v>
      </c>
      <c r="N413" s="17" t="s">
        <v>103</v>
      </c>
      <c r="O413" s="15" t="s">
        <v>176</v>
      </c>
      <c r="P413" s="17" t="s">
        <v>102</v>
      </c>
      <c r="Q413" s="15" t="s">
        <v>104</v>
      </c>
      <c r="R413" s="17" t="s">
        <v>101</v>
      </c>
      <c r="S413" s="15" t="s">
        <v>104</v>
      </c>
      <c r="T413" s="17">
        <v>20</v>
      </c>
      <c r="U413" s="15"/>
      <c r="V413" s="17" t="s">
        <v>100</v>
      </c>
      <c r="W413" s="15"/>
      <c r="X413" s="17" t="s">
        <v>99</v>
      </c>
      <c r="Y413" s="15"/>
      <c r="Z413" s="17" t="s">
        <v>98</v>
      </c>
      <c r="AA413" s="15"/>
      <c r="AB413" s="16"/>
      <c r="AC413" s="15"/>
      <c r="AD413" s="14"/>
      <c r="AE413" s="13"/>
      <c r="AF413" s="252"/>
      <c r="AG413" s="252"/>
      <c r="AH413" s="12"/>
      <c r="AI413" s="11"/>
      <c r="AJ413" s="312"/>
      <c r="AK413" s="268"/>
      <c r="AL413" s="264"/>
      <c r="AM413" s="266"/>
      <c r="AN413" s="268"/>
      <c r="AO413" s="264"/>
      <c r="AP413" s="266"/>
      <c r="AQ413" s="268"/>
      <c r="AR413" s="264"/>
      <c r="AS413" s="266"/>
      <c r="AT413" s="268"/>
      <c r="AU413" s="264"/>
      <c r="AV413" s="266"/>
      <c r="AW413" s="276"/>
      <c r="AX413" s="271"/>
      <c r="AY413" s="293"/>
      <c r="AZ413" s="229"/>
      <c r="BA413" s="229"/>
      <c r="BB413" s="296"/>
    </row>
    <row r="414" spans="2:62" ht="85.9" customHeight="1" thickTop="1" thickBot="1" x14ac:dyDescent="0.35">
      <c r="B414" s="105" t="s">
        <v>174</v>
      </c>
      <c r="C414" s="95" t="s">
        <v>173</v>
      </c>
      <c r="D414" s="100" t="s">
        <v>172</v>
      </c>
      <c r="E414" s="104" t="s">
        <v>171</v>
      </c>
      <c r="F414" s="103"/>
      <c r="G414" s="102"/>
      <c r="H414" s="101" t="s">
        <v>170</v>
      </c>
      <c r="I414" s="100" t="s">
        <v>96</v>
      </c>
      <c r="J414" s="100" t="s">
        <v>169</v>
      </c>
      <c r="K414" s="100" t="s">
        <v>97</v>
      </c>
      <c r="L414" s="256" t="s">
        <v>168</v>
      </c>
      <c r="M414" s="262"/>
      <c r="N414" s="256" t="s">
        <v>167</v>
      </c>
      <c r="O414" s="262"/>
      <c r="P414" s="256" t="s">
        <v>167</v>
      </c>
      <c r="Q414" s="257"/>
      <c r="R414" s="256" t="s">
        <v>167</v>
      </c>
      <c r="S414" s="257"/>
      <c r="T414" s="256" t="s">
        <v>167</v>
      </c>
      <c r="U414" s="257"/>
      <c r="V414" s="256" t="s">
        <v>167</v>
      </c>
      <c r="W414" s="257"/>
      <c r="X414" s="256" t="s">
        <v>167</v>
      </c>
      <c r="Y414" s="257"/>
      <c r="Z414" s="256" t="s">
        <v>167</v>
      </c>
      <c r="AA414" s="257"/>
      <c r="AB414" s="261" t="s">
        <v>166</v>
      </c>
      <c r="AC414" s="257"/>
      <c r="AD414" s="101" t="s">
        <v>165</v>
      </c>
      <c r="AE414" s="101" t="s">
        <v>164</v>
      </c>
      <c r="AF414" s="100" t="s">
        <v>163</v>
      </c>
      <c r="AG414" s="100" t="s">
        <v>162</v>
      </c>
      <c r="AH414" s="99" t="s">
        <v>161</v>
      </c>
      <c r="AI414" s="98"/>
      <c r="AJ414" s="96" t="s">
        <v>160</v>
      </c>
      <c r="AK414" s="95" t="s">
        <v>159</v>
      </c>
      <c r="AL414" s="94" t="s">
        <v>158</v>
      </c>
      <c r="AM414" s="96" t="s">
        <v>157</v>
      </c>
      <c r="AN414" s="95" t="s">
        <v>156</v>
      </c>
      <c r="AO414" s="94" t="s">
        <v>155</v>
      </c>
      <c r="AP414" s="96" t="s">
        <v>154</v>
      </c>
      <c r="AQ414" s="95" t="s">
        <v>153</v>
      </c>
      <c r="AR414" s="97" t="s">
        <v>152</v>
      </c>
      <c r="AS414" s="96" t="s">
        <v>151</v>
      </c>
      <c r="AT414" s="95" t="s">
        <v>150</v>
      </c>
      <c r="AU414" s="94" t="s">
        <v>149</v>
      </c>
      <c r="AV414" s="96" t="s">
        <v>148</v>
      </c>
      <c r="AW414" s="95" t="s">
        <v>147</v>
      </c>
      <c r="AX414" s="94" t="s">
        <v>146</v>
      </c>
      <c r="AY414" s="93" t="s">
        <v>145</v>
      </c>
      <c r="AZ414" s="92" t="s">
        <v>144</v>
      </c>
      <c r="BA414" s="92" t="s">
        <v>143</v>
      </c>
      <c r="BB414" s="91" t="s">
        <v>142</v>
      </c>
    </row>
    <row r="415" spans="2:62" ht="48" thickBot="1" x14ac:dyDescent="0.3">
      <c r="B415" s="90" t="s">
        <v>226</v>
      </c>
      <c r="C415" s="89"/>
      <c r="D415" s="88"/>
      <c r="E415" s="258"/>
      <c r="F415" s="259"/>
      <c r="G415" s="260"/>
      <c r="H415" s="87" t="s">
        <v>140</v>
      </c>
      <c r="I415" s="86"/>
      <c r="J415" s="86"/>
      <c r="K415" s="85"/>
      <c r="L415" s="84"/>
      <c r="M415" s="81"/>
      <c r="N415" s="84"/>
      <c r="O415" s="81"/>
      <c r="P415" s="84"/>
      <c r="Q415" s="81"/>
      <c r="R415" s="84"/>
      <c r="S415" s="81"/>
      <c r="T415" s="84"/>
      <c r="U415" s="81"/>
      <c r="V415" s="84"/>
      <c r="W415" s="81"/>
      <c r="X415" s="84"/>
      <c r="Y415" s="81"/>
      <c r="Z415" s="84"/>
      <c r="AA415" s="83"/>
      <c r="AB415" s="82" t="s">
        <v>139</v>
      </c>
      <c r="AC415" s="81"/>
      <c r="AD415" s="81"/>
      <c r="AE415" s="81"/>
      <c r="AF415" s="80"/>
      <c r="AG415" s="80"/>
      <c r="AH415" s="60"/>
      <c r="AI415" s="79" t="s">
        <v>138</v>
      </c>
      <c r="AJ415" s="78">
        <f t="shared" ref="AJ415:BB415" si="54">SUM(AJ417:AJ428)</f>
        <v>167</v>
      </c>
      <c r="AK415" s="77">
        <f t="shared" si="54"/>
        <v>8</v>
      </c>
      <c r="AL415" s="76">
        <f t="shared" si="54"/>
        <v>0</v>
      </c>
      <c r="AM415" s="78">
        <f t="shared" si="54"/>
        <v>30</v>
      </c>
      <c r="AN415" s="77">
        <f t="shared" si="54"/>
        <v>0</v>
      </c>
      <c r="AO415" s="76">
        <f t="shared" si="54"/>
        <v>0</v>
      </c>
      <c r="AP415" s="78">
        <f t="shared" si="54"/>
        <v>0</v>
      </c>
      <c r="AQ415" s="77">
        <f t="shared" si="54"/>
        <v>0</v>
      </c>
      <c r="AR415" s="76">
        <f t="shared" si="54"/>
        <v>0</v>
      </c>
      <c r="AS415" s="78">
        <f t="shared" si="54"/>
        <v>32</v>
      </c>
      <c r="AT415" s="77">
        <f t="shared" si="54"/>
        <v>2</v>
      </c>
      <c r="AU415" s="76">
        <f t="shared" si="54"/>
        <v>0</v>
      </c>
      <c r="AV415" s="78">
        <f t="shared" si="54"/>
        <v>1</v>
      </c>
      <c r="AW415" s="77">
        <f t="shared" si="54"/>
        <v>0</v>
      </c>
      <c r="AX415" s="76">
        <f t="shared" si="54"/>
        <v>0</v>
      </c>
      <c r="AY415" s="75">
        <f t="shared" si="54"/>
        <v>0</v>
      </c>
      <c r="AZ415" s="74">
        <f t="shared" si="54"/>
        <v>0</v>
      </c>
      <c r="BA415" s="74">
        <f t="shared" si="54"/>
        <v>0</v>
      </c>
      <c r="BB415" s="73">
        <f t="shared" si="54"/>
        <v>0</v>
      </c>
      <c r="BC415" s="72" t="s">
        <v>137</v>
      </c>
      <c r="BF415" s="5">
        <f>SUM(AJ415:AL415)/$BG$5</f>
        <v>58.333333333333336</v>
      </c>
      <c r="BG415" s="5">
        <f>SUM(AM415:AO415,AY415)/$BG$5</f>
        <v>10</v>
      </c>
      <c r="BH415" s="5">
        <f>SUM(AP415:AR415,AZ415)/$BG$5</f>
        <v>0</v>
      </c>
      <c r="BI415" s="5">
        <f>SUM(AS415:AU415,BA415)/$BG$5</f>
        <v>11.333333333333334</v>
      </c>
      <c r="BJ415" s="5">
        <f>SUM(AV415:AX415,BB415)/$BG$5</f>
        <v>0.33333333333333331</v>
      </c>
    </row>
    <row r="416" spans="2:62" ht="37.5" thickBot="1" x14ac:dyDescent="0.3">
      <c r="B416" s="71"/>
      <c r="C416" s="70"/>
      <c r="D416" s="69"/>
      <c r="E416" s="68"/>
      <c r="F416" s="68"/>
      <c r="G416" s="67"/>
      <c r="H416" s="66"/>
      <c r="I416" s="64"/>
      <c r="J416" s="64"/>
      <c r="K416" s="65"/>
      <c r="L416" s="64"/>
      <c r="M416" s="62"/>
      <c r="N416" s="64"/>
      <c r="O416" s="62"/>
      <c r="P416" s="64"/>
      <c r="Q416" s="62"/>
      <c r="R416" s="64"/>
      <c r="S416" s="62"/>
      <c r="T416" s="64"/>
      <c r="U416" s="62"/>
      <c r="V416" s="64"/>
      <c r="W416" s="62"/>
      <c r="X416" s="64"/>
      <c r="Y416" s="62"/>
      <c r="Z416" s="64"/>
      <c r="AA416" s="62"/>
      <c r="AB416" s="63"/>
      <c r="AC416" s="62"/>
      <c r="AD416" s="62"/>
      <c r="AE416" s="62"/>
      <c r="AF416" s="61"/>
      <c r="AG416" s="61"/>
      <c r="AH416" s="60"/>
      <c r="AI416" s="59" t="s">
        <v>136</v>
      </c>
      <c r="AJ416" s="58">
        <f t="shared" ref="AJ416:BB416" si="55">AJ415/3</f>
        <v>55.666666666666664</v>
      </c>
      <c r="AK416" s="57">
        <f t="shared" si="55"/>
        <v>2.6666666666666665</v>
      </c>
      <c r="AL416" s="56">
        <f t="shared" si="55"/>
        <v>0</v>
      </c>
      <c r="AM416" s="58">
        <f t="shared" si="55"/>
        <v>10</v>
      </c>
      <c r="AN416" s="57">
        <f t="shared" si="55"/>
        <v>0</v>
      </c>
      <c r="AO416" s="56">
        <f t="shared" si="55"/>
        <v>0</v>
      </c>
      <c r="AP416" s="58">
        <f t="shared" si="55"/>
        <v>0</v>
      </c>
      <c r="AQ416" s="57">
        <f t="shared" si="55"/>
        <v>0</v>
      </c>
      <c r="AR416" s="56">
        <f t="shared" si="55"/>
        <v>0</v>
      </c>
      <c r="AS416" s="58">
        <f t="shared" si="55"/>
        <v>10.666666666666666</v>
      </c>
      <c r="AT416" s="57">
        <f t="shared" si="55"/>
        <v>0.66666666666666663</v>
      </c>
      <c r="AU416" s="56">
        <f t="shared" si="55"/>
        <v>0</v>
      </c>
      <c r="AV416" s="58">
        <f t="shared" si="55"/>
        <v>0.33333333333333331</v>
      </c>
      <c r="AW416" s="57">
        <f t="shared" si="55"/>
        <v>0</v>
      </c>
      <c r="AX416" s="56">
        <f t="shared" si="55"/>
        <v>0</v>
      </c>
      <c r="AY416" s="55">
        <f t="shared" si="55"/>
        <v>0</v>
      </c>
      <c r="AZ416" s="54">
        <f t="shared" si="55"/>
        <v>0</v>
      </c>
      <c r="BA416" s="54">
        <f t="shared" si="55"/>
        <v>0</v>
      </c>
      <c r="BB416" s="53">
        <f t="shared" si="55"/>
        <v>0</v>
      </c>
      <c r="BC416" s="52" t="s">
        <v>135</v>
      </c>
    </row>
    <row r="417" spans="2:62" ht="28.15" customHeight="1" x14ac:dyDescent="0.2">
      <c r="B417" s="30"/>
      <c r="C417" s="242">
        <v>1</v>
      </c>
      <c r="D417" s="44"/>
      <c r="E417" s="43"/>
      <c r="F417" s="43"/>
      <c r="G417" s="42"/>
      <c r="H417" s="223" t="s">
        <v>660</v>
      </c>
      <c r="I417" s="246">
        <v>95</v>
      </c>
      <c r="J417" s="246">
        <v>30</v>
      </c>
      <c r="K417" s="246">
        <v>6</v>
      </c>
      <c r="L417" s="41" t="s">
        <v>133</v>
      </c>
      <c r="M417" s="40" t="s">
        <v>186</v>
      </c>
      <c r="N417" s="41" t="s">
        <v>131</v>
      </c>
      <c r="O417" s="40" t="s">
        <v>613</v>
      </c>
      <c r="P417" s="41" t="s">
        <v>130</v>
      </c>
      <c r="Q417" s="40" t="s">
        <v>801</v>
      </c>
      <c r="R417" s="41" t="s">
        <v>129</v>
      </c>
      <c r="S417" s="40" t="s">
        <v>707</v>
      </c>
      <c r="T417" s="41" t="s">
        <v>128</v>
      </c>
      <c r="U417" s="40" t="s">
        <v>399</v>
      </c>
      <c r="V417" s="41" t="s">
        <v>127</v>
      </c>
      <c r="W417" s="40" t="s">
        <v>175</v>
      </c>
      <c r="X417" s="41" t="s">
        <v>126</v>
      </c>
      <c r="Y417" s="40"/>
      <c r="Z417" s="41" t="s">
        <v>125</v>
      </c>
      <c r="AA417" s="40"/>
      <c r="AB417" s="39"/>
      <c r="AC417" s="40"/>
      <c r="AD417" s="39"/>
      <c r="AE417" s="38"/>
      <c r="AF417" s="250"/>
      <c r="AG417" s="250"/>
      <c r="AH417" s="37"/>
      <c r="AI417" s="11"/>
      <c r="AJ417" s="310">
        <f>SUMPRODUCT(LEN($M417:$AA420)-LEN(SUBSTITUTE($M417:$AA420,"A", "")))</f>
        <v>66</v>
      </c>
      <c r="AK417" s="239">
        <f>SUMPRODUCT(LEN($AD417:$AD420)-LEN(SUBSTITUTE($AD417:$AD420,"A", "")))</f>
        <v>0</v>
      </c>
      <c r="AL417" s="230">
        <f>SUMPRODUCT(LEN($AC417:$AC420)-LEN(SUBSTITUTE($AC417:$AC420,"A", "")))</f>
        <v>0</v>
      </c>
      <c r="AM417" s="233">
        <f>SUMPRODUCT(LEN($M417:$AA420)-LEN(SUBSTITUTE($M417:$AA420,"S", "")))</f>
        <v>13</v>
      </c>
      <c r="AN417" s="239">
        <f>SUMPRODUCT(LEN($AD417:$AD420)-LEN(SUBSTITUTE($AD417:$AD420,"S", "")))</f>
        <v>0</v>
      </c>
      <c r="AO417" s="230">
        <f>SUMPRODUCT(LEN($AC417:$AC420)-LEN(SUBSTITUTE($AC417:$AC420,"S", "")))</f>
        <v>0</v>
      </c>
      <c r="AP417" s="233">
        <f>SUMPRODUCT(LEN($M417:$AA420)-LEN(SUBSTITUTE($M417:$AA420,"F", "")))</f>
        <v>0</v>
      </c>
      <c r="AQ417" s="239">
        <f>SUMPRODUCT(LEN($AD417:$AD420)-LEN(SUBSTITUTE($AD417:$AD420,"F", "")))</f>
        <v>0</v>
      </c>
      <c r="AR417" s="230">
        <f>SUMPRODUCT(LEN($AC417:$AC420)-LEN(SUBSTITUTE($AC417:$AC420,"F", "")))</f>
        <v>0</v>
      </c>
      <c r="AS417" s="233">
        <f>SUMPRODUCT(LEN($M417:$AA420)-LEN(SUBSTITUTE($M417:$AA420,"G", "")))</f>
        <v>8</v>
      </c>
      <c r="AT417" s="239">
        <f>SUMPRODUCT(LEN($AD417:$AD420)-LEN(SUBSTITUTE($AD417:$AD420,"G", "")))</f>
        <v>0</v>
      </c>
      <c r="AU417" s="230">
        <f>SUMPRODUCT(LEN($AC417:$AC420)-LEN(SUBSTITUTE($AC417:$AC420,"G", "")))</f>
        <v>0</v>
      </c>
      <c r="AV417" s="233">
        <f>SUMPRODUCT(LEN($L417:$AA420)-LEN(SUBSTITUTE($L417:$AA420,"M", "")))</f>
        <v>1</v>
      </c>
      <c r="AW417" s="236">
        <f>SUMPRODUCT(LEN($AD417:$AD420)-LEN(SUBSTITUTE($AD417:$AD420,"M", "")))</f>
        <v>0</v>
      </c>
      <c r="AX417" s="269">
        <f>SUMPRODUCT(LEN($AC417:$AC420)-LEN(SUBSTITUTE($AC417:$AC420,"M", "")))</f>
        <v>0</v>
      </c>
      <c r="AY417" s="291">
        <f>SUMPRODUCT(LEN($AE417:$AE420)-LEN(SUBSTITUTE($AE417:$AE420,"S", "")))</f>
        <v>0</v>
      </c>
      <c r="AZ417" s="227">
        <f>SUMPRODUCT(LEN($AE417:$AE420)-LEN(SUBSTITUTE($AE417:$AE420,"F", "")))</f>
        <v>0</v>
      </c>
      <c r="BA417" s="227">
        <f>SUMPRODUCT(LEN($AE417:$AE420)-LEN(SUBSTITUTE($AE417:$AE420,"G", "")))</f>
        <v>0</v>
      </c>
      <c r="BB417" s="294">
        <f>SUMPRODUCT(LEN($AE417:$AE420)-LEN(SUBSTITUTE($AE417:$AE420,"M", "")))</f>
        <v>0</v>
      </c>
    </row>
    <row r="418" spans="2:62" ht="28.15" customHeight="1" thickBot="1" x14ac:dyDescent="0.25">
      <c r="B418" s="30"/>
      <c r="C418" s="243"/>
      <c r="D418" s="36"/>
      <c r="E418" s="35"/>
      <c r="F418" s="35"/>
      <c r="G418" s="34"/>
      <c r="H418" s="224"/>
      <c r="I418" s="247"/>
      <c r="J418" s="247"/>
      <c r="K418" s="247"/>
      <c r="L418" s="33" t="s">
        <v>123</v>
      </c>
      <c r="M418" s="32" t="s">
        <v>1315</v>
      </c>
      <c r="N418" s="33" t="s">
        <v>122</v>
      </c>
      <c r="O418" s="32" t="s">
        <v>382</v>
      </c>
      <c r="P418" s="33" t="s">
        <v>120</v>
      </c>
      <c r="Q418" s="32" t="s">
        <v>417</v>
      </c>
      <c r="R418" s="33" t="s">
        <v>119</v>
      </c>
      <c r="S418" s="32" t="s">
        <v>382</v>
      </c>
      <c r="T418" s="33" t="s">
        <v>118</v>
      </c>
      <c r="U418" s="32" t="s">
        <v>217</v>
      </c>
      <c r="V418" s="33" t="s">
        <v>117</v>
      </c>
      <c r="W418" s="32" t="s">
        <v>113</v>
      </c>
      <c r="X418" s="33" t="s">
        <v>116</v>
      </c>
      <c r="Y418" s="32"/>
      <c r="Z418" s="33" t="s">
        <v>115</v>
      </c>
      <c r="AA418" s="32"/>
      <c r="AB418" s="31"/>
      <c r="AC418" s="32"/>
      <c r="AD418" s="31"/>
      <c r="AE418" s="23"/>
      <c r="AF418" s="251"/>
      <c r="AG418" s="251"/>
      <c r="AH418" s="22"/>
      <c r="AI418" s="11"/>
      <c r="AJ418" s="311"/>
      <c r="AK418" s="267"/>
      <c r="AL418" s="263"/>
      <c r="AM418" s="265"/>
      <c r="AN418" s="267"/>
      <c r="AO418" s="263"/>
      <c r="AP418" s="265"/>
      <c r="AQ418" s="267"/>
      <c r="AR418" s="263"/>
      <c r="AS418" s="265"/>
      <c r="AT418" s="267"/>
      <c r="AU418" s="263"/>
      <c r="AV418" s="265"/>
      <c r="AW418" s="275"/>
      <c r="AX418" s="270"/>
      <c r="AY418" s="292"/>
      <c r="AZ418" s="228"/>
      <c r="BA418" s="228"/>
      <c r="BB418" s="295"/>
    </row>
    <row r="419" spans="2:62" ht="28.15" customHeight="1" x14ac:dyDescent="0.2">
      <c r="B419" s="30"/>
      <c r="C419" s="244"/>
      <c r="D419" s="29"/>
      <c r="E419" s="28"/>
      <c r="F419" s="28"/>
      <c r="G419" s="27"/>
      <c r="H419" s="225">
        <v>229</v>
      </c>
      <c r="I419" s="248"/>
      <c r="J419" s="248"/>
      <c r="K419" s="248"/>
      <c r="L419" s="26" t="s">
        <v>114</v>
      </c>
      <c r="M419" s="25" t="s">
        <v>382</v>
      </c>
      <c r="N419" s="26" t="s">
        <v>112</v>
      </c>
      <c r="O419" s="25" t="s">
        <v>382</v>
      </c>
      <c r="P419" s="26" t="s">
        <v>111</v>
      </c>
      <c r="Q419" s="25" t="s">
        <v>491</v>
      </c>
      <c r="R419" s="26" t="s">
        <v>110</v>
      </c>
      <c r="S419" s="25" t="s">
        <v>636</v>
      </c>
      <c r="T419" s="26" t="s">
        <v>109</v>
      </c>
      <c r="U419" s="25" t="s">
        <v>217</v>
      </c>
      <c r="V419" s="26" t="s">
        <v>108</v>
      </c>
      <c r="W419" s="25" t="s">
        <v>121</v>
      </c>
      <c r="X419" s="26" t="s">
        <v>107</v>
      </c>
      <c r="Y419" s="25"/>
      <c r="Z419" s="26" t="s">
        <v>106</v>
      </c>
      <c r="AA419" s="25"/>
      <c r="AB419" s="24"/>
      <c r="AC419" s="25"/>
      <c r="AD419" s="24"/>
      <c r="AE419" s="23"/>
      <c r="AF419" s="251"/>
      <c r="AG419" s="251"/>
      <c r="AH419" s="22"/>
      <c r="AI419" s="11"/>
      <c r="AJ419" s="311"/>
      <c r="AK419" s="267"/>
      <c r="AL419" s="263"/>
      <c r="AM419" s="265"/>
      <c r="AN419" s="267"/>
      <c r="AO419" s="263"/>
      <c r="AP419" s="265"/>
      <c r="AQ419" s="267"/>
      <c r="AR419" s="263"/>
      <c r="AS419" s="265"/>
      <c r="AT419" s="267"/>
      <c r="AU419" s="263"/>
      <c r="AV419" s="265"/>
      <c r="AW419" s="275"/>
      <c r="AX419" s="270"/>
      <c r="AY419" s="292"/>
      <c r="AZ419" s="228"/>
      <c r="BA419" s="228"/>
      <c r="BB419" s="295"/>
    </row>
    <row r="420" spans="2:62" ht="28.15" customHeight="1" thickBot="1" x14ac:dyDescent="0.25">
      <c r="B420" s="30"/>
      <c r="C420" s="253"/>
      <c r="D420" s="51"/>
      <c r="E420" s="50"/>
      <c r="F420" s="50"/>
      <c r="G420" s="49"/>
      <c r="H420" s="226"/>
      <c r="I420" s="254"/>
      <c r="J420" s="254"/>
      <c r="K420" s="254"/>
      <c r="L420" s="48" t="s">
        <v>105</v>
      </c>
      <c r="M420" s="47" t="s">
        <v>679</v>
      </c>
      <c r="N420" s="48" t="s">
        <v>103</v>
      </c>
      <c r="O420" s="47" t="s">
        <v>1377</v>
      </c>
      <c r="P420" s="48" t="s">
        <v>102</v>
      </c>
      <c r="Q420" s="47" t="s">
        <v>629</v>
      </c>
      <c r="R420" s="48" t="s">
        <v>101</v>
      </c>
      <c r="S420" s="47" t="s">
        <v>389</v>
      </c>
      <c r="T420" s="48">
        <v>20</v>
      </c>
      <c r="U420" s="47" t="s">
        <v>217</v>
      </c>
      <c r="V420" s="48" t="s">
        <v>100</v>
      </c>
      <c r="W420" s="47" t="s">
        <v>121</v>
      </c>
      <c r="X420" s="48" t="s">
        <v>99</v>
      </c>
      <c r="Y420" s="47"/>
      <c r="Z420" s="48" t="s">
        <v>98</v>
      </c>
      <c r="AA420" s="47"/>
      <c r="AB420" s="16"/>
      <c r="AC420" s="47"/>
      <c r="AD420" s="16"/>
      <c r="AE420" s="46"/>
      <c r="AF420" s="255"/>
      <c r="AG420" s="255"/>
      <c r="AH420" s="45"/>
      <c r="AI420" s="11"/>
      <c r="AJ420" s="312"/>
      <c r="AK420" s="268"/>
      <c r="AL420" s="264"/>
      <c r="AM420" s="266"/>
      <c r="AN420" s="268"/>
      <c r="AO420" s="264"/>
      <c r="AP420" s="266"/>
      <c r="AQ420" s="268"/>
      <c r="AR420" s="264"/>
      <c r="AS420" s="266"/>
      <c r="AT420" s="268"/>
      <c r="AU420" s="264"/>
      <c r="AV420" s="266"/>
      <c r="AW420" s="276"/>
      <c r="AX420" s="271"/>
      <c r="AY420" s="293"/>
      <c r="AZ420" s="229"/>
      <c r="BA420" s="229"/>
      <c r="BB420" s="296"/>
    </row>
    <row r="421" spans="2:62" ht="28.15" customHeight="1" x14ac:dyDescent="0.2">
      <c r="B421" s="30"/>
      <c r="C421" s="242">
        <v>2</v>
      </c>
      <c r="D421" s="44"/>
      <c r="E421" s="43"/>
      <c r="F421" s="43"/>
      <c r="G421" s="42"/>
      <c r="H421" s="223"/>
      <c r="I421" s="246">
        <v>99</v>
      </c>
      <c r="J421" s="246">
        <v>30</v>
      </c>
      <c r="K421" s="246">
        <v>8</v>
      </c>
      <c r="L421" s="41" t="s">
        <v>133</v>
      </c>
      <c r="M421" s="40" t="s">
        <v>614</v>
      </c>
      <c r="N421" s="41" t="s">
        <v>131</v>
      </c>
      <c r="O421" s="40" t="s">
        <v>132</v>
      </c>
      <c r="P421" s="41" t="s">
        <v>130</v>
      </c>
      <c r="Q421" s="40" t="s">
        <v>132</v>
      </c>
      <c r="R421" s="41" t="s">
        <v>129</v>
      </c>
      <c r="S421" s="40" t="s">
        <v>382</v>
      </c>
      <c r="T421" s="41" t="s">
        <v>128</v>
      </c>
      <c r="U421" s="40" t="s">
        <v>195</v>
      </c>
      <c r="V421" s="41" t="s">
        <v>127</v>
      </c>
      <c r="W421" s="40" t="s">
        <v>121</v>
      </c>
      <c r="X421" s="41" t="s">
        <v>126</v>
      </c>
      <c r="Y421" s="40"/>
      <c r="Z421" s="41" t="s">
        <v>125</v>
      </c>
      <c r="AA421" s="40"/>
      <c r="AB421" s="39"/>
      <c r="AC421" s="40"/>
      <c r="AD421" s="39" t="s">
        <v>104</v>
      </c>
      <c r="AE421" s="38"/>
      <c r="AF421" s="250"/>
      <c r="AG421" s="250"/>
      <c r="AH421" s="37"/>
      <c r="AI421" s="11"/>
      <c r="AJ421" s="310">
        <f>SUMPRODUCT(LEN($M421:$AA424)-LEN(SUBSTITUTE($M421:$AA424,"A", "")))</f>
        <v>38</v>
      </c>
      <c r="AK421" s="239">
        <f>SUMPRODUCT(LEN($AD421:$AD424)-LEN(SUBSTITUTE($AD421:$AD424,"A", "")))</f>
        <v>8</v>
      </c>
      <c r="AL421" s="230">
        <f>SUMPRODUCT(LEN($AC421:$AC424)-LEN(SUBSTITUTE($AC421:$AC424,"A", "")))</f>
        <v>0</v>
      </c>
      <c r="AM421" s="233">
        <f>SUMPRODUCT(LEN($M421:$AA424)-LEN(SUBSTITUTE($M421:$AA424,"S", "")))</f>
        <v>9</v>
      </c>
      <c r="AN421" s="239">
        <f>SUMPRODUCT(LEN($AD421:$AD424)-LEN(SUBSTITUTE($AD421:$AD424,"S", "")))</f>
        <v>0</v>
      </c>
      <c r="AO421" s="230">
        <f>SUMPRODUCT(LEN($AC421:$AC424)-LEN(SUBSTITUTE($AC421:$AC424,"S", "")))</f>
        <v>0</v>
      </c>
      <c r="AP421" s="233">
        <f>SUMPRODUCT(LEN($M421:$AA424)-LEN(SUBSTITUTE($M421:$AA424,"F", "")))</f>
        <v>0</v>
      </c>
      <c r="AQ421" s="239">
        <f>SUMPRODUCT(LEN($AD421:$AD424)-LEN(SUBSTITUTE($AD421:$AD424,"F", "")))</f>
        <v>0</v>
      </c>
      <c r="AR421" s="230">
        <f>SUMPRODUCT(LEN($AC421:$AC424)-LEN(SUBSTITUTE($AC421:$AC424,"F", "")))</f>
        <v>0</v>
      </c>
      <c r="AS421" s="233">
        <f>SUMPRODUCT(LEN($M421:$AA424)-LEN(SUBSTITUTE($M421:$AA424,"G", "")))</f>
        <v>7</v>
      </c>
      <c r="AT421" s="239">
        <f>SUMPRODUCT(LEN($AD421:$AD424)-LEN(SUBSTITUTE($AD421:$AD424,"G", "")))</f>
        <v>2</v>
      </c>
      <c r="AU421" s="230">
        <f>SUMPRODUCT(LEN($AC421:$AC424)-LEN(SUBSTITUTE($AC421:$AC424,"G", "")))</f>
        <v>0</v>
      </c>
      <c r="AV421" s="233">
        <f>SUMPRODUCT(LEN($L421:$AA424)-LEN(SUBSTITUTE($L421:$AA424,"M", "")))</f>
        <v>0</v>
      </c>
      <c r="AW421" s="236">
        <f>SUMPRODUCT(LEN($AD421:$AD424)-LEN(SUBSTITUTE($AD421:$AD424,"M", "")))</f>
        <v>0</v>
      </c>
      <c r="AX421" s="269">
        <f>SUMPRODUCT(LEN($AC421:$AC424)-LEN(SUBSTITUTE($AC421:$AC424,"M", "")))</f>
        <v>0</v>
      </c>
      <c r="AY421" s="291">
        <f>SUMPRODUCT(LEN($AE421:$AE424)-LEN(SUBSTITUTE($AE421:$AE424,"S", "")))</f>
        <v>0</v>
      </c>
      <c r="AZ421" s="227">
        <f>SUMPRODUCT(LEN($AE421:$AE424)-LEN(SUBSTITUTE($AE421:$AE424,"F", "")))</f>
        <v>0</v>
      </c>
      <c r="BA421" s="227">
        <f>SUMPRODUCT(LEN($AE421:$AE424)-LEN(SUBSTITUTE($AE421:$AE424,"G", "")))</f>
        <v>0</v>
      </c>
      <c r="BB421" s="294">
        <f>SUMPRODUCT(LEN($AE421:$AE424)-LEN(SUBSTITUTE($AE421:$AE424,"M", "")))</f>
        <v>0</v>
      </c>
    </row>
    <row r="422" spans="2:62" ht="28.15" customHeight="1" thickBot="1" x14ac:dyDescent="0.25">
      <c r="B422" s="30"/>
      <c r="C422" s="243"/>
      <c r="D422" s="36"/>
      <c r="E422" s="35"/>
      <c r="F422" s="35"/>
      <c r="G422" s="34"/>
      <c r="H422" s="224"/>
      <c r="I422" s="247"/>
      <c r="J422" s="247"/>
      <c r="K422" s="247"/>
      <c r="L422" s="33" t="s">
        <v>123</v>
      </c>
      <c r="M422" s="32" t="s">
        <v>132</v>
      </c>
      <c r="N422" s="33" t="s">
        <v>122</v>
      </c>
      <c r="O422" s="32" t="s">
        <v>132</v>
      </c>
      <c r="P422" s="33" t="s">
        <v>120</v>
      </c>
      <c r="Q422" s="32" t="s">
        <v>399</v>
      </c>
      <c r="R422" s="33" t="s">
        <v>119</v>
      </c>
      <c r="S422" s="32" t="s">
        <v>434</v>
      </c>
      <c r="T422" s="33" t="s">
        <v>118</v>
      </c>
      <c r="U422" s="32" t="s">
        <v>124</v>
      </c>
      <c r="V422" s="33" t="s">
        <v>117</v>
      </c>
      <c r="W422" s="32" t="s">
        <v>121</v>
      </c>
      <c r="X422" s="33" t="s">
        <v>116</v>
      </c>
      <c r="Y422" s="32"/>
      <c r="Z422" s="33" t="s">
        <v>115</v>
      </c>
      <c r="AA422" s="32"/>
      <c r="AB422" s="31"/>
      <c r="AC422" s="32"/>
      <c r="AD422" s="31" t="s">
        <v>1376</v>
      </c>
      <c r="AE422" s="23"/>
      <c r="AF422" s="251"/>
      <c r="AG422" s="251"/>
      <c r="AH422" s="22"/>
      <c r="AI422" s="11"/>
      <c r="AJ422" s="311"/>
      <c r="AK422" s="267"/>
      <c r="AL422" s="263"/>
      <c r="AM422" s="265"/>
      <c r="AN422" s="267"/>
      <c r="AO422" s="263"/>
      <c r="AP422" s="265"/>
      <c r="AQ422" s="267"/>
      <c r="AR422" s="263"/>
      <c r="AS422" s="265"/>
      <c r="AT422" s="267"/>
      <c r="AU422" s="263"/>
      <c r="AV422" s="265"/>
      <c r="AW422" s="275"/>
      <c r="AX422" s="270"/>
      <c r="AY422" s="292"/>
      <c r="AZ422" s="228"/>
      <c r="BA422" s="228"/>
      <c r="BB422" s="295"/>
    </row>
    <row r="423" spans="2:62" ht="28.15" customHeight="1" x14ac:dyDescent="0.2">
      <c r="B423" s="30"/>
      <c r="C423" s="244"/>
      <c r="D423" s="29"/>
      <c r="E423" s="28"/>
      <c r="F423" s="28"/>
      <c r="G423" s="27"/>
      <c r="H423" s="225"/>
      <c r="I423" s="248"/>
      <c r="J423" s="248"/>
      <c r="K423" s="248"/>
      <c r="L423" s="26" t="s">
        <v>114</v>
      </c>
      <c r="M423" s="25" t="s">
        <v>389</v>
      </c>
      <c r="N423" s="26" t="s">
        <v>112</v>
      </c>
      <c r="O423" s="25" t="s">
        <v>377</v>
      </c>
      <c r="P423" s="26" t="s">
        <v>111</v>
      </c>
      <c r="Q423" s="25" t="s">
        <v>186</v>
      </c>
      <c r="R423" s="26" t="s">
        <v>110</v>
      </c>
      <c r="S423" s="25" t="s">
        <v>377</v>
      </c>
      <c r="T423" s="26" t="s">
        <v>109</v>
      </c>
      <c r="U423" s="25" t="s">
        <v>175</v>
      </c>
      <c r="V423" s="26" t="s">
        <v>108</v>
      </c>
      <c r="W423" s="25"/>
      <c r="X423" s="26" t="s">
        <v>107</v>
      </c>
      <c r="Y423" s="25"/>
      <c r="Z423" s="26" t="s">
        <v>106</v>
      </c>
      <c r="AA423" s="25"/>
      <c r="AB423" s="24"/>
      <c r="AC423" s="25"/>
      <c r="AD423" s="24"/>
      <c r="AE423" s="23"/>
      <c r="AF423" s="251"/>
      <c r="AG423" s="251"/>
      <c r="AH423" s="22"/>
      <c r="AI423" s="11"/>
      <c r="AJ423" s="311"/>
      <c r="AK423" s="267"/>
      <c r="AL423" s="263"/>
      <c r="AM423" s="265"/>
      <c r="AN423" s="267"/>
      <c r="AO423" s="263"/>
      <c r="AP423" s="265"/>
      <c r="AQ423" s="267"/>
      <c r="AR423" s="263"/>
      <c r="AS423" s="265"/>
      <c r="AT423" s="267"/>
      <c r="AU423" s="263"/>
      <c r="AV423" s="265"/>
      <c r="AW423" s="275"/>
      <c r="AX423" s="270"/>
      <c r="AY423" s="292"/>
      <c r="AZ423" s="228"/>
      <c r="BA423" s="228"/>
      <c r="BB423" s="295"/>
    </row>
    <row r="424" spans="2:62" ht="28.15" customHeight="1" thickBot="1" x14ac:dyDescent="0.25">
      <c r="B424" s="30"/>
      <c r="C424" s="253"/>
      <c r="D424" s="51"/>
      <c r="E424" s="50"/>
      <c r="F424" s="50"/>
      <c r="G424" s="49"/>
      <c r="H424" s="226"/>
      <c r="I424" s="254"/>
      <c r="J424" s="254"/>
      <c r="K424" s="254"/>
      <c r="L424" s="48" t="s">
        <v>105</v>
      </c>
      <c r="M424" s="47" t="s">
        <v>389</v>
      </c>
      <c r="N424" s="48" t="s">
        <v>103</v>
      </c>
      <c r="O424" s="47" t="s">
        <v>377</v>
      </c>
      <c r="P424" s="48" t="s">
        <v>102</v>
      </c>
      <c r="Q424" s="47" t="s">
        <v>176</v>
      </c>
      <c r="R424" s="48" t="s">
        <v>101</v>
      </c>
      <c r="S424" s="47" t="s">
        <v>132</v>
      </c>
      <c r="T424" s="48">
        <v>20</v>
      </c>
      <c r="U424" s="47" t="s">
        <v>121</v>
      </c>
      <c r="V424" s="48" t="s">
        <v>100</v>
      </c>
      <c r="W424" s="47"/>
      <c r="X424" s="48" t="s">
        <v>99</v>
      </c>
      <c r="Y424" s="47"/>
      <c r="Z424" s="48" t="s">
        <v>98</v>
      </c>
      <c r="AA424" s="47"/>
      <c r="AB424" s="16"/>
      <c r="AC424" s="47"/>
      <c r="AD424" s="16"/>
      <c r="AE424" s="46"/>
      <c r="AF424" s="255"/>
      <c r="AG424" s="255"/>
      <c r="AH424" s="45"/>
      <c r="AI424" s="11"/>
      <c r="AJ424" s="312"/>
      <c r="AK424" s="268"/>
      <c r="AL424" s="264"/>
      <c r="AM424" s="266"/>
      <c r="AN424" s="268"/>
      <c r="AO424" s="264"/>
      <c r="AP424" s="266"/>
      <c r="AQ424" s="268"/>
      <c r="AR424" s="264"/>
      <c r="AS424" s="266"/>
      <c r="AT424" s="268"/>
      <c r="AU424" s="264"/>
      <c r="AV424" s="266"/>
      <c r="AW424" s="276"/>
      <c r="AX424" s="271"/>
      <c r="AY424" s="293"/>
      <c r="AZ424" s="229"/>
      <c r="BA424" s="229"/>
      <c r="BB424" s="296"/>
    </row>
    <row r="425" spans="2:62" ht="28.15" customHeight="1" x14ac:dyDescent="0.2">
      <c r="B425" s="30"/>
      <c r="C425" s="242">
        <v>3</v>
      </c>
      <c r="D425" s="44"/>
      <c r="E425" s="43"/>
      <c r="F425" s="43"/>
      <c r="G425" s="42"/>
      <c r="H425" s="223"/>
      <c r="I425" s="246">
        <v>80</v>
      </c>
      <c r="J425" s="246">
        <v>29</v>
      </c>
      <c r="K425" s="246">
        <v>6</v>
      </c>
      <c r="L425" s="41" t="s">
        <v>133</v>
      </c>
      <c r="M425" s="40" t="s">
        <v>132</v>
      </c>
      <c r="N425" s="41" t="s">
        <v>131</v>
      </c>
      <c r="O425" s="40" t="s">
        <v>1269</v>
      </c>
      <c r="P425" s="41" t="s">
        <v>130</v>
      </c>
      <c r="Q425" s="40" t="s">
        <v>649</v>
      </c>
      <c r="R425" s="41" t="s">
        <v>129</v>
      </c>
      <c r="S425" s="40" t="s">
        <v>377</v>
      </c>
      <c r="T425" s="41" t="s">
        <v>128</v>
      </c>
      <c r="U425" s="40" t="s">
        <v>186</v>
      </c>
      <c r="V425" s="41" t="s">
        <v>127</v>
      </c>
      <c r="W425" s="40" t="s">
        <v>113</v>
      </c>
      <c r="X425" s="41" t="s">
        <v>126</v>
      </c>
      <c r="Y425" s="40"/>
      <c r="Z425" s="41" t="s">
        <v>125</v>
      </c>
      <c r="AA425" s="40"/>
      <c r="AB425" s="39"/>
      <c r="AC425" s="40"/>
      <c r="AD425" s="39"/>
      <c r="AE425" s="38"/>
      <c r="AF425" s="250"/>
      <c r="AG425" s="250"/>
      <c r="AH425" s="37"/>
      <c r="AI425" s="11"/>
      <c r="AJ425" s="310">
        <f>SUMPRODUCT(LEN($M425:$AA428)-LEN(SUBSTITUTE($M425:$AA428,"A", "")))</f>
        <v>63</v>
      </c>
      <c r="AK425" s="239">
        <f>SUMPRODUCT(LEN($AD425:$AD428)-LEN(SUBSTITUTE($AD425:$AD428,"A", "")))</f>
        <v>0</v>
      </c>
      <c r="AL425" s="230">
        <f>SUMPRODUCT(LEN($AC425:$AC428)-LEN(SUBSTITUTE($AC425:$AC428,"A", "")))</f>
        <v>0</v>
      </c>
      <c r="AM425" s="233">
        <f>SUMPRODUCT(LEN($M425:$AA428)-LEN(SUBSTITUTE($M425:$AA428,"S", "")))</f>
        <v>8</v>
      </c>
      <c r="AN425" s="239">
        <f>SUMPRODUCT(LEN($AD425:$AD428)-LEN(SUBSTITUTE($AD425:$AD428,"S", "")))</f>
        <v>0</v>
      </c>
      <c r="AO425" s="230">
        <f>SUMPRODUCT(LEN($AC425:$AC428)-LEN(SUBSTITUTE($AC425:$AC428,"S", "")))</f>
        <v>0</v>
      </c>
      <c r="AP425" s="233">
        <f>SUMPRODUCT(LEN($M425:$AA428)-LEN(SUBSTITUTE($M425:$AA428,"F", "")))</f>
        <v>0</v>
      </c>
      <c r="AQ425" s="239">
        <f>SUMPRODUCT(LEN($AD425:$AD428)-LEN(SUBSTITUTE($AD425:$AD428,"F", "")))</f>
        <v>0</v>
      </c>
      <c r="AR425" s="230">
        <f>SUMPRODUCT(LEN($AC425:$AC428)-LEN(SUBSTITUTE($AC425:$AC428,"F", "")))</f>
        <v>0</v>
      </c>
      <c r="AS425" s="233">
        <f>SUMPRODUCT(LEN($M425:$AA428)-LEN(SUBSTITUTE($M425:$AA428,"G", "")))</f>
        <v>17</v>
      </c>
      <c r="AT425" s="239">
        <f>SUMPRODUCT(LEN($AD425:$AD428)-LEN(SUBSTITUTE($AD425:$AD428,"G", "")))</f>
        <v>0</v>
      </c>
      <c r="AU425" s="230">
        <f>SUMPRODUCT(LEN($AC425:$AC428)-LEN(SUBSTITUTE($AC425:$AC428,"G", "")))</f>
        <v>0</v>
      </c>
      <c r="AV425" s="233">
        <f>SUMPRODUCT(LEN($L425:$AA428)-LEN(SUBSTITUTE($L425:$AA428,"M", "")))</f>
        <v>0</v>
      </c>
      <c r="AW425" s="236">
        <f>SUMPRODUCT(LEN($AD425:$AD428)-LEN(SUBSTITUTE($AD425:$AD428,"M", "")))</f>
        <v>0</v>
      </c>
      <c r="AX425" s="269">
        <f>SUMPRODUCT(LEN($AC425:$AC428)-LEN(SUBSTITUTE($AC425:$AC428,"M", "")))</f>
        <v>0</v>
      </c>
      <c r="AY425" s="291">
        <f>SUMPRODUCT(LEN($AE425:$AE428)-LEN(SUBSTITUTE($AE425:$AE428,"S", "")))</f>
        <v>0</v>
      </c>
      <c r="AZ425" s="227">
        <f>SUMPRODUCT(LEN($AE425:$AE428)-LEN(SUBSTITUTE($AE425:$AE428,"F", "")))</f>
        <v>0</v>
      </c>
      <c r="BA425" s="227">
        <f>SUMPRODUCT(LEN($AE425:$AE428)-LEN(SUBSTITUTE($AE425:$AE428,"G", "")))</f>
        <v>0</v>
      </c>
      <c r="BB425" s="294">
        <f>SUMPRODUCT(LEN($AE425:$AE428)-LEN(SUBSTITUTE($AE425:$AE428,"M", "")))</f>
        <v>0</v>
      </c>
    </row>
    <row r="426" spans="2:62" ht="28.15" customHeight="1" thickBot="1" x14ac:dyDescent="0.25">
      <c r="B426" s="30"/>
      <c r="C426" s="243"/>
      <c r="D426" s="36"/>
      <c r="E426" s="35"/>
      <c r="F426" s="35"/>
      <c r="G426" s="34"/>
      <c r="H426" s="224"/>
      <c r="I426" s="247"/>
      <c r="J426" s="247"/>
      <c r="K426" s="247"/>
      <c r="L426" s="33" t="s">
        <v>123</v>
      </c>
      <c r="M426" s="32" t="s">
        <v>958</v>
      </c>
      <c r="N426" s="33" t="s">
        <v>122</v>
      </c>
      <c r="O426" s="32" t="s">
        <v>186</v>
      </c>
      <c r="P426" s="33" t="s">
        <v>120</v>
      </c>
      <c r="Q426" s="32" t="s">
        <v>1375</v>
      </c>
      <c r="R426" s="33" t="s">
        <v>119</v>
      </c>
      <c r="S426" s="32" t="s">
        <v>132</v>
      </c>
      <c r="T426" s="33" t="s">
        <v>118</v>
      </c>
      <c r="U426" s="32" t="s">
        <v>444</v>
      </c>
      <c r="V426" s="33" t="s">
        <v>117</v>
      </c>
      <c r="W426" s="32" t="s">
        <v>121</v>
      </c>
      <c r="X426" s="33" t="s">
        <v>116</v>
      </c>
      <c r="Y426" s="32"/>
      <c r="Z426" s="33" t="s">
        <v>115</v>
      </c>
      <c r="AA426" s="32"/>
      <c r="AB426" s="31"/>
      <c r="AC426" s="32"/>
      <c r="AD426" s="31"/>
      <c r="AE426" s="23"/>
      <c r="AF426" s="251"/>
      <c r="AG426" s="251"/>
      <c r="AH426" s="22"/>
      <c r="AI426" s="11"/>
      <c r="AJ426" s="311"/>
      <c r="AK426" s="267"/>
      <c r="AL426" s="263"/>
      <c r="AM426" s="265"/>
      <c r="AN426" s="267"/>
      <c r="AO426" s="263"/>
      <c r="AP426" s="265"/>
      <c r="AQ426" s="267"/>
      <c r="AR426" s="263"/>
      <c r="AS426" s="265"/>
      <c r="AT426" s="267"/>
      <c r="AU426" s="263"/>
      <c r="AV426" s="265"/>
      <c r="AW426" s="275"/>
      <c r="AX426" s="270"/>
      <c r="AY426" s="292"/>
      <c r="AZ426" s="228"/>
      <c r="BA426" s="228"/>
      <c r="BB426" s="295"/>
    </row>
    <row r="427" spans="2:62" ht="28.15" customHeight="1" x14ac:dyDescent="0.2">
      <c r="B427" s="30"/>
      <c r="C427" s="244"/>
      <c r="D427" s="29"/>
      <c r="E427" s="28"/>
      <c r="F427" s="28"/>
      <c r="G427" s="27"/>
      <c r="H427" s="225"/>
      <c r="I427" s="248"/>
      <c r="J427" s="248"/>
      <c r="K427" s="248"/>
      <c r="L427" s="26" t="s">
        <v>114</v>
      </c>
      <c r="M427" s="25" t="s">
        <v>613</v>
      </c>
      <c r="N427" s="26" t="s">
        <v>112</v>
      </c>
      <c r="O427" s="25" t="s">
        <v>1166</v>
      </c>
      <c r="P427" s="26" t="s">
        <v>111</v>
      </c>
      <c r="Q427" s="25" t="s">
        <v>389</v>
      </c>
      <c r="R427" s="26" t="s">
        <v>110</v>
      </c>
      <c r="S427" s="25" t="s">
        <v>434</v>
      </c>
      <c r="T427" s="26" t="s">
        <v>109</v>
      </c>
      <c r="U427" s="25" t="s">
        <v>124</v>
      </c>
      <c r="V427" s="26" t="s">
        <v>108</v>
      </c>
      <c r="W427" s="25" t="s">
        <v>121</v>
      </c>
      <c r="X427" s="26" t="s">
        <v>107</v>
      </c>
      <c r="Y427" s="25"/>
      <c r="Z427" s="26" t="s">
        <v>106</v>
      </c>
      <c r="AA427" s="25"/>
      <c r="AB427" s="24"/>
      <c r="AC427" s="25"/>
      <c r="AD427" s="24"/>
      <c r="AE427" s="23"/>
      <c r="AF427" s="251"/>
      <c r="AG427" s="251"/>
      <c r="AH427" s="22"/>
      <c r="AI427" s="11"/>
      <c r="AJ427" s="311"/>
      <c r="AK427" s="267"/>
      <c r="AL427" s="263"/>
      <c r="AM427" s="265"/>
      <c r="AN427" s="267"/>
      <c r="AO427" s="263"/>
      <c r="AP427" s="265"/>
      <c r="AQ427" s="267"/>
      <c r="AR427" s="263"/>
      <c r="AS427" s="265"/>
      <c r="AT427" s="267"/>
      <c r="AU427" s="263"/>
      <c r="AV427" s="265"/>
      <c r="AW427" s="275"/>
      <c r="AX427" s="270"/>
      <c r="AY427" s="292"/>
      <c r="AZ427" s="228"/>
      <c r="BA427" s="228"/>
      <c r="BB427" s="295"/>
    </row>
    <row r="428" spans="2:62" ht="28.15" customHeight="1" thickBot="1" x14ac:dyDescent="0.25">
      <c r="B428" s="21"/>
      <c r="C428" s="245"/>
      <c r="D428" s="20"/>
      <c r="E428" s="19"/>
      <c r="F428" s="19"/>
      <c r="G428" s="18"/>
      <c r="H428" s="226"/>
      <c r="I428" s="249"/>
      <c r="J428" s="249"/>
      <c r="K428" s="249"/>
      <c r="L428" s="17" t="s">
        <v>105</v>
      </c>
      <c r="M428" s="15" t="s">
        <v>1374</v>
      </c>
      <c r="N428" s="17" t="s">
        <v>103</v>
      </c>
      <c r="O428" s="15" t="s">
        <v>740</v>
      </c>
      <c r="P428" s="17" t="s">
        <v>102</v>
      </c>
      <c r="Q428" s="15" t="s">
        <v>377</v>
      </c>
      <c r="R428" s="17" t="s">
        <v>101</v>
      </c>
      <c r="S428" s="15" t="s">
        <v>186</v>
      </c>
      <c r="T428" s="17">
        <v>20</v>
      </c>
      <c r="U428" s="15" t="s">
        <v>132</v>
      </c>
      <c r="V428" s="17" t="s">
        <v>100</v>
      </c>
      <c r="W428" s="15"/>
      <c r="X428" s="17" t="s">
        <v>99</v>
      </c>
      <c r="Y428" s="15"/>
      <c r="Z428" s="17" t="s">
        <v>98</v>
      </c>
      <c r="AA428" s="15"/>
      <c r="AB428" s="16"/>
      <c r="AC428" s="15"/>
      <c r="AD428" s="14"/>
      <c r="AE428" s="13"/>
      <c r="AF428" s="252"/>
      <c r="AG428" s="252"/>
      <c r="AH428" s="12"/>
      <c r="AI428" s="11"/>
      <c r="AJ428" s="312"/>
      <c r="AK428" s="268"/>
      <c r="AL428" s="264"/>
      <c r="AM428" s="266"/>
      <c r="AN428" s="268"/>
      <c r="AO428" s="264"/>
      <c r="AP428" s="266"/>
      <c r="AQ428" s="268"/>
      <c r="AR428" s="264"/>
      <c r="AS428" s="266"/>
      <c r="AT428" s="268"/>
      <c r="AU428" s="264"/>
      <c r="AV428" s="266"/>
      <c r="AW428" s="276"/>
      <c r="AX428" s="271"/>
      <c r="AY428" s="293"/>
      <c r="AZ428" s="229"/>
      <c r="BA428" s="229"/>
      <c r="BB428" s="296"/>
    </row>
    <row r="429" spans="2:62" ht="85.9" customHeight="1" thickTop="1" thickBot="1" x14ac:dyDescent="0.35">
      <c r="B429" s="105" t="s">
        <v>174</v>
      </c>
      <c r="C429" s="95" t="s">
        <v>173</v>
      </c>
      <c r="D429" s="100" t="s">
        <v>172</v>
      </c>
      <c r="E429" s="104" t="s">
        <v>171</v>
      </c>
      <c r="F429" s="103"/>
      <c r="G429" s="102"/>
      <c r="H429" s="101" t="s">
        <v>170</v>
      </c>
      <c r="I429" s="100" t="s">
        <v>96</v>
      </c>
      <c r="J429" s="100" t="s">
        <v>169</v>
      </c>
      <c r="K429" s="100" t="s">
        <v>97</v>
      </c>
      <c r="L429" s="256" t="s">
        <v>168</v>
      </c>
      <c r="M429" s="262"/>
      <c r="N429" s="256" t="s">
        <v>167</v>
      </c>
      <c r="O429" s="262"/>
      <c r="P429" s="256" t="s">
        <v>167</v>
      </c>
      <c r="Q429" s="257"/>
      <c r="R429" s="256" t="s">
        <v>167</v>
      </c>
      <c r="S429" s="257"/>
      <c r="T429" s="256" t="s">
        <v>167</v>
      </c>
      <c r="U429" s="257"/>
      <c r="V429" s="256" t="s">
        <v>167</v>
      </c>
      <c r="W429" s="257"/>
      <c r="X429" s="256" t="s">
        <v>167</v>
      </c>
      <c r="Y429" s="257"/>
      <c r="Z429" s="256" t="s">
        <v>167</v>
      </c>
      <c r="AA429" s="257"/>
      <c r="AB429" s="261" t="s">
        <v>166</v>
      </c>
      <c r="AC429" s="257"/>
      <c r="AD429" s="101" t="s">
        <v>165</v>
      </c>
      <c r="AE429" s="101" t="s">
        <v>164</v>
      </c>
      <c r="AF429" s="100" t="s">
        <v>163</v>
      </c>
      <c r="AG429" s="100" t="s">
        <v>162</v>
      </c>
      <c r="AH429" s="99" t="s">
        <v>161</v>
      </c>
      <c r="AI429" s="98"/>
      <c r="AJ429" s="96" t="s">
        <v>160</v>
      </c>
      <c r="AK429" s="95" t="s">
        <v>159</v>
      </c>
      <c r="AL429" s="94" t="s">
        <v>158</v>
      </c>
      <c r="AM429" s="96" t="s">
        <v>157</v>
      </c>
      <c r="AN429" s="95" t="s">
        <v>156</v>
      </c>
      <c r="AO429" s="94" t="s">
        <v>155</v>
      </c>
      <c r="AP429" s="96" t="s">
        <v>154</v>
      </c>
      <c r="AQ429" s="95" t="s">
        <v>153</v>
      </c>
      <c r="AR429" s="97" t="s">
        <v>152</v>
      </c>
      <c r="AS429" s="96" t="s">
        <v>151</v>
      </c>
      <c r="AT429" s="95" t="s">
        <v>150</v>
      </c>
      <c r="AU429" s="94" t="s">
        <v>149</v>
      </c>
      <c r="AV429" s="96" t="s">
        <v>148</v>
      </c>
      <c r="AW429" s="95" t="s">
        <v>147</v>
      </c>
      <c r="AX429" s="94" t="s">
        <v>146</v>
      </c>
      <c r="AY429" s="93" t="s">
        <v>145</v>
      </c>
      <c r="AZ429" s="92" t="s">
        <v>144</v>
      </c>
      <c r="BA429" s="92" t="s">
        <v>143</v>
      </c>
      <c r="BB429" s="91" t="s">
        <v>142</v>
      </c>
    </row>
    <row r="430" spans="2:62" ht="48" thickBot="1" x14ac:dyDescent="0.3">
      <c r="B430" s="90" t="s">
        <v>225</v>
      </c>
      <c r="C430" s="89"/>
      <c r="D430" s="88"/>
      <c r="E430" s="258"/>
      <c r="F430" s="259"/>
      <c r="G430" s="260"/>
      <c r="H430" s="87" t="s">
        <v>140</v>
      </c>
      <c r="I430" s="86"/>
      <c r="J430" s="86"/>
      <c r="K430" s="85"/>
      <c r="L430" s="84"/>
      <c r="M430" s="81"/>
      <c r="N430" s="84"/>
      <c r="O430" s="81"/>
      <c r="P430" s="84"/>
      <c r="Q430" s="81"/>
      <c r="R430" s="84"/>
      <c r="S430" s="81"/>
      <c r="T430" s="84"/>
      <c r="U430" s="81"/>
      <c r="V430" s="84"/>
      <c r="W430" s="81"/>
      <c r="X430" s="84"/>
      <c r="Y430" s="81"/>
      <c r="Z430" s="84"/>
      <c r="AA430" s="83"/>
      <c r="AB430" s="82" t="s">
        <v>139</v>
      </c>
      <c r="AC430" s="81"/>
      <c r="AD430" s="81"/>
      <c r="AE430" s="81"/>
      <c r="AF430" s="80"/>
      <c r="AG430" s="80"/>
      <c r="AH430" s="60"/>
      <c r="AI430" s="79" t="s">
        <v>138</v>
      </c>
      <c r="AJ430" s="78">
        <f t="shared" ref="AJ430:BB430" si="56">SUM(AJ432:AJ443)</f>
        <v>151</v>
      </c>
      <c r="AK430" s="77">
        <f t="shared" si="56"/>
        <v>27</v>
      </c>
      <c r="AL430" s="76">
        <f t="shared" si="56"/>
        <v>0</v>
      </c>
      <c r="AM430" s="78">
        <f t="shared" si="56"/>
        <v>28</v>
      </c>
      <c r="AN430" s="77">
        <f t="shared" si="56"/>
        <v>4</v>
      </c>
      <c r="AO430" s="76">
        <f t="shared" si="56"/>
        <v>0</v>
      </c>
      <c r="AP430" s="78">
        <f t="shared" si="56"/>
        <v>0</v>
      </c>
      <c r="AQ430" s="77">
        <f t="shared" si="56"/>
        <v>1</v>
      </c>
      <c r="AR430" s="76">
        <f t="shared" si="56"/>
        <v>0</v>
      </c>
      <c r="AS430" s="78">
        <f t="shared" si="56"/>
        <v>17</v>
      </c>
      <c r="AT430" s="77">
        <f t="shared" si="56"/>
        <v>9</v>
      </c>
      <c r="AU430" s="76">
        <f t="shared" si="56"/>
        <v>0</v>
      </c>
      <c r="AV430" s="78">
        <f t="shared" si="56"/>
        <v>0</v>
      </c>
      <c r="AW430" s="77">
        <f t="shared" si="56"/>
        <v>0</v>
      </c>
      <c r="AX430" s="76">
        <f t="shared" si="56"/>
        <v>0</v>
      </c>
      <c r="AY430" s="75">
        <f t="shared" si="56"/>
        <v>0</v>
      </c>
      <c r="AZ430" s="74">
        <f t="shared" si="56"/>
        <v>0</v>
      </c>
      <c r="BA430" s="74">
        <f t="shared" si="56"/>
        <v>1</v>
      </c>
      <c r="BB430" s="73">
        <f t="shared" si="56"/>
        <v>0</v>
      </c>
      <c r="BC430" s="72" t="s">
        <v>137</v>
      </c>
      <c r="BF430" s="5">
        <f>SUM(AJ430:AL430)/$BG$5</f>
        <v>59.333333333333336</v>
      </c>
      <c r="BG430" s="5">
        <f>SUM(AM430:AO430,AY430)/$BG$5</f>
        <v>10.666666666666666</v>
      </c>
      <c r="BH430" s="5">
        <f>SUM(AP430:AR430,AZ430)/$BG$5</f>
        <v>0.33333333333333331</v>
      </c>
      <c r="BI430" s="5">
        <f>SUM(AS430:AU430,BA430)/$BG$5</f>
        <v>9</v>
      </c>
      <c r="BJ430" s="5">
        <f>SUM(AV430:AX430,BB430)/$BG$5</f>
        <v>0</v>
      </c>
    </row>
    <row r="431" spans="2:62" ht="37.5" thickBot="1" x14ac:dyDescent="0.3">
      <c r="B431" s="71"/>
      <c r="C431" s="70"/>
      <c r="D431" s="69"/>
      <c r="E431" s="68"/>
      <c r="F431" s="68"/>
      <c r="G431" s="67"/>
      <c r="H431" s="66"/>
      <c r="I431" s="64"/>
      <c r="J431" s="64"/>
      <c r="K431" s="65"/>
      <c r="L431" s="64"/>
      <c r="M431" s="62"/>
      <c r="N431" s="64"/>
      <c r="O431" s="62"/>
      <c r="P431" s="64"/>
      <c r="Q431" s="62"/>
      <c r="R431" s="64"/>
      <c r="S431" s="62"/>
      <c r="T431" s="64"/>
      <c r="U431" s="62"/>
      <c r="V431" s="64"/>
      <c r="W431" s="62"/>
      <c r="X431" s="64"/>
      <c r="Y431" s="62"/>
      <c r="Z431" s="64"/>
      <c r="AA431" s="62"/>
      <c r="AB431" s="63"/>
      <c r="AC431" s="62"/>
      <c r="AD431" s="62"/>
      <c r="AE431" s="62"/>
      <c r="AF431" s="61"/>
      <c r="AG431" s="61"/>
      <c r="AH431" s="60"/>
      <c r="AI431" s="59" t="s">
        <v>136</v>
      </c>
      <c r="AJ431" s="58">
        <f t="shared" ref="AJ431:BB431" si="57">AJ430/3</f>
        <v>50.333333333333336</v>
      </c>
      <c r="AK431" s="57">
        <f t="shared" si="57"/>
        <v>9</v>
      </c>
      <c r="AL431" s="56">
        <f t="shared" si="57"/>
        <v>0</v>
      </c>
      <c r="AM431" s="58">
        <f t="shared" si="57"/>
        <v>9.3333333333333339</v>
      </c>
      <c r="AN431" s="57">
        <f t="shared" si="57"/>
        <v>1.3333333333333333</v>
      </c>
      <c r="AO431" s="56">
        <f t="shared" si="57"/>
        <v>0</v>
      </c>
      <c r="AP431" s="58">
        <f t="shared" si="57"/>
        <v>0</v>
      </c>
      <c r="AQ431" s="57">
        <f t="shared" si="57"/>
        <v>0.33333333333333331</v>
      </c>
      <c r="AR431" s="56">
        <f t="shared" si="57"/>
        <v>0</v>
      </c>
      <c r="AS431" s="58">
        <f t="shared" si="57"/>
        <v>5.666666666666667</v>
      </c>
      <c r="AT431" s="57">
        <f t="shared" si="57"/>
        <v>3</v>
      </c>
      <c r="AU431" s="56">
        <f t="shared" si="57"/>
        <v>0</v>
      </c>
      <c r="AV431" s="58">
        <f t="shared" si="57"/>
        <v>0</v>
      </c>
      <c r="AW431" s="57">
        <f t="shared" si="57"/>
        <v>0</v>
      </c>
      <c r="AX431" s="56">
        <f t="shared" si="57"/>
        <v>0</v>
      </c>
      <c r="AY431" s="55">
        <f t="shared" si="57"/>
        <v>0</v>
      </c>
      <c r="AZ431" s="54">
        <f t="shared" si="57"/>
        <v>0</v>
      </c>
      <c r="BA431" s="54">
        <f t="shared" si="57"/>
        <v>0.33333333333333331</v>
      </c>
      <c r="BB431" s="53">
        <f t="shared" si="57"/>
        <v>0</v>
      </c>
      <c r="BC431" s="52" t="s">
        <v>135</v>
      </c>
    </row>
    <row r="432" spans="2:62" ht="28.15" customHeight="1" x14ac:dyDescent="0.2">
      <c r="B432" s="30"/>
      <c r="C432" s="242">
        <v>1</v>
      </c>
      <c r="D432" s="44"/>
      <c r="E432" s="43"/>
      <c r="F432" s="43"/>
      <c r="G432" s="42"/>
      <c r="H432" s="223" t="s">
        <v>384</v>
      </c>
      <c r="I432" s="246">
        <v>117</v>
      </c>
      <c r="J432" s="246">
        <v>31</v>
      </c>
      <c r="K432" s="246">
        <v>7</v>
      </c>
      <c r="L432" s="41" t="s">
        <v>133</v>
      </c>
      <c r="M432" s="40" t="s">
        <v>132</v>
      </c>
      <c r="N432" s="41" t="s">
        <v>131</v>
      </c>
      <c r="O432" s="40" t="s">
        <v>382</v>
      </c>
      <c r="P432" s="41" t="s">
        <v>130</v>
      </c>
      <c r="Q432" s="40" t="s">
        <v>707</v>
      </c>
      <c r="R432" s="41" t="s">
        <v>129</v>
      </c>
      <c r="S432" s="40" t="s">
        <v>417</v>
      </c>
      <c r="T432" s="41" t="s">
        <v>128</v>
      </c>
      <c r="U432" s="40" t="s">
        <v>418</v>
      </c>
      <c r="V432" s="41" t="s">
        <v>127</v>
      </c>
      <c r="W432" s="40" t="s">
        <v>217</v>
      </c>
      <c r="X432" s="41" t="s">
        <v>126</v>
      </c>
      <c r="Y432" s="40"/>
      <c r="Z432" s="41" t="s">
        <v>125</v>
      </c>
      <c r="AA432" s="40"/>
      <c r="AB432" s="39"/>
      <c r="AC432" s="40"/>
      <c r="AD432" s="39"/>
      <c r="AE432" s="38" t="s">
        <v>414</v>
      </c>
      <c r="AF432" s="250"/>
      <c r="AG432" s="250"/>
      <c r="AH432" s="37"/>
      <c r="AI432" s="11"/>
      <c r="AJ432" s="310">
        <f>SUMPRODUCT(LEN($M432:$AA435)-LEN(SUBSTITUTE($M432:$AA435,"A", "")))</f>
        <v>74</v>
      </c>
      <c r="AK432" s="239">
        <f>SUMPRODUCT(LEN($AD432:$AD435)-LEN(SUBSTITUTE($AD432:$AD435,"A", "")))</f>
        <v>0</v>
      </c>
      <c r="AL432" s="230">
        <f>SUMPRODUCT(LEN($AC432:$AC435)-LEN(SUBSTITUTE($AC432:$AC435,"A", "")))</f>
        <v>0</v>
      </c>
      <c r="AM432" s="233">
        <f>SUMPRODUCT(LEN($M432:$AA435)-LEN(SUBSTITUTE($M432:$AA435,"S", "")))</f>
        <v>20</v>
      </c>
      <c r="AN432" s="239">
        <f>SUMPRODUCT(LEN($AD432:$AD435)-LEN(SUBSTITUTE($AD432:$AD435,"S", "")))</f>
        <v>0</v>
      </c>
      <c r="AO432" s="230">
        <f>SUMPRODUCT(LEN($AC432:$AC435)-LEN(SUBSTITUTE($AC432:$AC435,"S", "")))</f>
        <v>0</v>
      </c>
      <c r="AP432" s="233">
        <f>SUMPRODUCT(LEN($M432:$AA435)-LEN(SUBSTITUTE($M432:$AA435,"F", "")))</f>
        <v>0</v>
      </c>
      <c r="AQ432" s="239">
        <f>SUMPRODUCT(LEN($AD432:$AD435)-LEN(SUBSTITUTE($AD432:$AD435,"F", "")))</f>
        <v>0</v>
      </c>
      <c r="AR432" s="230">
        <f>SUMPRODUCT(LEN($AC432:$AC435)-LEN(SUBSTITUTE($AC432:$AC435,"F", "")))</f>
        <v>0</v>
      </c>
      <c r="AS432" s="233">
        <f>SUMPRODUCT(LEN($M432:$AA435)-LEN(SUBSTITUTE($M432:$AA435,"G", "")))</f>
        <v>8</v>
      </c>
      <c r="AT432" s="239">
        <f>SUMPRODUCT(LEN($AD432:$AD435)-LEN(SUBSTITUTE($AD432:$AD435,"G", "")))</f>
        <v>0</v>
      </c>
      <c r="AU432" s="230">
        <f>SUMPRODUCT(LEN($AC432:$AC435)-LEN(SUBSTITUTE($AC432:$AC435,"G", "")))</f>
        <v>0</v>
      </c>
      <c r="AV432" s="233">
        <f>SUMPRODUCT(LEN($L432:$AA435)-LEN(SUBSTITUTE($L432:$AA435,"M", "")))</f>
        <v>0</v>
      </c>
      <c r="AW432" s="236">
        <f>SUMPRODUCT(LEN($AD432:$AD435)-LEN(SUBSTITUTE($AD432:$AD435,"M", "")))</f>
        <v>0</v>
      </c>
      <c r="AX432" s="269">
        <f>SUMPRODUCT(LEN($AC432:$AC435)-LEN(SUBSTITUTE($AC432:$AC435,"M", "")))</f>
        <v>0</v>
      </c>
      <c r="AY432" s="291">
        <f>SUMPRODUCT(LEN($AE432:$AE435)-LEN(SUBSTITUTE($AE432:$AE435,"S", "")))</f>
        <v>0</v>
      </c>
      <c r="AZ432" s="227">
        <f>SUMPRODUCT(LEN($AE432:$AE435)-LEN(SUBSTITUTE($AE432:$AE435,"F", "")))</f>
        <v>0</v>
      </c>
      <c r="BA432" s="227">
        <f>SUMPRODUCT(LEN($AE432:$AE435)-LEN(SUBSTITUTE($AE432:$AE435,"G", "")))</f>
        <v>1</v>
      </c>
      <c r="BB432" s="294">
        <f>SUMPRODUCT(LEN($AE432:$AE435)-LEN(SUBSTITUTE($AE432:$AE435,"M", "")))</f>
        <v>0</v>
      </c>
    </row>
    <row r="433" spans="2:62" ht="28.15" customHeight="1" thickBot="1" x14ac:dyDescent="0.25">
      <c r="B433" s="30"/>
      <c r="C433" s="243"/>
      <c r="D433" s="36"/>
      <c r="E433" s="35"/>
      <c r="F433" s="35"/>
      <c r="G433" s="34"/>
      <c r="H433" s="224"/>
      <c r="I433" s="247"/>
      <c r="J433" s="247"/>
      <c r="K433" s="247"/>
      <c r="L433" s="33" t="s">
        <v>123</v>
      </c>
      <c r="M433" s="32" t="s">
        <v>484</v>
      </c>
      <c r="N433" s="33" t="s">
        <v>122</v>
      </c>
      <c r="O433" s="32" t="s">
        <v>417</v>
      </c>
      <c r="P433" s="33" t="s">
        <v>120</v>
      </c>
      <c r="Q433" s="32" t="s">
        <v>773</v>
      </c>
      <c r="R433" s="33" t="s">
        <v>119</v>
      </c>
      <c r="S433" s="32" t="s">
        <v>728</v>
      </c>
      <c r="T433" s="33" t="s">
        <v>118</v>
      </c>
      <c r="U433" s="32" t="s">
        <v>451</v>
      </c>
      <c r="V433" s="33" t="s">
        <v>117</v>
      </c>
      <c r="W433" s="32" t="s">
        <v>175</v>
      </c>
      <c r="X433" s="33" t="s">
        <v>116</v>
      </c>
      <c r="Y433" s="32"/>
      <c r="Z433" s="33" t="s">
        <v>115</v>
      </c>
      <c r="AA433" s="32"/>
      <c r="AB433" s="31"/>
      <c r="AC433" s="32"/>
      <c r="AD433" s="31"/>
      <c r="AE433" s="23"/>
      <c r="AF433" s="251"/>
      <c r="AG433" s="251"/>
      <c r="AH433" s="22"/>
      <c r="AI433" s="11"/>
      <c r="AJ433" s="311"/>
      <c r="AK433" s="267"/>
      <c r="AL433" s="263"/>
      <c r="AM433" s="265"/>
      <c r="AN433" s="267"/>
      <c r="AO433" s="263"/>
      <c r="AP433" s="265"/>
      <c r="AQ433" s="267"/>
      <c r="AR433" s="263"/>
      <c r="AS433" s="265"/>
      <c r="AT433" s="267"/>
      <c r="AU433" s="263"/>
      <c r="AV433" s="265"/>
      <c r="AW433" s="275"/>
      <c r="AX433" s="270"/>
      <c r="AY433" s="292"/>
      <c r="AZ433" s="228"/>
      <c r="BA433" s="228"/>
      <c r="BB433" s="295"/>
    </row>
    <row r="434" spans="2:62" ht="28.15" customHeight="1" x14ac:dyDescent="0.2">
      <c r="B434" s="30"/>
      <c r="C434" s="244"/>
      <c r="D434" s="29"/>
      <c r="E434" s="28"/>
      <c r="F434" s="28"/>
      <c r="G434" s="27"/>
      <c r="H434" s="225">
        <v>220</v>
      </c>
      <c r="I434" s="248"/>
      <c r="J434" s="248"/>
      <c r="K434" s="248"/>
      <c r="L434" s="26" t="s">
        <v>114</v>
      </c>
      <c r="M434" s="25" t="s">
        <v>382</v>
      </c>
      <c r="N434" s="26" t="s">
        <v>112</v>
      </c>
      <c r="O434" s="25" t="s">
        <v>773</v>
      </c>
      <c r="P434" s="26" t="s">
        <v>111</v>
      </c>
      <c r="Q434" s="25" t="s">
        <v>659</v>
      </c>
      <c r="R434" s="26" t="s">
        <v>110</v>
      </c>
      <c r="S434" s="25" t="s">
        <v>728</v>
      </c>
      <c r="T434" s="26" t="s">
        <v>109</v>
      </c>
      <c r="U434" s="25" t="s">
        <v>425</v>
      </c>
      <c r="V434" s="26" t="s">
        <v>108</v>
      </c>
      <c r="W434" s="25" t="s">
        <v>113</v>
      </c>
      <c r="X434" s="26" t="s">
        <v>107</v>
      </c>
      <c r="Y434" s="25"/>
      <c r="Z434" s="26" t="s">
        <v>106</v>
      </c>
      <c r="AA434" s="25"/>
      <c r="AB434" s="24"/>
      <c r="AC434" s="25"/>
      <c r="AD434" s="24"/>
      <c r="AE434" s="23"/>
      <c r="AF434" s="251"/>
      <c r="AG434" s="251"/>
      <c r="AH434" s="22"/>
      <c r="AI434" s="11"/>
      <c r="AJ434" s="311"/>
      <c r="AK434" s="267"/>
      <c r="AL434" s="263"/>
      <c r="AM434" s="265"/>
      <c r="AN434" s="267"/>
      <c r="AO434" s="263"/>
      <c r="AP434" s="265"/>
      <c r="AQ434" s="267"/>
      <c r="AR434" s="263"/>
      <c r="AS434" s="265"/>
      <c r="AT434" s="267"/>
      <c r="AU434" s="263"/>
      <c r="AV434" s="265"/>
      <c r="AW434" s="275"/>
      <c r="AX434" s="270"/>
      <c r="AY434" s="292"/>
      <c r="AZ434" s="228"/>
      <c r="BA434" s="228"/>
      <c r="BB434" s="295"/>
    </row>
    <row r="435" spans="2:62" ht="28.15" customHeight="1" thickBot="1" x14ac:dyDescent="0.25">
      <c r="B435" s="30"/>
      <c r="C435" s="253"/>
      <c r="D435" s="51"/>
      <c r="E435" s="50"/>
      <c r="F435" s="50"/>
      <c r="G435" s="49"/>
      <c r="H435" s="226"/>
      <c r="I435" s="254"/>
      <c r="J435" s="254"/>
      <c r="K435" s="254"/>
      <c r="L435" s="48" t="s">
        <v>105</v>
      </c>
      <c r="M435" s="47" t="s">
        <v>382</v>
      </c>
      <c r="N435" s="48" t="s">
        <v>103</v>
      </c>
      <c r="O435" s="47" t="s">
        <v>679</v>
      </c>
      <c r="P435" s="48" t="s">
        <v>102</v>
      </c>
      <c r="Q435" s="47" t="s">
        <v>417</v>
      </c>
      <c r="R435" s="48" t="s">
        <v>101</v>
      </c>
      <c r="S435" s="47" t="s">
        <v>518</v>
      </c>
      <c r="T435" s="48">
        <v>20</v>
      </c>
      <c r="U435" s="47" t="s">
        <v>175</v>
      </c>
      <c r="V435" s="48" t="s">
        <v>100</v>
      </c>
      <c r="W435" s="47" t="s">
        <v>175</v>
      </c>
      <c r="X435" s="48" t="s">
        <v>99</v>
      </c>
      <c r="Y435" s="47"/>
      <c r="Z435" s="48" t="s">
        <v>98</v>
      </c>
      <c r="AA435" s="47"/>
      <c r="AB435" s="16"/>
      <c r="AC435" s="47"/>
      <c r="AD435" s="16"/>
      <c r="AE435" s="46"/>
      <c r="AF435" s="255"/>
      <c r="AG435" s="255"/>
      <c r="AH435" s="45"/>
      <c r="AI435" s="11"/>
      <c r="AJ435" s="312"/>
      <c r="AK435" s="268"/>
      <c r="AL435" s="264"/>
      <c r="AM435" s="266"/>
      <c r="AN435" s="268"/>
      <c r="AO435" s="264"/>
      <c r="AP435" s="266"/>
      <c r="AQ435" s="268"/>
      <c r="AR435" s="264"/>
      <c r="AS435" s="266"/>
      <c r="AT435" s="268"/>
      <c r="AU435" s="264"/>
      <c r="AV435" s="266"/>
      <c r="AW435" s="276"/>
      <c r="AX435" s="271"/>
      <c r="AY435" s="293"/>
      <c r="AZ435" s="229"/>
      <c r="BA435" s="229"/>
      <c r="BB435" s="296"/>
    </row>
    <row r="436" spans="2:62" ht="28.15" customHeight="1" x14ac:dyDescent="0.2">
      <c r="B436" s="30"/>
      <c r="C436" s="242">
        <v>2</v>
      </c>
      <c r="D436" s="44"/>
      <c r="E436" s="43"/>
      <c r="F436" s="43"/>
      <c r="G436" s="42"/>
      <c r="H436" s="223"/>
      <c r="I436" s="246">
        <v>106</v>
      </c>
      <c r="J436" s="246">
        <v>25</v>
      </c>
      <c r="K436" s="246">
        <v>6</v>
      </c>
      <c r="L436" s="41" t="s">
        <v>133</v>
      </c>
      <c r="M436" s="40" t="s">
        <v>132</v>
      </c>
      <c r="N436" s="41" t="s">
        <v>131</v>
      </c>
      <c r="O436" s="40" t="s">
        <v>132</v>
      </c>
      <c r="P436" s="41" t="s">
        <v>130</v>
      </c>
      <c r="Q436" s="40" t="s">
        <v>132</v>
      </c>
      <c r="R436" s="41" t="s">
        <v>129</v>
      </c>
      <c r="S436" s="40" t="s">
        <v>186</v>
      </c>
      <c r="T436" s="41" t="s">
        <v>128</v>
      </c>
      <c r="U436" s="40" t="s">
        <v>175</v>
      </c>
      <c r="V436" s="41" t="s">
        <v>127</v>
      </c>
      <c r="W436" s="40"/>
      <c r="X436" s="41" t="s">
        <v>126</v>
      </c>
      <c r="Y436" s="40"/>
      <c r="Z436" s="41" t="s">
        <v>125</v>
      </c>
      <c r="AA436" s="40"/>
      <c r="AB436" s="39"/>
      <c r="AC436" s="40"/>
      <c r="AD436" s="39"/>
      <c r="AE436" s="38"/>
      <c r="AF436" s="250"/>
      <c r="AG436" s="250"/>
      <c r="AH436" s="37"/>
      <c r="AI436" s="11"/>
      <c r="AJ436" s="310">
        <f>SUMPRODUCT(LEN($M436:$AA439)-LEN(SUBSTITUTE($M436:$AA439,"A", "")))</f>
        <v>31</v>
      </c>
      <c r="AK436" s="239">
        <f>SUMPRODUCT(LEN($AD436:$AD439)-LEN(SUBSTITUTE($AD436:$AD439,"A", "")))</f>
        <v>0</v>
      </c>
      <c r="AL436" s="230">
        <f>SUMPRODUCT(LEN($AC436:$AC439)-LEN(SUBSTITUTE($AC436:$AC439,"A", "")))</f>
        <v>0</v>
      </c>
      <c r="AM436" s="233">
        <f>SUMPRODUCT(LEN($M436:$AA439)-LEN(SUBSTITUTE($M436:$AA439,"S", "")))</f>
        <v>5</v>
      </c>
      <c r="AN436" s="239">
        <f>SUMPRODUCT(LEN($AD436:$AD439)-LEN(SUBSTITUTE($AD436:$AD439,"S", "")))</f>
        <v>0</v>
      </c>
      <c r="AO436" s="230">
        <f>SUMPRODUCT(LEN($AC436:$AC439)-LEN(SUBSTITUTE($AC436:$AC439,"S", "")))</f>
        <v>0</v>
      </c>
      <c r="AP436" s="233">
        <f>SUMPRODUCT(LEN($M436:$AA439)-LEN(SUBSTITUTE($M436:$AA439,"F", "")))</f>
        <v>0</v>
      </c>
      <c r="AQ436" s="239">
        <f>SUMPRODUCT(LEN($AD436:$AD439)-LEN(SUBSTITUTE($AD436:$AD439,"F", "")))</f>
        <v>0</v>
      </c>
      <c r="AR436" s="230">
        <f>SUMPRODUCT(LEN($AC436:$AC439)-LEN(SUBSTITUTE($AC436:$AC439,"F", "")))</f>
        <v>0</v>
      </c>
      <c r="AS436" s="233">
        <f>SUMPRODUCT(LEN($M436:$AA439)-LEN(SUBSTITUTE($M436:$AA439,"G", "")))</f>
        <v>1</v>
      </c>
      <c r="AT436" s="239">
        <f>SUMPRODUCT(LEN($AD436:$AD439)-LEN(SUBSTITUTE($AD436:$AD439,"G", "")))</f>
        <v>0</v>
      </c>
      <c r="AU436" s="230">
        <f>SUMPRODUCT(LEN($AC436:$AC439)-LEN(SUBSTITUTE($AC436:$AC439,"G", "")))</f>
        <v>0</v>
      </c>
      <c r="AV436" s="233">
        <f>SUMPRODUCT(LEN($L436:$AA439)-LEN(SUBSTITUTE($L436:$AA439,"M", "")))</f>
        <v>0</v>
      </c>
      <c r="AW436" s="236">
        <f>SUMPRODUCT(LEN($AD436:$AD439)-LEN(SUBSTITUTE($AD436:$AD439,"M", "")))</f>
        <v>0</v>
      </c>
      <c r="AX436" s="269">
        <f>SUMPRODUCT(LEN($AC436:$AC439)-LEN(SUBSTITUTE($AC436:$AC439,"M", "")))</f>
        <v>0</v>
      </c>
      <c r="AY436" s="291">
        <f>SUMPRODUCT(LEN($AE436:$AE439)-LEN(SUBSTITUTE($AE436:$AE439,"S", "")))</f>
        <v>0</v>
      </c>
      <c r="AZ436" s="227">
        <f>SUMPRODUCT(LEN($AE436:$AE439)-LEN(SUBSTITUTE($AE436:$AE439,"F", "")))</f>
        <v>0</v>
      </c>
      <c r="BA436" s="227">
        <f>SUMPRODUCT(LEN($AE436:$AE439)-LEN(SUBSTITUTE($AE436:$AE439,"G", "")))</f>
        <v>0</v>
      </c>
      <c r="BB436" s="294">
        <f>SUMPRODUCT(LEN($AE436:$AE439)-LEN(SUBSTITUTE($AE436:$AE439,"M", "")))</f>
        <v>0</v>
      </c>
    </row>
    <row r="437" spans="2:62" ht="28.15" customHeight="1" thickBot="1" x14ac:dyDescent="0.25">
      <c r="B437" s="30"/>
      <c r="C437" s="243"/>
      <c r="D437" s="36"/>
      <c r="E437" s="35"/>
      <c r="F437" s="35"/>
      <c r="G437" s="34"/>
      <c r="H437" s="224"/>
      <c r="I437" s="247"/>
      <c r="J437" s="247"/>
      <c r="K437" s="247"/>
      <c r="L437" s="33" t="s">
        <v>123</v>
      </c>
      <c r="M437" s="32" t="s">
        <v>132</v>
      </c>
      <c r="N437" s="33" t="s">
        <v>122</v>
      </c>
      <c r="O437" s="32" t="s">
        <v>132</v>
      </c>
      <c r="P437" s="33" t="s">
        <v>120</v>
      </c>
      <c r="Q437" s="32" t="s">
        <v>186</v>
      </c>
      <c r="R437" s="33" t="s">
        <v>119</v>
      </c>
      <c r="S437" s="32" t="s">
        <v>132</v>
      </c>
      <c r="T437" s="33" t="s">
        <v>118</v>
      </c>
      <c r="U437" s="32" t="s">
        <v>121</v>
      </c>
      <c r="V437" s="33" t="s">
        <v>117</v>
      </c>
      <c r="W437" s="32"/>
      <c r="X437" s="33" t="s">
        <v>116</v>
      </c>
      <c r="Y437" s="32"/>
      <c r="Z437" s="33" t="s">
        <v>115</v>
      </c>
      <c r="AA437" s="32"/>
      <c r="AB437" s="31"/>
      <c r="AC437" s="32"/>
      <c r="AD437" s="31"/>
      <c r="AE437" s="23"/>
      <c r="AF437" s="251"/>
      <c r="AG437" s="251"/>
      <c r="AH437" s="22"/>
      <c r="AI437" s="11"/>
      <c r="AJ437" s="311"/>
      <c r="AK437" s="267"/>
      <c r="AL437" s="263"/>
      <c r="AM437" s="265"/>
      <c r="AN437" s="267"/>
      <c r="AO437" s="263"/>
      <c r="AP437" s="265"/>
      <c r="AQ437" s="267"/>
      <c r="AR437" s="263"/>
      <c r="AS437" s="265"/>
      <c r="AT437" s="267"/>
      <c r="AU437" s="263"/>
      <c r="AV437" s="265"/>
      <c r="AW437" s="275"/>
      <c r="AX437" s="270"/>
      <c r="AY437" s="292"/>
      <c r="AZ437" s="228"/>
      <c r="BA437" s="228"/>
      <c r="BB437" s="295"/>
    </row>
    <row r="438" spans="2:62" ht="28.15" customHeight="1" x14ac:dyDescent="0.2">
      <c r="B438" s="30"/>
      <c r="C438" s="244"/>
      <c r="D438" s="29"/>
      <c r="E438" s="28"/>
      <c r="F438" s="28"/>
      <c r="G438" s="27"/>
      <c r="H438" s="225"/>
      <c r="I438" s="248"/>
      <c r="J438" s="248"/>
      <c r="K438" s="248"/>
      <c r="L438" s="26" t="s">
        <v>114</v>
      </c>
      <c r="M438" s="25" t="s">
        <v>132</v>
      </c>
      <c r="N438" s="26" t="s">
        <v>112</v>
      </c>
      <c r="O438" s="25" t="s">
        <v>399</v>
      </c>
      <c r="P438" s="26" t="s">
        <v>111</v>
      </c>
      <c r="Q438" s="25" t="s">
        <v>132</v>
      </c>
      <c r="R438" s="26" t="s">
        <v>110</v>
      </c>
      <c r="S438" s="25" t="s">
        <v>175</v>
      </c>
      <c r="T438" s="26" t="s">
        <v>109</v>
      </c>
      <c r="U438" s="25" t="s">
        <v>121</v>
      </c>
      <c r="V438" s="26" t="s">
        <v>108</v>
      </c>
      <c r="W438" s="25"/>
      <c r="X438" s="26" t="s">
        <v>107</v>
      </c>
      <c r="Y438" s="25"/>
      <c r="Z438" s="26" t="s">
        <v>106</v>
      </c>
      <c r="AA438" s="25"/>
      <c r="AB438" s="24"/>
      <c r="AC438" s="25"/>
      <c r="AD438" s="24"/>
      <c r="AE438" s="23"/>
      <c r="AF438" s="251"/>
      <c r="AG438" s="251"/>
      <c r="AH438" s="22"/>
      <c r="AI438" s="11"/>
      <c r="AJ438" s="311"/>
      <c r="AK438" s="267"/>
      <c r="AL438" s="263"/>
      <c r="AM438" s="265"/>
      <c r="AN438" s="267"/>
      <c r="AO438" s="263"/>
      <c r="AP438" s="265"/>
      <c r="AQ438" s="267"/>
      <c r="AR438" s="263"/>
      <c r="AS438" s="265"/>
      <c r="AT438" s="267"/>
      <c r="AU438" s="263"/>
      <c r="AV438" s="265"/>
      <c r="AW438" s="275"/>
      <c r="AX438" s="270"/>
      <c r="AY438" s="292"/>
      <c r="AZ438" s="228"/>
      <c r="BA438" s="228"/>
      <c r="BB438" s="295"/>
    </row>
    <row r="439" spans="2:62" ht="28.15" customHeight="1" thickBot="1" x14ac:dyDescent="0.25">
      <c r="B439" s="30"/>
      <c r="C439" s="253"/>
      <c r="D439" s="51"/>
      <c r="E439" s="50"/>
      <c r="F439" s="50"/>
      <c r="G439" s="49"/>
      <c r="H439" s="226"/>
      <c r="I439" s="254"/>
      <c r="J439" s="254"/>
      <c r="K439" s="254"/>
      <c r="L439" s="48" t="s">
        <v>105</v>
      </c>
      <c r="M439" s="47" t="s">
        <v>132</v>
      </c>
      <c r="N439" s="48" t="s">
        <v>103</v>
      </c>
      <c r="O439" s="47" t="s">
        <v>132</v>
      </c>
      <c r="P439" s="48" t="s">
        <v>102</v>
      </c>
      <c r="Q439" s="47" t="s">
        <v>175</v>
      </c>
      <c r="R439" s="48" t="s">
        <v>101</v>
      </c>
      <c r="S439" s="47" t="s">
        <v>104</v>
      </c>
      <c r="T439" s="48">
        <v>20</v>
      </c>
      <c r="U439" s="47"/>
      <c r="V439" s="48" t="s">
        <v>100</v>
      </c>
      <c r="W439" s="47"/>
      <c r="X439" s="48" t="s">
        <v>99</v>
      </c>
      <c r="Y439" s="47"/>
      <c r="Z439" s="48" t="s">
        <v>98</v>
      </c>
      <c r="AA439" s="47"/>
      <c r="AB439" s="16"/>
      <c r="AC439" s="47"/>
      <c r="AD439" s="16"/>
      <c r="AE439" s="46"/>
      <c r="AF439" s="255"/>
      <c r="AG439" s="255"/>
      <c r="AH439" s="45"/>
      <c r="AI439" s="11"/>
      <c r="AJ439" s="312"/>
      <c r="AK439" s="268"/>
      <c r="AL439" s="264"/>
      <c r="AM439" s="266"/>
      <c r="AN439" s="268"/>
      <c r="AO439" s="264"/>
      <c r="AP439" s="266"/>
      <c r="AQ439" s="268"/>
      <c r="AR439" s="264"/>
      <c r="AS439" s="266"/>
      <c r="AT439" s="268"/>
      <c r="AU439" s="264"/>
      <c r="AV439" s="266"/>
      <c r="AW439" s="276"/>
      <c r="AX439" s="271"/>
      <c r="AY439" s="293"/>
      <c r="AZ439" s="229"/>
      <c r="BA439" s="229"/>
      <c r="BB439" s="296"/>
    </row>
    <row r="440" spans="2:62" ht="28.15" customHeight="1" x14ac:dyDescent="0.2">
      <c r="B440" s="30"/>
      <c r="C440" s="242">
        <v>3</v>
      </c>
      <c r="D440" s="44"/>
      <c r="E440" s="43"/>
      <c r="F440" s="43"/>
      <c r="G440" s="42"/>
      <c r="H440" s="223"/>
      <c r="I440" s="246">
        <v>91</v>
      </c>
      <c r="J440" s="246">
        <v>28</v>
      </c>
      <c r="K440" s="246">
        <v>8</v>
      </c>
      <c r="L440" s="41" t="s">
        <v>133</v>
      </c>
      <c r="M440" s="40" t="s">
        <v>186</v>
      </c>
      <c r="N440" s="41" t="s">
        <v>131</v>
      </c>
      <c r="O440" s="40" t="s">
        <v>611</v>
      </c>
      <c r="P440" s="41" t="s">
        <v>130</v>
      </c>
      <c r="Q440" s="40" t="s">
        <v>399</v>
      </c>
      <c r="R440" s="41" t="s">
        <v>129</v>
      </c>
      <c r="S440" s="40" t="s">
        <v>203</v>
      </c>
      <c r="T440" s="41" t="s">
        <v>128</v>
      </c>
      <c r="U440" s="40" t="s">
        <v>124</v>
      </c>
      <c r="V440" s="41" t="s">
        <v>127</v>
      </c>
      <c r="W440" s="40"/>
      <c r="X440" s="41" t="s">
        <v>126</v>
      </c>
      <c r="Y440" s="40"/>
      <c r="Z440" s="41" t="s">
        <v>125</v>
      </c>
      <c r="AA440" s="40"/>
      <c r="AB440" s="39"/>
      <c r="AC440" s="40"/>
      <c r="AD440" s="39" t="s">
        <v>452</v>
      </c>
      <c r="AE440" s="38"/>
      <c r="AF440" s="250"/>
      <c r="AG440" s="250"/>
      <c r="AH440" s="37"/>
      <c r="AI440" s="11"/>
      <c r="AJ440" s="310">
        <f>SUMPRODUCT(LEN($M440:$AA443)-LEN(SUBSTITUTE($M440:$AA443,"A", "")))</f>
        <v>46</v>
      </c>
      <c r="AK440" s="239">
        <f>SUMPRODUCT(LEN($AD440:$AD443)-LEN(SUBSTITUTE($AD440:$AD443,"A", "")))</f>
        <v>27</v>
      </c>
      <c r="AL440" s="230">
        <f>SUMPRODUCT(LEN($AC440:$AC443)-LEN(SUBSTITUTE($AC440:$AC443,"A", "")))</f>
        <v>0</v>
      </c>
      <c r="AM440" s="233">
        <f>SUMPRODUCT(LEN($M440:$AA443)-LEN(SUBSTITUTE($M440:$AA443,"S", "")))</f>
        <v>3</v>
      </c>
      <c r="AN440" s="239">
        <f>SUMPRODUCT(LEN($AD440:$AD443)-LEN(SUBSTITUTE($AD440:$AD443,"S", "")))</f>
        <v>4</v>
      </c>
      <c r="AO440" s="230">
        <f>SUMPRODUCT(LEN($AC440:$AC443)-LEN(SUBSTITUTE($AC440:$AC443,"S", "")))</f>
        <v>0</v>
      </c>
      <c r="AP440" s="233">
        <f>SUMPRODUCT(LEN($M440:$AA443)-LEN(SUBSTITUTE($M440:$AA443,"F", "")))</f>
        <v>0</v>
      </c>
      <c r="AQ440" s="239">
        <f>SUMPRODUCT(LEN($AD440:$AD443)-LEN(SUBSTITUTE($AD440:$AD443,"F", "")))</f>
        <v>1</v>
      </c>
      <c r="AR440" s="230">
        <f>SUMPRODUCT(LEN($AC440:$AC443)-LEN(SUBSTITUTE($AC440:$AC443,"F", "")))</f>
        <v>0</v>
      </c>
      <c r="AS440" s="233">
        <f>SUMPRODUCT(LEN($M440:$AA443)-LEN(SUBSTITUTE($M440:$AA443,"G", "")))</f>
        <v>8</v>
      </c>
      <c r="AT440" s="239">
        <f>SUMPRODUCT(LEN($AD440:$AD443)-LEN(SUBSTITUTE($AD440:$AD443,"G", "")))</f>
        <v>9</v>
      </c>
      <c r="AU440" s="230">
        <f>SUMPRODUCT(LEN($AC440:$AC443)-LEN(SUBSTITUTE($AC440:$AC443,"G", "")))</f>
        <v>0</v>
      </c>
      <c r="AV440" s="233">
        <f>SUMPRODUCT(LEN($L440:$AA443)-LEN(SUBSTITUTE($L440:$AA443,"M", "")))</f>
        <v>0</v>
      </c>
      <c r="AW440" s="236">
        <f>SUMPRODUCT(LEN($AD440:$AD443)-LEN(SUBSTITUTE($AD440:$AD443,"M", "")))</f>
        <v>0</v>
      </c>
      <c r="AX440" s="269">
        <f>SUMPRODUCT(LEN($AC440:$AC443)-LEN(SUBSTITUTE($AC440:$AC443,"M", "")))</f>
        <v>0</v>
      </c>
      <c r="AY440" s="291">
        <f>SUMPRODUCT(LEN($AE440:$AE443)-LEN(SUBSTITUTE($AE440:$AE443,"S", "")))</f>
        <v>0</v>
      </c>
      <c r="AZ440" s="227">
        <f>SUMPRODUCT(LEN($AE440:$AE443)-LEN(SUBSTITUTE($AE440:$AE443,"F", "")))</f>
        <v>0</v>
      </c>
      <c r="BA440" s="227">
        <f>SUMPRODUCT(LEN($AE440:$AE443)-LEN(SUBSTITUTE($AE440:$AE443,"G", "")))</f>
        <v>0</v>
      </c>
      <c r="BB440" s="294">
        <f>SUMPRODUCT(LEN($AE440:$AE443)-LEN(SUBSTITUTE($AE440:$AE443,"M", "")))</f>
        <v>0</v>
      </c>
    </row>
    <row r="441" spans="2:62" ht="28.15" customHeight="1" thickBot="1" x14ac:dyDescent="0.25">
      <c r="B441" s="30"/>
      <c r="C441" s="243"/>
      <c r="D441" s="36"/>
      <c r="E441" s="35"/>
      <c r="F441" s="35"/>
      <c r="G441" s="34"/>
      <c r="H441" s="224"/>
      <c r="I441" s="247"/>
      <c r="J441" s="247"/>
      <c r="K441" s="247"/>
      <c r="L441" s="33" t="s">
        <v>123</v>
      </c>
      <c r="M441" s="32" t="s">
        <v>389</v>
      </c>
      <c r="N441" s="33" t="s">
        <v>122</v>
      </c>
      <c r="O441" s="32" t="s">
        <v>389</v>
      </c>
      <c r="P441" s="33" t="s">
        <v>120</v>
      </c>
      <c r="Q441" s="32" t="s">
        <v>382</v>
      </c>
      <c r="R441" s="33" t="s">
        <v>119</v>
      </c>
      <c r="S441" s="32" t="s">
        <v>389</v>
      </c>
      <c r="T441" s="33" t="s">
        <v>118</v>
      </c>
      <c r="U441" s="32" t="s">
        <v>132</v>
      </c>
      <c r="V441" s="33" t="s">
        <v>117</v>
      </c>
      <c r="W441" s="32"/>
      <c r="X441" s="33" t="s">
        <v>116</v>
      </c>
      <c r="Y441" s="32"/>
      <c r="Z441" s="33" t="s">
        <v>115</v>
      </c>
      <c r="AA441" s="32"/>
      <c r="AB441" s="31"/>
      <c r="AC441" s="32"/>
      <c r="AD441" s="31" t="s">
        <v>1373</v>
      </c>
      <c r="AE441" s="23"/>
      <c r="AF441" s="251"/>
      <c r="AG441" s="251"/>
      <c r="AH441" s="22"/>
      <c r="AI441" s="11"/>
      <c r="AJ441" s="311"/>
      <c r="AK441" s="267"/>
      <c r="AL441" s="263"/>
      <c r="AM441" s="265"/>
      <c r="AN441" s="267"/>
      <c r="AO441" s="263"/>
      <c r="AP441" s="265"/>
      <c r="AQ441" s="267"/>
      <c r="AR441" s="263"/>
      <c r="AS441" s="265"/>
      <c r="AT441" s="267"/>
      <c r="AU441" s="263"/>
      <c r="AV441" s="265"/>
      <c r="AW441" s="275"/>
      <c r="AX441" s="270"/>
      <c r="AY441" s="292"/>
      <c r="AZ441" s="228"/>
      <c r="BA441" s="228"/>
      <c r="BB441" s="295"/>
    </row>
    <row r="442" spans="2:62" ht="28.15" customHeight="1" x14ac:dyDescent="0.2">
      <c r="B442" s="30"/>
      <c r="C442" s="244"/>
      <c r="D442" s="29"/>
      <c r="E442" s="28"/>
      <c r="F442" s="28"/>
      <c r="G442" s="27"/>
      <c r="H442" s="225"/>
      <c r="I442" s="248"/>
      <c r="J442" s="248"/>
      <c r="K442" s="248"/>
      <c r="L442" s="26" t="s">
        <v>114</v>
      </c>
      <c r="M442" s="25" t="s">
        <v>389</v>
      </c>
      <c r="N442" s="26" t="s">
        <v>112</v>
      </c>
      <c r="O442" s="25" t="s">
        <v>186</v>
      </c>
      <c r="P442" s="26" t="s">
        <v>111</v>
      </c>
      <c r="Q442" s="25" t="s">
        <v>186</v>
      </c>
      <c r="R442" s="26" t="s">
        <v>110</v>
      </c>
      <c r="S442" s="25" t="s">
        <v>132</v>
      </c>
      <c r="T442" s="26" t="s">
        <v>109</v>
      </c>
      <c r="U442" s="25" t="s">
        <v>132</v>
      </c>
      <c r="V442" s="26" t="s">
        <v>108</v>
      </c>
      <c r="W442" s="25"/>
      <c r="X442" s="26" t="s">
        <v>107</v>
      </c>
      <c r="Y442" s="25"/>
      <c r="Z442" s="26" t="s">
        <v>106</v>
      </c>
      <c r="AA442" s="25"/>
      <c r="AB442" s="24"/>
      <c r="AC442" s="25"/>
      <c r="AD442" s="24" t="s">
        <v>978</v>
      </c>
      <c r="AE442" s="23"/>
      <c r="AF442" s="251"/>
      <c r="AG442" s="251"/>
      <c r="AH442" s="22"/>
      <c r="AI442" s="11"/>
      <c r="AJ442" s="311"/>
      <c r="AK442" s="267"/>
      <c r="AL442" s="263"/>
      <c r="AM442" s="265"/>
      <c r="AN442" s="267"/>
      <c r="AO442" s="263"/>
      <c r="AP442" s="265"/>
      <c r="AQ442" s="267"/>
      <c r="AR442" s="263"/>
      <c r="AS442" s="265"/>
      <c r="AT442" s="267"/>
      <c r="AU442" s="263"/>
      <c r="AV442" s="265"/>
      <c r="AW442" s="275"/>
      <c r="AX442" s="270"/>
      <c r="AY442" s="292"/>
      <c r="AZ442" s="228"/>
      <c r="BA442" s="228"/>
      <c r="BB442" s="295"/>
    </row>
    <row r="443" spans="2:62" ht="28.15" customHeight="1" thickBot="1" x14ac:dyDescent="0.25">
      <c r="B443" s="21"/>
      <c r="C443" s="245"/>
      <c r="D443" s="20"/>
      <c r="E443" s="19"/>
      <c r="F443" s="19"/>
      <c r="G443" s="18"/>
      <c r="H443" s="226"/>
      <c r="I443" s="249"/>
      <c r="J443" s="249"/>
      <c r="K443" s="249"/>
      <c r="L443" s="17" t="s">
        <v>105</v>
      </c>
      <c r="M443" s="15" t="s">
        <v>377</v>
      </c>
      <c r="N443" s="17" t="s">
        <v>103</v>
      </c>
      <c r="O443" s="15" t="s">
        <v>377</v>
      </c>
      <c r="P443" s="17" t="s">
        <v>102</v>
      </c>
      <c r="Q443" s="15" t="s">
        <v>382</v>
      </c>
      <c r="R443" s="17" t="s">
        <v>101</v>
      </c>
      <c r="S443" s="15" t="s">
        <v>175</v>
      </c>
      <c r="T443" s="17">
        <v>20</v>
      </c>
      <c r="U443" s="15" t="s">
        <v>104</v>
      </c>
      <c r="V443" s="17" t="s">
        <v>100</v>
      </c>
      <c r="W443" s="15"/>
      <c r="X443" s="17" t="s">
        <v>99</v>
      </c>
      <c r="Y443" s="15"/>
      <c r="Z443" s="17" t="s">
        <v>98</v>
      </c>
      <c r="AA443" s="15"/>
      <c r="AB443" s="16"/>
      <c r="AC443" s="15"/>
      <c r="AD443" s="14" t="s">
        <v>1372</v>
      </c>
      <c r="AE443" s="13"/>
      <c r="AF443" s="252"/>
      <c r="AG443" s="252"/>
      <c r="AH443" s="12"/>
      <c r="AI443" s="11"/>
      <c r="AJ443" s="312"/>
      <c r="AK443" s="268"/>
      <c r="AL443" s="264"/>
      <c r="AM443" s="266"/>
      <c r="AN443" s="268"/>
      <c r="AO443" s="264"/>
      <c r="AP443" s="266"/>
      <c r="AQ443" s="268"/>
      <c r="AR443" s="264"/>
      <c r="AS443" s="266"/>
      <c r="AT443" s="268"/>
      <c r="AU443" s="264"/>
      <c r="AV443" s="266"/>
      <c r="AW443" s="276"/>
      <c r="AX443" s="271"/>
      <c r="AY443" s="293"/>
      <c r="AZ443" s="229"/>
      <c r="BA443" s="229"/>
      <c r="BB443" s="296"/>
    </row>
    <row r="444" spans="2:62" ht="85.9" customHeight="1" thickTop="1" thickBot="1" x14ac:dyDescent="0.35">
      <c r="B444" s="105" t="s">
        <v>174</v>
      </c>
      <c r="C444" s="95" t="s">
        <v>173</v>
      </c>
      <c r="D444" s="100" t="s">
        <v>172</v>
      </c>
      <c r="E444" s="104" t="s">
        <v>171</v>
      </c>
      <c r="F444" s="103"/>
      <c r="G444" s="102"/>
      <c r="H444" s="101" t="s">
        <v>170</v>
      </c>
      <c r="I444" s="100" t="s">
        <v>96</v>
      </c>
      <c r="J444" s="100" t="s">
        <v>169</v>
      </c>
      <c r="K444" s="100" t="s">
        <v>97</v>
      </c>
      <c r="L444" s="256" t="s">
        <v>168</v>
      </c>
      <c r="M444" s="262"/>
      <c r="N444" s="256" t="s">
        <v>167</v>
      </c>
      <c r="O444" s="262"/>
      <c r="P444" s="256" t="s">
        <v>167</v>
      </c>
      <c r="Q444" s="257"/>
      <c r="R444" s="256" t="s">
        <v>167</v>
      </c>
      <c r="S444" s="257"/>
      <c r="T444" s="256" t="s">
        <v>167</v>
      </c>
      <c r="U444" s="257"/>
      <c r="V444" s="256" t="s">
        <v>167</v>
      </c>
      <c r="W444" s="257"/>
      <c r="X444" s="256" t="s">
        <v>167</v>
      </c>
      <c r="Y444" s="257"/>
      <c r="Z444" s="256" t="s">
        <v>167</v>
      </c>
      <c r="AA444" s="257"/>
      <c r="AB444" s="261" t="s">
        <v>166</v>
      </c>
      <c r="AC444" s="257"/>
      <c r="AD444" s="101" t="s">
        <v>165</v>
      </c>
      <c r="AE444" s="101" t="s">
        <v>164</v>
      </c>
      <c r="AF444" s="100" t="s">
        <v>163</v>
      </c>
      <c r="AG444" s="100" t="s">
        <v>162</v>
      </c>
      <c r="AH444" s="99" t="s">
        <v>161</v>
      </c>
      <c r="AI444" s="98"/>
      <c r="AJ444" s="96" t="s">
        <v>160</v>
      </c>
      <c r="AK444" s="95" t="s">
        <v>159</v>
      </c>
      <c r="AL444" s="94" t="s">
        <v>158</v>
      </c>
      <c r="AM444" s="96" t="s">
        <v>157</v>
      </c>
      <c r="AN444" s="95" t="s">
        <v>156</v>
      </c>
      <c r="AO444" s="94" t="s">
        <v>155</v>
      </c>
      <c r="AP444" s="96" t="s">
        <v>154</v>
      </c>
      <c r="AQ444" s="95" t="s">
        <v>153</v>
      </c>
      <c r="AR444" s="97" t="s">
        <v>152</v>
      </c>
      <c r="AS444" s="96" t="s">
        <v>151</v>
      </c>
      <c r="AT444" s="95" t="s">
        <v>150</v>
      </c>
      <c r="AU444" s="94" t="s">
        <v>149</v>
      </c>
      <c r="AV444" s="96" t="s">
        <v>148</v>
      </c>
      <c r="AW444" s="95" t="s">
        <v>147</v>
      </c>
      <c r="AX444" s="94" t="s">
        <v>146</v>
      </c>
      <c r="AY444" s="93" t="s">
        <v>145</v>
      </c>
      <c r="AZ444" s="92" t="s">
        <v>144</v>
      </c>
      <c r="BA444" s="92" t="s">
        <v>143</v>
      </c>
      <c r="BB444" s="91" t="s">
        <v>142</v>
      </c>
    </row>
    <row r="445" spans="2:62" ht="48" thickBot="1" x14ac:dyDescent="0.3">
      <c r="B445" s="90" t="s">
        <v>224</v>
      </c>
      <c r="C445" s="89"/>
      <c r="D445" s="88"/>
      <c r="E445" s="258"/>
      <c r="F445" s="259"/>
      <c r="G445" s="260"/>
      <c r="H445" s="87" t="s">
        <v>140</v>
      </c>
      <c r="I445" s="86"/>
      <c r="J445" s="86"/>
      <c r="K445" s="85"/>
      <c r="L445" s="84"/>
      <c r="M445" s="81"/>
      <c r="N445" s="84"/>
      <c r="O445" s="81"/>
      <c r="P445" s="84"/>
      <c r="Q445" s="81"/>
      <c r="R445" s="84"/>
      <c r="S445" s="81"/>
      <c r="T445" s="84"/>
      <c r="U445" s="81"/>
      <c r="V445" s="84"/>
      <c r="W445" s="81"/>
      <c r="X445" s="84"/>
      <c r="Y445" s="81"/>
      <c r="Z445" s="84"/>
      <c r="AA445" s="83"/>
      <c r="AB445" s="82" t="s">
        <v>139</v>
      </c>
      <c r="AC445" s="81"/>
      <c r="AD445" s="81"/>
      <c r="AE445" s="81"/>
      <c r="AF445" s="80"/>
      <c r="AG445" s="80"/>
      <c r="AH445" s="60"/>
      <c r="AI445" s="79" t="s">
        <v>138</v>
      </c>
      <c r="AJ445" s="78">
        <f t="shared" ref="AJ445:BB445" si="58">SUM(AJ447:AJ458)</f>
        <v>159</v>
      </c>
      <c r="AK445" s="77">
        <f t="shared" si="58"/>
        <v>30</v>
      </c>
      <c r="AL445" s="76">
        <f t="shared" si="58"/>
        <v>0</v>
      </c>
      <c r="AM445" s="78">
        <f t="shared" si="58"/>
        <v>16</v>
      </c>
      <c r="AN445" s="77">
        <f t="shared" si="58"/>
        <v>4</v>
      </c>
      <c r="AO445" s="76">
        <f t="shared" si="58"/>
        <v>0</v>
      </c>
      <c r="AP445" s="78">
        <f t="shared" si="58"/>
        <v>0</v>
      </c>
      <c r="AQ445" s="77">
        <f t="shared" si="58"/>
        <v>0</v>
      </c>
      <c r="AR445" s="76">
        <f t="shared" si="58"/>
        <v>0</v>
      </c>
      <c r="AS445" s="78">
        <f t="shared" si="58"/>
        <v>19</v>
      </c>
      <c r="AT445" s="77">
        <f t="shared" si="58"/>
        <v>3</v>
      </c>
      <c r="AU445" s="76">
        <f t="shared" si="58"/>
        <v>0</v>
      </c>
      <c r="AV445" s="78">
        <f t="shared" si="58"/>
        <v>0</v>
      </c>
      <c r="AW445" s="77">
        <f t="shared" si="58"/>
        <v>0</v>
      </c>
      <c r="AX445" s="76">
        <f t="shared" si="58"/>
        <v>0</v>
      </c>
      <c r="AY445" s="75">
        <f t="shared" si="58"/>
        <v>1</v>
      </c>
      <c r="AZ445" s="74">
        <f t="shared" si="58"/>
        <v>0</v>
      </c>
      <c r="BA445" s="74">
        <f t="shared" si="58"/>
        <v>1</v>
      </c>
      <c r="BB445" s="73">
        <f t="shared" si="58"/>
        <v>0</v>
      </c>
      <c r="BC445" s="72" t="s">
        <v>137</v>
      </c>
      <c r="BF445" s="5">
        <f>SUM(AJ445:AL445)/$BG$5</f>
        <v>63</v>
      </c>
      <c r="BG445" s="5">
        <f>SUM(AM445:AO445,AY445)/$BG$5</f>
        <v>7</v>
      </c>
      <c r="BH445" s="5">
        <f>SUM(AP445:AR445,AZ445)/$BG$5</f>
        <v>0</v>
      </c>
      <c r="BI445" s="5">
        <f>SUM(AS445:AU445,BA445)/$BG$5</f>
        <v>7.666666666666667</v>
      </c>
      <c r="BJ445" s="5">
        <f>SUM(AV445:AX445,BB445)/$BG$5</f>
        <v>0</v>
      </c>
    </row>
    <row r="446" spans="2:62" ht="37.5" thickBot="1" x14ac:dyDescent="0.3">
      <c r="B446" s="71"/>
      <c r="C446" s="70"/>
      <c r="D446" s="69"/>
      <c r="E446" s="68"/>
      <c r="F446" s="68"/>
      <c r="G446" s="67"/>
      <c r="H446" s="66"/>
      <c r="I446" s="64"/>
      <c r="J446" s="64"/>
      <c r="K446" s="65"/>
      <c r="L446" s="64"/>
      <c r="M446" s="62"/>
      <c r="N446" s="64"/>
      <c r="O446" s="62"/>
      <c r="P446" s="64"/>
      <c r="Q446" s="62"/>
      <c r="R446" s="64"/>
      <c r="S446" s="62"/>
      <c r="T446" s="64"/>
      <c r="U446" s="62"/>
      <c r="V446" s="64"/>
      <c r="W446" s="62"/>
      <c r="X446" s="64"/>
      <c r="Y446" s="62"/>
      <c r="Z446" s="64"/>
      <c r="AA446" s="62"/>
      <c r="AB446" s="63"/>
      <c r="AC446" s="62"/>
      <c r="AD446" s="62"/>
      <c r="AE446" s="62"/>
      <c r="AF446" s="61"/>
      <c r="AG446" s="61"/>
      <c r="AH446" s="60"/>
      <c r="AI446" s="59" t="s">
        <v>136</v>
      </c>
      <c r="AJ446" s="58">
        <f t="shared" ref="AJ446:BB446" si="59">AJ445/3</f>
        <v>53</v>
      </c>
      <c r="AK446" s="57">
        <f t="shared" si="59"/>
        <v>10</v>
      </c>
      <c r="AL446" s="56">
        <f t="shared" si="59"/>
        <v>0</v>
      </c>
      <c r="AM446" s="58">
        <f t="shared" si="59"/>
        <v>5.333333333333333</v>
      </c>
      <c r="AN446" s="57">
        <f t="shared" si="59"/>
        <v>1.3333333333333333</v>
      </c>
      <c r="AO446" s="56">
        <f t="shared" si="59"/>
        <v>0</v>
      </c>
      <c r="AP446" s="58">
        <f t="shared" si="59"/>
        <v>0</v>
      </c>
      <c r="AQ446" s="57">
        <f t="shared" si="59"/>
        <v>0</v>
      </c>
      <c r="AR446" s="56">
        <f t="shared" si="59"/>
        <v>0</v>
      </c>
      <c r="AS446" s="58">
        <f t="shared" si="59"/>
        <v>6.333333333333333</v>
      </c>
      <c r="AT446" s="57">
        <f t="shared" si="59"/>
        <v>1</v>
      </c>
      <c r="AU446" s="56">
        <f t="shared" si="59"/>
        <v>0</v>
      </c>
      <c r="AV446" s="58">
        <f t="shared" si="59"/>
        <v>0</v>
      </c>
      <c r="AW446" s="57">
        <f t="shared" si="59"/>
        <v>0</v>
      </c>
      <c r="AX446" s="56">
        <f t="shared" si="59"/>
        <v>0</v>
      </c>
      <c r="AY446" s="55">
        <f t="shared" si="59"/>
        <v>0.33333333333333331</v>
      </c>
      <c r="AZ446" s="54">
        <f t="shared" si="59"/>
        <v>0</v>
      </c>
      <c r="BA446" s="54">
        <f t="shared" si="59"/>
        <v>0.33333333333333331</v>
      </c>
      <c r="BB446" s="53">
        <f t="shared" si="59"/>
        <v>0</v>
      </c>
      <c r="BC446" s="52" t="s">
        <v>135</v>
      </c>
    </row>
    <row r="447" spans="2:62" ht="28.15" customHeight="1" x14ac:dyDescent="0.2">
      <c r="B447" s="30"/>
      <c r="C447" s="242">
        <v>1</v>
      </c>
      <c r="D447" s="44"/>
      <c r="E447" s="43"/>
      <c r="F447" s="43"/>
      <c r="G447" s="42"/>
      <c r="H447" s="223" t="s">
        <v>660</v>
      </c>
      <c r="I447" s="246">
        <v>150</v>
      </c>
      <c r="J447" s="246">
        <v>32</v>
      </c>
      <c r="K447" s="246">
        <v>6</v>
      </c>
      <c r="L447" s="41" t="s">
        <v>133</v>
      </c>
      <c r="M447" s="40" t="s">
        <v>104</v>
      </c>
      <c r="N447" s="41" t="s">
        <v>131</v>
      </c>
      <c r="O447" s="40" t="s">
        <v>382</v>
      </c>
      <c r="P447" s="41" t="s">
        <v>130</v>
      </c>
      <c r="Q447" s="40" t="s">
        <v>377</v>
      </c>
      <c r="R447" s="41" t="s">
        <v>129</v>
      </c>
      <c r="S447" s="40" t="s">
        <v>417</v>
      </c>
      <c r="T447" s="41" t="s">
        <v>128</v>
      </c>
      <c r="U447" s="40" t="s">
        <v>382</v>
      </c>
      <c r="V447" s="41" t="s">
        <v>127</v>
      </c>
      <c r="W447" s="40" t="s">
        <v>186</v>
      </c>
      <c r="X447" s="41" t="s">
        <v>126</v>
      </c>
      <c r="Y447" s="40" t="s">
        <v>104</v>
      </c>
      <c r="Z447" s="41" t="s">
        <v>125</v>
      </c>
      <c r="AA447" s="40"/>
      <c r="AB447" s="39"/>
      <c r="AC447" s="40"/>
      <c r="AD447" s="39" t="s">
        <v>1371</v>
      </c>
      <c r="AE447" s="38" t="s">
        <v>458</v>
      </c>
      <c r="AF447" s="250"/>
      <c r="AG447" s="250"/>
      <c r="AH447" s="37"/>
      <c r="AI447" s="11"/>
      <c r="AJ447" s="310">
        <f>SUMPRODUCT(LEN($M447:$AA450)-LEN(SUBSTITUTE($M447:$AA450,"A", "")))</f>
        <v>79</v>
      </c>
      <c r="AK447" s="239">
        <f>SUMPRODUCT(LEN($AD447:$AD450)-LEN(SUBSTITUTE($AD447:$AD450,"A", "")))</f>
        <v>30</v>
      </c>
      <c r="AL447" s="230">
        <f>SUMPRODUCT(LEN($AC447:$AC450)-LEN(SUBSTITUTE($AC447:$AC450,"A", "")))</f>
        <v>0</v>
      </c>
      <c r="AM447" s="233">
        <f>SUMPRODUCT(LEN($M447:$AA450)-LEN(SUBSTITUTE($M447:$AA450,"S", "")))</f>
        <v>5</v>
      </c>
      <c r="AN447" s="239">
        <f>SUMPRODUCT(LEN($AD447:$AD450)-LEN(SUBSTITUTE($AD447:$AD450,"S", "")))</f>
        <v>4</v>
      </c>
      <c r="AO447" s="230">
        <f>SUMPRODUCT(LEN($AC447:$AC450)-LEN(SUBSTITUTE($AC447:$AC450,"S", "")))</f>
        <v>0</v>
      </c>
      <c r="AP447" s="233">
        <f>SUMPRODUCT(LEN($M447:$AA450)-LEN(SUBSTITUTE($M447:$AA450,"F", "")))</f>
        <v>0</v>
      </c>
      <c r="AQ447" s="239">
        <f>SUMPRODUCT(LEN($AD447:$AD450)-LEN(SUBSTITUTE($AD447:$AD450,"F", "")))</f>
        <v>0</v>
      </c>
      <c r="AR447" s="230">
        <f>SUMPRODUCT(LEN($AC447:$AC450)-LEN(SUBSTITUTE($AC447:$AC450,"F", "")))</f>
        <v>0</v>
      </c>
      <c r="AS447" s="233">
        <f>SUMPRODUCT(LEN($M447:$AA450)-LEN(SUBSTITUTE($M447:$AA450,"G", "")))</f>
        <v>10</v>
      </c>
      <c r="AT447" s="239">
        <f>SUMPRODUCT(LEN($AD447:$AD450)-LEN(SUBSTITUTE($AD447:$AD450,"G", "")))</f>
        <v>3</v>
      </c>
      <c r="AU447" s="230">
        <f>SUMPRODUCT(LEN($AC447:$AC450)-LEN(SUBSTITUTE($AC447:$AC450,"G", "")))</f>
        <v>0</v>
      </c>
      <c r="AV447" s="233">
        <f>SUMPRODUCT(LEN($L447:$AA450)-LEN(SUBSTITUTE($L447:$AA450,"M", "")))</f>
        <v>0</v>
      </c>
      <c r="AW447" s="236">
        <f>SUMPRODUCT(LEN($AD447:$AD450)-LEN(SUBSTITUTE($AD447:$AD450,"M", "")))</f>
        <v>0</v>
      </c>
      <c r="AX447" s="269">
        <f>SUMPRODUCT(LEN($AC447:$AC450)-LEN(SUBSTITUTE($AC447:$AC450,"M", "")))</f>
        <v>0</v>
      </c>
      <c r="AY447" s="291">
        <f>SUMPRODUCT(LEN($AE447:$AE450)-LEN(SUBSTITUTE($AE447:$AE450,"S", "")))</f>
        <v>1</v>
      </c>
      <c r="AZ447" s="227">
        <f>SUMPRODUCT(LEN($AE447:$AE450)-LEN(SUBSTITUTE($AE447:$AE450,"F", "")))</f>
        <v>0</v>
      </c>
      <c r="BA447" s="227">
        <f>SUMPRODUCT(LEN($AE447:$AE450)-LEN(SUBSTITUTE($AE447:$AE450,"G", "")))</f>
        <v>1</v>
      </c>
      <c r="BB447" s="294">
        <f>SUMPRODUCT(LEN($AE447:$AE450)-LEN(SUBSTITUTE($AE447:$AE450,"M", "")))</f>
        <v>0</v>
      </c>
    </row>
    <row r="448" spans="2:62" ht="28.15" customHeight="1" thickBot="1" x14ac:dyDescent="0.25">
      <c r="B448" s="30"/>
      <c r="C448" s="243"/>
      <c r="D448" s="36"/>
      <c r="E448" s="35"/>
      <c r="F448" s="35"/>
      <c r="G448" s="34"/>
      <c r="H448" s="224"/>
      <c r="I448" s="247"/>
      <c r="J448" s="247"/>
      <c r="K448" s="247"/>
      <c r="L448" s="33" t="s">
        <v>123</v>
      </c>
      <c r="M448" s="32" t="s">
        <v>417</v>
      </c>
      <c r="N448" s="33" t="s">
        <v>122</v>
      </c>
      <c r="O448" s="32" t="s">
        <v>389</v>
      </c>
      <c r="P448" s="33" t="s">
        <v>120</v>
      </c>
      <c r="Q448" s="32" t="s">
        <v>382</v>
      </c>
      <c r="R448" s="33" t="s">
        <v>119</v>
      </c>
      <c r="S448" s="32" t="s">
        <v>382</v>
      </c>
      <c r="T448" s="33" t="s">
        <v>118</v>
      </c>
      <c r="U448" s="32" t="s">
        <v>132</v>
      </c>
      <c r="V448" s="33" t="s">
        <v>117</v>
      </c>
      <c r="W448" s="32" t="s">
        <v>203</v>
      </c>
      <c r="X448" s="33" t="s">
        <v>116</v>
      </c>
      <c r="Y448" s="32" t="s">
        <v>121</v>
      </c>
      <c r="Z448" s="33" t="s">
        <v>115</v>
      </c>
      <c r="AA448" s="32"/>
      <c r="AB448" s="31"/>
      <c r="AC448" s="32"/>
      <c r="AD448" s="31" t="s">
        <v>104</v>
      </c>
      <c r="AE448" s="23"/>
      <c r="AF448" s="251"/>
      <c r="AG448" s="251"/>
      <c r="AH448" s="22"/>
      <c r="AI448" s="11"/>
      <c r="AJ448" s="311"/>
      <c r="AK448" s="267"/>
      <c r="AL448" s="263"/>
      <c r="AM448" s="265"/>
      <c r="AN448" s="267"/>
      <c r="AO448" s="263"/>
      <c r="AP448" s="265"/>
      <c r="AQ448" s="267"/>
      <c r="AR448" s="263"/>
      <c r="AS448" s="265"/>
      <c r="AT448" s="267"/>
      <c r="AU448" s="263"/>
      <c r="AV448" s="265"/>
      <c r="AW448" s="275"/>
      <c r="AX448" s="270"/>
      <c r="AY448" s="292"/>
      <c r="AZ448" s="228"/>
      <c r="BA448" s="228"/>
      <c r="BB448" s="295"/>
    </row>
    <row r="449" spans="2:62" ht="28.15" customHeight="1" x14ac:dyDescent="0.2">
      <c r="B449" s="30"/>
      <c r="C449" s="244"/>
      <c r="D449" s="29"/>
      <c r="E449" s="28"/>
      <c r="F449" s="28"/>
      <c r="G449" s="27"/>
      <c r="H449" s="225">
        <v>228</v>
      </c>
      <c r="I449" s="248"/>
      <c r="J449" s="248"/>
      <c r="K449" s="248"/>
      <c r="L449" s="26" t="s">
        <v>114</v>
      </c>
      <c r="M449" s="25" t="s">
        <v>611</v>
      </c>
      <c r="N449" s="26" t="s">
        <v>112</v>
      </c>
      <c r="O449" s="25" t="s">
        <v>1269</v>
      </c>
      <c r="P449" s="26" t="s">
        <v>111</v>
      </c>
      <c r="Q449" s="25" t="s">
        <v>417</v>
      </c>
      <c r="R449" s="26" t="s">
        <v>110</v>
      </c>
      <c r="S449" s="25" t="s">
        <v>382</v>
      </c>
      <c r="T449" s="26" t="s">
        <v>109</v>
      </c>
      <c r="U449" s="25" t="s">
        <v>376</v>
      </c>
      <c r="V449" s="26" t="s">
        <v>108</v>
      </c>
      <c r="W449" s="25" t="s">
        <v>132</v>
      </c>
      <c r="X449" s="26" t="s">
        <v>107</v>
      </c>
      <c r="Y449" s="25"/>
      <c r="Z449" s="26" t="s">
        <v>106</v>
      </c>
      <c r="AA449" s="25"/>
      <c r="AB449" s="24"/>
      <c r="AC449" s="25"/>
      <c r="AD449" s="24"/>
      <c r="AE449" s="23"/>
      <c r="AF449" s="251"/>
      <c r="AG449" s="251"/>
      <c r="AH449" s="22"/>
      <c r="AI449" s="11"/>
      <c r="AJ449" s="311"/>
      <c r="AK449" s="267"/>
      <c r="AL449" s="263"/>
      <c r="AM449" s="265"/>
      <c r="AN449" s="267"/>
      <c r="AO449" s="263"/>
      <c r="AP449" s="265"/>
      <c r="AQ449" s="267"/>
      <c r="AR449" s="263"/>
      <c r="AS449" s="265"/>
      <c r="AT449" s="267"/>
      <c r="AU449" s="263"/>
      <c r="AV449" s="265"/>
      <c r="AW449" s="275"/>
      <c r="AX449" s="270"/>
      <c r="AY449" s="292"/>
      <c r="AZ449" s="228"/>
      <c r="BA449" s="228"/>
      <c r="BB449" s="295"/>
    </row>
    <row r="450" spans="2:62" ht="28.15" customHeight="1" thickBot="1" x14ac:dyDescent="0.25">
      <c r="B450" s="30"/>
      <c r="C450" s="253"/>
      <c r="D450" s="51"/>
      <c r="E450" s="50"/>
      <c r="F450" s="50"/>
      <c r="G450" s="49"/>
      <c r="H450" s="226"/>
      <c r="I450" s="254"/>
      <c r="J450" s="254"/>
      <c r="K450" s="254"/>
      <c r="L450" s="48" t="s">
        <v>105</v>
      </c>
      <c r="M450" s="47" t="s">
        <v>186</v>
      </c>
      <c r="N450" s="48" t="s">
        <v>103</v>
      </c>
      <c r="O450" s="47" t="s">
        <v>1269</v>
      </c>
      <c r="P450" s="48" t="s">
        <v>102</v>
      </c>
      <c r="Q450" s="47" t="s">
        <v>452</v>
      </c>
      <c r="R450" s="48" t="s">
        <v>101</v>
      </c>
      <c r="S450" s="47" t="s">
        <v>686</v>
      </c>
      <c r="T450" s="48">
        <v>20</v>
      </c>
      <c r="U450" s="47" t="s">
        <v>389</v>
      </c>
      <c r="V450" s="48" t="s">
        <v>100</v>
      </c>
      <c r="W450" s="47" t="s">
        <v>175</v>
      </c>
      <c r="X450" s="48" t="s">
        <v>99</v>
      </c>
      <c r="Y450" s="47"/>
      <c r="Z450" s="48" t="s">
        <v>98</v>
      </c>
      <c r="AA450" s="47"/>
      <c r="AB450" s="16"/>
      <c r="AC450" s="47"/>
      <c r="AD450" s="16"/>
      <c r="AE450" s="46"/>
      <c r="AF450" s="255"/>
      <c r="AG450" s="255"/>
      <c r="AH450" s="45"/>
      <c r="AI450" s="11"/>
      <c r="AJ450" s="312"/>
      <c r="AK450" s="268"/>
      <c r="AL450" s="264"/>
      <c r="AM450" s="266"/>
      <c r="AN450" s="268"/>
      <c r="AO450" s="264"/>
      <c r="AP450" s="266"/>
      <c r="AQ450" s="268"/>
      <c r="AR450" s="264"/>
      <c r="AS450" s="266"/>
      <c r="AT450" s="268"/>
      <c r="AU450" s="264"/>
      <c r="AV450" s="266"/>
      <c r="AW450" s="276"/>
      <c r="AX450" s="271"/>
      <c r="AY450" s="293"/>
      <c r="AZ450" s="229"/>
      <c r="BA450" s="229"/>
      <c r="BB450" s="296"/>
    </row>
    <row r="451" spans="2:62" ht="28.15" customHeight="1" x14ac:dyDescent="0.2">
      <c r="B451" s="30"/>
      <c r="C451" s="242">
        <v>2</v>
      </c>
      <c r="D451" s="44"/>
      <c r="E451" s="43"/>
      <c r="F451" s="43"/>
      <c r="G451" s="42"/>
      <c r="H451" s="223"/>
      <c r="I451" s="246">
        <v>140</v>
      </c>
      <c r="J451" s="246">
        <v>31</v>
      </c>
      <c r="K451" s="246">
        <v>7</v>
      </c>
      <c r="L451" s="41" t="s">
        <v>133</v>
      </c>
      <c r="M451" s="40" t="s">
        <v>414</v>
      </c>
      <c r="N451" s="41" t="s">
        <v>131</v>
      </c>
      <c r="O451" s="40" t="s">
        <v>186</v>
      </c>
      <c r="P451" s="41" t="s">
        <v>130</v>
      </c>
      <c r="Q451" s="40" t="s">
        <v>679</v>
      </c>
      <c r="R451" s="41" t="s">
        <v>129</v>
      </c>
      <c r="S451" s="40" t="s">
        <v>382</v>
      </c>
      <c r="T451" s="41" t="s">
        <v>128</v>
      </c>
      <c r="U451" s="40" t="s">
        <v>203</v>
      </c>
      <c r="V451" s="41" t="s">
        <v>127</v>
      </c>
      <c r="W451" s="40" t="s">
        <v>104</v>
      </c>
      <c r="X451" s="41" t="s">
        <v>126</v>
      </c>
      <c r="Y451" s="40"/>
      <c r="Z451" s="41" t="s">
        <v>125</v>
      </c>
      <c r="AA451" s="40"/>
      <c r="AB451" s="39"/>
      <c r="AC451" s="40"/>
      <c r="AD451" s="39"/>
      <c r="AE451" s="38"/>
      <c r="AF451" s="250"/>
      <c r="AG451" s="250"/>
      <c r="AH451" s="37"/>
      <c r="AI451" s="11"/>
      <c r="AJ451" s="310">
        <f>SUMPRODUCT(LEN($M451:$AA454)-LEN(SUBSTITUTE($M451:$AA454,"A", "")))</f>
        <v>57</v>
      </c>
      <c r="AK451" s="239">
        <f>SUMPRODUCT(LEN($AD451:$AD454)-LEN(SUBSTITUTE($AD451:$AD454,"A", "")))</f>
        <v>0</v>
      </c>
      <c r="AL451" s="230">
        <f>SUMPRODUCT(LEN($AC451:$AC454)-LEN(SUBSTITUTE($AC451:$AC454,"A", "")))</f>
        <v>0</v>
      </c>
      <c r="AM451" s="233">
        <f>SUMPRODUCT(LEN($M451:$AA454)-LEN(SUBSTITUTE($M451:$AA454,"S", "")))</f>
        <v>9</v>
      </c>
      <c r="AN451" s="239">
        <f>SUMPRODUCT(LEN($AD451:$AD454)-LEN(SUBSTITUTE($AD451:$AD454,"S", "")))</f>
        <v>0</v>
      </c>
      <c r="AO451" s="230">
        <f>SUMPRODUCT(LEN($AC451:$AC454)-LEN(SUBSTITUTE($AC451:$AC454,"S", "")))</f>
        <v>0</v>
      </c>
      <c r="AP451" s="233">
        <f>SUMPRODUCT(LEN($M451:$AA454)-LEN(SUBSTITUTE($M451:$AA454,"F", "")))</f>
        <v>0</v>
      </c>
      <c r="AQ451" s="239">
        <f>SUMPRODUCT(LEN($AD451:$AD454)-LEN(SUBSTITUTE($AD451:$AD454,"F", "")))</f>
        <v>0</v>
      </c>
      <c r="AR451" s="230">
        <f>SUMPRODUCT(LEN($AC451:$AC454)-LEN(SUBSTITUTE($AC451:$AC454,"F", "")))</f>
        <v>0</v>
      </c>
      <c r="AS451" s="233">
        <f>SUMPRODUCT(LEN($M451:$AA454)-LEN(SUBSTITUTE($M451:$AA454,"G", "")))</f>
        <v>5</v>
      </c>
      <c r="AT451" s="239">
        <f>SUMPRODUCT(LEN($AD451:$AD454)-LEN(SUBSTITUTE($AD451:$AD454,"G", "")))</f>
        <v>0</v>
      </c>
      <c r="AU451" s="230">
        <f>SUMPRODUCT(LEN($AC451:$AC454)-LEN(SUBSTITUTE($AC451:$AC454,"G", "")))</f>
        <v>0</v>
      </c>
      <c r="AV451" s="233">
        <f>SUMPRODUCT(LEN($L451:$AA454)-LEN(SUBSTITUTE($L451:$AA454,"M", "")))</f>
        <v>0</v>
      </c>
      <c r="AW451" s="236">
        <f>SUMPRODUCT(LEN($AD451:$AD454)-LEN(SUBSTITUTE($AD451:$AD454,"M", "")))</f>
        <v>0</v>
      </c>
      <c r="AX451" s="269">
        <f>SUMPRODUCT(LEN($AC451:$AC454)-LEN(SUBSTITUTE($AC451:$AC454,"M", "")))</f>
        <v>0</v>
      </c>
      <c r="AY451" s="291">
        <f>SUMPRODUCT(LEN($AE451:$AE454)-LEN(SUBSTITUTE($AE451:$AE454,"S", "")))</f>
        <v>0</v>
      </c>
      <c r="AZ451" s="227">
        <f>SUMPRODUCT(LEN($AE451:$AE454)-LEN(SUBSTITUTE($AE451:$AE454,"F", "")))</f>
        <v>0</v>
      </c>
      <c r="BA451" s="227">
        <f>SUMPRODUCT(LEN($AE451:$AE454)-LEN(SUBSTITUTE($AE451:$AE454,"G", "")))</f>
        <v>0</v>
      </c>
      <c r="BB451" s="294">
        <f>SUMPRODUCT(LEN($AE451:$AE454)-LEN(SUBSTITUTE($AE451:$AE454,"M", "")))</f>
        <v>0</v>
      </c>
    </row>
    <row r="452" spans="2:62" ht="28.15" customHeight="1" thickBot="1" x14ac:dyDescent="0.25">
      <c r="B452" s="30"/>
      <c r="C452" s="243"/>
      <c r="D452" s="36"/>
      <c r="E452" s="35"/>
      <c r="F452" s="35"/>
      <c r="G452" s="34"/>
      <c r="H452" s="224"/>
      <c r="I452" s="247"/>
      <c r="J452" s="247"/>
      <c r="K452" s="247"/>
      <c r="L452" s="33" t="s">
        <v>123</v>
      </c>
      <c r="M452" s="32" t="s">
        <v>399</v>
      </c>
      <c r="N452" s="33" t="s">
        <v>122</v>
      </c>
      <c r="O452" s="32" t="s">
        <v>417</v>
      </c>
      <c r="P452" s="33" t="s">
        <v>120</v>
      </c>
      <c r="Q452" s="32" t="s">
        <v>382</v>
      </c>
      <c r="R452" s="33" t="s">
        <v>119</v>
      </c>
      <c r="S452" s="32" t="s">
        <v>686</v>
      </c>
      <c r="T452" s="33" t="s">
        <v>118</v>
      </c>
      <c r="U452" s="32" t="s">
        <v>215</v>
      </c>
      <c r="V452" s="33" t="s">
        <v>117</v>
      </c>
      <c r="W452" s="32" t="s">
        <v>104</v>
      </c>
      <c r="X452" s="33" t="s">
        <v>116</v>
      </c>
      <c r="Y452" s="32"/>
      <c r="Z452" s="33" t="s">
        <v>115</v>
      </c>
      <c r="AA452" s="32"/>
      <c r="AB452" s="31"/>
      <c r="AC452" s="32"/>
      <c r="AD452" s="31"/>
      <c r="AE452" s="23"/>
      <c r="AF452" s="251"/>
      <c r="AG452" s="251"/>
      <c r="AH452" s="22"/>
      <c r="AI452" s="11"/>
      <c r="AJ452" s="311"/>
      <c r="AK452" s="267"/>
      <c r="AL452" s="263"/>
      <c r="AM452" s="265"/>
      <c r="AN452" s="267"/>
      <c r="AO452" s="263"/>
      <c r="AP452" s="265"/>
      <c r="AQ452" s="267"/>
      <c r="AR452" s="263"/>
      <c r="AS452" s="265"/>
      <c r="AT452" s="267"/>
      <c r="AU452" s="263"/>
      <c r="AV452" s="265"/>
      <c r="AW452" s="275"/>
      <c r="AX452" s="270"/>
      <c r="AY452" s="292"/>
      <c r="AZ452" s="228"/>
      <c r="BA452" s="228"/>
      <c r="BB452" s="295"/>
    </row>
    <row r="453" spans="2:62" ht="28.15" customHeight="1" x14ac:dyDescent="0.2">
      <c r="B453" s="30"/>
      <c r="C453" s="244"/>
      <c r="D453" s="29"/>
      <c r="E453" s="28"/>
      <c r="F453" s="28"/>
      <c r="G453" s="27"/>
      <c r="H453" s="225"/>
      <c r="I453" s="248"/>
      <c r="J453" s="248"/>
      <c r="K453" s="248"/>
      <c r="L453" s="26" t="s">
        <v>114</v>
      </c>
      <c r="M453" s="25" t="s">
        <v>186</v>
      </c>
      <c r="N453" s="26" t="s">
        <v>112</v>
      </c>
      <c r="O453" s="25" t="s">
        <v>382</v>
      </c>
      <c r="P453" s="26" t="s">
        <v>111</v>
      </c>
      <c r="Q453" s="25" t="s">
        <v>186</v>
      </c>
      <c r="R453" s="26" t="s">
        <v>110</v>
      </c>
      <c r="S453" s="25" t="s">
        <v>382</v>
      </c>
      <c r="T453" s="26" t="s">
        <v>109</v>
      </c>
      <c r="U453" s="25" t="s">
        <v>217</v>
      </c>
      <c r="V453" s="26" t="s">
        <v>108</v>
      </c>
      <c r="W453" s="25" t="s">
        <v>104</v>
      </c>
      <c r="X453" s="26" t="s">
        <v>107</v>
      </c>
      <c r="Y453" s="25"/>
      <c r="Z453" s="26" t="s">
        <v>106</v>
      </c>
      <c r="AA453" s="25"/>
      <c r="AB453" s="24"/>
      <c r="AC453" s="25"/>
      <c r="AD453" s="24"/>
      <c r="AE453" s="23"/>
      <c r="AF453" s="251"/>
      <c r="AG453" s="251"/>
      <c r="AH453" s="22"/>
      <c r="AI453" s="11"/>
      <c r="AJ453" s="311"/>
      <c r="AK453" s="267"/>
      <c r="AL453" s="263"/>
      <c r="AM453" s="265"/>
      <c r="AN453" s="267"/>
      <c r="AO453" s="263"/>
      <c r="AP453" s="265"/>
      <c r="AQ453" s="267"/>
      <c r="AR453" s="263"/>
      <c r="AS453" s="265"/>
      <c r="AT453" s="267"/>
      <c r="AU453" s="263"/>
      <c r="AV453" s="265"/>
      <c r="AW453" s="275"/>
      <c r="AX453" s="270"/>
      <c r="AY453" s="292"/>
      <c r="AZ453" s="228"/>
      <c r="BA453" s="228"/>
      <c r="BB453" s="295"/>
    </row>
    <row r="454" spans="2:62" ht="28.15" customHeight="1" thickBot="1" x14ac:dyDescent="0.25">
      <c r="B454" s="30"/>
      <c r="C454" s="253"/>
      <c r="D454" s="51"/>
      <c r="E454" s="50"/>
      <c r="F454" s="50"/>
      <c r="G454" s="49"/>
      <c r="H454" s="226"/>
      <c r="I454" s="254"/>
      <c r="J454" s="254"/>
      <c r="K454" s="254"/>
      <c r="L454" s="48" t="s">
        <v>105</v>
      </c>
      <c r="M454" s="47" t="s">
        <v>382</v>
      </c>
      <c r="N454" s="48" t="s">
        <v>103</v>
      </c>
      <c r="O454" s="47" t="s">
        <v>399</v>
      </c>
      <c r="P454" s="48" t="s">
        <v>102</v>
      </c>
      <c r="Q454" s="47" t="s">
        <v>417</v>
      </c>
      <c r="R454" s="48" t="s">
        <v>101</v>
      </c>
      <c r="S454" s="47" t="s">
        <v>178</v>
      </c>
      <c r="T454" s="48">
        <v>20</v>
      </c>
      <c r="U454" s="47" t="s">
        <v>175</v>
      </c>
      <c r="V454" s="48" t="s">
        <v>100</v>
      </c>
      <c r="W454" s="47" t="s">
        <v>121</v>
      </c>
      <c r="X454" s="48" t="s">
        <v>99</v>
      </c>
      <c r="Y454" s="47"/>
      <c r="Z454" s="48" t="s">
        <v>98</v>
      </c>
      <c r="AA454" s="47"/>
      <c r="AB454" s="16"/>
      <c r="AC454" s="47"/>
      <c r="AD454" s="16"/>
      <c r="AE454" s="46"/>
      <c r="AF454" s="255"/>
      <c r="AG454" s="255"/>
      <c r="AH454" s="45"/>
      <c r="AI454" s="11"/>
      <c r="AJ454" s="312"/>
      <c r="AK454" s="268"/>
      <c r="AL454" s="264"/>
      <c r="AM454" s="266"/>
      <c r="AN454" s="268"/>
      <c r="AO454" s="264"/>
      <c r="AP454" s="266"/>
      <c r="AQ454" s="268"/>
      <c r="AR454" s="264"/>
      <c r="AS454" s="266"/>
      <c r="AT454" s="268"/>
      <c r="AU454" s="264"/>
      <c r="AV454" s="266"/>
      <c r="AW454" s="276"/>
      <c r="AX454" s="271"/>
      <c r="AY454" s="293"/>
      <c r="AZ454" s="229"/>
      <c r="BA454" s="229"/>
      <c r="BB454" s="296"/>
    </row>
    <row r="455" spans="2:62" ht="28.15" customHeight="1" x14ac:dyDescent="0.2">
      <c r="B455" s="30"/>
      <c r="C455" s="242">
        <v>3</v>
      </c>
      <c r="D455" s="44"/>
      <c r="E455" s="43"/>
      <c r="F455" s="43"/>
      <c r="G455" s="42"/>
      <c r="H455" s="223"/>
      <c r="I455" s="246">
        <v>119</v>
      </c>
      <c r="J455" s="246">
        <v>26</v>
      </c>
      <c r="K455" s="246">
        <v>7</v>
      </c>
      <c r="L455" s="41" t="s">
        <v>133</v>
      </c>
      <c r="M455" s="40" t="s">
        <v>104</v>
      </c>
      <c r="N455" s="41" t="s">
        <v>131</v>
      </c>
      <c r="O455" s="40" t="s">
        <v>104</v>
      </c>
      <c r="P455" s="41" t="s">
        <v>130</v>
      </c>
      <c r="Q455" s="40" t="s">
        <v>186</v>
      </c>
      <c r="R455" s="41" t="s">
        <v>129</v>
      </c>
      <c r="S455" s="40" t="s">
        <v>132</v>
      </c>
      <c r="T455" s="41" t="s">
        <v>128</v>
      </c>
      <c r="U455" s="40" t="s">
        <v>104</v>
      </c>
      <c r="V455" s="41" t="s">
        <v>127</v>
      </c>
      <c r="W455" s="40"/>
      <c r="X455" s="41" t="s">
        <v>126</v>
      </c>
      <c r="Y455" s="40"/>
      <c r="Z455" s="41" t="s">
        <v>125</v>
      </c>
      <c r="AA455" s="40"/>
      <c r="AB455" s="39"/>
      <c r="AC455" s="40"/>
      <c r="AD455" s="39"/>
      <c r="AE455" s="38"/>
      <c r="AF455" s="250"/>
      <c r="AG455" s="250"/>
      <c r="AH455" s="37"/>
      <c r="AI455" s="11"/>
      <c r="AJ455" s="310">
        <f>SUMPRODUCT(LEN($M455:$AA458)-LEN(SUBSTITUTE($M455:$AA458,"A", "")))</f>
        <v>23</v>
      </c>
      <c r="AK455" s="239">
        <f>SUMPRODUCT(LEN($AD455:$AD458)-LEN(SUBSTITUTE($AD455:$AD458,"A", "")))</f>
        <v>0</v>
      </c>
      <c r="AL455" s="230">
        <f>SUMPRODUCT(LEN($AC455:$AC458)-LEN(SUBSTITUTE($AC455:$AC458,"A", "")))</f>
        <v>0</v>
      </c>
      <c r="AM455" s="233">
        <f>SUMPRODUCT(LEN($M455:$AA458)-LEN(SUBSTITUTE($M455:$AA458,"S", "")))</f>
        <v>2</v>
      </c>
      <c r="AN455" s="239">
        <f>SUMPRODUCT(LEN($AD455:$AD458)-LEN(SUBSTITUTE($AD455:$AD458,"S", "")))</f>
        <v>0</v>
      </c>
      <c r="AO455" s="230">
        <f>SUMPRODUCT(LEN($AC455:$AC458)-LEN(SUBSTITUTE($AC455:$AC458,"S", "")))</f>
        <v>0</v>
      </c>
      <c r="AP455" s="233">
        <f>SUMPRODUCT(LEN($M455:$AA458)-LEN(SUBSTITUTE($M455:$AA458,"F", "")))</f>
        <v>0</v>
      </c>
      <c r="AQ455" s="239">
        <f>SUMPRODUCT(LEN($AD455:$AD458)-LEN(SUBSTITUTE($AD455:$AD458,"F", "")))</f>
        <v>0</v>
      </c>
      <c r="AR455" s="230">
        <f>SUMPRODUCT(LEN($AC455:$AC458)-LEN(SUBSTITUTE($AC455:$AC458,"F", "")))</f>
        <v>0</v>
      </c>
      <c r="AS455" s="233">
        <f>SUMPRODUCT(LEN($M455:$AA458)-LEN(SUBSTITUTE($M455:$AA458,"G", "")))</f>
        <v>4</v>
      </c>
      <c r="AT455" s="239">
        <f>SUMPRODUCT(LEN($AD455:$AD458)-LEN(SUBSTITUTE($AD455:$AD458,"G", "")))</f>
        <v>0</v>
      </c>
      <c r="AU455" s="230">
        <f>SUMPRODUCT(LEN($AC455:$AC458)-LEN(SUBSTITUTE($AC455:$AC458,"G", "")))</f>
        <v>0</v>
      </c>
      <c r="AV455" s="233">
        <f>SUMPRODUCT(LEN($L455:$AA458)-LEN(SUBSTITUTE($L455:$AA458,"M", "")))</f>
        <v>0</v>
      </c>
      <c r="AW455" s="236">
        <f>SUMPRODUCT(LEN($AD455:$AD458)-LEN(SUBSTITUTE($AD455:$AD458,"M", "")))</f>
        <v>0</v>
      </c>
      <c r="AX455" s="269">
        <f>SUMPRODUCT(LEN($AC455:$AC458)-LEN(SUBSTITUTE($AC455:$AC458,"M", "")))</f>
        <v>0</v>
      </c>
      <c r="AY455" s="291">
        <f>SUMPRODUCT(LEN($AE455:$AE458)-LEN(SUBSTITUTE($AE455:$AE458,"S", "")))</f>
        <v>0</v>
      </c>
      <c r="AZ455" s="227">
        <f>SUMPRODUCT(LEN($AE455:$AE458)-LEN(SUBSTITUTE($AE455:$AE458,"F", "")))</f>
        <v>0</v>
      </c>
      <c r="BA455" s="227">
        <f>SUMPRODUCT(LEN($AE455:$AE458)-LEN(SUBSTITUTE($AE455:$AE458,"G", "")))</f>
        <v>0</v>
      </c>
      <c r="BB455" s="294">
        <f>SUMPRODUCT(LEN($AE455:$AE458)-LEN(SUBSTITUTE($AE455:$AE458,"M", "")))</f>
        <v>0</v>
      </c>
    </row>
    <row r="456" spans="2:62" ht="28.15" customHeight="1" thickBot="1" x14ac:dyDescent="0.25">
      <c r="B456" s="30"/>
      <c r="C456" s="243"/>
      <c r="D456" s="36"/>
      <c r="E456" s="35"/>
      <c r="F456" s="35"/>
      <c r="G456" s="34"/>
      <c r="H456" s="224"/>
      <c r="I456" s="247"/>
      <c r="J456" s="247"/>
      <c r="K456" s="247"/>
      <c r="L456" s="33" t="s">
        <v>123</v>
      </c>
      <c r="M456" s="32" t="s">
        <v>132</v>
      </c>
      <c r="N456" s="33" t="s">
        <v>122</v>
      </c>
      <c r="O456" s="32" t="s">
        <v>104</v>
      </c>
      <c r="P456" s="33" t="s">
        <v>120</v>
      </c>
      <c r="Q456" s="32" t="s">
        <v>414</v>
      </c>
      <c r="R456" s="33" t="s">
        <v>119</v>
      </c>
      <c r="S456" s="32" t="s">
        <v>104</v>
      </c>
      <c r="T456" s="33" t="s">
        <v>118</v>
      </c>
      <c r="U456" s="32" t="s">
        <v>121</v>
      </c>
      <c r="V456" s="33" t="s">
        <v>117</v>
      </c>
      <c r="W456" s="32"/>
      <c r="X456" s="33" t="s">
        <v>116</v>
      </c>
      <c r="Y456" s="32"/>
      <c r="Z456" s="33" t="s">
        <v>115</v>
      </c>
      <c r="AA456" s="32"/>
      <c r="AB456" s="31"/>
      <c r="AC456" s="32"/>
      <c r="AD456" s="31"/>
      <c r="AE456" s="23"/>
      <c r="AF456" s="251"/>
      <c r="AG456" s="251"/>
      <c r="AH456" s="22"/>
      <c r="AI456" s="11"/>
      <c r="AJ456" s="311"/>
      <c r="AK456" s="267"/>
      <c r="AL456" s="263"/>
      <c r="AM456" s="265"/>
      <c r="AN456" s="267"/>
      <c r="AO456" s="263"/>
      <c r="AP456" s="265"/>
      <c r="AQ456" s="267"/>
      <c r="AR456" s="263"/>
      <c r="AS456" s="265"/>
      <c r="AT456" s="267"/>
      <c r="AU456" s="263"/>
      <c r="AV456" s="265"/>
      <c r="AW456" s="275"/>
      <c r="AX456" s="270"/>
      <c r="AY456" s="292"/>
      <c r="AZ456" s="228"/>
      <c r="BA456" s="228"/>
      <c r="BB456" s="295"/>
    </row>
    <row r="457" spans="2:62" ht="28.15" customHeight="1" x14ac:dyDescent="0.2">
      <c r="B457" s="30"/>
      <c r="C457" s="244"/>
      <c r="D457" s="29"/>
      <c r="E457" s="28"/>
      <c r="F457" s="28"/>
      <c r="G457" s="27"/>
      <c r="H457" s="225"/>
      <c r="I457" s="248"/>
      <c r="J457" s="248"/>
      <c r="K457" s="248"/>
      <c r="L457" s="26" t="s">
        <v>114</v>
      </c>
      <c r="M457" s="25" t="s">
        <v>132</v>
      </c>
      <c r="N457" s="26" t="s">
        <v>112</v>
      </c>
      <c r="O457" s="25" t="s">
        <v>399</v>
      </c>
      <c r="P457" s="26" t="s">
        <v>111</v>
      </c>
      <c r="Q457" s="25" t="s">
        <v>186</v>
      </c>
      <c r="R457" s="26" t="s">
        <v>110</v>
      </c>
      <c r="S457" s="25" t="s">
        <v>104</v>
      </c>
      <c r="T457" s="26" t="s">
        <v>109</v>
      </c>
      <c r="U457" s="25" t="s">
        <v>104</v>
      </c>
      <c r="V457" s="26" t="s">
        <v>108</v>
      </c>
      <c r="W457" s="25"/>
      <c r="X457" s="26" t="s">
        <v>107</v>
      </c>
      <c r="Y457" s="25"/>
      <c r="Z457" s="26" t="s">
        <v>106</v>
      </c>
      <c r="AA457" s="25"/>
      <c r="AB457" s="24"/>
      <c r="AC457" s="25"/>
      <c r="AD457" s="24"/>
      <c r="AE457" s="23"/>
      <c r="AF457" s="251"/>
      <c r="AG457" s="251"/>
      <c r="AH457" s="22"/>
      <c r="AI457" s="11"/>
      <c r="AJ457" s="311"/>
      <c r="AK457" s="267"/>
      <c r="AL457" s="263"/>
      <c r="AM457" s="265"/>
      <c r="AN457" s="267"/>
      <c r="AO457" s="263"/>
      <c r="AP457" s="265"/>
      <c r="AQ457" s="267"/>
      <c r="AR457" s="263"/>
      <c r="AS457" s="265"/>
      <c r="AT457" s="267"/>
      <c r="AU457" s="263"/>
      <c r="AV457" s="265"/>
      <c r="AW457" s="275"/>
      <c r="AX457" s="270"/>
      <c r="AY457" s="292"/>
      <c r="AZ457" s="228"/>
      <c r="BA457" s="228"/>
      <c r="BB457" s="295"/>
    </row>
    <row r="458" spans="2:62" ht="28.15" customHeight="1" thickBot="1" x14ac:dyDescent="0.25">
      <c r="B458" s="21"/>
      <c r="C458" s="245"/>
      <c r="D458" s="20"/>
      <c r="E458" s="19"/>
      <c r="F458" s="19"/>
      <c r="G458" s="18"/>
      <c r="H458" s="226"/>
      <c r="I458" s="249"/>
      <c r="J458" s="249"/>
      <c r="K458" s="249"/>
      <c r="L458" s="17" t="s">
        <v>105</v>
      </c>
      <c r="M458" s="15" t="s">
        <v>614</v>
      </c>
      <c r="N458" s="17" t="s">
        <v>103</v>
      </c>
      <c r="O458" s="15" t="s">
        <v>414</v>
      </c>
      <c r="P458" s="17" t="s">
        <v>102</v>
      </c>
      <c r="Q458" s="15" t="s">
        <v>132</v>
      </c>
      <c r="R458" s="17" t="s">
        <v>101</v>
      </c>
      <c r="S458" s="15" t="s">
        <v>121</v>
      </c>
      <c r="T458" s="17">
        <v>20</v>
      </c>
      <c r="U458" s="15"/>
      <c r="V458" s="17" t="s">
        <v>100</v>
      </c>
      <c r="W458" s="15"/>
      <c r="X458" s="17" t="s">
        <v>99</v>
      </c>
      <c r="Y458" s="15"/>
      <c r="Z458" s="17" t="s">
        <v>98</v>
      </c>
      <c r="AA458" s="15"/>
      <c r="AB458" s="16"/>
      <c r="AC458" s="15"/>
      <c r="AD458" s="14"/>
      <c r="AE458" s="13"/>
      <c r="AF458" s="252"/>
      <c r="AG458" s="252"/>
      <c r="AH458" s="12"/>
      <c r="AI458" s="11"/>
      <c r="AJ458" s="312"/>
      <c r="AK458" s="268"/>
      <c r="AL458" s="264"/>
      <c r="AM458" s="266"/>
      <c r="AN458" s="268"/>
      <c r="AO458" s="264"/>
      <c r="AP458" s="266"/>
      <c r="AQ458" s="268"/>
      <c r="AR458" s="264"/>
      <c r="AS458" s="266"/>
      <c r="AT458" s="268"/>
      <c r="AU458" s="264"/>
      <c r="AV458" s="266"/>
      <c r="AW458" s="276"/>
      <c r="AX458" s="271"/>
      <c r="AY458" s="293"/>
      <c r="AZ458" s="229"/>
      <c r="BA458" s="229"/>
      <c r="BB458" s="296"/>
    </row>
    <row r="459" spans="2:62" ht="85.9" customHeight="1" thickTop="1" thickBot="1" x14ac:dyDescent="0.35">
      <c r="B459" s="105" t="s">
        <v>174</v>
      </c>
      <c r="C459" s="95" t="s">
        <v>173</v>
      </c>
      <c r="D459" s="100" t="s">
        <v>172</v>
      </c>
      <c r="E459" s="104" t="s">
        <v>171</v>
      </c>
      <c r="F459" s="103"/>
      <c r="G459" s="102"/>
      <c r="H459" s="101" t="s">
        <v>170</v>
      </c>
      <c r="I459" s="100" t="s">
        <v>96</v>
      </c>
      <c r="J459" s="100" t="s">
        <v>169</v>
      </c>
      <c r="K459" s="100" t="s">
        <v>97</v>
      </c>
      <c r="L459" s="256" t="s">
        <v>168</v>
      </c>
      <c r="M459" s="262"/>
      <c r="N459" s="256" t="s">
        <v>167</v>
      </c>
      <c r="O459" s="262"/>
      <c r="P459" s="256" t="s">
        <v>167</v>
      </c>
      <c r="Q459" s="257"/>
      <c r="R459" s="256" t="s">
        <v>167</v>
      </c>
      <c r="S459" s="257"/>
      <c r="T459" s="256" t="s">
        <v>167</v>
      </c>
      <c r="U459" s="257"/>
      <c r="V459" s="256" t="s">
        <v>167</v>
      </c>
      <c r="W459" s="257"/>
      <c r="X459" s="256" t="s">
        <v>167</v>
      </c>
      <c r="Y459" s="257"/>
      <c r="Z459" s="256" t="s">
        <v>167</v>
      </c>
      <c r="AA459" s="257"/>
      <c r="AB459" s="261" t="s">
        <v>166</v>
      </c>
      <c r="AC459" s="257"/>
      <c r="AD459" s="101" t="s">
        <v>165</v>
      </c>
      <c r="AE459" s="101" t="s">
        <v>164</v>
      </c>
      <c r="AF459" s="100" t="s">
        <v>163</v>
      </c>
      <c r="AG459" s="100" t="s">
        <v>162</v>
      </c>
      <c r="AH459" s="99" t="s">
        <v>161</v>
      </c>
      <c r="AI459" s="98"/>
      <c r="AJ459" s="96" t="s">
        <v>160</v>
      </c>
      <c r="AK459" s="95" t="s">
        <v>159</v>
      </c>
      <c r="AL459" s="94" t="s">
        <v>158</v>
      </c>
      <c r="AM459" s="96" t="s">
        <v>157</v>
      </c>
      <c r="AN459" s="95" t="s">
        <v>156</v>
      </c>
      <c r="AO459" s="94" t="s">
        <v>155</v>
      </c>
      <c r="AP459" s="96" t="s">
        <v>154</v>
      </c>
      <c r="AQ459" s="95" t="s">
        <v>153</v>
      </c>
      <c r="AR459" s="97" t="s">
        <v>152</v>
      </c>
      <c r="AS459" s="96" t="s">
        <v>151</v>
      </c>
      <c r="AT459" s="95" t="s">
        <v>150</v>
      </c>
      <c r="AU459" s="94" t="s">
        <v>149</v>
      </c>
      <c r="AV459" s="96" t="s">
        <v>148</v>
      </c>
      <c r="AW459" s="95" t="s">
        <v>147</v>
      </c>
      <c r="AX459" s="94" t="s">
        <v>146</v>
      </c>
      <c r="AY459" s="93" t="s">
        <v>145</v>
      </c>
      <c r="AZ459" s="92" t="s">
        <v>144</v>
      </c>
      <c r="BA459" s="92" t="s">
        <v>143</v>
      </c>
      <c r="BB459" s="91" t="s">
        <v>142</v>
      </c>
    </row>
    <row r="460" spans="2:62" ht="48" thickBot="1" x14ac:dyDescent="0.3">
      <c r="B460" s="90" t="s">
        <v>222</v>
      </c>
      <c r="C460" s="89"/>
      <c r="D460" s="88"/>
      <c r="E460" s="258"/>
      <c r="F460" s="259"/>
      <c r="G460" s="260"/>
      <c r="H460" s="87" t="s">
        <v>140</v>
      </c>
      <c r="I460" s="86"/>
      <c r="J460" s="86"/>
      <c r="K460" s="85"/>
      <c r="L460" s="84"/>
      <c r="M460" s="81"/>
      <c r="N460" s="84"/>
      <c r="O460" s="81"/>
      <c r="P460" s="84"/>
      <c r="Q460" s="81"/>
      <c r="R460" s="84"/>
      <c r="S460" s="81"/>
      <c r="T460" s="84"/>
      <c r="U460" s="81"/>
      <c r="V460" s="84"/>
      <c r="W460" s="81"/>
      <c r="X460" s="84"/>
      <c r="Y460" s="81"/>
      <c r="Z460" s="84"/>
      <c r="AA460" s="83"/>
      <c r="AB460" s="82" t="s">
        <v>139</v>
      </c>
      <c r="AC460" s="81"/>
      <c r="AD460" s="81"/>
      <c r="AE460" s="81"/>
      <c r="AF460" s="80"/>
      <c r="AG460" s="80"/>
      <c r="AH460" s="60"/>
      <c r="AI460" s="79" t="s">
        <v>138</v>
      </c>
      <c r="AJ460" s="78">
        <f t="shared" ref="AJ460:BB460" si="60">SUM(AJ462:AJ473)</f>
        <v>172</v>
      </c>
      <c r="AK460" s="77">
        <f t="shared" si="60"/>
        <v>27</v>
      </c>
      <c r="AL460" s="76">
        <f t="shared" si="60"/>
        <v>0</v>
      </c>
      <c r="AM460" s="78">
        <f t="shared" si="60"/>
        <v>37</v>
      </c>
      <c r="AN460" s="77">
        <f t="shared" si="60"/>
        <v>6</v>
      </c>
      <c r="AO460" s="76">
        <f t="shared" si="60"/>
        <v>0</v>
      </c>
      <c r="AP460" s="78">
        <f t="shared" si="60"/>
        <v>1</v>
      </c>
      <c r="AQ460" s="77">
        <f t="shared" si="60"/>
        <v>0</v>
      </c>
      <c r="AR460" s="76">
        <f t="shared" si="60"/>
        <v>0</v>
      </c>
      <c r="AS460" s="78">
        <f t="shared" si="60"/>
        <v>21</v>
      </c>
      <c r="AT460" s="77">
        <f t="shared" si="60"/>
        <v>8</v>
      </c>
      <c r="AU460" s="76">
        <f t="shared" si="60"/>
        <v>0</v>
      </c>
      <c r="AV460" s="78">
        <f t="shared" si="60"/>
        <v>0</v>
      </c>
      <c r="AW460" s="77">
        <f t="shared" si="60"/>
        <v>0</v>
      </c>
      <c r="AX460" s="76">
        <f t="shared" si="60"/>
        <v>0</v>
      </c>
      <c r="AY460" s="75">
        <f t="shared" si="60"/>
        <v>0</v>
      </c>
      <c r="AZ460" s="74">
        <f t="shared" si="60"/>
        <v>0</v>
      </c>
      <c r="BA460" s="74">
        <f t="shared" si="60"/>
        <v>1</v>
      </c>
      <c r="BB460" s="73">
        <f t="shared" si="60"/>
        <v>0</v>
      </c>
      <c r="BC460" s="72" t="s">
        <v>137</v>
      </c>
      <c r="BF460" s="5">
        <f>SUM(AJ460:AL460)/$BG$5</f>
        <v>66.333333333333329</v>
      </c>
      <c r="BG460" s="5">
        <f>SUM(AM460:AO460,AY460)/$BG$5</f>
        <v>14.333333333333334</v>
      </c>
      <c r="BH460" s="5">
        <f>SUM(AP460:AR460,AZ460)/$BG$5</f>
        <v>0.33333333333333331</v>
      </c>
      <c r="BI460" s="5">
        <f>SUM(AS460:AU460,BA460)/$BG$5</f>
        <v>10</v>
      </c>
      <c r="BJ460" s="5">
        <f>SUM(AV460:AX460,BB460)/$BG$5</f>
        <v>0</v>
      </c>
    </row>
    <row r="461" spans="2:62" ht="37.5" thickBot="1" x14ac:dyDescent="0.3">
      <c r="B461" s="71"/>
      <c r="C461" s="70"/>
      <c r="D461" s="69"/>
      <c r="E461" s="68"/>
      <c r="F461" s="68"/>
      <c r="G461" s="67"/>
      <c r="H461" s="66"/>
      <c r="I461" s="64"/>
      <c r="J461" s="64"/>
      <c r="K461" s="65"/>
      <c r="L461" s="64"/>
      <c r="M461" s="62"/>
      <c r="N461" s="64"/>
      <c r="O461" s="62"/>
      <c r="P461" s="64"/>
      <c r="Q461" s="62"/>
      <c r="R461" s="64"/>
      <c r="S461" s="62"/>
      <c r="T461" s="64"/>
      <c r="U461" s="62"/>
      <c r="V461" s="64"/>
      <c r="W461" s="62"/>
      <c r="X461" s="64"/>
      <c r="Y461" s="62"/>
      <c r="Z461" s="64"/>
      <c r="AA461" s="62"/>
      <c r="AB461" s="63"/>
      <c r="AC461" s="62"/>
      <c r="AD461" s="62"/>
      <c r="AE461" s="62"/>
      <c r="AF461" s="61"/>
      <c r="AG461" s="61"/>
      <c r="AH461" s="60"/>
      <c r="AI461" s="59" t="s">
        <v>136</v>
      </c>
      <c r="AJ461" s="58">
        <f t="shared" ref="AJ461:BB461" si="61">AJ460/3</f>
        <v>57.333333333333336</v>
      </c>
      <c r="AK461" s="57">
        <f t="shared" si="61"/>
        <v>9</v>
      </c>
      <c r="AL461" s="56">
        <f t="shared" si="61"/>
        <v>0</v>
      </c>
      <c r="AM461" s="58">
        <f t="shared" si="61"/>
        <v>12.333333333333334</v>
      </c>
      <c r="AN461" s="57">
        <f t="shared" si="61"/>
        <v>2</v>
      </c>
      <c r="AO461" s="56">
        <f t="shared" si="61"/>
        <v>0</v>
      </c>
      <c r="AP461" s="58">
        <f t="shared" si="61"/>
        <v>0.33333333333333331</v>
      </c>
      <c r="AQ461" s="57">
        <f t="shared" si="61"/>
        <v>0</v>
      </c>
      <c r="AR461" s="56">
        <f t="shared" si="61"/>
        <v>0</v>
      </c>
      <c r="AS461" s="58">
        <f t="shared" si="61"/>
        <v>7</v>
      </c>
      <c r="AT461" s="57">
        <f t="shared" si="61"/>
        <v>2.6666666666666665</v>
      </c>
      <c r="AU461" s="56">
        <f t="shared" si="61"/>
        <v>0</v>
      </c>
      <c r="AV461" s="58">
        <f t="shared" si="61"/>
        <v>0</v>
      </c>
      <c r="AW461" s="57">
        <f t="shared" si="61"/>
        <v>0</v>
      </c>
      <c r="AX461" s="56">
        <f t="shared" si="61"/>
        <v>0</v>
      </c>
      <c r="AY461" s="55">
        <f t="shared" si="61"/>
        <v>0</v>
      </c>
      <c r="AZ461" s="54">
        <f t="shared" si="61"/>
        <v>0</v>
      </c>
      <c r="BA461" s="54">
        <f t="shared" si="61"/>
        <v>0.33333333333333331</v>
      </c>
      <c r="BB461" s="53">
        <f t="shared" si="61"/>
        <v>0</v>
      </c>
      <c r="BC461" s="52" t="s">
        <v>135</v>
      </c>
    </row>
    <row r="462" spans="2:62" ht="28.15" customHeight="1" x14ac:dyDescent="0.2">
      <c r="B462" s="30"/>
      <c r="C462" s="242">
        <v>1</v>
      </c>
      <c r="D462" s="44"/>
      <c r="E462" s="43"/>
      <c r="F462" s="43"/>
      <c r="G462" s="42"/>
      <c r="H462" s="223" t="s">
        <v>660</v>
      </c>
      <c r="I462" s="246">
        <v>129</v>
      </c>
      <c r="J462" s="246">
        <v>29</v>
      </c>
      <c r="K462" s="246">
        <v>7</v>
      </c>
      <c r="L462" s="41" t="s">
        <v>133</v>
      </c>
      <c r="M462" s="40" t="s">
        <v>104</v>
      </c>
      <c r="N462" s="41" t="s">
        <v>131</v>
      </c>
      <c r="O462" s="40" t="s">
        <v>377</v>
      </c>
      <c r="P462" s="41" t="s">
        <v>130</v>
      </c>
      <c r="Q462" s="40" t="s">
        <v>186</v>
      </c>
      <c r="R462" s="41" t="s">
        <v>129</v>
      </c>
      <c r="S462" s="40" t="s">
        <v>382</v>
      </c>
      <c r="T462" s="41" t="s">
        <v>128</v>
      </c>
      <c r="U462" s="40" t="s">
        <v>132</v>
      </c>
      <c r="V462" s="41" t="s">
        <v>127</v>
      </c>
      <c r="W462" s="40" t="s">
        <v>121</v>
      </c>
      <c r="X462" s="41" t="s">
        <v>126</v>
      </c>
      <c r="Y462" s="40"/>
      <c r="Z462" s="41" t="s">
        <v>125</v>
      </c>
      <c r="AA462" s="40"/>
      <c r="AB462" s="39"/>
      <c r="AC462" s="40"/>
      <c r="AD462" s="39" t="s">
        <v>1370</v>
      </c>
      <c r="AE462" s="38" t="s">
        <v>414</v>
      </c>
      <c r="AF462" s="250"/>
      <c r="AG462" s="250"/>
      <c r="AH462" s="37"/>
      <c r="AI462" s="11"/>
      <c r="AJ462" s="310">
        <f>SUMPRODUCT(LEN($M462:$AA465)-LEN(SUBSTITUTE($M462:$AA465,"A", "")))</f>
        <v>47</v>
      </c>
      <c r="AK462" s="239">
        <f>SUMPRODUCT(LEN($AD462:$AD465)-LEN(SUBSTITUTE($AD462:$AD465,"A", "")))</f>
        <v>16</v>
      </c>
      <c r="AL462" s="230">
        <f>SUMPRODUCT(LEN($AC462:$AC465)-LEN(SUBSTITUTE($AC462:$AC465,"A", "")))</f>
        <v>0</v>
      </c>
      <c r="AM462" s="233">
        <f>SUMPRODUCT(LEN($M462:$AA465)-LEN(SUBSTITUTE($M462:$AA465,"S", "")))</f>
        <v>10</v>
      </c>
      <c r="AN462" s="239">
        <f>SUMPRODUCT(LEN($AD462:$AD465)-LEN(SUBSTITUTE($AD462:$AD465,"S", "")))</f>
        <v>4</v>
      </c>
      <c r="AO462" s="230">
        <f>SUMPRODUCT(LEN($AC462:$AC465)-LEN(SUBSTITUTE($AC462:$AC465,"S", "")))</f>
        <v>0</v>
      </c>
      <c r="AP462" s="233">
        <f>SUMPRODUCT(LEN($M462:$AA465)-LEN(SUBSTITUTE($M462:$AA465,"F", "")))</f>
        <v>0</v>
      </c>
      <c r="AQ462" s="239">
        <f>SUMPRODUCT(LEN($AD462:$AD465)-LEN(SUBSTITUTE($AD462:$AD465,"F", "")))</f>
        <v>0</v>
      </c>
      <c r="AR462" s="230">
        <f>SUMPRODUCT(LEN($AC462:$AC465)-LEN(SUBSTITUTE($AC462:$AC465,"F", "")))</f>
        <v>0</v>
      </c>
      <c r="AS462" s="233">
        <f>SUMPRODUCT(LEN($M462:$AA465)-LEN(SUBSTITUTE($M462:$AA465,"G", "")))</f>
        <v>4</v>
      </c>
      <c r="AT462" s="239">
        <f>SUMPRODUCT(LEN($AD462:$AD465)-LEN(SUBSTITUTE($AD462:$AD465,"G", "")))</f>
        <v>2</v>
      </c>
      <c r="AU462" s="230">
        <f>SUMPRODUCT(LEN($AC462:$AC465)-LEN(SUBSTITUTE($AC462:$AC465,"G", "")))</f>
        <v>0</v>
      </c>
      <c r="AV462" s="233">
        <f>SUMPRODUCT(LEN($L462:$AA465)-LEN(SUBSTITUTE($L462:$AA465,"M", "")))</f>
        <v>0</v>
      </c>
      <c r="AW462" s="236">
        <f>SUMPRODUCT(LEN($AD462:$AD465)-LEN(SUBSTITUTE($AD462:$AD465,"M", "")))</f>
        <v>0</v>
      </c>
      <c r="AX462" s="269">
        <f>SUMPRODUCT(LEN($AC462:$AC465)-LEN(SUBSTITUTE($AC462:$AC465,"M", "")))</f>
        <v>0</v>
      </c>
      <c r="AY462" s="291">
        <f>SUMPRODUCT(LEN($AE462:$AE465)-LEN(SUBSTITUTE($AE462:$AE465,"S", "")))</f>
        <v>0</v>
      </c>
      <c r="AZ462" s="227">
        <f>SUMPRODUCT(LEN($AE462:$AE465)-LEN(SUBSTITUTE($AE462:$AE465,"F", "")))</f>
        <v>0</v>
      </c>
      <c r="BA462" s="227">
        <f>SUMPRODUCT(LEN($AE462:$AE465)-LEN(SUBSTITUTE($AE462:$AE465,"G", "")))</f>
        <v>1</v>
      </c>
      <c r="BB462" s="294">
        <f>SUMPRODUCT(LEN($AE462:$AE465)-LEN(SUBSTITUTE($AE462:$AE465,"M", "")))</f>
        <v>0</v>
      </c>
    </row>
    <row r="463" spans="2:62" ht="28.15" customHeight="1" thickBot="1" x14ac:dyDescent="0.25">
      <c r="B463" s="30"/>
      <c r="C463" s="243"/>
      <c r="D463" s="36"/>
      <c r="E463" s="35"/>
      <c r="F463" s="35"/>
      <c r="G463" s="34"/>
      <c r="H463" s="224"/>
      <c r="I463" s="247"/>
      <c r="J463" s="247"/>
      <c r="K463" s="247"/>
      <c r="L463" s="33" t="s">
        <v>123</v>
      </c>
      <c r="M463" s="32" t="s">
        <v>382</v>
      </c>
      <c r="N463" s="33" t="s">
        <v>122</v>
      </c>
      <c r="O463" s="32" t="s">
        <v>186</v>
      </c>
      <c r="P463" s="33" t="s">
        <v>120</v>
      </c>
      <c r="Q463" s="32" t="s">
        <v>132</v>
      </c>
      <c r="R463" s="33" t="s">
        <v>119</v>
      </c>
      <c r="S463" s="32" t="s">
        <v>412</v>
      </c>
      <c r="T463" s="33" t="s">
        <v>118</v>
      </c>
      <c r="U463" s="32" t="s">
        <v>175</v>
      </c>
      <c r="V463" s="33" t="s">
        <v>117</v>
      </c>
      <c r="W463" s="32" t="s">
        <v>121</v>
      </c>
      <c r="X463" s="33" t="s">
        <v>116</v>
      </c>
      <c r="Y463" s="32"/>
      <c r="Z463" s="33" t="s">
        <v>115</v>
      </c>
      <c r="AA463" s="32"/>
      <c r="AB463" s="31"/>
      <c r="AC463" s="32"/>
      <c r="AD463" s="31"/>
      <c r="AE463" s="23"/>
      <c r="AF463" s="251"/>
      <c r="AG463" s="251"/>
      <c r="AH463" s="22"/>
      <c r="AI463" s="11"/>
      <c r="AJ463" s="311"/>
      <c r="AK463" s="267"/>
      <c r="AL463" s="263"/>
      <c r="AM463" s="265"/>
      <c r="AN463" s="267"/>
      <c r="AO463" s="263"/>
      <c r="AP463" s="265"/>
      <c r="AQ463" s="267"/>
      <c r="AR463" s="263"/>
      <c r="AS463" s="265"/>
      <c r="AT463" s="267"/>
      <c r="AU463" s="263"/>
      <c r="AV463" s="265"/>
      <c r="AW463" s="275"/>
      <c r="AX463" s="270"/>
      <c r="AY463" s="292"/>
      <c r="AZ463" s="228"/>
      <c r="BA463" s="228"/>
      <c r="BB463" s="295"/>
    </row>
    <row r="464" spans="2:62" ht="28.15" customHeight="1" x14ac:dyDescent="0.2">
      <c r="B464" s="30"/>
      <c r="C464" s="244"/>
      <c r="D464" s="29"/>
      <c r="E464" s="28"/>
      <c r="F464" s="28"/>
      <c r="G464" s="27"/>
      <c r="H464" s="225">
        <v>228</v>
      </c>
      <c r="I464" s="248"/>
      <c r="J464" s="248"/>
      <c r="K464" s="248"/>
      <c r="L464" s="26" t="s">
        <v>114</v>
      </c>
      <c r="M464" s="25" t="s">
        <v>132</v>
      </c>
      <c r="N464" s="26" t="s">
        <v>112</v>
      </c>
      <c r="O464" s="25" t="s">
        <v>382</v>
      </c>
      <c r="P464" s="26" t="s">
        <v>111</v>
      </c>
      <c r="Q464" s="25" t="s">
        <v>382</v>
      </c>
      <c r="R464" s="26" t="s">
        <v>110</v>
      </c>
      <c r="S464" s="25" t="s">
        <v>428</v>
      </c>
      <c r="T464" s="26" t="s">
        <v>109</v>
      </c>
      <c r="U464" s="25" t="s">
        <v>132</v>
      </c>
      <c r="V464" s="26" t="s">
        <v>108</v>
      </c>
      <c r="W464" s="25"/>
      <c r="X464" s="26" t="s">
        <v>107</v>
      </c>
      <c r="Y464" s="25"/>
      <c r="Z464" s="26" t="s">
        <v>106</v>
      </c>
      <c r="AA464" s="25"/>
      <c r="AB464" s="24"/>
      <c r="AC464" s="25"/>
      <c r="AD464" s="24"/>
      <c r="AE464" s="23"/>
      <c r="AF464" s="251"/>
      <c r="AG464" s="251"/>
      <c r="AH464" s="22"/>
      <c r="AI464" s="11"/>
      <c r="AJ464" s="311"/>
      <c r="AK464" s="267"/>
      <c r="AL464" s="263"/>
      <c r="AM464" s="265"/>
      <c r="AN464" s="267"/>
      <c r="AO464" s="263"/>
      <c r="AP464" s="265"/>
      <c r="AQ464" s="267"/>
      <c r="AR464" s="263"/>
      <c r="AS464" s="265"/>
      <c r="AT464" s="267"/>
      <c r="AU464" s="263"/>
      <c r="AV464" s="265"/>
      <c r="AW464" s="275"/>
      <c r="AX464" s="270"/>
      <c r="AY464" s="292"/>
      <c r="AZ464" s="228"/>
      <c r="BA464" s="228"/>
      <c r="BB464" s="295"/>
    </row>
    <row r="465" spans="2:62" ht="28.15" customHeight="1" thickBot="1" x14ac:dyDescent="0.25">
      <c r="B465" s="30"/>
      <c r="C465" s="253"/>
      <c r="D465" s="51"/>
      <c r="E465" s="50"/>
      <c r="F465" s="50"/>
      <c r="G465" s="49"/>
      <c r="H465" s="226"/>
      <c r="I465" s="254"/>
      <c r="J465" s="254"/>
      <c r="K465" s="254"/>
      <c r="L465" s="48" t="s">
        <v>105</v>
      </c>
      <c r="M465" s="47" t="s">
        <v>389</v>
      </c>
      <c r="N465" s="48" t="s">
        <v>103</v>
      </c>
      <c r="O465" s="47" t="s">
        <v>613</v>
      </c>
      <c r="P465" s="48" t="s">
        <v>102</v>
      </c>
      <c r="Q465" s="47" t="s">
        <v>382</v>
      </c>
      <c r="R465" s="48" t="s">
        <v>101</v>
      </c>
      <c r="S465" s="47" t="s">
        <v>178</v>
      </c>
      <c r="T465" s="48">
        <v>20</v>
      </c>
      <c r="U465" s="47" t="s">
        <v>121</v>
      </c>
      <c r="V465" s="48" t="s">
        <v>100</v>
      </c>
      <c r="W465" s="47"/>
      <c r="X465" s="48" t="s">
        <v>99</v>
      </c>
      <c r="Y465" s="47"/>
      <c r="Z465" s="48" t="s">
        <v>98</v>
      </c>
      <c r="AA465" s="47"/>
      <c r="AB465" s="16"/>
      <c r="AC465" s="47"/>
      <c r="AD465" s="16"/>
      <c r="AE465" s="46"/>
      <c r="AF465" s="255"/>
      <c r="AG465" s="255"/>
      <c r="AH465" s="45"/>
      <c r="AI465" s="11"/>
      <c r="AJ465" s="312"/>
      <c r="AK465" s="268"/>
      <c r="AL465" s="264"/>
      <c r="AM465" s="266"/>
      <c r="AN465" s="268"/>
      <c r="AO465" s="264"/>
      <c r="AP465" s="266"/>
      <c r="AQ465" s="268"/>
      <c r="AR465" s="264"/>
      <c r="AS465" s="266"/>
      <c r="AT465" s="268"/>
      <c r="AU465" s="264"/>
      <c r="AV465" s="266"/>
      <c r="AW465" s="276"/>
      <c r="AX465" s="271"/>
      <c r="AY465" s="293"/>
      <c r="AZ465" s="229"/>
      <c r="BA465" s="229"/>
      <c r="BB465" s="296"/>
    </row>
    <row r="466" spans="2:62" ht="28.15" customHeight="1" x14ac:dyDescent="0.2">
      <c r="B466" s="30"/>
      <c r="C466" s="242">
        <v>2</v>
      </c>
      <c r="D466" s="44"/>
      <c r="E466" s="43"/>
      <c r="F466" s="43"/>
      <c r="G466" s="42"/>
      <c r="H466" s="223"/>
      <c r="I466" s="246">
        <v>127</v>
      </c>
      <c r="J466" s="246">
        <v>31</v>
      </c>
      <c r="K466" s="246">
        <v>6</v>
      </c>
      <c r="L466" s="41" t="s">
        <v>133</v>
      </c>
      <c r="M466" s="40" t="s">
        <v>104</v>
      </c>
      <c r="N466" s="41" t="s">
        <v>131</v>
      </c>
      <c r="O466" s="40" t="s">
        <v>634</v>
      </c>
      <c r="P466" s="41" t="s">
        <v>130</v>
      </c>
      <c r="Q466" s="40" t="s">
        <v>649</v>
      </c>
      <c r="R466" s="41" t="s">
        <v>129</v>
      </c>
      <c r="S466" s="40" t="s">
        <v>452</v>
      </c>
      <c r="T466" s="41" t="s">
        <v>128</v>
      </c>
      <c r="U466" s="40" t="s">
        <v>442</v>
      </c>
      <c r="V466" s="41" t="s">
        <v>127</v>
      </c>
      <c r="W466" s="40" t="s">
        <v>113</v>
      </c>
      <c r="X466" s="41" t="s">
        <v>126</v>
      </c>
      <c r="Y466" s="40" t="s">
        <v>121</v>
      </c>
      <c r="Z466" s="41" t="s">
        <v>125</v>
      </c>
      <c r="AA466" s="40"/>
      <c r="AB466" s="39"/>
      <c r="AC466" s="40"/>
      <c r="AD466" s="39" t="s">
        <v>1369</v>
      </c>
      <c r="AE466" s="38"/>
      <c r="AF466" s="250">
        <v>7</v>
      </c>
      <c r="AG466" s="250"/>
      <c r="AH466" s="37"/>
      <c r="AI466" s="11"/>
      <c r="AJ466" s="310">
        <f>SUMPRODUCT(LEN($M466:$AA469)-LEN(SUBSTITUTE($M466:$AA469,"A", "")))</f>
        <v>61</v>
      </c>
      <c r="AK466" s="239">
        <f>SUMPRODUCT(LEN($AD466:$AD469)-LEN(SUBSTITUTE($AD466:$AD469,"A", "")))</f>
        <v>7</v>
      </c>
      <c r="AL466" s="230">
        <f>SUMPRODUCT(LEN($AC466:$AC469)-LEN(SUBSTITUTE($AC466:$AC469,"A", "")))</f>
        <v>0</v>
      </c>
      <c r="AM466" s="233">
        <f>SUMPRODUCT(LEN($M466:$AA469)-LEN(SUBSTITUTE($M466:$AA469,"S", "")))</f>
        <v>13</v>
      </c>
      <c r="AN466" s="239">
        <f>SUMPRODUCT(LEN($AD466:$AD469)-LEN(SUBSTITUTE($AD466:$AD469,"S", "")))</f>
        <v>2</v>
      </c>
      <c r="AO466" s="230">
        <f>SUMPRODUCT(LEN($AC466:$AC469)-LEN(SUBSTITUTE($AC466:$AC469,"S", "")))</f>
        <v>0</v>
      </c>
      <c r="AP466" s="233">
        <f>SUMPRODUCT(LEN($M466:$AA469)-LEN(SUBSTITUTE($M466:$AA469,"F", "")))</f>
        <v>1</v>
      </c>
      <c r="AQ466" s="239">
        <f>SUMPRODUCT(LEN($AD466:$AD469)-LEN(SUBSTITUTE($AD466:$AD469,"F", "")))</f>
        <v>0</v>
      </c>
      <c r="AR466" s="230">
        <f>SUMPRODUCT(LEN($AC466:$AC469)-LEN(SUBSTITUTE($AC466:$AC469,"F", "")))</f>
        <v>0</v>
      </c>
      <c r="AS466" s="233">
        <f>SUMPRODUCT(LEN($M466:$AA469)-LEN(SUBSTITUTE($M466:$AA469,"G", "")))</f>
        <v>9</v>
      </c>
      <c r="AT466" s="239">
        <f>SUMPRODUCT(LEN($AD466:$AD469)-LEN(SUBSTITUTE($AD466:$AD469,"G", "")))</f>
        <v>4</v>
      </c>
      <c r="AU466" s="230">
        <f>SUMPRODUCT(LEN($AC466:$AC469)-LEN(SUBSTITUTE($AC466:$AC469,"G", "")))</f>
        <v>0</v>
      </c>
      <c r="AV466" s="233">
        <f>SUMPRODUCT(LEN($L466:$AA469)-LEN(SUBSTITUTE($L466:$AA469,"M", "")))</f>
        <v>0</v>
      </c>
      <c r="AW466" s="236">
        <f>SUMPRODUCT(LEN($AD466:$AD469)-LEN(SUBSTITUTE($AD466:$AD469,"M", "")))</f>
        <v>0</v>
      </c>
      <c r="AX466" s="269">
        <f>SUMPRODUCT(LEN($AC466:$AC469)-LEN(SUBSTITUTE($AC466:$AC469,"M", "")))</f>
        <v>0</v>
      </c>
      <c r="AY466" s="291">
        <f>SUMPRODUCT(LEN($AE466:$AE469)-LEN(SUBSTITUTE($AE466:$AE469,"S", "")))</f>
        <v>0</v>
      </c>
      <c r="AZ466" s="227">
        <f>SUMPRODUCT(LEN($AE466:$AE469)-LEN(SUBSTITUTE($AE466:$AE469,"F", "")))</f>
        <v>0</v>
      </c>
      <c r="BA466" s="227">
        <f>SUMPRODUCT(LEN($AE466:$AE469)-LEN(SUBSTITUTE($AE466:$AE469,"G", "")))</f>
        <v>0</v>
      </c>
      <c r="BB466" s="294">
        <f>SUMPRODUCT(LEN($AE466:$AE469)-LEN(SUBSTITUTE($AE466:$AE469,"M", "")))</f>
        <v>0</v>
      </c>
    </row>
    <row r="467" spans="2:62" ht="28.15" customHeight="1" thickBot="1" x14ac:dyDescent="0.25">
      <c r="B467" s="30"/>
      <c r="C467" s="243"/>
      <c r="D467" s="36"/>
      <c r="E467" s="35"/>
      <c r="F467" s="35"/>
      <c r="G467" s="34"/>
      <c r="H467" s="224"/>
      <c r="I467" s="247"/>
      <c r="J467" s="247"/>
      <c r="K467" s="247"/>
      <c r="L467" s="33" t="s">
        <v>123</v>
      </c>
      <c r="M467" s="32" t="s">
        <v>186</v>
      </c>
      <c r="N467" s="33" t="s">
        <v>122</v>
      </c>
      <c r="O467" s="32" t="s">
        <v>634</v>
      </c>
      <c r="P467" s="33" t="s">
        <v>120</v>
      </c>
      <c r="Q467" s="32" t="s">
        <v>679</v>
      </c>
      <c r="R467" s="33" t="s">
        <v>119</v>
      </c>
      <c r="S467" s="32" t="s">
        <v>434</v>
      </c>
      <c r="T467" s="33" t="s">
        <v>118</v>
      </c>
      <c r="U467" s="32" t="s">
        <v>509</v>
      </c>
      <c r="V467" s="33" t="s">
        <v>117</v>
      </c>
      <c r="W467" s="32" t="s">
        <v>175</v>
      </c>
      <c r="X467" s="33" t="s">
        <v>116</v>
      </c>
      <c r="Y467" s="32"/>
      <c r="Z467" s="33" t="s">
        <v>115</v>
      </c>
      <c r="AA467" s="32"/>
      <c r="AB467" s="31"/>
      <c r="AC467" s="32"/>
      <c r="AD467" s="31"/>
      <c r="AE467" s="23"/>
      <c r="AF467" s="251"/>
      <c r="AG467" s="251"/>
      <c r="AH467" s="22"/>
      <c r="AI467" s="11"/>
      <c r="AJ467" s="311"/>
      <c r="AK467" s="267"/>
      <c r="AL467" s="263"/>
      <c r="AM467" s="265"/>
      <c r="AN467" s="267"/>
      <c r="AO467" s="263"/>
      <c r="AP467" s="265"/>
      <c r="AQ467" s="267"/>
      <c r="AR467" s="263"/>
      <c r="AS467" s="265"/>
      <c r="AT467" s="267"/>
      <c r="AU467" s="263"/>
      <c r="AV467" s="265"/>
      <c r="AW467" s="275"/>
      <c r="AX467" s="270"/>
      <c r="AY467" s="292"/>
      <c r="AZ467" s="228"/>
      <c r="BA467" s="228"/>
      <c r="BB467" s="295"/>
    </row>
    <row r="468" spans="2:62" ht="28.15" customHeight="1" x14ac:dyDescent="0.2">
      <c r="B468" s="30"/>
      <c r="C468" s="244"/>
      <c r="D468" s="29"/>
      <c r="E468" s="28"/>
      <c r="F468" s="28"/>
      <c r="G468" s="27"/>
      <c r="H468" s="225"/>
      <c r="I468" s="248"/>
      <c r="J468" s="248"/>
      <c r="K468" s="248"/>
      <c r="L468" s="26" t="s">
        <v>114</v>
      </c>
      <c r="M468" s="25" t="s">
        <v>634</v>
      </c>
      <c r="N468" s="26" t="s">
        <v>112</v>
      </c>
      <c r="O468" s="25" t="s">
        <v>417</v>
      </c>
      <c r="P468" s="26" t="s">
        <v>111</v>
      </c>
      <c r="Q468" s="25" t="s">
        <v>707</v>
      </c>
      <c r="R468" s="26" t="s">
        <v>110</v>
      </c>
      <c r="S468" s="25" t="s">
        <v>484</v>
      </c>
      <c r="T468" s="26" t="s">
        <v>109</v>
      </c>
      <c r="U468" s="25" t="s">
        <v>188</v>
      </c>
      <c r="V468" s="26" t="s">
        <v>108</v>
      </c>
      <c r="W468" s="25" t="s">
        <v>121</v>
      </c>
      <c r="X468" s="26" t="s">
        <v>107</v>
      </c>
      <c r="Y468" s="25"/>
      <c r="Z468" s="26" t="s">
        <v>106</v>
      </c>
      <c r="AA468" s="25"/>
      <c r="AB468" s="24"/>
      <c r="AC468" s="25"/>
      <c r="AD468" s="24"/>
      <c r="AE468" s="23"/>
      <c r="AF468" s="251"/>
      <c r="AG468" s="251"/>
      <c r="AH468" s="22"/>
      <c r="AI468" s="11"/>
      <c r="AJ468" s="311"/>
      <c r="AK468" s="267"/>
      <c r="AL468" s="263"/>
      <c r="AM468" s="265"/>
      <c r="AN468" s="267"/>
      <c r="AO468" s="263"/>
      <c r="AP468" s="265"/>
      <c r="AQ468" s="267"/>
      <c r="AR468" s="263"/>
      <c r="AS468" s="265"/>
      <c r="AT468" s="267"/>
      <c r="AU468" s="263"/>
      <c r="AV468" s="265"/>
      <c r="AW468" s="275"/>
      <c r="AX468" s="270"/>
      <c r="AY468" s="292"/>
      <c r="AZ468" s="228"/>
      <c r="BA468" s="228"/>
      <c r="BB468" s="295"/>
    </row>
    <row r="469" spans="2:62" ht="28.15" customHeight="1" thickBot="1" x14ac:dyDescent="0.25">
      <c r="B469" s="30"/>
      <c r="C469" s="253"/>
      <c r="D469" s="51"/>
      <c r="E469" s="50"/>
      <c r="F469" s="50"/>
      <c r="G469" s="49"/>
      <c r="H469" s="226"/>
      <c r="I469" s="254"/>
      <c r="J469" s="254"/>
      <c r="K469" s="254"/>
      <c r="L469" s="48" t="s">
        <v>105</v>
      </c>
      <c r="M469" s="47" t="s">
        <v>389</v>
      </c>
      <c r="N469" s="48" t="s">
        <v>103</v>
      </c>
      <c r="O469" s="47" t="s">
        <v>417</v>
      </c>
      <c r="P469" s="48" t="s">
        <v>102</v>
      </c>
      <c r="Q469" s="47" t="s">
        <v>377</v>
      </c>
      <c r="R469" s="48" t="s">
        <v>101</v>
      </c>
      <c r="S469" s="47" t="s">
        <v>636</v>
      </c>
      <c r="T469" s="48">
        <v>20</v>
      </c>
      <c r="U469" s="47" t="s">
        <v>217</v>
      </c>
      <c r="V469" s="48" t="s">
        <v>100</v>
      </c>
      <c r="W469" s="47" t="s">
        <v>104</v>
      </c>
      <c r="X469" s="48" t="s">
        <v>99</v>
      </c>
      <c r="Y469" s="47"/>
      <c r="Z469" s="48" t="s">
        <v>98</v>
      </c>
      <c r="AA469" s="47"/>
      <c r="AB469" s="16"/>
      <c r="AC469" s="47"/>
      <c r="AD469" s="16"/>
      <c r="AE469" s="46"/>
      <c r="AF469" s="255"/>
      <c r="AG469" s="255"/>
      <c r="AH469" s="45"/>
      <c r="AI469" s="11"/>
      <c r="AJ469" s="312"/>
      <c r="AK469" s="268"/>
      <c r="AL469" s="264"/>
      <c r="AM469" s="266"/>
      <c r="AN469" s="268"/>
      <c r="AO469" s="264"/>
      <c r="AP469" s="266"/>
      <c r="AQ469" s="268"/>
      <c r="AR469" s="264"/>
      <c r="AS469" s="266"/>
      <c r="AT469" s="268"/>
      <c r="AU469" s="264"/>
      <c r="AV469" s="266"/>
      <c r="AW469" s="276"/>
      <c r="AX469" s="271"/>
      <c r="AY469" s="293"/>
      <c r="AZ469" s="229"/>
      <c r="BA469" s="229"/>
      <c r="BB469" s="296"/>
    </row>
    <row r="470" spans="2:62" ht="28.15" customHeight="1" x14ac:dyDescent="0.2">
      <c r="B470" s="30"/>
      <c r="C470" s="242">
        <v>3</v>
      </c>
      <c r="D470" s="44"/>
      <c r="E470" s="43"/>
      <c r="F470" s="43"/>
      <c r="G470" s="42"/>
      <c r="H470" s="223"/>
      <c r="I470" s="246">
        <v>138</v>
      </c>
      <c r="J470" s="246">
        <v>33</v>
      </c>
      <c r="K470" s="246">
        <v>7</v>
      </c>
      <c r="L470" s="41" t="s">
        <v>133</v>
      </c>
      <c r="M470" s="40" t="s">
        <v>104</v>
      </c>
      <c r="N470" s="41" t="s">
        <v>131</v>
      </c>
      <c r="O470" s="40" t="s">
        <v>186</v>
      </c>
      <c r="P470" s="41" t="s">
        <v>130</v>
      </c>
      <c r="Q470" s="40" t="s">
        <v>1368</v>
      </c>
      <c r="R470" s="41" t="s">
        <v>129</v>
      </c>
      <c r="S470" s="40" t="s">
        <v>132</v>
      </c>
      <c r="T470" s="41" t="s">
        <v>128</v>
      </c>
      <c r="U470" s="40" t="s">
        <v>376</v>
      </c>
      <c r="V470" s="41" t="s">
        <v>127</v>
      </c>
      <c r="W470" s="40" t="s">
        <v>124</v>
      </c>
      <c r="X470" s="41" t="s">
        <v>126</v>
      </c>
      <c r="Y470" s="40" t="s">
        <v>121</v>
      </c>
      <c r="Z470" s="41" t="s">
        <v>125</v>
      </c>
      <c r="AA470" s="40"/>
      <c r="AB470" s="39"/>
      <c r="AC470" s="40"/>
      <c r="AD470" s="39" t="s">
        <v>1288</v>
      </c>
      <c r="AE470" s="38"/>
      <c r="AF470" s="250"/>
      <c r="AG470" s="250"/>
      <c r="AH470" s="37"/>
      <c r="AI470" s="11"/>
      <c r="AJ470" s="310">
        <f>SUMPRODUCT(LEN($M470:$AA473)-LEN(SUBSTITUTE($M470:$AA473,"A", "")))</f>
        <v>64</v>
      </c>
      <c r="AK470" s="239">
        <f>SUMPRODUCT(LEN($AD470:$AD473)-LEN(SUBSTITUTE($AD470:$AD473,"A", "")))</f>
        <v>4</v>
      </c>
      <c r="AL470" s="230">
        <f>SUMPRODUCT(LEN($AC470:$AC473)-LEN(SUBSTITUTE($AC470:$AC473,"A", "")))</f>
        <v>0</v>
      </c>
      <c r="AM470" s="233">
        <f>SUMPRODUCT(LEN($M470:$AA473)-LEN(SUBSTITUTE($M470:$AA473,"S", "")))</f>
        <v>14</v>
      </c>
      <c r="AN470" s="239">
        <f>SUMPRODUCT(LEN($AD470:$AD473)-LEN(SUBSTITUTE($AD470:$AD473,"S", "")))</f>
        <v>0</v>
      </c>
      <c r="AO470" s="230">
        <f>SUMPRODUCT(LEN($AC470:$AC473)-LEN(SUBSTITUTE($AC470:$AC473,"S", "")))</f>
        <v>0</v>
      </c>
      <c r="AP470" s="233">
        <f>SUMPRODUCT(LEN($M470:$AA473)-LEN(SUBSTITUTE($M470:$AA473,"F", "")))</f>
        <v>0</v>
      </c>
      <c r="AQ470" s="239">
        <f>SUMPRODUCT(LEN($AD470:$AD473)-LEN(SUBSTITUTE($AD470:$AD473,"F", "")))</f>
        <v>0</v>
      </c>
      <c r="AR470" s="230">
        <f>SUMPRODUCT(LEN($AC470:$AC473)-LEN(SUBSTITUTE($AC470:$AC473,"F", "")))</f>
        <v>0</v>
      </c>
      <c r="AS470" s="233">
        <f>SUMPRODUCT(LEN($M470:$AA473)-LEN(SUBSTITUTE($M470:$AA473,"G", "")))</f>
        <v>8</v>
      </c>
      <c r="AT470" s="239">
        <f>SUMPRODUCT(LEN($AD470:$AD473)-LEN(SUBSTITUTE($AD470:$AD473,"G", "")))</f>
        <v>2</v>
      </c>
      <c r="AU470" s="230">
        <f>SUMPRODUCT(LEN($AC470:$AC473)-LEN(SUBSTITUTE($AC470:$AC473,"G", "")))</f>
        <v>0</v>
      </c>
      <c r="AV470" s="233">
        <f>SUMPRODUCT(LEN($L470:$AA473)-LEN(SUBSTITUTE($L470:$AA473,"M", "")))</f>
        <v>0</v>
      </c>
      <c r="AW470" s="236">
        <f>SUMPRODUCT(LEN($AD470:$AD473)-LEN(SUBSTITUTE($AD470:$AD473,"M", "")))</f>
        <v>0</v>
      </c>
      <c r="AX470" s="269">
        <f>SUMPRODUCT(LEN($AC470:$AC473)-LEN(SUBSTITUTE($AC470:$AC473,"M", "")))</f>
        <v>0</v>
      </c>
      <c r="AY470" s="291">
        <f>SUMPRODUCT(LEN($AE470:$AE473)-LEN(SUBSTITUTE($AE470:$AE473,"S", "")))</f>
        <v>0</v>
      </c>
      <c r="AZ470" s="227">
        <f>SUMPRODUCT(LEN($AE470:$AE473)-LEN(SUBSTITUTE($AE470:$AE473,"F", "")))</f>
        <v>0</v>
      </c>
      <c r="BA470" s="227">
        <f>SUMPRODUCT(LEN($AE470:$AE473)-LEN(SUBSTITUTE($AE470:$AE473,"G", "")))</f>
        <v>0</v>
      </c>
      <c r="BB470" s="294">
        <f>SUMPRODUCT(LEN($AE470:$AE473)-LEN(SUBSTITUTE($AE470:$AE473,"M", "")))</f>
        <v>0</v>
      </c>
    </row>
    <row r="471" spans="2:62" ht="28.15" customHeight="1" thickBot="1" x14ac:dyDescent="0.25">
      <c r="B471" s="30"/>
      <c r="C471" s="243"/>
      <c r="D471" s="36"/>
      <c r="E471" s="35"/>
      <c r="F471" s="35"/>
      <c r="G471" s="34"/>
      <c r="H471" s="224"/>
      <c r="I471" s="247"/>
      <c r="J471" s="247"/>
      <c r="K471" s="247"/>
      <c r="L471" s="33" t="s">
        <v>123</v>
      </c>
      <c r="M471" s="32" t="s">
        <v>132</v>
      </c>
      <c r="N471" s="33" t="s">
        <v>122</v>
      </c>
      <c r="O471" s="32" t="s">
        <v>707</v>
      </c>
      <c r="P471" s="33" t="s">
        <v>120</v>
      </c>
      <c r="Q471" s="32" t="s">
        <v>1126</v>
      </c>
      <c r="R471" s="33" t="s">
        <v>119</v>
      </c>
      <c r="S471" s="32" t="s">
        <v>417</v>
      </c>
      <c r="T471" s="33" t="s">
        <v>118</v>
      </c>
      <c r="U471" s="32" t="s">
        <v>444</v>
      </c>
      <c r="V471" s="33" t="s">
        <v>117</v>
      </c>
      <c r="W471" s="32" t="s">
        <v>176</v>
      </c>
      <c r="X471" s="33" t="s">
        <v>116</v>
      </c>
      <c r="Y471" s="32" t="s">
        <v>121</v>
      </c>
      <c r="Z471" s="33" t="s">
        <v>115</v>
      </c>
      <c r="AA471" s="32"/>
      <c r="AB471" s="31"/>
      <c r="AC471" s="32"/>
      <c r="AD471" s="31"/>
      <c r="AE471" s="23"/>
      <c r="AF471" s="251"/>
      <c r="AG471" s="251"/>
      <c r="AH471" s="22"/>
      <c r="AI471" s="11"/>
      <c r="AJ471" s="311"/>
      <c r="AK471" s="267"/>
      <c r="AL471" s="263"/>
      <c r="AM471" s="265"/>
      <c r="AN471" s="267"/>
      <c r="AO471" s="263"/>
      <c r="AP471" s="265"/>
      <c r="AQ471" s="267"/>
      <c r="AR471" s="263"/>
      <c r="AS471" s="265"/>
      <c r="AT471" s="267"/>
      <c r="AU471" s="263"/>
      <c r="AV471" s="265"/>
      <c r="AW471" s="275"/>
      <c r="AX471" s="270"/>
      <c r="AY471" s="292"/>
      <c r="AZ471" s="228"/>
      <c r="BA471" s="228"/>
      <c r="BB471" s="295"/>
    </row>
    <row r="472" spans="2:62" ht="28.15" customHeight="1" x14ac:dyDescent="0.2">
      <c r="B472" s="30"/>
      <c r="C472" s="244"/>
      <c r="D472" s="29"/>
      <c r="E472" s="28"/>
      <c r="F472" s="28"/>
      <c r="G472" s="27"/>
      <c r="H472" s="225"/>
      <c r="I472" s="248"/>
      <c r="J472" s="248"/>
      <c r="K472" s="248"/>
      <c r="L472" s="26" t="s">
        <v>114</v>
      </c>
      <c r="M472" s="25" t="s">
        <v>527</v>
      </c>
      <c r="N472" s="26" t="s">
        <v>112</v>
      </c>
      <c r="O472" s="25" t="s">
        <v>132</v>
      </c>
      <c r="P472" s="26" t="s">
        <v>111</v>
      </c>
      <c r="Q472" s="25" t="s">
        <v>417</v>
      </c>
      <c r="R472" s="26" t="s">
        <v>110</v>
      </c>
      <c r="S472" s="25" t="s">
        <v>434</v>
      </c>
      <c r="T472" s="26" t="s">
        <v>109</v>
      </c>
      <c r="U472" s="25" t="s">
        <v>411</v>
      </c>
      <c r="V472" s="26" t="s">
        <v>108</v>
      </c>
      <c r="W472" s="25" t="s">
        <v>113</v>
      </c>
      <c r="X472" s="26" t="s">
        <v>107</v>
      </c>
      <c r="Y472" s="25"/>
      <c r="Z472" s="26" t="s">
        <v>106</v>
      </c>
      <c r="AA472" s="25"/>
      <c r="AB472" s="24"/>
      <c r="AC472" s="25"/>
      <c r="AD472" s="24"/>
      <c r="AE472" s="23"/>
      <c r="AF472" s="251"/>
      <c r="AG472" s="251"/>
      <c r="AH472" s="22"/>
      <c r="AI472" s="11"/>
      <c r="AJ472" s="311"/>
      <c r="AK472" s="267"/>
      <c r="AL472" s="263"/>
      <c r="AM472" s="265"/>
      <c r="AN472" s="267"/>
      <c r="AO472" s="263"/>
      <c r="AP472" s="265"/>
      <c r="AQ472" s="267"/>
      <c r="AR472" s="263"/>
      <c r="AS472" s="265"/>
      <c r="AT472" s="267"/>
      <c r="AU472" s="263"/>
      <c r="AV472" s="265"/>
      <c r="AW472" s="275"/>
      <c r="AX472" s="270"/>
      <c r="AY472" s="292"/>
      <c r="AZ472" s="228"/>
      <c r="BA472" s="228"/>
      <c r="BB472" s="295"/>
    </row>
    <row r="473" spans="2:62" ht="28.15" customHeight="1" thickBot="1" x14ac:dyDescent="0.25">
      <c r="B473" s="21"/>
      <c r="C473" s="245"/>
      <c r="D473" s="20"/>
      <c r="E473" s="19"/>
      <c r="F473" s="19"/>
      <c r="G473" s="18"/>
      <c r="H473" s="226"/>
      <c r="I473" s="249"/>
      <c r="J473" s="249"/>
      <c r="K473" s="249"/>
      <c r="L473" s="17" t="s">
        <v>105</v>
      </c>
      <c r="M473" s="15" t="s">
        <v>186</v>
      </c>
      <c r="N473" s="17" t="s">
        <v>103</v>
      </c>
      <c r="O473" s="15" t="s">
        <v>725</v>
      </c>
      <c r="P473" s="17" t="s">
        <v>102</v>
      </c>
      <c r="Q473" s="15" t="s">
        <v>649</v>
      </c>
      <c r="R473" s="17" t="s">
        <v>101</v>
      </c>
      <c r="S473" s="15" t="s">
        <v>492</v>
      </c>
      <c r="T473" s="17">
        <v>20</v>
      </c>
      <c r="U473" s="15" t="s">
        <v>215</v>
      </c>
      <c r="V473" s="17" t="s">
        <v>100</v>
      </c>
      <c r="W473" s="15" t="s">
        <v>121</v>
      </c>
      <c r="X473" s="17" t="s">
        <v>99</v>
      </c>
      <c r="Y473" s="15"/>
      <c r="Z473" s="17" t="s">
        <v>98</v>
      </c>
      <c r="AA473" s="15"/>
      <c r="AB473" s="16"/>
      <c r="AC473" s="15"/>
      <c r="AD473" s="14"/>
      <c r="AE473" s="13"/>
      <c r="AF473" s="252"/>
      <c r="AG473" s="252"/>
      <c r="AH473" s="12"/>
      <c r="AI473" s="11"/>
      <c r="AJ473" s="312"/>
      <c r="AK473" s="268"/>
      <c r="AL473" s="264"/>
      <c r="AM473" s="266"/>
      <c r="AN473" s="268"/>
      <c r="AO473" s="264"/>
      <c r="AP473" s="266"/>
      <c r="AQ473" s="268"/>
      <c r="AR473" s="264"/>
      <c r="AS473" s="266"/>
      <c r="AT473" s="268"/>
      <c r="AU473" s="264"/>
      <c r="AV473" s="266"/>
      <c r="AW473" s="276"/>
      <c r="AX473" s="271"/>
      <c r="AY473" s="293"/>
      <c r="AZ473" s="229"/>
      <c r="BA473" s="229"/>
      <c r="BB473" s="296"/>
    </row>
    <row r="474" spans="2:62" ht="85.9" customHeight="1" thickTop="1" thickBot="1" x14ac:dyDescent="0.35">
      <c r="B474" s="105" t="s">
        <v>174</v>
      </c>
      <c r="C474" s="95" t="s">
        <v>173</v>
      </c>
      <c r="D474" s="100" t="s">
        <v>172</v>
      </c>
      <c r="E474" s="104" t="s">
        <v>171</v>
      </c>
      <c r="F474" s="103"/>
      <c r="G474" s="102"/>
      <c r="H474" s="101" t="s">
        <v>170</v>
      </c>
      <c r="I474" s="100" t="s">
        <v>96</v>
      </c>
      <c r="J474" s="100" t="s">
        <v>169</v>
      </c>
      <c r="K474" s="100" t="s">
        <v>97</v>
      </c>
      <c r="L474" s="256" t="s">
        <v>168</v>
      </c>
      <c r="M474" s="262"/>
      <c r="N474" s="256" t="s">
        <v>167</v>
      </c>
      <c r="O474" s="262"/>
      <c r="P474" s="256" t="s">
        <v>167</v>
      </c>
      <c r="Q474" s="257"/>
      <c r="R474" s="256" t="s">
        <v>167</v>
      </c>
      <c r="S474" s="257"/>
      <c r="T474" s="256" t="s">
        <v>167</v>
      </c>
      <c r="U474" s="257"/>
      <c r="V474" s="256" t="s">
        <v>167</v>
      </c>
      <c r="W474" s="257"/>
      <c r="X474" s="256" t="s">
        <v>167</v>
      </c>
      <c r="Y474" s="257"/>
      <c r="Z474" s="256" t="s">
        <v>167</v>
      </c>
      <c r="AA474" s="257"/>
      <c r="AB474" s="261" t="s">
        <v>166</v>
      </c>
      <c r="AC474" s="257"/>
      <c r="AD474" s="101" t="s">
        <v>165</v>
      </c>
      <c r="AE474" s="101" t="s">
        <v>164</v>
      </c>
      <c r="AF474" s="100" t="s">
        <v>163</v>
      </c>
      <c r="AG474" s="100" t="s">
        <v>162</v>
      </c>
      <c r="AH474" s="99" t="s">
        <v>161</v>
      </c>
      <c r="AI474" s="98"/>
      <c r="AJ474" s="96" t="s">
        <v>160</v>
      </c>
      <c r="AK474" s="95" t="s">
        <v>159</v>
      </c>
      <c r="AL474" s="94" t="s">
        <v>158</v>
      </c>
      <c r="AM474" s="96" t="s">
        <v>157</v>
      </c>
      <c r="AN474" s="95" t="s">
        <v>156</v>
      </c>
      <c r="AO474" s="94" t="s">
        <v>155</v>
      </c>
      <c r="AP474" s="96" t="s">
        <v>154</v>
      </c>
      <c r="AQ474" s="95" t="s">
        <v>153</v>
      </c>
      <c r="AR474" s="97" t="s">
        <v>152</v>
      </c>
      <c r="AS474" s="96" t="s">
        <v>151</v>
      </c>
      <c r="AT474" s="95" t="s">
        <v>150</v>
      </c>
      <c r="AU474" s="94" t="s">
        <v>149</v>
      </c>
      <c r="AV474" s="96" t="s">
        <v>148</v>
      </c>
      <c r="AW474" s="95" t="s">
        <v>147</v>
      </c>
      <c r="AX474" s="94" t="s">
        <v>146</v>
      </c>
      <c r="AY474" s="93" t="s">
        <v>145</v>
      </c>
      <c r="AZ474" s="92" t="s">
        <v>144</v>
      </c>
      <c r="BA474" s="92" t="s">
        <v>143</v>
      </c>
      <c r="BB474" s="91" t="s">
        <v>142</v>
      </c>
    </row>
    <row r="475" spans="2:62" ht="48" thickBot="1" x14ac:dyDescent="0.3">
      <c r="B475" s="90" t="s">
        <v>221</v>
      </c>
      <c r="C475" s="89"/>
      <c r="D475" s="88"/>
      <c r="E475" s="258"/>
      <c r="F475" s="259"/>
      <c r="G475" s="260"/>
      <c r="H475" s="87" t="s">
        <v>140</v>
      </c>
      <c r="I475" s="86"/>
      <c r="J475" s="86"/>
      <c r="K475" s="85"/>
      <c r="L475" s="84"/>
      <c r="M475" s="81"/>
      <c r="N475" s="84"/>
      <c r="O475" s="81"/>
      <c r="P475" s="84"/>
      <c r="Q475" s="81"/>
      <c r="R475" s="84"/>
      <c r="S475" s="81"/>
      <c r="T475" s="84"/>
      <c r="U475" s="81"/>
      <c r="V475" s="84"/>
      <c r="W475" s="81"/>
      <c r="X475" s="84"/>
      <c r="Y475" s="81"/>
      <c r="Z475" s="84"/>
      <c r="AA475" s="83"/>
      <c r="AB475" s="82" t="s">
        <v>139</v>
      </c>
      <c r="AC475" s="81"/>
      <c r="AD475" s="81"/>
      <c r="AE475" s="81"/>
      <c r="AF475" s="80"/>
      <c r="AG475" s="80"/>
      <c r="AH475" s="60"/>
      <c r="AI475" s="79" t="s">
        <v>138</v>
      </c>
      <c r="AJ475" s="78">
        <f t="shared" ref="AJ475:BB475" si="62">SUM(AJ477:AJ488)</f>
        <v>156</v>
      </c>
      <c r="AK475" s="77">
        <f t="shared" si="62"/>
        <v>1</v>
      </c>
      <c r="AL475" s="76">
        <f t="shared" si="62"/>
        <v>0</v>
      </c>
      <c r="AM475" s="78">
        <f t="shared" si="62"/>
        <v>20</v>
      </c>
      <c r="AN475" s="77">
        <f t="shared" si="62"/>
        <v>0</v>
      </c>
      <c r="AO475" s="76">
        <f t="shared" si="62"/>
        <v>0</v>
      </c>
      <c r="AP475" s="78">
        <f t="shared" si="62"/>
        <v>1</v>
      </c>
      <c r="AQ475" s="77">
        <f t="shared" si="62"/>
        <v>0</v>
      </c>
      <c r="AR475" s="76">
        <f t="shared" si="62"/>
        <v>0</v>
      </c>
      <c r="AS475" s="78">
        <f t="shared" si="62"/>
        <v>30</v>
      </c>
      <c r="AT475" s="77">
        <f t="shared" si="62"/>
        <v>0</v>
      </c>
      <c r="AU475" s="76">
        <f t="shared" si="62"/>
        <v>0</v>
      </c>
      <c r="AV475" s="78">
        <f t="shared" si="62"/>
        <v>2</v>
      </c>
      <c r="AW475" s="77">
        <f t="shared" si="62"/>
        <v>0</v>
      </c>
      <c r="AX475" s="76">
        <f t="shared" si="62"/>
        <v>0</v>
      </c>
      <c r="AY475" s="75">
        <f t="shared" si="62"/>
        <v>0</v>
      </c>
      <c r="AZ475" s="74">
        <f t="shared" si="62"/>
        <v>0</v>
      </c>
      <c r="BA475" s="74">
        <f t="shared" si="62"/>
        <v>0</v>
      </c>
      <c r="BB475" s="73">
        <f t="shared" si="62"/>
        <v>0</v>
      </c>
      <c r="BC475" s="72" t="s">
        <v>137</v>
      </c>
      <c r="BF475" s="5">
        <f>SUM(AJ475:AL475)/$BG$5</f>
        <v>52.333333333333336</v>
      </c>
      <c r="BG475" s="5">
        <f>SUM(AM475:AO475,AY475)/$BG$5</f>
        <v>6.666666666666667</v>
      </c>
      <c r="BH475" s="5">
        <f>SUM(AP475:AR475,AZ475)/$BG$5</f>
        <v>0.33333333333333331</v>
      </c>
      <c r="BI475" s="5">
        <f>SUM(AS475:AU475,BA475)/$BG$5</f>
        <v>10</v>
      </c>
      <c r="BJ475" s="5">
        <f>SUM(AV475:AX475,BB475)/$BG$5</f>
        <v>0.66666666666666663</v>
      </c>
    </row>
    <row r="476" spans="2:62" ht="37.5" thickBot="1" x14ac:dyDescent="0.3">
      <c r="B476" s="71"/>
      <c r="C476" s="70"/>
      <c r="D476" s="69"/>
      <c r="E476" s="68"/>
      <c r="F476" s="68"/>
      <c r="G476" s="67"/>
      <c r="H476" s="66"/>
      <c r="I476" s="64"/>
      <c r="J476" s="64"/>
      <c r="K476" s="65"/>
      <c r="L476" s="64"/>
      <c r="M476" s="62"/>
      <c r="N476" s="64"/>
      <c r="O476" s="62"/>
      <c r="P476" s="64"/>
      <c r="Q476" s="62"/>
      <c r="R476" s="64"/>
      <c r="S476" s="62"/>
      <c r="T476" s="64"/>
      <c r="U476" s="62"/>
      <c r="V476" s="64"/>
      <c r="W476" s="62"/>
      <c r="X476" s="64"/>
      <c r="Y476" s="62"/>
      <c r="Z476" s="64"/>
      <c r="AA476" s="62"/>
      <c r="AB476" s="63"/>
      <c r="AC476" s="62"/>
      <c r="AD476" s="62"/>
      <c r="AE476" s="62"/>
      <c r="AF476" s="61"/>
      <c r="AG476" s="61"/>
      <c r="AH476" s="60"/>
      <c r="AI476" s="59" t="s">
        <v>136</v>
      </c>
      <c r="AJ476" s="58">
        <f t="shared" ref="AJ476:BB476" si="63">AJ475/3</f>
        <v>52</v>
      </c>
      <c r="AK476" s="57">
        <f t="shared" si="63"/>
        <v>0.33333333333333331</v>
      </c>
      <c r="AL476" s="56">
        <f t="shared" si="63"/>
        <v>0</v>
      </c>
      <c r="AM476" s="58">
        <f t="shared" si="63"/>
        <v>6.666666666666667</v>
      </c>
      <c r="AN476" s="57">
        <f t="shared" si="63"/>
        <v>0</v>
      </c>
      <c r="AO476" s="56">
        <f t="shared" si="63"/>
        <v>0</v>
      </c>
      <c r="AP476" s="58">
        <f t="shared" si="63"/>
        <v>0.33333333333333331</v>
      </c>
      <c r="AQ476" s="57">
        <f t="shared" si="63"/>
        <v>0</v>
      </c>
      <c r="AR476" s="56">
        <f t="shared" si="63"/>
        <v>0</v>
      </c>
      <c r="AS476" s="58">
        <f t="shared" si="63"/>
        <v>10</v>
      </c>
      <c r="AT476" s="57">
        <f t="shared" si="63"/>
        <v>0</v>
      </c>
      <c r="AU476" s="56">
        <f t="shared" si="63"/>
        <v>0</v>
      </c>
      <c r="AV476" s="58">
        <f t="shared" si="63"/>
        <v>0.66666666666666663</v>
      </c>
      <c r="AW476" s="57">
        <f t="shared" si="63"/>
        <v>0</v>
      </c>
      <c r="AX476" s="56">
        <f t="shared" si="63"/>
        <v>0</v>
      </c>
      <c r="AY476" s="55">
        <f t="shared" si="63"/>
        <v>0</v>
      </c>
      <c r="AZ476" s="54">
        <f t="shared" si="63"/>
        <v>0</v>
      </c>
      <c r="BA476" s="54">
        <f t="shared" si="63"/>
        <v>0</v>
      </c>
      <c r="BB476" s="53">
        <f t="shared" si="63"/>
        <v>0</v>
      </c>
      <c r="BC476" s="52" t="s">
        <v>135</v>
      </c>
    </row>
    <row r="477" spans="2:62" ht="28.15" customHeight="1" x14ac:dyDescent="0.2">
      <c r="B477" s="30"/>
      <c r="C477" s="242">
        <v>1</v>
      </c>
      <c r="D477" s="44"/>
      <c r="E477" s="43"/>
      <c r="F477" s="43"/>
      <c r="G477" s="42"/>
      <c r="H477" s="223" t="s">
        <v>384</v>
      </c>
      <c r="I477" s="246">
        <v>95</v>
      </c>
      <c r="J477" s="246">
        <v>30</v>
      </c>
      <c r="K477" s="246">
        <v>6</v>
      </c>
      <c r="L477" s="41" t="s">
        <v>133</v>
      </c>
      <c r="M477" s="40" t="s">
        <v>132</v>
      </c>
      <c r="N477" s="41" t="s">
        <v>131</v>
      </c>
      <c r="O477" s="40" t="s">
        <v>399</v>
      </c>
      <c r="P477" s="41" t="s">
        <v>130</v>
      </c>
      <c r="Q477" s="40" t="s">
        <v>484</v>
      </c>
      <c r="R477" s="41" t="s">
        <v>129</v>
      </c>
      <c r="S477" s="40" t="s">
        <v>382</v>
      </c>
      <c r="T477" s="41" t="s">
        <v>128</v>
      </c>
      <c r="U477" s="40" t="s">
        <v>385</v>
      </c>
      <c r="V477" s="41" t="s">
        <v>127</v>
      </c>
      <c r="W477" s="40" t="s">
        <v>113</v>
      </c>
      <c r="X477" s="41" t="s">
        <v>126</v>
      </c>
      <c r="Y477" s="40"/>
      <c r="Z477" s="41" t="s">
        <v>125</v>
      </c>
      <c r="AA477" s="40"/>
      <c r="AB477" s="39"/>
      <c r="AC477" s="40"/>
      <c r="AD477" s="39"/>
      <c r="AE477" s="38"/>
      <c r="AF477" s="250">
        <v>7</v>
      </c>
      <c r="AG477" s="250"/>
      <c r="AH477" s="37"/>
      <c r="AI477" s="11"/>
      <c r="AJ477" s="310">
        <f>SUMPRODUCT(LEN($M477:$AA480)-LEN(SUBSTITUTE($M477:$AA480,"A", "")))</f>
        <v>49</v>
      </c>
      <c r="AK477" s="239">
        <f>SUMPRODUCT(LEN($AD477:$AD480)-LEN(SUBSTITUTE($AD477:$AD480,"A", "")))</f>
        <v>0</v>
      </c>
      <c r="AL477" s="230">
        <f>SUMPRODUCT(LEN($AC477:$AC480)-LEN(SUBSTITUTE($AC477:$AC480,"A", "")))</f>
        <v>0</v>
      </c>
      <c r="AM477" s="233">
        <f>SUMPRODUCT(LEN($M477:$AA480)-LEN(SUBSTITUTE($M477:$AA480,"S", "")))</f>
        <v>8</v>
      </c>
      <c r="AN477" s="239">
        <f>SUMPRODUCT(LEN($AD477:$AD480)-LEN(SUBSTITUTE($AD477:$AD480,"S", "")))</f>
        <v>0</v>
      </c>
      <c r="AO477" s="230">
        <f>SUMPRODUCT(LEN($AC477:$AC480)-LEN(SUBSTITUTE($AC477:$AC480,"S", "")))</f>
        <v>0</v>
      </c>
      <c r="AP477" s="233">
        <f>SUMPRODUCT(LEN($M477:$AA480)-LEN(SUBSTITUTE($M477:$AA480,"F", "")))</f>
        <v>1</v>
      </c>
      <c r="AQ477" s="239">
        <f>SUMPRODUCT(LEN($AD477:$AD480)-LEN(SUBSTITUTE($AD477:$AD480,"F", "")))</f>
        <v>0</v>
      </c>
      <c r="AR477" s="230">
        <f>SUMPRODUCT(LEN($AC477:$AC480)-LEN(SUBSTITUTE($AC477:$AC480,"F", "")))</f>
        <v>0</v>
      </c>
      <c r="AS477" s="233">
        <f>SUMPRODUCT(LEN($M477:$AA480)-LEN(SUBSTITUTE($M477:$AA480,"G", "")))</f>
        <v>11</v>
      </c>
      <c r="AT477" s="239">
        <f>SUMPRODUCT(LEN($AD477:$AD480)-LEN(SUBSTITUTE($AD477:$AD480,"G", "")))</f>
        <v>0</v>
      </c>
      <c r="AU477" s="230">
        <f>SUMPRODUCT(LEN($AC477:$AC480)-LEN(SUBSTITUTE($AC477:$AC480,"G", "")))</f>
        <v>0</v>
      </c>
      <c r="AV477" s="233">
        <f>SUMPRODUCT(LEN($L477:$AA480)-LEN(SUBSTITUTE($L477:$AA480,"M", "")))</f>
        <v>0</v>
      </c>
      <c r="AW477" s="236">
        <f>SUMPRODUCT(LEN($AD477:$AD480)-LEN(SUBSTITUTE($AD477:$AD480,"M", "")))</f>
        <v>0</v>
      </c>
      <c r="AX477" s="269">
        <f>SUMPRODUCT(LEN($AC477:$AC480)-LEN(SUBSTITUTE($AC477:$AC480,"M", "")))</f>
        <v>0</v>
      </c>
      <c r="AY477" s="291">
        <f>SUMPRODUCT(LEN($AE477:$AE480)-LEN(SUBSTITUTE($AE477:$AE480,"S", "")))</f>
        <v>0</v>
      </c>
      <c r="AZ477" s="227">
        <f>SUMPRODUCT(LEN($AE477:$AE480)-LEN(SUBSTITUTE($AE477:$AE480,"F", "")))</f>
        <v>0</v>
      </c>
      <c r="BA477" s="227">
        <f>SUMPRODUCT(LEN($AE477:$AE480)-LEN(SUBSTITUTE($AE477:$AE480,"G", "")))</f>
        <v>0</v>
      </c>
      <c r="BB477" s="294">
        <f>SUMPRODUCT(LEN($AE477:$AE480)-LEN(SUBSTITUTE($AE477:$AE480,"M", "")))</f>
        <v>0</v>
      </c>
    </row>
    <row r="478" spans="2:62" ht="28.15" customHeight="1" thickBot="1" x14ac:dyDescent="0.25">
      <c r="B478" s="30"/>
      <c r="C478" s="243"/>
      <c r="D478" s="36"/>
      <c r="E478" s="35"/>
      <c r="F478" s="35"/>
      <c r="G478" s="34"/>
      <c r="H478" s="224"/>
      <c r="I478" s="247"/>
      <c r="J478" s="247"/>
      <c r="K478" s="247"/>
      <c r="L478" s="33" t="s">
        <v>123</v>
      </c>
      <c r="M478" s="32" t="s">
        <v>186</v>
      </c>
      <c r="N478" s="33" t="s">
        <v>122</v>
      </c>
      <c r="O478" s="32" t="s">
        <v>186</v>
      </c>
      <c r="P478" s="33" t="s">
        <v>120</v>
      </c>
      <c r="Q478" s="32" t="s">
        <v>377</v>
      </c>
      <c r="R478" s="33" t="s">
        <v>119</v>
      </c>
      <c r="S478" s="32" t="s">
        <v>389</v>
      </c>
      <c r="T478" s="33" t="s">
        <v>118</v>
      </c>
      <c r="U478" s="32" t="s">
        <v>217</v>
      </c>
      <c r="V478" s="33" t="s">
        <v>117</v>
      </c>
      <c r="W478" s="32" t="s">
        <v>175</v>
      </c>
      <c r="X478" s="33" t="s">
        <v>116</v>
      </c>
      <c r="Y478" s="32"/>
      <c r="Z478" s="33" t="s">
        <v>115</v>
      </c>
      <c r="AA478" s="32"/>
      <c r="AB478" s="31"/>
      <c r="AC478" s="32"/>
      <c r="AD478" s="31"/>
      <c r="AE478" s="23"/>
      <c r="AF478" s="251"/>
      <c r="AG478" s="251"/>
      <c r="AH478" s="22"/>
      <c r="AI478" s="11"/>
      <c r="AJ478" s="311"/>
      <c r="AK478" s="267"/>
      <c r="AL478" s="263"/>
      <c r="AM478" s="265"/>
      <c r="AN478" s="267"/>
      <c r="AO478" s="263"/>
      <c r="AP478" s="265"/>
      <c r="AQ478" s="267"/>
      <c r="AR478" s="263"/>
      <c r="AS478" s="265"/>
      <c r="AT478" s="267"/>
      <c r="AU478" s="263"/>
      <c r="AV478" s="265"/>
      <c r="AW478" s="275"/>
      <c r="AX478" s="270"/>
      <c r="AY478" s="292"/>
      <c r="AZ478" s="228"/>
      <c r="BA478" s="228"/>
      <c r="BB478" s="295"/>
    </row>
    <row r="479" spans="2:62" ht="28.15" customHeight="1" x14ac:dyDescent="0.2">
      <c r="B479" s="30"/>
      <c r="C479" s="244"/>
      <c r="D479" s="29"/>
      <c r="E479" s="28"/>
      <c r="F479" s="28"/>
      <c r="G479" s="27"/>
      <c r="H479" s="225">
        <v>220</v>
      </c>
      <c r="I479" s="248"/>
      <c r="J479" s="248"/>
      <c r="K479" s="248"/>
      <c r="L479" s="26" t="s">
        <v>114</v>
      </c>
      <c r="M479" s="25" t="s">
        <v>527</v>
      </c>
      <c r="N479" s="26" t="s">
        <v>112</v>
      </c>
      <c r="O479" s="25" t="s">
        <v>389</v>
      </c>
      <c r="P479" s="26" t="s">
        <v>111</v>
      </c>
      <c r="Q479" s="25" t="s">
        <v>491</v>
      </c>
      <c r="R479" s="26" t="s">
        <v>110</v>
      </c>
      <c r="S479" s="25" t="s">
        <v>186</v>
      </c>
      <c r="T479" s="26" t="s">
        <v>109</v>
      </c>
      <c r="U479" s="25" t="s">
        <v>215</v>
      </c>
      <c r="V479" s="26" t="s">
        <v>108</v>
      </c>
      <c r="W479" s="25" t="s">
        <v>121</v>
      </c>
      <c r="X479" s="26" t="s">
        <v>107</v>
      </c>
      <c r="Y479" s="25"/>
      <c r="Z479" s="26" t="s">
        <v>106</v>
      </c>
      <c r="AA479" s="25"/>
      <c r="AB479" s="24"/>
      <c r="AC479" s="25"/>
      <c r="AD479" s="24"/>
      <c r="AE479" s="23"/>
      <c r="AF479" s="251"/>
      <c r="AG479" s="251"/>
      <c r="AH479" s="22"/>
      <c r="AI479" s="11"/>
      <c r="AJ479" s="311"/>
      <c r="AK479" s="267"/>
      <c r="AL479" s="263"/>
      <c r="AM479" s="265"/>
      <c r="AN479" s="267"/>
      <c r="AO479" s="263"/>
      <c r="AP479" s="265"/>
      <c r="AQ479" s="267"/>
      <c r="AR479" s="263"/>
      <c r="AS479" s="265"/>
      <c r="AT479" s="267"/>
      <c r="AU479" s="263"/>
      <c r="AV479" s="265"/>
      <c r="AW479" s="275"/>
      <c r="AX479" s="270"/>
      <c r="AY479" s="292"/>
      <c r="AZ479" s="228"/>
      <c r="BA479" s="228"/>
      <c r="BB479" s="295"/>
    </row>
    <row r="480" spans="2:62" ht="28.15" customHeight="1" thickBot="1" x14ac:dyDescent="0.25">
      <c r="B480" s="30"/>
      <c r="C480" s="253"/>
      <c r="D480" s="51"/>
      <c r="E480" s="50"/>
      <c r="F480" s="50"/>
      <c r="G480" s="49"/>
      <c r="H480" s="226"/>
      <c r="I480" s="254"/>
      <c r="J480" s="254"/>
      <c r="K480" s="254"/>
      <c r="L480" s="48" t="s">
        <v>105</v>
      </c>
      <c r="M480" s="47" t="s">
        <v>389</v>
      </c>
      <c r="N480" s="48" t="s">
        <v>103</v>
      </c>
      <c r="O480" s="47" t="s">
        <v>707</v>
      </c>
      <c r="P480" s="48" t="s">
        <v>102</v>
      </c>
      <c r="Q480" s="47" t="s">
        <v>186</v>
      </c>
      <c r="R480" s="48" t="s">
        <v>101</v>
      </c>
      <c r="S480" s="47" t="s">
        <v>389</v>
      </c>
      <c r="T480" s="48">
        <v>20</v>
      </c>
      <c r="U480" s="47" t="s">
        <v>132</v>
      </c>
      <c r="V480" s="48" t="s">
        <v>100</v>
      </c>
      <c r="W480" s="47" t="s">
        <v>104</v>
      </c>
      <c r="X480" s="48" t="s">
        <v>99</v>
      </c>
      <c r="Y480" s="47"/>
      <c r="Z480" s="48" t="s">
        <v>98</v>
      </c>
      <c r="AA480" s="47"/>
      <c r="AB480" s="16"/>
      <c r="AC480" s="47"/>
      <c r="AD480" s="16"/>
      <c r="AE480" s="46"/>
      <c r="AF480" s="255"/>
      <c r="AG480" s="255"/>
      <c r="AH480" s="45"/>
      <c r="AI480" s="11"/>
      <c r="AJ480" s="312"/>
      <c r="AK480" s="268"/>
      <c r="AL480" s="264"/>
      <c r="AM480" s="266"/>
      <c r="AN480" s="268"/>
      <c r="AO480" s="264"/>
      <c r="AP480" s="266"/>
      <c r="AQ480" s="268"/>
      <c r="AR480" s="264"/>
      <c r="AS480" s="266"/>
      <c r="AT480" s="268"/>
      <c r="AU480" s="264"/>
      <c r="AV480" s="266"/>
      <c r="AW480" s="276"/>
      <c r="AX480" s="271"/>
      <c r="AY480" s="293"/>
      <c r="AZ480" s="229"/>
      <c r="BA480" s="229"/>
      <c r="BB480" s="296"/>
    </row>
    <row r="481" spans="2:62" ht="28.15" customHeight="1" x14ac:dyDescent="0.2">
      <c r="B481" s="30"/>
      <c r="C481" s="242">
        <v>2</v>
      </c>
      <c r="D481" s="44"/>
      <c r="E481" s="43"/>
      <c r="F481" s="43"/>
      <c r="G481" s="42"/>
      <c r="H481" s="223"/>
      <c r="I481" s="246">
        <v>116</v>
      </c>
      <c r="J481" s="246">
        <v>31</v>
      </c>
      <c r="K481" s="246">
        <v>7</v>
      </c>
      <c r="L481" s="41" t="s">
        <v>133</v>
      </c>
      <c r="M481" s="40" t="s">
        <v>186</v>
      </c>
      <c r="N481" s="41" t="s">
        <v>131</v>
      </c>
      <c r="O481" s="40" t="s">
        <v>377</v>
      </c>
      <c r="P481" s="41" t="s">
        <v>130</v>
      </c>
      <c r="Q481" s="40" t="s">
        <v>382</v>
      </c>
      <c r="R481" s="41" t="s">
        <v>129</v>
      </c>
      <c r="S481" s="40" t="s">
        <v>186</v>
      </c>
      <c r="T481" s="41" t="s">
        <v>128</v>
      </c>
      <c r="U481" s="40" t="s">
        <v>187</v>
      </c>
      <c r="V481" s="41" t="s">
        <v>127</v>
      </c>
      <c r="W481" s="40" t="s">
        <v>113</v>
      </c>
      <c r="X481" s="41" t="s">
        <v>126</v>
      </c>
      <c r="Y481" s="40"/>
      <c r="Z481" s="41" t="s">
        <v>125</v>
      </c>
      <c r="AA481" s="40"/>
      <c r="AB481" s="39"/>
      <c r="AC481" s="40"/>
      <c r="AD481" s="39"/>
      <c r="AE481" s="38"/>
      <c r="AF481" s="250"/>
      <c r="AG481" s="250"/>
      <c r="AH481" s="37"/>
      <c r="AI481" s="11"/>
      <c r="AJ481" s="310">
        <f>SUMPRODUCT(LEN($M481:$AA484)-LEN(SUBSTITUTE($M481:$AA484,"A", "")))</f>
        <v>55</v>
      </c>
      <c r="AK481" s="239">
        <f>SUMPRODUCT(LEN($AD481:$AD484)-LEN(SUBSTITUTE($AD481:$AD484,"A", "")))</f>
        <v>0</v>
      </c>
      <c r="AL481" s="230">
        <f>SUMPRODUCT(LEN($AC481:$AC484)-LEN(SUBSTITUTE($AC481:$AC484,"A", "")))</f>
        <v>0</v>
      </c>
      <c r="AM481" s="233">
        <f>SUMPRODUCT(LEN($M481:$AA484)-LEN(SUBSTITUTE($M481:$AA484,"S", "")))</f>
        <v>11</v>
      </c>
      <c r="AN481" s="239">
        <f>SUMPRODUCT(LEN($AD481:$AD484)-LEN(SUBSTITUTE($AD481:$AD484,"S", "")))</f>
        <v>0</v>
      </c>
      <c r="AO481" s="230">
        <f>SUMPRODUCT(LEN($AC481:$AC484)-LEN(SUBSTITUTE($AC481:$AC484,"S", "")))</f>
        <v>0</v>
      </c>
      <c r="AP481" s="233">
        <f>SUMPRODUCT(LEN($M481:$AA484)-LEN(SUBSTITUTE($M481:$AA484,"F", "")))</f>
        <v>0</v>
      </c>
      <c r="AQ481" s="239">
        <f>SUMPRODUCT(LEN($AD481:$AD484)-LEN(SUBSTITUTE($AD481:$AD484,"F", "")))</f>
        <v>0</v>
      </c>
      <c r="AR481" s="230">
        <f>SUMPRODUCT(LEN($AC481:$AC484)-LEN(SUBSTITUTE($AC481:$AC484,"F", "")))</f>
        <v>0</v>
      </c>
      <c r="AS481" s="233">
        <f>SUMPRODUCT(LEN($M481:$AA484)-LEN(SUBSTITUTE($M481:$AA484,"G", "")))</f>
        <v>14</v>
      </c>
      <c r="AT481" s="239">
        <f>SUMPRODUCT(LEN($AD481:$AD484)-LEN(SUBSTITUTE($AD481:$AD484,"G", "")))</f>
        <v>0</v>
      </c>
      <c r="AU481" s="230">
        <f>SUMPRODUCT(LEN($AC481:$AC484)-LEN(SUBSTITUTE($AC481:$AC484,"G", "")))</f>
        <v>0</v>
      </c>
      <c r="AV481" s="233">
        <f>SUMPRODUCT(LEN($L481:$AA484)-LEN(SUBSTITUTE($L481:$AA484,"M", "")))</f>
        <v>0</v>
      </c>
      <c r="AW481" s="236">
        <f>SUMPRODUCT(LEN($AD481:$AD484)-LEN(SUBSTITUTE($AD481:$AD484,"M", "")))</f>
        <v>0</v>
      </c>
      <c r="AX481" s="269">
        <f>SUMPRODUCT(LEN($AC481:$AC484)-LEN(SUBSTITUTE($AC481:$AC484,"M", "")))</f>
        <v>0</v>
      </c>
      <c r="AY481" s="291">
        <f>SUMPRODUCT(LEN($AE481:$AE484)-LEN(SUBSTITUTE($AE481:$AE484,"S", "")))</f>
        <v>0</v>
      </c>
      <c r="AZ481" s="227">
        <f>SUMPRODUCT(LEN($AE481:$AE484)-LEN(SUBSTITUTE($AE481:$AE484,"F", "")))</f>
        <v>0</v>
      </c>
      <c r="BA481" s="227">
        <f>SUMPRODUCT(LEN($AE481:$AE484)-LEN(SUBSTITUTE($AE481:$AE484,"G", "")))</f>
        <v>0</v>
      </c>
      <c r="BB481" s="294">
        <f>SUMPRODUCT(LEN($AE481:$AE484)-LEN(SUBSTITUTE($AE481:$AE484,"M", "")))</f>
        <v>0</v>
      </c>
    </row>
    <row r="482" spans="2:62" ht="28.15" customHeight="1" thickBot="1" x14ac:dyDescent="0.25">
      <c r="B482" s="30"/>
      <c r="C482" s="243"/>
      <c r="D482" s="36"/>
      <c r="E482" s="35"/>
      <c r="F482" s="35"/>
      <c r="G482" s="34"/>
      <c r="H482" s="224"/>
      <c r="I482" s="247"/>
      <c r="J482" s="247"/>
      <c r="K482" s="247"/>
      <c r="L482" s="33" t="s">
        <v>123</v>
      </c>
      <c r="M482" s="32" t="s">
        <v>484</v>
      </c>
      <c r="N482" s="33" t="s">
        <v>122</v>
      </c>
      <c r="O482" s="32" t="s">
        <v>377</v>
      </c>
      <c r="P482" s="33" t="s">
        <v>120</v>
      </c>
      <c r="Q482" s="32" t="s">
        <v>377</v>
      </c>
      <c r="R482" s="33" t="s">
        <v>119</v>
      </c>
      <c r="S482" s="32" t="s">
        <v>613</v>
      </c>
      <c r="T482" s="33" t="s">
        <v>118</v>
      </c>
      <c r="U482" s="32" t="s">
        <v>217</v>
      </c>
      <c r="V482" s="33" t="s">
        <v>117</v>
      </c>
      <c r="W482" s="32" t="s">
        <v>113</v>
      </c>
      <c r="X482" s="33" t="s">
        <v>116</v>
      </c>
      <c r="Y482" s="32"/>
      <c r="Z482" s="33" t="s">
        <v>115</v>
      </c>
      <c r="AA482" s="32"/>
      <c r="AB482" s="31"/>
      <c r="AC482" s="32"/>
      <c r="AD482" s="31"/>
      <c r="AE482" s="23"/>
      <c r="AF482" s="251"/>
      <c r="AG482" s="251"/>
      <c r="AH482" s="22"/>
      <c r="AI482" s="11"/>
      <c r="AJ482" s="311"/>
      <c r="AK482" s="267"/>
      <c r="AL482" s="263"/>
      <c r="AM482" s="265"/>
      <c r="AN482" s="267"/>
      <c r="AO482" s="263"/>
      <c r="AP482" s="265"/>
      <c r="AQ482" s="267"/>
      <c r="AR482" s="263"/>
      <c r="AS482" s="265"/>
      <c r="AT482" s="267"/>
      <c r="AU482" s="263"/>
      <c r="AV482" s="265"/>
      <c r="AW482" s="275"/>
      <c r="AX482" s="270"/>
      <c r="AY482" s="292"/>
      <c r="AZ482" s="228"/>
      <c r="BA482" s="228"/>
      <c r="BB482" s="295"/>
    </row>
    <row r="483" spans="2:62" ht="28.15" customHeight="1" x14ac:dyDescent="0.2">
      <c r="B483" s="30"/>
      <c r="C483" s="244"/>
      <c r="D483" s="29"/>
      <c r="E483" s="28"/>
      <c r="F483" s="28"/>
      <c r="G483" s="27"/>
      <c r="H483" s="225"/>
      <c r="I483" s="248"/>
      <c r="J483" s="248"/>
      <c r="K483" s="248"/>
      <c r="L483" s="26" t="s">
        <v>114</v>
      </c>
      <c r="M483" s="25" t="s">
        <v>382</v>
      </c>
      <c r="N483" s="26" t="s">
        <v>112</v>
      </c>
      <c r="O483" s="25" t="s">
        <v>377</v>
      </c>
      <c r="P483" s="26" t="s">
        <v>111</v>
      </c>
      <c r="Q483" s="25" t="s">
        <v>725</v>
      </c>
      <c r="R483" s="26" t="s">
        <v>110</v>
      </c>
      <c r="S483" s="25" t="s">
        <v>613</v>
      </c>
      <c r="T483" s="26" t="s">
        <v>109</v>
      </c>
      <c r="U483" s="25" t="s">
        <v>217</v>
      </c>
      <c r="V483" s="26" t="s">
        <v>108</v>
      </c>
      <c r="W483" s="25" t="s">
        <v>121</v>
      </c>
      <c r="X483" s="26" t="s">
        <v>107</v>
      </c>
      <c r="Y483" s="25"/>
      <c r="Z483" s="26" t="s">
        <v>106</v>
      </c>
      <c r="AA483" s="25"/>
      <c r="AB483" s="24"/>
      <c r="AC483" s="25"/>
      <c r="AD483" s="24"/>
      <c r="AE483" s="23"/>
      <c r="AF483" s="251"/>
      <c r="AG483" s="251"/>
      <c r="AH483" s="22"/>
      <c r="AI483" s="11"/>
      <c r="AJ483" s="311"/>
      <c r="AK483" s="267"/>
      <c r="AL483" s="263"/>
      <c r="AM483" s="265"/>
      <c r="AN483" s="267"/>
      <c r="AO483" s="263"/>
      <c r="AP483" s="265"/>
      <c r="AQ483" s="267"/>
      <c r="AR483" s="263"/>
      <c r="AS483" s="265"/>
      <c r="AT483" s="267"/>
      <c r="AU483" s="263"/>
      <c r="AV483" s="265"/>
      <c r="AW483" s="275"/>
      <c r="AX483" s="270"/>
      <c r="AY483" s="292"/>
      <c r="AZ483" s="228"/>
      <c r="BA483" s="228"/>
      <c r="BB483" s="295"/>
    </row>
    <row r="484" spans="2:62" ht="28.15" customHeight="1" thickBot="1" x14ac:dyDescent="0.25">
      <c r="B484" s="30"/>
      <c r="C484" s="253"/>
      <c r="D484" s="51"/>
      <c r="E484" s="50"/>
      <c r="F484" s="50"/>
      <c r="G484" s="49"/>
      <c r="H484" s="226"/>
      <c r="I484" s="254"/>
      <c r="J484" s="254"/>
      <c r="K484" s="254"/>
      <c r="L484" s="48" t="s">
        <v>105</v>
      </c>
      <c r="M484" s="47" t="s">
        <v>377</v>
      </c>
      <c r="N484" s="48" t="s">
        <v>103</v>
      </c>
      <c r="O484" s="47" t="s">
        <v>417</v>
      </c>
      <c r="P484" s="48" t="s">
        <v>102</v>
      </c>
      <c r="Q484" s="47" t="s">
        <v>675</v>
      </c>
      <c r="R484" s="48" t="s">
        <v>101</v>
      </c>
      <c r="S484" s="47" t="s">
        <v>494</v>
      </c>
      <c r="T484" s="48">
        <v>20</v>
      </c>
      <c r="U484" s="47" t="s">
        <v>203</v>
      </c>
      <c r="V484" s="48" t="s">
        <v>100</v>
      </c>
      <c r="W484" s="47" t="s">
        <v>121</v>
      </c>
      <c r="X484" s="48" t="s">
        <v>99</v>
      </c>
      <c r="Y484" s="47"/>
      <c r="Z484" s="48" t="s">
        <v>98</v>
      </c>
      <c r="AA484" s="47"/>
      <c r="AB484" s="16"/>
      <c r="AC484" s="47"/>
      <c r="AD484" s="16"/>
      <c r="AE484" s="46"/>
      <c r="AF484" s="255"/>
      <c r="AG484" s="255"/>
      <c r="AH484" s="45"/>
      <c r="AI484" s="11"/>
      <c r="AJ484" s="312"/>
      <c r="AK484" s="268"/>
      <c r="AL484" s="264"/>
      <c r="AM484" s="266"/>
      <c r="AN484" s="268"/>
      <c r="AO484" s="264"/>
      <c r="AP484" s="266"/>
      <c r="AQ484" s="268"/>
      <c r="AR484" s="264"/>
      <c r="AS484" s="266"/>
      <c r="AT484" s="268"/>
      <c r="AU484" s="264"/>
      <c r="AV484" s="266"/>
      <c r="AW484" s="276"/>
      <c r="AX484" s="271"/>
      <c r="AY484" s="293"/>
      <c r="AZ484" s="229"/>
      <c r="BA484" s="229"/>
      <c r="BB484" s="296"/>
    </row>
    <row r="485" spans="2:62" ht="28.15" customHeight="1" x14ac:dyDescent="0.2">
      <c r="B485" s="30"/>
      <c r="C485" s="242">
        <v>3</v>
      </c>
      <c r="D485" s="44"/>
      <c r="E485" s="43"/>
      <c r="F485" s="43"/>
      <c r="G485" s="42"/>
      <c r="H485" s="223"/>
      <c r="I485" s="246">
        <v>92</v>
      </c>
      <c r="J485" s="246">
        <v>25</v>
      </c>
      <c r="K485" s="246">
        <v>5</v>
      </c>
      <c r="L485" s="41" t="s">
        <v>133</v>
      </c>
      <c r="M485" s="40" t="s">
        <v>1315</v>
      </c>
      <c r="N485" s="41" t="s">
        <v>131</v>
      </c>
      <c r="O485" s="40" t="s">
        <v>377</v>
      </c>
      <c r="P485" s="41" t="s">
        <v>130</v>
      </c>
      <c r="Q485" s="40" t="s">
        <v>382</v>
      </c>
      <c r="R485" s="41" t="s">
        <v>129</v>
      </c>
      <c r="S485" s="40" t="s">
        <v>376</v>
      </c>
      <c r="T485" s="41" t="s">
        <v>128</v>
      </c>
      <c r="U485" s="40" t="s">
        <v>132</v>
      </c>
      <c r="V485" s="41" t="s">
        <v>127</v>
      </c>
      <c r="W485" s="40"/>
      <c r="X485" s="41" t="s">
        <v>126</v>
      </c>
      <c r="Y485" s="40"/>
      <c r="Z485" s="41" t="s">
        <v>125</v>
      </c>
      <c r="AA485" s="40"/>
      <c r="AB485" s="39"/>
      <c r="AC485" s="40"/>
      <c r="AD485" s="39" t="s">
        <v>104</v>
      </c>
      <c r="AE485" s="38"/>
      <c r="AF485" s="250"/>
      <c r="AG485" s="250"/>
      <c r="AH485" s="37"/>
      <c r="AI485" s="11"/>
      <c r="AJ485" s="310">
        <f>SUMPRODUCT(LEN($M485:$AA488)-LEN(SUBSTITUTE($M485:$AA488,"A", "")))</f>
        <v>52</v>
      </c>
      <c r="AK485" s="239">
        <f>SUMPRODUCT(LEN($AD485:$AD488)-LEN(SUBSTITUTE($AD485:$AD488,"A", "")))</f>
        <v>1</v>
      </c>
      <c r="AL485" s="230">
        <f>SUMPRODUCT(LEN($AC485:$AC488)-LEN(SUBSTITUTE($AC485:$AC488,"A", "")))</f>
        <v>0</v>
      </c>
      <c r="AM485" s="233">
        <f>SUMPRODUCT(LEN($M485:$AA488)-LEN(SUBSTITUTE($M485:$AA488,"S", "")))</f>
        <v>1</v>
      </c>
      <c r="AN485" s="239">
        <f>SUMPRODUCT(LEN($AD485:$AD488)-LEN(SUBSTITUTE($AD485:$AD488,"S", "")))</f>
        <v>0</v>
      </c>
      <c r="AO485" s="230">
        <f>SUMPRODUCT(LEN($AC485:$AC488)-LEN(SUBSTITUTE($AC485:$AC488,"S", "")))</f>
        <v>0</v>
      </c>
      <c r="AP485" s="233">
        <f>SUMPRODUCT(LEN($M485:$AA488)-LEN(SUBSTITUTE($M485:$AA488,"F", "")))</f>
        <v>0</v>
      </c>
      <c r="AQ485" s="239">
        <f>SUMPRODUCT(LEN($AD485:$AD488)-LEN(SUBSTITUTE($AD485:$AD488,"F", "")))</f>
        <v>0</v>
      </c>
      <c r="AR485" s="230">
        <f>SUMPRODUCT(LEN($AC485:$AC488)-LEN(SUBSTITUTE($AC485:$AC488,"F", "")))</f>
        <v>0</v>
      </c>
      <c r="AS485" s="233">
        <f>SUMPRODUCT(LEN($M485:$AA488)-LEN(SUBSTITUTE($M485:$AA488,"G", "")))</f>
        <v>5</v>
      </c>
      <c r="AT485" s="239">
        <f>SUMPRODUCT(LEN($AD485:$AD488)-LEN(SUBSTITUTE($AD485:$AD488,"G", "")))</f>
        <v>0</v>
      </c>
      <c r="AU485" s="230">
        <f>SUMPRODUCT(LEN($AC485:$AC488)-LEN(SUBSTITUTE($AC485:$AC488,"G", "")))</f>
        <v>0</v>
      </c>
      <c r="AV485" s="233">
        <f>SUMPRODUCT(LEN($L485:$AA488)-LEN(SUBSTITUTE($L485:$AA488,"M", "")))</f>
        <v>2</v>
      </c>
      <c r="AW485" s="236">
        <f>SUMPRODUCT(LEN($AD485:$AD488)-LEN(SUBSTITUTE($AD485:$AD488,"M", "")))</f>
        <v>0</v>
      </c>
      <c r="AX485" s="269">
        <f>SUMPRODUCT(LEN($AC485:$AC488)-LEN(SUBSTITUTE($AC485:$AC488,"M", "")))</f>
        <v>0</v>
      </c>
      <c r="AY485" s="291">
        <f>SUMPRODUCT(LEN($AE485:$AE488)-LEN(SUBSTITUTE($AE485:$AE488,"S", "")))</f>
        <v>0</v>
      </c>
      <c r="AZ485" s="227">
        <f>SUMPRODUCT(LEN($AE485:$AE488)-LEN(SUBSTITUTE($AE485:$AE488,"F", "")))</f>
        <v>0</v>
      </c>
      <c r="BA485" s="227">
        <f>SUMPRODUCT(LEN($AE485:$AE488)-LEN(SUBSTITUTE($AE485:$AE488,"G", "")))</f>
        <v>0</v>
      </c>
      <c r="BB485" s="294">
        <f>SUMPRODUCT(LEN($AE485:$AE488)-LEN(SUBSTITUTE($AE485:$AE488,"M", "")))</f>
        <v>0</v>
      </c>
    </row>
    <row r="486" spans="2:62" ht="28.15" customHeight="1" thickBot="1" x14ac:dyDescent="0.25">
      <c r="B486" s="30"/>
      <c r="C486" s="243"/>
      <c r="D486" s="36"/>
      <c r="E486" s="35"/>
      <c r="F486" s="35"/>
      <c r="G486" s="34"/>
      <c r="H486" s="224"/>
      <c r="I486" s="247"/>
      <c r="J486" s="247"/>
      <c r="K486" s="247"/>
      <c r="L486" s="33" t="s">
        <v>123</v>
      </c>
      <c r="M486" s="32" t="s">
        <v>1315</v>
      </c>
      <c r="N486" s="33" t="s">
        <v>122</v>
      </c>
      <c r="O486" s="32" t="s">
        <v>377</v>
      </c>
      <c r="P486" s="33" t="s">
        <v>120</v>
      </c>
      <c r="Q486" s="32" t="s">
        <v>417</v>
      </c>
      <c r="R486" s="33" t="s">
        <v>119</v>
      </c>
      <c r="S486" s="32" t="s">
        <v>132</v>
      </c>
      <c r="T486" s="33" t="s">
        <v>118</v>
      </c>
      <c r="U486" s="32" t="s">
        <v>132</v>
      </c>
      <c r="V486" s="33" t="s">
        <v>117</v>
      </c>
      <c r="W486" s="32"/>
      <c r="X486" s="33" t="s">
        <v>116</v>
      </c>
      <c r="Y486" s="32"/>
      <c r="Z486" s="33" t="s">
        <v>115</v>
      </c>
      <c r="AA486" s="32"/>
      <c r="AB486" s="31"/>
      <c r="AC486" s="32"/>
      <c r="AD486" s="31"/>
      <c r="AE486" s="23"/>
      <c r="AF486" s="251"/>
      <c r="AG486" s="251"/>
      <c r="AH486" s="22"/>
      <c r="AI486" s="11"/>
      <c r="AJ486" s="311"/>
      <c r="AK486" s="267"/>
      <c r="AL486" s="263"/>
      <c r="AM486" s="265"/>
      <c r="AN486" s="267"/>
      <c r="AO486" s="263"/>
      <c r="AP486" s="265"/>
      <c r="AQ486" s="267"/>
      <c r="AR486" s="263"/>
      <c r="AS486" s="265"/>
      <c r="AT486" s="267"/>
      <c r="AU486" s="263"/>
      <c r="AV486" s="265"/>
      <c r="AW486" s="275"/>
      <c r="AX486" s="270"/>
      <c r="AY486" s="292"/>
      <c r="AZ486" s="228"/>
      <c r="BA486" s="228"/>
      <c r="BB486" s="295"/>
    </row>
    <row r="487" spans="2:62" ht="28.15" customHeight="1" x14ac:dyDescent="0.2">
      <c r="B487" s="30"/>
      <c r="C487" s="244"/>
      <c r="D487" s="29"/>
      <c r="E487" s="28"/>
      <c r="F487" s="28"/>
      <c r="G487" s="27"/>
      <c r="H487" s="225"/>
      <c r="I487" s="248"/>
      <c r="J487" s="248"/>
      <c r="K487" s="248"/>
      <c r="L487" s="26" t="s">
        <v>114</v>
      </c>
      <c r="M487" s="25" t="s">
        <v>186</v>
      </c>
      <c r="N487" s="26" t="s">
        <v>112</v>
      </c>
      <c r="O487" s="25" t="s">
        <v>382</v>
      </c>
      <c r="P487" s="26" t="s">
        <v>111</v>
      </c>
      <c r="Q487" s="25" t="s">
        <v>377</v>
      </c>
      <c r="R487" s="26" t="s">
        <v>110</v>
      </c>
      <c r="S487" s="25" t="s">
        <v>132</v>
      </c>
      <c r="T487" s="26" t="s">
        <v>109</v>
      </c>
      <c r="U487" s="25" t="s">
        <v>104</v>
      </c>
      <c r="V487" s="26" t="s">
        <v>108</v>
      </c>
      <c r="W487" s="25"/>
      <c r="X487" s="26" t="s">
        <v>107</v>
      </c>
      <c r="Y487" s="25"/>
      <c r="Z487" s="26" t="s">
        <v>106</v>
      </c>
      <c r="AA487" s="25"/>
      <c r="AB487" s="24"/>
      <c r="AC487" s="25"/>
      <c r="AD487" s="24"/>
      <c r="AE487" s="23"/>
      <c r="AF487" s="251"/>
      <c r="AG487" s="251"/>
      <c r="AH487" s="22"/>
      <c r="AI487" s="11"/>
      <c r="AJ487" s="311"/>
      <c r="AK487" s="267"/>
      <c r="AL487" s="263"/>
      <c r="AM487" s="265"/>
      <c r="AN487" s="267"/>
      <c r="AO487" s="263"/>
      <c r="AP487" s="265"/>
      <c r="AQ487" s="267"/>
      <c r="AR487" s="263"/>
      <c r="AS487" s="265"/>
      <c r="AT487" s="267"/>
      <c r="AU487" s="263"/>
      <c r="AV487" s="265"/>
      <c r="AW487" s="275"/>
      <c r="AX487" s="270"/>
      <c r="AY487" s="292"/>
      <c r="AZ487" s="228"/>
      <c r="BA487" s="228"/>
      <c r="BB487" s="295"/>
    </row>
    <row r="488" spans="2:62" ht="28.15" customHeight="1" thickBot="1" x14ac:dyDescent="0.25">
      <c r="B488" s="21"/>
      <c r="C488" s="245"/>
      <c r="D488" s="20"/>
      <c r="E488" s="19"/>
      <c r="F488" s="19"/>
      <c r="G488" s="18"/>
      <c r="H488" s="226"/>
      <c r="I488" s="249"/>
      <c r="J488" s="249"/>
      <c r="K488" s="249"/>
      <c r="L488" s="17" t="s">
        <v>105</v>
      </c>
      <c r="M488" s="15" t="s">
        <v>389</v>
      </c>
      <c r="N488" s="17" t="s">
        <v>103</v>
      </c>
      <c r="O488" s="15" t="s">
        <v>452</v>
      </c>
      <c r="P488" s="17" t="s">
        <v>102</v>
      </c>
      <c r="Q488" s="15" t="s">
        <v>186</v>
      </c>
      <c r="R488" s="17" t="s">
        <v>101</v>
      </c>
      <c r="S488" s="15" t="s">
        <v>186</v>
      </c>
      <c r="T488" s="17">
        <v>20</v>
      </c>
      <c r="U488" s="15" t="s">
        <v>104</v>
      </c>
      <c r="V488" s="17" t="s">
        <v>100</v>
      </c>
      <c r="W488" s="15"/>
      <c r="X488" s="17" t="s">
        <v>99</v>
      </c>
      <c r="Y488" s="15"/>
      <c r="Z488" s="17" t="s">
        <v>98</v>
      </c>
      <c r="AA488" s="15"/>
      <c r="AB488" s="16"/>
      <c r="AC488" s="15"/>
      <c r="AD488" s="14"/>
      <c r="AE488" s="13"/>
      <c r="AF488" s="252"/>
      <c r="AG488" s="252"/>
      <c r="AH488" s="12"/>
      <c r="AI488" s="11"/>
      <c r="AJ488" s="312"/>
      <c r="AK488" s="268"/>
      <c r="AL488" s="264"/>
      <c r="AM488" s="266"/>
      <c r="AN488" s="268"/>
      <c r="AO488" s="264"/>
      <c r="AP488" s="266"/>
      <c r="AQ488" s="268"/>
      <c r="AR488" s="264"/>
      <c r="AS488" s="266"/>
      <c r="AT488" s="268"/>
      <c r="AU488" s="264"/>
      <c r="AV488" s="266"/>
      <c r="AW488" s="276"/>
      <c r="AX488" s="271"/>
      <c r="AY488" s="293"/>
      <c r="AZ488" s="229"/>
      <c r="BA488" s="229"/>
      <c r="BB488" s="296"/>
    </row>
    <row r="489" spans="2:62" ht="85.9" customHeight="1" thickTop="1" thickBot="1" x14ac:dyDescent="0.35">
      <c r="B489" s="105" t="s">
        <v>174</v>
      </c>
      <c r="C489" s="95" t="s">
        <v>173</v>
      </c>
      <c r="D489" s="100" t="s">
        <v>172</v>
      </c>
      <c r="E489" s="104" t="s">
        <v>171</v>
      </c>
      <c r="F489" s="103"/>
      <c r="G489" s="102"/>
      <c r="H489" s="101" t="s">
        <v>170</v>
      </c>
      <c r="I489" s="100" t="s">
        <v>96</v>
      </c>
      <c r="J489" s="100" t="s">
        <v>169</v>
      </c>
      <c r="K489" s="100" t="s">
        <v>97</v>
      </c>
      <c r="L489" s="256" t="s">
        <v>168</v>
      </c>
      <c r="M489" s="262"/>
      <c r="N489" s="256" t="s">
        <v>167</v>
      </c>
      <c r="O489" s="262"/>
      <c r="P489" s="256" t="s">
        <v>167</v>
      </c>
      <c r="Q489" s="257"/>
      <c r="R489" s="256" t="s">
        <v>167</v>
      </c>
      <c r="S489" s="257"/>
      <c r="T489" s="256" t="s">
        <v>167</v>
      </c>
      <c r="U489" s="257"/>
      <c r="V489" s="256" t="s">
        <v>167</v>
      </c>
      <c r="W489" s="257"/>
      <c r="X489" s="256" t="s">
        <v>167</v>
      </c>
      <c r="Y489" s="257"/>
      <c r="Z489" s="256" t="s">
        <v>167</v>
      </c>
      <c r="AA489" s="257"/>
      <c r="AB489" s="261" t="s">
        <v>166</v>
      </c>
      <c r="AC489" s="257"/>
      <c r="AD489" s="101" t="s">
        <v>165</v>
      </c>
      <c r="AE489" s="101" t="s">
        <v>164</v>
      </c>
      <c r="AF489" s="100" t="s">
        <v>163</v>
      </c>
      <c r="AG489" s="100" t="s">
        <v>162</v>
      </c>
      <c r="AH489" s="99" t="s">
        <v>161</v>
      </c>
      <c r="AI489" s="98"/>
      <c r="AJ489" s="96" t="s">
        <v>160</v>
      </c>
      <c r="AK489" s="95" t="s">
        <v>159</v>
      </c>
      <c r="AL489" s="94" t="s">
        <v>158</v>
      </c>
      <c r="AM489" s="96" t="s">
        <v>157</v>
      </c>
      <c r="AN489" s="95" t="s">
        <v>156</v>
      </c>
      <c r="AO489" s="94" t="s">
        <v>155</v>
      </c>
      <c r="AP489" s="96" t="s">
        <v>154</v>
      </c>
      <c r="AQ489" s="95" t="s">
        <v>153</v>
      </c>
      <c r="AR489" s="97" t="s">
        <v>152</v>
      </c>
      <c r="AS489" s="96" t="s">
        <v>151</v>
      </c>
      <c r="AT489" s="95" t="s">
        <v>150</v>
      </c>
      <c r="AU489" s="94" t="s">
        <v>149</v>
      </c>
      <c r="AV489" s="96" t="s">
        <v>148</v>
      </c>
      <c r="AW489" s="95" t="s">
        <v>147</v>
      </c>
      <c r="AX489" s="94" t="s">
        <v>146</v>
      </c>
      <c r="AY489" s="93" t="s">
        <v>145</v>
      </c>
      <c r="AZ489" s="92" t="s">
        <v>144</v>
      </c>
      <c r="BA489" s="92" t="s">
        <v>143</v>
      </c>
      <c r="BB489" s="91" t="s">
        <v>142</v>
      </c>
    </row>
    <row r="490" spans="2:62" ht="48" thickBot="1" x14ac:dyDescent="0.3">
      <c r="B490" s="90" t="s">
        <v>220</v>
      </c>
      <c r="C490" s="89"/>
      <c r="D490" s="88"/>
      <c r="E490" s="258"/>
      <c r="F490" s="259"/>
      <c r="G490" s="260"/>
      <c r="H490" s="87" t="s">
        <v>140</v>
      </c>
      <c r="I490" s="86"/>
      <c r="J490" s="86"/>
      <c r="K490" s="85"/>
      <c r="L490" s="84"/>
      <c r="M490" s="81"/>
      <c r="N490" s="84"/>
      <c r="O490" s="81"/>
      <c r="P490" s="84"/>
      <c r="Q490" s="81"/>
      <c r="R490" s="84"/>
      <c r="S490" s="81"/>
      <c r="T490" s="84"/>
      <c r="U490" s="81"/>
      <c r="V490" s="84"/>
      <c r="W490" s="81"/>
      <c r="X490" s="84"/>
      <c r="Y490" s="81"/>
      <c r="Z490" s="84"/>
      <c r="AA490" s="83"/>
      <c r="AB490" s="82" t="s">
        <v>139</v>
      </c>
      <c r="AC490" s="81"/>
      <c r="AD490" s="81"/>
      <c r="AE490" s="81"/>
      <c r="AF490" s="80"/>
      <c r="AG490" s="80"/>
      <c r="AH490" s="60"/>
      <c r="AI490" s="79" t="s">
        <v>138</v>
      </c>
      <c r="AJ490" s="78">
        <f t="shared" ref="AJ490:BB490" si="64">SUM(AJ492:AJ503)</f>
        <v>96</v>
      </c>
      <c r="AK490" s="77">
        <f t="shared" si="64"/>
        <v>7</v>
      </c>
      <c r="AL490" s="76">
        <f t="shared" si="64"/>
        <v>0</v>
      </c>
      <c r="AM490" s="78">
        <f t="shared" si="64"/>
        <v>17</v>
      </c>
      <c r="AN490" s="77">
        <f t="shared" si="64"/>
        <v>6</v>
      </c>
      <c r="AO490" s="76">
        <f t="shared" si="64"/>
        <v>0</v>
      </c>
      <c r="AP490" s="78">
        <f t="shared" si="64"/>
        <v>1</v>
      </c>
      <c r="AQ490" s="77">
        <f t="shared" si="64"/>
        <v>0</v>
      </c>
      <c r="AR490" s="76">
        <f t="shared" si="64"/>
        <v>0</v>
      </c>
      <c r="AS490" s="78">
        <f t="shared" si="64"/>
        <v>23</v>
      </c>
      <c r="AT490" s="77">
        <f t="shared" si="64"/>
        <v>2</v>
      </c>
      <c r="AU490" s="76">
        <f t="shared" si="64"/>
        <v>0</v>
      </c>
      <c r="AV490" s="78">
        <f t="shared" si="64"/>
        <v>1</v>
      </c>
      <c r="AW490" s="77">
        <f t="shared" si="64"/>
        <v>0</v>
      </c>
      <c r="AX490" s="76">
        <f t="shared" si="64"/>
        <v>0</v>
      </c>
      <c r="AY490" s="75">
        <f t="shared" si="64"/>
        <v>0</v>
      </c>
      <c r="AZ490" s="74">
        <f t="shared" si="64"/>
        <v>0</v>
      </c>
      <c r="BA490" s="74">
        <f t="shared" si="64"/>
        <v>1</v>
      </c>
      <c r="BB490" s="73">
        <f t="shared" si="64"/>
        <v>0</v>
      </c>
      <c r="BC490" s="72" t="s">
        <v>137</v>
      </c>
      <c r="BF490" s="5">
        <f>SUM(AJ490:AL490)/$BG$5</f>
        <v>34.333333333333336</v>
      </c>
      <c r="BG490" s="5">
        <f>SUM(AM490:AO490,AY490)/$BG$5</f>
        <v>7.666666666666667</v>
      </c>
      <c r="BH490" s="5">
        <f>SUM(AP490:AR490,AZ490)/$BG$5</f>
        <v>0.33333333333333331</v>
      </c>
      <c r="BI490" s="5">
        <f>SUM(AS490:AU490,BA490)/$BG$5</f>
        <v>8.6666666666666661</v>
      </c>
      <c r="BJ490" s="5">
        <f>SUM(AV490:AX490,BB490)/$BG$5</f>
        <v>0.33333333333333331</v>
      </c>
    </row>
    <row r="491" spans="2:62" ht="37.5" thickBot="1" x14ac:dyDescent="0.3">
      <c r="B491" s="71"/>
      <c r="C491" s="70"/>
      <c r="D491" s="69"/>
      <c r="E491" s="68"/>
      <c r="F491" s="68"/>
      <c r="G491" s="67"/>
      <c r="H491" s="66"/>
      <c r="I491" s="64"/>
      <c r="J491" s="64"/>
      <c r="K491" s="65"/>
      <c r="L491" s="64"/>
      <c r="M491" s="62"/>
      <c r="N491" s="64"/>
      <c r="O491" s="62"/>
      <c r="P491" s="64"/>
      <c r="Q491" s="62"/>
      <c r="R491" s="64"/>
      <c r="S491" s="62"/>
      <c r="T491" s="64"/>
      <c r="U491" s="62"/>
      <c r="V491" s="64"/>
      <c r="W491" s="62"/>
      <c r="X491" s="64"/>
      <c r="Y491" s="62"/>
      <c r="Z491" s="64"/>
      <c r="AA491" s="62"/>
      <c r="AB491" s="63"/>
      <c r="AC491" s="62"/>
      <c r="AD491" s="62"/>
      <c r="AE491" s="62"/>
      <c r="AF491" s="61"/>
      <c r="AG491" s="61"/>
      <c r="AH491" s="60"/>
      <c r="AI491" s="59" t="s">
        <v>136</v>
      </c>
      <c r="AJ491" s="58">
        <f t="shared" ref="AJ491:BB491" si="65">AJ490/3</f>
        <v>32</v>
      </c>
      <c r="AK491" s="57">
        <f t="shared" si="65"/>
        <v>2.3333333333333335</v>
      </c>
      <c r="AL491" s="56">
        <f t="shared" si="65"/>
        <v>0</v>
      </c>
      <c r="AM491" s="58">
        <f t="shared" si="65"/>
        <v>5.666666666666667</v>
      </c>
      <c r="AN491" s="57">
        <f t="shared" si="65"/>
        <v>2</v>
      </c>
      <c r="AO491" s="56">
        <f t="shared" si="65"/>
        <v>0</v>
      </c>
      <c r="AP491" s="58">
        <f t="shared" si="65"/>
        <v>0.33333333333333331</v>
      </c>
      <c r="AQ491" s="57">
        <f t="shared" si="65"/>
        <v>0</v>
      </c>
      <c r="AR491" s="56">
        <f t="shared" si="65"/>
        <v>0</v>
      </c>
      <c r="AS491" s="58">
        <f t="shared" si="65"/>
        <v>7.666666666666667</v>
      </c>
      <c r="AT491" s="57">
        <f t="shared" si="65"/>
        <v>0.66666666666666663</v>
      </c>
      <c r="AU491" s="56">
        <f t="shared" si="65"/>
        <v>0</v>
      </c>
      <c r="AV491" s="58">
        <f t="shared" si="65"/>
        <v>0.33333333333333331</v>
      </c>
      <c r="AW491" s="57">
        <f t="shared" si="65"/>
        <v>0</v>
      </c>
      <c r="AX491" s="56">
        <f t="shared" si="65"/>
        <v>0</v>
      </c>
      <c r="AY491" s="55">
        <f t="shared" si="65"/>
        <v>0</v>
      </c>
      <c r="AZ491" s="54">
        <f t="shared" si="65"/>
        <v>0</v>
      </c>
      <c r="BA491" s="54">
        <f t="shared" si="65"/>
        <v>0.33333333333333331</v>
      </c>
      <c r="BB491" s="53">
        <f t="shared" si="65"/>
        <v>0</v>
      </c>
      <c r="BC491" s="52" t="s">
        <v>135</v>
      </c>
    </row>
    <row r="492" spans="2:62" ht="28.15" customHeight="1" x14ac:dyDescent="0.2">
      <c r="B492" s="30"/>
      <c r="C492" s="242">
        <v>1</v>
      </c>
      <c r="D492" s="44"/>
      <c r="E492" s="43"/>
      <c r="F492" s="43"/>
      <c r="G492" s="42"/>
      <c r="H492" s="223" t="s">
        <v>660</v>
      </c>
      <c r="I492" s="246">
        <v>93</v>
      </c>
      <c r="J492" s="246">
        <v>27</v>
      </c>
      <c r="K492" s="246">
        <v>8</v>
      </c>
      <c r="L492" s="41" t="s">
        <v>133</v>
      </c>
      <c r="M492" s="40" t="s">
        <v>1315</v>
      </c>
      <c r="N492" s="41" t="s">
        <v>131</v>
      </c>
      <c r="O492" s="40" t="s">
        <v>104</v>
      </c>
      <c r="P492" s="41" t="s">
        <v>130</v>
      </c>
      <c r="Q492" s="40" t="s">
        <v>399</v>
      </c>
      <c r="R492" s="41" t="s">
        <v>129</v>
      </c>
      <c r="S492" s="40" t="s">
        <v>104</v>
      </c>
      <c r="T492" s="41" t="s">
        <v>128</v>
      </c>
      <c r="U492" s="40" t="s">
        <v>132</v>
      </c>
      <c r="V492" s="41" t="s">
        <v>127</v>
      </c>
      <c r="W492" s="40"/>
      <c r="X492" s="41" t="s">
        <v>126</v>
      </c>
      <c r="Y492" s="40"/>
      <c r="Z492" s="41" t="s">
        <v>125</v>
      </c>
      <c r="AA492" s="40"/>
      <c r="AB492" s="39"/>
      <c r="AC492" s="40"/>
      <c r="AD492" s="39" t="s">
        <v>412</v>
      </c>
      <c r="AE492" s="38" t="s">
        <v>414</v>
      </c>
      <c r="AF492" s="250"/>
      <c r="AG492" s="250"/>
      <c r="AH492" s="37"/>
      <c r="AI492" s="11"/>
      <c r="AJ492" s="310">
        <f>SUMPRODUCT(LEN($M492:$AA495)-LEN(SUBSTITUTE($M492:$AA495,"A", "")))</f>
        <v>26</v>
      </c>
      <c r="AK492" s="239">
        <f>SUMPRODUCT(LEN($AD492:$AD495)-LEN(SUBSTITUTE($AD492:$AD495,"A", "")))</f>
        <v>1</v>
      </c>
      <c r="AL492" s="230">
        <f>SUMPRODUCT(LEN($AC492:$AC495)-LEN(SUBSTITUTE($AC492:$AC495,"A", "")))</f>
        <v>0</v>
      </c>
      <c r="AM492" s="233">
        <f>SUMPRODUCT(LEN($M492:$AA495)-LEN(SUBSTITUTE($M492:$AA495,"S", "")))</f>
        <v>1</v>
      </c>
      <c r="AN492" s="239">
        <f>SUMPRODUCT(LEN($AD492:$AD495)-LEN(SUBSTITUTE($AD492:$AD495,"S", "")))</f>
        <v>3</v>
      </c>
      <c r="AO492" s="230">
        <f>SUMPRODUCT(LEN($AC492:$AC495)-LEN(SUBSTITUTE($AC492:$AC495,"S", "")))</f>
        <v>0</v>
      </c>
      <c r="AP492" s="233">
        <f>SUMPRODUCT(LEN($M492:$AA495)-LEN(SUBSTITUTE($M492:$AA495,"F", "")))</f>
        <v>0</v>
      </c>
      <c r="AQ492" s="239">
        <f>SUMPRODUCT(LEN($AD492:$AD495)-LEN(SUBSTITUTE($AD492:$AD495,"F", "")))</f>
        <v>0</v>
      </c>
      <c r="AR492" s="230">
        <f>SUMPRODUCT(LEN($AC492:$AC495)-LEN(SUBSTITUTE($AC492:$AC495,"F", "")))</f>
        <v>0</v>
      </c>
      <c r="AS492" s="233">
        <f>SUMPRODUCT(LEN($M492:$AA495)-LEN(SUBSTITUTE($M492:$AA495,"G", "")))</f>
        <v>7</v>
      </c>
      <c r="AT492" s="239">
        <f>SUMPRODUCT(LEN($AD492:$AD495)-LEN(SUBSTITUTE($AD492:$AD495,"G", "")))</f>
        <v>0</v>
      </c>
      <c r="AU492" s="230">
        <f>SUMPRODUCT(LEN($AC492:$AC495)-LEN(SUBSTITUTE($AC492:$AC495,"G", "")))</f>
        <v>0</v>
      </c>
      <c r="AV492" s="233">
        <f>SUMPRODUCT(LEN($L492:$AA495)-LEN(SUBSTITUTE($L492:$AA495,"M", "")))</f>
        <v>1</v>
      </c>
      <c r="AW492" s="236">
        <f>SUMPRODUCT(LEN($AD492:$AD495)-LEN(SUBSTITUTE($AD492:$AD495,"M", "")))</f>
        <v>0</v>
      </c>
      <c r="AX492" s="269">
        <f>SUMPRODUCT(LEN($AC492:$AC495)-LEN(SUBSTITUTE($AC492:$AC495,"M", "")))</f>
        <v>0</v>
      </c>
      <c r="AY492" s="291">
        <f>SUMPRODUCT(LEN($AE492:$AE495)-LEN(SUBSTITUTE($AE492:$AE495,"S", "")))</f>
        <v>0</v>
      </c>
      <c r="AZ492" s="227">
        <f>SUMPRODUCT(LEN($AE492:$AE495)-LEN(SUBSTITUTE($AE492:$AE495,"F", "")))</f>
        <v>0</v>
      </c>
      <c r="BA492" s="227">
        <f>SUMPRODUCT(LEN($AE492:$AE495)-LEN(SUBSTITUTE($AE492:$AE495,"G", "")))</f>
        <v>1</v>
      </c>
      <c r="BB492" s="294">
        <f>SUMPRODUCT(LEN($AE492:$AE495)-LEN(SUBSTITUTE($AE492:$AE495,"M", "")))</f>
        <v>0</v>
      </c>
    </row>
    <row r="493" spans="2:62" ht="28.15" customHeight="1" thickBot="1" x14ac:dyDescent="0.25">
      <c r="B493" s="30"/>
      <c r="C493" s="243"/>
      <c r="D493" s="36"/>
      <c r="E493" s="35"/>
      <c r="F493" s="35"/>
      <c r="G493" s="34"/>
      <c r="H493" s="224"/>
      <c r="I493" s="247"/>
      <c r="J493" s="247"/>
      <c r="K493" s="247"/>
      <c r="L493" s="33" t="s">
        <v>123</v>
      </c>
      <c r="M493" s="32" t="s">
        <v>132</v>
      </c>
      <c r="N493" s="33" t="s">
        <v>122</v>
      </c>
      <c r="O493" s="32" t="s">
        <v>399</v>
      </c>
      <c r="P493" s="33" t="s">
        <v>120</v>
      </c>
      <c r="Q493" s="32" t="s">
        <v>399</v>
      </c>
      <c r="R493" s="33" t="s">
        <v>119</v>
      </c>
      <c r="S493" s="32" t="s">
        <v>186</v>
      </c>
      <c r="T493" s="33" t="s">
        <v>118</v>
      </c>
      <c r="U493" s="32" t="s">
        <v>121</v>
      </c>
      <c r="V493" s="33" t="s">
        <v>117</v>
      </c>
      <c r="W493" s="32"/>
      <c r="X493" s="33" t="s">
        <v>116</v>
      </c>
      <c r="Y493" s="32"/>
      <c r="Z493" s="33" t="s">
        <v>115</v>
      </c>
      <c r="AA493" s="32"/>
      <c r="AB493" s="31"/>
      <c r="AC493" s="32"/>
      <c r="AD493" s="31"/>
      <c r="AE493" s="23"/>
      <c r="AF493" s="251"/>
      <c r="AG493" s="251"/>
      <c r="AH493" s="22"/>
      <c r="AI493" s="11"/>
      <c r="AJ493" s="311"/>
      <c r="AK493" s="267"/>
      <c r="AL493" s="263"/>
      <c r="AM493" s="265"/>
      <c r="AN493" s="267"/>
      <c r="AO493" s="263"/>
      <c r="AP493" s="265"/>
      <c r="AQ493" s="267"/>
      <c r="AR493" s="263"/>
      <c r="AS493" s="265"/>
      <c r="AT493" s="267"/>
      <c r="AU493" s="263"/>
      <c r="AV493" s="265"/>
      <c r="AW493" s="275"/>
      <c r="AX493" s="270"/>
      <c r="AY493" s="292"/>
      <c r="AZ493" s="228"/>
      <c r="BA493" s="228"/>
      <c r="BB493" s="295"/>
    </row>
    <row r="494" spans="2:62" ht="28.15" customHeight="1" x14ac:dyDescent="0.2">
      <c r="B494" s="30"/>
      <c r="C494" s="244"/>
      <c r="D494" s="29"/>
      <c r="E494" s="28"/>
      <c r="F494" s="28"/>
      <c r="G494" s="27"/>
      <c r="H494" s="225">
        <v>229</v>
      </c>
      <c r="I494" s="248"/>
      <c r="J494" s="248"/>
      <c r="K494" s="248"/>
      <c r="L494" s="26" t="s">
        <v>114</v>
      </c>
      <c r="M494" s="25" t="s">
        <v>399</v>
      </c>
      <c r="N494" s="26" t="s">
        <v>112</v>
      </c>
      <c r="O494" s="25" t="s">
        <v>399</v>
      </c>
      <c r="P494" s="26" t="s">
        <v>111</v>
      </c>
      <c r="Q494" s="25" t="s">
        <v>132</v>
      </c>
      <c r="R494" s="26" t="s">
        <v>110</v>
      </c>
      <c r="S494" s="25" t="s">
        <v>132</v>
      </c>
      <c r="T494" s="26" t="s">
        <v>109</v>
      </c>
      <c r="U494" s="25" t="s">
        <v>104</v>
      </c>
      <c r="V494" s="26" t="s">
        <v>108</v>
      </c>
      <c r="W494" s="25"/>
      <c r="X494" s="26" t="s">
        <v>107</v>
      </c>
      <c r="Y494" s="25"/>
      <c r="Z494" s="26" t="s">
        <v>106</v>
      </c>
      <c r="AA494" s="25"/>
      <c r="AB494" s="24"/>
      <c r="AC494" s="25"/>
      <c r="AD494" s="24"/>
      <c r="AE494" s="23"/>
      <c r="AF494" s="251"/>
      <c r="AG494" s="251"/>
      <c r="AH494" s="22"/>
      <c r="AI494" s="11"/>
      <c r="AJ494" s="311"/>
      <c r="AK494" s="267"/>
      <c r="AL494" s="263"/>
      <c r="AM494" s="265"/>
      <c r="AN494" s="267"/>
      <c r="AO494" s="263"/>
      <c r="AP494" s="265"/>
      <c r="AQ494" s="267"/>
      <c r="AR494" s="263"/>
      <c r="AS494" s="265"/>
      <c r="AT494" s="267"/>
      <c r="AU494" s="263"/>
      <c r="AV494" s="265"/>
      <c r="AW494" s="275"/>
      <c r="AX494" s="270"/>
      <c r="AY494" s="292"/>
      <c r="AZ494" s="228"/>
      <c r="BA494" s="228"/>
      <c r="BB494" s="295"/>
    </row>
    <row r="495" spans="2:62" ht="28.15" customHeight="1" thickBot="1" x14ac:dyDescent="0.25">
      <c r="B495" s="30"/>
      <c r="C495" s="253"/>
      <c r="D495" s="51"/>
      <c r="E495" s="50"/>
      <c r="F495" s="50"/>
      <c r="G495" s="49"/>
      <c r="H495" s="226"/>
      <c r="I495" s="254"/>
      <c r="J495" s="254"/>
      <c r="K495" s="254"/>
      <c r="L495" s="48" t="s">
        <v>105</v>
      </c>
      <c r="M495" s="47" t="s">
        <v>389</v>
      </c>
      <c r="N495" s="48" t="s">
        <v>103</v>
      </c>
      <c r="O495" s="47" t="s">
        <v>399</v>
      </c>
      <c r="P495" s="48" t="s">
        <v>102</v>
      </c>
      <c r="Q495" s="47" t="s">
        <v>132</v>
      </c>
      <c r="R495" s="48" t="s">
        <v>101</v>
      </c>
      <c r="S495" s="47" t="s">
        <v>104</v>
      </c>
      <c r="T495" s="48">
        <v>20</v>
      </c>
      <c r="U495" s="47"/>
      <c r="V495" s="48" t="s">
        <v>100</v>
      </c>
      <c r="W495" s="47"/>
      <c r="X495" s="48" t="s">
        <v>99</v>
      </c>
      <c r="Y495" s="47"/>
      <c r="Z495" s="48" t="s">
        <v>98</v>
      </c>
      <c r="AA495" s="47"/>
      <c r="AB495" s="16"/>
      <c r="AC495" s="47"/>
      <c r="AD495" s="16"/>
      <c r="AE495" s="46"/>
      <c r="AF495" s="255"/>
      <c r="AG495" s="255"/>
      <c r="AH495" s="45"/>
      <c r="AI495" s="11"/>
      <c r="AJ495" s="312"/>
      <c r="AK495" s="268"/>
      <c r="AL495" s="264"/>
      <c r="AM495" s="266"/>
      <c r="AN495" s="268"/>
      <c r="AO495" s="264"/>
      <c r="AP495" s="266"/>
      <c r="AQ495" s="268"/>
      <c r="AR495" s="264"/>
      <c r="AS495" s="266"/>
      <c r="AT495" s="268"/>
      <c r="AU495" s="264"/>
      <c r="AV495" s="266"/>
      <c r="AW495" s="276"/>
      <c r="AX495" s="271"/>
      <c r="AY495" s="293"/>
      <c r="AZ495" s="229"/>
      <c r="BA495" s="229"/>
      <c r="BB495" s="296"/>
    </row>
    <row r="496" spans="2:62" ht="28.15" customHeight="1" x14ac:dyDescent="0.2">
      <c r="B496" s="30"/>
      <c r="C496" s="242">
        <v>2</v>
      </c>
      <c r="D496" s="44"/>
      <c r="E496" s="43"/>
      <c r="F496" s="43"/>
      <c r="G496" s="42"/>
      <c r="H496" s="223"/>
      <c r="I496" s="246">
        <v>88</v>
      </c>
      <c r="J496" s="246">
        <v>28</v>
      </c>
      <c r="K496" s="246">
        <v>8</v>
      </c>
      <c r="L496" s="41" t="s">
        <v>133</v>
      </c>
      <c r="M496" s="40" t="s">
        <v>132</v>
      </c>
      <c r="N496" s="41" t="s">
        <v>131</v>
      </c>
      <c r="O496" s="40" t="s">
        <v>772</v>
      </c>
      <c r="P496" s="41" t="s">
        <v>130</v>
      </c>
      <c r="Q496" s="40" t="s">
        <v>377</v>
      </c>
      <c r="R496" s="41" t="s">
        <v>129</v>
      </c>
      <c r="S496" s="40" t="s">
        <v>442</v>
      </c>
      <c r="T496" s="41" t="s">
        <v>128</v>
      </c>
      <c r="U496" s="40" t="s">
        <v>178</v>
      </c>
      <c r="V496" s="41" t="s">
        <v>127</v>
      </c>
      <c r="W496" s="40"/>
      <c r="X496" s="41" t="s">
        <v>126</v>
      </c>
      <c r="Y496" s="40"/>
      <c r="Z496" s="41" t="s">
        <v>125</v>
      </c>
      <c r="AA496" s="40"/>
      <c r="AB496" s="39"/>
      <c r="AC496" s="40"/>
      <c r="AD496" s="39" t="s">
        <v>679</v>
      </c>
      <c r="AE496" s="38"/>
      <c r="AF496" s="250"/>
      <c r="AG496" s="250"/>
      <c r="AH496" s="37"/>
      <c r="AI496" s="11"/>
      <c r="AJ496" s="310">
        <f>SUMPRODUCT(LEN($M496:$AA499)-LEN(SUBSTITUTE($M496:$AA499,"A", "")))</f>
        <v>44</v>
      </c>
      <c r="AK496" s="239">
        <f>SUMPRODUCT(LEN($AD496:$AD499)-LEN(SUBSTITUTE($AD496:$AD499,"A", "")))</f>
        <v>4</v>
      </c>
      <c r="AL496" s="230">
        <f>SUMPRODUCT(LEN($AC496:$AC499)-LEN(SUBSTITUTE($AC496:$AC499,"A", "")))</f>
        <v>0</v>
      </c>
      <c r="AM496" s="233">
        <f>SUMPRODUCT(LEN($M496:$AA499)-LEN(SUBSTITUTE($M496:$AA499,"S", "")))</f>
        <v>9</v>
      </c>
      <c r="AN496" s="239">
        <f>SUMPRODUCT(LEN($AD496:$AD499)-LEN(SUBSTITUTE($AD496:$AD499,"S", "")))</f>
        <v>0</v>
      </c>
      <c r="AO496" s="230">
        <f>SUMPRODUCT(LEN($AC496:$AC499)-LEN(SUBSTITUTE($AC496:$AC499,"S", "")))</f>
        <v>0</v>
      </c>
      <c r="AP496" s="233">
        <f>SUMPRODUCT(LEN($M496:$AA499)-LEN(SUBSTITUTE($M496:$AA499,"F", "")))</f>
        <v>0</v>
      </c>
      <c r="AQ496" s="239">
        <f>SUMPRODUCT(LEN($AD496:$AD499)-LEN(SUBSTITUTE($AD496:$AD499,"F", "")))</f>
        <v>0</v>
      </c>
      <c r="AR496" s="230">
        <f>SUMPRODUCT(LEN($AC496:$AC499)-LEN(SUBSTITUTE($AC496:$AC499,"F", "")))</f>
        <v>0</v>
      </c>
      <c r="AS496" s="233">
        <f>SUMPRODUCT(LEN($M496:$AA499)-LEN(SUBSTITUTE($M496:$AA499,"G", "")))</f>
        <v>10</v>
      </c>
      <c r="AT496" s="239">
        <f>SUMPRODUCT(LEN($AD496:$AD499)-LEN(SUBSTITUTE($AD496:$AD499,"G", "")))</f>
        <v>1</v>
      </c>
      <c r="AU496" s="230">
        <f>SUMPRODUCT(LEN($AC496:$AC499)-LEN(SUBSTITUTE($AC496:$AC499,"G", "")))</f>
        <v>0</v>
      </c>
      <c r="AV496" s="233">
        <f>SUMPRODUCT(LEN($L496:$AA499)-LEN(SUBSTITUTE($L496:$AA499,"M", "")))</f>
        <v>0</v>
      </c>
      <c r="AW496" s="236">
        <f>SUMPRODUCT(LEN($AD496:$AD499)-LEN(SUBSTITUTE($AD496:$AD499,"M", "")))</f>
        <v>0</v>
      </c>
      <c r="AX496" s="269">
        <f>SUMPRODUCT(LEN($AC496:$AC499)-LEN(SUBSTITUTE($AC496:$AC499,"M", "")))</f>
        <v>0</v>
      </c>
      <c r="AY496" s="291">
        <f>SUMPRODUCT(LEN($AE496:$AE499)-LEN(SUBSTITUTE($AE496:$AE499,"S", "")))</f>
        <v>0</v>
      </c>
      <c r="AZ496" s="227">
        <f>SUMPRODUCT(LEN($AE496:$AE499)-LEN(SUBSTITUTE($AE496:$AE499,"F", "")))</f>
        <v>0</v>
      </c>
      <c r="BA496" s="227">
        <f>SUMPRODUCT(LEN($AE496:$AE499)-LEN(SUBSTITUTE($AE496:$AE499,"G", "")))</f>
        <v>0</v>
      </c>
      <c r="BB496" s="294">
        <f>SUMPRODUCT(LEN($AE496:$AE499)-LEN(SUBSTITUTE($AE496:$AE499,"M", "")))</f>
        <v>0</v>
      </c>
    </row>
    <row r="497" spans="2:62" ht="28.15" customHeight="1" thickBot="1" x14ac:dyDescent="0.25">
      <c r="B497" s="30"/>
      <c r="C497" s="243"/>
      <c r="D497" s="36"/>
      <c r="E497" s="35"/>
      <c r="F497" s="35"/>
      <c r="G497" s="34"/>
      <c r="H497" s="224"/>
      <c r="I497" s="247"/>
      <c r="J497" s="247"/>
      <c r="K497" s="247"/>
      <c r="L497" s="33" t="s">
        <v>123</v>
      </c>
      <c r="M497" s="32" t="s">
        <v>186</v>
      </c>
      <c r="N497" s="33" t="s">
        <v>122</v>
      </c>
      <c r="O497" s="32" t="s">
        <v>1336</v>
      </c>
      <c r="P497" s="33" t="s">
        <v>120</v>
      </c>
      <c r="Q497" s="32" t="s">
        <v>638</v>
      </c>
      <c r="R497" s="33" t="s">
        <v>119</v>
      </c>
      <c r="S497" s="32" t="s">
        <v>458</v>
      </c>
      <c r="T497" s="33" t="s">
        <v>118</v>
      </c>
      <c r="U497" s="32" t="s">
        <v>176</v>
      </c>
      <c r="V497" s="33" t="s">
        <v>117</v>
      </c>
      <c r="W497" s="32"/>
      <c r="X497" s="33" t="s">
        <v>116</v>
      </c>
      <c r="Y497" s="32"/>
      <c r="Z497" s="33" t="s">
        <v>115</v>
      </c>
      <c r="AA497" s="32"/>
      <c r="AB497" s="31"/>
      <c r="AC497" s="32"/>
      <c r="AD497" s="31"/>
      <c r="AE497" s="23"/>
      <c r="AF497" s="251"/>
      <c r="AG497" s="251"/>
      <c r="AH497" s="22"/>
      <c r="AI497" s="11"/>
      <c r="AJ497" s="311"/>
      <c r="AK497" s="267"/>
      <c r="AL497" s="263"/>
      <c r="AM497" s="265"/>
      <c r="AN497" s="267"/>
      <c r="AO497" s="263"/>
      <c r="AP497" s="265"/>
      <c r="AQ497" s="267"/>
      <c r="AR497" s="263"/>
      <c r="AS497" s="265"/>
      <c r="AT497" s="267"/>
      <c r="AU497" s="263"/>
      <c r="AV497" s="265"/>
      <c r="AW497" s="275"/>
      <c r="AX497" s="270"/>
      <c r="AY497" s="292"/>
      <c r="AZ497" s="228"/>
      <c r="BA497" s="228"/>
      <c r="BB497" s="295"/>
    </row>
    <row r="498" spans="2:62" ht="28.15" customHeight="1" x14ac:dyDescent="0.2">
      <c r="B498" s="30"/>
      <c r="C498" s="244"/>
      <c r="D498" s="29"/>
      <c r="E498" s="28"/>
      <c r="F498" s="28"/>
      <c r="G498" s="27"/>
      <c r="H498" s="225"/>
      <c r="I498" s="248"/>
      <c r="J498" s="248"/>
      <c r="K498" s="248"/>
      <c r="L498" s="26" t="s">
        <v>114</v>
      </c>
      <c r="M498" s="25" t="s">
        <v>132</v>
      </c>
      <c r="N498" s="26" t="s">
        <v>112</v>
      </c>
      <c r="O498" s="25" t="s">
        <v>382</v>
      </c>
      <c r="P498" s="26" t="s">
        <v>111</v>
      </c>
      <c r="Q498" s="25" t="s">
        <v>659</v>
      </c>
      <c r="R498" s="26" t="s">
        <v>110</v>
      </c>
      <c r="S498" s="25" t="s">
        <v>186</v>
      </c>
      <c r="T498" s="26" t="s">
        <v>109</v>
      </c>
      <c r="U498" s="25" t="s">
        <v>121</v>
      </c>
      <c r="V498" s="26" t="s">
        <v>108</v>
      </c>
      <c r="W498" s="25"/>
      <c r="X498" s="26" t="s">
        <v>107</v>
      </c>
      <c r="Y498" s="25"/>
      <c r="Z498" s="26" t="s">
        <v>106</v>
      </c>
      <c r="AA498" s="25"/>
      <c r="AB498" s="24"/>
      <c r="AC498" s="25"/>
      <c r="AD498" s="24"/>
      <c r="AE498" s="23"/>
      <c r="AF498" s="251"/>
      <c r="AG498" s="251"/>
      <c r="AH498" s="22"/>
      <c r="AI498" s="11"/>
      <c r="AJ498" s="311"/>
      <c r="AK498" s="267"/>
      <c r="AL498" s="263"/>
      <c r="AM498" s="265"/>
      <c r="AN498" s="267"/>
      <c r="AO498" s="263"/>
      <c r="AP498" s="265"/>
      <c r="AQ498" s="267"/>
      <c r="AR498" s="263"/>
      <c r="AS498" s="265"/>
      <c r="AT498" s="267"/>
      <c r="AU498" s="263"/>
      <c r="AV498" s="265"/>
      <c r="AW498" s="275"/>
      <c r="AX498" s="270"/>
      <c r="AY498" s="292"/>
      <c r="AZ498" s="228"/>
      <c r="BA498" s="228"/>
      <c r="BB498" s="295"/>
    </row>
    <row r="499" spans="2:62" ht="28.15" customHeight="1" thickBot="1" x14ac:dyDescent="0.25">
      <c r="B499" s="30"/>
      <c r="C499" s="253"/>
      <c r="D499" s="51"/>
      <c r="E499" s="50"/>
      <c r="F499" s="50"/>
      <c r="G499" s="49"/>
      <c r="H499" s="226"/>
      <c r="I499" s="254"/>
      <c r="J499" s="254"/>
      <c r="K499" s="254"/>
      <c r="L499" s="48" t="s">
        <v>105</v>
      </c>
      <c r="M499" s="47" t="s">
        <v>104</v>
      </c>
      <c r="N499" s="48" t="s">
        <v>103</v>
      </c>
      <c r="O499" s="47" t="s">
        <v>452</v>
      </c>
      <c r="P499" s="48" t="s">
        <v>102</v>
      </c>
      <c r="Q499" s="47" t="s">
        <v>452</v>
      </c>
      <c r="R499" s="48" t="s">
        <v>101</v>
      </c>
      <c r="S499" s="47" t="s">
        <v>175</v>
      </c>
      <c r="T499" s="48">
        <v>20</v>
      </c>
      <c r="U499" s="47" t="s">
        <v>121</v>
      </c>
      <c r="V499" s="48" t="s">
        <v>100</v>
      </c>
      <c r="W499" s="47"/>
      <c r="X499" s="48" t="s">
        <v>99</v>
      </c>
      <c r="Y499" s="47"/>
      <c r="Z499" s="48" t="s">
        <v>98</v>
      </c>
      <c r="AA499" s="47"/>
      <c r="AB499" s="16"/>
      <c r="AC499" s="47"/>
      <c r="AD499" s="16"/>
      <c r="AE499" s="46"/>
      <c r="AF499" s="255"/>
      <c r="AG499" s="255"/>
      <c r="AH499" s="45"/>
      <c r="AI499" s="11"/>
      <c r="AJ499" s="312"/>
      <c r="AK499" s="268"/>
      <c r="AL499" s="264"/>
      <c r="AM499" s="266"/>
      <c r="AN499" s="268"/>
      <c r="AO499" s="264"/>
      <c r="AP499" s="266"/>
      <c r="AQ499" s="268"/>
      <c r="AR499" s="264"/>
      <c r="AS499" s="266"/>
      <c r="AT499" s="268"/>
      <c r="AU499" s="264"/>
      <c r="AV499" s="266"/>
      <c r="AW499" s="276"/>
      <c r="AX499" s="271"/>
      <c r="AY499" s="293"/>
      <c r="AZ499" s="229"/>
      <c r="BA499" s="229"/>
      <c r="BB499" s="296"/>
    </row>
    <row r="500" spans="2:62" ht="28.15" customHeight="1" x14ac:dyDescent="0.2">
      <c r="B500" s="30"/>
      <c r="C500" s="242">
        <v>3</v>
      </c>
      <c r="D500" s="44"/>
      <c r="E500" s="43"/>
      <c r="F500" s="43"/>
      <c r="G500" s="42"/>
      <c r="H500" s="223"/>
      <c r="I500" s="246">
        <v>96</v>
      </c>
      <c r="J500" s="246">
        <v>27</v>
      </c>
      <c r="K500" s="246">
        <v>8</v>
      </c>
      <c r="L500" s="41" t="s">
        <v>133</v>
      </c>
      <c r="M500" s="40" t="s">
        <v>132</v>
      </c>
      <c r="N500" s="41" t="s">
        <v>131</v>
      </c>
      <c r="O500" s="40" t="s">
        <v>132</v>
      </c>
      <c r="P500" s="41" t="s">
        <v>130</v>
      </c>
      <c r="Q500" s="40" t="s">
        <v>377</v>
      </c>
      <c r="R500" s="41" t="s">
        <v>129</v>
      </c>
      <c r="S500" s="40" t="s">
        <v>132</v>
      </c>
      <c r="T500" s="41" t="s">
        <v>128</v>
      </c>
      <c r="U500" s="40" t="s">
        <v>113</v>
      </c>
      <c r="V500" s="41" t="s">
        <v>127</v>
      </c>
      <c r="W500" s="40"/>
      <c r="X500" s="41" t="s">
        <v>126</v>
      </c>
      <c r="Y500" s="40"/>
      <c r="Z500" s="41" t="s">
        <v>125</v>
      </c>
      <c r="AA500" s="40"/>
      <c r="AB500" s="39"/>
      <c r="AC500" s="40"/>
      <c r="AD500" s="39" t="s">
        <v>1020</v>
      </c>
      <c r="AE500" s="38"/>
      <c r="AF500" s="250"/>
      <c r="AG500" s="250"/>
      <c r="AH500" s="37"/>
      <c r="AI500" s="11"/>
      <c r="AJ500" s="310">
        <f>SUMPRODUCT(LEN($M500:$AA503)-LEN(SUBSTITUTE($M500:$AA503,"A", "")))</f>
        <v>26</v>
      </c>
      <c r="AK500" s="239">
        <f>SUMPRODUCT(LEN($AD500:$AD503)-LEN(SUBSTITUTE($AD500:$AD503,"A", "")))</f>
        <v>2</v>
      </c>
      <c r="AL500" s="230">
        <f>SUMPRODUCT(LEN($AC500:$AC503)-LEN(SUBSTITUTE($AC500:$AC503,"A", "")))</f>
        <v>0</v>
      </c>
      <c r="AM500" s="233">
        <f>SUMPRODUCT(LEN($M500:$AA503)-LEN(SUBSTITUTE($M500:$AA503,"S", "")))</f>
        <v>7</v>
      </c>
      <c r="AN500" s="239">
        <f>SUMPRODUCT(LEN($AD500:$AD503)-LEN(SUBSTITUTE($AD500:$AD503,"S", "")))</f>
        <v>3</v>
      </c>
      <c r="AO500" s="230">
        <f>SUMPRODUCT(LEN($AC500:$AC503)-LEN(SUBSTITUTE($AC500:$AC503,"S", "")))</f>
        <v>0</v>
      </c>
      <c r="AP500" s="233">
        <f>SUMPRODUCT(LEN($M500:$AA503)-LEN(SUBSTITUTE($M500:$AA503,"F", "")))</f>
        <v>1</v>
      </c>
      <c r="AQ500" s="239">
        <f>SUMPRODUCT(LEN($AD500:$AD503)-LEN(SUBSTITUTE($AD500:$AD503,"F", "")))</f>
        <v>0</v>
      </c>
      <c r="AR500" s="230">
        <f>SUMPRODUCT(LEN($AC500:$AC503)-LEN(SUBSTITUTE($AC500:$AC503,"F", "")))</f>
        <v>0</v>
      </c>
      <c r="AS500" s="233">
        <f>SUMPRODUCT(LEN($M500:$AA503)-LEN(SUBSTITUTE($M500:$AA503,"G", "")))</f>
        <v>6</v>
      </c>
      <c r="AT500" s="239">
        <f>SUMPRODUCT(LEN($AD500:$AD503)-LEN(SUBSTITUTE($AD500:$AD503,"G", "")))</f>
        <v>1</v>
      </c>
      <c r="AU500" s="230">
        <f>SUMPRODUCT(LEN($AC500:$AC503)-LEN(SUBSTITUTE($AC500:$AC503,"G", "")))</f>
        <v>0</v>
      </c>
      <c r="AV500" s="233">
        <f>SUMPRODUCT(LEN($L500:$AA503)-LEN(SUBSTITUTE($L500:$AA503,"M", "")))</f>
        <v>0</v>
      </c>
      <c r="AW500" s="236">
        <f>SUMPRODUCT(LEN($AD500:$AD503)-LEN(SUBSTITUTE($AD500:$AD503,"M", "")))</f>
        <v>0</v>
      </c>
      <c r="AX500" s="269">
        <f>SUMPRODUCT(LEN($AC500:$AC503)-LEN(SUBSTITUTE($AC500:$AC503,"M", "")))</f>
        <v>0</v>
      </c>
      <c r="AY500" s="291">
        <f>SUMPRODUCT(LEN($AE500:$AE503)-LEN(SUBSTITUTE($AE500:$AE503,"S", "")))</f>
        <v>0</v>
      </c>
      <c r="AZ500" s="227">
        <f>SUMPRODUCT(LEN($AE500:$AE503)-LEN(SUBSTITUTE($AE500:$AE503,"F", "")))</f>
        <v>0</v>
      </c>
      <c r="BA500" s="227">
        <f>SUMPRODUCT(LEN($AE500:$AE503)-LEN(SUBSTITUTE($AE500:$AE503,"G", "")))</f>
        <v>0</v>
      </c>
      <c r="BB500" s="294">
        <f>SUMPRODUCT(LEN($AE500:$AE503)-LEN(SUBSTITUTE($AE500:$AE503,"M", "")))</f>
        <v>0</v>
      </c>
    </row>
    <row r="501" spans="2:62" ht="28.15" customHeight="1" thickBot="1" x14ac:dyDescent="0.25">
      <c r="B501" s="30"/>
      <c r="C501" s="243"/>
      <c r="D501" s="36"/>
      <c r="E501" s="35"/>
      <c r="F501" s="35"/>
      <c r="G501" s="34"/>
      <c r="H501" s="224"/>
      <c r="I501" s="247"/>
      <c r="J501" s="247"/>
      <c r="K501" s="247"/>
      <c r="L501" s="33" t="s">
        <v>123</v>
      </c>
      <c r="M501" s="32" t="s">
        <v>132</v>
      </c>
      <c r="N501" s="33" t="s">
        <v>122</v>
      </c>
      <c r="O501" s="32" t="s">
        <v>414</v>
      </c>
      <c r="P501" s="33" t="s">
        <v>120</v>
      </c>
      <c r="Q501" s="32" t="s">
        <v>132</v>
      </c>
      <c r="R501" s="33" t="s">
        <v>119</v>
      </c>
      <c r="S501" s="32" t="s">
        <v>424</v>
      </c>
      <c r="T501" s="33" t="s">
        <v>118</v>
      </c>
      <c r="U501" s="32" t="s">
        <v>121</v>
      </c>
      <c r="V501" s="33" t="s">
        <v>117</v>
      </c>
      <c r="W501" s="32"/>
      <c r="X501" s="33" t="s">
        <v>116</v>
      </c>
      <c r="Y501" s="32"/>
      <c r="Z501" s="33" t="s">
        <v>115</v>
      </c>
      <c r="AA501" s="32"/>
      <c r="AB501" s="31"/>
      <c r="AC501" s="32"/>
      <c r="AD501" s="31"/>
      <c r="AE501" s="23"/>
      <c r="AF501" s="251"/>
      <c r="AG501" s="251"/>
      <c r="AH501" s="22"/>
      <c r="AI501" s="11"/>
      <c r="AJ501" s="311"/>
      <c r="AK501" s="267"/>
      <c r="AL501" s="263"/>
      <c r="AM501" s="265"/>
      <c r="AN501" s="267"/>
      <c r="AO501" s="263"/>
      <c r="AP501" s="265"/>
      <c r="AQ501" s="267"/>
      <c r="AR501" s="263"/>
      <c r="AS501" s="265"/>
      <c r="AT501" s="267"/>
      <c r="AU501" s="263"/>
      <c r="AV501" s="265"/>
      <c r="AW501" s="275"/>
      <c r="AX501" s="270"/>
      <c r="AY501" s="292"/>
      <c r="AZ501" s="228"/>
      <c r="BA501" s="228"/>
      <c r="BB501" s="295"/>
    </row>
    <row r="502" spans="2:62" ht="28.15" customHeight="1" x14ac:dyDescent="0.2">
      <c r="B502" s="30"/>
      <c r="C502" s="244"/>
      <c r="D502" s="29"/>
      <c r="E502" s="28"/>
      <c r="F502" s="28"/>
      <c r="G502" s="27"/>
      <c r="H502" s="225"/>
      <c r="I502" s="248"/>
      <c r="J502" s="248"/>
      <c r="K502" s="248"/>
      <c r="L502" s="26" t="s">
        <v>114</v>
      </c>
      <c r="M502" s="25" t="s">
        <v>399</v>
      </c>
      <c r="N502" s="26" t="s">
        <v>112</v>
      </c>
      <c r="O502" s="25" t="s">
        <v>399</v>
      </c>
      <c r="P502" s="26" t="s">
        <v>111</v>
      </c>
      <c r="Q502" s="25" t="s">
        <v>132</v>
      </c>
      <c r="R502" s="26" t="s">
        <v>110</v>
      </c>
      <c r="S502" s="25" t="s">
        <v>175</v>
      </c>
      <c r="T502" s="26" t="s">
        <v>109</v>
      </c>
      <c r="U502" s="25" t="s">
        <v>104</v>
      </c>
      <c r="V502" s="26" t="s">
        <v>108</v>
      </c>
      <c r="W502" s="25"/>
      <c r="X502" s="26" t="s">
        <v>107</v>
      </c>
      <c r="Y502" s="25"/>
      <c r="Z502" s="26" t="s">
        <v>106</v>
      </c>
      <c r="AA502" s="25"/>
      <c r="AB502" s="24"/>
      <c r="AC502" s="25"/>
      <c r="AD502" s="24"/>
      <c r="AE502" s="23"/>
      <c r="AF502" s="251"/>
      <c r="AG502" s="251"/>
      <c r="AH502" s="22"/>
      <c r="AI502" s="11"/>
      <c r="AJ502" s="311"/>
      <c r="AK502" s="267"/>
      <c r="AL502" s="263"/>
      <c r="AM502" s="265"/>
      <c r="AN502" s="267"/>
      <c r="AO502" s="263"/>
      <c r="AP502" s="265"/>
      <c r="AQ502" s="267"/>
      <c r="AR502" s="263"/>
      <c r="AS502" s="265"/>
      <c r="AT502" s="267"/>
      <c r="AU502" s="263"/>
      <c r="AV502" s="265"/>
      <c r="AW502" s="275"/>
      <c r="AX502" s="270"/>
      <c r="AY502" s="292"/>
      <c r="AZ502" s="228"/>
      <c r="BA502" s="228"/>
      <c r="BB502" s="295"/>
    </row>
    <row r="503" spans="2:62" ht="28.15" customHeight="1" thickBot="1" x14ac:dyDescent="0.25">
      <c r="B503" s="21"/>
      <c r="C503" s="245"/>
      <c r="D503" s="20"/>
      <c r="E503" s="19"/>
      <c r="F503" s="19"/>
      <c r="G503" s="18"/>
      <c r="H503" s="226"/>
      <c r="I503" s="249"/>
      <c r="J503" s="249"/>
      <c r="K503" s="249"/>
      <c r="L503" s="17" t="s">
        <v>105</v>
      </c>
      <c r="M503" s="15" t="s">
        <v>382</v>
      </c>
      <c r="N503" s="17" t="s">
        <v>103</v>
      </c>
      <c r="O503" s="15" t="s">
        <v>132</v>
      </c>
      <c r="P503" s="17" t="s">
        <v>102</v>
      </c>
      <c r="Q503" s="15" t="s">
        <v>876</v>
      </c>
      <c r="R503" s="17" t="s">
        <v>101</v>
      </c>
      <c r="S503" s="15" t="s">
        <v>175</v>
      </c>
      <c r="T503" s="17">
        <v>20</v>
      </c>
      <c r="U503" s="15"/>
      <c r="V503" s="17" t="s">
        <v>100</v>
      </c>
      <c r="W503" s="15"/>
      <c r="X503" s="17" t="s">
        <v>99</v>
      </c>
      <c r="Y503" s="15"/>
      <c r="Z503" s="17" t="s">
        <v>98</v>
      </c>
      <c r="AA503" s="15"/>
      <c r="AB503" s="16"/>
      <c r="AC503" s="15"/>
      <c r="AD503" s="14"/>
      <c r="AE503" s="13"/>
      <c r="AF503" s="252"/>
      <c r="AG503" s="252"/>
      <c r="AH503" s="12"/>
      <c r="AI503" s="11"/>
      <c r="AJ503" s="312"/>
      <c r="AK503" s="268"/>
      <c r="AL503" s="264"/>
      <c r="AM503" s="266"/>
      <c r="AN503" s="268"/>
      <c r="AO503" s="264"/>
      <c r="AP503" s="266"/>
      <c r="AQ503" s="268"/>
      <c r="AR503" s="264"/>
      <c r="AS503" s="266"/>
      <c r="AT503" s="268"/>
      <c r="AU503" s="264"/>
      <c r="AV503" s="266"/>
      <c r="AW503" s="276"/>
      <c r="AX503" s="271"/>
      <c r="AY503" s="293"/>
      <c r="AZ503" s="229"/>
      <c r="BA503" s="229"/>
      <c r="BB503" s="296"/>
    </row>
    <row r="504" spans="2:62" ht="85.9" customHeight="1" thickTop="1" thickBot="1" x14ac:dyDescent="0.35">
      <c r="B504" s="105" t="s">
        <v>174</v>
      </c>
      <c r="C504" s="95" t="s">
        <v>173</v>
      </c>
      <c r="D504" s="100" t="s">
        <v>172</v>
      </c>
      <c r="E504" s="104" t="s">
        <v>171</v>
      </c>
      <c r="F504" s="103"/>
      <c r="G504" s="102"/>
      <c r="H504" s="101" t="s">
        <v>170</v>
      </c>
      <c r="I504" s="100" t="s">
        <v>96</v>
      </c>
      <c r="J504" s="100" t="s">
        <v>169</v>
      </c>
      <c r="K504" s="100" t="s">
        <v>97</v>
      </c>
      <c r="L504" s="256" t="s">
        <v>168</v>
      </c>
      <c r="M504" s="262"/>
      <c r="N504" s="256" t="s">
        <v>167</v>
      </c>
      <c r="O504" s="262"/>
      <c r="P504" s="256" t="s">
        <v>167</v>
      </c>
      <c r="Q504" s="257"/>
      <c r="R504" s="256" t="s">
        <v>167</v>
      </c>
      <c r="S504" s="257"/>
      <c r="T504" s="256" t="s">
        <v>167</v>
      </c>
      <c r="U504" s="257"/>
      <c r="V504" s="256" t="s">
        <v>167</v>
      </c>
      <c r="W504" s="257"/>
      <c r="X504" s="256" t="s">
        <v>167</v>
      </c>
      <c r="Y504" s="257"/>
      <c r="Z504" s="256" t="s">
        <v>167</v>
      </c>
      <c r="AA504" s="257"/>
      <c r="AB504" s="261" t="s">
        <v>166</v>
      </c>
      <c r="AC504" s="257"/>
      <c r="AD504" s="101" t="s">
        <v>165</v>
      </c>
      <c r="AE504" s="101" t="s">
        <v>164</v>
      </c>
      <c r="AF504" s="100" t="s">
        <v>163</v>
      </c>
      <c r="AG504" s="100" t="s">
        <v>162</v>
      </c>
      <c r="AH504" s="99" t="s">
        <v>161</v>
      </c>
      <c r="AI504" s="98"/>
      <c r="AJ504" s="96" t="s">
        <v>160</v>
      </c>
      <c r="AK504" s="95" t="s">
        <v>159</v>
      </c>
      <c r="AL504" s="94" t="s">
        <v>158</v>
      </c>
      <c r="AM504" s="96" t="s">
        <v>157</v>
      </c>
      <c r="AN504" s="95" t="s">
        <v>156</v>
      </c>
      <c r="AO504" s="94" t="s">
        <v>155</v>
      </c>
      <c r="AP504" s="96" t="s">
        <v>154</v>
      </c>
      <c r="AQ504" s="95" t="s">
        <v>153</v>
      </c>
      <c r="AR504" s="97" t="s">
        <v>152</v>
      </c>
      <c r="AS504" s="96" t="s">
        <v>151</v>
      </c>
      <c r="AT504" s="95" t="s">
        <v>150</v>
      </c>
      <c r="AU504" s="94" t="s">
        <v>149</v>
      </c>
      <c r="AV504" s="96" t="s">
        <v>148</v>
      </c>
      <c r="AW504" s="95" t="s">
        <v>147</v>
      </c>
      <c r="AX504" s="94" t="s">
        <v>146</v>
      </c>
      <c r="AY504" s="93" t="s">
        <v>145</v>
      </c>
      <c r="AZ504" s="92" t="s">
        <v>144</v>
      </c>
      <c r="BA504" s="92" t="s">
        <v>143</v>
      </c>
      <c r="BB504" s="91" t="s">
        <v>142</v>
      </c>
    </row>
    <row r="505" spans="2:62" ht="48" thickBot="1" x14ac:dyDescent="0.3">
      <c r="B505" s="90" t="s">
        <v>218</v>
      </c>
      <c r="C505" s="89"/>
      <c r="D505" s="88"/>
      <c r="E505" s="258"/>
      <c r="F505" s="259"/>
      <c r="G505" s="260"/>
      <c r="H505" s="87" t="s">
        <v>140</v>
      </c>
      <c r="I505" s="86"/>
      <c r="J505" s="86"/>
      <c r="K505" s="85"/>
      <c r="L505" s="84"/>
      <c r="M505" s="81"/>
      <c r="N505" s="84"/>
      <c r="O505" s="81"/>
      <c r="P505" s="84"/>
      <c r="Q505" s="81"/>
      <c r="R505" s="84"/>
      <c r="S505" s="81"/>
      <c r="T505" s="84"/>
      <c r="U505" s="81"/>
      <c r="V505" s="84"/>
      <c r="W505" s="81"/>
      <c r="X505" s="84"/>
      <c r="Y505" s="81"/>
      <c r="Z505" s="84"/>
      <c r="AA505" s="83"/>
      <c r="AB505" s="82" t="s">
        <v>139</v>
      </c>
      <c r="AC505" s="81"/>
      <c r="AD505" s="81"/>
      <c r="AE505" s="81"/>
      <c r="AF505" s="80"/>
      <c r="AG505" s="80"/>
      <c r="AH505" s="60"/>
      <c r="AI505" s="79" t="s">
        <v>138</v>
      </c>
      <c r="AJ505" s="78">
        <f t="shared" ref="AJ505:BB505" si="66">SUM(AJ507:AJ518)</f>
        <v>224</v>
      </c>
      <c r="AK505" s="77">
        <f t="shared" si="66"/>
        <v>13</v>
      </c>
      <c r="AL505" s="76">
        <f t="shared" si="66"/>
        <v>0</v>
      </c>
      <c r="AM505" s="78">
        <f t="shared" si="66"/>
        <v>55</v>
      </c>
      <c r="AN505" s="77">
        <f t="shared" si="66"/>
        <v>3</v>
      </c>
      <c r="AO505" s="76">
        <f t="shared" si="66"/>
        <v>0</v>
      </c>
      <c r="AP505" s="78">
        <f t="shared" si="66"/>
        <v>0</v>
      </c>
      <c r="AQ505" s="77">
        <f t="shared" si="66"/>
        <v>0</v>
      </c>
      <c r="AR505" s="76">
        <f t="shared" si="66"/>
        <v>0</v>
      </c>
      <c r="AS505" s="78">
        <f t="shared" si="66"/>
        <v>20</v>
      </c>
      <c r="AT505" s="77">
        <f t="shared" si="66"/>
        <v>1</v>
      </c>
      <c r="AU505" s="76">
        <f t="shared" si="66"/>
        <v>0</v>
      </c>
      <c r="AV505" s="78">
        <f t="shared" si="66"/>
        <v>0</v>
      </c>
      <c r="AW505" s="77">
        <f t="shared" si="66"/>
        <v>0</v>
      </c>
      <c r="AX505" s="76">
        <f t="shared" si="66"/>
        <v>0</v>
      </c>
      <c r="AY505" s="75">
        <f t="shared" si="66"/>
        <v>0</v>
      </c>
      <c r="AZ505" s="74">
        <f t="shared" si="66"/>
        <v>0</v>
      </c>
      <c r="BA505" s="74">
        <f t="shared" si="66"/>
        <v>3</v>
      </c>
      <c r="BB505" s="73">
        <f t="shared" si="66"/>
        <v>0</v>
      </c>
      <c r="BC505" s="72" t="s">
        <v>137</v>
      </c>
      <c r="BF505" s="5">
        <f>SUM(AJ505:AL505)/$BG$5</f>
        <v>79</v>
      </c>
      <c r="BG505" s="5">
        <f>SUM(AM505:AO505,AY505)/$BG$5</f>
        <v>19.333333333333332</v>
      </c>
      <c r="BH505" s="5">
        <f>SUM(AP505:AR505,AZ505)/$BG$5</f>
        <v>0</v>
      </c>
      <c r="BI505" s="5">
        <f>SUM(AS505:AU505,BA505)/$BG$5</f>
        <v>8</v>
      </c>
      <c r="BJ505" s="5">
        <f>SUM(AV505:AX505,BB505)/$BG$5</f>
        <v>0</v>
      </c>
    </row>
    <row r="506" spans="2:62" ht="37.5" thickBot="1" x14ac:dyDescent="0.3">
      <c r="B506" s="71"/>
      <c r="C506" s="70"/>
      <c r="D506" s="69"/>
      <c r="E506" s="68"/>
      <c r="F506" s="68"/>
      <c r="G506" s="67"/>
      <c r="H506" s="66"/>
      <c r="I506" s="64"/>
      <c r="J506" s="64"/>
      <c r="K506" s="65"/>
      <c r="L506" s="64"/>
      <c r="M506" s="62"/>
      <c r="N506" s="64"/>
      <c r="O506" s="62"/>
      <c r="P506" s="64"/>
      <c r="Q506" s="62"/>
      <c r="R506" s="64"/>
      <c r="S506" s="62"/>
      <c r="T506" s="64"/>
      <c r="U506" s="62"/>
      <c r="V506" s="64"/>
      <c r="W506" s="62"/>
      <c r="X506" s="64"/>
      <c r="Y506" s="62"/>
      <c r="Z506" s="64"/>
      <c r="AA506" s="62"/>
      <c r="AB506" s="63"/>
      <c r="AC506" s="62"/>
      <c r="AD506" s="62"/>
      <c r="AE506" s="62"/>
      <c r="AF506" s="61"/>
      <c r="AG506" s="61"/>
      <c r="AH506" s="60"/>
      <c r="AI506" s="59" t="s">
        <v>136</v>
      </c>
      <c r="AJ506" s="58">
        <f t="shared" ref="AJ506:BB506" si="67">AJ505/3</f>
        <v>74.666666666666671</v>
      </c>
      <c r="AK506" s="57">
        <f t="shared" si="67"/>
        <v>4.333333333333333</v>
      </c>
      <c r="AL506" s="56">
        <f t="shared" si="67"/>
        <v>0</v>
      </c>
      <c r="AM506" s="58">
        <f t="shared" si="67"/>
        <v>18.333333333333332</v>
      </c>
      <c r="AN506" s="57">
        <f t="shared" si="67"/>
        <v>1</v>
      </c>
      <c r="AO506" s="56">
        <f t="shared" si="67"/>
        <v>0</v>
      </c>
      <c r="AP506" s="58">
        <f t="shared" si="67"/>
        <v>0</v>
      </c>
      <c r="AQ506" s="57">
        <f t="shared" si="67"/>
        <v>0</v>
      </c>
      <c r="AR506" s="56">
        <f t="shared" si="67"/>
        <v>0</v>
      </c>
      <c r="AS506" s="58">
        <f t="shared" si="67"/>
        <v>6.666666666666667</v>
      </c>
      <c r="AT506" s="57">
        <f t="shared" si="67"/>
        <v>0.33333333333333331</v>
      </c>
      <c r="AU506" s="56">
        <f t="shared" si="67"/>
        <v>0</v>
      </c>
      <c r="AV506" s="58">
        <f t="shared" si="67"/>
        <v>0</v>
      </c>
      <c r="AW506" s="57">
        <f t="shared" si="67"/>
        <v>0</v>
      </c>
      <c r="AX506" s="56">
        <f t="shared" si="67"/>
        <v>0</v>
      </c>
      <c r="AY506" s="55">
        <f t="shared" si="67"/>
        <v>0</v>
      </c>
      <c r="AZ506" s="54">
        <f t="shared" si="67"/>
        <v>0</v>
      </c>
      <c r="BA506" s="54">
        <f t="shared" si="67"/>
        <v>1</v>
      </c>
      <c r="BB506" s="53">
        <f t="shared" si="67"/>
        <v>0</v>
      </c>
      <c r="BC506" s="52" t="s">
        <v>135</v>
      </c>
    </row>
    <row r="507" spans="2:62" ht="28.15" customHeight="1" x14ac:dyDescent="0.2">
      <c r="B507" s="30"/>
      <c r="C507" s="242">
        <v>1</v>
      </c>
      <c r="D507" s="44"/>
      <c r="E507" s="43"/>
      <c r="F507" s="43"/>
      <c r="G507" s="42"/>
      <c r="H507" s="223" t="s">
        <v>384</v>
      </c>
      <c r="I507" s="246">
        <v>165</v>
      </c>
      <c r="J507" s="246">
        <v>36</v>
      </c>
      <c r="K507" s="246">
        <v>7</v>
      </c>
      <c r="L507" s="41" t="s">
        <v>133</v>
      </c>
      <c r="M507" s="40" t="s">
        <v>186</v>
      </c>
      <c r="N507" s="41" t="s">
        <v>131</v>
      </c>
      <c r="O507" s="40" t="s">
        <v>649</v>
      </c>
      <c r="P507" s="41" t="s">
        <v>130</v>
      </c>
      <c r="Q507" s="40" t="s">
        <v>515</v>
      </c>
      <c r="R507" s="41" t="s">
        <v>129</v>
      </c>
      <c r="S507" s="40" t="s">
        <v>649</v>
      </c>
      <c r="T507" s="41" t="s">
        <v>128</v>
      </c>
      <c r="U507" s="40" t="s">
        <v>420</v>
      </c>
      <c r="V507" s="41" t="s">
        <v>127</v>
      </c>
      <c r="W507" s="40" t="s">
        <v>412</v>
      </c>
      <c r="X507" s="41" t="s">
        <v>126</v>
      </c>
      <c r="Y507" s="40" t="s">
        <v>113</v>
      </c>
      <c r="Z507" s="41" t="s">
        <v>125</v>
      </c>
      <c r="AA507" s="40"/>
      <c r="AB507" s="39"/>
      <c r="AC507" s="40"/>
      <c r="AD507" s="39" t="s">
        <v>417</v>
      </c>
      <c r="AE507" s="38" t="s">
        <v>462</v>
      </c>
      <c r="AF507" s="250"/>
      <c r="AG507" s="250"/>
      <c r="AH507" s="37"/>
      <c r="AI507" s="11"/>
      <c r="AJ507" s="310">
        <f>SUMPRODUCT(LEN($M507:$AA510)-LEN(SUBSTITUTE($M507:$AA510,"A", "")))</f>
        <v>82</v>
      </c>
      <c r="AK507" s="239">
        <f>SUMPRODUCT(LEN($AD507:$AD510)-LEN(SUBSTITUTE($AD507:$AD510,"A", "")))</f>
        <v>5</v>
      </c>
      <c r="AL507" s="230">
        <f>SUMPRODUCT(LEN($AC507:$AC510)-LEN(SUBSTITUTE($AC507:$AC510,"A", "")))</f>
        <v>0</v>
      </c>
      <c r="AM507" s="233">
        <f>SUMPRODUCT(LEN($M507:$AA510)-LEN(SUBSTITUTE($M507:$AA510,"S", "")))</f>
        <v>29</v>
      </c>
      <c r="AN507" s="239">
        <f>SUMPRODUCT(LEN($AD507:$AD510)-LEN(SUBSTITUTE($AD507:$AD510,"S", "")))</f>
        <v>0</v>
      </c>
      <c r="AO507" s="230">
        <f>SUMPRODUCT(LEN($AC507:$AC510)-LEN(SUBSTITUTE($AC507:$AC510,"S", "")))</f>
        <v>0</v>
      </c>
      <c r="AP507" s="233">
        <f>SUMPRODUCT(LEN($M507:$AA510)-LEN(SUBSTITUTE($M507:$AA510,"F", "")))</f>
        <v>0</v>
      </c>
      <c r="AQ507" s="239">
        <f>SUMPRODUCT(LEN($AD507:$AD510)-LEN(SUBSTITUTE($AD507:$AD510,"F", "")))</f>
        <v>0</v>
      </c>
      <c r="AR507" s="230">
        <f>SUMPRODUCT(LEN($AC507:$AC510)-LEN(SUBSTITUTE($AC507:$AC510,"F", "")))</f>
        <v>0</v>
      </c>
      <c r="AS507" s="233">
        <f>SUMPRODUCT(LEN($M507:$AA510)-LEN(SUBSTITUTE($M507:$AA510,"G", "")))</f>
        <v>7</v>
      </c>
      <c r="AT507" s="239">
        <f>SUMPRODUCT(LEN($AD507:$AD510)-LEN(SUBSTITUTE($AD507:$AD510,"G", "")))</f>
        <v>0</v>
      </c>
      <c r="AU507" s="230">
        <f>SUMPRODUCT(LEN($AC507:$AC510)-LEN(SUBSTITUTE($AC507:$AC510,"G", "")))</f>
        <v>0</v>
      </c>
      <c r="AV507" s="233">
        <f>SUMPRODUCT(LEN($L507:$AA510)-LEN(SUBSTITUTE($L507:$AA510,"M", "")))</f>
        <v>0</v>
      </c>
      <c r="AW507" s="236">
        <f>SUMPRODUCT(LEN($AD507:$AD510)-LEN(SUBSTITUTE($AD507:$AD510,"M", "")))</f>
        <v>0</v>
      </c>
      <c r="AX507" s="269">
        <f>SUMPRODUCT(LEN($AC507:$AC510)-LEN(SUBSTITUTE($AC507:$AC510,"M", "")))</f>
        <v>0</v>
      </c>
      <c r="AY507" s="291">
        <f>SUMPRODUCT(LEN($AE507:$AE510)-LEN(SUBSTITUTE($AE507:$AE510,"S", "")))</f>
        <v>0</v>
      </c>
      <c r="AZ507" s="227">
        <f>SUMPRODUCT(LEN($AE507:$AE510)-LEN(SUBSTITUTE($AE507:$AE510,"F", "")))</f>
        <v>0</v>
      </c>
      <c r="BA507" s="227">
        <f>SUMPRODUCT(LEN($AE507:$AE510)-LEN(SUBSTITUTE($AE507:$AE510,"G", "")))</f>
        <v>3</v>
      </c>
      <c r="BB507" s="294">
        <f>SUMPRODUCT(LEN($AE507:$AE510)-LEN(SUBSTITUTE($AE507:$AE510,"M", "")))</f>
        <v>0</v>
      </c>
    </row>
    <row r="508" spans="2:62" ht="28.15" customHeight="1" thickBot="1" x14ac:dyDescent="0.25">
      <c r="B508" s="30"/>
      <c r="C508" s="243"/>
      <c r="D508" s="36"/>
      <c r="E508" s="35"/>
      <c r="F508" s="35"/>
      <c r="G508" s="34"/>
      <c r="H508" s="224"/>
      <c r="I508" s="247"/>
      <c r="J508" s="247"/>
      <c r="K508" s="247"/>
      <c r="L508" s="33" t="s">
        <v>123</v>
      </c>
      <c r="M508" s="32" t="s">
        <v>186</v>
      </c>
      <c r="N508" s="33" t="s">
        <v>122</v>
      </c>
      <c r="O508" s="32" t="s">
        <v>382</v>
      </c>
      <c r="P508" s="33" t="s">
        <v>120</v>
      </c>
      <c r="Q508" s="32" t="s">
        <v>452</v>
      </c>
      <c r="R508" s="33" t="s">
        <v>119</v>
      </c>
      <c r="S508" s="32" t="s">
        <v>772</v>
      </c>
      <c r="T508" s="33" t="s">
        <v>118</v>
      </c>
      <c r="U508" s="32" t="s">
        <v>434</v>
      </c>
      <c r="V508" s="33" t="s">
        <v>117</v>
      </c>
      <c r="W508" s="32" t="s">
        <v>387</v>
      </c>
      <c r="X508" s="33" t="s">
        <v>116</v>
      </c>
      <c r="Y508" s="32" t="s">
        <v>124</v>
      </c>
      <c r="Z508" s="33" t="s">
        <v>115</v>
      </c>
      <c r="AA508" s="32"/>
      <c r="AB508" s="31"/>
      <c r="AC508" s="32"/>
      <c r="AD508" s="31"/>
      <c r="AE508" s="23"/>
      <c r="AF508" s="251"/>
      <c r="AG508" s="251"/>
      <c r="AH508" s="22"/>
      <c r="AI508" s="11"/>
      <c r="AJ508" s="311"/>
      <c r="AK508" s="267"/>
      <c r="AL508" s="263"/>
      <c r="AM508" s="265"/>
      <c r="AN508" s="267"/>
      <c r="AO508" s="263"/>
      <c r="AP508" s="265"/>
      <c r="AQ508" s="267"/>
      <c r="AR508" s="263"/>
      <c r="AS508" s="265"/>
      <c r="AT508" s="267"/>
      <c r="AU508" s="263"/>
      <c r="AV508" s="265"/>
      <c r="AW508" s="275"/>
      <c r="AX508" s="270"/>
      <c r="AY508" s="292"/>
      <c r="AZ508" s="228"/>
      <c r="BA508" s="228"/>
      <c r="BB508" s="295"/>
    </row>
    <row r="509" spans="2:62" ht="28.15" customHeight="1" x14ac:dyDescent="0.2">
      <c r="B509" s="30"/>
      <c r="C509" s="244"/>
      <c r="D509" s="29"/>
      <c r="E509" s="28"/>
      <c r="F509" s="28"/>
      <c r="G509" s="27"/>
      <c r="H509" s="225">
        <v>222</v>
      </c>
      <c r="I509" s="248"/>
      <c r="J509" s="248"/>
      <c r="K509" s="248"/>
      <c r="L509" s="26" t="s">
        <v>114</v>
      </c>
      <c r="M509" s="25" t="s">
        <v>186</v>
      </c>
      <c r="N509" s="26" t="s">
        <v>112</v>
      </c>
      <c r="O509" s="25" t="s">
        <v>186</v>
      </c>
      <c r="P509" s="26" t="s">
        <v>111</v>
      </c>
      <c r="Q509" s="25" t="s">
        <v>707</v>
      </c>
      <c r="R509" s="26" t="s">
        <v>110</v>
      </c>
      <c r="S509" s="25" t="s">
        <v>951</v>
      </c>
      <c r="T509" s="26" t="s">
        <v>109</v>
      </c>
      <c r="U509" s="25" t="s">
        <v>479</v>
      </c>
      <c r="V509" s="26" t="s">
        <v>108</v>
      </c>
      <c r="W509" s="25" t="s">
        <v>195</v>
      </c>
      <c r="X509" s="26" t="s">
        <v>107</v>
      </c>
      <c r="Y509" s="25" t="s">
        <v>121</v>
      </c>
      <c r="Z509" s="26" t="s">
        <v>106</v>
      </c>
      <c r="AA509" s="25"/>
      <c r="AB509" s="24"/>
      <c r="AC509" s="25"/>
      <c r="AD509" s="24"/>
      <c r="AE509" s="23"/>
      <c r="AF509" s="251"/>
      <c r="AG509" s="251"/>
      <c r="AH509" s="22"/>
      <c r="AI509" s="11"/>
      <c r="AJ509" s="311"/>
      <c r="AK509" s="267"/>
      <c r="AL509" s="263"/>
      <c r="AM509" s="265"/>
      <c r="AN509" s="267"/>
      <c r="AO509" s="263"/>
      <c r="AP509" s="265"/>
      <c r="AQ509" s="267"/>
      <c r="AR509" s="263"/>
      <c r="AS509" s="265"/>
      <c r="AT509" s="267"/>
      <c r="AU509" s="263"/>
      <c r="AV509" s="265"/>
      <c r="AW509" s="275"/>
      <c r="AX509" s="270"/>
      <c r="AY509" s="292"/>
      <c r="AZ509" s="228"/>
      <c r="BA509" s="228"/>
      <c r="BB509" s="295"/>
    </row>
    <row r="510" spans="2:62" ht="28.15" customHeight="1" thickBot="1" x14ac:dyDescent="0.25">
      <c r="B510" s="30"/>
      <c r="C510" s="253"/>
      <c r="D510" s="51"/>
      <c r="E510" s="50"/>
      <c r="F510" s="50"/>
      <c r="G510" s="49"/>
      <c r="H510" s="226"/>
      <c r="I510" s="254"/>
      <c r="J510" s="254"/>
      <c r="K510" s="254"/>
      <c r="L510" s="48" t="s">
        <v>105</v>
      </c>
      <c r="M510" s="47" t="s">
        <v>377</v>
      </c>
      <c r="N510" s="48" t="s">
        <v>103</v>
      </c>
      <c r="O510" s="47" t="s">
        <v>649</v>
      </c>
      <c r="P510" s="48" t="s">
        <v>102</v>
      </c>
      <c r="Q510" s="47" t="s">
        <v>1010</v>
      </c>
      <c r="R510" s="48" t="s">
        <v>101</v>
      </c>
      <c r="S510" s="47" t="s">
        <v>742</v>
      </c>
      <c r="T510" s="48">
        <v>20</v>
      </c>
      <c r="U510" s="47" t="s">
        <v>376</v>
      </c>
      <c r="V510" s="48" t="s">
        <v>100</v>
      </c>
      <c r="W510" s="47" t="s">
        <v>195</v>
      </c>
      <c r="X510" s="48" t="s">
        <v>99</v>
      </c>
      <c r="Y510" s="47" t="s">
        <v>121</v>
      </c>
      <c r="Z510" s="48" t="s">
        <v>98</v>
      </c>
      <c r="AA510" s="47"/>
      <c r="AB510" s="16"/>
      <c r="AC510" s="47"/>
      <c r="AD510" s="16"/>
      <c r="AE510" s="46"/>
      <c r="AF510" s="255"/>
      <c r="AG510" s="255"/>
      <c r="AH510" s="45"/>
      <c r="AI510" s="11"/>
      <c r="AJ510" s="312"/>
      <c r="AK510" s="268"/>
      <c r="AL510" s="264"/>
      <c r="AM510" s="266"/>
      <c r="AN510" s="268"/>
      <c r="AO510" s="264"/>
      <c r="AP510" s="266"/>
      <c r="AQ510" s="268"/>
      <c r="AR510" s="264"/>
      <c r="AS510" s="266"/>
      <c r="AT510" s="268"/>
      <c r="AU510" s="264"/>
      <c r="AV510" s="266"/>
      <c r="AW510" s="276"/>
      <c r="AX510" s="271"/>
      <c r="AY510" s="293"/>
      <c r="AZ510" s="229"/>
      <c r="BA510" s="229"/>
      <c r="BB510" s="296"/>
    </row>
    <row r="511" spans="2:62" ht="28.15" customHeight="1" x14ac:dyDescent="0.2">
      <c r="B511" s="30"/>
      <c r="C511" s="242">
        <v>2</v>
      </c>
      <c r="D511" s="44"/>
      <c r="E511" s="43"/>
      <c r="F511" s="43"/>
      <c r="G511" s="42"/>
      <c r="H511" s="223"/>
      <c r="I511" s="246">
        <v>140</v>
      </c>
      <c r="J511" s="246">
        <v>33</v>
      </c>
      <c r="K511" s="246">
        <v>6</v>
      </c>
      <c r="L511" s="41" t="s">
        <v>133</v>
      </c>
      <c r="M511" s="40" t="s">
        <v>132</v>
      </c>
      <c r="N511" s="41" t="s">
        <v>131</v>
      </c>
      <c r="O511" s="40" t="s">
        <v>417</v>
      </c>
      <c r="P511" s="41" t="s">
        <v>130</v>
      </c>
      <c r="Q511" s="40" t="s">
        <v>452</v>
      </c>
      <c r="R511" s="41" t="s">
        <v>129</v>
      </c>
      <c r="S511" s="40" t="s">
        <v>382</v>
      </c>
      <c r="T511" s="41" t="s">
        <v>128</v>
      </c>
      <c r="U511" s="40" t="s">
        <v>427</v>
      </c>
      <c r="V511" s="41" t="s">
        <v>127</v>
      </c>
      <c r="W511" s="40" t="s">
        <v>217</v>
      </c>
      <c r="X511" s="41" t="s">
        <v>126</v>
      </c>
      <c r="Y511" s="40" t="s">
        <v>121</v>
      </c>
      <c r="Z511" s="41" t="s">
        <v>125</v>
      </c>
      <c r="AA511" s="40"/>
      <c r="AB511" s="39"/>
      <c r="AC511" s="40"/>
      <c r="AD511" s="39" t="s">
        <v>728</v>
      </c>
      <c r="AE511" s="38"/>
      <c r="AF511" s="250"/>
      <c r="AG511" s="250"/>
      <c r="AH511" s="37"/>
      <c r="AI511" s="11"/>
      <c r="AJ511" s="310">
        <f>SUMPRODUCT(LEN($M511:$AA514)-LEN(SUBSTITUTE($M511:$AA514,"A", "")))</f>
        <v>75</v>
      </c>
      <c r="AK511" s="239">
        <f>SUMPRODUCT(LEN($AD511:$AD514)-LEN(SUBSTITUTE($AD511:$AD514,"A", "")))</f>
        <v>7</v>
      </c>
      <c r="AL511" s="230">
        <f>SUMPRODUCT(LEN($AC511:$AC514)-LEN(SUBSTITUTE($AC511:$AC514,"A", "")))</f>
        <v>0</v>
      </c>
      <c r="AM511" s="233">
        <f>SUMPRODUCT(LEN($M511:$AA514)-LEN(SUBSTITUTE($M511:$AA514,"S", "")))</f>
        <v>15</v>
      </c>
      <c r="AN511" s="239">
        <f>SUMPRODUCT(LEN($AD511:$AD514)-LEN(SUBSTITUTE($AD511:$AD514,"S", "")))</f>
        <v>2</v>
      </c>
      <c r="AO511" s="230">
        <f>SUMPRODUCT(LEN($AC511:$AC514)-LEN(SUBSTITUTE($AC511:$AC514,"S", "")))</f>
        <v>0</v>
      </c>
      <c r="AP511" s="233">
        <f>SUMPRODUCT(LEN($M511:$AA514)-LEN(SUBSTITUTE($M511:$AA514,"F", "")))</f>
        <v>0</v>
      </c>
      <c r="AQ511" s="239">
        <f>SUMPRODUCT(LEN($AD511:$AD514)-LEN(SUBSTITUTE($AD511:$AD514,"F", "")))</f>
        <v>0</v>
      </c>
      <c r="AR511" s="230">
        <f>SUMPRODUCT(LEN($AC511:$AC514)-LEN(SUBSTITUTE($AC511:$AC514,"F", "")))</f>
        <v>0</v>
      </c>
      <c r="AS511" s="233">
        <f>SUMPRODUCT(LEN($M511:$AA514)-LEN(SUBSTITUTE($M511:$AA514,"G", "")))</f>
        <v>6</v>
      </c>
      <c r="AT511" s="239">
        <f>SUMPRODUCT(LEN($AD511:$AD514)-LEN(SUBSTITUTE($AD511:$AD514,"G", "")))</f>
        <v>0</v>
      </c>
      <c r="AU511" s="230">
        <f>SUMPRODUCT(LEN($AC511:$AC514)-LEN(SUBSTITUTE($AC511:$AC514,"G", "")))</f>
        <v>0</v>
      </c>
      <c r="AV511" s="233">
        <f>SUMPRODUCT(LEN($L511:$AA514)-LEN(SUBSTITUTE($L511:$AA514,"M", "")))</f>
        <v>0</v>
      </c>
      <c r="AW511" s="236">
        <f>SUMPRODUCT(LEN($AD511:$AD514)-LEN(SUBSTITUTE($AD511:$AD514,"M", "")))</f>
        <v>0</v>
      </c>
      <c r="AX511" s="269">
        <f>SUMPRODUCT(LEN($AC511:$AC514)-LEN(SUBSTITUTE($AC511:$AC514,"M", "")))</f>
        <v>0</v>
      </c>
      <c r="AY511" s="291">
        <f>SUMPRODUCT(LEN($AE511:$AE514)-LEN(SUBSTITUTE($AE511:$AE514,"S", "")))</f>
        <v>0</v>
      </c>
      <c r="AZ511" s="227">
        <f>SUMPRODUCT(LEN($AE511:$AE514)-LEN(SUBSTITUTE($AE511:$AE514,"F", "")))</f>
        <v>0</v>
      </c>
      <c r="BA511" s="227">
        <f>SUMPRODUCT(LEN($AE511:$AE514)-LEN(SUBSTITUTE($AE511:$AE514,"G", "")))</f>
        <v>0</v>
      </c>
      <c r="BB511" s="294">
        <f>SUMPRODUCT(LEN($AE511:$AE514)-LEN(SUBSTITUTE($AE511:$AE514,"M", "")))</f>
        <v>0</v>
      </c>
    </row>
    <row r="512" spans="2:62" ht="28.15" customHeight="1" thickBot="1" x14ac:dyDescent="0.25">
      <c r="B512" s="30"/>
      <c r="C512" s="243"/>
      <c r="D512" s="36"/>
      <c r="E512" s="35"/>
      <c r="F512" s="35"/>
      <c r="G512" s="34"/>
      <c r="H512" s="224"/>
      <c r="I512" s="247"/>
      <c r="J512" s="247"/>
      <c r="K512" s="247"/>
      <c r="L512" s="33" t="s">
        <v>123</v>
      </c>
      <c r="M512" s="32" t="s">
        <v>186</v>
      </c>
      <c r="N512" s="33" t="s">
        <v>122</v>
      </c>
      <c r="O512" s="32" t="s">
        <v>1272</v>
      </c>
      <c r="P512" s="33" t="s">
        <v>120</v>
      </c>
      <c r="Q512" s="32" t="s">
        <v>186</v>
      </c>
      <c r="R512" s="33" t="s">
        <v>119</v>
      </c>
      <c r="S512" s="32" t="s">
        <v>1367</v>
      </c>
      <c r="T512" s="33" t="s">
        <v>118</v>
      </c>
      <c r="U512" s="32" t="s">
        <v>186</v>
      </c>
      <c r="V512" s="33" t="s">
        <v>117</v>
      </c>
      <c r="W512" s="32" t="s">
        <v>132</v>
      </c>
      <c r="X512" s="33" t="s">
        <v>116</v>
      </c>
      <c r="Y512" s="32" t="s">
        <v>121</v>
      </c>
      <c r="Z512" s="33" t="s">
        <v>115</v>
      </c>
      <c r="AA512" s="32"/>
      <c r="AB512" s="31"/>
      <c r="AC512" s="32"/>
      <c r="AD512" s="31" t="s">
        <v>132</v>
      </c>
      <c r="AE512" s="23"/>
      <c r="AF512" s="251"/>
      <c r="AG512" s="251"/>
      <c r="AH512" s="22"/>
      <c r="AI512" s="11"/>
      <c r="AJ512" s="311"/>
      <c r="AK512" s="267"/>
      <c r="AL512" s="263"/>
      <c r="AM512" s="265"/>
      <c r="AN512" s="267"/>
      <c r="AO512" s="263"/>
      <c r="AP512" s="265"/>
      <c r="AQ512" s="267"/>
      <c r="AR512" s="263"/>
      <c r="AS512" s="265"/>
      <c r="AT512" s="267"/>
      <c r="AU512" s="263"/>
      <c r="AV512" s="265"/>
      <c r="AW512" s="275"/>
      <c r="AX512" s="270"/>
      <c r="AY512" s="292"/>
      <c r="AZ512" s="228"/>
      <c r="BA512" s="228"/>
      <c r="BB512" s="295"/>
    </row>
    <row r="513" spans="2:62" ht="28.15" customHeight="1" x14ac:dyDescent="0.2">
      <c r="B513" s="30"/>
      <c r="C513" s="244"/>
      <c r="D513" s="29"/>
      <c r="E513" s="28"/>
      <c r="F513" s="28"/>
      <c r="G513" s="27"/>
      <c r="H513" s="225"/>
      <c r="I513" s="248"/>
      <c r="J513" s="248"/>
      <c r="K513" s="248"/>
      <c r="L513" s="26" t="s">
        <v>114</v>
      </c>
      <c r="M513" s="25" t="s">
        <v>382</v>
      </c>
      <c r="N513" s="26" t="s">
        <v>112</v>
      </c>
      <c r="O513" s="25" t="s">
        <v>186</v>
      </c>
      <c r="P513" s="26" t="s">
        <v>111</v>
      </c>
      <c r="Q513" s="25" t="s">
        <v>1366</v>
      </c>
      <c r="R513" s="26" t="s">
        <v>110</v>
      </c>
      <c r="S513" s="25" t="s">
        <v>186</v>
      </c>
      <c r="T513" s="26" t="s">
        <v>109</v>
      </c>
      <c r="U513" s="25" t="s">
        <v>376</v>
      </c>
      <c r="V513" s="26" t="s">
        <v>108</v>
      </c>
      <c r="W513" s="25" t="s">
        <v>124</v>
      </c>
      <c r="X513" s="26" t="s">
        <v>107</v>
      </c>
      <c r="Y513" s="25" t="s">
        <v>121</v>
      </c>
      <c r="Z513" s="26" t="s">
        <v>106</v>
      </c>
      <c r="AA513" s="25"/>
      <c r="AB513" s="24"/>
      <c r="AC513" s="25"/>
      <c r="AD513" s="24"/>
      <c r="AE513" s="23"/>
      <c r="AF513" s="251"/>
      <c r="AG513" s="251"/>
      <c r="AH513" s="22"/>
      <c r="AI513" s="11"/>
      <c r="AJ513" s="311"/>
      <c r="AK513" s="267"/>
      <c r="AL513" s="263"/>
      <c r="AM513" s="265"/>
      <c r="AN513" s="267"/>
      <c r="AO513" s="263"/>
      <c r="AP513" s="265"/>
      <c r="AQ513" s="267"/>
      <c r="AR513" s="263"/>
      <c r="AS513" s="265"/>
      <c r="AT513" s="267"/>
      <c r="AU513" s="263"/>
      <c r="AV513" s="265"/>
      <c r="AW513" s="275"/>
      <c r="AX513" s="270"/>
      <c r="AY513" s="292"/>
      <c r="AZ513" s="228"/>
      <c r="BA513" s="228"/>
      <c r="BB513" s="295"/>
    </row>
    <row r="514" spans="2:62" ht="28.15" customHeight="1" thickBot="1" x14ac:dyDescent="0.25">
      <c r="B514" s="30"/>
      <c r="C514" s="253"/>
      <c r="D514" s="51"/>
      <c r="E514" s="50"/>
      <c r="F514" s="50"/>
      <c r="G514" s="49"/>
      <c r="H514" s="226"/>
      <c r="I514" s="254"/>
      <c r="J514" s="254"/>
      <c r="K514" s="254"/>
      <c r="L514" s="48" t="s">
        <v>105</v>
      </c>
      <c r="M514" s="47" t="s">
        <v>186</v>
      </c>
      <c r="N514" s="48" t="s">
        <v>103</v>
      </c>
      <c r="O514" s="47" t="s">
        <v>382</v>
      </c>
      <c r="P514" s="48" t="s">
        <v>102</v>
      </c>
      <c r="Q514" s="47" t="s">
        <v>417</v>
      </c>
      <c r="R514" s="48" t="s">
        <v>101</v>
      </c>
      <c r="S514" s="47" t="s">
        <v>423</v>
      </c>
      <c r="T514" s="48">
        <v>20</v>
      </c>
      <c r="U514" s="47" t="s">
        <v>186</v>
      </c>
      <c r="V514" s="48" t="s">
        <v>100</v>
      </c>
      <c r="W514" s="47" t="s">
        <v>113</v>
      </c>
      <c r="X514" s="48" t="s">
        <v>99</v>
      </c>
      <c r="Y514" s="47"/>
      <c r="Z514" s="48" t="s">
        <v>98</v>
      </c>
      <c r="AA514" s="47"/>
      <c r="AB514" s="16"/>
      <c r="AC514" s="47"/>
      <c r="AD514" s="16"/>
      <c r="AE514" s="46"/>
      <c r="AF514" s="255"/>
      <c r="AG514" s="255"/>
      <c r="AH514" s="45"/>
      <c r="AI514" s="11"/>
      <c r="AJ514" s="312"/>
      <c r="AK514" s="268"/>
      <c r="AL514" s="264"/>
      <c r="AM514" s="266"/>
      <c r="AN514" s="268"/>
      <c r="AO514" s="264"/>
      <c r="AP514" s="266"/>
      <c r="AQ514" s="268"/>
      <c r="AR514" s="264"/>
      <c r="AS514" s="266"/>
      <c r="AT514" s="268"/>
      <c r="AU514" s="264"/>
      <c r="AV514" s="266"/>
      <c r="AW514" s="276"/>
      <c r="AX514" s="271"/>
      <c r="AY514" s="293"/>
      <c r="AZ514" s="229"/>
      <c r="BA514" s="229"/>
      <c r="BB514" s="296"/>
    </row>
    <row r="515" spans="2:62" ht="28.15" customHeight="1" x14ac:dyDescent="0.2">
      <c r="B515" s="30"/>
      <c r="C515" s="242">
        <v>3</v>
      </c>
      <c r="D515" s="44"/>
      <c r="E515" s="43"/>
      <c r="F515" s="43"/>
      <c r="G515" s="42"/>
      <c r="H515" s="223"/>
      <c r="I515" s="246">
        <v>132</v>
      </c>
      <c r="J515" s="246">
        <v>32</v>
      </c>
      <c r="K515" s="246">
        <v>6</v>
      </c>
      <c r="L515" s="41" t="s">
        <v>133</v>
      </c>
      <c r="M515" s="40" t="s">
        <v>132</v>
      </c>
      <c r="N515" s="41" t="s">
        <v>131</v>
      </c>
      <c r="O515" s="40" t="s">
        <v>389</v>
      </c>
      <c r="P515" s="41" t="s">
        <v>130</v>
      </c>
      <c r="Q515" s="40" t="s">
        <v>452</v>
      </c>
      <c r="R515" s="41" t="s">
        <v>129</v>
      </c>
      <c r="S515" s="40" t="s">
        <v>649</v>
      </c>
      <c r="T515" s="41" t="s">
        <v>128</v>
      </c>
      <c r="U515" s="40" t="s">
        <v>411</v>
      </c>
      <c r="V515" s="41" t="s">
        <v>127</v>
      </c>
      <c r="W515" s="40" t="s">
        <v>217</v>
      </c>
      <c r="X515" s="41" t="s">
        <v>126</v>
      </c>
      <c r="Y515" s="40" t="s">
        <v>121</v>
      </c>
      <c r="Z515" s="41" t="s">
        <v>125</v>
      </c>
      <c r="AA515" s="40"/>
      <c r="AB515" s="39"/>
      <c r="AC515" s="40"/>
      <c r="AD515" s="39" t="s">
        <v>428</v>
      </c>
      <c r="AE515" s="38"/>
      <c r="AF515" s="250"/>
      <c r="AG515" s="250"/>
      <c r="AH515" s="37"/>
      <c r="AI515" s="11"/>
      <c r="AJ515" s="310">
        <f>SUMPRODUCT(LEN($M515:$AA518)-LEN(SUBSTITUTE($M515:$AA518,"A", "")))</f>
        <v>67</v>
      </c>
      <c r="AK515" s="239">
        <f>SUMPRODUCT(LEN($AD515:$AD518)-LEN(SUBSTITUTE($AD515:$AD518,"A", "")))</f>
        <v>1</v>
      </c>
      <c r="AL515" s="230">
        <f>SUMPRODUCT(LEN($AC515:$AC518)-LEN(SUBSTITUTE($AC515:$AC518,"A", "")))</f>
        <v>0</v>
      </c>
      <c r="AM515" s="233">
        <f>SUMPRODUCT(LEN($M515:$AA518)-LEN(SUBSTITUTE($M515:$AA518,"S", "")))</f>
        <v>11</v>
      </c>
      <c r="AN515" s="239">
        <f>SUMPRODUCT(LEN($AD515:$AD518)-LEN(SUBSTITUTE($AD515:$AD518,"S", "")))</f>
        <v>1</v>
      </c>
      <c r="AO515" s="230">
        <f>SUMPRODUCT(LEN($AC515:$AC518)-LEN(SUBSTITUTE($AC515:$AC518,"S", "")))</f>
        <v>0</v>
      </c>
      <c r="AP515" s="233">
        <f>SUMPRODUCT(LEN($M515:$AA518)-LEN(SUBSTITUTE($M515:$AA518,"F", "")))</f>
        <v>0</v>
      </c>
      <c r="AQ515" s="239">
        <f>SUMPRODUCT(LEN($AD515:$AD518)-LEN(SUBSTITUTE($AD515:$AD518,"F", "")))</f>
        <v>0</v>
      </c>
      <c r="AR515" s="230">
        <f>SUMPRODUCT(LEN($AC515:$AC518)-LEN(SUBSTITUTE($AC515:$AC518,"F", "")))</f>
        <v>0</v>
      </c>
      <c r="AS515" s="233">
        <f>SUMPRODUCT(LEN($M515:$AA518)-LEN(SUBSTITUTE($M515:$AA518,"G", "")))</f>
        <v>7</v>
      </c>
      <c r="AT515" s="239">
        <f>SUMPRODUCT(LEN($AD515:$AD518)-LEN(SUBSTITUTE($AD515:$AD518,"G", "")))</f>
        <v>1</v>
      </c>
      <c r="AU515" s="230">
        <f>SUMPRODUCT(LEN($AC515:$AC518)-LEN(SUBSTITUTE($AC515:$AC518,"G", "")))</f>
        <v>0</v>
      </c>
      <c r="AV515" s="233">
        <f>SUMPRODUCT(LEN($L515:$AA518)-LEN(SUBSTITUTE($L515:$AA518,"M", "")))</f>
        <v>0</v>
      </c>
      <c r="AW515" s="236">
        <f>SUMPRODUCT(LEN($AD515:$AD518)-LEN(SUBSTITUTE($AD515:$AD518,"M", "")))</f>
        <v>0</v>
      </c>
      <c r="AX515" s="269">
        <f>SUMPRODUCT(LEN($AC515:$AC518)-LEN(SUBSTITUTE($AC515:$AC518,"M", "")))</f>
        <v>0</v>
      </c>
      <c r="AY515" s="291">
        <f>SUMPRODUCT(LEN($AE515:$AE518)-LEN(SUBSTITUTE($AE515:$AE518,"S", "")))</f>
        <v>0</v>
      </c>
      <c r="AZ515" s="227">
        <f>SUMPRODUCT(LEN($AE515:$AE518)-LEN(SUBSTITUTE($AE515:$AE518,"F", "")))</f>
        <v>0</v>
      </c>
      <c r="BA515" s="227">
        <f>SUMPRODUCT(LEN($AE515:$AE518)-LEN(SUBSTITUTE($AE515:$AE518,"G", "")))</f>
        <v>0</v>
      </c>
      <c r="BB515" s="294">
        <f>SUMPRODUCT(LEN($AE515:$AE518)-LEN(SUBSTITUTE($AE515:$AE518,"M", "")))</f>
        <v>0</v>
      </c>
    </row>
    <row r="516" spans="2:62" ht="28.15" customHeight="1" thickBot="1" x14ac:dyDescent="0.25">
      <c r="B516" s="30"/>
      <c r="C516" s="243"/>
      <c r="D516" s="36"/>
      <c r="E516" s="35"/>
      <c r="F516" s="35"/>
      <c r="G516" s="34"/>
      <c r="H516" s="224"/>
      <c r="I516" s="247"/>
      <c r="J516" s="247"/>
      <c r="K516" s="247"/>
      <c r="L516" s="33" t="s">
        <v>123</v>
      </c>
      <c r="M516" s="32" t="s">
        <v>132</v>
      </c>
      <c r="N516" s="33" t="s">
        <v>122</v>
      </c>
      <c r="O516" s="32" t="s">
        <v>186</v>
      </c>
      <c r="P516" s="33" t="s">
        <v>120</v>
      </c>
      <c r="Q516" s="32" t="s">
        <v>649</v>
      </c>
      <c r="R516" s="33" t="s">
        <v>119</v>
      </c>
      <c r="S516" s="32" t="s">
        <v>377</v>
      </c>
      <c r="T516" s="33" t="s">
        <v>118</v>
      </c>
      <c r="U516" s="32" t="s">
        <v>132</v>
      </c>
      <c r="V516" s="33" t="s">
        <v>117</v>
      </c>
      <c r="W516" s="32" t="s">
        <v>132</v>
      </c>
      <c r="X516" s="33" t="s">
        <v>116</v>
      </c>
      <c r="Y516" s="32" t="s">
        <v>121</v>
      </c>
      <c r="Z516" s="33" t="s">
        <v>115</v>
      </c>
      <c r="AA516" s="32"/>
      <c r="AB516" s="31"/>
      <c r="AC516" s="32"/>
      <c r="AD516" s="31"/>
      <c r="AE516" s="23"/>
      <c r="AF516" s="251"/>
      <c r="AG516" s="251"/>
      <c r="AH516" s="22"/>
      <c r="AI516" s="11"/>
      <c r="AJ516" s="311"/>
      <c r="AK516" s="267"/>
      <c r="AL516" s="263"/>
      <c r="AM516" s="265"/>
      <c r="AN516" s="267"/>
      <c r="AO516" s="263"/>
      <c r="AP516" s="265"/>
      <c r="AQ516" s="267"/>
      <c r="AR516" s="263"/>
      <c r="AS516" s="265"/>
      <c r="AT516" s="267"/>
      <c r="AU516" s="263"/>
      <c r="AV516" s="265"/>
      <c r="AW516" s="275"/>
      <c r="AX516" s="270"/>
      <c r="AY516" s="292"/>
      <c r="AZ516" s="228"/>
      <c r="BA516" s="228"/>
      <c r="BB516" s="295"/>
    </row>
    <row r="517" spans="2:62" ht="28.15" customHeight="1" x14ac:dyDescent="0.2">
      <c r="B517" s="30"/>
      <c r="C517" s="244"/>
      <c r="D517" s="29"/>
      <c r="E517" s="28"/>
      <c r="F517" s="28"/>
      <c r="G517" s="27"/>
      <c r="H517" s="225"/>
      <c r="I517" s="248"/>
      <c r="J517" s="248"/>
      <c r="K517" s="248"/>
      <c r="L517" s="26" t="s">
        <v>114</v>
      </c>
      <c r="M517" s="25" t="s">
        <v>186</v>
      </c>
      <c r="N517" s="26" t="s">
        <v>112</v>
      </c>
      <c r="O517" s="25" t="s">
        <v>382</v>
      </c>
      <c r="P517" s="26" t="s">
        <v>111</v>
      </c>
      <c r="Q517" s="25" t="s">
        <v>452</v>
      </c>
      <c r="R517" s="26" t="s">
        <v>110</v>
      </c>
      <c r="S517" s="25" t="s">
        <v>382</v>
      </c>
      <c r="T517" s="26" t="s">
        <v>109</v>
      </c>
      <c r="U517" s="25" t="s">
        <v>187</v>
      </c>
      <c r="V517" s="26" t="s">
        <v>108</v>
      </c>
      <c r="W517" s="25" t="s">
        <v>124</v>
      </c>
      <c r="X517" s="26" t="s">
        <v>107</v>
      </c>
      <c r="Y517" s="25"/>
      <c r="Z517" s="26" t="s">
        <v>106</v>
      </c>
      <c r="AA517" s="25"/>
      <c r="AB517" s="24"/>
      <c r="AC517" s="25"/>
      <c r="AD517" s="24"/>
      <c r="AE517" s="23"/>
      <c r="AF517" s="251"/>
      <c r="AG517" s="251"/>
      <c r="AH517" s="22"/>
      <c r="AI517" s="11"/>
      <c r="AJ517" s="311"/>
      <c r="AK517" s="267"/>
      <c r="AL517" s="263"/>
      <c r="AM517" s="265"/>
      <c r="AN517" s="267"/>
      <c r="AO517" s="263"/>
      <c r="AP517" s="265"/>
      <c r="AQ517" s="267"/>
      <c r="AR517" s="263"/>
      <c r="AS517" s="265"/>
      <c r="AT517" s="267"/>
      <c r="AU517" s="263"/>
      <c r="AV517" s="265"/>
      <c r="AW517" s="275"/>
      <c r="AX517" s="270"/>
      <c r="AY517" s="292"/>
      <c r="AZ517" s="228"/>
      <c r="BA517" s="228"/>
      <c r="BB517" s="295"/>
    </row>
    <row r="518" spans="2:62" ht="28.15" customHeight="1" thickBot="1" x14ac:dyDescent="0.25">
      <c r="B518" s="21"/>
      <c r="C518" s="245"/>
      <c r="D518" s="20"/>
      <c r="E518" s="19"/>
      <c r="F518" s="19"/>
      <c r="G518" s="18"/>
      <c r="H518" s="226"/>
      <c r="I518" s="249"/>
      <c r="J518" s="249"/>
      <c r="K518" s="249"/>
      <c r="L518" s="17" t="s">
        <v>105</v>
      </c>
      <c r="M518" s="15" t="s">
        <v>484</v>
      </c>
      <c r="N518" s="17" t="s">
        <v>103</v>
      </c>
      <c r="O518" s="15" t="s">
        <v>452</v>
      </c>
      <c r="P518" s="17" t="s">
        <v>102</v>
      </c>
      <c r="Q518" s="15" t="s">
        <v>186</v>
      </c>
      <c r="R518" s="17" t="s">
        <v>101</v>
      </c>
      <c r="S518" s="15" t="s">
        <v>714</v>
      </c>
      <c r="T518" s="17">
        <v>20</v>
      </c>
      <c r="U518" s="15" t="s">
        <v>217</v>
      </c>
      <c r="V518" s="17" t="s">
        <v>100</v>
      </c>
      <c r="W518" s="15" t="s">
        <v>121</v>
      </c>
      <c r="X518" s="17" t="s">
        <v>99</v>
      </c>
      <c r="Y518" s="15"/>
      <c r="Z518" s="17" t="s">
        <v>98</v>
      </c>
      <c r="AA518" s="15"/>
      <c r="AB518" s="16"/>
      <c r="AC518" s="15"/>
      <c r="AD518" s="14"/>
      <c r="AE518" s="13"/>
      <c r="AF518" s="252"/>
      <c r="AG518" s="252"/>
      <c r="AH518" s="12"/>
      <c r="AI518" s="11"/>
      <c r="AJ518" s="312"/>
      <c r="AK518" s="268"/>
      <c r="AL518" s="264"/>
      <c r="AM518" s="266"/>
      <c r="AN518" s="268"/>
      <c r="AO518" s="264"/>
      <c r="AP518" s="266"/>
      <c r="AQ518" s="268"/>
      <c r="AR518" s="264"/>
      <c r="AS518" s="266"/>
      <c r="AT518" s="268"/>
      <c r="AU518" s="264"/>
      <c r="AV518" s="266"/>
      <c r="AW518" s="276"/>
      <c r="AX518" s="271"/>
      <c r="AY518" s="293"/>
      <c r="AZ518" s="229"/>
      <c r="BA518" s="229"/>
      <c r="BB518" s="296"/>
    </row>
    <row r="519" spans="2:62" ht="85.9" customHeight="1" thickTop="1" thickBot="1" x14ac:dyDescent="0.35">
      <c r="B519" s="105" t="s">
        <v>174</v>
      </c>
      <c r="C519" s="95" t="s">
        <v>173</v>
      </c>
      <c r="D519" s="100" t="s">
        <v>172</v>
      </c>
      <c r="E519" s="104" t="s">
        <v>171</v>
      </c>
      <c r="F519" s="103"/>
      <c r="G519" s="102"/>
      <c r="H519" s="101" t="s">
        <v>170</v>
      </c>
      <c r="I519" s="100" t="s">
        <v>96</v>
      </c>
      <c r="J519" s="100" t="s">
        <v>169</v>
      </c>
      <c r="K519" s="100" t="s">
        <v>97</v>
      </c>
      <c r="L519" s="256" t="s">
        <v>168</v>
      </c>
      <c r="M519" s="262"/>
      <c r="N519" s="256" t="s">
        <v>167</v>
      </c>
      <c r="O519" s="262"/>
      <c r="P519" s="256" t="s">
        <v>167</v>
      </c>
      <c r="Q519" s="257"/>
      <c r="R519" s="256" t="s">
        <v>167</v>
      </c>
      <c r="S519" s="257"/>
      <c r="T519" s="256" t="s">
        <v>167</v>
      </c>
      <c r="U519" s="257"/>
      <c r="V519" s="256" t="s">
        <v>167</v>
      </c>
      <c r="W519" s="257"/>
      <c r="X519" s="256" t="s">
        <v>167</v>
      </c>
      <c r="Y519" s="257"/>
      <c r="Z519" s="256" t="s">
        <v>167</v>
      </c>
      <c r="AA519" s="257"/>
      <c r="AB519" s="261" t="s">
        <v>166</v>
      </c>
      <c r="AC519" s="257"/>
      <c r="AD519" s="101" t="s">
        <v>165</v>
      </c>
      <c r="AE519" s="101" t="s">
        <v>164</v>
      </c>
      <c r="AF519" s="100" t="s">
        <v>163</v>
      </c>
      <c r="AG519" s="100" t="s">
        <v>162</v>
      </c>
      <c r="AH519" s="99" t="s">
        <v>161</v>
      </c>
      <c r="AI519" s="98"/>
      <c r="AJ519" s="96" t="s">
        <v>160</v>
      </c>
      <c r="AK519" s="95" t="s">
        <v>159</v>
      </c>
      <c r="AL519" s="94" t="s">
        <v>158</v>
      </c>
      <c r="AM519" s="96" t="s">
        <v>157</v>
      </c>
      <c r="AN519" s="95" t="s">
        <v>156</v>
      </c>
      <c r="AO519" s="94" t="s">
        <v>155</v>
      </c>
      <c r="AP519" s="96" t="s">
        <v>154</v>
      </c>
      <c r="AQ519" s="95" t="s">
        <v>153</v>
      </c>
      <c r="AR519" s="97" t="s">
        <v>152</v>
      </c>
      <c r="AS519" s="96" t="s">
        <v>151</v>
      </c>
      <c r="AT519" s="95" t="s">
        <v>150</v>
      </c>
      <c r="AU519" s="94" t="s">
        <v>149</v>
      </c>
      <c r="AV519" s="96" t="s">
        <v>148</v>
      </c>
      <c r="AW519" s="95" t="s">
        <v>147</v>
      </c>
      <c r="AX519" s="94" t="s">
        <v>146</v>
      </c>
      <c r="AY519" s="93" t="s">
        <v>145</v>
      </c>
      <c r="AZ519" s="92" t="s">
        <v>144</v>
      </c>
      <c r="BA519" s="92" t="s">
        <v>143</v>
      </c>
      <c r="BB519" s="91" t="s">
        <v>142</v>
      </c>
    </row>
    <row r="520" spans="2:62" ht="48" thickBot="1" x14ac:dyDescent="0.3">
      <c r="B520" s="90" t="s">
        <v>216</v>
      </c>
      <c r="C520" s="89"/>
      <c r="D520" s="88"/>
      <c r="E520" s="258"/>
      <c r="F520" s="259"/>
      <c r="G520" s="260"/>
      <c r="H520" s="87" t="s">
        <v>140</v>
      </c>
      <c r="I520" s="86"/>
      <c r="J520" s="86"/>
      <c r="K520" s="85"/>
      <c r="L520" s="84"/>
      <c r="M520" s="81"/>
      <c r="N520" s="84"/>
      <c r="O520" s="81"/>
      <c r="P520" s="84"/>
      <c r="Q520" s="81"/>
      <c r="R520" s="84"/>
      <c r="S520" s="81"/>
      <c r="T520" s="84"/>
      <c r="U520" s="81"/>
      <c r="V520" s="84"/>
      <c r="W520" s="81"/>
      <c r="X520" s="84"/>
      <c r="Y520" s="81"/>
      <c r="Z520" s="84"/>
      <c r="AA520" s="83"/>
      <c r="AB520" s="82" t="s">
        <v>139</v>
      </c>
      <c r="AC520" s="81"/>
      <c r="AD520" s="81"/>
      <c r="AE520" s="81"/>
      <c r="AF520" s="80"/>
      <c r="AG520" s="80"/>
      <c r="AH520" s="60"/>
      <c r="AI520" s="79" t="s">
        <v>138</v>
      </c>
      <c r="AJ520" s="78">
        <f t="shared" ref="AJ520:BB520" si="68">SUM(AJ522:AJ533)</f>
        <v>123</v>
      </c>
      <c r="AK520" s="77">
        <f t="shared" si="68"/>
        <v>2</v>
      </c>
      <c r="AL520" s="76">
        <f t="shared" si="68"/>
        <v>0</v>
      </c>
      <c r="AM520" s="78">
        <f t="shared" si="68"/>
        <v>29</v>
      </c>
      <c r="AN520" s="77">
        <f t="shared" si="68"/>
        <v>0</v>
      </c>
      <c r="AO520" s="76">
        <f t="shared" si="68"/>
        <v>0</v>
      </c>
      <c r="AP520" s="78">
        <f t="shared" si="68"/>
        <v>1</v>
      </c>
      <c r="AQ520" s="77">
        <f t="shared" si="68"/>
        <v>0</v>
      </c>
      <c r="AR520" s="76">
        <f t="shared" si="68"/>
        <v>0</v>
      </c>
      <c r="AS520" s="78">
        <f t="shared" si="68"/>
        <v>17</v>
      </c>
      <c r="AT520" s="77">
        <f t="shared" si="68"/>
        <v>0</v>
      </c>
      <c r="AU520" s="76">
        <f t="shared" si="68"/>
        <v>0</v>
      </c>
      <c r="AV520" s="78">
        <f t="shared" si="68"/>
        <v>0</v>
      </c>
      <c r="AW520" s="77">
        <f t="shared" si="68"/>
        <v>0</v>
      </c>
      <c r="AX520" s="76">
        <f t="shared" si="68"/>
        <v>0</v>
      </c>
      <c r="AY520" s="75">
        <f t="shared" si="68"/>
        <v>0</v>
      </c>
      <c r="AZ520" s="74">
        <f t="shared" si="68"/>
        <v>0</v>
      </c>
      <c r="BA520" s="74">
        <f t="shared" si="68"/>
        <v>0</v>
      </c>
      <c r="BB520" s="73">
        <f t="shared" si="68"/>
        <v>0</v>
      </c>
      <c r="BC520" s="72" t="s">
        <v>137</v>
      </c>
      <c r="BF520" s="5">
        <f>SUM(AJ520:AL520)/$BG$5</f>
        <v>41.666666666666664</v>
      </c>
      <c r="BG520" s="5">
        <f>SUM(AM520:AO520,AY520)/$BG$5</f>
        <v>9.6666666666666661</v>
      </c>
      <c r="BH520" s="5">
        <f>SUM(AP520:AR520,AZ520)/$BG$5</f>
        <v>0.33333333333333331</v>
      </c>
      <c r="BI520" s="5">
        <f>SUM(AS520:AU520,BA520)/$BG$5</f>
        <v>5.666666666666667</v>
      </c>
      <c r="BJ520" s="5">
        <f>SUM(AV520:AX520,BB520)/$BG$5</f>
        <v>0</v>
      </c>
    </row>
    <row r="521" spans="2:62" ht="37.5" thickBot="1" x14ac:dyDescent="0.3">
      <c r="B521" s="71"/>
      <c r="C521" s="70"/>
      <c r="D521" s="69"/>
      <c r="E521" s="68"/>
      <c r="F521" s="68"/>
      <c r="G521" s="67"/>
      <c r="H521" s="66"/>
      <c r="I521" s="64"/>
      <c r="J521" s="64"/>
      <c r="K521" s="65"/>
      <c r="L521" s="64"/>
      <c r="M521" s="62"/>
      <c r="N521" s="64"/>
      <c r="O521" s="62"/>
      <c r="P521" s="64"/>
      <c r="Q521" s="62"/>
      <c r="R521" s="64"/>
      <c r="S521" s="62"/>
      <c r="T521" s="64"/>
      <c r="U521" s="62"/>
      <c r="V521" s="64"/>
      <c r="W521" s="62"/>
      <c r="X521" s="64"/>
      <c r="Y521" s="62"/>
      <c r="Z521" s="64"/>
      <c r="AA521" s="62"/>
      <c r="AB521" s="63"/>
      <c r="AC521" s="62"/>
      <c r="AD521" s="62"/>
      <c r="AE521" s="62"/>
      <c r="AF521" s="61"/>
      <c r="AG521" s="61"/>
      <c r="AH521" s="60"/>
      <c r="AI521" s="59" t="s">
        <v>136</v>
      </c>
      <c r="AJ521" s="58">
        <f t="shared" ref="AJ521:BB521" si="69">AJ520/3</f>
        <v>41</v>
      </c>
      <c r="AK521" s="57">
        <f t="shared" si="69"/>
        <v>0.66666666666666663</v>
      </c>
      <c r="AL521" s="56">
        <f t="shared" si="69"/>
        <v>0</v>
      </c>
      <c r="AM521" s="58">
        <f t="shared" si="69"/>
        <v>9.6666666666666661</v>
      </c>
      <c r="AN521" s="57">
        <f t="shared" si="69"/>
        <v>0</v>
      </c>
      <c r="AO521" s="56">
        <f t="shared" si="69"/>
        <v>0</v>
      </c>
      <c r="AP521" s="58">
        <f t="shared" si="69"/>
        <v>0.33333333333333331</v>
      </c>
      <c r="AQ521" s="57">
        <f t="shared" si="69"/>
        <v>0</v>
      </c>
      <c r="AR521" s="56">
        <f t="shared" si="69"/>
        <v>0</v>
      </c>
      <c r="AS521" s="58">
        <f t="shared" si="69"/>
        <v>5.666666666666667</v>
      </c>
      <c r="AT521" s="57">
        <f t="shared" si="69"/>
        <v>0</v>
      </c>
      <c r="AU521" s="56">
        <f t="shared" si="69"/>
        <v>0</v>
      </c>
      <c r="AV521" s="58">
        <f t="shared" si="69"/>
        <v>0</v>
      </c>
      <c r="AW521" s="57">
        <f t="shared" si="69"/>
        <v>0</v>
      </c>
      <c r="AX521" s="56">
        <f t="shared" si="69"/>
        <v>0</v>
      </c>
      <c r="AY521" s="55">
        <f t="shared" si="69"/>
        <v>0</v>
      </c>
      <c r="AZ521" s="54">
        <f t="shared" si="69"/>
        <v>0</v>
      </c>
      <c r="BA521" s="54">
        <f t="shared" si="69"/>
        <v>0</v>
      </c>
      <c r="BB521" s="53">
        <f t="shared" si="69"/>
        <v>0</v>
      </c>
      <c r="BC521" s="52" t="s">
        <v>135</v>
      </c>
    </row>
    <row r="522" spans="2:62" ht="28.15" customHeight="1" x14ac:dyDescent="0.2">
      <c r="B522" s="30"/>
      <c r="C522" s="242">
        <v>1</v>
      </c>
      <c r="D522" s="44"/>
      <c r="E522" s="43"/>
      <c r="F522" s="43"/>
      <c r="G522" s="42"/>
      <c r="H522" s="223" t="s">
        <v>384</v>
      </c>
      <c r="I522" s="246">
        <v>112</v>
      </c>
      <c r="J522" s="246">
        <v>31</v>
      </c>
      <c r="K522" s="246">
        <v>7</v>
      </c>
      <c r="L522" s="41" t="s">
        <v>133</v>
      </c>
      <c r="M522" s="40" t="s">
        <v>132</v>
      </c>
      <c r="N522" s="41" t="s">
        <v>131</v>
      </c>
      <c r="O522" s="40" t="s">
        <v>417</v>
      </c>
      <c r="P522" s="41" t="s">
        <v>130</v>
      </c>
      <c r="Q522" s="40" t="s">
        <v>186</v>
      </c>
      <c r="R522" s="41" t="s">
        <v>129</v>
      </c>
      <c r="S522" s="40" t="s">
        <v>186</v>
      </c>
      <c r="T522" s="41" t="s">
        <v>128</v>
      </c>
      <c r="U522" s="40" t="s">
        <v>392</v>
      </c>
      <c r="V522" s="41" t="s">
        <v>127</v>
      </c>
      <c r="W522" s="40" t="s">
        <v>113</v>
      </c>
      <c r="X522" s="41" t="s">
        <v>126</v>
      </c>
      <c r="Y522" s="40"/>
      <c r="Z522" s="41" t="s">
        <v>125</v>
      </c>
      <c r="AA522" s="40"/>
      <c r="AB522" s="39"/>
      <c r="AC522" s="40"/>
      <c r="AD522" s="39"/>
      <c r="AE522" s="38"/>
      <c r="AF522" s="250">
        <v>8</v>
      </c>
      <c r="AG522" s="250"/>
      <c r="AH522" s="37"/>
      <c r="AI522" s="11"/>
      <c r="AJ522" s="310">
        <f>SUMPRODUCT(LEN($M522:$AA525)-LEN(SUBSTITUTE($M522:$AA525,"A", "")))</f>
        <v>52</v>
      </c>
      <c r="AK522" s="239">
        <f>SUMPRODUCT(LEN($AD522:$AD525)-LEN(SUBSTITUTE($AD522:$AD525,"A", "")))</f>
        <v>0</v>
      </c>
      <c r="AL522" s="230">
        <f>SUMPRODUCT(LEN($AC522:$AC525)-LEN(SUBSTITUTE($AC522:$AC525,"A", "")))</f>
        <v>0</v>
      </c>
      <c r="AM522" s="233">
        <f>SUMPRODUCT(LEN($M522:$AA525)-LEN(SUBSTITUTE($M522:$AA525,"S", "")))</f>
        <v>22</v>
      </c>
      <c r="AN522" s="239">
        <f>SUMPRODUCT(LEN($AD522:$AD525)-LEN(SUBSTITUTE($AD522:$AD525,"S", "")))</f>
        <v>0</v>
      </c>
      <c r="AO522" s="230">
        <f>SUMPRODUCT(LEN($AC522:$AC525)-LEN(SUBSTITUTE($AC522:$AC525,"S", "")))</f>
        <v>0</v>
      </c>
      <c r="AP522" s="233">
        <f>SUMPRODUCT(LEN($M522:$AA525)-LEN(SUBSTITUTE($M522:$AA525,"F", "")))</f>
        <v>1</v>
      </c>
      <c r="AQ522" s="239">
        <f>SUMPRODUCT(LEN($AD522:$AD525)-LEN(SUBSTITUTE($AD522:$AD525,"F", "")))</f>
        <v>0</v>
      </c>
      <c r="AR522" s="230">
        <f>SUMPRODUCT(LEN($AC522:$AC525)-LEN(SUBSTITUTE($AC522:$AC525,"F", "")))</f>
        <v>0</v>
      </c>
      <c r="AS522" s="233">
        <f>SUMPRODUCT(LEN($M522:$AA525)-LEN(SUBSTITUTE($M522:$AA525,"G", "")))</f>
        <v>5</v>
      </c>
      <c r="AT522" s="239">
        <f>SUMPRODUCT(LEN($AD522:$AD525)-LEN(SUBSTITUTE($AD522:$AD525,"G", "")))</f>
        <v>0</v>
      </c>
      <c r="AU522" s="230">
        <f>SUMPRODUCT(LEN($AC522:$AC525)-LEN(SUBSTITUTE($AC522:$AC525,"G", "")))</f>
        <v>0</v>
      </c>
      <c r="AV522" s="233">
        <f>SUMPRODUCT(LEN($L522:$AA525)-LEN(SUBSTITUTE($L522:$AA525,"M", "")))</f>
        <v>0</v>
      </c>
      <c r="AW522" s="236">
        <f>SUMPRODUCT(LEN($AD522:$AD525)-LEN(SUBSTITUTE($AD522:$AD525,"M", "")))</f>
        <v>0</v>
      </c>
      <c r="AX522" s="269">
        <f>SUMPRODUCT(LEN($AC522:$AC525)-LEN(SUBSTITUTE($AC522:$AC525,"M", "")))</f>
        <v>0</v>
      </c>
      <c r="AY522" s="291">
        <f>SUMPRODUCT(LEN($AE522:$AE525)-LEN(SUBSTITUTE($AE522:$AE525,"S", "")))</f>
        <v>0</v>
      </c>
      <c r="AZ522" s="227">
        <f>SUMPRODUCT(LEN($AE522:$AE525)-LEN(SUBSTITUTE($AE522:$AE525,"F", "")))</f>
        <v>0</v>
      </c>
      <c r="BA522" s="227">
        <f>SUMPRODUCT(LEN($AE522:$AE525)-LEN(SUBSTITUTE($AE522:$AE525,"G", "")))</f>
        <v>0</v>
      </c>
      <c r="BB522" s="294">
        <f>SUMPRODUCT(LEN($AE522:$AE525)-LEN(SUBSTITUTE($AE522:$AE525,"M", "")))</f>
        <v>0</v>
      </c>
    </row>
    <row r="523" spans="2:62" ht="28.15" customHeight="1" thickBot="1" x14ac:dyDescent="0.25">
      <c r="B523" s="30"/>
      <c r="C523" s="243"/>
      <c r="D523" s="36"/>
      <c r="E523" s="35"/>
      <c r="F523" s="35"/>
      <c r="G523" s="34"/>
      <c r="H523" s="224"/>
      <c r="I523" s="247"/>
      <c r="J523" s="247"/>
      <c r="K523" s="247"/>
      <c r="L523" s="33" t="s">
        <v>123</v>
      </c>
      <c r="M523" s="32" t="s">
        <v>186</v>
      </c>
      <c r="N523" s="33" t="s">
        <v>122</v>
      </c>
      <c r="O523" s="32" t="s">
        <v>417</v>
      </c>
      <c r="P523" s="33" t="s">
        <v>120</v>
      </c>
      <c r="Q523" s="32" t="s">
        <v>132</v>
      </c>
      <c r="R523" s="33" t="s">
        <v>119</v>
      </c>
      <c r="S523" s="32" t="s">
        <v>377</v>
      </c>
      <c r="T523" s="33" t="s">
        <v>118</v>
      </c>
      <c r="U523" s="32" t="s">
        <v>195</v>
      </c>
      <c r="V523" s="33" t="s">
        <v>117</v>
      </c>
      <c r="W523" s="32" t="s">
        <v>113</v>
      </c>
      <c r="X523" s="33" t="s">
        <v>116</v>
      </c>
      <c r="Y523" s="32"/>
      <c r="Z523" s="33" t="s">
        <v>115</v>
      </c>
      <c r="AA523" s="32"/>
      <c r="AB523" s="31"/>
      <c r="AC523" s="32"/>
      <c r="AD523" s="31"/>
      <c r="AE523" s="23"/>
      <c r="AF523" s="251"/>
      <c r="AG523" s="251"/>
      <c r="AH523" s="22"/>
      <c r="AI523" s="11"/>
      <c r="AJ523" s="311"/>
      <c r="AK523" s="267"/>
      <c r="AL523" s="263"/>
      <c r="AM523" s="265"/>
      <c r="AN523" s="267"/>
      <c r="AO523" s="263"/>
      <c r="AP523" s="265"/>
      <c r="AQ523" s="267"/>
      <c r="AR523" s="263"/>
      <c r="AS523" s="265"/>
      <c r="AT523" s="267"/>
      <c r="AU523" s="263"/>
      <c r="AV523" s="265"/>
      <c r="AW523" s="275"/>
      <c r="AX523" s="270"/>
      <c r="AY523" s="292"/>
      <c r="AZ523" s="228"/>
      <c r="BA523" s="228"/>
      <c r="BB523" s="295"/>
    </row>
    <row r="524" spans="2:62" ht="28.15" customHeight="1" x14ac:dyDescent="0.2">
      <c r="B524" s="30"/>
      <c r="C524" s="244"/>
      <c r="D524" s="29"/>
      <c r="E524" s="28"/>
      <c r="F524" s="28"/>
      <c r="G524" s="27"/>
      <c r="H524" s="225">
        <v>222</v>
      </c>
      <c r="I524" s="248"/>
      <c r="J524" s="248"/>
      <c r="K524" s="248"/>
      <c r="L524" s="26" t="s">
        <v>114</v>
      </c>
      <c r="M524" s="25" t="s">
        <v>186</v>
      </c>
      <c r="N524" s="26" t="s">
        <v>112</v>
      </c>
      <c r="O524" s="25" t="s">
        <v>186</v>
      </c>
      <c r="P524" s="26" t="s">
        <v>111</v>
      </c>
      <c r="Q524" s="25" t="s">
        <v>707</v>
      </c>
      <c r="R524" s="26" t="s">
        <v>110</v>
      </c>
      <c r="S524" s="25" t="s">
        <v>377</v>
      </c>
      <c r="T524" s="26" t="s">
        <v>109</v>
      </c>
      <c r="U524" s="25" t="s">
        <v>195</v>
      </c>
      <c r="V524" s="26" t="s">
        <v>108</v>
      </c>
      <c r="W524" s="25" t="s">
        <v>121</v>
      </c>
      <c r="X524" s="26" t="s">
        <v>107</v>
      </c>
      <c r="Y524" s="25"/>
      <c r="Z524" s="26" t="s">
        <v>106</v>
      </c>
      <c r="AA524" s="25"/>
      <c r="AB524" s="24"/>
      <c r="AC524" s="25"/>
      <c r="AD524" s="24"/>
      <c r="AE524" s="23"/>
      <c r="AF524" s="251"/>
      <c r="AG524" s="251"/>
      <c r="AH524" s="22"/>
      <c r="AI524" s="11"/>
      <c r="AJ524" s="311"/>
      <c r="AK524" s="267"/>
      <c r="AL524" s="263"/>
      <c r="AM524" s="265"/>
      <c r="AN524" s="267"/>
      <c r="AO524" s="263"/>
      <c r="AP524" s="265"/>
      <c r="AQ524" s="267"/>
      <c r="AR524" s="263"/>
      <c r="AS524" s="265"/>
      <c r="AT524" s="267"/>
      <c r="AU524" s="263"/>
      <c r="AV524" s="265"/>
      <c r="AW524" s="275"/>
      <c r="AX524" s="270"/>
      <c r="AY524" s="292"/>
      <c r="AZ524" s="228"/>
      <c r="BA524" s="228"/>
      <c r="BB524" s="295"/>
    </row>
    <row r="525" spans="2:62" ht="28.15" customHeight="1" thickBot="1" x14ac:dyDescent="0.25">
      <c r="B525" s="30"/>
      <c r="C525" s="253"/>
      <c r="D525" s="51"/>
      <c r="E525" s="50"/>
      <c r="F525" s="50"/>
      <c r="G525" s="49"/>
      <c r="H525" s="226"/>
      <c r="I525" s="254"/>
      <c r="J525" s="254"/>
      <c r="K525" s="254"/>
      <c r="L525" s="48" t="s">
        <v>105</v>
      </c>
      <c r="M525" s="47" t="s">
        <v>389</v>
      </c>
      <c r="N525" s="48" t="s">
        <v>103</v>
      </c>
      <c r="O525" s="47" t="s">
        <v>674</v>
      </c>
      <c r="P525" s="48" t="s">
        <v>102</v>
      </c>
      <c r="Q525" s="47" t="s">
        <v>423</v>
      </c>
      <c r="R525" s="48" t="s">
        <v>101</v>
      </c>
      <c r="S525" s="47" t="s">
        <v>422</v>
      </c>
      <c r="T525" s="48">
        <v>20</v>
      </c>
      <c r="U525" s="47" t="s">
        <v>217</v>
      </c>
      <c r="V525" s="48" t="s">
        <v>100</v>
      </c>
      <c r="W525" s="47" t="s">
        <v>121</v>
      </c>
      <c r="X525" s="48" t="s">
        <v>99</v>
      </c>
      <c r="Y525" s="47"/>
      <c r="Z525" s="48" t="s">
        <v>98</v>
      </c>
      <c r="AA525" s="47"/>
      <c r="AB525" s="16"/>
      <c r="AC525" s="47"/>
      <c r="AD525" s="16"/>
      <c r="AE525" s="46"/>
      <c r="AF525" s="255"/>
      <c r="AG525" s="255"/>
      <c r="AH525" s="45"/>
      <c r="AI525" s="11"/>
      <c r="AJ525" s="312"/>
      <c r="AK525" s="268"/>
      <c r="AL525" s="264"/>
      <c r="AM525" s="266"/>
      <c r="AN525" s="268"/>
      <c r="AO525" s="264"/>
      <c r="AP525" s="266"/>
      <c r="AQ525" s="268"/>
      <c r="AR525" s="264"/>
      <c r="AS525" s="266"/>
      <c r="AT525" s="268"/>
      <c r="AU525" s="264"/>
      <c r="AV525" s="266"/>
      <c r="AW525" s="276"/>
      <c r="AX525" s="271"/>
      <c r="AY525" s="293"/>
      <c r="AZ525" s="229"/>
      <c r="BA525" s="229"/>
      <c r="BB525" s="296"/>
    </row>
    <row r="526" spans="2:62" ht="28.15" customHeight="1" x14ac:dyDescent="0.2">
      <c r="B526" s="30"/>
      <c r="C526" s="242">
        <v>2</v>
      </c>
      <c r="D526" s="44"/>
      <c r="E526" s="43"/>
      <c r="F526" s="43"/>
      <c r="G526" s="42"/>
      <c r="H526" s="223"/>
      <c r="I526" s="246">
        <v>73</v>
      </c>
      <c r="J526" s="246">
        <v>25</v>
      </c>
      <c r="K526" s="246">
        <v>7</v>
      </c>
      <c r="L526" s="41" t="s">
        <v>133</v>
      </c>
      <c r="M526" s="40" t="s">
        <v>389</v>
      </c>
      <c r="N526" s="41" t="s">
        <v>131</v>
      </c>
      <c r="O526" s="40" t="s">
        <v>132</v>
      </c>
      <c r="P526" s="41" t="s">
        <v>130</v>
      </c>
      <c r="Q526" s="40" t="s">
        <v>132</v>
      </c>
      <c r="R526" s="41" t="s">
        <v>129</v>
      </c>
      <c r="S526" s="40" t="s">
        <v>132</v>
      </c>
      <c r="T526" s="41" t="s">
        <v>128</v>
      </c>
      <c r="U526" s="40" t="s">
        <v>121</v>
      </c>
      <c r="V526" s="41" t="s">
        <v>127</v>
      </c>
      <c r="W526" s="40"/>
      <c r="X526" s="41" t="s">
        <v>126</v>
      </c>
      <c r="Y526" s="40"/>
      <c r="Z526" s="41" t="s">
        <v>125</v>
      </c>
      <c r="AA526" s="40"/>
      <c r="AB526" s="39"/>
      <c r="AC526" s="40"/>
      <c r="AD526" s="39" t="s">
        <v>132</v>
      </c>
      <c r="AE526" s="38"/>
      <c r="AF526" s="250"/>
      <c r="AG526" s="250"/>
      <c r="AH526" s="37"/>
      <c r="AI526" s="11"/>
      <c r="AJ526" s="310">
        <f>SUMPRODUCT(LEN($M526:$AA529)-LEN(SUBSTITUTE($M526:$AA529,"A", "")))</f>
        <v>32</v>
      </c>
      <c r="AK526" s="239">
        <f>SUMPRODUCT(LEN($AD526:$AD529)-LEN(SUBSTITUTE($AD526:$AD529,"A", "")))</f>
        <v>2</v>
      </c>
      <c r="AL526" s="230">
        <f>SUMPRODUCT(LEN($AC526:$AC529)-LEN(SUBSTITUTE($AC526:$AC529,"A", "")))</f>
        <v>0</v>
      </c>
      <c r="AM526" s="233">
        <f>SUMPRODUCT(LEN($M526:$AA529)-LEN(SUBSTITUTE($M526:$AA529,"S", "")))</f>
        <v>5</v>
      </c>
      <c r="AN526" s="239">
        <f>SUMPRODUCT(LEN($AD526:$AD529)-LEN(SUBSTITUTE($AD526:$AD529,"S", "")))</f>
        <v>0</v>
      </c>
      <c r="AO526" s="230">
        <f>SUMPRODUCT(LEN($AC526:$AC529)-LEN(SUBSTITUTE($AC526:$AC529,"S", "")))</f>
        <v>0</v>
      </c>
      <c r="AP526" s="233">
        <f>SUMPRODUCT(LEN($M526:$AA529)-LEN(SUBSTITUTE($M526:$AA529,"F", "")))</f>
        <v>0</v>
      </c>
      <c r="AQ526" s="239">
        <f>SUMPRODUCT(LEN($AD526:$AD529)-LEN(SUBSTITUTE($AD526:$AD529,"F", "")))</f>
        <v>0</v>
      </c>
      <c r="AR526" s="230">
        <f>SUMPRODUCT(LEN($AC526:$AC529)-LEN(SUBSTITUTE($AC526:$AC529,"F", "")))</f>
        <v>0</v>
      </c>
      <c r="AS526" s="233">
        <f>SUMPRODUCT(LEN($M526:$AA529)-LEN(SUBSTITUTE($M526:$AA529,"G", "")))</f>
        <v>3</v>
      </c>
      <c r="AT526" s="239">
        <f>SUMPRODUCT(LEN($AD526:$AD529)-LEN(SUBSTITUTE($AD526:$AD529,"G", "")))</f>
        <v>0</v>
      </c>
      <c r="AU526" s="230">
        <f>SUMPRODUCT(LEN($AC526:$AC529)-LEN(SUBSTITUTE($AC526:$AC529,"G", "")))</f>
        <v>0</v>
      </c>
      <c r="AV526" s="233">
        <f>SUMPRODUCT(LEN($L526:$AA529)-LEN(SUBSTITUTE($L526:$AA529,"M", "")))</f>
        <v>0</v>
      </c>
      <c r="AW526" s="236">
        <f>SUMPRODUCT(LEN($AD526:$AD529)-LEN(SUBSTITUTE($AD526:$AD529,"M", "")))</f>
        <v>0</v>
      </c>
      <c r="AX526" s="269">
        <f>SUMPRODUCT(LEN($AC526:$AC529)-LEN(SUBSTITUTE($AC526:$AC529,"M", "")))</f>
        <v>0</v>
      </c>
      <c r="AY526" s="291">
        <f>SUMPRODUCT(LEN($AE526:$AE529)-LEN(SUBSTITUTE($AE526:$AE529,"S", "")))</f>
        <v>0</v>
      </c>
      <c r="AZ526" s="227">
        <f>SUMPRODUCT(LEN($AE526:$AE529)-LEN(SUBSTITUTE($AE526:$AE529,"F", "")))</f>
        <v>0</v>
      </c>
      <c r="BA526" s="227">
        <f>SUMPRODUCT(LEN($AE526:$AE529)-LEN(SUBSTITUTE($AE526:$AE529,"G", "")))</f>
        <v>0</v>
      </c>
      <c r="BB526" s="294">
        <f>SUMPRODUCT(LEN($AE526:$AE529)-LEN(SUBSTITUTE($AE526:$AE529,"M", "")))</f>
        <v>0</v>
      </c>
    </row>
    <row r="527" spans="2:62" ht="28.15" customHeight="1" thickBot="1" x14ac:dyDescent="0.25">
      <c r="B527" s="30"/>
      <c r="C527" s="243"/>
      <c r="D527" s="36"/>
      <c r="E527" s="35"/>
      <c r="F527" s="35"/>
      <c r="G527" s="34"/>
      <c r="H527" s="224"/>
      <c r="I527" s="247"/>
      <c r="J527" s="247"/>
      <c r="K527" s="247"/>
      <c r="L527" s="33" t="s">
        <v>123</v>
      </c>
      <c r="M527" s="32" t="s">
        <v>186</v>
      </c>
      <c r="N527" s="33" t="s">
        <v>122</v>
      </c>
      <c r="O527" s="32" t="s">
        <v>132</v>
      </c>
      <c r="P527" s="33" t="s">
        <v>120</v>
      </c>
      <c r="Q527" s="32" t="s">
        <v>389</v>
      </c>
      <c r="R527" s="33" t="s">
        <v>119</v>
      </c>
      <c r="S527" s="32" t="s">
        <v>175</v>
      </c>
      <c r="T527" s="33" t="s">
        <v>118</v>
      </c>
      <c r="U527" s="32" t="s">
        <v>121</v>
      </c>
      <c r="V527" s="33" t="s">
        <v>117</v>
      </c>
      <c r="W527" s="32"/>
      <c r="X527" s="33" t="s">
        <v>116</v>
      </c>
      <c r="Y527" s="32"/>
      <c r="Z527" s="33" t="s">
        <v>115</v>
      </c>
      <c r="AA527" s="32"/>
      <c r="AB527" s="31"/>
      <c r="AC527" s="32"/>
      <c r="AD527" s="31"/>
      <c r="AE527" s="23"/>
      <c r="AF527" s="251"/>
      <c r="AG527" s="251"/>
      <c r="AH527" s="22"/>
      <c r="AI527" s="11"/>
      <c r="AJ527" s="311"/>
      <c r="AK527" s="267"/>
      <c r="AL527" s="263"/>
      <c r="AM527" s="265"/>
      <c r="AN527" s="267"/>
      <c r="AO527" s="263"/>
      <c r="AP527" s="265"/>
      <c r="AQ527" s="267"/>
      <c r="AR527" s="263"/>
      <c r="AS527" s="265"/>
      <c r="AT527" s="267"/>
      <c r="AU527" s="263"/>
      <c r="AV527" s="265"/>
      <c r="AW527" s="275"/>
      <c r="AX527" s="270"/>
      <c r="AY527" s="292"/>
      <c r="AZ527" s="228"/>
      <c r="BA527" s="228"/>
      <c r="BB527" s="295"/>
    </row>
    <row r="528" spans="2:62" ht="28.15" customHeight="1" x14ac:dyDescent="0.2">
      <c r="B528" s="30"/>
      <c r="C528" s="244"/>
      <c r="D528" s="29"/>
      <c r="E528" s="28"/>
      <c r="F528" s="28"/>
      <c r="G528" s="27"/>
      <c r="H528" s="225"/>
      <c r="I528" s="248"/>
      <c r="J528" s="248"/>
      <c r="K528" s="248"/>
      <c r="L528" s="26" t="s">
        <v>114</v>
      </c>
      <c r="M528" s="25" t="s">
        <v>132</v>
      </c>
      <c r="N528" s="26" t="s">
        <v>112</v>
      </c>
      <c r="O528" s="25" t="s">
        <v>132</v>
      </c>
      <c r="P528" s="26" t="s">
        <v>111</v>
      </c>
      <c r="Q528" s="25" t="s">
        <v>186</v>
      </c>
      <c r="R528" s="26" t="s">
        <v>110</v>
      </c>
      <c r="S528" s="25" t="s">
        <v>132</v>
      </c>
      <c r="T528" s="26" t="s">
        <v>109</v>
      </c>
      <c r="U528" s="25"/>
      <c r="V528" s="26" t="s">
        <v>108</v>
      </c>
      <c r="W528" s="25"/>
      <c r="X528" s="26" t="s">
        <v>107</v>
      </c>
      <c r="Y528" s="25"/>
      <c r="Z528" s="26" t="s">
        <v>106</v>
      </c>
      <c r="AA528" s="25"/>
      <c r="AB528" s="24"/>
      <c r="AC528" s="25"/>
      <c r="AD528" s="24"/>
      <c r="AE528" s="23"/>
      <c r="AF528" s="251"/>
      <c r="AG528" s="251"/>
      <c r="AH528" s="22"/>
      <c r="AI528" s="11"/>
      <c r="AJ528" s="311"/>
      <c r="AK528" s="267"/>
      <c r="AL528" s="263"/>
      <c r="AM528" s="265"/>
      <c r="AN528" s="267"/>
      <c r="AO528" s="263"/>
      <c r="AP528" s="265"/>
      <c r="AQ528" s="267"/>
      <c r="AR528" s="263"/>
      <c r="AS528" s="265"/>
      <c r="AT528" s="267"/>
      <c r="AU528" s="263"/>
      <c r="AV528" s="265"/>
      <c r="AW528" s="275"/>
      <c r="AX528" s="270"/>
      <c r="AY528" s="292"/>
      <c r="AZ528" s="228"/>
      <c r="BA528" s="228"/>
      <c r="BB528" s="295"/>
    </row>
    <row r="529" spans="2:62" ht="28.15" customHeight="1" thickBot="1" x14ac:dyDescent="0.25">
      <c r="B529" s="30"/>
      <c r="C529" s="253"/>
      <c r="D529" s="51"/>
      <c r="E529" s="50"/>
      <c r="F529" s="50"/>
      <c r="G529" s="49"/>
      <c r="H529" s="226"/>
      <c r="I529" s="254"/>
      <c r="J529" s="254"/>
      <c r="K529" s="254"/>
      <c r="L529" s="48" t="s">
        <v>105</v>
      </c>
      <c r="M529" s="47" t="s">
        <v>389</v>
      </c>
      <c r="N529" s="48" t="s">
        <v>103</v>
      </c>
      <c r="O529" s="47" t="s">
        <v>186</v>
      </c>
      <c r="P529" s="48" t="s">
        <v>102</v>
      </c>
      <c r="Q529" s="47" t="s">
        <v>187</v>
      </c>
      <c r="R529" s="48" t="s">
        <v>101</v>
      </c>
      <c r="S529" s="47" t="s">
        <v>121</v>
      </c>
      <c r="T529" s="48">
        <v>20</v>
      </c>
      <c r="U529" s="47"/>
      <c r="V529" s="48" t="s">
        <v>100</v>
      </c>
      <c r="W529" s="47"/>
      <c r="X529" s="48" t="s">
        <v>99</v>
      </c>
      <c r="Y529" s="47"/>
      <c r="Z529" s="48" t="s">
        <v>98</v>
      </c>
      <c r="AA529" s="47"/>
      <c r="AB529" s="16"/>
      <c r="AC529" s="47"/>
      <c r="AD529" s="16"/>
      <c r="AE529" s="46"/>
      <c r="AF529" s="255"/>
      <c r="AG529" s="255"/>
      <c r="AH529" s="45"/>
      <c r="AI529" s="11"/>
      <c r="AJ529" s="312"/>
      <c r="AK529" s="268"/>
      <c r="AL529" s="264"/>
      <c r="AM529" s="266"/>
      <c r="AN529" s="268"/>
      <c r="AO529" s="264"/>
      <c r="AP529" s="266"/>
      <c r="AQ529" s="268"/>
      <c r="AR529" s="264"/>
      <c r="AS529" s="266"/>
      <c r="AT529" s="268"/>
      <c r="AU529" s="264"/>
      <c r="AV529" s="266"/>
      <c r="AW529" s="276"/>
      <c r="AX529" s="271"/>
      <c r="AY529" s="293"/>
      <c r="AZ529" s="229"/>
      <c r="BA529" s="229"/>
      <c r="BB529" s="296"/>
    </row>
    <row r="530" spans="2:62" ht="28.15" customHeight="1" x14ac:dyDescent="0.2">
      <c r="B530" s="30"/>
      <c r="C530" s="242">
        <v>3</v>
      </c>
      <c r="D530" s="44"/>
      <c r="E530" s="43"/>
      <c r="F530" s="43"/>
      <c r="G530" s="42"/>
      <c r="H530" s="223"/>
      <c r="I530" s="246">
        <v>66</v>
      </c>
      <c r="J530" s="246">
        <v>26</v>
      </c>
      <c r="K530" s="246">
        <v>6</v>
      </c>
      <c r="L530" s="41" t="s">
        <v>133</v>
      </c>
      <c r="M530" s="40" t="s">
        <v>484</v>
      </c>
      <c r="N530" s="41" t="s">
        <v>131</v>
      </c>
      <c r="O530" s="40" t="s">
        <v>389</v>
      </c>
      <c r="P530" s="41" t="s">
        <v>130</v>
      </c>
      <c r="Q530" s="40" t="s">
        <v>389</v>
      </c>
      <c r="R530" s="41" t="s">
        <v>129</v>
      </c>
      <c r="S530" s="40" t="s">
        <v>132</v>
      </c>
      <c r="T530" s="41" t="s">
        <v>128</v>
      </c>
      <c r="U530" s="40" t="s">
        <v>132</v>
      </c>
      <c r="V530" s="41" t="s">
        <v>127</v>
      </c>
      <c r="W530" s="40"/>
      <c r="X530" s="41" t="s">
        <v>126</v>
      </c>
      <c r="Y530" s="40"/>
      <c r="Z530" s="41" t="s">
        <v>125</v>
      </c>
      <c r="AA530" s="40"/>
      <c r="AB530" s="39"/>
      <c r="AC530" s="40"/>
      <c r="AD530" s="39"/>
      <c r="AE530" s="38"/>
      <c r="AF530" s="250"/>
      <c r="AG530" s="250"/>
      <c r="AH530" s="37"/>
      <c r="AI530" s="11"/>
      <c r="AJ530" s="310">
        <f>SUMPRODUCT(LEN($M530:$AA533)-LEN(SUBSTITUTE($M530:$AA533,"A", "")))</f>
        <v>39</v>
      </c>
      <c r="AK530" s="239">
        <f>SUMPRODUCT(LEN($AD530:$AD533)-LEN(SUBSTITUTE($AD530:$AD533,"A", "")))</f>
        <v>0</v>
      </c>
      <c r="AL530" s="230">
        <f>SUMPRODUCT(LEN($AC530:$AC533)-LEN(SUBSTITUTE($AC530:$AC533,"A", "")))</f>
        <v>0</v>
      </c>
      <c r="AM530" s="233">
        <f>SUMPRODUCT(LEN($M530:$AA533)-LEN(SUBSTITUTE($M530:$AA533,"S", "")))</f>
        <v>2</v>
      </c>
      <c r="AN530" s="239">
        <f>SUMPRODUCT(LEN($AD530:$AD533)-LEN(SUBSTITUTE($AD530:$AD533,"S", "")))</f>
        <v>0</v>
      </c>
      <c r="AO530" s="230">
        <f>SUMPRODUCT(LEN($AC530:$AC533)-LEN(SUBSTITUTE($AC530:$AC533,"S", "")))</f>
        <v>0</v>
      </c>
      <c r="AP530" s="233">
        <f>SUMPRODUCT(LEN($M530:$AA533)-LEN(SUBSTITUTE($M530:$AA533,"F", "")))</f>
        <v>0</v>
      </c>
      <c r="AQ530" s="239">
        <f>SUMPRODUCT(LEN($AD530:$AD533)-LEN(SUBSTITUTE($AD530:$AD533,"F", "")))</f>
        <v>0</v>
      </c>
      <c r="AR530" s="230">
        <f>SUMPRODUCT(LEN($AC530:$AC533)-LEN(SUBSTITUTE($AC530:$AC533,"F", "")))</f>
        <v>0</v>
      </c>
      <c r="AS530" s="233">
        <f>SUMPRODUCT(LEN($M530:$AA533)-LEN(SUBSTITUTE($M530:$AA533,"G", "")))</f>
        <v>9</v>
      </c>
      <c r="AT530" s="239">
        <f>SUMPRODUCT(LEN($AD530:$AD533)-LEN(SUBSTITUTE($AD530:$AD533,"G", "")))</f>
        <v>0</v>
      </c>
      <c r="AU530" s="230">
        <f>SUMPRODUCT(LEN($AC530:$AC533)-LEN(SUBSTITUTE($AC530:$AC533,"G", "")))</f>
        <v>0</v>
      </c>
      <c r="AV530" s="233">
        <f>SUMPRODUCT(LEN($L530:$AA533)-LEN(SUBSTITUTE($L530:$AA533,"M", "")))</f>
        <v>0</v>
      </c>
      <c r="AW530" s="236">
        <f>SUMPRODUCT(LEN($AD530:$AD533)-LEN(SUBSTITUTE($AD530:$AD533,"M", "")))</f>
        <v>0</v>
      </c>
      <c r="AX530" s="269">
        <f>SUMPRODUCT(LEN($AC530:$AC533)-LEN(SUBSTITUTE($AC530:$AC533,"M", "")))</f>
        <v>0</v>
      </c>
      <c r="AY530" s="291">
        <f>SUMPRODUCT(LEN($AE530:$AE533)-LEN(SUBSTITUTE($AE530:$AE533,"S", "")))</f>
        <v>0</v>
      </c>
      <c r="AZ530" s="227">
        <f>SUMPRODUCT(LEN($AE530:$AE533)-LEN(SUBSTITUTE($AE530:$AE533,"F", "")))</f>
        <v>0</v>
      </c>
      <c r="BA530" s="227">
        <f>SUMPRODUCT(LEN($AE530:$AE533)-LEN(SUBSTITUTE($AE530:$AE533,"G", "")))</f>
        <v>0</v>
      </c>
      <c r="BB530" s="294">
        <f>SUMPRODUCT(LEN($AE530:$AE533)-LEN(SUBSTITUTE($AE530:$AE533,"M", "")))</f>
        <v>0</v>
      </c>
    </row>
    <row r="531" spans="2:62" ht="28.15" customHeight="1" thickBot="1" x14ac:dyDescent="0.25">
      <c r="B531" s="30"/>
      <c r="C531" s="243"/>
      <c r="D531" s="36"/>
      <c r="E531" s="35"/>
      <c r="F531" s="35"/>
      <c r="G531" s="34"/>
      <c r="H531" s="224"/>
      <c r="I531" s="247"/>
      <c r="J531" s="247"/>
      <c r="K531" s="247"/>
      <c r="L531" s="33" t="s">
        <v>123</v>
      </c>
      <c r="M531" s="32" t="s">
        <v>132</v>
      </c>
      <c r="N531" s="33" t="s">
        <v>122</v>
      </c>
      <c r="O531" s="32" t="s">
        <v>389</v>
      </c>
      <c r="P531" s="33" t="s">
        <v>120</v>
      </c>
      <c r="Q531" s="32" t="s">
        <v>389</v>
      </c>
      <c r="R531" s="33" t="s">
        <v>119</v>
      </c>
      <c r="S531" s="32" t="s">
        <v>132</v>
      </c>
      <c r="T531" s="33" t="s">
        <v>118</v>
      </c>
      <c r="U531" s="32" t="s">
        <v>132</v>
      </c>
      <c r="V531" s="33" t="s">
        <v>117</v>
      </c>
      <c r="W531" s="32"/>
      <c r="X531" s="33" t="s">
        <v>116</v>
      </c>
      <c r="Y531" s="32"/>
      <c r="Z531" s="33" t="s">
        <v>115</v>
      </c>
      <c r="AA531" s="32"/>
      <c r="AB531" s="31"/>
      <c r="AC531" s="32"/>
      <c r="AD531" s="31"/>
      <c r="AE531" s="23"/>
      <c r="AF531" s="251"/>
      <c r="AG531" s="251"/>
      <c r="AH531" s="22"/>
      <c r="AI531" s="11"/>
      <c r="AJ531" s="311"/>
      <c r="AK531" s="267"/>
      <c r="AL531" s="263"/>
      <c r="AM531" s="265"/>
      <c r="AN531" s="267"/>
      <c r="AO531" s="263"/>
      <c r="AP531" s="265"/>
      <c r="AQ531" s="267"/>
      <c r="AR531" s="263"/>
      <c r="AS531" s="265"/>
      <c r="AT531" s="267"/>
      <c r="AU531" s="263"/>
      <c r="AV531" s="265"/>
      <c r="AW531" s="275"/>
      <c r="AX531" s="270"/>
      <c r="AY531" s="292"/>
      <c r="AZ531" s="228"/>
      <c r="BA531" s="228"/>
      <c r="BB531" s="295"/>
    </row>
    <row r="532" spans="2:62" ht="28.15" customHeight="1" x14ac:dyDescent="0.2">
      <c r="B532" s="30"/>
      <c r="C532" s="244"/>
      <c r="D532" s="29"/>
      <c r="E532" s="28"/>
      <c r="F532" s="28"/>
      <c r="G532" s="27"/>
      <c r="H532" s="225"/>
      <c r="I532" s="248"/>
      <c r="J532" s="248"/>
      <c r="K532" s="248"/>
      <c r="L532" s="26" t="s">
        <v>114</v>
      </c>
      <c r="M532" s="25" t="s">
        <v>484</v>
      </c>
      <c r="N532" s="26" t="s">
        <v>112</v>
      </c>
      <c r="O532" s="25" t="s">
        <v>389</v>
      </c>
      <c r="P532" s="26" t="s">
        <v>111</v>
      </c>
      <c r="Q532" s="25" t="s">
        <v>389</v>
      </c>
      <c r="R532" s="26" t="s">
        <v>110</v>
      </c>
      <c r="S532" s="25" t="s">
        <v>132</v>
      </c>
      <c r="T532" s="26" t="s">
        <v>109</v>
      </c>
      <c r="U532" s="25" t="s">
        <v>104</v>
      </c>
      <c r="V532" s="26" t="s">
        <v>108</v>
      </c>
      <c r="W532" s="25"/>
      <c r="X532" s="26" t="s">
        <v>107</v>
      </c>
      <c r="Y532" s="25"/>
      <c r="Z532" s="26" t="s">
        <v>106</v>
      </c>
      <c r="AA532" s="25"/>
      <c r="AB532" s="24"/>
      <c r="AC532" s="25"/>
      <c r="AD532" s="24"/>
      <c r="AE532" s="23"/>
      <c r="AF532" s="251"/>
      <c r="AG532" s="251"/>
      <c r="AH532" s="22"/>
      <c r="AI532" s="11"/>
      <c r="AJ532" s="311"/>
      <c r="AK532" s="267"/>
      <c r="AL532" s="263"/>
      <c r="AM532" s="265"/>
      <c r="AN532" s="267"/>
      <c r="AO532" s="263"/>
      <c r="AP532" s="265"/>
      <c r="AQ532" s="267"/>
      <c r="AR532" s="263"/>
      <c r="AS532" s="265"/>
      <c r="AT532" s="267"/>
      <c r="AU532" s="263"/>
      <c r="AV532" s="265"/>
      <c r="AW532" s="275"/>
      <c r="AX532" s="270"/>
      <c r="AY532" s="292"/>
      <c r="AZ532" s="228"/>
      <c r="BA532" s="228"/>
      <c r="BB532" s="295"/>
    </row>
    <row r="533" spans="2:62" ht="28.15" customHeight="1" thickBot="1" x14ac:dyDescent="0.25">
      <c r="B533" s="21"/>
      <c r="C533" s="245"/>
      <c r="D533" s="20"/>
      <c r="E533" s="19"/>
      <c r="F533" s="19"/>
      <c r="G533" s="18"/>
      <c r="H533" s="226"/>
      <c r="I533" s="249"/>
      <c r="J533" s="249"/>
      <c r="K533" s="249"/>
      <c r="L533" s="17" t="s">
        <v>105</v>
      </c>
      <c r="M533" s="15" t="s">
        <v>382</v>
      </c>
      <c r="N533" s="17" t="s">
        <v>103</v>
      </c>
      <c r="O533" s="15" t="s">
        <v>389</v>
      </c>
      <c r="P533" s="17" t="s">
        <v>102</v>
      </c>
      <c r="Q533" s="15" t="s">
        <v>186</v>
      </c>
      <c r="R533" s="17" t="s">
        <v>101</v>
      </c>
      <c r="S533" s="15" t="s">
        <v>175</v>
      </c>
      <c r="T533" s="17">
        <v>20</v>
      </c>
      <c r="U533" s="15" t="s">
        <v>121</v>
      </c>
      <c r="V533" s="17" t="s">
        <v>100</v>
      </c>
      <c r="W533" s="15"/>
      <c r="X533" s="17" t="s">
        <v>99</v>
      </c>
      <c r="Y533" s="15"/>
      <c r="Z533" s="17" t="s">
        <v>98</v>
      </c>
      <c r="AA533" s="15"/>
      <c r="AB533" s="16"/>
      <c r="AC533" s="15"/>
      <c r="AD533" s="14"/>
      <c r="AE533" s="13"/>
      <c r="AF533" s="252"/>
      <c r="AG533" s="252"/>
      <c r="AH533" s="12"/>
      <c r="AI533" s="11"/>
      <c r="AJ533" s="312"/>
      <c r="AK533" s="268"/>
      <c r="AL533" s="264"/>
      <c r="AM533" s="266"/>
      <c r="AN533" s="268"/>
      <c r="AO533" s="264"/>
      <c r="AP533" s="266"/>
      <c r="AQ533" s="268"/>
      <c r="AR533" s="264"/>
      <c r="AS533" s="266"/>
      <c r="AT533" s="268"/>
      <c r="AU533" s="264"/>
      <c r="AV533" s="266"/>
      <c r="AW533" s="276"/>
      <c r="AX533" s="271"/>
      <c r="AY533" s="293"/>
      <c r="AZ533" s="229"/>
      <c r="BA533" s="229"/>
      <c r="BB533" s="296"/>
    </row>
    <row r="534" spans="2:62" ht="85.9" customHeight="1" thickTop="1" thickBot="1" x14ac:dyDescent="0.35">
      <c r="B534" s="105" t="s">
        <v>174</v>
      </c>
      <c r="C534" s="95" t="s">
        <v>173</v>
      </c>
      <c r="D534" s="100" t="s">
        <v>172</v>
      </c>
      <c r="E534" s="104" t="s">
        <v>171</v>
      </c>
      <c r="F534" s="103"/>
      <c r="G534" s="102"/>
      <c r="H534" s="101" t="s">
        <v>170</v>
      </c>
      <c r="I534" s="100" t="s">
        <v>96</v>
      </c>
      <c r="J534" s="100" t="s">
        <v>169</v>
      </c>
      <c r="K534" s="100" t="s">
        <v>97</v>
      </c>
      <c r="L534" s="256" t="s">
        <v>168</v>
      </c>
      <c r="M534" s="262"/>
      <c r="N534" s="256" t="s">
        <v>167</v>
      </c>
      <c r="O534" s="262"/>
      <c r="P534" s="256" t="s">
        <v>167</v>
      </c>
      <c r="Q534" s="257"/>
      <c r="R534" s="256" t="s">
        <v>167</v>
      </c>
      <c r="S534" s="257"/>
      <c r="T534" s="256" t="s">
        <v>167</v>
      </c>
      <c r="U534" s="257"/>
      <c r="V534" s="256" t="s">
        <v>167</v>
      </c>
      <c r="W534" s="257"/>
      <c r="X534" s="256" t="s">
        <v>167</v>
      </c>
      <c r="Y534" s="257"/>
      <c r="Z534" s="256" t="s">
        <v>167</v>
      </c>
      <c r="AA534" s="257"/>
      <c r="AB534" s="261" t="s">
        <v>166</v>
      </c>
      <c r="AC534" s="257"/>
      <c r="AD534" s="101" t="s">
        <v>165</v>
      </c>
      <c r="AE534" s="101" t="s">
        <v>164</v>
      </c>
      <c r="AF534" s="100" t="s">
        <v>163</v>
      </c>
      <c r="AG534" s="100" t="s">
        <v>162</v>
      </c>
      <c r="AH534" s="99" t="s">
        <v>161</v>
      </c>
      <c r="AI534" s="98"/>
      <c r="AJ534" s="96" t="s">
        <v>160</v>
      </c>
      <c r="AK534" s="95" t="s">
        <v>159</v>
      </c>
      <c r="AL534" s="94" t="s">
        <v>158</v>
      </c>
      <c r="AM534" s="96" t="s">
        <v>157</v>
      </c>
      <c r="AN534" s="95" t="s">
        <v>156</v>
      </c>
      <c r="AO534" s="94" t="s">
        <v>155</v>
      </c>
      <c r="AP534" s="96" t="s">
        <v>154</v>
      </c>
      <c r="AQ534" s="95" t="s">
        <v>153</v>
      </c>
      <c r="AR534" s="97" t="s">
        <v>152</v>
      </c>
      <c r="AS534" s="96" t="s">
        <v>151</v>
      </c>
      <c r="AT534" s="95" t="s">
        <v>150</v>
      </c>
      <c r="AU534" s="94" t="s">
        <v>149</v>
      </c>
      <c r="AV534" s="96" t="s">
        <v>148</v>
      </c>
      <c r="AW534" s="95" t="s">
        <v>147</v>
      </c>
      <c r="AX534" s="94" t="s">
        <v>146</v>
      </c>
      <c r="AY534" s="93" t="s">
        <v>145</v>
      </c>
      <c r="AZ534" s="92" t="s">
        <v>144</v>
      </c>
      <c r="BA534" s="92" t="s">
        <v>143</v>
      </c>
      <c r="BB534" s="91" t="s">
        <v>142</v>
      </c>
    </row>
    <row r="535" spans="2:62" ht="48" thickBot="1" x14ac:dyDescent="0.3">
      <c r="B535" s="90" t="s">
        <v>214</v>
      </c>
      <c r="C535" s="89"/>
      <c r="D535" s="88"/>
      <c r="E535" s="258"/>
      <c r="F535" s="259"/>
      <c r="G535" s="260"/>
      <c r="H535" s="87" t="s">
        <v>140</v>
      </c>
      <c r="I535" s="86"/>
      <c r="J535" s="86"/>
      <c r="K535" s="85"/>
      <c r="L535" s="84"/>
      <c r="M535" s="81"/>
      <c r="N535" s="84"/>
      <c r="O535" s="81"/>
      <c r="P535" s="84"/>
      <c r="Q535" s="81"/>
      <c r="R535" s="84"/>
      <c r="S535" s="81"/>
      <c r="T535" s="84"/>
      <c r="U535" s="81"/>
      <c r="V535" s="84"/>
      <c r="W535" s="81"/>
      <c r="X535" s="84"/>
      <c r="Y535" s="81"/>
      <c r="Z535" s="84"/>
      <c r="AA535" s="83"/>
      <c r="AB535" s="82" t="s">
        <v>139</v>
      </c>
      <c r="AC535" s="81"/>
      <c r="AD535" s="81"/>
      <c r="AE535" s="81"/>
      <c r="AF535" s="80"/>
      <c r="AG535" s="80"/>
      <c r="AH535" s="60"/>
      <c r="AI535" s="79" t="s">
        <v>138</v>
      </c>
      <c r="AJ535" s="78">
        <f t="shared" ref="AJ535:BB535" si="70">SUM(AJ537:AJ548)</f>
        <v>144</v>
      </c>
      <c r="AK535" s="77">
        <f t="shared" si="70"/>
        <v>18</v>
      </c>
      <c r="AL535" s="76">
        <f t="shared" si="70"/>
        <v>0</v>
      </c>
      <c r="AM535" s="78">
        <f t="shared" si="70"/>
        <v>32</v>
      </c>
      <c r="AN535" s="77">
        <f t="shared" si="70"/>
        <v>8</v>
      </c>
      <c r="AO535" s="76">
        <f t="shared" si="70"/>
        <v>0</v>
      </c>
      <c r="AP535" s="78">
        <f t="shared" si="70"/>
        <v>1</v>
      </c>
      <c r="AQ535" s="77">
        <f t="shared" si="70"/>
        <v>1</v>
      </c>
      <c r="AR535" s="76">
        <f t="shared" si="70"/>
        <v>0</v>
      </c>
      <c r="AS535" s="78">
        <f t="shared" si="70"/>
        <v>35</v>
      </c>
      <c r="AT535" s="77">
        <f t="shared" si="70"/>
        <v>4</v>
      </c>
      <c r="AU535" s="76">
        <f t="shared" si="70"/>
        <v>0</v>
      </c>
      <c r="AV535" s="78">
        <f t="shared" si="70"/>
        <v>1</v>
      </c>
      <c r="AW535" s="77">
        <f t="shared" si="70"/>
        <v>0</v>
      </c>
      <c r="AX535" s="76">
        <f t="shared" si="70"/>
        <v>0</v>
      </c>
      <c r="AY535" s="75">
        <f t="shared" si="70"/>
        <v>2</v>
      </c>
      <c r="AZ535" s="74">
        <f t="shared" si="70"/>
        <v>0</v>
      </c>
      <c r="BA535" s="74">
        <f t="shared" si="70"/>
        <v>1</v>
      </c>
      <c r="BB535" s="73">
        <f t="shared" si="70"/>
        <v>0</v>
      </c>
      <c r="BC535" s="72" t="s">
        <v>137</v>
      </c>
      <c r="BF535" s="5">
        <f>SUM(AJ535:AL535)/$BG$5</f>
        <v>54</v>
      </c>
      <c r="BG535" s="5">
        <f>SUM(AM535:AO535,AY535)/$BG$5</f>
        <v>14</v>
      </c>
      <c r="BH535" s="5">
        <f>SUM(AP535:AR535,AZ535)/$BG$5</f>
        <v>0.66666666666666663</v>
      </c>
      <c r="BI535" s="5">
        <f>SUM(AS535:AU535,BA535)/$BG$5</f>
        <v>13.333333333333334</v>
      </c>
      <c r="BJ535" s="5">
        <f>SUM(AV535:AX535,BB535)/$BG$5</f>
        <v>0.33333333333333331</v>
      </c>
    </row>
    <row r="536" spans="2:62" ht="37.5" thickBot="1" x14ac:dyDescent="0.3">
      <c r="B536" s="71"/>
      <c r="C536" s="70"/>
      <c r="D536" s="69"/>
      <c r="E536" s="68"/>
      <c r="F536" s="68"/>
      <c r="G536" s="67"/>
      <c r="H536" s="66"/>
      <c r="I536" s="64"/>
      <c r="J536" s="64"/>
      <c r="K536" s="65"/>
      <c r="L536" s="64"/>
      <c r="M536" s="62"/>
      <c r="N536" s="64"/>
      <c r="O536" s="62"/>
      <c r="P536" s="64"/>
      <c r="Q536" s="62"/>
      <c r="R536" s="64"/>
      <c r="S536" s="62"/>
      <c r="T536" s="64"/>
      <c r="U536" s="62"/>
      <c r="V536" s="64"/>
      <c r="W536" s="62"/>
      <c r="X536" s="64"/>
      <c r="Y536" s="62"/>
      <c r="Z536" s="64"/>
      <c r="AA536" s="62"/>
      <c r="AB536" s="63"/>
      <c r="AC536" s="62"/>
      <c r="AD536" s="62"/>
      <c r="AE536" s="62"/>
      <c r="AF536" s="61"/>
      <c r="AG536" s="61"/>
      <c r="AH536" s="60"/>
      <c r="AI536" s="59" t="s">
        <v>136</v>
      </c>
      <c r="AJ536" s="58">
        <f t="shared" ref="AJ536:BB536" si="71">AJ535/3</f>
        <v>48</v>
      </c>
      <c r="AK536" s="57">
        <f t="shared" si="71"/>
        <v>6</v>
      </c>
      <c r="AL536" s="56">
        <f t="shared" si="71"/>
        <v>0</v>
      </c>
      <c r="AM536" s="58">
        <f t="shared" si="71"/>
        <v>10.666666666666666</v>
      </c>
      <c r="AN536" s="57">
        <f t="shared" si="71"/>
        <v>2.6666666666666665</v>
      </c>
      <c r="AO536" s="56">
        <f t="shared" si="71"/>
        <v>0</v>
      </c>
      <c r="AP536" s="58">
        <f t="shared" si="71"/>
        <v>0.33333333333333331</v>
      </c>
      <c r="AQ536" s="57">
        <f t="shared" si="71"/>
        <v>0.33333333333333331</v>
      </c>
      <c r="AR536" s="56">
        <f t="shared" si="71"/>
        <v>0</v>
      </c>
      <c r="AS536" s="58">
        <f t="shared" si="71"/>
        <v>11.666666666666666</v>
      </c>
      <c r="AT536" s="57">
        <f t="shared" si="71"/>
        <v>1.3333333333333333</v>
      </c>
      <c r="AU536" s="56">
        <f t="shared" si="71"/>
        <v>0</v>
      </c>
      <c r="AV536" s="58">
        <f t="shared" si="71"/>
        <v>0.33333333333333331</v>
      </c>
      <c r="AW536" s="57">
        <f t="shared" si="71"/>
        <v>0</v>
      </c>
      <c r="AX536" s="56">
        <f t="shared" si="71"/>
        <v>0</v>
      </c>
      <c r="AY536" s="55">
        <f t="shared" si="71"/>
        <v>0.66666666666666663</v>
      </c>
      <c r="AZ536" s="54">
        <f t="shared" si="71"/>
        <v>0</v>
      </c>
      <c r="BA536" s="54">
        <f t="shared" si="71"/>
        <v>0.33333333333333331</v>
      </c>
      <c r="BB536" s="53">
        <f t="shared" si="71"/>
        <v>0</v>
      </c>
      <c r="BC536" s="52" t="s">
        <v>135</v>
      </c>
    </row>
    <row r="537" spans="2:62" ht="28.15" customHeight="1" x14ac:dyDescent="0.2">
      <c r="B537" s="30"/>
      <c r="C537" s="242">
        <v>1</v>
      </c>
      <c r="D537" s="44"/>
      <c r="E537" s="43"/>
      <c r="F537" s="43"/>
      <c r="G537" s="42"/>
      <c r="H537" s="223" t="s">
        <v>183</v>
      </c>
      <c r="I537" s="246">
        <v>102</v>
      </c>
      <c r="J537" s="246">
        <v>30</v>
      </c>
      <c r="K537" s="246">
        <v>8</v>
      </c>
      <c r="L537" s="41" t="s">
        <v>133</v>
      </c>
      <c r="M537" s="40" t="s">
        <v>132</v>
      </c>
      <c r="N537" s="41" t="s">
        <v>131</v>
      </c>
      <c r="O537" s="40" t="s">
        <v>382</v>
      </c>
      <c r="P537" s="41" t="s">
        <v>130</v>
      </c>
      <c r="Q537" s="40" t="s">
        <v>377</v>
      </c>
      <c r="R537" s="41" t="s">
        <v>129</v>
      </c>
      <c r="S537" s="40" t="s">
        <v>382</v>
      </c>
      <c r="T537" s="41" t="s">
        <v>128</v>
      </c>
      <c r="U537" s="40" t="s">
        <v>187</v>
      </c>
      <c r="V537" s="41" t="s">
        <v>127</v>
      </c>
      <c r="W537" s="40" t="s">
        <v>121</v>
      </c>
      <c r="X537" s="41" t="s">
        <v>126</v>
      </c>
      <c r="Y537" s="40"/>
      <c r="Z537" s="41" t="s">
        <v>125</v>
      </c>
      <c r="AA537" s="40"/>
      <c r="AB537" s="39"/>
      <c r="AC537" s="40"/>
      <c r="AD537" s="39"/>
      <c r="AE537" s="38" t="s">
        <v>424</v>
      </c>
      <c r="AF537" s="250"/>
      <c r="AG537" s="250"/>
      <c r="AH537" s="37"/>
      <c r="AI537" s="11"/>
      <c r="AJ537" s="310">
        <f>SUMPRODUCT(LEN($M537:$AA540)-LEN(SUBSTITUTE($M537:$AA540,"A", "")))</f>
        <v>43</v>
      </c>
      <c r="AK537" s="239">
        <f>SUMPRODUCT(LEN($AD537:$AD540)-LEN(SUBSTITUTE($AD537:$AD540,"A", "")))</f>
        <v>0</v>
      </c>
      <c r="AL537" s="230">
        <f>SUMPRODUCT(LEN($AC537:$AC540)-LEN(SUBSTITUTE($AC537:$AC540,"A", "")))</f>
        <v>0</v>
      </c>
      <c r="AM537" s="233">
        <f>SUMPRODUCT(LEN($M537:$AA540)-LEN(SUBSTITUTE($M537:$AA540,"S", "")))</f>
        <v>9</v>
      </c>
      <c r="AN537" s="239">
        <f>SUMPRODUCT(LEN($AD537:$AD540)-LEN(SUBSTITUTE($AD537:$AD540,"S", "")))</f>
        <v>0</v>
      </c>
      <c r="AO537" s="230">
        <f>SUMPRODUCT(LEN($AC537:$AC540)-LEN(SUBSTITUTE($AC537:$AC540,"S", "")))</f>
        <v>0</v>
      </c>
      <c r="AP537" s="233">
        <f>SUMPRODUCT(LEN($M537:$AA540)-LEN(SUBSTITUTE($M537:$AA540,"F", "")))</f>
        <v>0</v>
      </c>
      <c r="AQ537" s="239">
        <f>SUMPRODUCT(LEN($AD537:$AD540)-LEN(SUBSTITUTE($AD537:$AD540,"F", "")))</f>
        <v>0</v>
      </c>
      <c r="AR537" s="230">
        <f>SUMPRODUCT(LEN($AC537:$AC540)-LEN(SUBSTITUTE($AC537:$AC540,"F", "")))</f>
        <v>0</v>
      </c>
      <c r="AS537" s="233">
        <f>SUMPRODUCT(LEN($M537:$AA540)-LEN(SUBSTITUTE($M537:$AA540,"G", "")))</f>
        <v>12</v>
      </c>
      <c r="AT537" s="239">
        <f>SUMPRODUCT(LEN($AD537:$AD540)-LEN(SUBSTITUTE($AD537:$AD540,"G", "")))</f>
        <v>0</v>
      </c>
      <c r="AU537" s="230">
        <f>SUMPRODUCT(LEN($AC537:$AC540)-LEN(SUBSTITUTE($AC537:$AC540,"G", "")))</f>
        <v>0</v>
      </c>
      <c r="AV537" s="233">
        <f>SUMPRODUCT(LEN($L537:$AA540)-LEN(SUBSTITUTE($L537:$AA540,"M", "")))</f>
        <v>0</v>
      </c>
      <c r="AW537" s="236">
        <f>SUMPRODUCT(LEN($AD537:$AD540)-LEN(SUBSTITUTE($AD537:$AD540,"M", "")))</f>
        <v>0</v>
      </c>
      <c r="AX537" s="269">
        <f>SUMPRODUCT(LEN($AC537:$AC540)-LEN(SUBSTITUTE($AC537:$AC540,"M", "")))</f>
        <v>0</v>
      </c>
      <c r="AY537" s="291">
        <f>SUMPRODUCT(LEN($AE537:$AE540)-LEN(SUBSTITUTE($AE537:$AE540,"S", "")))</f>
        <v>2</v>
      </c>
      <c r="AZ537" s="227">
        <f>SUMPRODUCT(LEN($AE537:$AE540)-LEN(SUBSTITUTE($AE537:$AE540,"F", "")))</f>
        <v>0</v>
      </c>
      <c r="BA537" s="227">
        <f>SUMPRODUCT(LEN($AE537:$AE540)-LEN(SUBSTITUTE($AE537:$AE540,"G", "")))</f>
        <v>1</v>
      </c>
      <c r="BB537" s="294">
        <f>SUMPRODUCT(LEN($AE537:$AE540)-LEN(SUBSTITUTE($AE537:$AE540,"M", "")))</f>
        <v>0</v>
      </c>
    </row>
    <row r="538" spans="2:62" ht="28.15" customHeight="1" thickBot="1" x14ac:dyDescent="0.25">
      <c r="B538" s="30"/>
      <c r="C538" s="243"/>
      <c r="D538" s="36"/>
      <c r="E538" s="35"/>
      <c r="F538" s="35"/>
      <c r="G538" s="34"/>
      <c r="H538" s="224"/>
      <c r="I538" s="247"/>
      <c r="J538" s="247"/>
      <c r="K538" s="247"/>
      <c r="L538" s="33" t="s">
        <v>123</v>
      </c>
      <c r="M538" s="32" t="s">
        <v>399</v>
      </c>
      <c r="N538" s="33" t="s">
        <v>122</v>
      </c>
      <c r="O538" s="32" t="s">
        <v>613</v>
      </c>
      <c r="P538" s="33" t="s">
        <v>120</v>
      </c>
      <c r="Q538" s="32" t="s">
        <v>377</v>
      </c>
      <c r="R538" s="33" t="s">
        <v>119</v>
      </c>
      <c r="S538" s="32" t="s">
        <v>186</v>
      </c>
      <c r="T538" s="33" t="s">
        <v>118</v>
      </c>
      <c r="U538" s="32" t="s">
        <v>175</v>
      </c>
      <c r="V538" s="33" t="s">
        <v>117</v>
      </c>
      <c r="W538" s="32" t="s">
        <v>121</v>
      </c>
      <c r="X538" s="33" t="s">
        <v>116</v>
      </c>
      <c r="Y538" s="32"/>
      <c r="Z538" s="33" t="s">
        <v>115</v>
      </c>
      <c r="AA538" s="32"/>
      <c r="AB538" s="31"/>
      <c r="AC538" s="32"/>
      <c r="AD538" s="31"/>
      <c r="AE538" s="23"/>
      <c r="AF538" s="251"/>
      <c r="AG538" s="251"/>
      <c r="AH538" s="22"/>
      <c r="AI538" s="11"/>
      <c r="AJ538" s="311"/>
      <c r="AK538" s="267"/>
      <c r="AL538" s="263"/>
      <c r="AM538" s="265"/>
      <c r="AN538" s="267"/>
      <c r="AO538" s="263"/>
      <c r="AP538" s="265"/>
      <c r="AQ538" s="267"/>
      <c r="AR538" s="263"/>
      <c r="AS538" s="265"/>
      <c r="AT538" s="267"/>
      <c r="AU538" s="263"/>
      <c r="AV538" s="265"/>
      <c r="AW538" s="275"/>
      <c r="AX538" s="270"/>
      <c r="AY538" s="292"/>
      <c r="AZ538" s="228"/>
      <c r="BA538" s="228"/>
      <c r="BB538" s="295"/>
    </row>
    <row r="539" spans="2:62" ht="28.15" customHeight="1" x14ac:dyDescent="0.2">
      <c r="B539" s="30"/>
      <c r="C539" s="244"/>
      <c r="D539" s="29"/>
      <c r="E539" s="28"/>
      <c r="F539" s="28"/>
      <c r="G539" s="27"/>
      <c r="H539" s="225">
        <v>222</v>
      </c>
      <c r="I539" s="248"/>
      <c r="J539" s="248"/>
      <c r="K539" s="248"/>
      <c r="L539" s="26" t="s">
        <v>114</v>
      </c>
      <c r="M539" s="25" t="s">
        <v>507</v>
      </c>
      <c r="N539" s="26" t="s">
        <v>112</v>
      </c>
      <c r="O539" s="25" t="s">
        <v>382</v>
      </c>
      <c r="P539" s="26" t="s">
        <v>111</v>
      </c>
      <c r="Q539" s="25" t="s">
        <v>618</v>
      </c>
      <c r="R539" s="26" t="s">
        <v>110</v>
      </c>
      <c r="S539" s="25" t="s">
        <v>443</v>
      </c>
      <c r="T539" s="26" t="s">
        <v>109</v>
      </c>
      <c r="U539" s="25" t="s">
        <v>124</v>
      </c>
      <c r="V539" s="26" t="s">
        <v>108</v>
      </c>
      <c r="W539" s="25"/>
      <c r="X539" s="26" t="s">
        <v>107</v>
      </c>
      <c r="Y539" s="25"/>
      <c r="Z539" s="26" t="s">
        <v>106</v>
      </c>
      <c r="AA539" s="25"/>
      <c r="AB539" s="24"/>
      <c r="AC539" s="25"/>
      <c r="AD539" s="24"/>
      <c r="AE539" s="23"/>
      <c r="AF539" s="251"/>
      <c r="AG539" s="251"/>
      <c r="AH539" s="22"/>
      <c r="AI539" s="11"/>
      <c r="AJ539" s="311"/>
      <c r="AK539" s="267"/>
      <c r="AL539" s="263"/>
      <c r="AM539" s="265"/>
      <c r="AN539" s="267"/>
      <c r="AO539" s="263"/>
      <c r="AP539" s="265"/>
      <c r="AQ539" s="267"/>
      <c r="AR539" s="263"/>
      <c r="AS539" s="265"/>
      <c r="AT539" s="267"/>
      <c r="AU539" s="263"/>
      <c r="AV539" s="265"/>
      <c r="AW539" s="275"/>
      <c r="AX539" s="270"/>
      <c r="AY539" s="292"/>
      <c r="AZ539" s="228"/>
      <c r="BA539" s="228"/>
      <c r="BB539" s="295"/>
    </row>
    <row r="540" spans="2:62" ht="28.15" customHeight="1" thickBot="1" x14ac:dyDescent="0.25">
      <c r="B540" s="30"/>
      <c r="C540" s="253"/>
      <c r="D540" s="51"/>
      <c r="E540" s="50"/>
      <c r="F540" s="50"/>
      <c r="G540" s="49"/>
      <c r="H540" s="226"/>
      <c r="I540" s="254"/>
      <c r="J540" s="254"/>
      <c r="K540" s="254"/>
      <c r="L540" s="48" t="s">
        <v>105</v>
      </c>
      <c r="M540" s="47" t="s">
        <v>399</v>
      </c>
      <c r="N540" s="48" t="s">
        <v>103</v>
      </c>
      <c r="O540" s="47" t="s">
        <v>867</v>
      </c>
      <c r="P540" s="48" t="s">
        <v>102</v>
      </c>
      <c r="Q540" s="47" t="s">
        <v>186</v>
      </c>
      <c r="R540" s="48" t="s">
        <v>101</v>
      </c>
      <c r="S540" s="47" t="s">
        <v>389</v>
      </c>
      <c r="T540" s="48">
        <v>20</v>
      </c>
      <c r="U540" s="47" t="s">
        <v>121</v>
      </c>
      <c r="V540" s="48" t="s">
        <v>100</v>
      </c>
      <c r="W540" s="47"/>
      <c r="X540" s="48" t="s">
        <v>99</v>
      </c>
      <c r="Y540" s="47"/>
      <c r="Z540" s="48" t="s">
        <v>98</v>
      </c>
      <c r="AA540" s="47"/>
      <c r="AB540" s="16"/>
      <c r="AC540" s="47"/>
      <c r="AD540" s="16"/>
      <c r="AE540" s="46"/>
      <c r="AF540" s="255"/>
      <c r="AG540" s="255"/>
      <c r="AH540" s="45"/>
      <c r="AI540" s="11"/>
      <c r="AJ540" s="312"/>
      <c r="AK540" s="268"/>
      <c r="AL540" s="264"/>
      <c r="AM540" s="266"/>
      <c r="AN540" s="268"/>
      <c r="AO540" s="264"/>
      <c r="AP540" s="266"/>
      <c r="AQ540" s="268"/>
      <c r="AR540" s="264"/>
      <c r="AS540" s="266"/>
      <c r="AT540" s="268"/>
      <c r="AU540" s="264"/>
      <c r="AV540" s="266"/>
      <c r="AW540" s="276"/>
      <c r="AX540" s="271"/>
      <c r="AY540" s="293"/>
      <c r="AZ540" s="229"/>
      <c r="BA540" s="229"/>
      <c r="BB540" s="296"/>
    </row>
    <row r="541" spans="2:62" ht="28.15" customHeight="1" x14ac:dyDescent="0.2">
      <c r="B541" s="30"/>
      <c r="C541" s="242">
        <v>2</v>
      </c>
      <c r="D541" s="44"/>
      <c r="E541" s="43"/>
      <c r="F541" s="43"/>
      <c r="G541" s="42"/>
      <c r="H541" s="223"/>
      <c r="I541" s="246">
        <v>96</v>
      </c>
      <c r="J541" s="246">
        <v>29</v>
      </c>
      <c r="K541" s="246">
        <v>8</v>
      </c>
      <c r="L541" s="41" t="s">
        <v>133</v>
      </c>
      <c r="M541" s="40" t="s">
        <v>399</v>
      </c>
      <c r="N541" s="41" t="s">
        <v>131</v>
      </c>
      <c r="O541" s="40" t="s">
        <v>132</v>
      </c>
      <c r="P541" s="41" t="s">
        <v>130</v>
      </c>
      <c r="Q541" s="40" t="s">
        <v>399</v>
      </c>
      <c r="R541" s="41" t="s">
        <v>129</v>
      </c>
      <c r="S541" s="40" t="s">
        <v>876</v>
      </c>
      <c r="T541" s="41" t="s">
        <v>128</v>
      </c>
      <c r="U541" s="40" t="s">
        <v>132</v>
      </c>
      <c r="V541" s="41" t="s">
        <v>127</v>
      </c>
      <c r="W541" s="40" t="s">
        <v>121</v>
      </c>
      <c r="X541" s="41" t="s">
        <v>126</v>
      </c>
      <c r="Y541" s="40"/>
      <c r="Z541" s="41" t="s">
        <v>125</v>
      </c>
      <c r="AA541" s="40"/>
      <c r="AB541" s="39"/>
      <c r="AC541" s="40"/>
      <c r="AD541" s="39" t="s">
        <v>615</v>
      </c>
      <c r="AE541" s="38"/>
      <c r="AF541" s="250"/>
      <c r="AG541" s="250"/>
      <c r="AH541" s="37"/>
      <c r="AI541" s="11"/>
      <c r="AJ541" s="310">
        <f>SUMPRODUCT(LEN($M541:$AA544)-LEN(SUBSTITUTE($M541:$AA544,"A", "")))</f>
        <v>29</v>
      </c>
      <c r="AK541" s="239">
        <f>SUMPRODUCT(LEN($AD541:$AD544)-LEN(SUBSTITUTE($AD541:$AD544,"A", "")))</f>
        <v>3</v>
      </c>
      <c r="AL541" s="230">
        <f>SUMPRODUCT(LEN($AC541:$AC544)-LEN(SUBSTITUTE($AC541:$AC544,"A", "")))</f>
        <v>0</v>
      </c>
      <c r="AM541" s="233">
        <f>SUMPRODUCT(LEN($M541:$AA544)-LEN(SUBSTITUTE($M541:$AA544,"S", "")))</f>
        <v>4</v>
      </c>
      <c r="AN541" s="239">
        <f>SUMPRODUCT(LEN($AD541:$AD544)-LEN(SUBSTITUTE($AD541:$AD544,"S", "")))</f>
        <v>0</v>
      </c>
      <c r="AO541" s="230">
        <f>SUMPRODUCT(LEN($AC541:$AC544)-LEN(SUBSTITUTE($AC541:$AC544,"S", "")))</f>
        <v>0</v>
      </c>
      <c r="AP541" s="233">
        <f>SUMPRODUCT(LEN($M541:$AA544)-LEN(SUBSTITUTE($M541:$AA544,"F", "")))</f>
        <v>1</v>
      </c>
      <c r="AQ541" s="239">
        <f>SUMPRODUCT(LEN($AD541:$AD544)-LEN(SUBSTITUTE($AD541:$AD544,"F", "")))</f>
        <v>1</v>
      </c>
      <c r="AR541" s="230">
        <f>SUMPRODUCT(LEN($AC541:$AC544)-LEN(SUBSTITUTE($AC541:$AC544,"F", "")))</f>
        <v>0</v>
      </c>
      <c r="AS541" s="233">
        <f>SUMPRODUCT(LEN($M541:$AA544)-LEN(SUBSTITUTE($M541:$AA544,"G", "")))</f>
        <v>11</v>
      </c>
      <c r="AT541" s="239">
        <f>SUMPRODUCT(LEN($AD541:$AD544)-LEN(SUBSTITUTE($AD541:$AD544,"G", "")))</f>
        <v>0</v>
      </c>
      <c r="AU541" s="230">
        <f>SUMPRODUCT(LEN($AC541:$AC544)-LEN(SUBSTITUTE($AC541:$AC544,"G", "")))</f>
        <v>0</v>
      </c>
      <c r="AV541" s="233">
        <f>SUMPRODUCT(LEN($L541:$AA544)-LEN(SUBSTITUTE($L541:$AA544,"M", "")))</f>
        <v>0</v>
      </c>
      <c r="AW541" s="236">
        <f>SUMPRODUCT(LEN($AD541:$AD544)-LEN(SUBSTITUTE($AD541:$AD544,"M", "")))</f>
        <v>0</v>
      </c>
      <c r="AX541" s="269">
        <f>SUMPRODUCT(LEN($AC541:$AC544)-LEN(SUBSTITUTE($AC541:$AC544,"M", "")))</f>
        <v>0</v>
      </c>
      <c r="AY541" s="291">
        <f>SUMPRODUCT(LEN($AE541:$AE544)-LEN(SUBSTITUTE($AE541:$AE544,"S", "")))</f>
        <v>0</v>
      </c>
      <c r="AZ541" s="227">
        <f>SUMPRODUCT(LEN($AE541:$AE544)-LEN(SUBSTITUTE($AE541:$AE544,"F", "")))</f>
        <v>0</v>
      </c>
      <c r="BA541" s="227">
        <f>SUMPRODUCT(LEN($AE541:$AE544)-LEN(SUBSTITUTE($AE541:$AE544,"G", "")))</f>
        <v>0</v>
      </c>
      <c r="BB541" s="294">
        <f>SUMPRODUCT(LEN($AE541:$AE544)-LEN(SUBSTITUTE($AE541:$AE544,"M", "")))</f>
        <v>0</v>
      </c>
    </row>
    <row r="542" spans="2:62" ht="28.15" customHeight="1" thickBot="1" x14ac:dyDescent="0.25">
      <c r="B542" s="30"/>
      <c r="C542" s="243"/>
      <c r="D542" s="36"/>
      <c r="E542" s="35"/>
      <c r="F542" s="35"/>
      <c r="G542" s="34"/>
      <c r="H542" s="224"/>
      <c r="I542" s="247"/>
      <c r="J542" s="247"/>
      <c r="K542" s="247"/>
      <c r="L542" s="33" t="s">
        <v>123</v>
      </c>
      <c r="M542" s="32" t="s">
        <v>132</v>
      </c>
      <c r="N542" s="33" t="s">
        <v>122</v>
      </c>
      <c r="O542" s="32" t="s">
        <v>399</v>
      </c>
      <c r="P542" s="33" t="s">
        <v>120</v>
      </c>
      <c r="Q542" s="32" t="s">
        <v>527</v>
      </c>
      <c r="R542" s="33" t="s">
        <v>119</v>
      </c>
      <c r="S542" s="32" t="s">
        <v>132</v>
      </c>
      <c r="T542" s="33" t="s">
        <v>118</v>
      </c>
      <c r="U542" s="32" t="s">
        <v>104</v>
      </c>
      <c r="V542" s="33" t="s">
        <v>117</v>
      </c>
      <c r="W542" s="32"/>
      <c r="X542" s="33" t="s">
        <v>116</v>
      </c>
      <c r="Y542" s="32"/>
      <c r="Z542" s="33" t="s">
        <v>115</v>
      </c>
      <c r="AA542" s="32"/>
      <c r="AB542" s="31"/>
      <c r="AC542" s="32"/>
      <c r="AD542" s="31"/>
      <c r="AE542" s="23"/>
      <c r="AF542" s="251"/>
      <c r="AG542" s="251"/>
      <c r="AH542" s="22"/>
      <c r="AI542" s="11"/>
      <c r="AJ542" s="311"/>
      <c r="AK542" s="267"/>
      <c r="AL542" s="263"/>
      <c r="AM542" s="265"/>
      <c r="AN542" s="267"/>
      <c r="AO542" s="263"/>
      <c r="AP542" s="265"/>
      <c r="AQ542" s="267"/>
      <c r="AR542" s="263"/>
      <c r="AS542" s="265"/>
      <c r="AT542" s="267"/>
      <c r="AU542" s="263"/>
      <c r="AV542" s="265"/>
      <c r="AW542" s="275"/>
      <c r="AX542" s="270"/>
      <c r="AY542" s="292"/>
      <c r="AZ542" s="228"/>
      <c r="BA542" s="228"/>
      <c r="BB542" s="295"/>
    </row>
    <row r="543" spans="2:62" ht="28.15" customHeight="1" x14ac:dyDescent="0.2">
      <c r="B543" s="30"/>
      <c r="C543" s="244"/>
      <c r="D543" s="29"/>
      <c r="E543" s="28"/>
      <c r="F543" s="28"/>
      <c r="G543" s="27"/>
      <c r="H543" s="225"/>
      <c r="I543" s="248"/>
      <c r="J543" s="248"/>
      <c r="K543" s="248"/>
      <c r="L543" s="26" t="s">
        <v>114</v>
      </c>
      <c r="M543" s="25" t="s">
        <v>399</v>
      </c>
      <c r="N543" s="26" t="s">
        <v>112</v>
      </c>
      <c r="O543" s="25" t="s">
        <v>649</v>
      </c>
      <c r="P543" s="26" t="s">
        <v>111</v>
      </c>
      <c r="Q543" s="25" t="s">
        <v>399</v>
      </c>
      <c r="R543" s="26" t="s">
        <v>110</v>
      </c>
      <c r="S543" s="25" t="s">
        <v>399</v>
      </c>
      <c r="T543" s="26" t="s">
        <v>109</v>
      </c>
      <c r="U543" s="25" t="s">
        <v>121</v>
      </c>
      <c r="V543" s="26" t="s">
        <v>108</v>
      </c>
      <c r="W543" s="25"/>
      <c r="X543" s="26" t="s">
        <v>107</v>
      </c>
      <c r="Y543" s="25"/>
      <c r="Z543" s="26" t="s">
        <v>106</v>
      </c>
      <c r="AA543" s="25"/>
      <c r="AB543" s="24"/>
      <c r="AC543" s="25"/>
      <c r="AD543" s="24"/>
      <c r="AE543" s="23"/>
      <c r="AF543" s="251"/>
      <c r="AG543" s="251"/>
      <c r="AH543" s="22"/>
      <c r="AI543" s="11"/>
      <c r="AJ543" s="311"/>
      <c r="AK543" s="267"/>
      <c r="AL543" s="263"/>
      <c r="AM543" s="265"/>
      <c r="AN543" s="267"/>
      <c r="AO543" s="263"/>
      <c r="AP543" s="265"/>
      <c r="AQ543" s="267"/>
      <c r="AR543" s="263"/>
      <c r="AS543" s="265"/>
      <c r="AT543" s="267"/>
      <c r="AU543" s="263"/>
      <c r="AV543" s="265"/>
      <c r="AW543" s="275"/>
      <c r="AX543" s="270"/>
      <c r="AY543" s="292"/>
      <c r="AZ543" s="228"/>
      <c r="BA543" s="228"/>
      <c r="BB543" s="295"/>
    </row>
    <row r="544" spans="2:62" ht="28.15" customHeight="1" thickBot="1" x14ac:dyDescent="0.25">
      <c r="B544" s="30"/>
      <c r="C544" s="253"/>
      <c r="D544" s="51"/>
      <c r="E544" s="50"/>
      <c r="F544" s="50"/>
      <c r="G544" s="49"/>
      <c r="H544" s="226"/>
      <c r="I544" s="254"/>
      <c r="J544" s="254"/>
      <c r="K544" s="254"/>
      <c r="L544" s="48" t="s">
        <v>105</v>
      </c>
      <c r="M544" s="47" t="s">
        <v>399</v>
      </c>
      <c r="N544" s="48" t="s">
        <v>103</v>
      </c>
      <c r="O544" s="47" t="s">
        <v>186</v>
      </c>
      <c r="P544" s="48" t="s">
        <v>102</v>
      </c>
      <c r="Q544" s="47" t="s">
        <v>613</v>
      </c>
      <c r="R544" s="48" t="s">
        <v>101</v>
      </c>
      <c r="S544" s="47" t="s">
        <v>121</v>
      </c>
      <c r="T544" s="48">
        <v>20</v>
      </c>
      <c r="U544" s="47" t="s">
        <v>121</v>
      </c>
      <c r="V544" s="48" t="s">
        <v>100</v>
      </c>
      <c r="W544" s="47"/>
      <c r="X544" s="48" t="s">
        <v>99</v>
      </c>
      <c r="Y544" s="47"/>
      <c r="Z544" s="48" t="s">
        <v>98</v>
      </c>
      <c r="AA544" s="47"/>
      <c r="AB544" s="16"/>
      <c r="AC544" s="47"/>
      <c r="AD544" s="16"/>
      <c r="AE544" s="46"/>
      <c r="AF544" s="255"/>
      <c r="AG544" s="255"/>
      <c r="AH544" s="45"/>
      <c r="AI544" s="11"/>
      <c r="AJ544" s="312"/>
      <c r="AK544" s="268"/>
      <c r="AL544" s="264"/>
      <c r="AM544" s="266"/>
      <c r="AN544" s="268"/>
      <c r="AO544" s="264"/>
      <c r="AP544" s="266"/>
      <c r="AQ544" s="268"/>
      <c r="AR544" s="264"/>
      <c r="AS544" s="266"/>
      <c r="AT544" s="268"/>
      <c r="AU544" s="264"/>
      <c r="AV544" s="266"/>
      <c r="AW544" s="276"/>
      <c r="AX544" s="271"/>
      <c r="AY544" s="293"/>
      <c r="AZ544" s="229"/>
      <c r="BA544" s="229"/>
      <c r="BB544" s="296"/>
    </row>
    <row r="545" spans="2:62" ht="28.15" customHeight="1" x14ac:dyDescent="0.2">
      <c r="B545" s="30"/>
      <c r="C545" s="242">
        <v>3</v>
      </c>
      <c r="D545" s="44"/>
      <c r="E545" s="43"/>
      <c r="F545" s="43"/>
      <c r="G545" s="42"/>
      <c r="H545" s="223"/>
      <c r="I545" s="246">
        <v>93</v>
      </c>
      <c r="J545" s="246">
        <v>32</v>
      </c>
      <c r="K545" s="246">
        <v>7</v>
      </c>
      <c r="L545" s="41" t="s">
        <v>133</v>
      </c>
      <c r="M545" s="40" t="s">
        <v>1274</v>
      </c>
      <c r="N545" s="41" t="s">
        <v>131</v>
      </c>
      <c r="O545" s="40" t="s">
        <v>621</v>
      </c>
      <c r="P545" s="41" t="s">
        <v>130</v>
      </c>
      <c r="Q545" s="40" t="s">
        <v>728</v>
      </c>
      <c r="R545" s="41" t="s">
        <v>129</v>
      </c>
      <c r="S545" s="40" t="s">
        <v>491</v>
      </c>
      <c r="T545" s="41" t="s">
        <v>128</v>
      </c>
      <c r="U545" s="40" t="s">
        <v>377</v>
      </c>
      <c r="V545" s="41" t="s">
        <v>127</v>
      </c>
      <c r="W545" s="40" t="s">
        <v>132</v>
      </c>
      <c r="X545" s="41" t="s">
        <v>126</v>
      </c>
      <c r="Y545" s="40" t="s">
        <v>121</v>
      </c>
      <c r="Z545" s="41" t="s">
        <v>125</v>
      </c>
      <c r="AA545" s="40"/>
      <c r="AB545" s="39"/>
      <c r="AC545" s="40"/>
      <c r="AD545" s="39" t="s">
        <v>1365</v>
      </c>
      <c r="AE545" s="38"/>
      <c r="AF545" s="250"/>
      <c r="AG545" s="250"/>
      <c r="AH545" s="37"/>
      <c r="AI545" s="11"/>
      <c r="AJ545" s="310">
        <f>SUMPRODUCT(LEN($M545:$AA548)-LEN(SUBSTITUTE($M545:$AA548,"A", "")))</f>
        <v>72</v>
      </c>
      <c r="AK545" s="239">
        <f>SUMPRODUCT(LEN($AD545:$AD548)-LEN(SUBSTITUTE($AD545:$AD548,"A", "")))</f>
        <v>15</v>
      </c>
      <c r="AL545" s="230">
        <f>SUMPRODUCT(LEN($AC545:$AC548)-LEN(SUBSTITUTE($AC545:$AC548,"A", "")))</f>
        <v>0</v>
      </c>
      <c r="AM545" s="233">
        <f>SUMPRODUCT(LEN($M545:$AA548)-LEN(SUBSTITUTE($M545:$AA548,"S", "")))</f>
        <v>19</v>
      </c>
      <c r="AN545" s="239">
        <f>SUMPRODUCT(LEN($AD545:$AD548)-LEN(SUBSTITUTE($AD545:$AD548,"S", "")))</f>
        <v>8</v>
      </c>
      <c r="AO545" s="230">
        <f>SUMPRODUCT(LEN($AC545:$AC548)-LEN(SUBSTITUTE($AC545:$AC548,"S", "")))</f>
        <v>0</v>
      </c>
      <c r="AP545" s="233">
        <f>SUMPRODUCT(LEN($M545:$AA548)-LEN(SUBSTITUTE($M545:$AA548,"F", "")))</f>
        <v>0</v>
      </c>
      <c r="AQ545" s="239">
        <f>SUMPRODUCT(LEN($AD545:$AD548)-LEN(SUBSTITUTE($AD545:$AD548,"F", "")))</f>
        <v>0</v>
      </c>
      <c r="AR545" s="230">
        <f>SUMPRODUCT(LEN($AC545:$AC548)-LEN(SUBSTITUTE($AC545:$AC548,"F", "")))</f>
        <v>0</v>
      </c>
      <c r="AS545" s="233">
        <f>SUMPRODUCT(LEN($M545:$AA548)-LEN(SUBSTITUTE($M545:$AA548,"G", "")))</f>
        <v>12</v>
      </c>
      <c r="AT545" s="239">
        <f>SUMPRODUCT(LEN($AD545:$AD548)-LEN(SUBSTITUTE($AD545:$AD548,"G", "")))</f>
        <v>4</v>
      </c>
      <c r="AU545" s="230">
        <f>SUMPRODUCT(LEN($AC545:$AC548)-LEN(SUBSTITUTE($AC545:$AC548,"G", "")))</f>
        <v>0</v>
      </c>
      <c r="AV545" s="233">
        <f>SUMPRODUCT(LEN($L545:$AA548)-LEN(SUBSTITUTE($L545:$AA548,"M", "")))</f>
        <v>1</v>
      </c>
      <c r="AW545" s="236">
        <f>SUMPRODUCT(LEN($AD545:$AD548)-LEN(SUBSTITUTE($AD545:$AD548,"M", "")))</f>
        <v>0</v>
      </c>
      <c r="AX545" s="269">
        <f>SUMPRODUCT(LEN($AC545:$AC548)-LEN(SUBSTITUTE($AC545:$AC548,"M", "")))</f>
        <v>0</v>
      </c>
      <c r="AY545" s="291">
        <f>SUMPRODUCT(LEN($AE545:$AE548)-LEN(SUBSTITUTE($AE545:$AE548,"S", "")))</f>
        <v>0</v>
      </c>
      <c r="AZ545" s="227">
        <f>SUMPRODUCT(LEN($AE545:$AE548)-LEN(SUBSTITUTE($AE545:$AE548,"F", "")))</f>
        <v>0</v>
      </c>
      <c r="BA545" s="227">
        <f>SUMPRODUCT(LEN($AE545:$AE548)-LEN(SUBSTITUTE($AE545:$AE548,"G", "")))</f>
        <v>0</v>
      </c>
      <c r="BB545" s="294">
        <f>SUMPRODUCT(LEN($AE545:$AE548)-LEN(SUBSTITUTE($AE545:$AE548,"M", "")))</f>
        <v>0</v>
      </c>
    </row>
    <row r="546" spans="2:62" ht="28.15" customHeight="1" thickBot="1" x14ac:dyDescent="0.25">
      <c r="B546" s="30"/>
      <c r="C546" s="243"/>
      <c r="D546" s="36"/>
      <c r="E546" s="35"/>
      <c r="F546" s="35"/>
      <c r="G546" s="34"/>
      <c r="H546" s="224"/>
      <c r="I546" s="247"/>
      <c r="J546" s="247"/>
      <c r="K546" s="247"/>
      <c r="L546" s="33" t="s">
        <v>123</v>
      </c>
      <c r="M546" s="32" t="s">
        <v>382</v>
      </c>
      <c r="N546" s="33" t="s">
        <v>122</v>
      </c>
      <c r="O546" s="32" t="s">
        <v>186</v>
      </c>
      <c r="P546" s="33" t="s">
        <v>120</v>
      </c>
      <c r="Q546" s="32" t="s">
        <v>1364</v>
      </c>
      <c r="R546" s="33" t="s">
        <v>119</v>
      </c>
      <c r="S546" s="32" t="s">
        <v>749</v>
      </c>
      <c r="T546" s="33" t="s">
        <v>118</v>
      </c>
      <c r="U546" s="32" t="s">
        <v>389</v>
      </c>
      <c r="V546" s="33" t="s">
        <v>117</v>
      </c>
      <c r="W546" s="32" t="s">
        <v>175</v>
      </c>
      <c r="X546" s="33" t="s">
        <v>116</v>
      </c>
      <c r="Y546" s="32"/>
      <c r="Z546" s="33" t="s">
        <v>115</v>
      </c>
      <c r="AA546" s="32"/>
      <c r="AB546" s="31"/>
      <c r="AC546" s="32"/>
      <c r="AD546" s="31"/>
      <c r="AE546" s="23"/>
      <c r="AF546" s="251"/>
      <c r="AG546" s="251"/>
      <c r="AH546" s="22"/>
      <c r="AI546" s="11"/>
      <c r="AJ546" s="311"/>
      <c r="AK546" s="267"/>
      <c r="AL546" s="263"/>
      <c r="AM546" s="265"/>
      <c r="AN546" s="267"/>
      <c r="AO546" s="263"/>
      <c r="AP546" s="265"/>
      <c r="AQ546" s="267"/>
      <c r="AR546" s="263"/>
      <c r="AS546" s="265"/>
      <c r="AT546" s="267"/>
      <c r="AU546" s="263"/>
      <c r="AV546" s="265"/>
      <c r="AW546" s="275"/>
      <c r="AX546" s="270"/>
      <c r="AY546" s="292"/>
      <c r="AZ546" s="228"/>
      <c r="BA546" s="228"/>
      <c r="BB546" s="295"/>
    </row>
    <row r="547" spans="2:62" ht="28.15" customHeight="1" x14ac:dyDescent="0.2">
      <c r="B547" s="30"/>
      <c r="C547" s="244"/>
      <c r="D547" s="29"/>
      <c r="E547" s="28"/>
      <c r="F547" s="28"/>
      <c r="G547" s="27"/>
      <c r="H547" s="225"/>
      <c r="I547" s="248"/>
      <c r="J547" s="248"/>
      <c r="K547" s="248"/>
      <c r="L547" s="26" t="s">
        <v>114</v>
      </c>
      <c r="M547" s="25" t="s">
        <v>399</v>
      </c>
      <c r="N547" s="26" t="s">
        <v>112</v>
      </c>
      <c r="O547" s="25" t="s">
        <v>971</v>
      </c>
      <c r="P547" s="26" t="s">
        <v>111</v>
      </c>
      <c r="Q547" s="25" t="s">
        <v>1363</v>
      </c>
      <c r="R547" s="26" t="s">
        <v>110</v>
      </c>
      <c r="S547" s="25" t="s">
        <v>382</v>
      </c>
      <c r="T547" s="26" t="s">
        <v>109</v>
      </c>
      <c r="U547" s="25" t="s">
        <v>187</v>
      </c>
      <c r="V547" s="26" t="s">
        <v>108</v>
      </c>
      <c r="W547" s="25" t="s">
        <v>121</v>
      </c>
      <c r="X547" s="26" t="s">
        <v>107</v>
      </c>
      <c r="Y547" s="25"/>
      <c r="Z547" s="26" t="s">
        <v>106</v>
      </c>
      <c r="AA547" s="25"/>
      <c r="AB547" s="24"/>
      <c r="AC547" s="25"/>
      <c r="AD547" s="24"/>
      <c r="AE547" s="23"/>
      <c r="AF547" s="251"/>
      <c r="AG547" s="251"/>
      <c r="AH547" s="22"/>
      <c r="AI547" s="11"/>
      <c r="AJ547" s="311"/>
      <c r="AK547" s="267"/>
      <c r="AL547" s="263"/>
      <c r="AM547" s="265"/>
      <c r="AN547" s="267"/>
      <c r="AO547" s="263"/>
      <c r="AP547" s="265"/>
      <c r="AQ547" s="267"/>
      <c r="AR547" s="263"/>
      <c r="AS547" s="265"/>
      <c r="AT547" s="267"/>
      <c r="AU547" s="263"/>
      <c r="AV547" s="265"/>
      <c r="AW547" s="275"/>
      <c r="AX547" s="270"/>
      <c r="AY547" s="292"/>
      <c r="AZ547" s="228"/>
      <c r="BA547" s="228"/>
      <c r="BB547" s="295"/>
    </row>
    <row r="548" spans="2:62" ht="28.15" customHeight="1" thickBot="1" x14ac:dyDescent="0.25">
      <c r="B548" s="21"/>
      <c r="C548" s="245"/>
      <c r="D548" s="20"/>
      <c r="E548" s="19"/>
      <c r="F548" s="19"/>
      <c r="G548" s="18"/>
      <c r="H548" s="226"/>
      <c r="I548" s="249"/>
      <c r="J548" s="249"/>
      <c r="K548" s="249"/>
      <c r="L548" s="17" t="s">
        <v>105</v>
      </c>
      <c r="M548" s="15" t="s">
        <v>389</v>
      </c>
      <c r="N548" s="17" t="s">
        <v>103</v>
      </c>
      <c r="O548" s="15" t="s">
        <v>649</v>
      </c>
      <c r="P548" s="17" t="s">
        <v>102</v>
      </c>
      <c r="Q548" s="15" t="s">
        <v>496</v>
      </c>
      <c r="R548" s="17" t="s">
        <v>101</v>
      </c>
      <c r="S548" s="15" t="s">
        <v>1084</v>
      </c>
      <c r="T548" s="17">
        <v>20</v>
      </c>
      <c r="U548" s="15" t="s">
        <v>195</v>
      </c>
      <c r="V548" s="17" t="s">
        <v>100</v>
      </c>
      <c r="W548" s="15" t="s">
        <v>104</v>
      </c>
      <c r="X548" s="17" t="s">
        <v>99</v>
      </c>
      <c r="Y548" s="15"/>
      <c r="Z548" s="17" t="s">
        <v>98</v>
      </c>
      <c r="AA548" s="15"/>
      <c r="AB548" s="16"/>
      <c r="AC548" s="15"/>
      <c r="AD548" s="14"/>
      <c r="AE548" s="13"/>
      <c r="AF548" s="252"/>
      <c r="AG548" s="252"/>
      <c r="AH548" s="12"/>
      <c r="AI548" s="11"/>
      <c r="AJ548" s="312"/>
      <c r="AK548" s="268"/>
      <c r="AL548" s="264"/>
      <c r="AM548" s="266"/>
      <c r="AN548" s="268"/>
      <c r="AO548" s="264"/>
      <c r="AP548" s="266"/>
      <c r="AQ548" s="268"/>
      <c r="AR548" s="264"/>
      <c r="AS548" s="266"/>
      <c r="AT548" s="268"/>
      <c r="AU548" s="264"/>
      <c r="AV548" s="266"/>
      <c r="AW548" s="276"/>
      <c r="AX548" s="271"/>
      <c r="AY548" s="293"/>
      <c r="AZ548" s="229"/>
      <c r="BA548" s="229"/>
      <c r="BB548" s="296"/>
    </row>
    <row r="549" spans="2:62" ht="85.9" customHeight="1" thickTop="1" thickBot="1" x14ac:dyDescent="0.35">
      <c r="B549" s="105" t="s">
        <v>174</v>
      </c>
      <c r="C549" s="95" t="s">
        <v>173</v>
      </c>
      <c r="D549" s="100" t="s">
        <v>172</v>
      </c>
      <c r="E549" s="104" t="s">
        <v>171</v>
      </c>
      <c r="F549" s="103"/>
      <c r="G549" s="102"/>
      <c r="H549" s="101" t="s">
        <v>170</v>
      </c>
      <c r="I549" s="100" t="s">
        <v>96</v>
      </c>
      <c r="J549" s="100" t="s">
        <v>169</v>
      </c>
      <c r="K549" s="100" t="s">
        <v>97</v>
      </c>
      <c r="L549" s="256" t="s">
        <v>168</v>
      </c>
      <c r="M549" s="262"/>
      <c r="N549" s="256" t="s">
        <v>167</v>
      </c>
      <c r="O549" s="262"/>
      <c r="P549" s="256" t="s">
        <v>167</v>
      </c>
      <c r="Q549" s="257"/>
      <c r="R549" s="256" t="s">
        <v>167</v>
      </c>
      <c r="S549" s="257"/>
      <c r="T549" s="256" t="s">
        <v>167</v>
      </c>
      <c r="U549" s="257"/>
      <c r="V549" s="256" t="s">
        <v>167</v>
      </c>
      <c r="W549" s="257"/>
      <c r="X549" s="256" t="s">
        <v>167</v>
      </c>
      <c r="Y549" s="257"/>
      <c r="Z549" s="256" t="s">
        <v>167</v>
      </c>
      <c r="AA549" s="257"/>
      <c r="AB549" s="261" t="s">
        <v>166</v>
      </c>
      <c r="AC549" s="257"/>
      <c r="AD549" s="101" t="s">
        <v>165</v>
      </c>
      <c r="AE549" s="101" t="s">
        <v>164</v>
      </c>
      <c r="AF549" s="100" t="s">
        <v>163</v>
      </c>
      <c r="AG549" s="100" t="s">
        <v>162</v>
      </c>
      <c r="AH549" s="99" t="s">
        <v>161</v>
      </c>
      <c r="AI549" s="98"/>
      <c r="AJ549" s="96" t="s">
        <v>160</v>
      </c>
      <c r="AK549" s="95" t="s">
        <v>159</v>
      </c>
      <c r="AL549" s="94" t="s">
        <v>158</v>
      </c>
      <c r="AM549" s="96" t="s">
        <v>157</v>
      </c>
      <c r="AN549" s="95" t="s">
        <v>156</v>
      </c>
      <c r="AO549" s="94" t="s">
        <v>155</v>
      </c>
      <c r="AP549" s="96" t="s">
        <v>154</v>
      </c>
      <c r="AQ549" s="95" t="s">
        <v>153</v>
      </c>
      <c r="AR549" s="97" t="s">
        <v>152</v>
      </c>
      <c r="AS549" s="96" t="s">
        <v>151</v>
      </c>
      <c r="AT549" s="95" t="s">
        <v>150</v>
      </c>
      <c r="AU549" s="94" t="s">
        <v>149</v>
      </c>
      <c r="AV549" s="96" t="s">
        <v>148</v>
      </c>
      <c r="AW549" s="95" t="s">
        <v>147</v>
      </c>
      <c r="AX549" s="94" t="s">
        <v>146</v>
      </c>
      <c r="AY549" s="93" t="s">
        <v>145</v>
      </c>
      <c r="AZ549" s="92" t="s">
        <v>144</v>
      </c>
      <c r="BA549" s="92" t="s">
        <v>143</v>
      </c>
      <c r="BB549" s="91" t="s">
        <v>142</v>
      </c>
    </row>
    <row r="550" spans="2:62" ht="48" thickBot="1" x14ac:dyDescent="0.3">
      <c r="B550" s="90" t="s">
        <v>213</v>
      </c>
      <c r="C550" s="89"/>
      <c r="D550" s="88"/>
      <c r="E550" s="258"/>
      <c r="F550" s="259"/>
      <c r="G550" s="260"/>
      <c r="H550" s="87" t="s">
        <v>140</v>
      </c>
      <c r="I550" s="86"/>
      <c r="J550" s="86"/>
      <c r="K550" s="85"/>
      <c r="L550" s="84"/>
      <c r="M550" s="81"/>
      <c r="N550" s="84"/>
      <c r="O550" s="81"/>
      <c r="P550" s="84"/>
      <c r="Q550" s="81"/>
      <c r="R550" s="84"/>
      <c r="S550" s="81"/>
      <c r="T550" s="84"/>
      <c r="U550" s="81"/>
      <c r="V550" s="84"/>
      <c r="W550" s="81"/>
      <c r="X550" s="84"/>
      <c r="Y550" s="81"/>
      <c r="Z550" s="84"/>
      <c r="AA550" s="83"/>
      <c r="AB550" s="82" t="s">
        <v>139</v>
      </c>
      <c r="AC550" s="81"/>
      <c r="AD550" s="81"/>
      <c r="AE550" s="81"/>
      <c r="AF550" s="80"/>
      <c r="AG550" s="80"/>
      <c r="AH550" s="60"/>
      <c r="AI550" s="79" t="s">
        <v>138</v>
      </c>
      <c r="AJ550" s="78">
        <f t="shared" ref="AJ550:BB550" si="72">SUM(AJ552:AJ563)</f>
        <v>117</v>
      </c>
      <c r="AK550" s="77">
        <f t="shared" si="72"/>
        <v>10</v>
      </c>
      <c r="AL550" s="76">
        <f t="shared" si="72"/>
        <v>0</v>
      </c>
      <c r="AM550" s="78">
        <f t="shared" si="72"/>
        <v>8</v>
      </c>
      <c r="AN550" s="77">
        <f t="shared" si="72"/>
        <v>0</v>
      </c>
      <c r="AO550" s="76">
        <f t="shared" si="72"/>
        <v>0</v>
      </c>
      <c r="AP550" s="78">
        <f t="shared" si="72"/>
        <v>0</v>
      </c>
      <c r="AQ550" s="77">
        <f t="shared" si="72"/>
        <v>0</v>
      </c>
      <c r="AR550" s="76">
        <f t="shared" si="72"/>
        <v>0</v>
      </c>
      <c r="AS550" s="78">
        <f t="shared" si="72"/>
        <v>21</v>
      </c>
      <c r="AT550" s="77">
        <f t="shared" si="72"/>
        <v>2</v>
      </c>
      <c r="AU550" s="76">
        <f t="shared" si="72"/>
        <v>0</v>
      </c>
      <c r="AV550" s="78">
        <f t="shared" si="72"/>
        <v>1</v>
      </c>
      <c r="AW550" s="77">
        <f t="shared" si="72"/>
        <v>0</v>
      </c>
      <c r="AX550" s="76">
        <f t="shared" si="72"/>
        <v>0</v>
      </c>
      <c r="AY550" s="75">
        <f t="shared" si="72"/>
        <v>0</v>
      </c>
      <c r="AZ550" s="74">
        <f t="shared" si="72"/>
        <v>0</v>
      </c>
      <c r="BA550" s="74">
        <f t="shared" si="72"/>
        <v>1</v>
      </c>
      <c r="BB550" s="73">
        <f t="shared" si="72"/>
        <v>0</v>
      </c>
      <c r="BC550" s="72" t="s">
        <v>137</v>
      </c>
      <c r="BF550" s="5">
        <f>SUM(AJ550:AL550)/$BG$5</f>
        <v>42.333333333333336</v>
      </c>
      <c r="BG550" s="5">
        <f>SUM(AM550:AO550,AY550)/$BG$5</f>
        <v>2.6666666666666665</v>
      </c>
      <c r="BH550" s="5">
        <f>SUM(AP550:AR550,AZ550)/$BG$5</f>
        <v>0</v>
      </c>
      <c r="BI550" s="5">
        <f>SUM(AS550:AU550,BA550)/$BG$5</f>
        <v>8</v>
      </c>
      <c r="BJ550" s="5">
        <f>SUM(AV550:AX550,BB550)/$BG$5</f>
        <v>0.33333333333333331</v>
      </c>
    </row>
    <row r="551" spans="2:62" ht="37.5" thickBot="1" x14ac:dyDescent="0.3">
      <c r="B551" s="71"/>
      <c r="C551" s="70"/>
      <c r="D551" s="69"/>
      <c r="E551" s="68"/>
      <c r="F551" s="68"/>
      <c r="G551" s="67"/>
      <c r="H551" s="66"/>
      <c r="I551" s="64"/>
      <c r="J551" s="64"/>
      <c r="K551" s="65"/>
      <c r="L551" s="64"/>
      <c r="M551" s="62"/>
      <c r="N551" s="64"/>
      <c r="O551" s="62"/>
      <c r="P551" s="64"/>
      <c r="Q551" s="62"/>
      <c r="R551" s="64"/>
      <c r="S551" s="62"/>
      <c r="T551" s="64"/>
      <c r="U551" s="62"/>
      <c r="V551" s="64"/>
      <c r="W551" s="62"/>
      <c r="X551" s="64"/>
      <c r="Y551" s="62"/>
      <c r="Z551" s="64"/>
      <c r="AA551" s="62"/>
      <c r="AB551" s="63"/>
      <c r="AC551" s="62"/>
      <c r="AD551" s="62"/>
      <c r="AE551" s="62"/>
      <c r="AF551" s="61"/>
      <c r="AG551" s="61"/>
      <c r="AH551" s="60"/>
      <c r="AI551" s="59" t="s">
        <v>136</v>
      </c>
      <c r="AJ551" s="58">
        <f t="shared" ref="AJ551:BB551" si="73">AJ550/3</f>
        <v>39</v>
      </c>
      <c r="AK551" s="57">
        <f t="shared" si="73"/>
        <v>3.3333333333333335</v>
      </c>
      <c r="AL551" s="56">
        <f t="shared" si="73"/>
        <v>0</v>
      </c>
      <c r="AM551" s="58">
        <f t="shared" si="73"/>
        <v>2.6666666666666665</v>
      </c>
      <c r="AN551" s="57">
        <f t="shared" si="73"/>
        <v>0</v>
      </c>
      <c r="AO551" s="56">
        <f t="shared" si="73"/>
        <v>0</v>
      </c>
      <c r="AP551" s="58">
        <f t="shared" si="73"/>
        <v>0</v>
      </c>
      <c r="AQ551" s="57">
        <f t="shared" si="73"/>
        <v>0</v>
      </c>
      <c r="AR551" s="56">
        <f t="shared" si="73"/>
        <v>0</v>
      </c>
      <c r="AS551" s="58">
        <f t="shared" si="73"/>
        <v>7</v>
      </c>
      <c r="AT551" s="57">
        <f t="shared" si="73"/>
        <v>0.66666666666666663</v>
      </c>
      <c r="AU551" s="56">
        <f t="shared" si="73"/>
        <v>0</v>
      </c>
      <c r="AV551" s="58">
        <f t="shared" si="73"/>
        <v>0.33333333333333331</v>
      </c>
      <c r="AW551" s="57">
        <f t="shared" si="73"/>
        <v>0</v>
      </c>
      <c r="AX551" s="56">
        <f t="shared" si="73"/>
        <v>0</v>
      </c>
      <c r="AY551" s="55">
        <f t="shared" si="73"/>
        <v>0</v>
      </c>
      <c r="AZ551" s="54">
        <f t="shared" si="73"/>
        <v>0</v>
      </c>
      <c r="BA551" s="54">
        <f t="shared" si="73"/>
        <v>0.33333333333333331</v>
      </c>
      <c r="BB551" s="53">
        <f t="shared" si="73"/>
        <v>0</v>
      </c>
      <c r="BC551" s="52" t="s">
        <v>135</v>
      </c>
    </row>
    <row r="552" spans="2:62" ht="28.15" customHeight="1" x14ac:dyDescent="0.2">
      <c r="B552" s="30"/>
      <c r="C552" s="242">
        <v>1</v>
      </c>
      <c r="D552" s="44"/>
      <c r="E552" s="43"/>
      <c r="F552" s="43"/>
      <c r="G552" s="42"/>
      <c r="H552" s="223" t="s">
        <v>660</v>
      </c>
      <c r="I552" s="246">
        <v>92</v>
      </c>
      <c r="J552" s="246">
        <v>30</v>
      </c>
      <c r="K552" s="246">
        <v>8</v>
      </c>
      <c r="L552" s="41" t="s">
        <v>133</v>
      </c>
      <c r="M552" s="40" t="s">
        <v>382</v>
      </c>
      <c r="N552" s="41" t="s">
        <v>131</v>
      </c>
      <c r="O552" s="40" t="s">
        <v>484</v>
      </c>
      <c r="P552" s="41" t="s">
        <v>130</v>
      </c>
      <c r="Q552" s="40" t="s">
        <v>725</v>
      </c>
      <c r="R552" s="41" t="s">
        <v>129</v>
      </c>
      <c r="S552" s="40" t="s">
        <v>132</v>
      </c>
      <c r="T552" s="41" t="s">
        <v>128</v>
      </c>
      <c r="U552" s="40" t="s">
        <v>217</v>
      </c>
      <c r="V552" s="41" t="s">
        <v>127</v>
      </c>
      <c r="W552" s="40" t="s">
        <v>121</v>
      </c>
      <c r="X552" s="41" t="s">
        <v>126</v>
      </c>
      <c r="Y552" s="40"/>
      <c r="Z552" s="41" t="s">
        <v>125</v>
      </c>
      <c r="AA552" s="40"/>
      <c r="AB552" s="39"/>
      <c r="AC552" s="40"/>
      <c r="AD552" s="39" t="s">
        <v>1362</v>
      </c>
      <c r="AE552" s="38" t="s">
        <v>414</v>
      </c>
      <c r="AF552" s="250"/>
      <c r="AG552" s="250"/>
      <c r="AH552" s="37"/>
      <c r="AI552" s="11"/>
      <c r="AJ552" s="310">
        <f>SUMPRODUCT(LEN($M552:$AA555)-LEN(SUBSTITUTE($M552:$AA555,"A", "")))</f>
        <v>44</v>
      </c>
      <c r="AK552" s="239">
        <f>SUMPRODUCT(LEN($AD552:$AD555)-LEN(SUBSTITUTE($AD552:$AD555,"A", "")))</f>
        <v>9</v>
      </c>
      <c r="AL552" s="230">
        <f>SUMPRODUCT(LEN($AC552:$AC555)-LEN(SUBSTITUTE($AC552:$AC555,"A", "")))</f>
        <v>0</v>
      </c>
      <c r="AM552" s="233">
        <f>SUMPRODUCT(LEN($M552:$AA555)-LEN(SUBSTITUTE($M552:$AA555,"S", "")))</f>
        <v>4</v>
      </c>
      <c r="AN552" s="239">
        <f>SUMPRODUCT(LEN($AD552:$AD555)-LEN(SUBSTITUTE($AD552:$AD555,"S", "")))</f>
        <v>0</v>
      </c>
      <c r="AO552" s="230">
        <f>SUMPRODUCT(LEN($AC552:$AC555)-LEN(SUBSTITUTE($AC552:$AC555,"S", "")))</f>
        <v>0</v>
      </c>
      <c r="AP552" s="233">
        <f>SUMPRODUCT(LEN($M552:$AA555)-LEN(SUBSTITUTE($M552:$AA555,"F", "")))</f>
        <v>0</v>
      </c>
      <c r="AQ552" s="239">
        <f>SUMPRODUCT(LEN($AD552:$AD555)-LEN(SUBSTITUTE($AD552:$AD555,"F", "")))</f>
        <v>0</v>
      </c>
      <c r="AR552" s="230">
        <f>SUMPRODUCT(LEN($AC552:$AC555)-LEN(SUBSTITUTE($AC552:$AC555,"F", "")))</f>
        <v>0</v>
      </c>
      <c r="AS552" s="233">
        <f>SUMPRODUCT(LEN($M552:$AA555)-LEN(SUBSTITUTE($M552:$AA555,"G", "")))</f>
        <v>10</v>
      </c>
      <c r="AT552" s="239">
        <f>SUMPRODUCT(LEN($AD552:$AD555)-LEN(SUBSTITUTE($AD552:$AD555,"G", "")))</f>
        <v>2</v>
      </c>
      <c r="AU552" s="230">
        <f>SUMPRODUCT(LEN($AC552:$AC555)-LEN(SUBSTITUTE($AC552:$AC555,"G", "")))</f>
        <v>0</v>
      </c>
      <c r="AV552" s="233">
        <f>SUMPRODUCT(LEN($L552:$AA555)-LEN(SUBSTITUTE($L552:$AA555,"M", "")))</f>
        <v>1</v>
      </c>
      <c r="AW552" s="236">
        <f>SUMPRODUCT(LEN($AD552:$AD555)-LEN(SUBSTITUTE($AD552:$AD555,"M", "")))</f>
        <v>0</v>
      </c>
      <c r="AX552" s="269">
        <f>SUMPRODUCT(LEN($AC552:$AC555)-LEN(SUBSTITUTE($AC552:$AC555,"M", "")))</f>
        <v>0</v>
      </c>
      <c r="AY552" s="291">
        <f>SUMPRODUCT(LEN($AE552:$AE555)-LEN(SUBSTITUTE($AE552:$AE555,"S", "")))</f>
        <v>0</v>
      </c>
      <c r="AZ552" s="227">
        <f>SUMPRODUCT(LEN($AE552:$AE555)-LEN(SUBSTITUTE($AE552:$AE555,"F", "")))</f>
        <v>0</v>
      </c>
      <c r="BA552" s="227">
        <f>SUMPRODUCT(LEN($AE552:$AE555)-LEN(SUBSTITUTE($AE552:$AE555,"G", "")))</f>
        <v>1</v>
      </c>
      <c r="BB552" s="294">
        <f>SUMPRODUCT(LEN($AE552:$AE555)-LEN(SUBSTITUTE($AE552:$AE555,"M", "")))</f>
        <v>0</v>
      </c>
    </row>
    <row r="553" spans="2:62" ht="28.15" customHeight="1" thickBot="1" x14ac:dyDescent="0.25">
      <c r="B553" s="30"/>
      <c r="C553" s="243"/>
      <c r="D553" s="36"/>
      <c r="E553" s="35"/>
      <c r="F553" s="35"/>
      <c r="G553" s="34"/>
      <c r="H553" s="224"/>
      <c r="I553" s="247"/>
      <c r="J553" s="247"/>
      <c r="K553" s="247"/>
      <c r="L553" s="33" t="s">
        <v>123</v>
      </c>
      <c r="M553" s="32" t="s">
        <v>186</v>
      </c>
      <c r="N553" s="33" t="s">
        <v>122</v>
      </c>
      <c r="O553" s="32" t="s">
        <v>399</v>
      </c>
      <c r="P553" s="33" t="s">
        <v>120</v>
      </c>
      <c r="Q553" s="32" t="s">
        <v>389</v>
      </c>
      <c r="R553" s="33" t="s">
        <v>119</v>
      </c>
      <c r="S553" s="32" t="s">
        <v>132</v>
      </c>
      <c r="T553" s="33" t="s">
        <v>118</v>
      </c>
      <c r="U553" s="32" t="s">
        <v>132</v>
      </c>
      <c r="V553" s="33" t="s">
        <v>117</v>
      </c>
      <c r="W553" s="32" t="s">
        <v>121</v>
      </c>
      <c r="X553" s="33" t="s">
        <v>116</v>
      </c>
      <c r="Y553" s="32"/>
      <c r="Z553" s="33" t="s">
        <v>115</v>
      </c>
      <c r="AA553" s="32"/>
      <c r="AB553" s="31"/>
      <c r="AC553" s="32"/>
      <c r="AD553" s="31"/>
      <c r="AE553" s="23"/>
      <c r="AF553" s="251"/>
      <c r="AG553" s="251"/>
      <c r="AH553" s="22"/>
      <c r="AI553" s="11"/>
      <c r="AJ553" s="311"/>
      <c r="AK553" s="267"/>
      <c r="AL553" s="263"/>
      <c r="AM553" s="265"/>
      <c r="AN553" s="267"/>
      <c r="AO553" s="263"/>
      <c r="AP553" s="265"/>
      <c r="AQ553" s="267"/>
      <c r="AR553" s="263"/>
      <c r="AS553" s="265"/>
      <c r="AT553" s="267"/>
      <c r="AU553" s="263"/>
      <c r="AV553" s="265"/>
      <c r="AW553" s="275"/>
      <c r="AX553" s="270"/>
      <c r="AY553" s="292"/>
      <c r="AZ553" s="228"/>
      <c r="BA553" s="228"/>
      <c r="BB553" s="295"/>
    </row>
    <row r="554" spans="2:62" ht="28.15" customHeight="1" x14ac:dyDescent="0.2">
      <c r="B554" s="30"/>
      <c r="C554" s="244"/>
      <c r="D554" s="29"/>
      <c r="E554" s="28"/>
      <c r="F554" s="28"/>
      <c r="G554" s="27"/>
      <c r="H554" s="225">
        <v>223</v>
      </c>
      <c r="I554" s="248"/>
      <c r="J554" s="248"/>
      <c r="K554" s="248"/>
      <c r="L554" s="26" t="s">
        <v>114</v>
      </c>
      <c r="M554" s="25" t="s">
        <v>452</v>
      </c>
      <c r="N554" s="26" t="s">
        <v>112</v>
      </c>
      <c r="O554" s="25" t="s">
        <v>186</v>
      </c>
      <c r="P554" s="26" t="s">
        <v>111</v>
      </c>
      <c r="Q554" s="25" t="s">
        <v>389</v>
      </c>
      <c r="R554" s="26" t="s">
        <v>110</v>
      </c>
      <c r="S554" s="25" t="s">
        <v>389</v>
      </c>
      <c r="T554" s="26" t="s">
        <v>109</v>
      </c>
      <c r="U554" s="25" t="s">
        <v>104</v>
      </c>
      <c r="V554" s="26" t="s">
        <v>108</v>
      </c>
      <c r="W554" s="25"/>
      <c r="X554" s="26" t="s">
        <v>107</v>
      </c>
      <c r="Y554" s="25"/>
      <c r="Z554" s="26" t="s">
        <v>106</v>
      </c>
      <c r="AA554" s="25"/>
      <c r="AB554" s="24"/>
      <c r="AC554" s="25"/>
      <c r="AD554" s="24"/>
      <c r="AE554" s="23"/>
      <c r="AF554" s="251"/>
      <c r="AG554" s="251"/>
      <c r="AH554" s="22"/>
      <c r="AI554" s="11"/>
      <c r="AJ554" s="311"/>
      <c r="AK554" s="267"/>
      <c r="AL554" s="263"/>
      <c r="AM554" s="265"/>
      <c r="AN554" s="267"/>
      <c r="AO554" s="263"/>
      <c r="AP554" s="265"/>
      <c r="AQ554" s="267"/>
      <c r="AR554" s="263"/>
      <c r="AS554" s="265"/>
      <c r="AT554" s="267"/>
      <c r="AU554" s="263"/>
      <c r="AV554" s="265"/>
      <c r="AW554" s="275"/>
      <c r="AX554" s="270"/>
      <c r="AY554" s="292"/>
      <c r="AZ554" s="228"/>
      <c r="BA554" s="228"/>
      <c r="BB554" s="295"/>
    </row>
    <row r="555" spans="2:62" ht="28.15" customHeight="1" thickBot="1" x14ac:dyDescent="0.25">
      <c r="B555" s="30"/>
      <c r="C555" s="253"/>
      <c r="D555" s="51"/>
      <c r="E555" s="50"/>
      <c r="F555" s="50"/>
      <c r="G555" s="49"/>
      <c r="H555" s="226"/>
      <c r="I555" s="254"/>
      <c r="J555" s="254"/>
      <c r="K555" s="254"/>
      <c r="L555" s="48" t="s">
        <v>105</v>
      </c>
      <c r="M555" s="47" t="s">
        <v>377</v>
      </c>
      <c r="N555" s="48" t="s">
        <v>103</v>
      </c>
      <c r="O555" s="47" t="s">
        <v>1274</v>
      </c>
      <c r="P555" s="48" t="s">
        <v>102</v>
      </c>
      <c r="Q555" s="47" t="s">
        <v>132</v>
      </c>
      <c r="R555" s="48" t="s">
        <v>101</v>
      </c>
      <c r="S555" s="47" t="s">
        <v>389</v>
      </c>
      <c r="T555" s="48">
        <v>20</v>
      </c>
      <c r="U555" s="47" t="s">
        <v>121</v>
      </c>
      <c r="V555" s="48" t="s">
        <v>100</v>
      </c>
      <c r="W555" s="47"/>
      <c r="X555" s="48" t="s">
        <v>99</v>
      </c>
      <c r="Y555" s="47"/>
      <c r="Z555" s="48" t="s">
        <v>98</v>
      </c>
      <c r="AA555" s="47"/>
      <c r="AB555" s="16"/>
      <c r="AC555" s="47"/>
      <c r="AD555" s="16"/>
      <c r="AE555" s="46"/>
      <c r="AF555" s="255"/>
      <c r="AG555" s="255"/>
      <c r="AH555" s="45"/>
      <c r="AI555" s="11"/>
      <c r="AJ555" s="312"/>
      <c r="AK555" s="268"/>
      <c r="AL555" s="264"/>
      <c r="AM555" s="266"/>
      <c r="AN555" s="268"/>
      <c r="AO555" s="264"/>
      <c r="AP555" s="266"/>
      <c r="AQ555" s="268"/>
      <c r="AR555" s="264"/>
      <c r="AS555" s="266"/>
      <c r="AT555" s="268"/>
      <c r="AU555" s="264"/>
      <c r="AV555" s="266"/>
      <c r="AW555" s="276"/>
      <c r="AX555" s="271"/>
      <c r="AY555" s="293"/>
      <c r="AZ555" s="229"/>
      <c r="BA555" s="229"/>
      <c r="BB555" s="296"/>
    </row>
    <row r="556" spans="2:62" ht="28.15" customHeight="1" x14ac:dyDescent="0.2">
      <c r="B556" s="30"/>
      <c r="C556" s="242">
        <v>2</v>
      </c>
      <c r="D556" s="44"/>
      <c r="E556" s="43"/>
      <c r="F556" s="43"/>
      <c r="G556" s="42"/>
      <c r="H556" s="223"/>
      <c r="I556" s="246">
        <v>103</v>
      </c>
      <c r="J556" s="246">
        <v>28</v>
      </c>
      <c r="K556" s="246">
        <v>8</v>
      </c>
      <c r="L556" s="41" t="s">
        <v>133</v>
      </c>
      <c r="M556" s="40" t="s">
        <v>186</v>
      </c>
      <c r="N556" s="41" t="s">
        <v>131</v>
      </c>
      <c r="O556" s="40" t="s">
        <v>186</v>
      </c>
      <c r="P556" s="41" t="s">
        <v>130</v>
      </c>
      <c r="Q556" s="40" t="s">
        <v>389</v>
      </c>
      <c r="R556" s="41" t="s">
        <v>129</v>
      </c>
      <c r="S556" s="40" t="s">
        <v>382</v>
      </c>
      <c r="T556" s="41" t="s">
        <v>128</v>
      </c>
      <c r="U556" s="40" t="s">
        <v>132</v>
      </c>
      <c r="V556" s="41" t="s">
        <v>127</v>
      </c>
      <c r="W556" s="40"/>
      <c r="X556" s="41" t="s">
        <v>126</v>
      </c>
      <c r="Y556" s="40"/>
      <c r="Z556" s="41" t="s">
        <v>125</v>
      </c>
      <c r="AA556" s="40"/>
      <c r="AB556" s="39"/>
      <c r="AC556" s="40"/>
      <c r="AD556" s="39" t="s">
        <v>104</v>
      </c>
      <c r="AE556" s="38"/>
      <c r="AF556" s="250"/>
      <c r="AG556" s="250"/>
      <c r="AH556" s="37"/>
      <c r="AI556" s="11"/>
      <c r="AJ556" s="310">
        <f>SUMPRODUCT(LEN($M556:$AA559)-LEN(SUBSTITUTE($M556:$AA559,"A", "")))</f>
        <v>40</v>
      </c>
      <c r="AK556" s="239">
        <f>SUMPRODUCT(LEN($AD556:$AD559)-LEN(SUBSTITUTE($AD556:$AD559,"A", "")))</f>
        <v>1</v>
      </c>
      <c r="AL556" s="230">
        <f>SUMPRODUCT(LEN($AC556:$AC559)-LEN(SUBSTITUTE($AC556:$AC559,"A", "")))</f>
        <v>0</v>
      </c>
      <c r="AM556" s="233">
        <f>SUMPRODUCT(LEN($M556:$AA559)-LEN(SUBSTITUTE($M556:$AA559,"S", "")))</f>
        <v>4</v>
      </c>
      <c r="AN556" s="239">
        <f>SUMPRODUCT(LEN($AD556:$AD559)-LEN(SUBSTITUTE($AD556:$AD559,"S", "")))</f>
        <v>0</v>
      </c>
      <c r="AO556" s="230">
        <f>SUMPRODUCT(LEN($AC556:$AC559)-LEN(SUBSTITUTE($AC556:$AC559,"S", "")))</f>
        <v>0</v>
      </c>
      <c r="AP556" s="233">
        <f>SUMPRODUCT(LEN($M556:$AA559)-LEN(SUBSTITUTE($M556:$AA559,"F", "")))</f>
        <v>0</v>
      </c>
      <c r="AQ556" s="239">
        <f>SUMPRODUCT(LEN($AD556:$AD559)-LEN(SUBSTITUTE($AD556:$AD559,"F", "")))</f>
        <v>0</v>
      </c>
      <c r="AR556" s="230">
        <f>SUMPRODUCT(LEN($AC556:$AC559)-LEN(SUBSTITUTE($AC556:$AC559,"F", "")))</f>
        <v>0</v>
      </c>
      <c r="AS556" s="233">
        <f>SUMPRODUCT(LEN($M556:$AA559)-LEN(SUBSTITUTE($M556:$AA559,"G", "")))</f>
        <v>6</v>
      </c>
      <c r="AT556" s="239">
        <f>SUMPRODUCT(LEN($AD556:$AD559)-LEN(SUBSTITUTE($AD556:$AD559,"G", "")))</f>
        <v>0</v>
      </c>
      <c r="AU556" s="230">
        <f>SUMPRODUCT(LEN($AC556:$AC559)-LEN(SUBSTITUTE($AC556:$AC559,"G", "")))</f>
        <v>0</v>
      </c>
      <c r="AV556" s="233">
        <f>SUMPRODUCT(LEN($L556:$AA559)-LEN(SUBSTITUTE($L556:$AA559,"M", "")))</f>
        <v>0</v>
      </c>
      <c r="AW556" s="236">
        <f>SUMPRODUCT(LEN($AD556:$AD559)-LEN(SUBSTITUTE($AD556:$AD559,"M", "")))</f>
        <v>0</v>
      </c>
      <c r="AX556" s="269">
        <f>SUMPRODUCT(LEN($AC556:$AC559)-LEN(SUBSTITUTE($AC556:$AC559,"M", "")))</f>
        <v>0</v>
      </c>
      <c r="AY556" s="291">
        <f>SUMPRODUCT(LEN($AE556:$AE559)-LEN(SUBSTITUTE($AE556:$AE559,"S", "")))</f>
        <v>0</v>
      </c>
      <c r="AZ556" s="227">
        <f>SUMPRODUCT(LEN($AE556:$AE559)-LEN(SUBSTITUTE($AE556:$AE559,"F", "")))</f>
        <v>0</v>
      </c>
      <c r="BA556" s="227">
        <f>SUMPRODUCT(LEN($AE556:$AE559)-LEN(SUBSTITUTE($AE556:$AE559,"G", "")))</f>
        <v>0</v>
      </c>
      <c r="BB556" s="294">
        <f>SUMPRODUCT(LEN($AE556:$AE559)-LEN(SUBSTITUTE($AE556:$AE559,"M", "")))</f>
        <v>0</v>
      </c>
    </row>
    <row r="557" spans="2:62" ht="28.15" customHeight="1" thickBot="1" x14ac:dyDescent="0.25">
      <c r="B557" s="30"/>
      <c r="C557" s="243"/>
      <c r="D557" s="36"/>
      <c r="E557" s="35"/>
      <c r="F557" s="35"/>
      <c r="G557" s="34"/>
      <c r="H557" s="224"/>
      <c r="I557" s="247"/>
      <c r="J557" s="247"/>
      <c r="K557" s="247"/>
      <c r="L557" s="33" t="s">
        <v>123</v>
      </c>
      <c r="M557" s="32" t="s">
        <v>389</v>
      </c>
      <c r="N557" s="33" t="s">
        <v>122</v>
      </c>
      <c r="O557" s="32" t="s">
        <v>132</v>
      </c>
      <c r="P557" s="33" t="s">
        <v>120</v>
      </c>
      <c r="Q557" s="32" t="s">
        <v>414</v>
      </c>
      <c r="R557" s="33" t="s">
        <v>119</v>
      </c>
      <c r="S557" s="32" t="s">
        <v>389</v>
      </c>
      <c r="T557" s="33" t="s">
        <v>118</v>
      </c>
      <c r="U557" s="32" t="s">
        <v>104</v>
      </c>
      <c r="V557" s="33" t="s">
        <v>117</v>
      </c>
      <c r="W557" s="32"/>
      <c r="X557" s="33" t="s">
        <v>116</v>
      </c>
      <c r="Y557" s="32"/>
      <c r="Z557" s="33" t="s">
        <v>115</v>
      </c>
      <c r="AA557" s="32"/>
      <c r="AB557" s="31"/>
      <c r="AC557" s="32"/>
      <c r="AD557" s="31"/>
      <c r="AE557" s="23"/>
      <c r="AF557" s="251"/>
      <c r="AG557" s="251"/>
      <c r="AH557" s="22"/>
      <c r="AI557" s="11"/>
      <c r="AJ557" s="311"/>
      <c r="AK557" s="267"/>
      <c r="AL557" s="263"/>
      <c r="AM557" s="265"/>
      <c r="AN557" s="267"/>
      <c r="AO557" s="263"/>
      <c r="AP557" s="265"/>
      <c r="AQ557" s="267"/>
      <c r="AR557" s="263"/>
      <c r="AS557" s="265"/>
      <c r="AT557" s="267"/>
      <c r="AU557" s="263"/>
      <c r="AV557" s="265"/>
      <c r="AW557" s="275"/>
      <c r="AX557" s="270"/>
      <c r="AY557" s="292"/>
      <c r="AZ557" s="228"/>
      <c r="BA557" s="228"/>
      <c r="BB557" s="295"/>
    </row>
    <row r="558" spans="2:62" ht="28.15" customHeight="1" x14ac:dyDescent="0.2">
      <c r="B558" s="30"/>
      <c r="C558" s="244"/>
      <c r="D558" s="29"/>
      <c r="E558" s="28"/>
      <c r="F558" s="28"/>
      <c r="G558" s="27"/>
      <c r="H558" s="225"/>
      <c r="I558" s="248"/>
      <c r="J558" s="248"/>
      <c r="K558" s="248"/>
      <c r="L558" s="26" t="s">
        <v>114</v>
      </c>
      <c r="M558" s="25" t="s">
        <v>399</v>
      </c>
      <c r="N558" s="26" t="s">
        <v>112</v>
      </c>
      <c r="O558" s="25" t="s">
        <v>186</v>
      </c>
      <c r="P558" s="26" t="s">
        <v>111</v>
      </c>
      <c r="Q558" s="25" t="s">
        <v>434</v>
      </c>
      <c r="R558" s="26" t="s">
        <v>110</v>
      </c>
      <c r="S558" s="25" t="s">
        <v>132</v>
      </c>
      <c r="T558" s="26" t="s">
        <v>109</v>
      </c>
      <c r="U558" s="25" t="s">
        <v>104</v>
      </c>
      <c r="V558" s="26" t="s">
        <v>108</v>
      </c>
      <c r="W558" s="25"/>
      <c r="X558" s="26" t="s">
        <v>107</v>
      </c>
      <c r="Y558" s="25"/>
      <c r="Z558" s="26" t="s">
        <v>106</v>
      </c>
      <c r="AA558" s="25"/>
      <c r="AB558" s="24"/>
      <c r="AC558" s="25"/>
      <c r="AD558" s="24"/>
      <c r="AE558" s="23"/>
      <c r="AF558" s="251"/>
      <c r="AG558" s="251"/>
      <c r="AH558" s="22"/>
      <c r="AI558" s="11"/>
      <c r="AJ558" s="311"/>
      <c r="AK558" s="267"/>
      <c r="AL558" s="263"/>
      <c r="AM558" s="265"/>
      <c r="AN558" s="267"/>
      <c r="AO558" s="263"/>
      <c r="AP558" s="265"/>
      <c r="AQ558" s="267"/>
      <c r="AR558" s="263"/>
      <c r="AS558" s="265"/>
      <c r="AT558" s="267"/>
      <c r="AU558" s="263"/>
      <c r="AV558" s="265"/>
      <c r="AW558" s="275"/>
      <c r="AX558" s="270"/>
      <c r="AY558" s="292"/>
      <c r="AZ558" s="228"/>
      <c r="BA558" s="228"/>
      <c r="BB558" s="295"/>
    </row>
    <row r="559" spans="2:62" ht="28.15" customHeight="1" thickBot="1" x14ac:dyDescent="0.25">
      <c r="B559" s="30"/>
      <c r="C559" s="253"/>
      <c r="D559" s="51"/>
      <c r="E559" s="50"/>
      <c r="F559" s="50"/>
      <c r="G559" s="49"/>
      <c r="H559" s="226"/>
      <c r="I559" s="254"/>
      <c r="J559" s="254"/>
      <c r="K559" s="254"/>
      <c r="L559" s="48" t="s">
        <v>105</v>
      </c>
      <c r="M559" s="47" t="s">
        <v>186</v>
      </c>
      <c r="N559" s="48" t="s">
        <v>103</v>
      </c>
      <c r="O559" s="47" t="s">
        <v>389</v>
      </c>
      <c r="P559" s="48" t="s">
        <v>102</v>
      </c>
      <c r="Q559" s="47" t="s">
        <v>217</v>
      </c>
      <c r="R559" s="48" t="s">
        <v>101</v>
      </c>
      <c r="S559" s="47" t="s">
        <v>175</v>
      </c>
      <c r="T559" s="48">
        <v>20</v>
      </c>
      <c r="U559" s="47" t="s">
        <v>121</v>
      </c>
      <c r="V559" s="48" t="s">
        <v>100</v>
      </c>
      <c r="W559" s="47"/>
      <c r="X559" s="48" t="s">
        <v>99</v>
      </c>
      <c r="Y559" s="47"/>
      <c r="Z559" s="48" t="s">
        <v>98</v>
      </c>
      <c r="AA559" s="47"/>
      <c r="AB559" s="16"/>
      <c r="AC559" s="47"/>
      <c r="AD559" s="16"/>
      <c r="AE559" s="46"/>
      <c r="AF559" s="255"/>
      <c r="AG559" s="255"/>
      <c r="AH559" s="45"/>
      <c r="AI559" s="11"/>
      <c r="AJ559" s="312"/>
      <c r="AK559" s="268"/>
      <c r="AL559" s="264"/>
      <c r="AM559" s="266"/>
      <c r="AN559" s="268"/>
      <c r="AO559" s="264"/>
      <c r="AP559" s="266"/>
      <c r="AQ559" s="268"/>
      <c r="AR559" s="264"/>
      <c r="AS559" s="266"/>
      <c r="AT559" s="268"/>
      <c r="AU559" s="264"/>
      <c r="AV559" s="266"/>
      <c r="AW559" s="276"/>
      <c r="AX559" s="271"/>
      <c r="AY559" s="293"/>
      <c r="AZ559" s="229"/>
      <c r="BA559" s="229"/>
      <c r="BB559" s="296"/>
    </row>
    <row r="560" spans="2:62" ht="28.15" customHeight="1" x14ac:dyDescent="0.2">
      <c r="B560" s="30"/>
      <c r="C560" s="242">
        <v>3</v>
      </c>
      <c r="D560" s="44"/>
      <c r="E560" s="43"/>
      <c r="F560" s="43"/>
      <c r="G560" s="42"/>
      <c r="H560" s="223"/>
      <c r="I560" s="246">
        <v>80</v>
      </c>
      <c r="J560" s="246">
        <v>25</v>
      </c>
      <c r="K560" s="246">
        <v>6</v>
      </c>
      <c r="L560" s="41" t="s">
        <v>133</v>
      </c>
      <c r="M560" s="40" t="s">
        <v>104</v>
      </c>
      <c r="N560" s="41" t="s">
        <v>131</v>
      </c>
      <c r="O560" s="40" t="s">
        <v>132</v>
      </c>
      <c r="P560" s="41" t="s">
        <v>130</v>
      </c>
      <c r="Q560" s="40" t="s">
        <v>389</v>
      </c>
      <c r="R560" s="41" t="s">
        <v>129</v>
      </c>
      <c r="S560" s="40" t="s">
        <v>132</v>
      </c>
      <c r="T560" s="41" t="s">
        <v>128</v>
      </c>
      <c r="U560" s="40" t="s">
        <v>104</v>
      </c>
      <c r="V560" s="41" t="s">
        <v>127</v>
      </c>
      <c r="W560" s="40"/>
      <c r="X560" s="41" t="s">
        <v>126</v>
      </c>
      <c r="Y560" s="40"/>
      <c r="Z560" s="41" t="s">
        <v>125</v>
      </c>
      <c r="AA560" s="40"/>
      <c r="AB560" s="39"/>
      <c r="AC560" s="40"/>
      <c r="AD560" s="39"/>
      <c r="AE560" s="38"/>
      <c r="AF560" s="250"/>
      <c r="AG560" s="250"/>
      <c r="AH560" s="37"/>
      <c r="AI560" s="11"/>
      <c r="AJ560" s="310">
        <f>SUMPRODUCT(LEN($M560:$AA563)-LEN(SUBSTITUTE($M560:$AA563,"A", "")))</f>
        <v>33</v>
      </c>
      <c r="AK560" s="239">
        <f>SUMPRODUCT(LEN($AD560:$AD563)-LEN(SUBSTITUTE($AD560:$AD563,"A", "")))</f>
        <v>0</v>
      </c>
      <c r="AL560" s="230">
        <f>SUMPRODUCT(LEN($AC560:$AC563)-LEN(SUBSTITUTE($AC560:$AC563,"A", "")))</f>
        <v>0</v>
      </c>
      <c r="AM560" s="233">
        <f>SUMPRODUCT(LEN($M560:$AA563)-LEN(SUBSTITUTE($M560:$AA563,"S", "")))</f>
        <v>0</v>
      </c>
      <c r="AN560" s="239">
        <f>SUMPRODUCT(LEN($AD560:$AD563)-LEN(SUBSTITUTE($AD560:$AD563,"S", "")))</f>
        <v>0</v>
      </c>
      <c r="AO560" s="230">
        <f>SUMPRODUCT(LEN($AC560:$AC563)-LEN(SUBSTITUTE($AC560:$AC563,"S", "")))</f>
        <v>0</v>
      </c>
      <c r="AP560" s="233">
        <f>SUMPRODUCT(LEN($M560:$AA563)-LEN(SUBSTITUTE($M560:$AA563,"F", "")))</f>
        <v>0</v>
      </c>
      <c r="AQ560" s="239">
        <f>SUMPRODUCT(LEN($AD560:$AD563)-LEN(SUBSTITUTE($AD560:$AD563,"F", "")))</f>
        <v>0</v>
      </c>
      <c r="AR560" s="230">
        <f>SUMPRODUCT(LEN($AC560:$AC563)-LEN(SUBSTITUTE($AC560:$AC563,"F", "")))</f>
        <v>0</v>
      </c>
      <c r="AS560" s="233">
        <f>SUMPRODUCT(LEN($M560:$AA563)-LEN(SUBSTITUTE($M560:$AA563,"G", "")))</f>
        <v>5</v>
      </c>
      <c r="AT560" s="239">
        <f>SUMPRODUCT(LEN($AD560:$AD563)-LEN(SUBSTITUTE($AD560:$AD563,"G", "")))</f>
        <v>0</v>
      </c>
      <c r="AU560" s="230">
        <f>SUMPRODUCT(LEN($AC560:$AC563)-LEN(SUBSTITUTE($AC560:$AC563,"G", "")))</f>
        <v>0</v>
      </c>
      <c r="AV560" s="233">
        <f>SUMPRODUCT(LEN($L560:$AA563)-LEN(SUBSTITUTE($L560:$AA563,"M", "")))</f>
        <v>0</v>
      </c>
      <c r="AW560" s="236">
        <f>SUMPRODUCT(LEN($AD560:$AD563)-LEN(SUBSTITUTE($AD560:$AD563,"M", "")))</f>
        <v>0</v>
      </c>
      <c r="AX560" s="269">
        <f>SUMPRODUCT(LEN($AC560:$AC563)-LEN(SUBSTITUTE($AC560:$AC563,"M", "")))</f>
        <v>0</v>
      </c>
      <c r="AY560" s="291">
        <f>SUMPRODUCT(LEN($AE560:$AE563)-LEN(SUBSTITUTE($AE560:$AE563,"S", "")))</f>
        <v>0</v>
      </c>
      <c r="AZ560" s="227">
        <f>SUMPRODUCT(LEN($AE560:$AE563)-LEN(SUBSTITUTE($AE560:$AE563,"F", "")))</f>
        <v>0</v>
      </c>
      <c r="BA560" s="227">
        <f>SUMPRODUCT(LEN($AE560:$AE563)-LEN(SUBSTITUTE($AE560:$AE563,"G", "")))</f>
        <v>0</v>
      </c>
      <c r="BB560" s="294">
        <f>SUMPRODUCT(LEN($AE560:$AE563)-LEN(SUBSTITUTE($AE560:$AE563,"M", "")))</f>
        <v>0</v>
      </c>
    </row>
    <row r="561" spans="2:62" ht="28.15" customHeight="1" thickBot="1" x14ac:dyDescent="0.25">
      <c r="B561" s="30"/>
      <c r="C561" s="243"/>
      <c r="D561" s="36"/>
      <c r="E561" s="35"/>
      <c r="F561" s="35"/>
      <c r="G561" s="34"/>
      <c r="H561" s="224"/>
      <c r="I561" s="247"/>
      <c r="J561" s="247"/>
      <c r="K561" s="247"/>
      <c r="L561" s="33" t="s">
        <v>123</v>
      </c>
      <c r="M561" s="32" t="s">
        <v>399</v>
      </c>
      <c r="N561" s="33" t="s">
        <v>122</v>
      </c>
      <c r="O561" s="32" t="s">
        <v>417</v>
      </c>
      <c r="P561" s="33" t="s">
        <v>120</v>
      </c>
      <c r="Q561" s="32" t="s">
        <v>399</v>
      </c>
      <c r="R561" s="33" t="s">
        <v>119</v>
      </c>
      <c r="S561" s="32" t="s">
        <v>132</v>
      </c>
      <c r="T561" s="33" t="s">
        <v>118</v>
      </c>
      <c r="U561" s="32" t="s">
        <v>104</v>
      </c>
      <c r="V561" s="33" t="s">
        <v>117</v>
      </c>
      <c r="W561" s="32"/>
      <c r="X561" s="33" t="s">
        <v>116</v>
      </c>
      <c r="Y561" s="32"/>
      <c r="Z561" s="33" t="s">
        <v>115</v>
      </c>
      <c r="AA561" s="32"/>
      <c r="AB561" s="31"/>
      <c r="AC561" s="32"/>
      <c r="AD561" s="31"/>
      <c r="AE561" s="23"/>
      <c r="AF561" s="251"/>
      <c r="AG561" s="251"/>
      <c r="AH561" s="22"/>
      <c r="AI561" s="11"/>
      <c r="AJ561" s="311"/>
      <c r="AK561" s="267"/>
      <c r="AL561" s="263"/>
      <c r="AM561" s="265"/>
      <c r="AN561" s="267"/>
      <c r="AO561" s="263"/>
      <c r="AP561" s="265"/>
      <c r="AQ561" s="267"/>
      <c r="AR561" s="263"/>
      <c r="AS561" s="265"/>
      <c r="AT561" s="267"/>
      <c r="AU561" s="263"/>
      <c r="AV561" s="265"/>
      <c r="AW561" s="275"/>
      <c r="AX561" s="270"/>
      <c r="AY561" s="292"/>
      <c r="AZ561" s="228"/>
      <c r="BA561" s="228"/>
      <c r="BB561" s="295"/>
    </row>
    <row r="562" spans="2:62" ht="28.15" customHeight="1" x14ac:dyDescent="0.2">
      <c r="B562" s="30"/>
      <c r="C562" s="244"/>
      <c r="D562" s="29"/>
      <c r="E562" s="28"/>
      <c r="F562" s="28"/>
      <c r="G562" s="27"/>
      <c r="H562" s="225"/>
      <c r="I562" s="248"/>
      <c r="J562" s="248"/>
      <c r="K562" s="248"/>
      <c r="L562" s="26" t="s">
        <v>114</v>
      </c>
      <c r="M562" s="25" t="s">
        <v>104</v>
      </c>
      <c r="N562" s="26" t="s">
        <v>112</v>
      </c>
      <c r="O562" s="25" t="s">
        <v>186</v>
      </c>
      <c r="P562" s="26" t="s">
        <v>111</v>
      </c>
      <c r="Q562" s="25" t="s">
        <v>132</v>
      </c>
      <c r="R562" s="26" t="s">
        <v>110</v>
      </c>
      <c r="S562" s="25" t="s">
        <v>132</v>
      </c>
      <c r="T562" s="26" t="s">
        <v>109</v>
      </c>
      <c r="U562" s="25" t="s">
        <v>104</v>
      </c>
      <c r="V562" s="26" t="s">
        <v>108</v>
      </c>
      <c r="W562" s="25"/>
      <c r="X562" s="26" t="s">
        <v>107</v>
      </c>
      <c r="Y562" s="25"/>
      <c r="Z562" s="26" t="s">
        <v>106</v>
      </c>
      <c r="AA562" s="25"/>
      <c r="AB562" s="24"/>
      <c r="AC562" s="25"/>
      <c r="AD562" s="24"/>
      <c r="AE562" s="23"/>
      <c r="AF562" s="251"/>
      <c r="AG562" s="251"/>
      <c r="AH562" s="22"/>
      <c r="AI562" s="11"/>
      <c r="AJ562" s="311"/>
      <c r="AK562" s="267"/>
      <c r="AL562" s="263"/>
      <c r="AM562" s="265"/>
      <c r="AN562" s="267"/>
      <c r="AO562" s="263"/>
      <c r="AP562" s="265"/>
      <c r="AQ562" s="267"/>
      <c r="AR562" s="263"/>
      <c r="AS562" s="265"/>
      <c r="AT562" s="267"/>
      <c r="AU562" s="263"/>
      <c r="AV562" s="265"/>
      <c r="AW562" s="275"/>
      <c r="AX562" s="270"/>
      <c r="AY562" s="292"/>
      <c r="AZ562" s="228"/>
      <c r="BA562" s="228"/>
      <c r="BB562" s="295"/>
    </row>
    <row r="563" spans="2:62" ht="28.15" customHeight="1" thickBot="1" x14ac:dyDescent="0.25">
      <c r="B563" s="21"/>
      <c r="C563" s="245"/>
      <c r="D563" s="20"/>
      <c r="E563" s="19"/>
      <c r="F563" s="19"/>
      <c r="G563" s="18"/>
      <c r="H563" s="226"/>
      <c r="I563" s="249"/>
      <c r="J563" s="249"/>
      <c r="K563" s="249"/>
      <c r="L563" s="17" t="s">
        <v>105</v>
      </c>
      <c r="M563" s="15" t="s">
        <v>614</v>
      </c>
      <c r="N563" s="17" t="s">
        <v>103</v>
      </c>
      <c r="O563" s="15" t="s">
        <v>399</v>
      </c>
      <c r="P563" s="17" t="s">
        <v>102</v>
      </c>
      <c r="Q563" s="15" t="s">
        <v>186</v>
      </c>
      <c r="R563" s="17" t="s">
        <v>101</v>
      </c>
      <c r="S563" s="15" t="s">
        <v>104</v>
      </c>
      <c r="T563" s="17">
        <v>20</v>
      </c>
      <c r="U563" s="15"/>
      <c r="V563" s="17" t="s">
        <v>100</v>
      </c>
      <c r="W563" s="15"/>
      <c r="X563" s="17" t="s">
        <v>99</v>
      </c>
      <c r="Y563" s="15"/>
      <c r="Z563" s="17" t="s">
        <v>98</v>
      </c>
      <c r="AA563" s="15"/>
      <c r="AB563" s="16"/>
      <c r="AC563" s="15"/>
      <c r="AD563" s="14"/>
      <c r="AE563" s="13"/>
      <c r="AF563" s="252"/>
      <c r="AG563" s="252"/>
      <c r="AH563" s="12"/>
      <c r="AI563" s="11"/>
      <c r="AJ563" s="312"/>
      <c r="AK563" s="268"/>
      <c r="AL563" s="264"/>
      <c r="AM563" s="266"/>
      <c r="AN563" s="268"/>
      <c r="AO563" s="264"/>
      <c r="AP563" s="266"/>
      <c r="AQ563" s="268"/>
      <c r="AR563" s="264"/>
      <c r="AS563" s="266"/>
      <c r="AT563" s="268"/>
      <c r="AU563" s="264"/>
      <c r="AV563" s="266"/>
      <c r="AW563" s="276"/>
      <c r="AX563" s="271"/>
      <c r="AY563" s="293"/>
      <c r="AZ563" s="229"/>
      <c r="BA563" s="229"/>
      <c r="BB563" s="296"/>
    </row>
    <row r="564" spans="2:62" ht="85.9" customHeight="1" thickTop="1" thickBot="1" x14ac:dyDescent="0.35">
      <c r="B564" s="105" t="s">
        <v>174</v>
      </c>
      <c r="C564" s="95" t="s">
        <v>173</v>
      </c>
      <c r="D564" s="100" t="s">
        <v>172</v>
      </c>
      <c r="E564" s="104" t="s">
        <v>171</v>
      </c>
      <c r="F564" s="103"/>
      <c r="G564" s="102"/>
      <c r="H564" s="101" t="s">
        <v>170</v>
      </c>
      <c r="I564" s="100" t="s">
        <v>96</v>
      </c>
      <c r="J564" s="100" t="s">
        <v>169</v>
      </c>
      <c r="K564" s="100" t="s">
        <v>97</v>
      </c>
      <c r="L564" s="256" t="s">
        <v>168</v>
      </c>
      <c r="M564" s="262"/>
      <c r="N564" s="256" t="s">
        <v>167</v>
      </c>
      <c r="O564" s="262"/>
      <c r="P564" s="256" t="s">
        <v>167</v>
      </c>
      <c r="Q564" s="257"/>
      <c r="R564" s="256" t="s">
        <v>167</v>
      </c>
      <c r="S564" s="257"/>
      <c r="T564" s="256" t="s">
        <v>167</v>
      </c>
      <c r="U564" s="257"/>
      <c r="V564" s="256" t="s">
        <v>167</v>
      </c>
      <c r="W564" s="257"/>
      <c r="X564" s="256" t="s">
        <v>167</v>
      </c>
      <c r="Y564" s="257"/>
      <c r="Z564" s="256" t="s">
        <v>167</v>
      </c>
      <c r="AA564" s="257"/>
      <c r="AB564" s="261" t="s">
        <v>166</v>
      </c>
      <c r="AC564" s="257"/>
      <c r="AD564" s="101" t="s">
        <v>165</v>
      </c>
      <c r="AE564" s="101" t="s">
        <v>164</v>
      </c>
      <c r="AF564" s="100" t="s">
        <v>163</v>
      </c>
      <c r="AG564" s="100" t="s">
        <v>162</v>
      </c>
      <c r="AH564" s="99" t="s">
        <v>161</v>
      </c>
      <c r="AI564" s="98"/>
      <c r="AJ564" s="96" t="s">
        <v>160</v>
      </c>
      <c r="AK564" s="95" t="s">
        <v>159</v>
      </c>
      <c r="AL564" s="94" t="s">
        <v>158</v>
      </c>
      <c r="AM564" s="96" t="s">
        <v>157</v>
      </c>
      <c r="AN564" s="95" t="s">
        <v>156</v>
      </c>
      <c r="AO564" s="94" t="s">
        <v>155</v>
      </c>
      <c r="AP564" s="96" t="s">
        <v>154</v>
      </c>
      <c r="AQ564" s="95" t="s">
        <v>153</v>
      </c>
      <c r="AR564" s="97" t="s">
        <v>152</v>
      </c>
      <c r="AS564" s="96" t="s">
        <v>151</v>
      </c>
      <c r="AT564" s="95" t="s">
        <v>150</v>
      </c>
      <c r="AU564" s="94" t="s">
        <v>149</v>
      </c>
      <c r="AV564" s="96" t="s">
        <v>148</v>
      </c>
      <c r="AW564" s="95" t="s">
        <v>147</v>
      </c>
      <c r="AX564" s="94" t="s">
        <v>146</v>
      </c>
      <c r="AY564" s="93" t="s">
        <v>145</v>
      </c>
      <c r="AZ564" s="92" t="s">
        <v>144</v>
      </c>
      <c r="BA564" s="92" t="s">
        <v>143</v>
      </c>
      <c r="BB564" s="91" t="s">
        <v>142</v>
      </c>
    </row>
    <row r="565" spans="2:62" ht="48" thickBot="1" x14ac:dyDescent="0.3">
      <c r="B565" s="90" t="s">
        <v>212</v>
      </c>
      <c r="C565" s="89"/>
      <c r="D565" s="88"/>
      <c r="E565" s="258"/>
      <c r="F565" s="259"/>
      <c r="G565" s="260"/>
      <c r="H565" s="87" t="s">
        <v>140</v>
      </c>
      <c r="I565" s="86"/>
      <c r="J565" s="86"/>
      <c r="K565" s="85"/>
      <c r="L565" s="84"/>
      <c r="M565" s="81"/>
      <c r="N565" s="84"/>
      <c r="O565" s="81"/>
      <c r="P565" s="84"/>
      <c r="Q565" s="81"/>
      <c r="R565" s="84"/>
      <c r="S565" s="81"/>
      <c r="T565" s="84"/>
      <c r="U565" s="81"/>
      <c r="V565" s="84"/>
      <c r="W565" s="81"/>
      <c r="X565" s="84"/>
      <c r="Y565" s="81"/>
      <c r="Z565" s="84"/>
      <c r="AA565" s="83"/>
      <c r="AB565" s="82" t="s">
        <v>139</v>
      </c>
      <c r="AC565" s="81"/>
      <c r="AD565" s="81"/>
      <c r="AE565" s="81"/>
      <c r="AF565" s="80"/>
      <c r="AG565" s="80"/>
      <c r="AH565" s="60"/>
      <c r="AI565" s="79" t="s">
        <v>138</v>
      </c>
      <c r="AJ565" s="78">
        <f t="shared" ref="AJ565:BB565" si="74">SUM(AJ567:AJ578)</f>
        <v>96</v>
      </c>
      <c r="AK565" s="77">
        <f t="shared" si="74"/>
        <v>9</v>
      </c>
      <c r="AL565" s="76">
        <f t="shared" si="74"/>
        <v>0</v>
      </c>
      <c r="AM565" s="78">
        <f t="shared" si="74"/>
        <v>32</v>
      </c>
      <c r="AN565" s="77">
        <f t="shared" si="74"/>
        <v>4</v>
      </c>
      <c r="AO565" s="76">
        <f t="shared" si="74"/>
        <v>0</v>
      </c>
      <c r="AP565" s="78">
        <f t="shared" si="74"/>
        <v>1</v>
      </c>
      <c r="AQ565" s="77">
        <f t="shared" si="74"/>
        <v>0</v>
      </c>
      <c r="AR565" s="76">
        <f t="shared" si="74"/>
        <v>0</v>
      </c>
      <c r="AS565" s="78">
        <f t="shared" si="74"/>
        <v>15</v>
      </c>
      <c r="AT565" s="77">
        <f t="shared" si="74"/>
        <v>1</v>
      </c>
      <c r="AU565" s="76">
        <f t="shared" si="74"/>
        <v>0</v>
      </c>
      <c r="AV565" s="78">
        <f t="shared" si="74"/>
        <v>3</v>
      </c>
      <c r="AW565" s="77">
        <f t="shared" si="74"/>
        <v>0</v>
      </c>
      <c r="AX565" s="76">
        <f t="shared" si="74"/>
        <v>0</v>
      </c>
      <c r="AY565" s="75">
        <f t="shared" si="74"/>
        <v>0</v>
      </c>
      <c r="AZ565" s="74">
        <f t="shared" si="74"/>
        <v>0</v>
      </c>
      <c r="BA565" s="74">
        <f t="shared" si="74"/>
        <v>0</v>
      </c>
      <c r="BB565" s="73">
        <f t="shared" si="74"/>
        <v>0</v>
      </c>
      <c r="BC565" s="72" t="s">
        <v>137</v>
      </c>
      <c r="BF565" s="5">
        <f>SUM(AJ565:AL565)/$BG$5</f>
        <v>35</v>
      </c>
      <c r="BG565" s="5">
        <f>SUM(AM565:AO565,AY565)/$BG$5</f>
        <v>12</v>
      </c>
      <c r="BH565" s="5">
        <f>SUM(AP565:AR565,AZ565)/$BG$5</f>
        <v>0.33333333333333331</v>
      </c>
      <c r="BI565" s="5">
        <f>SUM(AS565:AU565,BA565)/$BG$5</f>
        <v>5.333333333333333</v>
      </c>
      <c r="BJ565" s="5">
        <f>SUM(AV565:AX565,BB565)/$BG$5</f>
        <v>1</v>
      </c>
    </row>
    <row r="566" spans="2:62" ht="37.5" thickBot="1" x14ac:dyDescent="0.3">
      <c r="B566" s="71"/>
      <c r="C566" s="70"/>
      <c r="D566" s="69"/>
      <c r="E566" s="68"/>
      <c r="F566" s="68"/>
      <c r="G566" s="67"/>
      <c r="H566" s="66"/>
      <c r="I566" s="64"/>
      <c r="J566" s="64"/>
      <c r="K566" s="65"/>
      <c r="L566" s="64"/>
      <c r="M566" s="62"/>
      <c r="N566" s="64"/>
      <c r="O566" s="62"/>
      <c r="P566" s="64"/>
      <c r="Q566" s="62"/>
      <c r="R566" s="64"/>
      <c r="S566" s="62"/>
      <c r="T566" s="64"/>
      <c r="U566" s="62"/>
      <c r="V566" s="64"/>
      <c r="W566" s="62"/>
      <c r="X566" s="64"/>
      <c r="Y566" s="62"/>
      <c r="Z566" s="64"/>
      <c r="AA566" s="62"/>
      <c r="AB566" s="63"/>
      <c r="AC566" s="62"/>
      <c r="AD566" s="62"/>
      <c r="AE566" s="62"/>
      <c r="AF566" s="61"/>
      <c r="AG566" s="61"/>
      <c r="AH566" s="60"/>
      <c r="AI566" s="59" t="s">
        <v>136</v>
      </c>
      <c r="AJ566" s="58">
        <f t="shared" ref="AJ566:BB566" si="75">AJ565/3</f>
        <v>32</v>
      </c>
      <c r="AK566" s="57">
        <f t="shared" si="75"/>
        <v>3</v>
      </c>
      <c r="AL566" s="56">
        <f t="shared" si="75"/>
        <v>0</v>
      </c>
      <c r="AM566" s="58">
        <f t="shared" si="75"/>
        <v>10.666666666666666</v>
      </c>
      <c r="AN566" s="57">
        <f t="shared" si="75"/>
        <v>1.3333333333333333</v>
      </c>
      <c r="AO566" s="56">
        <f t="shared" si="75"/>
        <v>0</v>
      </c>
      <c r="AP566" s="58">
        <f t="shared" si="75"/>
        <v>0.33333333333333331</v>
      </c>
      <c r="AQ566" s="57">
        <f t="shared" si="75"/>
        <v>0</v>
      </c>
      <c r="AR566" s="56">
        <f t="shared" si="75"/>
        <v>0</v>
      </c>
      <c r="AS566" s="58">
        <f t="shared" si="75"/>
        <v>5</v>
      </c>
      <c r="AT566" s="57">
        <f t="shared" si="75"/>
        <v>0.33333333333333331</v>
      </c>
      <c r="AU566" s="56">
        <f t="shared" si="75"/>
        <v>0</v>
      </c>
      <c r="AV566" s="58">
        <f t="shared" si="75"/>
        <v>1</v>
      </c>
      <c r="AW566" s="57">
        <f t="shared" si="75"/>
        <v>0</v>
      </c>
      <c r="AX566" s="56">
        <f t="shared" si="75"/>
        <v>0</v>
      </c>
      <c r="AY566" s="55">
        <f t="shared" si="75"/>
        <v>0</v>
      </c>
      <c r="AZ566" s="54">
        <f t="shared" si="75"/>
        <v>0</v>
      </c>
      <c r="BA566" s="54">
        <f t="shared" si="75"/>
        <v>0</v>
      </c>
      <c r="BB566" s="53">
        <f t="shared" si="75"/>
        <v>0</v>
      </c>
      <c r="BC566" s="52" t="s">
        <v>135</v>
      </c>
    </row>
    <row r="567" spans="2:62" ht="28.15" customHeight="1" x14ac:dyDescent="0.2">
      <c r="B567" s="30"/>
      <c r="C567" s="242">
        <v>1</v>
      </c>
      <c r="D567" s="44"/>
      <c r="E567" s="43"/>
      <c r="F567" s="43"/>
      <c r="G567" s="42"/>
      <c r="H567" s="223" t="s">
        <v>384</v>
      </c>
      <c r="I567" s="246">
        <v>44</v>
      </c>
      <c r="J567" s="246">
        <v>21</v>
      </c>
      <c r="K567" s="246">
        <v>6</v>
      </c>
      <c r="L567" s="41" t="s">
        <v>133</v>
      </c>
      <c r="M567" s="40" t="s">
        <v>132</v>
      </c>
      <c r="N567" s="41" t="s">
        <v>131</v>
      </c>
      <c r="O567" s="40" t="s">
        <v>389</v>
      </c>
      <c r="P567" s="41" t="s">
        <v>130</v>
      </c>
      <c r="Q567" s="40" t="s">
        <v>178</v>
      </c>
      <c r="R567" s="41" t="s">
        <v>129</v>
      </c>
      <c r="S567" s="40" t="s">
        <v>104</v>
      </c>
      <c r="T567" s="41" t="s">
        <v>128</v>
      </c>
      <c r="U567" s="40"/>
      <c r="V567" s="41" t="s">
        <v>127</v>
      </c>
      <c r="W567" s="40"/>
      <c r="X567" s="41" t="s">
        <v>126</v>
      </c>
      <c r="Y567" s="40"/>
      <c r="Z567" s="41" t="s">
        <v>125</v>
      </c>
      <c r="AA567" s="40"/>
      <c r="AB567" s="39"/>
      <c r="AC567" s="40"/>
      <c r="AD567" s="39" t="s">
        <v>1361</v>
      </c>
      <c r="AE567" s="38"/>
      <c r="AF567" s="250"/>
      <c r="AG567" s="250"/>
      <c r="AH567" s="37"/>
      <c r="AI567" s="11"/>
      <c r="AJ567" s="310">
        <f>SUMPRODUCT(LEN($M567:$AA570)-LEN(SUBSTITUTE($M567:$AA570,"A", "")))</f>
        <v>25</v>
      </c>
      <c r="AK567" s="239">
        <f>SUMPRODUCT(LEN($AD567:$AD570)-LEN(SUBSTITUTE($AD567:$AD570,"A", "")))</f>
        <v>9</v>
      </c>
      <c r="AL567" s="230">
        <f>SUMPRODUCT(LEN($AC567:$AC570)-LEN(SUBSTITUTE($AC567:$AC570,"A", "")))</f>
        <v>0</v>
      </c>
      <c r="AM567" s="233">
        <f>SUMPRODUCT(LEN($M567:$AA570)-LEN(SUBSTITUTE($M567:$AA570,"S", "")))</f>
        <v>6</v>
      </c>
      <c r="AN567" s="239">
        <f>SUMPRODUCT(LEN($AD567:$AD570)-LEN(SUBSTITUTE($AD567:$AD570,"S", "")))</f>
        <v>4</v>
      </c>
      <c r="AO567" s="230">
        <f>SUMPRODUCT(LEN($AC567:$AC570)-LEN(SUBSTITUTE($AC567:$AC570,"S", "")))</f>
        <v>0</v>
      </c>
      <c r="AP567" s="233">
        <f>SUMPRODUCT(LEN($M567:$AA570)-LEN(SUBSTITUTE($M567:$AA570,"F", "")))</f>
        <v>0</v>
      </c>
      <c r="AQ567" s="239">
        <f>SUMPRODUCT(LEN($AD567:$AD570)-LEN(SUBSTITUTE($AD567:$AD570,"F", "")))</f>
        <v>0</v>
      </c>
      <c r="AR567" s="230">
        <f>SUMPRODUCT(LEN($AC567:$AC570)-LEN(SUBSTITUTE($AC567:$AC570,"F", "")))</f>
        <v>0</v>
      </c>
      <c r="AS567" s="233">
        <f>SUMPRODUCT(LEN($M567:$AA570)-LEN(SUBSTITUTE($M567:$AA570,"G", "")))</f>
        <v>3</v>
      </c>
      <c r="AT567" s="239">
        <f>SUMPRODUCT(LEN($AD567:$AD570)-LEN(SUBSTITUTE($AD567:$AD570,"G", "")))</f>
        <v>1</v>
      </c>
      <c r="AU567" s="230">
        <f>SUMPRODUCT(LEN($AC567:$AC570)-LEN(SUBSTITUTE($AC567:$AC570,"G", "")))</f>
        <v>0</v>
      </c>
      <c r="AV567" s="233">
        <f>SUMPRODUCT(LEN($L567:$AA570)-LEN(SUBSTITUTE($L567:$AA570,"M", "")))</f>
        <v>0</v>
      </c>
      <c r="AW567" s="236">
        <f>SUMPRODUCT(LEN($AD567:$AD570)-LEN(SUBSTITUTE($AD567:$AD570,"M", "")))</f>
        <v>0</v>
      </c>
      <c r="AX567" s="269">
        <f>SUMPRODUCT(LEN($AC567:$AC570)-LEN(SUBSTITUTE($AC567:$AC570,"M", "")))</f>
        <v>0</v>
      </c>
      <c r="AY567" s="291">
        <f>SUMPRODUCT(LEN($AE567:$AE570)-LEN(SUBSTITUTE($AE567:$AE570,"S", "")))</f>
        <v>0</v>
      </c>
      <c r="AZ567" s="227">
        <f>SUMPRODUCT(LEN($AE567:$AE570)-LEN(SUBSTITUTE($AE567:$AE570,"F", "")))</f>
        <v>0</v>
      </c>
      <c r="BA567" s="227">
        <f>SUMPRODUCT(LEN($AE567:$AE570)-LEN(SUBSTITUTE($AE567:$AE570,"G", "")))</f>
        <v>0</v>
      </c>
      <c r="BB567" s="294">
        <f>SUMPRODUCT(LEN($AE567:$AE570)-LEN(SUBSTITUTE($AE567:$AE570,"M", "")))</f>
        <v>0</v>
      </c>
    </row>
    <row r="568" spans="2:62" ht="28.15" customHeight="1" thickBot="1" x14ac:dyDescent="0.25">
      <c r="B568" s="30"/>
      <c r="C568" s="243"/>
      <c r="D568" s="36"/>
      <c r="E568" s="35"/>
      <c r="F568" s="35"/>
      <c r="G568" s="34"/>
      <c r="H568" s="224"/>
      <c r="I568" s="247"/>
      <c r="J568" s="247"/>
      <c r="K568" s="247"/>
      <c r="L568" s="33" t="s">
        <v>123</v>
      </c>
      <c r="M568" s="32" t="s">
        <v>484</v>
      </c>
      <c r="N568" s="33" t="s">
        <v>122</v>
      </c>
      <c r="O568" s="32" t="s">
        <v>132</v>
      </c>
      <c r="P568" s="33" t="s">
        <v>120</v>
      </c>
      <c r="Q568" s="32" t="s">
        <v>132</v>
      </c>
      <c r="R568" s="33" t="s">
        <v>119</v>
      </c>
      <c r="S568" s="32" t="s">
        <v>121</v>
      </c>
      <c r="T568" s="33" t="s">
        <v>118</v>
      </c>
      <c r="U568" s="32"/>
      <c r="V568" s="33" t="s">
        <v>117</v>
      </c>
      <c r="W568" s="32"/>
      <c r="X568" s="33" t="s">
        <v>116</v>
      </c>
      <c r="Y568" s="32"/>
      <c r="Z568" s="33" t="s">
        <v>115</v>
      </c>
      <c r="AA568" s="32"/>
      <c r="AB568" s="31"/>
      <c r="AC568" s="32"/>
      <c r="AD568" s="31"/>
      <c r="AE568" s="23"/>
      <c r="AF568" s="251"/>
      <c r="AG568" s="251"/>
      <c r="AH568" s="22"/>
      <c r="AI568" s="11"/>
      <c r="AJ568" s="311"/>
      <c r="AK568" s="267"/>
      <c r="AL568" s="263"/>
      <c r="AM568" s="265"/>
      <c r="AN568" s="267"/>
      <c r="AO568" s="263"/>
      <c r="AP568" s="265"/>
      <c r="AQ568" s="267"/>
      <c r="AR568" s="263"/>
      <c r="AS568" s="265"/>
      <c r="AT568" s="267"/>
      <c r="AU568" s="263"/>
      <c r="AV568" s="265"/>
      <c r="AW568" s="275"/>
      <c r="AX568" s="270"/>
      <c r="AY568" s="292"/>
      <c r="AZ568" s="228"/>
      <c r="BA568" s="228"/>
      <c r="BB568" s="295"/>
    </row>
    <row r="569" spans="2:62" ht="28.15" customHeight="1" x14ac:dyDescent="0.2">
      <c r="B569" s="30"/>
      <c r="C569" s="244"/>
      <c r="D569" s="29"/>
      <c r="E569" s="28"/>
      <c r="F569" s="28"/>
      <c r="G569" s="27"/>
      <c r="H569" s="225">
        <v>222</v>
      </c>
      <c r="I569" s="248"/>
      <c r="J569" s="248"/>
      <c r="K569" s="248"/>
      <c r="L569" s="26" t="s">
        <v>114</v>
      </c>
      <c r="M569" s="25" t="s">
        <v>186</v>
      </c>
      <c r="N569" s="26" t="s">
        <v>112</v>
      </c>
      <c r="O569" s="25" t="s">
        <v>484</v>
      </c>
      <c r="P569" s="26" t="s">
        <v>111</v>
      </c>
      <c r="Q569" s="25" t="s">
        <v>124</v>
      </c>
      <c r="R569" s="26" t="s">
        <v>110</v>
      </c>
      <c r="S569" s="25" t="s">
        <v>121</v>
      </c>
      <c r="T569" s="26" t="s">
        <v>109</v>
      </c>
      <c r="U569" s="25"/>
      <c r="V569" s="26" t="s">
        <v>108</v>
      </c>
      <c r="W569" s="25"/>
      <c r="X569" s="26" t="s">
        <v>107</v>
      </c>
      <c r="Y569" s="25"/>
      <c r="Z569" s="26" t="s">
        <v>106</v>
      </c>
      <c r="AA569" s="25"/>
      <c r="AB569" s="24"/>
      <c r="AC569" s="25"/>
      <c r="AD569" s="24"/>
      <c r="AE569" s="23"/>
      <c r="AF569" s="251"/>
      <c r="AG569" s="251"/>
      <c r="AH569" s="22"/>
      <c r="AI569" s="11"/>
      <c r="AJ569" s="311"/>
      <c r="AK569" s="267"/>
      <c r="AL569" s="263"/>
      <c r="AM569" s="265"/>
      <c r="AN569" s="267"/>
      <c r="AO569" s="263"/>
      <c r="AP569" s="265"/>
      <c r="AQ569" s="267"/>
      <c r="AR569" s="263"/>
      <c r="AS569" s="265"/>
      <c r="AT569" s="267"/>
      <c r="AU569" s="263"/>
      <c r="AV569" s="265"/>
      <c r="AW569" s="275"/>
      <c r="AX569" s="270"/>
      <c r="AY569" s="292"/>
      <c r="AZ569" s="228"/>
      <c r="BA569" s="228"/>
      <c r="BB569" s="295"/>
    </row>
    <row r="570" spans="2:62" ht="28.15" customHeight="1" thickBot="1" x14ac:dyDescent="0.25">
      <c r="B570" s="30"/>
      <c r="C570" s="253"/>
      <c r="D570" s="51"/>
      <c r="E570" s="50"/>
      <c r="F570" s="50"/>
      <c r="G570" s="49"/>
      <c r="H570" s="226"/>
      <c r="I570" s="254"/>
      <c r="J570" s="254"/>
      <c r="K570" s="254"/>
      <c r="L570" s="48" t="s">
        <v>105</v>
      </c>
      <c r="M570" s="47" t="s">
        <v>186</v>
      </c>
      <c r="N570" s="48" t="s">
        <v>103</v>
      </c>
      <c r="O570" s="47" t="s">
        <v>186</v>
      </c>
      <c r="P570" s="48" t="s">
        <v>102</v>
      </c>
      <c r="Q570" s="47" t="s">
        <v>175</v>
      </c>
      <c r="R570" s="48" t="s">
        <v>101</v>
      </c>
      <c r="S570" s="47"/>
      <c r="T570" s="48">
        <v>20</v>
      </c>
      <c r="U570" s="47"/>
      <c r="V570" s="48" t="s">
        <v>100</v>
      </c>
      <c r="W570" s="47"/>
      <c r="X570" s="48" t="s">
        <v>99</v>
      </c>
      <c r="Y570" s="47"/>
      <c r="Z570" s="48" t="s">
        <v>98</v>
      </c>
      <c r="AA570" s="47"/>
      <c r="AB570" s="16"/>
      <c r="AC570" s="47"/>
      <c r="AD570" s="16"/>
      <c r="AE570" s="46"/>
      <c r="AF570" s="255"/>
      <c r="AG570" s="255"/>
      <c r="AH570" s="45"/>
      <c r="AI570" s="11"/>
      <c r="AJ570" s="312"/>
      <c r="AK570" s="268"/>
      <c r="AL570" s="264"/>
      <c r="AM570" s="266"/>
      <c r="AN570" s="268"/>
      <c r="AO570" s="264"/>
      <c r="AP570" s="266"/>
      <c r="AQ570" s="268"/>
      <c r="AR570" s="264"/>
      <c r="AS570" s="266"/>
      <c r="AT570" s="268"/>
      <c r="AU570" s="264"/>
      <c r="AV570" s="266"/>
      <c r="AW570" s="276"/>
      <c r="AX570" s="271"/>
      <c r="AY570" s="293"/>
      <c r="AZ570" s="229"/>
      <c r="BA570" s="229"/>
      <c r="BB570" s="296"/>
    </row>
    <row r="571" spans="2:62" ht="28.15" customHeight="1" x14ac:dyDescent="0.2">
      <c r="B571" s="30"/>
      <c r="C571" s="242">
        <v>2</v>
      </c>
      <c r="D571" s="44"/>
      <c r="E571" s="43"/>
      <c r="F571" s="43"/>
      <c r="G571" s="42"/>
      <c r="H571" s="223"/>
      <c r="I571" s="246">
        <v>59</v>
      </c>
      <c r="J571" s="246">
        <v>24</v>
      </c>
      <c r="K571" s="246">
        <v>6</v>
      </c>
      <c r="L571" s="41" t="s">
        <v>133</v>
      </c>
      <c r="M571" s="40" t="s">
        <v>132</v>
      </c>
      <c r="N571" s="41" t="s">
        <v>131</v>
      </c>
      <c r="O571" s="40" t="s">
        <v>399</v>
      </c>
      <c r="P571" s="41" t="s">
        <v>130</v>
      </c>
      <c r="Q571" s="40" t="s">
        <v>389</v>
      </c>
      <c r="R571" s="41" t="s">
        <v>129</v>
      </c>
      <c r="S571" s="40" t="s">
        <v>195</v>
      </c>
      <c r="T571" s="41" t="s">
        <v>128</v>
      </c>
      <c r="U571" s="40" t="s">
        <v>121</v>
      </c>
      <c r="V571" s="41" t="s">
        <v>127</v>
      </c>
      <c r="W571" s="40"/>
      <c r="X571" s="41" t="s">
        <v>126</v>
      </c>
      <c r="Y571" s="40"/>
      <c r="Z571" s="41" t="s">
        <v>125</v>
      </c>
      <c r="AA571" s="40"/>
      <c r="AB571" s="39"/>
      <c r="AC571" s="40"/>
      <c r="AD571" s="39"/>
      <c r="AE571" s="38"/>
      <c r="AF571" s="250"/>
      <c r="AG571" s="250"/>
      <c r="AH571" s="37"/>
      <c r="AI571" s="11"/>
      <c r="AJ571" s="310">
        <f>SUMPRODUCT(LEN($M571:$AA574)-LEN(SUBSTITUTE($M571:$AA574,"A", "")))</f>
        <v>25</v>
      </c>
      <c r="AK571" s="239">
        <f>SUMPRODUCT(LEN($AD571:$AD574)-LEN(SUBSTITUTE($AD571:$AD574,"A", "")))</f>
        <v>0</v>
      </c>
      <c r="AL571" s="230">
        <f>SUMPRODUCT(LEN($AC571:$AC574)-LEN(SUBSTITUTE($AC571:$AC574,"A", "")))</f>
        <v>0</v>
      </c>
      <c r="AM571" s="233">
        <f>SUMPRODUCT(LEN($M571:$AA574)-LEN(SUBSTITUTE($M571:$AA574,"S", "")))</f>
        <v>11</v>
      </c>
      <c r="AN571" s="239">
        <f>SUMPRODUCT(LEN($AD571:$AD574)-LEN(SUBSTITUTE($AD571:$AD574,"S", "")))</f>
        <v>0</v>
      </c>
      <c r="AO571" s="230">
        <f>SUMPRODUCT(LEN($AC571:$AC574)-LEN(SUBSTITUTE($AC571:$AC574,"S", "")))</f>
        <v>0</v>
      </c>
      <c r="AP571" s="233">
        <f>SUMPRODUCT(LEN($M571:$AA574)-LEN(SUBSTITUTE($M571:$AA574,"F", "")))</f>
        <v>0</v>
      </c>
      <c r="AQ571" s="239">
        <f>SUMPRODUCT(LEN($AD571:$AD574)-LEN(SUBSTITUTE($AD571:$AD574,"F", "")))</f>
        <v>0</v>
      </c>
      <c r="AR571" s="230">
        <f>SUMPRODUCT(LEN($AC571:$AC574)-LEN(SUBSTITUTE($AC571:$AC574,"F", "")))</f>
        <v>0</v>
      </c>
      <c r="AS571" s="233">
        <f>SUMPRODUCT(LEN($M571:$AA574)-LEN(SUBSTITUTE($M571:$AA574,"G", "")))</f>
        <v>4</v>
      </c>
      <c r="AT571" s="239">
        <f>SUMPRODUCT(LEN($AD571:$AD574)-LEN(SUBSTITUTE($AD571:$AD574,"G", "")))</f>
        <v>0</v>
      </c>
      <c r="AU571" s="230">
        <f>SUMPRODUCT(LEN($AC571:$AC574)-LEN(SUBSTITUTE($AC571:$AC574,"G", "")))</f>
        <v>0</v>
      </c>
      <c r="AV571" s="233">
        <f>SUMPRODUCT(LEN($L571:$AA574)-LEN(SUBSTITUTE($L571:$AA574,"M", "")))</f>
        <v>2</v>
      </c>
      <c r="AW571" s="236">
        <f>SUMPRODUCT(LEN($AD571:$AD574)-LEN(SUBSTITUTE($AD571:$AD574,"M", "")))</f>
        <v>0</v>
      </c>
      <c r="AX571" s="269">
        <f>SUMPRODUCT(LEN($AC571:$AC574)-LEN(SUBSTITUTE($AC571:$AC574,"M", "")))</f>
        <v>0</v>
      </c>
      <c r="AY571" s="291">
        <f>SUMPRODUCT(LEN($AE571:$AE574)-LEN(SUBSTITUTE($AE571:$AE574,"S", "")))</f>
        <v>0</v>
      </c>
      <c r="AZ571" s="227">
        <f>SUMPRODUCT(LEN($AE571:$AE574)-LEN(SUBSTITUTE($AE571:$AE574,"F", "")))</f>
        <v>0</v>
      </c>
      <c r="BA571" s="227">
        <f>SUMPRODUCT(LEN($AE571:$AE574)-LEN(SUBSTITUTE($AE571:$AE574,"G", "")))</f>
        <v>0</v>
      </c>
      <c r="BB571" s="294">
        <f>SUMPRODUCT(LEN($AE571:$AE574)-LEN(SUBSTITUTE($AE571:$AE574,"M", "")))</f>
        <v>0</v>
      </c>
    </row>
    <row r="572" spans="2:62" ht="28.15" customHeight="1" thickBot="1" x14ac:dyDescent="0.25">
      <c r="B572" s="30"/>
      <c r="C572" s="243"/>
      <c r="D572" s="36"/>
      <c r="E572" s="35"/>
      <c r="F572" s="35"/>
      <c r="G572" s="34"/>
      <c r="H572" s="224"/>
      <c r="I572" s="247"/>
      <c r="J572" s="247"/>
      <c r="K572" s="247"/>
      <c r="L572" s="33" t="s">
        <v>123</v>
      </c>
      <c r="M572" s="32" t="s">
        <v>1273</v>
      </c>
      <c r="N572" s="33" t="s">
        <v>122</v>
      </c>
      <c r="O572" s="32" t="s">
        <v>186</v>
      </c>
      <c r="P572" s="33" t="s">
        <v>120</v>
      </c>
      <c r="Q572" s="32" t="s">
        <v>186</v>
      </c>
      <c r="R572" s="33" t="s">
        <v>119</v>
      </c>
      <c r="S572" s="32" t="s">
        <v>113</v>
      </c>
      <c r="T572" s="33" t="s">
        <v>118</v>
      </c>
      <c r="U572" s="32" t="s">
        <v>121</v>
      </c>
      <c r="V572" s="33" t="s">
        <v>117</v>
      </c>
      <c r="W572" s="32"/>
      <c r="X572" s="33" t="s">
        <v>116</v>
      </c>
      <c r="Y572" s="32"/>
      <c r="Z572" s="33" t="s">
        <v>115</v>
      </c>
      <c r="AA572" s="32"/>
      <c r="AB572" s="31"/>
      <c r="AC572" s="32"/>
      <c r="AD572" s="31"/>
      <c r="AE572" s="23"/>
      <c r="AF572" s="251"/>
      <c r="AG572" s="251"/>
      <c r="AH572" s="22"/>
      <c r="AI572" s="11"/>
      <c r="AJ572" s="311"/>
      <c r="AK572" s="267"/>
      <c r="AL572" s="263"/>
      <c r="AM572" s="265"/>
      <c r="AN572" s="267"/>
      <c r="AO572" s="263"/>
      <c r="AP572" s="265"/>
      <c r="AQ572" s="267"/>
      <c r="AR572" s="263"/>
      <c r="AS572" s="265"/>
      <c r="AT572" s="267"/>
      <c r="AU572" s="263"/>
      <c r="AV572" s="265"/>
      <c r="AW572" s="275"/>
      <c r="AX572" s="270"/>
      <c r="AY572" s="292"/>
      <c r="AZ572" s="228"/>
      <c r="BA572" s="228"/>
      <c r="BB572" s="295"/>
    </row>
    <row r="573" spans="2:62" ht="28.15" customHeight="1" x14ac:dyDescent="0.2">
      <c r="B573" s="30"/>
      <c r="C573" s="244"/>
      <c r="D573" s="29"/>
      <c r="E573" s="28"/>
      <c r="F573" s="28"/>
      <c r="G573" s="27"/>
      <c r="H573" s="225"/>
      <c r="I573" s="248"/>
      <c r="J573" s="248"/>
      <c r="K573" s="248"/>
      <c r="L573" s="26" t="s">
        <v>114</v>
      </c>
      <c r="M573" s="25" t="s">
        <v>1360</v>
      </c>
      <c r="N573" s="26" t="s">
        <v>112</v>
      </c>
      <c r="O573" s="25" t="s">
        <v>186</v>
      </c>
      <c r="P573" s="26" t="s">
        <v>111</v>
      </c>
      <c r="Q573" s="25" t="s">
        <v>132</v>
      </c>
      <c r="R573" s="26" t="s">
        <v>110</v>
      </c>
      <c r="S573" s="25" t="s">
        <v>113</v>
      </c>
      <c r="T573" s="26" t="s">
        <v>109</v>
      </c>
      <c r="U573" s="25"/>
      <c r="V573" s="26" t="s">
        <v>108</v>
      </c>
      <c r="W573" s="25"/>
      <c r="X573" s="26" t="s">
        <v>107</v>
      </c>
      <c r="Y573" s="25"/>
      <c r="Z573" s="26" t="s">
        <v>106</v>
      </c>
      <c r="AA573" s="25"/>
      <c r="AB573" s="24"/>
      <c r="AC573" s="25"/>
      <c r="AD573" s="24"/>
      <c r="AE573" s="23"/>
      <c r="AF573" s="251"/>
      <c r="AG573" s="251"/>
      <c r="AH573" s="22"/>
      <c r="AI573" s="11"/>
      <c r="AJ573" s="311"/>
      <c r="AK573" s="267"/>
      <c r="AL573" s="263"/>
      <c r="AM573" s="265"/>
      <c r="AN573" s="267"/>
      <c r="AO573" s="263"/>
      <c r="AP573" s="265"/>
      <c r="AQ573" s="267"/>
      <c r="AR573" s="263"/>
      <c r="AS573" s="265"/>
      <c r="AT573" s="267"/>
      <c r="AU573" s="263"/>
      <c r="AV573" s="265"/>
      <c r="AW573" s="275"/>
      <c r="AX573" s="270"/>
      <c r="AY573" s="292"/>
      <c r="AZ573" s="228"/>
      <c r="BA573" s="228"/>
      <c r="BB573" s="295"/>
    </row>
    <row r="574" spans="2:62" ht="28.15" customHeight="1" thickBot="1" x14ac:dyDescent="0.25">
      <c r="B574" s="30"/>
      <c r="C574" s="253"/>
      <c r="D574" s="51"/>
      <c r="E574" s="50"/>
      <c r="F574" s="50"/>
      <c r="G574" s="49"/>
      <c r="H574" s="226"/>
      <c r="I574" s="254"/>
      <c r="J574" s="254"/>
      <c r="K574" s="254"/>
      <c r="L574" s="48" t="s">
        <v>105</v>
      </c>
      <c r="M574" s="47" t="s">
        <v>132</v>
      </c>
      <c r="N574" s="48" t="s">
        <v>103</v>
      </c>
      <c r="O574" s="47" t="s">
        <v>484</v>
      </c>
      <c r="P574" s="48" t="s">
        <v>102</v>
      </c>
      <c r="Q574" s="47" t="s">
        <v>203</v>
      </c>
      <c r="R574" s="48" t="s">
        <v>101</v>
      </c>
      <c r="S574" s="47" t="s">
        <v>121</v>
      </c>
      <c r="T574" s="48">
        <v>20</v>
      </c>
      <c r="U574" s="47"/>
      <c r="V574" s="48" t="s">
        <v>100</v>
      </c>
      <c r="W574" s="47"/>
      <c r="X574" s="48" t="s">
        <v>99</v>
      </c>
      <c r="Y574" s="47"/>
      <c r="Z574" s="48" t="s">
        <v>98</v>
      </c>
      <c r="AA574" s="47"/>
      <c r="AB574" s="16"/>
      <c r="AC574" s="47"/>
      <c r="AD574" s="16"/>
      <c r="AE574" s="46"/>
      <c r="AF574" s="255"/>
      <c r="AG574" s="255"/>
      <c r="AH574" s="45"/>
      <c r="AI574" s="11"/>
      <c r="AJ574" s="312"/>
      <c r="AK574" s="268"/>
      <c r="AL574" s="264"/>
      <c r="AM574" s="266"/>
      <c r="AN574" s="268"/>
      <c r="AO574" s="264"/>
      <c r="AP574" s="266"/>
      <c r="AQ574" s="268"/>
      <c r="AR574" s="264"/>
      <c r="AS574" s="266"/>
      <c r="AT574" s="268"/>
      <c r="AU574" s="264"/>
      <c r="AV574" s="266"/>
      <c r="AW574" s="276"/>
      <c r="AX574" s="271"/>
      <c r="AY574" s="293"/>
      <c r="AZ574" s="229"/>
      <c r="BA574" s="229"/>
      <c r="BB574" s="296"/>
    </row>
    <row r="575" spans="2:62" ht="28.15" customHeight="1" x14ac:dyDescent="0.2">
      <c r="B575" s="30"/>
      <c r="C575" s="242">
        <v>3</v>
      </c>
      <c r="D575" s="44"/>
      <c r="E575" s="43"/>
      <c r="F575" s="43"/>
      <c r="G575" s="42"/>
      <c r="H575" s="223"/>
      <c r="I575" s="246">
        <v>93</v>
      </c>
      <c r="J575" s="246">
        <v>30</v>
      </c>
      <c r="K575" s="246">
        <v>6</v>
      </c>
      <c r="L575" s="41" t="s">
        <v>133</v>
      </c>
      <c r="M575" s="40" t="s">
        <v>1273</v>
      </c>
      <c r="N575" s="41" t="s">
        <v>131</v>
      </c>
      <c r="O575" s="40" t="s">
        <v>377</v>
      </c>
      <c r="P575" s="41" t="s">
        <v>130</v>
      </c>
      <c r="Q575" s="40" t="s">
        <v>186</v>
      </c>
      <c r="R575" s="41" t="s">
        <v>129</v>
      </c>
      <c r="S575" s="40" t="s">
        <v>665</v>
      </c>
      <c r="T575" s="41" t="s">
        <v>128</v>
      </c>
      <c r="U575" s="40" t="s">
        <v>411</v>
      </c>
      <c r="V575" s="41" t="s">
        <v>127</v>
      </c>
      <c r="W575" s="40" t="s">
        <v>104</v>
      </c>
      <c r="X575" s="41" t="s">
        <v>126</v>
      </c>
      <c r="Y575" s="40"/>
      <c r="Z575" s="41" t="s">
        <v>125</v>
      </c>
      <c r="AA575" s="40"/>
      <c r="AB575" s="39"/>
      <c r="AC575" s="40"/>
      <c r="AD575" s="39"/>
      <c r="AE575" s="38"/>
      <c r="AF575" s="250"/>
      <c r="AG575" s="250"/>
      <c r="AH575" s="37"/>
      <c r="AI575" s="11"/>
      <c r="AJ575" s="310">
        <f>SUMPRODUCT(LEN($M575:$AA578)-LEN(SUBSTITUTE($M575:$AA578,"A", "")))</f>
        <v>46</v>
      </c>
      <c r="AK575" s="239">
        <f>SUMPRODUCT(LEN($AD575:$AD578)-LEN(SUBSTITUTE($AD575:$AD578,"A", "")))</f>
        <v>0</v>
      </c>
      <c r="AL575" s="230">
        <f>SUMPRODUCT(LEN($AC575:$AC578)-LEN(SUBSTITUTE($AC575:$AC578,"A", "")))</f>
        <v>0</v>
      </c>
      <c r="AM575" s="233">
        <f>SUMPRODUCT(LEN($M575:$AA578)-LEN(SUBSTITUTE($M575:$AA578,"S", "")))</f>
        <v>15</v>
      </c>
      <c r="AN575" s="239">
        <f>SUMPRODUCT(LEN($AD575:$AD578)-LEN(SUBSTITUTE($AD575:$AD578,"S", "")))</f>
        <v>0</v>
      </c>
      <c r="AO575" s="230">
        <f>SUMPRODUCT(LEN($AC575:$AC578)-LEN(SUBSTITUTE($AC575:$AC578,"S", "")))</f>
        <v>0</v>
      </c>
      <c r="AP575" s="233">
        <f>SUMPRODUCT(LEN($M575:$AA578)-LEN(SUBSTITUTE($M575:$AA578,"F", "")))</f>
        <v>1</v>
      </c>
      <c r="AQ575" s="239">
        <f>SUMPRODUCT(LEN($AD575:$AD578)-LEN(SUBSTITUTE($AD575:$AD578,"F", "")))</f>
        <v>0</v>
      </c>
      <c r="AR575" s="230">
        <f>SUMPRODUCT(LEN($AC575:$AC578)-LEN(SUBSTITUTE($AC575:$AC578,"F", "")))</f>
        <v>0</v>
      </c>
      <c r="AS575" s="233">
        <f>SUMPRODUCT(LEN($M575:$AA578)-LEN(SUBSTITUTE($M575:$AA578,"G", "")))</f>
        <v>8</v>
      </c>
      <c r="AT575" s="239">
        <f>SUMPRODUCT(LEN($AD575:$AD578)-LEN(SUBSTITUTE($AD575:$AD578,"G", "")))</f>
        <v>0</v>
      </c>
      <c r="AU575" s="230">
        <f>SUMPRODUCT(LEN($AC575:$AC578)-LEN(SUBSTITUTE($AC575:$AC578,"G", "")))</f>
        <v>0</v>
      </c>
      <c r="AV575" s="233">
        <f>SUMPRODUCT(LEN($L575:$AA578)-LEN(SUBSTITUTE($L575:$AA578,"M", "")))</f>
        <v>1</v>
      </c>
      <c r="AW575" s="236">
        <f>SUMPRODUCT(LEN($AD575:$AD578)-LEN(SUBSTITUTE($AD575:$AD578,"M", "")))</f>
        <v>0</v>
      </c>
      <c r="AX575" s="269">
        <f>SUMPRODUCT(LEN($AC575:$AC578)-LEN(SUBSTITUTE($AC575:$AC578,"M", "")))</f>
        <v>0</v>
      </c>
      <c r="AY575" s="291">
        <f>SUMPRODUCT(LEN($AE575:$AE578)-LEN(SUBSTITUTE($AE575:$AE578,"S", "")))</f>
        <v>0</v>
      </c>
      <c r="AZ575" s="227">
        <f>SUMPRODUCT(LEN($AE575:$AE578)-LEN(SUBSTITUTE($AE575:$AE578,"F", "")))</f>
        <v>0</v>
      </c>
      <c r="BA575" s="227">
        <f>SUMPRODUCT(LEN($AE575:$AE578)-LEN(SUBSTITUTE($AE575:$AE578,"G", "")))</f>
        <v>0</v>
      </c>
      <c r="BB575" s="294">
        <f>SUMPRODUCT(LEN($AE575:$AE578)-LEN(SUBSTITUTE($AE575:$AE578,"M", "")))</f>
        <v>0</v>
      </c>
    </row>
    <row r="576" spans="2:62" ht="28.15" customHeight="1" thickBot="1" x14ac:dyDescent="0.25">
      <c r="B576" s="30"/>
      <c r="C576" s="243"/>
      <c r="D576" s="36"/>
      <c r="E576" s="35"/>
      <c r="F576" s="35"/>
      <c r="G576" s="34"/>
      <c r="H576" s="224"/>
      <c r="I576" s="247"/>
      <c r="J576" s="247"/>
      <c r="K576" s="247"/>
      <c r="L576" s="33" t="s">
        <v>123</v>
      </c>
      <c r="M576" s="32" t="s">
        <v>186</v>
      </c>
      <c r="N576" s="33" t="s">
        <v>122</v>
      </c>
      <c r="O576" s="32" t="s">
        <v>382</v>
      </c>
      <c r="P576" s="33" t="s">
        <v>120</v>
      </c>
      <c r="Q576" s="32" t="s">
        <v>988</v>
      </c>
      <c r="R576" s="33" t="s">
        <v>119</v>
      </c>
      <c r="S576" s="32" t="s">
        <v>132</v>
      </c>
      <c r="T576" s="33" t="s">
        <v>118</v>
      </c>
      <c r="U576" s="32" t="s">
        <v>195</v>
      </c>
      <c r="V576" s="33" t="s">
        <v>117</v>
      </c>
      <c r="W576" s="32" t="s">
        <v>121</v>
      </c>
      <c r="X576" s="33" t="s">
        <v>116</v>
      </c>
      <c r="Y576" s="32"/>
      <c r="Z576" s="33" t="s">
        <v>115</v>
      </c>
      <c r="AA576" s="32"/>
      <c r="AB576" s="31"/>
      <c r="AC576" s="32"/>
      <c r="AD576" s="31"/>
      <c r="AE576" s="23"/>
      <c r="AF576" s="251"/>
      <c r="AG576" s="251"/>
      <c r="AH576" s="22"/>
      <c r="AI576" s="11"/>
      <c r="AJ576" s="311"/>
      <c r="AK576" s="267"/>
      <c r="AL576" s="263"/>
      <c r="AM576" s="265"/>
      <c r="AN576" s="267"/>
      <c r="AO576" s="263"/>
      <c r="AP576" s="265"/>
      <c r="AQ576" s="267"/>
      <c r="AR576" s="263"/>
      <c r="AS576" s="265"/>
      <c r="AT576" s="267"/>
      <c r="AU576" s="263"/>
      <c r="AV576" s="265"/>
      <c r="AW576" s="275"/>
      <c r="AX576" s="270"/>
      <c r="AY576" s="292"/>
      <c r="AZ576" s="228"/>
      <c r="BA576" s="228"/>
      <c r="BB576" s="295"/>
    </row>
    <row r="577" spans="2:62" ht="28.15" customHeight="1" x14ac:dyDescent="0.2">
      <c r="B577" s="30"/>
      <c r="C577" s="244"/>
      <c r="D577" s="29"/>
      <c r="E577" s="28"/>
      <c r="F577" s="28"/>
      <c r="G577" s="27"/>
      <c r="H577" s="225"/>
      <c r="I577" s="248"/>
      <c r="J577" s="248"/>
      <c r="K577" s="248"/>
      <c r="L577" s="26" t="s">
        <v>114</v>
      </c>
      <c r="M577" s="25" t="s">
        <v>484</v>
      </c>
      <c r="N577" s="26" t="s">
        <v>112</v>
      </c>
      <c r="O577" s="25" t="s">
        <v>389</v>
      </c>
      <c r="P577" s="26" t="s">
        <v>111</v>
      </c>
      <c r="Q577" s="25" t="s">
        <v>382</v>
      </c>
      <c r="R577" s="26" t="s">
        <v>110</v>
      </c>
      <c r="S577" s="25" t="s">
        <v>1039</v>
      </c>
      <c r="T577" s="26" t="s">
        <v>109</v>
      </c>
      <c r="U577" s="25" t="s">
        <v>175</v>
      </c>
      <c r="V577" s="26" t="s">
        <v>108</v>
      </c>
      <c r="W577" s="25" t="s">
        <v>121</v>
      </c>
      <c r="X577" s="26" t="s">
        <v>107</v>
      </c>
      <c r="Y577" s="25"/>
      <c r="Z577" s="26" t="s">
        <v>106</v>
      </c>
      <c r="AA577" s="25"/>
      <c r="AB577" s="24"/>
      <c r="AC577" s="25"/>
      <c r="AD577" s="24"/>
      <c r="AE577" s="23"/>
      <c r="AF577" s="251"/>
      <c r="AG577" s="251"/>
      <c r="AH577" s="22"/>
      <c r="AI577" s="11"/>
      <c r="AJ577" s="311"/>
      <c r="AK577" s="267"/>
      <c r="AL577" s="263"/>
      <c r="AM577" s="265"/>
      <c r="AN577" s="267"/>
      <c r="AO577" s="263"/>
      <c r="AP577" s="265"/>
      <c r="AQ577" s="267"/>
      <c r="AR577" s="263"/>
      <c r="AS577" s="265"/>
      <c r="AT577" s="267"/>
      <c r="AU577" s="263"/>
      <c r="AV577" s="265"/>
      <c r="AW577" s="275"/>
      <c r="AX577" s="270"/>
      <c r="AY577" s="292"/>
      <c r="AZ577" s="228"/>
      <c r="BA577" s="228"/>
      <c r="BB577" s="295"/>
    </row>
    <row r="578" spans="2:62" ht="28.15" customHeight="1" thickBot="1" x14ac:dyDescent="0.25">
      <c r="B578" s="21"/>
      <c r="C578" s="245"/>
      <c r="D578" s="20"/>
      <c r="E578" s="19"/>
      <c r="F578" s="19"/>
      <c r="G578" s="18"/>
      <c r="H578" s="226"/>
      <c r="I578" s="249"/>
      <c r="J578" s="249"/>
      <c r="K578" s="249"/>
      <c r="L578" s="17" t="s">
        <v>105</v>
      </c>
      <c r="M578" s="15" t="s">
        <v>634</v>
      </c>
      <c r="N578" s="17" t="s">
        <v>103</v>
      </c>
      <c r="O578" s="15" t="s">
        <v>132</v>
      </c>
      <c r="P578" s="17" t="s">
        <v>102</v>
      </c>
      <c r="Q578" s="15" t="s">
        <v>389</v>
      </c>
      <c r="R578" s="17" t="s">
        <v>101</v>
      </c>
      <c r="S578" s="15" t="s">
        <v>377</v>
      </c>
      <c r="T578" s="17">
        <v>20</v>
      </c>
      <c r="U578" s="15" t="s">
        <v>113</v>
      </c>
      <c r="V578" s="17" t="s">
        <v>100</v>
      </c>
      <c r="W578" s="15" t="s">
        <v>121</v>
      </c>
      <c r="X578" s="17" t="s">
        <v>99</v>
      </c>
      <c r="Y578" s="15"/>
      <c r="Z578" s="17" t="s">
        <v>98</v>
      </c>
      <c r="AA578" s="15"/>
      <c r="AB578" s="16"/>
      <c r="AC578" s="15"/>
      <c r="AD578" s="14"/>
      <c r="AE578" s="13"/>
      <c r="AF578" s="252"/>
      <c r="AG578" s="252"/>
      <c r="AH578" s="12"/>
      <c r="AI578" s="11"/>
      <c r="AJ578" s="312"/>
      <c r="AK578" s="268"/>
      <c r="AL578" s="264"/>
      <c r="AM578" s="266"/>
      <c r="AN578" s="268"/>
      <c r="AO578" s="264"/>
      <c r="AP578" s="266"/>
      <c r="AQ578" s="268"/>
      <c r="AR578" s="264"/>
      <c r="AS578" s="266"/>
      <c r="AT578" s="268"/>
      <c r="AU578" s="264"/>
      <c r="AV578" s="266"/>
      <c r="AW578" s="276"/>
      <c r="AX578" s="271"/>
      <c r="AY578" s="293"/>
      <c r="AZ578" s="229"/>
      <c r="BA578" s="229"/>
      <c r="BB578" s="296"/>
    </row>
    <row r="579" spans="2:62" ht="85.9" customHeight="1" thickTop="1" thickBot="1" x14ac:dyDescent="0.35">
      <c r="B579" s="105" t="s">
        <v>174</v>
      </c>
      <c r="C579" s="95" t="s">
        <v>173</v>
      </c>
      <c r="D579" s="100" t="s">
        <v>172</v>
      </c>
      <c r="E579" s="104" t="s">
        <v>171</v>
      </c>
      <c r="F579" s="103"/>
      <c r="G579" s="102"/>
      <c r="H579" s="101" t="s">
        <v>170</v>
      </c>
      <c r="I579" s="100" t="s">
        <v>96</v>
      </c>
      <c r="J579" s="100" t="s">
        <v>169</v>
      </c>
      <c r="K579" s="100" t="s">
        <v>97</v>
      </c>
      <c r="L579" s="256" t="s">
        <v>168</v>
      </c>
      <c r="M579" s="262"/>
      <c r="N579" s="256" t="s">
        <v>167</v>
      </c>
      <c r="O579" s="262"/>
      <c r="P579" s="256" t="s">
        <v>167</v>
      </c>
      <c r="Q579" s="257"/>
      <c r="R579" s="256" t="s">
        <v>167</v>
      </c>
      <c r="S579" s="257"/>
      <c r="T579" s="256" t="s">
        <v>167</v>
      </c>
      <c r="U579" s="257"/>
      <c r="V579" s="256" t="s">
        <v>167</v>
      </c>
      <c r="W579" s="257"/>
      <c r="X579" s="256" t="s">
        <v>167</v>
      </c>
      <c r="Y579" s="257"/>
      <c r="Z579" s="256" t="s">
        <v>167</v>
      </c>
      <c r="AA579" s="257"/>
      <c r="AB579" s="261" t="s">
        <v>166</v>
      </c>
      <c r="AC579" s="257"/>
      <c r="AD579" s="101" t="s">
        <v>165</v>
      </c>
      <c r="AE579" s="101" t="s">
        <v>164</v>
      </c>
      <c r="AF579" s="100" t="s">
        <v>163</v>
      </c>
      <c r="AG579" s="100" t="s">
        <v>162</v>
      </c>
      <c r="AH579" s="99" t="s">
        <v>161</v>
      </c>
      <c r="AI579" s="98"/>
      <c r="AJ579" s="96" t="s">
        <v>160</v>
      </c>
      <c r="AK579" s="95" t="s">
        <v>159</v>
      </c>
      <c r="AL579" s="94" t="s">
        <v>158</v>
      </c>
      <c r="AM579" s="96" t="s">
        <v>157</v>
      </c>
      <c r="AN579" s="95" t="s">
        <v>156</v>
      </c>
      <c r="AO579" s="94" t="s">
        <v>155</v>
      </c>
      <c r="AP579" s="96" t="s">
        <v>154</v>
      </c>
      <c r="AQ579" s="95" t="s">
        <v>153</v>
      </c>
      <c r="AR579" s="97" t="s">
        <v>152</v>
      </c>
      <c r="AS579" s="96" t="s">
        <v>151</v>
      </c>
      <c r="AT579" s="95" t="s">
        <v>150</v>
      </c>
      <c r="AU579" s="94" t="s">
        <v>149</v>
      </c>
      <c r="AV579" s="96" t="s">
        <v>148</v>
      </c>
      <c r="AW579" s="95" t="s">
        <v>147</v>
      </c>
      <c r="AX579" s="94" t="s">
        <v>146</v>
      </c>
      <c r="AY579" s="93" t="s">
        <v>145</v>
      </c>
      <c r="AZ579" s="92" t="s">
        <v>144</v>
      </c>
      <c r="BA579" s="92" t="s">
        <v>143</v>
      </c>
      <c r="BB579" s="91" t="s">
        <v>142</v>
      </c>
    </row>
    <row r="580" spans="2:62" ht="48" thickBot="1" x14ac:dyDescent="0.3">
      <c r="B580" s="90" t="s">
        <v>211</v>
      </c>
      <c r="C580" s="89"/>
      <c r="D580" s="88"/>
      <c r="E580" s="258"/>
      <c r="F580" s="259"/>
      <c r="G580" s="260"/>
      <c r="H580" s="87" t="s">
        <v>140</v>
      </c>
      <c r="I580" s="86"/>
      <c r="J580" s="86"/>
      <c r="K580" s="85"/>
      <c r="L580" s="84"/>
      <c r="M580" s="81"/>
      <c r="N580" s="84"/>
      <c r="O580" s="81"/>
      <c r="P580" s="84"/>
      <c r="Q580" s="81"/>
      <c r="R580" s="84"/>
      <c r="S580" s="81"/>
      <c r="T580" s="84"/>
      <c r="U580" s="81"/>
      <c r="V580" s="84"/>
      <c r="W580" s="81"/>
      <c r="X580" s="84"/>
      <c r="Y580" s="81"/>
      <c r="Z580" s="84"/>
      <c r="AA580" s="83"/>
      <c r="AB580" s="82" t="s">
        <v>139</v>
      </c>
      <c r="AC580" s="81"/>
      <c r="AD580" s="81"/>
      <c r="AE580" s="81"/>
      <c r="AF580" s="80"/>
      <c r="AG580" s="80"/>
      <c r="AH580" s="60"/>
      <c r="AI580" s="79" t="s">
        <v>138</v>
      </c>
      <c r="AJ580" s="78">
        <f t="shared" ref="AJ580:BB580" si="76">SUM(AJ582:AJ593)</f>
        <v>101</v>
      </c>
      <c r="AK580" s="77">
        <f t="shared" si="76"/>
        <v>4</v>
      </c>
      <c r="AL580" s="76">
        <f t="shared" si="76"/>
        <v>0</v>
      </c>
      <c r="AM580" s="78">
        <f t="shared" si="76"/>
        <v>32</v>
      </c>
      <c r="AN580" s="77">
        <f t="shared" si="76"/>
        <v>5</v>
      </c>
      <c r="AO580" s="76">
        <f t="shared" si="76"/>
        <v>0</v>
      </c>
      <c r="AP580" s="78">
        <f t="shared" si="76"/>
        <v>1</v>
      </c>
      <c r="AQ580" s="77">
        <f t="shared" si="76"/>
        <v>0</v>
      </c>
      <c r="AR580" s="76">
        <f t="shared" si="76"/>
        <v>0</v>
      </c>
      <c r="AS580" s="78">
        <f t="shared" si="76"/>
        <v>13</v>
      </c>
      <c r="AT580" s="77">
        <f t="shared" si="76"/>
        <v>1</v>
      </c>
      <c r="AU580" s="76">
        <f t="shared" si="76"/>
        <v>0</v>
      </c>
      <c r="AV580" s="78">
        <f t="shared" si="76"/>
        <v>2</v>
      </c>
      <c r="AW580" s="77">
        <f t="shared" si="76"/>
        <v>0</v>
      </c>
      <c r="AX580" s="76">
        <f t="shared" si="76"/>
        <v>0</v>
      </c>
      <c r="AY580" s="75">
        <f t="shared" si="76"/>
        <v>0</v>
      </c>
      <c r="AZ580" s="74">
        <f t="shared" si="76"/>
        <v>0</v>
      </c>
      <c r="BA580" s="74">
        <f t="shared" si="76"/>
        <v>0</v>
      </c>
      <c r="BB580" s="73">
        <f t="shared" si="76"/>
        <v>0</v>
      </c>
      <c r="BC580" s="72" t="s">
        <v>137</v>
      </c>
      <c r="BF580" s="5">
        <f>SUM(AJ580:AL580)/$BG$5</f>
        <v>35</v>
      </c>
      <c r="BG580" s="5">
        <f>SUM(AM580:AO580,AY580)/$BG$5</f>
        <v>12.333333333333334</v>
      </c>
      <c r="BH580" s="5">
        <f>SUM(AP580:AR580,AZ580)/$BG$5</f>
        <v>0.33333333333333331</v>
      </c>
      <c r="BI580" s="5">
        <f>SUM(AS580:AU580,BA580)/$BG$5</f>
        <v>4.666666666666667</v>
      </c>
      <c r="BJ580" s="5">
        <f>SUM(AV580:AX580,BB580)/$BG$5</f>
        <v>0.66666666666666663</v>
      </c>
    </row>
    <row r="581" spans="2:62" ht="37.5" thickBot="1" x14ac:dyDescent="0.3">
      <c r="B581" s="71"/>
      <c r="C581" s="70"/>
      <c r="D581" s="69"/>
      <c r="E581" s="68"/>
      <c r="F581" s="68"/>
      <c r="G581" s="67"/>
      <c r="H581" s="66"/>
      <c r="I581" s="64"/>
      <c r="J581" s="64"/>
      <c r="K581" s="65"/>
      <c r="L581" s="64"/>
      <c r="M581" s="62"/>
      <c r="N581" s="64"/>
      <c r="O581" s="62"/>
      <c r="P581" s="64"/>
      <c r="Q581" s="62"/>
      <c r="R581" s="64"/>
      <c r="S581" s="62"/>
      <c r="T581" s="64"/>
      <c r="U581" s="62"/>
      <c r="V581" s="64"/>
      <c r="W581" s="62"/>
      <c r="X581" s="64"/>
      <c r="Y581" s="62"/>
      <c r="Z581" s="64"/>
      <c r="AA581" s="62"/>
      <c r="AB581" s="63"/>
      <c r="AC581" s="62"/>
      <c r="AD581" s="62"/>
      <c r="AE581" s="62"/>
      <c r="AF581" s="61"/>
      <c r="AG581" s="61"/>
      <c r="AH581" s="60"/>
      <c r="AI581" s="59" t="s">
        <v>136</v>
      </c>
      <c r="AJ581" s="58">
        <f t="shared" ref="AJ581:BB581" si="77">AJ580/3</f>
        <v>33.666666666666664</v>
      </c>
      <c r="AK581" s="57">
        <f t="shared" si="77"/>
        <v>1.3333333333333333</v>
      </c>
      <c r="AL581" s="56">
        <f t="shared" si="77"/>
        <v>0</v>
      </c>
      <c r="AM581" s="58">
        <f t="shared" si="77"/>
        <v>10.666666666666666</v>
      </c>
      <c r="AN581" s="57">
        <f t="shared" si="77"/>
        <v>1.6666666666666667</v>
      </c>
      <c r="AO581" s="56">
        <f t="shared" si="77"/>
        <v>0</v>
      </c>
      <c r="AP581" s="58">
        <f t="shared" si="77"/>
        <v>0.33333333333333331</v>
      </c>
      <c r="AQ581" s="57">
        <f t="shared" si="77"/>
        <v>0</v>
      </c>
      <c r="AR581" s="56">
        <f t="shared" si="77"/>
        <v>0</v>
      </c>
      <c r="AS581" s="58">
        <f t="shared" si="77"/>
        <v>4.333333333333333</v>
      </c>
      <c r="AT581" s="57">
        <f t="shared" si="77"/>
        <v>0.33333333333333331</v>
      </c>
      <c r="AU581" s="56">
        <f t="shared" si="77"/>
        <v>0</v>
      </c>
      <c r="AV581" s="58">
        <f t="shared" si="77"/>
        <v>0.66666666666666663</v>
      </c>
      <c r="AW581" s="57">
        <f t="shared" si="77"/>
        <v>0</v>
      </c>
      <c r="AX581" s="56">
        <f t="shared" si="77"/>
        <v>0</v>
      </c>
      <c r="AY581" s="55">
        <f t="shared" si="77"/>
        <v>0</v>
      </c>
      <c r="AZ581" s="54">
        <f t="shared" si="77"/>
        <v>0</v>
      </c>
      <c r="BA581" s="54">
        <f t="shared" si="77"/>
        <v>0</v>
      </c>
      <c r="BB581" s="53">
        <f t="shared" si="77"/>
        <v>0</v>
      </c>
      <c r="BC581" s="52" t="s">
        <v>135</v>
      </c>
    </row>
    <row r="582" spans="2:62" ht="28.15" customHeight="1" x14ac:dyDescent="0.2">
      <c r="B582" s="30"/>
      <c r="C582" s="242">
        <v>1</v>
      </c>
      <c r="D582" s="44"/>
      <c r="E582" s="43"/>
      <c r="F582" s="43"/>
      <c r="G582" s="42"/>
      <c r="H582" s="223" t="s">
        <v>183</v>
      </c>
      <c r="I582" s="246">
        <v>81</v>
      </c>
      <c r="J582" s="246">
        <v>29</v>
      </c>
      <c r="K582" s="246">
        <v>6</v>
      </c>
      <c r="L582" s="41" t="s">
        <v>133</v>
      </c>
      <c r="M582" s="40" t="s">
        <v>186</v>
      </c>
      <c r="N582" s="41" t="s">
        <v>131</v>
      </c>
      <c r="O582" s="40" t="s">
        <v>389</v>
      </c>
      <c r="P582" s="41" t="s">
        <v>130</v>
      </c>
      <c r="Q582" s="40" t="s">
        <v>636</v>
      </c>
      <c r="R582" s="41" t="s">
        <v>129</v>
      </c>
      <c r="S582" s="40" t="s">
        <v>822</v>
      </c>
      <c r="T582" s="41" t="s">
        <v>128</v>
      </c>
      <c r="U582" s="40" t="s">
        <v>217</v>
      </c>
      <c r="V582" s="41" t="s">
        <v>127</v>
      </c>
      <c r="W582" s="40" t="s">
        <v>113</v>
      </c>
      <c r="X582" s="41" t="s">
        <v>126</v>
      </c>
      <c r="Y582" s="40"/>
      <c r="Z582" s="41" t="s">
        <v>125</v>
      </c>
      <c r="AA582" s="40"/>
      <c r="AB582" s="39"/>
      <c r="AC582" s="40"/>
      <c r="AD582" s="39" t="s">
        <v>447</v>
      </c>
      <c r="AE582" s="38"/>
      <c r="AF582" s="250"/>
      <c r="AG582" s="250"/>
      <c r="AH582" s="37"/>
      <c r="AI582" s="11"/>
      <c r="AJ582" s="310">
        <f>SUMPRODUCT(LEN($M582:$AA585)-LEN(SUBSTITUTE($M582:$AA585,"A", "")))</f>
        <v>49</v>
      </c>
      <c r="AK582" s="239">
        <f>SUMPRODUCT(LEN($AD582:$AD585)-LEN(SUBSTITUTE($AD582:$AD585,"A", "")))</f>
        <v>4</v>
      </c>
      <c r="AL582" s="230">
        <f>SUMPRODUCT(LEN($AC582:$AC585)-LEN(SUBSTITUTE($AC582:$AC585,"A", "")))</f>
        <v>0</v>
      </c>
      <c r="AM582" s="233">
        <f>SUMPRODUCT(LEN($M582:$AA585)-LEN(SUBSTITUTE($M582:$AA585,"S", "")))</f>
        <v>16</v>
      </c>
      <c r="AN582" s="239">
        <f>SUMPRODUCT(LEN($AD582:$AD585)-LEN(SUBSTITUTE($AD582:$AD585,"S", "")))</f>
        <v>5</v>
      </c>
      <c r="AO582" s="230">
        <f>SUMPRODUCT(LEN($AC582:$AC585)-LEN(SUBSTITUTE($AC582:$AC585,"S", "")))</f>
        <v>0</v>
      </c>
      <c r="AP582" s="233">
        <f>SUMPRODUCT(LEN($M582:$AA585)-LEN(SUBSTITUTE($M582:$AA585,"F", "")))</f>
        <v>0</v>
      </c>
      <c r="AQ582" s="239">
        <f>SUMPRODUCT(LEN($AD582:$AD585)-LEN(SUBSTITUTE($AD582:$AD585,"F", "")))</f>
        <v>0</v>
      </c>
      <c r="AR582" s="230">
        <f>SUMPRODUCT(LEN($AC582:$AC585)-LEN(SUBSTITUTE($AC582:$AC585,"F", "")))</f>
        <v>0</v>
      </c>
      <c r="AS582" s="233">
        <f>SUMPRODUCT(LEN($M582:$AA585)-LEN(SUBSTITUTE($M582:$AA585,"G", "")))</f>
        <v>8</v>
      </c>
      <c r="AT582" s="239">
        <f>SUMPRODUCT(LEN($AD582:$AD585)-LEN(SUBSTITUTE($AD582:$AD585,"G", "")))</f>
        <v>1</v>
      </c>
      <c r="AU582" s="230">
        <f>SUMPRODUCT(LEN($AC582:$AC585)-LEN(SUBSTITUTE($AC582:$AC585,"G", "")))</f>
        <v>0</v>
      </c>
      <c r="AV582" s="233">
        <f>SUMPRODUCT(LEN($L582:$AA585)-LEN(SUBSTITUTE($L582:$AA585,"M", "")))</f>
        <v>0</v>
      </c>
      <c r="AW582" s="236">
        <f>SUMPRODUCT(LEN($AD582:$AD585)-LEN(SUBSTITUTE($AD582:$AD585,"M", "")))</f>
        <v>0</v>
      </c>
      <c r="AX582" s="269">
        <f>SUMPRODUCT(LEN($AC582:$AC585)-LEN(SUBSTITUTE($AC582:$AC585,"M", "")))</f>
        <v>0</v>
      </c>
      <c r="AY582" s="291">
        <f>SUMPRODUCT(LEN($AE582:$AE585)-LEN(SUBSTITUTE($AE582:$AE585,"S", "")))</f>
        <v>0</v>
      </c>
      <c r="AZ582" s="227">
        <f>SUMPRODUCT(LEN($AE582:$AE585)-LEN(SUBSTITUTE($AE582:$AE585,"F", "")))</f>
        <v>0</v>
      </c>
      <c r="BA582" s="227">
        <f>SUMPRODUCT(LEN($AE582:$AE585)-LEN(SUBSTITUTE($AE582:$AE585,"G", "")))</f>
        <v>0</v>
      </c>
      <c r="BB582" s="294">
        <f>SUMPRODUCT(LEN($AE582:$AE585)-LEN(SUBSTITUTE($AE582:$AE585,"M", "")))</f>
        <v>0</v>
      </c>
    </row>
    <row r="583" spans="2:62" ht="28.15" customHeight="1" thickBot="1" x14ac:dyDescent="0.25">
      <c r="B583" s="30"/>
      <c r="C583" s="243"/>
      <c r="D583" s="36"/>
      <c r="E583" s="35"/>
      <c r="F583" s="35"/>
      <c r="G583" s="34"/>
      <c r="H583" s="224"/>
      <c r="I583" s="247"/>
      <c r="J583" s="247"/>
      <c r="K583" s="247"/>
      <c r="L583" s="33" t="s">
        <v>123</v>
      </c>
      <c r="M583" s="32" t="s">
        <v>689</v>
      </c>
      <c r="N583" s="33" t="s">
        <v>122</v>
      </c>
      <c r="O583" s="32" t="s">
        <v>377</v>
      </c>
      <c r="P583" s="33" t="s">
        <v>120</v>
      </c>
      <c r="Q583" s="32" t="s">
        <v>382</v>
      </c>
      <c r="R583" s="33" t="s">
        <v>119</v>
      </c>
      <c r="S583" s="32" t="s">
        <v>132</v>
      </c>
      <c r="T583" s="33" t="s">
        <v>118</v>
      </c>
      <c r="U583" s="32" t="s">
        <v>124</v>
      </c>
      <c r="V583" s="33" t="s">
        <v>117</v>
      </c>
      <c r="W583" s="32" t="s">
        <v>121</v>
      </c>
      <c r="X583" s="33" t="s">
        <v>116</v>
      </c>
      <c r="Y583" s="32"/>
      <c r="Z583" s="33" t="s">
        <v>115</v>
      </c>
      <c r="AA583" s="32"/>
      <c r="AB583" s="31"/>
      <c r="AC583" s="32"/>
      <c r="AD583" s="31" t="s">
        <v>760</v>
      </c>
      <c r="AE583" s="23"/>
      <c r="AF583" s="251"/>
      <c r="AG583" s="251"/>
      <c r="AH583" s="22"/>
      <c r="AI583" s="11"/>
      <c r="AJ583" s="311"/>
      <c r="AK583" s="267"/>
      <c r="AL583" s="263"/>
      <c r="AM583" s="265"/>
      <c r="AN583" s="267"/>
      <c r="AO583" s="263"/>
      <c r="AP583" s="265"/>
      <c r="AQ583" s="267"/>
      <c r="AR583" s="263"/>
      <c r="AS583" s="265"/>
      <c r="AT583" s="267"/>
      <c r="AU583" s="263"/>
      <c r="AV583" s="265"/>
      <c r="AW583" s="275"/>
      <c r="AX583" s="270"/>
      <c r="AY583" s="292"/>
      <c r="AZ583" s="228"/>
      <c r="BA583" s="228"/>
      <c r="BB583" s="295"/>
    </row>
    <row r="584" spans="2:62" ht="28.15" customHeight="1" x14ac:dyDescent="0.2">
      <c r="B584" s="30"/>
      <c r="C584" s="244"/>
      <c r="D584" s="29"/>
      <c r="E584" s="28"/>
      <c r="F584" s="28"/>
      <c r="G584" s="27"/>
      <c r="H584" s="225">
        <v>223</v>
      </c>
      <c r="I584" s="248"/>
      <c r="J584" s="248"/>
      <c r="K584" s="248"/>
      <c r="L584" s="26" t="s">
        <v>114</v>
      </c>
      <c r="M584" s="25" t="s">
        <v>186</v>
      </c>
      <c r="N584" s="26" t="s">
        <v>112</v>
      </c>
      <c r="O584" s="25" t="s">
        <v>186</v>
      </c>
      <c r="P584" s="26" t="s">
        <v>111</v>
      </c>
      <c r="Q584" s="25" t="s">
        <v>452</v>
      </c>
      <c r="R584" s="26" t="s">
        <v>110</v>
      </c>
      <c r="S584" s="25" t="s">
        <v>412</v>
      </c>
      <c r="T584" s="26" t="s">
        <v>109</v>
      </c>
      <c r="U584" s="25" t="s">
        <v>175</v>
      </c>
      <c r="V584" s="26" t="s">
        <v>108</v>
      </c>
      <c r="W584" s="25" t="s">
        <v>121</v>
      </c>
      <c r="X584" s="26" t="s">
        <v>107</v>
      </c>
      <c r="Y584" s="25"/>
      <c r="Z584" s="26" t="s">
        <v>106</v>
      </c>
      <c r="AA584" s="25"/>
      <c r="AB584" s="24"/>
      <c r="AC584" s="25"/>
      <c r="AD584" s="24"/>
      <c r="AE584" s="23"/>
      <c r="AF584" s="251"/>
      <c r="AG584" s="251"/>
      <c r="AH584" s="22"/>
      <c r="AI584" s="11"/>
      <c r="AJ584" s="311"/>
      <c r="AK584" s="267"/>
      <c r="AL584" s="263"/>
      <c r="AM584" s="265"/>
      <c r="AN584" s="267"/>
      <c r="AO584" s="263"/>
      <c r="AP584" s="265"/>
      <c r="AQ584" s="267"/>
      <c r="AR584" s="263"/>
      <c r="AS584" s="265"/>
      <c r="AT584" s="267"/>
      <c r="AU584" s="263"/>
      <c r="AV584" s="265"/>
      <c r="AW584" s="275"/>
      <c r="AX584" s="270"/>
      <c r="AY584" s="292"/>
      <c r="AZ584" s="228"/>
      <c r="BA584" s="228"/>
      <c r="BB584" s="295"/>
    </row>
    <row r="585" spans="2:62" ht="28.15" customHeight="1" thickBot="1" x14ac:dyDescent="0.25">
      <c r="B585" s="30"/>
      <c r="C585" s="253"/>
      <c r="D585" s="51"/>
      <c r="E585" s="50"/>
      <c r="F585" s="50"/>
      <c r="G585" s="49"/>
      <c r="H585" s="226"/>
      <c r="I585" s="254"/>
      <c r="J585" s="254"/>
      <c r="K585" s="254"/>
      <c r="L585" s="48" t="s">
        <v>105</v>
      </c>
      <c r="M585" s="47" t="s">
        <v>186</v>
      </c>
      <c r="N585" s="48" t="s">
        <v>103</v>
      </c>
      <c r="O585" s="47" t="s">
        <v>389</v>
      </c>
      <c r="P585" s="48" t="s">
        <v>102</v>
      </c>
      <c r="Q585" s="47" t="s">
        <v>418</v>
      </c>
      <c r="R585" s="48" t="s">
        <v>101</v>
      </c>
      <c r="S585" s="47" t="s">
        <v>482</v>
      </c>
      <c r="T585" s="48">
        <v>20</v>
      </c>
      <c r="U585" s="47" t="s">
        <v>175</v>
      </c>
      <c r="V585" s="48" t="s">
        <v>100</v>
      </c>
      <c r="W585" s="47"/>
      <c r="X585" s="48" t="s">
        <v>99</v>
      </c>
      <c r="Y585" s="47"/>
      <c r="Z585" s="48" t="s">
        <v>98</v>
      </c>
      <c r="AA585" s="47"/>
      <c r="AB585" s="16"/>
      <c r="AC585" s="47"/>
      <c r="AD585" s="16"/>
      <c r="AE585" s="46"/>
      <c r="AF585" s="255"/>
      <c r="AG585" s="255"/>
      <c r="AH585" s="45"/>
      <c r="AI585" s="11"/>
      <c r="AJ585" s="312"/>
      <c r="AK585" s="268"/>
      <c r="AL585" s="264"/>
      <c r="AM585" s="266"/>
      <c r="AN585" s="268"/>
      <c r="AO585" s="264"/>
      <c r="AP585" s="266"/>
      <c r="AQ585" s="268"/>
      <c r="AR585" s="264"/>
      <c r="AS585" s="266"/>
      <c r="AT585" s="268"/>
      <c r="AU585" s="264"/>
      <c r="AV585" s="266"/>
      <c r="AW585" s="276"/>
      <c r="AX585" s="271"/>
      <c r="AY585" s="293"/>
      <c r="AZ585" s="229"/>
      <c r="BA585" s="229"/>
      <c r="BB585" s="296"/>
    </row>
    <row r="586" spans="2:62" ht="28.15" customHeight="1" x14ac:dyDescent="0.2">
      <c r="B586" s="30"/>
      <c r="C586" s="242">
        <v>2</v>
      </c>
      <c r="D586" s="44"/>
      <c r="E586" s="43"/>
      <c r="F586" s="43"/>
      <c r="G586" s="42"/>
      <c r="H586" s="223"/>
      <c r="I586" s="246">
        <v>75</v>
      </c>
      <c r="J586" s="246">
        <v>26</v>
      </c>
      <c r="K586" s="246">
        <v>7</v>
      </c>
      <c r="L586" s="41" t="s">
        <v>133</v>
      </c>
      <c r="M586" s="40" t="s">
        <v>1171</v>
      </c>
      <c r="N586" s="41" t="s">
        <v>131</v>
      </c>
      <c r="O586" s="40" t="s">
        <v>389</v>
      </c>
      <c r="P586" s="41" t="s">
        <v>130</v>
      </c>
      <c r="Q586" s="40" t="s">
        <v>382</v>
      </c>
      <c r="R586" s="41" t="s">
        <v>129</v>
      </c>
      <c r="S586" s="40" t="s">
        <v>186</v>
      </c>
      <c r="T586" s="41" t="s">
        <v>128</v>
      </c>
      <c r="U586" s="40" t="s">
        <v>121</v>
      </c>
      <c r="V586" s="41" t="s">
        <v>127</v>
      </c>
      <c r="W586" s="40"/>
      <c r="X586" s="41" t="s">
        <v>126</v>
      </c>
      <c r="Y586" s="40"/>
      <c r="Z586" s="41" t="s">
        <v>125</v>
      </c>
      <c r="AA586" s="40"/>
      <c r="AB586" s="39"/>
      <c r="AC586" s="40"/>
      <c r="AD586" s="39"/>
      <c r="AE586" s="38"/>
      <c r="AF586" s="250"/>
      <c r="AG586" s="250"/>
      <c r="AH586" s="37"/>
      <c r="AI586" s="11"/>
      <c r="AJ586" s="310">
        <f>SUMPRODUCT(LEN($M586:$AA589)-LEN(SUBSTITUTE($M586:$AA589,"A", "")))</f>
        <v>36</v>
      </c>
      <c r="AK586" s="239">
        <f>SUMPRODUCT(LEN($AD586:$AD589)-LEN(SUBSTITUTE($AD586:$AD589,"A", "")))</f>
        <v>0</v>
      </c>
      <c r="AL586" s="230">
        <f>SUMPRODUCT(LEN($AC586:$AC589)-LEN(SUBSTITUTE($AC586:$AC589,"A", "")))</f>
        <v>0</v>
      </c>
      <c r="AM586" s="233">
        <f>SUMPRODUCT(LEN($M586:$AA589)-LEN(SUBSTITUTE($M586:$AA589,"S", "")))</f>
        <v>10</v>
      </c>
      <c r="AN586" s="239">
        <f>SUMPRODUCT(LEN($AD586:$AD589)-LEN(SUBSTITUTE($AD586:$AD589,"S", "")))</f>
        <v>0</v>
      </c>
      <c r="AO586" s="230">
        <f>SUMPRODUCT(LEN($AC586:$AC589)-LEN(SUBSTITUTE($AC586:$AC589,"S", "")))</f>
        <v>0</v>
      </c>
      <c r="AP586" s="233">
        <f>SUMPRODUCT(LEN($M586:$AA589)-LEN(SUBSTITUTE($M586:$AA589,"F", "")))</f>
        <v>1</v>
      </c>
      <c r="AQ586" s="239">
        <f>SUMPRODUCT(LEN($AD586:$AD589)-LEN(SUBSTITUTE($AD586:$AD589,"F", "")))</f>
        <v>0</v>
      </c>
      <c r="AR586" s="230">
        <f>SUMPRODUCT(LEN($AC586:$AC589)-LEN(SUBSTITUTE($AC586:$AC589,"F", "")))</f>
        <v>0</v>
      </c>
      <c r="AS586" s="233">
        <f>SUMPRODUCT(LEN($M586:$AA589)-LEN(SUBSTITUTE($M586:$AA589,"G", "")))</f>
        <v>3</v>
      </c>
      <c r="AT586" s="239">
        <f>SUMPRODUCT(LEN($AD586:$AD589)-LEN(SUBSTITUTE($AD586:$AD589,"G", "")))</f>
        <v>0</v>
      </c>
      <c r="AU586" s="230">
        <f>SUMPRODUCT(LEN($AC586:$AC589)-LEN(SUBSTITUTE($AC586:$AC589,"G", "")))</f>
        <v>0</v>
      </c>
      <c r="AV586" s="233">
        <f>SUMPRODUCT(LEN($L586:$AA589)-LEN(SUBSTITUTE($L586:$AA589,"M", "")))</f>
        <v>2</v>
      </c>
      <c r="AW586" s="236">
        <f>SUMPRODUCT(LEN($AD586:$AD589)-LEN(SUBSTITUTE($AD586:$AD589,"M", "")))</f>
        <v>0</v>
      </c>
      <c r="AX586" s="269">
        <f>SUMPRODUCT(LEN($AC586:$AC589)-LEN(SUBSTITUTE($AC586:$AC589,"M", "")))</f>
        <v>0</v>
      </c>
      <c r="AY586" s="291">
        <f>SUMPRODUCT(LEN($AE586:$AE589)-LEN(SUBSTITUTE($AE586:$AE589,"S", "")))</f>
        <v>0</v>
      </c>
      <c r="AZ586" s="227">
        <f>SUMPRODUCT(LEN($AE586:$AE589)-LEN(SUBSTITUTE($AE586:$AE589,"F", "")))</f>
        <v>0</v>
      </c>
      <c r="BA586" s="227">
        <f>SUMPRODUCT(LEN($AE586:$AE589)-LEN(SUBSTITUTE($AE586:$AE589,"G", "")))</f>
        <v>0</v>
      </c>
      <c r="BB586" s="294">
        <f>SUMPRODUCT(LEN($AE586:$AE589)-LEN(SUBSTITUTE($AE586:$AE589,"M", "")))</f>
        <v>0</v>
      </c>
    </row>
    <row r="587" spans="2:62" ht="28.15" customHeight="1" thickBot="1" x14ac:dyDescent="0.25">
      <c r="B587" s="30"/>
      <c r="C587" s="243"/>
      <c r="D587" s="36"/>
      <c r="E587" s="35"/>
      <c r="F587" s="35"/>
      <c r="G587" s="34"/>
      <c r="H587" s="224"/>
      <c r="I587" s="247"/>
      <c r="J587" s="247"/>
      <c r="K587" s="247"/>
      <c r="L587" s="33" t="s">
        <v>123</v>
      </c>
      <c r="M587" s="32" t="s">
        <v>1359</v>
      </c>
      <c r="N587" s="33" t="s">
        <v>122</v>
      </c>
      <c r="O587" s="32" t="s">
        <v>132</v>
      </c>
      <c r="P587" s="33" t="s">
        <v>120</v>
      </c>
      <c r="Q587" s="32" t="s">
        <v>636</v>
      </c>
      <c r="R587" s="33" t="s">
        <v>119</v>
      </c>
      <c r="S587" s="32" t="s">
        <v>124</v>
      </c>
      <c r="T587" s="33" t="s">
        <v>118</v>
      </c>
      <c r="U587" s="32" t="s">
        <v>121</v>
      </c>
      <c r="V587" s="33" t="s">
        <v>117</v>
      </c>
      <c r="W587" s="32"/>
      <c r="X587" s="33" t="s">
        <v>116</v>
      </c>
      <c r="Y587" s="32"/>
      <c r="Z587" s="33" t="s">
        <v>115</v>
      </c>
      <c r="AA587" s="32"/>
      <c r="AB587" s="31"/>
      <c r="AC587" s="32"/>
      <c r="AD587" s="31"/>
      <c r="AE587" s="23"/>
      <c r="AF587" s="251"/>
      <c r="AG587" s="251"/>
      <c r="AH587" s="22"/>
      <c r="AI587" s="11"/>
      <c r="AJ587" s="311"/>
      <c r="AK587" s="267"/>
      <c r="AL587" s="263"/>
      <c r="AM587" s="265"/>
      <c r="AN587" s="267"/>
      <c r="AO587" s="263"/>
      <c r="AP587" s="265"/>
      <c r="AQ587" s="267"/>
      <c r="AR587" s="263"/>
      <c r="AS587" s="265"/>
      <c r="AT587" s="267"/>
      <c r="AU587" s="263"/>
      <c r="AV587" s="265"/>
      <c r="AW587" s="275"/>
      <c r="AX587" s="270"/>
      <c r="AY587" s="292"/>
      <c r="AZ587" s="228"/>
      <c r="BA587" s="228"/>
      <c r="BB587" s="295"/>
    </row>
    <row r="588" spans="2:62" ht="28.15" customHeight="1" x14ac:dyDescent="0.2">
      <c r="B588" s="30"/>
      <c r="C588" s="244"/>
      <c r="D588" s="29"/>
      <c r="E588" s="28"/>
      <c r="F588" s="28"/>
      <c r="G588" s="27"/>
      <c r="H588" s="225"/>
      <c r="I588" s="248"/>
      <c r="J588" s="248"/>
      <c r="K588" s="248"/>
      <c r="L588" s="26" t="s">
        <v>114</v>
      </c>
      <c r="M588" s="25" t="s">
        <v>1273</v>
      </c>
      <c r="N588" s="26" t="s">
        <v>112</v>
      </c>
      <c r="O588" s="25" t="s">
        <v>417</v>
      </c>
      <c r="P588" s="26" t="s">
        <v>111</v>
      </c>
      <c r="Q588" s="25" t="s">
        <v>187</v>
      </c>
      <c r="R588" s="26" t="s">
        <v>110</v>
      </c>
      <c r="S588" s="25" t="s">
        <v>113</v>
      </c>
      <c r="T588" s="26" t="s">
        <v>109</v>
      </c>
      <c r="U588" s="25" t="s">
        <v>121</v>
      </c>
      <c r="V588" s="26" t="s">
        <v>108</v>
      </c>
      <c r="W588" s="25"/>
      <c r="X588" s="26" t="s">
        <v>107</v>
      </c>
      <c r="Y588" s="25"/>
      <c r="Z588" s="26" t="s">
        <v>106</v>
      </c>
      <c r="AA588" s="25"/>
      <c r="AB588" s="24"/>
      <c r="AC588" s="25"/>
      <c r="AD588" s="24"/>
      <c r="AE588" s="23"/>
      <c r="AF588" s="251"/>
      <c r="AG588" s="251"/>
      <c r="AH588" s="22"/>
      <c r="AI588" s="11"/>
      <c r="AJ588" s="311"/>
      <c r="AK588" s="267"/>
      <c r="AL588" s="263"/>
      <c r="AM588" s="265"/>
      <c r="AN588" s="267"/>
      <c r="AO588" s="263"/>
      <c r="AP588" s="265"/>
      <c r="AQ588" s="267"/>
      <c r="AR588" s="263"/>
      <c r="AS588" s="265"/>
      <c r="AT588" s="267"/>
      <c r="AU588" s="263"/>
      <c r="AV588" s="265"/>
      <c r="AW588" s="275"/>
      <c r="AX588" s="270"/>
      <c r="AY588" s="292"/>
      <c r="AZ588" s="228"/>
      <c r="BA588" s="228"/>
      <c r="BB588" s="295"/>
    </row>
    <row r="589" spans="2:62" ht="28.15" customHeight="1" thickBot="1" x14ac:dyDescent="0.25">
      <c r="B589" s="30"/>
      <c r="C589" s="253"/>
      <c r="D589" s="51"/>
      <c r="E589" s="50"/>
      <c r="F589" s="50"/>
      <c r="G589" s="49"/>
      <c r="H589" s="226"/>
      <c r="I589" s="254"/>
      <c r="J589" s="254"/>
      <c r="K589" s="254"/>
      <c r="L589" s="48" t="s">
        <v>105</v>
      </c>
      <c r="M589" s="47" t="s">
        <v>414</v>
      </c>
      <c r="N589" s="48" t="s">
        <v>103</v>
      </c>
      <c r="O589" s="47" t="s">
        <v>132</v>
      </c>
      <c r="P589" s="48" t="s">
        <v>102</v>
      </c>
      <c r="Q589" s="47" t="s">
        <v>186</v>
      </c>
      <c r="R589" s="48" t="s">
        <v>101</v>
      </c>
      <c r="S589" s="47" t="s">
        <v>113</v>
      </c>
      <c r="T589" s="48">
        <v>20</v>
      </c>
      <c r="U589" s="47"/>
      <c r="V589" s="48" t="s">
        <v>100</v>
      </c>
      <c r="W589" s="47"/>
      <c r="X589" s="48" t="s">
        <v>99</v>
      </c>
      <c r="Y589" s="47"/>
      <c r="Z589" s="48" t="s">
        <v>98</v>
      </c>
      <c r="AA589" s="47"/>
      <c r="AB589" s="16"/>
      <c r="AC589" s="47"/>
      <c r="AD589" s="16"/>
      <c r="AE589" s="46"/>
      <c r="AF589" s="255"/>
      <c r="AG589" s="255"/>
      <c r="AH589" s="45"/>
      <c r="AI589" s="11"/>
      <c r="AJ589" s="312"/>
      <c r="AK589" s="268"/>
      <c r="AL589" s="264"/>
      <c r="AM589" s="266"/>
      <c r="AN589" s="268"/>
      <c r="AO589" s="264"/>
      <c r="AP589" s="266"/>
      <c r="AQ589" s="268"/>
      <c r="AR589" s="264"/>
      <c r="AS589" s="266"/>
      <c r="AT589" s="268"/>
      <c r="AU589" s="264"/>
      <c r="AV589" s="266"/>
      <c r="AW589" s="276"/>
      <c r="AX589" s="271"/>
      <c r="AY589" s="293"/>
      <c r="AZ589" s="229"/>
      <c r="BA589" s="229"/>
      <c r="BB589" s="296"/>
    </row>
    <row r="590" spans="2:62" ht="28.15" customHeight="1" x14ac:dyDescent="0.2">
      <c r="B590" s="30"/>
      <c r="C590" s="242">
        <v>3</v>
      </c>
      <c r="D590" s="44"/>
      <c r="E590" s="43"/>
      <c r="F590" s="43"/>
      <c r="G590" s="42"/>
      <c r="H590" s="223"/>
      <c r="I590" s="246">
        <v>32</v>
      </c>
      <c r="J590" s="246">
        <v>19</v>
      </c>
      <c r="K590" s="246">
        <v>6</v>
      </c>
      <c r="L590" s="41" t="s">
        <v>133</v>
      </c>
      <c r="M590" s="40" t="s">
        <v>132</v>
      </c>
      <c r="N590" s="41" t="s">
        <v>131</v>
      </c>
      <c r="O590" s="40" t="s">
        <v>186</v>
      </c>
      <c r="P590" s="41" t="s">
        <v>130</v>
      </c>
      <c r="Q590" s="40" t="s">
        <v>178</v>
      </c>
      <c r="R590" s="41" t="s">
        <v>129</v>
      </c>
      <c r="S590" s="40" t="s">
        <v>104</v>
      </c>
      <c r="T590" s="41" t="s">
        <v>128</v>
      </c>
      <c r="U590" s="40"/>
      <c r="V590" s="41" t="s">
        <v>127</v>
      </c>
      <c r="W590" s="40"/>
      <c r="X590" s="41" t="s">
        <v>126</v>
      </c>
      <c r="Y590" s="40"/>
      <c r="Z590" s="41" t="s">
        <v>125</v>
      </c>
      <c r="AA590" s="40"/>
      <c r="AB590" s="39"/>
      <c r="AC590" s="40"/>
      <c r="AD590" s="39"/>
      <c r="AE590" s="38"/>
      <c r="AF590" s="250"/>
      <c r="AG590" s="250"/>
      <c r="AH590" s="37"/>
      <c r="AI590" s="11"/>
      <c r="AJ590" s="310">
        <f>SUMPRODUCT(LEN($M590:$AA593)-LEN(SUBSTITUTE($M590:$AA593,"A", "")))</f>
        <v>16</v>
      </c>
      <c r="AK590" s="239">
        <f>SUMPRODUCT(LEN($AD590:$AD593)-LEN(SUBSTITUTE($AD590:$AD593,"A", "")))</f>
        <v>0</v>
      </c>
      <c r="AL590" s="230">
        <f>SUMPRODUCT(LEN($AC590:$AC593)-LEN(SUBSTITUTE($AC590:$AC593,"A", "")))</f>
        <v>0</v>
      </c>
      <c r="AM590" s="233">
        <f>SUMPRODUCT(LEN($M590:$AA593)-LEN(SUBSTITUTE($M590:$AA593,"S", "")))</f>
        <v>6</v>
      </c>
      <c r="AN590" s="239">
        <f>SUMPRODUCT(LEN($AD590:$AD593)-LEN(SUBSTITUTE($AD590:$AD593,"S", "")))</f>
        <v>0</v>
      </c>
      <c r="AO590" s="230">
        <f>SUMPRODUCT(LEN($AC590:$AC593)-LEN(SUBSTITUTE($AC590:$AC593,"S", "")))</f>
        <v>0</v>
      </c>
      <c r="AP590" s="233">
        <f>SUMPRODUCT(LEN($M590:$AA593)-LEN(SUBSTITUTE($M590:$AA593,"F", "")))</f>
        <v>0</v>
      </c>
      <c r="AQ590" s="239">
        <f>SUMPRODUCT(LEN($AD590:$AD593)-LEN(SUBSTITUTE($AD590:$AD593,"F", "")))</f>
        <v>0</v>
      </c>
      <c r="AR590" s="230">
        <f>SUMPRODUCT(LEN($AC590:$AC593)-LEN(SUBSTITUTE($AC590:$AC593,"F", "")))</f>
        <v>0</v>
      </c>
      <c r="AS590" s="233">
        <f>SUMPRODUCT(LEN($M590:$AA593)-LEN(SUBSTITUTE($M590:$AA593,"G", "")))</f>
        <v>2</v>
      </c>
      <c r="AT590" s="239">
        <f>SUMPRODUCT(LEN($AD590:$AD593)-LEN(SUBSTITUTE($AD590:$AD593,"G", "")))</f>
        <v>0</v>
      </c>
      <c r="AU590" s="230">
        <f>SUMPRODUCT(LEN($AC590:$AC593)-LEN(SUBSTITUTE($AC590:$AC593,"G", "")))</f>
        <v>0</v>
      </c>
      <c r="AV590" s="233">
        <f>SUMPRODUCT(LEN($L590:$AA593)-LEN(SUBSTITUTE($L590:$AA593,"M", "")))</f>
        <v>0</v>
      </c>
      <c r="AW590" s="236">
        <f>SUMPRODUCT(LEN($AD590:$AD593)-LEN(SUBSTITUTE($AD590:$AD593,"M", "")))</f>
        <v>0</v>
      </c>
      <c r="AX590" s="269">
        <f>SUMPRODUCT(LEN($AC590:$AC593)-LEN(SUBSTITUTE($AC590:$AC593,"M", "")))</f>
        <v>0</v>
      </c>
      <c r="AY590" s="291">
        <f>SUMPRODUCT(LEN($AE590:$AE593)-LEN(SUBSTITUTE($AE590:$AE593,"S", "")))</f>
        <v>0</v>
      </c>
      <c r="AZ590" s="227">
        <f>SUMPRODUCT(LEN($AE590:$AE593)-LEN(SUBSTITUTE($AE590:$AE593,"F", "")))</f>
        <v>0</v>
      </c>
      <c r="BA590" s="227">
        <f>SUMPRODUCT(LEN($AE590:$AE593)-LEN(SUBSTITUTE($AE590:$AE593,"G", "")))</f>
        <v>0</v>
      </c>
      <c r="BB590" s="294">
        <f>SUMPRODUCT(LEN($AE590:$AE593)-LEN(SUBSTITUTE($AE590:$AE593,"M", "")))</f>
        <v>0</v>
      </c>
    </row>
    <row r="591" spans="2:62" ht="28.15" customHeight="1" thickBot="1" x14ac:dyDescent="0.25">
      <c r="B591" s="30"/>
      <c r="C591" s="243"/>
      <c r="D591" s="36"/>
      <c r="E591" s="35"/>
      <c r="F591" s="35"/>
      <c r="G591" s="34"/>
      <c r="H591" s="224"/>
      <c r="I591" s="247"/>
      <c r="J591" s="247"/>
      <c r="K591" s="247"/>
      <c r="L591" s="33" t="s">
        <v>123</v>
      </c>
      <c r="M591" s="32" t="s">
        <v>614</v>
      </c>
      <c r="N591" s="33" t="s">
        <v>122</v>
      </c>
      <c r="O591" s="32" t="s">
        <v>176</v>
      </c>
      <c r="P591" s="33" t="s">
        <v>120</v>
      </c>
      <c r="Q591" s="32" t="s">
        <v>175</v>
      </c>
      <c r="R591" s="33" t="s">
        <v>119</v>
      </c>
      <c r="S591" s="32"/>
      <c r="T591" s="33" t="s">
        <v>118</v>
      </c>
      <c r="U591" s="32"/>
      <c r="V591" s="33" t="s">
        <v>117</v>
      </c>
      <c r="W591" s="32"/>
      <c r="X591" s="33" t="s">
        <v>116</v>
      </c>
      <c r="Y591" s="32"/>
      <c r="Z591" s="33" t="s">
        <v>115</v>
      </c>
      <c r="AA591" s="32"/>
      <c r="AB591" s="31"/>
      <c r="AC591" s="32"/>
      <c r="AD591" s="31"/>
      <c r="AE591" s="23"/>
      <c r="AF591" s="251"/>
      <c r="AG591" s="251"/>
      <c r="AH591" s="22"/>
      <c r="AI591" s="11"/>
      <c r="AJ591" s="311"/>
      <c r="AK591" s="267"/>
      <c r="AL591" s="263"/>
      <c r="AM591" s="265"/>
      <c r="AN591" s="267"/>
      <c r="AO591" s="263"/>
      <c r="AP591" s="265"/>
      <c r="AQ591" s="267"/>
      <c r="AR591" s="263"/>
      <c r="AS591" s="265"/>
      <c r="AT591" s="267"/>
      <c r="AU591" s="263"/>
      <c r="AV591" s="265"/>
      <c r="AW591" s="275"/>
      <c r="AX591" s="270"/>
      <c r="AY591" s="292"/>
      <c r="AZ591" s="228"/>
      <c r="BA591" s="228"/>
      <c r="BB591" s="295"/>
    </row>
    <row r="592" spans="2:62" ht="28.15" customHeight="1" x14ac:dyDescent="0.2">
      <c r="B592" s="30"/>
      <c r="C592" s="244"/>
      <c r="D592" s="29"/>
      <c r="E592" s="28"/>
      <c r="F592" s="28"/>
      <c r="G592" s="27"/>
      <c r="H592" s="225"/>
      <c r="I592" s="248"/>
      <c r="J592" s="248"/>
      <c r="K592" s="248"/>
      <c r="L592" s="26" t="s">
        <v>114</v>
      </c>
      <c r="M592" s="25" t="s">
        <v>132</v>
      </c>
      <c r="N592" s="26" t="s">
        <v>112</v>
      </c>
      <c r="O592" s="25" t="s">
        <v>132</v>
      </c>
      <c r="P592" s="26" t="s">
        <v>111</v>
      </c>
      <c r="Q592" s="25" t="s">
        <v>113</v>
      </c>
      <c r="R592" s="26" t="s">
        <v>110</v>
      </c>
      <c r="S592" s="25"/>
      <c r="T592" s="26" t="s">
        <v>109</v>
      </c>
      <c r="U592" s="25"/>
      <c r="V592" s="26" t="s">
        <v>108</v>
      </c>
      <c r="W592" s="25"/>
      <c r="X592" s="26" t="s">
        <v>107</v>
      </c>
      <c r="Y592" s="25"/>
      <c r="Z592" s="26" t="s">
        <v>106</v>
      </c>
      <c r="AA592" s="25"/>
      <c r="AB592" s="24"/>
      <c r="AC592" s="25"/>
      <c r="AD592" s="24"/>
      <c r="AE592" s="23"/>
      <c r="AF592" s="251"/>
      <c r="AG592" s="251"/>
      <c r="AH592" s="22"/>
      <c r="AI592" s="11"/>
      <c r="AJ592" s="311"/>
      <c r="AK592" s="267"/>
      <c r="AL592" s="263"/>
      <c r="AM592" s="265"/>
      <c r="AN592" s="267"/>
      <c r="AO592" s="263"/>
      <c r="AP592" s="265"/>
      <c r="AQ592" s="267"/>
      <c r="AR592" s="263"/>
      <c r="AS592" s="265"/>
      <c r="AT592" s="267"/>
      <c r="AU592" s="263"/>
      <c r="AV592" s="265"/>
      <c r="AW592" s="275"/>
      <c r="AX592" s="270"/>
      <c r="AY592" s="292"/>
      <c r="AZ592" s="228"/>
      <c r="BA592" s="228"/>
      <c r="BB592" s="295"/>
    </row>
    <row r="593" spans="2:62" ht="28.15" customHeight="1" thickBot="1" x14ac:dyDescent="0.25">
      <c r="B593" s="21"/>
      <c r="C593" s="245"/>
      <c r="D593" s="20"/>
      <c r="E593" s="19"/>
      <c r="F593" s="19"/>
      <c r="G593" s="18"/>
      <c r="H593" s="226"/>
      <c r="I593" s="249"/>
      <c r="J593" s="249"/>
      <c r="K593" s="249"/>
      <c r="L593" s="17" t="s">
        <v>105</v>
      </c>
      <c r="M593" s="15" t="s">
        <v>399</v>
      </c>
      <c r="N593" s="17" t="s">
        <v>103</v>
      </c>
      <c r="O593" s="15" t="s">
        <v>132</v>
      </c>
      <c r="P593" s="17" t="s">
        <v>102</v>
      </c>
      <c r="Q593" s="15" t="s">
        <v>121</v>
      </c>
      <c r="R593" s="17" t="s">
        <v>101</v>
      </c>
      <c r="S593" s="15"/>
      <c r="T593" s="17">
        <v>20</v>
      </c>
      <c r="U593" s="15"/>
      <c r="V593" s="17" t="s">
        <v>100</v>
      </c>
      <c r="W593" s="15"/>
      <c r="X593" s="17" t="s">
        <v>99</v>
      </c>
      <c r="Y593" s="15"/>
      <c r="Z593" s="17" t="s">
        <v>98</v>
      </c>
      <c r="AA593" s="15"/>
      <c r="AB593" s="16"/>
      <c r="AC593" s="15"/>
      <c r="AD593" s="14"/>
      <c r="AE593" s="13"/>
      <c r="AF593" s="252"/>
      <c r="AG593" s="252"/>
      <c r="AH593" s="12"/>
      <c r="AI593" s="11"/>
      <c r="AJ593" s="312"/>
      <c r="AK593" s="268"/>
      <c r="AL593" s="264"/>
      <c r="AM593" s="266"/>
      <c r="AN593" s="268"/>
      <c r="AO593" s="264"/>
      <c r="AP593" s="266"/>
      <c r="AQ593" s="268"/>
      <c r="AR593" s="264"/>
      <c r="AS593" s="266"/>
      <c r="AT593" s="268"/>
      <c r="AU593" s="264"/>
      <c r="AV593" s="266"/>
      <c r="AW593" s="276"/>
      <c r="AX593" s="271"/>
      <c r="AY593" s="293"/>
      <c r="AZ593" s="229"/>
      <c r="BA593" s="229"/>
      <c r="BB593" s="296"/>
    </row>
    <row r="594" spans="2:62" ht="85.9" customHeight="1" thickTop="1" thickBot="1" x14ac:dyDescent="0.35">
      <c r="B594" s="105" t="s">
        <v>174</v>
      </c>
      <c r="C594" s="95" t="s">
        <v>173</v>
      </c>
      <c r="D594" s="100" t="s">
        <v>172</v>
      </c>
      <c r="E594" s="104" t="s">
        <v>171</v>
      </c>
      <c r="F594" s="103"/>
      <c r="G594" s="102"/>
      <c r="H594" s="101" t="s">
        <v>170</v>
      </c>
      <c r="I594" s="100" t="s">
        <v>96</v>
      </c>
      <c r="J594" s="100" t="s">
        <v>169</v>
      </c>
      <c r="K594" s="100" t="s">
        <v>97</v>
      </c>
      <c r="L594" s="256" t="s">
        <v>168</v>
      </c>
      <c r="M594" s="262"/>
      <c r="N594" s="256" t="s">
        <v>167</v>
      </c>
      <c r="O594" s="262"/>
      <c r="P594" s="256" t="s">
        <v>167</v>
      </c>
      <c r="Q594" s="257"/>
      <c r="R594" s="256" t="s">
        <v>167</v>
      </c>
      <c r="S594" s="257"/>
      <c r="T594" s="256" t="s">
        <v>167</v>
      </c>
      <c r="U594" s="257"/>
      <c r="V594" s="256" t="s">
        <v>167</v>
      </c>
      <c r="W594" s="257"/>
      <c r="X594" s="256" t="s">
        <v>167</v>
      </c>
      <c r="Y594" s="257"/>
      <c r="Z594" s="256" t="s">
        <v>167</v>
      </c>
      <c r="AA594" s="257"/>
      <c r="AB594" s="261" t="s">
        <v>166</v>
      </c>
      <c r="AC594" s="257"/>
      <c r="AD594" s="101" t="s">
        <v>165</v>
      </c>
      <c r="AE594" s="101" t="s">
        <v>164</v>
      </c>
      <c r="AF594" s="100" t="s">
        <v>163</v>
      </c>
      <c r="AG594" s="100" t="s">
        <v>162</v>
      </c>
      <c r="AH594" s="99" t="s">
        <v>161</v>
      </c>
      <c r="AI594" s="98"/>
      <c r="AJ594" s="96" t="s">
        <v>160</v>
      </c>
      <c r="AK594" s="95" t="s">
        <v>159</v>
      </c>
      <c r="AL594" s="94" t="s">
        <v>158</v>
      </c>
      <c r="AM594" s="96" t="s">
        <v>157</v>
      </c>
      <c r="AN594" s="95" t="s">
        <v>156</v>
      </c>
      <c r="AO594" s="94" t="s">
        <v>155</v>
      </c>
      <c r="AP594" s="96" t="s">
        <v>154</v>
      </c>
      <c r="AQ594" s="95" t="s">
        <v>153</v>
      </c>
      <c r="AR594" s="97" t="s">
        <v>152</v>
      </c>
      <c r="AS594" s="96" t="s">
        <v>151</v>
      </c>
      <c r="AT594" s="95" t="s">
        <v>150</v>
      </c>
      <c r="AU594" s="94" t="s">
        <v>149</v>
      </c>
      <c r="AV594" s="96" t="s">
        <v>148</v>
      </c>
      <c r="AW594" s="95" t="s">
        <v>147</v>
      </c>
      <c r="AX594" s="94" t="s">
        <v>146</v>
      </c>
      <c r="AY594" s="93" t="s">
        <v>145</v>
      </c>
      <c r="AZ594" s="92" t="s">
        <v>144</v>
      </c>
      <c r="BA594" s="92" t="s">
        <v>143</v>
      </c>
      <c r="BB594" s="91" t="s">
        <v>142</v>
      </c>
    </row>
    <row r="595" spans="2:62" ht="48" thickBot="1" x14ac:dyDescent="0.3">
      <c r="B595" s="90" t="s">
        <v>210</v>
      </c>
      <c r="C595" s="89"/>
      <c r="D595" s="88"/>
      <c r="E595" s="258"/>
      <c r="F595" s="259"/>
      <c r="G595" s="260"/>
      <c r="H595" s="87" t="s">
        <v>140</v>
      </c>
      <c r="I595" s="86"/>
      <c r="J595" s="86"/>
      <c r="K595" s="85"/>
      <c r="L595" s="84"/>
      <c r="M595" s="81"/>
      <c r="N595" s="84"/>
      <c r="O595" s="81"/>
      <c r="P595" s="84"/>
      <c r="Q595" s="81"/>
      <c r="R595" s="84"/>
      <c r="S595" s="81"/>
      <c r="T595" s="84"/>
      <c r="U595" s="81"/>
      <c r="V595" s="84"/>
      <c r="W595" s="81"/>
      <c r="X595" s="84"/>
      <c r="Y595" s="81"/>
      <c r="Z595" s="84"/>
      <c r="AA595" s="83"/>
      <c r="AB595" s="82" t="s">
        <v>139</v>
      </c>
      <c r="AC595" s="81"/>
      <c r="AD595" s="81"/>
      <c r="AE595" s="81"/>
      <c r="AF595" s="80"/>
      <c r="AG595" s="80"/>
      <c r="AH595" s="60"/>
      <c r="AI595" s="79" t="s">
        <v>138</v>
      </c>
      <c r="AJ595" s="78">
        <f t="shared" ref="AJ595:BB595" si="78">SUM(AJ597:AJ608)</f>
        <v>92</v>
      </c>
      <c r="AK595" s="77">
        <f t="shared" si="78"/>
        <v>2</v>
      </c>
      <c r="AL595" s="76">
        <f t="shared" si="78"/>
        <v>0</v>
      </c>
      <c r="AM595" s="78">
        <f t="shared" si="78"/>
        <v>16</v>
      </c>
      <c r="AN595" s="77">
        <f t="shared" si="78"/>
        <v>3</v>
      </c>
      <c r="AO595" s="76">
        <f t="shared" si="78"/>
        <v>0</v>
      </c>
      <c r="AP595" s="78">
        <f t="shared" si="78"/>
        <v>1</v>
      </c>
      <c r="AQ595" s="77">
        <f t="shared" si="78"/>
        <v>0</v>
      </c>
      <c r="AR595" s="76">
        <f t="shared" si="78"/>
        <v>0</v>
      </c>
      <c r="AS595" s="78">
        <f t="shared" si="78"/>
        <v>7</v>
      </c>
      <c r="AT595" s="77">
        <f t="shared" si="78"/>
        <v>1</v>
      </c>
      <c r="AU595" s="76">
        <f t="shared" si="78"/>
        <v>0</v>
      </c>
      <c r="AV595" s="78">
        <f t="shared" si="78"/>
        <v>0</v>
      </c>
      <c r="AW595" s="77">
        <f t="shared" si="78"/>
        <v>0</v>
      </c>
      <c r="AX595" s="76">
        <f t="shared" si="78"/>
        <v>0</v>
      </c>
      <c r="AY595" s="75">
        <f t="shared" si="78"/>
        <v>0</v>
      </c>
      <c r="AZ595" s="74">
        <f t="shared" si="78"/>
        <v>0</v>
      </c>
      <c r="BA595" s="74">
        <f t="shared" si="78"/>
        <v>2</v>
      </c>
      <c r="BB595" s="73">
        <f t="shared" si="78"/>
        <v>0</v>
      </c>
      <c r="BC595" s="72" t="s">
        <v>137</v>
      </c>
      <c r="BF595" s="5">
        <f>SUM(AJ595:AL595)/$BG$5</f>
        <v>31.333333333333332</v>
      </c>
      <c r="BG595" s="5">
        <f>SUM(AM595:AO595,AY595)/$BG$5</f>
        <v>6.333333333333333</v>
      </c>
      <c r="BH595" s="5">
        <f>SUM(AP595:AR595,AZ595)/$BG$5</f>
        <v>0.33333333333333331</v>
      </c>
      <c r="BI595" s="5">
        <f>SUM(AS595:AU595,BA595)/$BG$5</f>
        <v>3.3333333333333335</v>
      </c>
      <c r="BJ595" s="5">
        <f>SUM(AV595:AX595,BB595)/$BG$5</f>
        <v>0</v>
      </c>
    </row>
    <row r="596" spans="2:62" ht="37.5" thickBot="1" x14ac:dyDescent="0.3">
      <c r="B596" s="71"/>
      <c r="C596" s="70"/>
      <c r="D596" s="69"/>
      <c r="E596" s="68"/>
      <c r="F596" s="68"/>
      <c r="G596" s="67"/>
      <c r="H596" s="66"/>
      <c r="I596" s="64"/>
      <c r="J596" s="64"/>
      <c r="K596" s="65"/>
      <c r="L596" s="64"/>
      <c r="M596" s="62"/>
      <c r="N596" s="64"/>
      <c r="O596" s="62"/>
      <c r="P596" s="64"/>
      <c r="Q596" s="62"/>
      <c r="R596" s="64"/>
      <c r="S596" s="62"/>
      <c r="T596" s="64"/>
      <c r="U596" s="62"/>
      <c r="V596" s="64"/>
      <c r="W596" s="62"/>
      <c r="X596" s="64"/>
      <c r="Y596" s="62"/>
      <c r="Z596" s="64"/>
      <c r="AA596" s="62"/>
      <c r="AB596" s="63"/>
      <c r="AC596" s="62"/>
      <c r="AD596" s="62"/>
      <c r="AE596" s="62"/>
      <c r="AF596" s="61"/>
      <c r="AG596" s="61"/>
      <c r="AH596" s="60"/>
      <c r="AI596" s="59" t="s">
        <v>136</v>
      </c>
      <c r="AJ596" s="58">
        <f t="shared" ref="AJ596:BB596" si="79">AJ595/3</f>
        <v>30.666666666666668</v>
      </c>
      <c r="AK596" s="57">
        <f t="shared" si="79"/>
        <v>0.66666666666666663</v>
      </c>
      <c r="AL596" s="56">
        <f t="shared" si="79"/>
        <v>0</v>
      </c>
      <c r="AM596" s="58">
        <f t="shared" si="79"/>
        <v>5.333333333333333</v>
      </c>
      <c r="AN596" s="57">
        <f t="shared" si="79"/>
        <v>1</v>
      </c>
      <c r="AO596" s="56">
        <f t="shared" si="79"/>
        <v>0</v>
      </c>
      <c r="AP596" s="58">
        <f t="shared" si="79"/>
        <v>0.33333333333333331</v>
      </c>
      <c r="AQ596" s="57">
        <f t="shared" si="79"/>
        <v>0</v>
      </c>
      <c r="AR596" s="56">
        <f t="shared" si="79"/>
        <v>0</v>
      </c>
      <c r="AS596" s="58">
        <f t="shared" si="79"/>
        <v>2.3333333333333335</v>
      </c>
      <c r="AT596" s="57">
        <f t="shared" si="79"/>
        <v>0.33333333333333331</v>
      </c>
      <c r="AU596" s="56">
        <f t="shared" si="79"/>
        <v>0</v>
      </c>
      <c r="AV596" s="58">
        <f t="shared" si="79"/>
        <v>0</v>
      </c>
      <c r="AW596" s="57">
        <f t="shared" si="79"/>
        <v>0</v>
      </c>
      <c r="AX596" s="56">
        <f t="shared" si="79"/>
        <v>0</v>
      </c>
      <c r="AY596" s="55">
        <f t="shared" si="79"/>
        <v>0</v>
      </c>
      <c r="AZ596" s="54">
        <f t="shared" si="79"/>
        <v>0</v>
      </c>
      <c r="BA596" s="54">
        <f t="shared" si="79"/>
        <v>0.66666666666666663</v>
      </c>
      <c r="BB596" s="53">
        <f t="shared" si="79"/>
        <v>0</v>
      </c>
      <c r="BC596" s="52" t="s">
        <v>135</v>
      </c>
    </row>
    <row r="597" spans="2:62" ht="28.15" customHeight="1" x14ac:dyDescent="0.2">
      <c r="B597" s="30"/>
      <c r="C597" s="242">
        <v>1</v>
      </c>
      <c r="D597" s="44"/>
      <c r="E597" s="43"/>
      <c r="F597" s="43"/>
      <c r="G597" s="42"/>
      <c r="H597" s="223" t="s">
        <v>660</v>
      </c>
      <c r="I597" s="246">
        <v>69</v>
      </c>
      <c r="J597" s="246">
        <v>21</v>
      </c>
      <c r="K597" s="246">
        <v>6</v>
      </c>
      <c r="L597" s="41" t="s">
        <v>133</v>
      </c>
      <c r="M597" s="40" t="s">
        <v>104</v>
      </c>
      <c r="N597" s="41" t="s">
        <v>131</v>
      </c>
      <c r="O597" s="40" t="s">
        <v>176</v>
      </c>
      <c r="P597" s="41" t="s">
        <v>130</v>
      </c>
      <c r="Q597" s="40" t="s">
        <v>132</v>
      </c>
      <c r="R597" s="41" t="s">
        <v>129</v>
      </c>
      <c r="S597" s="40" t="s">
        <v>121</v>
      </c>
      <c r="T597" s="41" t="s">
        <v>128</v>
      </c>
      <c r="U597" s="40"/>
      <c r="V597" s="41" t="s">
        <v>127</v>
      </c>
      <c r="W597" s="40"/>
      <c r="X597" s="41" t="s">
        <v>126</v>
      </c>
      <c r="Y597" s="40"/>
      <c r="Z597" s="41" t="s">
        <v>125</v>
      </c>
      <c r="AA597" s="40"/>
      <c r="AB597" s="39"/>
      <c r="AC597" s="40"/>
      <c r="AD597" s="39"/>
      <c r="AE597" s="38" t="s">
        <v>1358</v>
      </c>
      <c r="AF597" s="250"/>
      <c r="AG597" s="250"/>
      <c r="AH597" s="37"/>
      <c r="AI597" s="11"/>
      <c r="AJ597" s="310">
        <f>SUMPRODUCT(LEN($M597:$AA600)-LEN(SUBSTITUTE($M597:$AA600,"A", "")))</f>
        <v>12</v>
      </c>
      <c r="AK597" s="239">
        <f>SUMPRODUCT(LEN($AD597:$AD600)-LEN(SUBSTITUTE($AD597:$AD600,"A", "")))</f>
        <v>0</v>
      </c>
      <c r="AL597" s="230">
        <f>SUMPRODUCT(LEN($AC597:$AC600)-LEN(SUBSTITUTE($AC597:$AC600,"A", "")))</f>
        <v>0</v>
      </c>
      <c r="AM597" s="233">
        <f>SUMPRODUCT(LEN($M597:$AA600)-LEN(SUBSTITUTE($M597:$AA600,"S", "")))</f>
        <v>5</v>
      </c>
      <c r="AN597" s="239">
        <f>SUMPRODUCT(LEN($AD597:$AD600)-LEN(SUBSTITUTE($AD597:$AD600,"S", "")))</f>
        <v>0</v>
      </c>
      <c r="AO597" s="230">
        <f>SUMPRODUCT(LEN($AC597:$AC600)-LEN(SUBSTITUTE($AC597:$AC600,"S", "")))</f>
        <v>0</v>
      </c>
      <c r="AP597" s="233">
        <f>SUMPRODUCT(LEN($M597:$AA600)-LEN(SUBSTITUTE($M597:$AA600,"F", "")))</f>
        <v>0</v>
      </c>
      <c r="AQ597" s="239">
        <f>SUMPRODUCT(LEN($AD597:$AD600)-LEN(SUBSTITUTE($AD597:$AD600,"F", "")))</f>
        <v>0</v>
      </c>
      <c r="AR597" s="230">
        <f>SUMPRODUCT(LEN($AC597:$AC600)-LEN(SUBSTITUTE($AC597:$AC600,"F", "")))</f>
        <v>0</v>
      </c>
      <c r="AS597" s="233">
        <f>SUMPRODUCT(LEN($M597:$AA600)-LEN(SUBSTITUTE($M597:$AA600,"G", "")))</f>
        <v>1</v>
      </c>
      <c r="AT597" s="239">
        <f>SUMPRODUCT(LEN($AD597:$AD600)-LEN(SUBSTITUTE($AD597:$AD600,"G", "")))</f>
        <v>0</v>
      </c>
      <c r="AU597" s="230">
        <f>SUMPRODUCT(LEN($AC597:$AC600)-LEN(SUBSTITUTE($AC597:$AC600,"G", "")))</f>
        <v>0</v>
      </c>
      <c r="AV597" s="233">
        <f>SUMPRODUCT(LEN($L597:$AA600)-LEN(SUBSTITUTE($L597:$AA600,"M", "")))</f>
        <v>0</v>
      </c>
      <c r="AW597" s="236">
        <f>SUMPRODUCT(LEN($AD597:$AD600)-LEN(SUBSTITUTE($AD597:$AD600,"M", "")))</f>
        <v>0</v>
      </c>
      <c r="AX597" s="269">
        <f>SUMPRODUCT(LEN($AC597:$AC600)-LEN(SUBSTITUTE($AC597:$AC600,"M", "")))</f>
        <v>0</v>
      </c>
      <c r="AY597" s="291">
        <f>SUMPRODUCT(LEN($AE597:$AE600)-LEN(SUBSTITUTE($AE597:$AE600,"S", "")))</f>
        <v>0</v>
      </c>
      <c r="AZ597" s="227">
        <f>SUMPRODUCT(LEN($AE597:$AE600)-LEN(SUBSTITUTE($AE597:$AE600,"F", "")))</f>
        <v>0</v>
      </c>
      <c r="BA597" s="227">
        <f>SUMPRODUCT(LEN($AE597:$AE600)-LEN(SUBSTITUTE($AE597:$AE600,"G", "")))</f>
        <v>2</v>
      </c>
      <c r="BB597" s="294">
        <f>SUMPRODUCT(LEN($AE597:$AE600)-LEN(SUBSTITUTE($AE597:$AE600,"M", "")))</f>
        <v>0</v>
      </c>
    </row>
    <row r="598" spans="2:62" ht="28.15" customHeight="1" thickBot="1" x14ac:dyDescent="0.25">
      <c r="B598" s="30"/>
      <c r="C598" s="243"/>
      <c r="D598" s="36"/>
      <c r="E598" s="35"/>
      <c r="F598" s="35"/>
      <c r="G598" s="34"/>
      <c r="H598" s="224"/>
      <c r="I598" s="247"/>
      <c r="J598" s="247"/>
      <c r="K598" s="247"/>
      <c r="L598" s="33" t="s">
        <v>123</v>
      </c>
      <c r="M598" s="32" t="s">
        <v>414</v>
      </c>
      <c r="N598" s="33" t="s">
        <v>122</v>
      </c>
      <c r="O598" s="32" t="s">
        <v>176</v>
      </c>
      <c r="P598" s="33" t="s">
        <v>120</v>
      </c>
      <c r="Q598" s="32" t="s">
        <v>175</v>
      </c>
      <c r="R598" s="33" t="s">
        <v>119</v>
      </c>
      <c r="S598" s="32" t="s">
        <v>121</v>
      </c>
      <c r="T598" s="33" t="s">
        <v>118</v>
      </c>
      <c r="U598" s="32"/>
      <c r="V598" s="33" t="s">
        <v>117</v>
      </c>
      <c r="W598" s="32"/>
      <c r="X598" s="33" t="s">
        <v>116</v>
      </c>
      <c r="Y598" s="32"/>
      <c r="Z598" s="33" t="s">
        <v>115</v>
      </c>
      <c r="AA598" s="32"/>
      <c r="AB598" s="31"/>
      <c r="AC598" s="32"/>
      <c r="AD598" s="31"/>
      <c r="AE598" s="23"/>
      <c r="AF598" s="251"/>
      <c r="AG598" s="251"/>
      <c r="AH598" s="22"/>
      <c r="AI598" s="11"/>
      <c r="AJ598" s="311"/>
      <c r="AK598" s="267"/>
      <c r="AL598" s="263"/>
      <c r="AM598" s="265"/>
      <c r="AN598" s="267"/>
      <c r="AO598" s="263"/>
      <c r="AP598" s="265"/>
      <c r="AQ598" s="267"/>
      <c r="AR598" s="263"/>
      <c r="AS598" s="265"/>
      <c r="AT598" s="267"/>
      <c r="AU598" s="263"/>
      <c r="AV598" s="265"/>
      <c r="AW598" s="275"/>
      <c r="AX598" s="270"/>
      <c r="AY598" s="292"/>
      <c r="AZ598" s="228"/>
      <c r="BA598" s="228"/>
      <c r="BB598" s="295"/>
    </row>
    <row r="599" spans="2:62" ht="28.15" customHeight="1" x14ac:dyDescent="0.2">
      <c r="B599" s="30"/>
      <c r="C599" s="244"/>
      <c r="D599" s="29"/>
      <c r="E599" s="28"/>
      <c r="F599" s="28"/>
      <c r="G599" s="27"/>
      <c r="H599" s="225">
        <v>223</v>
      </c>
      <c r="I599" s="248"/>
      <c r="J599" s="248"/>
      <c r="K599" s="248"/>
      <c r="L599" s="26" t="s">
        <v>114</v>
      </c>
      <c r="M599" s="25" t="s">
        <v>104</v>
      </c>
      <c r="N599" s="26" t="s">
        <v>112</v>
      </c>
      <c r="O599" s="25" t="s">
        <v>176</v>
      </c>
      <c r="P599" s="26" t="s">
        <v>111</v>
      </c>
      <c r="Q599" s="25" t="s">
        <v>175</v>
      </c>
      <c r="R599" s="26" t="s">
        <v>110</v>
      </c>
      <c r="S599" s="25" t="s">
        <v>121</v>
      </c>
      <c r="T599" s="26" t="s">
        <v>109</v>
      </c>
      <c r="U599" s="25"/>
      <c r="V599" s="26" t="s">
        <v>108</v>
      </c>
      <c r="W599" s="25"/>
      <c r="X599" s="26" t="s">
        <v>107</v>
      </c>
      <c r="Y599" s="25"/>
      <c r="Z599" s="26" t="s">
        <v>106</v>
      </c>
      <c r="AA599" s="25"/>
      <c r="AB599" s="24"/>
      <c r="AC599" s="25"/>
      <c r="AD599" s="24"/>
      <c r="AE599" s="23"/>
      <c r="AF599" s="251"/>
      <c r="AG599" s="251"/>
      <c r="AH599" s="22"/>
      <c r="AI599" s="11"/>
      <c r="AJ599" s="311"/>
      <c r="AK599" s="267"/>
      <c r="AL599" s="263"/>
      <c r="AM599" s="265"/>
      <c r="AN599" s="267"/>
      <c r="AO599" s="263"/>
      <c r="AP599" s="265"/>
      <c r="AQ599" s="267"/>
      <c r="AR599" s="263"/>
      <c r="AS599" s="265"/>
      <c r="AT599" s="267"/>
      <c r="AU599" s="263"/>
      <c r="AV599" s="265"/>
      <c r="AW599" s="275"/>
      <c r="AX599" s="270"/>
      <c r="AY599" s="292"/>
      <c r="AZ599" s="228"/>
      <c r="BA599" s="228"/>
      <c r="BB599" s="295"/>
    </row>
    <row r="600" spans="2:62" ht="28.15" customHeight="1" thickBot="1" x14ac:dyDescent="0.25">
      <c r="B600" s="30"/>
      <c r="C600" s="253"/>
      <c r="D600" s="51"/>
      <c r="E600" s="50"/>
      <c r="F600" s="50"/>
      <c r="G600" s="49"/>
      <c r="H600" s="226"/>
      <c r="I600" s="254"/>
      <c r="J600" s="254"/>
      <c r="K600" s="254"/>
      <c r="L600" s="48" t="s">
        <v>105</v>
      </c>
      <c r="M600" s="47" t="s">
        <v>132</v>
      </c>
      <c r="N600" s="48" t="s">
        <v>103</v>
      </c>
      <c r="O600" s="47" t="s">
        <v>186</v>
      </c>
      <c r="P600" s="48" t="s">
        <v>102</v>
      </c>
      <c r="Q600" s="47" t="s">
        <v>104</v>
      </c>
      <c r="R600" s="48" t="s">
        <v>101</v>
      </c>
      <c r="S600" s="47"/>
      <c r="T600" s="48">
        <v>20</v>
      </c>
      <c r="U600" s="47"/>
      <c r="V600" s="48" t="s">
        <v>100</v>
      </c>
      <c r="W600" s="47"/>
      <c r="X600" s="48" t="s">
        <v>99</v>
      </c>
      <c r="Y600" s="47"/>
      <c r="Z600" s="48" t="s">
        <v>98</v>
      </c>
      <c r="AA600" s="47"/>
      <c r="AB600" s="16"/>
      <c r="AC600" s="47"/>
      <c r="AD600" s="16"/>
      <c r="AE600" s="46"/>
      <c r="AF600" s="255"/>
      <c r="AG600" s="255"/>
      <c r="AH600" s="45"/>
      <c r="AI600" s="11"/>
      <c r="AJ600" s="312"/>
      <c r="AK600" s="268"/>
      <c r="AL600" s="264"/>
      <c r="AM600" s="266"/>
      <c r="AN600" s="268"/>
      <c r="AO600" s="264"/>
      <c r="AP600" s="266"/>
      <c r="AQ600" s="268"/>
      <c r="AR600" s="264"/>
      <c r="AS600" s="266"/>
      <c r="AT600" s="268"/>
      <c r="AU600" s="264"/>
      <c r="AV600" s="266"/>
      <c r="AW600" s="276"/>
      <c r="AX600" s="271"/>
      <c r="AY600" s="293"/>
      <c r="AZ600" s="229"/>
      <c r="BA600" s="229"/>
      <c r="BB600" s="296"/>
    </row>
    <row r="601" spans="2:62" ht="28.15" customHeight="1" x14ac:dyDescent="0.2">
      <c r="B601" s="30"/>
      <c r="C601" s="242">
        <v>2</v>
      </c>
      <c r="D601" s="44"/>
      <c r="E601" s="43"/>
      <c r="F601" s="43"/>
      <c r="G601" s="42"/>
      <c r="H601" s="223"/>
      <c r="I601" s="246">
        <v>80</v>
      </c>
      <c r="J601" s="246">
        <v>29</v>
      </c>
      <c r="K601" s="246">
        <v>6</v>
      </c>
      <c r="L601" s="41" t="s">
        <v>133</v>
      </c>
      <c r="M601" s="40" t="s">
        <v>104</v>
      </c>
      <c r="N601" s="41" t="s">
        <v>131</v>
      </c>
      <c r="O601" s="40" t="s">
        <v>104</v>
      </c>
      <c r="P601" s="41" t="s">
        <v>130</v>
      </c>
      <c r="Q601" s="40" t="s">
        <v>104</v>
      </c>
      <c r="R601" s="41" t="s">
        <v>129</v>
      </c>
      <c r="S601" s="40" t="s">
        <v>186</v>
      </c>
      <c r="T601" s="41" t="s">
        <v>128</v>
      </c>
      <c r="U601" s="40" t="s">
        <v>186</v>
      </c>
      <c r="V601" s="41" t="s">
        <v>127</v>
      </c>
      <c r="W601" s="40" t="s">
        <v>104</v>
      </c>
      <c r="X601" s="41" t="s">
        <v>126</v>
      </c>
      <c r="Y601" s="40"/>
      <c r="Z601" s="41" t="s">
        <v>125</v>
      </c>
      <c r="AA601" s="40"/>
      <c r="AB601" s="39"/>
      <c r="AC601" s="40"/>
      <c r="AD601" s="39" t="s">
        <v>961</v>
      </c>
      <c r="AE601" s="38"/>
      <c r="AF601" s="250">
        <v>7</v>
      </c>
      <c r="AG601" s="250"/>
      <c r="AH601" s="37"/>
      <c r="AI601" s="11"/>
      <c r="AJ601" s="310">
        <f>SUMPRODUCT(LEN($M601:$AA604)-LEN(SUBSTITUTE($M601:$AA604,"A", "")))</f>
        <v>35</v>
      </c>
      <c r="AK601" s="239">
        <f>SUMPRODUCT(LEN($AD601:$AD604)-LEN(SUBSTITUTE($AD601:$AD604,"A", "")))</f>
        <v>2</v>
      </c>
      <c r="AL601" s="230">
        <f>SUMPRODUCT(LEN($AC601:$AC604)-LEN(SUBSTITUTE($AC601:$AC604,"A", "")))</f>
        <v>0</v>
      </c>
      <c r="AM601" s="233">
        <f>SUMPRODUCT(LEN($M601:$AA604)-LEN(SUBSTITUTE($M601:$AA604,"S", "")))</f>
        <v>5</v>
      </c>
      <c r="AN601" s="239">
        <f>SUMPRODUCT(LEN($AD601:$AD604)-LEN(SUBSTITUTE($AD601:$AD604,"S", "")))</f>
        <v>3</v>
      </c>
      <c r="AO601" s="230">
        <f>SUMPRODUCT(LEN($AC601:$AC604)-LEN(SUBSTITUTE($AC601:$AC604,"S", "")))</f>
        <v>0</v>
      </c>
      <c r="AP601" s="233">
        <f>SUMPRODUCT(LEN($M601:$AA604)-LEN(SUBSTITUTE($M601:$AA604,"F", "")))</f>
        <v>1</v>
      </c>
      <c r="AQ601" s="239">
        <f>SUMPRODUCT(LEN($AD601:$AD604)-LEN(SUBSTITUTE($AD601:$AD604,"F", "")))</f>
        <v>0</v>
      </c>
      <c r="AR601" s="230">
        <f>SUMPRODUCT(LEN($AC601:$AC604)-LEN(SUBSTITUTE($AC601:$AC604,"F", "")))</f>
        <v>0</v>
      </c>
      <c r="AS601" s="233">
        <f>SUMPRODUCT(LEN($M601:$AA604)-LEN(SUBSTITUTE($M601:$AA604,"G", "")))</f>
        <v>3</v>
      </c>
      <c r="AT601" s="239">
        <f>SUMPRODUCT(LEN($AD601:$AD604)-LEN(SUBSTITUTE($AD601:$AD604,"G", "")))</f>
        <v>1</v>
      </c>
      <c r="AU601" s="230">
        <f>SUMPRODUCT(LEN($AC601:$AC604)-LEN(SUBSTITUTE($AC601:$AC604,"G", "")))</f>
        <v>0</v>
      </c>
      <c r="AV601" s="233">
        <f>SUMPRODUCT(LEN($L601:$AA604)-LEN(SUBSTITUTE($L601:$AA604,"M", "")))</f>
        <v>0</v>
      </c>
      <c r="AW601" s="236">
        <f>SUMPRODUCT(LEN($AD601:$AD604)-LEN(SUBSTITUTE($AD601:$AD604,"M", "")))</f>
        <v>0</v>
      </c>
      <c r="AX601" s="269">
        <f>SUMPRODUCT(LEN($AC601:$AC604)-LEN(SUBSTITUTE($AC601:$AC604,"M", "")))</f>
        <v>0</v>
      </c>
      <c r="AY601" s="291">
        <f>SUMPRODUCT(LEN($AE601:$AE604)-LEN(SUBSTITUTE($AE601:$AE604,"S", "")))</f>
        <v>0</v>
      </c>
      <c r="AZ601" s="227">
        <f>SUMPRODUCT(LEN($AE601:$AE604)-LEN(SUBSTITUTE($AE601:$AE604,"F", "")))</f>
        <v>0</v>
      </c>
      <c r="BA601" s="227">
        <f>SUMPRODUCT(LEN($AE601:$AE604)-LEN(SUBSTITUTE($AE601:$AE604,"G", "")))</f>
        <v>0</v>
      </c>
      <c r="BB601" s="294">
        <f>SUMPRODUCT(LEN($AE601:$AE604)-LEN(SUBSTITUTE($AE601:$AE604,"M", "")))</f>
        <v>0</v>
      </c>
    </row>
    <row r="602" spans="2:62" ht="28.15" customHeight="1" thickBot="1" x14ac:dyDescent="0.25">
      <c r="B602" s="30"/>
      <c r="C602" s="243"/>
      <c r="D602" s="36"/>
      <c r="E602" s="35"/>
      <c r="F602" s="35"/>
      <c r="G602" s="34"/>
      <c r="H602" s="224"/>
      <c r="I602" s="247"/>
      <c r="J602" s="247"/>
      <c r="K602" s="247"/>
      <c r="L602" s="33" t="s">
        <v>123</v>
      </c>
      <c r="M602" s="32" t="s">
        <v>104</v>
      </c>
      <c r="N602" s="33" t="s">
        <v>122</v>
      </c>
      <c r="O602" s="32" t="s">
        <v>186</v>
      </c>
      <c r="P602" s="33" t="s">
        <v>120</v>
      </c>
      <c r="Q602" s="32" t="s">
        <v>132</v>
      </c>
      <c r="R602" s="33" t="s">
        <v>119</v>
      </c>
      <c r="S602" s="32" t="s">
        <v>389</v>
      </c>
      <c r="T602" s="33" t="s">
        <v>118</v>
      </c>
      <c r="U602" s="32" t="s">
        <v>175</v>
      </c>
      <c r="V602" s="33" t="s">
        <v>117</v>
      </c>
      <c r="W602" s="32" t="s">
        <v>121</v>
      </c>
      <c r="X602" s="33" t="s">
        <v>116</v>
      </c>
      <c r="Y602" s="32"/>
      <c r="Z602" s="33" t="s">
        <v>115</v>
      </c>
      <c r="AA602" s="32"/>
      <c r="AB602" s="31"/>
      <c r="AC602" s="32"/>
      <c r="AD602" s="31"/>
      <c r="AE602" s="23"/>
      <c r="AF602" s="251"/>
      <c r="AG602" s="251"/>
      <c r="AH602" s="22"/>
      <c r="AI602" s="11"/>
      <c r="AJ602" s="311"/>
      <c r="AK602" s="267"/>
      <c r="AL602" s="263"/>
      <c r="AM602" s="265"/>
      <c r="AN602" s="267"/>
      <c r="AO602" s="263"/>
      <c r="AP602" s="265"/>
      <c r="AQ602" s="267"/>
      <c r="AR602" s="263"/>
      <c r="AS602" s="265"/>
      <c r="AT602" s="267"/>
      <c r="AU602" s="263"/>
      <c r="AV602" s="265"/>
      <c r="AW602" s="275"/>
      <c r="AX602" s="270"/>
      <c r="AY602" s="292"/>
      <c r="AZ602" s="228"/>
      <c r="BA602" s="228"/>
      <c r="BB602" s="295"/>
    </row>
    <row r="603" spans="2:62" ht="28.15" customHeight="1" x14ac:dyDescent="0.2">
      <c r="B603" s="30"/>
      <c r="C603" s="244"/>
      <c r="D603" s="29"/>
      <c r="E603" s="28"/>
      <c r="F603" s="28"/>
      <c r="G603" s="27"/>
      <c r="H603" s="225"/>
      <c r="I603" s="248"/>
      <c r="J603" s="248"/>
      <c r="K603" s="248"/>
      <c r="L603" s="26" t="s">
        <v>114</v>
      </c>
      <c r="M603" s="25" t="s">
        <v>104</v>
      </c>
      <c r="N603" s="26" t="s">
        <v>112</v>
      </c>
      <c r="O603" s="25" t="s">
        <v>104</v>
      </c>
      <c r="P603" s="26" t="s">
        <v>111</v>
      </c>
      <c r="Q603" s="25" t="s">
        <v>389</v>
      </c>
      <c r="R603" s="26" t="s">
        <v>110</v>
      </c>
      <c r="S603" s="25" t="s">
        <v>186</v>
      </c>
      <c r="T603" s="26" t="s">
        <v>109</v>
      </c>
      <c r="U603" s="25" t="s">
        <v>175</v>
      </c>
      <c r="V603" s="26" t="s">
        <v>108</v>
      </c>
      <c r="W603" s="25" t="s">
        <v>121</v>
      </c>
      <c r="X603" s="26" t="s">
        <v>107</v>
      </c>
      <c r="Y603" s="25"/>
      <c r="Z603" s="26" t="s">
        <v>106</v>
      </c>
      <c r="AA603" s="25"/>
      <c r="AB603" s="24"/>
      <c r="AC603" s="25"/>
      <c r="AD603" s="24"/>
      <c r="AE603" s="23"/>
      <c r="AF603" s="251"/>
      <c r="AG603" s="251"/>
      <c r="AH603" s="22"/>
      <c r="AI603" s="11"/>
      <c r="AJ603" s="311"/>
      <c r="AK603" s="267"/>
      <c r="AL603" s="263"/>
      <c r="AM603" s="265"/>
      <c r="AN603" s="267"/>
      <c r="AO603" s="263"/>
      <c r="AP603" s="265"/>
      <c r="AQ603" s="267"/>
      <c r="AR603" s="263"/>
      <c r="AS603" s="265"/>
      <c r="AT603" s="267"/>
      <c r="AU603" s="263"/>
      <c r="AV603" s="265"/>
      <c r="AW603" s="275"/>
      <c r="AX603" s="270"/>
      <c r="AY603" s="292"/>
      <c r="AZ603" s="228"/>
      <c r="BA603" s="228"/>
      <c r="BB603" s="295"/>
    </row>
    <row r="604" spans="2:62" ht="28.15" customHeight="1" thickBot="1" x14ac:dyDescent="0.25">
      <c r="B604" s="30"/>
      <c r="C604" s="253"/>
      <c r="D604" s="51"/>
      <c r="E604" s="50"/>
      <c r="F604" s="50"/>
      <c r="G604" s="49"/>
      <c r="H604" s="226"/>
      <c r="I604" s="254"/>
      <c r="J604" s="254"/>
      <c r="K604" s="254"/>
      <c r="L604" s="48" t="s">
        <v>105</v>
      </c>
      <c r="M604" s="47" t="s">
        <v>399</v>
      </c>
      <c r="N604" s="48" t="s">
        <v>103</v>
      </c>
      <c r="O604" s="47" t="s">
        <v>132</v>
      </c>
      <c r="P604" s="48" t="s">
        <v>102</v>
      </c>
      <c r="Q604" s="47" t="s">
        <v>186</v>
      </c>
      <c r="R604" s="48" t="s">
        <v>101</v>
      </c>
      <c r="S604" s="47" t="s">
        <v>385</v>
      </c>
      <c r="T604" s="48">
        <v>20</v>
      </c>
      <c r="U604" s="47" t="s">
        <v>121</v>
      </c>
      <c r="V604" s="48" t="s">
        <v>100</v>
      </c>
      <c r="W604" s="47"/>
      <c r="X604" s="48" t="s">
        <v>99</v>
      </c>
      <c r="Y604" s="47"/>
      <c r="Z604" s="48" t="s">
        <v>98</v>
      </c>
      <c r="AA604" s="47"/>
      <c r="AB604" s="16"/>
      <c r="AC604" s="47"/>
      <c r="AD604" s="16"/>
      <c r="AE604" s="46"/>
      <c r="AF604" s="255"/>
      <c r="AG604" s="255"/>
      <c r="AH604" s="45"/>
      <c r="AI604" s="11"/>
      <c r="AJ604" s="312"/>
      <c r="AK604" s="268"/>
      <c r="AL604" s="264"/>
      <c r="AM604" s="266"/>
      <c r="AN604" s="268"/>
      <c r="AO604" s="264"/>
      <c r="AP604" s="266"/>
      <c r="AQ604" s="268"/>
      <c r="AR604" s="264"/>
      <c r="AS604" s="266"/>
      <c r="AT604" s="268"/>
      <c r="AU604" s="264"/>
      <c r="AV604" s="266"/>
      <c r="AW604" s="276"/>
      <c r="AX604" s="271"/>
      <c r="AY604" s="293"/>
      <c r="AZ604" s="229"/>
      <c r="BA604" s="229"/>
      <c r="BB604" s="296"/>
    </row>
    <row r="605" spans="2:62" ht="28.15" customHeight="1" x14ac:dyDescent="0.2">
      <c r="B605" s="30"/>
      <c r="C605" s="242">
        <v>3</v>
      </c>
      <c r="D605" s="44"/>
      <c r="E605" s="43"/>
      <c r="F605" s="43"/>
      <c r="G605" s="42"/>
      <c r="H605" s="223"/>
      <c r="I605" s="246">
        <v>95</v>
      </c>
      <c r="J605" s="246">
        <v>29</v>
      </c>
      <c r="K605" s="246">
        <v>7</v>
      </c>
      <c r="L605" s="41" t="s">
        <v>133</v>
      </c>
      <c r="M605" s="40" t="s">
        <v>104</v>
      </c>
      <c r="N605" s="41" t="s">
        <v>131</v>
      </c>
      <c r="O605" s="40" t="s">
        <v>186</v>
      </c>
      <c r="P605" s="41" t="s">
        <v>130</v>
      </c>
      <c r="Q605" s="40" t="s">
        <v>707</v>
      </c>
      <c r="R605" s="41" t="s">
        <v>129</v>
      </c>
      <c r="S605" s="40" t="s">
        <v>132</v>
      </c>
      <c r="T605" s="41" t="s">
        <v>128</v>
      </c>
      <c r="U605" s="40" t="s">
        <v>186</v>
      </c>
      <c r="V605" s="41" t="s">
        <v>127</v>
      </c>
      <c r="W605" s="40" t="s">
        <v>121</v>
      </c>
      <c r="X605" s="41" t="s">
        <v>126</v>
      </c>
      <c r="Y605" s="40"/>
      <c r="Z605" s="41" t="s">
        <v>125</v>
      </c>
      <c r="AA605" s="40"/>
      <c r="AB605" s="39"/>
      <c r="AC605" s="40"/>
      <c r="AD605" s="39"/>
      <c r="AE605" s="38"/>
      <c r="AF605" s="250"/>
      <c r="AG605" s="250"/>
      <c r="AH605" s="37"/>
      <c r="AI605" s="11"/>
      <c r="AJ605" s="310">
        <f>SUMPRODUCT(LEN($M605:$AA608)-LEN(SUBSTITUTE($M605:$AA608,"A", "")))</f>
        <v>45</v>
      </c>
      <c r="AK605" s="239">
        <f>SUMPRODUCT(LEN($AD605:$AD608)-LEN(SUBSTITUTE($AD605:$AD608,"A", "")))</f>
        <v>0</v>
      </c>
      <c r="AL605" s="230">
        <f>SUMPRODUCT(LEN($AC605:$AC608)-LEN(SUBSTITUTE($AC605:$AC608,"A", "")))</f>
        <v>0</v>
      </c>
      <c r="AM605" s="233">
        <f>SUMPRODUCT(LEN($M605:$AA608)-LEN(SUBSTITUTE($M605:$AA608,"S", "")))</f>
        <v>6</v>
      </c>
      <c r="AN605" s="239">
        <f>SUMPRODUCT(LEN($AD605:$AD608)-LEN(SUBSTITUTE($AD605:$AD608,"S", "")))</f>
        <v>0</v>
      </c>
      <c r="AO605" s="230">
        <f>SUMPRODUCT(LEN($AC605:$AC608)-LEN(SUBSTITUTE($AC605:$AC608,"S", "")))</f>
        <v>0</v>
      </c>
      <c r="AP605" s="233">
        <f>SUMPRODUCT(LEN($M605:$AA608)-LEN(SUBSTITUTE($M605:$AA608,"F", "")))</f>
        <v>0</v>
      </c>
      <c r="AQ605" s="239">
        <f>SUMPRODUCT(LEN($AD605:$AD608)-LEN(SUBSTITUTE($AD605:$AD608,"F", "")))</f>
        <v>0</v>
      </c>
      <c r="AR605" s="230">
        <f>SUMPRODUCT(LEN($AC605:$AC608)-LEN(SUBSTITUTE($AC605:$AC608,"F", "")))</f>
        <v>0</v>
      </c>
      <c r="AS605" s="233">
        <f>SUMPRODUCT(LEN($M605:$AA608)-LEN(SUBSTITUTE($M605:$AA608,"G", "")))</f>
        <v>3</v>
      </c>
      <c r="AT605" s="239">
        <f>SUMPRODUCT(LEN($AD605:$AD608)-LEN(SUBSTITUTE($AD605:$AD608,"G", "")))</f>
        <v>0</v>
      </c>
      <c r="AU605" s="230">
        <f>SUMPRODUCT(LEN($AC605:$AC608)-LEN(SUBSTITUTE($AC605:$AC608,"G", "")))</f>
        <v>0</v>
      </c>
      <c r="AV605" s="233">
        <f>SUMPRODUCT(LEN($L605:$AA608)-LEN(SUBSTITUTE($L605:$AA608,"M", "")))</f>
        <v>0</v>
      </c>
      <c r="AW605" s="236">
        <f>SUMPRODUCT(LEN($AD605:$AD608)-LEN(SUBSTITUTE($AD605:$AD608,"M", "")))</f>
        <v>0</v>
      </c>
      <c r="AX605" s="269">
        <f>SUMPRODUCT(LEN($AC605:$AC608)-LEN(SUBSTITUTE($AC605:$AC608,"M", "")))</f>
        <v>0</v>
      </c>
      <c r="AY605" s="291">
        <f>SUMPRODUCT(LEN($AE605:$AE608)-LEN(SUBSTITUTE($AE605:$AE608,"S", "")))</f>
        <v>0</v>
      </c>
      <c r="AZ605" s="227">
        <f>SUMPRODUCT(LEN($AE605:$AE608)-LEN(SUBSTITUTE($AE605:$AE608,"F", "")))</f>
        <v>0</v>
      </c>
      <c r="BA605" s="227">
        <f>SUMPRODUCT(LEN($AE605:$AE608)-LEN(SUBSTITUTE($AE605:$AE608,"G", "")))</f>
        <v>0</v>
      </c>
      <c r="BB605" s="294">
        <f>SUMPRODUCT(LEN($AE605:$AE608)-LEN(SUBSTITUTE($AE605:$AE608,"M", "")))</f>
        <v>0</v>
      </c>
    </row>
    <row r="606" spans="2:62" ht="28.15" customHeight="1" thickBot="1" x14ac:dyDescent="0.25">
      <c r="B606" s="30"/>
      <c r="C606" s="243"/>
      <c r="D606" s="36"/>
      <c r="E606" s="35"/>
      <c r="F606" s="35"/>
      <c r="G606" s="34"/>
      <c r="H606" s="224"/>
      <c r="I606" s="247"/>
      <c r="J606" s="247"/>
      <c r="K606" s="247"/>
      <c r="L606" s="33" t="s">
        <v>123</v>
      </c>
      <c r="M606" s="32" t="s">
        <v>132</v>
      </c>
      <c r="N606" s="33" t="s">
        <v>122</v>
      </c>
      <c r="O606" s="32" t="s">
        <v>132</v>
      </c>
      <c r="P606" s="33" t="s">
        <v>120</v>
      </c>
      <c r="Q606" s="32" t="s">
        <v>382</v>
      </c>
      <c r="R606" s="33" t="s">
        <v>119</v>
      </c>
      <c r="S606" s="32" t="s">
        <v>382</v>
      </c>
      <c r="T606" s="33" t="s">
        <v>118</v>
      </c>
      <c r="U606" s="32" t="s">
        <v>175</v>
      </c>
      <c r="V606" s="33" t="s">
        <v>117</v>
      </c>
      <c r="W606" s="32" t="s">
        <v>121</v>
      </c>
      <c r="X606" s="33" t="s">
        <v>116</v>
      </c>
      <c r="Y606" s="32"/>
      <c r="Z606" s="33" t="s">
        <v>115</v>
      </c>
      <c r="AA606" s="32"/>
      <c r="AB606" s="31"/>
      <c r="AC606" s="32"/>
      <c r="AD606" s="31"/>
      <c r="AE606" s="23"/>
      <c r="AF606" s="251"/>
      <c r="AG606" s="251"/>
      <c r="AH606" s="22"/>
      <c r="AI606" s="11"/>
      <c r="AJ606" s="311"/>
      <c r="AK606" s="267"/>
      <c r="AL606" s="263"/>
      <c r="AM606" s="265"/>
      <c r="AN606" s="267"/>
      <c r="AO606" s="263"/>
      <c r="AP606" s="265"/>
      <c r="AQ606" s="267"/>
      <c r="AR606" s="263"/>
      <c r="AS606" s="265"/>
      <c r="AT606" s="267"/>
      <c r="AU606" s="263"/>
      <c r="AV606" s="265"/>
      <c r="AW606" s="275"/>
      <c r="AX606" s="270"/>
      <c r="AY606" s="292"/>
      <c r="AZ606" s="228"/>
      <c r="BA606" s="228"/>
      <c r="BB606" s="295"/>
    </row>
    <row r="607" spans="2:62" ht="28.15" customHeight="1" x14ac:dyDescent="0.2">
      <c r="B607" s="30"/>
      <c r="C607" s="244"/>
      <c r="D607" s="29"/>
      <c r="E607" s="28"/>
      <c r="F607" s="28"/>
      <c r="G607" s="27"/>
      <c r="H607" s="225"/>
      <c r="I607" s="248"/>
      <c r="J607" s="248"/>
      <c r="K607" s="248"/>
      <c r="L607" s="26" t="s">
        <v>114</v>
      </c>
      <c r="M607" s="25" t="s">
        <v>389</v>
      </c>
      <c r="N607" s="26" t="s">
        <v>112</v>
      </c>
      <c r="O607" s="25" t="s">
        <v>132</v>
      </c>
      <c r="P607" s="26" t="s">
        <v>111</v>
      </c>
      <c r="Q607" s="25" t="s">
        <v>186</v>
      </c>
      <c r="R607" s="26" t="s">
        <v>110</v>
      </c>
      <c r="S607" s="25" t="s">
        <v>186</v>
      </c>
      <c r="T607" s="26" t="s">
        <v>109</v>
      </c>
      <c r="U607" s="25" t="s">
        <v>175</v>
      </c>
      <c r="V607" s="26" t="s">
        <v>108</v>
      </c>
      <c r="W607" s="25"/>
      <c r="X607" s="26" t="s">
        <v>107</v>
      </c>
      <c r="Y607" s="25"/>
      <c r="Z607" s="26" t="s">
        <v>106</v>
      </c>
      <c r="AA607" s="25"/>
      <c r="AB607" s="24"/>
      <c r="AC607" s="25"/>
      <c r="AD607" s="24"/>
      <c r="AE607" s="23"/>
      <c r="AF607" s="251"/>
      <c r="AG607" s="251"/>
      <c r="AH607" s="22"/>
      <c r="AI607" s="11"/>
      <c r="AJ607" s="311"/>
      <c r="AK607" s="267"/>
      <c r="AL607" s="263"/>
      <c r="AM607" s="265"/>
      <c r="AN607" s="267"/>
      <c r="AO607" s="263"/>
      <c r="AP607" s="265"/>
      <c r="AQ607" s="267"/>
      <c r="AR607" s="263"/>
      <c r="AS607" s="265"/>
      <c r="AT607" s="267"/>
      <c r="AU607" s="263"/>
      <c r="AV607" s="265"/>
      <c r="AW607" s="275"/>
      <c r="AX607" s="270"/>
      <c r="AY607" s="292"/>
      <c r="AZ607" s="228"/>
      <c r="BA607" s="228"/>
      <c r="BB607" s="295"/>
    </row>
    <row r="608" spans="2:62" ht="28.15" customHeight="1" thickBot="1" x14ac:dyDescent="0.25">
      <c r="B608" s="21"/>
      <c r="C608" s="245"/>
      <c r="D608" s="20"/>
      <c r="E608" s="19"/>
      <c r="F608" s="19"/>
      <c r="G608" s="18"/>
      <c r="H608" s="226"/>
      <c r="I608" s="249"/>
      <c r="J608" s="249"/>
      <c r="K608" s="249"/>
      <c r="L608" s="17" t="s">
        <v>105</v>
      </c>
      <c r="M608" s="15" t="s">
        <v>399</v>
      </c>
      <c r="N608" s="17" t="s">
        <v>103</v>
      </c>
      <c r="O608" s="15" t="s">
        <v>104</v>
      </c>
      <c r="P608" s="17" t="s">
        <v>102</v>
      </c>
      <c r="Q608" s="15" t="s">
        <v>382</v>
      </c>
      <c r="R608" s="17" t="s">
        <v>101</v>
      </c>
      <c r="S608" s="15" t="s">
        <v>187</v>
      </c>
      <c r="T608" s="17">
        <v>20</v>
      </c>
      <c r="U608" s="15" t="s">
        <v>121</v>
      </c>
      <c r="V608" s="17" t="s">
        <v>100</v>
      </c>
      <c r="W608" s="15"/>
      <c r="X608" s="17" t="s">
        <v>99</v>
      </c>
      <c r="Y608" s="15"/>
      <c r="Z608" s="17" t="s">
        <v>98</v>
      </c>
      <c r="AA608" s="15"/>
      <c r="AB608" s="16"/>
      <c r="AC608" s="15"/>
      <c r="AD608" s="14"/>
      <c r="AE608" s="13"/>
      <c r="AF608" s="252"/>
      <c r="AG608" s="252"/>
      <c r="AH608" s="12"/>
      <c r="AI608" s="11"/>
      <c r="AJ608" s="312"/>
      <c r="AK608" s="268"/>
      <c r="AL608" s="264"/>
      <c r="AM608" s="266"/>
      <c r="AN608" s="268"/>
      <c r="AO608" s="264"/>
      <c r="AP608" s="266"/>
      <c r="AQ608" s="268"/>
      <c r="AR608" s="264"/>
      <c r="AS608" s="266"/>
      <c r="AT608" s="268"/>
      <c r="AU608" s="264"/>
      <c r="AV608" s="266"/>
      <c r="AW608" s="276"/>
      <c r="AX608" s="271"/>
      <c r="AY608" s="293"/>
      <c r="AZ608" s="229"/>
      <c r="BA608" s="229"/>
      <c r="BB608" s="296"/>
    </row>
    <row r="609" spans="2:62" ht="85.9" customHeight="1" thickTop="1" thickBot="1" x14ac:dyDescent="0.35">
      <c r="B609" s="105" t="s">
        <v>174</v>
      </c>
      <c r="C609" s="95" t="s">
        <v>173</v>
      </c>
      <c r="D609" s="100" t="s">
        <v>172</v>
      </c>
      <c r="E609" s="104" t="s">
        <v>171</v>
      </c>
      <c r="F609" s="103"/>
      <c r="G609" s="102"/>
      <c r="H609" s="101" t="s">
        <v>170</v>
      </c>
      <c r="I609" s="100" t="s">
        <v>96</v>
      </c>
      <c r="J609" s="100" t="s">
        <v>169</v>
      </c>
      <c r="K609" s="100" t="s">
        <v>97</v>
      </c>
      <c r="L609" s="256" t="s">
        <v>168</v>
      </c>
      <c r="M609" s="262"/>
      <c r="N609" s="256" t="s">
        <v>167</v>
      </c>
      <c r="O609" s="262"/>
      <c r="P609" s="256" t="s">
        <v>167</v>
      </c>
      <c r="Q609" s="257"/>
      <c r="R609" s="256" t="s">
        <v>167</v>
      </c>
      <c r="S609" s="257"/>
      <c r="T609" s="256" t="s">
        <v>167</v>
      </c>
      <c r="U609" s="257"/>
      <c r="V609" s="256" t="s">
        <v>167</v>
      </c>
      <c r="W609" s="257"/>
      <c r="X609" s="256" t="s">
        <v>167</v>
      </c>
      <c r="Y609" s="257"/>
      <c r="Z609" s="256" t="s">
        <v>167</v>
      </c>
      <c r="AA609" s="257"/>
      <c r="AB609" s="261" t="s">
        <v>166</v>
      </c>
      <c r="AC609" s="257"/>
      <c r="AD609" s="101" t="s">
        <v>165</v>
      </c>
      <c r="AE609" s="101" t="s">
        <v>164</v>
      </c>
      <c r="AF609" s="100" t="s">
        <v>163</v>
      </c>
      <c r="AG609" s="100" t="s">
        <v>162</v>
      </c>
      <c r="AH609" s="99" t="s">
        <v>161</v>
      </c>
      <c r="AI609" s="98"/>
      <c r="AJ609" s="96" t="s">
        <v>160</v>
      </c>
      <c r="AK609" s="95" t="s">
        <v>159</v>
      </c>
      <c r="AL609" s="94" t="s">
        <v>158</v>
      </c>
      <c r="AM609" s="96" t="s">
        <v>157</v>
      </c>
      <c r="AN609" s="95" t="s">
        <v>156</v>
      </c>
      <c r="AO609" s="94" t="s">
        <v>155</v>
      </c>
      <c r="AP609" s="96" t="s">
        <v>154</v>
      </c>
      <c r="AQ609" s="95" t="s">
        <v>153</v>
      </c>
      <c r="AR609" s="97" t="s">
        <v>152</v>
      </c>
      <c r="AS609" s="96" t="s">
        <v>151</v>
      </c>
      <c r="AT609" s="95" t="s">
        <v>150</v>
      </c>
      <c r="AU609" s="94" t="s">
        <v>149</v>
      </c>
      <c r="AV609" s="96" t="s">
        <v>148</v>
      </c>
      <c r="AW609" s="95" t="s">
        <v>147</v>
      </c>
      <c r="AX609" s="94" t="s">
        <v>146</v>
      </c>
      <c r="AY609" s="93" t="s">
        <v>145</v>
      </c>
      <c r="AZ609" s="92" t="s">
        <v>144</v>
      </c>
      <c r="BA609" s="92" t="s">
        <v>143</v>
      </c>
      <c r="BB609" s="91" t="s">
        <v>142</v>
      </c>
    </row>
    <row r="610" spans="2:62" ht="48" thickBot="1" x14ac:dyDescent="0.3">
      <c r="B610" s="90" t="s">
        <v>207</v>
      </c>
      <c r="C610" s="89"/>
      <c r="D610" s="88"/>
      <c r="E610" s="258"/>
      <c r="F610" s="259"/>
      <c r="G610" s="260"/>
      <c r="H610" s="87" t="s">
        <v>140</v>
      </c>
      <c r="I610" s="86"/>
      <c r="J610" s="86"/>
      <c r="K610" s="85"/>
      <c r="L610" s="84"/>
      <c r="M610" s="81"/>
      <c r="N610" s="84"/>
      <c r="O610" s="81"/>
      <c r="P610" s="84"/>
      <c r="Q610" s="81"/>
      <c r="R610" s="84"/>
      <c r="S610" s="81"/>
      <c r="T610" s="84"/>
      <c r="U610" s="81"/>
      <c r="V610" s="84"/>
      <c r="W610" s="81"/>
      <c r="X610" s="84"/>
      <c r="Y610" s="81"/>
      <c r="Z610" s="84"/>
      <c r="AA610" s="83"/>
      <c r="AB610" s="82" t="s">
        <v>139</v>
      </c>
      <c r="AC610" s="81"/>
      <c r="AD610" s="81"/>
      <c r="AE610" s="81"/>
      <c r="AF610" s="80"/>
      <c r="AG610" s="80"/>
      <c r="AH610" s="60"/>
      <c r="AI610" s="79" t="s">
        <v>138</v>
      </c>
      <c r="AJ610" s="78">
        <f t="shared" ref="AJ610:BB610" si="80">SUM(AJ612:AJ623)</f>
        <v>182</v>
      </c>
      <c r="AK610" s="77">
        <f t="shared" si="80"/>
        <v>26</v>
      </c>
      <c r="AL610" s="76">
        <f t="shared" si="80"/>
        <v>0</v>
      </c>
      <c r="AM610" s="78">
        <f t="shared" si="80"/>
        <v>38</v>
      </c>
      <c r="AN610" s="77">
        <f t="shared" si="80"/>
        <v>12</v>
      </c>
      <c r="AO610" s="76">
        <f t="shared" si="80"/>
        <v>0</v>
      </c>
      <c r="AP610" s="78">
        <f t="shared" si="80"/>
        <v>1</v>
      </c>
      <c r="AQ610" s="77">
        <f t="shared" si="80"/>
        <v>0</v>
      </c>
      <c r="AR610" s="76">
        <f t="shared" si="80"/>
        <v>0</v>
      </c>
      <c r="AS610" s="78">
        <f t="shared" si="80"/>
        <v>21</v>
      </c>
      <c r="AT610" s="77">
        <f t="shared" si="80"/>
        <v>3</v>
      </c>
      <c r="AU610" s="76">
        <f t="shared" si="80"/>
        <v>0</v>
      </c>
      <c r="AV610" s="78">
        <f t="shared" si="80"/>
        <v>1</v>
      </c>
      <c r="AW610" s="77">
        <f t="shared" si="80"/>
        <v>0</v>
      </c>
      <c r="AX610" s="76">
        <f t="shared" si="80"/>
        <v>0</v>
      </c>
      <c r="AY610" s="75">
        <f t="shared" si="80"/>
        <v>4</v>
      </c>
      <c r="AZ610" s="74">
        <f t="shared" si="80"/>
        <v>0</v>
      </c>
      <c r="BA610" s="74">
        <f t="shared" si="80"/>
        <v>1</v>
      </c>
      <c r="BB610" s="73">
        <f t="shared" si="80"/>
        <v>0</v>
      </c>
      <c r="BC610" s="72" t="s">
        <v>137</v>
      </c>
      <c r="BF610" s="5">
        <f>SUM(AJ610:AL610)/$BG$5</f>
        <v>69.333333333333329</v>
      </c>
      <c r="BG610" s="5">
        <f>SUM(AM610:AO610,AY610)/$BG$5</f>
        <v>18</v>
      </c>
      <c r="BH610" s="5">
        <f>SUM(AP610:AR610,AZ610)/$BG$5</f>
        <v>0.33333333333333331</v>
      </c>
      <c r="BI610" s="5">
        <f>SUM(AS610:AU610,BA610)/$BG$5</f>
        <v>8.3333333333333339</v>
      </c>
      <c r="BJ610" s="5">
        <f>SUM(AV610:AX610,BB610)/$BG$5</f>
        <v>0.33333333333333331</v>
      </c>
    </row>
    <row r="611" spans="2:62" ht="37.5" thickBot="1" x14ac:dyDescent="0.3">
      <c r="B611" s="71"/>
      <c r="C611" s="70"/>
      <c r="D611" s="69"/>
      <c r="E611" s="68"/>
      <c r="F611" s="68"/>
      <c r="G611" s="67"/>
      <c r="H611" s="66"/>
      <c r="I611" s="64"/>
      <c r="J611" s="64"/>
      <c r="K611" s="65"/>
      <c r="L611" s="64"/>
      <c r="M611" s="62"/>
      <c r="N611" s="64"/>
      <c r="O611" s="62"/>
      <c r="P611" s="64"/>
      <c r="Q611" s="62"/>
      <c r="R611" s="64"/>
      <c r="S611" s="62"/>
      <c r="T611" s="64"/>
      <c r="U611" s="62"/>
      <c r="V611" s="64"/>
      <c r="W611" s="62"/>
      <c r="X611" s="64"/>
      <c r="Y611" s="62"/>
      <c r="Z611" s="64"/>
      <c r="AA611" s="62"/>
      <c r="AB611" s="63"/>
      <c r="AC611" s="62"/>
      <c r="AD611" s="62"/>
      <c r="AE611" s="62"/>
      <c r="AF611" s="61"/>
      <c r="AG611" s="61"/>
      <c r="AH611" s="60"/>
      <c r="AI611" s="59" t="s">
        <v>136</v>
      </c>
      <c r="AJ611" s="58">
        <f t="shared" ref="AJ611:BB611" si="81">AJ610/3</f>
        <v>60.666666666666664</v>
      </c>
      <c r="AK611" s="57">
        <f t="shared" si="81"/>
        <v>8.6666666666666661</v>
      </c>
      <c r="AL611" s="56">
        <f t="shared" si="81"/>
        <v>0</v>
      </c>
      <c r="AM611" s="58">
        <f t="shared" si="81"/>
        <v>12.666666666666666</v>
      </c>
      <c r="AN611" s="57">
        <f t="shared" si="81"/>
        <v>4</v>
      </c>
      <c r="AO611" s="56">
        <f t="shared" si="81"/>
        <v>0</v>
      </c>
      <c r="AP611" s="58">
        <f t="shared" si="81"/>
        <v>0.33333333333333331</v>
      </c>
      <c r="AQ611" s="57">
        <f t="shared" si="81"/>
        <v>0</v>
      </c>
      <c r="AR611" s="56">
        <f t="shared" si="81"/>
        <v>0</v>
      </c>
      <c r="AS611" s="58">
        <f t="shared" si="81"/>
        <v>7</v>
      </c>
      <c r="AT611" s="57">
        <f t="shared" si="81"/>
        <v>1</v>
      </c>
      <c r="AU611" s="56">
        <f t="shared" si="81"/>
        <v>0</v>
      </c>
      <c r="AV611" s="58">
        <f t="shared" si="81"/>
        <v>0.33333333333333331</v>
      </c>
      <c r="AW611" s="57">
        <f t="shared" si="81"/>
        <v>0</v>
      </c>
      <c r="AX611" s="56">
        <f t="shared" si="81"/>
        <v>0</v>
      </c>
      <c r="AY611" s="55">
        <f t="shared" si="81"/>
        <v>1.3333333333333333</v>
      </c>
      <c r="AZ611" s="54">
        <f t="shared" si="81"/>
        <v>0</v>
      </c>
      <c r="BA611" s="54">
        <f t="shared" si="81"/>
        <v>0.33333333333333331</v>
      </c>
      <c r="BB611" s="53">
        <f t="shared" si="81"/>
        <v>0</v>
      </c>
      <c r="BC611" s="52" t="s">
        <v>135</v>
      </c>
    </row>
    <row r="612" spans="2:62" ht="28.15" customHeight="1" x14ac:dyDescent="0.2">
      <c r="B612" s="30"/>
      <c r="C612" s="242">
        <v>1</v>
      </c>
      <c r="D612" s="44"/>
      <c r="E612" s="43"/>
      <c r="F612" s="43"/>
      <c r="G612" s="42"/>
      <c r="H612" s="223" t="s">
        <v>183</v>
      </c>
      <c r="I612" s="246">
        <v>112</v>
      </c>
      <c r="J612" s="246">
        <v>32</v>
      </c>
      <c r="K612" s="246">
        <v>5</v>
      </c>
      <c r="L612" s="41" t="s">
        <v>133</v>
      </c>
      <c r="M612" s="40" t="s">
        <v>132</v>
      </c>
      <c r="N612" s="41" t="s">
        <v>131</v>
      </c>
      <c r="O612" s="40" t="s">
        <v>958</v>
      </c>
      <c r="P612" s="41" t="s">
        <v>130</v>
      </c>
      <c r="Q612" s="40" t="s">
        <v>382</v>
      </c>
      <c r="R612" s="41" t="s">
        <v>129</v>
      </c>
      <c r="S612" s="40" t="s">
        <v>1357</v>
      </c>
      <c r="T612" s="41" t="s">
        <v>128</v>
      </c>
      <c r="U612" s="40" t="s">
        <v>382</v>
      </c>
      <c r="V612" s="41" t="s">
        <v>127</v>
      </c>
      <c r="W612" s="40" t="s">
        <v>186</v>
      </c>
      <c r="X612" s="41" t="s">
        <v>126</v>
      </c>
      <c r="Y612" s="40" t="s">
        <v>104</v>
      </c>
      <c r="Z612" s="41" t="s">
        <v>125</v>
      </c>
      <c r="AA612" s="40"/>
      <c r="AB612" s="39"/>
      <c r="AC612" s="40"/>
      <c r="AD612" s="39" t="s">
        <v>1356</v>
      </c>
      <c r="AE612" s="38" t="s">
        <v>436</v>
      </c>
      <c r="AF612" s="250"/>
      <c r="AG612" s="250"/>
      <c r="AH612" s="37"/>
      <c r="AI612" s="11"/>
      <c r="AJ612" s="310">
        <f>SUMPRODUCT(LEN($M612:$AA615)-LEN(SUBSTITUTE($M612:$AA615,"A", "")))</f>
        <v>77</v>
      </c>
      <c r="AK612" s="239">
        <f>SUMPRODUCT(LEN($AD612:$AD615)-LEN(SUBSTITUTE($AD612:$AD615,"A", "")))</f>
        <v>14</v>
      </c>
      <c r="AL612" s="230">
        <f>SUMPRODUCT(LEN($AC612:$AC615)-LEN(SUBSTITUTE($AC612:$AC615,"A", "")))</f>
        <v>0</v>
      </c>
      <c r="AM612" s="233">
        <f>SUMPRODUCT(LEN($M612:$AA615)-LEN(SUBSTITUTE($M612:$AA615,"S", "")))</f>
        <v>18</v>
      </c>
      <c r="AN612" s="239">
        <f>SUMPRODUCT(LEN($AD612:$AD615)-LEN(SUBSTITUTE($AD612:$AD615,"S", "")))</f>
        <v>5</v>
      </c>
      <c r="AO612" s="230">
        <f>SUMPRODUCT(LEN($AC612:$AC615)-LEN(SUBSTITUTE($AC612:$AC615,"S", "")))</f>
        <v>0</v>
      </c>
      <c r="AP612" s="233">
        <f>SUMPRODUCT(LEN($M612:$AA615)-LEN(SUBSTITUTE($M612:$AA615,"F", "")))</f>
        <v>1</v>
      </c>
      <c r="AQ612" s="239">
        <f>SUMPRODUCT(LEN($AD612:$AD615)-LEN(SUBSTITUTE($AD612:$AD615,"F", "")))</f>
        <v>0</v>
      </c>
      <c r="AR612" s="230">
        <f>SUMPRODUCT(LEN($AC612:$AC615)-LEN(SUBSTITUTE($AC612:$AC615,"F", "")))</f>
        <v>0</v>
      </c>
      <c r="AS612" s="233">
        <f>SUMPRODUCT(LEN($M612:$AA615)-LEN(SUBSTITUTE($M612:$AA615,"G", "")))</f>
        <v>11</v>
      </c>
      <c r="AT612" s="239">
        <f>SUMPRODUCT(LEN($AD612:$AD615)-LEN(SUBSTITUTE($AD612:$AD615,"G", "")))</f>
        <v>3</v>
      </c>
      <c r="AU612" s="230">
        <f>SUMPRODUCT(LEN($AC612:$AC615)-LEN(SUBSTITUTE($AC612:$AC615,"G", "")))</f>
        <v>0</v>
      </c>
      <c r="AV612" s="233">
        <f>SUMPRODUCT(LEN($L612:$AA615)-LEN(SUBSTITUTE($L612:$AA615,"M", "")))</f>
        <v>1</v>
      </c>
      <c r="AW612" s="236">
        <f>SUMPRODUCT(LEN($AD612:$AD615)-LEN(SUBSTITUTE($AD612:$AD615,"M", "")))</f>
        <v>0</v>
      </c>
      <c r="AX612" s="269">
        <f>SUMPRODUCT(LEN($AC612:$AC615)-LEN(SUBSTITUTE($AC612:$AC615,"M", "")))</f>
        <v>0</v>
      </c>
      <c r="AY612" s="291">
        <f>SUMPRODUCT(LEN($AE612:$AE615)-LEN(SUBSTITUTE($AE612:$AE615,"S", "")))</f>
        <v>4</v>
      </c>
      <c r="AZ612" s="227">
        <f>SUMPRODUCT(LEN($AE612:$AE615)-LEN(SUBSTITUTE($AE612:$AE615,"F", "")))</f>
        <v>0</v>
      </c>
      <c r="BA612" s="227">
        <f>SUMPRODUCT(LEN($AE612:$AE615)-LEN(SUBSTITUTE($AE612:$AE615,"G", "")))</f>
        <v>1</v>
      </c>
      <c r="BB612" s="294">
        <f>SUMPRODUCT(LEN($AE612:$AE615)-LEN(SUBSTITUTE($AE612:$AE615,"M", "")))</f>
        <v>0</v>
      </c>
    </row>
    <row r="613" spans="2:62" ht="28.15" customHeight="1" thickBot="1" x14ac:dyDescent="0.25">
      <c r="B613" s="30"/>
      <c r="C613" s="243"/>
      <c r="D613" s="36"/>
      <c r="E613" s="35"/>
      <c r="F613" s="35"/>
      <c r="G613" s="34"/>
      <c r="H613" s="224"/>
      <c r="I613" s="247"/>
      <c r="J613" s="247"/>
      <c r="K613" s="247"/>
      <c r="L613" s="33" t="s">
        <v>123</v>
      </c>
      <c r="M613" s="32" t="s">
        <v>132</v>
      </c>
      <c r="N613" s="33" t="s">
        <v>122</v>
      </c>
      <c r="O613" s="32" t="s">
        <v>1159</v>
      </c>
      <c r="P613" s="33" t="s">
        <v>120</v>
      </c>
      <c r="Q613" s="32" t="s">
        <v>104</v>
      </c>
      <c r="R613" s="33" t="s">
        <v>119</v>
      </c>
      <c r="S613" s="32" t="s">
        <v>971</v>
      </c>
      <c r="T613" s="33" t="s">
        <v>118</v>
      </c>
      <c r="U613" s="32" t="s">
        <v>420</v>
      </c>
      <c r="V613" s="33" t="s">
        <v>117</v>
      </c>
      <c r="W613" s="32" t="s">
        <v>217</v>
      </c>
      <c r="X613" s="33" t="s">
        <v>116</v>
      </c>
      <c r="Y613" s="32" t="s">
        <v>121</v>
      </c>
      <c r="Z613" s="33" t="s">
        <v>115</v>
      </c>
      <c r="AA613" s="32"/>
      <c r="AB613" s="31"/>
      <c r="AC613" s="32"/>
      <c r="AD613" s="31"/>
      <c r="AE613" s="23"/>
      <c r="AF613" s="251"/>
      <c r="AG613" s="251"/>
      <c r="AH613" s="22"/>
      <c r="AI613" s="11"/>
      <c r="AJ613" s="311"/>
      <c r="AK613" s="267"/>
      <c r="AL613" s="263"/>
      <c r="AM613" s="265"/>
      <c r="AN613" s="267"/>
      <c r="AO613" s="263"/>
      <c r="AP613" s="265"/>
      <c r="AQ613" s="267"/>
      <c r="AR613" s="263"/>
      <c r="AS613" s="265"/>
      <c r="AT613" s="267"/>
      <c r="AU613" s="263"/>
      <c r="AV613" s="265"/>
      <c r="AW613" s="275"/>
      <c r="AX613" s="270"/>
      <c r="AY613" s="292"/>
      <c r="AZ613" s="228"/>
      <c r="BA613" s="228"/>
      <c r="BB613" s="295"/>
    </row>
    <row r="614" spans="2:62" ht="28.15" customHeight="1" x14ac:dyDescent="0.2">
      <c r="B614" s="30"/>
      <c r="C614" s="244"/>
      <c r="D614" s="29"/>
      <c r="E614" s="28"/>
      <c r="F614" s="28"/>
      <c r="G614" s="27"/>
      <c r="H614" s="225">
        <v>222</v>
      </c>
      <c r="I614" s="248"/>
      <c r="J614" s="248"/>
      <c r="K614" s="248"/>
      <c r="L614" s="26" t="s">
        <v>114</v>
      </c>
      <c r="M614" s="25" t="s">
        <v>1273</v>
      </c>
      <c r="N614" s="26" t="s">
        <v>112</v>
      </c>
      <c r="O614" s="25" t="s">
        <v>186</v>
      </c>
      <c r="P614" s="26" t="s">
        <v>111</v>
      </c>
      <c r="Q614" s="25" t="s">
        <v>1355</v>
      </c>
      <c r="R614" s="26" t="s">
        <v>110</v>
      </c>
      <c r="S614" s="25" t="s">
        <v>1354</v>
      </c>
      <c r="T614" s="26" t="s">
        <v>109</v>
      </c>
      <c r="U614" s="25" t="s">
        <v>443</v>
      </c>
      <c r="V614" s="26" t="s">
        <v>108</v>
      </c>
      <c r="W614" s="25" t="s">
        <v>187</v>
      </c>
      <c r="X614" s="26" t="s">
        <v>107</v>
      </c>
      <c r="Y614" s="25" t="s">
        <v>121</v>
      </c>
      <c r="Z614" s="26" t="s">
        <v>106</v>
      </c>
      <c r="AA614" s="25"/>
      <c r="AB614" s="24"/>
      <c r="AC614" s="25"/>
      <c r="AD614" s="24"/>
      <c r="AE614" s="23"/>
      <c r="AF614" s="251"/>
      <c r="AG614" s="251"/>
      <c r="AH614" s="22"/>
      <c r="AI614" s="11"/>
      <c r="AJ614" s="311"/>
      <c r="AK614" s="267"/>
      <c r="AL614" s="263"/>
      <c r="AM614" s="265"/>
      <c r="AN614" s="267"/>
      <c r="AO614" s="263"/>
      <c r="AP614" s="265"/>
      <c r="AQ614" s="267"/>
      <c r="AR614" s="263"/>
      <c r="AS614" s="265"/>
      <c r="AT614" s="267"/>
      <c r="AU614" s="263"/>
      <c r="AV614" s="265"/>
      <c r="AW614" s="275"/>
      <c r="AX614" s="270"/>
      <c r="AY614" s="292"/>
      <c r="AZ614" s="228"/>
      <c r="BA614" s="228"/>
      <c r="BB614" s="295"/>
    </row>
    <row r="615" spans="2:62" ht="28.15" customHeight="1" thickBot="1" x14ac:dyDescent="0.25">
      <c r="B615" s="30"/>
      <c r="C615" s="253"/>
      <c r="D615" s="51"/>
      <c r="E615" s="50"/>
      <c r="F615" s="50"/>
      <c r="G615" s="49"/>
      <c r="H615" s="226"/>
      <c r="I615" s="254"/>
      <c r="J615" s="254"/>
      <c r="K615" s="254"/>
      <c r="L615" s="48" t="s">
        <v>105</v>
      </c>
      <c r="M615" s="47" t="s">
        <v>382</v>
      </c>
      <c r="N615" s="48" t="s">
        <v>103</v>
      </c>
      <c r="O615" s="47" t="s">
        <v>1010</v>
      </c>
      <c r="P615" s="48" t="s">
        <v>102</v>
      </c>
      <c r="Q615" s="47" t="s">
        <v>773</v>
      </c>
      <c r="R615" s="48" t="s">
        <v>101</v>
      </c>
      <c r="S615" s="47" t="s">
        <v>1353</v>
      </c>
      <c r="T615" s="48">
        <v>20</v>
      </c>
      <c r="U615" s="47" t="s">
        <v>392</v>
      </c>
      <c r="V615" s="48" t="s">
        <v>100</v>
      </c>
      <c r="W615" s="47" t="s">
        <v>113</v>
      </c>
      <c r="X615" s="48" t="s">
        <v>99</v>
      </c>
      <c r="Y615" s="47"/>
      <c r="Z615" s="48" t="s">
        <v>98</v>
      </c>
      <c r="AA615" s="47"/>
      <c r="AB615" s="16"/>
      <c r="AC615" s="47"/>
      <c r="AD615" s="16"/>
      <c r="AE615" s="46"/>
      <c r="AF615" s="255"/>
      <c r="AG615" s="255"/>
      <c r="AH615" s="45"/>
      <c r="AI615" s="11"/>
      <c r="AJ615" s="312"/>
      <c r="AK615" s="268"/>
      <c r="AL615" s="264"/>
      <c r="AM615" s="266"/>
      <c r="AN615" s="268"/>
      <c r="AO615" s="264"/>
      <c r="AP615" s="266"/>
      <c r="AQ615" s="268"/>
      <c r="AR615" s="264"/>
      <c r="AS615" s="266"/>
      <c r="AT615" s="268"/>
      <c r="AU615" s="264"/>
      <c r="AV615" s="266"/>
      <c r="AW615" s="276"/>
      <c r="AX615" s="271"/>
      <c r="AY615" s="293"/>
      <c r="AZ615" s="229"/>
      <c r="BA615" s="229"/>
      <c r="BB615" s="296"/>
    </row>
    <row r="616" spans="2:62" ht="28.15" customHeight="1" x14ac:dyDescent="0.2">
      <c r="B616" s="30"/>
      <c r="C616" s="242">
        <v>2</v>
      </c>
      <c r="D616" s="44"/>
      <c r="E616" s="43"/>
      <c r="F616" s="43"/>
      <c r="G616" s="42"/>
      <c r="H616" s="223"/>
      <c r="I616" s="246">
        <v>94</v>
      </c>
      <c r="J616" s="246">
        <v>31</v>
      </c>
      <c r="K616" s="246">
        <v>7</v>
      </c>
      <c r="L616" s="41" t="s">
        <v>133</v>
      </c>
      <c r="M616" s="40" t="s">
        <v>132</v>
      </c>
      <c r="N616" s="41" t="s">
        <v>131</v>
      </c>
      <c r="O616" s="40" t="s">
        <v>382</v>
      </c>
      <c r="P616" s="41" t="s">
        <v>130</v>
      </c>
      <c r="Q616" s="40" t="s">
        <v>634</v>
      </c>
      <c r="R616" s="41" t="s">
        <v>129</v>
      </c>
      <c r="S616" s="40" t="s">
        <v>659</v>
      </c>
      <c r="T616" s="41" t="s">
        <v>128</v>
      </c>
      <c r="U616" s="40" t="s">
        <v>132</v>
      </c>
      <c r="V616" s="41" t="s">
        <v>127</v>
      </c>
      <c r="W616" s="40" t="s">
        <v>104</v>
      </c>
      <c r="X616" s="41" t="s">
        <v>126</v>
      </c>
      <c r="Y616" s="40"/>
      <c r="Z616" s="41" t="s">
        <v>125</v>
      </c>
      <c r="AA616" s="40"/>
      <c r="AB616" s="39"/>
      <c r="AC616" s="40"/>
      <c r="AD616" s="39"/>
      <c r="AE616" s="38"/>
      <c r="AF616" s="250"/>
      <c r="AG616" s="250"/>
      <c r="AH616" s="37"/>
      <c r="AI616" s="11"/>
      <c r="AJ616" s="310">
        <f>SUMPRODUCT(LEN($M616:$AA619)-LEN(SUBSTITUTE($M616:$AA619,"A", "")))</f>
        <v>62</v>
      </c>
      <c r="AK616" s="239">
        <f>SUMPRODUCT(LEN($AD616:$AD619)-LEN(SUBSTITUTE($AD616:$AD619,"A", "")))</f>
        <v>0</v>
      </c>
      <c r="AL616" s="230">
        <f>SUMPRODUCT(LEN($AC616:$AC619)-LEN(SUBSTITUTE($AC616:$AC619,"A", "")))</f>
        <v>0</v>
      </c>
      <c r="AM616" s="233">
        <f>SUMPRODUCT(LEN($M616:$AA619)-LEN(SUBSTITUTE($M616:$AA619,"S", "")))</f>
        <v>7</v>
      </c>
      <c r="AN616" s="239">
        <f>SUMPRODUCT(LEN($AD616:$AD619)-LEN(SUBSTITUTE($AD616:$AD619,"S", "")))</f>
        <v>0</v>
      </c>
      <c r="AO616" s="230">
        <f>SUMPRODUCT(LEN($AC616:$AC619)-LEN(SUBSTITUTE($AC616:$AC619,"S", "")))</f>
        <v>0</v>
      </c>
      <c r="AP616" s="233">
        <f>SUMPRODUCT(LEN($M616:$AA619)-LEN(SUBSTITUTE($M616:$AA619,"F", "")))</f>
        <v>0</v>
      </c>
      <c r="AQ616" s="239">
        <f>SUMPRODUCT(LEN($AD616:$AD619)-LEN(SUBSTITUTE($AD616:$AD619,"F", "")))</f>
        <v>0</v>
      </c>
      <c r="AR616" s="230">
        <f>SUMPRODUCT(LEN($AC616:$AC619)-LEN(SUBSTITUTE($AC616:$AC619,"F", "")))</f>
        <v>0</v>
      </c>
      <c r="AS616" s="233">
        <f>SUMPRODUCT(LEN($M616:$AA619)-LEN(SUBSTITUTE($M616:$AA619,"G", "")))</f>
        <v>7</v>
      </c>
      <c r="AT616" s="239">
        <f>SUMPRODUCT(LEN($AD616:$AD619)-LEN(SUBSTITUTE($AD616:$AD619,"G", "")))</f>
        <v>0</v>
      </c>
      <c r="AU616" s="230">
        <f>SUMPRODUCT(LEN($AC616:$AC619)-LEN(SUBSTITUTE($AC616:$AC619,"G", "")))</f>
        <v>0</v>
      </c>
      <c r="AV616" s="233">
        <f>SUMPRODUCT(LEN($L616:$AA619)-LEN(SUBSTITUTE($L616:$AA619,"M", "")))</f>
        <v>0</v>
      </c>
      <c r="AW616" s="236">
        <f>SUMPRODUCT(LEN($AD616:$AD619)-LEN(SUBSTITUTE($AD616:$AD619,"M", "")))</f>
        <v>0</v>
      </c>
      <c r="AX616" s="269">
        <f>SUMPRODUCT(LEN($AC616:$AC619)-LEN(SUBSTITUTE($AC616:$AC619,"M", "")))</f>
        <v>0</v>
      </c>
      <c r="AY616" s="291">
        <f>SUMPRODUCT(LEN($AE616:$AE619)-LEN(SUBSTITUTE($AE616:$AE619,"S", "")))</f>
        <v>0</v>
      </c>
      <c r="AZ616" s="227">
        <f>SUMPRODUCT(LEN($AE616:$AE619)-LEN(SUBSTITUTE($AE616:$AE619,"F", "")))</f>
        <v>0</v>
      </c>
      <c r="BA616" s="227">
        <f>SUMPRODUCT(LEN($AE616:$AE619)-LEN(SUBSTITUTE($AE616:$AE619,"G", "")))</f>
        <v>0</v>
      </c>
      <c r="BB616" s="294">
        <f>SUMPRODUCT(LEN($AE616:$AE619)-LEN(SUBSTITUTE($AE616:$AE619,"M", "")))</f>
        <v>0</v>
      </c>
    </row>
    <row r="617" spans="2:62" ht="28.15" customHeight="1" thickBot="1" x14ac:dyDescent="0.25">
      <c r="B617" s="30"/>
      <c r="C617" s="243"/>
      <c r="D617" s="36"/>
      <c r="E617" s="35"/>
      <c r="F617" s="35"/>
      <c r="G617" s="34"/>
      <c r="H617" s="224"/>
      <c r="I617" s="247"/>
      <c r="J617" s="247"/>
      <c r="K617" s="247"/>
      <c r="L617" s="33" t="s">
        <v>123</v>
      </c>
      <c r="M617" s="32" t="s">
        <v>104</v>
      </c>
      <c r="N617" s="33" t="s">
        <v>122</v>
      </c>
      <c r="O617" s="32" t="s">
        <v>382</v>
      </c>
      <c r="P617" s="33" t="s">
        <v>120</v>
      </c>
      <c r="Q617" s="32" t="s">
        <v>697</v>
      </c>
      <c r="R617" s="33" t="s">
        <v>119</v>
      </c>
      <c r="S617" s="32" t="s">
        <v>452</v>
      </c>
      <c r="T617" s="33" t="s">
        <v>118</v>
      </c>
      <c r="U617" s="32" t="s">
        <v>186</v>
      </c>
      <c r="V617" s="33" t="s">
        <v>117</v>
      </c>
      <c r="W617" s="32" t="s">
        <v>121</v>
      </c>
      <c r="X617" s="33" t="s">
        <v>116</v>
      </c>
      <c r="Y617" s="32"/>
      <c r="Z617" s="33" t="s">
        <v>115</v>
      </c>
      <c r="AA617" s="32"/>
      <c r="AB617" s="31"/>
      <c r="AC617" s="32"/>
      <c r="AD617" s="31"/>
      <c r="AE617" s="23"/>
      <c r="AF617" s="251"/>
      <c r="AG617" s="251"/>
      <c r="AH617" s="22"/>
      <c r="AI617" s="11"/>
      <c r="AJ617" s="311"/>
      <c r="AK617" s="267"/>
      <c r="AL617" s="263"/>
      <c r="AM617" s="265"/>
      <c r="AN617" s="267"/>
      <c r="AO617" s="263"/>
      <c r="AP617" s="265"/>
      <c r="AQ617" s="267"/>
      <c r="AR617" s="263"/>
      <c r="AS617" s="265"/>
      <c r="AT617" s="267"/>
      <c r="AU617" s="263"/>
      <c r="AV617" s="265"/>
      <c r="AW617" s="275"/>
      <c r="AX617" s="270"/>
      <c r="AY617" s="292"/>
      <c r="AZ617" s="228"/>
      <c r="BA617" s="228"/>
      <c r="BB617" s="295"/>
    </row>
    <row r="618" spans="2:62" ht="28.15" customHeight="1" x14ac:dyDescent="0.2">
      <c r="B618" s="30"/>
      <c r="C618" s="244"/>
      <c r="D618" s="29"/>
      <c r="E618" s="28"/>
      <c r="F618" s="28"/>
      <c r="G618" s="27"/>
      <c r="H618" s="225"/>
      <c r="I618" s="248"/>
      <c r="J618" s="248"/>
      <c r="K618" s="248"/>
      <c r="L618" s="26" t="s">
        <v>114</v>
      </c>
      <c r="M618" s="25" t="s">
        <v>186</v>
      </c>
      <c r="N618" s="26" t="s">
        <v>112</v>
      </c>
      <c r="O618" s="25" t="s">
        <v>382</v>
      </c>
      <c r="P618" s="26" t="s">
        <v>111</v>
      </c>
      <c r="Q618" s="25" t="s">
        <v>1016</v>
      </c>
      <c r="R618" s="26" t="s">
        <v>110</v>
      </c>
      <c r="S618" s="25" t="s">
        <v>377</v>
      </c>
      <c r="T618" s="26" t="s">
        <v>109</v>
      </c>
      <c r="U618" s="25" t="s">
        <v>132</v>
      </c>
      <c r="V618" s="26" t="s">
        <v>108</v>
      </c>
      <c r="W618" s="25" t="s">
        <v>121</v>
      </c>
      <c r="X618" s="26" t="s">
        <v>107</v>
      </c>
      <c r="Y618" s="25"/>
      <c r="Z618" s="26" t="s">
        <v>106</v>
      </c>
      <c r="AA618" s="25"/>
      <c r="AB618" s="24"/>
      <c r="AC618" s="25"/>
      <c r="AD618" s="24"/>
      <c r="AE618" s="23"/>
      <c r="AF618" s="251"/>
      <c r="AG618" s="251"/>
      <c r="AH618" s="22"/>
      <c r="AI618" s="11"/>
      <c r="AJ618" s="311"/>
      <c r="AK618" s="267"/>
      <c r="AL618" s="263"/>
      <c r="AM618" s="265"/>
      <c r="AN618" s="267"/>
      <c r="AO618" s="263"/>
      <c r="AP618" s="265"/>
      <c r="AQ618" s="267"/>
      <c r="AR618" s="263"/>
      <c r="AS618" s="265"/>
      <c r="AT618" s="267"/>
      <c r="AU618" s="263"/>
      <c r="AV618" s="265"/>
      <c r="AW618" s="275"/>
      <c r="AX618" s="270"/>
      <c r="AY618" s="292"/>
      <c r="AZ618" s="228"/>
      <c r="BA618" s="228"/>
      <c r="BB618" s="295"/>
    </row>
    <row r="619" spans="2:62" ht="28.15" customHeight="1" thickBot="1" x14ac:dyDescent="0.25">
      <c r="B619" s="30"/>
      <c r="C619" s="253"/>
      <c r="D619" s="51"/>
      <c r="E619" s="50"/>
      <c r="F619" s="50"/>
      <c r="G619" s="49"/>
      <c r="H619" s="226"/>
      <c r="I619" s="254"/>
      <c r="J619" s="254"/>
      <c r="K619" s="254"/>
      <c r="L619" s="48" t="s">
        <v>105</v>
      </c>
      <c r="M619" s="47" t="s">
        <v>186</v>
      </c>
      <c r="N619" s="48" t="s">
        <v>103</v>
      </c>
      <c r="O619" s="47" t="s">
        <v>649</v>
      </c>
      <c r="P619" s="48" t="s">
        <v>102</v>
      </c>
      <c r="Q619" s="47" t="s">
        <v>707</v>
      </c>
      <c r="R619" s="48" t="s">
        <v>101</v>
      </c>
      <c r="S619" s="47" t="s">
        <v>388</v>
      </c>
      <c r="T619" s="48">
        <v>20</v>
      </c>
      <c r="U619" s="47" t="s">
        <v>132</v>
      </c>
      <c r="V619" s="48" t="s">
        <v>100</v>
      </c>
      <c r="W619" s="47" t="s">
        <v>121</v>
      </c>
      <c r="X619" s="48" t="s">
        <v>99</v>
      </c>
      <c r="Y619" s="47"/>
      <c r="Z619" s="48" t="s">
        <v>98</v>
      </c>
      <c r="AA619" s="47"/>
      <c r="AB619" s="16"/>
      <c r="AC619" s="47"/>
      <c r="AD619" s="16"/>
      <c r="AE619" s="46"/>
      <c r="AF619" s="255"/>
      <c r="AG619" s="255"/>
      <c r="AH619" s="45"/>
      <c r="AI619" s="11"/>
      <c r="AJ619" s="312"/>
      <c r="AK619" s="268"/>
      <c r="AL619" s="264"/>
      <c r="AM619" s="266"/>
      <c r="AN619" s="268"/>
      <c r="AO619" s="264"/>
      <c r="AP619" s="266"/>
      <c r="AQ619" s="268"/>
      <c r="AR619" s="264"/>
      <c r="AS619" s="266"/>
      <c r="AT619" s="268"/>
      <c r="AU619" s="264"/>
      <c r="AV619" s="266"/>
      <c r="AW619" s="276"/>
      <c r="AX619" s="271"/>
      <c r="AY619" s="293"/>
      <c r="AZ619" s="229"/>
      <c r="BA619" s="229"/>
      <c r="BB619" s="296"/>
    </row>
    <row r="620" spans="2:62" ht="28.15" customHeight="1" x14ac:dyDescent="0.2">
      <c r="B620" s="30"/>
      <c r="C620" s="242">
        <v>3</v>
      </c>
      <c r="D620" s="44"/>
      <c r="E620" s="43"/>
      <c r="F620" s="43"/>
      <c r="G620" s="42"/>
      <c r="H620" s="223"/>
      <c r="I620" s="246">
        <v>90</v>
      </c>
      <c r="J620" s="246">
        <v>29</v>
      </c>
      <c r="K620" s="246">
        <v>9</v>
      </c>
      <c r="L620" s="41" t="s">
        <v>133</v>
      </c>
      <c r="M620" s="40" t="s">
        <v>186</v>
      </c>
      <c r="N620" s="41" t="s">
        <v>131</v>
      </c>
      <c r="O620" s="40" t="s">
        <v>417</v>
      </c>
      <c r="P620" s="41" t="s">
        <v>130</v>
      </c>
      <c r="Q620" s="40" t="s">
        <v>382</v>
      </c>
      <c r="R620" s="41" t="s">
        <v>129</v>
      </c>
      <c r="S620" s="40" t="s">
        <v>132</v>
      </c>
      <c r="T620" s="41" t="s">
        <v>128</v>
      </c>
      <c r="U620" s="40" t="s">
        <v>113</v>
      </c>
      <c r="V620" s="41" t="s">
        <v>127</v>
      </c>
      <c r="W620" s="40"/>
      <c r="X620" s="41" t="s">
        <v>126</v>
      </c>
      <c r="Y620" s="40"/>
      <c r="Z620" s="41" t="s">
        <v>125</v>
      </c>
      <c r="AA620" s="40"/>
      <c r="AB620" s="39"/>
      <c r="AC620" s="40"/>
      <c r="AD620" s="39" t="s">
        <v>434</v>
      </c>
      <c r="AE620" s="38"/>
      <c r="AF620" s="250"/>
      <c r="AG620" s="250"/>
      <c r="AH620" s="37"/>
      <c r="AI620" s="11"/>
      <c r="AJ620" s="310">
        <f>SUMPRODUCT(LEN($M620:$AA623)-LEN(SUBSTITUTE($M620:$AA623,"A", "")))</f>
        <v>43</v>
      </c>
      <c r="AK620" s="239">
        <f>SUMPRODUCT(LEN($AD620:$AD623)-LEN(SUBSTITUTE($AD620:$AD623,"A", "")))</f>
        <v>12</v>
      </c>
      <c r="AL620" s="230">
        <f>SUMPRODUCT(LEN($AC620:$AC623)-LEN(SUBSTITUTE($AC620:$AC623,"A", "")))</f>
        <v>0</v>
      </c>
      <c r="AM620" s="233">
        <f>SUMPRODUCT(LEN($M620:$AA623)-LEN(SUBSTITUTE($M620:$AA623,"S", "")))</f>
        <v>13</v>
      </c>
      <c r="AN620" s="239">
        <f>SUMPRODUCT(LEN($AD620:$AD623)-LEN(SUBSTITUTE($AD620:$AD623,"S", "")))</f>
        <v>7</v>
      </c>
      <c r="AO620" s="230">
        <f>SUMPRODUCT(LEN($AC620:$AC623)-LEN(SUBSTITUTE($AC620:$AC623,"S", "")))</f>
        <v>0</v>
      </c>
      <c r="AP620" s="233">
        <f>SUMPRODUCT(LEN($M620:$AA623)-LEN(SUBSTITUTE($M620:$AA623,"F", "")))</f>
        <v>0</v>
      </c>
      <c r="AQ620" s="239">
        <f>SUMPRODUCT(LEN($AD620:$AD623)-LEN(SUBSTITUTE($AD620:$AD623,"F", "")))</f>
        <v>0</v>
      </c>
      <c r="AR620" s="230">
        <f>SUMPRODUCT(LEN($AC620:$AC623)-LEN(SUBSTITUTE($AC620:$AC623,"F", "")))</f>
        <v>0</v>
      </c>
      <c r="AS620" s="233">
        <f>SUMPRODUCT(LEN($M620:$AA623)-LEN(SUBSTITUTE($M620:$AA623,"G", "")))</f>
        <v>3</v>
      </c>
      <c r="AT620" s="239">
        <f>SUMPRODUCT(LEN($AD620:$AD623)-LEN(SUBSTITUTE($AD620:$AD623,"G", "")))</f>
        <v>0</v>
      </c>
      <c r="AU620" s="230">
        <f>SUMPRODUCT(LEN($AC620:$AC623)-LEN(SUBSTITUTE($AC620:$AC623,"G", "")))</f>
        <v>0</v>
      </c>
      <c r="AV620" s="233">
        <f>SUMPRODUCT(LEN($L620:$AA623)-LEN(SUBSTITUTE($L620:$AA623,"M", "")))</f>
        <v>0</v>
      </c>
      <c r="AW620" s="236">
        <f>SUMPRODUCT(LEN($AD620:$AD623)-LEN(SUBSTITUTE($AD620:$AD623,"M", "")))</f>
        <v>0</v>
      </c>
      <c r="AX620" s="269">
        <f>SUMPRODUCT(LEN($AC620:$AC623)-LEN(SUBSTITUTE($AC620:$AC623,"M", "")))</f>
        <v>0</v>
      </c>
      <c r="AY620" s="291">
        <f>SUMPRODUCT(LEN($AE620:$AE623)-LEN(SUBSTITUTE($AE620:$AE623,"S", "")))</f>
        <v>0</v>
      </c>
      <c r="AZ620" s="227">
        <f>SUMPRODUCT(LEN($AE620:$AE623)-LEN(SUBSTITUTE($AE620:$AE623,"F", "")))</f>
        <v>0</v>
      </c>
      <c r="BA620" s="227">
        <f>SUMPRODUCT(LEN($AE620:$AE623)-LEN(SUBSTITUTE($AE620:$AE623,"G", "")))</f>
        <v>0</v>
      </c>
      <c r="BB620" s="294">
        <f>SUMPRODUCT(LEN($AE620:$AE623)-LEN(SUBSTITUTE($AE620:$AE623,"M", "")))</f>
        <v>0</v>
      </c>
    </row>
    <row r="621" spans="2:62" ht="28.15" customHeight="1" thickBot="1" x14ac:dyDescent="0.25">
      <c r="B621" s="30"/>
      <c r="C621" s="243"/>
      <c r="D621" s="36"/>
      <c r="E621" s="35"/>
      <c r="F621" s="35"/>
      <c r="G621" s="34"/>
      <c r="H621" s="224"/>
      <c r="I621" s="247"/>
      <c r="J621" s="247"/>
      <c r="K621" s="247"/>
      <c r="L621" s="33" t="s">
        <v>123</v>
      </c>
      <c r="M621" s="32" t="s">
        <v>399</v>
      </c>
      <c r="N621" s="33" t="s">
        <v>122</v>
      </c>
      <c r="O621" s="32" t="s">
        <v>186</v>
      </c>
      <c r="P621" s="33" t="s">
        <v>120</v>
      </c>
      <c r="Q621" s="32" t="s">
        <v>434</v>
      </c>
      <c r="R621" s="33" t="s">
        <v>119</v>
      </c>
      <c r="S621" s="32" t="s">
        <v>217</v>
      </c>
      <c r="T621" s="33" t="s">
        <v>118</v>
      </c>
      <c r="U621" s="32" t="s">
        <v>121</v>
      </c>
      <c r="V621" s="33" t="s">
        <v>117</v>
      </c>
      <c r="W621" s="32"/>
      <c r="X621" s="33" t="s">
        <v>116</v>
      </c>
      <c r="Y621" s="32"/>
      <c r="Z621" s="33" t="s">
        <v>115</v>
      </c>
      <c r="AA621" s="32"/>
      <c r="AB621" s="31"/>
      <c r="AC621" s="32"/>
      <c r="AD621" s="31" t="s">
        <v>1352</v>
      </c>
      <c r="AE621" s="23"/>
      <c r="AF621" s="251"/>
      <c r="AG621" s="251"/>
      <c r="AH621" s="22"/>
      <c r="AI621" s="11"/>
      <c r="AJ621" s="311"/>
      <c r="AK621" s="267"/>
      <c r="AL621" s="263"/>
      <c r="AM621" s="265"/>
      <c r="AN621" s="267"/>
      <c r="AO621" s="263"/>
      <c r="AP621" s="265"/>
      <c r="AQ621" s="267"/>
      <c r="AR621" s="263"/>
      <c r="AS621" s="265"/>
      <c r="AT621" s="267"/>
      <c r="AU621" s="263"/>
      <c r="AV621" s="265"/>
      <c r="AW621" s="275"/>
      <c r="AX621" s="270"/>
      <c r="AY621" s="292"/>
      <c r="AZ621" s="228"/>
      <c r="BA621" s="228"/>
      <c r="BB621" s="295"/>
    </row>
    <row r="622" spans="2:62" ht="28.15" customHeight="1" x14ac:dyDescent="0.2">
      <c r="B622" s="30"/>
      <c r="C622" s="244"/>
      <c r="D622" s="29"/>
      <c r="E622" s="28"/>
      <c r="F622" s="28"/>
      <c r="G622" s="27"/>
      <c r="H622" s="225"/>
      <c r="I622" s="248"/>
      <c r="J622" s="248"/>
      <c r="K622" s="248"/>
      <c r="L622" s="26" t="s">
        <v>114</v>
      </c>
      <c r="M622" s="25" t="s">
        <v>399</v>
      </c>
      <c r="N622" s="26" t="s">
        <v>112</v>
      </c>
      <c r="O622" s="25" t="s">
        <v>434</v>
      </c>
      <c r="P622" s="26" t="s">
        <v>111</v>
      </c>
      <c r="Q622" s="25" t="s">
        <v>377</v>
      </c>
      <c r="R622" s="26" t="s">
        <v>110</v>
      </c>
      <c r="S622" s="25" t="s">
        <v>113</v>
      </c>
      <c r="T622" s="26" t="s">
        <v>109</v>
      </c>
      <c r="U622" s="25" t="s">
        <v>121</v>
      </c>
      <c r="V622" s="26" t="s">
        <v>108</v>
      </c>
      <c r="W622" s="25"/>
      <c r="X622" s="26" t="s">
        <v>107</v>
      </c>
      <c r="Y622" s="25"/>
      <c r="Z622" s="26" t="s">
        <v>106</v>
      </c>
      <c r="AA622" s="25"/>
      <c r="AB622" s="24"/>
      <c r="AC622" s="25"/>
      <c r="AD622" s="24"/>
      <c r="AE622" s="23"/>
      <c r="AF622" s="251"/>
      <c r="AG622" s="251"/>
      <c r="AH622" s="22"/>
      <c r="AI622" s="11"/>
      <c r="AJ622" s="311"/>
      <c r="AK622" s="267"/>
      <c r="AL622" s="263"/>
      <c r="AM622" s="265"/>
      <c r="AN622" s="267"/>
      <c r="AO622" s="263"/>
      <c r="AP622" s="265"/>
      <c r="AQ622" s="267"/>
      <c r="AR622" s="263"/>
      <c r="AS622" s="265"/>
      <c r="AT622" s="267"/>
      <c r="AU622" s="263"/>
      <c r="AV622" s="265"/>
      <c r="AW622" s="275"/>
      <c r="AX622" s="270"/>
      <c r="AY622" s="292"/>
      <c r="AZ622" s="228"/>
      <c r="BA622" s="228"/>
      <c r="BB622" s="295"/>
    </row>
    <row r="623" spans="2:62" ht="28.15" customHeight="1" thickBot="1" x14ac:dyDescent="0.25">
      <c r="B623" s="21"/>
      <c r="C623" s="245"/>
      <c r="D623" s="20"/>
      <c r="E623" s="19"/>
      <c r="F623" s="19"/>
      <c r="G623" s="18"/>
      <c r="H623" s="226"/>
      <c r="I623" s="249"/>
      <c r="J623" s="249"/>
      <c r="K623" s="249"/>
      <c r="L623" s="17" t="s">
        <v>105</v>
      </c>
      <c r="M623" s="15" t="s">
        <v>382</v>
      </c>
      <c r="N623" s="17" t="s">
        <v>103</v>
      </c>
      <c r="O623" s="15" t="s">
        <v>376</v>
      </c>
      <c r="P623" s="17" t="s">
        <v>102</v>
      </c>
      <c r="Q623" s="15" t="s">
        <v>382</v>
      </c>
      <c r="R623" s="17" t="s">
        <v>101</v>
      </c>
      <c r="S623" s="15" t="s">
        <v>113</v>
      </c>
      <c r="T623" s="17">
        <v>20</v>
      </c>
      <c r="U623" s="15" t="s">
        <v>121</v>
      </c>
      <c r="V623" s="17" t="s">
        <v>100</v>
      </c>
      <c r="W623" s="15"/>
      <c r="X623" s="17" t="s">
        <v>99</v>
      </c>
      <c r="Y623" s="15"/>
      <c r="Z623" s="17" t="s">
        <v>98</v>
      </c>
      <c r="AA623" s="15"/>
      <c r="AB623" s="16"/>
      <c r="AC623" s="15"/>
      <c r="AD623" s="14"/>
      <c r="AE623" s="13"/>
      <c r="AF623" s="252"/>
      <c r="AG623" s="252"/>
      <c r="AH623" s="12"/>
      <c r="AI623" s="11"/>
      <c r="AJ623" s="312"/>
      <c r="AK623" s="268"/>
      <c r="AL623" s="264"/>
      <c r="AM623" s="266"/>
      <c r="AN623" s="268"/>
      <c r="AO623" s="264"/>
      <c r="AP623" s="266"/>
      <c r="AQ623" s="268"/>
      <c r="AR623" s="264"/>
      <c r="AS623" s="266"/>
      <c r="AT623" s="268"/>
      <c r="AU623" s="264"/>
      <c r="AV623" s="266"/>
      <c r="AW623" s="276"/>
      <c r="AX623" s="271"/>
      <c r="AY623" s="293"/>
      <c r="AZ623" s="229"/>
      <c r="BA623" s="229"/>
      <c r="BB623" s="296"/>
    </row>
    <row r="624" spans="2:62" ht="85.9" customHeight="1" thickTop="1" thickBot="1" x14ac:dyDescent="0.35">
      <c r="B624" s="105" t="s">
        <v>174</v>
      </c>
      <c r="C624" s="95" t="s">
        <v>173</v>
      </c>
      <c r="D624" s="100" t="s">
        <v>172</v>
      </c>
      <c r="E624" s="104" t="s">
        <v>171</v>
      </c>
      <c r="F624" s="103"/>
      <c r="G624" s="102"/>
      <c r="H624" s="101" t="s">
        <v>170</v>
      </c>
      <c r="I624" s="100" t="s">
        <v>96</v>
      </c>
      <c r="J624" s="100" t="s">
        <v>169</v>
      </c>
      <c r="K624" s="100" t="s">
        <v>97</v>
      </c>
      <c r="L624" s="256" t="s">
        <v>168</v>
      </c>
      <c r="M624" s="262"/>
      <c r="N624" s="256" t="s">
        <v>167</v>
      </c>
      <c r="O624" s="262"/>
      <c r="P624" s="256" t="s">
        <v>167</v>
      </c>
      <c r="Q624" s="257"/>
      <c r="R624" s="256" t="s">
        <v>167</v>
      </c>
      <c r="S624" s="257"/>
      <c r="T624" s="256" t="s">
        <v>167</v>
      </c>
      <c r="U624" s="257"/>
      <c r="V624" s="256" t="s">
        <v>167</v>
      </c>
      <c r="W624" s="257"/>
      <c r="X624" s="256" t="s">
        <v>167</v>
      </c>
      <c r="Y624" s="257"/>
      <c r="Z624" s="256" t="s">
        <v>167</v>
      </c>
      <c r="AA624" s="257"/>
      <c r="AB624" s="261" t="s">
        <v>166</v>
      </c>
      <c r="AC624" s="257"/>
      <c r="AD624" s="101" t="s">
        <v>165</v>
      </c>
      <c r="AE624" s="101" t="s">
        <v>164</v>
      </c>
      <c r="AF624" s="100" t="s">
        <v>163</v>
      </c>
      <c r="AG624" s="100" t="s">
        <v>162</v>
      </c>
      <c r="AH624" s="99" t="s">
        <v>161</v>
      </c>
      <c r="AI624" s="98"/>
      <c r="AJ624" s="96" t="s">
        <v>160</v>
      </c>
      <c r="AK624" s="95" t="s">
        <v>159</v>
      </c>
      <c r="AL624" s="94" t="s">
        <v>158</v>
      </c>
      <c r="AM624" s="96" t="s">
        <v>157</v>
      </c>
      <c r="AN624" s="95" t="s">
        <v>156</v>
      </c>
      <c r="AO624" s="94" t="s">
        <v>155</v>
      </c>
      <c r="AP624" s="96" t="s">
        <v>154</v>
      </c>
      <c r="AQ624" s="95" t="s">
        <v>153</v>
      </c>
      <c r="AR624" s="97" t="s">
        <v>152</v>
      </c>
      <c r="AS624" s="96" t="s">
        <v>151</v>
      </c>
      <c r="AT624" s="95" t="s">
        <v>150</v>
      </c>
      <c r="AU624" s="94" t="s">
        <v>149</v>
      </c>
      <c r="AV624" s="96" t="s">
        <v>148</v>
      </c>
      <c r="AW624" s="95" t="s">
        <v>147</v>
      </c>
      <c r="AX624" s="94" t="s">
        <v>146</v>
      </c>
      <c r="AY624" s="93" t="s">
        <v>145</v>
      </c>
      <c r="AZ624" s="92" t="s">
        <v>144</v>
      </c>
      <c r="BA624" s="92" t="s">
        <v>143</v>
      </c>
      <c r="BB624" s="91" t="s">
        <v>142</v>
      </c>
    </row>
    <row r="625" spans="2:62" ht="48" thickBot="1" x14ac:dyDescent="0.3">
      <c r="B625" s="90" t="s">
        <v>206</v>
      </c>
      <c r="C625" s="89"/>
      <c r="D625" s="88"/>
      <c r="E625" s="258"/>
      <c r="F625" s="259"/>
      <c r="G625" s="260"/>
      <c r="H625" s="87" t="s">
        <v>140</v>
      </c>
      <c r="I625" s="86"/>
      <c r="J625" s="86"/>
      <c r="K625" s="85"/>
      <c r="L625" s="84"/>
      <c r="M625" s="81"/>
      <c r="N625" s="84"/>
      <c r="O625" s="81"/>
      <c r="P625" s="84"/>
      <c r="Q625" s="81"/>
      <c r="R625" s="84"/>
      <c r="S625" s="81"/>
      <c r="T625" s="84"/>
      <c r="U625" s="81"/>
      <c r="V625" s="84"/>
      <c r="W625" s="81"/>
      <c r="X625" s="84"/>
      <c r="Y625" s="81"/>
      <c r="Z625" s="84"/>
      <c r="AA625" s="83"/>
      <c r="AB625" s="82" t="s">
        <v>139</v>
      </c>
      <c r="AC625" s="81"/>
      <c r="AD625" s="81"/>
      <c r="AE625" s="81"/>
      <c r="AF625" s="80"/>
      <c r="AG625" s="80"/>
      <c r="AH625" s="60"/>
      <c r="AI625" s="79" t="s">
        <v>138</v>
      </c>
      <c r="AJ625" s="78">
        <f t="shared" ref="AJ625:BB625" si="82">SUM(AJ627:AJ638)</f>
        <v>108</v>
      </c>
      <c r="AK625" s="77">
        <f t="shared" si="82"/>
        <v>38</v>
      </c>
      <c r="AL625" s="76">
        <f t="shared" si="82"/>
        <v>0</v>
      </c>
      <c r="AM625" s="78">
        <f t="shared" si="82"/>
        <v>36</v>
      </c>
      <c r="AN625" s="77">
        <f t="shared" si="82"/>
        <v>31</v>
      </c>
      <c r="AO625" s="76">
        <f t="shared" si="82"/>
        <v>0</v>
      </c>
      <c r="AP625" s="78">
        <f t="shared" si="82"/>
        <v>0</v>
      </c>
      <c r="AQ625" s="77">
        <f t="shared" si="82"/>
        <v>0</v>
      </c>
      <c r="AR625" s="76">
        <f t="shared" si="82"/>
        <v>0</v>
      </c>
      <c r="AS625" s="78">
        <f t="shared" si="82"/>
        <v>24</v>
      </c>
      <c r="AT625" s="77">
        <f t="shared" si="82"/>
        <v>6</v>
      </c>
      <c r="AU625" s="76">
        <f t="shared" si="82"/>
        <v>0</v>
      </c>
      <c r="AV625" s="78">
        <f t="shared" si="82"/>
        <v>2</v>
      </c>
      <c r="AW625" s="77">
        <f t="shared" si="82"/>
        <v>0</v>
      </c>
      <c r="AX625" s="76">
        <f t="shared" si="82"/>
        <v>1</v>
      </c>
      <c r="AY625" s="75">
        <f t="shared" si="82"/>
        <v>0</v>
      </c>
      <c r="AZ625" s="74">
        <f t="shared" si="82"/>
        <v>0</v>
      </c>
      <c r="BA625" s="74">
        <f t="shared" si="82"/>
        <v>0</v>
      </c>
      <c r="BB625" s="73">
        <f t="shared" si="82"/>
        <v>0</v>
      </c>
      <c r="BC625" s="72" t="s">
        <v>137</v>
      </c>
      <c r="BF625" s="5">
        <f>SUM(AJ625:AL625)/$BG$5</f>
        <v>48.666666666666664</v>
      </c>
      <c r="BG625" s="5">
        <f>SUM(AM625:AO625,AY625)/$BG$5</f>
        <v>22.333333333333332</v>
      </c>
      <c r="BH625" s="5">
        <f>SUM(AP625:AR625,AZ625)/$BG$5</f>
        <v>0</v>
      </c>
      <c r="BI625" s="5">
        <f>SUM(AS625:AU625,BA625)/$BG$5</f>
        <v>10</v>
      </c>
      <c r="BJ625" s="5">
        <f>SUM(AV625:AX625,BB625)/$BG$5</f>
        <v>1</v>
      </c>
    </row>
    <row r="626" spans="2:62" ht="37.5" thickBot="1" x14ac:dyDescent="0.3">
      <c r="B626" s="71"/>
      <c r="C626" s="70"/>
      <c r="D626" s="69"/>
      <c r="E626" s="68"/>
      <c r="F626" s="68"/>
      <c r="G626" s="67"/>
      <c r="H626" s="66"/>
      <c r="I626" s="64"/>
      <c r="J626" s="64"/>
      <c r="K626" s="65"/>
      <c r="L626" s="64"/>
      <c r="M626" s="62"/>
      <c r="N626" s="64"/>
      <c r="O626" s="62"/>
      <c r="P626" s="64"/>
      <c r="Q626" s="62"/>
      <c r="R626" s="64"/>
      <c r="S626" s="62"/>
      <c r="T626" s="64"/>
      <c r="U626" s="62"/>
      <c r="V626" s="64"/>
      <c r="W626" s="62"/>
      <c r="X626" s="64"/>
      <c r="Y626" s="62"/>
      <c r="Z626" s="64"/>
      <c r="AA626" s="62"/>
      <c r="AB626" s="63"/>
      <c r="AC626" s="62"/>
      <c r="AD626" s="62"/>
      <c r="AE626" s="62"/>
      <c r="AF626" s="61"/>
      <c r="AG626" s="61"/>
      <c r="AH626" s="60"/>
      <c r="AI626" s="59" t="s">
        <v>136</v>
      </c>
      <c r="AJ626" s="58">
        <f t="shared" ref="AJ626:BB626" si="83">AJ625/3</f>
        <v>36</v>
      </c>
      <c r="AK626" s="57">
        <f t="shared" si="83"/>
        <v>12.666666666666666</v>
      </c>
      <c r="AL626" s="56">
        <f t="shared" si="83"/>
        <v>0</v>
      </c>
      <c r="AM626" s="58">
        <f t="shared" si="83"/>
        <v>12</v>
      </c>
      <c r="AN626" s="57">
        <f t="shared" si="83"/>
        <v>10.333333333333334</v>
      </c>
      <c r="AO626" s="56">
        <f t="shared" si="83"/>
        <v>0</v>
      </c>
      <c r="AP626" s="58">
        <f t="shared" si="83"/>
        <v>0</v>
      </c>
      <c r="AQ626" s="57">
        <f t="shared" si="83"/>
        <v>0</v>
      </c>
      <c r="AR626" s="56">
        <f t="shared" si="83"/>
        <v>0</v>
      </c>
      <c r="AS626" s="58">
        <f t="shared" si="83"/>
        <v>8</v>
      </c>
      <c r="AT626" s="57">
        <f t="shared" si="83"/>
        <v>2</v>
      </c>
      <c r="AU626" s="56">
        <f t="shared" si="83"/>
        <v>0</v>
      </c>
      <c r="AV626" s="58">
        <f t="shared" si="83"/>
        <v>0.66666666666666663</v>
      </c>
      <c r="AW626" s="57">
        <f t="shared" si="83"/>
        <v>0</v>
      </c>
      <c r="AX626" s="56">
        <f t="shared" si="83"/>
        <v>0.33333333333333331</v>
      </c>
      <c r="AY626" s="55">
        <f t="shared" si="83"/>
        <v>0</v>
      </c>
      <c r="AZ626" s="54">
        <f t="shared" si="83"/>
        <v>0</v>
      </c>
      <c r="BA626" s="54">
        <f t="shared" si="83"/>
        <v>0</v>
      </c>
      <c r="BB626" s="53">
        <f t="shared" si="83"/>
        <v>0</v>
      </c>
      <c r="BC626" s="52" t="s">
        <v>135</v>
      </c>
    </row>
    <row r="627" spans="2:62" ht="28.15" customHeight="1" x14ac:dyDescent="0.2">
      <c r="B627" s="30"/>
      <c r="C627" s="242">
        <v>1</v>
      </c>
      <c r="D627" s="44"/>
      <c r="E627" s="43"/>
      <c r="F627" s="43"/>
      <c r="G627" s="42"/>
      <c r="H627" s="223" t="s">
        <v>183</v>
      </c>
      <c r="I627" s="246">
        <v>94</v>
      </c>
      <c r="J627" s="246">
        <v>31</v>
      </c>
      <c r="K627" s="246">
        <v>7</v>
      </c>
      <c r="L627" s="41" t="s">
        <v>133</v>
      </c>
      <c r="M627" s="40" t="s">
        <v>1274</v>
      </c>
      <c r="N627" s="41" t="s">
        <v>131</v>
      </c>
      <c r="O627" s="40" t="s">
        <v>389</v>
      </c>
      <c r="P627" s="41" t="s">
        <v>130</v>
      </c>
      <c r="Q627" s="40" t="s">
        <v>104</v>
      </c>
      <c r="R627" s="41" t="s">
        <v>129</v>
      </c>
      <c r="S627" s="40" t="s">
        <v>707</v>
      </c>
      <c r="T627" s="41" t="s">
        <v>128</v>
      </c>
      <c r="U627" s="40" t="s">
        <v>215</v>
      </c>
      <c r="V627" s="41" t="s">
        <v>127</v>
      </c>
      <c r="W627" s="40" t="s">
        <v>121</v>
      </c>
      <c r="X627" s="41" t="s">
        <v>126</v>
      </c>
      <c r="Y627" s="40"/>
      <c r="Z627" s="41" t="s">
        <v>125</v>
      </c>
      <c r="AA627" s="40"/>
      <c r="AB627" s="39"/>
      <c r="AC627" s="40"/>
      <c r="AD627" s="39" t="s">
        <v>1351</v>
      </c>
      <c r="AE627" s="38"/>
      <c r="AF627" s="250"/>
      <c r="AG627" s="250"/>
      <c r="AH627" s="37"/>
      <c r="AI627" s="11"/>
      <c r="AJ627" s="310">
        <f>SUMPRODUCT(LEN($M627:$AA630)-LEN(SUBSTITUTE($M627:$AA630,"A", "")))</f>
        <v>50</v>
      </c>
      <c r="AK627" s="239">
        <f>SUMPRODUCT(LEN($AD627:$AD630)-LEN(SUBSTITUTE($AD627:$AD630,"A", "")))</f>
        <v>33</v>
      </c>
      <c r="AL627" s="230">
        <f>SUMPRODUCT(LEN($AC627:$AC630)-LEN(SUBSTITUTE($AC627:$AC630,"A", "")))</f>
        <v>0</v>
      </c>
      <c r="AM627" s="233">
        <f>SUMPRODUCT(LEN($M627:$AA630)-LEN(SUBSTITUTE($M627:$AA630,"S", "")))</f>
        <v>19</v>
      </c>
      <c r="AN627" s="239">
        <f>SUMPRODUCT(LEN($AD627:$AD630)-LEN(SUBSTITUTE($AD627:$AD630,"S", "")))</f>
        <v>31</v>
      </c>
      <c r="AO627" s="230">
        <f>SUMPRODUCT(LEN($AC627:$AC630)-LEN(SUBSTITUTE($AC627:$AC630,"S", "")))</f>
        <v>0</v>
      </c>
      <c r="AP627" s="233">
        <f>SUMPRODUCT(LEN($M627:$AA630)-LEN(SUBSTITUTE($M627:$AA630,"F", "")))</f>
        <v>0</v>
      </c>
      <c r="AQ627" s="239">
        <f>SUMPRODUCT(LEN($AD627:$AD630)-LEN(SUBSTITUTE($AD627:$AD630,"F", "")))</f>
        <v>0</v>
      </c>
      <c r="AR627" s="230">
        <f>SUMPRODUCT(LEN($AC627:$AC630)-LEN(SUBSTITUTE($AC627:$AC630,"F", "")))</f>
        <v>0</v>
      </c>
      <c r="AS627" s="233">
        <f>SUMPRODUCT(LEN($M627:$AA630)-LEN(SUBSTITUTE($M627:$AA630,"G", "")))</f>
        <v>9</v>
      </c>
      <c r="AT627" s="239">
        <f>SUMPRODUCT(LEN($AD627:$AD630)-LEN(SUBSTITUTE($AD627:$AD630,"G", "")))</f>
        <v>6</v>
      </c>
      <c r="AU627" s="230">
        <f>SUMPRODUCT(LEN($AC627:$AC630)-LEN(SUBSTITUTE($AC627:$AC630,"G", "")))</f>
        <v>0</v>
      </c>
      <c r="AV627" s="233">
        <f>SUMPRODUCT(LEN($L627:$AA630)-LEN(SUBSTITUTE($L627:$AA630,"M", "")))</f>
        <v>2</v>
      </c>
      <c r="AW627" s="236">
        <f>SUMPRODUCT(LEN($AD627:$AD630)-LEN(SUBSTITUTE($AD627:$AD630,"M", "")))</f>
        <v>0</v>
      </c>
      <c r="AX627" s="269">
        <f>SUMPRODUCT(LEN($AC627:$AC630)-LEN(SUBSTITUTE($AC627:$AC630,"M", "")))</f>
        <v>0</v>
      </c>
      <c r="AY627" s="291">
        <f>SUMPRODUCT(LEN($AE627:$AE630)-LEN(SUBSTITUTE($AE627:$AE630,"S", "")))</f>
        <v>0</v>
      </c>
      <c r="AZ627" s="227">
        <f>SUMPRODUCT(LEN($AE627:$AE630)-LEN(SUBSTITUTE($AE627:$AE630,"F", "")))</f>
        <v>0</v>
      </c>
      <c r="BA627" s="227">
        <f>SUMPRODUCT(LEN($AE627:$AE630)-LEN(SUBSTITUTE($AE627:$AE630,"G", "")))</f>
        <v>0</v>
      </c>
      <c r="BB627" s="294">
        <f>SUMPRODUCT(LEN($AE627:$AE630)-LEN(SUBSTITUTE($AE627:$AE630,"M", "")))</f>
        <v>0</v>
      </c>
    </row>
    <row r="628" spans="2:62" ht="28.15" customHeight="1" thickBot="1" x14ac:dyDescent="0.25">
      <c r="B628" s="30"/>
      <c r="C628" s="243"/>
      <c r="D628" s="36"/>
      <c r="E628" s="35"/>
      <c r="F628" s="35"/>
      <c r="G628" s="34"/>
      <c r="H628" s="224"/>
      <c r="I628" s="247"/>
      <c r="J628" s="247"/>
      <c r="K628" s="247"/>
      <c r="L628" s="33" t="s">
        <v>123</v>
      </c>
      <c r="M628" s="32" t="s">
        <v>1350</v>
      </c>
      <c r="N628" s="33" t="s">
        <v>122</v>
      </c>
      <c r="O628" s="32" t="s">
        <v>389</v>
      </c>
      <c r="P628" s="33" t="s">
        <v>120</v>
      </c>
      <c r="Q628" s="32" t="s">
        <v>634</v>
      </c>
      <c r="R628" s="33" t="s">
        <v>119</v>
      </c>
      <c r="S628" s="32" t="s">
        <v>434</v>
      </c>
      <c r="T628" s="33" t="s">
        <v>118</v>
      </c>
      <c r="U628" s="32" t="s">
        <v>195</v>
      </c>
      <c r="V628" s="33" t="s">
        <v>117</v>
      </c>
      <c r="W628" s="32" t="s">
        <v>121</v>
      </c>
      <c r="X628" s="33" t="s">
        <v>116</v>
      </c>
      <c r="Y628" s="32"/>
      <c r="Z628" s="33" t="s">
        <v>115</v>
      </c>
      <c r="AA628" s="32"/>
      <c r="AB628" s="31"/>
      <c r="AC628" s="32"/>
      <c r="AD628" s="31" t="s">
        <v>1349</v>
      </c>
      <c r="AE628" s="23"/>
      <c r="AF628" s="251"/>
      <c r="AG628" s="251"/>
      <c r="AH628" s="22"/>
      <c r="AI628" s="11"/>
      <c r="AJ628" s="311"/>
      <c r="AK628" s="267"/>
      <c r="AL628" s="263"/>
      <c r="AM628" s="265"/>
      <c r="AN628" s="267"/>
      <c r="AO628" s="263"/>
      <c r="AP628" s="265"/>
      <c r="AQ628" s="267"/>
      <c r="AR628" s="263"/>
      <c r="AS628" s="265"/>
      <c r="AT628" s="267"/>
      <c r="AU628" s="263"/>
      <c r="AV628" s="265"/>
      <c r="AW628" s="275"/>
      <c r="AX628" s="270"/>
      <c r="AY628" s="292"/>
      <c r="AZ628" s="228"/>
      <c r="BA628" s="228"/>
      <c r="BB628" s="295"/>
    </row>
    <row r="629" spans="2:62" ht="28.15" customHeight="1" x14ac:dyDescent="0.2">
      <c r="B629" s="30"/>
      <c r="C629" s="244"/>
      <c r="D629" s="29"/>
      <c r="E629" s="28"/>
      <c r="F629" s="28"/>
      <c r="G629" s="27"/>
      <c r="H629" s="225">
        <v>222</v>
      </c>
      <c r="I629" s="248"/>
      <c r="J629" s="248"/>
      <c r="K629" s="248"/>
      <c r="L629" s="26" t="s">
        <v>114</v>
      </c>
      <c r="M629" s="25" t="s">
        <v>634</v>
      </c>
      <c r="N629" s="26" t="s">
        <v>112</v>
      </c>
      <c r="O629" s="25" t="s">
        <v>679</v>
      </c>
      <c r="P629" s="26" t="s">
        <v>111</v>
      </c>
      <c r="Q629" s="25" t="s">
        <v>858</v>
      </c>
      <c r="R629" s="26" t="s">
        <v>110</v>
      </c>
      <c r="S629" s="25" t="s">
        <v>411</v>
      </c>
      <c r="T629" s="26" t="s">
        <v>109</v>
      </c>
      <c r="U629" s="25" t="s">
        <v>113</v>
      </c>
      <c r="V629" s="26" t="s">
        <v>108</v>
      </c>
      <c r="W629" s="25" t="s">
        <v>121</v>
      </c>
      <c r="X629" s="26" t="s">
        <v>107</v>
      </c>
      <c r="Y629" s="25"/>
      <c r="Z629" s="26" t="s">
        <v>106</v>
      </c>
      <c r="AA629" s="25"/>
      <c r="AB629" s="24"/>
      <c r="AC629" s="25"/>
      <c r="AD629" s="24" t="s">
        <v>1348</v>
      </c>
      <c r="AE629" s="23"/>
      <c r="AF629" s="251"/>
      <c r="AG629" s="251"/>
      <c r="AH629" s="22"/>
      <c r="AI629" s="11"/>
      <c r="AJ629" s="311"/>
      <c r="AK629" s="267"/>
      <c r="AL629" s="263"/>
      <c r="AM629" s="265"/>
      <c r="AN629" s="267"/>
      <c r="AO629" s="263"/>
      <c r="AP629" s="265"/>
      <c r="AQ629" s="267"/>
      <c r="AR629" s="263"/>
      <c r="AS629" s="265"/>
      <c r="AT629" s="267"/>
      <c r="AU629" s="263"/>
      <c r="AV629" s="265"/>
      <c r="AW629" s="275"/>
      <c r="AX629" s="270"/>
      <c r="AY629" s="292"/>
      <c r="AZ629" s="228"/>
      <c r="BA629" s="228"/>
      <c r="BB629" s="295"/>
    </row>
    <row r="630" spans="2:62" ht="28.15" customHeight="1" thickBot="1" x14ac:dyDescent="0.25">
      <c r="B630" s="30"/>
      <c r="C630" s="253"/>
      <c r="D630" s="51"/>
      <c r="E630" s="50"/>
      <c r="F630" s="50"/>
      <c r="G630" s="49"/>
      <c r="H630" s="226"/>
      <c r="I630" s="254"/>
      <c r="J630" s="254"/>
      <c r="K630" s="254"/>
      <c r="L630" s="48" t="s">
        <v>105</v>
      </c>
      <c r="M630" s="47" t="s">
        <v>613</v>
      </c>
      <c r="N630" s="48" t="s">
        <v>103</v>
      </c>
      <c r="O630" s="47" t="s">
        <v>649</v>
      </c>
      <c r="P630" s="48" t="s">
        <v>102</v>
      </c>
      <c r="Q630" s="47" t="s">
        <v>452</v>
      </c>
      <c r="R630" s="48" t="s">
        <v>101</v>
      </c>
      <c r="S630" s="47" t="s">
        <v>376</v>
      </c>
      <c r="T630" s="48">
        <v>20</v>
      </c>
      <c r="U630" s="47" t="s">
        <v>175</v>
      </c>
      <c r="V630" s="48" t="s">
        <v>100</v>
      </c>
      <c r="W630" s="47" t="s">
        <v>121</v>
      </c>
      <c r="X630" s="48" t="s">
        <v>99</v>
      </c>
      <c r="Y630" s="47"/>
      <c r="Z630" s="48" t="s">
        <v>98</v>
      </c>
      <c r="AA630" s="47"/>
      <c r="AB630" s="16"/>
      <c r="AC630" s="47"/>
      <c r="AD630" s="16"/>
      <c r="AE630" s="46"/>
      <c r="AF630" s="255"/>
      <c r="AG630" s="255"/>
      <c r="AH630" s="45"/>
      <c r="AI630" s="11"/>
      <c r="AJ630" s="312"/>
      <c r="AK630" s="268"/>
      <c r="AL630" s="264"/>
      <c r="AM630" s="266"/>
      <c r="AN630" s="268"/>
      <c r="AO630" s="264"/>
      <c r="AP630" s="266"/>
      <c r="AQ630" s="268"/>
      <c r="AR630" s="264"/>
      <c r="AS630" s="266"/>
      <c r="AT630" s="268"/>
      <c r="AU630" s="264"/>
      <c r="AV630" s="266"/>
      <c r="AW630" s="276"/>
      <c r="AX630" s="271"/>
      <c r="AY630" s="293"/>
      <c r="AZ630" s="229"/>
      <c r="BA630" s="229"/>
      <c r="BB630" s="296"/>
    </row>
    <row r="631" spans="2:62" ht="28.15" customHeight="1" x14ac:dyDescent="0.2">
      <c r="B631" s="30"/>
      <c r="C631" s="242">
        <v>2</v>
      </c>
      <c r="D631" s="44"/>
      <c r="E631" s="43"/>
      <c r="F631" s="43"/>
      <c r="G631" s="42"/>
      <c r="H631" s="223"/>
      <c r="I631" s="246">
        <v>108</v>
      </c>
      <c r="J631" s="246">
        <v>31</v>
      </c>
      <c r="K631" s="246">
        <v>9</v>
      </c>
      <c r="L631" s="41" t="s">
        <v>133</v>
      </c>
      <c r="M631" s="40" t="s">
        <v>104</v>
      </c>
      <c r="N631" s="41" t="s">
        <v>131</v>
      </c>
      <c r="O631" s="40" t="s">
        <v>132</v>
      </c>
      <c r="P631" s="41" t="s">
        <v>130</v>
      </c>
      <c r="Q631" s="40" t="s">
        <v>399</v>
      </c>
      <c r="R631" s="41" t="s">
        <v>129</v>
      </c>
      <c r="S631" s="40" t="s">
        <v>186</v>
      </c>
      <c r="T631" s="41" t="s">
        <v>128</v>
      </c>
      <c r="U631" s="40" t="s">
        <v>175</v>
      </c>
      <c r="V631" s="41" t="s">
        <v>127</v>
      </c>
      <c r="W631" s="40" t="s">
        <v>121</v>
      </c>
      <c r="X631" s="41" t="s">
        <v>126</v>
      </c>
      <c r="Y631" s="40"/>
      <c r="Z631" s="41" t="s">
        <v>125</v>
      </c>
      <c r="AA631" s="40"/>
      <c r="AB631" s="39"/>
      <c r="AC631" s="40"/>
      <c r="AD631" s="39"/>
      <c r="AE631" s="38"/>
      <c r="AF631" s="250"/>
      <c r="AG631" s="250"/>
      <c r="AH631" s="37"/>
      <c r="AI631" s="11"/>
      <c r="AJ631" s="310">
        <f>SUMPRODUCT(LEN($M631:$AA634)-LEN(SUBSTITUTE($M631:$AA634,"A", "")))</f>
        <v>29</v>
      </c>
      <c r="AK631" s="239">
        <f>SUMPRODUCT(LEN($AD631:$AD634)-LEN(SUBSTITUTE($AD631:$AD634,"A", "")))</f>
        <v>0</v>
      </c>
      <c r="AL631" s="230">
        <f>SUMPRODUCT(LEN($AC631:$AC634)-LEN(SUBSTITUTE($AC631:$AC634,"A", "")))</f>
        <v>0</v>
      </c>
      <c r="AM631" s="233">
        <f>SUMPRODUCT(LEN($M631:$AA634)-LEN(SUBSTITUTE($M631:$AA634,"S", "")))</f>
        <v>10</v>
      </c>
      <c r="AN631" s="239">
        <f>SUMPRODUCT(LEN($AD631:$AD634)-LEN(SUBSTITUTE($AD631:$AD634,"S", "")))</f>
        <v>0</v>
      </c>
      <c r="AO631" s="230">
        <f>SUMPRODUCT(LEN($AC631:$AC634)-LEN(SUBSTITUTE($AC631:$AC634,"S", "")))</f>
        <v>0</v>
      </c>
      <c r="AP631" s="233">
        <f>SUMPRODUCT(LEN($M631:$AA634)-LEN(SUBSTITUTE($M631:$AA634,"F", "")))</f>
        <v>0</v>
      </c>
      <c r="AQ631" s="239">
        <f>SUMPRODUCT(LEN($AD631:$AD634)-LEN(SUBSTITUTE($AD631:$AD634,"F", "")))</f>
        <v>0</v>
      </c>
      <c r="AR631" s="230">
        <f>SUMPRODUCT(LEN($AC631:$AC634)-LEN(SUBSTITUTE($AC631:$AC634,"F", "")))</f>
        <v>0</v>
      </c>
      <c r="AS631" s="233">
        <f>SUMPRODUCT(LEN($M631:$AA634)-LEN(SUBSTITUTE($M631:$AA634,"G", "")))</f>
        <v>6</v>
      </c>
      <c r="AT631" s="239">
        <f>SUMPRODUCT(LEN($AD631:$AD634)-LEN(SUBSTITUTE($AD631:$AD634,"G", "")))</f>
        <v>0</v>
      </c>
      <c r="AU631" s="230">
        <f>SUMPRODUCT(LEN($AC631:$AC634)-LEN(SUBSTITUTE($AC631:$AC634,"G", "")))</f>
        <v>0</v>
      </c>
      <c r="AV631" s="233">
        <f>SUMPRODUCT(LEN($L631:$AA634)-LEN(SUBSTITUTE($L631:$AA634,"M", "")))</f>
        <v>0</v>
      </c>
      <c r="AW631" s="236">
        <f>SUMPRODUCT(LEN($AD631:$AD634)-LEN(SUBSTITUTE($AD631:$AD634,"M", "")))</f>
        <v>0</v>
      </c>
      <c r="AX631" s="269">
        <f>SUMPRODUCT(LEN($AC631:$AC634)-LEN(SUBSTITUTE($AC631:$AC634,"M", "")))</f>
        <v>0</v>
      </c>
      <c r="AY631" s="291">
        <f>SUMPRODUCT(LEN($AE631:$AE634)-LEN(SUBSTITUTE($AE631:$AE634,"S", "")))</f>
        <v>0</v>
      </c>
      <c r="AZ631" s="227">
        <f>SUMPRODUCT(LEN($AE631:$AE634)-LEN(SUBSTITUTE($AE631:$AE634,"F", "")))</f>
        <v>0</v>
      </c>
      <c r="BA631" s="227">
        <f>SUMPRODUCT(LEN($AE631:$AE634)-LEN(SUBSTITUTE($AE631:$AE634,"G", "")))</f>
        <v>0</v>
      </c>
      <c r="BB631" s="294">
        <f>SUMPRODUCT(LEN($AE631:$AE634)-LEN(SUBSTITUTE($AE631:$AE634,"M", "")))</f>
        <v>0</v>
      </c>
    </row>
    <row r="632" spans="2:62" ht="28.15" customHeight="1" thickBot="1" x14ac:dyDescent="0.25">
      <c r="B632" s="30"/>
      <c r="C632" s="243"/>
      <c r="D632" s="36"/>
      <c r="E632" s="35"/>
      <c r="F632" s="35"/>
      <c r="G632" s="34"/>
      <c r="H632" s="224"/>
      <c r="I632" s="247"/>
      <c r="J632" s="247"/>
      <c r="K632" s="247"/>
      <c r="L632" s="33" t="s">
        <v>123</v>
      </c>
      <c r="M632" s="32" t="s">
        <v>132</v>
      </c>
      <c r="N632" s="33" t="s">
        <v>122</v>
      </c>
      <c r="O632" s="32" t="s">
        <v>399</v>
      </c>
      <c r="P632" s="33" t="s">
        <v>120</v>
      </c>
      <c r="Q632" s="32" t="s">
        <v>186</v>
      </c>
      <c r="R632" s="33" t="s">
        <v>119</v>
      </c>
      <c r="S632" s="32" t="s">
        <v>424</v>
      </c>
      <c r="T632" s="33" t="s">
        <v>118</v>
      </c>
      <c r="U632" s="32" t="s">
        <v>113</v>
      </c>
      <c r="V632" s="33" t="s">
        <v>117</v>
      </c>
      <c r="W632" s="32" t="s">
        <v>121</v>
      </c>
      <c r="X632" s="33" t="s">
        <v>116</v>
      </c>
      <c r="Y632" s="32"/>
      <c r="Z632" s="33" t="s">
        <v>115</v>
      </c>
      <c r="AA632" s="32"/>
      <c r="AB632" s="31"/>
      <c r="AC632" s="32"/>
      <c r="AD632" s="31"/>
      <c r="AE632" s="23"/>
      <c r="AF632" s="251"/>
      <c r="AG632" s="251"/>
      <c r="AH632" s="22"/>
      <c r="AI632" s="11"/>
      <c r="AJ632" s="311"/>
      <c r="AK632" s="267"/>
      <c r="AL632" s="263"/>
      <c r="AM632" s="265"/>
      <c r="AN632" s="267"/>
      <c r="AO632" s="263"/>
      <c r="AP632" s="265"/>
      <c r="AQ632" s="267"/>
      <c r="AR632" s="263"/>
      <c r="AS632" s="265"/>
      <c r="AT632" s="267"/>
      <c r="AU632" s="263"/>
      <c r="AV632" s="265"/>
      <c r="AW632" s="275"/>
      <c r="AX632" s="270"/>
      <c r="AY632" s="292"/>
      <c r="AZ632" s="228"/>
      <c r="BA632" s="228"/>
      <c r="BB632" s="295"/>
    </row>
    <row r="633" spans="2:62" ht="28.15" customHeight="1" x14ac:dyDescent="0.2">
      <c r="B633" s="30"/>
      <c r="C633" s="244"/>
      <c r="D633" s="29"/>
      <c r="E633" s="28"/>
      <c r="F633" s="28"/>
      <c r="G633" s="27"/>
      <c r="H633" s="225"/>
      <c r="I633" s="248"/>
      <c r="J633" s="248"/>
      <c r="K633" s="248"/>
      <c r="L633" s="26" t="s">
        <v>114</v>
      </c>
      <c r="M633" s="25" t="s">
        <v>399</v>
      </c>
      <c r="N633" s="26" t="s">
        <v>112</v>
      </c>
      <c r="O633" s="25" t="s">
        <v>132</v>
      </c>
      <c r="P633" s="26" t="s">
        <v>111</v>
      </c>
      <c r="Q633" s="25" t="s">
        <v>132</v>
      </c>
      <c r="R633" s="26" t="s">
        <v>110</v>
      </c>
      <c r="S633" s="25" t="s">
        <v>186</v>
      </c>
      <c r="T633" s="26" t="s">
        <v>109</v>
      </c>
      <c r="U633" s="25" t="s">
        <v>124</v>
      </c>
      <c r="V633" s="26" t="s">
        <v>108</v>
      </c>
      <c r="W633" s="25"/>
      <c r="X633" s="26" t="s">
        <v>107</v>
      </c>
      <c r="Y633" s="25"/>
      <c r="Z633" s="26" t="s">
        <v>106</v>
      </c>
      <c r="AA633" s="25"/>
      <c r="AB633" s="24"/>
      <c r="AC633" s="25"/>
      <c r="AD633" s="24"/>
      <c r="AE633" s="23"/>
      <c r="AF633" s="251"/>
      <c r="AG633" s="251"/>
      <c r="AH633" s="22"/>
      <c r="AI633" s="11"/>
      <c r="AJ633" s="311"/>
      <c r="AK633" s="267"/>
      <c r="AL633" s="263"/>
      <c r="AM633" s="265"/>
      <c r="AN633" s="267"/>
      <c r="AO633" s="263"/>
      <c r="AP633" s="265"/>
      <c r="AQ633" s="267"/>
      <c r="AR633" s="263"/>
      <c r="AS633" s="265"/>
      <c r="AT633" s="267"/>
      <c r="AU633" s="263"/>
      <c r="AV633" s="265"/>
      <c r="AW633" s="275"/>
      <c r="AX633" s="270"/>
      <c r="AY633" s="292"/>
      <c r="AZ633" s="228"/>
      <c r="BA633" s="228"/>
      <c r="BB633" s="295"/>
    </row>
    <row r="634" spans="2:62" ht="28.15" customHeight="1" thickBot="1" x14ac:dyDescent="0.25">
      <c r="B634" s="30"/>
      <c r="C634" s="253"/>
      <c r="D634" s="51"/>
      <c r="E634" s="50"/>
      <c r="F634" s="50"/>
      <c r="G634" s="49"/>
      <c r="H634" s="226"/>
      <c r="I634" s="254"/>
      <c r="J634" s="254"/>
      <c r="K634" s="254"/>
      <c r="L634" s="48" t="s">
        <v>105</v>
      </c>
      <c r="M634" s="47" t="s">
        <v>399</v>
      </c>
      <c r="N634" s="48" t="s">
        <v>103</v>
      </c>
      <c r="O634" s="47" t="s">
        <v>399</v>
      </c>
      <c r="P634" s="48" t="s">
        <v>102</v>
      </c>
      <c r="Q634" s="47" t="s">
        <v>132</v>
      </c>
      <c r="R634" s="48" t="s">
        <v>101</v>
      </c>
      <c r="S634" s="47" t="s">
        <v>217</v>
      </c>
      <c r="T634" s="48">
        <v>20</v>
      </c>
      <c r="U634" s="47" t="s">
        <v>121</v>
      </c>
      <c r="V634" s="48" t="s">
        <v>100</v>
      </c>
      <c r="W634" s="47"/>
      <c r="X634" s="48" t="s">
        <v>99</v>
      </c>
      <c r="Y634" s="47"/>
      <c r="Z634" s="48" t="s">
        <v>98</v>
      </c>
      <c r="AA634" s="47"/>
      <c r="AB634" s="16"/>
      <c r="AC634" s="47"/>
      <c r="AD634" s="16"/>
      <c r="AE634" s="46"/>
      <c r="AF634" s="255"/>
      <c r="AG634" s="255"/>
      <c r="AH634" s="45"/>
      <c r="AI634" s="11"/>
      <c r="AJ634" s="312"/>
      <c r="AK634" s="268"/>
      <c r="AL634" s="264"/>
      <c r="AM634" s="266"/>
      <c r="AN634" s="268"/>
      <c r="AO634" s="264"/>
      <c r="AP634" s="266"/>
      <c r="AQ634" s="268"/>
      <c r="AR634" s="264"/>
      <c r="AS634" s="266"/>
      <c r="AT634" s="268"/>
      <c r="AU634" s="264"/>
      <c r="AV634" s="266"/>
      <c r="AW634" s="276"/>
      <c r="AX634" s="271"/>
      <c r="AY634" s="293"/>
      <c r="AZ634" s="229"/>
      <c r="BA634" s="229"/>
      <c r="BB634" s="296"/>
    </row>
    <row r="635" spans="2:62" ht="28.15" customHeight="1" x14ac:dyDescent="0.2">
      <c r="B635" s="30"/>
      <c r="C635" s="242">
        <v>3</v>
      </c>
      <c r="D635" s="44"/>
      <c r="E635" s="43"/>
      <c r="F635" s="43"/>
      <c r="G635" s="42"/>
      <c r="H635" s="223"/>
      <c r="I635" s="246">
        <v>95</v>
      </c>
      <c r="J635" s="246">
        <v>31</v>
      </c>
      <c r="K635" s="246">
        <v>9</v>
      </c>
      <c r="L635" s="41" t="s">
        <v>133</v>
      </c>
      <c r="M635" s="40" t="s">
        <v>104</v>
      </c>
      <c r="N635" s="41" t="s">
        <v>131</v>
      </c>
      <c r="O635" s="40" t="s">
        <v>507</v>
      </c>
      <c r="P635" s="41" t="s">
        <v>130</v>
      </c>
      <c r="Q635" s="40" t="s">
        <v>399</v>
      </c>
      <c r="R635" s="41" t="s">
        <v>129</v>
      </c>
      <c r="S635" s="40" t="s">
        <v>132</v>
      </c>
      <c r="T635" s="41" t="s">
        <v>128</v>
      </c>
      <c r="U635" s="40" t="s">
        <v>175</v>
      </c>
      <c r="V635" s="41" t="s">
        <v>127</v>
      </c>
      <c r="W635" s="40" t="s">
        <v>121</v>
      </c>
      <c r="X635" s="41" t="s">
        <v>126</v>
      </c>
      <c r="Y635" s="40"/>
      <c r="Z635" s="41" t="s">
        <v>125</v>
      </c>
      <c r="AA635" s="40"/>
      <c r="AB635" s="39">
        <v>8</v>
      </c>
      <c r="AC635" s="40" t="s">
        <v>1347</v>
      </c>
      <c r="AD635" s="39" t="s">
        <v>132</v>
      </c>
      <c r="AE635" s="38"/>
      <c r="AF635" s="250"/>
      <c r="AG635" s="250"/>
      <c r="AH635" s="37"/>
      <c r="AI635" s="11"/>
      <c r="AJ635" s="310">
        <f>SUMPRODUCT(LEN($M635:$AA638)-LEN(SUBSTITUTE($M635:$AA638,"A", "")))</f>
        <v>29</v>
      </c>
      <c r="AK635" s="239">
        <f>SUMPRODUCT(LEN($AD635:$AD638)-LEN(SUBSTITUTE($AD635:$AD638,"A", "")))</f>
        <v>5</v>
      </c>
      <c r="AL635" s="230">
        <f>SUMPRODUCT(LEN($AC635:$AC638)-LEN(SUBSTITUTE($AC635:$AC638,"A", "")))</f>
        <v>0</v>
      </c>
      <c r="AM635" s="233">
        <f>SUMPRODUCT(LEN($M635:$AA638)-LEN(SUBSTITUTE($M635:$AA638,"S", "")))</f>
        <v>7</v>
      </c>
      <c r="AN635" s="239">
        <f>SUMPRODUCT(LEN($AD635:$AD638)-LEN(SUBSTITUTE($AD635:$AD638,"S", "")))</f>
        <v>0</v>
      </c>
      <c r="AO635" s="230">
        <f>SUMPRODUCT(LEN($AC635:$AC638)-LEN(SUBSTITUTE($AC635:$AC638,"S", "")))</f>
        <v>0</v>
      </c>
      <c r="AP635" s="233">
        <f>SUMPRODUCT(LEN($M635:$AA638)-LEN(SUBSTITUTE($M635:$AA638,"F", "")))</f>
        <v>0</v>
      </c>
      <c r="AQ635" s="239">
        <f>SUMPRODUCT(LEN($AD635:$AD638)-LEN(SUBSTITUTE($AD635:$AD638,"F", "")))</f>
        <v>0</v>
      </c>
      <c r="AR635" s="230">
        <f>SUMPRODUCT(LEN($AC635:$AC638)-LEN(SUBSTITUTE($AC635:$AC638,"F", "")))</f>
        <v>0</v>
      </c>
      <c r="AS635" s="233">
        <f>SUMPRODUCT(LEN($M635:$AA638)-LEN(SUBSTITUTE($M635:$AA638,"G", "")))</f>
        <v>9</v>
      </c>
      <c r="AT635" s="239">
        <f>SUMPRODUCT(LEN($AD635:$AD638)-LEN(SUBSTITUTE($AD635:$AD638,"G", "")))</f>
        <v>0</v>
      </c>
      <c r="AU635" s="230">
        <f>SUMPRODUCT(LEN($AC635:$AC638)-LEN(SUBSTITUTE($AC635:$AC638,"G", "")))</f>
        <v>0</v>
      </c>
      <c r="AV635" s="233">
        <f>SUMPRODUCT(LEN($L635:$AA638)-LEN(SUBSTITUTE($L635:$AA638,"M", "")))</f>
        <v>0</v>
      </c>
      <c r="AW635" s="236">
        <f>SUMPRODUCT(LEN($AD635:$AD638)-LEN(SUBSTITUTE($AD635:$AD638,"M", "")))</f>
        <v>0</v>
      </c>
      <c r="AX635" s="269">
        <f>SUMPRODUCT(LEN($AC635:$AC638)-LEN(SUBSTITUTE($AC635:$AC638,"M", "")))</f>
        <v>1</v>
      </c>
      <c r="AY635" s="291">
        <f>SUMPRODUCT(LEN($AE635:$AE638)-LEN(SUBSTITUTE($AE635:$AE638,"S", "")))</f>
        <v>0</v>
      </c>
      <c r="AZ635" s="227">
        <f>SUMPRODUCT(LEN($AE635:$AE638)-LEN(SUBSTITUTE($AE635:$AE638,"F", "")))</f>
        <v>0</v>
      </c>
      <c r="BA635" s="227">
        <f>SUMPRODUCT(LEN($AE635:$AE638)-LEN(SUBSTITUTE($AE635:$AE638,"G", "")))</f>
        <v>0</v>
      </c>
      <c r="BB635" s="294">
        <f>SUMPRODUCT(LEN($AE635:$AE638)-LEN(SUBSTITUTE($AE635:$AE638,"M", "")))</f>
        <v>0</v>
      </c>
    </row>
    <row r="636" spans="2:62" ht="28.15" customHeight="1" thickBot="1" x14ac:dyDescent="0.25">
      <c r="B636" s="30"/>
      <c r="C636" s="243"/>
      <c r="D636" s="36"/>
      <c r="E636" s="35"/>
      <c r="F636" s="35"/>
      <c r="G636" s="34"/>
      <c r="H636" s="224"/>
      <c r="I636" s="247"/>
      <c r="J636" s="247"/>
      <c r="K636" s="247"/>
      <c r="L636" s="33" t="s">
        <v>123</v>
      </c>
      <c r="M636" s="32" t="s">
        <v>104</v>
      </c>
      <c r="N636" s="33" t="s">
        <v>122</v>
      </c>
      <c r="O636" s="32" t="s">
        <v>399</v>
      </c>
      <c r="P636" s="33" t="s">
        <v>120</v>
      </c>
      <c r="Q636" s="32" t="s">
        <v>389</v>
      </c>
      <c r="R636" s="33" t="s">
        <v>119</v>
      </c>
      <c r="S636" s="32" t="s">
        <v>389</v>
      </c>
      <c r="T636" s="33" t="s">
        <v>118</v>
      </c>
      <c r="U636" s="32" t="s">
        <v>113</v>
      </c>
      <c r="V636" s="33" t="s">
        <v>117</v>
      </c>
      <c r="W636" s="32" t="s">
        <v>121</v>
      </c>
      <c r="X636" s="33" t="s">
        <v>116</v>
      </c>
      <c r="Y636" s="32"/>
      <c r="Z636" s="33" t="s">
        <v>115</v>
      </c>
      <c r="AA636" s="32"/>
      <c r="AB636" s="31"/>
      <c r="AC636" s="32"/>
      <c r="AD636" s="31" t="s">
        <v>186</v>
      </c>
      <c r="AE636" s="23"/>
      <c r="AF636" s="251"/>
      <c r="AG636" s="251"/>
      <c r="AH636" s="22"/>
      <c r="AI636" s="11"/>
      <c r="AJ636" s="311"/>
      <c r="AK636" s="267"/>
      <c r="AL636" s="263"/>
      <c r="AM636" s="265"/>
      <c r="AN636" s="267"/>
      <c r="AO636" s="263"/>
      <c r="AP636" s="265"/>
      <c r="AQ636" s="267"/>
      <c r="AR636" s="263"/>
      <c r="AS636" s="265"/>
      <c r="AT636" s="267"/>
      <c r="AU636" s="263"/>
      <c r="AV636" s="265"/>
      <c r="AW636" s="275"/>
      <c r="AX636" s="270"/>
      <c r="AY636" s="292"/>
      <c r="AZ636" s="228"/>
      <c r="BA636" s="228"/>
      <c r="BB636" s="295"/>
    </row>
    <row r="637" spans="2:62" ht="28.15" customHeight="1" x14ac:dyDescent="0.2">
      <c r="B637" s="30"/>
      <c r="C637" s="244"/>
      <c r="D637" s="29"/>
      <c r="E637" s="28"/>
      <c r="F637" s="28"/>
      <c r="G637" s="27"/>
      <c r="H637" s="225"/>
      <c r="I637" s="248"/>
      <c r="J637" s="248"/>
      <c r="K637" s="248"/>
      <c r="L637" s="26" t="s">
        <v>114</v>
      </c>
      <c r="M637" s="25" t="s">
        <v>389</v>
      </c>
      <c r="N637" s="26" t="s">
        <v>112</v>
      </c>
      <c r="O637" s="25" t="s">
        <v>186</v>
      </c>
      <c r="P637" s="26" t="s">
        <v>111</v>
      </c>
      <c r="Q637" s="25" t="s">
        <v>186</v>
      </c>
      <c r="R637" s="26" t="s">
        <v>110</v>
      </c>
      <c r="S637" s="25" t="s">
        <v>389</v>
      </c>
      <c r="T637" s="26" t="s">
        <v>109</v>
      </c>
      <c r="U637" s="25" t="s">
        <v>104</v>
      </c>
      <c r="V637" s="26" t="s">
        <v>108</v>
      </c>
      <c r="W637" s="25"/>
      <c r="X637" s="26" t="s">
        <v>107</v>
      </c>
      <c r="Y637" s="25"/>
      <c r="Z637" s="26" t="s">
        <v>106</v>
      </c>
      <c r="AA637" s="25"/>
      <c r="AB637" s="24"/>
      <c r="AC637" s="25"/>
      <c r="AD637" s="24"/>
      <c r="AE637" s="23"/>
      <c r="AF637" s="251"/>
      <c r="AG637" s="251"/>
      <c r="AH637" s="22"/>
      <c r="AI637" s="11"/>
      <c r="AJ637" s="311"/>
      <c r="AK637" s="267"/>
      <c r="AL637" s="263"/>
      <c r="AM637" s="265"/>
      <c r="AN637" s="267"/>
      <c r="AO637" s="263"/>
      <c r="AP637" s="265"/>
      <c r="AQ637" s="267"/>
      <c r="AR637" s="263"/>
      <c r="AS637" s="265"/>
      <c r="AT637" s="267"/>
      <c r="AU637" s="263"/>
      <c r="AV637" s="265"/>
      <c r="AW637" s="275"/>
      <c r="AX637" s="270"/>
      <c r="AY637" s="292"/>
      <c r="AZ637" s="228"/>
      <c r="BA637" s="228"/>
      <c r="BB637" s="295"/>
    </row>
    <row r="638" spans="2:62" ht="28.15" customHeight="1" thickBot="1" x14ac:dyDescent="0.25">
      <c r="B638" s="21"/>
      <c r="C638" s="245"/>
      <c r="D638" s="20"/>
      <c r="E638" s="19"/>
      <c r="F638" s="19"/>
      <c r="G638" s="18"/>
      <c r="H638" s="226"/>
      <c r="I638" s="249"/>
      <c r="J638" s="249"/>
      <c r="K638" s="249"/>
      <c r="L638" s="17" t="s">
        <v>105</v>
      </c>
      <c r="M638" s="15" t="s">
        <v>377</v>
      </c>
      <c r="N638" s="17" t="s">
        <v>103</v>
      </c>
      <c r="O638" s="15" t="s">
        <v>132</v>
      </c>
      <c r="P638" s="17" t="s">
        <v>102</v>
      </c>
      <c r="Q638" s="15" t="s">
        <v>104</v>
      </c>
      <c r="R638" s="17" t="s">
        <v>101</v>
      </c>
      <c r="S638" s="15" t="s">
        <v>175</v>
      </c>
      <c r="T638" s="17">
        <v>20</v>
      </c>
      <c r="U638" s="15" t="s">
        <v>121</v>
      </c>
      <c r="V638" s="17" t="s">
        <v>100</v>
      </c>
      <c r="W638" s="15"/>
      <c r="X638" s="17" t="s">
        <v>99</v>
      </c>
      <c r="Y638" s="15"/>
      <c r="Z638" s="17" t="s">
        <v>98</v>
      </c>
      <c r="AA638" s="15"/>
      <c r="AB638" s="16"/>
      <c r="AC638" s="15"/>
      <c r="AD638" s="14"/>
      <c r="AE638" s="13"/>
      <c r="AF638" s="252"/>
      <c r="AG638" s="252"/>
      <c r="AH638" s="12"/>
      <c r="AI638" s="11"/>
      <c r="AJ638" s="312"/>
      <c r="AK638" s="268"/>
      <c r="AL638" s="264"/>
      <c r="AM638" s="266"/>
      <c r="AN638" s="268"/>
      <c r="AO638" s="264"/>
      <c r="AP638" s="266"/>
      <c r="AQ638" s="268"/>
      <c r="AR638" s="264"/>
      <c r="AS638" s="266"/>
      <c r="AT638" s="268"/>
      <c r="AU638" s="264"/>
      <c r="AV638" s="266"/>
      <c r="AW638" s="276"/>
      <c r="AX638" s="271"/>
      <c r="AY638" s="293"/>
      <c r="AZ638" s="229"/>
      <c r="BA638" s="229"/>
      <c r="BB638" s="296"/>
    </row>
    <row r="639" spans="2:62" ht="85.9" customHeight="1" thickTop="1" thickBot="1" x14ac:dyDescent="0.35">
      <c r="B639" s="105" t="s">
        <v>174</v>
      </c>
      <c r="C639" s="95" t="s">
        <v>173</v>
      </c>
      <c r="D639" s="100" t="s">
        <v>172</v>
      </c>
      <c r="E639" s="104" t="s">
        <v>171</v>
      </c>
      <c r="F639" s="103"/>
      <c r="G639" s="102"/>
      <c r="H639" s="101" t="s">
        <v>170</v>
      </c>
      <c r="I639" s="100" t="s">
        <v>96</v>
      </c>
      <c r="J639" s="100" t="s">
        <v>169</v>
      </c>
      <c r="K639" s="100" t="s">
        <v>97</v>
      </c>
      <c r="L639" s="256" t="s">
        <v>168</v>
      </c>
      <c r="M639" s="262"/>
      <c r="N639" s="256" t="s">
        <v>167</v>
      </c>
      <c r="O639" s="262"/>
      <c r="P639" s="256" t="s">
        <v>167</v>
      </c>
      <c r="Q639" s="257"/>
      <c r="R639" s="256" t="s">
        <v>167</v>
      </c>
      <c r="S639" s="257"/>
      <c r="T639" s="256" t="s">
        <v>167</v>
      </c>
      <c r="U639" s="257"/>
      <c r="V639" s="256" t="s">
        <v>167</v>
      </c>
      <c r="W639" s="257"/>
      <c r="X639" s="256" t="s">
        <v>167</v>
      </c>
      <c r="Y639" s="257"/>
      <c r="Z639" s="256" t="s">
        <v>167</v>
      </c>
      <c r="AA639" s="257"/>
      <c r="AB639" s="261" t="s">
        <v>166</v>
      </c>
      <c r="AC639" s="257"/>
      <c r="AD639" s="101" t="s">
        <v>165</v>
      </c>
      <c r="AE639" s="101" t="s">
        <v>164</v>
      </c>
      <c r="AF639" s="100" t="s">
        <v>163</v>
      </c>
      <c r="AG639" s="100" t="s">
        <v>162</v>
      </c>
      <c r="AH639" s="99" t="s">
        <v>161</v>
      </c>
      <c r="AI639" s="98"/>
      <c r="AJ639" s="96" t="s">
        <v>160</v>
      </c>
      <c r="AK639" s="95" t="s">
        <v>159</v>
      </c>
      <c r="AL639" s="94" t="s">
        <v>158</v>
      </c>
      <c r="AM639" s="96" t="s">
        <v>157</v>
      </c>
      <c r="AN639" s="95" t="s">
        <v>156</v>
      </c>
      <c r="AO639" s="94" t="s">
        <v>155</v>
      </c>
      <c r="AP639" s="96" t="s">
        <v>154</v>
      </c>
      <c r="AQ639" s="95" t="s">
        <v>153</v>
      </c>
      <c r="AR639" s="97" t="s">
        <v>152</v>
      </c>
      <c r="AS639" s="96" t="s">
        <v>151</v>
      </c>
      <c r="AT639" s="95" t="s">
        <v>150</v>
      </c>
      <c r="AU639" s="94" t="s">
        <v>149</v>
      </c>
      <c r="AV639" s="96" t="s">
        <v>148</v>
      </c>
      <c r="AW639" s="95" t="s">
        <v>147</v>
      </c>
      <c r="AX639" s="94" t="s">
        <v>146</v>
      </c>
      <c r="AY639" s="93" t="s">
        <v>145</v>
      </c>
      <c r="AZ639" s="92" t="s">
        <v>144</v>
      </c>
      <c r="BA639" s="92" t="s">
        <v>143</v>
      </c>
      <c r="BB639" s="91" t="s">
        <v>142</v>
      </c>
    </row>
    <row r="640" spans="2:62" ht="48" thickBot="1" x14ac:dyDescent="0.3">
      <c r="B640" s="90" t="s">
        <v>205</v>
      </c>
      <c r="C640" s="89"/>
      <c r="D640" s="88"/>
      <c r="E640" s="258"/>
      <c r="F640" s="259"/>
      <c r="G640" s="260"/>
      <c r="H640" s="87" t="s">
        <v>140</v>
      </c>
      <c r="I640" s="86"/>
      <c r="J640" s="86"/>
      <c r="K640" s="85"/>
      <c r="L640" s="84"/>
      <c r="M640" s="81"/>
      <c r="N640" s="84"/>
      <c r="O640" s="81"/>
      <c r="P640" s="84"/>
      <c r="Q640" s="81"/>
      <c r="R640" s="84"/>
      <c r="S640" s="81"/>
      <c r="T640" s="84"/>
      <c r="U640" s="81"/>
      <c r="V640" s="84"/>
      <c r="W640" s="81"/>
      <c r="X640" s="84"/>
      <c r="Y640" s="81"/>
      <c r="Z640" s="84"/>
      <c r="AA640" s="83"/>
      <c r="AB640" s="82" t="s">
        <v>139</v>
      </c>
      <c r="AC640" s="81"/>
      <c r="AD640" s="81"/>
      <c r="AE640" s="81"/>
      <c r="AF640" s="80"/>
      <c r="AG640" s="80"/>
      <c r="AH640" s="60"/>
      <c r="AI640" s="79" t="s">
        <v>138</v>
      </c>
      <c r="AJ640" s="78">
        <f t="shared" ref="AJ640:BB640" si="84">SUM(AJ642:AJ653)</f>
        <v>139</v>
      </c>
      <c r="AK640" s="77">
        <f t="shared" si="84"/>
        <v>2</v>
      </c>
      <c r="AL640" s="76">
        <f t="shared" si="84"/>
        <v>0</v>
      </c>
      <c r="AM640" s="78">
        <f t="shared" si="84"/>
        <v>24</v>
      </c>
      <c r="AN640" s="77">
        <f t="shared" si="84"/>
        <v>0</v>
      </c>
      <c r="AO640" s="76">
        <f t="shared" si="84"/>
        <v>0</v>
      </c>
      <c r="AP640" s="78">
        <f t="shared" si="84"/>
        <v>0</v>
      </c>
      <c r="AQ640" s="77">
        <f t="shared" si="84"/>
        <v>0</v>
      </c>
      <c r="AR640" s="76">
        <f t="shared" si="84"/>
        <v>0</v>
      </c>
      <c r="AS640" s="78">
        <f t="shared" si="84"/>
        <v>18</v>
      </c>
      <c r="AT640" s="77">
        <f t="shared" si="84"/>
        <v>0</v>
      </c>
      <c r="AU640" s="76">
        <f t="shared" si="84"/>
        <v>0</v>
      </c>
      <c r="AV640" s="78">
        <f t="shared" si="84"/>
        <v>0</v>
      </c>
      <c r="AW640" s="77">
        <f t="shared" si="84"/>
        <v>0</v>
      </c>
      <c r="AX640" s="76">
        <f t="shared" si="84"/>
        <v>0</v>
      </c>
      <c r="AY640" s="75">
        <f t="shared" si="84"/>
        <v>0</v>
      </c>
      <c r="AZ640" s="74">
        <f t="shared" si="84"/>
        <v>0</v>
      </c>
      <c r="BA640" s="74">
        <f t="shared" si="84"/>
        <v>0</v>
      </c>
      <c r="BB640" s="73">
        <f t="shared" si="84"/>
        <v>0</v>
      </c>
      <c r="BC640" s="72" t="s">
        <v>137</v>
      </c>
      <c r="BF640" s="5">
        <f>SUM(AJ640:AL640)/$BG$5</f>
        <v>47</v>
      </c>
      <c r="BG640" s="5">
        <f>SUM(AM640:AO640,AY640)/$BG$5</f>
        <v>8</v>
      </c>
      <c r="BH640" s="5">
        <f>SUM(AP640:AR640,AZ640)/$BG$5</f>
        <v>0</v>
      </c>
      <c r="BI640" s="5">
        <f>SUM(AS640:AU640,BA640)/$BG$5</f>
        <v>6</v>
      </c>
      <c r="BJ640" s="5">
        <f>SUM(AV640:AX640,BB640)/$BG$5</f>
        <v>0</v>
      </c>
    </row>
    <row r="641" spans="2:62" ht="37.5" thickBot="1" x14ac:dyDescent="0.3">
      <c r="B641" s="71"/>
      <c r="C641" s="70"/>
      <c r="D641" s="69"/>
      <c r="E641" s="68"/>
      <c r="F641" s="68"/>
      <c r="G641" s="67"/>
      <c r="H641" s="66"/>
      <c r="I641" s="64"/>
      <c r="J641" s="64"/>
      <c r="K641" s="65"/>
      <c r="L641" s="64"/>
      <c r="M641" s="62"/>
      <c r="N641" s="64"/>
      <c r="O641" s="62"/>
      <c r="P641" s="64"/>
      <c r="Q641" s="62"/>
      <c r="R641" s="64"/>
      <c r="S641" s="62"/>
      <c r="T641" s="64"/>
      <c r="U641" s="62"/>
      <c r="V641" s="64"/>
      <c r="W641" s="62"/>
      <c r="X641" s="64"/>
      <c r="Y641" s="62"/>
      <c r="Z641" s="64"/>
      <c r="AA641" s="62"/>
      <c r="AB641" s="63"/>
      <c r="AC641" s="62"/>
      <c r="AD641" s="62"/>
      <c r="AE641" s="62"/>
      <c r="AF641" s="61"/>
      <c r="AG641" s="61"/>
      <c r="AH641" s="60"/>
      <c r="AI641" s="59" t="s">
        <v>136</v>
      </c>
      <c r="AJ641" s="58">
        <f t="shared" ref="AJ641:BB641" si="85">AJ640/3</f>
        <v>46.333333333333336</v>
      </c>
      <c r="AK641" s="57">
        <f t="shared" si="85"/>
        <v>0.66666666666666663</v>
      </c>
      <c r="AL641" s="56">
        <f t="shared" si="85"/>
        <v>0</v>
      </c>
      <c r="AM641" s="58">
        <f t="shared" si="85"/>
        <v>8</v>
      </c>
      <c r="AN641" s="57">
        <f t="shared" si="85"/>
        <v>0</v>
      </c>
      <c r="AO641" s="56">
        <f t="shared" si="85"/>
        <v>0</v>
      </c>
      <c r="AP641" s="58">
        <f t="shared" si="85"/>
        <v>0</v>
      </c>
      <c r="AQ641" s="57">
        <f t="shared" si="85"/>
        <v>0</v>
      </c>
      <c r="AR641" s="56">
        <f t="shared" si="85"/>
        <v>0</v>
      </c>
      <c r="AS641" s="58">
        <f t="shared" si="85"/>
        <v>6</v>
      </c>
      <c r="AT641" s="57">
        <f t="shared" si="85"/>
        <v>0</v>
      </c>
      <c r="AU641" s="56">
        <f t="shared" si="85"/>
        <v>0</v>
      </c>
      <c r="AV641" s="58">
        <f t="shared" si="85"/>
        <v>0</v>
      </c>
      <c r="AW641" s="57">
        <f t="shared" si="85"/>
        <v>0</v>
      </c>
      <c r="AX641" s="56">
        <f t="shared" si="85"/>
        <v>0</v>
      </c>
      <c r="AY641" s="55">
        <f t="shared" si="85"/>
        <v>0</v>
      </c>
      <c r="AZ641" s="54">
        <f t="shared" si="85"/>
        <v>0</v>
      </c>
      <c r="BA641" s="54">
        <f t="shared" si="85"/>
        <v>0</v>
      </c>
      <c r="BB641" s="53">
        <f t="shared" si="85"/>
        <v>0</v>
      </c>
      <c r="BC641" s="52" t="s">
        <v>135</v>
      </c>
    </row>
    <row r="642" spans="2:62" ht="28.15" customHeight="1" x14ac:dyDescent="0.2">
      <c r="B642" s="30"/>
      <c r="C642" s="242">
        <v>1</v>
      </c>
      <c r="D642" s="44"/>
      <c r="E642" s="43"/>
      <c r="F642" s="43"/>
      <c r="G642" s="42"/>
      <c r="H642" s="223" t="s">
        <v>183</v>
      </c>
      <c r="I642" s="246">
        <v>131</v>
      </c>
      <c r="J642" s="246">
        <v>33</v>
      </c>
      <c r="K642" s="246">
        <v>8</v>
      </c>
      <c r="L642" s="41" t="s">
        <v>133</v>
      </c>
      <c r="M642" s="40" t="s">
        <v>132</v>
      </c>
      <c r="N642" s="41" t="s">
        <v>131</v>
      </c>
      <c r="O642" s="40" t="s">
        <v>377</v>
      </c>
      <c r="P642" s="41" t="s">
        <v>130</v>
      </c>
      <c r="Q642" s="40" t="s">
        <v>382</v>
      </c>
      <c r="R642" s="41" t="s">
        <v>129</v>
      </c>
      <c r="S642" s="40" t="s">
        <v>656</v>
      </c>
      <c r="T642" s="41" t="s">
        <v>128</v>
      </c>
      <c r="U642" s="40" t="s">
        <v>186</v>
      </c>
      <c r="V642" s="41" t="s">
        <v>127</v>
      </c>
      <c r="W642" s="40" t="s">
        <v>132</v>
      </c>
      <c r="X642" s="41" t="s">
        <v>126</v>
      </c>
      <c r="Y642" s="40" t="s">
        <v>121</v>
      </c>
      <c r="Z642" s="41" t="s">
        <v>125</v>
      </c>
      <c r="AA642" s="40"/>
      <c r="AB642" s="39"/>
      <c r="AC642" s="40"/>
      <c r="AD642" s="39"/>
      <c r="AE642" s="38"/>
      <c r="AF642" s="250"/>
      <c r="AG642" s="250"/>
      <c r="AH642" s="37"/>
      <c r="AI642" s="11"/>
      <c r="AJ642" s="310">
        <f>SUMPRODUCT(LEN($M642:$AA645)-LEN(SUBSTITUTE($M642:$AA645,"A", "")))</f>
        <v>66</v>
      </c>
      <c r="AK642" s="239">
        <f>SUMPRODUCT(LEN($AD642:$AD645)-LEN(SUBSTITUTE($AD642:$AD645,"A", "")))</f>
        <v>0</v>
      </c>
      <c r="AL642" s="230">
        <f>SUMPRODUCT(LEN($AC642:$AC645)-LEN(SUBSTITUTE($AC642:$AC645,"A", "")))</f>
        <v>0</v>
      </c>
      <c r="AM642" s="233">
        <f>SUMPRODUCT(LEN($M642:$AA645)-LEN(SUBSTITUTE($M642:$AA645,"S", "")))</f>
        <v>9</v>
      </c>
      <c r="AN642" s="239">
        <f>SUMPRODUCT(LEN($AD642:$AD645)-LEN(SUBSTITUTE($AD642:$AD645,"S", "")))</f>
        <v>0</v>
      </c>
      <c r="AO642" s="230">
        <f>SUMPRODUCT(LEN($AC642:$AC645)-LEN(SUBSTITUTE($AC642:$AC645,"S", "")))</f>
        <v>0</v>
      </c>
      <c r="AP642" s="233">
        <f>SUMPRODUCT(LEN($M642:$AA645)-LEN(SUBSTITUTE($M642:$AA645,"F", "")))</f>
        <v>0</v>
      </c>
      <c r="AQ642" s="239">
        <f>SUMPRODUCT(LEN($AD642:$AD645)-LEN(SUBSTITUTE($AD642:$AD645,"F", "")))</f>
        <v>0</v>
      </c>
      <c r="AR642" s="230">
        <f>SUMPRODUCT(LEN($AC642:$AC645)-LEN(SUBSTITUTE($AC642:$AC645,"F", "")))</f>
        <v>0</v>
      </c>
      <c r="AS642" s="233">
        <f>SUMPRODUCT(LEN($M642:$AA645)-LEN(SUBSTITUTE($M642:$AA645,"G", "")))</f>
        <v>7</v>
      </c>
      <c r="AT642" s="239">
        <f>SUMPRODUCT(LEN($AD642:$AD645)-LEN(SUBSTITUTE($AD642:$AD645,"G", "")))</f>
        <v>0</v>
      </c>
      <c r="AU642" s="230">
        <f>SUMPRODUCT(LEN($AC642:$AC645)-LEN(SUBSTITUTE($AC642:$AC645,"G", "")))</f>
        <v>0</v>
      </c>
      <c r="AV642" s="233">
        <f>SUMPRODUCT(LEN($L642:$AA645)-LEN(SUBSTITUTE($L642:$AA645,"M", "")))</f>
        <v>0</v>
      </c>
      <c r="AW642" s="236">
        <f>SUMPRODUCT(LEN($AD642:$AD645)-LEN(SUBSTITUTE($AD642:$AD645,"M", "")))</f>
        <v>0</v>
      </c>
      <c r="AX642" s="269">
        <f>SUMPRODUCT(LEN($AC642:$AC645)-LEN(SUBSTITUTE($AC642:$AC645,"M", "")))</f>
        <v>0</v>
      </c>
      <c r="AY642" s="291">
        <f>SUMPRODUCT(LEN($AE642:$AE645)-LEN(SUBSTITUTE($AE642:$AE645,"S", "")))</f>
        <v>0</v>
      </c>
      <c r="AZ642" s="227">
        <f>SUMPRODUCT(LEN($AE642:$AE645)-LEN(SUBSTITUTE($AE642:$AE645,"F", "")))</f>
        <v>0</v>
      </c>
      <c r="BA642" s="227">
        <f>SUMPRODUCT(LEN($AE642:$AE645)-LEN(SUBSTITUTE($AE642:$AE645,"G", "")))</f>
        <v>0</v>
      </c>
      <c r="BB642" s="294">
        <f>SUMPRODUCT(LEN($AE642:$AE645)-LEN(SUBSTITUTE($AE642:$AE645,"M", "")))</f>
        <v>0</v>
      </c>
    </row>
    <row r="643" spans="2:62" ht="28.15" customHeight="1" thickBot="1" x14ac:dyDescent="0.25">
      <c r="B643" s="30"/>
      <c r="C643" s="243"/>
      <c r="D643" s="36"/>
      <c r="E643" s="35"/>
      <c r="F643" s="35"/>
      <c r="G643" s="34"/>
      <c r="H643" s="224"/>
      <c r="I643" s="247"/>
      <c r="J643" s="247"/>
      <c r="K643" s="247"/>
      <c r="L643" s="33" t="s">
        <v>123</v>
      </c>
      <c r="M643" s="32" t="s">
        <v>399</v>
      </c>
      <c r="N643" s="33" t="s">
        <v>122</v>
      </c>
      <c r="O643" s="32" t="s">
        <v>382</v>
      </c>
      <c r="P643" s="33" t="s">
        <v>120</v>
      </c>
      <c r="Q643" s="32" t="s">
        <v>417</v>
      </c>
      <c r="R643" s="33" t="s">
        <v>119</v>
      </c>
      <c r="S643" s="32" t="s">
        <v>650</v>
      </c>
      <c r="T643" s="33" t="s">
        <v>118</v>
      </c>
      <c r="U643" s="32" t="s">
        <v>186</v>
      </c>
      <c r="V643" s="33" t="s">
        <v>117</v>
      </c>
      <c r="W643" s="32" t="s">
        <v>124</v>
      </c>
      <c r="X643" s="33" t="s">
        <v>116</v>
      </c>
      <c r="Y643" s="32"/>
      <c r="Z643" s="33" t="s">
        <v>115</v>
      </c>
      <c r="AA643" s="32"/>
      <c r="AB643" s="31"/>
      <c r="AC643" s="32"/>
      <c r="AD643" s="31"/>
      <c r="AE643" s="23"/>
      <c r="AF643" s="251"/>
      <c r="AG643" s="251"/>
      <c r="AH643" s="22"/>
      <c r="AI643" s="11"/>
      <c r="AJ643" s="311"/>
      <c r="AK643" s="267"/>
      <c r="AL643" s="263"/>
      <c r="AM643" s="265"/>
      <c r="AN643" s="267"/>
      <c r="AO643" s="263"/>
      <c r="AP643" s="265"/>
      <c r="AQ643" s="267"/>
      <c r="AR643" s="263"/>
      <c r="AS643" s="265"/>
      <c r="AT643" s="267"/>
      <c r="AU643" s="263"/>
      <c r="AV643" s="265"/>
      <c r="AW643" s="275"/>
      <c r="AX643" s="270"/>
      <c r="AY643" s="292"/>
      <c r="AZ643" s="228"/>
      <c r="BA643" s="228"/>
      <c r="BB643" s="295"/>
    </row>
    <row r="644" spans="2:62" ht="28.15" customHeight="1" x14ac:dyDescent="0.2">
      <c r="B644" s="30"/>
      <c r="C644" s="244"/>
      <c r="D644" s="29"/>
      <c r="E644" s="28"/>
      <c r="F644" s="28"/>
      <c r="G644" s="27"/>
      <c r="H644" s="225">
        <v>222</v>
      </c>
      <c r="I644" s="248"/>
      <c r="J644" s="248"/>
      <c r="K644" s="248"/>
      <c r="L644" s="26" t="s">
        <v>114</v>
      </c>
      <c r="M644" s="25" t="s">
        <v>186</v>
      </c>
      <c r="N644" s="26" t="s">
        <v>112</v>
      </c>
      <c r="O644" s="25" t="s">
        <v>382</v>
      </c>
      <c r="P644" s="26" t="s">
        <v>111</v>
      </c>
      <c r="Q644" s="25" t="s">
        <v>417</v>
      </c>
      <c r="R644" s="26" t="s">
        <v>110</v>
      </c>
      <c r="S644" s="25" t="s">
        <v>382</v>
      </c>
      <c r="T644" s="26" t="s">
        <v>109</v>
      </c>
      <c r="U644" s="25" t="s">
        <v>186</v>
      </c>
      <c r="V644" s="26" t="s">
        <v>108</v>
      </c>
      <c r="W644" s="25" t="s">
        <v>121</v>
      </c>
      <c r="X644" s="26" t="s">
        <v>107</v>
      </c>
      <c r="Y644" s="25"/>
      <c r="Z644" s="26" t="s">
        <v>106</v>
      </c>
      <c r="AA644" s="25"/>
      <c r="AB644" s="24"/>
      <c r="AC644" s="25"/>
      <c r="AD644" s="24"/>
      <c r="AE644" s="23"/>
      <c r="AF644" s="251"/>
      <c r="AG644" s="251"/>
      <c r="AH644" s="22"/>
      <c r="AI644" s="11"/>
      <c r="AJ644" s="311"/>
      <c r="AK644" s="267"/>
      <c r="AL644" s="263"/>
      <c r="AM644" s="265"/>
      <c r="AN644" s="267"/>
      <c r="AO644" s="263"/>
      <c r="AP644" s="265"/>
      <c r="AQ644" s="267"/>
      <c r="AR644" s="263"/>
      <c r="AS644" s="265"/>
      <c r="AT644" s="267"/>
      <c r="AU644" s="263"/>
      <c r="AV644" s="265"/>
      <c r="AW644" s="275"/>
      <c r="AX644" s="270"/>
      <c r="AY644" s="292"/>
      <c r="AZ644" s="228"/>
      <c r="BA644" s="228"/>
      <c r="BB644" s="295"/>
    </row>
    <row r="645" spans="2:62" ht="28.15" customHeight="1" thickBot="1" x14ac:dyDescent="0.25">
      <c r="B645" s="30"/>
      <c r="C645" s="253"/>
      <c r="D645" s="51"/>
      <c r="E645" s="50"/>
      <c r="F645" s="50"/>
      <c r="G645" s="49"/>
      <c r="H645" s="226"/>
      <c r="I645" s="254"/>
      <c r="J645" s="254"/>
      <c r="K645" s="254"/>
      <c r="L645" s="48" t="s">
        <v>105</v>
      </c>
      <c r="M645" s="47" t="s">
        <v>186</v>
      </c>
      <c r="N645" s="48" t="s">
        <v>103</v>
      </c>
      <c r="O645" s="47" t="s">
        <v>452</v>
      </c>
      <c r="P645" s="48" t="s">
        <v>102</v>
      </c>
      <c r="Q645" s="47" t="s">
        <v>611</v>
      </c>
      <c r="R645" s="48" t="s">
        <v>101</v>
      </c>
      <c r="S645" s="47" t="s">
        <v>382</v>
      </c>
      <c r="T645" s="48">
        <v>20</v>
      </c>
      <c r="U645" s="47" t="s">
        <v>186</v>
      </c>
      <c r="V645" s="48" t="s">
        <v>100</v>
      </c>
      <c r="W645" s="47" t="s">
        <v>121</v>
      </c>
      <c r="X645" s="48" t="s">
        <v>99</v>
      </c>
      <c r="Y645" s="47"/>
      <c r="Z645" s="48" t="s">
        <v>98</v>
      </c>
      <c r="AA645" s="47"/>
      <c r="AB645" s="16"/>
      <c r="AC645" s="47"/>
      <c r="AD645" s="16"/>
      <c r="AE645" s="46"/>
      <c r="AF645" s="255"/>
      <c r="AG645" s="255"/>
      <c r="AH645" s="45"/>
      <c r="AI645" s="11"/>
      <c r="AJ645" s="312"/>
      <c r="AK645" s="268"/>
      <c r="AL645" s="264"/>
      <c r="AM645" s="266"/>
      <c r="AN645" s="268"/>
      <c r="AO645" s="264"/>
      <c r="AP645" s="266"/>
      <c r="AQ645" s="268"/>
      <c r="AR645" s="264"/>
      <c r="AS645" s="266"/>
      <c r="AT645" s="268"/>
      <c r="AU645" s="264"/>
      <c r="AV645" s="266"/>
      <c r="AW645" s="276"/>
      <c r="AX645" s="271"/>
      <c r="AY645" s="293"/>
      <c r="AZ645" s="229"/>
      <c r="BA645" s="229"/>
      <c r="BB645" s="296"/>
    </row>
    <row r="646" spans="2:62" ht="28.15" customHeight="1" x14ac:dyDescent="0.2">
      <c r="B646" s="30"/>
      <c r="C646" s="242">
        <v>2</v>
      </c>
      <c r="D646" s="44"/>
      <c r="E646" s="43"/>
      <c r="F646" s="43"/>
      <c r="G646" s="42"/>
      <c r="H646" s="223"/>
      <c r="I646" s="246">
        <v>99</v>
      </c>
      <c r="J646" s="246">
        <v>29</v>
      </c>
      <c r="K646" s="246">
        <v>7</v>
      </c>
      <c r="L646" s="41" t="s">
        <v>133</v>
      </c>
      <c r="M646" s="40" t="s">
        <v>132</v>
      </c>
      <c r="N646" s="41" t="s">
        <v>131</v>
      </c>
      <c r="O646" s="40" t="s">
        <v>186</v>
      </c>
      <c r="P646" s="41" t="s">
        <v>130</v>
      </c>
      <c r="Q646" s="40" t="s">
        <v>132</v>
      </c>
      <c r="R646" s="41" t="s">
        <v>129</v>
      </c>
      <c r="S646" s="40" t="s">
        <v>411</v>
      </c>
      <c r="T646" s="41" t="s">
        <v>128</v>
      </c>
      <c r="U646" s="40" t="s">
        <v>186</v>
      </c>
      <c r="V646" s="41" t="s">
        <v>127</v>
      </c>
      <c r="W646" s="40" t="s">
        <v>121</v>
      </c>
      <c r="X646" s="41" t="s">
        <v>126</v>
      </c>
      <c r="Y646" s="40"/>
      <c r="Z646" s="41" t="s">
        <v>125</v>
      </c>
      <c r="AA646" s="40"/>
      <c r="AB646" s="39"/>
      <c r="AC646" s="40"/>
      <c r="AD646" s="39"/>
      <c r="AE646" s="38"/>
      <c r="AF646" s="250"/>
      <c r="AG646" s="250"/>
      <c r="AH646" s="37"/>
      <c r="AI646" s="11"/>
      <c r="AJ646" s="310">
        <f>SUMPRODUCT(LEN($M646:$AA649)-LEN(SUBSTITUTE($M646:$AA649,"A", "")))</f>
        <v>33</v>
      </c>
      <c r="AK646" s="239">
        <f>SUMPRODUCT(LEN($AD646:$AD649)-LEN(SUBSTITUTE($AD646:$AD649,"A", "")))</f>
        <v>0</v>
      </c>
      <c r="AL646" s="230">
        <f>SUMPRODUCT(LEN($AC646:$AC649)-LEN(SUBSTITUTE($AC646:$AC649,"A", "")))</f>
        <v>0</v>
      </c>
      <c r="AM646" s="233">
        <f>SUMPRODUCT(LEN($M646:$AA649)-LEN(SUBSTITUTE($M646:$AA649,"S", "")))</f>
        <v>10</v>
      </c>
      <c r="AN646" s="239">
        <f>SUMPRODUCT(LEN($AD646:$AD649)-LEN(SUBSTITUTE($AD646:$AD649,"S", "")))</f>
        <v>0</v>
      </c>
      <c r="AO646" s="230">
        <f>SUMPRODUCT(LEN($AC646:$AC649)-LEN(SUBSTITUTE($AC646:$AC649,"S", "")))</f>
        <v>0</v>
      </c>
      <c r="AP646" s="233">
        <f>SUMPRODUCT(LEN($M646:$AA649)-LEN(SUBSTITUTE($M646:$AA649,"F", "")))</f>
        <v>0</v>
      </c>
      <c r="AQ646" s="239">
        <f>SUMPRODUCT(LEN($AD646:$AD649)-LEN(SUBSTITUTE($AD646:$AD649,"F", "")))</f>
        <v>0</v>
      </c>
      <c r="AR646" s="230">
        <f>SUMPRODUCT(LEN($AC646:$AC649)-LEN(SUBSTITUTE($AC646:$AC649,"F", "")))</f>
        <v>0</v>
      </c>
      <c r="AS646" s="233">
        <f>SUMPRODUCT(LEN($M646:$AA649)-LEN(SUBSTITUTE($M646:$AA649,"G", "")))</f>
        <v>6</v>
      </c>
      <c r="AT646" s="239">
        <f>SUMPRODUCT(LEN($AD646:$AD649)-LEN(SUBSTITUTE($AD646:$AD649,"G", "")))</f>
        <v>0</v>
      </c>
      <c r="AU646" s="230">
        <f>SUMPRODUCT(LEN($AC646:$AC649)-LEN(SUBSTITUTE($AC646:$AC649,"G", "")))</f>
        <v>0</v>
      </c>
      <c r="AV646" s="233">
        <f>SUMPRODUCT(LEN($L646:$AA649)-LEN(SUBSTITUTE($L646:$AA649,"M", "")))</f>
        <v>0</v>
      </c>
      <c r="AW646" s="236">
        <f>SUMPRODUCT(LEN($AD646:$AD649)-LEN(SUBSTITUTE($AD646:$AD649,"M", "")))</f>
        <v>0</v>
      </c>
      <c r="AX646" s="269">
        <f>SUMPRODUCT(LEN($AC646:$AC649)-LEN(SUBSTITUTE($AC646:$AC649,"M", "")))</f>
        <v>0</v>
      </c>
      <c r="AY646" s="291">
        <f>SUMPRODUCT(LEN($AE646:$AE649)-LEN(SUBSTITUTE($AE646:$AE649,"S", "")))</f>
        <v>0</v>
      </c>
      <c r="AZ646" s="227">
        <f>SUMPRODUCT(LEN($AE646:$AE649)-LEN(SUBSTITUTE($AE646:$AE649,"F", "")))</f>
        <v>0</v>
      </c>
      <c r="BA646" s="227">
        <f>SUMPRODUCT(LEN($AE646:$AE649)-LEN(SUBSTITUTE($AE646:$AE649,"G", "")))</f>
        <v>0</v>
      </c>
      <c r="BB646" s="294">
        <f>SUMPRODUCT(LEN($AE646:$AE649)-LEN(SUBSTITUTE($AE646:$AE649,"M", "")))</f>
        <v>0</v>
      </c>
    </row>
    <row r="647" spans="2:62" ht="28.15" customHeight="1" thickBot="1" x14ac:dyDescent="0.25">
      <c r="B647" s="30"/>
      <c r="C647" s="243"/>
      <c r="D647" s="36"/>
      <c r="E647" s="35"/>
      <c r="F647" s="35"/>
      <c r="G647" s="34"/>
      <c r="H647" s="224"/>
      <c r="I647" s="247"/>
      <c r="J647" s="247"/>
      <c r="K647" s="247"/>
      <c r="L647" s="33" t="s">
        <v>123</v>
      </c>
      <c r="M647" s="32" t="s">
        <v>614</v>
      </c>
      <c r="N647" s="33" t="s">
        <v>122</v>
      </c>
      <c r="O647" s="32" t="s">
        <v>399</v>
      </c>
      <c r="P647" s="33" t="s">
        <v>120</v>
      </c>
      <c r="Q647" s="32" t="s">
        <v>484</v>
      </c>
      <c r="R647" s="33" t="s">
        <v>119</v>
      </c>
      <c r="S647" s="32" t="s">
        <v>434</v>
      </c>
      <c r="T647" s="33" t="s">
        <v>118</v>
      </c>
      <c r="U647" s="32" t="s">
        <v>113</v>
      </c>
      <c r="V647" s="33" t="s">
        <v>117</v>
      </c>
      <c r="W647" s="32" t="s">
        <v>121</v>
      </c>
      <c r="X647" s="33" t="s">
        <v>116</v>
      </c>
      <c r="Y647" s="32"/>
      <c r="Z647" s="33" t="s">
        <v>115</v>
      </c>
      <c r="AA647" s="32"/>
      <c r="AB647" s="31"/>
      <c r="AC647" s="32"/>
      <c r="AD647" s="31"/>
      <c r="AE647" s="23"/>
      <c r="AF647" s="251"/>
      <c r="AG647" s="251"/>
      <c r="AH647" s="22"/>
      <c r="AI647" s="11"/>
      <c r="AJ647" s="311"/>
      <c r="AK647" s="267"/>
      <c r="AL647" s="263"/>
      <c r="AM647" s="265"/>
      <c r="AN647" s="267"/>
      <c r="AO647" s="263"/>
      <c r="AP647" s="265"/>
      <c r="AQ647" s="267"/>
      <c r="AR647" s="263"/>
      <c r="AS647" s="265"/>
      <c r="AT647" s="267"/>
      <c r="AU647" s="263"/>
      <c r="AV647" s="265"/>
      <c r="AW647" s="275"/>
      <c r="AX647" s="270"/>
      <c r="AY647" s="292"/>
      <c r="AZ647" s="228"/>
      <c r="BA647" s="228"/>
      <c r="BB647" s="295"/>
    </row>
    <row r="648" spans="2:62" ht="28.15" customHeight="1" x14ac:dyDescent="0.2">
      <c r="B648" s="30"/>
      <c r="C648" s="244"/>
      <c r="D648" s="29"/>
      <c r="E648" s="28"/>
      <c r="F648" s="28"/>
      <c r="G648" s="27"/>
      <c r="H648" s="225"/>
      <c r="I648" s="248"/>
      <c r="J648" s="248"/>
      <c r="K648" s="248"/>
      <c r="L648" s="26" t="s">
        <v>114</v>
      </c>
      <c r="M648" s="25" t="s">
        <v>104</v>
      </c>
      <c r="N648" s="26" t="s">
        <v>112</v>
      </c>
      <c r="O648" s="25" t="s">
        <v>104</v>
      </c>
      <c r="P648" s="26" t="s">
        <v>111</v>
      </c>
      <c r="Q648" s="25" t="s">
        <v>186</v>
      </c>
      <c r="R648" s="26" t="s">
        <v>110</v>
      </c>
      <c r="S648" s="25" t="s">
        <v>186</v>
      </c>
      <c r="T648" s="26" t="s">
        <v>109</v>
      </c>
      <c r="U648" s="25" t="s">
        <v>175</v>
      </c>
      <c r="V648" s="26" t="s">
        <v>108</v>
      </c>
      <c r="W648" s="25"/>
      <c r="X648" s="26" t="s">
        <v>107</v>
      </c>
      <c r="Y648" s="25"/>
      <c r="Z648" s="26" t="s">
        <v>106</v>
      </c>
      <c r="AA648" s="25"/>
      <c r="AB648" s="24"/>
      <c r="AC648" s="25"/>
      <c r="AD648" s="24"/>
      <c r="AE648" s="23"/>
      <c r="AF648" s="251"/>
      <c r="AG648" s="251"/>
      <c r="AH648" s="22"/>
      <c r="AI648" s="11"/>
      <c r="AJ648" s="311"/>
      <c r="AK648" s="267"/>
      <c r="AL648" s="263"/>
      <c r="AM648" s="265"/>
      <c r="AN648" s="267"/>
      <c r="AO648" s="263"/>
      <c r="AP648" s="265"/>
      <c r="AQ648" s="267"/>
      <c r="AR648" s="263"/>
      <c r="AS648" s="265"/>
      <c r="AT648" s="267"/>
      <c r="AU648" s="263"/>
      <c r="AV648" s="265"/>
      <c r="AW648" s="275"/>
      <c r="AX648" s="270"/>
      <c r="AY648" s="292"/>
      <c r="AZ648" s="228"/>
      <c r="BA648" s="228"/>
      <c r="BB648" s="295"/>
    </row>
    <row r="649" spans="2:62" ht="28.15" customHeight="1" thickBot="1" x14ac:dyDescent="0.25">
      <c r="B649" s="30"/>
      <c r="C649" s="253"/>
      <c r="D649" s="51"/>
      <c r="E649" s="50"/>
      <c r="F649" s="50"/>
      <c r="G649" s="49"/>
      <c r="H649" s="226"/>
      <c r="I649" s="254"/>
      <c r="J649" s="254"/>
      <c r="K649" s="254"/>
      <c r="L649" s="48" t="s">
        <v>105</v>
      </c>
      <c r="M649" s="47" t="s">
        <v>399</v>
      </c>
      <c r="N649" s="48" t="s">
        <v>103</v>
      </c>
      <c r="O649" s="47" t="s">
        <v>132</v>
      </c>
      <c r="P649" s="48" t="s">
        <v>102</v>
      </c>
      <c r="Q649" s="47" t="s">
        <v>414</v>
      </c>
      <c r="R649" s="48" t="s">
        <v>101</v>
      </c>
      <c r="S649" s="47" t="s">
        <v>399</v>
      </c>
      <c r="T649" s="48">
        <v>20</v>
      </c>
      <c r="U649" s="47" t="s">
        <v>113</v>
      </c>
      <c r="V649" s="48" t="s">
        <v>100</v>
      </c>
      <c r="W649" s="47"/>
      <c r="X649" s="48" t="s">
        <v>99</v>
      </c>
      <c r="Y649" s="47"/>
      <c r="Z649" s="48" t="s">
        <v>98</v>
      </c>
      <c r="AA649" s="47"/>
      <c r="AB649" s="16"/>
      <c r="AC649" s="47"/>
      <c r="AD649" s="16"/>
      <c r="AE649" s="46"/>
      <c r="AF649" s="255"/>
      <c r="AG649" s="255"/>
      <c r="AH649" s="45"/>
      <c r="AI649" s="11"/>
      <c r="AJ649" s="312"/>
      <c r="AK649" s="268"/>
      <c r="AL649" s="264"/>
      <c r="AM649" s="266"/>
      <c r="AN649" s="268"/>
      <c r="AO649" s="264"/>
      <c r="AP649" s="266"/>
      <c r="AQ649" s="268"/>
      <c r="AR649" s="264"/>
      <c r="AS649" s="266"/>
      <c r="AT649" s="268"/>
      <c r="AU649" s="264"/>
      <c r="AV649" s="266"/>
      <c r="AW649" s="276"/>
      <c r="AX649" s="271"/>
      <c r="AY649" s="293"/>
      <c r="AZ649" s="229"/>
      <c r="BA649" s="229"/>
      <c r="BB649" s="296"/>
    </row>
    <row r="650" spans="2:62" ht="28.15" customHeight="1" x14ac:dyDescent="0.2">
      <c r="B650" s="30"/>
      <c r="C650" s="242">
        <v>3</v>
      </c>
      <c r="D650" s="44"/>
      <c r="E650" s="43"/>
      <c r="F650" s="43"/>
      <c r="G650" s="42"/>
      <c r="H650" s="223"/>
      <c r="I650" s="246">
        <v>119</v>
      </c>
      <c r="J650" s="246">
        <v>29</v>
      </c>
      <c r="K650" s="246">
        <v>6</v>
      </c>
      <c r="L650" s="41" t="s">
        <v>133</v>
      </c>
      <c r="M650" s="40" t="s">
        <v>104</v>
      </c>
      <c r="N650" s="41" t="s">
        <v>131</v>
      </c>
      <c r="O650" s="40" t="s">
        <v>132</v>
      </c>
      <c r="P650" s="41" t="s">
        <v>130</v>
      </c>
      <c r="Q650" s="40" t="s">
        <v>382</v>
      </c>
      <c r="R650" s="41" t="s">
        <v>129</v>
      </c>
      <c r="S650" s="40" t="s">
        <v>186</v>
      </c>
      <c r="T650" s="41" t="s">
        <v>128</v>
      </c>
      <c r="U650" s="40" t="s">
        <v>175</v>
      </c>
      <c r="V650" s="41" t="s">
        <v>127</v>
      </c>
      <c r="W650" s="40" t="s">
        <v>104</v>
      </c>
      <c r="X650" s="41" t="s">
        <v>126</v>
      </c>
      <c r="Y650" s="40"/>
      <c r="Z650" s="41" t="s">
        <v>125</v>
      </c>
      <c r="AA650" s="40"/>
      <c r="AB650" s="39"/>
      <c r="AC650" s="40"/>
      <c r="AD650" s="39" t="s">
        <v>132</v>
      </c>
      <c r="AE650" s="38"/>
      <c r="AF650" s="250"/>
      <c r="AG650" s="250"/>
      <c r="AH650" s="37"/>
      <c r="AI650" s="11"/>
      <c r="AJ650" s="310">
        <f>SUMPRODUCT(LEN($M650:$AA653)-LEN(SUBSTITUTE($M650:$AA653,"A", "")))</f>
        <v>40</v>
      </c>
      <c r="AK650" s="239">
        <f>SUMPRODUCT(LEN($AD650:$AD653)-LEN(SUBSTITUTE($AD650:$AD653,"A", "")))</f>
        <v>2</v>
      </c>
      <c r="AL650" s="230">
        <f>SUMPRODUCT(LEN($AC650:$AC653)-LEN(SUBSTITUTE($AC650:$AC653,"A", "")))</f>
        <v>0</v>
      </c>
      <c r="AM650" s="233">
        <f>SUMPRODUCT(LEN($M650:$AA653)-LEN(SUBSTITUTE($M650:$AA653,"S", "")))</f>
        <v>5</v>
      </c>
      <c r="AN650" s="239">
        <f>SUMPRODUCT(LEN($AD650:$AD653)-LEN(SUBSTITUTE($AD650:$AD653,"S", "")))</f>
        <v>0</v>
      </c>
      <c r="AO650" s="230">
        <f>SUMPRODUCT(LEN($AC650:$AC653)-LEN(SUBSTITUTE($AC650:$AC653,"S", "")))</f>
        <v>0</v>
      </c>
      <c r="AP650" s="233">
        <f>SUMPRODUCT(LEN($M650:$AA653)-LEN(SUBSTITUTE($M650:$AA653,"F", "")))</f>
        <v>0</v>
      </c>
      <c r="AQ650" s="239">
        <f>SUMPRODUCT(LEN($AD650:$AD653)-LEN(SUBSTITUTE($AD650:$AD653,"F", "")))</f>
        <v>0</v>
      </c>
      <c r="AR650" s="230">
        <f>SUMPRODUCT(LEN($AC650:$AC653)-LEN(SUBSTITUTE($AC650:$AC653,"F", "")))</f>
        <v>0</v>
      </c>
      <c r="AS650" s="233">
        <f>SUMPRODUCT(LEN($M650:$AA653)-LEN(SUBSTITUTE($M650:$AA653,"G", "")))</f>
        <v>5</v>
      </c>
      <c r="AT650" s="239">
        <f>SUMPRODUCT(LEN($AD650:$AD653)-LEN(SUBSTITUTE($AD650:$AD653,"G", "")))</f>
        <v>0</v>
      </c>
      <c r="AU650" s="230">
        <f>SUMPRODUCT(LEN($AC650:$AC653)-LEN(SUBSTITUTE($AC650:$AC653,"G", "")))</f>
        <v>0</v>
      </c>
      <c r="AV650" s="233">
        <f>SUMPRODUCT(LEN($L650:$AA653)-LEN(SUBSTITUTE($L650:$AA653,"M", "")))</f>
        <v>0</v>
      </c>
      <c r="AW650" s="236">
        <f>SUMPRODUCT(LEN($AD650:$AD653)-LEN(SUBSTITUTE($AD650:$AD653,"M", "")))</f>
        <v>0</v>
      </c>
      <c r="AX650" s="269">
        <f>SUMPRODUCT(LEN($AC650:$AC653)-LEN(SUBSTITUTE($AC650:$AC653,"M", "")))</f>
        <v>0</v>
      </c>
      <c r="AY650" s="291">
        <f>SUMPRODUCT(LEN($AE650:$AE653)-LEN(SUBSTITUTE($AE650:$AE653,"S", "")))</f>
        <v>0</v>
      </c>
      <c r="AZ650" s="227">
        <f>SUMPRODUCT(LEN($AE650:$AE653)-LEN(SUBSTITUTE($AE650:$AE653,"F", "")))</f>
        <v>0</v>
      </c>
      <c r="BA650" s="227">
        <f>SUMPRODUCT(LEN($AE650:$AE653)-LEN(SUBSTITUTE($AE650:$AE653,"G", "")))</f>
        <v>0</v>
      </c>
      <c r="BB650" s="294">
        <f>SUMPRODUCT(LEN($AE650:$AE653)-LEN(SUBSTITUTE($AE650:$AE653,"M", "")))</f>
        <v>0</v>
      </c>
    </row>
    <row r="651" spans="2:62" ht="28.15" customHeight="1" thickBot="1" x14ac:dyDescent="0.25">
      <c r="B651" s="30"/>
      <c r="C651" s="243"/>
      <c r="D651" s="36"/>
      <c r="E651" s="35"/>
      <c r="F651" s="35"/>
      <c r="G651" s="34"/>
      <c r="H651" s="224"/>
      <c r="I651" s="247"/>
      <c r="J651" s="247"/>
      <c r="K651" s="247"/>
      <c r="L651" s="33" t="s">
        <v>123</v>
      </c>
      <c r="M651" s="32" t="s">
        <v>132</v>
      </c>
      <c r="N651" s="33" t="s">
        <v>122</v>
      </c>
      <c r="O651" s="32" t="s">
        <v>132</v>
      </c>
      <c r="P651" s="33" t="s">
        <v>120</v>
      </c>
      <c r="Q651" s="32" t="s">
        <v>186</v>
      </c>
      <c r="R651" s="33" t="s">
        <v>119</v>
      </c>
      <c r="S651" s="32" t="s">
        <v>132</v>
      </c>
      <c r="T651" s="33" t="s">
        <v>118</v>
      </c>
      <c r="U651" s="32" t="s">
        <v>175</v>
      </c>
      <c r="V651" s="33" t="s">
        <v>117</v>
      </c>
      <c r="W651" s="32" t="s">
        <v>121</v>
      </c>
      <c r="X651" s="33" t="s">
        <v>116</v>
      </c>
      <c r="Y651" s="32"/>
      <c r="Z651" s="33" t="s">
        <v>115</v>
      </c>
      <c r="AA651" s="32"/>
      <c r="AB651" s="31"/>
      <c r="AC651" s="32"/>
      <c r="AD651" s="31"/>
      <c r="AE651" s="23"/>
      <c r="AF651" s="251"/>
      <c r="AG651" s="251"/>
      <c r="AH651" s="22"/>
      <c r="AI651" s="11"/>
      <c r="AJ651" s="311"/>
      <c r="AK651" s="267"/>
      <c r="AL651" s="263"/>
      <c r="AM651" s="265"/>
      <c r="AN651" s="267"/>
      <c r="AO651" s="263"/>
      <c r="AP651" s="265"/>
      <c r="AQ651" s="267"/>
      <c r="AR651" s="263"/>
      <c r="AS651" s="265"/>
      <c r="AT651" s="267"/>
      <c r="AU651" s="263"/>
      <c r="AV651" s="265"/>
      <c r="AW651" s="275"/>
      <c r="AX651" s="270"/>
      <c r="AY651" s="292"/>
      <c r="AZ651" s="228"/>
      <c r="BA651" s="228"/>
      <c r="BB651" s="295"/>
    </row>
    <row r="652" spans="2:62" ht="28.15" customHeight="1" x14ac:dyDescent="0.2">
      <c r="B652" s="30"/>
      <c r="C652" s="244"/>
      <c r="D652" s="29"/>
      <c r="E652" s="28"/>
      <c r="F652" s="28"/>
      <c r="G652" s="27"/>
      <c r="H652" s="225"/>
      <c r="I652" s="248"/>
      <c r="J652" s="248"/>
      <c r="K652" s="248"/>
      <c r="L652" s="26" t="s">
        <v>114</v>
      </c>
      <c r="M652" s="25" t="s">
        <v>132</v>
      </c>
      <c r="N652" s="26" t="s">
        <v>112</v>
      </c>
      <c r="O652" s="25" t="s">
        <v>389</v>
      </c>
      <c r="P652" s="26" t="s">
        <v>111</v>
      </c>
      <c r="Q652" s="25" t="s">
        <v>382</v>
      </c>
      <c r="R652" s="26" t="s">
        <v>110</v>
      </c>
      <c r="S652" s="25" t="s">
        <v>186</v>
      </c>
      <c r="T652" s="26" t="s">
        <v>109</v>
      </c>
      <c r="U652" s="25" t="s">
        <v>175</v>
      </c>
      <c r="V652" s="26" t="s">
        <v>108</v>
      </c>
      <c r="W652" s="25" t="s">
        <v>121</v>
      </c>
      <c r="X652" s="26" t="s">
        <v>107</v>
      </c>
      <c r="Y652" s="25"/>
      <c r="Z652" s="26" t="s">
        <v>106</v>
      </c>
      <c r="AA652" s="25"/>
      <c r="AB652" s="24"/>
      <c r="AC652" s="25"/>
      <c r="AD652" s="24"/>
      <c r="AE652" s="23"/>
      <c r="AF652" s="251"/>
      <c r="AG652" s="251"/>
      <c r="AH652" s="22"/>
      <c r="AI652" s="11"/>
      <c r="AJ652" s="311"/>
      <c r="AK652" s="267"/>
      <c r="AL652" s="263"/>
      <c r="AM652" s="265"/>
      <c r="AN652" s="267"/>
      <c r="AO652" s="263"/>
      <c r="AP652" s="265"/>
      <c r="AQ652" s="267"/>
      <c r="AR652" s="263"/>
      <c r="AS652" s="265"/>
      <c r="AT652" s="267"/>
      <c r="AU652" s="263"/>
      <c r="AV652" s="265"/>
      <c r="AW652" s="275"/>
      <c r="AX652" s="270"/>
      <c r="AY652" s="292"/>
      <c r="AZ652" s="228"/>
      <c r="BA652" s="228"/>
      <c r="BB652" s="295"/>
    </row>
    <row r="653" spans="2:62" ht="28.15" customHeight="1" thickBot="1" x14ac:dyDescent="0.25">
      <c r="B653" s="21"/>
      <c r="C653" s="245"/>
      <c r="D653" s="20"/>
      <c r="E653" s="19"/>
      <c r="F653" s="19"/>
      <c r="G653" s="18"/>
      <c r="H653" s="226"/>
      <c r="I653" s="249"/>
      <c r="J653" s="249"/>
      <c r="K653" s="249"/>
      <c r="L653" s="17" t="s">
        <v>105</v>
      </c>
      <c r="M653" s="15" t="s">
        <v>507</v>
      </c>
      <c r="N653" s="17" t="s">
        <v>103</v>
      </c>
      <c r="O653" s="15" t="s">
        <v>399</v>
      </c>
      <c r="P653" s="17" t="s">
        <v>102</v>
      </c>
      <c r="Q653" s="15" t="s">
        <v>132</v>
      </c>
      <c r="R653" s="17" t="s">
        <v>101</v>
      </c>
      <c r="S653" s="15" t="s">
        <v>389</v>
      </c>
      <c r="T653" s="17">
        <v>20</v>
      </c>
      <c r="U653" s="15" t="s">
        <v>104</v>
      </c>
      <c r="V653" s="17" t="s">
        <v>100</v>
      </c>
      <c r="W653" s="15"/>
      <c r="X653" s="17" t="s">
        <v>99</v>
      </c>
      <c r="Y653" s="15"/>
      <c r="Z653" s="17" t="s">
        <v>98</v>
      </c>
      <c r="AA653" s="15"/>
      <c r="AB653" s="16"/>
      <c r="AC653" s="15"/>
      <c r="AD653" s="14"/>
      <c r="AE653" s="13"/>
      <c r="AF653" s="252"/>
      <c r="AG653" s="252"/>
      <c r="AH653" s="12"/>
      <c r="AI653" s="11"/>
      <c r="AJ653" s="312"/>
      <c r="AK653" s="268"/>
      <c r="AL653" s="264"/>
      <c r="AM653" s="266"/>
      <c r="AN653" s="268"/>
      <c r="AO653" s="264"/>
      <c r="AP653" s="266"/>
      <c r="AQ653" s="268"/>
      <c r="AR653" s="264"/>
      <c r="AS653" s="266"/>
      <c r="AT653" s="268"/>
      <c r="AU653" s="264"/>
      <c r="AV653" s="266"/>
      <c r="AW653" s="276"/>
      <c r="AX653" s="271"/>
      <c r="AY653" s="293"/>
      <c r="AZ653" s="229"/>
      <c r="BA653" s="229"/>
      <c r="BB653" s="296"/>
    </row>
    <row r="654" spans="2:62" ht="85.9" customHeight="1" thickTop="1" thickBot="1" x14ac:dyDescent="0.35">
      <c r="B654" s="105" t="s">
        <v>174</v>
      </c>
      <c r="C654" s="95" t="s">
        <v>173</v>
      </c>
      <c r="D654" s="100" t="s">
        <v>172</v>
      </c>
      <c r="E654" s="104" t="s">
        <v>171</v>
      </c>
      <c r="F654" s="103"/>
      <c r="G654" s="102"/>
      <c r="H654" s="101" t="s">
        <v>170</v>
      </c>
      <c r="I654" s="100" t="s">
        <v>96</v>
      </c>
      <c r="J654" s="100" t="s">
        <v>169</v>
      </c>
      <c r="K654" s="100" t="s">
        <v>97</v>
      </c>
      <c r="L654" s="256" t="s">
        <v>168</v>
      </c>
      <c r="M654" s="262"/>
      <c r="N654" s="256" t="s">
        <v>167</v>
      </c>
      <c r="O654" s="262"/>
      <c r="P654" s="256" t="s">
        <v>167</v>
      </c>
      <c r="Q654" s="257"/>
      <c r="R654" s="256" t="s">
        <v>167</v>
      </c>
      <c r="S654" s="257"/>
      <c r="T654" s="256" t="s">
        <v>167</v>
      </c>
      <c r="U654" s="257"/>
      <c r="V654" s="256" t="s">
        <v>167</v>
      </c>
      <c r="W654" s="257"/>
      <c r="X654" s="256" t="s">
        <v>167</v>
      </c>
      <c r="Y654" s="257"/>
      <c r="Z654" s="256" t="s">
        <v>167</v>
      </c>
      <c r="AA654" s="257"/>
      <c r="AB654" s="261" t="s">
        <v>166</v>
      </c>
      <c r="AC654" s="257"/>
      <c r="AD654" s="101" t="s">
        <v>165</v>
      </c>
      <c r="AE654" s="101" t="s">
        <v>164</v>
      </c>
      <c r="AF654" s="100" t="s">
        <v>163</v>
      </c>
      <c r="AG654" s="100" t="s">
        <v>162</v>
      </c>
      <c r="AH654" s="99" t="s">
        <v>161</v>
      </c>
      <c r="AI654" s="98"/>
      <c r="AJ654" s="96" t="s">
        <v>160</v>
      </c>
      <c r="AK654" s="95" t="s">
        <v>159</v>
      </c>
      <c r="AL654" s="94" t="s">
        <v>158</v>
      </c>
      <c r="AM654" s="96" t="s">
        <v>157</v>
      </c>
      <c r="AN654" s="95" t="s">
        <v>156</v>
      </c>
      <c r="AO654" s="94" t="s">
        <v>155</v>
      </c>
      <c r="AP654" s="96" t="s">
        <v>154</v>
      </c>
      <c r="AQ654" s="95" t="s">
        <v>153</v>
      </c>
      <c r="AR654" s="97" t="s">
        <v>152</v>
      </c>
      <c r="AS654" s="96" t="s">
        <v>151</v>
      </c>
      <c r="AT654" s="95" t="s">
        <v>150</v>
      </c>
      <c r="AU654" s="94" t="s">
        <v>149</v>
      </c>
      <c r="AV654" s="96" t="s">
        <v>148</v>
      </c>
      <c r="AW654" s="95" t="s">
        <v>147</v>
      </c>
      <c r="AX654" s="94" t="s">
        <v>146</v>
      </c>
      <c r="AY654" s="93" t="s">
        <v>145</v>
      </c>
      <c r="AZ654" s="92" t="s">
        <v>144</v>
      </c>
      <c r="BA654" s="92" t="s">
        <v>143</v>
      </c>
      <c r="BB654" s="91" t="s">
        <v>142</v>
      </c>
    </row>
    <row r="655" spans="2:62" ht="48" thickBot="1" x14ac:dyDescent="0.3">
      <c r="B655" s="90" t="s">
        <v>204</v>
      </c>
      <c r="C655" s="89"/>
      <c r="D655" s="88"/>
      <c r="E655" s="258"/>
      <c r="F655" s="259"/>
      <c r="G655" s="260"/>
      <c r="H655" s="87" t="s">
        <v>140</v>
      </c>
      <c r="I655" s="86"/>
      <c r="J655" s="86"/>
      <c r="K655" s="85"/>
      <c r="L655" s="84"/>
      <c r="M655" s="81"/>
      <c r="N655" s="84"/>
      <c r="O655" s="81"/>
      <c r="P655" s="84"/>
      <c r="Q655" s="81"/>
      <c r="R655" s="84"/>
      <c r="S655" s="81"/>
      <c r="T655" s="84"/>
      <c r="U655" s="81"/>
      <c r="V655" s="84"/>
      <c r="W655" s="81"/>
      <c r="X655" s="84"/>
      <c r="Y655" s="81"/>
      <c r="Z655" s="84"/>
      <c r="AA655" s="83"/>
      <c r="AB655" s="82" t="s">
        <v>139</v>
      </c>
      <c r="AC655" s="81"/>
      <c r="AD655" s="81"/>
      <c r="AE655" s="81"/>
      <c r="AF655" s="80"/>
      <c r="AG655" s="80"/>
      <c r="AH655" s="60"/>
      <c r="AI655" s="79" t="s">
        <v>138</v>
      </c>
      <c r="AJ655" s="78">
        <f t="shared" ref="AJ655:BB655" si="86">SUM(AJ657:AJ668)</f>
        <v>134</v>
      </c>
      <c r="AK655" s="77">
        <f t="shared" si="86"/>
        <v>37</v>
      </c>
      <c r="AL655" s="76">
        <f t="shared" si="86"/>
        <v>0</v>
      </c>
      <c r="AM655" s="78">
        <f t="shared" si="86"/>
        <v>19</v>
      </c>
      <c r="AN655" s="77">
        <f t="shared" si="86"/>
        <v>6</v>
      </c>
      <c r="AO655" s="76">
        <f t="shared" si="86"/>
        <v>0</v>
      </c>
      <c r="AP655" s="78">
        <f t="shared" si="86"/>
        <v>1</v>
      </c>
      <c r="AQ655" s="77">
        <f t="shared" si="86"/>
        <v>1</v>
      </c>
      <c r="AR655" s="76">
        <f t="shared" si="86"/>
        <v>0</v>
      </c>
      <c r="AS655" s="78">
        <f t="shared" si="86"/>
        <v>25</v>
      </c>
      <c r="AT655" s="77">
        <f t="shared" si="86"/>
        <v>10</v>
      </c>
      <c r="AU655" s="76">
        <f t="shared" si="86"/>
        <v>0</v>
      </c>
      <c r="AV655" s="78">
        <f t="shared" si="86"/>
        <v>1</v>
      </c>
      <c r="AW655" s="77">
        <f t="shared" si="86"/>
        <v>0</v>
      </c>
      <c r="AX655" s="76">
        <f t="shared" si="86"/>
        <v>0</v>
      </c>
      <c r="AY655" s="75">
        <f t="shared" si="86"/>
        <v>0</v>
      </c>
      <c r="AZ655" s="74">
        <f t="shared" si="86"/>
        <v>0</v>
      </c>
      <c r="BA655" s="74">
        <f t="shared" si="86"/>
        <v>3</v>
      </c>
      <c r="BB655" s="73">
        <f t="shared" si="86"/>
        <v>0</v>
      </c>
      <c r="BC655" s="72" t="s">
        <v>137</v>
      </c>
      <c r="BF655" s="5">
        <f>SUM(AJ655:AL655)/$BG$5</f>
        <v>57</v>
      </c>
      <c r="BG655" s="5">
        <f>SUM(AM655:AO655,AY655)/$BG$5</f>
        <v>8.3333333333333339</v>
      </c>
      <c r="BH655" s="5">
        <f>SUM(AP655:AR655,AZ655)/$BG$5</f>
        <v>0.66666666666666663</v>
      </c>
      <c r="BI655" s="5">
        <f>SUM(AS655:AU655,BA655)/$BG$5</f>
        <v>12.666666666666666</v>
      </c>
      <c r="BJ655" s="5">
        <f>SUM(AV655:AX655,BB655)/$BG$5</f>
        <v>0.33333333333333331</v>
      </c>
    </row>
    <row r="656" spans="2:62" ht="37.5" thickBot="1" x14ac:dyDescent="0.3">
      <c r="B656" s="71"/>
      <c r="C656" s="70"/>
      <c r="D656" s="69"/>
      <c r="E656" s="68"/>
      <c r="F656" s="68"/>
      <c r="G656" s="67"/>
      <c r="H656" s="66"/>
      <c r="I656" s="64"/>
      <c r="J656" s="64"/>
      <c r="K656" s="65"/>
      <c r="L656" s="64"/>
      <c r="M656" s="62"/>
      <c r="N656" s="64"/>
      <c r="O656" s="62"/>
      <c r="P656" s="64"/>
      <c r="Q656" s="62"/>
      <c r="R656" s="64"/>
      <c r="S656" s="62"/>
      <c r="T656" s="64"/>
      <c r="U656" s="62"/>
      <c r="V656" s="64"/>
      <c r="W656" s="62"/>
      <c r="X656" s="64"/>
      <c r="Y656" s="62"/>
      <c r="Z656" s="64"/>
      <c r="AA656" s="62"/>
      <c r="AB656" s="63"/>
      <c r="AC656" s="62"/>
      <c r="AD656" s="62"/>
      <c r="AE656" s="62"/>
      <c r="AF656" s="61"/>
      <c r="AG656" s="61"/>
      <c r="AH656" s="60"/>
      <c r="AI656" s="59" t="s">
        <v>136</v>
      </c>
      <c r="AJ656" s="58">
        <f t="shared" ref="AJ656:BB656" si="87">AJ655/3</f>
        <v>44.666666666666664</v>
      </c>
      <c r="AK656" s="57">
        <f t="shared" si="87"/>
        <v>12.333333333333334</v>
      </c>
      <c r="AL656" s="56">
        <f t="shared" si="87"/>
        <v>0</v>
      </c>
      <c r="AM656" s="58">
        <f t="shared" si="87"/>
        <v>6.333333333333333</v>
      </c>
      <c r="AN656" s="57">
        <f t="shared" si="87"/>
        <v>2</v>
      </c>
      <c r="AO656" s="56">
        <f t="shared" si="87"/>
        <v>0</v>
      </c>
      <c r="AP656" s="58">
        <f t="shared" si="87"/>
        <v>0.33333333333333331</v>
      </c>
      <c r="AQ656" s="57">
        <f t="shared" si="87"/>
        <v>0.33333333333333331</v>
      </c>
      <c r="AR656" s="56">
        <f t="shared" si="87"/>
        <v>0</v>
      </c>
      <c r="AS656" s="58">
        <f t="shared" si="87"/>
        <v>8.3333333333333339</v>
      </c>
      <c r="AT656" s="57">
        <f t="shared" si="87"/>
        <v>3.3333333333333335</v>
      </c>
      <c r="AU656" s="56">
        <f t="shared" si="87"/>
        <v>0</v>
      </c>
      <c r="AV656" s="58">
        <f t="shared" si="87"/>
        <v>0.33333333333333331</v>
      </c>
      <c r="AW656" s="57">
        <f t="shared" si="87"/>
        <v>0</v>
      </c>
      <c r="AX656" s="56">
        <f t="shared" si="87"/>
        <v>0</v>
      </c>
      <c r="AY656" s="55">
        <f t="shared" si="87"/>
        <v>0</v>
      </c>
      <c r="AZ656" s="54">
        <f t="shared" si="87"/>
        <v>0</v>
      </c>
      <c r="BA656" s="54">
        <f t="shared" si="87"/>
        <v>1</v>
      </c>
      <c r="BB656" s="53">
        <f t="shared" si="87"/>
        <v>0</v>
      </c>
      <c r="BC656" s="52" t="s">
        <v>135</v>
      </c>
    </row>
    <row r="657" spans="2:62" ht="28.15" customHeight="1" x14ac:dyDescent="0.2">
      <c r="B657" s="30"/>
      <c r="C657" s="242">
        <v>1</v>
      </c>
      <c r="D657" s="44"/>
      <c r="E657" s="43"/>
      <c r="F657" s="43"/>
      <c r="G657" s="42"/>
      <c r="H657" s="223" t="s">
        <v>384</v>
      </c>
      <c r="I657" s="246">
        <v>81</v>
      </c>
      <c r="J657" s="246">
        <v>29</v>
      </c>
      <c r="K657" s="246">
        <v>7</v>
      </c>
      <c r="L657" s="41" t="s">
        <v>133</v>
      </c>
      <c r="M657" s="40" t="s">
        <v>132</v>
      </c>
      <c r="N657" s="41" t="s">
        <v>131</v>
      </c>
      <c r="O657" s="40" t="s">
        <v>389</v>
      </c>
      <c r="P657" s="41" t="s">
        <v>130</v>
      </c>
      <c r="Q657" s="40" t="s">
        <v>186</v>
      </c>
      <c r="R657" s="41" t="s">
        <v>129</v>
      </c>
      <c r="S657" s="40" t="s">
        <v>382</v>
      </c>
      <c r="T657" s="41" t="s">
        <v>128</v>
      </c>
      <c r="U657" s="40" t="s">
        <v>217</v>
      </c>
      <c r="V657" s="41" t="s">
        <v>127</v>
      </c>
      <c r="W657" s="40" t="s">
        <v>121</v>
      </c>
      <c r="X657" s="41" t="s">
        <v>126</v>
      </c>
      <c r="Y657" s="40"/>
      <c r="Z657" s="41" t="s">
        <v>125</v>
      </c>
      <c r="AA657" s="40"/>
      <c r="AB657" s="39"/>
      <c r="AC657" s="40"/>
      <c r="AD657" s="39" t="s">
        <v>1065</v>
      </c>
      <c r="AE657" s="38" t="s">
        <v>462</v>
      </c>
      <c r="AF657" s="250"/>
      <c r="AG657" s="250"/>
      <c r="AH657" s="37"/>
      <c r="AI657" s="11"/>
      <c r="AJ657" s="310">
        <f>SUMPRODUCT(LEN($M657:$AA660)-LEN(SUBSTITUTE($M657:$AA660,"A", "")))</f>
        <v>52</v>
      </c>
      <c r="AK657" s="239">
        <f>SUMPRODUCT(LEN($AD657:$AD660)-LEN(SUBSTITUTE($AD657:$AD660,"A", "")))</f>
        <v>28</v>
      </c>
      <c r="AL657" s="230">
        <f>SUMPRODUCT(LEN($AC657:$AC660)-LEN(SUBSTITUTE($AC657:$AC660,"A", "")))</f>
        <v>0</v>
      </c>
      <c r="AM657" s="233">
        <f>SUMPRODUCT(LEN($M657:$AA660)-LEN(SUBSTITUTE($M657:$AA660,"S", "")))</f>
        <v>6</v>
      </c>
      <c r="AN657" s="239">
        <f>SUMPRODUCT(LEN($AD657:$AD660)-LEN(SUBSTITUTE($AD657:$AD660,"S", "")))</f>
        <v>4</v>
      </c>
      <c r="AO657" s="230">
        <f>SUMPRODUCT(LEN($AC657:$AC660)-LEN(SUBSTITUTE($AC657:$AC660,"S", "")))</f>
        <v>0</v>
      </c>
      <c r="AP657" s="233">
        <f>SUMPRODUCT(LEN($M657:$AA660)-LEN(SUBSTITUTE($M657:$AA660,"F", "")))</f>
        <v>0</v>
      </c>
      <c r="AQ657" s="239">
        <f>SUMPRODUCT(LEN($AD657:$AD660)-LEN(SUBSTITUTE($AD657:$AD660,"F", "")))</f>
        <v>1</v>
      </c>
      <c r="AR657" s="230">
        <f>SUMPRODUCT(LEN($AC657:$AC660)-LEN(SUBSTITUTE($AC657:$AC660,"F", "")))</f>
        <v>0</v>
      </c>
      <c r="AS657" s="233">
        <f>SUMPRODUCT(LEN($M657:$AA660)-LEN(SUBSTITUTE($M657:$AA660,"G", "")))</f>
        <v>9</v>
      </c>
      <c r="AT657" s="239">
        <f>SUMPRODUCT(LEN($AD657:$AD660)-LEN(SUBSTITUTE($AD657:$AD660,"G", "")))</f>
        <v>8</v>
      </c>
      <c r="AU657" s="230">
        <f>SUMPRODUCT(LEN($AC657:$AC660)-LEN(SUBSTITUTE($AC657:$AC660,"G", "")))</f>
        <v>0</v>
      </c>
      <c r="AV657" s="233">
        <f>SUMPRODUCT(LEN($L657:$AA660)-LEN(SUBSTITUTE($L657:$AA660,"M", "")))</f>
        <v>0</v>
      </c>
      <c r="AW657" s="236">
        <f>SUMPRODUCT(LEN($AD657:$AD660)-LEN(SUBSTITUTE($AD657:$AD660,"M", "")))</f>
        <v>0</v>
      </c>
      <c r="AX657" s="269">
        <f>SUMPRODUCT(LEN($AC657:$AC660)-LEN(SUBSTITUTE($AC657:$AC660,"M", "")))</f>
        <v>0</v>
      </c>
      <c r="AY657" s="291">
        <f>SUMPRODUCT(LEN($AE657:$AE660)-LEN(SUBSTITUTE($AE657:$AE660,"S", "")))</f>
        <v>0</v>
      </c>
      <c r="AZ657" s="227">
        <f>SUMPRODUCT(LEN($AE657:$AE660)-LEN(SUBSTITUTE($AE657:$AE660,"F", "")))</f>
        <v>0</v>
      </c>
      <c r="BA657" s="227">
        <f>SUMPRODUCT(LEN($AE657:$AE660)-LEN(SUBSTITUTE($AE657:$AE660,"G", "")))</f>
        <v>3</v>
      </c>
      <c r="BB657" s="294">
        <f>SUMPRODUCT(LEN($AE657:$AE660)-LEN(SUBSTITUTE($AE657:$AE660,"M", "")))</f>
        <v>0</v>
      </c>
    </row>
    <row r="658" spans="2:62" ht="28.15" customHeight="1" thickBot="1" x14ac:dyDescent="0.25">
      <c r="B658" s="30"/>
      <c r="C658" s="243"/>
      <c r="D658" s="36"/>
      <c r="E658" s="35"/>
      <c r="F658" s="35"/>
      <c r="G658" s="34"/>
      <c r="H658" s="224"/>
      <c r="I658" s="247"/>
      <c r="J658" s="247"/>
      <c r="K658" s="247"/>
      <c r="L658" s="33" t="s">
        <v>123</v>
      </c>
      <c r="M658" s="32" t="s">
        <v>186</v>
      </c>
      <c r="N658" s="33" t="s">
        <v>122</v>
      </c>
      <c r="O658" s="32" t="s">
        <v>377</v>
      </c>
      <c r="P658" s="33" t="s">
        <v>120</v>
      </c>
      <c r="Q658" s="32" t="s">
        <v>659</v>
      </c>
      <c r="R658" s="33" t="s">
        <v>119</v>
      </c>
      <c r="S658" s="32" t="s">
        <v>382</v>
      </c>
      <c r="T658" s="33" t="s">
        <v>118</v>
      </c>
      <c r="U658" s="32" t="s">
        <v>132</v>
      </c>
      <c r="V658" s="33" t="s">
        <v>117</v>
      </c>
      <c r="W658" s="32" t="s">
        <v>121</v>
      </c>
      <c r="X658" s="33" t="s">
        <v>116</v>
      </c>
      <c r="Y658" s="32"/>
      <c r="Z658" s="33" t="s">
        <v>115</v>
      </c>
      <c r="AA658" s="32"/>
      <c r="AB658" s="31"/>
      <c r="AC658" s="32"/>
      <c r="AD658" s="31" t="s">
        <v>1346</v>
      </c>
      <c r="AE658" s="23"/>
      <c r="AF658" s="251"/>
      <c r="AG658" s="251"/>
      <c r="AH658" s="22"/>
      <c r="AI658" s="11"/>
      <c r="AJ658" s="311"/>
      <c r="AK658" s="267"/>
      <c r="AL658" s="263"/>
      <c r="AM658" s="265"/>
      <c r="AN658" s="267"/>
      <c r="AO658" s="263"/>
      <c r="AP658" s="265"/>
      <c r="AQ658" s="267"/>
      <c r="AR658" s="263"/>
      <c r="AS658" s="265"/>
      <c r="AT658" s="267"/>
      <c r="AU658" s="263"/>
      <c r="AV658" s="265"/>
      <c r="AW658" s="275"/>
      <c r="AX658" s="270"/>
      <c r="AY658" s="292"/>
      <c r="AZ658" s="228"/>
      <c r="BA658" s="228"/>
      <c r="BB658" s="295"/>
    </row>
    <row r="659" spans="2:62" ht="28.15" customHeight="1" x14ac:dyDescent="0.2">
      <c r="B659" s="30"/>
      <c r="C659" s="244"/>
      <c r="D659" s="29"/>
      <c r="E659" s="28"/>
      <c r="F659" s="28"/>
      <c r="G659" s="27"/>
      <c r="H659" s="225">
        <v>228</v>
      </c>
      <c r="I659" s="248"/>
      <c r="J659" s="248"/>
      <c r="K659" s="248"/>
      <c r="L659" s="26" t="s">
        <v>114</v>
      </c>
      <c r="M659" s="25" t="s">
        <v>186</v>
      </c>
      <c r="N659" s="26" t="s">
        <v>112</v>
      </c>
      <c r="O659" s="25" t="s">
        <v>186</v>
      </c>
      <c r="P659" s="26" t="s">
        <v>111</v>
      </c>
      <c r="Q659" s="25" t="s">
        <v>452</v>
      </c>
      <c r="R659" s="26" t="s">
        <v>110</v>
      </c>
      <c r="S659" s="25" t="s">
        <v>186</v>
      </c>
      <c r="T659" s="26" t="s">
        <v>109</v>
      </c>
      <c r="U659" s="25" t="s">
        <v>124</v>
      </c>
      <c r="V659" s="26" t="s">
        <v>108</v>
      </c>
      <c r="W659" s="25"/>
      <c r="X659" s="26" t="s">
        <v>107</v>
      </c>
      <c r="Y659" s="25"/>
      <c r="Z659" s="26" t="s">
        <v>106</v>
      </c>
      <c r="AA659" s="25"/>
      <c r="AB659" s="24"/>
      <c r="AC659" s="25"/>
      <c r="AD659" s="24" t="s">
        <v>1345</v>
      </c>
      <c r="AE659" s="23"/>
      <c r="AF659" s="251"/>
      <c r="AG659" s="251"/>
      <c r="AH659" s="22"/>
      <c r="AI659" s="11"/>
      <c r="AJ659" s="311"/>
      <c r="AK659" s="267"/>
      <c r="AL659" s="263"/>
      <c r="AM659" s="265"/>
      <c r="AN659" s="267"/>
      <c r="AO659" s="263"/>
      <c r="AP659" s="265"/>
      <c r="AQ659" s="267"/>
      <c r="AR659" s="263"/>
      <c r="AS659" s="265"/>
      <c r="AT659" s="267"/>
      <c r="AU659" s="263"/>
      <c r="AV659" s="265"/>
      <c r="AW659" s="275"/>
      <c r="AX659" s="270"/>
      <c r="AY659" s="292"/>
      <c r="AZ659" s="228"/>
      <c r="BA659" s="228"/>
      <c r="BB659" s="295"/>
    </row>
    <row r="660" spans="2:62" ht="28.15" customHeight="1" thickBot="1" x14ac:dyDescent="0.25">
      <c r="B660" s="30"/>
      <c r="C660" s="253"/>
      <c r="D660" s="51"/>
      <c r="E660" s="50"/>
      <c r="F660" s="50"/>
      <c r="G660" s="49"/>
      <c r="H660" s="226"/>
      <c r="I660" s="254"/>
      <c r="J660" s="254"/>
      <c r="K660" s="254"/>
      <c r="L660" s="48" t="s">
        <v>105</v>
      </c>
      <c r="M660" s="47" t="s">
        <v>389</v>
      </c>
      <c r="N660" s="48" t="s">
        <v>103</v>
      </c>
      <c r="O660" s="47" t="s">
        <v>452</v>
      </c>
      <c r="P660" s="48" t="s">
        <v>102</v>
      </c>
      <c r="Q660" s="47" t="s">
        <v>377</v>
      </c>
      <c r="R660" s="48" t="s">
        <v>101</v>
      </c>
      <c r="S660" s="47" t="s">
        <v>430</v>
      </c>
      <c r="T660" s="48">
        <v>20</v>
      </c>
      <c r="U660" s="47" t="s">
        <v>121</v>
      </c>
      <c r="V660" s="48" t="s">
        <v>100</v>
      </c>
      <c r="W660" s="47"/>
      <c r="X660" s="48" t="s">
        <v>99</v>
      </c>
      <c r="Y660" s="47"/>
      <c r="Z660" s="48" t="s">
        <v>98</v>
      </c>
      <c r="AA660" s="47"/>
      <c r="AB660" s="16"/>
      <c r="AC660" s="47"/>
      <c r="AD660" s="16" t="s">
        <v>217</v>
      </c>
      <c r="AE660" s="46"/>
      <c r="AF660" s="255"/>
      <c r="AG660" s="255"/>
      <c r="AH660" s="45"/>
      <c r="AI660" s="11"/>
      <c r="AJ660" s="312"/>
      <c r="AK660" s="268"/>
      <c r="AL660" s="264"/>
      <c r="AM660" s="266"/>
      <c r="AN660" s="268"/>
      <c r="AO660" s="264"/>
      <c r="AP660" s="266"/>
      <c r="AQ660" s="268"/>
      <c r="AR660" s="264"/>
      <c r="AS660" s="266"/>
      <c r="AT660" s="268"/>
      <c r="AU660" s="264"/>
      <c r="AV660" s="266"/>
      <c r="AW660" s="276"/>
      <c r="AX660" s="271"/>
      <c r="AY660" s="293"/>
      <c r="AZ660" s="229"/>
      <c r="BA660" s="229"/>
      <c r="BB660" s="296"/>
    </row>
    <row r="661" spans="2:62" ht="28.15" customHeight="1" x14ac:dyDescent="0.2">
      <c r="B661" s="30"/>
      <c r="C661" s="242">
        <v>2</v>
      </c>
      <c r="D661" s="44"/>
      <c r="E661" s="43"/>
      <c r="F661" s="43"/>
      <c r="G661" s="42"/>
      <c r="H661" s="223"/>
      <c r="I661" s="246">
        <v>84</v>
      </c>
      <c r="J661" s="246">
        <v>29</v>
      </c>
      <c r="K661" s="246">
        <v>8</v>
      </c>
      <c r="L661" s="41" t="s">
        <v>133</v>
      </c>
      <c r="M661" s="40" t="s">
        <v>186</v>
      </c>
      <c r="N661" s="41" t="s">
        <v>131</v>
      </c>
      <c r="O661" s="40" t="s">
        <v>399</v>
      </c>
      <c r="P661" s="41" t="s">
        <v>130</v>
      </c>
      <c r="Q661" s="40" t="s">
        <v>382</v>
      </c>
      <c r="R661" s="41" t="s">
        <v>129</v>
      </c>
      <c r="S661" s="40" t="s">
        <v>389</v>
      </c>
      <c r="T661" s="41" t="s">
        <v>128</v>
      </c>
      <c r="U661" s="40" t="s">
        <v>132</v>
      </c>
      <c r="V661" s="41" t="s">
        <v>127</v>
      </c>
      <c r="W661" s="40" t="s">
        <v>121</v>
      </c>
      <c r="X661" s="41" t="s">
        <v>126</v>
      </c>
      <c r="Y661" s="40"/>
      <c r="Z661" s="41" t="s">
        <v>125</v>
      </c>
      <c r="AA661" s="40"/>
      <c r="AB661" s="39"/>
      <c r="AC661" s="40"/>
      <c r="AD661" s="39" t="s">
        <v>1344</v>
      </c>
      <c r="AE661" s="38"/>
      <c r="AF661" s="250"/>
      <c r="AG661" s="250"/>
      <c r="AH661" s="37"/>
      <c r="AI661" s="11"/>
      <c r="AJ661" s="310">
        <f>SUMPRODUCT(LEN($M661:$AA664)-LEN(SUBSTITUTE($M661:$AA664,"A", "")))</f>
        <v>43</v>
      </c>
      <c r="AK661" s="239">
        <f>SUMPRODUCT(LEN($AD661:$AD664)-LEN(SUBSTITUTE($AD661:$AD664,"A", "")))</f>
        <v>8</v>
      </c>
      <c r="AL661" s="230">
        <f>SUMPRODUCT(LEN($AC661:$AC664)-LEN(SUBSTITUTE($AC661:$AC664,"A", "")))</f>
        <v>0</v>
      </c>
      <c r="AM661" s="233">
        <f>SUMPRODUCT(LEN($M661:$AA664)-LEN(SUBSTITUTE($M661:$AA664,"S", "")))</f>
        <v>4</v>
      </c>
      <c r="AN661" s="239">
        <f>SUMPRODUCT(LEN($AD661:$AD664)-LEN(SUBSTITUTE($AD661:$AD664,"S", "")))</f>
        <v>2</v>
      </c>
      <c r="AO661" s="230">
        <f>SUMPRODUCT(LEN($AC661:$AC664)-LEN(SUBSTITUTE($AC661:$AC664,"S", "")))</f>
        <v>0</v>
      </c>
      <c r="AP661" s="233">
        <f>SUMPRODUCT(LEN($M661:$AA664)-LEN(SUBSTITUTE($M661:$AA664,"F", "")))</f>
        <v>0</v>
      </c>
      <c r="AQ661" s="239">
        <f>SUMPRODUCT(LEN($AD661:$AD664)-LEN(SUBSTITUTE($AD661:$AD664,"F", "")))</f>
        <v>0</v>
      </c>
      <c r="AR661" s="230">
        <f>SUMPRODUCT(LEN($AC661:$AC664)-LEN(SUBSTITUTE($AC661:$AC664,"F", "")))</f>
        <v>0</v>
      </c>
      <c r="AS661" s="233">
        <f>SUMPRODUCT(LEN($M661:$AA664)-LEN(SUBSTITUTE($M661:$AA664,"G", "")))</f>
        <v>9</v>
      </c>
      <c r="AT661" s="239">
        <f>SUMPRODUCT(LEN($AD661:$AD664)-LEN(SUBSTITUTE($AD661:$AD664,"G", "")))</f>
        <v>2</v>
      </c>
      <c r="AU661" s="230">
        <f>SUMPRODUCT(LEN($AC661:$AC664)-LEN(SUBSTITUTE($AC661:$AC664,"G", "")))</f>
        <v>0</v>
      </c>
      <c r="AV661" s="233">
        <f>SUMPRODUCT(LEN($L661:$AA664)-LEN(SUBSTITUTE($L661:$AA664,"M", "")))</f>
        <v>0</v>
      </c>
      <c r="AW661" s="236">
        <f>SUMPRODUCT(LEN($AD661:$AD664)-LEN(SUBSTITUTE($AD661:$AD664,"M", "")))</f>
        <v>0</v>
      </c>
      <c r="AX661" s="269">
        <f>SUMPRODUCT(LEN($AC661:$AC664)-LEN(SUBSTITUTE($AC661:$AC664,"M", "")))</f>
        <v>0</v>
      </c>
      <c r="AY661" s="291">
        <f>SUMPRODUCT(LEN($AE661:$AE664)-LEN(SUBSTITUTE($AE661:$AE664,"S", "")))</f>
        <v>0</v>
      </c>
      <c r="AZ661" s="227">
        <f>SUMPRODUCT(LEN($AE661:$AE664)-LEN(SUBSTITUTE($AE661:$AE664,"F", "")))</f>
        <v>0</v>
      </c>
      <c r="BA661" s="227">
        <f>SUMPRODUCT(LEN($AE661:$AE664)-LEN(SUBSTITUTE($AE661:$AE664,"G", "")))</f>
        <v>0</v>
      </c>
      <c r="BB661" s="294">
        <f>SUMPRODUCT(LEN($AE661:$AE664)-LEN(SUBSTITUTE($AE661:$AE664,"M", "")))</f>
        <v>0</v>
      </c>
    </row>
    <row r="662" spans="2:62" ht="28.15" customHeight="1" thickBot="1" x14ac:dyDescent="0.25">
      <c r="B662" s="30"/>
      <c r="C662" s="243"/>
      <c r="D662" s="36"/>
      <c r="E662" s="35"/>
      <c r="F662" s="35"/>
      <c r="G662" s="34"/>
      <c r="H662" s="224"/>
      <c r="I662" s="247"/>
      <c r="J662" s="247"/>
      <c r="K662" s="247"/>
      <c r="L662" s="33" t="s">
        <v>123</v>
      </c>
      <c r="M662" s="32" t="s">
        <v>132</v>
      </c>
      <c r="N662" s="33" t="s">
        <v>122</v>
      </c>
      <c r="O662" s="32" t="s">
        <v>611</v>
      </c>
      <c r="P662" s="33" t="s">
        <v>120</v>
      </c>
      <c r="Q662" s="32" t="s">
        <v>389</v>
      </c>
      <c r="R662" s="33" t="s">
        <v>119</v>
      </c>
      <c r="S662" s="32" t="s">
        <v>389</v>
      </c>
      <c r="T662" s="33" t="s">
        <v>118</v>
      </c>
      <c r="U662" s="32" t="s">
        <v>175</v>
      </c>
      <c r="V662" s="33" t="s">
        <v>117</v>
      </c>
      <c r="W662" s="32"/>
      <c r="X662" s="33" t="s">
        <v>116</v>
      </c>
      <c r="Y662" s="32"/>
      <c r="Z662" s="33" t="s">
        <v>115</v>
      </c>
      <c r="AA662" s="32"/>
      <c r="AB662" s="31"/>
      <c r="AC662" s="32"/>
      <c r="AD662" s="31"/>
      <c r="AE662" s="23"/>
      <c r="AF662" s="251"/>
      <c r="AG662" s="251"/>
      <c r="AH662" s="22"/>
      <c r="AI662" s="11"/>
      <c r="AJ662" s="311"/>
      <c r="AK662" s="267"/>
      <c r="AL662" s="263"/>
      <c r="AM662" s="265"/>
      <c r="AN662" s="267"/>
      <c r="AO662" s="263"/>
      <c r="AP662" s="265"/>
      <c r="AQ662" s="267"/>
      <c r="AR662" s="263"/>
      <c r="AS662" s="265"/>
      <c r="AT662" s="267"/>
      <c r="AU662" s="263"/>
      <c r="AV662" s="265"/>
      <c r="AW662" s="275"/>
      <c r="AX662" s="270"/>
      <c r="AY662" s="292"/>
      <c r="AZ662" s="228"/>
      <c r="BA662" s="228"/>
      <c r="BB662" s="295"/>
    </row>
    <row r="663" spans="2:62" ht="28.15" customHeight="1" x14ac:dyDescent="0.2">
      <c r="B663" s="30"/>
      <c r="C663" s="244"/>
      <c r="D663" s="29"/>
      <c r="E663" s="28"/>
      <c r="F663" s="28"/>
      <c r="G663" s="27"/>
      <c r="H663" s="225"/>
      <c r="I663" s="248"/>
      <c r="J663" s="248"/>
      <c r="K663" s="248"/>
      <c r="L663" s="26" t="s">
        <v>114</v>
      </c>
      <c r="M663" s="25" t="s">
        <v>132</v>
      </c>
      <c r="N663" s="26" t="s">
        <v>112</v>
      </c>
      <c r="O663" s="25" t="s">
        <v>186</v>
      </c>
      <c r="P663" s="26" t="s">
        <v>111</v>
      </c>
      <c r="Q663" s="25" t="s">
        <v>382</v>
      </c>
      <c r="R663" s="26" t="s">
        <v>110</v>
      </c>
      <c r="S663" s="25" t="s">
        <v>187</v>
      </c>
      <c r="T663" s="26" t="s">
        <v>109</v>
      </c>
      <c r="U663" s="25" t="s">
        <v>132</v>
      </c>
      <c r="V663" s="26" t="s">
        <v>108</v>
      </c>
      <c r="W663" s="25"/>
      <c r="X663" s="26" t="s">
        <v>107</v>
      </c>
      <c r="Y663" s="25"/>
      <c r="Z663" s="26" t="s">
        <v>106</v>
      </c>
      <c r="AA663" s="25"/>
      <c r="AB663" s="24"/>
      <c r="AC663" s="25"/>
      <c r="AD663" s="24"/>
      <c r="AE663" s="23"/>
      <c r="AF663" s="251"/>
      <c r="AG663" s="251"/>
      <c r="AH663" s="22"/>
      <c r="AI663" s="11"/>
      <c r="AJ663" s="311"/>
      <c r="AK663" s="267"/>
      <c r="AL663" s="263"/>
      <c r="AM663" s="265"/>
      <c r="AN663" s="267"/>
      <c r="AO663" s="263"/>
      <c r="AP663" s="265"/>
      <c r="AQ663" s="267"/>
      <c r="AR663" s="263"/>
      <c r="AS663" s="265"/>
      <c r="AT663" s="267"/>
      <c r="AU663" s="263"/>
      <c r="AV663" s="265"/>
      <c r="AW663" s="275"/>
      <c r="AX663" s="270"/>
      <c r="AY663" s="292"/>
      <c r="AZ663" s="228"/>
      <c r="BA663" s="228"/>
      <c r="BB663" s="295"/>
    </row>
    <row r="664" spans="2:62" ht="28.15" customHeight="1" thickBot="1" x14ac:dyDescent="0.25">
      <c r="B664" s="30"/>
      <c r="C664" s="253"/>
      <c r="D664" s="51"/>
      <c r="E664" s="50"/>
      <c r="F664" s="50"/>
      <c r="G664" s="49"/>
      <c r="H664" s="226"/>
      <c r="I664" s="254"/>
      <c r="J664" s="254"/>
      <c r="K664" s="254"/>
      <c r="L664" s="48" t="s">
        <v>105</v>
      </c>
      <c r="M664" s="47" t="s">
        <v>186</v>
      </c>
      <c r="N664" s="48" t="s">
        <v>103</v>
      </c>
      <c r="O664" s="47" t="s">
        <v>527</v>
      </c>
      <c r="P664" s="48" t="s">
        <v>102</v>
      </c>
      <c r="Q664" s="47" t="s">
        <v>389</v>
      </c>
      <c r="R664" s="48" t="s">
        <v>101</v>
      </c>
      <c r="S664" s="47" t="s">
        <v>389</v>
      </c>
      <c r="T664" s="48">
        <v>20</v>
      </c>
      <c r="U664" s="47" t="s">
        <v>121</v>
      </c>
      <c r="V664" s="48" t="s">
        <v>100</v>
      </c>
      <c r="W664" s="47"/>
      <c r="X664" s="48" t="s">
        <v>99</v>
      </c>
      <c r="Y664" s="47"/>
      <c r="Z664" s="48" t="s">
        <v>98</v>
      </c>
      <c r="AA664" s="47"/>
      <c r="AB664" s="16"/>
      <c r="AC664" s="47"/>
      <c r="AD664" s="16"/>
      <c r="AE664" s="46"/>
      <c r="AF664" s="255"/>
      <c r="AG664" s="255"/>
      <c r="AH664" s="45"/>
      <c r="AI664" s="11"/>
      <c r="AJ664" s="312"/>
      <c r="AK664" s="268"/>
      <c r="AL664" s="264"/>
      <c r="AM664" s="266"/>
      <c r="AN664" s="268"/>
      <c r="AO664" s="264"/>
      <c r="AP664" s="266"/>
      <c r="AQ664" s="268"/>
      <c r="AR664" s="264"/>
      <c r="AS664" s="266"/>
      <c r="AT664" s="268"/>
      <c r="AU664" s="264"/>
      <c r="AV664" s="266"/>
      <c r="AW664" s="276"/>
      <c r="AX664" s="271"/>
      <c r="AY664" s="293"/>
      <c r="AZ664" s="229"/>
      <c r="BA664" s="229"/>
      <c r="BB664" s="296"/>
    </row>
    <row r="665" spans="2:62" ht="28.15" customHeight="1" x14ac:dyDescent="0.2">
      <c r="B665" s="30"/>
      <c r="C665" s="242">
        <v>3</v>
      </c>
      <c r="D665" s="44"/>
      <c r="E665" s="43"/>
      <c r="F665" s="43"/>
      <c r="G665" s="42"/>
      <c r="H665" s="223"/>
      <c r="I665" s="246">
        <v>86</v>
      </c>
      <c r="J665" s="246">
        <v>28</v>
      </c>
      <c r="K665" s="246">
        <v>7</v>
      </c>
      <c r="L665" s="41" t="s">
        <v>133</v>
      </c>
      <c r="M665" s="40" t="s">
        <v>1273</v>
      </c>
      <c r="N665" s="41" t="s">
        <v>131</v>
      </c>
      <c r="O665" s="40" t="s">
        <v>132</v>
      </c>
      <c r="P665" s="41" t="s">
        <v>130</v>
      </c>
      <c r="Q665" s="40" t="s">
        <v>377</v>
      </c>
      <c r="R665" s="41" t="s">
        <v>129</v>
      </c>
      <c r="S665" s="40" t="s">
        <v>376</v>
      </c>
      <c r="T665" s="41" t="s">
        <v>128</v>
      </c>
      <c r="U665" s="40" t="s">
        <v>113</v>
      </c>
      <c r="V665" s="41" t="s">
        <v>127</v>
      </c>
      <c r="W665" s="40" t="s">
        <v>121</v>
      </c>
      <c r="X665" s="41" t="s">
        <v>126</v>
      </c>
      <c r="Y665" s="40"/>
      <c r="Z665" s="41" t="s">
        <v>125</v>
      </c>
      <c r="AA665" s="40"/>
      <c r="AB665" s="39"/>
      <c r="AC665" s="40"/>
      <c r="AD665" s="39" t="s">
        <v>104</v>
      </c>
      <c r="AE665" s="38"/>
      <c r="AF665" s="250">
        <v>6</v>
      </c>
      <c r="AG665" s="250"/>
      <c r="AH665" s="37"/>
      <c r="AI665" s="11"/>
      <c r="AJ665" s="310">
        <f>SUMPRODUCT(LEN($M665:$AA668)-LEN(SUBSTITUTE($M665:$AA668,"A", "")))</f>
        <v>39</v>
      </c>
      <c r="AK665" s="239">
        <f>SUMPRODUCT(LEN($AD665:$AD668)-LEN(SUBSTITUTE($AD665:$AD668,"A", "")))</f>
        <v>1</v>
      </c>
      <c r="AL665" s="230">
        <f>SUMPRODUCT(LEN($AC665:$AC668)-LEN(SUBSTITUTE($AC665:$AC668,"A", "")))</f>
        <v>0</v>
      </c>
      <c r="AM665" s="233">
        <f>SUMPRODUCT(LEN($M665:$AA668)-LEN(SUBSTITUTE($M665:$AA668,"S", "")))</f>
        <v>9</v>
      </c>
      <c r="AN665" s="239">
        <f>SUMPRODUCT(LEN($AD665:$AD668)-LEN(SUBSTITUTE($AD665:$AD668,"S", "")))</f>
        <v>0</v>
      </c>
      <c r="AO665" s="230">
        <f>SUMPRODUCT(LEN($AC665:$AC668)-LEN(SUBSTITUTE($AC665:$AC668,"S", "")))</f>
        <v>0</v>
      </c>
      <c r="AP665" s="233">
        <f>SUMPRODUCT(LEN($M665:$AA668)-LEN(SUBSTITUTE($M665:$AA668,"F", "")))</f>
        <v>1</v>
      </c>
      <c r="AQ665" s="239">
        <f>SUMPRODUCT(LEN($AD665:$AD668)-LEN(SUBSTITUTE($AD665:$AD668,"F", "")))</f>
        <v>0</v>
      </c>
      <c r="AR665" s="230">
        <f>SUMPRODUCT(LEN($AC665:$AC668)-LEN(SUBSTITUTE($AC665:$AC668,"F", "")))</f>
        <v>0</v>
      </c>
      <c r="AS665" s="233">
        <f>SUMPRODUCT(LEN($M665:$AA668)-LEN(SUBSTITUTE($M665:$AA668,"G", "")))</f>
        <v>7</v>
      </c>
      <c r="AT665" s="239">
        <f>SUMPRODUCT(LEN($AD665:$AD668)-LEN(SUBSTITUTE($AD665:$AD668,"G", "")))</f>
        <v>0</v>
      </c>
      <c r="AU665" s="230">
        <f>SUMPRODUCT(LEN($AC665:$AC668)-LEN(SUBSTITUTE($AC665:$AC668,"G", "")))</f>
        <v>0</v>
      </c>
      <c r="AV665" s="233">
        <f>SUMPRODUCT(LEN($L665:$AA668)-LEN(SUBSTITUTE($L665:$AA668,"M", "")))</f>
        <v>1</v>
      </c>
      <c r="AW665" s="236">
        <f>SUMPRODUCT(LEN($AD665:$AD668)-LEN(SUBSTITUTE($AD665:$AD668,"M", "")))</f>
        <v>0</v>
      </c>
      <c r="AX665" s="269">
        <f>SUMPRODUCT(LEN($AC665:$AC668)-LEN(SUBSTITUTE($AC665:$AC668,"M", "")))</f>
        <v>0</v>
      </c>
      <c r="AY665" s="291">
        <f>SUMPRODUCT(LEN($AE665:$AE668)-LEN(SUBSTITUTE($AE665:$AE668,"S", "")))</f>
        <v>0</v>
      </c>
      <c r="AZ665" s="227">
        <f>SUMPRODUCT(LEN($AE665:$AE668)-LEN(SUBSTITUTE($AE665:$AE668,"F", "")))</f>
        <v>0</v>
      </c>
      <c r="BA665" s="227">
        <f>SUMPRODUCT(LEN($AE665:$AE668)-LEN(SUBSTITUTE($AE665:$AE668,"G", "")))</f>
        <v>0</v>
      </c>
      <c r="BB665" s="294">
        <f>SUMPRODUCT(LEN($AE665:$AE668)-LEN(SUBSTITUTE($AE665:$AE668,"M", "")))</f>
        <v>0</v>
      </c>
    </row>
    <row r="666" spans="2:62" ht="28.15" customHeight="1" thickBot="1" x14ac:dyDescent="0.25">
      <c r="B666" s="30"/>
      <c r="C666" s="243"/>
      <c r="D666" s="36"/>
      <c r="E666" s="35"/>
      <c r="F666" s="35"/>
      <c r="G666" s="34"/>
      <c r="H666" s="224"/>
      <c r="I666" s="247"/>
      <c r="J666" s="247"/>
      <c r="K666" s="247"/>
      <c r="L666" s="33" t="s">
        <v>123</v>
      </c>
      <c r="M666" s="32" t="s">
        <v>399</v>
      </c>
      <c r="N666" s="33" t="s">
        <v>122</v>
      </c>
      <c r="O666" s="32" t="s">
        <v>132</v>
      </c>
      <c r="P666" s="33" t="s">
        <v>120</v>
      </c>
      <c r="Q666" s="32" t="s">
        <v>377</v>
      </c>
      <c r="R666" s="33" t="s">
        <v>119</v>
      </c>
      <c r="S666" s="32" t="s">
        <v>389</v>
      </c>
      <c r="T666" s="33" t="s">
        <v>118</v>
      </c>
      <c r="U666" s="32" t="s">
        <v>113</v>
      </c>
      <c r="V666" s="33" t="s">
        <v>117</v>
      </c>
      <c r="W666" s="32"/>
      <c r="X666" s="33" t="s">
        <v>116</v>
      </c>
      <c r="Y666" s="32"/>
      <c r="Z666" s="33" t="s">
        <v>115</v>
      </c>
      <c r="AA666" s="32"/>
      <c r="AB666" s="31"/>
      <c r="AC666" s="32"/>
      <c r="AD666" s="31"/>
      <c r="AE666" s="23"/>
      <c r="AF666" s="251"/>
      <c r="AG666" s="251"/>
      <c r="AH666" s="22"/>
      <c r="AI666" s="11"/>
      <c r="AJ666" s="311"/>
      <c r="AK666" s="267"/>
      <c r="AL666" s="263"/>
      <c r="AM666" s="265"/>
      <c r="AN666" s="267"/>
      <c r="AO666" s="263"/>
      <c r="AP666" s="265"/>
      <c r="AQ666" s="267"/>
      <c r="AR666" s="263"/>
      <c r="AS666" s="265"/>
      <c r="AT666" s="267"/>
      <c r="AU666" s="263"/>
      <c r="AV666" s="265"/>
      <c r="AW666" s="275"/>
      <c r="AX666" s="270"/>
      <c r="AY666" s="292"/>
      <c r="AZ666" s="228"/>
      <c r="BA666" s="228"/>
      <c r="BB666" s="295"/>
    </row>
    <row r="667" spans="2:62" ht="28.15" customHeight="1" x14ac:dyDescent="0.2">
      <c r="B667" s="30"/>
      <c r="C667" s="244"/>
      <c r="D667" s="29"/>
      <c r="E667" s="28"/>
      <c r="F667" s="28"/>
      <c r="G667" s="27"/>
      <c r="H667" s="225"/>
      <c r="I667" s="248"/>
      <c r="J667" s="248"/>
      <c r="K667" s="248"/>
      <c r="L667" s="26" t="s">
        <v>114</v>
      </c>
      <c r="M667" s="25" t="s">
        <v>186</v>
      </c>
      <c r="N667" s="26" t="s">
        <v>112</v>
      </c>
      <c r="O667" s="25" t="s">
        <v>613</v>
      </c>
      <c r="P667" s="26" t="s">
        <v>111</v>
      </c>
      <c r="Q667" s="25" t="s">
        <v>377</v>
      </c>
      <c r="R667" s="26" t="s">
        <v>110</v>
      </c>
      <c r="S667" s="25" t="s">
        <v>385</v>
      </c>
      <c r="T667" s="26" t="s">
        <v>109</v>
      </c>
      <c r="U667" s="25" t="s">
        <v>121</v>
      </c>
      <c r="V667" s="26" t="s">
        <v>108</v>
      </c>
      <c r="W667" s="25"/>
      <c r="X667" s="26" t="s">
        <v>107</v>
      </c>
      <c r="Y667" s="25"/>
      <c r="Z667" s="26" t="s">
        <v>106</v>
      </c>
      <c r="AA667" s="25"/>
      <c r="AB667" s="24"/>
      <c r="AC667" s="25"/>
      <c r="AD667" s="24"/>
      <c r="AE667" s="23"/>
      <c r="AF667" s="251"/>
      <c r="AG667" s="251"/>
      <c r="AH667" s="22"/>
      <c r="AI667" s="11"/>
      <c r="AJ667" s="311"/>
      <c r="AK667" s="267"/>
      <c r="AL667" s="263"/>
      <c r="AM667" s="265"/>
      <c r="AN667" s="267"/>
      <c r="AO667" s="263"/>
      <c r="AP667" s="265"/>
      <c r="AQ667" s="267"/>
      <c r="AR667" s="263"/>
      <c r="AS667" s="265"/>
      <c r="AT667" s="267"/>
      <c r="AU667" s="263"/>
      <c r="AV667" s="265"/>
      <c r="AW667" s="275"/>
      <c r="AX667" s="270"/>
      <c r="AY667" s="292"/>
      <c r="AZ667" s="228"/>
      <c r="BA667" s="228"/>
      <c r="BB667" s="295"/>
    </row>
    <row r="668" spans="2:62" ht="28.15" customHeight="1" thickBot="1" x14ac:dyDescent="0.25">
      <c r="B668" s="21"/>
      <c r="C668" s="245"/>
      <c r="D668" s="20"/>
      <c r="E668" s="19"/>
      <c r="F668" s="19"/>
      <c r="G668" s="18"/>
      <c r="H668" s="226"/>
      <c r="I668" s="249"/>
      <c r="J668" s="249"/>
      <c r="K668" s="249"/>
      <c r="L668" s="17" t="s">
        <v>105</v>
      </c>
      <c r="M668" s="15" t="s">
        <v>132</v>
      </c>
      <c r="N668" s="17" t="s">
        <v>103</v>
      </c>
      <c r="O668" s="15" t="s">
        <v>389</v>
      </c>
      <c r="P668" s="17" t="s">
        <v>102</v>
      </c>
      <c r="Q668" s="15" t="s">
        <v>382</v>
      </c>
      <c r="R668" s="17" t="s">
        <v>101</v>
      </c>
      <c r="S668" s="15" t="s">
        <v>203</v>
      </c>
      <c r="T668" s="17">
        <v>20</v>
      </c>
      <c r="U668" s="15" t="s">
        <v>121</v>
      </c>
      <c r="V668" s="17" t="s">
        <v>100</v>
      </c>
      <c r="W668" s="15"/>
      <c r="X668" s="17" t="s">
        <v>99</v>
      </c>
      <c r="Y668" s="15"/>
      <c r="Z668" s="17" t="s">
        <v>98</v>
      </c>
      <c r="AA668" s="15"/>
      <c r="AB668" s="16"/>
      <c r="AC668" s="15"/>
      <c r="AD668" s="14"/>
      <c r="AE668" s="13"/>
      <c r="AF668" s="252"/>
      <c r="AG668" s="252"/>
      <c r="AH668" s="12"/>
      <c r="AI668" s="11"/>
      <c r="AJ668" s="312"/>
      <c r="AK668" s="268"/>
      <c r="AL668" s="264"/>
      <c r="AM668" s="266"/>
      <c r="AN668" s="268"/>
      <c r="AO668" s="264"/>
      <c r="AP668" s="266"/>
      <c r="AQ668" s="268"/>
      <c r="AR668" s="264"/>
      <c r="AS668" s="266"/>
      <c r="AT668" s="268"/>
      <c r="AU668" s="264"/>
      <c r="AV668" s="266"/>
      <c r="AW668" s="276"/>
      <c r="AX668" s="271"/>
      <c r="AY668" s="293"/>
      <c r="AZ668" s="229"/>
      <c r="BA668" s="229"/>
      <c r="BB668" s="296"/>
    </row>
    <row r="669" spans="2:62" ht="85.9" customHeight="1" thickTop="1" thickBot="1" x14ac:dyDescent="0.35">
      <c r="B669" s="105" t="s">
        <v>174</v>
      </c>
      <c r="C669" s="95" t="s">
        <v>173</v>
      </c>
      <c r="D669" s="100" t="s">
        <v>172</v>
      </c>
      <c r="E669" s="104" t="s">
        <v>171</v>
      </c>
      <c r="F669" s="103"/>
      <c r="G669" s="102"/>
      <c r="H669" s="101" t="s">
        <v>170</v>
      </c>
      <c r="I669" s="100" t="s">
        <v>96</v>
      </c>
      <c r="J669" s="100" t="s">
        <v>169</v>
      </c>
      <c r="K669" s="100" t="s">
        <v>97</v>
      </c>
      <c r="L669" s="256" t="s">
        <v>168</v>
      </c>
      <c r="M669" s="262"/>
      <c r="N669" s="256" t="s">
        <v>167</v>
      </c>
      <c r="O669" s="262"/>
      <c r="P669" s="256" t="s">
        <v>167</v>
      </c>
      <c r="Q669" s="257"/>
      <c r="R669" s="256" t="s">
        <v>167</v>
      </c>
      <c r="S669" s="257"/>
      <c r="T669" s="256" t="s">
        <v>167</v>
      </c>
      <c r="U669" s="257"/>
      <c r="V669" s="256" t="s">
        <v>167</v>
      </c>
      <c r="W669" s="257"/>
      <c r="X669" s="256" t="s">
        <v>167</v>
      </c>
      <c r="Y669" s="257"/>
      <c r="Z669" s="256" t="s">
        <v>167</v>
      </c>
      <c r="AA669" s="257"/>
      <c r="AB669" s="261" t="s">
        <v>166</v>
      </c>
      <c r="AC669" s="257"/>
      <c r="AD669" s="101" t="s">
        <v>165</v>
      </c>
      <c r="AE669" s="101" t="s">
        <v>164</v>
      </c>
      <c r="AF669" s="100" t="s">
        <v>163</v>
      </c>
      <c r="AG669" s="100" t="s">
        <v>162</v>
      </c>
      <c r="AH669" s="99" t="s">
        <v>161</v>
      </c>
      <c r="AI669" s="98"/>
      <c r="AJ669" s="96" t="s">
        <v>160</v>
      </c>
      <c r="AK669" s="95" t="s">
        <v>159</v>
      </c>
      <c r="AL669" s="94" t="s">
        <v>158</v>
      </c>
      <c r="AM669" s="96" t="s">
        <v>157</v>
      </c>
      <c r="AN669" s="95" t="s">
        <v>156</v>
      </c>
      <c r="AO669" s="94" t="s">
        <v>155</v>
      </c>
      <c r="AP669" s="96" t="s">
        <v>154</v>
      </c>
      <c r="AQ669" s="95" t="s">
        <v>153</v>
      </c>
      <c r="AR669" s="97" t="s">
        <v>152</v>
      </c>
      <c r="AS669" s="96" t="s">
        <v>151</v>
      </c>
      <c r="AT669" s="95" t="s">
        <v>150</v>
      </c>
      <c r="AU669" s="94" t="s">
        <v>149</v>
      </c>
      <c r="AV669" s="96" t="s">
        <v>148</v>
      </c>
      <c r="AW669" s="95" t="s">
        <v>147</v>
      </c>
      <c r="AX669" s="94" t="s">
        <v>146</v>
      </c>
      <c r="AY669" s="93" t="s">
        <v>145</v>
      </c>
      <c r="AZ669" s="92" t="s">
        <v>144</v>
      </c>
      <c r="BA669" s="92" t="s">
        <v>143</v>
      </c>
      <c r="BB669" s="91" t="s">
        <v>142</v>
      </c>
    </row>
    <row r="670" spans="2:62" ht="48" thickBot="1" x14ac:dyDescent="0.3">
      <c r="B670" s="90" t="s">
        <v>202</v>
      </c>
      <c r="C670" s="89"/>
      <c r="D670" s="88"/>
      <c r="E670" s="258"/>
      <c r="F670" s="259"/>
      <c r="G670" s="260"/>
      <c r="H670" s="87" t="s">
        <v>140</v>
      </c>
      <c r="I670" s="86"/>
      <c r="J670" s="86"/>
      <c r="K670" s="85"/>
      <c r="L670" s="84"/>
      <c r="M670" s="81"/>
      <c r="N670" s="84"/>
      <c r="O670" s="81"/>
      <c r="P670" s="84"/>
      <c r="Q670" s="81"/>
      <c r="R670" s="84"/>
      <c r="S670" s="81"/>
      <c r="T670" s="84"/>
      <c r="U670" s="81"/>
      <c r="V670" s="84"/>
      <c r="W670" s="81"/>
      <c r="X670" s="84"/>
      <c r="Y670" s="81"/>
      <c r="Z670" s="84"/>
      <c r="AA670" s="83"/>
      <c r="AB670" s="82" t="s">
        <v>139</v>
      </c>
      <c r="AC670" s="81"/>
      <c r="AD670" s="81"/>
      <c r="AE670" s="81"/>
      <c r="AF670" s="80"/>
      <c r="AG670" s="80"/>
      <c r="AH670" s="60"/>
      <c r="AI670" s="79" t="s">
        <v>138</v>
      </c>
      <c r="AJ670" s="78">
        <f t="shared" ref="AJ670:BB670" si="88">SUM(AJ672:AJ683)</f>
        <v>98</v>
      </c>
      <c r="AK670" s="77">
        <f t="shared" si="88"/>
        <v>12</v>
      </c>
      <c r="AL670" s="76">
        <f t="shared" si="88"/>
        <v>0</v>
      </c>
      <c r="AM670" s="78">
        <f t="shared" si="88"/>
        <v>17</v>
      </c>
      <c r="AN670" s="77">
        <f t="shared" si="88"/>
        <v>6</v>
      </c>
      <c r="AO670" s="76">
        <f t="shared" si="88"/>
        <v>0</v>
      </c>
      <c r="AP670" s="78">
        <f t="shared" si="88"/>
        <v>0</v>
      </c>
      <c r="AQ670" s="77">
        <f t="shared" si="88"/>
        <v>0</v>
      </c>
      <c r="AR670" s="76">
        <f t="shared" si="88"/>
        <v>0</v>
      </c>
      <c r="AS670" s="78">
        <f t="shared" si="88"/>
        <v>19</v>
      </c>
      <c r="AT670" s="77">
        <f t="shared" si="88"/>
        <v>5</v>
      </c>
      <c r="AU670" s="76">
        <f t="shared" si="88"/>
        <v>0</v>
      </c>
      <c r="AV670" s="78">
        <f t="shared" si="88"/>
        <v>0</v>
      </c>
      <c r="AW670" s="77">
        <f t="shared" si="88"/>
        <v>0</v>
      </c>
      <c r="AX670" s="76">
        <f t="shared" si="88"/>
        <v>0</v>
      </c>
      <c r="AY670" s="75">
        <f t="shared" si="88"/>
        <v>0</v>
      </c>
      <c r="AZ670" s="74">
        <f t="shared" si="88"/>
        <v>0</v>
      </c>
      <c r="BA670" s="74">
        <f t="shared" si="88"/>
        <v>2</v>
      </c>
      <c r="BB670" s="73">
        <f t="shared" si="88"/>
        <v>0</v>
      </c>
      <c r="BC670" s="72" t="s">
        <v>137</v>
      </c>
      <c r="BF670" s="5">
        <f>SUM(AJ670:AL670)/$BG$5</f>
        <v>36.666666666666664</v>
      </c>
      <c r="BG670" s="5">
        <f>SUM(AM670:AO670,AY670)/$BG$5</f>
        <v>7.666666666666667</v>
      </c>
      <c r="BH670" s="5">
        <f>SUM(AP670:AR670,AZ670)/$BG$5</f>
        <v>0</v>
      </c>
      <c r="BI670" s="5">
        <f>SUM(AS670:AU670,BA670)/$BG$5</f>
        <v>8.6666666666666661</v>
      </c>
      <c r="BJ670" s="5">
        <f>SUM(AV670:AX670,BB670)/$BG$5</f>
        <v>0</v>
      </c>
    </row>
    <row r="671" spans="2:62" ht="37.5" thickBot="1" x14ac:dyDescent="0.3">
      <c r="B671" s="71"/>
      <c r="C671" s="70"/>
      <c r="D671" s="69"/>
      <c r="E671" s="68"/>
      <c r="F671" s="68"/>
      <c r="G671" s="67"/>
      <c r="H671" s="66"/>
      <c r="I671" s="64"/>
      <c r="J671" s="64"/>
      <c r="K671" s="65"/>
      <c r="L671" s="64"/>
      <c r="M671" s="62"/>
      <c r="N671" s="64"/>
      <c r="O671" s="62"/>
      <c r="P671" s="64"/>
      <c r="Q671" s="62"/>
      <c r="R671" s="64"/>
      <c r="S671" s="62"/>
      <c r="T671" s="64"/>
      <c r="U671" s="62"/>
      <c r="V671" s="64"/>
      <c r="W671" s="62"/>
      <c r="X671" s="64"/>
      <c r="Y671" s="62"/>
      <c r="Z671" s="64"/>
      <c r="AA671" s="62"/>
      <c r="AB671" s="63"/>
      <c r="AC671" s="62"/>
      <c r="AD671" s="62"/>
      <c r="AE671" s="62"/>
      <c r="AF671" s="61"/>
      <c r="AG671" s="61"/>
      <c r="AH671" s="60"/>
      <c r="AI671" s="59" t="s">
        <v>136</v>
      </c>
      <c r="AJ671" s="58">
        <f t="shared" ref="AJ671:BB671" si="89">AJ670/3</f>
        <v>32.666666666666664</v>
      </c>
      <c r="AK671" s="57">
        <f t="shared" si="89"/>
        <v>4</v>
      </c>
      <c r="AL671" s="56">
        <f t="shared" si="89"/>
        <v>0</v>
      </c>
      <c r="AM671" s="58">
        <f t="shared" si="89"/>
        <v>5.666666666666667</v>
      </c>
      <c r="AN671" s="57">
        <f t="shared" si="89"/>
        <v>2</v>
      </c>
      <c r="AO671" s="56">
        <f t="shared" si="89"/>
        <v>0</v>
      </c>
      <c r="AP671" s="58">
        <f t="shared" si="89"/>
        <v>0</v>
      </c>
      <c r="AQ671" s="57">
        <f t="shared" si="89"/>
        <v>0</v>
      </c>
      <c r="AR671" s="56">
        <f t="shared" si="89"/>
        <v>0</v>
      </c>
      <c r="AS671" s="58">
        <f t="shared" si="89"/>
        <v>6.333333333333333</v>
      </c>
      <c r="AT671" s="57">
        <f t="shared" si="89"/>
        <v>1.6666666666666667</v>
      </c>
      <c r="AU671" s="56">
        <f t="shared" si="89"/>
        <v>0</v>
      </c>
      <c r="AV671" s="58">
        <f t="shared" si="89"/>
        <v>0</v>
      </c>
      <c r="AW671" s="57">
        <f t="shared" si="89"/>
        <v>0</v>
      </c>
      <c r="AX671" s="56">
        <f t="shared" si="89"/>
        <v>0</v>
      </c>
      <c r="AY671" s="55">
        <f t="shared" si="89"/>
        <v>0</v>
      </c>
      <c r="AZ671" s="54">
        <f t="shared" si="89"/>
        <v>0</v>
      </c>
      <c r="BA671" s="54">
        <f t="shared" si="89"/>
        <v>0.66666666666666663</v>
      </c>
      <c r="BB671" s="53">
        <f t="shared" si="89"/>
        <v>0</v>
      </c>
      <c r="BC671" s="52" t="s">
        <v>135</v>
      </c>
    </row>
    <row r="672" spans="2:62" ht="28.15" customHeight="1" x14ac:dyDescent="0.2">
      <c r="B672" s="30"/>
      <c r="C672" s="242">
        <v>1</v>
      </c>
      <c r="D672" s="44"/>
      <c r="E672" s="43"/>
      <c r="F672" s="43"/>
      <c r="G672" s="42"/>
      <c r="H672" s="223" t="s">
        <v>183</v>
      </c>
      <c r="I672" s="246">
        <v>128</v>
      </c>
      <c r="J672" s="246">
        <v>26</v>
      </c>
      <c r="K672" s="246">
        <v>7</v>
      </c>
      <c r="L672" s="41" t="s">
        <v>133</v>
      </c>
      <c r="M672" s="40" t="s">
        <v>414</v>
      </c>
      <c r="N672" s="41" t="s">
        <v>131</v>
      </c>
      <c r="O672" s="40" t="s">
        <v>186</v>
      </c>
      <c r="P672" s="41" t="s">
        <v>130</v>
      </c>
      <c r="Q672" s="40" t="s">
        <v>382</v>
      </c>
      <c r="R672" s="41" t="s">
        <v>129</v>
      </c>
      <c r="S672" s="40" t="s">
        <v>186</v>
      </c>
      <c r="T672" s="41" t="s">
        <v>128</v>
      </c>
      <c r="U672" s="40" t="s">
        <v>104</v>
      </c>
      <c r="V672" s="41" t="s">
        <v>127</v>
      </c>
      <c r="W672" s="40"/>
      <c r="X672" s="41" t="s">
        <v>126</v>
      </c>
      <c r="Y672" s="40"/>
      <c r="Z672" s="41" t="s">
        <v>125</v>
      </c>
      <c r="AA672" s="40"/>
      <c r="AB672" s="39"/>
      <c r="AC672" s="40"/>
      <c r="AD672" s="39"/>
      <c r="AE672" s="38" t="s">
        <v>507</v>
      </c>
      <c r="AF672" s="250"/>
      <c r="AG672" s="250"/>
      <c r="AH672" s="37"/>
      <c r="AI672" s="11"/>
      <c r="AJ672" s="310">
        <f>SUMPRODUCT(LEN($M672:$AA675)-LEN(SUBSTITUTE($M672:$AA675,"A", "")))</f>
        <v>32</v>
      </c>
      <c r="AK672" s="239">
        <f>SUMPRODUCT(LEN($AD672:$AD675)-LEN(SUBSTITUTE($AD672:$AD675,"A", "")))</f>
        <v>0</v>
      </c>
      <c r="AL672" s="230">
        <f>SUMPRODUCT(LEN($AC672:$AC675)-LEN(SUBSTITUTE($AC672:$AC675,"A", "")))</f>
        <v>0</v>
      </c>
      <c r="AM672" s="233">
        <f>SUMPRODUCT(LEN($M672:$AA675)-LEN(SUBSTITUTE($M672:$AA675,"S", "")))</f>
        <v>7</v>
      </c>
      <c r="AN672" s="239">
        <f>SUMPRODUCT(LEN($AD672:$AD675)-LEN(SUBSTITUTE($AD672:$AD675,"S", "")))</f>
        <v>0</v>
      </c>
      <c r="AO672" s="230">
        <f>SUMPRODUCT(LEN($AC672:$AC675)-LEN(SUBSTITUTE($AC672:$AC675,"S", "")))</f>
        <v>0</v>
      </c>
      <c r="AP672" s="233">
        <f>SUMPRODUCT(LEN($M672:$AA675)-LEN(SUBSTITUTE($M672:$AA675,"F", "")))</f>
        <v>0</v>
      </c>
      <c r="AQ672" s="239">
        <f>SUMPRODUCT(LEN($AD672:$AD675)-LEN(SUBSTITUTE($AD672:$AD675,"F", "")))</f>
        <v>0</v>
      </c>
      <c r="AR672" s="230">
        <f>SUMPRODUCT(LEN($AC672:$AC675)-LEN(SUBSTITUTE($AC672:$AC675,"F", "")))</f>
        <v>0</v>
      </c>
      <c r="AS672" s="233">
        <f>SUMPRODUCT(LEN($M672:$AA675)-LEN(SUBSTITUTE($M672:$AA675,"G", "")))</f>
        <v>6</v>
      </c>
      <c r="AT672" s="239">
        <f>SUMPRODUCT(LEN($AD672:$AD675)-LEN(SUBSTITUTE($AD672:$AD675,"G", "")))</f>
        <v>0</v>
      </c>
      <c r="AU672" s="230">
        <f>SUMPRODUCT(LEN($AC672:$AC675)-LEN(SUBSTITUTE($AC672:$AC675,"G", "")))</f>
        <v>0</v>
      </c>
      <c r="AV672" s="233">
        <f>SUMPRODUCT(LEN($L672:$AA675)-LEN(SUBSTITUTE($L672:$AA675,"M", "")))</f>
        <v>0</v>
      </c>
      <c r="AW672" s="236">
        <f>SUMPRODUCT(LEN($AD672:$AD675)-LEN(SUBSTITUTE($AD672:$AD675,"M", "")))</f>
        <v>0</v>
      </c>
      <c r="AX672" s="269">
        <f>SUMPRODUCT(LEN($AC672:$AC675)-LEN(SUBSTITUTE($AC672:$AC675,"M", "")))</f>
        <v>0</v>
      </c>
      <c r="AY672" s="291">
        <f>SUMPRODUCT(LEN($AE672:$AE675)-LEN(SUBSTITUTE($AE672:$AE675,"S", "")))</f>
        <v>0</v>
      </c>
      <c r="AZ672" s="227">
        <f>SUMPRODUCT(LEN($AE672:$AE675)-LEN(SUBSTITUTE($AE672:$AE675,"F", "")))</f>
        <v>0</v>
      </c>
      <c r="BA672" s="227">
        <f>SUMPRODUCT(LEN($AE672:$AE675)-LEN(SUBSTITUTE($AE672:$AE675,"G", "")))</f>
        <v>2</v>
      </c>
      <c r="BB672" s="294">
        <f>SUMPRODUCT(LEN($AE672:$AE675)-LEN(SUBSTITUTE($AE672:$AE675,"M", "")))</f>
        <v>0</v>
      </c>
    </row>
    <row r="673" spans="2:62" ht="28.15" customHeight="1" thickBot="1" x14ac:dyDescent="0.25">
      <c r="B673" s="30"/>
      <c r="C673" s="243"/>
      <c r="D673" s="36"/>
      <c r="E673" s="35"/>
      <c r="F673" s="35"/>
      <c r="G673" s="34"/>
      <c r="H673" s="224"/>
      <c r="I673" s="247"/>
      <c r="J673" s="247"/>
      <c r="K673" s="247"/>
      <c r="L673" s="33" t="s">
        <v>123</v>
      </c>
      <c r="M673" s="32" t="s">
        <v>132</v>
      </c>
      <c r="N673" s="33" t="s">
        <v>122</v>
      </c>
      <c r="O673" s="32" t="s">
        <v>377</v>
      </c>
      <c r="P673" s="33" t="s">
        <v>120</v>
      </c>
      <c r="Q673" s="32" t="s">
        <v>527</v>
      </c>
      <c r="R673" s="33" t="s">
        <v>119</v>
      </c>
      <c r="S673" s="32" t="s">
        <v>175</v>
      </c>
      <c r="T673" s="33" t="s">
        <v>118</v>
      </c>
      <c r="U673" s="32" t="s">
        <v>121</v>
      </c>
      <c r="V673" s="33" t="s">
        <v>117</v>
      </c>
      <c r="W673" s="32"/>
      <c r="X673" s="33" t="s">
        <v>116</v>
      </c>
      <c r="Y673" s="32"/>
      <c r="Z673" s="33" t="s">
        <v>115</v>
      </c>
      <c r="AA673" s="32"/>
      <c r="AB673" s="31"/>
      <c r="AC673" s="32"/>
      <c r="AD673" s="31"/>
      <c r="AE673" s="23"/>
      <c r="AF673" s="251"/>
      <c r="AG673" s="251"/>
      <c r="AH673" s="22"/>
      <c r="AI673" s="11"/>
      <c r="AJ673" s="311"/>
      <c r="AK673" s="267"/>
      <c r="AL673" s="263"/>
      <c r="AM673" s="265"/>
      <c r="AN673" s="267"/>
      <c r="AO673" s="263"/>
      <c r="AP673" s="265"/>
      <c r="AQ673" s="267"/>
      <c r="AR673" s="263"/>
      <c r="AS673" s="265"/>
      <c r="AT673" s="267"/>
      <c r="AU673" s="263"/>
      <c r="AV673" s="265"/>
      <c r="AW673" s="275"/>
      <c r="AX673" s="270"/>
      <c r="AY673" s="292"/>
      <c r="AZ673" s="228"/>
      <c r="BA673" s="228"/>
      <c r="BB673" s="295"/>
    </row>
    <row r="674" spans="2:62" ht="28.15" customHeight="1" x14ac:dyDescent="0.2">
      <c r="B674" s="30"/>
      <c r="C674" s="244"/>
      <c r="D674" s="29"/>
      <c r="E674" s="28"/>
      <c r="F674" s="28"/>
      <c r="G674" s="27"/>
      <c r="H674" s="225">
        <v>222</v>
      </c>
      <c r="I674" s="248"/>
      <c r="J674" s="248"/>
      <c r="K674" s="248"/>
      <c r="L674" s="26" t="s">
        <v>114</v>
      </c>
      <c r="M674" s="25" t="s">
        <v>186</v>
      </c>
      <c r="N674" s="26" t="s">
        <v>112</v>
      </c>
      <c r="O674" s="25" t="s">
        <v>399</v>
      </c>
      <c r="P674" s="26" t="s">
        <v>111</v>
      </c>
      <c r="Q674" s="25" t="s">
        <v>377</v>
      </c>
      <c r="R674" s="26" t="s">
        <v>110</v>
      </c>
      <c r="S674" s="25" t="s">
        <v>113</v>
      </c>
      <c r="T674" s="26" t="s">
        <v>109</v>
      </c>
      <c r="U674" s="25" t="s">
        <v>121</v>
      </c>
      <c r="V674" s="26" t="s">
        <v>108</v>
      </c>
      <c r="W674" s="25"/>
      <c r="X674" s="26" t="s">
        <v>107</v>
      </c>
      <c r="Y674" s="25"/>
      <c r="Z674" s="26" t="s">
        <v>106</v>
      </c>
      <c r="AA674" s="25"/>
      <c r="AB674" s="24"/>
      <c r="AC674" s="25"/>
      <c r="AD674" s="24"/>
      <c r="AE674" s="23"/>
      <c r="AF674" s="251"/>
      <c r="AG674" s="251"/>
      <c r="AH674" s="22"/>
      <c r="AI674" s="11"/>
      <c r="AJ674" s="311"/>
      <c r="AK674" s="267"/>
      <c r="AL674" s="263"/>
      <c r="AM674" s="265"/>
      <c r="AN674" s="267"/>
      <c r="AO674" s="263"/>
      <c r="AP674" s="265"/>
      <c r="AQ674" s="267"/>
      <c r="AR674" s="263"/>
      <c r="AS674" s="265"/>
      <c r="AT674" s="267"/>
      <c r="AU674" s="263"/>
      <c r="AV674" s="265"/>
      <c r="AW674" s="275"/>
      <c r="AX674" s="270"/>
      <c r="AY674" s="292"/>
      <c r="AZ674" s="228"/>
      <c r="BA674" s="228"/>
      <c r="BB674" s="295"/>
    </row>
    <row r="675" spans="2:62" ht="28.15" customHeight="1" thickBot="1" x14ac:dyDescent="0.25">
      <c r="B675" s="30"/>
      <c r="C675" s="253"/>
      <c r="D675" s="51"/>
      <c r="E675" s="50"/>
      <c r="F675" s="50"/>
      <c r="G675" s="49"/>
      <c r="H675" s="226"/>
      <c r="I675" s="254"/>
      <c r="J675" s="254"/>
      <c r="K675" s="254"/>
      <c r="L675" s="48" t="s">
        <v>105</v>
      </c>
      <c r="M675" s="47" t="s">
        <v>104</v>
      </c>
      <c r="N675" s="48" t="s">
        <v>103</v>
      </c>
      <c r="O675" s="47" t="s">
        <v>186</v>
      </c>
      <c r="P675" s="48" t="s">
        <v>102</v>
      </c>
      <c r="Q675" s="47" t="s">
        <v>203</v>
      </c>
      <c r="R675" s="48" t="s">
        <v>101</v>
      </c>
      <c r="S675" s="47" t="s">
        <v>124</v>
      </c>
      <c r="T675" s="48">
        <v>20</v>
      </c>
      <c r="U675" s="47"/>
      <c r="V675" s="48" t="s">
        <v>100</v>
      </c>
      <c r="W675" s="47"/>
      <c r="X675" s="48" t="s">
        <v>99</v>
      </c>
      <c r="Y675" s="47"/>
      <c r="Z675" s="48" t="s">
        <v>98</v>
      </c>
      <c r="AA675" s="47"/>
      <c r="AB675" s="16"/>
      <c r="AC675" s="47"/>
      <c r="AD675" s="16"/>
      <c r="AE675" s="46"/>
      <c r="AF675" s="255"/>
      <c r="AG675" s="255"/>
      <c r="AH675" s="45"/>
      <c r="AI675" s="11"/>
      <c r="AJ675" s="312"/>
      <c r="AK675" s="268"/>
      <c r="AL675" s="264"/>
      <c r="AM675" s="266"/>
      <c r="AN675" s="268"/>
      <c r="AO675" s="264"/>
      <c r="AP675" s="266"/>
      <c r="AQ675" s="268"/>
      <c r="AR675" s="264"/>
      <c r="AS675" s="266"/>
      <c r="AT675" s="268"/>
      <c r="AU675" s="264"/>
      <c r="AV675" s="266"/>
      <c r="AW675" s="276"/>
      <c r="AX675" s="271"/>
      <c r="AY675" s="293"/>
      <c r="AZ675" s="229"/>
      <c r="BA675" s="229"/>
      <c r="BB675" s="296"/>
    </row>
    <row r="676" spans="2:62" ht="28.15" customHeight="1" x14ac:dyDescent="0.2">
      <c r="B676" s="30"/>
      <c r="C676" s="242">
        <v>2</v>
      </c>
      <c r="D676" s="44"/>
      <c r="E676" s="43"/>
      <c r="F676" s="43"/>
      <c r="G676" s="42"/>
      <c r="H676" s="223"/>
      <c r="I676" s="246">
        <v>92</v>
      </c>
      <c r="J676" s="246">
        <v>27</v>
      </c>
      <c r="K676" s="246">
        <v>6</v>
      </c>
      <c r="L676" s="41" t="s">
        <v>133</v>
      </c>
      <c r="M676" s="40" t="s">
        <v>132</v>
      </c>
      <c r="N676" s="41" t="s">
        <v>131</v>
      </c>
      <c r="O676" s="40" t="s">
        <v>186</v>
      </c>
      <c r="P676" s="41" t="s">
        <v>130</v>
      </c>
      <c r="Q676" s="40" t="s">
        <v>186</v>
      </c>
      <c r="R676" s="41" t="s">
        <v>129</v>
      </c>
      <c r="S676" s="40" t="s">
        <v>132</v>
      </c>
      <c r="T676" s="41" t="s">
        <v>128</v>
      </c>
      <c r="U676" s="40" t="s">
        <v>132</v>
      </c>
      <c r="V676" s="41" t="s">
        <v>127</v>
      </c>
      <c r="W676" s="40" t="s">
        <v>121</v>
      </c>
      <c r="X676" s="41" t="s">
        <v>126</v>
      </c>
      <c r="Y676" s="40"/>
      <c r="Z676" s="41" t="s">
        <v>125</v>
      </c>
      <c r="AA676" s="40"/>
      <c r="AB676" s="39"/>
      <c r="AC676" s="40"/>
      <c r="AD676" s="39" t="s">
        <v>1343</v>
      </c>
      <c r="AE676" s="38"/>
      <c r="AF676" s="250"/>
      <c r="AG676" s="250"/>
      <c r="AH676" s="37"/>
      <c r="AI676" s="11"/>
      <c r="AJ676" s="310">
        <f>SUMPRODUCT(LEN($M676:$AA679)-LEN(SUBSTITUTE($M676:$AA679,"A", "")))</f>
        <v>36</v>
      </c>
      <c r="AK676" s="239">
        <f>SUMPRODUCT(LEN($AD676:$AD679)-LEN(SUBSTITUTE($AD676:$AD679,"A", "")))</f>
        <v>8</v>
      </c>
      <c r="AL676" s="230">
        <f>SUMPRODUCT(LEN($AC676:$AC679)-LEN(SUBSTITUTE($AC676:$AC679,"A", "")))</f>
        <v>0</v>
      </c>
      <c r="AM676" s="233">
        <f>SUMPRODUCT(LEN($M676:$AA679)-LEN(SUBSTITUTE($M676:$AA679,"S", "")))</f>
        <v>3</v>
      </c>
      <c r="AN676" s="239">
        <f>SUMPRODUCT(LEN($AD676:$AD679)-LEN(SUBSTITUTE($AD676:$AD679,"S", "")))</f>
        <v>4</v>
      </c>
      <c r="AO676" s="230">
        <f>SUMPRODUCT(LEN($AC676:$AC679)-LEN(SUBSTITUTE($AC676:$AC679,"S", "")))</f>
        <v>0</v>
      </c>
      <c r="AP676" s="233">
        <f>SUMPRODUCT(LEN($M676:$AA679)-LEN(SUBSTITUTE($M676:$AA679,"F", "")))</f>
        <v>0</v>
      </c>
      <c r="AQ676" s="239">
        <f>SUMPRODUCT(LEN($AD676:$AD679)-LEN(SUBSTITUTE($AD676:$AD679,"F", "")))</f>
        <v>0</v>
      </c>
      <c r="AR676" s="230">
        <f>SUMPRODUCT(LEN($AC676:$AC679)-LEN(SUBSTITUTE($AC676:$AC679,"F", "")))</f>
        <v>0</v>
      </c>
      <c r="AS676" s="233">
        <f>SUMPRODUCT(LEN($M676:$AA679)-LEN(SUBSTITUTE($M676:$AA679,"G", "")))</f>
        <v>6</v>
      </c>
      <c r="AT676" s="239">
        <f>SUMPRODUCT(LEN($AD676:$AD679)-LEN(SUBSTITUTE($AD676:$AD679,"G", "")))</f>
        <v>3</v>
      </c>
      <c r="AU676" s="230">
        <f>SUMPRODUCT(LEN($AC676:$AC679)-LEN(SUBSTITUTE($AC676:$AC679,"G", "")))</f>
        <v>0</v>
      </c>
      <c r="AV676" s="233">
        <f>SUMPRODUCT(LEN($L676:$AA679)-LEN(SUBSTITUTE($L676:$AA679,"M", "")))</f>
        <v>0</v>
      </c>
      <c r="AW676" s="236">
        <f>SUMPRODUCT(LEN($AD676:$AD679)-LEN(SUBSTITUTE($AD676:$AD679,"M", "")))</f>
        <v>0</v>
      </c>
      <c r="AX676" s="269">
        <f>SUMPRODUCT(LEN($AC676:$AC679)-LEN(SUBSTITUTE($AC676:$AC679,"M", "")))</f>
        <v>0</v>
      </c>
      <c r="AY676" s="291">
        <f>SUMPRODUCT(LEN($AE676:$AE679)-LEN(SUBSTITUTE($AE676:$AE679,"S", "")))</f>
        <v>0</v>
      </c>
      <c r="AZ676" s="227">
        <f>SUMPRODUCT(LEN($AE676:$AE679)-LEN(SUBSTITUTE($AE676:$AE679,"F", "")))</f>
        <v>0</v>
      </c>
      <c r="BA676" s="227">
        <f>SUMPRODUCT(LEN($AE676:$AE679)-LEN(SUBSTITUTE($AE676:$AE679,"G", "")))</f>
        <v>0</v>
      </c>
      <c r="BB676" s="294">
        <f>SUMPRODUCT(LEN($AE676:$AE679)-LEN(SUBSTITUTE($AE676:$AE679,"M", "")))</f>
        <v>0</v>
      </c>
    </row>
    <row r="677" spans="2:62" ht="28.15" customHeight="1" thickBot="1" x14ac:dyDescent="0.25">
      <c r="B677" s="30"/>
      <c r="C677" s="243"/>
      <c r="D677" s="36"/>
      <c r="E677" s="35"/>
      <c r="F677" s="35"/>
      <c r="G677" s="34"/>
      <c r="H677" s="224"/>
      <c r="I677" s="247"/>
      <c r="J677" s="247"/>
      <c r="K677" s="247"/>
      <c r="L677" s="33" t="s">
        <v>123</v>
      </c>
      <c r="M677" s="32" t="s">
        <v>399</v>
      </c>
      <c r="N677" s="33" t="s">
        <v>122</v>
      </c>
      <c r="O677" s="32" t="s">
        <v>399</v>
      </c>
      <c r="P677" s="33" t="s">
        <v>120</v>
      </c>
      <c r="Q677" s="32" t="s">
        <v>132</v>
      </c>
      <c r="R677" s="33" t="s">
        <v>119</v>
      </c>
      <c r="S677" s="32" t="s">
        <v>132</v>
      </c>
      <c r="T677" s="33" t="s">
        <v>118</v>
      </c>
      <c r="U677" s="32" t="s">
        <v>176</v>
      </c>
      <c r="V677" s="33" t="s">
        <v>117</v>
      </c>
      <c r="W677" s="32"/>
      <c r="X677" s="33" t="s">
        <v>116</v>
      </c>
      <c r="Y677" s="32"/>
      <c r="Z677" s="33" t="s">
        <v>115</v>
      </c>
      <c r="AA677" s="32"/>
      <c r="AB677" s="31"/>
      <c r="AC677" s="32"/>
      <c r="AD677" s="31"/>
      <c r="AE677" s="23"/>
      <c r="AF677" s="251"/>
      <c r="AG677" s="251"/>
      <c r="AH677" s="22"/>
      <c r="AI677" s="11"/>
      <c r="AJ677" s="311"/>
      <c r="AK677" s="267"/>
      <c r="AL677" s="263"/>
      <c r="AM677" s="265"/>
      <c r="AN677" s="267"/>
      <c r="AO677" s="263"/>
      <c r="AP677" s="265"/>
      <c r="AQ677" s="267"/>
      <c r="AR677" s="263"/>
      <c r="AS677" s="265"/>
      <c r="AT677" s="267"/>
      <c r="AU677" s="263"/>
      <c r="AV677" s="265"/>
      <c r="AW677" s="275"/>
      <c r="AX677" s="270"/>
      <c r="AY677" s="292"/>
      <c r="AZ677" s="228"/>
      <c r="BA677" s="228"/>
      <c r="BB677" s="295"/>
    </row>
    <row r="678" spans="2:62" ht="28.15" customHeight="1" x14ac:dyDescent="0.2">
      <c r="B678" s="30"/>
      <c r="C678" s="244"/>
      <c r="D678" s="29"/>
      <c r="E678" s="28"/>
      <c r="F678" s="28"/>
      <c r="G678" s="27"/>
      <c r="H678" s="225"/>
      <c r="I678" s="248"/>
      <c r="J678" s="248"/>
      <c r="K678" s="248"/>
      <c r="L678" s="26" t="s">
        <v>114</v>
      </c>
      <c r="M678" s="25" t="s">
        <v>484</v>
      </c>
      <c r="N678" s="26" t="s">
        <v>112</v>
      </c>
      <c r="O678" s="25" t="s">
        <v>484</v>
      </c>
      <c r="P678" s="26" t="s">
        <v>111</v>
      </c>
      <c r="Q678" s="25" t="s">
        <v>186</v>
      </c>
      <c r="R678" s="26" t="s">
        <v>110</v>
      </c>
      <c r="S678" s="25" t="s">
        <v>104</v>
      </c>
      <c r="T678" s="26" t="s">
        <v>109</v>
      </c>
      <c r="U678" s="25" t="s">
        <v>121</v>
      </c>
      <c r="V678" s="26" t="s">
        <v>108</v>
      </c>
      <c r="W678" s="25"/>
      <c r="X678" s="26" t="s">
        <v>107</v>
      </c>
      <c r="Y678" s="25"/>
      <c r="Z678" s="26" t="s">
        <v>106</v>
      </c>
      <c r="AA678" s="25"/>
      <c r="AB678" s="24"/>
      <c r="AC678" s="25"/>
      <c r="AD678" s="24"/>
      <c r="AE678" s="23"/>
      <c r="AF678" s="251"/>
      <c r="AG678" s="251"/>
      <c r="AH678" s="22"/>
      <c r="AI678" s="11"/>
      <c r="AJ678" s="311"/>
      <c r="AK678" s="267"/>
      <c r="AL678" s="263"/>
      <c r="AM678" s="265"/>
      <c r="AN678" s="267"/>
      <c r="AO678" s="263"/>
      <c r="AP678" s="265"/>
      <c r="AQ678" s="267"/>
      <c r="AR678" s="263"/>
      <c r="AS678" s="265"/>
      <c r="AT678" s="267"/>
      <c r="AU678" s="263"/>
      <c r="AV678" s="265"/>
      <c r="AW678" s="275"/>
      <c r="AX678" s="270"/>
      <c r="AY678" s="292"/>
      <c r="AZ678" s="228"/>
      <c r="BA678" s="228"/>
      <c r="BB678" s="295"/>
    </row>
    <row r="679" spans="2:62" ht="28.15" customHeight="1" thickBot="1" x14ac:dyDescent="0.25">
      <c r="B679" s="30"/>
      <c r="C679" s="253"/>
      <c r="D679" s="51"/>
      <c r="E679" s="50"/>
      <c r="F679" s="50"/>
      <c r="G679" s="49"/>
      <c r="H679" s="226"/>
      <c r="I679" s="254"/>
      <c r="J679" s="254"/>
      <c r="K679" s="254"/>
      <c r="L679" s="48" t="s">
        <v>105</v>
      </c>
      <c r="M679" s="47" t="s">
        <v>377</v>
      </c>
      <c r="N679" s="48" t="s">
        <v>103</v>
      </c>
      <c r="O679" s="47" t="s">
        <v>186</v>
      </c>
      <c r="P679" s="48" t="s">
        <v>102</v>
      </c>
      <c r="Q679" s="47" t="s">
        <v>399</v>
      </c>
      <c r="R679" s="48" t="s">
        <v>101</v>
      </c>
      <c r="S679" s="47" t="s">
        <v>186</v>
      </c>
      <c r="T679" s="48">
        <v>20</v>
      </c>
      <c r="U679" s="47" t="s">
        <v>121</v>
      </c>
      <c r="V679" s="48" t="s">
        <v>100</v>
      </c>
      <c r="W679" s="47"/>
      <c r="X679" s="48" t="s">
        <v>99</v>
      </c>
      <c r="Y679" s="47"/>
      <c r="Z679" s="48" t="s">
        <v>98</v>
      </c>
      <c r="AA679" s="47"/>
      <c r="AB679" s="16"/>
      <c r="AC679" s="47"/>
      <c r="AD679" s="16"/>
      <c r="AE679" s="46"/>
      <c r="AF679" s="255"/>
      <c r="AG679" s="255"/>
      <c r="AH679" s="45"/>
      <c r="AI679" s="11"/>
      <c r="AJ679" s="312"/>
      <c r="AK679" s="268"/>
      <c r="AL679" s="264"/>
      <c r="AM679" s="266"/>
      <c r="AN679" s="268"/>
      <c r="AO679" s="264"/>
      <c r="AP679" s="266"/>
      <c r="AQ679" s="268"/>
      <c r="AR679" s="264"/>
      <c r="AS679" s="266"/>
      <c r="AT679" s="268"/>
      <c r="AU679" s="264"/>
      <c r="AV679" s="266"/>
      <c r="AW679" s="276"/>
      <c r="AX679" s="271"/>
      <c r="AY679" s="293"/>
      <c r="AZ679" s="229"/>
      <c r="BA679" s="229"/>
      <c r="BB679" s="296"/>
    </row>
    <row r="680" spans="2:62" ht="28.15" customHeight="1" x14ac:dyDescent="0.2">
      <c r="B680" s="30"/>
      <c r="C680" s="242">
        <v>3</v>
      </c>
      <c r="D680" s="44"/>
      <c r="E680" s="43"/>
      <c r="F680" s="43"/>
      <c r="G680" s="42"/>
      <c r="H680" s="223"/>
      <c r="I680" s="246">
        <v>87</v>
      </c>
      <c r="J680" s="246">
        <v>28</v>
      </c>
      <c r="K680" s="246">
        <v>7</v>
      </c>
      <c r="L680" s="41" t="s">
        <v>133</v>
      </c>
      <c r="M680" s="40" t="s">
        <v>614</v>
      </c>
      <c r="N680" s="41" t="s">
        <v>131</v>
      </c>
      <c r="O680" s="40" t="s">
        <v>132</v>
      </c>
      <c r="P680" s="41" t="s">
        <v>130</v>
      </c>
      <c r="Q680" s="40" t="s">
        <v>399</v>
      </c>
      <c r="R680" s="41" t="s">
        <v>129</v>
      </c>
      <c r="S680" s="40" t="s">
        <v>399</v>
      </c>
      <c r="T680" s="41" t="s">
        <v>128</v>
      </c>
      <c r="U680" s="40" t="s">
        <v>175</v>
      </c>
      <c r="V680" s="41" t="s">
        <v>127</v>
      </c>
      <c r="W680" s="40" t="s">
        <v>121</v>
      </c>
      <c r="X680" s="41" t="s">
        <v>126</v>
      </c>
      <c r="Y680" s="40"/>
      <c r="Z680" s="41" t="s">
        <v>125</v>
      </c>
      <c r="AA680" s="40"/>
      <c r="AB680" s="39"/>
      <c r="AC680" s="40"/>
      <c r="AD680" s="39" t="s">
        <v>1342</v>
      </c>
      <c r="AE680" s="38"/>
      <c r="AF680" s="250"/>
      <c r="AG680" s="250"/>
      <c r="AH680" s="37"/>
      <c r="AI680" s="11"/>
      <c r="AJ680" s="310">
        <f>SUMPRODUCT(LEN($M680:$AA683)-LEN(SUBSTITUTE($M680:$AA683,"A", "")))</f>
        <v>30</v>
      </c>
      <c r="AK680" s="239">
        <f>SUMPRODUCT(LEN($AD680:$AD683)-LEN(SUBSTITUTE($AD680:$AD683,"A", "")))</f>
        <v>4</v>
      </c>
      <c r="AL680" s="230">
        <f>SUMPRODUCT(LEN($AC680:$AC683)-LEN(SUBSTITUTE($AC680:$AC683,"A", "")))</f>
        <v>0</v>
      </c>
      <c r="AM680" s="233">
        <f>SUMPRODUCT(LEN($M680:$AA683)-LEN(SUBSTITUTE($M680:$AA683,"S", "")))</f>
        <v>7</v>
      </c>
      <c r="AN680" s="239">
        <f>SUMPRODUCT(LEN($AD680:$AD683)-LEN(SUBSTITUTE($AD680:$AD683,"S", "")))</f>
        <v>2</v>
      </c>
      <c r="AO680" s="230">
        <f>SUMPRODUCT(LEN($AC680:$AC683)-LEN(SUBSTITUTE($AC680:$AC683,"S", "")))</f>
        <v>0</v>
      </c>
      <c r="AP680" s="233">
        <f>SUMPRODUCT(LEN($M680:$AA683)-LEN(SUBSTITUTE($M680:$AA683,"F", "")))</f>
        <v>0</v>
      </c>
      <c r="AQ680" s="239">
        <f>SUMPRODUCT(LEN($AD680:$AD683)-LEN(SUBSTITUTE($AD680:$AD683,"F", "")))</f>
        <v>0</v>
      </c>
      <c r="AR680" s="230">
        <f>SUMPRODUCT(LEN($AC680:$AC683)-LEN(SUBSTITUTE($AC680:$AC683,"F", "")))</f>
        <v>0</v>
      </c>
      <c r="AS680" s="233">
        <f>SUMPRODUCT(LEN($M680:$AA683)-LEN(SUBSTITUTE($M680:$AA683,"G", "")))</f>
        <v>7</v>
      </c>
      <c r="AT680" s="239">
        <f>SUMPRODUCT(LEN($AD680:$AD683)-LEN(SUBSTITUTE($AD680:$AD683,"G", "")))</f>
        <v>2</v>
      </c>
      <c r="AU680" s="230">
        <f>SUMPRODUCT(LEN($AC680:$AC683)-LEN(SUBSTITUTE($AC680:$AC683,"G", "")))</f>
        <v>0</v>
      </c>
      <c r="AV680" s="233">
        <f>SUMPRODUCT(LEN($L680:$AA683)-LEN(SUBSTITUTE($L680:$AA683,"M", "")))</f>
        <v>0</v>
      </c>
      <c r="AW680" s="236">
        <f>SUMPRODUCT(LEN($AD680:$AD683)-LEN(SUBSTITUTE($AD680:$AD683,"M", "")))</f>
        <v>0</v>
      </c>
      <c r="AX680" s="269">
        <f>SUMPRODUCT(LEN($AC680:$AC683)-LEN(SUBSTITUTE($AC680:$AC683,"M", "")))</f>
        <v>0</v>
      </c>
      <c r="AY680" s="291">
        <f>SUMPRODUCT(LEN($AE680:$AE683)-LEN(SUBSTITUTE($AE680:$AE683,"S", "")))</f>
        <v>0</v>
      </c>
      <c r="AZ680" s="227">
        <f>SUMPRODUCT(LEN($AE680:$AE683)-LEN(SUBSTITUTE($AE680:$AE683,"F", "")))</f>
        <v>0</v>
      </c>
      <c r="BA680" s="227">
        <f>SUMPRODUCT(LEN($AE680:$AE683)-LEN(SUBSTITUTE($AE680:$AE683,"G", "")))</f>
        <v>0</v>
      </c>
      <c r="BB680" s="294">
        <f>SUMPRODUCT(LEN($AE680:$AE683)-LEN(SUBSTITUTE($AE680:$AE683,"M", "")))</f>
        <v>0</v>
      </c>
    </row>
    <row r="681" spans="2:62" ht="28.15" customHeight="1" thickBot="1" x14ac:dyDescent="0.25">
      <c r="B681" s="30"/>
      <c r="C681" s="243"/>
      <c r="D681" s="36"/>
      <c r="E681" s="35"/>
      <c r="F681" s="35"/>
      <c r="G681" s="34"/>
      <c r="H681" s="224"/>
      <c r="I681" s="247"/>
      <c r="J681" s="247"/>
      <c r="K681" s="247"/>
      <c r="L681" s="33" t="s">
        <v>123</v>
      </c>
      <c r="M681" s="32" t="s">
        <v>614</v>
      </c>
      <c r="N681" s="33" t="s">
        <v>122</v>
      </c>
      <c r="O681" s="32" t="s">
        <v>104</v>
      </c>
      <c r="P681" s="33" t="s">
        <v>120</v>
      </c>
      <c r="Q681" s="32" t="s">
        <v>382</v>
      </c>
      <c r="R681" s="33" t="s">
        <v>119</v>
      </c>
      <c r="S681" s="32" t="s">
        <v>186</v>
      </c>
      <c r="T681" s="33" t="s">
        <v>118</v>
      </c>
      <c r="U681" s="32" t="s">
        <v>175</v>
      </c>
      <c r="V681" s="33" t="s">
        <v>117</v>
      </c>
      <c r="W681" s="32"/>
      <c r="X681" s="33" t="s">
        <v>116</v>
      </c>
      <c r="Y681" s="32"/>
      <c r="Z681" s="33" t="s">
        <v>115</v>
      </c>
      <c r="AA681" s="32"/>
      <c r="AB681" s="31"/>
      <c r="AC681" s="32"/>
      <c r="AD681" s="31"/>
      <c r="AE681" s="23"/>
      <c r="AF681" s="251"/>
      <c r="AG681" s="251"/>
      <c r="AH681" s="22"/>
      <c r="AI681" s="11"/>
      <c r="AJ681" s="311"/>
      <c r="AK681" s="267"/>
      <c r="AL681" s="263"/>
      <c r="AM681" s="265"/>
      <c r="AN681" s="267"/>
      <c r="AO681" s="263"/>
      <c r="AP681" s="265"/>
      <c r="AQ681" s="267"/>
      <c r="AR681" s="263"/>
      <c r="AS681" s="265"/>
      <c r="AT681" s="267"/>
      <c r="AU681" s="263"/>
      <c r="AV681" s="265"/>
      <c r="AW681" s="275"/>
      <c r="AX681" s="270"/>
      <c r="AY681" s="292"/>
      <c r="AZ681" s="228"/>
      <c r="BA681" s="228"/>
      <c r="BB681" s="295"/>
    </row>
    <row r="682" spans="2:62" ht="28.15" customHeight="1" x14ac:dyDescent="0.2">
      <c r="B682" s="30"/>
      <c r="C682" s="244"/>
      <c r="D682" s="29"/>
      <c r="E682" s="28"/>
      <c r="F682" s="28"/>
      <c r="G682" s="27"/>
      <c r="H682" s="225"/>
      <c r="I682" s="248"/>
      <c r="J682" s="248"/>
      <c r="K682" s="248"/>
      <c r="L682" s="26" t="s">
        <v>114</v>
      </c>
      <c r="M682" s="25" t="s">
        <v>634</v>
      </c>
      <c r="N682" s="26" t="s">
        <v>112</v>
      </c>
      <c r="O682" s="25" t="s">
        <v>399</v>
      </c>
      <c r="P682" s="26" t="s">
        <v>111</v>
      </c>
      <c r="Q682" s="25" t="s">
        <v>132</v>
      </c>
      <c r="R682" s="26" t="s">
        <v>110</v>
      </c>
      <c r="S682" s="25" t="s">
        <v>178</v>
      </c>
      <c r="T682" s="26" t="s">
        <v>109</v>
      </c>
      <c r="U682" s="25" t="s">
        <v>121</v>
      </c>
      <c r="V682" s="26" t="s">
        <v>108</v>
      </c>
      <c r="W682" s="25"/>
      <c r="X682" s="26" t="s">
        <v>107</v>
      </c>
      <c r="Y682" s="25"/>
      <c r="Z682" s="26" t="s">
        <v>106</v>
      </c>
      <c r="AA682" s="25"/>
      <c r="AB682" s="24"/>
      <c r="AC682" s="25"/>
      <c r="AD682" s="24"/>
      <c r="AE682" s="23"/>
      <c r="AF682" s="251"/>
      <c r="AG682" s="251"/>
      <c r="AH682" s="22"/>
      <c r="AI682" s="11"/>
      <c r="AJ682" s="311"/>
      <c r="AK682" s="267"/>
      <c r="AL682" s="263"/>
      <c r="AM682" s="265"/>
      <c r="AN682" s="267"/>
      <c r="AO682" s="263"/>
      <c r="AP682" s="265"/>
      <c r="AQ682" s="267"/>
      <c r="AR682" s="263"/>
      <c r="AS682" s="265"/>
      <c r="AT682" s="267"/>
      <c r="AU682" s="263"/>
      <c r="AV682" s="265"/>
      <c r="AW682" s="275"/>
      <c r="AX682" s="270"/>
      <c r="AY682" s="292"/>
      <c r="AZ682" s="228"/>
      <c r="BA682" s="228"/>
      <c r="BB682" s="295"/>
    </row>
    <row r="683" spans="2:62" ht="28.15" customHeight="1" thickBot="1" x14ac:dyDescent="0.25">
      <c r="B683" s="21"/>
      <c r="C683" s="245"/>
      <c r="D683" s="20"/>
      <c r="E683" s="19"/>
      <c r="F683" s="19"/>
      <c r="G683" s="18"/>
      <c r="H683" s="226"/>
      <c r="I683" s="249"/>
      <c r="J683" s="249"/>
      <c r="K683" s="249"/>
      <c r="L683" s="17" t="s">
        <v>105</v>
      </c>
      <c r="M683" s="15" t="s">
        <v>389</v>
      </c>
      <c r="N683" s="17" t="s">
        <v>103</v>
      </c>
      <c r="O683" s="15" t="s">
        <v>104</v>
      </c>
      <c r="P683" s="17" t="s">
        <v>102</v>
      </c>
      <c r="Q683" s="15" t="s">
        <v>186</v>
      </c>
      <c r="R683" s="17" t="s">
        <v>101</v>
      </c>
      <c r="S683" s="15" t="s">
        <v>132</v>
      </c>
      <c r="T683" s="17">
        <v>20</v>
      </c>
      <c r="U683" s="15" t="s">
        <v>121</v>
      </c>
      <c r="V683" s="17" t="s">
        <v>100</v>
      </c>
      <c r="W683" s="15"/>
      <c r="X683" s="17" t="s">
        <v>99</v>
      </c>
      <c r="Y683" s="15"/>
      <c r="Z683" s="17" t="s">
        <v>98</v>
      </c>
      <c r="AA683" s="15"/>
      <c r="AB683" s="16"/>
      <c r="AC683" s="15"/>
      <c r="AD683" s="14"/>
      <c r="AE683" s="13"/>
      <c r="AF683" s="252"/>
      <c r="AG683" s="252"/>
      <c r="AH683" s="12"/>
      <c r="AI683" s="11"/>
      <c r="AJ683" s="312"/>
      <c r="AK683" s="268"/>
      <c r="AL683" s="264"/>
      <c r="AM683" s="266"/>
      <c r="AN683" s="268"/>
      <c r="AO683" s="264"/>
      <c r="AP683" s="266"/>
      <c r="AQ683" s="268"/>
      <c r="AR683" s="264"/>
      <c r="AS683" s="266"/>
      <c r="AT683" s="268"/>
      <c r="AU683" s="264"/>
      <c r="AV683" s="266"/>
      <c r="AW683" s="276"/>
      <c r="AX683" s="271"/>
      <c r="AY683" s="293"/>
      <c r="AZ683" s="229"/>
      <c r="BA683" s="229"/>
      <c r="BB683" s="296"/>
    </row>
    <row r="684" spans="2:62" ht="85.9" customHeight="1" thickTop="1" thickBot="1" x14ac:dyDescent="0.35">
      <c r="B684" s="105" t="s">
        <v>174</v>
      </c>
      <c r="C684" s="95" t="s">
        <v>173</v>
      </c>
      <c r="D684" s="100" t="s">
        <v>172</v>
      </c>
      <c r="E684" s="104" t="s">
        <v>171</v>
      </c>
      <c r="F684" s="103"/>
      <c r="G684" s="102"/>
      <c r="H684" s="101" t="s">
        <v>170</v>
      </c>
      <c r="I684" s="100" t="s">
        <v>96</v>
      </c>
      <c r="J684" s="100" t="s">
        <v>169</v>
      </c>
      <c r="K684" s="100" t="s">
        <v>97</v>
      </c>
      <c r="L684" s="256" t="s">
        <v>168</v>
      </c>
      <c r="M684" s="262"/>
      <c r="N684" s="256" t="s">
        <v>167</v>
      </c>
      <c r="O684" s="262"/>
      <c r="P684" s="256" t="s">
        <v>167</v>
      </c>
      <c r="Q684" s="257"/>
      <c r="R684" s="256" t="s">
        <v>167</v>
      </c>
      <c r="S684" s="257"/>
      <c r="T684" s="256" t="s">
        <v>167</v>
      </c>
      <c r="U684" s="257"/>
      <c r="V684" s="256" t="s">
        <v>167</v>
      </c>
      <c r="W684" s="257"/>
      <c r="X684" s="256" t="s">
        <v>167</v>
      </c>
      <c r="Y684" s="257"/>
      <c r="Z684" s="256" t="s">
        <v>167</v>
      </c>
      <c r="AA684" s="257"/>
      <c r="AB684" s="261" t="s">
        <v>166</v>
      </c>
      <c r="AC684" s="257"/>
      <c r="AD684" s="101" t="s">
        <v>165</v>
      </c>
      <c r="AE684" s="101" t="s">
        <v>164</v>
      </c>
      <c r="AF684" s="100" t="s">
        <v>163</v>
      </c>
      <c r="AG684" s="100" t="s">
        <v>162</v>
      </c>
      <c r="AH684" s="99" t="s">
        <v>161</v>
      </c>
      <c r="AI684" s="98"/>
      <c r="AJ684" s="96" t="s">
        <v>160</v>
      </c>
      <c r="AK684" s="95" t="s">
        <v>159</v>
      </c>
      <c r="AL684" s="94" t="s">
        <v>158</v>
      </c>
      <c r="AM684" s="96" t="s">
        <v>157</v>
      </c>
      <c r="AN684" s="95" t="s">
        <v>156</v>
      </c>
      <c r="AO684" s="94" t="s">
        <v>155</v>
      </c>
      <c r="AP684" s="96" t="s">
        <v>154</v>
      </c>
      <c r="AQ684" s="95" t="s">
        <v>153</v>
      </c>
      <c r="AR684" s="97" t="s">
        <v>152</v>
      </c>
      <c r="AS684" s="96" t="s">
        <v>151</v>
      </c>
      <c r="AT684" s="95" t="s">
        <v>150</v>
      </c>
      <c r="AU684" s="94" t="s">
        <v>149</v>
      </c>
      <c r="AV684" s="96" t="s">
        <v>148</v>
      </c>
      <c r="AW684" s="95" t="s">
        <v>147</v>
      </c>
      <c r="AX684" s="94" t="s">
        <v>146</v>
      </c>
      <c r="AY684" s="93" t="s">
        <v>145</v>
      </c>
      <c r="AZ684" s="92" t="s">
        <v>144</v>
      </c>
      <c r="BA684" s="92" t="s">
        <v>143</v>
      </c>
      <c r="BB684" s="91" t="s">
        <v>142</v>
      </c>
    </row>
    <row r="685" spans="2:62" ht="48" thickBot="1" x14ac:dyDescent="0.3">
      <c r="B685" s="90" t="s">
        <v>201</v>
      </c>
      <c r="C685" s="89"/>
      <c r="D685" s="88"/>
      <c r="E685" s="258"/>
      <c r="F685" s="259"/>
      <c r="G685" s="260"/>
      <c r="H685" s="87" t="s">
        <v>140</v>
      </c>
      <c r="I685" s="86"/>
      <c r="J685" s="86"/>
      <c r="K685" s="85"/>
      <c r="L685" s="84"/>
      <c r="M685" s="81"/>
      <c r="N685" s="84"/>
      <c r="O685" s="81"/>
      <c r="P685" s="84"/>
      <c r="Q685" s="81"/>
      <c r="R685" s="84"/>
      <c r="S685" s="81"/>
      <c r="T685" s="84"/>
      <c r="U685" s="81"/>
      <c r="V685" s="84"/>
      <c r="W685" s="81"/>
      <c r="X685" s="84"/>
      <c r="Y685" s="81"/>
      <c r="Z685" s="84"/>
      <c r="AA685" s="83"/>
      <c r="AB685" s="82" t="s">
        <v>139</v>
      </c>
      <c r="AC685" s="81"/>
      <c r="AD685" s="81"/>
      <c r="AE685" s="81"/>
      <c r="AF685" s="80"/>
      <c r="AG685" s="80"/>
      <c r="AH685" s="60"/>
      <c r="AI685" s="79" t="s">
        <v>138</v>
      </c>
      <c r="AJ685" s="78">
        <f t="shared" ref="AJ685:BB685" si="90">SUM(AJ687:AJ698)</f>
        <v>131</v>
      </c>
      <c r="AK685" s="77">
        <f t="shared" si="90"/>
        <v>15</v>
      </c>
      <c r="AL685" s="76">
        <f t="shared" si="90"/>
        <v>0</v>
      </c>
      <c r="AM685" s="78">
        <f t="shared" si="90"/>
        <v>42</v>
      </c>
      <c r="AN685" s="77">
        <f t="shared" si="90"/>
        <v>9</v>
      </c>
      <c r="AO685" s="76">
        <f t="shared" si="90"/>
        <v>0</v>
      </c>
      <c r="AP685" s="78">
        <f t="shared" si="90"/>
        <v>0</v>
      </c>
      <c r="AQ685" s="77">
        <f t="shared" si="90"/>
        <v>0</v>
      </c>
      <c r="AR685" s="76">
        <f t="shared" si="90"/>
        <v>0</v>
      </c>
      <c r="AS685" s="78">
        <f t="shared" si="90"/>
        <v>21</v>
      </c>
      <c r="AT685" s="77">
        <f t="shared" si="90"/>
        <v>7</v>
      </c>
      <c r="AU685" s="76">
        <f t="shared" si="90"/>
        <v>0</v>
      </c>
      <c r="AV685" s="78">
        <f t="shared" si="90"/>
        <v>0</v>
      </c>
      <c r="AW685" s="77">
        <f t="shared" si="90"/>
        <v>0</v>
      </c>
      <c r="AX685" s="76">
        <f t="shared" si="90"/>
        <v>0</v>
      </c>
      <c r="AY685" s="75">
        <f t="shared" si="90"/>
        <v>1</v>
      </c>
      <c r="AZ685" s="74">
        <f t="shared" si="90"/>
        <v>0</v>
      </c>
      <c r="BA685" s="74">
        <f t="shared" si="90"/>
        <v>3</v>
      </c>
      <c r="BB685" s="73">
        <f t="shared" si="90"/>
        <v>0</v>
      </c>
      <c r="BC685" s="72" t="s">
        <v>137</v>
      </c>
      <c r="BF685" s="5">
        <f>SUM(AJ685:AL685)/$BG$5</f>
        <v>48.666666666666664</v>
      </c>
      <c r="BG685" s="5">
        <f>SUM(AM685:AO685,AY685)/$BG$5</f>
        <v>17.333333333333332</v>
      </c>
      <c r="BH685" s="5">
        <f>SUM(AP685:AR685,AZ685)/$BG$5</f>
        <v>0</v>
      </c>
      <c r="BI685" s="5">
        <f>SUM(AS685:AU685,BA685)/$BG$5</f>
        <v>10.333333333333334</v>
      </c>
      <c r="BJ685" s="5">
        <f>SUM(AV685:AX685,BB685)/$BG$5</f>
        <v>0</v>
      </c>
    </row>
    <row r="686" spans="2:62" ht="37.5" thickBot="1" x14ac:dyDescent="0.3">
      <c r="B686" s="71"/>
      <c r="C686" s="70"/>
      <c r="D686" s="69"/>
      <c r="E686" s="68"/>
      <c r="F686" s="68"/>
      <c r="G686" s="67"/>
      <c r="H686" s="66"/>
      <c r="I686" s="64"/>
      <c r="J686" s="64"/>
      <c r="K686" s="65"/>
      <c r="L686" s="64"/>
      <c r="M686" s="62"/>
      <c r="N686" s="64"/>
      <c r="O686" s="62"/>
      <c r="P686" s="64"/>
      <c r="Q686" s="62"/>
      <c r="R686" s="64"/>
      <c r="S686" s="62"/>
      <c r="T686" s="64"/>
      <c r="U686" s="62"/>
      <c r="V686" s="64"/>
      <c r="W686" s="62"/>
      <c r="X686" s="64"/>
      <c r="Y686" s="62"/>
      <c r="Z686" s="64"/>
      <c r="AA686" s="62"/>
      <c r="AB686" s="63"/>
      <c r="AC686" s="62"/>
      <c r="AD686" s="62"/>
      <c r="AE686" s="62"/>
      <c r="AF686" s="61"/>
      <c r="AG686" s="61"/>
      <c r="AH686" s="60"/>
      <c r="AI686" s="59" t="s">
        <v>136</v>
      </c>
      <c r="AJ686" s="58">
        <f t="shared" ref="AJ686:BB686" si="91">AJ685/3</f>
        <v>43.666666666666664</v>
      </c>
      <c r="AK686" s="57">
        <f t="shared" si="91"/>
        <v>5</v>
      </c>
      <c r="AL686" s="56">
        <f t="shared" si="91"/>
        <v>0</v>
      </c>
      <c r="AM686" s="58">
        <f t="shared" si="91"/>
        <v>14</v>
      </c>
      <c r="AN686" s="57">
        <f t="shared" si="91"/>
        <v>3</v>
      </c>
      <c r="AO686" s="56">
        <f t="shared" si="91"/>
        <v>0</v>
      </c>
      <c r="AP686" s="58">
        <f t="shared" si="91"/>
        <v>0</v>
      </c>
      <c r="AQ686" s="57">
        <f t="shared" si="91"/>
        <v>0</v>
      </c>
      <c r="AR686" s="56">
        <f t="shared" si="91"/>
        <v>0</v>
      </c>
      <c r="AS686" s="58">
        <f t="shared" si="91"/>
        <v>7</v>
      </c>
      <c r="AT686" s="57">
        <f t="shared" si="91"/>
        <v>2.3333333333333335</v>
      </c>
      <c r="AU686" s="56">
        <f t="shared" si="91"/>
        <v>0</v>
      </c>
      <c r="AV686" s="58">
        <f t="shared" si="91"/>
        <v>0</v>
      </c>
      <c r="AW686" s="57">
        <f t="shared" si="91"/>
        <v>0</v>
      </c>
      <c r="AX686" s="56">
        <f t="shared" si="91"/>
        <v>0</v>
      </c>
      <c r="AY686" s="55">
        <f t="shared" si="91"/>
        <v>0.33333333333333331</v>
      </c>
      <c r="AZ686" s="54">
        <f t="shared" si="91"/>
        <v>0</v>
      </c>
      <c r="BA686" s="54">
        <f t="shared" si="91"/>
        <v>1</v>
      </c>
      <c r="BB686" s="53">
        <f t="shared" si="91"/>
        <v>0</v>
      </c>
      <c r="BC686" s="52" t="s">
        <v>135</v>
      </c>
    </row>
    <row r="687" spans="2:62" ht="28.15" customHeight="1" x14ac:dyDescent="0.2">
      <c r="B687" s="30"/>
      <c r="C687" s="242">
        <v>1</v>
      </c>
      <c r="D687" s="44"/>
      <c r="E687" s="43"/>
      <c r="F687" s="43"/>
      <c r="G687" s="42"/>
      <c r="H687" s="223" t="s">
        <v>384</v>
      </c>
      <c r="I687" s="246">
        <v>119</v>
      </c>
      <c r="J687" s="246">
        <v>30</v>
      </c>
      <c r="K687" s="246">
        <v>7</v>
      </c>
      <c r="L687" s="41" t="s">
        <v>133</v>
      </c>
      <c r="M687" s="40" t="s">
        <v>186</v>
      </c>
      <c r="N687" s="41" t="s">
        <v>131</v>
      </c>
      <c r="O687" s="40" t="s">
        <v>399</v>
      </c>
      <c r="P687" s="41" t="s">
        <v>130</v>
      </c>
      <c r="Q687" s="40" t="s">
        <v>186</v>
      </c>
      <c r="R687" s="41" t="s">
        <v>129</v>
      </c>
      <c r="S687" s="40" t="s">
        <v>725</v>
      </c>
      <c r="T687" s="41" t="s">
        <v>128</v>
      </c>
      <c r="U687" s="40" t="s">
        <v>186</v>
      </c>
      <c r="V687" s="41" t="s">
        <v>127</v>
      </c>
      <c r="W687" s="40" t="s">
        <v>113</v>
      </c>
      <c r="X687" s="41" t="s">
        <v>126</v>
      </c>
      <c r="Y687" s="40"/>
      <c r="Z687" s="41" t="s">
        <v>125</v>
      </c>
      <c r="AA687" s="40"/>
      <c r="AB687" s="39"/>
      <c r="AC687" s="40"/>
      <c r="AD687" s="39"/>
      <c r="AE687" s="38" t="s">
        <v>664</v>
      </c>
      <c r="AF687" s="250"/>
      <c r="AG687" s="250"/>
      <c r="AH687" s="37"/>
      <c r="AI687" s="11"/>
      <c r="AJ687" s="310">
        <f>SUMPRODUCT(LEN($M687:$AA690)-LEN(SUBSTITUTE($M687:$AA690,"A", "")))</f>
        <v>42</v>
      </c>
      <c r="AK687" s="239">
        <f>SUMPRODUCT(LEN($AD687:$AD690)-LEN(SUBSTITUTE($AD687:$AD690,"A", "")))</f>
        <v>0</v>
      </c>
      <c r="AL687" s="230">
        <f>SUMPRODUCT(LEN($AC687:$AC690)-LEN(SUBSTITUTE($AC687:$AC690,"A", "")))</f>
        <v>0</v>
      </c>
      <c r="AM687" s="233">
        <f>SUMPRODUCT(LEN($M687:$AA690)-LEN(SUBSTITUTE($M687:$AA690,"S", "")))</f>
        <v>11</v>
      </c>
      <c r="AN687" s="239">
        <f>SUMPRODUCT(LEN($AD687:$AD690)-LEN(SUBSTITUTE($AD687:$AD690,"S", "")))</f>
        <v>0</v>
      </c>
      <c r="AO687" s="230">
        <f>SUMPRODUCT(LEN($AC687:$AC690)-LEN(SUBSTITUTE($AC687:$AC690,"S", "")))</f>
        <v>0</v>
      </c>
      <c r="AP687" s="233">
        <f>SUMPRODUCT(LEN($M687:$AA690)-LEN(SUBSTITUTE($M687:$AA690,"F", "")))</f>
        <v>0</v>
      </c>
      <c r="AQ687" s="239">
        <f>SUMPRODUCT(LEN($AD687:$AD690)-LEN(SUBSTITUTE($AD687:$AD690,"F", "")))</f>
        <v>0</v>
      </c>
      <c r="AR687" s="230">
        <f>SUMPRODUCT(LEN($AC687:$AC690)-LEN(SUBSTITUTE($AC687:$AC690,"F", "")))</f>
        <v>0</v>
      </c>
      <c r="AS687" s="233">
        <f>SUMPRODUCT(LEN($M687:$AA690)-LEN(SUBSTITUTE($M687:$AA690,"G", "")))</f>
        <v>8</v>
      </c>
      <c r="AT687" s="239">
        <f>SUMPRODUCT(LEN($AD687:$AD690)-LEN(SUBSTITUTE($AD687:$AD690,"G", "")))</f>
        <v>0</v>
      </c>
      <c r="AU687" s="230">
        <f>SUMPRODUCT(LEN($AC687:$AC690)-LEN(SUBSTITUTE($AC687:$AC690,"G", "")))</f>
        <v>0</v>
      </c>
      <c r="AV687" s="233">
        <f>SUMPRODUCT(LEN($L687:$AA690)-LEN(SUBSTITUTE($L687:$AA690,"M", "")))</f>
        <v>0</v>
      </c>
      <c r="AW687" s="236">
        <f>SUMPRODUCT(LEN($AD687:$AD690)-LEN(SUBSTITUTE($AD687:$AD690,"M", "")))</f>
        <v>0</v>
      </c>
      <c r="AX687" s="269">
        <f>SUMPRODUCT(LEN($AC687:$AC690)-LEN(SUBSTITUTE($AC687:$AC690,"M", "")))</f>
        <v>0</v>
      </c>
      <c r="AY687" s="291">
        <f>SUMPRODUCT(LEN($AE687:$AE690)-LEN(SUBSTITUTE($AE687:$AE690,"S", "")))</f>
        <v>1</v>
      </c>
      <c r="AZ687" s="227">
        <f>SUMPRODUCT(LEN($AE687:$AE690)-LEN(SUBSTITUTE($AE687:$AE690,"F", "")))</f>
        <v>0</v>
      </c>
      <c r="BA687" s="227">
        <f>SUMPRODUCT(LEN($AE687:$AE690)-LEN(SUBSTITUTE($AE687:$AE690,"G", "")))</f>
        <v>3</v>
      </c>
      <c r="BB687" s="294">
        <f>SUMPRODUCT(LEN($AE687:$AE690)-LEN(SUBSTITUTE($AE687:$AE690,"M", "")))</f>
        <v>0</v>
      </c>
    </row>
    <row r="688" spans="2:62" ht="28.15" customHeight="1" thickBot="1" x14ac:dyDescent="0.25">
      <c r="B688" s="30"/>
      <c r="C688" s="243"/>
      <c r="D688" s="36"/>
      <c r="E688" s="35"/>
      <c r="F688" s="35"/>
      <c r="G688" s="34"/>
      <c r="H688" s="224"/>
      <c r="I688" s="247"/>
      <c r="J688" s="247"/>
      <c r="K688" s="247"/>
      <c r="L688" s="33" t="s">
        <v>123</v>
      </c>
      <c r="M688" s="32" t="s">
        <v>132</v>
      </c>
      <c r="N688" s="33" t="s">
        <v>122</v>
      </c>
      <c r="O688" s="32" t="s">
        <v>417</v>
      </c>
      <c r="P688" s="33" t="s">
        <v>120</v>
      </c>
      <c r="Q688" s="32" t="s">
        <v>399</v>
      </c>
      <c r="R688" s="33" t="s">
        <v>119</v>
      </c>
      <c r="S688" s="32" t="s">
        <v>132</v>
      </c>
      <c r="T688" s="33" t="s">
        <v>118</v>
      </c>
      <c r="U688" s="32" t="s">
        <v>187</v>
      </c>
      <c r="V688" s="33" t="s">
        <v>117</v>
      </c>
      <c r="W688" s="32" t="s">
        <v>121</v>
      </c>
      <c r="X688" s="33" t="s">
        <v>116</v>
      </c>
      <c r="Y688" s="32"/>
      <c r="Z688" s="33" t="s">
        <v>115</v>
      </c>
      <c r="AA688" s="32"/>
      <c r="AB688" s="31"/>
      <c r="AC688" s="32"/>
      <c r="AD688" s="31"/>
      <c r="AE688" s="23"/>
      <c r="AF688" s="251"/>
      <c r="AG688" s="251"/>
      <c r="AH688" s="22"/>
      <c r="AI688" s="11"/>
      <c r="AJ688" s="311"/>
      <c r="AK688" s="267"/>
      <c r="AL688" s="263"/>
      <c r="AM688" s="265"/>
      <c r="AN688" s="267"/>
      <c r="AO688" s="263"/>
      <c r="AP688" s="265"/>
      <c r="AQ688" s="267"/>
      <c r="AR688" s="263"/>
      <c r="AS688" s="265"/>
      <c r="AT688" s="267"/>
      <c r="AU688" s="263"/>
      <c r="AV688" s="265"/>
      <c r="AW688" s="275"/>
      <c r="AX688" s="270"/>
      <c r="AY688" s="292"/>
      <c r="AZ688" s="228"/>
      <c r="BA688" s="228"/>
      <c r="BB688" s="295"/>
    </row>
    <row r="689" spans="2:62" ht="28.15" customHeight="1" x14ac:dyDescent="0.2">
      <c r="B689" s="30"/>
      <c r="C689" s="244"/>
      <c r="D689" s="29"/>
      <c r="E689" s="28"/>
      <c r="F689" s="28"/>
      <c r="G689" s="27"/>
      <c r="H689" s="225">
        <v>227</v>
      </c>
      <c r="I689" s="248"/>
      <c r="J689" s="248"/>
      <c r="K689" s="248"/>
      <c r="L689" s="26" t="s">
        <v>114</v>
      </c>
      <c r="M689" s="25" t="s">
        <v>186</v>
      </c>
      <c r="N689" s="26" t="s">
        <v>112</v>
      </c>
      <c r="O689" s="25" t="s">
        <v>132</v>
      </c>
      <c r="P689" s="26" t="s">
        <v>111</v>
      </c>
      <c r="Q689" s="25" t="s">
        <v>382</v>
      </c>
      <c r="R689" s="26" t="s">
        <v>110</v>
      </c>
      <c r="S689" s="25" t="s">
        <v>389</v>
      </c>
      <c r="T689" s="26" t="s">
        <v>109</v>
      </c>
      <c r="U689" s="25" t="s">
        <v>113</v>
      </c>
      <c r="V689" s="26" t="s">
        <v>108</v>
      </c>
      <c r="W689" s="25" t="s">
        <v>121</v>
      </c>
      <c r="X689" s="26" t="s">
        <v>107</v>
      </c>
      <c r="Y689" s="25"/>
      <c r="Z689" s="26" t="s">
        <v>106</v>
      </c>
      <c r="AA689" s="25"/>
      <c r="AB689" s="24"/>
      <c r="AC689" s="25"/>
      <c r="AD689" s="24"/>
      <c r="AE689" s="23"/>
      <c r="AF689" s="251"/>
      <c r="AG689" s="251"/>
      <c r="AH689" s="22"/>
      <c r="AI689" s="11"/>
      <c r="AJ689" s="311"/>
      <c r="AK689" s="267"/>
      <c r="AL689" s="263"/>
      <c r="AM689" s="265"/>
      <c r="AN689" s="267"/>
      <c r="AO689" s="263"/>
      <c r="AP689" s="265"/>
      <c r="AQ689" s="267"/>
      <c r="AR689" s="263"/>
      <c r="AS689" s="265"/>
      <c r="AT689" s="267"/>
      <c r="AU689" s="263"/>
      <c r="AV689" s="265"/>
      <c r="AW689" s="275"/>
      <c r="AX689" s="270"/>
      <c r="AY689" s="292"/>
      <c r="AZ689" s="228"/>
      <c r="BA689" s="228"/>
      <c r="BB689" s="295"/>
    </row>
    <row r="690" spans="2:62" ht="28.15" customHeight="1" thickBot="1" x14ac:dyDescent="0.25">
      <c r="B690" s="30"/>
      <c r="C690" s="253"/>
      <c r="D690" s="51"/>
      <c r="E690" s="50"/>
      <c r="F690" s="50"/>
      <c r="G690" s="49"/>
      <c r="H690" s="226"/>
      <c r="I690" s="254"/>
      <c r="J690" s="254"/>
      <c r="K690" s="254"/>
      <c r="L690" s="48" t="s">
        <v>105</v>
      </c>
      <c r="M690" s="47" t="s">
        <v>132</v>
      </c>
      <c r="N690" s="48" t="s">
        <v>103</v>
      </c>
      <c r="O690" s="47" t="s">
        <v>389</v>
      </c>
      <c r="P690" s="48" t="s">
        <v>102</v>
      </c>
      <c r="Q690" s="47" t="s">
        <v>527</v>
      </c>
      <c r="R690" s="48" t="s">
        <v>101</v>
      </c>
      <c r="S690" s="47" t="s">
        <v>392</v>
      </c>
      <c r="T690" s="48">
        <v>20</v>
      </c>
      <c r="U690" s="47" t="s">
        <v>113</v>
      </c>
      <c r="V690" s="48" t="s">
        <v>100</v>
      </c>
      <c r="W690" s="47"/>
      <c r="X690" s="48" t="s">
        <v>99</v>
      </c>
      <c r="Y690" s="47"/>
      <c r="Z690" s="48" t="s">
        <v>98</v>
      </c>
      <c r="AA690" s="47"/>
      <c r="AB690" s="16"/>
      <c r="AC690" s="47"/>
      <c r="AD690" s="16"/>
      <c r="AE690" s="46"/>
      <c r="AF690" s="255"/>
      <c r="AG690" s="255"/>
      <c r="AH690" s="45"/>
      <c r="AI690" s="11"/>
      <c r="AJ690" s="312"/>
      <c r="AK690" s="268"/>
      <c r="AL690" s="264"/>
      <c r="AM690" s="266"/>
      <c r="AN690" s="268"/>
      <c r="AO690" s="264"/>
      <c r="AP690" s="266"/>
      <c r="AQ690" s="268"/>
      <c r="AR690" s="264"/>
      <c r="AS690" s="266"/>
      <c r="AT690" s="268"/>
      <c r="AU690" s="264"/>
      <c r="AV690" s="266"/>
      <c r="AW690" s="276"/>
      <c r="AX690" s="271"/>
      <c r="AY690" s="293"/>
      <c r="AZ690" s="229"/>
      <c r="BA690" s="229"/>
      <c r="BB690" s="296"/>
    </row>
    <row r="691" spans="2:62" ht="28.15" customHeight="1" x14ac:dyDescent="0.2">
      <c r="B691" s="30"/>
      <c r="C691" s="242">
        <v>2</v>
      </c>
      <c r="D691" s="44"/>
      <c r="E691" s="43"/>
      <c r="F691" s="43"/>
      <c r="G691" s="42"/>
      <c r="H691" s="223"/>
      <c r="I691" s="246">
        <v>71</v>
      </c>
      <c r="J691" s="246">
        <v>26</v>
      </c>
      <c r="K691" s="246">
        <v>7</v>
      </c>
      <c r="L691" s="41" t="s">
        <v>133</v>
      </c>
      <c r="M691" s="40" t="s">
        <v>132</v>
      </c>
      <c r="N691" s="41" t="s">
        <v>131</v>
      </c>
      <c r="O691" s="40" t="s">
        <v>132</v>
      </c>
      <c r="P691" s="41" t="s">
        <v>130</v>
      </c>
      <c r="Q691" s="40" t="s">
        <v>132</v>
      </c>
      <c r="R691" s="41" t="s">
        <v>129</v>
      </c>
      <c r="S691" s="40" t="s">
        <v>217</v>
      </c>
      <c r="T691" s="41" t="s">
        <v>128</v>
      </c>
      <c r="U691" s="40" t="s">
        <v>121</v>
      </c>
      <c r="V691" s="41" t="s">
        <v>127</v>
      </c>
      <c r="W691" s="40"/>
      <c r="X691" s="41" t="s">
        <v>126</v>
      </c>
      <c r="Y691" s="40"/>
      <c r="Z691" s="41" t="s">
        <v>125</v>
      </c>
      <c r="AA691" s="40"/>
      <c r="AB691" s="39"/>
      <c r="AC691" s="40"/>
      <c r="AD691" s="39" t="s">
        <v>382</v>
      </c>
      <c r="AE691" s="38"/>
      <c r="AF691" s="250"/>
      <c r="AG691" s="250"/>
      <c r="AH691" s="37"/>
      <c r="AI691" s="11"/>
      <c r="AJ691" s="310">
        <f>SUMPRODUCT(LEN($M691:$AA694)-LEN(SUBSTITUTE($M691:$AA694,"A", "")))</f>
        <v>28</v>
      </c>
      <c r="AK691" s="239">
        <f>SUMPRODUCT(LEN($AD691:$AD694)-LEN(SUBSTITUTE($AD691:$AD694,"A", "")))</f>
        <v>4</v>
      </c>
      <c r="AL691" s="230">
        <f>SUMPRODUCT(LEN($AC691:$AC694)-LEN(SUBSTITUTE($AC691:$AC694,"A", "")))</f>
        <v>0</v>
      </c>
      <c r="AM691" s="233">
        <f>SUMPRODUCT(LEN($M691:$AA694)-LEN(SUBSTITUTE($M691:$AA694,"S", "")))</f>
        <v>9</v>
      </c>
      <c r="AN691" s="239">
        <f>SUMPRODUCT(LEN($AD691:$AD694)-LEN(SUBSTITUTE($AD691:$AD694,"S", "")))</f>
        <v>0</v>
      </c>
      <c r="AO691" s="230">
        <f>SUMPRODUCT(LEN($AC691:$AC694)-LEN(SUBSTITUTE($AC691:$AC694,"S", "")))</f>
        <v>0</v>
      </c>
      <c r="AP691" s="233">
        <f>SUMPRODUCT(LEN($M691:$AA694)-LEN(SUBSTITUTE($M691:$AA694,"F", "")))</f>
        <v>0</v>
      </c>
      <c r="AQ691" s="239">
        <f>SUMPRODUCT(LEN($AD691:$AD694)-LEN(SUBSTITUTE($AD691:$AD694,"F", "")))</f>
        <v>0</v>
      </c>
      <c r="AR691" s="230">
        <f>SUMPRODUCT(LEN($AC691:$AC694)-LEN(SUBSTITUTE($AC691:$AC694,"F", "")))</f>
        <v>0</v>
      </c>
      <c r="AS691" s="233">
        <f>SUMPRODUCT(LEN($M691:$AA694)-LEN(SUBSTITUTE($M691:$AA694,"G", "")))</f>
        <v>4</v>
      </c>
      <c r="AT691" s="239">
        <f>SUMPRODUCT(LEN($AD691:$AD694)-LEN(SUBSTITUTE($AD691:$AD694,"G", "")))</f>
        <v>0</v>
      </c>
      <c r="AU691" s="230">
        <f>SUMPRODUCT(LEN($AC691:$AC694)-LEN(SUBSTITUTE($AC691:$AC694,"G", "")))</f>
        <v>0</v>
      </c>
      <c r="AV691" s="233">
        <f>SUMPRODUCT(LEN($L691:$AA694)-LEN(SUBSTITUTE($L691:$AA694,"M", "")))</f>
        <v>0</v>
      </c>
      <c r="AW691" s="236">
        <f>SUMPRODUCT(LEN($AD691:$AD694)-LEN(SUBSTITUTE($AD691:$AD694,"M", "")))</f>
        <v>0</v>
      </c>
      <c r="AX691" s="269">
        <f>SUMPRODUCT(LEN($AC691:$AC694)-LEN(SUBSTITUTE($AC691:$AC694,"M", "")))</f>
        <v>0</v>
      </c>
      <c r="AY691" s="291">
        <f>SUMPRODUCT(LEN($AE691:$AE694)-LEN(SUBSTITUTE($AE691:$AE694,"S", "")))</f>
        <v>0</v>
      </c>
      <c r="AZ691" s="227">
        <f>SUMPRODUCT(LEN($AE691:$AE694)-LEN(SUBSTITUTE($AE691:$AE694,"F", "")))</f>
        <v>0</v>
      </c>
      <c r="BA691" s="227">
        <f>SUMPRODUCT(LEN($AE691:$AE694)-LEN(SUBSTITUTE($AE691:$AE694,"G", "")))</f>
        <v>0</v>
      </c>
      <c r="BB691" s="294">
        <f>SUMPRODUCT(LEN($AE691:$AE694)-LEN(SUBSTITUTE($AE691:$AE694,"M", "")))</f>
        <v>0</v>
      </c>
    </row>
    <row r="692" spans="2:62" ht="28.15" customHeight="1" thickBot="1" x14ac:dyDescent="0.25">
      <c r="B692" s="30"/>
      <c r="C692" s="243"/>
      <c r="D692" s="36"/>
      <c r="E692" s="35"/>
      <c r="F692" s="35"/>
      <c r="G692" s="34"/>
      <c r="H692" s="224"/>
      <c r="I692" s="247"/>
      <c r="J692" s="247"/>
      <c r="K692" s="247"/>
      <c r="L692" s="33" t="s">
        <v>123</v>
      </c>
      <c r="M692" s="32" t="s">
        <v>132</v>
      </c>
      <c r="N692" s="33" t="s">
        <v>122</v>
      </c>
      <c r="O692" s="32" t="s">
        <v>132</v>
      </c>
      <c r="P692" s="33" t="s">
        <v>120</v>
      </c>
      <c r="Q692" s="32" t="s">
        <v>132</v>
      </c>
      <c r="R692" s="33" t="s">
        <v>119</v>
      </c>
      <c r="S692" s="32" t="s">
        <v>203</v>
      </c>
      <c r="T692" s="33" t="s">
        <v>118</v>
      </c>
      <c r="U692" s="32" t="s">
        <v>121</v>
      </c>
      <c r="V692" s="33" t="s">
        <v>117</v>
      </c>
      <c r="W692" s="32"/>
      <c r="X692" s="33" t="s">
        <v>116</v>
      </c>
      <c r="Y692" s="32"/>
      <c r="Z692" s="33" t="s">
        <v>115</v>
      </c>
      <c r="AA692" s="32"/>
      <c r="AB692" s="31"/>
      <c r="AC692" s="32"/>
      <c r="AD692" s="31"/>
      <c r="AE692" s="23"/>
      <c r="AF692" s="251"/>
      <c r="AG692" s="251"/>
      <c r="AH692" s="22"/>
      <c r="AI692" s="11"/>
      <c r="AJ692" s="311"/>
      <c r="AK692" s="267"/>
      <c r="AL692" s="263"/>
      <c r="AM692" s="265"/>
      <c r="AN692" s="267"/>
      <c r="AO692" s="263"/>
      <c r="AP692" s="265"/>
      <c r="AQ692" s="267"/>
      <c r="AR692" s="263"/>
      <c r="AS692" s="265"/>
      <c r="AT692" s="267"/>
      <c r="AU692" s="263"/>
      <c r="AV692" s="265"/>
      <c r="AW692" s="275"/>
      <c r="AX692" s="270"/>
      <c r="AY692" s="292"/>
      <c r="AZ692" s="228"/>
      <c r="BA692" s="228"/>
      <c r="BB692" s="295"/>
    </row>
    <row r="693" spans="2:62" ht="28.15" customHeight="1" x14ac:dyDescent="0.2">
      <c r="B693" s="30"/>
      <c r="C693" s="244"/>
      <c r="D693" s="29"/>
      <c r="E693" s="28"/>
      <c r="F693" s="28"/>
      <c r="G693" s="27"/>
      <c r="H693" s="225"/>
      <c r="I693" s="248"/>
      <c r="J693" s="248"/>
      <c r="K693" s="248"/>
      <c r="L693" s="26" t="s">
        <v>114</v>
      </c>
      <c r="M693" s="25" t="s">
        <v>1138</v>
      </c>
      <c r="N693" s="26" t="s">
        <v>112</v>
      </c>
      <c r="O693" s="25" t="s">
        <v>132</v>
      </c>
      <c r="P693" s="26" t="s">
        <v>111</v>
      </c>
      <c r="Q693" s="25" t="s">
        <v>399</v>
      </c>
      <c r="R693" s="26" t="s">
        <v>110</v>
      </c>
      <c r="S693" s="25" t="s">
        <v>113</v>
      </c>
      <c r="T693" s="26" t="s">
        <v>109</v>
      </c>
      <c r="U693" s="25" t="s">
        <v>121</v>
      </c>
      <c r="V693" s="26" t="s">
        <v>108</v>
      </c>
      <c r="W693" s="25"/>
      <c r="X693" s="26" t="s">
        <v>107</v>
      </c>
      <c r="Y693" s="25"/>
      <c r="Z693" s="26" t="s">
        <v>106</v>
      </c>
      <c r="AA693" s="25"/>
      <c r="AB693" s="24"/>
      <c r="AC693" s="25"/>
      <c r="AD693" s="24"/>
      <c r="AE693" s="23"/>
      <c r="AF693" s="251"/>
      <c r="AG693" s="251"/>
      <c r="AH693" s="22"/>
      <c r="AI693" s="11"/>
      <c r="AJ693" s="311"/>
      <c r="AK693" s="267"/>
      <c r="AL693" s="263"/>
      <c r="AM693" s="265"/>
      <c r="AN693" s="267"/>
      <c r="AO693" s="263"/>
      <c r="AP693" s="265"/>
      <c r="AQ693" s="267"/>
      <c r="AR693" s="263"/>
      <c r="AS693" s="265"/>
      <c r="AT693" s="267"/>
      <c r="AU693" s="263"/>
      <c r="AV693" s="265"/>
      <c r="AW693" s="275"/>
      <c r="AX693" s="270"/>
      <c r="AY693" s="292"/>
      <c r="AZ693" s="228"/>
      <c r="BA693" s="228"/>
      <c r="BB693" s="295"/>
    </row>
    <row r="694" spans="2:62" ht="28.15" customHeight="1" thickBot="1" x14ac:dyDescent="0.25">
      <c r="B694" s="30"/>
      <c r="C694" s="253"/>
      <c r="D694" s="51"/>
      <c r="E694" s="50"/>
      <c r="F694" s="50"/>
      <c r="G694" s="49"/>
      <c r="H694" s="226"/>
      <c r="I694" s="254"/>
      <c r="J694" s="254"/>
      <c r="K694" s="254"/>
      <c r="L694" s="48" t="s">
        <v>105</v>
      </c>
      <c r="M694" s="47" t="s">
        <v>186</v>
      </c>
      <c r="N694" s="48" t="s">
        <v>103</v>
      </c>
      <c r="O694" s="47" t="s">
        <v>186</v>
      </c>
      <c r="P694" s="48" t="s">
        <v>102</v>
      </c>
      <c r="Q694" s="47" t="s">
        <v>389</v>
      </c>
      <c r="R694" s="48" t="s">
        <v>101</v>
      </c>
      <c r="S694" s="47" t="s">
        <v>113</v>
      </c>
      <c r="T694" s="48">
        <v>20</v>
      </c>
      <c r="U694" s="47"/>
      <c r="V694" s="48" t="s">
        <v>100</v>
      </c>
      <c r="W694" s="47"/>
      <c r="X694" s="48" t="s">
        <v>99</v>
      </c>
      <c r="Y694" s="47"/>
      <c r="Z694" s="48" t="s">
        <v>98</v>
      </c>
      <c r="AA694" s="47"/>
      <c r="AB694" s="16"/>
      <c r="AC694" s="47"/>
      <c r="AD694" s="16"/>
      <c r="AE694" s="46"/>
      <c r="AF694" s="255"/>
      <c r="AG694" s="255"/>
      <c r="AH694" s="45"/>
      <c r="AI694" s="11"/>
      <c r="AJ694" s="312"/>
      <c r="AK694" s="268"/>
      <c r="AL694" s="264"/>
      <c r="AM694" s="266"/>
      <c r="AN694" s="268"/>
      <c r="AO694" s="264"/>
      <c r="AP694" s="266"/>
      <c r="AQ694" s="268"/>
      <c r="AR694" s="264"/>
      <c r="AS694" s="266"/>
      <c r="AT694" s="268"/>
      <c r="AU694" s="264"/>
      <c r="AV694" s="266"/>
      <c r="AW694" s="276"/>
      <c r="AX694" s="271"/>
      <c r="AY694" s="293"/>
      <c r="AZ694" s="229"/>
      <c r="BA694" s="229"/>
      <c r="BB694" s="296"/>
    </row>
    <row r="695" spans="2:62" ht="28.15" customHeight="1" x14ac:dyDescent="0.2">
      <c r="B695" s="30"/>
      <c r="C695" s="242">
        <v>3</v>
      </c>
      <c r="D695" s="44"/>
      <c r="E695" s="43"/>
      <c r="F695" s="43"/>
      <c r="G695" s="42"/>
      <c r="H695" s="223"/>
      <c r="I695" s="246">
        <v>116</v>
      </c>
      <c r="J695" s="246">
        <v>33</v>
      </c>
      <c r="K695" s="246">
        <v>7</v>
      </c>
      <c r="L695" s="41" t="s">
        <v>133</v>
      </c>
      <c r="M695" s="40" t="s">
        <v>382</v>
      </c>
      <c r="N695" s="41" t="s">
        <v>131</v>
      </c>
      <c r="O695" s="40" t="s">
        <v>382</v>
      </c>
      <c r="P695" s="41" t="s">
        <v>130</v>
      </c>
      <c r="Q695" s="40" t="s">
        <v>452</v>
      </c>
      <c r="R695" s="41" t="s">
        <v>129</v>
      </c>
      <c r="S695" s="40" t="s">
        <v>382</v>
      </c>
      <c r="T695" s="41" t="s">
        <v>128</v>
      </c>
      <c r="U695" s="40" t="s">
        <v>187</v>
      </c>
      <c r="V695" s="41" t="s">
        <v>127</v>
      </c>
      <c r="W695" s="40" t="s">
        <v>175</v>
      </c>
      <c r="X695" s="41" t="s">
        <v>126</v>
      </c>
      <c r="Y695" s="40" t="s">
        <v>121</v>
      </c>
      <c r="Z695" s="41" t="s">
        <v>125</v>
      </c>
      <c r="AA695" s="40"/>
      <c r="AB695" s="39"/>
      <c r="AC695" s="40"/>
      <c r="AD695" s="39" t="s">
        <v>403</v>
      </c>
      <c r="AE695" s="38"/>
      <c r="AF695" s="250"/>
      <c r="AG695" s="250"/>
      <c r="AH695" s="37"/>
      <c r="AI695" s="11"/>
      <c r="AJ695" s="310">
        <f>SUMPRODUCT(LEN($M695:$AA698)-LEN(SUBSTITUTE($M695:$AA698,"A", "")))</f>
        <v>61</v>
      </c>
      <c r="AK695" s="239">
        <f>SUMPRODUCT(LEN($AD695:$AD698)-LEN(SUBSTITUTE($AD695:$AD698,"A", "")))</f>
        <v>11</v>
      </c>
      <c r="AL695" s="230">
        <f>SUMPRODUCT(LEN($AC695:$AC698)-LEN(SUBSTITUTE($AC695:$AC698,"A", "")))</f>
        <v>0</v>
      </c>
      <c r="AM695" s="233">
        <f>SUMPRODUCT(LEN($M695:$AA698)-LEN(SUBSTITUTE($M695:$AA698,"S", "")))</f>
        <v>22</v>
      </c>
      <c r="AN695" s="239">
        <f>SUMPRODUCT(LEN($AD695:$AD698)-LEN(SUBSTITUTE($AD695:$AD698,"S", "")))</f>
        <v>9</v>
      </c>
      <c r="AO695" s="230">
        <f>SUMPRODUCT(LEN($AC695:$AC698)-LEN(SUBSTITUTE($AC695:$AC698,"S", "")))</f>
        <v>0</v>
      </c>
      <c r="AP695" s="233">
        <f>SUMPRODUCT(LEN($M695:$AA698)-LEN(SUBSTITUTE($M695:$AA698,"F", "")))</f>
        <v>0</v>
      </c>
      <c r="AQ695" s="239">
        <f>SUMPRODUCT(LEN($AD695:$AD698)-LEN(SUBSTITUTE($AD695:$AD698,"F", "")))</f>
        <v>0</v>
      </c>
      <c r="AR695" s="230">
        <f>SUMPRODUCT(LEN($AC695:$AC698)-LEN(SUBSTITUTE($AC695:$AC698,"F", "")))</f>
        <v>0</v>
      </c>
      <c r="AS695" s="233">
        <f>SUMPRODUCT(LEN($M695:$AA698)-LEN(SUBSTITUTE($M695:$AA698,"G", "")))</f>
        <v>9</v>
      </c>
      <c r="AT695" s="239">
        <f>SUMPRODUCT(LEN($AD695:$AD698)-LEN(SUBSTITUTE($AD695:$AD698,"G", "")))</f>
        <v>7</v>
      </c>
      <c r="AU695" s="230">
        <f>SUMPRODUCT(LEN($AC695:$AC698)-LEN(SUBSTITUTE($AC695:$AC698,"G", "")))</f>
        <v>0</v>
      </c>
      <c r="AV695" s="233">
        <f>SUMPRODUCT(LEN($L695:$AA698)-LEN(SUBSTITUTE($L695:$AA698,"M", "")))</f>
        <v>0</v>
      </c>
      <c r="AW695" s="236">
        <f>SUMPRODUCT(LEN($AD695:$AD698)-LEN(SUBSTITUTE($AD695:$AD698,"M", "")))</f>
        <v>0</v>
      </c>
      <c r="AX695" s="269">
        <f>SUMPRODUCT(LEN($AC695:$AC698)-LEN(SUBSTITUTE($AC695:$AC698,"M", "")))</f>
        <v>0</v>
      </c>
      <c r="AY695" s="291">
        <f>SUMPRODUCT(LEN($AE695:$AE698)-LEN(SUBSTITUTE($AE695:$AE698,"S", "")))</f>
        <v>0</v>
      </c>
      <c r="AZ695" s="227">
        <f>SUMPRODUCT(LEN($AE695:$AE698)-LEN(SUBSTITUTE($AE695:$AE698,"F", "")))</f>
        <v>0</v>
      </c>
      <c r="BA695" s="227">
        <f>SUMPRODUCT(LEN($AE695:$AE698)-LEN(SUBSTITUTE($AE695:$AE698,"G", "")))</f>
        <v>0</v>
      </c>
      <c r="BB695" s="294">
        <f>SUMPRODUCT(LEN($AE695:$AE698)-LEN(SUBSTITUTE($AE695:$AE698,"M", "")))</f>
        <v>0</v>
      </c>
    </row>
    <row r="696" spans="2:62" ht="28.15" customHeight="1" thickBot="1" x14ac:dyDescent="0.25">
      <c r="B696" s="30"/>
      <c r="C696" s="243"/>
      <c r="D696" s="36"/>
      <c r="E696" s="35"/>
      <c r="F696" s="35"/>
      <c r="G696" s="34"/>
      <c r="H696" s="224"/>
      <c r="I696" s="247"/>
      <c r="J696" s="247"/>
      <c r="K696" s="247"/>
      <c r="L696" s="33" t="s">
        <v>123</v>
      </c>
      <c r="M696" s="32" t="s">
        <v>186</v>
      </c>
      <c r="N696" s="33" t="s">
        <v>122</v>
      </c>
      <c r="O696" s="32" t="s">
        <v>1047</v>
      </c>
      <c r="P696" s="33" t="s">
        <v>120</v>
      </c>
      <c r="Q696" s="32" t="s">
        <v>186</v>
      </c>
      <c r="R696" s="33" t="s">
        <v>119</v>
      </c>
      <c r="S696" s="32" t="s">
        <v>420</v>
      </c>
      <c r="T696" s="33" t="s">
        <v>118</v>
      </c>
      <c r="U696" s="32" t="s">
        <v>178</v>
      </c>
      <c r="V696" s="33" t="s">
        <v>117</v>
      </c>
      <c r="W696" s="32" t="s">
        <v>113</v>
      </c>
      <c r="X696" s="33" t="s">
        <v>116</v>
      </c>
      <c r="Y696" s="32"/>
      <c r="Z696" s="33" t="s">
        <v>115</v>
      </c>
      <c r="AA696" s="32"/>
      <c r="AB696" s="31"/>
      <c r="AC696" s="32"/>
      <c r="AD696" s="31" t="s">
        <v>1341</v>
      </c>
      <c r="AE696" s="23"/>
      <c r="AF696" s="251"/>
      <c r="AG696" s="251"/>
      <c r="AH696" s="22"/>
      <c r="AI696" s="11"/>
      <c r="AJ696" s="311"/>
      <c r="AK696" s="267"/>
      <c r="AL696" s="263"/>
      <c r="AM696" s="265"/>
      <c r="AN696" s="267"/>
      <c r="AO696" s="263"/>
      <c r="AP696" s="265"/>
      <c r="AQ696" s="267"/>
      <c r="AR696" s="263"/>
      <c r="AS696" s="265"/>
      <c r="AT696" s="267"/>
      <c r="AU696" s="263"/>
      <c r="AV696" s="265"/>
      <c r="AW696" s="275"/>
      <c r="AX696" s="270"/>
      <c r="AY696" s="292"/>
      <c r="AZ696" s="228"/>
      <c r="BA696" s="228"/>
      <c r="BB696" s="295"/>
    </row>
    <row r="697" spans="2:62" ht="28.15" customHeight="1" x14ac:dyDescent="0.2">
      <c r="B697" s="30"/>
      <c r="C697" s="244"/>
      <c r="D697" s="29"/>
      <c r="E697" s="28"/>
      <c r="F697" s="28"/>
      <c r="G697" s="27"/>
      <c r="H697" s="225"/>
      <c r="I697" s="248"/>
      <c r="J697" s="248"/>
      <c r="K697" s="248"/>
      <c r="L697" s="26" t="s">
        <v>114</v>
      </c>
      <c r="M697" s="25" t="s">
        <v>186</v>
      </c>
      <c r="N697" s="26" t="s">
        <v>112</v>
      </c>
      <c r="O697" s="25" t="s">
        <v>659</v>
      </c>
      <c r="P697" s="26" t="s">
        <v>111</v>
      </c>
      <c r="Q697" s="25" t="s">
        <v>434</v>
      </c>
      <c r="R697" s="26" t="s">
        <v>110</v>
      </c>
      <c r="S697" s="25" t="s">
        <v>452</v>
      </c>
      <c r="T697" s="26" t="s">
        <v>109</v>
      </c>
      <c r="U697" s="25" t="s">
        <v>178</v>
      </c>
      <c r="V697" s="26" t="s">
        <v>108</v>
      </c>
      <c r="W697" s="25" t="s">
        <v>113</v>
      </c>
      <c r="X697" s="26" t="s">
        <v>107</v>
      </c>
      <c r="Y697" s="25"/>
      <c r="Z697" s="26" t="s">
        <v>106</v>
      </c>
      <c r="AA697" s="25"/>
      <c r="AB697" s="24"/>
      <c r="AC697" s="25"/>
      <c r="AD697" s="24" t="s">
        <v>1340</v>
      </c>
      <c r="AE697" s="23"/>
      <c r="AF697" s="251"/>
      <c r="AG697" s="251"/>
      <c r="AH697" s="22"/>
      <c r="AI697" s="11"/>
      <c r="AJ697" s="311"/>
      <c r="AK697" s="267"/>
      <c r="AL697" s="263"/>
      <c r="AM697" s="265"/>
      <c r="AN697" s="267"/>
      <c r="AO697" s="263"/>
      <c r="AP697" s="265"/>
      <c r="AQ697" s="267"/>
      <c r="AR697" s="263"/>
      <c r="AS697" s="265"/>
      <c r="AT697" s="267"/>
      <c r="AU697" s="263"/>
      <c r="AV697" s="265"/>
      <c r="AW697" s="275"/>
      <c r="AX697" s="270"/>
      <c r="AY697" s="292"/>
      <c r="AZ697" s="228"/>
      <c r="BA697" s="228"/>
      <c r="BB697" s="295"/>
    </row>
    <row r="698" spans="2:62" ht="28.15" customHeight="1" thickBot="1" x14ac:dyDescent="0.25">
      <c r="B698" s="21"/>
      <c r="C698" s="245"/>
      <c r="D698" s="20"/>
      <c r="E698" s="19"/>
      <c r="F698" s="19"/>
      <c r="G698" s="18"/>
      <c r="H698" s="226"/>
      <c r="I698" s="249"/>
      <c r="J698" s="249"/>
      <c r="K698" s="249"/>
      <c r="L698" s="17" t="s">
        <v>105</v>
      </c>
      <c r="M698" s="15" t="s">
        <v>649</v>
      </c>
      <c r="N698" s="17" t="s">
        <v>103</v>
      </c>
      <c r="O698" s="15" t="s">
        <v>621</v>
      </c>
      <c r="P698" s="17" t="s">
        <v>102</v>
      </c>
      <c r="Q698" s="15" t="s">
        <v>1094</v>
      </c>
      <c r="R698" s="17" t="s">
        <v>101</v>
      </c>
      <c r="S698" s="15" t="s">
        <v>485</v>
      </c>
      <c r="T698" s="17">
        <v>20</v>
      </c>
      <c r="U698" s="15" t="s">
        <v>195</v>
      </c>
      <c r="V698" s="17" t="s">
        <v>100</v>
      </c>
      <c r="W698" s="15" t="s">
        <v>121</v>
      </c>
      <c r="X698" s="17" t="s">
        <v>99</v>
      </c>
      <c r="Y698" s="15"/>
      <c r="Z698" s="17" t="s">
        <v>98</v>
      </c>
      <c r="AA698" s="15"/>
      <c r="AB698" s="16"/>
      <c r="AC698" s="15"/>
      <c r="AD698" s="14"/>
      <c r="AE698" s="13"/>
      <c r="AF698" s="252"/>
      <c r="AG698" s="252"/>
      <c r="AH698" s="12"/>
      <c r="AI698" s="11"/>
      <c r="AJ698" s="312"/>
      <c r="AK698" s="268"/>
      <c r="AL698" s="264"/>
      <c r="AM698" s="266"/>
      <c r="AN698" s="268"/>
      <c r="AO698" s="264"/>
      <c r="AP698" s="266"/>
      <c r="AQ698" s="268"/>
      <c r="AR698" s="264"/>
      <c r="AS698" s="266"/>
      <c r="AT698" s="268"/>
      <c r="AU698" s="264"/>
      <c r="AV698" s="266"/>
      <c r="AW698" s="276"/>
      <c r="AX698" s="271"/>
      <c r="AY698" s="293"/>
      <c r="AZ698" s="229"/>
      <c r="BA698" s="229"/>
      <c r="BB698" s="296"/>
    </row>
    <row r="699" spans="2:62" ht="85.9" customHeight="1" thickTop="1" thickBot="1" x14ac:dyDescent="0.35">
      <c r="B699" s="105" t="s">
        <v>174</v>
      </c>
      <c r="C699" s="95" t="s">
        <v>173</v>
      </c>
      <c r="D699" s="100" t="s">
        <v>172</v>
      </c>
      <c r="E699" s="104" t="s">
        <v>171</v>
      </c>
      <c r="F699" s="103"/>
      <c r="G699" s="102"/>
      <c r="H699" s="101" t="s">
        <v>170</v>
      </c>
      <c r="I699" s="100" t="s">
        <v>96</v>
      </c>
      <c r="J699" s="100" t="s">
        <v>169</v>
      </c>
      <c r="K699" s="100" t="s">
        <v>97</v>
      </c>
      <c r="L699" s="256" t="s">
        <v>168</v>
      </c>
      <c r="M699" s="262"/>
      <c r="N699" s="256" t="s">
        <v>167</v>
      </c>
      <c r="O699" s="262"/>
      <c r="P699" s="256" t="s">
        <v>167</v>
      </c>
      <c r="Q699" s="257"/>
      <c r="R699" s="256" t="s">
        <v>167</v>
      </c>
      <c r="S699" s="257"/>
      <c r="T699" s="256" t="s">
        <v>167</v>
      </c>
      <c r="U699" s="257"/>
      <c r="V699" s="256" t="s">
        <v>167</v>
      </c>
      <c r="W699" s="257"/>
      <c r="X699" s="256" t="s">
        <v>167</v>
      </c>
      <c r="Y699" s="257"/>
      <c r="Z699" s="256" t="s">
        <v>167</v>
      </c>
      <c r="AA699" s="257"/>
      <c r="AB699" s="261" t="s">
        <v>166</v>
      </c>
      <c r="AC699" s="257"/>
      <c r="AD699" s="101" t="s">
        <v>165</v>
      </c>
      <c r="AE699" s="101" t="s">
        <v>164</v>
      </c>
      <c r="AF699" s="100" t="s">
        <v>163</v>
      </c>
      <c r="AG699" s="100" t="s">
        <v>162</v>
      </c>
      <c r="AH699" s="99" t="s">
        <v>161</v>
      </c>
      <c r="AI699" s="98"/>
      <c r="AJ699" s="96" t="s">
        <v>160</v>
      </c>
      <c r="AK699" s="95" t="s">
        <v>159</v>
      </c>
      <c r="AL699" s="94" t="s">
        <v>158</v>
      </c>
      <c r="AM699" s="96" t="s">
        <v>157</v>
      </c>
      <c r="AN699" s="95" t="s">
        <v>156</v>
      </c>
      <c r="AO699" s="94" t="s">
        <v>155</v>
      </c>
      <c r="AP699" s="96" t="s">
        <v>154</v>
      </c>
      <c r="AQ699" s="95" t="s">
        <v>153</v>
      </c>
      <c r="AR699" s="97" t="s">
        <v>152</v>
      </c>
      <c r="AS699" s="96" t="s">
        <v>151</v>
      </c>
      <c r="AT699" s="95" t="s">
        <v>150</v>
      </c>
      <c r="AU699" s="94" t="s">
        <v>149</v>
      </c>
      <c r="AV699" s="96" t="s">
        <v>148</v>
      </c>
      <c r="AW699" s="95" t="s">
        <v>147</v>
      </c>
      <c r="AX699" s="94" t="s">
        <v>146</v>
      </c>
      <c r="AY699" s="93" t="s">
        <v>145</v>
      </c>
      <c r="AZ699" s="92" t="s">
        <v>144</v>
      </c>
      <c r="BA699" s="92" t="s">
        <v>143</v>
      </c>
      <c r="BB699" s="91" t="s">
        <v>142</v>
      </c>
    </row>
    <row r="700" spans="2:62" ht="48" thickBot="1" x14ac:dyDescent="0.3">
      <c r="B700" s="90" t="s">
        <v>200</v>
      </c>
      <c r="C700" s="89"/>
      <c r="D700" s="88"/>
      <c r="E700" s="258"/>
      <c r="F700" s="259"/>
      <c r="G700" s="260"/>
      <c r="H700" s="87" t="s">
        <v>140</v>
      </c>
      <c r="I700" s="86"/>
      <c r="J700" s="86"/>
      <c r="K700" s="85"/>
      <c r="L700" s="84"/>
      <c r="M700" s="81"/>
      <c r="N700" s="84"/>
      <c r="O700" s="81"/>
      <c r="P700" s="84"/>
      <c r="Q700" s="81"/>
      <c r="R700" s="84"/>
      <c r="S700" s="81"/>
      <c r="T700" s="84"/>
      <c r="U700" s="81"/>
      <c r="V700" s="84"/>
      <c r="W700" s="81"/>
      <c r="X700" s="84"/>
      <c r="Y700" s="81"/>
      <c r="Z700" s="84"/>
      <c r="AA700" s="83"/>
      <c r="AB700" s="82" t="s">
        <v>139</v>
      </c>
      <c r="AC700" s="81"/>
      <c r="AD700" s="81"/>
      <c r="AE700" s="81"/>
      <c r="AF700" s="80"/>
      <c r="AG700" s="80"/>
      <c r="AH700" s="60"/>
      <c r="AI700" s="79" t="s">
        <v>138</v>
      </c>
      <c r="AJ700" s="78">
        <f t="shared" ref="AJ700:BB700" si="92">SUM(AJ702:AJ713)</f>
        <v>144</v>
      </c>
      <c r="AK700" s="77">
        <f t="shared" si="92"/>
        <v>15</v>
      </c>
      <c r="AL700" s="76">
        <f t="shared" si="92"/>
        <v>0</v>
      </c>
      <c r="AM700" s="78">
        <f t="shared" si="92"/>
        <v>41</v>
      </c>
      <c r="AN700" s="77">
        <f t="shared" si="92"/>
        <v>3</v>
      </c>
      <c r="AO700" s="76">
        <f t="shared" si="92"/>
        <v>0</v>
      </c>
      <c r="AP700" s="78">
        <f t="shared" si="92"/>
        <v>2</v>
      </c>
      <c r="AQ700" s="77">
        <f t="shared" si="92"/>
        <v>0</v>
      </c>
      <c r="AR700" s="76">
        <f t="shared" si="92"/>
        <v>0</v>
      </c>
      <c r="AS700" s="78">
        <f t="shared" si="92"/>
        <v>28</v>
      </c>
      <c r="AT700" s="77">
        <f t="shared" si="92"/>
        <v>3</v>
      </c>
      <c r="AU700" s="76">
        <f t="shared" si="92"/>
        <v>0</v>
      </c>
      <c r="AV700" s="78">
        <f t="shared" si="92"/>
        <v>0</v>
      </c>
      <c r="AW700" s="77">
        <f t="shared" si="92"/>
        <v>0</v>
      </c>
      <c r="AX700" s="76">
        <f t="shared" si="92"/>
        <v>0</v>
      </c>
      <c r="AY700" s="75">
        <f t="shared" si="92"/>
        <v>0</v>
      </c>
      <c r="AZ700" s="74">
        <f t="shared" si="92"/>
        <v>0</v>
      </c>
      <c r="BA700" s="74">
        <f t="shared" si="92"/>
        <v>1</v>
      </c>
      <c r="BB700" s="73">
        <f t="shared" si="92"/>
        <v>0</v>
      </c>
      <c r="BC700" s="72" t="s">
        <v>137</v>
      </c>
      <c r="BF700" s="5">
        <f>SUM(AJ700:AL700)/$BG$5</f>
        <v>53</v>
      </c>
      <c r="BG700" s="5">
        <f>SUM(AM700:AO700,AY700)/$BG$5</f>
        <v>14.666666666666666</v>
      </c>
      <c r="BH700" s="5">
        <f>SUM(AP700:AR700,AZ700)/$BG$5</f>
        <v>0.66666666666666663</v>
      </c>
      <c r="BI700" s="5">
        <f>SUM(AS700:AU700,BA700)/$BG$5</f>
        <v>10.666666666666666</v>
      </c>
      <c r="BJ700" s="5">
        <f>SUM(AV700:AX700,BB700)/$BG$5</f>
        <v>0</v>
      </c>
    </row>
    <row r="701" spans="2:62" ht="37.5" thickBot="1" x14ac:dyDescent="0.3">
      <c r="B701" s="71"/>
      <c r="C701" s="70"/>
      <c r="D701" s="69"/>
      <c r="E701" s="68"/>
      <c r="F701" s="68"/>
      <c r="G701" s="67"/>
      <c r="H701" s="66"/>
      <c r="I701" s="64"/>
      <c r="J701" s="64"/>
      <c r="K701" s="65"/>
      <c r="L701" s="64"/>
      <c r="M701" s="62"/>
      <c r="N701" s="64"/>
      <c r="O701" s="62"/>
      <c r="P701" s="64"/>
      <c r="Q701" s="62"/>
      <c r="R701" s="64"/>
      <c r="S701" s="62"/>
      <c r="T701" s="64"/>
      <c r="U701" s="62"/>
      <c r="V701" s="64"/>
      <c r="W701" s="62"/>
      <c r="X701" s="64"/>
      <c r="Y701" s="62"/>
      <c r="Z701" s="64"/>
      <c r="AA701" s="62"/>
      <c r="AB701" s="63"/>
      <c r="AC701" s="62"/>
      <c r="AD701" s="62"/>
      <c r="AE701" s="62"/>
      <c r="AF701" s="61"/>
      <c r="AG701" s="61"/>
      <c r="AH701" s="60"/>
      <c r="AI701" s="59" t="s">
        <v>136</v>
      </c>
      <c r="AJ701" s="58">
        <f t="shared" ref="AJ701:BB701" si="93">AJ700/3</f>
        <v>48</v>
      </c>
      <c r="AK701" s="57">
        <f t="shared" si="93"/>
        <v>5</v>
      </c>
      <c r="AL701" s="56">
        <f t="shared" si="93"/>
        <v>0</v>
      </c>
      <c r="AM701" s="58">
        <f t="shared" si="93"/>
        <v>13.666666666666666</v>
      </c>
      <c r="AN701" s="57">
        <f t="shared" si="93"/>
        <v>1</v>
      </c>
      <c r="AO701" s="56">
        <f t="shared" si="93"/>
        <v>0</v>
      </c>
      <c r="AP701" s="58">
        <f t="shared" si="93"/>
        <v>0.66666666666666663</v>
      </c>
      <c r="AQ701" s="57">
        <f t="shared" si="93"/>
        <v>0</v>
      </c>
      <c r="AR701" s="56">
        <f t="shared" si="93"/>
        <v>0</v>
      </c>
      <c r="AS701" s="58">
        <f t="shared" si="93"/>
        <v>9.3333333333333339</v>
      </c>
      <c r="AT701" s="57">
        <f t="shared" si="93"/>
        <v>1</v>
      </c>
      <c r="AU701" s="56">
        <f t="shared" si="93"/>
        <v>0</v>
      </c>
      <c r="AV701" s="58">
        <f t="shared" si="93"/>
        <v>0</v>
      </c>
      <c r="AW701" s="57">
        <f t="shared" si="93"/>
        <v>0</v>
      </c>
      <c r="AX701" s="56">
        <f t="shared" si="93"/>
        <v>0</v>
      </c>
      <c r="AY701" s="55">
        <f t="shared" si="93"/>
        <v>0</v>
      </c>
      <c r="AZ701" s="54">
        <f t="shared" si="93"/>
        <v>0</v>
      </c>
      <c r="BA701" s="54">
        <f t="shared" si="93"/>
        <v>0.33333333333333331</v>
      </c>
      <c r="BB701" s="53">
        <f t="shared" si="93"/>
        <v>0</v>
      </c>
      <c r="BC701" s="52" t="s">
        <v>135</v>
      </c>
    </row>
    <row r="702" spans="2:62" ht="28.15" customHeight="1" x14ac:dyDescent="0.2">
      <c r="B702" s="30"/>
      <c r="C702" s="242">
        <v>1</v>
      </c>
      <c r="D702" s="44"/>
      <c r="E702" s="43"/>
      <c r="F702" s="43"/>
      <c r="G702" s="42"/>
      <c r="H702" s="223" t="s">
        <v>384</v>
      </c>
      <c r="I702" s="246">
        <v>96</v>
      </c>
      <c r="J702" s="246">
        <v>32</v>
      </c>
      <c r="K702" s="246">
        <v>7</v>
      </c>
      <c r="L702" s="41" t="s">
        <v>133</v>
      </c>
      <c r="M702" s="40" t="s">
        <v>132</v>
      </c>
      <c r="N702" s="41" t="s">
        <v>131</v>
      </c>
      <c r="O702" s="40" t="s">
        <v>613</v>
      </c>
      <c r="P702" s="41" t="s">
        <v>130</v>
      </c>
      <c r="Q702" s="40" t="s">
        <v>434</v>
      </c>
      <c r="R702" s="41" t="s">
        <v>129</v>
      </c>
      <c r="S702" s="40" t="s">
        <v>417</v>
      </c>
      <c r="T702" s="41" t="s">
        <v>128</v>
      </c>
      <c r="U702" s="40" t="s">
        <v>382</v>
      </c>
      <c r="V702" s="41" t="s">
        <v>127</v>
      </c>
      <c r="W702" s="40" t="s">
        <v>175</v>
      </c>
      <c r="X702" s="41" t="s">
        <v>126</v>
      </c>
      <c r="Y702" s="40" t="s">
        <v>121</v>
      </c>
      <c r="Z702" s="41" t="s">
        <v>125</v>
      </c>
      <c r="AA702" s="40"/>
      <c r="AB702" s="39"/>
      <c r="AC702" s="40"/>
      <c r="AD702" s="39"/>
      <c r="AE702" s="38" t="s">
        <v>414</v>
      </c>
      <c r="AF702" s="250"/>
      <c r="AG702" s="250"/>
      <c r="AH702" s="37"/>
      <c r="AI702" s="11"/>
      <c r="AJ702" s="310">
        <f>SUMPRODUCT(LEN($M702:$AA705)-LEN(SUBSTITUTE($M702:$AA705,"A", "")))</f>
        <v>59</v>
      </c>
      <c r="AK702" s="239">
        <f>SUMPRODUCT(LEN($AD702:$AD705)-LEN(SUBSTITUTE($AD702:$AD705,"A", "")))</f>
        <v>0</v>
      </c>
      <c r="AL702" s="230">
        <f>SUMPRODUCT(LEN($AC702:$AC705)-LEN(SUBSTITUTE($AC702:$AC705,"A", "")))</f>
        <v>0</v>
      </c>
      <c r="AM702" s="233">
        <f>SUMPRODUCT(LEN($M702:$AA705)-LEN(SUBSTITUTE($M702:$AA705,"S", "")))</f>
        <v>16</v>
      </c>
      <c r="AN702" s="239">
        <f>SUMPRODUCT(LEN($AD702:$AD705)-LEN(SUBSTITUTE($AD702:$AD705,"S", "")))</f>
        <v>0</v>
      </c>
      <c r="AO702" s="230">
        <f>SUMPRODUCT(LEN($AC702:$AC705)-LEN(SUBSTITUTE($AC702:$AC705,"S", "")))</f>
        <v>0</v>
      </c>
      <c r="AP702" s="233">
        <f>SUMPRODUCT(LEN($M702:$AA705)-LEN(SUBSTITUTE($M702:$AA705,"F", "")))</f>
        <v>0</v>
      </c>
      <c r="AQ702" s="239">
        <f>SUMPRODUCT(LEN($AD702:$AD705)-LEN(SUBSTITUTE($AD702:$AD705,"F", "")))</f>
        <v>0</v>
      </c>
      <c r="AR702" s="230">
        <f>SUMPRODUCT(LEN($AC702:$AC705)-LEN(SUBSTITUTE($AC702:$AC705,"F", "")))</f>
        <v>0</v>
      </c>
      <c r="AS702" s="233">
        <f>SUMPRODUCT(LEN($M702:$AA705)-LEN(SUBSTITUTE($M702:$AA705,"G", "")))</f>
        <v>10</v>
      </c>
      <c r="AT702" s="239">
        <f>SUMPRODUCT(LEN($AD702:$AD705)-LEN(SUBSTITUTE($AD702:$AD705,"G", "")))</f>
        <v>0</v>
      </c>
      <c r="AU702" s="230">
        <f>SUMPRODUCT(LEN($AC702:$AC705)-LEN(SUBSTITUTE($AC702:$AC705,"G", "")))</f>
        <v>0</v>
      </c>
      <c r="AV702" s="233">
        <f>SUMPRODUCT(LEN($L702:$AA705)-LEN(SUBSTITUTE($L702:$AA705,"M", "")))</f>
        <v>0</v>
      </c>
      <c r="AW702" s="236">
        <f>SUMPRODUCT(LEN($AD702:$AD705)-LEN(SUBSTITUTE($AD702:$AD705,"M", "")))</f>
        <v>0</v>
      </c>
      <c r="AX702" s="269">
        <f>SUMPRODUCT(LEN($AC702:$AC705)-LEN(SUBSTITUTE($AC702:$AC705,"M", "")))</f>
        <v>0</v>
      </c>
      <c r="AY702" s="291">
        <f>SUMPRODUCT(LEN($AE702:$AE705)-LEN(SUBSTITUTE($AE702:$AE705,"S", "")))</f>
        <v>0</v>
      </c>
      <c r="AZ702" s="227">
        <f>SUMPRODUCT(LEN($AE702:$AE705)-LEN(SUBSTITUTE($AE702:$AE705,"F", "")))</f>
        <v>0</v>
      </c>
      <c r="BA702" s="227">
        <f>SUMPRODUCT(LEN($AE702:$AE705)-LEN(SUBSTITUTE($AE702:$AE705,"G", "")))</f>
        <v>1</v>
      </c>
      <c r="BB702" s="294">
        <f>SUMPRODUCT(LEN($AE702:$AE705)-LEN(SUBSTITUTE($AE702:$AE705,"M", "")))</f>
        <v>0</v>
      </c>
    </row>
    <row r="703" spans="2:62" ht="28.15" customHeight="1" thickBot="1" x14ac:dyDescent="0.25">
      <c r="B703" s="30"/>
      <c r="C703" s="243"/>
      <c r="D703" s="36"/>
      <c r="E703" s="35"/>
      <c r="F703" s="35"/>
      <c r="G703" s="34"/>
      <c r="H703" s="224"/>
      <c r="I703" s="247"/>
      <c r="J703" s="247"/>
      <c r="K703" s="247"/>
      <c r="L703" s="33" t="s">
        <v>123</v>
      </c>
      <c r="M703" s="32" t="s">
        <v>186</v>
      </c>
      <c r="N703" s="33" t="s">
        <v>122</v>
      </c>
      <c r="O703" s="32" t="s">
        <v>382</v>
      </c>
      <c r="P703" s="33" t="s">
        <v>120</v>
      </c>
      <c r="Q703" s="32" t="s">
        <v>452</v>
      </c>
      <c r="R703" s="33" t="s">
        <v>119</v>
      </c>
      <c r="S703" s="32" t="s">
        <v>186</v>
      </c>
      <c r="T703" s="33" t="s">
        <v>118</v>
      </c>
      <c r="U703" s="32" t="s">
        <v>405</v>
      </c>
      <c r="V703" s="33" t="s">
        <v>117</v>
      </c>
      <c r="W703" s="32" t="s">
        <v>113</v>
      </c>
      <c r="X703" s="33" t="s">
        <v>116</v>
      </c>
      <c r="Y703" s="32"/>
      <c r="Z703" s="33" t="s">
        <v>115</v>
      </c>
      <c r="AA703" s="32"/>
      <c r="AB703" s="31"/>
      <c r="AC703" s="32"/>
      <c r="AD703" s="31"/>
      <c r="AE703" s="23"/>
      <c r="AF703" s="251"/>
      <c r="AG703" s="251"/>
      <c r="AH703" s="22"/>
      <c r="AI703" s="11"/>
      <c r="AJ703" s="311"/>
      <c r="AK703" s="267"/>
      <c r="AL703" s="263"/>
      <c r="AM703" s="265"/>
      <c r="AN703" s="267"/>
      <c r="AO703" s="263"/>
      <c r="AP703" s="265"/>
      <c r="AQ703" s="267"/>
      <c r="AR703" s="263"/>
      <c r="AS703" s="265"/>
      <c r="AT703" s="267"/>
      <c r="AU703" s="263"/>
      <c r="AV703" s="265"/>
      <c r="AW703" s="275"/>
      <c r="AX703" s="270"/>
      <c r="AY703" s="292"/>
      <c r="AZ703" s="228"/>
      <c r="BA703" s="228"/>
      <c r="BB703" s="295"/>
    </row>
    <row r="704" spans="2:62" ht="28.15" customHeight="1" x14ac:dyDescent="0.2">
      <c r="B704" s="30"/>
      <c r="C704" s="244"/>
      <c r="D704" s="29"/>
      <c r="E704" s="28"/>
      <c r="F704" s="28"/>
      <c r="G704" s="27"/>
      <c r="H704" s="225">
        <v>222</v>
      </c>
      <c r="I704" s="248"/>
      <c r="J704" s="248"/>
      <c r="K704" s="248"/>
      <c r="L704" s="26" t="s">
        <v>114</v>
      </c>
      <c r="M704" s="25" t="s">
        <v>186</v>
      </c>
      <c r="N704" s="26" t="s">
        <v>112</v>
      </c>
      <c r="O704" s="25" t="s">
        <v>740</v>
      </c>
      <c r="P704" s="26" t="s">
        <v>111</v>
      </c>
      <c r="Q704" s="25" t="s">
        <v>679</v>
      </c>
      <c r="R704" s="26" t="s">
        <v>110</v>
      </c>
      <c r="S704" s="25" t="s">
        <v>428</v>
      </c>
      <c r="T704" s="26" t="s">
        <v>109</v>
      </c>
      <c r="U704" s="25" t="s">
        <v>187</v>
      </c>
      <c r="V704" s="26" t="s">
        <v>108</v>
      </c>
      <c r="W704" s="25" t="s">
        <v>113</v>
      </c>
      <c r="X704" s="26" t="s">
        <v>107</v>
      </c>
      <c r="Y704" s="25"/>
      <c r="Z704" s="26" t="s">
        <v>106</v>
      </c>
      <c r="AA704" s="25"/>
      <c r="AB704" s="24"/>
      <c r="AC704" s="25"/>
      <c r="AD704" s="24"/>
      <c r="AE704" s="23"/>
      <c r="AF704" s="251"/>
      <c r="AG704" s="251"/>
      <c r="AH704" s="22"/>
      <c r="AI704" s="11"/>
      <c r="AJ704" s="311"/>
      <c r="AK704" s="267"/>
      <c r="AL704" s="263"/>
      <c r="AM704" s="265"/>
      <c r="AN704" s="267"/>
      <c r="AO704" s="263"/>
      <c r="AP704" s="265"/>
      <c r="AQ704" s="267"/>
      <c r="AR704" s="263"/>
      <c r="AS704" s="265"/>
      <c r="AT704" s="267"/>
      <c r="AU704" s="263"/>
      <c r="AV704" s="265"/>
      <c r="AW704" s="275"/>
      <c r="AX704" s="270"/>
      <c r="AY704" s="292"/>
      <c r="AZ704" s="228"/>
      <c r="BA704" s="228"/>
      <c r="BB704" s="295"/>
    </row>
    <row r="705" spans="2:62" ht="28.15" customHeight="1" thickBot="1" x14ac:dyDescent="0.25">
      <c r="B705" s="30"/>
      <c r="C705" s="253"/>
      <c r="D705" s="51"/>
      <c r="E705" s="50"/>
      <c r="F705" s="50"/>
      <c r="G705" s="49"/>
      <c r="H705" s="226"/>
      <c r="I705" s="254"/>
      <c r="J705" s="254"/>
      <c r="K705" s="254"/>
      <c r="L705" s="48" t="s">
        <v>105</v>
      </c>
      <c r="M705" s="47" t="s">
        <v>186</v>
      </c>
      <c r="N705" s="48" t="s">
        <v>103</v>
      </c>
      <c r="O705" s="47" t="s">
        <v>452</v>
      </c>
      <c r="P705" s="48" t="s">
        <v>102</v>
      </c>
      <c r="Q705" s="47" t="s">
        <v>418</v>
      </c>
      <c r="R705" s="48" t="s">
        <v>101</v>
      </c>
      <c r="S705" s="47" t="s">
        <v>410</v>
      </c>
      <c r="T705" s="48">
        <v>20</v>
      </c>
      <c r="U705" s="47" t="s">
        <v>195</v>
      </c>
      <c r="V705" s="48" t="s">
        <v>100</v>
      </c>
      <c r="W705" s="47" t="s">
        <v>121</v>
      </c>
      <c r="X705" s="48" t="s">
        <v>99</v>
      </c>
      <c r="Y705" s="47"/>
      <c r="Z705" s="48" t="s">
        <v>98</v>
      </c>
      <c r="AA705" s="47"/>
      <c r="AB705" s="16"/>
      <c r="AC705" s="47"/>
      <c r="AD705" s="16"/>
      <c r="AE705" s="46"/>
      <c r="AF705" s="255"/>
      <c r="AG705" s="255"/>
      <c r="AH705" s="45"/>
      <c r="AI705" s="11"/>
      <c r="AJ705" s="312"/>
      <c r="AK705" s="268"/>
      <c r="AL705" s="264"/>
      <c r="AM705" s="266"/>
      <c r="AN705" s="268"/>
      <c r="AO705" s="264"/>
      <c r="AP705" s="266"/>
      <c r="AQ705" s="268"/>
      <c r="AR705" s="264"/>
      <c r="AS705" s="266"/>
      <c r="AT705" s="268"/>
      <c r="AU705" s="264"/>
      <c r="AV705" s="266"/>
      <c r="AW705" s="276"/>
      <c r="AX705" s="271"/>
      <c r="AY705" s="293"/>
      <c r="AZ705" s="229"/>
      <c r="BA705" s="229"/>
      <c r="BB705" s="296"/>
    </row>
    <row r="706" spans="2:62" ht="28.15" customHeight="1" x14ac:dyDescent="0.2">
      <c r="B706" s="30"/>
      <c r="C706" s="242">
        <v>2</v>
      </c>
      <c r="D706" s="44"/>
      <c r="E706" s="43"/>
      <c r="F706" s="43"/>
      <c r="G706" s="42"/>
      <c r="H706" s="223"/>
      <c r="I706" s="246">
        <v>103</v>
      </c>
      <c r="J706" s="246">
        <v>29</v>
      </c>
      <c r="K706" s="246">
        <v>7</v>
      </c>
      <c r="L706" s="41" t="s">
        <v>133</v>
      </c>
      <c r="M706" s="40" t="s">
        <v>176</v>
      </c>
      <c r="N706" s="41" t="s">
        <v>131</v>
      </c>
      <c r="O706" s="40" t="s">
        <v>186</v>
      </c>
      <c r="P706" s="41" t="s">
        <v>130</v>
      </c>
      <c r="Q706" s="40" t="s">
        <v>636</v>
      </c>
      <c r="R706" s="41" t="s">
        <v>129</v>
      </c>
      <c r="S706" s="40" t="s">
        <v>186</v>
      </c>
      <c r="T706" s="41" t="s">
        <v>128</v>
      </c>
      <c r="U706" s="40" t="s">
        <v>217</v>
      </c>
      <c r="V706" s="41" t="s">
        <v>127</v>
      </c>
      <c r="W706" s="40" t="s">
        <v>104</v>
      </c>
      <c r="X706" s="41" t="s">
        <v>126</v>
      </c>
      <c r="Y706" s="40"/>
      <c r="Z706" s="41" t="s">
        <v>125</v>
      </c>
      <c r="AA706" s="40"/>
      <c r="AB706" s="39"/>
      <c r="AC706" s="40"/>
      <c r="AD706" s="39"/>
      <c r="AE706" s="38"/>
      <c r="AF706" s="250"/>
      <c r="AG706" s="250"/>
      <c r="AH706" s="37"/>
      <c r="AI706" s="11"/>
      <c r="AJ706" s="310">
        <f>SUMPRODUCT(LEN($M706:$AA709)-LEN(SUBSTITUTE($M706:$AA709,"A", "")))</f>
        <v>42</v>
      </c>
      <c r="AK706" s="239">
        <f>SUMPRODUCT(LEN($AD706:$AD709)-LEN(SUBSTITUTE($AD706:$AD709,"A", "")))</f>
        <v>0</v>
      </c>
      <c r="AL706" s="230">
        <f>SUMPRODUCT(LEN($AC706:$AC709)-LEN(SUBSTITUTE($AC706:$AC709,"A", "")))</f>
        <v>0</v>
      </c>
      <c r="AM706" s="233">
        <f>SUMPRODUCT(LEN($M706:$AA709)-LEN(SUBSTITUTE($M706:$AA709,"S", "")))</f>
        <v>11</v>
      </c>
      <c r="AN706" s="239">
        <f>SUMPRODUCT(LEN($AD706:$AD709)-LEN(SUBSTITUTE($AD706:$AD709,"S", "")))</f>
        <v>0</v>
      </c>
      <c r="AO706" s="230">
        <f>SUMPRODUCT(LEN($AC706:$AC709)-LEN(SUBSTITUTE($AC706:$AC709,"S", "")))</f>
        <v>0</v>
      </c>
      <c r="AP706" s="233">
        <f>SUMPRODUCT(LEN($M706:$AA709)-LEN(SUBSTITUTE($M706:$AA709,"F", "")))</f>
        <v>0</v>
      </c>
      <c r="AQ706" s="239">
        <f>SUMPRODUCT(LEN($AD706:$AD709)-LEN(SUBSTITUTE($AD706:$AD709,"F", "")))</f>
        <v>0</v>
      </c>
      <c r="AR706" s="230">
        <f>SUMPRODUCT(LEN($AC706:$AC709)-LEN(SUBSTITUTE($AC706:$AC709,"F", "")))</f>
        <v>0</v>
      </c>
      <c r="AS706" s="233">
        <f>SUMPRODUCT(LEN($M706:$AA709)-LEN(SUBSTITUTE($M706:$AA709,"G", "")))</f>
        <v>6</v>
      </c>
      <c r="AT706" s="239">
        <f>SUMPRODUCT(LEN($AD706:$AD709)-LEN(SUBSTITUTE($AD706:$AD709,"G", "")))</f>
        <v>0</v>
      </c>
      <c r="AU706" s="230">
        <f>SUMPRODUCT(LEN($AC706:$AC709)-LEN(SUBSTITUTE($AC706:$AC709,"G", "")))</f>
        <v>0</v>
      </c>
      <c r="AV706" s="233">
        <f>SUMPRODUCT(LEN($L706:$AA709)-LEN(SUBSTITUTE($L706:$AA709,"M", "")))</f>
        <v>0</v>
      </c>
      <c r="AW706" s="236">
        <f>SUMPRODUCT(LEN($AD706:$AD709)-LEN(SUBSTITUTE($AD706:$AD709,"M", "")))</f>
        <v>0</v>
      </c>
      <c r="AX706" s="269">
        <f>SUMPRODUCT(LEN($AC706:$AC709)-LEN(SUBSTITUTE($AC706:$AC709,"M", "")))</f>
        <v>0</v>
      </c>
      <c r="AY706" s="291">
        <f>SUMPRODUCT(LEN($AE706:$AE709)-LEN(SUBSTITUTE($AE706:$AE709,"S", "")))</f>
        <v>0</v>
      </c>
      <c r="AZ706" s="227">
        <f>SUMPRODUCT(LEN($AE706:$AE709)-LEN(SUBSTITUTE($AE706:$AE709,"F", "")))</f>
        <v>0</v>
      </c>
      <c r="BA706" s="227">
        <f>SUMPRODUCT(LEN($AE706:$AE709)-LEN(SUBSTITUTE($AE706:$AE709,"G", "")))</f>
        <v>0</v>
      </c>
      <c r="BB706" s="294">
        <f>SUMPRODUCT(LEN($AE706:$AE709)-LEN(SUBSTITUTE($AE706:$AE709,"M", "")))</f>
        <v>0</v>
      </c>
    </row>
    <row r="707" spans="2:62" ht="28.15" customHeight="1" thickBot="1" x14ac:dyDescent="0.25">
      <c r="B707" s="30"/>
      <c r="C707" s="243"/>
      <c r="D707" s="36"/>
      <c r="E707" s="35"/>
      <c r="F707" s="35"/>
      <c r="G707" s="34"/>
      <c r="H707" s="224"/>
      <c r="I707" s="247"/>
      <c r="J707" s="247"/>
      <c r="K707" s="247"/>
      <c r="L707" s="33" t="s">
        <v>123</v>
      </c>
      <c r="M707" s="32" t="s">
        <v>186</v>
      </c>
      <c r="N707" s="33" t="s">
        <v>122</v>
      </c>
      <c r="O707" s="32" t="s">
        <v>377</v>
      </c>
      <c r="P707" s="33" t="s">
        <v>120</v>
      </c>
      <c r="Q707" s="32" t="s">
        <v>399</v>
      </c>
      <c r="R707" s="33" t="s">
        <v>119</v>
      </c>
      <c r="S707" s="32" t="s">
        <v>444</v>
      </c>
      <c r="T707" s="33" t="s">
        <v>118</v>
      </c>
      <c r="U707" s="32" t="s">
        <v>113</v>
      </c>
      <c r="V707" s="33" t="s">
        <v>117</v>
      </c>
      <c r="W707" s="32" t="s">
        <v>121</v>
      </c>
      <c r="X707" s="33" t="s">
        <v>116</v>
      </c>
      <c r="Y707" s="32"/>
      <c r="Z707" s="33" t="s">
        <v>115</v>
      </c>
      <c r="AA707" s="32"/>
      <c r="AB707" s="31"/>
      <c r="AC707" s="32"/>
      <c r="AD707" s="31"/>
      <c r="AE707" s="23"/>
      <c r="AF707" s="251"/>
      <c r="AG707" s="251"/>
      <c r="AH707" s="22"/>
      <c r="AI707" s="11"/>
      <c r="AJ707" s="311"/>
      <c r="AK707" s="267"/>
      <c r="AL707" s="263"/>
      <c r="AM707" s="265"/>
      <c r="AN707" s="267"/>
      <c r="AO707" s="263"/>
      <c r="AP707" s="265"/>
      <c r="AQ707" s="267"/>
      <c r="AR707" s="263"/>
      <c r="AS707" s="265"/>
      <c r="AT707" s="267"/>
      <c r="AU707" s="263"/>
      <c r="AV707" s="265"/>
      <c r="AW707" s="275"/>
      <c r="AX707" s="270"/>
      <c r="AY707" s="292"/>
      <c r="AZ707" s="228"/>
      <c r="BA707" s="228"/>
      <c r="BB707" s="295"/>
    </row>
    <row r="708" spans="2:62" ht="28.15" customHeight="1" x14ac:dyDescent="0.2">
      <c r="B708" s="30"/>
      <c r="C708" s="244"/>
      <c r="D708" s="29"/>
      <c r="E708" s="28"/>
      <c r="F708" s="28"/>
      <c r="G708" s="27"/>
      <c r="H708" s="225"/>
      <c r="I708" s="248"/>
      <c r="J708" s="248"/>
      <c r="K708" s="248"/>
      <c r="L708" s="26" t="s">
        <v>114</v>
      </c>
      <c r="M708" s="25" t="s">
        <v>186</v>
      </c>
      <c r="N708" s="26" t="s">
        <v>112</v>
      </c>
      <c r="O708" s="25" t="s">
        <v>389</v>
      </c>
      <c r="P708" s="26" t="s">
        <v>111</v>
      </c>
      <c r="Q708" s="25" t="s">
        <v>405</v>
      </c>
      <c r="R708" s="26" t="s">
        <v>110</v>
      </c>
      <c r="S708" s="25" t="s">
        <v>430</v>
      </c>
      <c r="T708" s="26" t="s">
        <v>109</v>
      </c>
      <c r="U708" s="25" t="s">
        <v>113</v>
      </c>
      <c r="V708" s="26" t="s">
        <v>108</v>
      </c>
      <c r="W708" s="25"/>
      <c r="X708" s="26" t="s">
        <v>107</v>
      </c>
      <c r="Y708" s="25"/>
      <c r="Z708" s="26" t="s">
        <v>106</v>
      </c>
      <c r="AA708" s="25"/>
      <c r="AB708" s="24"/>
      <c r="AC708" s="25"/>
      <c r="AD708" s="24"/>
      <c r="AE708" s="23"/>
      <c r="AF708" s="251"/>
      <c r="AG708" s="251"/>
      <c r="AH708" s="22"/>
      <c r="AI708" s="11"/>
      <c r="AJ708" s="311"/>
      <c r="AK708" s="267"/>
      <c r="AL708" s="263"/>
      <c r="AM708" s="265"/>
      <c r="AN708" s="267"/>
      <c r="AO708" s="263"/>
      <c r="AP708" s="265"/>
      <c r="AQ708" s="267"/>
      <c r="AR708" s="263"/>
      <c r="AS708" s="265"/>
      <c r="AT708" s="267"/>
      <c r="AU708" s="263"/>
      <c r="AV708" s="265"/>
      <c r="AW708" s="275"/>
      <c r="AX708" s="270"/>
      <c r="AY708" s="292"/>
      <c r="AZ708" s="228"/>
      <c r="BA708" s="228"/>
      <c r="BB708" s="295"/>
    </row>
    <row r="709" spans="2:62" ht="28.15" customHeight="1" thickBot="1" x14ac:dyDescent="0.25">
      <c r="B709" s="30"/>
      <c r="C709" s="253"/>
      <c r="D709" s="51"/>
      <c r="E709" s="50"/>
      <c r="F709" s="50"/>
      <c r="G709" s="49"/>
      <c r="H709" s="226"/>
      <c r="I709" s="254"/>
      <c r="J709" s="254"/>
      <c r="K709" s="254"/>
      <c r="L709" s="48" t="s">
        <v>105</v>
      </c>
      <c r="M709" s="47" t="s">
        <v>186</v>
      </c>
      <c r="N709" s="48" t="s">
        <v>103</v>
      </c>
      <c r="O709" s="47" t="s">
        <v>389</v>
      </c>
      <c r="P709" s="48" t="s">
        <v>102</v>
      </c>
      <c r="Q709" s="47" t="s">
        <v>186</v>
      </c>
      <c r="R709" s="48" t="s">
        <v>101</v>
      </c>
      <c r="S709" s="47" t="s">
        <v>186</v>
      </c>
      <c r="T709" s="48">
        <v>20</v>
      </c>
      <c r="U709" s="47" t="s">
        <v>121</v>
      </c>
      <c r="V709" s="48" t="s">
        <v>100</v>
      </c>
      <c r="W709" s="47"/>
      <c r="X709" s="48" t="s">
        <v>99</v>
      </c>
      <c r="Y709" s="47"/>
      <c r="Z709" s="48" t="s">
        <v>98</v>
      </c>
      <c r="AA709" s="47"/>
      <c r="AB709" s="16"/>
      <c r="AC709" s="47"/>
      <c r="AD709" s="16"/>
      <c r="AE709" s="46"/>
      <c r="AF709" s="255"/>
      <c r="AG709" s="255"/>
      <c r="AH709" s="45"/>
      <c r="AI709" s="11"/>
      <c r="AJ709" s="312"/>
      <c r="AK709" s="268"/>
      <c r="AL709" s="264"/>
      <c r="AM709" s="266"/>
      <c r="AN709" s="268"/>
      <c r="AO709" s="264"/>
      <c r="AP709" s="266"/>
      <c r="AQ709" s="268"/>
      <c r="AR709" s="264"/>
      <c r="AS709" s="266"/>
      <c r="AT709" s="268"/>
      <c r="AU709" s="264"/>
      <c r="AV709" s="266"/>
      <c r="AW709" s="276"/>
      <c r="AX709" s="271"/>
      <c r="AY709" s="293"/>
      <c r="AZ709" s="229"/>
      <c r="BA709" s="229"/>
      <c r="BB709" s="296"/>
    </row>
    <row r="710" spans="2:62" ht="28.15" customHeight="1" x14ac:dyDescent="0.2">
      <c r="B710" s="30"/>
      <c r="C710" s="242">
        <v>3</v>
      </c>
      <c r="D710" s="44"/>
      <c r="E710" s="43"/>
      <c r="F710" s="43"/>
      <c r="G710" s="42"/>
      <c r="H710" s="223"/>
      <c r="I710" s="246">
        <v>94</v>
      </c>
      <c r="J710" s="246">
        <v>31</v>
      </c>
      <c r="K710" s="246">
        <v>6</v>
      </c>
      <c r="L710" s="41" t="s">
        <v>133</v>
      </c>
      <c r="M710" s="40" t="s">
        <v>132</v>
      </c>
      <c r="N710" s="41" t="s">
        <v>131</v>
      </c>
      <c r="O710" s="40" t="s">
        <v>382</v>
      </c>
      <c r="P710" s="41" t="s">
        <v>130</v>
      </c>
      <c r="Q710" s="40" t="s">
        <v>132</v>
      </c>
      <c r="R710" s="41" t="s">
        <v>129</v>
      </c>
      <c r="S710" s="40" t="s">
        <v>1339</v>
      </c>
      <c r="T710" s="41" t="s">
        <v>128</v>
      </c>
      <c r="U710" s="40" t="s">
        <v>389</v>
      </c>
      <c r="V710" s="41" t="s">
        <v>127</v>
      </c>
      <c r="W710" s="40" t="s">
        <v>175</v>
      </c>
      <c r="X710" s="41" t="s">
        <v>126</v>
      </c>
      <c r="Y710" s="40" t="s">
        <v>121</v>
      </c>
      <c r="Z710" s="41" t="s">
        <v>125</v>
      </c>
      <c r="AA710" s="40"/>
      <c r="AB710" s="39"/>
      <c r="AC710" s="40"/>
      <c r="AD710" s="39" t="s">
        <v>1338</v>
      </c>
      <c r="AE710" s="38"/>
      <c r="AF710" s="250">
        <v>7</v>
      </c>
      <c r="AG710" s="250"/>
      <c r="AH710" s="37"/>
      <c r="AI710" s="11"/>
      <c r="AJ710" s="310">
        <f>SUMPRODUCT(LEN($M710:$AA713)-LEN(SUBSTITUTE($M710:$AA713,"A", "")))</f>
        <v>43</v>
      </c>
      <c r="AK710" s="239">
        <f>SUMPRODUCT(LEN($AD710:$AD713)-LEN(SUBSTITUTE($AD710:$AD713,"A", "")))</f>
        <v>15</v>
      </c>
      <c r="AL710" s="230">
        <f>SUMPRODUCT(LEN($AC710:$AC713)-LEN(SUBSTITUTE($AC710:$AC713,"A", "")))</f>
        <v>0</v>
      </c>
      <c r="AM710" s="233">
        <f>SUMPRODUCT(LEN($M710:$AA713)-LEN(SUBSTITUTE($M710:$AA713,"S", "")))</f>
        <v>14</v>
      </c>
      <c r="AN710" s="239">
        <f>SUMPRODUCT(LEN($AD710:$AD713)-LEN(SUBSTITUTE($AD710:$AD713,"S", "")))</f>
        <v>3</v>
      </c>
      <c r="AO710" s="230">
        <f>SUMPRODUCT(LEN($AC710:$AC713)-LEN(SUBSTITUTE($AC710:$AC713,"S", "")))</f>
        <v>0</v>
      </c>
      <c r="AP710" s="233">
        <f>SUMPRODUCT(LEN($M710:$AA713)-LEN(SUBSTITUTE($M710:$AA713,"F", "")))</f>
        <v>2</v>
      </c>
      <c r="AQ710" s="239">
        <f>SUMPRODUCT(LEN($AD710:$AD713)-LEN(SUBSTITUTE($AD710:$AD713,"F", "")))</f>
        <v>0</v>
      </c>
      <c r="AR710" s="230">
        <f>SUMPRODUCT(LEN($AC710:$AC713)-LEN(SUBSTITUTE($AC710:$AC713,"F", "")))</f>
        <v>0</v>
      </c>
      <c r="AS710" s="233">
        <f>SUMPRODUCT(LEN($M710:$AA713)-LEN(SUBSTITUTE($M710:$AA713,"G", "")))</f>
        <v>12</v>
      </c>
      <c r="AT710" s="239">
        <f>SUMPRODUCT(LEN($AD710:$AD713)-LEN(SUBSTITUTE($AD710:$AD713,"G", "")))</f>
        <v>3</v>
      </c>
      <c r="AU710" s="230">
        <f>SUMPRODUCT(LEN($AC710:$AC713)-LEN(SUBSTITUTE($AC710:$AC713,"G", "")))</f>
        <v>0</v>
      </c>
      <c r="AV710" s="233">
        <f>SUMPRODUCT(LEN($L710:$AA713)-LEN(SUBSTITUTE($L710:$AA713,"M", "")))</f>
        <v>0</v>
      </c>
      <c r="AW710" s="236">
        <f>SUMPRODUCT(LEN($AD710:$AD713)-LEN(SUBSTITUTE($AD710:$AD713,"M", "")))</f>
        <v>0</v>
      </c>
      <c r="AX710" s="269">
        <f>SUMPRODUCT(LEN($AC710:$AC713)-LEN(SUBSTITUTE($AC710:$AC713,"M", "")))</f>
        <v>0</v>
      </c>
      <c r="AY710" s="291">
        <f>SUMPRODUCT(LEN($AE710:$AE713)-LEN(SUBSTITUTE($AE710:$AE713,"S", "")))</f>
        <v>0</v>
      </c>
      <c r="AZ710" s="227">
        <f>SUMPRODUCT(LEN($AE710:$AE713)-LEN(SUBSTITUTE($AE710:$AE713,"F", "")))</f>
        <v>0</v>
      </c>
      <c r="BA710" s="227">
        <f>SUMPRODUCT(LEN($AE710:$AE713)-LEN(SUBSTITUTE($AE710:$AE713,"G", "")))</f>
        <v>0</v>
      </c>
      <c r="BB710" s="294">
        <f>SUMPRODUCT(LEN($AE710:$AE713)-LEN(SUBSTITUTE($AE710:$AE713,"M", "")))</f>
        <v>0</v>
      </c>
    </row>
    <row r="711" spans="2:62" ht="28.15" customHeight="1" thickBot="1" x14ac:dyDescent="0.25">
      <c r="B711" s="30"/>
      <c r="C711" s="243"/>
      <c r="D711" s="36"/>
      <c r="E711" s="35"/>
      <c r="F711" s="35"/>
      <c r="G711" s="34"/>
      <c r="H711" s="224"/>
      <c r="I711" s="247"/>
      <c r="J711" s="247"/>
      <c r="K711" s="247"/>
      <c r="L711" s="33" t="s">
        <v>123</v>
      </c>
      <c r="M711" s="32" t="s">
        <v>186</v>
      </c>
      <c r="N711" s="33" t="s">
        <v>122</v>
      </c>
      <c r="O711" s="32" t="s">
        <v>399</v>
      </c>
      <c r="P711" s="33" t="s">
        <v>120</v>
      </c>
      <c r="Q711" s="32" t="s">
        <v>389</v>
      </c>
      <c r="R711" s="33" t="s">
        <v>119</v>
      </c>
      <c r="S711" s="32" t="s">
        <v>186</v>
      </c>
      <c r="T711" s="33" t="s">
        <v>118</v>
      </c>
      <c r="U711" s="32" t="s">
        <v>509</v>
      </c>
      <c r="V711" s="33" t="s">
        <v>117</v>
      </c>
      <c r="W711" s="32" t="s">
        <v>113</v>
      </c>
      <c r="X711" s="33" t="s">
        <v>116</v>
      </c>
      <c r="Y711" s="32"/>
      <c r="Z711" s="33" t="s">
        <v>115</v>
      </c>
      <c r="AA711" s="32"/>
      <c r="AB711" s="31"/>
      <c r="AC711" s="32"/>
      <c r="AD711" s="31" t="s">
        <v>1337</v>
      </c>
      <c r="AE711" s="23"/>
      <c r="AF711" s="251"/>
      <c r="AG711" s="251"/>
      <c r="AH711" s="22"/>
      <c r="AI711" s="11"/>
      <c r="AJ711" s="311"/>
      <c r="AK711" s="267"/>
      <c r="AL711" s="263"/>
      <c r="AM711" s="265"/>
      <c r="AN711" s="267"/>
      <c r="AO711" s="263"/>
      <c r="AP711" s="265"/>
      <c r="AQ711" s="267"/>
      <c r="AR711" s="263"/>
      <c r="AS711" s="265"/>
      <c r="AT711" s="267"/>
      <c r="AU711" s="263"/>
      <c r="AV711" s="265"/>
      <c r="AW711" s="275"/>
      <c r="AX711" s="270"/>
      <c r="AY711" s="292"/>
      <c r="AZ711" s="228"/>
      <c r="BA711" s="228"/>
      <c r="BB711" s="295"/>
    </row>
    <row r="712" spans="2:62" ht="28.15" customHeight="1" x14ac:dyDescent="0.2">
      <c r="B712" s="30"/>
      <c r="C712" s="244"/>
      <c r="D712" s="29"/>
      <c r="E712" s="28"/>
      <c r="F712" s="28"/>
      <c r="G712" s="27"/>
      <c r="H712" s="225"/>
      <c r="I712" s="248"/>
      <c r="J712" s="248"/>
      <c r="K712" s="248"/>
      <c r="L712" s="26" t="s">
        <v>114</v>
      </c>
      <c r="M712" s="25" t="s">
        <v>186</v>
      </c>
      <c r="N712" s="26" t="s">
        <v>112</v>
      </c>
      <c r="O712" s="25" t="s">
        <v>645</v>
      </c>
      <c r="P712" s="26" t="s">
        <v>111</v>
      </c>
      <c r="Q712" s="25" t="s">
        <v>444</v>
      </c>
      <c r="R712" s="26" t="s">
        <v>110</v>
      </c>
      <c r="S712" s="25" t="s">
        <v>697</v>
      </c>
      <c r="T712" s="26" t="s">
        <v>109</v>
      </c>
      <c r="U712" s="25" t="s">
        <v>186</v>
      </c>
      <c r="V712" s="26" t="s">
        <v>108</v>
      </c>
      <c r="W712" s="25" t="s">
        <v>121</v>
      </c>
      <c r="X712" s="26" t="s">
        <v>107</v>
      </c>
      <c r="Y712" s="25"/>
      <c r="Z712" s="26" t="s">
        <v>106</v>
      </c>
      <c r="AA712" s="25"/>
      <c r="AB712" s="24"/>
      <c r="AC712" s="25"/>
      <c r="AD712" s="24"/>
      <c r="AE712" s="23"/>
      <c r="AF712" s="251"/>
      <c r="AG712" s="251"/>
      <c r="AH712" s="22"/>
      <c r="AI712" s="11"/>
      <c r="AJ712" s="311"/>
      <c r="AK712" s="267"/>
      <c r="AL712" s="263"/>
      <c r="AM712" s="265"/>
      <c r="AN712" s="267"/>
      <c r="AO712" s="263"/>
      <c r="AP712" s="265"/>
      <c r="AQ712" s="267"/>
      <c r="AR712" s="263"/>
      <c r="AS712" s="265"/>
      <c r="AT712" s="267"/>
      <c r="AU712" s="263"/>
      <c r="AV712" s="265"/>
      <c r="AW712" s="275"/>
      <c r="AX712" s="270"/>
      <c r="AY712" s="292"/>
      <c r="AZ712" s="228"/>
      <c r="BA712" s="228"/>
      <c r="BB712" s="295"/>
    </row>
    <row r="713" spans="2:62" ht="28.15" customHeight="1" thickBot="1" x14ac:dyDescent="0.25">
      <c r="B713" s="21"/>
      <c r="C713" s="245"/>
      <c r="D713" s="20"/>
      <c r="E713" s="19"/>
      <c r="F713" s="19"/>
      <c r="G713" s="18"/>
      <c r="H713" s="226"/>
      <c r="I713" s="249"/>
      <c r="J713" s="249"/>
      <c r="K713" s="249"/>
      <c r="L713" s="17" t="s">
        <v>105</v>
      </c>
      <c r="M713" s="15" t="s">
        <v>1336</v>
      </c>
      <c r="N713" s="17" t="s">
        <v>103</v>
      </c>
      <c r="O713" s="15" t="s">
        <v>484</v>
      </c>
      <c r="P713" s="17" t="s">
        <v>102</v>
      </c>
      <c r="Q713" s="15" t="s">
        <v>382</v>
      </c>
      <c r="R713" s="17" t="s">
        <v>101</v>
      </c>
      <c r="S713" s="15" t="s">
        <v>672</v>
      </c>
      <c r="T713" s="17">
        <v>20</v>
      </c>
      <c r="U713" s="15" t="s">
        <v>113</v>
      </c>
      <c r="V713" s="17" t="s">
        <v>100</v>
      </c>
      <c r="W713" s="15" t="s">
        <v>121</v>
      </c>
      <c r="X713" s="17" t="s">
        <v>99</v>
      </c>
      <c r="Y713" s="15"/>
      <c r="Z713" s="17" t="s">
        <v>98</v>
      </c>
      <c r="AA713" s="15"/>
      <c r="AB713" s="16"/>
      <c r="AC713" s="15"/>
      <c r="AD713" s="14"/>
      <c r="AE713" s="13"/>
      <c r="AF713" s="252"/>
      <c r="AG713" s="252"/>
      <c r="AH713" s="12"/>
      <c r="AI713" s="11"/>
      <c r="AJ713" s="312"/>
      <c r="AK713" s="268"/>
      <c r="AL713" s="264"/>
      <c r="AM713" s="266"/>
      <c r="AN713" s="268"/>
      <c r="AO713" s="264"/>
      <c r="AP713" s="266"/>
      <c r="AQ713" s="268"/>
      <c r="AR713" s="264"/>
      <c r="AS713" s="266"/>
      <c r="AT713" s="268"/>
      <c r="AU713" s="264"/>
      <c r="AV713" s="266"/>
      <c r="AW713" s="276"/>
      <c r="AX713" s="271"/>
      <c r="AY713" s="293"/>
      <c r="AZ713" s="229"/>
      <c r="BA713" s="229"/>
      <c r="BB713" s="296"/>
    </row>
    <row r="714" spans="2:62" ht="85.9" customHeight="1" thickTop="1" thickBot="1" x14ac:dyDescent="0.35">
      <c r="B714" s="105" t="s">
        <v>174</v>
      </c>
      <c r="C714" s="95" t="s">
        <v>173</v>
      </c>
      <c r="D714" s="100" t="s">
        <v>172</v>
      </c>
      <c r="E714" s="104" t="s">
        <v>171</v>
      </c>
      <c r="F714" s="103"/>
      <c r="G714" s="102"/>
      <c r="H714" s="101" t="s">
        <v>170</v>
      </c>
      <c r="I714" s="100" t="s">
        <v>96</v>
      </c>
      <c r="J714" s="100" t="s">
        <v>169</v>
      </c>
      <c r="K714" s="100" t="s">
        <v>97</v>
      </c>
      <c r="L714" s="256" t="s">
        <v>168</v>
      </c>
      <c r="M714" s="262"/>
      <c r="N714" s="256" t="s">
        <v>167</v>
      </c>
      <c r="O714" s="262"/>
      <c r="P714" s="256" t="s">
        <v>167</v>
      </c>
      <c r="Q714" s="257"/>
      <c r="R714" s="256" t="s">
        <v>167</v>
      </c>
      <c r="S714" s="257"/>
      <c r="T714" s="256" t="s">
        <v>167</v>
      </c>
      <c r="U714" s="257"/>
      <c r="V714" s="256" t="s">
        <v>167</v>
      </c>
      <c r="W714" s="257"/>
      <c r="X714" s="256" t="s">
        <v>167</v>
      </c>
      <c r="Y714" s="257"/>
      <c r="Z714" s="256" t="s">
        <v>167</v>
      </c>
      <c r="AA714" s="257"/>
      <c r="AB714" s="261" t="s">
        <v>166</v>
      </c>
      <c r="AC714" s="257"/>
      <c r="AD714" s="101" t="s">
        <v>165</v>
      </c>
      <c r="AE714" s="101" t="s">
        <v>164</v>
      </c>
      <c r="AF714" s="100" t="s">
        <v>163</v>
      </c>
      <c r="AG714" s="100" t="s">
        <v>162</v>
      </c>
      <c r="AH714" s="99" t="s">
        <v>161</v>
      </c>
      <c r="AI714" s="98"/>
      <c r="AJ714" s="96" t="s">
        <v>160</v>
      </c>
      <c r="AK714" s="95" t="s">
        <v>159</v>
      </c>
      <c r="AL714" s="94" t="s">
        <v>158</v>
      </c>
      <c r="AM714" s="96" t="s">
        <v>157</v>
      </c>
      <c r="AN714" s="95" t="s">
        <v>156</v>
      </c>
      <c r="AO714" s="94" t="s">
        <v>155</v>
      </c>
      <c r="AP714" s="96" t="s">
        <v>154</v>
      </c>
      <c r="AQ714" s="95" t="s">
        <v>153</v>
      </c>
      <c r="AR714" s="97" t="s">
        <v>152</v>
      </c>
      <c r="AS714" s="96" t="s">
        <v>151</v>
      </c>
      <c r="AT714" s="95" t="s">
        <v>150</v>
      </c>
      <c r="AU714" s="94" t="s">
        <v>149</v>
      </c>
      <c r="AV714" s="96" t="s">
        <v>148</v>
      </c>
      <c r="AW714" s="95" t="s">
        <v>147</v>
      </c>
      <c r="AX714" s="94" t="s">
        <v>146</v>
      </c>
      <c r="AY714" s="93" t="s">
        <v>145</v>
      </c>
      <c r="AZ714" s="92" t="s">
        <v>144</v>
      </c>
      <c r="BA714" s="92" t="s">
        <v>143</v>
      </c>
      <c r="BB714" s="91" t="s">
        <v>142</v>
      </c>
    </row>
    <row r="715" spans="2:62" ht="48" thickBot="1" x14ac:dyDescent="0.3">
      <c r="B715" s="90" t="s">
        <v>199</v>
      </c>
      <c r="C715" s="89"/>
      <c r="D715" s="88"/>
      <c r="E715" s="258"/>
      <c r="F715" s="259"/>
      <c r="G715" s="260"/>
      <c r="H715" s="87" t="s">
        <v>140</v>
      </c>
      <c r="I715" s="86"/>
      <c r="J715" s="86"/>
      <c r="K715" s="85"/>
      <c r="L715" s="84"/>
      <c r="M715" s="81"/>
      <c r="N715" s="84"/>
      <c r="O715" s="81"/>
      <c r="P715" s="84"/>
      <c r="Q715" s="81"/>
      <c r="R715" s="84"/>
      <c r="S715" s="81"/>
      <c r="T715" s="84"/>
      <c r="U715" s="81"/>
      <c r="V715" s="84"/>
      <c r="W715" s="81"/>
      <c r="X715" s="84"/>
      <c r="Y715" s="81"/>
      <c r="Z715" s="84"/>
      <c r="AA715" s="83"/>
      <c r="AB715" s="82" t="s">
        <v>139</v>
      </c>
      <c r="AC715" s="81"/>
      <c r="AD715" s="81"/>
      <c r="AE715" s="81"/>
      <c r="AF715" s="80"/>
      <c r="AG715" s="80"/>
      <c r="AH715" s="60"/>
      <c r="AI715" s="79" t="s">
        <v>138</v>
      </c>
      <c r="AJ715" s="78">
        <f t="shared" ref="AJ715:BB715" si="94">SUM(AJ717:AJ728)</f>
        <v>201</v>
      </c>
      <c r="AK715" s="77">
        <f t="shared" si="94"/>
        <v>29</v>
      </c>
      <c r="AL715" s="76">
        <f t="shared" si="94"/>
        <v>0</v>
      </c>
      <c r="AM715" s="78">
        <f t="shared" si="94"/>
        <v>38</v>
      </c>
      <c r="AN715" s="77">
        <f t="shared" si="94"/>
        <v>10</v>
      </c>
      <c r="AO715" s="76">
        <f t="shared" si="94"/>
        <v>1</v>
      </c>
      <c r="AP715" s="78">
        <f t="shared" si="94"/>
        <v>0</v>
      </c>
      <c r="AQ715" s="77">
        <f t="shared" si="94"/>
        <v>2</v>
      </c>
      <c r="AR715" s="76">
        <f t="shared" si="94"/>
        <v>0</v>
      </c>
      <c r="AS715" s="78">
        <f t="shared" si="94"/>
        <v>41</v>
      </c>
      <c r="AT715" s="77">
        <f t="shared" si="94"/>
        <v>10</v>
      </c>
      <c r="AU715" s="76">
        <f t="shared" si="94"/>
        <v>0</v>
      </c>
      <c r="AV715" s="78">
        <f t="shared" si="94"/>
        <v>1</v>
      </c>
      <c r="AW715" s="77">
        <f t="shared" si="94"/>
        <v>0</v>
      </c>
      <c r="AX715" s="76">
        <f t="shared" si="94"/>
        <v>0</v>
      </c>
      <c r="AY715" s="75">
        <f t="shared" si="94"/>
        <v>2</v>
      </c>
      <c r="AZ715" s="74">
        <f t="shared" si="94"/>
        <v>0</v>
      </c>
      <c r="BA715" s="74">
        <f t="shared" si="94"/>
        <v>0</v>
      </c>
      <c r="BB715" s="73">
        <f t="shared" si="94"/>
        <v>0</v>
      </c>
      <c r="BC715" s="72" t="s">
        <v>137</v>
      </c>
      <c r="BF715" s="5">
        <f>SUM(AJ715:AL715)/$BG$5</f>
        <v>76.666666666666671</v>
      </c>
      <c r="BG715" s="5">
        <f>SUM(AM715:AO715,AY715)/$BG$5</f>
        <v>17</v>
      </c>
      <c r="BH715" s="5">
        <f>SUM(AP715:AR715,AZ715)/$BG$5</f>
        <v>0.66666666666666663</v>
      </c>
      <c r="BI715" s="5">
        <f>SUM(AS715:AU715,BA715)/$BG$5</f>
        <v>17</v>
      </c>
      <c r="BJ715" s="5">
        <f>SUM(AV715:AX715,BB715)/$BG$5</f>
        <v>0.33333333333333331</v>
      </c>
    </row>
    <row r="716" spans="2:62" ht="37.5" thickBot="1" x14ac:dyDescent="0.3">
      <c r="B716" s="71"/>
      <c r="C716" s="70"/>
      <c r="D716" s="69"/>
      <c r="E716" s="68"/>
      <c r="F716" s="68"/>
      <c r="G716" s="67"/>
      <c r="H716" s="66"/>
      <c r="I716" s="64"/>
      <c r="J716" s="64"/>
      <c r="K716" s="65"/>
      <c r="L716" s="64"/>
      <c r="M716" s="62"/>
      <c r="N716" s="64"/>
      <c r="O716" s="62"/>
      <c r="P716" s="64"/>
      <c r="Q716" s="62"/>
      <c r="R716" s="64"/>
      <c r="S716" s="62"/>
      <c r="T716" s="64"/>
      <c r="U716" s="62"/>
      <c r="V716" s="64"/>
      <c r="W716" s="62"/>
      <c r="X716" s="64"/>
      <c r="Y716" s="62"/>
      <c r="Z716" s="64"/>
      <c r="AA716" s="62"/>
      <c r="AB716" s="63"/>
      <c r="AC716" s="62"/>
      <c r="AD716" s="62"/>
      <c r="AE716" s="62"/>
      <c r="AF716" s="61"/>
      <c r="AG716" s="61"/>
      <c r="AH716" s="60"/>
      <c r="AI716" s="59" t="s">
        <v>136</v>
      </c>
      <c r="AJ716" s="58">
        <f t="shared" ref="AJ716:BB716" si="95">AJ715/3</f>
        <v>67</v>
      </c>
      <c r="AK716" s="57">
        <f t="shared" si="95"/>
        <v>9.6666666666666661</v>
      </c>
      <c r="AL716" s="56">
        <f t="shared" si="95"/>
        <v>0</v>
      </c>
      <c r="AM716" s="58">
        <f t="shared" si="95"/>
        <v>12.666666666666666</v>
      </c>
      <c r="AN716" s="57">
        <f t="shared" si="95"/>
        <v>3.3333333333333335</v>
      </c>
      <c r="AO716" s="56">
        <f t="shared" si="95"/>
        <v>0.33333333333333331</v>
      </c>
      <c r="AP716" s="58">
        <f t="shared" si="95"/>
        <v>0</v>
      </c>
      <c r="AQ716" s="57">
        <f t="shared" si="95"/>
        <v>0.66666666666666663</v>
      </c>
      <c r="AR716" s="56">
        <f t="shared" si="95"/>
        <v>0</v>
      </c>
      <c r="AS716" s="58">
        <f t="shared" si="95"/>
        <v>13.666666666666666</v>
      </c>
      <c r="AT716" s="57">
        <f t="shared" si="95"/>
        <v>3.3333333333333335</v>
      </c>
      <c r="AU716" s="56">
        <f t="shared" si="95"/>
        <v>0</v>
      </c>
      <c r="AV716" s="58">
        <f t="shared" si="95"/>
        <v>0.33333333333333331</v>
      </c>
      <c r="AW716" s="57">
        <f t="shared" si="95"/>
        <v>0</v>
      </c>
      <c r="AX716" s="56">
        <f t="shared" si="95"/>
        <v>0</v>
      </c>
      <c r="AY716" s="55">
        <f t="shared" si="95"/>
        <v>0.66666666666666663</v>
      </c>
      <c r="AZ716" s="54">
        <f t="shared" si="95"/>
        <v>0</v>
      </c>
      <c r="BA716" s="54">
        <f t="shared" si="95"/>
        <v>0</v>
      </c>
      <c r="BB716" s="53">
        <f t="shared" si="95"/>
        <v>0</v>
      </c>
      <c r="BC716" s="52" t="s">
        <v>135</v>
      </c>
    </row>
    <row r="717" spans="2:62" ht="28.15" customHeight="1" x14ac:dyDescent="0.2">
      <c r="B717" s="30"/>
      <c r="C717" s="242">
        <v>1</v>
      </c>
      <c r="D717" s="44"/>
      <c r="E717" s="43"/>
      <c r="F717" s="43"/>
      <c r="G717" s="42"/>
      <c r="H717" s="223">
        <v>222</v>
      </c>
      <c r="I717" s="246">
        <v>99</v>
      </c>
      <c r="J717" s="246">
        <v>32</v>
      </c>
      <c r="K717" s="246">
        <v>6</v>
      </c>
      <c r="L717" s="41" t="s">
        <v>133</v>
      </c>
      <c r="M717" s="40" t="s">
        <v>104</v>
      </c>
      <c r="N717" s="41" t="s">
        <v>131</v>
      </c>
      <c r="O717" s="40" t="s">
        <v>689</v>
      </c>
      <c r="P717" s="41" t="s">
        <v>130</v>
      </c>
      <c r="Q717" s="40" t="s">
        <v>389</v>
      </c>
      <c r="R717" s="41" t="s">
        <v>129</v>
      </c>
      <c r="S717" s="40" t="s">
        <v>186</v>
      </c>
      <c r="T717" s="41" t="s">
        <v>128</v>
      </c>
      <c r="U717" s="40" t="s">
        <v>132</v>
      </c>
      <c r="V717" s="41" t="s">
        <v>127</v>
      </c>
      <c r="W717" s="40" t="s">
        <v>113</v>
      </c>
      <c r="X717" s="41" t="s">
        <v>126</v>
      </c>
      <c r="Y717" s="40" t="s">
        <v>121</v>
      </c>
      <c r="Z717" s="41" t="s">
        <v>125</v>
      </c>
      <c r="AA717" s="40"/>
      <c r="AB717" s="39"/>
      <c r="AC717" s="40"/>
      <c r="AD717" s="39" t="s">
        <v>1335</v>
      </c>
      <c r="AE717" s="38" t="s">
        <v>113</v>
      </c>
      <c r="AF717" s="250"/>
      <c r="AG717" s="250"/>
      <c r="AH717" s="37"/>
      <c r="AI717" s="11"/>
      <c r="AJ717" s="310">
        <f>SUMPRODUCT(LEN($M717:$AA720)-LEN(SUBSTITUTE($M717:$AA720,"A", "")))</f>
        <v>47</v>
      </c>
      <c r="AK717" s="239">
        <f>SUMPRODUCT(LEN($AD717:$AD720)-LEN(SUBSTITUTE($AD717:$AD720,"A", "")))</f>
        <v>6</v>
      </c>
      <c r="AL717" s="230">
        <f>SUMPRODUCT(LEN($AC717:$AC720)-LEN(SUBSTITUTE($AC717:$AC720,"A", "")))</f>
        <v>0</v>
      </c>
      <c r="AM717" s="233">
        <f>SUMPRODUCT(LEN($M717:$AA720)-LEN(SUBSTITUTE($M717:$AA720,"S", "")))</f>
        <v>14</v>
      </c>
      <c r="AN717" s="239">
        <f>SUMPRODUCT(LEN($AD717:$AD720)-LEN(SUBSTITUTE($AD717:$AD720,"S", "")))</f>
        <v>5</v>
      </c>
      <c r="AO717" s="230">
        <f>SUMPRODUCT(LEN($AC717:$AC720)-LEN(SUBSTITUTE($AC717:$AC720,"S", "")))</f>
        <v>0</v>
      </c>
      <c r="AP717" s="233">
        <f>SUMPRODUCT(LEN($M717:$AA720)-LEN(SUBSTITUTE($M717:$AA720,"F", "")))</f>
        <v>0</v>
      </c>
      <c r="AQ717" s="239">
        <f>SUMPRODUCT(LEN($AD717:$AD720)-LEN(SUBSTITUTE($AD717:$AD720,"F", "")))</f>
        <v>0</v>
      </c>
      <c r="AR717" s="230">
        <f>SUMPRODUCT(LEN($AC717:$AC720)-LEN(SUBSTITUTE($AC717:$AC720,"F", "")))</f>
        <v>0</v>
      </c>
      <c r="AS717" s="233">
        <f>SUMPRODUCT(LEN($M717:$AA720)-LEN(SUBSTITUTE($M717:$AA720,"G", "")))</f>
        <v>10</v>
      </c>
      <c r="AT717" s="239">
        <f>SUMPRODUCT(LEN($AD717:$AD720)-LEN(SUBSTITUTE($AD717:$AD720,"G", "")))</f>
        <v>4</v>
      </c>
      <c r="AU717" s="230">
        <f>SUMPRODUCT(LEN($AC717:$AC720)-LEN(SUBSTITUTE($AC717:$AC720,"G", "")))</f>
        <v>0</v>
      </c>
      <c r="AV717" s="233">
        <f>SUMPRODUCT(LEN($L717:$AA720)-LEN(SUBSTITUTE($L717:$AA720,"M", "")))</f>
        <v>1</v>
      </c>
      <c r="AW717" s="236">
        <f>SUMPRODUCT(LEN($AD717:$AD720)-LEN(SUBSTITUTE($AD717:$AD720,"M", "")))</f>
        <v>0</v>
      </c>
      <c r="AX717" s="269">
        <f>SUMPRODUCT(LEN($AC717:$AC720)-LEN(SUBSTITUTE($AC717:$AC720,"M", "")))</f>
        <v>0</v>
      </c>
      <c r="AY717" s="291">
        <f>SUMPRODUCT(LEN($AE717:$AE720)-LEN(SUBSTITUTE($AE717:$AE720,"S", "")))</f>
        <v>2</v>
      </c>
      <c r="AZ717" s="227">
        <f>SUMPRODUCT(LEN($AE717:$AE720)-LEN(SUBSTITUTE($AE717:$AE720,"F", "")))</f>
        <v>0</v>
      </c>
      <c r="BA717" s="227">
        <f>SUMPRODUCT(LEN($AE717:$AE720)-LEN(SUBSTITUTE($AE717:$AE720,"G", "")))</f>
        <v>0</v>
      </c>
      <c r="BB717" s="294">
        <f>SUMPRODUCT(LEN($AE717:$AE720)-LEN(SUBSTITUTE($AE717:$AE720,"M", "")))</f>
        <v>0</v>
      </c>
    </row>
    <row r="718" spans="2:62" ht="28.15" customHeight="1" thickBot="1" x14ac:dyDescent="0.25">
      <c r="B718" s="30"/>
      <c r="C718" s="243"/>
      <c r="D718" s="36"/>
      <c r="E718" s="35"/>
      <c r="F718" s="35"/>
      <c r="G718" s="34"/>
      <c r="H718" s="224"/>
      <c r="I718" s="247"/>
      <c r="J718" s="247"/>
      <c r="K718" s="247"/>
      <c r="L718" s="33" t="s">
        <v>123</v>
      </c>
      <c r="M718" s="32" t="s">
        <v>484</v>
      </c>
      <c r="N718" s="33" t="s">
        <v>122</v>
      </c>
      <c r="O718" s="32" t="s">
        <v>740</v>
      </c>
      <c r="P718" s="33" t="s">
        <v>120</v>
      </c>
      <c r="Q718" s="32" t="s">
        <v>186</v>
      </c>
      <c r="R718" s="33" t="s">
        <v>119</v>
      </c>
      <c r="S718" s="32" t="s">
        <v>613</v>
      </c>
      <c r="T718" s="33" t="s">
        <v>118</v>
      </c>
      <c r="U718" s="32" t="s">
        <v>186</v>
      </c>
      <c r="V718" s="33" t="s">
        <v>117</v>
      </c>
      <c r="W718" s="32" t="s">
        <v>113</v>
      </c>
      <c r="X718" s="33" t="s">
        <v>116</v>
      </c>
      <c r="Y718" s="32" t="s">
        <v>104</v>
      </c>
      <c r="Z718" s="33" t="s">
        <v>115</v>
      </c>
      <c r="AA718" s="32"/>
      <c r="AB718" s="31"/>
      <c r="AC718" s="32"/>
      <c r="AD718" s="31"/>
      <c r="AE718" s="23"/>
      <c r="AF718" s="251"/>
      <c r="AG718" s="251"/>
      <c r="AH718" s="22"/>
      <c r="AI718" s="11"/>
      <c r="AJ718" s="311"/>
      <c r="AK718" s="267"/>
      <c r="AL718" s="263"/>
      <c r="AM718" s="265"/>
      <c r="AN718" s="267"/>
      <c r="AO718" s="263"/>
      <c r="AP718" s="265"/>
      <c r="AQ718" s="267"/>
      <c r="AR718" s="263"/>
      <c r="AS718" s="265"/>
      <c r="AT718" s="267"/>
      <c r="AU718" s="263"/>
      <c r="AV718" s="265"/>
      <c r="AW718" s="275"/>
      <c r="AX718" s="270"/>
      <c r="AY718" s="292"/>
      <c r="AZ718" s="228"/>
      <c r="BA718" s="228"/>
      <c r="BB718" s="295"/>
    </row>
    <row r="719" spans="2:62" ht="28.15" customHeight="1" x14ac:dyDescent="0.2">
      <c r="B719" s="30"/>
      <c r="C719" s="244"/>
      <c r="D719" s="29"/>
      <c r="E719" s="28"/>
      <c r="F719" s="28"/>
      <c r="G719" s="27"/>
      <c r="H719" s="225" t="s">
        <v>660</v>
      </c>
      <c r="I719" s="248"/>
      <c r="J719" s="248"/>
      <c r="K719" s="248"/>
      <c r="L719" s="26" t="s">
        <v>114</v>
      </c>
      <c r="M719" s="25" t="s">
        <v>1274</v>
      </c>
      <c r="N719" s="26" t="s">
        <v>112</v>
      </c>
      <c r="O719" s="25" t="s">
        <v>527</v>
      </c>
      <c r="P719" s="26" t="s">
        <v>111</v>
      </c>
      <c r="Q719" s="25" t="s">
        <v>186</v>
      </c>
      <c r="R719" s="26" t="s">
        <v>110</v>
      </c>
      <c r="S719" s="25" t="s">
        <v>405</v>
      </c>
      <c r="T719" s="26" t="s">
        <v>109</v>
      </c>
      <c r="U719" s="25" t="s">
        <v>195</v>
      </c>
      <c r="V719" s="26" t="s">
        <v>108</v>
      </c>
      <c r="W719" s="25" t="s">
        <v>175</v>
      </c>
      <c r="X719" s="26" t="s">
        <v>107</v>
      </c>
      <c r="Y719" s="25"/>
      <c r="Z719" s="26" t="s">
        <v>106</v>
      </c>
      <c r="AA719" s="25"/>
      <c r="AB719" s="24"/>
      <c r="AC719" s="25"/>
      <c r="AD719" s="24"/>
      <c r="AE719" s="23"/>
      <c r="AF719" s="251"/>
      <c r="AG719" s="251"/>
      <c r="AH719" s="22"/>
      <c r="AI719" s="11"/>
      <c r="AJ719" s="311"/>
      <c r="AK719" s="267"/>
      <c r="AL719" s="263"/>
      <c r="AM719" s="265"/>
      <c r="AN719" s="267"/>
      <c r="AO719" s="263"/>
      <c r="AP719" s="265"/>
      <c r="AQ719" s="267"/>
      <c r="AR719" s="263"/>
      <c r="AS719" s="265"/>
      <c r="AT719" s="267"/>
      <c r="AU719" s="263"/>
      <c r="AV719" s="265"/>
      <c r="AW719" s="275"/>
      <c r="AX719" s="270"/>
      <c r="AY719" s="292"/>
      <c r="AZ719" s="228"/>
      <c r="BA719" s="228"/>
      <c r="BB719" s="295"/>
    </row>
    <row r="720" spans="2:62" ht="28.15" customHeight="1" thickBot="1" x14ac:dyDescent="0.25">
      <c r="B720" s="30"/>
      <c r="C720" s="253"/>
      <c r="D720" s="51"/>
      <c r="E720" s="50"/>
      <c r="F720" s="50"/>
      <c r="G720" s="49"/>
      <c r="H720" s="226"/>
      <c r="I720" s="254"/>
      <c r="J720" s="254"/>
      <c r="K720" s="254"/>
      <c r="L720" s="48" t="s">
        <v>105</v>
      </c>
      <c r="M720" s="47" t="s">
        <v>186</v>
      </c>
      <c r="N720" s="48" t="s">
        <v>103</v>
      </c>
      <c r="O720" s="47" t="s">
        <v>186</v>
      </c>
      <c r="P720" s="48" t="s">
        <v>102</v>
      </c>
      <c r="Q720" s="47" t="s">
        <v>377</v>
      </c>
      <c r="R720" s="48" t="s">
        <v>101</v>
      </c>
      <c r="S720" s="47" t="s">
        <v>484</v>
      </c>
      <c r="T720" s="48">
        <v>20</v>
      </c>
      <c r="U720" s="47" t="s">
        <v>195</v>
      </c>
      <c r="V720" s="48" t="s">
        <v>100</v>
      </c>
      <c r="W720" s="47" t="s">
        <v>121</v>
      </c>
      <c r="X720" s="48" t="s">
        <v>99</v>
      </c>
      <c r="Y720" s="47"/>
      <c r="Z720" s="48" t="s">
        <v>98</v>
      </c>
      <c r="AA720" s="47"/>
      <c r="AB720" s="16"/>
      <c r="AC720" s="47"/>
      <c r="AD720" s="16"/>
      <c r="AE720" s="46"/>
      <c r="AF720" s="255"/>
      <c r="AG720" s="255"/>
      <c r="AH720" s="45"/>
      <c r="AI720" s="11"/>
      <c r="AJ720" s="312"/>
      <c r="AK720" s="268"/>
      <c r="AL720" s="264"/>
      <c r="AM720" s="266"/>
      <c r="AN720" s="268"/>
      <c r="AO720" s="264"/>
      <c r="AP720" s="266"/>
      <c r="AQ720" s="268"/>
      <c r="AR720" s="264"/>
      <c r="AS720" s="266"/>
      <c r="AT720" s="268"/>
      <c r="AU720" s="264"/>
      <c r="AV720" s="266"/>
      <c r="AW720" s="276"/>
      <c r="AX720" s="271"/>
      <c r="AY720" s="293"/>
      <c r="AZ720" s="229"/>
      <c r="BA720" s="229"/>
      <c r="BB720" s="296"/>
    </row>
    <row r="721" spans="2:62" ht="28.15" customHeight="1" x14ac:dyDescent="0.2">
      <c r="B721" s="30"/>
      <c r="C721" s="242">
        <v>2</v>
      </c>
      <c r="D721" s="44"/>
      <c r="E721" s="43"/>
      <c r="F721" s="43"/>
      <c r="G721" s="42"/>
      <c r="H721" s="223"/>
      <c r="I721" s="246">
        <v>121</v>
      </c>
      <c r="J721" s="246">
        <v>32</v>
      </c>
      <c r="K721" s="246">
        <v>6</v>
      </c>
      <c r="L721" s="41" t="s">
        <v>133</v>
      </c>
      <c r="M721" s="40" t="s">
        <v>132</v>
      </c>
      <c r="N721" s="41" t="s">
        <v>131</v>
      </c>
      <c r="O721" s="40" t="s">
        <v>377</v>
      </c>
      <c r="P721" s="41" t="s">
        <v>130</v>
      </c>
      <c r="Q721" s="40" t="s">
        <v>452</v>
      </c>
      <c r="R721" s="41" t="s">
        <v>129</v>
      </c>
      <c r="S721" s="40" t="s">
        <v>452</v>
      </c>
      <c r="T721" s="41" t="s">
        <v>128</v>
      </c>
      <c r="U721" s="40" t="s">
        <v>382</v>
      </c>
      <c r="V721" s="41" t="s">
        <v>127</v>
      </c>
      <c r="W721" s="40" t="s">
        <v>217</v>
      </c>
      <c r="X721" s="41" t="s">
        <v>126</v>
      </c>
      <c r="Y721" s="40" t="s">
        <v>104</v>
      </c>
      <c r="Z721" s="41" t="s">
        <v>125</v>
      </c>
      <c r="AA721" s="40"/>
      <c r="AB721" s="39"/>
      <c r="AC721" s="40"/>
      <c r="AD721" s="39" t="s">
        <v>1334</v>
      </c>
      <c r="AE721" s="38"/>
      <c r="AF721" s="250"/>
      <c r="AG721" s="250"/>
      <c r="AH721" s="37"/>
      <c r="AI721" s="11"/>
      <c r="AJ721" s="310">
        <f>SUMPRODUCT(LEN($M721:$AA724)-LEN(SUBSTITUTE($M721:$AA724,"A", "")))</f>
        <v>75</v>
      </c>
      <c r="AK721" s="239">
        <f>SUMPRODUCT(LEN($AD721:$AD724)-LEN(SUBSTITUTE($AD721:$AD724,"A", "")))</f>
        <v>6</v>
      </c>
      <c r="AL721" s="230">
        <f>SUMPRODUCT(LEN($AC721:$AC724)-LEN(SUBSTITUTE($AC721:$AC724,"A", "")))</f>
        <v>0</v>
      </c>
      <c r="AM721" s="233">
        <f>SUMPRODUCT(LEN($M721:$AA724)-LEN(SUBSTITUTE($M721:$AA724,"S", "")))</f>
        <v>10</v>
      </c>
      <c r="AN721" s="239">
        <f>SUMPRODUCT(LEN($AD721:$AD724)-LEN(SUBSTITUTE($AD721:$AD724,"S", "")))</f>
        <v>1</v>
      </c>
      <c r="AO721" s="230">
        <f>SUMPRODUCT(LEN($AC721:$AC724)-LEN(SUBSTITUTE($AC721:$AC724,"S", "")))</f>
        <v>0</v>
      </c>
      <c r="AP721" s="233">
        <f>SUMPRODUCT(LEN($M721:$AA724)-LEN(SUBSTITUTE($M721:$AA724,"F", "")))</f>
        <v>0</v>
      </c>
      <c r="AQ721" s="239">
        <f>SUMPRODUCT(LEN($AD721:$AD724)-LEN(SUBSTITUTE($AD721:$AD724,"F", "")))</f>
        <v>1</v>
      </c>
      <c r="AR721" s="230">
        <f>SUMPRODUCT(LEN($AC721:$AC724)-LEN(SUBSTITUTE($AC721:$AC724,"F", "")))</f>
        <v>0</v>
      </c>
      <c r="AS721" s="233">
        <f>SUMPRODUCT(LEN($M721:$AA724)-LEN(SUBSTITUTE($M721:$AA724,"G", "")))</f>
        <v>16</v>
      </c>
      <c r="AT721" s="239">
        <f>SUMPRODUCT(LEN($AD721:$AD724)-LEN(SUBSTITUTE($AD721:$AD724,"G", "")))</f>
        <v>5</v>
      </c>
      <c r="AU721" s="230">
        <f>SUMPRODUCT(LEN($AC721:$AC724)-LEN(SUBSTITUTE($AC721:$AC724,"G", "")))</f>
        <v>0</v>
      </c>
      <c r="AV721" s="233">
        <f>SUMPRODUCT(LEN($L721:$AA724)-LEN(SUBSTITUTE($L721:$AA724,"M", "")))</f>
        <v>0</v>
      </c>
      <c r="AW721" s="236">
        <f>SUMPRODUCT(LEN($AD721:$AD724)-LEN(SUBSTITUTE($AD721:$AD724,"M", "")))</f>
        <v>0</v>
      </c>
      <c r="AX721" s="269">
        <f>SUMPRODUCT(LEN($AC721:$AC724)-LEN(SUBSTITUTE($AC721:$AC724,"M", "")))</f>
        <v>0</v>
      </c>
      <c r="AY721" s="291">
        <f>SUMPRODUCT(LEN($AE721:$AE724)-LEN(SUBSTITUTE($AE721:$AE724,"S", "")))</f>
        <v>0</v>
      </c>
      <c r="AZ721" s="227">
        <f>SUMPRODUCT(LEN($AE721:$AE724)-LEN(SUBSTITUTE($AE721:$AE724,"F", "")))</f>
        <v>0</v>
      </c>
      <c r="BA721" s="227">
        <f>SUMPRODUCT(LEN($AE721:$AE724)-LEN(SUBSTITUTE($AE721:$AE724,"G", "")))</f>
        <v>0</v>
      </c>
      <c r="BB721" s="294">
        <f>SUMPRODUCT(LEN($AE721:$AE724)-LEN(SUBSTITUTE($AE721:$AE724,"M", "")))</f>
        <v>0</v>
      </c>
    </row>
    <row r="722" spans="2:62" ht="28.15" customHeight="1" thickBot="1" x14ac:dyDescent="0.25">
      <c r="B722" s="30"/>
      <c r="C722" s="243"/>
      <c r="D722" s="36"/>
      <c r="E722" s="35"/>
      <c r="F722" s="35"/>
      <c r="G722" s="34"/>
      <c r="H722" s="224"/>
      <c r="I722" s="247"/>
      <c r="J722" s="247"/>
      <c r="K722" s="247"/>
      <c r="L722" s="33" t="s">
        <v>123</v>
      </c>
      <c r="M722" s="32" t="s">
        <v>186</v>
      </c>
      <c r="N722" s="33" t="s">
        <v>122</v>
      </c>
      <c r="O722" s="32" t="s">
        <v>382</v>
      </c>
      <c r="P722" s="33" t="s">
        <v>120</v>
      </c>
      <c r="Q722" s="32" t="s">
        <v>773</v>
      </c>
      <c r="R722" s="33" t="s">
        <v>119</v>
      </c>
      <c r="S722" s="32" t="s">
        <v>1333</v>
      </c>
      <c r="T722" s="33" t="s">
        <v>118</v>
      </c>
      <c r="U722" s="32" t="s">
        <v>389</v>
      </c>
      <c r="V722" s="33" t="s">
        <v>117</v>
      </c>
      <c r="W722" s="32" t="s">
        <v>113</v>
      </c>
      <c r="X722" s="33" t="s">
        <v>116</v>
      </c>
      <c r="Y722" s="32" t="s">
        <v>121</v>
      </c>
      <c r="Z722" s="33" t="s">
        <v>115</v>
      </c>
      <c r="AA722" s="32"/>
      <c r="AB722" s="31"/>
      <c r="AC722" s="32"/>
      <c r="AD722" s="31"/>
      <c r="AE722" s="23"/>
      <c r="AF722" s="251"/>
      <c r="AG722" s="251"/>
      <c r="AH722" s="22"/>
      <c r="AI722" s="11"/>
      <c r="AJ722" s="311"/>
      <c r="AK722" s="267"/>
      <c r="AL722" s="263"/>
      <c r="AM722" s="265"/>
      <c r="AN722" s="267"/>
      <c r="AO722" s="263"/>
      <c r="AP722" s="265"/>
      <c r="AQ722" s="267"/>
      <c r="AR722" s="263"/>
      <c r="AS722" s="265"/>
      <c r="AT722" s="267"/>
      <c r="AU722" s="263"/>
      <c r="AV722" s="265"/>
      <c r="AW722" s="275"/>
      <c r="AX722" s="270"/>
      <c r="AY722" s="292"/>
      <c r="AZ722" s="228"/>
      <c r="BA722" s="228"/>
      <c r="BB722" s="295"/>
    </row>
    <row r="723" spans="2:62" ht="28.15" customHeight="1" x14ac:dyDescent="0.2">
      <c r="B723" s="30"/>
      <c r="C723" s="244"/>
      <c r="D723" s="29"/>
      <c r="E723" s="28"/>
      <c r="F723" s="28"/>
      <c r="G723" s="27"/>
      <c r="H723" s="225"/>
      <c r="I723" s="248"/>
      <c r="J723" s="248"/>
      <c r="K723" s="248"/>
      <c r="L723" s="26" t="s">
        <v>114</v>
      </c>
      <c r="M723" s="25" t="s">
        <v>186</v>
      </c>
      <c r="N723" s="26" t="s">
        <v>112</v>
      </c>
      <c r="O723" s="25" t="s">
        <v>611</v>
      </c>
      <c r="P723" s="26" t="s">
        <v>111</v>
      </c>
      <c r="Q723" s="25" t="s">
        <v>1305</v>
      </c>
      <c r="R723" s="26" t="s">
        <v>110</v>
      </c>
      <c r="S723" s="25" t="s">
        <v>742</v>
      </c>
      <c r="T723" s="26" t="s">
        <v>109</v>
      </c>
      <c r="U723" s="25" t="s">
        <v>494</v>
      </c>
      <c r="V723" s="26" t="s">
        <v>108</v>
      </c>
      <c r="W723" s="25" t="s">
        <v>113</v>
      </c>
      <c r="X723" s="26" t="s">
        <v>107</v>
      </c>
      <c r="Y723" s="25"/>
      <c r="Z723" s="26" t="s">
        <v>106</v>
      </c>
      <c r="AA723" s="25"/>
      <c r="AB723" s="24"/>
      <c r="AC723" s="25"/>
      <c r="AD723" s="24"/>
      <c r="AE723" s="23"/>
      <c r="AF723" s="251"/>
      <c r="AG723" s="251"/>
      <c r="AH723" s="22"/>
      <c r="AI723" s="11"/>
      <c r="AJ723" s="311"/>
      <c r="AK723" s="267"/>
      <c r="AL723" s="263"/>
      <c r="AM723" s="265"/>
      <c r="AN723" s="267"/>
      <c r="AO723" s="263"/>
      <c r="AP723" s="265"/>
      <c r="AQ723" s="267"/>
      <c r="AR723" s="263"/>
      <c r="AS723" s="265"/>
      <c r="AT723" s="267"/>
      <c r="AU723" s="263"/>
      <c r="AV723" s="265"/>
      <c r="AW723" s="275"/>
      <c r="AX723" s="270"/>
      <c r="AY723" s="292"/>
      <c r="AZ723" s="228"/>
      <c r="BA723" s="228"/>
      <c r="BB723" s="295"/>
    </row>
    <row r="724" spans="2:62" ht="28.15" customHeight="1" thickBot="1" x14ac:dyDescent="0.25">
      <c r="B724" s="30"/>
      <c r="C724" s="253"/>
      <c r="D724" s="51"/>
      <c r="E724" s="50"/>
      <c r="F724" s="50"/>
      <c r="G724" s="49"/>
      <c r="H724" s="226"/>
      <c r="I724" s="254"/>
      <c r="J724" s="254"/>
      <c r="K724" s="254"/>
      <c r="L724" s="48" t="s">
        <v>105</v>
      </c>
      <c r="M724" s="47" t="s">
        <v>972</v>
      </c>
      <c r="N724" s="48" t="s">
        <v>103</v>
      </c>
      <c r="O724" s="47" t="s">
        <v>707</v>
      </c>
      <c r="P724" s="48" t="s">
        <v>102</v>
      </c>
      <c r="Q724" s="47" t="s">
        <v>649</v>
      </c>
      <c r="R724" s="48" t="s">
        <v>101</v>
      </c>
      <c r="S724" s="47" t="s">
        <v>629</v>
      </c>
      <c r="T724" s="48">
        <v>20</v>
      </c>
      <c r="U724" s="47" t="s">
        <v>389</v>
      </c>
      <c r="V724" s="48" t="s">
        <v>100</v>
      </c>
      <c r="W724" s="47" t="s">
        <v>121</v>
      </c>
      <c r="X724" s="48" t="s">
        <v>99</v>
      </c>
      <c r="Y724" s="47"/>
      <c r="Z724" s="48" t="s">
        <v>98</v>
      </c>
      <c r="AA724" s="47"/>
      <c r="AB724" s="16"/>
      <c r="AC724" s="47"/>
      <c r="AD724" s="16"/>
      <c r="AE724" s="46"/>
      <c r="AF724" s="255"/>
      <c r="AG724" s="255"/>
      <c r="AH724" s="45"/>
      <c r="AI724" s="11"/>
      <c r="AJ724" s="312"/>
      <c r="AK724" s="268"/>
      <c r="AL724" s="264"/>
      <c r="AM724" s="266"/>
      <c r="AN724" s="268"/>
      <c r="AO724" s="264"/>
      <c r="AP724" s="266"/>
      <c r="AQ724" s="268"/>
      <c r="AR724" s="264"/>
      <c r="AS724" s="266"/>
      <c r="AT724" s="268"/>
      <c r="AU724" s="264"/>
      <c r="AV724" s="266"/>
      <c r="AW724" s="276"/>
      <c r="AX724" s="271"/>
      <c r="AY724" s="293"/>
      <c r="AZ724" s="229"/>
      <c r="BA724" s="229"/>
      <c r="BB724" s="296"/>
    </row>
    <row r="725" spans="2:62" ht="28.15" customHeight="1" x14ac:dyDescent="0.2">
      <c r="B725" s="30"/>
      <c r="C725" s="242">
        <v>3</v>
      </c>
      <c r="D725" s="44"/>
      <c r="E725" s="43"/>
      <c r="F725" s="43"/>
      <c r="G725" s="42"/>
      <c r="H725" s="223"/>
      <c r="I725" s="246">
        <v>119</v>
      </c>
      <c r="J725" s="246">
        <v>33</v>
      </c>
      <c r="K725" s="246">
        <v>6</v>
      </c>
      <c r="L725" s="41" t="s">
        <v>133</v>
      </c>
      <c r="M725" s="40" t="s">
        <v>484</v>
      </c>
      <c r="N725" s="41" t="s">
        <v>131</v>
      </c>
      <c r="O725" s="40" t="s">
        <v>613</v>
      </c>
      <c r="P725" s="41" t="s">
        <v>130</v>
      </c>
      <c r="Q725" s="40" t="s">
        <v>452</v>
      </c>
      <c r="R725" s="41" t="s">
        <v>129</v>
      </c>
      <c r="S725" s="40" t="s">
        <v>689</v>
      </c>
      <c r="T725" s="41" t="s">
        <v>128</v>
      </c>
      <c r="U725" s="40" t="s">
        <v>434</v>
      </c>
      <c r="V725" s="41" t="s">
        <v>127</v>
      </c>
      <c r="W725" s="40" t="s">
        <v>217</v>
      </c>
      <c r="X725" s="41" t="s">
        <v>126</v>
      </c>
      <c r="Y725" s="40" t="s">
        <v>121</v>
      </c>
      <c r="Z725" s="41" t="s">
        <v>125</v>
      </c>
      <c r="AA725" s="40"/>
      <c r="AB725" s="39">
        <v>28</v>
      </c>
      <c r="AC725" s="40" t="s">
        <v>121</v>
      </c>
      <c r="AD725" s="39" t="s">
        <v>1332</v>
      </c>
      <c r="AE725" s="38"/>
      <c r="AF725" s="250"/>
      <c r="AG725" s="250"/>
      <c r="AH725" s="37"/>
      <c r="AI725" s="11"/>
      <c r="AJ725" s="310">
        <f>SUMPRODUCT(LEN($M725:$AA728)-LEN(SUBSTITUTE($M725:$AA728,"A", "")))</f>
        <v>79</v>
      </c>
      <c r="AK725" s="239">
        <f>SUMPRODUCT(LEN($AD725:$AD728)-LEN(SUBSTITUTE($AD725:$AD728,"A", "")))</f>
        <v>17</v>
      </c>
      <c r="AL725" s="230">
        <f>SUMPRODUCT(LEN($AC725:$AC728)-LEN(SUBSTITUTE($AC725:$AC728,"A", "")))</f>
        <v>0</v>
      </c>
      <c r="AM725" s="233">
        <f>SUMPRODUCT(LEN($M725:$AA728)-LEN(SUBSTITUTE($M725:$AA728,"S", "")))</f>
        <v>14</v>
      </c>
      <c r="AN725" s="239">
        <f>SUMPRODUCT(LEN($AD725:$AD728)-LEN(SUBSTITUTE($AD725:$AD728,"S", "")))</f>
        <v>4</v>
      </c>
      <c r="AO725" s="230">
        <f>SUMPRODUCT(LEN($AC725:$AC728)-LEN(SUBSTITUTE($AC725:$AC728,"S", "")))</f>
        <v>1</v>
      </c>
      <c r="AP725" s="233">
        <f>SUMPRODUCT(LEN($M725:$AA728)-LEN(SUBSTITUTE($M725:$AA728,"F", "")))</f>
        <v>0</v>
      </c>
      <c r="AQ725" s="239">
        <f>SUMPRODUCT(LEN($AD725:$AD728)-LEN(SUBSTITUTE($AD725:$AD728,"F", "")))</f>
        <v>1</v>
      </c>
      <c r="AR725" s="230">
        <f>SUMPRODUCT(LEN($AC725:$AC728)-LEN(SUBSTITUTE($AC725:$AC728,"F", "")))</f>
        <v>0</v>
      </c>
      <c r="AS725" s="233">
        <f>SUMPRODUCT(LEN($M725:$AA728)-LEN(SUBSTITUTE($M725:$AA728,"G", "")))</f>
        <v>15</v>
      </c>
      <c r="AT725" s="239">
        <f>SUMPRODUCT(LEN($AD725:$AD728)-LEN(SUBSTITUTE($AD725:$AD728,"G", "")))</f>
        <v>1</v>
      </c>
      <c r="AU725" s="230">
        <f>SUMPRODUCT(LEN($AC725:$AC728)-LEN(SUBSTITUTE($AC725:$AC728,"G", "")))</f>
        <v>0</v>
      </c>
      <c r="AV725" s="233">
        <f>SUMPRODUCT(LEN($L725:$AA728)-LEN(SUBSTITUTE($L725:$AA728,"M", "")))</f>
        <v>0</v>
      </c>
      <c r="AW725" s="236">
        <f>SUMPRODUCT(LEN($AD725:$AD728)-LEN(SUBSTITUTE($AD725:$AD728,"M", "")))</f>
        <v>0</v>
      </c>
      <c r="AX725" s="269">
        <f>SUMPRODUCT(LEN($AC725:$AC728)-LEN(SUBSTITUTE($AC725:$AC728,"M", "")))</f>
        <v>0</v>
      </c>
      <c r="AY725" s="291">
        <f>SUMPRODUCT(LEN($AE725:$AE728)-LEN(SUBSTITUTE($AE725:$AE728,"S", "")))</f>
        <v>0</v>
      </c>
      <c r="AZ725" s="227">
        <f>SUMPRODUCT(LEN($AE725:$AE728)-LEN(SUBSTITUTE($AE725:$AE728,"F", "")))</f>
        <v>0</v>
      </c>
      <c r="BA725" s="227">
        <f>SUMPRODUCT(LEN($AE725:$AE728)-LEN(SUBSTITUTE($AE725:$AE728,"G", "")))</f>
        <v>0</v>
      </c>
      <c r="BB725" s="294">
        <f>SUMPRODUCT(LEN($AE725:$AE728)-LEN(SUBSTITUTE($AE725:$AE728,"M", "")))</f>
        <v>0</v>
      </c>
    </row>
    <row r="726" spans="2:62" ht="28.15" customHeight="1" thickBot="1" x14ac:dyDescent="0.25">
      <c r="B726" s="30"/>
      <c r="C726" s="243"/>
      <c r="D726" s="36"/>
      <c r="E726" s="35"/>
      <c r="F726" s="35"/>
      <c r="G726" s="34"/>
      <c r="H726" s="224"/>
      <c r="I726" s="247"/>
      <c r="J726" s="247"/>
      <c r="K726" s="247"/>
      <c r="L726" s="33" t="s">
        <v>123</v>
      </c>
      <c r="M726" s="32" t="s">
        <v>484</v>
      </c>
      <c r="N726" s="33" t="s">
        <v>122</v>
      </c>
      <c r="O726" s="32" t="s">
        <v>773</v>
      </c>
      <c r="P726" s="33" t="s">
        <v>120</v>
      </c>
      <c r="Q726" s="32" t="s">
        <v>1331</v>
      </c>
      <c r="R726" s="33" t="s">
        <v>119</v>
      </c>
      <c r="S726" s="32" t="s">
        <v>417</v>
      </c>
      <c r="T726" s="33" t="s">
        <v>118</v>
      </c>
      <c r="U726" s="32" t="s">
        <v>452</v>
      </c>
      <c r="V726" s="33" t="s">
        <v>117</v>
      </c>
      <c r="W726" s="32" t="s">
        <v>113</v>
      </c>
      <c r="X726" s="33" t="s">
        <v>116</v>
      </c>
      <c r="Y726" s="32" t="s">
        <v>121</v>
      </c>
      <c r="Z726" s="33" t="s">
        <v>115</v>
      </c>
      <c r="AA726" s="32"/>
      <c r="AB726" s="31"/>
      <c r="AC726" s="32"/>
      <c r="AD726" s="31"/>
      <c r="AE726" s="23"/>
      <c r="AF726" s="251"/>
      <c r="AG726" s="251"/>
      <c r="AH726" s="22"/>
      <c r="AI726" s="11"/>
      <c r="AJ726" s="311"/>
      <c r="AK726" s="267"/>
      <c r="AL726" s="263"/>
      <c r="AM726" s="265"/>
      <c r="AN726" s="267"/>
      <c r="AO726" s="263"/>
      <c r="AP726" s="265"/>
      <c r="AQ726" s="267"/>
      <c r="AR726" s="263"/>
      <c r="AS726" s="265"/>
      <c r="AT726" s="267"/>
      <c r="AU726" s="263"/>
      <c r="AV726" s="265"/>
      <c r="AW726" s="275"/>
      <c r="AX726" s="270"/>
      <c r="AY726" s="292"/>
      <c r="AZ726" s="228"/>
      <c r="BA726" s="228"/>
      <c r="BB726" s="295"/>
    </row>
    <row r="727" spans="2:62" ht="28.15" customHeight="1" x14ac:dyDescent="0.2">
      <c r="B727" s="30"/>
      <c r="C727" s="244"/>
      <c r="D727" s="29"/>
      <c r="E727" s="28"/>
      <c r="F727" s="28"/>
      <c r="G727" s="27"/>
      <c r="H727" s="225"/>
      <c r="I727" s="248"/>
      <c r="J727" s="248"/>
      <c r="K727" s="248"/>
      <c r="L727" s="26" t="s">
        <v>114</v>
      </c>
      <c r="M727" s="25" t="s">
        <v>1330</v>
      </c>
      <c r="N727" s="26" t="s">
        <v>112</v>
      </c>
      <c r="O727" s="25" t="s">
        <v>679</v>
      </c>
      <c r="P727" s="26" t="s">
        <v>111</v>
      </c>
      <c r="Q727" s="25" t="s">
        <v>1130</v>
      </c>
      <c r="R727" s="26" t="s">
        <v>110</v>
      </c>
      <c r="S727" s="25" t="s">
        <v>382</v>
      </c>
      <c r="T727" s="26" t="s">
        <v>109</v>
      </c>
      <c r="U727" s="25" t="s">
        <v>403</v>
      </c>
      <c r="V727" s="26" t="s">
        <v>108</v>
      </c>
      <c r="W727" s="25" t="s">
        <v>175</v>
      </c>
      <c r="X727" s="26" t="s">
        <v>107</v>
      </c>
      <c r="Y727" s="25" t="s">
        <v>104</v>
      </c>
      <c r="Z727" s="26" t="s">
        <v>106</v>
      </c>
      <c r="AA727" s="25"/>
      <c r="AB727" s="24"/>
      <c r="AC727" s="25"/>
      <c r="AD727" s="24"/>
      <c r="AE727" s="23"/>
      <c r="AF727" s="251"/>
      <c r="AG727" s="251"/>
      <c r="AH727" s="22"/>
      <c r="AI727" s="11"/>
      <c r="AJ727" s="311"/>
      <c r="AK727" s="267"/>
      <c r="AL727" s="263"/>
      <c r="AM727" s="265"/>
      <c r="AN727" s="267"/>
      <c r="AO727" s="263"/>
      <c r="AP727" s="265"/>
      <c r="AQ727" s="267"/>
      <c r="AR727" s="263"/>
      <c r="AS727" s="265"/>
      <c r="AT727" s="267"/>
      <c r="AU727" s="263"/>
      <c r="AV727" s="265"/>
      <c r="AW727" s="275"/>
      <c r="AX727" s="270"/>
      <c r="AY727" s="292"/>
      <c r="AZ727" s="228"/>
      <c r="BA727" s="228"/>
      <c r="BB727" s="295"/>
    </row>
    <row r="728" spans="2:62" ht="28.15" customHeight="1" thickBot="1" x14ac:dyDescent="0.25">
      <c r="B728" s="21"/>
      <c r="C728" s="245"/>
      <c r="D728" s="20"/>
      <c r="E728" s="19"/>
      <c r="F728" s="19"/>
      <c r="G728" s="18"/>
      <c r="H728" s="226"/>
      <c r="I728" s="249"/>
      <c r="J728" s="249"/>
      <c r="K728" s="249"/>
      <c r="L728" s="17" t="s">
        <v>105</v>
      </c>
      <c r="M728" s="15" t="s">
        <v>382</v>
      </c>
      <c r="N728" s="17" t="s">
        <v>103</v>
      </c>
      <c r="O728" s="15" t="s">
        <v>649</v>
      </c>
      <c r="P728" s="17" t="s">
        <v>102</v>
      </c>
      <c r="Q728" s="15" t="s">
        <v>742</v>
      </c>
      <c r="R728" s="17" t="s">
        <v>101</v>
      </c>
      <c r="S728" s="15" t="s">
        <v>444</v>
      </c>
      <c r="T728" s="17">
        <v>20</v>
      </c>
      <c r="U728" s="15" t="s">
        <v>203</v>
      </c>
      <c r="V728" s="17" t="s">
        <v>100</v>
      </c>
      <c r="W728" s="15" t="s">
        <v>175</v>
      </c>
      <c r="X728" s="17" t="s">
        <v>99</v>
      </c>
      <c r="Y728" s="15"/>
      <c r="Z728" s="17" t="s">
        <v>98</v>
      </c>
      <c r="AA728" s="15"/>
      <c r="AB728" s="16"/>
      <c r="AC728" s="15"/>
      <c r="AD728" s="14"/>
      <c r="AE728" s="13"/>
      <c r="AF728" s="252"/>
      <c r="AG728" s="252"/>
      <c r="AH728" s="12"/>
      <c r="AI728" s="11"/>
      <c r="AJ728" s="312"/>
      <c r="AK728" s="268"/>
      <c r="AL728" s="264"/>
      <c r="AM728" s="266"/>
      <c r="AN728" s="268"/>
      <c r="AO728" s="264"/>
      <c r="AP728" s="266"/>
      <c r="AQ728" s="268"/>
      <c r="AR728" s="264"/>
      <c r="AS728" s="266"/>
      <c r="AT728" s="268"/>
      <c r="AU728" s="264"/>
      <c r="AV728" s="266"/>
      <c r="AW728" s="276"/>
      <c r="AX728" s="271"/>
      <c r="AY728" s="293"/>
      <c r="AZ728" s="229"/>
      <c r="BA728" s="229"/>
      <c r="BB728" s="296"/>
    </row>
    <row r="729" spans="2:62" ht="85.9" customHeight="1" thickTop="1" thickBot="1" x14ac:dyDescent="0.35">
      <c r="B729" s="105" t="s">
        <v>174</v>
      </c>
      <c r="C729" s="95" t="s">
        <v>173</v>
      </c>
      <c r="D729" s="100" t="s">
        <v>172</v>
      </c>
      <c r="E729" s="104" t="s">
        <v>171</v>
      </c>
      <c r="F729" s="103"/>
      <c r="G729" s="102"/>
      <c r="H729" s="101" t="s">
        <v>170</v>
      </c>
      <c r="I729" s="100" t="s">
        <v>96</v>
      </c>
      <c r="J729" s="100" t="s">
        <v>169</v>
      </c>
      <c r="K729" s="100" t="s">
        <v>97</v>
      </c>
      <c r="L729" s="256" t="s">
        <v>168</v>
      </c>
      <c r="M729" s="262"/>
      <c r="N729" s="256" t="s">
        <v>167</v>
      </c>
      <c r="O729" s="262"/>
      <c r="P729" s="256" t="s">
        <v>167</v>
      </c>
      <c r="Q729" s="257"/>
      <c r="R729" s="256" t="s">
        <v>167</v>
      </c>
      <c r="S729" s="257"/>
      <c r="T729" s="256" t="s">
        <v>167</v>
      </c>
      <c r="U729" s="257"/>
      <c r="V729" s="256" t="s">
        <v>167</v>
      </c>
      <c r="W729" s="257"/>
      <c r="X729" s="256" t="s">
        <v>167</v>
      </c>
      <c r="Y729" s="257"/>
      <c r="Z729" s="256" t="s">
        <v>167</v>
      </c>
      <c r="AA729" s="257"/>
      <c r="AB729" s="261" t="s">
        <v>166</v>
      </c>
      <c r="AC729" s="257"/>
      <c r="AD729" s="101" t="s">
        <v>165</v>
      </c>
      <c r="AE729" s="101" t="s">
        <v>164</v>
      </c>
      <c r="AF729" s="100" t="s">
        <v>163</v>
      </c>
      <c r="AG729" s="100" t="s">
        <v>162</v>
      </c>
      <c r="AH729" s="99" t="s">
        <v>161</v>
      </c>
      <c r="AI729" s="98"/>
      <c r="AJ729" s="96" t="s">
        <v>160</v>
      </c>
      <c r="AK729" s="95" t="s">
        <v>159</v>
      </c>
      <c r="AL729" s="94" t="s">
        <v>158</v>
      </c>
      <c r="AM729" s="96" t="s">
        <v>157</v>
      </c>
      <c r="AN729" s="95" t="s">
        <v>156</v>
      </c>
      <c r="AO729" s="94" t="s">
        <v>155</v>
      </c>
      <c r="AP729" s="96" t="s">
        <v>154</v>
      </c>
      <c r="AQ729" s="95" t="s">
        <v>153</v>
      </c>
      <c r="AR729" s="97" t="s">
        <v>152</v>
      </c>
      <c r="AS729" s="96" t="s">
        <v>151</v>
      </c>
      <c r="AT729" s="95" t="s">
        <v>150</v>
      </c>
      <c r="AU729" s="94" t="s">
        <v>149</v>
      </c>
      <c r="AV729" s="96" t="s">
        <v>148</v>
      </c>
      <c r="AW729" s="95" t="s">
        <v>147</v>
      </c>
      <c r="AX729" s="94" t="s">
        <v>146</v>
      </c>
      <c r="AY729" s="93" t="s">
        <v>145</v>
      </c>
      <c r="AZ729" s="92" t="s">
        <v>144</v>
      </c>
      <c r="BA729" s="92" t="s">
        <v>143</v>
      </c>
      <c r="BB729" s="91" t="s">
        <v>142</v>
      </c>
    </row>
    <row r="730" spans="2:62" ht="48" thickBot="1" x14ac:dyDescent="0.3">
      <c r="B730" s="90" t="s">
        <v>198</v>
      </c>
      <c r="C730" s="89"/>
      <c r="D730" s="88"/>
      <c r="E730" s="258"/>
      <c r="F730" s="259"/>
      <c r="G730" s="260"/>
      <c r="H730" s="87" t="s">
        <v>140</v>
      </c>
      <c r="I730" s="86"/>
      <c r="J730" s="86"/>
      <c r="K730" s="85"/>
      <c r="L730" s="84"/>
      <c r="M730" s="81"/>
      <c r="N730" s="84"/>
      <c r="O730" s="81"/>
      <c r="P730" s="84"/>
      <c r="Q730" s="81"/>
      <c r="R730" s="84"/>
      <c r="S730" s="81"/>
      <c r="T730" s="84"/>
      <c r="U730" s="81"/>
      <c r="V730" s="84"/>
      <c r="W730" s="81"/>
      <c r="X730" s="84"/>
      <c r="Y730" s="81"/>
      <c r="Z730" s="84"/>
      <c r="AA730" s="83"/>
      <c r="AB730" s="82" t="s">
        <v>139</v>
      </c>
      <c r="AC730" s="81"/>
      <c r="AD730" s="81"/>
      <c r="AE730" s="81"/>
      <c r="AF730" s="80"/>
      <c r="AG730" s="80"/>
      <c r="AH730" s="60"/>
      <c r="AI730" s="79" t="s">
        <v>138</v>
      </c>
      <c r="AJ730" s="78">
        <f t="shared" ref="AJ730:BB730" si="96">SUM(AJ732:AJ743)</f>
        <v>158</v>
      </c>
      <c r="AK730" s="77">
        <f t="shared" si="96"/>
        <v>9</v>
      </c>
      <c r="AL730" s="76">
        <f t="shared" si="96"/>
        <v>0</v>
      </c>
      <c r="AM730" s="78">
        <f t="shared" si="96"/>
        <v>44</v>
      </c>
      <c r="AN730" s="77">
        <f t="shared" si="96"/>
        <v>1</v>
      </c>
      <c r="AO730" s="76">
        <f t="shared" si="96"/>
        <v>0</v>
      </c>
      <c r="AP730" s="78">
        <f t="shared" si="96"/>
        <v>1</v>
      </c>
      <c r="AQ730" s="77">
        <f t="shared" si="96"/>
        <v>1</v>
      </c>
      <c r="AR730" s="76">
        <f t="shared" si="96"/>
        <v>0</v>
      </c>
      <c r="AS730" s="78">
        <f t="shared" si="96"/>
        <v>36</v>
      </c>
      <c r="AT730" s="77">
        <f t="shared" si="96"/>
        <v>0</v>
      </c>
      <c r="AU730" s="76">
        <f t="shared" si="96"/>
        <v>0</v>
      </c>
      <c r="AV730" s="78">
        <f t="shared" si="96"/>
        <v>0</v>
      </c>
      <c r="AW730" s="77">
        <f t="shared" si="96"/>
        <v>0</v>
      </c>
      <c r="AX730" s="76">
        <f t="shared" si="96"/>
        <v>0</v>
      </c>
      <c r="AY730" s="75">
        <f t="shared" si="96"/>
        <v>0</v>
      </c>
      <c r="AZ730" s="74">
        <f t="shared" si="96"/>
        <v>0</v>
      </c>
      <c r="BA730" s="74">
        <f t="shared" si="96"/>
        <v>0</v>
      </c>
      <c r="BB730" s="73">
        <f t="shared" si="96"/>
        <v>0</v>
      </c>
      <c r="BC730" s="72" t="s">
        <v>137</v>
      </c>
      <c r="BF730" s="5">
        <f>SUM(AJ730:AL730)/$BG$5</f>
        <v>55.666666666666664</v>
      </c>
      <c r="BG730" s="5">
        <f>SUM(AM730:AO730,AY730)/$BG$5</f>
        <v>15</v>
      </c>
      <c r="BH730" s="5">
        <f>SUM(AP730:AR730,AZ730)/$BG$5</f>
        <v>0.66666666666666663</v>
      </c>
      <c r="BI730" s="5">
        <f>SUM(AS730:AU730,BA730)/$BG$5</f>
        <v>12</v>
      </c>
      <c r="BJ730" s="5">
        <f>SUM(AV730:AX730,BB730)/$BG$5</f>
        <v>0</v>
      </c>
    </row>
    <row r="731" spans="2:62" ht="37.5" thickBot="1" x14ac:dyDescent="0.3">
      <c r="B731" s="71"/>
      <c r="C731" s="70"/>
      <c r="D731" s="69"/>
      <c r="E731" s="68"/>
      <c r="F731" s="68"/>
      <c r="G731" s="67"/>
      <c r="H731" s="66"/>
      <c r="I731" s="64"/>
      <c r="J731" s="64"/>
      <c r="K731" s="65"/>
      <c r="L731" s="64"/>
      <c r="M731" s="62"/>
      <c r="N731" s="64"/>
      <c r="O731" s="62"/>
      <c r="P731" s="64"/>
      <c r="Q731" s="62"/>
      <c r="R731" s="64"/>
      <c r="S731" s="62"/>
      <c r="T731" s="64"/>
      <c r="U731" s="62"/>
      <c r="V731" s="64"/>
      <c r="W731" s="62"/>
      <c r="X731" s="64"/>
      <c r="Y731" s="62"/>
      <c r="Z731" s="64"/>
      <c r="AA731" s="62"/>
      <c r="AB731" s="63"/>
      <c r="AC731" s="62"/>
      <c r="AD731" s="62"/>
      <c r="AE731" s="62"/>
      <c r="AF731" s="61"/>
      <c r="AG731" s="61"/>
      <c r="AH731" s="60"/>
      <c r="AI731" s="59" t="s">
        <v>136</v>
      </c>
      <c r="AJ731" s="58">
        <f t="shared" ref="AJ731:BB731" si="97">AJ730/3</f>
        <v>52.666666666666664</v>
      </c>
      <c r="AK731" s="57">
        <f t="shared" si="97"/>
        <v>3</v>
      </c>
      <c r="AL731" s="56">
        <f t="shared" si="97"/>
        <v>0</v>
      </c>
      <c r="AM731" s="58">
        <f t="shared" si="97"/>
        <v>14.666666666666666</v>
      </c>
      <c r="AN731" s="57">
        <f t="shared" si="97"/>
        <v>0.33333333333333331</v>
      </c>
      <c r="AO731" s="56">
        <f t="shared" si="97"/>
        <v>0</v>
      </c>
      <c r="AP731" s="58">
        <f t="shared" si="97"/>
        <v>0.33333333333333331</v>
      </c>
      <c r="AQ731" s="57">
        <f t="shared" si="97"/>
        <v>0.33333333333333331</v>
      </c>
      <c r="AR731" s="56">
        <f t="shared" si="97"/>
        <v>0</v>
      </c>
      <c r="AS731" s="58">
        <f t="shared" si="97"/>
        <v>12</v>
      </c>
      <c r="AT731" s="57">
        <f t="shared" si="97"/>
        <v>0</v>
      </c>
      <c r="AU731" s="56">
        <f t="shared" si="97"/>
        <v>0</v>
      </c>
      <c r="AV731" s="58">
        <f t="shared" si="97"/>
        <v>0</v>
      </c>
      <c r="AW731" s="57">
        <f t="shared" si="97"/>
        <v>0</v>
      </c>
      <c r="AX731" s="56">
        <f t="shared" si="97"/>
        <v>0</v>
      </c>
      <c r="AY731" s="55">
        <f t="shared" si="97"/>
        <v>0</v>
      </c>
      <c r="AZ731" s="54">
        <f t="shared" si="97"/>
        <v>0</v>
      </c>
      <c r="BA731" s="54">
        <f t="shared" si="97"/>
        <v>0</v>
      </c>
      <c r="BB731" s="53">
        <f t="shared" si="97"/>
        <v>0</v>
      </c>
      <c r="BC731" s="52" t="s">
        <v>135</v>
      </c>
    </row>
    <row r="732" spans="2:62" ht="28.15" customHeight="1" x14ac:dyDescent="0.2">
      <c r="B732" s="30"/>
      <c r="C732" s="242">
        <v>1</v>
      </c>
      <c r="D732" s="44"/>
      <c r="E732" s="43"/>
      <c r="F732" s="43"/>
      <c r="G732" s="42"/>
      <c r="H732" s="223" t="s">
        <v>660</v>
      </c>
      <c r="I732" s="246">
        <v>114</v>
      </c>
      <c r="J732" s="246">
        <v>31</v>
      </c>
      <c r="K732" s="246">
        <v>7</v>
      </c>
      <c r="L732" s="41" t="s">
        <v>133</v>
      </c>
      <c r="M732" s="40" t="s">
        <v>132</v>
      </c>
      <c r="N732" s="41" t="s">
        <v>131</v>
      </c>
      <c r="O732" s="40" t="s">
        <v>186</v>
      </c>
      <c r="P732" s="41" t="s">
        <v>130</v>
      </c>
      <c r="Q732" s="40" t="s">
        <v>377</v>
      </c>
      <c r="R732" s="41" t="s">
        <v>129</v>
      </c>
      <c r="S732" s="40" t="s">
        <v>833</v>
      </c>
      <c r="T732" s="41" t="s">
        <v>128</v>
      </c>
      <c r="U732" s="40" t="s">
        <v>186</v>
      </c>
      <c r="V732" s="41" t="s">
        <v>127</v>
      </c>
      <c r="W732" s="40" t="s">
        <v>124</v>
      </c>
      <c r="X732" s="41" t="s">
        <v>126</v>
      </c>
      <c r="Y732" s="40"/>
      <c r="Z732" s="41" t="s">
        <v>125</v>
      </c>
      <c r="AA732" s="40"/>
      <c r="AB732" s="39"/>
      <c r="AC732" s="40"/>
      <c r="AD732" s="39" t="s">
        <v>988</v>
      </c>
      <c r="AE732" s="38"/>
      <c r="AF732" s="250"/>
      <c r="AG732" s="250"/>
      <c r="AH732" s="37"/>
      <c r="AI732" s="11"/>
      <c r="AJ732" s="310">
        <f>SUMPRODUCT(LEN($M732:$AA735)-LEN(SUBSTITUTE($M732:$AA735,"A", "")))</f>
        <v>61</v>
      </c>
      <c r="AK732" s="239">
        <f>SUMPRODUCT(LEN($AD732:$AD735)-LEN(SUBSTITUTE($AD732:$AD735,"A", "")))</f>
        <v>4</v>
      </c>
      <c r="AL732" s="230">
        <f>SUMPRODUCT(LEN($AC732:$AC735)-LEN(SUBSTITUTE($AC732:$AC735,"A", "")))</f>
        <v>0</v>
      </c>
      <c r="AM732" s="233">
        <f>SUMPRODUCT(LEN($M732:$AA735)-LEN(SUBSTITUTE($M732:$AA735,"S", "")))</f>
        <v>11</v>
      </c>
      <c r="AN732" s="239">
        <f>SUMPRODUCT(LEN($AD732:$AD735)-LEN(SUBSTITUTE($AD732:$AD735,"S", "")))</f>
        <v>0</v>
      </c>
      <c r="AO732" s="230">
        <f>SUMPRODUCT(LEN($AC732:$AC735)-LEN(SUBSTITUTE($AC732:$AC735,"S", "")))</f>
        <v>0</v>
      </c>
      <c r="AP732" s="233">
        <f>SUMPRODUCT(LEN($M732:$AA735)-LEN(SUBSTITUTE($M732:$AA735,"F", "")))</f>
        <v>1</v>
      </c>
      <c r="AQ732" s="239">
        <f>SUMPRODUCT(LEN($AD732:$AD735)-LEN(SUBSTITUTE($AD732:$AD735,"F", "")))</f>
        <v>1</v>
      </c>
      <c r="AR732" s="230">
        <f>SUMPRODUCT(LEN($AC732:$AC735)-LEN(SUBSTITUTE($AC732:$AC735,"F", "")))</f>
        <v>0</v>
      </c>
      <c r="AS732" s="233">
        <f>SUMPRODUCT(LEN($M732:$AA735)-LEN(SUBSTITUTE($M732:$AA735,"G", "")))</f>
        <v>8</v>
      </c>
      <c r="AT732" s="239">
        <f>SUMPRODUCT(LEN($AD732:$AD735)-LEN(SUBSTITUTE($AD732:$AD735,"G", "")))</f>
        <v>0</v>
      </c>
      <c r="AU732" s="230">
        <f>SUMPRODUCT(LEN($AC732:$AC735)-LEN(SUBSTITUTE($AC732:$AC735,"G", "")))</f>
        <v>0</v>
      </c>
      <c r="AV732" s="233">
        <f>SUMPRODUCT(LEN($L732:$AA735)-LEN(SUBSTITUTE($L732:$AA735,"M", "")))</f>
        <v>0</v>
      </c>
      <c r="AW732" s="236">
        <f>SUMPRODUCT(LEN($AD732:$AD735)-LEN(SUBSTITUTE($AD732:$AD735,"M", "")))</f>
        <v>0</v>
      </c>
      <c r="AX732" s="269">
        <f>SUMPRODUCT(LEN($AC732:$AC735)-LEN(SUBSTITUTE($AC732:$AC735,"M", "")))</f>
        <v>0</v>
      </c>
      <c r="AY732" s="291">
        <f>SUMPRODUCT(LEN($AE732:$AE735)-LEN(SUBSTITUTE($AE732:$AE735,"S", "")))</f>
        <v>0</v>
      </c>
      <c r="AZ732" s="227">
        <f>SUMPRODUCT(LEN($AE732:$AE735)-LEN(SUBSTITUTE($AE732:$AE735,"F", "")))</f>
        <v>0</v>
      </c>
      <c r="BA732" s="227">
        <f>SUMPRODUCT(LEN($AE732:$AE735)-LEN(SUBSTITUTE($AE732:$AE735,"G", "")))</f>
        <v>0</v>
      </c>
      <c r="BB732" s="294">
        <f>SUMPRODUCT(LEN($AE732:$AE735)-LEN(SUBSTITUTE($AE732:$AE735,"M", "")))</f>
        <v>0</v>
      </c>
    </row>
    <row r="733" spans="2:62" ht="28.15" customHeight="1" thickBot="1" x14ac:dyDescent="0.25">
      <c r="B733" s="30"/>
      <c r="C733" s="243"/>
      <c r="D733" s="36"/>
      <c r="E733" s="35"/>
      <c r="F733" s="35"/>
      <c r="G733" s="34"/>
      <c r="H733" s="224"/>
      <c r="I733" s="247"/>
      <c r="J733" s="247"/>
      <c r="K733" s="247"/>
      <c r="L733" s="33" t="s">
        <v>123</v>
      </c>
      <c r="M733" s="32" t="s">
        <v>132</v>
      </c>
      <c r="N733" s="33" t="s">
        <v>122</v>
      </c>
      <c r="O733" s="32" t="s">
        <v>186</v>
      </c>
      <c r="P733" s="33" t="s">
        <v>120</v>
      </c>
      <c r="Q733" s="32" t="s">
        <v>382</v>
      </c>
      <c r="R733" s="33" t="s">
        <v>119</v>
      </c>
      <c r="S733" s="32" t="s">
        <v>186</v>
      </c>
      <c r="T733" s="33" t="s">
        <v>118</v>
      </c>
      <c r="U733" s="32" t="s">
        <v>411</v>
      </c>
      <c r="V733" s="33" t="s">
        <v>117</v>
      </c>
      <c r="W733" s="32" t="s">
        <v>175</v>
      </c>
      <c r="X733" s="33" t="s">
        <v>116</v>
      </c>
      <c r="Y733" s="32"/>
      <c r="Z733" s="33" t="s">
        <v>115</v>
      </c>
      <c r="AA733" s="32"/>
      <c r="AB733" s="31"/>
      <c r="AC733" s="32"/>
      <c r="AD733" s="31"/>
      <c r="AE733" s="23"/>
      <c r="AF733" s="251"/>
      <c r="AG733" s="251"/>
      <c r="AH733" s="22"/>
      <c r="AI733" s="11"/>
      <c r="AJ733" s="311"/>
      <c r="AK733" s="267"/>
      <c r="AL733" s="263"/>
      <c r="AM733" s="265"/>
      <c r="AN733" s="267"/>
      <c r="AO733" s="263"/>
      <c r="AP733" s="265"/>
      <c r="AQ733" s="267"/>
      <c r="AR733" s="263"/>
      <c r="AS733" s="265"/>
      <c r="AT733" s="267"/>
      <c r="AU733" s="263"/>
      <c r="AV733" s="265"/>
      <c r="AW733" s="275"/>
      <c r="AX733" s="270"/>
      <c r="AY733" s="292"/>
      <c r="AZ733" s="228"/>
      <c r="BA733" s="228"/>
      <c r="BB733" s="295"/>
    </row>
    <row r="734" spans="2:62" ht="28.15" customHeight="1" x14ac:dyDescent="0.2">
      <c r="B734" s="30"/>
      <c r="C734" s="244"/>
      <c r="D734" s="29"/>
      <c r="E734" s="28"/>
      <c r="F734" s="28"/>
      <c r="G734" s="27"/>
      <c r="H734" s="225">
        <v>223</v>
      </c>
      <c r="I734" s="248"/>
      <c r="J734" s="248"/>
      <c r="K734" s="248"/>
      <c r="L734" s="26" t="s">
        <v>114</v>
      </c>
      <c r="M734" s="25" t="s">
        <v>186</v>
      </c>
      <c r="N734" s="26" t="s">
        <v>112</v>
      </c>
      <c r="O734" s="25" t="s">
        <v>952</v>
      </c>
      <c r="P734" s="26" t="s">
        <v>111</v>
      </c>
      <c r="Q734" s="25" t="s">
        <v>615</v>
      </c>
      <c r="R734" s="26" t="s">
        <v>110</v>
      </c>
      <c r="S734" s="25" t="s">
        <v>434</v>
      </c>
      <c r="T734" s="26" t="s">
        <v>109</v>
      </c>
      <c r="U734" s="25" t="s">
        <v>132</v>
      </c>
      <c r="V734" s="26" t="s">
        <v>108</v>
      </c>
      <c r="W734" s="25" t="s">
        <v>121</v>
      </c>
      <c r="X734" s="26" t="s">
        <v>107</v>
      </c>
      <c r="Y734" s="25"/>
      <c r="Z734" s="26" t="s">
        <v>106</v>
      </c>
      <c r="AA734" s="25"/>
      <c r="AB734" s="24"/>
      <c r="AC734" s="25"/>
      <c r="AD734" s="24"/>
      <c r="AE734" s="23"/>
      <c r="AF734" s="251"/>
      <c r="AG734" s="251"/>
      <c r="AH734" s="22"/>
      <c r="AI734" s="11"/>
      <c r="AJ734" s="311"/>
      <c r="AK734" s="267"/>
      <c r="AL734" s="263"/>
      <c r="AM734" s="265"/>
      <c r="AN734" s="267"/>
      <c r="AO734" s="263"/>
      <c r="AP734" s="265"/>
      <c r="AQ734" s="267"/>
      <c r="AR734" s="263"/>
      <c r="AS734" s="265"/>
      <c r="AT734" s="267"/>
      <c r="AU734" s="263"/>
      <c r="AV734" s="265"/>
      <c r="AW734" s="275"/>
      <c r="AX734" s="270"/>
      <c r="AY734" s="292"/>
      <c r="AZ734" s="228"/>
      <c r="BA734" s="228"/>
      <c r="BB734" s="295"/>
    </row>
    <row r="735" spans="2:62" ht="28.15" customHeight="1" thickBot="1" x14ac:dyDescent="0.25">
      <c r="B735" s="30"/>
      <c r="C735" s="253"/>
      <c r="D735" s="51"/>
      <c r="E735" s="50"/>
      <c r="F735" s="50"/>
      <c r="G735" s="49"/>
      <c r="H735" s="226"/>
      <c r="I735" s="254"/>
      <c r="J735" s="254"/>
      <c r="K735" s="254"/>
      <c r="L735" s="48" t="s">
        <v>105</v>
      </c>
      <c r="M735" s="47" t="s">
        <v>700</v>
      </c>
      <c r="N735" s="48" t="s">
        <v>103</v>
      </c>
      <c r="O735" s="47" t="s">
        <v>958</v>
      </c>
      <c r="P735" s="48" t="s">
        <v>102</v>
      </c>
      <c r="Q735" s="47" t="s">
        <v>1071</v>
      </c>
      <c r="R735" s="48" t="s">
        <v>101</v>
      </c>
      <c r="S735" s="47" t="s">
        <v>443</v>
      </c>
      <c r="T735" s="48">
        <v>20</v>
      </c>
      <c r="U735" s="47" t="s">
        <v>217</v>
      </c>
      <c r="V735" s="48" t="s">
        <v>100</v>
      </c>
      <c r="W735" s="47" t="s">
        <v>121</v>
      </c>
      <c r="X735" s="48" t="s">
        <v>99</v>
      </c>
      <c r="Y735" s="47"/>
      <c r="Z735" s="48" t="s">
        <v>98</v>
      </c>
      <c r="AA735" s="47"/>
      <c r="AB735" s="16"/>
      <c r="AC735" s="47"/>
      <c r="AD735" s="16"/>
      <c r="AE735" s="46"/>
      <c r="AF735" s="255"/>
      <c r="AG735" s="255"/>
      <c r="AH735" s="45"/>
      <c r="AI735" s="11"/>
      <c r="AJ735" s="312"/>
      <c r="AK735" s="268"/>
      <c r="AL735" s="264"/>
      <c r="AM735" s="266"/>
      <c r="AN735" s="268"/>
      <c r="AO735" s="264"/>
      <c r="AP735" s="266"/>
      <c r="AQ735" s="268"/>
      <c r="AR735" s="264"/>
      <c r="AS735" s="266"/>
      <c r="AT735" s="268"/>
      <c r="AU735" s="264"/>
      <c r="AV735" s="266"/>
      <c r="AW735" s="276"/>
      <c r="AX735" s="271"/>
      <c r="AY735" s="293"/>
      <c r="AZ735" s="229"/>
      <c r="BA735" s="229"/>
      <c r="BB735" s="296"/>
    </row>
    <row r="736" spans="2:62" ht="28.15" customHeight="1" x14ac:dyDescent="0.2">
      <c r="B736" s="30"/>
      <c r="C736" s="242">
        <v>2</v>
      </c>
      <c r="D736" s="44"/>
      <c r="E736" s="43"/>
      <c r="F736" s="43"/>
      <c r="G736" s="42"/>
      <c r="H736" s="223"/>
      <c r="I736" s="246">
        <v>84</v>
      </c>
      <c r="J736" s="246">
        <v>29</v>
      </c>
      <c r="K736" s="246">
        <v>7</v>
      </c>
      <c r="L736" s="41" t="s">
        <v>133</v>
      </c>
      <c r="M736" s="40" t="s">
        <v>132</v>
      </c>
      <c r="N736" s="41" t="s">
        <v>131</v>
      </c>
      <c r="O736" s="40" t="s">
        <v>132</v>
      </c>
      <c r="P736" s="41" t="s">
        <v>130</v>
      </c>
      <c r="Q736" s="40" t="s">
        <v>377</v>
      </c>
      <c r="R736" s="41" t="s">
        <v>129</v>
      </c>
      <c r="S736" s="40" t="s">
        <v>673</v>
      </c>
      <c r="T736" s="41" t="s">
        <v>128</v>
      </c>
      <c r="U736" s="40" t="s">
        <v>217</v>
      </c>
      <c r="V736" s="41" t="s">
        <v>127</v>
      </c>
      <c r="W736" s="40" t="s">
        <v>121</v>
      </c>
      <c r="X736" s="41" t="s">
        <v>126</v>
      </c>
      <c r="Y736" s="40"/>
      <c r="Z736" s="41" t="s">
        <v>125</v>
      </c>
      <c r="AA736" s="40"/>
      <c r="AB736" s="39"/>
      <c r="AC736" s="40"/>
      <c r="AD736" s="39" t="s">
        <v>1329</v>
      </c>
      <c r="AE736" s="38"/>
      <c r="AF736" s="250"/>
      <c r="AG736" s="250"/>
      <c r="AH736" s="37"/>
      <c r="AI736" s="11"/>
      <c r="AJ736" s="310">
        <f>SUMPRODUCT(LEN($M736:$AA739)-LEN(SUBSTITUTE($M736:$AA739,"A", "")))</f>
        <v>39</v>
      </c>
      <c r="AK736" s="239">
        <f>SUMPRODUCT(LEN($AD736:$AD739)-LEN(SUBSTITUTE($AD736:$AD739,"A", "")))</f>
        <v>1</v>
      </c>
      <c r="AL736" s="230">
        <f>SUMPRODUCT(LEN($AC736:$AC739)-LEN(SUBSTITUTE($AC736:$AC739,"A", "")))</f>
        <v>0</v>
      </c>
      <c r="AM736" s="233">
        <f>SUMPRODUCT(LEN($M736:$AA739)-LEN(SUBSTITUTE($M736:$AA739,"S", "")))</f>
        <v>14</v>
      </c>
      <c r="AN736" s="239">
        <f>SUMPRODUCT(LEN($AD736:$AD739)-LEN(SUBSTITUTE($AD736:$AD739,"S", "")))</f>
        <v>1</v>
      </c>
      <c r="AO736" s="230">
        <f>SUMPRODUCT(LEN($AC736:$AC739)-LEN(SUBSTITUTE($AC736:$AC739,"S", "")))</f>
        <v>0</v>
      </c>
      <c r="AP736" s="233">
        <f>SUMPRODUCT(LEN($M736:$AA739)-LEN(SUBSTITUTE($M736:$AA739,"F", "")))</f>
        <v>0</v>
      </c>
      <c r="AQ736" s="239">
        <f>SUMPRODUCT(LEN($AD736:$AD739)-LEN(SUBSTITUTE($AD736:$AD739,"F", "")))</f>
        <v>0</v>
      </c>
      <c r="AR736" s="230">
        <f>SUMPRODUCT(LEN($AC736:$AC739)-LEN(SUBSTITUTE($AC736:$AC739,"F", "")))</f>
        <v>0</v>
      </c>
      <c r="AS736" s="233">
        <f>SUMPRODUCT(LEN($M736:$AA739)-LEN(SUBSTITUTE($M736:$AA739,"G", "")))</f>
        <v>11</v>
      </c>
      <c r="AT736" s="239">
        <f>SUMPRODUCT(LEN($AD736:$AD739)-LEN(SUBSTITUTE($AD736:$AD739,"G", "")))</f>
        <v>0</v>
      </c>
      <c r="AU736" s="230">
        <f>SUMPRODUCT(LEN($AC736:$AC739)-LEN(SUBSTITUTE($AC736:$AC739,"G", "")))</f>
        <v>0</v>
      </c>
      <c r="AV736" s="233">
        <f>SUMPRODUCT(LEN($L736:$AA739)-LEN(SUBSTITUTE($L736:$AA739,"M", "")))</f>
        <v>0</v>
      </c>
      <c r="AW736" s="236">
        <f>SUMPRODUCT(LEN($AD736:$AD739)-LEN(SUBSTITUTE($AD736:$AD739,"M", "")))</f>
        <v>0</v>
      </c>
      <c r="AX736" s="269">
        <f>SUMPRODUCT(LEN($AC736:$AC739)-LEN(SUBSTITUTE($AC736:$AC739,"M", "")))</f>
        <v>0</v>
      </c>
      <c r="AY736" s="291">
        <f>SUMPRODUCT(LEN($AE736:$AE739)-LEN(SUBSTITUTE($AE736:$AE739,"S", "")))</f>
        <v>0</v>
      </c>
      <c r="AZ736" s="227">
        <f>SUMPRODUCT(LEN($AE736:$AE739)-LEN(SUBSTITUTE($AE736:$AE739,"F", "")))</f>
        <v>0</v>
      </c>
      <c r="BA736" s="227">
        <f>SUMPRODUCT(LEN($AE736:$AE739)-LEN(SUBSTITUTE($AE736:$AE739,"G", "")))</f>
        <v>0</v>
      </c>
      <c r="BB736" s="294">
        <f>SUMPRODUCT(LEN($AE736:$AE739)-LEN(SUBSTITUTE($AE736:$AE739,"M", "")))</f>
        <v>0</v>
      </c>
    </row>
    <row r="737" spans="2:62" ht="28.15" customHeight="1" thickBot="1" x14ac:dyDescent="0.25">
      <c r="B737" s="30"/>
      <c r="C737" s="243"/>
      <c r="D737" s="36"/>
      <c r="E737" s="35"/>
      <c r="F737" s="35"/>
      <c r="G737" s="34"/>
      <c r="H737" s="224"/>
      <c r="I737" s="247"/>
      <c r="J737" s="247"/>
      <c r="K737" s="247"/>
      <c r="L737" s="33" t="s">
        <v>123</v>
      </c>
      <c r="M737" s="32" t="s">
        <v>132</v>
      </c>
      <c r="N737" s="33" t="s">
        <v>122</v>
      </c>
      <c r="O737" s="32" t="s">
        <v>649</v>
      </c>
      <c r="P737" s="33" t="s">
        <v>120</v>
      </c>
      <c r="Q737" s="32" t="s">
        <v>452</v>
      </c>
      <c r="R737" s="33" t="s">
        <v>119</v>
      </c>
      <c r="S737" s="32" t="s">
        <v>427</v>
      </c>
      <c r="T737" s="33" t="s">
        <v>118</v>
      </c>
      <c r="U737" s="32" t="s">
        <v>113</v>
      </c>
      <c r="V737" s="33" t="s">
        <v>117</v>
      </c>
      <c r="W737" s="32" t="s">
        <v>121</v>
      </c>
      <c r="X737" s="33" t="s">
        <v>116</v>
      </c>
      <c r="Y737" s="32"/>
      <c r="Z737" s="33" t="s">
        <v>115</v>
      </c>
      <c r="AA737" s="32"/>
      <c r="AB737" s="31"/>
      <c r="AC737" s="32"/>
      <c r="AD737" s="31"/>
      <c r="AE737" s="23"/>
      <c r="AF737" s="251"/>
      <c r="AG737" s="251"/>
      <c r="AH737" s="22"/>
      <c r="AI737" s="11"/>
      <c r="AJ737" s="311"/>
      <c r="AK737" s="267"/>
      <c r="AL737" s="263"/>
      <c r="AM737" s="265"/>
      <c r="AN737" s="267"/>
      <c r="AO737" s="263"/>
      <c r="AP737" s="265"/>
      <c r="AQ737" s="267"/>
      <c r="AR737" s="263"/>
      <c r="AS737" s="265"/>
      <c r="AT737" s="267"/>
      <c r="AU737" s="263"/>
      <c r="AV737" s="265"/>
      <c r="AW737" s="275"/>
      <c r="AX737" s="270"/>
      <c r="AY737" s="292"/>
      <c r="AZ737" s="228"/>
      <c r="BA737" s="228"/>
      <c r="BB737" s="295"/>
    </row>
    <row r="738" spans="2:62" ht="28.15" customHeight="1" x14ac:dyDescent="0.2">
      <c r="B738" s="30"/>
      <c r="C738" s="244"/>
      <c r="D738" s="29"/>
      <c r="E738" s="28"/>
      <c r="F738" s="28"/>
      <c r="G738" s="27"/>
      <c r="H738" s="225"/>
      <c r="I738" s="248"/>
      <c r="J738" s="248"/>
      <c r="K738" s="248"/>
      <c r="L738" s="26" t="s">
        <v>114</v>
      </c>
      <c r="M738" s="25" t="s">
        <v>689</v>
      </c>
      <c r="N738" s="26" t="s">
        <v>112</v>
      </c>
      <c r="O738" s="25" t="s">
        <v>740</v>
      </c>
      <c r="P738" s="26" t="s">
        <v>111</v>
      </c>
      <c r="Q738" s="25" t="s">
        <v>382</v>
      </c>
      <c r="R738" s="26" t="s">
        <v>110</v>
      </c>
      <c r="S738" s="25" t="s">
        <v>427</v>
      </c>
      <c r="T738" s="26" t="s">
        <v>109</v>
      </c>
      <c r="U738" s="25" t="s">
        <v>132</v>
      </c>
      <c r="V738" s="26" t="s">
        <v>108</v>
      </c>
      <c r="W738" s="25"/>
      <c r="X738" s="26" t="s">
        <v>107</v>
      </c>
      <c r="Y738" s="25"/>
      <c r="Z738" s="26" t="s">
        <v>106</v>
      </c>
      <c r="AA738" s="25"/>
      <c r="AB738" s="24"/>
      <c r="AC738" s="25"/>
      <c r="AD738" s="24"/>
      <c r="AE738" s="23"/>
      <c r="AF738" s="251"/>
      <c r="AG738" s="251"/>
      <c r="AH738" s="22"/>
      <c r="AI738" s="11"/>
      <c r="AJ738" s="311"/>
      <c r="AK738" s="267"/>
      <c r="AL738" s="263"/>
      <c r="AM738" s="265"/>
      <c r="AN738" s="267"/>
      <c r="AO738" s="263"/>
      <c r="AP738" s="265"/>
      <c r="AQ738" s="267"/>
      <c r="AR738" s="263"/>
      <c r="AS738" s="265"/>
      <c r="AT738" s="267"/>
      <c r="AU738" s="263"/>
      <c r="AV738" s="265"/>
      <c r="AW738" s="275"/>
      <c r="AX738" s="270"/>
      <c r="AY738" s="292"/>
      <c r="AZ738" s="228"/>
      <c r="BA738" s="228"/>
      <c r="BB738" s="295"/>
    </row>
    <row r="739" spans="2:62" ht="28.15" customHeight="1" thickBot="1" x14ac:dyDescent="0.25">
      <c r="B739" s="30"/>
      <c r="C739" s="253"/>
      <c r="D739" s="51"/>
      <c r="E739" s="50"/>
      <c r="F739" s="50"/>
      <c r="G739" s="49"/>
      <c r="H739" s="226"/>
      <c r="I739" s="254"/>
      <c r="J739" s="254"/>
      <c r="K739" s="254"/>
      <c r="L739" s="48" t="s">
        <v>105</v>
      </c>
      <c r="M739" s="47" t="s">
        <v>527</v>
      </c>
      <c r="N739" s="48" t="s">
        <v>103</v>
      </c>
      <c r="O739" s="47" t="s">
        <v>104</v>
      </c>
      <c r="P739" s="48" t="s">
        <v>102</v>
      </c>
      <c r="Q739" s="47" t="s">
        <v>180</v>
      </c>
      <c r="R739" s="48" t="s">
        <v>101</v>
      </c>
      <c r="S739" s="47" t="s">
        <v>195</v>
      </c>
      <c r="T739" s="48">
        <v>20</v>
      </c>
      <c r="U739" s="47" t="s">
        <v>132</v>
      </c>
      <c r="V739" s="48" t="s">
        <v>100</v>
      </c>
      <c r="W739" s="47"/>
      <c r="X739" s="48" t="s">
        <v>99</v>
      </c>
      <c r="Y739" s="47"/>
      <c r="Z739" s="48" t="s">
        <v>98</v>
      </c>
      <c r="AA739" s="47"/>
      <c r="AB739" s="16"/>
      <c r="AC739" s="47"/>
      <c r="AD739" s="16"/>
      <c r="AE739" s="46"/>
      <c r="AF739" s="255"/>
      <c r="AG739" s="255"/>
      <c r="AH739" s="45"/>
      <c r="AI739" s="11"/>
      <c r="AJ739" s="312"/>
      <c r="AK739" s="268"/>
      <c r="AL739" s="264"/>
      <c r="AM739" s="266"/>
      <c r="AN739" s="268"/>
      <c r="AO739" s="264"/>
      <c r="AP739" s="266"/>
      <c r="AQ739" s="268"/>
      <c r="AR739" s="264"/>
      <c r="AS739" s="266"/>
      <c r="AT739" s="268"/>
      <c r="AU739" s="264"/>
      <c r="AV739" s="266"/>
      <c r="AW739" s="276"/>
      <c r="AX739" s="271"/>
      <c r="AY739" s="293"/>
      <c r="AZ739" s="229"/>
      <c r="BA739" s="229"/>
      <c r="BB739" s="296"/>
    </row>
    <row r="740" spans="2:62" ht="28.15" customHeight="1" x14ac:dyDescent="0.2">
      <c r="B740" s="30"/>
      <c r="C740" s="242">
        <v>3</v>
      </c>
      <c r="D740" s="44"/>
      <c r="E740" s="43"/>
      <c r="F740" s="43"/>
      <c r="G740" s="42"/>
      <c r="H740" s="223"/>
      <c r="I740" s="246">
        <v>117</v>
      </c>
      <c r="J740" s="246">
        <v>32</v>
      </c>
      <c r="K740" s="246">
        <v>6</v>
      </c>
      <c r="L740" s="41" t="s">
        <v>133</v>
      </c>
      <c r="M740" s="40" t="s">
        <v>132</v>
      </c>
      <c r="N740" s="41" t="s">
        <v>131</v>
      </c>
      <c r="O740" s="40" t="s">
        <v>1328</v>
      </c>
      <c r="P740" s="41" t="s">
        <v>130</v>
      </c>
      <c r="Q740" s="40" t="s">
        <v>971</v>
      </c>
      <c r="R740" s="41" t="s">
        <v>129</v>
      </c>
      <c r="S740" s="40" t="s">
        <v>618</v>
      </c>
      <c r="T740" s="41" t="s">
        <v>128</v>
      </c>
      <c r="U740" s="40" t="s">
        <v>780</v>
      </c>
      <c r="V740" s="41" t="s">
        <v>127</v>
      </c>
      <c r="W740" s="40" t="s">
        <v>217</v>
      </c>
      <c r="X740" s="41" t="s">
        <v>126</v>
      </c>
      <c r="Y740" s="40" t="s">
        <v>121</v>
      </c>
      <c r="Z740" s="41" t="s">
        <v>125</v>
      </c>
      <c r="AA740" s="40"/>
      <c r="AB740" s="39"/>
      <c r="AC740" s="40"/>
      <c r="AD740" s="39" t="s">
        <v>382</v>
      </c>
      <c r="AE740" s="38"/>
      <c r="AF740" s="250"/>
      <c r="AG740" s="250"/>
      <c r="AH740" s="37"/>
      <c r="AI740" s="11"/>
      <c r="AJ740" s="310">
        <f>SUMPRODUCT(LEN($M740:$AA743)-LEN(SUBSTITUTE($M740:$AA743,"A", "")))</f>
        <v>58</v>
      </c>
      <c r="AK740" s="239">
        <f>SUMPRODUCT(LEN($AD740:$AD743)-LEN(SUBSTITUTE($AD740:$AD743,"A", "")))</f>
        <v>4</v>
      </c>
      <c r="AL740" s="230">
        <f>SUMPRODUCT(LEN($AC740:$AC743)-LEN(SUBSTITUTE($AC740:$AC743,"A", "")))</f>
        <v>0</v>
      </c>
      <c r="AM740" s="233">
        <f>SUMPRODUCT(LEN($M740:$AA743)-LEN(SUBSTITUTE($M740:$AA743,"S", "")))</f>
        <v>19</v>
      </c>
      <c r="AN740" s="239">
        <f>SUMPRODUCT(LEN($AD740:$AD743)-LEN(SUBSTITUTE($AD740:$AD743,"S", "")))</f>
        <v>0</v>
      </c>
      <c r="AO740" s="230">
        <f>SUMPRODUCT(LEN($AC740:$AC743)-LEN(SUBSTITUTE($AC740:$AC743,"S", "")))</f>
        <v>0</v>
      </c>
      <c r="AP740" s="233">
        <f>SUMPRODUCT(LEN($M740:$AA743)-LEN(SUBSTITUTE($M740:$AA743,"F", "")))</f>
        <v>0</v>
      </c>
      <c r="AQ740" s="239">
        <f>SUMPRODUCT(LEN($AD740:$AD743)-LEN(SUBSTITUTE($AD740:$AD743,"F", "")))</f>
        <v>0</v>
      </c>
      <c r="AR740" s="230">
        <f>SUMPRODUCT(LEN($AC740:$AC743)-LEN(SUBSTITUTE($AC740:$AC743,"F", "")))</f>
        <v>0</v>
      </c>
      <c r="AS740" s="233">
        <f>SUMPRODUCT(LEN($M740:$AA743)-LEN(SUBSTITUTE($M740:$AA743,"G", "")))</f>
        <v>17</v>
      </c>
      <c r="AT740" s="239">
        <f>SUMPRODUCT(LEN($AD740:$AD743)-LEN(SUBSTITUTE($AD740:$AD743,"G", "")))</f>
        <v>0</v>
      </c>
      <c r="AU740" s="230">
        <f>SUMPRODUCT(LEN($AC740:$AC743)-LEN(SUBSTITUTE($AC740:$AC743,"G", "")))</f>
        <v>0</v>
      </c>
      <c r="AV740" s="233">
        <f>SUMPRODUCT(LEN($L740:$AA743)-LEN(SUBSTITUTE($L740:$AA743,"M", "")))</f>
        <v>0</v>
      </c>
      <c r="AW740" s="236">
        <f>SUMPRODUCT(LEN($AD740:$AD743)-LEN(SUBSTITUTE($AD740:$AD743,"M", "")))</f>
        <v>0</v>
      </c>
      <c r="AX740" s="269">
        <f>SUMPRODUCT(LEN($AC740:$AC743)-LEN(SUBSTITUTE($AC740:$AC743,"M", "")))</f>
        <v>0</v>
      </c>
      <c r="AY740" s="291">
        <f>SUMPRODUCT(LEN($AE740:$AE743)-LEN(SUBSTITUTE($AE740:$AE743,"S", "")))</f>
        <v>0</v>
      </c>
      <c r="AZ740" s="227">
        <f>SUMPRODUCT(LEN($AE740:$AE743)-LEN(SUBSTITUTE($AE740:$AE743,"F", "")))</f>
        <v>0</v>
      </c>
      <c r="BA740" s="227">
        <f>SUMPRODUCT(LEN($AE740:$AE743)-LEN(SUBSTITUTE($AE740:$AE743,"G", "")))</f>
        <v>0</v>
      </c>
      <c r="BB740" s="294">
        <f>SUMPRODUCT(LEN($AE740:$AE743)-LEN(SUBSTITUTE($AE740:$AE743,"M", "")))</f>
        <v>0</v>
      </c>
    </row>
    <row r="741" spans="2:62" ht="28.15" customHeight="1" thickBot="1" x14ac:dyDescent="0.25">
      <c r="B741" s="30"/>
      <c r="C741" s="243"/>
      <c r="D741" s="36"/>
      <c r="E741" s="35"/>
      <c r="F741" s="35"/>
      <c r="G741" s="34"/>
      <c r="H741" s="224"/>
      <c r="I741" s="247"/>
      <c r="J741" s="247"/>
      <c r="K741" s="247"/>
      <c r="L741" s="33" t="s">
        <v>123</v>
      </c>
      <c r="M741" s="32" t="s">
        <v>186</v>
      </c>
      <c r="N741" s="33" t="s">
        <v>122</v>
      </c>
      <c r="O741" s="32" t="s">
        <v>389</v>
      </c>
      <c r="P741" s="33" t="s">
        <v>120</v>
      </c>
      <c r="Q741" s="32" t="s">
        <v>414</v>
      </c>
      <c r="R741" s="33" t="s">
        <v>119</v>
      </c>
      <c r="S741" s="32" t="s">
        <v>1327</v>
      </c>
      <c r="T741" s="33" t="s">
        <v>118</v>
      </c>
      <c r="U741" s="32" t="s">
        <v>428</v>
      </c>
      <c r="V741" s="33" t="s">
        <v>117</v>
      </c>
      <c r="W741" s="32" t="s">
        <v>178</v>
      </c>
      <c r="X741" s="33" t="s">
        <v>116</v>
      </c>
      <c r="Y741" s="32" t="s">
        <v>121</v>
      </c>
      <c r="Z741" s="33" t="s">
        <v>115</v>
      </c>
      <c r="AA741" s="32"/>
      <c r="AB741" s="31"/>
      <c r="AC741" s="32"/>
      <c r="AD741" s="31"/>
      <c r="AE741" s="23"/>
      <c r="AF741" s="251"/>
      <c r="AG741" s="251"/>
      <c r="AH741" s="22"/>
      <c r="AI741" s="11"/>
      <c r="AJ741" s="311"/>
      <c r="AK741" s="267"/>
      <c r="AL741" s="263"/>
      <c r="AM741" s="265"/>
      <c r="AN741" s="267"/>
      <c r="AO741" s="263"/>
      <c r="AP741" s="265"/>
      <c r="AQ741" s="267"/>
      <c r="AR741" s="263"/>
      <c r="AS741" s="265"/>
      <c r="AT741" s="267"/>
      <c r="AU741" s="263"/>
      <c r="AV741" s="265"/>
      <c r="AW741" s="275"/>
      <c r="AX741" s="270"/>
      <c r="AY741" s="292"/>
      <c r="AZ741" s="228"/>
      <c r="BA741" s="228"/>
      <c r="BB741" s="295"/>
    </row>
    <row r="742" spans="2:62" ht="28.15" customHeight="1" x14ac:dyDescent="0.2">
      <c r="B742" s="30"/>
      <c r="C742" s="244"/>
      <c r="D742" s="29"/>
      <c r="E742" s="28"/>
      <c r="F742" s="28"/>
      <c r="G742" s="27"/>
      <c r="H742" s="225"/>
      <c r="I742" s="248"/>
      <c r="J742" s="248"/>
      <c r="K742" s="248"/>
      <c r="L742" s="26" t="s">
        <v>114</v>
      </c>
      <c r="M742" s="25" t="s">
        <v>186</v>
      </c>
      <c r="N742" s="26" t="s">
        <v>112</v>
      </c>
      <c r="O742" s="25" t="s">
        <v>613</v>
      </c>
      <c r="P742" s="26" t="s">
        <v>111</v>
      </c>
      <c r="Q742" s="25" t="s">
        <v>707</v>
      </c>
      <c r="R742" s="26" t="s">
        <v>110</v>
      </c>
      <c r="S742" s="25" t="s">
        <v>382</v>
      </c>
      <c r="T742" s="26" t="s">
        <v>109</v>
      </c>
      <c r="U742" s="25" t="s">
        <v>403</v>
      </c>
      <c r="V742" s="26" t="s">
        <v>108</v>
      </c>
      <c r="W742" s="25" t="s">
        <v>113</v>
      </c>
      <c r="X742" s="26" t="s">
        <v>107</v>
      </c>
      <c r="Y742" s="25"/>
      <c r="Z742" s="26" t="s">
        <v>106</v>
      </c>
      <c r="AA742" s="25"/>
      <c r="AB742" s="24"/>
      <c r="AC742" s="25"/>
      <c r="AD742" s="24"/>
      <c r="AE742" s="23"/>
      <c r="AF742" s="251"/>
      <c r="AG742" s="251"/>
      <c r="AH742" s="22"/>
      <c r="AI742" s="11"/>
      <c r="AJ742" s="311"/>
      <c r="AK742" s="267"/>
      <c r="AL742" s="263"/>
      <c r="AM742" s="265"/>
      <c r="AN742" s="267"/>
      <c r="AO742" s="263"/>
      <c r="AP742" s="265"/>
      <c r="AQ742" s="267"/>
      <c r="AR742" s="263"/>
      <c r="AS742" s="265"/>
      <c r="AT742" s="267"/>
      <c r="AU742" s="263"/>
      <c r="AV742" s="265"/>
      <c r="AW742" s="275"/>
      <c r="AX742" s="270"/>
      <c r="AY742" s="292"/>
      <c r="AZ742" s="228"/>
      <c r="BA742" s="228"/>
      <c r="BB742" s="295"/>
    </row>
    <row r="743" spans="2:62" ht="28.15" customHeight="1" thickBot="1" x14ac:dyDescent="0.25">
      <c r="B743" s="21"/>
      <c r="C743" s="245"/>
      <c r="D743" s="20"/>
      <c r="E743" s="19"/>
      <c r="F743" s="19"/>
      <c r="G743" s="18"/>
      <c r="H743" s="226"/>
      <c r="I743" s="249"/>
      <c r="J743" s="249"/>
      <c r="K743" s="249"/>
      <c r="L743" s="17" t="s">
        <v>105</v>
      </c>
      <c r="M743" s="15" t="s">
        <v>382</v>
      </c>
      <c r="N743" s="17" t="s">
        <v>103</v>
      </c>
      <c r="O743" s="15" t="s">
        <v>1288</v>
      </c>
      <c r="P743" s="17" t="s">
        <v>102</v>
      </c>
      <c r="Q743" s="15" t="s">
        <v>452</v>
      </c>
      <c r="R743" s="17" t="s">
        <v>101</v>
      </c>
      <c r="S743" s="15" t="s">
        <v>714</v>
      </c>
      <c r="T743" s="17">
        <v>20</v>
      </c>
      <c r="U743" s="15" t="s">
        <v>188</v>
      </c>
      <c r="V743" s="17" t="s">
        <v>100</v>
      </c>
      <c r="W743" s="15" t="s">
        <v>113</v>
      </c>
      <c r="X743" s="17" t="s">
        <v>99</v>
      </c>
      <c r="Y743" s="15"/>
      <c r="Z743" s="17" t="s">
        <v>98</v>
      </c>
      <c r="AA743" s="15"/>
      <c r="AB743" s="16"/>
      <c r="AC743" s="15"/>
      <c r="AD743" s="14"/>
      <c r="AE743" s="13"/>
      <c r="AF743" s="252"/>
      <c r="AG743" s="252"/>
      <c r="AH743" s="12"/>
      <c r="AI743" s="11"/>
      <c r="AJ743" s="312"/>
      <c r="AK743" s="268"/>
      <c r="AL743" s="264"/>
      <c r="AM743" s="266"/>
      <c r="AN743" s="268"/>
      <c r="AO743" s="264"/>
      <c r="AP743" s="266"/>
      <c r="AQ743" s="268"/>
      <c r="AR743" s="264"/>
      <c r="AS743" s="266"/>
      <c r="AT743" s="268"/>
      <c r="AU743" s="264"/>
      <c r="AV743" s="266"/>
      <c r="AW743" s="276"/>
      <c r="AX743" s="271"/>
      <c r="AY743" s="293"/>
      <c r="AZ743" s="229"/>
      <c r="BA743" s="229"/>
      <c r="BB743" s="296"/>
    </row>
    <row r="744" spans="2:62" ht="85.9" customHeight="1" thickTop="1" thickBot="1" x14ac:dyDescent="0.35">
      <c r="B744" s="105" t="s">
        <v>174</v>
      </c>
      <c r="C744" s="95" t="s">
        <v>173</v>
      </c>
      <c r="D744" s="100" t="s">
        <v>172</v>
      </c>
      <c r="E744" s="104" t="s">
        <v>171</v>
      </c>
      <c r="F744" s="103"/>
      <c r="G744" s="102"/>
      <c r="H744" s="101" t="s">
        <v>170</v>
      </c>
      <c r="I744" s="100" t="s">
        <v>96</v>
      </c>
      <c r="J744" s="100" t="s">
        <v>169</v>
      </c>
      <c r="K744" s="100" t="s">
        <v>97</v>
      </c>
      <c r="L744" s="256" t="s">
        <v>168</v>
      </c>
      <c r="M744" s="262"/>
      <c r="N744" s="256" t="s">
        <v>167</v>
      </c>
      <c r="O744" s="262"/>
      <c r="P744" s="256" t="s">
        <v>167</v>
      </c>
      <c r="Q744" s="257"/>
      <c r="R744" s="256" t="s">
        <v>167</v>
      </c>
      <c r="S744" s="257"/>
      <c r="T744" s="256" t="s">
        <v>167</v>
      </c>
      <c r="U744" s="257"/>
      <c r="V744" s="256" t="s">
        <v>167</v>
      </c>
      <c r="W744" s="257"/>
      <c r="X744" s="256" t="s">
        <v>167</v>
      </c>
      <c r="Y744" s="257"/>
      <c r="Z744" s="256" t="s">
        <v>167</v>
      </c>
      <c r="AA744" s="257"/>
      <c r="AB744" s="261" t="s">
        <v>166</v>
      </c>
      <c r="AC744" s="257"/>
      <c r="AD744" s="101" t="s">
        <v>165</v>
      </c>
      <c r="AE744" s="101" t="s">
        <v>164</v>
      </c>
      <c r="AF744" s="100" t="s">
        <v>163</v>
      </c>
      <c r="AG744" s="100" t="s">
        <v>162</v>
      </c>
      <c r="AH744" s="99" t="s">
        <v>161</v>
      </c>
      <c r="AI744" s="98"/>
      <c r="AJ744" s="96" t="s">
        <v>160</v>
      </c>
      <c r="AK744" s="95" t="s">
        <v>159</v>
      </c>
      <c r="AL744" s="94" t="s">
        <v>158</v>
      </c>
      <c r="AM744" s="96" t="s">
        <v>157</v>
      </c>
      <c r="AN744" s="95" t="s">
        <v>156</v>
      </c>
      <c r="AO744" s="94" t="s">
        <v>155</v>
      </c>
      <c r="AP744" s="96" t="s">
        <v>154</v>
      </c>
      <c r="AQ744" s="95" t="s">
        <v>153</v>
      </c>
      <c r="AR744" s="97" t="s">
        <v>152</v>
      </c>
      <c r="AS744" s="96" t="s">
        <v>151</v>
      </c>
      <c r="AT744" s="95" t="s">
        <v>150</v>
      </c>
      <c r="AU744" s="94" t="s">
        <v>149</v>
      </c>
      <c r="AV744" s="96" t="s">
        <v>148</v>
      </c>
      <c r="AW744" s="95" t="s">
        <v>147</v>
      </c>
      <c r="AX744" s="94" t="s">
        <v>146</v>
      </c>
      <c r="AY744" s="93" t="s">
        <v>145</v>
      </c>
      <c r="AZ744" s="92" t="s">
        <v>144</v>
      </c>
      <c r="BA744" s="92" t="s">
        <v>143</v>
      </c>
      <c r="BB744" s="91" t="s">
        <v>142</v>
      </c>
    </row>
    <row r="745" spans="2:62" ht="48" thickBot="1" x14ac:dyDescent="0.3">
      <c r="B745" s="90" t="s">
        <v>197</v>
      </c>
      <c r="C745" s="89"/>
      <c r="D745" s="88"/>
      <c r="E745" s="258"/>
      <c r="F745" s="259"/>
      <c r="G745" s="260"/>
      <c r="H745" s="87" t="s">
        <v>140</v>
      </c>
      <c r="I745" s="86"/>
      <c r="J745" s="86"/>
      <c r="K745" s="85"/>
      <c r="L745" s="84"/>
      <c r="M745" s="81"/>
      <c r="N745" s="84"/>
      <c r="O745" s="81"/>
      <c r="P745" s="84"/>
      <c r="Q745" s="81"/>
      <c r="R745" s="84"/>
      <c r="S745" s="81"/>
      <c r="T745" s="84"/>
      <c r="U745" s="81"/>
      <c r="V745" s="84"/>
      <c r="W745" s="81"/>
      <c r="X745" s="84"/>
      <c r="Y745" s="81"/>
      <c r="Z745" s="84"/>
      <c r="AA745" s="83"/>
      <c r="AB745" s="82" t="s">
        <v>139</v>
      </c>
      <c r="AC745" s="81"/>
      <c r="AD745" s="81"/>
      <c r="AE745" s="81"/>
      <c r="AF745" s="80"/>
      <c r="AG745" s="80"/>
      <c r="AH745" s="60"/>
      <c r="AI745" s="79" t="s">
        <v>138</v>
      </c>
      <c r="AJ745" s="78">
        <f t="shared" ref="AJ745:BB745" si="98">SUM(AJ747:AJ758)</f>
        <v>160</v>
      </c>
      <c r="AK745" s="77">
        <f t="shared" si="98"/>
        <v>40</v>
      </c>
      <c r="AL745" s="76">
        <f t="shared" si="98"/>
        <v>0</v>
      </c>
      <c r="AM745" s="78">
        <f t="shared" si="98"/>
        <v>35</v>
      </c>
      <c r="AN745" s="77">
        <f t="shared" si="98"/>
        <v>14</v>
      </c>
      <c r="AO745" s="76">
        <f t="shared" si="98"/>
        <v>0</v>
      </c>
      <c r="AP745" s="78">
        <f t="shared" si="98"/>
        <v>0</v>
      </c>
      <c r="AQ745" s="77">
        <f t="shared" si="98"/>
        <v>1</v>
      </c>
      <c r="AR745" s="76">
        <f t="shared" si="98"/>
        <v>0</v>
      </c>
      <c r="AS745" s="78">
        <f t="shared" si="98"/>
        <v>27</v>
      </c>
      <c r="AT745" s="77">
        <f t="shared" si="98"/>
        <v>14</v>
      </c>
      <c r="AU745" s="76">
        <f t="shared" si="98"/>
        <v>0</v>
      </c>
      <c r="AV745" s="78">
        <f t="shared" si="98"/>
        <v>1</v>
      </c>
      <c r="AW745" s="77">
        <f t="shared" si="98"/>
        <v>0</v>
      </c>
      <c r="AX745" s="76">
        <f t="shared" si="98"/>
        <v>0</v>
      </c>
      <c r="AY745" s="75">
        <f t="shared" si="98"/>
        <v>0</v>
      </c>
      <c r="AZ745" s="74">
        <f t="shared" si="98"/>
        <v>0</v>
      </c>
      <c r="BA745" s="74">
        <f t="shared" si="98"/>
        <v>0</v>
      </c>
      <c r="BB745" s="73">
        <f t="shared" si="98"/>
        <v>0</v>
      </c>
      <c r="BC745" s="72" t="s">
        <v>137</v>
      </c>
      <c r="BF745" s="5">
        <f>SUM(AJ745:AL745)/$BG$5</f>
        <v>66.666666666666671</v>
      </c>
      <c r="BG745" s="5">
        <f>SUM(AM745:AO745,AY745)/$BG$5</f>
        <v>16.333333333333332</v>
      </c>
      <c r="BH745" s="5">
        <f>SUM(AP745:AR745,AZ745)/$BG$5</f>
        <v>0.33333333333333331</v>
      </c>
      <c r="BI745" s="5">
        <f>SUM(AS745:AU745,BA745)/$BG$5</f>
        <v>13.666666666666666</v>
      </c>
      <c r="BJ745" s="5">
        <f>SUM(AV745:AX745,BB745)/$BG$5</f>
        <v>0.33333333333333331</v>
      </c>
    </row>
    <row r="746" spans="2:62" ht="37.5" thickBot="1" x14ac:dyDescent="0.3">
      <c r="B746" s="71"/>
      <c r="C746" s="70"/>
      <c r="D746" s="69"/>
      <c r="E746" s="68"/>
      <c r="F746" s="68"/>
      <c r="G746" s="67"/>
      <c r="H746" s="66"/>
      <c r="I746" s="64"/>
      <c r="J746" s="64"/>
      <c r="K746" s="65"/>
      <c r="L746" s="64"/>
      <c r="M746" s="62"/>
      <c r="N746" s="64"/>
      <c r="O746" s="62"/>
      <c r="P746" s="64"/>
      <c r="Q746" s="62"/>
      <c r="R746" s="64"/>
      <c r="S746" s="62"/>
      <c r="T746" s="64"/>
      <c r="U746" s="62"/>
      <c r="V746" s="64"/>
      <c r="W746" s="62"/>
      <c r="X746" s="64"/>
      <c r="Y746" s="62"/>
      <c r="Z746" s="64"/>
      <c r="AA746" s="62"/>
      <c r="AB746" s="63"/>
      <c r="AC746" s="62"/>
      <c r="AD746" s="62"/>
      <c r="AE746" s="62"/>
      <c r="AF746" s="61"/>
      <c r="AG746" s="61"/>
      <c r="AH746" s="60"/>
      <c r="AI746" s="59" t="s">
        <v>136</v>
      </c>
      <c r="AJ746" s="58">
        <f t="shared" ref="AJ746:BB746" si="99">AJ745/3</f>
        <v>53.333333333333336</v>
      </c>
      <c r="AK746" s="57">
        <f t="shared" si="99"/>
        <v>13.333333333333334</v>
      </c>
      <c r="AL746" s="56">
        <f t="shared" si="99"/>
        <v>0</v>
      </c>
      <c r="AM746" s="58">
        <f t="shared" si="99"/>
        <v>11.666666666666666</v>
      </c>
      <c r="AN746" s="57">
        <f t="shared" si="99"/>
        <v>4.666666666666667</v>
      </c>
      <c r="AO746" s="56">
        <f t="shared" si="99"/>
        <v>0</v>
      </c>
      <c r="AP746" s="58">
        <f t="shared" si="99"/>
        <v>0</v>
      </c>
      <c r="AQ746" s="57">
        <f t="shared" si="99"/>
        <v>0.33333333333333331</v>
      </c>
      <c r="AR746" s="56">
        <f t="shared" si="99"/>
        <v>0</v>
      </c>
      <c r="AS746" s="58">
        <f t="shared" si="99"/>
        <v>9</v>
      </c>
      <c r="AT746" s="57">
        <f t="shared" si="99"/>
        <v>4.666666666666667</v>
      </c>
      <c r="AU746" s="56">
        <f t="shared" si="99"/>
        <v>0</v>
      </c>
      <c r="AV746" s="58">
        <f t="shared" si="99"/>
        <v>0.33333333333333331</v>
      </c>
      <c r="AW746" s="57">
        <f t="shared" si="99"/>
        <v>0</v>
      </c>
      <c r="AX746" s="56">
        <f t="shared" si="99"/>
        <v>0</v>
      </c>
      <c r="AY746" s="55">
        <f t="shared" si="99"/>
        <v>0</v>
      </c>
      <c r="AZ746" s="54">
        <f t="shared" si="99"/>
        <v>0</v>
      </c>
      <c r="BA746" s="54">
        <f t="shared" si="99"/>
        <v>0</v>
      </c>
      <c r="BB746" s="53">
        <f t="shared" si="99"/>
        <v>0</v>
      </c>
      <c r="BC746" s="52" t="s">
        <v>135</v>
      </c>
    </row>
    <row r="747" spans="2:62" ht="28.15" customHeight="1" x14ac:dyDescent="0.2">
      <c r="B747" s="30"/>
      <c r="C747" s="242">
        <v>1</v>
      </c>
      <c r="D747" s="44"/>
      <c r="E747" s="43"/>
      <c r="F747" s="43"/>
      <c r="G747" s="42"/>
      <c r="H747" s="223" t="s">
        <v>384</v>
      </c>
      <c r="I747" s="246">
        <v>100</v>
      </c>
      <c r="J747" s="246">
        <v>32</v>
      </c>
      <c r="K747" s="246">
        <v>6</v>
      </c>
      <c r="L747" s="41" t="s">
        <v>133</v>
      </c>
      <c r="M747" s="40" t="s">
        <v>1315</v>
      </c>
      <c r="N747" s="41" t="s">
        <v>131</v>
      </c>
      <c r="O747" s="40" t="s">
        <v>724</v>
      </c>
      <c r="P747" s="41" t="s">
        <v>130</v>
      </c>
      <c r="Q747" s="40" t="s">
        <v>417</v>
      </c>
      <c r="R747" s="41" t="s">
        <v>129</v>
      </c>
      <c r="S747" s="40" t="s">
        <v>1071</v>
      </c>
      <c r="T747" s="41" t="s">
        <v>128</v>
      </c>
      <c r="U747" s="40" t="s">
        <v>733</v>
      </c>
      <c r="V747" s="41" t="s">
        <v>127</v>
      </c>
      <c r="W747" s="40" t="s">
        <v>215</v>
      </c>
      <c r="X747" s="41" t="s">
        <v>126</v>
      </c>
      <c r="Y747" s="40" t="s">
        <v>121</v>
      </c>
      <c r="Z747" s="41" t="s">
        <v>125</v>
      </c>
      <c r="AA747" s="40"/>
      <c r="AB747" s="39"/>
      <c r="AC747" s="40"/>
      <c r="AD747" s="39" t="s">
        <v>1326</v>
      </c>
      <c r="AE747" s="38"/>
      <c r="AF747" s="250"/>
      <c r="AG747" s="250"/>
      <c r="AH747" s="37"/>
      <c r="AI747" s="11"/>
      <c r="AJ747" s="310">
        <f>SUMPRODUCT(LEN($M747:$AA750)-LEN(SUBSTITUTE($M747:$AA750,"A", "")))</f>
        <v>73</v>
      </c>
      <c r="AK747" s="239">
        <f>SUMPRODUCT(LEN($AD747:$AD750)-LEN(SUBSTITUTE($AD747:$AD750,"A", "")))</f>
        <v>24</v>
      </c>
      <c r="AL747" s="230">
        <f>SUMPRODUCT(LEN($AC747:$AC750)-LEN(SUBSTITUTE($AC747:$AC750,"A", "")))</f>
        <v>0</v>
      </c>
      <c r="AM747" s="233">
        <f>SUMPRODUCT(LEN($M747:$AA750)-LEN(SUBSTITUTE($M747:$AA750,"S", "")))</f>
        <v>17</v>
      </c>
      <c r="AN747" s="239">
        <f>SUMPRODUCT(LEN($AD747:$AD750)-LEN(SUBSTITUTE($AD747:$AD750,"S", "")))</f>
        <v>6</v>
      </c>
      <c r="AO747" s="230">
        <f>SUMPRODUCT(LEN($AC747:$AC750)-LEN(SUBSTITUTE($AC747:$AC750,"S", "")))</f>
        <v>0</v>
      </c>
      <c r="AP747" s="233">
        <f>SUMPRODUCT(LEN($M747:$AA750)-LEN(SUBSTITUTE($M747:$AA750,"F", "")))</f>
        <v>0</v>
      </c>
      <c r="AQ747" s="239">
        <f>SUMPRODUCT(LEN($AD747:$AD750)-LEN(SUBSTITUTE($AD747:$AD750,"F", "")))</f>
        <v>0</v>
      </c>
      <c r="AR747" s="230">
        <f>SUMPRODUCT(LEN($AC747:$AC750)-LEN(SUBSTITUTE($AC747:$AC750,"F", "")))</f>
        <v>0</v>
      </c>
      <c r="AS747" s="233">
        <f>SUMPRODUCT(LEN($M747:$AA750)-LEN(SUBSTITUTE($M747:$AA750,"G", "")))</f>
        <v>15</v>
      </c>
      <c r="AT747" s="239">
        <f>SUMPRODUCT(LEN($AD747:$AD750)-LEN(SUBSTITUTE($AD747:$AD750,"G", "")))</f>
        <v>7</v>
      </c>
      <c r="AU747" s="230">
        <f>SUMPRODUCT(LEN($AC747:$AC750)-LEN(SUBSTITUTE($AC747:$AC750,"G", "")))</f>
        <v>0</v>
      </c>
      <c r="AV747" s="233">
        <f>SUMPRODUCT(LEN($L747:$AA750)-LEN(SUBSTITUTE($L747:$AA750,"M", "")))</f>
        <v>1</v>
      </c>
      <c r="AW747" s="236">
        <f>SUMPRODUCT(LEN($AD747:$AD750)-LEN(SUBSTITUTE($AD747:$AD750,"M", "")))</f>
        <v>0</v>
      </c>
      <c r="AX747" s="269">
        <f>SUMPRODUCT(LEN($AC747:$AC750)-LEN(SUBSTITUTE($AC747:$AC750,"M", "")))</f>
        <v>0</v>
      </c>
      <c r="AY747" s="291">
        <f>SUMPRODUCT(LEN($AE747:$AE750)-LEN(SUBSTITUTE($AE747:$AE750,"S", "")))</f>
        <v>0</v>
      </c>
      <c r="AZ747" s="227">
        <f>SUMPRODUCT(LEN($AE747:$AE750)-LEN(SUBSTITUTE($AE747:$AE750,"F", "")))</f>
        <v>0</v>
      </c>
      <c r="BA747" s="227">
        <f>SUMPRODUCT(LEN($AE747:$AE750)-LEN(SUBSTITUTE($AE747:$AE750,"G", "")))</f>
        <v>0</v>
      </c>
      <c r="BB747" s="294">
        <f>SUMPRODUCT(LEN($AE747:$AE750)-LEN(SUBSTITUTE($AE747:$AE750,"M", "")))</f>
        <v>0</v>
      </c>
    </row>
    <row r="748" spans="2:62" ht="28.15" customHeight="1" thickBot="1" x14ac:dyDescent="0.25">
      <c r="B748" s="30"/>
      <c r="C748" s="243"/>
      <c r="D748" s="36"/>
      <c r="E748" s="35"/>
      <c r="F748" s="35"/>
      <c r="G748" s="34"/>
      <c r="H748" s="224"/>
      <c r="I748" s="247"/>
      <c r="J748" s="247"/>
      <c r="K748" s="247"/>
      <c r="L748" s="33" t="s">
        <v>123</v>
      </c>
      <c r="M748" s="32" t="s">
        <v>1002</v>
      </c>
      <c r="N748" s="33" t="s">
        <v>122</v>
      </c>
      <c r="O748" s="32" t="s">
        <v>501</v>
      </c>
      <c r="P748" s="33" t="s">
        <v>120</v>
      </c>
      <c r="Q748" s="32" t="s">
        <v>638</v>
      </c>
      <c r="R748" s="33" t="s">
        <v>119</v>
      </c>
      <c r="S748" s="32" t="s">
        <v>452</v>
      </c>
      <c r="T748" s="33" t="s">
        <v>118</v>
      </c>
      <c r="U748" s="32" t="s">
        <v>452</v>
      </c>
      <c r="V748" s="33" t="s">
        <v>117</v>
      </c>
      <c r="W748" s="32" t="s">
        <v>113</v>
      </c>
      <c r="X748" s="33" t="s">
        <v>116</v>
      </c>
      <c r="Y748" s="32" t="s">
        <v>121</v>
      </c>
      <c r="Z748" s="33" t="s">
        <v>115</v>
      </c>
      <c r="AA748" s="32"/>
      <c r="AB748" s="31"/>
      <c r="AC748" s="32"/>
      <c r="AD748" s="31" t="s">
        <v>1325</v>
      </c>
      <c r="AE748" s="23"/>
      <c r="AF748" s="251"/>
      <c r="AG748" s="251"/>
      <c r="AH748" s="22"/>
      <c r="AI748" s="11"/>
      <c r="AJ748" s="311"/>
      <c r="AK748" s="267"/>
      <c r="AL748" s="263"/>
      <c r="AM748" s="265"/>
      <c r="AN748" s="267"/>
      <c r="AO748" s="263"/>
      <c r="AP748" s="265"/>
      <c r="AQ748" s="267"/>
      <c r="AR748" s="263"/>
      <c r="AS748" s="265"/>
      <c r="AT748" s="267"/>
      <c r="AU748" s="263"/>
      <c r="AV748" s="265"/>
      <c r="AW748" s="275"/>
      <c r="AX748" s="270"/>
      <c r="AY748" s="292"/>
      <c r="AZ748" s="228"/>
      <c r="BA748" s="228"/>
      <c r="BB748" s="295"/>
    </row>
    <row r="749" spans="2:62" ht="28.15" customHeight="1" x14ac:dyDescent="0.2">
      <c r="B749" s="30"/>
      <c r="C749" s="244"/>
      <c r="D749" s="29"/>
      <c r="E749" s="28"/>
      <c r="F749" s="28"/>
      <c r="G749" s="27"/>
      <c r="H749" s="225">
        <v>222</v>
      </c>
      <c r="I749" s="248"/>
      <c r="J749" s="248"/>
      <c r="K749" s="248"/>
      <c r="L749" s="26" t="s">
        <v>114</v>
      </c>
      <c r="M749" s="25" t="s">
        <v>982</v>
      </c>
      <c r="N749" s="26" t="s">
        <v>112</v>
      </c>
      <c r="O749" s="25" t="s">
        <v>377</v>
      </c>
      <c r="P749" s="26" t="s">
        <v>111</v>
      </c>
      <c r="Q749" s="25" t="s">
        <v>679</v>
      </c>
      <c r="R749" s="26" t="s">
        <v>110</v>
      </c>
      <c r="S749" s="25" t="s">
        <v>636</v>
      </c>
      <c r="T749" s="26" t="s">
        <v>109</v>
      </c>
      <c r="U749" s="25" t="s">
        <v>443</v>
      </c>
      <c r="V749" s="26" t="s">
        <v>108</v>
      </c>
      <c r="W749" s="25" t="s">
        <v>113</v>
      </c>
      <c r="X749" s="26" t="s">
        <v>107</v>
      </c>
      <c r="Y749" s="25"/>
      <c r="Z749" s="26" t="s">
        <v>106</v>
      </c>
      <c r="AA749" s="25"/>
      <c r="AB749" s="24"/>
      <c r="AC749" s="25"/>
      <c r="AD749" s="24" t="s">
        <v>1324</v>
      </c>
      <c r="AE749" s="23"/>
      <c r="AF749" s="251"/>
      <c r="AG749" s="251"/>
      <c r="AH749" s="22"/>
      <c r="AI749" s="11"/>
      <c r="AJ749" s="311"/>
      <c r="AK749" s="267"/>
      <c r="AL749" s="263"/>
      <c r="AM749" s="265"/>
      <c r="AN749" s="267"/>
      <c r="AO749" s="263"/>
      <c r="AP749" s="265"/>
      <c r="AQ749" s="267"/>
      <c r="AR749" s="263"/>
      <c r="AS749" s="265"/>
      <c r="AT749" s="267"/>
      <c r="AU749" s="263"/>
      <c r="AV749" s="265"/>
      <c r="AW749" s="275"/>
      <c r="AX749" s="270"/>
      <c r="AY749" s="292"/>
      <c r="AZ749" s="228"/>
      <c r="BA749" s="228"/>
      <c r="BB749" s="295"/>
    </row>
    <row r="750" spans="2:62" ht="28.15" customHeight="1" thickBot="1" x14ac:dyDescent="0.25">
      <c r="B750" s="30"/>
      <c r="C750" s="253"/>
      <c r="D750" s="51"/>
      <c r="E750" s="50"/>
      <c r="F750" s="50"/>
      <c r="G750" s="49"/>
      <c r="H750" s="226"/>
      <c r="I750" s="254"/>
      <c r="J750" s="254"/>
      <c r="K750" s="254"/>
      <c r="L750" s="48" t="s">
        <v>105</v>
      </c>
      <c r="M750" s="47" t="s">
        <v>613</v>
      </c>
      <c r="N750" s="48" t="s">
        <v>103</v>
      </c>
      <c r="O750" s="47" t="s">
        <v>417</v>
      </c>
      <c r="P750" s="48" t="s">
        <v>102</v>
      </c>
      <c r="Q750" s="47" t="s">
        <v>417</v>
      </c>
      <c r="R750" s="48" t="s">
        <v>101</v>
      </c>
      <c r="S750" s="47" t="s">
        <v>382</v>
      </c>
      <c r="T750" s="48">
        <v>20</v>
      </c>
      <c r="U750" s="47" t="s">
        <v>392</v>
      </c>
      <c r="V750" s="48" t="s">
        <v>100</v>
      </c>
      <c r="W750" s="47" t="s">
        <v>121</v>
      </c>
      <c r="X750" s="48" t="s">
        <v>99</v>
      </c>
      <c r="Y750" s="47"/>
      <c r="Z750" s="48" t="s">
        <v>98</v>
      </c>
      <c r="AA750" s="47"/>
      <c r="AB750" s="16"/>
      <c r="AC750" s="47"/>
      <c r="AD750" s="16"/>
      <c r="AE750" s="46"/>
      <c r="AF750" s="255"/>
      <c r="AG750" s="255"/>
      <c r="AH750" s="45"/>
      <c r="AI750" s="11"/>
      <c r="AJ750" s="312"/>
      <c r="AK750" s="268"/>
      <c r="AL750" s="264"/>
      <c r="AM750" s="266"/>
      <c r="AN750" s="268"/>
      <c r="AO750" s="264"/>
      <c r="AP750" s="266"/>
      <c r="AQ750" s="268"/>
      <c r="AR750" s="264"/>
      <c r="AS750" s="266"/>
      <c r="AT750" s="268"/>
      <c r="AU750" s="264"/>
      <c r="AV750" s="266"/>
      <c r="AW750" s="276"/>
      <c r="AX750" s="271"/>
      <c r="AY750" s="293"/>
      <c r="AZ750" s="229"/>
      <c r="BA750" s="229"/>
      <c r="BB750" s="296"/>
    </row>
    <row r="751" spans="2:62" ht="28.15" customHeight="1" x14ac:dyDescent="0.2">
      <c r="B751" s="30"/>
      <c r="C751" s="242">
        <v>2</v>
      </c>
      <c r="D751" s="44"/>
      <c r="E751" s="43"/>
      <c r="F751" s="43"/>
      <c r="G751" s="42"/>
      <c r="H751" s="223"/>
      <c r="I751" s="246">
        <v>897</v>
      </c>
      <c r="J751" s="246">
        <v>27</v>
      </c>
      <c r="K751" s="246">
        <v>8</v>
      </c>
      <c r="L751" s="41" t="s">
        <v>133</v>
      </c>
      <c r="M751" s="40" t="s">
        <v>132</v>
      </c>
      <c r="N751" s="41" t="s">
        <v>131</v>
      </c>
      <c r="O751" s="40" t="s">
        <v>132</v>
      </c>
      <c r="P751" s="41" t="s">
        <v>130</v>
      </c>
      <c r="Q751" s="40" t="s">
        <v>613</v>
      </c>
      <c r="R751" s="41" t="s">
        <v>129</v>
      </c>
      <c r="S751" s="40" t="s">
        <v>389</v>
      </c>
      <c r="T751" s="41" t="s">
        <v>128</v>
      </c>
      <c r="U751" s="40" t="s">
        <v>113</v>
      </c>
      <c r="V751" s="41" t="s">
        <v>127</v>
      </c>
      <c r="W751" s="40"/>
      <c r="X751" s="41" t="s">
        <v>126</v>
      </c>
      <c r="Y751" s="40"/>
      <c r="Z751" s="41" t="s">
        <v>125</v>
      </c>
      <c r="AA751" s="40"/>
      <c r="AB751" s="39"/>
      <c r="AC751" s="40"/>
      <c r="AD751" s="39" t="s">
        <v>1323</v>
      </c>
      <c r="AE751" s="38"/>
      <c r="AF751" s="250"/>
      <c r="AG751" s="250"/>
      <c r="AH751" s="37"/>
      <c r="AI751" s="11"/>
      <c r="AJ751" s="310">
        <f>SUMPRODUCT(LEN($M751:$AA754)-LEN(SUBSTITUTE($M751:$AA754,"A", "")))</f>
        <v>34</v>
      </c>
      <c r="AK751" s="239">
        <f>SUMPRODUCT(LEN($AD751:$AD754)-LEN(SUBSTITUTE($AD751:$AD754,"A", "")))</f>
        <v>4</v>
      </c>
      <c r="AL751" s="230">
        <f>SUMPRODUCT(LEN($AC751:$AC754)-LEN(SUBSTITUTE($AC751:$AC754,"A", "")))</f>
        <v>0</v>
      </c>
      <c r="AM751" s="233">
        <f>SUMPRODUCT(LEN($M751:$AA754)-LEN(SUBSTITUTE($M751:$AA754,"S", "")))</f>
        <v>8</v>
      </c>
      <c r="AN751" s="239">
        <f>SUMPRODUCT(LEN($AD751:$AD754)-LEN(SUBSTITUTE($AD751:$AD754,"S", "")))</f>
        <v>1</v>
      </c>
      <c r="AO751" s="230">
        <f>SUMPRODUCT(LEN($AC751:$AC754)-LEN(SUBSTITUTE($AC751:$AC754,"S", "")))</f>
        <v>0</v>
      </c>
      <c r="AP751" s="233">
        <f>SUMPRODUCT(LEN($M751:$AA754)-LEN(SUBSTITUTE($M751:$AA754,"F", "")))</f>
        <v>0</v>
      </c>
      <c r="AQ751" s="239">
        <f>SUMPRODUCT(LEN($AD751:$AD754)-LEN(SUBSTITUTE($AD751:$AD754,"F", "")))</f>
        <v>0</v>
      </c>
      <c r="AR751" s="230">
        <f>SUMPRODUCT(LEN($AC751:$AC754)-LEN(SUBSTITUTE($AC751:$AC754,"F", "")))</f>
        <v>0</v>
      </c>
      <c r="AS751" s="233">
        <f>SUMPRODUCT(LEN($M751:$AA754)-LEN(SUBSTITUTE($M751:$AA754,"G", "")))</f>
        <v>9</v>
      </c>
      <c r="AT751" s="239">
        <f>SUMPRODUCT(LEN($AD751:$AD754)-LEN(SUBSTITUTE($AD751:$AD754,"G", "")))</f>
        <v>2</v>
      </c>
      <c r="AU751" s="230">
        <f>SUMPRODUCT(LEN($AC751:$AC754)-LEN(SUBSTITUTE($AC751:$AC754,"G", "")))</f>
        <v>0</v>
      </c>
      <c r="AV751" s="233">
        <f>SUMPRODUCT(LEN($L751:$AA754)-LEN(SUBSTITUTE($L751:$AA754,"M", "")))</f>
        <v>0</v>
      </c>
      <c r="AW751" s="236">
        <f>SUMPRODUCT(LEN($AD751:$AD754)-LEN(SUBSTITUTE($AD751:$AD754,"M", "")))</f>
        <v>0</v>
      </c>
      <c r="AX751" s="269">
        <f>SUMPRODUCT(LEN($AC751:$AC754)-LEN(SUBSTITUTE($AC751:$AC754,"M", "")))</f>
        <v>0</v>
      </c>
      <c r="AY751" s="291">
        <f>SUMPRODUCT(LEN($AE751:$AE754)-LEN(SUBSTITUTE($AE751:$AE754,"S", "")))</f>
        <v>0</v>
      </c>
      <c r="AZ751" s="227">
        <f>SUMPRODUCT(LEN($AE751:$AE754)-LEN(SUBSTITUTE($AE751:$AE754,"F", "")))</f>
        <v>0</v>
      </c>
      <c r="BA751" s="227">
        <f>SUMPRODUCT(LEN($AE751:$AE754)-LEN(SUBSTITUTE($AE751:$AE754,"G", "")))</f>
        <v>0</v>
      </c>
      <c r="BB751" s="294">
        <f>SUMPRODUCT(LEN($AE751:$AE754)-LEN(SUBSTITUTE($AE751:$AE754,"M", "")))</f>
        <v>0</v>
      </c>
    </row>
    <row r="752" spans="2:62" ht="28.15" customHeight="1" thickBot="1" x14ac:dyDescent="0.25">
      <c r="B752" s="30"/>
      <c r="C752" s="243"/>
      <c r="D752" s="36"/>
      <c r="E752" s="35"/>
      <c r="F752" s="35"/>
      <c r="G752" s="34"/>
      <c r="H752" s="224"/>
      <c r="I752" s="247"/>
      <c r="J752" s="247"/>
      <c r="K752" s="247"/>
      <c r="L752" s="33" t="s">
        <v>123</v>
      </c>
      <c r="M752" s="32" t="s">
        <v>399</v>
      </c>
      <c r="N752" s="33" t="s">
        <v>122</v>
      </c>
      <c r="O752" s="32" t="s">
        <v>186</v>
      </c>
      <c r="P752" s="33" t="s">
        <v>120</v>
      </c>
      <c r="Q752" s="32" t="s">
        <v>389</v>
      </c>
      <c r="R752" s="33" t="s">
        <v>119</v>
      </c>
      <c r="S752" s="32" t="s">
        <v>389</v>
      </c>
      <c r="T752" s="33" t="s">
        <v>118</v>
      </c>
      <c r="U752" s="32" t="s">
        <v>113</v>
      </c>
      <c r="V752" s="33" t="s">
        <v>117</v>
      </c>
      <c r="W752" s="32"/>
      <c r="X752" s="33" t="s">
        <v>116</v>
      </c>
      <c r="Y752" s="32"/>
      <c r="Z752" s="33" t="s">
        <v>115</v>
      </c>
      <c r="AA752" s="32"/>
      <c r="AB752" s="31"/>
      <c r="AC752" s="32"/>
      <c r="AD752" s="31"/>
      <c r="AE752" s="23"/>
      <c r="AF752" s="251"/>
      <c r="AG752" s="251"/>
      <c r="AH752" s="22"/>
      <c r="AI752" s="11"/>
      <c r="AJ752" s="311"/>
      <c r="AK752" s="267"/>
      <c r="AL752" s="263"/>
      <c r="AM752" s="265"/>
      <c r="AN752" s="267"/>
      <c r="AO752" s="263"/>
      <c r="AP752" s="265"/>
      <c r="AQ752" s="267"/>
      <c r="AR752" s="263"/>
      <c r="AS752" s="265"/>
      <c r="AT752" s="267"/>
      <c r="AU752" s="263"/>
      <c r="AV752" s="265"/>
      <c r="AW752" s="275"/>
      <c r="AX752" s="270"/>
      <c r="AY752" s="292"/>
      <c r="AZ752" s="228"/>
      <c r="BA752" s="228"/>
      <c r="BB752" s="295"/>
    </row>
    <row r="753" spans="2:62" ht="28.15" customHeight="1" x14ac:dyDescent="0.2">
      <c r="B753" s="30"/>
      <c r="C753" s="244"/>
      <c r="D753" s="29"/>
      <c r="E753" s="28"/>
      <c r="F753" s="28"/>
      <c r="G753" s="27"/>
      <c r="H753" s="225"/>
      <c r="I753" s="248"/>
      <c r="J753" s="248"/>
      <c r="K753" s="248"/>
      <c r="L753" s="26" t="s">
        <v>114</v>
      </c>
      <c r="M753" s="25" t="s">
        <v>389</v>
      </c>
      <c r="N753" s="26" t="s">
        <v>112</v>
      </c>
      <c r="O753" s="25" t="s">
        <v>484</v>
      </c>
      <c r="P753" s="26" t="s">
        <v>111</v>
      </c>
      <c r="Q753" s="25" t="s">
        <v>613</v>
      </c>
      <c r="R753" s="26" t="s">
        <v>110</v>
      </c>
      <c r="S753" s="25" t="s">
        <v>186</v>
      </c>
      <c r="T753" s="26" t="s">
        <v>109</v>
      </c>
      <c r="U753" s="25" t="s">
        <v>121</v>
      </c>
      <c r="V753" s="26" t="s">
        <v>108</v>
      </c>
      <c r="W753" s="25"/>
      <c r="X753" s="26" t="s">
        <v>107</v>
      </c>
      <c r="Y753" s="25"/>
      <c r="Z753" s="26" t="s">
        <v>106</v>
      </c>
      <c r="AA753" s="25"/>
      <c r="AB753" s="24"/>
      <c r="AC753" s="25"/>
      <c r="AD753" s="24"/>
      <c r="AE753" s="23"/>
      <c r="AF753" s="251"/>
      <c r="AG753" s="251"/>
      <c r="AH753" s="22"/>
      <c r="AI753" s="11"/>
      <c r="AJ753" s="311"/>
      <c r="AK753" s="267"/>
      <c r="AL753" s="263"/>
      <c r="AM753" s="265"/>
      <c r="AN753" s="267"/>
      <c r="AO753" s="263"/>
      <c r="AP753" s="265"/>
      <c r="AQ753" s="267"/>
      <c r="AR753" s="263"/>
      <c r="AS753" s="265"/>
      <c r="AT753" s="267"/>
      <c r="AU753" s="263"/>
      <c r="AV753" s="265"/>
      <c r="AW753" s="275"/>
      <c r="AX753" s="270"/>
      <c r="AY753" s="292"/>
      <c r="AZ753" s="228"/>
      <c r="BA753" s="228"/>
      <c r="BB753" s="295"/>
    </row>
    <row r="754" spans="2:62" ht="28.15" customHeight="1" thickBot="1" x14ac:dyDescent="0.25">
      <c r="B754" s="30"/>
      <c r="C754" s="253"/>
      <c r="D754" s="51"/>
      <c r="E754" s="50"/>
      <c r="F754" s="50"/>
      <c r="G754" s="49"/>
      <c r="H754" s="226"/>
      <c r="I754" s="254"/>
      <c r="J754" s="254"/>
      <c r="K754" s="254"/>
      <c r="L754" s="48" t="s">
        <v>105</v>
      </c>
      <c r="M754" s="47" t="s">
        <v>132</v>
      </c>
      <c r="N754" s="48" t="s">
        <v>103</v>
      </c>
      <c r="O754" s="47" t="s">
        <v>389</v>
      </c>
      <c r="P754" s="48" t="s">
        <v>102</v>
      </c>
      <c r="Q754" s="47" t="s">
        <v>405</v>
      </c>
      <c r="R754" s="48" t="s">
        <v>101</v>
      </c>
      <c r="S754" s="47" t="s">
        <v>113</v>
      </c>
      <c r="T754" s="48">
        <v>20</v>
      </c>
      <c r="U754" s="47"/>
      <c r="V754" s="48" t="s">
        <v>100</v>
      </c>
      <c r="W754" s="47"/>
      <c r="X754" s="48" t="s">
        <v>99</v>
      </c>
      <c r="Y754" s="47"/>
      <c r="Z754" s="48" t="s">
        <v>98</v>
      </c>
      <c r="AA754" s="47"/>
      <c r="AB754" s="16"/>
      <c r="AC754" s="47"/>
      <c r="AD754" s="16"/>
      <c r="AE754" s="46"/>
      <c r="AF754" s="255"/>
      <c r="AG754" s="255"/>
      <c r="AH754" s="45"/>
      <c r="AI754" s="11"/>
      <c r="AJ754" s="312"/>
      <c r="AK754" s="268"/>
      <c r="AL754" s="264"/>
      <c r="AM754" s="266"/>
      <c r="AN754" s="268"/>
      <c r="AO754" s="264"/>
      <c r="AP754" s="266"/>
      <c r="AQ754" s="268"/>
      <c r="AR754" s="264"/>
      <c r="AS754" s="266"/>
      <c r="AT754" s="268"/>
      <c r="AU754" s="264"/>
      <c r="AV754" s="266"/>
      <c r="AW754" s="276"/>
      <c r="AX754" s="271"/>
      <c r="AY754" s="293"/>
      <c r="AZ754" s="229"/>
      <c r="BA754" s="229"/>
      <c r="BB754" s="296"/>
    </row>
    <row r="755" spans="2:62" ht="28.15" customHeight="1" x14ac:dyDescent="0.2">
      <c r="B755" s="30"/>
      <c r="C755" s="242">
        <v>3</v>
      </c>
      <c r="D755" s="44"/>
      <c r="E755" s="43"/>
      <c r="F755" s="43"/>
      <c r="G755" s="42"/>
      <c r="H755" s="223"/>
      <c r="I755" s="246">
        <v>97</v>
      </c>
      <c r="J755" s="246">
        <v>29</v>
      </c>
      <c r="K755" s="246">
        <v>7</v>
      </c>
      <c r="L755" s="41" t="s">
        <v>133</v>
      </c>
      <c r="M755" s="40" t="s">
        <v>132</v>
      </c>
      <c r="N755" s="41" t="s">
        <v>131</v>
      </c>
      <c r="O755" s="40" t="s">
        <v>186</v>
      </c>
      <c r="P755" s="41" t="s">
        <v>130</v>
      </c>
      <c r="Q755" s="40" t="s">
        <v>186</v>
      </c>
      <c r="R755" s="41" t="s">
        <v>129</v>
      </c>
      <c r="S755" s="40" t="s">
        <v>382</v>
      </c>
      <c r="T755" s="41" t="s">
        <v>128</v>
      </c>
      <c r="U755" s="40" t="s">
        <v>187</v>
      </c>
      <c r="V755" s="41" t="s">
        <v>127</v>
      </c>
      <c r="W755" s="40" t="s">
        <v>121</v>
      </c>
      <c r="X755" s="41" t="s">
        <v>126</v>
      </c>
      <c r="Y755" s="40"/>
      <c r="Z755" s="41" t="s">
        <v>125</v>
      </c>
      <c r="AA755" s="40"/>
      <c r="AB755" s="39"/>
      <c r="AC755" s="40"/>
      <c r="AD755" s="39" t="s">
        <v>1087</v>
      </c>
      <c r="AE755" s="38"/>
      <c r="AF755" s="250"/>
      <c r="AG755" s="250"/>
      <c r="AH755" s="37"/>
      <c r="AI755" s="11"/>
      <c r="AJ755" s="310">
        <f>SUMPRODUCT(LEN($M755:$AA758)-LEN(SUBSTITUTE($M755:$AA758,"A", "")))</f>
        <v>53</v>
      </c>
      <c r="AK755" s="239">
        <f>SUMPRODUCT(LEN($AD755:$AD758)-LEN(SUBSTITUTE($AD755:$AD758,"A", "")))</f>
        <v>12</v>
      </c>
      <c r="AL755" s="230">
        <f>SUMPRODUCT(LEN($AC755:$AC758)-LEN(SUBSTITUTE($AC755:$AC758,"A", "")))</f>
        <v>0</v>
      </c>
      <c r="AM755" s="233">
        <f>SUMPRODUCT(LEN($M755:$AA758)-LEN(SUBSTITUTE($M755:$AA758,"S", "")))</f>
        <v>10</v>
      </c>
      <c r="AN755" s="239">
        <f>SUMPRODUCT(LEN($AD755:$AD758)-LEN(SUBSTITUTE($AD755:$AD758,"S", "")))</f>
        <v>7</v>
      </c>
      <c r="AO755" s="230">
        <f>SUMPRODUCT(LEN($AC755:$AC758)-LEN(SUBSTITUTE($AC755:$AC758,"S", "")))</f>
        <v>0</v>
      </c>
      <c r="AP755" s="233">
        <f>SUMPRODUCT(LEN($M755:$AA758)-LEN(SUBSTITUTE($M755:$AA758,"F", "")))</f>
        <v>0</v>
      </c>
      <c r="AQ755" s="239">
        <f>SUMPRODUCT(LEN($AD755:$AD758)-LEN(SUBSTITUTE($AD755:$AD758,"F", "")))</f>
        <v>1</v>
      </c>
      <c r="AR755" s="230">
        <f>SUMPRODUCT(LEN($AC755:$AC758)-LEN(SUBSTITUTE($AC755:$AC758,"F", "")))</f>
        <v>0</v>
      </c>
      <c r="AS755" s="233">
        <f>SUMPRODUCT(LEN($M755:$AA758)-LEN(SUBSTITUTE($M755:$AA758,"G", "")))</f>
        <v>3</v>
      </c>
      <c r="AT755" s="239">
        <f>SUMPRODUCT(LEN($AD755:$AD758)-LEN(SUBSTITUTE($AD755:$AD758,"G", "")))</f>
        <v>5</v>
      </c>
      <c r="AU755" s="230">
        <f>SUMPRODUCT(LEN($AC755:$AC758)-LEN(SUBSTITUTE($AC755:$AC758,"G", "")))</f>
        <v>0</v>
      </c>
      <c r="AV755" s="233">
        <f>SUMPRODUCT(LEN($L755:$AA758)-LEN(SUBSTITUTE($L755:$AA758,"M", "")))</f>
        <v>0</v>
      </c>
      <c r="AW755" s="236">
        <f>SUMPRODUCT(LEN($AD755:$AD758)-LEN(SUBSTITUTE($AD755:$AD758,"M", "")))</f>
        <v>0</v>
      </c>
      <c r="AX755" s="269">
        <f>SUMPRODUCT(LEN($AC755:$AC758)-LEN(SUBSTITUTE($AC755:$AC758,"M", "")))</f>
        <v>0</v>
      </c>
      <c r="AY755" s="291">
        <f>SUMPRODUCT(LEN($AE755:$AE758)-LEN(SUBSTITUTE($AE755:$AE758,"S", "")))</f>
        <v>0</v>
      </c>
      <c r="AZ755" s="227">
        <f>SUMPRODUCT(LEN($AE755:$AE758)-LEN(SUBSTITUTE($AE755:$AE758,"F", "")))</f>
        <v>0</v>
      </c>
      <c r="BA755" s="227">
        <f>SUMPRODUCT(LEN($AE755:$AE758)-LEN(SUBSTITUTE($AE755:$AE758,"G", "")))</f>
        <v>0</v>
      </c>
      <c r="BB755" s="294">
        <f>SUMPRODUCT(LEN($AE755:$AE758)-LEN(SUBSTITUTE($AE755:$AE758,"M", "")))</f>
        <v>0</v>
      </c>
    </row>
    <row r="756" spans="2:62" ht="28.15" customHeight="1" thickBot="1" x14ac:dyDescent="0.25">
      <c r="B756" s="30"/>
      <c r="C756" s="243"/>
      <c r="D756" s="36"/>
      <c r="E756" s="35"/>
      <c r="F756" s="35"/>
      <c r="G756" s="34"/>
      <c r="H756" s="224"/>
      <c r="I756" s="247"/>
      <c r="J756" s="247"/>
      <c r="K756" s="247"/>
      <c r="L756" s="33" t="s">
        <v>123</v>
      </c>
      <c r="M756" s="32" t="s">
        <v>389</v>
      </c>
      <c r="N756" s="33" t="s">
        <v>122</v>
      </c>
      <c r="O756" s="32" t="s">
        <v>186</v>
      </c>
      <c r="P756" s="33" t="s">
        <v>120</v>
      </c>
      <c r="Q756" s="32" t="s">
        <v>377</v>
      </c>
      <c r="R756" s="33" t="s">
        <v>119</v>
      </c>
      <c r="S756" s="32" t="s">
        <v>411</v>
      </c>
      <c r="T756" s="33" t="s">
        <v>118</v>
      </c>
      <c r="U756" s="32" t="s">
        <v>132</v>
      </c>
      <c r="V756" s="33" t="s">
        <v>117</v>
      </c>
      <c r="W756" s="32" t="s">
        <v>104</v>
      </c>
      <c r="X756" s="33" t="s">
        <v>116</v>
      </c>
      <c r="Y756" s="32"/>
      <c r="Z756" s="33" t="s">
        <v>115</v>
      </c>
      <c r="AA756" s="32"/>
      <c r="AB756" s="31"/>
      <c r="AC756" s="32"/>
      <c r="AD756" s="31" t="s">
        <v>1322</v>
      </c>
      <c r="AE756" s="23"/>
      <c r="AF756" s="251"/>
      <c r="AG756" s="251"/>
      <c r="AH756" s="22"/>
      <c r="AI756" s="11"/>
      <c r="AJ756" s="311"/>
      <c r="AK756" s="267"/>
      <c r="AL756" s="263"/>
      <c r="AM756" s="265"/>
      <c r="AN756" s="267"/>
      <c r="AO756" s="263"/>
      <c r="AP756" s="265"/>
      <c r="AQ756" s="267"/>
      <c r="AR756" s="263"/>
      <c r="AS756" s="265"/>
      <c r="AT756" s="267"/>
      <c r="AU756" s="263"/>
      <c r="AV756" s="265"/>
      <c r="AW756" s="275"/>
      <c r="AX756" s="270"/>
      <c r="AY756" s="292"/>
      <c r="AZ756" s="228"/>
      <c r="BA756" s="228"/>
      <c r="BB756" s="295"/>
    </row>
    <row r="757" spans="2:62" ht="28.15" customHeight="1" x14ac:dyDescent="0.2">
      <c r="B757" s="30"/>
      <c r="C757" s="244"/>
      <c r="D757" s="29"/>
      <c r="E757" s="28"/>
      <c r="F757" s="28"/>
      <c r="G757" s="27"/>
      <c r="H757" s="225"/>
      <c r="I757" s="248"/>
      <c r="J757" s="248"/>
      <c r="K757" s="248"/>
      <c r="L757" s="26" t="s">
        <v>114</v>
      </c>
      <c r="M757" s="25" t="s">
        <v>186</v>
      </c>
      <c r="N757" s="26" t="s">
        <v>112</v>
      </c>
      <c r="O757" s="25" t="s">
        <v>389</v>
      </c>
      <c r="P757" s="26" t="s">
        <v>111</v>
      </c>
      <c r="Q757" s="25" t="s">
        <v>423</v>
      </c>
      <c r="R757" s="26" t="s">
        <v>110</v>
      </c>
      <c r="S757" s="25" t="s">
        <v>203</v>
      </c>
      <c r="T757" s="26" t="s">
        <v>109</v>
      </c>
      <c r="U757" s="25" t="s">
        <v>113</v>
      </c>
      <c r="V757" s="26" t="s">
        <v>108</v>
      </c>
      <c r="W757" s="25"/>
      <c r="X757" s="26" t="s">
        <v>107</v>
      </c>
      <c r="Y757" s="25"/>
      <c r="Z757" s="26" t="s">
        <v>106</v>
      </c>
      <c r="AA757" s="25"/>
      <c r="AB757" s="24"/>
      <c r="AC757" s="25"/>
      <c r="AD757" s="24" t="s">
        <v>635</v>
      </c>
      <c r="AE757" s="23"/>
      <c r="AF757" s="251"/>
      <c r="AG757" s="251"/>
      <c r="AH757" s="22"/>
      <c r="AI757" s="11"/>
      <c r="AJ757" s="311"/>
      <c r="AK757" s="267"/>
      <c r="AL757" s="263"/>
      <c r="AM757" s="265"/>
      <c r="AN757" s="267"/>
      <c r="AO757" s="263"/>
      <c r="AP757" s="265"/>
      <c r="AQ757" s="267"/>
      <c r="AR757" s="263"/>
      <c r="AS757" s="265"/>
      <c r="AT757" s="267"/>
      <c r="AU757" s="263"/>
      <c r="AV757" s="265"/>
      <c r="AW757" s="275"/>
      <c r="AX757" s="270"/>
      <c r="AY757" s="292"/>
      <c r="AZ757" s="228"/>
      <c r="BA757" s="228"/>
      <c r="BB757" s="295"/>
    </row>
    <row r="758" spans="2:62" ht="28.15" customHeight="1" thickBot="1" x14ac:dyDescent="0.25">
      <c r="B758" s="21"/>
      <c r="C758" s="245"/>
      <c r="D758" s="20"/>
      <c r="E758" s="19"/>
      <c r="F758" s="19"/>
      <c r="G758" s="18"/>
      <c r="H758" s="226"/>
      <c r="I758" s="249"/>
      <c r="J758" s="249"/>
      <c r="K758" s="249"/>
      <c r="L758" s="17" t="s">
        <v>105</v>
      </c>
      <c r="M758" s="15" t="s">
        <v>186</v>
      </c>
      <c r="N758" s="17" t="s">
        <v>103</v>
      </c>
      <c r="O758" s="15" t="s">
        <v>382</v>
      </c>
      <c r="P758" s="17" t="s">
        <v>102</v>
      </c>
      <c r="Q758" s="15" t="s">
        <v>417</v>
      </c>
      <c r="R758" s="17" t="s">
        <v>101</v>
      </c>
      <c r="S758" s="15" t="s">
        <v>187</v>
      </c>
      <c r="T758" s="17">
        <v>20</v>
      </c>
      <c r="U758" s="15" t="s">
        <v>132</v>
      </c>
      <c r="V758" s="17" t="s">
        <v>100</v>
      </c>
      <c r="W758" s="15"/>
      <c r="X758" s="17" t="s">
        <v>99</v>
      </c>
      <c r="Y758" s="15"/>
      <c r="Z758" s="17" t="s">
        <v>98</v>
      </c>
      <c r="AA758" s="15"/>
      <c r="AB758" s="16"/>
      <c r="AC758" s="15"/>
      <c r="AD758" s="14"/>
      <c r="AE758" s="13"/>
      <c r="AF758" s="252"/>
      <c r="AG758" s="252"/>
      <c r="AH758" s="12"/>
      <c r="AI758" s="11"/>
      <c r="AJ758" s="312"/>
      <c r="AK758" s="268"/>
      <c r="AL758" s="264"/>
      <c r="AM758" s="266"/>
      <c r="AN758" s="268"/>
      <c r="AO758" s="264"/>
      <c r="AP758" s="266"/>
      <c r="AQ758" s="268"/>
      <c r="AR758" s="264"/>
      <c r="AS758" s="266"/>
      <c r="AT758" s="268"/>
      <c r="AU758" s="264"/>
      <c r="AV758" s="266"/>
      <c r="AW758" s="276"/>
      <c r="AX758" s="271"/>
      <c r="AY758" s="293"/>
      <c r="AZ758" s="229"/>
      <c r="BA758" s="229"/>
      <c r="BB758" s="296"/>
    </row>
    <row r="759" spans="2:62" ht="85.9" customHeight="1" thickTop="1" thickBot="1" x14ac:dyDescent="0.35">
      <c r="B759" s="105" t="s">
        <v>174</v>
      </c>
      <c r="C759" s="95" t="s">
        <v>173</v>
      </c>
      <c r="D759" s="100" t="s">
        <v>172</v>
      </c>
      <c r="E759" s="104" t="s">
        <v>171</v>
      </c>
      <c r="F759" s="103"/>
      <c r="G759" s="102"/>
      <c r="H759" s="101" t="s">
        <v>170</v>
      </c>
      <c r="I759" s="100" t="s">
        <v>96</v>
      </c>
      <c r="J759" s="100" t="s">
        <v>169</v>
      </c>
      <c r="K759" s="100" t="s">
        <v>97</v>
      </c>
      <c r="L759" s="256" t="s">
        <v>168</v>
      </c>
      <c r="M759" s="262"/>
      <c r="N759" s="256" t="s">
        <v>167</v>
      </c>
      <c r="O759" s="262"/>
      <c r="P759" s="256" t="s">
        <v>167</v>
      </c>
      <c r="Q759" s="257"/>
      <c r="R759" s="256" t="s">
        <v>167</v>
      </c>
      <c r="S759" s="257"/>
      <c r="T759" s="256" t="s">
        <v>167</v>
      </c>
      <c r="U759" s="257"/>
      <c r="V759" s="256" t="s">
        <v>167</v>
      </c>
      <c r="W759" s="257"/>
      <c r="X759" s="256" t="s">
        <v>167</v>
      </c>
      <c r="Y759" s="257"/>
      <c r="Z759" s="256" t="s">
        <v>167</v>
      </c>
      <c r="AA759" s="257"/>
      <c r="AB759" s="261" t="s">
        <v>166</v>
      </c>
      <c r="AC759" s="257"/>
      <c r="AD759" s="101" t="s">
        <v>165</v>
      </c>
      <c r="AE759" s="101" t="s">
        <v>164</v>
      </c>
      <c r="AF759" s="100" t="s">
        <v>163</v>
      </c>
      <c r="AG759" s="100" t="s">
        <v>162</v>
      </c>
      <c r="AH759" s="99" t="s">
        <v>161</v>
      </c>
      <c r="AI759" s="98"/>
      <c r="AJ759" s="96" t="s">
        <v>160</v>
      </c>
      <c r="AK759" s="95" t="s">
        <v>159</v>
      </c>
      <c r="AL759" s="94" t="s">
        <v>158</v>
      </c>
      <c r="AM759" s="96" t="s">
        <v>157</v>
      </c>
      <c r="AN759" s="95" t="s">
        <v>156</v>
      </c>
      <c r="AO759" s="94" t="s">
        <v>155</v>
      </c>
      <c r="AP759" s="96" t="s">
        <v>154</v>
      </c>
      <c r="AQ759" s="95" t="s">
        <v>153</v>
      </c>
      <c r="AR759" s="97" t="s">
        <v>152</v>
      </c>
      <c r="AS759" s="96" t="s">
        <v>151</v>
      </c>
      <c r="AT759" s="95" t="s">
        <v>150</v>
      </c>
      <c r="AU759" s="94" t="s">
        <v>149</v>
      </c>
      <c r="AV759" s="96" t="s">
        <v>148</v>
      </c>
      <c r="AW759" s="95" t="s">
        <v>147</v>
      </c>
      <c r="AX759" s="94" t="s">
        <v>146</v>
      </c>
      <c r="AY759" s="93" t="s">
        <v>145</v>
      </c>
      <c r="AZ759" s="92" t="s">
        <v>144</v>
      </c>
      <c r="BA759" s="92" t="s">
        <v>143</v>
      </c>
      <c r="BB759" s="91" t="s">
        <v>142</v>
      </c>
    </row>
    <row r="760" spans="2:62" ht="48" thickBot="1" x14ac:dyDescent="0.3">
      <c r="B760" s="90" t="s">
        <v>196</v>
      </c>
      <c r="C760" s="89"/>
      <c r="D760" s="88"/>
      <c r="E760" s="258"/>
      <c r="F760" s="259"/>
      <c r="G760" s="260"/>
      <c r="H760" s="87" t="s">
        <v>140</v>
      </c>
      <c r="I760" s="86"/>
      <c r="J760" s="86"/>
      <c r="K760" s="85"/>
      <c r="L760" s="84"/>
      <c r="M760" s="81"/>
      <c r="N760" s="84"/>
      <c r="O760" s="81"/>
      <c r="P760" s="84"/>
      <c r="Q760" s="81"/>
      <c r="R760" s="84"/>
      <c r="S760" s="81"/>
      <c r="T760" s="84"/>
      <c r="U760" s="81"/>
      <c r="V760" s="84"/>
      <c r="W760" s="81"/>
      <c r="X760" s="84"/>
      <c r="Y760" s="81"/>
      <c r="Z760" s="84"/>
      <c r="AA760" s="83"/>
      <c r="AB760" s="82" t="s">
        <v>139</v>
      </c>
      <c r="AC760" s="81"/>
      <c r="AD760" s="81"/>
      <c r="AE760" s="81"/>
      <c r="AF760" s="80"/>
      <c r="AG760" s="80"/>
      <c r="AH760" s="60"/>
      <c r="AI760" s="79" t="s">
        <v>138</v>
      </c>
      <c r="AJ760" s="78">
        <f t="shared" ref="AJ760:BB760" si="100">SUM(AJ762:AJ773)</f>
        <v>139</v>
      </c>
      <c r="AK760" s="77">
        <f t="shared" si="100"/>
        <v>83</v>
      </c>
      <c r="AL760" s="76">
        <f t="shared" si="100"/>
        <v>0</v>
      </c>
      <c r="AM760" s="78">
        <f t="shared" si="100"/>
        <v>41</v>
      </c>
      <c r="AN760" s="77">
        <f t="shared" si="100"/>
        <v>55</v>
      </c>
      <c r="AO760" s="76">
        <f t="shared" si="100"/>
        <v>0</v>
      </c>
      <c r="AP760" s="78">
        <f t="shared" si="100"/>
        <v>0</v>
      </c>
      <c r="AQ760" s="77">
        <f t="shared" si="100"/>
        <v>2</v>
      </c>
      <c r="AR760" s="76">
        <f t="shared" si="100"/>
        <v>0</v>
      </c>
      <c r="AS760" s="78">
        <f t="shared" si="100"/>
        <v>22</v>
      </c>
      <c r="AT760" s="77">
        <f t="shared" si="100"/>
        <v>15</v>
      </c>
      <c r="AU760" s="76">
        <f t="shared" si="100"/>
        <v>0</v>
      </c>
      <c r="AV760" s="78">
        <f t="shared" si="100"/>
        <v>0</v>
      </c>
      <c r="AW760" s="77">
        <f t="shared" si="100"/>
        <v>0</v>
      </c>
      <c r="AX760" s="76">
        <f t="shared" si="100"/>
        <v>0</v>
      </c>
      <c r="AY760" s="75">
        <f t="shared" si="100"/>
        <v>0</v>
      </c>
      <c r="AZ760" s="74">
        <f t="shared" si="100"/>
        <v>0</v>
      </c>
      <c r="BA760" s="74">
        <f t="shared" si="100"/>
        <v>1</v>
      </c>
      <c r="BB760" s="73">
        <f t="shared" si="100"/>
        <v>0</v>
      </c>
      <c r="BC760" s="72" t="s">
        <v>137</v>
      </c>
      <c r="BF760" s="5">
        <f>SUM(AJ760:AL760)/$BG$5</f>
        <v>74</v>
      </c>
      <c r="BG760" s="5">
        <f>SUM(AM760:AO760,AY760)/$BG$5</f>
        <v>32</v>
      </c>
      <c r="BH760" s="5">
        <f>SUM(AP760:AR760,AZ760)/$BG$5</f>
        <v>0.66666666666666663</v>
      </c>
      <c r="BI760" s="5">
        <f>SUM(AS760:AU760,BA760)/$BG$5</f>
        <v>12.666666666666666</v>
      </c>
      <c r="BJ760" s="5">
        <f>SUM(AV760:AX760,BB760)/$BG$5</f>
        <v>0</v>
      </c>
    </row>
    <row r="761" spans="2:62" ht="37.5" thickBot="1" x14ac:dyDescent="0.3">
      <c r="B761" s="71"/>
      <c r="C761" s="70"/>
      <c r="D761" s="69"/>
      <c r="E761" s="68"/>
      <c r="F761" s="68"/>
      <c r="G761" s="67"/>
      <c r="H761" s="66"/>
      <c r="I761" s="64"/>
      <c r="J761" s="64"/>
      <c r="K761" s="65"/>
      <c r="L761" s="64"/>
      <c r="M761" s="62"/>
      <c r="N761" s="64"/>
      <c r="O761" s="62"/>
      <c r="P761" s="64"/>
      <c r="Q761" s="62"/>
      <c r="R761" s="64"/>
      <c r="S761" s="62"/>
      <c r="T761" s="64"/>
      <c r="U761" s="62"/>
      <c r="V761" s="64"/>
      <c r="W761" s="62"/>
      <c r="X761" s="64"/>
      <c r="Y761" s="62"/>
      <c r="Z761" s="64"/>
      <c r="AA761" s="62"/>
      <c r="AB761" s="63"/>
      <c r="AC761" s="62"/>
      <c r="AD761" s="62"/>
      <c r="AE761" s="62"/>
      <c r="AF761" s="61"/>
      <c r="AG761" s="61"/>
      <c r="AH761" s="60"/>
      <c r="AI761" s="59" t="s">
        <v>136</v>
      </c>
      <c r="AJ761" s="58">
        <f t="shared" ref="AJ761:BB761" si="101">AJ760/3</f>
        <v>46.333333333333336</v>
      </c>
      <c r="AK761" s="57">
        <f t="shared" si="101"/>
        <v>27.666666666666668</v>
      </c>
      <c r="AL761" s="56">
        <f t="shared" si="101"/>
        <v>0</v>
      </c>
      <c r="AM761" s="58">
        <f t="shared" si="101"/>
        <v>13.666666666666666</v>
      </c>
      <c r="AN761" s="57">
        <f t="shared" si="101"/>
        <v>18.333333333333332</v>
      </c>
      <c r="AO761" s="56">
        <f t="shared" si="101"/>
        <v>0</v>
      </c>
      <c r="AP761" s="58">
        <f t="shared" si="101"/>
        <v>0</v>
      </c>
      <c r="AQ761" s="57">
        <f t="shared" si="101"/>
        <v>0.66666666666666663</v>
      </c>
      <c r="AR761" s="56">
        <f t="shared" si="101"/>
        <v>0</v>
      </c>
      <c r="AS761" s="58">
        <f t="shared" si="101"/>
        <v>7.333333333333333</v>
      </c>
      <c r="AT761" s="57">
        <f t="shared" si="101"/>
        <v>5</v>
      </c>
      <c r="AU761" s="56">
        <f t="shared" si="101"/>
        <v>0</v>
      </c>
      <c r="AV761" s="58">
        <f t="shared" si="101"/>
        <v>0</v>
      </c>
      <c r="AW761" s="57">
        <f t="shared" si="101"/>
        <v>0</v>
      </c>
      <c r="AX761" s="56">
        <f t="shared" si="101"/>
        <v>0</v>
      </c>
      <c r="AY761" s="55">
        <f t="shared" si="101"/>
        <v>0</v>
      </c>
      <c r="AZ761" s="54">
        <f t="shared" si="101"/>
        <v>0</v>
      </c>
      <c r="BA761" s="54">
        <f t="shared" si="101"/>
        <v>0.33333333333333331</v>
      </c>
      <c r="BB761" s="53">
        <f t="shared" si="101"/>
        <v>0</v>
      </c>
      <c r="BC761" s="52" t="s">
        <v>135</v>
      </c>
    </row>
    <row r="762" spans="2:62" ht="28.15" customHeight="1" x14ac:dyDescent="0.2">
      <c r="B762" s="30"/>
      <c r="C762" s="242">
        <v>1</v>
      </c>
      <c r="D762" s="44"/>
      <c r="E762" s="43"/>
      <c r="F762" s="43"/>
      <c r="G762" s="42"/>
      <c r="H762" s="223" t="s">
        <v>384</v>
      </c>
      <c r="I762" s="246">
        <v>101</v>
      </c>
      <c r="J762" s="246">
        <v>30</v>
      </c>
      <c r="K762" s="246">
        <v>8</v>
      </c>
      <c r="L762" s="41" t="s">
        <v>133</v>
      </c>
      <c r="M762" s="40" t="s">
        <v>484</v>
      </c>
      <c r="N762" s="41" t="s">
        <v>131</v>
      </c>
      <c r="O762" s="40" t="s">
        <v>382</v>
      </c>
      <c r="P762" s="41" t="s">
        <v>130</v>
      </c>
      <c r="Q762" s="40" t="s">
        <v>132</v>
      </c>
      <c r="R762" s="41" t="s">
        <v>129</v>
      </c>
      <c r="S762" s="40" t="s">
        <v>186</v>
      </c>
      <c r="T762" s="41" t="s">
        <v>128</v>
      </c>
      <c r="U762" s="40" t="s">
        <v>175</v>
      </c>
      <c r="V762" s="41" t="s">
        <v>127</v>
      </c>
      <c r="W762" s="40" t="s">
        <v>121</v>
      </c>
      <c r="X762" s="41" t="s">
        <v>126</v>
      </c>
      <c r="Y762" s="40"/>
      <c r="Z762" s="41" t="s">
        <v>125</v>
      </c>
      <c r="AA762" s="40"/>
      <c r="AB762" s="39"/>
      <c r="AC762" s="40"/>
      <c r="AD762" s="39" t="s">
        <v>187</v>
      </c>
      <c r="AE762" s="38" t="s">
        <v>414</v>
      </c>
      <c r="AF762" s="250"/>
      <c r="AG762" s="250"/>
      <c r="AH762" s="37"/>
      <c r="AI762" s="11"/>
      <c r="AJ762" s="310">
        <f>SUMPRODUCT(LEN($M762:$AA765)-LEN(SUBSTITUTE($M762:$AA765,"A", "")))</f>
        <v>41</v>
      </c>
      <c r="AK762" s="239">
        <f>SUMPRODUCT(LEN($AD762:$AD765)-LEN(SUBSTITUTE($AD762:$AD765,"A", "")))</f>
        <v>16</v>
      </c>
      <c r="AL762" s="230">
        <f>SUMPRODUCT(LEN($AC762:$AC765)-LEN(SUBSTITUTE($AC762:$AC765,"A", "")))</f>
        <v>0</v>
      </c>
      <c r="AM762" s="233">
        <f>SUMPRODUCT(LEN($M762:$AA765)-LEN(SUBSTITUTE($M762:$AA765,"S", "")))</f>
        <v>14</v>
      </c>
      <c r="AN762" s="239">
        <f>SUMPRODUCT(LEN($AD762:$AD765)-LEN(SUBSTITUTE($AD762:$AD765,"S", "")))</f>
        <v>10</v>
      </c>
      <c r="AO762" s="230">
        <f>SUMPRODUCT(LEN($AC762:$AC765)-LEN(SUBSTITUTE($AC762:$AC765,"S", "")))</f>
        <v>0</v>
      </c>
      <c r="AP762" s="233">
        <f>SUMPRODUCT(LEN($M762:$AA765)-LEN(SUBSTITUTE($M762:$AA765,"F", "")))</f>
        <v>0</v>
      </c>
      <c r="AQ762" s="239">
        <f>SUMPRODUCT(LEN($AD762:$AD765)-LEN(SUBSTITUTE($AD762:$AD765,"F", "")))</f>
        <v>0</v>
      </c>
      <c r="AR762" s="230">
        <f>SUMPRODUCT(LEN($AC762:$AC765)-LEN(SUBSTITUTE($AC762:$AC765,"F", "")))</f>
        <v>0</v>
      </c>
      <c r="AS762" s="233">
        <f>SUMPRODUCT(LEN($M762:$AA765)-LEN(SUBSTITUTE($M762:$AA765,"G", "")))</f>
        <v>7</v>
      </c>
      <c r="AT762" s="239">
        <f>SUMPRODUCT(LEN($AD762:$AD765)-LEN(SUBSTITUTE($AD762:$AD765,"G", "")))</f>
        <v>4</v>
      </c>
      <c r="AU762" s="230">
        <f>SUMPRODUCT(LEN($AC762:$AC765)-LEN(SUBSTITUTE($AC762:$AC765,"G", "")))</f>
        <v>0</v>
      </c>
      <c r="AV762" s="233">
        <f>SUMPRODUCT(LEN($L762:$AA765)-LEN(SUBSTITUTE($L762:$AA765,"M", "")))</f>
        <v>0</v>
      </c>
      <c r="AW762" s="236">
        <f>SUMPRODUCT(LEN($AD762:$AD765)-LEN(SUBSTITUTE($AD762:$AD765,"M", "")))</f>
        <v>0</v>
      </c>
      <c r="AX762" s="269">
        <f>SUMPRODUCT(LEN($AC762:$AC765)-LEN(SUBSTITUTE($AC762:$AC765,"M", "")))</f>
        <v>0</v>
      </c>
      <c r="AY762" s="291">
        <f>SUMPRODUCT(LEN($AE762:$AE765)-LEN(SUBSTITUTE($AE762:$AE765,"S", "")))</f>
        <v>0</v>
      </c>
      <c r="AZ762" s="227">
        <f>SUMPRODUCT(LEN($AE762:$AE765)-LEN(SUBSTITUTE($AE762:$AE765,"F", "")))</f>
        <v>0</v>
      </c>
      <c r="BA762" s="227">
        <f>SUMPRODUCT(LEN($AE762:$AE765)-LEN(SUBSTITUTE($AE762:$AE765,"G", "")))</f>
        <v>1</v>
      </c>
      <c r="BB762" s="294">
        <f>SUMPRODUCT(LEN($AE762:$AE765)-LEN(SUBSTITUTE($AE762:$AE765,"M", "")))</f>
        <v>0</v>
      </c>
    </row>
    <row r="763" spans="2:62" ht="28.15" customHeight="1" thickBot="1" x14ac:dyDescent="0.25">
      <c r="B763" s="30"/>
      <c r="C763" s="243"/>
      <c r="D763" s="36"/>
      <c r="E763" s="35"/>
      <c r="F763" s="35"/>
      <c r="G763" s="34"/>
      <c r="H763" s="224"/>
      <c r="I763" s="247"/>
      <c r="J763" s="247"/>
      <c r="K763" s="247"/>
      <c r="L763" s="33" t="s">
        <v>123</v>
      </c>
      <c r="M763" s="32" t="s">
        <v>186</v>
      </c>
      <c r="N763" s="33" t="s">
        <v>122</v>
      </c>
      <c r="O763" s="32" t="s">
        <v>1272</v>
      </c>
      <c r="P763" s="33" t="s">
        <v>120</v>
      </c>
      <c r="Q763" s="32" t="s">
        <v>186</v>
      </c>
      <c r="R763" s="33" t="s">
        <v>119</v>
      </c>
      <c r="S763" s="32" t="s">
        <v>188</v>
      </c>
      <c r="T763" s="33" t="s">
        <v>118</v>
      </c>
      <c r="U763" s="32" t="s">
        <v>113</v>
      </c>
      <c r="V763" s="33" t="s">
        <v>117</v>
      </c>
      <c r="W763" s="32" t="s">
        <v>121</v>
      </c>
      <c r="X763" s="33" t="s">
        <v>116</v>
      </c>
      <c r="Y763" s="32"/>
      <c r="Z763" s="33" t="s">
        <v>115</v>
      </c>
      <c r="AA763" s="32"/>
      <c r="AB763" s="31"/>
      <c r="AC763" s="32"/>
      <c r="AD763" s="31" t="s">
        <v>996</v>
      </c>
      <c r="AE763" s="23"/>
      <c r="AF763" s="251"/>
      <c r="AG763" s="251"/>
      <c r="AH763" s="22"/>
      <c r="AI763" s="11"/>
      <c r="AJ763" s="311"/>
      <c r="AK763" s="267"/>
      <c r="AL763" s="263"/>
      <c r="AM763" s="265"/>
      <c r="AN763" s="267"/>
      <c r="AO763" s="263"/>
      <c r="AP763" s="265"/>
      <c r="AQ763" s="267"/>
      <c r="AR763" s="263"/>
      <c r="AS763" s="265"/>
      <c r="AT763" s="267"/>
      <c r="AU763" s="263"/>
      <c r="AV763" s="265"/>
      <c r="AW763" s="275"/>
      <c r="AX763" s="270"/>
      <c r="AY763" s="292"/>
      <c r="AZ763" s="228"/>
      <c r="BA763" s="228"/>
      <c r="BB763" s="295"/>
    </row>
    <row r="764" spans="2:62" ht="28.15" customHeight="1" x14ac:dyDescent="0.2">
      <c r="B764" s="30"/>
      <c r="C764" s="244"/>
      <c r="D764" s="29"/>
      <c r="E764" s="28"/>
      <c r="F764" s="28"/>
      <c r="G764" s="27"/>
      <c r="H764" s="225">
        <v>227</v>
      </c>
      <c r="I764" s="248"/>
      <c r="J764" s="248"/>
      <c r="K764" s="248"/>
      <c r="L764" s="26" t="s">
        <v>114</v>
      </c>
      <c r="M764" s="25" t="s">
        <v>389</v>
      </c>
      <c r="N764" s="26" t="s">
        <v>112</v>
      </c>
      <c r="O764" s="25" t="s">
        <v>527</v>
      </c>
      <c r="P764" s="26" t="s">
        <v>111</v>
      </c>
      <c r="Q764" s="25" t="s">
        <v>132</v>
      </c>
      <c r="R764" s="26" t="s">
        <v>110</v>
      </c>
      <c r="S764" s="25" t="s">
        <v>412</v>
      </c>
      <c r="T764" s="26" t="s">
        <v>109</v>
      </c>
      <c r="U764" s="25" t="s">
        <v>113</v>
      </c>
      <c r="V764" s="26" t="s">
        <v>108</v>
      </c>
      <c r="W764" s="25"/>
      <c r="X764" s="26" t="s">
        <v>107</v>
      </c>
      <c r="Y764" s="25"/>
      <c r="Z764" s="26" t="s">
        <v>106</v>
      </c>
      <c r="AA764" s="25"/>
      <c r="AB764" s="24"/>
      <c r="AC764" s="25"/>
      <c r="AD764" s="24" t="s">
        <v>1321</v>
      </c>
      <c r="AE764" s="23"/>
      <c r="AF764" s="251"/>
      <c r="AG764" s="251"/>
      <c r="AH764" s="22"/>
      <c r="AI764" s="11"/>
      <c r="AJ764" s="311"/>
      <c r="AK764" s="267"/>
      <c r="AL764" s="263"/>
      <c r="AM764" s="265"/>
      <c r="AN764" s="267"/>
      <c r="AO764" s="263"/>
      <c r="AP764" s="265"/>
      <c r="AQ764" s="267"/>
      <c r="AR764" s="263"/>
      <c r="AS764" s="265"/>
      <c r="AT764" s="267"/>
      <c r="AU764" s="263"/>
      <c r="AV764" s="265"/>
      <c r="AW764" s="275"/>
      <c r="AX764" s="270"/>
      <c r="AY764" s="292"/>
      <c r="AZ764" s="228"/>
      <c r="BA764" s="228"/>
      <c r="BB764" s="295"/>
    </row>
    <row r="765" spans="2:62" ht="28.15" customHeight="1" thickBot="1" x14ac:dyDescent="0.25">
      <c r="B765" s="30"/>
      <c r="C765" s="253"/>
      <c r="D765" s="51"/>
      <c r="E765" s="50"/>
      <c r="F765" s="50"/>
      <c r="G765" s="49"/>
      <c r="H765" s="226"/>
      <c r="I765" s="254"/>
      <c r="J765" s="254"/>
      <c r="K765" s="254"/>
      <c r="L765" s="48" t="s">
        <v>105</v>
      </c>
      <c r="M765" s="47" t="s">
        <v>186</v>
      </c>
      <c r="N765" s="48" t="s">
        <v>103</v>
      </c>
      <c r="O765" s="47" t="s">
        <v>452</v>
      </c>
      <c r="P765" s="48" t="s">
        <v>102</v>
      </c>
      <c r="Q765" s="47" t="s">
        <v>186</v>
      </c>
      <c r="R765" s="48" t="s">
        <v>101</v>
      </c>
      <c r="S765" s="47" t="s">
        <v>187</v>
      </c>
      <c r="T765" s="48">
        <v>20</v>
      </c>
      <c r="U765" s="47" t="s">
        <v>121</v>
      </c>
      <c r="V765" s="48" t="s">
        <v>100</v>
      </c>
      <c r="W765" s="47"/>
      <c r="X765" s="48" t="s">
        <v>99</v>
      </c>
      <c r="Y765" s="47"/>
      <c r="Z765" s="48" t="s">
        <v>98</v>
      </c>
      <c r="AA765" s="47"/>
      <c r="AB765" s="16"/>
      <c r="AC765" s="47"/>
      <c r="AD765" s="16"/>
      <c r="AE765" s="46"/>
      <c r="AF765" s="255"/>
      <c r="AG765" s="255"/>
      <c r="AH765" s="45"/>
      <c r="AI765" s="11"/>
      <c r="AJ765" s="312"/>
      <c r="AK765" s="268"/>
      <c r="AL765" s="264"/>
      <c r="AM765" s="266"/>
      <c r="AN765" s="268"/>
      <c r="AO765" s="264"/>
      <c r="AP765" s="266"/>
      <c r="AQ765" s="268"/>
      <c r="AR765" s="264"/>
      <c r="AS765" s="266"/>
      <c r="AT765" s="268"/>
      <c r="AU765" s="264"/>
      <c r="AV765" s="266"/>
      <c r="AW765" s="276"/>
      <c r="AX765" s="271"/>
      <c r="AY765" s="293"/>
      <c r="AZ765" s="229"/>
      <c r="BA765" s="229"/>
      <c r="BB765" s="296"/>
    </row>
    <row r="766" spans="2:62" ht="28.15" customHeight="1" x14ac:dyDescent="0.2">
      <c r="B766" s="30"/>
      <c r="C766" s="242">
        <v>2</v>
      </c>
      <c r="D766" s="44"/>
      <c r="E766" s="43"/>
      <c r="F766" s="43"/>
      <c r="G766" s="42"/>
      <c r="H766" s="223"/>
      <c r="I766" s="246">
        <v>88</v>
      </c>
      <c r="J766" s="246">
        <v>27</v>
      </c>
      <c r="K766" s="246">
        <v>6</v>
      </c>
      <c r="L766" s="41" t="s">
        <v>133</v>
      </c>
      <c r="M766" s="40" t="s">
        <v>649</v>
      </c>
      <c r="N766" s="41" t="s">
        <v>131</v>
      </c>
      <c r="O766" s="40" t="s">
        <v>645</v>
      </c>
      <c r="P766" s="41" t="s">
        <v>130</v>
      </c>
      <c r="Q766" s="40" t="s">
        <v>389</v>
      </c>
      <c r="R766" s="41" t="s">
        <v>129</v>
      </c>
      <c r="S766" s="40" t="s">
        <v>186</v>
      </c>
      <c r="T766" s="41" t="s">
        <v>128</v>
      </c>
      <c r="U766" s="40" t="s">
        <v>203</v>
      </c>
      <c r="V766" s="41" t="s">
        <v>127</v>
      </c>
      <c r="W766" s="40" t="s">
        <v>121</v>
      </c>
      <c r="X766" s="41" t="s">
        <v>126</v>
      </c>
      <c r="Y766" s="40"/>
      <c r="Z766" s="41" t="s">
        <v>125</v>
      </c>
      <c r="AA766" s="40"/>
      <c r="AB766" s="39"/>
      <c r="AC766" s="40"/>
      <c r="AD766" s="39" t="s">
        <v>1320</v>
      </c>
      <c r="AE766" s="38"/>
      <c r="AF766" s="250"/>
      <c r="AG766" s="250"/>
      <c r="AH766" s="37"/>
      <c r="AI766" s="11"/>
      <c r="AJ766" s="310">
        <f>SUMPRODUCT(LEN($M766:$AA769)-LEN(SUBSTITUTE($M766:$AA769,"A", "")))</f>
        <v>49</v>
      </c>
      <c r="AK766" s="239">
        <f>SUMPRODUCT(LEN($AD766:$AD769)-LEN(SUBSTITUTE($AD766:$AD769,"A", "")))</f>
        <v>14</v>
      </c>
      <c r="AL766" s="230">
        <f>SUMPRODUCT(LEN($AC766:$AC769)-LEN(SUBSTITUTE($AC766:$AC769,"A", "")))</f>
        <v>0</v>
      </c>
      <c r="AM766" s="233">
        <f>SUMPRODUCT(LEN($M766:$AA769)-LEN(SUBSTITUTE($M766:$AA769,"S", "")))</f>
        <v>11</v>
      </c>
      <c r="AN766" s="239">
        <f>SUMPRODUCT(LEN($AD766:$AD769)-LEN(SUBSTITUTE($AD766:$AD769,"S", "")))</f>
        <v>8</v>
      </c>
      <c r="AO766" s="230">
        <f>SUMPRODUCT(LEN($AC766:$AC769)-LEN(SUBSTITUTE($AC766:$AC769,"S", "")))</f>
        <v>0</v>
      </c>
      <c r="AP766" s="233">
        <f>SUMPRODUCT(LEN($M766:$AA769)-LEN(SUBSTITUTE($M766:$AA769,"F", "")))</f>
        <v>0</v>
      </c>
      <c r="AQ766" s="239">
        <f>SUMPRODUCT(LEN($AD766:$AD769)-LEN(SUBSTITUTE($AD766:$AD769,"F", "")))</f>
        <v>0</v>
      </c>
      <c r="AR766" s="230">
        <f>SUMPRODUCT(LEN($AC766:$AC769)-LEN(SUBSTITUTE($AC766:$AC769,"F", "")))</f>
        <v>0</v>
      </c>
      <c r="AS766" s="233">
        <f>SUMPRODUCT(LEN($M766:$AA769)-LEN(SUBSTITUTE($M766:$AA769,"G", "")))</f>
        <v>11</v>
      </c>
      <c r="AT766" s="239">
        <f>SUMPRODUCT(LEN($AD766:$AD769)-LEN(SUBSTITUTE($AD766:$AD769,"G", "")))</f>
        <v>1</v>
      </c>
      <c r="AU766" s="230">
        <f>SUMPRODUCT(LEN($AC766:$AC769)-LEN(SUBSTITUTE($AC766:$AC769,"G", "")))</f>
        <v>0</v>
      </c>
      <c r="AV766" s="233">
        <f>SUMPRODUCT(LEN($L766:$AA769)-LEN(SUBSTITUTE($L766:$AA769,"M", "")))</f>
        <v>0</v>
      </c>
      <c r="AW766" s="236">
        <f>SUMPRODUCT(LEN($AD766:$AD769)-LEN(SUBSTITUTE($AD766:$AD769,"M", "")))</f>
        <v>0</v>
      </c>
      <c r="AX766" s="269">
        <f>SUMPRODUCT(LEN($AC766:$AC769)-LEN(SUBSTITUTE($AC766:$AC769,"M", "")))</f>
        <v>0</v>
      </c>
      <c r="AY766" s="291">
        <f>SUMPRODUCT(LEN($AE766:$AE769)-LEN(SUBSTITUTE($AE766:$AE769,"S", "")))</f>
        <v>0</v>
      </c>
      <c r="AZ766" s="227">
        <f>SUMPRODUCT(LEN($AE766:$AE769)-LEN(SUBSTITUTE($AE766:$AE769,"F", "")))</f>
        <v>0</v>
      </c>
      <c r="BA766" s="227">
        <f>SUMPRODUCT(LEN($AE766:$AE769)-LEN(SUBSTITUTE($AE766:$AE769,"G", "")))</f>
        <v>0</v>
      </c>
      <c r="BB766" s="294">
        <f>SUMPRODUCT(LEN($AE766:$AE769)-LEN(SUBSTITUTE($AE766:$AE769,"M", "")))</f>
        <v>0</v>
      </c>
    </row>
    <row r="767" spans="2:62" ht="28.15" customHeight="1" thickBot="1" x14ac:dyDescent="0.25">
      <c r="B767" s="30"/>
      <c r="C767" s="243"/>
      <c r="D767" s="36"/>
      <c r="E767" s="35"/>
      <c r="F767" s="35"/>
      <c r="G767" s="34"/>
      <c r="H767" s="224"/>
      <c r="I767" s="247"/>
      <c r="J767" s="247"/>
      <c r="K767" s="247"/>
      <c r="L767" s="33" t="s">
        <v>123</v>
      </c>
      <c r="M767" s="32" t="s">
        <v>132</v>
      </c>
      <c r="N767" s="33" t="s">
        <v>122</v>
      </c>
      <c r="O767" s="32" t="s">
        <v>452</v>
      </c>
      <c r="P767" s="33" t="s">
        <v>120</v>
      </c>
      <c r="Q767" s="32" t="s">
        <v>377</v>
      </c>
      <c r="R767" s="33" t="s">
        <v>119</v>
      </c>
      <c r="S767" s="32" t="s">
        <v>444</v>
      </c>
      <c r="T767" s="33" t="s">
        <v>118</v>
      </c>
      <c r="U767" s="32" t="s">
        <v>175</v>
      </c>
      <c r="V767" s="33" t="s">
        <v>117</v>
      </c>
      <c r="W767" s="32"/>
      <c r="X767" s="33" t="s">
        <v>116</v>
      </c>
      <c r="Y767" s="32"/>
      <c r="Z767" s="33" t="s">
        <v>115</v>
      </c>
      <c r="AA767" s="32"/>
      <c r="AB767" s="31"/>
      <c r="AC767" s="32"/>
      <c r="AD767" s="31" t="s">
        <v>387</v>
      </c>
      <c r="AE767" s="23"/>
      <c r="AF767" s="251"/>
      <c r="AG767" s="251"/>
      <c r="AH767" s="22"/>
      <c r="AI767" s="11"/>
      <c r="AJ767" s="311"/>
      <c r="AK767" s="267"/>
      <c r="AL767" s="263"/>
      <c r="AM767" s="265"/>
      <c r="AN767" s="267"/>
      <c r="AO767" s="263"/>
      <c r="AP767" s="265"/>
      <c r="AQ767" s="267"/>
      <c r="AR767" s="263"/>
      <c r="AS767" s="265"/>
      <c r="AT767" s="267"/>
      <c r="AU767" s="263"/>
      <c r="AV767" s="265"/>
      <c r="AW767" s="275"/>
      <c r="AX767" s="270"/>
      <c r="AY767" s="292"/>
      <c r="AZ767" s="228"/>
      <c r="BA767" s="228"/>
      <c r="BB767" s="295"/>
    </row>
    <row r="768" spans="2:62" ht="28.15" customHeight="1" x14ac:dyDescent="0.2">
      <c r="B768" s="30"/>
      <c r="C768" s="244"/>
      <c r="D768" s="29"/>
      <c r="E768" s="28"/>
      <c r="F768" s="28"/>
      <c r="G768" s="27"/>
      <c r="H768" s="225"/>
      <c r="I768" s="248"/>
      <c r="J768" s="248"/>
      <c r="K768" s="248"/>
      <c r="L768" s="26" t="s">
        <v>114</v>
      </c>
      <c r="M768" s="25" t="s">
        <v>382</v>
      </c>
      <c r="N768" s="26" t="s">
        <v>112</v>
      </c>
      <c r="O768" s="25" t="s">
        <v>679</v>
      </c>
      <c r="P768" s="26" t="s">
        <v>111</v>
      </c>
      <c r="Q768" s="25" t="s">
        <v>382</v>
      </c>
      <c r="R768" s="26" t="s">
        <v>110</v>
      </c>
      <c r="S768" s="25" t="s">
        <v>392</v>
      </c>
      <c r="T768" s="26" t="s">
        <v>109</v>
      </c>
      <c r="U768" s="25" t="s">
        <v>113</v>
      </c>
      <c r="V768" s="26" t="s">
        <v>108</v>
      </c>
      <c r="W768" s="25"/>
      <c r="X768" s="26" t="s">
        <v>107</v>
      </c>
      <c r="Y768" s="25"/>
      <c r="Z768" s="26" t="s">
        <v>106</v>
      </c>
      <c r="AA768" s="25"/>
      <c r="AB768" s="24"/>
      <c r="AC768" s="25"/>
      <c r="AD768" s="24"/>
      <c r="AE768" s="23"/>
      <c r="AF768" s="251"/>
      <c r="AG768" s="251"/>
      <c r="AH768" s="22"/>
      <c r="AI768" s="11"/>
      <c r="AJ768" s="311"/>
      <c r="AK768" s="267"/>
      <c r="AL768" s="263"/>
      <c r="AM768" s="265"/>
      <c r="AN768" s="267"/>
      <c r="AO768" s="263"/>
      <c r="AP768" s="265"/>
      <c r="AQ768" s="267"/>
      <c r="AR768" s="263"/>
      <c r="AS768" s="265"/>
      <c r="AT768" s="267"/>
      <c r="AU768" s="263"/>
      <c r="AV768" s="265"/>
      <c r="AW768" s="275"/>
      <c r="AX768" s="270"/>
      <c r="AY768" s="292"/>
      <c r="AZ768" s="228"/>
      <c r="BA768" s="228"/>
      <c r="BB768" s="295"/>
    </row>
    <row r="769" spans="2:62" ht="28.15" customHeight="1" thickBot="1" x14ac:dyDescent="0.25">
      <c r="B769" s="30"/>
      <c r="C769" s="253"/>
      <c r="D769" s="51"/>
      <c r="E769" s="50"/>
      <c r="F769" s="50"/>
      <c r="G769" s="49"/>
      <c r="H769" s="226"/>
      <c r="I769" s="254"/>
      <c r="J769" s="254"/>
      <c r="K769" s="254"/>
      <c r="L769" s="48" t="s">
        <v>105</v>
      </c>
      <c r="M769" s="47" t="s">
        <v>399</v>
      </c>
      <c r="N769" s="48" t="s">
        <v>103</v>
      </c>
      <c r="O769" s="47" t="s">
        <v>659</v>
      </c>
      <c r="P769" s="48" t="s">
        <v>102</v>
      </c>
      <c r="Q769" s="47" t="s">
        <v>613</v>
      </c>
      <c r="R769" s="48" t="s">
        <v>101</v>
      </c>
      <c r="S769" s="47" t="s">
        <v>178</v>
      </c>
      <c r="T769" s="48">
        <v>20</v>
      </c>
      <c r="U769" s="47" t="s">
        <v>121</v>
      </c>
      <c r="V769" s="48" t="s">
        <v>100</v>
      </c>
      <c r="W769" s="47"/>
      <c r="X769" s="48" t="s">
        <v>99</v>
      </c>
      <c r="Y769" s="47"/>
      <c r="Z769" s="48" t="s">
        <v>98</v>
      </c>
      <c r="AA769" s="47"/>
      <c r="AB769" s="16"/>
      <c r="AC769" s="47"/>
      <c r="AD769" s="16"/>
      <c r="AE769" s="46"/>
      <c r="AF769" s="255"/>
      <c r="AG769" s="255"/>
      <c r="AH769" s="45"/>
      <c r="AI769" s="11"/>
      <c r="AJ769" s="312"/>
      <c r="AK769" s="268"/>
      <c r="AL769" s="264"/>
      <c r="AM769" s="266"/>
      <c r="AN769" s="268"/>
      <c r="AO769" s="264"/>
      <c r="AP769" s="266"/>
      <c r="AQ769" s="268"/>
      <c r="AR769" s="264"/>
      <c r="AS769" s="266"/>
      <c r="AT769" s="268"/>
      <c r="AU769" s="264"/>
      <c r="AV769" s="266"/>
      <c r="AW769" s="276"/>
      <c r="AX769" s="271"/>
      <c r="AY769" s="293"/>
      <c r="AZ769" s="229"/>
      <c r="BA769" s="229"/>
      <c r="BB769" s="296"/>
    </row>
    <row r="770" spans="2:62" ht="28.15" customHeight="1" x14ac:dyDescent="0.2">
      <c r="B770" s="30"/>
      <c r="C770" s="242">
        <v>3</v>
      </c>
      <c r="D770" s="44"/>
      <c r="E770" s="43"/>
      <c r="F770" s="43"/>
      <c r="G770" s="42"/>
      <c r="H770" s="223"/>
      <c r="I770" s="246">
        <v>92</v>
      </c>
      <c r="J770" s="246">
        <v>29</v>
      </c>
      <c r="K770" s="246">
        <v>7</v>
      </c>
      <c r="L770" s="41" t="s">
        <v>133</v>
      </c>
      <c r="M770" s="40" t="s">
        <v>132</v>
      </c>
      <c r="N770" s="41" t="s">
        <v>131</v>
      </c>
      <c r="O770" s="40" t="s">
        <v>389</v>
      </c>
      <c r="P770" s="41" t="s">
        <v>130</v>
      </c>
      <c r="Q770" s="40" t="s">
        <v>186</v>
      </c>
      <c r="R770" s="41" t="s">
        <v>129</v>
      </c>
      <c r="S770" s="40" t="s">
        <v>434</v>
      </c>
      <c r="T770" s="41" t="s">
        <v>128</v>
      </c>
      <c r="U770" s="40" t="s">
        <v>113</v>
      </c>
      <c r="V770" s="41" t="s">
        <v>127</v>
      </c>
      <c r="W770" s="40" t="s">
        <v>121</v>
      </c>
      <c r="X770" s="41" t="s">
        <v>126</v>
      </c>
      <c r="Y770" s="40"/>
      <c r="Z770" s="41" t="s">
        <v>125</v>
      </c>
      <c r="AA770" s="40"/>
      <c r="AB770" s="39"/>
      <c r="AC770" s="40"/>
      <c r="AD770" s="39" t="s">
        <v>1319</v>
      </c>
      <c r="AE770" s="38"/>
      <c r="AF770" s="250"/>
      <c r="AG770" s="250"/>
      <c r="AH770" s="37"/>
      <c r="AI770" s="11"/>
      <c r="AJ770" s="310">
        <f>SUMPRODUCT(LEN($M770:$AA773)-LEN(SUBSTITUTE($M770:$AA773,"A", "")))</f>
        <v>49</v>
      </c>
      <c r="AK770" s="239">
        <f>SUMPRODUCT(LEN($AD770:$AD773)-LEN(SUBSTITUTE($AD770:$AD773,"A", "")))</f>
        <v>53</v>
      </c>
      <c r="AL770" s="230">
        <f>SUMPRODUCT(LEN($AC770:$AC773)-LEN(SUBSTITUTE($AC770:$AC773,"A", "")))</f>
        <v>0</v>
      </c>
      <c r="AM770" s="233">
        <f>SUMPRODUCT(LEN($M770:$AA773)-LEN(SUBSTITUTE($M770:$AA773,"S", "")))</f>
        <v>16</v>
      </c>
      <c r="AN770" s="239">
        <f>SUMPRODUCT(LEN($AD770:$AD773)-LEN(SUBSTITUTE($AD770:$AD773,"S", "")))</f>
        <v>37</v>
      </c>
      <c r="AO770" s="230">
        <f>SUMPRODUCT(LEN($AC770:$AC773)-LEN(SUBSTITUTE($AC770:$AC773,"S", "")))</f>
        <v>0</v>
      </c>
      <c r="AP770" s="233">
        <f>SUMPRODUCT(LEN($M770:$AA773)-LEN(SUBSTITUTE($M770:$AA773,"F", "")))</f>
        <v>0</v>
      </c>
      <c r="AQ770" s="239">
        <f>SUMPRODUCT(LEN($AD770:$AD773)-LEN(SUBSTITUTE($AD770:$AD773,"F", "")))</f>
        <v>2</v>
      </c>
      <c r="AR770" s="230">
        <f>SUMPRODUCT(LEN($AC770:$AC773)-LEN(SUBSTITUTE($AC770:$AC773,"F", "")))</f>
        <v>0</v>
      </c>
      <c r="AS770" s="233">
        <f>SUMPRODUCT(LEN($M770:$AA773)-LEN(SUBSTITUTE($M770:$AA773,"G", "")))</f>
        <v>4</v>
      </c>
      <c r="AT770" s="239">
        <f>SUMPRODUCT(LEN($AD770:$AD773)-LEN(SUBSTITUTE($AD770:$AD773,"G", "")))</f>
        <v>10</v>
      </c>
      <c r="AU770" s="230">
        <f>SUMPRODUCT(LEN($AC770:$AC773)-LEN(SUBSTITUTE($AC770:$AC773,"G", "")))</f>
        <v>0</v>
      </c>
      <c r="AV770" s="233">
        <f>SUMPRODUCT(LEN($L770:$AA773)-LEN(SUBSTITUTE($L770:$AA773,"M", "")))</f>
        <v>0</v>
      </c>
      <c r="AW770" s="236">
        <f>SUMPRODUCT(LEN($AD770:$AD773)-LEN(SUBSTITUTE($AD770:$AD773,"M", "")))</f>
        <v>0</v>
      </c>
      <c r="AX770" s="269">
        <f>SUMPRODUCT(LEN($AC770:$AC773)-LEN(SUBSTITUTE($AC770:$AC773,"M", "")))</f>
        <v>0</v>
      </c>
      <c r="AY770" s="291">
        <f>SUMPRODUCT(LEN($AE770:$AE773)-LEN(SUBSTITUTE($AE770:$AE773,"S", "")))</f>
        <v>0</v>
      </c>
      <c r="AZ770" s="227">
        <f>SUMPRODUCT(LEN($AE770:$AE773)-LEN(SUBSTITUTE($AE770:$AE773,"F", "")))</f>
        <v>0</v>
      </c>
      <c r="BA770" s="227">
        <f>SUMPRODUCT(LEN($AE770:$AE773)-LEN(SUBSTITUTE($AE770:$AE773,"G", "")))</f>
        <v>0</v>
      </c>
      <c r="BB770" s="294">
        <f>SUMPRODUCT(LEN($AE770:$AE773)-LEN(SUBSTITUTE($AE770:$AE773,"M", "")))</f>
        <v>0</v>
      </c>
    </row>
    <row r="771" spans="2:62" ht="28.15" customHeight="1" thickBot="1" x14ac:dyDescent="0.25">
      <c r="B771" s="30"/>
      <c r="C771" s="243"/>
      <c r="D771" s="36"/>
      <c r="E771" s="35"/>
      <c r="F771" s="35"/>
      <c r="G771" s="34"/>
      <c r="H771" s="224"/>
      <c r="I771" s="247"/>
      <c r="J771" s="247"/>
      <c r="K771" s="247"/>
      <c r="L771" s="33" t="s">
        <v>123</v>
      </c>
      <c r="M771" s="32" t="s">
        <v>132</v>
      </c>
      <c r="N771" s="33" t="s">
        <v>122</v>
      </c>
      <c r="O771" s="32" t="s">
        <v>382</v>
      </c>
      <c r="P771" s="33" t="s">
        <v>120</v>
      </c>
      <c r="Q771" s="32" t="s">
        <v>417</v>
      </c>
      <c r="R771" s="33" t="s">
        <v>119</v>
      </c>
      <c r="S771" s="32" t="s">
        <v>418</v>
      </c>
      <c r="T771" s="33" t="s">
        <v>118</v>
      </c>
      <c r="U771" s="32" t="s">
        <v>175</v>
      </c>
      <c r="V771" s="33" t="s">
        <v>117</v>
      </c>
      <c r="W771" s="32" t="s">
        <v>121</v>
      </c>
      <c r="X771" s="33" t="s">
        <v>116</v>
      </c>
      <c r="Y771" s="32"/>
      <c r="Z771" s="33" t="s">
        <v>115</v>
      </c>
      <c r="AA771" s="32"/>
      <c r="AB771" s="31"/>
      <c r="AC771" s="32"/>
      <c r="AD771" s="31" t="s">
        <v>1318</v>
      </c>
      <c r="AE771" s="23"/>
      <c r="AF771" s="251"/>
      <c r="AG771" s="251"/>
      <c r="AH771" s="22"/>
      <c r="AI771" s="11"/>
      <c r="AJ771" s="311"/>
      <c r="AK771" s="267"/>
      <c r="AL771" s="263"/>
      <c r="AM771" s="265"/>
      <c r="AN771" s="267"/>
      <c r="AO771" s="263"/>
      <c r="AP771" s="265"/>
      <c r="AQ771" s="267"/>
      <c r="AR771" s="263"/>
      <c r="AS771" s="265"/>
      <c r="AT771" s="267"/>
      <c r="AU771" s="263"/>
      <c r="AV771" s="265"/>
      <c r="AW771" s="275"/>
      <c r="AX771" s="270"/>
      <c r="AY771" s="292"/>
      <c r="AZ771" s="228"/>
      <c r="BA771" s="228"/>
      <c r="BB771" s="295"/>
    </row>
    <row r="772" spans="2:62" ht="28.15" customHeight="1" x14ac:dyDescent="0.2">
      <c r="B772" s="30"/>
      <c r="C772" s="244"/>
      <c r="D772" s="29"/>
      <c r="E772" s="28"/>
      <c r="F772" s="28"/>
      <c r="G772" s="27"/>
      <c r="H772" s="225"/>
      <c r="I772" s="248"/>
      <c r="J772" s="248"/>
      <c r="K772" s="248"/>
      <c r="L772" s="26" t="s">
        <v>114</v>
      </c>
      <c r="M772" s="25" t="s">
        <v>484</v>
      </c>
      <c r="N772" s="26" t="s">
        <v>112</v>
      </c>
      <c r="O772" s="25" t="s">
        <v>186</v>
      </c>
      <c r="P772" s="26" t="s">
        <v>111</v>
      </c>
      <c r="Q772" s="25" t="s">
        <v>434</v>
      </c>
      <c r="R772" s="26" t="s">
        <v>110</v>
      </c>
      <c r="S772" s="25" t="s">
        <v>382</v>
      </c>
      <c r="T772" s="26" t="s">
        <v>109</v>
      </c>
      <c r="U772" s="25" t="s">
        <v>113</v>
      </c>
      <c r="V772" s="26" t="s">
        <v>108</v>
      </c>
      <c r="W772" s="25"/>
      <c r="X772" s="26" t="s">
        <v>107</v>
      </c>
      <c r="Y772" s="25"/>
      <c r="Z772" s="26" t="s">
        <v>106</v>
      </c>
      <c r="AA772" s="25"/>
      <c r="AB772" s="24"/>
      <c r="AC772" s="25"/>
      <c r="AD772" s="24" t="s">
        <v>1317</v>
      </c>
      <c r="AE772" s="23"/>
      <c r="AF772" s="251"/>
      <c r="AG772" s="251"/>
      <c r="AH772" s="22"/>
      <c r="AI772" s="11"/>
      <c r="AJ772" s="311"/>
      <c r="AK772" s="267"/>
      <c r="AL772" s="263"/>
      <c r="AM772" s="265"/>
      <c r="AN772" s="267"/>
      <c r="AO772" s="263"/>
      <c r="AP772" s="265"/>
      <c r="AQ772" s="267"/>
      <c r="AR772" s="263"/>
      <c r="AS772" s="265"/>
      <c r="AT772" s="267"/>
      <c r="AU772" s="263"/>
      <c r="AV772" s="265"/>
      <c r="AW772" s="275"/>
      <c r="AX772" s="270"/>
      <c r="AY772" s="292"/>
      <c r="AZ772" s="228"/>
      <c r="BA772" s="228"/>
      <c r="BB772" s="295"/>
    </row>
    <row r="773" spans="2:62" ht="28.15" customHeight="1" thickBot="1" x14ac:dyDescent="0.25">
      <c r="B773" s="21"/>
      <c r="C773" s="245"/>
      <c r="D773" s="20"/>
      <c r="E773" s="19"/>
      <c r="F773" s="19"/>
      <c r="G773" s="18"/>
      <c r="H773" s="226"/>
      <c r="I773" s="249"/>
      <c r="J773" s="249"/>
      <c r="K773" s="249"/>
      <c r="L773" s="17" t="s">
        <v>105</v>
      </c>
      <c r="M773" s="15" t="s">
        <v>382</v>
      </c>
      <c r="N773" s="17" t="s">
        <v>103</v>
      </c>
      <c r="O773" s="15" t="s">
        <v>1139</v>
      </c>
      <c r="P773" s="17" t="s">
        <v>102</v>
      </c>
      <c r="Q773" s="15" t="s">
        <v>132</v>
      </c>
      <c r="R773" s="17" t="s">
        <v>101</v>
      </c>
      <c r="S773" s="15" t="s">
        <v>188</v>
      </c>
      <c r="T773" s="17">
        <v>20</v>
      </c>
      <c r="U773" s="15" t="s">
        <v>113</v>
      </c>
      <c r="V773" s="17" t="s">
        <v>100</v>
      </c>
      <c r="W773" s="15"/>
      <c r="X773" s="17" t="s">
        <v>99</v>
      </c>
      <c r="Y773" s="15"/>
      <c r="Z773" s="17" t="s">
        <v>98</v>
      </c>
      <c r="AA773" s="15"/>
      <c r="AB773" s="16"/>
      <c r="AC773" s="15"/>
      <c r="AD773" s="14" t="s">
        <v>1316</v>
      </c>
      <c r="AE773" s="13"/>
      <c r="AF773" s="252"/>
      <c r="AG773" s="252"/>
      <c r="AH773" s="12"/>
      <c r="AI773" s="11"/>
      <c r="AJ773" s="312"/>
      <c r="AK773" s="268"/>
      <c r="AL773" s="264"/>
      <c r="AM773" s="266"/>
      <c r="AN773" s="268"/>
      <c r="AO773" s="264"/>
      <c r="AP773" s="266"/>
      <c r="AQ773" s="268"/>
      <c r="AR773" s="264"/>
      <c r="AS773" s="266"/>
      <c r="AT773" s="268"/>
      <c r="AU773" s="264"/>
      <c r="AV773" s="266"/>
      <c r="AW773" s="276"/>
      <c r="AX773" s="271"/>
      <c r="AY773" s="293"/>
      <c r="AZ773" s="229"/>
      <c r="BA773" s="229"/>
      <c r="BB773" s="296"/>
    </row>
    <row r="774" spans="2:62" ht="85.9" customHeight="1" thickTop="1" thickBot="1" x14ac:dyDescent="0.35">
      <c r="B774" s="105" t="s">
        <v>174</v>
      </c>
      <c r="C774" s="95" t="s">
        <v>173</v>
      </c>
      <c r="D774" s="100" t="s">
        <v>172</v>
      </c>
      <c r="E774" s="104" t="s">
        <v>171</v>
      </c>
      <c r="F774" s="103"/>
      <c r="G774" s="102"/>
      <c r="H774" s="101" t="s">
        <v>170</v>
      </c>
      <c r="I774" s="100" t="s">
        <v>96</v>
      </c>
      <c r="J774" s="100" t="s">
        <v>169</v>
      </c>
      <c r="K774" s="100" t="s">
        <v>97</v>
      </c>
      <c r="L774" s="256" t="s">
        <v>168</v>
      </c>
      <c r="M774" s="262"/>
      <c r="N774" s="256" t="s">
        <v>167</v>
      </c>
      <c r="O774" s="262"/>
      <c r="P774" s="256" t="s">
        <v>167</v>
      </c>
      <c r="Q774" s="257"/>
      <c r="R774" s="256" t="s">
        <v>167</v>
      </c>
      <c r="S774" s="257"/>
      <c r="T774" s="256" t="s">
        <v>167</v>
      </c>
      <c r="U774" s="257"/>
      <c r="V774" s="256" t="s">
        <v>167</v>
      </c>
      <c r="W774" s="257"/>
      <c r="X774" s="256" t="s">
        <v>167</v>
      </c>
      <c r="Y774" s="257"/>
      <c r="Z774" s="256" t="s">
        <v>167</v>
      </c>
      <c r="AA774" s="257"/>
      <c r="AB774" s="261" t="s">
        <v>166</v>
      </c>
      <c r="AC774" s="257"/>
      <c r="AD774" s="101" t="s">
        <v>165</v>
      </c>
      <c r="AE774" s="101" t="s">
        <v>164</v>
      </c>
      <c r="AF774" s="100" t="s">
        <v>163</v>
      </c>
      <c r="AG774" s="100" t="s">
        <v>162</v>
      </c>
      <c r="AH774" s="99" t="s">
        <v>161</v>
      </c>
      <c r="AI774" s="98"/>
      <c r="AJ774" s="96" t="s">
        <v>160</v>
      </c>
      <c r="AK774" s="95" t="s">
        <v>159</v>
      </c>
      <c r="AL774" s="94" t="s">
        <v>158</v>
      </c>
      <c r="AM774" s="96" t="s">
        <v>157</v>
      </c>
      <c r="AN774" s="95" t="s">
        <v>156</v>
      </c>
      <c r="AO774" s="94" t="s">
        <v>155</v>
      </c>
      <c r="AP774" s="96" t="s">
        <v>154</v>
      </c>
      <c r="AQ774" s="95" t="s">
        <v>153</v>
      </c>
      <c r="AR774" s="97" t="s">
        <v>152</v>
      </c>
      <c r="AS774" s="96" t="s">
        <v>151</v>
      </c>
      <c r="AT774" s="95" t="s">
        <v>150</v>
      </c>
      <c r="AU774" s="94" t="s">
        <v>149</v>
      </c>
      <c r="AV774" s="96" t="s">
        <v>148</v>
      </c>
      <c r="AW774" s="95" t="s">
        <v>147</v>
      </c>
      <c r="AX774" s="94" t="s">
        <v>146</v>
      </c>
      <c r="AY774" s="93" t="s">
        <v>145</v>
      </c>
      <c r="AZ774" s="92" t="s">
        <v>144</v>
      </c>
      <c r="BA774" s="92" t="s">
        <v>143</v>
      </c>
      <c r="BB774" s="91" t="s">
        <v>142</v>
      </c>
    </row>
    <row r="775" spans="2:62" ht="48" thickBot="1" x14ac:dyDescent="0.3">
      <c r="B775" s="90" t="s">
        <v>194</v>
      </c>
      <c r="C775" s="89"/>
      <c r="D775" s="88"/>
      <c r="E775" s="258"/>
      <c r="F775" s="259"/>
      <c r="G775" s="260"/>
      <c r="H775" s="87" t="s">
        <v>140</v>
      </c>
      <c r="I775" s="86"/>
      <c r="J775" s="86"/>
      <c r="K775" s="85"/>
      <c r="L775" s="84"/>
      <c r="M775" s="81"/>
      <c r="N775" s="84"/>
      <c r="O775" s="81"/>
      <c r="P775" s="84"/>
      <c r="Q775" s="81"/>
      <c r="R775" s="84"/>
      <c r="S775" s="81"/>
      <c r="T775" s="84"/>
      <c r="U775" s="81"/>
      <c r="V775" s="84"/>
      <c r="W775" s="81"/>
      <c r="X775" s="84"/>
      <c r="Y775" s="81"/>
      <c r="Z775" s="84"/>
      <c r="AA775" s="83"/>
      <c r="AB775" s="82" t="s">
        <v>139</v>
      </c>
      <c r="AC775" s="81"/>
      <c r="AD775" s="81"/>
      <c r="AE775" s="81"/>
      <c r="AF775" s="80"/>
      <c r="AG775" s="80"/>
      <c r="AH775" s="60"/>
      <c r="AI775" s="79" t="s">
        <v>138</v>
      </c>
      <c r="AJ775" s="78">
        <f t="shared" ref="AJ775:BB775" si="102">SUM(AJ777:AJ788)</f>
        <v>173</v>
      </c>
      <c r="AK775" s="77">
        <f t="shared" si="102"/>
        <v>84</v>
      </c>
      <c r="AL775" s="76">
        <f t="shared" si="102"/>
        <v>0</v>
      </c>
      <c r="AM775" s="78">
        <f t="shared" si="102"/>
        <v>28</v>
      </c>
      <c r="AN775" s="77">
        <f t="shared" si="102"/>
        <v>13</v>
      </c>
      <c r="AO775" s="76">
        <f t="shared" si="102"/>
        <v>0</v>
      </c>
      <c r="AP775" s="78">
        <f t="shared" si="102"/>
        <v>2</v>
      </c>
      <c r="AQ775" s="77">
        <f t="shared" si="102"/>
        <v>0</v>
      </c>
      <c r="AR775" s="76">
        <f t="shared" si="102"/>
        <v>0</v>
      </c>
      <c r="AS775" s="78">
        <f t="shared" si="102"/>
        <v>35</v>
      </c>
      <c r="AT775" s="77">
        <f t="shared" si="102"/>
        <v>12</v>
      </c>
      <c r="AU775" s="76">
        <f t="shared" si="102"/>
        <v>0</v>
      </c>
      <c r="AV775" s="78">
        <f t="shared" si="102"/>
        <v>1</v>
      </c>
      <c r="AW775" s="77">
        <f t="shared" si="102"/>
        <v>0</v>
      </c>
      <c r="AX775" s="76">
        <f t="shared" si="102"/>
        <v>0</v>
      </c>
      <c r="AY775" s="75">
        <f t="shared" si="102"/>
        <v>0</v>
      </c>
      <c r="AZ775" s="74">
        <f t="shared" si="102"/>
        <v>0</v>
      </c>
      <c r="BA775" s="74">
        <f t="shared" si="102"/>
        <v>2</v>
      </c>
      <c r="BB775" s="73">
        <f t="shared" si="102"/>
        <v>0</v>
      </c>
      <c r="BC775" s="72" t="s">
        <v>137</v>
      </c>
      <c r="BF775" s="5">
        <f>SUM(AJ775:AL775)/$BG$5</f>
        <v>85.666666666666671</v>
      </c>
      <c r="BG775" s="5">
        <f>SUM(AM775:AO775,AY775)/$BG$5</f>
        <v>13.666666666666666</v>
      </c>
      <c r="BH775" s="5">
        <f>SUM(AP775:AR775,AZ775)/$BG$5</f>
        <v>0.66666666666666663</v>
      </c>
      <c r="BI775" s="5">
        <f>SUM(AS775:AU775,BA775)/$BG$5</f>
        <v>16.333333333333332</v>
      </c>
      <c r="BJ775" s="5">
        <f>SUM(AV775:AX775,BB775)/$BG$5</f>
        <v>0.33333333333333331</v>
      </c>
    </row>
    <row r="776" spans="2:62" ht="37.5" thickBot="1" x14ac:dyDescent="0.3">
      <c r="B776" s="71"/>
      <c r="C776" s="70"/>
      <c r="D776" s="69"/>
      <c r="E776" s="68"/>
      <c r="F776" s="68"/>
      <c r="G776" s="67"/>
      <c r="H776" s="66"/>
      <c r="I776" s="64"/>
      <c r="J776" s="64"/>
      <c r="K776" s="65"/>
      <c r="L776" s="64"/>
      <c r="M776" s="62"/>
      <c r="N776" s="64"/>
      <c r="O776" s="62"/>
      <c r="P776" s="64"/>
      <c r="Q776" s="62"/>
      <c r="R776" s="64"/>
      <c r="S776" s="62"/>
      <c r="T776" s="64"/>
      <c r="U776" s="62"/>
      <c r="V776" s="64"/>
      <c r="W776" s="62"/>
      <c r="X776" s="64"/>
      <c r="Y776" s="62"/>
      <c r="Z776" s="64"/>
      <c r="AA776" s="62"/>
      <c r="AB776" s="63"/>
      <c r="AC776" s="62"/>
      <c r="AD776" s="62"/>
      <c r="AE776" s="62"/>
      <c r="AF776" s="61"/>
      <c r="AG776" s="61"/>
      <c r="AH776" s="60"/>
      <c r="AI776" s="59" t="s">
        <v>136</v>
      </c>
      <c r="AJ776" s="58">
        <f t="shared" ref="AJ776:BB776" si="103">AJ775/3</f>
        <v>57.666666666666664</v>
      </c>
      <c r="AK776" s="57">
        <f t="shared" si="103"/>
        <v>28</v>
      </c>
      <c r="AL776" s="56">
        <f t="shared" si="103"/>
        <v>0</v>
      </c>
      <c r="AM776" s="58">
        <f t="shared" si="103"/>
        <v>9.3333333333333339</v>
      </c>
      <c r="AN776" s="57">
        <f t="shared" si="103"/>
        <v>4.333333333333333</v>
      </c>
      <c r="AO776" s="56">
        <f t="shared" si="103"/>
        <v>0</v>
      </c>
      <c r="AP776" s="58">
        <f t="shared" si="103"/>
        <v>0.66666666666666663</v>
      </c>
      <c r="AQ776" s="57">
        <f t="shared" si="103"/>
        <v>0</v>
      </c>
      <c r="AR776" s="56">
        <f t="shared" si="103"/>
        <v>0</v>
      </c>
      <c r="AS776" s="58">
        <f t="shared" si="103"/>
        <v>11.666666666666666</v>
      </c>
      <c r="AT776" s="57">
        <f t="shared" si="103"/>
        <v>4</v>
      </c>
      <c r="AU776" s="56">
        <f t="shared" si="103"/>
        <v>0</v>
      </c>
      <c r="AV776" s="58">
        <f t="shared" si="103"/>
        <v>0.33333333333333331</v>
      </c>
      <c r="AW776" s="57">
        <f t="shared" si="103"/>
        <v>0</v>
      </c>
      <c r="AX776" s="56">
        <f t="shared" si="103"/>
        <v>0</v>
      </c>
      <c r="AY776" s="55">
        <f t="shared" si="103"/>
        <v>0</v>
      </c>
      <c r="AZ776" s="54">
        <f t="shared" si="103"/>
        <v>0</v>
      </c>
      <c r="BA776" s="54">
        <f t="shared" si="103"/>
        <v>0.66666666666666663</v>
      </c>
      <c r="BB776" s="53">
        <f t="shared" si="103"/>
        <v>0</v>
      </c>
      <c r="BC776" s="52" t="s">
        <v>135</v>
      </c>
    </row>
    <row r="777" spans="2:62" ht="28.15" customHeight="1" x14ac:dyDescent="0.2">
      <c r="B777" s="30"/>
      <c r="C777" s="242">
        <v>1</v>
      </c>
      <c r="D777" s="44"/>
      <c r="E777" s="43"/>
      <c r="F777" s="43"/>
      <c r="G777" s="42"/>
      <c r="H777" s="223" t="s">
        <v>660</v>
      </c>
      <c r="I777" s="246">
        <v>121</v>
      </c>
      <c r="J777" s="246">
        <v>33</v>
      </c>
      <c r="K777" s="246">
        <v>7</v>
      </c>
      <c r="L777" s="41" t="s">
        <v>133</v>
      </c>
      <c r="M777" s="40" t="s">
        <v>1315</v>
      </c>
      <c r="N777" s="41" t="s">
        <v>131</v>
      </c>
      <c r="O777" s="40" t="s">
        <v>377</v>
      </c>
      <c r="P777" s="41" t="s">
        <v>130</v>
      </c>
      <c r="Q777" s="40" t="s">
        <v>452</v>
      </c>
      <c r="R777" s="41" t="s">
        <v>129</v>
      </c>
      <c r="S777" s="40" t="s">
        <v>382</v>
      </c>
      <c r="T777" s="41" t="s">
        <v>128</v>
      </c>
      <c r="U777" s="40" t="s">
        <v>636</v>
      </c>
      <c r="V777" s="41" t="s">
        <v>127</v>
      </c>
      <c r="W777" s="40" t="s">
        <v>186</v>
      </c>
      <c r="X777" s="41" t="s">
        <v>126</v>
      </c>
      <c r="Y777" s="40" t="s">
        <v>104</v>
      </c>
      <c r="Z777" s="41" t="s">
        <v>125</v>
      </c>
      <c r="AA777" s="40"/>
      <c r="AB777" s="39"/>
      <c r="AC777" s="40"/>
      <c r="AD777" s="39" t="s">
        <v>1314</v>
      </c>
      <c r="AE777" s="38" t="s">
        <v>507</v>
      </c>
      <c r="AF777" s="250"/>
      <c r="AG777" s="250"/>
      <c r="AH777" s="37"/>
      <c r="AI777" s="11"/>
      <c r="AJ777" s="310">
        <f>SUMPRODUCT(LEN($M777:$AA780)-LEN(SUBSTITUTE($M777:$AA780,"A", "")))</f>
        <v>77</v>
      </c>
      <c r="AK777" s="239">
        <f>SUMPRODUCT(LEN($AD777:$AD780)-LEN(SUBSTITUTE($AD777:$AD780,"A", "")))</f>
        <v>65</v>
      </c>
      <c r="AL777" s="230">
        <f>SUMPRODUCT(LEN($AC777:$AC780)-LEN(SUBSTITUTE($AC777:$AC780,"A", "")))</f>
        <v>0</v>
      </c>
      <c r="AM777" s="233">
        <f>SUMPRODUCT(LEN($M777:$AA780)-LEN(SUBSTITUTE($M777:$AA780,"S", "")))</f>
        <v>9</v>
      </c>
      <c r="AN777" s="239">
        <f>SUMPRODUCT(LEN($AD777:$AD780)-LEN(SUBSTITUTE($AD777:$AD780,"S", "")))</f>
        <v>9</v>
      </c>
      <c r="AO777" s="230">
        <f>SUMPRODUCT(LEN($AC777:$AC780)-LEN(SUBSTITUTE($AC777:$AC780,"S", "")))</f>
        <v>0</v>
      </c>
      <c r="AP777" s="233">
        <f>SUMPRODUCT(LEN($M777:$AA780)-LEN(SUBSTITUTE($M777:$AA780,"F", "")))</f>
        <v>1</v>
      </c>
      <c r="AQ777" s="239">
        <f>SUMPRODUCT(LEN($AD777:$AD780)-LEN(SUBSTITUTE($AD777:$AD780,"F", "")))</f>
        <v>0</v>
      </c>
      <c r="AR777" s="230">
        <f>SUMPRODUCT(LEN($AC777:$AC780)-LEN(SUBSTITUTE($AC777:$AC780,"F", "")))</f>
        <v>0</v>
      </c>
      <c r="AS777" s="233">
        <f>SUMPRODUCT(LEN($M777:$AA780)-LEN(SUBSTITUTE($M777:$AA780,"G", "")))</f>
        <v>16</v>
      </c>
      <c r="AT777" s="239">
        <f>SUMPRODUCT(LEN($AD777:$AD780)-LEN(SUBSTITUTE($AD777:$AD780,"G", "")))</f>
        <v>10</v>
      </c>
      <c r="AU777" s="230">
        <f>SUMPRODUCT(LEN($AC777:$AC780)-LEN(SUBSTITUTE($AC777:$AC780,"G", "")))</f>
        <v>0</v>
      </c>
      <c r="AV777" s="233">
        <f>SUMPRODUCT(LEN($L777:$AA780)-LEN(SUBSTITUTE($L777:$AA780,"M", "")))</f>
        <v>1</v>
      </c>
      <c r="AW777" s="236">
        <f>SUMPRODUCT(LEN($AD777:$AD780)-LEN(SUBSTITUTE($AD777:$AD780,"M", "")))</f>
        <v>0</v>
      </c>
      <c r="AX777" s="269">
        <f>SUMPRODUCT(LEN($AC777:$AC780)-LEN(SUBSTITUTE($AC777:$AC780,"M", "")))</f>
        <v>0</v>
      </c>
      <c r="AY777" s="291">
        <f>SUMPRODUCT(LEN($AE777:$AE780)-LEN(SUBSTITUTE($AE777:$AE780,"S", "")))</f>
        <v>0</v>
      </c>
      <c r="AZ777" s="227">
        <f>SUMPRODUCT(LEN($AE777:$AE780)-LEN(SUBSTITUTE($AE777:$AE780,"F", "")))</f>
        <v>0</v>
      </c>
      <c r="BA777" s="227">
        <f>SUMPRODUCT(LEN($AE777:$AE780)-LEN(SUBSTITUTE($AE777:$AE780,"G", "")))</f>
        <v>2</v>
      </c>
      <c r="BB777" s="294">
        <f>SUMPRODUCT(LEN($AE777:$AE780)-LEN(SUBSTITUTE($AE777:$AE780,"M", "")))</f>
        <v>0</v>
      </c>
    </row>
    <row r="778" spans="2:62" ht="28.15" customHeight="1" thickBot="1" x14ac:dyDescent="0.25">
      <c r="B778" s="30"/>
      <c r="C778" s="243"/>
      <c r="D778" s="36"/>
      <c r="E778" s="35"/>
      <c r="F778" s="35"/>
      <c r="G778" s="34"/>
      <c r="H778" s="224"/>
      <c r="I778" s="247"/>
      <c r="J778" s="247"/>
      <c r="K778" s="247"/>
      <c r="L778" s="33" t="s">
        <v>123</v>
      </c>
      <c r="M778" s="32" t="s">
        <v>417</v>
      </c>
      <c r="N778" s="33" t="s">
        <v>122</v>
      </c>
      <c r="O778" s="32" t="s">
        <v>1313</v>
      </c>
      <c r="P778" s="33" t="s">
        <v>120</v>
      </c>
      <c r="Q778" s="32" t="s">
        <v>611</v>
      </c>
      <c r="R778" s="33" t="s">
        <v>119</v>
      </c>
      <c r="S778" s="32" t="s">
        <v>434</v>
      </c>
      <c r="T778" s="33" t="s">
        <v>118</v>
      </c>
      <c r="U778" s="32" t="s">
        <v>434</v>
      </c>
      <c r="V778" s="33" t="s">
        <v>117</v>
      </c>
      <c r="W778" s="32" t="s">
        <v>186</v>
      </c>
      <c r="X778" s="33" t="s">
        <v>116</v>
      </c>
      <c r="Y778" s="32" t="s">
        <v>104</v>
      </c>
      <c r="Z778" s="33" t="s">
        <v>115</v>
      </c>
      <c r="AA778" s="32"/>
      <c r="AB778" s="31"/>
      <c r="AC778" s="32"/>
      <c r="AD778" s="31" t="s">
        <v>1312</v>
      </c>
      <c r="AE778" s="23"/>
      <c r="AF778" s="251"/>
      <c r="AG778" s="251"/>
      <c r="AH778" s="22"/>
      <c r="AI778" s="11"/>
      <c r="AJ778" s="311"/>
      <c r="AK778" s="267"/>
      <c r="AL778" s="263"/>
      <c r="AM778" s="265"/>
      <c r="AN778" s="267"/>
      <c r="AO778" s="263"/>
      <c r="AP778" s="265"/>
      <c r="AQ778" s="267"/>
      <c r="AR778" s="263"/>
      <c r="AS778" s="265"/>
      <c r="AT778" s="267"/>
      <c r="AU778" s="263"/>
      <c r="AV778" s="265"/>
      <c r="AW778" s="275"/>
      <c r="AX778" s="270"/>
      <c r="AY778" s="292"/>
      <c r="AZ778" s="228"/>
      <c r="BA778" s="228"/>
      <c r="BB778" s="295"/>
    </row>
    <row r="779" spans="2:62" ht="28.15" customHeight="1" x14ac:dyDescent="0.2">
      <c r="B779" s="30"/>
      <c r="C779" s="244"/>
      <c r="D779" s="29"/>
      <c r="E779" s="28"/>
      <c r="F779" s="28"/>
      <c r="G779" s="27"/>
      <c r="H779" s="225">
        <v>228</v>
      </c>
      <c r="I779" s="248"/>
      <c r="J779" s="248"/>
      <c r="K779" s="248"/>
      <c r="L779" s="26" t="s">
        <v>114</v>
      </c>
      <c r="M779" s="25" t="s">
        <v>611</v>
      </c>
      <c r="N779" s="26" t="s">
        <v>112</v>
      </c>
      <c r="O779" s="25" t="s">
        <v>1311</v>
      </c>
      <c r="P779" s="26" t="s">
        <v>111</v>
      </c>
      <c r="Q779" s="25" t="s">
        <v>1018</v>
      </c>
      <c r="R779" s="26" t="s">
        <v>110</v>
      </c>
      <c r="S779" s="25" t="s">
        <v>621</v>
      </c>
      <c r="T779" s="26" t="s">
        <v>109</v>
      </c>
      <c r="U779" s="25" t="s">
        <v>377</v>
      </c>
      <c r="V779" s="26" t="s">
        <v>108</v>
      </c>
      <c r="W779" s="25" t="s">
        <v>132</v>
      </c>
      <c r="X779" s="26" t="s">
        <v>107</v>
      </c>
      <c r="Y779" s="25"/>
      <c r="Z779" s="26" t="s">
        <v>106</v>
      </c>
      <c r="AA779" s="25"/>
      <c r="AB779" s="24"/>
      <c r="AC779" s="25"/>
      <c r="AD779" s="24" t="s">
        <v>1310</v>
      </c>
      <c r="AE779" s="23"/>
      <c r="AF779" s="251"/>
      <c r="AG779" s="251"/>
      <c r="AH779" s="22"/>
      <c r="AI779" s="11"/>
      <c r="AJ779" s="311"/>
      <c r="AK779" s="267"/>
      <c r="AL779" s="263"/>
      <c r="AM779" s="265"/>
      <c r="AN779" s="267"/>
      <c r="AO779" s="263"/>
      <c r="AP779" s="265"/>
      <c r="AQ779" s="267"/>
      <c r="AR779" s="263"/>
      <c r="AS779" s="265"/>
      <c r="AT779" s="267"/>
      <c r="AU779" s="263"/>
      <c r="AV779" s="265"/>
      <c r="AW779" s="275"/>
      <c r="AX779" s="270"/>
      <c r="AY779" s="292"/>
      <c r="AZ779" s="228"/>
      <c r="BA779" s="228"/>
      <c r="BB779" s="295"/>
    </row>
    <row r="780" spans="2:62" ht="28.15" customHeight="1" thickBot="1" x14ac:dyDescent="0.25">
      <c r="B780" s="30"/>
      <c r="C780" s="253"/>
      <c r="D780" s="51"/>
      <c r="E780" s="50"/>
      <c r="F780" s="50"/>
      <c r="G780" s="49"/>
      <c r="H780" s="226"/>
      <c r="I780" s="254"/>
      <c r="J780" s="254"/>
      <c r="K780" s="254"/>
      <c r="L780" s="48" t="s">
        <v>105</v>
      </c>
      <c r="M780" s="47" t="s">
        <v>180</v>
      </c>
      <c r="N780" s="48" t="s">
        <v>103</v>
      </c>
      <c r="O780" s="47" t="s">
        <v>659</v>
      </c>
      <c r="P780" s="48" t="s">
        <v>102</v>
      </c>
      <c r="Q780" s="47" t="s">
        <v>1309</v>
      </c>
      <c r="R780" s="48" t="s">
        <v>101</v>
      </c>
      <c r="S780" s="47" t="s">
        <v>420</v>
      </c>
      <c r="T780" s="48">
        <v>20</v>
      </c>
      <c r="U780" s="47" t="s">
        <v>447</v>
      </c>
      <c r="V780" s="48" t="s">
        <v>100</v>
      </c>
      <c r="W780" s="47" t="s">
        <v>121</v>
      </c>
      <c r="X780" s="48" t="s">
        <v>99</v>
      </c>
      <c r="Y780" s="47"/>
      <c r="Z780" s="48" t="s">
        <v>98</v>
      </c>
      <c r="AA780" s="47"/>
      <c r="AB780" s="16"/>
      <c r="AC780" s="47"/>
      <c r="AD780" s="16" t="s">
        <v>1308</v>
      </c>
      <c r="AE780" s="46"/>
      <c r="AF780" s="255"/>
      <c r="AG780" s="255"/>
      <c r="AH780" s="45"/>
      <c r="AI780" s="11"/>
      <c r="AJ780" s="312"/>
      <c r="AK780" s="268"/>
      <c r="AL780" s="264"/>
      <c r="AM780" s="266"/>
      <c r="AN780" s="268"/>
      <c r="AO780" s="264"/>
      <c r="AP780" s="266"/>
      <c r="AQ780" s="268"/>
      <c r="AR780" s="264"/>
      <c r="AS780" s="266"/>
      <c r="AT780" s="268"/>
      <c r="AU780" s="264"/>
      <c r="AV780" s="266"/>
      <c r="AW780" s="276"/>
      <c r="AX780" s="271"/>
      <c r="AY780" s="293"/>
      <c r="AZ780" s="229"/>
      <c r="BA780" s="229"/>
      <c r="BB780" s="296"/>
    </row>
    <row r="781" spans="2:62" ht="28.15" customHeight="1" x14ac:dyDescent="0.2">
      <c r="B781" s="30"/>
      <c r="C781" s="242">
        <v>2</v>
      </c>
      <c r="D781" s="44"/>
      <c r="E781" s="43"/>
      <c r="F781" s="43"/>
      <c r="G781" s="42"/>
      <c r="H781" s="223"/>
      <c r="I781" s="246">
        <v>107</v>
      </c>
      <c r="J781" s="246">
        <v>30</v>
      </c>
      <c r="K781" s="246">
        <v>8</v>
      </c>
      <c r="L781" s="41" t="s">
        <v>133</v>
      </c>
      <c r="M781" s="40" t="s">
        <v>132</v>
      </c>
      <c r="N781" s="41" t="s">
        <v>131</v>
      </c>
      <c r="O781" s="40" t="s">
        <v>186</v>
      </c>
      <c r="P781" s="41" t="s">
        <v>130</v>
      </c>
      <c r="Q781" s="40" t="s">
        <v>132</v>
      </c>
      <c r="R781" s="41" t="s">
        <v>129</v>
      </c>
      <c r="S781" s="40" t="s">
        <v>707</v>
      </c>
      <c r="T781" s="41" t="s">
        <v>128</v>
      </c>
      <c r="U781" s="40" t="s">
        <v>375</v>
      </c>
      <c r="V781" s="41" t="s">
        <v>127</v>
      </c>
      <c r="W781" s="40" t="s">
        <v>121</v>
      </c>
      <c r="X781" s="41" t="s">
        <v>126</v>
      </c>
      <c r="Y781" s="40"/>
      <c r="Z781" s="41" t="s">
        <v>125</v>
      </c>
      <c r="AA781" s="40"/>
      <c r="AB781" s="39"/>
      <c r="AC781" s="40"/>
      <c r="AD781" s="39" t="s">
        <v>1307</v>
      </c>
      <c r="AE781" s="38"/>
      <c r="AF781" s="250">
        <v>5</v>
      </c>
      <c r="AG781" s="250"/>
      <c r="AH781" s="37"/>
      <c r="AI781" s="11"/>
      <c r="AJ781" s="310">
        <f>SUMPRODUCT(LEN($M781:$AA784)-LEN(SUBSTITUTE($M781:$AA784,"A", "")))</f>
        <v>45</v>
      </c>
      <c r="AK781" s="239">
        <f>SUMPRODUCT(LEN($AD781:$AD784)-LEN(SUBSTITUTE($AD781:$AD784,"A", "")))</f>
        <v>16</v>
      </c>
      <c r="AL781" s="230">
        <f>SUMPRODUCT(LEN($AC781:$AC784)-LEN(SUBSTITUTE($AC781:$AC784,"A", "")))</f>
        <v>0</v>
      </c>
      <c r="AM781" s="233">
        <f>SUMPRODUCT(LEN($M781:$AA784)-LEN(SUBSTITUTE($M781:$AA784,"S", "")))</f>
        <v>7</v>
      </c>
      <c r="AN781" s="239">
        <f>SUMPRODUCT(LEN($AD781:$AD784)-LEN(SUBSTITUTE($AD781:$AD784,"S", "")))</f>
        <v>2</v>
      </c>
      <c r="AO781" s="230">
        <f>SUMPRODUCT(LEN($AC781:$AC784)-LEN(SUBSTITUTE($AC781:$AC784,"S", "")))</f>
        <v>0</v>
      </c>
      <c r="AP781" s="233">
        <f>SUMPRODUCT(LEN($M781:$AA784)-LEN(SUBSTITUTE($M781:$AA784,"F", "")))</f>
        <v>1</v>
      </c>
      <c r="AQ781" s="239">
        <f>SUMPRODUCT(LEN($AD781:$AD784)-LEN(SUBSTITUTE($AD781:$AD784,"F", "")))</f>
        <v>0</v>
      </c>
      <c r="AR781" s="230">
        <f>SUMPRODUCT(LEN($AC781:$AC784)-LEN(SUBSTITUTE($AC781:$AC784,"F", "")))</f>
        <v>0</v>
      </c>
      <c r="AS781" s="233">
        <f>SUMPRODUCT(LEN($M781:$AA784)-LEN(SUBSTITUTE($M781:$AA784,"G", "")))</f>
        <v>7</v>
      </c>
      <c r="AT781" s="239">
        <f>SUMPRODUCT(LEN($AD781:$AD784)-LEN(SUBSTITUTE($AD781:$AD784,"G", "")))</f>
        <v>2</v>
      </c>
      <c r="AU781" s="230">
        <f>SUMPRODUCT(LEN($AC781:$AC784)-LEN(SUBSTITUTE($AC781:$AC784,"G", "")))</f>
        <v>0</v>
      </c>
      <c r="AV781" s="233">
        <f>SUMPRODUCT(LEN($L781:$AA784)-LEN(SUBSTITUTE($L781:$AA784,"M", "")))</f>
        <v>0</v>
      </c>
      <c r="AW781" s="236">
        <f>SUMPRODUCT(LEN($AD781:$AD784)-LEN(SUBSTITUTE($AD781:$AD784,"M", "")))</f>
        <v>0</v>
      </c>
      <c r="AX781" s="269">
        <f>SUMPRODUCT(LEN($AC781:$AC784)-LEN(SUBSTITUTE($AC781:$AC784,"M", "")))</f>
        <v>0</v>
      </c>
      <c r="AY781" s="291">
        <f>SUMPRODUCT(LEN($AE781:$AE784)-LEN(SUBSTITUTE($AE781:$AE784,"S", "")))</f>
        <v>0</v>
      </c>
      <c r="AZ781" s="227">
        <f>SUMPRODUCT(LEN($AE781:$AE784)-LEN(SUBSTITUTE($AE781:$AE784,"F", "")))</f>
        <v>0</v>
      </c>
      <c r="BA781" s="227">
        <f>SUMPRODUCT(LEN($AE781:$AE784)-LEN(SUBSTITUTE($AE781:$AE784,"G", "")))</f>
        <v>0</v>
      </c>
      <c r="BB781" s="294">
        <f>SUMPRODUCT(LEN($AE781:$AE784)-LEN(SUBSTITUTE($AE781:$AE784,"M", "")))</f>
        <v>0</v>
      </c>
    </row>
    <row r="782" spans="2:62" ht="28.15" customHeight="1" thickBot="1" x14ac:dyDescent="0.25">
      <c r="B782" s="30"/>
      <c r="C782" s="243"/>
      <c r="D782" s="36"/>
      <c r="E782" s="35"/>
      <c r="F782" s="35"/>
      <c r="G782" s="34"/>
      <c r="H782" s="224"/>
      <c r="I782" s="247"/>
      <c r="J782" s="247"/>
      <c r="K782" s="247"/>
      <c r="L782" s="33" t="s">
        <v>123</v>
      </c>
      <c r="M782" s="32" t="s">
        <v>176</v>
      </c>
      <c r="N782" s="33" t="s">
        <v>122</v>
      </c>
      <c r="O782" s="32" t="s">
        <v>389</v>
      </c>
      <c r="P782" s="33" t="s">
        <v>120</v>
      </c>
      <c r="Q782" s="32" t="s">
        <v>382</v>
      </c>
      <c r="R782" s="33" t="s">
        <v>119</v>
      </c>
      <c r="S782" s="32" t="s">
        <v>186</v>
      </c>
      <c r="T782" s="33" t="s">
        <v>118</v>
      </c>
      <c r="U782" s="32" t="s">
        <v>132</v>
      </c>
      <c r="V782" s="33" t="s">
        <v>117</v>
      </c>
      <c r="W782" s="32" t="s">
        <v>121</v>
      </c>
      <c r="X782" s="33" t="s">
        <v>116</v>
      </c>
      <c r="Y782" s="32"/>
      <c r="Z782" s="33" t="s">
        <v>115</v>
      </c>
      <c r="AA782" s="32"/>
      <c r="AB782" s="31"/>
      <c r="AC782" s="32"/>
      <c r="AD782" s="31" t="s">
        <v>1306</v>
      </c>
      <c r="AE782" s="23"/>
      <c r="AF782" s="251"/>
      <c r="AG782" s="251"/>
      <c r="AH782" s="22"/>
      <c r="AI782" s="11"/>
      <c r="AJ782" s="311"/>
      <c r="AK782" s="267"/>
      <c r="AL782" s="263"/>
      <c r="AM782" s="265"/>
      <c r="AN782" s="267"/>
      <c r="AO782" s="263"/>
      <c r="AP782" s="265"/>
      <c r="AQ782" s="267"/>
      <c r="AR782" s="263"/>
      <c r="AS782" s="265"/>
      <c r="AT782" s="267"/>
      <c r="AU782" s="263"/>
      <c r="AV782" s="265"/>
      <c r="AW782" s="275"/>
      <c r="AX782" s="270"/>
      <c r="AY782" s="292"/>
      <c r="AZ782" s="228"/>
      <c r="BA782" s="228"/>
      <c r="BB782" s="295"/>
    </row>
    <row r="783" spans="2:62" ht="28.15" customHeight="1" x14ac:dyDescent="0.2">
      <c r="B783" s="30"/>
      <c r="C783" s="244"/>
      <c r="D783" s="29"/>
      <c r="E783" s="28"/>
      <c r="F783" s="28"/>
      <c r="G783" s="27"/>
      <c r="H783" s="225"/>
      <c r="I783" s="248"/>
      <c r="J783" s="248"/>
      <c r="K783" s="248"/>
      <c r="L783" s="26" t="s">
        <v>114</v>
      </c>
      <c r="M783" s="25" t="s">
        <v>377</v>
      </c>
      <c r="N783" s="26" t="s">
        <v>112</v>
      </c>
      <c r="O783" s="25" t="s">
        <v>452</v>
      </c>
      <c r="P783" s="26" t="s">
        <v>111</v>
      </c>
      <c r="Q783" s="25" t="s">
        <v>186</v>
      </c>
      <c r="R783" s="26" t="s">
        <v>110</v>
      </c>
      <c r="S783" s="25" t="s">
        <v>428</v>
      </c>
      <c r="T783" s="26" t="s">
        <v>109</v>
      </c>
      <c r="U783" s="25" t="s">
        <v>175</v>
      </c>
      <c r="V783" s="26" t="s">
        <v>108</v>
      </c>
      <c r="W783" s="25"/>
      <c r="X783" s="26" t="s">
        <v>107</v>
      </c>
      <c r="Y783" s="25"/>
      <c r="Z783" s="26" t="s">
        <v>106</v>
      </c>
      <c r="AA783" s="25"/>
      <c r="AB783" s="24"/>
      <c r="AC783" s="25"/>
      <c r="AD783" s="24"/>
      <c r="AE783" s="23"/>
      <c r="AF783" s="251"/>
      <c r="AG783" s="251"/>
      <c r="AH783" s="22"/>
      <c r="AI783" s="11"/>
      <c r="AJ783" s="311"/>
      <c r="AK783" s="267"/>
      <c r="AL783" s="263"/>
      <c r="AM783" s="265"/>
      <c r="AN783" s="267"/>
      <c r="AO783" s="263"/>
      <c r="AP783" s="265"/>
      <c r="AQ783" s="267"/>
      <c r="AR783" s="263"/>
      <c r="AS783" s="265"/>
      <c r="AT783" s="267"/>
      <c r="AU783" s="263"/>
      <c r="AV783" s="265"/>
      <c r="AW783" s="275"/>
      <c r="AX783" s="270"/>
      <c r="AY783" s="292"/>
      <c r="AZ783" s="228"/>
      <c r="BA783" s="228"/>
      <c r="BB783" s="295"/>
    </row>
    <row r="784" spans="2:62" ht="28.15" customHeight="1" thickBot="1" x14ac:dyDescent="0.25">
      <c r="B784" s="30"/>
      <c r="C784" s="253"/>
      <c r="D784" s="51"/>
      <c r="E784" s="50"/>
      <c r="F784" s="50"/>
      <c r="G784" s="49"/>
      <c r="H784" s="226"/>
      <c r="I784" s="254"/>
      <c r="J784" s="254"/>
      <c r="K784" s="254"/>
      <c r="L784" s="48" t="s">
        <v>105</v>
      </c>
      <c r="M784" s="47" t="s">
        <v>377</v>
      </c>
      <c r="N784" s="48" t="s">
        <v>103</v>
      </c>
      <c r="O784" s="47" t="s">
        <v>382</v>
      </c>
      <c r="P784" s="48" t="s">
        <v>102</v>
      </c>
      <c r="Q784" s="47" t="s">
        <v>132</v>
      </c>
      <c r="R784" s="48" t="s">
        <v>101</v>
      </c>
      <c r="S784" s="47" t="s">
        <v>430</v>
      </c>
      <c r="T784" s="48">
        <v>20</v>
      </c>
      <c r="U784" s="47" t="s">
        <v>121</v>
      </c>
      <c r="V784" s="48" t="s">
        <v>100</v>
      </c>
      <c r="W784" s="47"/>
      <c r="X784" s="48" t="s">
        <v>99</v>
      </c>
      <c r="Y784" s="47"/>
      <c r="Z784" s="48" t="s">
        <v>98</v>
      </c>
      <c r="AA784" s="47"/>
      <c r="AB784" s="16"/>
      <c r="AC784" s="47"/>
      <c r="AD784" s="16"/>
      <c r="AE784" s="46"/>
      <c r="AF784" s="255"/>
      <c r="AG784" s="255"/>
      <c r="AH784" s="45"/>
      <c r="AI784" s="11"/>
      <c r="AJ784" s="312"/>
      <c r="AK784" s="268"/>
      <c r="AL784" s="264"/>
      <c r="AM784" s="266"/>
      <c r="AN784" s="268"/>
      <c r="AO784" s="264"/>
      <c r="AP784" s="266"/>
      <c r="AQ784" s="268"/>
      <c r="AR784" s="264"/>
      <c r="AS784" s="266"/>
      <c r="AT784" s="268"/>
      <c r="AU784" s="264"/>
      <c r="AV784" s="266"/>
      <c r="AW784" s="276"/>
      <c r="AX784" s="271"/>
      <c r="AY784" s="293"/>
      <c r="AZ784" s="229"/>
      <c r="BA784" s="229"/>
      <c r="BB784" s="296"/>
    </row>
    <row r="785" spans="2:62" ht="28.15" customHeight="1" x14ac:dyDescent="0.2">
      <c r="B785" s="30"/>
      <c r="C785" s="242">
        <v>3</v>
      </c>
      <c r="D785" s="44"/>
      <c r="E785" s="43"/>
      <c r="F785" s="43"/>
      <c r="G785" s="42"/>
      <c r="H785" s="223"/>
      <c r="I785" s="246">
        <v>80</v>
      </c>
      <c r="J785" s="246">
        <v>29</v>
      </c>
      <c r="K785" s="246">
        <v>7</v>
      </c>
      <c r="L785" s="41" t="s">
        <v>133</v>
      </c>
      <c r="M785" s="40" t="s">
        <v>484</v>
      </c>
      <c r="N785" s="41" t="s">
        <v>131</v>
      </c>
      <c r="O785" s="40" t="s">
        <v>186</v>
      </c>
      <c r="P785" s="41" t="s">
        <v>130</v>
      </c>
      <c r="Q785" s="40" t="s">
        <v>1260</v>
      </c>
      <c r="R785" s="41" t="s">
        <v>129</v>
      </c>
      <c r="S785" s="40" t="s">
        <v>377</v>
      </c>
      <c r="T785" s="41" t="s">
        <v>128</v>
      </c>
      <c r="U785" s="40" t="s">
        <v>217</v>
      </c>
      <c r="V785" s="41" t="s">
        <v>127</v>
      </c>
      <c r="W785" s="40" t="s">
        <v>121</v>
      </c>
      <c r="X785" s="41" t="s">
        <v>126</v>
      </c>
      <c r="Y785" s="40"/>
      <c r="Z785" s="41" t="s">
        <v>125</v>
      </c>
      <c r="AA785" s="40"/>
      <c r="AB785" s="39"/>
      <c r="AC785" s="40"/>
      <c r="AD785" s="39" t="s">
        <v>420</v>
      </c>
      <c r="AE785" s="38"/>
      <c r="AF785" s="250"/>
      <c r="AG785" s="250"/>
      <c r="AH785" s="37"/>
      <c r="AI785" s="11"/>
      <c r="AJ785" s="310">
        <f>SUMPRODUCT(LEN($M785:$AA788)-LEN(SUBSTITUTE($M785:$AA788,"A", "")))</f>
        <v>51</v>
      </c>
      <c r="AK785" s="239">
        <f>SUMPRODUCT(LEN($AD785:$AD788)-LEN(SUBSTITUTE($AD785:$AD788,"A", "")))</f>
        <v>3</v>
      </c>
      <c r="AL785" s="230">
        <f>SUMPRODUCT(LEN($AC785:$AC788)-LEN(SUBSTITUTE($AC785:$AC788,"A", "")))</f>
        <v>0</v>
      </c>
      <c r="AM785" s="233">
        <f>SUMPRODUCT(LEN($M785:$AA788)-LEN(SUBSTITUTE($M785:$AA788,"S", "")))</f>
        <v>12</v>
      </c>
      <c r="AN785" s="239">
        <f>SUMPRODUCT(LEN($AD785:$AD788)-LEN(SUBSTITUTE($AD785:$AD788,"S", "")))</f>
        <v>2</v>
      </c>
      <c r="AO785" s="230">
        <f>SUMPRODUCT(LEN($AC785:$AC788)-LEN(SUBSTITUTE($AC785:$AC788,"S", "")))</f>
        <v>0</v>
      </c>
      <c r="AP785" s="233">
        <f>SUMPRODUCT(LEN($M785:$AA788)-LEN(SUBSTITUTE($M785:$AA788,"F", "")))</f>
        <v>0</v>
      </c>
      <c r="AQ785" s="239">
        <f>SUMPRODUCT(LEN($AD785:$AD788)-LEN(SUBSTITUTE($AD785:$AD788,"F", "")))</f>
        <v>0</v>
      </c>
      <c r="AR785" s="230">
        <f>SUMPRODUCT(LEN($AC785:$AC788)-LEN(SUBSTITUTE($AC785:$AC788,"F", "")))</f>
        <v>0</v>
      </c>
      <c r="AS785" s="233">
        <f>SUMPRODUCT(LEN($M785:$AA788)-LEN(SUBSTITUTE($M785:$AA788,"G", "")))</f>
        <v>12</v>
      </c>
      <c r="AT785" s="239">
        <f>SUMPRODUCT(LEN($AD785:$AD788)-LEN(SUBSTITUTE($AD785:$AD788,"G", "")))</f>
        <v>0</v>
      </c>
      <c r="AU785" s="230">
        <f>SUMPRODUCT(LEN($AC785:$AC788)-LEN(SUBSTITUTE($AC785:$AC788,"G", "")))</f>
        <v>0</v>
      </c>
      <c r="AV785" s="233">
        <f>SUMPRODUCT(LEN($L785:$AA788)-LEN(SUBSTITUTE($L785:$AA788,"M", "")))</f>
        <v>0</v>
      </c>
      <c r="AW785" s="236">
        <f>SUMPRODUCT(LEN($AD785:$AD788)-LEN(SUBSTITUTE($AD785:$AD788,"M", "")))</f>
        <v>0</v>
      </c>
      <c r="AX785" s="269">
        <f>SUMPRODUCT(LEN($AC785:$AC788)-LEN(SUBSTITUTE($AC785:$AC788,"M", "")))</f>
        <v>0</v>
      </c>
      <c r="AY785" s="291">
        <f>SUMPRODUCT(LEN($AE785:$AE788)-LEN(SUBSTITUTE($AE785:$AE788,"S", "")))</f>
        <v>0</v>
      </c>
      <c r="AZ785" s="227">
        <f>SUMPRODUCT(LEN($AE785:$AE788)-LEN(SUBSTITUTE($AE785:$AE788,"F", "")))</f>
        <v>0</v>
      </c>
      <c r="BA785" s="227">
        <f>SUMPRODUCT(LEN($AE785:$AE788)-LEN(SUBSTITUTE($AE785:$AE788,"G", "")))</f>
        <v>0</v>
      </c>
      <c r="BB785" s="294">
        <f>SUMPRODUCT(LEN($AE785:$AE788)-LEN(SUBSTITUTE($AE785:$AE788,"M", "")))</f>
        <v>0</v>
      </c>
    </row>
    <row r="786" spans="2:62" ht="28.15" customHeight="1" thickBot="1" x14ac:dyDescent="0.25">
      <c r="B786" s="30"/>
      <c r="C786" s="243"/>
      <c r="D786" s="36"/>
      <c r="E786" s="35"/>
      <c r="F786" s="35"/>
      <c r="G786" s="34"/>
      <c r="H786" s="224"/>
      <c r="I786" s="247"/>
      <c r="J786" s="247"/>
      <c r="K786" s="247"/>
      <c r="L786" s="33" t="s">
        <v>123</v>
      </c>
      <c r="M786" s="32" t="s">
        <v>104</v>
      </c>
      <c r="N786" s="33" t="s">
        <v>122</v>
      </c>
      <c r="O786" s="32" t="s">
        <v>132</v>
      </c>
      <c r="P786" s="33" t="s">
        <v>120</v>
      </c>
      <c r="Q786" s="32" t="s">
        <v>1305</v>
      </c>
      <c r="R786" s="33" t="s">
        <v>119</v>
      </c>
      <c r="S786" s="32" t="s">
        <v>444</v>
      </c>
      <c r="T786" s="33" t="s">
        <v>118</v>
      </c>
      <c r="U786" s="32" t="s">
        <v>113</v>
      </c>
      <c r="V786" s="33" t="s">
        <v>117</v>
      </c>
      <c r="W786" s="32" t="s">
        <v>121</v>
      </c>
      <c r="X786" s="33" t="s">
        <v>116</v>
      </c>
      <c r="Y786" s="32"/>
      <c r="Z786" s="33" t="s">
        <v>115</v>
      </c>
      <c r="AA786" s="32"/>
      <c r="AB786" s="31"/>
      <c r="AC786" s="32"/>
      <c r="AD786" s="31"/>
      <c r="AE786" s="23"/>
      <c r="AF786" s="251"/>
      <c r="AG786" s="251"/>
      <c r="AH786" s="22"/>
      <c r="AI786" s="11"/>
      <c r="AJ786" s="311"/>
      <c r="AK786" s="267"/>
      <c r="AL786" s="263"/>
      <c r="AM786" s="265"/>
      <c r="AN786" s="267"/>
      <c r="AO786" s="263"/>
      <c r="AP786" s="265"/>
      <c r="AQ786" s="267"/>
      <c r="AR786" s="263"/>
      <c r="AS786" s="265"/>
      <c r="AT786" s="267"/>
      <c r="AU786" s="263"/>
      <c r="AV786" s="265"/>
      <c r="AW786" s="275"/>
      <c r="AX786" s="270"/>
      <c r="AY786" s="292"/>
      <c r="AZ786" s="228"/>
      <c r="BA786" s="228"/>
      <c r="BB786" s="295"/>
    </row>
    <row r="787" spans="2:62" ht="28.15" customHeight="1" x14ac:dyDescent="0.2">
      <c r="B787" s="30"/>
      <c r="C787" s="244"/>
      <c r="D787" s="29"/>
      <c r="E787" s="28"/>
      <c r="F787" s="28"/>
      <c r="G787" s="27"/>
      <c r="H787" s="225"/>
      <c r="I787" s="248"/>
      <c r="J787" s="248"/>
      <c r="K787" s="248"/>
      <c r="L787" s="26" t="s">
        <v>114</v>
      </c>
      <c r="M787" s="25" t="s">
        <v>186</v>
      </c>
      <c r="N787" s="26" t="s">
        <v>112</v>
      </c>
      <c r="O787" s="25" t="s">
        <v>1282</v>
      </c>
      <c r="P787" s="26" t="s">
        <v>111</v>
      </c>
      <c r="Q787" s="25" t="s">
        <v>527</v>
      </c>
      <c r="R787" s="26" t="s">
        <v>110</v>
      </c>
      <c r="S787" s="25" t="s">
        <v>203</v>
      </c>
      <c r="T787" s="26" t="s">
        <v>109</v>
      </c>
      <c r="U787" s="25" t="s">
        <v>113</v>
      </c>
      <c r="V787" s="26" t="s">
        <v>108</v>
      </c>
      <c r="W787" s="25"/>
      <c r="X787" s="26" t="s">
        <v>107</v>
      </c>
      <c r="Y787" s="25"/>
      <c r="Z787" s="26" t="s">
        <v>106</v>
      </c>
      <c r="AA787" s="25"/>
      <c r="AB787" s="24"/>
      <c r="AC787" s="25"/>
      <c r="AD787" s="24"/>
      <c r="AE787" s="23"/>
      <c r="AF787" s="251"/>
      <c r="AG787" s="251"/>
      <c r="AH787" s="22"/>
      <c r="AI787" s="11"/>
      <c r="AJ787" s="311"/>
      <c r="AK787" s="267"/>
      <c r="AL787" s="263"/>
      <c r="AM787" s="265"/>
      <c r="AN787" s="267"/>
      <c r="AO787" s="263"/>
      <c r="AP787" s="265"/>
      <c r="AQ787" s="267"/>
      <c r="AR787" s="263"/>
      <c r="AS787" s="265"/>
      <c r="AT787" s="267"/>
      <c r="AU787" s="263"/>
      <c r="AV787" s="265"/>
      <c r="AW787" s="275"/>
      <c r="AX787" s="270"/>
      <c r="AY787" s="292"/>
      <c r="AZ787" s="228"/>
      <c r="BA787" s="228"/>
      <c r="BB787" s="295"/>
    </row>
    <row r="788" spans="2:62" ht="28.15" customHeight="1" thickBot="1" x14ac:dyDescent="0.25">
      <c r="B788" s="21"/>
      <c r="C788" s="245"/>
      <c r="D788" s="20"/>
      <c r="E788" s="19"/>
      <c r="F788" s="19"/>
      <c r="G788" s="18"/>
      <c r="H788" s="226"/>
      <c r="I788" s="249"/>
      <c r="J788" s="249"/>
      <c r="K788" s="249"/>
      <c r="L788" s="17" t="s">
        <v>105</v>
      </c>
      <c r="M788" s="15" t="s">
        <v>417</v>
      </c>
      <c r="N788" s="17" t="s">
        <v>103</v>
      </c>
      <c r="O788" s="15" t="s">
        <v>621</v>
      </c>
      <c r="P788" s="17" t="s">
        <v>102</v>
      </c>
      <c r="Q788" s="15" t="s">
        <v>773</v>
      </c>
      <c r="R788" s="17" t="s">
        <v>101</v>
      </c>
      <c r="S788" s="15" t="s">
        <v>389</v>
      </c>
      <c r="T788" s="17">
        <v>20</v>
      </c>
      <c r="U788" s="15" t="s">
        <v>113</v>
      </c>
      <c r="V788" s="17" t="s">
        <v>100</v>
      </c>
      <c r="W788" s="15"/>
      <c r="X788" s="17" t="s">
        <v>99</v>
      </c>
      <c r="Y788" s="15"/>
      <c r="Z788" s="17" t="s">
        <v>98</v>
      </c>
      <c r="AA788" s="15"/>
      <c r="AB788" s="16"/>
      <c r="AC788" s="15"/>
      <c r="AD788" s="14"/>
      <c r="AE788" s="13"/>
      <c r="AF788" s="252"/>
      <c r="AG788" s="252"/>
      <c r="AH788" s="12"/>
      <c r="AI788" s="11"/>
      <c r="AJ788" s="312"/>
      <c r="AK788" s="268"/>
      <c r="AL788" s="264"/>
      <c r="AM788" s="266"/>
      <c r="AN788" s="268"/>
      <c r="AO788" s="264"/>
      <c r="AP788" s="266"/>
      <c r="AQ788" s="268"/>
      <c r="AR788" s="264"/>
      <c r="AS788" s="266"/>
      <c r="AT788" s="268"/>
      <c r="AU788" s="264"/>
      <c r="AV788" s="266"/>
      <c r="AW788" s="276"/>
      <c r="AX788" s="271"/>
      <c r="AY788" s="293"/>
      <c r="AZ788" s="229"/>
      <c r="BA788" s="229"/>
      <c r="BB788" s="296"/>
    </row>
    <row r="789" spans="2:62" ht="85.9" customHeight="1" thickTop="1" thickBot="1" x14ac:dyDescent="0.35">
      <c r="B789" s="105" t="s">
        <v>174</v>
      </c>
      <c r="C789" s="95" t="s">
        <v>173</v>
      </c>
      <c r="D789" s="100" t="s">
        <v>172</v>
      </c>
      <c r="E789" s="104" t="s">
        <v>171</v>
      </c>
      <c r="F789" s="103"/>
      <c r="G789" s="102"/>
      <c r="H789" s="101" t="s">
        <v>170</v>
      </c>
      <c r="I789" s="100" t="s">
        <v>96</v>
      </c>
      <c r="J789" s="100" t="s">
        <v>169</v>
      </c>
      <c r="K789" s="100" t="s">
        <v>97</v>
      </c>
      <c r="L789" s="256" t="s">
        <v>168</v>
      </c>
      <c r="M789" s="262"/>
      <c r="N789" s="256" t="s">
        <v>167</v>
      </c>
      <c r="O789" s="262"/>
      <c r="P789" s="256" t="s">
        <v>167</v>
      </c>
      <c r="Q789" s="257"/>
      <c r="R789" s="256" t="s">
        <v>167</v>
      </c>
      <c r="S789" s="257"/>
      <c r="T789" s="256" t="s">
        <v>167</v>
      </c>
      <c r="U789" s="257"/>
      <c r="V789" s="256" t="s">
        <v>167</v>
      </c>
      <c r="W789" s="257"/>
      <c r="X789" s="256" t="s">
        <v>167</v>
      </c>
      <c r="Y789" s="257"/>
      <c r="Z789" s="256" t="s">
        <v>167</v>
      </c>
      <c r="AA789" s="257"/>
      <c r="AB789" s="261" t="s">
        <v>166</v>
      </c>
      <c r="AC789" s="257"/>
      <c r="AD789" s="101" t="s">
        <v>165</v>
      </c>
      <c r="AE789" s="101" t="s">
        <v>164</v>
      </c>
      <c r="AF789" s="100" t="s">
        <v>163</v>
      </c>
      <c r="AG789" s="100" t="s">
        <v>162</v>
      </c>
      <c r="AH789" s="99" t="s">
        <v>161</v>
      </c>
      <c r="AI789" s="98"/>
      <c r="AJ789" s="96" t="s">
        <v>160</v>
      </c>
      <c r="AK789" s="95" t="s">
        <v>159</v>
      </c>
      <c r="AL789" s="94" t="s">
        <v>158</v>
      </c>
      <c r="AM789" s="96" t="s">
        <v>157</v>
      </c>
      <c r="AN789" s="95" t="s">
        <v>156</v>
      </c>
      <c r="AO789" s="94" t="s">
        <v>155</v>
      </c>
      <c r="AP789" s="96" t="s">
        <v>154</v>
      </c>
      <c r="AQ789" s="95" t="s">
        <v>153</v>
      </c>
      <c r="AR789" s="97" t="s">
        <v>152</v>
      </c>
      <c r="AS789" s="96" t="s">
        <v>151</v>
      </c>
      <c r="AT789" s="95" t="s">
        <v>150</v>
      </c>
      <c r="AU789" s="94" t="s">
        <v>149</v>
      </c>
      <c r="AV789" s="96" t="s">
        <v>148</v>
      </c>
      <c r="AW789" s="95" t="s">
        <v>147</v>
      </c>
      <c r="AX789" s="94" t="s">
        <v>146</v>
      </c>
      <c r="AY789" s="93" t="s">
        <v>145</v>
      </c>
      <c r="AZ789" s="92" t="s">
        <v>144</v>
      </c>
      <c r="BA789" s="92" t="s">
        <v>143</v>
      </c>
      <c r="BB789" s="91" t="s">
        <v>142</v>
      </c>
    </row>
    <row r="790" spans="2:62" ht="48" thickBot="1" x14ac:dyDescent="0.3">
      <c r="B790" s="90" t="s">
        <v>193</v>
      </c>
      <c r="C790" s="89"/>
      <c r="D790" s="88"/>
      <c r="E790" s="258"/>
      <c r="F790" s="259"/>
      <c r="G790" s="260"/>
      <c r="H790" s="87" t="s">
        <v>140</v>
      </c>
      <c r="I790" s="86"/>
      <c r="J790" s="86"/>
      <c r="K790" s="85"/>
      <c r="L790" s="84"/>
      <c r="M790" s="81"/>
      <c r="N790" s="84"/>
      <c r="O790" s="81"/>
      <c r="P790" s="84"/>
      <c r="Q790" s="81"/>
      <c r="R790" s="84"/>
      <c r="S790" s="81"/>
      <c r="T790" s="84"/>
      <c r="U790" s="81"/>
      <c r="V790" s="84"/>
      <c r="W790" s="81"/>
      <c r="X790" s="84"/>
      <c r="Y790" s="81"/>
      <c r="Z790" s="84"/>
      <c r="AA790" s="83"/>
      <c r="AB790" s="82" t="s">
        <v>139</v>
      </c>
      <c r="AC790" s="81"/>
      <c r="AD790" s="81"/>
      <c r="AE790" s="81"/>
      <c r="AF790" s="80"/>
      <c r="AG790" s="80"/>
      <c r="AH790" s="60"/>
      <c r="AI790" s="79" t="s">
        <v>138</v>
      </c>
      <c r="AJ790" s="78">
        <f t="shared" ref="AJ790:BB790" si="104">SUM(AJ792:AJ803)</f>
        <v>144</v>
      </c>
      <c r="AK790" s="77">
        <f t="shared" si="104"/>
        <v>21</v>
      </c>
      <c r="AL790" s="76">
        <f t="shared" si="104"/>
        <v>0</v>
      </c>
      <c r="AM790" s="78">
        <f t="shared" si="104"/>
        <v>34</v>
      </c>
      <c r="AN790" s="77">
        <f t="shared" si="104"/>
        <v>12</v>
      </c>
      <c r="AO790" s="76">
        <f t="shared" si="104"/>
        <v>0</v>
      </c>
      <c r="AP790" s="78">
        <f t="shared" si="104"/>
        <v>1</v>
      </c>
      <c r="AQ790" s="77">
        <f t="shared" si="104"/>
        <v>1</v>
      </c>
      <c r="AR790" s="76">
        <f t="shared" si="104"/>
        <v>0</v>
      </c>
      <c r="AS790" s="78">
        <f t="shared" si="104"/>
        <v>31</v>
      </c>
      <c r="AT790" s="77">
        <f t="shared" si="104"/>
        <v>7</v>
      </c>
      <c r="AU790" s="76">
        <f t="shared" si="104"/>
        <v>0</v>
      </c>
      <c r="AV790" s="78">
        <f t="shared" si="104"/>
        <v>0</v>
      </c>
      <c r="AW790" s="77">
        <f t="shared" si="104"/>
        <v>0</v>
      </c>
      <c r="AX790" s="76">
        <f t="shared" si="104"/>
        <v>0</v>
      </c>
      <c r="AY790" s="75">
        <f t="shared" si="104"/>
        <v>0</v>
      </c>
      <c r="AZ790" s="74">
        <f t="shared" si="104"/>
        <v>0</v>
      </c>
      <c r="BA790" s="74">
        <f t="shared" si="104"/>
        <v>0</v>
      </c>
      <c r="BB790" s="73">
        <f t="shared" si="104"/>
        <v>0</v>
      </c>
      <c r="BC790" s="72" t="s">
        <v>137</v>
      </c>
      <c r="BF790" s="5">
        <f>SUM(AJ790:AL790)/$BG$5</f>
        <v>55</v>
      </c>
      <c r="BG790" s="5">
        <f>SUM(AM790:AO790,AY790)/$BG$5</f>
        <v>15.333333333333334</v>
      </c>
      <c r="BH790" s="5">
        <f>SUM(AP790:AR790,AZ790)/$BG$5</f>
        <v>0.66666666666666663</v>
      </c>
      <c r="BI790" s="5">
        <f>SUM(AS790:AU790,BA790)/$BG$5</f>
        <v>12.666666666666666</v>
      </c>
      <c r="BJ790" s="5">
        <f>SUM(AV790:AX790,BB790)/$BG$5</f>
        <v>0</v>
      </c>
    </row>
    <row r="791" spans="2:62" ht="37.5" thickBot="1" x14ac:dyDescent="0.3">
      <c r="B791" s="71"/>
      <c r="C791" s="70"/>
      <c r="D791" s="69"/>
      <c r="E791" s="68"/>
      <c r="F791" s="68"/>
      <c r="G791" s="67"/>
      <c r="H791" s="66"/>
      <c r="I791" s="64"/>
      <c r="J791" s="64"/>
      <c r="K791" s="65"/>
      <c r="L791" s="64"/>
      <c r="M791" s="62"/>
      <c r="N791" s="64"/>
      <c r="O791" s="62"/>
      <c r="P791" s="64"/>
      <c r="Q791" s="62"/>
      <c r="R791" s="64"/>
      <c r="S791" s="62"/>
      <c r="T791" s="64"/>
      <c r="U791" s="62"/>
      <c r="V791" s="64"/>
      <c r="W791" s="62"/>
      <c r="X791" s="64"/>
      <c r="Y791" s="62"/>
      <c r="Z791" s="64"/>
      <c r="AA791" s="62"/>
      <c r="AB791" s="63"/>
      <c r="AC791" s="62"/>
      <c r="AD791" s="62"/>
      <c r="AE791" s="62"/>
      <c r="AF791" s="61"/>
      <c r="AG791" s="61"/>
      <c r="AH791" s="60"/>
      <c r="AI791" s="59" t="s">
        <v>136</v>
      </c>
      <c r="AJ791" s="58">
        <f t="shared" ref="AJ791:BB791" si="105">AJ790/3</f>
        <v>48</v>
      </c>
      <c r="AK791" s="57">
        <f t="shared" si="105"/>
        <v>7</v>
      </c>
      <c r="AL791" s="56">
        <f t="shared" si="105"/>
        <v>0</v>
      </c>
      <c r="AM791" s="58">
        <f t="shared" si="105"/>
        <v>11.333333333333334</v>
      </c>
      <c r="AN791" s="57">
        <f t="shared" si="105"/>
        <v>4</v>
      </c>
      <c r="AO791" s="56">
        <f t="shared" si="105"/>
        <v>0</v>
      </c>
      <c r="AP791" s="58">
        <f t="shared" si="105"/>
        <v>0.33333333333333331</v>
      </c>
      <c r="AQ791" s="57">
        <f t="shared" si="105"/>
        <v>0.33333333333333331</v>
      </c>
      <c r="AR791" s="56">
        <f t="shared" si="105"/>
        <v>0</v>
      </c>
      <c r="AS791" s="58">
        <f t="shared" si="105"/>
        <v>10.333333333333334</v>
      </c>
      <c r="AT791" s="57">
        <f t="shared" si="105"/>
        <v>2.3333333333333335</v>
      </c>
      <c r="AU791" s="56">
        <f t="shared" si="105"/>
        <v>0</v>
      </c>
      <c r="AV791" s="58">
        <f t="shared" si="105"/>
        <v>0</v>
      </c>
      <c r="AW791" s="57">
        <f t="shared" si="105"/>
        <v>0</v>
      </c>
      <c r="AX791" s="56">
        <f t="shared" si="105"/>
        <v>0</v>
      </c>
      <c r="AY791" s="55">
        <f t="shared" si="105"/>
        <v>0</v>
      </c>
      <c r="AZ791" s="54">
        <f t="shared" si="105"/>
        <v>0</v>
      </c>
      <c r="BA791" s="54">
        <f t="shared" si="105"/>
        <v>0</v>
      </c>
      <c r="BB791" s="53">
        <f t="shared" si="105"/>
        <v>0</v>
      </c>
      <c r="BC791" s="52" t="s">
        <v>135</v>
      </c>
    </row>
    <row r="792" spans="2:62" ht="28.15" customHeight="1" x14ac:dyDescent="0.2">
      <c r="B792" s="30"/>
      <c r="C792" s="242">
        <v>1</v>
      </c>
      <c r="D792" s="44"/>
      <c r="E792" s="43"/>
      <c r="F792" s="43"/>
      <c r="G792" s="42"/>
      <c r="H792" s="223" t="s">
        <v>642</v>
      </c>
      <c r="I792" s="246">
        <v>96</v>
      </c>
      <c r="J792" s="246">
        <v>32</v>
      </c>
      <c r="K792" s="246">
        <v>6</v>
      </c>
      <c r="L792" s="41" t="s">
        <v>133</v>
      </c>
      <c r="M792" s="40" t="s">
        <v>132</v>
      </c>
      <c r="N792" s="41" t="s">
        <v>131</v>
      </c>
      <c r="O792" s="40" t="s">
        <v>377</v>
      </c>
      <c r="P792" s="41" t="s">
        <v>130</v>
      </c>
      <c r="Q792" s="40" t="s">
        <v>417</v>
      </c>
      <c r="R792" s="41" t="s">
        <v>129</v>
      </c>
      <c r="S792" s="40" t="s">
        <v>452</v>
      </c>
      <c r="T792" s="41" t="s">
        <v>128</v>
      </c>
      <c r="U792" s="40" t="s">
        <v>494</v>
      </c>
      <c r="V792" s="41" t="s">
        <v>127</v>
      </c>
      <c r="W792" s="40" t="s">
        <v>175</v>
      </c>
      <c r="X792" s="41" t="s">
        <v>126</v>
      </c>
      <c r="Y792" s="40" t="s">
        <v>121</v>
      </c>
      <c r="Z792" s="41" t="s">
        <v>125</v>
      </c>
      <c r="AA792" s="40"/>
      <c r="AB792" s="39"/>
      <c r="AC792" s="40"/>
      <c r="AD792" s="39" t="s">
        <v>1304</v>
      </c>
      <c r="AE792" s="38"/>
      <c r="AF792" s="250"/>
      <c r="AG792" s="250"/>
      <c r="AH792" s="37"/>
      <c r="AI792" s="11"/>
      <c r="AJ792" s="310">
        <f>SUMPRODUCT(LEN($M792:$AA795)-LEN(SUBSTITUTE($M792:$AA795,"A", "")))</f>
        <v>62</v>
      </c>
      <c r="AK792" s="239">
        <f>SUMPRODUCT(LEN($AD792:$AD795)-LEN(SUBSTITUTE($AD792:$AD795,"A", "")))</f>
        <v>6</v>
      </c>
      <c r="AL792" s="230">
        <f>SUMPRODUCT(LEN($AC792:$AC795)-LEN(SUBSTITUTE($AC792:$AC795,"A", "")))</f>
        <v>0</v>
      </c>
      <c r="AM792" s="233">
        <f>SUMPRODUCT(LEN($M792:$AA795)-LEN(SUBSTITUTE($M792:$AA795,"S", "")))</f>
        <v>18</v>
      </c>
      <c r="AN792" s="239">
        <f>SUMPRODUCT(LEN($AD792:$AD795)-LEN(SUBSTITUTE($AD792:$AD795,"S", "")))</f>
        <v>5</v>
      </c>
      <c r="AO792" s="230">
        <f>SUMPRODUCT(LEN($AC792:$AC795)-LEN(SUBSTITUTE($AC792:$AC795,"S", "")))</f>
        <v>0</v>
      </c>
      <c r="AP792" s="233">
        <f>SUMPRODUCT(LEN($M792:$AA795)-LEN(SUBSTITUTE($M792:$AA795,"F", "")))</f>
        <v>1</v>
      </c>
      <c r="AQ792" s="239">
        <f>SUMPRODUCT(LEN($AD792:$AD795)-LEN(SUBSTITUTE($AD792:$AD795,"F", "")))</f>
        <v>0</v>
      </c>
      <c r="AR792" s="230">
        <f>SUMPRODUCT(LEN($AC792:$AC795)-LEN(SUBSTITUTE($AC792:$AC795,"F", "")))</f>
        <v>0</v>
      </c>
      <c r="AS792" s="233">
        <f>SUMPRODUCT(LEN($M792:$AA795)-LEN(SUBSTITUTE($M792:$AA795,"G", "")))</f>
        <v>17</v>
      </c>
      <c r="AT792" s="239">
        <f>SUMPRODUCT(LEN($AD792:$AD795)-LEN(SUBSTITUTE($AD792:$AD795,"G", "")))</f>
        <v>3</v>
      </c>
      <c r="AU792" s="230">
        <f>SUMPRODUCT(LEN($AC792:$AC795)-LEN(SUBSTITUTE($AC792:$AC795,"G", "")))</f>
        <v>0</v>
      </c>
      <c r="AV792" s="233">
        <f>SUMPRODUCT(LEN($L792:$AA795)-LEN(SUBSTITUTE($L792:$AA795,"M", "")))</f>
        <v>0</v>
      </c>
      <c r="AW792" s="236">
        <f>SUMPRODUCT(LEN($AD792:$AD795)-LEN(SUBSTITUTE($AD792:$AD795,"M", "")))</f>
        <v>0</v>
      </c>
      <c r="AX792" s="269">
        <f>SUMPRODUCT(LEN($AC792:$AC795)-LEN(SUBSTITUTE($AC792:$AC795,"M", "")))</f>
        <v>0</v>
      </c>
      <c r="AY792" s="291">
        <f>SUMPRODUCT(LEN($AE792:$AE795)-LEN(SUBSTITUTE($AE792:$AE795,"S", "")))</f>
        <v>0</v>
      </c>
      <c r="AZ792" s="227">
        <f>SUMPRODUCT(LEN($AE792:$AE795)-LEN(SUBSTITUTE($AE792:$AE795,"F", "")))</f>
        <v>0</v>
      </c>
      <c r="BA792" s="227">
        <f>SUMPRODUCT(LEN($AE792:$AE795)-LEN(SUBSTITUTE($AE792:$AE795,"G", "")))</f>
        <v>0</v>
      </c>
      <c r="BB792" s="294">
        <f>SUMPRODUCT(LEN($AE792:$AE795)-LEN(SUBSTITUTE($AE792:$AE795,"M", "")))</f>
        <v>0</v>
      </c>
    </row>
    <row r="793" spans="2:62" ht="28.15" customHeight="1" thickBot="1" x14ac:dyDescent="0.25">
      <c r="B793" s="30"/>
      <c r="C793" s="243"/>
      <c r="D793" s="36"/>
      <c r="E793" s="35"/>
      <c r="F793" s="35"/>
      <c r="G793" s="34"/>
      <c r="H793" s="224"/>
      <c r="I793" s="247"/>
      <c r="J793" s="247"/>
      <c r="K793" s="247"/>
      <c r="L793" s="33" t="s">
        <v>123</v>
      </c>
      <c r="M793" s="32" t="s">
        <v>132</v>
      </c>
      <c r="N793" s="33" t="s">
        <v>122</v>
      </c>
      <c r="O793" s="32" t="s">
        <v>389</v>
      </c>
      <c r="P793" s="33" t="s">
        <v>120</v>
      </c>
      <c r="Q793" s="32" t="s">
        <v>952</v>
      </c>
      <c r="R793" s="33" t="s">
        <v>119</v>
      </c>
      <c r="S793" s="32" t="s">
        <v>420</v>
      </c>
      <c r="T793" s="33" t="s">
        <v>118</v>
      </c>
      <c r="U793" s="32" t="s">
        <v>418</v>
      </c>
      <c r="V793" s="33" t="s">
        <v>117</v>
      </c>
      <c r="W793" s="32" t="s">
        <v>113</v>
      </c>
      <c r="X793" s="33" t="s">
        <v>116</v>
      </c>
      <c r="Y793" s="32" t="s">
        <v>121</v>
      </c>
      <c r="Z793" s="33" t="s">
        <v>115</v>
      </c>
      <c r="AA793" s="32"/>
      <c r="AB793" s="31"/>
      <c r="AC793" s="32"/>
      <c r="AD793" s="31" t="s">
        <v>1303</v>
      </c>
      <c r="AE793" s="23"/>
      <c r="AF793" s="251"/>
      <c r="AG793" s="251"/>
      <c r="AH793" s="22"/>
      <c r="AI793" s="11"/>
      <c r="AJ793" s="311"/>
      <c r="AK793" s="267"/>
      <c r="AL793" s="263"/>
      <c r="AM793" s="265"/>
      <c r="AN793" s="267"/>
      <c r="AO793" s="263"/>
      <c r="AP793" s="265"/>
      <c r="AQ793" s="267"/>
      <c r="AR793" s="263"/>
      <c r="AS793" s="265"/>
      <c r="AT793" s="267"/>
      <c r="AU793" s="263"/>
      <c r="AV793" s="265"/>
      <c r="AW793" s="275"/>
      <c r="AX793" s="270"/>
      <c r="AY793" s="292"/>
      <c r="AZ793" s="228"/>
      <c r="BA793" s="228"/>
      <c r="BB793" s="295"/>
    </row>
    <row r="794" spans="2:62" ht="28.15" customHeight="1" x14ac:dyDescent="0.2">
      <c r="B794" s="30"/>
      <c r="C794" s="244"/>
      <c r="D794" s="29"/>
      <c r="E794" s="28"/>
      <c r="F794" s="28"/>
      <c r="G794" s="27"/>
      <c r="H794" s="225">
        <v>222</v>
      </c>
      <c r="I794" s="248"/>
      <c r="J794" s="248"/>
      <c r="K794" s="248"/>
      <c r="L794" s="26" t="s">
        <v>114</v>
      </c>
      <c r="M794" s="25" t="s">
        <v>611</v>
      </c>
      <c r="N794" s="26" t="s">
        <v>112</v>
      </c>
      <c r="O794" s="25" t="s">
        <v>1042</v>
      </c>
      <c r="P794" s="26" t="s">
        <v>111</v>
      </c>
      <c r="Q794" s="25" t="s">
        <v>659</v>
      </c>
      <c r="R794" s="26" t="s">
        <v>110</v>
      </c>
      <c r="S794" s="25" t="s">
        <v>491</v>
      </c>
      <c r="T794" s="26" t="s">
        <v>109</v>
      </c>
      <c r="U794" s="25" t="s">
        <v>382</v>
      </c>
      <c r="V794" s="26" t="s">
        <v>108</v>
      </c>
      <c r="W794" s="25" t="s">
        <v>113</v>
      </c>
      <c r="X794" s="26" t="s">
        <v>107</v>
      </c>
      <c r="Y794" s="25"/>
      <c r="Z794" s="26" t="s">
        <v>106</v>
      </c>
      <c r="AA794" s="25"/>
      <c r="AB794" s="24"/>
      <c r="AC794" s="25"/>
      <c r="AD794" s="24"/>
      <c r="AE794" s="23"/>
      <c r="AF794" s="251"/>
      <c r="AG794" s="251"/>
      <c r="AH794" s="22"/>
      <c r="AI794" s="11"/>
      <c r="AJ794" s="311"/>
      <c r="AK794" s="267"/>
      <c r="AL794" s="263"/>
      <c r="AM794" s="265"/>
      <c r="AN794" s="267"/>
      <c r="AO794" s="263"/>
      <c r="AP794" s="265"/>
      <c r="AQ794" s="267"/>
      <c r="AR794" s="263"/>
      <c r="AS794" s="265"/>
      <c r="AT794" s="267"/>
      <c r="AU794" s="263"/>
      <c r="AV794" s="265"/>
      <c r="AW794" s="275"/>
      <c r="AX794" s="270"/>
      <c r="AY794" s="292"/>
      <c r="AZ794" s="228"/>
      <c r="BA794" s="228"/>
      <c r="BB794" s="295"/>
    </row>
    <row r="795" spans="2:62" ht="28.15" customHeight="1" thickBot="1" x14ac:dyDescent="0.25">
      <c r="B795" s="30"/>
      <c r="C795" s="253"/>
      <c r="D795" s="51"/>
      <c r="E795" s="50"/>
      <c r="F795" s="50"/>
      <c r="G795" s="49"/>
      <c r="H795" s="226"/>
      <c r="I795" s="254"/>
      <c r="J795" s="254"/>
      <c r="K795" s="254"/>
      <c r="L795" s="48" t="s">
        <v>105</v>
      </c>
      <c r="M795" s="47" t="s">
        <v>1302</v>
      </c>
      <c r="N795" s="48" t="s">
        <v>103</v>
      </c>
      <c r="O795" s="47" t="s">
        <v>958</v>
      </c>
      <c r="P795" s="48" t="s">
        <v>102</v>
      </c>
      <c r="Q795" s="47" t="s">
        <v>1301</v>
      </c>
      <c r="R795" s="48" t="s">
        <v>101</v>
      </c>
      <c r="S795" s="47" t="s">
        <v>410</v>
      </c>
      <c r="T795" s="48">
        <v>20</v>
      </c>
      <c r="U795" s="47" t="s">
        <v>178</v>
      </c>
      <c r="V795" s="48" t="s">
        <v>100</v>
      </c>
      <c r="W795" s="47" t="s">
        <v>121</v>
      </c>
      <c r="X795" s="48" t="s">
        <v>99</v>
      </c>
      <c r="Y795" s="47"/>
      <c r="Z795" s="48" t="s">
        <v>98</v>
      </c>
      <c r="AA795" s="47"/>
      <c r="AB795" s="16"/>
      <c r="AC795" s="47"/>
      <c r="AD795" s="16"/>
      <c r="AE795" s="46"/>
      <c r="AF795" s="255"/>
      <c r="AG795" s="255"/>
      <c r="AH795" s="45"/>
      <c r="AI795" s="11"/>
      <c r="AJ795" s="312"/>
      <c r="AK795" s="268"/>
      <c r="AL795" s="264"/>
      <c r="AM795" s="266"/>
      <c r="AN795" s="268"/>
      <c r="AO795" s="264"/>
      <c r="AP795" s="266"/>
      <c r="AQ795" s="268"/>
      <c r="AR795" s="264"/>
      <c r="AS795" s="266"/>
      <c r="AT795" s="268"/>
      <c r="AU795" s="264"/>
      <c r="AV795" s="266"/>
      <c r="AW795" s="276"/>
      <c r="AX795" s="271"/>
      <c r="AY795" s="293"/>
      <c r="AZ795" s="229"/>
      <c r="BA795" s="229"/>
      <c r="BB795" s="296"/>
    </row>
    <row r="796" spans="2:62" ht="28.15" customHeight="1" x14ac:dyDescent="0.2">
      <c r="B796" s="30"/>
      <c r="C796" s="242">
        <v>2</v>
      </c>
      <c r="D796" s="44"/>
      <c r="E796" s="43"/>
      <c r="F796" s="43"/>
      <c r="G796" s="42"/>
      <c r="H796" s="223"/>
      <c r="I796" s="246">
        <v>92</v>
      </c>
      <c r="J796" s="246">
        <v>29</v>
      </c>
      <c r="K796" s="246">
        <v>8</v>
      </c>
      <c r="L796" s="41" t="s">
        <v>133</v>
      </c>
      <c r="M796" s="40" t="s">
        <v>176</v>
      </c>
      <c r="N796" s="41" t="s">
        <v>131</v>
      </c>
      <c r="O796" s="40" t="s">
        <v>613</v>
      </c>
      <c r="P796" s="41" t="s">
        <v>130</v>
      </c>
      <c r="Q796" s="40" t="s">
        <v>389</v>
      </c>
      <c r="R796" s="41" t="s">
        <v>129</v>
      </c>
      <c r="S796" s="40" t="s">
        <v>382</v>
      </c>
      <c r="T796" s="41" t="s">
        <v>128</v>
      </c>
      <c r="U796" s="40" t="s">
        <v>175</v>
      </c>
      <c r="V796" s="41" t="s">
        <v>127</v>
      </c>
      <c r="W796" s="40" t="s">
        <v>121</v>
      </c>
      <c r="X796" s="41" t="s">
        <v>126</v>
      </c>
      <c r="Y796" s="40"/>
      <c r="Z796" s="41" t="s">
        <v>125</v>
      </c>
      <c r="AA796" s="40"/>
      <c r="AB796" s="39"/>
      <c r="AC796" s="40"/>
      <c r="AD796" s="39" t="s">
        <v>1300</v>
      </c>
      <c r="AE796" s="38"/>
      <c r="AF796" s="250"/>
      <c r="AG796" s="250"/>
      <c r="AH796" s="37"/>
      <c r="AI796" s="11"/>
      <c r="AJ796" s="310">
        <f>SUMPRODUCT(LEN($M796:$AA799)-LEN(SUBSTITUTE($M796:$AA799,"A", "")))</f>
        <v>40</v>
      </c>
      <c r="AK796" s="239">
        <f>SUMPRODUCT(LEN($AD796:$AD799)-LEN(SUBSTITUTE($AD796:$AD799,"A", "")))</f>
        <v>15</v>
      </c>
      <c r="AL796" s="230">
        <f>SUMPRODUCT(LEN($AC796:$AC799)-LEN(SUBSTITUTE($AC796:$AC799,"A", "")))</f>
        <v>0</v>
      </c>
      <c r="AM796" s="233">
        <f>SUMPRODUCT(LEN($M796:$AA799)-LEN(SUBSTITUTE($M796:$AA799,"S", "")))</f>
        <v>11</v>
      </c>
      <c r="AN796" s="239">
        <f>SUMPRODUCT(LEN($AD796:$AD799)-LEN(SUBSTITUTE($AD796:$AD799,"S", "")))</f>
        <v>7</v>
      </c>
      <c r="AO796" s="230">
        <f>SUMPRODUCT(LEN($AC796:$AC799)-LEN(SUBSTITUTE($AC796:$AC799,"S", "")))</f>
        <v>0</v>
      </c>
      <c r="AP796" s="233">
        <f>SUMPRODUCT(LEN($M796:$AA799)-LEN(SUBSTITUTE($M796:$AA799,"F", "")))</f>
        <v>0</v>
      </c>
      <c r="AQ796" s="239">
        <f>SUMPRODUCT(LEN($AD796:$AD799)-LEN(SUBSTITUTE($AD796:$AD799,"F", "")))</f>
        <v>1</v>
      </c>
      <c r="AR796" s="230">
        <f>SUMPRODUCT(LEN($AC796:$AC799)-LEN(SUBSTITUTE($AC796:$AC799,"F", "")))</f>
        <v>0</v>
      </c>
      <c r="AS796" s="233">
        <f>SUMPRODUCT(LEN($M796:$AA799)-LEN(SUBSTITUTE($M796:$AA799,"G", "")))</f>
        <v>7</v>
      </c>
      <c r="AT796" s="239">
        <f>SUMPRODUCT(LEN($AD796:$AD799)-LEN(SUBSTITUTE($AD796:$AD799,"G", "")))</f>
        <v>4</v>
      </c>
      <c r="AU796" s="230">
        <f>SUMPRODUCT(LEN($AC796:$AC799)-LEN(SUBSTITUTE($AC796:$AC799,"G", "")))</f>
        <v>0</v>
      </c>
      <c r="AV796" s="233">
        <f>SUMPRODUCT(LEN($L796:$AA799)-LEN(SUBSTITUTE($L796:$AA799,"M", "")))</f>
        <v>0</v>
      </c>
      <c r="AW796" s="236">
        <f>SUMPRODUCT(LEN($AD796:$AD799)-LEN(SUBSTITUTE($AD796:$AD799,"M", "")))</f>
        <v>0</v>
      </c>
      <c r="AX796" s="269">
        <f>SUMPRODUCT(LEN($AC796:$AC799)-LEN(SUBSTITUTE($AC796:$AC799,"M", "")))</f>
        <v>0</v>
      </c>
      <c r="AY796" s="291">
        <f>SUMPRODUCT(LEN($AE796:$AE799)-LEN(SUBSTITUTE($AE796:$AE799,"S", "")))</f>
        <v>0</v>
      </c>
      <c r="AZ796" s="227">
        <f>SUMPRODUCT(LEN($AE796:$AE799)-LEN(SUBSTITUTE($AE796:$AE799,"F", "")))</f>
        <v>0</v>
      </c>
      <c r="BA796" s="227">
        <f>SUMPRODUCT(LEN($AE796:$AE799)-LEN(SUBSTITUTE($AE796:$AE799,"G", "")))</f>
        <v>0</v>
      </c>
      <c r="BB796" s="294">
        <f>SUMPRODUCT(LEN($AE796:$AE799)-LEN(SUBSTITUTE($AE796:$AE799,"M", "")))</f>
        <v>0</v>
      </c>
    </row>
    <row r="797" spans="2:62" ht="28.15" customHeight="1" thickBot="1" x14ac:dyDescent="0.25">
      <c r="B797" s="30"/>
      <c r="C797" s="243"/>
      <c r="D797" s="36"/>
      <c r="E797" s="35"/>
      <c r="F797" s="35"/>
      <c r="G797" s="34"/>
      <c r="H797" s="224"/>
      <c r="I797" s="247"/>
      <c r="J797" s="247"/>
      <c r="K797" s="247"/>
      <c r="L797" s="33" t="s">
        <v>123</v>
      </c>
      <c r="M797" s="32" t="s">
        <v>132</v>
      </c>
      <c r="N797" s="33" t="s">
        <v>122</v>
      </c>
      <c r="O797" s="32" t="s">
        <v>389</v>
      </c>
      <c r="P797" s="33" t="s">
        <v>120</v>
      </c>
      <c r="Q797" s="32" t="s">
        <v>613</v>
      </c>
      <c r="R797" s="33" t="s">
        <v>119</v>
      </c>
      <c r="S797" s="32" t="s">
        <v>443</v>
      </c>
      <c r="T797" s="33" t="s">
        <v>118</v>
      </c>
      <c r="U797" s="32" t="s">
        <v>175</v>
      </c>
      <c r="V797" s="33" t="s">
        <v>117</v>
      </c>
      <c r="W797" s="32"/>
      <c r="X797" s="33" t="s">
        <v>116</v>
      </c>
      <c r="Y797" s="32"/>
      <c r="Z797" s="33" t="s">
        <v>115</v>
      </c>
      <c r="AA797" s="32"/>
      <c r="AB797" s="31"/>
      <c r="AC797" s="32"/>
      <c r="AD797" s="31" t="s">
        <v>113</v>
      </c>
      <c r="AE797" s="23"/>
      <c r="AF797" s="251"/>
      <c r="AG797" s="251"/>
      <c r="AH797" s="22"/>
      <c r="AI797" s="11"/>
      <c r="AJ797" s="311"/>
      <c r="AK797" s="267"/>
      <c r="AL797" s="263"/>
      <c r="AM797" s="265"/>
      <c r="AN797" s="267"/>
      <c r="AO797" s="263"/>
      <c r="AP797" s="265"/>
      <c r="AQ797" s="267"/>
      <c r="AR797" s="263"/>
      <c r="AS797" s="265"/>
      <c r="AT797" s="267"/>
      <c r="AU797" s="263"/>
      <c r="AV797" s="265"/>
      <c r="AW797" s="275"/>
      <c r="AX797" s="270"/>
      <c r="AY797" s="292"/>
      <c r="AZ797" s="228"/>
      <c r="BA797" s="228"/>
      <c r="BB797" s="295"/>
    </row>
    <row r="798" spans="2:62" ht="28.15" customHeight="1" x14ac:dyDescent="0.2">
      <c r="B798" s="30"/>
      <c r="C798" s="244"/>
      <c r="D798" s="29"/>
      <c r="E798" s="28"/>
      <c r="F798" s="28"/>
      <c r="G798" s="27"/>
      <c r="H798" s="225"/>
      <c r="I798" s="248"/>
      <c r="J798" s="248"/>
      <c r="K798" s="248"/>
      <c r="L798" s="26" t="s">
        <v>114</v>
      </c>
      <c r="M798" s="25" t="s">
        <v>484</v>
      </c>
      <c r="N798" s="26" t="s">
        <v>112</v>
      </c>
      <c r="O798" s="25" t="s">
        <v>186</v>
      </c>
      <c r="P798" s="26" t="s">
        <v>111</v>
      </c>
      <c r="Q798" s="25" t="s">
        <v>434</v>
      </c>
      <c r="R798" s="26" t="s">
        <v>110</v>
      </c>
      <c r="S798" s="25" t="s">
        <v>186</v>
      </c>
      <c r="T798" s="26" t="s">
        <v>109</v>
      </c>
      <c r="U798" s="25" t="s">
        <v>121</v>
      </c>
      <c r="V798" s="26" t="s">
        <v>108</v>
      </c>
      <c r="W798" s="25"/>
      <c r="X798" s="26" t="s">
        <v>107</v>
      </c>
      <c r="Y798" s="25"/>
      <c r="Z798" s="26" t="s">
        <v>106</v>
      </c>
      <c r="AA798" s="25"/>
      <c r="AB798" s="24"/>
      <c r="AC798" s="25"/>
      <c r="AD798" s="24" t="s">
        <v>1299</v>
      </c>
      <c r="AE798" s="23"/>
      <c r="AF798" s="251"/>
      <c r="AG798" s="251"/>
      <c r="AH798" s="22"/>
      <c r="AI798" s="11"/>
      <c r="AJ798" s="311"/>
      <c r="AK798" s="267"/>
      <c r="AL798" s="263"/>
      <c r="AM798" s="265"/>
      <c r="AN798" s="267"/>
      <c r="AO798" s="263"/>
      <c r="AP798" s="265"/>
      <c r="AQ798" s="267"/>
      <c r="AR798" s="263"/>
      <c r="AS798" s="265"/>
      <c r="AT798" s="267"/>
      <c r="AU798" s="263"/>
      <c r="AV798" s="265"/>
      <c r="AW798" s="275"/>
      <c r="AX798" s="270"/>
      <c r="AY798" s="292"/>
      <c r="AZ798" s="228"/>
      <c r="BA798" s="228"/>
      <c r="BB798" s="295"/>
    </row>
    <row r="799" spans="2:62" ht="28.15" customHeight="1" thickBot="1" x14ac:dyDescent="0.25">
      <c r="B799" s="30"/>
      <c r="C799" s="253"/>
      <c r="D799" s="51"/>
      <c r="E799" s="50"/>
      <c r="F799" s="50"/>
      <c r="G799" s="49"/>
      <c r="H799" s="226"/>
      <c r="I799" s="254"/>
      <c r="J799" s="254"/>
      <c r="K799" s="254"/>
      <c r="L799" s="48" t="s">
        <v>105</v>
      </c>
      <c r="M799" s="47" t="s">
        <v>132</v>
      </c>
      <c r="N799" s="48" t="s">
        <v>103</v>
      </c>
      <c r="O799" s="47" t="s">
        <v>611</v>
      </c>
      <c r="P799" s="48" t="s">
        <v>102</v>
      </c>
      <c r="Q799" s="47" t="s">
        <v>411</v>
      </c>
      <c r="R799" s="48" t="s">
        <v>101</v>
      </c>
      <c r="S799" s="47" t="s">
        <v>217</v>
      </c>
      <c r="T799" s="48">
        <v>20</v>
      </c>
      <c r="U799" s="47" t="s">
        <v>121</v>
      </c>
      <c r="V799" s="48" t="s">
        <v>100</v>
      </c>
      <c r="W799" s="47"/>
      <c r="X799" s="48" t="s">
        <v>99</v>
      </c>
      <c r="Y799" s="47"/>
      <c r="Z799" s="48" t="s">
        <v>98</v>
      </c>
      <c r="AA799" s="47"/>
      <c r="AB799" s="16"/>
      <c r="AC799" s="47"/>
      <c r="AD799" s="16"/>
      <c r="AE799" s="46"/>
      <c r="AF799" s="255"/>
      <c r="AG799" s="255"/>
      <c r="AH799" s="45"/>
      <c r="AI799" s="11"/>
      <c r="AJ799" s="312"/>
      <c r="AK799" s="268"/>
      <c r="AL799" s="264"/>
      <c r="AM799" s="266"/>
      <c r="AN799" s="268"/>
      <c r="AO799" s="264"/>
      <c r="AP799" s="266"/>
      <c r="AQ799" s="268"/>
      <c r="AR799" s="264"/>
      <c r="AS799" s="266"/>
      <c r="AT799" s="268"/>
      <c r="AU799" s="264"/>
      <c r="AV799" s="266"/>
      <c r="AW799" s="276"/>
      <c r="AX799" s="271"/>
      <c r="AY799" s="293"/>
      <c r="AZ799" s="229"/>
      <c r="BA799" s="229"/>
      <c r="BB799" s="296"/>
    </row>
    <row r="800" spans="2:62" ht="28.15" customHeight="1" x14ac:dyDescent="0.2">
      <c r="B800" s="30"/>
      <c r="C800" s="242">
        <v>3</v>
      </c>
      <c r="D800" s="44"/>
      <c r="E800" s="43"/>
      <c r="F800" s="43"/>
      <c r="G800" s="42"/>
      <c r="H800" s="223"/>
      <c r="I800" s="246">
        <v>81</v>
      </c>
      <c r="J800" s="246">
        <v>29</v>
      </c>
      <c r="K800" s="246">
        <v>7</v>
      </c>
      <c r="L800" s="41" t="s">
        <v>133</v>
      </c>
      <c r="M800" s="40" t="s">
        <v>132</v>
      </c>
      <c r="N800" s="41" t="s">
        <v>131</v>
      </c>
      <c r="O800" s="40" t="s">
        <v>186</v>
      </c>
      <c r="P800" s="41" t="s">
        <v>130</v>
      </c>
      <c r="Q800" s="40" t="s">
        <v>377</v>
      </c>
      <c r="R800" s="41" t="s">
        <v>129</v>
      </c>
      <c r="S800" s="40" t="s">
        <v>389</v>
      </c>
      <c r="T800" s="41" t="s">
        <v>128</v>
      </c>
      <c r="U800" s="40" t="s">
        <v>175</v>
      </c>
      <c r="V800" s="41" t="s">
        <v>127</v>
      </c>
      <c r="W800" s="40" t="s">
        <v>121</v>
      </c>
      <c r="X800" s="41" t="s">
        <v>126</v>
      </c>
      <c r="Y800" s="40"/>
      <c r="Z800" s="41" t="s">
        <v>125</v>
      </c>
      <c r="AA800" s="40"/>
      <c r="AB800" s="39"/>
      <c r="AC800" s="40"/>
      <c r="AD800" s="39"/>
      <c r="AE800" s="38"/>
      <c r="AF800" s="250"/>
      <c r="AG800" s="250"/>
      <c r="AH800" s="37"/>
      <c r="AI800" s="11"/>
      <c r="AJ800" s="310">
        <f>SUMPRODUCT(LEN($M800:$AA803)-LEN(SUBSTITUTE($M800:$AA803,"A", "")))</f>
        <v>42</v>
      </c>
      <c r="AK800" s="239">
        <f>SUMPRODUCT(LEN($AD800:$AD803)-LEN(SUBSTITUTE($AD800:$AD803,"A", "")))</f>
        <v>0</v>
      </c>
      <c r="AL800" s="230">
        <f>SUMPRODUCT(LEN($AC800:$AC803)-LEN(SUBSTITUTE($AC800:$AC803,"A", "")))</f>
        <v>0</v>
      </c>
      <c r="AM800" s="233">
        <f>SUMPRODUCT(LEN($M800:$AA803)-LEN(SUBSTITUTE($M800:$AA803,"S", "")))</f>
        <v>5</v>
      </c>
      <c r="AN800" s="239">
        <f>SUMPRODUCT(LEN($AD800:$AD803)-LEN(SUBSTITUTE($AD800:$AD803,"S", "")))</f>
        <v>0</v>
      </c>
      <c r="AO800" s="230">
        <f>SUMPRODUCT(LEN($AC800:$AC803)-LEN(SUBSTITUTE($AC800:$AC803,"S", "")))</f>
        <v>0</v>
      </c>
      <c r="AP800" s="233">
        <f>SUMPRODUCT(LEN($M800:$AA803)-LEN(SUBSTITUTE($M800:$AA803,"F", "")))</f>
        <v>0</v>
      </c>
      <c r="AQ800" s="239">
        <f>SUMPRODUCT(LEN($AD800:$AD803)-LEN(SUBSTITUTE($AD800:$AD803,"F", "")))</f>
        <v>0</v>
      </c>
      <c r="AR800" s="230">
        <f>SUMPRODUCT(LEN($AC800:$AC803)-LEN(SUBSTITUTE($AC800:$AC803,"F", "")))</f>
        <v>0</v>
      </c>
      <c r="AS800" s="233">
        <f>SUMPRODUCT(LEN($M800:$AA803)-LEN(SUBSTITUTE($M800:$AA803,"G", "")))</f>
        <v>7</v>
      </c>
      <c r="AT800" s="239">
        <f>SUMPRODUCT(LEN($AD800:$AD803)-LEN(SUBSTITUTE($AD800:$AD803,"G", "")))</f>
        <v>0</v>
      </c>
      <c r="AU800" s="230">
        <f>SUMPRODUCT(LEN($AC800:$AC803)-LEN(SUBSTITUTE($AC800:$AC803,"G", "")))</f>
        <v>0</v>
      </c>
      <c r="AV800" s="233">
        <f>SUMPRODUCT(LEN($L800:$AA803)-LEN(SUBSTITUTE($L800:$AA803,"M", "")))</f>
        <v>0</v>
      </c>
      <c r="AW800" s="236">
        <f>SUMPRODUCT(LEN($AD800:$AD803)-LEN(SUBSTITUTE($AD800:$AD803,"M", "")))</f>
        <v>0</v>
      </c>
      <c r="AX800" s="269">
        <f>SUMPRODUCT(LEN($AC800:$AC803)-LEN(SUBSTITUTE($AC800:$AC803,"M", "")))</f>
        <v>0</v>
      </c>
      <c r="AY800" s="291">
        <f>SUMPRODUCT(LEN($AE800:$AE803)-LEN(SUBSTITUTE($AE800:$AE803,"S", "")))</f>
        <v>0</v>
      </c>
      <c r="AZ800" s="227">
        <f>SUMPRODUCT(LEN($AE800:$AE803)-LEN(SUBSTITUTE($AE800:$AE803,"F", "")))</f>
        <v>0</v>
      </c>
      <c r="BA800" s="227">
        <f>SUMPRODUCT(LEN($AE800:$AE803)-LEN(SUBSTITUTE($AE800:$AE803,"G", "")))</f>
        <v>0</v>
      </c>
      <c r="BB800" s="294">
        <f>SUMPRODUCT(LEN($AE800:$AE803)-LEN(SUBSTITUTE($AE800:$AE803,"M", "")))</f>
        <v>0</v>
      </c>
    </row>
    <row r="801" spans="2:62" ht="28.15" customHeight="1" thickBot="1" x14ac:dyDescent="0.25">
      <c r="B801" s="30"/>
      <c r="C801" s="243"/>
      <c r="D801" s="36"/>
      <c r="E801" s="35"/>
      <c r="F801" s="35"/>
      <c r="G801" s="34"/>
      <c r="H801" s="224"/>
      <c r="I801" s="247"/>
      <c r="J801" s="247"/>
      <c r="K801" s="247"/>
      <c r="L801" s="33" t="s">
        <v>123</v>
      </c>
      <c r="M801" s="32" t="s">
        <v>132</v>
      </c>
      <c r="N801" s="33" t="s">
        <v>122</v>
      </c>
      <c r="O801" s="32" t="s">
        <v>186</v>
      </c>
      <c r="P801" s="33" t="s">
        <v>120</v>
      </c>
      <c r="Q801" s="32" t="s">
        <v>389</v>
      </c>
      <c r="R801" s="33" t="s">
        <v>119</v>
      </c>
      <c r="S801" s="32" t="s">
        <v>389</v>
      </c>
      <c r="T801" s="33" t="s">
        <v>118</v>
      </c>
      <c r="U801" s="32" t="s">
        <v>132</v>
      </c>
      <c r="V801" s="33" t="s">
        <v>117</v>
      </c>
      <c r="W801" s="32" t="s">
        <v>121</v>
      </c>
      <c r="X801" s="33" t="s">
        <v>116</v>
      </c>
      <c r="Y801" s="32"/>
      <c r="Z801" s="33" t="s">
        <v>115</v>
      </c>
      <c r="AA801" s="32"/>
      <c r="AB801" s="31"/>
      <c r="AC801" s="32"/>
      <c r="AD801" s="31"/>
      <c r="AE801" s="23"/>
      <c r="AF801" s="251"/>
      <c r="AG801" s="251"/>
      <c r="AH801" s="22"/>
      <c r="AI801" s="11"/>
      <c r="AJ801" s="311"/>
      <c r="AK801" s="267"/>
      <c r="AL801" s="263"/>
      <c r="AM801" s="265"/>
      <c r="AN801" s="267"/>
      <c r="AO801" s="263"/>
      <c r="AP801" s="265"/>
      <c r="AQ801" s="267"/>
      <c r="AR801" s="263"/>
      <c r="AS801" s="265"/>
      <c r="AT801" s="267"/>
      <c r="AU801" s="263"/>
      <c r="AV801" s="265"/>
      <c r="AW801" s="275"/>
      <c r="AX801" s="270"/>
      <c r="AY801" s="292"/>
      <c r="AZ801" s="228"/>
      <c r="BA801" s="228"/>
      <c r="BB801" s="295"/>
    </row>
    <row r="802" spans="2:62" ht="28.15" customHeight="1" x14ac:dyDescent="0.2">
      <c r="B802" s="30"/>
      <c r="C802" s="244"/>
      <c r="D802" s="29"/>
      <c r="E802" s="28"/>
      <c r="F802" s="28"/>
      <c r="G802" s="27"/>
      <c r="H802" s="225"/>
      <c r="I802" s="248"/>
      <c r="J802" s="248"/>
      <c r="K802" s="248"/>
      <c r="L802" s="26" t="s">
        <v>114</v>
      </c>
      <c r="M802" s="25" t="s">
        <v>132</v>
      </c>
      <c r="N802" s="26" t="s">
        <v>112</v>
      </c>
      <c r="O802" s="25" t="s">
        <v>186</v>
      </c>
      <c r="P802" s="26" t="s">
        <v>111</v>
      </c>
      <c r="Q802" s="25" t="s">
        <v>132</v>
      </c>
      <c r="R802" s="26" t="s">
        <v>110</v>
      </c>
      <c r="S802" s="25" t="s">
        <v>186</v>
      </c>
      <c r="T802" s="26" t="s">
        <v>109</v>
      </c>
      <c r="U802" s="25" t="s">
        <v>132</v>
      </c>
      <c r="V802" s="26" t="s">
        <v>108</v>
      </c>
      <c r="W802" s="25"/>
      <c r="X802" s="26" t="s">
        <v>107</v>
      </c>
      <c r="Y802" s="25"/>
      <c r="Z802" s="26" t="s">
        <v>106</v>
      </c>
      <c r="AA802" s="25"/>
      <c r="AB802" s="24"/>
      <c r="AC802" s="25"/>
      <c r="AD802" s="24"/>
      <c r="AE802" s="23"/>
      <c r="AF802" s="251"/>
      <c r="AG802" s="251"/>
      <c r="AH802" s="22"/>
      <c r="AI802" s="11"/>
      <c r="AJ802" s="311"/>
      <c r="AK802" s="267"/>
      <c r="AL802" s="263"/>
      <c r="AM802" s="265"/>
      <c r="AN802" s="267"/>
      <c r="AO802" s="263"/>
      <c r="AP802" s="265"/>
      <c r="AQ802" s="267"/>
      <c r="AR802" s="263"/>
      <c r="AS802" s="265"/>
      <c r="AT802" s="267"/>
      <c r="AU802" s="263"/>
      <c r="AV802" s="265"/>
      <c r="AW802" s="275"/>
      <c r="AX802" s="270"/>
      <c r="AY802" s="292"/>
      <c r="AZ802" s="228"/>
      <c r="BA802" s="228"/>
      <c r="BB802" s="295"/>
    </row>
    <row r="803" spans="2:62" ht="28.15" customHeight="1" thickBot="1" x14ac:dyDescent="0.25">
      <c r="B803" s="21"/>
      <c r="C803" s="245"/>
      <c r="D803" s="20"/>
      <c r="E803" s="19"/>
      <c r="F803" s="19"/>
      <c r="G803" s="18"/>
      <c r="H803" s="226"/>
      <c r="I803" s="249"/>
      <c r="J803" s="249"/>
      <c r="K803" s="249"/>
      <c r="L803" s="17" t="s">
        <v>105</v>
      </c>
      <c r="M803" s="15" t="s">
        <v>389</v>
      </c>
      <c r="N803" s="17" t="s">
        <v>103</v>
      </c>
      <c r="O803" s="15" t="s">
        <v>527</v>
      </c>
      <c r="P803" s="17" t="s">
        <v>102</v>
      </c>
      <c r="Q803" s="15" t="s">
        <v>186</v>
      </c>
      <c r="R803" s="17" t="s">
        <v>101</v>
      </c>
      <c r="S803" s="15" t="s">
        <v>187</v>
      </c>
      <c r="T803" s="17">
        <v>20</v>
      </c>
      <c r="U803" s="15" t="s">
        <v>121</v>
      </c>
      <c r="V803" s="17" t="s">
        <v>100</v>
      </c>
      <c r="W803" s="15"/>
      <c r="X803" s="17" t="s">
        <v>99</v>
      </c>
      <c r="Y803" s="15"/>
      <c r="Z803" s="17" t="s">
        <v>98</v>
      </c>
      <c r="AA803" s="15"/>
      <c r="AB803" s="16"/>
      <c r="AC803" s="15"/>
      <c r="AD803" s="14"/>
      <c r="AE803" s="13"/>
      <c r="AF803" s="252"/>
      <c r="AG803" s="252"/>
      <c r="AH803" s="12"/>
      <c r="AI803" s="11"/>
      <c r="AJ803" s="312"/>
      <c r="AK803" s="268"/>
      <c r="AL803" s="264"/>
      <c r="AM803" s="266"/>
      <c r="AN803" s="268"/>
      <c r="AO803" s="264"/>
      <c r="AP803" s="266"/>
      <c r="AQ803" s="268"/>
      <c r="AR803" s="264"/>
      <c r="AS803" s="266"/>
      <c r="AT803" s="268"/>
      <c r="AU803" s="264"/>
      <c r="AV803" s="266"/>
      <c r="AW803" s="276"/>
      <c r="AX803" s="271"/>
      <c r="AY803" s="293"/>
      <c r="AZ803" s="229"/>
      <c r="BA803" s="229"/>
      <c r="BB803" s="296"/>
    </row>
    <row r="804" spans="2:62" ht="85.9" customHeight="1" thickTop="1" thickBot="1" x14ac:dyDescent="0.35">
      <c r="B804" s="105" t="s">
        <v>174</v>
      </c>
      <c r="C804" s="95" t="s">
        <v>173</v>
      </c>
      <c r="D804" s="100" t="s">
        <v>172</v>
      </c>
      <c r="E804" s="104" t="s">
        <v>171</v>
      </c>
      <c r="F804" s="103"/>
      <c r="G804" s="102"/>
      <c r="H804" s="101" t="s">
        <v>170</v>
      </c>
      <c r="I804" s="100" t="s">
        <v>96</v>
      </c>
      <c r="J804" s="100" t="s">
        <v>169</v>
      </c>
      <c r="K804" s="100" t="s">
        <v>97</v>
      </c>
      <c r="L804" s="256" t="s">
        <v>168</v>
      </c>
      <c r="M804" s="262"/>
      <c r="N804" s="256" t="s">
        <v>167</v>
      </c>
      <c r="O804" s="262"/>
      <c r="P804" s="256" t="s">
        <v>167</v>
      </c>
      <c r="Q804" s="257"/>
      <c r="R804" s="256" t="s">
        <v>167</v>
      </c>
      <c r="S804" s="257"/>
      <c r="T804" s="256" t="s">
        <v>167</v>
      </c>
      <c r="U804" s="257"/>
      <c r="V804" s="256" t="s">
        <v>167</v>
      </c>
      <c r="W804" s="257"/>
      <c r="X804" s="256" t="s">
        <v>167</v>
      </c>
      <c r="Y804" s="257"/>
      <c r="Z804" s="256" t="s">
        <v>167</v>
      </c>
      <c r="AA804" s="257"/>
      <c r="AB804" s="261" t="s">
        <v>166</v>
      </c>
      <c r="AC804" s="257"/>
      <c r="AD804" s="101" t="s">
        <v>165</v>
      </c>
      <c r="AE804" s="101" t="s">
        <v>164</v>
      </c>
      <c r="AF804" s="100" t="s">
        <v>163</v>
      </c>
      <c r="AG804" s="100" t="s">
        <v>162</v>
      </c>
      <c r="AH804" s="99" t="s">
        <v>161</v>
      </c>
      <c r="AI804" s="98"/>
      <c r="AJ804" s="96" t="s">
        <v>160</v>
      </c>
      <c r="AK804" s="95" t="s">
        <v>159</v>
      </c>
      <c r="AL804" s="94" t="s">
        <v>158</v>
      </c>
      <c r="AM804" s="96" t="s">
        <v>157</v>
      </c>
      <c r="AN804" s="95" t="s">
        <v>156</v>
      </c>
      <c r="AO804" s="94" t="s">
        <v>155</v>
      </c>
      <c r="AP804" s="96" t="s">
        <v>154</v>
      </c>
      <c r="AQ804" s="95" t="s">
        <v>153</v>
      </c>
      <c r="AR804" s="97" t="s">
        <v>152</v>
      </c>
      <c r="AS804" s="96" t="s">
        <v>151</v>
      </c>
      <c r="AT804" s="95" t="s">
        <v>150</v>
      </c>
      <c r="AU804" s="94" t="s">
        <v>149</v>
      </c>
      <c r="AV804" s="96" t="s">
        <v>148</v>
      </c>
      <c r="AW804" s="95" t="s">
        <v>147</v>
      </c>
      <c r="AX804" s="94" t="s">
        <v>146</v>
      </c>
      <c r="AY804" s="93" t="s">
        <v>145</v>
      </c>
      <c r="AZ804" s="92" t="s">
        <v>144</v>
      </c>
      <c r="BA804" s="92" t="s">
        <v>143</v>
      </c>
      <c r="BB804" s="91" t="s">
        <v>142</v>
      </c>
    </row>
    <row r="805" spans="2:62" ht="48" thickBot="1" x14ac:dyDescent="0.3">
      <c r="B805" s="90" t="s">
        <v>192</v>
      </c>
      <c r="C805" s="89"/>
      <c r="D805" s="88"/>
      <c r="E805" s="258"/>
      <c r="F805" s="259"/>
      <c r="G805" s="260"/>
      <c r="H805" s="87" t="s">
        <v>140</v>
      </c>
      <c r="I805" s="86"/>
      <c r="J805" s="86"/>
      <c r="K805" s="85"/>
      <c r="L805" s="84"/>
      <c r="M805" s="81"/>
      <c r="N805" s="84"/>
      <c r="O805" s="81"/>
      <c r="P805" s="84"/>
      <c r="Q805" s="81"/>
      <c r="R805" s="84"/>
      <c r="S805" s="81"/>
      <c r="T805" s="84"/>
      <c r="U805" s="81"/>
      <c r="V805" s="84"/>
      <c r="W805" s="81"/>
      <c r="X805" s="84"/>
      <c r="Y805" s="81"/>
      <c r="Z805" s="84"/>
      <c r="AA805" s="83"/>
      <c r="AB805" s="82" t="s">
        <v>139</v>
      </c>
      <c r="AC805" s="81"/>
      <c r="AD805" s="81"/>
      <c r="AE805" s="81"/>
      <c r="AF805" s="80"/>
      <c r="AG805" s="80"/>
      <c r="AH805" s="60"/>
      <c r="AI805" s="79" t="s">
        <v>138</v>
      </c>
      <c r="AJ805" s="78">
        <f t="shared" ref="AJ805:BB805" si="106">SUM(AJ807:AJ818)</f>
        <v>198</v>
      </c>
      <c r="AK805" s="77">
        <f t="shared" si="106"/>
        <v>20</v>
      </c>
      <c r="AL805" s="76">
        <f t="shared" si="106"/>
        <v>0</v>
      </c>
      <c r="AM805" s="78">
        <f t="shared" si="106"/>
        <v>31</v>
      </c>
      <c r="AN805" s="77">
        <f t="shared" si="106"/>
        <v>1</v>
      </c>
      <c r="AO805" s="76">
        <f t="shared" si="106"/>
        <v>0</v>
      </c>
      <c r="AP805" s="78">
        <f t="shared" si="106"/>
        <v>1</v>
      </c>
      <c r="AQ805" s="77">
        <f t="shared" si="106"/>
        <v>0</v>
      </c>
      <c r="AR805" s="76">
        <f t="shared" si="106"/>
        <v>0</v>
      </c>
      <c r="AS805" s="78">
        <f t="shared" si="106"/>
        <v>32</v>
      </c>
      <c r="AT805" s="77">
        <f t="shared" si="106"/>
        <v>4</v>
      </c>
      <c r="AU805" s="76">
        <f t="shared" si="106"/>
        <v>0</v>
      </c>
      <c r="AV805" s="78">
        <f t="shared" si="106"/>
        <v>1</v>
      </c>
      <c r="AW805" s="77">
        <f t="shared" si="106"/>
        <v>0</v>
      </c>
      <c r="AX805" s="76">
        <f t="shared" si="106"/>
        <v>0</v>
      </c>
      <c r="AY805" s="75">
        <f t="shared" si="106"/>
        <v>0</v>
      </c>
      <c r="AZ805" s="74">
        <f t="shared" si="106"/>
        <v>0</v>
      </c>
      <c r="BA805" s="74">
        <f t="shared" si="106"/>
        <v>1</v>
      </c>
      <c r="BB805" s="73">
        <f t="shared" si="106"/>
        <v>0</v>
      </c>
      <c r="BC805" s="72" t="s">
        <v>137</v>
      </c>
      <c r="BF805" s="5">
        <f>SUM(AJ805:AL805)/$BG$5</f>
        <v>72.666666666666671</v>
      </c>
      <c r="BG805" s="5">
        <f>SUM(AM805:AO805,AY805)/$BG$5</f>
        <v>10.666666666666666</v>
      </c>
      <c r="BH805" s="5">
        <f>SUM(AP805:AR805,AZ805)/$BG$5</f>
        <v>0.33333333333333331</v>
      </c>
      <c r="BI805" s="5">
        <f>SUM(AS805:AU805,BA805)/$BG$5</f>
        <v>12.333333333333334</v>
      </c>
      <c r="BJ805" s="5">
        <f>SUM(AV805:AX805,BB805)/$BG$5</f>
        <v>0.33333333333333331</v>
      </c>
    </row>
    <row r="806" spans="2:62" ht="37.5" thickBot="1" x14ac:dyDescent="0.3">
      <c r="B806" s="71"/>
      <c r="C806" s="70"/>
      <c r="D806" s="69"/>
      <c r="E806" s="68"/>
      <c r="F806" s="68"/>
      <c r="G806" s="67"/>
      <c r="H806" s="66"/>
      <c r="I806" s="64"/>
      <c r="J806" s="64"/>
      <c r="K806" s="65"/>
      <c r="L806" s="64"/>
      <c r="M806" s="62"/>
      <c r="N806" s="64"/>
      <c r="O806" s="62"/>
      <c r="P806" s="64"/>
      <c r="Q806" s="62"/>
      <c r="R806" s="64"/>
      <c r="S806" s="62"/>
      <c r="T806" s="64"/>
      <c r="U806" s="62"/>
      <c r="V806" s="64"/>
      <c r="W806" s="62"/>
      <c r="X806" s="64"/>
      <c r="Y806" s="62"/>
      <c r="Z806" s="64"/>
      <c r="AA806" s="62"/>
      <c r="AB806" s="63"/>
      <c r="AC806" s="62"/>
      <c r="AD806" s="62"/>
      <c r="AE806" s="62"/>
      <c r="AF806" s="61"/>
      <c r="AG806" s="61"/>
      <c r="AH806" s="60"/>
      <c r="AI806" s="59" t="s">
        <v>136</v>
      </c>
      <c r="AJ806" s="58">
        <f t="shared" ref="AJ806:BB806" si="107">AJ805/3</f>
        <v>66</v>
      </c>
      <c r="AK806" s="57">
        <f t="shared" si="107"/>
        <v>6.666666666666667</v>
      </c>
      <c r="AL806" s="56">
        <f t="shared" si="107"/>
        <v>0</v>
      </c>
      <c r="AM806" s="58">
        <f t="shared" si="107"/>
        <v>10.333333333333334</v>
      </c>
      <c r="AN806" s="57">
        <f t="shared" si="107"/>
        <v>0.33333333333333331</v>
      </c>
      <c r="AO806" s="56">
        <f t="shared" si="107"/>
        <v>0</v>
      </c>
      <c r="AP806" s="58">
        <f t="shared" si="107"/>
        <v>0.33333333333333331</v>
      </c>
      <c r="AQ806" s="57">
        <f t="shared" si="107"/>
        <v>0</v>
      </c>
      <c r="AR806" s="56">
        <f t="shared" si="107"/>
        <v>0</v>
      </c>
      <c r="AS806" s="58">
        <f t="shared" si="107"/>
        <v>10.666666666666666</v>
      </c>
      <c r="AT806" s="57">
        <f t="shared" si="107"/>
        <v>1.3333333333333333</v>
      </c>
      <c r="AU806" s="56">
        <f t="shared" si="107"/>
        <v>0</v>
      </c>
      <c r="AV806" s="58">
        <f t="shared" si="107"/>
        <v>0.33333333333333331</v>
      </c>
      <c r="AW806" s="57">
        <f t="shared" si="107"/>
        <v>0</v>
      </c>
      <c r="AX806" s="56">
        <f t="shared" si="107"/>
        <v>0</v>
      </c>
      <c r="AY806" s="55">
        <f t="shared" si="107"/>
        <v>0</v>
      </c>
      <c r="AZ806" s="54">
        <f t="shared" si="107"/>
        <v>0</v>
      </c>
      <c r="BA806" s="54">
        <f t="shared" si="107"/>
        <v>0.33333333333333331</v>
      </c>
      <c r="BB806" s="53">
        <f t="shared" si="107"/>
        <v>0</v>
      </c>
      <c r="BC806" s="52" t="s">
        <v>135</v>
      </c>
    </row>
    <row r="807" spans="2:62" ht="28.15" customHeight="1" x14ac:dyDescent="0.2">
      <c r="B807" s="30"/>
      <c r="C807" s="242">
        <v>1</v>
      </c>
      <c r="D807" s="44"/>
      <c r="E807" s="43"/>
      <c r="F807" s="43"/>
      <c r="G807" s="42"/>
      <c r="H807" s="223" t="s">
        <v>660</v>
      </c>
      <c r="I807" s="246">
        <v>128</v>
      </c>
      <c r="J807" s="246">
        <v>32</v>
      </c>
      <c r="K807" s="246">
        <v>6</v>
      </c>
      <c r="L807" s="41" t="s">
        <v>133</v>
      </c>
      <c r="M807" s="40" t="s">
        <v>132</v>
      </c>
      <c r="N807" s="41" t="s">
        <v>131</v>
      </c>
      <c r="O807" s="40" t="s">
        <v>104</v>
      </c>
      <c r="P807" s="41" t="s">
        <v>130</v>
      </c>
      <c r="Q807" s="40" t="s">
        <v>1298</v>
      </c>
      <c r="R807" s="41" t="s">
        <v>129</v>
      </c>
      <c r="S807" s="40" t="s">
        <v>773</v>
      </c>
      <c r="T807" s="41" t="s">
        <v>128</v>
      </c>
      <c r="U807" s="40" t="s">
        <v>707</v>
      </c>
      <c r="V807" s="41" t="s">
        <v>127</v>
      </c>
      <c r="W807" s="40" t="s">
        <v>203</v>
      </c>
      <c r="X807" s="41" t="s">
        <v>126</v>
      </c>
      <c r="Y807" s="40" t="s">
        <v>121</v>
      </c>
      <c r="Z807" s="41" t="s">
        <v>125</v>
      </c>
      <c r="AA807" s="40"/>
      <c r="AB807" s="39"/>
      <c r="AC807" s="40"/>
      <c r="AD807" s="39"/>
      <c r="AE807" s="38" t="s">
        <v>414</v>
      </c>
      <c r="AF807" s="250"/>
      <c r="AG807" s="250"/>
      <c r="AH807" s="37"/>
      <c r="AI807" s="11"/>
      <c r="AJ807" s="310">
        <f>SUMPRODUCT(LEN($M807:$AA810)-LEN(SUBSTITUTE($M807:$AA810,"A", "")))</f>
        <v>64</v>
      </c>
      <c r="AK807" s="239">
        <f>SUMPRODUCT(LEN($AD807:$AD810)-LEN(SUBSTITUTE($AD807:$AD810,"A", "")))</f>
        <v>0</v>
      </c>
      <c r="AL807" s="230">
        <f>SUMPRODUCT(LEN($AC807:$AC810)-LEN(SUBSTITUTE($AC807:$AC810,"A", "")))</f>
        <v>0</v>
      </c>
      <c r="AM807" s="233">
        <f>SUMPRODUCT(LEN($M807:$AA810)-LEN(SUBSTITUTE($M807:$AA810,"S", "")))</f>
        <v>9</v>
      </c>
      <c r="AN807" s="239">
        <f>SUMPRODUCT(LEN($AD807:$AD810)-LEN(SUBSTITUTE($AD807:$AD810,"S", "")))</f>
        <v>0</v>
      </c>
      <c r="AO807" s="230">
        <f>SUMPRODUCT(LEN($AC807:$AC810)-LEN(SUBSTITUTE($AC807:$AC810,"S", "")))</f>
        <v>0</v>
      </c>
      <c r="AP807" s="233">
        <f>SUMPRODUCT(LEN($M807:$AA810)-LEN(SUBSTITUTE($M807:$AA810,"F", "")))</f>
        <v>1</v>
      </c>
      <c r="AQ807" s="239">
        <f>SUMPRODUCT(LEN($AD807:$AD810)-LEN(SUBSTITUTE($AD807:$AD810,"F", "")))</f>
        <v>0</v>
      </c>
      <c r="AR807" s="230">
        <f>SUMPRODUCT(LEN($AC807:$AC810)-LEN(SUBSTITUTE($AC807:$AC810,"F", "")))</f>
        <v>0</v>
      </c>
      <c r="AS807" s="233">
        <f>SUMPRODUCT(LEN($M807:$AA810)-LEN(SUBSTITUTE($M807:$AA810,"G", "")))</f>
        <v>16</v>
      </c>
      <c r="AT807" s="239">
        <f>SUMPRODUCT(LEN($AD807:$AD810)-LEN(SUBSTITUTE($AD807:$AD810,"G", "")))</f>
        <v>0</v>
      </c>
      <c r="AU807" s="230">
        <f>SUMPRODUCT(LEN($AC807:$AC810)-LEN(SUBSTITUTE($AC807:$AC810,"G", "")))</f>
        <v>0</v>
      </c>
      <c r="AV807" s="233">
        <f>SUMPRODUCT(LEN($L807:$AA810)-LEN(SUBSTITUTE($L807:$AA810,"M", "")))</f>
        <v>0</v>
      </c>
      <c r="AW807" s="236">
        <f>SUMPRODUCT(LEN($AD807:$AD810)-LEN(SUBSTITUTE($AD807:$AD810,"M", "")))</f>
        <v>0</v>
      </c>
      <c r="AX807" s="269">
        <f>SUMPRODUCT(LEN($AC807:$AC810)-LEN(SUBSTITUTE($AC807:$AC810,"M", "")))</f>
        <v>0</v>
      </c>
      <c r="AY807" s="291">
        <f>SUMPRODUCT(LEN($AE807:$AE810)-LEN(SUBSTITUTE($AE807:$AE810,"S", "")))</f>
        <v>0</v>
      </c>
      <c r="AZ807" s="227">
        <f>SUMPRODUCT(LEN($AE807:$AE810)-LEN(SUBSTITUTE($AE807:$AE810,"F", "")))</f>
        <v>0</v>
      </c>
      <c r="BA807" s="227">
        <f>SUMPRODUCT(LEN($AE807:$AE810)-LEN(SUBSTITUTE($AE807:$AE810,"G", "")))</f>
        <v>1</v>
      </c>
      <c r="BB807" s="294">
        <f>SUMPRODUCT(LEN($AE807:$AE810)-LEN(SUBSTITUTE($AE807:$AE810,"M", "")))</f>
        <v>0</v>
      </c>
    </row>
    <row r="808" spans="2:62" ht="28.15" customHeight="1" thickBot="1" x14ac:dyDescent="0.25">
      <c r="B808" s="30"/>
      <c r="C808" s="243"/>
      <c r="D808" s="36"/>
      <c r="E808" s="35"/>
      <c r="F808" s="35"/>
      <c r="G808" s="34"/>
      <c r="H808" s="224"/>
      <c r="I808" s="247"/>
      <c r="J808" s="247"/>
      <c r="K808" s="247"/>
      <c r="L808" s="33" t="s">
        <v>123</v>
      </c>
      <c r="M808" s="32" t="s">
        <v>132</v>
      </c>
      <c r="N808" s="33" t="s">
        <v>122</v>
      </c>
      <c r="O808" s="32" t="s">
        <v>611</v>
      </c>
      <c r="P808" s="33" t="s">
        <v>120</v>
      </c>
      <c r="Q808" s="32" t="s">
        <v>1297</v>
      </c>
      <c r="R808" s="33" t="s">
        <v>119</v>
      </c>
      <c r="S808" s="32" t="s">
        <v>382</v>
      </c>
      <c r="T808" s="33" t="s">
        <v>118</v>
      </c>
      <c r="U808" s="32" t="s">
        <v>672</v>
      </c>
      <c r="V808" s="33" t="s">
        <v>117</v>
      </c>
      <c r="W808" s="32" t="s">
        <v>113</v>
      </c>
      <c r="X808" s="33" t="s">
        <v>116</v>
      </c>
      <c r="Y808" s="32" t="s">
        <v>121</v>
      </c>
      <c r="Z808" s="33" t="s">
        <v>115</v>
      </c>
      <c r="AA808" s="32"/>
      <c r="AB808" s="31"/>
      <c r="AC808" s="32"/>
      <c r="AD808" s="31"/>
      <c r="AE808" s="23"/>
      <c r="AF808" s="251"/>
      <c r="AG808" s="251"/>
      <c r="AH808" s="22"/>
      <c r="AI808" s="11"/>
      <c r="AJ808" s="311"/>
      <c r="AK808" s="267"/>
      <c r="AL808" s="263"/>
      <c r="AM808" s="265"/>
      <c r="AN808" s="267"/>
      <c r="AO808" s="263"/>
      <c r="AP808" s="265"/>
      <c r="AQ808" s="267"/>
      <c r="AR808" s="263"/>
      <c r="AS808" s="265"/>
      <c r="AT808" s="267"/>
      <c r="AU808" s="263"/>
      <c r="AV808" s="265"/>
      <c r="AW808" s="275"/>
      <c r="AX808" s="270"/>
      <c r="AY808" s="292"/>
      <c r="AZ808" s="228"/>
      <c r="BA808" s="228"/>
      <c r="BB808" s="295"/>
    </row>
    <row r="809" spans="2:62" ht="28.15" customHeight="1" x14ac:dyDescent="0.2">
      <c r="B809" s="30"/>
      <c r="C809" s="244"/>
      <c r="D809" s="29"/>
      <c r="E809" s="28"/>
      <c r="F809" s="28"/>
      <c r="G809" s="27"/>
      <c r="H809" s="225">
        <v>228</v>
      </c>
      <c r="I809" s="248"/>
      <c r="J809" s="248"/>
      <c r="K809" s="248"/>
      <c r="L809" s="26" t="s">
        <v>114</v>
      </c>
      <c r="M809" s="25" t="s">
        <v>132</v>
      </c>
      <c r="N809" s="26" t="s">
        <v>112</v>
      </c>
      <c r="O809" s="25" t="s">
        <v>649</v>
      </c>
      <c r="P809" s="26" t="s">
        <v>111</v>
      </c>
      <c r="Q809" s="25" t="s">
        <v>527</v>
      </c>
      <c r="R809" s="26" t="s">
        <v>110</v>
      </c>
      <c r="S809" s="25" t="s">
        <v>1177</v>
      </c>
      <c r="T809" s="26" t="s">
        <v>109</v>
      </c>
      <c r="U809" s="25" t="s">
        <v>405</v>
      </c>
      <c r="V809" s="26" t="s">
        <v>108</v>
      </c>
      <c r="W809" s="25" t="s">
        <v>132</v>
      </c>
      <c r="X809" s="26" t="s">
        <v>107</v>
      </c>
      <c r="Y809" s="25"/>
      <c r="Z809" s="26" t="s">
        <v>106</v>
      </c>
      <c r="AA809" s="25"/>
      <c r="AB809" s="24"/>
      <c r="AC809" s="25"/>
      <c r="AD809" s="24"/>
      <c r="AE809" s="23"/>
      <c r="AF809" s="251"/>
      <c r="AG809" s="251"/>
      <c r="AH809" s="22"/>
      <c r="AI809" s="11"/>
      <c r="AJ809" s="311"/>
      <c r="AK809" s="267"/>
      <c r="AL809" s="263"/>
      <c r="AM809" s="265"/>
      <c r="AN809" s="267"/>
      <c r="AO809" s="263"/>
      <c r="AP809" s="265"/>
      <c r="AQ809" s="267"/>
      <c r="AR809" s="263"/>
      <c r="AS809" s="265"/>
      <c r="AT809" s="267"/>
      <c r="AU809" s="263"/>
      <c r="AV809" s="265"/>
      <c r="AW809" s="275"/>
      <c r="AX809" s="270"/>
      <c r="AY809" s="292"/>
      <c r="AZ809" s="228"/>
      <c r="BA809" s="228"/>
      <c r="BB809" s="295"/>
    </row>
    <row r="810" spans="2:62" ht="28.15" customHeight="1" thickBot="1" x14ac:dyDescent="0.25">
      <c r="B810" s="30"/>
      <c r="C810" s="253"/>
      <c r="D810" s="51"/>
      <c r="E810" s="50"/>
      <c r="F810" s="50"/>
      <c r="G810" s="49"/>
      <c r="H810" s="226"/>
      <c r="I810" s="254"/>
      <c r="J810" s="254"/>
      <c r="K810" s="254"/>
      <c r="L810" s="48" t="s">
        <v>105</v>
      </c>
      <c r="M810" s="47" t="s">
        <v>104</v>
      </c>
      <c r="N810" s="48" t="s">
        <v>103</v>
      </c>
      <c r="O810" s="47" t="s">
        <v>382</v>
      </c>
      <c r="P810" s="48" t="s">
        <v>102</v>
      </c>
      <c r="Q810" s="47" t="s">
        <v>958</v>
      </c>
      <c r="R810" s="48" t="s">
        <v>101</v>
      </c>
      <c r="S810" s="47" t="s">
        <v>405</v>
      </c>
      <c r="T810" s="48">
        <v>20</v>
      </c>
      <c r="U810" s="47" t="s">
        <v>186</v>
      </c>
      <c r="V810" s="48" t="s">
        <v>100</v>
      </c>
      <c r="W810" s="47" t="s">
        <v>104</v>
      </c>
      <c r="X810" s="48" t="s">
        <v>99</v>
      </c>
      <c r="Y810" s="47"/>
      <c r="Z810" s="48" t="s">
        <v>98</v>
      </c>
      <c r="AA810" s="47"/>
      <c r="AB810" s="16"/>
      <c r="AC810" s="47"/>
      <c r="AD810" s="16"/>
      <c r="AE810" s="46"/>
      <c r="AF810" s="255"/>
      <c r="AG810" s="255"/>
      <c r="AH810" s="45"/>
      <c r="AI810" s="11"/>
      <c r="AJ810" s="312"/>
      <c r="AK810" s="268"/>
      <c r="AL810" s="264"/>
      <c r="AM810" s="266"/>
      <c r="AN810" s="268"/>
      <c r="AO810" s="264"/>
      <c r="AP810" s="266"/>
      <c r="AQ810" s="268"/>
      <c r="AR810" s="264"/>
      <c r="AS810" s="266"/>
      <c r="AT810" s="268"/>
      <c r="AU810" s="264"/>
      <c r="AV810" s="266"/>
      <c r="AW810" s="276"/>
      <c r="AX810" s="271"/>
      <c r="AY810" s="293"/>
      <c r="AZ810" s="229"/>
      <c r="BA810" s="229"/>
      <c r="BB810" s="296"/>
    </row>
    <row r="811" spans="2:62" ht="28.15" customHeight="1" x14ac:dyDescent="0.2">
      <c r="B811" s="30"/>
      <c r="C811" s="242">
        <v>2</v>
      </c>
      <c r="D811" s="44"/>
      <c r="E811" s="43"/>
      <c r="F811" s="43"/>
      <c r="G811" s="42"/>
      <c r="H811" s="223"/>
      <c r="I811" s="246">
        <v>152</v>
      </c>
      <c r="J811" s="246">
        <v>32</v>
      </c>
      <c r="K811" s="246">
        <v>6</v>
      </c>
      <c r="L811" s="41" t="s">
        <v>133</v>
      </c>
      <c r="M811" s="40" t="s">
        <v>382</v>
      </c>
      <c r="N811" s="41" t="s">
        <v>131</v>
      </c>
      <c r="O811" s="40" t="s">
        <v>382</v>
      </c>
      <c r="P811" s="41" t="s">
        <v>130</v>
      </c>
      <c r="Q811" s="40" t="s">
        <v>132</v>
      </c>
      <c r="R811" s="41" t="s">
        <v>129</v>
      </c>
      <c r="S811" s="40" t="s">
        <v>382</v>
      </c>
      <c r="T811" s="41" t="s">
        <v>128</v>
      </c>
      <c r="U811" s="40" t="s">
        <v>434</v>
      </c>
      <c r="V811" s="41" t="s">
        <v>127</v>
      </c>
      <c r="W811" s="40" t="s">
        <v>132</v>
      </c>
      <c r="X811" s="41" t="s">
        <v>126</v>
      </c>
      <c r="Y811" s="40" t="s">
        <v>124</v>
      </c>
      <c r="Z811" s="41" t="s">
        <v>125</v>
      </c>
      <c r="AA811" s="40"/>
      <c r="AB811" s="39"/>
      <c r="AC811" s="40"/>
      <c r="AD811" s="39" t="s">
        <v>1296</v>
      </c>
      <c r="AE811" s="38"/>
      <c r="AF811" s="250"/>
      <c r="AG811" s="250"/>
      <c r="AH811" s="37"/>
      <c r="AI811" s="11"/>
      <c r="AJ811" s="310">
        <f>SUMPRODUCT(LEN($M811:$AA814)-LEN(SUBSTITUTE($M811:$AA814,"A", "")))</f>
        <v>73</v>
      </c>
      <c r="AK811" s="239">
        <f>SUMPRODUCT(LEN($AD811:$AD814)-LEN(SUBSTITUTE($AD811:$AD814,"A", "")))</f>
        <v>14</v>
      </c>
      <c r="AL811" s="230">
        <f>SUMPRODUCT(LEN($AC811:$AC814)-LEN(SUBSTITUTE($AC811:$AC814,"A", "")))</f>
        <v>0</v>
      </c>
      <c r="AM811" s="233">
        <f>SUMPRODUCT(LEN($M811:$AA814)-LEN(SUBSTITUTE($M811:$AA814,"S", "")))</f>
        <v>14</v>
      </c>
      <c r="AN811" s="239">
        <f>SUMPRODUCT(LEN($AD811:$AD814)-LEN(SUBSTITUTE($AD811:$AD814,"S", "")))</f>
        <v>1</v>
      </c>
      <c r="AO811" s="230">
        <f>SUMPRODUCT(LEN($AC811:$AC814)-LEN(SUBSTITUTE($AC811:$AC814,"S", "")))</f>
        <v>0</v>
      </c>
      <c r="AP811" s="233">
        <f>SUMPRODUCT(LEN($M811:$AA814)-LEN(SUBSTITUTE($M811:$AA814,"F", "")))</f>
        <v>0</v>
      </c>
      <c r="AQ811" s="239">
        <f>SUMPRODUCT(LEN($AD811:$AD814)-LEN(SUBSTITUTE($AD811:$AD814,"F", "")))</f>
        <v>0</v>
      </c>
      <c r="AR811" s="230">
        <f>SUMPRODUCT(LEN($AC811:$AC814)-LEN(SUBSTITUTE($AC811:$AC814,"F", "")))</f>
        <v>0</v>
      </c>
      <c r="AS811" s="233">
        <f>SUMPRODUCT(LEN($M811:$AA814)-LEN(SUBSTITUTE($M811:$AA814,"G", "")))</f>
        <v>3</v>
      </c>
      <c r="AT811" s="239">
        <f>SUMPRODUCT(LEN($AD811:$AD814)-LEN(SUBSTITUTE($AD811:$AD814,"G", "")))</f>
        <v>2</v>
      </c>
      <c r="AU811" s="230">
        <f>SUMPRODUCT(LEN($AC811:$AC814)-LEN(SUBSTITUTE($AC811:$AC814,"G", "")))</f>
        <v>0</v>
      </c>
      <c r="AV811" s="233">
        <f>SUMPRODUCT(LEN($L811:$AA814)-LEN(SUBSTITUTE($L811:$AA814,"M", "")))</f>
        <v>1</v>
      </c>
      <c r="AW811" s="236">
        <f>SUMPRODUCT(LEN($AD811:$AD814)-LEN(SUBSTITUTE($AD811:$AD814,"M", "")))</f>
        <v>0</v>
      </c>
      <c r="AX811" s="269">
        <f>SUMPRODUCT(LEN($AC811:$AC814)-LEN(SUBSTITUTE($AC811:$AC814,"M", "")))</f>
        <v>0</v>
      </c>
      <c r="AY811" s="291">
        <f>SUMPRODUCT(LEN($AE811:$AE814)-LEN(SUBSTITUTE($AE811:$AE814,"S", "")))</f>
        <v>0</v>
      </c>
      <c r="AZ811" s="227">
        <f>SUMPRODUCT(LEN($AE811:$AE814)-LEN(SUBSTITUTE($AE811:$AE814,"F", "")))</f>
        <v>0</v>
      </c>
      <c r="BA811" s="227">
        <f>SUMPRODUCT(LEN($AE811:$AE814)-LEN(SUBSTITUTE($AE811:$AE814,"G", "")))</f>
        <v>0</v>
      </c>
      <c r="BB811" s="294">
        <f>SUMPRODUCT(LEN($AE811:$AE814)-LEN(SUBSTITUTE($AE811:$AE814,"M", "")))</f>
        <v>0</v>
      </c>
    </row>
    <row r="812" spans="2:62" ht="28.15" customHeight="1" thickBot="1" x14ac:dyDescent="0.25">
      <c r="B812" s="30"/>
      <c r="C812" s="243"/>
      <c r="D812" s="36"/>
      <c r="E812" s="35"/>
      <c r="F812" s="35"/>
      <c r="G812" s="34"/>
      <c r="H812" s="224"/>
      <c r="I812" s="247"/>
      <c r="J812" s="247"/>
      <c r="K812" s="247"/>
      <c r="L812" s="33" t="s">
        <v>123</v>
      </c>
      <c r="M812" s="32" t="s">
        <v>1273</v>
      </c>
      <c r="N812" s="33" t="s">
        <v>122</v>
      </c>
      <c r="O812" s="32" t="s">
        <v>611</v>
      </c>
      <c r="P812" s="33" t="s">
        <v>120</v>
      </c>
      <c r="Q812" s="32" t="s">
        <v>382</v>
      </c>
      <c r="R812" s="33" t="s">
        <v>119</v>
      </c>
      <c r="S812" s="32" t="s">
        <v>382</v>
      </c>
      <c r="T812" s="33" t="s">
        <v>118</v>
      </c>
      <c r="U812" s="32" t="s">
        <v>186</v>
      </c>
      <c r="V812" s="33" t="s">
        <v>117</v>
      </c>
      <c r="W812" s="32" t="s">
        <v>195</v>
      </c>
      <c r="X812" s="33" t="s">
        <v>116</v>
      </c>
      <c r="Y812" s="32" t="s">
        <v>121</v>
      </c>
      <c r="Z812" s="33" t="s">
        <v>115</v>
      </c>
      <c r="AA812" s="32"/>
      <c r="AB812" s="31"/>
      <c r="AC812" s="32"/>
      <c r="AD812" s="31"/>
      <c r="AE812" s="23"/>
      <c r="AF812" s="251"/>
      <c r="AG812" s="251"/>
      <c r="AH812" s="22"/>
      <c r="AI812" s="11"/>
      <c r="AJ812" s="311"/>
      <c r="AK812" s="267"/>
      <c r="AL812" s="263"/>
      <c r="AM812" s="265"/>
      <c r="AN812" s="267"/>
      <c r="AO812" s="263"/>
      <c r="AP812" s="265"/>
      <c r="AQ812" s="267"/>
      <c r="AR812" s="263"/>
      <c r="AS812" s="265"/>
      <c r="AT812" s="267"/>
      <c r="AU812" s="263"/>
      <c r="AV812" s="265"/>
      <c r="AW812" s="275"/>
      <c r="AX812" s="270"/>
      <c r="AY812" s="292"/>
      <c r="AZ812" s="228"/>
      <c r="BA812" s="228"/>
      <c r="BB812" s="295"/>
    </row>
    <row r="813" spans="2:62" ht="28.15" customHeight="1" x14ac:dyDescent="0.2">
      <c r="B813" s="30"/>
      <c r="C813" s="244"/>
      <c r="D813" s="29"/>
      <c r="E813" s="28"/>
      <c r="F813" s="28"/>
      <c r="G813" s="27"/>
      <c r="H813" s="225"/>
      <c r="I813" s="248"/>
      <c r="J813" s="248"/>
      <c r="K813" s="248"/>
      <c r="L813" s="26" t="s">
        <v>114</v>
      </c>
      <c r="M813" s="25" t="s">
        <v>389</v>
      </c>
      <c r="N813" s="26" t="s">
        <v>112</v>
      </c>
      <c r="O813" s="25" t="s">
        <v>417</v>
      </c>
      <c r="P813" s="26" t="s">
        <v>111</v>
      </c>
      <c r="Q813" s="25" t="s">
        <v>417</v>
      </c>
      <c r="R813" s="26" t="s">
        <v>110</v>
      </c>
      <c r="S813" s="25" t="s">
        <v>728</v>
      </c>
      <c r="T813" s="26" t="s">
        <v>109</v>
      </c>
      <c r="U813" s="25" t="s">
        <v>187</v>
      </c>
      <c r="V813" s="26" t="s">
        <v>108</v>
      </c>
      <c r="W813" s="25" t="s">
        <v>121</v>
      </c>
      <c r="X813" s="26" t="s">
        <v>107</v>
      </c>
      <c r="Y813" s="25"/>
      <c r="Z813" s="26" t="s">
        <v>106</v>
      </c>
      <c r="AA813" s="25"/>
      <c r="AB813" s="24"/>
      <c r="AC813" s="25"/>
      <c r="AD813" s="24"/>
      <c r="AE813" s="23"/>
      <c r="AF813" s="251"/>
      <c r="AG813" s="251"/>
      <c r="AH813" s="22"/>
      <c r="AI813" s="11"/>
      <c r="AJ813" s="311"/>
      <c r="AK813" s="267"/>
      <c r="AL813" s="263"/>
      <c r="AM813" s="265"/>
      <c r="AN813" s="267"/>
      <c r="AO813" s="263"/>
      <c r="AP813" s="265"/>
      <c r="AQ813" s="267"/>
      <c r="AR813" s="263"/>
      <c r="AS813" s="265"/>
      <c r="AT813" s="267"/>
      <c r="AU813" s="263"/>
      <c r="AV813" s="265"/>
      <c r="AW813" s="275"/>
      <c r="AX813" s="270"/>
      <c r="AY813" s="292"/>
      <c r="AZ813" s="228"/>
      <c r="BA813" s="228"/>
      <c r="BB813" s="295"/>
    </row>
    <row r="814" spans="2:62" ht="28.15" customHeight="1" thickBot="1" x14ac:dyDescent="0.25">
      <c r="B814" s="30"/>
      <c r="C814" s="253"/>
      <c r="D814" s="51"/>
      <c r="E814" s="50"/>
      <c r="F814" s="50"/>
      <c r="G814" s="49"/>
      <c r="H814" s="226"/>
      <c r="I814" s="254"/>
      <c r="J814" s="254"/>
      <c r="K814" s="254"/>
      <c r="L814" s="48" t="s">
        <v>105</v>
      </c>
      <c r="M814" s="47" t="s">
        <v>186</v>
      </c>
      <c r="N814" s="48" t="s">
        <v>103</v>
      </c>
      <c r="O814" s="47" t="s">
        <v>773</v>
      </c>
      <c r="P814" s="48" t="s">
        <v>102</v>
      </c>
      <c r="Q814" s="47" t="s">
        <v>382</v>
      </c>
      <c r="R814" s="48" t="s">
        <v>101</v>
      </c>
      <c r="S814" s="47" t="s">
        <v>186</v>
      </c>
      <c r="T814" s="48">
        <v>20</v>
      </c>
      <c r="U814" s="47" t="s">
        <v>421</v>
      </c>
      <c r="V814" s="48" t="s">
        <v>100</v>
      </c>
      <c r="W814" s="47" t="s">
        <v>113</v>
      </c>
      <c r="X814" s="48" t="s">
        <v>99</v>
      </c>
      <c r="Y814" s="47"/>
      <c r="Z814" s="48" t="s">
        <v>98</v>
      </c>
      <c r="AA814" s="47"/>
      <c r="AB814" s="16"/>
      <c r="AC814" s="47"/>
      <c r="AD814" s="16"/>
      <c r="AE814" s="46"/>
      <c r="AF814" s="255"/>
      <c r="AG814" s="255"/>
      <c r="AH814" s="45"/>
      <c r="AI814" s="11"/>
      <c r="AJ814" s="312"/>
      <c r="AK814" s="268"/>
      <c r="AL814" s="264"/>
      <c r="AM814" s="266"/>
      <c r="AN814" s="268"/>
      <c r="AO814" s="264"/>
      <c r="AP814" s="266"/>
      <c r="AQ814" s="268"/>
      <c r="AR814" s="264"/>
      <c r="AS814" s="266"/>
      <c r="AT814" s="268"/>
      <c r="AU814" s="264"/>
      <c r="AV814" s="266"/>
      <c r="AW814" s="276"/>
      <c r="AX814" s="271"/>
      <c r="AY814" s="293"/>
      <c r="AZ814" s="229"/>
      <c r="BA814" s="229"/>
      <c r="BB814" s="296"/>
    </row>
    <row r="815" spans="2:62" ht="28.15" customHeight="1" x14ac:dyDescent="0.2">
      <c r="B815" s="30"/>
      <c r="C815" s="242">
        <v>3</v>
      </c>
      <c r="D815" s="44"/>
      <c r="E815" s="43"/>
      <c r="F815" s="43"/>
      <c r="G815" s="42"/>
      <c r="H815" s="223"/>
      <c r="I815" s="246">
        <v>140</v>
      </c>
      <c r="J815" s="246">
        <v>33</v>
      </c>
      <c r="K815" s="246">
        <v>8</v>
      </c>
      <c r="L815" s="41" t="s">
        <v>133</v>
      </c>
      <c r="M815" s="40" t="s">
        <v>104</v>
      </c>
      <c r="N815" s="41" t="s">
        <v>131</v>
      </c>
      <c r="O815" s="40" t="s">
        <v>649</v>
      </c>
      <c r="P815" s="41" t="s">
        <v>130</v>
      </c>
      <c r="Q815" s="40" t="s">
        <v>452</v>
      </c>
      <c r="R815" s="41" t="s">
        <v>129</v>
      </c>
      <c r="S815" s="40" t="s">
        <v>382</v>
      </c>
      <c r="T815" s="41" t="s">
        <v>128</v>
      </c>
      <c r="U815" s="40" t="s">
        <v>484</v>
      </c>
      <c r="V815" s="41" t="s">
        <v>127</v>
      </c>
      <c r="W815" s="40" t="s">
        <v>175</v>
      </c>
      <c r="X815" s="41" t="s">
        <v>126</v>
      </c>
      <c r="Y815" s="40" t="s">
        <v>121</v>
      </c>
      <c r="Z815" s="41" t="s">
        <v>125</v>
      </c>
      <c r="AA815" s="40"/>
      <c r="AB815" s="39"/>
      <c r="AC815" s="40"/>
      <c r="AD815" s="39" t="s">
        <v>1295</v>
      </c>
      <c r="AE815" s="38"/>
      <c r="AF815" s="250"/>
      <c r="AG815" s="250"/>
      <c r="AH815" s="37"/>
      <c r="AI815" s="11"/>
      <c r="AJ815" s="310">
        <f>SUMPRODUCT(LEN($M815:$AA818)-LEN(SUBSTITUTE($M815:$AA818,"A", "")))</f>
        <v>61</v>
      </c>
      <c r="AK815" s="239">
        <f>SUMPRODUCT(LEN($AD815:$AD818)-LEN(SUBSTITUTE($AD815:$AD818,"A", "")))</f>
        <v>6</v>
      </c>
      <c r="AL815" s="230">
        <f>SUMPRODUCT(LEN($AC815:$AC818)-LEN(SUBSTITUTE($AC815:$AC818,"A", "")))</f>
        <v>0</v>
      </c>
      <c r="AM815" s="233">
        <f>SUMPRODUCT(LEN($M815:$AA818)-LEN(SUBSTITUTE($M815:$AA818,"S", "")))</f>
        <v>8</v>
      </c>
      <c r="AN815" s="239">
        <f>SUMPRODUCT(LEN($AD815:$AD818)-LEN(SUBSTITUTE($AD815:$AD818,"S", "")))</f>
        <v>0</v>
      </c>
      <c r="AO815" s="230">
        <f>SUMPRODUCT(LEN($AC815:$AC818)-LEN(SUBSTITUTE($AC815:$AC818,"S", "")))</f>
        <v>0</v>
      </c>
      <c r="AP815" s="233">
        <f>SUMPRODUCT(LEN($M815:$AA818)-LEN(SUBSTITUTE($M815:$AA818,"F", "")))</f>
        <v>0</v>
      </c>
      <c r="AQ815" s="239">
        <f>SUMPRODUCT(LEN($AD815:$AD818)-LEN(SUBSTITUTE($AD815:$AD818,"F", "")))</f>
        <v>0</v>
      </c>
      <c r="AR815" s="230">
        <f>SUMPRODUCT(LEN($AC815:$AC818)-LEN(SUBSTITUTE($AC815:$AC818,"F", "")))</f>
        <v>0</v>
      </c>
      <c r="AS815" s="233">
        <f>SUMPRODUCT(LEN($M815:$AA818)-LEN(SUBSTITUTE($M815:$AA818,"G", "")))</f>
        <v>13</v>
      </c>
      <c r="AT815" s="239">
        <f>SUMPRODUCT(LEN($AD815:$AD818)-LEN(SUBSTITUTE($AD815:$AD818,"G", "")))</f>
        <v>2</v>
      </c>
      <c r="AU815" s="230">
        <f>SUMPRODUCT(LEN($AC815:$AC818)-LEN(SUBSTITUTE($AC815:$AC818,"G", "")))</f>
        <v>0</v>
      </c>
      <c r="AV815" s="233">
        <f>SUMPRODUCT(LEN($L815:$AA818)-LEN(SUBSTITUTE($L815:$AA818,"M", "")))</f>
        <v>0</v>
      </c>
      <c r="AW815" s="236">
        <f>SUMPRODUCT(LEN($AD815:$AD818)-LEN(SUBSTITUTE($AD815:$AD818,"M", "")))</f>
        <v>0</v>
      </c>
      <c r="AX815" s="269">
        <f>SUMPRODUCT(LEN($AC815:$AC818)-LEN(SUBSTITUTE($AC815:$AC818,"M", "")))</f>
        <v>0</v>
      </c>
      <c r="AY815" s="291">
        <f>SUMPRODUCT(LEN($AE815:$AE818)-LEN(SUBSTITUTE($AE815:$AE818,"S", "")))</f>
        <v>0</v>
      </c>
      <c r="AZ815" s="227">
        <f>SUMPRODUCT(LEN($AE815:$AE818)-LEN(SUBSTITUTE($AE815:$AE818,"F", "")))</f>
        <v>0</v>
      </c>
      <c r="BA815" s="227">
        <f>SUMPRODUCT(LEN($AE815:$AE818)-LEN(SUBSTITUTE($AE815:$AE818,"G", "")))</f>
        <v>0</v>
      </c>
      <c r="BB815" s="294">
        <f>SUMPRODUCT(LEN($AE815:$AE818)-LEN(SUBSTITUTE($AE815:$AE818,"M", "")))</f>
        <v>0</v>
      </c>
    </row>
    <row r="816" spans="2:62" ht="28.15" customHeight="1" thickBot="1" x14ac:dyDescent="0.25">
      <c r="B816" s="30"/>
      <c r="C816" s="243"/>
      <c r="D816" s="36"/>
      <c r="E816" s="35"/>
      <c r="F816" s="35"/>
      <c r="G816" s="34"/>
      <c r="H816" s="224"/>
      <c r="I816" s="247"/>
      <c r="J816" s="247"/>
      <c r="K816" s="247"/>
      <c r="L816" s="33" t="s">
        <v>123</v>
      </c>
      <c r="M816" s="32" t="s">
        <v>186</v>
      </c>
      <c r="N816" s="33" t="s">
        <v>122</v>
      </c>
      <c r="O816" s="32" t="s">
        <v>659</v>
      </c>
      <c r="P816" s="33" t="s">
        <v>120</v>
      </c>
      <c r="Q816" s="32" t="s">
        <v>707</v>
      </c>
      <c r="R816" s="33" t="s">
        <v>119</v>
      </c>
      <c r="S816" s="32" t="s">
        <v>417</v>
      </c>
      <c r="T816" s="33" t="s">
        <v>118</v>
      </c>
      <c r="U816" s="32" t="s">
        <v>203</v>
      </c>
      <c r="V816" s="33" t="s">
        <v>117</v>
      </c>
      <c r="W816" s="32" t="s">
        <v>113</v>
      </c>
      <c r="X816" s="33" t="s">
        <v>116</v>
      </c>
      <c r="Y816" s="32"/>
      <c r="Z816" s="33" t="s">
        <v>115</v>
      </c>
      <c r="AA816" s="32"/>
      <c r="AB816" s="31"/>
      <c r="AC816" s="32"/>
      <c r="AD816" s="31"/>
      <c r="AE816" s="23"/>
      <c r="AF816" s="251"/>
      <c r="AG816" s="251"/>
      <c r="AH816" s="22"/>
      <c r="AI816" s="11"/>
      <c r="AJ816" s="311"/>
      <c r="AK816" s="267"/>
      <c r="AL816" s="263"/>
      <c r="AM816" s="265"/>
      <c r="AN816" s="267"/>
      <c r="AO816" s="263"/>
      <c r="AP816" s="265"/>
      <c r="AQ816" s="267"/>
      <c r="AR816" s="263"/>
      <c r="AS816" s="265"/>
      <c r="AT816" s="267"/>
      <c r="AU816" s="263"/>
      <c r="AV816" s="265"/>
      <c r="AW816" s="275"/>
      <c r="AX816" s="270"/>
      <c r="AY816" s="292"/>
      <c r="AZ816" s="228"/>
      <c r="BA816" s="228"/>
      <c r="BB816" s="295"/>
    </row>
    <row r="817" spans="2:62" ht="28.15" customHeight="1" x14ac:dyDescent="0.2">
      <c r="B817" s="30"/>
      <c r="C817" s="244"/>
      <c r="D817" s="29"/>
      <c r="E817" s="28"/>
      <c r="F817" s="28"/>
      <c r="G817" s="27"/>
      <c r="H817" s="225"/>
      <c r="I817" s="248"/>
      <c r="J817" s="248"/>
      <c r="K817" s="248"/>
      <c r="L817" s="26" t="s">
        <v>114</v>
      </c>
      <c r="M817" s="25" t="s">
        <v>186</v>
      </c>
      <c r="N817" s="26" t="s">
        <v>112</v>
      </c>
      <c r="O817" s="25" t="s">
        <v>740</v>
      </c>
      <c r="P817" s="26" t="s">
        <v>111</v>
      </c>
      <c r="Q817" s="25" t="s">
        <v>377</v>
      </c>
      <c r="R817" s="26" t="s">
        <v>110</v>
      </c>
      <c r="S817" s="25" t="s">
        <v>186</v>
      </c>
      <c r="T817" s="26" t="s">
        <v>109</v>
      </c>
      <c r="U817" s="25" t="s">
        <v>186</v>
      </c>
      <c r="V817" s="26" t="s">
        <v>108</v>
      </c>
      <c r="W817" s="25" t="s">
        <v>121</v>
      </c>
      <c r="X817" s="26" t="s">
        <v>107</v>
      </c>
      <c r="Y817" s="25"/>
      <c r="Z817" s="26" t="s">
        <v>106</v>
      </c>
      <c r="AA817" s="25"/>
      <c r="AB817" s="24"/>
      <c r="AC817" s="25"/>
      <c r="AD817" s="24"/>
      <c r="AE817" s="23"/>
      <c r="AF817" s="251"/>
      <c r="AG817" s="251"/>
      <c r="AH817" s="22"/>
      <c r="AI817" s="11"/>
      <c r="AJ817" s="311"/>
      <c r="AK817" s="267"/>
      <c r="AL817" s="263"/>
      <c r="AM817" s="265"/>
      <c r="AN817" s="267"/>
      <c r="AO817" s="263"/>
      <c r="AP817" s="265"/>
      <c r="AQ817" s="267"/>
      <c r="AR817" s="263"/>
      <c r="AS817" s="265"/>
      <c r="AT817" s="267"/>
      <c r="AU817" s="263"/>
      <c r="AV817" s="265"/>
      <c r="AW817" s="275"/>
      <c r="AX817" s="270"/>
      <c r="AY817" s="292"/>
      <c r="AZ817" s="228"/>
      <c r="BA817" s="228"/>
      <c r="BB817" s="295"/>
    </row>
    <row r="818" spans="2:62" ht="28.15" customHeight="1" thickBot="1" x14ac:dyDescent="0.25">
      <c r="B818" s="21"/>
      <c r="C818" s="245"/>
      <c r="D818" s="20"/>
      <c r="E818" s="19"/>
      <c r="F818" s="19"/>
      <c r="G818" s="18"/>
      <c r="H818" s="226"/>
      <c r="I818" s="249"/>
      <c r="J818" s="249"/>
      <c r="K818" s="249"/>
      <c r="L818" s="17" t="s">
        <v>105</v>
      </c>
      <c r="M818" s="15" t="s">
        <v>527</v>
      </c>
      <c r="N818" s="17" t="s">
        <v>103</v>
      </c>
      <c r="O818" s="15" t="s">
        <v>377</v>
      </c>
      <c r="P818" s="17" t="s">
        <v>102</v>
      </c>
      <c r="Q818" s="15" t="s">
        <v>382</v>
      </c>
      <c r="R818" s="17" t="s">
        <v>101</v>
      </c>
      <c r="S818" s="15" t="s">
        <v>659</v>
      </c>
      <c r="T818" s="17">
        <v>20</v>
      </c>
      <c r="U818" s="15" t="s">
        <v>175</v>
      </c>
      <c r="V818" s="17" t="s">
        <v>100</v>
      </c>
      <c r="W818" s="15" t="s">
        <v>121</v>
      </c>
      <c r="X818" s="17" t="s">
        <v>99</v>
      </c>
      <c r="Y818" s="15"/>
      <c r="Z818" s="17" t="s">
        <v>98</v>
      </c>
      <c r="AA818" s="15"/>
      <c r="AB818" s="16"/>
      <c r="AC818" s="15"/>
      <c r="AD818" s="14"/>
      <c r="AE818" s="13"/>
      <c r="AF818" s="252"/>
      <c r="AG818" s="252"/>
      <c r="AH818" s="12"/>
      <c r="AI818" s="11"/>
      <c r="AJ818" s="312"/>
      <c r="AK818" s="268"/>
      <c r="AL818" s="264"/>
      <c r="AM818" s="266"/>
      <c r="AN818" s="268"/>
      <c r="AO818" s="264"/>
      <c r="AP818" s="266"/>
      <c r="AQ818" s="268"/>
      <c r="AR818" s="264"/>
      <c r="AS818" s="266"/>
      <c r="AT818" s="268"/>
      <c r="AU818" s="264"/>
      <c r="AV818" s="266"/>
      <c r="AW818" s="276"/>
      <c r="AX818" s="271"/>
      <c r="AY818" s="293"/>
      <c r="AZ818" s="229"/>
      <c r="BA818" s="229"/>
      <c r="BB818" s="296"/>
    </row>
    <row r="819" spans="2:62" ht="85.9" customHeight="1" thickTop="1" thickBot="1" x14ac:dyDescent="0.35">
      <c r="B819" s="105" t="s">
        <v>174</v>
      </c>
      <c r="C819" s="95" t="s">
        <v>173</v>
      </c>
      <c r="D819" s="100" t="s">
        <v>172</v>
      </c>
      <c r="E819" s="104" t="s">
        <v>171</v>
      </c>
      <c r="F819" s="103"/>
      <c r="G819" s="102"/>
      <c r="H819" s="101" t="s">
        <v>170</v>
      </c>
      <c r="I819" s="100" t="s">
        <v>96</v>
      </c>
      <c r="J819" s="100" t="s">
        <v>169</v>
      </c>
      <c r="K819" s="100" t="s">
        <v>97</v>
      </c>
      <c r="L819" s="256" t="s">
        <v>168</v>
      </c>
      <c r="M819" s="262"/>
      <c r="N819" s="256" t="s">
        <v>167</v>
      </c>
      <c r="O819" s="262"/>
      <c r="P819" s="256" t="s">
        <v>167</v>
      </c>
      <c r="Q819" s="257"/>
      <c r="R819" s="256" t="s">
        <v>167</v>
      </c>
      <c r="S819" s="257"/>
      <c r="T819" s="256" t="s">
        <v>167</v>
      </c>
      <c r="U819" s="257"/>
      <c r="V819" s="256" t="s">
        <v>167</v>
      </c>
      <c r="W819" s="257"/>
      <c r="X819" s="256" t="s">
        <v>167</v>
      </c>
      <c r="Y819" s="257"/>
      <c r="Z819" s="256" t="s">
        <v>167</v>
      </c>
      <c r="AA819" s="257"/>
      <c r="AB819" s="261" t="s">
        <v>166</v>
      </c>
      <c r="AC819" s="257"/>
      <c r="AD819" s="101" t="s">
        <v>165</v>
      </c>
      <c r="AE819" s="101" t="s">
        <v>164</v>
      </c>
      <c r="AF819" s="100" t="s">
        <v>163</v>
      </c>
      <c r="AG819" s="100" t="s">
        <v>162</v>
      </c>
      <c r="AH819" s="99" t="s">
        <v>161</v>
      </c>
      <c r="AI819" s="98"/>
      <c r="AJ819" s="96" t="s">
        <v>160</v>
      </c>
      <c r="AK819" s="95" t="s">
        <v>159</v>
      </c>
      <c r="AL819" s="94" t="s">
        <v>158</v>
      </c>
      <c r="AM819" s="96" t="s">
        <v>157</v>
      </c>
      <c r="AN819" s="95" t="s">
        <v>156</v>
      </c>
      <c r="AO819" s="94" t="s">
        <v>155</v>
      </c>
      <c r="AP819" s="96" t="s">
        <v>154</v>
      </c>
      <c r="AQ819" s="95" t="s">
        <v>153</v>
      </c>
      <c r="AR819" s="97" t="s">
        <v>152</v>
      </c>
      <c r="AS819" s="96" t="s">
        <v>151</v>
      </c>
      <c r="AT819" s="95" t="s">
        <v>150</v>
      </c>
      <c r="AU819" s="94" t="s">
        <v>149</v>
      </c>
      <c r="AV819" s="96" t="s">
        <v>148</v>
      </c>
      <c r="AW819" s="95" t="s">
        <v>147</v>
      </c>
      <c r="AX819" s="94" t="s">
        <v>146</v>
      </c>
      <c r="AY819" s="93" t="s">
        <v>145</v>
      </c>
      <c r="AZ819" s="92" t="s">
        <v>144</v>
      </c>
      <c r="BA819" s="92" t="s">
        <v>143</v>
      </c>
      <c r="BB819" s="91" t="s">
        <v>142</v>
      </c>
    </row>
    <row r="820" spans="2:62" ht="48" thickBot="1" x14ac:dyDescent="0.3">
      <c r="B820" s="90" t="s">
        <v>191</v>
      </c>
      <c r="C820" s="89"/>
      <c r="D820" s="88"/>
      <c r="E820" s="258"/>
      <c r="F820" s="259"/>
      <c r="G820" s="260"/>
      <c r="H820" s="87" t="s">
        <v>140</v>
      </c>
      <c r="I820" s="86"/>
      <c r="J820" s="86"/>
      <c r="K820" s="85"/>
      <c r="L820" s="84"/>
      <c r="M820" s="81"/>
      <c r="N820" s="84"/>
      <c r="O820" s="81"/>
      <c r="P820" s="84"/>
      <c r="Q820" s="81"/>
      <c r="R820" s="84"/>
      <c r="S820" s="81"/>
      <c r="T820" s="84"/>
      <c r="U820" s="81"/>
      <c r="V820" s="84"/>
      <c r="W820" s="81"/>
      <c r="X820" s="84"/>
      <c r="Y820" s="81"/>
      <c r="Z820" s="84"/>
      <c r="AA820" s="83"/>
      <c r="AB820" s="82" t="s">
        <v>139</v>
      </c>
      <c r="AC820" s="81"/>
      <c r="AD820" s="81"/>
      <c r="AE820" s="81"/>
      <c r="AF820" s="80"/>
      <c r="AG820" s="80"/>
      <c r="AH820" s="60"/>
      <c r="AI820" s="79" t="s">
        <v>138</v>
      </c>
      <c r="AJ820" s="78">
        <f t="shared" ref="AJ820:BB820" si="108">SUM(AJ822:AJ833)</f>
        <v>188</v>
      </c>
      <c r="AK820" s="77">
        <f t="shared" si="108"/>
        <v>62</v>
      </c>
      <c r="AL820" s="76">
        <f t="shared" si="108"/>
        <v>0</v>
      </c>
      <c r="AM820" s="78">
        <f t="shared" si="108"/>
        <v>49</v>
      </c>
      <c r="AN820" s="77">
        <f t="shared" si="108"/>
        <v>25</v>
      </c>
      <c r="AO820" s="76">
        <f t="shared" si="108"/>
        <v>0</v>
      </c>
      <c r="AP820" s="78">
        <f t="shared" si="108"/>
        <v>0</v>
      </c>
      <c r="AQ820" s="77">
        <f t="shared" si="108"/>
        <v>2</v>
      </c>
      <c r="AR820" s="76">
        <f t="shared" si="108"/>
        <v>0</v>
      </c>
      <c r="AS820" s="78">
        <f t="shared" si="108"/>
        <v>16</v>
      </c>
      <c r="AT820" s="77">
        <f t="shared" si="108"/>
        <v>7</v>
      </c>
      <c r="AU820" s="76">
        <f t="shared" si="108"/>
        <v>0</v>
      </c>
      <c r="AV820" s="78">
        <f t="shared" si="108"/>
        <v>1</v>
      </c>
      <c r="AW820" s="77">
        <f t="shared" si="108"/>
        <v>0</v>
      </c>
      <c r="AX820" s="76">
        <f t="shared" si="108"/>
        <v>0</v>
      </c>
      <c r="AY820" s="75">
        <f t="shared" si="108"/>
        <v>0</v>
      </c>
      <c r="AZ820" s="74">
        <f t="shared" si="108"/>
        <v>0</v>
      </c>
      <c r="BA820" s="74">
        <f t="shared" si="108"/>
        <v>0</v>
      </c>
      <c r="BB820" s="73">
        <f t="shared" si="108"/>
        <v>0</v>
      </c>
      <c r="BC820" s="72" t="s">
        <v>137</v>
      </c>
      <c r="BF820" s="5">
        <f>SUM(AJ820:AL820)/$BG$5</f>
        <v>83.333333333333329</v>
      </c>
      <c r="BG820" s="5">
        <f>SUM(AM820:AO820,AY820)/$BG$5</f>
        <v>24.666666666666668</v>
      </c>
      <c r="BH820" s="5">
        <f>SUM(AP820:AR820,AZ820)/$BG$5</f>
        <v>0.66666666666666663</v>
      </c>
      <c r="BI820" s="5">
        <f>SUM(AS820:AU820,BA820)/$BG$5</f>
        <v>7.666666666666667</v>
      </c>
      <c r="BJ820" s="5">
        <f>SUM(AV820:AX820,BB820)/$BG$5</f>
        <v>0.33333333333333331</v>
      </c>
    </row>
    <row r="821" spans="2:62" ht="37.5" thickBot="1" x14ac:dyDescent="0.3">
      <c r="B821" s="71"/>
      <c r="C821" s="70"/>
      <c r="D821" s="69"/>
      <c r="E821" s="68"/>
      <c r="F821" s="68"/>
      <c r="G821" s="67"/>
      <c r="H821" s="66"/>
      <c r="I821" s="64"/>
      <c r="J821" s="64"/>
      <c r="K821" s="65"/>
      <c r="L821" s="64"/>
      <c r="M821" s="62"/>
      <c r="N821" s="64"/>
      <c r="O821" s="62"/>
      <c r="P821" s="64"/>
      <c r="Q821" s="62"/>
      <c r="R821" s="64"/>
      <c r="S821" s="62"/>
      <c r="T821" s="64"/>
      <c r="U821" s="62"/>
      <c r="V821" s="64"/>
      <c r="W821" s="62"/>
      <c r="X821" s="64"/>
      <c r="Y821" s="62"/>
      <c r="Z821" s="64"/>
      <c r="AA821" s="62"/>
      <c r="AB821" s="63"/>
      <c r="AC821" s="62"/>
      <c r="AD821" s="62"/>
      <c r="AE821" s="62"/>
      <c r="AF821" s="61"/>
      <c r="AG821" s="61"/>
      <c r="AH821" s="60"/>
      <c r="AI821" s="59" t="s">
        <v>136</v>
      </c>
      <c r="AJ821" s="58">
        <f t="shared" ref="AJ821:BB821" si="109">AJ820/3</f>
        <v>62.666666666666664</v>
      </c>
      <c r="AK821" s="57">
        <f t="shared" si="109"/>
        <v>20.666666666666668</v>
      </c>
      <c r="AL821" s="56">
        <f t="shared" si="109"/>
        <v>0</v>
      </c>
      <c r="AM821" s="58">
        <f t="shared" si="109"/>
        <v>16.333333333333332</v>
      </c>
      <c r="AN821" s="57">
        <f t="shared" si="109"/>
        <v>8.3333333333333339</v>
      </c>
      <c r="AO821" s="56">
        <f t="shared" si="109"/>
        <v>0</v>
      </c>
      <c r="AP821" s="58">
        <f t="shared" si="109"/>
        <v>0</v>
      </c>
      <c r="AQ821" s="57">
        <f t="shared" si="109"/>
        <v>0.66666666666666663</v>
      </c>
      <c r="AR821" s="56">
        <f t="shared" si="109"/>
        <v>0</v>
      </c>
      <c r="AS821" s="58">
        <f t="shared" si="109"/>
        <v>5.333333333333333</v>
      </c>
      <c r="AT821" s="57">
        <f t="shared" si="109"/>
        <v>2.3333333333333335</v>
      </c>
      <c r="AU821" s="56">
        <f t="shared" si="109"/>
        <v>0</v>
      </c>
      <c r="AV821" s="58">
        <f t="shared" si="109"/>
        <v>0.33333333333333331</v>
      </c>
      <c r="AW821" s="57">
        <f t="shared" si="109"/>
        <v>0</v>
      </c>
      <c r="AX821" s="56">
        <f t="shared" si="109"/>
        <v>0</v>
      </c>
      <c r="AY821" s="55">
        <f t="shared" si="109"/>
        <v>0</v>
      </c>
      <c r="AZ821" s="54">
        <f t="shared" si="109"/>
        <v>0</v>
      </c>
      <c r="BA821" s="54">
        <f t="shared" si="109"/>
        <v>0</v>
      </c>
      <c r="BB821" s="53">
        <f t="shared" si="109"/>
        <v>0</v>
      </c>
      <c r="BC821" s="52" t="s">
        <v>135</v>
      </c>
    </row>
    <row r="822" spans="2:62" ht="28.15" customHeight="1" x14ac:dyDescent="0.2">
      <c r="B822" s="30"/>
      <c r="C822" s="242">
        <v>1</v>
      </c>
      <c r="D822" s="44"/>
      <c r="E822" s="43"/>
      <c r="F822" s="43"/>
      <c r="G822" s="42"/>
      <c r="H822" s="223" t="s">
        <v>384</v>
      </c>
      <c r="I822" s="246">
        <v>83</v>
      </c>
      <c r="J822" s="246">
        <v>28</v>
      </c>
      <c r="K822" s="246">
        <v>7</v>
      </c>
      <c r="L822" s="41" t="s">
        <v>133</v>
      </c>
      <c r="M822" s="40" t="s">
        <v>186</v>
      </c>
      <c r="N822" s="41" t="s">
        <v>131</v>
      </c>
      <c r="O822" s="40" t="s">
        <v>389</v>
      </c>
      <c r="P822" s="41" t="s">
        <v>130</v>
      </c>
      <c r="Q822" s="40" t="s">
        <v>132</v>
      </c>
      <c r="R822" s="41" t="s">
        <v>129</v>
      </c>
      <c r="S822" s="40" t="s">
        <v>403</v>
      </c>
      <c r="T822" s="41" t="s">
        <v>128</v>
      </c>
      <c r="U822" s="40" t="s">
        <v>113</v>
      </c>
      <c r="V822" s="41" t="s">
        <v>127</v>
      </c>
      <c r="W822" s="40" t="s">
        <v>121</v>
      </c>
      <c r="X822" s="41" t="s">
        <v>126</v>
      </c>
      <c r="Y822" s="40"/>
      <c r="Z822" s="41" t="s">
        <v>125</v>
      </c>
      <c r="AA822" s="40"/>
      <c r="AB822" s="39"/>
      <c r="AC822" s="40"/>
      <c r="AD822" s="39" t="s">
        <v>1294</v>
      </c>
      <c r="AE822" s="38"/>
      <c r="AF822" s="250"/>
      <c r="AG822" s="250"/>
      <c r="AH822" s="37"/>
      <c r="AI822" s="11"/>
      <c r="AJ822" s="310">
        <f>SUMPRODUCT(LEN($M822:$AA825)-LEN(SUBSTITUTE($M822:$AA825,"A", "")))</f>
        <v>41</v>
      </c>
      <c r="AK822" s="239">
        <f>SUMPRODUCT(LEN($AD822:$AD825)-LEN(SUBSTITUTE($AD822:$AD825,"A", "")))</f>
        <v>1</v>
      </c>
      <c r="AL822" s="230">
        <f>SUMPRODUCT(LEN($AC822:$AC825)-LEN(SUBSTITUTE($AC822:$AC825,"A", "")))</f>
        <v>0</v>
      </c>
      <c r="AM822" s="233">
        <f>SUMPRODUCT(LEN($M822:$AA825)-LEN(SUBSTITUTE($M822:$AA825,"S", "")))</f>
        <v>10</v>
      </c>
      <c r="AN822" s="239">
        <f>SUMPRODUCT(LEN($AD822:$AD825)-LEN(SUBSTITUTE($AD822:$AD825,"S", "")))</f>
        <v>8</v>
      </c>
      <c r="AO822" s="230">
        <f>SUMPRODUCT(LEN($AC822:$AC825)-LEN(SUBSTITUTE($AC822:$AC825,"S", "")))</f>
        <v>0</v>
      </c>
      <c r="AP822" s="233">
        <f>SUMPRODUCT(LEN($M822:$AA825)-LEN(SUBSTITUTE($M822:$AA825,"F", "")))</f>
        <v>0</v>
      </c>
      <c r="AQ822" s="239">
        <f>SUMPRODUCT(LEN($AD822:$AD825)-LEN(SUBSTITUTE($AD822:$AD825,"F", "")))</f>
        <v>0</v>
      </c>
      <c r="AR822" s="230">
        <f>SUMPRODUCT(LEN($AC822:$AC825)-LEN(SUBSTITUTE($AC822:$AC825,"F", "")))</f>
        <v>0</v>
      </c>
      <c r="AS822" s="233">
        <f>SUMPRODUCT(LEN($M822:$AA825)-LEN(SUBSTITUTE($M822:$AA825,"G", "")))</f>
        <v>7</v>
      </c>
      <c r="AT822" s="239">
        <f>SUMPRODUCT(LEN($AD822:$AD825)-LEN(SUBSTITUTE($AD822:$AD825,"G", "")))</f>
        <v>0</v>
      </c>
      <c r="AU822" s="230">
        <f>SUMPRODUCT(LEN($AC822:$AC825)-LEN(SUBSTITUTE($AC822:$AC825,"G", "")))</f>
        <v>0</v>
      </c>
      <c r="AV822" s="233">
        <f>SUMPRODUCT(LEN($L822:$AA825)-LEN(SUBSTITUTE($L822:$AA825,"M", "")))</f>
        <v>0</v>
      </c>
      <c r="AW822" s="236">
        <f>SUMPRODUCT(LEN($AD822:$AD825)-LEN(SUBSTITUTE($AD822:$AD825,"M", "")))</f>
        <v>0</v>
      </c>
      <c r="AX822" s="269">
        <f>SUMPRODUCT(LEN($AC822:$AC825)-LEN(SUBSTITUTE($AC822:$AC825,"M", "")))</f>
        <v>0</v>
      </c>
      <c r="AY822" s="291">
        <f>SUMPRODUCT(LEN($AE822:$AE825)-LEN(SUBSTITUTE($AE822:$AE825,"S", "")))</f>
        <v>0</v>
      </c>
      <c r="AZ822" s="227">
        <f>SUMPRODUCT(LEN($AE822:$AE825)-LEN(SUBSTITUTE($AE822:$AE825,"F", "")))</f>
        <v>0</v>
      </c>
      <c r="BA822" s="227">
        <f>SUMPRODUCT(LEN($AE822:$AE825)-LEN(SUBSTITUTE($AE822:$AE825,"G", "")))</f>
        <v>0</v>
      </c>
      <c r="BB822" s="294">
        <f>SUMPRODUCT(LEN($AE822:$AE825)-LEN(SUBSTITUTE($AE822:$AE825,"M", "")))</f>
        <v>0</v>
      </c>
    </row>
    <row r="823" spans="2:62" ht="28.15" customHeight="1" thickBot="1" x14ac:dyDescent="0.25">
      <c r="B823" s="30"/>
      <c r="C823" s="243"/>
      <c r="D823" s="36"/>
      <c r="E823" s="35"/>
      <c r="F823" s="35"/>
      <c r="G823" s="34"/>
      <c r="H823" s="224"/>
      <c r="I823" s="247"/>
      <c r="J823" s="247"/>
      <c r="K823" s="247"/>
      <c r="L823" s="33" t="s">
        <v>123</v>
      </c>
      <c r="M823" s="32" t="s">
        <v>389</v>
      </c>
      <c r="N823" s="33" t="s">
        <v>122</v>
      </c>
      <c r="O823" s="32" t="s">
        <v>186</v>
      </c>
      <c r="P823" s="33" t="s">
        <v>120</v>
      </c>
      <c r="Q823" s="32" t="s">
        <v>389</v>
      </c>
      <c r="R823" s="33" t="s">
        <v>119</v>
      </c>
      <c r="S823" s="32" t="s">
        <v>376</v>
      </c>
      <c r="T823" s="33" t="s">
        <v>118</v>
      </c>
      <c r="U823" s="32" t="s">
        <v>113</v>
      </c>
      <c r="V823" s="33" t="s">
        <v>117</v>
      </c>
      <c r="W823" s="32"/>
      <c r="X823" s="33" t="s">
        <v>116</v>
      </c>
      <c r="Y823" s="32"/>
      <c r="Z823" s="33" t="s">
        <v>115</v>
      </c>
      <c r="AA823" s="32"/>
      <c r="AB823" s="31"/>
      <c r="AC823" s="32"/>
      <c r="AD823" s="31"/>
      <c r="AE823" s="23"/>
      <c r="AF823" s="251"/>
      <c r="AG823" s="251"/>
      <c r="AH823" s="22"/>
      <c r="AI823" s="11"/>
      <c r="AJ823" s="311"/>
      <c r="AK823" s="267"/>
      <c r="AL823" s="263"/>
      <c r="AM823" s="265"/>
      <c r="AN823" s="267"/>
      <c r="AO823" s="263"/>
      <c r="AP823" s="265"/>
      <c r="AQ823" s="267"/>
      <c r="AR823" s="263"/>
      <c r="AS823" s="265"/>
      <c r="AT823" s="267"/>
      <c r="AU823" s="263"/>
      <c r="AV823" s="265"/>
      <c r="AW823" s="275"/>
      <c r="AX823" s="270"/>
      <c r="AY823" s="292"/>
      <c r="AZ823" s="228"/>
      <c r="BA823" s="228"/>
      <c r="BB823" s="295"/>
    </row>
    <row r="824" spans="2:62" ht="28.15" customHeight="1" x14ac:dyDescent="0.2">
      <c r="B824" s="30"/>
      <c r="C824" s="244"/>
      <c r="D824" s="29"/>
      <c r="E824" s="28"/>
      <c r="F824" s="28"/>
      <c r="G824" s="27"/>
      <c r="H824" s="225">
        <v>228</v>
      </c>
      <c r="I824" s="248"/>
      <c r="J824" s="248"/>
      <c r="K824" s="248"/>
      <c r="L824" s="26" t="s">
        <v>114</v>
      </c>
      <c r="M824" s="25" t="s">
        <v>389</v>
      </c>
      <c r="N824" s="26" t="s">
        <v>112</v>
      </c>
      <c r="O824" s="25" t="s">
        <v>382</v>
      </c>
      <c r="P824" s="26" t="s">
        <v>111</v>
      </c>
      <c r="Q824" s="25" t="s">
        <v>444</v>
      </c>
      <c r="R824" s="26" t="s">
        <v>110</v>
      </c>
      <c r="S824" s="25" t="s">
        <v>186</v>
      </c>
      <c r="T824" s="26" t="s">
        <v>109</v>
      </c>
      <c r="U824" s="25" t="s">
        <v>121</v>
      </c>
      <c r="V824" s="26" t="s">
        <v>108</v>
      </c>
      <c r="W824" s="25"/>
      <c r="X824" s="26" t="s">
        <v>107</v>
      </c>
      <c r="Y824" s="25"/>
      <c r="Z824" s="26" t="s">
        <v>106</v>
      </c>
      <c r="AA824" s="25"/>
      <c r="AB824" s="24"/>
      <c r="AC824" s="25"/>
      <c r="AD824" s="24"/>
      <c r="AE824" s="23"/>
      <c r="AF824" s="251"/>
      <c r="AG824" s="251"/>
      <c r="AH824" s="22"/>
      <c r="AI824" s="11"/>
      <c r="AJ824" s="311"/>
      <c r="AK824" s="267"/>
      <c r="AL824" s="263"/>
      <c r="AM824" s="265"/>
      <c r="AN824" s="267"/>
      <c r="AO824" s="263"/>
      <c r="AP824" s="265"/>
      <c r="AQ824" s="267"/>
      <c r="AR824" s="263"/>
      <c r="AS824" s="265"/>
      <c r="AT824" s="267"/>
      <c r="AU824" s="263"/>
      <c r="AV824" s="265"/>
      <c r="AW824" s="275"/>
      <c r="AX824" s="270"/>
      <c r="AY824" s="292"/>
      <c r="AZ824" s="228"/>
      <c r="BA824" s="228"/>
      <c r="BB824" s="295"/>
    </row>
    <row r="825" spans="2:62" ht="28.15" customHeight="1" thickBot="1" x14ac:dyDescent="0.25">
      <c r="B825" s="30"/>
      <c r="C825" s="253"/>
      <c r="D825" s="51"/>
      <c r="E825" s="50"/>
      <c r="F825" s="50"/>
      <c r="G825" s="49"/>
      <c r="H825" s="226"/>
      <c r="I825" s="254"/>
      <c r="J825" s="254"/>
      <c r="K825" s="254"/>
      <c r="L825" s="48" t="s">
        <v>105</v>
      </c>
      <c r="M825" s="47" t="s">
        <v>389</v>
      </c>
      <c r="N825" s="48" t="s">
        <v>103</v>
      </c>
      <c r="O825" s="47" t="s">
        <v>186</v>
      </c>
      <c r="P825" s="48" t="s">
        <v>102</v>
      </c>
      <c r="Q825" s="47" t="s">
        <v>186</v>
      </c>
      <c r="R825" s="48" t="s">
        <v>101</v>
      </c>
      <c r="S825" s="47" t="s">
        <v>186</v>
      </c>
      <c r="T825" s="48">
        <v>20</v>
      </c>
      <c r="U825" s="47" t="s">
        <v>121</v>
      </c>
      <c r="V825" s="48" t="s">
        <v>100</v>
      </c>
      <c r="W825" s="47"/>
      <c r="X825" s="48" t="s">
        <v>99</v>
      </c>
      <c r="Y825" s="47"/>
      <c r="Z825" s="48" t="s">
        <v>98</v>
      </c>
      <c r="AA825" s="47"/>
      <c r="AB825" s="16"/>
      <c r="AC825" s="47"/>
      <c r="AD825" s="16"/>
      <c r="AE825" s="46"/>
      <c r="AF825" s="255"/>
      <c r="AG825" s="255"/>
      <c r="AH825" s="45"/>
      <c r="AI825" s="11"/>
      <c r="AJ825" s="312"/>
      <c r="AK825" s="268"/>
      <c r="AL825" s="264"/>
      <c r="AM825" s="266"/>
      <c r="AN825" s="268"/>
      <c r="AO825" s="264"/>
      <c r="AP825" s="266"/>
      <c r="AQ825" s="268"/>
      <c r="AR825" s="264"/>
      <c r="AS825" s="266"/>
      <c r="AT825" s="268"/>
      <c r="AU825" s="264"/>
      <c r="AV825" s="266"/>
      <c r="AW825" s="276"/>
      <c r="AX825" s="271"/>
      <c r="AY825" s="293"/>
      <c r="AZ825" s="229"/>
      <c r="BA825" s="229"/>
      <c r="BB825" s="296"/>
    </row>
    <row r="826" spans="2:62" ht="28.15" customHeight="1" x14ac:dyDescent="0.2">
      <c r="B826" s="30"/>
      <c r="C826" s="242">
        <v>2</v>
      </c>
      <c r="D826" s="44"/>
      <c r="E826" s="43"/>
      <c r="F826" s="43"/>
      <c r="G826" s="42"/>
      <c r="H826" s="223"/>
      <c r="I826" s="246">
        <v>108</v>
      </c>
      <c r="J826" s="246">
        <v>34</v>
      </c>
      <c r="K826" s="246">
        <v>7</v>
      </c>
      <c r="L826" s="41" t="s">
        <v>133</v>
      </c>
      <c r="M826" s="40" t="s">
        <v>186</v>
      </c>
      <c r="N826" s="41" t="s">
        <v>131</v>
      </c>
      <c r="O826" s="40" t="s">
        <v>971</v>
      </c>
      <c r="P826" s="41" t="s">
        <v>130</v>
      </c>
      <c r="Q826" s="40" t="s">
        <v>417</v>
      </c>
      <c r="R826" s="41" t="s">
        <v>129</v>
      </c>
      <c r="S826" s="40" t="s">
        <v>515</v>
      </c>
      <c r="T826" s="41" t="s">
        <v>128</v>
      </c>
      <c r="U826" s="40" t="s">
        <v>434</v>
      </c>
      <c r="V826" s="41" t="s">
        <v>127</v>
      </c>
      <c r="W826" s="40" t="s">
        <v>203</v>
      </c>
      <c r="X826" s="41" t="s">
        <v>126</v>
      </c>
      <c r="Y826" s="40" t="s">
        <v>113</v>
      </c>
      <c r="Z826" s="41" t="s">
        <v>125</v>
      </c>
      <c r="AA826" s="40"/>
      <c r="AB826" s="39"/>
      <c r="AC826" s="40"/>
      <c r="AD826" s="39" t="s">
        <v>1293</v>
      </c>
      <c r="AE826" s="38"/>
      <c r="AF826" s="250"/>
      <c r="AG826" s="250"/>
      <c r="AH826" s="37"/>
      <c r="AI826" s="11"/>
      <c r="AJ826" s="310">
        <f>SUMPRODUCT(LEN($M826:$AA829)-LEN(SUBSTITUTE($M826:$AA829,"A", "")))</f>
        <v>96</v>
      </c>
      <c r="AK826" s="239">
        <f>SUMPRODUCT(LEN($AD826:$AD829)-LEN(SUBSTITUTE($AD826:$AD829,"A", "")))</f>
        <v>55</v>
      </c>
      <c r="AL826" s="230">
        <f>SUMPRODUCT(LEN($AC826:$AC829)-LEN(SUBSTITUTE($AC826:$AC829,"A", "")))</f>
        <v>0</v>
      </c>
      <c r="AM826" s="233">
        <f>SUMPRODUCT(LEN($M826:$AA829)-LEN(SUBSTITUTE($M826:$AA829,"S", "")))</f>
        <v>22</v>
      </c>
      <c r="AN826" s="239">
        <f>SUMPRODUCT(LEN($AD826:$AD829)-LEN(SUBSTITUTE($AD826:$AD829,"S", "")))</f>
        <v>13</v>
      </c>
      <c r="AO826" s="230">
        <f>SUMPRODUCT(LEN($AC826:$AC829)-LEN(SUBSTITUTE($AC826:$AC829,"S", "")))</f>
        <v>0</v>
      </c>
      <c r="AP826" s="233">
        <f>SUMPRODUCT(LEN($M826:$AA829)-LEN(SUBSTITUTE($M826:$AA829,"F", "")))</f>
        <v>0</v>
      </c>
      <c r="AQ826" s="239">
        <f>SUMPRODUCT(LEN($AD826:$AD829)-LEN(SUBSTITUTE($AD826:$AD829,"F", "")))</f>
        <v>2</v>
      </c>
      <c r="AR826" s="230">
        <f>SUMPRODUCT(LEN($AC826:$AC829)-LEN(SUBSTITUTE($AC826:$AC829,"F", "")))</f>
        <v>0</v>
      </c>
      <c r="AS826" s="233">
        <f>SUMPRODUCT(LEN($M826:$AA829)-LEN(SUBSTITUTE($M826:$AA829,"G", "")))</f>
        <v>5</v>
      </c>
      <c r="AT826" s="239">
        <f>SUMPRODUCT(LEN($AD826:$AD829)-LEN(SUBSTITUTE($AD826:$AD829,"G", "")))</f>
        <v>4</v>
      </c>
      <c r="AU826" s="230">
        <f>SUMPRODUCT(LEN($AC826:$AC829)-LEN(SUBSTITUTE($AC826:$AC829,"G", "")))</f>
        <v>0</v>
      </c>
      <c r="AV826" s="233">
        <f>SUMPRODUCT(LEN($L826:$AA829)-LEN(SUBSTITUTE($L826:$AA829,"M", "")))</f>
        <v>1</v>
      </c>
      <c r="AW826" s="236">
        <f>SUMPRODUCT(LEN($AD826:$AD829)-LEN(SUBSTITUTE($AD826:$AD829,"M", "")))</f>
        <v>0</v>
      </c>
      <c r="AX826" s="269">
        <f>SUMPRODUCT(LEN($AC826:$AC829)-LEN(SUBSTITUTE($AC826:$AC829,"M", "")))</f>
        <v>0</v>
      </c>
      <c r="AY826" s="291">
        <f>SUMPRODUCT(LEN($AE826:$AE829)-LEN(SUBSTITUTE($AE826:$AE829,"S", "")))</f>
        <v>0</v>
      </c>
      <c r="AZ826" s="227">
        <f>SUMPRODUCT(LEN($AE826:$AE829)-LEN(SUBSTITUTE($AE826:$AE829,"F", "")))</f>
        <v>0</v>
      </c>
      <c r="BA826" s="227">
        <f>SUMPRODUCT(LEN($AE826:$AE829)-LEN(SUBSTITUTE($AE826:$AE829,"G", "")))</f>
        <v>0</v>
      </c>
      <c r="BB826" s="294">
        <f>SUMPRODUCT(LEN($AE826:$AE829)-LEN(SUBSTITUTE($AE826:$AE829,"M", "")))</f>
        <v>0</v>
      </c>
    </row>
    <row r="827" spans="2:62" ht="28.15" customHeight="1" thickBot="1" x14ac:dyDescent="0.25">
      <c r="B827" s="30"/>
      <c r="C827" s="243"/>
      <c r="D827" s="36"/>
      <c r="E827" s="35"/>
      <c r="F827" s="35"/>
      <c r="G827" s="34"/>
      <c r="H827" s="224"/>
      <c r="I827" s="247"/>
      <c r="J827" s="247"/>
      <c r="K827" s="247"/>
      <c r="L827" s="33" t="s">
        <v>123</v>
      </c>
      <c r="M827" s="32" t="s">
        <v>1292</v>
      </c>
      <c r="N827" s="33" t="s">
        <v>122</v>
      </c>
      <c r="O827" s="32" t="s">
        <v>417</v>
      </c>
      <c r="P827" s="33" t="s">
        <v>120</v>
      </c>
      <c r="Q827" s="32" t="s">
        <v>501</v>
      </c>
      <c r="R827" s="33" t="s">
        <v>119</v>
      </c>
      <c r="S827" s="32" t="s">
        <v>515</v>
      </c>
      <c r="T827" s="33" t="s">
        <v>118</v>
      </c>
      <c r="U827" s="32" t="s">
        <v>525</v>
      </c>
      <c r="V827" s="33" t="s">
        <v>117</v>
      </c>
      <c r="W827" s="32" t="s">
        <v>188</v>
      </c>
      <c r="X827" s="33" t="s">
        <v>116</v>
      </c>
      <c r="Y827" s="32" t="s">
        <v>121</v>
      </c>
      <c r="Z827" s="33" t="s">
        <v>115</v>
      </c>
      <c r="AA827" s="32"/>
      <c r="AB827" s="31"/>
      <c r="AC827" s="32"/>
      <c r="AD827" s="31" t="s">
        <v>113</v>
      </c>
      <c r="AE827" s="23"/>
      <c r="AF827" s="251"/>
      <c r="AG827" s="251"/>
      <c r="AH827" s="22"/>
      <c r="AI827" s="11"/>
      <c r="AJ827" s="311"/>
      <c r="AK827" s="267"/>
      <c r="AL827" s="263"/>
      <c r="AM827" s="265"/>
      <c r="AN827" s="267"/>
      <c r="AO827" s="263"/>
      <c r="AP827" s="265"/>
      <c r="AQ827" s="267"/>
      <c r="AR827" s="263"/>
      <c r="AS827" s="265"/>
      <c r="AT827" s="267"/>
      <c r="AU827" s="263"/>
      <c r="AV827" s="265"/>
      <c r="AW827" s="275"/>
      <c r="AX827" s="270"/>
      <c r="AY827" s="292"/>
      <c r="AZ827" s="228"/>
      <c r="BA827" s="228"/>
      <c r="BB827" s="295"/>
    </row>
    <row r="828" spans="2:62" ht="28.15" customHeight="1" x14ac:dyDescent="0.2">
      <c r="B828" s="30"/>
      <c r="C828" s="244"/>
      <c r="D828" s="29"/>
      <c r="E828" s="28"/>
      <c r="F828" s="28"/>
      <c r="G828" s="27"/>
      <c r="H828" s="225"/>
      <c r="I828" s="248"/>
      <c r="J828" s="248"/>
      <c r="K828" s="248"/>
      <c r="L828" s="26" t="s">
        <v>114</v>
      </c>
      <c r="M828" s="25" t="s">
        <v>649</v>
      </c>
      <c r="N828" s="26" t="s">
        <v>112</v>
      </c>
      <c r="O828" s="25" t="s">
        <v>382</v>
      </c>
      <c r="P828" s="26" t="s">
        <v>111</v>
      </c>
      <c r="Q828" s="25" t="s">
        <v>1260</v>
      </c>
      <c r="R828" s="26" t="s">
        <v>110</v>
      </c>
      <c r="S828" s="25" t="s">
        <v>452</v>
      </c>
      <c r="T828" s="26" t="s">
        <v>109</v>
      </c>
      <c r="U828" s="25" t="s">
        <v>411</v>
      </c>
      <c r="V828" s="26" t="s">
        <v>108</v>
      </c>
      <c r="W828" s="25" t="s">
        <v>215</v>
      </c>
      <c r="X828" s="26" t="s">
        <v>107</v>
      </c>
      <c r="Y828" s="25" t="s">
        <v>121</v>
      </c>
      <c r="Z828" s="26" t="s">
        <v>106</v>
      </c>
      <c r="AA828" s="25"/>
      <c r="AB828" s="24"/>
      <c r="AC828" s="25"/>
      <c r="AD828" s="24" t="s">
        <v>1291</v>
      </c>
      <c r="AE828" s="23"/>
      <c r="AF828" s="251"/>
      <c r="AG828" s="251"/>
      <c r="AH828" s="22"/>
      <c r="AI828" s="11"/>
      <c r="AJ828" s="311"/>
      <c r="AK828" s="267"/>
      <c r="AL828" s="263"/>
      <c r="AM828" s="265"/>
      <c r="AN828" s="267"/>
      <c r="AO828" s="263"/>
      <c r="AP828" s="265"/>
      <c r="AQ828" s="267"/>
      <c r="AR828" s="263"/>
      <c r="AS828" s="265"/>
      <c r="AT828" s="267"/>
      <c r="AU828" s="263"/>
      <c r="AV828" s="265"/>
      <c r="AW828" s="275"/>
      <c r="AX828" s="270"/>
      <c r="AY828" s="292"/>
      <c r="AZ828" s="228"/>
      <c r="BA828" s="228"/>
      <c r="BB828" s="295"/>
    </row>
    <row r="829" spans="2:62" ht="28.15" customHeight="1" thickBot="1" x14ac:dyDescent="0.25">
      <c r="B829" s="30"/>
      <c r="C829" s="253"/>
      <c r="D829" s="51"/>
      <c r="E829" s="50"/>
      <c r="F829" s="50"/>
      <c r="G829" s="49"/>
      <c r="H829" s="226"/>
      <c r="I829" s="254"/>
      <c r="J829" s="254"/>
      <c r="K829" s="254"/>
      <c r="L829" s="48" t="s">
        <v>105</v>
      </c>
      <c r="M829" s="47" t="s">
        <v>417</v>
      </c>
      <c r="N829" s="48" t="s">
        <v>103</v>
      </c>
      <c r="O829" s="47" t="s">
        <v>417</v>
      </c>
      <c r="P829" s="48" t="s">
        <v>102</v>
      </c>
      <c r="Q829" s="47" t="s">
        <v>515</v>
      </c>
      <c r="R829" s="48" t="s">
        <v>101</v>
      </c>
      <c r="S829" s="47" t="s">
        <v>1167</v>
      </c>
      <c r="T829" s="48">
        <v>20</v>
      </c>
      <c r="U829" s="47" t="s">
        <v>175</v>
      </c>
      <c r="V829" s="48" t="s">
        <v>100</v>
      </c>
      <c r="W829" s="47" t="s">
        <v>113</v>
      </c>
      <c r="X829" s="48" t="s">
        <v>99</v>
      </c>
      <c r="Y829" s="47"/>
      <c r="Z829" s="48" t="s">
        <v>98</v>
      </c>
      <c r="AA829" s="47"/>
      <c r="AB829" s="16"/>
      <c r="AC829" s="47"/>
      <c r="AD829" s="16" t="s">
        <v>1290</v>
      </c>
      <c r="AE829" s="46"/>
      <c r="AF829" s="255"/>
      <c r="AG829" s="255"/>
      <c r="AH829" s="45"/>
      <c r="AI829" s="11"/>
      <c r="AJ829" s="312"/>
      <c r="AK829" s="268"/>
      <c r="AL829" s="264"/>
      <c r="AM829" s="266"/>
      <c r="AN829" s="268"/>
      <c r="AO829" s="264"/>
      <c r="AP829" s="266"/>
      <c r="AQ829" s="268"/>
      <c r="AR829" s="264"/>
      <c r="AS829" s="266"/>
      <c r="AT829" s="268"/>
      <c r="AU829" s="264"/>
      <c r="AV829" s="266"/>
      <c r="AW829" s="276"/>
      <c r="AX829" s="271"/>
      <c r="AY829" s="293"/>
      <c r="AZ829" s="229"/>
      <c r="BA829" s="229"/>
      <c r="BB829" s="296"/>
    </row>
    <row r="830" spans="2:62" ht="28.15" customHeight="1" x14ac:dyDescent="0.2">
      <c r="B830" s="30"/>
      <c r="C830" s="242">
        <v>3</v>
      </c>
      <c r="D830" s="44"/>
      <c r="E830" s="43"/>
      <c r="F830" s="43"/>
      <c r="G830" s="42"/>
      <c r="H830" s="223"/>
      <c r="I830" s="246">
        <v>96</v>
      </c>
      <c r="J830" s="246">
        <v>30</v>
      </c>
      <c r="K830" s="246">
        <v>7</v>
      </c>
      <c r="L830" s="41" t="s">
        <v>133</v>
      </c>
      <c r="M830" s="40" t="s">
        <v>132</v>
      </c>
      <c r="N830" s="41" t="s">
        <v>131</v>
      </c>
      <c r="O830" s="40" t="s">
        <v>399</v>
      </c>
      <c r="P830" s="41" t="s">
        <v>130</v>
      </c>
      <c r="Q830" s="40" t="s">
        <v>382</v>
      </c>
      <c r="R830" s="41" t="s">
        <v>129</v>
      </c>
      <c r="S830" s="40" t="s">
        <v>452</v>
      </c>
      <c r="T830" s="41" t="s">
        <v>128</v>
      </c>
      <c r="U830" s="40" t="s">
        <v>215</v>
      </c>
      <c r="V830" s="41" t="s">
        <v>127</v>
      </c>
      <c r="W830" s="40" t="s">
        <v>113</v>
      </c>
      <c r="X830" s="41" t="s">
        <v>126</v>
      </c>
      <c r="Y830" s="40"/>
      <c r="Z830" s="41" t="s">
        <v>125</v>
      </c>
      <c r="AA830" s="40"/>
      <c r="AB830" s="39"/>
      <c r="AC830" s="40"/>
      <c r="AD830" s="39" t="s">
        <v>1289</v>
      </c>
      <c r="AE830" s="38"/>
      <c r="AF830" s="250"/>
      <c r="AG830" s="250"/>
      <c r="AH830" s="37"/>
      <c r="AI830" s="11"/>
      <c r="AJ830" s="310">
        <f>SUMPRODUCT(LEN($M830:$AA833)-LEN(SUBSTITUTE($M830:$AA833,"A", "")))</f>
        <v>51</v>
      </c>
      <c r="AK830" s="239">
        <f>SUMPRODUCT(LEN($AD830:$AD833)-LEN(SUBSTITUTE($AD830:$AD833,"A", "")))</f>
        <v>6</v>
      </c>
      <c r="AL830" s="230">
        <f>SUMPRODUCT(LEN($AC830:$AC833)-LEN(SUBSTITUTE($AC830:$AC833,"A", "")))</f>
        <v>0</v>
      </c>
      <c r="AM830" s="233">
        <f>SUMPRODUCT(LEN($M830:$AA833)-LEN(SUBSTITUTE($M830:$AA833,"S", "")))</f>
        <v>17</v>
      </c>
      <c r="AN830" s="239">
        <f>SUMPRODUCT(LEN($AD830:$AD833)-LEN(SUBSTITUTE($AD830:$AD833,"S", "")))</f>
        <v>4</v>
      </c>
      <c r="AO830" s="230">
        <f>SUMPRODUCT(LEN($AC830:$AC833)-LEN(SUBSTITUTE($AC830:$AC833,"S", "")))</f>
        <v>0</v>
      </c>
      <c r="AP830" s="233">
        <f>SUMPRODUCT(LEN($M830:$AA833)-LEN(SUBSTITUTE($M830:$AA833,"F", "")))</f>
        <v>0</v>
      </c>
      <c r="AQ830" s="239">
        <f>SUMPRODUCT(LEN($AD830:$AD833)-LEN(SUBSTITUTE($AD830:$AD833,"F", "")))</f>
        <v>0</v>
      </c>
      <c r="AR830" s="230">
        <f>SUMPRODUCT(LEN($AC830:$AC833)-LEN(SUBSTITUTE($AC830:$AC833,"F", "")))</f>
        <v>0</v>
      </c>
      <c r="AS830" s="233">
        <f>SUMPRODUCT(LEN($M830:$AA833)-LEN(SUBSTITUTE($M830:$AA833,"G", "")))</f>
        <v>4</v>
      </c>
      <c r="AT830" s="239">
        <f>SUMPRODUCT(LEN($AD830:$AD833)-LEN(SUBSTITUTE($AD830:$AD833,"G", "")))</f>
        <v>3</v>
      </c>
      <c r="AU830" s="230">
        <f>SUMPRODUCT(LEN($AC830:$AC833)-LEN(SUBSTITUTE($AC830:$AC833,"G", "")))</f>
        <v>0</v>
      </c>
      <c r="AV830" s="233">
        <f>SUMPRODUCT(LEN($L830:$AA833)-LEN(SUBSTITUTE($L830:$AA833,"M", "")))</f>
        <v>0</v>
      </c>
      <c r="AW830" s="236">
        <f>SUMPRODUCT(LEN($AD830:$AD833)-LEN(SUBSTITUTE($AD830:$AD833,"M", "")))</f>
        <v>0</v>
      </c>
      <c r="AX830" s="269">
        <f>SUMPRODUCT(LEN($AC830:$AC833)-LEN(SUBSTITUTE($AC830:$AC833,"M", "")))</f>
        <v>0</v>
      </c>
      <c r="AY830" s="291">
        <f>SUMPRODUCT(LEN($AE830:$AE833)-LEN(SUBSTITUTE($AE830:$AE833,"S", "")))</f>
        <v>0</v>
      </c>
      <c r="AZ830" s="227">
        <f>SUMPRODUCT(LEN($AE830:$AE833)-LEN(SUBSTITUTE($AE830:$AE833,"F", "")))</f>
        <v>0</v>
      </c>
      <c r="BA830" s="227">
        <f>SUMPRODUCT(LEN($AE830:$AE833)-LEN(SUBSTITUTE($AE830:$AE833,"G", "")))</f>
        <v>0</v>
      </c>
      <c r="BB830" s="294">
        <f>SUMPRODUCT(LEN($AE830:$AE833)-LEN(SUBSTITUTE($AE830:$AE833,"M", "")))</f>
        <v>0</v>
      </c>
    </row>
    <row r="831" spans="2:62" ht="28.15" customHeight="1" thickBot="1" x14ac:dyDescent="0.25">
      <c r="B831" s="30"/>
      <c r="C831" s="243"/>
      <c r="D831" s="36"/>
      <c r="E831" s="35"/>
      <c r="F831" s="35"/>
      <c r="G831" s="34"/>
      <c r="H831" s="224"/>
      <c r="I831" s="247"/>
      <c r="J831" s="247"/>
      <c r="K831" s="247"/>
      <c r="L831" s="33" t="s">
        <v>123</v>
      </c>
      <c r="M831" s="32" t="s">
        <v>132</v>
      </c>
      <c r="N831" s="33" t="s">
        <v>122</v>
      </c>
      <c r="O831" s="32" t="s">
        <v>382</v>
      </c>
      <c r="P831" s="33" t="s">
        <v>120</v>
      </c>
      <c r="Q831" s="32" t="s">
        <v>1016</v>
      </c>
      <c r="R831" s="33" t="s">
        <v>119</v>
      </c>
      <c r="S831" s="32" t="s">
        <v>405</v>
      </c>
      <c r="T831" s="33" t="s">
        <v>118</v>
      </c>
      <c r="U831" s="32" t="s">
        <v>187</v>
      </c>
      <c r="V831" s="33" t="s">
        <v>117</v>
      </c>
      <c r="W831" s="32" t="s">
        <v>121</v>
      </c>
      <c r="X831" s="33" t="s">
        <v>116</v>
      </c>
      <c r="Y831" s="32"/>
      <c r="Z831" s="33" t="s">
        <v>115</v>
      </c>
      <c r="AA831" s="32"/>
      <c r="AB831" s="31"/>
      <c r="AC831" s="32"/>
      <c r="AD831" s="31"/>
      <c r="AE831" s="23"/>
      <c r="AF831" s="251"/>
      <c r="AG831" s="251"/>
      <c r="AH831" s="22"/>
      <c r="AI831" s="11"/>
      <c r="AJ831" s="311"/>
      <c r="AK831" s="267"/>
      <c r="AL831" s="263"/>
      <c r="AM831" s="265"/>
      <c r="AN831" s="267"/>
      <c r="AO831" s="263"/>
      <c r="AP831" s="265"/>
      <c r="AQ831" s="267"/>
      <c r="AR831" s="263"/>
      <c r="AS831" s="265"/>
      <c r="AT831" s="267"/>
      <c r="AU831" s="263"/>
      <c r="AV831" s="265"/>
      <c r="AW831" s="275"/>
      <c r="AX831" s="270"/>
      <c r="AY831" s="292"/>
      <c r="AZ831" s="228"/>
      <c r="BA831" s="228"/>
      <c r="BB831" s="295"/>
    </row>
    <row r="832" spans="2:62" ht="28.15" customHeight="1" x14ac:dyDescent="0.2">
      <c r="B832" s="30"/>
      <c r="C832" s="244"/>
      <c r="D832" s="29"/>
      <c r="E832" s="28"/>
      <c r="F832" s="28"/>
      <c r="G832" s="27"/>
      <c r="H832" s="225"/>
      <c r="I832" s="248"/>
      <c r="J832" s="248"/>
      <c r="K832" s="248"/>
      <c r="L832" s="26" t="s">
        <v>114</v>
      </c>
      <c r="M832" s="25" t="s">
        <v>186</v>
      </c>
      <c r="N832" s="26" t="s">
        <v>112</v>
      </c>
      <c r="O832" s="25" t="s">
        <v>186</v>
      </c>
      <c r="P832" s="26" t="s">
        <v>111</v>
      </c>
      <c r="Q832" s="25" t="s">
        <v>382</v>
      </c>
      <c r="R832" s="26" t="s">
        <v>110</v>
      </c>
      <c r="S832" s="25" t="s">
        <v>412</v>
      </c>
      <c r="T832" s="26" t="s">
        <v>109</v>
      </c>
      <c r="U832" s="25" t="s">
        <v>217</v>
      </c>
      <c r="V832" s="26" t="s">
        <v>108</v>
      </c>
      <c r="W832" s="25" t="s">
        <v>121</v>
      </c>
      <c r="X832" s="26" t="s">
        <v>107</v>
      </c>
      <c r="Y832" s="25"/>
      <c r="Z832" s="26" t="s">
        <v>106</v>
      </c>
      <c r="AA832" s="25"/>
      <c r="AB832" s="24"/>
      <c r="AC832" s="25"/>
      <c r="AD832" s="24"/>
      <c r="AE832" s="23"/>
      <c r="AF832" s="251"/>
      <c r="AG832" s="251"/>
      <c r="AH832" s="22"/>
      <c r="AI832" s="11"/>
      <c r="AJ832" s="311"/>
      <c r="AK832" s="267"/>
      <c r="AL832" s="263"/>
      <c r="AM832" s="265"/>
      <c r="AN832" s="267"/>
      <c r="AO832" s="263"/>
      <c r="AP832" s="265"/>
      <c r="AQ832" s="267"/>
      <c r="AR832" s="263"/>
      <c r="AS832" s="265"/>
      <c r="AT832" s="267"/>
      <c r="AU832" s="263"/>
      <c r="AV832" s="265"/>
      <c r="AW832" s="275"/>
      <c r="AX832" s="270"/>
      <c r="AY832" s="292"/>
      <c r="AZ832" s="228"/>
      <c r="BA832" s="228"/>
      <c r="BB832" s="295"/>
    </row>
    <row r="833" spans="2:62" ht="28.15" customHeight="1" thickBot="1" x14ac:dyDescent="0.25">
      <c r="B833" s="21"/>
      <c r="C833" s="245"/>
      <c r="D833" s="20"/>
      <c r="E833" s="19"/>
      <c r="F833" s="19"/>
      <c r="G833" s="18"/>
      <c r="H833" s="226"/>
      <c r="I833" s="249"/>
      <c r="J833" s="249"/>
      <c r="K833" s="249"/>
      <c r="L833" s="17" t="s">
        <v>105</v>
      </c>
      <c r="M833" s="15" t="s">
        <v>645</v>
      </c>
      <c r="N833" s="17" t="s">
        <v>103</v>
      </c>
      <c r="O833" s="15" t="s">
        <v>132</v>
      </c>
      <c r="P833" s="17" t="s">
        <v>102</v>
      </c>
      <c r="Q833" s="15" t="s">
        <v>186</v>
      </c>
      <c r="R833" s="17" t="s">
        <v>101</v>
      </c>
      <c r="S833" s="15" t="s">
        <v>388</v>
      </c>
      <c r="T833" s="17">
        <v>20</v>
      </c>
      <c r="U833" s="15" t="s">
        <v>188</v>
      </c>
      <c r="V833" s="17" t="s">
        <v>100</v>
      </c>
      <c r="W833" s="15"/>
      <c r="X833" s="17" t="s">
        <v>99</v>
      </c>
      <c r="Y833" s="15"/>
      <c r="Z833" s="17" t="s">
        <v>98</v>
      </c>
      <c r="AA833" s="15"/>
      <c r="AB833" s="16"/>
      <c r="AC833" s="15"/>
      <c r="AD833" s="14"/>
      <c r="AE833" s="13"/>
      <c r="AF833" s="252"/>
      <c r="AG833" s="252"/>
      <c r="AH833" s="12"/>
      <c r="AI833" s="11"/>
      <c r="AJ833" s="312"/>
      <c r="AK833" s="268"/>
      <c r="AL833" s="264"/>
      <c r="AM833" s="266"/>
      <c r="AN833" s="268"/>
      <c r="AO833" s="264"/>
      <c r="AP833" s="266"/>
      <c r="AQ833" s="268"/>
      <c r="AR833" s="264"/>
      <c r="AS833" s="266"/>
      <c r="AT833" s="268"/>
      <c r="AU833" s="264"/>
      <c r="AV833" s="266"/>
      <c r="AW833" s="276"/>
      <c r="AX833" s="271"/>
      <c r="AY833" s="293"/>
      <c r="AZ833" s="229"/>
      <c r="BA833" s="229"/>
      <c r="BB833" s="296"/>
    </row>
    <row r="834" spans="2:62" ht="85.9" customHeight="1" thickTop="1" thickBot="1" x14ac:dyDescent="0.35">
      <c r="B834" s="105" t="s">
        <v>174</v>
      </c>
      <c r="C834" s="95" t="s">
        <v>173</v>
      </c>
      <c r="D834" s="100" t="s">
        <v>172</v>
      </c>
      <c r="E834" s="104" t="s">
        <v>171</v>
      </c>
      <c r="F834" s="103"/>
      <c r="G834" s="102"/>
      <c r="H834" s="101" t="s">
        <v>170</v>
      </c>
      <c r="I834" s="100" t="s">
        <v>96</v>
      </c>
      <c r="J834" s="100" t="s">
        <v>169</v>
      </c>
      <c r="K834" s="100" t="s">
        <v>97</v>
      </c>
      <c r="L834" s="256" t="s">
        <v>168</v>
      </c>
      <c r="M834" s="262"/>
      <c r="N834" s="256" t="s">
        <v>167</v>
      </c>
      <c r="O834" s="262"/>
      <c r="P834" s="256" t="s">
        <v>167</v>
      </c>
      <c r="Q834" s="257"/>
      <c r="R834" s="256" t="s">
        <v>167</v>
      </c>
      <c r="S834" s="257"/>
      <c r="T834" s="256" t="s">
        <v>167</v>
      </c>
      <c r="U834" s="257"/>
      <c r="V834" s="256" t="s">
        <v>167</v>
      </c>
      <c r="W834" s="257"/>
      <c r="X834" s="256" t="s">
        <v>167</v>
      </c>
      <c r="Y834" s="257"/>
      <c r="Z834" s="256" t="s">
        <v>167</v>
      </c>
      <c r="AA834" s="257"/>
      <c r="AB834" s="261" t="s">
        <v>166</v>
      </c>
      <c r="AC834" s="257"/>
      <c r="AD834" s="101" t="s">
        <v>165</v>
      </c>
      <c r="AE834" s="101" t="s">
        <v>164</v>
      </c>
      <c r="AF834" s="100" t="s">
        <v>163</v>
      </c>
      <c r="AG834" s="100" t="s">
        <v>162</v>
      </c>
      <c r="AH834" s="99" t="s">
        <v>161</v>
      </c>
      <c r="AI834" s="98"/>
      <c r="AJ834" s="96" t="s">
        <v>160</v>
      </c>
      <c r="AK834" s="95" t="s">
        <v>159</v>
      </c>
      <c r="AL834" s="94" t="s">
        <v>158</v>
      </c>
      <c r="AM834" s="96" t="s">
        <v>157</v>
      </c>
      <c r="AN834" s="95" t="s">
        <v>156</v>
      </c>
      <c r="AO834" s="94" t="s">
        <v>155</v>
      </c>
      <c r="AP834" s="96" t="s">
        <v>154</v>
      </c>
      <c r="AQ834" s="95" t="s">
        <v>153</v>
      </c>
      <c r="AR834" s="97" t="s">
        <v>152</v>
      </c>
      <c r="AS834" s="96" t="s">
        <v>151</v>
      </c>
      <c r="AT834" s="95" t="s">
        <v>150</v>
      </c>
      <c r="AU834" s="94" t="s">
        <v>149</v>
      </c>
      <c r="AV834" s="96" t="s">
        <v>148</v>
      </c>
      <c r="AW834" s="95" t="s">
        <v>147</v>
      </c>
      <c r="AX834" s="94" t="s">
        <v>146</v>
      </c>
      <c r="AY834" s="93" t="s">
        <v>145</v>
      </c>
      <c r="AZ834" s="92" t="s">
        <v>144</v>
      </c>
      <c r="BA834" s="92" t="s">
        <v>143</v>
      </c>
      <c r="BB834" s="91" t="s">
        <v>142</v>
      </c>
    </row>
    <row r="835" spans="2:62" ht="48" thickBot="1" x14ac:dyDescent="0.3">
      <c r="B835" s="90" t="s">
        <v>190</v>
      </c>
      <c r="C835" s="89"/>
      <c r="D835" s="88"/>
      <c r="E835" s="258"/>
      <c r="F835" s="259"/>
      <c r="G835" s="260"/>
      <c r="H835" s="87" t="s">
        <v>140</v>
      </c>
      <c r="I835" s="86"/>
      <c r="J835" s="86"/>
      <c r="K835" s="85"/>
      <c r="L835" s="84"/>
      <c r="M835" s="81"/>
      <c r="N835" s="84"/>
      <c r="O835" s="81"/>
      <c r="P835" s="84"/>
      <c r="Q835" s="81"/>
      <c r="R835" s="84"/>
      <c r="S835" s="81"/>
      <c r="T835" s="84"/>
      <c r="U835" s="81"/>
      <c r="V835" s="84"/>
      <c r="W835" s="81"/>
      <c r="X835" s="84"/>
      <c r="Y835" s="81"/>
      <c r="Z835" s="84"/>
      <c r="AA835" s="83"/>
      <c r="AB835" s="82" t="s">
        <v>139</v>
      </c>
      <c r="AC835" s="81"/>
      <c r="AD835" s="81"/>
      <c r="AE835" s="81"/>
      <c r="AF835" s="80"/>
      <c r="AG835" s="80"/>
      <c r="AH835" s="60"/>
      <c r="AI835" s="79" t="s">
        <v>138</v>
      </c>
      <c r="AJ835" s="78">
        <f t="shared" ref="AJ835:BB835" si="110">SUM(AJ837:AJ848)</f>
        <v>149</v>
      </c>
      <c r="AK835" s="77">
        <f t="shared" si="110"/>
        <v>0</v>
      </c>
      <c r="AL835" s="76">
        <f t="shared" si="110"/>
        <v>0</v>
      </c>
      <c r="AM835" s="78">
        <f t="shared" si="110"/>
        <v>20</v>
      </c>
      <c r="AN835" s="77">
        <f t="shared" si="110"/>
        <v>0</v>
      </c>
      <c r="AO835" s="76">
        <f t="shared" si="110"/>
        <v>0</v>
      </c>
      <c r="AP835" s="78">
        <f t="shared" si="110"/>
        <v>0</v>
      </c>
      <c r="AQ835" s="77">
        <f t="shared" si="110"/>
        <v>0</v>
      </c>
      <c r="AR835" s="76">
        <f t="shared" si="110"/>
        <v>0</v>
      </c>
      <c r="AS835" s="78">
        <f t="shared" si="110"/>
        <v>29</v>
      </c>
      <c r="AT835" s="77">
        <f t="shared" si="110"/>
        <v>0</v>
      </c>
      <c r="AU835" s="76">
        <f t="shared" si="110"/>
        <v>0</v>
      </c>
      <c r="AV835" s="78">
        <f t="shared" si="110"/>
        <v>0</v>
      </c>
      <c r="AW835" s="77">
        <f t="shared" si="110"/>
        <v>0</v>
      </c>
      <c r="AX835" s="76">
        <f t="shared" si="110"/>
        <v>0</v>
      </c>
      <c r="AY835" s="75">
        <f t="shared" si="110"/>
        <v>0</v>
      </c>
      <c r="AZ835" s="74">
        <f t="shared" si="110"/>
        <v>0</v>
      </c>
      <c r="BA835" s="74">
        <f t="shared" si="110"/>
        <v>2</v>
      </c>
      <c r="BB835" s="73">
        <f t="shared" si="110"/>
        <v>0</v>
      </c>
      <c r="BC835" s="72" t="s">
        <v>137</v>
      </c>
      <c r="BF835" s="5">
        <f>SUM(AJ835:AL835)/$BG$5</f>
        <v>49.666666666666664</v>
      </c>
      <c r="BG835" s="5">
        <f>SUM(AM835:AO835,AY835)/$BG$5</f>
        <v>6.666666666666667</v>
      </c>
      <c r="BH835" s="5">
        <f>SUM(AP835:AR835,AZ835)/$BG$5</f>
        <v>0</v>
      </c>
      <c r="BI835" s="5">
        <f>SUM(AS835:AU835,BA835)/$BG$5</f>
        <v>10.333333333333334</v>
      </c>
      <c r="BJ835" s="5">
        <f>SUM(AV835:AX835,BB835)/$BG$5</f>
        <v>0</v>
      </c>
    </row>
    <row r="836" spans="2:62" ht="37.5" thickBot="1" x14ac:dyDescent="0.3">
      <c r="B836" s="71"/>
      <c r="C836" s="70"/>
      <c r="D836" s="69"/>
      <c r="E836" s="68"/>
      <c r="F836" s="68"/>
      <c r="G836" s="67"/>
      <c r="H836" s="66"/>
      <c r="I836" s="64"/>
      <c r="J836" s="64"/>
      <c r="K836" s="65"/>
      <c r="L836" s="64"/>
      <c r="M836" s="62"/>
      <c r="N836" s="64"/>
      <c r="O836" s="62"/>
      <c r="P836" s="64"/>
      <c r="Q836" s="62"/>
      <c r="R836" s="64"/>
      <c r="S836" s="62"/>
      <c r="T836" s="64"/>
      <c r="U836" s="62"/>
      <c r="V836" s="64"/>
      <c r="W836" s="62"/>
      <c r="X836" s="64"/>
      <c r="Y836" s="62"/>
      <c r="Z836" s="64"/>
      <c r="AA836" s="62"/>
      <c r="AB836" s="63"/>
      <c r="AC836" s="62"/>
      <c r="AD836" s="62"/>
      <c r="AE836" s="62"/>
      <c r="AF836" s="61"/>
      <c r="AG836" s="61"/>
      <c r="AH836" s="60"/>
      <c r="AI836" s="59" t="s">
        <v>136</v>
      </c>
      <c r="AJ836" s="58">
        <f t="shared" ref="AJ836:BB836" si="111">AJ835/3</f>
        <v>49.666666666666664</v>
      </c>
      <c r="AK836" s="57">
        <f t="shared" si="111"/>
        <v>0</v>
      </c>
      <c r="AL836" s="56">
        <f t="shared" si="111"/>
        <v>0</v>
      </c>
      <c r="AM836" s="58">
        <f t="shared" si="111"/>
        <v>6.666666666666667</v>
      </c>
      <c r="AN836" s="57">
        <f t="shared" si="111"/>
        <v>0</v>
      </c>
      <c r="AO836" s="56">
        <f t="shared" si="111"/>
        <v>0</v>
      </c>
      <c r="AP836" s="58">
        <f t="shared" si="111"/>
        <v>0</v>
      </c>
      <c r="AQ836" s="57">
        <f t="shared" si="111"/>
        <v>0</v>
      </c>
      <c r="AR836" s="56">
        <f t="shared" si="111"/>
        <v>0</v>
      </c>
      <c r="AS836" s="58">
        <f t="shared" si="111"/>
        <v>9.6666666666666661</v>
      </c>
      <c r="AT836" s="57">
        <f t="shared" si="111"/>
        <v>0</v>
      </c>
      <c r="AU836" s="56">
        <f t="shared" si="111"/>
        <v>0</v>
      </c>
      <c r="AV836" s="58">
        <f t="shared" si="111"/>
        <v>0</v>
      </c>
      <c r="AW836" s="57">
        <f t="shared" si="111"/>
        <v>0</v>
      </c>
      <c r="AX836" s="56">
        <f t="shared" si="111"/>
        <v>0</v>
      </c>
      <c r="AY836" s="55">
        <f t="shared" si="111"/>
        <v>0</v>
      </c>
      <c r="AZ836" s="54">
        <f t="shared" si="111"/>
        <v>0</v>
      </c>
      <c r="BA836" s="54">
        <f t="shared" si="111"/>
        <v>0.66666666666666663</v>
      </c>
      <c r="BB836" s="53">
        <f t="shared" si="111"/>
        <v>0</v>
      </c>
      <c r="BC836" s="52" t="s">
        <v>135</v>
      </c>
    </row>
    <row r="837" spans="2:62" ht="28.15" customHeight="1" x14ac:dyDescent="0.2">
      <c r="B837" s="30"/>
      <c r="C837" s="242">
        <v>1</v>
      </c>
      <c r="D837" s="44"/>
      <c r="E837" s="43"/>
      <c r="F837" s="43"/>
      <c r="G837" s="42"/>
      <c r="H837" s="223" t="s">
        <v>660</v>
      </c>
      <c r="I837" s="246">
        <v>111</v>
      </c>
      <c r="J837" s="246">
        <v>30</v>
      </c>
      <c r="K837" s="246">
        <v>6</v>
      </c>
      <c r="L837" s="41" t="s">
        <v>133</v>
      </c>
      <c r="M837" s="40" t="s">
        <v>104</v>
      </c>
      <c r="N837" s="41" t="s">
        <v>131</v>
      </c>
      <c r="O837" s="40" t="s">
        <v>484</v>
      </c>
      <c r="P837" s="41" t="s">
        <v>130</v>
      </c>
      <c r="Q837" s="40" t="s">
        <v>186</v>
      </c>
      <c r="R837" s="41" t="s">
        <v>129</v>
      </c>
      <c r="S837" s="40" t="s">
        <v>414</v>
      </c>
      <c r="T837" s="41" t="s">
        <v>128</v>
      </c>
      <c r="U837" s="40" t="s">
        <v>382</v>
      </c>
      <c r="V837" s="41" t="s">
        <v>127</v>
      </c>
      <c r="W837" s="40" t="s">
        <v>113</v>
      </c>
      <c r="X837" s="41" t="s">
        <v>126</v>
      </c>
      <c r="Y837" s="40"/>
      <c r="Z837" s="41" t="s">
        <v>125</v>
      </c>
      <c r="AA837" s="40"/>
      <c r="AB837" s="39"/>
      <c r="AC837" s="40"/>
      <c r="AD837" s="39"/>
      <c r="AE837" s="38" t="s">
        <v>507</v>
      </c>
      <c r="AF837" s="250"/>
      <c r="AG837" s="250"/>
      <c r="AH837" s="37"/>
      <c r="AI837" s="11"/>
      <c r="AJ837" s="310">
        <f>SUMPRODUCT(LEN($M837:$AA840)-LEN(SUBSTITUTE($M837:$AA840,"A", "")))</f>
        <v>58</v>
      </c>
      <c r="AK837" s="239">
        <f>SUMPRODUCT(LEN($AD837:$AD840)-LEN(SUBSTITUTE($AD837:$AD840,"A", "")))</f>
        <v>0</v>
      </c>
      <c r="AL837" s="230">
        <f>SUMPRODUCT(LEN($AC837:$AC840)-LEN(SUBSTITUTE($AC837:$AC840,"A", "")))</f>
        <v>0</v>
      </c>
      <c r="AM837" s="233">
        <f>SUMPRODUCT(LEN($M837:$AA840)-LEN(SUBSTITUTE($M837:$AA840,"S", "")))</f>
        <v>12</v>
      </c>
      <c r="AN837" s="239">
        <f>SUMPRODUCT(LEN($AD837:$AD840)-LEN(SUBSTITUTE($AD837:$AD840,"S", "")))</f>
        <v>0</v>
      </c>
      <c r="AO837" s="230">
        <f>SUMPRODUCT(LEN($AC837:$AC840)-LEN(SUBSTITUTE($AC837:$AC840,"S", "")))</f>
        <v>0</v>
      </c>
      <c r="AP837" s="233">
        <f>SUMPRODUCT(LEN($M837:$AA840)-LEN(SUBSTITUTE($M837:$AA840,"F", "")))</f>
        <v>0</v>
      </c>
      <c r="AQ837" s="239">
        <f>SUMPRODUCT(LEN($AD837:$AD840)-LEN(SUBSTITUTE($AD837:$AD840,"F", "")))</f>
        <v>0</v>
      </c>
      <c r="AR837" s="230">
        <f>SUMPRODUCT(LEN($AC837:$AC840)-LEN(SUBSTITUTE($AC837:$AC840,"F", "")))</f>
        <v>0</v>
      </c>
      <c r="AS837" s="233">
        <f>SUMPRODUCT(LEN($M837:$AA840)-LEN(SUBSTITUTE($M837:$AA840,"G", "")))</f>
        <v>10</v>
      </c>
      <c r="AT837" s="239">
        <f>SUMPRODUCT(LEN($AD837:$AD840)-LEN(SUBSTITUTE($AD837:$AD840,"G", "")))</f>
        <v>0</v>
      </c>
      <c r="AU837" s="230">
        <f>SUMPRODUCT(LEN($AC837:$AC840)-LEN(SUBSTITUTE($AC837:$AC840,"G", "")))</f>
        <v>0</v>
      </c>
      <c r="AV837" s="233">
        <f>SUMPRODUCT(LEN($L837:$AA840)-LEN(SUBSTITUTE($L837:$AA840,"M", "")))</f>
        <v>0</v>
      </c>
      <c r="AW837" s="236">
        <f>SUMPRODUCT(LEN($AD837:$AD840)-LEN(SUBSTITUTE($AD837:$AD840,"M", "")))</f>
        <v>0</v>
      </c>
      <c r="AX837" s="269">
        <f>SUMPRODUCT(LEN($AC837:$AC840)-LEN(SUBSTITUTE($AC837:$AC840,"M", "")))</f>
        <v>0</v>
      </c>
      <c r="AY837" s="291">
        <f>SUMPRODUCT(LEN($AE837:$AE840)-LEN(SUBSTITUTE($AE837:$AE840,"S", "")))</f>
        <v>0</v>
      </c>
      <c r="AZ837" s="227">
        <f>SUMPRODUCT(LEN($AE837:$AE840)-LEN(SUBSTITUTE($AE837:$AE840,"F", "")))</f>
        <v>0</v>
      </c>
      <c r="BA837" s="227">
        <f>SUMPRODUCT(LEN($AE837:$AE840)-LEN(SUBSTITUTE($AE837:$AE840,"G", "")))</f>
        <v>2</v>
      </c>
      <c r="BB837" s="294">
        <f>SUMPRODUCT(LEN($AE837:$AE840)-LEN(SUBSTITUTE($AE837:$AE840,"M", "")))</f>
        <v>0</v>
      </c>
    </row>
    <row r="838" spans="2:62" ht="28.15" customHeight="1" thickBot="1" x14ac:dyDescent="0.25">
      <c r="B838" s="30"/>
      <c r="C838" s="243"/>
      <c r="D838" s="36"/>
      <c r="E838" s="35"/>
      <c r="F838" s="35"/>
      <c r="G838" s="34"/>
      <c r="H838" s="224"/>
      <c r="I838" s="247"/>
      <c r="J838" s="247"/>
      <c r="K838" s="247"/>
      <c r="L838" s="33" t="s">
        <v>123</v>
      </c>
      <c r="M838" s="32" t="s">
        <v>614</v>
      </c>
      <c r="N838" s="33" t="s">
        <v>122</v>
      </c>
      <c r="O838" s="32" t="s">
        <v>452</v>
      </c>
      <c r="P838" s="33" t="s">
        <v>120</v>
      </c>
      <c r="Q838" s="32" t="s">
        <v>186</v>
      </c>
      <c r="R838" s="33" t="s">
        <v>119</v>
      </c>
      <c r="S838" s="32" t="s">
        <v>417</v>
      </c>
      <c r="T838" s="33" t="s">
        <v>118</v>
      </c>
      <c r="U838" s="32" t="s">
        <v>376</v>
      </c>
      <c r="V838" s="33" t="s">
        <v>117</v>
      </c>
      <c r="W838" s="32" t="s">
        <v>121</v>
      </c>
      <c r="X838" s="33" t="s">
        <v>116</v>
      </c>
      <c r="Y838" s="32"/>
      <c r="Z838" s="33" t="s">
        <v>115</v>
      </c>
      <c r="AA838" s="32"/>
      <c r="AB838" s="31"/>
      <c r="AC838" s="32"/>
      <c r="AD838" s="31"/>
      <c r="AE838" s="23"/>
      <c r="AF838" s="251"/>
      <c r="AG838" s="251"/>
      <c r="AH838" s="22"/>
      <c r="AI838" s="11"/>
      <c r="AJ838" s="311"/>
      <c r="AK838" s="267"/>
      <c r="AL838" s="263"/>
      <c r="AM838" s="265"/>
      <c r="AN838" s="267"/>
      <c r="AO838" s="263"/>
      <c r="AP838" s="265"/>
      <c r="AQ838" s="267"/>
      <c r="AR838" s="263"/>
      <c r="AS838" s="265"/>
      <c r="AT838" s="267"/>
      <c r="AU838" s="263"/>
      <c r="AV838" s="265"/>
      <c r="AW838" s="275"/>
      <c r="AX838" s="270"/>
      <c r="AY838" s="292"/>
      <c r="AZ838" s="228"/>
      <c r="BA838" s="228"/>
      <c r="BB838" s="295"/>
    </row>
    <row r="839" spans="2:62" ht="28.15" customHeight="1" x14ac:dyDescent="0.2">
      <c r="B839" s="30"/>
      <c r="C839" s="244"/>
      <c r="D839" s="29"/>
      <c r="E839" s="28"/>
      <c r="F839" s="28"/>
      <c r="G839" s="27"/>
      <c r="H839" s="225">
        <v>222</v>
      </c>
      <c r="I839" s="248"/>
      <c r="J839" s="248"/>
      <c r="K839" s="248"/>
      <c r="L839" s="26" t="s">
        <v>114</v>
      </c>
      <c r="M839" s="25" t="s">
        <v>972</v>
      </c>
      <c r="N839" s="26" t="s">
        <v>112</v>
      </c>
      <c r="O839" s="25" t="s">
        <v>1288</v>
      </c>
      <c r="P839" s="26" t="s">
        <v>111</v>
      </c>
      <c r="Q839" s="25" t="s">
        <v>417</v>
      </c>
      <c r="R839" s="26" t="s">
        <v>110</v>
      </c>
      <c r="S839" s="25" t="s">
        <v>382</v>
      </c>
      <c r="T839" s="26" t="s">
        <v>109</v>
      </c>
      <c r="U839" s="25" t="s">
        <v>187</v>
      </c>
      <c r="V839" s="26" t="s">
        <v>108</v>
      </c>
      <c r="W839" s="25" t="s">
        <v>121</v>
      </c>
      <c r="X839" s="26" t="s">
        <v>107</v>
      </c>
      <c r="Y839" s="25"/>
      <c r="Z839" s="26" t="s">
        <v>106</v>
      </c>
      <c r="AA839" s="25"/>
      <c r="AB839" s="24"/>
      <c r="AC839" s="25"/>
      <c r="AD839" s="24"/>
      <c r="AE839" s="23"/>
      <c r="AF839" s="251"/>
      <c r="AG839" s="251"/>
      <c r="AH839" s="22"/>
      <c r="AI839" s="11"/>
      <c r="AJ839" s="311"/>
      <c r="AK839" s="267"/>
      <c r="AL839" s="263"/>
      <c r="AM839" s="265"/>
      <c r="AN839" s="267"/>
      <c r="AO839" s="263"/>
      <c r="AP839" s="265"/>
      <c r="AQ839" s="267"/>
      <c r="AR839" s="263"/>
      <c r="AS839" s="265"/>
      <c r="AT839" s="267"/>
      <c r="AU839" s="263"/>
      <c r="AV839" s="265"/>
      <c r="AW839" s="275"/>
      <c r="AX839" s="270"/>
      <c r="AY839" s="292"/>
      <c r="AZ839" s="228"/>
      <c r="BA839" s="228"/>
      <c r="BB839" s="295"/>
    </row>
    <row r="840" spans="2:62" ht="28.15" customHeight="1" thickBot="1" x14ac:dyDescent="0.25">
      <c r="B840" s="30"/>
      <c r="C840" s="253"/>
      <c r="D840" s="51"/>
      <c r="E840" s="50"/>
      <c r="F840" s="50"/>
      <c r="G840" s="49"/>
      <c r="H840" s="226"/>
      <c r="I840" s="254"/>
      <c r="J840" s="254"/>
      <c r="K840" s="254"/>
      <c r="L840" s="48" t="s">
        <v>105</v>
      </c>
      <c r="M840" s="47" t="s">
        <v>399</v>
      </c>
      <c r="N840" s="48" t="s">
        <v>103</v>
      </c>
      <c r="O840" s="47" t="s">
        <v>434</v>
      </c>
      <c r="P840" s="48" t="s">
        <v>102</v>
      </c>
      <c r="Q840" s="47" t="s">
        <v>829</v>
      </c>
      <c r="R840" s="48" t="s">
        <v>101</v>
      </c>
      <c r="S840" s="47" t="s">
        <v>443</v>
      </c>
      <c r="T840" s="48">
        <v>20</v>
      </c>
      <c r="U840" s="47" t="s">
        <v>175</v>
      </c>
      <c r="V840" s="48" t="s">
        <v>100</v>
      </c>
      <c r="W840" s="47" t="s">
        <v>121</v>
      </c>
      <c r="X840" s="48" t="s">
        <v>99</v>
      </c>
      <c r="Y840" s="47"/>
      <c r="Z840" s="48" t="s">
        <v>98</v>
      </c>
      <c r="AA840" s="47"/>
      <c r="AB840" s="16"/>
      <c r="AC840" s="47"/>
      <c r="AD840" s="16"/>
      <c r="AE840" s="46"/>
      <c r="AF840" s="255"/>
      <c r="AG840" s="255"/>
      <c r="AH840" s="45"/>
      <c r="AI840" s="11"/>
      <c r="AJ840" s="312"/>
      <c r="AK840" s="268"/>
      <c r="AL840" s="264"/>
      <c r="AM840" s="266"/>
      <c r="AN840" s="268"/>
      <c r="AO840" s="264"/>
      <c r="AP840" s="266"/>
      <c r="AQ840" s="268"/>
      <c r="AR840" s="264"/>
      <c r="AS840" s="266"/>
      <c r="AT840" s="268"/>
      <c r="AU840" s="264"/>
      <c r="AV840" s="266"/>
      <c r="AW840" s="276"/>
      <c r="AX840" s="271"/>
      <c r="AY840" s="293"/>
      <c r="AZ840" s="229"/>
      <c r="BA840" s="229"/>
      <c r="BB840" s="296"/>
    </row>
    <row r="841" spans="2:62" ht="28.15" customHeight="1" x14ac:dyDescent="0.2">
      <c r="B841" s="30"/>
      <c r="C841" s="242">
        <v>2</v>
      </c>
      <c r="D841" s="44"/>
      <c r="E841" s="43"/>
      <c r="F841" s="43"/>
      <c r="G841" s="42"/>
      <c r="H841" s="223"/>
      <c r="I841" s="246">
        <v>94</v>
      </c>
      <c r="J841" s="246">
        <v>28</v>
      </c>
      <c r="K841" s="246">
        <v>6</v>
      </c>
      <c r="L841" s="41" t="s">
        <v>133</v>
      </c>
      <c r="M841" s="40" t="s">
        <v>104</v>
      </c>
      <c r="N841" s="41" t="s">
        <v>131</v>
      </c>
      <c r="O841" s="40" t="s">
        <v>186</v>
      </c>
      <c r="P841" s="41" t="s">
        <v>130</v>
      </c>
      <c r="Q841" s="40" t="s">
        <v>452</v>
      </c>
      <c r="R841" s="41" t="s">
        <v>129</v>
      </c>
      <c r="S841" s="40" t="s">
        <v>186</v>
      </c>
      <c r="T841" s="41" t="s">
        <v>128</v>
      </c>
      <c r="U841" s="40" t="s">
        <v>186</v>
      </c>
      <c r="V841" s="41" t="s">
        <v>127</v>
      </c>
      <c r="W841" s="40" t="s">
        <v>104</v>
      </c>
      <c r="X841" s="41" t="s">
        <v>126</v>
      </c>
      <c r="Y841" s="40"/>
      <c r="Z841" s="41" t="s">
        <v>125</v>
      </c>
      <c r="AA841" s="40"/>
      <c r="AB841" s="39"/>
      <c r="AC841" s="40"/>
      <c r="AD841" s="39"/>
      <c r="AE841" s="38"/>
      <c r="AF841" s="250"/>
      <c r="AG841" s="250"/>
      <c r="AH841" s="37"/>
      <c r="AI841" s="11"/>
      <c r="AJ841" s="310">
        <f>SUMPRODUCT(LEN($M841:$AA844)-LEN(SUBSTITUTE($M841:$AA844,"A", "")))</f>
        <v>51</v>
      </c>
      <c r="AK841" s="239">
        <f>SUMPRODUCT(LEN($AD841:$AD844)-LEN(SUBSTITUTE($AD841:$AD844,"A", "")))</f>
        <v>0</v>
      </c>
      <c r="AL841" s="230">
        <f>SUMPRODUCT(LEN($AC841:$AC844)-LEN(SUBSTITUTE($AC841:$AC844,"A", "")))</f>
        <v>0</v>
      </c>
      <c r="AM841" s="233">
        <f>SUMPRODUCT(LEN($M841:$AA844)-LEN(SUBSTITUTE($M841:$AA844,"S", "")))</f>
        <v>2</v>
      </c>
      <c r="AN841" s="239">
        <f>SUMPRODUCT(LEN($AD841:$AD844)-LEN(SUBSTITUTE($AD841:$AD844,"S", "")))</f>
        <v>0</v>
      </c>
      <c r="AO841" s="230">
        <f>SUMPRODUCT(LEN($AC841:$AC844)-LEN(SUBSTITUTE($AC841:$AC844,"S", "")))</f>
        <v>0</v>
      </c>
      <c r="AP841" s="233">
        <f>SUMPRODUCT(LEN($M841:$AA844)-LEN(SUBSTITUTE($M841:$AA844,"F", "")))</f>
        <v>0</v>
      </c>
      <c r="AQ841" s="239">
        <f>SUMPRODUCT(LEN($AD841:$AD844)-LEN(SUBSTITUTE($AD841:$AD844,"F", "")))</f>
        <v>0</v>
      </c>
      <c r="AR841" s="230">
        <f>SUMPRODUCT(LEN($AC841:$AC844)-LEN(SUBSTITUTE($AC841:$AC844,"F", "")))</f>
        <v>0</v>
      </c>
      <c r="AS841" s="233">
        <f>SUMPRODUCT(LEN($M841:$AA844)-LEN(SUBSTITUTE($M841:$AA844,"G", "")))</f>
        <v>12</v>
      </c>
      <c r="AT841" s="239">
        <f>SUMPRODUCT(LEN($AD841:$AD844)-LEN(SUBSTITUTE($AD841:$AD844,"G", "")))</f>
        <v>0</v>
      </c>
      <c r="AU841" s="230">
        <f>SUMPRODUCT(LEN($AC841:$AC844)-LEN(SUBSTITUTE($AC841:$AC844,"G", "")))</f>
        <v>0</v>
      </c>
      <c r="AV841" s="233">
        <f>SUMPRODUCT(LEN($L841:$AA844)-LEN(SUBSTITUTE($L841:$AA844,"M", "")))</f>
        <v>0</v>
      </c>
      <c r="AW841" s="236">
        <f>SUMPRODUCT(LEN($AD841:$AD844)-LEN(SUBSTITUTE($AD841:$AD844,"M", "")))</f>
        <v>0</v>
      </c>
      <c r="AX841" s="269">
        <f>SUMPRODUCT(LEN($AC841:$AC844)-LEN(SUBSTITUTE($AC841:$AC844,"M", "")))</f>
        <v>0</v>
      </c>
      <c r="AY841" s="291">
        <f>SUMPRODUCT(LEN($AE841:$AE844)-LEN(SUBSTITUTE($AE841:$AE844,"S", "")))</f>
        <v>0</v>
      </c>
      <c r="AZ841" s="227">
        <f>SUMPRODUCT(LEN($AE841:$AE844)-LEN(SUBSTITUTE($AE841:$AE844,"F", "")))</f>
        <v>0</v>
      </c>
      <c r="BA841" s="227">
        <f>SUMPRODUCT(LEN($AE841:$AE844)-LEN(SUBSTITUTE($AE841:$AE844,"G", "")))</f>
        <v>0</v>
      </c>
      <c r="BB841" s="294">
        <f>SUMPRODUCT(LEN($AE841:$AE844)-LEN(SUBSTITUTE($AE841:$AE844,"M", "")))</f>
        <v>0</v>
      </c>
    </row>
    <row r="842" spans="2:62" ht="28.15" customHeight="1" thickBot="1" x14ac:dyDescent="0.25">
      <c r="B842" s="30"/>
      <c r="C842" s="243"/>
      <c r="D842" s="36"/>
      <c r="E842" s="35"/>
      <c r="F842" s="35"/>
      <c r="G842" s="34"/>
      <c r="H842" s="224"/>
      <c r="I842" s="247"/>
      <c r="J842" s="247"/>
      <c r="K842" s="247"/>
      <c r="L842" s="33" t="s">
        <v>123</v>
      </c>
      <c r="M842" s="32" t="s">
        <v>614</v>
      </c>
      <c r="N842" s="33" t="s">
        <v>122</v>
      </c>
      <c r="O842" s="32" t="s">
        <v>1047</v>
      </c>
      <c r="P842" s="33" t="s">
        <v>120</v>
      </c>
      <c r="Q842" s="32" t="s">
        <v>377</v>
      </c>
      <c r="R842" s="33" t="s">
        <v>119</v>
      </c>
      <c r="S842" s="32" t="s">
        <v>527</v>
      </c>
      <c r="T842" s="33" t="s">
        <v>118</v>
      </c>
      <c r="U842" s="32" t="s">
        <v>175</v>
      </c>
      <c r="V842" s="33" t="s">
        <v>117</v>
      </c>
      <c r="W842" s="32" t="s">
        <v>121</v>
      </c>
      <c r="X842" s="33" t="s">
        <v>116</v>
      </c>
      <c r="Y842" s="32"/>
      <c r="Z842" s="33" t="s">
        <v>115</v>
      </c>
      <c r="AA842" s="32"/>
      <c r="AB842" s="31"/>
      <c r="AC842" s="32"/>
      <c r="AD842" s="31"/>
      <c r="AE842" s="23"/>
      <c r="AF842" s="251"/>
      <c r="AG842" s="251"/>
      <c r="AH842" s="22"/>
      <c r="AI842" s="11"/>
      <c r="AJ842" s="311"/>
      <c r="AK842" s="267"/>
      <c r="AL842" s="263"/>
      <c r="AM842" s="265"/>
      <c r="AN842" s="267"/>
      <c r="AO842" s="263"/>
      <c r="AP842" s="265"/>
      <c r="AQ842" s="267"/>
      <c r="AR842" s="263"/>
      <c r="AS842" s="265"/>
      <c r="AT842" s="267"/>
      <c r="AU842" s="263"/>
      <c r="AV842" s="265"/>
      <c r="AW842" s="275"/>
      <c r="AX842" s="270"/>
      <c r="AY842" s="292"/>
      <c r="AZ842" s="228"/>
      <c r="BA842" s="228"/>
      <c r="BB842" s="295"/>
    </row>
    <row r="843" spans="2:62" ht="28.15" customHeight="1" x14ac:dyDescent="0.2">
      <c r="B843" s="30"/>
      <c r="C843" s="244"/>
      <c r="D843" s="29"/>
      <c r="E843" s="28"/>
      <c r="F843" s="28"/>
      <c r="G843" s="27"/>
      <c r="H843" s="225"/>
      <c r="I843" s="248"/>
      <c r="J843" s="248"/>
      <c r="K843" s="248"/>
      <c r="L843" s="26" t="s">
        <v>114</v>
      </c>
      <c r="M843" s="25" t="s">
        <v>186</v>
      </c>
      <c r="N843" s="26" t="s">
        <v>112</v>
      </c>
      <c r="O843" s="25" t="s">
        <v>186</v>
      </c>
      <c r="P843" s="26" t="s">
        <v>111</v>
      </c>
      <c r="Q843" s="25" t="s">
        <v>675</v>
      </c>
      <c r="R843" s="26" t="s">
        <v>110</v>
      </c>
      <c r="S843" s="25" t="s">
        <v>382</v>
      </c>
      <c r="T843" s="26" t="s">
        <v>109</v>
      </c>
      <c r="U843" s="25" t="s">
        <v>132</v>
      </c>
      <c r="V843" s="26" t="s">
        <v>108</v>
      </c>
      <c r="W843" s="25"/>
      <c r="X843" s="26" t="s">
        <v>107</v>
      </c>
      <c r="Y843" s="25"/>
      <c r="Z843" s="26" t="s">
        <v>106</v>
      </c>
      <c r="AA843" s="25"/>
      <c r="AB843" s="24"/>
      <c r="AC843" s="25"/>
      <c r="AD843" s="24"/>
      <c r="AE843" s="23"/>
      <c r="AF843" s="251"/>
      <c r="AG843" s="251"/>
      <c r="AH843" s="22"/>
      <c r="AI843" s="11"/>
      <c r="AJ843" s="311"/>
      <c r="AK843" s="267"/>
      <c r="AL843" s="263"/>
      <c r="AM843" s="265"/>
      <c r="AN843" s="267"/>
      <c r="AO843" s="263"/>
      <c r="AP843" s="265"/>
      <c r="AQ843" s="267"/>
      <c r="AR843" s="263"/>
      <c r="AS843" s="265"/>
      <c r="AT843" s="267"/>
      <c r="AU843" s="263"/>
      <c r="AV843" s="265"/>
      <c r="AW843" s="275"/>
      <c r="AX843" s="270"/>
      <c r="AY843" s="292"/>
      <c r="AZ843" s="228"/>
      <c r="BA843" s="228"/>
      <c r="BB843" s="295"/>
    </row>
    <row r="844" spans="2:62" ht="28.15" customHeight="1" thickBot="1" x14ac:dyDescent="0.25">
      <c r="B844" s="30"/>
      <c r="C844" s="253"/>
      <c r="D844" s="51"/>
      <c r="E844" s="50"/>
      <c r="F844" s="50"/>
      <c r="G844" s="49"/>
      <c r="H844" s="226"/>
      <c r="I844" s="254"/>
      <c r="J844" s="254"/>
      <c r="K844" s="254"/>
      <c r="L844" s="48" t="s">
        <v>105</v>
      </c>
      <c r="M844" s="47" t="s">
        <v>417</v>
      </c>
      <c r="N844" s="48" t="s">
        <v>103</v>
      </c>
      <c r="O844" s="47" t="s">
        <v>377</v>
      </c>
      <c r="P844" s="48" t="s">
        <v>102</v>
      </c>
      <c r="Q844" s="47" t="s">
        <v>389</v>
      </c>
      <c r="R844" s="48" t="s">
        <v>101</v>
      </c>
      <c r="S844" s="47" t="s">
        <v>186</v>
      </c>
      <c r="T844" s="48">
        <v>20</v>
      </c>
      <c r="U844" s="47" t="s">
        <v>104</v>
      </c>
      <c r="V844" s="48" t="s">
        <v>100</v>
      </c>
      <c r="W844" s="47"/>
      <c r="X844" s="48" t="s">
        <v>99</v>
      </c>
      <c r="Y844" s="47"/>
      <c r="Z844" s="48" t="s">
        <v>98</v>
      </c>
      <c r="AA844" s="47"/>
      <c r="AB844" s="16"/>
      <c r="AC844" s="47"/>
      <c r="AD844" s="16"/>
      <c r="AE844" s="46"/>
      <c r="AF844" s="255"/>
      <c r="AG844" s="255"/>
      <c r="AH844" s="45"/>
      <c r="AI844" s="11"/>
      <c r="AJ844" s="312"/>
      <c r="AK844" s="268"/>
      <c r="AL844" s="264"/>
      <c r="AM844" s="266"/>
      <c r="AN844" s="268"/>
      <c r="AO844" s="264"/>
      <c r="AP844" s="266"/>
      <c r="AQ844" s="268"/>
      <c r="AR844" s="264"/>
      <c r="AS844" s="266"/>
      <c r="AT844" s="268"/>
      <c r="AU844" s="264"/>
      <c r="AV844" s="266"/>
      <c r="AW844" s="276"/>
      <c r="AX844" s="271"/>
      <c r="AY844" s="293"/>
      <c r="AZ844" s="229"/>
      <c r="BA844" s="229"/>
      <c r="BB844" s="296"/>
    </row>
    <row r="845" spans="2:62" ht="28.15" customHeight="1" x14ac:dyDescent="0.2">
      <c r="B845" s="30"/>
      <c r="C845" s="242">
        <v>3</v>
      </c>
      <c r="D845" s="44"/>
      <c r="E845" s="43"/>
      <c r="F845" s="43"/>
      <c r="G845" s="42"/>
      <c r="H845" s="223"/>
      <c r="I845" s="246">
        <v>76</v>
      </c>
      <c r="J845" s="246">
        <v>27</v>
      </c>
      <c r="K845" s="246">
        <v>6</v>
      </c>
      <c r="L845" s="41" t="s">
        <v>133</v>
      </c>
      <c r="M845" s="40" t="s">
        <v>132</v>
      </c>
      <c r="N845" s="41" t="s">
        <v>131</v>
      </c>
      <c r="O845" s="40" t="s">
        <v>186</v>
      </c>
      <c r="P845" s="41" t="s">
        <v>130</v>
      </c>
      <c r="Q845" s="40" t="s">
        <v>434</v>
      </c>
      <c r="R845" s="41" t="s">
        <v>129</v>
      </c>
      <c r="S845" s="40" t="s">
        <v>186</v>
      </c>
      <c r="T845" s="41" t="s">
        <v>128</v>
      </c>
      <c r="U845" s="40" t="s">
        <v>124</v>
      </c>
      <c r="V845" s="41" t="s">
        <v>127</v>
      </c>
      <c r="W845" s="40" t="s">
        <v>121</v>
      </c>
      <c r="X845" s="41" t="s">
        <v>126</v>
      </c>
      <c r="Y845" s="40"/>
      <c r="Z845" s="41" t="s">
        <v>125</v>
      </c>
      <c r="AA845" s="40"/>
      <c r="AB845" s="39"/>
      <c r="AC845" s="40"/>
      <c r="AD845" s="39"/>
      <c r="AE845" s="38"/>
      <c r="AF845" s="250"/>
      <c r="AG845" s="250"/>
      <c r="AH845" s="37"/>
      <c r="AI845" s="11"/>
      <c r="AJ845" s="310">
        <f>SUMPRODUCT(LEN($M845:$AA848)-LEN(SUBSTITUTE($M845:$AA848,"A", "")))</f>
        <v>40</v>
      </c>
      <c r="AK845" s="239">
        <f>SUMPRODUCT(LEN($AD845:$AD848)-LEN(SUBSTITUTE($AD845:$AD848,"A", "")))</f>
        <v>0</v>
      </c>
      <c r="AL845" s="230">
        <f>SUMPRODUCT(LEN($AC845:$AC848)-LEN(SUBSTITUTE($AC845:$AC848,"A", "")))</f>
        <v>0</v>
      </c>
      <c r="AM845" s="233">
        <f>SUMPRODUCT(LEN($M845:$AA848)-LEN(SUBSTITUTE($M845:$AA848,"S", "")))</f>
        <v>6</v>
      </c>
      <c r="AN845" s="239">
        <f>SUMPRODUCT(LEN($AD845:$AD848)-LEN(SUBSTITUTE($AD845:$AD848,"S", "")))</f>
        <v>0</v>
      </c>
      <c r="AO845" s="230">
        <f>SUMPRODUCT(LEN($AC845:$AC848)-LEN(SUBSTITUTE($AC845:$AC848,"S", "")))</f>
        <v>0</v>
      </c>
      <c r="AP845" s="233">
        <f>SUMPRODUCT(LEN($M845:$AA848)-LEN(SUBSTITUTE($M845:$AA848,"F", "")))</f>
        <v>0</v>
      </c>
      <c r="AQ845" s="239">
        <f>SUMPRODUCT(LEN($AD845:$AD848)-LEN(SUBSTITUTE($AD845:$AD848,"F", "")))</f>
        <v>0</v>
      </c>
      <c r="AR845" s="230">
        <f>SUMPRODUCT(LEN($AC845:$AC848)-LEN(SUBSTITUTE($AC845:$AC848,"F", "")))</f>
        <v>0</v>
      </c>
      <c r="AS845" s="233">
        <f>SUMPRODUCT(LEN($M845:$AA848)-LEN(SUBSTITUTE($M845:$AA848,"G", "")))</f>
        <v>7</v>
      </c>
      <c r="AT845" s="239">
        <f>SUMPRODUCT(LEN($AD845:$AD848)-LEN(SUBSTITUTE($AD845:$AD848,"G", "")))</f>
        <v>0</v>
      </c>
      <c r="AU845" s="230">
        <f>SUMPRODUCT(LEN($AC845:$AC848)-LEN(SUBSTITUTE($AC845:$AC848,"G", "")))</f>
        <v>0</v>
      </c>
      <c r="AV845" s="233">
        <f>SUMPRODUCT(LEN($L845:$AA848)-LEN(SUBSTITUTE($L845:$AA848,"M", "")))</f>
        <v>0</v>
      </c>
      <c r="AW845" s="236">
        <f>SUMPRODUCT(LEN($AD845:$AD848)-LEN(SUBSTITUTE($AD845:$AD848,"M", "")))</f>
        <v>0</v>
      </c>
      <c r="AX845" s="269">
        <f>SUMPRODUCT(LEN($AC845:$AC848)-LEN(SUBSTITUTE($AC845:$AC848,"M", "")))</f>
        <v>0</v>
      </c>
      <c r="AY845" s="291">
        <f>SUMPRODUCT(LEN($AE845:$AE848)-LEN(SUBSTITUTE($AE845:$AE848,"S", "")))</f>
        <v>0</v>
      </c>
      <c r="AZ845" s="227">
        <f>SUMPRODUCT(LEN($AE845:$AE848)-LEN(SUBSTITUTE($AE845:$AE848,"F", "")))</f>
        <v>0</v>
      </c>
      <c r="BA845" s="227">
        <f>SUMPRODUCT(LEN($AE845:$AE848)-LEN(SUBSTITUTE($AE845:$AE848,"G", "")))</f>
        <v>0</v>
      </c>
      <c r="BB845" s="294">
        <f>SUMPRODUCT(LEN($AE845:$AE848)-LEN(SUBSTITUTE($AE845:$AE848,"M", "")))</f>
        <v>0</v>
      </c>
    </row>
    <row r="846" spans="2:62" ht="28.15" customHeight="1" thickBot="1" x14ac:dyDescent="0.25">
      <c r="B846" s="30"/>
      <c r="C846" s="243"/>
      <c r="D846" s="36"/>
      <c r="E846" s="35"/>
      <c r="F846" s="35"/>
      <c r="G846" s="34"/>
      <c r="H846" s="224"/>
      <c r="I846" s="247"/>
      <c r="J846" s="247"/>
      <c r="K846" s="247"/>
      <c r="L846" s="33" t="s">
        <v>123</v>
      </c>
      <c r="M846" s="32" t="s">
        <v>132</v>
      </c>
      <c r="N846" s="33" t="s">
        <v>122</v>
      </c>
      <c r="O846" s="32" t="s">
        <v>389</v>
      </c>
      <c r="P846" s="33" t="s">
        <v>120</v>
      </c>
      <c r="Q846" s="32" t="s">
        <v>740</v>
      </c>
      <c r="R846" s="33" t="s">
        <v>119</v>
      </c>
      <c r="S846" s="32" t="s">
        <v>132</v>
      </c>
      <c r="T846" s="33" t="s">
        <v>118</v>
      </c>
      <c r="U846" s="32" t="s">
        <v>175</v>
      </c>
      <c r="V846" s="33" t="s">
        <v>117</v>
      </c>
      <c r="W846" s="32"/>
      <c r="X846" s="33" t="s">
        <v>116</v>
      </c>
      <c r="Y846" s="32"/>
      <c r="Z846" s="33" t="s">
        <v>115</v>
      </c>
      <c r="AA846" s="32"/>
      <c r="AB846" s="31"/>
      <c r="AC846" s="32"/>
      <c r="AD846" s="31"/>
      <c r="AE846" s="23"/>
      <c r="AF846" s="251"/>
      <c r="AG846" s="251"/>
      <c r="AH846" s="22"/>
      <c r="AI846" s="11"/>
      <c r="AJ846" s="311"/>
      <c r="AK846" s="267"/>
      <c r="AL846" s="263"/>
      <c r="AM846" s="265"/>
      <c r="AN846" s="267"/>
      <c r="AO846" s="263"/>
      <c r="AP846" s="265"/>
      <c r="AQ846" s="267"/>
      <c r="AR846" s="263"/>
      <c r="AS846" s="265"/>
      <c r="AT846" s="267"/>
      <c r="AU846" s="263"/>
      <c r="AV846" s="265"/>
      <c r="AW846" s="275"/>
      <c r="AX846" s="270"/>
      <c r="AY846" s="292"/>
      <c r="AZ846" s="228"/>
      <c r="BA846" s="228"/>
      <c r="BB846" s="295"/>
    </row>
    <row r="847" spans="2:62" ht="28.15" customHeight="1" x14ac:dyDescent="0.2">
      <c r="B847" s="30"/>
      <c r="C847" s="244"/>
      <c r="D847" s="29"/>
      <c r="E847" s="28"/>
      <c r="F847" s="28"/>
      <c r="G847" s="27"/>
      <c r="H847" s="225"/>
      <c r="I847" s="248"/>
      <c r="J847" s="248"/>
      <c r="K847" s="248"/>
      <c r="L847" s="26" t="s">
        <v>114</v>
      </c>
      <c r="M847" s="25" t="s">
        <v>104</v>
      </c>
      <c r="N847" s="26" t="s">
        <v>112</v>
      </c>
      <c r="O847" s="25" t="s">
        <v>186</v>
      </c>
      <c r="P847" s="26" t="s">
        <v>111</v>
      </c>
      <c r="Q847" s="25" t="s">
        <v>389</v>
      </c>
      <c r="R847" s="26" t="s">
        <v>110</v>
      </c>
      <c r="S847" s="25" t="s">
        <v>444</v>
      </c>
      <c r="T847" s="26" t="s">
        <v>109</v>
      </c>
      <c r="U847" s="25" t="s">
        <v>104</v>
      </c>
      <c r="V847" s="26" t="s">
        <v>108</v>
      </c>
      <c r="W847" s="25"/>
      <c r="X847" s="26" t="s">
        <v>107</v>
      </c>
      <c r="Y847" s="25"/>
      <c r="Z847" s="26" t="s">
        <v>106</v>
      </c>
      <c r="AA847" s="25"/>
      <c r="AB847" s="24"/>
      <c r="AC847" s="25"/>
      <c r="AD847" s="24"/>
      <c r="AE847" s="23"/>
      <c r="AF847" s="251"/>
      <c r="AG847" s="251"/>
      <c r="AH847" s="22"/>
      <c r="AI847" s="11"/>
      <c r="AJ847" s="311"/>
      <c r="AK847" s="267"/>
      <c r="AL847" s="263"/>
      <c r="AM847" s="265"/>
      <c r="AN847" s="267"/>
      <c r="AO847" s="263"/>
      <c r="AP847" s="265"/>
      <c r="AQ847" s="267"/>
      <c r="AR847" s="263"/>
      <c r="AS847" s="265"/>
      <c r="AT847" s="267"/>
      <c r="AU847" s="263"/>
      <c r="AV847" s="265"/>
      <c r="AW847" s="275"/>
      <c r="AX847" s="270"/>
      <c r="AY847" s="292"/>
      <c r="AZ847" s="228"/>
      <c r="BA847" s="228"/>
      <c r="BB847" s="295"/>
    </row>
    <row r="848" spans="2:62" ht="28.15" customHeight="1" thickBot="1" x14ac:dyDescent="0.25">
      <c r="B848" s="21"/>
      <c r="C848" s="245"/>
      <c r="D848" s="20"/>
      <c r="E848" s="19"/>
      <c r="F848" s="19"/>
      <c r="G848" s="18"/>
      <c r="H848" s="226"/>
      <c r="I848" s="249"/>
      <c r="J848" s="249"/>
      <c r="K848" s="249"/>
      <c r="L848" s="17" t="s">
        <v>105</v>
      </c>
      <c r="M848" s="15" t="s">
        <v>389</v>
      </c>
      <c r="N848" s="17" t="s">
        <v>103</v>
      </c>
      <c r="O848" s="15" t="s">
        <v>399</v>
      </c>
      <c r="P848" s="17" t="s">
        <v>102</v>
      </c>
      <c r="Q848" s="15" t="s">
        <v>186</v>
      </c>
      <c r="R848" s="17" t="s">
        <v>101</v>
      </c>
      <c r="S848" s="15" t="s">
        <v>186</v>
      </c>
      <c r="T848" s="17">
        <v>20</v>
      </c>
      <c r="U848" s="15" t="s">
        <v>121</v>
      </c>
      <c r="V848" s="17" t="s">
        <v>100</v>
      </c>
      <c r="W848" s="15"/>
      <c r="X848" s="17" t="s">
        <v>99</v>
      </c>
      <c r="Y848" s="15"/>
      <c r="Z848" s="17" t="s">
        <v>98</v>
      </c>
      <c r="AA848" s="15"/>
      <c r="AB848" s="16"/>
      <c r="AC848" s="15"/>
      <c r="AD848" s="14"/>
      <c r="AE848" s="13"/>
      <c r="AF848" s="252"/>
      <c r="AG848" s="252"/>
      <c r="AH848" s="12"/>
      <c r="AI848" s="11"/>
      <c r="AJ848" s="312"/>
      <c r="AK848" s="268"/>
      <c r="AL848" s="264"/>
      <c r="AM848" s="266"/>
      <c r="AN848" s="268"/>
      <c r="AO848" s="264"/>
      <c r="AP848" s="266"/>
      <c r="AQ848" s="268"/>
      <c r="AR848" s="264"/>
      <c r="AS848" s="266"/>
      <c r="AT848" s="268"/>
      <c r="AU848" s="264"/>
      <c r="AV848" s="266"/>
      <c r="AW848" s="276"/>
      <c r="AX848" s="271"/>
      <c r="AY848" s="293"/>
      <c r="AZ848" s="229"/>
      <c r="BA848" s="229"/>
      <c r="BB848" s="296"/>
    </row>
    <row r="849" spans="2:62" ht="85.9" customHeight="1" thickTop="1" thickBot="1" x14ac:dyDescent="0.35">
      <c r="B849" s="105" t="s">
        <v>174</v>
      </c>
      <c r="C849" s="95" t="s">
        <v>173</v>
      </c>
      <c r="D849" s="100" t="s">
        <v>172</v>
      </c>
      <c r="E849" s="104" t="s">
        <v>171</v>
      </c>
      <c r="F849" s="103"/>
      <c r="G849" s="102"/>
      <c r="H849" s="101" t="s">
        <v>170</v>
      </c>
      <c r="I849" s="100" t="s">
        <v>96</v>
      </c>
      <c r="J849" s="100" t="s">
        <v>169</v>
      </c>
      <c r="K849" s="100" t="s">
        <v>97</v>
      </c>
      <c r="L849" s="256" t="s">
        <v>168</v>
      </c>
      <c r="M849" s="262"/>
      <c r="N849" s="256" t="s">
        <v>167</v>
      </c>
      <c r="O849" s="262"/>
      <c r="P849" s="256" t="s">
        <v>167</v>
      </c>
      <c r="Q849" s="257"/>
      <c r="R849" s="256" t="s">
        <v>167</v>
      </c>
      <c r="S849" s="257"/>
      <c r="T849" s="256" t="s">
        <v>167</v>
      </c>
      <c r="U849" s="257"/>
      <c r="V849" s="256" t="s">
        <v>167</v>
      </c>
      <c r="W849" s="257"/>
      <c r="X849" s="256" t="s">
        <v>167</v>
      </c>
      <c r="Y849" s="257"/>
      <c r="Z849" s="256" t="s">
        <v>167</v>
      </c>
      <c r="AA849" s="257"/>
      <c r="AB849" s="261" t="s">
        <v>166</v>
      </c>
      <c r="AC849" s="257"/>
      <c r="AD849" s="101" t="s">
        <v>165</v>
      </c>
      <c r="AE849" s="101" t="s">
        <v>164</v>
      </c>
      <c r="AF849" s="100" t="s">
        <v>163</v>
      </c>
      <c r="AG849" s="100" t="s">
        <v>162</v>
      </c>
      <c r="AH849" s="99" t="s">
        <v>161</v>
      </c>
      <c r="AI849" s="98"/>
      <c r="AJ849" s="96" t="s">
        <v>160</v>
      </c>
      <c r="AK849" s="95" t="s">
        <v>159</v>
      </c>
      <c r="AL849" s="94" t="s">
        <v>158</v>
      </c>
      <c r="AM849" s="96" t="s">
        <v>157</v>
      </c>
      <c r="AN849" s="95" t="s">
        <v>156</v>
      </c>
      <c r="AO849" s="94" t="s">
        <v>155</v>
      </c>
      <c r="AP849" s="96" t="s">
        <v>154</v>
      </c>
      <c r="AQ849" s="95" t="s">
        <v>153</v>
      </c>
      <c r="AR849" s="97" t="s">
        <v>152</v>
      </c>
      <c r="AS849" s="96" t="s">
        <v>151</v>
      </c>
      <c r="AT849" s="95" t="s">
        <v>150</v>
      </c>
      <c r="AU849" s="94" t="s">
        <v>149</v>
      </c>
      <c r="AV849" s="96" t="s">
        <v>148</v>
      </c>
      <c r="AW849" s="95" t="s">
        <v>147</v>
      </c>
      <c r="AX849" s="94" t="s">
        <v>146</v>
      </c>
      <c r="AY849" s="93" t="s">
        <v>145</v>
      </c>
      <c r="AZ849" s="92" t="s">
        <v>144</v>
      </c>
      <c r="BA849" s="92" t="s">
        <v>143</v>
      </c>
      <c r="BB849" s="91" t="s">
        <v>142</v>
      </c>
    </row>
    <row r="850" spans="2:62" ht="48" thickBot="1" x14ac:dyDescent="0.3">
      <c r="B850" s="90" t="s">
        <v>189</v>
      </c>
      <c r="C850" s="89"/>
      <c r="D850" s="88"/>
      <c r="E850" s="258"/>
      <c r="F850" s="259"/>
      <c r="G850" s="260"/>
      <c r="H850" s="87" t="s">
        <v>140</v>
      </c>
      <c r="I850" s="86"/>
      <c r="J850" s="86"/>
      <c r="K850" s="85"/>
      <c r="L850" s="84"/>
      <c r="M850" s="81"/>
      <c r="N850" s="84"/>
      <c r="O850" s="81"/>
      <c r="P850" s="84"/>
      <c r="Q850" s="81"/>
      <c r="R850" s="84"/>
      <c r="S850" s="81"/>
      <c r="T850" s="84"/>
      <c r="U850" s="81"/>
      <c r="V850" s="84"/>
      <c r="W850" s="81"/>
      <c r="X850" s="84"/>
      <c r="Y850" s="81"/>
      <c r="Z850" s="84"/>
      <c r="AA850" s="83"/>
      <c r="AB850" s="82" t="s">
        <v>139</v>
      </c>
      <c r="AC850" s="81"/>
      <c r="AD850" s="81"/>
      <c r="AE850" s="81"/>
      <c r="AF850" s="80"/>
      <c r="AG850" s="80"/>
      <c r="AH850" s="60"/>
      <c r="AI850" s="79" t="s">
        <v>138</v>
      </c>
      <c r="AJ850" s="78">
        <f t="shared" ref="AJ850:BB850" si="112">SUM(AJ852:AJ863)</f>
        <v>168</v>
      </c>
      <c r="AK850" s="77">
        <f t="shared" si="112"/>
        <v>63</v>
      </c>
      <c r="AL850" s="76">
        <f t="shared" si="112"/>
        <v>0</v>
      </c>
      <c r="AM850" s="78">
        <f t="shared" si="112"/>
        <v>28</v>
      </c>
      <c r="AN850" s="77">
        <f t="shared" si="112"/>
        <v>17</v>
      </c>
      <c r="AO850" s="76">
        <f t="shared" si="112"/>
        <v>0</v>
      </c>
      <c r="AP850" s="78">
        <f t="shared" si="112"/>
        <v>0</v>
      </c>
      <c r="AQ850" s="77">
        <f t="shared" si="112"/>
        <v>2</v>
      </c>
      <c r="AR850" s="76">
        <f t="shared" si="112"/>
        <v>0</v>
      </c>
      <c r="AS850" s="78">
        <f t="shared" si="112"/>
        <v>30</v>
      </c>
      <c r="AT850" s="77">
        <f t="shared" si="112"/>
        <v>16</v>
      </c>
      <c r="AU850" s="76">
        <f t="shared" si="112"/>
        <v>0</v>
      </c>
      <c r="AV850" s="78">
        <f t="shared" si="112"/>
        <v>2</v>
      </c>
      <c r="AW850" s="77">
        <f t="shared" si="112"/>
        <v>0</v>
      </c>
      <c r="AX850" s="76">
        <f t="shared" si="112"/>
        <v>0</v>
      </c>
      <c r="AY850" s="75">
        <f t="shared" si="112"/>
        <v>0</v>
      </c>
      <c r="AZ850" s="74">
        <f t="shared" si="112"/>
        <v>0</v>
      </c>
      <c r="BA850" s="74">
        <f t="shared" si="112"/>
        <v>3</v>
      </c>
      <c r="BB850" s="73">
        <f t="shared" si="112"/>
        <v>0</v>
      </c>
      <c r="BC850" s="72" t="s">
        <v>137</v>
      </c>
      <c r="BF850" s="5">
        <f>SUM(AJ850:AL850)/$BG$5</f>
        <v>77</v>
      </c>
      <c r="BG850" s="5">
        <f>SUM(AM850:AO850,AY850)/$BG$5</f>
        <v>15</v>
      </c>
      <c r="BH850" s="5">
        <f>SUM(AP850:AR850,AZ850)/$BG$5</f>
        <v>0.66666666666666663</v>
      </c>
      <c r="BI850" s="5">
        <f>SUM(AS850:AU850,BA850)/$BG$5</f>
        <v>16.333333333333332</v>
      </c>
      <c r="BJ850" s="5">
        <f>SUM(AV850:AX850,BB850)/$BG$5</f>
        <v>0.66666666666666663</v>
      </c>
    </row>
    <row r="851" spans="2:62" ht="37.5" thickBot="1" x14ac:dyDescent="0.3">
      <c r="B851" s="71"/>
      <c r="C851" s="70"/>
      <c r="D851" s="69"/>
      <c r="E851" s="68"/>
      <c r="F851" s="68"/>
      <c r="G851" s="67"/>
      <c r="H851" s="66"/>
      <c r="I851" s="64"/>
      <c r="J851" s="64"/>
      <c r="K851" s="65"/>
      <c r="L851" s="64"/>
      <c r="M851" s="62"/>
      <c r="N851" s="64"/>
      <c r="O851" s="62"/>
      <c r="P851" s="64"/>
      <c r="Q851" s="62"/>
      <c r="R851" s="64"/>
      <c r="S851" s="62"/>
      <c r="T851" s="64"/>
      <c r="U851" s="62"/>
      <c r="V851" s="64"/>
      <c r="W851" s="62"/>
      <c r="X851" s="64"/>
      <c r="Y851" s="62"/>
      <c r="Z851" s="64"/>
      <c r="AA851" s="62"/>
      <c r="AB851" s="63"/>
      <c r="AC851" s="62"/>
      <c r="AD851" s="62"/>
      <c r="AE851" s="62"/>
      <c r="AF851" s="61"/>
      <c r="AG851" s="61"/>
      <c r="AH851" s="60"/>
      <c r="AI851" s="59" t="s">
        <v>136</v>
      </c>
      <c r="AJ851" s="58">
        <f t="shared" ref="AJ851:BB851" si="113">AJ850/3</f>
        <v>56</v>
      </c>
      <c r="AK851" s="57">
        <f t="shared" si="113"/>
        <v>21</v>
      </c>
      <c r="AL851" s="56">
        <f t="shared" si="113"/>
        <v>0</v>
      </c>
      <c r="AM851" s="58">
        <f t="shared" si="113"/>
        <v>9.3333333333333339</v>
      </c>
      <c r="AN851" s="57">
        <f t="shared" si="113"/>
        <v>5.666666666666667</v>
      </c>
      <c r="AO851" s="56">
        <f t="shared" si="113"/>
        <v>0</v>
      </c>
      <c r="AP851" s="58">
        <f t="shared" si="113"/>
        <v>0</v>
      </c>
      <c r="AQ851" s="57">
        <f t="shared" si="113"/>
        <v>0.66666666666666663</v>
      </c>
      <c r="AR851" s="56">
        <f t="shared" si="113"/>
        <v>0</v>
      </c>
      <c r="AS851" s="58">
        <f t="shared" si="113"/>
        <v>10</v>
      </c>
      <c r="AT851" s="57">
        <f t="shared" si="113"/>
        <v>5.333333333333333</v>
      </c>
      <c r="AU851" s="56">
        <f t="shared" si="113"/>
        <v>0</v>
      </c>
      <c r="AV851" s="58">
        <f t="shared" si="113"/>
        <v>0.66666666666666663</v>
      </c>
      <c r="AW851" s="57">
        <f t="shared" si="113"/>
        <v>0</v>
      </c>
      <c r="AX851" s="56">
        <f t="shared" si="113"/>
        <v>0</v>
      </c>
      <c r="AY851" s="55">
        <f t="shared" si="113"/>
        <v>0</v>
      </c>
      <c r="AZ851" s="54">
        <f t="shared" si="113"/>
        <v>0</v>
      </c>
      <c r="BA851" s="54">
        <f t="shared" si="113"/>
        <v>1</v>
      </c>
      <c r="BB851" s="53">
        <f t="shared" si="113"/>
        <v>0</v>
      </c>
      <c r="BC851" s="52" t="s">
        <v>135</v>
      </c>
    </row>
    <row r="852" spans="2:62" ht="28.15" customHeight="1" x14ac:dyDescent="0.2">
      <c r="B852" s="30"/>
      <c r="C852" s="242">
        <v>1</v>
      </c>
      <c r="D852" s="44"/>
      <c r="E852" s="43"/>
      <c r="F852" s="43"/>
      <c r="G852" s="42"/>
      <c r="H852" s="223" t="s">
        <v>384</v>
      </c>
      <c r="I852" s="246">
        <v>92</v>
      </c>
      <c r="J852" s="246">
        <v>30</v>
      </c>
      <c r="K852" s="246">
        <v>8</v>
      </c>
      <c r="L852" s="41" t="s">
        <v>133</v>
      </c>
      <c r="M852" s="40" t="s">
        <v>132</v>
      </c>
      <c r="N852" s="41" t="s">
        <v>131</v>
      </c>
      <c r="O852" s="40" t="s">
        <v>389</v>
      </c>
      <c r="P852" s="41" t="s">
        <v>130</v>
      </c>
      <c r="Q852" s="40" t="s">
        <v>1287</v>
      </c>
      <c r="R852" s="41" t="s">
        <v>129</v>
      </c>
      <c r="S852" s="40" t="s">
        <v>613</v>
      </c>
      <c r="T852" s="41" t="s">
        <v>128</v>
      </c>
      <c r="U852" s="40" t="s">
        <v>203</v>
      </c>
      <c r="V852" s="41" t="s">
        <v>127</v>
      </c>
      <c r="W852" s="40" t="s">
        <v>121</v>
      </c>
      <c r="X852" s="41" t="s">
        <v>126</v>
      </c>
      <c r="Y852" s="40"/>
      <c r="Z852" s="41" t="s">
        <v>125</v>
      </c>
      <c r="AA852" s="40"/>
      <c r="AB852" s="39"/>
      <c r="AC852" s="40"/>
      <c r="AD852" s="39" t="s">
        <v>458</v>
      </c>
      <c r="AE852" s="38"/>
      <c r="AF852" s="250"/>
      <c r="AG852" s="250"/>
      <c r="AH852" s="37"/>
      <c r="AI852" s="11"/>
      <c r="AJ852" s="310">
        <f>SUMPRODUCT(LEN($M852:$AA855)-LEN(SUBSTITUTE($M852:$AA855,"A", "")))</f>
        <v>49</v>
      </c>
      <c r="AK852" s="239">
        <f>SUMPRODUCT(LEN($AD852:$AD855)-LEN(SUBSTITUTE($AD852:$AD855,"A", "")))</f>
        <v>29</v>
      </c>
      <c r="AL852" s="230">
        <f>SUMPRODUCT(LEN($AC852:$AC855)-LEN(SUBSTITUTE($AC852:$AC855,"A", "")))</f>
        <v>0</v>
      </c>
      <c r="AM852" s="233">
        <f>SUMPRODUCT(LEN($M852:$AA855)-LEN(SUBSTITUTE($M852:$AA855,"S", "")))</f>
        <v>10</v>
      </c>
      <c r="AN852" s="239">
        <f>SUMPRODUCT(LEN($AD852:$AD855)-LEN(SUBSTITUTE($AD852:$AD855,"S", "")))</f>
        <v>12</v>
      </c>
      <c r="AO852" s="230">
        <f>SUMPRODUCT(LEN($AC852:$AC855)-LEN(SUBSTITUTE($AC852:$AC855,"S", "")))</f>
        <v>0</v>
      </c>
      <c r="AP852" s="233">
        <f>SUMPRODUCT(LEN($M852:$AA855)-LEN(SUBSTITUTE($M852:$AA855,"F", "")))</f>
        <v>0</v>
      </c>
      <c r="AQ852" s="239">
        <f>SUMPRODUCT(LEN($AD852:$AD855)-LEN(SUBSTITUTE($AD852:$AD855,"F", "")))</f>
        <v>1</v>
      </c>
      <c r="AR852" s="230">
        <f>SUMPRODUCT(LEN($AC852:$AC855)-LEN(SUBSTITUTE($AC852:$AC855,"F", "")))</f>
        <v>0</v>
      </c>
      <c r="AS852" s="233">
        <f>SUMPRODUCT(LEN($M852:$AA855)-LEN(SUBSTITUTE($M852:$AA855,"G", "")))</f>
        <v>15</v>
      </c>
      <c r="AT852" s="239">
        <f>SUMPRODUCT(LEN($AD852:$AD855)-LEN(SUBSTITUTE($AD852:$AD855,"G", "")))</f>
        <v>6</v>
      </c>
      <c r="AU852" s="230">
        <f>SUMPRODUCT(LEN($AC852:$AC855)-LEN(SUBSTITUTE($AC852:$AC855,"G", "")))</f>
        <v>0</v>
      </c>
      <c r="AV852" s="233">
        <f>SUMPRODUCT(LEN($L852:$AA855)-LEN(SUBSTITUTE($L852:$AA855,"M", "")))</f>
        <v>0</v>
      </c>
      <c r="AW852" s="236">
        <f>SUMPRODUCT(LEN($AD852:$AD855)-LEN(SUBSTITUTE($AD852:$AD855,"M", "")))</f>
        <v>0</v>
      </c>
      <c r="AX852" s="269">
        <f>SUMPRODUCT(LEN($AC852:$AC855)-LEN(SUBSTITUTE($AC852:$AC855,"M", "")))</f>
        <v>0</v>
      </c>
      <c r="AY852" s="291">
        <f>SUMPRODUCT(LEN($AE852:$AE855)-LEN(SUBSTITUTE($AE852:$AE855,"S", "")))</f>
        <v>0</v>
      </c>
      <c r="AZ852" s="227">
        <f>SUMPRODUCT(LEN($AE852:$AE855)-LEN(SUBSTITUTE($AE852:$AE855,"F", "")))</f>
        <v>0</v>
      </c>
      <c r="BA852" s="227">
        <f>SUMPRODUCT(LEN($AE852:$AE855)-LEN(SUBSTITUTE($AE852:$AE855,"G", "")))</f>
        <v>0</v>
      </c>
      <c r="BB852" s="294">
        <f>SUMPRODUCT(LEN($AE852:$AE855)-LEN(SUBSTITUTE($AE852:$AE855,"M", "")))</f>
        <v>0</v>
      </c>
    </row>
    <row r="853" spans="2:62" ht="28.15" customHeight="1" thickBot="1" x14ac:dyDescent="0.25">
      <c r="B853" s="30"/>
      <c r="C853" s="243"/>
      <c r="D853" s="36"/>
      <c r="E853" s="35"/>
      <c r="F853" s="35"/>
      <c r="G853" s="34"/>
      <c r="H853" s="224"/>
      <c r="I853" s="247"/>
      <c r="J853" s="247"/>
      <c r="K853" s="247"/>
      <c r="L853" s="33" t="s">
        <v>123</v>
      </c>
      <c r="M853" s="32" t="s">
        <v>186</v>
      </c>
      <c r="N853" s="33" t="s">
        <v>122</v>
      </c>
      <c r="O853" s="32" t="s">
        <v>417</v>
      </c>
      <c r="P853" s="33" t="s">
        <v>120</v>
      </c>
      <c r="Q853" s="32" t="s">
        <v>679</v>
      </c>
      <c r="R853" s="33" t="s">
        <v>119</v>
      </c>
      <c r="S853" s="32" t="s">
        <v>377</v>
      </c>
      <c r="T853" s="33" t="s">
        <v>118</v>
      </c>
      <c r="U853" s="32" t="s">
        <v>188</v>
      </c>
      <c r="V853" s="33" t="s">
        <v>117</v>
      </c>
      <c r="W853" s="32" t="s">
        <v>121</v>
      </c>
      <c r="X853" s="33" t="s">
        <v>116</v>
      </c>
      <c r="Y853" s="32"/>
      <c r="Z853" s="33" t="s">
        <v>115</v>
      </c>
      <c r="AA853" s="32"/>
      <c r="AB853" s="31"/>
      <c r="AC853" s="32"/>
      <c r="AD853" s="31" t="s">
        <v>1286</v>
      </c>
      <c r="AE853" s="23"/>
      <c r="AF853" s="251"/>
      <c r="AG853" s="251"/>
      <c r="AH853" s="22"/>
      <c r="AI853" s="11"/>
      <c r="AJ853" s="311"/>
      <c r="AK853" s="267"/>
      <c r="AL853" s="263"/>
      <c r="AM853" s="265"/>
      <c r="AN853" s="267"/>
      <c r="AO853" s="263"/>
      <c r="AP853" s="265"/>
      <c r="AQ853" s="267"/>
      <c r="AR853" s="263"/>
      <c r="AS853" s="265"/>
      <c r="AT853" s="267"/>
      <c r="AU853" s="263"/>
      <c r="AV853" s="265"/>
      <c r="AW853" s="275"/>
      <c r="AX853" s="270"/>
      <c r="AY853" s="292"/>
      <c r="AZ853" s="228"/>
      <c r="BA853" s="228"/>
      <c r="BB853" s="295"/>
    </row>
    <row r="854" spans="2:62" ht="28.15" customHeight="1" x14ac:dyDescent="0.2">
      <c r="B854" s="30"/>
      <c r="C854" s="244"/>
      <c r="D854" s="29"/>
      <c r="E854" s="28"/>
      <c r="F854" s="28"/>
      <c r="G854" s="27"/>
      <c r="H854" s="225">
        <v>222</v>
      </c>
      <c r="I854" s="248"/>
      <c r="J854" s="248"/>
      <c r="K854" s="248"/>
      <c r="L854" s="26" t="s">
        <v>114</v>
      </c>
      <c r="M854" s="25" t="s">
        <v>382</v>
      </c>
      <c r="N854" s="26" t="s">
        <v>112</v>
      </c>
      <c r="O854" s="25" t="s">
        <v>382</v>
      </c>
      <c r="P854" s="26" t="s">
        <v>111</v>
      </c>
      <c r="Q854" s="25" t="s">
        <v>952</v>
      </c>
      <c r="R854" s="26" t="s">
        <v>110</v>
      </c>
      <c r="S854" s="25" t="s">
        <v>725</v>
      </c>
      <c r="T854" s="26" t="s">
        <v>109</v>
      </c>
      <c r="U854" s="25" t="s">
        <v>175</v>
      </c>
      <c r="V854" s="26" t="s">
        <v>108</v>
      </c>
      <c r="W854" s="25"/>
      <c r="X854" s="26" t="s">
        <v>107</v>
      </c>
      <c r="Y854" s="25"/>
      <c r="Z854" s="26" t="s">
        <v>106</v>
      </c>
      <c r="AA854" s="25"/>
      <c r="AB854" s="24"/>
      <c r="AC854" s="25"/>
      <c r="AD854" s="24" t="s">
        <v>1285</v>
      </c>
      <c r="AE854" s="23"/>
      <c r="AF854" s="251"/>
      <c r="AG854" s="251"/>
      <c r="AH854" s="22"/>
      <c r="AI854" s="11"/>
      <c r="AJ854" s="311"/>
      <c r="AK854" s="267"/>
      <c r="AL854" s="263"/>
      <c r="AM854" s="265"/>
      <c r="AN854" s="267"/>
      <c r="AO854" s="263"/>
      <c r="AP854" s="265"/>
      <c r="AQ854" s="267"/>
      <c r="AR854" s="263"/>
      <c r="AS854" s="265"/>
      <c r="AT854" s="267"/>
      <c r="AU854" s="263"/>
      <c r="AV854" s="265"/>
      <c r="AW854" s="275"/>
      <c r="AX854" s="270"/>
      <c r="AY854" s="292"/>
      <c r="AZ854" s="228"/>
      <c r="BA854" s="228"/>
      <c r="BB854" s="295"/>
    </row>
    <row r="855" spans="2:62" ht="28.15" customHeight="1" thickBot="1" x14ac:dyDescent="0.25">
      <c r="B855" s="30"/>
      <c r="C855" s="253"/>
      <c r="D855" s="51"/>
      <c r="E855" s="50"/>
      <c r="F855" s="50"/>
      <c r="G855" s="49"/>
      <c r="H855" s="226"/>
      <c r="I855" s="254"/>
      <c r="J855" s="254"/>
      <c r="K855" s="254"/>
      <c r="L855" s="48" t="s">
        <v>105</v>
      </c>
      <c r="M855" s="47" t="s">
        <v>377</v>
      </c>
      <c r="N855" s="48" t="s">
        <v>103</v>
      </c>
      <c r="O855" s="47" t="s">
        <v>389</v>
      </c>
      <c r="P855" s="48" t="s">
        <v>102</v>
      </c>
      <c r="Q855" s="47" t="s">
        <v>740</v>
      </c>
      <c r="R855" s="48" t="s">
        <v>101</v>
      </c>
      <c r="S855" s="47" t="s">
        <v>178</v>
      </c>
      <c r="T855" s="48">
        <v>20</v>
      </c>
      <c r="U855" s="47" t="s">
        <v>113</v>
      </c>
      <c r="V855" s="48" t="s">
        <v>100</v>
      </c>
      <c r="W855" s="47"/>
      <c r="X855" s="48" t="s">
        <v>99</v>
      </c>
      <c r="Y855" s="47"/>
      <c r="Z855" s="48" t="s">
        <v>98</v>
      </c>
      <c r="AA855" s="47"/>
      <c r="AB855" s="16"/>
      <c r="AC855" s="47"/>
      <c r="AD855" s="16" t="s">
        <v>1284</v>
      </c>
      <c r="AE855" s="46"/>
      <c r="AF855" s="255"/>
      <c r="AG855" s="255"/>
      <c r="AH855" s="45"/>
      <c r="AI855" s="11"/>
      <c r="AJ855" s="312"/>
      <c r="AK855" s="268"/>
      <c r="AL855" s="264"/>
      <c r="AM855" s="266"/>
      <c r="AN855" s="268"/>
      <c r="AO855" s="264"/>
      <c r="AP855" s="266"/>
      <c r="AQ855" s="268"/>
      <c r="AR855" s="264"/>
      <c r="AS855" s="266"/>
      <c r="AT855" s="268"/>
      <c r="AU855" s="264"/>
      <c r="AV855" s="266"/>
      <c r="AW855" s="276"/>
      <c r="AX855" s="271"/>
      <c r="AY855" s="293"/>
      <c r="AZ855" s="229"/>
      <c r="BA855" s="229"/>
      <c r="BB855" s="296"/>
    </row>
    <row r="856" spans="2:62" ht="28.15" customHeight="1" x14ac:dyDescent="0.2">
      <c r="B856" s="30"/>
      <c r="C856" s="242">
        <v>2</v>
      </c>
      <c r="D856" s="44"/>
      <c r="E856" s="43"/>
      <c r="F856" s="43"/>
      <c r="G856" s="42"/>
      <c r="H856" s="223"/>
      <c r="I856" s="246">
        <v>105</v>
      </c>
      <c r="J856" s="246">
        <v>31</v>
      </c>
      <c r="K856" s="246">
        <v>9</v>
      </c>
      <c r="L856" s="41" t="s">
        <v>133</v>
      </c>
      <c r="M856" s="40" t="s">
        <v>186</v>
      </c>
      <c r="N856" s="41" t="s">
        <v>131</v>
      </c>
      <c r="O856" s="40" t="s">
        <v>186</v>
      </c>
      <c r="P856" s="41" t="s">
        <v>130</v>
      </c>
      <c r="Q856" s="40" t="s">
        <v>452</v>
      </c>
      <c r="R856" s="41" t="s">
        <v>129</v>
      </c>
      <c r="S856" s="40" t="s">
        <v>452</v>
      </c>
      <c r="T856" s="41" t="s">
        <v>128</v>
      </c>
      <c r="U856" s="40" t="s">
        <v>187</v>
      </c>
      <c r="V856" s="41" t="s">
        <v>127</v>
      </c>
      <c r="W856" s="40" t="s">
        <v>121</v>
      </c>
      <c r="X856" s="41" t="s">
        <v>126</v>
      </c>
      <c r="Y856" s="40"/>
      <c r="Z856" s="41" t="s">
        <v>125</v>
      </c>
      <c r="AA856" s="40"/>
      <c r="AB856" s="39"/>
      <c r="AC856" s="40"/>
      <c r="AD856" s="39" t="s">
        <v>1283</v>
      </c>
      <c r="AE856" s="38" t="s">
        <v>462</v>
      </c>
      <c r="AF856" s="250"/>
      <c r="AG856" s="250"/>
      <c r="AH856" s="37"/>
      <c r="AI856" s="11"/>
      <c r="AJ856" s="310">
        <f>SUMPRODUCT(LEN($M856:$AA859)-LEN(SUBSTITUTE($M856:$AA859,"A", "")))</f>
        <v>62</v>
      </c>
      <c r="AK856" s="239">
        <f>SUMPRODUCT(LEN($AD856:$AD859)-LEN(SUBSTITUTE($AD856:$AD859,"A", "")))</f>
        <v>12</v>
      </c>
      <c r="AL856" s="230">
        <f>SUMPRODUCT(LEN($AC856:$AC859)-LEN(SUBSTITUTE($AC856:$AC859,"A", "")))</f>
        <v>0</v>
      </c>
      <c r="AM856" s="233">
        <f>SUMPRODUCT(LEN($M856:$AA859)-LEN(SUBSTITUTE($M856:$AA859,"S", "")))</f>
        <v>11</v>
      </c>
      <c r="AN856" s="239">
        <f>SUMPRODUCT(LEN($AD856:$AD859)-LEN(SUBSTITUTE($AD856:$AD859,"S", "")))</f>
        <v>2</v>
      </c>
      <c r="AO856" s="230">
        <f>SUMPRODUCT(LEN($AC856:$AC859)-LEN(SUBSTITUTE($AC856:$AC859,"S", "")))</f>
        <v>0</v>
      </c>
      <c r="AP856" s="233">
        <f>SUMPRODUCT(LEN($M856:$AA859)-LEN(SUBSTITUTE($M856:$AA859,"F", "")))</f>
        <v>0</v>
      </c>
      <c r="AQ856" s="239">
        <f>SUMPRODUCT(LEN($AD856:$AD859)-LEN(SUBSTITUTE($AD856:$AD859,"F", "")))</f>
        <v>0</v>
      </c>
      <c r="AR856" s="230">
        <f>SUMPRODUCT(LEN($AC856:$AC859)-LEN(SUBSTITUTE($AC856:$AC859,"F", "")))</f>
        <v>0</v>
      </c>
      <c r="AS856" s="233">
        <f>SUMPRODUCT(LEN($M856:$AA859)-LEN(SUBSTITUTE($M856:$AA859,"G", "")))</f>
        <v>7</v>
      </c>
      <c r="AT856" s="239">
        <f>SUMPRODUCT(LEN($AD856:$AD859)-LEN(SUBSTITUTE($AD856:$AD859,"G", "")))</f>
        <v>2</v>
      </c>
      <c r="AU856" s="230">
        <f>SUMPRODUCT(LEN($AC856:$AC859)-LEN(SUBSTITUTE($AC856:$AC859,"G", "")))</f>
        <v>0</v>
      </c>
      <c r="AV856" s="233">
        <f>SUMPRODUCT(LEN($L856:$AA859)-LEN(SUBSTITUTE($L856:$AA859,"M", "")))</f>
        <v>0</v>
      </c>
      <c r="AW856" s="236">
        <f>SUMPRODUCT(LEN($AD856:$AD859)-LEN(SUBSTITUTE($AD856:$AD859,"M", "")))</f>
        <v>0</v>
      </c>
      <c r="AX856" s="269">
        <f>SUMPRODUCT(LEN($AC856:$AC859)-LEN(SUBSTITUTE($AC856:$AC859,"M", "")))</f>
        <v>0</v>
      </c>
      <c r="AY856" s="291">
        <f>SUMPRODUCT(LEN($AE856:$AE859)-LEN(SUBSTITUTE($AE856:$AE859,"S", "")))</f>
        <v>0</v>
      </c>
      <c r="AZ856" s="227">
        <f>SUMPRODUCT(LEN($AE856:$AE859)-LEN(SUBSTITUTE($AE856:$AE859,"F", "")))</f>
        <v>0</v>
      </c>
      <c r="BA856" s="227">
        <f>SUMPRODUCT(LEN($AE856:$AE859)-LEN(SUBSTITUTE($AE856:$AE859,"G", "")))</f>
        <v>3</v>
      </c>
      <c r="BB856" s="294">
        <f>SUMPRODUCT(LEN($AE856:$AE859)-LEN(SUBSTITUTE($AE856:$AE859,"M", "")))</f>
        <v>0</v>
      </c>
    </row>
    <row r="857" spans="2:62" ht="28.15" customHeight="1" thickBot="1" x14ac:dyDescent="0.25">
      <c r="B857" s="30"/>
      <c r="C857" s="243"/>
      <c r="D857" s="36"/>
      <c r="E857" s="35"/>
      <c r="F857" s="35"/>
      <c r="G857" s="34"/>
      <c r="H857" s="224"/>
      <c r="I857" s="247"/>
      <c r="J857" s="247"/>
      <c r="K857" s="247"/>
      <c r="L857" s="33" t="s">
        <v>123</v>
      </c>
      <c r="M857" s="32" t="s">
        <v>382</v>
      </c>
      <c r="N857" s="33" t="s">
        <v>122</v>
      </c>
      <c r="O857" s="32" t="s">
        <v>186</v>
      </c>
      <c r="P857" s="33" t="s">
        <v>120</v>
      </c>
      <c r="Q857" s="32" t="s">
        <v>1282</v>
      </c>
      <c r="R857" s="33" t="s">
        <v>119</v>
      </c>
      <c r="S857" s="32" t="s">
        <v>377</v>
      </c>
      <c r="T857" s="33" t="s">
        <v>118</v>
      </c>
      <c r="U857" s="32" t="s">
        <v>132</v>
      </c>
      <c r="V857" s="33" t="s">
        <v>117</v>
      </c>
      <c r="W857" s="32" t="s">
        <v>121</v>
      </c>
      <c r="X857" s="33" t="s">
        <v>116</v>
      </c>
      <c r="Y857" s="32"/>
      <c r="Z857" s="33" t="s">
        <v>115</v>
      </c>
      <c r="AA857" s="32"/>
      <c r="AB857" s="31"/>
      <c r="AC857" s="32"/>
      <c r="AD857" s="31" t="s">
        <v>132</v>
      </c>
      <c r="AE857" s="23"/>
      <c r="AF857" s="251"/>
      <c r="AG857" s="251"/>
      <c r="AH857" s="22"/>
      <c r="AI857" s="11"/>
      <c r="AJ857" s="311"/>
      <c r="AK857" s="267"/>
      <c r="AL857" s="263"/>
      <c r="AM857" s="265"/>
      <c r="AN857" s="267"/>
      <c r="AO857" s="263"/>
      <c r="AP857" s="265"/>
      <c r="AQ857" s="267"/>
      <c r="AR857" s="263"/>
      <c r="AS857" s="265"/>
      <c r="AT857" s="267"/>
      <c r="AU857" s="263"/>
      <c r="AV857" s="265"/>
      <c r="AW857" s="275"/>
      <c r="AX857" s="270"/>
      <c r="AY857" s="292"/>
      <c r="AZ857" s="228"/>
      <c r="BA857" s="228"/>
      <c r="BB857" s="295"/>
    </row>
    <row r="858" spans="2:62" ht="28.15" customHeight="1" x14ac:dyDescent="0.2">
      <c r="B858" s="30"/>
      <c r="C858" s="244"/>
      <c r="D858" s="29"/>
      <c r="E858" s="28"/>
      <c r="F858" s="28"/>
      <c r="G858" s="27"/>
      <c r="H858" s="225"/>
      <c r="I858" s="248"/>
      <c r="J858" s="248"/>
      <c r="K858" s="248"/>
      <c r="L858" s="26" t="s">
        <v>114</v>
      </c>
      <c r="M858" s="25" t="s">
        <v>186</v>
      </c>
      <c r="N858" s="26" t="s">
        <v>112</v>
      </c>
      <c r="O858" s="25" t="s">
        <v>1282</v>
      </c>
      <c r="P858" s="26" t="s">
        <v>111</v>
      </c>
      <c r="Q858" s="25" t="s">
        <v>801</v>
      </c>
      <c r="R858" s="26" t="s">
        <v>110</v>
      </c>
      <c r="S858" s="25" t="s">
        <v>388</v>
      </c>
      <c r="T858" s="26" t="s">
        <v>109</v>
      </c>
      <c r="U858" s="25" t="s">
        <v>175</v>
      </c>
      <c r="V858" s="26" t="s">
        <v>108</v>
      </c>
      <c r="W858" s="25"/>
      <c r="X858" s="26" t="s">
        <v>107</v>
      </c>
      <c r="Y858" s="25"/>
      <c r="Z858" s="26" t="s">
        <v>106</v>
      </c>
      <c r="AA858" s="25"/>
      <c r="AB858" s="24"/>
      <c r="AC858" s="25"/>
      <c r="AD858" s="24"/>
      <c r="AE858" s="23"/>
      <c r="AF858" s="251"/>
      <c r="AG858" s="251"/>
      <c r="AH858" s="22"/>
      <c r="AI858" s="11"/>
      <c r="AJ858" s="311"/>
      <c r="AK858" s="267"/>
      <c r="AL858" s="263"/>
      <c r="AM858" s="265"/>
      <c r="AN858" s="267"/>
      <c r="AO858" s="263"/>
      <c r="AP858" s="265"/>
      <c r="AQ858" s="267"/>
      <c r="AR858" s="263"/>
      <c r="AS858" s="265"/>
      <c r="AT858" s="267"/>
      <c r="AU858" s="263"/>
      <c r="AV858" s="265"/>
      <c r="AW858" s="275"/>
      <c r="AX858" s="270"/>
      <c r="AY858" s="292"/>
      <c r="AZ858" s="228"/>
      <c r="BA858" s="228"/>
      <c r="BB858" s="295"/>
    </row>
    <row r="859" spans="2:62" ht="28.15" customHeight="1" thickBot="1" x14ac:dyDescent="0.25">
      <c r="B859" s="30"/>
      <c r="C859" s="253"/>
      <c r="D859" s="51"/>
      <c r="E859" s="50"/>
      <c r="F859" s="50"/>
      <c r="G859" s="49"/>
      <c r="H859" s="226"/>
      <c r="I859" s="254"/>
      <c r="J859" s="254"/>
      <c r="K859" s="254"/>
      <c r="L859" s="48" t="s">
        <v>105</v>
      </c>
      <c r="M859" s="47" t="s">
        <v>186</v>
      </c>
      <c r="N859" s="48" t="s">
        <v>103</v>
      </c>
      <c r="O859" s="47" t="s">
        <v>772</v>
      </c>
      <c r="P859" s="48" t="s">
        <v>102</v>
      </c>
      <c r="Q859" s="47" t="s">
        <v>707</v>
      </c>
      <c r="R859" s="48" t="s">
        <v>101</v>
      </c>
      <c r="S859" s="47" t="s">
        <v>186</v>
      </c>
      <c r="T859" s="48">
        <v>20</v>
      </c>
      <c r="U859" s="47" t="s">
        <v>113</v>
      </c>
      <c r="V859" s="48" t="s">
        <v>100</v>
      </c>
      <c r="W859" s="47"/>
      <c r="X859" s="48" t="s">
        <v>99</v>
      </c>
      <c r="Y859" s="47"/>
      <c r="Z859" s="48" t="s">
        <v>98</v>
      </c>
      <c r="AA859" s="47"/>
      <c r="AB859" s="16"/>
      <c r="AC859" s="47"/>
      <c r="AD859" s="16"/>
      <c r="AE859" s="46"/>
      <c r="AF859" s="255"/>
      <c r="AG859" s="255"/>
      <c r="AH859" s="45"/>
      <c r="AI859" s="11"/>
      <c r="AJ859" s="312"/>
      <c r="AK859" s="268"/>
      <c r="AL859" s="264"/>
      <c r="AM859" s="266"/>
      <c r="AN859" s="268"/>
      <c r="AO859" s="264"/>
      <c r="AP859" s="266"/>
      <c r="AQ859" s="268"/>
      <c r="AR859" s="264"/>
      <c r="AS859" s="266"/>
      <c r="AT859" s="268"/>
      <c r="AU859" s="264"/>
      <c r="AV859" s="266"/>
      <c r="AW859" s="276"/>
      <c r="AX859" s="271"/>
      <c r="AY859" s="293"/>
      <c r="AZ859" s="229"/>
      <c r="BA859" s="229"/>
      <c r="BB859" s="296"/>
    </row>
    <row r="860" spans="2:62" ht="28.15" customHeight="1" x14ac:dyDescent="0.2">
      <c r="B860" s="30"/>
      <c r="C860" s="242">
        <v>3</v>
      </c>
      <c r="D860" s="44"/>
      <c r="E860" s="43"/>
      <c r="F860" s="43"/>
      <c r="G860" s="42"/>
      <c r="H860" s="223"/>
      <c r="I860" s="246">
        <v>97</v>
      </c>
      <c r="J860" s="246">
        <v>30</v>
      </c>
      <c r="K860" s="246">
        <v>7</v>
      </c>
      <c r="L860" s="41" t="s">
        <v>133</v>
      </c>
      <c r="M860" s="40" t="s">
        <v>1274</v>
      </c>
      <c r="N860" s="41" t="s">
        <v>131</v>
      </c>
      <c r="O860" s="40" t="s">
        <v>186</v>
      </c>
      <c r="P860" s="41" t="s">
        <v>130</v>
      </c>
      <c r="Q860" s="40" t="s">
        <v>382</v>
      </c>
      <c r="R860" s="41" t="s">
        <v>129</v>
      </c>
      <c r="S860" s="40" t="s">
        <v>377</v>
      </c>
      <c r="T860" s="41" t="s">
        <v>128</v>
      </c>
      <c r="U860" s="40" t="s">
        <v>186</v>
      </c>
      <c r="V860" s="41" t="s">
        <v>127</v>
      </c>
      <c r="W860" s="40" t="s">
        <v>132</v>
      </c>
      <c r="X860" s="41" t="s">
        <v>126</v>
      </c>
      <c r="Y860" s="40"/>
      <c r="Z860" s="41" t="s">
        <v>125</v>
      </c>
      <c r="AA860" s="40"/>
      <c r="AB860" s="39"/>
      <c r="AC860" s="40"/>
      <c r="AD860" s="39" t="s">
        <v>1281</v>
      </c>
      <c r="AE860" s="38"/>
      <c r="AF860" s="250"/>
      <c r="AG860" s="250"/>
      <c r="AH860" s="37"/>
      <c r="AI860" s="11"/>
      <c r="AJ860" s="310">
        <f>SUMPRODUCT(LEN($M860:$AA863)-LEN(SUBSTITUTE($M860:$AA863,"A", "")))</f>
        <v>57</v>
      </c>
      <c r="AK860" s="239">
        <f>SUMPRODUCT(LEN($AD860:$AD863)-LEN(SUBSTITUTE($AD860:$AD863,"A", "")))</f>
        <v>22</v>
      </c>
      <c r="AL860" s="230">
        <f>SUMPRODUCT(LEN($AC860:$AC863)-LEN(SUBSTITUTE($AC860:$AC863,"A", "")))</f>
        <v>0</v>
      </c>
      <c r="AM860" s="233">
        <f>SUMPRODUCT(LEN($M860:$AA863)-LEN(SUBSTITUTE($M860:$AA863,"S", "")))</f>
        <v>7</v>
      </c>
      <c r="AN860" s="239">
        <f>SUMPRODUCT(LEN($AD860:$AD863)-LEN(SUBSTITUTE($AD860:$AD863,"S", "")))</f>
        <v>3</v>
      </c>
      <c r="AO860" s="230">
        <f>SUMPRODUCT(LEN($AC860:$AC863)-LEN(SUBSTITUTE($AC860:$AC863,"S", "")))</f>
        <v>0</v>
      </c>
      <c r="AP860" s="233">
        <f>SUMPRODUCT(LEN($M860:$AA863)-LEN(SUBSTITUTE($M860:$AA863,"F", "")))</f>
        <v>0</v>
      </c>
      <c r="AQ860" s="239">
        <f>SUMPRODUCT(LEN($AD860:$AD863)-LEN(SUBSTITUTE($AD860:$AD863,"F", "")))</f>
        <v>1</v>
      </c>
      <c r="AR860" s="230">
        <f>SUMPRODUCT(LEN($AC860:$AC863)-LEN(SUBSTITUTE($AC860:$AC863,"F", "")))</f>
        <v>0</v>
      </c>
      <c r="AS860" s="233">
        <f>SUMPRODUCT(LEN($M860:$AA863)-LEN(SUBSTITUTE($M860:$AA863,"G", "")))</f>
        <v>8</v>
      </c>
      <c r="AT860" s="239">
        <f>SUMPRODUCT(LEN($AD860:$AD863)-LEN(SUBSTITUTE($AD860:$AD863,"G", "")))</f>
        <v>8</v>
      </c>
      <c r="AU860" s="230">
        <f>SUMPRODUCT(LEN($AC860:$AC863)-LEN(SUBSTITUTE($AC860:$AC863,"G", "")))</f>
        <v>0</v>
      </c>
      <c r="AV860" s="233">
        <f>SUMPRODUCT(LEN($L860:$AA863)-LEN(SUBSTITUTE($L860:$AA863,"M", "")))</f>
        <v>2</v>
      </c>
      <c r="AW860" s="236">
        <f>SUMPRODUCT(LEN($AD860:$AD863)-LEN(SUBSTITUTE($AD860:$AD863,"M", "")))</f>
        <v>0</v>
      </c>
      <c r="AX860" s="269">
        <f>SUMPRODUCT(LEN($AC860:$AC863)-LEN(SUBSTITUTE($AC860:$AC863,"M", "")))</f>
        <v>0</v>
      </c>
      <c r="AY860" s="291">
        <f>SUMPRODUCT(LEN($AE860:$AE863)-LEN(SUBSTITUTE($AE860:$AE863,"S", "")))</f>
        <v>0</v>
      </c>
      <c r="AZ860" s="227">
        <f>SUMPRODUCT(LEN($AE860:$AE863)-LEN(SUBSTITUTE($AE860:$AE863,"F", "")))</f>
        <v>0</v>
      </c>
      <c r="BA860" s="227">
        <f>SUMPRODUCT(LEN($AE860:$AE863)-LEN(SUBSTITUTE($AE860:$AE863,"G", "")))</f>
        <v>0</v>
      </c>
      <c r="BB860" s="294">
        <f>SUMPRODUCT(LEN($AE860:$AE863)-LEN(SUBSTITUTE($AE860:$AE863,"M", "")))</f>
        <v>0</v>
      </c>
    </row>
    <row r="861" spans="2:62" ht="28.15" customHeight="1" thickBot="1" x14ac:dyDescent="0.25">
      <c r="B861" s="30"/>
      <c r="C861" s="243"/>
      <c r="D861" s="36"/>
      <c r="E861" s="35"/>
      <c r="F861" s="35"/>
      <c r="G861" s="34"/>
      <c r="H861" s="224"/>
      <c r="I861" s="247"/>
      <c r="J861" s="247"/>
      <c r="K861" s="247"/>
      <c r="L861" s="33" t="s">
        <v>123</v>
      </c>
      <c r="M861" s="32" t="s">
        <v>1273</v>
      </c>
      <c r="N861" s="33" t="s">
        <v>122</v>
      </c>
      <c r="O861" s="32" t="s">
        <v>389</v>
      </c>
      <c r="P861" s="33" t="s">
        <v>120</v>
      </c>
      <c r="Q861" s="32" t="s">
        <v>613</v>
      </c>
      <c r="R861" s="33" t="s">
        <v>119</v>
      </c>
      <c r="S861" s="32" t="s">
        <v>382</v>
      </c>
      <c r="T861" s="33" t="s">
        <v>118</v>
      </c>
      <c r="U861" s="32" t="s">
        <v>217</v>
      </c>
      <c r="V861" s="33" t="s">
        <v>117</v>
      </c>
      <c r="W861" s="32" t="s">
        <v>121</v>
      </c>
      <c r="X861" s="33" t="s">
        <v>116</v>
      </c>
      <c r="Y861" s="32"/>
      <c r="Z861" s="33" t="s">
        <v>115</v>
      </c>
      <c r="AA861" s="32"/>
      <c r="AB861" s="31"/>
      <c r="AC861" s="32"/>
      <c r="AD861" s="31" t="s">
        <v>1280</v>
      </c>
      <c r="AE861" s="23"/>
      <c r="AF861" s="251"/>
      <c r="AG861" s="251"/>
      <c r="AH861" s="22"/>
      <c r="AI861" s="11"/>
      <c r="AJ861" s="311"/>
      <c r="AK861" s="267"/>
      <c r="AL861" s="263"/>
      <c r="AM861" s="265"/>
      <c r="AN861" s="267"/>
      <c r="AO861" s="263"/>
      <c r="AP861" s="265"/>
      <c r="AQ861" s="267"/>
      <c r="AR861" s="263"/>
      <c r="AS861" s="265"/>
      <c r="AT861" s="267"/>
      <c r="AU861" s="263"/>
      <c r="AV861" s="265"/>
      <c r="AW861" s="275"/>
      <c r="AX861" s="270"/>
      <c r="AY861" s="292"/>
      <c r="AZ861" s="228"/>
      <c r="BA861" s="228"/>
      <c r="BB861" s="295"/>
    </row>
    <row r="862" spans="2:62" ht="28.15" customHeight="1" x14ac:dyDescent="0.2">
      <c r="B862" s="30"/>
      <c r="C862" s="244"/>
      <c r="D862" s="29"/>
      <c r="E862" s="28"/>
      <c r="F862" s="28"/>
      <c r="G862" s="27"/>
      <c r="H862" s="225"/>
      <c r="I862" s="248"/>
      <c r="J862" s="248"/>
      <c r="K862" s="248"/>
      <c r="L862" s="26" t="s">
        <v>114</v>
      </c>
      <c r="M862" s="25" t="s">
        <v>417</v>
      </c>
      <c r="N862" s="26" t="s">
        <v>112</v>
      </c>
      <c r="O862" s="25" t="s">
        <v>377</v>
      </c>
      <c r="P862" s="26" t="s">
        <v>111</v>
      </c>
      <c r="Q862" s="25" t="s">
        <v>186</v>
      </c>
      <c r="R862" s="26" t="s">
        <v>110</v>
      </c>
      <c r="S862" s="25" t="s">
        <v>376</v>
      </c>
      <c r="T862" s="26" t="s">
        <v>109</v>
      </c>
      <c r="U862" s="25" t="s">
        <v>175</v>
      </c>
      <c r="V862" s="26" t="s">
        <v>108</v>
      </c>
      <c r="W862" s="25" t="s">
        <v>121</v>
      </c>
      <c r="X862" s="26" t="s">
        <v>107</v>
      </c>
      <c r="Y862" s="25"/>
      <c r="Z862" s="26" t="s">
        <v>106</v>
      </c>
      <c r="AA862" s="25"/>
      <c r="AB862" s="24"/>
      <c r="AC862" s="25"/>
      <c r="AD862" s="24" t="s">
        <v>1279</v>
      </c>
      <c r="AE862" s="23"/>
      <c r="AF862" s="251"/>
      <c r="AG862" s="251"/>
      <c r="AH862" s="22"/>
      <c r="AI862" s="11"/>
      <c r="AJ862" s="311"/>
      <c r="AK862" s="267"/>
      <c r="AL862" s="263"/>
      <c r="AM862" s="265"/>
      <c r="AN862" s="267"/>
      <c r="AO862" s="263"/>
      <c r="AP862" s="265"/>
      <c r="AQ862" s="267"/>
      <c r="AR862" s="263"/>
      <c r="AS862" s="265"/>
      <c r="AT862" s="267"/>
      <c r="AU862" s="263"/>
      <c r="AV862" s="265"/>
      <c r="AW862" s="275"/>
      <c r="AX862" s="270"/>
      <c r="AY862" s="292"/>
      <c r="AZ862" s="228"/>
      <c r="BA862" s="228"/>
      <c r="BB862" s="295"/>
    </row>
    <row r="863" spans="2:62" ht="28.15" customHeight="1" thickBot="1" x14ac:dyDescent="0.25">
      <c r="B863" s="21"/>
      <c r="C863" s="245"/>
      <c r="D863" s="20"/>
      <c r="E863" s="19"/>
      <c r="F863" s="19"/>
      <c r="G863" s="18"/>
      <c r="H863" s="226"/>
      <c r="I863" s="249"/>
      <c r="J863" s="249"/>
      <c r="K863" s="249"/>
      <c r="L863" s="17" t="s">
        <v>105</v>
      </c>
      <c r="M863" s="15" t="s">
        <v>377</v>
      </c>
      <c r="N863" s="17" t="s">
        <v>103</v>
      </c>
      <c r="O863" s="15" t="s">
        <v>740</v>
      </c>
      <c r="P863" s="17" t="s">
        <v>102</v>
      </c>
      <c r="Q863" s="15" t="s">
        <v>389</v>
      </c>
      <c r="R863" s="17" t="s">
        <v>101</v>
      </c>
      <c r="S863" s="15" t="s">
        <v>405</v>
      </c>
      <c r="T863" s="17">
        <v>20</v>
      </c>
      <c r="U863" s="15" t="s">
        <v>175</v>
      </c>
      <c r="V863" s="17" t="s">
        <v>100</v>
      </c>
      <c r="W863" s="15"/>
      <c r="X863" s="17" t="s">
        <v>99</v>
      </c>
      <c r="Y863" s="15"/>
      <c r="Z863" s="17" t="s">
        <v>98</v>
      </c>
      <c r="AA863" s="15"/>
      <c r="AB863" s="16"/>
      <c r="AC863" s="15"/>
      <c r="AD863" s="14"/>
      <c r="AE863" s="13"/>
      <c r="AF863" s="252"/>
      <c r="AG863" s="252"/>
      <c r="AH863" s="12"/>
      <c r="AI863" s="11"/>
      <c r="AJ863" s="312"/>
      <c r="AK863" s="268"/>
      <c r="AL863" s="264"/>
      <c r="AM863" s="266"/>
      <c r="AN863" s="268"/>
      <c r="AO863" s="264"/>
      <c r="AP863" s="266"/>
      <c r="AQ863" s="268"/>
      <c r="AR863" s="264"/>
      <c r="AS863" s="266"/>
      <c r="AT863" s="268"/>
      <c r="AU863" s="264"/>
      <c r="AV863" s="266"/>
      <c r="AW863" s="276"/>
      <c r="AX863" s="271"/>
      <c r="AY863" s="293"/>
      <c r="AZ863" s="229"/>
      <c r="BA863" s="229"/>
      <c r="BB863" s="296"/>
    </row>
    <row r="864" spans="2:62" ht="85.9" customHeight="1" thickTop="1" thickBot="1" x14ac:dyDescent="0.35">
      <c r="B864" s="105" t="s">
        <v>174</v>
      </c>
      <c r="C864" s="95" t="s">
        <v>173</v>
      </c>
      <c r="D864" s="100" t="s">
        <v>172</v>
      </c>
      <c r="E864" s="104" t="s">
        <v>171</v>
      </c>
      <c r="F864" s="103"/>
      <c r="G864" s="102"/>
      <c r="H864" s="101" t="s">
        <v>170</v>
      </c>
      <c r="I864" s="100" t="s">
        <v>96</v>
      </c>
      <c r="J864" s="100" t="s">
        <v>169</v>
      </c>
      <c r="K864" s="100" t="s">
        <v>97</v>
      </c>
      <c r="L864" s="256" t="s">
        <v>168</v>
      </c>
      <c r="M864" s="262"/>
      <c r="N864" s="256" t="s">
        <v>167</v>
      </c>
      <c r="O864" s="262"/>
      <c r="P864" s="256" t="s">
        <v>167</v>
      </c>
      <c r="Q864" s="257"/>
      <c r="R864" s="256" t="s">
        <v>167</v>
      </c>
      <c r="S864" s="257"/>
      <c r="T864" s="256" t="s">
        <v>167</v>
      </c>
      <c r="U864" s="257"/>
      <c r="V864" s="256" t="s">
        <v>167</v>
      </c>
      <c r="W864" s="257"/>
      <c r="X864" s="256" t="s">
        <v>167</v>
      </c>
      <c r="Y864" s="257"/>
      <c r="Z864" s="256" t="s">
        <v>167</v>
      </c>
      <c r="AA864" s="257"/>
      <c r="AB864" s="261" t="s">
        <v>166</v>
      </c>
      <c r="AC864" s="257"/>
      <c r="AD864" s="101" t="s">
        <v>165</v>
      </c>
      <c r="AE864" s="101" t="s">
        <v>164</v>
      </c>
      <c r="AF864" s="100" t="s">
        <v>163</v>
      </c>
      <c r="AG864" s="100" t="s">
        <v>162</v>
      </c>
      <c r="AH864" s="99" t="s">
        <v>161</v>
      </c>
      <c r="AI864" s="98"/>
      <c r="AJ864" s="96" t="s">
        <v>160</v>
      </c>
      <c r="AK864" s="95" t="s">
        <v>159</v>
      </c>
      <c r="AL864" s="94" t="s">
        <v>158</v>
      </c>
      <c r="AM864" s="96" t="s">
        <v>157</v>
      </c>
      <c r="AN864" s="95" t="s">
        <v>156</v>
      </c>
      <c r="AO864" s="94" t="s">
        <v>155</v>
      </c>
      <c r="AP864" s="96" t="s">
        <v>154</v>
      </c>
      <c r="AQ864" s="95" t="s">
        <v>153</v>
      </c>
      <c r="AR864" s="97" t="s">
        <v>152</v>
      </c>
      <c r="AS864" s="96" t="s">
        <v>151</v>
      </c>
      <c r="AT864" s="95" t="s">
        <v>150</v>
      </c>
      <c r="AU864" s="94" t="s">
        <v>149</v>
      </c>
      <c r="AV864" s="96" t="s">
        <v>148</v>
      </c>
      <c r="AW864" s="95" t="s">
        <v>147</v>
      </c>
      <c r="AX864" s="94" t="s">
        <v>146</v>
      </c>
      <c r="AY864" s="93" t="s">
        <v>145</v>
      </c>
      <c r="AZ864" s="92" t="s">
        <v>144</v>
      </c>
      <c r="BA864" s="92" t="s">
        <v>143</v>
      </c>
      <c r="BB864" s="91" t="s">
        <v>142</v>
      </c>
    </row>
    <row r="865" spans="2:62" ht="48" thickBot="1" x14ac:dyDescent="0.3">
      <c r="B865" s="90" t="s">
        <v>185</v>
      </c>
      <c r="C865" s="89"/>
      <c r="D865" s="88"/>
      <c r="E865" s="258"/>
      <c r="F865" s="259"/>
      <c r="G865" s="260"/>
      <c r="H865" s="87" t="s">
        <v>140</v>
      </c>
      <c r="I865" s="86"/>
      <c r="J865" s="86"/>
      <c r="K865" s="85"/>
      <c r="L865" s="84"/>
      <c r="M865" s="81"/>
      <c r="N865" s="84"/>
      <c r="O865" s="81"/>
      <c r="P865" s="84"/>
      <c r="Q865" s="81"/>
      <c r="R865" s="84"/>
      <c r="S865" s="81"/>
      <c r="T865" s="84"/>
      <c r="U865" s="81"/>
      <c r="V865" s="84"/>
      <c r="W865" s="81"/>
      <c r="X865" s="84"/>
      <c r="Y865" s="81"/>
      <c r="Z865" s="84"/>
      <c r="AA865" s="83"/>
      <c r="AB865" s="82" t="s">
        <v>139</v>
      </c>
      <c r="AC865" s="81"/>
      <c r="AD865" s="81"/>
      <c r="AE865" s="81"/>
      <c r="AF865" s="80"/>
      <c r="AG865" s="80"/>
      <c r="AH865" s="60"/>
      <c r="AI865" s="79" t="s">
        <v>138</v>
      </c>
      <c r="AJ865" s="78">
        <f t="shared" ref="AJ865:BB865" si="114">SUM(AJ867:AJ878)</f>
        <v>97</v>
      </c>
      <c r="AK865" s="77">
        <f t="shared" si="114"/>
        <v>17</v>
      </c>
      <c r="AL865" s="76">
        <f t="shared" si="114"/>
        <v>0</v>
      </c>
      <c r="AM865" s="78">
        <f t="shared" si="114"/>
        <v>11</v>
      </c>
      <c r="AN865" s="77">
        <f t="shared" si="114"/>
        <v>1</v>
      </c>
      <c r="AO865" s="76">
        <f t="shared" si="114"/>
        <v>0</v>
      </c>
      <c r="AP865" s="78">
        <f t="shared" si="114"/>
        <v>0</v>
      </c>
      <c r="AQ865" s="77">
        <f t="shared" si="114"/>
        <v>0</v>
      </c>
      <c r="AR865" s="76">
        <f t="shared" si="114"/>
        <v>0</v>
      </c>
      <c r="AS865" s="78">
        <f t="shared" si="114"/>
        <v>18</v>
      </c>
      <c r="AT865" s="77">
        <f t="shared" si="114"/>
        <v>5</v>
      </c>
      <c r="AU865" s="76">
        <f t="shared" si="114"/>
        <v>0</v>
      </c>
      <c r="AV865" s="78">
        <f t="shared" si="114"/>
        <v>3</v>
      </c>
      <c r="AW865" s="77">
        <f t="shared" si="114"/>
        <v>0</v>
      </c>
      <c r="AX865" s="76">
        <f t="shared" si="114"/>
        <v>0</v>
      </c>
      <c r="AY865" s="75">
        <f t="shared" si="114"/>
        <v>0</v>
      </c>
      <c r="AZ865" s="74">
        <f t="shared" si="114"/>
        <v>0</v>
      </c>
      <c r="BA865" s="74">
        <f t="shared" si="114"/>
        <v>0</v>
      </c>
      <c r="BB865" s="73">
        <f t="shared" si="114"/>
        <v>0</v>
      </c>
      <c r="BC865" s="72" t="s">
        <v>137</v>
      </c>
      <c r="BF865" s="5">
        <f>SUM(AJ865:AL865)/$BG$5</f>
        <v>38</v>
      </c>
      <c r="BG865" s="5">
        <f>SUM(AM865:AO865,AY865)/$BG$5</f>
        <v>4</v>
      </c>
      <c r="BH865" s="5">
        <f>SUM(AP865:AR865,AZ865)/$BG$5</f>
        <v>0</v>
      </c>
      <c r="BI865" s="5">
        <f>SUM(AS865:AU865,BA865)/$BG$5</f>
        <v>7.666666666666667</v>
      </c>
      <c r="BJ865" s="5">
        <f>SUM(AV865:AX865,BB865)/$BG$5</f>
        <v>1</v>
      </c>
    </row>
    <row r="866" spans="2:62" ht="37.5" thickBot="1" x14ac:dyDescent="0.3">
      <c r="B866" s="71"/>
      <c r="C866" s="70"/>
      <c r="D866" s="69"/>
      <c r="E866" s="68"/>
      <c r="F866" s="68"/>
      <c r="G866" s="67"/>
      <c r="H866" s="66"/>
      <c r="I866" s="64"/>
      <c r="J866" s="64"/>
      <c r="K866" s="65"/>
      <c r="L866" s="64"/>
      <c r="M866" s="62"/>
      <c r="N866" s="64"/>
      <c r="O866" s="62"/>
      <c r="P866" s="64"/>
      <c r="Q866" s="62"/>
      <c r="R866" s="64"/>
      <c r="S866" s="62"/>
      <c r="T866" s="64"/>
      <c r="U866" s="62"/>
      <c r="V866" s="64"/>
      <c r="W866" s="62"/>
      <c r="X866" s="64"/>
      <c r="Y866" s="62"/>
      <c r="Z866" s="64"/>
      <c r="AA866" s="62"/>
      <c r="AB866" s="63"/>
      <c r="AC866" s="62"/>
      <c r="AD866" s="62"/>
      <c r="AE866" s="62"/>
      <c r="AF866" s="61"/>
      <c r="AG866" s="61"/>
      <c r="AH866" s="60"/>
      <c r="AI866" s="59" t="s">
        <v>136</v>
      </c>
      <c r="AJ866" s="58">
        <f t="shared" ref="AJ866:BB866" si="115">AJ865/3</f>
        <v>32.333333333333336</v>
      </c>
      <c r="AK866" s="57">
        <f t="shared" si="115"/>
        <v>5.666666666666667</v>
      </c>
      <c r="AL866" s="56">
        <f t="shared" si="115"/>
        <v>0</v>
      </c>
      <c r="AM866" s="58">
        <f t="shared" si="115"/>
        <v>3.6666666666666665</v>
      </c>
      <c r="AN866" s="57">
        <f t="shared" si="115"/>
        <v>0.33333333333333331</v>
      </c>
      <c r="AO866" s="56">
        <f t="shared" si="115"/>
        <v>0</v>
      </c>
      <c r="AP866" s="58">
        <f t="shared" si="115"/>
        <v>0</v>
      </c>
      <c r="AQ866" s="57">
        <f t="shared" si="115"/>
        <v>0</v>
      </c>
      <c r="AR866" s="56">
        <f t="shared" si="115"/>
        <v>0</v>
      </c>
      <c r="AS866" s="58">
        <f t="shared" si="115"/>
        <v>6</v>
      </c>
      <c r="AT866" s="57">
        <f t="shared" si="115"/>
        <v>1.6666666666666667</v>
      </c>
      <c r="AU866" s="56">
        <f t="shared" si="115"/>
        <v>0</v>
      </c>
      <c r="AV866" s="58">
        <f t="shared" si="115"/>
        <v>1</v>
      </c>
      <c r="AW866" s="57">
        <f t="shared" si="115"/>
        <v>0</v>
      </c>
      <c r="AX866" s="56">
        <f t="shared" si="115"/>
        <v>0</v>
      </c>
      <c r="AY866" s="55">
        <f t="shared" si="115"/>
        <v>0</v>
      </c>
      <c r="AZ866" s="54">
        <f t="shared" si="115"/>
        <v>0</v>
      </c>
      <c r="BA866" s="54">
        <f t="shared" si="115"/>
        <v>0</v>
      </c>
      <c r="BB866" s="53">
        <f t="shared" si="115"/>
        <v>0</v>
      </c>
      <c r="BC866" s="52" t="s">
        <v>135</v>
      </c>
    </row>
    <row r="867" spans="2:62" ht="28.15" customHeight="1" x14ac:dyDescent="0.2">
      <c r="B867" s="30"/>
      <c r="C867" s="242">
        <v>1</v>
      </c>
      <c r="D867" s="44"/>
      <c r="E867" s="43"/>
      <c r="F867" s="43"/>
      <c r="G867" s="42"/>
      <c r="H867" s="223" t="s">
        <v>660</v>
      </c>
      <c r="I867" s="246">
        <v>79</v>
      </c>
      <c r="J867" s="246">
        <v>21</v>
      </c>
      <c r="K867" s="246">
        <v>5</v>
      </c>
      <c r="L867" s="41" t="s">
        <v>133</v>
      </c>
      <c r="M867" s="40" t="s">
        <v>104</v>
      </c>
      <c r="N867" s="41" t="s">
        <v>131</v>
      </c>
      <c r="O867" s="40" t="s">
        <v>104</v>
      </c>
      <c r="P867" s="41" t="s">
        <v>130</v>
      </c>
      <c r="Q867" s="40" t="s">
        <v>132</v>
      </c>
      <c r="R867" s="41" t="s">
        <v>129</v>
      </c>
      <c r="S867" s="40" t="s">
        <v>121</v>
      </c>
      <c r="T867" s="41" t="s">
        <v>128</v>
      </c>
      <c r="U867" s="40"/>
      <c r="V867" s="41" t="s">
        <v>127</v>
      </c>
      <c r="W867" s="40"/>
      <c r="X867" s="41" t="s">
        <v>126</v>
      </c>
      <c r="Y867" s="40"/>
      <c r="Z867" s="41" t="s">
        <v>125</v>
      </c>
      <c r="AA867" s="40"/>
      <c r="AB867" s="39"/>
      <c r="AC867" s="40"/>
      <c r="AD867" s="39" t="s">
        <v>1278</v>
      </c>
      <c r="AE867" s="38"/>
      <c r="AF867" s="250"/>
      <c r="AG867" s="250"/>
      <c r="AH867" s="37"/>
      <c r="AI867" s="11"/>
      <c r="AJ867" s="310">
        <f>SUMPRODUCT(LEN($M867:$AA870)-LEN(SUBSTITUTE($M867:$AA870,"A", "")))</f>
        <v>19</v>
      </c>
      <c r="AK867" s="239">
        <f>SUMPRODUCT(LEN($AD867:$AD870)-LEN(SUBSTITUTE($AD867:$AD870,"A", "")))</f>
        <v>13</v>
      </c>
      <c r="AL867" s="230">
        <f>SUMPRODUCT(LEN($AC867:$AC870)-LEN(SUBSTITUTE($AC867:$AC870,"A", "")))</f>
        <v>0</v>
      </c>
      <c r="AM867" s="233">
        <f>SUMPRODUCT(LEN($M867:$AA870)-LEN(SUBSTITUTE($M867:$AA870,"S", "")))</f>
        <v>3</v>
      </c>
      <c r="AN867" s="239">
        <f>SUMPRODUCT(LEN($AD867:$AD870)-LEN(SUBSTITUTE($AD867:$AD870,"S", "")))</f>
        <v>1</v>
      </c>
      <c r="AO867" s="230">
        <f>SUMPRODUCT(LEN($AC867:$AC870)-LEN(SUBSTITUTE($AC867:$AC870,"S", "")))</f>
        <v>0</v>
      </c>
      <c r="AP867" s="233">
        <f>SUMPRODUCT(LEN($M867:$AA870)-LEN(SUBSTITUTE($M867:$AA870,"F", "")))</f>
        <v>0</v>
      </c>
      <c r="AQ867" s="239">
        <f>SUMPRODUCT(LEN($AD867:$AD870)-LEN(SUBSTITUTE($AD867:$AD870,"F", "")))</f>
        <v>0</v>
      </c>
      <c r="AR867" s="230">
        <f>SUMPRODUCT(LEN($AC867:$AC870)-LEN(SUBSTITUTE($AC867:$AC870,"F", "")))</f>
        <v>0</v>
      </c>
      <c r="AS867" s="233">
        <f>SUMPRODUCT(LEN($M867:$AA870)-LEN(SUBSTITUTE($M867:$AA870,"G", "")))</f>
        <v>4</v>
      </c>
      <c r="AT867" s="239">
        <f>SUMPRODUCT(LEN($AD867:$AD870)-LEN(SUBSTITUTE($AD867:$AD870,"G", "")))</f>
        <v>4</v>
      </c>
      <c r="AU867" s="230">
        <f>SUMPRODUCT(LEN($AC867:$AC870)-LEN(SUBSTITUTE($AC867:$AC870,"G", "")))</f>
        <v>0</v>
      </c>
      <c r="AV867" s="233">
        <f>SUMPRODUCT(LEN($L867:$AA870)-LEN(SUBSTITUTE($L867:$AA870,"M", "")))</f>
        <v>0</v>
      </c>
      <c r="AW867" s="236">
        <f>SUMPRODUCT(LEN($AD867:$AD870)-LEN(SUBSTITUTE($AD867:$AD870,"M", "")))</f>
        <v>0</v>
      </c>
      <c r="AX867" s="269">
        <f>SUMPRODUCT(LEN($AC867:$AC870)-LEN(SUBSTITUTE($AC867:$AC870,"M", "")))</f>
        <v>0</v>
      </c>
      <c r="AY867" s="291">
        <f>SUMPRODUCT(LEN($AE867:$AE870)-LEN(SUBSTITUTE($AE867:$AE870,"S", "")))</f>
        <v>0</v>
      </c>
      <c r="AZ867" s="227">
        <f>SUMPRODUCT(LEN($AE867:$AE870)-LEN(SUBSTITUTE($AE867:$AE870,"F", "")))</f>
        <v>0</v>
      </c>
      <c r="BA867" s="227">
        <f>SUMPRODUCT(LEN($AE867:$AE870)-LEN(SUBSTITUTE($AE867:$AE870,"G", "")))</f>
        <v>0</v>
      </c>
      <c r="BB867" s="294">
        <f>SUMPRODUCT(LEN($AE867:$AE870)-LEN(SUBSTITUTE($AE867:$AE870,"M", "")))</f>
        <v>0</v>
      </c>
    </row>
    <row r="868" spans="2:62" ht="28.15" customHeight="1" thickBot="1" x14ac:dyDescent="0.25">
      <c r="B868" s="30"/>
      <c r="C868" s="243"/>
      <c r="D868" s="36" t="s">
        <v>1277</v>
      </c>
      <c r="E868" s="35"/>
      <c r="F868" s="35"/>
      <c r="G868" s="34"/>
      <c r="H868" s="224"/>
      <c r="I868" s="247"/>
      <c r="J868" s="247"/>
      <c r="K868" s="247"/>
      <c r="L868" s="33" t="s">
        <v>123</v>
      </c>
      <c r="M868" s="32" t="s">
        <v>104</v>
      </c>
      <c r="N868" s="33" t="s">
        <v>122</v>
      </c>
      <c r="O868" s="32" t="s">
        <v>104</v>
      </c>
      <c r="P868" s="33" t="s">
        <v>120</v>
      </c>
      <c r="Q868" s="32" t="s">
        <v>399</v>
      </c>
      <c r="R868" s="33" t="s">
        <v>119</v>
      </c>
      <c r="S868" s="32" t="s">
        <v>104</v>
      </c>
      <c r="T868" s="33" t="s">
        <v>118</v>
      </c>
      <c r="U868" s="32"/>
      <c r="V868" s="33" t="s">
        <v>117</v>
      </c>
      <c r="W868" s="32"/>
      <c r="X868" s="33" t="s">
        <v>116</v>
      </c>
      <c r="Y868" s="32"/>
      <c r="Z868" s="33" t="s">
        <v>115</v>
      </c>
      <c r="AA868" s="32"/>
      <c r="AB868" s="31"/>
      <c r="AC868" s="32"/>
      <c r="AD868" s="31"/>
      <c r="AE868" s="23"/>
      <c r="AF868" s="251"/>
      <c r="AG868" s="251"/>
      <c r="AH868" s="22"/>
      <c r="AI868" s="11"/>
      <c r="AJ868" s="311"/>
      <c r="AK868" s="267"/>
      <c r="AL868" s="263"/>
      <c r="AM868" s="265"/>
      <c r="AN868" s="267"/>
      <c r="AO868" s="263"/>
      <c r="AP868" s="265"/>
      <c r="AQ868" s="267"/>
      <c r="AR868" s="263"/>
      <c r="AS868" s="265"/>
      <c r="AT868" s="267"/>
      <c r="AU868" s="263"/>
      <c r="AV868" s="265"/>
      <c r="AW868" s="275"/>
      <c r="AX868" s="270"/>
      <c r="AY868" s="292"/>
      <c r="AZ868" s="228"/>
      <c r="BA868" s="228"/>
      <c r="BB868" s="295"/>
    </row>
    <row r="869" spans="2:62" ht="28.15" customHeight="1" x14ac:dyDescent="0.2">
      <c r="B869" s="30"/>
      <c r="C869" s="244"/>
      <c r="D869" s="29" t="s">
        <v>1276</v>
      </c>
      <c r="E869" s="28"/>
      <c r="F869" s="28"/>
      <c r="G869" s="27"/>
      <c r="H869" s="225">
        <v>222</v>
      </c>
      <c r="I869" s="248"/>
      <c r="J869" s="248"/>
      <c r="K869" s="248"/>
      <c r="L869" s="26" t="s">
        <v>114</v>
      </c>
      <c r="M869" s="25" t="s">
        <v>614</v>
      </c>
      <c r="N869" s="26" t="s">
        <v>112</v>
      </c>
      <c r="O869" s="25" t="s">
        <v>414</v>
      </c>
      <c r="P869" s="26" t="s">
        <v>111</v>
      </c>
      <c r="Q869" s="25" t="s">
        <v>132</v>
      </c>
      <c r="R869" s="26" t="s">
        <v>110</v>
      </c>
      <c r="S869" s="25" t="s">
        <v>104</v>
      </c>
      <c r="T869" s="26" t="s">
        <v>109</v>
      </c>
      <c r="U869" s="25"/>
      <c r="V869" s="26" t="s">
        <v>108</v>
      </c>
      <c r="W869" s="25"/>
      <c r="X869" s="26" t="s">
        <v>107</v>
      </c>
      <c r="Y869" s="25"/>
      <c r="Z869" s="26" t="s">
        <v>106</v>
      </c>
      <c r="AA869" s="25"/>
      <c r="AB869" s="24"/>
      <c r="AC869" s="25"/>
      <c r="AD869" s="24"/>
      <c r="AE869" s="23"/>
      <c r="AF869" s="251"/>
      <c r="AG869" s="251"/>
      <c r="AH869" s="22"/>
      <c r="AI869" s="11"/>
      <c r="AJ869" s="311"/>
      <c r="AK869" s="267"/>
      <c r="AL869" s="263"/>
      <c r="AM869" s="265"/>
      <c r="AN869" s="267"/>
      <c r="AO869" s="263"/>
      <c r="AP869" s="265"/>
      <c r="AQ869" s="267"/>
      <c r="AR869" s="263"/>
      <c r="AS869" s="265"/>
      <c r="AT869" s="267"/>
      <c r="AU869" s="263"/>
      <c r="AV869" s="265"/>
      <c r="AW869" s="275"/>
      <c r="AX869" s="270"/>
      <c r="AY869" s="292"/>
      <c r="AZ869" s="228"/>
      <c r="BA869" s="228"/>
      <c r="BB869" s="295"/>
    </row>
    <row r="870" spans="2:62" ht="28.15" customHeight="1" thickBot="1" x14ac:dyDescent="0.25">
      <c r="B870" s="30"/>
      <c r="C870" s="253"/>
      <c r="D870" s="51" t="s">
        <v>1275</v>
      </c>
      <c r="E870" s="50"/>
      <c r="F870" s="50"/>
      <c r="G870" s="49"/>
      <c r="H870" s="226"/>
      <c r="I870" s="254"/>
      <c r="J870" s="254"/>
      <c r="K870" s="254"/>
      <c r="L870" s="48" t="s">
        <v>105</v>
      </c>
      <c r="M870" s="47" t="s">
        <v>104</v>
      </c>
      <c r="N870" s="48" t="s">
        <v>103</v>
      </c>
      <c r="O870" s="47" t="s">
        <v>399</v>
      </c>
      <c r="P870" s="48" t="s">
        <v>102</v>
      </c>
      <c r="Q870" s="47" t="s">
        <v>217</v>
      </c>
      <c r="R870" s="48" t="s">
        <v>101</v>
      </c>
      <c r="S870" s="47" t="s">
        <v>388</v>
      </c>
      <c r="T870" s="48">
        <v>20</v>
      </c>
      <c r="U870" s="47"/>
      <c r="V870" s="48" t="s">
        <v>100</v>
      </c>
      <c r="W870" s="47"/>
      <c r="X870" s="48" t="s">
        <v>99</v>
      </c>
      <c r="Y870" s="47"/>
      <c r="Z870" s="48" t="s">
        <v>98</v>
      </c>
      <c r="AA870" s="47"/>
      <c r="AB870" s="16"/>
      <c r="AC870" s="47"/>
      <c r="AD870" s="16"/>
      <c r="AE870" s="46"/>
      <c r="AF870" s="255"/>
      <c r="AG870" s="255"/>
      <c r="AH870" s="45"/>
      <c r="AI870" s="11"/>
      <c r="AJ870" s="312"/>
      <c r="AK870" s="268"/>
      <c r="AL870" s="264"/>
      <c r="AM870" s="266"/>
      <c r="AN870" s="268"/>
      <c r="AO870" s="264"/>
      <c r="AP870" s="266"/>
      <c r="AQ870" s="268"/>
      <c r="AR870" s="264"/>
      <c r="AS870" s="266"/>
      <c r="AT870" s="268"/>
      <c r="AU870" s="264"/>
      <c r="AV870" s="266"/>
      <c r="AW870" s="276"/>
      <c r="AX870" s="271"/>
      <c r="AY870" s="293"/>
      <c r="AZ870" s="229"/>
      <c r="BA870" s="229"/>
      <c r="BB870" s="296"/>
    </row>
    <row r="871" spans="2:62" ht="28.15" customHeight="1" x14ac:dyDescent="0.2">
      <c r="B871" s="30"/>
      <c r="C871" s="242">
        <v>2</v>
      </c>
      <c r="D871" s="44"/>
      <c r="E871" s="43"/>
      <c r="F871" s="43"/>
      <c r="G871" s="42"/>
      <c r="H871" s="223"/>
      <c r="I871" s="246">
        <v>59</v>
      </c>
      <c r="J871" s="246">
        <v>21</v>
      </c>
      <c r="K871" s="246">
        <v>6</v>
      </c>
      <c r="L871" s="41" t="s">
        <v>133</v>
      </c>
      <c r="M871" s="40" t="s">
        <v>1273</v>
      </c>
      <c r="N871" s="41" t="s">
        <v>131</v>
      </c>
      <c r="O871" s="40" t="s">
        <v>377</v>
      </c>
      <c r="P871" s="41" t="s">
        <v>130</v>
      </c>
      <c r="Q871" s="40" t="s">
        <v>104</v>
      </c>
      <c r="R871" s="41" t="s">
        <v>129</v>
      </c>
      <c r="S871" s="40" t="s">
        <v>132</v>
      </c>
      <c r="T871" s="41" t="s">
        <v>128</v>
      </c>
      <c r="U871" s="40"/>
      <c r="V871" s="41" t="s">
        <v>127</v>
      </c>
      <c r="W871" s="40"/>
      <c r="X871" s="41" t="s">
        <v>126</v>
      </c>
      <c r="Y871" s="40"/>
      <c r="Z871" s="41" t="s">
        <v>125</v>
      </c>
      <c r="AA871" s="40"/>
      <c r="AB871" s="39"/>
      <c r="AC871" s="40"/>
      <c r="AD871" s="39" t="s">
        <v>621</v>
      </c>
      <c r="AE871" s="38"/>
      <c r="AF871" s="250"/>
      <c r="AG871" s="250"/>
      <c r="AH871" s="37"/>
      <c r="AI871" s="11"/>
      <c r="AJ871" s="310">
        <f>SUMPRODUCT(LEN($M871:$AA874)-LEN(SUBSTITUTE($M871:$AA874,"A", "")))</f>
        <v>28</v>
      </c>
      <c r="AK871" s="239">
        <f>SUMPRODUCT(LEN($AD871:$AD874)-LEN(SUBSTITUTE($AD871:$AD874,"A", "")))</f>
        <v>4</v>
      </c>
      <c r="AL871" s="230">
        <f>SUMPRODUCT(LEN($AC871:$AC874)-LEN(SUBSTITUTE($AC871:$AC874,"A", "")))</f>
        <v>0</v>
      </c>
      <c r="AM871" s="233">
        <f>SUMPRODUCT(LEN($M871:$AA874)-LEN(SUBSTITUTE($M871:$AA874,"S", "")))</f>
        <v>0</v>
      </c>
      <c r="AN871" s="239">
        <f>SUMPRODUCT(LEN($AD871:$AD874)-LEN(SUBSTITUTE($AD871:$AD874,"S", "")))</f>
        <v>0</v>
      </c>
      <c r="AO871" s="230">
        <f>SUMPRODUCT(LEN($AC871:$AC874)-LEN(SUBSTITUTE($AC871:$AC874,"S", "")))</f>
        <v>0</v>
      </c>
      <c r="AP871" s="233">
        <f>SUMPRODUCT(LEN($M871:$AA874)-LEN(SUBSTITUTE($M871:$AA874,"F", "")))</f>
        <v>0</v>
      </c>
      <c r="AQ871" s="239">
        <f>SUMPRODUCT(LEN($AD871:$AD874)-LEN(SUBSTITUTE($AD871:$AD874,"F", "")))</f>
        <v>0</v>
      </c>
      <c r="AR871" s="230">
        <f>SUMPRODUCT(LEN($AC871:$AC874)-LEN(SUBSTITUTE($AC871:$AC874,"F", "")))</f>
        <v>0</v>
      </c>
      <c r="AS871" s="233">
        <f>SUMPRODUCT(LEN($M871:$AA874)-LEN(SUBSTITUTE($M871:$AA874,"G", "")))</f>
        <v>7</v>
      </c>
      <c r="AT871" s="239">
        <f>SUMPRODUCT(LEN($AD871:$AD874)-LEN(SUBSTITUTE($AD871:$AD874,"G", "")))</f>
        <v>1</v>
      </c>
      <c r="AU871" s="230">
        <f>SUMPRODUCT(LEN($AC871:$AC874)-LEN(SUBSTITUTE($AC871:$AC874,"G", "")))</f>
        <v>0</v>
      </c>
      <c r="AV871" s="233">
        <f>SUMPRODUCT(LEN($L871:$AA874)-LEN(SUBSTITUTE($L871:$AA874,"M", "")))</f>
        <v>3</v>
      </c>
      <c r="AW871" s="236">
        <f>SUMPRODUCT(LEN($AD871:$AD874)-LEN(SUBSTITUTE($AD871:$AD874,"M", "")))</f>
        <v>0</v>
      </c>
      <c r="AX871" s="269">
        <f>SUMPRODUCT(LEN($AC871:$AC874)-LEN(SUBSTITUTE($AC871:$AC874,"M", "")))</f>
        <v>0</v>
      </c>
      <c r="AY871" s="291">
        <f>SUMPRODUCT(LEN($AE871:$AE874)-LEN(SUBSTITUTE($AE871:$AE874,"S", "")))</f>
        <v>0</v>
      </c>
      <c r="AZ871" s="227">
        <f>SUMPRODUCT(LEN($AE871:$AE874)-LEN(SUBSTITUTE($AE871:$AE874,"F", "")))</f>
        <v>0</v>
      </c>
      <c r="BA871" s="227">
        <f>SUMPRODUCT(LEN($AE871:$AE874)-LEN(SUBSTITUTE($AE871:$AE874,"G", "")))</f>
        <v>0</v>
      </c>
      <c r="BB871" s="294">
        <f>SUMPRODUCT(LEN($AE871:$AE874)-LEN(SUBSTITUTE($AE871:$AE874,"M", "")))</f>
        <v>0</v>
      </c>
    </row>
    <row r="872" spans="2:62" ht="28.15" customHeight="1" thickBot="1" x14ac:dyDescent="0.25">
      <c r="B872" s="30"/>
      <c r="C872" s="243"/>
      <c r="D872" s="36"/>
      <c r="E872" s="35"/>
      <c r="F872" s="35"/>
      <c r="G872" s="34"/>
      <c r="H872" s="224"/>
      <c r="I872" s="247"/>
      <c r="J872" s="247"/>
      <c r="K872" s="247"/>
      <c r="L872" s="33" t="s">
        <v>123</v>
      </c>
      <c r="M872" s="32" t="s">
        <v>1274</v>
      </c>
      <c r="N872" s="33" t="s">
        <v>122</v>
      </c>
      <c r="O872" s="32" t="s">
        <v>389</v>
      </c>
      <c r="P872" s="33" t="s">
        <v>120</v>
      </c>
      <c r="Q872" s="32" t="s">
        <v>389</v>
      </c>
      <c r="R872" s="33" t="s">
        <v>119</v>
      </c>
      <c r="S872" s="32" t="s">
        <v>104</v>
      </c>
      <c r="T872" s="33" t="s">
        <v>118</v>
      </c>
      <c r="U872" s="32"/>
      <c r="V872" s="33" t="s">
        <v>117</v>
      </c>
      <c r="W872" s="32"/>
      <c r="X872" s="33" t="s">
        <v>116</v>
      </c>
      <c r="Y872" s="32"/>
      <c r="Z872" s="33" t="s">
        <v>115</v>
      </c>
      <c r="AA872" s="32"/>
      <c r="AB872" s="31"/>
      <c r="AC872" s="32"/>
      <c r="AD872" s="31"/>
      <c r="AE872" s="23"/>
      <c r="AF872" s="251"/>
      <c r="AG872" s="251"/>
      <c r="AH872" s="22"/>
      <c r="AI872" s="11"/>
      <c r="AJ872" s="311"/>
      <c r="AK872" s="267"/>
      <c r="AL872" s="263"/>
      <c r="AM872" s="265"/>
      <c r="AN872" s="267"/>
      <c r="AO872" s="263"/>
      <c r="AP872" s="265"/>
      <c r="AQ872" s="267"/>
      <c r="AR872" s="263"/>
      <c r="AS872" s="265"/>
      <c r="AT872" s="267"/>
      <c r="AU872" s="263"/>
      <c r="AV872" s="265"/>
      <c r="AW872" s="275"/>
      <c r="AX872" s="270"/>
      <c r="AY872" s="292"/>
      <c r="AZ872" s="228"/>
      <c r="BA872" s="228"/>
      <c r="BB872" s="295"/>
    </row>
    <row r="873" spans="2:62" ht="28.15" customHeight="1" x14ac:dyDescent="0.2">
      <c r="B873" s="30"/>
      <c r="C873" s="244"/>
      <c r="D873" s="29"/>
      <c r="E873" s="28"/>
      <c r="F873" s="28"/>
      <c r="G873" s="27"/>
      <c r="H873" s="225"/>
      <c r="I873" s="248"/>
      <c r="J873" s="248"/>
      <c r="K873" s="248"/>
      <c r="L873" s="26" t="s">
        <v>114</v>
      </c>
      <c r="M873" s="25" t="s">
        <v>1273</v>
      </c>
      <c r="N873" s="26" t="s">
        <v>112</v>
      </c>
      <c r="O873" s="25" t="s">
        <v>389</v>
      </c>
      <c r="P873" s="26" t="s">
        <v>111</v>
      </c>
      <c r="Q873" s="25" t="s">
        <v>399</v>
      </c>
      <c r="R873" s="26" t="s">
        <v>110</v>
      </c>
      <c r="S873" s="25" t="s">
        <v>104</v>
      </c>
      <c r="T873" s="26" t="s">
        <v>109</v>
      </c>
      <c r="U873" s="25"/>
      <c r="V873" s="26" t="s">
        <v>108</v>
      </c>
      <c r="W873" s="25"/>
      <c r="X873" s="26" t="s">
        <v>107</v>
      </c>
      <c r="Y873" s="25"/>
      <c r="Z873" s="26" t="s">
        <v>106</v>
      </c>
      <c r="AA873" s="25"/>
      <c r="AB873" s="24"/>
      <c r="AC873" s="25"/>
      <c r="AD873" s="24"/>
      <c r="AE873" s="23"/>
      <c r="AF873" s="251"/>
      <c r="AG873" s="251"/>
      <c r="AH873" s="22"/>
      <c r="AI873" s="11"/>
      <c r="AJ873" s="311"/>
      <c r="AK873" s="267"/>
      <c r="AL873" s="263"/>
      <c r="AM873" s="265"/>
      <c r="AN873" s="267"/>
      <c r="AO873" s="263"/>
      <c r="AP873" s="265"/>
      <c r="AQ873" s="267"/>
      <c r="AR873" s="263"/>
      <c r="AS873" s="265"/>
      <c r="AT873" s="267"/>
      <c r="AU873" s="263"/>
      <c r="AV873" s="265"/>
      <c r="AW873" s="275"/>
      <c r="AX873" s="270"/>
      <c r="AY873" s="292"/>
      <c r="AZ873" s="228"/>
      <c r="BA873" s="228"/>
      <c r="BB873" s="295"/>
    </row>
    <row r="874" spans="2:62" ht="28.15" customHeight="1" thickBot="1" x14ac:dyDescent="0.25">
      <c r="B874" s="30"/>
      <c r="C874" s="253"/>
      <c r="D874" s="51"/>
      <c r="E874" s="50"/>
      <c r="F874" s="50"/>
      <c r="G874" s="49"/>
      <c r="H874" s="226"/>
      <c r="I874" s="254"/>
      <c r="J874" s="254"/>
      <c r="K874" s="254"/>
      <c r="L874" s="48" t="s">
        <v>105</v>
      </c>
      <c r="M874" s="47" t="s">
        <v>645</v>
      </c>
      <c r="N874" s="48" t="s">
        <v>103</v>
      </c>
      <c r="O874" s="47" t="s">
        <v>186</v>
      </c>
      <c r="P874" s="48" t="s">
        <v>102</v>
      </c>
      <c r="Q874" s="47" t="s">
        <v>104</v>
      </c>
      <c r="R874" s="48" t="s">
        <v>101</v>
      </c>
      <c r="S874" s="47"/>
      <c r="T874" s="48">
        <v>20</v>
      </c>
      <c r="U874" s="47"/>
      <c r="V874" s="48" t="s">
        <v>100</v>
      </c>
      <c r="W874" s="47"/>
      <c r="X874" s="48" t="s">
        <v>99</v>
      </c>
      <c r="Y874" s="47"/>
      <c r="Z874" s="48" t="s">
        <v>98</v>
      </c>
      <c r="AA874" s="47"/>
      <c r="AB874" s="16"/>
      <c r="AC874" s="47"/>
      <c r="AD874" s="16"/>
      <c r="AE874" s="46"/>
      <c r="AF874" s="255"/>
      <c r="AG874" s="255"/>
      <c r="AH874" s="45"/>
      <c r="AI874" s="11"/>
      <c r="AJ874" s="312"/>
      <c r="AK874" s="268"/>
      <c r="AL874" s="264"/>
      <c r="AM874" s="266"/>
      <c r="AN874" s="268"/>
      <c r="AO874" s="264"/>
      <c r="AP874" s="266"/>
      <c r="AQ874" s="268"/>
      <c r="AR874" s="264"/>
      <c r="AS874" s="266"/>
      <c r="AT874" s="268"/>
      <c r="AU874" s="264"/>
      <c r="AV874" s="266"/>
      <c r="AW874" s="276"/>
      <c r="AX874" s="271"/>
      <c r="AY874" s="293"/>
      <c r="AZ874" s="229"/>
      <c r="BA874" s="229"/>
      <c r="BB874" s="296"/>
    </row>
    <row r="875" spans="2:62" ht="28.15" customHeight="1" x14ac:dyDescent="0.2">
      <c r="B875" s="30"/>
      <c r="C875" s="242">
        <v>3</v>
      </c>
      <c r="D875" s="44"/>
      <c r="E875" s="43"/>
      <c r="F875" s="43"/>
      <c r="G875" s="42"/>
      <c r="H875" s="223"/>
      <c r="I875" s="246">
        <v>91</v>
      </c>
      <c r="J875" s="246">
        <v>29</v>
      </c>
      <c r="K875" s="246">
        <v>6</v>
      </c>
      <c r="L875" s="41" t="s">
        <v>133</v>
      </c>
      <c r="M875" s="40" t="s">
        <v>104</v>
      </c>
      <c r="N875" s="41" t="s">
        <v>131</v>
      </c>
      <c r="O875" s="40" t="s">
        <v>689</v>
      </c>
      <c r="P875" s="41" t="s">
        <v>130</v>
      </c>
      <c r="Q875" s="40" t="s">
        <v>382</v>
      </c>
      <c r="R875" s="41" t="s">
        <v>129</v>
      </c>
      <c r="S875" s="40" t="s">
        <v>452</v>
      </c>
      <c r="T875" s="41" t="s">
        <v>128</v>
      </c>
      <c r="U875" s="40" t="s">
        <v>428</v>
      </c>
      <c r="V875" s="41" t="s">
        <v>127</v>
      </c>
      <c r="W875" s="40" t="s">
        <v>104</v>
      </c>
      <c r="X875" s="41" t="s">
        <v>126</v>
      </c>
      <c r="Y875" s="40"/>
      <c r="Z875" s="41" t="s">
        <v>125</v>
      </c>
      <c r="AA875" s="40"/>
      <c r="AB875" s="39"/>
      <c r="AC875" s="40"/>
      <c r="AD875" s="39"/>
      <c r="AE875" s="38"/>
      <c r="AF875" s="250"/>
      <c r="AG875" s="250"/>
      <c r="AH875" s="37"/>
      <c r="AI875" s="11"/>
      <c r="AJ875" s="310">
        <f>SUMPRODUCT(LEN($M875:$AA878)-LEN(SUBSTITUTE($M875:$AA878,"A", "")))</f>
        <v>50</v>
      </c>
      <c r="AK875" s="239">
        <f>SUMPRODUCT(LEN($AD875:$AD878)-LEN(SUBSTITUTE($AD875:$AD878,"A", "")))</f>
        <v>0</v>
      </c>
      <c r="AL875" s="230">
        <f>SUMPRODUCT(LEN($AC875:$AC878)-LEN(SUBSTITUTE($AC875:$AC878,"A", "")))</f>
        <v>0</v>
      </c>
      <c r="AM875" s="233">
        <f>SUMPRODUCT(LEN($M875:$AA878)-LEN(SUBSTITUTE($M875:$AA878,"S", "")))</f>
        <v>8</v>
      </c>
      <c r="AN875" s="239">
        <f>SUMPRODUCT(LEN($AD875:$AD878)-LEN(SUBSTITUTE($AD875:$AD878,"S", "")))</f>
        <v>0</v>
      </c>
      <c r="AO875" s="230">
        <f>SUMPRODUCT(LEN($AC875:$AC878)-LEN(SUBSTITUTE($AC875:$AC878,"S", "")))</f>
        <v>0</v>
      </c>
      <c r="AP875" s="233">
        <f>SUMPRODUCT(LEN($M875:$AA878)-LEN(SUBSTITUTE($M875:$AA878,"F", "")))</f>
        <v>0</v>
      </c>
      <c r="AQ875" s="239">
        <f>SUMPRODUCT(LEN($AD875:$AD878)-LEN(SUBSTITUTE($AD875:$AD878,"F", "")))</f>
        <v>0</v>
      </c>
      <c r="AR875" s="230">
        <f>SUMPRODUCT(LEN($AC875:$AC878)-LEN(SUBSTITUTE($AC875:$AC878,"F", "")))</f>
        <v>0</v>
      </c>
      <c r="AS875" s="233">
        <f>SUMPRODUCT(LEN($M875:$AA878)-LEN(SUBSTITUTE($M875:$AA878,"G", "")))</f>
        <v>7</v>
      </c>
      <c r="AT875" s="239">
        <f>SUMPRODUCT(LEN($AD875:$AD878)-LEN(SUBSTITUTE($AD875:$AD878,"G", "")))</f>
        <v>0</v>
      </c>
      <c r="AU875" s="230">
        <f>SUMPRODUCT(LEN($AC875:$AC878)-LEN(SUBSTITUTE($AC875:$AC878,"G", "")))</f>
        <v>0</v>
      </c>
      <c r="AV875" s="233">
        <f>SUMPRODUCT(LEN($L875:$AA878)-LEN(SUBSTITUTE($L875:$AA878,"M", "")))</f>
        <v>0</v>
      </c>
      <c r="AW875" s="236">
        <f>SUMPRODUCT(LEN($AD875:$AD878)-LEN(SUBSTITUTE($AD875:$AD878,"M", "")))</f>
        <v>0</v>
      </c>
      <c r="AX875" s="269">
        <f>SUMPRODUCT(LEN($AC875:$AC878)-LEN(SUBSTITUTE($AC875:$AC878,"M", "")))</f>
        <v>0</v>
      </c>
      <c r="AY875" s="291">
        <f>SUMPRODUCT(LEN($AE875:$AE878)-LEN(SUBSTITUTE($AE875:$AE878,"S", "")))</f>
        <v>0</v>
      </c>
      <c r="AZ875" s="227">
        <f>SUMPRODUCT(LEN($AE875:$AE878)-LEN(SUBSTITUTE($AE875:$AE878,"F", "")))</f>
        <v>0</v>
      </c>
      <c r="BA875" s="227">
        <f>SUMPRODUCT(LEN($AE875:$AE878)-LEN(SUBSTITUTE($AE875:$AE878,"G", "")))</f>
        <v>0</v>
      </c>
      <c r="BB875" s="294">
        <f>SUMPRODUCT(LEN($AE875:$AE878)-LEN(SUBSTITUTE($AE875:$AE878,"M", "")))</f>
        <v>0</v>
      </c>
    </row>
    <row r="876" spans="2:62" ht="28.15" customHeight="1" thickBot="1" x14ac:dyDescent="0.25">
      <c r="B876" s="30"/>
      <c r="C876" s="243"/>
      <c r="D876" s="36"/>
      <c r="E876" s="35"/>
      <c r="F876" s="35"/>
      <c r="G876" s="34"/>
      <c r="H876" s="224"/>
      <c r="I876" s="247"/>
      <c r="J876" s="247"/>
      <c r="K876" s="247"/>
      <c r="L876" s="33" t="s">
        <v>123</v>
      </c>
      <c r="M876" s="32" t="s">
        <v>104</v>
      </c>
      <c r="N876" s="33" t="s">
        <v>122</v>
      </c>
      <c r="O876" s="32" t="s">
        <v>132</v>
      </c>
      <c r="P876" s="33" t="s">
        <v>120</v>
      </c>
      <c r="Q876" s="32" t="s">
        <v>659</v>
      </c>
      <c r="R876" s="33" t="s">
        <v>119</v>
      </c>
      <c r="S876" s="32" t="s">
        <v>389</v>
      </c>
      <c r="T876" s="33" t="s">
        <v>118</v>
      </c>
      <c r="U876" s="32" t="s">
        <v>188</v>
      </c>
      <c r="V876" s="33" t="s">
        <v>117</v>
      </c>
      <c r="W876" s="32" t="s">
        <v>124</v>
      </c>
      <c r="X876" s="33" t="s">
        <v>116</v>
      </c>
      <c r="Y876" s="32"/>
      <c r="Z876" s="33" t="s">
        <v>115</v>
      </c>
      <c r="AA876" s="32"/>
      <c r="AB876" s="31"/>
      <c r="AC876" s="32"/>
      <c r="AD876" s="31"/>
      <c r="AE876" s="23"/>
      <c r="AF876" s="251"/>
      <c r="AG876" s="251"/>
      <c r="AH876" s="22"/>
      <c r="AI876" s="11"/>
      <c r="AJ876" s="311"/>
      <c r="AK876" s="267"/>
      <c r="AL876" s="263"/>
      <c r="AM876" s="265"/>
      <c r="AN876" s="267"/>
      <c r="AO876" s="263"/>
      <c r="AP876" s="265"/>
      <c r="AQ876" s="267"/>
      <c r="AR876" s="263"/>
      <c r="AS876" s="265"/>
      <c r="AT876" s="267"/>
      <c r="AU876" s="263"/>
      <c r="AV876" s="265"/>
      <c r="AW876" s="275"/>
      <c r="AX876" s="270"/>
      <c r="AY876" s="292"/>
      <c r="AZ876" s="228"/>
      <c r="BA876" s="228"/>
      <c r="BB876" s="295"/>
    </row>
    <row r="877" spans="2:62" ht="28.15" customHeight="1" x14ac:dyDescent="0.2">
      <c r="B877" s="30"/>
      <c r="C877" s="244"/>
      <c r="D877" s="29"/>
      <c r="E877" s="28"/>
      <c r="F877" s="28"/>
      <c r="G877" s="27"/>
      <c r="H877" s="225"/>
      <c r="I877" s="248"/>
      <c r="J877" s="248"/>
      <c r="K877" s="248"/>
      <c r="L877" s="26" t="s">
        <v>114</v>
      </c>
      <c r="M877" s="25" t="s">
        <v>132</v>
      </c>
      <c r="N877" s="26" t="s">
        <v>112</v>
      </c>
      <c r="O877" s="25" t="s">
        <v>186</v>
      </c>
      <c r="P877" s="26" t="s">
        <v>111</v>
      </c>
      <c r="Q877" s="25" t="s">
        <v>417</v>
      </c>
      <c r="R877" s="26" t="s">
        <v>110</v>
      </c>
      <c r="S877" s="25" t="s">
        <v>186</v>
      </c>
      <c r="T877" s="26" t="s">
        <v>109</v>
      </c>
      <c r="U877" s="25" t="s">
        <v>124</v>
      </c>
      <c r="V877" s="26" t="s">
        <v>108</v>
      </c>
      <c r="W877" s="25" t="s">
        <v>121</v>
      </c>
      <c r="X877" s="26" t="s">
        <v>107</v>
      </c>
      <c r="Y877" s="25"/>
      <c r="Z877" s="26" t="s">
        <v>106</v>
      </c>
      <c r="AA877" s="25"/>
      <c r="AB877" s="24"/>
      <c r="AC877" s="25"/>
      <c r="AD877" s="24"/>
      <c r="AE877" s="23"/>
      <c r="AF877" s="251"/>
      <c r="AG877" s="251"/>
      <c r="AH877" s="22"/>
      <c r="AI877" s="11"/>
      <c r="AJ877" s="311"/>
      <c r="AK877" s="267"/>
      <c r="AL877" s="263"/>
      <c r="AM877" s="265"/>
      <c r="AN877" s="267"/>
      <c r="AO877" s="263"/>
      <c r="AP877" s="265"/>
      <c r="AQ877" s="267"/>
      <c r="AR877" s="263"/>
      <c r="AS877" s="265"/>
      <c r="AT877" s="267"/>
      <c r="AU877" s="263"/>
      <c r="AV877" s="265"/>
      <c r="AW877" s="275"/>
      <c r="AX877" s="270"/>
      <c r="AY877" s="292"/>
      <c r="AZ877" s="228"/>
      <c r="BA877" s="228"/>
      <c r="BB877" s="295"/>
    </row>
    <row r="878" spans="2:62" ht="28.15" customHeight="1" thickBot="1" x14ac:dyDescent="0.25">
      <c r="B878" s="21"/>
      <c r="C878" s="245"/>
      <c r="D878" s="20"/>
      <c r="E878" s="19"/>
      <c r="F878" s="19"/>
      <c r="G878" s="18"/>
      <c r="H878" s="226"/>
      <c r="I878" s="249"/>
      <c r="J878" s="249"/>
      <c r="K878" s="249"/>
      <c r="L878" s="17" t="s">
        <v>105</v>
      </c>
      <c r="M878" s="15" t="s">
        <v>132</v>
      </c>
      <c r="N878" s="17" t="s">
        <v>103</v>
      </c>
      <c r="O878" s="15" t="s">
        <v>382</v>
      </c>
      <c r="P878" s="17" t="s">
        <v>102</v>
      </c>
      <c r="Q878" s="15" t="s">
        <v>389</v>
      </c>
      <c r="R878" s="17" t="s">
        <v>101</v>
      </c>
      <c r="S878" s="15" t="s">
        <v>442</v>
      </c>
      <c r="T878" s="17">
        <v>20</v>
      </c>
      <c r="U878" s="15" t="s">
        <v>124</v>
      </c>
      <c r="V878" s="17" t="s">
        <v>100</v>
      </c>
      <c r="W878" s="15"/>
      <c r="X878" s="17" t="s">
        <v>99</v>
      </c>
      <c r="Y878" s="15"/>
      <c r="Z878" s="17" t="s">
        <v>98</v>
      </c>
      <c r="AA878" s="15"/>
      <c r="AB878" s="16"/>
      <c r="AC878" s="15"/>
      <c r="AD878" s="14"/>
      <c r="AE878" s="13"/>
      <c r="AF878" s="252"/>
      <c r="AG878" s="252"/>
      <c r="AH878" s="12"/>
      <c r="AI878" s="11"/>
      <c r="AJ878" s="312"/>
      <c r="AK878" s="268"/>
      <c r="AL878" s="264"/>
      <c r="AM878" s="266"/>
      <c r="AN878" s="268"/>
      <c r="AO878" s="264"/>
      <c r="AP878" s="266"/>
      <c r="AQ878" s="268"/>
      <c r="AR878" s="264"/>
      <c r="AS878" s="266"/>
      <c r="AT878" s="268"/>
      <c r="AU878" s="264"/>
      <c r="AV878" s="266"/>
      <c r="AW878" s="276"/>
      <c r="AX878" s="271"/>
      <c r="AY878" s="293"/>
      <c r="AZ878" s="229"/>
      <c r="BA878" s="229"/>
      <c r="BB878" s="296"/>
    </row>
    <row r="879" spans="2:62" ht="85.9" customHeight="1" thickTop="1" thickBot="1" x14ac:dyDescent="0.35">
      <c r="B879" s="105" t="s">
        <v>174</v>
      </c>
      <c r="C879" s="95" t="s">
        <v>173</v>
      </c>
      <c r="D879" s="100" t="s">
        <v>172</v>
      </c>
      <c r="E879" s="104" t="s">
        <v>171</v>
      </c>
      <c r="F879" s="103"/>
      <c r="G879" s="102"/>
      <c r="H879" s="101" t="s">
        <v>170</v>
      </c>
      <c r="I879" s="100" t="s">
        <v>96</v>
      </c>
      <c r="J879" s="100" t="s">
        <v>169</v>
      </c>
      <c r="K879" s="100" t="s">
        <v>97</v>
      </c>
      <c r="L879" s="256" t="s">
        <v>168</v>
      </c>
      <c r="M879" s="262"/>
      <c r="N879" s="256" t="s">
        <v>167</v>
      </c>
      <c r="O879" s="262"/>
      <c r="P879" s="256" t="s">
        <v>167</v>
      </c>
      <c r="Q879" s="257"/>
      <c r="R879" s="256" t="s">
        <v>167</v>
      </c>
      <c r="S879" s="257"/>
      <c r="T879" s="256" t="s">
        <v>167</v>
      </c>
      <c r="U879" s="257"/>
      <c r="V879" s="256" t="s">
        <v>167</v>
      </c>
      <c r="W879" s="257"/>
      <c r="X879" s="256" t="s">
        <v>167</v>
      </c>
      <c r="Y879" s="257"/>
      <c r="Z879" s="256" t="s">
        <v>167</v>
      </c>
      <c r="AA879" s="257"/>
      <c r="AB879" s="261" t="s">
        <v>166</v>
      </c>
      <c r="AC879" s="257"/>
      <c r="AD879" s="101" t="s">
        <v>165</v>
      </c>
      <c r="AE879" s="101" t="s">
        <v>164</v>
      </c>
      <c r="AF879" s="100" t="s">
        <v>163</v>
      </c>
      <c r="AG879" s="100" t="s">
        <v>162</v>
      </c>
      <c r="AH879" s="99" t="s">
        <v>161</v>
      </c>
      <c r="AI879" s="98"/>
      <c r="AJ879" s="96" t="s">
        <v>160</v>
      </c>
      <c r="AK879" s="95" t="s">
        <v>159</v>
      </c>
      <c r="AL879" s="94" t="s">
        <v>158</v>
      </c>
      <c r="AM879" s="96" t="s">
        <v>157</v>
      </c>
      <c r="AN879" s="95" t="s">
        <v>156</v>
      </c>
      <c r="AO879" s="94" t="s">
        <v>155</v>
      </c>
      <c r="AP879" s="96" t="s">
        <v>154</v>
      </c>
      <c r="AQ879" s="95" t="s">
        <v>153</v>
      </c>
      <c r="AR879" s="97" t="s">
        <v>152</v>
      </c>
      <c r="AS879" s="96" t="s">
        <v>151</v>
      </c>
      <c r="AT879" s="95" t="s">
        <v>150</v>
      </c>
      <c r="AU879" s="94" t="s">
        <v>149</v>
      </c>
      <c r="AV879" s="96" t="s">
        <v>148</v>
      </c>
      <c r="AW879" s="95" t="s">
        <v>147</v>
      </c>
      <c r="AX879" s="94" t="s">
        <v>146</v>
      </c>
      <c r="AY879" s="93" t="s">
        <v>145</v>
      </c>
      <c r="AZ879" s="92" t="s">
        <v>144</v>
      </c>
      <c r="BA879" s="92" t="s">
        <v>143</v>
      </c>
      <c r="BB879" s="91" t="s">
        <v>142</v>
      </c>
    </row>
    <row r="880" spans="2:62" ht="48" thickBot="1" x14ac:dyDescent="0.3">
      <c r="B880" s="90" t="s">
        <v>184</v>
      </c>
      <c r="C880" s="89"/>
      <c r="D880" s="88"/>
      <c r="E880" s="258"/>
      <c r="F880" s="259"/>
      <c r="G880" s="260"/>
      <c r="H880" s="87" t="s">
        <v>140</v>
      </c>
      <c r="I880" s="86"/>
      <c r="J880" s="86"/>
      <c r="K880" s="85"/>
      <c r="L880" s="84"/>
      <c r="M880" s="81"/>
      <c r="N880" s="84"/>
      <c r="O880" s="81"/>
      <c r="P880" s="84"/>
      <c r="Q880" s="81"/>
      <c r="R880" s="84"/>
      <c r="S880" s="81"/>
      <c r="T880" s="84"/>
      <c r="U880" s="81"/>
      <c r="V880" s="84"/>
      <c r="W880" s="81"/>
      <c r="X880" s="84"/>
      <c r="Y880" s="81"/>
      <c r="Z880" s="84"/>
      <c r="AA880" s="83"/>
      <c r="AB880" s="82" t="s">
        <v>139</v>
      </c>
      <c r="AC880" s="81"/>
      <c r="AD880" s="81"/>
      <c r="AE880" s="81"/>
      <c r="AF880" s="80"/>
      <c r="AG880" s="80"/>
      <c r="AH880" s="60"/>
      <c r="AI880" s="79" t="s">
        <v>138</v>
      </c>
      <c r="AJ880" s="78">
        <f t="shared" ref="AJ880:BB880" si="116">SUM(AJ882:AJ893)</f>
        <v>185</v>
      </c>
      <c r="AK880" s="77">
        <f t="shared" si="116"/>
        <v>21</v>
      </c>
      <c r="AL880" s="76">
        <f t="shared" si="116"/>
        <v>0</v>
      </c>
      <c r="AM880" s="78">
        <f t="shared" si="116"/>
        <v>30</v>
      </c>
      <c r="AN880" s="77">
        <f t="shared" si="116"/>
        <v>0</v>
      </c>
      <c r="AO880" s="76">
        <f t="shared" si="116"/>
        <v>0</v>
      </c>
      <c r="AP880" s="78">
        <f t="shared" si="116"/>
        <v>0</v>
      </c>
      <c r="AQ880" s="77">
        <f t="shared" si="116"/>
        <v>0</v>
      </c>
      <c r="AR880" s="76">
        <f t="shared" si="116"/>
        <v>0</v>
      </c>
      <c r="AS880" s="78">
        <f t="shared" si="116"/>
        <v>28</v>
      </c>
      <c r="AT880" s="77">
        <f t="shared" si="116"/>
        <v>5</v>
      </c>
      <c r="AU880" s="76">
        <f t="shared" si="116"/>
        <v>0</v>
      </c>
      <c r="AV880" s="78">
        <f t="shared" si="116"/>
        <v>0</v>
      </c>
      <c r="AW880" s="77">
        <f t="shared" si="116"/>
        <v>0</v>
      </c>
      <c r="AX880" s="76">
        <f t="shared" si="116"/>
        <v>0</v>
      </c>
      <c r="AY880" s="75">
        <f t="shared" si="116"/>
        <v>0</v>
      </c>
      <c r="AZ880" s="74">
        <f t="shared" si="116"/>
        <v>0</v>
      </c>
      <c r="BA880" s="74">
        <f t="shared" si="116"/>
        <v>1</v>
      </c>
      <c r="BB880" s="73">
        <f t="shared" si="116"/>
        <v>0</v>
      </c>
      <c r="BC880" s="72" t="s">
        <v>137</v>
      </c>
      <c r="BF880" s="5">
        <f>SUM(AJ880:AL880)/$BG$5</f>
        <v>68.666666666666671</v>
      </c>
      <c r="BG880" s="5">
        <f>SUM(AM880:AO880,AY880)/$BG$5</f>
        <v>10</v>
      </c>
      <c r="BH880" s="5">
        <f>SUM(AP880:AR880,AZ880)/$BG$5</f>
        <v>0</v>
      </c>
      <c r="BI880" s="5">
        <f>SUM(AS880:AU880,BA880)/$BG$5</f>
        <v>11.333333333333334</v>
      </c>
      <c r="BJ880" s="5">
        <f>SUM(AV880:AX880,BB880)/$BG$5</f>
        <v>0</v>
      </c>
    </row>
    <row r="881" spans="2:62" ht="37.5" thickBot="1" x14ac:dyDescent="0.3">
      <c r="B881" s="71"/>
      <c r="C881" s="70"/>
      <c r="D881" s="69"/>
      <c r="E881" s="68"/>
      <c r="F881" s="68"/>
      <c r="G881" s="67"/>
      <c r="H881" s="66"/>
      <c r="I881" s="64"/>
      <c r="J881" s="64"/>
      <c r="K881" s="65"/>
      <c r="L881" s="64"/>
      <c r="M881" s="62"/>
      <c r="N881" s="64"/>
      <c r="O881" s="62"/>
      <c r="P881" s="64"/>
      <c r="Q881" s="62"/>
      <c r="R881" s="64"/>
      <c r="S881" s="62"/>
      <c r="T881" s="64"/>
      <c r="U881" s="62"/>
      <c r="V881" s="64"/>
      <c r="W881" s="62"/>
      <c r="X881" s="64"/>
      <c r="Y881" s="62"/>
      <c r="Z881" s="64"/>
      <c r="AA881" s="62"/>
      <c r="AB881" s="63"/>
      <c r="AC881" s="62"/>
      <c r="AD881" s="62"/>
      <c r="AE881" s="62"/>
      <c r="AF881" s="61"/>
      <c r="AG881" s="61"/>
      <c r="AH881" s="60"/>
      <c r="AI881" s="59" t="s">
        <v>136</v>
      </c>
      <c r="AJ881" s="58">
        <f t="shared" ref="AJ881:BB881" si="117">AJ880/3</f>
        <v>61.666666666666664</v>
      </c>
      <c r="AK881" s="57">
        <f t="shared" si="117"/>
        <v>7</v>
      </c>
      <c r="AL881" s="56">
        <f t="shared" si="117"/>
        <v>0</v>
      </c>
      <c r="AM881" s="58">
        <f t="shared" si="117"/>
        <v>10</v>
      </c>
      <c r="AN881" s="57">
        <f t="shared" si="117"/>
        <v>0</v>
      </c>
      <c r="AO881" s="56">
        <f t="shared" si="117"/>
        <v>0</v>
      </c>
      <c r="AP881" s="58">
        <f t="shared" si="117"/>
        <v>0</v>
      </c>
      <c r="AQ881" s="57">
        <f t="shared" si="117"/>
        <v>0</v>
      </c>
      <c r="AR881" s="56">
        <f t="shared" si="117"/>
        <v>0</v>
      </c>
      <c r="AS881" s="58">
        <f t="shared" si="117"/>
        <v>9.3333333333333339</v>
      </c>
      <c r="AT881" s="57">
        <f t="shared" si="117"/>
        <v>1.6666666666666667</v>
      </c>
      <c r="AU881" s="56">
        <f t="shared" si="117"/>
        <v>0</v>
      </c>
      <c r="AV881" s="58">
        <f t="shared" si="117"/>
        <v>0</v>
      </c>
      <c r="AW881" s="57">
        <f t="shared" si="117"/>
        <v>0</v>
      </c>
      <c r="AX881" s="56">
        <f t="shared" si="117"/>
        <v>0</v>
      </c>
      <c r="AY881" s="55">
        <f t="shared" si="117"/>
        <v>0</v>
      </c>
      <c r="AZ881" s="54">
        <f t="shared" si="117"/>
        <v>0</v>
      </c>
      <c r="BA881" s="54">
        <f t="shared" si="117"/>
        <v>0.33333333333333331</v>
      </c>
      <c r="BB881" s="53">
        <f t="shared" si="117"/>
        <v>0</v>
      </c>
      <c r="BC881" s="52" t="s">
        <v>135</v>
      </c>
    </row>
    <row r="882" spans="2:62" ht="28.15" customHeight="1" x14ac:dyDescent="0.2">
      <c r="B882" s="30"/>
      <c r="C882" s="242">
        <v>1</v>
      </c>
      <c r="D882" s="44"/>
      <c r="E882" s="43"/>
      <c r="F882" s="43"/>
      <c r="G882" s="42"/>
      <c r="H882" s="223" t="s">
        <v>183</v>
      </c>
      <c r="I882" s="246">
        <v>138</v>
      </c>
      <c r="J882" s="246">
        <v>33</v>
      </c>
      <c r="K882" s="246">
        <v>6</v>
      </c>
      <c r="L882" s="41" t="s">
        <v>133</v>
      </c>
      <c r="M882" s="40" t="s">
        <v>132</v>
      </c>
      <c r="N882" s="41" t="s">
        <v>131</v>
      </c>
      <c r="O882" s="40" t="s">
        <v>382</v>
      </c>
      <c r="P882" s="41" t="s">
        <v>130</v>
      </c>
      <c r="Q882" s="40" t="s">
        <v>1272</v>
      </c>
      <c r="R882" s="41" t="s">
        <v>129</v>
      </c>
      <c r="S882" s="40" t="s">
        <v>377</v>
      </c>
      <c r="T882" s="41" t="s">
        <v>128</v>
      </c>
      <c r="U882" s="40" t="s">
        <v>405</v>
      </c>
      <c r="V882" s="41" t="s">
        <v>127</v>
      </c>
      <c r="W882" s="40" t="s">
        <v>132</v>
      </c>
      <c r="X882" s="41" t="s">
        <v>126</v>
      </c>
      <c r="Y882" s="40" t="s">
        <v>113</v>
      </c>
      <c r="Z882" s="41" t="s">
        <v>125</v>
      </c>
      <c r="AA882" s="40"/>
      <c r="AB882" s="39"/>
      <c r="AC882" s="40"/>
      <c r="AD882" s="39" t="s">
        <v>1271</v>
      </c>
      <c r="AE882" s="38" t="s">
        <v>414</v>
      </c>
      <c r="AF882" s="250"/>
      <c r="AG882" s="250"/>
      <c r="AH882" s="37"/>
      <c r="AI882" s="11"/>
      <c r="AJ882" s="310">
        <f>SUMPRODUCT(LEN($M882:$AA885)-LEN(SUBSTITUTE($M882:$AA885,"A", "")))</f>
        <v>73</v>
      </c>
      <c r="AK882" s="239">
        <f>SUMPRODUCT(LEN($AD882:$AD885)-LEN(SUBSTITUTE($AD882:$AD885,"A", "")))</f>
        <v>16</v>
      </c>
      <c r="AL882" s="230">
        <f>SUMPRODUCT(LEN($AC882:$AC885)-LEN(SUBSTITUTE($AC882:$AC885,"A", "")))</f>
        <v>0</v>
      </c>
      <c r="AM882" s="233">
        <f>SUMPRODUCT(LEN($M882:$AA885)-LEN(SUBSTITUTE($M882:$AA885,"S", "")))</f>
        <v>7</v>
      </c>
      <c r="AN882" s="239">
        <f>SUMPRODUCT(LEN($AD882:$AD885)-LEN(SUBSTITUTE($AD882:$AD885,"S", "")))</f>
        <v>0</v>
      </c>
      <c r="AO882" s="230">
        <f>SUMPRODUCT(LEN($AC882:$AC885)-LEN(SUBSTITUTE($AC882:$AC885,"S", "")))</f>
        <v>0</v>
      </c>
      <c r="AP882" s="233">
        <f>SUMPRODUCT(LEN($M882:$AA885)-LEN(SUBSTITUTE($M882:$AA885,"F", "")))</f>
        <v>0</v>
      </c>
      <c r="AQ882" s="239">
        <f>SUMPRODUCT(LEN($AD882:$AD885)-LEN(SUBSTITUTE($AD882:$AD885,"F", "")))</f>
        <v>0</v>
      </c>
      <c r="AR882" s="230">
        <f>SUMPRODUCT(LEN($AC882:$AC885)-LEN(SUBSTITUTE($AC882:$AC885,"F", "")))</f>
        <v>0</v>
      </c>
      <c r="AS882" s="233">
        <f>SUMPRODUCT(LEN($M882:$AA885)-LEN(SUBSTITUTE($M882:$AA885,"G", "")))</f>
        <v>8</v>
      </c>
      <c r="AT882" s="239">
        <f>SUMPRODUCT(LEN($AD882:$AD885)-LEN(SUBSTITUTE($AD882:$AD885,"G", "")))</f>
        <v>4</v>
      </c>
      <c r="AU882" s="230">
        <f>SUMPRODUCT(LEN($AC882:$AC885)-LEN(SUBSTITUTE($AC882:$AC885,"G", "")))</f>
        <v>0</v>
      </c>
      <c r="AV882" s="233">
        <f>SUMPRODUCT(LEN($L882:$AA885)-LEN(SUBSTITUTE($L882:$AA885,"M", "")))</f>
        <v>0</v>
      </c>
      <c r="AW882" s="236">
        <f>SUMPRODUCT(LEN($AD882:$AD885)-LEN(SUBSTITUTE($AD882:$AD885,"M", "")))</f>
        <v>0</v>
      </c>
      <c r="AX882" s="269">
        <f>SUMPRODUCT(LEN($AC882:$AC885)-LEN(SUBSTITUTE($AC882:$AC885,"M", "")))</f>
        <v>0</v>
      </c>
      <c r="AY882" s="291">
        <f>SUMPRODUCT(LEN($AE882:$AE885)-LEN(SUBSTITUTE($AE882:$AE885,"S", "")))</f>
        <v>0</v>
      </c>
      <c r="AZ882" s="227">
        <f>SUMPRODUCT(LEN($AE882:$AE885)-LEN(SUBSTITUTE($AE882:$AE885,"F", "")))</f>
        <v>0</v>
      </c>
      <c r="BA882" s="227">
        <f>SUMPRODUCT(LEN($AE882:$AE885)-LEN(SUBSTITUTE($AE882:$AE885,"G", "")))</f>
        <v>1</v>
      </c>
      <c r="BB882" s="294">
        <f>SUMPRODUCT(LEN($AE882:$AE885)-LEN(SUBSTITUTE($AE882:$AE885,"M", "")))</f>
        <v>0</v>
      </c>
    </row>
    <row r="883" spans="2:62" ht="28.15" customHeight="1" thickBot="1" x14ac:dyDescent="0.25">
      <c r="B883" s="30"/>
      <c r="C883" s="243"/>
      <c r="D883" s="36"/>
      <c r="E883" s="35"/>
      <c r="F883" s="35"/>
      <c r="G883" s="34"/>
      <c r="H883" s="224"/>
      <c r="I883" s="247"/>
      <c r="J883" s="247"/>
      <c r="K883" s="247"/>
      <c r="L883" s="33" t="s">
        <v>123</v>
      </c>
      <c r="M883" s="32" t="s">
        <v>132</v>
      </c>
      <c r="N883" s="33" t="s">
        <v>122</v>
      </c>
      <c r="O883" s="32" t="s">
        <v>382</v>
      </c>
      <c r="P883" s="33" t="s">
        <v>120</v>
      </c>
      <c r="Q883" s="32" t="s">
        <v>1256</v>
      </c>
      <c r="R883" s="33" t="s">
        <v>119</v>
      </c>
      <c r="S883" s="32" t="s">
        <v>382</v>
      </c>
      <c r="T883" s="33" t="s">
        <v>118</v>
      </c>
      <c r="U883" s="32" t="s">
        <v>434</v>
      </c>
      <c r="V883" s="33" t="s">
        <v>117</v>
      </c>
      <c r="W883" s="32" t="s">
        <v>217</v>
      </c>
      <c r="X883" s="33" t="s">
        <v>116</v>
      </c>
      <c r="Y883" s="32" t="s">
        <v>121</v>
      </c>
      <c r="Z883" s="33" t="s">
        <v>115</v>
      </c>
      <c r="AA883" s="32"/>
      <c r="AB883" s="31"/>
      <c r="AC883" s="32"/>
      <c r="AD883" s="31"/>
      <c r="AE883" s="23"/>
      <c r="AF883" s="251"/>
      <c r="AG883" s="251"/>
      <c r="AH883" s="22"/>
      <c r="AI883" s="11"/>
      <c r="AJ883" s="311"/>
      <c r="AK883" s="267"/>
      <c r="AL883" s="263"/>
      <c r="AM883" s="265"/>
      <c r="AN883" s="267"/>
      <c r="AO883" s="263"/>
      <c r="AP883" s="265"/>
      <c r="AQ883" s="267"/>
      <c r="AR883" s="263"/>
      <c r="AS883" s="265"/>
      <c r="AT883" s="267"/>
      <c r="AU883" s="263"/>
      <c r="AV883" s="265"/>
      <c r="AW883" s="275"/>
      <c r="AX883" s="270"/>
      <c r="AY883" s="292"/>
      <c r="AZ883" s="228"/>
      <c r="BA883" s="228"/>
      <c r="BB883" s="295"/>
    </row>
    <row r="884" spans="2:62" ht="28.15" customHeight="1" x14ac:dyDescent="0.2">
      <c r="B884" s="30"/>
      <c r="C884" s="244"/>
      <c r="D884" s="29"/>
      <c r="E884" s="28"/>
      <c r="F884" s="28"/>
      <c r="G884" s="27"/>
      <c r="H884" s="225">
        <v>223</v>
      </c>
      <c r="I884" s="248"/>
      <c r="J884" s="248"/>
      <c r="K884" s="248"/>
      <c r="L884" s="26" t="s">
        <v>114</v>
      </c>
      <c r="M884" s="25" t="s">
        <v>132</v>
      </c>
      <c r="N884" s="26" t="s">
        <v>112</v>
      </c>
      <c r="O884" s="25" t="s">
        <v>382</v>
      </c>
      <c r="P884" s="26" t="s">
        <v>111</v>
      </c>
      <c r="Q884" s="25" t="s">
        <v>452</v>
      </c>
      <c r="R884" s="26" t="s">
        <v>110</v>
      </c>
      <c r="S884" s="25" t="s">
        <v>382</v>
      </c>
      <c r="T884" s="26" t="s">
        <v>109</v>
      </c>
      <c r="U884" s="25" t="s">
        <v>382</v>
      </c>
      <c r="V884" s="26" t="s">
        <v>108</v>
      </c>
      <c r="W884" s="25" t="s">
        <v>132</v>
      </c>
      <c r="X884" s="26" t="s">
        <v>107</v>
      </c>
      <c r="Y884" s="25" t="s">
        <v>121</v>
      </c>
      <c r="Z884" s="26" t="s">
        <v>106</v>
      </c>
      <c r="AA884" s="25"/>
      <c r="AB884" s="24"/>
      <c r="AC884" s="25"/>
      <c r="AD884" s="24"/>
      <c r="AE884" s="23"/>
      <c r="AF884" s="251"/>
      <c r="AG884" s="251"/>
      <c r="AH884" s="22"/>
      <c r="AI884" s="11"/>
      <c r="AJ884" s="311"/>
      <c r="AK884" s="267"/>
      <c r="AL884" s="263"/>
      <c r="AM884" s="265"/>
      <c r="AN884" s="267"/>
      <c r="AO884" s="263"/>
      <c r="AP884" s="265"/>
      <c r="AQ884" s="267"/>
      <c r="AR884" s="263"/>
      <c r="AS884" s="265"/>
      <c r="AT884" s="267"/>
      <c r="AU884" s="263"/>
      <c r="AV884" s="265"/>
      <c r="AW884" s="275"/>
      <c r="AX884" s="270"/>
      <c r="AY884" s="292"/>
      <c r="AZ884" s="228"/>
      <c r="BA884" s="228"/>
      <c r="BB884" s="295"/>
    </row>
    <row r="885" spans="2:62" ht="28.15" customHeight="1" thickBot="1" x14ac:dyDescent="0.25">
      <c r="B885" s="30"/>
      <c r="C885" s="253"/>
      <c r="D885" s="51"/>
      <c r="E885" s="50"/>
      <c r="F885" s="50"/>
      <c r="G885" s="49"/>
      <c r="H885" s="226"/>
      <c r="I885" s="254"/>
      <c r="J885" s="254"/>
      <c r="K885" s="254"/>
      <c r="L885" s="48" t="s">
        <v>105</v>
      </c>
      <c r="M885" s="47" t="s">
        <v>484</v>
      </c>
      <c r="N885" s="48" t="s">
        <v>103</v>
      </c>
      <c r="O885" s="47" t="s">
        <v>186</v>
      </c>
      <c r="P885" s="48" t="s">
        <v>102</v>
      </c>
      <c r="Q885" s="47" t="s">
        <v>414</v>
      </c>
      <c r="R885" s="48" t="s">
        <v>101</v>
      </c>
      <c r="S885" s="47" t="s">
        <v>417</v>
      </c>
      <c r="T885" s="48">
        <v>20</v>
      </c>
      <c r="U885" s="47" t="s">
        <v>186</v>
      </c>
      <c r="V885" s="48" t="s">
        <v>100</v>
      </c>
      <c r="W885" s="47" t="s">
        <v>132</v>
      </c>
      <c r="X885" s="48" t="s">
        <v>99</v>
      </c>
      <c r="Y885" s="47"/>
      <c r="Z885" s="48" t="s">
        <v>98</v>
      </c>
      <c r="AA885" s="47"/>
      <c r="AB885" s="16"/>
      <c r="AC885" s="47"/>
      <c r="AD885" s="16"/>
      <c r="AE885" s="46"/>
      <c r="AF885" s="255"/>
      <c r="AG885" s="255"/>
      <c r="AH885" s="45"/>
      <c r="AI885" s="11"/>
      <c r="AJ885" s="312"/>
      <c r="AK885" s="268"/>
      <c r="AL885" s="264"/>
      <c r="AM885" s="266"/>
      <c r="AN885" s="268"/>
      <c r="AO885" s="264"/>
      <c r="AP885" s="266"/>
      <c r="AQ885" s="268"/>
      <c r="AR885" s="264"/>
      <c r="AS885" s="266"/>
      <c r="AT885" s="268"/>
      <c r="AU885" s="264"/>
      <c r="AV885" s="266"/>
      <c r="AW885" s="276"/>
      <c r="AX885" s="271"/>
      <c r="AY885" s="293"/>
      <c r="AZ885" s="229"/>
      <c r="BA885" s="229"/>
      <c r="BB885" s="296"/>
    </row>
    <row r="886" spans="2:62" ht="28.15" customHeight="1" x14ac:dyDescent="0.2">
      <c r="B886" s="30"/>
      <c r="C886" s="242">
        <v>2</v>
      </c>
      <c r="D886" s="44"/>
      <c r="E886" s="43"/>
      <c r="F886" s="43"/>
      <c r="G886" s="42"/>
      <c r="H886" s="223"/>
      <c r="I886" s="246">
        <v>144</v>
      </c>
      <c r="J886" s="246">
        <v>33</v>
      </c>
      <c r="K886" s="246">
        <v>7</v>
      </c>
      <c r="L886" s="41" t="s">
        <v>133</v>
      </c>
      <c r="M886" s="40" t="s">
        <v>104</v>
      </c>
      <c r="N886" s="41" t="s">
        <v>131</v>
      </c>
      <c r="O886" s="40" t="s">
        <v>389</v>
      </c>
      <c r="P886" s="41" t="s">
        <v>130</v>
      </c>
      <c r="Q886" s="40" t="s">
        <v>452</v>
      </c>
      <c r="R886" s="41" t="s">
        <v>129</v>
      </c>
      <c r="S886" s="40" t="s">
        <v>382</v>
      </c>
      <c r="T886" s="41" t="s">
        <v>128</v>
      </c>
      <c r="U886" s="40" t="s">
        <v>376</v>
      </c>
      <c r="V886" s="41" t="s">
        <v>127</v>
      </c>
      <c r="W886" s="40" t="s">
        <v>178</v>
      </c>
      <c r="X886" s="41" t="s">
        <v>126</v>
      </c>
      <c r="Y886" s="40" t="s">
        <v>121</v>
      </c>
      <c r="Z886" s="41" t="s">
        <v>125</v>
      </c>
      <c r="AA886" s="40"/>
      <c r="AB886" s="39"/>
      <c r="AC886" s="40"/>
      <c r="AD886" s="39" t="s">
        <v>773</v>
      </c>
      <c r="AE886" s="38"/>
      <c r="AF886" s="250"/>
      <c r="AG886" s="250"/>
      <c r="AH886" s="37"/>
      <c r="AI886" s="11"/>
      <c r="AJ886" s="310">
        <f>SUMPRODUCT(LEN($M886:$AA889)-LEN(SUBSTITUTE($M886:$AA889,"A", "")))</f>
        <v>57</v>
      </c>
      <c r="AK886" s="239">
        <f>SUMPRODUCT(LEN($AD886:$AD889)-LEN(SUBSTITUTE($AD886:$AD889,"A", "")))</f>
        <v>5</v>
      </c>
      <c r="AL886" s="230">
        <f>SUMPRODUCT(LEN($AC886:$AC889)-LEN(SUBSTITUTE($AC886:$AC889,"A", "")))</f>
        <v>0</v>
      </c>
      <c r="AM886" s="233">
        <f>SUMPRODUCT(LEN($M886:$AA889)-LEN(SUBSTITUTE($M886:$AA889,"S", "")))</f>
        <v>13</v>
      </c>
      <c r="AN886" s="239">
        <f>SUMPRODUCT(LEN($AD886:$AD889)-LEN(SUBSTITUTE($AD886:$AD889,"S", "")))</f>
        <v>0</v>
      </c>
      <c r="AO886" s="230">
        <f>SUMPRODUCT(LEN($AC886:$AC889)-LEN(SUBSTITUTE($AC886:$AC889,"S", "")))</f>
        <v>0</v>
      </c>
      <c r="AP886" s="233">
        <f>SUMPRODUCT(LEN($M886:$AA889)-LEN(SUBSTITUTE($M886:$AA889,"F", "")))</f>
        <v>0</v>
      </c>
      <c r="AQ886" s="239">
        <f>SUMPRODUCT(LEN($AD886:$AD889)-LEN(SUBSTITUTE($AD886:$AD889,"F", "")))</f>
        <v>0</v>
      </c>
      <c r="AR886" s="230">
        <f>SUMPRODUCT(LEN($AC886:$AC889)-LEN(SUBSTITUTE($AC886:$AC889,"F", "")))</f>
        <v>0</v>
      </c>
      <c r="AS886" s="233">
        <f>SUMPRODUCT(LEN($M886:$AA889)-LEN(SUBSTITUTE($M886:$AA889,"G", "")))</f>
        <v>7</v>
      </c>
      <c r="AT886" s="239">
        <f>SUMPRODUCT(LEN($AD886:$AD889)-LEN(SUBSTITUTE($AD886:$AD889,"G", "")))</f>
        <v>1</v>
      </c>
      <c r="AU886" s="230">
        <f>SUMPRODUCT(LEN($AC886:$AC889)-LEN(SUBSTITUTE($AC886:$AC889,"G", "")))</f>
        <v>0</v>
      </c>
      <c r="AV886" s="233">
        <f>SUMPRODUCT(LEN($L886:$AA889)-LEN(SUBSTITUTE($L886:$AA889,"M", "")))</f>
        <v>0</v>
      </c>
      <c r="AW886" s="236">
        <f>SUMPRODUCT(LEN($AD886:$AD889)-LEN(SUBSTITUTE($AD886:$AD889,"M", "")))</f>
        <v>0</v>
      </c>
      <c r="AX886" s="269">
        <f>SUMPRODUCT(LEN($AC886:$AC889)-LEN(SUBSTITUTE($AC886:$AC889,"M", "")))</f>
        <v>0</v>
      </c>
      <c r="AY886" s="291">
        <f>SUMPRODUCT(LEN($AE886:$AE889)-LEN(SUBSTITUTE($AE886:$AE889,"S", "")))</f>
        <v>0</v>
      </c>
      <c r="AZ886" s="227">
        <f>SUMPRODUCT(LEN($AE886:$AE889)-LEN(SUBSTITUTE($AE886:$AE889,"F", "")))</f>
        <v>0</v>
      </c>
      <c r="BA886" s="227">
        <f>SUMPRODUCT(LEN($AE886:$AE889)-LEN(SUBSTITUTE($AE886:$AE889,"G", "")))</f>
        <v>0</v>
      </c>
      <c r="BB886" s="294">
        <f>SUMPRODUCT(LEN($AE886:$AE889)-LEN(SUBSTITUTE($AE886:$AE889,"M", "")))</f>
        <v>0</v>
      </c>
    </row>
    <row r="887" spans="2:62" ht="28.15" customHeight="1" thickBot="1" x14ac:dyDescent="0.25">
      <c r="B887" s="30"/>
      <c r="C887" s="243"/>
      <c r="D887" s="36"/>
      <c r="E887" s="35"/>
      <c r="F887" s="35"/>
      <c r="G887" s="34"/>
      <c r="H887" s="224"/>
      <c r="I887" s="247"/>
      <c r="J887" s="247"/>
      <c r="K887" s="247"/>
      <c r="L887" s="33" t="s">
        <v>123</v>
      </c>
      <c r="M887" s="32" t="s">
        <v>132</v>
      </c>
      <c r="N887" s="33" t="s">
        <v>122</v>
      </c>
      <c r="O887" s="32" t="s">
        <v>132</v>
      </c>
      <c r="P887" s="33" t="s">
        <v>120</v>
      </c>
      <c r="Q887" s="32" t="s">
        <v>382</v>
      </c>
      <c r="R887" s="33" t="s">
        <v>119</v>
      </c>
      <c r="S887" s="32" t="s">
        <v>377</v>
      </c>
      <c r="T887" s="33" t="s">
        <v>118</v>
      </c>
      <c r="U887" s="32" t="s">
        <v>203</v>
      </c>
      <c r="V887" s="33" t="s">
        <v>117</v>
      </c>
      <c r="W887" s="32" t="s">
        <v>188</v>
      </c>
      <c r="X887" s="33" t="s">
        <v>116</v>
      </c>
      <c r="Y887" s="32" t="s">
        <v>121</v>
      </c>
      <c r="Z887" s="33" t="s">
        <v>115</v>
      </c>
      <c r="AA887" s="32"/>
      <c r="AB887" s="31"/>
      <c r="AC887" s="32"/>
      <c r="AD887" s="31"/>
      <c r="AE887" s="23"/>
      <c r="AF887" s="251"/>
      <c r="AG887" s="251"/>
      <c r="AH887" s="22"/>
      <c r="AI887" s="11"/>
      <c r="AJ887" s="311"/>
      <c r="AK887" s="267"/>
      <c r="AL887" s="263"/>
      <c r="AM887" s="265"/>
      <c r="AN887" s="267"/>
      <c r="AO887" s="263"/>
      <c r="AP887" s="265"/>
      <c r="AQ887" s="267"/>
      <c r="AR887" s="263"/>
      <c r="AS887" s="265"/>
      <c r="AT887" s="267"/>
      <c r="AU887" s="263"/>
      <c r="AV887" s="265"/>
      <c r="AW887" s="275"/>
      <c r="AX887" s="270"/>
      <c r="AY887" s="292"/>
      <c r="AZ887" s="228"/>
      <c r="BA887" s="228"/>
      <c r="BB887" s="295"/>
    </row>
    <row r="888" spans="2:62" ht="28.15" customHeight="1" x14ac:dyDescent="0.2">
      <c r="B888" s="30"/>
      <c r="C888" s="244"/>
      <c r="D888" s="29"/>
      <c r="E888" s="28"/>
      <c r="F888" s="28"/>
      <c r="G888" s="27"/>
      <c r="H888" s="225"/>
      <c r="I888" s="248"/>
      <c r="J888" s="248"/>
      <c r="K888" s="248"/>
      <c r="L888" s="26" t="s">
        <v>114</v>
      </c>
      <c r="M888" s="25" t="s">
        <v>613</v>
      </c>
      <c r="N888" s="26" t="s">
        <v>112</v>
      </c>
      <c r="O888" s="25" t="s">
        <v>382</v>
      </c>
      <c r="P888" s="26" t="s">
        <v>111</v>
      </c>
      <c r="Q888" s="25" t="s">
        <v>382</v>
      </c>
      <c r="R888" s="26" t="s">
        <v>110</v>
      </c>
      <c r="S888" s="25" t="s">
        <v>399</v>
      </c>
      <c r="T888" s="26" t="s">
        <v>109</v>
      </c>
      <c r="U888" s="25" t="s">
        <v>215</v>
      </c>
      <c r="V888" s="26" t="s">
        <v>108</v>
      </c>
      <c r="W888" s="25" t="s">
        <v>113</v>
      </c>
      <c r="X888" s="26" t="s">
        <v>107</v>
      </c>
      <c r="Y888" s="25"/>
      <c r="Z888" s="26" t="s">
        <v>106</v>
      </c>
      <c r="AA888" s="25"/>
      <c r="AB888" s="24"/>
      <c r="AC888" s="25"/>
      <c r="AD888" s="24"/>
      <c r="AE888" s="23"/>
      <c r="AF888" s="251"/>
      <c r="AG888" s="251"/>
      <c r="AH888" s="22"/>
      <c r="AI888" s="11"/>
      <c r="AJ888" s="311"/>
      <c r="AK888" s="267"/>
      <c r="AL888" s="263"/>
      <c r="AM888" s="265"/>
      <c r="AN888" s="267"/>
      <c r="AO888" s="263"/>
      <c r="AP888" s="265"/>
      <c r="AQ888" s="267"/>
      <c r="AR888" s="263"/>
      <c r="AS888" s="265"/>
      <c r="AT888" s="267"/>
      <c r="AU888" s="263"/>
      <c r="AV888" s="265"/>
      <c r="AW888" s="275"/>
      <c r="AX888" s="270"/>
      <c r="AY888" s="292"/>
      <c r="AZ888" s="228"/>
      <c r="BA888" s="228"/>
      <c r="BB888" s="295"/>
    </row>
    <row r="889" spans="2:62" ht="28.15" customHeight="1" thickBot="1" x14ac:dyDescent="0.25">
      <c r="B889" s="30"/>
      <c r="C889" s="253"/>
      <c r="D889" s="51"/>
      <c r="E889" s="50"/>
      <c r="F889" s="50"/>
      <c r="G889" s="49"/>
      <c r="H889" s="226"/>
      <c r="I889" s="254"/>
      <c r="J889" s="254"/>
      <c r="K889" s="254"/>
      <c r="L889" s="48" t="s">
        <v>105</v>
      </c>
      <c r="M889" s="47" t="s">
        <v>132</v>
      </c>
      <c r="N889" s="48" t="s">
        <v>103</v>
      </c>
      <c r="O889" s="47" t="s">
        <v>132</v>
      </c>
      <c r="P889" s="48" t="s">
        <v>102</v>
      </c>
      <c r="Q889" s="47" t="s">
        <v>773</v>
      </c>
      <c r="R889" s="48" t="s">
        <v>101</v>
      </c>
      <c r="S889" s="47" t="s">
        <v>697</v>
      </c>
      <c r="T889" s="48">
        <v>20</v>
      </c>
      <c r="U889" s="47" t="s">
        <v>186</v>
      </c>
      <c r="V889" s="48" t="s">
        <v>100</v>
      </c>
      <c r="W889" s="47" t="s">
        <v>104</v>
      </c>
      <c r="X889" s="48" t="s">
        <v>99</v>
      </c>
      <c r="Y889" s="47"/>
      <c r="Z889" s="48" t="s">
        <v>98</v>
      </c>
      <c r="AA889" s="47"/>
      <c r="AB889" s="16"/>
      <c r="AC889" s="47"/>
      <c r="AD889" s="16"/>
      <c r="AE889" s="46"/>
      <c r="AF889" s="255"/>
      <c r="AG889" s="255"/>
      <c r="AH889" s="45"/>
      <c r="AI889" s="11"/>
      <c r="AJ889" s="312"/>
      <c r="AK889" s="268"/>
      <c r="AL889" s="264"/>
      <c r="AM889" s="266"/>
      <c r="AN889" s="268"/>
      <c r="AO889" s="264"/>
      <c r="AP889" s="266"/>
      <c r="AQ889" s="268"/>
      <c r="AR889" s="264"/>
      <c r="AS889" s="266"/>
      <c r="AT889" s="268"/>
      <c r="AU889" s="264"/>
      <c r="AV889" s="266"/>
      <c r="AW889" s="276"/>
      <c r="AX889" s="271"/>
      <c r="AY889" s="293"/>
      <c r="AZ889" s="229"/>
      <c r="BA889" s="229"/>
      <c r="BB889" s="296"/>
    </row>
    <row r="890" spans="2:62" ht="28.15" customHeight="1" x14ac:dyDescent="0.2">
      <c r="B890" s="30"/>
      <c r="C890" s="242">
        <v>3</v>
      </c>
      <c r="D890" s="44"/>
      <c r="E890" s="43"/>
      <c r="F890" s="43"/>
      <c r="G890" s="42"/>
      <c r="H890" s="223"/>
      <c r="I890" s="246">
        <v>126</v>
      </c>
      <c r="J890" s="246">
        <v>32</v>
      </c>
      <c r="K890" s="246">
        <v>7</v>
      </c>
      <c r="L890" s="41" t="s">
        <v>133</v>
      </c>
      <c r="M890" s="40" t="s">
        <v>740</v>
      </c>
      <c r="N890" s="41" t="s">
        <v>131</v>
      </c>
      <c r="O890" s="40" t="s">
        <v>452</v>
      </c>
      <c r="P890" s="41" t="s">
        <v>130</v>
      </c>
      <c r="Q890" s="40" t="s">
        <v>186</v>
      </c>
      <c r="R890" s="41" t="s">
        <v>129</v>
      </c>
      <c r="S890" s="40" t="s">
        <v>382</v>
      </c>
      <c r="T890" s="41" t="s">
        <v>128</v>
      </c>
      <c r="U890" s="40" t="s">
        <v>132</v>
      </c>
      <c r="V890" s="41" t="s">
        <v>127</v>
      </c>
      <c r="W890" s="40" t="s">
        <v>188</v>
      </c>
      <c r="X890" s="41" t="s">
        <v>126</v>
      </c>
      <c r="Y890" s="40" t="s">
        <v>121</v>
      </c>
      <c r="Z890" s="41" t="s">
        <v>125</v>
      </c>
      <c r="AA890" s="40"/>
      <c r="AB890" s="39"/>
      <c r="AC890" s="40"/>
      <c r="AD890" s="39"/>
      <c r="AE890" s="38"/>
      <c r="AF890" s="250"/>
      <c r="AG890" s="250"/>
      <c r="AH890" s="37"/>
      <c r="AI890" s="11"/>
      <c r="AJ890" s="310">
        <f>SUMPRODUCT(LEN($M890:$AA893)-LEN(SUBSTITUTE($M890:$AA893,"A", "")))</f>
        <v>55</v>
      </c>
      <c r="AK890" s="239">
        <f>SUMPRODUCT(LEN($AD890:$AD893)-LEN(SUBSTITUTE($AD890:$AD893,"A", "")))</f>
        <v>0</v>
      </c>
      <c r="AL890" s="230">
        <f>SUMPRODUCT(LEN($AC890:$AC893)-LEN(SUBSTITUTE($AC890:$AC893,"A", "")))</f>
        <v>0</v>
      </c>
      <c r="AM890" s="233">
        <f>SUMPRODUCT(LEN($M890:$AA893)-LEN(SUBSTITUTE($M890:$AA893,"S", "")))</f>
        <v>10</v>
      </c>
      <c r="AN890" s="239">
        <f>SUMPRODUCT(LEN($AD890:$AD893)-LEN(SUBSTITUTE($AD890:$AD893,"S", "")))</f>
        <v>0</v>
      </c>
      <c r="AO890" s="230">
        <f>SUMPRODUCT(LEN($AC890:$AC893)-LEN(SUBSTITUTE($AC890:$AC893,"S", "")))</f>
        <v>0</v>
      </c>
      <c r="AP890" s="233">
        <f>SUMPRODUCT(LEN($M890:$AA893)-LEN(SUBSTITUTE($M890:$AA893,"F", "")))</f>
        <v>0</v>
      </c>
      <c r="AQ890" s="239">
        <f>SUMPRODUCT(LEN($AD890:$AD893)-LEN(SUBSTITUTE($AD890:$AD893,"F", "")))</f>
        <v>0</v>
      </c>
      <c r="AR890" s="230">
        <f>SUMPRODUCT(LEN($AC890:$AC893)-LEN(SUBSTITUTE($AC890:$AC893,"F", "")))</f>
        <v>0</v>
      </c>
      <c r="AS890" s="233">
        <f>SUMPRODUCT(LEN($M890:$AA893)-LEN(SUBSTITUTE($M890:$AA893,"G", "")))</f>
        <v>13</v>
      </c>
      <c r="AT890" s="239">
        <f>SUMPRODUCT(LEN($AD890:$AD893)-LEN(SUBSTITUTE($AD890:$AD893,"G", "")))</f>
        <v>0</v>
      </c>
      <c r="AU890" s="230">
        <f>SUMPRODUCT(LEN($AC890:$AC893)-LEN(SUBSTITUTE($AC890:$AC893,"G", "")))</f>
        <v>0</v>
      </c>
      <c r="AV890" s="233">
        <f>SUMPRODUCT(LEN($L890:$AA893)-LEN(SUBSTITUTE($L890:$AA893,"M", "")))</f>
        <v>0</v>
      </c>
      <c r="AW890" s="236">
        <f>SUMPRODUCT(LEN($AD890:$AD893)-LEN(SUBSTITUTE($AD890:$AD893,"M", "")))</f>
        <v>0</v>
      </c>
      <c r="AX890" s="269">
        <f>SUMPRODUCT(LEN($AC890:$AC893)-LEN(SUBSTITUTE($AC890:$AC893,"M", "")))</f>
        <v>0</v>
      </c>
      <c r="AY890" s="291">
        <f>SUMPRODUCT(LEN($AE890:$AE893)-LEN(SUBSTITUTE($AE890:$AE893,"S", "")))</f>
        <v>0</v>
      </c>
      <c r="AZ890" s="227">
        <f>SUMPRODUCT(LEN($AE890:$AE893)-LEN(SUBSTITUTE($AE890:$AE893,"F", "")))</f>
        <v>0</v>
      </c>
      <c r="BA890" s="227">
        <f>SUMPRODUCT(LEN($AE890:$AE893)-LEN(SUBSTITUTE($AE890:$AE893,"G", "")))</f>
        <v>0</v>
      </c>
      <c r="BB890" s="294">
        <f>SUMPRODUCT(LEN($AE890:$AE893)-LEN(SUBSTITUTE($AE890:$AE893,"M", "")))</f>
        <v>0</v>
      </c>
    </row>
    <row r="891" spans="2:62" ht="28.15" customHeight="1" thickBot="1" x14ac:dyDescent="0.25">
      <c r="B891" s="30"/>
      <c r="C891" s="243"/>
      <c r="D891" s="36"/>
      <c r="E891" s="35"/>
      <c r="F891" s="35"/>
      <c r="G891" s="34"/>
      <c r="H891" s="224"/>
      <c r="I891" s="247"/>
      <c r="J891" s="247"/>
      <c r="K891" s="247"/>
      <c r="L891" s="33" t="s">
        <v>123</v>
      </c>
      <c r="M891" s="32" t="s">
        <v>132</v>
      </c>
      <c r="N891" s="33" t="s">
        <v>122</v>
      </c>
      <c r="O891" s="32" t="s">
        <v>389</v>
      </c>
      <c r="P891" s="33" t="s">
        <v>120</v>
      </c>
      <c r="Q891" s="32" t="s">
        <v>1270</v>
      </c>
      <c r="R891" s="33" t="s">
        <v>119</v>
      </c>
      <c r="S891" s="32" t="s">
        <v>132</v>
      </c>
      <c r="T891" s="33" t="s">
        <v>118</v>
      </c>
      <c r="U891" s="32" t="s">
        <v>377</v>
      </c>
      <c r="V891" s="33" t="s">
        <v>117</v>
      </c>
      <c r="W891" s="32" t="s">
        <v>132</v>
      </c>
      <c r="X891" s="33" t="s">
        <v>116</v>
      </c>
      <c r="Y891" s="32"/>
      <c r="Z891" s="33" t="s">
        <v>115</v>
      </c>
      <c r="AA891" s="32"/>
      <c r="AB891" s="31"/>
      <c r="AC891" s="32"/>
      <c r="AD891" s="31"/>
      <c r="AE891" s="23"/>
      <c r="AF891" s="251"/>
      <c r="AG891" s="251"/>
      <c r="AH891" s="22"/>
      <c r="AI891" s="11"/>
      <c r="AJ891" s="311"/>
      <c r="AK891" s="267"/>
      <c r="AL891" s="263"/>
      <c r="AM891" s="265"/>
      <c r="AN891" s="267"/>
      <c r="AO891" s="263"/>
      <c r="AP891" s="265"/>
      <c r="AQ891" s="267"/>
      <c r="AR891" s="263"/>
      <c r="AS891" s="265"/>
      <c r="AT891" s="267"/>
      <c r="AU891" s="263"/>
      <c r="AV891" s="265"/>
      <c r="AW891" s="275"/>
      <c r="AX891" s="270"/>
      <c r="AY891" s="292"/>
      <c r="AZ891" s="228"/>
      <c r="BA891" s="228"/>
      <c r="BB891" s="295"/>
    </row>
    <row r="892" spans="2:62" ht="28.15" customHeight="1" x14ac:dyDescent="0.2">
      <c r="B892" s="30"/>
      <c r="C892" s="244"/>
      <c r="D892" s="29"/>
      <c r="E892" s="28"/>
      <c r="F892" s="28"/>
      <c r="G892" s="27"/>
      <c r="H892" s="225"/>
      <c r="I892" s="248"/>
      <c r="J892" s="248"/>
      <c r="K892" s="248"/>
      <c r="L892" s="26" t="s">
        <v>114</v>
      </c>
      <c r="M892" s="25" t="s">
        <v>132</v>
      </c>
      <c r="N892" s="26" t="s">
        <v>112</v>
      </c>
      <c r="O892" s="25" t="s">
        <v>382</v>
      </c>
      <c r="P892" s="26" t="s">
        <v>111</v>
      </c>
      <c r="Q892" s="25" t="s">
        <v>389</v>
      </c>
      <c r="R892" s="26" t="s">
        <v>110</v>
      </c>
      <c r="S892" s="25" t="s">
        <v>614</v>
      </c>
      <c r="T892" s="26" t="s">
        <v>109</v>
      </c>
      <c r="U892" s="25" t="s">
        <v>178</v>
      </c>
      <c r="V892" s="26" t="s">
        <v>108</v>
      </c>
      <c r="W892" s="25" t="s">
        <v>113</v>
      </c>
      <c r="X892" s="26" t="s">
        <v>107</v>
      </c>
      <c r="Y892" s="25"/>
      <c r="Z892" s="26" t="s">
        <v>106</v>
      </c>
      <c r="AA892" s="25"/>
      <c r="AB892" s="24"/>
      <c r="AC892" s="25"/>
      <c r="AD892" s="24"/>
      <c r="AE892" s="23"/>
      <c r="AF892" s="251"/>
      <c r="AG892" s="251"/>
      <c r="AH892" s="22"/>
      <c r="AI892" s="11"/>
      <c r="AJ892" s="311"/>
      <c r="AK892" s="267"/>
      <c r="AL892" s="263"/>
      <c r="AM892" s="265"/>
      <c r="AN892" s="267"/>
      <c r="AO892" s="263"/>
      <c r="AP892" s="265"/>
      <c r="AQ892" s="267"/>
      <c r="AR892" s="263"/>
      <c r="AS892" s="265"/>
      <c r="AT892" s="267"/>
      <c r="AU892" s="263"/>
      <c r="AV892" s="265"/>
      <c r="AW892" s="275"/>
      <c r="AX892" s="270"/>
      <c r="AY892" s="292"/>
      <c r="AZ892" s="228"/>
      <c r="BA892" s="228"/>
      <c r="BB892" s="295"/>
    </row>
    <row r="893" spans="2:62" ht="28.15" customHeight="1" thickBot="1" x14ac:dyDescent="0.25">
      <c r="B893" s="21"/>
      <c r="C893" s="245"/>
      <c r="D893" s="20"/>
      <c r="E893" s="19"/>
      <c r="F893" s="19"/>
      <c r="G893" s="18"/>
      <c r="H893" s="226"/>
      <c r="I893" s="249"/>
      <c r="J893" s="249"/>
      <c r="K893" s="249"/>
      <c r="L893" s="17" t="s">
        <v>105</v>
      </c>
      <c r="M893" s="15" t="s">
        <v>186</v>
      </c>
      <c r="N893" s="17" t="s">
        <v>103</v>
      </c>
      <c r="O893" s="15" t="s">
        <v>659</v>
      </c>
      <c r="P893" s="17" t="s">
        <v>102</v>
      </c>
      <c r="Q893" s="15" t="s">
        <v>382</v>
      </c>
      <c r="R893" s="17" t="s">
        <v>101</v>
      </c>
      <c r="S893" s="15" t="s">
        <v>613</v>
      </c>
      <c r="T893" s="17">
        <v>20</v>
      </c>
      <c r="U893" s="15" t="s">
        <v>187</v>
      </c>
      <c r="V893" s="17" t="s">
        <v>100</v>
      </c>
      <c r="W893" s="15" t="s">
        <v>121</v>
      </c>
      <c r="X893" s="17" t="s">
        <v>99</v>
      </c>
      <c r="Y893" s="15"/>
      <c r="Z893" s="17" t="s">
        <v>98</v>
      </c>
      <c r="AA893" s="15"/>
      <c r="AB893" s="16"/>
      <c r="AC893" s="15"/>
      <c r="AD893" s="14"/>
      <c r="AE893" s="13"/>
      <c r="AF893" s="252"/>
      <c r="AG893" s="252"/>
      <c r="AH893" s="12"/>
      <c r="AI893" s="11"/>
      <c r="AJ893" s="312"/>
      <c r="AK893" s="268"/>
      <c r="AL893" s="264"/>
      <c r="AM893" s="266"/>
      <c r="AN893" s="268"/>
      <c r="AO893" s="264"/>
      <c r="AP893" s="266"/>
      <c r="AQ893" s="268"/>
      <c r="AR893" s="264"/>
      <c r="AS893" s="266"/>
      <c r="AT893" s="268"/>
      <c r="AU893" s="264"/>
      <c r="AV893" s="266"/>
      <c r="AW893" s="276"/>
      <c r="AX893" s="271"/>
      <c r="AY893" s="293"/>
      <c r="AZ893" s="229"/>
      <c r="BA893" s="229"/>
      <c r="BB893" s="296"/>
    </row>
    <row r="894" spans="2:62" ht="85.9" customHeight="1" thickTop="1" thickBot="1" x14ac:dyDescent="0.35">
      <c r="B894" s="105" t="s">
        <v>174</v>
      </c>
      <c r="C894" s="95" t="s">
        <v>173</v>
      </c>
      <c r="D894" s="100" t="s">
        <v>172</v>
      </c>
      <c r="E894" s="104" t="s">
        <v>171</v>
      </c>
      <c r="F894" s="103"/>
      <c r="G894" s="102"/>
      <c r="H894" s="101" t="s">
        <v>170</v>
      </c>
      <c r="I894" s="100" t="s">
        <v>96</v>
      </c>
      <c r="J894" s="100" t="s">
        <v>169</v>
      </c>
      <c r="K894" s="100" t="s">
        <v>97</v>
      </c>
      <c r="L894" s="256" t="s">
        <v>168</v>
      </c>
      <c r="M894" s="262"/>
      <c r="N894" s="256" t="s">
        <v>167</v>
      </c>
      <c r="O894" s="262"/>
      <c r="P894" s="256" t="s">
        <v>167</v>
      </c>
      <c r="Q894" s="257"/>
      <c r="R894" s="256" t="s">
        <v>167</v>
      </c>
      <c r="S894" s="257"/>
      <c r="T894" s="256" t="s">
        <v>167</v>
      </c>
      <c r="U894" s="257"/>
      <c r="V894" s="256" t="s">
        <v>167</v>
      </c>
      <c r="W894" s="257"/>
      <c r="X894" s="256" t="s">
        <v>167</v>
      </c>
      <c r="Y894" s="257"/>
      <c r="Z894" s="256" t="s">
        <v>167</v>
      </c>
      <c r="AA894" s="257"/>
      <c r="AB894" s="261" t="s">
        <v>166</v>
      </c>
      <c r="AC894" s="257"/>
      <c r="AD894" s="101" t="s">
        <v>165</v>
      </c>
      <c r="AE894" s="101" t="s">
        <v>164</v>
      </c>
      <c r="AF894" s="100" t="s">
        <v>163</v>
      </c>
      <c r="AG894" s="100" t="s">
        <v>162</v>
      </c>
      <c r="AH894" s="99" t="s">
        <v>161</v>
      </c>
      <c r="AI894" s="98"/>
      <c r="AJ894" s="96" t="s">
        <v>160</v>
      </c>
      <c r="AK894" s="95" t="s">
        <v>159</v>
      </c>
      <c r="AL894" s="94" t="s">
        <v>158</v>
      </c>
      <c r="AM894" s="96" t="s">
        <v>157</v>
      </c>
      <c r="AN894" s="95" t="s">
        <v>156</v>
      </c>
      <c r="AO894" s="94" t="s">
        <v>155</v>
      </c>
      <c r="AP894" s="96" t="s">
        <v>154</v>
      </c>
      <c r="AQ894" s="95" t="s">
        <v>153</v>
      </c>
      <c r="AR894" s="97" t="s">
        <v>152</v>
      </c>
      <c r="AS894" s="96" t="s">
        <v>151</v>
      </c>
      <c r="AT894" s="95" t="s">
        <v>150</v>
      </c>
      <c r="AU894" s="94" t="s">
        <v>149</v>
      </c>
      <c r="AV894" s="96" t="s">
        <v>148</v>
      </c>
      <c r="AW894" s="95" t="s">
        <v>147</v>
      </c>
      <c r="AX894" s="94" t="s">
        <v>146</v>
      </c>
      <c r="AY894" s="93" t="s">
        <v>145</v>
      </c>
      <c r="AZ894" s="92" t="s">
        <v>144</v>
      </c>
      <c r="BA894" s="92" t="s">
        <v>143</v>
      </c>
      <c r="BB894" s="91" t="s">
        <v>142</v>
      </c>
    </row>
    <row r="895" spans="2:62" ht="48" thickBot="1" x14ac:dyDescent="0.3">
      <c r="B895" s="90" t="s">
        <v>182</v>
      </c>
      <c r="C895" s="89"/>
      <c r="D895" s="88"/>
      <c r="E895" s="258"/>
      <c r="F895" s="259"/>
      <c r="G895" s="260"/>
      <c r="H895" s="87" t="s">
        <v>140</v>
      </c>
      <c r="I895" s="86"/>
      <c r="J895" s="86"/>
      <c r="K895" s="85"/>
      <c r="L895" s="84"/>
      <c r="M895" s="81"/>
      <c r="N895" s="84"/>
      <c r="O895" s="81"/>
      <c r="P895" s="84"/>
      <c r="Q895" s="81"/>
      <c r="R895" s="84"/>
      <c r="S895" s="81"/>
      <c r="T895" s="84"/>
      <c r="U895" s="81"/>
      <c r="V895" s="84"/>
      <c r="W895" s="81"/>
      <c r="X895" s="84"/>
      <c r="Y895" s="81"/>
      <c r="Z895" s="84"/>
      <c r="AA895" s="83"/>
      <c r="AB895" s="82" t="s">
        <v>139</v>
      </c>
      <c r="AC895" s="81"/>
      <c r="AD895" s="81"/>
      <c r="AE895" s="81"/>
      <c r="AF895" s="80"/>
      <c r="AG895" s="80"/>
      <c r="AH895" s="60"/>
      <c r="AI895" s="79" t="s">
        <v>138</v>
      </c>
      <c r="AJ895" s="78">
        <f t="shared" ref="AJ895:BB895" si="118">SUM(AJ897:AJ908)</f>
        <v>206</v>
      </c>
      <c r="AK895" s="77">
        <f t="shared" si="118"/>
        <v>55</v>
      </c>
      <c r="AL895" s="76">
        <f t="shared" si="118"/>
        <v>0</v>
      </c>
      <c r="AM895" s="78">
        <f t="shared" si="118"/>
        <v>60</v>
      </c>
      <c r="AN895" s="77">
        <f t="shared" si="118"/>
        <v>17</v>
      </c>
      <c r="AO895" s="76">
        <f t="shared" si="118"/>
        <v>0</v>
      </c>
      <c r="AP895" s="78">
        <f t="shared" si="118"/>
        <v>2</v>
      </c>
      <c r="AQ895" s="77">
        <f t="shared" si="118"/>
        <v>2</v>
      </c>
      <c r="AR895" s="76">
        <f t="shared" si="118"/>
        <v>0</v>
      </c>
      <c r="AS895" s="78">
        <f t="shared" si="118"/>
        <v>24</v>
      </c>
      <c r="AT895" s="77">
        <f t="shared" si="118"/>
        <v>4</v>
      </c>
      <c r="AU895" s="76">
        <f t="shared" si="118"/>
        <v>0</v>
      </c>
      <c r="AV895" s="78">
        <f t="shared" si="118"/>
        <v>0</v>
      </c>
      <c r="AW895" s="77">
        <f t="shared" si="118"/>
        <v>0</v>
      </c>
      <c r="AX895" s="76">
        <f t="shared" si="118"/>
        <v>0</v>
      </c>
      <c r="AY895" s="75">
        <f t="shared" si="118"/>
        <v>1</v>
      </c>
      <c r="AZ895" s="74">
        <f t="shared" si="118"/>
        <v>0</v>
      </c>
      <c r="BA895" s="74">
        <f t="shared" si="118"/>
        <v>1</v>
      </c>
      <c r="BB895" s="73">
        <f t="shared" si="118"/>
        <v>0</v>
      </c>
      <c r="BC895" s="72" t="s">
        <v>137</v>
      </c>
      <c r="BF895" s="5">
        <f>SUM(AJ895:AL895)/$BG$5</f>
        <v>87</v>
      </c>
      <c r="BG895" s="5">
        <f>SUM(AM895:AO895,AY895)/$BG$5</f>
        <v>26</v>
      </c>
      <c r="BH895" s="5">
        <f>SUM(AP895:AR895,AZ895)/$BG$5</f>
        <v>1.3333333333333333</v>
      </c>
      <c r="BI895" s="5">
        <f>SUM(AS895:AU895,BA895)/$BG$5</f>
        <v>9.6666666666666661</v>
      </c>
      <c r="BJ895" s="5">
        <f>SUM(AV895:AX895,BB895)/$BG$5</f>
        <v>0</v>
      </c>
    </row>
    <row r="896" spans="2:62" ht="37.5" thickBot="1" x14ac:dyDescent="0.3">
      <c r="B896" s="71"/>
      <c r="C896" s="70"/>
      <c r="D896" s="69"/>
      <c r="E896" s="68"/>
      <c r="F896" s="68"/>
      <c r="G896" s="67"/>
      <c r="H896" s="66"/>
      <c r="I896" s="64"/>
      <c r="J896" s="64"/>
      <c r="K896" s="65"/>
      <c r="L896" s="64"/>
      <c r="M896" s="62"/>
      <c r="N896" s="64"/>
      <c r="O896" s="62"/>
      <c r="P896" s="64"/>
      <c r="Q896" s="62"/>
      <c r="R896" s="64"/>
      <c r="S896" s="62"/>
      <c r="T896" s="64"/>
      <c r="U896" s="62"/>
      <c r="V896" s="64"/>
      <c r="W896" s="62"/>
      <c r="X896" s="64"/>
      <c r="Y896" s="62"/>
      <c r="Z896" s="64"/>
      <c r="AA896" s="62"/>
      <c r="AB896" s="63"/>
      <c r="AC896" s="62"/>
      <c r="AD896" s="62"/>
      <c r="AE896" s="62"/>
      <c r="AF896" s="61"/>
      <c r="AG896" s="61"/>
      <c r="AH896" s="60"/>
      <c r="AI896" s="59" t="s">
        <v>136</v>
      </c>
      <c r="AJ896" s="58">
        <f t="shared" ref="AJ896:BB896" si="119">AJ895/3</f>
        <v>68.666666666666671</v>
      </c>
      <c r="AK896" s="57">
        <f t="shared" si="119"/>
        <v>18.333333333333332</v>
      </c>
      <c r="AL896" s="56">
        <f t="shared" si="119"/>
        <v>0</v>
      </c>
      <c r="AM896" s="58">
        <f t="shared" si="119"/>
        <v>20</v>
      </c>
      <c r="AN896" s="57">
        <f t="shared" si="119"/>
        <v>5.666666666666667</v>
      </c>
      <c r="AO896" s="56">
        <f t="shared" si="119"/>
        <v>0</v>
      </c>
      <c r="AP896" s="58">
        <f t="shared" si="119"/>
        <v>0.66666666666666663</v>
      </c>
      <c r="AQ896" s="57">
        <f t="shared" si="119"/>
        <v>0.66666666666666663</v>
      </c>
      <c r="AR896" s="56">
        <f t="shared" si="119"/>
        <v>0</v>
      </c>
      <c r="AS896" s="58">
        <f t="shared" si="119"/>
        <v>8</v>
      </c>
      <c r="AT896" s="57">
        <f t="shared" si="119"/>
        <v>1.3333333333333333</v>
      </c>
      <c r="AU896" s="56">
        <f t="shared" si="119"/>
        <v>0</v>
      </c>
      <c r="AV896" s="58">
        <f t="shared" si="119"/>
        <v>0</v>
      </c>
      <c r="AW896" s="57">
        <f t="shared" si="119"/>
        <v>0</v>
      </c>
      <c r="AX896" s="56">
        <f t="shared" si="119"/>
        <v>0</v>
      </c>
      <c r="AY896" s="55">
        <f t="shared" si="119"/>
        <v>0.33333333333333331</v>
      </c>
      <c r="AZ896" s="54">
        <f t="shared" si="119"/>
        <v>0</v>
      </c>
      <c r="BA896" s="54">
        <f t="shared" si="119"/>
        <v>0.33333333333333331</v>
      </c>
      <c r="BB896" s="53">
        <f t="shared" si="119"/>
        <v>0</v>
      </c>
      <c r="BC896" s="52" t="s">
        <v>135</v>
      </c>
    </row>
    <row r="897" spans="2:62" ht="28.15" customHeight="1" x14ac:dyDescent="0.2">
      <c r="B897" s="30"/>
      <c r="C897" s="242">
        <v>1</v>
      </c>
      <c r="D897" s="44"/>
      <c r="E897" s="43"/>
      <c r="F897" s="43"/>
      <c r="G897" s="42"/>
      <c r="H897" s="223" t="s">
        <v>384</v>
      </c>
      <c r="I897" s="246">
        <v>131</v>
      </c>
      <c r="J897" s="246">
        <v>35</v>
      </c>
      <c r="K897" s="246">
        <v>7</v>
      </c>
      <c r="L897" s="41" t="s">
        <v>133</v>
      </c>
      <c r="M897" s="40" t="s">
        <v>132</v>
      </c>
      <c r="N897" s="41" t="s">
        <v>131</v>
      </c>
      <c r="O897" s="40" t="s">
        <v>452</v>
      </c>
      <c r="P897" s="41" t="s">
        <v>130</v>
      </c>
      <c r="Q897" s="40" t="s">
        <v>773</v>
      </c>
      <c r="R897" s="41" t="s">
        <v>129</v>
      </c>
      <c r="S897" s="40" t="s">
        <v>1011</v>
      </c>
      <c r="T897" s="41" t="s">
        <v>128</v>
      </c>
      <c r="U897" s="40" t="s">
        <v>782</v>
      </c>
      <c r="V897" s="41" t="s">
        <v>127</v>
      </c>
      <c r="W897" s="40" t="s">
        <v>178</v>
      </c>
      <c r="X897" s="41" t="s">
        <v>126</v>
      </c>
      <c r="Y897" s="40" t="s">
        <v>113</v>
      </c>
      <c r="Z897" s="41" t="s">
        <v>125</v>
      </c>
      <c r="AA897" s="40"/>
      <c r="AB897" s="39"/>
      <c r="AC897" s="40"/>
      <c r="AD897" s="39" t="s">
        <v>452</v>
      </c>
      <c r="AE897" s="38" t="s">
        <v>458</v>
      </c>
      <c r="AF897" s="250"/>
      <c r="AG897" s="250"/>
      <c r="AH897" s="37"/>
      <c r="AI897" s="11"/>
      <c r="AJ897" s="310">
        <f>SUMPRODUCT(LEN($M897:$AA900)-LEN(SUBSTITUTE($M897:$AA900,"A", "")))</f>
        <v>61</v>
      </c>
      <c r="AK897" s="239">
        <f>SUMPRODUCT(LEN($AD897:$AD900)-LEN(SUBSTITUTE($AD897:$AD900,"A", "")))</f>
        <v>4</v>
      </c>
      <c r="AL897" s="230">
        <f>SUMPRODUCT(LEN($AC897:$AC900)-LEN(SUBSTITUTE($AC897:$AC900,"A", "")))</f>
        <v>0</v>
      </c>
      <c r="AM897" s="233">
        <f>SUMPRODUCT(LEN($M897:$AA900)-LEN(SUBSTITUTE($M897:$AA900,"S", "")))</f>
        <v>24</v>
      </c>
      <c r="AN897" s="239">
        <f>SUMPRODUCT(LEN($AD897:$AD900)-LEN(SUBSTITUTE($AD897:$AD900,"S", "")))</f>
        <v>0</v>
      </c>
      <c r="AO897" s="230">
        <f>SUMPRODUCT(LEN($AC897:$AC900)-LEN(SUBSTITUTE($AC897:$AC900,"S", "")))</f>
        <v>0</v>
      </c>
      <c r="AP897" s="233">
        <f>SUMPRODUCT(LEN($M897:$AA900)-LEN(SUBSTITUTE($M897:$AA900,"F", "")))</f>
        <v>1</v>
      </c>
      <c r="AQ897" s="239">
        <f>SUMPRODUCT(LEN($AD897:$AD900)-LEN(SUBSTITUTE($AD897:$AD900,"F", "")))</f>
        <v>0</v>
      </c>
      <c r="AR897" s="230">
        <f>SUMPRODUCT(LEN($AC897:$AC900)-LEN(SUBSTITUTE($AC897:$AC900,"F", "")))</f>
        <v>0</v>
      </c>
      <c r="AS897" s="233">
        <f>SUMPRODUCT(LEN($M897:$AA900)-LEN(SUBSTITUTE($M897:$AA900,"G", "")))</f>
        <v>11</v>
      </c>
      <c r="AT897" s="239">
        <f>SUMPRODUCT(LEN($AD897:$AD900)-LEN(SUBSTITUTE($AD897:$AD900,"G", "")))</f>
        <v>1</v>
      </c>
      <c r="AU897" s="230">
        <f>SUMPRODUCT(LEN($AC897:$AC900)-LEN(SUBSTITUTE($AC897:$AC900,"G", "")))</f>
        <v>0</v>
      </c>
      <c r="AV897" s="233">
        <f>SUMPRODUCT(LEN($L897:$AA900)-LEN(SUBSTITUTE($L897:$AA900,"M", "")))</f>
        <v>0</v>
      </c>
      <c r="AW897" s="236">
        <f>SUMPRODUCT(LEN($AD897:$AD900)-LEN(SUBSTITUTE($AD897:$AD900,"M", "")))</f>
        <v>0</v>
      </c>
      <c r="AX897" s="269">
        <f>SUMPRODUCT(LEN($AC897:$AC900)-LEN(SUBSTITUTE($AC897:$AC900,"M", "")))</f>
        <v>0</v>
      </c>
      <c r="AY897" s="291">
        <f>SUMPRODUCT(LEN($AE897:$AE900)-LEN(SUBSTITUTE($AE897:$AE900,"S", "")))</f>
        <v>1</v>
      </c>
      <c r="AZ897" s="227">
        <f>SUMPRODUCT(LEN($AE897:$AE900)-LEN(SUBSTITUTE($AE897:$AE900,"F", "")))</f>
        <v>0</v>
      </c>
      <c r="BA897" s="227">
        <f>SUMPRODUCT(LEN($AE897:$AE900)-LEN(SUBSTITUTE($AE897:$AE900,"G", "")))</f>
        <v>1</v>
      </c>
      <c r="BB897" s="294">
        <f>SUMPRODUCT(LEN($AE897:$AE900)-LEN(SUBSTITUTE($AE897:$AE900,"M", "")))</f>
        <v>0</v>
      </c>
    </row>
    <row r="898" spans="2:62" ht="28.15" customHeight="1" thickBot="1" x14ac:dyDescent="0.25">
      <c r="B898" s="30"/>
      <c r="C898" s="243"/>
      <c r="D898" s="36"/>
      <c r="E898" s="35"/>
      <c r="F898" s="35"/>
      <c r="G898" s="34"/>
      <c r="H898" s="224"/>
      <c r="I898" s="247"/>
      <c r="J898" s="247"/>
      <c r="K898" s="247"/>
      <c r="L898" s="33" t="s">
        <v>123</v>
      </c>
      <c r="M898" s="32" t="s">
        <v>186</v>
      </c>
      <c r="N898" s="33" t="s">
        <v>122</v>
      </c>
      <c r="O898" s="32" t="s">
        <v>382</v>
      </c>
      <c r="P898" s="33" t="s">
        <v>120</v>
      </c>
      <c r="Q898" s="32" t="s">
        <v>132</v>
      </c>
      <c r="R898" s="33" t="s">
        <v>119</v>
      </c>
      <c r="S898" s="32" t="s">
        <v>956</v>
      </c>
      <c r="T898" s="33" t="s">
        <v>118</v>
      </c>
      <c r="U898" s="32" t="s">
        <v>377</v>
      </c>
      <c r="V898" s="33" t="s">
        <v>117</v>
      </c>
      <c r="W898" s="32" t="s">
        <v>195</v>
      </c>
      <c r="X898" s="33" t="s">
        <v>116</v>
      </c>
      <c r="Y898" s="32" t="s">
        <v>121</v>
      </c>
      <c r="Z898" s="33" t="s">
        <v>115</v>
      </c>
      <c r="AA898" s="32"/>
      <c r="AB898" s="31"/>
      <c r="AC898" s="32"/>
      <c r="AD898" s="31"/>
      <c r="AE898" s="23"/>
      <c r="AF898" s="251"/>
      <c r="AG898" s="251"/>
      <c r="AH898" s="22"/>
      <c r="AI898" s="11"/>
      <c r="AJ898" s="311"/>
      <c r="AK898" s="267"/>
      <c r="AL898" s="263"/>
      <c r="AM898" s="265"/>
      <c r="AN898" s="267"/>
      <c r="AO898" s="263"/>
      <c r="AP898" s="265"/>
      <c r="AQ898" s="267"/>
      <c r="AR898" s="263"/>
      <c r="AS898" s="265"/>
      <c r="AT898" s="267"/>
      <c r="AU898" s="263"/>
      <c r="AV898" s="265"/>
      <c r="AW898" s="275"/>
      <c r="AX898" s="270"/>
      <c r="AY898" s="292"/>
      <c r="AZ898" s="228"/>
      <c r="BA898" s="228"/>
      <c r="BB898" s="295"/>
    </row>
    <row r="899" spans="2:62" ht="28.15" customHeight="1" x14ac:dyDescent="0.2">
      <c r="B899" s="30"/>
      <c r="C899" s="244"/>
      <c r="D899" s="29"/>
      <c r="E899" s="28"/>
      <c r="F899" s="28"/>
      <c r="G899" s="27"/>
      <c r="H899" s="225">
        <v>228</v>
      </c>
      <c r="I899" s="248"/>
      <c r="J899" s="248"/>
      <c r="K899" s="248"/>
      <c r="L899" s="26" t="s">
        <v>114</v>
      </c>
      <c r="M899" s="25" t="s">
        <v>186</v>
      </c>
      <c r="N899" s="26" t="s">
        <v>112</v>
      </c>
      <c r="O899" s="25" t="s">
        <v>377</v>
      </c>
      <c r="P899" s="26" t="s">
        <v>111</v>
      </c>
      <c r="Q899" s="25" t="s">
        <v>452</v>
      </c>
      <c r="R899" s="26" t="s">
        <v>110</v>
      </c>
      <c r="S899" s="25" t="s">
        <v>452</v>
      </c>
      <c r="T899" s="26" t="s">
        <v>109</v>
      </c>
      <c r="U899" s="25" t="s">
        <v>494</v>
      </c>
      <c r="V899" s="26" t="s">
        <v>108</v>
      </c>
      <c r="W899" s="25" t="s">
        <v>175</v>
      </c>
      <c r="X899" s="26" t="s">
        <v>107</v>
      </c>
      <c r="Y899" s="25" t="s">
        <v>121</v>
      </c>
      <c r="Z899" s="26" t="s">
        <v>106</v>
      </c>
      <c r="AA899" s="25"/>
      <c r="AB899" s="24"/>
      <c r="AC899" s="25"/>
      <c r="AD899" s="24"/>
      <c r="AE899" s="23"/>
      <c r="AF899" s="251"/>
      <c r="AG899" s="251"/>
      <c r="AH899" s="22"/>
      <c r="AI899" s="11"/>
      <c r="AJ899" s="311"/>
      <c r="AK899" s="267"/>
      <c r="AL899" s="263"/>
      <c r="AM899" s="265"/>
      <c r="AN899" s="267"/>
      <c r="AO899" s="263"/>
      <c r="AP899" s="265"/>
      <c r="AQ899" s="267"/>
      <c r="AR899" s="263"/>
      <c r="AS899" s="265"/>
      <c r="AT899" s="267"/>
      <c r="AU899" s="263"/>
      <c r="AV899" s="265"/>
      <c r="AW899" s="275"/>
      <c r="AX899" s="270"/>
      <c r="AY899" s="292"/>
      <c r="AZ899" s="228"/>
      <c r="BA899" s="228"/>
      <c r="BB899" s="295"/>
    </row>
    <row r="900" spans="2:62" ht="28.15" customHeight="1" thickBot="1" x14ac:dyDescent="0.25">
      <c r="B900" s="30"/>
      <c r="C900" s="253"/>
      <c r="D900" s="51"/>
      <c r="E900" s="50"/>
      <c r="F900" s="50"/>
      <c r="G900" s="49"/>
      <c r="H900" s="226"/>
      <c r="I900" s="254"/>
      <c r="J900" s="254"/>
      <c r="K900" s="254"/>
      <c r="L900" s="48" t="s">
        <v>105</v>
      </c>
      <c r="M900" s="47" t="s">
        <v>382</v>
      </c>
      <c r="N900" s="48" t="s">
        <v>103</v>
      </c>
      <c r="O900" s="47" t="s">
        <v>186</v>
      </c>
      <c r="P900" s="48" t="s">
        <v>102</v>
      </c>
      <c r="Q900" s="47" t="s">
        <v>619</v>
      </c>
      <c r="R900" s="48" t="s">
        <v>101</v>
      </c>
      <c r="S900" s="47" t="s">
        <v>782</v>
      </c>
      <c r="T900" s="48">
        <v>20</v>
      </c>
      <c r="U900" s="47" t="s">
        <v>188</v>
      </c>
      <c r="V900" s="48" t="s">
        <v>100</v>
      </c>
      <c r="W900" s="47" t="s">
        <v>113</v>
      </c>
      <c r="X900" s="48" t="s">
        <v>99</v>
      </c>
      <c r="Y900" s="47" t="s">
        <v>121</v>
      </c>
      <c r="Z900" s="48" t="s">
        <v>98</v>
      </c>
      <c r="AA900" s="47"/>
      <c r="AB900" s="16"/>
      <c r="AC900" s="47"/>
      <c r="AD900" s="16"/>
      <c r="AE900" s="46"/>
      <c r="AF900" s="255"/>
      <c r="AG900" s="255"/>
      <c r="AH900" s="45"/>
      <c r="AI900" s="11"/>
      <c r="AJ900" s="312"/>
      <c r="AK900" s="268"/>
      <c r="AL900" s="264"/>
      <c r="AM900" s="266"/>
      <c r="AN900" s="268"/>
      <c r="AO900" s="264"/>
      <c r="AP900" s="266"/>
      <c r="AQ900" s="268"/>
      <c r="AR900" s="264"/>
      <c r="AS900" s="266"/>
      <c r="AT900" s="268"/>
      <c r="AU900" s="264"/>
      <c r="AV900" s="266"/>
      <c r="AW900" s="276"/>
      <c r="AX900" s="271"/>
      <c r="AY900" s="293"/>
      <c r="AZ900" s="229"/>
      <c r="BA900" s="229"/>
      <c r="BB900" s="296"/>
    </row>
    <row r="901" spans="2:62" ht="28.15" customHeight="1" x14ac:dyDescent="0.2">
      <c r="B901" s="30"/>
      <c r="C901" s="242">
        <v>2</v>
      </c>
      <c r="D901" s="44"/>
      <c r="E901" s="43"/>
      <c r="F901" s="43"/>
      <c r="G901" s="42"/>
      <c r="H901" s="223"/>
      <c r="I901" s="246">
        <v>139</v>
      </c>
      <c r="J901" s="246">
        <v>34</v>
      </c>
      <c r="K901" s="246">
        <v>8</v>
      </c>
      <c r="L901" s="41" t="s">
        <v>133</v>
      </c>
      <c r="M901" s="40" t="s">
        <v>132</v>
      </c>
      <c r="N901" s="41" t="s">
        <v>131</v>
      </c>
      <c r="O901" s="40" t="s">
        <v>382</v>
      </c>
      <c r="P901" s="41" t="s">
        <v>130</v>
      </c>
      <c r="Q901" s="40" t="s">
        <v>389</v>
      </c>
      <c r="R901" s="41" t="s">
        <v>129</v>
      </c>
      <c r="S901" s="40" t="s">
        <v>382</v>
      </c>
      <c r="T901" s="41" t="s">
        <v>128</v>
      </c>
      <c r="U901" s="40" t="s">
        <v>132</v>
      </c>
      <c r="V901" s="41" t="s">
        <v>127</v>
      </c>
      <c r="W901" s="40" t="s">
        <v>186</v>
      </c>
      <c r="X901" s="41" t="s">
        <v>126</v>
      </c>
      <c r="Y901" s="40" t="s">
        <v>121</v>
      </c>
      <c r="Z901" s="41" t="s">
        <v>125</v>
      </c>
      <c r="AA901" s="40"/>
      <c r="AB901" s="39"/>
      <c r="AC901" s="40"/>
      <c r="AD901" s="39" t="s">
        <v>186</v>
      </c>
      <c r="AE901" s="38"/>
      <c r="AF901" s="250"/>
      <c r="AG901" s="250"/>
      <c r="AH901" s="37"/>
      <c r="AI901" s="11"/>
      <c r="AJ901" s="310">
        <f>SUMPRODUCT(LEN($M901:$AA904)-LEN(SUBSTITUTE($M901:$AA904,"A", "")))</f>
        <v>72</v>
      </c>
      <c r="AK901" s="239">
        <f>SUMPRODUCT(LEN($AD901:$AD904)-LEN(SUBSTITUTE($AD901:$AD904,"A", "")))</f>
        <v>14</v>
      </c>
      <c r="AL901" s="230">
        <f>SUMPRODUCT(LEN($AC901:$AC904)-LEN(SUBSTITUTE($AC901:$AC904,"A", "")))</f>
        <v>0</v>
      </c>
      <c r="AM901" s="233">
        <f>SUMPRODUCT(LEN($M901:$AA904)-LEN(SUBSTITUTE($M901:$AA904,"S", "")))</f>
        <v>15</v>
      </c>
      <c r="AN901" s="239">
        <f>SUMPRODUCT(LEN($AD901:$AD904)-LEN(SUBSTITUTE($AD901:$AD904,"S", "")))</f>
        <v>2</v>
      </c>
      <c r="AO901" s="230">
        <f>SUMPRODUCT(LEN($AC901:$AC904)-LEN(SUBSTITUTE($AC901:$AC904,"S", "")))</f>
        <v>0</v>
      </c>
      <c r="AP901" s="233">
        <f>SUMPRODUCT(LEN($M901:$AA904)-LEN(SUBSTITUTE($M901:$AA904,"F", "")))</f>
        <v>1</v>
      </c>
      <c r="AQ901" s="239">
        <f>SUMPRODUCT(LEN($AD901:$AD904)-LEN(SUBSTITUTE($AD901:$AD904,"F", "")))</f>
        <v>1</v>
      </c>
      <c r="AR901" s="230">
        <f>SUMPRODUCT(LEN($AC901:$AC904)-LEN(SUBSTITUTE($AC901:$AC904,"F", "")))</f>
        <v>0</v>
      </c>
      <c r="AS901" s="233">
        <f>SUMPRODUCT(LEN($M901:$AA904)-LEN(SUBSTITUTE($M901:$AA904,"G", "")))</f>
        <v>7</v>
      </c>
      <c r="AT901" s="239">
        <f>SUMPRODUCT(LEN($AD901:$AD904)-LEN(SUBSTITUTE($AD901:$AD904,"G", "")))</f>
        <v>3</v>
      </c>
      <c r="AU901" s="230">
        <f>SUMPRODUCT(LEN($AC901:$AC904)-LEN(SUBSTITUTE($AC901:$AC904,"G", "")))</f>
        <v>0</v>
      </c>
      <c r="AV901" s="233">
        <f>SUMPRODUCT(LEN($L901:$AA904)-LEN(SUBSTITUTE($L901:$AA904,"M", "")))</f>
        <v>0</v>
      </c>
      <c r="AW901" s="236">
        <f>SUMPRODUCT(LEN($AD901:$AD904)-LEN(SUBSTITUTE($AD901:$AD904,"M", "")))</f>
        <v>0</v>
      </c>
      <c r="AX901" s="269">
        <f>SUMPRODUCT(LEN($AC901:$AC904)-LEN(SUBSTITUTE($AC901:$AC904,"M", "")))</f>
        <v>0</v>
      </c>
      <c r="AY901" s="291">
        <f>SUMPRODUCT(LEN($AE901:$AE904)-LEN(SUBSTITUTE($AE901:$AE904,"S", "")))</f>
        <v>0</v>
      </c>
      <c r="AZ901" s="227">
        <f>SUMPRODUCT(LEN($AE901:$AE904)-LEN(SUBSTITUTE($AE901:$AE904,"F", "")))</f>
        <v>0</v>
      </c>
      <c r="BA901" s="227">
        <f>SUMPRODUCT(LEN($AE901:$AE904)-LEN(SUBSTITUTE($AE901:$AE904,"G", "")))</f>
        <v>0</v>
      </c>
      <c r="BB901" s="294">
        <f>SUMPRODUCT(LEN($AE901:$AE904)-LEN(SUBSTITUTE($AE901:$AE904,"M", "")))</f>
        <v>0</v>
      </c>
    </row>
    <row r="902" spans="2:62" ht="28.15" customHeight="1" thickBot="1" x14ac:dyDescent="0.25">
      <c r="B902" s="30"/>
      <c r="C902" s="243"/>
      <c r="D902" s="36"/>
      <c r="E902" s="35"/>
      <c r="F902" s="35"/>
      <c r="G902" s="34"/>
      <c r="H902" s="224"/>
      <c r="I902" s="247"/>
      <c r="J902" s="247"/>
      <c r="K902" s="247"/>
      <c r="L902" s="33" t="s">
        <v>123</v>
      </c>
      <c r="M902" s="32" t="s">
        <v>382</v>
      </c>
      <c r="N902" s="33" t="s">
        <v>122</v>
      </c>
      <c r="O902" s="32" t="s">
        <v>1269</v>
      </c>
      <c r="P902" s="33" t="s">
        <v>120</v>
      </c>
      <c r="Q902" s="32" t="s">
        <v>382</v>
      </c>
      <c r="R902" s="33" t="s">
        <v>119</v>
      </c>
      <c r="S902" s="32" t="s">
        <v>610</v>
      </c>
      <c r="T902" s="33" t="s">
        <v>118</v>
      </c>
      <c r="U902" s="32" t="s">
        <v>444</v>
      </c>
      <c r="V902" s="33" t="s">
        <v>117</v>
      </c>
      <c r="W902" s="32" t="s">
        <v>175</v>
      </c>
      <c r="X902" s="33" t="s">
        <v>116</v>
      </c>
      <c r="Y902" s="32" t="s">
        <v>121</v>
      </c>
      <c r="Z902" s="33" t="s">
        <v>115</v>
      </c>
      <c r="AA902" s="32"/>
      <c r="AB902" s="31"/>
      <c r="AC902" s="32"/>
      <c r="AD902" s="31" t="s">
        <v>1268</v>
      </c>
      <c r="AE902" s="23"/>
      <c r="AF902" s="251"/>
      <c r="AG902" s="251"/>
      <c r="AH902" s="22"/>
      <c r="AI902" s="11"/>
      <c r="AJ902" s="311"/>
      <c r="AK902" s="267"/>
      <c r="AL902" s="263"/>
      <c r="AM902" s="265"/>
      <c r="AN902" s="267"/>
      <c r="AO902" s="263"/>
      <c r="AP902" s="265"/>
      <c r="AQ902" s="267"/>
      <c r="AR902" s="263"/>
      <c r="AS902" s="265"/>
      <c r="AT902" s="267"/>
      <c r="AU902" s="263"/>
      <c r="AV902" s="265"/>
      <c r="AW902" s="275"/>
      <c r="AX902" s="270"/>
      <c r="AY902" s="292"/>
      <c r="AZ902" s="228"/>
      <c r="BA902" s="228"/>
      <c r="BB902" s="295"/>
    </row>
    <row r="903" spans="2:62" ht="28.15" customHeight="1" x14ac:dyDescent="0.2">
      <c r="B903" s="30"/>
      <c r="C903" s="244"/>
      <c r="D903" s="29"/>
      <c r="E903" s="28"/>
      <c r="F903" s="28"/>
      <c r="G903" s="27"/>
      <c r="H903" s="225"/>
      <c r="I903" s="248"/>
      <c r="J903" s="248"/>
      <c r="K903" s="248"/>
      <c r="L903" s="26" t="s">
        <v>114</v>
      </c>
      <c r="M903" s="25" t="s">
        <v>186</v>
      </c>
      <c r="N903" s="26" t="s">
        <v>112</v>
      </c>
      <c r="O903" s="25" t="s">
        <v>399</v>
      </c>
      <c r="P903" s="26" t="s">
        <v>111</v>
      </c>
      <c r="Q903" s="25" t="s">
        <v>501</v>
      </c>
      <c r="R903" s="26" t="s">
        <v>110</v>
      </c>
      <c r="S903" s="25" t="s">
        <v>610</v>
      </c>
      <c r="T903" s="26" t="s">
        <v>109</v>
      </c>
      <c r="U903" s="25" t="s">
        <v>425</v>
      </c>
      <c r="V903" s="26" t="s">
        <v>108</v>
      </c>
      <c r="W903" s="25" t="s">
        <v>113</v>
      </c>
      <c r="X903" s="26" t="s">
        <v>107</v>
      </c>
      <c r="Y903" s="25"/>
      <c r="Z903" s="26" t="s">
        <v>106</v>
      </c>
      <c r="AA903" s="25"/>
      <c r="AB903" s="24"/>
      <c r="AC903" s="25"/>
      <c r="AD903" s="24"/>
      <c r="AE903" s="23"/>
      <c r="AF903" s="251"/>
      <c r="AG903" s="251"/>
      <c r="AH903" s="22"/>
      <c r="AI903" s="11"/>
      <c r="AJ903" s="311"/>
      <c r="AK903" s="267"/>
      <c r="AL903" s="263"/>
      <c r="AM903" s="265"/>
      <c r="AN903" s="267"/>
      <c r="AO903" s="263"/>
      <c r="AP903" s="265"/>
      <c r="AQ903" s="267"/>
      <c r="AR903" s="263"/>
      <c r="AS903" s="265"/>
      <c r="AT903" s="267"/>
      <c r="AU903" s="263"/>
      <c r="AV903" s="265"/>
      <c r="AW903" s="275"/>
      <c r="AX903" s="270"/>
      <c r="AY903" s="292"/>
      <c r="AZ903" s="228"/>
      <c r="BA903" s="228"/>
      <c r="BB903" s="295"/>
    </row>
    <row r="904" spans="2:62" ht="28.15" customHeight="1" thickBot="1" x14ac:dyDescent="0.25">
      <c r="B904" s="30"/>
      <c r="C904" s="253"/>
      <c r="D904" s="51"/>
      <c r="E904" s="50"/>
      <c r="F904" s="50"/>
      <c r="G904" s="49"/>
      <c r="H904" s="226"/>
      <c r="I904" s="254"/>
      <c r="J904" s="254"/>
      <c r="K904" s="254"/>
      <c r="L904" s="48" t="s">
        <v>105</v>
      </c>
      <c r="M904" s="47" t="s">
        <v>132</v>
      </c>
      <c r="N904" s="48" t="s">
        <v>103</v>
      </c>
      <c r="O904" s="47" t="s">
        <v>1267</v>
      </c>
      <c r="P904" s="48" t="s">
        <v>102</v>
      </c>
      <c r="Q904" s="47" t="s">
        <v>417</v>
      </c>
      <c r="R904" s="48" t="s">
        <v>101</v>
      </c>
      <c r="S904" s="47" t="s">
        <v>853</v>
      </c>
      <c r="T904" s="48">
        <v>20</v>
      </c>
      <c r="U904" s="47" t="s">
        <v>388</v>
      </c>
      <c r="V904" s="48" t="s">
        <v>100</v>
      </c>
      <c r="W904" s="47" t="s">
        <v>121</v>
      </c>
      <c r="X904" s="48" t="s">
        <v>99</v>
      </c>
      <c r="Y904" s="47"/>
      <c r="Z904" s="48" t="s">
        <v>98</v>
      </c>
      <c r="AA904" s="47"/>
      <c r="AB904" s="16"/>
      <c r="AC904" s="47"/>
      <c r="AD904" s="16"/>
      <c r="AE904" s="46"/>
      <c r="AF904" s="255"/>
      <c r="AG904" s="255"/>
      <c r="AH904" s="45"/>
      <c r="AI904" s="11"/>
      <c r="AJ904" s="312"/>
      <c r="AK904" s="268"/>
      <c r="AL904" s="264"/>
      <c r="AM904" s="266"/>
      <c r="AN904" s="268"/>
      <c r="AO904" s="264"/>
      <c r="AP904" s="266"/>
      <c r="AQ904" s="268"/>
      <c r="AR904" s="264"/>
      <c r="AS904" s="266"/>
      <c r="AT904" s="268"/>
      <c r="AU904" s="264"/>
      <c r="AV904" s="266"/>
      <c r="AW904" s="276"/>
      <c r="AX904" s="271"/>
      <c r="AY904" s="293"/>
      <c r="AZ904" s="229"/>
      <c r="BA904" s="229"/>
      <c r="BB904" s="296"/>
    </row>
    <row r="905" spans="2:62" ht="28.15" customHeight="1" x14ac:dyDescent="0.2">
      <c r="B905" s="30"/>
      <c r="C905" s="242">
        <v>3</v>
      </c>
      <c r="D905" s="44"/>
      <c r="E905" s="43"/>
      <c r="F905" s="43"/>
      <c r="G905" s="42"/>
      <c r="H905" s="223"/>
      <c r="I905" s="246">
        <v>139</v>
      </c>
      <c r="J905" s="246">
        <v>36</v>
      </c>
      <c r="K905" s="246">
        <v>7</v>
      </c>
      <c r="L905" s="41" t="s">
        <v>133</v>
      </c>
      <c r="M905" s="40" t="s">
        <v>132</v>
      </c>
      <c r="N905" s="41" t="s">
        <v>131</v>
      </c>
      <c r="O905" s="40" t="s">
        <v>132</v>
      </c>
      <c r="P905" s="41" t="s">
        <v>130</v>
      </c>
      <c r="Q905" s="40" t="s">
        <v>132</v>
      </c>
      <c r="R905" s="41" t="s">
        <v>129</v>
      </c>
      <c r="S905" s="40" t="s">
        <v>649</v>
      </c>
      <c r="T905" s="41" t="s">
        <v>128</v>
      </c>
      <c r="U905" s="40" t="s">
        <v>376</v>
      </c>
      <c r="V905" s="41" t="s">
        <v>127</v>
      </c>
      <c r="W905" s="40" t="s">
        <v>451</v>
      </c>
      <c r="X905" s="41" t="s">
        <v>126</v>
      </c>
      <c r="Y905" s="40" t="s">
        <v>113</v>
      </c>
      <c r="Z905" s="41" t="s">
        <v>125</v>
      </c>
      <c r="AA905" s="40" t="s">
        <v>121</v>
      </c>
      <c r="AB905" s="39"/>
      <c r="AC905" s="40"/>
      <c r="AD905" s="39" t="s">
        <v>1266</v>
      </c>
      <c r="AE905" s="38"/>
      <c r="AF905" s="250"/>
      <c r="AG905" s="250"/>
      <c r="AH905" s="37"/>
      <c r="AI905" s="11"/>
      <c r="AJ905" s="310">
        <f>SUMPRODUCT(LEN($M905:$AA908)-LEN(SUBSTITUTE($M905:$AA908,"A", "")))</f>
        <v>73</v>
      </c>
      <c r="AK905" s="239">
        <f>SUMPRODUCT(LEN($AD905:$AD908)-LEN(SUBSTITUTE($AD905:$AD908,"A", "")))</f>
        <v>37</v>
      </c>
      <c r="AL905" s="230">
        <f>SUMPRODUCT(LEN($AC905:$AC908)-LEN(SUBSTITUTE($AC905:$AC908,"A", "")))</f>
        <v>0</v>
      </c>
      <c r="AM905" s="233">
        <f>SUMPRODUCT(LEN($M905:$AA908)-LEN(SUBSTITUTE($M905:$AA908,"S", "")))</f>
        <v>21</v>
      </c>
      <c r="AN905" s="239">
        <f>SUMPRODUCT(LEN($AD905:$AD908)-LEN(SUBSTITUTE($AD905:$AD908,"S", "")))</f>
        <v>15</v>
      </c>
      <c r="AO905" s="230">
        <f>SUMPRODUCT(LEN($AC905:$AC908)-LEN(SUBSTITUTE($AC905:$AC908,"S", "")))</f>
        <v>0</v>
      </c>
      <c r="AP905" s="233">
        <f>SUMPRODUCT(LEN($M905:$AA908)-LEN(SUBSTITUTE($M905:$AA908,"F", "")))</f>
        <v>0</v>
      </c>
      <c r="AQ905" s="239">
        <f>SUMPRODUCT(LEN($AD905:$AD908)-LEN(SUBSTITUTE($AD905:$AD908,"F", "")))</f>
        <v>1</v>
      </c>
      <c r="AR905" s="230">
        <f>SUMPRODUCT(LEN($AC905:$AC908)-LEN(SUBSTITUTE($AC905:$AC908,"F", "")))</f>
        <v>0</v>
      </c>
      <c r="AS905" s="233">
        <f>SUMPRODUCT(LEN($M905:$AA908)-LEN(SUBSTITUTE($M905:$AA908,"G", "")))</f>
        <v>6</v>
      </c>
      <c r="AT905" s="239">
        <f>SUMPRODUCT(LEN($AD905:$AD908)-LEN(SUBSTITUTE($AD905:$AD908,"G", "")))</f>
        <v>0</v>
      </c>
      <c r="AU905" s="230">
        <f>SUMPRODUCT(LEN($AC905:$AC908)-LEN(SUBSTITUTE($AC905:$AC908,"G", "")))</f>
        <v>0</v>
      </c>
      <c r="AV905" s="233">
        <f>SUMPRODUCT(LEN($L905:$AA908)-LEN(SUBSTITUTE($L905:$AA908,"M", "")))</f>
        <v>0</v>
      </c>
      <c r="AW905" s="236">
        <f>SUMPRODUCT(LEN($AD905:$AD908)-LEN(SUBSTITUTE($AD905:$AD908,"M", "")))</f>
        <v>0</v>
      </c>
      <c r="AX905" s="269">
        <f>SUMPRODUCT(LEN($AC905:$AC908)-LEN(SUBSTITUTE($AC905:$AC908,"M", "")))</f>
        <v>0</v>
      </c>
      <c r="AY905" s="291">
        <f>SUMPRODUCT(LEN($AE905:$AE908)-LEN(SUBSTITUTE($AE905:$AE908,"S", "")))</f>
        <v>0</v>
      </c>
      <c r="AZ905" s="227">
        <f>SUMPRODUCT(LEN($AE905:$AE908)-LEN(SUBSTITUTE($AE905:$AE908,"F", "")))</f>
        <v>0</v>
      </c>
      <c r="BA905" s="227">
        <f>SUMPRODUCT(LEN($AE905:$AE908)-LEN(SUBSTITUTE($AE905:$AE908,"G", "")))</f>
        <v>0</v>
      </c>
      <c r="BB905" s="294">
        <f>SUMPRODUCT(LEN($AE905:$AE908)-LEN(SUBSTITUTE($AE905:$AE908,"M", "")))</f>
        <v>0</v>
      </c>
    </row>
    <row r="906" spans="2:62" ht="28.15" customHeight="1" thickBot="1" x14ac:dyDescent="0.25">
      <c r="B906" s="30"/>
      <c r="C906" s="243"/>
      <c r="D906" s="36"/>
      <c r="E906" s="35"/>
      <c r="F906" s="35"/>
      <c r="G906" s="34"/>
      <c r="H906" s="224"/>
      <c r="I906" s="247"/>
      <c r="J906" s="247"/>
      <c r="K906" s="247"/>
      <c r="L906" s="33" t="s">
        <v>123</v>
      </c>
      <c r="M906" s="32" t="s">
        <v>186</v>
      </c>
      <c r="N906" s="33" t="s">
        <v>122</v>
      </c>
      <c r="O906" s="32" t="s">
        <v>132</v>
      </c>
      <c r="P906" s="33" t="s">
        <v>120</v>
      </c>
      <c r="Q906" s="32" t="s">
        <v>377</v>
      </c>
      <c r="R906" s="33" t="s">
        <v>119</v>
      </c>
      <c r="S906" s="32" t="s">
        <v>636</v>
      </c>
      <c r="T906" s="33" t="s">
        <v>118</v>
      </c>
      <c r="U906" s="32" t="s">
        <v>186</v>
      </c>
      <c r="V906" s="33" t="s">
        <v>117</v>
      </c>
      <c r="W906" s="32" t="s">
        <v>382</v>
      </c>
      <c r="X906" s="33" t="s">
        <v>116</v>
      </c>
      <c r="Y906" s="32" t="s">
        <v>113</v>
      </c>
      <c r="Z906" s="33" t="s">
        <v>115</v>
      </c>
      <c r="AA906" s="32"/>
      <c r="AB906" s="31"/>
      <c r="AC906" s="32"/>
      <c r="AD906" s="31" t="s">
        <v>1265</v>
      </c>
      <c r="AE906" s="23"/>
      <c r="AF906" s="251"/>
      <c r="AG906" s="251"/>
      <c r="AH906" s="22"/>
      <c r="AI906" s="11"/>
      <c r="AJ906" s="311"/>
      <c r="AK906" s="267"/>
      <c r="AL906" s="263"/>
      <c r="AM906" s="265"/>
      <c r="AN906" s="267"/>
      <c r="AO906" s="263"/>
      <c r="AP906" s="265"/>
      <c r="AQ906" s="267"/>
      <c r="AR906" s="263"/>
      <c r="AS906" s="265"/>
      <c r="AT906" s="267"/>
      <c r="AU906" s="263"/>
      <c r="AV906" s="265"/>
      <c r="AW906" s="275"/>
      <c r="AX906" s="270"/>
      <c r="AY906" s="292"/>
      <c r="AZ906" s="228"/>
      <c r="BA906" s="228"/>
      <c r="BB906" s="295"/>
    </row>
    <row r="907" spans="2:62" ht="28.15" customHeight="1" x14ac:dyDescent="0.2">
      <c r="B907" s="30"/>
      <c r="C907" s="244"/>
      <c r="D907" s="29"/>
      <c r="E907" s="28"/>
      <c r="F907" s="28"/>
      <c r="G907" s="27"/>
      <c r="H907" s="225"/>
      <c r="I907" s="248"/>
      <c r="J907" s="248"/>
      <c r="K907" s="248"/>
      <c r="L907" s="26" t="s">
        <v>114</v>
      </c>
      <c r="M907" s="25" t="s">
        <v>186</v>
      </c>
      <c r="N907" s="26" t="s">
        <v>112</v>
      </c>
      <c r="O907" s="25" t="s">
        <v>649</v>
      </c>
      <c r="P907" s="26" t="s">
        <v>111</v>
      </c>
      <c r="Q907" s="25" t="s">
        <v>1256</v>
      </c>
      <c r="R907" s="26" t="s">
        <v>110</v>
      </c>
      <c r="S907" s="25" t="s">
        <v>610</v>
      </c>
      <c r="T907" s="26" t="s">
        <v>109</v>
      </c>
      <c r="U907" s="25" t="s">
        <v>132</v>
      </c>
      <c r="V907" s="26" t="s">
        <v>108</v>
      </c>
      <c r="W907" s="25" t="s">
        <v>195</v>
      </c>
      <c r="X907" s="26" t="s">
        <v>107</v>
      </c>
      <c r="Y907" s="25" t="s">
        <v>113</v>
      </c>
      <c r="Z907" s="26" t="s">
        <v>106</v>
      </c>
      <c r="AA907" s="25"/>
      <c r="AB907" s="24"/>
      <c r="AC907" s="25"/>
      <c r="AD907" s="24" t="s">
        <v>412</v>
      </c>
      <c r="AE907" s="23"/>
      <c r="AF907" s="251"/>
      <c r="AG907" s="251"/>
      <c r="AH907" s="22"/>
      <c r="AI907" s="11"/>
      <c r="AJ907" s="311"/>
      <c r="AK907" s="267"/>
      <c r="AL907" s="263"/>
      <c r="AM907" s="265"/>
      <c r="AN907" s="267"/>
      <c r="AO907" s="263"/>
      <c r="AP907" s="265"/>
      <c r="AQ907" s="267"/>
      <c r="AR907" s="263"/>
      <c r="AS907" s="265"/>
      <c r="AT907" s="267"/>
      <c r="AU907" s="263"/>
      <c r="AV907" s="265"/>
      <c r="AW907" s="275"/>
      <c r="AX907" s="270"/>
      <c r="AY907" s="292"/>
      <c r="AZ907" s="228"/>
      <c r="BA907" s="228"/>
      <c r="BB907" s="295"/>
    </row>
    <row r="908" spans="2:62" ht="28.15" customHeight="1" thickBot="1" x14ac:dyDescent="0.25">
      <c r="B908" s="21"/>
      <c r="C908" s="245"/>
      <c r="D908" s="20"/>
      <c r="E908" s="19"/>
      <c r="F908" s="19"/>
      <c r="G908" s="18"/>
      <c r="H908" s="226"/>
      <c r="I908" s="249"/>
      <c r="J908" s="249"/>
      <c r="K908" s="249"/>
      <c r="L908" s="17" t="s">
        <v>105</v>
      </c>
      <c r="M908" s="15" t="s">
        <v>399</v>
      </c>
      <c r="N908" s="17" t="s">
        <v>103</v>
      </c>
      <c r="O908" s="15" t="s">
        <v>773</v>
      </c>
      <c r="P908" s="17" t="s">
        <v>102</v>
      </c>
      <c r="Q908" s="15" t="s">
        <v>417</v>
      </c>
      <c r="R908" s="17" t="s">
        <v>101</v>
      </c>
      <c r="S908" s="15" t="s">
        <v>610</v>
      </c>
      <c r="T908" s="17">
        <v>20</v>
      </c>
      <c r="U908" s="15" t="s">
        <v>389</v>
      </c>
      <c r="V908" s="17" t="s">
        <v>100</v>
      </c>
      <c r="W908" s="15" t="s">
        <v>195</v>
      </c>
      <c r="X908" s="17" t="s">
        <v>99</v>
      </c>
      <c r="Y908" s="15" t="s">
        <v>121</v>
      </c>
      <c r="Z908" s="17" t="s">
        <v>98</v>
      </c>
      <c r="AA908" s="15"/>
      <c r="AB908" s="16"/>
      <c r="AC908" s="15"/>
      <c r="AD908" s="14"/>
      <c r="AE908" s="13"/>
      <c r="AF908" s="252"/>
      <c r="AG908" s="252"/>
      <c r="AH908" s="12"/>
      <c r="AI908" s="11"/>
      <c r="AJ908" s="312"/>
      <c r="AK908" s="268"/>
      <c r="AL908" s="264"/>
      <c r="AM908" s="266"/>
      <c r="AN908" s="268"/>
      <c r="AO908" s="264"/>
      <c r="AP908" s="266"/>
      <c r="AQ908" s="268"/>
      <c r="AR908" s="264"/>
      <c r="AS908" s="266"/>
      <c r="AT908" s="268"/>
      <c r="AU908" s="264"/>
      <c r="AV908" s="266"/>
      <c r="AW908" s="276"/>
      <c r="AX908" s="271"/>
      <c r="AY908" s="293"/>
      <c r="AZ908" s="229"/>
      <c r="BA908" s="229"/>
      <c r="BB908" s="296"/>
    </row>
    <row r="909" spans="2:62" ht="85.9" customHeight="1" thickTop="1" thickBot="1" x14ac:dyDescent="0.35">
      <c r="B909" s="105" t="s">
        <v>174</v>
      </c>
      <c r="C909" s="95" t="s">
        <v>173</v>
      </c>
      <c r="D909" s="100" t="s">
        <v>172</v>
      </c>
      <c r="E909" s="104" t="s">
        <v>171</v>
      </c>
      <c r="F909" s="103"/>
      <c r="G909" s="102"/>
      <c r="H909" s="101" t="s">
        <v>170</v>
      </c>
      <c r="I909" s="100" t="s">
        <v>96</v>
      </c>
      <c r="J909" s="100" t="s">
        <v>169</v>
      </c>
      <c r="K909" s="100" t="s">
        <v>97</v>
      </c>
      <c r="L909" s="256" t="s">
        <v>168</v>
      </c>
      <c r="M909" s="262"/>
      <c r="N909" s="256" t="s">
        <v>167</v>
      </c>
      <c r="O909" s="262"/>
      <c r="P909" s="256" t="s">
        <v>167</v>
      </c>
      <c r="Q909" s="257"/>
      <c r="R909" s="256" t="s">
        <v>167</v>
      </c>
      <c r="S909" s="257"/>
      <c r="T909" s="256" t="s">
        <v>167</v>
      </c>
      <c r="U909" s="257"/>
      <c r="V909" s="256" t="s">
        <v>167</v>
      </c>
      <c r="W909" s="257"/>
      <c r="X909" s="256" t="s">
        <v>167</v>
      </c>
      <c r="Y909" s="257"/>
      <c r="Z909" s="256" t="s">
        <v>167</v>
      </c>
      <c r="AA909" s="257"/>
      <c r="AB909" s="261" t="s">
        <v>166</v>
      </c>
      <c r="AC909" s="257"/>
      <c r="AD909" s="101" t="s">
        <v>165</v>
      </c>
      <c r="AE909" s="101" t="s">
        <v>164</v>
      </c>
      <c r="AF909" s="100" t="s">
        <v>163</v>
      </c>
      <c r="AG909" s="100" t="s">
        <v>162</v>
      </c>
      <c r="AH909" s="99" t="s">
        <v>161</v>
      </c>
      <c r="AI909" s="98"/>
      <c r="AJ909" s="96" t="s">
        <v>160</v>
      </c>
      <c r="AK909" s="95" t="s">
        <v>159</v>
      </c>
      <c r="AL909" s="94" t="s">
        <v>158</v>
      </c>
      <c r="AM909" s="96" t="s">
        <v>157</v>
      </c>
      <c r="AN909" s="95" t="s">
        <v>156</v>
      </c>
      <c r="AO909" s="94" t="s">
        <v>155</v>
      </c>
      <c r="AP909" s="96" t="s">
        <v>154</v>
      </c>
      <c r="AQ909" s="95" t="s">
        <v>153</v>
      </c>
      <c r="AR909" s="97" t="s">
        <v>152</v>
      </c>
      <c r="AS909" s="96" t="s">
        <v>151</v>
      </c>
      <c r="AT909" s="95" t="s">
        <v>150</v>
      </c>
      <c r="AU909" s="94" t="s">
        <v>149</v>
      </c>
      <c r="AV909" s="96" t="s">
        <v>148</v>
      </c>
      <c r="AW909" s="95" t="s">
        <v>147</v>
      </c>
      <c r="AX909" s="94" t="s">
        <v>146</v>
      </c>
      <c r="AY909" s="93" t="s">
        <v>145</v>
      </c>
      <c r="AZ909" s="92" t="s">
        <v>144</v>
      </c>
      <c r="BA909" s="92" t="s">
        <v>143</v>
      </c>
      <c r="BB909" s="91" t="s">
        <v>142</v>
      </c>
    </row>
    <row r="910" spans="2:62" ht="48" thickBot="1" x14ac:dyDescent="0.3">
      <c r="B910" s="90" t="s">
        <v>181</v>
      </c>
      <c r="C910" s="89"/>
      <c r="D910" s="88"/>
      <c r="E910" s="258"/>
      <c r="F910" s="259"/>
      <c r="G910" s="260"/>
      <c r="H910" s="87" t="s">
        <v>140</v>
      </c>
      <c r="I910" s="86"/>
      <c r="J910" s="86"/>
      <c r="K910" s="85"/>
      <c r="L910" s="84"/>
      <c r="M910" s="81"/>
      <c r="N910" s="84"/>
      <c r="O910" s="81"/>
      <c r="P910" s="84"/>
      <c r="Q910" s="81"/>
      <c r="R910" s="84"/>
      <c r="S910" s="81"/>
      <c r="T910" s="84"/>
      <c r="U910" s="81"/>
      <c r="V910" s="84"/>
      <c r="W910" s="81"/>
      <c r="X910" s="84"/>
      <c r="Y910" s="81"/>
      <c r="Z910" s="84"/>
      <c r="AA910" s="83"/>
      <c r="AB910" s="82" t="s">
        <v>139</v>
      </c>
      <c r="AC910" s="81"/>
      <c r="AD910" s="81"/>
      <c r="AE910" s="81"/>
      <c r="AF910" s="80"/>
      <c r="AG910" s="80"/>
      <c r="AH910" s="60"/>
      <c r="AI910" s="79" t="s">
        <v>138</v>
      </c>
      <c r="AJ910" s="78">
        <f t="shared" ref="AJ910:BB910" si="120">SUM(AJ912:AJ923)</f>
        <v>185</v>
      </c>
      <c r="AK910" s="77">
        <f t="shared" si="120"/>
        <v>95</v>
      </c>
      <c r="AL910" s="76">
        <f t="shared" si="120"/>
        <v>0</v>
      </c>
      <c r="AM910" s="78">
        <f t="shared" si="120"/>
        <v>24</v>
      </c>
      <c r="AN910" s="77">
        <f t="shared" si="120"/>
        <v>22</v>
      </c>
      <c r="AO910" s="76">
        <f t="shared" si="120"/>
        <v>0</v>
      </c>
      <c r="AP910" s="78">
        <f t="shared" si="120"/>
        <v>2</v>
      </c>
      <c r="AQ910" s="77">
        <f t="shared" si="120"/>
        <v>1</v>
      </c>
      <c r="AR910" s="76">
        <f t="shared" si="120"/>
        <v>0</v>
      </c>
      <c r="AS910" s="78">
        <f t="shared" si="120"/>
        <v>19</v>
      </c>
      <c r="AT910" s="77">
        <f t="shared" si="120"/>
        <v>13</v>
      </c>
      <c r="AU910" s="76">
        <f t="shared" si="120"/>
        <v>0</v>
      </c>
      <c r="AV910" s="78">
        <f t="shared" si="120"/>
        <v>0</v>
      </c>
      <c r="AW910" s="77">
        <f t="shared" si="120"/>
        <v>0</v>
      </c>
      <c r="AX910" s="76">
        <f t="shared" si="120"/>
        <v>0</v>
      </c>
      <c r="AY910" s="75">
        <f t="shared" si="120"/>
        <v>3</v>
      </c>
      <c r="AZ910" s="74">
        <f t="shared" si="120"/>
        <v>0</v>
      </c>
      <c r="BA910" s="74">
        <f t="shared" si="120"/>
        <v>2</v>
      </c>
      <c r="BB910" s="73">
        <f t="shared" si="120"/>
        <v>0</v>
      </c>
      <c r="BC910" s="72" t="s">
        <v>137</v>
      </c>
      <c r="BF910" s="5">
        <f>SUM(AJ910:AL910)/$BG$5</f>
        <v>93.333333333333329</v>
      </c>
      <c r="BG910" s="5">
        <f>SUM(AM910:AO910,AY910)/$BG$5</f>
        <v>16.333333333333332</v>
      </c>
      <c r="BH910" s="5">
        <f>SUM(AP910:AR910,AZ910)/$BG$5</f>
        <v>1</v>
      </c>
      <c r="BI910" s="5">
        <f>SUM(AS910:AU910,BA910)/$BG$5</f>
        <v>11.333333333333334</v>
      </c>
      <c r="BJ910" s="5">
        <f>SUM(AV910:AX910,BB910)/$BG$5</f>
        <v>0</v>
      </c>
    </row>
    <row r="911" spans="2:62" ht="37.5" thickBot="1" x14ac:dyDescent="0.3">
      <c r="B911" s="71"/>
      <c r="C911" s="70"/>
      <c r="D911" s="69"/>
      <c r="E911" s="68"/>
      <c r="F911" s="68"/>
      <c r="G911" s="67"/>
      <c r="H911" s="66"/>
      <c r="I911" s="64"/>
      <c r="J911" s="64"/>
      <c r="K911" s="65"/>
      <c r="L911" s="64"/>
      <c r="M911" s="62"/>
      <c r="N911" s="64"/>
      <c r="O911" s="62"/>
      <c r="P911" s="64"/>
      <c r="Q911" s="62"/>
      <c r="R911" s="64"/>
      <c r="S911" s="62"/>
      <c r="T911" s="64"/>
      <c r="U911" s="62"/>
      <c r="V911" s="64"/>
      <c r="W911" s="62"/>
      <c r="X911" s="64"/>
      <c r="Y911" s="62"/>
      <c r="Z911" s="64"/>
      <c r="AA911" s="62"/>
      <c r="AB911" s="63"/>
      <c r="AC911" s="62"/>
      <c r="AD911" s="62"/>
      <c r="AE911" s="62"/>
      <c r="AF911" s="61"/>
      <c r="AG911" s="61"/>
      <c r="AH911" s="60"/>
      <c r="AI911" s="59" t="s">
        <v>136</v>
      </c>
      <c r="AJ911" s="58">
        <f t="shared" ref="AJ911:BB911" si="121">AJ910/3</f>
        <v>61.666666666666664</v>
      </c>
      <c r="AK911" s="57">
        <f t="shared" si="121"/>
        <v>31.666666666666668</v>
      </c>
      <c r="AL911" s="56">
        <f t="shared" si="121"/>
        <v>0</v>
      </c>
      <c r="AM911" s="58">
        <f t="shared" si="121"/>
        <v>8</v>
      </c>
      <c r="AN911" s="57">
        <f t="shared" si="121"/>
        <v>7.333333333333333</v>
      </c>
      <c r="AO911" s="56">
        <f t="shared" si="121"/>
        <v>0</v>
      </c>
      <c r="AP911" s="58">
        <f t="shared" si="121"/>
        <v>0.66666666666666663</v>
      </c>
      <c r="AQ911" s="57">
        <f t="shared" si="121"/>
        <v>0.33333333333333331</v>
      </c>
      <c r="AR911" s="56">
        <f t="shared" si="121"/>
        <v>0</v>
      </c>
      <c r="AS911" s="58">
        <f t="shared" si="121"/>
        <v>6.333333333333333</v>
      </c>
      <c r="AT911" s="57">
        <f t="shared" si="121"/>
        <v>4.333333333333333</v>
      </c>
      <c r="AU911" s="56">
        <f t="shared" si="121"/>
        <v>0</v>
      </c>
      <c r="AV911" s="58">
        <f t="shared" si="121"/>
        <v>0</v>
      </c>
      <c r="AW911" s="57">
        <f t="shared" si="121"/>
        <v>0</v>
      </c>
      <c r="AX911" s="56">
        <f t="shared" si="121"/>
        <v>0</v>
      </c>
      <c r="AY911" s="55">
        <f t="shared" si="121"/>
        <v>1</v>
      </c>
      <c r="AZ911" s="54">
        <f t="shared" si="121"/>
        <v>0</v>
      </c>
      <c r="BA911" s="54">
        <f t="shared" si="121"/>
        <v>0.66666666666666663</v>
      </c>
      <c r="BB911" s="53">
        <f t="shared" si="121"/>
        <v>0</v>
      </c>
      <c r="BC911" s="52" t="s">
        <v>135</v>
      </c>
    </row>
    <row r="912" spans="2:62" ht="28.15" customHeight="1" x14ac:dyDescent="0.2">
      <c r="B912" s="30"/>
      <c r="C912" s="242">
        <v>1</v>
      </c>
      <c r="D912" s="44"/>
      <c r="E912" s="43"/>
      <c r="F912" s="43"/>
      <c r="G912" s="42"/>
      <c r="H912" s="223" t="s">
        <v>183</v>
      </c>
      <c r="I912" s="246">
        <v>113</v>
      </c>
      <c r="J912" s="246">
        <v>29</v>
      </c>
      <c r="K912" s="246">
        <v>6</v>
      </c>
      <c r="L912" s="41" t="s">
        <v>133</v>
      </c>
      <c r="M912" s="40" t="s">
        <v>186</v>
      </c>
      <c r="N912" s="41" t="s">
        <v>131</v>
      </c>
      <c r="O912" s="40" t="s">
        <v>527</v>
      </c>
      <c r="P912" s="41" t="s">
        <v>130</v>
      </c>
      <c r="Q912" s="40" t="s">
        <v>382</v>
      </c>
      <c r="R912" s="41" t="s">
        <v>129</v>
      </c>
      <c r="S912" s="40" t="s">
        <v>186</v>
      </c>
      <c r="T912" s="41" t="s">
        <v>128</v>
      </c>
      <c r="U912" s="40" t="s">
        <v>104</v>
      </c>
      <c r="V912" s="41" t="s">
        <v>127</v>
      </c>
      <c r="W912" s="40" t="s">
        <v>113</v>
      </c>
      <c r="X912" s="41" t="s">
        <v>126</v>
      </c>
      <c r="Y912" s="40"/>
      <c r="Z912" s="41" t="s">
        <v>125</v>
      </c>
      <c r="AA912" s="40"/>
      <c r="AB912" s="39"/>
      <c r="AC912" s="40"/>
      <c r="AD912" s="39"/>
      <c r="AE912" s="38" t="s">
        <v>650</v>
      </c>
      <c r="AF912" s="250"/>
      <c r="AG912" s="250"/>
      <c r="AH912" s="37"/>
      <c r="AI912" s="11"/>
      <c r="AJ912" s="310">
        <f>SUMPRODUCT(LEN($M912:$AA915)-LEN(SUBSTITUTE($M912:$AA915,"A", "")))</f>
        <v>45</v>
      </c>
      <c r="AK912" s="239">
        <f>SUMPRODUCT(LEN($AD912:$AD915)-LEN(SUBSTITUTE($AD912:$AD915,"A", "")))</f>
        <v>0</v>
      </c>
      <c r="AL912" s="230">
        <f>SUMPRODUCT(LEN($AC912:$AC915)-LEN(SUBSTITUTE($AC912:$AC915,"A", "")))</f>
        <v>0</v>
      </c>
      <c r="AM912" s="233">
        <f>SUMPRODUCT(LEN($M912:$AA915)-LEN(SUBSTITUTE($M912:$AA915,"S", "")))</f>
        <v>6</v>
      </c>
      <c r="AN912" s="239">
        <f>SUMPRODUCT(LEN($AD912:$AD915)-LEN(SUBSTITUTE($AD912:$AD915,"S", "")))</f>
        <v>0</v>
      </c>
      <c r="AO912" s="230">
        <f>SUMPRODUCT(LEN($AC912:$AC915)-LEN(SUBSTITUTE($AC912:$AC915,"S", "")))</f>
        <v>0</v>
      </c>
      <c r="AP912" s="233">
        <f>SUMPRODUCT(LEN($M912:$AA915)-LEN(SUBSTITUTE($M912:$AA915,"F", "")))</f>
        <v>0</v>
      </c>
      <c r="AQ912" s="239">
        <f>SUMPRODUCT(LEN($AD912:$AD915)-LEN(SUBSTITUTE($AD912:$AD915,"F", "")))</f>
        <v>0</v>
      </c>
      <c r="AR912" s="230">
        <f>SUMPRODUCT(LEN($AC912:$AC915)-LEN(SUBSTITUTE($AC912:$AC915,"F", "")))</f>
        <v>0</v>
      </c>
      <c r="AS912" s="233">
        <f>SUMPRODUCT(LEN($M912:$AA915)-LEN(SUBSTITUTE($M912:$AA915,"G", "")))</f>
        <v>9</v>
      </c>
      <c r="AT912" s="239">
        <f>SUMPRODUCT(LEN($AD912:$AD915)-LEN(SUBSTITUTE($AD912:$AD915,"G", "")))</f>
        <v>0</v>
      </c>
      <c r="AU912" s="230">
        <f>SUMPRODUCT(LEN($AC912:$AC915)-LEN(SUBSTITUTE($AC912:$AC915,"G", "")))</f>
        <v>0</v>
      </c>
      <c r="AV912" s="233">
        <f>SUMPRODUCT(LEN($L912:$AA915)-LEN(SUBSTITUTE($L912:$AA915,"M", "")))</f>
        <v>0</v>
      </c>
      <c r="AW912" s="236">
        <f>SUMPRODUCT(LEN($AD912:$AD915)-LEN(SUBSTITUTE($AD912:$AD915,"M", "")))</f>
        <v>0</v>
      </c>
      <c r="AX912" s="269">
        <f>SUMPRODUCT(LEN($AC912:$AC915)-LEN(SUBSTITUTE($AC912:$AC915,"M", "")))</f>
        <v>0</v>
      </c>
      <c r="AY912" s="291">
        <f>SUMPRODUCT(LEN($AE912:$AE915)-LEN(SUBSTITUTE($AE912:$AE915,"S", "")))</f>
        <v>3</v>
      </c>
      <c r="AZ912" s="227">
        <f>SUMPRODUCT(LEN($AE912:$AE915)-LEN(SUBSTITUTE($AE912:$AE915,"F", "")))</f>
        <v>0</v>
      </c>
      <c r="BA912" s="227">
        <f>SUMPRODUCT(LEN($AE912:$AE915)-LEN(SUBSTITUTE($AE912:$AE915,"G", "")))</f>
        <v>2</v>
      </c>
      <c r="BB912" s="294">
        <f>SUMPRODUCT(LEN($AE912:$AE915)-LEN(SUBSTITUTE($AE912:$AE915,"M", "")))</f>
        <v>0</v>
      </c>
    </row>
    <row r="913" spans="2:62" ht="28.15" customHeight="1" thickBot="1" x14ac:dyDescent="0.25">
      <c r="B913" s="30"/>
      <c r="C913" s="243"/>
      <c r="D913" s="36"/>
      <c r="E913" s="35"/>
      <c r="F913" s="35"/>
      <c r="G913" s="34"/>
      <c r="H913" s="224"/>
      <c r="I913" s="247"/>
      <c r="J913" s="247"/>
      <c r="K913" s="247"/>
      <c r="L913" s="33" t="s">
        <v>123</v>
      </c>
      <c r="M913" s="32" t="s">
        <v>186</v>
      </c>
      <c r="N913" s="33" t="s">
        <v>122</v>
      </c>
      <c r="O913" s="32" t="s">
        <v>399</v>
      </c>
      <c r="P913" s="33" t="s">
        <v>120</v>
      </c>
      <c r="Q913" s="32" t="s">
        <v>414</v>
      </c>
      <c r="R913" s="33" t="s">
        <v>119</v>
      </c>
      <c r="S913" s="32" t="s">
        <v>382</v>
      </c>
      <c r="T913" s="33" t="s">
        <v>118</v>
      </c>
      <c r="U913" s="32" t="s">
        <v>217</v>
      </c>
      <c r="V913" s="33" t="s">
        <v>117</v>
      </c>
      <c r="W913" s="32" t="s">
        <v>121</v>
      </c>
      <c r="X913" s="33" t="s">
        <v>116</v>
      </c>
      <c r="Y913" s="32"/>
      <c r="Z913" s="33" t="s">
        <v>115</v>
      </c>
      <c r="AA913" s="32"/>
      <c r="AB913" s="31"/>
      <c r="AC913" s="32"/>
      <c r="AD913" s="31"/>
      <c r="AE913" s="23"/>
      <c r="AF913" s="251"/>
      <c r="AG913" s="251"/>
      <c r="AH913" s="22"/>
      <c r="AI913" s="11"/>
      <c r="AJ913" s="311"/>
      <c r="AK913" s="267"/>
      <c r="AL913" s="263"/>
      <c r="AM913" s="265"/>
      <c r="AN913" s="267"/>
      <c r="AO913" s="263"/>
      <c r="AP913" s="265"/>
      <c r="AQ913" s="267"/>
      <c r="AR913" s="263"/>
      <c r="AS913" s="265"/>
      <c r="AT913" s="267"/>
      <c r="AU913" s="263"/>
      <c r="AV913" s="265"/>
      <c r="AW913" s="275"/>
      <c r="AX913" s="270"/>
      <c r="AY913" s="292"/>
      <c r="AZ913" s="228"/>
      <c r="BA913" s="228"/>
      <c r="BB913" s="295"/>
    </row>
    <row r="914" spans="2:62" ht="28.15" customHeight="1" x14ac:dyDescent="0.2">
      <c r="B914" s="30"/>
      <c r="C914" s="244"/>
      <c r="D914" s="29"/>
      <c r="E914" s="28"/>
      <c r="F914" s="28"/>
      <c r="G914" s="27"/>
      <c r="H914" s="225">
        <v>222</v>
      </c>
      <c r="I914" s="248"/>
      <c r="J914" s="248"/>
      <c r="K914" s="248"/>
      <c r="L914" s="26" t="s">
        <v>114</v>
      </c>
      <c r="M914" s="25" t="s">
        <v>614</v>
      </c>
      <c r="N914" s="26" t="s">
        <v>112</v>
      </c>
      <c r="O914" s="25" t="s">
        <v>976</v>
      </c>
      <c r="P914" s="26" t="s">
        <v>111</v>
      </c>
      <c r="Q914" s="25" t="s">
        <v>399</v>
      </c>
      <c r="R914" s="26" t="s">
        <v>110</v>
      </c>
      <c r="S914" s="25" t="s">
        <v>132</v>
      </c>
      <c r="T914" s="26" t="s">
        <v>109</v>
      </c>
      <c r="U914" s="25" t="s">
        <v>104</v>
      </c>
      <c r="V914" s="26" t="s">
        <v>108</v>
      </c>
      <c r="W914" s="25" t="s">
        <v>121</v>
      </c>
      <c r="X914" s="26" t="s">
        <v>107</v>
      </c>
      <c r="Y914" s="25"/>
      <c r="Z914" s="26" t="s">
        <v>106</v>
      </c>
      <c r="AA914" s="25"/>
      <c r="AB914" s="24"/>
      <c r="AC914" s="25"/>
      <c r="AD914" s="24"/>
      <c r="AE914" s="23"/>
      <c r="AF914" s="251"/>
      <c r="AG914" s="251"/>
      <c r="AH914" s="22"/>
      <c r="AI914" s="11"/>
      <c r="AJ914" s="311"/>
      <c r="AK914" s="267"/>
      <c r="AL914" s="263"/>
      <c r="AM914" s="265"/>
      <c r="AN914" s="267"/>
      <c r="AO914" s="263"/>
      <c r="AP914" s="265"/>
      <c r="AQ914" s="267"/>
      <c r="AR914" s="263"/>
      <c r="AS914" s="265"/>
      <c r="AT914" s="267"/>
      <c r="AU914" s="263"/>
      <c r="AV914" s="265"/>
      <c r="AW914" s="275"/>
      <c r="AX914" s="270"/>
      <c r="AY914" s="292"/>
      <c r="AZ914" s="228"/>
      <c r="BA914" s="228"/>
      <c r="BB914" s="295"/>
    </row>
    <row r="915" spans="2:62" ht="28.15" customHeight="1" thickBot="1" x14ac:dyDescent="0.25">
      <c r="B915" s="30"/>
      <c r="C915" s="253"/>
      <c r="D915" s="51"/>
      <c r="E915" s="50"/>
      <c r="F915" s="50"/>
      <c r="G915" s="49"/>
      <c r="H915" s="226"/>
      <c r="I915" s="254"/>
      <c r="J915" s="254"/>
      <c r="K915" s="254"/>
      <c r="L915" s="48" t="s">
        <v>105</v>
      </c>
      <c r="M915" s="47" t="s">
        <v>707</v>
      </c>
      <c r="N915" s="48" t="s">
        <v>103</v>
      </c>
      <c r="O915" s="47" t="s">
        <v>382</v>
      </c>
      <c r="P915" s="48" t="s">
        <v>102</v>
      </c>
      <c r="Q915" s="47" t="s">
        <v>186</v>
      </c>
      <c r="R915" s="48" t="s">
        <v>101</v>
      </c>
      <c r="S915" s="47" t="s">
        <v>389</v>
      </c>
      <c r="T915" s="48">
        <v>20</v>
      </c>
      <c r="U915" s="47" t="s">
        <v>175</v>
      </c>
      <c r="V915" s="48" t="s">
        <v>100</v>
      </c>
      <c r="W915" s="47"/>
      <c r="X915" s="48" t="s">
        <v>99</v>
      </c>
      <c r="Y915" s="47"/>
      <c r="Z915" s="48" t="s">
        <v>98</v>
      </c>
      <c r="AA915" s="47"/>
      <c r="AB915" s="16"/>
      <c r="AC915" s="47"/>
      <c r="AD915" s="16"/>
      <c r="AE915" s="46"/>
      <c r="AF915" s="255"/>
      <c r="AG915" s="255"/>
      <c r="AH915" s="45"/>
      <c r="AI915" s="11"/>
      <c r="AJ915" s="312"/>
      <c r="AK915" s="268"/>
      <c r="AL915" s="264"/>
      <c r="AM915" s="266"/>
      <c r="AN915" s="268"/>
      <c r="AO915" s="264"/>
      <c r="AP915" s="266"/>
      <c r="AQ915" s="268"/>
      <c r="AR915" s="264"/>
      <c r="AS915" s="266"/>
      <c r="AT915" s="268"/>
      <c r="AU915" s="264"/>
      <c r="AV915" s="266"/>
      <c r="AW915" s="276"/>
      <c r="AX915" s="271"/>
      <c r="AY915" s="293"/>
      <c r="AZ915" s="229"/>
      <c r="BA915" s="229"/>
      <c r="BB915" s="296"/>
    </row>
    <row r="916" spans="2:62" ht="28.15" customHeight="1" x14ac:dyDescent="0.2">
      <c r="B916" s="30"/>
      <c r="C916" s="242">
        <v>2</v>
      </c>
      <c r="D916" s="44"/>
      <c r="E916" s="43"/>
      <c r="F916" s="43"/>
      <c r="G916" s="42"/>
      <c r="H916" s="223"/>
      <c r="I916" s="246">
        <v>138</v>
      </c>
      <c r="J916" s="246">
        <v>37</v>
      </c>
      <c r="K916" s="246">
        <v>9</v>
      </c>
      <c r="L916" s="41" t="s">
        <v>133</v>
      </c>
      <c r="M916" s="40" t="s">
        <v>132</v>
      </c>
      <c r="N916" s="41" t="s">
        <v>131</v>
      </c>
      <c r="O916" s="40" t="s">
        <v>382</v>
      </c>
      <c r="P916" s="41" t="s">
        <v>130</v>
      </c>
      <c r="Q916" s="40" t="s">
        <v>501</v>
      </c>
      <c r="R916" s="41" t="s">
        <v>129</v>
      </c>
      <c r="S916" s="40" t="s">
        <v>1264</v>
      </c>
      <c r="T916" s="41" t="s">
        <v>128</v>
      </c>
      <c r="U916" s="40" t="s">
        <v>405</v>
      </c>
      <c r="V916" s="41" t="s">
        <v>127</v>
      </c>
      <c r="W916" s="40" t="s">
        <v>382</v>
      </c>
      <c r="X916" s="41" t="s">
        <v>126</v>
      </c>
      <c r="Y916" s="40" t="s">
        <v>176</v>
      </c>
      <c r="Z916" s="41" t="s">
        <v>125</v>
      </c>
      <c r="AA916" s="40"/>
      <c r="AB916" s="39"/>
      <c r="AC916" s="40"/>
      <c r="AD916" s="39" t="s">
        <v>1263</v>
      </c>
      <c r="AE916" s="38"/>
      <c r="AF916" s="250"/>
      <c r="AG916" s="250"/>
      <c r="AH916" s="37"/>
      <c r="AI916" s="11"/>
      <c r="AJ916" s="310">
        <f>SUMPRODUCT(LEN($M916:$AA919)-LEN(SUBSTITUTE($M916:$AA919,"A", "")))</f>
        <v>95</v>
      </c>
      <c r="AK916" s="239">
        <f>SUMPRODUCT(LEN($AD916:$AD919)-LEN(SUBSTITUTE($AD916:$AD919,"A", "")))</f>
        <v>65</v>
      </c>
      <c r="AL916" s="230">
        <f>SUMPRODUCT(LEN($AC916:$AC919)-LEN(SUBSTITUTE($AC916:$AC919,"A", "")))</f>
        <v>0</v>
      </c>
      <c r="AM916" s="233">
        <f>SUMPRODUCT(LEN($M916:$AA919)-LEN(SUBSTITUTE($M916:$AA919,"S", "")))</f>
        <v>13</v>
      </c>
      <c r="AN916" s="239">
        <f>SUMPRODUCT(LEN($AD916:$AD919)-LEN(SUBSTITUTE($AD916:$AD919,"S", "")))</f>
        <v>17</v>
      </c>
      <c r="AO916" s="230">
        <f>SUMPRODUCT(LEN($AC916:$AC919)-LEN(SUBSTITUTE($AC916:$AC919,"S", "")))</f>
        <v>0</v>
      </c>
      <c r="AP916" s="233">
        <f>SUMPRODUCT(LEN($M916:$AA919)-LEN(SUBSTITUTE($M916:$AA919,"F", "")))</f>
        <v>2</v>
      </c>
      <c r="AQ916" s="239">
        <f>SUMPRODUCT(LEN($AD916:$AD919)-LEN(SUBSTITUTE($AD916:$AD919,"F", "")))</f>
        <v>1</v>
      </c>
      <c r="AR916" s="230">
        <f>SUMPRODUCT(LEN($AC916:$AC919)-LEN(SUBSTITUTE($AC916:$AC919,"F", "")))</f>
        <v>0</v>
      </c>
      <c r="AS916" s="233">
        <f>SUMPRODUCT(LEN($M916:$AA919)-LEN(SUBSTITUTE($M916:$AA919,"G", "")))</f>
        <v>4</v>
      </c>
      <c r="AT916" s="239">
        <f>SUMPRODUCT(LEN($AD916:$AD919)-LEN(SUBSTITUTE($AD916:$AD919,"G", "")))</f>
        <v>8</v>
      </c>
      <c r="AU916" s="230">
        <f>SUMPRODUCT(LEN($AC916:$AC919)-LEN(SUBSTITUTE($AC916:$AC919,"G", "")))</f>
        <v>0</v>
      </c>
      <c r="AV916" s="233">
        <f>SUMPRODUCT(LEN($L916:$AA919)-LEN(SUBSTITUTE($L916:$AA919,"M", "")))</f>
        <v>0</v>
      </c>
      <c r="AW916" s="236">
        <f>SUMPRODUCT(LEN($AD916:$AD919)-LEN(SUBSTITUTE($AD916:$AD919,"M", "")))</f>
        <v>0</v>
      </c>
      <c r="AX916" s="269">
        <f>SUMPRODUCT(LEN($AC916:$AC919)-LEN(SUBSTITUTE($AC916:$AC919,"M", "")))</f>
        <v>0</v>
      </c>
      <c r="AY916" s="291">
        <f>SUMPRODUCT(LEN($AE916:$AE919)-LEN(SUBSTITUTE($AE916:$AE919,"S", "")))</f>
        <v>0</v>
      </c>
      <c r="AZ916" s="227">
        <f>SUMPRODUCT(LEN($AE916:$AE919)-LEN(SUBSTITUTE($AE916:$AE919,"F", "")))</f>
        <v>0</v>
      </c>
      <c r="BA916" s="227">
        <f>SUMPRODUCT(LEN($AE916:$AE919)-LEN(SUBSTITUTE($AE916:$AE919,"G", "")))</f>
        <v>0</v>
      </c>
      <c r="BB916" s="294">
        <f>SUMPRODUCT(LEN($AE916:$AE919)-LEN(SUBSTITUTE($AE916:$AE919,"M", "")))</f>
        <v>0</v>
      </c>
    </row>
    <row r="917" spans="2:62" ht="28.15" customHeight="1" thickBot="1" x14ac:dyDescent="0.25">
      <c r="B917" s="30"/>
      <c r="C917" s="243"/>
      <c r="D917" s="36"/>
      <c r="E917" s="35"/>
      <c r="F917" s="35"/>
      <c r="G917" s="34"/>
      <c r="H917" s="224"/>
      <c r="I917" s="247"/>
      <c r="J917" s="247"/>
      <c r="K917" s="247"/>
      <c r="L917" s="33" t="s">
        <v>123</v>
      </c>
      <c r="M917" s="32" t="s">
        <v>104</v>
      </c>
      <c r="N917" s="33" t="s">
        <v>122</v>
      </c>
      <c r="O917" s="32" t="s">
        <v>649</v>
      </c>
      <c r="P917" s="33" t="s">
        <v>120</v>
      </c>
      <c r="Q917" s="32" t="s">
        <v>649</v>
      </c>
      <c r="R917" s="33" t="s">
        <v>119</v>
      </c>
      <c r="S917" s="32" t="s">
        <v>649</v>
      </c>
      <c r="T917" s="33" t="s">
        <v>118</v>
      </c>
      <c r="U917" s="32" t="s">
        <v>417</v>
      </c>
      <c r="V917" s="33" t="s">
        <v>117</v>
      </c>
      <c r="W917" s="32" t="s">
        <v>113</v>
      </c>
      <c r="X917" s="33" t="s">
        <v>116</v>
      </c>
      <c r="Y917" s="32" t="s">
        <v>113</v>
      </c>
      <c r="Z917" s="33" t="s">
        <v>115</v>
      </c>
      <c r="AA917" s="32"/>
      <c r="AB917" s="31"/>
      <c r="AC917" s="32"/>
      <c r="AD917" s="31" t="s">
        <v>1262</v>
      </c>
      <c r="AE917" s="23"/>
      <c r="AF917" s="251"/>
      <c r="AG917" s="251"/>
      <c r="AH917" s="22"/>
      <c r="AI917" s="11"/>
      <c r="AJ917" s="311"/>
      <c r="AK917" s="267"/>
      <c r="AL917" s="263"/>
      <c r="AM917" s="265"/>
      <c r="AN917" s="267"/>
      <c r="AO917" s="263"/>
      <c r="AP917" s="265"/>
      <c r="AQ917" s="267"/>
      <c r="AR917" s="263"/>
      <c r="AS917" s="265"/>
      <c r="AT917" s="267"/>
      <c r="AU917" s="263"/>
      <c r="AV917" s="265"/>
      <c r="AW917" s="275"/>
      <c r="AX917" s="270"/>
      <c r="AY917" s="292"/>
      <c r="AZ917" s="228"/>
      <c r="BA917" s="228"/>
      <c r="BB917" s="295"/>
    </row>
    <row r="918" spans="2:62" ht="28.15" customHeight="1" x14ac:dyDescent="0.2">
      <c r="B918" s="30"/>
      <c r="C918" s="244"/>
      <c r="D918" s="29"/>
      <c r="E918" s="28"/>
      <c r="F918" s="28"/>
      <c r="G918" s="27"/>
      <c r="H918" s="225"/>
      <c r="I918" s="248"/>
      <c r="J918" s="248"/>
      <c r="K918" s="248"/>
      <c r="L918" s="26" t="s">
        <v>114</v>
      </c>
      <c r="M918" s="25" t="s">
        <v>382</v>
      </c>
      <c r="N918" s="26" t="s">
        <v>112</v>
      </c>
      <c r="O918" s="25" t="s">
        <v>417</v>
      </c>
      <c r="P918" s="26" t="s">
        <v>111</v>
      </c>
      <c r="Q918" s="25" t="s">
        <v>417</v>
      </c>
      <c r="R918" s="26" t="s">
        <v>110</v>
      </c>
      <c r="S918" s="25" t="s">
        <v>1024</v>
      </c>
      <c r="T918" s="26" t="s">
        <v>109</v>
      </c>
      <c r="U918" s="25" t="s">
        <v>377</v>
      </c>
      <c r="V918" s="26" t="s">
        <v>108</v>
      </c>
      <c r="W918" s="25" t="s">
        <v>187</v>
      </c>
      <c r="X918" s="26" t="s">
        <v>107</v>
      </c>
      <c r="Y918" s="25" t="s">
        <v>121</v>
      </c>
      <c r="Z918" s="26" t="s">
        <v>106</v>
      </c>
      <c r="AA918" s="25"/>
      <c r="AB918" s="24"/>
      <c r="AC918" s="25"/>
      <c r="AD918" s="24" t="s">
        <v>1261</v>
      </c>
      <c r="AE918" s="23"/>
      <c r="AF918" s="251"/>
      <c r="AG918" s="251"/>
      <c r="AH918" s="22"/>
      <c r="AI918" s="11"/>
      <c r="AJ918" s="311"/>
      <c r="AK918" s="267"/>
      <c r="AL918" s="263"/>
      <c r="AM918" s="265"/>
      <c r="AN918" s="267"/>
      <c r="AO918" s="263"/>
      <c r="AP918" s="265"/>
      <c r="AQ918" s="267"/>
      <c r="AR918" s="263"/>
      <c r="AS918" s="265"/>
      <c r="AT918" s="267"/>
      <c r="AU918" s="263"/>
      <c r="AV918" s="265"/>
      <c r="AW918" s="275"/>
      <c r="AX918" s="270"/>
      <c r="AY918" s="292"/>
      <c r="AZ918" s="228"/>
      <c r="BA918" s="228"/>
      <c r="BB918" s="295"/>
    </row>
    <row r="919" spans="2:62" ht="28.15" customHeight="1" thickBot="1" x14ac:dyDescent="0.25">
      <c r="B919" s="30"/>
      <c r="C919" s="253"/>
      <c r="D919" s="51"/>
      <c r="E919" s="50"/>
      <c r="F919" s="50"/>
      <c r="G919" s="49"/>
      <c r="H919" s="226"/>
      <c r="I919" s="254"/>
      <c r="J919" s="254"/>
      <c r="K919" s="254"/>
      <c r="L919" s="48" t="s">
        <v>105</v>
      </c>
      <c r="M919" s="47" t="s">
        <v>1260</v>
      </c>
      <c r="N919" s="48" t="s">
        <v>103</v>
      </c>
      <c r="O919" s="47" t="s">
        <v>417</v>
      </c>
      <c r="P919" s="48" t="s">
        <v>102</v>
      </c>
      <c r="Q919" s="47" t="s">
        <v>649</v>
      </c>
      <c r="R919" s="48" t="s">
        <v>101</v>
      </c>
      <c r="S919" s="47" t="s">
        <v>724</v>
      </c>
      <c r="T919" s="48">
        <v>20</v>
      </c>
      <c r="U919" s="47" t="s">
        <v>434</v>
      </c>
      <c r="V919" s="48" t="s">
        <v>100</v>
      </c>
      <c r="W919" s="47" t="s">
        <v>113</v>
      </c>
      <c r="X919" s="48" t="s">
        <v>99</v>
      </c>
      <c r="Y919" s="47" t="s">
        <v>121</v>
      </c>
      <c r="Z919" s="48" t="s">
        <v>98</v>
      </c>
      <c r="AA919" s="47"/>
      <c r="AB919" s="16"/>
      <c r="AC919" s="47"/>
      <c r="AD919" s="16"/>
      <c r="AE919" s="46"/>
      <c r="AF919" s="255"/>
      <c r="AG919" s="255"/>
      <c r="AH919" s="45"/>
      <c r="AI919" s="11"/>
      <c r="AJ919" s="312"/>
      <c r="AK919" s="268"/>
      <c r="AL919" s="264"/>
      <c r="AM919" s="266"/>
      <c r="AN919" s="268"/>
      <c r="AO919" s="264"/>
      <c r="AP919" s="266"/>
      <c r="AQ919" s="268"/>
      <c r="AR919" s="264"/>
      <c r="AS919" s="266"/>
      <c r="AT919" s="268"/>
      <c r="AU919" s="264"/>
      <c r="AV919" s="266"/>
      <c r="AW919" s="276"/>
      <c r="AX919" s="271"/>
      <c r="AY919" s="293"/>
      <c r="AZ919" s="229"/>
      <c r="BA919" s="229"/>
      <c r="BB919" s="296"/>
    </row>
    <row r="920" spans="2:62" ht="28.15" customHeight="1" x14ac:dyDescent="0.2">
      <c r="B920" s="30"/>
      <c r="C920" s="242">
        <v>3</v>
      </c>
      <c r="D920" s="44"/>
      <c r="E920" s="43"/>
      <c r="F920" s="43"/>
      <c r="G920" s="42"/>
      <c r="H920" s="223"/>
      <c r="I920" s="246">
        <v>115</v>
      </c>
      <c r="J920" s="246">
        <v>30</v>
      </c>
      <c r="K920" s="246">
        <v>7</v>
      </c>
      <c r="L920" s="41" t="s">
        <v>133</v>
      </c>
      <c r="M920" s="40" t="s">
        <v>104</v>
      </c>
      <c r="N920" s="41" t="s">
        <v>131</v>
      </c>
      <c r="O920" s="40" t="s">
        <v>389</v>
      </c>
      <c r="P920" s="41" t="s">
        <v>130</v>
      </c>
      <c r="Q920" s="40" t="s">
        <v>417</v>
      </c>
      <c r="R920" s="41" t="s">
        <v>129</v>
      </c>
      <c r="S920" s="40" t="s">
        <v>186</v>
      </c>
      <c r="T920" s="41" t="s">
        <v>128</v>
      </c>
      <c r="U920" s="40" t="s">
        <v>186</v>
      </c>
      <c r="V920" s="41" t="s">
        <v>127</v>
      </c>
      <c r="W920" s="40" t="s">
        <v>121</v>
      </c>
      <c r="X920" s="41" t="s">
        <v>126</v>
      </c>
      <c r="Y920" s="40"/>
      <c r="Z920" s="41" t="s">
        <v>125</v>
      </c>
      <c r="AA920" s="40"/>
      <c r="AB920" s="39"/>
      <c r="AC920" s="40"/>
      <c r="AD920" s="39" t="s">
        <v>132</v>
      </c>
      <c r="AE920" s="38"/>
      <c r="AF920" s="250"/>
      <c r="AG920" s="250"/>
      <c r="AH920" s="37"/>
      <c r="AI920" s="11"/>
      <c r="AJ920" s="310">
        <f>SUMPRODUCT(LEN($M920:$AA923)-LEN(SUBSTITUTE($M920:$AA923,"A", "")))</f>
        <v>45</v>
      </c>
      <c r="AK920" s="239">
        <f>SUMPRODUCT(LEN($AD920:$AD923)-LEN(SUBSTITUTE($AD920:$AD923,"A", "")))</f>
        <v>30</v>
      </c>
      <c r="AL920" s="230">
        <f>SUMPRODUCT(LEN($AC920:$AC923)-LEN(SUBSTITUTE($AC920:$AC923,"A", "")))</f>
        <v>0</v>
      </c>
      <c r="AM920" s="233">
        <f>SUMPRODUCT(LEN($M920:$AA923)-LEN(SUBSTITUTE($M920:$AA923,"S", "")))</f>
        <v>5</v>
      </c>
      <c r="AN920" s="239">
        <f>SUMPRODUCT(LEN($AD920:$AD923)-LEN(SUBSTITUTE($AD920:$AD923,"S", "")))</f>
        <v>5</v>
      </c>
      <c r="AO920" s="230">
        <f>SUMPRODUCT(LEN($AC920:$AC923)-LEN(SUBSTITUTE($AC920:$AC923,"S", "")))</f>
        <v>0</v>
      </c>
      <c r="AP920" s="233">
        <f>SUMPRODUCT(LEN($M920:$AA923)-LEN(SUBSTITUTE($M920:$AA923,"F", "")))</f>
        <v>0</v>
      </c>
      <c r="AQ920" s="239">
        <f>SUMPRODUCT(LEN($AD920:$AD923)-LEN(SUBSTITUTE($AD920:$AD923,"F", "")))</f>
        <v>0</v>
      </c>
      <c r="AR920" s="230">
        <f>SUMPRODUCT(LEN($AC920:$AC923)-LEN(SUBSTITUTE($AC920:$AC923,"F", "")))</f>
        <v>0</v>
      </c>
      <c r="AS920" s="233">
        <f>SUMPRODUCT(LEN($M920:$AA923)-LEN(SUBSTITUTE($M920:$AA923,"G", "")))</f>
        <v>6</v>
      </c>
      <c r="AT920" s="239">
        <f>SUMPRODUCT(LEN($AD920:$AD923)-LEN(SUBSTITUTE($AD920:$AD923,"G", "")))</f>
        <v>5</v>
      </c>
      <c r="AU920" s="230">
        <f>SUMPRODUCT(LEN($AC920:$AC923)-LEN(SUBSTITUTE($AC920:$AC923,"G", "")))</f>
        <v>0</v>
      </c>
      <c r="AV920" s="233">
        <f>SUMPRODUCT(LEN($L920:$AA923)-LEN(SUBSTITUTE($L920:$AA923,"M", "")))</f>
        <v>0</v>
      </c>
      <c r="AW920" s="236">
        <f>SUMPRODUCT(LEN($AD920:$AD923)-LEN(SUBSTITUTE($AD920:$AD923,"M", "")))</f>
        <v>0</v>
      </c>
      <c r="AX920" s="269">
        <f>SUMPRODUCT(LEN($AC920:$AC923)-LEN(SUBSTITUTE($AC920:$AC923,"M", "")))</f>
        <v>0</v>
      </c>
      <c r="AY920" s="291">
        <f>SUMPRODUCT(LEN($AE920:$AE923)-LEN(SUBSTITUTE($AE920:$AE923,"S", "")))</f>
        <v>0</v>
      </c>
      <c r="AZ920" s="227">
        <f>SUMPRODUCT(LEN($AE920:$AE923)-LEN(SUBSTITUTE($AE920:$AE923,"F", "")))</f>
        <v>0</v>
      </c>
      <c r="BA920" s="227">
        <f>SUMPRODUCT(LEN($AE920:$AE923)-LEN(SUBSTITUTE($AE920:$AE923,"G", "")))</f>
        <v>0</v>
      </c>
      <c r="BB920" s="294">
        <f>SUMPRODUCT(LEN($AE920:$AE923)-LEN(SUBSTITUTE($AE920:$AE923,"M", "")))</f>
        <v>0</v>
      </c>
    </row>
    <row r="921" spans="2:62" ht="28.15" customHeight="1" thickBot="1" x14ac:dyDescent="0.25">
      <c r="B921" s="30"/>
      <c r="C921" s="243"/>
      <c r="D921" s="36"/>
      <c r="E921" s="35"/>
      <c r="F921" s="35"/>
      <c r="G921" s="34"/>
      <c r="H921" s="224"/>
      <c r="I921" s="247"/>
      <c r="J921" s="247"/>
      <c r="K921" s="247"/>
      <c r="L921" s="33" t="s">
        <v>123</v>
      </c>
      <c r="M921" s="32" t="s">
        <v>414</v>
      </c>
      <c r="N921" s="33" t="s">
        <v>122</v>
      </c>
      <c r="O921" s="32" t="s">
        <v>377</v>
      </c>
      <c r="P921" s="33" t="s">
        <v>120</v>
      </c>
      <c r="Q921" s="32" t="s">
        <v>186</v>
      </c>
      <c r="R921" s="33" t="s">
        <v>119</v>
      </c>
      <c r="S921" s="32" t="s">
        <v>186</v>
      </c>
      <c r="T921" s="33" t="s">
        <v>118</v>
      </c>
      <c r="U921" s="32" t="s">
        <v>175</v>
      </c>
      <c r="V921" s="33" t="s">
        <v>117</v>
      </c>
      <c r="W921" s="32" t="s">
        <v>121</v>
      </c>
      <c r="X921" s="33" t="s">
        <v>116</v>
      </c>
      <c r="Y921" s="32"/>
      <c r="Z921" s="33" t="s">
        <v>115</v>
      </c>
      <c r="AA921" s="32"/>
      <c r="AB921" s="31"/>
      <c r="AC921" s="32"/>
      <c r="AD921" s="31" t="s">
        <v>1259</v>
      </c>
      <c r="AE921" s="23"/>
      <c r="AF921" s="251"/>
      <c r="AG921" s="251"/>
      <c r="AH921" s="22"/>
      <c r="AI921" s="11"/>
      <c r="AJ921" s="311"/>
      <c r="AK921" s="267"/>
      <c r="AL921" s="263"/>
      <c r="AM921" s="265"/>
      <c r="AN921" s="267"/>
      <c r="AO921" s="263"/>
      <c r="AP921" s="265"/>
      <c r="AQ921" s="267"/>
      <c r="AR921" s="263"/>
      <c r="AS921" s="265"/>
      <c r="AT921" s="267"/>
      <c r="AU921" s="263"/>
      <c r="AV921" s="265"/>
      <c r="AW921" s="275"/>
      <c r="AX921" s="270"/>
      <c r="AY921" s="292"/>
      <c r="AZ921" s="228"/>
      <c r="BA921" s="228"/>
      <c r="BB921" s="295"/>
    </row>
    <row r="922" spans="2:62" ht="28.15" customHeight="1" x14ac:dyDescent="0.2">
      <c r="B922" s="30"/>
      <c r="C922" s="244"/>
      <c r="D922" s="29"/>
      <c r="E922" s="28"/>
      <c r="F922" s="28"/>
      <c r="G922" s="27"/>
      <c r="H922" s="225"/>
      <c r="I922" s="248"/>
      <c r="J922" s="248"/>
      <c r="K922" s="248"/>
      <c r="L922" s="26" t="s">
        <v>114</v>
      </c>
      <c r="M922" s="25" t="s">
        <v>484</v>
      </c>
      <c r="N922" s="26" t="s">
        <v>112</v>
      </c>
      <c r="O922" s="25" t="s">
        <v>186</v>
      </c>
      <c r="P922" s="26" t="s">
        <v>111</v>
      </c>
      <c r="Q922" s="25" t="s">
        <v>132</v>
      </c>
      <c r="R922" s="26" t="s">
        <v>110</v>
      </c>
      <c r="S922" s="25" t="s">
        <v>132</v>
      </c>
      <c r="T922" s="26" t="s">
        <v>109</v>
      </c>
      <c r="U922" s="25" t="s">
        <v>175</v>
      </c>
      <c r="V922" s="26" t="s">
        <v>108</v>
      </c>
      <c r="W922" s="25" t="s">
        <v>121</v>
      </c>
      <c r="X922" s="26" t="s">
        <v>107</v>
      </c>
      <c r="Y922" s="25"/>
      <c r="Z922" s="26" t="s">
        <v>106</v>
      </c>
      <c r="AA922" s="25"/>
      <c r="AB922" s="24"/>
      <c r="AC922" s="25"/>
      <c r="AD922" s="24" t="s">
        <v>1258</v>
      </c>
      <c r="AE922" s="23"/>
      <c r="AF922" s="251"/>
      <c r="AG922" s="251"/>
      <c r="AH922" s="22"/>
      <c r="AI922" s="11"/>
      <c r="AJ922" s="311"/>
      <c r="AK922" s="267"/>
      <c r="AL922" s="263"/>
      <c r="AM922" s="265"/>
      <c r="AN922" s="267"/>
      <c r="AO922" s="263"/>
      <c r="AP922" s="265"/>
      <c r="AQ922" s="267"/>
      <c r="AR922" s="263"/>
      <c r="AS922" s="265"/>
      <c r="AT922" s="267"/>
      <c r="AU922" s="263"/>
      <c r="AV922" s="265"/>
      <c r="AW922" s="275"/>
      <c r="AX922" s="270"/>
      <c r="AY922" s="292"/>
      <c r="AZ922" s="228"/>
      <c r="BA922" s="228"/>
      <c r="BB922" s="295"/>
    </row>
    <row r="923" spans="2:62" ht="28.15" customHeight="1" thickBot="1" x14ac:dyDescent="0.25">
      <c r="B923" s="21"/>
      <c r="C923" s="245"/>
      <c r="D923" s="20"/>
      <c r="E923" s="19"/>
      <c r="F923" s="19"/>
      <c r="G923" s="18"/>
      <c r="H923" s="226"/>
      <c r="I923" s="249"/>
      <c r="J923" s="249"/>
      <c r="K923" s="249"/>
      <c r="L923" s="17" t="s">
        <v>105</v>
      </c>
      <c r="M923" s="15" t="s">
        <v>186</v>
      </c>
      <c r="N923" s="17" t="s">
        <v>103</v>
      </c>
      <c r="O923" s="15" t="s">
        <v>389</v>
      </c>
      <c r="P923" s="17" t="s">
        <v>102</v>
      </c>
      <c r="Q923" s="15" t="s">
        <v>399</v>
      </c>
      <c r="R923" s="17" t="s">
        <v>101</v>
      </c>
      <c r="S923" s="15" t="s">
        <v>186</v>
      </c>
      <c r="T923" s="17">
        <v>20</v>
      </c>
      <c r="U923" s="15" t="s">
        <v>132</v>
      </c>
      <c r="V923" s="17" t="s">
        <v>100</v>
      </c>
      <c r="W923" s="15"/>
      <c r="X923" s="17" t="s">
        <v>99</v>
      </c>
      <c r="Y923" s="15"/>
      <c r="Z923" s="17" t="s">
        <v>98</v>
      </c>
      <c r="AA923" s="15"/>
      <c r="AB923" s="16"/>
      <c r="AC923" s="15"/>
      <c r="AD923" s="14"/>
      <c r="AE923" s="13"/>
      <c r="AF923" s="252"/>
      <c r="AG923" s="252"/>
      <c r="AH923" s="12"/>
      <c r="AI923" s="11"/>
      <c r="AJ923" s="312"/>
      <c r="AK923" s="268"/>
      <c r="AL923" s="264"/>
      <c r="AM923" s="266"/>
      <c r="AN923" s="268"/>
      <c r="AO923" s="264"/>
      <c r="AP923" s="266"/>
      <c r="AQ923" s="268"/>
      <c r="AR923" s="264"/>
      <c r="AS923" s="266"/>
      <c r="AT923" s="268"/>
      <c r="AU923" s="264"/>
      <c r="AV923" s="266"/>
      <c r="AW923" s="276"/>
      <c r="AX923" s="271"/>
      <c r="AY923" s="293"/>
      <c r="AZ923" s="229"/>
      <c r="BA923" s="229"/>
      <c r="BB923" s="296"/>
    </row>
    <row r="924" spans="2:62" ht="85.9" customHeight="1" thickTop="1" thickBot="1" x14ac:dyDescent="0.35">
      <c r="B924" s="105" t="s">
        <v>174</v>
      </c>
      <c r="C924" s="95" t="s">
        <v>173</v>
      </c>
      <c r="D924" s="100" t="s">
        <v>172</v>
      </c>
      <c r="E924" s="104" t="s">
        <v>171</v>
      </c>
      <c r="F924" s="103"/>
      <c r="G924" s="102"/>
      <c r="H924" s="101" t="s">
        <v>170</v>
      </c>
      <c r="I924" s="100" t="s">
        <v>96</v>
      </c>
      <c r="J924" s="100" t="s">
        <v>169</v>
      </c>
      <c r="K924" s="100" t="s">
        <v>97</v>
      </c>
      <c r="L924" s="256" t="s">
        <v>168</v>
      </c>
      <c r="M924" s="262"/>
      <c r="N924" s="256" t="s">
        <v>167</v>
      </c>
      <c r="O924" s="262"/>
      <c r="P924" s="256" t="s">
        <v>167</v>
      </c>
      <c r="Q924" s="257"/>
      <c r="R924" s="256" t="s">
        <v>167</v>
      </c>
      <c r="S924" s="257"/>
      <c r="T924" s="256" t="s">
        <v>167</v>
      </c>
      <c r="U924" s="257"/>
      <c r="V924" s="256" t="s">
        <v>167</v>
      </c>
      <c r="W924" s="257"/>
      <c r="X924" s="256" t="s">
        <v>167</v>
      </c>
      <c r="Y924" s="257"/>
      <c r="Z924" s="256" t="s">
        <v>167</v>
      </c>
      <c r="AA924" s="257"/>
      <c r="AB924" s="261" t="s">
        <v>166</v>
      </c>
      <c r="AC924" s="257"/>
      <c r="AD924" s="101" t="s">
        <v>165</v>
      </c>
      <c r="AE924" s="101" t="s">
        <v>164</v>
      </c>
      <c r="AF924" s="100" t="s">
        <v>163</v>
      </c>
      <c r="AG924" s="100" t="s">
        <v>162</v>
      </c>
      <c r="AH924" s="99" t="s">
        <v>161</v>
      </c>
      <c r="AI924" s="98"/>
      <c r="AJ924" s="96" t="s">
        <v>160</v>
      </c>
      <c r="AK924" s="95" t="s">
        <v>159</v>
      </c>
      <c r="AL924" s="94" t="s">
        <v>158</v>
      </c>
      <c r="AM924" s="96" t="s">
        <v>157</v>
      </c>
      <c r="AN924" s="95" t="s">
        <v>156</v>
      </c>
      <c r="AO924" s="94" t="s">
        <v>155</v>
      </c>
      <c r="AP924" s="96" t="s">
        <v>154</v>
      </c>
      <c r="AQ924" s="95" t="s">
        <v>153</v>
      </c>
      <c r="AR924" s="97" t="s">
        <v>152</v>
      </c>
      <c r="AS924" s="96" t="s">
        <v>151</v>
      </c>
      <c r="AT924" s="95" t="s">
        <v>150</v>
      </c>
      <c r="AU924" s="94" t="s">
        <v>149</v>
      </c>
      <c r="AV924" s="96" t="s">
        <v>148</v>
      </c>
      <c r="AW924" s="95" t="s">
        <v>147</v>
      </c>
      <c r="AX924" s="94" t="s">
        <v>146</v>
      </c>
      <c r="AY924" s="93" t="s">
        <v>145</v>
      </c>
      <c r="AZ924" s="92" t="s">
        <v>144</v>
      </c>
      <c r="BA924" s="92" t="s">
        <v>143</v>
      </c>
      <c r="BB924" s="91" t="s">
        <v>142</v>
      </c>
    </row>
    <row r="925" spans="2:62" ht="48" thickBot="1" x14ac:dyDescent="0.3">
      <c r="B925" s="90" t="s">
        <v>179</v>
      </c>
      <c r="C925" s="89"/>
      <c r="D925" s="88"/>
      <c r="E925" s="258"/>
      <c r="F925" s="259"/>
      <c r="G925" s="260"/>
      <c r="H925" s="87" t="s">
        <v>140</v>
      </c>
      <c r="I925" s="86"/>
      <c r="J925" s="86"/>
      <c r="K925" s="85"/>
      <c r="L925" s="84"/>
      <c r="M925" s="81"/>
      <c r="N925" s="84"/>
      <c r="O925" s="81"/>
      <c r="P925" s="84"/>
      <c r="Q925" s="81"/>
      <c r="R925" s="84"/>
      <c r="S925" s="81"/>
      <c r="T925" s="84"/>
      <c r="U925" s="81"/>
      <c r="V925" s="84"/>
      <c r="W925" s="81"/>
      <c r="X925" s="84"/>
      <c r="Y925" s="81"/>
      <c r="Z925" s="84"/>
      <c r="AA925" s="83"/>
      <c r="AB925" s="82" t="s">
        <v>139</v>
      </c>
      <c r="AC925" s="81"/>
      <c r="AD925" s="81"/>
      <c r="AE925" s="81"/>
      <c r="AF925" s="80"/>
      <c r="AG925" s="80"/>
      <c r="AH925" s="60"/>
      <c r="AI925" s="79" t="s">
        <v>138</v>
      </c>
      <c r="AJ925" s="78">
        <f t="shared" ref="AJ925:BB925" si="122">SUM(AJ927:AJ938)</f>
        <v>194</v>
      </c>
      <c r="AK925" s="77">
        <f t="shared" si="122"/>
        <v>31</v>
      </c>
      <c r="AL925" s="76">
        <f t="shared" si="122"/>
        <v>0</v>
      </c>
      <c r="AM925" s="78">
        <f t="shared" si="122"/>
        <v>30</v>
      </c>
      <c r="AN925" s="77">
        <f t="shared" si="122"/>
        <v>1</v>
      </c>
      <c r="AO925" s="76">
        <f t="shared" si="122"/>
        <v>0</v>
      </c>
      <c r="AP925" s="78">
        <f t="shared" si="122"/>
        <v>2</v>
      </c>
      <c r="AQ925" s="77">
        <f t="shared" si="122"/>
        <v>0</v>
      </c>
      <c r="AR925" s="76">
        <f t="shared" si="122"/>
        <v>0</v>
      </c>
      <c r="AS925" s="78">
        <f t="shared" si="122"/>
        <v>27</v>
      </c>
      <c r="AT925" s="77">
        <f t="shared" si="122"/>
        <v>5</v>
      </c>
      <c r="AU925" s="76">
        <f t="shared" si="122"/>
        <v>0</v>
      </c>
      <c r="AV925" s="78">
        <f t="shared" si="122"/>
        <v>0</v>
      </c>
      <c r="AW925" s="77">
        <f t="shared" si="122"/>
        <v>0</v>
      </c>
      <c r="AX925" s="76">
        <f t="shared" si="122"/>
        <v>0</v>
      </c>
      <c r="AY925" s="75">
        <f t="shared" si="122"/>
        <v>1</v>
      </c>
      <c r="AZ925" s="74">
        <f t="shared" si="122"/>
        <v>0</v>
      </c>
      <c r="BA925" s="74">
        <f t="shared" si="122"/>
        <v>2</v>
      </c>
      <c r="BB925" s="73">
        <f t="shared" si="122"/>
        <v>0</v>
      </c>
      <c r="BC925" s="72" t="s">
        <v>137</v>
      </c>
      <c r="BF925" s="5">
        <f>SUM(AJ925:AL925)/$BG$5</f>
        <v>75</v>
      </c>
      <c r="BG925" s="5">
        <f>SUM(AM925:AO925,AY925)/$BG$5</f>
        <v>10.666666666666666</v>
      </c>
      <c r="BH925" s="5">
        <f>SUM(AP925:AR925,AZ925)/$BG$5</f>
        <v>0.66666666666666663</v>
      </c>
      <c r="BI925" s="5">
        <f>SUM(AS925:AU925,BA925)/$BG$5</f>
        <v>11.333333333333334</v>
      </c>
      <c r="BJ925" s="5">
        <f>SUM(AV925:AX925,BB925)/$BG$5</f>
        <v>0</v>
      </c>
    </row>
    <row r="926" spans="2:62" ht="37.5" thickBot="1" x14ac:dyDescent="0.3">
      <c r="B926" s="71"/>
      <c r="C926" s="70"/>
      <c r="D926" s="69"/>
      <c r="E926" s="68"/>
      <c r="F926" s="68"/>
      <c r="G926" s="67"/>
      <c r="H926" s="66"/>
      <c r="I926" s="64"/>
      <c r="J926" s="64"/>
      <c r="K926" s="65"/>
      <c r="L926" s="64"/>
      <c r="M926" s="62"/>
      <c r="N926" s="64"/>
      <c r="O926" s="62"/>
      <c r="P926" s="64"/>
      <c r="Q926" s="62"/>
      <c r="R926" s="64"/>
      <c r="S926" s="62"/>
      <c r="T926" s="64"/>
      <c r="U926" s="62"/>
      <c r="V926" s="64"/>
      <c r="W926" s="62"/>
      <c r="X926" s="64"/>
      <c r="Y926" s="62"/>
      <c r="Z926" s="64"/>
      <c r="AA926" s="62"/>
      <c r="AB926" s="63"/>
      <c r="AC926" s="62"/>
      <c r="AD926" s="62"/>
      <c r="AE926" s="62"/>
      <c r="AF926" s="61"/>
      <c r="AG926" s="61"/>
      <c r="AH926" s="60"/>
      <c r="AI926" s="59" t="s">
        <v>136</v>
      </c>
      <c r="AJ926" s="58">
        <f t="shared" ref="AJ926:BB926" si="123">AJ925/3</f>
        <v>64.666666666666671</v>
      </c>
      <c r="AK926" s="57">
        <f t="shared" si="123"/>
        <v>10.333333333333334</v>
      </c>
      <c r="AL926" s="56">
        <f t="shared" si="123"/>
        <v>0</v>
      </c>
      <c r="AM926" s="58">
        <f t="shared" si="123"/>
        <v>10</v>
      </c>
      <c r="AN926" s="57">
        <f t="shared" si="123"/>
        <v>0.33333333333333331</v>
      </c>
      <c r="AO926" s="56">
        <f t="shared" si="123"/>
        <v>0</v>
      </c>
      <c r="AP926" s="58">
        <f t="shared" si="123"/>
        <v>0.66666666666666663</v>
      </c>
      <c r="AQ926" s="57">
        <f t="shared" si="123"/>
        <v>0</v>
      </c>
      <c r="AR926" s="56">
        <f t="shared" si="123"/>
        <v>0</v>
      </c>
      <c r="AS926" s="58">
        <f t="shared" si="123"/>
        <v>9</v>
      </c>
      <c r="AT926" s="57">
        <f t="shared" si="123"/>
        <v>1.6666666666666667</v>
      </c>
      <c r="AU926" s="56">
        <f t="shared" si="123"/>
        <v>0</v>
      </c>
      <c r="AV926" s="58">
        <f t="shared" si="123"/>
        <v>0</v>
      </c>
      <c r="AW926" s="57">
        <f t="shared" si="123"/>
        <v>0</v>
      </c>
      <c r="AX926" s="56">
        <f t="shared" si="123"/>
        <v>0</v>
      </c>
      <c r="AY926" s="55">
        <f t="shared" si="123"/>
        <v>0.33333333333333331</v>
      </c>
      <c r="AZ926" s="54">
        <f t="shared" si="123"/>
        <v>0</v>
      </c>
      <c r="BA926" s="54">
        <f t="shared" si="123"/>
        <v>0.66666666666666663</v>
      </c>
      <c r="BB926" s="53">
        <f t="shared" si="123"/>
        <v>0</v>
      </c>
      <c r="BC926" s="52" t="s">
        <v>135</v>
      </c>
    </row>
    <row r="927" spans="2:62" ht="28.15" customHeight="1" x14ac:dyDescent="0.2">
      <c r="B927" s="30"/>
      <c r="C927" s="242">
        <v>1</v>
      </c>
      <c r="D927" s="44"/>
      <c r="E927" s="43"/>
      <c r="F927" s="43"/>
      <c r="G927" s="42"/>
      <c r="H927" s="223" t="s">
        <v>660</v>
      </c>
      <c r="I927" s="246">
        <v>146</v>
      </c>
      <c r="J927" s="246">
        <v>32</v>
      </c>
      <c r="K927" s="246">
        <v>7</v>
      </c>
      <c r="L927" s="41" t="s">
        <v>133</v>
      </c>
      <c r="M927" s="40" t="s">
        <v>132</v>
      </c>
      <c r="N927" s="41" t="s">
        <v>131</v>
      </c>
      <c r="O927" s="40" t="s">
        <v>377</v>
      </c>
      <c r="P927" s="41" t="s">
        <v>130</v>
      </c>
      <c r="Q927" s="40" t="s">
        <v>132</v>
      </c>
      <c r="R927" s="41" t="s">
        <v>129</v>
      </c>
      <c r="S927" s="40" t="s">
        <v>833</v>
      </c>
      <c r="T927" s="41" t="s">
        <v>128</v>
      </c>
      <c r="U927" s="40" t="s">
        <v>444</v>
      </c>
      <c r="V927" s="41" t="s">
        <v>127</v>
      </c>
      <c r="W927" s="40" t="s">
        <v>132</v>
      </c>
      <c r="X927" s="41" t="s">
        <v>126</v>
      </c>
      <c r="Y927" s="40" t="s">
        <v>104</v>
      </c>
      <c r="Z927" s="41" t="s">
        <v>125</v>
      </c>
      <c r="AA927" s="40"/>
      <c r="AB927" s="39"/>
      <c r="AC927" s="40"/>
      <c r="AD927" s="39" t="s">
        <v>1257</v>
      </c>
      <c r="AE927" s="38" t="s">
        <v>780</v>
      </c>
      <c r="AF927" s="250"/>
      <c r="AG927" s="250"/>
      <c r="AH927" s="37"/>
      <c r="AI927" s="11"/>
      <c r="AJ927" s="310">
        <f>SUMPRODUCT(LEN($M927:$AA930)-LEN(SUBSTITUTE($M927:$AA930,"A", "")))</f>
        <v>64</v>
      </c>
      <c r="AK927" s="239">
        <f>SUMPRODUCT(LEN($AD927:$AD930)-LEN(SUBSTITUTE($AD927:$AD930,"A", "")))</f>
        <v>10</v>
      </c>
      <c r="AL927" s="230">
        <f>SUMPRODUCT(LEN($AC927:$AC930)-LEN(SUBSTITUTE($AC927:$AC930,"A", "")))</f>
        <v>0</v>
      </c>
      <c r="AM927" s="233">
        <f>SUMPRODUCT(LEN($M927:$AA930)-LEN(SUBSTITUTE($M927:$AA930,"S", "")))</f>
        <v>4</v>
      </c>
      <c r="AN927" s="239">
        <f>SUMPRODUCT(LEN($AD927:$AD930)-LEN(SUBSTITUTE($AD927:$AD930,"S", "")))</f>
        <v>1</v>
      </c>
      <c r="AO927" s="230">
        <f>SUMPRODUCT(LEN($AC927:$AC930)-LEN(SUBSTITUTE($AC927:$AC930,"S", "")))</f>
        <v>0</v>
      </c>
      <c r="AP927" s="233">
        <f>SUMPRODUCT(LEN($M927:$AA930)-LEN(SUBSTITUTE($M927:$AA930,"F", "")))</f>
        <v>1</v>
      </c>
      <c r="AQ927" s="239">
        <f>SUMPRODUCT(LEN($AD927:$AD930)-LEN(SUBSTITUTE($AD927:$AD930,"F", "")))</f>
        <v>0</v>
      </c>
      <c r="AR927" s="230">
        <f>SUMPRODUCT(LEN($AC927:$AC930)-LEN(SUBSTITUTE($AC927:$AC930,"F", "")))</f>
        <v>0</v>
      </c>
      <c r="AS927" s="233">
        <f>SUMPRODUCT(LEN($M927:$AA930)-LEN(SUBSTITUTE($M927:$AA930,"G", "")))</f>
        <v>9</v>
      </c>
      <c r="AT927" s="239">
        <f>SUMPRODUCT(LEN($AD927:$AD930)-LEN(SUBSTITUTE($AD927:$AD930,"G", "")))</f>
        <v>3</v>
      </c>
      <c r="AU927" s="230">
        <f>SUMPRODUCT(LEN($AC927:$AC930)-LEN(SUBSTITUTE($AC927:$AC930,"G", "")))</f>
        <v>0</v>
      </c>
      <c r="AV927" s="233">
        <f>SUMPRODUCT(LEN($L927:$AA930)-LEN(SUBSTITUTE($L927:$AA930,"M", "")))</f>
        <v>0</v>
      </c>
      <c r="AW927" s="236">
        <f>SUMPRODUCT(LEN($AD927:$AD930)-LEN(SUBSTITUTE($AD927:$AD930,"M", "")))</f>
        <v>0</v>
      </c>
      <c r="AX927" s="269">
        <f>SUMPRODUCT(LEN($AC927:$AC930)-LEN(SUBSTITUTE($AC927:$AC930,"M", "")))</f>
        <v>0</v>
      </c>
      <c r="AY927" s="291">
        <f>SUMPRODUCT(LEN($AE927:$AE930)-LEN(SUBSTITUTE($AE927:$AE930,"S", "")))</f>
        <v>1</v>
      </c>
      <c r="AZ927" s="227">
        <f>SUMPRODUCT(LEN($AE927:$AE930)-LEN(SUBSTITUTE($AE927:$AE930,"F", "")))</f>
        <v>0</v>
      </c>
      <c r="BA927" s="227">
        <f>SUMPRODUCT(LEN($AE927:$AE930)-LEN(SUBSTITUTE($AE927:$AE930,"G", "")))</f>
        <v>2</v>
      </c>
      <c r="BB927" s="294">
        <f>SUMPRODUCT(LEN($AE927:$AE930)-LEN(SUBSTITUTE($AE927:$AE930,"M", "")))</f>
        <v>0</v>
      </c>
    </row>
    <row r="928" spans="2:62" ht="28.15" customHeight="1" thickBot="1" x14ac:dyDescent="0.25">
      <c r="B928" s="30"/>
      <c r="C928" s="243"/>
      <c r="D928" s="36"/>
      <c r="E928" s="35"/>
      <c r="F928" s="35"/>
      <c r="G928" s="34"/>
      <c r="H928" s="224"/>
      <c r="I928" s="247"/>
      <c r="J928" s="247"/>
      <c r="K928" s="247"/>
      <c r="L928" s="33" t="s">
        <v>123</v>
      </c>
      <c r="M928" s="32" t="s">
        <v>104</v>
      </c>
      <c r="N928" s="33" t="s">
        <v>122</v>
      </c>
      <c r="O928" s="32" t="s">
        <v>382</v>
      </c>
      <c r="P928" s="33" t="s">
        <v>120</v>
      </c>
      <c r="Q928" s="32" t="s">
        <v>452</v>
      </c>
      <c r="R928" s="33" t="s">
        <v>119</v>
      </c>
      <c r="S928" s="32" t="s">
        <v>1256</v>
      </c>
      <c r="T928" s="33" t="s">
        <v>118</v>
      </c>
      <c r="U928" s="32" t="s">
        <v>186</v>
      </c>
      <c r="V928" s="33" t="s">
        <v>117</v>
      </c>
      <c r="W928" s="32" t="s">
        <v>104</v>
      </c>
      <c r="X928" s="33" t="s">
        <v>116</v>
      </c>
      <c r="Y928" s="32"/>
      <c r="Z928" s="33" t="s">
        <v>115</v>
      </c>
      <c r="AA928" s="32"/>
      <c r="AB928" s="31"/>
      <c r="AC928" s="32"/>
      <c r="AD928" s="31"/>
      <c r="AE928" s="23"/>
      <c r="AF928" s="251"/>
      <c r="AG928" s="251"/>
      <c r="AH928" s="22"/>
      <c r="AI928" s="11"/>
      <c r="AJ928" s="311"/>
      <c r="AK928" s="267"/>
      <c r="AL928" s="263"/>
      <c r="AM928" s="265"/>
      <c r="AN928" s="267"/>
      <c r="AO928" s="263"/>
      <c r="AP928" s="265"/>
      <c r="AQ928" s="267"/>
      <c r="AR928" s="263"/>
      <c r="AS928" s="265"/>
      <c r="AT928" s="267"/>
      <c r="AU928" s="263"/>
      <c r="AV928" s="265"/>
      <c r="AW928" s="275"/>
      <c r="AX928" s="270"/>
      <c r="AY928" s="292"/>
      <c r="AZ928" s="228"/>
      <c r="BA928" s="228"/>
      <c r="BB928" s="295"/>
    </row>
    <row r="929" spans="2:62" ht="28.15" customHeight="1" x14ac:dyDescent="0.2">
      <c r="B929" s="30"/>
      <c r="C929" s="244"/>
      <c r="D929" s="29"/>
      <c r="E929" s="28"/>
      <c r="F929" s="28"/>
      <c r="G929" s="27"/>
      <c r="H929" s="225">
        <v>222</v>
      </c>
      <c r="I929" s="248"/>
      <c r="J929" s="248"/>
      <c r="K929" s="248"/>
      <c r="L929" s="26" t="s">
        <v>114</v>
      </c>
      <c r="M929" s="25" t="s">
        <v>132</v>
      </c>
      <c r="N929" s="26" t="s">
        <v>112</v>
      </c>
      <c r="O929" s="25" t="s">
        <v>649</v>
      </c>
      <c r="P929" s="26" t="s">
        <v>111</v>
      </c>
      <c r="Q929" s="25" t="s">
        <v>389</v>
      </c>
      <c r="R929" s="26" t="s">
        <v>110</v>
      </c>
      <c r="S929" s="25" t="s">
        <v>688</v>
      </c>
      <c r="T929" s="26" t="s">
        <v>109</v>
      </c>
      <c r="U929" s="25" t="s">
        <v>203</v>
      </c>
      <c r="V929" s="26" t="s">
        <v>108</v>
      </c>
      <c r="W929" s="25" t="s">
        <v>104</v>
      </c>
      <c r="X929" s="26" t="s">
        <v>107</v>
      </c>
      <c r="Y929" s="25"/>
      <c r="Z929" s="26" t="s">
        <v>106</v>
      </c>
      <c r="AA929" s="25"/>
      <c r="AB929" s="24"/>
      <c r="AC929" s="25"/>
      <c r="AD929" s="24"/>
      <c r="AE929" s="23"/>
      <c r="AF929" s="251"/>
      <c r="AG929" s="251"/>
      <c r="AH929" s="22"/>
      <c r="AI929" s="11"/>
      <c r="AJ929" s="311"/>
      <c r="AK929" s="267"/>
      <c r="AL929" s="263"/>
      <c r="AM929" s="265"/>
      <c r="AN929" s="267"/>
      <c r="AO929" s="263"/>
      <c r="AP929" s="265"/>
      <c r="AQ929" s="267"/>
      <c r="AR929" s="263"/>
      <c r="AS929" s="265"/>
      <c r="AT929" s="267"/>
      <c r="AU929" s="263"/>
      <c r="AV929" s="265"/>
      <c r="AW929" s="275"/>
      <c r="AX929" s="270"/>
      <c r="AY929" s="292"/>
      <c r="AZ929" s="228"/>
      <c r="BA929" s="228"/>
      <c r="BB929" s="295"/>
    </row>
    <row r="930" spans="2:62" ht="28.15" customHeight="1" thickBot="1" x14ac:dyDescent="0.25">
      <c r="B930" s="30"/>
      <c r="C930" s="253"/>
      <c r="D930" s="51"/>
      <c r="E930" s="50"/>
      <c r="F930" s="50"/>
      <c r="G930" s="49"/>
      <c r="H930" s="226"/>
      <c r="I930" s="254"/>
      <c r="J930" s="254"/>
      <c r="K930" s="254"/>
      <c r="L930" s="48" t="s">
        <v>105</v>
      </c>
      <c r="M930" s="47" t="s">
        <v>377</v>
      </c>
      <c r="N930" s="48" t="s">
        <v>103</v>
      </c>
      <c r="O930" s="47" t="s">
        <v>382</v>
      </c>
      <c r="P930" s="48" t="s">
        <v>102</v>
      </c>
      <c r="Q930" s="47" t="s">
        <v>382</v>
      </c>
      <c r="R930" s="48" t="s">
        <v>101</v>
      </c>
      <c r="S930" s="47" t="s">
        <v>382</v>
      </c>
      <c r="T930" s="48">
        <v>20</v>
      </c>
      <c r="U930" s="47" t="s">
        <v>175</v>
      </c>
      <c r="V930" s="48" t="s">
        <v>100</v>
      </c>
      <c r="W930" s="47" t="s">
        <v>121</v>
      </c>
      <c r="X930" s="48" t="s">
        <v>99</v>
      </c>
      <c r="Y930" s="47"/>
      <c r="Z930" s="48" t="s">
        <v>98</v>
      </c>
      <c r="AA930" s="47"/>
      <c r="AB930" s="16"/>
      <c r="AC930" s="47"/>
      <c r="AD930" s="16"/>
      <c r="AE930" s="46"/>
      <c r="AF930" s="255"/>
      <c r="AG930" s="255"/>
      <c r="AH930" s="45"/>
      <c r="AI930" s="11"/>
      <c r="AJ930" s="312"/>
      <c r="AK930" s="268"/>
      <c r="AL930" s="264"/>
      <c r="AM930" s="266"/>
      <c r="AN930" s="268"/>
      <c r="AO930" s="264"/>
      <c r="AP930" s="266"/>
      <c r="AQ930" s="268"/>
      <c r="AR930" s="264"/>
      <c r="AS930" s="266"/>
      <c r="AT930" s="268"/>
      <c r="AU930" s="264"/>
      <c r="AV930" s="266"/>
      <c r="AW930" s="276"/>
      <c r="AX930" s="271"/>
      <c r="AY930" s="293"/>
      <c r="AZ930" s="229"/>
      <c r="BA930" s="229"/>
      <c r="BB930" s="296"/>
    </row>
    <row r="931" spans="2:62" ht="28.15" customHeight="1" x14ac:dyDescent="0.2">
      <c r="B931" s="30"/>
      <c r="C931" s="242">
        <v>2</v>
      </c>
      <c r="D931" s="44"/>
      <c r="E931" s="43"/>
      <c r="F931" s="43"/>
      <c r="G931" s="42"/>
      <c r="H931" s="223"/>
      <c r="I931" s="246">
        <v>148</v>
      </c>
      <c r="J931" s="246">
        <v>32</v>
      </c>
      <c r="K931" s="246">
        <v>6</v>
      </c>
      <c r="L931" s="41" t="s">
        <v>133</v>
      </c>
      <c r="M931" s="40" t="s">
        <v>104</v>
      </c>
      <c r="N931" s="41" t="s">
        <v>131</v>
      </c>
      <c r="O931" s="40" t="s">
        <v>186</v>
      </c>
      <c r="P931" s="41" t="s">
        <v>130</v>
      </c>
      <c r="Q931" s="40" t="s">
        <v>186</v>
      </c>
      <c r="R931" s="41" t="s">
        <v>129</v>
      </c>
      <c r="S931" s="40" t="s">
        <v>382</v>
      </c>
      <c r="T931" s="41" t="s">
        <v>128</v>
      </c>
      <c r="U931" s="40" t="s">
        <v>707</v>
      </c>
      <c r="V931" s="41" t="s">
        <v>127</v>
      </c>
      <c r="W931" s="40" t="s">
        <v>186</v>
      </c>
      <c r="X931" s="41" t="s">
        <v>126</v>
      </c>
      <c r="Y931" s="40" t="s">
        <v>121</v>
      </c>
      <c r="Z931" s="41" t="s">
        <v>125</v>
      </c>
      <c r="AA931" s="40"/>
      <c r="AB931" s="39"/>
      <c r="AC931" s="40"/>
      <c r="AD931" s="31" t="s">
        <v>1255</v>
      </c>
      <c r="AE931" s="38"/>
      <c r="AF931" s="250">
        <v>6</v>
      </c>
      <c r="AG931" s="250"/>
      <c r="AH931" s="37"/>
      <c r="AI931" s="11"/>
      <c r="AJ931" s="310">
        <f>SUMPRODUCT(LEN($M931:$AA934)-LEN(SUBSTITUTE($M931:$AA934,"A", "")))</f>
        <v>58</v>
      </c>
      <c r="AK931" s="239">
        <f>SUMPRODUCT(LEN($AD931:$AD934)-LEN(SUBSTITUTE($AD931:$AD934,"A", "")))</f>
        <v>17</v>
      </c>
      <c r="AL931" s="230">
        <f>SUMPRODUCT(LEN($AC931:$AC934)-LEN(SUBSTITUTE($AC931:$AC934,"A", "")))</f>
        <v>0</v>
      </c>
      <c r="AM931" s="233">
        <f>SUMPRODUCT(LEN($M931:$AA934)-LEN(SUBSTITUTE($M931:$AA934,"S", "")))</f>
        <v>10</v>
      </c>
      <c r="AN931" s="239">
        <f>SUMPRODUCT(LEN($AD931:$AD934)-LEN(SUBSTITUTE($AD931:$AD934,"S", "")))</f>
        <v>0</v>
      </c>
      <c r="AO931" s="230">
        <f>SUMPRODUCT(LEN($AC931:$AC934)-LEN(SUBSTITUTE($AC931:$AC934,"S", "")))</f>
        <v>0</v>
      </c>
      <c r="AP931" s="233">
        <f>SUMPRODUCT(LEN($M931:$AA934)-LEN(SUBSTITUTE($M931:$AA934,"F", "")))</f>
        <v>1</v>
      </c>
      <c r="AQ931" s="239">
        <f>SUMPRODUCT(LEN($AD931:$AD934)-LEN(SUBSTITUTE($AD931:$AD934,"F", "")))</f>
        <v>0</v>
      </c>
      <c r="AR931" s="230">
        <f>SUMPRODUCT(LEN($AC931:$AC934)-LEN(SUBSTITUTE($AC931:$AC934,"F", "")))</f>
        <v>0</v>
      </c>
      <c r="AS931" s="233">
        <f>SUMPRODUCT(LEN($M931:$AA934)-LEN(SUBSTITUTE($M931:$AA934,"G", "")))</f>
        <v>7</v>
      </c>
      <c r="AT931" s="239">
        <f>SUMPRODUCT(LEN($AD931:$AD934)-LEN(SUBSTITUTE($AD931:$AD934,"G", "")))</f>
        <v>1</v>
      </c>
      <c r="AU931" s="230">
        <f>SUMPRODUCT(LEN($AC931:$AC934)-LEN(SUBSTITUTE($AC931:$AC934,"G", "")))</f>
        <v>0</v>
      </c>
      <c r="AV931" s="233">
        <f>SUMPRODUCT(LEN($L931:$AA934)-LEN(SUBSTITUTE($L931:$AA934,"M", "")))</f>
        <v>0</v>
      </c>
      <c r="AW931" s="236">
        <f>SUMPRODUCT(LEN($AD931:$AD934)-LEN(SUBSTITUTE($AD931:$AD934,"M", "")))</f>
        <v>0</v>
      </c>
      <c r="AX931" s="269">
        <f>SUMPRODUCT(LEN($AC931:$AC934)-LEN(SUBSTITUTE($AC931:$AC934,"M", "")))</f>
        <v>0</v>
      </c>
      <c r="AY931" s="291">
        <f>SUMPRODUCT(LEN($AE931:$AE934)-LEN(SUBSTITUTE($AE931:$AE934,"S", "")))</f>
        <v>0</v>
      </c>
      <c r="AZ931" s="227">
        <f>SUMPRODUCT(LEN($AE931:$AE934)-LEN(SUBSTITUTE($AE931:$AE934,"F", "")))</f>
        <v>0</v>
      </c>
      <c r="BA931" s="227">
        <f>SUMPRODUCT(LEN($AE931:$AE934)-LEN(SUBSTITUTE($AE931:$AE934,"G", "")))</f>
        <v>0</v>
      </c>
      <c r="BB931" s="294">
        <f>SUMPRODUCT(LEN($AE931:$AE934)-LEN(SUBSTITUTE($AE931:$AE934,"M", "")))</f>
        <v>0</v>
      </c>
    </row>
    <row r="932" spans="2:62" ht="28.15" customHeight="1" thickBot="1" x14ac:dyDescent="0.25">
      <c r="B932" s="30"/>
      <c r="C932" s="243"/>
      <c r="D932" s="36"/>
      <c r="E932" s="35"/>
      <c r="F932" s="35"/>
      <c r="G932" s="34"/>
      <c r="H932" s="224"/>
      <c r="I932" s="247"/>
      <c r="J932" s="247"/>
      <c r="K932" s="247"/>
      <c r="L932" s="33" t="s">
        <v>123</v>
      </c>
      <c r="M932" s="32" t="s">
        <v>132</v>
      </c>
      <c r="N932" s="33" t="s">
        <v>122</v>
      </c>
      <c r="O932" s="32" t="s">
        <v>389</v>
      </c>
      <c r="P932" s="33" t="s">
        <v>120</v>
      </c>
      <c r="Q932" s="32" t="s">
        <v>186</v>
      </c>
      <c r="R932" s="33" t="s">
        <v>119</v>
      </c>
      <c r="S932" s="32" t="s">
        <v>382</v>
      </c>
      <c r="T932" s="33" t="s">
        <v>118</v>
      </c>
      <c r="U932" s="32" t="s">
        <v>203</v>
      </c>
      <c r="V932" s="33" t="s">
        <v>117</v>
      </c>
      <c r="W932" s="32" t="s">
        <v>178</v>
      </c>
      <c r="X932" s="33" t="s">
        <v>116</v>
      </c>
      <c r="Y932" s="32" t="s">
        <v>121</v>
      </c>
      <c r="Z932" s="33" t="s">
        <v>115</v>
      </c>
      <c r="AA932" s="32"/>
      <c r="AB932" s="31"/>
      <c r="AC932" s="32"/>
      <c r="AD932" s="31"/>
      <c r="AE932" s="23"/>
      <c r="AF932" s="251"/>
      <c r="AG932" s="251"/>
      <c r="AH932" s="22"/>
      <c r="AI932" s="11"/>
      <c r="AJ932" s="311"/>
      <c r="AK932" s="267"/>
      <c r="AL932" s="263"/>
      <c r="AM932" s="265"/>
      <c r="AN932" s="267"/>
      <c r="AO932" s="263"/>
      <c r="AP932" s="265"/>
      <c r="AQ932" s="267"/>
      <c r="AR932" s="263"/>
      <c r="AS932" s="265"/>
      <c r="AT932" s="267"/>
      <c r="AU932" s="263"/>
      <c r="AV932" s="265"/>
      <c r="AW932" s="275"/>
      <c r="AX932" s="270"/>
      <c r="AY932" s="292"/>
      <c r="AZ932" s="228"/>
      <c r="BA932" s="228"/>
      <c r="BB932" s="295"/>
    </row>
    <row r="933" spans="2:62" ht="28.15" customHeight="1" x14ac:dyDescent="0.2">
      <c r="B933" s="30"/>
      <c r="C933" s="244"/>
      <c r="D933" s="29"/>
      <c r="E933" s="28"/>
      <c r="F933" s="28"/>
      <c r="G933" s="27"/>
      <c r="H933" s="225"/>
      <c r="I933" s="248"/>
      <c r="J933" s="248"/>
      <c r="K933" s="248"/>
      <c r="L933" s="26" t="s">
        <v>114</v>
      </c>
      <c r="M933" s="25" t="s">
        <v>104</v>
      </c>
      <c r="N933" s="26" t="s">
        <v>112</v>
      </c>
      <c r="O933" s="25" t="s">
        <v>186</v>
      </c>
      <c r="P933" s="26" t="s">
        <v>111</v>
      </c>
      <c r="Q933" s="25" t="s">
        <v>377</v>
      </c>
      <c r="R933" s="26" t="s">
        <v>110</v>
      </c>
      <c r="S933" s="25" t="s">
        <v>740</v>
      </c>
      <c r="T933" s="26" t="s">
        <v>109</v>
      </c>
      <c r="U933" s="25" t="s">
        <v>494</v>
      </c>
      <c r="V933" s="26" t="s">
        <v>108</v>
      </c>
      <c r="W933" s="25" t="s">
        <v>113</v>
      </c>
      <c r="X933" s="26" t="s">
        <v>107</v>
      </c>
      <c r="Y933" s="25"/>
      <c r="Z933" s="26" t="s">
        <v>106</v>
      </c>
      <c r="AA933" s="25"/>
      <c r="AB933" s="24"/>
      <c r="AC933" s="25"/>
      <c r="AD933" s="24"/>
      <c r="AE933" s="23"/>
      <c r="AF933" s="251"/>
      <c r="AG933" s="251"/>
      <c r="AH933" s="22"/>
      <c r="AI933" s="11"/>
      <c r="AJ933" s="311"/>
      <c r="AK933" s="267"/>
      <c r="AL933" s="263"/>
      <c r="AM933" s="265"/>
      <c r="AN933" s="267"/>
      <c r="AO933" s="263"/>
      <c r="AP933" s="265"/>
      <c r="AQ933" s="267"/>
      <c r="AR933" s="263"/>
      <c r="AS933" s="265"/>
      <c r="AT933" s="267"/>
      <c r="AU933" s="263"/>
      <c r="AV933" s="265"/>
      <c r="AW933" s="275"/>
      <c r="AX933" s="270"/>
      <c r="AY933" s="292"/>
      <c r="AZ933" s="228"/>
      <c r="BA933" s="228"/>
      <c r="BB933" s="295"/>
    </row>
    <row r="934" spans="2:62" ht="28.15" customHeight="1" thickBot="1" x14ac:dyDescent="0.25">
      <c r="B934" s="30"/>
      <c r="C934" s="253"/>
      <c r="D934" s="51"/>
      <c r="E934" s="50"/>
      <c r="F934" s="50"/>
      <c r="G934" s="49"/>
      <c r="H934" s="226"/>
      <c r="I934" s="254"/>
      <c r="J934" s="254"/>
      <c r="K934" s="254"/>
      <c r="L934" s="48" t="s">
        <v>105</v>
      </c>
      <c r="M934" s="47" t="s">
        <v>132</v>
      </c>
      <c r="N934" s="48" t="s">
        <v>103</v>
      </c>
      <c r="O934" s="47" t="s">
        <v>417</v>
      </c>
      <c r="P934" s="48" t="s">
        <v>102</v>
      </c>
      <c r="Q934" s="47" t="s">
        <v>452</v>
      </c>
      <c r="R934" s="48" t="s">
        <v>101</v>
      </c>
      <c r="S934" s="47" t="s">
        <v>186</v>
      </c>
      <c r="T934" s="48">
        <v>20</v>
      </c>
      <c r="U934" s="47" t="s">
        <v>407</v>
      </c>
      <c r="V934" s="48" t="s">
        <v>100</v>
      </c>
      <c r="W934" s="47" t="s">
        <v>121</v>
      </c>
      <c r="X934" s="48" t="s">
        <v>99</v>
      </c>
      <c r="Y934" s="47"/>
      <c r="Z934" s="48" t="s">
        <v>98</v>
      </c>
      <c r="AA934" s="47"/>
      <c r="AB934" s="16"/>
      <c r="AC934" s="47"/>
      <c r="AD934" s="16"/>
      <c r="AE934" s="46"/>
      <c r="AF934" s="255"/>
      <c r="AG934" s="255"/>
      <c r="AH934" s="45"/>
      <c r="AI934" s="11"/>
      <c r="AJ934" s="312"/>
      <c r="AK934" s="268"/>
      <c r="AL934" s="264"/>
      <c r="AM934" s="266"/>
      <c r="AN934" s="268"/>
      <c r="AO934" s="264"/>
      <c r="AP934" s="266"/>
      <c r="AQ934" s="268"/>
      <c r="AR934" s="264"/>
      <c r="AS934" s="266"/>
      <c r="AT934" s="268"/>
      <c r="AU934" s="264"/>
      <c r="AV934" s="266"/>
      <c r="AW934" s="276"/>
      <c r="AX934" s="271"/>
      <c r="AY934" s="293"/>
      <c r="AZ934" s="229"/>
      <c r="BA934" s="229"/>
      <c r="BB934" s="296"/>
    </row>
    <row r="935" spans="2:62" ht="28.15" customHeight="1" x14ac:dyDescent="0.2">
      <c r="B935" s="30"/>
      <c r="C935" s="242">
        <v>3</v>
      </c>
      <c r="D935" s="44"/>
      <c r="E935" s="43"/>
      <c r="F935" s="43"/>
      <c r="G935" s="42"/>
      <c r="H935" s="223"/>
      <c r="I935" s="246">
        <v>149</v>
      </c>
      <c r="J935" s="246">
        <v>34</v>
      </c>
      <c r="K935" s="246">
        <v>7</v>
      </c>
      <c r="L935" s="41" t="s">
        <v>133</v>
      </c>
      <c r="M935" s="40" t="s">
        <v>382</v>
      </c>
      <c r="N935" s="41" t="s">
        <v>131</v>
      </c>
      <c r="O935" s="40" t="s">
        <v>1254</v>
      </c>
      <c r="P935" s="41" t="s">
        <v>130</v>
      </c>
      <c r="Q935" s="40" t="s">
        <v>707</v>
      </c>
      <c r="R935" s="41" t="s">
        <v>129</v>
      </c>
      <c r="S935" s="40" t="s">
        <v>377</v>
      </c>
      <c r="T935" s="41" t="s">
        <v>128</v>
      </c>
      <c r="U935" s="40" t="s">
        <v>1146</v>
      </c>
      <c r="V935" s="41" t="s">
        <v>127</v>
      </c>
      <c r="W935" s="40" t="s">
        <v>178</v>
      </c>
      <c r="X935" s="41" t="s">
        <v>126</v>
      </c>
      <c r="Y935" s="40" t="s">
        <v>104</v>
      </c>
      <c r="Z935" s="41" t="s">
        <v>125</v>
      </c>
      <c r="AA935" s="40"/>
      <c r="AB935" s="39"/>
      <c r="AC935" s="40"/>
      <c r="AD935" s="39" t="s">
        <v>621</v>
      </c>
      <c r="AE935" s="38"/>
      <c r="AF935" s="250"/>
      <c r="AG935" s="250"/>
      <c r="AH935" s="37"/>
      <c r="AI935" s="11"/>
      <c r="AJ935" s="310">
        <f>SUMPRODUCT(LEN($M935:$AA938)-LEN(SUBSTITUTE($M935:$AA938,"A", "")))</f>
        <v>72</v>
      </c>
      <c r="AK935" s="239">
        <f>SUMPRODUCT(LEN($AD935:$AD938)-LEN(SUBSTITUTE($AD935:$AD938,"A", "")))</f>
        <v>4</v>
      </c>
      <c r="AL935" s="230">
        <f>SUMPRODUCT(LEN($AC935:$AC938)-LEN(SUBSTITUTE($AC935:$AC938,"A", "")))</f>
        <v>0</v>
      </c>
      <c r="AM935" s="233">
        <f>SUMPRODUCT(LEN($M935:$AA938)-LEN(SUBSTITUTE($M935:$AA938,"S", "")))</f>
        <v>16</v>
      </c>
      <c r="AN935" s="239">
        <f>SUMPRODUCT(LEN($AD935:$AD938)-LEN(SUBSTITUTE($AD935:$AD938,"S", "")))</f>
        <v>0</v>
      </c>
      <c r="AO935" s="230">
        <f>SUMPRODUCT(LEN($AC935:$AC938)-LEN(SUBSTITUTE($AC935:$AC938,"S", "")))</f>
        <v>0</v>
      </c>
      <c r="AP935" s="233">
        <f>SUMPRODUCT(LEN($M935:$AA938)-LEN(SUBSTITUTE($M935:$AA938,"F", "")))</f>
        <v>0</v>
      </c>
      <c r="AQ935" s="239">
        <f>SUMPRODUCT(LEN($AD935:$AD938)-LEN(SUBSTITUTE($AD935:$AD938,"F", "")))</f>
        <v>0</v>
      </c>
      <c r="AR935" s="230">
        <f>SUMPRODUCT(LEN($AC935:$AC938)-LEN(SUBSTITUTE($AC935:$AC938,"F", "")))</f>
        <v>0</v>
      </c>
      <c r="AS935" s="233">
        <f>SUMPRODUCT(LEN($M935:$AA938)-LEN(SUBSTITUTE($M935:$AA938,"G", "")))</f>
        <v>11</v>
      </c>
      <c r="AT935" s="239">
        <f>SUMPRODUCT(LEN($AD935:$AD938)-LEN(SUBSTITUTE($AD935:$AD938,"G", "")))</f>
        <v>1</v>
      </c>
      <c r="AU935" s="230">
        <f>SUMPRODUCT(LEN($AC935:$AC938)-LEN(SUBSTITUTE($AC935:$AC938,"G", "")))</f>
        <v>0</v>
      </c>
      <c r="AV935" s="233">
        <f>SUMPRODUCT(LEN($L935:$AA938)-LEN(SUBSTITUTE($L935:$AA938,"M", "")))</f>
        <v>0</v>
      </c>
      <c r="AW935" s="236">
        <f>SUMPRODUCT(LEN($AD935:$AD938)-LEN(SUBSTITUTE($AD935:$AD938,"M", "")))</f>
        <v>0</v>
      </c>
      <c r="AX935" s="269">
        <f>SUMPRODUCT(LEN($AC935:$AC938)-LEN(SUBSTITUTE($AC935:$AC938,"M", "")))</f>
        <v>0</v>
      </c>
      <c r="AY935" s="291">
        <f>SUMPRODUCT(LEN($AE935:$AE938)-LEN(SUBSTITUTE($AE935:$AE938,"S", "")))</f>
        <v>0</v>
      </c>
      <c r="AZ935" s="227">
        <f>SUMPRODUCT(LEN($AE935:$AE938)-LEN(SUBSTITUTE($AE935:$AE938,"F", "")))</f>
        <v>0</v>
      </c>
      <c r="BA935" s="227">
        <f>SUMPRODUCT(LEN($AE935:$AE938)-LEN(SUBSTITUTE($AE935:$AE938,"G", "")))</f>
        <v>0</v>
      </c>
      <c r="BB935" s="294">
        <f>SUMPRODUCT(LEN($AE935:$AE938)-LEN(SUBSTITUTE($AE935:$AE938,"M", "")))</f>
        <v>0</v>
      </c>
    </row>
    <row r="936" spans="2:62" ht="28.15" customHeight="1" thickBot="1" x14ac:dyDescent="0.25">
      <c r="B936" s="30"/>
      <c r="C936" s="243"/>
      <c r="D936" s="36"/>
      <c r="E936" s="35"/>
      <c r="F936" s="35"/>
      <c r="G936" s="34"/>
      <c r="H936" s="224"/>
      <c r="I936" s="247"/>
      <c r="J936" s="247"/>
      <c r="K936" s="247"/>
      <c r="L936" s="33" t="s">
        <v>123</v>
      </c>
      <c r="M936" s="32" t="s">
        <v>484</v>
      </c>
      <c r="N936" s="33" t="s">
        <v>122</v>
      </c>
      <c r="O936" s="32" t="s">
        <v>186</v>
      </c>
      <c r="P936" s="33" t="s">
        <v>120</v>
      </c>
      <c r="Q936" s="32" t="s">
        <v>382</v>
      </c>
      <c r="R936" s="33" t="s">
        <v>119</v>
      </c>
      <c r="S936" s="32" t="s">
        <v>618</v>
      </c>
      <c r="T936" s="33" t="s">
        <v>118</v>
      </c>
      <c r="U936" s="32" t="s">
        <v>377</v>
      </c>
      <c r="V936" s="33" t="s">
        <v>117</v>
      </c>
      <c r="W936" s="32" t="s">
        <v>188</v>
      </c>
      <c r="X936" s="33" t="s">
        <v>116</v>
      </c>
      <c r="Y936" s="32" t="s">
        <v>121</v>
      </c>
      <c r="Z936" s="33" t="s">
        <v>115</v>
      </c>
      <c r="AA936" s="32"/>
      <c r="AB936" s="31"/>
      <c r="AC936" s="32"/>
      <c r="AD936" s="31"/>
      <c r="AE936" s="23"/>
      <c r="AF936" s="251"/>
      <c r="AG936" s="251"/>
      <c r="AH936" s="22"/>
      <c r="AI936" s="11"/>
      <c r="AJ936" s="311"/>
      <c r="AK936" s="267"/>
      <c r="AL936" s="263"/>
      <c r="AM936" s="265"/>
      <c r="AN936" s="267"/>
      <c r="AO936" s="263"/>
      <c r="AP936" s="265"/>
      <c r="AQ936" s="267"/>
      <c r="AR936" s="263"/>
      <c r="AS936" s="265"/>
      <c r="AT936" s="267"/>
      <c r="AU936" s="263"/>
      <c r="AV936" s="265"/>
      <c r="AW936" s="275"/>
      <c r="AX936" s="270"/>
      <c r="AY936" s="292"/>
      <c r="AZ936" s="228"/>
      <c r="BA936" s="228"/>
      <c r="BB936" s="295"/>
    </row>
    <row r="937" spans="2:62" ht="28.15" customHeight="1" x14ac:dyDescent="0.2">
      <c r="B937" s="30"/>
      <c r="C937" s="244"/>
      <c r="D937" s="29"/>
      <c r="E937" s="28"/>
      <c r="F937" s="28"/>
      <c r="G937" s="27"/>
      <c r="H937" s="225"/>
      <c r="I937" s="248"/>
      <c r="J937" s="248"/>
      <c r="K937" s="248"/>
      <c r="L937" s="26" t="s">
        <v>114</v>
      </c>
      <c r="M937" s="25" t="s">
        <v>186</v>
      </c>
      <c r="N937" s="26" t="s">
        <v>112</v>
      </c>
      <c r="O937" s="25" t="s">
        <v>186</v>
      </c>
      <c r="P937" s="26" t="s">
        <v>111</v>
      </c>
      <c r="Q937" s="25" t="s">
        <v>1253</v>
      </c>
      <c r="R937" s="26" t="s">
        <v>110</v>
      </c>
      <c r="S937" s="25" t="s">
        <v>613</v>
      </c>
      <c r="T937" s="26" t="s">
        <v>109</v>
      </c>
      <c r="U937" s="25" t="s">
        <v>434</v>
      </c>
      <c r="V937" s="26" t="s">
        <v>108</v>
      </c>
      <c r="W937" s="25" t="s">
        <v>113</v>
      </c>
      <c r="X937" s="26" t="s">
        <v>107</v>
      </c>
      <c r="Y937" s="25" t="s">
        <v>121</v>
      </c>
      <c r="Z937" s="26" t="s">
        <v>106</v>
      </c>
      <c r="AA937" s="25"/>
      <c r="AB937" s="24"/>
      <c r="AC937" s="25"/>
      <c r="AD937" s="24"/>
      <c r="AE937" s="23"/>
      <c r="AF937" s="251"/>
      <c r="AG937" s="251"/>
      <c r="AH937" s="22"/>
      <c r="AI937" s="11"/>
      <c r="AJ937" s="311"/>
      <c r="AK937" s="267"/>
      <c r="AL937" s="263"/>
      <c r="AM937" s="265"/>
      <c r="AN937" s="267"/>
      <c r="AO937" s="263"/>
      <c r="AP937" s="265"/>
      <c r="AQ937" s="267"/>
      <c r="AR937" s="263"/>
      <c r="AS937" s="265"/>
      <c r="AT937" s="267"/>
      <c r="AU937" s="263"/>
      <c r="AV937" s="265"/>
      <c r="AW937" s="275"/>
      <c r="AX937" s="270"/>
      <c r="AY937" s="292"/>
      <c r="AZ937" s="228"/>
      <c r="BA937" s="228"/>
      <c r="BB937" s="295"/>
    </row>
    <row r="938" spans="2:62" ht="28.15" customHeight="1" thickBot="1" x14ac:dyDescent="0.25">
      <c r="B938" s="21"/>
      <c r="C938" s="245"/>
      <c r="D938" s="20"/>
      <c r="E938" s="19"/>
      <c r="F938" s="19"/>
      <c r="G938" s="18"/>
      <c r="H938" s="226"/>
      <c r="I938" s="249"/>
      <c r="J938" s="249"/>
      <c r="K938" s="249"/>
      <c r="L938" s="17" t="s">
        <v>105</v>
      </c>
      <c r="M938" s="15" t="s">
        <v>382</v>
      </c>
      <c r="N938" s="17" t="s">
        <v>103</v>
      </c>
      <c r="O938" s="15" t="s">
        <v>132</v>
      </c>
      <c r="P938" s="17" t="s">
        <v>102</v>
      </c>
      <c r="Q938" s="15" t="s">
        <v>417</v>
      </c>
      <c r="R938" s="17" t="s">
        <v>101</v>
      </c>
      <c r="S938" s="15" t="s">
        <v>1039</v>
      </c>
      <c r="T938" s="17">
        <v>20</v>
      </c>
      <c r="U938" s="15" t="s">
        <v>217</v>
      </c>
      <c r="V938" s="17" t="s">
        <v>100</v>
      </c>
      <c r="W938" s="15" t="s">
        <v>175</v>
      </c>
      <c r="X938" s="17" t="s">
        <v>99</v>
      </c>
      <c r="Y938" s="15"/>
      <c r="Z938" s="17" t="s">
        <v>98</v>
      </c>
      <c r="AA938" s="15"/>
      <c r="AB938" s="16"/>
      <c r="AC938" s="15"/>
      <c r="AD938" s="14"/>
      <c r="AE938" s="13"/>
      <c r="AF938" s="252"/>
      <c r="AG938" s="252"/>
      <c r="AH938" s="12"/>
      <c r="AI938" s="11"/>
      <c r="AJ938" s="312"/>
      <c r="AK938" s="268"/>
      <c r="AL938" s="264"/>
      <c r="AM938" s="266"/>
      <c r="AN938" s="268"/>
      <c r="AO938" s="264"/>
      <c r="AP938" s="266"/>
      <c r="AQ938" s="268"/>
      <c r="AR938" s="264"/>
      <c r="AS938" s="266"/>
      <c r="AT938" s="268"/>
      <c r="AU938" s="264"/>
      <c r="AV938" s="266"/>
      <c r="AW938" s="276"/>
      <c r="AX938" s="271"/>
      <c r="AY938" s="293"/>
      <c r="AZ938" s="229"/>
      <c r="BA938" s="229"/>
      <c r="BB938" s="296"/>
    </row>
    <row r="939" spans="2:62" ht="85.9" customHeight="1" thickTop="1" thickBot="1" x14ac:dyDescent="0.35">
      <c r="B939" s="105" t="s">
        <v>174</v>
      </c>
      <c r="C939" s="95" t="s">
        <v>173</v>
      </c>
      <c r="D939" s="100" t="s">
        <v>172</v>
      </c>
      <c r="E939" s="104" t="s">
        <v>171</v>
      </c>
      <c r="F939" s="103"/>
      <c r="G939" s="102"/>
      <c r="H939" s="101" t="s">
        <v>170</v>
      </c>
      <c r="I939" s="100" t="s">
        <v>96</v>
      </c>
      <c r="J939" s="100" t="s">
        <v>169</v>
      </c>
      <c r="K939" s="100" t="s">
        <v>97</v>
      </c>
      <c r="L939" s="256" t="s">
        <v>168</v>
      </c>
      <c r="M939" s="262"/>
      <c r="N939" s="256" t="s">
        <v>167</v>
      </c>
      <c r="O939" s="262"/>
      <c r="P939" s="256" t="s">
        <v>167</v>
      </c>
      <c r="Q939" s="257"/>
      <c r="R939" s="256" t="s">
        <v>167</v>
      </c>
      <c r="S939" s="257"/>
      <c r="T939" s="256" t="s">
        <v>167</v>
      </c>
      <c r="U939" s="257"/>
      <c r="V939" s="256" t="s">
        <v>167</v>
      </c>
      <c r="W939" s="257"/>
      <c r="X939" s="256" t="s">
        <v>167</v>
      </c>
      <c r="Y939" s="257"/>
      <c r="Z939" s="256" t="s">
        <v>167</v>
      </c>
      <c r="AA939" s="257"/>
      <c r="AB939" s="261" t="s">
        <v>166</v>
      </c>
      <c r="AC939" s="257"/>
      <c r="AD939" s="101" t="s">
        <v>165</v>
      </c>
      <c r="AE939" s="101" t="s">
        <v>164</v>
      </c>
      <c r="AF939" s="100" t="s">
        <v>163</v>
      </c>
      <c r="AG939" s="100" t="s">
        <v>162</v>
      </c>
      <c r="AH939" s="99" t="s">
        <v>161</v>
      </c>
      <c r="AI939" s="98"/>
      <c r="AJ939" s="96" t="s">
        <v>160</v>
      </c>
      <c r="AK939" s="95" t="s">
        <v>159</v>
      </c>
      <c r="AL939" s="94" t="s">
        <v>158</v>
      </c>
      <c r="AM939" s="96" t="s">
        <v>157</v>
      </c>
      <c r="AN939" s="95" t="s">
        <v>156</v>
      </c>
      <c r="AO939" s="94" t="s">
        <v>155</v>
      </c>
      <c r="AP939" s="96" t="s">
        <v>154</v>
      </c>
      <c r="AQ939" s="95" t="s">
        <v>153</v>
      </c>
      <c r="AR939" s="97" t="s">
        <v>152</v>
      </c>
      <c r="AS939" s="96" t="s">
        <v>151</v>
      </c>
      <c r="AT939" s="95" t="s">
        <v>150</v>
      </c>
      <c r="AU939" s="94" t="s">
        <v>149</v>
      </c>
      <c r="AV939" s="96" t="s">
        <v>148</v>
      </c>
      <c r="AW939" s="95" t="s">
        <v>147</v>
      </c>
      <c r="AX939" s="94" t="s">
        <v>146</v>
      </c>
      <c r="AY939" s="93" t="s">
        <v>145</v>
      </c>
      <c r="AZ939" s="92" t="s">
        <v>144</v>
      </c>
      <c r="BA939" s="92" t="s">
        <v>143</v>
      </c>
      <c r="BB939" s="91" t="s">
        <v>142</v>
      </c>
    </row>
    <row r="940" spans="2:62" ht="48" thickBot="1" x14ac:dyDescent="0.3">
      <c r="B940" s="90" t="s">
        <v>177</v>
      </c>
      <c r="C940" s="89"/>
      <c r="D940" s="88"/>
      <c r="E940" s="258"/>
      <c r="F940" s="259"/>
      <c r="G940" s="260"/>
      <c r="H940" s="87" t="s">
        <v>140</v>
      </c>
      <c r="I940" s="86"/>
      <c r="J940" s="86"/>
      <c r="K940" s="85"/>
      <c r="L940" s="84"/>
      <c r="M940" s="81"/>
      <c r="N940" s="84"/>
      <c r="O940" s="81"/>
      <c r="P940" s="84"/>
      <c r="Q940" s="81"/>
      <c r="R940" s="84"/>
      <c r="S940" s="81"/>
      <c r="T940" s="84"/>
      <c r="U940" s="81"/>
      <c r="V940" s="84"/>
      <c r="W940" s="81"/>
      <c r="X940" s="84"/>
      <c r="Y940" s="81"/>
      <c r="Z940" s="84"/>
      <c r="AA940" s="83"/>
      <c r="AB940" s="82" t="s">
        <v>139</v>
      </c>
      <c r="AC940" s="81"/>
      <c r="AD940" s="81"/>
      <c r="AE940" s="81"/>
      <c r="AF940" s="80"/>
      <c r="AG940" s="80"/>
      <c r="AH940" s="60"/>
      <c r="AI940" s="79" t="s">
        <v>138</v>
      </c>
      <c r="AJ940" s="78">
        <f t="shared" ref="AJ940:BB940" si="124">SUM(AJ942:AJ953)</f>
        <v>148</v>
      </c>
      <c r="AK940" s="77">
        <f t="shared" si="124"/>
        <v>11</v>
      </c>
      <c r="AL940" s="76">
        <f t="shared" si="124"/>
        <v>0</v>
      </c>
      <c r="AM940" s="78">
        <f t="shared" si="124"/>
        <v>28</v>
      </c>
      <c r="AN940" s="77">
        <f t="shared" si="124"/>
        <v>2</v>
      </c>
      <c r="AO940" s="76">
        <f t="shared" si="124"/>
        <v>0</v>
      </c>
      <c r="AP940" s="78">
        <f t="shared" si="124"/>
        <v>2</v>
      </c>
      <c r="AQ940" s="77">
        <f t="shared" si="124"/>
        <v>0</v>
      </c>
      <c r="AR940" s="76">
        <f t="shared" si="124"/>
        <v>0</v>
      </c>
      <c r="AS940" s="78">
        <f t="shared" si="124"/>
        <v>31</v>
      </c>
      <c r="AT940" s="77">
        <f t="shared" si="124"/>
        <v>4</v>
      </c>
      <c r="AU940" s="76">
        <f t="shared" si="124"/>
        <v>0</v>
      </c>
      <c r="AV940" s="78">
        <f t="shared" si="124"/>
        <v>0</v>
      </c>
      <c r="AW940" s="77">
        <f t="shared" si="124"/>
        <v>0</v>
      </c>
      <c r="AX940" s="76">
        <f t="shared" si="124"/>
        <v>0</v>
      </c>
      <c r="AY940" s="75">
        <f t="shared" si="124"/>
        <v>0</v>
      </c>
      <c r="AZ940" s="74">
        <f t="shared" si="124"/>
        <v>0</v>
      </c>
      <c r="BA940" s="74">
        <f t="shared" si="124"/>
        <v>1</v>
      </c>
      <c r="BB940" s="73">
        <f t="shared" si="124"/>
        <v>0</v>
      </c>
      <c r="BC940" s="72" t="s">
        <v>137</v>
      </c>
      <c r="BF940" s="5">
        <f>SUM(AJ940:AL940)/$BG$5</f>
        <v>53</v>
      </c>
      <c r="BG940" s="5">
        <f>SUM(AM940:AO940,AY940)/$BG$5</f>
        <v>10</v>
      </c>
      <c r="BH940" s="5">
        <f>SUM(AP940:AR940,AZ940)/$BG$5</f>
        <v>0.66666666666666663</v>
      </c>
      <c r="BI940" s="5">
        <f>SUM(AS940:AU940,BA940)/$BG$5</f>
        <v>12</v>
      </c>
      <c r="BJ940" s="5">
        <f>SUM(AV940:AX940,BB940)/$BG$5</f>
        <v>0</v>
      </c>
    </row>
    <row r="941" spans="2:62" ht="37.5" thickBot="1" x14ac:dyDescent="0.3">
      <c r="B941" s="71"/>
      <c r="C941" s="70"/>
      <c r="D941" s="69"/>
      <c r="E941" s="68"/>
      <c r="F941" s="68"/>
      <c r="G941" s="67"/>
      <c r="H941" s="66"/>
      <c r="I941" s="64"/>
      <c r="J941" s="64"/>
      <c r="K941" s="65"/>
      <c r="L941" s="64"/>
      <c r="M941" s="62"/>
      <c r="N941" s="64"/>
      <c r="O941" s="62"/>
      <c r="P941" s="64"/>
      <c r="Q941" s="62"/>
      <c r="R941" s="64"/>
      <c r="S941" s="62"/>
      <c r="T941" s="64"/>
      <c r="U941" s="62"/>
      <c r="V941" s="64"/>
      <c r="W941" s="62"/>
      <c r="X941" s="64"/>
      <c r="Y941" s="62"/>
      <c r="Z941" s="64"/>
      <c r="AA941" s="62"/>
      <c r="AB941" s="63"/>
      <c r="AC941" s="62"/>
      <c r="AD941" s="62"/>
      <c r="AE941" s="62"/>
      <c r="AF941" s="61"/>
      <c r="AG941" s="61"/>
      <c r="AH941" s="60"/>
      <c r="AI941" s="59" t="s">
        <v>136</v>
      </c>
      <c r="AJ941" s="58">
        <f t="shared" ref="AJ941:BB941" si="125">AJ940/3</f>
        <v>49.333333333333336</v>
      </c>
      <c r="AK941" s="57">
        <f t="shared" si="125"/>
        <v>3.6666666666666665</v>
      </c>
      <c r="AL941" s="56">
        <f t="shared" si="125"/>
        <v>0</v>
      </c>
      <c r="AM941" s="58">
        <f t="shared" si="125"/>
        <v>9.3333333333333339</v>
      </c>
      <c r="AN941" s="57">
        <f t="shared" si="125"/>
        <v>0.66666666666666663</v>
      </c>
      <c r="AO941" s="56">
        <f t="shared" si="125"/>
        <v>0</v>
      </c>
      <c r="AP941" s="58">
        <f t="shared" si="125"/>
        <v>0.66666666666666663</v>
      </c>
      <c r="AQ941" s="57">
        <f t="shared" si="125"/>
        <v>0</v>
      </c>
      <c r="AR941" s="56">
        <f t="shared" si="125"/>
        <v>0</v>
      </c>
      <c r="AS941" s="58">
        <f t="shared" si="125"/>
        <v>10.333333333333334</v>
      </c>
      <c r="AT941" s="57">
        <f t="shared" si="125"/>
        <v>1.3333333333333333</v>
      </c>
      <c r="AU941" s="56">
        <f t="shared" si="125"/>
        <v>0</v>
      </c>
      <c r="AV941" s="58">
        <f t="shared" si="125"/>
        <v>0</v>
      </c>
      <c r="AW941" s="57">
        <f t="shared" si="125"/>
        <v>0</v>
      </c>
      <c r="AX941" s="56">
        <f t="shared" si="125"/>
        <v>0</v>
      </c>
      <c r="AY941" s="55">
        <f t="shared" si="125"/>
        <v>0</v>
      </c>
      <c r="AZ941" s="54">
        <f t="shared" si="125"/>
        <v>0</v>
      </c>
      <c r="BA941" s="54">
        <f t="shared" si="125"/>
        <v>0.33333333333333331</v>
      </c>
      <c r="BB941" s="53">
        <f t="shared" si="125"/>
        <v>0</v>
      </c>
      <c r="BC941" s="52" t="s">
        <v>135</v>
      </c>
    </row>
    <row r="942" spans="2:62" ht="28.15" customHeight="1" x14ac:dyDescent="0.2">
      <c r="B942" s="30"/>
      <c r="C942" s="242">
        <v>1</v>
      </c>
      <c r="D942" s="44"/>
      <c r="E942" s="43"/>
      <c r="F942" s="43"/>
      <c r="G942" s="42"/>
      <c r="H942" s="223" t="s">
        <v>183</v>
      </c>
      <c r="I942" s="246">
        <v>108</v>
      </c>
      <c r="J942" s="246">
        <v>31</v>
      </c>
      <c r="K942" s="246">
        <v>7</v>
      </c>
      <c r="L942" s="41" t="s">
        <v>133</v>
      </c>
      <c r="M942" s="40" t="s">
        <v>399</v>
      </c>
      <c r="N942" s="41" t="s">
        <v>131</v>
      </c>
      <c r="O942" s="40" t="s">
        <v>186</v>
      </c>
      <c r="P942" s="41" t="s">
        <v>130</v>
      </c>
      <c r="Q942" s="40" t="s">
        <v>382</v>
      </c>
      <c r="R942" s="41" t="s">
        <v>129</v>
      </c>
      <c r="S942" s="40" t="s">
        <v>1016</v>
      </c>
      <c r="T942" s="41" t="s">
        <v>128</v>
      </c>
      <c r="U942" s="40" t="s">
        <v>186</v>
      </c>
      <c r="V942" s="41" t="s">
        <v>127</v>
      </c>
      <c r="W942" s="40" t="s">
        <v>124</v>
      </c>
      <c r="X942" s="41" t="s">
        <v>126</v>
      </c>
      <c r="Y942" s="40"/>
      <c r="Z942" s="41" t="s">
        <v>125</v>
      </c>
      <c r="AA942" s="40"/>
      <c r="AB942" s="39"/>
      <c r="AC942" s="40"/>
      <c r="AD942" s="39"/>
      <c r="AE942" s="38" t="s">
        <v>414</v>
      </c>
      <c r="AF942" s="250"/>
      <c r="AG942" s="250"/>
      <c r="AH942" s="37"/>
      <c r="AI942" s="11"/>
      <c r="AJ942" s="310">
        <f>SUMPRODUCT(LEN($M942:$AA945)-LEN(SUBSTITUTE($M942:$AA945,"A", "")))</f>
        <v>60</v>
      </c>
      <c r="AK942" s="239">
        <f>SUMPRODUCT(LEN($AD942:$AD945)-LEN(SUBSTITUTE($AD942:$AD945,"A", "")))</f>
        <v>0</v>
      </c>
      <c r="AL942" s="230">
        <f>SUMPRODUCT(LEN($AC942:$AC945)-LEN(SUBSTITUTE($AC942:$AC945,"A", "")))</f>
        <v>0</v>
      </c>
      <c r="AM942" s="233">
        <f>SUMPRODUCT(LEN($M942:$AA945)-LEN(SUBSTITUTE($M942:$AA945,"S", "")))</f>
        <v>11</v>
      </c>
      <c r="AN942" s="239">
        <f>SUMPRODUCT(LEN($AD942:$AD945)-LEN(SUBSTITUTE($AD942:$AD945,"S", "")))</f>
        <v>0</v>
      </c>
      <c r="AO942" s="230">
        <f>SUMPRODUCT(LEN($AC942:$AC945)-LEN(SUBSTITUTE($AC942:$AC945,"S", "")))</f>
        <v>0</v>
      </c>
      <c r="AP942" s="233">
        <f>SUMPRODUCT(LEN($M942:$AA945)-LEN(SUBSTITUTE($M942:$AA945,"F", "")))</f>
        <v>0</v>
      </c>
      <c r="AQ942" s="239">
        <f>SUMPRODUCT(LEN($AD942:$AD945)-LEN(SUBSTITUTE($AD942:$AD945,"F", "")))</f>
        <v>0</v>
      </c>
      <c r="AR942" s="230">
        <f>SUMPRODUCT(LEN($AC942:$AC945)-LEN(SUBSTITUTE($AC942:$AC945,"F", "")))</f>
        <v>0</v>
      </c>
      <c r="AS942" s="233">
        <f>SUMPRODUCT(LEN($M942:$AA945)-LEN(SUBSTITUTE($M942:$AA945,"G", "")))</f>
        <v>8</v>
      </c>
      <c r="AT942" s="239">
        <f>SUMPRODUCT(LEN($AD942:$AD945)-LEN(SUBSTITUTE($AD942:$AD945,"G", "")))</f>
        <v>0</v>
      </c>
      <c r="AU942" s="230">
        <f>SUMPRODUCT(LEN($AC942:$AC945)-LEN(SUBSTITUTE($AC942:$AC945,"G", "")))</f>
        <v>0</v>
      </c>
      <c r="AV942" s="233">
        <f>SUMPRODUCT(LEN($L942:$AA945)-LEN(SUBSTITUTE($L942:$AA945,"M", "")))</f>
        <v>0</v>
      </c>
      <c r="AW942" s="236">
        <f>SUMPRODUCT(LEN($AD942:$AD945)-LEN(SUBSTITUTE($AD942:$AD945,"M", "")))</f>
        <v>0</v>
      </c>
      <c r="AX942" s="269">
        <f>SUMPRODUCT(LEN($AC942:$AC945)-LEN(SUBSTITUTE($AC942:$AC945,"M", "")))</f>
        <v>0</v>
      </c>
      <c r="AY942" s="291">
        <f>SUMPRODUCT(LEN($AE942:$AE945)-LEN(SUBSTITUTE($AE942:$AE945,"S", "")))</f>
        <v>0</v>
      </c>
      <c r="AZ942" s="227">
        <f>SUMPRODUCT(LEN($AE942:$AE945)-LEN(SUBSTITUTE($AE942:$AE945,"F", "")))</f>
        <v>0</v>
      </c>
      <c r="BA942" s="227">
        <f>SUMPRODUCT(LEN($AE942:$AE945)-LEN(SUBSTITUTE($AE942:$AE945,"G", "")))</f>
        <v>1</v>
      </c>
      <c r="BB942" s="294">
        <f>SUMPRODUCT(LEN($AE942:$AE945)-LEN(SUBSTITUTE($AE942:$AE945,"M", "")))</f>
        <v>0</v>
      </c>
    </row>
    <row r="943" spans="2:62" ht="28.15" customHeight="1" thickBot="1" x14ac:dyDescent="0.25">
      <c r="B943" s="30"/>
      <c r="C943" s="243"/>
      <c r="D943" s="36"/>
      <c r="E943" s="35"/>
      <c r="F943" s="35"/>
      <c r="G943" s="34"/>
      <c r="H943" s="224"/>
      <c r="I943" s="247"/>
      <c r="J943" s="247"/>
      <c r="K943" s="247"/>
      <c r="L943" s="33" t="s">
        <v>123</v>
      </c>
      <c r="M943" s="32" t="s">
        <v>132</v>
      </c>
      <c r="N943" s="33" t="s">
        <v>122</v>
      </c>
      <c r="O943" s="32" t="s">
        <v>382</v>
      </c>
      <c r="P943" s="33" t="s">
        <v>120</v>
      </c>
      <c r="Q943" s="32" t="s">
        <v>377</v>
      </c>
      <c r="R943" s="33" t="s">
        <v>119</v>
      </c>
      <c r="S943" s="32" t="s">
        <v>377</v>
      </c>
      <c r="T943" s="33" t="s">
        <v>118</v>
      </c>
      <c r="U943" s="32" t="s">
        <v>217</v>
      </c>
      <c r="V943" s="33" t="s">
        <v>117</v>
      </c>
      <c r="W943" s="32" t="s">
        <v>121</v>
      </c>
      <c r="X943" s="33" t="s">
        <v>116</v>
      </c>
      <c r="Y943" s="32"/>
      <c r="Z943" s="33" t="s">
        <v>115</v>
      </c>
      <c r="AA943" s="32"/>
      <c r="AB943" s="31"/>
      <c r="AC943" s="32"/>
      <c r="AD943" s="31"/>
      <c r="AE943" s="23"/>
      <c r="AF943" s="251"/>
      <c r="AG943" s="251"/>
      <c r="AH943" s="22"/>
      <c r="AI943" s="11"/>
      <c r="AJ943" s="311"/>
      <c r="AK943" s="267"/>
      <c r="AL943" s="263"/>
      <c r="AM943" s="265"/>
      <c r="AN943" s="267"/>
      <c r="AO943" s="263"/>
      <c r="AP943" s="265"/>
      <c r="AQ943" s="267"/>
      <c r="AR943" s="263"/>
      <c r="AS943" s="265"/>
      <c r="AT943" s="267"/>
      <c r="AU943" s="263"/>
      <c r="AV943" s="265"/>
      <c r="AW943" s="275"/>
      <c r="AX943" s="270"/>
      <c r="AY943" s="292"/>
      <c r="AZ943" s="228"/>
      <c r="BA943" s="228"/>
      <c r="BB943" s="295"/>
    </row>
    <row r="944" spans="2:62" ht="28.15" customHeight="1" x14ac:dyDescent="0.2">
      <c r="B944" s="30"/>
      <c r="C944" s="244"/>
      <c r="D944" s="29"/>
      <c r="E944" s="28"/>
      <c r="F944" s="28"/>
      <c r="G944" s="27"/>
      <c r="H944" s="225">
        <v>222</v>
      </c>
      <c r="I944" s="248"/>
      <c r="J944" s="248"/>
      <c r="K944" s="248"/>
      <c r="L944" s="26" t="s">
        <v>114</v>
      </c>
      <c r="M944" s="25" t="s">
        <v>399</v>
      </c>
      <c r="N944" s="26" t="s">
        <v>112</v>
      </c>
      <c r="O944" s="25" t="s">
        <v>452</v>
      </c>
      <c r="P944" s="26" t="s">
        <v>111</v>
      </c>
      <c r="Q944" s="25" t="s">
        <v>377</v>
      </c>
      <c r="R944" s="26" t="s">
        <v>110</v>
      </c>
      <c r="S944" s="25" t="s">
        <v>434</v>
      </c>
      <c r="T944" s="26" t="s">
        <v>109</v>
      </c>
      <c r="U944" s="25" t="s">
        <v>203</v>
      </c>
      <c r="V944" s="26" t="s">
        <v>108</v>
      </c>
      <c r="W944" s="25" t="s">
        <v>104</v>
      </c>
      <c r="X944" s="26" t="s">
        <v>107</v>
      </c>
      <c r="Y944" s="25"/>
      <c r="Z944" s="26" t="s">
        <v>106</v>
      </c>
      <c r="AA944" s="25"/>
      <c r="AB944" s="24"/>
      <c r="AC944" s="25"/>
      <c r="AD944" s="24"/>
      <c r="AE944" s="23"/>
      <c r="AF944" s="251"/>
      <c r="AG944" s="251"/>
      <c r="AH944" s="22"/>
      <c r="AI944" s="11"/>
      <c r="AJ944" s="311"/>
      <c r="AK944" s="267"/>
      <c r="AL944" s="263"/>
      <c r="AM944" s="265"/>
      <c r="AN944" s="267"/>
      <c r="AO944" s="263"/>
      <c r="AP944" s="265"/>
      <c r="AQ944" s="267"/>
      <c r="AR944" s="263"/>
      <c r="AS944" s="265"/>
      <c r="AT944" s="267"/>
      <c r="AU944" s="263"/>
      <c r="AV944" s="265"/>
      <c r="AW944" s="275"/>
      <c r="AX944" s="270"/>
      <c r="AY944" s="292"/>
      <c r="AZ944" s="228"/>
      <c r="BA944" s="228"/>
      <c r="BB944" s="295"/>
    </row>
    <row r="945" spans="2:62" ht="28.15" customHeight="1" thickBot="1" x14ac:dyDescent="0.25">
      <c r="B945" s="30"/>
      <c r="C945" s="253"/>
      <c r="D945" s="51"/>
      <c r="E945" s="50"/>
      <c r="F945" s="50"/>
      <c r="G945" s="49"/>
      <c r="H945" s="226"/>
      <c r="I945" s="254"/>
      <c r="J945" s="254"/>
      <c r="K945" s="254"/>
      <c r="L945" s="48" t="s">
        <v>105</v>
      </c>
      <c r="M945" s="47" t="s">
        <v>484</v>
      </c>
      <c r="N945" s="48" t="s">
        <v>103</v>
      </c>
      <c r="O945" s="47" t="s">
        <v>501</v>
      </c>
      <c r="P945" s="48" t="s">
        <v>102</v>
      </c>
      <c r="Q945" s="47" t="s">
        <v>186</v>
      </c>
      <c r="R945" s="48" t="s">
        <v>101</v>
      </c>
      <c r="S945" s="47" t="s">
        <v>959</v>
      </c>
      <c r="T945" s="48">
        <v>20</v>
      </c>
      <c r="U945" s="47" t="s">
        <v>175</v>
      </c>
      <c r="V945" s="48" t="s">
        <v>100</v>
      </c>
      <c r="W945" s="47" t="s">
        <v>121</v>
      </c>
      <c r="X945" s="48" t="s">
        <v>99</v>
      </c>
      <c r="Y945" s="47"/>
      <c r="Z945" s="48" t="s">
        <v>98</v>
      </c>
      <c r="AA945" s="47"/>
      <c r="AB945" s="16"/>
      <c r="AC945" s="47"/>
      <c r="AD945" s="16"/>
      <c r="AE945" s="46"/>
      <c r="AF945" s="255"/>
      <c r="AG945" s="255"/>
      <c r="AH945" s="45"/>
      <c r="AI945" s="11"/>
      <c r="AJ945" s="312"/>
      <c r="AK945" s="268"/>
      <c r="AL945" s="264"/>
      <c r="AM945" s="266"/>
      <c r="AN945" s="268"/>
      <c r="AO945" s="264"/>
      <c r="AP945" s="266"/>
      <c r="AQ945" s="268"/>
      <c r="AR945" s="264"/>
      <c r="AS945" s="266"/>
      <c r="AT945" s="268"/>
      <c r="AU945" s="264"/>
      <c r="AV945" s="266"/>
      <c r="AW945" s="276"/>
      <c r="AX945" s="271"/>
      <c r="AY945" s="293"/>
      <c r="AZ945" s="229"/>
      <c r="BA945" s="229"/>
      <c r="BB945" s="296"/>
    </row>
    <row r="946" spans="2:62" ht="28.15" customHeight="1" x14ac:dyDescent="0.2">
      <c r="B946" s="30"/>
      <c r="C946" s="242">
        <v>2</v>
      </c>
      <c r="D946" s="44"/>
      <c r="E946" s="43"/>
      <c r="F946" s="43"/>
      <c r="G946" s="42"/>
      <c r="H946" s="223"/>
      <c r="I946" s="246">
        <v>98</v>
      </c>
      <c r="J946" s="246">
        <v>30</v>
      </c>
      <c r="K946" s="246">
        <v>7</v>
      </c>
      <c r="L946" s="41" t="s">
        <v>133</v>
      </c>
      <c r="M946" s="40" t="s">
        <v>132</v>
      </c>
      <c r="N946" s="41" t="s">
        <v>131</v>
      </c>
      <c r="O946" s="40" t="s">
        <v>452</v>
      </c>
      <c r="P946" s="41" t="s">
        <v>130</v>
      </c>
      <c r="Q946" s="40" t="s">
        <v>382</v>
      </c>
      <c r="R946" s="41" t="s">
        <v>129</v>
      </c>
      <c r="S946" s="40" t="s">
        <v>186</v>
      </c>
      <c r="T946" s="41" t="s">
        <v>128</v>
      </c>
      <c r="U946" s="40" t="s">
        <v>407</v>
      </c>
      <c r="V946" s="41" t="s">
        <v>127</v>
      </c>
      <c r="W946" s="40" t="s">
        <v>104</v>
      </c>
      <c r="X946" s="41" t="s">
        <v>126</v>
      </c>
      <c r="Y946" s="40"/>
      <c r="Z946" s="41" t="s">
        <v>125</v>
      </c>
      <c r="AA946" s="40"/>
      <c r="AB946" s="39"/>
      <c r="AC946" s="40"/>
      <c r="AD946" s="39"/>
      <c r="AE946" s="38"/>
      <c r="AF946" s="250">
        <v>6</v>
      </c>
      <c r="AG946" s="250"/>
      <c r="AH946" s="37"/>
      <c r="AI946" s="11"/>
      <c r="AJ946" s="310">
        <f>SUMPRODUCT(LEN($M946:$AA949)-LEN(SUBSTITUTE($M946:$AA949,"A", "")))</f>
        <v>48</v>
      </c>
      <c r="AK946" s="239">
        <f>SUMPRODUCT(LEN($AD946:$AD949)-LEN(SUBSTITUTE($AD946:$AD949,"A", "")))</f>
        <v>0</v>
      </c>
      <c r="AL946" s="230">
        <f>SUMPRODUCT(LEN($AC946:$AC949)-LEN(SUBSTITUTE($AC946:$AC949,"A", "")))</f>
        <v>0</v>
      </c>
      <c r="AM946" s="233">
        <f>SUMPRODUCT(LEN($M946:$AA949)-LEN(SUBSTITUTE($M946:$AA949,"S", "")))</f>
        <v>6</v>
      </c>
      <c r="AN946" s="239">
        <f>SUMPRODUCT(LEN($AD946:$AD949)-LEN(SUBSTITUTE($AD946:$AD949,"S", "")))</f>
        <v>0</v>
      </c>
      <c r="AO946" s="230">
        <f>SUMPRODUCT(LEN($AC946:$AC949)-LEN(SUBSTITUTE($AC946:$AC949,"S", "")))</f>
        <v>0</v>
      </c>
      <c r="AP946" s="233">
        <f>SUMPRODUCT(LEN($M946:$AA949)-LEN(SUBSTITUTE($M946:$AA949,"F", "")))</f>
        <v>1</v>
      </c>
      <c r="AQ946" s="239">
        <f>SUMPRODUCT(LEN($AD946:$AD949)-LEN(SUBSTITUTE($AD946:$AD949,"F", "")))</f>
        <v>0</v>
      </c>
      <c r="AR946" s="230">
        <f>SUMPRODUCT(LEN($AC946:$AC949)-LEN(SUBSTITUTE($AC946:$AC949,"F", "")))</f>
        <v>0</v>
      </c>
      <c r="AS946" s="233">
        <f>SUMPRODUCT(LEN($M946:$AA949)-LEN(SUBSTITUTE($M946:$AA949,"G", "")))</f>
        <v>8</v>
      </c>
      <c r="AT946" s="239">
        <f>SUMPRODUCT(LEN($AD946:$AD949)-LEN(SUBSTITUTE($AD946:$AD949,"G", "")))</f>
        <v>0</v>
      </c>
      <c r="AU946" s="230">
        <f>SUMPRODUCT(LEN($AC946:$AC949)-LEN(SUBSTITUTE($AC946:$AC949,"G", "")))</f>
        <v>0</v>
      </c>
      <c r="AV946" s="233">
        <f>SUMPRODUCT(LEN($L946:$AA949)-LEN(SUBSTITUTE($L946:$AA949,"M", "")))</f>
        <v>0</v>
      </c>
      <c r="AW946" s="236">
        <f>SUMPRODUCT(LEN($AD946:$AD949)-LEN(SUBSTITUTE($AD946:$AD949,"M", "")))</f>
        <v>0</v>
      </c>
      <c r="AX946" s="269">
        <f>SUMPRODUCT(LEN($AC946:$AC949)-LEN(SUBSTITUTE($AC946:$AC949,"M", "")))</f>
        <v>0</v>
      </c>
      <c r="AY946" s="291">
        <f>SUMPRODUCT(LEN($AE946:$AE949)-LEN(SUBSTITUTE($AE946:$AE949,"S", "")))</f>
        <v>0</v>
      </c>
      <c r="AZ946" s="227">
        <f>SUMPRODUCT(LEN($AE946:$AE949)-LEN(SUBSTITUTE($AE946:$AE949,"F", "")))</f>
        <v>0</v>
      </c>
      <c r="BA946" s="227">
        <f>SUMPRODUCT(LEN($AE946:$AE949)-LEN(SUBSTITUTE($AE946:$AE949,"G", "")))</f>
        <v>0</v>
      </c>
      <c r="BB946" s="294">
        <f>SUMPRODUCT(LEN($AE946:$AE949)-LEN(SUBSTITUTE($AE946:$AE949,"M", "")))</f>
        <v>0</v>
      </c>
    </row>
    <row r="947" spans="2:62" ht="28.15" customHeight="1" thickBot="1" x14ac:dyDescent="0.25">
      <c r="B947" s="30"/>
      <c r="C947" s="243"/>
      <c r="D947" s="36"/>
      <c r="E947" s="35"/>
      <c r="F947" s="35"/>
      <c r="G947" s="34"/>
      <c r="H947" s="224"/>
      <c r="I947" s="247"/>
      <c r="J947" s="247"/>
      <c r="K947" s="247"/>
      <c r="L947" s="33" t="s">
        <v>123</v>
      </c>
      <c r="M947" s="32" t="s">
        <v>634</v>
      </c>
      <c r="N947" s="33" t="s">
        <v>122</v>
      </c>
      <c r="O947" s="32" t="s">
        <v>377</v>
      </c>
      <c r="P947" s="33" t="s">
        <v>120</v>
      </c>
      <c r="Q947" s="32" t="s">
        <v>186</v>
      </c>
      <c r="R947" s="33" t="s">
        <v>119</v>
      </c>
      <c r="S947" s="32" t="s">
        <v>484</v>
      </c>
      <c r="T947" s="33" t="s">
        <v>118</v>
      </c>
      <c r="U947" s="32" t="s">
        <v>132</v>
      </c>
      <c r="V947" s="33" t="s">
        <v>117</v>
      </c>
      <c r="W947" s="32" t="s">
        <v>121</v>
      </c>
      <c r="X947" s="33" t="s">
        <v>116</v>
      </c>
      <c r="Y947" s="32"/>
      <c r="Z947" s="33" t="s">
        <v>115</v>
      </c>
      <c r="AA947" s="32"/>
      <c r="AB947" s="31"/>
      <c r="AC947" s="32"/>
      <c r="AD947" s="31"/>
      <c r="AE947" s="23"/>
      <c r="AF947" s="251"/>
      <c r="AG947" s="251"/>
      <c r="AH947" s="22"/>
      <c r="AI947" s="11"/>
      <c r="AJ947" s="311"/>
      <c r="AK947" s="267"/>
      <c r="AL947" s="263"/>
      <c r="AM947" s="265"/>
      <c r="AN947" s="267"/>
      <c r="AO947" s="263"/>
      <c r="AP947" s="265"/>
      <c r="AQ947" s="267"/>
      <c r="AR947" s="263"/>
      <c r="AS947" s="265"/>
      <c r="AT947" s="267"/>
      <c r="AU947" s="263"/>
      <c r="AV947" s="265"/>
      <c r="AW947" s="275"/>
      <c r="AX947" s="270"/>
      <c r="AY947" s="292"/>
      <c r="AZ947" s="228"/>
      <c r="BA947" s="228"/>
      <c r="BB947" s="295"/>
    </row>
    <row r="948" spans="2:62" ht="28.15" customHeight="1" x14ac:dyDescent="0.2">
      <c r="B948" s="30"/>
      <c r="C948" s="244"/>
      <c r="D948" s="29"/>
      <c r="E948" s="28"/>
      <c r="F948" s="28"/>
      <c r="G948" s="27"/>
      <c r="H948" s="225"/>
      <c r="I948" s="248"/>
      <c r="J948" s="248"/>
      <c r="K948" s="248"/>
      <c r="L948" s="26" t="s">
        <v>114</v>
      </c>
      <c r="M948" s="25" t="s">
        <v>132</v>
      </c>
      <c r="N948" s="26" t="s">
        <v>112</v>
      </c>
      <c r="O948" s="25" t="s">
        <v>389</v>
      </c>
      <c r="P948" s="26" t="s">
        <v>111</v>
      </c>
      <c r="Q948" s="25" t="s">
        <v>186</v>
      </c>
      <c r="R948" s="26" t="s">
        <v>110</v>
      </c>
      <c r="S948" s="25" t="s">
        <v>389</v>
      </c>
      <c r="T948" s="26" t="s">
        <v>109</v>
      </c>
      <c r="U948" s="25" t="s">
        <v>124</v>
      </c>
      <c r="V948" s="26" t="s">
        <v>108</v>
      </c>
      <c r="W948" s="25" t="s">
        <v>121</v>
      </c>
      <c r="X948" s="26" t="s">
        <v>107</v>
      </c>
      <c r="Y948" s="25"/>
      <c r="Z948" s="26" t="s">
        <v>106</v>
      </c>
      <c r="AA948" s="25"/>
      <c r="AB948" s="24"/>
      <c r="AC948" s="25"/>
      <c r="AD948" s="24"/>
      <c r="AE948" s="23"/>
      <c r="AF948" s="251"/>
      <c r="AG948" s="251"/>
      <c r="AH948" s="22"/>
      <c r="AI948" s="11"/>
      <c r="AJ948" s="311"/>
      <c r="AK948" s="267"/>
      <c r="AL948" s="263"/>
      <c r="AM948" s="265"/>
      <c r="AN948" s="267"/>
      <c r="AO948" s="263"/>
      <c r="AP948" s="265"/>
      <c r="AQ948" s="267"/>
      <c r="AR948" s="263"/>
      <c r="AS948" s="265"/>
      <c r="AT948" s="267"/>
      <c r="AU948" s="263"/>
      <c r="AV948" s="265"/>
      <c r="AW948" s="275"/>
      <c r="AX948" s="270"/>
      <c r="AY948" s="292"/>
      <c r="AZ948" s="228"/>
      <c r="BA948" s="228"/>
      <c r="BB948" s="295"/>
    </row>
    <row r="949" spans="2:62" ht="28.15" customHeight="1" thickBot="1" x14ac:dyDescent="0.25">
      <c r="B949" s="30"/>
      <c r="C949" s="253"/>
      <c r="D949" s="51"/>
      <c r="E949" s="50"/>
      <c r="F949" s="50"/>
      <c r="G949" s="49"/>
      <c r="H949" s="226"/>
      <c r="I949" s="254"/>
      <c r="J949" s="254"/>
      <c r="K949" s="254"/>
      <c r="L949" s="48" t="s">
        <v>105</v>
      </c>
      <c r="M949" s="47" t="s">
        <v>527</v>
      </c>
      <c r="N949" s="48" t="s">
        <v>103</v>
      </c>
      <c r="O949" s="47" t="s">
        <v>417</v>
      </c>
      <c r="P949" s="48" t="s">
        <v>102</v>
      </c>
      <c r="Q949" s="47" t="s">
        <v>186</v>
      </c>
      <c r="R949" s="48" t="s">
        <v>101</v>
      </c>
      <c r="S949" s="47" t="s">
        <v>132</v>
      </c>
      <c r="T949" s="48">
        <v>20</v>
      </c>
      <c r="U949" s="47" t="s">
        <v>113</v>
      </c>
      <c r="V949" s="48" t="s">
        <v>100</v>
      </c>
      <c r="W949" s="47"/>
      <c r="X949" s="48" t="s">
        <v>99</v>
      </c>
      <c r="Y949" s="47"/>
      <c r="Z949" s="48" t="s">
        <v>98</v>
      </c>
      <c r="AA949" s="47"/>
      <c r="AB949" s="16"/>
      <c r="AC949" s="47"/>
      <c r="AD949" s="16"/>
      <c r="AE949" s="46"/>
      <c r="AF949" s="255"/>
      <c r="AG949" s="255"/>
      <c r="AH949" s="45"/>
      <c r="AI949" s="11"/>
      <c r="AJ949" s="312"/>
      <c r="AK949" s="268"/>
      <c r="AL949" s="264"/>
      <c r="AM949" s="266"/>
      <c r="AN949" s="268"/>
      <c r="AO949" s="264"/>
      <c r="AP949" s="266"/>
      <c r="AQ949" s="268"/>
      <c r="AR949" s="264"/>
      <c r="AS949" s="266"/>
      <c r="AT949" s="268"/>
      <c r="AU949" s="264"/>
      <c r="AV949" s="266"/>
      <c r="AW949" s="276"/>
      <c r="AX949" s="271"/>
      <c r="AY949" s="293"/>
      <c r="AZ949" s="229"/>
      <c r="BA949" s="229"/>
      <c r="BB949" s="296"/>
    </row>
    <row r="950" spans="2:62" ht="28.15" customHeight="1" x14ac:dyDescent="0.2">
      <c r="B950" s="30"/>
      <c r="C950" s="242">
        <v>3</v>
      </c>
      <c r="D950" s="44"/>
      <c r="E950" s="43"/>
      <c r="F950" s="43"/>
      <c r="G950" s="42"/>
      <c r="H950" s="223"/>
      <c r="I950" s="246">
        <v>116</v>
      </c>
      <c r="J950" s="246">
        <v>31</v>
      </c>
      <c r="K950" s="246">
        <v>7</v>
      </c>
      <c r="L950" s="41" t="s">
        <v>133</v>
      </c>
      <c r="M950" s="40" t="s">
        <v>399</v>
      </c>
      <c r="N950" s="41" t="s">
        <v>131</v>
      </c>
      <c r="O950" s="40" t="s">
        <v>382</v>
      </c>
      <c r="P950" s="41" t="s">
        <v>130</v>
      </c>
      <c r="Q950" s="40" t="s">
        <v>389</v>
      </c>
      <c r="R950" s="41" t="s">
        <v>129</v>
      </c>
      <c r="S950" s="40" t="s">
        <v>399</v>
      </c>
      <c r="T950" s="41" t="s">
        <v>128</v>
      </c>
      <c r="U950" s="40" t="s">
        <v>494</v>
      </c>
      <c r="V950" s="41" t="s">
        <v>127</v>
      </c>
      <c r="W950" s="40" t="s">
        <v>113</v>
      </c>
      <c r="X950" s="41" t="s">
        <v>126</v>
      </c>
      <c r="Y950" s="40"/>
      <c r="Z950" s="41" t="s">
        <v>125</v>
      </c>
      <c r="AA950" s="40"/>
      <c r="AB950" s="39"/>
      <c r="AC950" s="40"/>
      <c r="AD950" s="39" t="s">
        <v>1252</v>
      </c>
      <c r="AE950" s="38"/>
      <c r="AF950" s="250">
        <v>6</v>
      </c>
      <c r="AG950" s="250"/>
      <c r="AH950" s="37"/>
      <c r="AI950" s="11"/>
      <c r="AJ950" s="310">
        <f>SUMPRODUCT(LEN($M950:$AA953)-LEN(SUBSTITUTE($M950:$AA953,"A", "")))</f>
        <v>40</v>
      </c>
      <c r="AK950" s="239">
        <f>SUMPRODUCT(LEN($AD950:$AD953)-LEN(SUBSTITUTE($AD950:$AD953,"A", "")))</f>
        <v>11</v>
      </c>
      <c r="AL950" s="230">
        <f>SUMPRODUCT(LEN($AC950:$AC953)-LEN(SUBSTITUTE($AC950:$AC953,"A", "")))</f>
        <v>0</v>
      </c>
      <c r="AM950" s="233">
        <f>SUMPRODUCT(LEN($M950:$AA953)-LEN(SUBSTITUTE($M950:$AA953,"S", "")))</f>
        <v>11</v>
      </c>
      <c r="AN950" s="239">
        <f>SUMPRODUCT(LEN($AD950:$AD953)-LEN(SUBSTITUTE($AD950:$AD953,"S", "")))</f>
        <v>2</v>
      </c>
      <c r="AO950" s="230">
        <f>SUMPRODUCT(LEN($AC950:$AC953)-LEN(SUBSTITUTE($AC950:$AC953,"S", "")))</f>
        <v>0</v>
      </c>
      <c r="AP950" s="233">
        <f>SUMPRODUCT(LEN($M950:$AA953)-LEN(SUBSTITUTE($M950:$AA953,"F", "")))</f>
        <v>1</v>
      </c>
      <c r="AQ950" s="239">
        <f>SUMPRODUCT(LEN($AD950:$AD953)-LEN(SUBSTITUTE($AD950:$AD953,"F", "")))</f>
        <v>0</v>
      </c>
      <c r="AR950" s="230">
        <f>SUMPRODUCT(LEN($AC950:$AC953)-LEN(SUBSTITUTE($AC950:$AC953,"F", "")))</f>
        <v>0</v>
      </c>
      <c r="AS950" s="233">
        <f>SUMPRODUCT(LEN($M950:$AA953)-LEN(SUBSTITUTE($M950:$AA953,"G", "")))</f>
        <v>15</v>
      </c>
      <c r="AT950" s="239">
        <f>SUMPRODUCT(LEN($AD950:$AD953)-LEN(SUBSTITUTE($AD950:$AD953,"G", "")))</f>
        <v>4</v>
      </c>
      <c r="AU950" s="230">
        <f>SUMPRODUCT(LEN($AC950:$AC953)-LEN(SUBSTITUTE($AC950:$AC953,"G", "")))</f>
        <v>0</v>
      </c>
      <c r="AV950" s="233">
        <f>SUMPRODUCT(LEN($L950:$AA953)-LEN(SUBSTITUTE($L950:$AA953,"M", "")))</f>
        <v>0</v>
      </c>
      <c r="AW950" s="236">
        <f>SUMPRODUCT(LEN($AD950:$AD953)-LEN(SUBSTITUTE($AD950:$AD953,"M", "")))</f>
        <v>0</v>
      </c>
      <c r="AX950" s="269">
        <f>SUMPRODUCT(LEN($AC950:$AC953)-LEN(SUBSTITUTE($AC950:$AC953,"M", "")))</f>
        <v>0</v>
      </c>
      <c r="AY950" s="291">
        <f>SUMPRODUCT(LEN($AE950:$AE953)-LEN(SUBSTITUTE($AE950:$AE953,"S", "")))</f>
        <v>0</v>
      </c>
      <c r="AZ950" s="227">
        <f>SUMPRODUCT(LEN($AE950:$AE953)-LEN(SUBSTITUTE($AE950:$AE953,"F", "")))</f>
        <v>0</v>
      </c>
      <c r="BA950" s="227">
        <f>SUMPRODUCT(LEN($AE950:$AE953)-LEN(SUBSTITUTE($AE950:$AE953,"G", "")))</f>
        <v>0</v>
      </c>
      <c r="BB950" s="294">
        <f>SUMPRODUCT(LEN($AE950:$AE953)-LEN(SUBSTITUTE($AE950:$AE953,"M", "")))</f>
        <v>0</v>
      </c>
    </row>
    <row r="951" spans="2:62" ht="28.15" customHeight="1" thickBot="1" x14ac:dyDescent="0.25">
      <c r="B951" s="30"/>
      <c r="C951" s="243"/>
      <c r="D951" s="36"/>
      <c r="E951" s="35"/>
      <c r="F951" s="35"/>
      <c r="G951" s="34"/>
      <c r="H951" s="224"/>
      <c r="I951" s="247"/>
      <c r="J951" s="247"/>
      <c r="K951" s="247"/>
      <c r="L951" s="33" t="s">
        <v>123</v>
      </c>
      <c r="M951" s="32" t="s">
        <v>614</v>
      </c>
      <c r="N951" s="33" t="s">
        <v>122</v>
      </c>
      <c r="O951" s="32" t="s">
        <v>389</v>
      </c>
      <c r="P951" s="33" t="s">
        <v>120</v>
      </c>
      <c r="Q951" s="32" t="s">
        <v>507</v>
      </c>
      <c r="R951" s="33" t="s">
        <v>119</v>
      </c>
      <c r="S951" s="32" t="s">
        <v>382</v>
      </c>
      <c r="T951" s="33" t="s">
        <v>118</v>
      </c>
      <c r="U951" s="32" t="s">
        <v>407</v>
      </c>
      <c r="V951" s="33" t="s">
        <v>117</v>
      </c>
      <c r="W951" s="32" t="s">
        <v>121</v>
      </c>
      <c r="X951" s="33" t="s">
        <v>116</v>
      </c>
      <c r="Y951" s="32"/>
      <c r="Z951" s="33" t="s">
        <v>115</v>
      </c>
      <c r="AA951" s="32"/>
      <c r="AB951" s="31"/>
      <c r="AC951" s="32"/>
      <c r="AD951" s="31"/>
      <c r="AE951" s="23"/>
      <c r="AF951" s="251"/>
      <c r="AG951" s="251"/>
      <c r="AH951" s="22"/>
      <c r="AI951" s="11"/>
      <c r="AJ951" s="311"/>
      <c r="AK951" s="267"/>
      <c r="AL951" s="263"/>
      <c r="AM951" s="265"/>
      <c r="AN951" s="267"/>
      <c r="AO951" s="263"/>
      <c r="AP951" s="265"/>
      <c r="AQ951" s="267"/>
      <c r="AR951" s="263"/>
      <c r="AS951" s="265"/>
      <c r="AT951" s="267"/>
      <c r="AU951" s="263"/>
      <c r="AV951" s="265"/>
      <c r="AW951" s="275"/>
      <c r="AX951" s="270"/>
      <c r="AY951" s="292"/>
      <c r="AZ951" s="228"/>
      <c r="BA951" s="228"/>
      <c r="BB951" s="295"/>
    </row>
    <row r="952" spans="2:62" ht="28.15" customHeight="1" x14ac:dyDescent="0.2">
      <c r="B952" s="30"/>
      <c r="C952" s="244"/>
      <c r="D952" s="29"/>
      <c r="E952" s="28"/>
      <c r="F952" s="28"/>
      <c r="G952" s="27"/>
      <c r="H952" s="225"/>
      <c r="I952" s="248"/>
      <c r="J952" s="248"/>
      <c r="K952" s="248"/>
      <c r="L952" s="26" t="s">
        <v>114</v>
      </c>
      <c r="M952" s="25" t="s">
        <v>132</v>
      </c>
      <c r="N952" s="26" t="s">
        <v>112</v>
      </c>
      <c r="O952" s="25" t="s">
        <v>659</v>
      </c>
      <c r="P952" s="26" t="s">
        <v>111</v>
      </c>
      <c r="Q952" s="25" t="s">
        <v>982</v>
      </c>
      <c r="R952" s="26" t="s">
        <v>110</v>
      </c>
      <c r="S952" s="25" t="s">
        <v>186</v>
      </c>
      <c r="T952" s="26" t="s">
        <v>109</v>
      </c>
      <c r="U952" s="25" t="s">
        <v>175</v>
      </c>
      <c r="V952" s="26" t="s">
        <v>108</v>
      </c>
      <c r="W952" s="25" t="s">
        <v>121</v>
      </c>
      <c r="X952" s="26" t="s">
        <v>107</v>
      </c>
      <c r="Y952" s="25"/>
      <c r="Z952" s="26" t="s">
        <v>106</v>
      </c>
      <c r="AA952" s="25"/>
      <c r="AB952" s="24"/>
      <c r="AC952" s="25"/>
      <c r="AD952" s="24"/>
      <c r="AE952" s="23"/>
      <c r="AF952" s="251"/>
      <c r="AG952" s="251"/>
      <c r="AH952" s="22"/>
      <c r="AI952" s="11"/>
      <c r="AJ952" s="311"/>
      <c r="AK952" s="267"/>
      <c r="AL952" s="263"/>
      <c r="AM952" s="265"/>
      <c r="AN952" s="267"/>
      <c r="AO952" s="263"/>
      <c r="AP952" s="265"/>
      <c r="AQ952" s="267"/>
      <c r="AR952" s="263"/>
      <c r="AS952" s="265"/>
      <c r="AT952" s="267"/>
      <c r="AU952" s="263"/>
      <c r="AV952" s="265"/>
      <c r="AW952" s="275"/>
      <c r="AX952" s="270"/>
      <c r="AY952" s="292"/>
      <c r="AZ952" s="228"/>
      <c r="BA952" s="228"/>
      <c r="BB952" s="295"/>
    </row>
    <row r="953" spans="2:62" ht="28.15" customHeight="1" thickBot="1" x14ac:dyDescent="0.25">
      <c r="B953" s="21"/>
      <c r="C953" s="245"/>
      <c r="D953" s="20"/>
      <c r="E953" s="19"/>
      <c r="F953" s="19"/>
      <c r="G953" s="18"/>
      <c r="H953" s="226"/>
      <c r="I953" s="249"/>
      <c r="J953" s="249"/>
      <c r="K953" s="249"/>
      <c r="L953" s="17" t="s">
        <v>105</v>
      </c>
      <c r="M953" s="15" t="s">
        <v>132</v>
      </c>
      <c r="N953" s="17" t="s">
        <v>103</v>
      </c>
      <c r="O953" s="15" t="s">
        <v>377</v>
      </c>
      <c r="P953" s="17" t="s">
        <v>102</v>
      </c>
      <c r="Q953" s="15" t="s">
        <v>382</v>
      </c>
      <c r="R953" s="17" t="s">
        <v>101</v>
      </c>
      <c r="S953" s="15" t="s">
        <v>403</v>
      </c>
      <c r="T953" s="17">
        <v>20</v>
      </c>
      <c r="U953" s="15" t="s">
        <v>113</v>
      </c>
      <c r="V953" s="17" t="s">
        <v>100</v>
      </c>
      <c r="W953" s="15" t="s">
        <v>121</v>
      </c>
      <c r="X953" s="17" t="s">
        <v>99</v>
      </c>
      <c r="Y953" s="15"/>
      <c r="Z953" s="17" t="s">
        <v>98</v>
      </c>
      <c r="AA953" s="15"/>
      <c r="AB953" s="16"/>
      <c r="AC953" s="15"/>
      <c r="AD953" s="14"/>
      <c r="AE953" s="13"/>
      <c r="AF953" s="252"/>
      <c r="AG953" s="252"/>
      <c r="AH953" s="12"/>
      <c r="AI953" s="11"/>
      <c r="AJ953" s="312"/>
      <c r="AK953" s="268"/>
      <c r="AL953" s="264"/>
      <c r="AM953" s="266"/>
      <c r="AN953" s="268"/>
      <c r="AO953" s="264"/>
      <c r="AP953" s="266"/>
      <c r="AQ953" s="268"/>
      <c r="AR953" s="264"/>
      <c r="AS953" s="266"/>
      <c r="AT953" s="268"/>
      <c r="AU953" s="264"/>
      <c r="AV953" s="266"/>
      <c r="AW953" s="276"/>
      <c r="AX953" s="271"/>
      <c r="AY953" s="293"/>
      <c r="AZ953" s="229"/>
      <c r="BA953" s="229"/>
      <c r="BB953" s="296"/>
    </row>
    <row r="954" spans="2:62" ht="85.9" customHeight="1" thickTop="1" thickBot="1" x14ac:dyDescent="0.35">
      <c r="B954" s="105" t="s">
        <v>174</v>
      </c>
      <c r="C954" s="95" t="s">
        <v>173</v>
      </c>
      <c r="D954" s="100" t="s">
        <v>172</v>
      </c>
      <c r="E954" s="104" t="s">
        <v>171</v>
      </c>
      <c r="F954" s="103"/>
      <c r="G954" s="102"/>
      <c r="H954" s="101" t="s">
        <v>170</v>
      </c>
      <c r="I954" s="100" t="s">
        <v>96</v>
      </c>
      <c r="J954" s="100" t="s">
        <v>169</v>
      </c>
      <c r="K954" s="100" t="s">
        <v>97</v>
      </c>
      <c r="L954" s="256" t="s">
        <v>168</v>
      </c>
      <c r="M954" s="262"/>
      <c r="N954" s="256" t="s">
        <v>167</v>
      </c>
      <c r="O954" s="262"/>
      <c r="P954" s="256" t="s">
        <v>167</v>
      </c>
      <c r="Q954" s="257"/>
      <c r="R954" s="256" t="s">
        <v>167</v>
      </c>
      <c r="S954" s="257"/>
      <c r="T954" s="256" t="s">
        <v>167</v>
      </c>
      <c r="U954" s="257"/>
      <c r="V954" s="256" t="s">
        <v>167</v>
      </c>
      <c r="W954" s="257"/>
      <c r="X954" s="256" t="s">
        <v>167</v>
      </c>
      <c r="Y954" s="257"/>
      <c r="Z954" s="256" t="s">
        <v>167</v>
      </c>
      <c r="AA954" s="257"/>
      <c r="AB954" s="261" t="s">
        <v>166</v>
      </c>
      <c r="AC954" s="257"/>
      <c r="AD954" s="101" t="s">
        <v>165</v>
      </c>
      <c r="AE954" s="101" t="s">
        <v>164</v>
      </c>
      <c r="AF954" s="100" t="s">
        <v>163</v>
      </c>
      <c r="AG954" s="100" t="s">
        <v>162</v>
      </c>
      <c r="AH954" s="99" t="s">
        <v>161</v>
      </c>
      <c r="AI954" s="98"/>
      <c r="AJ954" s="96" t="s">
        <v>160</v>
      </c>
      <c r="AK954" s="95" t="s">
        <v>159</v>
      </c>
      <c r="AL954" s="94" t="s">
        <v>158</v>
      </c>
      <c r="AM954" s="96" t="s">
        <v>157</v>
      </c>
      <c r="AN954" s="95" t="s">
        <v>156</v>
      </c>
      <c r="AO954" s="94" t="s">
        <v>155</v>
      </c>
      <c r="AP954" s="96" t="s">
        <v>154</v>
      </c>
      <c r="AQ954" s="95" t="s">
        <v>153</v>
      </c>
      <c r="AR954" s="97" t="s">
        <v>152</v>
      </c>
      <c r="AS954" s="96" t="s">
        <v>151</v>
      </c>
      <c r="AT954" s="95" t="s">
        <v>150</v>
      </c>
      <c r="AU954" s="94" t="s">
        <v>149</v>
      </c>
      <c r="AV954" s="96" t="s">
        <v>148</v>
      </c>
      <c r="AW954" s="95" t="s">
        <v>147</v>
      </c>
      <c r="AX954" s="94" t="s">
        <v>146</v>
      </c>
      <c r="AY954" s="93" t="s">
        <v>145</v>
      </c>
      <c r="AZ954" s="92" t="s">
        <v>144</v>
      </c>
      <c r="BA954" s="92" t="s">
        <v>143</v>
      </c>
      <c r="BB954" s="91" t="s">
        <v>142</v>
      </c>
    </row>
    <row r="955" spans="2:62" ht="48" thickBot="1" x14ac:dyDescent="0.3">
      <c r="B955" s="90" t="s">
        <v>141</v>
      </c>
      <c r="C955" s="89"/>
      <c r="D955" s="88"/>
      <c r="E955" s="258"/>
      <c r="F955" s="259"/>
      <c r="G955" s="260"/>
      <c r="H955" s="87" t="s">
        <v>140</v>
      </c>
      <c r="I955" s="86"/>
      <c r="J955" s="86"/>
      <c r="K955" s="85"/>
      <c r="L955" s="84"/>
      <c r="M955" s="81"/>
      <c r="N955" s="84"/>
      <c r="O955" s="81"/>
      <c r="P955" s="84"/>
      <c r="Q955" s="81"/>
      <c r="R955" s="84"/>
      <c r="S955" s="81"/>
      <c r="T955" s="84"/>
      <c r="U955" s="81"/>
      <c r="V955" s="84"/>
      <c r="W955" s="81"/>
      <c r="X955" s="84"/>
      <c r="Y955" s="81"/>
      <c r="Z955" s="84"/>
      <c r="AA955" s="83"/>
      <c r="AB955" s="82" t="s">
        <v>139</v>
      </c>
      <c r="AC955" s="81"/>
      <c r="AD955" s="81"/>
      <c r="AE955" s="81"/>
      <c r="AF955" s="80"/>
      <c r="AG955" s="80"/>
      <c r="AH955" s="60"/>
      <c r="AI955" s="79" t="s">
        <v>138</v>
      </c>
      <c r="AJ955" s="78">
        <f t="shared" ref="AJ955:BB955" si="126">SUM(AJ957:AJ968)</f>
        <v>167</v>
      </c>
      <c r="AK955" s="77">
        <f t="shared" si="126"/>
        <v>3</v>
      </c>
      <c r="AL955" s="76">
        <f t="shared" si="126"/>
        <v>0</v>
      </c>
      <c r="AM955" s="78">
        <f t="shared" si="126"/>
        <v>48</v>
      </c>
      <c r="AN955" s="77">
        <f t="shared" si="126"/>
        <v>0</v>
      </c>
      <c r="AO955" s="76">
        <f t="shared" si="126"/>
        <v>0</v>
      </c>
      <c r="AP955" s="78">
        <f t="shared" si="126"/>
        <v>2</v>
      </c>
      <c r="AQ955" s="77">
        <f t="shared" si="126"/>
        <v>0</v>
      </c>
      <c r="AR955" s="76">
        <f t="shared" si="126"/>
        <v>0</v>
      </c>
      <c r="AS955" s="78">
        <f t="shared" si="126"/>
        <v>15</v>
      </c>
      <c r="AT955" s="77">
        <f t="shared" si="126"/>
        <v>1</v>
      </c>
      <c r="AU955" s="76">
        <f t="shared" si="126"/>
        <v>0</v>
      </c>
      <c r="AV955" s="78">
        <f t="shared" si="126"/>
        <v>0</v>
      </c>
      <c r="AW955" s="77">
        <f t="shared" si="126"/>
        <v>0</v>
      </c>
      <c r="AX955" s="76">
        <f t="shared" si="126"/>
        <v>0</v>
      </c>
      <c r="AY955" s="75">
        <f t="shared" si="126"/>
        <v>0</v>
      </c>
      <c r="AZ955" s="74">
        <f t="shared" si="126"/>
        <v>0</v>
      </c>
      <c r="BA955" s="74">
        <f t="shared" si="126"/>
        <v>3</v>
      </c>
      <c r="BB955" s="73">
        <f t="shared" si="126"/>
        <v>0</v>
      </c>
      <c r="BC955" s="72" t="s">
        <v>137</v>
      </c>
      <c r="BF955" s="5">
        <f>SUM(AJ955:AL955)/$BG$5</f>
        <v>56.666666666666664</v>
      </c>
      <c r="BG955" s="5">
        <f>SUM(AM955:AO955,AY955)/$BG$5</f>
        <v>16</v>
      </c>
      <c r="BH955" s="5">
        <f>SUM(AP955:AR955,AZ955)/$BG$5</f>
        <v>0.66666666666666663</v>
      </c>
      <c r="BI955" s="5">
        <f>SUM(AS955:AU955,BA955)/$BG$5</f>
        <v>6.333333333333333</v>
      </c>
      <c r="BJ955" s="5">
        <f>SUM(AV955:AX955,BB955)/$BG$5</f>
        <v>0</v>
      </c>
    </row>
    <row r="956" spans="2:62" ht="37.5" thickBot="1" x14ac:dyDescent="0.3">
      <c r="B956" s="71"/>
      <c r="C956" s="70"/>
      <c r="D956" s="69"/>
      <c r="E956" s="68"/>
      <c r="F956" s="68"/>
      <c r="G956" s="67"/>
      <c r="H956" s="66"/>
      <c r="I956" s="64"/>
      <c r="J956" s="64"/>
      <c r="K956" s="65"/>
      <c r="L956" s="64"/>
      <c r="M956" s="62"/>
      <c r="N956" s="64"/>
      <c r="O956" s="62"/>
      <c r="P956" s="64"/>
      <c r="Q956" s="62"/>
      <c r="R956" s="64"/>
      <c r="S956" s="62"/>
      <c r="T956" s="64"/>
      <c r="U956" s="62"/>
      <c r="V956" s="64"/>
      <c r="W956" s="62"/>
      <c r="X956" s="64"/>
      <c r="Y956" s="62"/>
      <c r="Z956" s="64"/>
      <c r="AA956" s="62"/>
      <c r="AB956" s="63"/>
      <c r="AC956" s="62"/>
      <c r="AD956" s="62"/>
      <c r="AE956" s="62"/>
      <c r="AF956" s="61"/>
      <c r="AG956" s="61"/>
      <c r="AH956" s="60"/>
      <c r="AI956" s="59" t="s">
        <v>136</v>
      </c>
      <c r="AJ956" s="58">
        <f t="shared" ref="AJ956:BB956" si="127">AJ955/3</f>
        <v>55.666666666666664</v>
      </c>
      <c r="AK956" s="57">
        <f t="shared" si="127"/>
        <v>1</v>
      </c>
      <c r="AL956" s="56">
        <f t="shared" si="127"/>
        <v>0</v>
      </c>
      <c r="AM956" s="58">
        <f t="shared" si="127"/>
        <v>16</v>
      </c>
      <c r="AN956" s="57">
        <f t="shared" si="127"/>
        <v>0</v>
      </c>
      <c r="AO956" s="56">
        <f t="shared" si="127"/>
        <v>0</v>
      </c>
      <c r="AP956" s="58">
        <f t="shared" si="127"/>
        <v>0.66666666666666663</v>
      </c>
      <c r="AQ956" s="57">
        <f t="shared" si="127"/>
        <v>0</v>
      </c>
      <c r="AR956" s="56">
        <f t="shared" si="127"/>
        <v>0</v>
      </c>
      <c r="AS956" s="58">
        <f t="shared" si="127"/>
        <v>5</v>
      </c>
      <c r="AT956" s="57">
        <f t="shared" si="127"/>
        <v>0.33333333333333331</v>
      </c>
      <c r="AU956" s="56">
        <f t="shared" si="127"/>
        <v>0</v>
      </c>
      <c r="AV956" s="58">
        <f t="shared" si="127"/>
        <v>0</v>
      </c>
      <c r="AW956" s="57">
        <f t="shared" si="127"/>
        <v>0</v>
      </c>
      <c r="AX956" s="56">
        <f t="shared" si="127"/>
        <v>0</v>
      </c>
      <c r="AY956" s="55">
        <f t="shared" si="127"/>
        <v>0</v>
      </c>
      <c r="AZ956" s="54">
        <f t="shared" si="127"/>
        <v>0</v>
      </c>
      <c r="BA956" s="54">
        <f t="shared" si="127"/>
        <v>1</v>
      </c>
      <c r="BB956" s="53">
        <f t="shared" si="127"/>
        <v>0</v>
      </c>
      <c r="BC956" s="52" t="s">
        <v>135</v>
      </c>
    </row>
    <row r="957" spans="2:62" ht="28.15" customHeight="1" x14ac:dyDescent="0.2">
      <c r="B957" s="30"/>
      <c r="C957" s="242">
        <v>1</v>
      </c>
      <c r="D957" s="44"/>
      <c r="E957" s="43"/>
      <c r="F957" s="43"/>
      <c r="G957" s="42"/>
      <c r="H957" s="223" t="s">
        <v>1251</v>
      </c>
      <c r="I957" s="246">
        <v>115</v>
      </c>
      <c r="J957" s="246">
        <v>28</v>
      </c>
      <c r="K957" s="246">
        <v>6</v>
      </c>
      <c r="L957" s="41" t="s">
        <v>133</v>
      </c>
      <c r="M957" s="40" t="s">
        <v>104</v>
      </c>
      <c r="N957" s="41" t="s">
        <v>131</v>
      </c>
      <c r="O957" s="40" t="s">
        <v>186</v>
      </c>
      <c r="P957" s="41" t="s">
        <v>130</v>
      </c>
      <c r="Q957" s="40" t="s">
        <v>728</v>
      </c>
      <c r="R957" s="41" t="s">
        <v>129</v>
      </c>
      <c r="S957" s="40" t="s">
        <v>434</v>
      </c>
      <c r="T957" s="41" t="s">
        <v>128</v>
      </c>
      <c r="U957" s="40" t="s">
        <v>178</v>
      </c>
      <c r="V957" s="41" t="s">
        <v>127</v>
      </c>
      <c r="W957" s="40" t="s">
        <v>113</v>
      </c>
      <c r="X957" s="41" t="s">
        <v>126</v>
      </c>
      <c r="Y957" s="40"/>
      <c r="Z957" s="41" t="s">
        <v>125</v>
      </c>
      <c r="AA957" s="40"/>
      <c r="AB957" s="39"/>
      <c r="AC957" s="40"/>
      <c r="AD957" s="39" t="s">
        <v>104</v>
      </c>
      <c r="AE957" s="38" t="s">
        <v>462</v>
      </c>
      <c r="AF957" s="250"/>
      <c r="AG957" s="250"/>
      <c r="AH957" s="37"/>
      <c r="AI957" s="11"/>
      <c r="AJ957" s="310">
        <f>SUMPRODUCT(LEN($M957:$AA960)-LEN(SUBSTITUTE($M957:$AA960,"A", "")))</f>
        <v>48</v>
      </c>
      <c r="AK957" s="239">
        <f>SUMPRODUCT(LEN($AD957:$AD960)-LEN(SUBSTITUTE($AD957:$AD960,"A", "")))</f>
        <v>1</v>
      </c>
      <c r="AL957" s="230">
        <f>SUMPRODUCT(LEN($AC957:$AC960)-LEN(SUBSTITUTE($AC957:$AC960,"A", "")))</f>
        <v>0</v>
      </c>
      <c r="AM957" s="233">
        <f>SUMPRODUCT(LEN($M957:$AA960)-LEN(SUBSTITUTE($M957:$AA960,"S", "")))</f>
        <v>16</v>
      </c>
      <c r="AN957" s="239">
        <f>SUMPRODUCT(LEN($AD957:$AD960)-LEN(SUBSTITUTE($AD957:$AD960,"S", "")))</f>
        <v>0</v>
      </c>
      <c r="AO957" s="230">
        <f>SUMPRODUCT(LEN($AC957:$AC960)-LEN(SUBSTITUTE($AC957:$AC960,"S", "")))</f>
        <v>0</v>
      </c>
      <c r="AP957" s="233">
        <f>SUMPRODUCT(LEN($M957:$AA960)-LEN(SUBSTITUTE($M957:$AA960,"F", "")))</f>
        <v>0</v>
      </c>
      <c r="AQ957" s="239">
        <f>SUMPRODUCT(LEN($AD957:$AD960)-LEN(SUBSTITUTE($AD957:$AD960,"F", "")))</f>
        <v>0</v>
      </c>
      <c r="AR957" s="230">
        <f>SUMPRODUCT(LEN($AC957:$AC960)-LEN(SUBSTITUTE($AC957:$AC960,"F", "")))</f>
        <v>0</v>
      </c>
      <c r="AS957" s="233">
        <f>SUMPRODUCT(LEN($M957:$AA960)-LEN(SUBSTITUTE($M957:$AA960,"G", "")))</f>
        <v>6</v>
      </c>
      <c r="AT957" s="239">
        <f>SUMPRODUCT(LEN($AD957:$AD960)-LEN(SUBSTITUTE($AD957:$AD960,"G", "")))</f>
        <v>0</v>
      </c>
      <c r="AU957" s="230">
        <f>SUMPRODUCT(LEN($AC957:$AC960)-LEN(SUBSTITUTE($AC957:$AC960,"G", "")))</f>
        <v>0</v>
      </c>
      <c r="AV957" s="233">
        <f>SUMPRODUCT(LEN($L957:$AA960)-LEN(SUBSTITUTE($L957:$AA960,"M", "")))</f>
        <v>0</v>
      </c>
      <c r="AW957" s="236">
        <f>SUMPRODUCT(LEN($AD957:$AD960)-LEN(SUBSTITUTE($AD957:$AD960,"M", "")))</f>
        <v>0</v>
      </c>
      <c r="AX957" s="269">
        <f>SUMPRODUCT(LEN($AC957:$AC960)-LEN(SUBSTITUTE($AC957:$AC960,"M", "")))</f>
        <v>0</v>
      </c>
      <c r="AY957" s="291">
        <f>SUMPRODUCT(LEN($AE957:$AE960)-LEN(SUBSTITUTE($AE957:$AE960,"S", "")))</f>
        <v>0</v>
      </c>
      <c r="AZ957" s="227">
        <f>SUMPRODUCT(LEN($AE957:$AE960)-LEN(SUBSTITUTE($AE957:$AE960,"F", "")))</f>
        <v>0</v>
      </c>
      <c r="BA957" s="227">
        <f>SUMPRODUCT(LEN($AE957:$AE960)-LEN(SUBSTITUTE($AE957:$AE960,"G", "")))</f>
        <v>3</v>
      </c>
      <c r="BB957" s="294">
        <f>SUMPRODUCT(LEN($AE957:$AE960)-LEN(SUBSTITUTE($AE957:$AE960,"M", "")))</f>
        <v>0</v>
      </c>
    </row>
    <row r="958" spans="2:62" ht="28.15" customHeight="1" thickBot="1" x14ac:dyDescent="0.25">
      <c r="B958" s="30"/>
      <c r="C958" s="243"/>
      <c r="D958" s="36"/>
      <c r="E958" s="35"/>
      <c r="F958" s="35"/>
      <c r="G958" s="34"/>
      <c r="H958" s="224"/>
      <c r="I958" s="247"/>
      <c r="J958" s="247"/>
      <c r="K958" s="247"/>
      <c r="L958" s="33" t="s">
        <v>123</v>
      </c>
      <c r="M958" s="32" t="s">
        <v>614</v>
      </c>
      <c r="N958" s="33" t="s">
        <v>122</v>
      </c>
      <c r="O958" s="32" t="s">
        <v>707</v>
      </c>
      <c r="P958" s="33" t="s">
        <v>120</v>
      </c>
      <c r="Q958" s="32" t="s">
        <v>382</v>
      </c>
      <c r="R958" s="33" t="s">
        <v>119</v>
      </c>
      <c r="S958" s="32" t="s">
        <v>382</v>
      </c>
      <c r="T958" s="33" t="s">
        <v>118</v>
      </c>
      <c r="U958" s="32" t="s">
        <v>121</v>
      </c>
      <c r="V958" s="33" t="s">
        <v>117</v>
      </c>
      <c r="W958" s="32" t="s">
        <v>121</v>
      </c>
      <c r="X958" s="33" t="s">
        <v>116</v>
      </c>
      <c r="Y958" s="32"/>
      <c r="Z958" s="33" t="s">
        <v>115</v>
      </c>
      <c r="AA958" s="32"/>
      <c r="AB958" s="31"/>
      <c r="AC958" s="32"/>
      <c r="AD958" s="31"/>
      <c r="AE958" s="23"/>
      <c r="AF958" s="251"/>
      <c r="AG958" s="251"/>
      <c r="AH958" s="22"/>
      <c r="AI958" s="11"/>
      <c r="AJ958" s="311"/>
      <c r="AK958" s="267"/>
      <c r="AL958" s="263"/>
      <c r="AM958" s="265"/>
      <c r="AN958" s="267"/>
      <c r="AO958" s="263"/>
      <c r="AP958" s="265"/>
      <c r="AQ958" s="267"/>
      <c r="AR958" s="263"/>
      <c r="AS958" s="265"/>
      <c r="AT958" s="267"/>
      <c r="AU958" s="263"/>
      <c r="AV958" s="265"/>
      <c r="AW958" s="275"/>
      <c r="AX958" s="270"/>
      <c r="AY958" s="292"/>
      <c r="AZ958" s="228"/>
      <c r="BA958" s="228"/>
      <c r="BB958" s="295"/>
    </row>
    <row r="959" spans="2:62" ht="28.15" customHeight="1" x14ac:dyDescent="0.2">
      <c r="B959" s="30"/>
      <c r="C959" s="244"/>
      <c r="D959" s="29"/>
      <c r="E959" s="28"/>
      <c r="F959" s="28"/>
      <c r="G959" s="27"/>
      <c r="H959" s="225">
        <v>229</v>
      </c>
      <c r="I959" s="248"/>
      <c r="J959" s="248"/>
      <c r="K959" s="248"/>
      <c r="L959" s="26" t="s">
        <v>114</v>
      </c>
      <c r="M959" s="25" t="s">
        <v>186</v>
      </c>
      <c r="N959" s="26" t="s">
        <v>112</v>
      </c>
      <c r="O959" s="25" t="s">
        <v>417</v>
      </c>
      <c r="P959" s="26" t="s">
        <v>111</v>
      </c>
      <c r="Q959" s="25" t="s">
        <v>389</v>
      </c>
      <c r="R959" s="26" t="s">
        <v>110</v>
      </c>
      <c r="S959" s="25" t="s">
        <v>672</v>
      </c>
      <c r="T959" s="26" t="s">
        <v>109</v>
      </c>
      <c r="U959" s="25" t="s">
        <v>113</v>
      </c>
      <c r="V959" s="26" t="s">
        <v>108</v>
      </c>
      <c r="W959" s="25"/>
      <c r="X959" s="26" t="s">
        <v>107</v>
      </c>
      <c r="Y959" s="25"/>
      <c r="Z959" s="26" t="s">
        <v>106</v>
      </c>
      <c r="AA959" s="25"/>
      <c r="AB959" s="24"/>
      <c r="AC959" s="25"/>
      <c r="AD959" s="24"/>
      <c r="AE959" s="23"/>
      <c r="AF959" s="251"/>
      <c r="AG959" s="251"/>
      <c r="AH959" s="22"/>
      <c r="AI959" s="11"/>
      <c r="AJ959" s="311"/>
      <c r="AK959" s="267"/>
      <c r="AL959" s="263"/>
      <c r="AM959" s="265"/>
      <c r="AN959" s="267"/>
      <c r="AO959" s="263"/>
      <c r="AP959" s="265"/>
      <c r="AQ959" s="267"/>
      <c r="AR959" s="263"/>
      <c r="AS959" s="265"/>
      <c r="AT959" s="267"/>
      <c r="AU959" s="263"/>
      <c r="AV959" s="265"/>
      <c r="AW959" s="275"/>
      <c r="AX959" s="270"/>
      <c r="AY959" s="292"/>
      <c r="AZ959" s="228"/>
      <c r="BA959" s="228"/>
      <c r="BB959" s="295"/>
    </row>
    <row r="960" spans="2:62" ht="28.15" customHeight="1" thickBot="1" x14ac:dyDescent="0.25">
      <c r="B960" s="30"/>
      <c r="C960" s="253"/>
      <c r="D960" s="51"/>
      <c r="E960" s="50"/>
      <c r="F960" s="50"/>
      <c r="G960" s="49"/>
      <c r="H960" s="226"/>
      <c r="I960" s="254"/>
      <c r="J960" s="254"/>
      <c r="K960" s="254"/>
      <c r="L960" s="48" t="s">
        <v>105</v>
      </c>
      <c r="M960" s="47" t="s">
        <v>634</v>
      </c>
      <c r="N960" s="48" t="s">
        <v>103</v>
      </c>
      <c r="O960" s="47" t="s">
        <v>389</v>
      </c>
      <c r="P960" s="48" t="s">
        <v>102</v>
      </c>
      <c r="Q960" s="47" t="s">
        <v>382</v>
      </c>
      <c r="R960" s="48" t="s">
        <v>101</v>
      </c>
      <c r="S960" s="47" t="s">
        <v>187</v>
      </c>
      <c r="T960" s="48">
        <v>20</v>
      </c>
      <c r="U960" s="47" t="s">
        <v>113</v>
      </c>
      <c r="V960" s="48" t="s">
        <v>100</v>
      </c>
      <c r="W960" s="47"/>
      <c r="X960" s="48" t="s">
        <v>99</v>
      </c>
      <c r="Y960" s="47"/>
      <c r="Z960" s="48" t="s">
        <v>98</v>
      </c>
      <c r="AA960" s="47"/>
      <c r="AB960" s="16"/>
      <c r="AC960" s="47"/>
      <c r="AD960" s="16"/>
      <c r="AE960" s="46"/>
      <c r="AF960" s="255"/>
      <c r="AG960" s="255"/>
      <c r="AH960" s="45"/>
      <c r="AI960" s="11"/>
      <c r="AJ960" s="312"/>
      <c r="AK960" s="268"/>
      <c r="AL960" s="264"/>
      <c r="AM960" s="266"/>
      <c r="AN960" s="268"/>
      <c r="AO960" s="264"/>
      <c r="AP960" s="266"/>
      <c r="AQ960" s="268"/>
      <c r="AR960" s="264"/>
      <c r="AS960" s="266"/>
      <c r="AT960" s="268"/>
      <c r="AU960" s="264"/>
      <c r="AV960" s="266"/>
      <c r="AW960" s="276"/>
      <c r="AX960" s="271"/>
      <c r="AY960" s="293"/>
      <c r="AZ960" s="229"/>
      <c r="BA960" s="229"/>
      <c r="BB960" s="296"/>
    </row>
    <row r="961" spans="2:54" ht="28.15" customHeight="1" x14ac:dyDescent="0.2">
      <c r="B961" s="30"/>
      <c r="C961" s="242">
        <v>2</v>
      </c>
      <c r="D961" s="44"/>
      <c r="E961" s="43"/>
      <c r="F961" s="43"/>
      <c r="G961" s="42"/>
      <c r="H961" s="223" t="s">
        <v>660</v>
      </c>
      <c r="I961" s="246">
        <v>128</v>
      </c>
      <c r="J961" s="246">
        <v>32</v>
      </c>
      <c r="K961" s="246">
        <v>7</v>
      </c>
      <c r="L961" s="41" t="s">
        <v>133</v>
      </c>
      <c r="M961" s="40" t="s">
        <v>132</v>
      </c>
      <c r="N961" s="41" t="s">
        <v>131</v>
      </c>
      <c r="O961" s="40" t="s">
        <v>132</v>
      </c>
      <c r="P961" s="41" t="s">
        <v>130</v>
      </c>
      <c r="Q961" s="40" t="s">
        <v>515</v>
      </c>
      <c r="R961" s="41" t="s">
        <v>129</v>
      </c>
      <c r="S961" s="40" t="s">
        <v>630</v>
      </c>
      <c r="T961" s="41" t="s">
        <v>128</v>
      </c>
      <c r="U961" s="40" t="s">
        <v>186</v>
      </c>
      <c r="V961" s="41" t="s">
        <v>127</v>
      </c>
      <c r="W961" s="40" t="s">
        <v>178</v>
      </c>
      <c r="X961" s="41" t="s">
        <v>126</v>
      </c>
      <c r="Y961" s="40" t="s">
        <v>104</v>
      </c>
      <c r="Z961" s="41" t="s">
        <v>125</v>
      </c>
      <c r="AA961" s="40"/>
      <c r="AB961" s="39"/>
      <c r="AC961" s="40"/>
      <c r="AD961" s="39"/>
      <c r="AE961" s="38"/>
      <c r="AF961" s="250"/>
      <c r="AG961" s="250"/>
      <c r="AH961" s="37"/>
      <c r="AI961" s="11"/>
      <c r="AJ961" s="310">
        <f>SUMPRODUCT(LEN($M961:$AA964)-LEN(SUBSTITUTE($M961:$AA964,"A", "")))</f>
        <v>60</v>
      </c>
      <c r="AK961" s="239">
        <f>SUMPRODUCT(LEN($AD961:$AD964)-LEN(SUBSTITUTE($AD961:$AD964,"A", "")))</f>
        <v>0</v>
      </c>
      <c r="AL961" s="230">
        <f>SUMPRODUCT(LEN($AC961:$AC964)-LEN(SUBSTITUTE($AC961:$AC964,"A", "")))</f>
        <v>0</v>
      </c>
      <c r="AM961" s="233">
        <f>SUMPRODUCT(LEN($M961:$AA964)-LEN(SUBSTITUTE($M961:$AA964,"S", "")))</f>
        <v>16</v>
      </c>
      <c r="AN961" s="239">
        <f>SUMPRODUCT(LEN($AD961:$AD964)-LEN(SUBSTITUTE($AD961:$AD964,"S", "")))</f>
        <v>0</v>
      </c>
      <c r="AO961" s="230">
        <f>SUMPRODUCT(LEN($AC961:$AC964)-LEN(SUBSTITUTE($AC961:$AC964,"S", "")))</f>
        <v>0</v>
      </c>
      <c r="AP961" s="233">
        <f>SUMPRODUCT(LEN($M961:$AA964)-LEN(SUBSTITUTE($M961:$AA964,"F", "")))</f>
        <v>1</v>
      </c>
      <c r="AQ961" s="239">
        <f>SUMPRODUCT(LEN($AD961:$AD964)-LEN(SUBSTITUTE($AD961:$AD964,"F", "")))</f>
        <v>0</v>
      </c>
      <c r="AR961" s="230">
        <f>SUMPRODUCT(LEN($AC961:$AC964)-LEN(SUBSTITUTE($AC961:$AC964,"F", "")))</f>
        <v>0</v>
      </c>
      <c r="AS961" s="233">
        <f>SUMPRODUCT(LEN($M961:$AA964)-LEN(SUBSTITUTE($M961:$AA964,"G", "")))</f>
        <v>6</v>
      </c>
      <c r="AT961" s="239">
        <f>SUMPRODUCT(LEN($AD961:$AD964)-LEN(SUBSTITUTE($AD961:$AD964,"G", "")))</f>
        <v>0</v>
      </c>
      <c r="AU961" s="230">
        <f>SUMPRODUCT(LEN($AC961:$AC964)-LEN(SUBSTITUTE($AC961:$AC964,"G", "")))</f>
        <v>0</v>
      </c>
      <c r="AV961" s="233">
        <f>SUMPRODUCT(LEN($L961:$AA964)-LEN(SUBSTITUTE($L961:$AA964,"M", "")))</f>
        <v>0</v>
      </c>
      <c r="AW961" s="236">
        <f>SUMPRODUCT(LEN($AD961:$AD964)-LEN(SUBSTITUTE($AD961:$AD964,"M", "")))</f>
        <v>0</v>
      </c>
      <c r="AX961" s="269">
        <f>SUMPRODUCT(LEN($AC961:$AC964)-LEN(SUBSTITUTE($AC961:$AC964,"M", "")))</f>
        <v>0</v>
      </c>
      <c r="AY961" s="291">
        <f>SUMPRODUCT(LEN($AE961:$AE964)-LEN(SUBSTITUTE($AE961:$AE964,"S", "")))</f>
        <v>0</v>
      </c>
      <c r="AZ961" s="227">
        <f>SUMPRODUCT(LEN($AE961:$AE964)-LEN(SUBSTITUTE($AE961:$AE964,"F", "")))</f>
        <v>0</v>
      </c>
      <c r="BA961" s="227">
        <f>SUMPRODUCT(LEN($AE961:$AE964)-LEN(SUBSTITUTE($AE961:$AE964,"G", "")))</f>
        <v>0</v>
      </c>
      <c r="BB961" s="294">
        <f>SUMPRODUCT(LEN($AE961:$AE964)-LEN(SUBSTITUTE($AE961:$AE964,"M", "")))</f>
        <v>0</v>
      </c>
    </row>
    <row r="962" spans="2:54" ht="28.15" customHeight="1" thickBot="1" x14ac:dyDescent="0.25">
      <c r="B962" s="30"/>
      <c r="C962" s="243"/>
      <c r="D962" s="36"/>
      <c r="E962" s="35"/>
      <c r="F962" s="35"/>
      <c r="G962" s="34"/>
      <c r="H962" s="224"/>
      <c r="I962" s="247"/>
      <c r="J962" s="247"/>
      <c r="K962" s="247"/>
      <c r="L962" s="33" t="s">
        <v>123</v>
      </c>
      <c r="M962" s="32" t="s">
        <v>399</v>
      </c>
      <c r="N962" s="33" t="s">
        <v>122</v>
      </c>
      <c r="O962" s="32" t="s">
        <v>382</v>
      </c>
      <c r="P962" s="33" t="s">
        <v>120</v>
      </c>
      <c r="Q962" s="32" t="s">
        <v>773</v>
      </c>
      <c r="R962" s="33" t="s">
        <v>119</v>
      </c>
      <c r="S962" s="32" t="s">
        <v>382</v>
      </c>
      <c r="T962" s="33" t="s">
        <v>118</v>
      </c>
      <c r="U962" s="32" t="s">
        <v>215</v>
      </c>
      <c r="V962" s="33" t="s">
        <v>117</v>
      </c>
      <c r="W962" s="32" t="s">
        <v>175</v>
      </c>
      <c r="X962" s="33" t="s">
        <v>116</v>
      </c>
      <c r="Y962" s="32"/>
      <c r="Z962" s="33" t="s">
        <v>115</v>
      </c>
      <c r="AA962" s="32"/>
      <c r="AB962" s="31"/>
      <c r="AC962" s="32"/>
      <c r="AD962" s="31"/>
      <c r="AE962" s="23"/>
      <c r="AF962" s="251"/>
      <c r="AG962" s="251"/>
      <c r="AH962" s="22"/>
      <c r="AI962" s="11"/>
      <c r="AJ962" s="311"/>
      <c r="AK962" s="267"/>
      <c r="AL962" s="263"/>
      <c r="AM962" s="265"/>
      <c r="AN962" s="267"/>
      <c r="AO962" s="263"/>
      <c r="AP962" s="265"/>
      <c r="AQ962" s="267"/>
      <c r="AR962" s="263"/>
      <c r="AS962" s="265"/>
      <c r="AT962" s="267"/>
      <c r="AU962" s="263"/>
      <c r="AV962" s="265"/>
      <c r="AW962" s="275"/>
      <c r="AX962" s="270"/>
      <c r="AY962" s="292"/>
      <c r="AZ962" s="228"/>
      <c r="BA962" s="228"/>
      <c r="BB962" s="295"/>
    </row>
    <row r="963" spans="2:54" ht="28.15" customHeight="1" x14ac:dyDescent="0.2">
      <c r="B963" s="30"/>
      <c r="C963" s="244"/>
      <c r="D963" s="29"/>
      <c r="E963" s="28"/>
      <c r="F963" s="28"/>
      <c r="G963" s="27"/>
      <c r="H963" s="225">
        <v>229</v>
      </c>
      <c r="I963" s="248"/>
      <c r="J963" s="248"/>
      <c r="K963" s="248"/>
      <c r="L963" s="26" t="s">
        <v>114</v>
      </c>
      <c r="M963" s="25" t="s">
        <v>186</v>
      </c>
      <c r="N963" s="26" t="s">
        <v>112</v>
      </c>
      <c r="O963" s="25" t="s">
        <v>132</v>
      </c>
      <c r="P963" s="26" t="s">
        <v>111</v>
      </c>
      <c r="Q963" s="25" t="s">
        <v>638</v>
      </c>
      <c r="R963" s="26" t="s">
        <v>110</v>
      </c>
      <c r="S963" s="25" t="s">
        <v>1250</v>
      </c>
      <c r="T963" s="26" t="s">
        <v>109</v>
      </c>
      <c r="U963" s="25" t="s">
        <v>175</v>
      </c>
      <c r="V963" s="26" t="s">
        <v>108</v>
      </c>
      <c r="W963" s="25" t="s">
        <v>121</v>
      </c>
      <c r="X963" s="26" t="s">
        <v>107</v>
      </c>
      <c r="Y963" s="25"/>
      <c r="Z963" s="26" t="s">
        <v>106</v>
      </c>
      <c r="AA963" s="25"/>
      <c r="AB963" s="24"/>
      <c r="AC963" s="25"/>
      <c r="AD963" s="24"/>
      <c r="AE963" s="23"/>
      <c r="AF963" s="251"/>
      <c r="AG963" s="251"/>
      <c r="AH963" s="22"/>
      <c r="AI963" s="11"/>
      <c r="AJ963" s="311"/>
      <c r="AK963" s="267"/>
      <c r="AL963" s="263"/>
      <c r="AM963" s="265"/>
      <c r="AN963" s="267"/>
      <c r="AO963" s="263"/>
      <c r="AP963" s="265"/>
      <c r="AQ963" s="267"/>
      <c r="AR963" s="263"/>
      <c r="AS963" s="265"/>
      <c r="AT963" s="267"/>
      <c r="AU963" s="263"/>
      <c r="AV963" s="265"/>
      <c r="AW963" s="275"/>
      <c r="AX963" s="270"/>
      <c r="AY963" s="292"/>
      <c r="AZ963" s="228"/>
      <c r="BA963" s="228"/>
      <c r="BB963" s="295"/>
    </row>
    <row r="964" spans="2:54" ht="28.15" customHeight="1" thickBot="1" x14ac:dyDescent="0.25">
      <c r="B964" s="30"/>
      <c r="C964" s="253"/>
      <c r="D964" s="51"/>
      <c r="E964" s="50"/>
      <c r="F964" s="50"/>
      <c r="G964" s="49"/>
      <c r="H964" s="226"/>
      <c r="I964" s="254"/>
      <c r="J964" s="254"/>
      <c r="K964" s="254"/>
      <c r="L964" s="48" t="s">
        <v>105</v>
      </c>
      <c r="M964" s="47" t="s">
        <v>186</v>
      </c>
      <c r="N964" s="48" t="s">
        <v>103</v>
      </c>
      <c r="O964" s="47" t="s">
        <v>1249</v>
      </c>
      <c r="P964" s="48" t="s">
        <v>102</v>
      </c>
      <c r="Q964" s="47" t="s">
        <v>417</v>
      </c>
      <c r="R964" s="48" t="s">
        <v>101</v>
      </c>
      <c r="S964" s="47" t="s">
        <v>186</v>
      </c>
      <c r="T964" s="48">
        <v>20</v>
      </c>
      <c r="U964" s="47" t="s">
        <v>217</v>
      </c>
      <c r="V964" s="48" t="s">
        <v>100</v>
      </c>
      <c r="W964" s="47" t="s">
        <v>121</v>
      </c>
      <c r="X964" s="48" t="s">
        <v>99</v>
      </c>
      <c r="Y964" s="47"/>
      <c r="Z964" s="48" t="s">
        <v>98</v>
      </c>
      <c r="AA964" s="47"/>
      <c r="AB964" s="16"/>
      <c r="AC964" s="47"/>
      <c r="AD964" s="16"/>
      <c r="AE964" s="46"/>
      <c r="AF964" s="255"/>
      <c r="AG964" s="255"/>
      <c r="AH964" s="45"/>
      <c r="AI964" s="11"/>
      <c r="AJ964" s="312"/>
      <c r="AK964" s="268"/>
      <c r="AL964" s="264"/>
      <c r="AM964" s="266"/>
      <c r="AN964" s="268"/>
      <c r="AO964" s="264"/>
      <c r="AP964" s="266"/>
      <c r="AQ964" s="268"/>
      <c r="AR964" s="264"/>
      <c r="AS964" s="266"/>
      <c r="AT964" s="268"/>
      <c r="AU964" s="264"/>
      <c r="AV964" s="266"/>
      <c r="AW964" s="276"/>
      <c r="AX964" s="271"/>
      <c r="AY964" s="293"/>
      <c r="AZ964" s="229"/>
      <c r="BA964" s="229"/>
      <c r="BB964" s="296"/>
    </row>
    <row r="965" spans="2:54" ht="28.15" customHeight="1" x14ac:dyDescent="0.2">
      <c r="B965" s="30"/>
      <c r="C965" s="242">
        <v>3</v>
      </c>
      <c r="D965" s="44"/>
      <c r="E965" s="43"/>
      <c r="F965" s="43"/>
      <c r="G965" s="42"/>
      <c r="H965" s="223" t="s">
        <v>660</v>
      </c>
      <c r="I965" s="246">
        <v>130</v>
      </c>
      <c r="J965" s="246">
        <v>32</v>
      </c>
      <c r="K965" s="246">
        <v>7</v>
      </c>
      <c r="L965" s="41" t="s">
        <v>133</v>
      </c>
      <c r="M965" s="40" t="s">
        <v>104</v>
      </c>
      <c r="N965" s="41" t="s">
        <v>131</v>
      </c>
      <c r="O965" s="40" t="s">
        <v>649</v>
      </c>
      <c r="P965" s="41" t="s">
        <v>130</v>
      </c>
      <c r="Q965" s="40" t="s">
        <v>382</v>
      </c>
      <c r="R965" s="41" t="s">
        <v>129</v>
      </c>
      <c r="S965" s="40" t="s">
        <v>640</v>
      </c>
      <c r="T965" s="41" t="s">
        <v>128</v>
      </c>
      <c r="U965" s="40" t="s">
        <v>382</v>
      </c>
      <c r="V965" s="41" t="s">
        <v>127</v>
      </c>
      <c r="W965" s="40" t="s">
        <v>175</v>
      </c>
      <c r="X965" s="41" t="s">
        <v>126</v>
      </c>
      <c r="Y965" s="40" t="s">
        <v>121</v>
      </c>
      <c r="Z965" s="41" t="s">
        <v>125</v>
      </c>
      <c r="AA965" s="40"/>
      <c r="AB965" s="39"/>
      <c r="AC965" s="40"/>
      <c r="AD965" s="39" t="s">
        <v>634</v>
      </c>
      <c r="AE965" s="38"/>
      <c r="AF965" s="250"/>
      <c r="AG965" s="250"/>
      <c r="AH965" s="37"/>
      <c r="AI965" s="11"/>
      <c r="AJ965" s="310">
        <f>SUMPRODUCT(LEN($M965:$AA968)-LEN(SUBSTITUTE($M965:$AA968,"A", "")))</f>
        <v>59</v>
      </c>
      <c r="AK965" s="239">
        <f>SUMPRODUCT(LEN($AD965:$AD968)-LEN(SUBSTITUTE($AD965:$AD968,"A", "")))</f>
        <v>2</v>
      </c>
      <c r="AL965" s="230">
        <f>SUMPRODUCT(LEN($AC965:$AC968)-LEN(SUBSTITUTE($AC965:$AC968,"A", "")))</f>
        <v>0</v>
      </c>
      <c r="AM965" s="233">
        <f>SUMPRODUCT(LEN($M965:$AA968)-LEN(SUBSTITUTE($M965:$AA968,"S", "")))</f>
        <v>16</v>
      </c>
      <c r="AN965" s="239">
        <f>SUMPRODUCT(LEN($AD965:$AD968)-LEN(SUBSTITUTE($AD965:$AD968,"S", "")))</f>
        <v>0</v>
      </c>
      <c r="AO965" s="230">
        <f>SUMPRODUCT(LEN($AC965:$AC968)-LEN(SUBSTITUTE($AC965:$AC968,"S", "")))</f>
        <v>0</v>
      </c>
      <c r="AP965" s="233">
        <f>SUMPRODUCT(LEN($M965:$AA968)-LEN(SUBSTITUTE($M965:$AA968,"F", "")))</f>
        <v>1</v>
      </c>
      <c r="AQ965" s="239">
        <f>SUMPRODUCT(LEN($AD965:$AD968)-LEN(SUBSTITUTE($AD965:$AD968,"F", "")))</f>
        <v>0</v>
      </c>
      <c r="AR965" s="230">
        <f>SUMPRODUCT(LEN($AC965:$AC968)-LEN(SUBSTITUTE($AC965:$AC968,"F", "")))</f>
        <v>0</v>
      </c>
      <c r="AS965" s="233">
        <f>SUMPRODUCT(LEN($M965:$AA968)-LEN(SUBSTITUTE($M965:$AA968,"G", "")))</f>
        <v>3</v>
      </c>
      <c r="AT965" s="239">
        <f>SUMPRODUCT(LEN($AD965:$AD968)-LEN(SUBSTITUTE($AD965:$AD968,"G", "")))</f>
        <v>1</v>
      </c>
      <c r="AU965" s="230">
        <f>SUMPRODUCT(LEN($AC965:$AC968)-LEN(SUBSTITUTE($AC965:$AC968,"G", "")))</f>
        <v>0</v>
      </c>
      <c r="AV965" s="233">
        <f>SUMPRODUCT(LEN($L965:$AA968)-LEN(SUBSTITUTE($L965:$AA968,"M", "")))</f>
        <v>0</v>
      </c>
      <c r="AW965" s="236">
        <f>SUMPRODUCT(LEN($AD965:$AD968)-LEN(SUBSTITUTE($AD965:$AD968,"M", "")))</f>
        <v>0</v>
      </c>
      <c r="AX965" s="269">
        <f>SUMPRODUCT(LEN($AC965:$AC968)-LEN(SUBSTITUTE($AC965:$AC968,"M", "")))</f>
        <v>0</v>
      </c>
      <c r="AY965" s="291">
        <f>SUMPRODUCT(LEN($AE965:$AE968)-LEN(SUBSTITUTE($AE965:$AE968,"S", "")))</f>
        <v>0</v>
      </c>
      <c r="AZ965" s="227">
        <f>SUMPRODUCT(LEN($AE965:$AE968)-LEN(SUBSTITUTE($AE965:$AE968,"F", "")))</f>
        <v>0</v>
      </c>
      <c r="BA965" s="227">
        <f>SUMPRODUCT(LEN($AE965:$AE968)-LEN(SUBSTITUTE($AE965:$AE968,"G", "")))</f>
        <v>0</v>
      </c>
      <c r="BB965" s="294">
        <f>SUMPRODUCT(LEN($AE965:$AE968)-LEN(SUBSTITUTE($AE965:$AE968,"M", "")))</f>
        <v>0</v>
      </c>
    </row>
    <row r="966" spans="2:54" ht="28.15" customHeight="1" thickBot="1" x14ac:dyDescent="0.25">
      <c r="B966" s="30"/>
      <c r="C966" s="243"/>
      <c r="D966" s="36"/>
      <c r="E966" s="35"/>
      <c r="F966" s="35"/>
      <c r="G966" s="34"/>
      <c r="H966" s="224"/>
      <c r="I966" s="247"/>
      <c r="J966" s="247"/>
      <c r="K966" s="247"/>
      <c r="L966" s="33" t="s">
        <v>123</v>
      </c>
      <c r="M966" s="32" t="s">
        <v>186</v>
      </c>
      <c r="N966" s="33" t="s">
        <v>122</v>
      </c>
      <c r="O966" s="32" t="s">
        <v>382</v>
      </c>
      <c r="P966" s="33" t="s">
        <v>120</v>
      </c>
      <c r="Q966" s="32" t="s">
        <v>377</v>
      </c>
      <c r="R966" s="33" t="s">
        <v>119</v>
      </c>
      <c r="S966" s="32" t="s">
        <v>420</v>
      </c>
      <c r="T966" s="33" t="s">
        <v>118</v>
      </c>
      <c r="U966" s="32" t="s">
        <v>186</v>
      </c>
      <c r="V966" s="33" t="s">
        <v>117</v>
      </c>
      <c r="W966" s="32" t="s">
        <v>113</v>
      </c>
      <c r="X966" s="33" t="s">
        <v>116</v>
      </c>
      <c r="Y966" s="32"/>
      <c r="Z966" s="33" t="s">
        <v>115</v>
      </c>
      <c r="AA966" s="32"/>
      <c r="AB966" s="31"/>
      <c r="AC966" s="32"/>
      <c r="AD966" s="31"/>
      <c r="AE966" s="23"/>
      <c r="AF966" s="251"/>
      <c r="AG966" s="251"/>
      <c r="AH966" s="22"/>
      <c r="AI966" s="11"/>
      <c r="AJ966" s="311"/>
      <c r="AK966" s="267"/>
      <c r="AL966" s="263"/>
      <c r="AM966" s="265"/>
      <c r="AN966" s="267"/>
      <c r="AO966" s="263"/>
      <c r="AP966" s="265"/>
      <c r="AQ966" s="267"/>
      <c r="AR966" s="263"/>
      <c r="AS966" s="265"/>
      <c r="AT966" s="267"/>
      <c r="AU966" s="263"/>
      <c r="AV966" s="265"/>
      <c r="AW966" s="275"/>
      <c r="AX966" s="270"/>
      <c r="AY966" s="292"/>
      <c r="AZ966" s="228"/>
      <c r="BA966" s="228"/>
      <c r="BB966" s="295"/>
    </row>
    <row r="967" spans="2:54" ht="28.15" customHeight="1" x14ac:dyDescent="0.2">
      <c r="B967" s="30"/>
      <c r="C967" s="244"/>
      <c r="D967" s="29"/>
      <c r="E967" s="28"/>
      <c r="F967" s="28"/>
      <c r="G967" s="27"/>
      <c r="H967" s="225">
        <v>229</v>
      </c>
      <c r="I967" s="248"/>
      <c r="J967" s="248"/>
      <c r="K967" s="248"/>
      <c r="L967" s="26" t="s">
        <v>114</v>
      </c>
      <c r="M967" s="25" t="s">
        <v>186</v>
      </c>
      <c r="N967" s="26" t="s">
        <v>112</v>
      </c>
      <c r="O967" s="25" t="s">
        <v>382</v>
      </c>
      <c r="P967" s="26" t="s">
        <v>111</v>
      </c>
      <c r="Q967" s="25" t="s">
        <v>382</v>
      </c>
      <c r="R967" s="26" t="s">
        <v>110</v>
      </c>
      <c r="S967" s="25" t="s">
        <v>672</v>
      </c>
      <c r="T967" s="26" t="s">
        <v>109</v>
      </c>
      <c r="U967" s="25" t="s">
        <v>215</v>
      </c>
      <c r="V967" s="26" t="s">
        <v>108</v>
      </c>
      <c r="W967" s="25" t="s">
        <v>104</v>
      </c>
      <c r="X967" s="26" t="s">
        <v>107</v>
      </c>
      <c r="Y967" s="25"/>
      <c r="Z967" s="26" t="s">
        <v>106</v>
      </c>
      <c r="AA967" s="25"/>
      <c r="AB967" s="24"/>
      <c r="AC967" s="25"/>
      <c r="AD967" s="24"/>
      <c r="AE967" s="23"/>
      <c r="AF967" s="251"/>
      <c r="AG967" s="251"/>
      <c r="AH967" s="22"/>
      <c r="AI967" s="11"/>
      <c r="AJ967" s="311"/>
      <c r="AK967" s="267"/>
      <c r="AL967" s="263"/>
      <c r="AM967" s="265"/>
      <c r="AN967" s="267"/>
      <c r="AO967" s="263"/>
      <c r="AP967" s="265"/>
      <c r="AQ967" s="267"/>
      <c r="AR967" s="263"/>
      <c r="AS967" s="265"/>
      <c r="AT967" s="267"/>
      <c r="AU967" s="263"/>
      <c r="AV967" s="265"/>
      <c r="AW967" s="275"/>
      <c r="AX967" s="270"/>
      <c r="AY967" s="292"/>
      <c r="AZ967" s="228"/>
      <c r="BA967" s="228"/>
      <c r="BB967" s="295"/>
    </row>
    <row r="968" spans="2:54" ht="28.15" customHeight="1" thickBot="1" x14ac:dyDescent="0.25">
      <c r="B968" s="21"/>
      <c r="C968" s="245"/>
      <c r="D968" s="20"/>
      <c r="E968" s="19"/>
      <c r="F968" s="19"/>
      <c r="G968" s="18"/>
      <c r="H968" s="226"/>
      <c r="I968" s="249"/>
      <c r="J968" s="249"/>
      <c r="K968" s="249"/>
      <c r="L968" s="17" t="s">
        <v>105</v>
      </c>
      <c r="M968" s="15" t="s">
        <v>186</v>
      </c>
      <c r="N968" s="17" t="s">
        <v>103</v>
      </c>
      <c r="O968" s="15" t="s">
        <v>389</v>
      </c>
      <c r="P968" s="17" t="s">
        <v>102</v>
      </c>
      <c r="Q968" s="15" t="s">
        <v>376</v>
      </c>
      <c r="R968" s="17" t="s">
        <v>101</v>
      </c>
      <c r="S968" s="15" t="s">
        <v>405</v>
      </c>
      <c r="T968" s="17">
        <v>20</v>
      </c>
      <c r="U968" s="15" t="s">
        <v>113</v>
      </c>
      <c r="V968" s="17" t="s">
        <v>100</v>
      </c>
      <c r="W968" s="15" t="s">
        <v>121</v>
      </c>
      <c r="X968" s="17" t="s">
        <v>99</v>
      </c>
      <c r="Y968" s="15"/>
      <c r="Z968" s="17" t="s">
        <v>98</v>
      </c>
      <c r="AA968" s="15"/>
      <c r="AB968" s="16"/>
      <c r="AC968" s="15"/>
      <c r="AD968" s="14"/>
      <c r="AE968" s="13"/>
      <c r="AF968" s="252"/>
      <c r="AG968" s="252"/>
      <c r="AH968" s="12"/>
      <c r="AI968" s="11"/>
      <c r="AJ968" s="312"/>
      <c r="AK968" s="268"/>
      <c r="AL968" s="264"/>
      <c r="AM968" s="266"/>
      <c r="AN968" s="268"/>
      <c r="AO968" s="264"/>
      <c r="AP968" s="266"/>
      <c r="AQ968" s="268"/>
      <c r="AR968" s="264"/>
      <c r="AS968" s="266"/>
      <c r="AT968" s="268"/>
      <c r="AU968" s="264"/>
      <c r="AV968" s="266"/>
      <c r="AW968" s="276"/>
      <c r="AX968" s="271"/>
      <c r="AY968" s="293"/>
      <c r="AZ968" s="229"/>
      <c r="BA968" s="229"/>
      <c r="BB968" s="296"/>
    </row>
    <row r="969" spans="2:54" ht="15.75" thickTop="1" x14ac:dyDescent="0.2"/>
  </sheetData>
  <mergeCells count="5829">
    <mergeCell ref="E955:G955"/>
    <mergeCell ref="E565:G565"/>
    <mergeCell ref="E580:G580"/>
    <mergeCell ref="E595:G595"/>
    <mergeCell ref="E610:G610"/>
    <mergeCell ref="E625:G625"/>
    <mergeCell ref="E640:G640"/>
    <mergeCell ref="E655:G655"/>
    <mergeCell ref="E460:G460"/>
    <mergeCell ref="E490:G490"/>
    <mergeCell ref="E505:G505"/>
    <mergeCell ref="E520:G520"/>
    <mergeCell ref="E535:G535"/>
    <mergeCell ref="E550:G550"/>
    <mergeCell ref="E310:G310"/>
    <mergeCell ref="E325:G325"/>
    <mergeCell ref="E340:G340"/>
    <mergeCell ref="E385:G385"/>
    <mergeCell ref="E400:G400"/>
    <mergeCell ref="E430:G430"/>
    <mergeCell ref="E355:G355"/>
    <mergeCell ref="E370:G370"/>
    <mergeCell ref="E850:G850"/>
    <mergeCell ref="E220:G220"/>
    <mergeCell ref="E235:G235"/>
    <mergeCell ref="E250:G250"/>
    <mergeCell ref="E265:G265"/>
    <mergeCell ref="E280:G280"/>
    <mergeCell ref="E760:G760"/>
    <mergeCell ref="E775:G775"/>
    <mergeCell ref="E790:G790"/>
    <mergeCell ref="E670:G670"/>
    <mergeCell ref="E685:G685"/>
    <mergeCell ref="E700:G700"/>
    <mergeCell ref="E715:G715"/>
    <mergeCell ref="E730:G730"/>
    <mergeCell ref="E745:G745"/>
    <mergeCell ref="H948:H949"/>
    <mergeCell ref="C931:C934"/>
    <mergeCell ref="C755:C758"/>
    <mergeCell ref="H777:H778"/>
    <mergeCell ref="H779:H780"/>
    <mergeCell ref="C710:C713"/>
    <mergeCell ref="H689:H690"/>
    <mergeCell ref="H691:H692"/>
    <mergeCell ref="H693:H694"/>
    <mergeCell ref="C687:C690"/>
    <mergeCell ref="C612:C615"/>
    <mergeCell ref="C586:C589"/>
    <mergeCell ref="C567:C570"/>
    <mergeCell ref="H547:H548"/>
    <mergeCell ref="C462:C465"/>
    <mergeCell ref="C466:C469"/>
    <mergeCell ref="E445:G445"/>
    <mergeCell ref="I931:I934"/>
    <mergeCell ref="J931:J934"/>
    <mergeCell ref="K931:K934"/>
    <mergeCell ref="AF931:AF934"/>
    <mergeCell ref="AF946:AF949"/>
    <mergeCell ref="AG942:AG945"/>
    <mergeCell ref="AJ942:AJ945"/>
    <mergeCell ref="AK942:AK945"/>
    <mergeCell ref="C942:C945"/>
    <mergeCell ref="I942:I945"/>
    <mergeCell ref="J942:J945"/>
    <mergeCell ref="K942:K945"/>
    <mergeCell ref="H942:H943"/>
    <mergeCell ref="H944:H945"/>
    <mergeCell ref="AJ950:AJ953"/>
    <mergeCell ref="AK950:AK953"/>
    <mergeCell ref="H952:H953"/>
    <mergeCell ref="H950:H951"/>
    <mergeCell ref="C946:C949"/>
    <mergeCell ref="I946:I949"/>
    <mergeCell ref="J946:J949"/>
    <mergeCell ref="K946:K949"/>
    <mergeCell ref="H946:H947"/>
    <mergeCell ref="C950:C953"/>
    <mergeCell ref="I950:I953"/>
    <mergeCell ref="J950:J953"/>
    <mergeCell ref="K950:K953"/>
    <mergeCell ref="AF950:AF953"/>
    <mergeCell ref="AG950:AG953"/>
    <mergeCell ref="E940:G940"/>
    <mergeCell ref="V939:W939"/>
    <mergeCell ref="X939:Y939"/>
    <mergeCell ref="AM920:AM923"/>
    <mergeCell ref="V924:W924"/>
    <mergeCell ref="X924:Y924"/>
    <mergeCell ref="Z924:AA924"/>
    <mergeCell ref="C920:C923"/>
    <mergeCell ref="I920:I923"/>
    <mergeCell ref="J920:J923"/>
    <mergeCell ref="K920:K923"/>
    <mergeCell ref="R924:S924"/>
    <mergeCell ref="T924:U924"/>
    <mergeCell ref="AO935:AO938"/>
    <mergeCell ref="C935:C938"/>
    <mergeCell ref="AF935:AF938"/>
    <mergeCell ref="AG935:AG938"/>
    <mergeCell ref="AJ935:AJ938"/>
    <mergeCell ref="AK935:AK938"/>
    <mergeCell ref="AO931:AO934"/>
    <mergeCell ref="H931:H932"/>
    <mergeCell ref="H933:H934"/>
    <mergeCell ref="H935:H936"/>
    <mergeCell ref="H937:H938"/>
    <mergeCell ref="I935:I938"/>
    <mergeCell ref="J935:J938"/>
    <mergeCell ref="K935:K938"/>
    <mergeCell ref="AM935:AM938"/>
    <mergeCell ref="AN935:AN938"/>
    <mergeCell ref="AG931:AG934"/>
    <mergeCell ref="AJ931:AJ934"/>
    <mergeCell ref="AK931:AK934"/>
    <mergeCell ref="AL931:AL934"/>
    <mergeCell ref="AM931:AM934"/>
    <mergeCell ref="AN931:AN934"/>
    <mergeCell ref="AP912:AP915"/>
    <mergeCell ref="C916:C919"/>
    <mergeCell ref="I916:I919"/>
    <mergeCell ref="J916:J919"/>
    <mergeCell ref="K916:K919"/>
    <mergeCell ref="AF916:AF919"/>
    <mergeCell ref="E925:G925"/>
    <mergeCell ref="H916:H917"/>
    <mergeCell ref="H918:H919"/>
    <mergeCell ref="H920:H921"/>
    <mergeCell ref="H922:H923"/>
    <mergeCell ref="AK912:AK915"/>
    <mergeCell ref="AG916:AG919"/>
    <mergeCell ref="AJ916:AJ919"/>
    <mergeCell ref="AK916:AK919"/>
    <mergeCell ref="AF912:AF915"/>
    <mergeCell ref="C927:C930"/>
    <mergeCell ref="I927:I930"/>
    <mergeCell ref="J927:J930"/>
    <mergeCell ref="K927:K930"/>
    <mergeCell ref="H927:H928"/>
    <mergeCell ref="H929:H930"/>
    <mergeCell ref="AN920:AN923"/>
    <mergeCell ref="AO920:AO923"/>
    <mergeCell ref="L924:M924"/>
    <mergeCell ref="N924:O924"/>
    <mergeCell ref="P924:Q924"/>
    <mergeCell ref="AF920:AF923"/>
    <mergeCell ref="AG920:AG923"/>
    <mergeCell ref="AJ920:AJ923"/>
    <mergeCell ref="AK920:AK923"/>
    <mergeCell ref="AL920:AL923"/>
    <mergeCell ref="AM890:AM893"/>
    <mergeCell ref="AN890:AN893"/>
    <mergeCell ref="AO890:AO893"/>
    <mergeCell ref="AP890:AP893"/>
    <mergeCell ref="H888:H889"/>
    <mergeCell ref="H890:H891"/>
    <mergeCell ref="H892:H893"/>
    <mergeCell ref="AO886:AO889"/>
    <mergeCell ref="AP886:AP889"/>
    <mergeCell ref="C890:C893"/>
    <mergeCell ref="I890:I893"/>
    <mergeCell ref="J890:J893"/>
    <mergeCell ref="K890:K893"/>
    <mergeCell ref="AF890:AF893"/>
    <mergeCell ref="AG890:AG893"/>
    <mergeCell ref="AJ890:AJ893"/>
    <mergeCell ref="AK890:AK893"/>
    <mergeCell ref="AL890:AL893"/>
    <mergeCell ref="AG886:AG889"/>
    <mergeCell ref="AJ886:AJ889"/>
    <mergeCell ref="AK886:AK889"/>
    <mergeCell ref="AL886:AL889"/>
    <mergeCell ref="AM886:AM889"/>
    <mergeCell ref="AN886:AN889"/>
    <mergeCell ref="C886:C889"/>
    <mergeCell ref="I886:I889"/>
    <mergeCell ref="J886:J889"/>
    <mergeCell ref="K886:K889"/>
    <mergeCell ref="AF886:AF889"/>
    <mergeCell ref="AN882:AN885"/>
    <mergeCell ref="AO882:AO885"/>
    <mergeCell ref="AP882:AP885"/>
    <mergeCell ref="C871:C874"/>
    <mergeCell ref="I871:I874"/>
    <mergeCell ref="J871:J874"/>
    <mergeCell ref="K871:K874"/>
    <mergeCell ref="AF871:AF874"/>
    <mergeCell ref="AG871:AG874"/>
    <mergeCell ref="AJ871:AJ874"/>
    <mergeCell ref="AF882:AF885"/>
    <mergeCell ref="AG882:AG885"/>
    <mergeCell ref="AJ882:AJ885"/>
    <mergeCell ref="AK882:AK885"/>
    <mergeCell ref="AL882:AL885"/>
    <mergeCell ref="AM882:AM885"/>
    <mergeCell ref="AO871:AO874"/>
    <mergeCell ref="AP871:AP874"/>
    <mergeCell ref="C875:C878"/>
    <mergeCell ref="I875:I878"/>
    <mergeCell ref="J875:J878"/>
    <mergeCell ref="K875:K878"/>
    <mergeCell ref="AF875:AF878"/>
    <mergeCell ref="AG875:AG878"/>
    <mergeCell ref="AJ875:AJ878"/>
    <mergeCell ref="AK875:AK878"/>
    <mergeCell ref="L879:M879"/>
    <mergeCell ref="N879:O879"/>
    <mergeCell ref="P879:Q879"/>
    <mergeCell ref="R879:S879"/>
    <mergeCell ref="T879:U879"/>
    <mergeCell ref="C882:C885"/>
    <mergeCell ref="L864:M864"/>
    <mergeCell ref="N864:O864"/>
    <mergeCell ref="P864:Q864"/>
    <mergeCell ref="R864:S864"/>
    <mergeCell ref="T864:U864"/>
    <mergeCell ref="C867:C870"/>
    <mergeCell ref="I867:I870"/>
    <mergeCell ref="J867:J870"/>
    <mergeCell ref="K867:K870"/>
    <mergeCell ref="E865:G865"/>
    <mergeCell ref="AP875:AP878"/>
    <mergeCell ref="AF867:AF870"/>
    <mergeCell ref="AG867:AG870"/>
    <mergeCell ref="AJ867:AJ870"/>
    <mergeCell ref="AK867:AK870"/>
    <mergeCell ref="AL867:AL870"/>
    <mergeCell ref="AM867:AM870"/>
    <mergeCell ref="AN867:AN870"/>
    <mergeCell ref="AO867:AO870"/>
    <mergeCell ref="AP867:AP870"/>
    <mergeCell ref="AK871:AK874"/>
    <mergeCell ref="AL871:AL874"/>
    <mergeCell ref="AL875:AL878"/>
    <mergeCell ref="AM875:AM878"/>
    <mergeCell ref="AN875:AN878"/>
    <mergeCell ref="AO875:AO878"/>
    <mergeCell ref="AM871:AM874"/>
    <mergeCell ref="AN871:AN874"/>
    <mergeCell ref="AL852:AL855"/>
    <mergeCell ref="AM852:AM855"/>
    <mergeCell ref="C856:C859"/>
    <mergeCell ref="I856:I859"/>
    <mergeCell ref="J856:J859"/>
    <mergeCell ref="K856:K859"/>
    <mergeCell ref="AF856:AF859"/>
    <mergeCell ref="AG856:AG859"/>
    <mergeCell ref="AO856:AO859"/>
    <mergeCell ref="AP856:AP859"/>
    <mergeCell ref="C860:C863"/>
    <mergeCell ref="I860:I863"/>
    <mergeCell ref="J860:J863"/>
    <mergeCell ref="K860:K863"/>
    <mergeCell ref="AF860:AF863"/>
    <mergeCell ref="AG860:AG863"/>
    <mergeCell ref="AJ860:AJ863"/>
    <mergeCell ref="AK860:AK863"/>
    <mergeCell ref="K852:K855"/>
    <mergeCell ref="AF852:AF855"/>
    <mergeCell ref="AG852:AG855"/>
    <mergeCell ref="AJ852:AJ855"/>
    <mergeCell ref="AJ856:AJ859"/>
    <mergeCell ref="AK856:AK859"/>
    <mergeCell ref="AL856:AL859"/>
    <mergeCell ref="AK852:AK855"/>
    <mergeCell ref="AO860:AO863"/>
    <mergeCell ref="AP860:AP863"/>
    <mergeCell ref="AP826:AP829"/>
    <mergeCell ref="C830:C833"/>
    <mergeCell ref="I830:I833"/>
    <mergeCell ref="J830:J833"/>
    <mergeCell ref="AM826:AM829"/>
    <mergeCell ref="AN826:AN829"/>
    <mergeCell ref="AM837:AM840"/>
    <mergeCell ref="AN837:AN840"/>
    <mergeCell ref="AO837:AO840"/>
    <mergeCell ref="AP837:AP840"/>
    <mergeCell ref="AP830:AP833"/>
    <mergeCell ref="AF822:AF825"/>
    <mergeCell ref="AG822:AG825"/>
    <mergeCell ref="AJ822:AJ825"/>
    <mergeCell ref="AK822:AK825"/>
    <mergeCell ref="AL822:AL825"/>
    <mergeCell ref="AM822:AM825"/>
    <mergeCell ref="AN822:AN825"/>
    <mergeCell ref="AO822:AO825"/>
    <mergeCell ref="AP822:AP825"/>
    <mergeCell ref="AM830:AM833"/>
    <mergeCell ref="AN830:AN833"/>
    <mergeCell ref="AO830:AO833"/>
    <mergeCell ref="E835:G835"/>
    <mergeCell ref="H828:H829"/>
    <mergeCell ref="H830:H831"/>
    <mergeCell ref="H832:H833"/>
    <mergeCell ref="AF815:AF818"/>
    <mergeCell ref="AG815:AG818"/>
    <mergeCell ref="AO807:AO810"/>
    <mergeCell ref="C826:C829"/>
    <mergeCell ref="I826:I829"/>
    <mergeCell ref="J826:J829"/>
    <mergeCell ref="K826:K829"/>
    <mergeCell ref="AF826:AF829"/>
    <mergeCell ref="AG826:AG829"/>
    <mergeCell ref="AJ826:AJ829"/>
    <mergeCell ref="AK826:AK829"/>
    <mergeCell ref="AL826:AL829"/>
    <mergeCell ref="K830:K833"/>
    <mergeCell ref="AF830:AF833"/>
    <mergeCell ref="AG830:AG833"/>
    <mergeCell ref="AJ830:AJ833"/>
    <mergeCell ref="AK830:AK833"/>
    <mergeCell ref="AN807:AN810"/>
    <mergeCell ref="AJ815:AJ818"/>
    <mergeCell ref="AK815:AK818"/>
    <mergeCell ref="AL815:AL818"/>
    <mergeCell ref="AM815:AM818"/>
    <mergeCell ref="C822:C825"/>
    <mergeCell ref="I822:I825"/>
    <mergeCell ref="J822:J825"/>
    <mergeCell ref="K822:K825"/>
    <mergeCell ref="AO826:AO829"/>
    <mergeCell ref="E820:G820"/>
    <mergeCell ref="Z819:AA819"/>
    <mergeCell ref="AB819:AC819"/>
    <mergeCell ref="C807:C810"/>
    <mergeCell ref="I807:I810"/>
    <mergeCell ref="J807:J810"/>
    <mergeCell ref="K807:K810"/>
    <mergeCell ref="T804:U804"/>
    <mergeCell ref="I796:I799"/>
    <mergeCell ref="J796:J799"/>
    <mergeCell ref="K796:K799"/>
    <mergeCell ref="L804:M804"/>
    <mergeCell ref="N804:O804"/>
    <mergeCell ref="P804:Q804"/>
    <mergeCell ref="C815:C818"/>
    <mergeCell ref="I815:I818"/>
    <mergeCell ref="J815:J818"/>
    <mergeCell ref="K815:K818"/>
    <mergeCell ref="E805:G805"/>
    <mergeCell ref="AM796:AM799"/>
    <mergeCell ref="AO785:AO788"/>
    <mergeCell ref="C792:C795"/>
    <mergeCell ref="I792:I795"/>
    <mergeCell ref="J792:J795"/>
    <mergeCell ref="K792:K795"/>
    <mergeCell ref="AF792:AF795"/>
    <mergeCell ref="AG792:AG795"/>
    <mergeCell ref="AJ792:AJ795"/>
    <mergeCell ref="AK792:AK795"/>
    <mergeCell ref="AK807:AK810"/>
    <mergeCell ref="AL807:AL810"/>
    <mergeCell ref="AF796:AF799"/>
    <mergeCell ref="AG796:AG799"/>
    <mergeCell ref="AJ796:AJ799"/>
    <mergeCell ref="AK796:AK799"/>
    <mergeCell ref="AL796:AL799"/>
    <mergeCell ref="AJ807:AJ810"/>
    <mergeCell ref="AK800:AK803"/>
    <mergeCell ref="R804:S804"/>
    <mergeCell ref="C781:C784"/>
    <mergeCell ref="I781:I784"/>
    <mergeCell ref="K785:K788"/>
    <mergeCell ref="AF800:AF803"/>
    <mergeCell ref="AG800:AG803"/>
    <mergeCell ref="AJ800:AJ803"/>
    <mergeCell ref="C785:C788"/>
    <mergeCell ref="I785:I788"/>
    <mergeCell ref="J785:J788"/>
    <mergeCell ref="C796:C799"/>
    <mergeCell ref="C800:C803"/>
    <mergeCell ref="I800:I803"/>
    <mergeCell ref="J800:J803"/>
    <mergeCell ref="K800:K803"/>
    <mergeCell ref="L789:M789"/>
    <mergeCell ref="N789:O789"/>
    <mergeCell ref="H792:H793"/>
    <mergeCell ref="H796:H797"/>
    <mergeCell ref="P789:Q789"/>
    <mergeCell ref="R789:S789"/>
    <mergeCell ref="T789:U789"/>
    <mergeCell ref="H781:H782"/>
    <mergeCell ref="H783:H784"/>
    <mergeCell ref="V789:W789"/>
    <mergeCell ref="X789:Y789"/>
    <mergeCell ref="Z789:AA789"/>
    <mergeCell ref="AB789:AC789"/>
    <mergeCell ref="C770:C773"/>
    <mergeCell ref="I770:I773"/>
    <mergeCell ref="H772:H773"/>
    <mergeCell ref="AM770:AM773"/>
    <mergeCell ref="AN770:AN773"/>
    <mergeCell ref="AO770:AO773"/>
    <mergeCell ref="AJ762:AJ765"/>
    <mergeCell ref="C762:C765"/>
    <mergeCell ref="I762:I765"/>
    <mergeCell ref="J762:J765"/>
    <mergeCell ref="K762:K765"/>
    <mergeCell ref="AK762:AK765"/>
    <mergeCell ref="AL762:AL765"/>
    <mergeCell ref="K770:K773"/>
    <mergeCell ref="AF770:AF773"/>
    <mergeCell ref="AG770:AG773"/>
    <mergeCell ref="AJ770:AJ773"/>
    <mergeCell ref="AK770:AK773"/>
    <mergeCell ref="AL770:AL773"/>
    <mergeCell ref="AM766:AM769"/>
    <mergeCell ref="AN766:AN769"/>
    <mergeCell ref="AO766:AO769"/>
    <mergeCell ref="AF762:AF765"/>
    <mergeCell ref="AG762:AG765"/>
    <mergeCell ref="AM762:AM765"/>
    <mergeCell ref="AN762:AN765"/>
    <mergeCell ref="AO762:AO765"/>
    <mergeCell ref="C766:C769"/>
    <mergeCell ref="AP766:AP769"/>
    <mergeCell ref="AP762:AP765"/>
    <mergeCell ref="N774:O774"/>
    <mergeCell ref="P774:Q774"/>
    <mergeCell ref="R774:S774"/>
    <mergeCell ref="T774:U774"/>
    <mergeCell ref="AP755:AP758"/>
    <mergeCell ref="AF751:AF754"/>
    <mergeCell ref="AN755:AN758"/>
    <mergeCell ref="AM781:AM784"/>
    <mergeCell ref="AN781:AN784"/>
    <mergeCell ref="AN777:AN780"/>
    <mergeCell ref="AF781:AF784"/>
    <mergeCell ref="AF755:AF758"/>
    <mergeCell ref="AG755:AG758"/>
    <mergeCell ref="AJ755:AJ758"/>
    <mergeCell ref="J781:J784"/>
    <mergeCell ref="K781:K784"/>
    <mergeCell ref="AK755:AK758"/>
    <mergeCell ref="J770:J773"/>
    <mergeCell ref="AG781:AG784"/>
    <mergeCell ref="AJ781:AJ784"/>
    <mergeCell ref="AK781:AK784"/>
    <mergeCell ref="J766:J769"/>
    <mergeCell ref="K766:K769"/>
    <mergeCell ref="AF766:AF769"/>
    <mergeCell ref="AG766:AG769"/>
    <mergeCell ref="AJ766:AJ769"/>
    <mergeCell ref="AK766:AK769"/>
    <mergeCell ref="AL766:AL769"/>
    <mergeCell ref="AK777:AK780"/>
    <mergeCell ref="L774:M774"/>
    <mergeCell ref="L759:M759"/>
    <mergeCell ref="N759:O759"/>
    <mergeCell ref="P759:Q759"/>
    <mergeCell ref="R759:S759"/>
    <mergeCell ref="T759:U759"/>
    <mergeCell ref="H753:H754"/>
    <mergeCell ref="K751:K754"/>
    <mergeCell ref="L744:M744"/>
    <mergeCell ref="N744:O744"/>
    <mergeCell ref="P744:Q744"/>
    <mergeCell ref="R744:S744"/>
    <mergeCell ref="H747:H748"/>
    <mergeCell ref="H749:H750"/>
    <mergeCell ref="AO755:AO758"/>
    <mergeCell ref="V774:W774"/>
    <mergeCell ref="X774:Y774"/>
    <mergeCell ref="AL755:AL758"/>
    <mergeCell ref="H757:H758"/>
    <mergeCell ref="H755:H756"/>
    <mergeCell ref="V759:W759"/>
    <mergeCell ref="X759:Y759"/>
    <mergeCell ref="Z759:AA759"/>
    <mergeCell ref="AB759:AC759"/>
    <mergeCell ref="H768:H769"/>
    <mergeCell ref="H770:H771"/>
    <mergeCell ref="I766:I769"/>
    <mergeCell ref="I755:I758"/>
    <mergeCell ref="J755:J758"/>
    <mergeCell ref="K755:K758"/>
    <mergeCell ref="AM755:AM758"/>
    <mergeCell ref="C725:C728"/>
    <mergeCell ref="AJ725:AJ728"/>
    <mergeCell ref="C717:C720"/>
    <mergeCell ref="AG751:AG754"/>
    <mergeCell ref="H736:H737"/>
    <mergeCell ref="AM747:AM750"/>
    <mergeCell ref="AN747:AN750"/>
    <mergeCell ref="AO747:AO750"/>
    <mergeCell ref="AP747:AP750"/>
    <mergeCell ref="AP751:AP754"/>
    <mergeCell ref="K740:K743"/>
    <mergeCell ref="AJ751:AJ754"/>
    <mergeCell ref="AK751:AK754"/>
    <mergeCell ref="AL751:AL754"/>
    <mergeCell ref="AM751:AM754"/>
    <mergeCell ref="AN751:AN754"/>
    <mergeCell ref="AO751:AO754"/>
    <mergeCell ref="T744:U744"/>
    <mergeCell ref="H738:H739"/>
    <mergeCell ref="H740:H741"/>
    <mergeCell ref="H742:H743"/>
    <mergeCell ref="AO736:AO739"/>
    <mergeCell ref="AP736:AP739"/>
    <mergeCell ref="AK736:AK739"/>
    <mergeCell ref="AL736:AL739"/>
    <mergeCell ref="AF747:AF750"/>
    <mergeCell ref="AG747:AG750"/>
    <mergeCell ref="AJ747:AJ750"/>
    <mergeCell ref="AK747:AK750"/>
    <mergeCell ref="AL747:AL750"/>
    <mergeCell ref="AN740:AN743"/>
    <mergeCell ref="AO740:AO743"/>
    <mergeCell ref="AP740:AP743"/>
    <mergeCell ref="C736:C739"/>
    <mergeCell ref="I736:I739"/>
    <mergeCell ref="J736:J739"/>
    <mergeCell ref="K736:K739"/>
    <mergeCell ref="AF736:AF739"/>
    <mergeCell ref="AG736:AG739"/>
    <mergeCell ref="AJ736:AJ739"/>
    <mergeCell ref="AF740:AF743"/>
    <mergeCell ref="AG740:AG743"/>
    <mergeCell ref="AJ740:AJ743"/>
    <mergeCell ref="AK740:AK743"/>
    <mergeCell ref="AL740:AL743"/>
    <mergeCell ref="AM740:AM743"/>
    <mergeCell ref="AP710:AP713"/>
    <mergeCell ref="AO721:AO724"/>
    <mergeCell ref="AP721:AP724"/>
    <mergeCell ref="R714:S714"/>
    <mergeCell ref="T714:U714"/>
    <mergeCell ref="I717:I720"/>
    <mergeCell ref="J717:J720"/>
    <mergeCell ref="K717:K720"/>
    <mergeCell ref="AF717:AF720"/>
    <mergeCell ref="AJ710:AJ713"/>
    <mergeCell ref="AK710:AK713"/>
    <mergeCell ref="AM721:AM724"/>
    <mergeCell ref="AN721:AN724"/>
    <mergeCell ref="AN725:AN728"/>
    <mergeCell ref="AO710:AO713"/>
    <mergeCell ref="AJ721:AJ724"/>
    <mergeCell ref="AJ706:AJ709"/>
    <mergeCell ref="AL721:AL724"/>
    <mergeCell ref="I710:I713"/>
    <mergeCell ref="J710:J713"/>
    <mergeCell ref="K710:K713"/>
    <mergeCell ref="AF710:AF713"/>
    <mergeCell ref="AG710:AG713"/>
    <mergeCell ref="AF695:AF698"/>
    <mergeCell ref="AG695:AG698"/>
    <mergeCell ref="AJ695:AJ698"/>
    <mergeCell ref="AK695:AK698"/>
    <mergeCell ref="AL695:AL698"/>
    <mergeCell ref="AN706:AN709"/>
    <mergeCell ref="AO706:AO709"/>
    <mergeCell ref="AK691:AK694"/>
    <mergeCell ref="AL691:AL694"/>
    <mergeCell ref="AL710:AL713"/>
    <mergeCell ref="AN717:AN720"/>
    <mergeCell ref="AM702:AM705"/>
    <mergeCell ref="AN702:AN705"/>
    <mergeCell ref="AG717:AG720"/>
    <mergeCell ref="I725:I728"/>
    <mergeCell ref="J725:J728"/>
    <mergeCell ref="K725:K728"/>
    <mergeCell ref="AF725:AF728"/>
    <mergeCell ref="AG725:AG728"/>
    <mergeCell ref="L699:M699"/>
    <mergeCell ref="N699:O699"/>
    <mergeCell ref="P699:Q699"/>
    <mergeCell ref="R699:S699"/>
    <mergeCell ref="T699:U699"/>
    <mergeCell ref="AF706:AF709"/>
    <mergeCell ref="AG706:AG709"/>
    <mergeCell ref="AJ717:AJ720"/>
    <mergeCell ref="AK717:AK720"/>
    <mergeCell ref="AL717:AL720"/>
    <mergeCell ref="L714:M714"/>
    <mergeCell ref="N714:O714"/>
    <mergeCell ref="P714:Q714"/>
    <mergeCell ref="V714:W714"/>
    <mergeCell ref="X714:Y714"/>
    <mergeCell ref="AK721:AK724"/>
    <mergeCell ref="V699:W699"/>
    <mergeCell ref="X699:Y699"/>
    <mergeCell ref="Z699:AA699"/>
    <mergeCell ref="AB699:AC699"/>
    <mergeCell ref="AP706:AP709"/>
    <mergeCell ref="K706:K709"/>
    <mergeCell ref="H710:H711"/>
    <mergeCell ref="R684:S684"/>
    <mergeCell ref="T684:U684"/>
    <mergeCell ref="J706:J709"/>
    <mergeCell ref="I702:I705"/>
    <mergeCell ref="AP672:AP675"/>
    <mergeCell ref="H708:H709"/>
    <mergeCell ref="AM710:AM713"/>
    <mergeCell ref="AN710:AN713"/>
    <mergeCell ref="AO702:AO705"/>
    <mergeCell ref="AP702:AP705"/>
    <mergeCell ref="J680:J683"/>
    <mergeCell ref="K680:K683"/>
    <mergeCell ref="AF680:AF683"/>
    <mergeCell ref="AG680:AG683"/>
    <mergeCell ref="AN672:AN675"/>
    <mergeCell ref="AO672:AO675"/>
    <mergeCell ref="AF672:AF675"/>
    <mergeCell ref="AG672:AG675"/>
    <mergeCell ref="AJ672:AJ675"/>
    <mergeCell ref="AK672:AK675"/>
    <mergeCell ref="AL672:AL675"/>
    <mergeCell ref="AK706:AK709"/>
    <mergeCell ref="AL706:AL709"/>
    <mergeCell ref="AM706:AM709"/>
    <mergeCell ref="AM672:AM675"/>
    <mergeCell ref="AJ680:AJ683"/>
    <mergeCell ref="AK680:AK683"/>
    <mergeCell ref="AL680:AL683"/>
    <mergeCell ref="I687:I690"/>
    <mergeCell ref="J687:J690"/>
    <mergeCell ref="K687:K690"/>
    <mergeCell ref="AF687:AF690"/>
    <mergeCell ref="AK661:AK664"/>
    <mergeCell ref="C665:C668"/>
    <mergeCell ref="C676:C679"/>
    <mergeCell ref="I676:I679"/>
    <mergeCell ref="P669:Q669"/>
    <mergeCell ref="AK650:AK653"/>
    <mergeCell ref="AL650:AL653"/>
    <mergeCell ref="AM650:AM653"/>
    <mergeCell ref="AN650:AN653"/>
    <mergeCell ref="AO650:AO653"/>
    <mergeCell ref="AP650:AP653"/>
    <mergeCell ref="I650:I653"/>
    <mergeCell ref="J650:J653"/>
    <mergeCell ref="K650:K653"/>
    <mergeCell ref="AF650:AF653"/>
    <mergeCell ref="AG650:AG653"/>
    <mergeCell ref="AJ650:AJ653"/>
    <mergeCell ref="AN680:AN683"/>
    <mergeCell ref="AO680:AO683"/>
    <mergeCell ref="AP680:AP683"/>
    <mergeCell ref="AF657:AF660"/>
    <mergeCell ref="AL661:AL664"/>
    <mergeCell ref="AM661:AM664"/>
    <mergeCell ref="AF661:AF664"/>
    <mergeCell ref="AG661:AG664"/>
    <mergeCell ref="AJ661:AJ664"/>
    <mergeCell ref="AO676:AO679"/>
    <mergeCell ref="AP676:AP679"/>
    <mergeCell ref="C672:C675"/>
    <mergeCell ref="J672:J675"/>
    <mergeCell ref="K672:K675"/>
    <mergeCell ref="J676:J679"/>
    <mergeCell ref="K676:K679"/>
    <mergeCell ref="AF676:AF679"/>
    <mergeCell ref="AG676:AG679"/>
    <mergeCell ref="C631:C634"/>
    <mergeCell ref="I631:I634"/>
    <mergeCell ref="C642:C645"/>
    <mergeCell ref="I642:I645"/>
    <mergeCell ref="J642:J645"/>
    <mergeCell ref="K642:K645"/>
    <mergeCell ref="C635:C638"/>
    <mergeCell ref="I635:I638"/>
    <mergeCell ref="J635:J638"/>
    <mergeCell ref="K635:K638"/>
    <mergeCell ref="H635:H636"/>
    <mergeCell ref="H637:H638"/>
    <mergeCell ref="AN661:AN664"/>
    <mergeCell ref="AO661:AO664"/>
    <mergeCell ref="AP661:AP664"/>
    <mergeCell ref="H661:H662"/>
    <mergeCell ref="H663:H664"/>
    <mergeCell ref="AP665:AP668"/>
    <mergeCell ref="I665:I668"/>
    <mergeCell ref="K661:K664"/>
    <mergeCell ref="J665:J668"/>
    <mergeCell ref="AM665:AM668"/>
    <mergeCell ref="C650:C653"/>
    <mergeCell ref="AN620:AN623"/>
    <mergeCell ref="AO620:AO623"/>
    <mergeCell ref="AP620:AP623"/>
    <mergeCell ref="I627:I630"/>
    <mergeCell ref="J627:J630"/>
    <mergeCell ref="K627:K630"/>
    <mergeCell ref="AM657:AM660"/>
    <mergeCell ref="AN657:AN660"/>
    <mergeCell ref="C646:C649"/>
    <mergeCell ref="I646:I649"/>
    <mergeCell ref="J646:J649"/>
    <mergeCell ref="K646:K649"/>
    <mergeCell ref="AF646:AF649"/>
    <mergeCell ref="AG646:AG649"/>
    <mergeCell ref="AJ646:AJ649"/>
    <mergeCell ref="AK646:AK649"/>
    <mergeCell ref="AP627:AP630"/>
    <mergeCell ref="V624:W624"/>
    <mergeCell ref="X624:Y624"/>
    <mergeCell ref="Z624:AA624"/>
    <mergeCell ref="AF627:AF630"/>
    <mergeCell ref="L624:M624"/>
    <mergeCell ref="N624:O624"/>
    <mergeCell ref="P624:Q624"/>
    <mergeCell ref="R624:S624"/>
    <mergeCell ref="T624:U624"/>
    <mergeCell ref="AL646:AL649"/>
    <mergeCell ref="AM646:AM649"/>
    <mergeCell ref="AP646:AP649"/>
    <mergeCell ref="AL612:AL615"/>
    <mergeCell ref="AM597:AM600"/>
    <mergeCell ref="AN597:AN600"/>
    <mergeCell ref="AO597:AO600"/>
    <mergeCell ref="AN601:AN604"/>
    <mergeCell ref="AO601:AO604"/>
    <mergeCell ref="AN605:AN608"/>
    <mergeCell ref="AO605:AO608"/>
    <mergeCell ref="AO616:AO619"/>
    <mergeCell ref="AP616:AP619"/>
    <mergeCell ref="AF612:AF615"/>
    <mergeCell ref="AG612:AG615"/>
    <mergeCell ref="AJ612:AJ615"/>
    <mergeCell ref="I612:I615"/>
    <mergeCell ref="J612:J615"/>
    <mergeCell ref="K612:K615"/>
    <mergeCell ref="AK612:AK615"/>
    <mergeCell ref="AG616:AG619"/>
    <mergeCell ref="AJ616:AJ619"/>
    <mergeCell ref="AK616:AK619"/>
    <mergeCell ref="AL616:AL619"/>
    <mergeCell ref="AM616:AM619"/>
    <mergeCell ref="AN616:AN619"/>
    <mergeCell ref="K597:K600"/>
    <mergeCell ref="AM612:AM615"/>
    <mergeCell ref="AN612:AN615"/>
    <mergeCell ref="AO612:AO615"/>
    <mergeCell ref="AP612:AP615"/>
    <mergeCell ref="C616:C619"/>
    <mergeCell ref="I616:I619"/>
    <mergeCell ref="J616:J619"/>
    <mergeCell ref="H614:H615"/>
    <mergeCell ref="AK597:AK600"/>
    <mergeCell ref="AL597:AL600"/>
    <mergeCell ref="AP605:AP608"/>
    <mergeCell ref="AK601:AK604"/>
    <mergeCell ref="AL601:AL604"/>
    <mergeCell ref="AF601:AF604"/>
    <mergeCell ref="AG601:AG604"/>
    <mergeCell ref="AJ601:AJ604"/>
    <mergeCell ref="I582:I585"/>
    <mergeCell ref="J582:J585"/>
    <mergeCell ref="AJ590:AJ593"/>
    <mergeCell ref="AK590:AK593"/>
    <mergeCell ref="AL590:AL593"/>
    <mergeCell ref="H590:H591"/>
    <mergeCell ref="H592:H593"/>
    <mergeCell ref="I586:I589"/>
    <mergeCell ref="J586:J589"/>
    <mergeCell ref="K586:K589"/>
    <mergeCell ref="AF586:AF589"/>
    <mergeCell ref="AG586:AG589"/>
    <mergeCell ref="C590:C593"/>
    <mergeCell ref="I590:I593"/>
    <mergeCell ref="J590:J593"/>
    <mergeCell ref="K590:K593"/>
    <mergeCell ref="AF590:AF593"/>
    <mergeCell ref="AG590:AG593"/>
    <mergeCell ref="AK586:AK589"/>
    <mergeCell ref="AL586:AL589"/>
    <mergeCell ref="K567:K570"/>
    <mergeCell ref="AF567:AF570"/>
    <mergeCell ref="AG567:AG570"/>
    <mergeCell ref="H584:H585"/>
    <mergeCell ref="H582:H583"/>
    <mergeCell ref="C575:C578"/>
    <mergeCell ref="I575:I578"/>
    <mergeCell ref="J575:J578"/>
    <mergeCell ref="AO575:AO578"/>
    <mergeCell ref="L579:M579"/>
    <mergeCell ref="N579:O579"/>
    <mergeCell ref="P579:Q579"/>
    <mergeCell ref="AF575:AF578"/>
    <mergeCell ref="K582:K585"/>
    <mergeCell ref="AF582:AF585"/>
    <mergeCell ref="AG582:AG585"/>
    <mergeCell ref="AJ582:AJ585"/>
    <mergeCell ref="AK582:AK585"/>
    <mergeCell ref="AL582:AL585"/>
    <mergeCell ref="AM582:AM585"/>
    <mergeCell ref="AN582:AN585"/>
    <mergeCell ref="AO582:AO585"/>
    <mergeCell ref="R579:S579"/>
    <mergeCell ref="T579:U579"/>
    <mergeCell ref="V579:W579"/>
    <mergeCell ref="X579:Y579"/>
    <mergeCell ref="Z579:AA579"/>
    <mergeCell ref="AB579:AC579"/>
    <mergeCell ref="K575:K578"/>
    <mergeCell ref="H575:H576"/>
    <mergeCell ref="H577:H578"/>
    <mergeCell ref="C582:C585"/>
    <mergeCell ref="K556:K559"/>
    <mergeCell ref="AF556:AF559"/>
    <mergeCell ref="AG556:AG559"/>
    <mergeCell ref="AM571:AM574"/>
    <mergeCell ref="AN571:AN574"/>
    <mergeCell ref="AO571:AO574"/>
    <mergeCell ref="AP571:AP574"/>
    <mergeCell ref="H567:H568"/>
    <mergeCell ref="H569:H570"/>
    <mergeCell ref="H571:H572"/>
    <mergeCell ref="AO567:AO570"/>
    <mergeCell ref="AP567:AP570"/>
    <mergeCell ref="C571:C574"/>
    <mergeCell ref="I571:I574"/>
    <mergeCell ref="J571:J574"/>
    <mergeCell ref="K571:K574"/>
    <mergeCell ref="AF571:AF574"/>
    <mergeCell ref="AG571:AG574"/>
    <mergeCell ref="AJ571:AJ574"/>
    <mergeCell ref="AK571:AK574"/>
    <mergeCell ref="AL571:AL574"/>
    <mergeCell ref="AJ567:AJ570"/>
    <mergeCell ref="AK567:AK570"/>
    <mergeCell ref="AL567:AL570"/>
    <mergeCell ref="AM567:AM570"/>
    <mergeCell ref="AN567:AN570"/>
    <mergeCell ref="C560:C563"/>
    <mergeCell ref="I560:I563"/>
    <mergeCell ref="J560:J563"/>
    <mergeCell ref="K560:K563"/>
    <mergeCell ref="I567:I570"/>
    <mergeCell ref="J567:J570"/>
    <mergeCell ref="C552:C555"/>
    <mergeCell ref="I552:I555"/>
    <mergeCell ref="J552:J555"/>
    <mergeCell ref="K552:K555"/>
    <mergeCell ref="AF552:AF555"/>
    <mergeCell ref="AG552:AG555"/>
    <mergeCell ref="H552:H553"/>
    <mergeCell ref="H554:H555"/>
    <mergeCell ref="AO560:AO563"/>
    <mergeCell ref="AP560:AP563"/>
    <mergeCell ref="L564:M564"/>
    <mergeCell ref="N564:O564"/>
    <mergeCell ref="P564:Q564"/>
    <mergeCell ref="R564:S564"/>
    <mergeCell ref="T564:U564"/>
    <mergeCell ref="V564:W564"/>
    <mergeCell ref="X564:Y564"/>
    <mergeCell ref="Z564:AA564"/>
    <mergeCell ref="AJ556:AJ559"/>
    <mergeCell ref="AK556:AK559"/>
    <mergeCell ref="AL556:AL559"/>
    <mergeCell ref="H556:H557"/>
    <mergeCell ref="H558:H559"/>
    <mergeCell ref="AN560:AN563"/>
    <mergeCell ref="AM556:AM559"/>
    <mergeCell ref="AN556:AN559"/>
    <mergeCell ref="H560:H561"/>
    <mergeCell ref="H562:H563"/>
    <mergeCell ref="C556:C559"/>
    <mergeCell ref="AK560:AK563"/>
    <mergeCell ref="I556:I559"/>
    <mergeCell ref="J556:J559"/>
    <mergeCell ref="AP530:AP533"/>
    <mergeCell ref="C522:C525"/>
    <mergeCell ref="I522:I525"/>
    <mergeCell ref="J522:J525"/>
    <mergeCell ref="H530:H531"/>
    <mergeCell ref="H532:H533"/>
    <mergeCell ref="AF522:AF525"/>
    <mergeCell ref="AO522:AO525"/>
    <mergeCell ref="AP522:AP525"/>
    <mergeCell ref="AM526:AM529"/>
    <mergeCell ref="AN526:AN529"/>
    <mergeCell ref="AO526:AO529"/>
    <mergeCell ref="AP526:AP529"/>
    <mergeCell ref="C545:C548"/>
    <mergeCell ref="K541:K544"/>
    <mergeCell ref="AF541:AF544"/>
    <mergeCell ref="AG541:AG544"/>
    <mergeCell ref="AM522:AM525"/>
    <mergeCell ref="AN522:AN525"/>
    <mergeCell ref="AJ522:AJ525"/>
    <mergeCell ref="AJ530:AJ533"/>
    <mergeCell ref="AK530:AK533"/>
    <mergeCell ref="AL530:AL533"/>
    <mergeCell ref="I545:I548"/>
    <mergeCell ref="J545:J548"/>
    <mergeCell ref="K545:K548"/>
    <mergeCell ref="AF545:AF548"/>
    <mergeCell ref="AG545:AG548"/>
    <mergeCell ref="H537:H538"/>
    <mergeCell ref="H539:H540"/>
    <mergeCell ref="H541:H542"/>
    <mergeCell ref="H543:H544"/>
    <mergeCell ref="J526:J529"/>
    <mergeCell ref="K526:K529"/>
    <mergeCell ref="AF526:AF529"/>
    <mergeCell ref="AG526:AG529"/>
    <mergeCell ref="AJ526:AJ529"/>
    <mergeCell ref="AK526:AK529"/>
    <mergeCell ref="AG522:AG525"/>
    <mergeCell ref="C530:C533"/>
    <mergeCell ref="I530:I533"/>
    <mergeCell ref="J530:J533"/>
    <mergeCell ref="K530:K533"/>
    <mergeCell ref="AF530:AF533"/>
    <mergeCell ref="AG530:AG533"/>
    <mergeCell ref="K522:K525"/>
    <mergeCell ref="C526:C529"/>
    <mergeCell ref="I526:I529"/>
    <mergeCell ref="L519:M519"/>
    <mergeCell ref="N519:O519"/>
    <mergeCell ref="P519:Q519"/>
    <mergeCell ref="R519:S519"/>
    <mergeCell ref="T519:U519"/>
    <mergeCell ref="V519:W519"/>
    <mergeCell ref="X519:Y519"/>
    <mergeCell ref="Z519:AA519"/>
    <mergeCell ref="K515:K518"/>
    <mergeCell ref="AM515:AM518"/>
    <mergeCell ref="AN515:AN518"/>
    <mergeCell ref="AO515:AO518"/>
    <mergeCell ref="AK511:AK514"/>
    <mergeCell ref="AL511:AL514"/>
    <mergeCell ref="AF511:AF514"/>
    <mergeCell ref="AG511:AG514"/>
    <mergeCell ref="K496:K499"/>
    <mergeCell ref="AJ462:AJ465"/>
    <mergeCell ref="AK462:AK465"/>
    <mergeCell ref="AL462:AL465"/>
    <mergeCell ref="AL466:AL469"/>
    <mergeCell ref="AM466:AM469"/>
    <mergeCell ref="AN466:AN469"/>
    <mergeCell ref="AM470:AM473"/>
    <mergeCell ref="AN470:AN473"/>
    <mergeCell ref="K500:K503"/>
    <mergeCell ref="AO466:AO469"/>
    <mergeCell ref="K507:K510"/>
    <mergeCell ref="AF507:AF510"/>
    <mergeCell ref="AG507:AG510"/>
    <mergeCell ref="AJ507:AJ510"/>
    <mergeCell ref="AK507:AK510"/>
    <mergeCell ref="K511:K514"/>
    <mergeCell ref="AJ511:AJ514"/>
    <mergeCell ref="AF515:AF518"/>
    <mergeCell ref="K462:K465"/>
    <mergeCell ref="AF462:AF465"/>
    <mergeCell ref="AG462:AG465"/>
    <mergeCell ref="AJ492:AJ495"/>
    <mergeCell ref="AK492:AK495"/>
    <mergeCell ref="AL492:AL495"/>
    <mergeCell ref="L504:M504"/>
    <mergeCell ref="N504:O504"/>
    <mergeCell ref="P504:Q504"/>
    <mergeCell ref="R504:S504"/>
    <mergeCell ref="T504:U504"/>
    <mergeCell ref="AK500:AK503"/>
    <mergeCell ref="AL500:AL503"/>
    <mergeCell ref="C492:C495"/>
    <mergeCell ref="I492:I495"/>
    <mergeCell ref="J492:J495"/>
    <mergeCell ref="K492:K495"/>
    <mergeCell ref="AF492:AF495"/>
    <mergeCell ref="AG492:AG495"/>
    <mergeCell ref="AF496:AF499"/>
    <mergeCell ref="AG496:AG499"/>
    <mergeCell ref="T489:U489"/>
    <mergeCell ref="AL470:AL473"/>
    <mergeCell ref="AJ477:AJ480"/>
    <mergeCell ref="AK481:AK484"/>
    <mergeCell ref="AF466:AF469"/>
    <mergeCell ref="AG466:AG469"/>
    <mergeCell ref="AJ466:AJ469"/>
    <mergeCell ref="AK466:AK469"/>
    <mergeCell ref="H502:H503"/>
    <mergeCell ref="K466:K469"/>
    <mergeCell ref="H470:H471"/>
    <mergeCell ref="H472:H473"/>
    <mergeCell ref="E475:G475"/>
    <mergeCell ref="I481:I484"/>
    <mergeCell ref="AJ496:AJ499"/>
    <mergeCell ref="AK496:AK499"/>
    <mergeCell ref="AL496:AL499"/>
    <mergeCell ref="AN496:AN499"/>
    <mergeCell ref="H500:H501"/>
    <mergeCell ref="AF500:AF503"/>
    <mergeCell ref="AG500:AG503"/>
    <mergeCell ref="C481:C484"/>
    <mergeCell ref="K470:K473"/>
    <mergeCell ref="AM500:AM503"/>
    <mergeCell ref="AN500:AN503"/>
    <mergeCell ref="C496:C499"/>
    <mergeCell ref="AL481:AL484"/>
    <mergeCell ref="AK477:AK480"/>
    <mergeCell ref="AL477:AL480"/>
    <mergeCell ref="V474:W474"/>
    <mergeCell ref="AJ481:AJ484"/>
    <mergeCell ref="AF470:AF473"/>
    <mergeCell ref="AG470:AG473"/>
    <mergeCell ref="AJ470:AJ473"/>
    <mergeCell ref="AK470:AK473"/>
    <mergeCell ref="AM492:AM495"/>
    <mergeCell ref="AN492:AN495"/>
    <mergeCell ref="AP466:AP469"/>
    <mergeCell ref="H462:H463"/>
    <mergeCell ref="H464:H465"/>
    <mergeCell ref="H466:H467"/>
    <mergeCell ref="H468:H469"/>
    <mergeCell ref="AM462:AM465"/>
    <mergeCell ref="AN462:AN465"/>
    <mergeCell ref="AO462:AO465"/>
    <mergeCell ref="J481:J484"/>
    <mergeCell ref="H477:H478"/>
    <mergeCell ref="H479:H480"/>
    <mergeCell ref="K477:K480"/>
    <mergeCell ref="AF477:AF480"/>
    <mergeCell ref="AG477:AG480"/>
    <mergeCell ref="AO470:AO473"/>
    <mergeCell ref="AP470:AP473"/>
    <mergeCell ref="AJ440:AJ443"/>
    <mergeCell ref="AK447:AK450"/>
    <mergeCell ref="AL447:AL450"/>
    <mergeCell ref="AL440:AL443"/>
    <mergeCell ref="AL455:AL458"/>
    <mergeCell ref="H455:H456"/>
    <mergeCell ref="H457:H458"/>
    <mergeCell ref="J455:J458"/>
    <mergeCell ref="K455:K458"/>
    <mergeCell ref="AF455:AF458"/>
    <mergeCell ref="AG455:AG458"/>
    <mergeCell ref="AJ455:AJ458"/>
    <mergeCell ref="AM455:AM458"/>
    <mergeCell ref="AN455:AN458"/>
    <mergeCell ref="AO455:AO458"/>
    <mergeCell ref="AP455:AP458"/>
    <mergeCell ref="I440:I443"/>
    <mergeCell ref="J440:J443"/>
    <mergeCell ref="K447:K450"/>
    <mergeCell ref="AM440:AM443"/>
    <mergeCell ref="AF447:AF450"/>
    <mergeCell ref="AP410:AP413"/>
    <mergeCell ref="L459:M459"/>
    <mergeCell ref="N459:O459"/>
    <mergeCell ref="P459:Q459"/>
    <mergeCell ref="R459:S459"/>
    <mergeCell ref="T459:U459"/>
    <mergeCell ref="AK455:AK458"/>
    <mergeCell ref="T414:U414"/>
    <mergeCell ref="AP417:AP420"/>
    <mergeCell ref="AP421:AP424"/>
    <mergeCell ref="AO417:AO420"/>
    <mergeCell ref="AK421:AK424"/>
    <mergeCell ref="AL421:AL424"/>
    <mergeCell ref="AM421:AM424"/>
    <mergeCell ref="AP451:AP454"/>
    <mergeCell ref="AG447:AG450"/>
    <mergeCell ref="AO440:AO443"/>
    <mergeCell ref="AP440:AP443"/>
    <mergeCell ref="L444:M444"/>
    <mergeCell ref="N444:O444"/>
    <mergeCell ref="P444:Q444"/>
    <mergeCell ref="R444:S444"/>
    <mergeCell ref="AJ451:AJ454"/>
    <mergeCell ref="AK451:AK454"/>
    <mergeCell ref="AL451:AL454"/>
    <mergeCell ref="AM451:AM454"/>
    <mergeCell ref="AN451:AN454"/>
    <mergeCell ref="AF451:AF454"/>
    <mergeCell ref="AG451:AG454"/>
    <mergeCell ref="AF406:AF409"/>
    <mergeCell ref="AK432:AK435"/>
    <mergeCell ref="AN432:AN435"/>
    <mergeCell ref="AO432:AO435"/>
    <mergeCell ref="AP432:AP435"/>
    <mergeCell ref="L414:M414"/>
    <mergeCell ref="N414:O414"/>
    <mergeCell ref="AN425:AN428"/>
    <mergeCell ref="AF425:AF428"/>
    <mergeCell ref="AG425:AG428"/>
    <mergeCell ref="AJ425:AJ428"/>
    <mergeCell ref="K417:K420"/>
    <mergeCell ref="AN440:AN443"/>
    <mergeCell ref="AP436:AP439"/>
    <mergeCell ref="AK440:AK443"/>
    <mergeCell ref="AO451:AO454"/>
    <mergeCell ref="AM447:AM450"/>
    <mergeCell ref="AN447:AN450"/>
    <mergeCell ref="AO447:AO450"/>
    <mergeCell ref="AP447:AP450"/>
    <mergeCell ref="C432:C435"/>
    <mergeCell ref="I432:I435"/>
    <mergeCell ref="J432:J435"/>
    <mergeCell ref="K432:K435"/>
    <mergeCell ref="AF432:AF435"/>
    <mergeCell ref="AG432:AG435"/>
    <mergeCell ref="AN421:AN424"/>
    <mergeCell ref="AO421:AO424"/>
    <mergeCell ref="P414:Q414"/>
    <mergeCell ref="R414:S414"/>
    <mergeCell ref="T429:U429"/>
    <mergeCell ref="AF421:AF424"/>
    <mergeCell ref="AG421:AG424"/>
    <mergeCell ref="AJ421:AJ424"/>
    <mergeCell ref="AJ432:AJ435"/>
    <mergeCell ref="K436:K439"/>
    <mergeCell ref="AF436:AF439"/>
    <mergeCell ref="J421:J424"/>
    <mergeCell ref="K421:K424"/>
    <mergeCell ref="V429:W429"/>
    <mergeCell ref="X429:Y429"/>
    <mergeCell ref="Z429:AA429"/>
    <mergeCell ref="K425:K428"/>
    <mergeCell ref="C391:C394"/>
    <mergeCell ref="I391:I394"/>
    <mergeCell ref="J391:J394"/>
    <mergeCell ref="K391:K394"/>
    <mergeCell ref="AF391:AF394"/>
    <mergeCell ref="AG391:AG394"/>
    <mergeCell ref="AO406:AO409"/>
    <mergeCell ref="AP406:AP409"/>
    <mergeCell ref="E415:G415"/>
    <mergeCell ref="C402:C405"/>
    <mergeCell ref="I402:I405"/>
    <mergeCell ref="J402:J405"/>
    <mergeCell ref="K402:K405"/>
    <mergeCell ref="AM402:AM405"/>
    <mergeCell ref="AN402:AN405"/>
    <mergeCell ref="AO402:AO405"/>
    <mergeCell ref="AG406:AG409"/>
    <mergeCell ref="AJ406:AJ409"/>
    <mergeCell ref="AK406:AK409"/>
    <mergeCell ref="AL406:AL409"/>
    <mergeCell ref="AM406:AM409"/>
    <mergeCell ref="AN406:AN409"/>
    <mergeCell ref="K410:K413"/>
    <mergeCell ref="I395:I398"/>
    <mergeCell ref="J395:J398"/>
    <mergeCell ref="K395:K398"/>
    <mergeCell ref="AP402:AP405"/>
    <mergeCell ref="C406:C409"/>
    <mergeCell ref="I406:I409"/>
    <mergeCell ref="J406:J409"/>
    <mergeCell ref="K406:K409"/>
    <mergeCell ref="P369:Q369"/>
    <mergeCell ref="R369:S369"/>
    <mergeCell ref="T369:U369"/>
    <mergeCell ref="AJ346:AJ349"/>
    <mergeCell ref="AF361:AF364"/>
    <mergeCell ref="AG361:AG364"/>
    <mergeCell ref="T354:U354"/>
    <mergeCell ref="R354:S354"/>
    <mergeCell ref="AL380:AL383"/>
    <mergeCell ref="AM380:AM383"/>
    <mergeCell ref="AN380:AN383"/>
    <mergeCell ref="AO380:AO383"/>
    <mergeCell ref="AP380:AP383"/>
    <mergeCell ref="AN387:AN390"/>
    <mergeCell ref="AO376:AO379"/>
    <mergeCell ref="AP376:AP379"/>
    <mergeCell ref="AF380:AF383"/>
    <mergeCell ref="AG380:AG383"/>
    <mergeCell ref="AJ380:AJ383"/>
    <mergeCell ref="AK380:AK383"/>
    <mergeCell ref="AG365:AG368"/>
    <mergeCell ref="AJ365:AJ368"/>
    <mergeCell ref="AK365:AK368"/>
    <mergeCell ref="AL365:AL368"/>
    <mergeCell ref="AM387:AM390"/>
    <mergeCell ref="AO365:AO368"/>
    <mergeCell ref="AJ361:AJ364"/>
    <mergeCell ref="AK361:AK364"/>
    <mergeCell ref="AL361:AL364"/>
    <mergeCell ref="AM365:AM368"/>
    <mergeCell ref="J342:J345"/>
    <mergeCell ref="K342:K345"/>
    <mergeCell ref="AF342:AF345"/>
    <mergeCell ref="AG342:AG345"/>
    <mergeCell ref="AM361:AM364"/>
    <mergeCell ref="AN361:AN364"/>
    <mergeCell ref="L384:M384"/>
    <mergeCell ref="N384:O384"/>
    <mergeCell ref="AF376:AF379"/>
    <mergeCell ref="AG376:AG379"/>
    <mergeCell ref="AJ376:AJ379"/>
    <mergeCell ref="AK376:AK379"/>
    <mergeCell ref="AF372:AF375"/>
    <mergeCell ref="AG372:AG375"/>
    <mergeCell ref="T384:U384"/>
    <mergeCell ref="V384:W384"/>
    <mergeCell ref="X384:Y384"/>
    <mergeCell ref="Z384:AA384"/>
    <mergeCell ref="AB384:AC384"/>
    <mergeCell ref="AK346:AK349"/>
    <mergeCell ref="AL346:AL349"/>
    <mergeCell ref="AM346:AM349"/>
    <mergeCell ref="AN346:AN349"/>
    <mergeCell ref="AL357:AL360"/>
    <mergeCell ref="AM357:AM360"/>
    <mergeCell ref="AN357:AN360"/>
    <mergeCell ref="K376:K379"/>
    <mergeCell ref="K380:K383"/>
    <mergeCell ref="AM342:AM345"/>
    <mergeCell ref="AN342:AN345"/>
    <mergeCell ref="L369:M369"/>
    <mergeCell ref="N369:O369"/>
    <mergeCell ref="L339:M339"/>
    <mergeCell ref="N339:O339"/>
    <mergeCell ref="P339:Q339"/>
    <mergeCell ref="R339:S339"/>
    <mergeCell ref="T339:U339"/>
    <mergeCell ref="H365:H366"/>
    <mergeCell ref="H367:H368"/>
    <mergeCell ref="I331:I334"/>
    <mergeCell ref="J331:J334"/>
    <mergeCell ref="K331:K334"/>
    <mergeCell ref="AF331:AF334"/>
    <mergeCell ref="H342:H343"/>
    <mergeCell ref="H344:H345"/>
    <mergeCell ref="H346:H347"/>
    <mergeCell ref="H348:H349"/>
    <mergeCell ref="C361:C364"/>
    <mergeCell ref="I361:I364"/>
    <mergeCell ref="J361:J364"/>
    <mergeCell ref="K361:K364"/>
    <mergeCell ref="H359:H360"/>
    <mergeCell ref="H361:H362"/>
    <mergeCell ref="H363:H364"/>
    <mergeCell ref="H350:H351"/>
    <mergeCell ref="H352:H353"/>
    <mergeCell ref="H357:H358"/>
    <mergeCell ref="L354:M354"/>
    <mergeCell ref="N354:O354"/>
    <mergeCell ref="P354:Q354"/>
    <mergeCell ref="K365:K368"/>
    <mergeCell ref="AF365:AF368"/>
    <mergeCell ref="C342:C345"/>
    <mergeCell ref="I342:I345"/>
    <mergeCell ref="AL316:AL319"/>
    <mergeCell ref="AJ350:AJ353"/>
    <mergeCell ref="AK350:AK353"/>
    <mergeCell ref="AL350:AL353"/>
    <mergeCell ref="K346:K349"/>
    <mergeCell ref="AF346:AF349"/>
    <mergeCell ref="AG346:AG349"/>
    <mergeCell ref="AL327:AL330"/>
    <mergeCell ref="AM327:AM330"/>
    <mergeCell ref="AN327:AN330"/>
    <mergeCell ref="K335:K338"/>
    <mergeCell ref="C350:C353"/>
    <mergeCell ref="I350:I353"/>
    <mergeCell ref="J350:J353"/>
    <mergeCell ref="K350:K353"/>
    <mergeCell ref="AF350:AF353"/>
    <mergeCell ref="AG350:AG353"/>
    <mergeCell ref="C327:C330"/>
    <mergeCell ref="I327:I330"/>
    <mergeCell ref="J327:J330"/>
    <mergeCell ref="K327:K330"/>
    <mergeCell ref="AF327:AF330"/>
    <mergeCell ref="AG327:AG330"/>
    <mergeCell ref="AJ327:AJ330"/>
    <mergeCell ref="AK327:AK330"/>
    <mergeCell ref="AJ335:AJ338"/>
    <mergeCell ref="AK335:AK338"/>
    <mergeCell ref="AL335:AL338"/>
    <mergeCell ref="AM335:AM338"/>
    <mergeCell ref="AM331:AM334"/>
    <mergeCell ref="AN331:AN334"/>
    <mergeCell ref="AN335:AN338"/>
    <mergeCell ref="R279:S279"/>
    <mergeCell ref="T279:U279"/>
    <mergeCell ref="AK282:AK285"/>
    <mergeCell ref="AM290:AM293"/>
    <mergeCell ref="AN290:AN293"/>
    <mergeCell ref="AO290:AO293"/>
    <mergeCell ref="V294:W294"/>
    <mergeCell ref="X294:Y294"/>
    <mergeCell ref="AM316:AM319"/>
    <mergeCell ref="AN316:AN319"/>
    <mergeCell ref="AO316:AO319"/>
    <mergeCell ref="AP316:AP319"/>
    <mergeCell ref="AM297:AM300"/>
    <mergeCell ref="AN297:AN300"/>
    <mergeCell ref="AM312:AM315"/>
    <mergeCell ref="Z294:AA294"/>
    <mergeCell ref="AF290:AF293"/>
    <mergeCell ref="AG290:AG293"/>
    <mergeCell ref="AJ290:AJ293"/>
    <mergeCell ref="AK290:AK293"/>
    <mergeCell ref="AL290:AL293"/>
    <mergeCell ref="AJ312:AJ315"/>
    <mergeCell ref="AK312:AK315"/>
    <mergeCell ref="AL312:AL315"/>
    <mergeCell ref="AM286:AM289"/>
    <mergeCell ref="AN286:AN289"/>
    <mergeCell ref="AO286:AO289"/>
    <mergeCell ref="AP286:AP289"/>
    <mergeCell ref="AF316:AF319"/>
    <mergeCell ref="AG316:AG319"/>
    <mergeCell ref="AJ316:AJ319"/>
    <mergeCell ref="AK316:AK319"/>
    <mergeCell ref="C271:C274"/>
    <mergeCell ref="K271:K274"/>
    <mergeCell ref="AK275:AK278"/>
    <mergeCell ref="AL275:AL278"/>
    <mergeCell ref="AG271:AG274"/>
    <mergeCell ref="AJ271:AJ274"/>
    <mergeCell ref="AK271:AK274"/>
    <mergeCell ref="AP290:AP293"/>
    <mergeCell ref="C286:C289"/>
    <mergeCell ref="I286:I289"/>
    <mergeCell ref="J286:J289"/>
    <mergeCell ref="K286:K289"/>
    <mergeCell ref="AF286:AF289"/>
    <mergeCell ref="AG286:AG289"/>
    <mergeCell ref="AJ286:AJ289"/>
    <mergeCell ref="AJ275:AJ278"/>
    <mergeCell ref="C290:C293"/>
    <mergeCell ref="I290:I293"/>
    <mergeCell ref="J290:J293"/>
    <mergeCell ref="K290:K293"/>
    <mergeCell ref="C282:C285"/>
    <mergeCell ref="I282:I285"/>
    <mergeCell ref="J282:J285"/>
    <mergeCell ref="K282:K285"/>
    <mergeCell ref="C275:C278"/>
    <mergeCell ref="I275:I278"/>
    <mergeCell ref="J275:J278"/>
    <mergeCell ref="K275:K278"/>
    <mergeCell ref="AF275:AF278"/>
    <mergeCell ref="AG275:AG278"/>
    <mergeCell ref="AP282:AP285"/>
    <mergeCell ref="H282:H283"/>
    <mergeCell ref="AP230:AP233"/>
    <mergeCell ref="T264:U264"/>
    <mergeCell ref="AN256:AN259"/>
    <mergeCell ref="AO256:AO259"/>
    <mergeCell ref="I260:I263"/>
    <mergeCell ref="L264:M264"/>
    <mergeCell ref="N264:O264"/>
    <mergeCell ref="P264:Q264"/>
    <mergeCell ref="R264:S264"/>
    <mergeCell ref="C256:C259"/>
    <mergeCell ref="I256:I259"/>
    <mergeCell ref="J256:J259"/>
    <mergeCell ref="K256:K259"/>
    <mergeCell ref="C260:C263"/>
    <mergeCell ref="AN282:AN285"/>
    <mergeCell ref="AO282:AO285"/>
    <mergeCell ref="L279:M279"/>
    <mergeCell ref="N279:O279"/>
    <mergeCell ref="P279:Q279"/>
    <mergeCell ref="H267:H268"/>
    <mergeCell ref="H269:H270"/>
    <mergeCell ref="H271:H272"/>
    <mergeCell ref="AG282:AG285"/>
    <mergeCell ref="AJ282:AJ285"/>
    <mergeCell ref="C267:C270"/>
    <mergeCell ref="I267:I270"/>
    <mergeCell ref="J267:J270"/>
    <mergeCell ref="K267:K270"/>
    <mergeCell ref="AL282:AL285"/>
    <mergeCell ref="AM282:AM285"/>
    <mergeCell ref="AF282:AF285"/>
    <mergeCell ref="AM271:AM274"/>
    <mergeCell ref="C241:C244"/>
    <mergeCell ref="K230:K233"/>
    <mergeCell ref="AK230:AK233"/>
    <mergeCell ref="AL230:AL233"/>
    <mergeCell ref="AF230:AF233"/>
    <mergeCell ref="AG230:AG233"/>
    <mergeCell ref="K252:K255"/>
    <mergeCell ref="AF252:AF255"/>
    <mergeCell ref="AK252:AK255"/>
    <mergeCell ref="AL252:AL255"/>
    <mergeCell ref="AM252:AM255"/>
    <mergeCell ref="AN252:AN255"/>
    <mergeCell ref="AG252:AG255"/>
    <mergeCell ref="AJ252:AJ255"/>
    <mergeCell ref="AP260:AP263"/>
    <mergeCell ref="AO260:AO263"/>
    <mergeCell ref="AJ256:AJ259"/>
    <mergeCell ref="AK256:AK259"/>
    <mergeCell ref="AL256:AL259"/>
    <mergeCell ref="AM256:AM259"/>
    <mergeCell ref="AP256:AP259"/>
    <mergeCell ref="K260:K263"/>
    <mergeCell ref="AF260:AF263"/>
    <mergeCell ref="AG260:AG263"/>
    <mergeCell ref="AJ260:AJ263"/>
    <mergeCell ref="AK260:AK263"/>
    <mergeCell ref="AL260:AL263"/>
    <mergeCell ref="AM260:AM263"/>
    <mergeCell ref="AN260:AN263"/>
    <mergeCell ref="AF256:AF259"/>
    <mergeCell ref="AG256:AG259"/>
    <mergeCell ref="AO230:AO233"/>
    <mergeCell ref="C222:C225"/>
    <mergeCell ref="I222:I225"/>
    <mergeCell ref="J222:J225"/>
    <mergeCell ref="K222:K225"/>
    <mergeCell ref="C215:C218"/>
    <mergeCell ref="I215:I218"/>
    <mergeCell ref="J215:J218"/>
    <mergeCell ref="K215:K218"/>
    <mergeCell ref="H224:H225"/>
    <mergeCell ref="AM226:AM229"/>
    <mergeCell ref="AN226:AN229"/>
    <mergeCell ref="AO226:AO229"/>
    <mergeCell ref="AP226:AP229"/>
    <mergeCell ref="AK237:AK240"/>
    <mergeCell ref="AM230:AM233"/>
    <mergeCell ref="AN230:AN233"/>
    <mergeCell ref="AO222:AO225"/>
    <mergeCell ref="AP222:AP225"/>
    <mergeCell ref="C226:C229"/>
    <mergeCell ref="I226:I229"/>
    <mergeCell ref="J226:J229"/>
    <mergeCell ref="K226:K229"/>
    <mergeCell ref="AF226:AF229"/>
    <mergeCell ref="T234:U234"/>
    <mergeCell ref="C237:C240"/>
    <mergeCell ref="K237:K240"/>
    <mergeCell ref="AF237:AF240"/>
    <mergeCell ref="V234:W234"/>
    <mergeCell ref="X234:Y234"/>
    <mergeCell ref="Z234:AA234"/>
    <mergeCell ref="AB234:AC234"/>
    <mergeCell ref="AJ230:AJ233"/>
    <mergeCell ref="AP211:AP214"/>
    <mergeCell ref="AF207:AF210"/>
    <mergeCell ref="AG207:AG210"/>
    <mergeCell ref="C200:C203"/>
    <mergeCell ref="I200:I203"/>
    <mergeCell ref="J200:J203"/>
    <mergeCell ref="K200:K203"/>
    <mergeCell ref="AF200:AF203"/>
    <mergeCell ref="AM207:AM210"/>
    <mergeCell ref="AN207:AN210"/>
    <mergeCell ref="AO207:AO210"/>
    <mergeCell ref="AP207:AP210"/>
    <mergeCell ref="C211:C214"/>
    <mergeCell ref="I211:I214"/>
    <mergeCell ref="J211:J214"/>
    <mergeCell ref="K211:K214"/>
    <mergeCell ref="AF211:AF214"/>
    <mergeCell ref="AG211:AG214"/>
    <mergeCell ref="C207:C210"/>
    <mergeCell ref="I207:I210"/>
    <mergeCell ref="J207:J210"/>
    <mergeCell ref="K207:K210"/>
    <mergeCell ref="AK207:AK210"/>
    <mergeCell ref="AL207:AL210"/>
    <mergeCell ref="AN211:AN214"/>
    <mergeCell ref="AO211:AO214"/>
    <mergeCell ref="AJ211:AJ214"/>
    <mergeCell ref="AK211:AK214"/>
    <mergeCell ref="AP200:AP203"/>
    <mergeCell ref="E205:G205"/>
    <mergeCell ref="AO177:AO180"/>
    <mergeCell ref="AP177:AP180"/>
    <mergeCell ref="AP181:AP184"/>
    <mergeCell ref="AP185:AP188"/>
    <mergeCell ref="K181:K184"/>
    <mergeCell ref="AF181:AF184"/>
    <mergeCell ref="AG181:AG184"/>
    <mergeCell ref="AJ181:AJ184"/>
    <mergeCell ref="AK181:AK184"/>
    <mergeCell ref="AL181:AL184"/>
    <mergeCell ref="T204:U204"/>
    <mergeCell ref="AJ196:AJ199"/>
    <mergeCell ref="AK196:AK199"/>
    <mergeCell ref="AL196:AL199"/>
    <mergeCell ref="AO192:AO195"/>
    <mergeCell ref="AP192:AP195"/>
    <mergeCell ref="AL192:AL195"/>
    <mergeCell ref="AN192:AN195"/>
    <mergeCell ref="L204:M204"/>
    <mergeCell ref="N204:O204"/>
    <mergeCell ref="P204:Q204"/>
    <mergeCell ref="R204:S204"/>
    <mergeCell ref="AG200:AG203"/>
    <mergeCell ref="AJ200:AJ203"/>
    <mergeCell ref="AK200:AK203"/>
    <mergeCell ref="AL200:AL203"/>
    <mergeCell ref="K196:K199"/>
    <mergeCell ref="AF196:AF199"/>
    <mergeCell ref="AG196:AG199"/>
    <mergeCell ref="AM196:AM199"/>
    <mergeCell ref="AN196:AN199"/>
    <mergeCell ref="AO196:AO199"/>
    <mergeCell ref="AG177:AG180"/>
    <mergeCell ref="I181:I184"/>
    <mergeCell ref="J181:J184"/>
    <mergeCell ref="C177:C180"/>
    <mergeCell ref="I177:I180"/>
    <mergeCell ref="J177:J180"/>
    <mergeCell ref="K177:K180"/>
    <mergeCell ref="AF177:AF180"/>
    <mergeCell ref="H177:H178"/>
    <mergeCell ref="AM181:AM184"/>
    <mergeCell ref="AN181:AN184"/>
    <mergeCell ref="C192:C195"/>
    <mergeCell ref="I192:I195"/>
    <mergeCell ref="J192:J195"/>
    <mergeCell ref="K192:K195"/>
    <mergeCell ref="AF192:AF195"/>
    <mergeCell ref="AG192:AG195"/>
    <mergeCell ref="AJ192:AJ195"/>
    <mergeCell ref="AK192:AK195"/>
    <mergeCell ref="C185:C188"/>
    <mergeCell ref="I185:I188"/>
    <mergeCell ref="H185:H186"/>
    <mergeCell ref="H187:H188"/>
    <mergeCell ref="H192:H193"/>
    <mergeCell ref="H194:H195"/>
    <mergeCell ref="E190:G190"/>
    <mergeCell ref="AP170:AP173"/>
    <mergeCell ref="AN147:AN150"/>
    <mergeCell ref="AO147:AO150"/>
    <mergeCell ref="AP147:AP150"/>
    <mergeCell ref="AP151:AP154"/>
    <mergeCell ref="AP155:AP158"/>
    <mergeCell ref="AL166:AL169"/>
    <mergeCell ref="AM166:AM169"/>
    <mergeCell ref="AN166:AN169"/>
    <mergeCell ref="AO166:AO169"/>
    <mergeCell ref="AP166:AP169"/>
    <mergeCell ref="K170:K173"/>
    <mergeCell ref="AF170:AF173"/>
    <mergeCell ref="AG170:AG173"/>
    <mergeCell ref="AJ170:AJ173"/>
    <mergeCell ref="AK170:AK173"/>
    <mergeCell ref="AO162:AO165"/>
    <mergeCell ref="AP162:AP165"/>
    <mergeCell ref="K166:K169"/>
    <mergeCell ref="AF166:AF169"/>
    <mergeCell ref="AG166:AG169"/>
    <mergeCell ref="AJ166:AJ169"/>
    <mergeCell ref="AK166:AK169"/>
    <mergeCell ref="K155:K158"/>
    <mergeCell ref="AF155:AF158"/>
    <mergeCell ref="AG155:AG158"/>
    <mergeCell ref="AJ155:AJ158"/>
    <mergeCell ref="AK155:AK158"/>
    <mergeCell ref="AL155:AL158"/>
    <mergeCell ref="AM155:AM158"/>
    <mergeCell ref="L159:M159"/>
    <mergeCell ref="N159:O159"/>
    <mergeCell ref="P159:Q159"/>
    <mergeCell ref="R159:S159"/>
    <mergeCell ref="T159:U159"/>
    <mergeCell ref="AM151:AM154"/>
    <mergeCell ref="AL170:AL173"/>
    <mergeCell ref="AM170:AM173"/>
    <mergeCell ref="AN170:AN173"/>
    <mergeCell ref="AO170:AO173"/>
    <mergeCell ref="AG147:AG150"/>
    <mergeCell ref="AJ147:AJ150"/>
    <mergeCell ref="AK147:AK150"/>
    <mergeCell ref="L129:M129"/>
    <mergeCell ref="N129:O129"/>
    <mergeCell ref="P129:Q129"/>
    <mergeCell ref="R129:S129"/>
    <mergeCell ref="T129:U129"/>
    <mergeCell ref="AN155:AN158"/>
    <mergeCell ref="AO155:AO158"/>
    <mergeCell ref="V159:W159"/>
    <mergeCell ref="X159:Y159"/>
    <mergeCell ref="Z159:AA159"/>
    <mergeCell ref="AB159:AC159"/>
    <mergeCell ref="AN151:AN154"/>
    <mergeCell ref="AO151:AO154"/>
    <mergeCell ref="AL151:AL154"/>
    <mergeCell ref="X144:Y144"/>
    <mergeCell ref="Z144:AA144"/>
    <mergeCell ref="AB144:AC144"/>
    <mergeCell ref="AJ140:AJ143"/>
    <mergeCell ref="AK140:AK143"/>
    <mergeCell ref="AL140:AL143"/>
    <mergeCell ref="AM140:AM143"/>
    <mergeCell ref="L114:M114"/>
    <mergeCell ref="N114:O114"/>
    <mergeCell ref="AF110:AF113"/>
    <mergeCell ref="AG110:AG113"/>
    <mergeCell ref="AJ110:AJ113"/>
    <mergeCell ref="K136:K139"/>
    <mergeCell ref="AF136:AF139"/>
    <mergeCell ref="AG136:AG139"/>
    <mergeCell ref="AJ136:AJ139"/>
    <mergeCell ref="AK136:AK139"/>
    <mergeCell ref="K106:K109"/>
    <mergeCell ref="AF106:AF109"/>
    <mergeCell ref="AG106:AG109"/>
    <mergeCell ref="AJ106:AJ109"/>
    <mergeCell ref="AK106:AK109"/>
    <mergeCell ref="L144:M144"/>
    <mergeCell ref="N144:O144"/>
    <mergeCell ref="P144:Q144"/>
    <mergeCell ref="R144:S144"/>
    <mergeCell ref="T144:U144"/>
    <mergeCell ref="K117:K120"/>
    <mergeCell ref="K121:K124"/>
    <mergeCell ref="AF121:AF124"/>
    <mergeCell ref="AG121:AG124"/>
    <mergeCell ref="AJ121:AJ124"/>
    <mergeCell ref="AK121:AK124"/>
    <mergeCell ref="Z114:AA114"/>
    <mergeCell ref="V129:W129"/>
    <mergeCell ref="X129:Y129"/>
    <mergeCell ref="Z129:AA129"/>
    <mergeCell ref="AB129:AC129"/>
    <mergeCell ref="V144:W144"/>
    <mergeCell ref="AP110:AP113"/>
    <mergeCell ref="AB114:AC114"/>
    <mergeCell ref="AP91:AP94"/>
    <mergeCell ref="AM95:AM98"/>
    <mergeCell ref="AN95:AN98"/>
    <mergeCell ref="AO95:AO98"/>
    <mergeCell ref="AP95:AP98"/>
    <mergeCell ref="AF102:AF105"/>
    <mergeCell ref="AG102:AG105"/>
    <mergeCell ref="AK110:AK113"/>
    <mergeCell ref="AL110:AL113"/>
    <mergeCell ref="AM110:AM113"/>
    <mergeCell ref="AN110:AN113"/>
    <mergeCell ref="AO110:AO113"/>
    <mergeCell ref="P114:Q114"/>
    <mergeCell ref="R114:S114"/>
    <mergeCell ref="T114:U114"/>
    <mergeCell ref="V114:W114"/>
    <mergeCell ref="X114:Y114"/>
    <mergeCell ref="AL106:AL109"/>
    <mergeCell ref="AM106:AM109"/>
    <mergeCell ref="AN106:AN109"/>
    <mergeCell ref="AO106:AO109"/>
    <mergeCell ref="AP106:AP109"/>
    <mergeCell ref="AN102:AN105"/>
    <mergeCell ref="AO102:AO105"/>
    <mergeCell ref="AP102:AP105"/>
    <mergeCell ref="V99:W99"/>
    <mergeCell ref="AJ102:AJ105"/>
    <mergeCell ref="AK102:AK105"/>
    <mergeCell ref="AL102:AL105"/>
    <mergeCell ref="AM102:AM105"/>
    <mergeCell ref="H97:H98"/>
    <mergeCell ref="C95:C98"/>
    <mergeCell ref="I95:I98"/>
    <mergeCell ref="J95:J98"/>
    <mergeCell ref="K95:K98"/>
    <mergeCell ref="X99:Y99"/>
    <mergeCell ref="L99:M99"/>
    <mergeCell ref="N99:O99"/>
    <mergeCell ref="P99:Q99"/>
    <mergeCell ref="R99:S99"/>
    <mergeCell ref="T99:U99"/>
    <mergeCell ref="C102:C105"/>
    <mergeCell ref="I102:I105"/>
    <mergeCell ref="J102:J105"/>
    <mergeCell ref="K102:K105"/>
    <mergeCell ref="K72:K75"/>
    <mergeCell ref="C76:C79"/>
    <mergeCell ref="I76:I79"/>
    <mergeCell ref="J76:J79"/>
    <mergeCell ref="K76:K79"/>
    <mergeCell ref="E55:G55"/>
    <mergeCell ref="E70:G70"/>
    <mergeCell ref="V69:W69"/>
    <mergeCell ref="X69:Y69"/>
    <mergeCell ref="L84:M84"/>
    <mergeCell ref="N84:O84"/>
    <mergeCell ref="P84:Q84"/>
    <mergeCell ref="R84:S84"/>
    <mergeCell ref="T84:U84"/>
    <mergeCell ref="K57:K60"/>
    <mergeCell ref="AN87:AN90"/>
    <mergeCell ref="AO87:AO90"/>
    <mergeCell ref="E85:G85"/>
    <mergeCell ref="H89:H90"/>
    <mergeCell ref="AK72:AK75"/>
    <mergeCell ref="AL72:AL75"/>
    <mergeCell ref="H80:H81"/>
    <mergeCell ref="H82:H83"/>
    <mergeCell ref="H87:H88"/>
    <mergeCell ref="K80:K83"/>
    <mergeCell ref="AG80:AG83"/>
    <mergeCell ref="AJ80:AJ83"/>
    <mergeCell ref="AK80:AK83"/>
    <mergeCell ref="AL80:AL83"/>
    <mergeCell ref="AM87:AM90"/>
    <mergeCell ref="K87:K90"/>
    <mergeCell ref="AF87:AF90"/>
    <mergeCell ref="K42:K45"/>
    <mergeCell ref="AF42:AF45"/>
    <mergeCell ref="C50:C53"/>
    <mergeCell ref="I50:I53"/>
    <mergeCell ref="J50:J53"/>
    <mergeCell ref="K50:K53"/>
    <mergeCell ref="AF50:AF53"/>
    <mergeCell ref="AG50:AG53"/>
    <mergeCell ref="H50:H51"/>
    <mergeCell ref="AK65:AK68"/>
    <mergeCell ref="AL65:AL68"/>
    <mergeCell ref="L54:M54"/>
    <mergeCell ref="N54:O54"/>
    <mergeCell ref="P54:Q54"/>
    <mergeCell ref="R54:S54"/>
    <mergeCell ref="T54:U54"/>
    <mergeCell ref="AL61:AL64"/>
    <mergeCell ref="AF57:AF60"/>
    <mergeCell ref="AG57:AG60"/>
    <mergeCell ref="H65:H66"/>
    <mergeCell ref="H67:H68"/>
    <mergeCell ref="AM42:AM45"/>
    <mergeCell ref="AN42:AN45"/>
    <mergeCell ref="AO42:AO45"/>
    <mergeCell ref="AP42:AP45"/>
    <mergeCell ref="K31:K34"/>
    <mergeCell ref="AF31:AF34"/>
    <mergeCell ref="AN35:AN38"/>
    <mergeCell ref="AO35:AO38"/>
    <mergeCell ref="AP35:AP38"/>
    <mergeCell ref="K35:K38"/>
    <mergeCell ref="L39:M39"/>
    <mergeCell ref="N39:O39"/>
    <mergeCell ref="P39:Q39"/>
    <mergeCell ref="R39:S39"/>
    <mergeCell ref="T39:U39"/>
    <mergeCell ref="K46:K49"/>
    <mergeCell ref="AF46:AF49"/>
    <mergeCell ref="AG46:AG49"/>
    <mergeCell ref="AP31:AP34"/>
    <mergeCell ref="AF35:AF38"/>
    <mergeCell ref="AG35:AG38"/>
    <mergeCell ref="AJ35:AJ38"/>
    <mergeCell ref="AK35:AK38"/>
    <mergeCell ref="AL35:AL38"/>
    <mergeCell ref="AM35:AM38"/>
    <mergeCell ref="AG42:AG45"/>
    <mergeCell ref="AJ42:AJ45"/>
    <mergeCell ref="AK42:AK45"/>
    <mergeCell ref="AL42:AL45"/>
    <mergeCell ref="AJ46:AJ49"/>
    <mergeCell ref="AK46:AK49"/>
    <mergeCell ref="AL46:AL49"/>
    <mergeCell ref="H5:M5"/>
    <mergeCell ref="H6:M6"/>
    <mergeCell ref="H7:M7"/>
    <mergeCell ref="J16:J19"/>
    <mergeCell ref="K16:K19"/>
    <mergeCell ref="L9:M9"/>
    <mergeCell ref="H18:H19"/>
    <mergeCell ref="R24:S24"/>
    <mergeCell ref="T24:U24"/>
    <mergeCell ref="C27:C30"/>
    <mergeCell ref="I27:I30"/>
    <mergeCell ref="J27:J30"/>
    <mergeCell ref="K27:K30"/>
    <mergeCell ref="E25:G25"/>
    <mergeCell ref="T9:U9"/>
    <mergeCell ref="AG12:AG15"/>
    <mergeCell ref="AK12:AK15"/>
    <mergeCell ref="AG16:AG19"/>
    <mergeCell ref="V9:W9"/>
    <mergeCell ref="X9:Y9"/>
    <mergeCell ref="Z9:AA9"/>
    <mergeCell ref="AB9:AC9"/>
    <mergeCell ref="V24:W24"/>
    <mergeCell ref="AK16:AK19"/>
    <mergeCell ref="AK20:AK23"/>
    <mergeCell ref="N5:O6"/>
    <mergeCell ref="AP16:AP19"/>
    <mergeCell ref="C20:C23"/>
    <mergeCell ref="I20:I23"/>
    <mergeCell ref="J20:J23"/>
    <mergeCell ref="K20:K23"/>
    <mergeCell ref="AG20:AG23"/>
    <mergeCell ref="N9:O9"/>
    <mergeCell ref="P9:Q9"/>
    <mergeCell ref="R9:S9"/>
    <mergeCell ref="E10:G10"/>
    <mergeCell ref="K12:K15"/>
    <mergeCell ref="L24:M24"/>
    <mergeCell ref="N24:O24"/>
    <mergeCell ref="P24:Q24"/>
    <mergeCell ref="H14:H15"/>
    <mergeCell ref="H16:H17"/>
    <mergeCell ref="AL12:AL15"/>
    <mergeCell ref="AN12:AN15"/>
    <mergeCell ref="C12:C15"/>
    <mergeCell ref="I12:I15"/>
    <mergeCell ref="J12:J15"/>
    <mergeCell ref="C16:C19"/>
    <mergeCell ref="I16:I19"/>
    <mergeCell ref="H12:H13"/>
    <mergeCell ref="AJ12:AJ15"/>
    <mergeCell ref="AF12:AF15"/>
    <mergeCell ref="AF16:AF19"/>
    <mergeCell ref="AJ16:AJ19"/>
    <mergeCell ref="AM16:AM19"/>
    <mergeCell ref="AO16:AO19"/>
    <mergeCell ref="AP20:AP23"/>
    <mergeCell ref="AO12:AO15"/>
    <mergeCell ref="AM12:AM15"/>
    <mergeCell ref="J31:J34"/>
    <mergeCell ref="C136:C139"/>
    <mergeCell ref="I136:I139"/>
    <mergeCell ref="J136:J139"/>
    <mergeCell ref="C117:C120"/>
    <mergeCell ref="I117:I120"/>
    <mergeCell ref="J117:J120"/>
    <mergeCell ref="C121:C124"/>
    <mergeCell ref="J151:J154"/>
    <mergeCell ref="C170:C173"/>
    <mergeCell ref="I170:I173"/>
    <mergeCell ref="J170:J173"/>
    <mergeCell ref="E115:G115"/>
    <mergeCell ref="I61:I64"/>
    <mergeCell ref="J61:J64"/>
    <mergeCell ref="H57:H58"/>
    <mergeCell ref="H59:H60"/>
    <mergeCell ref="H61:H62"/>
    <mergeCell ref="H63:H64"/>
    <mergeCell ref="Z69:AA69"/>
    <mergeCell ref="AB69:AC69"/>
    <mergeCell ref="AK76:AK79"/>
    <mergeCell ref="AL76:AL79"/>
    <mergeCell ref="L69:M69"/>
    <mergeCell ref="N69:O69"/>
    <mergeCell ref="P69:Q69"/>
    <mergeCell ref="R69:S69"/>
    <mergeCell ref="AL16:AL19"/>
    <mergeCell ref="AN16:AN19"/>
    <mergeCell ref="J185:J188"/>
    <mergeCell ref="J155:J158"/>
    <mergeCell ref="C151:C154"/>
    <mergeCell ref="H52:H53"/>
    <mergeCell ref="C42:C45"/>
    <mergeCell ref="I42:I45"/>
    <mergeCell ref="J42:J45"/>
    <mergeCell ref="C72:C75"/>
    <mergeCell ref="I72:I75"/>
    <mergeCell ref="J72:J75"/>
    <mergeCell ref="C166:C169"/>
    <mergeCell ref="I166:I169"/>
    <mergeCell ref="J166:J169"/>
    <mergeCell ref="E130:G130"/>
    <mergeCell ref="E145:G145"/>
    <mergeCell ref="E160:G160"/>
    <mergeCell ref="E175:G175"/>
    <mergeCell ref="J46:J49"/>
    <mergeCell ref="C80:C83"/>
    <mergeCell ref="C91:C94"/>
    <mergeCell ref="I91:I94"/>
    <mergeCell ref="J91:J94"/>
    <mergeCell ref="C110:C113"/>
    <mergeCell ref="I110:I113"/>
    <mergeCell ref="J110:J113"/>
    <mergeCell ref="I80:I83"/>
    <mergeCell ref="J80:J83"/>
    <mergeCell ref="I106:I109"/>
    <mergeCell ref="J106:J109"/>
    <mergeCell ref="E100:G100"/>
    <mergeCell ref="H91:H92"/>
    <mergeCell ref="H93:H94"/>
    <mergeCell ref="C4:D4"/>
    <mergeCell ref="C35:C38"/>
    <mergeCell ref="I35:I38"/>
    <mergeCell ref="J35:J38"/>
    <mergeCell ref="C46:C49"/>
    <mergeCell ref="I46:I49"/>
    <mergeCell ref="I121:I124"/>
    <mergeCell ref="J121:J124"/>
    <mergeCell ref="C181:C184"/>
    <mergeCell ref="I65:I68"/>
    <mergeCell ref="J65:J68"/>
    <mergeCell ref="E40:G40"/>
    <mergeCell ref="C87:C90"/>
    <mergeCell ref="I87:I90"/>
    <mergeCell ref="J87:J90"/>
    <mergeCell ref="C106:C109"/>
    <mergeCell ref="C31:C34"/>
    <mergeCell ref="I31:I34"/>
    <mergeCell ref="C65:C68"/>
    <mergeCell ref="C132:C135"/>
    <mergeCell ref="I132:I135"/>
    <mergeCell ref="J132:J135"/>
    <mergeCell ref="C140:C143"/>
    <mergeCell ref="I140:I143"/>
    <mergeCell ref="J140:J143"/>
    <mergeCell ref="C125:C128"/>
    <mergeCell ref="I125:I128"/>
    <mergeCell ref="J125:J128"/>
    <mergeCell ref="C57:C60"/>
    <mergeCell ref="I57:I60"/>
    <mergeCell ref="J57:J60"/>
    <mergeCell ref="C61:C64"/>
    <mergeCell ref="C316:C319"/>
    <mergeCell ref="I316:I319"/>
    <mergeCell ref="C511:C514"/>
    <mergeCell ref="I511:I514"/>
    <mergeCell ref="J511:J514"/>
    <mergeCell ref="C365:C368"/>
    <mergeCell ref="I365:I368"/>
    <mergeCell ref="J365:J368"/>
    <mergeCell ref="C485:C488"/>
    <mergeCell ref="I485:I488"/>
    <mergeCell ref="J485:J488"/>
    <mergeCell ref="H492:H493"/>
    <mergeCell ref="I151:I154"/>
    <mergeCell ref="C436:C439"/>
    <mergeCell ref="I436:I439"/>
    <mergeCell ref="J436:J439"/>
    <mergeCell ref="C500:C503"/>
    <mergeCell ref="I500:I503"/>
    <mergeCell ref="J500:J503"/>
    <mergeCell ref="H172:H173"/>
    <mergeCell ref="H181:H182"/>
    <mergeCell ref="H183:H184"/>
    <mergeCell ref="C230:C233"/>
    <mergeCell ref="I230:I233"/>
    <mergeCell ref="J230:J233"/>
    <mergeCell ref="J260:J263"/>
    <mergeCell ref="H262:H263"/>
    <mergeCell ref="I271:I274"/>
    <mergeCell ref="J271:J274"/>
    <mergeCell ref="I312:I315"/>
    <mergeCell ref="J316:J319"/>
    <mergeCell ref="C196:C199"/>
    <mergeCell ref="C541:C544"/>
    <mergeCell ref="I541:I544"/>
    <mergeCell ref="J541:J544"/>
    <mergeCell ref="H440:H441"/>
    <mergeCell ref="H442:H443"/>
    <mergeCell ref="H447:H448"/>
    <mergeCell ref="H481:H482"/>
    <mergeCell ref="H483:H484"/>
    <mergeCell ref="H485:H486"/>
    <mergeCell ref="H487:H488"/>
    <mergeCell ref="J335:J338"/>
    <mergeCell ref="C346:C349"/>
    <mergeCell ref="I346:I349"/>
    <mergeCell ref="J425:J428"/>
    <mergeCell ref="I305:I308"/>
    <mergeCell ref="J305:J308"/>
    <mergeCell ref="C425:C428"/>
    <mergeCell ref="I425:I428"/>
    <mergeCell ref="H335:H336"/>
    <mergeCell ref="C410:C413"/>
    <mergeCell ref="C335:C338"/>
    <mergeCell ref="I335:I338"/>
    <mergeCell ref="C331:C334"/>
    <mergeCell ref="C380:C383"/>
    <mergeCell ref="I380:I383"/>
    <mergeCell ref="J380:J383"/>
    <mergeCell ref="C387:C390"/>
    <mergeCell ref="I387:I390"/>
    <mergeCell ref="J387:J390"/>
    <mergeCell ref="H391:H392"/>
    <mergeCell ref="H393:H394"/>
    <mergeCell ref="H395:H396"/>
    <mergeCell ref="C455:C458"/>
    <mergeCell ref="I455:I458"/>
    <mergeCell ref="I515:I518"/>
    <mergeCell ref="J515:J518"/>
    <mergeCell ref="C477:C480"/>
    <mergeCell ref="I477:I480"/>
    <mergeCell ref="J477:J480"/>
    <mergeCell ref="H494:H495"/>
    <mergeCell ref="H496:H497"/>
    <mergeCell ref="H498:H499"/>
    <mergeCell ref="H453:H454"/>
    <mergeCell ref="C507:C510"/>
    <mergeCell ref="I507:I510"/>
    <mergeCell ref="H507:H508"/>
    <mergeCell ref="H509:H510"/>
    <mergeCell ref="C451:C454"/>
    <mergeCell ref="I496:I499"/>
    <mergeCell ref="J496:J499"/>
    <mergeCell ref="J507:J510"/>
    <mergeCell ref="I451:I454"/>
    <mergeCell ref="J451:J454"/>
    <mergeCell ref="H451:H452"/>
    <mergeCell ref="I466:I469"/>
    <mergeCell ref="J466:J469"/>
    <mergeCell ref="I462:I465"/>
    <mergeCell ref="J462:J465"/>
    <mergeCell ref="I620:I623"/>
    <mergeCell ref="AP12:AP15"/>
    <mergeCell ref="AF27:AF30"/>
    <mergeCell ref="AG27:AG30"/>
    <mergeCell ref="AJ27:AJ30"/>
    <mergeCell ref="AF72:AF75"/>
    <mergeCell ref="AG72:AG75"/>
    <mergeCell ref="AJ72:AJ75"/>
    <mergeCell ref="J301:J304"/>
    <mergeCell ref="K301:K304"/>
    <mergeCell ref="AF301:AF304"/>
    <mergeCell ref="AG301:AG304"/>
    <mergeCell ref="AJ301:AJ304"/>
    <mergeCell ref="R384:S384"/>
    <mergeCell ref="L324:M324"/>
    <mergeCell ref="N324:O324"/>
    <mergeCell ref="J346:J349"/>
    <mergeCell ref="AF320:AF323"/>
    <mergeCell ref="AJ372:AJ375"/>
    <mergeCell ref="I357:I360"/>
    <mergeCell ref="J357:J360"/>
    <mergeCell ref="K357:K360"/>
    <mergeCell ref="AF357:AF360"/>
    <mergeCell ref="AG357:AG360"/>
    <mergeCell ref="AJ357:AJ360"/>
    <mergeCell ref="V369:W369"/>
    <mergeCell ref="X369:Y369"/>
    <mergeCell ref="P294:Q294"/>
    <mergeCell ref="I447:I450"/>
    <mergeCell ref="J447:J450"/>
    <mergeCell ref="I301:I304"/>
    <mergeCell ref="I196:I199"/>
    <mergeCell ref="K91:K94"/>
    <mergeCell ref="K110:K113"/>
    <mergeCell ref="K61:K64"/>
    <mergeCell ref="C605:C608"/>
    <mergeCell ref="C470:C473"/>
    <mergeCell ref="I470:I473"/>
    <mergeCell ref="J470:J473"/>
    <mergeCell ref="C515:C518"/>
    <mergeCell ref="AK61:AK64"/>
    <mergeCell ref="K65:K68"/>
    <mergeCell ref="AF76:AF79"/>
    <mergeCell ref="AG76:AG79"/>
    <mergeCell ref="AJ76:AJ79"/>
    <mergeCell ref="AF162:AF165"/>
    <mergeCell ref="AG162:AG165"/>
    <mergeCell ref="AJ162:AJ165"/>
    <mergeCell ref="C597:C600"/>
    <mergeCell ref="I597:I600"/>
    <mergeCell ref="J597:J600"/>
    <mergeCell ref="V174:W174"/>
    <mergeCell ref="X174:Y174"/>
    <mergeCell ref="Z174:AA174"/>
    <mergeCell ref="AB174:AC174"/>
    <mergeCell ref="I410:I413"/>
    <mergeCell ref="R294:S294"/>
    <mergeCell ref="C417:C420"/>
    <mergeCell ref="I417:I420"/>
    <mergeCell ref="J417:J420"/>
    <mergeCell ref="C357:C360"/>
    <mergeCell ref="H449:H450"/>
    <mergeCell ref="C440:C443"/>
    <mergeCell ref="C447:C450"/>
    <mergeCell ref="T69:U69"/>
    <mergeCell ref="AK57:AK60"/>
    <mergeCell ref="AL57:AL60"/>
    <mergeCell ref="AM57:AM60"/>
    <mergeCell ref="AN57:AN60"/>
    <mergeCell ref="AO57:AO60"/>
    <mergeCell ref="AP57:AP60"/>
    <mergeCell ref="AP61:AP64"/>
    <mergeCell ref="AF65:AF68"/>
    <mergeCell ref="AG65:AG68"/>
    <mergeCell ref="AJ65:AJ68"/>
    <mergeCell ref="AM65:AM68"/>
    <mergeCell ref="AN65:AN68"/>
    <mergeCell ref="AO65:AO68"/>
    <mergeCell ref="AP65:AP68"/>
    <mergeCell ref="AJ61:AJ64"/>
    <mergeCell ref="AF61:AF64"/>
    <mergeCell ref="AM61:AM64"/>
    <mergeCell ref="AN61:AN64"/>
    <mergeCell ref="AO61:AO64"/>
    <mergeCell ref="AJ57:AJ60"/>
    <mergeCell ref="AG61:AG64"/>
    <mergeCell ref="C147:C150"/>
    <mergeCell ref="I147:I150"/>
    <mergeCell ref="J147:J150"/>
    <mergeCell ref="H136:H137"/>
    <mergeCell ref="H138:H139"/>
    <mergeCell ref="K125:K128"/>
    <mergeCell ref="AF125:AF128"/>
    <mergeCell ref="AG125:AG128"/>
    <mergeCell ref="AJ125:AJ128"/>
    <mergeCell ref="AK125:AK128"/>
    <mergeCell ref="AL125:AL128"/>
    <mergeCell ref="AK162:AK165"/>
    <mergeCell ref="AL162:AL165"/>
    <mergeCell ref="AM162:AM165"/>
    <mergeCell ref="AN162:AN165"/>
    <mergeCell ref="H162:H163"/>
    <mergeCell ref="H164:H165"/>
    <mergeCell ref="C162:C165"/>
    <mergeCell ref="I162:I165"/>
    <mergeCell ref="J162:J165"/>
    <mergeCell ref="K162:K165"/>
    <mergeCell ref="C155:C158"/>
    <mergeCell ref="I155:I158"/>
    <mergeCell ref="AM147:AM150"/>
    <mergeCell ref="AL147:AL150"/>
    <mergeCell ref="AJ151:AJ154"/>
    <mergeCell ref="AK151:AK154"/>
    <mergeCell ref="K151:K154"/>
    <mergeCell ref="AF151:AF154"/>
    <mergeCell ref="AG151:AG154"/>
    <mergeCell ref="K147:K150"/>
    <mergeCell ref="AF147:AF150"/>
    <mergeCell ref="AO181:AO184"/>
    <mergeCell ref="K185:K188"/>
    <mergeCell ref="AF185:AF188"/>
    <mergeCell ref="AG185:AG188"/>
    <mergeCell ref="AJ185:AJ188"/>
    <mergeCell ref="AK185:AK188"/>
    <mergeCell ref="AL185:AL188"/>
    <mergeCell ref="AM185:AM188"/>
    <mergeCell ref="AN185:AN188"/>
    <mergeCell ref="AO185:AO188"/>
    <mergeCell ref="AP136:AP139"/>
    <mergeCell ref="K132:K135"/>
    <mergeCell ref="AF132:AF135"/>
    <mergeCell ref="AG132:AG135"/>
    <mergeCell ref="K140:K143"/>
    <mergeCell ref="AF140:AF143"/>
    <mergeCell ref="AG140:AG143"/>
    <mergeCell ref="AN140:AN143"/>
    <mergeCell ref="AO140:AO143"/>
    <mergeCell ref="AP140:AP143"/>
    <mergeCell ref="AN136:AN139"/>
    <mergeCell ref="AO136:AO139"/>
    <mergeCell ref="R174:S174"/>
    <mergeCell ref="T174:U174"/>
    <mergeCell ref="AK177:AK180"/>
    <mergeCell ref="AL177:AL180"/>
    <mergeCell ref="AM177:AM180"/>
    <mergeCell ref="AN177:AN180"/>
    <mergeCell ref="AJ177:AJ180"/>
    <mergeCell ref="L174:M174"/>
    <mergeCell ref="N174:O174"/>
    <mergeCell ref="P174:Q174"/>
    <mergeCell ref="L189:M189"/>
    <mergeCell ref="N189:O189"/>
    <mergeCell ref="P189:Q189"/>
    <mergeCell ref="R189:S189"/>
    <mergeCell ref="T189:U189"/>
    <mergeCell ref="AM192:AM195"/>
    <mergeCell ref="AJ207:AJ210"/>
    <mergeCell ref="AO237:AO240"/>
    <mergeCell ref="V189:W189"/>
    <mergeCell ref="X189:Y189"/>
    <mergeCell ref="Z189:AA189"/>
    <mergeCell ref="AB189:AC189"/>
    <mergeCell ref="V204:W204"/>
    <mergeCell ref="X204:Y204"/>
    <mergeCell ref="Z204:AA204"/>
    <mergeCell ref="AB204:AC204"/>
    <mergeCell ref="AO241:AO244"/>
    <mergeCell ref="AO200:AO203"/>
    <mergeCell ref="L219:M219"/>
    <mergeCell ref="N219:O219"/>
    <mergeCell ref="P219:Q219"/>
    <mergeCell ref="R219:S219"/>
    <mergeCell ref="T219:U219"/>
    <mergeCell ref="AF222:AF225"/>
    <mergeCell ref="V219:W219"/>
    <mergeCell ref="X219:Y219"/>
    <mergeCell ref="Z219:AA219"/>
    <mergeCell ref="AB219:AC219"/>
    <mergeCell ref="L234:M234"/>
    <mergeCell ref="N234:O234"/>
    <mergeCell ref="P234:Q234"/>
    <mergeCell ref="R234:S234"/>
    <mergeCell ref="H196:H197"/>
    <mergeCell ref="H198:H199"/>
    <mergeCell ref="H200:H201"/>
    <mergeCell ref="H202:H203"/>
    <mergeCell ref="AL211:AL214"/>
    <mergeCell ref="AM211:AM214"/>
    <mergeCell ref="AG222:AG225"/>
    <mergeCell ref="AN237:AN240"/>
    <mergeCell ref="AJ237:AJ240"/>
    <mergeCell ref="H252:H253"/>
    <mergeCell ref="H254:H255"/>
    <mergeCell ref="H256:H257"/>
    <mergeCell ref="H258:H259"/>
    <mergeCell ref="I245:I248"/>
    <mergeCell ref="J245:J248"/>
    <mergeCell ref="I237:I240"/>
    <mergeCell ref="T249:U249"/>
    <mergeCell ref="AM241:AM244"/>
    <mergeCell ref="AN241:AN244"/>
    <mergeCell ref="AM200:AM203"/>
    <mergeCell ref="AN200:AN203"/>
    <mergeCell ref="I241:I244"/>
    <mergeCell ref="J241:J244"/>
    <mergeCell ref="K241:K244"/>
    <mergeCell ref="AF241:AF244"/>
    <mergeCell ref="AG241:AG244"/>
    <mergeCell ref="AJ241:AJ244"/>
    <mergeCell ref="AK241:AK244"/>
    <mergeCell ref="AL241:AL244"/>
    <mergeCell ref="J196:J199"/>
    <mergeCell ref="H228:H229"/>
    <mergeCell ref="K245:K248"/>
    <mergeCell ref="AL237:AL240"/>
    <mergeCell ref="AM237:AM240"/>
    <mergeCell ref="AP237:AP240"/>
    <mergeCell ref="L249:M249"/>
    <mergeCell ref="N249:O249"/>
    <mergeCell ref="P249:Q249"/>
    <mergeCell ref="R249:S249"/>
    <mergeCell ref="AO252:AO255"/>
    <mergeCell ref="AP252:AP255"/>
    <mergeCell ref="C312:C315"/>
    <mergeCell ref="J312:J315"/>
    <mergeCell ref="K312:K315"/>
    <mergeCell ref="X249:Y249"/>
    <mergeCell ref="Z249:AA249"/>
    <mergeCell ref="AB249:AC249"/>
    <mergeCell ref="AO245:AO248"/>
    <mergeCell ref="AP245:AP248"/>
    <mergeCell ref="AJ245:AJ248"/>
    <mergeCell ref="AL245:AL248"/>
    <mergeCell ref="AP267:AP270"/>
    <mergeCell ref="AB294:AC294"/>
    <mergeCell ref="AL297:AL300"/>
    <mergeCell ref="AK286:AK289"/>
    <mergeCell ref="AL286:AL289"/>
    <mergeCell ref="X309:Y309"/>
    <mergeCell ref="Z309:AA309"/>
    <mergeCell ref="AB309:AC309"/>
    <mergeCell ref="L294:M294"/>
    <mergeCell ref="N294:O294"/>
    <mergeCell ref="C245:C248"/>
    <mergeCell ref="AG237:AG240"/>
    <mergeCell ref="J237:J240"/>
    <mergeCell ref="C320:C323"/>
    <mergeCell ref="I320:I323"/>
    <mergeCell ref="J320:J323"/>
    <mergeCell ref="K320:K323"/>
    <mergeCell ref="AG245:AG248"/>
    <mergeCell ref="H322:H323"/>
    <mergeCell ref="H320:H321"/>
    <mergeCell ref="AK301:AK304"/>
    <mergeCell ref="C305:C308"/>
    <mergeCell ref="K305:K308"/>
    <mergeCell ref="AG305:AG308"/>
    <mergeCell ref="AF312:AF315"/>
    <mergeCell ref="AG312:AG315"/>
    <mergeCell ref="C301:C304"/>
    <mergeCell ref="T294:U294"/>
    <mergeCell ref="C297:C300"/>
    <mergeCell ref="I297:I300"/>
    <mergeCell ref="J297:J300"/>
    <mergeCell ref="K297:K300"/>
    <mergeCell ref="AF297:AF300"/>
    <mergeCell ref="E295:G295"/>
    <mergeCell ref="AK297:AK300"/>
    <mergeCell ref="C252:C255"/>
    <mergeCell ref="I252:I255"/>
    <mergeCell ref="J252:J255"/>
    <mergeCell ref="AK245:AK248"/>
    <mergeCell ref="H247:H248"/>
    <mergeCell ref="AG297:AG300"/>
    <mergeCell ref="AF245:AF248"/>
    <mergeCell ref="AJ320:AJ323"/>
    <mergeCell ref="AK320:AK323"/>
    <mergeCell ref="V249:W249"/>
    <mergeCell ref="AL320:AL323"/>
    <mergeCell ref="AM320:AM323"/>
    <mergeCell ref="AN320:AN323"/>
    <mergeCell ref="X339:Y339"/>
    <mergeCell ref="Z339:AA339"/>
    <mergeCell ref="AB339:AC339"/>
    <mergeCell ref="H307:H308"/>
    <mergeCell ref="H312:H313"/>
    <mergeCell ref="H314:H315"/>
    <mergeCell ref="P324:Q324"/>
    <mergeCell ref="R324:S324"/>
    <mergeCell ref="V324:W324"/>
    <mergeCell ref="X324:Y324"/>
    <mergeCell ref="H337:H338"/>
    <mergeCell ref="L309:M309"/>
    <mergeCell ref="N309:O309"/>
    <mergeCell ref="P309:Q309"/>
    <mergeCell ref="R309:S309"/>
    <mergeCell ref="V339:W339"/>
    <mergeCell ref="AG320:AG323"/>
    <mergeCell ref="T309:U309"/>
    <mergeCell ref="H327:H328"/>
    <mergeCell ref="H329:H330"/>
    <mergeCell ref="H331:H332"/>
    <mergeCell ref="H333:H334"/>
    <mergeCell ref="Z324:AA324"/>
    <mergeCell ref="AB324:AC324"/>
    <mergeCell ref="K316:K319"/>
    <mergeCell ref="AF335:AF338"/>
    <mergeCell ref="AG335:AG338"/>
    <mergeCell ref="T324:U324"/>
    <mergeCell ref="V309:W309"/>
    <mergeCell ref="AO335:AO338"/>
    <mergeCell ref="AO327:AO330"/>
    <mergeCell ref="AP327:AP330"/>
    <mergeCell ref="AF387:AF390"/>
    <mergeCell ref="AP372:AP375"/>
    <mergeCell ref="AL376:AL379"/>
    <mergeCell ref="AM376:AM379"/>
    <mergeCell ref="AL372:AL375"/>
    <mergeCell ref="AP365:AP368"/>
    <mergeCell ref="AF417:AF420"/>
    <mergeCell ref="AG417:AG420"/>
    <mergeCell ref="AJ417:AJ420"/>
    <mergeCell ref="AK417:AK420"/>
    <mergeCell ref="AL417:AL420"/>
    <mergeCell ref="AM417:AM420"/>
    <mergeCell ref="AN417:AN420"/>
    <mergeCell ref="AN376:AN379"/>
    <mergeCell ref="AM372:AM375"/>
    <mergeCell ref="AO361:AO364"/>
    <mergeCell ref="AP361:AP364"/>
    <mergeCell ref="AO331:AO334"/>
    <mergeCell ref="AP331:AP334"/>
    <mergeCell ref="AG331:AG334"/>
    <mergeCell ref="AJ331:AJ334"/>
    <mergeCell ref="AK331:AK334"/>
    <mergeCell ref="AL331:AL334"/>
    <mergeCell ref="AP335:AP338"/>
    <mergeCell ref="AJ342:AJ345"/>
    <mergeCell ref="AK342:AK345"/>
    <mergeCell ref="AL342:AL345"/>
    <mergeCell ref="AK357:AK360"/>
    <mergeCell ref="AK402:AK405"/>
    <mergeCell ref="C395:C398"/>
    <mergeCell ref="C376:C379"/>
    <mergeCell ref="I376:I379"/>
    <mergeCell ref="J376:J379"/>
    <mergeCell ref="H380:H381"/>
    <mergeCell ref="H382:H383"/>
    <mergeCell ref="H387:H388"/>
    <mergeCell ref="H389:H390"/>
    <mergeCell ref="H410:H411"/>
    <mergeCell ref="H412:H413"/>
    <mergeCell ref="AN372:AN375"/>
    <mergeCell ref="AO372:AO375"/>
    <mergeCell ref="AL425:AL428"/>
    <mergeCell ref="AM425:AM428"/>
    <mergeCell ref="AL432:AL435"/>
    <mergeCell ref="AM432:AM435"/>
    <mergeCell ref="AO425:AO428"/>
    <mergeCell ref="AM395:AM398"/>
    <mergeCell ref="AN395:AN398"/>
    <mergeCell ref="J410:J413"/>
    <mergeCell ref="C372:C375"/>
    <mergeCell ref="I372:I375"/>
    <mergeCell ref="J372:J375"/>
    <mergeCell ref="K372:K375"/>
    <mergeCell ref="AK372:AK375"/>
    <mergeCell ref="H372:H373"/>
    <mergeCell ref="H374:H375"/>
    <mergeCell ref="H376:H377"/>
    <mergeCell ref="H378:H379"/>
    <mergeCell ref="P384:Q384"/>
    <mergeCell ref="C421:C424"/>
    <mergeCell ref="I421:I424"/>
    <mergeCell ref="K387:K390"/>
    <mergeCell ref="L399:M399"/>
    <mergeCell ref="N399:O399"/>
    <mergeCell ref="P399:Q399"/>
    <mergeCell ref="R399:S399"/>
    <mergeCell ref="T399:U399"/>
    <mergeCell ref="AM391:AM394"/>
    <mergeCell ref="AJ391:AJ394"/>
    <mergeCell ref="AK391:AK394"/>
    <mergeCell ref="AL391:AL394"/>
    <mergeCell ref="H526:H527"/>
    <mergeCell ref="AN481:AN484"/>
    <mergeCell ref="AO481:AO484"/>
    <mergeCell ref="AP425:AP428"/>
    <mergeCell ref="L474:M474"/>
    <mergeCell ref="N474:O474"/>
    <mergeCell ref="P474:Q474"/>
    <mergeCell ref="R474:S474"/>
    <mergeCell ref="X474:Y474"/>
    <mergeCell ref="Z474:AA474"/>
    <mergeCell ref="AB474:AC474"/>
    <mergeCell ref="AL485:AL488"/>
    <mergeCell ref="AM485:AM488"/>
    <mergeCell ref="AN485:AN488"/>
    <mergeCell ref="AM481:AM484"/>
    <mergeCell ref="AB429:AC429"/>
    <mergeCell ref="V444:W444"/>
    <mergeCell ref="X444:Y444"/>
    <mergeCell ref="Z444:AA444"/>
    <mergeCell ref="AB444:AC444"/>
    <mergeCell ref="AO391:AO394"/>
    <mergeCell ref="K451:K454"/>
    <mergeCell ref="V459:W459"/>
    <mergeCell ref="X459:Y459"/>
    <mergeCell ref="Z459:AA459"/>
    <mergeCell ref="AB459:AC459"/>
    <mergeCell ref="AK425:AK428"/>
    <mergeCell ref="AJ447:AJ450"/>
    <mergeCell ref="T444:U444"/>
    <mergeCell ref="AG436:AG439"/>
    <mergeCell ref="AP462:AP465"/>
    <mergeCell ref="K440:K443"/>
    <mergeCell ref="AF440:AF443"/>
    <mergeCell ref="AG440:AG443"/>
    <mergeCell ref="C537:C540"/>
    <mergeCell ref="I537:I540"/>
    <mergeCell ref="J537:J540"/>
    <mergeCell ref="K537:K540"/>
    <mergeCell ref="AP575:AP578"/>
    <mergeCell ref="H524:H525"/>
    <mergeCell ref="AM552:AM555"/>
    <mergeCell ref="AN552:AN555"/>
    <mergeCell ref="AO552:AO555"/>
    <mergeCell ref="AP552:AP555"/>
    <mergeCell ref="L549:M549"/>
    <mergeCell ref="N549:O549"/>
    <mergeCell ref="P549:Q549"/>
    <mergeCell ref="R549:S549"/>
    <mergeCell ref="T549:U549"/>
    <mergeCell ref="AJ541:AJ544"/>
    <mergeCell ref="AK541:AK544"/>
    <mergeCell ref="AF560:AF563"/>
    <mergeCell ref="AG560:AG563"/>
    <mergeCell ref="AJ560:AJ563"/>
    <mergeCell ref="AN586:AN589"/>
    <mergeCell ref="AO586:AO589"/>
    <mergeCell ref="AM586:AM589"/>
    <mergeCell ref="AP485:AP488"/>
    <mergeCell ref="K481:K484"/>
    <mergeCell ref="AF481:AF484"/>
    <mergeCell ref="AG481:AG484"/>
    <mergeCell ref="L534:M534"/>
    <mergeCell ref="N534:O534"/>
    <mergeCell ref="AO436:AO439"/>
    <mergeCell ref="L429:M429"/>
    <mergeCell ref="N429:O429"/>
    <mergeCell ref="P429:Q429"/>
    <mergeCell ref="R429:S429"/>
    <mergeCell ref="AP481:AP484"/>
    <mergeCell ref="T474:U474"/>
    <mergeCell ref="AM477:AM480"/>
    <mergeCell ref="AN477:AN480"/>
    <mergeCell ref="AO477:AO480"/>
    <mergeCell ref="AP477:AP480"/>
    <mergeCell ref="AJ436:AJ439"/>
    <mergeCell ref="AK436:AK439"/>
    <mergeCell ref="AL436:AL439"/>
    <mergeCell ref="AM436:AM439"/>
    <mergeCell ref="AN436:AN439"/>
    <mergeCell ref="AO485:AO488"/>
    <mergeCell ref="AG575:AG578"/>
    <mergeCell ref="AJ575:AJ578"/>
    <mergeCell ref="AK575:AK578"/>
    <mergeCell ref="AL575:AL578"/>
    <mergeCell ref="AM575:AM578"/>
    <mergeCell ref="AN575:AN578"/>
    <mergeCell ref="L594:M594"/>
    <mergeCell ref="N594:O594"/>
    <mergeCell ref="P594:Q594"/>
    <mergeCell ref="R594:S594"/>
    <mergeCell ref="AO657:AO660"/>
    <mergeCell ref="AP657:AP660"/>
    <mergeCell ref="T594:U594"/>
    <mergeCell ref="AK605:AK608"/>
    <mergeCell ref="AL605:AL608"/>
    <mergeCell ref="AM605:AM608"/>
    <mergeCell ref="K485:K488"/>
    <mergeCell ref="AF485:AF488"/>
    <mergeCell ref="AG485:AG488"/>
    <mergeCell ref="AJ485:AJ488"/>
    <mergeCell ref="AK485:AK488"/>
    <mergeCell ref="V489:W489"/>
    <mergeCell ref="X489:Y489"/>
    <mergeCell ref="Z489:AA489"/>
    <mergeCell ref="AB489:AC489"/>
    <mergeCell ref="AK537:AK540"/>
    <mergeCell ref="AL537:AL540"/>
    <mergeCell ref="AM537:AM540"/>
    <mergeCell ref="AN537:AN540"/>
    <mergeCell ref="AO537:AO540"/>
    <mergeCell ref="AP537:AP540"/>
    <mergeCell ref="P534:Q534"/>
    <mergeCell ref="R534:S534"/>
    <mergeCell ref="T534:U534"/>
    <mergeCell ref="L489:M489"/>
    <mergeCell ref="N489:O489"/>
    <mergeCell ref="P489:Q489"/>
    <mergeCell ref="R489:S489"/>
    <mergeCell ref="AB564:AC564"/>
    <mergeCell ref="P609:Q609"/>
    <mergeCell ref="R609:S609"/>
    <mergeCell ref="T609:U609"/>
    <mergeCell ref="AB624:AC624"/>
    <mergeCell ref="V609:W609"/>
    <mergeCell ref="X609:Y609"/>
    <mergeCell ref="Z609:AA609"/>
    <mergeCell ref="AB609:AC609"/>
    <mergeCell ref="AG657:AG660"/>
    <mergeCell ref="AJ657:AJ660"/>
    <mergeCell ref="AG635:AG638"/>
    <mergeCell ref="AJ635:AJ638"/>
    <mergeCell ref="AF642:AF645"/>
    <mergeCell ref="AG642:AG645"/>
    <mergeCell ref="AJ642:AJ645"/>
    <mergeCell ref="I605:I608"/>
    <mergeCell ref="J605:J608"/>
    <mergeCell ref="K605:K608"/>
    <mergeCell ref="AF605:AF608"/>
    <mergeCell ref="AG605:AG608"/>
    <mergeCell ref="AJ605:AJ608"/>
    <mergeCell ref="K616:K619"/>
    <mergeCell ref="AF616:AF619"/>
    <mergeCell ref="V594:W594"/>
    <mergeCell ref="X594:Y594"/>
    <mergeCell ref="Z594:AA594"/>
    <mergeCell ref="AB594:AC594"/>
    <mergeCell ref="AJ586:AJ589"/>
    <mergeCell ref="AF597:AF600"/>
    <mergeCell ref="AG597:AG600"/>
    <mergeCell ref="AJ597:AJ600"/>
    <mergeCell ref="C627:C630"/>
    <mergeCell ref="AJ631:AJ634"/>
    <mergeCell ref="C661:C664"/>
    <mergeCell ref="I661:I664"/>
    <mergeCell ref="J661:J664"/>
    <mergeCell ref="P654:Q654"/>
    <mergeCell ref="R654:S654"/>
    <mergeCell ref="T654:U654"/>
    <mergeCell ref="C657:C660"/>
    <mergeCell ref="I657:I660"/>
    <mergeCell ref="J657:J660"/>
    <mergeCell ref="K657:K660"/>
    <mergeCell ref="C601:C604"/>
    <mergeCell ref="I601:I604"/>
    <mergeCell ref="J601:J604"/>
    <mergeCell ref="K601:K604"/>
    <mergeCell ref="L654:M654"/>
    <mergeCell ref="N654:O654"/>
    <mergeCell ref="J620:J623"/>
    <mergeCell ref="K620:K623"/>
    <mergeCell ref="H607:H608"/>
    <mergeCell ref="H612:H613"/>
    <mergeCell ref="J631:J634"/>
    <mergeCell ref="K631:K634"/>
    <mergeCell ref="L639:M639"/>
    <mergeCell ref="N639:O639"/>
    <mergeCell ref="P639:Q639"/>
    <mergeCell ref="R639:S639"/>
    <mergeCell ref="T639:U639"/>
    <mergeCell ref="L609:M609"/>
    <mergeCell ref="N609:O609"/>
    <mergeCell ref="C620:C623"/>
    <mergeCell ref="AN665:AN668"/>
    <mergeCell ref="AO665:AO668"/>
    <mergeCell ref="K665:K668"/>
    <mergeCell ref="AF665:AF668"/>
    <mergeCell ref="AG665:AG668"/>
    <mergeCell ref="AJ665:AJ668"/>
    <mergeCell ref="AK665:AK668"/>
    <mergeCell ref="AL665:AL668"/>
    <mergeCell ref="AF620:AF623"/>
    <mergeCell ref="AG620:AG623"/>
    <mergeCell ref="AJ620:AJ623"/>
    <mergeCell ref="AK620:AK623"/>
    <mergeCell ref="AL620:AL623"/>
    <mergeCell ref="AF635:AF638"/>
    <mergeCell ref="AK635:AK638"/>
    <mergeCell ref="AL635:AL638"/>
    <mergeCell ref="AF631:AF634"/>
    <mergeCell ref="AG631:AG634"/>
    <mergeCell ref="AK657:AK660"/>
    <mergeCell ref="AL657:AL660"/>
    <mergeCell ref="AK631:AK634"/>
    <mergeCell ref="AL631:AL634"/>
    <mergeCell ref="AM620:AM623"/>
    <mergeCell ref="AM627:AM630"/>
    <mergeCell ref="AN627:AN630"/>
    <mergeCell ref="AO627:AO630"/>
    <mergeCell ref="AN646:AN649"/>
    <mergeCell ref="AO646:AO649"/>
    <mergeCell ref="AG627:AG630"/>
    <mergeCell ref="AJ627:AJ630"/>
    <mergeCell ref="AK627:AK630"/>
    <mergeCell ref="AL627:AL630"/>
    <mergeCell ref="AL800:AL803"/>
    <mergeCell ref="AL830:AL833"/>
    <mergeCell ref="T834:U834"/>
    <mergeCell ref="AF807:AF810"/>
    <mergeCell ref="AG807:AG810"/>
    <mergeCell ref="V804:W804"/>
    <mergeCell ref="X804:Y804"/>
    <mergeCell ref="C811:C814"/>
    <mergeCell ref="I811:I814"/>
    <mergeCell ref="J811:J814"/>
    <mergeCell ref="K811:K814"/>
    <mergeCell ref="AF811:AF814"/>
    <mergeCell ref="AG811:AG814"/>
    <mergeCell ref="AK837:AK840"/>
    <mergeCell ref="AL837:AL840"/>
    <mergeCell ref="H837:H838"/>
    <mergeCell ref="H839:H840"/>
    <mergeCell ref="H802:H803"/>
    <mergeCell ref="H807:H808"/>
    <mergeCell ref="L834:M834"/>
    <mergeCell ref="N834:O834"/>
    <mergeCell ref="P834:Q834"/>
    <mergeCell ref="R834:S834"/>
    <mergeCell ref="C837:C840"/>
    <mergeCell ref="I837:I840"/>
    <mergeCell ref="J837:J840"/>
    <mergeCell ref="K837:K840"/>
    <mergeCell ref="AF837:AF840"/>
    <mergeCell ref="AG837:AG840"/>
    <mergeCell ref="AJ837:AJ840"/>
    <mergeCell ref="V819:W819"/>
    <mergeCell ref="X819:Y819"/>
    <mergeCell ref="C691:C694"/>
    <mergeCell ref="I691:I694"/>
    <mergeCell ref="J691:J694"/>
    <mergeCell ref="K691:K694"/>
    <mergeCell ref="AF691:AF694"/>
    <mergeCell ref="AG691:AG694"/>
    <mergeCell ref="AJ691:AJ694"/>
    <mergeCell ref="L684:M684"/>
    <mergeCell ref="N684:O684"/>
    <mergeCell ref="C680:C683"/>
    <mergeCell ref="I680:I683"/>
    <mergeCell ref="V669:W669"/>
    <mergeCell ref="H687:H688"/>
    <mergeCell ref="AM717:AM720"/>
    <mergeCell ref="L669:M669"/>
    <mergeCell ref="N669:O669"/>
    <mergeCell ref="AM676:AM679"/>
    <mergeCell ref="P684:Q684"/>
    <mergeCell ref="C702:C705"/>
    <mergeCell ref="AJ676:AJ679"/>
    <mergeCell ref="AK676:AK679"/>
    <mergeCell ref="AL676:AL679"/>
    <mergeCell ref="R669:S669"/>
    <mergeCell ref="T669:U669"/>
    <mergeCell ref="X669:Y669"/>
    <mergeCell ref="Z669:AA669"/>
    <mergeCell ref="AB669:AC669"/>
    <mergeCell ref="V684:W684"/>
    <mergeCell ref="X684:Y684"/>
    <mergeCell ref="Z684:AA684"/>
    <mergeCell ref="AB684:AC684"/>
    <mergeCell ref="I672:I675"/>
    <mergeCell ref="P729:Q729"/>
    <mergeCell ref="R729:S729"/>
    <mergeCell ref="T729:U729"/>
    <mergeCell ref="C747:C750"/>
    <mergeCell ref="I747:I750"/>
    <mergeCell ref="J747:J750"/>
    <mergeCell ref="K747:K750"/>
    <mergeCell ref="C740:C743"/>
    <mergeCell ref="I740:I743"/>
    <mergeCell ref="J740:J743"/>
    <mergeCell ref="AL702:AL705"/>
    <mergeCell ref="K695:K698"/>
    <mergeCell ref="C695:C698"/>
    <mergeCell ref="I695:I698"/>
    <mergeCell ref="J695:J698"/>
    <mergeCell ref="Z774:AA774"/>
    <mergeCell ref="AB774:AC774"/>
    <mergeCell ref="K721:K724"/>
    <mergeCell ref="L729:M729"/>
    <mergeCell ref="N729:O729"/>
    <mergeCell ref="J702:J705"/>
    <mergeCell ref="K702:K705"/>
    <mergeCell ref="AF702:AF705"/>
    <mergeCell ref="AG702:AG705"/>
    <mergeCell ref="AJ702:AJ705"/>
    <mergeCell ref="AK702:AK705"/>
    <mergeCell ref="C706:C709"/>
    <mergeCell ref="I706:I709"/>
    <mergeCell ref="Z714:AA714"/>
    <mergeCell ref="AB714:AC714"/>
    <mergeCell ref="AF721:AF724"/>
    <mergeCell ref="AG721:AG724"/>
    <mergeCell ref="R819:S819"/>
    <mergeCell ref="T819:U819"/>
    <mergeCell ref="C721:C724"/>
    <mergeCell ref="I721:I724"/>
    <mergeCell ref="J721:J724"/>
    <mergeCell ref="H785:H786"/>
    <mergeCell ref="H787:H788"/>
    <mergeCell ref="AO815:AO818"/>
    <mergeCell ref="AP815:AP818"/>
    <mergeCell ref="AM811:AM814"/>
    <mergeCell ref="AN811:AN814"/>
    <mergeCell ref="AO811:AO814"/>
    <mergeCell ref="AM800:AM803"/>
    <mergeCell ref="AN800:AN803"/>
    <mergeCell ref="AO800:AO803"/>
    <mergeCell ref="AP800:AP803"/>
    <mergeCell ref="AM807:AM810"/>
    <mergeCell ref="K732:K735"/>
    <mergeCell ref="AK732:AK735"/>
    <mergeCell ref="AL732:AL735"/>
    <mergeCell ref="AF732:AF735"/>
    <mergeCell ref="AG732:AG735"/>
    <mergeCell ref="AJ732:AJ735"/>
    <mergeCell ref="C751:C754"/>
    <mergeCell ref="I751:I754"/>
    <mergeCell ref="J751:J754"/>
    <mergeCell ref="C732:C735"/>
    <mergeCell ref="I732:I735"/>
    <mergeCell ref="J732:J735"/>
    <mergeCell ref="H732:H733"/>
    <mergeCell ref="H734:H735"/>
    <mergeCell ref="H751:H752"/>
    <mergeCell ref="C841:C844"/>
    <mergeCell ref="I841:I844"/>
    <mergeCell ref="J841:J844"/>
    <mergeCell ref="K841:K844"/>
    <mergeCell ref="L894:M894"/>
    <mergeCell ref="N894:O894"/>
    <mergeCell ref="H841:H842"/>
    <mergeCell ref="H843:H844"/>
    <mergeCell ref="H845:H846"/>
    <mergeCell ref="H847:H848"/>
    <mergeCell ref="AM777:AM780"/>
    <mergeCell ref="V834:W834"/>
    <mergeCell ref="X834:Y834"/>
    <mergeCell ref="Z834:AA834"/>
    <mergeCell ref="AB834:AC834"/>
    <mergeCell ref="AP807:AP810"/>
    <mergeCell ref="AP811:AP814"/>
    <mergeCell ref="AN815:AN818"/>
    <mergeCell ref="AO792:AO795"/>
    <mergeCell ref="AP792:AP795"/>
    <mergeCell ref="AL781:AL784"/>
    <mergeCell ref="C777:C780"/>
    <mergeCell ref="I777:I780"/>
    <mergeCell ref="J777:J780"/>
    <mergeCell ref="K777:K780"/>
    <mergeCell ref="AF777:AF780"/>
    <mergeCell ref="AG777:AG780"/>
    <mergeCell ref="AJ777:AJ780"/>
    <mergeCell ref="AL777:AL780"/>
    <mergeCell ref="L819:M819"/>
    <mergeCell ref="N819:O819"/>
    <mergeCell ref="P819:Q819"/>
    <mergeCell ref="AF841:AF844"/>
    <mergeCell ref="L849:M849"/>
    <mergeCell ref="N849:O849"/>
    <mergeCell ref="P849:Q849"/>
    <mergeCell ref="R849:S849"/>
    <mergeCell ref="T849:U849"/>
    <mergeCell ref="V849:W849"/>
    <mergeCell ref="X849:Y849"/>
    <mergeCell ref="Z849:AA849"/>
    <mergeCell ref="AB849:AC849"/>
    <mergeCell ref="K897:K900"/>
    <mergeCell ref="H897:H898"/>
    <mergeCell ref="H899:H900"/>
    <mergeCell ref="E895:G895"/>
    <mergeCell ref="AF897:AF900"/>
    <mergeCell ref="C845:C848"/>
    <mergeCell ref="I845:I848"/>
    <mergeCell ref="J845:J848"/>
    <mergeCell ref="K845:K848"/>
    <mergeCell ref="AF845:AF848"/>
    <mergeCell ref="V879:W879"/>
    <mergeCell ref="X879:Y879"/>
    <mergeCell ref="Z879:AA879"/>
    <mergeCell ref="AB879:AC879"/>
    <mergeCell ref="V894:W894"/>
    <mergeCell ref="X894:Y894"/>
    <mergeCell ref="Z894:AA894"/>
    <mergeCell ref="AB894:AC894"/>
    <mergeCell ref="P894:Q894"/>
    <mergeCell ref="R894:S894"/>
    <mergeCell ref="T894:U894"/>
    <mergeCell ref="H873:H874"/>
    <mergeCell ref="H901:H902"/>
    <mergeCell ref="H903:H904"/>
    <mergeCell ref="H905:H906"/>
    <mergeCell ref="H907:H908"/>
    <mergeCell ref="H860:H861"/>
    <mergeCell ref="H862:H863"/>
    <mergeCell ref="H867:H868"/>
    <mergeCell ref="H869:H870"/>
    <mergeCell ref="H871:H872"/>
    <mergeCell ref="J852:J855"/>
    <mergeCell ref="C852:C855"/>
    <mergeCell ref="I852:I855"/>
    <mergeCell ref="H852:H853"/>
    <mergeCell ref="H854:H855"/>
    <mergeCell ref="H856:H857"/>
    <mergeCell ref="H858:H859"/>
    <mergeCell ref="H875:H876"/>
    <mergeCell ref="H877:H878"/>
    <mergeCell ref="H882:H883"/>
    <mergeCell ref="H884:H885"/>
    <mergeCell ref="H886:H887"/>
    <mergeCell ref="I882:I885"/>
    <mergeCell ref="J882:J885"/>
    <mergeCell ref="K882:K885"/>
    <mergeCell ref="E880:G880"/>
    <mergeCell ref="AO897:AO900"/>
    <mergeCell ref="C905:C908"/>
    <mergeCell ref="I905:I908"/>
    <mergeCell ref="J905:J908"/>
    <mergeCell ref="K905:K908"/>
    <mergeCell ref="C897:C900"/>
    <mergeCell ref="I897:I900"/>
    <mergeCell ref="J897:J900"/>
    <mergeCell ref="AK905:AK908"/>
    <mergeCell ref="AL905:AL908"/>
    <mergeCell ref="AM901:AM904"/>
    <mergeCell ref="AN901:AN904"/>
    <mergeCell ref="AO901:AO904"/>
    <mergeCell ref="AP901:AP904"/>
    <mergeCell ref="AG897:AG900"/>
    <mergeCell ref="AJ897:AJ900"/>
    <mergeCell ref="AK897:AK900"/>
    <mergeCell ref="AL897:AL900"/>
    <mergeCell ref="AM897:AM900"/>
    <mergeCell ref="AN897:AN900"/>
    <mergeCell ref="AP897:AP900"/>
    <mergeCell ref="C901:C904"/>
    <mergeCell ref="I901:I904"/>
    <mergeCell ref="J901:J904"/>
    <mergeCell ref="K901:K904"/>
    <mergeCell ref="AF901:AF904"/>
    <mergeCell ref="AG901:AG904"/>
    <mergeCell ref="AJ901:AJ904"/>
    <mergeCell ref="AK901:AK904"/>
    <mergeCell ref="AL901:AL904"/>
    <mergeCell ref="T909:U909"/>
    <mergeCell ref="C912:C915"/>
    <mergeCell ref="I912:I915"/>
    <mergeCell ref="J912:J915"/>
    <mergeCell ref="K912:K915"/>
    <mergeCell ref="H912:H913"/>
    <mergeCell ref="H914:H915"/>
    <mergeCell ref="E910:G910"/>
    <mergeCell ref="AF957:AF960"/>
    <mergeCell ref="H957:H958"/>
    <mergeCell ref="H959:H960"/>
    <mergeCell ref="AF905:AF908"/>
    <mergeCell ref="AG905:AG908"/>
    <mergeCell ref="AJ905:AJ908"/>
    <mergeCell ref="L909:M909"/>
    <mergeCell ref="N909:O909"/>
    <mergeCell ref="P909:Q909"/>
    <mergeCell ref="R909:S909"/>
    <mergeCell ref="L954:M954"/>
    <mergeCell ref="N954:O954"/>
    <mergeCell ref="P954:Q954"/>
    <mergeCell ref="R954:S954"/>
    <mergeCell ref="T954:U954"/>
    <mergeCell ref="C957:C960"/>
    <mergeCell ref="I957:I960"/>
    <mergeCell ref="J957:J960"/>
    <mergeCell ref="K957:K960"/>
    <mergeCell ref="L939:M939"/>
    <mergeCell ref="N939:O939"/>
    <mergeCell ref="P939:Q939"/>
    <mergeCell ref="R939:S939"/>
    <mergeCell ref="T939:U939"/>
    <mergeCell ref="C965:C968"/>
    <mergeCell ref="I965:I968"/>
    <mergeCell ref="J965:J968"/>
    <mergeCell ref="K965:K968"/>
    <mergeCell ref="AF965:AF968"/>
    <mergeCell ref="AG965:AG968"/>
    <mergeCell ref="AJ965:AJ968"/>
    <mergeCell ref="AJ961:AJ964"/>
    <mergeCell ref="AK961:AK964"/>
    <mergeCell ref="AL961:AL964"/>
    <mergeCell ref="AM961:AM964"/>
    <mergeCell ref="AN961:AN964"/>
    <mergeCell ref="AO961:AO964"/>
    <mergeCell ref="AG912:AG915"/>
    <mergeCell ref="AJ912:AJ915"/>
    <mergeCell ref="AO957:AO960"/>
    <mergeCell ref="AP957:AP960"/>
    <mergeCell ref="C961:C964"/>
    <mergeCell ref="I961:I964"/>
    <mergeCell ref="J961:J964"/>
    <mergeCell ref="K961:K964"/>
    <mergeCell ref="AF961:AF964"/>
    <mergeCell ref="AG961:AG964"/>
    <mergeCell ref="AL916:AL919"/>
    <mergeCell ref="AM916:AM919"/>
    <mergeCell ref="AN916:AN919"/>
    <mergeCell ref="AP916:AP919"/>
    <mergeCell ref="AO916:AO919"/>
    <mergeCell ref="AL912:AL915"/>
    <mergeCell ref="AM912:AM915"/>
    <mergeCell ref="AN912:AN915"/>
    <mergeCell ref="AO912:AO915"/>
    <mergeCell ref="AM957:AM960"/>
    <mergeCell ref="AN957:AN960"/>
    <mergeCell ref="AM965:AM968"/>
    <mergeCell ref="AN965:AN968"/>
    <mergeCell ref="AO965:AO968"/>
    <mergeCell ref="AP965:AP968"/>
    <mergeCell ref="AK965:AK968"/>
    <mergeCell ref="AL965:AL968"/>
    <mergeCell ref="H965:H966"/>
    <mergeCell ref="H967:H968"/>
    <mergeCell ref="AG957:AG960"/>
    <mergeCell ref="AJ957:AJ960"/>
    <mergeCell ref="AK957:AK960"/>
    <mergeCell ref="AL957:AL960"/>
    <mergeCell ref="AP961:AP964"/>
    <mergeCell ref="H961:H962"/>
    <mergeCell ref="H963:H964"/>
    <mergeCell ref="H72:H73"/>
    <mergeCell ref="H74:H75"/>
    <mergeCell ref="H76:H77"/>
    <mergeCell ref="H78:H79"/>
    <mergeCell ref="H35:H36"/>
    <mergeCell ref="H37:H38"/>
    <mergeCell ref="H42:H43"/>
    <mergeCell ref="H44:H45"/>
    <mergeCell ref="H46:H47"/>
    <mergeCell ref="H48:H49"/>
    <mergeCell ref="H20:H21"/>
    <mergeCell ref="H22:H23"/>
    <mergeCell ref="H27:H28"/>
    <mergeCell ref="H29:H30"/>
    <mergeCell ref="H31:H32"/>
    <mergeCell ref="H33:H34"/>
    <mergeCell ref="H155:H156"/>
    <mergeCell ref="H151:H152"/>
    <mergeCell ref="H95:H96"/>
    <mergeCell ref="H102:H103"/>
    <mergeCell ref="H104:H105"/>
    <mergeCell ref="H157:H158"/>
    <mergeCell ref="H305:H306"/>
    <mergeCell ref="H179:H180"/>
    <mergeCell ref="H316:H317"/>
    <mergeCell ref="H318:H319"/>
    <mergeCell ref="H273:H274"/>
    <mergeCell ref="H275:H276"/>
    <mergeCell ref="H277:H278"/>
    <mergeCell ref="H207:H208"/>
    <mergeCell ref="H121:H122"/>
    <mergeCell ref="H123:H124"/>
    <mergeCell ref="H125:H126"/>
    <mergeCell ref="H132:H133"/>
    <mergeCell ref="H134:H135"/>
    <mergeCell ref="H153:H154"/>
    <mergeCell ref="H106:H107"/>
    <mergeCell ref="H108:H109"/>
    <mergeCell ref="H110:H111"/>
    <mergeCell ref="H112:H113"/>
    <mergeCell ref="H117:H118"/>
    <mergeCell ref="H119:H120"/>
    <mergeCell ref="H140:H141"/>
    <mergeCell ref="H142:H143"/>
    <mergeCell ref="H147:H148"/>
    <mergeCell ref="H149:H150"/>
    <mergeCell ref="H127:H128"/>
    <mergeCell ref="H166:H167"/>
    <mergeCell ref="H168:H169"/>
    <mergeCell ref="H170:H171"/>
    <mergeCell ref="H260:H261"/>
    <mergeCell ref="H286:H287"/>
    <mergeCell ref="H237:H238"/>
    <mergeCell ref="H404:H405"/>
    <mergeCell ref="H402:H403"/>
    <mergeCell ref="H406:H407"/>
    <mergeCell ref="H408:H409"/>
    <mergeCell ref="H421:H422"/>
    <mergeCell ref="H423:H424"/>
    <mergeCell ref="H226:H227"/>
    <mergeCell ref="H230:H231"/>
    <mergeCell ref="H232:H233"/>
    <mergeCell ref="H245:H246"/>
    <mergeCell ref="H297:H298"/>
    <mergeCell ref="H299:H300"/>
    <mergeCell ref="H209:H210"/>
    <mergeCell ref="H211:H212"/>
    <mergeCell ref="H213:H214"/>
    <mergeCell ref="H215:H216"/>
    <mergeCell ref="H217:H218"/>
    <mergeCell ref="H222:H223"/>
    <mergeCell ref="H417:H418"/>
    <mergeCell ref="H419:H420"/>
    <mergeCell ref="H288:H289"/>
    <mergeCell ref="H290:H291"/>
    <mergeCell ref="H292:H293"/>
    <mergeCell ref="H397:H398"/>
    <mergeCell ref="H239:H240"/>
    <mergeCell ref="H241:H242"/>
    <mergeCell ref="H243:H244"/>
    <mergeCell ref="H284:H285"/>
    <mergeCell ref="H809:H810"/>
    <mergeCell ref="H811:H812"/>
    <mergeCell ref="H813:H814"/>
    <mergeCell ref="H815:H816"/>
    <mergeCell ref="H817:H818"/>
    <mergeCell ref="H762:H763"/>
    <mergeCell ref="H764:H765"/>
    <mergeCell ref="H798:H799"/>
    <mergeCell ref="H800:H801"/>
    <mergeCell ref="H680:H681"/>
    <mergeCell ref="H682:H683"/>
    <mergeCell ref="H766:H767"/>
    <mergeCell ref="H616:H617"/>
    <mergeCell ref="H618:H619"/>
    <mergeCell ref="H629:H630"/>
    <mergeCell ref="H631:H632"/>
    <mergeCell ref="H633:H634"/>
    <mergeCell ref="H620:H621"/>
    <mergeCell ref="H622:H623"/>
    <mergeCell ref="H665:H666"/>
    <mergeCell ref="H667:H668"/>
    <mergeCell ref="H672:H673"/>
    <mergeCell ref="H674:H675"/>
    <mergeCell ref="H676:H677"/>
    <mergeCell ref="H678:H679"/>
    <mergeCell ref="H794:H795"/>
    <mergeCell ref="H642:H643"/>
    <mergeCell ref="H723:H724"/>
    <mergeCell ref="H725:H726"/>
    <mergeCell ref="H727:H728"/>
    <mergeCell ref="H627:H628"/>
    <mergeCell ref="H712:H713"/>
    <mergeCell ref="AQ12:AQ15"/>
    <mergeCell ref="AQ20:AQ23"/>
    <mergeCell ref="AP27:AP30"/>
    <mergeCell ref="AK27:AK30"/>
    <mergeCell ref="AL27:AL30"/>
    <mergeCell ref="H695:H696"/>
    <mergeCell ref="H697:H698"/>
    <mergeCell ref="H702:H703"/>
    <mergeCell ref="H704:H705"/>
    <mergeCell ref="H706:H707"/>
    <mergeCell ref="H717:H718"/>
    <mergeCell ref="H822:H823"/>
    <mergeCell ref="H824:H825"/>
    <mergeCell ref="H826:H827"/>
    <mergeCell ref="H644:H645"/>
    <mergeCell ref="H646:H647"/>
    <mergeCell ref="H648:H649"/>
    <mergeCell ref="H650:H651"/>
    <mergeCell ref="H652:H653"/>
    <mergeCell ref="H657:H658"/>
    <mergeCell ref="H659:H660"/>
    <mergeCell ref="H425:H426"/>
    <mergeCell ref="H427:H428"/>
    <mergeCell ref="H599:H600"/>
    <mergeCell ref="H601:H602"/>
    <mergeCell ref="H603:H604"/>
    <mergeCell ref="H605:H606"/>
    <mergeCell ref="H597:H598"/>
    <mergeCell ref="H573:H574"/>
    <mergeCell ref="V39:W39"/>
    <mergeCell ref="X39:Y39"/>
    <mergeCell ref="Z39:AA39"/>
    <mergeCell ref="AX12:AX15"/>
    <mergeCell ref="AQ16:AQ19"/>
    <mergeCell ref="AR16:AR19"/>
    <mergeCell ref="AS16:AS19"/>
    <mergeCell ref="AT16:AT19"/>
    <mergeCell ref="AU16:AU19"/>
    <mergeCell ref="AV16:AV19"/>
    <mergeCell ref="AW16:AW19"/>
    <mergeCell ref="AX16:AX19"/>
    <mergeCell ref="AR12:AR15"/>
    <mergeCell ref="AS12:AS15"/>
    <mergeCell ref="AT12:AT15"/>
    <mergeCell ref="AU12:AU15"/>
    <mergeCell ref="AV12:AV15"/>
    <mergeCell ref="AW12:AW15"/>
    <mergeCell ref="H719:H720"/>
    <mergeCell ref="H721:H722"/>
    <mergeCell ref="H432:H433"/>
    <mergeCell ref="H434:H435"/>
    <mergeCell ref="H586:H587"/>
    <mergeCell ref="H588:H589"/>
    <mergeCell ref="H511:H512"/>
    <mergeCell ref="H513:H514"/>
    <mergeCell ref="H515:H516"/>
    <mergeCell ref="H517:H518"/>
    <mergeCell ref="H522:H523"/>
    <mergeCell ref="H545:H546"/>
    <mergeCell ref="H528:H529"/>
    <mergeCell ref="H301:H302"/>
    <mergeCell ref="H303:H304"/>
    <mergeCell ref="H436:H437"/>
    <mergeCell ref="H438:H439"/>
    <mergeCell ref="AW27:AW30"/>
    <mergeCell ref="AX27:AX30"/>
    <mergeCell ref="AQ31:AQ34"/>
    <mergeCell ref="AR31:AR34"/>
    <mergeCell ref="AS31:AS34"/>
    <mergeCell ref="AT31:AT34"/>
    <mergeCell ref="AU31:AU34"/>
    <mergeCell ref="AV31:AV34"/>
    <mergeCell ref="AW31:AW34"/>
    <mergeCell ref="AX31:AX34"/>
    <mergeCell ref="AX20:AX23"/>
    <mergeCell ref="X24:Y24"/>
    <mergeCell ref="Z24:AA24"/>
    <mergeCell ref="AB24:AC24"/>
    <mergeCell ref="AQ27:AQ30"/>
    <mergeCell ref="AR27:AR30"/>
    <mergeCell ref="AS27:AS30"/>
    <mergeCell ref="AT27:AT30"/>
    <mergeCell ref="AU27:AU30"/>
    <mergeCell ref="AV27:AV30"/>
    <mergeCell ref="AR20:AR23"/>
    <mergeCell ref="AS20:AS23"/>
    <mergeCell ref="AT20:AT23"/>
    <mergeCell ref="AU20:AU23"/>
    <mergeCell ref="AV20:AV23"/>
    <mergeCell ref="AW20:AW23"/>
    <mergeCell ref="AF20:AF23"/>
    <mergeCell ref="AJ20:AJ23"/>
    <mergeCell ref="AM20:AM23"/>
    <mergeCell ref="AO20:AO23"/>
    <mergeCell ref="AL20:AL23"/>
    <mergeCell ref="AN20:AN23"/>
    <mergeCell ref="AB39:AC39"/>
    <mergeCell ref="AQ35:AQ38"/>
    <mergeCell ref="AR35:AR38"/>
    <mergeCell ref="AS35:AS38"/>
    <mergeCell ref="AT35:AT38"/>
    <mergeCell ref="AU35:AU38"/>
    <mergeCell ref="AV35:AV38"/>
    <mergeCell ref="AM27:AM30"/>
    <mergeCell ref="AN27:AN30"/>
    <mergeCell ref="AO27:AO30"/>
    <mergeCell ref="AG31:AG34"/>
    <mergeCell ref="AJ31:AJ34"/>
    <mergeCell ref="AK31:AK34"/>
    <mergeCell ref="AL31:AL34"/>
    <mergeCell ref="AM31:AM34"/>
    <mergeCell ref="AN31:AN34"/>
    <mergeCell ref="AO31:AO34"/>
    <mergeCell ref="AW42:AW45"/>
    <mergeCell ref="AX42:AX45"/>
    <mergeCell ref="AQ46:AQ49"/>
    <mergeCell ref="AR46:AR49"/>
    <mergeCell ref="AS46:AS49"/>
    <mergeCell ref="AT46:AT49"/>
    <mergeCell ref="AU46:AU49"/>
    <mergeCell ref="AV46:AV49"/>
    <mergeCell ref="AW46:AW49"/>
    <mergeCell ref="AX46:AX49"/>
    <mergeCell ref="AQ42:AQ45"/>
    <mergeCell ref="AR42:AR45"/>
    <mergeCell ref="AS42:AS45"/>
    <mergeCell ref="AT42:AT45"/>
    <mergeCell ref="AU42:AU45"/>
    <mergeCell ref="AV42:AV45"/>
    <mergeCell ref="AW35:AW38"/>
    <mergeCell ref="AX35:AX38"/>
    <mergeCell ref="AS57:AS60"/>
    <mergeCell ref="AT57:AT60"/>
    <mergeCell ref="AU57:AU60"/>
    <mergeCell ref="AV57:AV60"/>
    <mergeCell ref="AW57:AW60"/>
    <mergeCell ref="AX57:AX60"/>
    <mergeCell ref="AP46:AP49"/>
    <mergeCell ref="AM46:AM49"/>
    <mergeCell ref="AN46:AN49"/>
    <mergeCell ref="AO46:AO49"/>
    <mergeCell ref="AQ57:AQ60"/>
    <mergeCell ref="AR57:AR60"/>
    <mergeCell ref="AW50:AW53"/>
    <mergeCell ref="AX50:AX53"/>
    <mergeCell ref="V54:W54"/>
    <mergeCell ref="X54:Y54"/>
    <mergeCell ref="Z54:AA54"/>
    <mergeCell ref="AB54:AC54"/>
    <mergeCell ref="AM50:AM53"/>
    <mergeCell ref="AN50:AN53"/>
    <mergeCell ref="AO50:AO53"/>
    <mergeCell ref="AP50:AP53"/>
    <mergeCell ref="AQ50:AQ53"/>
    <mergeCell ref="AR50:AR53"/>
    <mergeCell ref="AS50:AS53"/>
    <mergeCell ref="AT50:AT53"/>
    <mergeCell ref="AU50:AU53"/>
    <mergeCell ref="AV50:AV53"/>
    <mergeCell ref="AJ50:AJ53"/>
    <mergeCell ref="AK50:AK53"/>
    <mergeCell ref="AL50:AL53"/>
    <mergeCell ref="AW72:AW75"/>
    <mergeCell ref="AX72:AX75"/>
    <mergeCell ref="AQ76:AQ79"/>
    <mergeCell ref="AR76:AR79"/>
    <mergeCell ref="AS76:AS79"/>
    <mergeCell ref="AT76:AT79"/>
    <mergeCell ref="AU76:AU79"/>
    <mergeCell ref="AV76:AV79"/>
    <mergeCell ref="AW76:AW79"/>
    <mergeCell ref="AX76:AX79"/>
    <mergeCell ref="AQ72:AQ75"/>
    <mergeCell ref="AR72:AR75"/>
    <mergeCell ref="AS72:AS75"/>
    <mergeCell ref="AT72:AT75"/>
    <mergeCell ref="AU72:AU75"/>
    <mergeCell ref="AV72:AV75"/>
    <mergeCell ref="AW61:AW64"/>
    <mergeCell ref="AX61:AX64"/>
    <mergeCell ref="AQ65:AQ68"/>
    <mergeCell ref="AR65:AR68"/>
    <mergeCell ref="AS65:AS68"/>
    <mergeCell ref="AT65:AT68"/>
    <mergeCell ref="AU65:AU68"/>
    <mergeCell ref="AV65:AV68"/>
    <mergeCell ref="AW65:AW68"/>
    <mergeCell ref="AX65:AX68"/>
    <mergeCell ref="AQ61:AQ64"/>
    <mergeCell ref="AR61:AR64"/>
    <mergeCell ref="AS61:AS64"/>
    <mergeCell ref="AT61:AT64"/>
    <mergeCell ref="AU61:AU64"/>
    <mergeCell ref="AV61:AV64"/>
    <mergeCell ref="V84:W84"/>
    <mergeCell ref="X84:Y84"/>
    <mergeCell ref="Z84:AA84"/>
    <mergeCell ref="AB84:AC84"/>
    <mergeCell ref="AQ80:AQ83"/>
    <mergeCell ref="AR80:AR83"/>
    <mergeCell ref="AS80:AS83"/>
    <mergeCell ref="AT80:AT83"/>
    <mergeCell ref="AU80:AU83"/>
    <mergeCell ref="AV80:AV83"/>
    <mergeCell ref="AM76:AM79"/>
    <mergeCell ref="AN76:AN79"/>
    <mergeCell ref="AO76:AO79"/>
    <mergeCell ref="AP76:AP79"/>
    <mergeCell ref="AM72:AM75"/>
    <mergeCell ref="AN72:AN75"/>
    <mergeCell ref="AO72:AO75"/>
    <mergeCell ref="AP72:AP75"/>
    <mergeCell ref="AS91:AS94"/>
    <mergeCell ref="AT91:AT94"/>
    <mergeCell ref="AU91:AU94"/>
    <mergeCell ref="AV91:AV94"/>
    <mergeCell ref="AW87:AW90"/>
    <mergeCell ref="AX87:AX90"/>
    <mergeCell ref="AF80:AF83"/>
    <mergeCell ref="AM80:AM83"/>
    <mergeCell ref="AN80:AN83"/>
    <mergeCell ref="AO80:AO83"/>
    <mergeCell ref="AP80:AP83"/>
    <mergeCell ref="AP87:AP90"/>
    <mergeCell ref="AQ87:AQ90"/>
    <mergeCell ref="AR87:AR90"/>
    <mergeCell ref="AS87:AS90"/>
    <mergeCell ref="AT87:AT90"/>
    <mergeCell ref="AU87:AU90"/>
    <mergeCell ref="AV87:AV90"/>
    <mergeCell ref="AW80:AW83"/>
    <mergeCell ref="AX80:AX83"/>
    <mergeCell ref="AO91:AO94"/>
    <mergeCell ref="AG87:AG90"/>
    <mergeCell ref="AJ87:AJ90"/>
    <mergeCell ref="AK87:AK90"/>
    <mergeCell ref="AL87:AL90"/>
    <mergeCell ref="AM91:AM94"/>
    <mergeCell ref="AN91:AN94"/>
    <mergeCell ref="AW121:AW124"/>
    <mergeCell ref="AX121:AX124"/>
    <mergeCell ref="AO121:AO124"/>
    <mergeCell ref="AP121:AP124"/>
    <mergeCell ref="AQ102:AQ105"/>
    <mergeCell ref="AR102:AR105"/>
    <mergeCell ref="AL91:AL94"/>
    <mergeCell ref="AF95:AF98"/>
    <mergeCell ref="AG95:AG98"/>
    <mergeCell ref="AJ95:AJ98"/>
    <mergeCell ref="AK95:AK98"/>
    <mergeCell ref="AL95:AL98"/>
    <mergeCell ref="Z99:AA99"/>
    <mergeCell ref="AB99:AC99"/>
    <mergeCell ref="AF91:AF94"/>
    <mergeCell ref="AG91:AG94"/>
    <mergeCell ref="AJ91:AJ94"/>
    <mergeCell ref="AK91:AK94"/>
    <mergeCell ref="AW91:AW94"/>
    <mergeCell ref="AX91:AX94"/>
    <mergeCell ref="AQ95:AQ98"/>
    <mergeCell ref="AR95:AR98"/>
    <mergeCell ref="AS95:AS98"/>
    <mergeCell ref="AT95:AT98"/>
    <mergeCell ref="AU95:AU98"/>
    <mergeCell ref="AV95:AV98"/>
    <mergeCell ref="AW95:AW98"/>
    <mergeCell ref="AX95:AX98"/>
    <mergeCell ref="AW106:AW109"/>
    <mergeCell ref="AX106:AX109"/>
    <mergeCell ref="AQ91:AQ94"/>
    <mergeCell ref="AR91:AR94"/>
    <mergeCell ref="AQ110:AQ113"/>
    <mergeCell ref="AR110:AR113"/>
    <mergeCell ref="AS110:AS113"/>
    <mergeCell ref="AT110:AT113"/>
    <mergeCell ref="AU110:AU113"/>
    <mergeCell ref="AV110:AV113"/>
    <mergeCell ref="AW110:AW113"/>
    <mergeCell ref="AX110:AX113"/>
    <mergeCell ref="AQ106:AQ109"/>
    <mergeCell ref="AR106:AR109"/>
    <mergeCell ref="AS106:AS109"/>
    <mergeCell ref="AT106:AT109"/>
    <mergeCell ref="AU106:AU109"/>
    <mergeCell ref="AV106:AV109"/>
    <mergeCell ref="AS102:AS105"/>
    <mergeCell ref="AT102:AT105"/>
    <mergeCell ref="AU102:AU105"/>
    <mergeCell ref="AV102:AV105"/>
    <mergeCell ref="AW102:AW105"/>
    <mergeCell ref="AX102:AX105"/>
    <mergeCell ref="AT125:AT128"/>
    <mergeCell ref="AU125:AU128"/>
    <mergeCell ref="AV125:AV128"/>
    <mergeCell ref="AN121:AN124"/>
    <mergeCell ref="AF117:AF120"/>
    <mergeCell ref="AG117:AG120"/>
    <mergeCell ref="AJ117:AJ120"/>
    <mergeCell ref="AK117:AK120"/>
    <mergeCell ref="AL117:AL120"/>
    <mergeCell ref="AM117:AM120"/>
    <mergeCell ref="AN117:AN120"/>
    <mergeCell ref="AM125:AM128"/>
    <mergeCell ref="AN125:AN128"/>
    <mergeCell ref="AO125:AO128"/>
    <mergeCell ref="AP125:AP128"/>
    <mergeCell ref="AO117:AO120"/>
    <mergeCell ref="AP117:AP120"/>
    <mergeCell ref="AL121:AL124"/>
    <mergeCell ref="AM121:AM124"/>
    <mergeCell ref="AU121:AU124"/>
    <mergeCell ref="AV121:AV124"/>
    <mergeCell ref="AW132:AW135"/>
    <mergeCell ref="AX132:AX135"/>
    <mergeCell ref="AJ132:AJ135"/>
    <mergeCell ref="AK132:AK135"/>
    <mergeCell ref="AL132:AL135"/>
    <mergeCell ref="AM132:AM135"/>
    <mergeCell ref="AN132:AN135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W117:AW120"/>
    <mergeCell ref="AX117:AX120"/>
    <mergeCell ref="AQ121:AQ124"/>
    <mergeCell ref="AR121:AR124"/>
    <mergeCell ref="AS121:AS124"/>
    <mergeCell ref="AT121:AT124"/>
    <mergeCell ref="AQ117:AQ120"/>
    <mergeCell ref="AR117:AR120"/>
    <mergeCell ref="AS117:AS120"/>
    <mergeCell ref="AT117:AT120"/>
    <mergeCell ref="AU117:AU120"/>
    <mergeCell ref="AV117:AV120"/>
    <mergeCell ref="AW125:AW128"/>
    <mergeCell ref="AX125:AX128"/>
    <mergeCell ref="AQ125:AQ128"/>
    <mergeCell ref="AR125:AR128"/>
    <mergeCell ref="AS125:AS128"/>
    <mergeCell ref="AW136:AW139"/>
    <mergeCell ref="AX136:AX139"/>
    <mergeCell ref="AL136:AL139"/>
    <mergeCell ref="AM136:AM139"/>
    <mergeCell ref="AQ140:AQ143"/>
    <mergeCell ref="AR140:AR143"/>
    <mergeCell ref="AS140:AS143"/>
    <mergeCell ref="AT140:AT143"/>
    <mergeCell ref="AU140:AU143"/>
    <mergeCell ref="AV140:AV143"/>
    <mergeCell ref="AQ136:AQ139"/>
    <mergeCell ref="AR136:AR139"/>
    <mergeCell ref="AS136:AS139"/>
    <mergeCell ref="AT136:AT139"/>
    <mergeCell ref="AU136:AU139"/>
    <mergeCell ref="AV136:AV139"/>
    <mergeCell ref="AW147:AW150"/>
    <mergeCell ref="AX147:AX150"/>
    <mergeCell ref="AQ151:AQ154"/>
    <mergeCell ref="AR151:AR154"/>
    <mergeCell ref="AS151:AS154"/>
    <mergeCell ref="AT151:AT154"/>
    <mergeCell ref="AU151:AU154"/>
    <mergeCell ref="AV151:AV154"/>
    <mergeCell ref="AW151:AW154"/>
    <mergeCell ref="AX151:AX154"/>
    <mergeCell ref="AQ147:AQ150"/>
    <mergeCell ref="AR147:AR150"/>
    <mergeCell ref="AS147:AS150"/>
    <mergeCell ref="AT147:AT150"/>
    <mergeCell ref="AU147:AU150"/>
    <mergeCell ref="AV147:AV150"/>
    <mergeCell ref="AW140:AW143"/>
    <mergeCell ref="AX140:AX143"/>
    <mergeCell ref="AW166:AW169"/>
    <mergeCell ref="AX166:AX169"/>
    <mergeCell ref="AQ166:AQ169"/>
    <mergeCell ref="AR166:AR169"/>
    <mergeCell ref="AS166:AS169"/>
    <mergeCell ref="AT166:AT169"/>
    <mergeCell ref="AU166:AU169"/>
    <mergeCell ref="AV166:AV169"/>
    <mergeCell ref="AW155:AW158"/>
    <mergeCell ref="AX155:AX158"/>
    <mergeCell ref="AQ162:AQ165"/>
    <mergeCell ref="AR162:AR165"/>
    <mergeCell ref="AS162:AS165"/>
    <mergeCell ref="AT162:AT165"/>
    <mergeCell ref="AU162:AU165"/>
    <mergeCell ref="AV162:AV165"/>
    <mergeCell ref="AW162:AW165"/>
    <mergeCell ref="AX162:AX165"/>
    <mergeCell ref="AQ155:AQ158"/>
    <mergeCell ref="AR155:AR158"/>
    <mergeCell ref="AS155:AS158"/>
    <mergeCell ref="AT155:AT158"/>
    <mergeCell ref="AU155:AU158"/>
    <mergeCell ref="AV155:AV158"/>
    <mergeCell ref="AW177:AW180"/>
    <mergeCell ref="AX177:AX180"/>
    <mergeCell ref="AQ181:AQ184"/>
    <mergeCell ref="AR181:AR184"/>
    <mergeCell ref="AS181:AS184"/>
    <mergeCell ref="AT181:AT184"/>
    <mergeCell ref="AU181:AU184"/>
    <mergeCell ref="AV181:AV184"/>
    <mergeCell ref="AW181:AW184"/>
    <mergeCell ref="AX181:AX184"/>
    <mergeCell ref="AQ177:AQ180"/>
    <mergeCell ref="AR177:AR180"/>
    <mergeCell ref="AS177:AS180"/>
    <mergeCell ref="AT177:AT180"/>
    <mergeCell ref="AU177:AU180"/>
    <mergeCell ref="AV177:AV180"/>
    <mergeCell ref="AQ170:AQ173"/>
    <mergeCell ref="AR170:AR173"/>
    <mergeCell ref="AS170:AS173"/>
    <mergeCell ref="AT170:AT173"/>
    <mergeCell ref="AU170:AU173"/>
    <mergeCell ref="AV170:AV173"/>
    <mergeCell ref="AW170:AW173"/>
    <mergeCell ref="AX170:AX173"/>
    <mergeCell ref="AQ200:AQ203"/>
    <mergeCell ref="AR200:AR203"/>
    <mergeCell ref="AS200:AS203"/>
    <mergeCell ref="AT200:AT203"/>
    <mergeCell ref="AU200:AU203"/>
    <mergeCell ref="AV200:AV203"/>
    <mergeCell ref="AW200:AW203"/>
    <mergeCell ref="AX200:AX203"/>
    <mergeCell ref="AQ196:AQ199"/>
    <mergeCell ref="AR196:AR199"/>
    <mergeCell ref="AS196:AS199"/>
    <mergeCell ref="AT196:AT199"/>
    <mergeCell ref="AU196:AU199"/>
    <mergeCell ref="AV196:AV199"/>
    <mergeCell ref="AW185:AW188"/>
    <mergeCell ref="AX185:AX188"/>
    <mergeCell ref="AQ192:AQ195"/>
    <mergeCell ref="AR192:AR195"/>
    <mergeCell ref="AS192:AS195"/>
    <mergeCell ref="AT192:AT195"/>
    <mergeCell ref="AU192:AU195"/>
    <mergeCell ref="AV192:AV195"/>
    <mergeCell ref="AW192:AW195"/>
    <mergeCell ref="AX192:AX195"/>
    <mergeCell ref="AQ185:AQ188"/>
    <mergeCell ref="AR185:AR188"/>
    <mergeCell ref="AS185:AS188"/>
    <mergeCell ref="AT185:AT188"/>
    <mergeCell ref="AU185:AU188"/>
    <mergeCell ref="AV185:AV188"/>
    <mergeCell ref="AG226:AG229"/>
    <mergeCell ref="AJ226:AJ229"/>
    <mergeCell ref="AK226:AK229"/>
    <mergeCell ref="AL226:AL229"/>
    <mergeCell ref="AP196:AP199"/>
    <mergeCell ref="AW211:AW214"/>
    <mergeCell ref="AX211:AX214"/>
    <mergeCell ref="AQ215:AQ218"/>
    <mergeCell ref="AR215:AR218"/>
    <mergeCell ref="AS215:AS218"/>
    <mergeCell ref="AT215:AT218"/>
    <mergeCell ref="AU215:AU218"/>
    <mergeCell ref="AV215:AV218"/>
    <mergeCell ref="AW215:AW218"/>
    <mergeCell ref="AX215:AX218"/>
    <mergeCell ref="AQ211:AQ214"/>
    <mergeCell ref="AR211:AR214"/>
    <mergeCell ref="AS211:AS214"/>
    <mergeCell ref="AT211:AT214"/>
    <mergeCell ref="AU211:AU214"/>
    <mergeCell ref="AV211:AV214"/>
    <mergeCell ref="AW207:AW210"/>
    <mergeCell ref="AX207:AX210"/>
    <mergeCell ref="AP215:AP218"/>
    <mergeCell ref="AQ207:AQ210"/>
    <mergeCell ref="AR207:AR210"/>
    <mergeCell ref="AS207:AS210"/>
    <mergeCell ref="AT207:AT210"/>
    <mergeCell ref="AU207:AU210"/>
    <mergeCell ref="AV207:AV210"/>
    <mergeCell ref="AW196:AW199"/>
    <mergeCell ref="AX196:AX199"/>
    <mergeCell ref="AW222:AW225"/>
    <mergeCell ref="AX222:AX225"/>
    <mergeCell ref="AF215:AF218"/>
    <mergeCell ref="AG215:AG218"/>
    <mergeCell ref="AJ215:AJ218"/>
    <mergeCell ref="AK215:AK218"/>
    <mergeCell ref="AL215:AL218"/>
    <mergeCell ref="AM215:AM218"/>
    <mergeCell ref="AN215:AN218"/>
    <mergeCell ref="AO215:AO218"/>
    <mergeCell ref="AQ222:AQ225"/>
    <mergeCell ref="AR222:AR225"/>
    <mergeCell ref="AS222:AS225"/>
    <mergeCell ref="AT222:AT225"/>
    <mergeCell ref="AU222:AU225"/>
    <mergeCell ref="AV222:AV225"/>
    <mergeCell ref="AJ222:AJ225"/>
    <mergeCell ref="AK222:AK225"/>
    <mergeCell ref="AL222:AL225"/>
    <mergeCell ref="AM222:AM225"/>
    <mergeCell ref="AN222:AN225"/>
    <mergeCell ref="AX230:AX233"/>
    <mergeCell ref="AQ237:AQ240"/>
    <mergeCell ref="AR237:AR240"/>
    <mergeCell ref="AS237:AS240"/>
    <mergeCell ref="AT237:AT240"/>
    <mergeCell ref="AU237:AU240"/>
    <mergeCell ref="AV237:AV240"/>
    <mergeCell ref="AW237:AW240"/>
    <mergeCell ref="AX237:AX240"/>
    <mergeCell ref="AV226:AV229"/>
    <mergeCell ref="AW226:AW229"/>
    <mergeCell ref="AX226:AX229"/>
    <mergeCell ref="AQ230:AQ233"/>
    <mergeCell ref="AR230:AR233"/>
    <mergeCell ref="AS230:AS233"/>
    <mergeCell ref="AT230:AT233"/>
    <mergeCell ref="AU230:AU233"/>
    <mergeCell ref="AV230:AV233"/>
    <mergeCell ref="AW230:AW233"/>
    <mergeCell ref="AQ226:AQ229"/>
    <mergeCell ref="AR226:AR229"/>
    <mergeCell ref="AS226:AS229"/>
    <mergeCell ref="AT226:AT229"/>
    <mergeCell ref="AU226:AU229"/>
    <mergeCell ref="AW241:AW244"/>
    <mergeCell ref="AX241:AX244"/>
    <mergeCell ref="AQ245:AQ248"/>
    <mergeCell ref="AR245:AR248"/>
    <mergeCell ref="AS245:AS248"/>
    <mergeCell ref="AT245:AT248"/>
    <mergeCell ref="AU245:AU248"/>
    <mergeCell ref="AV245:AV248"/>
    <mergeCell ref="AW245:AW248"/>
    <mergeCell ref="AX245:AX248"/>
    <mergeCell ref="AQ241:AQ244"/>
    <mergeCell ref="AR241:AR244"/>
    <mergeCell ref="AS241:AS244"/>
    <mergeCell ref="AT241:AT244"/>
    <mergeCell ref="AU241:AU244"/>
    <mergeCell ref="AV241:AV244"/>
    <mergeCell ref="AM245:AM248"/>
    <mergeCell ref="AN245:AN248"/>
    <mergeCell ref="AP241:AP244"/>
    <mergeCell ref="V264:W264"/>
    <mergeCell ref="X264:Y264"/>
    <mergeCell ref="Z264:AA264"/>
    <mergeCell ref="AB264:AC264"/>
    <mergeCell ref="AQ260:AQ263"/>
    <mergeCell ref="AR260:AR263"/>
    <mergeCell ref="AS260:AS263"/>
    <mergeCell ref="AT260:AT263"/>
    <mergeCell ref="AU260:AU263"/>
    <mergeCell ref="AV260:AV263"/>
    <mergeCell ref="AW252:AW255"/>
    <mergeCell ref="AX252:AX255"/>
    <mergeCell ref="AQ256:AQ259"/>
    <mergeCell ref="AR256:AR259"/>
    <mergeCell ref="AS256:AS259"/>
    <mergeCell ref="AT256:AT259"/>
    <mergeCell ref="AU256:AU259"/>
    <mergeCell ref="AV256:AV259"/>
    <mergeCell ref="AW256:AW259"/>
    <mergeCell ref="AX256:AX259"/>
    <mergeCell ref="AQ252:AQ255"/>
    <mergeCell ref="AR252:AR255"/>
    <mergeCell ref="AS252:AS255"/>
    <mergeCell ref="AT252:AT255"/>
    <mergeCell ref="AU252:AU255"/>
    <mergeCell ref="AV252:AV255"/>
    <mergeCell ref="AW267:AW270"/>
    <mergeCell ref="AX267:AX270"/>
    <mergeCell ref="AF267:AF270"/>
    <mergeCell ref="AG267:AG270"/>
    <mergeCell ref="AJ267:AJ270"/>
    <mergeCell ref="AK267:AK270"/>
    <mergeCell ref="AL267:AL270"/>
    <mergeCell ref="AM267:AM270"/>
    <mergeCell ref="AN267:AN270"/>
    <mergeCell ref="AO267:AO270"/>
    <mergeCell ref="AQ267:AQ270"/>
    <mergeCell ref="AR267:AR270"/>
    <mergeCell ref="AS267:AS270"/>
    <mergeCell ref="AT267:AT270"/>
    <mergeCell ref="AU267:AU270"/>
    <mergeCell ref="AV267:AV270"/>
    <mergeCell ref="AW260:AW263"/>
    <mergeCell ref="AX260:AX263"/>
    <mergeCell ref="AN271:AN274"/>
    <mergeCell ref="AO271:AO274"/>
    <mergeCell ref="AP271:AP274"/>
    <mergeCell ref="AP275:AP278"/>
    <mergeCell ref="AQ282:AQ285"/>
    <mergeCell ref="AR282:AR285"/>
    <mergeCell ref="AX275:AX278"/>
    <mergeCell ref="V279:W279"/>
    <mergeCell ref="X279:Y279"/>
    <mergeCell ref="Z279:AA279"/>
    <mergeCell ref="AB279:AC279"/>
    <mergeCell ref="AF271:AF274"/>
    <mergeCell ref="AL271:AL274"/>
    <mergeCell ref="AM275:AM278"/>
    <mergeCell ref="AN275:AN278"/>
    <mergeCell ref="AO275:AO278"/>
    <mergeCell ref="AV271:AV274"/>
    <mergeCell ref="AW271:AW274"/>
    <mergeCell ref="AX271:AX274"/>
    <mergeCell ref="AQ275:AQ278"/>
    <mergeCell ref="AR275:AR278"/>
    <mergeCell ref="AS275:AS278"/>
    <mergeCell ref="AT275:AT278"/>
    <mergeCell ref="AU275:AU278"/>
    <mergeCell ref="AV275:AV278"/>
    <mergeCell ref="AW275:AW278"/>
    <mergeCell ref="AQ271:AQ274"/>
    <mergeCell ref="AR271:AR274"/>
    <mergeCell ref="AS271:AS274"/>
    <mergeCell ref="AT271:AT274"/>
    <mergeCell ref="AU271:AU274"/>
    <mergeCell ref="AW286:AW289"/>
    <mergeCell ref="AX286:AX289"/>
    <mergeCell ref="AQ290:AQ293"/>
    <mergeCell ref="AR290:AR293"/>
    <mergeCell ref="AS290:AS293"/>
    <mergeCell ref="AT290:AT293"/>
    <mergeCell ref="AU290:AU293"/>
    <mergeCell ref="AV290:AV293"/>
    <mergeCell ref="AW290:AW293"/>
    <mergeCell ref="AX290:AX293"/>
    <mergeCell ref="AQ286:AQ289"/>
    <mergeCell ref="AR286:AR289"/>
    <mergeCell ref="AS286:AS289"/>
    <mergeCell ref="AT286:AT289"/>
    <mergeCell ref="AU286:AU289"/>
    <mergeCell ref="AV286:AV289"/>
    <mergeCell ref="AS282:AS285"/>
    <mergeCell ref="AT282:AT285"/>
    <mergeCell ref="AU282:AU285"/>
    <mergeCell ref="AV282:AV285"/>
    <mergeCell ref="AW282:AW285"/>
    <mergeCell ref="AX282:AX285"/>
    <mergeCell ref="AX301:AX304"/>
    <mergeCell ref="AJ297:AJ300"/>
    <mergeCell ref="AM301:AM304"/>
    <mergeCell ref="AN301:AN304"/>
    <mergeCell ref="AO301:AO304"/>
    <mergeCell ref="AP301:AP304"/>
    <mergeCell ref="AO297:AO300"/>
    <mergeCell ref="AP297:AP300"/>
    <mergeCell ref="AV297:AV300"/>
    <mergeCell ref="AW297:AW300"/>
    <mergeCell ref="AX297:AX300"/>
    <mergeCell ref="AQ301:AQ304"/>
    <mergeCell ref="AR301:AR304"/>
    <mergeCell ref="AS301:AS304"/>
    <mergeCell ref="AT301:AT304"/>
    <mergeCell ref="AU301:AU304"/>
    <mergeCell ref="AV301:AV304"/>
    <mergeCell ref="AW301:AW304"/>
    <mergeCell ref="AL301:AL304"/>
    <mergeCell ref="AQ297:AQ300"/>
    <mergeCell ref="AR297:AR300"/>
    <mergeCell ref="AS297:AS300"/>
    <mergeCell ref="AT297:AT300"/>
    <mergeCell ref="AU297:AU300"/>
    <mergeCell ref="AW312:AW315"/>
    <mergeCell ref="AX312:AX315"/>
    <mergeCell ref="AP305:AP308"/>
    <mergeCell ref="AF305:AF308"/>
    <mergeCell ref="AJ305:AJ308"/>
    <mergeCell ref="AK305:AK308"/>
    <mergeCell ref="AL305:AL308"/>
    <mergeCell ref="AM305:AM308"/>
    <mergeCell ref="AN305:AN308"/>
    <mergeCell ref="AO305:AO308"/>
    <mergeCell ref="AQ312:AQ315"/>
    <mergeCell ref="AR312:AR315"/>
    <mergeCell ref="AS312:AS315"/>
    <mergeCell ref="AT312:AT315"/>
    <mergeCell ref="AU312:AU315"/>
    <mergeCell ref="AV312:AV315"/>
    <mergeCell ref="AW305:AW308"/>
    <mergeCell ref="AX305:AX308"/>
    <mergeCell ref="AN312:AN315"/>
    <mergeCell ref="AO312:AO315"/>
    <mergeCell ref="AP312:AP315"/>
    <mergeCell ref="AQ305:AQ308"/>
    <mergeCell ref="AR305:AR308"/>
    <mergeCell ref="AS305:AS308"/>
    <mergeCell ref="AT305:AT308"/>
    <mergeCell ref="AU305:AU308"/>
    <mergeCell ref="AV305:AV308"/>
    <mergeCell ref="AO320:AO323"/>
    <mergeCell ref="AP320:AP323"/>
    <mergeCell ref="AQ327:AQ330"/>
    <mergeCell ref="AR327:AR330"/>
    <mergeCell ref="AS327:AS330"/>
    <mergeCell ref="AT327:AT330"/>
    <mergeCell ref="AW316:AW319"/>
    <mergeCell ref="AX316:AX319"/>
    <mergeCell ref="AQ320:AQ323"/>
    <mergeCell ref="AR320:AR323"/>
    <mergeCell ref="AS320:AS323"/>
    <mergeCell ref="AT320:AT323"/>
    <mergeCell ref="AU320:AU323"/>
    <mergeCell ref="AV320:AV323"/>
    <mergeCell ref="AW320:AW323"/>
    <mergeCell ref="AX320:AX323"/>
    <mergeCell ref="AQ316:AQ319"/>
    <mergeCell ref="AR316:AR319"/>
    <mergeCell ref="AS316:AS319"/>
    <mergeCell ref="AT316:AT319"/>
    <mergeCell ref="AU316:AU319"/>
    <mergeCell ref="AV316:AV319"/>
    <mergeCell ref="AW331:AW334"/>
    <mergeCell ref="AX331:AX334"/>
    <mergeCell ref="AQ335:AQ338"/>
    <mergeCell ref="AR335:AR338"/>
    <mergeCell ref="AS335:AS338"/>
    <mergeCell ref="AT335:AT338"/>
    <mergeCell ref="AU335:AU338"/>
    <mergeCell ref="AV335:AV338"/>
    <mergeCell ref="AW335:AW338"/>
    <mergeCell ref="AX335:AX338"/>
    <mergeCell ref="AU327:AU330"/>
    <mergeCell ref="AV327:AV330"/>
    <mergeCell ref="AW327:AW330"/>
    <mergeCell ref="AX327:AX330"/>
    <mergeCell ref="AQ331:AQ334"/>
    <mergeCell ref="AR331:AR334"/>
    <mergeCell ref="AS331:AS334"/>
    <mergeCell ref="AT331:AT334"/>
    <mergeCell ref="AU331:AU334"/>
    <mergeCell ref="AV331:AV334"/>
    <mergeCell ref="AO342:AO345"/>
    <mergeCell ref="AP342:AP345"/>
    <mergeCell ref="AP346:AP349"/>
    <mergeCell ref="AQ350:AQ353"/>
    <mergeCell ref="AW342:AW345"/>
    <mergeCell ref="AX342:AX345"/>
    <mergeCell ref="AQ346:AQ349"/>
    <mergeCell ref="AR346:AR349"/>
    <mergeCell ref="AS346:AS349"/>
    <mergeCell ref="AT346:AT349"/>
    <mergeCell ref="AU346:AU349"/>
    <mergeCell ref="AV346:AV349"/>
    <mergeCell ref="AW346:AW349"/>
    <mergeCell ref="AX346:AX349"/>
    <mergeCell ref="AQ342:AQ345"/>
    <mergeCell ref="AR342:AR345"/>
    <mergeCell ref="AS342:AS345"/>
    <mergeCell ref="AT342:AT345"/>
    <mergeCell ref="AU342:AU345"/>
    <mergeCell ref="AV342:AV345"/>
    <mergeCell ref="AO346:AO349"/>
    <mergeCell ref="AV357:AV360"/>
    <mergeCell ref="AW357:AW360"/>
    <mergeCell ref="AX357:AX360"/>
    <mergeCell ref="AM350:AM353"/>
    <mergeCell ref="AN350:AN353"/>
    <mergeCell ref="AO350:AO353"/>
    <mergeCell ref="AP350:AP353"/>
    <mergeCell ref="AP357:AP360"/>
    <mergeCell ref="AX350:AX353"/>
    <mergeCell ref="V354:W354"/>
    <mergeCell ref="X354:Y354"/>
    <mergeCell ref="Z354:AA354"/>
    <mergeCell ref="AB354:AC354"/>
    <mergeCell ref="AQ357:AQ360"/>
    <mergeCell ref="AR357:AR360"/>
    <mergeCell ref="AS357:AS360"/>
    <mergeCell ref="AT357:AT360"/>
    <mergeCell ref="AU357:AU360"/>
    <mergeCell ref="AR350:AR353"/>
    <mergeCell ref="AS350:AS353"/>
    <mergeCell ref="AT350:AT353"/>
    <mergeCell ref="AU350:AU353"/>
    <mergeCell ref="AV350:AV353"/>
    <mergeCell ref="AW350:AW353"/>
    <mergeCell ref="AO357:AO360"/>
    <mergeCell ref="AN365:AN368"/>
    <mergeCell ref="AW361:AW364"/>
    <mergeCell ref="AX361:AX364"/>
    <mergeCell ref="AQ365:AQ368"/>
    <mergeCell ref="AR365:AR368"/>
    <mergeCell ref="AS365:AS368"/>
    <mergeCell ref="AT365:AT368"/>
    <mergeCell ref="AU365:AU368"/>
    <mergeCell ref="AV365:AV368"/>
    <mergeCell ref="AW365:AW368"/>
    <mergeCell ref="AX365:AX368"/>
    <mergeCell ref="AQ361:AQ364"/>
    <mergeCell ref="AR361:AR364"/>
    <mergeCell ref="AS361:AS364"/>
    <mergeCell ref="AT361:AT364"/>
    <mergeCell ref="AU361:AU364"/>
    <mergeCell ref="AV361:AV364"/>
    <mergeCell ref="AW372:AW375"/>
    <mergeCell ref="AX372:AX375"/>
    <mergeCell ref="AQ376:AQ379"/>
    <mergeCell ref="AR376:AR379"/>
    <mergeCell ref="AS376:AS379"/>
    <mergeCell ref="AT376:AT379"/>
    <mergeCell ref="AU376:AU379"/>
    <mergeCell ref="AV376:AV379"/>
    <mergeCell ref="AW376:AW379"/>
    <mergeCell ref="AX376:AX379"/>
    <mergeCell ref="AQ372:AQ375"/>
    <mergeCell ref="AR372:AR375"/>
    <mergeCell ref="AS372:AS375"/>
    <mergeCell ref="AT372:AT375"/>
    <mergeCell ref="AU372:AU375"/>
    <mergeCell ref="AV372:AV375"/>
    <mergeCell ref="Z369:AA369"/>
    <mergeCell ref="AB369:AC369"/>
    <mergeCell ref="AW391:AW394"/>
    <mergeCell ref="AX391:AX394"/>
    <mergeCell ref="AG387:AG390"/>
    <mergeCell ref="AO387:AO390"/>
    <mergeCell ref="AP387:AP390"/>
    <mergeCell ref="AJ387:AJ390"/>
    <mergeCell ref="AK387:AK390"/>
    <mergeCell ref="AL387:AL390"/>
    <mergeCell ref="AQ391:AQ394"/>
    <mergeCell ref="AR391:AR394"/>
    <mergeCell ref="AS391:AS394"/>
    <mergeCell ref="AT391:AT394"/>
    <mergeCell ref="AU391:AU394"/>
    <mergeCell ref="AV391:AV394"/>
    <mergeCell ref="AW380:AW383"/>
    <mergeCell ref="AX380:AX383"/>
    <mergeCell ref="AQ387:AQ390"/>
    <mergeCell ref="AR387:AR390"/>
    <mergeCell ref="AS387:AS390"/>
    <mergeCell ref="AT387:AT390"/>
    <mergeCell ref="AU387:AU390"/>
    <mergeCell ref="AV387:AV390"/>
    <mergeCell ref="AW387:AW390"/>
    <mergeCell ref="AX387:AX390"/>
    <mergeCell ref="AQ380:AQ383"/>
    <mergeCell ref="AR380:AR383"/>
    <mergeCell ref="AS380:AS383"/>
    <mergeCell ref="AT380:AT383"/>
    <mergeCell ref="AU380:AU383"/>
    <mergeCell ref="AV380:AV383"/>
    <mergeCell ref="AP391:AP394"/>
    <mergeCell ref="AN391:AN394"/>
    <mergeCell ref="AW402:AW405"/>
    <mergeCell ref="AX402:AX405"/>
    <mergeCell ref="AF402:AF405"/>
    <mergeCell ref="AG402:AG405"/>
    <mergeCell ref="AJ402:AJ405"/>
    <mergeCell ref="AL402:AL405"/>
    <mergeCell ref="AQ402:AQ405"/>
    <mergeCell ref="AR402:AR405"/>
    <mergeCell ref="AS402:AS405"/>
    <mergeCell ref="AT402:AT405"/>
    <mergeCell ref="AU402:AU405"/>
    <mergeCell ref="AV402:AV405"/>
    <mergeCell ref="AW395:AW398"/>
    <mergeCell ref="AX395:AX398"/>
    <mergeCell ref="V399:W399"/>
    <mergeCell ref="X399:Y399"/>
    <mergeCell ref="Z399:AA399"/>
    <mergeCell ref="AB399:AC399"/>
    <mergeCell ref="AJ395:AJ398"/>
    <mergeCell ref="AK395:AK398"/>
    <mergeCell ref="AL395:AL398"/>
    <mergeCell ref="AO395:AO398"/>
    <mergeCell ref="AQ395:AQ398"/>
    <mergeCell ref="AR395:AR398"/>
    <mergeCell ref="AS395:AS398"/>
    <mergeCell ref="AT395:AT398"/>
    <mergeCell ref="AU395:AU398"/>
    <mergeCell ref="AV395:AV398"/>
    <mergeCell ref="AP395:AP398"/>
    <mergeCell ref="AF395:AF398"/>
    <mergeCell ref="AG395:AG398"/>
    <mergeCell ref="AJ410:AJ413"/>
    <mergeCell ref="AK410:AK413"/>
    <mergeCell ref="AL410:AL413"/>
    <mergeCell ref="AM410:AM413"/>
    <mergeCell ref="AN410:AN413"/>
    <mergeCell ref="AO410:AO413"/>
    <mergeCell ref="V414:W414"/>
    <mergeCell ref="X414:Y414"/>
    <mergeCell ref="Z414:AA414"/>
    <mergeCell ref="AB414:AC414"/>
    <mergeCell ref="AF410:AF413"/>
    <mergeCell ref="AG410:AG413"/>
    <mergeCell ref="AW406:AW409"/>
    <mergeCell ref="AX406:AX409"/>
    <mergeCell ref="AQ410:AQ413"/>
    <mergeCell ref="AR410:AR413"/>
    <mergeCell ref="AS410:AS413"/>
    <mergeCell ref="AT410:AT413"/>
    <mergeCell ref="AU410:AU413"/>
    <mergeCell ref="AV410:AV413"/>
    <mergeCell ref="AW410:AW413"/>
    <mergeCell ref="AX410:AX413"/>
    <mergeCell ref="AQ406:AQ409"/>
    <mergeCell ref="AR406:AR409"/>
    <mergeCell ref="AS406:AS409"/>
    <mergeCell ref="AT406:AT409"/>
    <mergeCell ref="AU406:AU409"/>
    <mergeCell ref="AV406:AV409"/>
    <mergeCell ref="AX421:AX424"/>
    <mergeCell ref="AQ425:AQ428"/>
    <mergeCell ref="AR425:AR428"/>
    <mergeCell ref="AS425:AS428"/>
    <mergeCell ref="AT425:AT428"/>
    <mergeCell ref="AU425:AU428"/>
    <mergeCell ref="AV425:AV428"/>
    <mergeCell ref="AW425:AW428"/>
    <mergeCell ref="AX425:AX428"/>
    <mergeCell ref="AV417:AV420"/>
    <mergeCell ref="AW417:AW420"/>
    <mergeCell ref="AX417:AX420"/>
    <mergeCell ref="AQ421:AQ424"/>
    <mergeCell ref="AR421:AR424"/>
    <mergeCell ref="AS421:AS424"/>
    <mergeCell ref="AT421:AT424"/>
    <mergeCell ref="AU421:AU424"/>
    <mergeCell ref="AV421:AV424"/>
    <mergeCell ref="AW421:AW424"/>
    <mergeCell ref="AQ417:AQ420"/>
    <mergeCell ref="AR417:AR420"/>
    <mergeCell ref="AS417:AS420"/>
    <mergeCell ref="AT417:AT420"/>
    <mergeCell ref="AU417:AU420"/>
    <mergeCell ref="AW440:AW443"/>
    <mergeCell ref="AX440:AX443"/>
    <mergeCell ref="AQ447:AQ450"/>
    <mergeCell ref="AR447:AR450"/>
    <mergeCell ref="AS447:AS450"/>
    <mergeCell ref="AT447:AT450"/>
    <mergeCell ref="AU447:AU450"/>
    <mergeCell ref="AV447:AV450"/>
    <mergeCell ref="AW447:AW450"/>
    <mergeCell ref="AX447:AX450"/>
    <mergeCell ref="AQ440:AQ443"/>
    <mergeCell ref="AR440:AR443"/>
    <mergeCell ref="AS440:AS443"/>
    <mergeCell ref="AT440:AT443"/>
    <mergeCell ref="AU440:AU443"/>
    <mergeCell ref="AV440:AV443"/>
    <mergeCell ref="AW432:AW435"/>
    <mergeCell ref="AX432:AX435"/>
    <mergeCell ref="AQ436:AQ439"/>
    <mergeCell ref="AR436:AR439"/>
    <mergeCell ref="AS436:AS439"/>
    <mergeCell ref="AT436:AT439"/>
    <mergeCell ref="AU436:AU439"/>
    <mergeCell ref="AV436:AV439"/>
    <mergeCell ref="AW436:AW439"/>
    <mergeCell ref="AX436:AX439"/>
    <mergeCell ref="AQ432:AQ435"/>
    <mergeCell ref="AR432:AR435"/>
    <mergeCell ref="AS432:AS435"/>
    <mergeCell ref="AT432:AT435"/>
    <mergeCell ref="AU432:AU435"/>
    <mergeCell ref="AV432:AV435"/>
    <mergeCell ref="AW462:AW465"/>
    <mergeCell ref="AX462:AX465"/>
    <mergeCell ref="AQ466:AQ469"/>
    <mergeCell ref="AR466:AR469"/>
    <mergeCell ref="AS466:AS469"/>
    <mergeCell ref="AT466:AT469"/>
    <mergeCell ref="AU466:AU469"/>
    <mergeCell ref="AV466:AV469"/>
    <mergeCell ref="AW466:AW469"/>
    <mergeCell ref="AX466:AX469"/>
    <mergeCell ref="AQ462:AQ465"/>
    <mergeCell ref="AR462:AR465"/>
    <mergeCell ref="AS462:AS465"/>
    <mergeCell ref="AT462:AT465"/>
    <mergeCell ref="AU462:AU465"/>
    <mergeCell ref="AV462:AV465"/>
    <mergeCell ref="AW451:AW454"/>
    <mergeCell ref="AX451:AX454"/>
    <mergeCell ref="AQ455:AQ458"/>
    <mergeCell ref="AR455:AR458"/>
    <mergeCell ref="AS455:AS458"/>
    <mergeCell ref="AT455:AT458"/>
    <mergeCell ref="AU455:AU458"/>
    <mergeCell ref="AV455:AV458"/>
    <mergeCell ref="AW455:AW458"/>
    <mergeCell ref="AX455:AX458"/>
    <mergeCell ref="AQ451:AQ454"/>
    <mergeCell ref="AR451:AR454"/>
    <mergeCell ref="AS451:AS454"/>
    <mergeCell ref="AT451:AT454"/>
    <mergeCell ref="AU451:AU454"/>
    <mergeCell ref="AV451:AV454"/>
    <mergeCell ref="AW481:AW484"/>
    <mergeCell ref="AX481:AX484"/>
    <mergeCell ref="AQ485:AQ488"/>
    <mergeCell ref="AR485:AR488"/>
    <mergeCell ref="AS485:AS488"/>
    <mergeCell ref="AT485:AT488"/>
    <mergeCell ref="AU485:AU488"/>
    <mergeCell ref="AV485:AV488"/>
    <mergeCell ref="AW485:AW488"/>
    <mergeCell ref="AX485:AX488"/>
    <mergeCell ref="AQ481:AQ484"/>
    <mergeCell ref="AR481:AR484"/>
    <mergeCell ref="AS481:AS484"/>
    <mergeCell ref="AT481:AT484"/>
    <mergeCell ref="AU481:AU484"/>
    <mergeCell ref="AV481:AV484"/>
    <mergeCell ref="AW470:AW473"/>
    <mergeCell ref="AX470:AX473"/>
    <mergeCell ref="AQ477:AQ480"/>
    <mergeCell ref="AR477:AR480"/>
    <mergeCell ref="AS477:AS480"/>
    <mergeCell ref="AT477:AT480"/>
    <mergeCell ref="AU477:AU480"/>
    <mergeCell ref="AV477:AV480"/>
    <mergeCell ref="AW477:AW480"/>
    <mergeCell ref="AX477:AX480"/>
    <mergeCell ref="AQ470:AQ473"/>
    <mergeCell ref="AR470:AR473"/>
    <mergeCell ref="AS470:AS473"/>
    <mergeCell ref="AT470:AT473"/>
    <mergeCell ref="AU470:AU473"/>
    <mergeCell ref="AV470:AV473"/>
    <mergeCell ref="AP492:AP495"/>
    <mergeCell ref="AP496:AP499"/>
    <mergeCell ref="AM496:AM499"/>
    <mergeCell ref="AQ500:AQ503"/>
    <mergeCell ref="AW492:AW495"/>
    <mergeCell ref="AX492:AX495"/>
    <mergeCell ref="AQ496:AQ499"/>
    <mergeCell ref="AR496:AR499"/>
    <mergeCell ref="AS496:AS499"/>
    <mergeCell ref="AT496:AT499"/>
    <mergeCell ref="AU496:AU499"/>
    <mergeCell ref="AV496:AV499"/>
    <mergeCell ref="AW496:AW499"/>
    <mergeCell ref="AX496:AX499"/>
    <mergeCell ref="AQ492:AQ495"/>
    <mergeCell ref="AR492:AR495"/>
    <mergeCell ref="AS492:AS495"/>
    <mergeCell ref="AT492:AT495"/>
    <mergeCell ref="AU492:AU495"/>
    <mergeCell ref="AV492:AV495"/>
    <mergeCell ref="AO496:AO499"/>
    <mergeCell ref="AO500:AO503"/>
    <mergeCell ref="AO492:AO495"/>
    <mergeCell ref="AV507:AV510"/>
    <mergeCell ref="AW507:AW510"/>
    <mergeCell ref="AX507:AX510"/>
    <mergeCell ref="AJ500:AJ503"/>
    <mergeCell ref="AL507:AL510"/>
    <mergeCell ref="AM507:AM510"/>
    <mergeCell ref="AN507:AN510"/>
    <mergeCell ref="AO507:AO510"/>
    <mergeCell ref="AP507:AP510"/>
    <mergeCell ref="AP500:AP503"/>
    <mergeCell ref="AX500:AX503"/>
    <mergeCell ref="V504:W504"/>
    <mergeCell ref="X504:Y504"/>
    <mergeCell ref="Z504:AA504"/>
    <mergeCell ref="AB504:AC504"/>
    <mergeCell ref="AQ507:AQ510"/>
    <mergeCell ref="AR507:AR510"/>
    <mergeCell ref="AS507:AS510"/>
    <mergeCell ref="AT507:AT510"/>
    <mergeCell ref="AU507:AU510"/>
    <mergeCell ref="AR500:AR503"/>
    <mergeCell ref="AS500:AS503"/>
    <mergeCell ref="AT500:AT503"/>
    <mergeCell ref="AU500:AU503"/>
    <mergeCell ref="AV500:AV503"/>
    <mergeCell ref="AW500:AW503"/>
    <mergeCell ref="AB519:AC519"/>
    <mergeCell ref="AG515:AG518"/>
    <mergeCell ref="AJ515:AJ518"/>
    <mergeCell ref="AK515:AK518"/>
    <mergeCell ref="AL515:AL518"/>
    <mergeCell ref="AP511:AP514"/>
    <mergeCell ref="AP515:AP518"/>
    <mergeCell ref="AW511:AW514"/>
    <mergeCell ref="AX511:AX514"/>
    <mergeCell ref="AQ515:AQ518"/>
    <mergeCell ref="AR515:AR518"/>
    <mergeCell ref="AS515:AS518"/>
    <mergeCell ref="AT515:AT518"/>
    <mergeCell ref="AU515:AU518"/>
    <mergeCell ref="AV515:AV518"/>
    <mergeCell ref="AW515:AW518"/>
    <mergeCell ref="AX515:AX518"/>
    <mergeCell ref="AQ511:AQ514"/>
    <mergeCell ref="AR511:AR514"/>
    <mergeCell ref="AS511:AS514"/>
    <mergeCell ref="AT511:AT514"/>
    <mergeCell ref="AU511:AU514"/>
    <mergeCell ref="AV511:AV514"/>
    <mergeCell ref="AM511:AM514"/>
    <mergeCell ref="AN511:AN514"/>
    <mergeCell ref="AO511:AO514"/>
    <mergeCell ref="V534:W534"/>
    <mergeCell ref="X534:Y534"/>
    <mergeCell ref="Z534:AA534"/>
    <mergeCell ref="AB534:AC534"/>
    <mergeCell ref="AQ530:AQ533"/>
    <mergeCell ref="AR530:AR533"/>
    <mergeCell ref="AS530:AS533"/>
    <mergeCell ref="AT530:AT533"/>
    <mergeCell ref="AU530:AU533"/>
    <mergeCell ref="AV530:AV533"/>
    <mergeCell ref="AW522:AW525"/>
    <mergeCell ref="AX522:AX525"/>
    <mergeCell ref="AQ526:AQ529"/>
    <mergeCell ref="AR526:AR529"/>
    <mergeCell ref="AS526:AS529"/>
    <mergeCell ref="AT526:AT529"/>
    <mergeCell ref="AU526:AU529"/>
    <mergeCell ref="AV526:AV529"/>
    <mergeCell ref="AW526:AW529"/>
    <mergeCell ref="AX526:AX529"/>
    <mergeCell ref="AQ522:AQ525"/>
    <mergeCell ref="AR522:AR525"/>
    <mergeCell ref="AS522:AS525"/>
    <mergeCell ref="AT522:AT525"/>
    <mergeCell ref="AU522:AU525"/>
    <mergeCell ref="AV522:AV525"/>
    <mergeCell ref="AL526:AL529"/>
    <mergeCell ref="AK522:AK525"/>
    <mergeCell ref="AL522:AL525"/>
    <mergeCell ref="AM530:AM533"/>
    <mergeCell ref="AN530:AN533"/>
    <mergeCell ref="AO530:AO533"/>
    <mergeCell ref="AW537:AW540"/>
    <mergeCell ref="AX537:AX540"/>
    <mergeCell ref="AQ541:AQ544"/>
    <mergeCell ref="AR541:AR544"/>
    <mergeCell ref="AS541:AS544"/>
    <mergeCell ref="AT541:AT544"/>
    <mergeCell ref="AU541:AU544"/>
    <mergeCell ref="AV541:AV544"/>
    <mergeCell ref="AW541:AW544"/>
    <mergeCell ref="AX541:AX544"/>
    <mergeCell ref="AQ537:AQ540"/>
    <mergeCell ref="AR537:AR540"/>
    <mergeCell ref="AS537:AS540"/>
    <mergeCell ref="AT537:AT540"/>
    <mergeCell ref="AU537:AU540"/>
    <mergeCell ref="AV537:AV540"/>
    <mergeCell ref="AW530:AW533"/>
    <mergeCell ref="AX530:AX533"/>
    <mergeCell ref="V549:W549"/>
    <mergeCell ref="X549:Y549"/>
    <mergeCell ref="Z549:AA549"/>
    <mergeCell ref="AB549:AC549"/>
    <mergeCell ref="AO545:AO548"/>
    <mergeCell ref="AP545:AP548"/>
    <mergeCell ref="AQ545:AQ548"/>
    <mergeCell ref="AR545:AR548"/>
    <mergeCell ref="AS545:AS548"/>
    <mergeCell ref="AT545:AT548"/>
    <mergeCell ref="AU545:AU548"/>
    <mergeCell ref="AV545:AV548"/>
    <mergeCell ref="AP541:AP544"/>
    <mergeCell ref="AF537:AF540"/>
    <mergeCell ref="AG537:AG540"/>
    <mergeCell ref="AJ537:AJ540"/>
    <mergeCell ref="AL541:AL544"/>
    <mergeCell ref="AM541:AM544"/>
    <mergeCell ref="AN541:AN544"/>
    <mergeCell ref="AO541:AO544"/>
    <mergeCell ref="AW552:AW555"/>
    <mergeCell ref="AX552:AX555"/>
    <mergeCell ref="AJ552:AJ555"/>
    <mergeCell ref="AK552:AK555"/>
    <mergeCell ref="AL552:AL555"/>
    <mergeCell ref="AJ545:AJ548"/>
    <mergeCell ref="AK545:AK548"/>
    <mergeCell ref="AL545:AL548"/>
    <mergeCell ref="AM545:AM548"/>
    <mergeCell ref="AN545:AN548"/>
    <mergeCell ref="AQ552:AQ555"/>
    <mergeCell ref="AR552:AR555"/>
    <mergeCell ref="AS552:AS555"/>
    <mergeCell ref="AT552:AT555"/>
    <mergeCell ref="AU552:AU555"/>
    <mergeCell ref="AV552:AV555"/>
    <mergeCell ref="AW545:AW548"/>
    <mergeCell ref="AX545:AX548"/>
    <mergeCell ref="AL560:AL563"/>
    <mergeCell ref="AM560:AM563"/>
    <mergeCell ref="AQ567:AQ570"/>
    <mergeCell ref="AR567:AR570"/>
    <mergeCell ref="AS567:AS570"/>
    <mergeCell ref="AT567:AT570"/>
    <mergeCell ref="AW556:AW559"/>
    <mergeCell ref="AX556:AX559"/>
    <mergeCell ref="AQ560:AQ563"/>
    <mergeCell ref="AR560:AR563"/>
    <mergeCell ref="AS560:AS563"/>
    <mergeCell ref="AT560:AT563"/>
    <mergeCell ref="AU560:AU563"/>
    <mergeCell ref="AV560:AV563"/>
    <mergeCell ref="AW560:AW563"/>
    <mergeCell ref="AX560:AX563"/>
    <mergeCell ref="AQ556:AQ559"/>
    <mergeCell ref="AR556:AR559"/>
    <mergeCell ref="AS556:AS559"/>
    <mergeCell ref="AT556:AT559"/>
    <mergeCell ref="AU556:AU559"/>
    <mergeCell ref="AV556:AV559"/>
    <mergeCell ref="AO556:AO559"/>
    <mergeCell ref="AP556:AP559"/>
    <mergeCell ref="AW571:AW574"/>
    <mergeCell ref="AX571:AX574"/>
    <mergeCell ref="AQ575:AQ578"/>
    <mergeCell ref="AR575:AR578"/>
    <mergeCell ref="AS575:AS578"/>
    <mergeCell ref="AT575:AT578"/>
    <mergeCell ref="AU575:AU578"/>
    <mergeCell ref="AV575:AV578"/>
    <mergeCell ref="AW575:AW578"/>
    <mergeCell ref="AX575:AX578"/>
    <mergeCell ref="AU567:AU570"/>
    <mergeCell ref="AV567:AV570"/>
    <mergeCell ref="AW567:AW570"/>
    <mergeCell ref="AX567:AX570"/>
    <mergeCell ref="AQ571:AQ574"/>
    <mergeCell ref="AR571:AR574"/>
    <mergeCell ref="AS571:AS574"/>
    <mergeCell ref="AT571:AT574"/>
    <mergeCell ref="AU571:AU574"/>
    <mergeCell ref="AV571:AV574"/>
    <mergeCell ref="AP586:AP589"/>
    <mergeCell ref="AQ590:AQ593"/>
    <mergeCell ref="AR590:AR593"/>
    <mergeCell ref="AS590:AS593"/>
    <mergeCell ref="AT590:AT593"/>
    <mergeCell ref="AU590:AU593"/>
    <mergeCell ref="AW582:AW585"/>
    <mergeCell ref="AX582:AX585"/>
    <mergeCell ref="AQ586:AQ589"/>
    <mergeCell ref="AR586:AR589"/>
    <mergeCell ref="AS586:AS589"/>
    <mergeCell ref="AT586:AT589"/>
    <mergeCell ref="AU586:AU589"/>
    <mergeCell ref="AV586:AV589"/>
    <mergeCell ref="AW586:AW589"/>
    <mergeCell ref="AX586:AX589"/>
    <mergeCell ref="AQ582:AQ585"/>
    <mergeCell ref="AR582:AR585"/>
    <mergeCell ref="AS582:AS585"/>
    <mergeCell ref="AT582:AT585"/>
    <mergeCell ref="AU582:AU585"/>
    <mergeCell ref="AV582:AV585"/>
    <mergeCell ref="AP582:AP585"/>
    <mergeCell ref="AQ601:AQ604"/>
    <mergeCell ref="AW597:AW600"/>
    <mergeCell ref="AX597:AX600"/>
    <mergeCell ref="AM590:AM593"/>
    <mergeCell ref="AN590:AN593"/>
    <mergeCell ref="AO590:AO593"/>
    <mergeCell ref="AP590:AP593"/>
    <mergeCell ref="AP597:AP600"/>
    <mergeCell ref="AQ597:AQ600"/>
    <mergeCell ref="AR597:AR600"/>
    <mergeCell ref="AS597:AS600"/>
    <mergeCell ref="AT597:AT600"/>
    <mergeCell ref="AU597:AU600"/>
    <mergeCell ref="AV597:AV600"/>
    <mergeCell ref="AV590:AV593"/>
    <mergeCell ref="AW590:AW593"/>
    <mergeCell ref="AX590:AX593"/>
    <mergeCell ref="AM601:AM604"/>
    <mergeCell ref="AP601:AP604"/>
    <mergeCell ref="AX601:AX604"/>
    <mergeCell ref="AQ605:AQ608"/>
    <mergeCell ref="AR605:AR608"/>
    <mergeCell ref="AS605:AS608"/>
    <mergeCell ref="AT605:AT608"/>
    <mergeCell ref="AU605:AU608"/>
    <mergeCell ref="AV605:AV608"/>
    <mergeCell ref="AW605:AW608"/>
    <mergeCell ref="AX605:AX608"/>
    <mergeCell ref="AR601:AR604"/>
    <mergeCell ref="AS601:AS604"/>
    <mergeCell ref="AT601:AT604"/>
    <mergeCell ref="AU601:AU604"/>
    <mergeCell ref="AV601:AV604"/>
    <mergeCell ref="AW601:AW604"/>
    <mergeCell ref="AW620:AW623"/>
    <mergeCell ref="AX620:AX623"/>
    <mergeCell ref="AQ627:AQ630"/>
    <mergeCell ref="AR627:AR630"/>
    <mergeCell ref="AS627:AS630"/>
    <mergeCell ref="AT627:AT630"/>
    <mergeCell ref="AU627:AU630"/>
    <mergeCell ref="AV627:AV630"/>
    <mergeCell ref="AW627:AW630"/>
    <mergeCell ref="AX627:AX630"/>
    <mergeCell ref="AQ620:AQ623"/>
    <mergeCell ref="AR620:AR623"/>
    <mergeCell ref="AS620:AS623"/>
    <mergeCell ref="AT620:AT623"/>
    <mergeCell ref="AU620:AU623"/>
    <mergeCell ref="AV620:AV623"/>
    <mergeCell ref="AW612:AW615"/>
    <mergeCell ref="AX612:AX615"/>
    <mergeCell ref="AQ616:AQ619"/>
    <mergeCell ref="AR616:AR619"/>
    <mergeCell ref="AS616:AS619"/>
    <mergeCell ref="AT616:AT619"/>
    <mergeCell ref="AU616:AU619"/>
    <mergeCell ref="AV616:AV619"/>
    <mergeCell ref="AW616:AW619"/>
    <mergeCell ref="AX616:AX619"/>
    <mergeCell ref="AQ612:AQ615"/>
    <mergeCell ref="AR612:AR615"/>
    <mergeCell ref="AS612:AS615"/>
    <mergeCell ref="AT612:AT615"/>
    <mergeCell ref="AU612:AU615"/>
    <mergeCell ref="AV612:AV615"/>
    <mergeCell ref="V639:W639"/>
    <mergeCell ref="X639:Y639"/>
    <mergeCell ref="Z639:AA639"/>
    <mergeCell ref="AB639:AC639"/>
    <mergeCell ref="AQ635:AQ638"/>
    <mergeCell ref="AR635:AR638"/>
    <mergeCell ref="AS635:AS638"/>
    <mergeCell ref="AT635:AT638"/>
    <mergeCell ref="AU635:AU638"/>
    <mergeCell ref="AV635:AV638"/>
    <mergeCell ref="AW631:AW634"/>
    <mergeCell ref="AX631:AX634"/>
    <mergeCell ref="AM631:AM634"/>
    <mergeCell ref="AN631:AN634"/>
    <mergeCell ref="AO631:AO634"/>
    <mergeCell ref="AP631:AP634"/>
    <mergeCell ref="AQ631:AQ634"/>
    <mergeCell ref="AR631:AR634"/>
    <mergeCell ref="AS631:AS634"/>
    <mergeCell ref="AT631:AT634"/>
    <mergeCell ref="AU631:AU634"/>
    <mergeCell ref="AV631:AV634"/>
    <mergeCell ref="AK642:AK645"/>
    <mergeCell ref="AL642:AL645"/>
    <mergeCell ref="AM642:AM645"/>
    <mergeCell ref="AN642:AN645"/>
    <mergeCell ref="AO642:AO645"/>
    <mergeCell ref="AP642:AP645"/>
    <mergeCell ref="AW642:AW645"/>
    <mergeCell ref="AX642:AX645"/>
    <mergeCell ref="AP635:AP638"/>
    <mergeCell ref="AM635:AM638"/>
    <mergeCell ref="AN635:AN638"/>
    <mergeCell ref="AO635:AO638"/>
    <mergeCell ref="AQ642:AQ645"/>
    <mergeCell ref="AR642:AR645"/>
    <mergeCell ref="AS642:AS645"/>
    <mergeCell ref="AT642:AT645"/>
    <mergeCell ref="AU642:AU645"/>
    <mergeCell ref="AV642:AV645"/>
    <mergeCell ref="AW635:AW638"/>
    <mergeCell ref="AX635:AX638"/>
    <mergeCell ref="AQ657:AQ660"/>
    <mergeCell ref="AR657:AR660"/>
    <mergeCell ref="AS657:AS660"/>
    <mergeCell ref="AT657:AT660"/>
    <mergeCell ref="AU657:AU660"/>
    <mergeCell ref="AV657:AV660"/>
    <mergeCell ref="V654:W654"/>
    <mergeCell ref="X654:Y654"/>
    <mergeCell ref="Z654:AA654"/>
    <mergeCell ref="AB654:AC654"/>
    <mergeCell ref="AW646:AW649"/>
    <mergeCell ref="AX646:AX649"/>
    <mergeCell ref="AQ650:AQ653"/>
    <mergeCell ref="AR650:AR653"/>
    <mergeCell ref="AS650:AS653"/>
    <mergeCell ref="AT650:AT653"/>
    <mergeCell ref="AU650:AU653"/>
    <mergeCell ref="AV650:AV653"/>
    <mergeCell ref="AW650:AW653"/>
    <mergeCell ref="AX650:AX653"/>
    <mergeCell ref="AQ646:AQ649"/>
    <mergeCell ref="AR646:AR649"/>
    <mergeCell ref="AS646:AS649"/>
    <mergeCell ref="AT646:AT649"/>
    <mergeCell ref="AU646:AU649"/>
    <mergeCell ref="AV646:AV649"/>
    <mergeCell ref="AW657:AW660"/>
    <mergeCell ref="AX657:AX660"/>
    <mergeCell ref="AW665:AW668"/>
    <mergeCell ref="AX665:AX668"/>
    <mergeCell ref="AQ672:AQ675"/>
    <mergeCell ref="AR672:AR675"/>
    <mergeCell ref="AS672:AS675"/>
    <mergeCell ref="AT672:AT675"/>
    <mergeCell ref="AU672:AU675"/>
    <mergeCell ref="AV672:AV675"/>
    <mergeCell ref="AW672:AW675"/>
    <mergeCell ref="AX672:AX675"/>
    <mergeCell ref="AQ665:AQ668"/>
    <mergeCell ref="AR665:AR668"/>
    <mergeCell ref="AS665:AS668"/>
    <mergeCell ref="AT665:AT668"/>
    <mergeCell ref="AU665:AU668"/>
    <mergeCell ref="AV665:AV668"/>
    <mergeCell ref="AQ661:AQ664"/>
    <mergeCell ref="AR661:AR664"/>
    <mergeCell ref="AS661:AS664"/>
    <mergeCell ref="AT661:AT664"/>
    <mergeCell ref="AU661:AU664"/>
    <mergeCell ref="AV661:AV664"/>
    <mergeCell ref="AW661:AW664"/>
    <mergeCell ref="AX661:AX664"/>
    <mergeCell ref="AG687:AG690"/>
    <mergeCell ref="AO687:AO690"/>
    <mergeCell ref="AP687:AP690"/>
    <mergeCell ref="AQ691:AQ694"/>
    <mergeCell ref="AR691:AR694"/>
    <mergeCell ref="AS691:AS694"/>
    <mergeCell ref="AT691:AT694"/>
    <mergeCell ref="AU691:AU694"/>
    <mergeCell ref="AQ687:AQ690"/>
    <mergeCell ref="AR687:AR690"/>
    <mergeCell ref="AS687:AS690"/>
    <mergeCell ref="AT687:AT690"/>
    <mergeCell ref="AU687:AU690"/>
    <mergeCell ref="AV687:AV690"/>
    <mergeCell ref="AW676:AW679"/>
    <mergeCell ref="AX676:AX679"/>
    <mergeCell ref="AQ680:AQ683"/>
    <mergeCell ref="AR680:AR683"/>
    <mergeCell ref="AS680:AS683"/>
    <mergeCell ref="AT680:AT683"/>
    <mergeCell ref="AU680:AU683"/>
    <mergeCell ref="AV680:AV683"/>
    <mergeCell ref="AW680:AW683"/>
    <mergeCell ref="AX680:AX683"/>
    <mergeCell ref="AQ676:AQ679"/>
    <mergeCell ref="AR676:AR679"/>
    <mergeCell ref="AS676:AS679"/>
    <mergeCell ref="AT676:AT679"/>
    <mergeCell ref="AU676:AU679"/>
    <mergeCell ref="AV676:AV679"/>
    <mergeCell ref="AN676:AN679"/>
    <mergeCell ref="AM680:AM683"/>
    <mergeCell ref="AJ687:AJ690"/>
    <mergeCell ref="AK687:AK690"/>
    <mergeCell ref="AL687:AL690"/>
    <mergeCell ref="AM687:AM690"/>
    <mergeCell ref="AN687:AN690"/>
    <mergeCell ref="AQ695:AQ698"/>
    <mergeCell ref="AM695:AM698"/>
    <mergeCell ref="AN695:AN698"/>
    <mergeCell ref="AO695:AO698"/>
    <mergeCell ref="AP695:AP698"/>
    <mergeCell ref="AV691:AV694"/>
    <mergeCell ref="AW691:AW694"/>
    <mergeCell ref="AX691:AX694"/>
    <mergeCell ref="AM691:AM694"/>
    <mergeCell ref="AN691:AN694"/>
    <mergeCell ref="AO691:AO694"/>
    <mergeCell ref="AP691:AP694"/>
    <mergeCell ref="AW687:AW690"/>
    <mergeCell ref="AX687:AX690"/>
    <mergeCell ref="AW702:AW705"/>
    <mergeCell ref="AX702:AX705"/>
    <mergeCell ref="AQ706:AQ709"/>
    <mergeCell ref="AR706:AR709"/>
    <mergeCell ref="AS706:AS709"/>
    <mergeCell ref="AT706:AT709"/>
    <mergeCell ref="AU706:AU709"/>
    <mergeCell ref="AV706:AV709"/>
    <mergeCell ref="AW706:AW709"/>
    <mergeCell ref="AX706:AX709"/>
    <mergeCell ref="AQ702:AQ705"/>
    <mergeCell ref="AR702:AR705"/>
    <mergeCell ref="AS702:AS705"/>
    <mergeCell ref="AT702:AT705"/>
    <mergeCell ref="AU702:AU705"/>
    <mergeCell ref="AV702:AV705"/>
    <mergeCell ref="AX695:AX698"/>
    <mergeCell ref="AR695:AR698"/>
    <mergeCell ref="AS695:AS698"/>
    <mergeCell ref="AT695:AT698"/>
    <mergeCell ref="AU695:AU698"/>
    <mergeCell ref="AV695:AV698"/>
    <mergeCell ref="AW695:AW698"/>
    <mergeCell ref="AW721:AW724"/>
    <mergeCell ref="AX721:AX724"/>
    <mergeCell ref="AO717:AO720"/>
    <mergeCell ref="AP717:AP720"/>
    <mergeCell ref="AQ725:AQ728"/>
    <mergeCell ref="AR725:AR728"/>
    <mergeCell ref="AS725:AS728"/>
    <mergeCell ref="AT725:AT728"/>
    <mergeCell ref="AU725:AU728"/>
    <mergeCell ref="AV725:AV728"/>
    <mergeCell ref="AQ721:AQ724"/>
    <mergeCell ref="AR721:AR724"/>
    <mergeCell ref="AS721:AS724"/>
    <mergeCell ref="AT721:AT724"/>
    <mergeCell ref="AU721:AU724"/>
    <mergeCell ref="AV721:AV724"/>
    <mergeCell ref="AW710:AW713"/>
    <mergeCell ref="AX710:AX713"/>
    <mergeCell ref="AQ717:AQ720"/>
    <mergeCell ref="AR717:AR720"/>
    <mergeCell ref="AS717:AS720"/>
    <mergeCell ref="AT717:AT720"/>
    <mergeCell ref="AU717:AU720"/>
    <mergeCell ref="AV717:AV720"/>
    <mergeCell ref="AW717:AW720"/>
    <mergeCell ref="AX717:AX720"/>
    <mergeCell ref="AQ710:AQ713"/>
    <mergeCell ref="AR710:AR713"/>
    <mergeCell ref="AS710:AS713"/>
    <mergeCell ref="AT710:AT713"/>
    <mergeCell ref="AU710:AU713"/>
    <mergeCell ref="AV710:AV713"/>
    <mergeCell ref="AW732:AW735"/>
    <mergeCell ref="AX732:AX735"/>
    <mergeCell ref="AN732:AN735"/>
    <mergeCell ref="AO732:AO735"/>
    <mergeCell ref="AP732:AP735"/>
    <mergeCell ref="AM732:AM735"/>
    <mergeCell ref="AQ732:AQ735"/>
    <mergeCell ref="AR732:AR735"/>
    <mergeCell ref="AS732:AS735"/>
    <mergeCell ref="AT732:AT735"/>
    <mergeCell ref="AU732:AU735"/>
    <mergeCell ref="AV732:AV735"/>
    <mergeCell ref="AW725:AW728"/>
    <mergeCell ref="AX725:AX728"/>
    <mergeCell ref="V729:W729"/>
    <mergeCell ref="X729:Y729"/>
    <mergeCell ref="Z729:AA729"/>
    <mergeCell ref="AB729:AC729"/>
    <mergeCell ref="AO725:AO728"/>
    <mergeCell ref="AP725:AP728"/>
    <mergeCell ref="AK725:AK728"/>
    <mergeCell ref="AL725:AL728"/>
    <mergeCell ref="AM725:AM728"/>
    <mergeCell ref="AM736:AM739"/>
    <mergeCell ref="AN736:AN739"/>
    <mergeCell ref="AW736:AW739"/>
    <mergeCell ref="AX736:AX739"/>
    <mergeCell ref="AQ740:AQ743"/>
    <mergeCell ref="AR740:AR743"/>
    <mergeCell ref="AS740:AS743"/>
    <mergeCell ref="AT740:AT743"/>
    <mergeCell ref="AU740:AU743"/>
    <mergeCell ref="AV740:AV743"/>
    <mergeCell ref="AW740:AW743"/>
    <mergeCell ref="AX740:AX743"/>
    <mergeCell ref="AQ736:AQ739"/>
    <mergeCell ref="AR736:AR739"/>
    <mergeCell ref="AS736:AS739"/>
    <mergeCell ref="AT736:AT739"/>
    <mergeCell ref="AU736:AU739"/>
    <mergeCell ref="AV736:AV739"/>
    <mergeCell ref="AU747:AU750"/>
    <mergeCell ref="AV747:AV750"/>
    <mergeCell ref="AW747:AW750"/>
    <mergeCell ref="AX747:AX750"/>
    <mergeCell ref="AQ751:AQ754"/>
    <mergeCell ref="AR751:AR754"/>
    <mergeCell ref="AS751:AS754"/>
    <mergeCell ref="AT751:AT754"/>
    <mergeCell ref="AU751:AU754"/>
    <mergeCell ref="AV751:AV754"/>
    <mergeCell ref="AQ747:AQ750"/>
    <mergeCell ref="AR747:AR750"/>
    <mergeCell ref="AS747:AS750"/>
    <mergeCell ref="AT747:AT750"/>
    <mergeCell ref="V744:W744"/>
    <mergeCell ref="X744:Y744"/>
    <mergeCell ref="Z744:AA744"/>
    <mergeCell ref="AB744:AC744"/>
    <mergeCell ref="AW762:AW765"/>
    <mergeCell ref="AX762:AX765"/>
    <mergeCell ref="AQ766:AQ769"/>
    <mergeCell ref="AR766:AR769"/>
    <mergeCell ref="AS766:AS769"/>
    <mergeCell ref="AT766:AT769"/>
    <mergeCell ref="AU766:AU769"/>
    <mergeCell ref="AV766:AV769"/>
    <mergeCell ref="AW766:AW769"/>
    <mergeCell ref="AX766:AX769"/>
    <mergeCell ref="AQ762:AQ765"/>
    <mergeCell ref="AR762:AR765"/>
    <mergeCell ref="AS762:AS765"/>
    <mergeCell ref="AT762:AT765"/>
    <mergeCell ref="AU762:AU765"/>
    <mergeCell ref="AV762:AV765"/>
    <mergeCell ref="AW751:AW754"/>
    <mergeCell ref="AX751:AX754"/>
    <mergeCell ref="AQ755:AQ758"/>
    <mergeCell ref="AR755:AR758"/>
    <mergeCell ref="AS755:AS758"/>
    <mergeCell ref="AT755:AT758"/>
    <mergeCell ref="AU755:AU758"/>
    <mergeCell ref="AV755:AV758"/>
    <mergeCell ref="AW755:AW758"/>
    <mergeCell ref="AX755:AX758"/>
    <mergeCell ref="AW781:AW784"/>
    <mergeCell ref="AX781:AX784"/>
    <mergeCell ref="AO777:AO780"/>
    <mergeCell ref="AP777:AP780"/>
    <mergeCell ref="AO781:AO784"/>
    <mergeCell ref="AP781:AP784"/>
    <mergeCell ref="AQ781:AQ784"/>
    <mergeCell ref="AR781:AR784"/>
    <mergeCell ref="AS781:AS784"/>
    <mergeCell ref="AT781:AT784"/>
    <mergeCell ref="AU781:AU784"/>
    <mergeCell ref="AV781:AV784"/>
    <mergeCell ref="AW770:AW773"/>
    <mergeCell ref="AX770:AX773"/>
    <mergeCell ref="AQ777:AQ780"/>
    <mergeCell ref="AR777:AR780"/>
    <mergeCell ref="AS777:AS780"/>
    <mergeCell ref="AT777:AT780"/>
    <mergeCell ref="AU777:AU780"/>
    <mergeCell ref="AV777:AV780"/>
    <mergeCell ref="AW777:AW780"/>
    <mergeCell ref="AX777:AX780"/>
    <mergeCell ref="AQ770:AQ773"/>
    <mergeCell ref="AR770:AR773"/>
    <mergeCell ref="AS770:AS773"/>
    <mergeCell ref="AT770:AT773"/>
    <mergeCell ref="AU770:AU773"/>
    <mergeCell ref="AV770:AV773"/>
    <mergeCell ref="AP770:AP773"/>
    <mergeCell ref="AW792:AW795"/>
    <mergeCell ref="AX792:AX795"/>
    <mergeCell ref="AP785:AP788"/>
    <mergeCell ref="AF785:AF788"/>
    <mergeCell ref="AG785:AG788"/>
    <mergeCell ref="AJ785:AJ788"/>
    <mergeCell ref="AK785:AK788"/>
    <mergeCell ref="AL785:AL788"/>
    <mergeCell ref="AM792:AM795"/>
    <mergeCell ref="AN792:AN795"/>
    <mergeCell ref="AQ792:AQ795"/>
    <mergeCell ref="AR792:AR795"/>
    <mergeCell ref="AS792:AS795"/>
    <mergeCell ref="AT792:AT795"/>
    <mergeCell ref="AU792:AU795"/>
    <mergeCell ref="AV792:AV795"/>
    <mergeCell ref="AW785:AW788"/>
    <mergeCell ref="AX785:AX788"/>
    <mergeCell ref="AL792:AL795"/>
    <mergeCell ref="AM785:AM788"/>
    <mergeCell ref="AN785:AN788"/>
    <mergeCell ref="AQ785:AQ788"/>
    <mergeCell ref="AR785:AR788"/>
    <mergeCell ref="AS785:AS788"/>
    <mergeCell ref="AT785:AT788"/>
    <mergeCell ref="AU785:AU788"/>
    <mergeCell ref="AV785:AV788"/>
    <mergeCell ref="AN796:AN799"/>
    <mergeCell ref="AO796:AO799"/>
    <mergeCell ref="AP796:AP799"/>
    <mergeCell ref="AQ807:AQ810"/>
    <mergeCell ref="AW796:AW799"/>
    <mergeCell ref="AX796:AX799"/>
    <mergeCell ref="AQ800:AQ803"/>
    <mergeCell ref="AR800:AR803"/>
    <mergeCell ref="AS800:AS803"/>
    <mergeCell ref="AT800:AT803"/>
    <mergeCell ref="AU800:AU803"/>
    <mergeCell ref="AV800:AV803"/>
    <mergeCell ref="AW800:AW803"/>
    <mergeCell ref="AX800:AX803"/>
    <mergeCell ref="AQ796:AQ799"/>
    <mergeCell ref="AR796:AR799"/>
    <mergeCell ref="AS796:AS799"/>
    <mergeCell ref="AT796:AT799"/>
    <mergeCell ref="AU796:AU799"/>
    <mergeCell ref="AV796:AV799"/>
    <mergeCell ref="AX807:AX810"/>
    <mergeCell ref="AQ811:AQ814"/>
    <mergeCell ref="AR811:AR814"/>
    <mergeCell ref="AS811:AS814"/>
    <mergeCell ref="AT811:AT814"/>
    <mergeCell ref="AU811:AU814"/>
    <mergeCell ref="AV811:AV814"/>
    <mergeCell ref="AW811:AW814"/>
    <mergeCell ref="AX811:AX814"/>
    <mergeCell ref="AR807:AR810"/>
    <mergeCell ref="AS807:AS810"/>
    <mergeCell ref="AT807:AT810"/>
    <mergeCell ref="AU807:AU810"/>
    <mergeCell ref="AV807:AV810"/>
    <mergeCell ref="AW807:AW810"/>
    <mergeCell ref="Z804:AA804"/>
    <mergeCell ref="AB804:AC804"/>
    <mergeCell ref="AJ811:AJ814"/>
    <mergeCell ref="AK811:AK814"/>
    <mergeCell ref="AL811:AL814"/>
    <mergeCell ref="AW826:AW829"/>
    <mergeCell ref="AX826:AX829"/>
    <mergeCell ref="AQ830:AQ833"/>
    <mergeCell ref="AR830:AR833"/>
    <mergeCell ref="AS830:AS833"/>
    <mergeCell ref="AT830:AT833"/>
    <mergeCell ref="AU830:AU833"/>
    <mergeCell ref="AV830:AV833"/>
    <mergeCell ref="AW830:AW833"/>
    <mergeCell ref="AX830:AX833"/>
    <mergeCell ref="AQ826:AQ829"/>
    <mergeCell ref="AR826:AR829"/>
    <mergeCell ref="AS826:AS829"/>
    <mergeCell ref="AT826:AT829"/>
    <mergeCell ref="AU826:AU829"/>
    <mergeCell ref="AV826:AV829"/>
    <mergeCell ref="AW815:AW818"/>
    <mergeCell ref="AX815:AX818"/>
    <mergeCell ref="AQ822:AQ825"/>
    <mergeCell ref="AR822:AR825"/>
    <mergeCell ref="AS822:AS825"/>
    <mergeCell ref="AT822:AT825"/>
    <mergeCell ref="AU822:AU825"/>
    <mergeCell ref="AV822:AV825"/>
    <mergeCell ref="AW822:AW825"/>
    <mergeCell ref="AX822:AX825"/>
    <mergeCell ref="AQ815:AQ818"/>
    <mergeCell ref="AR815:AR818"/>
    <mergeCell ref="AS815:AS818"/>
    <mergeCell ref="AT815:AT818"/>
    <mergeCell ref="AU815:AU818"/>
    <mergeCell ref="AV815:AV818"/>
    <mergeCell ref="AG841:AG844"/>
    <mergeCell ref="AJ841:AJ844"/>
    <mergeCell ref="AK841:AK844"/>
    <mergeCell ref="AL841:AL844"/>
    <mergeCell ref="AQ845:AQ848"/>
    <mergeCell ref="AR845:AR848"/>
    <mergeCell ref="AG845:AG848"/>
    <mergeCell ref="AJ845:AJ848"/>
    <mergeCell ref="AK845:AK848"/>
    <mergeCell ref="AL845:AL848"/>
    <mergeCell ref="AW837:AW840"/>
    <mergeCell ref="AX837:AX840"/>
    <mergeCell ref="AQ841:AQ844"/>
    <mergeCell ref="AR841:AR844"/>
    <mergeCell ref="AS841:AS844"/>
    <mergeCell ref="AT841:AT844"/>
    <mergeCell ref="AU841:AU844"/>
    <mergeCell ref="AV841:AV844"/>
    <mergeCell ref="AW841:AW844"/>
    <mergeCell ref="AX841:AX844"/>
    <mergeCell ref="AQ837:AQ840"/>
    <mergeCell ref="AR837:AR840"/>
    <mergeCell ref="AS837:AS840"/>
    <mergeCell ref="AT837:AT840"/>
    <mergeCell ref="AU837:AU840"/>
    <mergeCell ref="AV837:AV840"/>
    <mergeCell ref="AP841:AP844"/>
    <mergeCell ref="AM841:AM844"/>
    <mergeCell ref="AN841:AN844"/>
    <mergeCell ref="AO841:AO844"/>
    <mergeCell ref="AW852:AW855"/>
    <mergeCell ref="AX852:AX855"/>
    <mergeCell ref="AM845:AM848"/>
    <mergeCell ref="AN845:AN848"/>
    <mergeCell ref="AO845:AO848"/>
    <mergeCell ref="AP845:AP848"/>
    <mergeCell ref="AP852:AP855"/>
    <mergeCell ref="AQ852:AQ855"/>
    <mergeCell ref="AR852:AR855"/>
    <mergeCell ref="AS852:AS855"/>
    <mergeCell ref="AT852:AT855"/>
    <mergeCell ref="AU852:AU855"/>
    <mergeCell ref="AV852:AV855"/>
    <mergeCell ref="AS845:AS848"/>
    <mergeCell ref="AT845:AT848"/>
    <mergeCell ref="AU845:AU848"/>
    <mergeCell ref="AV845:AV848"/>
    <mergeCell ref="AW845:AW848"/>
    <mergeCell ref="AX845:AX848"/>
    <mergeCell ref="AN852:AN855"/>
    <mergeCell ref="AO852:AO855"/>
    <mergeCell ref="AV860:AV863"/>
    <mergeCell ref="AW860:AW863"/>
    <mergeCell ref="AX860:AX863"/>
    <mergeCell ref="V864:W864"/>
    <mergeCell ref="X864:Y864"/>
    <mergeCell ref="Z864:AA864"/>
    <mergeCell ref="AB864:AC864"/>
    <mergeCell ref="AL860:AL863"/>
    <mergeCell ref="AM860:AM863"/>
    <mergeCell ref="AN860:AN863"/>
    <mergeCell ref="AT856:AT859"/>
    <mergeCell ref="AU856:AU859"/>
    <mergeCell ref="AV856:AV859"/>
    <mergeCell ref="AW856:AW859"/>
    <mergeCell ref="AX856:AX859"/>
    <mergeCell ref="AQ860:AQ863"/>
    <mergeCell ref="AR860:AR863"/>
    <mergeCell ref="AS860:AS863"/>
    <mergeCell ref="AT860:AT863"/>
    <mergeCell ref="AU860:AU863"/>
    <mergeCell ref="AQ856:AQ859"/>
    <mergeCell ref="AR856:AR859"/>
    <mergeCell ref="AS856:AS859"/>
    <mergeCell ref="AM856:AM859"/>
    <mergeCell ref="AN856:AN859"/>
    <mergeCell ref="AV871:AV874"/>
    <mergeCell ref="AW871:AW874"/>
    <mergeCell ref="AX871:AX874"/>
    <mergeCell ref="AQ875:AQ878"/>
    <mergeCell ref="AR875:AR878"/>
    <mergeCell ref="AS875:AS878"/>
    <mergeCell ref="AT875:AT878"/>
    <mergeCell ref="AU875:AU878"/>
    <mergeCell ref="AV875:AV878"/>
    <mergeCell ref="AW875:AW878"/>
    <mergeCell ref="AT867:AT870"/>
    <mergeCell ref="AU867:AU870"/>
    <mergeCell ref="AV867:AV870"/>
    <mergeCell ref="AW867:AW870"/>
    <mergeCell ref="AX867:AX870"/>
    <mergeCell ref="AQ871:AQ874"/>
    <mergeCell ref="AR871:AR874"/>
    <mergeCell ref="AS871:AS874"/>
    <mergeCell ref="AT871:AT874"/>
    <mergeCell ref="AU871:AU874"/>
    <mergeCell ref="AQ867:AQ870"/>
    <mergeCell ref="AR867:AR870"/>
    <mergeCell ref="AS867:AS870"/>
    <mergeCell ref="AW886:AW889"/>
    <mergeCell ref="AX886:AX889"/>
    <mergeCell ref="AQ890:AQ893"/>
    <mergeCell ref="AR890:AR893"/>
    <mergeCell ref="AS890:AS893"/>
    <mergeCell ref="AT890:AT893"/>
    <mergeCell ref="AU890:AU893"/>
    <mergeCell ref="AV890:AV893"/>
    <mergeCell ref="AW890:AW893"/>
    <mergeCell ref="AX890:AX893"/>
    <mergeCell ref="AQ886:AQ889"/>
    <mergeCell ref="AR886:AR889"/>
    <mergeCell ref="AS886:AS889"/>
    <mergeCell ref="AT886:AT889"/>
    <mergeCell ref="AU886:AU889"/>
    <mergeCell ref="AV886:AV889"/>
    <mergeCell ref="AX875:AX878"/>
    <mergeCell ref="AQ882:AQ885"/>
    <mergeCell ref="AR882:AR885"/>
    <mergeCell ref="AS882:AS885"/>
    <mergeCell ref="AT882:AT885"/>
    <mergeCell ref="AU882:AU885"/>
    <mergeCell ref="AV882:AV885"/>
    <mergeCell ref="AW882:AW885"/>
    <mergeCell ref="AX882:AX885"/>
    <mergeCell ref="AW905:AW908"/>
    <mergeCell ref="AX905:AX908"/>
    <mergeCell ref="V909:W909"/>
    <mergeCell ref="X909:Y909"/>
    <mergeCell ref="Z909:AA909"/>
    <mergeCell ref="AB909:AC909"/>
    <mergeCell ref="AM905:AM908"/>
    <mergeCell ref="AN905:AN908"/>
    <mergeCell ref="AO905:AO908"/>
    <mergeCell ref="AP905:AP908"/>
    <mergeCell ref="AQ905:AQ908"/>
    <mergeCell ref="AR905:AR908"/>
    <mergeCell ref="AS905:AS908"/>
    <mergeCell ref="AT905:AT908"/>
    <mergeCell ref="AU905:AU908"/>
    <mergeCell ref="AV905:AV908"/>
    <mergeCell ref="AW897:AW900"/>
    <mergeCell ref="AX897:AX900"/>
    <mergeCell ref="AQ901:AQ904"/>
    <mergeCell ref="AR901:AR904"/>
    <mergeCell ref="AS901:AS904"/>
    <mergeCell ref="AT901:AT904"/>
    <mergeCell ref="AU901:AU904"/>
    <mergeCell ref="AV901:AV904"/>
    <mergeCell ref="AW901:AW904"/>
    <mergeCell ref="AX901:AX904"/>
    <mergeCell ref="AQ897:AQ900"/>
    <mergeCell ref="AR897:AR900"/>
    <mergeCell ref="AS897:AS900"/>
    <mergeCell ref="AT897:AT900"/>
    <mergeCell ref="AU897:AU900"/>
    <mergeCell ref="AV897:AV900"/>
    <mergeCell ref="AW920:AW923"/>
    <mergeCell ref="AX920:AX923"/>
    <mergeCell ref="AB924:AC924"/>
    <mergeCell ref="AP920:AP923"/>
    <mergeCell ref="AQ927:AQ930"/>
    <mergeCell ref="AR927:AR930"/>
    <mergeCell ref="AS927:AS930"/>
    <mergeCell ref="AT927:AT930"/>
    <mergeCell ref="AU927:AU930"/>
    <mergeCell ref="AV927:AV930"/>
    <mergeCell ref="AQ920:AQ923"/>
    <mergeCell ref="AR920:AR923"/>
    <mergeCell ref="AS920:AS923"/>
    <mergeCell ref="AT920:AT923"/>
    <mergeCell ref="AU920:AU923"/>
    <mergeCell ref="AV920:AV923"/>
    <mergeCell ref="AW912:AW915"/>
    <mergeCell ref="AX912:AX915"/>
    <mergeCell ref="AQ916:AQ919"/>
    <mergeCell ref="AR916:AR919"/>
    <mergeCell ref="AS916:AS919"/>
    <mergeCell ref="AT916:AT919"/>
    <mergeCell ref="AU916:AU919"/>
    <mergeCell ref="AV916:AV919"/>
    <mergeCell ref="AW916:AW919"/>
    <mergeCell ref="AX916:AX919"/>
    <mergeCell ref="AQ912:AQ915"/>
    <mergeCell ref="AR912:AR915"/>
    <mergeCell ref="AS912:AS915"/>
    <mergeCell ref="AT912:AT915"/>
    <mergeCell ref="AU912:AU915"/>
    <mergeCell ref="AV912:AV915"/>
    <mergeCell ref="Z939:AA939"/>
    <mergeCell ref="AB939:AC939"/>
    <mergeCell ref="AW931:AW934"/>
    <mergeCell ref="AX931:AX934"/>
    <mergeCell ref="AP927:AP930"/>
    <mergeCell ref="AP931:AP934"/>
    <mergeCell ref="AQ935:AQ938"/>
    <mergeCell ref="AR935:AR938"/>
    <mergeCell ref="AS935:AS938"/>
    <mergeCell ref="AT935:AT938"/>
    <mergeCell ref="AU935:AU938"/>
    <mergeCell ref="AV935:AV938"/>
    <mergeCell ref="AQ931:AQ934"/>
    <mergeCell ref="AR931:AR934"/>
    <mergeCell ref="AS931:AS934"/>
    <mergeCell ref="AT931:AT934"/>
    <mergeCell ref="AU931:AU934"/>
    <mergeCell ref="AV931:AV934"/>
    <mergeCell ref="AW927:AW930"/>
    <mergeCell ref="AX927:AX930"/>
    <mergeCell ref="AF927:AF930"/>
    <mergeCell ref="AG927:AG930"/>
    <mergeCell ref="AJ927:AJ930"/>
    <mergeCell ref="AK927:AK930"/>
    <mergeCell ref="AL927:AL930"/>
    <mergeCell ref="AM927:AM930"/>
    <mergeCell ref="AN927:AN930"/>
    <mergeCell ref="AO927:AO930"/>
    <mergeCell ref="AL942:AL945"/>
    <mergeCell ref="AM942:AM945"/>
    <mergeCell ref="AN942:AN945"/>
    <mergeCell ref="AO942:AO945"/>
    <mergeCell ref="AP946:AP949"/>
    <mergeCell ref="AQ946:AQ949"/>
    <mergeCell ref="AR946:AR949"/>
    <mergeCell ref="AS946:AS949"/>
    <mergeCell ref="AT946:AT949"/>
    <mergeCell ref="AU946:AU949"/>
    <mergeCell ref="AV946:AV949"/>
    <mergeCell ref="AW942:AW945"/>
    <mergeCell ref="AX942:AX945"/>
    <mergeCell ref="AF942:AF945"/>
    <mergeCell ref="AP942:AP945"/>
    <mergeCell ref="AP935:AP938"/>
    <mergeCell ref="AL935:AL938"/>
    <mergeCell ref="AQ942:AQ945"/>
    <mergeCell ref="AR942:AR945"/>
    <mergeCell ref="AS942:AS945"/>
    <mergeCell ref="AT942:AT945"/>
    <mergeCell ref="AU942:AU945"/>
    <mergeCell ref="AV942:AV945"/>
    <mergeCell ref="AW935:AW938"/>
    <mergeCell ref="AX935:AX938"/>
    <mergeCell ref="AG946:AG949"/>
    <mergeCell ref="AJ946:AJ949"/>
    <mergeCell ref="AK946:AK949"/>
    <mergeCell ref="AL946:AL949"/>
    <mergeCell ref="AM946:AM949"/>
    <mergeCell ref="AN946:AN949"/>
    <mergeCell ref="AW950:AW953"/>
    <mergeCell ref="AX950:AX953"/>
    <mergeCell ref="V954:W954"/>
    <mergeCell ref="X954:Y954"/>
    <mergeCell ref="Z954:AA954"/>
    <mergeCell ref="AB954:AC954"/>
    <mergeCell ref="AM950:AM953"/>
    <mergeCell ref="AN950:AN953"/>
    <mergeCell ref="AO950:AO953"/>
    <mergeCell ref="AP950:AP953"/>
    <mergeCell ref="AQ950:AQ953"/>
    <mergeCell ref="AR950:AR953"/>
    <mergeCell ref="AS950:AS953"/>
    <mergeCell ref="AT950:AT953"/>
    <mergeCell ref="AU950:AU953"/>
    <mergeCell ref="AV950:AV953"/>
    <mergeCell ref="AW946:AW949"/>
    <mergeCell ref="AX946:AX949"/>
    <mergeCell ref="AO946:AO949"/>
    <mergeCell ref="AL950:AL953"/>
    <mergeCell ref="AW965:AW968"/>
    <mergeCell ref="AX965:AX968"/>
    <mergeCell ref="AY12:AY15"/>
    <mergeCell ref="AZ12:AZ15"/>
    <mergeCell ref="BA12:BA15"/>
    <mergeCell ref="BB12:BB15"/>
    <mergeCell ref="AY16:AY19"/>
    <mergeCell ref="AZ16:AZ19"/>
    <mergeCell ref="BA16:BA19"/>
    <mergeCell ref="BB16:BB19"/>
    <mergeCell ref="AQ965:AQ968"/>
    <mergeCell ref="AR965:AR968"/>
    <mergeCell ref="AS965:AS968"/>
    <mergeCell ref="AT965:AT968"/>
    <mergeCell ref="AU965:AU968"/>
    <mergeCell ref="AV965:AV968"/>
    <mergeCell ref="AW957:AW960"/>
    <mergeCell ref="AX957:AX960"/>
    <mergeCell ref="AQ961:AQ964"/>
    <mergeCell ref="AR961:AR964"/>
    <mergeCell ref="AS961:AS964"/>
    <mergeCell ref="AT961:AT964"/>
    <mergeCell ref="AU961:AU964"/>
    <mergeCell ref="AV961:AV964"/>
    <mergeCell ref="AW961:AW964"/>
    <mergeCell ref="AX961:AX964"/>
    <mergeCell ref="AQ957:AQ960"/>
    <mergeCell ref="AR957:AR960"/>
    <mergeCell ref="AS957:AS960"/>
    <mergeCell ref="AT957:AT960"/>
    <mergeCell ref="AU957:AU960"/>
    <mergeCell ref="AV957:AV960"/>
    <mergeCell ref="AY42:AY45"/>
    <mergeCell ref="AZ42:AZ45"/>
    <mergeCell ref="BA42:BA45"/>
    <mergeCell ref="BB42:BB45"/>
    <mergeCell ref="AY46:AY49"/>
    <mergeCell ref="AZ46:AZ49"/>
    <mergeCell ref="BA46:BA49"/>
    <mergeCell ref="BB46:BB49"/>
    <mergeCell ref="AY31:AY34"/>
    <mergeCell ref="AZ31:AZ34"/>
    <mergeCell ref="BA31:BA34"/>
    <mergeCell ref="BB31:BB34"/>
    <mergeCell ref="AY35:AY38"/>
    <mergeCell ref="AZ35:AZ38"/>
    <mergeCell ref="BA35:BA38"/>
    <mergeCell ref="BB35:BB38"/>
    <mergeCell ref="AY20:AY23"/>
    <mergeCell ref="AZ20:AZ23"/>
    <mergeCell ref="BA20:BA23"/>
    <mergeCell ref="BB20:BB23"/>
    <mergeCell ref="AY27:AY30"/>
    <mergeCell ref="AZ27:AZ30"/>
    <mergeCell ref="BA27:BA30"/>
    <mergeCell ref="BB27:BB30"/>
    <mergeCell ref="AY72:AY75"/>
    <mergeCell ref="AZ72:AZ75"/>
    <mergeCell ref="BA72:BA75"/>
    <mergeCell ref="BB72:BB75"/>
    <mergeCell ref="AY76:AY79"/>
    <mergeCell ref="AZ76:AZ79"/>
    <mergeCell ref="BA76:BA79"/>
    <mergeCell ref="BB76:BB79"/>
    <mergeCell ref="AY61:AY64"/>
    <mergeCell ref="AZ61:AZ64"/>
    <mergeCell ref="BA61:BA64"/>
    <mergeCell ref="BB61:BB64"/>
    <mergeCell ref="AY65:AY68"/>
    <mergeCell ref="AZ65:AZ68"/>
    <mergeCell ref="BA65:BA68"/>
    <mergeCell ref="BB65:BB68"/>
    <mergeCell ref="AY50:AY53"/>
    <mergeCell ref="AZ50:AZ53"/>
    <mergeCell ref="BA50:BA53"/>
    <mergeCell ref="BB50:BB53"/>
    <mergeCell ref="AY57:AY60"/>
    <mergeCell ref="AZ57:AZ60"/>
    <mergeCell ref="BA57:BA60"/>
    <mergeCell ref="BB57:BB60"/>
    <mergeCell ref="AY102:AY105"/>
    <mergeCell ref="AZ102:AZ105"/>
    <mergeCell ref="BA102:BA105"/>
    <mergeCell ref="BB102:BB105"/>
    <mergeCell ref="AY106:AY109"/>
    <mergeCell ref="AZ106:AZ109"/>
    <mergeCell ref="BA106:BA109"/>
    <mergeCell ref="BB106:BB109"/>
    <mergeCell ref="AY91:AY94"/>
    <mergeCell ref="AZ91:AZ94"/>
    <mergeCell ref="BA91:BA94"/>
    <mergeCell ref="BB91:BB94"/>
    <mergeCell ref="AY95:AY98"/>
    <mergeCell ref="AZ95:AZ98"/>
    <mergeCell ref="BA95:BA98"/>
    <mergeCell ref="BB95:BB98"/>
    <mergeCell ref="AY80:AY83"/>
    <mergeCell ref="AZ80:AZ83"/>
    <mergeCell ref="BA80:BA83"/>
    <mergeCell ref="BB80:BB83"/>
    <mergeCell ref="AY87:AY90"/>
    <mergeCell ref="AZ87:AZ90"/>
    <mergeCell ref="BA87:BA90"/>
    <mergeCell ref="BB87:BB90"/>
    <mergeCell ref="AY132:AY135"/>
    <mergeCell ref="AZ132:AZ135"/>
    <mergeCell ref="BA132:BA135"/>
    <mergeCell ref="BB132:BB135"/>
    <mergeCell ref="AY136:AY139"/>
    <mergeCell ref="AZ136:AZ139"/>
    <mergeCell ref="BA136:BA139"/>
    <mergeCell ref="BB136:BB139"/>
    <mergeCell ref="AY121:AY124"/>
    <mergeCell ref="AZ121:AZ124"/>
    <mergeCell ref="BA121:BA124"/>
    <mergeCell ref="BB121:BB124"/>
    <mergeCell ref="AY125:AY128"/>
    <mergeCell ref="AZ125:AZ128"/>
    <mergeCell ref="BA125:BA128"/>
    <mergeCell ref="BB125:BB128"/>
    <mergeCell ref="AY110:AY113"/>
    <mergeCell ref="AZ110:AZ113"/>
    <mergeCell ref="BA110:BA113"/>
    <mergeCell ref="BB110:BB113"/>
    <mergeCell ref="AY117:AY120"/>
    <mergeCell ref="AZ117:AZ120"/>
    <mergeCell ref="BA117:BA120"/>
    <mergeCell ref="BB117:BB120"/>
    <mergeCell ref="AY162:AY165"/>
    <mergeCell ref="AZ162:AZ165"/>
    <mergeCell ref="BA162:BA165"/>
    <mergeCell ref="BB162:BB165"/>
    <mergeCell ref="AY166:AY169"/>
    <mergeCell ref="AZ166:AZ169"/>
    <mergeCell ref="BA166:BA169"/>
    <mergeCell ref="BB166:BB169"/>
    <mergeCell ref="AY151:AY154"/>
    <mergeCell ref="AZ151:AZ154"/>
    <mergeCell ref="BA151:BA154"/>
    <mergeCell ref="BB151:BB154"/>
    <mergeCell ref="AY155:AY158"/>
    <mergeCell ref="AZ155:AZ158"/>
    <mergeCell ref="BA155:BA158"/>
    <mergeCell ref="BB155:BB158"/>
    <mergeCell ref="AY140:AY143"/>
    <mergeCell ref="AZ140:AZ143"/>
    <mergeCell ref="BA140:BA143"/>
    <mergeCell ref="BB140:BB143"/>
    <mergeCell ref="AY147:AY150"/>
    <mergeCell ref="AZ147:AZ150"/>
    <mergeCell ref="BA147:BA150"/>
    <mergeCell ref="BB147:BB150"/>
    <mergeCell ref="AY192:AY195"/>
    <mergeCell ref="AZ192:AZ195"/>
    <mergeCell ref="BA192:BA195"/>
    <mergeCell ref="BB192:BB195"/>
    <mergeCell ref="AY196:AY199"/>
    <mergeCell ref="AZ196:AZ199"/>
    <mergeCell ref="BA196:BA199"/>
    <mergeCell ref="BB196:BB199"/>
    <mergeCell ref="AY181:AY184"/>
    <mergeCell ref="AZ181:AZ184"/>
    <mergeCell ref="BA181:BA184"/>
    <mergeCell ref="BB181:BB184"/>
    <mergeCell ref="AY185:AY188"/>
    <mergeCell ref="AZ185:AZ188"/>
    <mergeCell ref="BA185:BA188"/>
    <mergeCell ref="BB185:BB188"/>
    <mergeCell ref="AY170:AY173"/>
    <mergeCell ref="AZ170:AZ173"/>
    <mergeCell ref="BA170:BA173"/>
    <mergeCell ref="BB170:BB173"/>
    <mergeCell ref="AY177:AY180"/>
    <mergeCell ref="AZ177:AZ180"/>
    <mergeCell ref="BA177:BA180"/>
    <mergeCell ref="BB177:BB180"/>
    <mergeCell ref="AY222:AY225"/>
    <mergeCell ref="AZ222:AZ225"/>
    <mergeCell ref="BA222:BA225"/>
    <mergeCell ref="BB222:BB225"/>
    <mergeCell ref="AY226:AY229"/>
    <mergeCell ref="AZ226:AZ229"/>
    <mergeCell ref="BA226:BA229"/>
    <mergeCell ref="BB226:BB229"/>
    <mergeCell ref="AY211:AY214"/>
    <mergeCell ref="AZ211:AZ214"/>
    <mergeCell ref="BA211:BA214"/>
    <mergeCell ref="BB211:BB214"/>
    <mergeCell ref="AY215:AY218"/>
    <mergeCell ref="AZ215:AZ218"/>
    <mergeCell ref="BA215:BA218"/>
    <mergeCell ref="BB215:BB218"/>
    <mergeCell ref="AY200:AY203"/>
    <mergeCell ref="AZ200:AZ203"/>
    <mergeCell ref="BA200:BA203"/>
    <mergeCell ref="BB200:BB203"/>
    <mergeCell ref="AY207:AY210"/>
    <mergeCell ref="AZ207:AZ210"/>
    <mergeCell ref="BA207:BA210"/>
    <mergeCell ref="BB207:BB210"/>
    <mergeCell ref="AY252:AY255"/>
    <mergeCell ref="AZ252:AZ255"/>
    <mergeCell ref="BA252:BA255"/>
    <mergeCell ref="BB252:BB255"/>
    <mergeCell ref="AY256:AY259"/>
    <mergeCell ref="AZ256:AZ259"/>
    <mergeCell ref="BA256:BA259"/>
    <mergeCell ref="BB256:BB259"/>
    <mergeCell ref="AY241:AY244"/>
    <mergeCell ref="AZ241:AZ244"/>
    <mergeCell ref="BA241:BA244"/>
    <mergeCell ref="BB241:BB244"/>
    <mergeCell ref="AY245:AY248"/>
    <mergeCell ref="AZ245:AZ248"/>
    <mergeCell ref="BA245:BA248"/>
    <mergeCell ref="BB245:BB248"/>
    <mergeCell ref="AY230:AY233"/>
    <mergeCell ref="AZ230:AZ233"/>
    <mergeCell ref="BA230:BA233"/>
    <mergeCell ref="BB230:BB233"/>
    <mergeCell ref="AY237:AY240"/>
    <mergeCell ref="AZ237:AZ240"/>
    <mergeCell ref="BA237:BA240"/>
    <mergeCell ref="BB237:BB240"/>
    <mergeCell ref="AY282:AY285"/>
    <mergeCell ref="AZ282:AZ285"/>
    <mergeCell ref="BA282:BA285"/>
    <mergeCell ref="BB282:BB285"/>
    <mergeCell ref="AY286:AY289"/>
    <mergeCell ref="AZ286:AZ289"/>
    <mergeCell ref="BA286:BA289"/>
    <mergeCell ref="BB286:BB289"/>
    <mergeCell ref="AY271:AY274"/>
    <mergeCell ref="AZ271:AZ274"/>
    <mergeCell ref="BA271:BA274"/>
    <mergeCell ref="BB271:BB274"/>
    <mergeCell ref="AY275:AY278"/>
    <mergeCell ref="AZ275:AZ278"/>
    <mergeCell ref="BA275:BA278"/>
    <mergeCell ref="BB275:BB278"/>
    <mergeCell ref="AY260:AY263"/>
    <mergeCell ref="AZ260:AZ263"/>
    <mergeCell ref="BA260:BA263"/>
    <mergeCell ref="BB260:BB263"/>
    <mergeCell ref="AY267:AY270"/>
    <mergeCell ref="AZ267:AZ270"/>
    <mergeCell ref="BA267:BA270"/>
    <mergeCell ref="BB267:BB270"/>
    <mergeCell ref="AY312:AY315"/>
    <mergeCell ref="AZ312:AZ315"/>
    <mergeCell ref="BA312:BA315"/>
    <mergeCell ref="BB312:BB315"/>
    <mergeCell ref="AY316:AY319"/>
    <mergeCell ref="AZ316:AZ319"/>
    <mergeCell ref="BA316:BA319"/>
    <mergeCell ref="BB316:BB319"/>
    <mergeCell ref="AY301:AY304"/>
    <mergeCell ref="AZ301:AZ304"/>
    <mergeCell ref="BA301:BA304"/>
    <mergeCell ref="BB301:BB304"/>
    <mergeCell ref="AY305:AY308"/>
    <mergeCell ref="AZ305:AZ308"/>
    <mergeCell ref="BA305:BA308"/>
    <mergeCell ref="BB305:BB308"/>
    <mergeCell ref="AY290:AY293"/>
    <mergeCell ref="AZ290:AZ293"/>
    <mergeCell ref="BA290:BA293"/>
    <mergeCell ref="BB290:BB293"/>
    <mergeCell ref="AY297:AY300"/>
    <mergeCell ref="AZ297:AZ300"/>
    <mergeCell ref="BA297:BA300"/>
    <mergeCell ref="BB297:BB300"/>
    <mergeCell ref="AY342:AY345"/>
    <mergeCell ref="AZ342:AZ345"/>
    <mergeCell ref="BA342:BA345"/>
    <mergeCell ref="BB342:BB345"/>
    <mergeCell ref="AY346:AY349"/>
    <mergeCell ref="AZ346:AZ349"/>
    <mergeCell ref="BA346:BA349"/>
    <mergeCell ref="BB346:BB349"/>
    <mergeCell ref="AY331:AY334"/>
    <mergeCell ref="AZ331:AZ334"/>
    <mergeCell ref="BA331:BA334"/>
    <mergeCell ref="BB331:BB334"/>
    <mergeCell ref="AY335:AY338"/>
    <mergeCell ref="AZ335:AZ338"/>
    <mergeCell ref="BA335:BA338"/>
    <mergeCell ref="BB335:BB338"/>
    <mergeCell ref="AY320:AY323"/>
    <mergeCell ref="AZ320:AZ323"/>
    <mergeCell ref="BA320:BA323"/>
    <mergeCell ref="BB320:BB323"/>
    <mergeCell ref="AY327:AY330"/>
    <mergeCell ref="AZ327:AZ330"/>
    <mergeCell ref="BA327:BA330"/>
    <mergeCell ref="BB327:BB330"/>
    <mergeCell ref="AY372:AY375"/>
    <mergeCell ref="AZ372:AZ375"/>
    <mergeCell ref="BA372:BA375"/>
    <mergeCell ref="BB372:BB375"/>
    <mergeCell ref="AY376:AY379"/>
    <mergeCell ref="AZ376:AZ379"/>
    <mergeCell ref="BA376:BA379"/>
    <mergeCell ref="BB376:BB379"/>
    <mergeCell ref="AY361:AY364"/>
    <mergeCell ref="AZ361:AZ364"/>
    <mergeCell ref="BA361:BA364"/>
    <mergeCell ref="BB361:BB364"/>
    <mergeCell ref="AY365:AY368"/>
    <mergeCell ref="AZ365:AZ368"/>
    <mergeCell ref="BA365:BA368"/>
    <mergeCell ref="BB365:BB368"/>
    <mergeCell ref="AY350:AY353"/>
    <mergeCell ref="AZ350:AZ353"/>
    <mergeCell ref="BA350:BA353"/>
    <mergeCell ref="BB350:BB353"/>
    <mergeCell ref="AY357:AY360"/>
    <mergeCell ref="AZ357:AZ360"/>
    <mergeCell ref="BA357:BA360"/>
    <mergeCell ref="BB357:BB360"/>
    <mergeCell ref="AY402:AY405"/>
    <mergeCell ref="AZ402:AZ405"/>
    <mergeCell ref="BA402:BA405"/>
    <mergeCell ref="BB402:BB405"/>
    <mergeCell ref="AY406:AY409"/>
    <mergeCell ref="AZ406:AZ409"/>
    <mergeCell ref="BA406:BA409"/>
    <mergeCell ref="BB406:BB409"/>
    <mergeCell ref="AY391:AY394"/>
    <mergeCell ref="AZ391:AZ394"/>
    <mergeCell ref="BA391:BA394"/>
    <mergeCell ref="BB391:BB394"/>
    <mergeCell ref="AY395:AY398"/>
    <mergeCell ref="AZ395:AZ398"/>
    <mergeCell ref="BA395:BA398"/>
    <mergeCell ref="BB395:BB398"/>
    <mergeCell ref="AY380:AY383"/>
    <mergeCell ref="AZ380:AZ383"/>
    <mergeCell ref="BA380:BA383"/>
    <mergeCell ref="BB380:BB383"/>
    <mergeCell ref="AY387:AY390"/>
    <mergeCell ref="AZ387:AZ390"/>
    <mergeCell ref="BA387:BA390"/>
    <mergeCell ref="BB387:BB390"/>
    <mergeCell ref="AY432:AY435"/>
    <mergeCell ref="AZ432:AZ435"/>
    <mergeCell ref="BA432:BA435"/>
    <mergeCell ref="BB432:BB435"/>
    <mergeCell ref="AY436:AY439"/>
    <mergeCell ref="AZ436:AZ439"/>
    <mergeCell ref="BA436:BA439"/>
    <mergeCell ref="BB436:BB439"/>
    <mergeCell ref="AY421:AY424"/>
    <mergeCell ref="AZ421:AZ424"/>
    <mergeCell ref="BA421:BA424"/>
    <mergeCell ref="BB421:BB424"/>
    <mergeCell ref="AY425:AY428"/>
    <mergeCell ref="AZ425:AZ428"/>
    <mergeCell ref="BA425:BA428"/>
    <mergeCell ref="BB425:BB428"/>
    <mergeCell ref="AY410:AY413"/>
    <mergeCell ref="AZ410:AZ413"/>
    <mergeCell ref="BA410:BA413"/>
    <mergeCell ref="BB410:BB413"/>
    <mergeCell ref="AY417:AY420"/>
    <mergeCell ref="AZ417:AZ420"/>
    <mergeCell ref="BA417:BA420"/>
    <mergeCell ref="BB417:BB420"/>
    <mergeCell ref="AY462:AY465"/>
    <mergeCell ref="AZ462:AZ465"/>
    <mergeCell ref="BA462:BA465"/>
    <mergeCell ref="BB462:BB465"/>
    <mergeCell ref="AY466:AY469"/>
    <mergeCell ref="AZ466:AZ469"/>
    <mergeCell ref="BA466:BA469"/>
    <mergeCell ref="BB466:BB469"/>
    <mergeCell ref="AY451:AY454"/>
    <mergeCell ref="AZ451:AZ454"/>
    <mergeCell ref="BA451:BA454"/>
    <mergeCell ref="BB451:BB454"/>
    <mergeCell ref="AY455:AY458"/>
    <mergeCell ref="AZ455:AZ458"/>
    <mergeCell ref="BA455:BA458"/>
    <mergeCell ref="BB455:BB458"/>
    <mergeCell ref="AY440:AY443"/>
    <mergeCell ref="AZ440:AZ443"/>
    <mergeCell ref="BA440:BA443"/>
    <mergeCell ref="BB440:BB443"/>
    <mergeCell ref="AY447:AY450"/>
    <mergeCell ref="AZ447:AZ450"/>
    <mergeCell ref="BA447:BA450"/>
    <mergeCell ref="BB447:BB450"/>
    <mergeCell ref="AY492:AY495"/>
    <mergeCell ref="AZ492:AZ495"/>
    <mergeCell ref="BA492:BA495"/>
    <mergeCell ref="BB492:BB495"/>
    <mergeCell ref="AY496:AY499"/>
    <mergeCell ref="AZ496:AZ499"/>
    <mergeCell ref="BA496:BA499"/>
    <mergeCell ref="BB496:BB499"/>
    <mergeCell ref="AY481:AY484"/>
    <mergeCell ref="AZ481:AZ484"/>
    <mergeCell ref="BA481:BA484"/>
    <mergeCell ref="BB481:BB484"/>
    <mergeCell ref="AY485:AY488"/>
    <mergeCell ref="AZ485:AZ488"/>
    <mergeCell ref="BA485:BA488"/>
    <mergeCell ref="BB485:BB488"/>
    <mergeCell ref="AY470:AY473"/>
    <mergeCell ref="AZ470:AZ473"/>
    <mergeCell ref="BA470:BA473"/>
    <mergeCell ref="BB470:BB473"/>
    <mergeCell ref="AY477:AY480"/>
    <mergeCell ref="AZ477:AZ480"/>
    <mergeCell ref="BA477:BA480"/>
    <mergeCell ref="BB477:BB480"/>
    <mergeCell ref="AY522:AY525"/>
    <mergeCell ref="AZ522:AZ525"/>
    <mergeCell ref="BA522:BA525"/>
    <mergeCell ref="BB522:BB525"/>
    <mergeCell ref="AY526:AY529"/>
    <mergeCell ref="AZ526:AZ529"/>
    <mergeCell ref="BA526:BA529"/>
    <mergeCell ref="BB526:BB529"/>
    <mergeCell ref="AY511:AY514"/>
    <mergeCell ref="AZ511:AZ514"/>
    <mergeCell ref="BA511:BA514"/>
    <mergeCell ref="BB511:BB514"/>
    <mergeCell ref="AY515:AY518"/>
    <mergeCell ref="AZ515:AZ518"/>
    <mergeCell ref="BA515:BA518"/>
    <mergeCell ref="BB515:BB518"/>
    <mergeCell ref="AY500:AY503"/>
    <mergeCell ref="AZ500:AZ503"/>
    <mergeCell ref="BA500:BA503"/>
    <mergeCell ref="BB500:BB503"/>
    <mergeCell ref="AY507:AY510"/>
    <mergeCell ref="AZ507:AZ510"/>
    <mergeCell ref="BA507:BA510"/>
    <mergeCell ref="BB507:BB510"/>
    <mergeCell ref="AY552:AY555"/>
    <mergeCell ref="AZ552:AZ555"/>
    <mergeCell ref="BA552:BA555"/>
    <mergeCell ref="BB552:BB555"/>
    <mergeCell ref="AY556:AY559"/>
    <mergeCell ref="AZ556:AZ559"/>
    <mergeCell ref="BA556:BA559"/>
    <mergeCell ref="BB556:BB559"/>
    <mergeCell ref="AY541:AY544"/>
    <mergeCell ref="AZ541:AZ544"/>
    <mergeCell ref="BA541:BA544"/>
    <mergeCell ref="BB541:BB544"/>
    <mergeCell ref="AY545:AY548"/>
    <mergeCell ref="AZ545:AZ548"/>
    <mergeCell ref="BA545:BA548"/>
    <mergeCell ref="BB545:BB548"/>
    <mergeCell ref="AY530:AY533"/>
    <mergeCell ref="AZ530:AZ533"/>
    <mergeCell ref="BA530:BA533"/>
    <mergeCell ref="BB530:BB533"/>
    <mergeCell ref="AY537:AY540"/>
    <mergeCell ref="AZ537:AZ540"/>
    <mergeCell ref="BA537:BA540"/>
    <mergeCell ref="BB537:BB540"/>
    <mergeCell ref="AY582:AY585"/>
    <mergeCell ref="AZ582:AZ585"/>
    <mergeCell ref="BA582:BA585"/>
    <mergeCell ref="BB582:BB585"/>
    <mergeCell ref="AY586:AY589"/>
    <mergeCell ref="AZ586:AZ589"/>
    <mergeCell ref="BA586:BA589"/>
    <mergeCell ref="BB586:BB589"/>
    <mergeCell ref="AY571:AY574"/>
    <mergeCell ref="AZ571:AZ574"/>
    <mergeCell ref="BA571:BA574"/>
    <mergeCell ref="BB571:BB574"/>
    <mergeCell ref="AY575:AY578"/>
    <mergeCell ref="AZ575:AZ578"/>
    <mergeCell ref="BA575:BA578"/>
    <mergeCell ref="BB575:BB578"/>
    <mergeCell ref="AY560:AY563"/>
    <mergeCell ref="AZ560:AZ563"/>
    <mergeCell ref="BA560:BA563"/>
    <mergeCell ref="BB560:BB563"/>
    <mergeCell ref="AY567:AY570"/>
    <mergeCell ref="AZ567:AZ570"/>
    <mergeCell ref="BA567:BA570"/>
    <mergeCell ref="BB567:BB570"/>
    <mergeCell ref="AY612:AY615"/>
    <mergeCell ref="AZ612:AZ615"/>
    <mergeCell ref="BA612:BA615"/>
    <mergeCell ref="BB612:BB615"/>
    <mergeCell ref="AY616:AY619"/>
    <mergeCell ref="AZ616:AZ619"/>
    <mergeCell ref="BA616:BA619"/>
    <mergeCell ref="BB616:BB619"/>
    <mergeCell ref="AY601:AY604"/>
    <mergeCell ref="AZ601:AZ604"/>
    <mergeCell ref="BA601:BA604"/>
    <mergeCell ref="BB601:BB604"/>
    <mergeCell ref="AY605:AY608"/>
    <mergeCell ref="AZ605:AZ608"/>
    <mergeCell ref="BA605:BA608"/>
    <mergeCell ref="BB605:BB608"/>
    <mergeCell ref="AY590:AY593"/>
    <mergeCell ref="AZ590:AZ593"/>
    <mergeCell ref="BA590:BA593"/>
    <mergeCell ref="BB590:BB593"/>
    <mergeCell ref="AY597:AY600"/>
    <mergeCell ref="AZ597:AZ600"/>
    <mergeCell ref="BA597:BA600"/>
    <mergeCell ref="BB597:BB600"/>
    <mergeCell ref="AY642:AY645"/>
    <mergeCell ref="AZ642:AZ645"/>
    <mergeCell ref="BA642:BA645"/>
    <mergeCell ref="BB642:BB645"/>
    <mergeCell ref="AY646:AY649"/>
    <mergeCell ref="AZ646:AZ649"/>
    <mergeCell ref="BA646:BA649"/>
    <mergeCell ref="BB646:BB649"/>
    <mergeCell ref="AY631:AY634"/>
    <mergeCell ref="AZ631:AZ634"/>
    <mergeCell ref="BA631:BA634"/>
    <mergeCell ref="BB631:BB634"/>
    <mergeCell ref="AY635:AY638"/>
    <mergeCell ref="AZ635:AZ638"/>
    <mergeCell ref="BA635:BA638"/>
    <mergeCell ref="BB635:BB638"/>
    <mergeCell ref="AY620:AY623"/>
    <mergeCell ref="AZ620:AZ623"/>
    <mergeCell ref="BA620:BA623"/>
    <mergeCell ref="BB620:BB623"/>
    <mergeCell ref="AY627:AY630"/>
    <mergeCell ref="AZ627:AZ630"/>
    <mergeCell ref="BA627:BA630"/>
    <mergeCell ref="BB627:BB630"/>
    <mergeCell ref="AY672:AY675"/>
    <mergeCell ref="AZ672:AZ675"/>
    <mergeCell ref="BA672:BA675"/>
    <mergeCell ref="BB672:BB675"/>
    <mergeCell ref="AY676:AY679"/>
    <mergeCell ref="AZ676:AZ679"/>
    <mergeCell ref="BA676:BA679"/>
    <mergeCell ref="BB676:BB679"/>
    <mergeCell ref="AY661:AY664"/>
    <mergeCell ref="AZ661:AZ664"/>
    <mergeCell ref="BA661:BA664"/>
    <mergeCell ref="BB661:BB664"/>
    <mergeCell ref="AY665:AY668"/>
    <mergeCell ref="AZ665:AZ668"/>
    <mergeCell ref="BA665:BA668"/>
    <mergeCell ref="BB665:BB668"/>
    <mergeCell ref="AY650:AY653"/>
    <mergeCell ref="AZ650:AZ653"/>
    <mergeCell ref="BA650:BA653"/>
    <mergeCell ref="BB650:BB653"/>
    <mergeCell ref="AY657:AY660"/>
    <mergeCell ref="AZ657:AZ660"/>
    <mergeCell ref="BA657:BA660"/>
    <mergeCell ref="BB657:BB660"/>
    <mergeCell ref="AY702:AY705"/>
    <mergeCell ref="AZ702:AZ705"/>
    <mergeCell ref="BA702:BA705"/>
    <mergeCell ref="BB702:BB705"/>
    <mergeCell ref="AY706:AY709"/>
    <mergeCell ref="AZ706:AZ709"/>
    <mergeCell ref="BA706:BA709"/>
    <mergeCell ref="BB706:BB709"/>
    <mergeCell ref="AY691:AY694"/>
    <mergeCell ref="AZ691:AZ694"/>
    <mergeCell ref="BA691:BA694"/>
    <mergeCell ref="BB691:BB694"/>
    <mergeCell ref="AY695:AY698"/>
    <mergeCell ref="AZ695:AZ698"/>
    <mergeCell ref="BA695:BA698"/>
    <mergeCell ref="BB695:BB698"/>
    <mergeCell ref="AY680:AY683"/>
    <mergeCell ref="AZ680:AZ683"/>
    <mergeCell ref="BA680:BA683"/>
    <mergeCell ref="BB680:BB683"/>
    <mergeCell ref="AY687:AY690"/>
    <mergeCell ref="AZ687:AZ690"/>
    <mergeCell ref="BA687:BA690"/>
    <mergeCell ref="BB687:BB690"/>
    <mergeCell ref="AY732:AY735"/>
    <mergeCell ref="AZ732:AZ735"/>
    <mergeCell ref="BA732:BA735"/>
    <mergeCell ref="BB732:BB735"/>
    <mergeCell ref="AY736:AY739"/>
    <mergeCell ref="AZ736:AZ739"/>
    <mergeCell ref="BA736:BA739"/>
    <mergeCell ref="BB736:BB739"/>
    <mergeCell ref="AY721:AY724"/>
    <mergeCell ref="AZ721:AZ724"/>
    <mergeCell ref="BA721:BA724"/>
    <mergeCell ref="BB721:BB724"/>
    <mergeCell ref="AY725:AY728"/>
    <mergeCell ref="AZ725:AZ728"/>
    <mergeCell ref="BA725:BA728"/>
    <mergeCell ref="BB725:BB728"/>
    <mergeCell ref="AY710:AY713"/>
    <mergeCell ref="AZ710:AZ713"/>
    <mergeCell ref="BA710:BA713"/>
    <mergeCell ref="BB710:BB713"/>
    <mergeCell ref="AY717:AY720"/>
    <mergeCell ref="AZ717:AZ720"/>
    <mergeCell ref="BA717:BA720"/>
    <mergeCell ref="BB717:BB720"/>
    <mergeCell ref="AY762:AY765"/>
    <mergeCell ref="AZ762:AZ765"/>
    <mergeCell ref="BA762:BA765"/>
    <mergeCell ref="BB762:BB765"/>
    <mergeCell ref="AY766:AY769"/>
    <mergeCell ref="AZ766:AZ769"/>
    <mergeCell ref="BA766:BA769"/>
    <mergeCell ref="BB766:BB769"/>
    <mergeCell ref="AY751:AY754"/>
    <mergeCell ref="AZ751:AZ754"/>
    <mergeCell ref="BA751:BA754"/>
    <mergeCell ref="BB751:BB754"/>
    <mergeCell ref="AY755:AY758"/>
    <mergeCell ref="AZ755:AZ758"/>
    <mergeCell ref="BA755:BA758"/>
    <mergeCell ref="BB755:BB758"/>
    <mergeCell ref="AY740:AY743"/>
    <mergeCell ref="AZ740:AZ743"/>
    <mergeCell ref="BA740:BA743"/>
    <mergeCell ref="BB740:BB743"/>
    <mergeCell ref="AY747:AY750"/>
    <mergeCell ref="AZ747:AZ750"/>
    <mergeCell ref="BA747:BA750"/>
    <mergeCell ref="BB747:BB750"/>
    <mergeCell ref="AY792:AY795"/>
    <mergeCell ref="AZ792:AZ795"/>
    <mergeCell ref="BA792:BA795"/>
    <mergeCell ref="BB792:BB795"/>
    <mergeCell ref="AY796:AY799"/>
    <mergeCell ref="AZ796:AZ799"/>
    <mergeCell ref="BA796:BA799"/>
    <mergeCell ref="BB796:BB799"/>
    <mergeCell ref="AY781:AY784"/>
    <mergeCell ref="AZ781:AZ784"/>
    <mergeCell ref="BA781:BA784"/>
    <mergeCell ref="BB781:BB784"/>
    <mergeCell ref="AY785:AY788"/>
    <mergeCell ref="AZ785:AZ788"/>
    <mergeCell ref="BA785:BA788"/>
    <mergeCell ref="BB785:BB788"/>
    <mergeCell ref="AY770:AY773"/>
    <mergeCell ref="AZ770:AZ773"/>
    <mergeCell ref="BA770:BA773"/>
    <mergeCell ref="BB770:BB773"/>
    <mergeCell ref="AY777:AY780"/>
    <mergeCell ref="AZ777:AZ780"/>
    <mergeCell ref="BA777:BA780"/>
    <mergeCell ref="BB777:BB780"/>
    <mergeCell ref="AY822:AY825"/>
    <mergeCell ref="AZ822:AZ825"/>
    <mergeCell ref="BA822:BA825"/>
    <mergeCell ref="BB822:BB825"/>
    <mergeCell ref="AY826:AY829"/>
    <mergeCell ref="AZ826:AZ829"/>
    <mergeCell ref="BA826:BA829"/>
    <mergeCell ref="BB826:BB829"/>
    <mergeCell ref="AY811:AY814"/>
    <mergeCell ref="AZ811:AZ814"/>
    <mergeCell ref="BA811:BA814"/>
    <mergeCell ref="BB811:BB814"/>
    <mergeCell ref="AY815:AY818"/>
    <mergeCell ref="AZ815:AZ818"/>
    <mergeCell ref="BA815:BA818"/>
    <mergeCell ref="BB815:BB818"/>
    <mergeCell ref="AY800:AY803"/>
    <mergeCell ref="AZ800:AZ803"/>
    <mergeCell ref="BA800:BA803"/>
    <mergeCell ref="BB800:BB803"/>
    <mergeCell ref="AY807:AY810"/>
    <mergeCell ref="AZ807:AZ810"/>
    <mergeCell ref="BA807:BA810"/>
    <mergeCell ref="BB807:BB810"/>
    <mergeCell ref="AY852:AY855"/>
    <mergeCell ref="AZ852:AZ855"/>
    <mergeCell ref="BA852:BA855"/>
    <mergeCell ref="BB852:BB855"/>
    <mergeCell ref="AY856:AY859"/>
    <mergeCell ref="AZ856:AZ859"/>
    <mergeCell ref="BA856:BA859"/>
    <mergeCell ref="BB856:BB859"/>
    <mergeCell ref="AY841:AY844"/>
    <mergeCell ref="AZ841:AZ844"/>
    <mergeCell ref="BA841:BA844"/>
    <mergeCell ref="BB841:BB844"/>
    <mergeCell ref="AY845:AY848"/>
    <mergeCell ref="AZ845:AZ848"/>
    <mergeCell ref="BA845:BA848"/>
    <mergeCell ref="BB845:BB848"/>
    <mergeCell ref="AY830:AY833"/>
    <mergeCell ref="AZ830:AZ833"/>
    <mergeCell ref="BA830:BA833"/>
    <mergeCell ref="BB830:BB833"/>
    <mergeCell ref="AY837:AY840"/>
    <mergeCell ref="AZ837:AZ840"/>
    <mergeCell ref="BA837:BA840"/>
    <mergeCell ref="BB837:BB840"/>
    <mergeCell ref="AY882:AY885"/>
    <mergeCell ref="AZ882:AZ885"/>
    <mergeCell ref="BA882:BA885"/>
    <mergeCell ref="BB882:BB885"/>
    <mergeCell ref="AY886:AY889"/>
    <mergeCell ref="AZ886:AZ889"/>
    <mergeCell ref="BA886:BA889"/>
    <mergeCell ref="BB886:BB889"/>
    <mergeCell ref="AY871:AY874"/>
    <mergeCell ref="AZ871:AZ874"/>
    <mergeCell ref="BA871:BA874"/>
    <mergeCell ref="BB871:BB874"/>
    <mergeCell ref="AY875:AY878"/>
    <mergeCell ref="AZ875:AZ878"/>
    <mergeCell ref="BA875:BA878"/>
    <mergeCell ref="BB875:BB878"/>
    <mergeCell ref="AY860:AY863"/>
    <mergeCell ref="AZ860:AZ863"/>
    <mergeCell ref="BA860:BA863"/>
    <mergeCell ref="BB860:BB863"/>
    <mergeCell ref="AY867:AY870"/>
    <mergeCell ref="AZ867:AZ870"/>
    <mergeCell ref="BA867:BA870"/>
    <mergeCell ref="BB867:BB870"/>
    <mergeCell ref="AY912:AY915"/>
    <mergeCell ref="AZ912:AZ915"/>
    <mergeCell ref="BA912:BA915"/>
    <mergeCell ref="BB912:BB915"/>
    <mergeCell ref="AY916:AY919"/>
    <mergeCell ref="AZ916:AZ919"/>
    <mergeCell ref="BA916:BA919"/>
    <mergeCell ref="BB916:BB919"/>
    <mergeCell ref="AY901:AY904"/>
    <mergeCell ref="AZ901:AZ904"/>
    <mergeCell ref="BA901:BA904"/>
    <mergeCell ref="BB901:BB904"/>
    <mergeCell ref="AY905:AY908"/>
    <mergeCell ref="AZ905:AZ908"/>
    <mergeCell ref="BA905:BA908"/>
    <mergeCell ref="BB905:BB908"/>
    <mergeCell ref="AY890:AY893"/>
    <mergeCell ref="AZ890:AZ893"/>
    <mergeCell ref="BA890:BA893"/>
    <mergeCell ref="BB890:BB893"/>
    <mergeCell ref="AY897:AY900"/>
    <mergeCell ref="AZ897:AZ900"/>
    <mergeCell ref="BA897:BA900"/>
    <mergeCell ref="BB897:BB900"/>
    <mergeCell ref="AY920:AY923"/>
    <mergeCell ref="AZ920:AZ923"/>
    <mergeCell ref="BA920:BA923"/>
    <mergeCell ref="BB920:BB923"/>
    <mergeCell ref="AY927:AY930"/>
    <mergeCell ref="AZ927:AZ930"/>
    <mergeCell ref="BA927:BA930"/>
    <mergeCell ref="BB927:BB930"/>
    <mergeCell ref="AY957:AY960"/>
    <mergeCell ref="AZ957:AZ960"/>
    <mergeCell ref="BA957:BA960"/>
    <mergeCell ref="BB957:BB960"/>
    <mergeCell ref="AY946:AY949"/>
    <mergeCell ref="AZ946:AZ949"/>
    <mergeCell ref="BA946:BA949"/>
    <mergeCell ref="BB946:BB949"/>
    <mergeCell ref="AY950:AY953"/>
    <mergeCell ref="AZ950:AZ953"/>
    <mergeCell ref="BA950:BA953"/>
    <mergeCell ref="BB950:BB953"/>
    <mergeCell ref="AY965:AY968"/>
    <mergeCell ref="AZ965:AZ968"/>
    <mergeCell ref="BA965:BA968"/>
    <mergeCell ref="BB965:BB968"/>
    <mergeCell ref="AY935:AY938"/>
    <mergeCell ref="AZ935:AZ938"/>
    <mergeCell ref="BA935:BA938"/>
    <mergeCell ref="BB935:BB938"/>
    <mergeCell ref="AY942:AY945"/>
    <mergeCell ref="AZ942:AZ945"/>
    <mergeCell ref="AY931:AY934"/>
    <mergeCell ref="AZ931:AZ934"/>
    <mergeCell ref="BA931:BA934"/>
    <mergeCell ref="BB931:BB934"/>
    <mergeCell ref="AY961:AY964"/>
    <mergeCell ref="AZ961:AZ964"/>
    <mergeCell ref="BA961:BA964"/>
    <mergeCell ref="BB961:BB964"/>
    <mergeCell ref="BA942:BA945"/>
    <mergeCell ref="BB942:BB945"/>
  </mergeCells>
  <conditionalFormatting sqref="L9:AA968">
    <cfRule type="beginsWith" dxfId="131" priority="1" operator="beginsWith" text="Fruit">
      <formula>LEFT(L9,LEN("Fruit"))="Fruit"</formula>
    </cfRule>
    <cfRule type="beginsWith" dxfId="130" priority="2" operator="beginsWith" text="F">
      <formula>LEFT(L9,LEN("F"))="F"</formula>
    </cfRule>
  </conditionalFormatting>
  <printOptions verticalCentered="1"/>
  <pageMargins left="0" right="0.1" top="0.25" bottom="0.25" header="0" footer="0.17"/>
  <pageSetup paperSize="17" scale="50" fitToHeight="32" orientation="landscape" r:id="rId1"/>
  <headerFooter alignWithMargins="0">
    <oddFooter>&amp;R&amp;Z&amp;F    page &amp;P &amp; of &amp;N</oddFooter>
  </headerFooter>
  <rowBreaks count="31" manualBreakCount="31">
    <brk id="38" max="30" man="1"/>
    <brk id="68" max="30" man="1"/>
    <brk id="98" max="30" man="1"/>
    <brk id="128" max="30" man="1"/>
    <brk id="158" max="30" man="1"/>
    <brk id="188" max="30" man="1"/>
    <brk id="218" max="30" man="1"/>
    <brk id="248" max="30" man="1"/>
    <brk id="278" max="30" man="1"/>
    <brk id="308" max="30" man="1"/>
    <brk id="338" max="30" man="1"/>
    <brk id="368" max="30" man="1"/>
    <brk id="398" max="30" man="1"/>
    <brk id="428" max="30" man="1"/>
    <brk id="458" max="30" man="1"/>
    <brk id="488" max="30" man="1"/>
    <brk id="518" max="30" man="1"/>
    <brk id="548" max="30" man="1"/>
    <brk id="578" max="30" man="1"/>
    <brk id="608" max="30" man="1"/>
    <brk id="638" max="30" man="1"/>
    <brk id="668" max="30" man="1"/>
    <brk id="698" max="30" man="1"/>
    <brk id="728" max="30" man="1"/>
    <brk id="758" max="30" man="1"/>
    <brk id="788" max="30" man="1"/>
    <brk id="818" max="30" man="1"/>
    <brk id="848" max="30" man="1"/>
    <brk id="878" max="30" man="1"/>
    <brk id="908" max="30" man="1"/>
    <brk id="938" max="30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E853C-FB07-4ED5-B81D-2F40AA15270B}">
  <dimension ref="A1:V220"/>
  <sheetViews>
    <sheetView topLeftCell="H1" zoomScaleNormal="100" zoomScaleSheetLayoutView="55" workbookViewId="0">
      <selection activeCell="N9" sqref="N9:V72"/>
    </sheetView>
  </sheetViews>
  <sheetFormatPr defaultRowHeight="15" x14ac:dyDescent="0.2"/>
  <cols>
    <col min="1" max="1" width="6.28515625" style="151" bestFit="1" customWidth="1"/>
    <col min="2" max="2" width="8" style="7" customWidth="1"/>
    <col min="3" max="4" width="0" style="5" hidden="1" customWidth="1"/>
    <col min="5" max="5" width="9.140625" style="5"/>
    <col min="6" max="6" width="6" style="5" customWidth="1"/>
    <col min="7" max="7" width="9.28515625" style="5" bestFit="1" customWidth="1"/>
    <col min="8" max="9" width="9.28515625" style="5" customWidth="1"/>
    <col min="10" max="10" width="10.7109375" style="5" customWidth="1"/>
    <col min="11" max="11" width="28.7109375" style="5" customWidth="1"/>
    <col min="12" max="16384" width="9.140625" style="5"/>
  </cols>
  <sheetData>
    <row r="1" spans="1:22" ht="20.25" x14ac:dyDescent="0.3">
      <c r="A1" s="196">
        <v>2017</v>
      </c>
      <c r="B1" s="196" t="s">
        <v>275</v>
      </c>
      <c r="C1" s="196"/>
      <c r="D1" s="196"/>
      <c r="E1" s="196"/>
      <c r="F1" s="195" t="s">
        <v>274</v>
      </c>
      <c r="G1" s="194"/>
      <c r="H1" s="185" t="s">
        <v>273</v>
      </c>
    </row>
    <row r="2" spans="1:22" ht="15.75" x14ac:dyDescent="0.25">
      <c r="B2" s="193" t="s">
        <v>272</v>
      </c>
      <c r="N2" s="5" t="s">
        <v>307</v>
      </c>
    </row>
    <row r="3" spans="1:22" x14ac:dyDescent="0.2">
      <c r="G3" s="188"/>
      <c r="N3" s="5" t="s">
        <v>306</v>
      </c>
      <c r="O3" s="156">
        <v>9.4</v>
      </c>
      <c r="P3" s="5" t="s">
        <v>305</v>
      </c>
    </row>
    <row r="4" spans="1:22" ht="13.5" thickBot="1" x14ac:dyDescent="0.25">
      <c r="B4" s="188" t="s">
        <v>269</v>
      </c>
      <c r="C4" s="188"/>
      <c r="D4" s="188"/>
      <c r="E4" s="190">
        <v>42955</v>
      </c>
      <c r="F4" s="186"/>
      <c r="H4" s="188" t="s">
        <v>304</v>
      </c>
      <c r="I4" s="190" t="s">
        <v>1471</v>
      </c>
      <c r="J4" s="190"/>
      <c r="K4" s="186"/>
    </row>
    <row r="5" spans="1:22" ht="13.5" thickBot="1" x14ac:dyDescent="0.25">
      <c r="B5" s="188" t="s">
        <v>266</v>
      </c>
      <c r="C5" s="188"/>
      <c r="D5" s="188"/>
      <c r="E5" s="187">
        <v>220</v>
      </c>
      <c r="F5" s="189"/>
      <c r="G5" s="188"/>
      <c r="H5" s="188" t="s">
        <v>302</v>
      </c>
      <c r="I5" s="187" t="s">
        <v>660</v>
      </c>
      <c r="J5" s="187"/>
      <c r="K5" s="187"/>
      <c r="N5" s="5" t="s">
        <v>4</v>
      </c>
      <c r="O5" s="5">
        <v>3</v>
      </c>
    </row>
    <row r="6" spans="1:22" ht="25.15" customHeight="1" thickBot="1" x14ac:dyDescent="0.3">
      <c r="B6" s="134" t="s">
        <v>301</v>
      </c>
      <c r="C6" s="134"/>
      <c r="D6" s="134"/>
      <c r="E6" s="186" t="s">
        <v>543</v>
      </c>
      <c r="F6" s="186"/>
      <c r="G6" s="186"/>
      <c r="H6" s="186"/>
      <c r="I6" s="186"/>
      <c r="J6" s="186"/>
      <c r="K6" s="186"/>
    </row>
    <row r="7" spans="1:22" ht="15.6" customHeight="1" thickBot="1" x14ac:dyDescent="0.35">
      <c r="C7" s="185"/>
      <c r="D7" s="185"/>
    </row>
    <row r="8" spans="1:22" ht="57" customHeight="1" thickBot="1" x14ac:dyDescent="0.3">
      <c r="B8" s="184" t="s">
        <v>174</v>
      </c>
      <c r="C8" s="183" t="s">
        <v>299</v>
      </c>
      <c r="D8" s="183" t="s">
        <v>298</v>
      </c>
      <c r="E8" s="183" t="s">
        <v>297</v>
      </c>
      <c r="F8" s="183" t="s">
        <v>296</v>
      </c>
      <c r="G8" s="183" t="s">
        <v>295</v>
      </c>
      <c r="H8" s="182" t="s">
        <v>542</v>
      </c>
      <c r="I8" s="182" t="s">
        <v>541</v>
      </c>
      <c r="J8" s="182" t="s">
        <v>293</v>
      </c>
      <c r="K8" s="181" t="s">
        <v>540</v>
      </c>
      <c r="N8" s="5" t="s">
        <v>19</v>
      </c>
      <c r="O8" s="5" t="s">
        <v>20</v>
      </c>
      <c r="P8" s="5" t="s">
        <v>21</v>
      </c>
      <c r="Q8" s="5" t="s">
        <v>22</v>
      </c>
      <c r="R8" s="5" t="s">
        <v>23</v>
      </c>
      <c r="S8" s="5" t="s">
        <v>24</v>
      </c>
      <c r="T8" s="5" t="s">
        <v>25</v>
      </c>
      <c r="U8" s="5" t="s">
        <v>26</v>
      </c>
      <c r="V8" s="5" t="s">
        <v>27</v>
      </c>
    </row>
    <row r="9" spans="1:22" ht="31.9" customHeight="1" x14ac:dyDescent="0.2">
      <c r="A9" s="153"/>
      <c r="B9" s="178" t="s">
        <v>258</v>
      </c>
      <c r="C9" s="174" t="s">
        <v>277</v>
      </c>
      <c r="D9" s="174"/>
      <c r="E9" s="173">
        <v>73.3</v>
      </c>
      <c r="F9" s="173"/>
      <c r="G9" s="173">
        <v>81.45</v>
      </c>
      <c r="H9" s="172">
        <v>0.88</v>
      </c>
      <c r="I9" s="172">
        <v>102.89</v>
      </c>
      <c r="J9" s="171">
        <v>3.07</v>
      </c>
      <c r="K9" s="170">
        <f>8849.36+4128.9</f>
        <v>12978.26</v>
      </c>
      <c r="N9" s="5">
        <f t="shared" ref="N9:N40" si="0">E9/$O$5</f>
        <v>24.433333333333334</v>
      </c>
      <c r="O9" s="5">
        <f t="shared" ref="O9:O40" si="1">G9/$O$5</f>
        <v>27.150000000000002</v>
      </c>
      <c r="P9" s="8">
        <f t="shared" ref="P9:P40" si="2">SUM(E9,G9,H9,I9,J9)/$O$5</f>
        <v>87.196666666666658</v>
      </c>
      <c r="Q9" s="156">
        <f t="shared" ref="Q9:Q40" si="3">(E9/$O$5)/1000*$O$3*10000</f>
        <v>2296.7333333333336</v>
      </c>
      <c r="R9" s="156">
        <f t="shared" ref="R9:R40" si="4">(G9/$O$5)/1000*$O$3*10000</f>
        <v>2552.1</v>
      </c>
      <c r="S9" s="156">
        <f t="shared" ref="S9:S40" si="5">(J9/$O$5)/1000*$O$3*10000</f>
        <v>96.193333333333328</v>
      </c>
      <c r="T9" s="156">
        <f t="shared" ref="T9:T40" si="6">((H9+I9+J9)/$O$5)/1000*$O$3*10000</f>
        <v>3347.6533333333332</v>
      </c>
      <c r="U9" s="156">
        <f t="shared" ref="U9:U40" si="7">SUM(Q9,R9,T9)</f>
        <v>8196.4866666666676</v>
      </c>
      <c r="V9" s="155">
        <f t="shared" ref="V9:V40" si="8">(K9/$O$5)/(100*100)*$O$3</f>
        <v>4.0665214666666669</v>
      </c>
    </row>
    <row r="10" spans="1:22" ht="31.9" customHeight="1" x14ac:dyDescent="0.2">
      <c r="A10" s="153"/>
      <c r="B10" s="177" t="s">
        <v>254</v>
      </c>
      <c r="C10" s="167" t="s">
        <v>280</v>
      </c>
      <c r="D10" s="167"/>
      <c r="E10" s="166">
        <v>99.78</v>
      </c>
      <c r="F10" s="166"/>
      <c r="G10" s="166">
        <v>124.58</v>
      </c>
      <c r="H10" s="165">
        <v>2.2200000000000002</v>
      </c>
      <c r="I10" s="165">
        <v>95.15</v>
      </c>
      <c r="J10" s="164">
        <v>10.16</v>
      </c>
      <c r="K10" s="163">
        <v>18662.419999999998</v>
      </c>
      <c r="N10" s="5">
        <f t="shared" si="0"/>
        <v>33.26</v>
      </c>
      <c r="O10" s="5">
        <f t="shared" si="1"/>
        <v>41.526666666666664</v>
      </c>
      <c r="P10" s="8">
        <f t="shared" si="2"/>
        <v>110.63000000000001</v>
      </c>
      <c r="Q10" s="156">
        <f t="shared" si="3"/>
        <v>3126.4399999999996</v>
      </c>
      <c r="R10" s="156">
        <f t="shared" si="4"/>
        <v>3903.5066666666662</v>
      </c>
      <c r="S10" s="156">
        <f t="shared" si="5"/>
        <v>318.34666666666669</v>
      </c>
      <c r="T10" s="156">
        <f t="shared" si="6"/>
        <v>3369.2733333333331</v>
      </c>
      <c r="U10" s="156">
        <f t="shared" si="7"/>
        <v>10399.219999999999</v>
      </c>
      <c r="V10" s="155">
        <f t="shared" si="8"/>
        <v>5.8475582666666668</v>
      </c>
    </row>
    <row r="11" spans="1:22" ht="31.9" customHeight="1" x14ac:dyDescent="0.2">
      <c r="A11" s="153"/>
      <c r="B11" s="177" t="s">
        <v>253</v>
      </c>
      <c r="C11" s="167" t="s">
        <v>288</v>
      </c>
      <c r="D11" s="167"/>
      <c r="E11" s="166">
        <v>93.43</v>
      </c>
      <c r="F11" s="166"/>
      <c r="G11" s="166">
        <v>107.49</v>
      </c>
      <c r="H11" s="165">
        <v>1.68</v>
      </c>
      <c r="I11" s="165">
        <v>86.74</v>
      </c>
      <c r="J11" s="164">
        <v>5.29</v>
      </c>
      <c r="K11" s="163">
        <v>15748.67</v>
      </c>
      <c r="N11" s="5">
        <f t="shared" si="0"/>
        <v>31.143333333333334</v>
      </c>
      <c r="O11" s="5">
        <f t="shared" si="1"/>
        <v>35.83</v>
      </c>
      <c r="P11" s="8">
        <f t="shared" si="2"/>
        <v>98.210000000000022</v>
      </c>
      <c r="Q11" s="156">
        <f t="shared" si="3"/>
        <v>2927.4733333333338</v>
      </c>
      <c r="R11" s="156">
        <f t="shared" si="4"/>
        <v>3368.0200000000004</v>
      </c>
      <c r="S11" s="156">
        <f t="shared" si="5"/>
        <v>165.75333333333333</v>
      </c>
      <c r="T11" s="156">
        <f t="shared" si="6"/>
        <v>2936.2466666666669</v>
      </c>
      <c r="U11" s="156">
        <f t="shared" si="7"/>
        <v>9231.7400000000016</v>
      </c>
      <c r="V11" s="155">
        <f t="shared" si="8"/>
        <v>4.9345832666666665</v>
      </c>
    </row>
    <row r="12" spans="1:22" ht="31.9" customHeight="1" thickBot="1" x14ac:dyDescent="0.25">
      <c r="A12" s="153"/>
      <c r="B12" s="176" t="s">
        <v>252</v>
      </c>
      <c r="C12" s="161" t="s">
        <v>282</v>
      </c>
      <c r="D12" s="161"/>
      <c r="E12" s="160">
        <v>86.36</v>
      </c>
      <c r="F12" s="160"/>
      <c r="G12" s="160">
        <v>92.22</v>
      </c>
      <c r="H12" s="159">
        <v>2.56</v>
      </c>
      <c r="I12" s="159">
        <v>76.11</v>
      </c>
      <c r="J12" s="158">
        <v>5.66</v>
      </c>
      <c r="K12" s="157">
        <v>13291.24</v>
      </c>
      <c r="N12" s="5">
        <f t="shared" si="0"/>
        <v>28.786666666666665</v>
      </c>
      <c r="O12" s="5">
        <f t="shared" si="1"/>
        <v>30.74</v>
      </c>
      <c r="P12" s="8">
        <f t="shared" si="2"/>
        <v>87.63666666666667</v>
      </c>
      <c r="Q12" s="156">
        <f t="shared" si="3"/>
        <v>2705.9466666666667</v>
      </c>
      <c r="R12" s="156">
        <f t="shared" si="4"/>
        <v>2889.56</v>
      </c>
      <c r="S12" s="156">
        <f t="shared" si="5"/>
        <v>177.34666666666666</v>
      </c>
      <c r="T12" s="156">
        <f t="shared" si="6"/>
        <v>2642.34</v>
      </c>
      <c r="U12" s="156">
        <f t="shared" si="7"/>
        <v>8237.8466666666664</v>
      </c>
      <c r="V12" s="155">
        <f t="shared" si="8"/>
        <v>4.1645885333333332</v>
      </c>
    </row>
    <row r="13" spans="1:22" ht="31.9" customHeight="1" x14ac:dyDescent="0.2">
      <c r="A13" s="153"/>
      <c r="B13" s="175" t="s">
        <v>251</v>
      </c>
      <c r="C13" s="174" t="s">
        <v>279</v>
      </c>
      <c r="D13" s="174"/>
      <c r="E13" s="173">
        <v>86.75</v>
      </c>
      <c r="F13" s="173"/>
      <c r="G13" s="173">
        <v>110.91</v>
      </c>
      <c r="H13" s="172">
        <v>0.79</v>
      </c>
      <c r="I13" s="172">
        <v>103.65</v>
      </c>
      <c r="J13" s="171"/>
      <c r="K13" s="170">
        <v>15749.49</v>
      </c>
      <c r="N13" s="5">
        <f t="shared" si="0"/>
        <v>28.916666666666668</v>
      </c>
      <c r="O13" s="5">
        <f t="shared" si="1"/>
        <v>36.97</v>
      </c>
      <c r="P13" s="8">
        <f t="shared" si="2"/>
        <v>100.7</v>
      </c>
      <c r="Q13" s="156">
        <f t="shared" si="3"/>
        <v>2718.166666666667</v>
      </c>
      <c r="R13" s="156">
        <f t="shared" si="4"/>
        <v>3475.18</v>
      </c>
      <c r="S13" s="156">
        <f t="shared" si="5"/>
        <v>0</v>
      </c>
      <c r="T13" s="156">
        <f t="shared" si="6"/>
        <v>3272.4533333333343</v>
      </c>
      <c r="U13" s="156">
        <f t="shared" si="7"/>
        <v>9465.8000000000011</v>
      </c>
      <c r="V13" s="155">
        <f t="shared" si="8"/>
        <v>4.9348402</v>
      </c>
    </row>
    <row r="14" spans="1:22" ht="31.9" customHeight="1" x14ac:dyDescent="0.2">
      <c r="A14" s="153"/>
      <c r="B14" s="180" t="s">
        <v>250</v>
      </c>
      <c r="C14" s="167" t="s">
        <v>285</v>
      </c>
      <c r="D14" s="167"/>
      <c r="E14" s="166">
        <v>69.19</v>
      </c>
      <c r="F14" s="166"/>
      <c r="G14" s="166">
        <v>71.25</v>
      </c>
      <c r="H14" s="165">
        <v>1.82</v>
      </c>
      <c r="I14" s="165">
        <v>50.79</v>
      </c>
      <c r="J14" s="164">
        <v>5</v>
      </c>
      <c r="K14" s="163">
        <v>11938.44</v>
      </c>
      <c r="N14" s="5">
        <f t="shared" si="0"/>
        <v>23.063333333333333</v>
      </c>
      <c r="O14" s="5">
        <f t="shared" si="1"/>
        <v>23.75</v>
      </c>
      <c r="P14" s="8">
        <f t="shared" si="2"/>
        <v>66.016666666666666</v>
      </c>
      <c r="Q14" s="156">
        <f t="shared" si="3"/>
        <v>2167.9533333333329</v>
      </c>
      <c r="R14" s="156">
        <f t="shared" si="4"/>
        <v>2232.5</v>
      </c>
      <c r="S14" s="156">
        <f t="shared" si="5"/>
        <v>156.66666666666669</v>
      </c>
      <c r="T14" s="156">
        <f t="shared" si="6"/>
        <v>1805.1133333333332</v>
      </c>
      <c r="U14" s="156">
        <f t="shared" si="7"/>
        <v>6205.5666666666657</v>
      </c>
      <c r="V14" s="155">
        <f t="shared" si="8"/>
        <v>3.7407112000000002</v>
      </c>
    </row>
    <row r="15" spans="1:22" ht="31.9" customHeight="1" x14ac:dyDescent="0.2">
      <c r="A15" s="153"/>
      <c r="B15" s="180" t="s">
        <v>249</v>
      </c>
      <c r="C15" s="167" t="s">
        <v>283</v>
      </c>
      <c r="D15" s="167"/>
      <c r="E15" s="166">
        <v>74.319999999999993</v>
      </c>
      <c r="F15" s="166"/>
      <c r="G15" s="166">
        <v>81.22</v>
      </c>
      <c r="H15" s="165">
        <v>0.94</v>
      </c>
      <c r="I15" s="165">
        <v>96.22</v>
      </c>
      <c r="J15" s="164"/>
      <c r="K15" s="163">
        <v>12411.6</v>
      </c>
      <c r="N15" s="5">
        <f t="shared" si="0"/>
        <v>24.77333333333333</v>
      </c>
      <c r="O15" s="5">
        <f t="shared" si="1"/>
        <v>27.073333333333334</v>
      </c>
      <c r="P15" s="8">
        <f t="shared" si="2"/>
        <v>84.233333333333334</v>
      </c>
      <c r="Q15" s="156">
        <f t="shared" si="3"/>
        <v>2328.6933333333332</v>
      </c>
      <c r="R15" s="156">
        <f t="shared" si="4"/>
        <v>2544.8933333333334</v>
      </c>
      <c r="S15" s="156">
        <f t="shared" si="5"/>
        <v>0</v>
      </c>
      <c r="T15" s="156">
        <f t="shared" si="6"/>
        <v>3044.3466666666664</v>
      </c>
      <c r="U15" s="156">
        <f t="shared" si="7"/>
        <v>7917.9333333333325</v>
      </c>
      <c r="V15" s="155">
        <f t="shared" si="8"/>
        <v>3.8889679999999998</v>
      </c>
    </row>
    <row r="16" spans="1:22" ht="31.9" customHeight="1" thickBot="1" x14ac:dyDescent="0.25">
      <c r="A16" s="153"/>
      <c r="B16" s="179" t="s">
        <v>248</v>
      </c>
      <c r="C16" s="161" t="s">
        <v>278</v>
      </c>
      <c r="D16" s="161"/>
      <c r="E16" s="160">
        <v>103.27</v>
      </c>
      <c r="F16" s="160"/>
      <c r="G16" s="160">
        <v>123.49</v>
      </c>
      <c r="H16" s="159">
        <v>2.39</v>
      </c>
      <c r="I16" s="159">
        <v>100.96</v>
      </c>
      <c r="J16" s="158">
        <v>7.35</v>
      </c>
      <c r="K16" s="157">
        <f>10232.61+8469.2</f>
        <v>18701.810000000001</v>
      </c>
      <c r="N16" s="5">
        <f t="shared" si="0"/>
        <v>34.423333333333332</v>
      </c>
      <c r="O16" s="5">
        <f t="shared" si="1"/>
        <v>41.163333333333334</v>
      </c>
      <c r="P16" s="8">
        <f t="shared" si="2"/>
        <v>112.48666666666666</v>
      </c>
      <c r="Q16" s="156">
        <f t="shared" si="3"/>
        <v>3235.7933333333335</v>
      </c>
      <c r="R16" s="156">
        <f t="shared" si="4"/>
        <v>3869.3533333333335</v>
      </c>
      <c r="S16" s="156">
        <f t="shared" si="5"/>
        <v>230.3</v>
      </c>
      <c r="T16" s="156">
        <f t="shared" si="6"/>
        <v>3468.5999999999995</v>
      </c>
      <c r="U16" s="156">
        <f t="shared" si="7"/>
        <v>10573.746666666666</v>
      </c>
      <c r="V16" s="155">
        <f t="shared" si="8"/>
        <v>5.8599004666666676</v>
      </c>
    </row>
    <row r="17" spans="1:22" ht="31.9" customHeight="1" x14ac:dyDescent="0.2">
      <c r="A17" s="153"/>
      <c r="B17" s="178" t="s">
        <v>247</v>
      </c>
      <c r="C17" s="174" t="s">
        <v>286</v>
      </c>
      <c r="D17" s="174"/>
      <c r="E17" s="173">
        <v>114.37</v>
      </c>
      <c r="F17" s="173"/>
      <c r="G17" s="173">
        <v>171.66</v>
      </c>
      <c r="H17" s="172">
        <v>1.49</v>
      </c>
      <c r="I17" s="172">
        <v>92.77</v>
      </c>
      <c r="J17" s="171"/>
      <c r="K17" s="170">
        <f>11641.7+2664.64+7239.28</f>
        <v>21545.62</v>
      </c>
      <c r="N17" s="5">
        <f t="shared" si="0"/>
        <v>38.123333333333335</v>
      </c>
      <c r="O17" s="5">
        <f t="shared" si="1"/>
        <v>57.22</v>
      </c>
      <c r="P17" s="8">
        <f t="shared" si="2"/>
        <v>126.76333333333332</v>
      </c>
      <c r="Q17" s="156">
        <f t="shared" si="3"/>
        <v>3583.5933333333337</v>
      </c>
      <c r="R17" s="156">
        <f t="shared" si="4"/>
        <v>5378.68</v>
      </c>
      <c r="S17" s="156">
        <f t="shared" si="5"/>
        <v>0</v>
      </c>
      <c r="T17" s="156">
        <f t="shared" si="6"/>
        <v>2953.48</v>
      </c>
      <c r="U17" s="156">
        <f t="shared" si="7"/>
        <v>11915.753333333334</v>
      </c>
      <c r="V17" s="155">
        <f t="shared" si="8"/>
        <v>6.7509609333333334</v>
      </c>
    </row>
    <row r="18" spans="1:22" ht="31.9" customHeight="1" x14ac:dyDescent="0.2">
      <c r="A18" s="153"/>
      <c r="B18" s="177" t="s">
        <v>246</v>
      </c>
      <c r="C18" s="167" t="s">
        <v>287</v>
      </c>
      <c r="D18" s="167"/>
      <c r="E18" s="166">
        <v>65.349999999999994</v>
      </c>
      <c r="F18" s="166"/>
      <c r="G18" s="166">
        <v>61.22</v>
      </c>
      <c r="H18" s="165">
        <v>1.64</v>
      </c>
      <c r="I18" s="165">
        <v>71.38</v>
      </c>
      <c r="J18" s="164">
        <v>4.28</v>
      </c>
      <c r="K18" s="163">
        <v>9786.3700000000008</v>
      </c>
      <c r="N18" s="5">
        <f t="shared" si="0"/>
        <v>21.783333333333331</v>
      </c>
      <c r="O18" s="5">
        <f t="shared" si="1"/>
        <v>20.406666666666666</v>
      </c>
      <c r="P18" s="8">
        <f t="shared" si="2"/>
        <v>67.956666666666663</v>
      </c>
      <c r="Q18" s="156">
        <f t="shared" si="3"/>
        <v>2047.6333333333332</v>
      </c>
      <c r="R18" s="156">
        <f t="shared" si="4"/>
        <v>1918.2266666666667</v>
      </c>
      <c r="S18" s="156">
        <f t="shared" si="5"/>
        <v>134.10666666666668</v>
      </c>
      <c r="T18" s="156">
        <f t="shared" si="6"/>
        <v>2422.0666666666666</v>
      </c>
      <c r="U18" s="156">
        <f t="shared" si="7"/>
        <v>6387.9266666666663</v>
      </c>
      <c r="V18" s="155">
        <f t="shared" si="8"/>
        <v>3.0663959333333333</v>
      </c>
    </row>
    <row r="19" spans="1:22" ht="31.9" customHeight="1" x14ac:dyDescent="0.2">
      <c r="A19" s="153"/>
      <c r="B19" s="177" t="s">
        <v>245</v>
      </c>
      <c r="C19" s="167" t="s">
        <v>289</v>
      </c>
      <c r="D19" s="167"/>
      <c r="E19" s="166">
        <v>66.89</v>
      </c>
      <c r="F19" s="166"/>
      <c r="G19" s="166">
        <v>63.26</v>
      </c>
      <c r="H19" s="165">
        <v>1.2</v>
      </c>
      <c r="I19" s="165">
        <v>84.58</v>
      </c>
      <c r="J19" s="164"/>
      <c r="K19" s="163">
        <v>11705.09</v>
      </c>
      <c r="N19" s="5">
        <f t="shared" si="0"/>
        <v>22.296666666666667</v>
      </c>
      <c r="O19" s="5">
        <f t="shared" si="1"/>
        <v>21.086666666666666</v>
      </c>
      <c r="P19" s="8">
        <f t="shared" si="2"/>
        <v>71.976666666666674</v>
      </c>
      <c r="Q19" s="156">
        <f t="shared" si="3"/>
        <v>2095.8866666666668</v>
      </c>
      <c r="R19" s="156">
        <f t="shared" si="4"/>
        <v>1982.1466666666668</v>
      </c>
      <c r="S19" s="156">
        <f t="shared" si="5"/>
        <v>0</v>
      </c>
      <c r="T19" s="156">
        <f t="shared" si="6"/>
        <v>2687.7733333333335</v>
      </c>
      <c r="U19" s="156">
        <f t="shared" si="7"/>
        <v>6765.8066666666673</v>
      </c>
      <c r="V19" s="155">
        <f t="shared" si="8"/>
        <v>3.6675948666666671</v>
      </c>
    </row>
    <row r="20" spans="1:22" ht="31.9" customHeight="1" thickBot="1" x14ac:dyDescent="0.25">
      <c r="A20" s="153"/>
      <c r="B20" s="176" t="s">
        <v>244</v>
      </c>
      <c r="C20" s="161" t="s">
        <v>281</v>
      </c>
      <c r="D20" s="161"/>
      <c r="E20" s="160">
        <v>70.53</v>
      </c>
      <c r="F20" s="160"/>
      <c r="G20" s="160">
        <v>116.04</v>
      </c>
      <c r="H20" s="159">
        <v>1.49</v>
      </c>
      <c r="I20" s="159">
        <v>42.16</v>
      </c>
      <c r="J20" s="158">
        <v>6.34</v>
      </c>
      <c r="K20" s="157">
        <v>12843.44</v>
      </c>
      <c r="N20" s="5">
        <f t="shared" si="0"/>
        <v>23.51</v>
      </c>
      <c r="O20" s="5">
        <f t="shared" si="1"/>
        <v>38.68</v>
      </c>
      <c r="P20" s="8">
        <f t="shared" si="2"/>
        <v>78.853333333333339</v>
      </c>
      <c r="Q20" s="156">
        <f t="shared" si="3"/>
        <v>2209.9400000000005</v>
      </c>
      <c r="R20" s="156">
        <f t="shared" si="4"/>
        <v>3635.92</v>
      </c>
      <c r="S20" s="156">
        <f t="shared" si="5"/>
        <v>198.65333333333336</v>
      </c>
      <c r="T20" s="156">
        <f t="shared" si="6"/>
        <v>1566.3533333333332</v>
      </c>
      <c r="U20" s="156">
        <f t="shared" si="7"/>
        <v>7412.213333333334</v>
      </c>
      <c r="V20" s="155">
        <f t="shared" si="8"/>
        <v>4.024277866666667</v>
      </c>
    </row>
    <row r="21" spans="1:22" ht="31.9" customHeight="1" x14ac:dyDescent="0.2">
      <c r="A21" s="153"/>
      <c r="B21" s="175" t="s">
        <v>243</v>
      </c>
      <c r="C21" s="174" t="s">
        <v>290</v>
      </c>
      <c r="D21" s="174"/>
      <c r="E21" s="173">
        <v>88.01</v>
      </c>
      <c r="F21" s="173"/>
      <c r="G21" s="173">
        <v>109.92</v>
      </c>
      <c r="H21" s="172">
        <v>2.2799999999999998</v>
      </c>
      <c r="I21" s="172">
        <v>71.31</v>
      </c>
      <c r="J21" s="171"/>
      <c r="K21" s="170">
        <v>15229.33</v>
      </c>
      <c r="N21" s="5">
        <f t="shared" si="0"/>
        <v>29.33666666666667</v>
      </c>
      <c r="O21" s="5">
        <f t="shared" si="1"/>
        <v>36.64</v>
      </c>
      <c r="P21" s="8">
        <f t="shared" si="2"/>
        <v>90.506666666666661</v>
      </c>
      <c r="Q21" s="156">
        <f t="shared" si="3"/>
        <v>2757.646666666667</v>
      </c>
      <c r="R21" s="156">
        <f t="shared" si="4"/>
        <v>3444.16</v>
      </c>
      <c r="S21" s="156">
        <f t="shared" si="5"/>
        <v>0</v>
      </c>
      <c r="T21" s="156">
        <f t="shared" si="6"/>
        <v>2305.8200000000002</v>
      </c>
      <c r="U21" s="156">
        <f t="shared" si="7"/>
        <v>8507.626666666667</v>
      </c>
      <c r="V21" s="155">
        <f t="shared" si="8"/>
        <v>4.7718567333333342</v>
      </c>
    </row>
    <row r="22" spans="1:22" ht="31.9" customHeight="1" x14ac:dyDescent="0.2">
      <c r="A22" s="153"/>
      <c r="B22" s="169" t="s">
        <v>240</v>
      </c>
      <c r="C22" s="167" t="s">
        <v>284</v>
      </c>
      <c r="D22" s="167"/>
      <c r="E22" s="166">
        <v>62.33</v>
      </c>
      <c r="F22" s="166"/>
      <c r="G22" s="166">
        <v>67.209999999999994</v>
      </c>
      <c r="H22" s="165">
        <v>1.34</v>
      </c>
      <c r="I22" s="165">
        <v>99.32</v>
      </c>
      <c r="J22" s="164"/>
      <c r="K22" s="163">
        <v>10226.379999999999</v>
      </c>
      <c r="N22" s="5">
        <f t="shared" si="0"/>
        <v>20.776666666666667</v>
      </c>
      <c r="O22" s="5">
        <f t="shared" si="1"/>
        <v>22.403333333333332</v>
      </c>
      <c r="P22" s="8">
        <f t="shared" si="2"/>
        <v>76.733333333333334</v>
      </c>
      <c r="Q22" s="156">
        <f t="shared" si="3"/>
        <v>1953.0066666666671</v>
      </c>
      <c r="R22" s="156">
        <f t="shared" si="4"/>
        <v>2105.9133333333334</v>
      </c>
      <c r="S22" s="156">
        <f t="shared" si="5"/>
        <v>0</v>
      </c>
      <c r="T22" s="156">
        <f t="shared" si="6"/>
        <v>3154.0133333333338</v>
      </c>
      <c r="U22" s="156">
        <f t="shared" si="7"/>
        <v>7212.9333333333343</v>
      </c>
      <c r="V22" s="155">
        <f t="shared" si="8"/>
        <v>3.2042657333333331</v>
      </c>
    </row>
    <row r="23" spans="1:22" ht="31.9" customHeight="1" x14ac:dyDescent="0.2">
      <c r="A23" s="153"/>
      <c r="B23" s="168" t="s">
        <v>239</v>
      </c>
      <c r="C23" s="167" t="s">
        <v>276</v>
      </c>
      <c r="D23" s="167"/>
      <c r="E23" s="166">
        <v>103.5</v>
      </c>
      <c r="F23" s="166"/>
      <c r="G23" s="166">
        <v>137.52000000000001</v>
      </c>
      <c r="H23" s="165">
        <v>1.26</v>
      </c>
      <c r="I23" s="165">
        <v>97.28</v>
      </c>
      <c r="J23" s="164">
        <v>0.71</v>
      </c>
      <c r="K23" s="163">
        <v>20287.849999999999</v>
      </c>
      <c r="N23" s="5">
        <f t="shared" si="0"/>
        <v>34.5</v>
      </c>
      <c r="O23" s="5">
        <f t="shared" si="1"/>
        <v>45.84</v>
      </c>
      <c r="P23" s="8">
        <f t="shared" si="2"/>
        <v>113.42333333333333</v>
      </c>
      <c r="Q23" s="156">
        <f t="shared" si="3"/>
        <v>3243.0000000000005</v>
      </c>
      <c r="R23" s="156">
        <f t="shared" si="4"/>
        <v>4308.9600000000009</v>
      </c>
      <c r="S23" s="156">
        <f t="shared" si="5"/>
        <v>22.246666666666666</v>
      </c>
      <c r="T23" s="156">
        <f t="shared" si="6"/>
        <v>3109.8333333333335</v>
      </c>
      <c r="U23" s="156">
        <f t="shared" si="7"/>
        <v>10661.793333333335</v>
      </c>
      <c r="V23" s="155">
        <f t="shared" si="8"/>
        <v>6.3568596666666659</v>
      </c>
    </row>
    <row r="24" spans="1:22" ht="31.9" customHeight="1" thickBot="1" x14ac:dyDescent="0.25">
      <c r="A24" s="153"/>
      <c r="B24" s="162" t="s">
        <v>238</v>
      </c>
      <c r="C24" s="161" t="s">
        <v>291</v>
      </c>
      <c r="D24" s="161"/>
      <c r="E24" s="160">
        <v>113.97</v>
      </c>
      <c r="F24" s="160"/>
      <c r="G24" s="208">
        <v>156.76</v>
      </c>
      <c r="H24" s="159">
        <v>1.77</v>
      </c>
      <c r="I24" s="159">
        <v>104.26</v>
      </c>
      <c r="J24" s="158">
        <v>3.85</v>
      </c>
      <c r="K24" s="157">
        <v>20841.64</v>
      </c>
      <c r="L24" s="313" t="s">
        <v>1470</v>
      </c>
      <c r="M24" s="314"/>
      <c r="N24" s="5">
        <f t="shared" si="0"/>
        <v>37.99</v>
      </c>
      <c r="O24" s="5">
        <f t="shared" si="1"/>
        <v>52.25333333333333</v>
      </c>
      <c r="P24" s="8">
        <f t="shared" si="2"/>
        <v>126.87</v>
      </c>
      <c r="Q24" s="156">
        <f t="shared" si="3"/>
        <v>3571.0600000000004</v>
      </c>
      <c r="R24" s="156">
        <f t="shared" si="4"/>
        <v>4911.8133333333335</v>
      </c>
      <c r="S24" s="156">
        <f t="shared" si="5"/>
        <v>120.63333333333334</v>
      </c>
      <c r="T24" s="156">
        <f t="shared" si="6"/>
        <v>3442.9066666666668</v>
      </c>
      <c r="U24" s="156">
        <f t="shared" si="7"/>
        <v>11925.779999999999</v>
      </c>
      <c r="V24" s="155">
        <f t="shared" si="8"/>
        <v>6.5303805333333331</v>
      </c>
    </row>
    <row r="25" spans="1:22" ht="31.9" customHeight="1" x14ac:dyDescent="0.2">
      <c r="A25" s="153"/>
      <c r="B25" s="178" t="s">
        <v>237</v>
      </c>
      <c r="C25" s="174" t="s">
        <v>276</v>
      </c>
      <c r="D25" s="174"/>
      <c r="E25" s="173">
        <v>109.09</v>
      </c>
      <c r="F25" s="173"/>
      <c r="G25" s="173">
        <v>148.83000000000001</v>
      </c>
      <c r="H25" s="172">
        <v>1.35</v>
      </c>
      <c r="I25" s="172">
        <v>100.37</v>
      </c>
      <c r="J25" s="171"/>
      <c r="K25" s="170">
        <v>21873.18</v>
      </c>
      <c r="L25" s="314"/>
      <c r="M25" s="314"/>
      <c r="N25" s="5">
        <f t="shared" si="0"/>
        <v>36.363333333333337</v>
      </c>
      <c r="O25" s="5">
        <f t="shared" si="1"/>
        <v>49.610000000000007</v>
      </c>
      <c r="P25" s="8">
        <f t="shared" si="2"/>
        <v>119.88000000000001</v>
      </c>
      <c r="Q25" s="156">
        <f t="shared" si="3"/>
        <v>3418.1533333333341</v>
      </c>
      <c r="R25" s="156">
        <f t="shared" si="4"/>
        <v>4663.3400000000011</v>
      </c>
      <c r="S25" s="156">
        <f t="shared" si="5"/>
        <v>0</v>
      </c>
      <c r="T25" s="156">
        <f t="shared" si="6"/>
        <v>3187.2266666666669</v>
      </c>
      <c r="U25" s="156">
        <f t="shared" si="7"/>
        <v>11268.720000000003</v>
      </c>
      <c r="V25" s="155">
        <f t="shared" si="8"/>
        <v>6.8535964000000007</v>
      </c>
    </row>
    <row r="26" spans="1:22" ht="31.9" customHeight="1" x14ac:dyDescent="0.2">
      <c r="A26" s="153"/>
      <c r="B26" s="177" t="s">
        <v>236</v>
      </c>
      <c r="C26" s="167" t="s">
        <v>283</v>
      </c>
      <c r="D26" s="167"/>
      <c r="E26" s="166">
        <v>62.5</v>
      </c>
      <c r="F26" s="166"/>
      <c r="G26" s="166">
        <v>87.51</v>
      </c>
      <c r="H26" s="165">
        <v>0.83</v>
      </c>
      <c r="I26" s="165">
        <v>51.54</v>
      </c>
      <c r="J26" s="164"/>
      <c r="K26" s="163">
        <v>12533.35</v>
      </c>
      <c r="N26" s="5">
        <f t="shared" si="0"/>
        <v>20.833333333333332</v>
      </c>
      <c r="O26" s="5">
        <f t="shared" si="1"/>
        <v>29.17</v>
      </c>
      <c r="P26" s="8">
        <f t="shared" si="2"/>
        <v>67.459999999999994</v>
      </c>
      <c r="Q26" s="156">
        <f t="shared" si="3"/>
        <v>1958.3333333333333</v>
      </c>
      <c r="R26" s="156">
        <f t="shared" si="4"/>
        <v>2741.98</v>
      </c>
      <c r="S26" s="156">
        <f t="shared" si="5"/>
        <v>0</v>
      </c>
      <c r="T26" s="156">
        <f t="shared" si="6"/>
        <v>1640.9266666666667</v>
      </c>
      <c r="U26" s="156">
        <f t="shared" si="7"/>
        <v>6341.24</v>
      </c>
      <c r="V26" s="155">
        <f t="shared" si="8"/>
        <v>3.9271163333333337</v>
      </c>
    </row>
    <row r="27" spans="1:22" ht="31.9" customHeight="1" x14ac:dyDescent="0.2">
      <c r="A27" s="153"/>
      <c r="B27" s="177" t="s">
        <v>235</v>
      </c>
      <c r="C27" s="167" t="s">
        <v>286</v>
      </c>
      <c r="D27" s="167"/>
      <c r="E27" s="166">
        <v>97.86</v>
      </c>
      <c r="F27" s="166"/>
      <c r="G27" s="166">
        <v>162.06</v>
      </c>
      <c r="H27" s="165">
        <v>1.45</v>
      </c>
      <c r="I27" s="165">
        <v>48.91</v>
      </c>
      <c r="J27" s="164"/>
      <c r="K27" s="163">
        <v>19461.830000000002</v>
      </c>
      <c r="N27" s="5">
        <f t="shared" si="0"/>
        <v>32.619999999999997</v>
      </c>
      <c r="O27" s="5">
        <f t="shared" si="1"/>
        <v>54.02</v>
      </c>
      <c r="P27" s="8">
        <f t="shared" si="2"/>
        <v>103.42666666666666</v>
      </c>
      <c r="Q27" s="156">
        <f t="shared" si="3"/>
        <v>3066.2799999999997</v>
      </c>
      <c r="R27" s="156">
        <f t="shared" si="4"/>
        <v>5077.88</v>
      </c>
      <c r="S27" s="156">
        <f t="shared" si="5"/>
        <v>0</v>
      </c>
      <c r="T27" s="156">
        <f t="shared" si="6"/>
        <v>1577.9466666666667</v>
      </c>
      <c r="U27" s="156">
        <f t="shared" si="7"/>
        <v>9722.1066666666666</v>
      </c>
      <c r="V27" s="155">
        <f t="shared" si="8"/>
        <v>6.098040066666667</v>
      </c>
    </row>
    <row r="28" spans="1:22" ht="31.9" customHeight="1" thickBot="1" x14ac:dyDescent="0.25">
      <c r="A28" s="153"/>
      <c r="B28" s="176" t="s">
        <v>234</v>
      </c>
      <c r="C28" s="161" t="s">
        <v>287</v>
      </c>
      <c r="D28" s="161"/>
      <c r="E28" s="160">
        <v>37.17</v>
      </c>
      <c r="F28" s="160"/>
      <c r="G28" s="160">
        <v>34.53</v>
      </c>
      <c r="H28" s="159">
        <v>0.55000000000000004</v>
      </c>
      <c r="I28" s="159">
        <v>33.159999999999997</v>
      </c>
      <c r="J28" s="158"/>
      <c r="K28" s="157">
        <v>6427.91</v>
      </c>
      <c r="N28" s="5">
        <f t="shared" si="0"/>
        <v>12.39</v>
      </c>
      <c r="O28" s="5">
        <f t="shared" si="1"/>
        <v>11.51</v>
      </c>
      <c r="P28" s="8">
        <f t="shared" si="2"/>
        <v>35.136666666666663</v>
      </c>
      <c r="Q28" s="156">
        <f t="shared" si="3"/>
        <v>1164.6600000000001</v>
      </c>
      <c r="R28" s="156">
        <f t="shared" si="4"/>
        <v>1081.94</v>
      </c>
      <c r="S28" s="156">
        <f t="shared" si="5"/>
        <v>0</v>
      </c>
      <c r="T28" s="156">
        <f t="shared" si="6"/>
        <v>1056.2466666666664</v>
      </c>
      <c r="U28" s="156">
        <f t="shared" si="7"/>
        <v>3302.8466666666668</v>
      </c>
      <c r="V28" s="155">
        <f t="shared" si="8"/>
        <v>2.0140784666666671</v>
      </c>
    </row>
    <row r="29" spans="1:22" ht="31.9" customHeight="1" x14ac:dyDescent="0.2">
      <c r="A29" s="153"/>
      <c r="B29" s="175" t="s">
        <v>233</v>
      </c>
      <c r="C29" s="174" t="s">
        <v>288</v>
      </c>
      <c r="D29" s="174"/>
      <c r="E29" s="173">
        <v>48.38</v>
      </c>
      <c r="F29" s="173"/>
      <c r="G29" s="173">
        <v>57.36</v>
      </c>
      <c r="H29" s="172">
        <v>1.1100000000000001</v>
      </c>
      <c r="I29" s="172">
        <v>40.93</v>
      </c>
      <c r="J29" s="171"/>
      <c r="K29" s="170">
        <v>8927.91</v>
      </c>
      <c r="N29" s="5">
        <f t="shared" si="0"/>
        <v>16.126666666666669</v>
      </c>
      <c r="O29" s="5">
        <f t="shared" si="1"/>
        <v>19.12</v>
      </c>
      <c r="P29" s="8">
        <f t="shared" si="2"/>
        <v>49.26</v>
      </c>
      <c r="Q29" s="156">
        <f t="shared" si="3"/>
        <v>1515.9066666666668</v>
      </c>
      <c r="R29" s="156">
        <f t="shared" si="4"/>
        <v>1797.2800000000002</v>
      </c>
      <c r="S29" s="156">
        <f t="shared" si="5"/>
        <v>0</v>
      </c>
      <c r="T29" s="156">
        <f t="shared" si="6"/>
        <v>1317.2533333333333</v>
      </c>
      <c r="U29" s="156">
        <f t="shared" si="7"/>
        <v>4630.4400000000005</v>
      </c>
      <c r="V29" s="155">
        <f t="shared" si="8"/>
        <v>2.7974117999999999</v>
      </c>
    </row>
    <row r="30" spans="1:22" ht="31.9" customHeight="1" x14ac:dyDescent="0.2">
      <c r="A30" s="153"/>
      <c r="B30" s="180" t="s">
        <v>232</v>
      </c>
      <c r="C30" s="167" t="s">
        <v>282</v>
      </c>
      <c r="D30" s="167"/>
      <c r="E30" s="166">
        <v>74.540000000000006</v>
      </c>
      <c r="F30" s="166"/>
      <c r="G30" s="166">
        <v>73.33</v>
      </c>
      <c r="H30" s="165">
        <v>1.1100000000000001</v>
      </c>
      <c r="I30" s="165">
        <v>107.74</v>
      </c>
      <c r="J30" s="164"/>
      <c r="K30" s="163">
        <v>12307.73</v>
      </c>
      <c r="N30" s="5">
        <f t="shared" si="0"/>
        <v>24.846666666666668</v>
      </c>
      <c r="O30" s="5">
        <f t="shared" si="1"/>
        <v>24.443333333333332</v>
      </c>
      <c r="P30" s="8">
        <f t="shared" si="2"/>
        <v>85.573333333333338</v>
      </c>
      <c r="Q30" s="156">
        <f t="shared" si="3"/>
        <v>2335.5866666666666</v>
      </c>
      <c r="R30" s="156">
        <f t="shared" si="4"/>
        <v>2297.6733333333332</v>
      </c>
      <c r="S30" s="156">
        <f t="shared" si="5"/>
        <v>0</v>
      </c>
      <c r="T30" s="156">
        <f t="shared" si="6"/>
        <v>3410.6333333333332</v>
      </c>
      <c r="U30" s="156">
        <f t="shared" si="7"/>
        <v>8043.8933333333334</v>
      </c>
      <c r="V30" s="155">
        <f t="shared" si="8"/>
        <v>3.8564220666666671</v>
      </c>
    </row>
    <row r="31" spans="1:22" ht="31.9" customHeight="1" x14ac:dyDescent="0.2">
      <c r="A31" s="153"/>
      <c r="B31" s="180" t="s">
        <v>231</v>
      </c>
      <c r="C31" s="167" t="s">
        <v>285</v>
      </c>
      <c r="D31" s="167"/>
      <c r="E31" s="166">
        <v>45.59</v>
      </c>
      <c r="F31" s="166"/>
      <c r="G31" s="166">
        <v>142.63</v>
      </c>
      <c r="H31" s="165">
        <v>2.5</v>
      </c>
      <c r="I31" s="165">
        <v>80.989999999999995</v>
      </c>
      <c r="J31" s="164"/>
      <c r="K31" s="163">
        <f>17294.23+5560.56</f>
        <v>22854.79</v>
      </c>
      <c r="N31" s="5">
        <f t="shared" si="0"/>
        <v>15.196666666666667</v>
      </c>
      <c r="O31" s="5">
        <f t="shared" si="1"/>
        <v>47.543333333333329</v>
      </c>
      <c r="P31" s="8">
        <f t="shared" si="2"/>
        <v>90.57</v>
      </c>
      <c r="Q31" s="156">
        <f t="shared" si="3"/>
        <v>1428.4866666666669</v>
      </c>
      <c r="R31" s="156">
        <f t="shared" si="4"/>
        <v>4469.0733333333328</v>
      </c>
      <c r="S31" s="156">
        <f t="shared" si="5"/>
        <v>0</v>
      </c>
      <c r="T31" s="156">
        <f t="shared" si="6"/>
        <v>2616.02</v>
      </c>
      <c r="U31" s="156">
        <f t="shared" si="7"/>
        <v>8513.58</v>
      </c>
      <c r="V31" s="155">
        <f t="shared" si="8"/>
        <v>7.1611675333333338</v>
      </c>
    </row>
    <row r="32" spans="1:22" ht="31.9" customHeight="1" thickBot="1" x14ac:dyDescent="0.25">
      <c r="A32" s="153"/>
      <c r="B32" s="179" t="s">
        <v>230</v>
      </c>
      <c r="C32" s="161" t="s">
        <v>289</v>
      </c>
      <c r="D32" s="161"/>
      <c r="E32" s="160">
        <v>93.78</v>
      </c>
      <c r="F32" s="160"/>
      <c r="G32" s="160">
        <v>104.44</v>
      </c>
      <c r="H32" s="159">
        <v>2.1800000000000002</v>
      </c>
      <c r="I32" s="159">
        <v>70.19</v>
      </c>
      <c r="J32" s="158">
        <v>9.16</v>
      </c>
      <c r="K32" s="157">
        <v>16704.95</v>
      </c>
      <c r="N32" s="5">
        <f t="shared" si="0"/>
        <v>31.26</v>
      </c>
      <c r="O32" s="5">
        <f t="shared" si="1"/>
        <v>34.813333333333333</v>
      </c>
      <c r="P32" s="8">
        <f t="shared" si="2"/>
        <v>93.250000000000014</v>
      </c>
      <c r="Q32" s="156">
        <f t="shared" si="3"/>
        <v>2938.4400000000005</v>
      </c>
      <c r="R32" s="156">
        <f t="shared" si="4"/>
        <v>3272.4533333333338</v>
      </c>
      <c r="S32" s="156">
        <f t="shared" si="5"/>
        <v>287.01333333333332</v>
      </c>
      <c r="T32" s="156">
        <f t="shared" si="6"/>
        <v>2554.6066666666666</v>
      </c>
      <c r="U32" s="156">
        <f t="shared" si="7"/>
        <v>8765.5</v>
      </c>
      <c r="V32" s="155">
        <f t="shared" si="8"/>
        <v>5.234217666666666</v>
      </c>
    </row>
    <row r="33" spans="1:22" ht="31.9" customHeight="1" x14ac:dyDescent="0.2">
      <c r="A33" s="153"/>
      <c r="B33" s="178" t="s">
        <v>229</v>
      </c>
      <c r="C33" s="174" t="s">
        <v>281</v>
      </c>
      <c r="D33" s="174"/>
      <c r="E33" s="173">
        <v>109.82</v>
      </c>
      <c r="F33" s="173"/>
      <c r="G33" s="173">
        <v>169.03</v>
      </c>
      <c r="H33" s="172">
        <v>2.7</v>
      </c>
      <c r="I33" s="172">
        <v>87.15</v>
      </c>
      <c r="J33" s="171"/>
      <c r="K33" s="170">
        <v>20374.330000000002</v>
      </c>
      <c r="N33" s="5">
        <f t="shared" si="0"/>
        <v>36.606666666666662</v>
      </c>
      <c r="O33" s="5">
        <f t="shared" si="1"/>
        <v>56.343333333333334</v>
      </c>
      <c r="P33" s="8">
        <f t="shared" si="2"/>
        <v>122.90000000000002</v>
      </c>
      <c r="Q33" s="156">
        <f t="shared" si="3"/>
        <v>3441.0266666666662</v>
      </c>
      <c r="R33" s="156">
        <f t="shared" si="4"/>
        <v>5296.2733333333335</v>
      </c>
      <c r="S33" s="156">
        <f t="shared" si="5"/>
        <v>0</v>
      </c>
      <c r="T33" s="156">
        <f t="shared" si="6"/>
        <v>2815.3000000000006</v>
      </c>
      <c r="U33" s="156">
        <f t="shared" si="7"/>
        <v>11552.6</v>
      </c>
      <c r="V33" s="155">
        <f t="shared" si="8"/>
        <v>6.383956733333334</v>
      </c>
    </row>
    <row r="34" spans="1:22" ht="31.9" customHeight="1" x14ac:dyDescent="0.2">
      <c r="A34" s="153"/>
      <c r="B34" s="177" t="s">
        <v>228</v>
      </c>
      <c r="C34" s="167" t="s">
        <v>284</v>
      </c>
      <c r="D34" s="167"/>
      <c r="E34" s="166">
        <v>82.82</v>
      </c>
      <c r="F34" s="166"/>
      <c r="G34" s="166">
        <v>101.95</v>
      </c>
      <c r="H34" s="165">
        <v>1.1299999999999999</v>
      </c>
      <c r="I34" s="165">
        <v>69</v>
      </c>
      <c r="J34" s="164">
        <v>5.0999999999999996</v>
      </c>
      <c r="K34" s="163">
        <v>14724.92</v>
      </c>
      <c r="N34" s="5">
        <f t="shared" si="0"/>
        <v>27.606666666666666</v>
      </c>
      <c r="O34" s="5">
        <f t="shared" si="1"/>
        <v>33.983333333333334</v>
      </c>
      <c r="P34" s="8">
        <f t="shared" si="2"/>
        <v>86.666666666666671</v>
      </c>
      <c r="Q34" s="156">
        <f t="shared" si="3"/>
        <v>2595.0266666666666</v>
      </c>
      <c r="R34" s="156">
        <f t="shared" si="4"/>
        <v>3194.4333333333343</v>
      </c>
      <c r="S34" s="156">
        <f t="shared" si="5"/>
        <v>159.80000000000001</v>
      </c>
      <c r="T34" s="156">
        <f t="shared" si="6"/>
        <v>2357.2066666666665</v>
      </c>
      <c r="U34" s="156">
        <f t="shared" si="7"/>
        <v>8146.6666666666679</v>
      </c>
      <c r="V34" s="155">
        <f t="shared" si="8"/>
        <v>4.6138082666666662</v>
      </c>
    </row>
    <row r="35" spans="1:22" ht="31.9" customHeight="1" x14ac:dyDescent="0.2">
      <c r="A35" s="153"/>
      <c r="B35" s="177" t="s">
        <v>227</v>
      </c>
      <c r="C35" s="167" t="s">
        <v>279</v>
      </c>
      <c r="D35" s="167"/>
      <c r="E35" s="166">
        <v>77.349999999999994</v>
      </c>
      <c r="F35" s="166"/>
      <c r="G35" s="166">
        <v>95.78</v>
      </c>
      <c r="H35" s="165">
        <v>0.52</v>
      </c>
      <c r="I35" s="165">
        <v>64.209999999999994</v>
      </c>
      <c r="J35" s="164">
        <v>16.04</v>
      </c>
      <c r="K35" s="163">
        <v>14731.08</v>
      </c>
      <c r="N35" s="5">
        <f t="shared" si="0"/>
        <v>25.783333333333331</v>
      </c>
      <c r="O35" s="5">
        <f t="shared" si="1"/>
        <v>31.926666666666666</v>
      </c>
      <c r="P35" s="8">
        <f t="shared" si="2"/>
        <v>84.63333333333334</v>
      </c>
      <c r="Q35" s="156">
        <f t="shared" si="3"/>
        <v>2423.6333333333332</v>
      </c>
      <c r="R35" s="156">
        <f t="shared" si="4"/>
        <v>3001.106666666667</v>
      </c>
      <c r="S35" s="156">
        <f t="shared" si="5"/>
        <v>502.58666666666676</v>
      </c>
      <c r="T35" s="156">
        <f t="shared" si="6"/>
        <v>2530.7933333333326</v>
      </c>
      <c r="U35" s="156">
        <f t="shared" si="7"/>
        <v>7955.5333333333328</v>
      </c>
      <c r="V35" s="155">
        <f t="shared" si="8"/>
        <v>4.6157383999999997</v>
      </c>
    </row>
    <row r="36" spans="1:22" ht="31.9" customHeight="1" thickBot="1" x14ac:dyDescent="0.25">
      <c r="A36" s="153"/>
      <c r="B36" s="176" t="s">
        <v>226</v>
      </c>
      <c r="C36" s="161" t="s">
        <v>290</v>
      </c>
      <c r="D36" s="161"/>
      <c r="E36" s="160">
        <v>81.91</v>
      </c>
      <c r="F36" s="160"/>
      <c r="G36" s="160">
        <v>87.91</v>
      </c>
      <c r="H36" s="159">
        <v>1.45</v>
      </c>
      <c r="I36" s="159">
        <v>79.2</v>
      </c>
      <c r="J36" s="158">
        <v>3.06</v>
      </c>
      <c r="K36" s="157">
        <v>13244.98</v>
      </c>
      <c r="N36" s="5">
        <f t="shared" si="0"/>
        <v>27.303333333333331</v>
      </c>
      <c r="O36" s="5">
        <f t="shared" si="1"/>
        <v>29.303333333333331</v>
      </c>
      <c r="P36" s="8">
        <f t="shared" si="2"/>
        <v>84.509999999999991</v>
      </c>
      <c r="Q36" s="156">
        <f t="shared" si="3"/>
        <v>2566.5133333333333</v>
      </c>
      <c r="R36" s="156">
        <f t="shared" si="4"/>
        <v>2754.5133333333333</v>
      </c>
      <c r="S36" s="156">
        <f t="shared" si="5"/>
        <v>95.88000000000001</v>
      </c>
      <c r="T36" s="156">
        <f t="shared" si="6"/>
        <v>2622.9133333333339</v>
      </c>
      <c r="U36" s="156">
        <f t="shared" si="7"/>
        <v>7943.9400000000005</v>
      </c>
      <c r="V36" s="155">
        <f t="shared" si="8"/>
        <v>4.1500937333333328</v>
      </c>
    </row>
    <row r="37" spans="1:22" ht="31.9" customHeight="1" x14ac:dyDescent="0.2">
      <c r="A37" s="153"/>
      <c r="B37" s="175" t="s">
        <v>225</v>
      </c>
      <c r="C37" s="174" t="s">
        <v>277</v>
      </c>
      <c r="D37" s="174"/>
      <c r="E37" s="173">
        <v>70.150000000000006</v>
      </c>
      <c r="F37" s="173"/>
      <c r="G37" s="173">
        <v>84.1</v>
      </c>
      <c r="H37" s="172">
        <v>1.2</v>
      </c>
      <c r="I37" s="172">
        <v>56.59</v>
      </c>
      <c r="J37" s="171"/>
      <c r="K37" s="170">
        <v>13287.74</v>
      </c>
      <c r="N37" s="5">
        <f t="shared" si="0"/>
        <v>23.383333333333336</v>
      </c>
      <c r="O37" s="5">
        <f t="shared" si="1"/>
        <v>28.033333333333331</v>
      </c>
      <c r="P37" s="8">
        <f t="shared" si="2"/>
        <v>70.679999999999993</v>
      </c>
      <c r="Q37" s="156">
        <f t="shared" si="3"/>
        <v>2198.0333333333338</v>
      </c>
      <c r="R37" s="156">
        <f t="shared" si="4"/>
        <v>2635.1333333333332</v>
      </c>
      <c r="S37" s="156">
        <f t="shared" si="5"/>
        <v>0</v>
      </c>
      <c r="T37" s="156">
        <f t="shared" si="6"/>
        <v>1810.7533333333333</v>
      </c>
      <c r="U37" s="156">
        <f t="shared" si="7"/>
        <v>6643.92</v>
      </c>
      <c r="V37" s="155">
        <f t="shared" si="8"/>
        <v>4.1634918666666669</v>
      </c>
    </row>
    <row r="38" spans="1:22" ht="31.9" customHeight="1" x14ac:dyDescent="0.2">
      <c r="A38" s="153"/>
      <c r="B38" s="169" t="s">
        <v>224</v>
      </c>
      <c r="C38" s="167" t="s">
        <v>278</v>
      </c>
      <c r="D38" s="167"/>
      <c r="E38" s="166">
        <v>87.52</v>
      </c>
      <c r="F38" s="166"/>
      <c r="G38" s="166">
        <v>140.06</v>
      </c>
      <c r="H38" s="165">
        <v>1.33</v>
      </c>
      <c r="I38" s="165">
        <v>51.76</v>
      </c>
      <c r="J38" s="164"/>
      <c r="K38" s="163">
        <f>10345.18+8431.03</f>
        <v>18776.21</v>
      </c>
      <c r="N38" s="5">
        <f t="shared" si="0"/>
        <v>29.173333333333332</v>
      </c>
      <c r="O38" s="5">
        <f t="shared" si="1"/>
        <v>46.686666666666667</v>
      </c>
      <c r="P38" s="8">
        <f t="shared" si="2"/>
        <v>93.556666666666672</v>
      </c>
      <c r="Q38" s="156">
        <f t="shared" si="3"/>
        <v>2742.2933333333331</v>
      </c>
      <c r="R38" s="156">
        <f t="shared" si="4"/>
        <v>4388.5466666666671</v>
      </c>
      <c r="S38" s="156">
        <f t="shared" si="5"/>
        <v>0</v>
      </c>
      <c r="T38" s="156">
        <f t="shared" si="6"/>
        <v>1663.4866666666667</v>
      </c>
      <c r="U38" s="156">
        <f t="shared" si="7"/>
        <v>8794.3266666666677</v>
      </c>
      <c r="V38" s="155">
        <f t="shared" si="8"/>
        <v>5.8832124666666665</v>
      </c>
    </row>
    <row r="39" spans="1:22" ht="31.9" customHeight="1" x14ac:dyDescent="0.2">
      <c r="A39" s="153"/>
      <c r="B39" s="168" t="s">
        <v>222</v>
      </c>
      <c r="C39" s="167" t="s">
        <v>280</v>
      </c>
      <c r="D39" s="167"/>
      <c r="E39" s="166">
        <v>107.93</v>
      </c>
      <c r="F39" s="166"/>
      <c r="G39" s="166">
        <v>166.77</v>
      </c>
      <c r="H39" s="165">
        <v>2.31</v>
      </c>
      <c r="I39" s="165">
        <v>53.58</v>
      </c>
      <c r="J39" s="164"/>
      <c r="K39" s="163">
        <v>20468.66</v>
      </c>
      <c r="N39" s="5">
        <f t="shared" si="0"/>
        <v>35.976666666666667</v>
      </c>
      <c r="O39" s="5">
        <f t="shared" si="1"/>
        <v>55.59</v>
      </c>
      <c r="P39" s="8">
        <f t="shared" si="2"/>
        <v>110.19666666666667</v>
      </c>
      <c r="Q39" s="156">
        <f t="shared" si="3"/>
        <v>3381.8066666666664</v>
      </c>
      <c r="R39" s="156">
        <f t="shared" si="4"/>
        <v>5225.4600000000009</v>
      </c>
      <c r="S39" s="156">
        <f t="shared" si="5"/>
        <v>0</v>
      </c>
      <c r="T39" s="156">
        <f t="shared" si="6"/>
        <v>1751.22</v>
      </c>
      <c r="U39" s="156">
        <f t="shared" si="7"/>
        <v>10358.486666666666</v>
      </c>
      <c r="V39" s="155">
        <f t="shared" si="8"/>
        <v>6.4135134666666671</v>
      </c>
    </row>
    <row r="40" spans="1:22" ht="31.9" customHeight="1" thickBot="1" x14ac:dyDescent="0.25">
      <c r="A40" s="153"/>
      <c r="B40" s="162" t="s">
        <v>221</v>
      </c>
      <c r="C40" s="161" t="s">
        <v>291</v>
      </c>
      <c r="D40" s="161"/>
      <c r="E40" s="160">
        <v>65.41</v>
      </c>
      <c r="F40" s="160"/>
      <c r="G40" s="160">
        <v>76.52</v>
      </c>
      <c r="H40" s="159">
        <v>0.97</v>
      </c>
      <c r="I40" s="159">
        <v>76.709999999999994</v>
      </c>
      <c r="J40" s="158">
        <v>9.99</v>
      </c>
      <c r="K40" s="157">
        <v>11951.32</v>
      </c>
      <c r="N40" s="5">
        <f t="shared" si="0"/>
        <v>21.803333333333331</v>
      </c>
      <c r="O40" s="5">
        <f t="shared" si="1"/>
        <v>25.506666666666664</v>
      </c>
      <c r="P40" s="8">
        <f t="shared" si="2"/>
        <v>76.533333333333346</v>
      </c>
      <c r="Q40" s="156">
        <f t="shared" si="3"/>
        <v>2049.5133333333333</v>
      </c>
      <c r="R40" s="156">
        <f t="shared" si="4"/>
        <v>2397.6266666666666</v>
      </c>
      <c r="S40" s="156">
        <f t="shared" si="5"/>
        <v>313.02000000000004</v>
      </c>
      <c r="T40" s="156">
        <f t="shared" si="6"/>
        <v>2746.9933333333329</v>
      </c>
      <c r="U40" s="156">
        <f t="shared" si="7"/>
        <v>7194.1333333333323</v>
      </c>
      <c r="V40" s="155">
        <f t="shared" si="8"/>
        <v>3.7447469333333334</v>
      </c>
    </row>
    <row r="41" spans="1:22" ht="31.9" customHeight="1" x14ac:dyDescent="0.2">
      <c r="A41" s="153"/>
      <c r="B41" s="178" t="s">
        <v>220</v>
      </c>
      <c r="C41" s="174" t="s">
        <v>290</v>
      </c>
      <c r="D41" s="174"/>
      <c r="E41" s="173">
        <v>62.27</v>
      </c>
      <c r="F41" s="173"/>
      <c r="G41" s="173">
        <v>68.33</v>
      </c>
      <c r="H41" s="172">
        <v>1.24</v>
      </c>
      <c r="I41" s="172">
        <v>50.22</v>
      </c>
      <c r="J41" s="171">
        <v>2.93</v>
      </c>
      <c r="K41" s="170">
        <v>11779.43</v>
      </c>
      <c r="N41" s="5">
        <f t="shared" ref="N41:N72" si="9">E41/$O$5</f>
        <v>20.756666666666668</v>
      </c>
      <c r="O41" s="5">
        <f t="shared" ref="O41:O72" si="10">G41/$O$5</f>
        <v>22.776666666666667</v>
      </c>
      <c r="P41" s="8">
        <f t="shared" ref="P41:P72" si="11">SUM(E41,G41,H41,I41,J41)/$O$5</f>
        <v>61.663333333333334</v>
      </c>
      <c r="Q41" s="156">
        <f t="shared" ref="Q41:Q72" si="12">(E41/$O$5)/1000*$O$3*10000</f>
        <v>1951.1266666666668</v>
      </c>
      <c r="R41" s="156">
        <f t="shared" ref="R41:R72" si="13">(G41/$O$5)/1000*$O$3*10000</f>
        <v>2141.0066666666671</v>
      </c>
      <c r="S41" s="156">
        <f t="shared" ref="S41:S72" si="14">(J41/$O$5)/1000*$O$3*10000</f>
        <v>91.806666666666672</v>
      </c>
      <c r="T41" s="156">
        <f t="shared" ref="T41:T72" si="15">((H41+I41+J41)/$O$5)/1000*$O$3*10000</f>
        <v>1704.2200000000003</v>
      </c>
      <c r="U41" s="156">
        <f t="shared" ref="U41:U72" si="16">SUM(Q41,R41,T41)</f>
        <v>5796.3533333333344</v>
      </c>
      <c r="V41" s="155">
        <f t="shared" ref="V41:V72" si="17">(K41/$O$5)/(100*100)*$O$3</f>
        <v>3.690888066666667</v>
      </c>
    </row>
    <row r="42" spans="1:22" ht="31.9" customHeight="1" x14ac:dyDescent="0.2">
      <c r="A42" s="153"/>
      <c r="B42" s="177" t="s">
        <v>218</v>
      </c>
      <c r="C42" s="167" t="s">
        <v>279</v>
      </c>
      <c r="D42" s="167"/>
      <c r="E42" s="166">
        <v>95.87</v>
      </c>
      <c r="F42" s="166"/>
      <c r="G42" s="166">
        <v>158.69</v>
      </c>
      <c r="H42" s="165">
        <v>1.47</v>
      </c>
      <c r="I42" s="165">
        <v>47.46</v>
      </c>
      <c r="J42" s="164"/>
      <c r="K42" s="163">
        <v>20575.43</v>
      </c>
      <c r="N42" s="5">
        <f t="shared" si="9"/>
        <v>31.956666666666667</v>
      </c>
      <c r="O42" s="5">
        <f t="shared" si="10"/>
        <v>52.896666666666668</v>
      </c>
      <c r="P42" s="8">
        <f t="shared" si="11"/>
        <v>101.16333333333334</v>
      </c>
      <c r="Q42" s="156">
        <f t="shared" si="12"/>
        <v>3003.9266666666672</v>
      </c>
      <c r="R42" s="156">
        <f t="shared" si="13"/>
        <v>4972.2866666666669</v>
      </c>
      <c r="S42" s="156">
        <f t="shared" si="14"/>
        <v>0</v>
      </c>
      <c r="T42" s="156">
        <f t="shared" si="15"/>
        <v>1533.1399999999999</v>
      </c>
      <c r="U42" s="156">
        <f t="shared" si="16"/>
        <v>9509.3533333333344</v>
      </c>
      <c r="V42" s="155">
        <f t="shared" si="17"/>
        <v>6.4469680666666669</v>
      </c>
    </row>
    <row r="43" spans="1:22" ht="31.9" customHeight="1" x14ac:dyDescent="0.2">
      <c r="A43" s="153"/>
      <c r="B43" s="177" t="s">
        <v>216</v>
      </c>
      <c r="C43" s="167" t="s">
        <v>284</v>
      </c>
      <c r="D43" s="167"/>
      <c r="E43" s="166">
        <v>43.59</v>
      </c>
      <c r="F43" s="166"/>
      <c r="G43" s="166">
        <v>42.02</v>
      </c>
      <c r="H43" s="165">
        <v>1.44</v>
      </c>
      <c r="I43" s="165">
        <v>47.96</v>
      </c>
      <c r="J43" s="164"/>
      <c r="K43" s="163">
        <v>7760.66</v>
      </c>
      <c r="N43" s="5">
        <f t="shared" si="9"/>
        <v>14.530000000000001</v>
      </c>
      <c r="O43" s="5">
        <f t="shared" si="10"/>
        <v>14.006666666666668</v>
      </c>
      <c r="P43" s="8">
        <f t="shared" si="11"/>
        <v>45.003333333333337</v>
      </c>
      <c r="Q43" s="156">
        <f t="shared" si="12"/>
        <v>1365.8200000000002</v>
      </c>
      <c r="R43" s="156">
        <f t="shared" si="13"/>
        <v>1316.6266666666668</v>
      </c>
      <c r="S43" s="156">
        <f t="shared" si="14"/>
        <v>0</v>
      </c>
      <c r="T43" s="156">
        <f t="shared" si="15"/>
        <v>1547.8666666666666</v>
      </c>
      <c r="U43" s="156">
        <f t="shared" si="16"/>
        <v>4230.3133333333335</v>
      </c>
      <c r="V43" s="155">
        <f t="shared" si="17"/>
        <v>2.4316734666666671</v>
      </c>
    </row>
    <row r="44" spans="1:22" ht="31.9" customHeight="1" thickBot="1" x14ac:dyDescent="0.25">
      <c r="A44" s="153"/>
      <c r="B44" s="176" t="s">
        <v>214</v>
      </c>
      <c r="C44" s="161" t="s">
        <v>283</v>
      </c>
      <c r="D44" s="161"/>
      <c r="E44" s="160">
        <v>85.18</v>
      </c>
      <c r="F44" s="160"/>
      <c r="G44" s="160">
        <v>105.04</v>
      </c>
      <c r="H44" s="159">
        <v>2.4300000000000002</v>
      </c>
      <c r="I44" s="159">
        <v>88.16</v>
      </c>
      <c r="J44" s="158">
        <v>2.69</v>
      </c>
      <c r="K44" s="157">
        <v>14711.18</v>
      </c>
      <c r="N44" s="5">
        <f t="shared" si="9"/>
        <v>28.393333333333334</v>
      </c>
      <c r="O44" s="5">
        <f t="shared" si="10"/>
        <v>35.013333333333335</v>
      </c>
      <c r="P44" s="8">
        <f t="shared" si="11"/>
        <v>94.500000000000014</v>
      </c>
      <c r="Q44" s="156">
        <f t="shared" si="12"/>
        <v>2668.9733333333334</v>
      </c>
      <c r="R44" s="156">
        <f t="shared" si="13"/>
        <v>3291.2533333333331</v>
      </c>
      <c r="S44" s="156">
        <f t="shared" si="14"/>
        <v>84.286666666666662</v>
      </c>
      <c r="T44" s="156">
        <f t="shared" si="15"/>
        <v>2922.7733333333335</v>
      </c>
      <c r="U44" s="156">
        <f t="shared" si="16"/>
        <v>8883</v>
      </c>
      <c r="V44" s="155">
        <f t="shared" si="17"/>
        <v>4.6095030666666661</v>
      </c>
    </row>
    <row r="45" spans="1:22" ht="31.9" customHeight="1" x14ac:dyDescent="0.2">
      <c r="A45" s="153"/>
      <c r="B45" s="175" t="s">
        <v>213</v>
      </c>
      <c r="C45" s="174" t="s">
        <v>280</v>
      </c>
      <c r="D45" s="174"/>
      <c r="E45" s="173">
        <v>55.25</v>
      </c>
      <c r="F45" s="173"/>
      <c r="G45" s="173">
        <v>60.48</v>
      </c>
      <c r="H45" s="172">
        <v>0.39</v>
      </c>
      <c r="I45" s="172">
        <v>63.55</v>
      </c>
      <c r="J45" s="171">
        <v>1.47</v>
      </c>
      <c r="K45" s="170">
        <v>9854.33</v>
      </c>
      <c r="N45" s="5">
        <f t="shared" si="9"/>
        <v>18.416666666666668</v>
      </c>
      <c r="O45" s="5">
        <f t="shared" si="10"/>
        <v>20.16</v>
      </c>
      <c r="P45" s="8">
        <f t="shared" si="11"/>
        <v>60.379999999999995</v>
      </c>
      <c r="Q45" s="156">
        <f t="shared" si="12"/>
        <v>1731.166666666667</v>
      </c>
      <c r="R45" s="156">
        <f t="shared" si="13"/>
        <v>1895.04</v>
      </c>
      <c r="S45" s="156">
        <f t="shared" si="14"/>
        <v>46.059999999999995</v>
      </c>
      <c r="T45" s="156">
        <f t="shared" si="15"/>
        <v>2049.5133333333333</v>
      </c>
      <c r="U45" s="156">
        <f t="shared" si="16"/>
        <v>5675.72</v>
      </c>
      <c r="V45" s="155">
        <f t="shared" si="17"/>
        <v>3.0876900666666667</v>
      </c>
    </row>
    <row r="46" spans="1:22" ht="31.9" customHeight="1" x14ac:dyDescent="0.2">
      <c r="A46" s="153"/>
      <c r="B46" s="180" t="s">
        <v>212</v>
      </c>
      <c r="C46" s="167" t="s">
        <v>287</v>
      </c>
      <c r="D46" s="167"/>
      <c r="E46" s="166">
        <v>46.77</v>
      </c>
      <c r="F46" s="166"/>
      <c r="G46" s="166">
        <v>44.36</v>
      </c>
      <c r="H46" s="165">
        <v>0.56000000000000005</v>
      </c>
      <c r="I46" s="165">
        <v>44.09</v>
      </c>
      <c r="J46" s="164">
        <f>4.25+12.59</f>
        <v>16.84</v>
      </c>
      <c r="K46" s="163">
        <v>7852.22</v>
      </c>
      <c r="N46" s="5">
        <f t="shared" si="9"/>
        <v>15.590000000000002</v>
      </c>
      <c r="O46" s="5">
        <f t="shared" si="10"/>
        <v>14.786666666666667</v>
      </c>
      <c r="P46" s="8">
        <f t="shared" si="11"/>
        <v>50.873333333333335</v>
      </c>
      <c r="Q46" s="156">
        <f t="shared" si="12"/>
        <v>1465.46</v>
      </c>
      <c r="R46" s="156">
        <f t="shared" si="13"/>
        <v>1389.9466666666669</v>
      </c>
      <c r="S46" s="156">
        <f t="shared" si="14"/>
        <v>527.65333333333331</v>
      </c>
      <c r="T46" s="156">
        <f t="shared" si="15"/>
        <v>1926.6866666666672</v>
      </c>
      <c r="U46" s="156">
        <f t="shared" si="16"/>
        <v>4782.0933333333342</v>
      </c>
      <c r="V46" s="155">
        <f t="shared" si="17"/>
        <v>2.4603622666666669</v>
      </c>
    </row>
    <row r="47" spans="1:22" ht="31.9" customHeight="1" x14ac:dyDescent="0.2">
      <c r="A47" s="153"/>
      <c r="B47" s="180" t="s">
        <v>211</v>
      </c>
      <c r="C47" s="167" t="s">
        <v>282</v>
      </c>
      <c r="D47" s="167"/>
      <c r="E47" s="166">
        <v>51.03</v>
      </c>
      <c r="F47" s="166"/>
      <c r="G47" s="166">
        <v>47.95</v>
      </c>
      <c r="H47" s="165">
        <v>1.96</v>
      </c>
      <c r="I47" s="165">
        <v>44.59</v>
      </c>
      <c r="J47" s="164">
        <v>9.59</v>
      </c>
      <c r="K47" s="163">
        <v>8007.57</v>
      </c>
      <c r="N47" s="5">
        <f t="shared" si="9"/>
        <v>17.010000000000002</v>
      </c>
      <c r="O47" s="5">
        <f t="shared" si="10"/>
        <v>15.983333333333334</v>
      </c>
      <c r="P47" s="8">
        <f t="shared" si="11"/>
        <v>51.706666666666671</v>
      </c>
      <c r="Q47" s="156">
        <f t="shared" si="12"/>
        <v>1598.94</v>
      </c>
      <c r="R47" s="156">
        <f t="shared" si="13"/>
        <v>1502.4333333333336</v>
      </c>
      <c r="S47" s="156">
        <f t="shared" si="14"/>
        <v>300.48666666666668</v>
      </c>
      <c r="T47" s="156">
        <f t="shared" si="15"/>
        <v>1759.0533333333335</v>
      </c>
      <c r="U47" s="156">
        <f t="shared" si="16"/>
        <v>4860.4266666666672</v>
      </c>
      <c r="V47" s="155">
        <f t="shared" si="17"/>
        <v>2.5090386000000002</v>
      </c>
    </row>
    <row r="48" spans="1:22" ht="31.9" customHeight="1" thickBot="1" x14ac:dyDescent="0.25">
      <c r="A48" s="153"/>
      <c r="B48" s="179" t="s">
        <v>210</v>
      </c>
      <c r="C48" s="161" t="s">
        <v>289</v>
      </c>
      <c r="D48" s="161"/>
      <c r="E48" s="160">
        <v>45.43</v>
      </c>
      <c r="F48" s="160"/>
      <c r="G48" s="160">
        <v>44.99</v>
      </c>
      <c r="H48" s="159">
        <v>0.71</v>
      </c>
      <c r="I48" s="159">
        <v>22.89</v>
      </c>
      <c r="J48" s="158"/>
      <c r="K48" s="157">
        <v>7966.71</v>
      </c>
      <c r="N48" s="5">
        <f t="shared" si="9"/>
        <v>15.143333333333333</v>
      </c>
      <c r="O48" s="5">
        <f t="shared" si="10"/>
        <v>14.996666666666668</v>
      </c>
      <c r="P48" s="8">
        <f t="shared" si="11"/>
        <v>38.006666666666668</v>
      </c>
      <c r="Q48" s="156">
        <f t="shared" si="12"/>
        <v>1423.4733333333334</v>
      </c>
      <c r="R48" s="156">
        <f t="shared" si="13"/>
        <v>1409.686666666667</v>
      </c>
      <c r="S48" s="156">
        <f t="shared" si="14"/>
        <v>0</v>
      </c>
      <c r="T48" s="156">
        <f t="shared" si="15"/>
        <v>739.4666666666667</v>
      </c>
      <c r="U48" s="156">
        <f t="shared" si="16"/>
        <v>3572.626666666667</v>
      </c>
      <c r="V48" s="155">
        <f t="shared" si="17"/>
        <v>2.4962358000000004</v>
      </c>
    </row>
    <row r="49" spans="1:22" ht="31.9" customHeight="1" x14ac:dyDescent="0.2">
      <c r="A49" s="153"/>
      <c r="B49" s="178" t="s">
        <v>207</v>
      </c>
      <c r="C49" s="174" t="s">
        <v>285</v>
      </c>
      <c r="D49" s="174"/>
      <c r="E49" s="173">
        <v>88.4</v>
      </c>
      <c r="F49" s="173"/>
      <c r="G49" s="173">
        <v>100.37</v>
      </c>
      <c r="H49" s="172">
        <v>1.92</v>
      </c>
      <c r="I49" s="172">
        <v>33.380000000000003</v>
      </c>
      <c r="J49" s="171">
        <v>4.9400000000000004</v>
      </c>
      <c r="K49" s="170">
        <v>16670.68</v>
      </c>
      <c r="N49" s="5">
        <f t="shared" si="9"/>
        <v>29.466666666666669</v>
      </c>
      <c r="O49" s="5">
        <f t="shared" si="10"/>
        <v>33.456666666666671</v>
      </c>
      <c r="P49" s="8">
        <f t="shared" si="11"/>
        <v>76.336666666666659</v>
      </c>
      <c r="Q49" s="156">
        <f t="shared" si="12"/>
        <v>2769.8666666666672</v>
      </c>
      <c r="R49" s="156">
        <f t="shared" si="13"/>
        <v>3144.9266666666672</v>
      </c>
      <c r="S49" s="156">
        <f t="shared" si="14"/>
        <v>154.78666666666669</v>
      </c>
      <c r="T49" s="156">
        <f t="shared" si="15"/>
        <v>1260.8533333333335</v>
      </c>
      <c r="U49" s="156">
        <f t="shared" si="16"/>
        <v>7175.6466666666684</v>
      </c>
      <c r="V49" s="155">
        <f t="shared" si="17"/>
        <v>5.2234797333333338</v>
      </c>
    </row>
    <row r="50" spans="1:22" ht="31.9" customHeight="1" x14ac:dyDescent="0.2">
      <c r="A50" s="153"/>
      <c r="B50" s="177" t="s">
        <v>206</v>
      </c>
      <c r="C50" s="167" t="s">
        <v>277</v>
      </c>
      <c r="D50" s="167"/>
      <c r="E50" s="166">
        <v>84.98</v>
      </c>
      <c r="F50" s="166"/>
      <c r="G50" s="166">
        <v>96.2</v>
      </c>
      <c r="H50" s="165">
        <v>2.2400000000000002</v>
      </c>
      <c r="I50" s="165">
        <v>71.239999999999995</v>
      </c>
      <c r="J50" s="164">
        <v>16.5</v>
      </c>
      <c r="K50" s="163">
        <f>7358.83+9020.91</f>
        <v>16379.74</v>
      </c>
      <c r="N50" s="5">
        <f t="shared" si="9"/>
        <v>28.326666666666668</v>
      </c>
      <c r="O50" s="5">
        <f t="shared" si="10"/>
        <v>32.06666666666667</v>
      </c>
      <c r="P50" s="8">
        <f t="shared" si="11"/>
        <v>90.38666666666667</v>
      </c>
      <c r="Q50" s="156">
        <f t="shared" si="12"/>
        <v>2662.7066666666665</v>
      </c>
      <c r="R50" s="156">
        <f t="shared" si="13"/>
        <v>3014.2666666666669</v>
      </c>
      <c r="S50" s="156">
        <f t="shared" si="14"/>
        <v>517</v>
      </c>
      <c r="T50" s="156">
        <f t="shared" si="15"/>
        <v>2819.373333333333</v>
      </c>
      <c r="U50" s="156">
        <f t="shared" si="16"/>
        <v>8496.3466666666664</v>
      </c>
      <c r="V50" s="155">
        <f t="shared" si="17"/>
        <v>5.1323185333333328</v>
      </c>
    </row>
    <row r="51" spans="1:22" ht="31.9" customHeight="1" x14ac:dyDescent="0.2">
      <c r="A51" s="153"/>
      <c r="B51" s="177" t="s">
        <v>205</v>
      </c>
      <c r="C51" s="167" t="s">
        <v>291</v>
      </c>
      <c r="D51" s="167"/>
      <c r="E51" s="166">
        <v>67.069999999999993</v>
      </c>
      <c r="F51" s="166"/>
      <c r="G51" s="166">
        <v>92.85</v>
      </c>
      <c r="H51" s="165">
        <v>1.23</v>
      </c>
      <c r="I51" s="165">
        <v>41.47</v>
      </c>
      <c r="J51" s="164"/>
      <c r="K51" s="163">
        <v>13073.43</v>
      </c>
      <c r="N51" s="5">
        <f t="shared" si="9"/>
        <v>22.356666666666666</v>
      </c>
      <c r="O51" s="5">
        <f t="shared" si="10"/>
        <v>30.95</v>
      </c>
      <c r="P51" s="8">
        <f t="shared" si="11"/>
        <v>67.539999999999992</v>
      </c>
      <c r="Q51" s="156">
        <f t="shared" si="12"/>
        <v>2101.5266666666666</v>
      </c>
      <c r="R51" s="156">
        <f t="shared" si="13"/>
        <v>2909.3</v>
      </c>
      <c r="S51" s="156">
        <f t="shared" si="14"/>
        <v>0</v>
      </c>
      <c r="T51" s="156">
        <f t="shared" si="15"/>
        <v>1337.9333333333332</v>
      </c>
      <c r="U51" s="156">
        <f t="shared" si="16"/>
        <v>6348.76</v>
      </c>
      <c r="V51" s="155">
        <f t="shared" si="17"/>
        <v>4.0963414</v>
      </c>
    </row>
    <row r="52" spans="1:22" ht="31.9" customHeight="1" thickBot="1" x14ac:dyDescent="0.25">
      <c r="A52" s="153"/>
      <c r="B52" s="176" t="s">
        <v>204</v>
      </c>
      <c r="C52" s="161" t="s">
        <v>281</v>
      </c>
      <c r="D52" s="161"/>
      <c r="E52" s="160">
        <v>73.510000000000005</v>
      </c>
      <c r="F52" s="160"/>
      <c r="G52" s="160">
        <v>88.22</v>
      </c>
      <c r="H52" s="159">
        <v>0.49</v>
      </c>
      <c r="I52" s="159">
        <v>82.91</v>
      </c>
      <c r="J52" s="158">
        <v>4.3</v>
      </c>
      <c r="K52" s="157">
        <v>12459.16</v>
      </c>
      <c r="N52" s="5">
        <f t="shared" si="9"/>
        <v>24.503333333333334</v>
      </c>
      <c r="O52" s="5">
        <f t="shared" si="10"/>
        <v>29.406666666666666</v>
      </c>
      <c r="P52" s="8">
        <f t="shared" si="11"/>
        <v>83.143333333333345</v>
      </c>
      <c r="Q52" s="156">
        <f t="shared" si="12"/>
        <v>2303.3133333333335</v>
      </c>
      <c r="R52" s="156">
        <f t="shared" si="13"/>
        <v>2764.2266666666669</v>
      </c>
      <c r="S52" s="156">
        <f t="shared" si="14"/>
        <v>134.73333333333335</v>
      </c>
      <c r="T52" s="156">
        <f t="shared" si="15"/>
        <v>2747.9333333333334</v>
      </c>
      <c r="U52" s="156">
        <f t="shared" si="16"/>
        <v>7815.4733333333343</v>
      </c>
      <c r="V52" s="155">
        <f t="shared" si="17"/>
        <v>3.9038701333333332</v>
      </c>
    </row>
    <row r="53" spans="1:22" ht="31.9" customHeight="1" x14ac:dyDescent="0.2">
      <c r="A53" s="153"/>
      <c r="B53" s="175" t="s">
        <v>202</v>
      </c>
      <c r="C53" s="174" t="s">
        <v>278</v>
      </c>
      <c r="D53" s="174"/>
      <c r="E53" s="173">
        <v>60.44</v>
      </c>
      <c r="F53" s="173"/>
      <c r="G53" s="173">
        <v>72.36</v>
      </c>
      <c r="H53" s="172">
        <v>0.91</v>
      </c>
      <c r="I53" s="172">
        <v>60.76</v>
      </c>
      <c r="J53" s="171"/>
      <c r="K53" s="170">
        <v>11882.81</v>
      </c>
      <c r="N53" s="5">
        <f t="shared" si="9"/>
        <v>20.146666666666665</v>
      </c>
      <c r="O53" s="5">
        <f t="shared" si="10"/>
        <v>24.12</v>
      </c>
      <c r="P53" s="8">
        <f t="shared" si="11"/>
        <v>64.823333333333338</v>
      </c>
      <c r="Q53" s="156">
        <f t="shared" si="12"/>
        <v>1893.7866666666664</v>
      </c>
      <c r="R53" s="156">
        <f t="shared" si="13"/>
        <v>2267.2800000000002</v>
      </c>
      <c r="S53" s="156">
        <f t="shared" si="14"/>
        <v>0</v>
      </c>
      <c r="T53" s="156">
        <f t="shared" si="15"/>
        <v>1932.3266666666664</v>
      </c>
      <c r="U53" s="156">
        <f t="shared" si="16"/>
        <v>6093.3933333333334</v>
      </c>
      <c r="V53" s="155">
        <f t="shared" si="17"/>
        <v>3.723280466666667</v>
      </c>
    </row>
    <row r="54" spans="1:22" ht="31.9" customHeight="1" x14ac:dyDescent="0.2">
      <c r="A54" s="153"/>
      <c r="B54" s="169" t="s">
        <v>201</v>
      </c>
      <c r="C54" s="167" t="s">
        <v>276</v>
      </c>
      <c r="D54" s="167"/>
      <c r="E54" s="166">
        <v>76.14</v>
      </c>
      <c r="F54" s="166"/>
      <c r="G54" s="166">
        <v>99.1</v>
      </c>
      <c r="H54" s="165">
        <v>1.82</v>
      </c>
      <c r="I54" s="165">
        <v>51.38</v>
      </c>
      <c r="J54" s="164"/>
      <c r="K54" s="163">
        <v>15555.77</v>
      </c>
      <c r="N54" s="5">
        <f t="shared" si="9"/>
        <v>25.38</v>
      </c>
      <c r="O54" s="5">
        <f t="shared" si="10"/>
        <v>33.033333333333331</v>
      </c>
      <c r="P54" s="8">
        <f t="shared" si="11"/>
        <v>76.146666666666661</v>
      </c>
      <c r="Q54" s="156">
        <f t="shared" si="12"/>
        <v>2385.7200000000003</v>
      </c>
      <c r="R54" s="156">
        <f t="shared" si="13"/>
        <v>3105.1333333333332</v>
      </c>
      <c r="S54" s="156">
        <f t="shared" si="14"/>
        <v>0</v>
      </c>
      <c r="T54" s="156">
        <f t="shared" si="15"/>
        <v>1666.9333333333334</v>
      </c>
      <c r="U54" s="156">
        <f t="shared" si="16"/>
        <v>7157.7866666666669</v>
      </c>
      <c r="V54" s="155">
        <f t="shared" si="17"/>
        <v>4.8741412666666672</v>
      </c>
    </row>
    <row r="55" spans="1:22" ht="31.9" customHeight="1" x14ac:dyDescent="0.2">
      <c r="A55" s="153"/>
      <c r="B55" s="168" t="s">
        <v>200</v>
      </c>
      <c r="C55" s="167" t="s">
        <v>288</v>
      </c>
      <c r="D55" s="167"/>
      <c r="E55" s="166">
        <v>6.82</v>
      </c>
      <c r="F55" s="166"/>
      <c r="G55" s="166">
        <v>77.88</v>
      </c>
      <c r="H55" s="165">
        <v>1.1000000000000001</v>
      </c>
      <c r="I55" s="165">
        <v>69.72</v>
      </c>
      <c r="J55" s="164"/>
      <c r="K55" s="163">
        <v>12890.94</v>
      </c>
      <c r="N55" s="5">
        <f t="shared" si="9"/>
        <v>2.2733333333333334</v>
      </c>
      <c r="O55" s="5">
        <f t="shared" si="10"/>
        <v>25.959999999999997</v>
      </c>
      <c r="P55" s="8">
        <f t="shared" si="11"/>
        <v>51.839999999999996</v>
      </c>
      <c r="Q55" s="156">
        <f t="shared" si="12"/>
        <v>213.69333333333333</v>
      </c>
      <c r="R55" s="156">
        <f t="shared" si="13"/>
        <v>2440.2399999999998</v>
      </c>
      <c r="S55" s="156">
        <f t="shared" si="14"/>
        <v>0</v>
      </c>
      <c r="T55" s="156">
        <f t="shared" si="15"/>
        <v>2219.0266666666666</v>
      </c>
      <c r="U55" s="156">
        <f t="shared" si="16"/>
        <v>4872.9599999999991</v>
      </c>
      <c r="V55" s="155">
        <f t="shared" si="17"/>
        <v>4.0391612000000006</v>
      </c>
    </row>
    <row r="56" spans="1:22" ht="31.9" customHeight="1" thickBot="1" x14ac:dyDescent="0.25">
      <c r="A56" s="153"/>
      <c r="B56" s="162" t="s">
        <v>199</v>
      </c>
      <c r="C56" s="161" t="s">
        <v>286</v>
      </c>
      <c r="D56" s="161"/>
      <c r="E56" s="160">
        <v>125.84</v>
      </c>
      <c r="F56" s="160"/>
      <c r="G56" s="160">
        <v>163.41</v>
      </c>
      <c r="H56" s="159">
        <v>3.43</v>
      </c>
      <c r="I56" s="159">
        <v>113.99</v>
      </c>
      <c r="J56" s="158">
        <v>4.66</v>
      </c>
      <c r="K56" s="157">
        <f>10527.5+12949.62</f>
        <v>23477.120000000003</v>
      </c>
      <c r="N56" s="5">
        <f t="shared" si="9"/>
        <v>41.946666666666665</v>
      </c>
      <c r="O56" s="5">
        <f t="shared" si="10"/>
        <v>54.47</v>
      </c>
      <c r="P56" s="8">
        <f t="shared" si="11"/>
        <v>137.11000000000001</v>
      </c>
      <c r="Q56" s="156">
        <f t="shared" si="12"/>
        <v>3942.9866666666667</v>
      </c>
      <c r="R56" s="156">
        <f t="shared" si="13"/>
        <v>5120.1799999999994</v>
      </c>
      <c r="S56" s="156">
        <f t="shared" si="14"/>
        <v>146.01333333333335</v>
      </c>
      <c r="T56" s="156">
        <f t="shared" si="15"/>
        <v>3825.1733333333336</v>
      </c>
      <c r="U56" s="156">
        <f t="shared" si="16"/>
        <v>12888.34</v>
      </c>
      <c r="V56" s="155">
        <f t="shared" si="17"/>
        <v>7.356164266666668</v>
      </c>
    </row>
    <row r="57" spans="1:22" ht="31.9" customHeight="1" x14ac:dyDescent="0.2">
      <c r="A57" s="153"/>
      <c r="B57" s="178" t="s">
        <v>198</v>
      </c>
      <c r="C57" s="174" t="s">
        <v>291</v>
      </c>
      <c r="D57" s="174"/>
      <c r="E57" s="173">
        <v>87.59</v>
      </c>
      <c r="F57" s="173"/>
      <c r="G57" s="173">
        <v>115.36</v>
      </c>
      <c r="H57" s="172">
        <v>2.52</v>
      </c>
      <c r="I57" s="172">
        <v>56.09</v>
      </c>
      <c r="J57" s="171"/>
      <c r="K57" s="170">
        <v>16794.810000000001</v>
      </c>
      <c r="N57" s="5">
        <f t="shared" si="9"/>
        <v>29.196666666666669</v>
      </c>
      <c r="O57" s="5">
        <f t="shared" si="10"/>
        <v>38.453333333333333</v>
      </c>
      <c r="P57" s="8">
        <f t="shared" si="11"/>
        <v>87.186666666666667</v>
      </c>
      <c r="Q57" s="156">
        <f t="shared" si="12"/>
        <v>2744.4866666666671</v>
      </c>
      <c r="R57" s="156">
        <f t="shared" si="13"/>
        <v>3614.6133333333337</v>
      </c>
      <c r="S57" s="156">
        <f t="shared" si="14"/>
        <v>0</v>
      </c>
      <c r="T57" s="156">
        <f t="shared" si="15"/>
        <v>1836.4466666666667</v>
      </c>
      <c r="U57" s="156">
        <f t="shared" si="16"/>
        <v>8195.5466666666671</v>
      </c>
      <c r="V57" s="155">
        <f t="shared" si="17"/>
        <v>5.2623738000000007</v>
      </c>
    </row>
    <row r="58" spans="1:22" ht="31.9" customHeight="1" x14ac:dyDescent="0.2">
      <c r="A58" s="153"/>
      <c r="B58" s="177" t="s">
        <v>197</v>
      </c>
      <c r="C58" s="167" t="s">
        <v>290</v>
      </c>
      <c r="D58" s="167"/>
      <c r="E58" s="166">
        <v>85.39</v>
      </c>
      <c r="F58" s="166"/>
      <c r="G58" s="166">
        <v>106.87</v>
      </c>
      <c r="H58" s="165">
        <v>1.42</v>
      </c>
      <c r="I58" s="165">
        <v>94.18</v>
      </c>
      <c r="J58" s="164">
        <v>12.46</v>
      </c>
      <c r="K58" s="163">
        <f>7561.3+9954.3</f>
        <v>17515.599999999999</v>
      </c>
      <c r="N58" s="5">
        <f t="shared" si="9"/>
        <v>28.463333333333335</v>
      </c>
      <c r="O58" s="5">
        <f t="shared" si="10"/>
        <v>35.623333333333335</v>
      </c>
      <c r="P58" s="8">
        <f t="shared" si="11"/>
        <v>100.10666666666667</v>
      </c>
      <c r="Q58" s="156">
        <f t="shared" si="12"/>
        <v>2675.5533333333337</v>
      </c>
      <c r="R58" s="156">
        <f t="shared" si="13"/>
        <v>3348.5933333333332</v>
      </c>
      <c r="S58" s="156">
        <f t="shared" si="14"/>
        <v>390.41333333333336</v>
      </c>
      <c r="T58" s="156">
        <f t="shared" si="15"/>
        <v>3385.8800000000006</v>
      </c>
      <c r="U58" s="156">
        <f t="shared" si="16"/>
        <v>9410.0266666666685</v>
      </c>
      <c r="V58" s="155">
        <f t="shared" si="17"/>
        <v>5.4882213333333336</v>
      </c>
    </row>
    <row r="59" spans="1:22" ht="31.9" customHeight="1" x14ac:dyDescent="0.2">
      <c r="A59" s="153"/>
      <c r="B59" s="177" t="s">
        <v>196</v>
      </c>
      <c r="C59" s="167" t="s">
        <v>289</v>
      </c>
      <c r="D59" s="167"/>
      <c r="E59" s="166">
        <v>110.36</v>
      </c>
      <c r="F59" s="166"/>
      <c r="G59" s="166">
        <v>125.74</v>
      </c>
      <c r="H59" s="165">
        <v>2.66</v>
      </c>
      <c r="I59" s="165">
        <v>80.95</v>
      </c>
      <c r="J59" s="164"/>
      <c r="K59" s="163">
        <v>22078.95</v>
      </c>
      <c r="N59" s="5">
        <f t="shared" si="9"/>
        <v>36.786666666666669</v>
      </c>
      <c r="O59" s="5">
        <f t="shared" si="10"/>
        <v>41.913333333333334</v>
      </c>
      <c r="P59" s="8">
        <f t="shared" si="11"/>
        <v>106.57</v>
      </c>
      <c r="Q59" s="156">
        <f t="shared" si="12"/>
        <v>3457.9466666666672</v>
      </c>
      <c r="R59" s="156">
        <f t="shared" si="13"/>
        <v>3939.8533333333339</v>
      </c>
      <c r="S59" s="156">
        <f t="shared" si="14"/>
        <v>0</v>
      </c>
      <c r="T59" s="156">
        <f t="shared" si="15"/>
        <v>2619.7800000000007</v>
      </c>
      <c r="U59" s="156">
        <f t="shared" si="16"/>
        <v>10017.580000000002</v>
      </c>
      <c r="V59" s="155">
        <f t="shared" si="17"/>
        <v>6.9180710000000012</v>
      </c>
    </row>
    <row r="60" spans="1:22" ht="31.9" customHeight="1" thickBot="1" x14ac:dyDescent="0.25">
      <c r="A60" s="153"/>
      <c r="B60" s="176" t="s">
        <v>194</v>
      </c>
      <c r="C60" s="161" t="s">
        <v>288</v>
      </c>
      <c r="D60" s="161"/>
      <c r="E60" s="160">
        <v>132.82</v>
      </c>
      <c r="F60" s="160"/>
      <c r="G60" s="160">
        <v>176.68</v>
      </c>
      <c r="H60" s="159">
        <v>1.83</v>
      </c>
      <c r="I60" s="159">
        <v>91.25</v>
      </c>
      <c r="J60" s="158">
        <v>5.67</v>
      </c>
      <c r="K60" s="157">
        <f>10553.58+5204.68+10452.78</f>
        <v>26211.040000000001</v>
      </c>
      <c r="N60" s="5">
        <f t="shared" si="9"/>
        <v>44.273333333333333</v>
      </c>
      <c r="O60" s="5">
        <f t="shared" si="10"/>
        <v>58.893333333333338</v>
      </c>
      <c r="P60" s="8">
        <f t="shared" si="11"/>
        <v>136.08333333333334</v>
      </c>
      <c r="Q60" s="156">
        <f t="shared" si="12"/>
        <v>4161.6933333333336</v>
      </c>
      <c r="R60" s="156">
        <f t="shared" si="13"/>
        <v>5535.9733333333343</v>
      </c>
      <c r="S60" s="156">
        <f t="shared" si="14"/>
        <v>177.66</v>
      </c>
      <c r="T60" s="156">
        <f t="shared" si="15"/>
        <v>3094.1666666666665</v>
      </c>
      <c r="U60" s="156">
        <f t="shared" si="16"/>
        <v>12791.833333333334</v>
      </c>
      <c r="V60" s="155">
        <f t="shared" si="17"/>
        <v>8.2127925333333351</v>
      </c>
    </row>
    <row r="61" spans="1:22" ht="31.9" customHeight="1" x14ac:dyDescent="0.2">
      <c r="A61" s="153"/>
      <c r="B61" s="175" t="s">
        <v>193</v>
      </c>
      <c r="C61" s="174" t="s">
        <v>287</v>
      </c>
      <c r="D61" s="174"/>
      <c r="E61" s="173">
        <v>69.290000000000006</v>
      </c>
      <c r="F61" s="173"/>
      <c r="G61" s="173">
        <v>78.53</v>
      </c>
      <c r="H61" s="172">
        <v>0.93</v>
      </c>
      <c r="I61" s="172">
        <v>58.74</v>
      </c>
      <c r="J61" s="171"/>
      <c r="K61" s="170">
        <v>12567.23</v>
      </c>
      <c r="N61" s="5">
        <f t="shared" si="9"/>
        <v>23.096666666666668</v>
      </c>
      <c r="O61" s="5">
        <f t="shared" si="10"/>
        <v>26.176666666666666</v>
      </c>
      <c r="P61" s="8">
        <f t="shared" si="11"/>
        <v>69.163333333333341</v>
      </c>
      <c r="Q61" s="156">
        <f t="shared" si="12"/>
        <v>2171.086666666667</v>
      </c>
      <c r="R61" s="156">
        <f t="shared" si="13"/>
        <v>2460.6066666666666</v>
      </c>
      <c r="S61" s="156">
        <f t="shared" si="14"/>
        <v>0</v>
      </c>
      <c r="T61" s="156">
        <f t="shared" si="15"/>
        <v>1869.6600000000003</v>
      </c>
      <c r="U61" s="156">
        <f t="shared" si="16"/>
        <v>6501.3533333333344</v>
      </c>
      <c r="V61" s="155">
        <f t="shared" si="17"/>
        <v>3.9377320666666669</v>
      </c>
    </row>
    <row r="62" spans="1:22" ht="31.9" customHeight="1" x14ac:dyDescent="0.2">
      <c r="A62" s="153"/>
      <c r="B62" s="180" t="s">
        <v>192</v>
      </c>
      <c r="C62" s="167" t="s">
        <v>286</v>
      </c>
      <c r="D62" s="167"/>
      <c r="E62" s="166">
        <v>120.84</v>
      </c>
      <c r="F62" s="166"/>
      <c r="G62" s="166">
        <v>184.61</v>
      </c>
      <c r="H62" s="165">
        <v>1.63</v>
      </c>
      <c r="I62" s="165">
        <v>69.819999999999993</v>
      </c>
      <c r="J62" s="164">
        <v>3.42</v>
      </c>
      <c r="K62" s="163">
        <f>5851.76+4570.11+8706.38+3641.59</f>
        <v>22769.84</v>
      </c>
      <c r="N62" s="5">
        <f t="shared" si="9"/>
        <v>40.28</v>
      </c>
      <c r="O62" s="5">
        <f t="shared" si="10"/>
        <v>61.536666666666669</v>
      </c>
      <c r="P62" s="8">
        <f t="shared" si="11"/>
        <v>126.77333333333335</v>
      </c>
      <c r="Q62" s="156">
        <f t="shared" si="12"/>
        <v>3786.32</v>
      </c>
      <c r="R62" s="156">
        <f t="shared" si="13"/>
        <v>5784.4466666666676</v>
      </c>
      <c r="S62" s="156">
        <f t="shared" si="14"/>
        <v>107.16</v>
      </c>
      <c r="T62" s="156">
        <f t="shared" si="15"/>
        <v>2345.9266666666663</v>
      </c>
      <c r="U62" s="156">
        <f t="shared" si="16"/>
        <v>11916.693333333335</v>
      </c>
      <c r="V62" s="155">
        <f t="shared" si="17"/>
        <v>7.1345498666666671</v>
      </c>
    </row>
    <row r="63" spans="1:22" ht="31.9" customHeight="1" x14ac:dyDescent="0.2">
      <c r="A63" s="153"/>
      <c r="B63" s="180" t="s">
        <v>191</v>
      </c>
      <c r="C63" s="167" t="s">
        <v>285</v>
      </c>
      <c r="D63" s="167"/>
      <c r="E63" s="166">
        <v>97.41</v>
      </c>
      <c r="F63" s="166"/>
      <c r="G63" s="166">
        <v>107.94</v>
      </c>
      <c r="H63" s="165">
        <v>1.91</v>
      </c>
      <c r="I63" s="165">
        <v>54.71</v>
      </c>
      <c r="J63" s="164">
        <v>4.43</v>
      </c>
      <c r="K63" s="163">
        <v>18111.830000000002</v>
      </c>
      <c r="N63" s="5">
        <f t="shared" si="9"/>
        <v>32.47</v>
      </c>
      <c r="O63" s="5">
        <f t="shared" si="10"/>
        <v>35.979999999999997</v>
      </c>
      <c r="P63" s="8">
        <f t="shared" si="11"/>
        <v>88.8</v>
      </c>
      <c r="Q63" s="156">
        <f t="shared" si="12"/>
        <v>3052.18</v>
      </c>
      <c r="R63" s="156">
        <f t="shared" si="13"/>
        <v>3382.1200000000003</v>
      </c>
      <c r="S63" s="156">
        <f t="shared" si="14"/>
        <v>138.80666666666667</v>
      </c>
      <c r="T63" s="156">
        <f t="shared" si="15"/>
        <v>1912.8999999999999</v>
      </c>
      <c r="U63" s="156">
        <f t="shared" si="16"/>
        <v>8347.2000000000007</v>
      </c>
      <c r="V63" s="155">
        <f t="shared" si="17"/>
        <v>5.6750400666666678</v>
      </c>
    </row>
    <row r="64" spans="1:22" ht="31.9" customHeight="1" thickBot="1" x14ac:dyDescent="0.25">
      <c r="A64" s="153"/>
      <c r="B64" s="179" t="s">
        <v>190</v>
      </c>
      <c r="C64" s="161" t="s">
        <v>284</v>
      </c>
      <c r="D64" s="161"/>
      <c r="E64" s="160">
        <v>71.42</v>
      </c>
      <c r="F64" s="160"/>
      <c r="G64" s="160">
        <v>81.96</v>
      </c>
      <c r="H64" s="159">
        <v>1.25</v>
      </c>
      <c r="I64" s="159">
        <v>76.78</v>
      </c>
      <c r="J64" s="158"/>
      <c r="K64" s="157">
        <v>12646.73</v>
      </c>
      <c r="N64" s="5">
        <f t="shared" si="9"/>
        <v>23.806666666666668</v>
      </c>
      <c r="O64" s="5">
        <f t="shared" si="10"/>
        <v>27.319999999999997</v>
      </c>
      <c r="P64" s="8">
        <f t="shared" si="11"/>
        <v>77.13666666666667</v>
      </c>
      <c r="Q64" s="156">
        <f t="shared" si="12"/>
        <v>2237.8266666666668</v>
      </c>
      <c r="R64" s="156">
        <f t="shared" si="13"/>
        <v>2568.08</v>
      </c>
      <c r="S64" s="156">
        <f t="shared" si="14"/>
        <v>0</v>
      </c>
      <c r="T64" s="156">
        <f t="shared" si="15"/>
        <v>2444.94</v>
      </c>
      <c r="U64" s="156">
        <f t="shared" si="16"/>
        <v>7250.8466666666664</v>
      </c>
      <c r="V64" s="155">
        <f t="shared" si="17"/>
        <v>3.9626420666666666</v>
      </c>
    </row>
    <row r="65" spans="1:22" ht="31.9" customHeight="1" x14ac:dyDescent="0.2">
      <c r="A65" s="153"/>
      <c r="B65" s="178" t="s">
        <v>189</v>
      </c>
      <c r="C65" s="174" t="s">
        <v>283</v>
      </c>
      <c r="D65" s="174"/>
      <c r="E65" s="173">
        <v>96.79</v>
      </c>
      <c r="F65" s="173"/>
      <c r="G65" s="173">
        <v>134.12</v>
      </c>
      <c r="H65" s="172">
        <v>2.69</v>
      </c>
      <c r="I65" s="172">
        <v>87.81</v>
      </c>
      <c r="J65" s="171">
        <v>11.93</v>
      </c>
      <c r="K65" s="170">
        <v>16101.54</v>
      </c>
      <c r="N65" s="5">
        <f t="shared" si="9"/>
        <v>32.263333333333335</v>
      </c>
      <c r="O65" s="5">
        <f t="shared" si="10"/>
        <v>44.706666666666671</v>
      </c>
      <c r="P65" s="8">
        <f t="shared" si="11"/>
        <v>111.11333333333334</v>
      </c>
      <c r="Q65" s="156">
        <f t="shared" si="12"/>
        <v>3032.753333333334</v>
      </c>
      <c r="R65" s="156">
        <f t="shared" si="13"/>
        <v>4202.4266666666672</v>
      </c>
      <c r="S65" s="156">
        <f t="shared" si="14"/>
        <v>373.80666666666667</v>
      </c>
      <c r="T65" s="156">
        <f t="shared" si="15"/>
        <v>3209.4733333333338</v>
      </c>
      <c r="U65" s="156">
        <f t="shared" si="16"/>
        <v>10444.653333333335</v>
      </c>
      <c r="V65" s="155">
        <f t="shared" si="17"/>
        <v>5.0451492000000009</v>
      </c>
    </row>
    <row r="66" spans="1:22" ht="31.9" customHeight="1" x14ac:dyDescent="0.2">
      <c r="A66" s="153"/>
      <c r="B66" s="177" t="s">
        <v>185</v>
      </c>
      <c r="C66" s="167" t="s">
        <v>282</v>
      </c>
      <c r="D66" s="167"/>
      <c r="E66" s="166">
        <v>51</v>
      </c>
      <c r="F66" s="166"/>
      <c r="G66" s="166">
        <v>53.46</v>
      </c>
      <c r="H66" s="165">
        <v>0.66</v>
      </c>
      <c r="I66" s="165">
        <v>60.61</v>
      </c>
      <c r="J66" s="164">
        <v>7.17</v>
      </c>
      <c r="K66" s="163">
        <v>8689.34</v>
      </c>
      <c r="N66" s="5">
        <f t="shared" si="9"/>
        <v>17</v>
      </c>
      <c r="O66" s="5">
        <f t="shared" si="10"/>
        <v>17.82</v>
      </c>
      <c r="P66" s="8">
        <f t="shared" si="11"/>
        <v>57.633333333333333</v>
      </c>
      <c r="Q66" s="156">
        <f t="shared" si="12"/>
        <v>1598.0000000000002</v>
      </c>
      <c r="R66" s="156">
        <f t="shared" si="13"/>
        <v>1675.08</v>
      </c>
      <c r="S66" s="156">
        <f t="shared" si="14"/>
        <v>224.66000000000003</v>
      </c>
      <c r="T66" s="156">
        <f t="shared" si="15"/>
        <v>2144.4533333333334</v>
      </c>
      <c r="U66" s="156">
        <f t="shared" si="16"/>
        <v>5417.5333333333328</v>
      </c>
      <c r="V66" s="155">
        <f t="shared" si="17"/>
        <v>2.7226598666666666</v>
      </c>
    </row>
    <row r="67" spans="1:22" ht="31.9" customHeight="1" x14ac:dyDescent="0.2">
      <c r="A67" s="153"/>
      <c r="B67" s="177" t="s">
        <v>184</v>
      </c>
      <c r="C67" s="167" t="s">
        <v>281</v>
      </c>
      <c r="D67" s="167"/>
      <c r="E67" s="166">
        <v>98.2</v>
      </c>
      <c r="F67" s="166"/>
      <c r="G67" s="166">
        <v>156.71</v>
      </c>
      <c r="H67" s="165">
        <v>1.19</v>
      </c>
      <c r="I67" s="165">
        <v>79.510000000000005</v>
      </c>
      <c r="J67" s="164"/>
      <c r="K67" s="163">
        <v>19587.32</v>
      </c>
      <c r="N67" s="5">
        <f t="shared" si="9"/>
        <v>32.733333333333334</v>
      </c>
      <c r="O67" s="5">
        <f t="shared" si="10"/>
        <v>52.236666666666672</v>
      </c>
      <c r="P67" s="8">
        <f t="shared" si="11"/>
        <v>111.87</v>
      </c>
      <c r="Q67" s="156">
        <f t="shared" si="12"/>
        <v>3076.9333333333338</v>
      </c>
      <c r="R67" s="156">
        <f t="shared" si="13"/>
        <v>4910.2466666666678</v>
      </c>
      <c r="S67" s="156">
        <f t="shared" si="14"/>
        <v>0</v>
      </c>
      <c r="T67" s="156">
        <f t="shared" si="15"/>
        <v>2528.6000000000004</v>
      </c>
      <c r="U67" s="156">
        <f t="shared" si="16"/>
        <v>10515.780000000002</v>
      </c>
      <c r="V67" s="155">
        <f t="shared" si="17"/>
        <v>6.1373602666666667</v>
      </c>
    </row>
    <row r="68" spans="1:22" ht="31.9" customHeight="1" thickBot="1" x14ac:dyDescent="0.25">
      <c r="A68" s="153"/>
      <c r="B68" s="176" t="s">
        <v>182</v>
      </c>
      <c r="C68" s="161" t="s">
        <v>280</v>
      </c>
      <c r="D68" s="161"/>
      <c r="E68" s="160">
        <v>113.54</v>
      </c>
      <c r="F68" s="160"/>
      <c r="G68" s="160">
        <v>185.31</v>
      </c>
      <c r="H68" s="159">
        <v>2.73</v>
      </c>
      <c r="I68" s="159">
        <v>57.71</v>
      </c>
      <c r="J68" s="158"/>
      <c r="K68" s="157">
        <v>22090.42</v>
      </c>
      <c r="N68" s="5">
        <f t="shared" si="9"/>
        <v>37.846666666666671</v>
      </c>
      <c r="O68" s="5">
        <f t="shared" si="10"/>
        <v>61.77</v>
      </c>
      <c r="P68" s="8">
        <f t="shared" si="11"/>
        <v>119.76333333333334</v>
      </c>
      <c r="Q68" s="156">
        <f t="shared" si="12"/>
        <v>3557.586666666668</v>
      </c>
      <c r="R68" s="156">
        <f t="shared" si="13"/>
        <v>5806.380000000001</v>
      </c>
      <c r="S68" s="156">
        <f t="shared" si="14"/>
        <v>0</v>
      </c>
      <c r="T68" s="156">
        <f t="shared" si="15"/>
        <v>1893.7866666666664</v>
      </c>
      <c r="U68" s="156">
        <f t="shared" si="16"/>
        <v>11257.753333333336</v>
      </c>
      <c r="V68" s="155">
        <f t="shared" si="17"/>
        <v>6.9216649333333331</v>
      </c>
    </row>
    <row r="69" spans="1:22" ht="31.9" customHeight="1" x14ac:dyDescent="0.2">
      <c r="A69" s="153"/>
      <c r="B69" s="175" t="s">
        <v>181</v>
      </c>
      <c r="C69" s="174" t="s">
        <v>279</v>
      </c>
      <c r="D69" s="174"/>
      <c r="E69" s="173">
        <v>130.51</v>
      </c>
      <c r="F69" s="173"/>
      <c r="G69" s="173">
        <v>210.31</v>
      </c>
      <c r="H69" s="172">
        <v>2.08</v>
      </c>
      <c r="I69" s="172">
        <v>72.680000000000007</v>
      </c>
      <c r="J69" s="171"/>
      <c r="K69" s="170">
        <f>10472.02+5839.16+10213.61</f>
        <v>26524.79</v>
      </c>
      <c r="N69" s="5">
        <f t="shared" si="9"/>
        <v>43.50333333333333</v>
      </c>
      <c r="O69" s="5">
        <f t="shared" si="10"/>
        <v>70.103333333333339</v>
      </c>
      <c r="P69" s="8">
        <f t="shared" si="11"/>
        <v>138.52666666666667</v>
      </c>
      <c r="Q69" s="156">
        <f t="shared" si="12"/>
        <v>4089.313333333333</v>
      </c>
      <c r="R69" s="156">
        <f t="shared" si="13"/>
        <v>6589.7133333333331</v>
      </c>
      <c r="S69" s="156">
        <f t="shared" si="14"/>
        <v>0</v>
      </c>
      <c r="T69" s="156">
        <f t="shared" si="15"/>
        <v>2342.48</v>
      </c>
      <c r="U69" s="156">
        <f t="shared" si="16"/>
        <v>13021.506666666666</v>
      </c>
      <c r="V69" s="155">
        <f t="shared" si="17"/>
        <v>8.311100866666667</v>
      </c>
    </row>
    <row r="70" spans="1:22" ht="31.9" customHeight="1" x14ac:dyDescent="0.2">
      <c r="A70" s="153"/>
      <c r="B70" s="169" t="s">
        <v>179</v>
      </c>
      <c r="C70" s="167" t="s">
        <v>278</v>
      </c>
      <c r="D70" s="167"/>
      <c r="E70" s="166">
        <v>105.99</v>
      </c>
      <c r="F70" s="166"/>
      <c r="G70" s="166">
        <v>178.16</v>
      </c>
      <c r="H70" s="165">
        <v>2.0099999999999998</v>
      </c>
      <c r="I70" s="165">
        <v>51.18</v>
      </c>
      <c r="J70" s="164"/>
      <c r="K70" s="163">
        <f>16544.56+5401.72</f>
        <v>21946.280000000002</v>
      </c>
      <c r="N70" s="5">
        <f t="shared" si="9"/>
        <v>35.33</v>
      </c>
      <c r="O70" s="5">
        <f t="shared" si="10"/>
        <v>59.386666666666663</v>
      </c>
      <c r="P70" s="8">
        <f t="shared" si="11"/>
        <v>112.44666666666666</v>
      </c>
      <c r="Q70" s="156">
        <f t="shared" si="12"/>
        <v>3321.02</v>
      </c>
      <c r="R70" s="156">
        <f t="shared" si="13"/>
        <v>5582.3466666666664</v>
      </c>
      <c r="S70" s="156">
        <f t="shared" si="14"/>
        <v>0</v>
      </c>
      <c r="T70" s="156">
        <f t="shared" si="15"/>
        <v>1666.6200000000001</v>
      </c>
      <c r="U70" s="156">
        <f t="shared" si="16"/>
        <v>10569.986666666668</v>
      </c>
      <c r="V70" s="155">
        <f t="shared" si="17"/>
        <v>6.8765010666666671</v>
      </c>
    </row>
    <row r="71" spans="1:22" ht="31.9" customHeight="1" x14ac:dyDescent="0.2">
      <c r="A71" s="153"/>
      <c r="B71" s="168" t="s">
        <v>177</v>
      </c>
      <c r="C71" s="167" t="s">
        <v>277</v>
      </c>
      <c r="D71" s="167"/>
      <c r="E71" s="166">
        <v>83.8</v>
      </c>
      <c r="F71" s="166"/>
      <c r="G71" s="166">
        <v>100.01</v>
      </c>
      <c r="H71" s="165">
        <v>1.08</v>
      </c>
      <c r="I71" s="165">
        <v>84.51</v>
      </c>
      <c r="J71" s="164"/>
      <c r="K71" s="163">
        <v>15933.63</v>
      </c>
      <c r="N71" s="5">
        <f t="shared" si="9"/>
        <v>27.933333333333334</v>
      </c>
      <c r="O71" s="5">
        <f t="shared" si="10"/>
        <v>33.336666666666666</v>
      </c>
      <c r="P71" s="8">
        <f t="shared" si="11"/>
        <v>89.800000000000011</v>
      </c>
      <c r="Q71" s="156">
        <f t="shared" si="12"/>
        <v>2625.7333333333331</v>
      </c>
      <c r="R71" s="156">
        <f t="shared" si="13"/>
        <v>3133.646666666667</v>
      </c>
      <c r="S71" s="156">
        <f t="shared" si="14"/>
        <v>0</v>
      </c>
      <c r="T71" s="156">
        <f t="shared" si="15"/>
        <v>2681.82</v>
      </c>
      <c r="U71" s="156">
        <f t="shared" si="16"/>
        <v>8441.2000000000007</v>
      </c>
      <c r="V71" s="155">
        <f t="shared" si="17"/>
        <v>4.9925373999999998</v>
      </c>
    </row>
    <row r="72" spans="1:22" ht="31.9" customHeight="1" thickBot="1" x14ac:dyDescent="0.25">
      <c r="A72" s="153"/>
      <c r="B72" s="162" t="s">
        <v>141</v>
      </c>
      <c r="C72" s="161" t="s">
        <v>276</v>
      </c>
      <c r="D72" s="161"/>
      <c r="E72" s="160">
        <v>93.38</v>
      </c>
      <c r="F72" s="160"/>
      <c r="G72" s="160">
        <v>127.94</v>
      </c>
      <c r="H72" s="159">
        <v>2.2999999999999998</v>
      </c>
      <c r="I72" s="159">
        <v>34.450000000000003</v>
      </c>
      <c r="J72" s="158"/>
      <c r="K72" s="157">
        <f>10277.63+8397.07</f>
        <v>18674.699999999997</v>
      </c>
      <c r="N72" s="5">
        <f t="shared" si="9"/>
        <v>31.126666666666665</v>
      </c>
      <c r="O72" s="5">
        <f t="shared" si="10"/>
        <v>42.646666666666668</v>
      </c>
      <c r="P72" s="8">
        <f t="shared" si="11"/>
        <v>86.023333333333326</v>
      </c>
      <c r="Q72" s="156">
        <f t="shared" si="12"/>
        <v>2925.9066666666668</v>
      </c>
      <c r="R72" s="156">
        <f t="shared" si="13"/>
        <v>4008.7866666666664</v>
      </c>
      <c r="S72" s="156">
        <f t="shared" si="14"/>
        <v>0</v>
      </c>
      <c r="T72" s="156">
        <f t="shared" si="15"/>
        <v>1151.5</v>
      </c>
      <c r="U72" s="156">
        <f t="shared" si="16"/>
        <v>8086.1933333333327</v>
      </c>
      <c r="V72" s="155">
        <f t="shared" si="17"/>
        <v>5.851405999999999</v>
      </c>
    </row>
    <row r="73" spans="1:22" x14ac:dyDescent="0.2">
      <c r="A73" s="153"/>
      <c r="B73" s="154"/>
    </row>
    <row r="74" spans="1:22" x14ac:dyDescent="0.2">
      <c r="A74" s="153"/>
      <c r="B74" s="154"/>
    </row>
    <row r="75" spans="1:22" x14ac:dyDescent="0.2">
      <c r="A75" s="153"/>
      <c r="B75" s="154"/>
    </row>
    <row r="76" spans="1:22" x14ac:dyDescent="0.2">
      <c r="A76" s="153"/>
      <c r="B76" s="154"/>
    </row>
    <row r="77" spans="1:22" x14ac:dyDescent="0.2">
      <c r="A77" s="153"/>
      <c r="B77" s="154"/>
    </row>
    <row r="78" spans="1:22" x14ac:dyDescent="0.2">
      <c r="A78" s="153"/>
      <c r="B78" s="154"/>
    </row>
    <row r="79" spans="1:22" x14ac:dyDescent="0.2">
      <c r="A79" s="153"/>
      <c r="B79" s="154"/>
    </row>
    <row r="80" spans="1:22" x14ac:dyDescent="0.2">
      <c r="A80" s="153"/>
      <c r="B80" s="154"/>
    </row>
    <row r="81" spans="1:2" x14ac:dyDescent="0.2">
      <c r="A81" s="153"/>
      <c r="B81" s="154"/>
    </row>
    <row r="82" spans="1:2" x14ac:dyDescent="0.2">
      <c r="A82" s="153"/>
      <c r="B82" s="154"/>
    </row>
    <row r="83" spans="1:2" x14ac:dyDescent="0.2">
      <c r="A83" s="153"/>
      <c r="B83" s="154"/>
    </row>
    <row r="84" spans="1:2" x14ac:dyDescent="0.2">
      <c r="A84" s="153"/>
      <c r="B84" s="154"/>
    </row>
    <row r="85" spans="1:2" x14ac:dyDescent="0.2">
      <c r="A85" s="153"/>
      <c r="B85" s="154"/>
    </row>
    <row r="86" spans="1:2" x14ac:dyDescent="0.2">
      <c r="A86" s="153"/>
      <c r="B86" s="154"/>
    </row>
    <row r="87" spans="1:2" x14ac:dyDescent="0.2">
      <c r="A87" s="153"/>
      <c r="B87" s="154"/>
    </row>
    <row r="88" spans="1:2" x14ac:dyDescent="0.2">
      <c r="A88" s="153"/>
      <c r="B88" s="154"/>
    </row>
    <row r="89" spans="1:2" x14ac:dyDescent="0.2">
      <c r="A89" s="153"/>
      <c r="B89" s="154"/>
    </row>
    <row r="90" spans="1:2" x14ac:dyDescent="0.2">
      <c r="A90" s="153"/>
      <c r="B90" s="154"/>
    </row>
    <row r="91" spans="1:2" x14ac:dyDescent="0.2">
      <c r="A91" s="153"/>
      <c r="B91" s="154"/>
    </row>
    <row r="92" spans="1:2" x14ac:dyDescent="0.2">
      <c r="A92" s="153"/>
      <c r="B92" s="154"/>
    </row>
    <row r="93" spans="1:2" x14ac:dyDescent="0.2">
      <c r="A93" s="153"/>
      <c r="B93" s="154"/>
    </row>
    <row r="94" spans="1:2" x14ac:dyDescent="0.2">
      <c r="A94" s="153"/>
      <c r="B94" s="154"/>
    </row>
    <row r="95" spans="1:2" x14ac:dyDescent="0.2">
      <c r="A95" s="153"/>
      <c r="B95" s="154"/>
    </row>
    <row r="96" spans="1:2" x14ac:dyDescent="0.2">
      <c r="A96" s="153"/>
      <c r="B96" s="154"/>
    </row>
    <row r="97" spans="1:2" x14ac:dyDescent="0.2">
      <c r="A97" s="153"/>
      <c r="B97" s="154"/>
    </row>
    <row r="98" spans="1:2" x14ac:dyDescent="0.2">
      <c r="A98" s="153"/>
      <c r="B98" s="154"/>
    </row>
    <row r="99" spans="1:2" x14ac:dyDescent="0.2">
      <c r="A99" s="153"/>
      <c r="B99" s="154"/>
    </row>
    <row r="100" spans="1:2" x14ac:dyDescent="0.2">
      <c r="A100" s="153"/>
      <c r="B100" s="154"/>
    </row>
    <row r="101" spans="1:2" x14ac:dyDescent="0.2">
      <c r="A101" s="153"/>
      <c r="B101" s="154"/>
    </row>
    <row r="102" spans="1:2" x14ac:dyDescent="0.2">
      <c r="A102" s="153"/>
      <c r="B102" s="154"/>
    </row>
    <row r="103" spans="1:2" x14ac:dyDescent="0.2">
      <c r="A103" s="153"/>
      <c r="B103" s="154"/>
    </row>
    <row r="104" spans="1:2" x14ac:dyDescent="0.2">
      <c r="A104" s="153"/>
      <c r="B104" s="154"/>
    </row>
    <row r="105" spans="1:2" x14ac:dyDescent="0.2">
      <c r="A105" s="153"/>
      <c r="B105" s="154"/>
    </row>
    <row r="106" spans="1:2" x14ac:dyDescent="0.2">
      <c r="A106" s="153"/>
      <c r="B106" s="154"/>
    </row>
    <row r="107" spans="1:2" x14ac:dyDescent="0.2">
      <c r="A107" s="153"/>
      <c r="B107" s="154"/>
    </row>
    <row r="108" spans="1:2" x14ac:dyDescent="0.2">
      <c r="A108" s="153"/>
      <c r="B108" s="154"/>
    </row>
    <row r="109" spans="1:2" x14ac:dyDescent="0.2">
      <c r="A109" s="153"/>
      <c r="B109" s="154"/>
    </row>
    <row r="110" spans="1:2" x14ac:dyDescent="0.2">
      <c r="A110" s="153"/>
      <c r="B110" s="154"/>
    </row>
    <row r="111" spans="1:2" x14ac:dyDescent="0.2">
      <c r="A111" s="153"/>
      <c r="B111" s="154"/>
    </row>
    <row r="112" spans="1:2" x14ac:dyDescent="0.2">
      <c r="A112" s="153"/>
      <c r="B112" s="154"/>
    </row>
    <row r="113" spans="1:2" x14ac:dyDescent="0.2">
      <c r="A113" s="153"/>
      <c r="B113" s="154"/>
    </row>
    <row r="114" spans="1:2" x14ac:dyDescent="0.2">
      <c r="A114" s="153"/>
      <c r="B114" s="154"/>
    </row>
    <row r="115" spans="1:2" x14ac:dyDescent="0.2">
      <c r="A115" s="153"/>
      <c r="B115" s="154"/>
    </row>
    <row r="116" spans="1:2" x14ac:dyDescent="0.2">
      <c r="A116" s="153"/>
      <c r="B116" s="154"/>
    </row>
    <row r="117" spans="1:2" x14ac:dyDescent="0.2">
      <c r="A117" s="153"/>
      <c r="B117" s="154"/>
    </row>
    <row r="118" spans="1:2" x14ac:dyDescent="0.2">
      <c r="A118" s="153"/>
      <c r="B118" s="154"/>
    </row>
    <row r="119" spans="1:2" x14ac:dyDescent="0.2">
      <c r="A119" s="153"/>
      <c r="B119" s="154"/>
    </row>
    <row r="120" spans="1:2" x14ac:dyDescent="0.2">
      <c r="A120" s="153"/>
      <c r="B120" s="154"/>
    </row>
    <row r="121" spans="1:2" x14ac:dyDescent="0.2">
      <c r="A121" s="153"/>
      <c r="B121" s="154"/>
    </row>
    <row r="122" spans="1:2" x14ac:dyDescent="0.2">
      <c r="A122" s="153"/>
      <c r="B122" s="154"/>
    </row>
    <row r="123" spans="1:2" x14ac:dyDescent="0.2">
      <c r="A123" s="153"/>
      <c r="B123" s="154"/>
    </row>
    <row r="124" spans="1:2" x14ac:dyDescent="0.2">
      <c r="A124" s="153"/>
      <c r="B124" s="154"/>
    </row>
    <row r="125" spans="1:2" x14ac:dyDescent="0.2">
      <c r="A125" s="153"/>
      <c r="B125" s="154"/>
    </row>
    <row r="126" spans="1:2" x14ac:dyDescent="0.2">
      <c r="A126" s="153"/>
      <c r="B126" s="154"/>
    </row>
    <row r="127" spans="1:2" x14ac:dyDescent="0.2">
      <c r="A127" s="153"/>
      <c r="B127" s="154"/>
    </row>
    <row r="128" spans="1:2" x14ac:dyDescent="0.2">
      <c r="A128" s="153"/>
      <c r="B128" s="154"/>
    </row>
    <row r="129" spans="1:2" x14ac:dyDescent="0.2">
      <c r="A129" s="153"/>
      <c r="B129" s="154"/>
    </row>
    <row r="130" spans="1:2" x14ac:dyDescent="0.2">
      <c r="A130" s="153"/>
      <c r="B130" s="154"/>
    </row>
    <row r="131" spans="1:2" x14ac:dyDescent="0.2">
      <c r="A131" s="153"/>
      <c r="B131" s="154"/>
    </row>
    <row r="132" spans="1:2" x14ac:dyDescent="0.2">
      <c r="A132" s="153"/>
      <c r="B132" s="154"/>
    </row>
    <row r="133" spans="1:2" x14ac:dyDescent="0.2">
      <c r="A133" s="153"/>
      <c r="B133" s="154"/>
    </row>
    <row r="134" spans="1:2" x14ac:dyDescent="0.2">
      <c r="A134" s="153"/>
      <c r="B134" s="154"/>
    </row>
    <row r="135" spans="1:2" x14ac:dyDescent="0.2">
      <c r="A135" s="153"/>
      <c r="B135" s="154"/>
    </row>
    <row r="136" spans="1:2" x14ac:dyDescent="0.2">
      <c r="A136" s="153"/>
      <c r="B136" s="154"/>
    </row>
    <row r="137" spans="1:2" x14ac:dyDescent="0.2">
      <c r="A137" s="153"/>
      <c r="B137" s="154"/>
    </row>
    <row r="138" spans="1:2" x14ac:dyDescent="0.2">
      <c r="A138" s="153"/>
      <c r="B138" s="154"/>
    </row>
    <row r="139" spans="1:2" x14ac:dyDescent="0.2">
      <c r="A139" s="153"/>
      <c r="B139" s="154"/>
    </row>
    <row r="140" spans="1:2" x14ac:dyDescent="0.2">
      <c r="A140" s="153"/>
      <c r="B140" s="154"/>
    </row>
    <row r="141" spans="1:2" x14ac:dyDescent="0.2">
      <c r="A141" s="153"/>
      <c r="B141" s="154"/>
    </row>
    <row r="142" spans="1:2" x14ac:dyDescent="0.2">
      <c r="A142" s="153"/>
      <c r="B142" s="154"/>
    </row>
    <row r="143" spans="1:2" x14ac:dyDescent="0.2">
      <c r="A143" s="153"/>
      <c r="B143" s="154"/>
    </row>
    <row r="144" spans="1:2" x14ac:dyDescent="0.2">
      <c r="A144" s="153"/>
      <c r="B144" s="154"/>
    </row>
    <row r="145" spans="1:2" x14ac:dyDescent="0.2">
      <c r="A145" s="153"/>
      <c r="B145" s="154"/>
    </row>
    <row r="146" spans="1:2" x14ac:dyDescent="0.2">
      <c r="A146" s="153"/>
      <c r="B146" s="154"/>
    </row>
    <row r="147" spans="1:2" x14ac:dyDescent="0.2">
      <c r="A147" s="153"/>
      <c r="B147" s="154"/>
    </row>
    <row r="148" spans="1:2" x14ac:dyDescent="0.2">
      <c r="A148" s="153"/>
      <c r="B148" s="154"/>
    </row>
    <row r="149" spans="1:2" x14ac:dyDescent="0.2">
      <c r="A149" s="153"/>
      <c r="B149" s="154"/>
    </row>
    <row r="150" spans="1:2" x14ac:dyDescent="0.2">
      <c r="A150" s="153"/>
      <c r="B150" s="154"/>
    </row>
    <row r="151" spans="1:2" x14ac:dyDescent="0.2">
      <c r="A151" s="153"/>
    </row>
    <row r="152" spans="1:2" x14ac:dyDescent="0.2">
      <c r="A152" s="153"/>
    </row>
    <row r="153" spans="1:2" x14ac:dyDescent="0.2">
      <c r="A153" s="153"/>
    </row>
    <row r="154" spans="1:2" x14ac:dyDescent="0.2">
      <c r="A154" s="153"/>
    </row>
    <row r="155" spans="1:2" x14ac:dyDescent="0.2">
      <c r="A155" s="153"/>
    </row>
    <row r="156" spans="1:2" x14ac:dyDescent="0.2">
      <c r="A156" s="153"/>
    </row>
    <row r="157" spans="1:2" x14ac:dyDescent="0.2">
      <c r="A157" s="153"/>
    </row>
    <row r="158" spans="1:2" x14ac:dyDescent="0.2">
      <c r="A158" s="153"/>
    </row>
    <row r="159" spans="1:2" x14ac:dyDescent="0.2">
      <c r="A159" s="153"/>
    </row>
    <row r="160" spans="1:2" x14ac:dyDescent="0.2">
      <c r="A160" s="153"/>
    </row>
    <row r="161" spans="1:1" x14ac:dyDescent="0.2">
      <c r="A161" s="153"/>
    </row>
    <row r="162" spans="1:1" x14ac:dyDescent="0.2">
      <c r="A162" s="153"/>
    </row>
    <row r="163" spans="1:1" x14ac:dyDescent="0.2">
      <c r="A163" s="153"/>
    </row>
    <row r="164" spans="1:1" x14ac:dyDescent="0.2">
      <c r="A164" s="153"/>
    </row>
    <row r="165" spans="1:1" x14ac:dyDescent="0.2">
      <c r="A165" s="153"/>
    </row>
    <row r="166" spans="1:1" x14ac:dyDescent="0.2">
      <c r="A166" s="153"/>
    </row>
    <row r="167" spans="1:1" x14ac:dyDescent="0.2">
      <c r="A167" s="153"/>
    </row>
    <row r="168" spans="1:1" x14ac:dyDescent="0.2">
      <c r="A168" s="153"/>
    </row>
    <row r="169" spans="1:1" x14ac:dyDescent="0.2">
      <c r="A169" s="153"/>
    </row>
    <row r="170" spans="1:1" x14ac:dyDescent="0.2">
      <c r="A170" s="153"/>
    </row>
    <row r="171" spans="1:1" x14ac:dyDescent="0.2">
      <c r="A171" s="153"/>
    </row>
    <row r="172" spans="1:1" x14ac:dyDescent="0.2">
      <c r="A172" s="153"/>
    </row>
    <row r="173" spans="1:1" x14ac:dyDescent="0.2">
      <c r="A173" s="153"/>
    </row>
    <row r="174" spans="1:1" x14ac:dyDescent="0.2">
      <c r="A174" s="153"/>
    </row>
    <row r="175" spans="1:1" x14ac:dyDescent="0.2">
      <c r="A175" s="153"/>
    </row>
    <row r="176" spans="1:1" x14ac:dyDescent="0.2">
      <c r="A176" s="153"/>
    </row>
    <row r="177" spans="1:1" x14ac:dyDescent="0.2">
      <c r="A177" s="153"/>
    </row>
    <row r="178" spans="1:1" x14ac:dyDescent="0.2">
      <c r="A178" s="153"/>
    </row>
    <row r="179" spans="1:1" x14ac:dyDescent="0.2">
      <c r="A179" s="153"/>
    </row>
    <row r="180" spans="1:1" x14ac:dyDescent="0.2">
      <c r="A180" s="153"/>
    </row>
    <row r="181" spans="1:1" x14ac:dyDescent="0.2">
      <c r="A181" s="153"/>
    </row>
    <row r="182" spans="1:1" x14ac:dyDescent="0.2">
      <c r="A182" s="153"/>
    </row>
    <row r="183" spans="1:1" x14ac:dyDescent="0.2">
      <c r="A183" s="153"/>
    </row>
    <row r="184" spans="1:1" x14ac:dyDescent="0.2">
      <c r="A184" s="153"/>
    </row>
    <row r="185" spans="1:1" x14ac:dyDescent="0.2">
      <c r="A185" s="153"/>
    </row>
    <row r="186" spans="1:1" x14ac:dyDescent="0.2">
      <c r="A186" s="153"/>
    </row>
    <row r="187" spans="1:1" x14ac:dyDescent="0.2">
      <c r="A187" s="153"/>
    </row>
    <row r="188" spans="1:1" x14ac:dyDescent="0.2">
      <c r="A188" s="153"/>
    </row>
    <row r="189" spans="1:1" x14ac:dyDescent="0.2">
      <c r="A189" s="153"/>
    </row>
    <row r="190" spans="1:1" x14ac:dyDescent="0.2">
      <c r="A190" s="153"/>
    </row>
    <row r="191" spans="1:1" x14ac:dyDescent="0.2">
      <c r="A191" s="153"/>
    </row>
    <row r="192" spans="1:1" x14ac:dyDescent="0.2">
      <c r="A192" s="153"/>
    </row>
    <row r="193" spans="1:1" x14ac:dyDescent="0.2">
      <c r="A193" s="153"/>
    </row>
    <row r="194" spans="1:1" x14ac:dyDescent="0.2">
      <c r="A194" s="153"/>
    </row>
    <row r="195" spans="1:1" x14ac:dyDescent="0.2">
      <c r="A195" s="153"/>
    </row>
    <row r="196" spans="1:1" x14ac:dyDescent="0.2">
      <c r="A196" s="153"/>
    </row>
    <row r="197" spans="1:1" x14ac:dyDescent="0.2">
      <c r="A197" s="153"/>
    </row>
    <row r="198" spans="1:1" x14ac:dyDescent="0.2">
      <c r="A198" s="153"/>
    </row>
    <row r="199" spans="1:1" x14ac:dyDescent="0.2">
      <c r="A199" s="153"/>
    </row>
    <row r="200" spans="1:1" x14ac:dyDescent="0.2">
      <c r="A200" s="153"/>
    </row>
    <row r="201" spans="1:1" x14ac:dyDescent="0.2">
      <c r="A201" s="153"/>
    </row>
    <row r="202" spans="1:1" x14ac:dyDescent="0.2">
      <c r="A202" s="153"/>
    </row>
    <row r="203" spans="1:1" x14ac:dyDescent="0.2">
      <c r="A203" s="153"/>
    </row>
    <row r="204" spans="1:1" x14ac:dyDescent="0.2">
      <c r="A204" s="152"/>
    </row>
    <row r="205" spans="1:1" x14ac:dyDescent="0.2">
      <c r="A205" s="152"/>
    </row>
    <row r="206" spans="1:1" x14ac:dyDescent="0.2">
      <c r="A206" s="152"/>
    </row>
    <row r="207" spans="1:1" x14ac:dyDescent="0.2">
      <c r="A207" s="152"/>
    </row>
    <row r="208" spans="1:1" x14ac:dyDescent="0.2">
      <c r="A208" s="152"/>
    </row>
    <row r="209" spans="1:1" x14ac:dyDescent="0.2">
      <c r="A209" s="152"/>
    </row>
    <row r="210" spans="1:1" x14ac:dyDescent="0.2">
      <c r="A210" s="152"/>
    </row>
    <row r="211" spans="1:1" x14ac:dyDescent="0.2">
      <c r="A211" s="152"/>
    </row>
    <row r="212" spans="1:1" x14ac:dyDescent="0.2">
      <c r="A212" s="152"/>
    </row>
    <row r="213" spans="1:1" x14ac:dyDescent="0.2">
      <c r="A213" s="152"/>
    </row>
    <row r="214" spans="1:1" x14ac:dyDescent="0.2">
      <c r="A214" s="152"/>
    </row>
    <row r="215" spans="1:1" x14ac:dyDescent="0.2">
      <c r="A215" s="152"/>
    </row>
    <row r="216" spans="1:1" x14ac:dyDescent="0.2">
      <c r="A216" s="152"/>
    </row>
    <row r="217" spans="1:1" x14ac:dyDescent="0.2">
      <c r="A217" s="152"/>
    </row>
    <row r="218" spans="1:1" x14ac:dyDescent="0.2">
      <c r="A218" s="152"/>
    </row>
    <row r="219" spans="1:1" x14ac:dyDescent="0.2">
      <c r="A219" s="152"/>
    </row>
    <row r="220" spans="1:1" x14ac:dyDescent="0.2">
      <c r="A220" s="152"/>
    </row>
  </sheetData>
  <mergeCells count="1">
    <mergeCell ref="L24:M25"/>
  </mergeCells>
  <pageMargins left="0.25" right="0.25" top="0.5" bottom="0.5" header="0" footer="0"/>
  <pageSetup fitToHeight="4" orientation="portrait" r:id="rId1"/>
  <headerFooter>
    <oddFooter>&amp;R&amp;Z&amp;F    &amp;A    &amp;P of &amp;N</oddFooter>
  </headerFooter>
  <rowBreaks count="3" manualBreakCount="3">
    <brk id="24" max="16383" man="1"/>
    <brk id="40" max="16383" man="1"/>
    <brk id="56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FE884-6E24-4D3B-AEBF-D950389B93F9}">
  <dimension ref="A1:BJ969"/>
  <sheetViews>
    <sheetView topLeftCell="B903" zoomScale="52" zoomScaleNormal="52" zoomScaleSheetLayoutView="40" workbookViewId="0">
      <pane xSplit="1" topLeftCell="AJ1" activePane="topRight" state="frozen"/>
      <selection activeCell="B913" sqref="B913"/>
      <selection pane="topRight" activeCell="BF10" sqref="BF10:BJ955"/>
    </sheetView>
  </sheetViews>
  <sheetFormatPr defaultRowHeight="15" x14ac:dyDescent="0.2"/>
  <cols>
    <col min="1" max="1" width="6.140625" style="5" customWidth="1"/>
    <col min="2" max="2" width="16.42578125" style="10" customWidth="1"/>
    <col min="3" max="3" width="9" style="5" customWidth="1"/>
    <col min="4" max="4" width="12.7109375" style="9" customWidth="1"/>
    <col min="5" max="7" width="12.7109375" style="8" customWidth="1"/>
    <col min="8" max="8" width="11.7109375" style="7" customWidth="1"/>
    <col min="9" max="11" width="10.7109375" style="5" customWidth="1"/>
    <col min="12" max="12" width="4.28515625" style="5" customWidth="1"/>
    <col min="13" max="13" width="25.7109375" style="6" customWidth="1"/>
    <col min="14" max="14" width="4.28515625" style="5" customWidth="1"/>
    <col min="15" max="15" width="25.7109375" style="6" customWidth="1"/>
    <col min="16" max="16" width="4.28515625" style="5" customWidth="1"/>
    <col min="17" max="17" width="25.7109375" style="6" customWidth="1"/>
    <col min="18" max="18" width="4.28515625" style="5" customWidth="1"/>
    <col min="19" max="19" width="22.7109375" style="6" customWidth="1"/>
    <col min="20" max="20" width="4.28515625" style="5" customWidth="1"/>
    <col min="21" max="21" width="20.7109375" style="6" customWidth="1"/>
    <col min="22" max="22" width="4.28515625" style="6" customWidth="1"/>
    <col min="23" max="23" width="20.7109375" style="6" customWidth="1"/>
    <col min="24" max="24" width="4.28515625" style="5" customWidth="1"/>
    <col min="25" max="25" width="12.140625" style="5" customWidth="1"/>
    <col min="26" max="26" width="4.28515625" style="5" customWidth="1"/>
    <col min="27" max="27" width="13.7109375" style="5" customWidth="1"/>
    <col min="28" max="29" width="8" style="5" customWidth="1"/>
    <col min="30" max="30" width="64.140625" style="5" customWidth="1"/>
    <col min="31" max="32" width="13.7109375" style="5" customWidth="1"/>
    <col min="33" max="34" width="13.7109375" style="5" hidden="1" customWidth="1"/>
    <col min="35" max="35" width="22.42578125" style="5" customWidth="1"/>
    <col min="36" max="41" width="13.7109375" style="5" customWidth="1"/>
    <col min="42" max="42" width="13.85546875" style="5" customWidth="1"/>
    <col min="43" max="43" width="12.28515625" style="5" customWidth="1"/>
    <col min="44" max="16384" width="9.140625" style="5"/>
  </cols>
  <sheetData>
    <row r="1" spans="1:62" ht="31.9" customHeight="1" x14ac:dyDescent="0.4">
      <c r="B1" s="150">
        <v>2017</v>
      </c>
      <c r="C1" s="150" t="s">
        <v>275</v>
      </c>
      <c r="D1" s="149" t="s">
        <v>274</v>
      </c>
      <c r="E1" s="148"/>
      <c r="F1" s="147" t="s">
        <v>273</v>
      </c>
      <c r="H1" s="8"/>
      <c r="I1" s="7"/>
      <c r="M1" s="5"/>
      <c r="N1" s="6"/>
      <c r="O1" s="5"/>
      <c r="P1" s="6"/>
      <c r="Q1" s="5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6"/>
      <c r="AD1" s="6"/>
      <c r="AE1" s="6"/>
      <c r="AF1" s="6"/>
    </row>
    <row r="2" spans="1:62" ht="22.15" customHeight="1" x14ac:dyDescent="0.25">
      <c r="B2" s="146" t="s">
        <v>272</v>
      </c>
      <c r="G2" s="145" t="s">
        <v>271</v>
      </c>
      <c r="H2" s="144" t="s">
        <v>1704</v>
      </c>
      <c r="I2" s="142"/>
      <c r="J2" s="142"/>
      <c r="K2" s="142"/>
      <c r="L2" s="142"/>
      <c r="M2" s="143"/>
      <c r="N2" s="142"/>
      <c r="O2" s="143"/>
      <c r="P2" s="142"/>
      <c r="R2" s="138"/>
      <c r="S2" s="138"/>
      <c r="T2" s="138"/>
      <c r="U2" s="138"/>
      <c r="V2" s="138"/>
      <c r="W2" s="138"/>
      <c r="X2" s="138"/>
      <c r="Y2" s="138"/>
      <c r="Z2" s="138"/>
      <c r="AA2" s="138"/>
      <c r="AC2" s="6"/>
      <c r="AD2" s="6"/>
      <c r="AE2" s="6"/>
    </row>
    <row r="3" spans="1:62" ht="6.6" customHeight="1" x14ac:dyDescent="0.3">
      <c r="B3" s="9"/>
      <c r="R3" s="138"/>
      <c r="S3" s="138"/>
      <c r="T3" s="138"/>
      <c r="U3" s="138"/>
      <c r="V3" s="138"/>
      <c r="W3" s="138"/>
      <c r="X3" s="138"/>
      <c r="Y3" s="138"/>
      <c r="Z3" s="138"/>
      <c r="AA3" s="138"/>
      <c r="AC3" s="6"/>
      <c r="AD3" s="129"/>
      <c r="AE3" s="129"/>
      <c r="AF3" s="141"/>
      <c r="AG3" s="129"/>
      <c r="AH3" s="129"/>
      <c r="AI3" s="129"/>
      <c r="AJ3" s="129"/>
    </row>
    <row r="4" spans="1:62" ht="22.15" customHeight="1" thickBot="1" x14ac:dyDescent="0.3">
      <c r="B4" s="134" t="s">
        <v>269</v>
      </c>
      <c r="C4" s="277">
        <v>42969</v>
      </c>
      <c r="D4" s="278"/>
      <c r="G4" s="135"/>
      <c r="H4" s="134"/>
      <c r="M4" s="130"/>
      <c r="N4" s="130"/>
      <c r="O4" s="130"/>
      <c r="P4" s="130"/>
      <c r="Q4" s="130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0"/>
      <c r="AC4" s="130"/>
      <c r="AD4" s="6"/>
      <c r="AE4" s="6"/>
    </row>
    <row r="5" spans="1:62" ht="22.15" customHeight="1" thickTop="1" x14ac:dyDescent="0.4">
      <c r="B5" s="134" t="s">
        <v>266</v>
      </c>
      <c r="C5" s="137">
        <v>234</v>
      </c>
      <c r="D5" s="136"/>
      <c r="E5" s="135"/>
      <c r="F5" s="135"/>
      <c r="G5" s="135"/>
      <c r="H5" s="282" t="s">
        <v>265</v>
      </c>
      <c r="I5" s="283"/>
      <c r="J5" s="283"/>
      <c r="K5" s="283"/>
      <c r="L5" s="283"/>
      <c r="M5" s="283"/>
      <c r="N5" s="297" t="s">
        <v>535</v>
      </c>
      <c r="O5" s="298"/>
      <c r="P5" s="130"/>
      <c r="Q5" s="215" t="s">
        <v>1703</v>
      </c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M5" s="128"/>
      <c r="AN5" s="128"/>
      <c r="BF5" s="5" t="s">
        <v>4</v>
      </c>
      <c r="BG5" s="5">
        <v>1</v>
      </c>
    </row>
    <row r="6" spans="1:62" ht="22.15" customHeight="1" x14ac:dyDescent="0.35">
      <c r="B6" s="134" t="s">
        <v>264</v>
      </c>
      <c r="C6" s="7" t="s">
        <v>1702</v>
      </c>
      <c r="H6" s="285" t="s">
        <v>262</v>
      </c>
      <c r="I6" s="286"/>
      <c r="J6" s="286"/>
      <c r="K6" s="286"/>
      <c r="L6" s="286"/>
      <c r="M6" s="286"/>
      <c r="N6" s="299"/>
      <c r="O6" s="30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M6" s="128"/>
      <c r="AN6" s="128"/>
    </row>
    <row r="7" spans="1:62" ht="22.15" customHeight="1" thickBot="1" x14ac:dyDescent="0.45">
      <c r="B7" s="134" t="s">
        <v>261</v>
      </c>
      <c r="C7" s="133" t="s">
        <v>1701</v>
      </c>
      <c r="D7" s="132"/>
      <c r="E7" s="131"/>
      <c r="F7" s="131"/>
      <c r="H7" s="288" t="s">
        <v>259</v>
      </c>
      <c r="I7" s="289"/>
      <c r="J7" s="289"/>
      <c r="K7" s="289"/>
      <c r="L7" s="289"/>
      <c r="M7" s="289"/>
      <c r="N7" s="201" t="s">
        <v>532</v>
      </c>
      <c r="O7" s="200"/>
      <c r="P7" s="130"/>
      <c r="Q7" s="215" t="s">
        <v>1700</v>
      </c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M7" s="128"/>
      <c r="AN7" s="128"/>
    </row>
    <row r="8" spans="1:62" ht="11.45" customHeight="1" thickTop="1" thickBot="1" x14ac:dyDescent="0.35">
      <c r="B8" s="129"/>
      <c r="V8" s="5"/>
      <c r="Y8" s="6"/>
      <c r="AA8" s="6"/>
      <c r="AC8" s="6"/>
      <c r="AD8" s="6"/>
      <c r="AE8" s="6"/>
      <c r="AK8" s="128"/>
      <c r="AL8" s="128"/>
    </row>
    <row r="9" spans="1:62" ht="90.6" customHeight="1" thickBot="1" x14ac:dyDescent="0.35">
      <c r="B9" s="105" t="s">
        <v>174</v>
      </c>
      <c r="C9" s="95" t="s">
        <v>173</v>
      </c>
      <c r="D9" s="100" t="s">
        <v>172</v>
      </c>
      <c r="E9" s="104" t="s">
        <v>171</v>
      </c>
      <c r="F9" s="103"/>
      <c r="G9" s="102"/>
      <c r="H9" s="101" t="s">
        <v>170</v>
      </c>
      <c r="I9" s="100" t="s">
        <v>96</v>
      </c>
      <c r="J9" s="100" t="s">
        <v>169</v>
      </c>
      <c r="K9" s="100" t="s">
        <v>97</v>
      </c>
      <c r="L9" s="256" t="s">
        <v>168</v>
      </c>
      <c r="M9" s="262"/>
      <c r="N9" s="256" t="s">
        <v>167</v>
      </c>
      <c r="O9" s="262"/>
      <c r="P9" s="256" t="s">
        <v>167</v>
      </c>
      <c r="Q9" s="257"/>
      <c r="R9" s="256" t="s">
        <v>167</v>
      </c>
      <c r="S9" s="257"/>
      <c r="T9" s="256" t="s">
        <v>167</v>
      </c>
      <c r="U9" s="257"/>
      <c r="V9" s="256" t="s">
        <v>167</v>
      </c>
      <c r="W9" s="257"/>
      <c r="X9" s="256" t="s">
        <v>167</v>
      </c>
      <c r="Y9" s="257"/>
      <c r="Z9" s="256" t="s">
        <v>167</v>
      </c>
      <c r="AA9" s="257"/>
      <c r="AB9" s="261" t="s">
        <v>166</v>
      </c>
      <c r="AC9" s="257"/>
      <c r="AD9" s="101" t="s">
        <v>165</v>
      </c>
      <c r="AE9" s="101" t="s">
        <v>164</v>
      </c>
      <c r="AF9" s="100" t="s">
        <v>163</v>
      </c>
      <c r="AG9" s="100" t="s">
        <v>162</v>
      </c>
      <c r="AH9" s="99" t="s">
        <v>161</v>
      </c>
      <c r="AI9" s="98"/>
      <c r="AJ9" s="96" t="s">
        <v>160</v>
      </c>
      <c r="AK9" s="95" t="s">
        <v>159</v>
      </c>
      <c r="AL9" s="94" t="s">
        <v>158</v>
      </c>
      <c r="AM9" s="96" t="s">
        <v>157</v>
      </c>
      <c r="AN9" s="95" t="s">
        <v>156</v>
      </c>
      <c r="AO9" s="94" t="s">
        <v>155</v>
      </c>
      <c r="AP9" s="96" t="s">
        <v>154</v>
      </c>
      <c r="AQ9" s="95" t="s">
        <v>153</v>
      </c>
      <c r="AR9" s="97" t="s">
        <v>152</v>
      </c>
      <c r="AS9" s="96" t="s">
        <v>151</v>
      </c>
      <c r="AT9" s="95" t="s">
        <v>150</v>
      </c>
      <c r="AU9" s="94" t="s">
        <v>149</v>
      </c>
      <c r="AV9" s="96" t="s">
        <v>148</v>
      </c>
      <c r="AW9" s="95" t="s">
        <v>147</v>
      </c>
      <c r="AX9" s="94" t="s">
        <v>146</v>
      </c>
      <c r="AY9" s="93" t="s">
        <v>145</v>
      </c>
      <c r="AZ9" s="92" t="s">
        <v>144</v>
      </c>
      <c r="BA9" s="92" t="s">
        <v>143</v>
      </c>
      <c r="BB9" s="91" t="s">
        <v>142</v>
      </c>
    </row>
    <row r="10" spans="1:62" ht="47.45" customHeight="1" thickBot="1" x14ac:dyDescent="0.3">
      <c r="B10" s="90" t="s">
        <v>258</v>
      </c>
      <c r="C10" s="89"/>
      <c r="D10" s="127"/>
      <c r="E10" s="258"/>
      <c r="F10" s="259"/>
      <c r="G10" s="260"/>
      <c r="H10" s="87" t="s">
        <v>140</v>
      </c>
      <c r="I10" s="86"/>
      <c r="J10" s="86"/>
      <c r="K10" s="85"/>
      <c r="L10" s="84"/>
      <c r="M10" s="81"/>
      <c r="N10" s="84"/>
      <c r="O10" s="81"/>
      <c r="P10" s="84"/>
      <c r="Q10" s="81"/>
      <c r="R10" s="84"/>
      <c r="S10" s="81"/>
      <c r="T10" s="84"/>
      <c r="U10" s="81"/>
      <c r="V10" s="84"/>
      <c r="W10" s="81"/>
      <c r="X10" s="84"/>
      <c r="Y10" s="81"/>
      <c r="Z10" s="84"/>
      <c r="AA10" s="83"/>
      <c r="AB10" s="82" t="s">
        <v>139</v>
      </c>
      <c r="AC10" s="81"/>
      <c r="AD10" s="81"/>
      <c r="AE10" s="81"/>
      <c r="AF10" s="80"/>
      <c r="AG10" s="80"/>
      <c r="AH10" s="60"/>
      <c r="AI10" s="59" t="s">
        <v>138</v>
      </c>
      <c r="AJ10" s="78">
        <f t="shared" ref="AJ10:BB10" si="0">SUM(AJ12:AJ23)</f>
        <v>61</v>
      </c>
      <c r="AK10" s="77">
        <f t="shared" si="0"/>
        <v>23</v>
      </c>
      <c r="AL10" s="76">
        <f t="shared" si="0"/>
        <v>1</v>
      </c>
      <c r="AM10" s="78">
        <f t="shared" si="0"/>
        <v>25</v>
      </c>
      <c r="AN10" s="77">
        <f t="shared" si="0"/>
        <v>12</v>
      </c>
      <c r="AO10" s="76">
        <f t="shared" si="0"/>
        <v>0</v>
      </c>
      <c r="AP10" s="78">
        <f t="shared" si="0"/>
        <v>1</v>
      </c>
      <c r="AQ10" s="77">
        <f t="shared" si="0"/>
        <v>0</v>
      </c>
      <c r="AR10" s="76">
        <f t="shared" si="0"/>
        <v>0</v>
      </c>
      <c r="AS10" s="78">
        <f t="shared" si="0"/>
        <v>20</v>
      </c>
      <c r="AT10" s="77">
        <f t="shared" si="0"/>
        <v>11</v>
      </c>
      <c r="AU10" s="76">
        <f t="shared" si="0"/>
        <v>0</v>
      </c>
      <c r="AV10" s="78">
        <f t="shared" si="0"/>
        <v>5</v>
      </c>
      <c r="AW10" s="77">
        <f t="shared" si="0"/>
        <v>0</v>
      </c>
      <c r="AX10" s="76">
        <f t="shared" si="0"/>
        <v>0</v>
      </c>
      <c r="AY10" s="75">
        <f t="shared" si="0"/>
        <v>0</v>
      </c>
      <c r="AZ10" s="74">
        <f t="shared" si="0"/>
        <v>0</v>
      </c>
      <c r="BA10" s="74">
        <f t="shared" si="0"/>
        <v>0</v>
      </c>
      <c r="BB10" s="73">
        <f t="shared" si="0"/>
        <v>0</v>
      </c>
      <c r="BC10" s="72" t="s">
        <v>137</v>
      </c>
      <c r="BF10" s="5">
        <f>SUM(AJ10:AL10)/$BG$5</f>
        <v>85</v>
      </c>
      <c r="BG10" s="5">
        <f>SUM(AM10:AO10,AY10)/$BG$5</f>
        <v>37</v>
      </c>
      <c r="BH10" s="5">
        <f>SUM(AP10:AR10,AZ10)/$BG$5</f>
        <v>1</v>
      </c>
      <c r="BI10" s="5">
        <f>SUM(AS10:AU10,BA10)/$BG$5</f>
        <v>31</v>
      </c>
      <c r="BJ10" s="5">
        <f>SUM(AV10:AX10,BB10)/$BG$5</f>
        <v>5</v>
      </c>
    </row>
    <row r="11" spans="1:62" ht="47.45" customHeight="1" thickBot="1" x14ac:dyDescent="0.3">
      <c r="B11" s="71"/>
      <c r="C11" s="70"/>
      <c r="D11" s="69"/>
      <c r="E11" s="68"/>
      <c r="F11" s="68"/>
      <c r="G11" s="67"/>
      <c r="H11" s="66"/>
      <c r="I11" s="64"/>
      <c r="J11" s="64"/>
      <c r="K11" s="65"/>
      <c r="L11" s="64"/>
      <c r="M11" s="62"/>
      <c r="N11" s="64"/>
      <c r="O11" s="62"/>
      <c r="P11" s="64"/>
      <c r="Q11" s="62"/>
      <c r="R11" s="64"/>
      <c r="S11" s="62"/>
      <c r="T11" s="64"/>
      <c r="U11" s="62"/>
      <c r="V11" s="64"/>
      <c r="W11" s="62"/>
      <c r="X11" s="64"/>
      <c r="Y11" s="62"/>
      <c r="Z11" s="64"/>
      <c r="AA11" s="62"/>
      <c r="AB11" s="63"/>
      <c r="AC11" s="62"/>
      <c r="AD11" s="62"/>
      <c r="AE11" s="62"/>
      <c r="AF11" s="61"/>
      <c r="AG11" s="61"/>
      <c r="AH11" s="126"/>
      <c r="AI11" s="59" t="s">
        <v>136</v>
      </c>
      <c r="AJ11" s="214">
        <f t="shared" ref="AJ11:BB11" si="1">AJ10/1</f>
        <v>61</v>
      </c>
      <c r="AK11" s="213">
        <f t="shared" si="1"/>
        <v>23</v>
      </c>
      <c r="AL11" s="212">
        <f t="shared" si="1"/>
        <v>1</v>
      </c>
      <c r="AM11" s="214">
        <f t="shared" si="1"/>
        <v>25</v>
      </c>
      <c r="AN11" s="213">
        <f t="shared" si="1"/>
        <v>12</v>
      </c>
      <c r="AO11" s="212">
        <f t="shared" si="1"/>
        <v>0</v>
      </c>
      <c r="AP11" s="214">
        <f t="shared" si="1"/>
        <v>1</v>
      </c>
      <c r="AQ11" s="213">
        <f t="shared" si="1"/>
        <v>0</v>
      </c>
      <c r="AR11" s="212">
        <f t="shared" si="1"/>
        <v>0</v>
      </c>
      <c r="AS11" s="214">
        <f t="shared" si="1"/>
        <v>20</v>
      </c>
      <c r="AT11" s="213">
        <f t="shared" si="1"/>
        <v>11</v>
      </c>
      <c r="AU11" s="212">
        <f t="shared" si="1"/>
        <v>0</v>
      </c>
      <c r="AV11" s="214">
        <f t="shared" si="1"/>
        <v>5</v>
      </c>
      <c r="AW11" s="213">
        <f t="shared" si="1"/>
        <v>0</v>
      </c>
      <c r="AX11" s="212">
        <f t="shared" si="1"/>
        <v>0</v>
      </c>
      <c r="AY11" s="211">
        <f t="shared" si="1"/>
        <v>0</v>
      </c>
      <c r="AZ11" s="210">
        <f t="shared" si="1"/>
        <v>0</v>
      </c>
      <c r="BA11" s="210">
        <f t="shared" si="1"/>
        <v>0</v>
      </c>
      <c r="BB11" s="209">
        <f t="shared" si="1"/>
        <v>0</v>
      </c>
      <c r="BC11" s="52" t="s">
        <v>135</v>
      </c>
    </row>
    <row r="12" spans="1:62" ht="28.15" customHeight="1" x14ac:dyDescent="0.4">
      <c r="A12" s="125"/>
      <c r="B12" s="30"/>
      <c r="C12" s="242">
        <v>1</v>
      </c>
      <c r="D12" s="124"/>
      <c r="E12" s="123"/>
      <c r="F12" s="123"/>
      <c r="G12" s="122"/>
      <c r="H12" s="223" t="s">
        <v>1251</v>
      </c>
      <c r="I12" s="246">
        <v>125</v>
      </c>
      <c r="J12" s="246">
        <v>36</v>
      </c>
      <c r="K12" s="246">
        <v>7</v>
      </c>
      <c r="L12" s="41" t="s">
        <v>133</v>
      </c>
      <c r="M12" s="40" t="s">
        <v>1347</v>
      </c>
      <c r="N12" s="41" t="s">
        <v>131</v>
      </c>
      <c r="O12" s="40" t="s">
        <v>1699</v>
      </c>
      <c r="P12" s="41" t="s">
        <v>130</v>
      </c>
      <c r="Q12" s="40" t="s">
        <v>1368</v>
      </c>
      <c r="R12" s="41" t="s">
        <v>129</v>
      </c>
      <c r="S12" s="40" t="s">
        <v>382</v>
      </c>
      <c r="T12" s="41" t="s">
        <v>128</v>
      </c>
      <c r="U12" s="40" t="s">
        <v>1380</v>
      </c>
      <c r="V12" s="41" t="s">
        <v>127</v>
      </c>
      <c r="W12" s="40" t="s">
        <v>411</v>
      </c>
      <c r="X12" s="41" t="s">
        <v>126</v>
      </c>
      <c r="Y12" s="40" t="s">
        <v>195</v>
      </c>
      <c r="Z12" s="41" t="s">
        <v>125</v>
      </c>
      <c r="AA12" s="40" t="s">
        <v>121</v>
      </c>
      <c r="AB12" s="39"/>
      <c r="AC12" s="40" t="s">
        <v>104</v>
      </c>
      <c r="AD12" s="39" t="s">
        <v>1698</v>
      </c>
      <c r="AE12" s="38"/>
      <c r="AF12" s="250">
        <v>6</v>
      </c>
      <c r="AG12" s="250"/>
      <c r="AH12" s="120"/>
      <c r="AI12" s="11"/>
      <c r="AJ12" s="233">
        <f>SUMPRODUCT(LEN($M12:$AA15)-LEN(SUBSTITUTE($M12:$AA15,"A", "")))</f>
        <v>61</v>
      </c>
      <c r="AK12" s="239">
        <f>SUMPRODUCT(LEN($AD12:$AD15)-LEN(SUBSTITUTE($AD12:$AD15,"A", "")))</f>
        <v>23</v>
      </c>
      <c r="AL12" s="230">
        <f>SUMPRODUCT(LEN($AC12:$AC15)-LEN(SUBSTITUTE($AC12:$AC15,"A", "")))</f>
        <v>1</v>
      </c>
      <c r="AM12" s="233">
        <f>SUMPRODUCT(LEN($M12:$AA15)-LEN(SUBSTITUTE($M12:$AA15,"S", "")))</f>
        <v>25</v>
      </c>
      <c r="AN12" s="239">
        <f>SUMPRODUCT(LEN($AD12:$AD15)-LEN(SUBSTITUTE($AD12:$AD15,"S", "")))</f>
        <v>12</v>
      </c>
      <c r="AO12" s="230">
        <f>SUMPRODUCT(LEN($AC12:$AC15)-LEN(SUBSTITUTE($AC12:$AC15,"S", "")))</f>
        <v>0</v>
      </c>
      <c r="AP12" s="233">
        <f>SUMPRODUCT(LEN($M12:$AA15)-LEN(SUBSTITUTE($M12:$AA15,"F", "")))</f>
        <v>1</v>
      </c>
      <c r="AQ12" s="239">
        <f>SUMPRODUCT(LEN($AD12:$AD15)-LEN(SUBSTITUTE($AD12:$AD15,"F", "")))</f>
        <v>0</v>
      </c>
      <c r="AR12" s="230">
        <f>SUMPRODUCT(LEN($AC12:$AC15)-LEN(SUBSTITUTE($AC12:$AC15,"F", "")))</f>
        <v>0</v>
      </c>
      <c r="AS12" s="233">
        <f>SUMPRODUCT(LEN($M12:$AA15)-LEN(SUBSTITUTE($M12:$AA15,"G", "")))</f>
        <v>20</v>
      </c>
      <c r="AT12" s="239">
        <f>SUMPRODUCT(LEN($AD12:$AD15)-LEN(SUBSTITUTE($AD12:$AD15,"G", "")))</f>
        <v>11</v>
      </c>
      <c r="AU12" s="230">
        <f>SUMPRODUCT(LEN($AC12:$AC15)-LEN(SUBSTITUTE($AC12:$AC15,"G", "")))</f>
        <v>0</v>
      </c>
      <c r="AV12" s="233">
        <f>SUMPRODUCT(LEN($L12:$AA15)-LEN(SUBSTITUTE($L12:$AA15,"M", "")))</f>
        <v>5</v>
      </c>
      <c r="AW12" s="236">
        <f>SUMPRODUCT(LEN($AD12:$AD15)-LEN(SUBSTITUTE($AD12:$AD15,"M", "")))</f>
        <v>0</v>
      </c>
      <c r="AX12" s="269">
        <f>SUMPRODUCT(LEN($AC12:$AC15)-LEN(SUBSTITUTE($AC12:$AC15,"M", "")))</f>
        <v>0</v>
      </c>
      <c r="AY12" s="291">
        <f>SUMPRODUCT(LEN($AE12:$AE15)-LEN(SUBSTITUTE($AE12:$AE15,"S", "")))</f>
        <v>0</v>
      </c>
      <c r="AZ12" s="227">
        <f>SUMPRODUCT(LEN($AE12:$AE15)-LEN(SUBSTITUTE($AE12:$AE15,"F", "")))</f>
        <v>0</v>
      </c>
      <c r="BA12" s="227">
        <f>SUMPRODUCT(LEN($AE12:$AE15)-LEN(SUBSTITUTE($AE12:$AE15,"G", "")))</f>
        <v>0</v>
      </c>
      <c r="BB12" s="294">
        <f>SUMPRODUCT(LEN($AE12:$AE15)-LEN(SUBSTITUTE($AE12:$AE15,"M", "")))</f>
        <v>0</v>
      </c>
    </row>
    <row r="13" spans="1:62" ht="28.15" customHeight="1" thickBot="1" x14ac:dyDescent="0.25">
      <c r="B13" s="30"/>
      <c r="C13" s="243"/>
      <c r="D13" s="36"/>
      <c r="E13" s="111"/>
      <c r="F13" s="111"/>
      <c r="G13" s="110"/>
      <c r="H13" s="224"/>
      <c r="I13" s="247"/>
      <c r="J13" s="247"/>
      <c r="K13" s="247"/>
      <c r="L13" s="33" t="s">
        <v>123</v>
      </c>
      <c r="M13" s="32" t="s">
        <v>132</v>
      </c>
      <c r="N13" s="33" t="s">
        <v>122</v>
      </c>
      <c r="O13" s="32" t="s">
        <v>1634</v>
      </c>
      <c r="P13" s="33" t="s">
        <v>120</v>
      </c>
      <c r="Q13" s="32" t="s">
        <v>1126</v>
      </c>
      <c r="R13" s="33" t="s">
        <v>119</v>
      </c>
      <c r="S13" s="32" t="s">
        <v>484</v>
      </c>
      <c r="T13" s="33" t="s">
        <v>118</v>
      </c>
      <c r="U13" s="32" t="s">
        <v>673</v>
      </c>
      <c r="V13" s="33" t="s">
        <v>117</v>
      </c>
      <c r="W13" s="32" t="s">
        <v>424</v>
      </c>
      <c r="X13" s="33" t="s">
        <v>116</v>
      </c>
      <c r="Y13" s="32" t="s">
        <v>113</v>
      </c>
      <c r="Z13" s="33" t="s">
        <v>115</v>
      </c>
      <c r="AA13" s="32"/>
      <c r="AB13" s="31"/>
      <c r="AC13" s="32"/>
      <c r="AD13" s="31" t="s">
        <v>1697</v>
      </c>
      <c r="AE13" s="23"/>
      <c r="AF13" s="251"/>
      <c r="AG13" s="251"/>
      <c r="AH13" s="119"/>
      <c r="AI13" s="11"/>
      <c r="AJ13" s="265"/>
      <c r="AK13" s="267"/>
      <c r="AL13" s="263"/>
      <c r="AM13" s="265"/>
      <c r="AN13" s="267"/>
      <c r="AO13" s="263"/>
      <c r="AP13" s="265"/>
      <c r="AQ13" s="267"/>
      <c r="AR13" s="263"/>
      <c r="AS13" s="265"/>
      <c r="AT13" s="267"/>
      <c r="AU13" s="263"/>
      <c r="AV13" s="265"/>
      <c r="AW13" s="275"/>
      <c r="AX13" s="270"/>
      <c r="AY13" s="292"/>
      <c r="AZ13" s="228"/>
      <c r="BA13" s="228"/>
      <c r="BB13" s="295"/>
    </row>
    <row r="14" spans="1:62" ht="28.15" customHeight="1" x14ac:dyDescent="0.2">
      <c r="B14" s="30"/>
      <c r="C14" s="244"/>
      <c r="D14" s="29"/>
      <c r="E14" s="109"/>
      <c r="F14" s="109"/>
      <c r="G14" s="108"/>
      <c r="H14" s="225">
        <v>236</v>
      </c>
      <c r="I14" s="248"/>
      <c r="J14" s="248"/>
      <c r="K14" s="248"/>
      <c r="L14" s="26" t="s">
        <v>114</v>
      </c>
      <c r="M14" s="25" t="s">
        <v>382</v>
      </c>
      <c r="N14" s="26" t="s">
        <v>112</v>
      </c>
      <c r="O14" s="25" t="s">
        <v>1274</v>
      </c>
      <c r="P14" s="26" t="s">
        <v>111</v>
      </c>
      <c r="Q14" s="25" t="s">
        <v>389</v>
      </c>
      <c r="R14" s="26" t="s">
        <v>110</v>
      </c>
      <c r="S14" s="25" t="s">
        <v>382</v>
      </c>
      <c r="T14" s="26" t="s">
        <v>109</v>
      </c>
      <c r="U14" s="25" t="s">
        <v>858</v>
      </c>
      <c r="V14" s="26" t="s">
        <v>108</v>
      </c>
      <c r="W14" s="25" t="s">
        <v>422</v>
      </c>
      <c r="X14" s="26" t="s">
        <v>107</v>
      </c>
      <c r="Y14" s="25" t="s">
        <v>113</v>
      </c>
      <c r="Z14" s="26" t="s">
        <v>106</v>
      </c>
      <c r="AA14" s="25"/>
      <c r="AB14" s="24"/>
      <c r="AC14" s="25"/>
      <c r="AD14" s="24"/>
      <c r="AE14" s="23"/>
      <c r="AF14" s="251"/>
      <c r="AG14" s="251"/>
      <c r="AH14" s="119"/>
      <c r="AI14" s="11"/>
      <c r="AJ14" s="265"/>
      <c r="AK14" s="267"/>
      <c r="AL14" s="263"/>
      <c r="AM14" s="265"/>
      <c r="AN14" s="267"/>
      <c r="AO14" s="263"/>
      <c r="AP14" s="265"/>
      <c r="AQ14" s="267"/>
      <c r="AR14" s="263"/>
      <c r="AS14" s="265"/>
      <c r="AT14" s="267"/>
      <c r="AU14" s="263"/>
      <c r="AV14" s="265"/>
      <c r="AW14" s="275"/>
      <c r="AX14" s="270"/>
      <c r="AY14" s="292"/>
      <c r="AZ14" s="228"/>
      <c r="BA14" s="228"/>
      <c r="BB14" s="295"/>
    </row>
    <row r="15" spans="1:62" ht="28.15" customHeight="1" thickBot="1" x14ac:dyDescent="0.25">
      <c r="B15" s="30"/>
      <c r="C15" s="253"/>
      <c r="D15" s="51"/>
      <c r="E15" s="115"/>
      <c r="F15" s="115"/>
      <c r="G15" s="114"/>
      <c r="H15" s="226"/>
      <c r="I15" s="254"/>
      <c r="J15" s="254"/>
      <c r="K15" s="254"/>
      <c r="L15" s="48" t="s">
        <v>105</v>
      </c>
      <c r="M15" s="47" t="s">
        <v>1350</v>
      </c>
      <c r="N15" s="48" t="s">
        <v>103</v>
      </c>
      <c r="O15" s="47" t="s">
        <v>621</v>
      </c>
      <c r="P15" s="48" t="s">
        <v>102</v>
      </c>
      <c r="Q15" s="47" t="s">
        <v>773</v>
      </c>
      <c r="R15" s="48" t="s">
        <v>101</v>
      </c>
      <c r="S15" s="47" t="s">
        <v>1696</v>
      </c>
      <c r="T15" s="48">
        <v>20</v>
      </c>
      <c r="U15" s="47" t="s">
        <v>630</v>
      </c>
      <c r="V15" s="48" t="s">
        <v>100</v>
      </c>
      <c r="W15" s="47" t="s">
        <v>178</v>
      </c>
      <c r="X15" s="48" t="s">
        <v>99</v>
      </c>
      <c r="Y15" s="47" t="s">
        <v>121</v>
      </c>
      <c r="Z15" s="48" t="s">
        <v>98</v>
      </c>
      <c r="AA15" s="47"/>
      <c r="AB15" s="16"/>
      <c r="AC15" s="47"/>
      <c r="AD15" s="16"/>
      <c r="AE15" s="46"/>
      <c r="AF15" s="255"/>
      <c r="AG15" s="255"/>
      <c r="AH15" s="121"/>
      <c r="AI15" s="11"/>
      <c r="AJ15" s="266"/>
      <c r="AK15" s="268"/>
      <c r="AL15" s="264"/>
      <c r="AM15" s="266"/>
      <c r="AN15" s="268"/>
      <c r="AO15" s="264"/>
      <c r="AP15" s="266"/>
      <c r="AQ15" s="268"/>
      <c r="AR15" s="264"/>
      <c r="AS15" s="266"/>
      <c r="AT15" s="268"/>
      <c r="AU15" s="264"/>
      <c r="AV15" s="266"/>
      <c r="AW15" s="276"/>
      <c r="AX15" s="271"/>
      <c r="AY15" s="293"/>
      <c r="AZ15" s="229"/>
      <c r="BA15" s="229"/>
      <c r="BB15" s="296"/>
    </row>
    <row r="16" spans="1:62" ht="28.15" customHeight="1" x14ac:dyDescent="0.2">
      <c r="B16" s="30"/>
      <c r="C16" s="242">
        <v>2</v>
      </c>
      <c r="D16" s="44"/>
      <c r="E16" s="113"/>
      <c r="F16" s="113"/>
      <c r="G16" s="112"/>
      <c r="H16" s="223"/>
      <c r="I16" s="246"/>
      <c r="J16" s="246"/>
      <c r="K16" s="246"/>
      <c r="L16" s="41" t="s">
        <v>133</v>
      </c>
      <c r="M16" s="40"/>
      <c r="N16" s="41" t="s">
        <v>131</v>
      </c>
      <c r="O16" s="40"/>
      <c r="P16" s="41" t="s">
        <v>130</v>
      </c>
      <c r="Q16" s="40"/>
      <c r="R16" s="41" t="s">
        <v>129</v>
      </c>
      <c r="S16" s="40"/>
      <c r="T16" s="41" t="s">
        <v>128</v>
      </c>
      <c r="U16" s="40"/>
      <c r="V16" s="41" t="s">
        <v>127</v>
      </c>
      <c r="W16" s="40"/>
      <c r="X16" s="41" t="s">
        <v>126</v>
      </c>
      <c r="Y16" s="40"/>
      <c r="Z16" s="41" t="s">
        <v>125</v>
      </c>
      <c r="AA16" s="40"/>
      <c r="AB16" s="39"/>
      <c r="AC16" s="40"/>
      <c r="AD16" s="39"/>
      <c r="AE16" s="38"/>
      <c r="AF16" s="250"/>
      <c r="AG16" s="250"/>
      <c r="AH16" s="120"/>
      <c r="AI16" s="11"/>
      <c r="AJ16" s="233">
        <f>SUMPRODUCT(LEN($M16:$AA19)-LEN(SUBSTITUTE($M16:$AA19,"A", "")))</f>
        <v>0</v>
      </c>
      <c r="AK16" s="239">
        <f>SUMPRODUCT(LEN($AD16:$AD19)-LEN(SUBSTITUTE($AD16:$AD19,"A", "")))</f>
        <v>0</v>
      </c>
      <c r="AL16" s="230">
        <f>SUMPRODUCT(LEN($AC16:$AC19)-LEN(SUBSTITUTE($AC16:$AC19,"A", "")))</f>
        <v>0</v>
      </c>
      <c r="AM16" s="233">
        <f>SUMPRODUCT(LEN($M16:$AA19)-LEN(SUBSTITUTE($M16:$AA19,"S", "")))</f>
        <v>0</v>
      </c>
      <c r="AN16" s="239">
        <f>SUMPRODUCT(LEN($AD16:$AD19)-LEN(SUBSTITUTE($AD16:$AD19,"S", "")))</f>
        <v>0</v>
      </c>
      <c r="AO16" s="230">
        <f>SUMPRODUCT(LEN($AC16:$AC19)-LEN(SUBSTITUTE($AC16:$AC19,"S", "")))</f>
        <v>0</v>
      </c>
      <c r="AP16" s="233">
        <f>SUMPRODUCT(LEN($M16:$AA19)-LEN(SUBSTITUTE($M16:$AA19,"F", "")))</f>
        <v>0</v>
      </c>
      <c r="AQ16" s="239">
        <f>SUMPRODUCT(LEN($AD16:$AD19)-LEN(SUBSTITUTE($AD16:$AD19,"F", "")))</f>
        <v>0</v>
      </c>
      <c r="AR16" s="230">
        <f>SUMPRODUCT(LEN($AC16:$AC19)-LEN(SUBSTITUTE($AC16:$AC19,"F", "")))</f>
        <v>0</v>
      </c>
      <c r="AS16" s="233">
        <f>SUMPRODUCT(LEN($M16:$AA19)-LEN(SUBSTITUTE($M16:$AA19,"G", "")))</f>
        <v>0</v>
      </c>
      <c r="AT16" s="239">
        <f>SUMPRODUCT(LEN($AD16:$AD19)-LEN(SUBSTITUTE($AD16:$AD19,"G", "")))</f>
        <v>0</v>
      </c>
      <c r="AU16" s="230">
        <f>SUMPRODUCT(LEN($AC16:$AC19)-LEN(SUBSTITUTE($AC16:$AC19,"G", "")))</f>
        <v>0</v>
      </c>
      <c r="AV16" s="233">
        <f>SUMPRODUCT(LEN($L16:$AA19)-LEN(SUBSTITUTE($L16:$AA19,"M", "")))</f>
        <v>0</v>
      </c>
      <c r="AW16" s="236">
        <f>SUMPRODUCT(LEN($AD16:$AD19)-LEN(SUBSTITUTE($AD16:$AD19,"M", "")))</f>
        <v>0</v>
      </c>
      <c r="AX16" s="269">
        <f>SUMPRODUCT(LEN($AC16:$AC19)-LEN(SUBSTITUTE($AC16:$AC19,"M", "")))</f>
        <v>0</v>
      </c>
      <c r="AY16" s="291">
        <f>SUMPRODUCT(LEN($AE16:$AE19)-LEN(SUBSTITUTE($AE16:$AE19,"S", "")))</f>
        <v>0</v>
      </c>
      <c r="AZ16" s="227">
        <f>SUMPRODUCT(LEN($AE16:$AE19)-LEN(SUBSTITUTE($AE16:$AE19,"F", "")))</f>
        <v>0</v>
      </c>
      <c r="BA16" s="227">
        <f>SUMPRODUCT(LEN($AE16:$AE19)-LEN(SUBSTITUTE($AE16:$AE19,"G", "")))</f>
        <v>0</v>
      </c>
      <c r="BB16" s="294">
        <f>SUMPRODUCT(LEN($AE16:$AE19)-LEN(SUBSTITUTE($AE16:$AE19,"M", "")))</f>
        <v>0</v>
      </c>
    </row>
    <row r="17" spans="2:62" ht="28.15" customHeight="1" thickBot="1" x14ac:dyDescent="0.25">
      <c r="B17" s="30"/>
      <c r="C17" s="243"/>
      <c r="D17" s="36"/>
      <c r="E17" s="111"/>
      <c r="F17" s="111"/>
      <c r="G17" s="110"/>
      <c r="H17" s="224"/>
      <c r="I17" s="247"/>
      <c r="J17" s="247"/>
      <c r="K17" s="247"/>
      <c r="L17" s="33" t="s">
        <v>123</v>
      </c>
      <c r="M17" s="32"/>
      <c r="N17" s="33" t="s">
        <v>122</v>
      </c>
      <c r="O17" s="32"/>
      <c r="P17" s="33" t="s">
        <v>120</v>
      </c>
      <c r="Q17" s="32"/>
      <c r="R17" s="33" t="s">
        <v>119</v>
      </c>
      <c r="S17" s="32"/>
      <c r="T17" s="33" t="s">
        <v>118</v>
      </c>
      <c r="U17" s="32"/>
      <c r="V17" s="33" t="s">
        <v>117</v>
      </c>
      <c r="W17" s="32"/>
      <c r="X17" s="33" t="s">
        <v>116</v>
      </c>
      <c r="Y17" s="32"/>
      <c r="Z17" s="33" t="s">
        <v>115</v>
      </c>
      <c r="AA17" s="32"/>
      <c r="AB17" s="31"/>
      <c r="AC17" s="32"/>
      <c r="AD17" s="31"/>
      <c r="AE17" s="23"/>
      <c r="AF17" s="251"/>
      <c r="AG17" s="251"/>
      <c r="AH17" s="119"/>
      <c r="AI17" s="11"/>
      <c r="AJ17" s="265"/>
      <c r="AK17" s="267"/>
      <c r="AL17" s="263"/>
      <c r="AM17" s="265"/>
      <c r="AN17" s="267"/>
      <c r="AO17" s="263"/>
      <c r="AP17" s="265"/>
      <c r="AQ17" s="267"/>
      <c r="AR17" s="263"/>
      <c r="AS17" s="265"/>
      <c r="AT17" s="267"/>
      <c r="AU17" s="263"/>
      <c r="AV17" s="265"/>
      <c r="AW17" s="275"/>
      <c r="AX17" s="270"/>
      <c r="AY17" s="292"/>
      <c r="AZ17" s="228"/>
      <c r="BA17" s="228"/>
      <c r="BB17" s="295"/>
    </row>
    <row r="18" spans="2:62" ht="28.15" customHeight="1" x14ac:dyDescent="0.2">
      <c r="B18" s="30"/>
      <c r="C18" s="244"/>
      <c r="D18" s="29"/>
      <c r="E18" s="109"/>
      <c r="F18" s="109"/>
      <c r="G18" s="108"/>
      <c r="H18" s="225"/>
      <c r="I18" s="248"/>
      <c r="J18" s="248"/>
      <c r="K18" s="248"/>
      <c r="L18" s="26" t="s">
        <v>114</v>
      </c>
      <c r="M18" s="25"/>
      <c r="N18" s="26" t="s">
        <v>112</v>
      </c>
      <c r="O18" s="25"/>
      <c r="P18" s="26" t="s">
        <v>111</v>
      </c>
      <c r="Q18" s="25"/>
      <c r="R18" s="26" t="s">
        <v>110</v>
      </c>
      <c r="S18" s="25"/>
      <c r="T18" s="26" t="s">
        <v>109</v>
      </c>
      <c r="U18" s="25"/>
      <c r="V18" s="26" t="s">
        <v>108</v>
      </c>
      <c r="W18" s="25"/>
      <c r="X18" s="26" t="s">
        <v>107</v>
      </c>
      <c r="Y18" s="25"/>
      <c r="Z18" s="26" t="s">
        <v>106</v>
      </c>
      <c r="AA18" s="25"/>
      <c r="AB18" s="24"/>
      <c r="AC18" s="25"/>
      <c r="AD18" s="24"/>
      <c r="AE18" s="23"/>
      <c r="AF18" s="251"/>
      <c r="AG18" s="251"/>
      <c r="AH18" s="119"/>
      <c r="AI18" s="11"/>
      <c r="AJ18" s="265"/>
      <c r="AK18" s="267"/>
      <c r="AL18" s="263"/>
      <c r="AM18" s="265"/>
      <c r="AN18" s="267"/>
      <c r="AO18" s="263"/>
      <c r="AP18" s="265"/>
      <c r="AQ18" s="267"/>
      <c r="AR18" s="263"/>
      <c r="AS18" s="265"/>
      <c r="AT18" s="267"/>
      <c r="AU18" s="263"/>
      <c r="AV18" s="265"/>
      <c r="AW18" s="275"/>
      <c r="AX18" s="270"/>
      <c r="AY18" s="292"/>
      <c r="AZ18" s="228"/>
      <c r="BA18" s="228"/>
      <c r="BB18" s="295"/>
    </row>
    <row r="19" spans="2:62" ht="28.15" customHeight="1" thickBot="1" x14ac:dyDescent="0.25">
      <c r="B19" s="30"/>
      <c r="C19" s="253"/>
      <c r="D19" s="51"/>
      <c r="E19" s="115"/>
      <c r="F19" s="115"/>
      <c r="G19" s="114"/>
      <c r="H19" s="226"/>
      <c r="I19" s="254"/>
      <c r="J19" s="254"/>
      <c r="K19" s="254"/>
      <c r="L19" s="48" t="s">
        <v>105</v>
      </c>
      <c r="M19" s="47"/>
      <c r="N19" s="48" t="s">
        <v>103</v>
      </c>
      <c r="O19" s="47"/>
      <c r="P19" s="48" t="s">
        <v>102</v>
      </c>
      <c r="Q19" s="47"/>
      <c r="R19" s="48" t="s">
        <v>101</v>
      </c>
      <c r="S19" s="47"/>
      <c r="T19" s="48">
        <v>20</v>
      </c>
      <c r="U19" s="47"/>
      <c r="V19" s="48" t="s">
        <v>100</v>
      </c>
      <c r="W19" s="47"/>
      <c r="X19" s="48" t="s">
        <v>99</v>
      </c>
      <c r="Y19" s="47"/>
      <c r="Z19" s="48" t="s">
        <v>98</v>
      </c>
      <c r="AA19" s="47"/>
      <c r="AB19" s="16"/>
      <c r="AC19" s="47"/>
      <c r="AD19" s="16"/>
      <c r="AE19" s="46"/>
      <c r="AF19" s="255"/>
      <c r="AG19" s="255"/>
      <c r="AH19" s="121"/>
      <c r="AI19" s="11"/>
      <c r="AJ19" s="266"/>
      <c r="AK19" s="268"/>
      <c r="AL19" s="264"/>
      <c r="AM19" s="266"/>
      <c r="AN19" s="268"/>
      <c r="AO19" s="264"/>
      <c r="AP19" s="266"/>
      <c r="AQ19" s="268"/>
      <c r="AR19" s="264"/>
      <c r="AS19" s="266"/>
      <c r="AT19" s="268"/>
      <c r="AU19" s="264"/>
      <c r="AV19" s="266"/>
      <c r="AW19" s="276"/>
      <c r="AX19" s="271"/>
      <c r="AY19" s="293"/>
      <c r="AZ19" s="229"/>
      <c r="BA19" s="229"/>
      <c r="BB19" s="296"/>
    </row>
    <row r="20" spans="2:62" ht="28.15" customHeight="1" x14ac:dyDescent="0.2">
      <c r="B20" s="30"/>
      <c r="C20" s="242">
        <v>3</v>
      </c>
      <c r="D20" s="44"/>
      <c r="E20" s="113"/>
      <c r="F20" s="113"/>
      <c r="G20" s="112"/>
      <c r="H20" s="223"/>
      <c r="I20" s="246"/>
      <c r="J20" s="246"/>
      <c r="K20" s="246"/>
      <c r="L20" s="41" t="s">
        <v>133</v>
      </c>
      <c r="M20" s="40"/>
      <c r="N20" s="41" t="s">
        <v>131</v>
      </c>
      <c r="O20" s="40"/>
      <c r="P20" s="41" t="s">
        <v>130</v>
      </c>
      <c r="Q20" s="40"/>
      <c r="R20" s="41" t="s">
        <v>129</v>
      </c>
      <c r="S20" s="40"/>
      <c r="T20" s="41" t="s">
        <v>128</v>
      </c>
      <c r="U20" s="40"/>
      <c r="V20" s="41" t="s">
        <v>127</v>
      </c>
      <c r="W20" s="40"/>
      <c r="X20" s="41" t="s">
        <v>126</v>
      </c>
      <c r="Y20" s="40"/>
      <c r="Z20" s="41" t="s">
        <v>125</v>
      </c>
      <c r="AA20" s="40"/>
      <c r="AB20" s="39"/>
      <c r="AC20" s="40"/>
      <c r="AD20" s="39"/>
      <c r="AE20" s="38"/>
      <c r="AF20" s="250"/>
      <c r="AG20" s="250"/>
      <c r="AH20" s="120"/>
      <c r="AI20" s="11"/>
      <c r="AJ20" s="233">
        <f>SUMPRODUCT(LEN($M20:$AA23)-LEN(SUBSTITUTE($M20:$AA23,"A", "")))</f>
        <v>0</v>
      </c>
      <c r="AK20" s="239">
        <f>SUMPRODUCT(LEN($AD20:$AD23)-LEN(SUBSTITUTE($AD20:$AD23,"A", "")))</f>
        <v>0</v>
      </c>
      <c r="AL20" s="230">
        <f>SUMPRODUCT(LEN($AC20:$AC23)-LEN(SUBSTITUTE($AC20:$AC23,"A", "")))</f>
        <v>0</v>
      </c>
      <c r="AM20" s="233">
        <f>SUMPRODUCT(LEN($M20:$AA23)-LEN(SUBSTITUTE($M20:$AA23,"S", "")))</f>
        <v>0</v>
      </c>
      <c r="AN20" s="239">
        <f>SUMPRODUCT(LEN($AD20:$AD23)-LEN(SUBSTITUTE($AD20:$AD23,"S", "")))</f>
        <v>0</v>
      </c>
      <c r="AO20" s="230">
        <f>SUMPRODUCT(LEN($AC20:$AC23)-LEN(SUBSTITUTE($AC20:$AC23,"S", "")))</f>
        <v>0</v>
      </c>
      <c r="AP20" s="233">
        <f>SUMPRODUCT(LEN($M20:$AA23)-LEN(SUBSTITUTE($M20:$AA23,"F", "")))</f>
        <v>0</v>
      </c>
      <c r="AQ20" s="239">
        <f>SUMPRODUCT(LEN($AD20:$AD23)-LEN(SUBSTITUTE($AD20:$AD23,"F", "")))</f>
        <v>0</v>
      </c>
      <c r="AR20" s="230">
        <f>SUMPRODUCT(LEN($AC20:$AC23)-LEN(SUBSTITUTE($AC20:$AC23,"F", "")))</f>
        <v>0</v>
      </c>
      <c r="AS20" s="233">
        <f>SUMPRODUCT(LEN($M20:$AA23)-LEN(SUBSTITUTE($M20:$AA23,"G", "")))</f>
        <v>0</v>
      </c>
      <c r="AT20" s="239">
        <f>SUMPRODUCT(LEN($AD20:$AD23)-LEN(SUBSTITUTE($AD20:$AD23,"G", "")))</f>
        <v>0</v>
      </c>
      <c r="AU20" s="230">
        <f>SUMPRODUCT(LEN($AC20:$AC23)-LEN(SUBSTITUTE($AC20:$AC23,"G", "")))</f>
        <v>0</v>
      </c>
      <c r="AV20" s="233">
        <f>SUMPRODUCT(LEN($L20:$AA23)-LEN(SUBSTITUTE($L20:$AA23,"M", "")))</f>
        <v>0</v>
      </c>
      <c r="AW20" s="236">
        <f>SUMPRODUCT(LEN($AD20:$AD23)-LEN(SUBSTITUTE($AD20:$AD23,"M", "")))</f>
        <v>0</v>
      </c>
      <c r="AX20" s="269">
        <f>SUMPRODUCT(LEN($AC20:$AC23)-LEN(SUBSTITUTE($AC20:$AC23,"M", "")))</f>
        <v>0</v>
      </c>
      <c r="AY20" s="291">
        <f>SUMPRODUCT(LEN($AE20:$AE23)-LEN(SUBSTITUTE($AE20:$AE23,"S", "")))</f>
        <v>0</v>
      </c>
      <c r="AZ20" s="227">
        <f>SUMPRODUCT(LEN($AE20:$AE23)-LEN(SUBSTITUTE($AE20:$AE23,"F", "")))</f>
        <v>0</v>
      </c>
      <c r="BA20" s="227">
        <f>SUMPRODUCT(LEN($AE20:$AE23)-LEN(SUBSTITUTE($AE20:$AE23,"G", "")))</f>
        <v>0</v>
      </c>
      <c r="BB20" s="294">
        <f>SUMPRODUCT(LEN($AE20:$AE23)-LEN(SUBSTITUTE($AE20:$AE23,"M", "")))</f>
        <v>0</v>
      </c>
    </row>
    <row r="21" spans="2:62" ht="28.15" customHeight="1" thickBot="1" x14ac:dyDescent="0.25">
      <c r="B21" s="30"/>
      <c r="C21" s="243"/>
      <c r="D21" s="36"/>
      <c r="E21" s="111"/>
      <c r="F21" s="111"/>
      <c r="G21" s="110"/>
      <c r="H21" s="224"/>
      <c r="I21" s="247"/>
      <c r="J21" s="247"/>
      <c r="K21" s="247"/>
      <c r="L21" s="33" t="s">
        <v>123</v>
      </c>
      <c r="M21" s="32"/>
      <c r="N21" s="33" t="s">
        <v>122</v>
      </c>
      <c r="O21" s="32"/>
      <c r="P21" s="33" t="s">
        <v>120</v>
      </c>
      <c r="Q21" s="32"/>
      <c r="R21" s="33" t="s">
        <v>119</v>
      </c>
      <c r="S21" s="32"/>
      <c r="T21" s="33" t="s">
        <v>118</v>
      </c>
      <c r="U21" s="32"/>
      <c r="V21" s="33" t="s">
        <v>117</v>
      </c>
      <c r="W21" s="32"/>
      <c r="X21" s="33" t="s">
        <v>116</v>
      </c>
      <c r="Y21" s="32"/>
      <c r="Z21" s="33" t="s">
        <v>115</v>
      </c>
      <c r="AA21" s="32"/>
      <c r="AB21" s="31"/>
      <c r="AC21" s="32"/>
      <c r="AD21" s="31"/>
      <c r="AE21" s="23"/>
      <c r="AF21" s="251"/>
      <c r="AG21" s="251"/>
      <c r="AH21" s="119"/>
      <c r="AI21" s="11"/>
      <c r="AJ21" s="265"/>
      <c r="AK21" s="267"/>
      <c r="AL21" s="263"/>
      <c r="AM21" s="265"/>
      <c r="AN21" s="267"/>
      <c r="AO21" s="263"/>
      <c r="AP21" s="265"/>
      <c r="AQ21" s="267"/>
      <c r="AR21" s="263"/>
      <c r="AS21" s="265"/>
      <c r="AT21" s="267"/>
      <c r="AU21" s="263"/>
      <c r="AV21" s="265"/>
      <c r="AW21" s="275"/>
      <c r="AX21" s="270"/>
      <c r="AY21" s="292"/>
      <c r="AZ21" s="228"/>
      <c r="BA21" s="228"/>
      <c r="BB21" s="295"/>
    </row>
    <row r="22" spans="2:62" ht="28.15" customHeight="1" x14ac:dyDescent="0.2">
      <c r="B22" s="30"/>
      <c r="C22" s="244"/>
      <c r="D22" s="29"/>
      <c r="E22" s="109"/>
      <c r="F22" s="109"/>
      <c r="G22" s="108"/>
      <c r="H22" s="225"/>
      <c r="I22" s="248"/>
      <c r="J22" s="248"/>
      <c r="K22" s="248"/>
      <c r="L22" s="26" t="s">
        <v>114</v>
      </c>
      <c r="M22" s="25"/>
      <c r="N22" s="26" t="s">
        <v>112</v>
      </c>
      <c r="O22" s="25"/>
      <c r="P22" s="26" t="s">
        <v>111</v>
      </c>
      <c r="Q22" s="25"/>
      <c r="R22" s="26" t="s">
        <v>110</v>
      </c>
      <c r="S22" s="25"/>
      <c r="T22" s="26" t="s">
        <v>109</v>
      </c>
      <c r="U22" s="25"/>
      <c r="V22" s="26" t="s">
        <v>108</v>
      </c>
      <c r="W22" s="25"/>
      <c r="X22" s="26" t="s">
        <v>107</v>
      </c>
      <c r="Y22" s="25"/>
      <c r="Z22" s="26" t="s">
        <v>106</v>
      </c>
      <c r="AA22" s="25"/>
      <c r="AB22" s="24"/>
      <c r="AC22" s="25"/>
      <c r="AD22" s="24"/>
      <c r="AE22" s="23"/>
      <c r="AF22" s="251"/>
      <c r="AG22" s="251"/>
      <c r="AH22" s="119"/>
      <c r="AI22" s="11"/>
      <c r="AJ22" s="265"/>
      <c r="AK22" s="267"/>
      <c r="AL22" s="263"/>
      <c r="AM22" s="265"/>
      <c r="AN22" s="267"/>
      <c r="AO22" s="263"/>
      <c r="AP22" s="265"/>
      <c r="AQ22" s="267"/>
      <c r="AR22" s="263"/>
      <c r="AS22" s="265"/>
      <c r="AT22" s="267"/>
      <c r="AU22" s="263"/>
      <c r="AV22" s="265"/>
      <c r="AW22" s="275"/>
      <c r="AX22" s="270"/>
      <c r="AY22" s="292"/>
      <c r="AZ22" s="228"/>
      <c r="BA22" s="228"/>
      <c r="BB22" s="295"/>
    </row>
    <row r="23" spans="2:62" ht="28.15" customHeight="1" thickBot="1" x14ac:dyDescent="0.25">
      <c r="B23" s="21"/>
      <c r="C23" s="245"/>
      <c r="D23" s="20"/>
      <c r="E23" s="19"/>
      <c r="F23" s="19"/>
      <c r="G23" s="18"/>
      <c r="H23" s="226"/>
      <c r="I23" s="249"/>
      <c r="J23" s="249"/>
      <c r="K23" s="249"/>
      <c r="L23" s="17" t="s">
        <v>105</v>
      </c>
      <c r="M23" s="15"/>
      <c r="N23" s="17" t="s">
        <v>103</v>
      </c>
      <c r="O23" s="15"/>
      <c r="P23" s="17" t="s">
        <v>102</v>
      </c>
      <c r="Q23" s="15"/>
      <c r="R23" s="17" t="s">
        <v>101</v>
      </c>
      <c r="S23" s="15"/>
      <c r="T23" s="17">
        <v>20</v>
      </c>
      <c r="U23" s="15"/>
      <c r="V23" s="17" t="s">
        <v>100</v>
      </c>
      <c r="W23" s="15"/>
      <c r="X23" s="17" t="s">
        <v>99</v>
      </c>
      <c r="Y23" s="15"/>
      <c r="Z23" s="17" t="s">
        <v>98</v>
      </c>
      <c r="AA23" s="15"/>
      <c r="AB23" s="16"/>
      <c r="AC23" s="15"/>
      <c r="AD23" s="14"/>
      <c r="AE23" s="13"/>
      <c r="AF23" s="252"/>
      <c r="AG23" s="252"/>
      <c r="AH23" s="118"/>
      <c r="AI23" s="11"/>
      <c r="AJ23" s="266"/>
      <c r="AK23" s="268"/>
      <c r="AL23" s="264"/>
      <c r="AM23" s="266"/>
      <c r="AN23" s="268"/>
      <c r="AO23" s="264"/>
      <c r="AP23" s="266"/>
      <c r="AQ23" s="268"/>
      <c r="AR23" s="264"/>
      <c r="AS23" s="266"/>
      <c r="AT23" s="268"/>
      <c r="AU23" s="264"/>
      <c r="AV23" s="266"/>
      <c r="AW23" s="276"/>
      <c r="AX23" s="271"/>
      <c r="AY23" s="293"/>
      <c r="AZ23" s="229"/>
      <c r="BA23" s="229"/>
      <c r="BB23" s="296"/>
    </row>
    <row r="24" spans="2:62" ht="85.9" customHeight="1" thickTop="1" thickBot="1" x14ac:dyDescent="0.35">
      <c r="B24" s="105" t="s">
        <v>174</v>
      </c>
      <c r="C24" s="95" t="s">
        <v>173</v>
      </c>
      <c r="D24" s="100" t="s">
        <v>172</v>
      </c>
      <c r="E24" s="104" t="s">
        <v>171</v>
      </c>
      <c r="F24" s="103"/>
      <c r="G24" s="102"/>
      <c r="H24" s="101" t="s">
        <v>170</v>
      </c>
      <c r="I24" s="100" t="s">
        <v>96</v>
      </c>
      <c r="J24" s="100" t="s">
        <v>169</v>
      </c>
      <c r="K24" s="100" t="s">
        <v>97</v>
      </c>
      <c r="L24" s="256" t="s">
        <v>168</v>
      </c>
      <c r="M24" s="262"/>
      <c r="N24" s="256" t="s">
        <v>167</v>
      </c>
      <c r="O24" s="262"/>
      <c r="P24" s="256" t="s">
        <v>167</v>
      </c>
      <c r="Q24" s="257"/>
      <c r="R24" s="256" t="s">
        <v>167</v>
      </c>
      <c r="S24" s="257"/>
      <c r="T24" s="256" t="s">
        <v>167</v>
      </c>
      <c r="U24" s="257"/>
      <c r="V24" s="256" t="s">
        <v>167</v>
      </c>
      <c r="W24" s="257"/>
      <c r="X24" s="256" t="s">
        <v>167</v>
      </c>
      <c r="Y24" s="257"/>
      <c r="Z24" s="256" t="s">
        <v>167</v>
      </c>
      <c r="AA24" s="257"/>
      <c r="AB24" s="261" t="s">
        <v>166</v>
      </c>
      <c r="AC24" s="257"/>
      <c r="AD24" s="101" t="s">
        <v>165</v>
      </c>
      <c r="AE24" s="101" t="s">
        <v>164</v>
      </c>
      <c r="AF24" s="100" t="s">
        <v>163</v>
      </c>
      <c r="AG24" s="100" t="s">
        <v>162</v>
      </c>
      <c r="AH24" s="99" t="s">
        <v>161</v>
      </c>
      <c r="AI24" s="98"/>
      <c r="AJ24" s="96" t="s">
        <v>160</v>
      </c>
      <c r="AK24" s="95" t="s">
        <v>159</v>
      </c>
      <c r="AL24" s="94" t="s">
        <v>158</v>
      </c>
      <c r="AM24" s="96" t="s">
        <v>157</v>
      </c>
      <c r="AN24" s="95" t="s">
        <v>156</v>
      </c>
      <c r="AO24" s="94" t="s">
        <v>155</v>
      </c>
      <c r="AP24" s="96" t="s">
        <v>154</v>
      </c>
      <c r="AQ24" s="95" t="s">
        <v>153</v>
      </c>
      <c r="AR24" s="97" t="s">
        <v>152</v>
      </c>
      <c r="AS24" s="96" t="s">
        <v>151</v>
      </c>
      <c r="AT24" s="95" t="s">
        <v>150</v>
      </c>
      <c r="AU24" s="94" t="s">
        <v>149</v>
      </c>
      <c r="AV24" s="96" t="s">
        <v>148</v>
      </c>
      <c r="AW24" s="95" t="s">
        <v>147</v>
      </c>
      <c r="AX24" s="94" t="s">
        <v>146</v>
      </c>
      <c r="AY24" s="93" t="s">
        <v>145</v>
      </c>
      <c r="AZ24" s="92" t="s">
        <v>144</v>
      </c>
      <c r="BA24" s="92" t="s">
        <v>143</v>
      </c>
      <c r="BB24" s="91" t="s">
        <v>142</v>
      </c>
    </row>
    <row r="25" spans="2:62" ht="47.45" customHeight="1" thickBot="1" x14ac:dyDescent="0.3">
      <c r="B25" s="90" t="s">
        <v>254</v>
      </c>
      <c r="C25" s="89"/>
      <c r="D25" s="88"/>
      <c r="E25" s="258"/>
      <c r="F25" s="259"/>
      <c r="G25" s="260"/>
      <c r="H25" s="87" t="s">
        <v>140</v>
      </c>
      <c r="I25" s="86"/>
      <c r="J25" s="86"/>
      <c r="K25" s="85"/>
      <c r="L25" s="84"/>
      <c r="M25" s="81"/>
      <c r="N25" s="84"/>
      <c r="O25" s="81"/>
      <c r="P25" s="84"/>
      <c r="Q25" s="81"/>
      <c r="R25" s="84"/>
      <c r="S25" s="81"/>
      <c r="T25" s="84"/>
      <c r="U25" s="81"/>
      <c r="V25" s="84"/>
      <c r="W25" s="81"/>
      <c r="X25" s="84"/>
      <c r="Y25" s="81"/>
      <c r="Z25" s="84"/>
      <c r="AA25" s="83"/>
      <c r="AB25" s="82" t="s">
        <v>139</v>
      </c>
      <c r="AC25" s="81"/>
      <c r="AD25" s="81"/>
      <c r="AE25" s="81"/>
      <c r="AF25" s="80"/>
      <c r="AG25" s="80"/>
      <c r="AH25" s="60"/>
      <c r="AI25" s="79" t="s">
        <v>138</v>
      </c>
      <c r="AJ25" s="78">
        <f t="shared" ref="AJ25:BB25" si="2">SUM(AJ27:AJ38)</f>
        <v>42</v>
      </c>
      <c r="AK25" s="77">
        <f t="shared" si="2"/>
        <v>6</v>
      </c>
      <c r="AL25" s="76">
        <f t="shared" si="2"/>
        <v>0</v>
      </c>
      <c r="AM25" s="78">
        <f t="shared" si="2"/>
        <v>15</v>
      </c>
      <c r="AN25" s="77">
        <f t="shared" si="2"/>
        <v>3</v>
      </c>
      <c r="AO25" s="76">
        <f t="shared" si="2"/>
        <v>0</v>
      </c>
      <c r="AP25" s="78">
        <f t="shared" si="2"/>
        <v>0</v>
      </c>
      <c r="AQ25" s="77">
        <f t="shared" si="2"/>
        <v>0</v>
      </c>
      <c r="AR25" s="76">
        <f t="shared" si="2"/>
        <v>0</v>
      </c>
      <c r="AS25" s="78">
        <f t="shared" si="2"/>
        <v>7</v>
      </c>
      <c r="AT25" s="77">
        <f t="shared" si="2"/>
        <v>2</v>
      </c>
      <c r="AU25" s="76">
        <f t="shared" si="2"/>
        <v>0</v>
      </c>
      <c r="AV25" s="78">
        <f t="shared" si="2"/>
        <v>0</v>
      </c>
      <c r="AW25" s="77">
        <f t="shared" si="2"/>
        <v>0</v>
      </c>
      <c r="AX25" s="76">
        <f t="shared" si="2"/>
        <v>0</v>
      </c>
      <c r="AY25" s="75">
        <f t="shared" si="2"/>
        <v>0</v>
      </c>
      <c r="AZ25" s="74">
        <f t="shared" si="2"/>
        <v>0</v>
      </c>
      <c r="BA25" s="74">
        <f t="shared" si="2"/>
        <v>0</v>
      </c>
      <c r="BB25" s="73">
        <f t="shared" si="2"/>
        <v>0</v>
      </c>
      <c r="BC25" s="72" t="s">
        <v>137</v>
      </c>
      <c r="BF25" s="5">
        <f>SUM(AJ25:AL25)/$BG$5</f>
        <v>48</v>
      </c>
      <c r="BG25" s="5">
        <f>SUM(AM25:AO25,AY25)/$BG$5</f>
        <v>18</v>
      </c>
      <c r="BH25" s="5">
        <f>SUM(AP25:AR25,AZ25)/$BG$5</f>
        <v>0</v>
      </c>
      <c r="BI25" s="5">
        <f>SUM(AS25:AU25,BA25)/$BG$5</f>
        <v>9</v>
      </c>
      <c r="BJ25" s="5">
        <f>SUM(AV25:AX25,BB25)/$BG$5</f>
        <v>0</v>
      </c>
    </row>
    <row r="26" spans="2:62" ht="47.45" customHeight="1" thickBot="1" x14ac:dyDescent="0.3">
      <c r="B26" s="71"/>
      <c r="C26" s="70"/>
      <c r="D26" s="69"/>
      <c r="E26" s="68"/>
      <c r="F26" s="68"/>
      <c r="G26" s="67"/>
      <c r="H26" s="66"/>
      <c r="I26" s="64"/>
      <c r="J26" s="64"/>
      <c r="K26" s="65"/>
      <c r="L26" s="64"/>
      <c r="M26" s="62"/>
      <c r="N26" s="64"/>
      <c r="O26" s="62"/>
      <c r="P26" s="64"/>
      <c r="Q26" s="62"/>
      <c r="R26" s="64"/>
      <c r="S26" s="62"/>
      <c r="T26" s="64"/>
      <c r="U26" s="62"/>
      <c r="V26" s="64"/>
      <c r="W26" s="62"/>
      <c r="X26" s="64"/>
      <c r="Y26" s="62"/>
      <c r="Z26" s="64"/>
      <c r="AA26" s="62"/>
      <c r="AB26" s="63"/>
      <c r="AC26" s="62"/>
      <c r="AD26" s="62"/>
      <c r="AE26" s="62"/>
      <c r="AF26" s="61"/>
      <c r="AG26" s="61"/>
      <c r="AH26" s="60"/>
      <c r="AI26" s="59" t="s">
        <v>136</v>
      </c>
      <c r="AJ26" s="214">
        <f t="shared" ref="AJ26:BB26" si="3">AJ25/1</f>
        <v>42</v>
      </c>
      <c r="AK26" s="213">
        <f t="shared" si="3"/>
        <v>6</v>
      </c>
      <c r="AL26" s="212">
        <f t="shared" si="3"/>
        <v>0</v>
      </c>
      <c r="AM26" s="214">
        <f t="shared" si="3"/>
        <v>15</v>
      </c>
      <c r="AN26" s="213">
        <f t="shared" si="3"/>
        <v>3</v>
      </c>
      <c r="AO26" s="212">
        <f t="shared" si="3"/>
        <v>0</v>
      </c>
      <c r="AP26" s="214">
        <f t="shared" si="3"/>
        <v>0</v>
      </c>
      <c r="AQ26" s="213">
        <f t="shared" si="3"/>
        <v>0</v>
      </c>
      <c r="AR26" s="212">
        <f t="shared" si="3"/>
        <v>0</v>
      </c>
      <c r="AS26" s="214">
        <f t="shared" si="3"/>
        <v>7</v>
      </c>
      <c r="AT26" s="213">
        <f t="shared" si="3"/>
        <v>2</v>
      </c>
      <c r="AU26" s="212">
        <f t="shared" si="3"/>
        <v>0</v>
      </c>
      <c r="AV26" s="214">
        <f t="shared" si="3"/>
        <v>0</v>
      </c>
      <c r="AW26" s="213">
        <f t="shared" si="3"/>
        <v>0</v>
      </c>
      <c r="AX26" s="212">
        <f t="shared" si="3"/>
        <v>0</v>
      </c>
      <c r="AY26" s="211">
        <f t="shared" si="3"/>
        <v>0</v>
      </c>
      <c r="AZ26" s="210">
        <f t="shared" si="3"/>
        <v>0</v>
      </c>
      <c r="BA26" s="210">
        <f t="shared" si="3"/>
        <v>0</v>
      </c>
      <c r="BB26" s="209">
        <f t="shared" si="3"/>
        <v>0</v>
      </c>
      <c r="BC26" s="52" t="s">
        <v>135</v>
      </c>
    </row>
    <row r="27" spans="2:62" ht="28.15" customHeight="1" x14ac:dyDescent="0.2">
      <c r="B27" s="30"/>
      <c r="C27" s="242">
        <v>1</v>
      </c>
      <c r="D27" s="44"/>
      <c r="E27" s="113"/>
      <c r="F27" s="113"/>
      <c r="G27" s="112"/>
      <c r="H27" s="223" t="s">
        <v>1251</v>
      </c>
      <c r="I27" s="246">
        <v>36</v>
      </c>
      <c r="J27" s="246">
        <v>32</v>
      </c>
      <c r="K27" s="246">
        <v>6</v>
      </c>
      <c r="L27" s="41" t="s">
        <v>133</v>
      </c>
      <c r="M27" s="40" t="s">
        <v>104</v>
      </c>
      <c r="N27" s="41" t="s">
        <v>131</v>
      </c>
      <c r="O27" s="40" t="s">
        <v>132</v>
      </c>
      <c r="P27" s="41" t="s">
        <v>130</v>
      </c>
      <c r="Q27" s="40" t="s">
        <v>389</v>
      </c>
      <c r="R27" s="41" t="s">
        <v>129</v>
      </c>
      <c r="S27" s="40" t="s">
        <v>417</v>
      </c>
      <c r="T27" s="41" t="s">
        <v>128</v>
      </c>
      <c r="U27" s="40" t="s">
        <v>389</v>
      </c>
      <c r="V27" s="41" t="s">
        <v>127</v>
      </c>
      <c r="W27" s="40" t="s">
        <v>113</v>
      </c>
      <c r="X27" s="41" t="s">
        <v>126</v>
      </c>
      <c r="Y27" s="40" t="s">
        <v>121</v>
      </c>
      <c r="Z27" s="41" t="s">
        <v>125</v>
      </c>
      <c r="AA27" s="40"/>
      <c r="AB27" s="39"/>
      <c r="AC27" s="40"/>
      <c r="AD27" s="39" t="s">
        <v>1695</v>
      </c>
      <c r="AE27" s="38"/>
      <c r="AF27" s="250"/>
      <c r="AG27" s="250"/>
      <c r="AH27" s="37"/>
      <c r="AI27" s="11"/>
      <c r="AJ27" s="233">
        <f>SUMPRODUCT(LEN($M27:$AA30)-LEN(SUBSTITUTE($M27:$AA30,"A", "")))</f>
        <v>42</v>
      </c>
      <c r="AK27" s="239">
        <f>SUMPRODUCT(LEN($AD27:$AD30)-LEN(SUBSTITUTE($AD27:$AD30,"A", "")))</f>
        <v>6</v>
      </c>
      <c r="AL27" s="230">
        <f>SUMPRODUCT(LEN($AC27:$AC30)-LEN(SUBSTITUTE($AC27:$AC30,"A", "")))</f>
        <v>0</v>
      </c>
      <c r="AM27" s="233">
        <f>SUMPRODUCT(LEN($M27:$AA30)-LEN(SUBSTITUTE($M27:$AA30,"S", "")))</f>
        <v>15</v>
      </c>
      <c r="AN27" s="239">
        <f>SUMPRODUCT(LEN($AD27:$AD30)-LEN(SUBSTITUTE($AD27:$AD30,"S", "")))</f>
        <v>3</v>
      </c>
      <c r="AO27" s="230">
        <f>SUMPRODUCT(LEN($AC27:$AC30)-LEN(SUBSTITUTE($AC27:$AC30,"S", "")))</f>
        <v>0</v>
      </c>
      <c r="AP27" s="233">
        <f>SUMPRODUCT(LEN($M27:$AA30)-LEN(SUBSTITUTE($M27:$AA30,"F", "")))</f>
        <v>0</v>
      </c>
      <c r="AQ27" s="239">
        <f>SUMPRODUCT(LEN($AD27:$AD30)-LEN(SUBSTITUTE($AD27:$AD30,"F", "")))</f>
        <v>0</v>
      </c>
      <c r="AR27" s="230">
        <f>SUMPRODUCT(LEN($AC27:$AC30)-LEN(SUBSTITUTE($AC27:$AC30,"F", "")))</f>
        <v>0</v>
      </c>
      <c r="AS27" s="233">
        <f>SUMPRODUCT(LEN($M27:$AA30)-LEN(SUBSTITUTE($M27:$AA30,"G", "")))</f>
        <v>7</v>
      </c>
      <c r="AT27" s="239">
        <f>SUMPRODUCT(LEN($AD27:$AD30)-LEN(SUBSTITUTE($AD27:$AD30,"G", "")))</f>
        <v>2</v>
      </c>
      <c r="AU27" s="230">
        <f>SUMPRODUCT(LEN($AC27:$AC30)-LEN(SUBSTITUTE($AC27:$AC30,"G", "")))</f>
        <v>0</v>
      </c>
      <c r="AV27" s="233">
        <f>SUMPRODUCT(LEN($L27:$AA30)-LEN(SUBSTITUTE($L27:$AA30,"M", "")))</f>
        <v>0</v>
      </c>
      <c r="AW27" s="236">
        <f>SUMPRODUCT(LEN($AD27:$AD30)-LEN(SUBSTITUTE($AD27:$AD30,"M", "")))</f>
        <v>0</v>
      </c>
      <c r="AX27" s="269">
        <f>SUMPRODUCT(LEN($AC27:$AC30)-LEN(SUBSTITUTE($AC27:$AC30,"M", "")))</f>
        <v>0</v>
      </c>
      <c r="AY27" s="291">
        <f>SUMPRODUCT(LEN($AE27:$AE30)-LEN(SUBSTITUTE($AE27:$AE30,"S", "")))</f>
        <v>0</v>
      </c>
      <c r="AZ27" s="227">
        <f>SUMPRODUCT(LEN($AE27:$AE30)-LEN(SUBSTITUTE($AE27:$AE30,"F", "")))</f>
        <v>0</v>
      </c>
      <c r="BA27" s="227">
        <f>SUMPRODUCT(LEN($AE27:$AE30)-LEN(SUBSTITUTE($AE27:$AE30,"G", "")))</f>
        <v>0</v>
      </c>
      <c r="BB27" s="294">
        <f>SUMPRODUCT(LEN($AE27:$AE30)-LEN(SUBSTITUTE($AE27:$AE30,"M", "")))</f>
        <v>0</v>
      </c>
    </row>
    <row r="28" spans="2:62" ht="28.15" customHeight="1" thickBot="1" x14ac:dyDescent="0.25">
      <c r="B28" s="30"/>
      <c r="C28" s="243"/>
      <c r="D28" s="36"/>
      <c r="E28" s="111"/>
      <c r="F28" s="111"/>
      <c r="G28" s="110"/>
      <c r="H28" s="224"/>
      <c r="I28" s="247"/>
      <c r="J28" s="247"/>
      <c r="K28" s="247"/>
      <c r="L28" s="33" t="s">
        <v>123</v>
      </c>
      <c r="M28" s="32" t="s">
        <v>186</v>
      </c>
      <c r="N28" s="33" t="s">
        <v>122</v>
      </c>
      <c r="O28" s="32" t="s">
        <v>186</v>
      </c>
      <c r="P28" s="33" t="s">
        <v>120</v>
      </c>
      <c r="Q28" s="32" t="s">
        <v>452</v>
      </c>
      <c r="R28" s="33" t="s">
        <v>119</v>
      </c>
      <c r="S28" s="32" t="s">
        <v>186</v>
      </c>
      <c r="T28" s="33" t="s">
        <v>118</v>
      </c>
      <c r="U28" s="32" t="s">
        <v>124</v>
      </c>
      <c r="V28" s="33" t="s">
        <v>117</v>
      </c>
      <c r="W28" s="32" t="s">
        <v>113</v>
      </c>
      <c r="X28" s="33" t="s">
        <v>116</v>
      </c>
      <c r="Y28" s="32" t="s">
        <v>121</v>
      </c>
      <c r="Z28" s="33" t="s">
        <v>115</v>
      </c>
      <c r="AA28" s="32"/>
      <c r="AB28" s="31"/>
      <c r="AC28" s="32"/>
      <c r="AD28" s="31" t="s">
        <v>697</v>
      </c>
      <c r="AE28" s="23"/>
      <c r="AF28" s="251"/>
      <c r="AG28" s="251"/>
      <c r="AH28" s="22"/>
      <c r="AI28" s="11"/>
      <c r="AJ28" s="265"/>
      <c r="AK28" s="267"/>
      <c r="AL28" s="263"/>
      <c r="AM28" s="265"/>
      <c r="AN28" s="267"/>
      <c r="AO28" s="263"/>
      <c r="AP28" s="265"/>
      <c r="AQ28" s="267"/>
      <c r="AR28" s="263"/>
      <c r="AS28" s="265"/>
      <c r="AT28" s="267"/>
      <c r="AU28" s="263"/>
      <c r="AV28" s="265"/>
      <c r="AW28" s="275"/>
      <c r="AX28" s="270"/>
      <c r="AY28" s="292"/>
      <c r="AZ28" s="228"/>
      <c r="BA28" s="228"/>
      <c r="BB28" s="295"/>
    </row>
    <row r="29" spans="2:62" ht="28.15" customHeight="1" x14ac:dyDescent="0.2">
      <c r="B29" s="30"/>
      <c r="C29" s="244"/>
      <c r="D29" s="29"/>
      <c r="E29" s="109"/>
      <c r="F29" s="109"/>
      <c r="G29" s="108"/>
      <c r="H29" s="225">
        <v>236</v>
      </c>
      <c r="I29" s="248"/>
      <c r="J29" s="248"/>
      <c r="K29" s="248"/>
      <c r="L29" s="26" t="s">
        <v>114</v>
      </c>
      <c r="M29" s="25" t="s">
        <v>104</v>
      </c>
      <c r="N29" s="26" t="s">
        <v>112</v>
      </c>
      <c r="O29" s="25" t="s">
        <v>389</v>
      </c>
      <c r="P29" s="26" t="s">
        <v>111</v>
      </c>
      <c r="Q29" s="25" t="s">
        <v>186</v>
      </c>
      <c r="R29" s="26" t="s">
        <v>110</v>
      </c>
      <c r="S29" s="25" t="s">
        <v>725</v>
      </c>
      <c r="T29" s="26" t="s">
        <v>109</v>
      </c>
      <c r="U29" s="25" t="s">
        <v>124</v>
      </c>
      <c r="V29" s="26" t="s">
        <v>108</v>
      </c>
      <c r="W29" s="25" t="s">
        <v>113</v>
      </c>
      <c r="X29" s="26" t="s">
        <v>107</v>
      </c>
      <c r="Y29" s="25"/>
      <c r="Z29" s="26" t="s">
        <v>106</v>
      </c>
      <c r="AA29" s="25"/>
      <c r="AB29" s="24"/>
      <c r="AC29" s="25"/>
      <c r="AD29" s="24"/>
      <c r="AE29" s="23"/>
      <c r="AF29" s="251"/>
      <c r="AG29" s="251"/>
      <c r="AH29" s="22"/>
      <c r="AI29" s="11"/>
      <c r="AJ29" s="265"/>
      <c r="AK29" s="267"/>
      <c r="AL29" s="263"/>
      <c r="AM29" s="265"/>
      <c r="AN29" s="267"/>
      <c r="AO29" s="263"/>
      <c r="AP29" s="265"/>
      <c r="AQ29" s="267"/>
      <c r="AR29" s="263"/>
      <c r="AS29" s="265"/>
      <c r="AT29" s="267"/>
      <c r="AU29" s="263"/>
      <c r="AV29" s="265"/>
      <c r="AW29" s="275"/>
      <c r="AX29" s="270"/>
      <c r="AY29" s="292"/>
      <c r="AZ29" s="228"/>
      <c r="BA29" s="228"/>
      <c r="BB29" s="295"/>
    </row>
    <row r="30" spans="2:62" ht="28.15" customHeight="1" thickBot="1" x14ac:dyDescent="0.25">
      <c r="B30" s="30"/>
      <c r="C30" s="253"/>
      <c r="D30" s="51"/>
      <c r="E30" s="115"/>
      <c r="F30" s="115"/>
      <c r="G30" s="114"/>
      <c r="H30" s="226"/>
      <c r="I30" s="254"/>
      <c r="J30" s="254"/>
      <c r="K30" s="254"/>
      <c r="L30" s="48" t="s">
        <v>105</v>
      </c>
      <c r="M30" s="47" t="s">
        <v>132</v>
      </c>
      <c r="N30" s="48" t="s">
        <v>103</v>
      </c>
      <c r="O30" s="47" t="s">
        <v>389</v>
      </c>
      <c r="P30" s="48" t="s">
        <v>102</v>
      </c>
      <c r="Q30" s="47" t="s">
        <v>124</v>
      </c>
      <c r="R30" s="48" t="s">
        <v>101</v>
      </c>
      <c r="S30" s="47" t="s">
        <v>132</v>
      </c>
      <c r="T30" s="48">
        <v>20</v>
      </c>
      <c r="U30" s="47" t="s">
        <v>195</v>
      </c>
      <c r="V30" s="48" t="s">
        <v>100</v>
      </c>
      <c r="W30" s="47" t="s">
        <v>121</v>
      </c>
      <c r="X30" s="48" t="s">
        <v>99</v>
      </c>
      <c r="Y30" s="47"/>
      <c r="Z30" s="48" t="s">
        <v>98</v>
      </c>
      <c r="AA30" s="47"/>
      <c r="AB30" s="16"/>
      <c r="AC30" s="47"/>
      <c r="AD30" s="16"/>
      <c r="AE30" s="46"/>
      <c r="AF30" s="255"/>
      <c r="AG30" s="255"/>
      <c r="AH30" s="45"/>
      <c r="AI30" s="11"/>
      <c r="AJ30" s="266"/>
      <c r="AK30" s="268"/>
      <c r="AL30" s="264"/>
      <c r="AM30" s="266"/>
      <c r="AN30" s="268"/>
      <c r="AO30" s="264"/>
      <c r="AP30" s="266"/>
      <c r="AQ30" s="268"/>
      <c r="AR30" s="264"/>
      <c r="AS30" s="266"/>
      <c r="AT30" s="268"/>
      <c r="AU30" s="264"/>
      <c r="AV30" s="266"/>
      <c r="AW30" s="276"/>
      <c r="AX30" s="271"/>
      <c r="AY30" s="293"/>
      <c r="AZ30" s="229"/>
      <c r="BA30" s="229"/>
      <c r="BB30" s="296"/>
    </row>
    <row r="31" spans="2:62" ht="28.15" customHeight="1" x14ac:dyDescent="0.2">
      <c r="B31" s="30"/>
      <c r="C31" s="242">
        <v>2</v>
      </c>
      <c r="D31" s="44"/>
      <c r="E31" s="113"/>
      <c r="F31" s="113"/>
      <c r="G31" s="112"/>
      <c r="H31" s="223"/>
      <c r="I31" s="246"/>
      <c r="J31" s="246"/>
      <c r="K31" s="246"/>
      <c r="L31" s="41" t="s">
        <v>133</v>
      </c>
      <c r="M31" s="40"/>
      <c r="N31" s="41" t="s">
        <v>131</v>
      </c>
      <c r="O31" s="40"/>
      <c r="P31" s="41" t="s">
        <v>130</v>
      </c>
      <c r="Q31" s="40"/>
      <c r="R31" s="41" t="s">
        <v>129</v>
      </c>
      <c r="S31" s="40"/>
      <c r="T31" s="41" t="s">
        <v>128</v>
      </c>
      <c r="U31" s="40"/>
      <c r="V31" s="41" t="s">
        <v>127</v>
      </c>
      <c r="W31" s="40"/>
      <c r="X31" s="41" t="s">
        <v>126</v>
      </c>
      <c r="Y31" s="40"/>
      <c r="Z31" s="41" t="s">
        <v>125</v>
      </c>
      <c r="AA31" s="40"/>
      <c r="AB31" s="39"/>
      <c r="AC31" s="40"/>
      <c r="AD31" s="39"/>
      <c r="AE31" s="38"/>
      <c r="AF31" s="250"/>
      <c r="AG31" s="250"/>
      <c r="AH31" s="37"/>
      <c r="AI31" s="11"/>
      <c r="AJ31" s="233">
        <f>SUMPRODUCT(LEN($M31:$AA34)-LEN(SUBSTITUTE($M31:$AA34,"A", "")))</f>
        <v>0</v>
      </c>
      <c r="AK31" s="239">
        <f>SUMPRODUCT(LEN($AD31:$AD34)-LEN(SUBSTITUTE($AD31:$AD34,"A", "")))</f>
        <v>0</v>
      </c>
      <c r="AL31" s="230">
        <f>SUMPRODUCT(LEN($AC31:$AC34)-LEN(SUBSTITUTE($AC31:$AC34,"A", "")))</f>
        <v>0</v>
      </c>
      <c r="AM31" s="233">
        <f>SUMPRODUCT(LEN($M31:$AA34)-LEN(SUBSTITUTE($M31:$AA34,"S", "")))</f>
        <v>0</v>
      </c>
      <c r="AN31" s="239">
        <f>SUMPRODUCT(LEN($AD31:$AD34)-LEN(SUBSTITUTE($AD31:$AD34,"S", "")))</f>
        <v>0</v>
      </c>
      <c r="AO31" s="230">
        <f>SUMPRODUCT(LEN($AC31:$AC34)-LEN(SUBSTITUTE($AC31:$AC34,"S", "")))</f>
        <v>0</v>
      </c>
      <c r="AP31" s="233">
        <f>SUMPRODUCT(LEN($M31:$AA34)-LEN(SUBSTITUTE($M31:$AA34,"F", "")))</f>
        <v>0</v>
      </c>
      <c r="AQ31" s="239">
        <f>SUMPRODUCT(LEN($AD31:$AD34)-LEN(SUBSTITUTE($AD31:$AD34,"F", "")))</f>
        <v>0</v>
      </c>
      <c r="AR31" s="230">
        <f>SUMPRODUCT(LEN($AC31:$AC34)-LEN(SUBSTITUTE($AC31:$AC34,"F", "")))</f>
        <v>0</v>
      </c>
      <c r="AS31" s="233">
        <f>SUMPRODUCT(LEN($M31:$AA34)-LEN(SUBSTITUTE($M31:$AA34,"G", "")))</f>
        <v>0</v>
      </c>
      <c r="AT31" s="239">
        <f>SUMPRODUCT(LEN($AD31:$AD34)-LEN(SUBSTITUTE($AD31:$AD34,"G", "")))</f>
        <v>0</v>
      </c>
      <c r="AU31" s="230">
        <f>SUMPRODUCT(LEN($AC31:$AC34)-LEN(SUBSTITUTE($AC31:$AC34,"G", "")))</f>
        <v>0</v>
      </c>
      <c r="AV31" s="233">
        <f>SUMPRODUCT(LEN($L31:$AA34)-LEN(SUBSTITUTE($L31:$AA34,"M", "")))</f>
        <v>0</v>
      </c>
      <c r="AW31" s="236">
        <f>SUMPRODUCT(LEN($AD31:$AD34)-LEN(SUBSTITUTE($AD31:$AD34,"M", "")))</f>
        <v>0</v>
      </c>
      <c r="AX31" s="269">
        <f>SUMPRODUCT(LEN($AC31:$AC34)-LEN(SUBSTITUTE($AC31:$AC34,"M", "")))</f>
        <v>0</v>
      </c>
      <c r="AY31" s="291">
        <f>SUMPRODUCT(LEN($AE31:$AE34)-LEN(SUBSTITUTE($AE31:$AE34,"S", "")))</f>
        <v>0</v>
      </c>
      <c r="AZ31" s="227">
        <f>SUMPRODUCT(LEN($AE31:$AE34)-LEN(SUBSTITUTE($AE31:$AE34,"F", "")))</f>
        <v>0</v>
      </c>
      <c r="BA31" s="227">
        <f>SUMPRODUCT(LEN($AE31:$AE34)-LEN(SUBSTITUTE($AE31:$AE34,"G", "")))</f>
        <v>0</v>
      </c>
      <c r="BB31" s="294">
        <f>SUMPRODUCT(LEN($AE31:$AE34)-LEN(SUBSTITUTE($AE31:$AE34,"M", "")))</f>
        <v>0</v>
      </c>
    </row>
    <row r="32" spans="2:62" ht="28.15" customHeight="1" thickBot="1" x14ac:dyDescent="0.25">
      <c r="B32" s="30"/>
      <c r="C32" s="243"/>
      <c r="D32" s="36"/>
      <c r="E32" s="111"/>
      <c r="F32" s="111"/>
      <c r="G32" s="110"/>
      <c r="H32" s="224"/>
      <c r="I32" s="247"/>
      <c r="J32" s="247"/>
      <c r="K32" s="247"/>
      <c r="L32" s="33" t="s">
        <v>123</v>
      </c>
      <c r="M32" s="32"/>
      <c r="N32" s="33" t="s">
        <v>122</v>
      </c>
      <c r="O32" s="32"/>
      <c r="P32" s="33" t="s">
        <v>120</v>
      </c>
      <c r="Q32" s="32"/>
      <c r="R32" s="33" t="s">
        <v>119</v>
      </c>
      <c r="S32" s="32"/>
      <c r="T32" s="33" t="s">
        <v>118</v>
      </c>
      <c r="U32" s="32"/>
      <c r="V32" s="33" t="s">
        <v>117</v>
      </c>
      <c r="W32" s="32"/>
      <c r="X32" s="33" t="s">
        <v>116</v>
      </c>
      <c r="Y32" s="32"/>
      <c r="Z32" s="33" t="s">
        <v>115</v>
      </c>
      <c r="AA32" s="32"/>
      <c r="AB32" s="31"/>
      <c r="AC32" s="32"/>
      <c r="AD32" s="31"/>
      <c r="AE32" s="23"/>
      <c r="AF32" s="251"/>
      <c r="AG32" s="251"/>
      <c r="AH32" s="22"/>
      <c r="AI32" s="11"/>
      <c r="AJ32" s="265"/>
      <c r="AK32" s="267"/>
      <c r="AL32" s="263"/>
      <c r="AM32" s="265"/>
      <c r="AN32" s="267"/>
      <c r="AO32" s="263"/>
      <c r="AP32" s="265"/>
      <c r="AQ32" s="267"/>
      <c r="AR32" s="263"/>
      <c r="AS32" s="265"/>
      <c r="AT32" s="267"/>
      <c r="AU32" s="263"/>
      <c r="AV32" s="265"/>
      <c r="AW32" s="275"/>
      <c r="AX32" s="270"/>
      <c r="AY32" s="292"/>
      <c r="AZ32" s="228"/>
      <c r="BA32" s="228"/>
      <c r="BB32" s="295"/>
    </row>
    <row r="33" spans="2:62" ht="28.15" customHeight="1" x14ac:dyDescent="0.2">
      <c r="B33" s="30"/>
      <c r="C33" s="244"/>
      <c r="D33" s="29"/>
      <c r="E33" s="109"/>
      <c r="F33" s="109"/>
      <c r="G33" s="108"/>
      <c r="H33" s="225"/>
      <c r="I33" s="248"/>
      <c r="J33" s="248"/>
      <c r="K33" s="248"/>
      <c r="L33" s="26" t="s">
        <v>114</v>
      </c>
      <c r="M33" s="25"/>
      <c r="N33" s="26" t="s">
        <v>112</v>
      </c>
      <c r="O33" s="25"/>
      <c r="P33" s="26" t="s">
        <v>111</v>
      </c>
      <c r="Q33" s="25"/>
      <c r="R33" s="26" t="s">
        <v>110</v>
      </c>
      <c r="S33" s="25"/>
      <c r="T33" s="26" t="s">
        <v>109</v>
      </c>
      <c r="U33" s="25"/>
      <c r="V33" s="26" t="s">
        <v>108</v>
      </c>
      <c r="W33" s="25"/>
      <c r="X33" s="26" t="s">
        <v>107</v>
      </c>
      <c r="Y33" s="25"/>
      <c r="Z33" s="26" t="s">
        <v>106</v>
      </c>
      <c r="AA33" s="25"/>
      <c r="AB33" s="24"/>
      <c r="AC33" s="25"/>
      <c r="AD33" s="24"/>
      <c r="AE33" s="23"/>
      <c r="AF33" s="251"/>
      <c r="AG33" s="251"/>
      <c r="AH33" s="22"/>
      <c r="AI33" s="11"/>
      <c r="AJ33" s="265"/>
      <c r="AK33" s="267"/>
      <c r="AL33" s="263"/>
      <c r="AM33" s="265"/>
      <c r="AN33" s="267"/>
      <c r="AO33" s="263"/>
      <c r="AP33" s="265"/>
      <c r="AQ33" s="267"/>
      <c r="AR33" s="263"/>
      <c r="AS33" s="265"/>
      <c r="AT33" s="267"/>
      <c r="AU33" s="263"/>
      <c r="AV33" s="265"/>
      <c r="AW33" s="275"/>
      <c r="AX33" s="270"/>
      <c r="AY33" s="292"/>
      <c r="AZ33" s="228"/>
      <c r="BA33" s="228"/>
      <c r="BB33" s="295"/>
    </row>
    <row r="34" spans="2:62" ht="28.15" customHeight="1" thickBot="1" x14ac:dyDescent="0.25">
      <c r="B34" s="30"/>
      <c r="C34" s="253"/>
      <c r="D34" s="51"/>
      <c r="E34" s="115"/>
      <c r="F34" s="115"/>
      <c r="G34" s="114"/>
      <c r="H34" s="226"/>
      <c r="I34" s="254"/>
      <c r="J34" s="254"/>
      <c r="K34" s="254"/>
      <c r="L34" s="48" t="s">
        <v>105</v>
      </c>
      <c r="M34" s="47"/>
      <c r="N34" s="48" t="s">
        <v>103</v>
      </c>
      <c r="O34" s="47"/>
      <c r="P34" s="48" t="s">
        <v>102</v>
      </c>
      <c r="Q34" s="47"/>
      <c r="R34" s="48" t="s">
        <v>101</v>
      </c>
      <c r="S34" s="47"/>
      <c r="T34" s="48">
        <v>20</v>
      </c>
      <c r="U34" s="47"/>
      <c r="V34" s="48" t="s">
        <v>100</v>
      </c>
      <c r="W34" s="47"/>
      <c r="X34" s="48" t="s">
        <v>99</v>
      </c>
      <c r="Y34" s="47"/>
      <c r="Z34" s="48" t="s">
        <v>98</v>
      </c>
      <c r="AA34" s="47"/>
      <c r="AB34" s="16"/>
      <c r="AC34" s="47"/>
      <c r="AD34" s="16"/>
      <c r="AE34" s="46"/>
      <c r="AF34" s="255"/>
      <c r="AG34" s="255"/>
      <c r="AH34" s="45"/>
      <c r="AI34" s="11"/>
      <c r="AJ34" s="266"/>
      <c r="AK34" s="268"/>
      <c r="AL34" s="264"/>
      <c r="AM34" s="266"/>
      <c r="AN34" s="268"/>
      <c r="AO34" s="264"/>
      <c r="AP34" s="266"/>
      <c r="AQ34" s="268"/>
      <c r="AR34" s="264"/>
      <c r="AS34" s="266"/>
      <c r="AT34" s="268"/>
      <c r="AU34" s="264"/>
      <c r="AV34" s="266"/>
      <c r="AW34" s="276"/>
      <c r="AX34" s="271"/>
      <c r="AY34" s="293"/>
      <c r="AZ34" s="229"/>
      <c r="BA34" s="229"/>
      <c r="BB34" s="296"/>
    </row>
    <row r="35" spans="2:62" ht="28.15" customHeight="1" x14ac:dyDescent="0.2">
      <c r="B35" s="30"/>
      <c r="C35" s="242">
        <v>3</v>
      </c>
      <c r="D35" s="44"/>
      <c r="E35" s="113"/>
      <c r="F35" s="113"/>
      <c r="G35" s="112"/>
      <c r="H35" s="223"/>
      <c r="I35" s="246"/>
      <c r="J35" s="246"/>
      <c r="K35" s="246"/>
      <c r="L35" s="41" t="s">
        <v>133</v>
      </c>
      <c r="M35" s="40"/>
      <c r="N35" s="41" t="s">
        <v>131</v>
      </c>
      <c r="O35" s="40"/>
      <c r="P35" s="41" t="s">
        <v>130</v>
      </c>
      <c r="Q35" s="40"/>
      <c r="R35" s="41" t="s">
        <v>129</v>
      </c>
      <c r="S35" s="40"/>
      <c r="T35" s="41" t="s">
        <v>128</v>
      </c>
      <c r="U35" s="40"/>
      <c r="V35" s="41" t="s">
        <v>127</v>
      </c>
      <c r="W35" s="40"/>
      <c r="X35" s="41" t="s">
        <v>126</v>
      </c>
      <c r="Y35" s="40"/>
      <c r="Z35" s="41" t="s">
        <v>125</v>
      </c>
      <c r="AA35" s="40"/>
      <c r="AB35" s="39"/>
      <c r="AC35" s="40"/>
      <c r="AD35" s="39"/>
      <c r="AE35" s="38"/>
      <c r="AF35" s="250"/>
      <c r="AG35" s="250"/>
      <c r="AH35" s="37"/>
      <c r="AI35" s="11"/>
      <c r="AJ35" s="233">
        <f>SUMPRODUCT(LEN($M35:$AA38)-LEN(SUBSTITUTE($M35:$AA38,"A", "")))</f>
        <v>0</v>
      </c>
      <c r="AK35" s="239">
        <f>SUMPRODUCT(LEN($AD35:$AD38)-LEN(SUBSTITUTE($AD35:$AD38,"A", "")))</f>
        <v>0</v>
      </c>
      <c r="AL35" s="230">
        <f>SUMPRODUCT(LEN($AC35:$AC38)-LEN(SUBSTITUTE($AC35:$AC38,"A", "")))</f>
        <v>0</v>
      </c>
      <c r="AM35" s="233">
        <f>SUMPRODUCT(LEN($M35:$AA38)-LEN(SUBSTITUTE($M35:$AA38,"S", "")))</f>
        <v>0</v>
      </c>
      <c r="AN35" s="239">
        <f>SUMPRODUCT(LEN($AD35:$AD38)-LEN(SUBSTITUTE($AD35:$AD38,"S", "")))</f>
        <v>0</v>
      </c>
      <c r="AO35" s="230">
        <f>SUMPRODUCT(LEN($AC35:$AC38)-LEN(SUBSTITUTE($AC35:$AC38,"S", "")))</f>
        <v>0</v>
      </c>
      <c r="AP35" s="233">
        <f>SUMPRODUCT(LEN($M35:$AA38)-LEN(SUBSTITUTE($M35:$AA38,"F", "")))</f>
        <v>0</v>
      </c>
      <c r="AQ35" s="239">
        <f>SUMPRODUCT(LEN($AD35:$AD38)-LEN(SUBSTITUTE($AD35:$AD38,"F", "")))</f>
        <v>0</v>
      </c>
      <c r="AR35" s="230">
        <f>SUMPRODUCT(LEN($AC35:$AC38)-LEN(SUBSTITUTE($AC35:$AC38,"F", "")))</f>
        <v>0</v>
      </c>
      <c r="AS35" s="233">
        <f>SUMPRODUCT(LEN($M35:$AA38)-LEN(SUBSTITUTE($M35:$AA38,"G", "")))</f>
        <v>0</v>
      </c>
      <c r="AT35" s="239">
        <f>SUMPRODUCT(LEN($AD35:$AD38)-LEN(SUBSTITUTE($AD35:$AD38,"G", "")))</f>
        <v>0</v>
      </c>
      <c r="AU35" s="230">
        <f>SUMPRODUCT(LEN($AC35:$AC38)-LEN(SUBSTITUTE($AC35:$AC38,"G", "")))</f>
        <v>0</v>
      </c>
      <c r="AV35" s="233">
        <f>SUMPRODUCT(LEN($L35:$AA38)-LEN(SUBSTITUTE($L35:$AA38,"M", "")))</f>
        <v>0</v>
      </c>
      <c r="AW35" s="236">
        <f>SUMPRODUCT(LEN($AD35:$AD38)-LEN(SUBSTITUTE($AD35:$AD38,"M", "")))</f>
        <v>0</v>
      </c>
      <c r="AX35" s="269">
        <f>SUMPRODUCT(LEN($AC35:$AC38)-LEN(SUBSTITUTE($AC35:$AC38,"M", "")))</f>
        <v>0</v>
      </c>
      <c r="AY35" s="291">
        <f>SUMPRODUCT(LEN($AE35:$AE38)-LEN(SUBSTITUTE($AE35:$AE38,"S", "")))</f>
        <v>0</v>
      </c>
      <c r="AZ35" s="227">
        <f>SUMPRODUCT(LEN($AE35:$AE38)-LEN(SUBSTITUTE($AE35:$AE38,"F", "")))</f>
        <v>0</v>
      </c>
      <c r="BA35" s="227">
        <f>SUMPRODUCT(LEN($AE35:$AE38)-LEN(SUBSTITUTE($AE35:$AE38,"G", "")))</f>
        <v>0</v>
      </c>
      <c r="BB35" s="294">
        <f>SUMPRODUCT(LEN($AE35:$AE38)-LEN(SUBSTITUTE($AE35:$AE38,"M", "")))</f>
        <v>0</v>
      </c>
    </row>
    <row r="36" spans="2:62" ht="28.15" customHeight="1" thickBot="1" x14ac:dyDescent="0.25">
      <c r="B36" s="30"/>
      <c r="C36" s="243"/>
      <c r="D36" s="36"/>
      <c r="E36" s="111"/>
      <c r="F36" s="111"/>
      <c r="G36" s="110"/>
      <c r="H36" s="224"/>
      <c r="I36" s="247"/>
      <c r="J36" s="247"/>
      <c r="K36" s="247"/>
      <c r="L36" s="33" t="s">
        <v>123</v>
      </c>
      <c r="M36" s="32"/>
      <c r="N36" s="33" t="s">
        <v>122</v>
      </c>
      <c r="O36" s="32"/>
      <c r="P36" s="33" t="s">
        <v>120</v>
      </c>
      <c r="Q36" s="32"/>
      <c r="R36" s="33" t="s">
        <v>119</v>
      </c>
      <c r="S36" s="32"/>
      <c r="T36" s="33" t="s">
        <v>118</v>
      </c>
      <c r="U36" s="32"/>
      <c r="V36" s="33" t="s">
        <v>117</v>
      </c>
      <c r="W36" s="32"/>
      <c r="X36" s="33" t="s">
        <v>116</v>
      </c>
      <c r="Y36" s="32"/>
      <c r="Z36" s="33" t="s">
        <v>115</v>
      </c>
      <c r="AA36" s="32"/>
      <c r="AB36" s="31"/>
      <c r="AC36" s="32"/>
      <c r="AD36" s="31"/>
      <c r="AE36" s="23"/>
      <c r="AF36" s="251"/>
      <c r="AG36" s="251"/>
      <c r="AH36" s="22"/>
      <c r="AI36" s="11"/>
      <c r="AJ36" s="265"/>
      <c r="AK36" s="267"/>
      <c r="AL36" s="263"/>
      <c r="AM36" s="265"/>
      <c r="AN36" s="267"/>
      <c r="AO36" s="263"/>
      <c r="AP36" s="265"/>
      <c r="AQ36" s="267"/>
      <c r="AR36" s="263"/>
      <c r="AS36" s="265"/>
      <c r="AT36" s="267"/>
      <c r="AU36" s="263"/>
      <c r="AV36" s="265"/>
      <c r="AW36" s="275"/>
      <c r="AX36" s="270"/>
      <c r="AY36" s="292"/>
      <c r="AZ36" s="228"/>
      <c r="BA36" s="228"/>
      <c r="BB36" s="295"/>
    </row>
    <row r="37" spans="2:62" ht="28.15" customHeight="1" x14ac:dyDescent="0.2">
      <c r="B37" s="30"/>
      <c r="C37" s="244"/>
      <c r="D37" s="29"/>
      <c r="E37" s="109"/>
      <c r="F37" s="109"/>
      <c r="G37" s="108"/>
      <c r="H37" s="225"/>
      <c r="I37" s="248"/>
      <c r="J37" s="248"/>
      <c r="K37" s="248"/>
      <c r="L37" s="26" t="s">
        <v>114</v>
      </c>
      <c r="M37" s="25"/>
      <c r="N37" s="26" t="s">
        <v>112</v>
      </c>
      <c r="O37" s="25"/>
      <c r="P37" s="26" t="s">
        <v>111</v>
      </c>
      <c r="Q37" s="25"/>
      <c r="R37" s="26" t="s">
        <v>110</v>
      </c>
      <c r="S37" s="25"/>
      <c r="T37" s="26" t="s">
        <v>109</v>
      </c>
      <c r="U37" s="25"/>
      <c r="V37" s="26" t="s">
        <v>108</v>
      </c>
      <c r="W37" s="25"/>
      <c r="X37" s="26" t="s">
        <v>107</v>
      </c>
      <c r="Y37" s="25"/>
      <c r="Z37" s="26" t="s">
        <v>106</v>
      </c>
      <c r="AA37" s="25"/>
      <c r="AB37" s="24"/>
      <c r="AC37" s="25"/>
      <c r="AD37" s="24"/>
      <c r="AE37" s="23"/>
      <c r="AF37" s="251"/>
      <c r="AG37" s="251"/>
      <c r="AH37" s="22"/>
      <c r="AI37" s="11"/>
      <c r="AJ37" s="265"/>
      <c r="AK37" s="267"/>
      <c r="AL37" s="263"/>
      <c r="AM37" s="265"/>
      <c r="AN37" s="267"/>
      <c r="AO37" s="263"/>
      <c r="AP37" s="265"/>
      <c r="AQ37" s="267"/>
      <c r="AR37" s="263"/>
      <c r="AS37" s="265"/>
      <c r="AT37" s="267"/>
      <c r="AU37" s="263"/>
      <c r="AV37" s="265"/>
      <c r="AW37" s="275"/>
      <c r="AX37" s="270"/>
      <c r="AY37" s="292"/>
      <c r="AZ37" s="228"/>
      <c r="BA37" s="228"/>
      <c r="BB37" s="295"/>
    </row>
    <row r="38" spans="2:62" ht="28.15" customHeight="1" thickBot="1" x14ac:dyDescent="0.25">
      <c r="B38" s="21"/>
      <c r="C38" s="245"/>
      <c r="D38" s="20"/>
      <c r="E38" s="117"/>
      <c r="F38" s="117"/>
      <c r="G38" s="116"/>
      <c r="H38" s="226"/>
      <c r="I38" s="249"/>
      <c r="J38" s="249"/>
      <c r="K38" s="249"/>
      <c r="L38" s="17" t="s">
        <v>105</v>
      </c>
      <c r="M38" s="15"/>
      <c r="N38" s="17" t="s">
        <v>103</v>
      </c>
      <c r="O38" s="15"/>
      <c r="P38" s="17" t="s">
        <v>102</v>
      </c>
      <c r="Q38" s="15"/>
      <c r="R38" s="17" t="s">
        <v>101</v>
      </c>
      <c r="S38" s="15"/>
      <c r="T38" s="17">
        <v>20</v>
      </c>
      <c r="U38" s="15"/>
      <c r="V38" s="17" t="s">
        <v>100</v>
      </c>
      <c r="W38" s="15"/>
      <c r="X38" s="17" t="s">
        <v>99</v>
      </c>
      <c r="Y38" s="15"/>
      <c r="Z38" s="17" t="s">
        <v>98</v>
      </c>
      <c r="AA38" s="15"/>
      <c r="AB38" s="16"/>
      <c r="AC38" s="15"/>
      <c r="AD38" s="14"/>
      <c r="AE38" s="13"/>
      <c r="AF38" s="252"/>
      <c r="AG38" s="252"/>
      <c r="AH38" s="12"/>
      <c r="AI38" s="11"/>
      <c r="AJ38" s="266"/>
      <c r="AK38" s="268"/>
      <c r="AL38" s="264"/>
      <c r="AM38" s="266"/>
      <c r="AN38" s="268"/>
      <c r="AO38" s="264"/>
      <c r="AP38" s="266"/>
      <c r="AQ38" s="268"/>
      <c r="AR38" s="264"/>
      <c r="AS38" s="266"/>
      <c r="AT38" s="268"/>
      <c r="AU38" s="264"/>
      <c r="AV38" s="266"/>
      <c r="AW38" s="276"/>
      <c r="AX38" s="271"/>
      <c r="AY38" s="293"/>
      <c r="AZ38" s="229"/>
      <c r="BA38" s="229"/>
      <c r="BB38" s="296"/>
    </row>
    <row r="39" spans="2:62" ht="85.9" customHeight="1" thickTop="1" thickBot="1" x14ac:dyDescent="0.35">
      <c r="B39" s="105" t="s">
        <v>174</v>
      </c>
      <c r="C39" s="95" t="s">
        <v>173</v>
      </c>
      <c r="D39" s="100" t="s">
        <v>172</v>
      </c>
      <c r="E39" s="104" t="s">
        <v>171</v>
      </c>
      <c r="F39" s="103"/>
      <c r="G39" s="102"/>
      <c r="H39" s="101" t="s">
        <v>170</v>
      </c>
      <c r="I39" s="100" t="s">
        <v>96</v>
      </c>
      <c r="J39" s="100" t="s">
        <v>169</v>
      </c>
      <c r="K39" s="100" t="s">
        <v>97</v>
      </c>
      <c r="L39" s="256" t="s">
        <v>168</v>
      </c>
      <c r="M39" s="262"/>
      <c r="N39" s="256" t="s">
        <v>167</v>
      </c>
      <c r="O39" s="262"/>
      <c r="P39" s="256" t="s">
        <v>167</v>
      </c>
      <c r="Q39" s="257"/>
      <c r="R39" s="256" t="s">
        <v>167</v>
      </c>
      <c r="S39" s="257"/>
      <c r="T39" s="256" t="s">
        <v>167</v>
      </c>
      <c r="U39" s="257"/>
      <c r="V39" s="256" t="s">
        <v>167</v>
      </c>
      <c r="W39" s="257"/>
      <c r="X39" s="256" t="s">
        <v>167</v>
      </c>
      <c r="Y39" s="257"/>
      <c r="Z39" s="256" t="s">
        <v>167</v>
      </c>
      <c r="AA39" s="257"/>
      <c r="AB39" s="261" t="s">
        <v>166</v>
      </c>
      <c r="AC39" s="257"/>
      <c r="AD39" s="101" t="s">
        <v>165</v>
      </c>
      <c r="AE39" s="101" t="s">
        <v>164</v>
      </c>
      <c r="AF39" s="100" t="s">
        <v>163</v>
      </c>
      <c r="AG39" s="100" t="s">
        <v>162</v>
      </c>
      <c r="AH39" s="99" t="s">
        <v>161</v>
      </c>
      <c r="AI39" s="98"/>
      <c r="AJ39" s="96" t="s">
        <v>160</v>
      </c>
      <c r="AK39" s="95" t="s">
        <v>159</v>
      </c>
      <c r="AL39" s="94" t="s">
        <v>158</v>
      </c>
      <c r="AM39" s="96" t="s">
        <v>157</v>
      </c>
      <c r="AN39" s="95" t="s">
        <v>156</v>
      </c>
      <c r="AO39" s="94" t="s">
        <v>155</v>
      </c>
      <c r="AP39" s="96" t="s">
        <v>154</v>
      </c>
      <c r="AQ39" s="95" t="s">
        <v>153</v>
      </c>
      <c r="AR39" s="97" t="s">
        <v>152</v>
      </c>
      <c r="AS39" s="96" t="s">
        <v>151</v>
      </c>
      <c r="AT39" s="95" t="s">
        <v>150</v>
      </c>
      <c r="AU39" s="94" t="s">
        <v>149</v>
      </c>
      <c r="AV39" s="96" t="s">
        <v>148</v>
      </c>
      <c r="AW39" s="95" t="s">
        <v>147</v>
      </c>
      <c r="AX39" s="94" t="s">
        <v>146</v>
      </c>
      <c r="AY39" s="93" t="s">
        <v>145</v>
      </c>
      <c r="AZ39" s="92" t="s">
        <v>144</v>
      </c>
      <c r="BA39" s="92" t="s">
        <v>143</v>
      </c>
      <c r="BB39" s="91" t="s">
        <v>142</v>
      </c>
    </row>
    <row r="40" spans="2:62" ht="48" thickBot="1" x14ac:dyDescent="0.3">
      <c r="B40" s="90" t="s">
        <v>253</v>
      </c>
      <c r="C40" s="89"/>
      <c r="D40" s="88"/>
      <c r="E40" s="258"/>
      <c r="F40" s="259"/>
      <c r="G40" s="260"/>
      <c r="H40" s="87" t="s">
        <v>140</v>
      </c>
      <c r="I40" s="86"/>
      <c r="J40" s="86"/>
      <c r="K40" s="85"/>
      <c r="L40" s="84"/>
      <c r="M40" s="81"/>
      <c r="N40" s="84"/>
      <c r="O40" s="81"/>
      <c r="P40" s="84"/>
      <c r="Q40" s="81"/>
      <c r="R40" s="84"/>
      <c r="S40" s="81"/>
      <c r="T40" s="84"/>
      <c r="U40" s="81"/>
      <c r="V40" s="84"/>
      <c r="W40" s="81"/>
      <c r="X40" s="84"/>
      <c r="Y40" s="81"/>
      <c r="Z40" s="84"/>
      <c r="AA40" s="83"/>
      <c r="AB40" s="82" t="s">
        <v>139</v>
      </c>
      <c r="AC40" s="81"/>
      <c r="AD40" s="81"/>
      <c r="AE40" s="81"/>
      <c r="AF40" s="80"/>
      <c r="AG40" s="80"/>
      <c r="AH40" s="60"/>
      <c r="AI40" s="79" t="s">
        <v>138</v>
      </c>
      <c r="AJ40" s="78">
        <f t="shared" ref="AJ40:BB40" si="4">SUM(AJ42:AJ53)</f>
        <v>32</v>
      </c>
      <c r="AK40" s="77">
        <f t="shared" si="4"/>
        <v>0</v>
      </c>
      <c r="AL40" s="76">
        <f t="shared" si="4"/>
        <v>0</v>
      </c>
      <c r="AM40" s="78">
        <f t="shared" si="4"/>
        <v>19</v>
      </c>
      <c r="AN40" s="77">
        <f t="shared" si="4"/>
        <v>0</v>
      </c>
      <c r="AO40" s="76">
        <f t="shared" si="4"/>
        <v>0</v>
      </c>
      <c r="AP40" s="78">
        <f t="shared" si="4"/>
        <v>0</v>
      </c>
      <c r="AQ40" s="77">
        <f t="shared" si="4"/>
        <v>0</v>
      </c>
      <c r="AR40" s="76">
        <f t="shared" si="4"/>
        <v>0</v>
      </c>
      <c r="AS40" s="78">
        <f t="shared" si="4"/>
        <v>3</v>
      </c>
      <c r="AT40" s="77">
        <f t="shared" si="4"/>
        <v>0</v>
      </c>
      <c r="AU40" s="76">
        <f t="shared" si="4"/>
        <v>0</v>
      </c>
      <c r="AV40" s="78">
        <f t="shared" si="4"/>
        <v>3</v>
      </c>
      <c r="AW40" s="77">
        <f t="shared" si="4"/>
        <v>0</v>
      </c>
      <c r="AX40" s="76">
        <f t="shared" si="4"/>
        <v>0</v>
      </c>
      <c r="AY40" s="75">
        <f t="shared" si="4"/>
        <v>0</v>
      </c>
      <c r="AZ40" s="74">
        <f t="shared" si="4"/>
        <v>0</v>
      </c>
      <c r="BA40" s="74">
        <f t="shared" si="4"/>
        <v>0</v>
      </c>
      <c r="BB40" s="73">
        <f t="shared" si="4"/>
        <v>0</v>
      </c>
      <c r="BC40" s="72" t="s">
        <v>137</v>
      </c>
      <c r="BF40" s="5">
        <f>SUM(AJ40:AL40)/$BG$5</f>
        <v>32</v>
      </c>
      <c r="BG40" s="5">
        <f>SUM(AM40:AO40,AY40)/$BG$5</f>
        <v>19</v>
      </c>
      <c r="BH40" s="5">
        <f>SUM(AP40:AR40,AZ40)/$BG$5</f>
        <v>0</v>
      </c>
      <c r="BI40" s="5">
        <f>SUM(AS40:AU40,BA40)/$BG$5</f>
        <v>3</v>
      </c>
      <c r="BJ40" s="5">
        <f>SUM(AV40:AX40,BB40)/$BG$5</f>
        <v>3</v>
      </c>
    </row>
    <row r="41" spans="2:62" ht="37.5" thickBot="1" x14ac:dyDescent="0.3">
      <c r="B41" s="71"/>
      <c r="C41" s="70"/>
      <c r="D41" s="69"/>
      <c r="E41" s="68"/>
      <c r="F41" s="68"/>
      <c r="G41" s="67"/>
      <c r="H41" s="66"/>
      <c r="I41" s="64"/>
      <c r="J41" s="64"/>
      <c r="K41" s="65"/>
      <c r="L41" s="64"/>
      <c r="M41" s="62"/>
      <c r="N41" s="64"/>
      <c r="O41" s="62"/>
      <c r="P41" s="64"/>
      <c r="Q41" s="62"/>
      <c r="R41" s="64"/>
      <c r="S41" s="62"/>
      <c r="T41" s="64"/>
      <c r="U41" s="62"/>
      <c r="V41" s="64"/>
      <c r="W41" s="62"/>
      <c r="X41" s="64"/>
      <c r="Y41" s="62"/>
      <c r="Z41" s="64"/>
      <c r="AA41" s="62"/>
      <c r="AB41" s="63"/>
      <c r="AC41" s="62"/>
      <c r="AD41" s="62"/>
      <c r="AE41" s="62"/>
      <c r="AF41" s="61"/>
      <c r="AG41" s="61"/>
      <c r="AH41" s="60"/>
      <c r="AI41" s="59" t="s">
        <v>136</v>
      </c>
      <c r="AJ41" s="214">
        <f t="shared" ref="AJ41:BB41" si="5">AJ40/1</f>
        <v>32</v>
      </c>
      <c r="AK41" s="213">
        <f t="shared" si="5"/>
        <v>0</v>
      </c>
      <c r="AL41" s="212">
        <f t="shared" si="5"/>
        <v>0</v>
      </c>
      <c r="AM41" s="214">
        <f t="shared" si="5"/>
        <v>19</v>
      </c>
      <c r="AN41" s="213">
        <f t="shared" si="5"/>
        <v>0</v>
      </c>
      <c r="AO41" s="212">
        <f t="shared" si="5"/>
        <v>0</v>
      </c>
      <c r="AP41" s="214">
        <f t="shared" si="5"/>
        <v>0</v>
      </c>
      <c r="AQ41" s="213">
        <f t="shared" si="5"/>
        <v>0</v>
      </c>
      <c r="AR41" s="212">
        <f t="shared" si="5"/>
        <v>0</v>
      </c>
      <c r="AS41" s="214">
        <f t="shared" si="5"/>
        <v>3</v>
      </c>
      <c r="AT41" s="213">
        <f t="shared" si="5"/>
        <v>0</v>
      </c>
      <c r="AU41" s="212">
        <f t="shared" si="5"/>
        <v>0</v>
      </c>
      <c r="AV41" s="214">
        <f t="shared" si="5"/>
        <v>3</v>
      </c>
      <c r="AW41" s="213">
        <f t="shared" si="5"/>
        <v>0</v>
      </c>
      <c r="AX41" s="212">
        <f t="shared" si="5"/>
        <v>0</v>
      </c>
      <c r="AY41" s="211">
        <f t="shared" si="5"/>
        <v>0</v>
      </c>
      <c r="AZ41" s="210">
        <f t="shared" si="5"/>
        <v>0</v>
      </c>
      <c r="BA41" s="210">
        <f t="shared" si="5"/>
        <v>0</v>
      </c>
      <c r="BB41" s="209">
        <f t="shared" si="5"/>
        <v>0</v>
      </c>
      <c r="BC41" s="52" t="s">
        <v>135</v>
      </c>
    </row>
    <row r="42" spans="2:62" ht="28.15" customHeight="1" x14ac:dyDescent="0.2">
      <c r="B42" s="30"/>
      <c r="C42" s="242">
        <v>1</v>
      </c>
      <c r="D42" s="44"/>
      <c r="E42" s="113"/>
      <c r="F42" s="113"/>
      <c r="G42" s="112"/>
      <c r="H42" s="223" t="s">
        <v>1251</v>
      </c>
      <c r="I42" s="246">
        <v>114</v>
      </c>
      <c r="J42" s="246">
        <v>31</v>
      </c>
      <c r="K42" s="246">
        <v>4</v>
      </c>
      <c r="L42" s="41" t="s">
        <v>133</v>
      </c>
      <c r="M42" s="40" t="s">
        <v>104</v>
      </c>
      <c r="N42" s="41" t="s">
        <v>131</v>
      </c>
      <c r="O42" s="40" t="s">
        <v>1347</v>
      </c>
      <c r="P42" s="41" t="s">
        <v>130</v>
      </c>
      <c r="Q42" s="40" t="s">
        <v>104</v>
      </c>
      <c r="R42" s="41" t="s">
        <v>129</v>
      </c>
      <c r="S42" s="40" t="s">
        <v>399</v>
      </c>
      <c r="T42" s="41" t="s">
        <v>128</v>
      </c>
      <c r="U42" s="40" t="s">
        <v>376</v>
      </c>
      <c r="V42" s="41" t="s">
        <v>127</v>
      </c>
      <c r="W42" s="40" t="s">
        <v>178</v>
      </c>
      <c r="X42" s="41" t="s">
        <v>126</v>
      </c>
      <c r="Y42" s="40" t="s">
        <v>113</v>
      </c>
      <c r="Z42" s="41" t="s">
        <v>125</v>
      </c>
      <c r="AA42" s="40"/>
      <c r="AB42" s="39"/>
      <c r="AC42" s="40"/>
      <c r="AD42" s="39"/>
      <c r="AE42" s="38"/>
      <c r="AF42" s="250"/>
      <c r="AG42" s="250"/>
      <c r="AH42" s="37"/>
      <c r="AI42" s="11"/>
      <c r="AJ42" s="233">
        <f>SUMPRODUCT(LEN($M42:$AA45)-LEN(SUBSTITUTE($M42:$AA45,"A", "")))</f>
        <v>32</v>
      </c>
      <c r="AK42" s="239">
        <f>SUMPRODUCT(LEN($AD42:$AD45)-LEN(SUBSTITUTE($AD42:$AD45,"A", "")))</f>
        <v>0</v>
      </c>
      <c r="AL42" s="230">
        <f>SUMPRODUCT(LEN($AC42:$AC45)-LEN(SUBSTITUTE($AC42:$AC45,"A", "")))</f>
        <v>0</v>
      </c>
      <c r="AM42" s="233">
        <f>SUMPRODUCT(LEN($M42:$AA45)-LEN(SUBSTITUTE($M42:$AA45,"S", "")))</f>
        <v>19</v>
      </c>
      <c r="AN42" s="239">
        <f>SUMPRODUCT(LEN($AD42:$AD45)-LEN(SUBSTITUTE($AD42:$AD45,"S", "")))</f>
        <v>0</v>
      </c>
      <c r="AO42" s="230">
        <f>SUMPRODUCT(LEN($AC42:$AC45)-LEN(SUBSTITUTE($AC42:$AC45,"S", "")))</f>
        <v>0</v>
      </c>
      <c r="AP42" s="233">
        <f>SUMPRODUCT(LEN($M42:$AA45)-LEN(SUBSTITUTE($M42:$AA45,"F", "")))</f>
        <v>0</v>
      </c>
      <c r="AQ42" s="239">
        <f>SUMPRODUCT(LEN($AD42:$AD45)-LEN(SUBSTITUTE($AD42:$AD45,"F", "")))</f>
        <v>0</v>
      </c>
      <c r="AR42" s="230">
        <f>SUMPRODUCT(LEN($AC42:$AC45)-LEN(SUBSTITUTE($AC42:$AC45,"F", "")))</f>
        <v>0</v>
      </c>
      <c r="AS42" s="233">
        <f>SUMPRODUCT(LEN($M42:$AA45)-LEN(SUBSTITUTE($M42:$AA45,"G", "")))</f>
        <v>3</v>
      </c>
      <c r="AT42" s="239">
        <f>SUMPRODUCT(LEN($AD42:$AD45)-LEN(SUBSTITUTE($AD42:$AD45,"G", "")))</f>
        <v>0</v>
      </c>
      <c r="AU42" s="230">
        <f>SUMPRODUCT(LEN($AC42:$AC45)-LEN(SUBSTITUTE($AC42:$AC45,"G", "")))</f>
        <v>0</v>
      </c>
      <c r="AV42" s="233">
        <f>SUMPRODUCT(LEN($L42:$AA45)-LEN(SUBSTITUTE($L42:$AA45,"M", "")))</f>
        <v>3</v>
      </c>
      <c r="AW42" s="236">
        <f>SUMPRODUCT(LEN($AD42:$AD45)-LEN(SUBSTITUTE($AD42:$AD45,"M", "")))</f>
        <v>0</v>
      </c>
      <c r="AX42" s="269">
        <f>SUMPRODUCT(LEN($AC42:$AC45)-LEN(SUBSTITUTE($AC42:$AC45,"M", "")))</f>
        <v>0</v>
      </c>
      <c r="AY42" s="291">
        <f>SUMPRODUCT(LEN($AE42:$AE45)-LEN(SUBSTITUTE($AE42:$AE45,"S", "")))</f>
        <v>0</v>
      </c>
      <c r="AZ42" s="227">
        <f>SUMPRODUCT(LEN($AE42:$AE45)-LEN(SUBSTITUTE($AE42:$AE45,"F", "")))</f>
        <v>0</v>
      </c>
      <c r="BA42" s="227">
        <f>SUMPRODUCT(LEN($AE42:$AE45)-LEN(SUBSTITUTE($AE42:$AE45,"G", "")))</f>
        <v>0</v>
      </c>
      <c r="BB42" s="294">
        <f>SUMPRODUCT(LEN($AE42:$AE45)-LEN(SUBSTITUTE($AE42:$AE45,"M", "")))</f>
        <v>0</v>
      </c>
    </row>
    <row r="43" spans="2:62" ht="28.15" customHeight="1" thickBot="1" x14ac:dyDescent="0.25">
      <c r="B43" s="30"/>
      <c r="C43" s="243"/>
      <c r="D43" s="36"/>
      <c r="E43" s="111"/>
      <c r="F43" s="111"/>
      <c r="G43" s="110"/>
      <c r="H43" s="224"/>
      <c r="I43" s="247"/>
      <c r="J43" s="247"/>
      <c r="K43" s="247"/>
      <c r="L43" s="33" t="s">
        <v>123</v>
      </c>
      <c r="M43" s="32" t="s">
        <v>104</v>
      </c>
      <c r="N43" s="33" t="s">
        <v>122</v>
      </c>
      <c r="O43" s="32" t="s">
        <v>1315</v>
      </c>
      <c r="P43" s="33" t="s">
        <v>120</v>
      </c>
      <c r="Q43" s="32" t="s">
        <v>104</v>
      </c>
      <c r="R43" s="33" t="s">
        <v>119</v>
      </c>
      <c r="S43" s="32" t="s">
        <v>418</v>
      </c>
      <c r="T43" s="33" t="s">
        <v>118</v>
      </c>
      <c r="U43" s="32" t="s">
        <v>186</v>
      </c>
      <c r="V43" s="33" t="s">
        <v>117</v>
      </c>
      <c r="W43" s="32" t="s">
        <v>132</v>
      </c>
      <c r="X43" s="33" t="s">
        <v>116</v>
      </c>
      <c r="Y43" s="32" t="s">
        <v>121</v>
      </c>
      <c r="Z43" s="33" t="s">
        <v>115</v>
      </c>
      <c r="AA43" s="32"/>
      <c r="AB43" s="31"/>
      <c r="AC43" s="32"/>
      <c r="AD43" s="31"/>
      <c r="AE43" s="23"/>
      <c r="AF43" s="251"/>
      <c r="AG43" s="251"/>
      <c r="AH43" s="22"/>
      <c r="AI43" s="11"/>
      <c r="AJ43" s="265"/>
      <c r="AK43" s="267"/>
      <c r="AL43" s="263"/>
      <c r="AM43" s="265"/>
      <c r="AN43" s="267"/>
      <c r="AO43" s="263"/>
      <c r="AP43" s="265"/>
      <c r="AQ43" s="267"/>
      <c r="AR43" s="263"/>
      <c r="AS43" s="265"/>
      <c r="AT43" s="267"/>
      <c r="AU43" s="263"/>
      <c r="AV43" s="265"/>
      <c r="AW43" s="275"/>
      <c r="AX43" s="270"/>
      <c r="AY43" s="292"/>
      <c r="AZ43" s="228"/>
      <c r="BA43" s="228"/>
      <c r="BB43" s="295"/>
    </row>
    <row r="44" spans="2:62" ht="28.15" customHeight="1" x14ac:dyDescent="0.2">
      <c r="B44" s="30"/>
      <c r="C44" s="244"/>
      <c r="D44" s="29"/>
      <c r="E44" s="109"/>
      <c r="F44" s="109"/>
      <c r="G44" s="108"/>
      <c r="H44" s="225">
        <v>236</v>
      </c>
      <c r="I44" s="248"/>
      <c r="J44" s="248"/>
      <c r="K44" s="248"/>
      <c r="L44" s="26" t="s">
        <v>114</v>
      </c>
      <c r="M44" s="25" t="s">
        <v>104</v>
      </c>
      <c r="N44" s="26" t="s">
        <v>112</v>
      </c>
      <c r="O44" s="25" t="s">
        <v>1347</v>
      </c>
      <c r="P44" s="26" t="s">
        <v>111</v>
      </c>
      <c r="Q44" s="25" t="s">
        <v>104</v>
      </c>
      <c r="R44" s="26" t="s">
        <v>110</v>
      </c>
      <c r="S44" s="25" t="s">
        <v>858</v>
      </c>
      <c r="T44" s="26" t="s">
        <v>109</v>
      </c>
      <c r="U44" s="25" t="s">
        <v>217</v>
      </c>
      <c r="V44" s="26" t="s">
        <v>108</v>
      </c>
      <c r="W44" s="25" t="s">
        <v>113</v>
      </c>
      <c r="X44" s="26" t="s">
        <v>107</v>
      </c>
      <c r="Y44" s="25" t="s">
        <v>121</v>
      </c>
      <c r="Z44" s="26" t="s">
        <v>106</v>
      </c>
      <c r="AA44" s="25"/>
      <c r="AB44" s="24"/>
      <c r="AC44" s="25"/>
      <c r="AD44" s="24"/>
      <c r="AE44" s="23"/>
      <c r="AF44" s="251"/>
      <c r="AG44" s="251"/>
      <c r="AH44" s="22"/>
      <c r="AI44" s="11"/>
      <c r="AJ44" s="265"/>
      <c r="AK44" s="267"/>
      <c r="AL44" s="263"/>
      <c r="AM44" s="265"/>
      <c r="AN44" s="267"/>
      <c r="AO44" s="263"/>
      <c r="AP44" s="265"/>
      <c r="AQ44" s="267"/>
      <c r="AR44" s="263"/>
      <c r="AS44" s="265"/>
      <c r="AT44" s="267"/>
      <c r="AU44" s="263"/>
      <c r="AV44" s="265"/>
      <c r="AW44" s="275"/>
      <c r="AX44" s="270"/>
      <c r="AY44" s="292"/>
      <c r="AZ44" s="228"/>
      <c r="BA44" s="228"/>
      <c r="BB44" s="295"/>
    </row>
    <row r="45" spans="2:62" ht="28.15" customHeight="1" thickBot="1" x14ac:dyDescent="0.25">
      <c r="B45" s="30"/>
      <c r="C45" s="253"/>
      <c r="D45" s="51"/>
      <c r="E45" s="115"/>
      <c r="F45" s="115"/>
      <c r="G45" s="114"/>
      <c r="H45" s="226"/>
      <c r="I45" s="254"/>
      <c r="J45" s="254"/>
      <c r="K45" s="254"/>
      <c r="L45" s="48" t="s">
        <v>105</v>
      </c>
      <c r="M45" s="47" t="s">
        <v>104</v>
      </c>
      <c r="N45" s="48" t="s">
        <v>103</v>
      </c>
      <c r="O45" s="47" t="s">
        <v>132</v>
      </c>
      <c r="P45" s="48" t="s">
        <v>102</v>
      </c>
      <c r="Q45" s="47" t="s">
        <v>104</v>
      </c>
      <c r="R45" s="48" t="s">
        <v>101</v>
      </c>
      <c r="S45" s="47" t="s">
        <v>376</v>
      </c>
      <c r="T45" s="48">
        <v>20</v>
      </c>
      <c r="U45" s="47" t="s">
        <v>178</v>
      </c>
      <c r="V45" s="48" t="s">
        <v>100</v>
      </c>
      <c r="W45" s="47" t="s">
        <v>113</v>
      </c>
      <c r="X45" s="48" t="s">
        <v>99</v>
      </c>
      <c r="Y45" s="47"/>
      <c r="Z45" s="48" t="s">
        <v>98</v>
      </c>
      <c r="AA45" s="47"/>
      <c r="AB45" s="16"/>
      <c r="AC45" s="47"/>
      <c r="AD45" s="16"/>
      <c r="AE45" s="46"/>
      <c r="AF45" s="255"/>
      <c r="AG45" s="255"/>
      <c r="AH45" s="45"/>
      <c r="AI45" s="11"/>
      <c r="AJ45" s="266"/>
      <c r="AK45" s="268"/>
      <c r="AL45" s="264"/>
      <c r="AM45" s="266"/>
      <c r="AN45" s="268"/>
      <c r="AO45" s="264"/>
      <c r="AP45" s="266"/>
      <c r="AQ45" s="268"/>
      <c r="AR45" s="264"/>
      <c r="AS45" s="266"/>
      <c r="AT45" s="268"/>
      <c r="AU45" s="264"/>
      <c r="AV45" s="266"/>
      <c r="AW45" s="276"/>
      <c r="AX45" s="271"/>
      <c r="AY45" s="293"/>
      <c r="AZ45" s="229"/>
      <c r="BA45" s="229"/>
      <c r="BB45" s="296"/>
    </row>
    <row r="46" spans="2:62" ht="28.15" customHeight="1" x14ac:dyDescent="0.2">
      <c r="B46" s="30"/>
      <c r="C46" s="242">
        <v>2</v>
      </c>
      <c r="D46" s="44"/>
      <c r="E46" s="113"/>
      <c r="F46" s="113"/>
      <c r="G46" s="112"/>
      <c r="H46" s="223"/>
      <c r="I46" s="246"/>
      <c r="J46" s="246"/>
      <c r="K46" s="246"/>
      <c r="L46" s="41" t="s">
        <v>133</v>
      </c>
      <c r="M46" s="40"/>
      <c r="N46" s="41" t="s">
        <v>131</v>
      </c>
      <c r="O46" s="40"/>
      <c r="P46" s="41" t="s">
        <v>130</v>
      </c>
      <c r="Q46" s="40"/>
      <c r="R46" s="41" t="s">
        <v>129</v>
      </c>
      <c r="S46" s="40"/>
      <c r="T46" s="41" t="s">
        <v>128</v>
      </c>
      <c r="U46" s="40"/>
      <c r="V46" s="41" t="s">
        <v>127</v>
      </c>
      <c r="W46" s="40"/>
      <c r="X46" s="41" t="s">
        <v>126</v>
      </c>
      <c r="Y46" s="40"/>
      <c r="Z46" s="41" t="s">
        <v>125</v>
      </c>
      <c r="AA46" s="40"/>
      <c r="AB46" s="39"/>
      <c r="AC46" s="40"/>
      <c r="AD46" s="39"/>
      <c r="AE46" s="38"/>
      <c r="AF46" s="250"/>
      <c r="AG46" s="250"/>
      <c r="AH46" s="37"/>
      <c r="AI46" s="11"/>
      <c r="AJ46" s="233">
        <f>SUMPRODUCT(LEN($M46:$AA49)-LEN(SUBSTITUTE($M46:$AA49,"A", "")))</f>
        <v>0</v>
      </c>
      <c r="AK46" s="239">
        <f>SUMPRODUCT(LEN($AD46:$AD49)-LEN(SUBSTITUTE($AD46:$AD49,"A", "")))</f>
        <v>0</v>
      </c>
      <c r="AL46" s="230">
        <f>SUMPRODUCT(LEN($AC46:$AC49)-LEN(SUBSTITUTE($AC46:$AC49,"A", "")))</f>
        <v>0</v>
      </c>
      <c r="AM46" s="233">
        <f>SUMPRODUCT(LEN($M46:$AA49)-LEN(SUBSTITUTE($M46:$AA49,"S", "")))</f>
        <v>0</v>
      </c>
      <c r="AN46" s="239">
        <f>SUMPRODUCT(LEN($AD46:$AD49)-LEN(SUBSTITUTE($AD46:$AD49,"S", "")))</f>
        <v>0</v>
      </c>
      <c r="AO46" s="230">
        <f>SUMPRODUCT(LEN($AC46:$AC49)-LEN(SUBSTITUTE($AC46:$AC49,"S", "")))</f>
        <v>0</v>
      </c>
      <c r="AP46" s="233">
        <f>SUMPRODUCT(LEN($M46:$AA49)-LEN(SUBSTITUTE($M46:$AA49,"F", "")))</f>
        <v>0</v>
      </c>
      <c r="AQ46" s="239">
        <f>SUMPRODUCT(LEN($AD46:$AD49)-LEN(SUBSTITUTE($AD46:$AD49,"F", "")))</f>
        <v>0</v>
      </c>
      <c r="AR46" s="230">
        <f>SUMPRODUCT(LEN($AC46:$AC49)-LEN(SUBSTITUTE($AC46:$AC49,"F", "")))</f>
        <v>0</v>
      </c>
      <c r="AS46" s="233">
        <f>SUMPRODUCT(LEN($M46:$AA49)-LEN(SUBSTITUTE($M46:$AA49,"G", "")))</f>
        <v>0</v>
      </c>
      <c r="AT46" s="239">
        <f>SUMPRODUCT(LEN($AD46:$AD49)-LEN(SUBSTITUTE($AD46:$AD49,"G", "")))</f>
        <v>0</v>
      </c>
      <c r="AU46" s="230">
        <f>SUMPRODUCT(LEN($AC46:$AC49)-LEN(SUBSTITUTE($AC46:$AC49,"G", "")))</f>
        <v>0</v>
      </c>
      <c r="AV46" s="233">
        <f>SUMPRODUCT(LEN($L46:$AA49)-LEN(SUBSTITUTE($L46:$AA49,"M", "")))</f>
        <v>0</v>
      </c>
      <c r="AW46" s="236">
        <f>SUMPRODUCT(LEN($AD46:$AD49)-LEN(SUBSTITUTE($AD46:$AD49,"M", "")))</f>
        <v>0</v>
      </c>
      <c r="AX46" s="269">
        <f>SUMPRODUCT(LEN($AC46:$AC49)-LEN(SUBSTITUTE($AC46:$AC49,"M", "")))</f>
        <v>0</v>
      </c>
      <c r="AY46" s="291">
        <f>SUMPRODUCT(LEN($AE46:$AE49)-LEN(SUBSTITUTE($AE46:$AE49,"S", "")))</f>
        <v>0</v>
      </c>
      <c r="AZ46" s="227">
        <f>SUMPRODUCT(LEN($AE46:$AE49)-LEN(SUBSTITUTE($AE46:$AE49,"F", "")))</f>
        <v>0</v>
      </c>
      <c r="BA46" s="227">
        <f>SUMPRODUCT(LEN($AE46:$AE49)-LEN(SUBSTITUTE($AE46:$AE49,"G", "")))</f>
        <v>0</v>
      </c>
      <c r="BB46" s="294">
        <f>SUMPRODUCT(LEN($AE46:$AE49)-LEN(SUBSTITUTE($AE46:$AE49,"M", "")))</f>
        <v>0</v>
      </c>
    </row>
    <row r="47" spans="2:62" ht="28.15" customHeight="1" thickBot="1" x14ac:dyDescent="0.25">
      <c r="B47" s="30"/>
      <c r="C47" s="243"/>
      <c r="D47" s="36"/>
      <c r="E47" s="111"/>
      <c r="F47" s="111"/>
      <c r="G47" s="110"/>
      <c r="H47" s="224"/>
      <c r="I47" s="247"/>
      <c r="J47" s="247"/>
      <c r="K47" s="247"/>
      <c r="L47" s="33" t="s">
        <v>123</v>
      </c>
      <c r="M47" s="32"/>
      <c r="N47" s="33" t="s">
        <v>122</v>
      </c>
      <c r="O47" s="32"/>
      <c r="P47" s="33" t="s">
        <v>120</v>
      </c>
      <c r="Q47" s="32"/>
      <c r="R47" s="33" t="s">
        <v>119</v>
      </c>
      <c r="S47" s="32"/>
      <c r="T47" s="33" t="s">
        <v>118</v>
      </c>
      <c r="U47" s="32"/>
      <c r="V47" s="33" t="s">
        <v>117</v>
      </c>
      <c r="W47" s="32"/>
      <c r="X47" s="33" t="s">
        <v>116</v>
      </c>
      <c r="Y47" s="32"/>
      <c r="Z47" s="33" t="s">
        <v>115</v>
      </c>
      <c r="AA47" s="32"/>
      <c r="AB47" s="31"/>
      <c r="AC47" s="32"/>
      <c r="AD47" s="31"/>
      <c r="AE47" s="23"/>
      <c r="AF47" s="251"/>
      <c r="AG47" s="251"/>
      <c r="AH47" s="22"/>
      <c r="AI47" s="11"/>
      <c r="AJ47" s="265"/>
      <c r="AK47" s="267"/>
      <c r="AL47" s="263"/>
      <c r="AM47" s="265"/>
      <c r="AN47" s="267"/>
      <c r="AO47" s="263"/>
      <c r="AP47" s="265"/>
      <c r="AQ47" s="267"/>
      <c r="AR47" s="263"/>
      <c r="AS47" s="265"/>
      <c r="AT47" s="267"/>
      <c r="AU47" s="263"/>
      <c r="AV47" s="265"/>
      <c r="AW47" s="275"/>
      <c r="AX47" s="270"/>
      <c r="AY47" s="292"/>
      <c r="AZ47" s="228"/>
      <c r="BA47" s="228"/>
      <c r="BB47" s="295"/>
    </row>
    <row r="48" spans="2:62" ht="28.15" customHeight="1" x14ac:dyDescent="0.2">
      <c r="B48" s="30"/>
      <c r="C48" s="244"/>
      <c r="D48" s="29"/>
      <c r="E48" s="109"/>
      <c r="F48" s="109"/>
      <c r="G48" s="108"/>
      <c r="H48" s="225"/>
      <c r="I48" s="248"/>
      <c r="J48" s="248"/>
      <c r="K48" s="248"/>
      <c r="L48" s="26" t="s">
        <v>114</v>
      </c>
      <c r="M48" s="25"/>
      <c r="N48" s="26" t="s">
        <v>112</v>
      </c>
      <c r="O48" s="25"/>
      <c r="P48" s="26" t="s">
        <v>111</v>
      </c>
      <c r="Q48" s="25"/>
      <c r="R48" s="26" t="s">
        <v>110</v>
      </c>
      <c r="S48" s="25"/>
      <c r="T48" s="26" t="s">
        <v>109</v>
      </c>
      <c r="U48" s="25"/>
      <c r="V48" s="26" t="s">
        <v>108</v>
      </c>
      <c r="W48" s="25"/>
      <c r="X48" s="26" t="s">
        <v>107</v>
      </c>
      <c r="Y48" s="25"/>
      <c r="Z48" s="26" t="s">
        <v>106</v>
      </c>
      <c r="AA48" s="25"/>
      <c r="AB48" s="24"/>
      <c r="AC48" s="25"/>
      <c r="AD48" s="24"/>
      <c r="AE48" s="23"/>
      <c r="AF48" s="251"/>
      <c r="AG48" s="251"/>
      <c r="AH48" s="22"/>
      <c r="AI48" s="11"/>
      <c r="AJ48" s="265"/>
      <c r="AK48" s="267"/>
      <c r="AL48" s="263"/>
      <c r="AM48" s="265"/>
      <c r="AN48" s="267"/>
      <c r="AO48" s="263"/>
      <c r="AP48" s="265"/>
      <c r="AQ48" s="267"/>
      <c r="AR48" s="263"/>
      <c r="AS48" s="265"/>
      <c r="AT48" s="267"/>
      <c r="AU48" s="263"/>
      <c r="AV48" s="265"/>
      <c r="AW48" s="275"/>
      <c r="AX48" s="270"/>
      <c r="AY48" s="292"/>
      <c r="AZ48" s="228"/>
      <c r="BA48" s="228"/>
      <c r="BB48" s="295"/>
    </row>
    <row r="49" spans="2:62" ht="28.15" customHeight="1" thickBot="1" x14ac:dyDescent="0.25">
      <c r="B49" s="30"/>
      <c r="C49" s="253"/>
      <c r="D49" s="51"/>
      <c r="E49" s="115"/>
      <c r="F49" s="115"/>
      <c r="G49" s="114"/>
      <c r="H49" s="226"/>
      <c r="I49" s="254"/>
      <c r="J49" s="254"/>
      <c r="K49" s="254"/>
      <c r="L49" s="48" t="s">
        <v>105</v>
      </c>
      <c r="M49" s="47"/>
      <c r="N49" s="48" t="s">
        <v>103</v>
      </c>
      <c r="O49" s="47"/>
      <c r="P49" s="48" t="s">
        <v>102</v>
      </c>
      <c r="Q49" s="47"/>
      <c r="R49" s="48" t="s">
        <v>101</v>
      </c>
      <c r="S49" s="47"/>
      <c r="T49" s="48">
        <v>20</v>
      </c>
      <c r="U49" s="47"/>
      <c r="V49" s="48" t="s">
        <v>100</v>
      </c>
      <c r="W49" s="47"/>
      <c r="X49" s="48" t="s">
        <v>99</v>
      </c>
      <c r="Y49" s="47"/>
      <c r="Z49" s="48" t="s">
        <v>98</v>
      </c>
      <c r="AA49" s="47"/>
      <c r="AB49" s="16"/>
      <c r="AC49" s="47"/>
      <c r="AD49" s="16"/>
      <c r="AE49" s="46"/>
      <c r="AF49" s="255"/>
      <c r="AG49" s="255"/>
      <c r="AH49" s="45"/>
      <c r="AI49" s="11"/>
      <c r="AJ49" s="266"/>
      <c r="AK49" s="268"/>
      <c r="AL49" s="264"/>
      <c r="AM49" s="266"/>
      <c r="AN49" s="268"/>
      <c r="AO49" s="264"/>
      <c r="AP49" s="266"/>
      <c r="AQ49" s="268"/>
      <c r="AR49" s="264"/>
      <c r="AS49" s="266"/>
      <c r="AT49" s="268"/>
      <c r="AU49" s="264"/>
      <c r="AV49" s="266"/>
      <c r="AW49" s="276"/>
      <c r="AX49" s="271"/>
      <c r="AY49" s="293"/>
      <c r="AZ49" s="229"/>
      <c r="BA49" s="229"/>
      <c r="BB49" s="296"/>
    </row>
    <row r="50" spans="2:62" ht="28.15" customHeight="1" x14ac:dyDescent="0.2">
      <c r="B50" s="30"/>
      <c r="C50" s="242">
        <v>3</v>
      </c>
      <c r="D50" s="44"/>
      <c r="E50" s="113"/>
      <c r="F50" s="113"/>
      <c r="G50" s="112"/>
      <c r="H50" s="223"/>
      <c r="I50" s="246"/>
      <c r="J50" s="246"/>
      <c r="K50" s="246"/>
      <c r="L50" s="41" t="s">
        <v>133</v>
      </c>
      <c r="M50" s="40"/>
      <c r="N50" s="41" t="s">
        <v>131</v>
      </c>
      <c r="O50" s="40"/>
      <c r="P50" s="41" t="s">
        <v>130</v>
      </c>
      <c r="Q50" s="40"/>
      <c r="R50" s="41" t="s">
        <v>129</v>
      </c>
      <c r="S50" s="40"/>
      <c r="T50" s="41" t="s">
        <v>128</v>
      </c>
      <c r="U50" s="40"/>
      <c r="V50" s="41" t="s">
        <v>127</v>
      </c>
      <c r="W50" s="40"/>
      <c r="X50" s="41" t="s">
        <v>126</v>
      </c>
      <c r="Y50" s="40"/>
      <c r="Z50" s="41" t="s">
        <v>125</v>
      </c>
      <c r="AA50" s="40"/>
      <c r="AB50" s="39"/>
      <c r="AC50" s="40"/>
      <c r="AD50" s="39"/>
      <c r="AE50" s="38"/>
      <c r="AF50" s="250"/>
      <c r="AG50" s="250"/>
      <c r="AH50" s="37"/>
      <c r="AI50" s="11"/>
      <c r="AJ50" s="233">
        <f>SUMPRODUCT(LEN($M50:$AA53)-LEN(SUBSTITUTE($M50:$AA53,"A", "")))</f>
        <v>0</v>
      </c>
      <c r="AK50" s="239">
        <f>SUMPRODUCT(LEN($AD50:$AD53)-LEN(SUBSTITUTE($AD50:$AD53,"A", "")))</f>
        <v>0</v>
      </c>
      <c r="AL50" s="230">
        <f>SUMPRODUCT(LEN($AC50:$AC53)-LEN(SUBSTITUTE($AC50:$AC53,"A", "")))</f>
        <v>0</v>
      </c>
      <c r="AM50" s="233">
        <f>SUMPRODUCT(LEN($M50:$AA53)-LEN(SUBSTITUTE($M50:$AA53,"S", "")))</f>
        <v>0</v>
      </c>
      <c r="AN50" s="239">
        <f>SUMPRODUCT(LEN($AD50:$AD53)-LEN(SUBSTITUTE($AD50:$AD53,"S", "")))</f>
        <v>0</v>
      </c>
      <c r="AO50" s="230">
        <f>SUMPRODUCT(LEN($AC50:$AC53)-LEN(SUBSTITUTE($AC50:$AC53,"S", "")))</f>
        <v>0</v>
      </c>
      <c r="AP50" s="233">
        <f>SUMPRODUCT(LEN($M50:$AA53)-LEN(SUBSTITUTE($M50:$AA53,"F", "")))</f>
        <v>0</v>
      </c>
      <c r="AQ50" s="239">
        <f>SUMPRODUCT(LEN($AD50:$AD53)-LEN(SUBSTITUTE($AD50:$AD53,"F", "")))</f>
        <v>0</v>
      </c>
      <c r="AR50" s="230">
        <f>SUMPRODUCT(LEN($AC50:$AC53)-LEN(SUBSTITUTE($AC50:$AC53,"F", "")))</f>
        <v>0</v>
      </c>
      <c r="AS50" s="233">
        <f>SUMPRODUCT(LEN($M50:$AA53)-LEN(SUBSTITUTE($M50:$AA53,"G", "")))</f>
        <v>0</v>
      </c>
      <c r="AT50" s="239">
        <f>SUMPRODUCT(LEN($AD50:$AD53)-LEN(SUBSTITUTE($AD50:$AD53,"G", "")))</f>
        <v>0</v>
      </c>
      <c r="AU50" s="230">
        <f>SUMPRODUCT(LEN($AC50:$AC53)-LEN(SUBSTITUTE($AC50:$AC53,"G", "")))</f>
        <v>0</v>
      </c>
      <c r="AV50" s="233">
        <f>SUMPRODUCT(LEN($L50:$AA53)-LEN(SUBSTITUTE($L50:$AA53,"M", "")))</f>
        <v>0</v>
      </c>
      <c r="AW50" s="236">
        <f>SUMPRODUCT(LEN($AD50:$AD53)-LEN(SUBSTITUTE($AD50:$AD53,"M", "")))</f>
        <v>0</v>
      </c>
      <c r="AX50" s="269">
        <f>SUMPRODUCT(LEN($AC50:$AC53)-LEN(SUBSTITUTE($AC50:$AC53,"M", "")))</f>
        <v>0</v>
      </c>
      <c r="AY50" s="291">
        <f>SUMPRODUCT(LEN($AE50:$AE53)-LEN(SUBSTITUTE($AE50:$AE53,"S", "")))</f>
        <v>0</v>
      </c>
      <c r="AZ50" s="227">
        <f>SUMPRODUCT(LEN($AE50:$AE53)-LEN(SUBSTITUTE($AE50:$AE53,"F", "")))</f>
        <v>0</v>
      </c>
      <c r="BA50" s="227">
        <f>SUMPRODUCT(LEN($AE50:$AE53)-LEN(SUBSTITUTE($AE50:$AE53,"G", "")))</f>
        <v>0</v>
      </c>
      <c r="BB50" s="294">
        <f>SUMPRODUCT(LEN($AE50:$AE53)-LEN(SUBSTITUTE($AE50:$AE53,"M", "")))</f>
        <v>0</v>
      </c>
    </row>
    <row r="51" spans="2:62" ht="28.15" customHeight="1" thickBot="1" x14ac:dyDescent="0.25">
      <c r="B51" s="30"/>
      <c r="C51" s="243"/>
      <c r="D51" s="36"/>
      <c r="E51" s="111"/>
      <c r="F51" s="111"/>
      <c r="G51" s="110"/>
      <c r="H51" s="224"/>
      <c r="I51" s="247"/>
      <c r="J51" s="247"/>
      <c r="K51" s="247"/>
      <c r="L51" s="33" t="s">
        <v>123</v>
      </c>
      <c r="M51" s="32"/>
      <c r="N51" s="33" t="s">
        <v>122</v>
      </c>
      <c r="O51" s="32"/>
      <c r="P51" s="33" t="s">
        <v>120</v>
      </c>
      <c r="Q51" s="32"/>
      <c r="R51" s="33" t="s">
        <v>119</v>
      </c>
      <c r="S51" s="32"/>
      <c r="T51" s="33" t="s">
        <v>118</v>
      </c>
      <c r="U51" s="32"/>
      <c r="V51" s="33" t="s">
        <v>117</v>
      </c>
      <c r="W51" s="32"/>
      <c r="X51" s="33" t="s">
        <v>116</v>
      </c>
      <c r="Y51" s="32"/>
      <c r="Z51" s="33" t="s">
        <v>115</v>
      </c>
      <c r="AA51" s="32"/>
      <c r="AB51" s="31"/>
      <c r="AC51" s="32"/>
      <c r="AD51" s="31"/>
      <c r="AE51" s="23"/>
      <c r="AF51" s="251"/>
      <c r="AG51" s="251"/>
      <c r="AH51" s="22"/>
      <c r="AI51" s="11"/>
      <c r="AJ51" s="265"/>
      <c r="AK51" s="267"/>
      <c r="AL51" s="263"/>
      <c r="AM51" s="265"/>
      <c r="AN51" s="267"/>
      <c r="AO51" s="263"/>
      <c r="AP51" s="265"/>
      <c r="AQ51" s="267"/>
      <c r="AR51" s="263"/>
      <c r="AS51" s="265"/>
      <c r="AT51" s="267"/>
      <c r="AU51" s="263"/>
      <c r="AV51" s="265"/>
      <c r="AW51" s="275"/>
      <c r="AX51" s="270"/>
      <c r="AY51" s="292"/>
      <c r="AZ51" s="228"/>
      <c r="BA51" s="228"/>
      <c r="BB51" s="295"/>
    </row>
    <row r="52" spans="2:62" ht="28.15" customHeight="1" x14ac:dyDescent="0.2">
      <c r="B52" s="30"/>
      <c r="C52" s="244"/>
      <c r="D52" s="29"/>
      <c r="E52" s="109"/>
      <c r="F52" s="109"/>
      <c r="G52" s="108"/>
      <c r="H52" s="225"/>
      <c r="I52" s="248"/>
      <c r="J52" s="248"/>
      <c r="K52" s="248"/>
      <c r="L52" s="26" t="s">
        <v>114</v>
      </c>
      <c r="M52" s="25"/>
      <c r="N52" s="26" t="s">
        <v>112</v>
      </c>
      <c r="O52" s="25"/>
      <c r="P52" s="26" t="s">
        <v>111</v>
      </c>
      <c r="Q52" s="25"/>
      <c r="R52" s="26" t="s">
        <v>110</v>
      </c>
      <c r="S52" s="25"/>
      <c r="T52" s="26" t="s">
        <v>109</v>
      </c>
      <c r="U52" s="25"/>
      <c r="V52" s="26" t="s">
        <v>108</v>
      </c>
      <c r="W52" s="25"/>
      <c r="X52" s="26" t="s">
        <v>107</v>
      </c>
      <c r="Y52" s="25"/>
      <c r="Z52" s="26" t="s">
        <v>106</v>
      </c>
      <c r="AA52" s="25"/>
      <c r="AB52" s="24"/>
      <c r="AC52" s="25"/>
      <c r="AD52" s="24"/>
      <c r="AE52" s="23"/>
      <c r="AF52" s="251"/>
      <c r="AG52" s="251"/>
      <c r="AH52" s="22"/>
      <c r="AI52" s="11"/>
      <c r="AJ52" s="265"/>
      <c r="AK52" s="267"/>
      <c r="AL52" s="263"/>
      <c r="AM52" s="265"/>
      <c r="AN52" s="267"/>
      <c r="AO52" s="263"/>
      <c r="AP52" s="265"/>
      <c r="AQ52" s="267"/>
      <c r="AR52" s="263"/>
      <c r="AS52" s="265"/>
      <c r="AT52" s="267"/>
      <c r="AU52" s="263"/>
      <c r="AV52" s="265"/>
      <c r="AW52" s="275"/>
      <c r="AX52" s="270"/>
      <c r="AY52" s="292"/>
      <c r="AZ52" s="228"/>
      <c r="BA52" s="228"/>
      <c r="BB52" s="295"/>
    </row>
    <row r="53" spans="2:62" ht="28.15" customHeight="1" thickBot="1" x14ac:dyDescent="0.25">
      <c r="B53" s="21"/>
      <c r="C53" s="245"/>
      <c r="D53" s="20"/>
      <c r="E53" s="117"/>
      <c r="F53" s="117"/>
      <c r="G53" s="116"/>
      <c r="H53" s="226"/>
      <c r="I53" s="249"/>
      <c r="J53" s="249"/>
      <c r="K53" s="249"/>
      <c r="L53" s="17" t="s">
        <v>105</v>
      </c>
      <c r="M53" s="15"/>
      <c r="N53" s="17" t="s">
        <v>103</v>
      </c>
      <c r="O53" s="15"/>
      <c r="P53" s="17" t="s">
        <v>102</v>
      </c>
      <c r="Q53" s="15"/>
      <c r="R53" s="17" t="s">
        <v>101</v>
      </c>
      <c r="S53" s="15"/>
      <c r="T53" s="17">
        <v>20</v>
      </c>
      <c r="U53" s="15"/>
      <c r="V53" s="17" t="s">
        <v>100</v>
      </c>
      <c r="W53" s="15"/>
      <c r="X53" s="17" t="s">
        <v>99</v>
      </c>
      <c r="Y53" s="15"/>
      <c r="Z53" s="17" t="s">
        <v>98</v>
      </c>
      <c r="AA53" s="15"/>
      <c r="AB53" s="16"/>
      <c r="AC53" s="15"/>
      <c r="AD53" s="14"/>
      <c r="AE53" s="13"/>
      <c r="AF53" s="252"/>
      <c r="AG53" s="252"/>
      <c r="AH53" s="12"/>
      <c r="AI53" s="11"/>
      <c r="AJ53" s="266"/>
      <c r="AK53" s="268"/>
      <c r="AL53" s="264"/>
      <c r="AM53" s="266"/>
      <c r="AN53" s="268"/>
      <c r="AO53" s="264"/>
      <c r="AP53" s="266"/>
      <c r="AQ53" s="268"/>
      <c r="AR53" s="264"/>
      <c r="AS53" s="266"/>
      <c r="AT53" s="268"/>
      <c r="AU53" s="264"/>
      <c r="AV53" s="266"/>
      <c r="AW53" s="276"/>
      <c r="AX53" s="271"/>
      <c r="AY53" s="293"/>
      <c r="AZ53" s="229"/>
      <c r="BA53" s="229"/>
      <c r="BB53" s="296"/>
    </row>
    <row r="54" spans="2:62" ht="85.9" customHeight="1" thickTop="1" thickBot="1" x14ac:dyDescent="0.35">
      <c r="B54" s="105" t="s">
        <v>174</v>
      </c>
      <c r="C54" s="95" t="s">
        <v>173</v>
      </c>
      <c r="D54" s="100" t="s">
        <v>172</v>
      </c>
      <c r="E54" s="104" t="s">
        <v>171</v>
      </c>
      <c r="F54" s="103"/>
      <c r="G54" s="102"/>
      <c r="H54" s="101" t="s">
        <v>170</v>
      </c>
      <c r="I54" s="100" t="s">
        <v>96</v>
      </c>
      <c r="J54" s="100" t="s">
        <v>169</v>
      </c>
      <c r="K54" s="100" t="s">
        <v>97</v>
      </c>
      <c r="L54" s="256" t="s">
        <v>168</v>
      </c>
      <c r="M54" s="262"/>
      <c r="N54" s="256" t="s">
        <v>167</v>
      </c>
      <c r="O54" s="262"/>
      <c r="P54" s="256" t="s">
        <v>167</v>
      </c>
      <c r="Q54" s="257"/>
      <c r="R54" s="256" t="s">
        <v>167</v>
      </c>
      <c r="S54" s="257"/>
      <c r="T54" s="256" t="s">
        <v>167</v>
      </c>
      <c r="U54" s="257"/>
      <c r="V54" s="256" t="s">
        <v>167</v>
      </c>
      <c r="W54" s="257"/>
      <c r="X54" s="256" t="s">
        <v>167</v>
      </c>
      <c r="Y54" s="257"/>
      <c r="Z54" s="256" t="s">
        <v>167</v>
      </c>
      <c r="AA54" s="257"/>
      <c r="AB54" s="261" t="s">
        <v>166</v>
      </c>
      <c r="AC54" s="257"/>
      <c r="AD54" s="101" t="s">
        <v>165</v>
      </c>
      <c r="AE54" s="101" t="s">
        <v>164</v>
      </c>
      <c r="AF54" s="100" t="s">
        <v>163</v>
      </c>
      <c r="AG54" s="100" t="s">
        <v>162</v>
      </c>
      <c r="AH54" s="99" t="s">
        <v>161</v>
      </c>
      <c r="AI54" s="98"/>
      <c r="AJ54" s="96" t="s">
        <v>160</v>
      </c>
      <c r="AK54" s="95" t="s">
        <v>159</v>
      </c>
      <c r="AL54" s="94" t="s">
        <v>158</v>
      </c>
      <c r="AM54" s="96" t="s">
        <v>157</v>
      </c>
      <c r="AN54" s="95" t="s">
        <v>156</v>
      </c>
      <c r="AO54" s="94" t="s">
        <v>155</v>
      </c>
      <c r="AP54" s="96" t="s">
        <v>154</v>
      </c>
      <c r="AQ54" s="95" t="s">
        <v>153</v>
      </c>
      <c r="AR54" s="97" t="s">
        <v>152</v>
      </c>
      <c r="AS54" s="96" t="s">
        <v>151</v>
      </c>
      <c r="AT54" s="95" t="s">
        <v>150</v>
      </c>
      <c r="AU54" s="94" t="s">
        <v>149</v>
      </c>
      <c r="AV54" s="96" t="s">
        <v>148</v>
      </c>
      <c r="AW54" s="95" t="s">
        <v>147</v>
      </c>
      <c r="AX54" s="94" t="s">
        <v>146</v>
      </c>
      <c r="AY54" s="93" t="s">
        <v>145</v>
      </c>
      <c r="AZ54" s="92" t="s">
        <v>144</v>
      </c>
      <c r="BA54" s="92" t="s">
        <v>143</v>
      </c>
      <c r="BB54" s="91" t="s">
        <v>142</v>
      </c>
    </row>
    <row r="55" spans="2:62" ht="48" thickBot="1" x14ac:dyDescent="0.3">
      <c r="B55" s="90" t="s">
        <v>252</v>
      </c>
      <c r="C55" s="89"/>
      <c r="D55" s="88"/>
      <c r="E55" s="258"/>
      <c r="F55" s="259"/>
      <c r="G55" s="260"/>
      <c r="H55" s="87" t="s">
        <v>140</v>
      </c>
      <c r="I55" s="86"/>
      <c r="J55" s="86"/>
      <c r="K55" s="85"/>
      <c r="L55" s="84"/>
      <c r="M55" s="81"/>
      <c r="N55" s="84"/>
      <c r="O55" s="81"/>
      <c r="P55" s="84"/>
      <c r="Q55" s="81"/>
      <c r="R55" s="84"/>
      <c r="S55" s="81"/>
      <c r="T55" s="84"/>
      <c r="U55" s="81"/>
      <c r="V55" s="84"/>
      <c r="W55" s="81"/>
      <c r="X55" s="84"/>
      <c r="Y55" s="81"/>
      <c r="Z55" s="84"/>
      <c r="AA55" s="83"/>
      <c r="AB55" s="82" t="s">
        <v>139</v>
      </c>
      <c r="AC55" s="81"/>
      <c r="AD55" s="81"/>
      <c r="AE55" s="81"/>
      <c r="AF55" s="80"/>
      <c r="AG55" s="80"/>
      <c r="AH55" s="60"/>
      <c r="AI55" s="79" t="s">
        <v>138</v>
      </c>
      <c r="AJ55" s="78">
        <f t="shared" ref="AJ55:BB55" si="6">SUM(AJ57:AJ68)</f>
        <v>37</v>
      </c>
      <c r="AK55" s="77">
        <f t="shared" si="6"/>
        <v>7</v>
      </c>
      <c r="AL55" s="76">
        <f t="shared" si="6"/>
        <v>0</v>
      </c>
      <c r="AM55" s="78">
        <f t="shared" si="6"/>
        <v>5</v>
      </c>
      <c r="AN55" s="77">
        <f t="shared" si="6"/>
        <v>3</v>
      </c>
      <c r="AO55" s="76">
        <f t="shared" si="6"/>
        <v>0</v>
      </c>
      <c r="AP55" s="78">
        <f t="shared" si="6"/>
        <v>1</v>
      </c>
      <c r="AQ55" s="77">
        <f t="shared" si="6"/>
        <v>0</v>
      </c>
      <c r="AR55" s="76">
        <f t="shared" si="6"/>
        <v>0</v>
      </c>
      <c r="AS55" s="78">
        <f t="shared" si="6"/>
        <v>9</v>
      </c>
      <c r="AT55" s="77">
        <f t="shared" si="6"/>
        <v>2</v>
      </c>
      <c r="AU55" s="76">
        <f t="shared" si="6"/>
        <v>0</v>
      </c>
      <c r="AV55" s="78">
        <f t="shared" si="6"/>
        <v>1</v>
      </c>
      <c r="AW55" s="77">
        <f t="shared" si="6"/>
        <v>0</v>
      </c>
      <c r="AX55" s="76">
        <f t="shared" si="6"/>
        <v>0</v>
      </c>
      <c r="AY55" s="75">
        <f t="shared" si="6"/>
        <v>0</v>
      </c>
      <c r="AZ55" s="74">
        <f t="shared" si="6"/>
        <v>0</v>
      </c>
      <c r="BA55" s="74">
        <f t="shared" si="6"/>
        <v>0</v>
      </c>
      <c r="BB55" s="73">
        <f t="shared" si="6"/>
        <v>0</v>
      </c>
      <c r="BC55" s="72" t="s">
        <v>137</v>
      </c>
      <c r="BF55" s="5">
        <f>SUM(AJ55:AL55)/$BG$5</f>
        <v>44</v>
      </c>
      <c r="BG55" s="5">
        <f>SUM(AM55:AO55,AY55)/$BG$5</f>
        <v>8</v>
      </c>
      <c r="BH55" s="5">
        <f>SUM(AP55:AR55,AZ55)/$BG$5</f>
        <v>1</v>
      </c>
      <c r="BI55" s="5">
        <f>SUM(AS55:AU55,BA55)/$BG$5</f>
        <v>11</v>
      </c>
      <c r="BJ55" s="5">
        <f>SUM(AV55:AX55,BB55)/$BG$5</f>
        <v>1</v>
      </c>
    </row>
    <row r="56" spans="2:62" ht="37.5" thickBot="1" x14ac:dyDescent="0.3">
      <c r="B56" s="71"/>
      <c r="C56" s="70"/>
      <c r="D56" s="69"/>
      <c r="E56" s="68"/>
      <c r="F56" s="68"/>
      <c r="G56" s="67"/>
      <c r="H56" s="66"/>
      <c r="I56" s="64"/>
      <c r="J56" s="64"/>
      <c r="K56" s="65"/>
      <c r="L56" s="64"/>
      <c r="M56" s="62"/>
      <c r="N56" s="64"/>
      <c r="O56" s="62"/>
      <c r="P56" s="64"/>
      <c r="Q56" s="62"/>
      <c r="R56" s="64"/>
      <c r="S56" s="62"/>
      <c r="T56" s="64"/>
      <c r="U56" s="62"/>
      <c r="V56" s="64"/>
      <c r="W56" s="62"/>
      <c r="X56" s="64"/>
      <c r="Y56" s="62"/>
      <c r="Z56" s="64"/>
      <c r="AA56" s="62"/>
      <c r="AB56" s="63"/>
      <c r="AC56" s="62"/>
      <c r="AD56" s="62"/>
      <c r="AE56" s="62"/>
      <c r="AF56" s="61"/>
      <c r="AG56" s="61"/>
      <c r="AH56" s="60"/>
      <c r="AI56" s="59" t="s">
        <v>136</v>
      </c>
      <c r="AJ56" s="214">
        <f t="shared" ref="AJ56:BB56" si="7">AJ55/1</f>
        <v>37</v>
      </c>
      <c r="AK56" s="213">
        <f t="shared" si="7"/>
        <v>7</v>
      </c>
      <c r="AL56" s="212">
        <f t="shared" si="7"/>
        <v>0</v>
      </c>
      <c r="AM56" s="214">
        <f t="shared" si="7"/>
        <v>5</v>
      </c>
      <c r="AN56" s="213">
        <f t="shared" si="7"/>
        <v>3</v>
      </c>
      <c r="AO56" s="212">
        <f t="shared" si="7"/>
        <v>0</v>
      </c>
      <c r="AP56" s="214">
        <f t="shared" si="7"/>
        <v>1</v>
      </c>
      <c r="AQ56" s="213">
        <f t="shared" si="7"/>
        <v>0</v>
      </c>
      <c r="AR56" s="212">
        <f t="shared" si="7"/>
        <v>0</v>
      </c>
      <c r="AS56" s="214">
        <f t="shared" si="7"/>
        <v>9</v>
      </c>
      <c r="AT56" s="213">
        <f t="shared" si="7"/>
        <v>2</v>
      </c>
      <c r="AU56" s="212">
        <f t="shared" si="7"/>
        <v>0</v>
      </c>
      <c r="AV56" s="214">
        <f t="shared" si="7"/>
        <v>1</v>
      </c>
      <c r="AW56" s="213">
        <f t="shared" si="7"/>
        <v>0</v>
      </c>
      <c r="AX56" s="212">
        <f t="shared" si="7"/>
        <v>0</v>
      </c>
      <c r="AY56" s="211">
        <f t="shared" si="7"/>
        <v>0</v>
      </c>
      <c r="AZ56" s="210">
        <f t="shared" si="7"/>
        <v>0</v>
      </c>
      <c r="BA56" s="210">
        <f t="shared" si="7"/>
        <v>0</v>
      </c>
      <c r="BB56" s="209">
        <f t="shared" si="7"/>
        <v>0</v>
      </c>
      <c r="BC56" s="52" t="s">
        <v>135</v>
      </c>
    </row>
    <row r="57" spans="2:62" ht="28.15" customHeight="1" x14ac:dyDescent="0.2">
      <c r="B57" s="30"/>
      <c r="C57" s="242">
        <v>1</v>
      </c>
      <c r="D57" s="44"/>
      <c r="E57" s="113"/>
      <c r="F57" s="113"/>
      <c r="G57" s="112"/>
      <c r="H57" s="223" t="s">
        <v>1251</v>
      </c>
      <c r="I57" s="246">
        <v>68</v>
      </c>
      <c r="J57" s="246">
        <v>28</v>
      </c>
      <c r="K57" s="246">
        <v>6</v>
      </c>
      <c r="L57" s="41" t="s">
        <v>133</v>
      </c>
      <c r="M57" s="40" t="s">
        <v>104</v>
      </c>
      <c r="N57" s="41" t="s">
        <v>131</v>
      </c>
      <c r="O57" s="40" t="s">
        <v>976</v>
      </c>
      <c r="P57" s="41" t="s">
        <v>130</v>
      </c>
      <c r="Q57" s="40" t="s">
        <v>132</v>
      </c>
      <c r="R57" s="41" t="s">
        <v>129</v>
      </c>
      <c r="S57" s="40" t="s">
        <v>104</v>
      </c>
      <c r="T57" s="41" t="s">
        <v>128</v>
      </c>
      <c r="U57" s="40" t="s">
        <v>132</v>
      </c>
      <c r="V57" s="41" t="s">
        <v>127</v>
      </c>
      <c r="W57" s="40" t="s">
        <v>121</v>
      </c>
      <c r="X57" s="41" t="s">
        <v>126</v>
      </c>
      <c r="Y57" s="40"/>
      <c r="Z57" s="41" t="s">
        <v>125</v>
      </c>
      <c r="AA57" s="40"/>
      <c r="AB57" s="39"/>
      <c r="AC57" s="40"/>
      <c r="AD57" s="39" t="s">
        <v>1694</v>
      </c>
      <c r="AE57" s="38"/>
      <c r="AF57" s="250"/>
      <c r="AG57" s="250"/>
      <c r="AH57" s="37"/>
      <c r="AI57" s="11"/>
      <c r="AJ57" s="233">
        <f>SUMPRODUCT(LEN($M57:$AA60)-LEN(SUBSTITUTE($M57:$AA60,"A", "")))</f>
        <v>37</v>
      </c>
      <c r="AK57" s="239">
        <f>SUMPRODUCT(LEN($AD57:$AD60)-LEN(SUBSTITUTE($AD57:$AD60,"A", "")))</f>
        <v>7</v>
      </c>
      <c r="AL57" s="230">
        <f>SUMPRODUCT(LEN($AC57:$AC60)-LEN(SUBSTITUTE($AC57:$AC60,"A", "")))</f>
        <v>0</v>
      </c>
      <c r="AM57" s="233">
        <f>SUMPRODUCT(LEN($M57:$AA60)-LEN(SUBSTITUTE($M57:$AA60,"S", "")))</f>
        <v>5</v>
      </c>
      <c r="AN57" s="239">
        <f>SUMPRODUCT(LEN($AD57:$AD60)-LEN(SUBSTITUTE($AD57:$AD60,"S", "")))</f>
        <v>3</v>
      </c>
      <c r="AO57" s="230">
        <f>SUMPRODUCT(LEN($AC57:$AC60)-LEN(SUBSTITUTE($AC57:$AC60,"S", "")))</f>
        <v>0</v>
      </c>
      <c r="AP57" s="233">
        <f>SUMPRODUCT(LEN($M57:$AA60)-LEN(SUBSTITUTE($M57:$AA60,"F", "")))</f>
        <v>1</v>
      </c>
      <c r="AQ57" s="239">
        <f>SUMPRODUCT(LEN($AD57:$AD60)-LEN(SUBSTITUTE($AD57:$AD60,"F", "")))</f>
        <v>0</v>
      </c>
      <c r="AR57" s="230">
        <f>SUMPRODUCT(LEN($AC57:$AC60)-LEN(SUBSTITUTE($AC57:$AC60,"F", "")))</f>
        <v>0</v>
      </c>
      <c r="AS57" s="233">
        <f>SUMPRODUCT(LEN($M57:$AA60)-LEN(SUBSTITUTE($M57:$AA60,"G", "")))</f>
        <v>9</v>
      </c>
      <c r="AT57" s="239">
        <f>SUMPRODUCT(LEN($AD57:$AD60)-LEN(SUBSTITUTE($AD57:$AD60,"G", "")))</f>
        <v>2</v>
      </c>
      <c r="AU57" s="230">
        <f>SUMPRODUCT(LEN($AC57:$AC60)-LEN(SUBSTITUTE($AC57:$AC60,"G", "")))</f>
        <v>0</v>
      </c>
      <c r="AV57" s="233">
        <f>SUMPRODUCT(LEN($L57:$AA60)-LEN(SUBSTITUTE($L57:$AA60,"M", "")))</f>
        <v>1</v>
      </c>
      <c r="AW57" s="236">
        <f>SUMPRODUCT(LEN($AD57:$AD60)-LEN(SUBSTITUTE($AD57:$AD60,"M", "")))</f>
        <v>0</v>
      </c>
      <c r="AX57" s="269">
        <f>SUMPRODUCT(LEN($AC57:$AC60)-LEN(SUBSTITUTE($AC57:$AC60,"M", "")))</f>
        <v>0</v>
      </c>
      <c r="AY57" s="291">
        <f>SUMPRODUCT(LEN($AE57:$AE60)-LEN(SUBSTITUTE($AE57:$AE60,"S", "")))</f>
        <v>0</v>
      </c>
      <c r="AZ57" s="227">
        <f>SUMPRODUCT(LEN($AE57:$AE60)-LEN(SUBSTITUTE($AE57:$AE60,"F", "")))</f>
        <v>0</v>
      </c>
      <c r="BA57" s="227">
        <f>SUMPRODUCT(LEN($AE57:$AE60)-LEN(SUBSTITUTE($AE57:$AE60,"G", "")))</f>
        <v>0</v>
      </c>
      <c r="BB57" s="294">
        <f>SUMPRODUCT(LEN($AE57:$AE60)-LEN(SUBSTITUTE($AE57:$AE60,"M", "")))</f>
        <v>0</v>
      </c>
    </row>
    <row r="58" spans="2:62" ht="28.15" customHeight="1" thickBot="1" x14ac:dyDescent="0.25">
      <c r="B58" s="30"/>
      <c r="C58" s="243"/>
      <c r="D58" s="36"/>
      <c r="E58" s="111"/>
      <c r="F58" s="111"/>
      <c r="G58" s="110"/>
      <c r="H58" s="224"/>
      <c r="I58" s="247"/>
      <c r="J58" s="247"/>
      <c r="K58" s="247"/>
      <c r="L58" s="33" t="s">
        <v>123</v>
      </c>
      <c r="M58" s="32" t="s">
        <v>1273</v>
      </c>
      <c r="N58" s="33" t="s">
        <v>122</v>
      </c>
      <c r="O58" s="32" t="s">
        <v>132</v>
      </c>
      <c r="P58" s="33" t="s">
        <v>120</v>
      </c>
      <c r="Q58" s="32" t="s">
        <v>1693</v>
      </c>
      <c r="R58" s="33" t="s">
        <v>119</v>
      </c>
      <c r="S58" s="32" t="s">
        <v>104</v>
      </c>
      <c r="T58" s="33" t="s">
        <v>118</v>
      </c>
      <c r="U58" s="32" t="s">
        <v>124</v>
      </c>
      <c r="V58" s="33" t="s">
        <v>117</v>
      </c>
      <c r="W58" s="32" t="s">
        <v>121</v>
      </c>
      <c r="X58" s="33" t="s">
        <v>116</v>
      </c>
      <c r="Y58" s="32"/>
      <c r="Z58" s="33" t="s">
        <v>115</v>
      </c>
      <c r="AA58" s="32"/>
      <c r="AB58" s="31"/>
      <c r="AC58" s="32"/>
      <c r="AD58" s="31"/>
      <c r="AE58" s="23"/>
      <c r="AF58" s="251"/>
      <c r="AG58" s="251"/>
      <c r="AH58" s="22"/>
      <c r="AI58" s="11"/>
      <c r="AJ58" s="265"/>
      <c r="AK58" s="267"/>
      <c r="AL58" s="263"/>
      <c r="AM58" s="265"/>
      <c r="AN58" s="267"/>
      <c r="AO58" s="263"/>
      <c r="AP58" s="265"/>
      <c r="AQ58" s="267"/>
      <c r="AR58" s="263"/>
      <c r="AS58" s="265"/>
      <c r="AT58" s="267"/>
      <c r="AU58" s="263"/>
      <c r="AV58" s="265"/>
      <c r="AW58" s="275"/>
      <c r="AX58" s="270"/>
      <c r="AY58" s="292"/>
      <c r="AZ58" s="228"/>
      <c r="BA58" s="228"/>
      <c r="BB58" s="295"/>
    </row>
    <row r="59" spans="2:62" ht="28.15" customHeight="1" x14ac:dyDescent="0.2">
      <c r="B59" s="30"/>
      <c r="C59" s="244"/>
      <c r="D59" s="29"/>
      <c r="E59" s="109"/>
      <c r="F59" s="109"/>
      <c r="G59" s="108"/>
      <c r="H59" s="225">
        <v>236</v>
      </c>
      <c r="I59" s="248"/>
      <c r="J59" s="248"/>
      <c r="K59" s="248"/>
      <c r="L59" s="26" t="s">
        <v>114</v>
      </c>
      <c r="M59" s="25" t="s">
        <v>689</v>
      </c>
      <c r="N59" s="26" t="s">
        <v>112</v>
      </c>
      <c r="O59" s="25" t="s">
        <v>132</v>
      </c>
      <c r="P59" s="26" t="s">
        <v>111</v>
      </c>
      <c r="Q59" s="25" t="s">
        <v>507</v>
      </c>
      <c r="R59" s="26" t="s">
        <v>110</v>
      </c>
      <c r="S59" s="25" t="s">
        <v>186</v>
      </c>
      <c r="T59" s="26" t="s">
        <v>109</v>
      </c>
      <c r="U59" s="25" t="s">
        <v>104</v>
      </c>
      <c r="V59" s="26" t="s">
        <v>108</v>
      </c>
      <c r="W59" s="25"/>
      <c r="X59" s="26" t="s">
        <v>107</v>
      </c>
      <c r="Y59" s="25"/>
      <c r="Z59" s="26" t="s">
        <v>106</v>
      </c>
      <c r="AA59" s="25"/>
      <c r="AB59" s="24"/>
      <c r="AC59" s="25"/>
      <c r="AD59" s="24"/>
      <c r="AE59" s="23"/>
      <c r="AF59" s="251"/>
      <c r="AG59" s="251"/>
      <c r="AH59" s="22"/>
      <c r="AI59" s="11"/>
      <c r="AJ59" s="265"/>
      <c r="AK59" s="267"/>
      <c r="AL59" s="263"/>
      <c r="AM59" s="265"/>
      <c r="AN59" s="267"/>
      <c r="AO59" s="263"/>
      <c r="AP59" s="265"/>
      <c r="AQ59" s="267"/>
      <c r="AR59" s="263"/>
      <c r="AS59" s="265"/>
      <c r="AT59" s="267"/>
      <c r="AU59" s="263"/>
      <c r="AV59" s="265"/>
      <c r="AW59" s="275"/>
      <c r="AX59" s="270"/>
      <c r="AY59" s="292"/>
      <c r="AZ59" s="228"/>
      <c r="BA59" s="228"/>
      <c r="BB59" s="295"/>
    </row>
    <row r="60" spans="2:62" ht="28.15" customHeight="1" thickBot="1" x14ac:dyDescent="0.25">
      <c r="B60" s="30"/>
      <c r="C60" s="253"/>
      <c r="D60" s="51"/>
      <c r="E60" s="115"/>
      <c r="F60" s="115"/>
      <c r="G60" s="114"/>
      <c r="H60" s="226"/>
      <c r="I60" s="254"/>
      <c r="J60" s="254"/>
      <c r="K60" s="254"/>
      <c r="L60" s="48" t="s">
        <v>105</v>
      </c>
      <c r="M60" s="47" t="s">
        <v>679</v>
      </c>
      <c r="N60" s="48" t="s">
        <v>103</v>
      </c>
      <c r="O60" s="47" t="s">
        <v>186</v>
      </c>
      <c r="P60" s="48" t="s">
        <v>102</v>
      </c>
      <c r="Q60" s="47" t="s">
        <v>618</v>
      </c>
      <c r="R60" s="48" t="s">
        <v>101</v>
      </c>
      <c r="S60" s="47" t="s">
        <v>507</v>
      </c>
      <c r="T60" s="48">
        <v>20</v>
      </c>
      <c r="U60" s="47" t="s">
        <v>121</v>
      </c>
      <c r="V60" s="48" t="s">
        <v>100</v>
      </c>
      <c r="W60" s="47"/>
      <c r="X60" s="48" t="s">
        <v>99</v>
      </c>
      <c r="Y60" s="47"/>
      <c r="Z60" s="48" t="s">
        <v>98</v>
      </c>
      <c r="AA60" s="47"/>
      <c r="AB60" s="16"/>
      <c r="AC60" s="47"/>
      <c r="AD60" s="16"/>
      <c r="AE60" s="46"/>
      <c r="AF60" s="255"/>
      <c r="AG60" s="255"/>
      <c r="AH60" s="45"/>
      <c r="AI60" s="11"/>
      <c r="AJ60" s="266"/>
      <c r="AK60" s="268"/>
      <c r="AL60" s="264"/>
      <c r="AM60" s="266"/>
      <c r="AN60" s="268"/>
      <c r="AO60" s="264"/>
      <c r="AP60" s="266"/>
      <c r="AQ60" s="268"/>
      <c r="AR60" s="264"/>
      <c r="AS60" s="266"/>
      <c r="AT60" s="268"/>
      <c r="AU60" s="264"/>
      <c r="AV60" s="266"/>
      <c r="AW60" s="276"/>
      <c r="AX60" s="271"/>
      <c r="AY60" s="293"/>
      <c r="AZ60" s="229"/>
      <c r="BA60" s="229"/>
      <c r="BB60" s="296"/>
    </row>
    <row r="61" spans="2:62" ht="28.15" customHeight="1" x14ac:dyDescent="0.2">
      <c r="B61" s="30"/>
      <c r="C61" s="242">
        <v>2</v>
      </c>
      <c r="D61" s="44"/>
      <c r="E61" s="113"/>
      <c r="F61" s="113"/>
      <c r="G61" s="112"/>
      <c r="H61" s="223"/>
      <c r="I61" s="246"/>
      <c r="J61" s="246"/>
      <c r="K61" s="246"/>
      <c r="L61" s="41" t="s">
        <v>133</v>
      </c>
      <c r="M61" s="40"/>
      <c r="N61" s="41" t="s">
        <v>131</v>
      </c>
      <c r="O61" s="40"/>
      <c r="P61" s="41" t="s">
        <v>130</v>
      </c>
      <c r="Q61" s="40"/>
      <c r="R61" s="41" t="s">
        <v>129</v>
      </c>
      <c r="S61" s="40"/>
      <c r="T61" s="41" t="s">
        <v>128</v>
      </c>
      <c r="U61" s="40"/>
      <c r="V61" s="41" t="s">
        <v>127</v>
      </c>
      <c r="W61" s="40"/>
      <c r="X61" s="41" t="s">
        <v>126</v>
      </c>
      <c r="Y61" s="40"/>
      <c r="Z61" s="41" t="s">
        <v>125</v>
      </c>
      <c r="AA61" s="40"/>
      <c r="AB61" s="39"/>
      <c r="AC61" s="40"/>
      <c r="AD61" s="39"/>
      <c r="AE61" s="38"/>
      <c r="AF61" s="250"/>
      <c r="AG61" s="250"/>
      <c r="AH61" s="37"/>
      <c r="AI61" s="11"/>
      <c r="AJ61" s="233">
        <f>SUMPRODUCT(LEN($M61:$AA64)-LEN(SUBSTITUTE($M61:$AA64,"A", "")))</f>
        <v>0</v>
      </c>
      <c r="AK61" s="239">
        <f>SUMPRODUCT(LEN($AD61:$AD64)-LEN(SUBSTITUTE($AD61:$AD64,"A", "")))</f>
        <v>0</v>
      </c>
      <c r="AL61" s="230">
        <f>SUMPRODUCT(LEN($AC61:$AC64)-LEN(SUBSTITUTE($AC61:$AC64,"A", "")))</f>
        <v>0</v>
      </c>
      <c r="AM61" s="233">
        <f>SUMPRODUCT(LEN($M61:$AA64)-LEN(SUBSTITUTE($M61:$AA64,"S", "")))</f>
        <v>0</v>
      </c>
      <c r="AN61" s="239">
        <f>SUMPRODUCT(LEN($AD61:$AD64)-LEN(SUBSTITUTE($AD61:$AD64,"S", "")))</f>
        <v>0</v>
      </c>
      <c r="AO61" s="230">
        <f>SUMPRODUCT(LEN($AC61:$AC64)-LEN(SUBSTITUTE($AC61:$AC64,"S", "")))</f>
        <v>0</v>
      </c>
      <c r="AP61" s="233">
        <f>SUMPRODUCT(LEN($M61:$AA64)-LEN(SUBSTITUTE($M61:$AA64,"F", "")))</f>
        <v>0</v>
      </c>
      <c r="AQ61" s="239">
        <f>SUMPRODUCT(LEN($AD61:$AD64)-LEN(SUBSTITUTE($AD61:$AD64,"F", "")))</f>
        <v>0</v>
      </c>
      <c r="AR61" s="230">
        <f>SUMPRODUCT(LEN($AC61:$AC64)-LEN(SUBSTITUTE($AC61:$AC64,"F", "")))</f>
        <v>0</v>
      </c>
      <c r="AS61" s="233">
        <f>SUMPRODUCT(LEN($M61:$AA64)-LEN(SUBSTITUTE($M61:$AA64,"G", "")))</f>
        <v>0</v>
      </c>
      <c r="AT61" s="239">
        <f>SUMPRODUCT(LEN($AD61:$AD64)-LEN(SUBSTITUTE($AD61:$AD64,"G", "")))</f>
        <v>0</v>
      </c>
      <c r="AU61" s="230">
        <f>SUMPRODUCT(LEN($AC61:$AC64)-LEN(SUBSTITUTE($AC61:$AC64,"G", "")))</f>
        <v>0</v>
      </c>
      <c r="AV61" s="233">
        <f>SUMPRODUCT(LEN($L61:$AA64)-LEN(SUBSTITUTE($L61:$AA64,"M", "")))</f>
        <v>0</v>
      </c>
      <c r="AW61" s="236">
        <f>SUMPRODUCT(LEN($AD61:$AD64)-LEN(SUBSTITUTE($AD61:$AD64,"M", "")))</f>
        <v>0</v>
      </c>
      <c r="AX61" s="269">
        <f>SUMPRODUCT(LEN($AC61:$AC64)-LEN(SUBSTITUTE($AC61:$AC64,"M", "")))</f>
        <v>0</v>
      </c>
      <c r="AY61" s="291">
        <f>SUMPRODUCT(LEN($AE61:$AE64)-LEN(SUBSTITUTE($AE61:$AE64,"S", "")))</f>
        <v>0</v>
      </c>
      <c r="AZ61" s="227">
        <f>SUMPRODUCT(LEN($AE61:$AE64)-LEN(SUBSTITUTE($AE61:$AE64,"F", "")))</f>
        <v>0</v>
      </c>
      <c r="BA61" s="227">
        <f>SUMPRODUCT(LEN($AE61:$AE64)-LEN(SUBSTITUTE($AE61:$AE64,"G", "")))</f>
        <v>0</v>
      </c>
      <c r="BB61" s="294">
        <f>SUMPRODUCT(LEN($AE61:$AE64)-LEN(SUBSTITUTE($AE61:$AE64,"M", "")))</f>
        <v>0</v>
      </c>
    </row>
    <row r="62" spans="2:62" ht="28.15" customHeight="1" thickBot="1" x14ac:dyDescent="0.25">
      <c r="B62" s="30"/>
      <c r="C62" s="243"/>
      <c r="D62" s="36"/>
      <c r="E62" s="111"/>
      <c r="F62" s="111"/>
      <c r="G62" s="110"/>
      <c r="H62" s="224"/>
      <c r="I62" s="247"/>
      <c r="J62" s="247"/>
      <c r="K62" s="247"/>
      <c r="L62" s="33" t="s">
        <v>123</v>
      </c>
      <c r="M62" s="32"/>
      <c r="N62" s="33" t="s">
        <v>122</v>
      </c>
      <c r="O62" s="32"/>
      <c r="P62" s="33" t="s">
        <v>120</v>
      </c>
      <c r="Q62" s="32"/>
      <c r="R62" s="33" t="s">
        <v>119</v>
      </c>
      <c r="S62" s="32"/>
      <c r="T62" s="33" t="s">
        <v>118</v>
      </c>
      <c r="U62" s="32"/>
      <c r="V62" s="33" t="s">
        <v>117</v>
      </c>
      <c r="W62" s="32"/>
      <c r="X62" s="33" t="s">
        <v>116</v>
      </c>
      <c r="Y62" s="32"/>
      <c r="Z62" s="33" t="s">
        <v>115</v>
      </c>
      <c r="AA62" s="32"/>
      <c r="AB62" s="31"/>
      <c r="AC62" s="32"/>
      <c r="AD62" s="31"/>
      <c r="AE62" s="23"/>
      <c r="AF62" s="251"/>
      <c r="AG62" s="251"/>
      <c r="AH62" s="22"/>
      <c r="AI62" s="11"/>
      <c r="AJ62" s="265"/>
      <c r="AK62" s="267"/>
      <c r="AL62" s="263"/>
      <c r="AM62" s="265"/>
      <c r="AN62" s="267"/>
      <c r="AO62" s="263"/>
      <c r="AP62" s="265"/>
      <c r="AQ62" s="267"/>
      <c r="AR62" s="263"/>
      <c r="AS62" s="265"/>
      <c r="AT62" s="267"/>
      <c r="AU62" s="263"/>
      <c r="AV62" s="265"/>
      <c r="AW62" s="275"/>
      <c r="AX62" s="270"/>
      <c r="AY62" s="292"/>
      <c r="AZ62" s="228"/>
      <c r="BA62" s="228"/>
      <c r="BB62" s="295"/>
    </row>
    <row r="63" spans="2:62" ht="28.15" customHeight="1" x14ac:dyDescent="0.2">
      <c r="B63" s="30"/>
      <c r="C63" s="244"/>
      <c r="D63" s="29"/>
      <c r="E63" s="109"/>
      <c r="F63" s="109"/>
      <c r="G63" s="108"/>
      <c r="H63" s="225"/>
      <c r="I63" s="248"/>
      <c r="J63" s="248"/>
      <c r="K63" s="248"/>
      <c r="L63" s="26" t="s">
        <v>114</v>
      </c>
      <c r="M63" s="25"/>
      <c r="N63" s="26" t="s">
        <v>112</v>
      </c>
      <c r="O63" s="25"/>
      <c r="P63" s="26" t="s">
        <v>111</v>
      </c>
      <c r="Q63" s="25"/>
      <c r="R63" s="26" t="s">
        <v>110</v>
      </c>
      <c r="S63" s="25"/>
      <c r="T63" s="26" t="s">
        <v>109</v>
      </c>
      <c r="U63" s="25"/>
      <c r="V63" s="26" t="s">
        <v>108</v>
      </c>
      <c r="W63" s="25"/>
      <c r="X63" s="26" t="s">
        <v>107</v>
      </c>
      <c r="Y63" s="25"/>
      <c r="Z63" s="26" t="s">
        <v>106</v>
      </c>
      <c r="AA63" s="25"/>
      <c r="AB63" s="24"/>
      <c r="AC63" s="25"/>
      <c r="AD63" s="24"/>
      <c r="AE63" s="23"/>
      <c r="AF63" s="251"/>
      <c r="AG63" s="251"/>
      <c r="AH63" s="22"/>
      <c r="AI63" s="11"/>
      <c r="AJ63" s="265"/>
      <c r="AK63" s="267"/>
      <c r="AL63" s="263"/>
      <c r="AM63" s="265"/>
      <c r="AN63" s="267"/>
      <c r="AO63" s="263"/>
      <c r="AP63" s="265"/>
      <c r="AQ63" s="267"/>
      <c r="AR63" s="263"/>
      <c r="AS63" s="265"/>
      <c r="AT63" s="267"/>
      <c r="AU63" s="263"/>
      <c r="AV63" s="265"/>
      <c r="AW63" s="275"/>
      <c r="AX63" s="270"/>
      <c r="AY63" s="292"/>
      <c r="AZ63" s="228"/>
      <c r="BA63" s="228"/>
      <c r="BB63" s="295"/>
    </row>
    <row r="64" spans="2:62" ht="28.15" customHeight="1" thickBot="1" x14ac:dyDescent="0.25">
      <c r="B64" s="30"/>
      <c r="C64" s="253"/>
      <c r="D64" s="51"/>
      <c r="E64" s="115"/>
      <c r="F64" s="115"/>
      <c r="G64" s="114"/>
      <c r="H64" s="226"/>
      <c r="I64" s="254"/>
      <c r="J64" s="254"/>
      <c r="K64" s="254"/>
      <c r="L64" s="48" t="s">
        <v>105</v>
      </c>
      <c r="M64" s="47"/>
      <c r="N64" s="48" t="s">
        <v>103</v>
      </c>
      <c r="O64" s="47"/>
      <c r="P64" s="48" t="s">
        <v>102</v>
      </c>
      <c r="Q64" s="47"/>
      <c r="R64" s="48" t="s">
        <v>101</v>
      </c>
      <c r="S64" s="47"/>
      <c r="T64" s="48">
        <v>20</v>
      </c>
      <c r="U64" s="47"/>
      <c r="V64" s="48" t="s">
        <v>100</v>
      </c>
      <c r="W64" s="47"/>
      <c r="X64" s="48" t="s">
        <v>99</v>
      </c>
      <c r="Y64" s="47"/>
      <c r="Z64" s="48" t="s">
        <v>98</v>
      </c>
      <c r="AA64" s="47"/>
      <c r="AB64" s="16"/>
      <c r="AC64" s="47"/>
      <c r="AD64" s="16"/>
      <c r="AE64" s="46"/>
      <c r="AF64" s="255"/>
      <c r="AG64" s="255"/>
      <c r="AH64" s="45"/>
      <c r="AI64" s="11"/>
      <c r="AJ64" s="266"/>
      <c r="AK64" s="268"/>
      <c r="AL64" s="264"/>
      <c r="AM64" s="266"/>
      <c r="AN64" s="268"/>
      <c r="AO64" s="264"/>
      <c r="AP64" s="266"/>
      <c r="AQ64" s="268"/>
      <c r="AR64" s="264"/>
      <c r="AS64" s="266"/>
      <c r="AT64" s="268"/>
      <c r="AU64" s="264"/>
      <c r="AV64" s="266"/>
      <c r="AW64" s="276"/>
      <c r="AX64" s="271"/>
      <c r="AY64" s="293"/>
      <c r="AZ64" s="229"/>
      <c r="BA64" s="229"/>
      <c r="BB64" s="296"/>
    </row>
    <row r="65" spans="2:62" ht="28.15" customHeight="1" x14ac:dyDescent="0.2">
      <c r="B65" s="30"/>
      <c r="C65" s="242">
        <v>3</v>
      </c>
      <c r="D65" s="44"/>
      <c r="E65" s="113"/>
      <c r="F65" s="113"/>
      <c r="G65" s="112"/>
      <c r="H65" s="223"/>
      <c r="I65" s="246"/>
      <c r="J65" s="246"/>
      <c r="K65" s="246"/>
      <c r="L65" s="41" t="s">
        <v>133</v>
      </c>
      <c r="M65" s="40"/>
      <c r="N65" s="41" t="s">
        <v>131</v>
      </c>
      <c r="O65" s="40"/>
      <c r="P65" s="41" t="s">
        <v>130</v>
      </c>
      <c r="Q65" s="40"/>
      <c r="R65" s="41" t="s">
        <v>129</v>
      </c>
      <c r="S65" s="40"/>
      <c r="T65" s="41" t="s">
        <v>128</v>
      </c>
      <c r="U65" s="40"/>
      <c r="V65" s="41" t="s">
        <v>127</v>
      </c>
      <c r="W65" s="40"/>
      <c r="X65" s="41" t="s">
        <v>126</v>
      </c>
      <c r="Y65" s="40"/>
      <c r="Z65" s="41" t="s">
        <v>125</v>
      </c>
      <c r="AA65" s="40"/>
      <c r="AB65" s="39"/>
      <c r="AC65" s="40"/>
      <c r="AD65" s="39"/>
      <c r="AE65" s="38"/>
      <c r="AF65" s="250"/>
      <c r="AG65" s="250"/>
      <c r="AH65" s="37"/>
      <c r="AI65" s="11"/>
      <c r="AJ65" s="233">
        <f>SUMPRODUCT(LEN($M65:$AA68)-LEN(SUBSTITUTE($M65:$AA68,"A", "")))</f>
        <v>0</v>
      </c>
      <c r="AK65" s="239">
        <f>SUMPRODUCT(LEN($AD65:$AD68)-LEN(SUBSTITUTE($AD65:$AD68,"A", "")))</f>
        <v>0</v>
      </c>
      <c r="AL65" s="230">
        <f>SUMPRODUCT(LEN($AC65:$AC68)-LEN(SUBSTITUTE($AC65:$AC68,"A", "")))</f>
        <v>0</v>
      </c>
      <c r="AM65" s="233">
        <f>SUMPRODUCT(LEN($M65:$AA68)-LEN(SUBSTITUTE($M65:$AA68,"S", "")))</f>
        <v>0</v>
      </c>
      <c r="AN65" s="239">
        <f>SUMPRODUCT(LEN($AD65:$AD68)-LEN(SUBSTITUTE($AD65:$AD68,"S", "")))</f>
        <v>0</v>
      </c>
      <c r="AO65" s="230">
        <f>SUMPRODUCT(LEN($AC65:$AC68)-LEN(SUBSTITUTE($AC65:$AC68,"S", "")))</f>
        <v>0</v>
      </c>
      <c r="AP65" s="233">
        <f>SUMPRODUCT(LEN($M65:$AA68)-LEN(SUBSTITUTE($M65:$AA68,"F", "")))</f>
        <v>0</v>
      </c>
      <c r="AQ65" s="239">
        <f>SUMPRODUCT(LEN($AD65:$AD68)-LEN(SUBSTITUTE($AD65:$AD68,"F", "")))</f>
        <v>0</v>
      </c>
      <c r="AR65" s="230">
        <f>SUMPRODUCT(LEN($AC65:$AC68)-LEN(SUBSTITUTE($AC65:$AC68,"F", "")))</f>
        <v>0</v>
      </c>
      <c r="AS65" s="233">
        <f>SUMPRODUCT(LEN($M65:$AA68)-LEN(SUBSTITUTE($M65:$AA68,"G", "")))</f>
        <v>0</v>
      </c>
      <c r="AT65" s="239">
        <f>SUMPRODUCT(LEN($AD65:$AD68)-LEN(SUBSTITUTE($AD65:$AD68,"G", "")))</f>
        <v>0</v>
      </c>
      <c r="AU65" s="230">
        <f>SUMPRODUCT(LEN($AC65:$AC68)-LEN(SUBSTITUTE($AC65:$AC68,"G", "")))</f>
        <v>0</v>
      </c>
      <c r="AV65" s="233">
        <f>SUMPRODUCT(LEN($L65:$AA68)-LEN(SUBSTITUTE($L65:$AA68,"M", "")))</f>
        <v>0</v>
      </c>
      <c r="AW65" s="236">
        <f>SUMPRODUCT(LEN($AD65:$AD68)-LEN(SUBSTITUTE($AD65:$AD68,"M", "")))</f>
        <v>0</v>
      </c>
      <c r="AX65" s="269">
        <f>SUMPRODUCT(LEN($AC65:$AC68)-LEN(SUBSTITUTE($AC65:$AC68,"M", "")))</f>
        <v>0</v>
      </c>
      <c r="AY65" s="291">
        <f>SUMPRODUCT(LEN($AE65:$AE68)-LEN(SUBSTITUTE($AE65:$AE68,"S", "")))</f>
        <v>0</v>
      </c>
      <c r="AZ65" s="227">
        <f>SUMPRODUCT(LEN($AE65:$AE68)-LEN(SUBSTITUTE($AE65:$AE68,"F", "")))</f>
        <v>0</v>
      </c>
      <c r="BA65" s="227">
        <f>SUMPRODUCT(LEN($AE65:$AE68)-LEN(SUBSTITUTE($AE65:$AE68,"G", "")))</f>
        <v>0</v>
      </c>
      <c r="BB65" s="294">
        <f>SUMPRODUCT(LEN($AE65:$AE68)-LEN(SUBSTITUTE($AE65:$AE68,"M", "")))</f>
        <v>0</v>
      </c>
    </row>
    <row r="66" spans="2:62" ht="28.15" customHeight="1" thickBot="1" x14ac:dyDescent="0.25">
      <c r="B66" s="30"/>
      <c r="C66" s="243"/>
      <c r="D66" s="36"/>
      <c r="E66" s="111"/>
      <c r="F66" s="111"/>
      <c r="G66" s="110"/>
      <c r="H66" s="224"/>
      <c r="I66" s="247"/>
      <c r="J66" s="247"/>
      <c r="K66" s="247"/>
      <c r="L66" s="33" t="s">
        <v>123</v>
      </c>
      <c r="M66" s="32"/>
      <c r="N66" s="33" t="s">
        <v>122</v>
      </c>
      <c r="O66" s="32"/>
      <c r="P66" s="33" t="s">
        <v>120</v>
      </c>
      <c r="Q66" s="32"/>
      <c r="R66" s="33" t="s">
        <v>119</v>
      </c>
      <c r="S66" s="32"/>
      <c r="T66" s="33" t="s">
        <v>118</v>
      </c>
      <c r="U66" s="32"/>
      <c r="V66" s="33" t="s">
        <v>117</v>
      </c>
      <c r="W66" s="32"/>
      <c r="X66" s="33" t="s">
        <v>116</v>
      </c>
      <c r="Y66" s="32"/>
      <c r="Z66" s="33" t="s">
        <v>115</v>
      </c>
      <c r="AA66" s="32"/>
      <c r="AB66" s="31"/>
      <c r="AC66" s="32"/>
      <c r="AD66" s="31"/>
      <c r="AE66" s="23"/>
      <c r="AF66" s="251"/>
      <c r="AG66" s="251"/>
      <c r="AH66" s="22"/>
      <c r="AI66" s="11"/>
      <c r="AJ66" s="265"/>
      <c r="AK66" s="267"/>
      <c r="AL66" s="263"/>
      <c r="AM66" s="265"/>
      <c r="AN66" s="267"/>
      <c r="AO66" s="263"/>
      <c r="AP66" s="265"/>
      <c r="AQ66" s="267"/>
      <c r="AR66" s="263"/>
      <c r="AS66" s="265"/>
      <c r="AT66" s="267"/>
      <c r="AU66" s="263"/>
      <c r="AV66" s="265"/>
      <c r="AW66" s="275"/>
      <c r="AX66" s="270"/>
      <c r="AY66" s="292"/>
      <c r="AZ66" s="228"/>
      <c r="BA66" s="228"/>
      <c r="BB66" s="295"/>
    </row>
    <row r="67" spans="2:62" ht="28.15" customHeight="1" x14ac:dyDescent="0.2">
      <c r="B67" s="30"/>
      <c r="C67" s="244"/>
      <c r="D67" s="29"/>
      <c r="E67" s="109"/>
      <c r="F67" s="109"/>
      <c r="G67" s="108"/>
      <c r="H67" s="225"/>
      <c r="I67" s="248"/>
      <c r="J67" s="248"/>
      <c r="K67" s="248"/>
      <c r="L67" s="26" t="s">
        <v>114</v>
      </c>
      <c r="M67" s="25"/>
      <c r="N67" s="26" t="s">
        <v>112</v>
      </c>
      <c r="O67" s="25"/>
      <c r="P67" s="26" t="s">
        <v>111</v>
      </c>
      <c r="Q67" s="25"/>
      <c r="R67" s="26" t="s">
        <v>110</v>
      </c>
      <c r="S67" s="25"/>
      <c r="T67" s="26" t="s">
        <v>109</v>
      </c>
      <c r="U67" s="25"/>
      <c r="V67" s="26" t="s">
        <v>108</v>
      </c>
      <c r="W67" s="25"/>
      <c r="X67" s="26" t="s">
        <v>107</v>
      </c>
      <c r="Y67" s="25"/>
      <c r="Z67" s="26" t="s">
        <v>106</v>
      </c>
      <c r="AA67" s="25"/>
      <c r="AB67" s="24"/>
      <c r="AC67" s="25"/>
      <c r="AD67" s="24"/>
      <c r="AE67" s="23"/>
      <c r="AF67" s="251"/>
      <c r="AG67" s="251"/>
      <c r="AH67" s="22"/>
      <c r="AI67" s="11"/>
      <c r="AJ67" s="265"/>
      <c r="AK67" s="267"/>
      <c r="AL67" s="263"/>
      <c r="AM67" s="265"/>
      <c r="AN67" s="267"/>
      <c r="AO67" s="263"/>
      <c r="AP67" s="265"/>
      <c r="AQ67" s="267"/>
      <c r="AR67" s="263"/>
      <c r="AS67" s="265"/>
      <c r="AT67" s="267"/>
      <c r="AU67" s="263"/>
      <c r="AV67" s="265"/>
      <c r="AW67" s="275"/>
      <c r="AX67" s="270"/>
      <c r="AY67" s="292"/>
      <c r="AZ67" s="228"/>
      <c r="BA67" s="228"/>
      <c r="BB67" s="295"/>
    </row>
    <row r="68" spans="2:62" ht="28.15" customHeight="1" thickBot="1" x14ac:dyDescent="0.25">
      <c r="B68" s="21"/>
      <c r="C68" s="245"/>
      <c r="D68" s="20"/>
      <c r="E68" s="117"/>
      <c r="F68" s="117"/>
      <c r="G68" s="116"/>
      <c r="H68" s="226"/>
      <c r="I68" s="249"/>
      <c r="J68" s="249"/>
      <c r="K68" s="249"/>
      <c r="L68" s="17" t="s">
        <v>105</v>
      </c>
      <c r="M68" s="15"/>
      <c r="N68" s="17" t="s">
        <v>103</v>
      </c>
      <c r="O68" s="15"/>
      <c r="P68" s="17" t="s">
        <v>102</v>
      </c>
      <c r="Q68" s="15"/>
      <c r="R68" s="17" t="s">
        <v>101</v>
      </c>
      <c r="S68" s="15"/>
      <c r="T68" s="17">
        <v>20</v>
      </c>
      <c r="U68" s="15"/>
      <c r="V68" s="17" t="s">
        <v>100</v>
      </c>
      <c r="W68" s="15"/>
      <c r="X68" s="17" t="s">
        <v>99</v>
      </c>
      <c r="Y68" s="15"/>
      <c r="Z68" s="17" t="s">
        <v>98</v>
      </c>
      <c r="AA68" s="15"/>
      <c r="AB68" s="16"/>
      <c r="AC68" s="15"/>
      <c r="AD68" s="14"/>
      <c r="AE68" s="13"/>
      <c r="AF68" s="252"/>
      <c r="AG68" s="252"/>
      <c r="AH68" s="12"/>
      <c r="AI68" s="11"/>
      <c r="AJ68" s="266"/>
      <c r="AK68" s="268"/>
      <c r="AL68" s="264"/>
      <c r="AM68" s="266"/>
      <c r="AN68" s="268"/>
      <c r="AO68" s="264"/>
      <c r="AP68" s="266"/>
      <c r="AQ68" s="268"/>
      <c r="AR68" s="264"/>
      <c r="AS68" s="266"/>
      <c r="AT68" s="268"/>
      <c r="AU68" s="264"/>
      <c r="AV68" s="266"/>
      <c r="AW68" s="276"/>
      <c r="AX68" s="271"/>
      <c r="AY68" s="293"/>
      <c r="AZ68" s="229"/>
      <c r="BA68" s="229"/>
      <c r="BB68" s="296"/>
    </row>
    <row r="69" spans="2:62" ht="85.9" customHeight="1" thickTop="1" thickBot="1" x14ac:dyDescent="0.35">
      <c r="B69" s="105" t="s">
        <v>174</v>
      </c>
      <c r="C69" s="95" t="s">
        <v>173</v>
      </c>
      <c r="D69" s="100" t="s">
        <v>172</v>
      </c>
      <c r="E69" s="104" t="s">
        <v>171</v>
      </c>
      <c r="F69" s="103"/>
      <c r="G69" s="102"/>
      <c r="H69" s="101" t="s">
        <v>170</v>
      </c>
      <c r="I69" s="100" t="s">
        <v>96</v>
      </c>
      <c r="J69" s="100" t="s">
        <v>169</v>
      </c>
      <c r="K69" s="100" t="s">
        <v>97</v>
      </c>
      <c r="L69" s="256" t="s">
        <v>168</v>
      </c>
      <c r="M69" s="262"/>
      <c r="N69" s="256" t="s">
        <v>167</v>
      </c>
      <c r="O69" s="262"/>
      <c r="P69" s="256" t="s">
        <v>167</v>
      </c>
      <c r="Q69" s="257"/>
      <c r="R69" s="256" t="s">
        <v>167</v>
      </c>
      <c r="S69" s="257"/>
      <c r="T69" s="256" t="s">
        <v>167</v>
      </c>
      <c r="U69" s="257"/>
      <c r="V69" s="256" t="s">
        <v>167</v>
      </c>
      <c r="W69" s="257"/>
      <c r="X69" s="256" t="s">
        <v>167</v>
      </c>
      <c r="Y69" s="257"/>
      <c r="Z69" s="256" t="s">
        <v>167</v>
      </c>
      <c r="AA69" s="257"/>
      <c r="AB69" s="261" t="s">
        <v>166</v>
      </c>
      <c r="AC69" s="257"/>
      <c r="AD69" s="101" t="s">
        <v>165</v>
      </c>
      <c r="AE69" s="101" t="s">
        <v>164</v>
      </c>
      <c r="AF69" s="100" t="s">
        <v>163</v>
      </c>
      <c r="AG69" s="100" t="s">
        <v>162</v>
      </c>
      <c r="AH69" s="99" t="s">
        <v>161</v>
      </c>
      <c r="AI69" s="98"/>
      <c r="AJ69" s="96" t="s">
        <v>160</v>
      </c>
      <c r="AK69" s="95" t="s">
        <v>159</v>
      </c>
      <c r="AL69" s="94" t="s">
        <v>158</v>
      </c>
      <c r="AM69" s="96" t="s">
        <v>157</v>
      </c>
      <c r="AN69" s="95" t="s">
        <v>156</v>
      </c>
      <c r="AO69" s="94" t="s">
        <v>155</v>
      </c>
      <c r="AP69" s="96" t="s">
        <v>154</v>
      </c>
      <c r="AQ69" s="95" t="s">
        <v>153</v>
      </c>
      <c r="AR69" s="97" t="s">
        <v>152</v>
      </c>
      <c r="AS69" s="96" t="s">
        <v>151</v>
      </c>
      <c r="AT69" s="95" t="s">
        <v>150</v>
      </c>
      <c r="AU69" s="94" t="s">
        <v>149</v>
      </c>
      <c r="AV69" s="96" t="s">
        <v>148</v>
      </c>
      <c r="AW69" s="95" t="s">
        <v>147</v>
      </c>
      <c r="AX69" s="94" t="s">
        <v>146</v>
      </c>
      <c r="AY69" s="93" t="s">
        <v>145</v>
      </c>
      <c r="AZ69" s="92" t="s">
        <v>144</v>
      </c>
      <c r="BA69" s="92" t="s">
        <v>143</v>
      </c>
      <c r="BB69" s="91" t="s">
        <v>142</v>
      </c>
    </row>
    <row r="70" spans="2:62" ht="48" thickBot="1" x14ac:dyDescent="0.3">
      <c r="B70" s="90" t="s">
        <v>251</v>
      </c>
      <c r="C70" s="89"/>
      <c r="D70" s="88"/>
      <c r="E70" s="258"/>
      <c r="F70" s="259"/>
      <c r="G70" s="260"/>
      <c r="H70" s="87" t="s">
        <v>140</v>
      </c>
      <c r="I70" s="86"/>
      <c r="J70" s="86"/>
      <c r="K70" s="85"/>
      <c r="L70" s="84"/>
      <c r="M70" s="81"/>
      <c r="N70" s="84"/>
      <c r="O70" s="81"/>
      <c r="P70" s="84"/>
      <c r="Q70" s="81"/>
      <c r="R70" s="84"/>
      <c r="S70" s="81"/>
      <c r="T70" s="84"/>
      <c r="U70" s="81"/>
      <c r="V70" s="84"/>
      <c r="W70" s="81"/>
      <c r="X70" s="84"/>
      <c r="Y70" s="81"/>
      <c r="Z70" s="84"/>
      <c r="AA70" s="83"/>
      <c r="AB70" s="82" t="s">
        <v>139</v>
      </c>
      <c r="AC70" s="81"/>
      <c r="AD70" s="81"/>
      <c r="AE70" s="81"/>
      <c r="AF70" s="80"/>
      <c r="AG70" s="80"/>
      <c r="AH70" s="60"/>
      <c r="AI70" s="79" t="s">
        <v>138</v>
      </c>
      <c r="AJ70" s="78">
        <f t="shared" ref="AJ70:BB70" si="8">SUM(AJ72:AJ83)</f>
        <v>24</v>
      </c>
      <c r="AK70" s="77">
        <f t="shared" si="8"/>
        <v>0</v>
      </c>
      <c r="AL70" s="76">
        <f t="shared" si="8"/>
        <v>0</v>
      </c>
      <c r="AM70" s="78">
        <f t="shared" si="8"/>
        <v>5</v>
      </c>
      <c r="AN70" s="77">
        <f t="shared" si="8"/>
        <v>0</v>
      </c>
      <c r="AO70" s="76">
        <f t="shared" si="8"/>
        <v>0</v>
      </c>
      <c r="AP70" s="78">
        <f t="shared" si="8"/>
        <v>0</v>
      </c>
      <c r="AQ70" s="77">
        <f t="shared" si="8"/>
        <v>0</v>
      </c>
      <c r="AR70" s="76">
        <f t="shared" si="8"/>
        <v>0</v>
      </c>
      <c r="AS70" s="78">
        <f t="shared" si="8"/>
        <v>7</v>
      </c>
      <c r="AT70" s="77">
        <f t="shared" si="8"/>
        <v>0</v>
      </c>
      <c r="AU70" s="76">
        <f t="shared" si="8"/>
        <v>0</v>
      </c>
      <c r="AV70" s="78">
        <f t="shared" si="8"/>
        <v>0</v>
      </c>
      <c r="AW70" s="77">
        <f t="shared" si="8"/>
        <v>0</v>
      </c>
      <c r="AX70" s="76">
        <f t="shared" si="8"/>
        <v>0</v>
      </c>
      <c r="AY70" s="75">
        <f t="shared" si="8"/>
        <v>0</v>
      </c>
      <c r="AZ70" s="74">
        <f t="shared" si="8"/>
        <v>0</v>
      </c>
      <c r="BA70" s="74">
        <f t="shared" si="8"/>
        <v>0</v>
      </c>
      <c r="BB70" s="73">
        <f t="shared" si="8"/>
        <v>0</v>
      </c>
      <c r="BC70" s="72" t="s">
        <v>137</v>
      </c>
      <c r="BF70" s="5">
        <f>SUM(AJ70:AL70)/$BG$5</f>
        <v>24</v>
      </c>
      <c r="BG70" s="5">
        <f>SUM(AM70:AO70,AY70)/$BG$5</f>
        <v>5</v>
      </c>
      <c r="BH70" s="5">
        <f>SUM(AP70:AR70,AZ70)/$BG$5</f>
        <v>0</v>
      </c>
      <c r="BI70" s="5">
        <f>SUM(AS70:AU70,BA70)/$BG$5</f>
        <v>7</v>
      </c>
      <c r="BJ70" s="5">
        <f>SUM(AV70:AX70,BB70)/$BG$5</f>
        <v>0</v>
      </c>
    </row>
    <row r="71" spans="2:62" ht="37.5" thickBot="1" x14ac:dyDescent="0.3">
      <c r="B71" s="71"/>
      <c r="C71" s="70"/>
      <c r="D71" s="69"/>
      <c r="E71" s="68"/>
      <c r="F71" s="68"/>
      <c r="G71" s="67"/>
      <c r="H71" s="66"/>
      <c r="I71" s="64"/>
      <c r="J71" s="64"/>
      <c r="K71" s="65"/>
      <c r="L71" s="64"/>
      <c r="M71" s="62"/>
      <c r="N71" s="64"/>
      <c r="O71" s="62"/>
      <c r="P71" s="64"/>
      <c r="Q71" s="62"/>
      <c r="R71" s="64"/>
      <c r="S71" s="62"/>
      <c r="T71" s="64"/>
      <c r="U71" s="62"/>
      <c r="V71" s="64"/>
      <c r="W71" s="62"/>
      <c r="X71" s="64"/>
      <c r="Y71" s="62"/>
      <c r="Z71" s="64"/>
      <c r="AA71" s="62"/>
      <c r="AB71" s="63"/>
      <c r="AC71" s="62"/>
      <c r="AD71" s="62"/>
      <c r="AE71" s="62"/>
      <c r="AF71" s="61"/>
      <c r="AG71" s="61"/>
      <c r="AH71" s="60"/>
      <c r="AI71" s="59" t="s">
        <v>136</v>
      </c>
      <c r="AJ71" s="214">
        <f t="shared" ref="AJ71:BB71" si="9">AJ70/1</f>
        <v>24</v>
      </c>
      <c r="AK71" s="213">
        <f t="shared" si="9"/>
        <v>0</v>
      </c>
      <c r="AL71" s="212">
        <f t="shared" si="9"/>
        <v>0</v>
      </c>
      <c r="AM71" s="214">
        <f t="shared" si="9"/>
        <v>5</v>
      </c>
      <c r="AN71" s="213">
        <f t="shared" si="9"/>
        <v>0</v>
      </c>
      <c r="AO71" s="212">
        <f t="shared" si="9"/>
        <v>0</v>
      </c>
      <c r="AP71" s="214">
        <f t="shared" si="9"/>
        <v>0</v>
      </c>
      <c r="AQ71" s="213">
        <f t="shared" si="9"/>
        <v>0</v>
      </c>
      <c r="AR71" s="212">
        <f t="shared" si="9"/>
        <v>0</v>
      </c>
      <c r="AS71" s="214">
        <f t="shared" si="9"/>
        <v>7</v>
      </c>
      <c r="AT71" s="213">
        <f t="shared" si="9"/>
        <v>0</v>
      </c>
      <c r="AU71" s="212">
        <f t="shared" si="9"/>
        <v>0</v>
      </c>
      <c r="AV71" s="214">
        <f t="shared" si="9"/>
        <v>0</v>
      </c>
      <c r="AW71" s="213">
        <f t="shared" si="9"/>
        <v>0</v>
      </c>
      <c r="AX71" s="212">
        <f t="shared" si="9"/>
        <v>0</v>
      </c>
      <c r="AY71" s="211">
        <f t="shared" si="9"/>
        <v>0</v>
      </c>
      <c r="AZ71" s="210">
        <f t="shared" si="9"/>
        <v>0</v>
      </c>
      <c r="BA71" s="210">
        <f t="shared" si="9"/>
        <v>0</v>
      </c>
      <c r="BB71" s="209">
        <f t="shared" si="9"/>
        <v>0</v>
      </c>
      <c r="BC71" s="52" t="s">
        <v>135</v>
      </c>
    </row>
    <row r="72" spans="2:62" ht="28.15" customHeight="1" x14ac:dyDescent="0.2">
      <c r="B72" s="30"/>
      <c r="C72" s="242">
        <v>1</v>
      </c>
      <c r="D72" s="44"/>
      <c r="E72" s="113"/>
      <c r="F72" s="113"/>
      <c r="G72" s="112"/>
      <c r="H72" s="223" t="s">
        <v>134</v>
      </c>
      <c r="I72" s="246">
        <v>105</v>
      </c>
      <c r="J72" s="246">
        <v>27</v>
      </c>
      <c r="K72" s="246">
        <v>6</v>
      </c>
      <c r="L72" s="41" t="s">
        <v>133</v>
      </c>
      <c r="M72" s="40" t="s">
        <v>132</v>
      </c>
      <c r="N72" s="41" t="s">
        <v>131</v>
      </c>
      <c r="O72" s="40" t="s">
        <v>614</v>
      </c>
      <c r="P72" s="41" t="s">
        <v>130</v>
      </c>
      <c r="Q72" s="40" t="s">
        <v>132</v>
      </c>
      <c r="R72" s="41" t="s">
        <v>129</v>
      </c>
      <c r="S72" s="40" t="s">
        <v>186</v>
      </c>
      <c r="T72" s="41" t="s">
        <v>128</v>
      </c>
      <c r="U72" s="40" t="s">
        <v>124</v>
      </c>
      <c r="V72" s="41" t="s">
        <v>127</v>
      </c>
      <c r="W72" s="40" t="s">
        <v>121</v>
      </c>
      <c r="X72" s="41" t="s">
        <v>126</v>
      </c>
      <c r="Y72" s="40"/>
      <c r="Z72" s="41" t="s">
        <v>125</v>
      </c>
      <c r="AA72" s="40"/>
      <c r="AB72" s="39"/>
      <c r="AC72" s="40"/>
      <c r="AD72" s="39"/>
      <c r="AE72" s="38"/>
      <c r="AF72" s="250"/>
      <c r="AG72" s="250"/>
      <c r="AH72" s="37"/>
      <c r="AI72" s="11"/>
      <c r="AJ72" s="233">
        <f>SUMPRODUCT(LEN($M72:$AA75)-LEN(SUBSTITUTE($M72:$AA75,"A", "")))</f>
        <v>24</v>
      </c>
      <c r="AK72" s="239">
        <f>SUMPRODUCT(LEN($AD72:$AD75)-LEN(SUBSTITUTE($AD72:$AD75,"A", "")))</f>
        <v>0</v>
      </c>
      <c r="AL72" s="230">
        <f>SUMPRODUCT(LEN($AC72:$AC75)-LEN(SUBSTITUTE($AC72:$AC75,"A", "")))</f>
        <v>0</v>
      </c>
      <c r="AM72" s="233">
        <f>SUMPRODUCT(LEN($M72:$AA75)-LEN(SUBSTITUTE($M72:$AA75,"S", "")))</f>
        <v>5</v>
      </c>
      <c r="AN72" s="239">
        <f>SUMPRODUCT(LEN($AD72:$AD75)-LEN(SUBSTITUTE($AD72:$AD75,"S", "")))</f>
        <v>0</v>
      </c>
      <c r="AO72" s="230">
        <f>SUMPRODUCT(LEN($AC72:$AC75)-LEN(SUBSTITUTE($AC72:$AC75,"S", "")))</f>
        <v>0</v>
      </c>
      <c r="AP72" s="233">
        <f>SUMPRODUCT(LEN($M72:$AA75)-LEN(SUBSTITUTE($M72:$AA75,"F", "")))</f>
        <v>0</v>
      </c>
      <c r="AQ72" s="239">
        <f>SUMPRODUCT(LEN($AD72:$AD75)-LEN(SUBSTITUTE($AD72:$AD75,"F", "")))</f>
        <v>0</v>
      </c>
      <c r="AR72" s="230">
        <f>SUMPRODUCT(LEN($AC72:$AC75)-LEN(SUBSTITUTE($AC72:$AC75,"F", "")))</f>
        <v>0</v>
      </c>
      <c r="AS72" s="233">
        <f>SUMPRODUCT(LEN($M72:$AA75)-LEN(SUBSTITUTE($M72:$AA75,"G", "")))</f>
        <v>7</v>
      </c>
      <c r="AT72" s="239">
        <f>SUMPRODUCT(LEN($AD72:$AD75)-LEN(SUBSTITUTE($AD72:$AD75,"G", "")))</f>
        <v>0</v>
      </c>
      <c r="AU72" s="230">
        <f>SUMPRODUCT(LEN($AC72:$AC75)-LEN(SUBSTITUTE($AC72:$AC75,"G", "")))</f>
        <v>0</v>
      </c>
      <c r="AV72" s="233">
        <f>SUMPRODUCT(LEN($L72:$AA75)-LEN(SUBSTITUTE($L72:$AA75,"M", "")))</f>
        <v>0</v>
      </c>
      <c r="AW72" s="236">
        <f>SUMPRODUCT(LEN($AD72:$AD75)-LEN(SUBSTITUTE($AD72:$AD75,"M", "")))</f>
        <v>0</v>
      </c>
      <c r="AX72" s="269">
        <f>SUMPRODUCT(LEN($AC72:$AC75)-LEN(SUBSTITUTE($AC72:$AC75,"M", "")))</f>
        <v>0</v>
      </c>
      <c r="AY72" s="291">
        <f>SUMPRODUCT(LEN($AE72:$AE75)-LEN(SUBSTITUTE($AE72:$AE75,"S", "")))</f>
        <v>0</v>
      </c>
      <c r="AZ72" s="227">
        <f>SUMPRODUCT(LEN($AE72:$AE75)-LEN(SUBSTITUTE($AE72:$AE75,"F", "")))</f>
        <v>0</v>
      </c>
      <c r="BA72" s="227">
        <f>SUMPRODUCT(LEN($AE72:$AE75)-LEN(SUBSTITUTE($AE72:$AE75,"G", "")))</f>
        <v>0</v>
      </c>
      <c r="BB72" s="294">
        <f>SUMPRODUCT(LEN($AE72:$AE75)-LEN(SUBSTITUTE($AE72:$AE75,"M", "")))</f>
        <v>0</v>
      </c>
    </row>
    <row r="73" spans="2:62" ht="28.15" customHeight="1" thickBot="1" x14ac:dyDescent="0.25">
      <c r="B73" s="30"/>
      <c r="C73" s="243"/>
      <c r="D73" s="36"/>
      <c r="E73" s="111"/>
      <c r="F73" s="111"/>
      <c r="G73" s="110"/>
      <c r="H73" s="224"/>
      <c r="I73" s="247"/>
      <c r="J73" s="247"/>
      <c r="K73" s="247"/>
      <c r="L73" s="33" t="s">
        <v>123</v>
      </c>
      <c r="M73" s="32" t="s">
        <v>176</v>
      </c>
      <c r="N73" s="33" t="s">
        <v>122</v>
      </c>
      <c r="O73" s="32" t="s">
        <v>104</v>
      </c>
      <c r="P73" s="33" t="s">
        <v>120</v>
      </c>
      <c r="Q73" s="32" t="s">
        <v>614</v>
      </c>
      <c r="R73" s="33" t="s">
        <v>119</v>
      </c>
      <c r="S73" s="32" t="s">
        <v>132</v>
      </c>
      <c r="T73" s="33" t="s">
        <v>118</v>
      </c>
      <c r="U73" s="32" t="s">
        <v>121</v>
      </c>
      <c r="V73" s="33" t="s">
        <v>117</v>
      </c>
      <c r="W73" s="32"/>
      <c r="X73" s="33" t="s">
        <v>116</v>
      </c>
      <c r="Y73" s="32"/>
      <c r="Z73" s="33" t="s">
        <v>115</v>
      </c>
      <c r="AA73" s="32"/>
      <c r="AB73" s="31"/>
      <c r="AC73" s="32"/>
      <c r="AD73" s="31"/>
      <c r="AE73" s="23"/>
      <c r="AF73" s="251"/>
      <c r="AG73" s="251"/>
      <c r="AH73" s="22"/>
      <c r="AI73" s="11"/>
      <c r="AJ73" s="265"/>
      <c r="AK73" s="267"/>
      <c r="AL73" s="263"/>
      <c r="AM73" s="265"/>
      <c r="AN73" s="267"/>
      <c r="AO73" s="263"/>
      <c r="AP73" s="265"/>
      <c r="AQ73" s="267"/>
      <c r="AR73" s="263"/>
      <c r="AS73" s="265"/>
      <c r="AT73" s="267"/>
      <c r="AU73" s="263"/>
      <c r="AV73" s="265"/>
      <c r="AW73" s="275"/>
      <c r="AX73" s="270"/>
      <c r="AY73" s="292"/>
      <c r="AZ73" s="228"/>
      <c r="BA73" s="228"/>
      <c r="BB73" s="295"/>
    </row>
    <row r="74" spans="2:62" ht="28.15" customHeight="1" x14ac:dyDescent="0.2">
      <c r="B74" s="30"/>
      <c r="C74" s="244"/>
      <c r="D74" s="29"/>
      <c r="E74" s="109"/>
      <c r="F74" s="109"/>
      <c r="G74" s="108"/>
      <c r="H74" s="225">
        <v>236</v>
      </c>
      <c r="I74" s="248"/>
      <c r="J74" s="248"/>
      <c r="K74" s="248"/>
      <c r="L74" s="26" t="s">
        <v>114</v>
      </c>
      <c r="M74" s="25" t="s">
        <v>132</v>
      </c>
      <c r="N74" s="26" t="s">
        <v>112</v>
      </c>
      <c r="O74" s="25" t="s">
        <v>399</v>
      </c>
      <c r="P74" s="26" t="s">
        <v>111</v>
      </c>
      <c r="Q74" s="25" t="s">
        <v>104</v>
      </c>
      <c r="R74" s="26" t="s">
        <v>110</v>
      </c>
      <c r="S74" s="25" t="s">
        <v>399</v>
      </c>
      <c r="T74" s="26" t="s">
        <v>109</v>
      </c>
      <c r="U74" s="25" t="s">
        <v>104</v>
      </c>
      <c r="V74" s="26" t="s">
        <v>108</v>
      </c>
      <c r="W74" s="25"/>
      <c r="X74" s="26" t="s">
        <v>107</v>
      </c>
      <c r="Y74" s="25"/>
      <c r="Z74" s="26" t="s">
        <v>106</v>
      </c>
      <c r="AA74" s="25"/>
      <c r="AB74" s="24"/>
      <c r="AC74" s="25"/>
      <c r="AD74" s="24"/>
      <c r="AE74" s="23"/>
      <c r="AF74" s="251"/>
      <c r="AG74" s="251"/>
      <c r="AH74" s="22"/>
      <c r="AI74" s="11"/>
      <c r="AJ74" s="265"/>
      <c r="AK74" s="267"/>
      <c r="AL74" s="263"/>
      <c r="AM74" s="265"/>
      <c r="AN74" s="267"/>
      <c r="AO74" s="263"/>
      <c r="AP74" s="265"/>
      <c r="AQ74" s="267"/>
      <c r="AR74" s="263"/>
      <c r="AS74" s="265"/>
      <c r="AT74" s="267"/>
      <c r="AU74" s="263"/>
      <c r="AV74" s="265"/>
      <c r="AW74" s="275"/>
      <c r="AX74" s="270"/>
      <c r="AY74" s="292"/>
      <c r="AZ74" s="228"/>
      <c r="BA74" s="228"/>
      <c r="BB74" s="295"/>
    </row>
    <row r="75" spans="2:62" ht="28.15" customHeight="1" thickBot="1" x14ac:dyDescent="0.25">
      <c r="B75" s="30"/>
      <c r="C75" s="253"/>
      <c r="D75" s="51"/>
      <c r="E75" s="115"/>
      <c r="F75" s="115"/>
      <c r="G75" s="114"/>
      <c r="H75" s="226"/>
      <c r="I75" s="254"/>
      <c r="J75" s="254"/>
      <c r="K75" s="254"/>
      <c r="L75" s="48" t="s">
        <v>105</v>
      </c>
      <c r="M75" s="47" t="s">
        <v>104</v>
      </c>
      <c r="N75" s="48" t="s">
        <v>103</v>
      </c>
      <c r="O75" s="47" t="s">
        <v>527</v>
      </c>
      <c r="P75" s="48" t="s">
        <v>102</v>
      </c>
      <c r="Q75" s="47" t="s">
        <v>444</v>
      </c>
      <c r="R75" s="48" t="s">
        <v>101</v>
      </c>
      <c r="S75" s="47" t="s">
        <v>104</v>
      </c>
      <c r="T75" s="48">
        <v>20</v>
      </c>
      <c r="U75" s="47" t="s">
        <v>121</v>
      </c>
      <c r="V75" s="48" t="s">
        <v>100</v>
      </c>
      <c r="W75" s="47"/>
      <c r="X75" s="48" t="s">
        <v>99</v>
      </c>
      <c r="Y75" s="47"/>
      <c r="Z75" s="48" t="s">
        <v>98</v>
      </c>
      <c r="AA75" s="47"/>
      <c r="AB75" s="16"/>
      <c r="AC75" s="47"/>
      <c r="AD75" s="16"/>
      <c r="AE75" s="46"/>
      <c r="AF75" s="255"/>
      <c r="AG75" s="255"/>
      <c r="AH75" s="45"/>
      <c r="AI75" s="11"/>
      <c r="AJ75" s="266"/>
      <c r="AK75" s="268"/>
      <c r="AL75" s="264"/>
      <c r="AM75" s="266"/>
      <c r="AN75" s="268"/>
      <c r="AO75" s="264"/>
      <c r="AP75" s="266"/>
      <c r="AQ75" s="268"/>
      <c r="AR75" s="264"/>
      <c r="AS75" s="266"/>
      <c r="AT75" s="268"/>
      <c r="AU75" s="264"/>
      <c r="AV75" s="266"/>
      <c r="AW75" s="276"/>
      <c r="AX75" s="271"/>
      <c r="AY75" s="293"/>
      <c r="AZ75" s="229"/>
      <c r="BA75" s="229"/>
      <c r="BB75" s="296"/>
    </row>
    <row r="76" spans="2:62" ht="28.15" customHeight="1" x14ac:dyDescent="0.2">
      <c r="B76" s="30"/>
      <c r="C76" s="242">
        <v>2</v>
      </c>
      <c r="D76" s="44"/>
      <c r="E76" s="113"/>
      <c r="F76" s="113"/>
      <c r="G76" s="112"/>
      <c r="H76" s="223"/>
      <c r="I76" s="246"/>
      <c r="J76" s="246"/>
      <c r="K76" s="246"/>
      <c r="L76" s="41" t="s">
        <v>133</v>
      </c>
      <c r="M76" s="40"/>
      <c r="N76" s="41" t="s">
        <v>131</v>
      </c>
      <c r="O76" s="40"/>
      <c r="P76" s="41" t="s">
        <v>130</v>
      </c>
      <c r="Q76" s="40"/>
      <c r="R76" s="41" t="s">
        <v>129</v>
      </c>
      <c r="S76" s="40"/>
      <c r="T76" s="41" t="s">
        <v>128</v>
      </c>
      <c r="U76" s="40"/>
      <c r="V76" s="41" t="s">
        <v>127</v>
      </c>
      <c r="W76" s="40"/>
      <c r="X76" s="41" t="s">
        <v>126</v>
      </c>
      <c r="Y76" s="40"/>
      <c r="Z76" s="41" t="s">
        <v>125</v>
      </c>
      <c r="AA76" s="40"/>
      <c r="AB76" s="39"/>
      <c r="AC76" s="40"/>
      <c r="AD76" s="39"/>
      <c r="AE76" s="38"/>
      <c r="AF76" s="250"/>
      <c r="AG76" s="250"/>
      <c r="AH76" s="37"/>
      <c r="AI76" s="11"/>
      <c r="AJ76" s="233">
        <f>SUMPRODUCT(LEN($M76:$AA79)-LEN(SUBSTITUTE($M76:$AA79,"A", "")))</f>
        <v>0</v>
      </c>
      <c r="AK76" s="239">
        <f>SUMPRODUCT(LEN($AD76:$AD79)-LEN(SUBSTITUTE($AD76:$AD79,"A", "")))</f>
        <v>0</v>
      </c>
      <c r="AL76" s="230">
        <f>SUMPRODUCT(LEN($AC76:$AC79)-LEN(SUBSTITUTE($AC76:$AC79,"A", "")))</f>
        <v>0</v>
      </c>
      <c r="AM76" s="233">
        <f>SUMPRODUCT(LEN($M76:$AA79)-LEN(SUBSTITUTE($M76:$AA79,"S", "")))</f>
        <v>0</v>
      </c>
      <c r="AN76" s="239">
        <f>SUMPRODUCT(LEN($AD76:$AD79)-LEN(SUBSTITUTE($AD76:$AD79,"S", "")))</f>
        <v>0</v>
      </c>
      <c r="AO76" s="230">
        <f>SUMPRODUCT(LEN($AC76:$AC79)-LEN(SUBSTITUTE($AC76:$AC79,"S", "")))</f>
        <v>0</v>
      </c>
      <c r="AP76" s="233">
        <f>SUMPRODUCT(LEN($M76:$AA79)-LEN(SUBSTITUTE($M76:$AA79,"F", "")))</f>
        <v>0</v>
      </c>
      <c r="AQ76" s="239">
        <f>SUMPRODUCT(LEN($AD76:$AD79)-LEN(SUBSTITUTE($AD76:$AD79,"F", "")))</f>
        <v>0</v>
      </c>
      <c r="AR76" s="230">
        <f>SUMPRODUCT(LEN($AC76:$AC79)-LEN(SUBSTITUTE($AC76:$AC79,"F", "")))</f>
        <v>0</v>
      </c>
      <c r="AS76" s="233">
        <f>SUMPRODUCT(LEN($M76:$AA79)-LEN(SUBSTITUTE($M76:$AA79,"G", "")))</f>
        <v>0</v>
      </c>
      <c r="AT76" s="239">
        <f>SUMPRODUCT(LEN($AD76:$AD79)-LEN(SUBSTITUTE($AD76:$AD79,"G", "")))</f>
        <v>0</v>
      </c>
      <c r="AU76" s="230">
        <f>SUMPRODUCT(LEN($AC76:$AC79)-LEN(SUBSTITUTE($AC76:$AC79,"G", "")))</f>
        <v>0</v>
      </c>
      <c r="AV76" s="233">
        <f>SUMPRODUCT(LEN($L76:$AA79)-LEN(SUBSTITUTE($L76:$AA79,"M", "")))</f>
        <v>0</v>
      </c>
      <c r="AW76" s="236">
        <f>SUMPRODUCT(LEN($AD76:$AD79)-LEN(SUBSTITUTE($AD76:$AD79,"M", "")))</f>
        <v>0</v>
      </c>
      <c r="AX76" s="269">
        <f>SUMPRODUCT(LEN($AC76:$AC79)-LEN(SUBSTITUTE($AC76:$AC79,"M", "")))</f>
        <v>0</v>
      </c>
      <c r="AY76" s="291">
        <f>SUMPRODUCT(LEN($AE76:$AE79)-LEN(SUBSTITUTE($AE76:$AE79,"S", "")))</f>
        <v>0</v>
      </c>
      <c r="AZ76" s="227">
        <f>SUMPRODUCT(LEN($AE76:$AE79)-LEN(SUBSTITUTE($AE76:$AE79,"F", "")))</f>
        <v>0</v>
      </c>
      <c r="BA76" s="227">
        <f>SUMPRODUCT(LEN($AE76:$AE79)-LEN(SUBSTITUTE($AE76:$AE79,"G", "")))</f>
        <v>0</v>
      </c>
      <c r="BB76" s="294">
        <f>SUMPRODUCT(LEN($AE76:$AE79)-LEN(SUBSTITUTE($AE76:$AE79,"M", "")))</f>
        <v>0</v>
      </c>
    </row>
    <row r="77" spans="2:62" ht="28.15" customHeight="1" thickBot="1" x14ac:dyDescent="0.25">
      <c r="B77" s="30"/>
      <c r="C77" s="243"/>
      <c r="D77" s="36"/>
      <c r="E77" s="111"/>
      <c r="F77" s="111"/>
      <c r="G77" s="110"/>
      <c r="H77" s="224"/>
      <c r="I77" s="247"/>
      <c r="J77" s="247"/>
      <c r="K77" s="247"/>
      <c r="L77" s="33" t="s">
        <v>123</v>
      </c>
      <c r="M77" s="32"/>
      <c r="N77" s="33" t="s">
        <v>122</v>
      </c>
      <c r="O77" s="32"/>
      <c r="P77" s="33" t="s">
        <v>120</v>
      </c>
      <c r="Q77" s="32"/>
      <c r="R77" s="33" t="s">
        <v>119</v>
      </c>
      <c r="S77" s="32"/>
      <c r="T77" s="33" t="s">
        <v>118</v>
      </c>
      <c r="U77" s="32"/>
      <c r="V77" s="33" t="s">
        <v>117</v>
      </c>
      <c r="W77" s="32"/>
      <c r="X77" s="33" t="s">
        <v>116</v>
      </c>
      <c r="Y77" s="32"/>
      <c r="Z77" s="33" t="s">
        <v>115</v>
      </c>
      <c r="AA77" s="32"/>
      <c r="AB77" s="31"/>
      <c r="AC77" s="32"/>
      <c r="AD77" s="31"/>
      <c r="AE77" s="23"/>
      <c r="AF77" s="251"/>
      <c r="AG77" s="251"/>
      <c r="AH77" s="22"/>
      <c r="AI77" s="11"/>
      <c r="AJ77" s="265"/>
      <c r="AK77" s="267"/>
      <c r="AL77" s="263"/>
      <c r="AM77" s="265"/>
      <c r="AN77" s="267"/>
      <c r="AO77" s="263"/>
      <c r="AP77" s="265"/>
      <c r="AQ77" s="267"/>
      <c r="AR77" s="263"/>
      <c r="AS77" s="265"/>
      <c r="AT77" s="267"/>
      <c r="AU77" s="263"/>
      <c r="AV77" s="265"/>
      <c r="AW77" s="275"/>
      <c r="AX77" s="270"/>
      <c r="AY77" s="292"/>
      <c r="AZ77" s="228"/>
      <c r="BA77" s="228"/>
      <c r="BB77" s="295"/>
    </row>
    <row r="78" spans="2:62" ht="28.15" customHeight="1" x14ac:dyDescent="0.2">
      <c r="B78" s="30"/>
      <c r="C78" s="244"/>
      <c r="D78" s="29"/>
      <c r="E78" s="109"/>
      <c r="F78" s="109"/>
      <c r="G78" s="108"/>
      <c r="H78" s="225"/>
      <c r="I78" s="248"/>
      <c r="J78" s="248"/>
      <c r="K78" s="248"/>
      <c r="L78" s="26" t="s">
        <v>114</v>
      </c>
      <c r="M78" s="25"/>
      <c r="N78" s="26" t="s">
        <v>112</v>
      </c>
      <c r="O78" s="25"/>
      <c r="P78" s="26" t="s">
        <v>111</v>
      </c>
      <c r="Q78" s="25"/>
      <c r="R78" s="26" t="s">
        <v>110</v>
      </c>
      <c r="S78" s="25"/>
      <c r="T78" s="26" t="s">
        <v>109</v>
      </c>
      <c r="U78" s="25"/>
      <c r="V78" s="26" t="s">
        <v>108</v>
      </c>
      <c r="W78" s="25"/>
      <c r="X78" s="26" t="s">
        <v>107</v>
      </c>
      <c r="Y78" s="25"/>
      <c r="Z78" s="26" t="s">
        <v>106</v>
      </c>
      <c r="AA78" s="25"/>
      <c r="AB78" s="24"/>
      <c r="AC78" s="25"/>
      <c r="AD78" s="24"/>
      <c r="AE78" s="23"/>
      <c r="AF78" s="251"/>
      <c r="AG78" s="251"/>
      <c r="AH78" s="22"/>
      <c r="AI78" s="11"/>
      <c r="AJ78" s="265"/>
      <c r="AK78" s="267"/>
      <c r="AL78" s="263"/>
      <c r="AM78" s="265"/>
      <c r="AN78" s="267"/>
      <c r="AO78" s="263"/>
      <c r="AP78" s="265"/>
      <c r="AQ78" s="267"/>
      <c r="AR78" s="263"/>
      <c r="AS78" s="265"/>
      <c r="AT78" s="267"/>
      <c r="AU78" s="263"/>
      <c r="AV78" s="265"/>
      <c r="AW78" s="275"/>
      <c r="AX78" s="270"/>
      <c r="AY78" s="292"/>
      <c r="AZ78" s="228"/>
      <c r="BA78" s="228"/>
      <c r="BB78" s="295"/>
    </row>
    <row r="79" spans="2:62" ht="28.15" customHeight="1" thickBot="1" x14ac:dyDescent="0.25">
      <c r="B79" s="30"/>
      <c r="C79" s="253"/>
      <c r="D79" s="51"/>
      <c r="E79" s="115"/>
      <c r="F79" s="115"/>
      <c r="G79" s="114"/>
      <c r="H79" s="226"/>
      <c r="I79" s="254"/>
      <c r="J79" s="254"/>
      <c r="K79" s="254"/>
      <c r="L79" s="48" t="s">
        <v>105</v>
      </c>
      <c r="M79" s="47"/>
      <c r="N79" s="48" t="s">
        <v>103</v>
      </c>
      <c r="O79" s="47"/>
      <c r="P79" s="48" t="s">
        <v>102</v>
      </c>
      <c r="Q79" s="47"/>
      <c r="R79" s="48" t="s">
        <v>101</v>
      </c>
      <c r="S79" s="47"/>
      <c r="T79" s="48">
        <v>20</v>
      </c>
      <c r="U79" s="47"/>
      <c r="V79" s="48" t="s">
        <v>100</v>
      </c>
      <c r="W79" s="47"/>
      <c r="X79" s="48" t="s">
        <v>99</v>
      </c>
      <c r="Y79" s="47"/>
      <c r="Z79" s="48" t="s">
        <v>98</v>
      </c>
      <c r="AA79" s="47"/>
      <c r="AB79" s="16"/>
      <c r="AC79" s="47"/>
      <c r="AD79" s="16"/>
      <c r="AE79" s="46"/>
      <c r="AF79" s="255"/>
      <c r="AG79" s="255"/>
      <c r="AH79" s="45"/>
      <c r="AI79" s="11"/>
      <c r="AJ79" s="266"/>
      <c r="AK79" s="268"/>
      <c r="AL79" s="264"/>
      <c r="AM79" s="266"/>
      <c r="AN79" s="268"/>
      <c r="AO79" s="264"/>
      <c r="AP79" s="266"/>
      <c r="AQ79" s="268"/>
      <c r="AR79" s="264"/>
      <c r="AS79" s="266"/>
      <c r="AT79" s="268"/>
      <c r="AU79" s="264"/>
      <c r="AV79" s="266"/>
      <c r="AW79" s="276"/>
      <c r="AX79" s="271"/>
      <c r="AY79" s="293"/>
      <c r="AZ79" s="229"/>
      <c r="BA79" s="229"/>
      <c r="BB79" s="296"/>
    </row>
    <row r="80" spans="2:62" ht="28.15" customHeight="1" x14ac:dyDescent="0.2">
      <c r="B80" s="30"/>
      <c r="C80" s="242">
        <v>3</v>
      </c>
      <c r="D80" s="44"/>
      <c r="E80" s="113"/>
      <c r="F80" s="113"/>
      <c r="G80" s="112"/>
      <c r="H80" s="223"/>
      <c r="I80" s="246"/>
      <c r="J80" s="246"/>
      <c r="K80" s="246"/>
      <c r="L80" s="41" t="s">
        <v>133</v>
      </c>
      <c r="M80" s="40"/>
      <c r="N80" s="41" t="s">
        <v>131</v>
      </c>
      <c r="O80" s="40"/>
      <c r="P80" s="41" t="s">
        <v>130</v>
      </c>
      <c r="Q80" s="40"/>
      <c r="R80" s="41" t="s">
        <v>129</v>
      </c>
      <c r="S80" s="40"/>
      <c r="T80" s="41" t="s">
        <v>128</v>
      </c>
      <c r="U80" s="40"/>
      <c r="V80" s="41" t="s">
        <v>127</v>
      </c>
      <c r="W80" s="40"/>
      <c r="X80" s="41" t="s">
        <v>126</v>
      </c>
      <c r="Y80" s="40"/>
      <c r="Z80" s="41" t="s">
        <v>125</v>
      </c>
      <c r="AA80" s="40"/>
      <c r="AB80" s="39"/>
      <c r="AC80" s="40"/>
      <c r="AD80" s="39"/>
      <c r="AE80" s="38"/>
      <c r="AF80" s="250"/>
      <c r="AG80" s="250"/>
      <c r="AH80" s="37"/>
      <c r="AI80" s="11"/>
      <c r="AJ80" s="233">
        <f>SUMPRODUCT(LEN($M80:$AA83)-LEN(SUBSTITUTE($M80:$AA83,"A", "")))</f>
        <v>0</v>
      </c>
      <c r="AK80" s="239">
        <f>SUMPRODUCT(LEN($AD80:$AD83)-LEN(SUBSTITUTE($AD80:$AD83,"A", "")))</f>
        <v>0</v>
      </c>
      <c r="AL80" s="230">
        <f>SUMPRODUCT(LEN($AC80:$AC83)-LEN(SUBSTITUTE($AC80:$AC83,"A", "")))</f>
        <v>0</v>
      </c>
      <c r="AM80" s="233">
        <f>SUMPRODUCT(LEN($M80:$AA83)-LEN(SUBSTITUTE($M80:$AA83,"S", "")))</f>
        <v>0</v>
      </c>
      <c r="AN80" s="239">
        <f>SUMPRODUCT(LEN($AD80:$AD83)-LEN(SUBSTITUTE($AD80:$AD83,"S", "")))</f>
        <v>0</v>
      </c>
      <c r="AO80" s="230">
        <f>SUMPRODUCT(LEN($AC80:$AC83)-LEN(SUBSTITUTE($AC80:$AC83,"S", "")))</f>
        <v>0</v>
      </c>
      <c r="AP80" s="233">
        <f>SUMPRODUCT(LEN($M80:$AA83)-LEN(SUBSTITUTE($M80:$AA83,"F", "")))</f>
        <v>0</v>
      </c>
      <c r="AQ80" s="239">
        <f>SUMPRODUCT(LEN($AD80:$AD83)-LEN(SUBSTITUTE($AD80:$AD83,"F", "")))</f>
        <v>0</v>
      </c>
      <c r="AR80" s="230">
        <f>SUMPRODUCT(LEN($AC80:$AC83)-LEN(SUBSTITUTE($AC80:$AC83,"F", "")))</f>
        <v>0</v>
      </c>
      <c r="AS80" s="233">
        <f>SUMPRODUCT(LEN($M80:$AA83)-LEN(SUBSTITUTE($M80:$AA83,"G", "")))</f>
        <v>0</v>
      </c>
      <c r="AT80" s="239">
        <f>SUMPRODUCT(LEN($AD80:$AD83)-LEN(SUBSTITUTE($AD80:$AD83,"G", "")))</f>
        <v>0</v>
      </c>
      <c r="AU80" s="230">
        <f>SUMPRODUCT(LEN($AC80:$AC83)-LEN(SUBSTITUTE($AC80:$AC83,"G", "")))</f>
        <v>0</v>
      </c>
      <c r="AV80" s="233">
        <f>SUMPRODUCT(LEN($L80:$AA83)-LEN(SUBSTITUTE($L80:$AA83,"M", "")))</f>
        <v>0</v>
      </c>
      <c r="AW80" s="236">
        <f>SUMPRODUCT(LEN($AD80:$AD83)-LEN(SUBSTITUTE($AD80:$AD83,"M", "")))</f>
        <v>0</v>
      </c>
      <c r="AX80" s="269">
        <f>SUMPRODUCT(LEN($AC80:$AC83)-LEN(SUBSTITUTE($AC80:$AC83,"M", "")))</f>
        <v>0</v>
      </c>
      <c r="AY80" s="291">
        <f>SUMPRODUCT(LEN($AE80:$AE83)-LEN(SUBSTITUTE($AE80:$AE83,"S", "")))</f>
        <v>0</v>
      </c>
      <c r="AZ80" s="227">
        <f>SUMPRODUCT(LEN($AE80:$AE83)-LEN(SUBSTITUTE($AE80:$AE83,"F", "")))</f>
        <v>0</v>
      </c>
      <c r="BA80" s="227">
        <f>SUMPRODUCT(LEN($AE80:$AE83)-LEN(SUBSTITUTE($AE80:$AE83,"G", "")))</f>
        <v>0</v>
      </c>
      <c r="BB80" s="294">
        <f>SUMPRODUCT(LEN($AE80:$AE83)-LEN(SUBSTITUTE($AE80:$AE83,"M", "")))</f>
        <v>0</v>
      </c>
    </row>
    <row r="81" spans="2:62" ht="28.15" customHeight="1" thickBot="1" x14ac:dyDescent="0.25">
      <c r="B81" s="30"/>
      <c r="C81" s="243"/>
      <c r="D81" s="36"/>
      <c r="E81" s="111"/>
      <c r="F81" s="111"/>
      <c r="G81" s="110"/>
      <c r="H81" s="224"/>
      <c r="I81" s="247"/>
      <c r="J81" s="247"/>
      <c r="K81" s="247"/>
      <c r="L81" s="33" t="s">
        <v>123</v>
      </c>
      <c r="M81" s="32"/>
      <c r="N81" s="33" t="s">
        <v>122</v>
      </c>
      <c r="O81" s="32"/>
      <c r="P81" s="33" t="s">
        <v>120</v>
      </c>
      <c r="Q81" s="32"/>
      <c r="R81" s="33" t="s">
        <v>119</v>
      </c>
      <c r="S81" s="32"/>
      <c r="T81" s="33" t="s">
        <v>118</v>
      </c>
      <c r="U81" s="32"/>
      <c r="V81" s="33" t="s">
        <v>117</v>
      </c>
      <c r="W81" s="32"/>
      <c r="X81" s="33" t="s">
        <v>116</v>
      </c>
      <c r="Y81" s="32"/>
      <c r="Z81" s="33" t="s">
        <v>115</v>
      </c>
      <c r="AA81" s="32"/>
      <c r="AB81" s="31"/>
      <c r="AC81" s="32"/>
      <c r="AD81" s="31"/>
      <c r="AE81" s="23"/>
      <c r="AF81" s="251"/>
      <c r="AG81" s="251"/>
      <c r="AH81" s="22"/>
      <c r="AI81" s="11"/>
      <c r="AJ81" s="265"/>
      <c r="AK81" s="267"/>
      <c r="AL81" s="263"/>
      <c r="AM81" s="265"/>
      <c r="AN81" s="267"/>
      <c r="AO81" s="263"/>
      <c r="AP81" s="265"/>
      <c r="AQ81" s="267"/>
      <c r="AR81" s="263"/>
      <c r="AS81" s="265"/>
      <c r="AT81" s="267"/>
      <c r="AU81" s="263"/>
      <c r="AV81" s="265"/>
      <c r="AW81" s="275"/>
      <c r="AX81" s="270"/>
      <c r="AY81" s="292"/>
      <c r="AZ81" s="228"/>
      <c r="BA81" s="228"/>
      <c r="BB81" s="295"/>
    </row>
    <row r="82" spans="2:62" ht="28.15" customHeight="1" x14ac:dyDescent="0.2">
      <c r="B82" s="30"/>
      <c r="C82" s="244"/>
      <c r="D82" s="29"/>
      <c r="E82" s="109"/>
      <c r="F82" s="109"/>
      <c r="G82" s="108"/>
      <c r="H82" s="225"/>
      <c r="I82" s="248"/>
      <c r="J82" s="248"/>
      <c r="K82" s="248"/>
      <c r="L82" s="26" t="s">
        <v>114</v>
      </c>
      <c r="M82" s="25"/>
      <c r="N82" s="26" t="s">
        <v>112</v>
      </c>
      <c r="O82" s="25"/>
      <c r="P82" s="26" t="s">
        <v>111</v>
      </c>
      <c r="Q82" s="25"/>
      <c r="R82" s="26" t="s">
        <v>110</v>
      </c>
      <c r="S82" s="25"/>
      <c r="T82" s="26" t="s">
        <v>109</v>
      </c>
      <c r="U82" s="25"/>
      <c r="V82" s="26" t="s">
        <v>108</v>
      </c>
      <c r="W82" s="25"/>
      <c r="X82" s="26" t="s">
        <v>107</v>
      </c>
      <c r="Y82" s="25"/>
      <c r="Z82" s="26" t="s">
        <v>106</v>
      </c>
      <c r="AA82" s="25"/>
      <c r="AB82" s="24"/>
      <c r="AC82" s="25"/>
      <c r="AD82" s="24"/>
      <c r="AE82" s="23"/>
      <c r="AF82" s="251"/>
      <c r="AG82" s="251"/>
      <c r="AH82" s="22"/>
      <c r="AI82" s="11"/>
      <c r="AJ82" s="265"/>
      <c r="AK82" s="267"/>
      <c r="AL82" s="263"/>
      <c r="AM82" s="265"/>
      <c r="AN82" s="267"/>
      <c r="AO82" s="263"/>
      <c r="AP82" s="265"/>
      <c r="AQ82" s="267"/>
      <c r="AR82" s="263"/>
      <c r="AS82" s="265"/>
      <c r="AT82" s="267"/>
      <c r="AU82" s="263"/>
      <c r="AV82" s="265"/>
      <c r="AW82" s="275"/>
      <c r="AX82" s="270"/>
      <c r="AY82" s="292"/>
      <c r="AZ82" s="228"/>
      <c r="BA82" s="228"/>
      <c r="BB82" s="295"/>
    </row>
    <row r="83" spans="2:62" ht="28.15" customHeight="1" thickBot="1" x14ac:dyDescent="0.25">
      <c r="B83" s="21"/>
      <c r="C83" s="245"/>
      <c r="D83" s="20"/>
      <c r="E83" s="117"/>
      <c r="F83" s="117"/>
      <c r="G83" s="116"/>
      <c r="H83" s="226"/>
      <c r="I83" s="249"/>
      <c r="J83" s="249"/>
      <c r="K83" s="249"/>
      <c r="L83" s="17" t="s">
        <v>105</v>
      </c>
      <c r="M83" s="15"/>
      <c r="N83" s="17" t="s">
        <v>103</v>
      </c>
      <c r="O83" s="15"/>
      <c r="P83" s="17" t="s">
        <v>102</v>
      </c>
      <c r="Q83" s="15"/>
      <c r="R83" s="17" t="s">
        <v>101</v>
      </c>
      <c r="S83" s="15"/>
      <c r="T83" s="17">
        <v>20</v>
      </c>
      <c r="U83" s="15"/>
      <c r="V83" s="17" t="s">
        <v>100</v>
      </c>
      <c r="W83" s="15"/>
      <c r="X83" s="17" t="s">
        <v>99</v>
      </c>
      <c r="Y83" s="15"/>
      <c r="Z83" s="17" t="s">
        <v>98</v>
      </c>
      <c r="AA83" s="15"/>
      <c r="AB83" s="16"/>
      <c r="AC83" s="15"/>
      <c r="AD83" s="14"/>
      <c r="AE83" s="13"/>
      <c r="AF83" s="252"/>
      <c r="AG83" s="252"/>
      <c r="AH83" s="12"/>
      <c r="AI83" s="11"/>
      <c r="AJ83" s="266"/>
      <c r="AK83" s="268"/>
      <c r="AL83" s="264"/>
      <c r="AM83" s="266"/>
      <c r="AN83" s="268"/>
      <c r="AO83" s="264"/>
      <c r="AP83" s="266"/>
      <c r="AQ83" s="268"/>
      <c r="AR83" s="264"/>
      <c r="AS83" s="266"/>
      <c r="AT83" s="268"/>
      <c r="AU83" s="264"/>
      <c r="AV83" s="266"/>
      <c r="AW83" s="276"/>
      <c r="AX83" s="271"/>
      <c r="AY83" s="293"/>
      <c r="AZ83" s="229"/>
      <c r="BA83" s="229"/>
      <c r="BB83" s="296"/>
    </row>
    <row r="84" spans="2:62" ht="85.9" customHeight="1" thickTop="1" thickBot="1" x14ac:dyDescent="0.35">
      <c r="B84" s="105" t="s">
        <v>174</v>
      </c>
      <c r="C84" s="95" t="s">
        <v>173</v>
      </c>
      <c r="D84" s="100" t="s">
        <v>172</v>
      </c>
      <c r="E84" s="104" t="s">
        <v>171</v>
      </c>
      <c r="F84" s="103"/>
      <c r="G84" s="102"/>
      <c r="H84" s="101" t="s">
        <v>170</v>
      </c>
      <c r="I84" s="100" t="s">
        <v>96</v>
      </c>
      <c r="J84" s="100" t="s">
        <v>169</v>
      </c>
      <c r="K84" s="100" t="s">
        <v>97</v>
      </c>
      <c r="L84" s="256" t="s">
        <v>168</v>
      </c>
      <c r="M84" s="262"/>
      <c r="N84" s="256" t="s">
        <v>167</v>
      </c>
      <c r="O84" s="262"/>
      <c r="P84" s="256" t="s">
        <v>167</v>
      </c>
      <c r="Q84" s="257"/>
      <c r="R84" s="256" t="s">
        <v>167</v>
      </c>
      <c r="S84" s="257"/>
      <c r="T84" s="256" t="s">
        <v>167</v>
      </c>
      <c r="U84" s="257"/>
      <c r="V84" s="256" t="s">
        <v>167</v>
      </c>
      <c r="W84" s="257"/>
      <c r="X84" s="256" t="s">
        <v>167</v>
      </c>
      <c r="Y84" s="257"/>
      <c r="Z84" s="256" t="s">
        <v>167</v>
      </c>
      <c r="AA84" s="257"/>
      <c r="AB84" s="261" t="s">
        <v>166</v>
      </c>
      <c r="AC84" s="257"/>
      <c r="AD84" s="101" t="s">
        <v>165</v>
      </c>
      <c r="AE84" s="101" t="s">
        <v>164</v>
      </c>
      <c r="AF84" s="100" t="s">
        <v>163</v>
      </c>
      <c r="AG84" s="100" t="s">
        <v>162</v>
      </c>
      <c r="AH84" s="99" t="s">
        <v>161</v>
      </c>
      <c r="AI84" s="98"/>
      <c r="AJ84" s="96" t="s">
        <v>160</v>
      </c>
      <c r="AK84" s="95" t="s">
        <v>159</v>
      </c>
      <c r="AL84" s="94" t="s">
        <v>158</v>
      </c>
      <c r="AM84" s="96" t="s">
        <v>157</v>
      </c>
      <c r="AN84" s="95" t="s">
        <v>156</v>
      </c>
      <c r="AO84" s="94" t="s">
        <v>155</v>
      </c>
      <c r="AP84" s="96" t="s">
        <v>154</v>
      </c>
      <c r="AQ84" s="95" t="s">
        <v>153</v>
      </c>
      <c r="AR84" s="97" t="s">
        <v>152</v>
      </c>
      <c r="AS84" s="96" t="s">
        <v>151</v>
      </c>
      <c r="AT84" s="95" t="s">
        <v>150</v>
      </c>
      <c r="AU84" s="94" t="s">
        <v>149</v>
      </c>
      <c r="AV84" s="96" t="s">
        <v>148</v>
      </c>
      <c r="AW84" s="95" t="s">
        <v>147</v>
      </c>
      <c r="AX84" s="94" t="s">
        <v>146</v>
      </c>
      <c r="AY84" s="93" t="s">
        <v>145</v>
      </c>
      <c r="AZ84" s="92" t="s">
        <v>144</v>
      </c>
      <c r="BA84" s="92" t="s">
        <v>143</v>
      </c>
      <c r="BB84" s="91" t="s">
        <v>142</v>
      </c>
    </row>
    <row r="85" spans="2:62" ht="48" customHeight="1" thickBot="1" x14ac:dyDescent="0.3">
      <c r="B85" s="90" t="s">
        <v>250</v>
      </c>
      <c r="C85" s="89"/>
      <c r="D85" s="88"/>
      <c r="E85" s="258"/>
      <c r="F85" s="259"/>
      <c r="G85" s="260"/>
      <c r="H85" s="87" t="s">
        <v>140</v>
      </c>
      <c r="I85" s="86"/>
      <c r="J85" s="86"/>
      <c r="K85" s="85"/>
      <c r="L85" s="84"/>
      <c r="M85" s="81"/>
      <c r="N85" s="84"/>
      <c r="O85" s="81"/>
      <c r="P85" s="84"/>
      <c r="Q85" s="81"/>
      <c r="R85" s="84"/>
      <c r="S85" s="81"/>
      <c r="T85" s="84"/>
      <c r="U85" s="81"/>
      <c r="V85" s="84"/>
      <c r="W85" s="81"/>
      <c r="X85" s="84"/>
      <c r="Y85" s="81"/>
      <c r="Z85" s="84"/>
      <c r="AA85" s="83"/>
      <c r="AB85" s="82" t="s">
        <v>139</v>
      </c>
      <c r="AC85" s="81"/>
      <c r="AD85" s="81"/>
      <c r="AE85" s="81"/>
      <c r="AF85" s="80"/>
      <c r="AG85" s="80"/>
      <c r="AH85" s="60"/>
      <c r="AI85" s="79" t="s">
        <v>138</v>
      </c>
      <c r="AJ85" s="78">
        <f t="shared" ref="AJ85:BB85" si="10">SUM(AJ87:AJ98)</f>
        <v>41</v>
      </c>
      <c r="AK85" s="77">
        <f t="shared" si="10"/>
        <v>0</v>
      </c>
      <c r="AL85" s="76">
        <f t="shared" si="10"/>
        <v>0</v>
      </c>
      <c r="AM85" s="78">
        <f t="shared" si="10"/>
        <v>22</v>
      </c>
      <c r="AN85" s="77">
        <f t="shared" si="10"/>
        <v>0</v>
      </c>
      <c r="AO85" s="76">
        <f t="shared" si="10"/>
        <v>0</v>
      </c>
      <c r="AP85" s="78">
        <f t="shared" si="10"/>
        <v>0</v>
      </c>
      <c r="AQ85" s="77">
        <f t="shared" si="10"/>
        <v>0</v>
      </c>
      <c r="AR85" s="76">
        <f t="shared" si="10"/>
        <v>0</v>
      </c>
      <c r="AS85" s="78">
        <f t="shared" si="10"/>
        <v>1</v>
      </c>
      <c r="AT85" s="77">
        <f t="shared" si="10"/>
        <v>0</v>
      </c>
      <c r="AU85" s="76">
        <f t="shared" si="10"/>
        <v>0</v>
      </c>
      <c r="AV85" s="78">
        <f t="shared" si="10"/>
        <v>2</v>
      </c>
      <c r="AW85" s="77">
        <f t="shared" si="10"/>
        <v>0</v>
      </c>
      <c r="AX85" s="76">
        <f t="shared" si="10"/>
        <v>0</v>
      </c>
      <c r="AY85" s="75">
        <f t="shared" si="10"/>
        <v>0</v>
      </c>
      <c r="AZ85" s="74">
        <f t="shared" si="10"/>
        <v>0</v>
      </c>
      <c r="BA85" s="74">
        <f t="shared" si="10"/>
        <v>1</v>
      </c>
      <c r="BB85" s="73">
        <f t="shared" si="10"/>
        <v>0</v>
      </c>
      <c r="BC85" s="72" t="s">
        <v>137</v>
      </c>
      <c r="BF85" s="5">
        <f>SUM(AJ85:AL85)/$BG$5</f>
        <v>41</v>
      </c>
      <c r="BG85" s="5">
        <f>SUM(AM85:AO85,AY85)/$BG$5</f>
        <v>22</v>
      </c>
      <c r="BH85" s="5">
        <f>SUM(AP85:AR85,AZ85)/$BG$5</f>
        <v>0</v>
      </c>
      <c r="BI85" s="5">
        <f>SUM(AS85:AU85,BA85)/$BG$5</f>
        <v>2</v>
      </c>
      <c r="BJ85" s="5">
        <f>SUM(AV85:AX85,BB85)/$BG$5</f>
        <v>2</v>
      </c>
    </row>
    <row r="86" spans="2:62" ht="48" customHeight="1" thickBot="1" x14ac:dyDescent="0.3">
      <c r="B86" s="71"/>
      <c r="C86" s="70"/>
      <c r="D86" s="69"/>
      <c r="E86" s="68"/>
      <c r="F86" s="68"/>
      <c r="G86" s="67"/>
      <c r="H86" s="66"/>
      <c r="I86" s="64"/>
      <c r="J86" s="64"/>
      <c r="K86" s="65"/>
      <c r="L86" s="64"/>
      <c r="M86" s="62"/>
      <c r="N86" s="64"/>
      <c r="O86" s="62"/>
      <c r="P86" s="64"/>
      <c r="Q86" s="62"/>
      <c r="R86" s="64"/>
      <c r="S86" s="62"/>
      <c r="T86" s="64"/>
      <c r="U86" s="62"/>
      <c r="V86" s="64"/>
      <c r="W86" s="62"/>
      <c r="X86" s="64"/>
      <c r="Y86" s="62"/>
      <c r="Z86" s="64"/>
      <c r="AA86" s="62"/>
      <c r="AB86" s="63"/>
      <c r="AC86" s="62"/>
      <c r="AD86" s="62"/>
      <c r="AE86" s="62"/>
      <c r="AF86" s="61"/>
      <c r="AG86" s="61"/>
      <c r="AH86" s="60"/>
      <c r="AI86" s="59" t="s">
        <v>136</v>
      </c>
      <c r="AJ86" s="214">
        <f t="shared" ref="AJ86:BB86" si="11">AJ85/1</f>
        <v>41</v>
      </c>
      <c r="AK86" s="213">
        <f t="shared" si="11"/>
        <v>0</v>
      </c>
      <c r="AL86" s="212">
        <f t="shared" si="11"/>
        <v>0</v>
      </c>
      <c r="AM86" s="214">
        <f t="shared" si="11"/>
        <v>22</v>
      </c>
      <c r="AN86" s="213">
        <f t="shared" si="11"/>
        <v>0</v>
      </c>
      <c r="AO86" s="212">
        <f t="shared" si="11"/>
        <v>0</v>
      </c>
      <c r="AP86" s="214">
        <f t="shared" si="11"/>
        <v>0</v>
      </c>
      <c r="AQ86" s="213">
        <f t="shared" si="11"/>
        <v>0</v>
      </c>
      <c r="AR86" s="212">
        <f t="shared" si="11"/>
        <v>0</v>
      </c>
      <c r="AS86" s="214">
        <f t="shared" si="11"/>
        <v>1</v>
      </c>
      <c r="AT86" s="213">
        <f t="shared" si="11"/>
        <v>0</v>
      </c>
      <c r="AU86" s="212">
        <f t="shared" si="11"/>
        <v>0</v>
      </c>
      <c r="AV86" s="214">
        <f t="shared" si="11"/>
        <v>2</v>
      </c>
      <c r="AW86" s="213">
        <f t="shared" si="11"/>
        <v>0</v>
      </c>
      <c r="AX86" s="212">
        <f t="shared" si="11"/>
        <v>0</v>
      </c>
      <c r="AY86" s="211">
        <f t="shared" si="11"/>
        <v>0</v>
      </c>
      <c r="AZ86" s="210">
        <f t="shared" si="11"/>
        <v>0</v>
      </c>
      <c r="BA86" s="210">
        <f t="shared" si="11"/>
        <v>1</v>
      </c>
      <c r="BB86" s="209">
        <f t="shared" si="11"/>
        <v>0</v>
      </c>
      <c r="BC86" s="52" t="s">
        <v>135</v>
      </c>
    </row>
    <row r="87" spans="2:62" ht="28.15" customHeight="1" x14ac:dyDescent="0.2">
      <c r="B87" s="30"/>
      <c r="C87" s="242">
        <v>1</v>
      </c>
      <c r="D87" s="44"/>
      <c r="E87" s="113"/>
      <c r="F87" s="113"/>
      <c r="G87" s="112"/>
      <c r="H87" s="223" t="s">
        <v>1251</v>
      </c>
      <c r="I87" s="246">
        <v>126</v>
      </c>
      <c r="J87" s="246">
        <v>32</v>
      </c>
      <c r="K87" s="246">
        <v>6</v>
      </c>
      <c r="L87" s="41" t="s">
        <v>133</v>
      </c>
      <c r="M87" s="40" t="s">
        <v>1602</v>
      </c>
      <c r="N87" s="41" t="s">
        <v>131</v>
      </c>
      <c r="O87" s="40" t="s">
        <v>132</v>
      </c>
      <c r="P87" s="41" t="s">
        <v>130</v>
      </c>
      <c r="Q87" s="40" t="s">
        <v>104</v>
      </c>
      <c r="R87" s="41" t="s">
        <v>129</v>
      </c>
      <c r="S87" s="40" t="s">
        <v>376</v>
      </c>
      <c r="T87" s="41" t="s">
        <v>128</v>
      </c>
      <c r="U87" s="40" t="s">
        <v>175</v>
      </c>
      <c r="V87" s="41" t="s">
        <v>127</v>
      </c>
      <c r="W87" s="40" t="s">
        <v>113</v>
      </c>
      <c r="X87" s="41" t="s">
        <v>126</v>
      </c>
      <c r="Y87" s="40" t="s">
        <v>121</v>
      </c>
      <c r="Z87" s="41" t="s">
        <v>125</v>
      </c>
      <c r="AA87" s="40"/>
      <c r="AB87" s="39"/>
      <c r="AC87" s="40"/>
      <c r="AD87" s="39"/>
      <c r="AE87" s="38" t="s">
        <v>414</v>
      </c>
      <c r="AF87" s="250"/>
      <c r="AG87" s="250"/>
      <c r="AH87" s="37"/>
      <c r="AI87" s="11"/>
      <c r="AJ87" s="233">
        <f>SUMPRODUCT(LEN($M87:$AA90)-LEN(SUBSTITUTE($M87:$AA90,"A", "")))</f>
        <v>41</v>
      </c>
      <c r="AK87" s="239">
        <f>SUMPRODUCT(LEN($AD87:$AD90)-LEN(SUBSTITUTE($AD87:$AD90,"A", "")))</f>
        <v>0</v>
      </c>
      <c r="AL87" s="230">
        <f>SUMPRODUCT(LEN($AC87:$AC90)-LEN(SUBSTITUTE($AC87:$AC90,"A", "")))</f>
        <v>0</v>
      </c>
      <c r="AM87" s="233">
        <f>SUMPRODUCT(LEN($M87:$AA90)-LEN(SUBSTITUTE($M87:$AA90,"S", "")))</f>
        <v>22</v>
      </c>
      <c r="AN87" s="239">
        <f>SUMPRODUCT(LEN($AD87:$AD90)-LEN(SUBSTITUTE($AD87:$AD90,"S", "")))</f>
        <v>0</v>
      </c>
      <c r="AO87" s="230">
        <f>SUMPRODUCT(LEN($AC87:$AC90)-LEN(SUBSTITUTE($AC87:$AC90,"S", "")))</f>
        <v>0</v>
      </c>
      <c r="AP87" s="233">
        <f>SUMPRODUCT(LEN($M87:$AA90)-LEN(SUBSTITUTE($M87:$AA90,"F", "")))</f>
        <v>0</v>
      </c>
      <c r="AQ87" s="239">
        <f>SUMPRODUCT(LEN($AD87:$AD90)-LEN(SUBSTITUTE($AD87:$AD90,"F", "")))</f>
        <v>0</v>
      </c>
      <c r="AR87" s="230">
        <f>SUMPRODUCT(LEN($AC87:$AC90)-LEN(SUBSTITUTE($AC87:$AC90,"F", "")))</f>
        <v>0</v>
      </c>
      <c r="AS87" s="233">
        <f>SUMPRODUCT(LEN($M87:$AA90)-LEN(SUBSTITUTE($M87:$AA90,"G", "")))</f>
        <v>1</v>
      </c>
      <c r="AT87" s="239">
        <f>SUMPRODUCT(LEN($AD87:$AD90)-LEN(SUBSTITUTE($AD87:$AD90,"G", "")))</f>
        <v>0</v>
      </c>
      <c r="AU87" s="230">
        <f>SUMPRODUCT(LEN($AC87:$AC90)-LEN(SUBSTITUTE($AC87:$AC90,"G", "")))</f>
        <v>0</v>
      </c>
      <c r="AV87" s="233">
        <f>SUMPRODUCT(LEN($L87:$AA90)-LEN(SUBSTITUTE($L87:$AA90,"M", "")))</f>
        <v>2</v>
      </c>
      <c r="AW87" s="236">
        <f>SUMPRODUCT(LEN($AD87:$AD90)-LEN(SUBSTITUTE($AD87:$AD90,"M", "")))</f>
        <v>0</v>
      </c>
      <c r="AX87" s="269">
        <f>SUMPRODUCT(LEN($AC87:$AC90)-LEN(SUBSTITUTE($AC87:$AC90,"M", "")))</f>
        <v>0</v>
      </c>
      <c r="AY87" s="291">
        <f>SUMPRODUCT(LEN($AE87:$AE90)-LEN(SUBSTITUTE($AE87:$AE90,"S", "")))</f>
        <v>0</v>
      </c>
      <c r="AZ87" s="227">
        <f>SUMPRODUCT(LEN($AE87:$AE90)-LEN(SUBSTITUTE($AE87:$AE90,"F", "")))</f>
        <v>0</v>
      </c>
      <c r="BA87" s="227">
        <f>SUMPRODUCT(LEN($AE87:$AE90)-LEN(SUBSTITUTE($AE87:$AE90,"G", "")))</f>
        <v>1</v>
      </c>
      <c r="BB87" s="294">
        <f>SUMPRODUCT(LEN($AE87:$AE90)-LEN(SUBSTITUTE($AE87:$AE90,"M", "")))</f>
        <v>0</v>
      </c>
    </row>
    <row r="88" spans="2:62" ht="28.15" customHeight="1" thickBot="1" x14ac:dyDescent="0.25">
      <c r="B88" s="30"/>
      <c r="C88" s="243"/>
      <c r="D88" s="36"/>
      <c r="E88" s="111"/>
      <c r="F88" s="111"/>
      <c r="G88" s="110"/>
      <c r="H88" s="224"/>
      <c r="I88" s="247"/>
      <c r="J88" s="247"/>
      <c r="K88" s="247"/>
      <c r="L88" s="33" t="s">
        <v>123</v>
      </c>
      <c r="M88" s="32" t="s">
        <v>132</v>
      </c>
      <c r="N88" s="33" t="s">
        <v>122</v>
      </c>
      <c r="O88" s="32" t="s">
        <v>104</v>
      </c>
      <c r="P88" s="33" t="s">
        <v>120</v>
      </c>
      <c r="Q88" s="32" t="s">
        <v>417</v>
      </c>
      <c r="R88" s="33" t="s">
        <v>119</v>
      </c>
      <c r="S88" s="32" t="s">
        <v>420</v>
      </c>
      <c r="T88" s="33" t="s">
        <v>118</v>
      </c>
      <c r="U88" s="32" t="s">
        <v>187</v>
      </c>
      <c r="V88" s="33" t="s">
        <v>117</v>
      </c>
      <c r="W88" s="32" t="s">
        <v>113</v>
      </c>
      <c r="X88" s="33" t="s">
        <v>116</v>
      </c>
      <c r="Y88" s="32" t="s">
        <v>121</v>
      </c>
      <c r="Z88" s="33" t="s">
        <v>115</v>
      </c>
      <c r="AA88" s="32"/>
      <c r="AB88" s="31"/>
      <c r="AC88" s="32"/>
      <c r="AD88" s="31"/>
      <c r="AE88" s="23"/>
      <c r="AF88" s="251"/>
      <c r="AG88" s="251"/>
      <c r="AH88" s="22"/>
      <c r="AI88" s="11"/>
      <c r="AJ88" s="265"/>
      <c r="AK88" s="267"/>
      <c r="AL88" s="263"/>
      <c r="AM88" s="265"/>
      <c r="AN88" s="267"/>
      <c r="AO88" s="263"/>
      <c r="AP88" s="265"/>
      <c r="AQ88" s="267"/>
      <c r="AR88" s="263"/>
      <c r="AS88" s="265"/>
      <c r="AT88" s="267"/>
      <c r="AU88" s="263"/>
      <c r="AV88" s="265"/>
      <c r="AW88" s="275"/>
      <c r="AX88" s="270"/>
      <c r="AY88" s="292"/>
      <c r="AZ88" s="228"/>
      <c r="BA88" s="228"/>
      <c r="BB88" s="295"/>
    </row>
    <row r="89" spans="2:62" ht="28.15" customHeight="1" x14ac:dyDescent="0.2">
      <c r="B89" s="30"/>
      <c r="C89" s="244"/>
      <c r="D89" s="29"/>
      <c r="E89" s="109"/>
      <c r="F89" s="109"/>
      <c r="G89" s="108"/>
      <c r="H89" s="225">
        <v>236</v>
      </c>
      <c r="I89" s="248"/>
      <c r="J89" s="248"/>
      <c r="K89" s="248"/>
      <c r="L89" s="26" t="s">
        <v>114</v>
      </c>
      <c r="M89" s="25" t="s">
        <v>186</v>
      </c>
      <c r="N89" s="26" t="s">
        <v>112</v>
      </c>
      <c r="O89" s="25" t="s">
        <v>434</v>
      </c>
      <c r="P89" s="26" t="s">
        <v>111</v>
      </c>
      <c r="Q89" s="25" t="s">
        <v>186</v>
      </c>
      <c r="R89" s="26" t="s">
        <v>110</v>
      </c>
      <c r="S89" s="25" t="s">
        <v>203</v>
      </c>
      <c r="T89" s="26" t="s">
        <v>109</v>
      </c>
      <c r="U89" s="25" t="s">
        <v>178</v>
      </c>
      <c r="V89" s="26" t="s">
        <v>108</v>
      </c>
      <c r="W89" s="25" t="s">
        <v>121</v>
      </c>
      <c r="X89" s="26" t="s">
        <v>107</v>
      </c>
      <c r="Y89" s="25"/>
      <c r="Z89" s="26" t="s">
        <v>106</v>
      </c>
      <c r="AA89" s="25"/>
      <c r="AB89" s="24"/>
      <c r="AC89" s="25"/>
      <c r="AD89" s="24"/>
      <c r="AE89" s="23"/>
      <c r="AF89" s="251"/>
      <c r="AG89" s="251"/>
      <c r="AH89" s="22"/>
      <c r="AI89" s="11"/>
      <c r="AJ89" s="265"/>
      <c r="AK89" s="267"/>
      <c r="AL89" s="263"/>
      <c r="AM89" s="265"/>
      <c r="AN89" s="267"/>
      <c r="AO89" s="263"/>
      <c r="AP89" s="265"/>
      <c r="AQ89" s="267"/>
      <c r="AR89" s="263"/>
      <c r="AS89" s="265"/>
      <c r="AT89" s="267"/>
      <c r="AU89" s="263"/>
      <c r="AV89" s="265"/>
      <c r="AW89" s="275"/>
      <c r="AX89" s="270"/>
      <c r="AY89" s="292"/>
      <c r="AZ89" s="228"/>
      <c r="BA89" s="228"/>
      <c r="BB89" s="295"/>
    </row>
    <row r="90" spans="2:62" ht="28.15" customHeight="1" thickBot="1" x14ac:dyDescent="0.25">
      <c r="B90" s="30"/>
      <c r="C90" s="253"/>
      <c r="D90" s="51"/>
      <c r="E90" s="115"/>
      <c r="F90" s="115"/>
      <c r="G90" s="114"/>
      <c r="H90" s="226"/>
      <c r="I90" s="254"/>
      <c r="J90" s="254"/>
      <c r="K90" s="254"/>
      <c r="L90" s="48" t="s">
        <v>105</v>
      </c>
      <c r="M90" s="47" t="s">
        <v>1273</v>
      </c>
      <c r="N90" s="48" t="s">
        <v>103</v>
      </c>
      <c r="O90" s="47" t="s">
        <v>104</v>
      </c>
      <c r="P90" s="48" t="s">
        <v>102</v>
      </c>
      <c r="Q90" s="47" t="s">
        <v>382</v>
      </c>
      <c r="R90" s="48" t="s">
        <v>101</v>
      </c>
      <c r="S90" s="47" t="s">
        <v>458</v>
      </c>
      <c r="T90" s="48">
        <v>20</v>
      </c>
      <c r="U90" s="47" t="s">
        <v>195</v>
      </c>
      <c r="V90" s="48" t="s">
        <v>100</v>
      </c>
      <c r="W90" s="47" t="s">
        <v>113</v>
      </c>
      <c r="X90" s="48" t="s">
        <v>99</v>
      </c>
      <c r="Y90" s="47"/>
      <c r="Z90" s="48" t="s">
        <v>98</v>
      </c>
      <c r="AA90" s="47"/>
      <c r="AB90" s="16"/>
      <c r="AC90" s="47"/>
      <c r="AD90" s="16"/>
      <c r="AE90" s="46"/>
      <c r="AF90" s="255"/>
      <c r="AG90" s="255"/>
      <c r="AH90" s="45"/>
      <c r="AI90" s="11"/>
      <c r="AJ90" s="266"/>
      <c r="AK90" s="268"/>
      <c r="AL90" s="264"/>
      <c r="AM90" s="266"/>
      <c r="AN90" s="268"/>
      <c r="AO90" s="264"/>
      <c r="AP90" s="266"/>
      <c r="AQ90" s="268"/>
      <c r="AR90" s="264"/>
      <c r="AS90" s="266"/>
      <c r="AT90" s="268"/>
      <c r="AU90" s="264"/>
      <c r="AV90" s="266"/>
      <c r="AW90" s="276"/>
      <c r="AX90" s="271"/>
      <c r="AY90" s="293"/>
      <c r="AZ90" s="229"/>
      <c r="BA90" s="229"/>
      <c r="BB90" s="296"/>
    </row>
    <row r="91" spans="2:62" ht="28.15" customHeight="1" x14ac:dyDescent="0.2">
      <c r="B91" s="30"/>
      <c r="C91" s="242">
        <v>2</v>
      </c>
      <c r="D91" s="44"/>
      <c r="E91" s="113"/>
      <c r="F91" s="113"/>
      <c r="G91" s="112"/>
      <c r="H91" s="223"/>
      <c r="I91" s="246"/>
      <c r="J91" s="246"/>
      <c r="K91" s="246"/>
      <c r="L91" s="41" t="s">
        <v>133</v>
      </c>
      <c r="M91" s="40"/>
      <c r="N91" s="41" t="s">
        <v>131</v>
      </c>
      <c r="O91" s="40"/>
      <c r="P91" s="41" t="s">
        <v>130</v>
      </c>
      <c r="Q91" s="40"/>
      <c r="R91" s="41" t="s">
        <v>129</v>
      </c>
      <c r="S91" s="40"/>
      <c r="T91" s="41" t="s">
        <v>128</v>
      </c>
      <c r="U91" s="40"/>
      <c r="V91" s="41" t="s">
        <v>127</v>
      </c>
      <c r="W91" s="40"/>
      <c r="X91" s="41" t="s">
        <v>126</v>
      </c>
      <c r="Y91" s="40"/>
      <c r="Z91" s="41" t="s">
        <v>125</v>
      </c>
      <c r="AA91" s="40"/>
      <c r="AB91" s="39"/>
      <c r="AC91" s="40"/>
      <c r="AD91" s="39"/>
      <c r="AE91" s="38"/>
      <c r="AF91" s="250"/>
      <c r="AG91" s="250"/>
      <c r="AH91" s="37"/>
      <c r="AI91" s="11"/>
      <c r="AJ91" s="233">
        <f>SUMPRODUCT(LEN($M91:$AA94)-LEN(SUBSTITUTE($M91:$AA94,"A", "")))</f>
        <v>0</v>
      </c>
      <c r="AK91" s="239">
        <f>SUMPRODUCT(LEN($AD91:$AD94)-LEN(SUBSTITUTE($AD91:$AD94,"A", "")))</f>
        <v>0</v>
      </c>
      <c r="AL91" s="230">
        <f>SUMPRODUCT(LEN($AC91:$AC94)-LEN(SUBSTITUTE($AC91:$AC94,"A", "")))</f>
        <v>0</v>
      </c>
      <c r="AM91" s="233">
        <f>SUMPRODUCT(LEN($M91:$AA94)-LEN(SUBSTITUTE($M91:$AA94,"S", "")))</f>
        <v>0</v>
      </c>
      <c r="AN91" s="239">
        <f>SUMPRODUCT(LEN($AD91:$AD94)-LEN(SUBSTITUTE($AD91:$AD94,"S", "")))</f>
        <v>0</v>
      </c>
      <c r="AO91" s="230">
        <f>SUMPRODUCT(LEN($AC91:$AC94)-LEN(SUBSTITUTE($AC91:$AC94,"S", "")))</f>
        <v>0</v>
      </c>
      <c r="AP91" s="233">
        <f>SUMPRODUCT(LEN($M91:$AA94)-LEN(SUBSTITUTE($M91:$AA94,"F", "")))</f>
        <v>0</v>
      </c>
      <c r="AQ91" s="239">
        <f>SUMPRODUCT(LEN($AD91:$AD94)-LEN(SUBSTITUTE($AD91:$AD94,"F", "")))</f>
        <v>0</v>
      </c>
      <c r="AR91" s="230">
        <f>SUMPRODUCT(LEN($AC91:$AC94)-LEN(SUBSTITUTE($AC91:$AC94,"F", "")))</f>
        <v>0</v>
      </c>
      <c r="AS91" s="233">
        <f>SUMPRODUCT(LEN($M91:$AA94)-LEN(SUBSTITUTE($M91:$AA94,"G", "")))</f>
        <v>0</v>
      </c>
      <c r="AT91" s="239">
        <f>SUMPRODUCT(LEN($AD91:$AD94)-LEN(SUBSTITUTE($AD91:$AD94,"G", "")))</f>
        <v>0</v>
      </c>
      <c r="AU91" s="230">
        <f>SUMPRODUCT(LEN($AC91:$AC94)-LEN(SUBSTITUTE($AC91:$AC94,"G", "")))</f>
        <v>0</v>
      </c>
      <c r="AV91" s="233">
        <f>SUMPRODUCT(LEN($L91:$AA94)-LEN(SUBSTITUTE($L91:$AA94,"M", "")))</f>
        <v>0</v>
      </c>
      <c r="AW91" s="236">
        <f>SUMPRODUCT(LEN($AD91:$AD94)-LEN(SUBSTITUTE($AD91:$AD94,"M", "")))</f>
        <v>0</v>
      </c>
      <c r="AX91" s="269">
        <f>SUMPRODUCT(LEN($AC91:$AC94)-LEN(SUBSTITUTE($AC91:$AC94,"M", "")))</f>
        <v>0</v>
      </c>
      <c r="AY91" s="291">
        <f>SUMPRODUCT(LEN($AE91:$AE94)-LEN(SUBSTITUTE($AE91:$AE94,"S", "")))</f>
        <v>0</v>
      </c>
      <c r="AZ91" s="227">
        <f>SUMPRODUCT(LEN($AE91:$AE94)-LEN(SUBSTITUTE($AE91:$AE94,"F", "")))</f>
        <v>0</v>
      </c>
      <c r="BA91" s="227">
        <f>SUMPRODUCT(LEN($AE91:$AE94)-LEN(SUBSTITUTE($AE91:$AE94,"G", "")))</f>
        <v>0</v>
      </c>
      <c r="BB91" s="294">
        <f>SUMPRODUCT(LEN($AE91:$AE94)-LEN(SUBSTITUTE($AE91:$AE94,"M", "")))</f>
        <v>0</v>
      </c>
    </row>
    <row r="92" spans="2:62" ht="28.15" customHeight="1" thickBot="1" x14ac:dyDescent="0.25">
      <c r="B92" s="30"/>
      <c r="C92" s="243"/>
      <c r="D92" s="36"/>
      <c r="E92" s="111"/>
      <c r="F92" s="111"/>
      <c r="G92" s="110"/>
      <c r="H92" s="224"/>
      <c r="I92" s="247"/>
      <c r="J92" s="247"/>
      <c r="K92" s="247"/>
      <c r="L92" s="33" t="s">
        <v>123</v>
      </c>
      <c r="M92" s="32"/>
      <c r="N92" s="33" t="s">
        <v>122</v>
      </c>
      <c r="O92" s="32"/>
      <c r="P92" s="33" t="s">
        <v>120</v>
      </c>
      <c r="Q92" s="32"/>
      <c r="R92" s="33" t="s">
        <v>119</v>
      </c>
      <c r="S92" s="32"/>
      <c r="T92" s="33" t="s">
        <v>118</v>
      </c>
      <c r="U92" s="32"/>
      <c r="V92" s="33" t="s">
        <v>117</v>
      </c>
      <c r="W92" s="32"/>
      <c r="X92" s="33" t="s">
        <v>116</v>
      </c>
      <c r="Y92" s="32"/>
      <c r="Z92" s="33" t="s">
        <v>115</v>
      </c>
      <c r="AA92" s="32"/>
      <c r="AB92" s="31"/>
      <c r="AC92" s="32"/>
      <c r="AD92" s="31"/>
      <c r="AE92" s="23"/>
      <c r="AF92" s="251"/>
      <c r="AG92" s="251"/>
      <c r="AH92" s="22"/>
      <c r="AI92" s="11"/>
      <c r="AJ92" s="265"/>
      <c r="AK92" s="267"/>
      <c r="AL92" s="263"/>
      <c r="AM92" s="265"/>
      <c r="AN92" s="267"/>
      <c r="AO92" s="263"/>
      <c r="AP92" s="265"/>
      <c r="AQ92" s="267"/>
      <c r="AR92" s="263"/>
      <c r="AS92" s="265"/>
      <c r="AT92" s="267"/>
      <c r="AU92" s="263"/>
      <c r="AV92" s="265"/>
      <c r="AW92" s="275"/>
      <c r="AX92" s="270"/>
      <c r="AY92" s="292"/>
      <c r="AZ92" s="228"/>
      <c r="BA92" s="228"/>
      <c r="BB92" s="295"/>
    </row>
    <row r="93" spans="2:62" ht="28.15" customHeight="1" x14ac:dyDescent="0.2">
      <c r="B93" s="30"/>
      <c r="C93" s="244"/>
      <c r="D93" s="29"/>
      <c r="E93" s="109"/>
      <c r="F93" s="109"/>
      <c r="G93" s="108"/>
      <c r="H93" s="225"/>
      <c r="I93" s="248"/>
      <c r="J93" s="248"/>
      <c r="K93" s="248"/>
      <c r="L93" s="26" t="s">
        <v>114</v>
      </c>
      <c r="M93" s="25"/>
      <c r="N93" s="26" t="s">
        <v>112</v>
      </c>
      <c r="O93" s="25"/>
      <c r="P93" s="26" t="s">
        <v>111</v>
      </c>
      <c r="Q93" s="25"/>
      <c r="R93" s="26" t="s">
        <v>110</v>
      </c>
      <c r="S93" s="25"/>
      <c r="T93" s="26" t="s">
        <v>109</v>
      </c>
      <c r="U93" s="25"/>
      <c r="V93" s="26" t="s">
        <v>108</v>
      </c>
      <c r="W93" s="25"/>
      <c r="X93" s="26" t="s">
        <v>107</v>
      </c>
      <c r="Y93" s="25"/>
      <c r="Z93" s="26" t="s">
        <v>106</v>
      </c>
      <c r="AA93" s="25"/>
      <c r="AB93" s="24"/>
      <c r="AC93" s="25"/>
      <c r="AD93" s="24"/>
      <c r="AE93" s="23"/>
      <c r="AF93" s="251"/>
      <c r="AG93" s="251"/>
      <c r="AH93" s="22"/>
      <c r="AI93" s="11"/>
      <c r="AJ93" s="265"/>
      <c r="AK93" s="267"/>
      <c r="AL93" s="263"/>
      <c r="AM93" s="265"/>
      <c r="AN93" s="267"/>
      <c r="AO93" s="263"/>
      <c r="AP93" s="265"/>
      <c r="AQ93" s="267"/>
      <c r="AR93" s="263"/>
      <c r="AS93" s="265"/>
      <c r="AT93" s="267"/>
      <c r="AU93" s="263"/>
      <c r="AV93" s="265"/>
      <c r="AW93" s="275"/>
      <c r="AX93" s="270"/>
      <c r="AY93" s="292"/>
      <c r="AZ93" s="228"/>
      <c r="BA93" s="228"/>
      <c r="BB93" s="295"/>
    </row>
    <row r="94" spans="2:62" ht="28.15" customHeight="1" thickBot="1" x14ac:dyDescent="0.25">
      <c r="B94" s="30"/>
      <c r="C94" s="253"/>
      <c r="D94" s="51"/>
      <c r="E94" s="115"/>
      <c r="F94" s="115"/>
      <c r="G94" s="114"/>
      <c r="H94" s="226"/>
      <c r="I94" s="254"/>
      <c r="J94" s="254"/>
      <c r="K94" s="254"/>
      <c r="L94" s="48" t="s">
        <v>105</v>
      </c>
      <c r="M94" s="47"/>
      <c r="N94" s="48" t="s">
        <v>103</v>
      </c>
      <c r="O94" s="47"/>
      <c r="P94" s="48" t="s">
        <v>102</v>
      </c>
      <c r="Q94" s="47"/>
      <c r="R94" s="48" t="s">
        <v>101</v>
      </c>
      <c r="S94" s="47"/>
      <c r="T94" s="48">
        <v>20</v>
      </c>
      <c r="U94" s="47"/>
      <c r="V94" s="48" t="s">
        <v>100</v>
      </c>
      <c r="W94" s="47"/>
      <c r="X94" s="48" t="s">
        <v>99</v>
      </c>
      <c r="Y94" s="47"/>
      <c r="Z94" s="48" t="s">
        <v>98</v>
      </c>
      <c r="AA94" s="47"/>
      <c r="AB94" s="16"/>
      <c r="AC94" s="47"/>
      <c r="AD94" s="16"/>
      <c r="AE94" s="46"/>
      <c r="AF94" s="255"/>
      <c r="AG94" s="255"/>
      <c r="AH94" s="45"/>
      <c r="AI94" s="11"/>
      <c r="AJ94" s="266"/>
      <c r="AK94" s="268"/>
      <c r="AL94" s="264"/>
      <c r="AM94" s="266"/>
      <c r="AN94" s="268"/>
      <c r="AO94" s="264"/>
      <c r="AP94" s="266"/>
      <c r="AQ94" s="268"/>
      <c r="AR94" s="264"/>
      <c r="AS94" s="266"/>
      <c r="AT94" s="268"/>
      <c r="AU94" s="264"/>
      <c r="AV94" s="266"/>
      <c r="AW94" s="276"/>
      <c r="AX94" s="271"/>
      <c r="AY94" s="293"/>
      <c r="AZ94" s="229"/>
      <c r="BA94" s="229"/>
      <c r="BB94" s="296"/>
    </row>
    <row r="95" spans="2:62" ht="28.15" customHeight="1" x14ac:dyDescent="0.2">
      <c r="B95" s="30"/>
      <c r="C95" s="242">
        <v>3</v>
      </c>
      <c r="D95" s="44"/>
      <c r="E95" s="113"/>
      <c r="F95" s="113"/>
      <c r="G95" s="112"/>
      <c r="H95" s="223"/>
      <c r="I95" s="246"/>
      <c r="J95" s="246"/>
      <c r="K95" s="246"/>
      <c r="L95" s="41" t="s">
        <v>133</v>
      </c>
      <c r="M95" s="40"/>
      <c r="N95" s="41" t="s">
        <v>131</v>
      </c>
      <c r="O95" s="40"/>
      <c r="P95" s="41" t="s">
        <v>130</v>
      </c>
      <c r="Q95" s="40"/>
      <c r="R95" s="41" t="s">
        <v>129</v>
      </c>
      <c r="S95" s="40"/>
      <c r="T95" s="41" t="s">
        <v>128</v>
      </c>
      <c r="U95" s="40"/>
      <c r="V95" s="41" t="s">
        <v>127</v>
      </c>
      <c r="W95" s="40"/>
      <c r="X95" s="41" t="s">
        <v>126</v>
      </c>
      <c r="Y95" s="40"/>
      <c r="Z95" s="41" t="s">
        <v>125</v>
      </c>
      <c r="AA95" s="40"/>
      <c r="AB95" s="39"/>
      <c r="AC95" s="40"/>
      <c r="AD95" s="39"/>
      <c r="AE95" s="38"/>
      <c r="AF95" s="250"/>
      <c r="AG95" s="250"/>
      <c r="AH95" s="37"/>
      <c r="AI95" s="11"/>
      <c r="AJ95" s="233">
        <f>SUMPRODUCT(LEN($M95:$AA98)-LEN(SUBSTITUTE($M95:$AA98,"A", "")))</f>
        <v>0</v>
      </c>
      <c r="AK95" s="239">
        <f>SUMPRODUCT(LEN($AD95:$AD98)-LEN(SUBSTITUTE($AD95:$AD98,"A", "")))</f>
        <v>0</v>
      </c>
      <c r="AL95" s="230">
        <f>SUMPRODUCT(LEN($AC95:$AC98)-LEN(SUBSTITUTE($AC95:$AC98,"A", "")))</f>
        <v>0</v>
      </c>
      <c r="AM95" s="233">
        <f>SUMPRODUCT(LEN($M95:$AA98)-LEN(SUBSTITUTE($M95:$AA98,"S", "")))</f>
        <v>0</v>
      </c>
      <c r="AN95" s="239">
        <f>SUMPRODUCT(LEN($AD95:$AD98)-LEN(SUBSTITUTE($AD95:$AD98,"S", "")))</f>
        <v>0</v>
      </c>
      <c r="AO95" s="230">
        <f>SUMPRODUCT(LEN($AC95:$AC98)-LEN(SUBSTITUTE($AC95:$AC98,"S", "")))</f>
        <v>0</v>
      </c>
      <c r="AP95" s="233">
        <f>SUMPRODUCT(LEN($M95:$AA98)-LEN(SUBSTITUTE($M95:$AA98,"F", "")))</f>
        <v>0</v>
      </c>
      <c r="AQ95" s="239">
        <f>SUMPRODUCT(LEN($AD95:$AD98)-LEN(SUBSTITUTE($AD95:$AD98,"F", "")))</f>
        <v>0</v>
      </c>
      <c r="AR95" s="230">
        <f>SUMPRODUCT(LEN($AC95:$AC98)-LEN(SUBSTITUTE($AC95:$AC98,"F", "")))</f>
        <v>0</v>
      </c>
      <c r="AS95" s="233">
        <f>SUMPRODUCT(LEN($M95:$AA98)-LEN(SUBSTITUTE($M95:$AA98,"G", "")))</f>
        <v>0</v>
      </c>
      <c r="AT95" s="239">
        <f>SUMPRODUCT(LEN($AD95:$AD98)-LEN(SUBSTITUTE($AD95:$AD98,"G", "")))</f>
        <v>0</v>
      </c>
      <c r="AU95" s="230">
        <f>SUMPRODUCT(LEN($AC95:$AC98)-LEN(SUBSTITUTE($AC95:$AC98,"G", "")))</f>
        <v>0</v>
      </c>
      <c r="AV95" s="233">
        <f>SUMPRODUCT(LEN($L95:$AA98)-LEN(SUBSTITUTE($L95:$AA98,"M", "")))</f>
        <v>0</v>
      </c>
      <c r="AW95" s="236">
        <f>SUMPRODUCT(LEN($AD95:$AD98)-LEN(SUBSTITUTE($AD95:$AD98,"M", "")))</f>
        <v>0</v>
      </c>
      <c r="AX95" s="269">
        <f>SUMPRODUCT(LEN($AC95:$AC98)-LEN(SUBSTITUTE($AC95:$AC98,"M", "")))</f>
        <v>0</v>
      </c>
      <c r="AY95" s="291">
        <f>SUMPRODUCT(LEN($AE95:$AE98)-LEN(SUBSTITUTE($AE95:$AE98,"S", "")))</f>
        <v>0</v>
      </c>
      <c r="AZ95" s="227">
        <f>SUMPRODUCT(LEN($AE95:$AE98)-LEN(SUBSTITUTE($AE95:$AE98,"F", "")))</f>
        <v>0</v>
      </c>
      <c r="BA95" s="227">
        <f>SUMPRODUCT(LEN($AE95:$AE98)-LEN(SUBSTITUTE($AE95:$AE98,"G", "")))</f>
        <v>0</v>
      </c>
      <c r="BB95" s="294">
        <f>SUMPRODUCT(LEN($AE95:$AE98)-LEN(SUBSTITUTE($AE95:$AE98,"M", "")))</f>
        <v>0</v>
      </c>
    </row>
    <row r="96" spans="2:62" ht="28.15" customHeight="1" thickBot="1" x14ac:dyDescent="0.25">
      <c r="B96" s="30"/>
      <c r="C96" s="243"/>
      <c r="D96" s="36"/>
      <c r="E96" s="111"/>
      <c r="F96" s="111"/>
      <c r="G96" s="110"/>
      <c r="H96" s="224"/>
      <c r="I96" s="247"/>
      <c r="J96" s="247"/>
      <c r="K96" s="247"/>
      <c r="L96" s="33" t="s">
        <v>123</v>
      </c>
      <c r="M96" s="32"/>
      <c r="N96" s="33" t="s">
        <v>122</v>
      </c>
      <c r="O96" s="32"/>
      <c r="P96" s="33" t="s">
        <v>120</v>
      </c>
      <c r="Q96" s="32"/>
      <c r="R96" s="33" t="s">
        <v>119</v>
      </c>
      <c r="S96" s="32"/>
      <c r="T96" s="33" t="s">
        <v>118</v>
      </c>
      <c r="U96" s="32"/>
      <c r="V96" s="33" t="s">
        <v>117</v>
      </c>
      <c r="W96" s="32"/>
      <c r="X96" s="33" t="s">
        <v>116</v>
      </c>
      <c r="Y96" s="32"/>
      <c r="Z96" s="33" t="s">
        <v>115</v>
      </c>
      <c r="AA96" s="32"/>
      <c r="AB96" s="31"/>
      <c r="AC96" s="32"/>
      <c r="AD96" s="31"/>
      <c r="AE96" s="23"/>
      <c r="AF96" s="251"/>
      <c r="AG96" s="251"/>
      <c r="AH96" s="22"/>
      <c r="AI96" s="11"/>
      <c r="AJ96" s="265"/>
      <c r="AK96" s="267"/>
      <c r="AL96" s="263"/>
      <c r="AM96" s="265"/>
      <c r="AN96" s="267"/>
      <c r="AO96" s="263"/>
      <c r="AP96" s="265"/>
      <c r="AQ96" s="267"/>
      <c r="AR96" s="263"/>
      <c r="AS96" s="265"/>
      <c r="AT96" s="267"/>
      <c r="AU96" s="263"/>
      <c r="AV96" s="265"/>
      <c r="AW96" s="275"/>
      <c r="AX96" s="270"/>
      <c r="AY96" s="292"/>
      <c r="AZ96" s="228"/>
      <c r="BA96" s="228"/>
      <c r="BB96" s="295"/>
    </row>
    <row r="97" spans="2:62" ht="28.15" customHeight="1" x14ac:dyDescent="0.2">
      <c r="B97" s="30"/>
      <c r="C97" s="244"/>
      <c r="D97" s="29"/>
      <c r="E97" s="109"/>
      <c r="F97" s="109"/>
      <c r="G97" s="108"/>
      <c r="H97" s="225"/>
      <c r="I97" s="248"/>
      <c r="J97" s="248"/>
      <c r="K97" s="248"/>
      <c r="L97" s="26" t="s">
        <v>114</v>
      </c>
      <c r="M97" s="25"/>
      <c r="N97" s="26" t="s">
        <v>112</v>
      </c>
      <c r="O97" s="25"/>
      <c r="P97" s="26" t="s">
        <v>111</v>
      </c>
      <c r="Q97" s="25"/>
      <c r="R97" s="26" t="s">
        <v>110</v>
      </c>
      <c r="S97" s="25"/>
      <c r="T97" s="26" t="s">
        <v>109</v>
      </c>
      <c r="U97" s="25"/>
      <c r="V97" s="26" t="s">
        <v>108</v>
      </c>
      <c r="W97" s="25"/>
      <c r="X97" s="26" t="s">
        <v>107</v>
      </c>
      <c r="Y97" s="25"/>
      <c r="Z97" s="26" t="s">
        <v>106</v>
      </c>
      <c r="AA97" s="25"/>
      <c r="AB97" s="24"/>
      <c r="AC97" s="25"/>
      <c r="AD97" s="24"/>
      <c r="AE97" s="23"/>
      <c r="AF97" s="251"/>
      <c r="AG97" s="251"/>
      <c r="AH97" s="22"/>
      <c r="AI97" s="11"/>
      <c r="AJ97" s="265"/>
      <c r="AK97" s="267"/>
      <c r="AL97" s="263"/>
      <c r="AM97" s="265"/>
      <c r="AN97" s="267"/>
      <c r="AO97" s="263"/>
      <c r="AP97" s="265"/>
      <c r="AQ97" s="267"/>
      <c r="AR97" s="263"/>
      <c r="AS97" s="265"/>
      <c r="AT97" s="267"/>
      <c r="AU97" s="263"/>
      <c r="AV97" s="265"/>
      <c r="AW97" s="275"/>
      <c r="AX97" s="270"/>
      <c r="AY97" s="292"/>
      <c r="AZ97" s="228"/>
      <c r="BA97" s="228"/>
      <c r="BB97" s="295"/>
    </row>
    <row r="98" spans="2:62" ht="28.15" customHeight="1" thickBot="1" x14ac:dyDescent="0.25">
      <c r="B98" s="21"/>
      <c r="C98" s="245"/>
      <c r="D98" s="20"/>
      <c r="E98" s="117"/>
      <c r="F98" s="117"/>
      <c r="G98" s="116"/>
      <c r="H98" s="226"/>
      <c r="I98" s="249"/>
      <c r="J98" s="249"/>
      <c r="K98" s="249"/>
      <c r="L98" s="17" t="s">
        <v>105</v>
      </c>
      <c r="M98" s="15"/>
      <c r="N98" s="17" t="s">
        <v>103</v>
      </c>
      <c r="O98" s="15"/>
      <c r="P98" s="17" t="s">
        <v>102</v>
      </c>
      <c r="Q98" s="15"/>
      <c r="R98" s="17" t="s">
        <v>101</v>
      </c>
      <c r="S98" s="15"/>
      <c r="T98" s="17">
        <v>20</v>
      </c>
      <c r="U98" s="15"/>
      <c r="V98" s="17" t="s">
        <v>100</v>
      </c>
      <c r="W98" s="15"/>
      <c r="X98" s="17" t="s">
        <v>99</v>
      </c>
      <c r="Y98" s="15"/>
      <c r="Z98" s="17" t="s">
        <v>98</v>
      </c>
      <c r="AA98" s="15"/>
      <c r="AB98" s="16"/>
      <c r="AC98" s="15"/>
      <c r="AD98" s="14"/>
      <c r="AE98" s="13"/>
      <c r="AF98" s="252"/>
      <c r="AG98" s="252"/>
      <c r="AH98" s="12"/>
      <c r="AI98" s="11"/>
      <c r="AJ98" s="266"/>
      <c r="AK98" s="268"/>
      <c r="AL98" s="264"/>
      <c r="AM98" s="266"/>
      <c r="AN98" s="268"/>
      <c r="AO98" s="264"/>
      <c r="AP98" s="266"/>
      <c r="AQ98" s="268"/>
      <c r="AR98" s="264"/>
      <c r="AS98" s="266"/>
      <c r="AT98" s="268"/>
      <c r="AU98" s="264"/>
      <c r="AV98" s="266"/>
      <c r="AW98" s="276"/>
      <c r="AX98" s="271"/>
      <c r="AY98" s="293"/>
      <c r="AZ98" s="229"/>
      <c r="BA98" s="229"/>
      <c r="BB98" s="296"/>
    </row>
    <row r="99" spans="2:62" ht="85.9" customHeight="1" thickTop="1" thickBot="1" x14ac:dyDescent="0.35">
      <c r="B99" s="105" t="s">
        <v>174</v>
      </c>
      <c r="C99" s="95" t="s">
        <v>173</v>
      </c>
      <c r="D99" s="100" t="s">
        <v>172</v>
      </c>
      <c r="E99" s="104" t="s">
        <v>171</v>
      </c>
      <c r="F99" s="103"/>
      <c r="G99" s="102"/>
      <c r="H99" s="101" t="s">
        <v>170</v>
      </c>
      <c r="I99" s="100" t="s">
        <v>96</v>
      </c>
      <c r="J99" s="100" t="s">
        <v>169</v>
      </c>
      <c r="K99" s="100" t="s">
        <v>97</v>
      </c>
      <c r="L99" s="256" t="s">
        <v>168</v>
      </c>
      <c r="M99" s="262"/>
      <c r="N99" s="256" t="s">
        <v>167</v>
      </c>
      <c r="O99" s="262"/>
      <c r="P99" s="256" t="s">
        <v>167</v>
      </c>
      <c r="Q99" s="257"/>
      <c r="R99" s="256" t="s">
        <v>167</v>
      </c>
      <c r="S99" s="257"/>
      <c r="T99" s="256" t="s">
        <v>167</v>
      </c>
      <c r="U99" s="257"/>
      <c r="V99" s="256" t="s">
        <v>167</v>
      </c>
      <c r="W99" s="257"/>
      <c r="X99" s="256" t="s">
        <v>167</v>
      </c>
      <c r="Y99" s="257"/>
      <c r="Z99" s="256" t="s">
        <v>167</v>
      </c>
      <c r="AA99" s="257"/>
      <c r="AB99" s="261" t="s">
        <v>166</v>
      </c>
      <c r="AC99" s="257"/>
      <c r="AD99" s="101" t="s">
        <v>165</v>
      </c>
      <c r="AE99" s="101" t="s">
        <v>164</v>
      </c>
      <c r="AF99" s="100" t="s">
        <v>163</v>
      </c>
      <c r="AG99" s="100" t="s">
        <v>162</v>
      </c>
      <c r="AH99" s="99" t="s">
        <v>161</v>
      </c>
      <c r="AI99" s="98"/>
      <c r="AJ99" s="96" t="s">
        <v>160</v>
      </c>
      <c r="AK99" s="95" t="s">
        <v>159</v>
      </c>
      <c r="AL99" s="94" t="s">
        <v>158</v>
      </c>
      <c r="AM99" s="96" t="s">
        <v>157</v>
      </c>
      <c r="AN99" s="95" t="s">
        <v>156</v>
      </c>
      <c r="AO99" s="94" t="s">
        <v>155</v>
      </c>
      <c r="AP99" s="96" t="s">
        <v>154</v>
      </c>
      <c r="AQ99" s="95" t="s">
        <v>153</v>
      </c>
      <c r="AR99" s="97" t="s">
        <v>152</v>
      </c>
      <c r="AS99" s="96" t="s">
        <v>151</v>
      </c>
      <c r="AT99" s="95" t="s">
        <v>150</v>
      </c>
      <c r="AU99" s="94" t="s">
        <v>149</v>
      </c>
      <c r="AV99" s="96" t="s">
        <v>148</v>
      </c>
      <c r="AW99" s="95" t="s">
        <v>147</v>
      </c>
      <c r="AX99" s="94" t="s">
        <v>146</v>
      </c>
      <c r="AY99" s="93" t="s">
        <v>145</v>
      </c>
      <c r="AZ99" s="92" t="s">
        <v>144</v>
      </c>
      <c r="BA99" s="92" t="s">
        <v>143</v>
      </c>
      <c r="BB99" s="91" t="s">
        <v>142</v>
      </c>
    </row>
    <row r="100" spans="2:62" ht="48" thickBot="1" x14ac:dyDescent="0.3">
      <c r="B100" s="90" t="s">
        <v>249</v>
      </c>
      <c r="C100" s="89"/>
      <c r="D100" s="88"/>
      <c r="E100" s="258"/>
      <c r="F100" s="259"/>
      <c r="G100" s="260"/>
      <c r="H100" s="87" t="s">
        <v>140</v>
      </c>
      <c r="I100" s="86"/>
      <c r="J100" s="86"/>
      <c r="K100" s="85"/>
      <c r="L100" s="84"/>
      <c r="M100" s="81"/>
      <c r="N100" s="84"/>
      <c r="O100" s="81"/>
      <c r="P100" s="84"/>
      <c r="Q100" s="81"/>
      <c r="R100" s="84"/>
      <c r="S100" s="81"/>
      <c r="T100" s="84"/>
      <c r="U100" s="81"/>
      <c r="V100" s="84"/>
      <c r="W100" s="81"/>
      <c r="X100" s="84"/>
      <c r="Y100" s="81"/>
      <c r="Z100" s="84"/>
      <c r="AA100" s="83"/>
      <c r="AB100" s="82" t="s">
        <v>139</v>
      </c>
      <c r="AC100" s="81"/>
      <c r="AD100" s="81"/>
      <c r="AE100" s="81"/>
      <c r="AF100" s="80"/>
      <c r="AG100" s="80"/>
      <c r="AH100" s="60"/>
      <c r="AI100" s="79" t="s">
        <v>138</v>
      </c>
      <c r="AJ100" s="78">
        <f t="shared" ref="AJ100:BB100" si="12">SUM(AJ102:AJ113)</f>
        <v>58</v>
      </c>
      <c r="AK100" s="77">
        <f t="shared" si="12"/>
        <v>7</v>
      </c>
      <c r="AL100" s="76">
        <f t="shared" si="12"/>
        <v>0</v>
      </c>
      <c r="AM100" s="78">
        <f t="shared" si="12"/>
        <v>5</v>
      </c>
      <c r="AN100" s="77">
        <f t="shared" si="12"/>
        <v>0</v>
      </c>
      <c r="AO100" s="76">
        <f t="shared" si="12"/>
        <v>0</v>
      </c>
      <c r="AP100" s="78">
        <f t="shared" si="12"/>
        <v>0</v>
      </c>
      <c r="AQ100" s="77">
        <f t="shared" si="12"/>
        <v>0</v>
      </c>
      <c r="AR100" s="76">
        <f t="shared" si="12"/>
        <v>0</v>
      </c>
      <c r="AS100" s="78">
        <f t="shared" si="12"/>
        <v>15</v>
      </c>
      <c r="AT100" s="77">
        <f t="shared" si="12"/>
        <v>0</v>
      </c>
      <c r="AU100" s="76">
        <f t="shared" si="12"/>
        <v>0</v>
      </c>
      <c r="AV100" s="78">
        <f t="shared" si="12"/>
        <v>1</v>
      </c>
      <c r="AW100" s="77">
        <f t="shared" si="12"/>
        <v>0</v>
      </c>
      <c r="AX100" s="76">
        <f t="shared" si="12"/>
        <v>0</v>
      </c>
      <c r="AY100" s="75">
        <f t="shared" si="12"/>
        <v>0</v>
      </c>
      <c r="AZ100" s="74">
        <f t="shared" si="12"/>
        <v>0</v>
      </c>
      <c r="BA100" s="74">
        <f t="shared" si="12"/>
        <v>0</v>
      </c>
      <c r="BB100" s="73">
        <f t="shared" si="12"/>
        <v>0</v>
      </c>
      <c r="BC100" s="72" t="s">
        <v>137</v>
      </c>
      <c r="BF100" s="5">
        <f>SUM(AJ100:AL100)/$BG$5</f>
        <v>65</v>
      </c>
      <c r="BG100" s="5">
        <f>SUM(AM100:AO100,AY100)/$BG$5</f>
        <v>5</v>
      </c>
      <c r="BH100" s="5">
        <f>SUM(AP100:AR100,AZ100)/$BG$5</f>
        <v>0</v>
      </c>
      <c r="BI100" s="5">
        <f>SUM(AS100:AU100,BA100)/$BG$5</f>
        <v>15</v>
      </c>
      <c r="BJ100" s="5">
        <f>SUM(AV100:AX100,BB100)/$BG$5</f>
        <v>1</v>
      </c>
    </row>
    <row r="101" spans="2:62" ht="37.5" thickBot="1" x14ac:dyDescent="0.3">
      <c r="B101" s="71"/>
      <c r="C101" s="70"/>
      <c r="D101" s="69"/>
      <c r="E101" s="68"/>
      <c r="F101" s="68"/>
      <c r="G101" s="67"/>
      <c r="H101" s="66"/>
      <c r="I101" s="64"/>
      <c r="J101" s="64"/>
      <c r="K101" s="65"/>
      <c r="L101" s="64"/>
      <c r="M101" s="62"/>
      <c r="N101" s="64"/>
      <c r="O101" s="62"/>
      <c r="P101" s="64"/>
      <c r="Q101" s="62"/>
      <c r="R101" s="64"/>
      <c r="S101" s="62"/>
      <c r="T101" s="64"/>
      <c r="U101" s="62"/>
      <c r="V101" s="64"/>
      <c r="W101" s="62"/>
      <c r="X101" s="64"/>
      <c r="Y101" s="62"/>
      <c r="Z101" s="64"/>
      <c r="AA101" s="62"/>
      <c r="AB101" s="63"/>
      <c r="AC101" s="62"/>
      <c r="AD101" s="62"/>
      <c r="AE101" s="62"/>
      <c r="AF101" s="61"/>
      <c r="AG101" s="61"/>
      <c r="AH101" s="60"/>
      <c r="AI101" s="59" t="s">
        <v>136</v>
      </c>
      <c r="AJ101" s="214">
        <f t="shared" ref="AJ101:BB101" si="13">AJ100/1</f>
        <v>58</v>
      </c>
      <c r="AK101" s="213">
        <f t="shared" si="13"/>
        <v>7</v>
      </c>
      <c r="AL101" s="212">
        <f t="shared" si="13"/>
        <v>0</v>
      </c>
      <c r="AM101" s="214">
        <f t="shared" si="13"/>
        <v>5</v>
      </c>
      <c r="AN101" s="213">
        <f t="shared" si="13"/>
        <v>0</v>
      </c>
      <c r="AO101" s="212">
        <f t="shared" si="13"/>
        <v>0</v>
      </c>
      <c r="AP101" s="214">
        <f t="shared" si="13"/>
        <v>0</v>
      </c>
      <c r="AQ101" s="213">
        <f t="shared" si="13"/>
        <v>0</v>
      </c>
      <c r="AR101" s="212">
        <f t="shared" si="13"/>
        <v>0</v>
      </c>
      <c r="AS101" s="214">
        <f t="shared" si="13"/>
        <v>15</v>
      </c>
      <c r="AT101" s="213">
        <f t="shared" si="13"/>
        <v>0</v>
      </c>
      <c r="AU101" s="212">
        <f t="shared" si="13"/>
        <v>0</v>
      </c>
      <c r="AV101" s="214">
        <f t="shared" si="13"/>
        <v>1</v>
      </c>
      <c r="AW101" s="213">
        <f t="shared" si="13"/>
        <v>0</v>
      </c>
      <c r="AX101" s="212">
        <f t="shared" si="13"/>
        <v>0</v>
      </c>
      <c r="AY101" s="211">
        <f t="shared" si="13"/>
        <v>0</v>
      </c>
      <c r="AZ101" s="210">
        <f t="shared" si="13"/>
        <v>0</v>
      </c>
      <c r="BA101" s="210">
        <f t="shared" si="13"/>
        <v>0</v>
      </c>
      <c r="BB101" s="209">
        <f t="shared" si="13"/>
        <v>0</v>
      </c>
      <c r="BC101" s="52" t="s">
        <v>135</v>
      </c>
    </row>
    <row r="102" spans="2:62" ht="28.15" customHeight="1" x14ac:dyDescent="0.2">
      <c r="B102" s="30"/>
      <c r="C102" s="242">
        <v>1</v>
      </c>
      <c r="D102" s="44"/>
      <c r="E102" s="113"/>
      <c r="F102" s="113"/>
      <c r="G102" s="112"/>
      <c r="H102" s="223" t="s">
        <v>1251</v>
      </c>
      <c r="I102" s="246">
        <v>112</v>
      </c>
      <c r="J102" s="246">
        <v>27</v>
      </c>
      <c r="K102" s="246">
        <v>5</v>
      </c>
      <c r="L102" s="41" t="s">
        <v>133</v>
      </c>
      <c r="M102" s="40" t="s">
        <v>382</v>
      </c>
      <c r="N102" s="41" t="s">
        <v>131</v>
      </c>
      <c r="O102" s="40" t="s">
        <v>186</v>
      </c>
      <c r="P102" s="41" t="s">
        <v>130</v>
      </c>
      <c r="Q102" s="40" t="s">
        <v>1274</v>
      </c>
      <c r="R102" s="41" t="s">
        <v>129</v>
      </c>
      <c r="S102" s="40" t="s">
        <v>952</v>
      </c>
      <c r="T102" s="41" t="s">
        <v>128</v>
      </c>
      <c r="U102" s="40" t="s">
        <v>389</v>
      </c>
      <c r="V102" s="41" t="s">
        <v>127</v>
      </c>
      <c r="W102" s="40" t="s">
        <v>124</v>
      </c>
      <c r="X102" s="41" t="s">
        <v>126</v>
      </c>
      <c r="Y102" s="40" t="s">
        <v>121</v>
      </c>
      <c r="Z102" s="41" t="s">
        <v>125</v>
      </c>
      <c r="AA102" s="40"/>
      <c r="AB102" s="39"/>
      <c r="AC102" s="40"/>
      <c r="AD102" s="39" t="s">
        <v>501</v>
      </c>
      <c r="AE102" s="38"/>
      <c r="AF102" s="250"/>
      <c r="AG102" s="250"/>
      <c r="AH102" s="37"/>
      <c r="AI102" s="11"/>
      <c r="AJ102" s="233">
        <f>SUMPRODUCT(LEN($M102:$AA105)-LEN(SUBSTITUTE($M102:$AA105,"A", "")))</f>
        <v>58</v>
      </c>
      <c r="AK102" s="239">
        <f>SUMPRODUCT(LEN($AD102:$AD105)-LEN(SUBSTITUTE($AD102:$AD105,"A", "")))</f>
        <v>7</v>
      </c>
      <c r="AL102" s="230">
        <f>SUMPRODUCT(LEN($AC102:$AC105)-LEN(SUBSTITUTE($AC102:$AC105,"A", "")))</f>
        <v>0</v>
      </c>
      <c r="AM102" s="233">
        <f>SUMPRODUCT(LEN($M102:$AA105)-LEN(SUBSTITUTE($M102:$AA105,"S", "")))</f>
        <v>5</v>
      </c>
      <c r="AN102" s="239">
        <f>SUMPRODUCT(LEN($AD102:$AD105)-LEN(SUBSTITUTE($AD102:$AD105,"S", "")))</f>
        <v>0</v>
      </c>
      <c r="AO102" s="230">
        <f>SUMPRODUCT(LEN($AC102:$AC105)-LEN(SUBSTITUTE($AC102:$AC105,"S", "")))</f>
        <v>0</v>
      </c>
      <c r="AP102" s="233">
        <f>SUMPRODUCT(LEN($M102:$AA105)-LEN(SUBSTITUTE($M102:$AA105,"F", "")))</f>
        <v>0</v>
      </c>
      <c r="AQ102" s="239">
        <f>SUMPRODUCT(LEN($AD102:$AD105)-LEN(SUBSTITUTE($AD102:$AD105,"F", "")))</f>
        <v>0</v>
      </c>
      <c r="AR102" s="230">
        <f>SUMPRODUCT(LEN($AC102:$AC105)-LEN(SUBSTITUTE($AC102:$AC105,"F", "")))</f>
        <v>0</v>
      </c>
      <c r="AS102" s="233">
        <f>SUMPRODUCT(LEN($M102:$AA105)-LEN(SUBSTITUTE($M102:$AA105,"G", "")))</f>
        <v>15</v>
      </c>
      <c r="AT102" s="239">
        <f>SUMPRODUCT(LEN($AD102:$AD105)-LEN(SUBSTITUTE($AD102:$AD105,"G", "")))</f>
        <v>0</v>
      </c>
      <c r="AU102" s="230">
        <f>SUMPRODUCT(LEN($AC102:$AC105)-LEN(SUBSTITUTE($AC102:$AC105,"G", "")))</f>
        <v>0</v>
      </c>
      <c r="AV102" s="233">
        <f>SUMPRODUCT(LEN($L102:$AA105)-LEN(SUBSTITUTE($L102:$AA105,"M", "")))</f>
        <v>1</v>
      </c>
      <c r="AW102" s="236">
        <f>SUMPRODUCT(LEN($AD102:$AD105)-LEN(SUBSTITUTE($AD102:$AD105,"M", "")))</f>
        <v>0</v>
      </c>
      <c r="AX102" s="269">
        <f>SUMPRODUCT(LEN($AC102:$AC105)-LEN(SUBSTITUTE($AC102:$AC105,"M", "")))</f>
        <v>0</v>
      </c>
      <c r="AY102" s="291">
        <f>SUMPRODUCT(LEN($AE102:$AE105)-LEN(SUBSTITUTE($AE102:$AE105,"S", "")))</f>
        <v>0</v>
      </c>
      <c r="AZ102" s="227">
        <f>SUMPRODUCT(LEN($AE102:$AE105)-LEN(SUBSTITUTE($AE102:$AE105,"F", "")))</f>
        <v>0</v>
      </c>
      <c r="BA102" s="227">
        <f>SUMPRODUCT(LEN($AE102:$AE105)-LEN(SUBSTITUTE($AE102:$AE105,"G", "")))</f>
        <v>0</v>
      </c>
      <c r="BB102" s="294">
        <f>SUMPRODUCT(LEN($AE102:$AE105)-LEN(SUBSTITUTE($AE102:$AE105,"M", "")))</f>
        <v>0</v>
      </c>
    </row>
    <row r="103" spans="2:62" ht="28.15" customHeight="1" thickBot="1" x14ac:dyDescent="0.25">
      <c r="B103" s="30"/>
      <c r="C103" s="243"/>
      <c r="D103" s="36"/>
      <c r="E103" s="111"/>
      <c r="F103" s="111"/>
      <c r="G103" s="110"/>
      <c r="H103" s="224"/>
      <c r="I103" s="247"/>
      <c r="J103" s="247"/>
      <c r="K103" s="247"/>
      <c r="L103" s="33" t="s">
        <v>123</v>
      </c>
      <c r="M103" s="32" t="s">
        <v>104</v>
      </c>
      <c r="N103" s="33" t="s">
        <v>122</v>
      </c>
      <c r="O103" s="32" t="s">
        <v>417</v>
      </c>
      <c r="P103" s="33" t="s">
        <v>120</v>
      </c>
      <c r="Q103" s="32" t="s">
        <v>1692</v>
      </c>
      <c r="R103" s="33" t="s">
        <v>119</v>
      </c>
      <c r="S103" s="32" t="s">
        <v>1160</v>
      </c>
      <c r="T103" s="33" t="s">
        <v>118</v>
      </c>
      <c r="U103" s="32" t="s">
        <v>186</v>
      </c>
      <c r="V103" s="33" t="s">
        <v>117</v>
      </c>
      <c r="W103" s="32" t="s">
        <v>104</v>
      </c>
      <c r="X103" s="33" t="s">
        <v>116</v>
      </c>
      <c r="Y103" s="32"/>
      <c r="Z103" s="33" t="s">
        <v>115</v>
      </c>
      <c r="AA103" s="32"/>
      <c r="AB103" s="31"/>
      <c r="AC103" s="32"/>
      <c r="AD103" s="31"/>
      <c r="AE103" s="23"/>
      <c r="AF103" s="251"/>
      <c r="AG103" s="251"/>
      <c r="AH103" s="22"/>
      <c r="AI103" s="11"/>
      <c r="AJ103" s="265"/>
      <c r="AK103" s="267"/>
      <c r="AL103" s="263"/>
      <c r="AM103" s="265"/>
      <c r="AN103" s="267"/>
      <c r="AO103" s="263"/>
      <c r="AP103" s="265"/>
      <c r="AQ103" s="267"/>
      <c r="AR103" s="263"/>
      <c r="AS103" s="265"/>
      <c r="AT103" s="267"/>
      <c r="AU103" s="263"/>
      <c r="AV103" s="265"/>
      <c r="AW103" s="275"/>
      <c r="AX103" s="270"/>
      <c r="AY103" s="292"/>
      <c r="AZ103" s="228"/>
      <c r="BA103" s="228"/>
      <c r="BB103" s="295"/>
    </row>
    <row r="104" spans="2:62" ht="28.15" customHeight="1" x14ac:dyDescent="0.2">
      <c r="B104" s="30"/>
      <c r="C104" s="244"/>
      <c r="D104" s="29"/>
      <c r="E104" s="109"/>
      <c r="F104" s="109"/>
      <c r="G104" s="108"/>
      <c r="H104" s="225">
        <v>236</v>
      </c>
      <c r="I104" s="248"/>
      <c r="J104" s="248"/>
      <c r="K104" s="248"/>
      <c r="L104" s="26" t="s">
        <v>114</v>
      </c>
      <c r="M104" s="25" t="s">
        <v>132</v>
      </c>
      <c r="N104" s="26" t="s">
        <v>112</v>
      </c>
      <c r="O104" s="25" t="s">
        <v>1619</v>
      </c>
      <c r="P104" s="26" t="s">
        <v>111</v>
      </c>
      <c r="Q104" s="25" t="s">
        <v>773</v>
      </c>
      <c r="R104" s="26" t="s">
        <v>110</v>
      </c>
      <c r="S104" s="25" t="s">
        <v>613</v>
      </c>
      <c r="T104" s="26" t="s">
        <v>109</v>
      </c>
      <c r="U104" s="25" t="s">
        <v>399</v>
      </c>
      <c r="V104" s="26" t="s">
        <v>108</v>
      </c>
      <c r="W104" s="25" t="s">
        <v>113</v>
      </c>
      <c r="X104" s="26" t="s">
        <v>107</v>
      </c>
      <c r="Y104" s="25"/>
      <c r="Z104" s="26" t="s">
        <v>106</v>
      </c>
      <c r="AA104" s="25"/>
      <c r="AB104" s="24"/>
      <c r="AC104" s="25"/>
      <c r="AD104" s="24"/>
      <c r="AE104" s="23"/>
      <c r="AF104" s="251"/>
      <c r="AG104" s="251"/>
      <c r="AH104" s="22"/>
      <c r="AI104" s="11"/>
      <c r="AJ104" s="265"/>
      <c r="AK104" s="267"/>
      <c r="AL104" s="263"/>
      <c r="AM104" s="265"/>
      <c r="AN104" s="267"/>
      <c r="AO104" s="263"/>
      <c r="AP104" s="265"/>
      <c r="AQ104" s="267"/>
      <c r="AR104" s="263"/>
      <c r="AS104" s="265"/>
      <c r="AT104" s="267"/>
      <c r="AU104" s="263"/>
      <c r="AV104" s="265"/>
      <c r="AW104" s="275"/>
      <c r="AX104" s="270"/>
      <c r="AY104" s="292"/>
      <c r="AZ104" s="228"/>
      <c r="BA104" s="228"/>
      <c r="BB104" s="295"/>
    </row>
    <row r="105" spans="2:62" ht="28.15" customHeight="1" thickBot="1" x14ac:dyDescent="0.25">
      <c r="B105" s="30"/>
      <c r="C105" s="253"/>
      <c r="D105" s="51"/>
      <c r="E105" s="115"/>
      <c r="F105" s="115"/>
      <c r="G105" s="114"/>
      <c r="H105" s="226"/>
      <c r="I105" s="254"/>
      <c r="J105" s="254"/>
      <c r="K105" s="254"/>
      <c r="L105" s="48" t="s">
        <v>105</v>
      </c>
      <c r="M105" s="47" t="s">
        <v>382</v>
      </c>
      <c r="N105" s="48" t="s">
        <v>103</v>
      </c>
      <c r="O105" s="47" t="s">
        <v>484</v>
      </c>
      <c r="P105" s="48" t="s">
        <v>102</v>
      </c>
      <c r="Q105" s="47" t="s">
        <v>382</v>
      </c>
      <c r="R105" s="48" t="s">
        <v>101</v>
      </c>
      <c r="S105" s="47" t="s">
        <v>389</v>
      </c>
      <c r="T105" s="48">
        <v>20</v>
      </c>
      <c r="U105" s="47" t="s">
        <v>132</v>
      </c>
      <c r="V105" s="48" t="s">
        <v>100</v>
      </c>
      <c r="W105" s="47" t="s">
        <v>121</v>
      </c>
      <c r="X105" s="48" t="s">
        <v>99</v>
      </c>
      <c r="Y105" s="47"/>
      <c r="Z105" s="48" t="s">
        <v>98</v>
      </c>
      <c r="AA105" s="47"/>
      <c r="AB105" s="16"/>
      <c r="AC105" s="47"/>
      <c r="AD105" s="16"/>
      <c r="AE105" s="46"/>
      <c r="AF105" s="255"/>
      <c r="AG105" s="255"/>
      <c r="AH105" s="45"/>
      <c r="AI105" s="11"/>
      <c r="AJ105" s="266"/>
      <c r="AK105" s="268"/>
      <c r="AL105" s="264"/>
      <c r="AM105" s="266"/>
      <c r="AN105" s="268"/>
      <c r="AO105" s="264"/>
      <c r="AP105" s="266"/>
      <c r="AQ105" s="268"/>
      <c r="AR105" s="264"/>
      <c r="AS105" s="266"/>
      <c r="AT105" s="268"/>
      <c r="AU105" s="264"/>
      <c r="AV105" s="266"/>
      <c r="AW105" s="276"/>
      <c r="AX105" s="271"/>
      <c r="AY105" s="293"/>
      <c r="AZ105" s="229"/>
      <c r="BA105" s="229"/>
      <c r="BB105" s="296"/>
    </row>
    <row r="106" spans="2:62" ht="28.15" customHeight="1" x14ac:dyDescent="0.2">
      <c r="B106" s="30"/>
      <c r="C106" s="242">
        <v>2</v>
      </c>
      <c r="D106" s="44"/>
      <c r="E106" s="113"/>
      <c r="F106" s="113"/>
      <c r="G106" s="112"/>
      <c r="H106" s="223"/>
      <c r="I106" s="246"/>
      <c r="J106" s="246"/>
      <c r="K106" s="246"/>
      <c r="L106" s="41" t="s">
        <v>133</v>
      </c>
      <c r="M106" s="40"/>
      <c r="N106" s="41" t="s">
        <v>131</v>
      </c>
      <c r="O106" s="40"/>
      <c r="P106" s="41" t="s">
        <v>130</v>
      </c>
      <c r="Q106" s="40"/>
      <c r="R106" s="41" t="s">
        <v>129</v>
      </c>
      <c r="S106" s="40"/>
      <c r="T106" s="41" t="s">
        <v>128</v>
      </c>
      <c r="U106" s="40"/>
      <c r="V106" s="41" t="s">
        <v>127</v>
      </c>
      <c r="W106" s="40"/>
      <c r="X106" s="41" t="s">
        <v>126</v>
      </c>
      <c r="Y106" s="40"/>
      <c r="Z106" s="41" t="s">
        <v>125</v>
      </c>
      <c r="AA106" s="40"/>
      <c r="AB106" s="39"/>
      <c r="AC106" s="40"/>
      <c r="AD106" s="39"/>
      <c r="AE106" s="38"/>
      <c r="AF106" s="250"/>
      <c r="AG106" s="250"/>
      <c r="AH106" s="37"/>
      <c r="AI106" s="11"/>
      <c r="AJ106" s="233">
        <f>SUMPRODUCT(LEN($M106:$AA109)-LEN(SUBSTITUTE($M106:$AA109,"A", "")))</f>
        <v>0</v>
      </c>
      <c r="AK106" s="239">
        <f>SUMPRODUCT(LEN($AD106:$AD109)-LEN(SUBSTITUTE($AD106:$AD109,"A", "")))</f>
        <v>0</v>
      </c>
      <c r="AL106" s="230">
        <f>SUMPRODUCT(LEN($AC106:$AC109)-LEN(SUBSTITUTE($AC106:$AC109,"A", "")))</f>
        <v>0</v>
      </c>
      <c r="AM106" s="233">
        <f>SUMPRODUCT(LEN($M106:$AA109)-LEN(SUBSTITUTE($M106:$AA109,"S", "")))</f>
        <v>0</v>
      </c>
      <c r="AN106" s="239">
        <f>SUMPRODUCT(LEN($AD106:$AD109)-LEN(SUBSTITUTE($AD106:$AD109,"S", "")))</f>
        <v>0</v>
      </c>
      <c r="AO106" s="230">
        <f>SUMPRODUCT(LEN($AC106:$AC109)-LEN(SUBSTITUTE($AC106:$AC109,"S", "")))</f>
        <v>0</v>
      </c>
      <c r="AP106" s="233">
        <f>SUMPRODUCT(LEN($M106:$AA109)-LEN(SUBSTITUTE($M106:$AA109,"F", "")))</f>
        <v>0</v>
      </c>
      <c r="AQ106" s="239">
        <f>SUMPRODUCT(LEN($AD106:$AD109)-LEN(SUBSTITUTE($AD106:$AD109,"F", "")))</f>
        <v>0</v>
      </c>
      <c r="AR106" s="230">
        <f>SUMPRODUCT(LEN($AC106:$AC109)-LEN(SUBSTITUTE($AC106:$AC109,"F", "")))</f>
        <v>0</v>
      </c>
      <c r="AS106" s="233">
        <f>SUMPRODUCT(LEN($M106:$AA109)-LEN(SUBSTITUTE($M106:$AA109,"G", "")))</f>
        <v>0</v>
      </c>
      <c r="AT106" s="239">
        <f>SUMPRODUCT(LEN($AD106:$AD109)-LEN(SUBSTITUTE($AD106:$AD109,"G", "")))</f>
        <v>0</v>
      </c>
      <c r="AU106" s="230">
        <f>SUMPRODUCT(LEN($AC106:$AC109)-LEN(SUBSTITUTE($AC106:$AC109,"G", "")))</f>
        <v>0</v>
      </c>
      <c r="AV106" s="233">
        <f>SUMPRODUCT(LEN($L106:$AA109)-LEN(SUBSTITUTE($L106:$AA109,"M", "")))</f>
        <v>0</v>
      </c>
      <c r="AW106" s="236">
        <f>SUMPRODUCT(LEN($AD106:$AD109)-LEN(SUBSTITUTE($AD106:$AD109,"M", "")))</f>
        <v>0</v>
      </c>
      <c r="AX106" s="269">
        <f>SUMPRODUCT(LEN($AC106:$AC109)-LEN(SUBSTITUTE($AC106:$AC109,"M", "")))</f>
        <v>0</v>
      </c>
      <c r="AY106" s="291">
        <f>SUMPRODUCT(LEN($AE106:$AE109)-LEN(SUBSTITUTE($AE106:$AE109,"S", "")))</f>
        <v>0</v>
      </c>
      <c r="AZ106" s="227">
        <f>SUMPRODUCT(LEN($AE106:$AE109)-LEN(SUBSTITUTE($AE106:$AE109,"F", "")))</f>
        <v>0</v>
      </c>
      <c r="BA106" s="227">
        <f>SUMPRODUCT(LEN($AE106:$AE109)-LEN(SUBSTITUTE($AE106:$AE109,"G", "")))</f>
        <v>0</v>
      </c>
      <c r="BB106" s="294">
        <f>SUMPRODUCT(LEN($AE106:$AE109)-LEN(SUBSTITUTE($AE106:$AE109,"M", "")))</f>
        <v>0</v>
      </c>
    </row>
    <row r="107" spans="2:62" ht="28.15" customHeight="1" thickBot="1" x14ac:dyDescent="0.25">
      <c r="B107" s="30"/>
      <c r="C107" s="243"/>
      <c r="D107" s="36"/>
      <c r="E107" s="111"/>
      <c r="F107" s="111"/>
      <c r="G107" s="110"/>
      <c r="H107" s="224"/>
      <c r="I107" s="247"/>
      <c r="J107" s="247"/>
      <c r="K107" s="247"/>
      <c r="L107" s="33" t="s">
        <v>123</v>
      </c>
      <c r="M107" s="32"/>
      <c r="N107" s="33" t="s">
        <v>122</v>
      </c>
      <c r="O107" s="32"/>
      <c r="P107" s="33" t="s">
        <v>120</v>
      </c>
      <c r="Q107" s="32"/>
      <c r="R107" s="33" t="s">
        <v>119</v>
      </c>
      <c r="S107" s="32"/>
      <c r="T107" s="33" t="s">
        <v>118</v>
      </c>
      <c r="U107" s="32"/>
      <c r="V107" s="33" t="s">
        <v>117</v>
      </c>
      <c r="W107" s="32"/>
      <c r="X107" s="33" t="s">
        <v>116</v>
      </c>
      <c r="Y107" s="32"/>
      <c r="Z107" s="33" t="s">
        <v>115</v>
      </c>
      <c r="AA107" s="32"/>
      <c r="AB107" s="31"/>
      <c r="AC107" s="32"/>
      <c r="AD107" s="31"/>
      <c r="AE107" s="23"/>
      <c r="AF107" s="251"/>
      <c r="AG107" s="251"/>
      <c r="AH107" s="22"/>
      <c r="AI107" s="11"/>
      <c r="AJ107" s="265"/>
      <c r="AK107" s="267"/>
      <c r="AL107" s="263"/>
      <c r="AM107" s="265"/>
      <c r="AN107" s="267"/>
      <c r="AO107" s="263"/>
      <c r="AP107" s="265"/>
      <c r="AQ107" s="267"/>
      <c r="AR107" s="263"/>
      <c r="AS107" s="265"/>
      <c r="AT107" s="267"/>
      <c r="AU107" s="263"/>
      <c r="AV107" s="265"/>
      <c r="AW107" s="275"/>
      <c r="AX107" s="270"/>
      <c r="AY107" s="292"/>
      <c r="AZ107" s="228"/>
      <c r="BA107" s="228"/>
      <c r="BB107" s="295"/>
    </row>
    <row r="108" spans="2:62" ht="28.15" customHeight="1" x14ac:dyDescent="0.2">
      <c r="B108" s="30"/>
      <c r="C108" s="244"/>
      <c r="D108" s="29"/>
      <c r="E108" s="109"/>
      <c r="F108" s="109"/>
      <c r="G108" s="108"/>
      <c r="H108" s="225"/>
      <c r="I108" s="248"/>
      <c r="J108" s="248"/>
      <c r="K108" s="248"/>
      <c r="L108" s="26" t="s">
        <v>114</v>
      </c>
      <c r="M108" s="25"/>
      <c r="N108" s="26" t="s">
        <v>112</v>
      </c>
      <c r="O108" s="25"/>
      <c r="P108" s="26" t="s">
        <v>111</v>
      </c>
      <c r="Q108" s="25"/>
      <c r="R108" s="26" t="s">
        <v>110</v>
      </c>
      <c r="S108" s="25"/>
      <c r="T108" s="26" t="s">
        <v>109</v>
      </c>
      <c r="U108" s="25"/>
      <c r="V108" s="26" t="s">
        <v>108</v>
      </c>
      <c r="W108" s="25"/>
      <c r="X108" s="26" t="s">
        <v>107</v>
      </c>
      <c r="Y108" s="25"/>
      <c r="Z108" s="26" t="s">
        <v>106</v>
      </c>
      <c r="AA108" s="25"/>
      <c r="AB108" s="24"/>
      <c r="AC108" s="25"/>
      <c r="AD108" s="24"/>
      <c r="AE108" s="23"/>
      <c r="AF108" s="251"/>
      <c r="AG108" s="251"/>
      <c r="AH108" s="22"/>
      <c r="AI108" s="11"/>
      <c r="AJ108" s="265"/>
      <c r="AK108" s="267"/>
      <c r="AL108" s="263"/>
      <c r="AM108" s="265"/>
      <c r="AN108" s="267"/>
      <c r="AO108" s="263"/>
      <c r="AP108" s="265"/>
      <c r="AQ108" s="267"/>
      <c r="AR108" s="263"/>
      <c r="AS108" s="265"/>
      <c r="AT108" s="267"/>
      <c r="AU108" s="263"/>
      <c r="AV108" s="265"/>
      <c r="AW108" s="275"/>
      <c r="AX108" s="270"/>
      <c r="AY108" s="292"/>
      <c r="AZ108" s="228"/>
      <c r="BA108" s="228"/>
      <c r="BB108" s="295"/>
    </row>
    <row r="109" spans="2:62" ht="28.15" customHeight="1" thickBot="1" x14ac:dyDescent="0.25">
      <c r="B109" s="30"/>
      <c r="C109" s="253"/>
      <c r="D109" s="51"/>
      <c r="E109" s="115"/>
      <c r="F109" s="115"/>
      <c r="G109" s="114"/>
      <c r="H109" s="226"/>
      <c r="I109" s="254"/>
      <c r="J109" s="254"/>
      <c r="K109" s="254"/>
      <c r="L109" s="48" t="s">
        <v>105</v>
      </c>
      <c r="M109" s="47"/>
      <c r="N109" s="48" t="s">
        <v>103</v>
      </c>
      <c r="O109" s="47"/>
      <c r="P109" s="48" t="s">
        <v>102</v>
      </c>
      <c r="Q109" s="47"/>
      <c r="R109" s="48" t="s">
        <v>101</v>
      </c>
      <c r="S109" s="47"/>
      <c r="T109" s="48">
        <v>20</v>
      </c>
      <c r="U109" s="47"/>
      <c r="V109" s="48" t="s">
        <v>100</v>
      </c>
      <c r="W109" s="47"/>
      <c r="X109" s="48" t="s">
        <v>99</v>
      </c>
      <c r="Y109" s="47"/>
      <c r="Z109" s="48" t="s">
        <v>98</v>
      </c>
      <c r="AA109" s="47"/>
      <c r="AB109" s="16"/>
      <c r="AC109" s="47"/>
      <c r="AD109" s="16"/>
      <c r="AE109" s="46"/>
      <c r="AF109" s="255"/>
      <c r="AG109" s="255"/>
      <c r="AH109" s="45"/>
      <c r="AI109" s="11"/>
      <c r="AJ109" s="266"/>
      <c r="AK109" s="268"/>
      <c r="AL109" s="264"/>
      <c r="AM109" s="266"/>
      <c r="AN109" s="268"/>
      <c r="AO109" s="264"/>
      <c r="AP109" s="266"/>
      <c r="AQ109" s="268"/>
      <c r="AR109" s="264"/>
      <c r="AS109" s="266"/>
      <c r="AT109" s="268"/>
      <c r="AU109" s="264"/>
      <c r="AV109" s="266"/>
      <c r="AW109" s="276"/>
      <c r="AX109" s="271"/>
      <c r="AY109" s="293"/>
      <c r="AZ109" s="229"/>
      <c r="BA109" s="229"/>
      <c r="BB109" s="296"/>
    </row>
    <row r="110" spans="2:62" ht="28.15" customHeight="1" x14ac:dyDescent="0.2">
      <c r="B110" s="30"/>
      <c r="C110" s="242">
        <v>3</v>
      </c>
      <c r="D110" s="44"/>
      <c r="E110" s="113"/>
      <c r="F110" s="113"/>
      <c r="G110" s="112"/>
      <c r="H110" s="223"/>
      <c r="I110" s="246"/>
      <c r="J110" s="246"/>
      <c r="K110" s="246"/>
      <c r="L110" s="41" t="s">
        <v>133</v>
      </c>
      <c r="M110" s="40"/>
      <c r="N110" s="41" t="s">
        <v>131</v>
      </c>
      <c r="O110" s="40"/>
      <c r="P110" s="41" t="s">
        <v>130</v>
      </c>
      <c r="Q110" s="40"/>
      <c r="R110" s="41" t="s">
        <v>129</v>
      </c>
      <c r="S110" s="40"/>
      <c r="T110" s="41" t="s">
        <v>128</v>
      </c>
      <c r="U110" s="40"/>
      <c r="V110" s="41" t="s">
        <v>127</v>
      </c>
      <c r="W110" s="40"/>
      <c r="X110" s="41" t="s">
        <v>126</v>
      </c>
      <c r="Y110" s="40"/>
      <c r="Z110" s="41" t="s">
        <v>125</v>
      </c>
      <c r="AA110" s="40"/>
      <c r="AB110" s="39"/>
      <c r="AC110" s="40"/>
      <c r="AD110" s="39"/>
      <c r="AE110" s="38"/>
      <c r="AF110" s="250"/>
      <c r="AG110" s="250"/>
      <c r="AH110" s="37"/>
      <c r="AI110" s="11"/>
      <c r="AJ110" s="233">
        <f>SUMPRODUCT(LEN($M110:$AA113)-LEN(SUBSTITUTE($M110:$AA113,"A", "")))</f>
        <v>0</v>
      </c>
      <c r="AK110" s="239">
        <f>SUMPRODUCT(LEN($AD110:$AD113)-LEN(SUBSTITUTE($AD110:$AD113,"A", "")))</f>
        <v>0</v>
      </c>
      <c r="AL110" s="230">
        <f>SUMPRODUCT(LEN($AC110:$AC113)-LEN(SUBSTITUTE($AC110:$AC113,"A", "")))</f>
        <v>0</v>
      </c>
      <c r="AM110" s="233">
        <f>SUMPRODUCT(LEN($M110:$AA113)-LEN(SUBSTITUTE($M110:$AA113,"S", "")))</f>
        <v>0</v>
      </c>
      <c r="AN110" s="239">
        <f>SUMPRODUCT(LEN($AD110:$AD113)-LEN(SUBSTITUTE($AD110:$AD113,"S", "")))</f>
        <v>0</v>
      </c>
      <c r="AO110" s="230">
        <f>SUMPRODUCT(LEN($AC110:$AC113)-LEN(SUBSTITUTE($AC110:$AC113,"S", "")))</f>
        <v>0</v>
      </c>
      <c r="AP110" s="233">
        <f>SUMPRODUCT(LEN($M110:$AA113)-LEN(SUBSTITUTE($M110:$AA113,"F", "")))</f>
        <v>0</v>
      </c>
      <c r="AQ110" s="239">
        <f>SUMPRODUCT(LEN($AD110:$AD113)-LEN(SUBSTITUTE($AD110:$AD113,"F", "")))</f>
        <v>0</v>
      </c>
      <c r="AR110" s="230">
        <f>SUMPRODUCT(LEN($AC110:$AC113)-LEN(SUBSTITUTE($AC110:$AC113,"F", "")))</f>
        <v>0</v>
      </c>
      <c r="AS110" s="233">
        <f>SUMPRODUCT(LEN($M110:$AA113)-LEN(SUBSTITUTE($M110:$AA113,"G", "")))</f>
        <v>0</v>
      </c>
      <c r="AT110" s="239">
        <f>SUMPRODUCT(LEN($AD110:$AD113)-LEN(SUBSTITUTE($AD110:$AD113,"G", "")))</f>
        <v>0</v>
      </c>
      <c r="AU110" s="230">
        <f>SUMPRODUCT(LEN($AC110:$AC113)-LEN(SUBSTITUTE($AC110:$AC113,"G", "")))</f>
        <v>0</v>
      </c>
      <c r="AV110" s="233">
        <f>SUMPRODUCT(LEN($L110:$AA113)-LEN(SUBSTITUTE($L110:$AA113,"M", "")))</f>
        <v>0</v>
      </c>
      <c r="AW110" s="236">
        <f>SUMPRODUCT(LEN($AD110:$AD113)-LEN(SUBSTITUTE($AD110:$AD113,"M", "")))</f>
        <v>0</v>
      </c>
      <c r="AX110" s="269">
        <f>SUMPRODUCT(LEN($AC110:$AC113)-LEN(SUBSTITUTE($AC110:$AC113,"M", "")))</f>
        <v>0</v>
      </c>
      <c r="AY110" s="291">
        <f>SUMPRODUCT(LEN($AE110:$AE113)-LEN(SUBSTITUTE($AE110:$AE113,"S", "")))</f>
        <v>0</v>
      </c>
      <c r="AZ110" s="227">
        <f>SUMPRODUCT(LEN($AE110:$AE113)-LEN(SUBSTITUTE($AE110:$AE113,"F", "")))</f>
        <v>0</v>
      </c>
      <c r="BA110" s="227">
        <f>SUMPRODUCT(LEN($AE110:$AE113)-LEN(SUBSTITUTE($AE110:$AE113,"G", "")))</f>
        <v>0</v>
      </c>
      <c r="BB110" s="294">
        <f>SUMPRODUCT(LEN($AE110:$AE113)-LEN(SUBSTITUTE($AE110:$AE113,"M", "")))</f>
        <v>0</v>
      </c>
    </row>
    <row r="111" spans="2:62" ht="28.15" customHeight="1" thickBot="1" x14ac:dyDescent="0.25">
      <c r="B111" s="30"/>
      <c r="C111" s="243"/>
      <c r="D111" s="36"/>
      <c r="E111" s="111"/>
      <c r="F111" s="111"/>
      <c r="G111" s="110"/>
      <c r="H111" s="224"/>
      <c r="I111" s="247"/>
      <c r="J111" s="247"/>
      <c r="K111" s="247"/>
      <c r="L111" s="33" t="s">
        <v>123</v>
      </c>
      <c r="M111" s="32"/>
      <c r="N111" s="33" t="s">
        <v>122</v>
      </c>
      <c r="O111" s="32"/>
      <c r="P111" s="33" t="s">
        <v>120</v>
      </c>
      <c r="Q111" s="32"/>
      <c r="R111" s="33" t="s">
        <v>119</v>
      </c>
      <c r="S111" s="32"/>
      <c r="T111" s="33" t="s">
        <v>118</v>
      </c>
      <c r="U111" s="32"/>
      <c r="V111" s="33" t="s">
        <v>117</v>
      </c>
      <c r="W111" s="32"/>
      <c r="X111" s="33" t="s">
        <v>116</v>
      </c>
      <c r="Y111" s="32"/>
      <c r="Z111" s="33" t="s">
        <v>115</v>
      </c>
      <c r="AA111" s="32"/>
      <c r="AB111" s="31"/>
      <c r="AC111" s="32"/>
      <c r="AD111" s="31"/>
      <c r="AE111" s="23"/>
      <c r="AF111" s="251"/>
      <c r="AG111" s="251"/>
      <c r="AH111" s="22"/>
      <c r="AI111" s="11"/>
      <c r="AJ111" s="265"/>
      <c r="AK111" s="267"/>
      <c r="AL111" s="263"/>
      <c r="AM111" s="265"/>
      <c r="AN111" s="267"/>
      <c r="AO111" s="263"/>
      <c r="AP111" s="265"/>
      <c r="AQ111" s="267"/>
      <c r="AR111" s="263"/>
      <c r="AS111" s="265"/>
      <c r="AT111" s="267"/>
      <c r="AU111" s="263"/>
      <c r="AV111" s="265"/>
      <c r="AW111" s="275"/>
      <c r="AX111" s="270"/>
      <c r="AY111" s="292"/>
      <c r="AZ111" s="228"/>
      <c r="BA111" s="228"/>
      <c r="BB111" s="295"/>
    </row>
    <row r="112" spans="2:62" ht="28.15" customHeight="1" x14ac:dyDescent="0.2">
      <c r="B112" s="30"/>
      <c r="C112" s="244"/>
      <c r="D112" s="29"/>
      <c r="E112" s="109"/>
      <c r="F112" s="109"/>
      <c r="G112" s="108"/>
      <c r="H112" s="225"/>
      <c r="I112" s="248"/>
      <c r="J112" s="248"/>
      <c r="K112" s="248"/>
      <c r="L112" s="26" t="s">
        <v>114</v>
      </c>
      <c r="M112" s="25"/>
      <c r="N112" s="26" t="s">
        <v>112</v>
      </c>
      <c r="O112" s="25"/>
      <c r="P112" s="26" t="s">
        <v>111</v>
      </c>
      <c r="Q112" s="25"/>
      <c r="R112" s="26" t="s">
        <v>110</v>
      </c>
      <c r="S112" s="25"/>
      <c r="T112" s="26" t="s">
        <v>109</v>
      </c>
      <c r="U112" s="25"/>
      <c r="V112" s="26" t="s">
        <v>108</v>
      </c>
      <c r="W112" s="25"/>
      <c r="X112" s="26" t="s">
        <v>107</v>
      </c>
      <c r="Y112" s="25"/>
      <c r="Z112" s="26" t="s">
        <v>106</v>
      </c>
      <c r="AA112" s="25"/>
      <c r="AB112" s="24"/>
      <c r="AC112" s="25"/>
      <c r="AD112" s="24"/>
      <c r="AE112" s="23"/>
      <c r="AF112" s="251"/>
      <c r="AG112" s="251"/>
      <c r="AH112" s="22"/>
      <c r="AI112" s="11"/>
      <c r="AJ112" s="265"/>
      <c r="AK112" s="267"/>
      <c r="AL112" s="263"/>
      <c r="AM112" s="265"/>
      <c r="AN112" s="267"/>
      <c r="AO112" s="263"/>
      <c r="AP112" s="265"/>
      <c r="AQ112" s="267"/>
      <c r="AR112" s="263"/>
      <c r="AS112" s="265"/>
      <c r="AT112" s="267"/>
      <c r="AU112" s="263"/>
      <c r="AV112" s="265"/>
      <c r="AW112" s="275"/>
      <c r="AX112" s="270"/>
      <c r="AY112" s="292"/>
      <c r="AZ112" s="228"/>
      <c r="BA112" s="228"/>
      <c r="BB112" s="295"/>
    </row>
    <row r="113" spans="2:62" ht="28.15" customHeight="1" thickBot="1" x14ac:dyDescent="0.25">
      <c r="B113" s="21"/>
      <c r="C113" s="245"/>
      <c r="D113" s="20"/>
      <c r="E113" s="117"/>
      <c r="F113" s="117"/>
      <c r="G113" s="116"/>
      <c r="H113" s="226"/>
      <c r="I113" s="249"/>
      <c r="J113" s="249"/>
      <c r="K113" s="249"/>
      <c r="L113" s="17" t="s">
        <v>105</v>
      </c>
      <c r="M113" s="15"/>
      <c r="N113" s="17" t="s">
        <v>103</v>
      </c>
      <c r="O113" s="15"/>
      <c r="P113" s="17" t="s">
        <v>102</v>
      </c>
      <c r="Q113" s="15"/>
      <c r="R113" s="17" t="s">
        <v>101</v>
      </c>
      <c r="S113" s="15"/>
      <c r="T113" s="17">
        <v>20</v>
      </c>
      <c r="U113" s="15"/>
      <c r="V113" s="17" t="s">
        <v>100</v>
      </c>
      <c r="W113" s="15"/>
      <c r="X113" s="17" t="s">
        <v>99</v>
      </c>
      <c r="Y113" s="15"/>
      <c r="Z113" s="17" t="s">
        <v>98</v>
      </c>
      <c r="AA113" s="15"/>
      <c r="AB113" s="16"/>
      <c r="AC113" s="15"/>
      <c r="AD113" s="14"/>
      <c r="AE113" s="13"/>
      <c r="AF113" s="252"/>
      <c r="AG113" s="252"/>
      <c r="AH113" s="12"/>
      <c r="AI113" s="11"/>
      <c r="AJ113" s="266"/>
      <c r="AK113" s="268"/>
      <c r="AL113" s="264"/>
      <c r="AM113" s="266"/>
      <c r="AN113" s="268"/>
      <c r="AO113" s="264"/>
      <c r="AP113" s="266"/>
      <c r="AQ113" s="268"/>
      <c r="AR113" s="264"/>
      <c r="AS113" s="266"/>
      <c r="AT113" s="268"/>
      <c r="AU113" s="264"/>
      <c r="AV113" s="266"/>
      <c r="AW113" s="276"/>
      <c r="AX113" s="271"/>
      <c r="AY113" s="293"/>
      <c r="AZ113" s="229"/>
      <c r="BA113" s="229"/>
      <c r="BB113" s="296"/>
    </row>
    <row r="114" spans="2:62" ht="85.9" customHeight="1" thickTop="1" thickBot="1" x14ac:dyDescent="0.35">
      <c r="B114" s="105" t="s">
        <v>174</v>
      </c>
      <c r="C114" s="95" t="s">
        <v>173</v>
      </c>
      <c r="D114" s="100" t="s">
        <v>172</v>
      </c>
      <c r="E114" s="104" t="s">
        <v>171</v>
      </c>
      <c r="F114" s="103"/>
      <c r="G114" s="102"/>
      <c r="H114" s="101" t="s">
        <v>170</v>
      </c>
      <c r="I114" s="100" t="s">
        <v>96</v>
      </c>
      <c r="J114" s="100" t="s">
        <v>169</v>
      </c>
      <c r="K114" s="100" t="s">
        <v>97</v>
      </c>
      <c r="L114" s="256" t="s">
        <v>168</v>
      </c>
      <c r="M114" s="262"/>
      <c r="N114" s="256" t="s">
        <v>167</v>
      </c>
      <c r="O114" s="262"/>
      <c r="P114" s="256" t="s">
        <v>167</v>
      </c>
      <c r="Q114" s="257"/>
      <c r="R114" s="256" t="s">
        <v>167</v>
      </c>
      <c r="S114" s="257"/>
      <c r="T114" s="256" t="s">
        <v>167</v>
      </c>
      <c r="U114" s="257"/>
      <c r="V114" s="256" t="s">
        <v>167</v>
      </c>
      <c r="W114" s="257"/>
      <c r="X114" s="256" t="s">
        <v>167</v>
      </c>
      <c r="Y114" s="257"/>
      <c r="Z114" s="256" t="s">
        <v>167</v>
      </c>
      <c r="AA114" s="257"/>
      <c r="AB114" s="261" t="s">
        <v>166</v>
      </c>
      <c r="AC114" s="257"/>
      <c r="AD114" s="101" t="s">
        <v>165</v>
      </c>
      <c r="AE114" s="101" t="s">
        <v>164</v>
      </c>
      <c r="AF114" s="100" t="s">
        <v>163</v>
      </c>
      <c r="AG114" s="100" t="s">
        <v>162</v>
      </c>
      <c r="AH114" s="99" t="s">
        <v>161</v>
      </c>
      <c r="AI114" s="98"/>
      <c r="AJ114" s="96" t="s">
        <v>160</v>
      </c>
      <c r="AK114" s="95" t="s">
        <v>159</v>
      </c>
      <c r="AL114" s="94" t="s">
        <v>158</v>
      </c>
      <c r="AM114" s="96" t="s">
        <v>157</v>
      </c>
      <c r="AN114" s="95" t="s">
        <v>156</v>
      </c>
      <c r="AO114" s="94" t="s">
        <v>155</v>
      </c>
      <c r="AP114" s="96" t="s">
        <v>154</v>
      </c>
      <c r="AQ114" s="95" t="s">
        <v>153</v>
      </c>
      <c r="AR114" s="97" t="s">
        <v>152</v>
      </c>
      <c r="AS114" s="96" t="s">
        <v>151</v>
      </c>
      <c r="AT114" s="95" t="s">
        <v>150</v>
      </c>
      <c r="AU114" s="94" t="s">
        <v>149</v>
      </c>
      <c r="AV114" s="96" t="s">
        <v>148</v>
      </c>
      <c r="AW114" s="95" t="s">
        <v>147</v>
      </c>
      <c r="AX114" s="94" t="s">
        <v>146</v>
      </c>
      <c r="AY114" s="93" t="s">
        <v>145</v>
      </c>
      <c r="AZ114" s="92" t="s">
        <v>144</v>
      </c>
      <c r="BA114" s="92" t="s">
        <v>143</v>
      </c>
      <c r="BB114" s="91" t="s">
        <v>142</v>
      </c>
    </row>
    <row r="115" spans="2:62" ht="48" thickBot="1" x14ac:dyDescent="0.3">
      <c r="B115" s="90" t="s">
        <v>248</v>
      </c>
      <c r="C115" s="89"/>
      <c r="D115" s="88"/>
      <c r="E115" s="258"/>
      <c r="F115" s="259"/>
      <c r="G115" s="260"/>
      <c r="H115" s="87" t="s">
        <v>140</v>
      </c>
      <c r="I115" s="86"/>
      <c r="J115" s="86"/>
      <c r="K115" s="85"/>
      <c r="L115" s="84"/>
      <c r="M115" s="81"/>
      <c r="N115" s="84"/>
      <c r="O115" s="81"/>
      <c r="P115" s="84"/>
      <c r="Q115" s="81"/>
      <c r="R115" s="84"/>
      <c r="S115" s="81"/>
      <c r="T115" s="84"/>
      <c r="U115" s="81"/>
      <c r="V115" s="84"/>
      <c r="W115" s="81"/>
      <c r="X115" s="84"/>
      <c r="Y115" s="81"/>
      <c r="Z115" s="84"/>
      <c r="AA115" s="83"/>
      <c r="AB115" s="82" t="s">
        <v>139</v>
      </c>
      <c r="AC115" s="81"/>
      <c r="AD115" s="81"/>
      <c r="AE115" s="81"/>
      <c r="AF115" s="80"/>
      <c r="AG115" s="80"/>
      <c r="AH115" s="60"/>
      <c r="AI115" s="79" t="s">
        <v>138</v>
      </c>
      <c r="AJ115" s="78">
        <f t="shared" ref="AJ115:BB115" si="14">SUM(AJ117:AJ128)</f>
        <v>66</v>
      </c>
      <c r="AK115" s="77">
        <f t="shared" si="14"/>
        <v>12</v>
      </c>
      <c r="AL115" s="76">
        <f t="shared" si="14"/>
        <v>0</v>
      </c>
      <c r="AM115" s="78">
        <f t="shared" si="14"/>
        <v>7</v>
      </c>
      <c r="AN115" s="77">
        <f t="shared" si="14"/>
        <v>5</v>
      </c>
      <c r="AO115" s="76">
        <f t="shared" si="14"/>
        <v>0</v>
      </c>
      <c r="AP115" s="78">
        <f t="shared" si="14"/>
        <v>0</v>
      </c>
      <c r="AQ115" s="77">
        <f t="shared" si="14"/>
        <v>0</v>
      </c>
      <c r="AR115" s="76">
        <f t="shared" si="14"/>
        <v>0</v>
      </c>
      <c r="AS115" s="78">
        <f t="shared" si="14"/>
        <v>7</v>
      </c>
      <c r="AT115" s="77">
        <f t="shared" si="14"/>
        <v>2</v>
      </c>
      <c r="AU115" s="76">
        <f t="shared" si="14"/>
        <v>0</v>
      </c>
      <c r="AV115" s="78">
        <f t="shared" si="14"/>
        <v>6</v>
      </c>
      <c r="AW115" s="77">
        <f t="shared" si="14"/>
        <v>0</v>
      </c>
      <c r="AX115" s="76">
        <f t="shared" si="14"/>
        <v>0</v>
      </c>
      <c r="AY115" s="75">
        <f t="shared" si="14"/>
        <v>0</v>
      </c>
      <c r="AZ115" s="74">
        <f t="shared" si="14"/>
        <v>0</v>
      </c>
      <c r="BA115" s="74">
        <f t="shared" si="14"/>
        <v>0</v>
      </c>
      <c r="BB115" s="73">
        <f t="shared" si="14"/>
        <v>0</v>
      </c>
      <c r="BC115" s="72" t="s">
        <v>137</v>
      </c>
      <c r="BF115" s="5">
        <f>SUM(AJ115:AL115)/$BG$5</f>
        <v>78</v>
      </c>
      <c r="BG115" s="5">
        <f>SUM(AM115:AO115,AY115)/$BG$5</f>
        <v>12</v>
      </c>
      <c r="BH115" s="5">
        <f>SUM(AP115:AR115,AZ115)/$BG$5</f>
        <v>0</v>
      </c>
      <c r="BI115" s="5">
        <f>SUM(AS115:AU115,BA115)/$BG$5</f>
        <v>9</v>
      </c>
      <c r="BJ115" s="5">
        <f>SUM(AV115:AX115,BB115)/$BG$5</f>
        <v>6</v>
      </c>
    </row>
    <row r="116" spans="2:62" ht="37.5" thickBot="1" x14ac:dyDescent="0.3">
      <c r="B116" s="71"/>
      <c r="C116" s="70"/>
      <c r="D116" s="69"/>
      <c r="E116" s="68"/>
      <c r="F116" s="68"/>
      <c r="G116" s="67"/>
      <c r="H116" s="66"/>
      <c r="I116" s="64"/>
      <c r="J116" s="64"/>
      <c r="K116" s="65"/>
      <c r="L116" s="64"/>
      <c r="M116" s="62"/>
      <c r="N116" s="64"/>
      <c r="O116" s="62"/>
      <c r="P116" s="64"/>
      <c r="Q116" s="62"/>
      <c r="R116" s="64"/>
      <c r="S116" s="62"/>
      <c r="T116" s="64"/>
      <c r="U116" s="62"/>
      <c r="V116" s="64"/>
      <c r="W116" s="62"/>
      <c r="X116" s="64"/>
      <c r="Y116" s="62"/>
      <c r="Z116" s="64"/>
      <c r="AA116" s="62"/>
      <c r="AB116" s="63"/>
      <c r="AC116" s="62"/>
      <c r="AD116" s="62"/>
      <c r="AE116" s="62"/>
      <c r="AF116" s="61"/>
      <c r="AG116" s="61"/>
      <c r="AH116" s="60"/>
      <c r="AI116" s="59" t="s">
        <v>136</v>
      </c>
      <c r="AJ116" s="214">
        <f t="shared" ref="AJ116:BB116" si="15">AJ115/1</f>
        <v>66</v>
      </c>
      <c r="AK116" s="213">
        <f t="shared" si="15"/>
        <v>12</v>
      </c>
      <c r="AL116" s="212">
        <f t="shared" si="15"/>
        <v>0</v>
      </c>
      <c r="AM116" s="214">
        <f t="shared" si="15"/>
        <v>7</v>
      </c>
      <c r="AN116" s="213">
        <f t="shared" si="15"/>
        <v>5</v>
      </c>
      <c r="AO116" s="212">
        <f t="shared" si="15"/>
        <v>0</v>
      </c>
      <c r="AP116" s="214">
        <f t="shared" si="15"/>
        <v>0</v>
      </c>
      <c r="AQ116" s="213">
        <f t="shared" si="15"/>
        <v>0</v>
      </c>
      <c r="AR116" s="212">
        <f t="shared" si="15"/>
        <v>0</v>
      </c>
      <c r="AS116" s="214">
        <f t="shared" si="15"/>
        <v>7</v>
      </c>
      <c r="AT116" s="213">
        <f t="shared" si="15"/>
        <v>2</v>
      </c>
      <c r="AU116" s="212">
        <f t="shared" si="15"/>
        <v>0</v>
      </c>
      <c r="AV116" s="214">
        <f t="shared" si="15"/>
        <v>6</v>
      </c>
      <c r="AW116" s="213">
        <f t="shared" si="15"/>
        <v>0</v>
      </c>
      <c r="AX116" s="212">
        <f t="shared" si="15"/>
        <v>0</v>
      </c>
      <c r="AY116" s="211">
        <f t="shared" si="15"/>
        <v>0</v>
      </c>
      <c r="AZ116" s="210">
        <f t="shared" si="15"/>
        <v>0</v>
      </c>
      <c r="BA116" s="210">
        <f t="shared" si="15"/>
        <v>0</v>
      </c>
      <c r="BB116" s="209">
        <f t="shared" si="15"/>
        <v>0</v>
      </c>
      <c r="BC116" s="52" t="s">
        <v>135</v>
      </c>
    </row>
    <row r="117" spans="2:62" ht="28.15" customHeight="1" x14ac:dyDescent="0.2">
      <c r="B117" s="30"/>
      <c r="C117" s="242">
        <v>1</v>
      </c>
      <c r="D117" s="44"/>
      <c r="E117" s="113"/>
      <c r="F117" s="113"/>
      <c r="G117" s="112"/>
      <c r="H117" s="223" t="s">
        <v>134</v>
      </c>
      <c r="I117" s="246">
        <v>126</v>
      </c>
      <c r="J117" s="246">
        <v>36</v>
      </c>
      <c r="K117" s="246">
        <v>7</v>
      </c>
      <c r="L117" s="41" t="s">
        <v>133</v>
      </c>
      <c r="M117" s="40" t="s">
        <v>1607</v>
      </c>
      <c r="N117" s="41" t="s">
        <v>131</v>
      </c>
      <c r="O117" s="40" t="s">
        <v>417</v>
      </c>
      <c r="P117" s="41" t="s">
        <v>130</v>
      </c>
      <c r="Q117" s="40" t="s">
        <v>1360</v>
      </c>
      <c r="R117" s="41" t="s">
        <v>129</v>
      </c>
      <c r="S117" s="40" t="s">
        <v>452</v>
      </c>
      <c r="T117" s="41" t="s">
        <v>128</v>
      </c>
      <c r="U117" s="40" t="s">
        <v>186</v>
      </c>
      <c r="V117" s="41" t="s">
        <v>127</v>
      </c>
      <c r="W117" s="40" t="s">
        <v>104</v>
      </c>
      <c r="X117" s="41" t="s">
        <v>126</v>
      </c>
      <c r="Y117" s="40" t="s">
        <v>121</v>
      </c>
      <c r="Z117" s="41" t="s">
        <v>125</v>
      </c>
      <c r="AA117" s="40" t="s">
        <v>121</v>
      </c>
      <c r="AB117" s="39"/>
      <c r="AC117" s="40"/>
      <c r="AD117" s="39" t="s">
        <v>104</v>
      </c>
      <c r="AE117" s="38"/>
      <c r="AF117" s="250"/>
      <c r="AG117" s="250"/>
      <c r="AH117" s="37"/>
      <c r="AI117" s="11"/>
      <c r="AJ117" s="233">
        <f>SUMPRODUCT(LEN($M117:$AA120)-LEN(SUBSTITUTE($M117:$AA120,"A", "")))</f>
        <v>66</v>
      </c>
      <c r="AK117" s="239">
        <f>SUMPRODUCT(LEN($AD117:$AD120)-LEN(SUBSTITUTE($AD117:$AD120,"A", "")))</f>
        <v>12</v>
      </c>
      <c r="AL117" s="230">
        <f>SUMPRODUCT(LEN($AC117:$AC120)-LEN(SUBSTITUTE($AC117:$AC120,"A", "")))</f>
        <v>0</v>
      </c>
      <c r="AM117" s="233">
        <f>SUMPRODUCT(LEN($M117:$AA120)-LEN(SUBSTITUTE($M117:$AA120,"S", "")))</f>
        <v>7</v>
      </c>
      <c r="AN117" s="239">
        <f>SUMPRODUCT(LEN($AD117:$AD120)-LEN(SUBSTITUTE($AD117:$AD120,"S", "")))</f>
        <v>5</v>
      </c>
      <c r="AO117" s="230">
        <f>SUMPRODUCT(LEN($AC117:$AC120)-LEN(SUBSTITUTE($AC117:$AC120,"S", "")))</f>
        <v>0</v>
      </c>
      <c r="AP117" s="233">
        <f>SUMPRODUCT(LEN($M117:$AA120)-LEN(SUBSTITUTE($M117:$AA120,"F", "")))</f>
        <v>0</v>
      </c>
      <c r="AQ117" s="239">
        <f>SUMPRODUCT(LEN($AD117:$AD120)-LEN(SUBSTITUTE($AD117:$AD120,"F", "")))</f>
        <v>0</v>
      </c>
      <c r="AR117" s="230">
        <f>SUMPRODUCT(LEN($AC117:$AC120)-LEN(SUBSTITUTE($AC117:$AC120,"F", "")))</f>
        <v>0</v>
      </c>
      <c r="AS117" s="233">
        <f>SUMPRODUCT(LEN($M117:$AA120)-LEN(SUBSTITUTE($M117:$AA120,"G", "")))</f>
        <v>7</v>
      </c>
      <c r="AT117" s="239">
        <f>SUMPRODUCT(LEN($AD117:$AD120)-LEN(SUBSTITUTE($AD117:$AD120,"G", "")))</f>
        <v>2</v>
      </c>
      <c r="AU117" s="230">
        <f>SUMPRODUCT(LEN($AC117:$AC120)-LEN(SUBSTITUTE($AC117:$AC120,"G", "")))</f>
        <v>0</v>
      </c>
      <c r="AV117" s="233">
        <f>SUMPRODUCT(LEN($L117:$AA120)-LEN(SUBSTITUTE($L117:$AA120,"M", "")))</f>
        <v>6</v>
      </c>
      <c r="AW117" s="236">
        <f>SUMPRODUCT(LEN($AD117:$AD120)-LEN(SUBSTITUTE($AD117:$AD120,"M", "")))</f>
        <v>0</v>
      </c>
      <c r="AX117" s="269">
        <f>SUMPRODUCT(LEN($AC117:$AC120)-LEN(SUBSTITUTE($AC117:$AC120,"M", "")))</f>
        <v>0</v>
      </c>
      <c r="AY117" s="291">
        <f>SUMPRODUCT(LEN($AE117:$AE120)-LEN(SUBSTITUTE($AE117:$AE120,"S", "")))</f>
        <v>0</v>
      </c>
      <c r="AZ117" s="227">
        <f>SUMPRODUCT(LEN($AE117:$AE120)-LEN(SUBSTITUTE($AE117:$AE120,"F", "")))</f>
        <v>0</v>
      </c>
      <c r="BA117" s="227">
        <f>SUMPRODUCT(LEN($AE117:$AE120)-LEN(SUBSTITUTE($AE117:$AE120,"G", "")))</f>
        <v>0</v>
      </c>
      <c r="BB117" s="294">
        <f>SUMPRODUCT(LEN($AE117:$AE120)-LEN(SUBSTITUTE($AE117:$AE120,"M", "")))</f>
        <v>0</v>
      </c>
    </row>
    <row r="118" spans="2:62" ht="28.15" customHeight="1" thickBot="1" x14ac:dyDescent="0.25">
      <c r="B118" s="30"/>
      <c r="C118" s="243"/>
      <c r="D118" s="36"/>
      <c r="E118" s="111"/>
      <c r="F118" s="111"/>
      <c r="G118" s="110"/>
      <c r="H118" s="224"/>
      <c r="I118" s="247"/>
      <c r="J118" s="247"/>
      <c r="K118" s="247"/>
      <c r="L118" s="33" t="s">
        <v>123</v>
      </c>
      <c r="M118" s="32" t="s">
        <v>1126</v>
      </c>
      <c r="N118" s="33" t="s">
        <v>122</v>
      </c>
      <c r="O118" s="32" t="s">
        <v>1350</v>
      </c>
      <c r="P118" s="33" t="s">
        <v>120</v>
      </c>
      <c r="Q118" s="32" t="s">
        <v>382</v>
      </c>
      <c r="R118" s="33" t="s">
        <v>119</v>
      </c>
      <c r="S118" s="32" t="s">
        <v>132</v>
      </c>
      <c r="T118" s="33" t="s">
        <v>118</v>
      </c>
      <c r="U118" s="32" t="s">
        <v>186</v>
      </c>
      <c r="V118" s="33" t="s">
        <v>117</v>
      </c>
      <c r="W118" s="32" t="s">
        <v>132</v>
      </c>
      <c r="X118" s="33" t="s">
        <v>116</v>
      </c>
      <c r="Y118" s="32" t="s">
        <v>104</v>
      </c>
      <c r="Z118" s="33" t="s">
        <v>115</v>
      </c>
      <c r="AA118" s="32"/>
      <c r="AB118" s="31"/>
      <c r="AC118" s="32"/>
      <c r="AD118" s="31" t="s">
        <v>1691</v>
      </c>
      <c r="AE118" s="23"/>
      <c r="AF118" s="251"/>
      <c r="AG118" s="251"/>
      <c r="AH118" s="22"/>
      <c r="AI118" s="11"/>
      <c r="AJ118" s="265"/>
      <c r="AK118" s="267"/>
      <c r="AL118" s="263"/>
      <c r="AM118" s="265"/>
      <c r="AN118" s="267"/>
      <c r="AO118" s="263"/>
      <c r="AP118" s="265"/>
      <c r="AQ118" s="267"/>
      <c r="AR118" s="263"/>
      <c r="AS118" s="265"/>
      <c r="AT118" s="267"/>
      <c r="AU118" s="263"/>
      <c r="AV118" s="265"/>
      <c r="AW118" s="275"/>
      <c r="AX118" s="270"/>
      <c r="AY118" s="292"/>
      <c r="AZ118" s="228"/>
      <c r="BA118" s="228"/>
      <c r="BB118" s="295"/>
    </row>
    <row r="119" spans="2:62" ht="28.15" customHeight="1" x14ac:dyDescent="0.2">
      <c r="B119" s="30"/>
      <c r="C119" s="244"/>
      <c r="D119" s="29"/>
      <c r="E119" s="109"/>
      <c r="F119" s="109"/>
      <c r="G119" s="108"/>
      <c r="H119" s="225">
        <v>237</v>
      </c>
      <c r="I119" s="248"/>
      <c r="J119" s="248"/>
      <c r="K119" s="248"/>
      <c r="L119" s="26" t="s">
        <v>114</v>
      </c>
      <c r="M119" s="25" t="s">
        <v>1274</v>
      </c>
      <c r="N119" s="26" t="s">
        <v>112</v>
      </c>
      <c r="O119" s="25" t="s">
        <v>382</v>
      </c>
      <c r="P119" s="26" t="s">
        <v>111</v>
      </c>
      <c r="Q119" s="25" t="s">
        <v>389</v>
      </c>
      <c r="R119" s="26" t="s">
        <v>110</v>
      </c>
      <c r="S119" s="25" t="s">
        <v>186</v>
      </c>
      <c r="T119" s="26" t="s">
        <v>109</v>
      </c>
      <c r="U119" s="25" t="s">
        <v>132</v>
      </c>
      <c r="V119" s="26" t="s">
        <v>108</v>
      </c>
      <c r="W119" s="25" t="s">
        <v>428</v>
      </c>
      <c r="X119" s="26" t="s">
        <v>107</v>
      </c>
      <c r="Y119" s="25" t="s">
        <v>175</v>
      </c>
      <c r="Z119" s="26" t="s">
        <v>106</v>
      </c>
      <c r="AA119" s="25"/>
      <c r="AB119" s="24"/>
      <c r="AC119" s="25"/>
      <c r="AD119" s="24"/>
      <c r="AE119" s="23"/>
      <c r="AF119" s="251"/>
      <c r="AG119" s="251"/>
      <c r="AH119" s="22"/>
      <c r="AI119" s="11"/>
      <c r="AJ119" s="265"/>
      <c r="AK119" s="267"/>
      <c r="AL119" s="263"/>
      <c r="AM119" s="265"/>
      <c r="AN119" s="267"/>
      <c r="AO119" s="263"/>
      <c r="AP119" s="265"/>
      <c r="AQ119" s="267"/>
      <c r="AR119" s="263"/>
      <c r="AS119" s="265"/>
      <c r="AT119" s="267"/>
      <c r="AU119" s="263"/>
      <c r="AV119" s="265"/>
      <c r="AW119" s="275"/>
      <c r="AX119" s="270"/>
      <c r="AY119" s="292"/>
      <c r="AZ119" s="228"/>
      <c r="BA119" s="228"/>
      <c r="BB119" s="295"/>
    </row>
    <row r="120" spans="2:62" ht="28.15" customHeight="1" thickBot="1" x14ac:dyDescent="0.25">
      <c r="B120" s="30"/>
      <c r="C120" s="253"/>
      <c r="D120" s="51"/>
      <c r="E120" s="115"/>
      <c r="F120" s="115"/>
      <c r="G120" s="114"/>
      <c r="H120" s="226"/>
      <c r="I120" s="254"/>
      <c r="J120" s="254"/>
      <c r="K120" s="254"/>
      <c r="L120" s="48" t="s">
        <v>105</v>
      </c>
      <c r="M120" s="47" t="s">
        <v>1273</v>
      </c>
      <c r="N120" s="48" t="s">
        <v>103</v>
      </c>
      <c r="O120" s="47" t="s">
        <v>132</v>
      </c>
      <c r="P120" s="48" t="s">
        <v>102</v>
      </c>
      <c r="Q120" s="47" t="s">
        <v>389</v>
      </c>
      <c r="R120" s="48" t="s">
        <v>101</v>
      </c>
      <c r="S120" s="47" t="s">
        <v>417</v>
      </c>
      <c r="T120" s="48">
        <v>20</v>
      </c>
      <c r="U120" s="47" t="s">
        <v>697</v>
      </c>
      <c r="V120" s="48" t="s">
        <v>100</v>
      </c>
      <c r="W120" s="47" t="s">
        <v>175</v>
      </c>
      <c r="X120" s="48" t="s">
        <v>99</v>
      </c>
      <c r="Y120" s="47" t="s">
        <v>121</v>
      </c>
      <c r="Z120" s="48" t="s">
        <v>98</v>
      </c>
      <c r="AA120" s="47"/>
      <c r="AB120" s="16"/>
      <c r="AC120" s="47"/>
      <c r="AD120" s="16"/>
      <c r="AE120" s="46"/>
      <c r="AF120" s="255"/>
      <c r="AG120" s="255"/>
      <c r="AH120" s="45"/>
      <c r="AI120" s="11"/>
      <c r="AJ120" s="266"/>
      <c r="AK120" s="268"/>
      <c r="AL120" s="264"/>
      <c r="AM120" s="266"/>
      <c r="AN120" s="268"/>
      <c r="AO120" s="264"/>
      <c r="AP120" s="266"/>
      <c r="AQ120" s="268"/>
      <c r="AR120" s="264"/>
      <c r="AS120" s="266"/>
      <c r="AT120" s="268"/>
      <c r="AU120" s="264"/>
      <c r="AV120" s="266"/>
      <c r="AW120" s="276"/>
      <c r="AX120" s="271"/>
      <c r="AY120" s="293"/>
      <c r="AZ120" s="229"/>
      <c r="BA120" s="229"/>
      <c r="BB120" s="296"/>
    </row>
    <row r="121" spans="2:62" ht="28.15" customHeight="1" x14ac:dyDescent="0.2">
      <c r="B121" s="30"/>
      <c r="C121" s="242">
        <v>2</v>
      </c>
      <c r="D121" s="44"/>
      <c r="E121" s="113"/>
      <c r="F121" s="113"/>
      <c r="G121" s="112"/>
      <c r="H121" s="223"/>
      <c r="I121" s="246"/>
      <c r="J121" s="246"/>
      <c r="K121" s="246"/>
      <c r="L121" s="41" t="s">
        <v>133</v>
      </c>
      <c r="M121" s="40"/>
      <c r="N121" s="41" t="s">
        <v>131</v>
      </c>
      <c r="O121" s="40"/>
      <c r="P121" s="41" t="s">
        <v>130</v>
      </c>
      <c r="Q121" s="40"/>
      <c r="R121" s="41" t="s">
        <v>129</v>
      </c>
      <c r="S121" s="40"/>
      <c r="T121" s="41" t="s">
        <v>128</v>
      </c>
      <c r="U121" s="40"/>
      <c r="V121" s="41" t="s">
        <v>127</v>
      </c>
      <c r="W121" s="40"/>
      <c r="X121" s="41" t="s">
        <v>126</v>
      </c>
      <c r="Y121" s="40"/>
      <c r="Z121" s="41" t="s">
        <v>125</v>
      </c>
      <c r="AA121" s="40"/>
      <c r="AB121" s="39"/>
      <c r="AC121" s="40"/>
      <c r="AD121" s="39"/>
      <c r="AE121" s="38"/>
      <c r="AF121" s="250"/>
      <c r="AG121" s="250"/>
      <c r="AH121" s="37"/>
      <c r="AI121" s="11"/>
      <c r="AJ121" s="233">
        <f>SUMPRODUCT(LEN($M121:$AA124)-LEN(SUBSTITUTE($M121:$AA124,"A", "")))</f>
        <v>0</v>
      </c>
      <c r="AK121" s="239">
        <f>SUMPRODUCT(LEN($AD121:$AD124)-LEN(SUBSTITUTE($AD121:$AD124,"A", "")))</f>
        <v>0</v>
      </c>
      <c r="AL121" s="230">
        <f>SUMPRODUCT(LEN($AC121:$AC124)-LEN(SUBSTITUTE($AC121:$AC124,"A", "")))</f>
        <v>0</v>
      </c>
      <c r="AM121" s="233">
        <f>SUMPRODUCT(LEN($M121:$AA124)-LEN(SUBSTITUTE($M121:$AA124,"S", "")))</f>
        <v>0</v>
      </c>
      <c r="AN121" s="239">
        <f>SUMPRODUCT(LEN($AD121:$AD124)-LEN(SUBSTITUTE($AD121:$AD124,"S", "")))</f>
        <v>0</v>
      </c>
      <c r="AO121" s="230">
        <f>SUMPRODUCT(LEN($AC121:$AC124)-LEN(SUBSTITUTE($AC121:$AC124,"S", "")))</f>
        <v>0</v>
      </c>
      <c r="AP121" s="233">
        <f>SUMPRODUCT(LEN($M121:$AA124)-LEN(SUBSTITUTE($M121:$AA124,"F", "")))</f>
        <v>0</v>
      </c>
      <c r="AQ121" s="239">
        <f>SUMPRODUCT(LEN($AD121:$AD124)-LEN(SUBSTITUTE($AD121:$AD124,"F", "")))</f>
        <v>0</v>
      </c>
      <c r="AR121" s="230">
        <f>SUMPRODUCT(LEN($AC121:$AC124)-LEN(SUBSTITUTE($AC121:$AC124,"F", "")))</f>
        <v>0</v>
      </c>
      <c r="AS121" s="233">
        <f>SUMPRODUCT(LEN($M121:$AA124)-LEN(SUBSTITUTE($M121:$AA124,"G", "")))</f>
        <v>0</v>
      </c>
      <c r="AT121" s="239">
        <f>SUMPRODUCT(LEN($AD121:$AD124)-LEN(SUBSTITUTE($AD121:$AD124,"G", "")))</f>
        <v>0</v>
      </c>
      <c r="AU121" s="230">
        <f>SUMPRODUCT(LEN($AC121:$AC124)-LEN(SUBSTITUTE($AC121:$AC124,"G", "")))</f>
        <v>0</v>
      </c>
      <c r="AV121" s="233">
        <f>SUMPRODUCT(LEN($L121:$AA124)-LEN(SUBSTITUTE($L121:$AA124,"M", "")))</f>
        <v>0</v>
      </c>
      <c r="AW121" s="236">
        <f>SUMPRODUCT(LEN($AD121:$AD124)-LEN(SUBSTITUTE($AD121:$AD124,"M", "")))</f>
        <v>0</v>
      </c>
      <c r="AX121" s="269">
        <f>SUMPRODUCT(LEN($AC121:$AC124)-LEN(SUBSTITUTE($AC121:$AC124,"M", "")))</f>
        <v>0</v>
      </c>
      <c r="AY121" s="291">
        <f>SUMPRODUCT(LEN($AE121:$AE124)-LEN(SUBSTITUTE($AE121:$AE124,"S", "")))</f>
        <v>0</v>
      </c>
      <c r="AZ121" s="227">
        <f>SUMPRODUCT(LEN($AE121:$AE124)-LEN(SUBSTITUTE($AE121:$AE124,"F", "")))</f>
        <v>0</v>
      </c>
      <c r="BA121" s="227">
        <f>SUMPRODUCT(LEN($AE121:$AE124)-LEN(SUBSTITUTE($AE121:$AE124,"G", "")))</f>
        <v>0</v>
      </c>
      <c r="BB121" s="294">
        <f>SUMPRODUCT(LEN($AE121:$AE124)-LEN(SUBSTITUTE($AE121:$AE124,"M", "")))</f>
        <v>0</v>
      </c>
    </row>
    <row r="122" spans="2:62" ht="28.15" customHeight="1" thickBot="1" x14ac:dyDescent="0.25">
      <c r="B122" s="30"/>
      <c r="C122" s="243"/>
      <c r="D122" s="36"/>
      <c r="E122" s="111"/>
      <c r="F122" s="111"/>
      <c r="G122" s="110"/>
      <c r="H122" s="224"/>
      <c r="I122" s="247"/>
      <c r="J122" s="247"/>
      <c r="K122" s="247"/>
      <c r="L122" s="33" t="s">
        <v>123</v>
      </c>
      <c r="M122" s="32"/>
      <c r="N122" s="33" t="s">
        <v>122</v>
      </c>
      <c r="O122" s="32"/>
      <c r="P122" s="33" t="s">
        <v>120</v>
      </c>
      <c r="Q122" s="32"/>
      <c r="R122" s="33" t="s">
        <v>119</v>
      </c>
      <c r="S122" s="32"/>
      <c r="T122" s="33" t="s">
        <v>118</v>
      </c>
      <c r="U122" s="32"/>
      <c r="V122" s="33" t="s">
        <v>117</v>
      </c>
      <c r="W122" s="32"/>
      <c r="X122" s="33" t="s">
        <v>116</v>
      </c>
      <c r="Y122" s="32"/>
      <c r="Z122" s="33" t="s">
        <v>115</v>
      </c>
      <c r="AA122" s="32"/>
      <c r="AB122" s="31"/>
      <c r="AC122" s="32"/>
      <c r="AD122" s="31"/>
      <c r="AE122" s="23"/>
      <c r="AF122" s="251"/>
      <c r="AG122" s="251"/>
      <c r="AH122" s="22"/>
      <c r="AI122" s="11"/>
      <c r="AJ122" s="265"/>
      <c r="AK122" s="267"/>
      <c r="AL122" s="263"/>
      <c r="AM122" s="265"/>
      <c r="AN122" s="267"/>
      <c r="AO122" s="263"/>
      <c r="AP122" s="265"/>
      <c r="AQ122" s="267"/>
      <c r="AR122" s="263"/>
      <c r="AS122" s="265"/>
      <c r="AT122" s="267"/>
      <c r="AU122" s="263"/>
      <c r="AV122" s="265"/>
      <c r="AW122" s="275"/>
      <c r="AX122" s="270"/>
      <c r="AY122" s="292"/>
      <c r="AZ122" s="228"/>
      <c r="BA122" s="228"/>
      <c r="BB122" s="295"/>
    </row>
    <row r="123" spans="2:62" ht="28.15" customHeight="1" x14ac:dyDescent="0.2">
      <c r="B123" s="30"/>
      <c r="C123" s="244"/>
      <c r="D123" s="29"/>
      <c r="E123" s="109"/>
      <c r="F123" s="109"/>
      <c r="G123" s="108"/>
      <c r="H123" s="225"/>
      <c r="I123" s="248"/>
      <c r="J123" s="248"/>
      <c r="K123" s="248"/>
      <c r="L123" s="26" t="s">
        <v>114</v>
      </c>
      <c r="M123" s="25"/>
      <c r="N123" s="26" t="s">
        <v>112</v>
      </c>
      <c r="O123" s="25"/>
      <c r="P123" s="26" t="s">
        <v>111</v>
      </c>
      <c r="Q123" s="25"/>
      <c r="R123" s="26" t="s">
        <v>110</v>
      </c>
      <c r="S123" s="25"/>
      <c r="T123" s="26" t="s">
        <v>109</v>
      </c>
      <c r="U123" s="25"/>
      <c r="V123" s="26" t="s">
        <v>108</v>
      </c>
      <c r="W123" s="25"/>
      <c r="X123" s="26" t="s">
        <v>107</v>
      </c>
      <c r="Y123" s="25"/>
      <c r="Z123" s="26" t="s">
        <v>106</v>
      </c>
      <c r="AA123" s="25"/>
      <c r="AB123" s="24"/>
      <c r="AC123" s="25"/>
      <c r="AD123" s="24"/>
      <c r="AE123" s="23"/>
      <c r="AF123" s="251"/>
      <c r="AG123" s="251"/>
      <c r="AH123" s="22"/>
      <c r="AI123" s="11"/>
      <c r="AJ123" s="265"/>
      <c r="AK123" s="267"/>
      <c r="AL123" s="263"/>
      <c r="AM123" s="265"/>
      <c r="AN123" s="267"/>
      <c r="AO123" s="263"/>
      <c r="AP123" s="265"/>
      <c r="AQ123" s="267"/>
      <c r="AR123" s="263"/>
      <c r="AS123" s="265"/>
      <c r="AT123" s="267"/>
      <c r="AU123" s="263"/>
      <c r="AV123" s="265"/>
      <c r="AW123" s="275"/>
      <c r="AX123" s="270"/>
      <c r="AY123" s="292"/>
      <c r="AZ123" s="228"/>
      <c r="BA123" s="228"/>
      <c r="BB123" s="295"/>
    </row>
    <row r="124" spans="2:62" ht="28.15" customHeight="1" thickBot="1" x14ac:dyDescent="0.25">
      <c r="B124" s="30"/>
      <c r="C124" s="253"/>
      <c r="D124" s="51"/>
      <c r="E124" s="115"/>
      <c r="F124" s="115"/>
      <c r="G124" s="114"/>
      <c r="H124" s="226"/>
      <c r="I124" s="254"/>
      <c r="J124" s="254"/>
      <c r="K124" s="254"/>
      <c r="L124" s="48" t="s">
        <v>105</v>
      </c>
      <c r="M124" s="47"/>
      <c r="N124" s="48" t="s">
        <v>103</v>
      </c>
      <c r="O124" s="47"/>
      <c r="P124" s="48" t="s">
        <v>102</v>
      </c>
      <c r="Q124" s="47"/>
      <c r="R124" s="48" t="s">
        <v>101</v>
      </c>
      <c r="S124" s="47"/>
      <c r="T124" s="48">
        <v>20</v>
      </c>
      <c r="U124" s="47"/>
      <c r="V124" s="48" t="s">
        <v>100</v>
      </c>
      <c r="W124" s="47"/>
      <c r="X124" s="48" t="s">
        <v>99</v>
      </c>
      <c r="Y124" s="47"/>
      <c r="Z124" s="48" t="s">
        <v>98</v>
      </c>
      <c r="AA124" s="47"/>
      <c r="AB124" s="16"/>
      <c r="AC124" s="47"/>
      <c r="AD124" s="16"/>
      <c r="AE124" s="46"/>
      <c r="AF124" s="255"/>
      <c r="AG124" s="255"/>
      <c r="AH124" s="45"/>
      <c r="AI124" s="11"/>
      <c r="AJ124" s="266"/>
      <c r="AK124" s="268"/>
      <c r="AL124" s="264"/>
      <c r="AM124" s="266"/>
      <c r="AN124" s="268"/>
      <c r="AO124" s="264"/>
      <c r="AP124" s="266"/>
      <c r="AQ124" s="268"/>
      <c r="AR124" s="264"/>
      <c r="AS124" s="266"/>
      <c r="AT124" s="268"/>
      <c r="AU124" s="264"/>
      <c r="AV124" s="266"/>
      <c r="AW124" s="276"/>
      <c r="AX124" s="271"/>
      <c r="AY124" s="293"/>
      <c r="AZ124" s="229"/>
      <c r="BA124" s="229"/>
      <c r="BB124" s="296"/>
    </row>
    <row r="125" spans="2:62" ht="28.15" customHeight="1" x14ac:dyDescent="0.2">
      <c r="B125" s="30"/>
      <c r="C125" s="242">
        <v>3</v>
      </c>
      <c r="D125" s="44"/>
      <c r="E125" s="113"/>
      <c r="F125" s="113"/>
      <c r="G125" s="112"/>
      <c r="H125" s="223"/>
      <c r="I125" s="246"/>
      <c r="J125" s="246"/>
      <c r="K125" s="246"/>
      <c r="L125" s="41" t="s">
        <v>133</v>
      </c>
      <c r="M125" s="40"/>
      <c r="N125" s="41" t="s">
        <v>131</v>
      </c>
      <c r="O125" s="40"/>
      <c r="P125" s="41" t="s">
        <v>130</v>
      </c>
      <c r="Q125" s="40"/>
      <c r="R125" s="41" t="s">
        <v>129</v>
      </c>
      <c r="S125" s="40"/>
      <c r="T125" s="41" t="s">
        <v>128</v>
      </c>
      <c r="U125" s="40"/>
      <c r="V125" s="41" t="s">
        <v>127</v>
      </c>
      <c r="W125" s="40"/>
      <c r="X125" s="41" t="s">
        <v>126</v>
      </c>
      <c r="Y125" s="40"/>
      <c r="Z125" s="41" t="s">
        <v>125</v>
      </c>
      <c r="AA125" s="40"/>
      <c r="AB125" s="39"/>
      <c r="AC125" s="40"/>
      <c r="AD125" s="39"/>
      <c r="AE125" s="38"/>
      <c r="AF125" s="250"/>
      <c r="AG125" s="250"/>
      <c r="AH125" s="37"/>
      <c r="AI125" s="11"/>
      <c r="AJ125" s="233">
        <f>SUMPRODUCT(LEN($M125:$AA128)-LEN(SUBSTITUTE($M125:$AA128,"A", "")))</f>
        <v>0</v>
      </c>
      <c r="AK125" s="239">
        <f>SUMPRODUCT(LEN($AD125:$AD128)-LEN(SUBSTITUTE($AD125:$AD128,"A", "")))</f>
        <v>0</v>
      </c>
      <c r="AL125" s="230">
        <f>SUMPRODUCT(LEN($AC125:$AC128)-LEN(SUBSTITUTE($AC125:$AC128,"A", "")))</f>
        <v>0</v>
      </c>
      <c r="AM125" s="233">
        <f>SUMPRODUCT(LEN($M125:$AA128)-LEN(SUBSTITUTE($M125:$AA128,"S", "")))</f>
        <v>0</v>
      </c>
      <c r="AN125" s="239">
        <f>SUMPRODUCT(LEN($AD125:$AD128)-LEN(SUBSTITUTE($AD125:$AD128,"S", "")))</f>
        <v>0</v>
      </c>
      <c r="AO125" s="230">
        <f>SUMPRODUCT(LEN($AC125:$AC128)-LEN(SUBSTITUTE($AC125:$AC128,"S", "")))</f>
        <v>0</v>
      </c>
      <c r="AP125" s="233">
        <f>SUMPRODUCT(LEN($M125:$AA128)-LEN(SUBSTITUTE($M125:$AA128,"F", "")))</f>
        <v>0</v>
      </c>
      <c r="AQ125" s="239">
        <f>SUMPRODUCT(LEN($AD125:$AD128)-LEN(SUBSTITUTE($AD125:$AD128,"F", "")))</f>
        <v>0</v>
      </c>
      <c r="AR125" s="230">
        <f>SUMPRODUCT(LEN($AC125:$AC128)-LEN(SUBSTITUTE($AC125:$AC128,"F", "")))</f>
        <v>0</v>
      </c>
      <c r="AS125" s="233">
        <f>SUMPRODUCT(LEN($M125:$AA128)-LEN(SUBSTITUTE($M125:$AA128,"G", "")))</f>
        <v>0</v>
      </c>
      <c r="AT125" s="239">
        <f>SUMPRODUCT(LEN($AD125:$AD128)-LEN(SUBSTITUTE($AD125:$AD128,"G", "")))</f>
        <v>0</v>
      </c>
      <c r="AU125" s="230">
        <f>SUMPRODUCT(LEN($AC125:$AC128)-LEN(SUBSTITUTE($AC125:$AC128,"G", "")))</f>
        <v>0</v>
      </c>
      <c r="AV125" s="233">
        <f>SUMPRODUCT(LEN($L125:$AA128)-LEN(SUBSTITUTE($L125:$AA128,"M", "")))</f>
        <v>0</v>
      </c>
      <c r="AW125" s="236">
        <f>SUMPRODUCT(LEN($AD125:$AD128)-LEN(SUBSTITUTE($AD125:$AD128,"M", "")))</f>
        <v>0</v>
      </c>
      <c r="AX125" s="269">
        <f>SUMPRODUCT(LEN($AC125:$AC128)-LEN(SUBSTITUTE($AC125:$AC128,"M", "")))</f>
        <v>0</v>
      </c>
      <c r="AY125" s="291">
        <f>SUMPRODUCT(LEN($AE125:$AE128)-LEN(SUBSTITUTE($AE125:$AE128,"S", "")))</f>
        <v>0</v>
      </c>
      <c r="AZ125" s="227">
        <f>SUMPRODUCT(LEN($AE125:$AE128)-LEN(SUBSTITUTE($AE125:$AE128,"F", "")))</f>
        <v>0</v>
      </c>
      <c r="BA125" s="227">
        <f>SUMPRODUCT(LEN($AE125:$AE128)-LEN(SUBSTITUTE($AE125:$AE128,"G", "")))</f>
        <v>0</v>
      </c>
      <c r="BB125" s="294">
        <f>SUMPRODUCT(LEN($AE125:$AE128)-LEN(SUBSTITUTE($AE125:$AE128,"M", "")))</f>
        <v>0</v>
      </c>
    </row>
    <row r="126" spans="2:62" ht="28.15" customHeight="1" thickBot="1" x14ac:dyDescent="0.25">
      <c r="B126" s="30"/>
      <c r="C126" s="243"/>
      <c r="D126" s="36"/>
      <c r="E126" s="111"/>
      <c r="F126" s="111"/>
      <c r="G126" s="110"/>
      <c r="H126" s="224"/>
      <c r="I126" s="247"/>
      <c r="J126" s="247"/>
      <c r="K126" s="247"/>
      <c r="L126" s="33" t="s">
        <v>123</v>
      </c>
      <c r="M126" s="32"/>
      <c r="N126" s="33" t="s">
        <v>122</v>
      </c>
      <c r="O126" s="32"/>
      <c r="P126" s="33" t="s">
        <v>120</v>
      </c>
      <c r="Q126" s="32"/>
      <c r="R126" s="33" t="s">
        <v>119</v>
      </c>
      <c r="S126" s="32"/>
      <c r="T126" s="33" t="s">
        <v>118</v>
      </c>
      <c r="U126" s="32"/>
      <c r="V126" s="33" t="s">
        <v>117</v>
      </c>
      <c r="W126" s="32"/>
      <c r="X126" s="33" t="s">
        <v>116</v>
      </c>
      <c r="Y126" s="32"/>
      <c r="Z126" s="33" t="s">
        <v>115</v>
      </c>
      <c r="AA126" s="32"/>
      <c r="AB126" s="31"/>
      <c r="AC126" s="32"/>
      <c r="AD126" s="31"/>
      <c r="AE126" s="23"/>
      <c r="AF126" s="251"/>
      <c r="AG126" s="251"/>
      <c r="AH126" s="22"/>
      <c r="AI126" s="11"/>
      <c r="AJ126" s="265"/>
      <c r="AK126" s="267"/>
      <c r="AL126" s="263"/>
      <c r="AM126" s="265"/>
      <c r="AN126" s="267"/>
      <c r="AO126" s="263"/>
      <c r="AP126" s="265"/>
      <c r="AQ126" s="267"/>
      <c r="AR126" s="263"/>
      <c r="AS126" s="265"/>
      <c r="AT126" s="267"/>
      <c r="AU126" s="263"/>
      <c r="AV126" s="265"/>
      <c r="AW126" s="275"/>
      <c r="AX126" s="270"/>
      <c r="AY126" s="292"/>
      <c r="AZ126" s="228"/>
      <c r="BA126" s="228"/>
      <c r="BB126" s="295"/>
    </row>
    <row r="127" spans="2:62" ht="28.15" customHeight="1" x14ac:dyDescent="0.2">
      <c r="B127" s="30"/>
      <c r="C127" s="244"/>
      <c r="D127" s="29"/>
      <c r="E127" s="109"/>
      <c r="F127" s="109"/>
      <c r="G127" s="108"/>
      <c r="H127" s="225"/>
      <c r="I127" s="248"/>
      <c r="J127" s="248"/>
      <c r="K127" s="248"/>
      <c r="L127" s="26" t="s">
        <v>114</v>
      </c>
      <c r="M127" s="25"/>
      <c r="N127" s="26" t="s">
        <v>112</v>
      </c>
      <c r="O127" s="25"/>
      <c r="P127" s="26" t="s">
        <v>111</v>
      </c>
      <c r="Q127" s="25"/>
      <c r="R127" s="26" t="s">
        <v>110</v>
      </c>
      <c r="S127" s="25"/>
      <c r="T127" s="26" t="s">
        <v>109</v>
      </c>
      <c r="U127" s="25"/>
      <c r="V127" s="26" t="s">
        <v>108</v>
      </c>
      <c r="W127" s="25"/>
      <c r="X127" s="26" t="s">
        <v>107</v>
      </c>
      <c r="Y127" s="25"/>
      <c r="Z127" s="26" t="s">
        <v>106</v>
      </c>
      <c r="AA127" s="25"/>
      <c r="AB127" s="24"/>
      <c r="AC127" s="25"/>
      <c r="AD127" s="24"/>
      <c r="AE127" s="23"/>
      <c r="AF127" s="251"/>
      <c r="AG127" s="251"/>
      <c r="AH127" s="22"/>
      <c r="AI127" s="11"/>
      <c r="AJ127" s="265"/>
      <c r="AK127" s="267"/>
      <c r="AL127" s="263"/>
      <c r="AM127" s="265"/>
      <c r="AN127" s="267"/>
      <c r="AO127" s="263"/>
      <c r="AP127" s="265"/>
      <c r="AQ127" s="267"/>
      <c r="AR127" s="263"/>
      <c r="AS127" s="265"/>
      <c r="AT127" s="267"/>
      <c r="AU127" s="263"/>
      <c r="AV127" s="265"/>
      <c r="AW127" s="275"/>
      <c r="AX127" s="270"/>
      <c r="AY127" s="292"/>
      <c r="AZ127" s="228"/>
      <c r="BA127" s="228"/>
      <c r="BB127" s="295"/>
    </row>
    <row r="128" spans="2:62" ht="28.15" customHeight="1" thickBot="1" x14ac:dyDescent="0.25">
      <c r="B128" s="21"/>
      <c r="C128" s="245"/>
      <c r="D128" s="20"/>
      <c r="E128" s="117"/>
      <c r="F128" s="117"/>
      <c r="G128" s="116"/>
      <c r="H128" s="226"/>
      <c r="I128" s="249"/>
      <c r="J128" s="249"/>
      <c r="K128" s="249"/>
      <c r="L128" s="17" t="s">
        <v>105</v>
      </c>
      <c r="M128" s="15"/>
      <c r="N128" s="17" t="s">
        <v>103</v>
      </c>
      <c r="O128" s="15"/>
      <c r="P128" s="17" t="s">
        <v>102</v>
      </c>
      <c r="Q128" s="15"/>
      <c r="R128" s="17" t="s">
        <v>101</v>
      </c>
      <c r="S128" s="15"/>
      <c r="T128" s="17">
        <v>20</v>
      </c>
      <c r="U128" s="15"/>
      <c r="V128" s="17" t="s">
        <v>100</v>
      </c>
      <c r="W128" s="15"/>
      <c r="X128" s="17" t="s">
        <v>99</v>
      </c>
      <c r="Y128" s="15"/>
      <c r="Z128" s="17" t="s">
        <v>98</v>
      </c>
      <c r="AA128" s="15"/>
      <c r="AB128" s="16"/>
      <c r="AC128" s="15"/>
      <c r="AD128" s="14"/>
      <c r="AE128" s="13"/>
      <c r="AF128" s="252"/>
      <c r="AG128" s="252"/>
      <c r="AH128" s="12"/>
      <c r="AI128" s="11"/>
      <c r="AJ128" s="266"/>
      <c r="AK128" s="268"/>
      <c r="AL128" s="264"/>
      <c r="AM128" s="266"/>
      <c r="AN128" s="268"/>
      <c r="AO128" s="264"/>
      <c r="AP128" s="266"/>
      <c r="AQ128" s="268"/>
      <c r="AR128" s="264"/>
      <c r="AS128" s="266"/>
      <c r="AT128" s="268"/>
      <c r="AU128" s="264"/>
      <c r="AV128" s="266"/>
      <c r="AW128" s="276"/>
      <c r="AX128" s="271"/>
      <c r="AY128" s="293"/>
      <c r="AZ128" s="229"/>
      <c r="BA128" s="229"/>
      <c r="BB128" s="296"/>
    </row>
    <row r="129" spans="2:62" ht="85.9" customHeight="1" thickTop="1" thickBot="1" x14ac:dyDescent="0.35">
      <c r="B129" s="105" t="s">
        <v>174</v>
      </c>
      <c r="C129" s="95" t="s">
        <v>173</v>
      </c>
      <c r="D129" s="100" t="s">
        <v>172</v>
      </c>
      <c r="E129" s="104" t="s">
        <v>171</v>
      </c>
      <c r="F129" s="103"/>
      <c r="G129" s="102"/>
      <c r="H129" s="101" t="s">
        <v>170</v>
      </c>
      <c r="I129" s="100" t="s">
        <v>96</v>
      </c>
      <c r="J129" s="100" t="s">
        <v>169</v>
      </c>
      <c r="K129" s="100" t="s">
        <v>97</v>
      </c>
      <c r="L129" s="256" t="s">
        <v>168</v>
      </c>
      <c r="M129" s="262"/>
      <c r="N129" s="256" t="s">
        <v>167</v>
      </c>
      <c r="O129" s="262"/>
      <c r="P129" s="256" t="s">
        <v>167</v>
      </c>
      <c r="Q129" s="257"/>
      <c r="R129" s="256" t="s">
        <v>167</v>
      </c>
      <c r="S129" s="257"/>
      <c r="T129" s="256" t="s">
        <v>167</v>
      </c>
      <c r="U129" s="257"/>
      <c r="V129" s="256" t="s">
        <v>167</v>
      </c>
      <c r="W129" s="257"/>
      <c r="X129" s="256" t="s">
        <v>167</v>
      </c>
      <c r="Y129" s="257"/>
      <c r="Z129" s="256" t="s">
        <v>167</v>
      </c>
      <c r="AA129" s="257"/>
      <c r="AB129" s="261" t="s">
        <v>166</v>
      </c>
      <c r="AC129" s="257"/>
      <c r="AD129" s="101" t="s">
        <v>165</v>
      </c>
      <c r="AE129" s="101" t="s">
        <v>164</v>
      </c>
      <c r="AF129" s="100" t="s">
        <v>163</v>
      </c>
      <c r="AG129" s="100" t="s">
        <v>162</v>
      </c>
      <c r="AH129" s="99" t="s">
        <v>161</v>
      </c>
      <c r="AI129" s="98"/>
      <c r="AJ129" s="96" t="s">
        <v>160</v>
      </c>
      <c r="AK129" s="95" t="s">
        <v>159</v>
      </c>
      <c r="AL129" s="94" t="s">
        <v>158</v>
      </c>
      <c r="AM129" s="96" t="s">
        <v>157</v>
      </c>
      <c r="AN129" s="95" t="s">
        <v>156</v>
      </c>
      <c r="AO129" s="94" t="s">
        <v>155</v>
      </c>
      <c r="AP129" s="96" t="s">
        <v>154</v>
      </c>
      <c r="AQ129" s="95" t="s">
        <v>153</v>
      </c>
      <c r="AR129" s="97" t="s">
        <v>152</v>
      </c>
      <c r="AS129" s="96" t="s">
        <v>151</v>
      </c>
      <c r="AT129" s="95" t="s">
        <v>150</v>
      </c>
      <c r="AU129" s="94" t="s">
        <v>149</v>
      </c>
      <c r="AV129" s="96" t="s">
        <v>148</v>
      </c>
      <c r="AW129" s="95" t="s">
        <v>147</v>
      </c>
      <c r="AX129" s="94" t="s">
        <v>146</v>
      </c>
      <c r="AY129" s="93" t="s">
        <v>145</v>
      </c>
      <c r="AZ129" s="92" t="s">
        <v>144</v>
      </c>
      <c r="BA129" s="92" t="s">
        <v>143</v>
      </c>
      <c r="BB129" s="91" t="s">
        <v>142</v>
      </c>
    </row>
    <row r="130" spans="2:62" ht="48" thickBot="1" x14ac:dyDescent="0.3">
      <c r="B130" s="90" t="s">
        <v>247</v>
      </c>
      <c r="C130" s="89"/>
      <c r="D130" s="88"/>
      <c r="E130" s="258"/>
      <c r="F130" s="259"/>
      <c r="G130" s="260"/>
      <c r="H130" s="87" t="s">
        <v>140</v>
      </c>
      <c r="I130" s="86"/>
      <c r="J130" s="86"/>
      <c r="K130" s="85"/>
      <c r="L130" s="84"/>
      <c r="M130" s="81"/>
      <c r="N130" s="84"/>
      <c r="O130" s="81"/>
      <c r="P130" s="84"/>
      <c r="Q130" s="81"/>
      <c r="R130" s="84"/>
      <c r="S130" s="81"/>
      <c r="T130" s="84"/>
      <c r="U130" s="81"/>
      <c r="V130" s="84"/>
      <c r="W130" s="81"/>
      <c r="X130" s="84"/>
      <c r="Y130" s="81"/>
      <c r="Z130" s="84"/>
      <c r="AA130" s="83"/>
      <c r="AB130" s="82" t="s">
        <v>139</v>
      </c>
      <c r="AC130" s="81"/>
      <c r="AD130" s="81"/>
      <c r="AE130" s="81"/>
      <c r="AF130" s="80"/>
      <c r="AG130" s="80"/>
      <c r="AH130" s="60"/>
      <c r="AI130" s="79" t="s">
        <v>138</v>
      </c>
      <c r="AJ130" s="78">
        <f t="shared" ref="AJ130:BB130" si="16">SUM(AJ132:AJ143)</f>
        <v>77</v>
      </c>
      <c r="AK130" s="77">
        <f t="shared" si="16"/>
        <v>18</v>
      </c>
      <c r="AL130" s="76">
        <f t="shared" si="16"/>
        <v>0</v>
      </c>
      <c r="AM130" s="78">
        <f t="shared" si="16"/>
        <v>17</v>
      </c>
      <c r="AN130" s="77">
        <f t="shared" si="16"/>
        <v>1</v>
      </c>
      <c r="AO130" s="76">
        <f t="shared" si="16"/>
        <v>0</v>
      </c>
      <c r="AP130" s="78">
        <f t="shared" si="16"/>
        <v>0</v>
      </c>
      <c r="AQ130" s="77">
        <f t="shared" si="16"/>
        <v>0</v>
      </c>
      <c r="AR130" s="76">
        <f t="shared" si="16"/>
        <v>0</v>
      </c>
      <c r="AS130" s="78">
        <f t="shared" si="16"/>
        <v>15</v>
      </c>
      <c r="AT130" s="77">
        <f t="shared" si="16"/>
        <v>1</v>
      </c>
      <c r="AU130" s="76">
        <f t="shared" si="16"/>
        <v>0</v>
      </c>
      <c r="AV130" s="78">
        <f t="shared" si="16"/>
        <v>4</v>
      </c>
      <c r="AW130" s="77">
        <f t="shared" si="16"/>
        <v>1</v>
      </c>
      <c r="AX130" s="76">
        <f t="shared" si="16"/>
        <v>0</v>
      </c>
      <c r="AY130" s="75">
        <f t="shared" si="16"/>
        <v>1</v>
      </c>
      <c r="AZ130" s="74">
        <f t="shared" si="16"/>
        <v>0</v>
      </c>
      <c r="BA130" s="74">
        <f t="shared" si="16"/>
        <v>1</v>
      </c>
      <c r="BB130" s="73">
        <f t="shared" si="16"/>
        <v>0</v>
      </c>
      <c r="BC130" s="72" t="s">
        <v>137</v>
      </c>
      <c r="BF130" s="5">
        <f>SUM(AJ130:AL130)/$BG$5</f>
        <v>95</v>
      </c>
      <c r="BG130" s="5">
        <f>SUM(AM130:AO130,AY130)/$BG$5</f>
        <v>19</v>
      </c>
      <c r="BH130" s="5">
        <f>SUM(AP130:AR130,AZ130)/$BG$5</f>
        <v>0</v>
      </c>
      <c r="BI130" s="5">
        <f>SUM(AS130:AU130,BA130)/$BG$5</f>
        <v>17</v>
      </c>
      <c r="BJ130" s="5">
        <f>SUM(AV130:AX130,BB130)/$BG$5</f>
        <v>5</v>
      </c>
    </row>
    <row r="131" spans="2:62" ht="37.5" thickBot="1" x14ac:dyDescent="0.3">
      <c r="B131" s="71"/>
      <c r="C131" s="70"/>
      <c r="D131" s="69"/>
      <c r="E131" s="68"/>
      <c r="F131" s="68"/>
      <c r="G131" s="67"/>
      <c r="H131" s="66"/>
      <c r="I131" s="64"/>
      <c r="J131" s="64"/>
      <c r="K131" s="65"/>
      <c r="L131" s="64"/>
      <c r="M131" s="62"/>
      <c r="N131" s="64"/>
      <c r="O131" s="62"/>
      <c r="P131" s="64"/>
      <c r="Q131" s="62"/>
      <c r="R131" s="64"/>
      <c r="S131" s="62"/>
      <c r="T131" s="64"/>
      <c r="U131" s="62"/>
      <c r="V131" s="64"/>
      <c r="W131" s="62"/>
      <c r="X131" s="64"/>
      <c r="Y131" s="62"/>
      <c r="Z131" s="64"/>
      <c r="AA131" s="62"/>
      <c r="AB131" s="63"/>
      <c r="AC131" s="62"/>
      <c r="AD131" s="62"/>
      <c r="AE131" s="62"/>
      <c r="AF131" s="61"/>
      <c r="AG131" s="61"/>
      <c r="AH131" s="60"/>
      <c r="AI131" s="59" t="s">
        <v>136</v>
      </c>
      <c r="AJ131" s="214">
        <f t="shared" ref="AJ131:BB131" si="17">AJ130/1</f>
        <v>77</v>
      </c>
      <c r="AK131" s="213">
        <f t="shared" si="17"/>
        <v>18</v>
      </c>
      <c r="AL131" s="212">
        <f t="shared" si="17"/>
        <v>0</v>
      </c>
      <c r="AM131" s="214">
        <f t="shared" si="17"/>
        <v>17</v>
      </c>
      <c r="AN131" s="213">
        <f t="shared" si="17"/>
        <v>1</v>
      </c>
      <c r="AO131" s="212">
        <f t="shared" si="17"/>
        <v>0</v>
      </c>
      <c r="AP131" s="214">
        <f t="shared" si="17"/>
        <v>0</v>
      </c>
      <c r="AQ131" s="213">
        <f t="shared" si="17"/>
        <v>0</v>
      </c>
      <c r="AR131" s="212">
        <f t="shared" si="17"/>
        <v>0</v>
      </c>
      <c r="AS131" s="214">
        <f t="shared" si="17"/>
        <v>15</v>
      </c>
      <c r="AT131" s="213">
        <f t="shared" si="17"/>
        <v>1</v>
      </c>
      <c r="AU131" s="212">
        <f t="shared" si="17"/>
        <v>0</v>
      </c>
      <c r="AV131" s="214">
        <f t="shared" si="17"/>
        <v>4</v>
      </c>
      <c r="AW131" s="213">
        <f t="shared" si="17"/>
        <v>1</v>
      </c>
      <c r="AX131" s="212">
        <f t="shared" si="17"/>
        <v>0</v>
      </c>
      <c r="AY131" s="211">
        <f t="shared" si="17"/>
        <v>1</v>
      </c>
      <c r="AZ131" s="210">
        <f t="shared" si="17"/>
        <v>0</v>
      </c>
      <c r="BA131" s="210">
        <f t="shared" si="17"/>
        <v>1</v>
      </c>
      <c r="BB131" s="209">
        <f t="shared" si="17"/>
        <v>0</v>
      </c>
      <c r="BC131" s="52" t="s">
        <v>135</v>
      </c>
    </row>
    <row r="132" spans="2:62" ht="28.15" customHeight="1" x14ac:dyDescent="0.2">
      <c r="B132" s="30"/>
      <c r="C132" s="242">
        <v>1</v>
      </c>
      <c r="D132" s="44"/>
      <c r="E132" s="113"/>
      <c r="F132" s="113"/>
      <c r="G132" s="112"/>
      <c r="H132" s="223" t="s">
        <v>183</v>
      </c>
      <c r="I132" s="246">
        <v>145</v>
      </c>
      <c r="J132" s="246">
        <v>36</v>
      </c>
      <c r="K132" s="246">
        <v>7</v>
      </c>
      <c r="L132" s="41" t="s">
        <v>133</v>
      </c>
      <c r="M132" s="40" t="s">
        <v>132</v>
      </c>
      <c r="N132" s="41" t="s">
        <v>131</v>
      </c>
      <c r="O132" s="40" t="s">
        <v>1333</v>
      </c>
      <c r="P132" s="41" t="s">
        <v>130</v>
      </c>
      <c r="Q132" s="40" t="s">
        <v>377</v>
      </c>
      <c r="R132" s="41" t="s">
        <v>129</v>
      </c>
      <c r="S132" s="40" t="s">
        <v>1690</v>
      </c>
      <c r="T132" s="41" t="s">
        <v>128</v>
      </c>
      <c r="U132" s="40" t="s">
        <v>417</v>
      </c>
      <c r="V132" s="41" t="s">
        <v>127</v>
      </c>
      <c r="W132" s="40" t="s">
        <v>434</v>
      </c>
      <c r="X132" s="41" t="s">
        <v>126</v>
      </c>
      <c r="Y132" s="40" t="s">
        <v>195</v>
      </c>
      <c r="Z132" s="41" t="s">
        <v>125</v>
      </c>
      <c r="AA132" s="40" t="s">
        <v>121</v>
      </c>
      <c r="AB132" s="39"/>
      <c r="AC132" s="40"/>
      <c r="AD132" s="39" t="s">
        <v>1689</v>
      </c>
      <c r="AE132" s="38" t="s">
        <v>458</v>
      </c>
      <c r="AF132" s="250"/>
      <c r="AG132" s="250"/>
      <c r="AH132" s="37"/>
      <c r="AI132" s="11"/>
      <c r="AJ132" s="233">
        <f>SUMPRODUCT(LEN($M132:$AA135)-LEN(SUBSTITUTE($M132:$AA135,"A", "")))</f>
        <v>77</v>
      </c>
      <c r="AK132" s="239">
        <f>SUMPRODUCT(LEN($AD132:$AD135)-LEN(SUBSTITUTE($AD132:$AD135,"A", "")))</f>
        <v>18</v>
      </c>
      <c r="AL132" s="230">
        <f>SUMPRODUCT(LEN($AC132:$AC135)-LEN(SUBSTITUTE($AC132:$AC135,"A", "")))</f>
        <v>0</v>
      </c>
      <c r="AM132" s="233">
        <f>SUMPRODUCT(LEN($M132:$AA135)-LEN(SUBSTITUTE($M132:$AA135,"S", "")))</f>
        <v>17</v>
      </c>
      <c r="AN132" s="239">
        <f>SUMPRODUCT(LEN($AD132:$AD135)-LEN(SUBSTITUTE($AD132:$AD135,"S", "")))</f>
        <v>1</v>
      </c>
      <c r="AO132" s="230">
        <f>SUMPRODUCT(LEN($AC132:$AC135)-LEN(SUBSTITUTE($AC132:$AC135,"S", "")))</f>
        <v>0</v>
      </c>
      <c r="AP132" s="233">
        <f>SUMPRODUCT(LEN($M132:$AA135)-LEN(SUBSTITUTE($M132:$AA135,"F", "")))</f>
        <v>0</v>
      </c>
      <c r="AQ132" s="239">
        <f>SUMPRODUCT(LEN($AD132:$AD135)-LEN(SUBSTITUTE($AD132:$AD135,"F", "")))</f>
        <v>0</v>
      </c>
      <c r="AR132" s="230">
        <f>SUMPRODUCT(LEN($AC132:$AC135)-LEN(SUBSTITUTE($AC132:$AC135,"F", "")))</f>
        <v>0</v>
      </c>
      <c r="AS132" s="233">
        <f>SUMPRODUCT(LEN($M132:$AA135)-LEN(SUBSTITUTE($M132:$AA135,"G", "")))</f>
        <v>15</v>
      </c>
      <c r="AT132" s="239">
        <f>SUMPRODUCT(LEN($AD132:$AD135)-LEN(SUBSTITUTE($AD132:$AD135,"G", "")))</f>
        <v>1</v>
      </c>
      <c r="AU132" s="230">
        <f>SUMPRODUCT(LEN($AC132:$AC135)-LEN(SUBSTITUTE($AC132:$AC135,"G", "")))</f>
        <v>0</v>
      </c>
      <c r="AV132" s="233">
        <f>SUMPRODUCT(LEN($L132:$AA135)-LEN(SUBSTITUTE($L132:$AA135,"M", "")))</f>
        <v>4</v>
      </c>
      <c r="AW132" s="236">
        <f>SUMPRODUCT(LEN($AD132:$AD135)-LEN(SUBSTITUTE($AD132:$AD135,"M", "")))</f>
        <v>1</v>
      </c>
      <c r="AX132" s="269">
        <f>SUMPRODUCT(LEN($AC132:$AC135)-LEN(SUBSTITUTE($AC132:$AC135,"M", "")))</f>
        <v>0</v>
      </c>
      <c r="AY132" s="291">
        <f>SUMPRODUCT(LEN($AE132:$AE135)-LEN(SUBSTITUTE($AE132:$AE135,"S", "")))</f>
        <v>1</v>
      </c>
      <c r="AZ132" s="227">
        <f>SUMPRODUCT(LEN($AE132:$AE135)-LEN(SUBSTITUTE($AE132:$AE135,"F", "")))</f>
        <v>0</v>
      </c>
      <c r="BA132" s="227">
        <f>SUMPRODUCT(LEN($AE132:$AE135)-LEN(SUBSTITUTE($AE132:$AE135,"G", "")))</f>
        <v>1</v>
      </c>
      <c r="BB132" s="294">
        <f>SUMPRODUCT(LEN($AE132:$AE135)-LEN(SUBSTITUTE($AE132:$AE135,"M", "")))</f>
        <v>0</v>
      </c>
    </row>
    <row r="133" spans="2:62" ht="28.15" customHeight="1" thickBot="1" x14ac:dyDescent="0.25">
      <c r="B133" s="30"/>
      <c r="C133" s="243"/>
      <c r="D133" s="36"/>
      <c r="E133" s="111"/>
      <c r="F133" s="111"/>
      <c r="G133" s="110"/>
      <c r="H133" s="224"/>
      <c r="I133" s="247"/>
      <c r="J133" s="247"/>
      <c r="K133" s="247"/>
      <c r="L133" s="33" t="s">
        <v>123</v>
      </c>
      <c r="M133" s="32" t="s">
        <v>1686</v>
      </c>
      <c r="N133" s="33" t="s">
        <v>122</v>
      </c>
      <c r="O133" s="32" t="s">
        <v>1350</v>
      </c>
      <c r="P133" s="33" t="s">
        <v>120</v>
      </c>
      <c r="Q133" s="32" t="s">
        <v>527</v>
      </c>
      <c r="R133" s="33" t="s">
        <v>119</v>
      </c>
      <c r="S133" s="32" t="s">
        <v>382</v>
      </c>
      <c r="T133" s="33" t="s">
        <v>118</v>
      </c>
      <c r="U133" s="32" t="s">
        <v>186</v>
      </c>
      <c r="V133" s="33" t="s">
        <v>117</v>
      </c>
      <c r="W133" s="32" t="s">
        <v>430</v>
      </c>
      <c r="X133" s="33" t="s">
        <v>116</v>
      </c>
      <c r="Y133" s="32" t="s">
        <v>121</v>
      </c>
      <c r="Z133" s="33" t="s">
        <v>115</v>
      </c>
      <c r="AA133" s="32"/>
      <c r="AB133" s="31"/>
      <c r="AC133" s="32"/>
      <c r="AD133" s="31"/>
      <c r="AE133" s="23"/>
      <c r="AF133" s="251"/>
      <c r="AG133" s="251"/>
      <c r="AH133" s="22"/>
      <c r="AI133" s="11"/>
      <c r="AJ133" s="265"/>
      <c r="AK133" s="267"/>
      <c r="AL133" s="263"/>
      <c r="AM133" s="265"/>
      <c r="AN133" s="267"/>
      <c r="AO133" s="263"/>
      <c r="AP133" s="265"/>
      <c r="AQ133" s="267"/>
      <c r="AR133" s="263"/>
      <c r="AS133" s="265"/>
      <c r="AT133" s="267"/>
      <c r="AU133" s="263"/>
      <c r="AV133" s="265"/>
      <c r="AW133" s="275"/>
      <c r="AX133" s="270"/>
      <c r="AY133" s="292"/>
      <c r="AZ133" s="228"/>
      <c r="BA133" s="228"/>
      <c r="BB133" s="295"/>
    </row>
    <row r="134" spans="2:62" ht="28.15" customHeight="1" x14ac:dyDescent="0.2">
      <c r="B134" s="30"/>
      <c r="C134" s="244"/>
      <c r="D134" s="29"/>
      <c r="E134" s="109"/>
      <c r="F134" s="109"/>
      <c r="G134" s="108"/>
      <c r="H134" s="225">
        <v>236</v>
      </c>
      <c r="I134" s="248"/>
      <c r="J134" s="248"/>
      <c r="K134" s="248"/>
      <c r="L134" s="26" t="s">
        <v>114</v>
      </c>
      <c r="M134" s="25" t="s">
        <v>104</v>
      </c>
      <c r="N134" s="26" t="s">
        <v>112</v>
      </c>
      <c r="O134" s="25" t="s">
        <v>1064</v>
      </c>
      <c r="P134" s="26" t="s">
        <v>111</v>
      </c>
      <c r="Q134" s="25" t="s">
        <v>649</v>
      </c>
      <c r="R134" s="26" t="s">
        <v>110</v>
      </c>
      <c r="S134" s="25" t="s">
        <v>649</v>
      </c>
      <c r="T134" s="26" t="s">
        <v>109</v>
      </c>
      <c r="U134" s="25" t="s">
        <v>613</v>
      </c>
      <c r="V134" s="26" t="s">
        <v>108</v>
      </c>
      <c r="W134" s="25" t="s">
        <v>187</v>
      </c>
      <c r="X134" s="26" t="s">
        <v>107</v>
      </c>
      <c r="Y134" s="25" t="s">
        <v>113</v>
      </c>
      <c r="Z134" s="26" t="s">
        <v>106</v>
      </c>
      <c r="AA134" s="25"/>
      <c r="AB134" s="24"/>
      <c r="AC134" s="25"/>
      <c r="AD134" s="24"/>
      <c r="AE134" s="23"/>
      <c r="AF134" s="251"/>
      <c r="AG134" s="251"/>
      <c r="AH134" s="22"/>
      <c r="AI134" s="11"/>
      <c r="AJ134" s="265"/>
      <c r="AK134" s="267"/>
      <c r="AL134" s="263"/>
      <c r="AM134" s="265"/>
      <c r="AN134" s="267"/>
      <c r="AO134" s="263"/>
      <c r="AP134" s="265"/>
      <c r="AQ134" s="267"/>
      <c r="AR134" s="263"/>
      <c r="AS134" s="265"/>
      <c r="AT134" s="267"/>
      <c r="AU134" s="263"/>
      <c r="AV134" s="265"/>
      <c r="AW134" s="275"/>
      <c r="AX134" s="270"/>
      <c r="AY134" s="292"/>
      <c r="AZ134" s="228"/>
      <c r="BA134" s="228"/>
      <c r="BB134" s="295"/>
    </row>
    <row r="135" spans="2:62" ht="28.15" customHeight="1" thickBot="1" x14ac:dyDescent="0.25">
      <c r="B135" s="30"/>
      <c r="C135" s="253"/>
      <c r="D135" s="51"/>
      <c r="E135" s="115"/>
      <c r="F135" s="115"/>
      <c r="G135" s="114"/>
      <c r="H135" s="226"/>
      <c r="I135" s="254"/>
      <c r="J135" s="254"/>
      <c r="K135" s="254"/>
      <c r="L135" s="48" t="s">
        <v>105</v>
      </c>
      <c r="M135" s="47" t="s">
        <v>1274</v>
      </c>
      <c r="N135" s="48" t="s">
        <v>103</v>
      </c>
      <c r="O135" s="47" t="s">
        <v>186</v>
      </c>
      <c r="P135" s="48" t="s">
        <v>102</v>
      </c>
      <c r="Q135" s="47" t="s">
        <v>452</v>
      </c>
      <c r="R135" s="48" t="s">
        <v>101</v>
      </c>
      <c r="S135" s="47" t="s">
        <v>1087</v>
      </c>
      <c r="T135" s="48">
        <v>20</v>
      </c>
      <c r="U135" s="47" t="s">
        <v>725</v>
      </c>
      <c r="V135" s="48" t="s">
        <v>100</v>
      </c>
      <c r="W135" s="47" t="s">
        <v>424</v>
      </c>
      <c r="X135" s="48" t="s">
        <v>99</v>
      </c>
      <c r="Y135" s="47" t="s">
        <v>113</v>
      </c>
      <c r="Z135" s="48" t="s">
        <v>98</v>
      </c>
      <c r="AA135" s="47"/>
      <c r="AB135" s="16"/>
      <c r="AC135" s="47"/>
      <c r="AD135" s="16"/>
      <c r="AE135" s="46"/>
      <c r="AF135" s="255"/>
      <c r="AG135" s="255"/>
      <c r="AH135" s="45"/>
      <c r="AI135" s="11"/>
      <c r="AJ135" s="266"/>
      <c r="AK135" s="268"/>
      <c r="AL135" s="264"/>
      <c r="AM135" s="266"/>
      <c r="AN135" s="268"/>
      <c r="AO135" s="264"/>
      <c r="AP135" s="266"/>
      <c r="AQ135" s="268"/>
      <c r="AR135" s="264"/>
      <c r="AS135" s="266"/>
      <c r="AT135" s="268"/>
      <c r="AU135" s="264"/>
      <c r="AV135" s="266"/>
      <c r="AW135" s="276"/>
      <c r="AX135" s="271"/>
      <c r="AY135" s="293"/>
      <c r="AZ135" s="229"/>
      <c r="BA135" s="229"/>
      <c r="BB135" s="296"/>
    </row>
    <row r="136" spans="2:62" ht="28.15" customHeight="1" x14ac:dyDescent="0.2">
      <c r="B136" s="30"/>
      <c r="C136" s="242">
        <v>2</v>
      </c>
      <c r="D136" s="44"/>
      <c r="E136" s="113"/>
      <c r="F136" s="113"/>
      <c r="G136" s="112"/>
      <c r="H136" s="223"/>
      <c r="I136" s="246"/>
      <c r="J136" s="246"/>
      <c r="K136" s="246"/>
      <c r="L136" s="41" t="s">
        <v>133</v>
      </c>
      <c r="M136" s="40"/>
      <c r="N136" s="41" t="s">
        <v>131</v>
      </c>
      <c r="O136" s="40"/>
      <c r="P136" s="41" t="s">
        <v>130</v>
      </c>
      <c r="Q136" s="40"/>
      <c r="R136" s="41" t="s">
        <v>129</v>
      </c>
      <c r="S136" s="40"/>
      <c r="T136" s="41" t="s">
        <v>128</v>
      </c>
      <c r="U136" s="40"/>
      <c r="V136" s="41" t="s">
        <v>127</v>
      </c>
      <c r="W136" s="40"/>
      <c r="X136" s="41" t="s">
        <v>126</v>
      </c>
      <c r="Y136" s="40"/>
      <c r="Z136" s="41" t="s">
        <v>125</v>
      </c>
      <c r="AA136" s="40"/>
      <c r="AB136" s="39"/>
      <c r="AC136" s="40"/>
      <c r="AD136" s="39"/>
      <c r="AE136" s="38"/>
      <c r="AF136" s="250"/>
      <c r="AG136" s="250"/>
      <c r="AH136" s="37"/>
      <c r="AI136" s="11"/>
      <c r="AJ136" s="233">
        <f>SUMPRODUCT(LEN($M136:$AA139)-LEN(SUBSTITUTE($M136:$AA139,"A", "")))</f>
        <v>0</v>
      </c>
      <c r="AK136" s="239">
        <f>SUMPRODUCT(LEN($AD136:$AD139)-LEN(SUBSTITUTE($AD136:$AD139,"A", "")))</f>
        <v>0</v>
      </c>
      <c r="AL136" s="230">
        <f>SUMPRODUCT(LEN($AC136:$AC139)-LEN(SUBSTITUTE($AC136:$AC139,"A", "")))</f>
        <v>0</v>
      </c>
      <c r="AM136" s="233">
        <f>SUMPRODUCT(LEN($M136:$AA139)-LEN(SUBSTITUTE($M136:$AA139,"S", "")))</f>
        <v>0</v>
      </c>
      <c r="AN136" s="239">
        <f>SUMPRODUCT(LEN($AD136:$AD139)-LEN(SUBSTITUTE($AD136:$AD139,"S", "")))</f>
        <v>0</v>
      </c>
      <c r="AO136" s="230">
        <f>SUMPRODUCT(LEN($AC136:$AC139)-LEN(SUBSTITUTE($AC136:$AC139,"S", "")))</f>
        <v>0</v>
      </c>
      <c r="AP136" s="233">
        <f>SUMPRODUCT(LEN($M136:$AA139)-LEN(SUBSTITUTE($M136:$AA139,"F", "")))</f>
        <v>0</v>
      </c>
      <c r="AQ136" s="239">
        <f>SUMPRODUCT(LEN($AD136:$AD139)-LEN(SUBSTITUTE($AD136:$AD139,"F", "")))</f>
        <v>0</v>
      </c>
      <c r="AR136" s="230">
        <f>SUMPRODUCT(LEN($AC136:$AC139)-LEN(SUBSTITUTE($AC136:$AC139,"F", "")))</f>
        <v>0</v>
      </c>
      <c r="AS136" s="233">
        <f>SUMPRODUCT(LEN($M136:$AA139)-LEN(SUBSTITUTE($M136:$AA139,"G", "")))</f>
        <v>0</v>
      </c>
      <c r="AT136" s="239">
        <f>SUMPRODUCT(LEN($AD136:$AD139)-LEN(SUBSTITUTE($AD136:$AD139,"G", "")))</f>
        <v>0</v>
      </c>
      <c r="AU136" s="230">
        <f>SUMPRODUCT(LEN($AC136:$AC139)-LEN(SUBSTITUTE($AC136:$AC139,"G", "")))</f>
        <v>0</v>
      </c>
      <c r="AV136" s="233">
        <f>SUMPRODUCT(LEN($L136:$AA139)-LEN(SUBSTITUTE($L136:$AA139,"M", "")))</f>
        <v>0</v>
      </c>
      <c r="AW136" s="236">
        <f>SUMPRODUCT(LEN($AD136:$AD139)-LEN(SUBSTITUTE($AD136:$AD139,"M", "")))</f>
        <v>0</v>
      </c>
      <c r="AX136" s="269">
        <f>SUMPRODUCT(LEN($AC136:$AC139)-LEN(SUBSTITUTE($AC136:$AC139,"M", "")))</f>
        <v>0</v>
      </c>
      <c r="AY136" s="291">
        <f>SUMPRODUCT(LEN($AE136:$AE139)-LEN(SUBSTITUTE($AE136:$AE139,"S", "")))</f>
        <v>0</v>
      </c>
      <c r="AZ136" s="227">
        <f>SUMPRODUCT(LEN($AE136:$AE139)-LEN(SUBSTITUTE($AE136:$AE139,"F", "")))</f>
        <v>0</v>
      </c>
      <c r="BA136" s="227">
        <f>SUMPRODUCT(LEN($AE136:$AE139)-LEN(SUBSTITUTE($AE136:$AE139,"G", "")))</f>
        <v>0</v>
      </c>
      <c r="BB136" s="294">
        <f>SUMPRODUCT(LEN($AE136:$AE139)-LEN(SUBSTITUTE($AE136:$AE139,"M", "")))</f>
        <v>0</v>
      </c>
    </row>
    <row r="137" spans="2:62" ht="28.15" customHeight="1" thickBot="1" x14ac:dyDescent="0.25">
      <c r="B137" s="30"/>
      <c r="C137" s="243"/>
      <c r="D137" s="36"/>
      <c r="E137" s="111"/>
      <c r="F137" s="111"/>
      <c r="G137" s="110"/>
      <c r="H137" s="224"/>
      <c r="I137" s="247"/>
      <c r="J137" s="247"/>
      <c r="K137" s="247"/>
      <c r="L137" s="33" t="s">
        <v>123</v>
      </c>
      <c r="M137" s="32"/>
      <c r="N137" s="33" t="s">
        <v>122</v>
      </c>
      <c r="O137" s="32"/>
      <c r="P137" s="33" t="s">
        <v>120</v>
      </c>
      <c r="Q137" s="32"/>
      <c r="R137" s="33" t="s">
        <v>119</v>
      </c>
      <c r="S137" s="32"/>
      <c r="T137" s="33" t="s">
        <v>118</v>
      </c>
      <c r="U137" s="32"/>
      <c r="V137" s="33" t="s">
        <v>117</v>
      </c>
      <c r="W137" s="32"/>
      <c r="X137" s="33" t="s">
        <v>116</v>
      </c>
      <c r="Y137" s="32"/>
      <c r="Z137" s="33" t="s">
        <v>115</v>
      </c>
      <c r="AA137" s="32"/>
      <c r="AB137" s="31"/>
      <c r="AC137" s="32"/>
      <c r="AD137" s="31"/>
      <c r="AE137" s="23"/>
      <c r="AF137" s="251"/>
      <c r="AG137" s="251"/>
      <c r="AH137" s="22"/>
      <c r="AI137" s="11"/>
      <c r="AJ137" s="265"/>
      <c r="AK137" s="267"/>
      <c r="AL137" s="263"/>
      <c r="AM137" s="265"/>
      <c r="AN137" s="267"/>
      <c r="AO137" s="263"/>
      <c r="AP137" s="265"/>
      <c r="AQ137" s="267"/>
      <c r="AR137" s="263"/>
      <c r="AS137" s="265"/>
      <c r="AT137" s="267"/>
      <c r="AU137" s="263"/>
      <c r="AV137" s="265"/>
      <c r="AW137" s="275"/>
      <c r="AX137" s="270"/>
      <c r="AY137" s="292"/>
      <c r="AZ137" s="228"/>
      <c r="BA137" s="228"/>
      <c r="BB137" s="295"/>
    </row>
    <row r="138" spans="2:62" ht="28.15" customHeight="1" x14ac:dyDescent="0.2">
      <c r="B138" s="30"/>
      <c r="C138" s="244"/>
      <c r="D138" s="29"/>
      <c r="E138" s="109"/>
      <c r="F138" s="109"/>
      <c r="G138" s="108"/>
      <c r="H138" s="225"/>
      <c r="I138" s="248"/>
      <c r="J138" s="248"/>
      <c r="K138" s="248"/>
      <c r="L138" s="26" t="s">
        <v>114</v>
      </c>
      <c r="M138" s="25"/>
      <c r="N138" s="26" t="s">
        <v>112</v>
      </c>
      <c r="O138" s="25"/>
      <c r="P138" s="26" t="s">
        <v>111</v>
      </c>
      <c r="Q138" s="25"/>
      <c r="R138" s="26" t="s">
        <v>110</v>
      </c>
      <c r="S138" s="25"/>
      <c r="T138" s="26" t="s">
        <v>109</v>
      </c>
      <c r="U138" s="25"/>
      <c r="V138" s="26" t="s">
        <v>108</v>
      </c>
      <c r="W138" s="25"/>
      <c r="X138" s="26" t="s">
        <v>107</v>
      </c>
      <c r="Y138" s="25"/>
      <c r="Z138" s="26" t="s">
        <v>106</v>
      </c>
      <c r="AA138" s="25"/>
      <c r="AB138" s="24"/>
      <c r="AC138" s="25"/>
      <c r="AD138" s="24"/>
      <c r="AE138" s="23"/>
      <c r="AF138" s="251"/>
      <c r="AG138" s="251"/>
      <c r="AH138" s="22"/>
      <c r="AI138" s="11"/>
      <c r="AJ138" s="265"/>
      <c r="AK138" s="267"/>
      <c r="AL138" s="263"/>
      <c r="AM138" s="265"/>
      <c r="AN138" s="267"/>
      <c r="AO138" s="263"/>
      <c r="AP138" s="265"/>
      <c r="AQ138" s="267"/>
      <c r="AR138" s="263"/>
      <c r="AS138" s="265"/>
      <c r="AT138" s="267"/>
      <c r="AU138" s="263"/>
      <c r="AV138" s="265"/>
      <c r="AW138" s="275"/>
      <c r="AX138" s="270"/>
      <c r="AY138" s="292"/>
      <c r="AZ138" s="228"/>
      <c r="BA138" s="228"/>
      <c r="BB138" s="295"/>
    </row>
    <row r="139" spans="2:62" ht="28.15" customHeight="1" thickBot="1" x14ac:dyDescent="0.25">
      <c r="B139" s="30"/>
      <c r="C139" s="253"/>
      <c r="D139" s="51"/>
      <c r="E139" s="115"/>
      <c r="F139" s="115"/>
      <c r="G139" s="114"/>
      <c r="H139" s="226"/>
      <c r="I139" s="254"/>
      <c r="J139" s="254"/>
      <c r="K139" s="254"/>
      <c r="L139" s="48" t="s">
        <v>105</v>
      </c>
      <c r="M139" s="47"/>
      <c r="N139" s="48" t="s">
        <v>103</v>
      </c>
      <c r="O139" s="47"/>
      <c r="P139" s="48" t="s">
        <v>102</v>
      </c>
      <c r="Q139" s="47"/>
      <c r="R139" s="48" t="s">
        <v>101</v>
      </c>
      <c r="S139" s="47"/>
      <c r="T139" s="48">
        <v>20</v>
      </c>
      <c r="U139" s="47"/>
      <c r="V139" s="48" t="s">
        <v>100</v>
      </c>
      <c r="W139" s="47"/>
      <c r="X139" s="48" t="s">
        <v>99</v>
      </c>
      <c r="Y139" s="47"/>
      <c r="Z139" s="48" t="s">
        <v>98</v>
      </c>
      <c r="AA139" s="47"/>
      <c r="AB139" s="16"/>
      <c r="AC139" s="47"/>
      <c r="AD139" s="16"/>
      <c r="AE139" s="46"/>
      <c r="AF139" s="255"/>
      <c r="AG139" s="255"/>
      <c r="AH139" s="45"/>
      <c r="AI139" s="11"/>
      <c r="AJ139" s="266"/>
      <c r="AK139" s="268"/>
      <c r="AL139" s="264"/>
      <c r="AM139" s="266"/>
      <c r="AN139" s="268"/>
      <c r="AO139" s="264"/>
      <c r="AP139" s="266"/>
      <c r="AQ139" s="268"/>
      <c r="AR139" s="264"/>
      <c r="AS139" s="266"/>
      <c r="AT139" s="268"/>
      <c r="AU139" s="264"/>
      <c r="AV139" s="266"/>
      <c r="AW139" s="276"/>
      <c r="AX139" s="271"/>
      <c r="AY139" s="293"/>
      <c r="AZ139" s="229"/>
      <c r="BA139" s="229"/>
      <c r="BB139" s="296"/>
    </row>
    <row r="140" spans="2:62" ht="28.15" customHeight="1" x14ac:dyDescent="0.2">
      <c r="B140" s="30"/>
      <c r="C140" s="242">
        <v>3</v>
      </c>
      <c r="D140" s="44"/>
      <c r="E140" s="113"/>
      <c r="F140" s="113"/>
      <c r="G140" s="112"/>
      <c r="H140" s="223"/>
      <c r="I140" s="246"/>
      <c r="J140" s="246"/>
      <c r="K140" s="246"/>
      <c r="L140" s="41" t="s">
        <v>133</v>
      </c>
      <c r="M140" s="40"/>
      <c r="N140" s="41" t="s">
        <v>131</v>
      </c>
      <c r="O140" s="40"/>
      <c r="P140" s="41" t="s">
        <v>130</v>
      </c>
      <c r="Q140" s="40"/>
      <c r="R140" s="41" t="s">
        <v>129</v>
      </c>
      <c r="S140" s="40"/>
      <c r="T140" s="41" t="s">
        <v>128</v>
      </c>
      <c r="U140" s="40"/>
      <c r="V140" s="41" t="s">
        <v>127</v>
      </c>
      <c r="W140" s="40"/>
      <c r="X140" s="41" t="s">
        <v>126</v>
      </c>
      <c r="Y140" s="40"/>
      <c r="Z140" s="41" t="s">
        <v>125</v>
      </c>
      <c r="AA140" s="40"/>
      <c r="AB140" s="39"/>
      <c r="AC140" s="40"/>
      <c r="AD140" s="39"/>
      <c r="AE140" s="38"/>
      <c r="AF140" s="250"/>
      <c r="AG140" s="250"/>
      <c r="AH140" s="37"/>
      <c r="AI140" s="11"/>
      <c r="AJ140" s="233">
        <f>SUMPRODUCT(LEN($M140:$AA143)-LEN(SUBSTITUTE($M140:$AA143,"A", "")))</f>
        <v>0</v>
      </c>
      <c r="AK140" s="239">
        <f>SUMPRODUCT(LEN($AD140:$AD143)-LEN(SUBSTITUTE($AD140:$AD143,"A", "")))</f>
        <v>0</v>
      </c>
      <c r="AL140" s="230">
        <f>SUMPRODUCT(LEN($AC140:$AC143)-LEN(SUBSTITUTE($AC140:$AC143,"A", "")))</f>
        <v>0</v>
      </c>
      <c r="AM140" s="233">
        <f>SUMPRODUCT(LEN($M140:$AA143)-LEN(SUBSTITUTE($M140:$AA143,"S", "")))</f>
        <v>0</v>
      </c>
      <c r="AN140" s="239">
        <f>SUMPRODUCT(LEN($AD140:$AD143)-LEN(SUBSTITUTE($AD140:$AD143,"S", "")))</f>
        <v>0</v>
      </c>
      <c r="AO140" s="230">
        <f>SUMPRODUCT(LEN($AC140:$AC143)-LEN(SUBSTITUTE($AC140:$AC143,"S", "")))</f>
        <v>0</v>
      </c>
      <c r="AP140" s="233">
        <f>SUMPRODUCT(LEN($M140:$AA143)-LEN(SUBSTITUTE($M140:$AA143,"F", "")))</f>
        <v>0</v>
      </c>
      <c r="AQ140" s="239">
        <f>SUMPRODUCT(LEN($AD140:$AD143)-LEN(SUBSTITUTE($AD140:$AD143,"F", "")))</f>
        <v>0</v>
      </c>
      <c r="AR140" s="230">
        <f>SUMPRODUCT(LEN($AC140:$AC143)-LEN(SUBSTITUTE($AC140:$AC143,"F", "")))</f>
        <v>0</v>
      </c>
      <c r="AS140" s="233">
        <f>SUMPRODUCT(LEN($M140:$AA143)-LEN(SUBSTITUTE($M140:$AA143,"G", "")))</f>
        <v>0</v>
      </c>
      <c r="AT140" s="239">
        <f>SUMPRODUCT(LEN($AD140:$AD143)-LEN(SUBSTITUTE($AD140:$AD143,"G", "")))</f>
        <v>0</v>
      </c>
      <c r="AU140" s="230">
        <f>SUMPRODUCT(LEN($AC140:$AC143)-LEN(SUBSTITUTE($AC140:$AC143,"G", "")))</f>
        <v>0</v>
      </c>
      <c r="AV140" s="233">
        <f>SUMPRODUCT(LEN($L140:$AA143)-LEN(SUBSTITUTE($L140:$AA143,"M", "")))</f>
        <v>0</v>
      </c>
      <c r="AW140" s="236">
        <f>SUMPRODUCT(LEN($AD140:$AD143)-LEN(SUBSTITUTE($AD140:$AD143,"M", "")))</f>
        <v>0</v>
      </c>
      <c r="AX140" s="269">
        <f>SUMPRODUCT(LEN($AC140:$AC143)-LEN(SUBSTITUTE($AC140:$AC143,"M", "")))</f>
        <v>0</v>
      </c>
      <c r="AY140" s="291">
        <f>SUMPRODUCT(LEN($AE140:$AE143)-LEN(SUBSTITUTE($AE140:$AE143,"S", "")))</f>
        <v>0</v>
      </c>
      <c r="AZ140" s="227">
        <f>SUMPRODUCT(LEN($AE140:$AE143)-LEN(SUBSTITUTE($AE140:$AE143,"F", "")))</f>
        <v>0</v>
      </c>
      <c r="BA140" s="227">
        <f>SUMPRODUCT(LEN($AE140:$AE143)-LEN(SUBSTITUTE($AE140:$AE143,"G", "")))</f>
        <v>0</v>
      </c>
      <c r="BB140" s="294">
        <f>SUMPRODUCT(LEN($AE140:$AE143)-LEN(SUBSTITUTE($AE140:$AE143,"M", "")))</f>
        <v>0</v>
      </c>
    </row>
    <row r="141" spans="2:62" ht="28.15" customHeight="1" thickBot="1" x14ac:dyDescent="0.25">
      <c r="B141" s="30"/>
      <c r="C141" s="243"/>
      <c r="D141" s="36"/>
      <c r="E141" s="111"/>
      <c r="F141" s="111"/>
      <c r="G141" s="110"/>
      <c r="H141" s="224"/>
      <c r="I141" s="247"/>
      <c r="J141" s="247"/>
      <c r="K141" s="247"/>
      <c r="L141" s="33" t="s">
        <v>123</v>
      </c>
      <c r="M141" s="32"/>
      <c r="N141" s="33" t="s">
        <v>122</v>
      </c>
      <c r="O141" s="32"/>
      <c r="P141" s="33" t="s">
        <v>120</v>
      </c>
      <c r="Q141" s="32"/>
      <c r="R141" s="33" t="s">
        <v>119</v>
      </c>
      <c r="S141" s="32"/>
      <c r="T141" s="33" t="s">
        <v>118</v>
      </c>
      <c r="U141" s="32"/>
      <c r="V141" s="33" t="s">
        <v>117</v>
      </c>
      <c r="W141" s="32"/>
      <c r="X141" s="33" t="s">
        <v>116</v>
      </c>
      <c r="Y141" s="32"/>
      <c r="Z141" s="33" t="s">
        <v>115</v>
      </c>
      <c r="AA141" s="32"/>
      <c r="AB141" s="31"/>
      <c r="AC141" s="32"/>
      <c r="AD141" s="31"/>
      <c r="AE141" s="23"/>
      <c r="AF141" s="251"/>
      <c r="AG141" s="251"/>
      <c r="AH141" s="22"/>
      <c r="AI141" s="11"/>
      <c r="AJ141" s="265"/>
      <c r="AK141" s="267"/>
      <c r="AL141" s="263"/>
      <c r="AM141" s="265"/>
      <c r="AN141" s="267"/>
      <c r="AO141" s="263"/>
      <c r="AP141" s="265"/>
      <c r="AQ141" s="267"/>
      <c r="AR141" s="263"/>
      <c r="AS141" s="265"/>
      <c r="AT141" s="267"/>
      <c r="AU141" s="263"/>
      <c r="AV141" s="265"/>
      <c r="AW141" s="275"/>
      <c r="AX141" s="270"/>
      <c r="AY141" s="292"/>
      <c r="AZ141" s="228"/>
      <c r="BA141" s="228"/>
      <c r="BB141" s="295"/>
    </row>
    <row r="142" spans="2:62" ht="28.15" customHeight="1" x14ac:dyDescent="0.2">
      <c r="B142" s="30"/>
      <c r="C142" s="244"/>
      <c r="D142" s="29"/>
      <c r="E142" s="109"/>
      <c r="F142" s="109"/>
      <c r="G142" s="108"/>
      <c r="H142" s="225"/>
      <c r="I142" s="248"/>
      <c r="J142" s="248"/>
      <c r="K142" s="248"/>
      <c r="L142" s="26" t="s">
        <v>114</v>
      </c>
      <c r="M142" s="25"/>
      <c r="N142" s="26" t="s">
        <v>112</v>
      </c>
      <c r="O142" s="25"/>
      <c r="P142" s="26" t="s">
        <v>111</v>
      </c>
      <c r="Q142" s="25"/>
      <c r="R142" s="26" t="s">
        <v>110</v>
      </c>
      <c r="S142" s="25"/>
      <c r="T142" s="26" t="s">
        <v>109</v>
      </c>
      <c r="U142" s="25"/>
      <c r="V142" s="26" t="s">
        <v>108</v>
      </c>
      <c r="W142" s="25"/>
      <c r="X142" s="26" t="s">
        <v>107</v>
      </c>
      <c r="Y142" s="25"/>
      <c r="Z142" s="26" t="s">
        <v>106</v>
      </c>
      <c r="AA142" s="25"/>
      <c r="AB142" s="24"/>
      <c r="AC142" s="25"/>
      <c r="AD142" s="24"/>
      <c r="AE142" s="23"/>
      <c r="AF142" s="251"/>
      <c r="AG142" s="251"/>
      <c r="AH142" s="22"/>
      <c r="AI142" s="11"/>
      <c r="AJ142" s="265"/>
      <c r="AK142" s="267"/>
      <c r="AL142" s="263"/>
      <c r="AM142" s="265"/>
      <c r="AN142" s="267"/>
      <c r="AO142" s="263"/>
      <c r="AP142" s="265"/>
      <c r="AQ142" s="267"/>
      <c r="AR142" s="263"/>
      <c r="AS142" s="265"/>
      <c r="AT142" s="267"/>
      <c r="AU142" s="263"/>
      <c r="AV142" s="265"/>
      <c r="AW142" s="275"/>
      <c r="AX142" s="270"/>
      <c r="AY142" s="292"/>
      <c r="AZ142" s="228"/>
      <c r="BA142" s="228"/>
      <c r="BB142" s="295"/>
    </row>
    <row r="143" spans="2:62" ht="28.15" customHeight="1" thickBot="1" x14ac:dyDescent="0.25">
      <c r="B143" s="21"/>
      <c r="C143" s="245"/>
      <c r="D143" s="20"/>
      <c r="E143" s="117"/>
      <c r="F143" s="117"/>
      <c r="G143" s="116"/>
      <c r="H143" s="226"/>
      <c r="I143" s="249"/>
      <c r="J143" s="249"/>
      <c r="K143" s="249"/>
      <c r="L143" s="17" t="s">
        <v>105</v>
      </c>
      <c r="M143" s="15"/>
      <c r="N143" s="17" t="s">
        <v>103</v>
      </c>
      <c r="O143" s="15"/>
      <c r="P143" s="17" t="s">
        <v>102</v>
      </c>
      <c r="Q143" s="15"/>
      <c r="R143" s="17" t="s">
        <v>101</v>
      </c>
      <c r="S143" s="15"/>
      <c r="T143" s="17">
        <v>20</v>
      </c>
      <c r="U143" s="15"/>
      <c r="V143" s="17" t="s">
        <v>100</v>
      </c>
      <c r="W143" s="15"/>
      <c r="X143" s="17" t="s">
        <v>99</v>
      </c>
      <c r="Y143" s="15"/>
      <c r="Z143" s="17" t="s">
        <v>98</v>
      </c>
      <c r="AA143" s="15"/>
      <c r="AB143" s="16"/>
      <c r="AC143" s="15"/>
      <c r="AD143" s="14"/>
      <c r="AE143" s="13"/>
      <c r="AF143" s="252"/>
      <c r="AG143" s="252"/>
      <c r="AH143" s="12"/>
      <c r="AI143" s="11"/>
      <c r="AJ143" s="266"/>
      <c r="AK143" s="268"/>
      <c r="AL143" s="264"/>
      <c r="AM143" s="266"/>
      <c r="AN143" s="268"/>
      <c r="AO143" s="264"/>
      <c r="AP143" s="266"/>
      <c r="AQ143" s="268"/>
      <c r="AR143" s="264"/>
      <c r="AS143" s="266"/>
      <c r="AT143" s="268"/>
      <c r="AU143" s="264"/>
      <c r="AV143" s="266"/>
      <c r="AW143" s="276"/>
      <c r="AX143" s="271"/>
      <c r="AY143" s="293"/>
      <c r="AZ143" s="229"/>
      <c r="BA143" s="229"/>
      <c r="BB143" s="296"/>
    </row>
    <row r="144" spans="2:62" ht="85.9" customHeight="1" thickTop="1" thickBot="1" x14ac:dyDescent="0.35">
      <c r="B144" s="105" t="s">
        <v>174</v>
      </c>
      <c r="C144" s="95" t="s">
        <v>173</v>
      </c>
      <c r="D144" s="100" t="s">
        <v>172</v>
      </c>
      <c r="E144" s="104" t="s">
        <v>171</v>
      </c>
      <c r="F144" s="103"/>
      <c r="G144" s="102"/>
      <c r="H144" s="101" t="s">
        <v>170</v>
      </c>
      <c r="I144" s="100" t="s">
        <v>96</v>
      </c>
      <c r="J144" s="100" t="s">
        <v>169</v>
      </c>
      <c r="K144" s="100" t="s">
        <v>97</v>
      </c>
      <c r="L144" s="256" t="s">
        <v>168</v>
      </c>
      <c r="M144" s="262"/>
      <c r="N144" s="256" t="s">
        <v>167</v>
      </c>
      <c r="O144" s="262"/>
      <c r="P144" s="256" t="s">
        <v>167</v>
      </c>
      <c r="Q144" s="257"/>
      <c r="R144" s="256" t="s">
        <v>167</v>
      </c>
      <c r="S144" s="257"/>
      <c r="T144" s="256" t="s">
        <v>167</v>
      </c>
      <c r="U144" s="257"/>
      <c r="V144" s="256" t="s">
        <v>167</v>
      </c>
      <c r="W144" s="257"/>
      <c r="X144" s="256" t="s">
        <v>167</v>
      </c>
      <c r="Y144" s="257"/>
      <c r="Z144" s="256" t="s">
        <v>167</v>
      </c>
      <c r="AA144" s="257"/>
      <c r="AB144" s="261" t="s">
        <v>166</v>
      </c>
      <c r="AC144" s="257"/>
      <c r="AD144" s="101" t="s">
        <v>165</v>
      </c>
      <c r="AE144" s="101" t="s">
        <v>164</v>
      </c>
      <c r="AF144" s="100" t="s">
        <v>163</v>
      </c>
      <c r="AG144" s="100" t="s">
        <v>162</v>
      </c>
      <c r="AH144" s="99" t="s">
        <v>161</v>
      </c>
      <c r="AI144" s="98"/>
      <c r="AJ144" s="96" t="s">
        <v>160</v>
      </c>
      <c r="AK144" s="95" t="s">
        <v>159</v>
      </c>
      <c r="AL144" s="94" t="s">
        <v>158</v>
      </c>
      <c r="AM144" s="96" t="s">
        <v>157</v>
      </c>
      <c r="AN144" s="95" t="s">
        <v>156</v>
      </c>
      <c r="AO144" s="94" t="s">
        <v>155</v>
      </c>
      <c r="AP144" s="96" t="s">
        <v>154</v>
      </c>
      <c r="AQ144" s="95" t="s">
        <v>153</v>
      </c>
      <c r="AR144" s="97" t="s">
        <v>152</v>
      </c>
      <c r="AS144" s="96" t="s">
        <v>151</v>
      </c>
      <c r="AT144" s="95" t="s">
        <v>150</v>
      </c>
      <c r="AU144" s="94" t="s">
        <v>149</v>
      </c>
      <c r="AV144" s="96" t="s">
        <v>148</v>
      </c>
      <c r="AW144" s="95" t="s">
        <v>147</v>
      </c>
      <c r="AX144" s="94" t="s">
        <v>146</v>
      </c>
      <c r="AY144" s="93" t="s">
        <v>145</v>
      </c>
      <c r="AZ144" s="92" t="s">
        <v>144</v>
      </c>
      <c r="BA144" s="92" t="s">
        <v>143</v>
      </c>
      <c r="BB144" s="91" t="s">
        <v>142</v>
      </c>
    </row>
    <row r="145" spans="2:62" ht="48" thickBot="1" x14ac:dyDescent="0.3">
      <c r="B145" s="90" t="s">
        <v>246</v>
      </c>
      <c r="C145" s="89"/>
      <c r="D145" s="88"/>
      <c r="E145" s="258"/>
      <c r="F145" s="259"/>
      <c r="G145" s="260"/>
      <c r="H145" s="87" t="s">
        <v>140</v>
      </c>
      <c r="I145" s="86"/>
      <c r="J145" s="86"/>
      <c r="K145" s="85"/>
      <c r="L145" s="84"/>
      <c r="M145" s="81"/>
      <c r="N145" s="84"/>
      <c r="O145" s="81"/>
      <c r="P145" s="84"/>
      <c r="Q145" s="81"/>
      <c r="R145" s="84"/>
      <c r="S145" s="81"/>
      <c r="T145" s="84"/>
      <c r="U145" s="81"/>
      <c r="V145" s="84"/>
      <c r="W145" s="81"/>
      <c r="X145" s="84"/>
      <c r="Y145" s="81"/>
      <c r="Z145" s="84"/>
      <c r="AA145" s="83"/>
      <c r="AB145" s="82" t="s">
        <v>139</v>
      </c>
      <c r="AC145" s="81"/>
      <c r="AD145" s="81"/>
      <c r="AE145" s="81"/>
      <c r="AF145" s="80"/>
      <c r="AG145" s="80"/>
      <c r="AH145" s="60"/>
      <c r="AI145" s="79" t="s">
        <v>138</v>
      </c>
      <c r="AJ145" s="78">
        <f t="shared" ref="AJ145:BB145" si="18">SUM(AJ147:AJ158)</f>
        <v>47</v>
      </c>
      <c r="AK145" s="77">
        <f t="shared" si="18"/>
        <v>9</v>
      </c>
      <c r="AL145" s="76">
        <f t="shared" si="18"/>
        <v>0</v>
      </c>
      <c r="AM145" s="78">
        <f t="shared" si="18"/>
        <v>13</v>
      </c>
      <c r="AN145" s="77">
        <f t="shared" si="18"/>
        <v>1</v>
      </c>
      <c r="AO145" s="76">
        <f t="shared" si="18"/>
        <v>0</v>
      </c>
      <c r="AP145" s="78">
        <f t="shared" si="18"/>
        <v>0</v>
      </c>
      <c r="AQ145" s="77">
        <f t="shared" si="18"/>
        <v>0</v>
      </c>
      <c r="AR145" s="76">
        <f t="shared" si="18"/>
        <v>0</v>
      </c>
      <c r="AS145" s="78">
        <f t="shared" si="18"/>
        <v>7</v>
      </c>
      <c r="AT145" s="77">
        <f t="shared" si="18"/>
        <v>8</v>
      </c>
      <c r="AU145" s="76">
        <f t="shared" si="18"/>
        <v>0</v>
      </c>
      <c r="AV145" s="78">
        <f t="shared" si="18"/>
        <v>0</v>
      </c>
      <c r="AW145" s="77">
        <f t="shared" si="18"/>
        <v>1</v>
      </c>
      <c r="AX145" s="76">
        <f t="shared" si="18"/>
        <v>0</v>
      </c>
      <c r="AY145" s="75">
        <f t="shared" si="18"/>
        <v>0</v>
      </c>
      <c r="AZ145" s="74">
        <f t="shared" si="18"/>
        <v>0</v>
      </c>
      <c r="BA145" s="74">
        <f t="shared" si="18"/>
        <v>0</v>
      </c>
      <c r="BB145" s="73">
        <f t="shared" si="18"/>
        <v>0</v>
      </c>
      <c r="BC145" s="72" t="s">
        <v>137</v>
      </c>
      <c r="BF145" s="5">
        <f>SUM(AJ145:AL145)/$BG$5</f>
        <v>56</v>
      </c>
      <c r="BG145" s="5">
        <f>SUM(AM145:AO145,AY145)/$BG$5</f>
        <v>14</v>
      </c>
      <c r="BH145" s="5">
        <f>SUM(AP145:AR145,AZ145)/$BG$5</f>
        <v>0</v>
      </c>
      <c r="BI145" s="5">
        <f>SUM(AS145:AU145,BA145)/$BG$5</f>
        <v>15</v>
      </c>
      <c r="BJ145" s="5">
        <f>SUM(AV145:AX145,BB145)/$BG$5</f>
        <v>1</v>
      </c>
    </row>
    <row r="146" spans="2:62" ht="37.5" thickBot="1" x14ac:dyDescent="0.3">
      <c r="B146" s="71"/>
      <c r="C146" s="70"/>
      <c r="D146" s="69"/>
      <c r="E146" s="68"/>
      <c r="F146" s="68"/>
      <c r="G146" s="67"/>
      <c r="H146" s="66"/>
      <c r="I146" s="64"/>
      <c r="J146" s="64"/>
      <c r="K146" s="65"/>
      <c r="L146" s="64"/>
      <c r="M146" s="62"/>
      <c r="N146" s="64"/>
      <c r="O146" s="62"/>
      <c r="P146" s="64"/>
      <c r="Q146" s="62"/>
      <c r="R146" s="64"/>
      <c r="S146" s="62"/>
      <c r="T146" s="64"/>
      <c r="U146" s="62"/>
      <c r="V146" s="64"/>
      <c r="W146" s="62"/>
      <c r="X146" s="64"/>
      <c r="Y146" s="62"/>
      <c r="Z146" s="64"/>
      <c r="AA146" s="62"/>
      <c r="AB146" s="63"/>
      <c r="AC146" s="62"/>
      <c r="AD146" s="62"/>
      <c r="AE146" s="62"/>
      <c r="AF146" s="61"/>
      <c r="AG146" s="61"/>
      <c r="AH146" s="60"/>
      <c r="AI146" s="59" t="s">
        <v>136</v>
      </c>
      <c r="AJ146" s="214">
        <f t="shared" ref="AJ146:BB146" si="19">AJ145/1</f>
        <v>47</v>
      </c>
      <c r="AK146" s="213">
        <f t="shared" si="19"/>
        <v>9</v>
      </c>
      <c r="AL146" s="212">
        <f t="shared" si="19"/>
        <v>0</v>
      </c>
      <c r="AM146" s="214">
        <f t="shared" si="19"/>
        <v>13</v>
      </c>
      <c r="AN146" s="213">
        <f t="shared" si="19"/>
        <v>1</v>
      </c>
      <c r="AO146" s="212">
        <f t="shared" si="19"/>
        <v>0</v>
      </c>
      <c r="AP146" s="214">
        <f t="shared" si="19"/>
        <v>0</v>
      </c>
      <c r="AQ146" s="213">
        <f t="shared" si="19"/>
        <v>0</v>
      </c>
      <c r="AR146" s="212">
        <f t="shared" si="19"/>
        <v>0</v>
      </c>
      <c r="AS146" s="214">
        <f t="shared" si="19"/>
        <v>7</v>
      </c>
      <c r="AT146" s="213">
        <f t="shared" si="19"/>
        <v>8</v>
      </c>
      <c r="AU146" s="212">
        <f t="shared" si="19"/>
        <v>0</v>
      </c>
      <c r="AV146" s="214">
        <f t="shared" si="19"/>
        <v>0</v>
      </c>
      <c r="AW146" s="213">
        <f t="shared" si="19"/>
        <v>1</v>
      </c>
      <c r="AX146" s="212">
        <f t="shared" si="19"/>
        <v>0</v>
      </c>
      <c r="AY146" s="211">
        <f t="shared" si="19"/>
        <v>0</v>
      </c>
      <c r="AZ146" s="210">
        <f t="shared" si="19"/>
        <v>0</v>
      </c>
      <c r="BA146" s="210">
        <f t="shared" si="19"/>
        <v>0</v>
      </c>
      <c r="BB146" s="209">
        <f t="shared" si="19"/>
        <v>0</v>
      </c>
      <c r="BC146" s="52" t="s">
        <v>135</v>
      </c>
    </row>
    <row r="147" spans="2:62" ht="28.15" customHeight="1" x14ac:dyDescent="0.2">
      <c r="B147" s="30"/>
      <c r="C147" s="242">
        <v>1</v>
      </c>
      <c r="D147" s="44"/>
      <c r="E147" s="113"/>
      <c r="F147" s="113"/>
      <c r="G147" s="112"/>
      <c r="H147" s="223" t="s">
        <v>183</v>
      </c>
      <c r="I147" s="246">
        <v>88</v>
      </c>
      <c r="J147" s="246">
        <v>30</v>
      </c>
      <c r="K147" s="246">
        <v>7</v>
      </c>
      <c r="L147" s="41" t="s">
        <v>133</v>
      </c>
      <c r="M147" s="40" t="s">
        <v>104</v>
      </c>
      <c r="N147" s="41" t="s">
        <v>131</v>
      </c>
      <c r="O147" s="40" t="s">
        <v>104</v>
      </c>
      <c r="P147" s="41" t="s">
        <v>130</v>
      </c>
      <c r="Q147" s="40" t="s">
        <v>484</v>
      </c>
      <c r="R147" s="41" t="s">
        <v>129</v>
      </c>
      <c r="S147" s="40" t="s">
        <v>104</v>
      </c>
      <c r="T147" s="41" t="s">
        <v>128</v>
      </c>
      <c r="U147" s="40" t="s">
        <v>376</v>
      </c>
      <c r="V147" s="41" t="s">
        <v>127</v>
      </c>
      <c r="W147" s="40" t="s">
        <v>175</v>
      </c>
      <c r="X147" s="41" t="s">
        <v>126</v>
      </c>
      <c r="Y147" s="40"/>
      <c r="Z147" s="41" t="s">
        <v>125</v>
      </c>
      <c r="AA147" s="40"/>
      <c r="AB147" s="39"/>
      <c r="AC147" s="40"/>
      <c r="AD147" s="39" t="s">
        <v>1688</v>
      </c>
      <c r="AE147" s="38"/>
      <c r="AF147" s="250"/>
      <c r="AG147" s="250"/>
      <c r="AH147" s="37"/>
      <c r="AI147" s="11"/>
      <c r="AJ147" s="233">
        <f>SUMPRODUCT(LEN($M147:$AA150)-LEN(SUBSTITUTE($M147:$AA150,"A", "")))</f>
        <v>47</v>
      </c>
      <c r="AK147" s="239">
        <f>SUMPRODUCT(LEN($AD147:$AD150)-LEN(SUBSTITUTE($AD147:$AD150,"A", "")))</f>
        <v>9</v>
      </c>
      <c r="AL147" s="230">
        <f>SUMPRODUCT(LEN($AC147:$AC150)-LEN(SUBSTITUTE($AC147:$AC150,"A", "")))</f>
        <v>0</v>
      </c>
      <c r="AM147" s="233">
        <f>SUMPRODUCT(LEN($M147:$AA150)-LEN(SUBSTITUTE($M147:$AA150,"S", "")))</f>
        <v>13</v>
      </c>
      <c r="AN147" s="239">
        <f>SUMPRODUCT(LEN($AD147:$AD150)-LEN(SUBSTITUTE($AD147:$AD150,"S", "")))</f>
        <v>1</v>
      </c>
      <c r="AO147" s="230">
        <f>SUMPRODUCT(LEN($AC147:$AC150)-LEN(SUBSTITUTE($AC147:$AC150,"S", "")))</f>
        <v>0</v>
      </c>
      <c r="AP147" s="233">
        <f>SUMPRODUCT(LEN($M147:$AA150)-LEN(SUBSTITUTE($M147:$AA150,"F", "")))</f>
        <v>0</v>
      </c>
      <c r="AQ147" s="239">
        <f>SUMPRODUCT(LEN($AD147:$AD150)-LEN(SUBSTITUTE($AD147:$AD150,"F", "")))</f>
        <v>0</v>
      </c>
      <c r="AR147" s="230">
        <f>SUMPRODUCT(LEN($AC147:$AC150)-LEN(SUBSTITUTE($AC147:$AC150,"F", "")))</f>
        <v>0</v>
      </c>
      <c r="AS147" s="233">
        <f>SUMPRODUCT(LEN($M147:$AA150)-LEN(SUBSTITUTE($M147:$AA150,"G", "")))</f>
        <v>7</v>
      </c>
      <c r="AT147" s="239">
        <f>SUMPRODUCT(LEN($AD147:$AD150)-LEN(SUBSTITUTE($AD147:$AD150,"G", "")))</f>
        <v>8</v>
      </c>
      <c r="AU147" s="230">
        <f>SUMPRODUCT(LEN($AC147:$AC150)-LEN(SUBSTITUTE($AC147:$AC150,"G", "")))</f>
        <v>0</v>
      </c>
      <c r="AV147" s="233">
        <f>SUMPRODUCT(LEN($L147:$AA150)-LEN(SUBSTITUTE($L147:$AA150,"M", "")))</f>
        <v>0</v>
      </c>
      <c r="AW147" s="236">
        <f>SUMPRODUCT(LEN($AD147:$AD150)-LEN(SUBSTITUTE($AD147:$AD150,"M", "")))</f>
        <v>1</v>
      </c>
      <c r="AX147" s="269">
        <f>SUMPRODUCT(LEN($AC147:$AC150)-LEN(SUBSTITUTE($AC147:$AC150,"M", "")))</f>
        <v>0</v>
      </c>
      <c r="AY147" s="291">
        <f>SUMPRODUCT(LEN($AE147:$AE150)-LEN(SUBSTITUTE($AE147:$AE150,"S", "")))</f>
        <v>0</v>
      </c>
      <c r="AZ147" s="227">
        <f>SUMPRODUCT(LEN($AE147:$AE150)-LEN(SUBSTITUTE($AE147:$AE150,"F", "")))</f>
        <v>0</v>
      </c>
      <c r="BA147" s="227">
        <f>SUMPRODUCT(LEN($AE147:$AE150)-LEN(SUBSTITUTE($AE147:$AE150,"G", "")))</f>
        <v>0</v>
      </c>
      <c r="BB147" s="294">
        <f>SUMPRODUCT(LEN($AE147:$AE150)-LEN(SUBSTITUTE($AE147:$AE150,"M", "")))</f>
        <v>0</v>
      </c>
    </row>
    <row r="148" spans="2:62" ht="28.15" customHeight="1" thickBot="1" x14ac:dyDescent="0.25">
      <c r="B148" s="30"/>
      <c r="C148" s="243"/>
      <c r="D148" s="36"/>
      <c r="E148" s="111"/>
      <c r="F148" s="111"/>
      <c r="G148" s="110"/>
      <c r="H148" s="224"/>
      <c r="I148" s="247"/>
      <c r="J148" s="247"/>
      <c r="K148" s="247"/>
      <c r="L148" s="33" t="s">
        <v>123</v>
      </c>
      <c r="M148" s="32" t="s">
        <v>634</v>
      </c>
      <c r="N148" s="33" t="s">
        <v>122</v>
      </c>
      <c r="O148" s="32" t="s">
        <v>186</v>
      </c>
      <c r="P148" s="33" t="s">
        <v>120</v>
      </c>
      <c r="Q148" s="32" t="s">
        <v>700</v>
      </c>
      <c r="R148" s="33" t="s">
        <v>119</v>
      </c>
      <c r="S148" s="32" t="s">
        <v>186</v>
      </c>
      <c r="T148" s="33" t="s">
        <v>118</v>
      </c>
      <c r="U148" s="32" t="s">
        <v>187</v>
      </c>
      <c r="V148" s="33" t="s">
        <v>117</v>
      </c>
      <c r="W148" s="32" t="s">
        <v>113</v>
      </c>
      <c r="X148" s="33" t="s">
        <v>116</v>
      </c>
      <c r="Y148" s="32"/>
      <c r="Z148" s="33" t="s">
        <v>115</v>
      </c>
      <c r="AA148" s="32"/>
      <c r="AB148" s="31"/>
      <c r="AC148" s="32"/>
      <c r="AD148" s="31" t="s">
        <v>1687</v>
      </c>
      <c r="AE148" s="23"/>
      <c r="AF148" s="251"/>
      <c r="AG148" s="251"/>
      <c r="AH148" s="22"/>
      <c r="AI148" s="11"/>
      <c r="AJ148" s="265"/>
      <c r="AK148" s="267"/>
      <c r="AL148" s="263"/>
      <c r="AM148" s="265"/>
      <c r="AN148" s="267"/>
      <c r="AO148" s="263"/>
      <c r="AP148" s="265"/>
      <c r="AQ148" s="267"/>
      <c r="AR148" s="263"/>
      <c r="AS148" s="265"/>
      <c r="AT148" s="267"/>
      <c r="AU148" s="263"/>
      <c r="AV148" s="265"/>
      <c r="AW148" s="275"/>
      <c r="AX148" s="270"/>
      <c r="AY148" s="292"/>
      <c r="AZ148" s="228"/>
      <c r="BA148" s="228"/>
      <c r="BB148" s="295"/>
    </row>
    <row r="149" spans="2:62" ht="28.15" customHeight="1" x14ac:dyDescent="0.2">
      <c r="B149" s="30"/>
      <c r="C149" s="244"/>
      <c r="D149" s="29"/>
      <c r="E149" s="109"/>
      <c r="F149" s="109"/>
      <c r="G149" s="108"/>
      <c r="H149" s="225">
        <v>236</v>
      </c>
      <c r="I149" s="248"/>
      <c r="J149" s="248"/>
      <c r="K149" s="248"/>
      <c r="L149" s="26" t="s">
        <v>114</v>
      </c>
      <c r="M149" s="25" t="s">
        <v>689</v>
      </c>
      <c r="N149" s="26" t="s">
        <v>112</v>
      </c>
      <c r="O149" s="25" t="s">
        <v>382</v>
      </c>
      <c r="P149" s="26" t="s">
        <v>111</v>
      </c>
      <c r="Q149" s="25" t="s">
        <v>619</v>
      </c>
      <c r="R149" s="26" t="s">
        <v>110</v>
      </c>
      <c r="S149" s="25" t="s">
        <v>669</v>
      </c>
      <c r="T149" s="26" t="s">
        <v>109</v>
      </c>
      <c r="U149" s="25" t="s">
        <v>175</v>
      </c>
      <c r="V149" s="26" t="s">
        <v>108</v>
      </c>
      <c r="W149" s="25" t="s">
        <v>121</v>
      </c>
      <c r="X149" s="26" t="s">
        <v>107</v>
      </c>
      <c r="Y149" s="25"/>
      <c r="Z149" s="26" t="s">
        <v>106</v>
      </c>
      <c r="AA149" s="25"/>
      <c r="AB149" s="24"/>
      <c r="AC149" s="25"/>
      <c r="AD149" s="24"/>
      <c r="AE149" s="23"/>
      <c r="AF149" s="251"/>
      <c r="AG149" s="251"/>
      <c r="AH149" s="22"/>
      <c r="AI149" s="11"/>
      <c r="AJ149" s="265"/>
      <c r="AK149" s="267"/>
      <c r="AL149" s="263"/>
      <c r="AM149" s="265"/>
      <c r="AN149" s="267"/>
      <c r="AO149" s="263"/>
      <c r="AP149" s="265"/>
      <c r="AQ149" s="267"/>
      <c r="AR149" s="263"/>
      <c r="AS149" s="265"/>
      <c r="AT149" s="267"/>
      <c r="AU149" s="263"/>
      <c r="AV149" s="265"/>
      <c r="AW149" s="275"/>
      <c r="AX149" s="270"/>
      <c r="AY149" s="292"/>
      <c r="AZ149" s="228"/>
      <c r="BA149" s="228"/>
      <c r="BB149" s="295"/>
    </row>
    <row r="150" spans="2:62" ht="28.15" customHeight="1" thickBot="1" x14ac:dyDescent="0.25">
      <c r="B150" s="30"/>
      <c r="C150" s="253"/>
      <c r="D150" s="51"/>
      <c r="E150" s="115"/>
      <c r="F150" s="115"/>
      <c r="G150" s="114"/>
      <c r="H150" s="226"/>
      <c r="I150" s="254"/>
      <c r="J150" s="254"/>
      <c r="K150" s="254"/>
      <c r="L150" s="48" t="s">
        <v>105</v>
      </c>
      <c r="M150" s="47" t="s">
        <v>186</v>
      </c>
      <c r="N150" s="48" t="s">
        <v>103</v>
      </c>
      <c r="O150" s="47" t="s">
        <v>679</v>
      </c>
      <c r="P150" s="48" t="s">
        <v>102</v>
      </c>
      <c r="Q150" s="47" t="s">
        <v>186</v>
      </c>
      <c r="R150" s="48" t="s">
        <v>101</v>
      </c>
      <c r="S150" s="47" t="s">
        <v>186</v>
      </c>
      <c r="T150" s="48">
        <v>20</v>
      </c>
      <c r="U150" s="47" t="s">
        <v>113</v>
      </c>
      <c r="V150" s="48" t="s">
        <v>100</v>
      </c>
      <c r="W150" s="47"/>
      <c r="X150" s="48" t="s">
        <v>99</v>
      </c>
      <c r="Y150" s="47"/>
      <c r="Z150" s="48" t="s">
        <v>98</v>
      </c>
      <c r="AA150" s="47"/>
      <c r="AB150" s="16"/>
      <c r="AC150" s="47"/>
      <c r="AD150" s="16"/>
      <c r="AE150" s="46"/>
      <c r="AF150" s="255"/>
      <c r="AG150" s="255"/>
      <c r="AH150" s="45"/>
      <c r="AI150" s="11"/>
      <c r="AJ150" s="266"/>
      <c r="AK150" s="268"/>
      <c r="AL150" s="264"/>
      <c r="AM150" s="266"/>
      <c r="AN150" s="268"/>
      <c r="AO150" s="264"/>
      <c r="AP150" s="266"/>
      <c r="AQ150" s="268"/>
      <c r="AR150" s="264"/>
      <c r="AS150" s="266"/>
      <c r="AT150" s="268"/>
      <c r="AU150" s="264"/>
      <c r="AV150" s="266"/>
      <c r="AW150" s="276"/>
      <c r="AX150" s="271"/>
      <c r="AY150" s="293"/>
      <c r="AZ150" s="229"/>
      <c r="BA150" s="229"/>
      <c r="BB150" s="296"/>
    </row>
    <row r="151" spans="2:62" ht="28.15" customHeight="1" x14ac:dyDescent="0.2">
      <c r="B151" s="30"/>
      <c r="C151" s="242">
        <v>2</v>
      </c>
      <c r="D151" s="44"/>
      <c r="E151" s="113"/>
      <c r="F151" s="113"/>
      <c r="G151" s="112"/>
      <c r="H151" s="223"/>
      <c r="I151" s="246"/>
      <c r="J151" s="246"/>
      <c r="K151" s="246"/>
      <c r="L151" s="41" t="s">
        <v>133</v>
      </c>
      <c r="M151" s="40"/>
      <c r="N151" s="41" t="s">
        <v>131</v>
      </c>
      <c r="O151" s="40"/>
      <c r="P151" s="41" t="s">
        <v>130</v>
      </c>
      <c r="Q151" s="40"/>
      <c r="R151" s="41" t="s">
        <v>129</v>
      </c>
      <c r="S151" s="40"/>
      <c r="T151" s="41" t="s">
        <v>128</v>
      </c>
      <c r="U151" s="40"/>
      <c r="V151" s="41" t="s">
        <v>127</v>
      </c>
      <c r="W151" s="40"/>
      <c r="X151" s="41" t="s">
        <v>126</v>
      </c>
      <c r="Y151" s="40"/>
      <c r="Z151" s="41" t="s">
        <v>125</v>
      </c>
      <c r="AA151" s="40"/>
      <c r="AB151" s="39"/>
      <c r="AC151" s="40"/>
      <c r="AD151" s="39"/>
      <c r="AE151" s="38"/>
      <c r="AF151" s="250"/>
      <c r="AG151" s="250"/>
      <c r="AH151" s="37"/>
      <c r="AI151" s="11"/>
      <c r="AJ151" s="233">
        <f>SUMPRODUCT(LEN($M151:$AA154)-LEN(SUBSTITUTE($M151:$AA154,"A", "")))</f>
        <v>0</v>
      </c>
      <c r="AK151" s="239">
        <f>SUMPRODUCT(LEN($AD151:$AD154)-LEN(SUBSTITUTE($AD151:$AD154,"A", "")))</f>
        <v>0</v>
      </c>
      <c r="AL151" s="230">
        <f>SUMPRODUCT(LEN($AC151:$AC154)-LEN(SUBSTITUTE($AC151:$AC154,"A", "")))</f>
        <v>0</v>
      </c>
      <c r="AM151" s="233">
        <f>SUMPRODUCT(LEN($M151:$AA154)-LEN(SUBSTITUTE($M151:$AA154,"S", "")))</f>
        <v>0</v>
      </c>
      <c r="AN151" s="239">
        <f>SUMPRODUCT(LEN($AD151:$AD154)-LEN(SUBSTITUTE($AD151:$AD154,"S", "")))</f>
        <v>0</v>
      </c>
      <c r="AO151" s="230">
        <f>SUMPRODUCT(LEN($AC151:$AC154)-LEN(SUBSTITUTE($AC151:$AC154,"S", "")))</f>
        <v>0</v>
      </c>
      <c r="AP151" s="233">
        <f>SUMPRODUCT(LEN($M151:$AA154)-LEN(SUBSTITUTE($M151:$AA154,"F", "")))</f>
        <v>0</v>
      </c>
      <c r="AQ151" s="239">
        <f>SUMPRODUCT(LEN($AD151:$AD154)-LEN(SUBSTITUTE($AD151:$AD154,"F", "")))</f>
        <v>0</v>
      </c>
      <c r="AR151" s="230">
        <f>SUMPRODUCT(LEN($AC151:$AC154)-LEN(SUBSTITUTE($AC151:$AC154,"F", "")))</f>
        <v>0</v>
      </c>
      <c r="AS151" s="233">
        <f>SUMPRODUCT(LEN($M151:$AA154)-LEN(SUBSTITUTE($M151:$AA154,"G", "")))</f>
        <v>0</v>
      </c>
      <c r="AT151" s="239">
        <f>SUMPRODUCT(LEN($AD151:$AD154)-LEN(SUBSTITUTE($AD151:$AD154,"G", "")))</f>
        <v>0</v>
      </c>
      <c r="AU151" s="230">
        <f>SUMPRODUCT(LEN($AC151:$AC154)-LEN(SUBSTITUTE($AC151:$AC154,"G", "")))</f>
        <v>0</v>
      </c>
      <c r="AV151" s="233">
        <f>SUMPRODUCT(LEN($L151:$AA154)-LEN(SUBSTITUTE($L151:$AA154,"M", "")))</f>
        <v>0</v>
      </c>
      <c r="AW151" s="236">
        <f>SUMPRODUCT(LEN($AD151:$AD154)-LEN(SUBSTITUTE($AD151:$AD154,"M", "")))</f>
        <v>0</v>
      </c>
      <c r="AX151" s="269">
        <f>SUMPRODUCT(LEN($AC151:$AC154)-LEN(SUBSTITUTE($AC151:$AC154,"M", "")))</f>
        <v>0</v>
      </c>
      <c r="AY151" s="291">
        <f>SUMPRODUCT(LEN($AE151:$AE154)-LEN(SUBSTITUTE($AE151:$AE154,"S", "")))</f>
        <v>0</v>
      </c>
      <c r="AZ151" s="227">
        <f>SUMPRODUCT(LEN($AE151:$AE154)-LEN(SUBSTITUTE($AE151:$AE154,"F", "")))</f>
        <v>0</v>
      </c>
      <c r="BA151" s="227">
        <f>SUMPRODUCT(LEN($AE151:$AE154)-LEN(SUBSTITUTE($AE151:$AE154,"G", "")))</f>
        <v>0</v>
      </c>
      <c r="BB151" s="294">
        <f>SUMPRODUCT(LEN($AE151:$AE154)-LEN(SUBSTITUTE($AE151:$AE154,"M", "")))</f>
        <v>0</v>
      </c>
    </row>
    <row r="152" spans="2:62" ht="28.15" customHeight="1" thickBot="1" x14ac:dyDescent="0.25">
      <c r="B152" s="30"/>
      <c r="C152" s="243"/>
      <c r="D152" s="36"/>
      <c r="E152" s="111"/>
      <c r="F152" s="111"/>
      <c r="G152" s="110"/>
      <c r="H152" s="224"/>
      <c r="I152" s="247"/>
      <c r="J152" s="247"/>
      <c r="K152" s="247"/>
      <c r="L152" s="33" t="s">
        <v>123</v>
      </c>
      <c r="M152" s="32"/>
      <c r="N152" s="33" t="s">
        <v>122</v>
      </c>
      <c r="O152" s="32"/>
      <c r="P152" s="33" t="s">
        <v>120</v>
      </c>
      <c r="Q152" s="32"/>
      <c r="R152" s="33" t="s">
        <v>119</v>
      </c>
      <c r="S152" s="32"/>
      <c r="T152" s="33" t="s">
        <v>118</v>
      </c>
      <c r="U152" s="32"/>
      <c r="V152" s="33" t="s">
        <v>117</v>
      </c>
      <c r="W152" s="32"/>
      <c r="X152" s="33" t="s">
        <v>116</v>
      </c>
      <c r="Y152" s="32"/>
      <c r="Z152" s="33" t="s">
        <v>115</v>
      </c>
      <c r="AA152" s="32"/>
      <c r="AB152" s="31"/>
      <c r="AC152" s="32"/>
      <c r="AD152" s="31"/>
      <c r="AE152" s="23"/>
      <c r="AF152" s="251"/>
      <c r="AG152" s="251"/>
      <c r="AH152" s="22"/>
      <c r="AI152" s="11"/>
      <c r="AJ152" s="265"/>
      <c r="AK152" s="267"/>
      <c r="AL152" s="263"/>
      <c r="AM152" s="265"/>
      <c r="AN152" s="267"/>
      <c r="AO152" s="263"/>
      <c r="AP152" s="265"/>
      <c r="AQ152" s="267"/>
      <c r="AR152" s="263"/>
      <c r="AS152" s="265"/>
      <c r="AT152" s="267"/>
      <c r="AU152" s="263"/>
      <c r="AV152" s="265"/>
      <c r="AW152" s="275"/>
      <c r="AX152" s="270"/>
      <c r="AY152" s="292"/>
      <c r="AZ152" s="228"/>
      <c r="BA152" s="228"/>
      <c r="BB152" s="295"/>
    </row>
    <row r="153" spans="2:62" ht="28.15" customHeight="1" x14ac:dyDescent="0.2">
      <c r="B153" s="30"/>
      <c r="C153" s="244"/>
      <c r="D153" s="29"/>
      <c r="E153" s="109"/>
      <c r="F153" s="109"/>
      <c r="G153" s="108"/>
      <c r="H153" s="225"/>
      <c r="I153" s="248"/>
      <c r="J153" s="248"/>
      <c r="K153" s="248"/>
      <c r="L153" s="26" t="s">
        <v>114</v>
      </c>
      <c r="M153" s="25"/>
      <c r="N153" s="26" t="s">
        <v>112</v>
      </c>
      <c r="O153" s="25"/>
      <c r="P153" s="26" t="s">
        <v>111</v>
      </c>
      <c r="Q153" s="25"/>
      <c r="R153" s="26" t="s">
        <v>110</v>
      </c>
      <c r="S153" s="25"/>
      <c r="T153" s="26" t="s">
        <v>109</v>
      </c>
      <c r="U153" s="25"/>
      <c r="V153" s="26" t="s">
        <v>108</v>
      </c>
      <c r="W153" s="25"/>
      <c r="X153" s="26" t="s">
        <v>107</v>
      </c>
      <c r="Y153" s="25"/>
      <c r="Z153" s="26" t="s">
        <v>106</v>
      </c>
      <c r="AA153" s="25"/>
      <c r="AB153" s="24"/>
      <c r="AC153" s="25"/>
      <c r="AD153" s="24"/>
      <c r="AE153" s="23"/>
      <c r="AF153" s="251"/>
      <c r="AG153" s="251"/>
      <c r="AH153" s="22"/>
      <c r="AI153" s="11"/>
      <c r="AJ153" s="265"/>
      <c r="AK153" s="267"/>
      <c r="AL153" s="263"/>
      <c r="AM153" s="265"/>
      <c r="AN153" s="267"/>
      <c r="AO153" s="263"/>
      <c r="AP153" s="265"/>
      <c r="AQ153" s="267"/>
      <c r="AR153" s="263"/>
      <c r="AS153" s="265"/>
      <c r="AT153" s="267"/>
      <c r="AU153" s="263"/>
      <c r="AV153" s="265"/>
      <c r="AW153" s="275"/>
      <c r="AX153" s="270"/>
      <c r="AY153" s="292"/>
      <c r="AZ153" s="228"/>
      <c r="BA153" s="228"/>
      <c r="BB153" s="295"/>
    </row>
    <row r="154" spans="2:62" ht="28.15" customHeight="1" thickBot="1" x14ac:dyDescent="0.25">
      <c r="B154" s="30"/>
      <c r="C154" s="253"/>
      <c r="D154" s="51"/>
      <c r="E154" s="115"/>
      <c r="F154" s="115"/>
      <c r="G154" s="114"/>
      <c r="H154" s="226"/>
      <c r="I154" s="254"/>
      <c r="J154" s="254"/>
      <c r="K154" s="254"/>
      <c r="L154" s="48" t="s">
        <v>105</v>
      </c>
      <c r="M154" s="47"/>
      <c r="N154" s="48" t="s">
        <v>103</v>
      </c>
      <c r="O154" s="47"/>
      <c r="P154" s="48" t="s">
        <v>102</v>
      </c>
      <c r="Q154" s="47"/>
      <c r="R154" s="48" t="s">
        <v>101</v>
      </c>
      <c r="S154" s="47"/>
      <c r="T154" s="48">
        <v>20</v>
      </c>
      <c r="U154" s="47"/>
      <c r="V154" s="48" t="s">
        <v>100</v>
      </c>
      <c r="W154" s="47"/>
      <c r="X154" s="48" t="s">
        <v>99</v>
      </c>
      <c r="Y154" s="47"/>
      <c r="Z154" s="48" t="s">
        <v>98</v>
      </c>
      <c r="AA154" s="47"/>
      <c r="AB154" s="16"/>
      <c r="AC154" s="47"/>
      <c r="AD154" s="16"/>
      <c r="AE154" s="46"/>
      <c r="AF154" s="255"/>
      <c r="AG154" s="255"/>
      <c r="AH154" s="45"/>
      <c r="AI154" s="11"/>
      <c r="AJ154" s="266"/>
      <c r="AK154" s="268"/>
      <c r="AL154" s="264"/>
      <c r="AM154" s="266"/>
      <c r="AN154" s="268"/>
      <c r="AO154" s="264"/>
      <c r="AP154" s="266"/>
      <c r="AQ154" s="268"/>
      <c r="AR154" s="264"/>
      <c r="AS154" s="266"/>
      <c r="AT154" s="268"/>
      <c r="AU154" s="264"/>
      <c r="AV154" s="266"/>
      <c r="AW154" s="276"/>
      <c r="AX154" s="271"/>
      <c r="AY154" s="293"/>
      <c r="AZ154" s="229"/>
      <c r="BA154" s="229"/>
      <c r="BB154" s="296"/>
    </row>
    <row r="155" spans="2:62" ht="28.15" customHeight="1" x14ac:dyDescent="0.2">
      <c r="B155" s="30"/>
      <c r="C155" s="242">
        <v>3</v>
      </c>
      <c r="D155" s="44"/>
      <c r="E155" s="113"/>
      <c r="F155" s="113"/>
      <c r="G155" s="112"/>
      <c r="H155" s="223"/>
      <c r="I155" s="246"/>
      <c r="J155" s="246"/>
      <c r="K155" s="246"/>
      <c r="L155" s="41" t="s">
        <v>133</v>
      </c>
      <c r="M155" s="40"/>
      <c r="N155" s="41" t="s">
        <v>131</v>
      </c>
      <c r="O155" s="40"/>
      <c r="P155" s="41" t="s">
        <v>130</v>
      </c>
      <c r="Q155" s="40"/>
      <c r="R155" s="41" t="s">
        <v>129</v>
      </c>
      <c r="S155" s="40"/>
      <c r="T155" s="41" t="s">
        <v>128</v>
      </c>
      <c r="U155" s="40"/>
      <c r="V155" s="41" t="s">
        <v>127</v>
      </c>
      <c r="W155" s="40"/>
      <c r="X155" s="41" t="s">
        <v>126</v>
      </c>
      <c r="Y155" s="40"/>
      <c r="Z155" s="41" t="s">
        <v>125</v>
      </c>
      <c r="AA155" s="40"/>
      <c r="AB155" s="39"/>
      <c r="AC155" s="40"/>
      <c r="AD155" s="39"/>
      <c r="AE155" s="38"/>
      <c r="AF155" s="250"/>
      <c r="AG155" s="250"/>
      <c r="AH155" s="37"/>
      <c r="AI155" s="11"/>
      <c r="AJ155" s="233">
        <f>SUMPRODUCT(LEN($M155:$AA158)-LEN(SUBSTITUTE($M155:$AA158,"A", "")))</f>
        <v>0</v>
      </c>
      <c r="AK155" s="239">
        <f>SUMPRODUCT(LEN($AD155:$AD158)-LEN(SUBSTITUTE($AD155:$AD158,"A", "")))</f>
        <v>0</v>
      </c>
      <c r="AL155" s="230">
        <f>SUMPRODUCT(LEN($AC155:$AC158)-LEN(SUBSTITUTE($AC155:$AC158,"A", "")))</f>
        <v>0</v>
      </c>
      <c r="AM155" s="233">
        <f>SUMPRODUCT(LEN($M155:$AA158)-LEN(SUBSTITUTE($M155:$AA158,"S", "")))</f>
        <v>0</v>
      </c>
      <c r="AN155" s="239">
        <f>SUMPRODUCT(LEN($AD155:$AD158)-LEN(SUBSTITUTE($AD155:$AD158,"S", "")))</f>
        <v>0</v>
      </c>
      <c r="AO155" s="230">
        <f>SUMPRODUCT(LEN($AC155:$AC158)-LEN(SUBSTITUTE($AC155:$AC158,"S", "")))</f>
        <v>0</v>
      </c>
      <c r="AP155" s="233">
        <f>SUMPRODUCT(LEN($M155:$AA158)-LEN(SUBSTITUTE($M155:$AA158,"F", "")))</f>
        <v>0</v>
      </c>
      <c r="AQ155" s="239">
        <f>SUMPRODUCT(LEN($AD155:$AD158)-LEN(SUBSTITUTE($AD155:$AD158,"F", "")))</f>
        <v>0</v>
      </c>
      <c r="AR155" s="230">
        <f>SUMPRODUCT(LEN($AC155:$AC158)-LEN(SUBSTITUTE($AC155:$AC158,"F", "")))</f>
        <v>0</v>
      </c>
      <c r="AS155" s="233">
        <f>SUMPRODUCT(LEN($M155:$AA158)-LEN(SUBSTITUTE($M155:$AA158,"G", "")))</f>
        <v>0</v>
      </c>
      <c r="AT155" s="239">
        <f>SUMPRODUCT(LEN($AD155:$AD158)-LEN(SUBSTITUTE($AD155:$AD158,"G", "")))</f>
        <v>0</v>
      </c>
      <c r="AU155" s="230">
        <f>SUMPRODUCT(LEN($AC155:$AC158)-LEN(SUBSTITUTE($AC155:$AC158,"G", "")))</f>
        <v>0</v>
      </c>
      <c r="AV155" s="233">
        <f>SUMPRODUCT(LEN($L155:$AA158)-LEN(SUBSTITUTE($L155:$AA158,"M", "")))</f>
        <v>0</v>
      </c>
      <c r="AW155" s="236">
        <f>SUMPRODUCT(LEN($AD155:$AD158)-LEN(SUBSTITUTE($AD155:$AD158,"M", "")))</f>
        <v>0</v>
      </c>
      <c r="AX155" s="269">
        <f>SUMPRODUCT(LEN($AC155:$AC158)-LEN(SUBSTITUTE($AC155:$AC158,"M", "")))</f>
        <v>0</v>
      </c>
      <c r="AY155" s="291">
        <f>SUMPRODUCT(LEN($AE155:$AE158)-LEN(SUBSTITUTE($AE155:$AE158,"S", "")))</f>
        <v>0</v>
      </c>
      <c r="AZ155" s="227">
        <f>SUMPRODUCT(LEN($AE155:$AE158)-LEN(SUBSTITUTE($AE155:$AE158,"F", "")))</f>
        <v>0</v>
      </c>
      <c r="BA155" s="227">
        <f>SUMPRODUCT(LEN($AE155:$AE158)-LEN(SUBSTITUTE($AE155:$AE158,"G", "")))</f>
        <v>0</v>
      </c>
      <c r="BB155" s="294">
        <f>SUMPRODUCT(LEN($AE155:$AE158)-LEN(SUBSTITUTE($AE155:$AE158,"M", "")))</f>
        <v>0</v>
      </c>
    </row>
    <row r="156" spans="2:62" ht="28.15" customHeight="1" thickBot="1" x14ac:dyDescent="0.25">
      <c r="B156" s="30"/>
      <c r="C156" s="243"/>
      <c r="D156" s="36"/>
      <c r="E156" s="111"/>
      <c r="F156" s="111"/>
      <c r="G156" s="110"/>
      <c r="H156" s="224"/>
      <c r="I156" s="247"/>
      <c r="J156" s="247"/>
      <c r="K156" s="247"/>
      <c r="L156" s="33" t="s">
        <v>123</v>
      </c>
      <c r="M156" s="32"/>
      <c r="N156" s="33" t="s">
        <v>122</v>
      </c>
      <c r="O156" s="32"/>
      <c r="P156" s="33" t="s">
        <v>120</v>
      </c>
      <c r="Q156" s="32"/>
      <c r="R156" s="33" t="s">
        <v>119</v>
      </c>
      <c r="S156" s="32"/>
      <c r="T156" s="33" t="s">
        <v>118</v>
      </c>
      <c r="U156" s="32"/>
      <c r="V156" s="33" t="s">
        <v>117</v>
      </c>
      <c r="W156" s="32"/>
      <c r="X156" s="33" t="s">
        <v>116</v>
      </c>
      <c r="Y156" s="32"/>
      <c r="Z156" s="33" t="s">
        <v>115</v>
      </c>
      <c r="AA156" s="32"/>
      <c r="AB156" s="31"/>
      <c r="AC156" s="32"/>
      <c r="AD156" s="31"/>
      <c r="AE156" s="23"/>
      <c r="AF156" s="251"/>
      <c r="AG156" s="251"/>
      <c r="AH156" s="22"/>
      <c r="AI156" s="11"/>
      <c r="AJ156" s="265"/>
      <c r="AK156" s="267"/>
      <c r="AL156" s="263"/>
      <c r="AM156" s="265"/>
      <c r="AN156" s="267"/>
      <c r="AO156" s="263"/>
      <c r="AP156" s="265"/>
      <c r="AQ156" s="267"/>
      <c r="AR156" s="263"/>
      <c r="AS156" s="265"/>
      <c r="AT156" s="267"/>
      <c r="AU156" s="263"/>
      <c r="AV156" s="265"/>
      <c r="AW156" s="275"/>
      <c r="AX156" s="270"/>
      <c r="AY156" s="292"/>
      <c r="AZ156" s="228"/>
      <c r="BA156" s="228"/>
      <c r="BB156" s="295"/>
    </row>
    <row r="157" spans="2:62" ht="28.15" customHeight="1" x14ac:dyDescent="0.2">
      <c r="B157" s="30"/>
      <c r="C157" s="244"/>
      <c r="D157" s="29"/>
      <c r="E157" s="109"/>
      <c r="F157" s="109"/>
      <c r="G157" s="108"/>
      <c r="H157" s="225"/>
      <c r="I157" s="248"/>
      <c r="J157" s="248"/>
      <c r="K157" s="248"/>
      <c r="L157" s="26" t="s">
        <v>114</v>
      </c>
      <c r="M157" s="25"/>
      <c r="N157" s="26" t="s">
        <v>112</v>
      </c>
      <c r="O157" s="25"/>
      <c r="P157" s="26" t="s">
        <v>111</v>
      </c>
      <c r="Q157" s="25"/>
      <c r="R157" s="26" t="s">
        <v>110</v>
      </c>
      <c r="S157" s="25"/>
      <c r="T157" s="26" t="s">
        <v>109</v>
      </c>
      <c r="U157" s="25"/>
      <c r="V157" s="26" t="s">
        <v>108</v>
      </c>
      <c r="W157" s="25"/>
      <c r="X157" s="26" t="s">
        <v>107</v>
      </c>
      <c r="Y157" s="25"/>
      <c r="Z157" s="26" t="s">
        <v>106</v>
      </c>
      <c r="AA157" s="25"/>
      <c r="AB157" s="24"/>
      <c r="AC157" s="25"/>
      <c r="AD157" s="24"/>
      <c r="AE157" s="23"/>
      <c r="AF157" s="251"/>
      <c r="AG157" s="251"/>
      <c r="AH157" s="22"/>
      <c r="AI157" s="11"/>
      <c r="AJ157" s="265"/>
      <c r="AK157" s="267"/>
      <c r="AL157" s="263"/>
      <c r="AM157" s="265"/>
      <c r="AN157" s="267"/>
      <c r="AO157" s="263"/>
      <c r="AP157" s="265"/>
      <c r="AQ157" s="267"/>
      <c r="AR157" s="263"/>
      <c r="AS157" s="265"/>
      <c r="AT157" s="267"/>
      <c r="AU157" s="263"/>
      <c r="AV157" s="265"/>
      <c r="AW157" s="275"/>
      <c r="AX157" s="270"/>
      <c r="AY157" s="292"/>
      <c r="AZ157" s="228"/>
      <c r="BA157" s="228"/>
      <c r="BB157" s="295"/>
    </row>
    <row r="158" spans="2:62" ht="28.15" customHeight="1" thickBot="1" x14ac:dyDescent="0.25">
      <c r="B158" s="21"/>
      <c r="C158" s="245"/>
      <c r="D158" s="20"/>
      <c r="E158" s="117"/>
      <c r="F158" s="117"/>
      <c r="G158" s="116"/>
      <c r="H158" s="226"/>
      <c r="I158" s="249"/>
      <c r="J158" s="249"/>
      <c r="K158" s="249"/>
      <c r="L158" s="17" t="s">
        <v>105</v>
      </c>
      <c r="M158" s="15"/>
      <c r="N158" s="17" t="s">
        <v>103</v>
      </c>
      <c r="O158" s="15"/>
      <c r="P158" s="17" t="s">
        <v>102</v>
      </c>
      <c r="Q158" s="15"/>
      <c r="R158" s="17" t="s">
        <v>101</v>
      </c>
      <c r="S158" s="15"/>
      <c r="T158" s="17">
        <v>20</v>
      </c>
      <c r="U158" s="15"/>
      <c r="V158" s="17" t="s">
        <v>100</v>
      </c>
      <c r="W158" s="15"/>
      <c r="X158" s="17" t="s">
        <v>99</v>
      </c>
      <c r="Y158" s="15"/>
      <c r="Z158" s="17" t="s">
        <v>98</v>
      </c>
      <c r="AA158" s="15"/>
      <c r="AB158" s="16"/>
      <c r="AC158" s="15"/>
      <c r="AD158" s="14"/>
      <c r="AE158" s="13"/>
      <c r="AF158" s="252"/>
      <c r="AG158" s="252"/>
      <c r="AH158" s="12"/>
      <c r="AI158" s="11"/>
      <c r="AJ158" s="266"/>
      <c r="AK158" s="268"/>
      <c r="AL158" s="264"/>
      <c r="AM158" s="266"/>
      <c r="AN158" s="268"/>
      <c r="AO158" s="264"/>
      <c r="AP158" s="266"/>
      <c r="AQ158" s="268"/>
      <c r="AR158" s="264"/>
      <c r="AS158" s="266"/>
      <c r="AT158" s="268"/>
      <c r="AU158" s="264"/>
      <c r="AV158" s="266"/>
      <c r="AW158" s="276"/>
      <c r="AX158" s="271"/>
      <c r="AY158" s="293"/>
      <c r="AZ158" s="229"/>
      <c r="BA158" s="229"/>
      <c r="BB158" s="296"/>
    </row>
    <row r="159" spans="2:62" ht="85.9" customHeight="1" thickTop="1" thickBot="1" x14ac:dyDescent="0.35">
      <c r="B159" s="105" t="s">
        <v>174</v>
      </c>
      <c r="C159" s="95" t="s">
        <v>173</v>
      </c>
      <c r="D159" s="100" t="s">
        <v>172</v>
      </c>
      <c r="E159" s="104" t="s">
        <v>171</v>
      </c>
      <c r="F159" s="103"/>
      <c r="G159" s="102"/>
      <c r="H159" s="101" t="s">
        <v>170</v>
      </c>
      <c r="I159" s="100" t="s">
        <v>96</v>
      </c>
      <c r="J159" s="100" t="s">
        <v>169</v>
      </c>
      <c r="K159" s="100" t="s">
        <v>97</v>
      </c>
      <c r="L159" s="256" t="s">
        <v>168</v>
      </c>
      <c r="M159" s="262"/>
      <c r="N159" s="256" t="s">
        <v>167</v>
      </c>
      <c r="O159" s="262"/>
      <c r="P159" s="256" t="s">
        <v>167</v>
      </c>
      <c r="Q159" s="257"/>
      <c r="R159" s="256" t="s">
        <v>167</v>
      </c>
      <c r="S159" s="257"/>
      <c r="T159" s="256" t="s">
        <v>167</v>
      </c>
      <c r="U159" s="257"/>
      <c r="V159" s="256" t="s">
        <v>167</v>
      </c>
      <c r="W159" s="257"/>
      <c r="X159" s="256" t="s">
        <v>167</v>
      </c>
      <c r="Y159" s="257"/>
      <c r="Z159" s="256" t="s">
        <v>167</v>
      </c>
      <c r="AA159" s="257"/>
      <c r="AB159" s="261" t="s">
        <v>166</v>
      </c>
      <c r="AC159" s="257"/>
      <c r="AD159" s="101" t="s">
        <v>165</v>
      </c>
      <c r="AE159" s="101" t="s">
        <v>164</v>
      </c>
      <c r="AF159" s="100" t="s">
        <v>163</v>
      </c>
      <c r="AG159" s="100" t="s">
        <v>162</v>
      </c>
      <c r="AH159" s="99" t="s">
        <v>161</v>
      </c>
      <c r="AI159" s="98"/>
      <c r="AJ159" s="96" t="s">
        <v>160</v>
      </c>
      <c r="AK159" s="95" t="s">
        <v>159</v>
      </c>
      <c r="AL159" s="94" t="s">
        <v>158</v>
      </c>
      <c r="AM159" s="96" t="s">
        <v>157</v>
      </c>
      <c r="AN159" s="95" t="s">
        <v>156</v>
      </c>
      <c r="AO159" s="94" t="s">
        <v>155</v>
      </c>
      <c r="AP159" s="96" t="s">
        <v>154</v>
      </c>
      <c r="AQ159" s="95" t="s">
        <v>153</v>
      </c>
      <c r="AR159" s="97" t="s">
        <v>152</v>
      </c>
      <c r="AS159" s="96" t="s">
        <v>151</v>
      </c>
      <c r="AT159" s="95" t="s">
        <v>150</v>
      </c>
      <c r="AU159" s="94" t="s">
        <v>149</v>
      </c>
      <c r="AV159" s="96" t="s">
        <v>148</v>
      </c>
      <c r="AW159" s="95" t="s">
        <v>147</v>
      </c>
      <c r="AX159" s="94" t="s">
        <v>146</v>
      </c>
      <c r="AY159" s="93" t="s">
        <v>145</v>
      </c>
      <c r="AZ159" s="92" t="s">
        <v>144</v>
      </c>
      <c r="BA159" s="92" t="s">
        <v>143</v>
      </c>
      <c r="BB159" s="91" t="s">
        <v>142</v>
      </c>
    </row>
    <row r="160" spans="2:62" ht="48" thickBot="1" x14ac:dyDescent="0.3">
      <c r="B160" s="90" t="s">
        <v>245</v>
      </c>
      <c r="C160" s="89"/>
      <c r="D160" s="88"/>
      <c r="E160" s="258"/>
      <c r="F160" s="259"/>
      <c r="G160" s="260"/>
      <c r="H160" s="87" t="s">
        <v>140</v>
      </c>
      <c r="I160" s="86"/>
      <c r="J160" s="86"/>
      <c r="K160" s="85"/>
      <c r="L160" s="84"/>
      <c r="M160" s="81"/>
      <c r="N160" s="84"/>
      <c r="O160" s="81"/>
      <c r="P160" s="84"/>
      <c r="Q160" s="81"/>
      <c r="R160" s="84"/>
      <c r="S160" s="81"/>
      <c r="T160" s="84"/>
      <c r="U160" s="81"/>
      <c r="V160" s="84"/>
      <c r="W160" s="81"/>
      <c r="X160" s="84"/>
      <c r="Y160" s="81"/>
      <c r="Z160" s="84"/>
      <c r="AA160" s="83"/>
      <c r="AB160" s="82" t="s">
        <v>139</v>
      </c>
      <c r="AC160" s="81"/>
      <c r="AD160" s="81"/>
      <c r="AE160" s="81"/>
      <c r="AF160" s="80"/>
      <c r="AG160" s="80"/>
      <c r="AH160" s="60"/>
      <c r="AI160" s="79" t="s">
        <v>138</v>
      </c>
      <c r="AJ160" s="78">
        <f t="shared" ref="AJ160:BB160" si="20">SUM(AJ162:AJ173)</f>
        <v>21</v>
      </c>
      <c r="AK160" s="77">
        <f t="shared" si="20"/>
        <v>0</v>
      </c>
      <c r="AL160" s="76">
        <f t="shared" si="20"/>
        <v>0</v>
      </c>
      <c r="AM160" s="78">
        <f t="shared" si="20"/>
        <v>14</v>
      </c>
      <c r="AN160" s="77">
        <f t="shared" si="20"/>
        <v>0</v>
      </c>
      <c r="AO160" s="76">
        <f t="shared" si="20"/>
        <v>0</v>
      </c>
      <c r="AP160" s="78">
        <f t="shared" si="20"/>
        <v>0</v>
      </c>
      <c r="AQ160" s="77">
        <f t="shared" si="20"/>
        <v>0</v>
      </c>
      <c r="AR160" s="76">
        <f t="shared" si="20"/>
        <v>0</v>
      </c>
      <c r="AS160" s="78">
        <f t="shared" si="20"/>
        <v>5</v>
      </c>
      <c r="AT160" s="77">
        <f t="shared" si="20"/>
        <v>0</v>
      </c>
      <c r="AU160" s="76">
        <f t="shared" si="20"/>
        <v>0</v>
      </c>
      <c r="AV160" s="78">
        <f t="shared" si="20"/>
        <v>1</v>
      </c>
      <c r="AW160" s="77">
        <f t="shared" si="20"/>
        <v>0</v>
      </c>
      <c r="AX160" s="76">
        <f t="shared" si="20"/>
        <v>0</v>
      </c>
      <c r="AY160" s="75">
        <f t="shared" si="20"/>
        <v>0</v>
      </c>
      <c r="AZ160" s="74">
        <f t="shared" si="20"/>
        <v>0</v>
      </c>
      <c r="BA160" s="74">
        <f t="shared" si="20"/>
        <v>0</v>
      </c>
      <c r="BB160" s="73">
        <f t="shared" si="20"/>
        <v>0</v>
      </c>
      <c r="BC160" s="72" t="s">
        <v>137</v>
      </c>
      <c r="BF160" s="5">
        <f>SUM(AJ160:AL160)/$BG$5</f>
        <v>21</v>
      </c>
      <c r="BG160" s="5">
        <f>SUM(AM160:AO160,AY160)/$BG$5</f>
        <v>14</v>
      </c>
      <c r="BH160" s="5">
        <f>SUM(AP160:AR160,AZ160)/$BG$5</f>
        <v>0</v>
      </c>
      <c r="BI160" s="5">
        <f>SUM(AS160:AU160,BA160)/$BG$5</f>
        <v>5</v>
      </c>
      <c r="BJ160" s="5">
        <f>SUM(AV160:AX160,BB160)/$BG$5</f>
        <v>1</v>
      </c>
    </row>
    <row r="161" spans="2:62" ht="37.5" thickBot="1" x14ac:dyDescent="0.3">
      <c r="B161" s="71"/>
      <c r="C161" s="70"/>
      <c r="D161" s="69"/>
      <c r="E161" s="68"/>
      <c r="F161" s="68"/>
      <c r="G161" s="67"/>
      <c r="H161" s="66"/>
      <c r="I161" s="64"/>
      <c r="J161" s="64"/>
      <c r="K161" s="65"/>
      <c r="L161" s="64"/>
      <c r="M161" s="62"/>
      <c r="N161" s="64"/>
      <c r="O161" s="62"/>
      <c r="P161" s="64"/>
      <c r="Q161" s="62"/>
      <c r="R161" s="64"/>
      <c r="S161" s="62"/>
      <c r="T161" s="64"/>
      <c r="U161" s="62"/>
      <c r="V161" s="64"/>
      <c r="W161" s="62"/>
      <c r="X161" s="64"/>
      <c r="Y161" s="62"/>
      <c r="Z161" s="64"/>
      <c r="AA161" s="62"/>
      <c r="AB161" s="63"/>
      <c r="AC161" s="62"/>
      <c r="AD161" s="62"/>
      <c r="AE161" s="62"/>
      <c r="AF161" s="61"/>
      <c r="AG161" s="61"/>
      <c r="AH161" s="60"/>
      <c r="AI161" s="59" t="s">
        <v>136</v>
      </c>
      <c r="AJ161" s="214">
        <f t="shared" ref="AJ161:BB161" si="21">AJ160/1</f>
        <v>21</v>
      </c>
      <c r="AK161" s="213">
        <f t="shared" si="21"/>
        <v>0</v>
      </c>
      <c r="AL161" s="212">
        <f t="shared" si="21"/>
        <v>0</v>
      </c>
      <c r="AM161" s="214">
        <f t="shared" si="21"/>
        <v>14</v>
      </c>
      <c r="AN161" s="213">
        <f t="shared" si="21"/>
        <v>0</v>
      </c>
      <c r="AO161" s="212">
        <f t="shared" si="21"/>
        <v>0</v>
      </c>
      <c r="AP161" s="214">
        <f t="shared" si="21"/>
        <v>0</v>
      </c>
      <c r="AQ161" s="213">
        <f t="shared" si="21"/>
        <v>0</v>
      </c>
      <c r="AR161" s="212">
        <f t="shared" si="21"/>
        <v>0</v>
      </c>
      <c r="AS161" s="214">
        <f t="shared" si="21"/>
        <v>5</v>
      </c>
      <c r="AT161" s="213">
        <f t="shared" si="21"/>
        <v>0</v>
      </c>
      <c r="AU161" s="212">
        <f t="shared" si="21"/>
        <v>0</v>
      </c>
      <c r="AV161" s="214">
        <f t="shared" si="21"/>
        <v>1</v>
      </c>
      <c r="AW161" s="213">
        <f t="shared" si="21"/>
        <v>0</v>
      </c>
      <c r="AX161" s="212">
        <f t="shared" si="21"/>
        <v>0</v>
      </c>
      <c r="AY161" s="211">
        <f t="shared" si="21"/>
        <v>0</v>
      </c>
      <c r="AZ161" s="210">
        <f t="shared" si="21"/>
        <v>0</v>
      </c>
      <c r="BA161" s="210">
        <f t="shared" si="21"/>
        <v>0</v>
      </c>
      <c r="BB161" s="209">
        <f t="shared" si="21"/>
        <v>0</v>
      </c>
      <c r="BC161" s="52" t="s">
        <v>135</v>
      </c>
    </row>
    <row r="162" spans="2:62" ht="28.15" customHeight="1" x14ac:dyDescent="0.2">
      <c r="B162" s="30"/>
      <c r="C162" s="242">
        <v>1</v>
      </c>
      <c r="D162" s="44"/>
      <c r="E162" s="113"/>
      <c r="F162" s="113"/>
      <c r="G162" s="112"/>
      <c r="H162" s="223" t="s">
        <v>183</v>
      </c>
      <c r="I162" s="246">
        <v>73</v>
      </c>
      <c r="J162" s="246">
        <v>27</v>
      </c>
      <c r="K162" s="246">
        <v>7</v>
      </c>
      <c r="L162" s="41" t="s">
        <v>133</v>
      </c>
      <c r="M162" s="40" t="s">
        <v>132</v>
      </c>
      <c r="N162" s="41" t="s">
        <v>131</v>
      </c>
      <c r="O162" s="40" t="s">
        <v>614</v>
      </c>
      <c r="P162" s="41" t="s">
        <v>130</v>
      </c>
      <c r="Q162" s="40" t="s">
        <v>614</v>
      </c>
      <c r="R162" s="41" t="s">
        <v>129</v>
      </c>
      <c r="S162" s="40" t="s">
        <v>178</v>
      </c>
      <c r="T162" s="41" t="s">
        <v>128</v>
      </c>
      <c r="U162" s="40" t="s">
        <v>175</v>
      </c>
      <c r="V162" s="41" t="s">
        <v>127</v>
      </c>
      <c r="W162" s="40"/>
      <c r="X162" s="41" t="s">
        <v>126</v>
      </c>
      <c r="Y162" s="40"/>
      <c r="Z162" s="41" t="s">
        <v>125</v>
      </c>
      <c r="AA162" s="40"/>
      <c r="AB162" s="39"/>
      <c r="AC162" s="40"/>
      <c r="AD162" s="39"/>
      <c r="AE162" s="38"/>
      <c r="AF162" s="250"/>
      <c r="AG162" s="250"/>
      <c r="AH162" s="37"/>
      <c r="AI162" s="11"/>
      <c r="AJ162" s="233">
        <f>SUMPRODUCT(LEN($M162:$AA165)-LEN(SUBSTITUTE($M162:$AA165,"A", "")))</f>
        <v>21</v>
      </c>
      <c r="AK162" s="239">
        <f>SUMPRODUCT(LEN($AD162:$AD165)-LEN(SUBSTITUTE($AD162:$AD165,"A", "")))</f>
        <v>0</v>
      </c>
      <c r="AL162" s="230">
        <f>SUMPRODUCT(LEN($AC162:$AC165)-LEN(SUBSTITUTE($AC162:$AC165,"A", "")))</f>
        <v>0</v>
      </c>
      <c r="AM162" s="233">
        <f>SUMPRODUCT(LEN($M162:$AA165)-LEN(SUBSTITUTE($M162:$AA165,"S", "")))</f>
        <v>14</v>
      </c>
      <c r="AN162" s="239">
        <f>SUMPRODUCT(LEN($AD162:$AD165)-LEN(SUBSTITUTE($AD162:$AD165,"S", "")))</f>
        <v>0</v>
      </c>
      <c r="AO162" s="230">
        <f>SUMPRODUCT(LEN($AC162:$AC165)-LEN(SUBSTITUTE($AC162:$AC165,"S", "")))</f>
        <v>0</v>
      </c>
      <c r="AP162" s="233">
        <f>SUMPRODUCT(LEN($M162:$AA165)-LEN(SUBSTITUTE($M162:$AA165,"F", "")))</f>
        <v>0</v>
      </c>
      <c r="AQ162" s="239">
        <f>SUMPRODUCT(LEN($AD162:$AD165)-LEN(SUBSTITUTE($AD162:$AD165,"F", "")))</f>
        <v>0</v>
      </c>
      <c r="AR162" s="230">
        <f>SUMPRODUCT(LEN($AC162:$AC165)-LEN(SUBSTITUTE($AC162:$AC165,"F", "")))</f>
        <v>0</v>
      </c>
      <c r="AS162" s="233">
        <f>SUMPRODUCT(LEN($M162:$AA165)-LEN(SUBSTITUTE($M162:$AA165,"G", "")))</f>
        <v>5</v>
      </c>
      <c r="AT162" s="239">
        <f>SUMPRODUCT(LEN($AD162:$AD165)-LEN(SUBSTITUTE($AD162:$AD165,"G", "")))</f>
        <v>0</v>
      </c>
      <c r="AU162" s="230">
        <f>SUMPRODUCT(LEN($AC162:$AC165)-LEN(SUBSTITUTE($AC162:$AC165,"G", "")))</f>
        <v>0</v>
      </c>
      <c r="AV162" s="233">
        <f>SUMPRODUCT(LEN($L162:$AA165)-LEN(SUBSTITUTE($L162:$AA165,"M", "")))</f>
        <v>1</v>
      </c>
      <c r="AW162" s="236">
        <f>SUMPRODUCT(LEN($AD162:$AD165)-LEN(SUBSTITUTE($AD162:$AD165,"M", "")))</f>
        <v>0</v>
      </c>
      <c r="AX162" s="269">
        <f>SUMPRODUCT(LEN($AC162:$AC165)-LEN(SUBSTITUTE($AC162:$AC165,"M", "")))</f>
        <v>0</v>
      </c>
      <c r="AY162" s="291">
        <f>SUMPRODUCT(LEN($AE162:$AE165)-LEN(SUBSTITUTE($AE162:$AE165,"S", "")))</f>
        <v>0</v>
      </c>
      <c r="AZ162" s="227">
        <f>SUMPRODUCT(LEN($AE162:$AE165)-LEN(SUBSTITUTE($AE162:$AE165,"F", "")))</f>
        <v>0</v>
      </c>
      <c r="BA162" s="227">
        <f>SUMPRODUCT(LEN($AE162:$AE165)-LEN(SUBSTITUTE($AE162:$AE165,"G", "")))</f>
        <v>0</v>
      </c>
      <c r="BB162" s="294">
        <f>SUMPRODUCT(LEN($AE162:$AE165)-LEN(SUBSTITUTE($AE162:$AE165,"M", "")))</f>
        <v>0</v>
      </c>
    </row>
    <row r="163" spans="2:62" ht="28.15" customHeight="1" thickBot="1" x14ac:dyDescent="0.25">
      <c r="B163" s="30"/>
      <c r="C163" s="243"/>
      <c r="D163" s="36"/>
      <c r="E163" s="111"/>
      <c r="F163" s="111"/>
      <c r="G163" s="110"/>
      <c r="H163" s="224"/>
      <c r="I163" s="247"/>
      <c r="J163" s="247"/>
      <c r="K163" s="247"/>
      <c r="L163" s="33" t="s">
        <v>123</v>
      </c>
      <c r="M163" s="32" t="s">
        <v>132</v>
      </c>
      <c r="N163" s="33" t="s">
        <v>122</v>
      </c>
      <c r="O163" s="32" t="s">
        <v>104</v>
      </c>
      <c r="P163" s="33" t="s">
        <v>120</v>
      </c>
      <c r="Q163" s="32" t="s">
        <v>104</v>
      </c>
      <c r="R163" s="33" t="s">
        <v>119</v>
      </c>
      <c r="S163" s="32" t="s">
        <v>217</v>
      </c>
      <c r="T163" s="33" t="s">
        <v>118</v>
      </c>
      <c r="U163" s="32" t="s">
        <v>124</v>
      </c>
      <c r="V163" s="33" t="s">
        <v>117</v>
      </c>
      <c r="W163" s="32"/>
      <c r="X163" s="33" t="s">
        <v>116</v>
      </c>
      <c r="Y163" s="32"/>
      <c r="Z163" s="33" t="s">
        <v>115</v>
      </c>
      <c r="AA163" s="32"/>
      <c r="AB163" s="31"/>
      <c r="AC163" s="32"/>
      <c r="AD163" s="31"/>
      <c r="AE163" s="23"/>
      <c r="AF163" s="251"/>
      <c r="AG163" s="251"/>
      <c r="AH163" s="22"/>
      <c r="AI163" s="11"/>
      <c r="AJ163" s="265"/>
      <c r="AK163" s="267"/>
      <c r="AL163" s="263"/>
      <c r="AM163" s="265"/>
      <c r="AN163" s="267"/>
      <c r="AO163" s="263"/>
      <c r="AP163" s="265"/>
      <c r="AQ163" s="267"/>
      <c r="AR163" s="263"/>
      <c r="AS163" s="265"/>
      <c r="AT163" s="267"/>
      <c r="AU163" s="263"/>
      <c r="AV163" s="265"/>
      <c r="AW163" s="275"/>
      <c r="AX163" s="270"/>
      <c r="AY163" s="292"/>
      <c r="AZ163" s="228"/>
      <c r="BA163" s="228"/>
      <c r="BB163" s="295"/>
    </row>
    <row r="164" spans="2:62" ht="28.15" customHeight="1" x14ac:dyDescent="0.2">
      <c r="B164" s="30"/>
      <c r="C164" s="244"/>
      <c r="D164" s="29"/>
      <c r="E164" s="109"/>
      <c r="F164" s="109"/>
      <c r="G164" s="108"/>
      <c r="H164" s="225">
        <v>236</v>
      </c>
      <c r="I164" s="248"/>
      <c r="J164" s="248"/>
      <c r="K164" s="248"/>
      <c r="L164" s="26" t="s">
        <v>114</v>
      </c>
      <c r="M164" s="25" t="s">
        <v>1379</v>
      </c>
      <c r="N164" s="26" t="s">
        <v>112</v>
      </c>
      <c r="O164" s="25" t="s">
        <v>132</v>
      </c>
      <c r="P164" s="26" t="s">
        <v>111</v>
      </c>
      <c r="Q164" s="25" t="s">
        <v>686</v>
      </c>
      <c r="R164" s="26" t="s">
        <v>110</v>
      </c>
      <c r="S164" s="25" t="s">
        <v>113</v>
      </c>
      <c r="T164" s="26" t="s">
        <v>109</v>
      </c>
      <c r="U164" s="25" t="s">
        <v>121</v>
      </c>
      <c r="V164" s="26" t="s">
        <v>108</v>
      </c>
      <c r="W164" s="25"/>
      <c r="X164" s="26" t="s">
        <v>107</v>
      </c>
      <c r="Y164" s="25"/>
      <c r="Z164" s="26" t="s">
        <v>106</v>
      </c>
      <c r="AA164" s="25"/>
      <c r="AB164" s="24"/>
      <c r="AC164" s="25"/>
      <c r="AD164" s="24"/>
      <c r="AE164" s="23"/>
      <c r="AF164" s="251"/>
      <c r="AG164" s="251"/>
      <c r="AH164" s="22"/>
      <c r="AI164" s="11"/>
      <c r="AJ164" s="265"/>
      <c r="AK164" s="267"/>
      <c r="AL164" s="263"/>
      <c r="AM164" s="265"/>
      <c r="AN164" s="267"/>
      <c r="AO164" s="263"/>
      <c r="AP164" s="265"/>
      <c r="AQ164" s="267"/>
      <c r="AR164" s="263"/>
      <c r="AS164" s="265"/>
      <c r="AT164" s="267"/>
      <c r="AU164" s="263"/>
      <c r="AV164" s="265"/>
      <c r="AW164" s="275"/>
      <c r="AX164" s="270"/>
      <c r="AY164" s="292"/>
      <c r="AZ164" s="228"/>
      <c r="BA164" s="228"/>
      <c r="BB164" s="295"/>
    </row>
    <row r="165" spans="2:62" ht="28.15" customHeight="1" thickBot="1" x14ac:dyDescent="0.25">
      <c r="B165" s="30"/>
      <c r="C165" s="253"/>
      <c r="D165" s="51"/>
      <c r="E165" s="115"/>
      <c r="F165" s="115"/>
      <c r="G165" s="114"/>
      <c r="H165" s="226"/>
      <c r="I165" s="254"/>
      <c r="J165" s="254"/>
      <c r="K165" s="254"/>
      <c r="L165" s="48" t="s">
        <v>105</v>
      </c>
      <c r="M165" s="47" t="s">
        <v>614</v>
      </c>
      <c r="N165" s="48" t="s">
        <v>103</v>
      </c>
      <c r="O165" s="47" t="s">
        <v>104</v>
      </c>
      <c r="P165" s="48" t="s">
        <v>102</v>
      </c>
      <c r="Q165" s="47" t="s">
        <v>411</v>
      </c>
      <c r="R165" s="48" t="s">
        <v>101</v>
      </c>
      <c r="S165" s="47" t="s">
        <v>113</v>
      </c>
      <c r="T165" s="48">
        <v>20</v>
      </c>
      <c r="U165" s="47" t="s">
        <v>121</v>
      </c>
      <c r="V165" s="48" t="s">
        <v>100</v>
      </c>
      <c r="W165" s="47"/>
      <c r="X165" s="48" t="s">
        <v>99</v>
      </c>
      <c r="Y165" s="47"/>
      <c r="Z165" s="48" t="s">
        <v>98</v>
      </c>
      <c r="AA165" s="47"/>
      <c r="AB165" s="16"/>
      <c r="AC165" s="47"/>
      <c r="AD165" s="16"/>
      <c r="AE165" s="46"/>
      <c r="AF165" s="255"/>
      <c r="AG165" s="255"/>
      <c r="AH165" s="45"/>
      <c r="AI165" s="11"/>
      <c r="AJ165" s="266"/>
      <c r="AK165" s="268"/>
      <c r="AL165" s="264"/>
      <c r="AM165" s="266"/>
      <c r="AN165" s="268"/>
      <c r="AO165" s="264"/>
      <c r="AP165" s="266"/>
      <c r="AQ165" s="268"/>
      <c r="AR165" s="264"/>
      <c r="AS165" s="266"/>
      <c r="AT165" s="268"/>
      <c r="AU165" s="264"/>
      <c r="AV165" s="266"/>
      <c r="AW165" s="276"/>
      <c r="AX165" s="271"/>
      <c r="AY165" s="293"/>
      <c r="AZ165" s="229"/>
      <c r="BA165" s="229"/>
      <c r="BB165" s="296"/>
    </row>
    <row r="166" spans="2:62" ht="28.15" customHeight="1" x14ac:dyDescent="0.2">
      <c r="B166" s="30"/>
      <c r="C166" s="242">
        <v>2</v>
      </c>
      <c r="D166" s="44"/>
      <c r="E166" s="113"/>
      <c r="F166" s="113"/>
      <c r="G166" s="112"/>
      <c r="H166" s="223"/>
      <c r="I166" s="246"/>
      <c r="J166" s="246"/>
      <c r="K166" s="246"/>
      <c r="L166" s="41" t="s">
        <v>133</v>
      </c>
      <c r="M166" s="40"/>
      <c r="N166" s="41" t="s">
        <v>131</v>
      </c>
      <c r="O166" s="40"/>
      <c r="P166" s="41" t="s">
        <v>130</v>
      </c>
      <c r="Q166" s="40"/>
      <c r="R166" s="41" t="s">
        <v>129</v>
      </c>
      <c r="S166" s="40"/>
      <c r="T166" s="41" t="s">
        <v>128</v>
      </c>
      <c r="U166" s="40"/>
      <c r="V166" s="41" t="s">
        <v>127</v>
      </c>
      <c r="W166" s="40"/>
      <c r="X166" s="41" t="s">
        <v>126</v>
      </c>
      <c r="Y166" s="40"/>
      <c r="Z166" s="41" t="s">
        <v>125</v>
      </c>
      <c r="AA166" s="40"/>
      <c r="AB166" s="39"/>
      <c r="AC166" s="40"/>
      <c r="AD166" s="39"/>
      <c r="AE166" s="38"/>
      <c r="AF166" s="250"/>
      <c r="AG166" s="250"/>
      <c r="AH166" s="37"/>
      <c r="AI166" s="11"/>
      <c r="AJ166" s="233">
        <f>SUMPRODUCT(LEN($M166:$AA169)-LEN(SUBSTITUTE($M166:$AA169,"A", "")))</f>
        <v>0</v>
      </c>
      <c r="AK166" s="239">
        <f>SUMPRODUCT(LEN($AD166:$AD169)-LEN(SUBSTITUTE($AD166:$AD169,"A", "")))</f>
        <v>0</v>
      </c>
      <c r="AL166" s="230">
        <f>SUMPRODUCT(LEN($AC166:$AC169)-LEN(SUBSTITUTE($AC166:$AC169,"A", "")))</f>
        <v>0</v>
      </c>
      <c r="AM166" s="233">
        <f>SUMPRODUCT(LEN($M166:$AA169)-LEN(SUBSTITUTE($M166:$AA169,"S", "")))</f>
        <v>0</v>
      </c>
      <c r="AN166" s="239">
        <f>SUMPRODUCT(LEN($AD166:$AD169)-LEN(SUBSTITUTE($AD166:$AD169,"S", "")))</f>
        <v>0</v>
      </c>
      <c r="AO166" s="230">
        <f>SUMPRODUCT(LEN($AC166:$AC169)-LEN(SUBSTITUTE($AC166:$AC169,"S", "")))</f>
        <v>0</v>
      </c>
      <c r="AP166" s="233">
        <f>SUMPRODUCT(LEN($M166:$AA169)-LEN(SUBSTITUTE($M166:$AA169,"F", "")))</f>
        <v>0</v>
      </c>
      <c r="AQ166" s="239">
        <f>SUMPRODUCT(LEN($AD166:$AD169)-LEN(SUBSTITUTE($AD166:$AD169,"F", "")))</f>
        <v>0</v>
      </c>
      <c r="AR166" s="230">
        <f>SUMPRODUCT(LEN($AC166:$AC169)-LEN(SUBSTITUTE($AC166:$AC169,"F", "")))</f>
        <v>0</v>
      </c>
      <c r="AS166" s="233">
        <f>SUMPRODUCT(LEN($M166:$AA169)-LEN(SUBSTITUTE($M166:$AA169,"G", "")))</f>
        <v>0</v>
      </c>
      <c r="AT166" s="239">
        <f>SUMPRODUCT(LEN($AD166:$AD169)-LEN(SUBSTITUTE($AD166:$AD169,"G", "")))</f>
        <v>0</v>
      </c>
      <c r="AU166" s="230">
        <f>SUMPRODUCT(LEN($AC166:$AC169)-LEN(SUBSTITUTE($AC166:$AC169,"G", "")))</f>
        <v>0</v>
      </c>
      <c r="AV166" s="233">
        <f>SUMPRODUCT(LEN($L166:$AA169)-LEN(SUBSTITUTE($L166:$AA169,"M", "")))</f>
        <v>0</v>
      </c>
      <c r="AW166" s="236">
        <f>SUMPRODUCT(LEN($AD166:$AD169)-LEN(SUBSTITUTE($AD166:$AD169,"M", "")))</f>
        <v>0</v>
      </c>
      <c r="AX166" s="269">
        <f>SUMPRODUCT(LEN($AC166:$AC169)-LEN(SUBSTITUTE($AC166:$AC169,"M", "")))</f>
        <v>0</v>
      </c>
      <c r="AY166" s="291">
        <f>SUMPRODUCT(LEN($AE166:$AE169)-LEN(SUBSTITUTE($AE166:$AE169,"S", "")))</f>
        <v>0</v>
      </c>
      <c r="AZ166" s="227">
        <f>SUMPRODUCT(LEN($AE166:$AE169)-LEN(SUBSTITUTE($AE166:$AE169,"F", "")))</f>
        <v>0</v>
      </c>
      <c r="BA166" s="227">
        <f>SUMPRODUCT(LEN($AE166:$AE169)-LEN(SUBSTITUTE($AE166:$AE169,"G", "")))</f>
        <v>0</v>
      </c>
      <c r="BB166" s="294">
        <f>SUMPRODUCT(LEN($AE166:$AE169)-LEN(SUBSTITUTE($AE166:$AE169,"M", "")))</f>
        <v>0</v>
      </c>
    </row>
    <row r="167" spans="2:62" ht="28.15" customHeight="1" thickBot="1" x14ac:dyDescent="0.25">
      <c r="B167" s="30"/>
      <c r="C167" s="243"/>
      <c r="D167" s="36"/>
      <c r="E167" s="111"/>
      <c r="F167" s="111"/>
      <c r="G167" s="110"/>
      <c r="H167" s="224"/>
      <c r="I167" s="247"/>
      <c r="J167" s="247"/>
      <c r="K167" s="247"/>
      <c r="L167" s="33" t="s">
        <v>123</v>
      </c>
      <c r="M167" s="32"/>
      <c r="N167" s="33" t="s">
        <v>122</v>
      </c>
      <c r="O167" s="32"/>
      <c r="P167" s="33" t="s">
        <v>120</v>
      </c>
      <c r="Q167" s="32"/>
      <c r="R167" s="33" t="s">
        <v>119</v>
      </c>
      <c r="S167" s="32"/>
      <c r="T167" s="33" t="s">
        <v>118</v>
      </c>
      <c r="U167" s="32"/>
      <c r="V167" s="33" t="s">
        <v>117</v>
      </c>
      <c r="W167" s="32"/>
      <c r="X167" s="33" t="s">
        <v>116</v>
      </c>
      <c r="Y167" s="32"/>
      <c r="Z167" s="33" t="s">
        <v>115</v>
      </c>
      <c r="AA167" s="32"/>
      <c r="AB167" s="31"/>
      <c r="AC167" s="32"/>
      <c r="AD167" s="31"/>
      <c r="AE167" s="23"/>
      <c r="AF167" s="251"/>
      <c r="AG167" s="251"/>
      <c r="AH167" s="22"/>
      <c r="AI167" s="11"/>
      <c r="AJ167" s="265"/>
      <c r="AK167" s="267"/>
      <c r="AL167" s="263"/>
      <c r="AM167" s="265"/>
      <c r="AN167" s="267"/>
      <c r="AO167" s="263"/>
      <c r="AP167" s="265"/>
      <c r="AQ167" s="267"/>
      <c r="AR167" s="263"/>
      <c r="AS167" s="265"/>
      <c r="AT167" s="267"/>
      <c r="AU167" s="263"/>
      <c r="AV167" s="265"/>
      <c r="AW167" s="275"/>
      <c r="AX167" s="270"/>
      <c r="AY167" s="292"/>
      <c r="AZ167" s="228"/>
      <c r="BA167" s="228"/>
      <c r="BB167" s="295"/>
    </row>
    <row r="168" spans="2:62" ht="28.15" customHeight="1" x14ac:dyDescent="0.2">
      <c r="B168" s="30"/>
      <c r="C168" s="244"/>
      <c r="D168" s="29"/>
      <c r="E168" s="109"/>
      <c r="F168" s="109"/>
      <c r="G168" s="108"/>
      <c r="H168" s="225"/>
      <c r="I168" s="248"/>
      <c r="J168" s="248"/>
      <c r="K168" s="248"/>
      <c r="L168" s="26" t="s">
        <v>114</v>
      </c>
      <c r="M168" s="25"/>
      <c r="N168" s="26" t="s">
        <v>112</v>
      </c>
      <c r="O168" s="25"/>
      <c r="P168" s="26" t="s">
        <v>111</v>
      </c>
      <c r="Q168" s="25"/>
      <c r="R168" s="26" t="s">
        <v>110</v>
      </c>
      <c r="S168" s="25"/>
      <c r="T168" s="26" t="s">
        <v>109</v>
      </c>
      <c r="U168" s="25"/>
      <c r="V168" s="26" t="s">
        <v>108</v>
      </c>
      <c r="W168" s="25"/>
      <c r="X168" s="26" t="s">
        <v>107</v>
      </c>
      <c r="Y168" s="25"/>
      <c r="Z168" s="26" t="s">
        <v>106</v>
      </c>
      <c r="AA168" s="25"/>
      <c r="AB168" s="24"/>
      <c r="AC168" s="25"/>
      <c r="AD168" s="24"/>
      <c r="AE168" s="23"/>
      <c r="AF168" s="251"/>
      <c r="AG168" s="251"/>
      <c r="AH168" s="22"/>
      <c r="AI168" s="11"/>
      <c r="AJ168" s="265"/>
      <c r="AK168" s="267"/>
      <c r="AL168" s="263"/>
      <c r="AM168" s="265"/>
      <c r="AN168" s="267"/>
      <c r="AO168" s="263"/>
      <c r="AP168" s="265"/>
      <c r="AQ168" s="267"/>
      <c r="AR168" s="263"/>
      <c r="AS168" s="265"/>
      <c r="AT168" s="267"/>
      <c r="AU168" s="263"/>
      <c r="AV168" s="265"/>
      <c r="AW168" s="275"/>
      <c r="AX168" s="270"/>
      <c r="AY168" s="292"/>
      <c r="AZ168" s="228"/>
      <c r="BA168" s="228"/>
      <c r="BB168" s="295"/>
    </row>
    <row r="169" spans="2:62" ht="28.15" customHeight="1" thickBot="1" x14ac:dyDescent="0.25">
      <c r="B169" s="30"/>
      <c r="C169" s="253"/>
      <c r="D169" s="51"/>
      <c r="E169" s="115"/>
      <c r="F169" s="115"/>
      <c r="G169" s="114"/>
      <c r="H169" s="226"/>
      <c r="I169" s="254"/>
      <c r="J169" s="254"/>
      <c r="K169" s="254"/>
      <c r="L169" s="48" t="s">
        <v>105</v>
      </c>
      <c r="M169" s="47"/>
      <c r="N169" s="48" t="s">
        <v>103</v>
      </c>
      <c r="O169" s="47"/>
      <c r="P169" s="48" t="s">
        <v>102</v>
      </c>
      <c r="Q169" s="47"/>
      <c r="R169" s="48" t="s">
        <v>101</v>
      </c>
      <c r="S169" s="47"/>
      <c r="T169" s="48">
        <v>20</v>
      </c>
      <c r="U169" s="47"/>
      <c r="V169" s="48" t="s">
        <v>100</v>
      </c>
      <c r="W169" s="47"/>
      <c r="X169" s="48" t="s">
        <v>99</v>
      </c>
      <c r="Y169" s="47"/>
      <c r="Z169" s="48" t="s">
        <v>98</v>
      </c>
      <c r="AA169" s="47"/>
      <c r="AB169" s="16"/>
      <c r="AC169" s="47"/>
      <c r="AD169" s="16"/>
      <c r="AE169" s="46"/>
      <c r="AF169" s="255"/>
      <c r="AG169" s="255"/>
      <c r="AH169" s="45"/>
      <c r="AI169" s="11"/>
      <c r="AJ169" s="266"/>
      <c r="AK169" s="268"/>
      <c r="AL169" s="264"/>
      <c r="AM169" s="266"/>
      <c r="AN169" s="268"/>
      <c r="AO169" s="264"/>
      <c r="AP169" s="266"/>
      <c r="AQ169" s="268"/>
      <c r="AR169" s="264"/>
      <c r="AS169" s="266"/>
      <c r="AT169" s="268"/>
      <c r="AU169" s="264"/>
      <c r="AV169" s="266"/>
      <c r="AW169" s="276"/>
      <c r="AX169" s="271"/>
      <c r="AY169" s="293"/>
      <c r="AZ169" s="229"/>
      <c r="BA169" s="229"/>
      <c r="BB169" s="296"/>
    </row>
    <row r="170" spans="2:62" ht="28.15" customHeight="1" x14ac:dyDescent="0.2">
      <c r="B170" s="30"/>
      <c r="C170" s="242">
        <v>3</v>
      </c>
      <c r="D170" s="44"/>
      <c r="E170" s="113"/>
      <c r="F170" s="113"/>
      <c r="G170" s="112"/>
      <c r="H170" s="223"/>
      <c r="I170" s="246"/>
      <c r="J170" s="246"/>
      <c r="K170" s="246"/>
      <c r="L170" s="41" t="s">
        <v>133</v>
      </c>
      <c r="M170" s="40"/>
      <c r="N170" s="41" t="s">
        <v>131</v>
      </c>
      <c r="O170" s="40"/>
      <c r="P170" s="41" t="s">
        <v>130</v>
      </c>
      <c r="Q170" s="40"/>
      <c r="R170" s="41" t="s">
        <v>129</v>
      </c>
      <c r="S170" s="40"/>
      <c r="T170" s="41" t="s">
        <v>128</v>
      </c>
      <c r="U170" s="40"/>
      <c r="V170" s="41" t="s">
        <v>127</v>
      </c>
      <c r="W170" s="40"/>
      <c r="X170" s="41" t="s">
        <v>126</v>
      </c>
      <c r="Y170" s="40"/>
      <c r="Z170" s="41" t="s">
        <v>125</v>
      </c>
      <c r="AA170" s="40"/>
      <c r="AB170" s="39"/>
      <c r="AC170" s="40"/>
      <c r="AD170" s="39"/>
      <c r="AE170" s="38"/>
      <c r="AF170" s="250"/>
      <c r="AG170" s="250"/>
      <c r="AH170" s="37"/>
      <c r="AI170" s="11"/>
      <c r="AJ170" s="233">
        <f>SUMPRODUCT(LEN($M170:$AA173)-LEN(SUBSTITUTE($M170:$AA173,"A", "")))</f>
        <v>0</v>
      </c>
      <c r="AK170" s="239">
        <f>SUMPRODUCT(LEN($AD170:$AD173)-LEN(SUBSTITUTE($AD170:$AD173,"A", "")))</f>
        <v>0</v>
      </c>
      <c r="AL170" s="230">
        <f>SUMPRODUCT(LEN($AC170:$AC173)-LEN(SUBSTITUTE($AC170:$AC173,"A", "")))</f>
        <v>0</v>
      </c>
      <c r="AM170" s="233">
        <f>SUMPRODUCT(LEN($M170:$AA173)-LEN(SUBSTITUTE($M170:$AA173,"S", "")))</f>
        <v>0</v>
      </c>
      <c r="AN170" s="239">
        <f>SUMPRODUCT(LEN($AD170:$AD173)-LEN(SUBSTITUTE($AD170:$AD173,"S", "")))</f>
        <v>0</v>
      </c>
      <c r="AO170" s="230">
        <f>SUMPRODUCT(LEN($AC170:$AC173)-LEN(SUBSTITUTE($AC170:$AC173,"S", "")))</f>
        <v>0</v>
      </c>
      <c r="AP170" s="233">
        <f>SUMPRODUCT(LEN($M170:$AA173)-LEN(SUBSTITUTE($M170:$AA173,"F", "")))</f>
        <v>0</v>
      </c>
      <c r="AQ170" s="239">
        <f>SUMPRODUCT(LEN($AD170:$AD173)-LEN(SUBSTITUTE($AD170:$AD173,"F", "")))</f>
        <v>0</v>
      </c>
      <c r="AR170" s="230">
        <f>SUMPRODUCT(LEN($AC170:$AC173)-LEN(SUBSTITUTE($AC170:$AC173,"F", "")))</f>
        <v>0</v>
      </c>
      <c r="AS170" s="233">
        <f>SUMPRODUCT(LEN($M170:$AA173)-LEN(SUBSTITUTE($M170:$AA173,"G", "")))</f>
        <v>0</v>
      </c>
      <c r="AT170" s="239">
        <f>SUMPRODUCT(LEN($AD170:$AD173)-LEN(SUBSTITUTE($AD170:$AD173,"G", "")))</f>
        <v>0</v>
      </c>
      <c r="AU170" s="230">
        <f>SUMPRODUCT(LEN($AC170:$AC173)-LEN(SUBSTITUTE($AC170:$AC173,"G", "")))</f>
        <v>0</v>
      </c>
      <c r="AV170" s="233">
        <f>SUMPRODUCT(LEN($L170:$AA173)-LEN(SUBSTITUTE($L170:$AA173,"M", "")))</f>
        <v>0</v>
      </c>
      <c r="AW170" s="236">
        <f>SUMPRODUCT(LEN($AD170:$AD173)-LEN(SUBSTITUTE($AD170:$AD173,"M", "")))</f>
        <v>0</v>
      </c>
      <c r="AX170" s="269">
        <f>SUMPRODUCT(LEN($AC170:$AC173)-LEN(SUBSTITUTE($AC170:$AC173,"M", "")))</f>
        <v>0</v>
      </c>
      <c r="AY170" s="291">
        <f>SUMPRODUCT(LEN($AE170:$AE173)-LEN(SUBSTITUTE($AE170:$AE173,"S", "")))</f>
        <v>0</v>
      </c>
      <c r="AZ170" s="227">
        <f>SUMPRODUCT(LEN($AE170:$AE173)-LEN(SUBSTITUTE($AE170:$AE173,"F", "")))</f>
        <v>0</v>
      </c>
      <c r="BA170" s="227">
        <f>SUMPRODUCT(LEN($AE170:$AE173)-LEN(SUBSTITUTE($AE170:$AE173,"G", "")))</f>
        <v>0</v>
      </c>
      <c r="BB170" s="294">
        <f>SUMPRODUCT(LEN($AE170:$AE173)-LEN(SUBSTITUTE($AE170:$AE173,"M", "")))</f>
        <v>0</v>
      </c>
    </row>
    <row r="171" spans="2:62" ht="28.15" customHeight="1" thickBot="1" x14ac:dyDescent="0.25">
      <c r="B171" s="30"/>
      <c r="C171" s="243"/>
      <c r="D171" s="36"/>
      <c r="E171" s="111"/>
      <c r="F171" s="111"/>
      <c r="G171" s="110"/>
      <c r="H171" s="224"/>
      <c r="I171" s="247"/>
      <c r="J171" s="247"/>
      <c r="K171" s="247"/>
      <c r="L171" s="33" t="s">
        <v>123</v>
      </c>
      <c r="M171" s="32"/>
      <c r="N171" s="33" t="s">
        <v>122</v>
      </c>
      <c r="O171" s="32"/>
      <c r="P171" s="33" t="s">
        <v>120</v>
      </c>
      <c r="Q171" s="32"/>
      <c r="R171" s="33" t="s">
        <v>119</v>
      </c>
      <c r="S171" s="32"/>
      <c r="T171" s="33" t="s">
        <v>118</v>
      </c>
      <c r="U171" s="32"/>
      <c r="V171" s="33" t="s">
        <v>117</v>
      </c>
      <c r="W171" s="32"/>
      <c r="X171" s="33" t="s">
        <v>116</v>
      </c>
      <c r="Y171" s="32"/>
      <c r="Z171" s="33" t="s">
        <v>115</v>
      </c>
      <c r="AA171" s="32"/>
      <c r="AB171" s="31"/>
      <c r="AC171" s="32"/>
      <c r="AD171" s="31"/>
      <c r="AE171" s="23"/>
      <c r="AF171" s="251"/>
      <c r="AG171" s="251"/>
      <c r="AH171" s="22"/>
      <c r="AI171" s="11"/>
      <c r="AJ171" s="265"/>
      <c r="AK171" s="267"/>
      <c r="AL171" s="263"/>
      <c r="AM171" s="265"/>
      <c r="AN171" s="267"/>
      <c r="AO171" s="263"/>
      <c r="AP171" s="265"/>
      <c r="AQ171" s="267"/>
      <c r="AR171" s="263"/>
      <c r="AS171" s="265"/>
      <c r="AT171" s="267"/>
      <c r="AU171" s="263"/>
      <c r="AV171" s="265"/>
      <c r="AW171" s="275"/>
      <c r="AX171" s="270"/>
      <c r="AY171" s="292"/>
      <c r="AZ171" s="228"/>
      <c r="BA171" s="228"/>
      <c r="BB171" s="295"/>
    </row>
    <row r="172" spans="2:62" ht="28.15" customHeight="1" x14ac:dyDescent="0.2">
      <c r="B172" s="30"/>
      <c r="C172" s="244"/>
      <c r="D172" s="29"/>
      <c r="E172" s="109"/>
      <c r="F172" s="109"/>
      <c r="G172" s="108"/>
      <c r="H172" s="225"/>
      <c r="I172" s="248"/>
      <c r="J172" s="248"/>
      <c r="K172" s="248"/>
      <c r="L172" s="26" t="s">
        <v>114</v>
      </c>
      <c r="M172" s="25"/>
      <c r="N172" s="26" t="s">
        <v>112</v>
      </c>
      <c r="O172" s="25"/>
      <c r="P172" s="26" t="s">
        <v>111</v>
      </c>
      <c r="Q172" s="25"/>
      <c r="R172" s="26" t="s">
        <v>110</v>
      </c>
      <c r="S172" s="25"/>
      <c r="T172" s="26" t="s">
        <v>109</v>
      </c>
      <c r="U172" s="25"/>
      <c r="V172" s="26" t="s">
        <v>108</v>
      </c>
      <c r="W172" s="25"/>
      <c r="X172" s="26" t="s">
        <v>107</v>
      </c>
      <c r="Y172" s="25"/>
      <c r="Z172" s="26" t="s">
        <v>106</v>
      </c>
      <c r="AA172" s="25"/>
      <c r="AB172" s="24"/>
      <c r="AC172" s="25"/>
      <c r="AD172" s="24"/>
      <c r="AE172" s="23"/>
      <c r="AF172" s="251"/>
      <c r="AG172" s="251"/>
      <c r="AH172" s="22"/>
      <c r="AI172" s="11"/>
      <c r="AJ172" s="265"/>
      <c r="AK172" s="267"/>
      <c r="AL172" s="263"/>
      <c r="AM172" s="265"/>
      <c r="AN172" s="267"/>
      <c r="AO172" s="263"/>
      <c r="AP172" s="265"/>
      <c r="AQ172" s="267"/>
      <c r="AR172" s="263"/>
      <c r="AS172" s="265"/>
      <c r="AT172" s="267"/>
      <c r="AU172" s="263"/>
      <c r="AV172" s="265"/>
      <c r="AW172" s="275"/>
      <c r="AX172" s="270"/>
      <c r="AY172" s="292"/>
      <c r="AZ172" s="228"/>
      <c r="BA172" s="228"/>
      <c r="BB172" s="295"/>
    </row>
    <row r="173" spans="2:62" ht="28.15" customHeight="1" thickBot="1" x14ac:dyDescent="0.25">
      <c r="B173" s="21"/>
      <c r="C173" s="245"/>
      <c r="D173" s="20"/>
      <c r="E173" s="117"/>
      <c r="F173" s="117"/>
      <c r="G173" s="116"/>
      <c r="H173" s="226"/>
      <c r="I173" s="249"/>
      <c r="J173" s="249"/>
      <c r="K173" s="249"/>
      <c r="L173" s="17" t="s">
        <v>105</v>
      </c>
      <c r="M173" s="15"/>
      <c r="N173" s="17" t="s">
        <v>103</v>
      </c>
      <c r="O173" s="15"/>
      <c r="P173" s="17" t="s">
        <v>102</v>
      </c>
      <c r="Q173" s="15"/>
      <c r="R173" s="17" t="s">
        <v>101</v>
      </c>
      <c r="S173" s="15"/>
      <c r="T173" s="17">
        <v>20</v>
      </c>
      <c r="U173" s="15"/>
      <c r="V173" s="17" t="s">
        <v>100</v>
      </c>
      <c r="W173" s="15"/>
      <c r="X173" s="17" t="s">
        <v>99</v>
      </c>
      <c r="Y173" s="15"/>
      <c r="Z173" s="17" t="s">
        <v>98</v>
      </c>
      <c r="AA173" s="15"/>
      <c r="AB173" s="16"/>
      <c r="AC173" s="15"/>
      <c r="AD173" s="14"/>
      <c r="AE173" s="13"/>
      <c r="AF173" s="252"/>
      <c r="AG173" s="252"/>
      <c r="AH173" s="12"/>
      <c r="AI173" s="11"/>
      <c r="AJ173" s="266"/>
      <c r="AK173" s="268"/>
      <c r="AL173" s="264"/>
      <c r="AM173" s="266"/>
      <c r="AN173" s="268"/>
      <c r="AO173" s="264"/>
      <c r="AP173" s="266"/>
      <c r="AQ173" s="268"/>
      <c r="AR173" s="264"/>
      <c r="AS173" s="266"/>
      <c r="AT173" s="268"/>
      <c r="AU173" s="264"/>
      <c r="AV173" s="266"/>
      <c r="AW173" s="276"/>
      <c r="AX173" s="271"/>
      <c r="AY173" s="293"/>
      <c r="AZ173" s="229"/>
      <c r="BA173" s="229"/>
      <c r="BB173" s="296"/>
    </row>
    <row r="174" spans="2:62" ht="85.9" customHeight="1" thickTop="1" thickBot="1" x14ac:dyDescent="0.35">
      <c r="B174" s="105" t="s">
        <v>174</v>
      </c>
      <c r="C174" s="95" t="s">
        <v>173</v>
      </c>
      <c r="D174" s="100" t="s">
        <v>172</v>
      </c>
      <c r="E174" s="104" t="s">
        <v>171</v>
      </c>
      <c r="F174" s="103"/>
      <c r="G174" s="102"/>
      <c r="H174" s="101" t="s">
        <v>170</v>
      </c>
      <c r="I174" s="100" t="s">
        <v>96</v>
      </c>
      <c r="J174" s="100" t="s">
        <v>169</v>
      </c>
      <c r="K174" s="100" t="s">
        <v>97</v>
      </c>
      <c r="L174" s="256" t="s">
        <v>168</v>
      </c>
      <c r="M174" s="262"/>
      <c r="N174" s="256" t="s">
        <v>167</v>
      </c>
      <c r="O174" s="262"/>
      <c r="P174" s="256" t="s">
        <v>167</v>
      </c>
      <c r="Q174" s="257"/>
      <c r="R174" s="256" t="s">
        <v>167</v>
      </c>
      <c r="S174" s="257"/>
      <c r="T174" s="256" t="s">
        <v>167</v>
      </c>
      <c r="U174" s="257"/>
      <c r="V174" s="256" t="s">
        <v>167</v>
      </c>
      <c r="W174" s="257"/>
      <c r="X174" s="256" t="s">
        <v>167</v>
      </c>
      <c r="Y174" s="257"/>
      <c r="Z174" s="256" t="s">
        <v>167</v>
      </c>
      <c r="AA174" s="257"/>
      <c r="AB174" s="261" t="s">
        <v>166</v>
      </c>
      <c r="AC174" s="257"/>
      <c r="AD174" s="101" t="s">
        <v>165</v>
      </c>
      <c r="AE174" s="101" t="s">
        <v>164</v>
      </c>
      <c r="AF174" s="100" t="s">
        <v>163</v>
      </c>
      <c r="AG174" s="100" t="s">
        <v>162</v>
      </c>
      <c r="AH174" s="99" t="s">
        <v>161</v>
      </c>
      <c r="AI174" s="98"/>
      <c r="AJ174" s="96" t="s">
        <v>160</v>
      </c>
      <c r="AK174" s="95" t="s">
        <v>159</v>
      </c>
      <c r="AL174" s="94" t="s">
        <v>158</v>
      </c>
      <c r="AM174" s="96" t="s">
        <v>157</v>
      </c>
      <c r="AN174" s="95" t="s">
        <v>156</v>
      </c>
      <c r="AO174" s="94" t="s">
        <v>155</v>
      </c>
      <c r="AP174" s="96" t="s">
        <v>154</v>
      </c>
      <c r="AQ174" s="95" t="s">
        <v>153</v>
      </c>
      <c r="AR174" s="97" t="s">
        <v>152</v>
      </c>
      <c r="AS174" s="96" t="s">
        <v>151</v>
      </c>
      <c r="AT174" s="95" t="s">
        <v>150</v>
      </c>
      <c r="AU174" s="94" t="s">
        <v>149</v>
      </c>
      <c r="AV174" s="96" t="s">
        <v>148</v>
      </c>
      <c r="AW174" s="95" t="s">
        <v>147</v>
      </c>
      <c r="AX174" s="94" t="s">
        <v>146</v>
      </c>
      <c r="AY174" s="93" t="s">
        <v>145</v>
      </c>
      <c r="AZ174" s="92" t="s">
        <v>144</v>
      </c>
      <c r="BA174" s="92" t="s">
        <v>143</v>
      </c>
      <c r="BB174" s="91" t="s">
        <v>142</v>
      </c>
    </row>
    <row r="175" spans="2:62" ht="48" thickBot="1" x14ac:dyDescent="0.3">
      <c r="B175" s="90" t="s">
        <v>244</v>
      </c>
      <c r="C175" s="89"/>
      <c r="D175" s="88"/>
      <c r="E175" s="258"/>
      <c r="F175" s="259"/>
      <c r="G175" s="260"/>
      <c r="H175" s="87" t="s">
        <v>140</v>
      </c>
      <c r="I175" s="86"/>
      <c r="J175" s="86"/>
      <c r="K175" s="85"/>
      <c r="L175" s="84"/>
      <c r="M175" s="81"/>
      <c r="N175" s="84"/>
      <c r="O175" s="81"/>
      <c r="P175" s="84"/>
      <c r="Q175" s="81"/>
      <c r="R175" s="84"/>
      <c r="S175" s="81"/>
      <c r="T175" s="84"/>
      <c r="U175" s="81"/>
      <c r="V175" s="84"/>
      <c r="W175" s="81"/>
      <c r="X175" s="84"/>
      <c r="Y175" s="81"/>
      <c r="Z175" s="84"/>
      <c r="AA175" s="83"/>
      <c r="AB175" s="82" t="s">
        <v>139</v>
      </c>
      <c r="AC175" s="81"/>
      <c r="AD175" s="81"/>
      <c r="AE175" s="81"/>
      <c r="AF175" s="80"/>
      <c r="AG175" s="80"/>
      <c r="AH175" s="60"/>
      <c r="AI175" s="79" t="s">
        <v>138</v>
      </c>
      <c r="AJ175" s="78">
        <f t="shared" ref="AJ175:BB175" si="22">SUM(AJ177:AJ188)</f>
        <v>62</v>
      </c>
      <c r="AK175" s="77">
        <f t="shared" si="22"/>
        <v>3</v>
      </c>
      <c r="AL175" s="76">
        <f t="shared" si="22"/>
        <v>0</v>
      </c>
      <c r="AM175" s="78">
        <f t="shared" si="22"/>
        <v>4</v>
      </c>
      <c r="AN175" s="77">
        <f t="shared" si="22"/>
        <v>0</v>
      </c>
      <c r="AO175" s="76">
        <f t="shared" si="22"/>
        <v>0</v>
      </c>
      <c r="AP175" s="78">
        <f t="shared" si="22"/>
        <v>0</v>
      </c>
      <c r="AQ175" s="77">
        <f t="shared" si="22"/>
        <v>0</v>
      </c>
      <c r="AR175" s="76">
        <f t="shared" si="22"/>
        <v>0</v>
      </c>
      <c r="AS175" s="78">
        <f t="shared" si="22"/>
        <v>12</v>
      </c>
      <c r="AT175" s="77">
        <f t="shared" si="22"/>
        <v>0</v>
      </c>
      <c r="AU175" s="76">
        <f t="shared" si="22"/>
        <v>0</v>
      </c>
      <c r="AV175" s="78">
        <f t="shared" si="22"/>
        <v>2</v>
      </c>
      <c r="AW175" s="77">
        <f t="shared" si="22"/>
        <v>0</v>
      </c>
      <c r="AX175" s="76">
        <f t="shared" si="22"/>
        <v>0</v>
      </c>
      <c r="AY175" s="75">
        <f t="shared" si="22"/>
        <v>0</v>
      </c>
      <c r="AZ175" s="74">
        <f t="shared" si="22"/>
        <v>0</v>
      </c>
      <c r="BA175" s="74">
        <f t="shared" si="22"/>
        <v>0</v>
      </c>
      <c r="BB175" s="73">
        <f t="shared" si="22"/>
        <v>0</v>
      </c>
      <c r="BC175" s="72" t="s">
        <v>137</v>
      </c>
      <c r="BF175" s="5">
        <f>SUM(AJ175:AL175)/$BG$5</f>
        <v>65</v>
      </c>
      <c r="BG175" s="5">
        <f>SUM(AM175:AO175,AY175)/$BG$5</f>
        <v>4</v>
      </c>
      <c r="BH175" s="5">
        <f>SUM(AP175:AR175,AZ175)/$BG$5</f>
        <v>0</v>
      </c>
      <c r="BI175" s="5">
        <f>SUM(AS175:AU175,BA175)/$BG$5</f>
        <v>12</v>
      </c>
      <c r="BJ175" s="5">
        <f>SUM(AV175:AX175,BB175)/$BG$5</f>
        <v>2</v>
      </c>
    </row>
    <row r="176" spans="2:62" ht="37.5" thickBot="1" x14ac:dyDescent="0.3">
      <c r="B176" s="71"/>
      <c r="C176" s="70"/>
      <c r="D176" s="69"/>
      <c r="E176" s="68"/>
      <c r="F176" s="68"/>
      <c r="G176" s="67"/>
      <c r="H176" s="66"/>
      <c r="I176" s="64"/>
      <c r="J176" s="64"/>
      <c r="K176" s="65"/>
      <c r="L176" s="64"/>
      <c r="M176" s="62"/>
      <c r="N176" s="64"/>
      <c r="O176" s="62"/>
      <c r="P176" s="64"/>
      <c r="Q176" s="62"/>
      <c r="R176" s="64"/>
      <c r="S176" s="62"/>
      <c r="T176" s="64"/>
      <c r="U176" s="62"/>
      <c r="V176" s="64"/>
      <c r="W176" s="62"/>
      <c r="X176" s="64"/>
      <c r="Y176" s="62"/>
      <c r="Z176" s="64"/>
      <c r="AA176" s="62"/>
      <c r="AB176" s="63"/>
      <c r="AC176" s="62"/>
      <c r="AD176" s="62"/>
      <c r="AE176" s="62"/>
      <c r="AF176" s="61"/>
      <c r="AG176" s="61"/>
      <c r="AH176" s="60"/>
      <c r="AI176" s="59" t="s">
        <v>136</v>
      </c>
      <c r="AJ176" s="214">
        <f t="shared" ref="AJ176:BB176" si="23">AJ175/1</f>
        <v>62</v>
      </c>
      <c r="AK176" s="213">
        <f t="shared" si="23"/>
        <v>3</v>
      </c>
      <c r="AL176" s="212">
        <f t="shared" si="23"/>
        <v>0</v>
      </c>
      <c r="AM176" s="214">
        <f t="shared" si="23"/>
        <v>4</v>
      </c>
      <c r="AN176" s="213">
        <f t="shared" si="23"/>
        <v>0</v>
      </c>
      <c r="AO176" s="212">
        <f t="shared" si="23"/>
        <v>0</v>
      </c>
      <c r="AP176" s="214">
        <f t="shared" si="23"/>
        <v>0</v>
      </c>
      <c r="AQ176" s="213">
        <f t="shared" si="23"/>
        <v>0</v>
      </c>
      <c r="AR176" s="212">
        <f t="shared" si="23"/>
        <v>0</v>
      </c>
      <c r="AS176" s="214">
        <f t="shared" si="23"/>
        <v>12</v>
      </c>
      <c r="AT176" s="213">
        <f t="shared" si="23"/>
        <v>0</v>
      </c>
      <c r="AU176" s="212">
        <f t="shared" si="23"/>
        <v>0</v>
      </c>
      <c r="AV176" s="214">
        <f t="shared" si="23"/>
        <v>2</v>
      </c>
      <c r="AW176" s="213">
        <f t="shared" si="23"/>
        <v>0</v>
      </c>
      <c r="AX176" s="212">
        <f t="shared" si="23"/>
        <v>0</v>
      </c>
      <c r="AY176" s="211">
        <f t="shared" si="23"/>
        <v>0</v>
      </c>
      <c r="AZ176" s="210">
        <f t="shared" si="23"/>
        <v>0</v>
      </c>
      <c r="BA176" s="210">
        <f t="shared" si="23"/>
        <v>0</v>
      </c>
      <c r="BB176" s="209">
        <f t="shared" si="23"/>
        <v>0</v>
      </c>
      <c r="BC176" s="52" t="s">
        <v>135</v>
      </c>
    </row>
    <row r="177" spans="2:62" ht="28.15" customHeight="1" x14ac:dyDescent="0.2">
      <c r="B177" s="30"/>
      <c r="C177" s="242">
        <v>1</v>
      </c>
      <c r="D177" s="44"/>
      <c r="E177" s="113"/>
      <c r="F177" s="113"/>
      <c r="G177" s="112"/>
      <c r="H177" s="223" t="s">
        <v>183</v>
      </c>
      <c r="I177" s="246">
        <v>129</v>
      </c>
      <c r="J177" s="246">
        <v>33</v>
      </c>
      <c r="K177" s="246">
        <v>8</v>
      </c>
      <c r="L177" s="41" t="s">
        <v>133</v>
      </c>
      <c r="M177" s="40" t="s">
        <v>1347</v>
      </c>
      <c r="N177" s="41" t="s">
        <v>131</v>
      </c>
      <c r="O177" s="40" t="s">
        <v>186</v>
      </c>
      <c r="P177" s="41" t="s">
        <v>130</v>
      </c>
      <c r="Q177" s="40" t="s">
        <v>186</v>
      </c>
      <c r="R177" s="41" t="s">
        <v>129</v>
      </c>
      <c r="S177" s="40" t="s">
        <v>382</v>
      </c>
      <c r="T177" s="41" t="s">
        <v>128</v>
      </c>
      <c r="U177" s="40" t="s">
        <v>417</v>
      </c>
      <c r="V177" s="41" t="s">
        <v>127</v>
      </c>
      <c r="W177" s="40" t="s">
        <v>399</v>
      </c>
      <c r="X177" s="41" t="s">
        <v>126</v>
      </c>
      <c r="Y177" s="40" t="s">
        <v>121</v>
      </c>
      <c r="Z177" s="41" t="s">
        <v>125</v>
      </c>
      <c r="AA177" s="40"/>
      <c r="AB177" s="39"/>
      <c r="AC177" s="40"/>
      <c r="AD177" s="39" t="s">
        <v>104</v>
      </c>
      <c r="AE177" s="38"/>
      <c r="AF177" s="250"/>
      <c r="AG177" s="250"/>
      <c r="AH177" s="37"/>
      <c r="AI177" s="11"/>
      <c r="AJ177" s="233">
        <f>SUMPRODUCT(LEN($M177:$AA180)-LEN(SUBSTITUTE($M177:$AA180,"A", "")))</f>
        <v>62</v>
      </c>
      <c r="AK177" s="239">
        <f>SUMPRODUCT(LEN($AD177:$AD180)-LEN(SUBSTITUTE($AD177:$AD180,"A", "")))</f>
        <v>3</v>
      </c>
      <c r="AL177" s="230">
        <f>SUMPRODUCT(LEN($AC177:$AC180)-LEN(SUBSTITUTE($AC177:$AC180,"A", "")))</f>
        <v>0</v>
      </c>
      <c r="AM177" s="233">
        <f>SUMPRODUCT(LEN($M177:$AA180)-LEN(SUBSTITUTE($M177:$AA180,"S", "")))</f>
        <v>4</v>
      </c>
      <c r="AN177" s="239">
        <f>SUMPRODUCT(LEN($AD177:$AD180)-LEN(SUBSTITUTE($AD177:$AD180,"S", "")))</f>
        <v>0</v>
      </c>
      <c r="AO177" s="230">
        <f>SUMPRODUCT(LEN($AC177:$AC180)-LEN(SUBSTITUTE($AC177:$AC180,"S", "")))</f>
        <v>0</v>
      </c>
      <c r="AP177" s="233">
        <f>SUMPRODUCT(LEN($M177:$AA180)-LEN(SUBSTITUTE($M177:$AA180,"F", "")))</f>
        <v>0</v>
      </c>
      <c r="AQ177" s="239">
        <f>SUMPRODUCT(LEN($AD177:$AD180)-LEN(SUBSTITUTE($AD177:$AD180,"F", "")))</f>
        <v>0</v>
      </c>
      <c r="AR177" s="230">
        <f>SUMPRODUCT(LEN($AC177:$AC180)-LEN(SUBSTITUTE($AC177:$AC180,"F", "")))</f>
        <v>0</v>
      </c>
      <c r="AS177" s="233">
        <f>SUMPRODUCT(LEN($M177:$AA180)-LEN(SUBSTITUTE($M177:$AA180,"G", "")))</f>
        <v>12</v>
      </c>
      <c r="AT177" s="239">
        <f>SUMPRODUCT(LEN($AD177:$AD180)-LEN(SUBSTITUTE($AD177:$AD180,"G", "")))</f>
        <v>0</v>
      </c>
      <c r="AU177" s="230">
        <f>SUMPRODUCT(LEN($AC177:$AC180)-LEN(SUBSTITUTE($AC177:$AC180,"G", "")))</f>
        <v>0</v>
      </c>
      <c r="AV177" s="233">
        <f>SUMPRODUCT(LEN($L177:$AA180)-LEN(SUBSTITUTE($L177:$AA180,"M", "")))</f>
        <v>2</v>
      </c>
      <c r="AW177" s="236">
        <f>SUMPRODUCT(LEN($AD177:$AD180)-LEN(SUBSTITUTE($AD177:$AD180,"M", "")))</f>
        <v>0</v>
      </c>
      <c r="AX177" s="269">
        <f>SUMPRODUCT(LEN($AC177:$AC180)-LEN(SUBSTITUTE($AC177:$AC180,"M", "")))</f>
        <v>0</v>
      </c>
      <c r="AY177" s="291">
        <f>SUMPRODUCT(LEN($AE177:$AE180)-LEN(SUBSTITUTE($AE177:$AE180,"S", "")))</f>
        <v>0</v>
      </c>
      <c r="AZ177" s="227">
        <f>SUMPRODUCT(LEN($AE177:$AE180)-LEN(SUBSTITUTE($AE177:$AE180,"F", "")))</f>
        <v>0</v>
      </c>
      <c r="BA177" s="227">
        <f>SUMPRODUCT(LEN($AE177:$AE180)-LEN(SUBSTITUTE($AE177:$AE180,"G", "")))</f>
        <v>0</v>
      </c>
      <c r="BB177" s="294">
        <f>SUMPRODUCT(LEN($AE177:$AE180)-LEN(SUBSTITUTE($AE177:$AE180,"M", "")))</f>
        <v>0</v>
      </c>
    </row>
    <row r="178" spans="2:62" ht="28.15" customHeight="1" thickBot="1" x14ac:dyDescent="0.25">
      <c r="B178" s="30"/>
      <c r="C178" s="243"/>
      <c r="D178" s="36"/>
      <c r="E178" s="111"/>
      <c r="F178" s="111"/>
      <c r="G178" s="110"/>
      <c r="H178" s="224"/>
      <c r="I178" s="247"/>
      <c r="J178" s="247"/>
      <c r="K178" s="247"/>
      <c r="L178" s="33" t="s">
        <v>123</v>
      </c>
      <c r="M178" s="32" t="s">
        <v>1347</v>
      </c>
      <c r="N178" s="33" t="s">
        <v>122</v>
      </c>
      <c r="O178" s="32" t="s">
        <v>382</v>
      </c>
      <c r="P178" s="33" t="s">
        <v>120</v>
      </c>
      <c r="Q178" s="32" t="s">
        <v>186</v>
      </c>
      <c r="R178" s="33" t="s">
        <v>119</v>
      </c>
      <c r="S178" s="32" t="s">
        <v>1256</v>
      </c>
      <c r="T178" s="33" t="s">
        <v>118</v>
      </c>
      <c r="U178" s="32" t="s">
        <v>389</v>
      </c>
      <c r="V178" s="33" t="s">
        <v>117</v>
      </c>
      <c r="W178" s="32" t="s">
        <v>104</v>
      </c>
      <c r="X178" s="33" t="s">
        <v>116</v>
      </c>
      <c r="Y178" s="32"/>
      <c r="Z178" s="33" t="s">
        <v>115</v>
      </c>
      <c r="AA178" s="32"/>
      <c r="AB178" s="31"/>
      <c r="AC178" s="32"/>
      <c r="AD178" s="31" t="s">
        <v>132</v>
      </c>
      <c r="AE178" s="23"/>
      <c r="AF178" s="251"/>
      <c r="AG178" s="251"/>
      <c r="AH178" s="22"/>
      <c r="AI178" s="11"/>
      <c r="AJ178" s="265"/>
      <c r="AK178" s="267"/>
      <c r="AL178" s="263"/>
      <c r="AM178" s="265"/>
      <c r="AN178" s="267"/>
      <c r="AO178" s="263"/>
      <c r="AP178" s="265"/>
      <c r="AQ178" s="267"/>
      <c r="AR178" s="263"/>
      <c r="AS178" s="265"/>
      <c r="AT178" s="267"/>
      <c r="AU178" s="263"/>
      <c r="AV178" s="265"/>
      <c r="AW178" s="275"/>
      <c r="AX178" s="270"/>
      <c r="AY178" s="292"/>
      <c r="AZ178" s="228"/>
      <c r="BA178" s="228"/>
      <c r="BB178" s="295"/>
    </row>
    <row r="179" spans="2:62" ht="28.15" customHeight="1" x14ac:dyDescent="0.2">
      <c r="B179" s="30"/>
      <c r="C179" s="244"/>
      <c r="D179" s="29"/>
      <c r="E179" s="109"/>
      <c r="F179" s="109"/>
      <c r="G179" s="108"/>
      <c r="H179" s="225">
        <v>236</v>
      </c>
      <c r="I179" s="248"/>
      <c r="J179" s="248"/>
      <c r="K179" s="248"/>
      <c r="L179" s="26" t="s">
        <v>114</v>
      </c>
      <c r="M179" s="25" t="s">
        <v>186</v>
      </c>
      <c r="N179" s="26" t="s">
        <v>112</v>
      </c>
      <c r="O179" s="25" t="s">
        <v>389</v>
      </c>
      <c r="P179" s="26" t="s">
        <v>111</v>
      </c>
      <c r="Q179" s="25" t="s">
        <v>621</v>
      </c>
      <c r="R179" s="26" t="s">
        <v>110</v>
      </c>
      <c r="S179" s="25" t="s">
        <v>773</v>
      </c>
      <c r="T179" s="26" t="s">
        <v>109</v>
      </c>
      <c r="U179" s="25" t="s">
        <v>697</v>
      </c>
      <c r="V179" s="26" t="s">
        <v>108</v>
      </c>
      <c r="W179" s="25" t="s">
        <v>113</v>
      </c>
      <c r="X179" s="26" t="s">
        <v>107</v>
      </c>
      <c r="Y179" s="25"/>
      <c r="Z179" s="26" t="s">
        <v>106</v>
      </c>
      <c r="AA179" s="25"/>
      <c r="AB179" s="24"/>
      <c r="AC179" s="25"/>
      <c r="AD179" s="24"/>
      <c r="AE179" s="23"/>
      <c r="AF179" s="251"/>
      <c r="AG179" s="251"/>
      <c r="AH179" s="22"/>
      <c r="AI179" s="11"/>
      <c r="AJ179" s="265"/>
      <c r="AK179" s="267"/>
      <c r="AL179" s="263"/>
      <c r="AM179" s="265"/>
      <c r="AN179" s="267"/>
      <c r="AO179" s="263"/>
      <c r="AP179" s="265"/>
      <c r="AQ179" s="267"/>
      <c r="AR179" s="263"/>
      <c r="AS179" s="265"/>
      <c r="AT179" s="267"/>
      <c r="AU179" s="263"/>
      <c r="AV179" s="265"/>
      <c r="AW179" s="275"/>
      <c r="AX179" s="270"/>
      <c r="AY179" s="292"/>
      <c r="AZ179" s="228"/>
      <c r="BA179" s="228"/>
      <c r="BB179" s="295"/>
    </row>
    <row r="180" spans="2:62" ht="28.15" customHeight="1" thickBot="1" x14ac:dyDescent="0.25">
      <c r="B180" s="30"/>
      <c r="C180" s="253"/>
      <c r="D180" s="51"/>
      <c r="E180" s="115"/>
      <c r="F180" s="115"/>
      <c r="G180" s="114"/>
      <c r="H180" s="226"/>
      <c r="I180" s="254"/>
      <c r="J180" s="254"/>
      <c r="K180" s="254"/>
      <c r="L180" s="48" t="s">
        <v>105</v>
      </c>
      <c r="M180" s="47" t="s">
        <v>382</v>
      </c>
      <c r="N180" s="48" t="s">
        <v>103</v>
      </c>
      <c r="O180" s="47" t="s">
        <v>659</v>
      </c>
      <c r="P180" s="48" t="s">
        <v>102</v>
      </c>
      <c r="Q180" s="47" t="s">
        <v>689</v>
      </c>
      <c r="R180" s="48" t="s">
        <v>101</v>
      </c>
      <c r="S180" s="47" t="s">
        <v>389</v>
      </c>
      <c r="T180" s="48">
        <v>20</v>
      </c>
      <c r="U180" s="47" t="s">
        <v>186</v>
      </c>
      <c r="V180" s="48" t="s">
        <v>100</v>
      </c>
      <c r="W180" s="47" t="s">
        <v>104</v>
      </c>
      <c r="X180" s="48" t="s">
        <v>99</v>
      </c>
      <c r="Y180" s="47"/>
      <c r="Z180" s="48" t="s">
        <v>98</v>
      </c>
      <c r="AA180" s="47"/>
      <c r="AB180" s="16"/>
      <c r="AC180" s="47"/>
      <c r="AD180" s="16"/>
      <c r="AE180" s="46"/>
      <c r="AF180" s="255"/>
      <c r="AG180" s="255"/>
      <c r="AH180" s="45"/>
      <c r="AI180" s="11"/>
      <c r="AJ180" s="266"/>
      <c r="AK180" s="268"/>
      <c r="AL180" s="264"/>
      <c r="AM180" s="266"/>
      <c r="AN180" s="268"/>
      <c r="AO180" s="264"/>
      <c r="AP180" s="266"/>
      <c r="AQ180" s="268"/>
      <c r="AR180" s="264"/>
      <c r="AS180" s="266"/>
      <c r="AT180" s="268"/>
      <c r="AU180" s="264"/>
      <c r="AV180" s="266"/>
      <c r="AW180" s="276"/>
      <c r="AX180" s="271"/>
      <c r="AY180" s="293"/>
      <c r="AZ180" s="229"/>
      <c r="BA180" s="229"/>
      <c r="BB180" s="296"/>
    </row>
    <row r="181" spans="2:62" ht="28.15" customHeight="1" x14ac:dyDescent="0.2">
      <c r="B181" s="30"/>
      <c r="C181" s="242">
        <v>2</v>
      </c>
      <c r="D181" s="44"/>
      <c r="E181" s="113"/>
      <c r="F181" s="113"/>
      <c r="G181" s="112"/>
      <c r="H181" s="223"/>
      <c r="I181" s="246"/>
      <c r="J181" s="246"/>
      <c r="K181" s="246"/>
      <c r="L181" s="41" t="s">
        <v>133</v>
      </c>
      <c r="M181" s="40"/>
      <c r="N181" s="41" t="s">
        <v>131</v>
      </c>
      <c r="O181" s="40"/>
      <c r="P181" s="41" t="s">
        <v>130</v>
      </c>
      <c r="Q181" s="40"/>
      <c r="R181" s="41" t="s">
        <v>129</v>
      </c>
      <c r="S181" s="40"/>
      <c r="T181" s="41" t="s">
        <v>128</v>
      </c>
      <c r="U181" s="40"/>
      <c r="V181" s="41" t="s">
        <v>127</v>
      </c>
      <c r="W181" s="40"/>
      <c r="X181" s="41" t="s">
        <v>126</v>
      </c>
      <c r="Y181" s="40"/>
      <c r="Z181" s="41" t="s">
        <v>125</v>
      </c>
      <c r="AA181" s="40"/>
      <c r="AB181" s="39"/>
      <c r="AC181" s="40"/>
      <c r="AD181" s="39"/>
      <c r="AE181" s="38"/>
      <c r="AF181" s="250"/>
      <c r="AG181" s="250"/>
      <c r="AH181" s="37"/>
      <c r="AI181" s="11"/>
      <c r="AJ181" s="233">
        <f>SUMPRODUCT(LEN($M181:$AA184)-LEN(SUBSTITUTE($M181:$AA184,"A", "")))</f>
        <v>0</v>
      </c>
      <c r="AK181" s="239">
        <f>SUMPRODUCT(LEN($AD181:$AD184)-LEN(SUBSTITUTE($AD181:$AD184,"A", "")))</f>
        <v>0</v>
      </c>
      <c r="AL181" s="230">
        <f>SUMPRODUCT(LEN($AC181:$AC184)-LEN(SUBSTITUTE($AC181:$AC184,"A", "")))</f>
        <v>0</v>
      </c>
      <c r="AM181" s="233">
        <f>SUMPRODUCT(LEN($M181:$AA184)-LEN(SUBSTITUTE($M181:$AA184,"S", "")))</f>
        <v>0</v>
      </c>
      <c r="AN181" s="239">
        <f>SUMPRODUCT(LEN($AD181:$AD184)-LEN(SUBSTITUTE($AD181:$AD184,"S", "")))</f>
        <v>0</v>
      </c>
      <c r="AO181" s="230">
        <f>SUMPRODUCT(LEN($AC181:$AC184)-LEN(SUBSTITUTE($AC181:$AC184,"S", "")))</f>
        <v>0</v>
      </c>
      <c r="AP181" s="233">
        <f>SUMPRODUCT(LEN($M181:$AA184)-LEN(SUBSTITUTE($M181:$AA184,"F", "")))</f>
        <v>0</v>
      </c>
      <c r="AQ181" s="239">
        <f>SUMPRODUCT(LEN($AD181:$AD184)-LEN(SUBSTITUTE($AD181:$AD184,"F", "")))</f>
        <v>0</v>
      </c>
      <c r="AR181" s="230">
        <f>SUMPRODUCT(LEN($AC181:$AC184)-LEN(SUBSTITUTE($AC181:$AC184,"F", "")))</f>
        <v>0</v>
      </c>
      <c r="AS181" s="233">
        <f>SUMPRODUCT(LEN($M181:$AA184)-LEN(SUBSTITUTE($M181:$AA184,"G", "")))</f>
        <v>0</v>
      </c>
      <c r="AT181" s="239">
        <f>SUMPRODUCT(LEN($AD181:$AD184)-LEN(SUBSTITUTE($AD181:$AD184,"G", "")))</f>
        <v>0</v>
      </c>
      <c r="AU181" s="230">
        <f>SUMPRODUCT(LEN($AC181:$AC184)-LEN(SUBSTITUTE($AC181:$AC184,"G", "")))</f>
        <v>0</v>
      </c>
      <c r="AV181" s="233">
        <f>SUMPRODUCT(LEN($L181:$AA184)-LEN(SUBSTITUTE($L181:$AA184,"M", "")))</f>
        <v>0</v>
      </c>
      <c r="AW181" s="236">
        <f>SUMPRODUCT(LEN($AD181:$AD184)-LEN(SUBSTITUTE($AD181:$AD184,"M", "")))</f>
        <v>0</v>
      </c>
      <c r="AX181" s="269">
        <f>SUMPRODUCT(LEN($AC181:$AC184)-LEN(SUBSTITUTE($AC181:$AC184,"M", "")))</f>
        <v>0</v>
      </c>
      <c r="AY181" s="291">
        <f>SUMPRODUCT(LEN($AE181:$AE184)-LEN(SUBSTITUTE($AE181:$AE184,"S", "")))</f>
        <v>0</v>
      </c>
      <c r="AZ181" s="227">
        <f>SUMPRODUCT(LEN($AE181:$AE184)-LEN(SUBSTITUTE($AE181:$AE184,"F", "")))</f>
        <v>0</v>
      </c>
      <c r="BA181" s="227">
        <f>SUMPRODUCT(LEN($AE181:$AE184)-LEN(SUBSTITUTE($AE181:$AE184,"G", "")))</f>
        <v>0</v>
      </c>
      <c r="BB181" s="294">
        <f>SUMPRODUCT(LEN($AE181:$AE184)-LEN(SUBSTITUTE($AE181:$AE184,"M", "")))</f>
        <v>0</v>
      </c>
    </row>
    <row r="182" spans="2:62" ht="28.15" customHeight="1" thickBot="1" x14ac:dyDescent="0.25">
      <c r="B182" s="30"/>
      <c r="C182" s="243"/>
      <c r="D182" s="36"/>
      <c r="E182" s="111"/>
      <c r="F182" s="111"/>
      <c r="G182" s="110"/>
      <c r="H182" s="224"/>
      <c r="I182" s="247"/>
      <c r="J182" s="247"/>
      <c r="K182" s="247"/>
      <c r="L182" s="33" t="s">
        <v>123</v>
      </c>
      <c r="M182" s="32"/>
      <c r="N182" s="33" t="s">
        <v>122</v>
      </c>
      <c r="O182" s="32"/>
      <c r="P182" s="33" t="s">
        <v>120</v>
      </c>
      <c r="Q182" s="32"/>
      <c r="R182" s="33" t="s">
        <v>119</v>
      </c>
      <c r="S182" s="32"/>
      <c r="T182" s="33" t="s">
        <v>118</v>
      </c>
      <c r="U182" s="32"/>
      <c r="V182" s="33" t="s">
        <v>117</v>
      </c>
      <c r="W182" s="32"/>
      <c r="X182" s="33" t="s">
        <v>116</v>
      </c>
      <c r="Y182" s="32"/>
      <c r="Z182" s="33" t="s">
        <v>115</v>
      </c>
      <c r="AA182" s="32"/>
      <c r="AB182" s="31"/>
      <c r="AC182" s="32"/>
      <c r="AD182" s="31"/>
      <c r="AE182" s="23"/>
      <c r="AF182" s="251"/>
      <c r="AG182" s="251"/>
      <c r="AH182" s="22"/>
      <c r="AI182" s="11"/>
      <c r="AJ182" s="265"/>
      <c r="AK182" s="267"/>
      <c r="AL182" s="263"/>
      <c r="AM182" s="265"/>
      <c r="AN182" s="267"/>
      <c r="AO182" s="263"/>
      <c r="AP182" s="265"/>
      <c r="AQ182" s="267"/>
      <c r="AR182" s="263"/>
      <c r="AS182" s="265"/>
      <c r="AT182" s="267"/>
      <c r="AU182" s="263"/>
      <c r="AV182" s="265"/>
      <c r="AW182" s="275"/>
      <c r="AX182" s="270"/>
      <c r="AY182" s="292"/>
      <c r="AZ182" s="228"/>
      <c r="BA182" s="228"/>
      <c r="BB182" s="295"/>
    </row>
    <row r="183" spans="2:62" ht="28.15" customHeight="1" x14ac:dyDescent="0.2">
      <c r="B183" s="30"/>
      <c r="C183" s="244"/>
      <c r="D183" s="29"/>
      <c r="E183" s="109"/>
      <c r="F183" s="109"/>
      <c r="G183" s="108"/>
      <c r="H183" s="225"/>
      <c r="I183" s="248"/>
      <c r="J183" s="248"/>
      <c r="K183" s="248"/>
      <c r="L183" s="26" t="s">
        <v>114</v>
      </c>
      <c r="M183" s="25"/>
      <c r="N183" s="26" t="s">
        <v>112</v>
      </c>
      <c r="O183" s="25"/>
      <c r="P183" s="26" t="s">
        <v>111</v>
      </c>
      <c r="Q183" s="25"/>
      <c r="R183" s="26" t="s">
        <v>110</v>
      </c>
      <c r="S183" s="25"/>
      <c r="T183" s="26" t="s">
        <v>109</v>
      </c>
      <c r="U183" s="25"/>
      <c r="V183" s="26" t="s">
        <v>108</v>
      </c>
      <c r="W183" s="25"/>
      <c r="X183" s="26" t="s">
        <v>107</v>
      </c>
      <c r="Y183" s="25"/>
      <c r="Z183" s="26" t="s">
        <v>106</v>
      </c>
      <c r="AA183" s="25"/>
      <c r="AB183" s="24"/>
      <c r="AC183" s="25"/>
      <c r="AD183" s="24"/>
      <c r="AE183" s="23"/>
      <c r="AF183" s="251"/>
      <c r="AG183" s="251"/>
      <c r="AH183" s="22"/>
      <c r="AI183" s="11"/>
      <c r="AJ183" s="265"/>
      <c r="AK183" s="267"/>
      <c r="AL183" s="263"/>
      <c r="AM183" s="265"/>
      <c r="AN183" s="267"/>
      <c r="AO183" s="263"/>
      <c r="AP183" s="265"/>
      <c r="AQ183" s="267"/>
      <c r="AR183" s="263"/>
      <c r="AS183" s="265"/>
      <c r="AT183" s="267"/>
      <c r="AU183" s="263"/>
      <c r="AV183" s="265"/>
      <c r="AW183" s="275"/>
      <c r="AX183" s="270"/>
      <c r="AY183" s="292"/>
      <c r="AZ183" s="228"/>
      <c r="BA183" s="228"/>
      <c r="BB183" s="295"/>
    </row>
    <row r="184" spans="2:62" ht="28.15" customHeight="1" thickBot="1" x14ac:dyDescent="0.25">
      <c r="B184" s="30"/>
      <c r="C184" s="253"/>
      <c r="D184" s="51"/>
      <c r="E184" s="115"/>
      <c r="F184" s="115"/>
      <c r="G184" s="114"/>
      <c r="H184" s="226"/>
      <c r="I184" s="254"/>
      <c r="J184" s="254"/>
      <c r="K184" s="254"/>
      <c r="L184" s="48" t="s">
        <v>105</v>
      </c>
      <c r="M184" s="47"/>
      <c r="N184" s="48" t="s">
        <v>103</v>
      </c>
      <c r="O184" s="47"/>
      <c r="P184" s="48" t="s">
        <v>102</v>
      </c>
      <c r="Q184" s="47"/>
      <c r="R184" s="48" t="s">
        <v>101</v>
      </c>
      <c r="S184" s="47"/>
      <c r="T184" s="48">
        <v>20</v>
      </c>
      <c r="U184" s="47"/>
      <c r="V184" s="48" t="s">
        <v>100</v>
      </c>
      <c r="W184" s="47"/>
      <c r="X184" s="48" t="s">
        <v>99</v>
      </c>
      <c r="Y184" s="47"/>
      <c r="Z184" s="48" t="s">
        <v>98</v>
      </c>
      <c r="AA184" s="47"/>
      <c r="AB184" s="16"/>
      <c r="AC184" s="47"/>
      <c r="AD184" s="16"/>
      <c r="AE184" s="46"/>
      <c r="AF184" s="255"/>
      <c r="AG184" s="255"/>
      <c r="AH184" s="45"/>
      <c r="AI184" s="11"/>
      <c r="AJ184" s="266"/>
      <c r="AK184" s="268"/>
      <c r="AL184" s="264"/>
      <c r="AM184" s="266"/>
      <c r="AN184" s="268"/>
      <c r="AO184" s="264"/>
      <c r="AP184" s="266"/>
      <c r="AQ184" s="268"/>
      <c r="AR184" s="264"/>
      <c r="AS184" s="266"/>
      <c r="AT184" s="268"/>
      <c r="AU184" s="264"/>
      <c r="AV184" s="266"/>
      <c r="AW184" s="276"/>
      <c r="AX184" s="271"/>
      <c r="AY184" s="293"/>
      <c r="AZ184" s="229"/>
      <c r="BA184" s="229"/>
      <c r="BB184" s="296"/>
    </row>
    <row r="185" spans="2:62" ht="28.15" customHeight="1" x14ac:dyDescent="0.2">
      <c r="B185" s="30"/>
      <c r="C185" s="242">
        <v>3</v>
      </c>
      <c r="D185" s="44"/>
      <c r="E185" s="113"/>
      <c r="F185" s="113"/>
      <c r="G185" s="112"/>
      <c r="H185" s="223"/>
      <c r="I185" s="246"/>
      <c r="J185" s="246"/>
      <c r="K185" s="246"/>
      <c r="L185" s="41" t="s">
        <v>133</v>
      </c>
      <c r="M185" s="40"/>
      <c r="N185" s="41" t="s">
        <v>131</v>
      </c>
      <c r="O185" s="40"/>
      <c r="P185" s="41" t="s">
        <v>130</v>
      </c>
      <c r="Q185" s="40"/>
      <c r="R185" s="41" t="s">
        <v>129</v>
      </c>
      <c r="S185" s="40"/>
      <c r="T185" s="41" t="s">
        <v>128</v>
      </c>
      <c r="U185" s="40"/>
      <c r="V185" s="41" t="s">
        <v>127</v>
      </c>
      <c r="W185" s="40"/>
      <c r="X185" s="41" t="s">
        <v>126</v>
      </c>
      <c r="Y185" s="40"/>
      <c r="Z185" s="41" t="s">
        <v>125</v>
      </c>
      <c r="AA185" s="40"/>
      <c r="AB185" s="39"/>
      <c r="AC185" s="40"/>
      <c r="AD185" s="39"/>
      <c r="AE185" s="38"/>
      <c r="AF185" s="250"/>
      <c r="AG185" s="250"/>
      <c r="AH185" s="37"/>
      <c r="AI185" s="11"/>
      <c r="AJ185" s="233">
        <f>SUMPRODUCT(LEN($M185:$AA188)-LEN(SUBSTITUTE($M185:$AA188,"A", "")))</f>
        <v>0</v>
      </c>
      <c r="AK185" s="239">
        <f>SUMPRODUCT(LEN($AD185:$AD188)-LEN(SUBSTITUTE($AD185:$AD188,"A", "")))</f>
        <v>0</v>
      </c>
      <c r="AL185" s="230">
        <f>SUMPRODUCT(LEN($AC185:$AC188)-LEN(SUBSTITUTE($AC185:$AC188,"A", "")))</f>
        <v>0</v>
      </c>
      <c r="AM185" s="233">
        <f>SUMPRODUCT(LEN($M185:$AA188)-LEN(SUBSTITUTE($M185:$AA188,"S", "")))</f>
        <v>0</v>
      </c>
      <c r="AN185" s="239">
        <f>SUMPRODUCT(LEN($AD185:$AD188)-LEN(SUBSTITUTE($AD185:$AD188,"S", "")))</f>
        <v>0</v>
      </c>
      <c r="AO185" s="230">
        <f>SUMPRODUCT(LEN($AC185:$AC188)-LEN(SUBSTITUTE($AC185:$AC188,"S", "")))</f>
        <v>0</v>
      </c>
      <c r="AP185" s="233">
        <f>SUMPRODUCT(LEN($M185:$AA188)-LEN(SUBSTITUTE($M185:$AA188,"F", "")))</f>
        <v>0</v>
      </c>
      <c r="AQ185" s="239">
        <f>SUMPRODUCT(LEN($AD185:$AD188)-LEN(SUBSTITUTE($AD185:$AD188,"F", "")))</f>
        <v>0</v>
      </c>
      <c r="AR185" s="230">
        <f>SUMPRODUCT(LEN($AC185:$AC188)-LEN(SUBSTITUTE($AC185:$AC188,"F", "")))</f>
        <v>0</v>
      </c>
      <c r="AS185" s="233">
        <f>SUMPRODUCT(LEN($M185:$AA188)-LEN(SUBSTITUTE($M185:$AA188,"G", "")))</f>
        <v>0</v>
      </c>
      <c r="AT185" s="239">
        <f>SUMPRODUCT(LEN($AD185:$AD188)-LEN(SUBSTITUTE($AD185:$AD188,"G", "")))</f>
        <v>0</v>
      </c>
      <c r="AU185" s="230">
        <f>SUMPRODUCT(LEN($AC185:$AC188)-LEN(SUBSTITUTE($AC185:$AC188,"G", "")))</f>
        <v>0</v>
      </c>
      <c r="AV185" s="233">
        <f>SUMPRODUCT(LEN($L185:$AA188)-LEN(SUBSTITUTE($L185:$AA188,"M", "")))</f>
        <v>0</v>
      </c>
      <c r="AW185" s="236">
        <f>SUMPRODUCT(LEN($AD185:$AD188)-LEN(SUBSTITUTE($AD185:$AD188,"M", "")))</f>
        <v>0</v>
      </c>
      <c r="AX185" s="269">
        <f>SUMPRODUCT(LEN($AC185:$AC188)-LEN(SUBSTITUTE($AC185:$AC188,"M", "")))</f>
        <v>0</v>
      </c>
      <c r="AY185" s="291">
        <f>SUMPRODUCT(LEN($AE185:$AE188)-LEN(SUBSTITUTE($AE185:$AE188,"S", "")))</f>
        <v>0</v>
      </c>
      <c r="AZ185" s="227">
        <f>SUMPRODUCT(LEN($AE185:$AE188)-LEN(SUBSTITUTE($AE185:$AE188,"F", "")))</f>
        <v>0</v>
      </c>
      <c r="BA185" s="227">
        <f>SUMPRODUCT(LEN($AE185:$AE188)-LEN(SUBSTITUTE($AE185:$AE188,"G", "")))</f>
        <v>0</v>
      </c>
      <c r="BB185" s="294">
        <f>SUMPRODUCT(LEN($AE185:$AE188)-LEN(SUBSTITUTE($AE185:$AE188,"M", "")))</f>
        <v>0</v>
      </c>
    </row>
    <row r="186" spans="2:62" ht="28.15" customHeight="1" thickBot="1" x14ac:dyDescent="0.25">
      <c r="B186" s="30"/>
      <c r="C186" s="243"/>
      <c r="D186" s="36"/>
      <c r="E186" s="111"/>
      <c r="F186" s="111"/>
      <c r="G186" s="110"/>
      <c r="H186" s="224"/>
      <c r="I186" s="247"/>
      <c r="J186" s="247"/>
      <c r="K186" s="247"/>
      <c r="L186" s="33" t="s">
        <v>123</v>
      </c>
      <c r="M186" s="32"/>
      <c r="N186" s="33" t="s">
        <v>122</v>
      </c>
      <c r="O186" s="32"/>
      <c r="P186" s="33" t="s">
        <v>120</v>
      </c>
      <c r="Q186" s="32"/>
      <c r="R186" s="33" t="s">
        <v>119</v>
      </c>
      <c r="S186" s="32"/>
      <c r="T186" s="33" t="s">
        <v>118</v>
      </c>
      <c r="U186" s="32"/>
      <c r="V186" s="33" t="s">
        <v>117</v>
      </c>
      <c r="W186" s="32"/>
      <c r="X186" s="33" t="s">
        <v>116</v>
      </c>
      <c r="Y186" s="32"/>
      <c r="Z186" s="33" t="s">
        <v>115</v>
      </c>
      <c r="AA186" s="32"/>
      <c r="AB186" s="31"/>
      <c r="AC186" s="32"/>
      <c r="AD186" s="31"/>
      <c r="AE186" s="23"/>
      <c r="AF186" s="251"/>
      <c r="AG186" s="251"/>
      <c r="AH186" s="22"/>
      <c r="AI186" s="11"/>
      <c r="AJ186" s="265"/>
      <c r="AK186" s="267"/>
      <c r="AL186" s="263"/>
      <c r="AM186" s="265"/>
      <c r="AN186" s="267"/>
      <c r="AO186" s="263"/>
      <c r="AP186" s="265"/>
      <c r="AQ186" s="267"/>
      <c r="AR186" s="263"/>
      <c r="AS186" s="265"/>
      <c r="AT186" s="267"/>
      <c r="AU186" s="263"/>
      <c r="AV186" s="265"/>
      <c r="AW186" s="275"/>
      <c r="AX186" s="270"/>
      <c r="AY186" s="292"/>
      <c r="AZ186" s="228"/>
      <c r="BA186" s="228"/>
      <c r="BB186" s="295"/>
    </row>
    <row r="187" spans="2:62" ht="28.15" customHeight="1" x14ac:dyDescent="0.2">
      <c r="B187" s="30"/>
      <c r="C187" s="244"/>
      <c r="D187" s="29"/>
      <c r="E187" s="109"/>
      <c r="F187" s="109"/>
      <c r="G187" s="108"/>
      <c r="H187" s="225"/>
      <c r="I187" s="248"/>
      <c r="J187" s="248"/>
      <c r="K187" s="248"/>
      <c r="L187" s="26" t="s">
        <v>114</v>
      </c>
      <c r="M187" s="25"/>
      <c r="N187" s="26" t="s">
        <v>112</v>
      </c>
      <c r="O187" s="25"/>
      <c r="P187" s="26" t="s">
        <v>111</v>
      </c>
      <c r="Q187" s="25"/>
      <c r="R187" s="26" t="s">
        <v>110</v>
      </c>
      <c r="S187" s="25"/>
      <c r="T187" s="26" t="s">
        <v>109</v>
      </c>
      <c r="U187" s="25"/>
      <c r="V187" s="26" t="s">
        <v>108</v>
      </c>
      <c r="W187" s="25"/>
      <c r="X187" s="26" t="s">
        <v>107</v>
      </c>
      <c r="Y187" s="25"/>
      <c r="Z187" s="26" t="s">
        <v>106</v>
      </c>
      <c r="AA187" s="25"/>
      <c r="AB187" s="24"/>
      <c r="AC187" s="25"/>
      <c r="AD187" s="24"/>
      <c r="AE187" s="23"/>
      <c r="AF187" s="251"/>
      <c r="AG187" s="251"/>
      <c r="AH187" s="22"/>
      <c r="AI187" s="11"/>
      <c r="AJ187" s="265"/>
      <c r="AK187" s="267"/>
      <c r="AL187" s="263"/>
      <c r="AM187" s="265"/>
      <c r="AN187" s="267"/>
      <c r="AO187" s="263"/>
      <c r="AP187" s="265"/>
      <c r="AQ187" s="267"/>
      <c r="AR187" s="263"/>
      <c r="AS187" s="265"/>
      <c r="AT187" s="267"/>
      <c r="AU187" s="263"/>
      <c r="AV187" s="265"/>
      <c r="AW187" s="275"/>
      <c r="AX187" s="270"/>
      <c r="AY187" s="292"/>
      <c r="AZ187" s="228"/>
      <c r="BA187" s="228"/>
      <c r="BB187" s="295"/>
    </row>
    <row r="188" spans="2:62" ht="28.15" customHeight="1" thickBot="1" x14ac:dyDescent="0.25">
      <c r="B188" s="21"/>
      <c r="C188" s="245"/>
      <c r="D188" s="20"/>
      <c r="E188" s="117"/>
      <c r="F188" s="117"/>
      <c r="G188" s="116"/>
      <c r="H188" s="226"/>
      <c r="I188" s="249"/>
      <c r="J188" s="249"/>
      <c r="K188" s="249"/>
      <c r="L188" s="17" t="s">
        <v>105</v>
      </c>
      <c r="M188" s="15"/>
      <c r="N188" s="17" t="s">
        <v>103</v>
      </c>
      <c r="O188" s="15"/>
      <c r="P188" s="17" t="s">
        <v>102</v>
      </c>
      <c r="Q188" s="15"/>
      <c r="R188" s="17" t="s">
        <v>101</v>
      </c>
      <c r="S188" s="15"/>
      <c r="T188" s="17">
        <v>20</v>
      </c>
      <c r="U188" s="15"/>
      <c r="V188" s="17" t="s">
        <v>100</v>
      </c>
      <c r="W188" s="15"/>
      <c r="X188" s="17" t="s">
        <v>99</v>
      </c>
      <c r="Y188" s="15"/>
      <c r="Z188" s="17" t="s">
        <v>98</v>
      </c>
      <c r="AA188" s="15"/>
      <c r="AB188" s="16"/>
      <c r="AC188" s="15"/>
      <c r="AD188" s="14"/>
      <c r="AE188" s="13"/>
      <c r="AF188" s="252"/>
      <c r="AG188" s="252"/>
      <c r="AH188" s="12"/>
      <c r="AI188" s="11"/>
      <c r="AJ188" s="266"/>
      <c r="AK188" s="268"/>
      <c r="AL188" s="264"/>
      <c r="AM188" s="266"/>
      <c r="AN188" s="268"/>
      <c r="AO188" s="264"/>
      <c r="AP188" s="266"/>
      <c r="AQ188" s="268"/>
      <c r="AR188" s="264"/>
      <c r="AS188" s="266"/>
      <c r="AT188" s="268"/>
      <c r="AU188" s="264"/>
      <c r="AV188" s="266"/>
      <c r="AW188" s="276"/>
      <c r="AX188" s="271"/>
      <c r="AY188" s="293"/>
      <c r="AZ188" s="229"/>
      <c r="BA188" s="229"/>
      <c r="BB188" s="296"/>
    </row>
    <row r="189" spans="2:62" ht="85.9" customHeight="1" thickTop="1" thickBot="1" x14ac:dyDescent="0.35">
      <c r="B189" s="105" t="s">
        <v>174</v>
      </c>
      <c r="C189" s="95" t="s">
        <v>173</v>
      </c>
      <c r="D189" s="100" t="s">
        <v>172</v>
      </c>
      <c r="E189" s="104" t="s">
        <v>171</v>
      </c>
      <c r="F189" s="103"/>
      <c r="G189" s="102"/>
      <c r="H189" s="101" t="s">
        <v>170</v>
      </c>
      <c r="I189" s="100" t="s">
        <v>96</v>
      </c>
      <c r="J189" s="100" t="s">
        <v>169</v>
      </c>
      <c r="K189" s="100" t="s">
        <v>97</v>
      </c>
      <c r="L189" s="256" t="s">
        <v>168</v>
      </c>
      <c r="M189" s="262"/>
      <c r="N189" s="256" t="s">
        <v>167</v>
      </c>
      <c r="O189" s="262"/>
      <c r="P189" s="256" t="s">
        <v>167</v>
      </c>
      <c r="Q189" s="257"/>
      <c r="R189" s="256" t="s">
        <v>167</v>
      </c>
      <c r="S189" s="257"/>
      <c r="T189" s="256" t="s">
        <v>167</v>
      </c>
      <c r="U189" s="257"/>
      <c r="V189" s="256" t="s">
        <v>167</v>
      </c>
      <c r="W189" s="257"/>
      <c r="X189" s="256" t="s">
        <v>167</v>
      </c>
      <c r="Y189" s="257"/>
      <c r="Z189" s="256" t="s">
        <v>167</v>
      </c>
      <c r="AA189" s="257"/>
      <c r="AB189" s="261" t="s">
        <v>166</v>
      </c>
      <c r="AC189" s="257"/>
      <c r="AD189" s="101" t="s">
        <v>165</v>
      </c>
      <c r="AE189" s="101" t="s">
        <v>164</v>
      </c>
      <c r="AF189" s="100" t="s">
        <v>163</v>
      </c>
      <c r="AG189" s="100" t="s">
        <v>162</v>
      </c>
      <c r="AH189" s="99" t="s">
        <v>161</v>
      </c>
      <c r="AI189" s="98"/>
      <c r="AJ189" s="96" t="s">
        <v>160</v>
      </c>
      <c r="AK189" s="95" t="s">
        <v>159</v>
      </c>
      <c r="AL189" s="94" t="s">
        <v>158</v>
      </c>
      <c r="AM189" s="96" t="s">
        <v>157</v>
      </c>
      <c r="AN189" s="95" t="s">
        <v>156</v>
      </c>
      <c r="AO189" s="94" t="s">
        <v>155</v>
      </c>
      <c r="AP189" s="96" t="s">
        <v>154</v>
      </c>
      <c r="AQ189" s="95" t="s">
        <v>153</v>
      </c>
      <c r="AR189" s="97" t="s">
        <v>152</v>
      </c>
      <c r="AS189" s="96" t="s">
        <v>151</v>
      </c>
      <c r="AT189" s="95" t="s">
        <v>150</v>
      </c>
      <c r="AU189" s="94" t="s">
        <v>149</v>
      </c>
      <c r="AV189" s="96" t="s">
        <v>148</v>
      </c>
      <c r="AW189" s="95" t="s">
        <v>147</v>
      </c>
      <c r="AX189" s="94" t="s">
        <v>146</v>
      </c>
      <c r="AY189" s="93" t="s">
        <v>145</v>
      </c>
      <c r="AZ189" s="92" t="s">
        <v>144</v>
      </c>
      <c r="BA189" s="92" t="s">
        <v>143</v>
      </c>
      <c r="BB189" s="91" t="s">
        <v>142</v>
      </c>
    </row>
    <row r="190" spans="2:62" ht="48" thickBot="1" x14ac:dyDescent="0.3">
      <c r="B190" s="90" t="s">
        <v>243</v>
      </c>
      <c r="C190" s="89"/>
      <c r="D190" s="88"/>
      <c r="E190" s="258"/>
      <c r="F190" s="259"/>
      <c r="G190" s="260"/>
      <c r="H190" s="87" t="s">
        <v>140</v>
      </c>
      <c r="I190" s="86"/>
      <c r="J190" s="86"/>
      <c r="K190" s="85"/>
      <c r="L190" s="84"/>
      <c r="M190" s="81"/>
      <c r="N190" s="84"/>
      <c r="O190" s="81"/>
      <c r="P190" s="84"/>
      <c r="Q190" s="81"/>
      <c r="R190" s="84"/>
      <c r="S190" s="81"/>
      <c r="T190" s="84"/>
      <c r="U190" s="81"/>
      <c r="V190" s="84"/>
      <c r="W190" s="81"/>
      <c r="X190" s="84"/>
      <c r="Y190" s="81"/>
      <c r="Z190" s="84"/>
      <c r="AA190" s="83"/>
      <c r="AB190" s="82" t="s">
        <v>139</v>
      </c>
      <c r="AC190" s="81"/>
      <c r="AD190" s="81"/>
      <c r="AE190" s="81"/>
      <c r="AF190" s="80"/>
      <c r="AG190" s="80"/>
      <c r="AH190" s="60"/>
      <c r="AI190" s="79" t="s">
        <v>138</v>
      </c>
      <c r="AJ190" s="78">
        <f t="shared" ref="AJ190:BB190" si="24">SUM(AJ192:AJ203)</f>
        <v>28</v>
      </c>
      <c r="AK190" s="77">
        <f t="shared" si="24"/>
        <v>0</v>
      </c>
      <c r="AL190" s="76">
        <f t="shared" si="24"/>
        <v>0</v>
      </c>
      <c r="AM190" s="78">
        <f t="shared" si="24"/>
        <v>0</v>
      </c>
      <c r="AN190" s="77">
        <f t="shared" si="24"/>
        <v>0</v>
      </c>
      <c r="AO190" s="76">
        <f t="shared" si="24"/>
        <v>0</v>
      </c>
      <c r="AP190" s="78">
        <f t="shared" si="24"/>
        <v>0</v>
      </c>
      <c r="AQ190" s="77">
        <f t="shared" si="24"/>
        <v>0</v>
      </c>
      <c r="AR190" s="76">
        <f t="shared" si="24"/>
        <v>0</v>
      </c>
      <c r="AS190" s="78">
        <f t="shared" si="24"/>
        <v>8</v>
      </c>
      <c r="AT190" s="77">
        <f t="shared" si="24"/>
        <v>0</v>
      </c>
      <c r="AU190" s="76">
        <f t="shared" si="24"/>
        <v>0</v>
      </c>
      <c r="AV190" s="78">
        <f t="shared" si="24"/>
        <v>2</v>
      </c>
      <c r="AW190" s="77">
        <f t="shared" si="24"/>
        <v>0</v>
      </c>
      <c r="AX190" s="76">
        <f t="shared" si="24"/>
        <v>0</v>
      </c>
      <c r="AY190" s="75">
        <f t="shared" si="24"/>
        <v>0</v>
      </c>
      <c r="AZ190" s="74">
        <f t="shared" si="24"/>
        <v>0</v>
      </c>
      <c r="BA190" s="74">
        <f t="shared" si="24"/>
        <v>0</v>
      </c>
      <c r="BB190" s="73">
        <f t="shared" si="24"/>
        <v>0</v>
      </c>
      <c r="BC190" s="72" t="s">
        <v>137</v>
      </c>
      <c r="BF190" s="5">
        <f>SUM(AJ190:AL190)/$BG$5</f>
        <v>28</v>
      </c>
      <c r="BG190" s="5">
        <f>SUM(AM190:AO190,AY190)/$BG$5</f>
        <v>0</v>
      </c>
      <c r="BH190" s="5">
        <f>SUM(AP190:AR190,AZ190)/$BG$5</f>
        <v>0</v>
      </c>
      <c r="BI190" s="5">
        <f>SUM(AS190:AU190,BA190)/$BG$5</f>
        <v>8</v>
      </c>
      <c r="BJ190" s="5">
        <f>SUM(AV190:AX190,BB190)/$BG$5</f>
        <v>2</v>
      </c>
    </row>
    <row r="191" spans="2:62" ht="37.5" thickBot="1" x14ac:dyDescent="0.3">
      <c r="B191" s="71"/>
      <c r="C191" s="70"/>
      <c r="D191" s="69"/>
      <c r="E191" s="68"/>
      <c r="F191" s="68"/>
      <c r="G191" s="67"/>
      <c r="H191" s="66"/>
      <c r="I191" s="64"/>
      <c r="J191" s="64"/>
      <c r="K191" s="65"/>
      <c r="L191" s="64"/>
      <c r="M191" s="62"/>
      <c r="N191" s="64"/>
      <c r="O191" s="62"/>
      <c r="P191" s="64"/>
      <c r="Q191" s="62"/>
      <c r="R191" s="64"/>
      <c r="S191" s="62"/>
      <c r="T191" s="64"/>
      <c r="U191" s="62"/>
      <c r="V191" s="64"/>
      <c r="W191" s="62"/>
      <c r="X191" s="64"/>
      <c r="Y191" s="62"/>
      <c r="Z191" s="64"/>
      <c r="AA191" s="62"/>
      <c r="AB191" s="63"/>
      <c r="AC191" s="62"/>
      <c r="AD191" s="62"/>
      <c r="AE191" s="62"/>
      <c r="AF191" s="61"/>
      <c r="AG191" s="61"/>
      <c r="AH191" s="60"/>
      <c r="AI191" s="59" t="s">
        <v>136</v>
      </c>
      <c r="AJ191" s="214">
        <f t="shared" ref="AJ191:BB191" si="25">AJ190/1</f>
        <v>28</v>
      </c>
      <c r="AK191" s="213">
        <f t="shared" si="25"/>
        <v>0</v>
      </c>
      <c r="AL191" s="212">
        <f t="shared" si="25"/>
        <v>0</v>
      </c>
      <c r="AM191" s="214">
        <f t="shared" si="25"/>
        <v>0</v>
      </c>
      <c r="AN191" s="213">
        <f t="shared" si="25"/>
        <v>0</v>
      </c>
      <c r="AO191" s="212">
        <f t="shared" si="25"/>
        <v>0</v>
      </c>
      <c r="AP191" s="214">
        <f t="shared" si="25"/>
        <v>0</v>
      </c>
      <c r="AQ191" s="213">
        <f t="shared" si="25"/>
        <v>0</v>
      </c>
      <c r="AR191" s="212">
        <f t="shared" si="25"/>
        <v>0</v>
      </c>
      <c r="AS191" s="214">
        <f t="shared" si="25"/>
        <v>8</v>
      </c>
      <c r="AT191" s="213">
        <f t="shared" si="25"/>
        <v>0</v>
      </c>
      <c r="AU191" s="212">
        <f t="shared" si="25"/>
        <v>0</v>
      </c>
      <c r="AV191" s="214">
        <f t="shared" si="25"/>
        <v>2</v>
      </c>
      <c r="AW191" s="213">
        <f t="shared" si="25"/>
        <v>0</v>
      </c>
      <c r="AX191" s="212">
        <f t="shared" si="25"/>
        <v>0</v>
      </c>
      <c r="AY191" s="211">
        <f t="shared" si="25"/>
        <v>0</v>
      </c>
      <c r="AZ191" s="210">
        <f t="shared" si="25"/>
        <v>0</v>
      </c>
      <c r="BA191" s="210">
        <f t="shared" si="25"/>
        <v>0</v>
      </c>
      <c r="BB191" s="209">
        <f t="shared" si="25"/>
        <v>0</v>
      </c>
      <c r="BC191" s="52" t="s">
        <v>135</v>
      </c>
    </row>
    <row r="192" spans="2:62" ht="28.15" customHeight="1" x14ac:dyDescent="0.2">
      <c r="B192" s="30"/>
      <c r="C192" s="242">
        <v>1</v>
      </c>
      <c r="D192" s="44"/>
      <c r="E192" s="113"/>
      <c r="F192" s="113"/>
      <c r="G192" s="112"/>
      <c r="H192" s="223" t="s">
        <v>134</v>
      </c>
      <c r="I192" s="246">
        <v>94</v>
      </c>
      <c r="J192" s="246">
        <v>28</v>
      </c>
      <c r="K192" s="246">
        <v>7</v>
      </c>
      <c r="L192" s="41" t="s">
        <v>133</v>
      </c>
      <c r="M192" s="40" t="s">
        <v>1601</v>
      </c>
      <c r="N192" s="41" t="s">
        <v>131</v>
      </c>
      <c r="O192" s="40" t="s">
        <v>1138</v>
      </c>
      <c r="P192" s="41" t="s">
        <v>130</v>
      </c>
      <c r="Q192" s="40" t="s">
        <v>484</v>
      </c>
      <c r="R192" s="41" t="s">
        <v>129</v>
      </c>
      <c r="S192" s="40" t="s">
        <v>176</v>
      </c>
      <c r="T192" s="41" t="s">
        <v>128</v>
      </c>
      <c r="U192" s="40" t="s">
        <v>104</v>
      </c>
      <c r="V192" s="41" t="s">
        <v>127</v>
      </c>
      <c r="W192" s="40" t="s">
        <v>104</v>
      </c>
      <c r="X192" s="41" t="s">
        <v>126</v>
      </c>
      <c r="Y192" s="40"/>
      <c r="Z192" s="41" t="s">
        <v>125</v>
      </c>
      <c r="AA192" s="40"/>
      <c r="AB192" s="39"/>
      <c r="AC192" s="40"/>
      <c r="AD192" s="39"/>
      <c r="AE192" s="38"/>
      <c r="AF192" s="250"/>
      <c r="AG192" s="250"/>
      <c r="AH192" s="37"/>
      <c r="AI192" s="11"/>
      <c r="AJ192" s="233">
        <f>SUMPRODUCT(LEN($M192:$AA195)-LEN(SUBSTITUTE($M192:$AA195,"A", "")))</f>
        <v>28</v>
      </c>
      <c r="AK192" s="239">
        <f>SUMPRODUCT(LEN($AD192:$AD195)-LEN(SUBSTITUTE($AD192:$AD195,"A", "")))</f>
        <v>0</v>
      </c>
      <c r="AL192" s="230">
        <f>SUMPRODUCT(LEN($AC192:$AC195)-LEN(SUBSTITUTE($AC192:$AC195,"A", "")))</f>
        <v>0</v>
      </c>
      <c r="AM192" s="233">
        <f>SUMPRODUCT(LEN($M192:$AA195)-LEN(SUBSTITUTE($M192:$AA195,"S", "")))</f>
        <v>0</v>
      </c>
      <c r="AN192" s="239">
        <f>SUMPRODUCT(LEN($AD192:$AD195)-LEN(SUBSTITUTE($AD192:$AD195,"S", "")))</f>
        <v>0</v>
      </c>
      <c r="AO192" s="230">
        <f>SUMPRODUCT(LEN($AC192:$AC195)-LEN(SUBSTITUTE($AC192:$AC195,"S", "")))</f>
        <v>0</v>
      </c>
      <c r="AP192" s="233">
        <f>SUMPRODUCT(LEN($M192:$AA195)-LEN(SUBSTITUTE($M192:$AA195,"F", "")))</f>
        <v>0</v>
      </c>
      <c r="AQ192" s="239">
        <f>SUMPRODUCT(LEN($AD192:$AD195)-LEN(SUBSTITUTE($AD192:$AD195,"F", "")))</f>
        <v>0</v>
      </c>
      <c r="AR192" s="230">
        <f>SUMPRODUCT(LEN($AC192:$AC195)-LEN(SUBSTITUTE($AC192:$AC195,"F", "")))</f>
        <v>0</v>
      </c>
      <c r="AS192" s="233">
        <f>SUMPRODUCT(LEN($M192:$AA195)-LEN(SUBSTITUTE($M192:$AA195,"G", "")))</f>
        <v>8</v>
      </c>
      <c r="AT192" s="239">
        <f>SUMPRODUCT(LEN($AD192:$AD195)-LEN(SUBSTITUTE($AD192:$AD195,"G", "")))</f>
        <v>0</v>
      </c>
      <c r="AU192" s="230">
        <f>SUMPRODUCT(LEN($AC192:$AC195)-LEN(SUBSTITUTE($AC192:$AC195,"G", "")))</f>
        <v>0</v>
      </c>
      <c r="AV192" s="233">
        <f>SUMPRODUCT(LEN($L192:$AA195)-LEN(SUBSTITUTE($L192:$AA195,"M", "")))</f>
        <v>2</v>
      </c>
      <c r="AW192" s="236">
        <f>SUMPRODUCT(LEN($AD192:$AD195)-LEN(SUBSTITUTE($AD192:$AD195,"M", "")))</f>
        <v>0</v>
      </c>
      <c r="AX192" s="269">
        <f>SUMPRODUCT(LEN($AC192:$AC195)-LEN(SUBSTITUTE($AC192:$AC195,"M", "")))</f>
        <v>0</v>
      </c>
      <c r="AY192" s="291">
        <f>SUMPRODUCT(LEN($AE192:$AE195)-LEN(SUBSTITUTE($AE192:$AE195,"S", "")))</f>
        <v>0</v>
      </c>
      <c r="AZ192" s="227">
        <f>SUMPRODUCT(LEN($AE192:$AE195)-LEN(SUBSTITUTE($AE192:$AE195,"F", "")))</f>
        <v>0</v>
      </c>
      <c r="BA192" s="227">
        <f>SUMPRODUCT(LEN($AE192:$AE195)-LEN(SUBSTITUTE($AE192:$AE195,"G", "")))</f>
        <v>0</v>
      </c>
      <c r="BB192" s="294">
        <f>SUMPRODUCT(LEN($AE192:$AE195)-LEN(SUBSTITUTE($AE192:$AE195,"M", "")))</f>
        <v>0</v>
      </c>
    </row>
    <row r="193" spans="2:62" ht="28.15" customHeight="1" thickBot="1" x14ac:dyDescent="0.25">
      <c r="B193" s="30"/>
      <c r="C193" s="243"/>
      <c r="D193" s="36"/>
      <c r="E193" s="111"/>
      <c r="F193" s="111"/>
      <c r="G193" s="110"/>
      <c r="H193" s="224"/>
      <c r="I193" s="247"/>
      <c r="J193" s="247"/>
      <c r="K193" s="247"/>
      <c r="L193" s="33" t="s">
        <v>123</v>
      </c>
      <c r="M193" s="32" t="s">
        <v>1683</v>
      </c>
      <c r="N193" s="33" t="s">
        <v>122</v>
      </c>
      <c r="O193" s="32" t="s">
        <v>176</v>
      </c>
      <c r="P193" s="33" t="s">
        <v>120</v>
      </c>
      <c r="Q193" s="32" t="s">
        <v>507</v>
      </c>
      <c r="R193" s="33" t="s">
        <v>119</v>
      </c>
      <c r="S193" s="32" t="s">
        <v>104</v>
      </c>
      <c r="T193" s="33" t="s">
        <v>118</v>
      </c>
      <c r="U193" s="32" t="s">
        <v>104</v>
      </c>
      <c r="V193" s="33" t="s">
        <v>117</v>
      </c>
      <c r="W193" s="32"/>
      <c r="X193" s="33" t="s">
        <v>116</v>
      </c>
      <c r="Y193" s="32"/>
      <c r="Z193" s="33" t="s">
        <v>115</v>
      </c>
      <c r="AA193" s="32"/>
      <c r="AB193" s="31"/>
      <c r="AC193" s="32"/>
      <c r="AD193" s="31"/>
      <c r="AE193" s="23"/>
      <c r="AF193" s="251"/>
      <c r="AG193" s="251"/>
      <c r="AH193" s="22"/>
      <c r="AI193" s="11"/>
      <c r="AJ193" s="265"/>
      <c r="AK193" s="267"/>
      <c r="AL193" s="263"/>
      <c r="AM193" s="265"/>
      <c r="AN193" s="267"/>
      <c r="AO193" s="263"/>
      <c r="AP193" s="265"/>
      <c r="AQ193" s="267"/>
      <c r="AR193" s="263"/>
      <c r="AS193" s="265"/>
      <c r="AT193" s="267"/>
      <c r="AU193" s="263"/>
      <c r="AV193" s="265"/>
      <c r="AW193" s="275"/>
      <c r="AX193" s="270"/>
      <c r="AY193" s="292"/>
      <c r="AZ193" s="228"/>
      <c r="BA193" s="228"/>
      <c r="BB193" s="295"/>
    </row>
    <row r="194" spans="2:62" ht="28.15" customHeight="1" x14ac:dyDescent="0.2">
      <c r="B194" s="30"/>
      <c r="C194" s="244"/>
      <c r="D194" s="29"/>
      <c r="E194" s="109"/>
      <c r="F194" s="109"/>
      <c r="G194" s="108"/>
      <c r="H194" s="225">
        <v>236</v>
      </c>
      <c r="I194" s="248"/>
      <c r="J194" s="248"/>
      <c r="K194" s="248"/>
      <c r="L194" s="26" t="s">
        <v>114</v>
      </c>
      <c r="M194" s="25" t="s">
        <v>104</v>
      </c>
      <c r="N194" s="26" t="s">
        <v>112</v>
      </c>
      <c r="O194" s="25" t="s">
        <v>186</v>
      </c>
      <c r="P194" s="26" t="s">
        <v>111</v>
      </c>
      <c r="Q194" s="25" t="s">
        <v>132</v>
      </c>
      <c r="R194" s="26" t="s">
        <v>110</v>
      </c>
      <c r="S194" s="25" t="s">
        <v>186</v>
      </c>
      <c r="T194" s="26" t="s">
        <v>109</v>
      </c>
      <c r="U194" s="25" t="s">
        <v>104</v>
      </c>
      <c r="V194" s="26" t="s">
        <v>108</v>
      </c>
      <c r="W194" s="25"/>
      <c r="X194" s="26" t="s">
        <v>107</v>
      </c>
      <c r="Y194" s="25"/>
      <c r="Z194" s="26" t="s">
        <v>106</v>
      </c>
      <c r="AA194" s="25"/>
      <c r="AB194" s="24"/>
      <c r="AC194" s="25"/>
      <c r="AD194" s="24"/>
      <c r="AE194" s="23"/>
      <c r="AF194" s="251"/>
      <c r="AG194" s="251"/>
      <c r="AH194" s="22"/>
      <c r="AI194" s="11"/>
      <c r="AJ194" s="265"/>
      <c r="AK194" s="267"/>
      <c r="AL194" s="263"/>
      <c r="AM194" s="265"/>
      <c r="AN194" s="267"/>
      <c r="AO194" s="263"/>
      <c r="AP194" s="265"/>
      <c r="AQ194" s="267"/>
      <c r="AR194" s="263"/>
      <c r="AS194" s="265"/>
      <c r="AT194" s="267"/>
      <c r="AU194" s="263"/>
      <c r="AV194" s="265"/>
      <c r="AW194" s="275"/>
      <c r="AX194" s="270"/>
      <c r="AY194" s="292"/>
      <c r="AZ194" s="228"/>
      <c r="BA194" s="228"/>
      <c r="BB194" s="295"/>
    </row>
    <row r="195" spans="2:62" ht="28.15" customHeight="1" thickBot="1" x14ac:dyDescent="0.25">
      <c r="B195" s="30"/>
      <c r="C195" s="253"/>
      <c r="D195" s="51"/>
      <c r="E195" s="115"/>
      <c r="F195" s="115"/>
      <c r="G195" s="114"/>
      <c r="H195" s="226"/>
      <c r="I195" s="254"/>
      <c r="J195" s="254"/>
      <c r="K195" s="254"/>
      <c r="L195" s="48" t="s">
        <v>105</v>
      </c>
      <c r="M195" s="47" t="s">
        <v>132</v>
      </c>
      <c r="N195" s="48" t="s">
        <v>103</v>
      </c>
      <c r="O195" s="47" t="s">
        <v>507</v>
      </c>
      <c r="P195" s="48" t="s">
        <v>102</v>
      </c>
      <c r="Q195" s="47" t="s">
        <v>132</v>
      </c>
      <c r="R195" s="48" t="s">
        <v>101</v>
      </c>
      <c r="S195" s="47" t="s">
        <v>132</v>
      </c>
      <c r="T195" s="48">
        <v>20</v>
      </c>
      <c r="U195" s="47" t="s">
        <v>104</v>
      </c>
      <c r="V195" s="48" t="s">
        <v>100</v>
      </c>
      <c r="W195" s="47"/>
      <c r="X195" s="48" t="s">
        <v>99</v>
      </c>
      <c r="Y195" s="47"/>
      <c r="Z195" s="48" t="s">
        <v>98</v>
      </c>
      <c r="AA195" s="47"/>
      <c r="AB195" s="16"/>
      <c r="AC195" s="47"/>
      <c r="AD195" s="16"/>
      <c r="AE195" s="46"/>
      <c r="AF195" s="255"/>
      <c r="AG195" s="255"/>
      <c r="AH195" s="45"/>
      <c r="AI195" s="11"/>
      <c r="AJ195" s="266"/>
      <c r="AK195" s="268"/>
      <c r="AL195" s="264"/>
      <c r="AM195" s="266"/>
      <c r="AN195" s="268"/>
      <c r="AO195" s="264"/>
      <c r="AP195" s="266"/>
      <c r="AQ195" s="268"/>
      <c r="AR195" s="264"/>
      <c r="AS195" s="266"/>
      <c r="AT195" s="268"/>
      <c r="AU195" s="264"/>
      <c r="AV195" s="266"/>
      <c r="AW195" s="276"/>
      <c r="AX195" s="271"/>
      <c r="AY195" s="293"/>
      <c r="AZ195" s="229"/>
      <c r="BA195" s="229"/>
      <c r="BB195" s="296"/>
    </row>
    <row r="196" spans="2:62" ht="28.15" customHeight="1" x14ac:dyDescent="0.2">
      <c r="B196" s="30"/>
      <c r="C196" s="242">
        <v>2</v>
      </c>
      <c r="D196" s="44"/>
      <c r="E196" s="113"/>
      <c r="F196" s="113"/>
      <c r="G196" s="112"/>
      <c r="H196" s="223"/>
      <c r="I196" s="246"/>
      <c r="J196" s="246"/>
      <c r="K196" s="246"/>
      <c r="L196" s="41" t="s">
        <v>133</v>
      </c>
      <c r="M196" s="40"/>
      <c r="N196" s="41" t="s">
        <v>131</v>
      </c>
      <c r="O196" s="40"/>
      <c r="P196" s="41" t="s">
        <v>130</v>
      </c>
      <c r="Q196" s="40"/>
      <c r="R196" s="41" t="s">
        <v>129</v>
      </c>
      <c r="S196" s="40"/>
      <c r="T196" s="41" t="s">
        <v>128</v>
      </c>
      <c r="U196" s="40"/>
      <c r="V196" s="41" t="s">
        <v>127</v>
      </c>
      <c r="W196" s="40"/>
      <c r="X196" s="41" t="s">
        <v>126</v>
      </c>
      <c r="Y196" s="40"/>
      <c r="Z196" s="41" t="s">
        <v>125</v>
      </c>
      <c r="AA196" s="40"/>
      <c r="AB196" s="39"/>
      <c r="AC196" s="40"/>
      <c r="AD196" s="39"/>
      <c r="AE196" s="38"/>
      <c r="AF196" s="250"/>
      <c r="AG196" s="250"/>
      <c r="AH196" s="37"/>
      <c r="AI196" s="11"/>
      <c r="AJ196" s="233">
        <f>SUMPRODUCT(LEN($M196:$AA199)-LEN(SUBSTITUTE($M196:$AA199,"A", "")))</f>
        <v>0</v>
      </c>
      <c r="AK196" s="239">
        <f>SUMPRODUCT(LEN($AD196:$AD199)-LEN(SUBSTITUTE($AD196:$AD199,"A", "")))</f>
        <v>0</v>
      </c>
      <c r="AL196" s="230">
        <f>SUMPRODUCT(LEN($AC196:$AC199)-LEN(SUBSTITUTE($AC196:$AC199,"A", "")))</f>
        <v>0</v>
      </c>
      <c r="AM196" s="233">
        <f>SUMPRODUCT(LEN($M196:$AA199)-LEN(SUBSTITUTE($M196:$AA199,"S", "")))</f>
        <v>0</v>
      </c>
      <c r="AN196" s="239">
        <f>SUMPRODUCT(LEN($AD196:$AD199)-LEN(SUBSTITUTE($AD196:$AD199,"S", "")))</f>
        <v>0</v>
      </c>
      <c r="AO196" s="230">
        <f>SUMPRODUCT(LEN($AC196:$AC199)-LEN(SUBSTITUTE($AC196:$AC199,"S", "")))</f>
        <v>0</v>
      </c>
      <c r="AP196" s="233">
        <f>SUMPRODUCT(LEN($M196:$AA199)-LEN(SUBSTITUTE($M196:$AA199,"F", "")))</f>
        <v>0</v>
      </c>
      <c r="AQ196" s="239">
        <f>SUMPRODUCT(LEN($AD196:$AD199)-LEN(SUBSTITUTE($AD196:$AD199,"F", "")))</f>
        <v>0</v>
      </c>
      <c r="AR196" s="230">
        <f>SUMPRODUCT(LEN($AC196:$AC199)-LEN(SUBSTITUTE($AC196:$AC199,"F", "")))</f>
        <v>0</v>
      </c>
      <c r="AS196" s="233">
        <f>SUMPRODUCT(LEN($M196:$AA199)-LEN(SUBSTITUTE($M196:$AA199,"G", "")))</f>
        <v>0</v>
      </c>
      <c r="AT196" s="239">
        <f>SUMPRODUCT(LEN($AD196:$AD199)-LEN(SUBSTITUTE($AD196:$AD199,"G", "")))</f>
        <v>0</v>
      </c>
      <c r="AU196" s="230">
        <f>SUMPRODUCT(LEN($AC196:$AC199)-LEN(SUBSTITUTE($AC196:$AC199,"G", "")))</f>
        <v>0</v>
      </c>
      <c r="AV196" s="233">
        <f>SUMPRODUCT(LEN($L196:$AA199)-LEN(SUBSTITUTE($L196:$AA199,"M", "")))</f>
        <v>0</v>
      </c>
      <c r="AW196" s="236">
        <f>SUMPRODUCT(LEN($AD196:$AD199)-LEN(SUBSTITUTE($AD196:$AD199,"M", "")))</f>
        <v>0</v>
      </c>
      <c r="AX196" s="269">
        <f>SUMPRODUCT(LEN($AC196:$AC199)-LEN(SUBSTITUTE($AC196:$AC199,"M", "")))</f>
        <v>0</v>
      </c>
      <c r="AY196" s="291">
        <f>SUMPRODUCT(LEN($AE196:$AE199)-LEN(SUBSTITUTE($AE196:$AE199,"S", "")))</f>
        <v>0</v>
      </c>
      <c r="AZ196" s="227">
        <f>SUMPRODUCT(LEN($AE196:$AE199)-LEN(SUBSTITUTE($AE196:$AE199,"F", "")))</f>
        <v>0</v>
      </c>
      <c r="BA196" s="227">
        <f>SUMPRODUCT(LEN($AE196:$AE199)-LEN(SUBSTITUTE($AE196:$AE199,"G", "")))</f>
        <v>0</v>
      </c>
      <c r="BB196" s="294">
        <f>SUMPRODUCT(LEN($AE196:$AE199)-LEN(SUBSTITUTE($AE196:$AE199,"M", "")))</f>
        <v>0</v>
      </c>
    </row>
    <row r="197" spans="2:62" ht="28.15" customHeight="1" thickBot="1" x14ac:dyDescent="0.25">
      <c r="B197" s="30"/>
      <c r="C197" s="243"/>
      <c r="D197" s="36"/>
      <c r="E197" s="111"/>
      <c r="F197" s="111"/>
      <c r="G197" s="110"/>
      <c r="H197" s="224"/>
      <c r="I197" s="247"/>
      <c r="J197" s="247"/>
      <c r="K197" s="247"/>
      <c r="L197" s="33" t="s">
        <v>123</v>
      </c>
      <c r="M197" s="32"/>
      <c r="N197" s="33" t="s">
        <v>122</v>
      </c>
      <c r="O197" s="32"/>
      <c r="P197" s="33" t="s">
        <v>120</v>
      </c>
      <c r="Q197" s="32"/>
      <c r="R197" s="33" t="s">
        <v>119</v>
      </c>
      <c r="S197" s="32"/>
      <c r="T197" s="33" t="s">
        <v>118</v>
      </c>
      <c r="U197" s="32"/>
      <c r="V197" s="33" t="s">
        <v>117</v>
      </c>
      <c r="W197" s="32"/>
      <c r="X197" s="33" t="s">
        <v>116</v>
      </c>
      <c r="Y197" s="32"/>
      <c r="Z197" s="33" t="s">
        <v>115</v>
      </c>
      <c r="AA197" s="32"/>
      <c r="AB197" s="31"/>
      <c r="AC197" s="32"/>
      <c r="AD197" s="31"/>
      <c r="AE197" s="23"/>
      <c r="AF197" s="251"/>
      <c r="AG197" s="251"/>
      <c r="AH197" s="22"/>
      <c r="AI197" s="11"/>
      <c r="AJ197" s="265"/>
      <c r="AK197" s="267"/>
      <c r="AL197" s="263"/>
      <c r="AM197" s="265"/>
      <c r="AN197" s="267"/>
      <c r="AO197" s="263"/>
      <c r="AP197" s="265"/>
      <c r="AQ197" s="267"/>
      <c r="AR197" s="263"/>
      <c r="AS197" s="265"/>
      <c r="AT197" s="267"/>
      <c r="AU197" s="263"/>
      <c r="AV197" s="265"/>
      <c r="AW197" s="275"/>
      <c r="AX197" s="270"/>
      <c r="AY197" s="292"/>
      <c r="AZ197" s="228"/>
      <c r="BA197" s="228"/>
      <c r="BB197" s="295"/>
    </row>
    <row r="198" spans="2:62" ht="28.15" customHeight="1" x14ac:dyDescent="0.2">
      <c r="B198" s="30"/>
      <c r="C198" s="244"/>
      <c r="D198" s="29"/>
      <c r="E198" s="109"/>
      <c r="F198" s="109"/>
      <c r="G198" s="108"/>
      <c r="H198" s="225"/>
      <c r="I198" s="248"/>
      <c r="J198" s="248"/>
      <c r="K198" s="248"/>
      <c r="L198" s="26" t="s">
        <v>114</v>
      </c>
      <c r="M198" s="25"/>
      <c r="N198" s="26" t="s">
        <v>112</v>
      </c>
      <c r="O198" s="25"/>
      <c r="P198" s="26" t="s">
        <v>111</v>
      </c>
      <c r="Q198" s="25"/>
      <c r="R198" s="26" t="s">
        <v>110</v>
      </c>
      <c r="S198" s="25"/>
      <c r="T198" s="26" t="s">
        <v>109</v>
      </c>
      <c r="U198" s="25"/>
      <c r="V198" s="26" t="s">
        <v>108</v>
      </c>
      <c r="W198" s="25"/>
      <c r="X198" s="26" t="s">
        <v>107</v>
      </c>
      <c r="Y198" s="25"/>
      <c r="Z198" s="26" t="s">
        <v>106</v>
      </c>
      <c r="AA198" s="25"/>
      <c r="AB198" s="24"/>
      <c r="AC198" s="25"/>
      <c r="AD198" s="24"/>
      <c r="AE198" s="23"/>
      <c r="AF198" s="251"/>
      <c r="AG198" s="251"/>
      <c r="AH198" s="22"/>
      <c r="AI198" s="11"/>
      <c r="AJ198" s="265"/>
      <c r="AK198" s="267"/>
      <c r="AL198" s="263"/>
      <c r="AM198" s="265"/>
      <c r="AN198" s="267"/>
      <c r="AO198" s="263"/>
      <c r="AP198" s="265"/>
      <c r="AQ198" s="267"/>
      <c r="AR198" s="263"/>
      <c r="AS198" s="265"/>
      <c r="AT198" s="267"/>
      <c r="AU198" s="263"/>
      <c r="AV198" s="265"/>
      <c r="AW198" s="275"/>
      <c r="AX198" s="270"/>
      <c r="AY198" s="292"/>
      <c r="AZ198" s="228"/>
      <c r="BA198" s="228"/>
      <c r="BB198" s="295"/>
    </row>
    <row r="199" spans="2:62" ht="28.15" customHeight="1" thickBot="1" x14ac:dyDescent="0.25">
      <c r="B199" s="30"/>
      <c r="C199" s="253"/>
      <c r="D199" s="51"/>
      <c r="E199" s="115"/>
      <c r="F199" s="115"/>
      <c r="G199" s="114"/>
      <c r="H199" s="226"/>
      <c r="I199" s="254"/>
      <c r="J199" s="254"/>
      <c r="K199" s="254"/>
      <c r="L199" s="48" t="s">
        <v>105</v>
      </c>
      <c r="M199" s="47"/>
      <c r="N199" s="48" t="s">
        <v>103</v>
      </c>
      <c r="O199" s="47"/>
      <c r="P199" s="48" t="s">
        <v>102</v>
      </c>
      <c r="Q199" s="47"/>
      <c r="R199" s="48" t="s">
        <v>101</v>
      </c>
      <c r="S199" s="47"/>
      <c r="T199" s="48">
        <v>20</v>
      </c>
      <c r="U199" s="47"/>
      <c r="V199" s="48" t="s">
        <v>100</v>
      </c>
      <c r="W199" s="47"/>
      <c r="X199" s="48" t="s">
        <v>99</v>
      </c>
      <c r="Y199" s="47"/>
      <c r="Z199" s="48" t="s">
        <v>98</v>
      </c>
      <c r="AA199" s="47"/>
      <c r="AB199" s="16"/>
      <c r="AC199" s="47"/>
      <c r="AD199" s="16"/>
      <c r="AE199" s="46"/>
      <c r="AF199" s="255"/>
      <c r="AG199" s="255"/>
      <c r="AH199" s="45"/>
      <c r="AI199" s="11"/>
      <c r="AJ199" s="266"/>
      <c r="AK199" s="268"/>
      <c r="AL199" s="264"/>
      <c r="AM199" s="266"/>
      <c r="AN199" s="268"/>
      <c r="AO199" s="264"/>
      <c r="AP199" s="266"/>
      <c r="AQ199" s="268"/>
      <c r="AR199" s="264"/>
      <c r="AS199" s="266"/>
      <c r="AT199" s="268"/>
      <c r="AU199" s="264"/>
      <c r="AV199" s="266"/>
      <c r="AW199" s="276"/>
      <c r="AX199" s="271"/>
      <c r="AY199" s="293"/>
      <c r="AZ199" s="229"/>
      <c r="BA199" s="229"/>
      <c r="BB199" s="296"/>
    </row>
    <row r="200" spans="2:62" ht="28.15" customHeight="1" x14ac:dyDescent="0.2">
      <c r="B200" s="30"/>
      <c r="C200" s="242">
        <v>3</v>
      </c>
      <c r="D200" s="44"/>
      <c r="E200" s="113"/>
      <c r="F200" s="113"/>
      <c r="G200" s="112"/>
      <c r="H200" s="223"/>
      <c r="I200" s="246"/>
      <c r="J200" s="246"/>
      <c r="K200" s="246"/>
      <c r="L200" s="41" t="s">
        <v>133</v>
      </c>
      <c r="M200" s="40"/>
      <c r="N200" s="41" t="s">
        <v>131</v>
      </c>
      <c r="O200" s="40"/>
      <c r="P200" s="41" t="s">
        <v>130</v>
      </c>
      <c r="Q200" s="40"/>
      <c r="R200" s="41" t="s">
        <v>129</v>
      </c>
      <c r="S200" s="40"/>
      <c r="T200" s="41" t="s">
        <v>128</v>
      </c>
      <c r="U200" s="40"/>
      <c r="V200" s="41" t="s">
        <v>127</v>
      </c>
      <c r="W200" s="40"/>
      <c r="X200" s="41" t="s">
        <v>126</v>
      </c>
      <c r="Y200" s="40"/>
      <c r="Z200" s="41" t="s">
        <v>125</v>
      </c>
      <c r="AA200" s="40"/>
      <c r="AB200" s="39"/>
      <c r="AC200" s="40"/>
      <c r="AD200" s="39"/>
      <c r="AE200" s="38"/>
      <c r="AF200" s="250"/>
      <c r="AG200" s="250"/>
      <c r="AH200" s="37"/>
      <c r="AI200" s="11"/>
      <c r="AJ200" s="233">
        <f>SUMPRODUCT(LEN($M200:$AA203)-LEN(SUBSTITUTE($M200:$AA203,"A", "")))</f>
        <v>0</v>
      </c>
      <c r="AK200" s="239">
        <f>SUMPRODUCT(LEN($AD200:$AD203)-LEN(SUBSTITUTE($AD200:$AD203,"A", "")))</f>
        <v>0</v>
      </c>
      <c r="AL200" s="230">
        <f>SUMPRODUCT(LEN($AC200:$AC203)-LEN(SUBSTITUTE($AC200:$AC203,"A", "")))</f>
        <v>0</v>
      </c>
      <c r="AM200" s="233">
        <f>SUMPRODUCT(LEN($M200:$AA203)-LEN(SUBSTITUTE($M200:$AA203,"S", "")))</f>
        <v>0</v>
      </c>
      <c r="AN200" s="239">
        <f>SUMPRODUCT(LEN($AD200:$AD203)-LEN(SUBSTITUTE($AD200:$AD203,"S", "")))</f>
        <v>0</v>
      </c>
      <c r="AO200" s="230">
        <f>SUMPRODUCT(LEN($AC200:$AC203)-LEN(SUBSTITUTE($AC200:$AC203,"S", "")))</f>
        <v>0</v>
      </c>
      <c r="AP200" s="233">
        <f>SUMPRODUCT(LEN($M200:$AA203)-LEN(SUBSTITUTE($M200:$AA203,"F", "")))</f>
        <v>0</v>
      </c>
      <c r="AQ200" s="239">
        <f>SUMPRODUCT(LEN($AD200:$AD203)-LEN(SUBSTITUTE($AD200:$AD203,"F", "")))</f>
        <v>0</v>
      </c>
      <c r="AR200" s="230">
        <f>SUMPRODUCT(LEN($AC200:$AC203)-LEN(SUBSTITUTE($AC200:$AC203,"F", "")))</f>
        <v>0</v>
      </c>
      <c r="AS200" s="233">
        <f>SUMPRODUCT(LEN($M200:$AA203)-LEN(SUBSTITUTE($M200:$AA203,"G", "")))</f>
        <v>0</v>
      </c>
      <c r="AT200" s="239">
        <f>SUMPRODUCT(LEN($AD200:$AD203)-LEN(SUBSTITUTE($AD200:$AD203,"G", "")))</f>
        <v>0</v>
      </c>
      <c r="AU200" s="230">
        <f>SUMPRODUCT(LEN($AC200:$AC203)-LEN(SUBSTITUTE($AC200:$AC203,"G", "")))</f>
        <v>0</v>
      </c>
      <c r="AV200" s="233">
        <f>SUMPRODUCT(LEN($L200:$AA203)-LEN(SUBSTITUTE($L200:$AA203,"M", "")))</f>
        <v>0</v>
      </c>
      <c r="AW200" s="236">
        <f>SUMPRODUCT(LEN($AD200:$AD203)-LEN(SUBSTITUTE($AD200:$AD203,"M", "")))</f>
        <v>0</v>
      </c>
      <c r="AX200" s="269">
        <f>SUMPRODUCT(LEN($AC200:$AC203)-LEN(SUBSTITUTE($AC200:$AC203,"M", "")))</f>
        <v>0</v>
      </c>
      <c r="AY200" s="291">
        <f>SUMPRODUCT(LEN($AE200:$AE203)-LEN(SUBSTITUTE($AE200:$AE203,"S", "")))</f>
        <v>0</v>
      </c>
      <c r="AZ200" s="227">
        <f>SUMPRODUCT(LEN($AE200:$AE203)-LEN(SUBSTITUTE($AE200:$AE203,"F", "")))</f>
        <v>0</v>
      </c>
      <c r="BA200" s="227">
        <f>SUMPRODUCT(LEN($AE200:$AE203)-LEN(SUBSTITUTE($AE200:$AE203,"G", "")))</f>
        <v>0</v>
      </c>
      <c r="BB200" s="294">
        <f>SUMPRODUCT(LEN($AE200:$AE203)-LEN(SUBSTITUTE($AE200:$AE203,"M", "")))</f>
        <v>0</v>
      </c>
    </row>
    <row r="201" spans="2:62" ht="28.15" customHeight="1" thickBot="1" x14ac:dyDescent="0.25">
      <c r="B201" s="30"/>
      <c r="C201" s="243"/>
      <c r="D201" s="36"/>
      <c r="E201" s="111"/>
      <c r="F201" s="111"/>
      <c r="G201" s="110"/>
      <c r="H201" s="224"/>
      <c r="I201" s="247"/>
      <c r="J201" s="247"/>
      <c r="K201" s="247"/>
      <c r="L201" s="33" t="s">
        <v>123</v>
      </c>
      <c r="M201" s="32"/>
      <c r="N201" s="33" t="s">
        <v>122</v>
      </c>
      <c r="O201" s="32"/>
      <c r="P201" s="33" t="s">
        <v>120</v>
      </c>
      <c r="Q201" s="32"/>
      <c r="R201" s="33" t="s">
        <v>119</v>
      </c>
      <c r="S201" s="32"/>
      <c r="T201" s="33" t="s">
        <v>118</v>
      </c>
      <c r="U201" s="32"/>
      <c r="V201" s="33" t="s">
        <v>117</v>
      </c>
      <c r="W201" s="32"/>
      <c r="X201" s="33" t="s">
        <v>116</v>
      </c>
      <c r="Y201" s="32"/>
      <c r="Z201" s="33" t="s">
        <v>115</v>
      </c>
      <c r="AA201" s="32"/>
      <c r="AB201" s="31"/>
      <c r="AC201" s="32"/>
      <c r="AD201" s="31"/>
      <c r="AE201" s="23"/>
      <c r="AF201" s="251"/>
      <c r="AG201" s="251"/>
      <c r="AH201" s="22"/>
      <c r="AI201" s="11"/>
      <c r="AJ201" s="265"/>
      <c r="AK201" s="267"/>
      <c r="AL201" s="263"/>
      <c r="AM201" s="265"/>
      <c r="AN201" s="267"/>
      <c r="AO201" s="263"/>
      <c r="AP201" s="265"/>
      <c r="AQ201" s="267"/>
      <c r="AR201" s="263"/>
      <c r="AS201" s="265"/>
      <c r="AT201" s="267"/>
      <c r="AU201" s="263"/>
      <c r="AV201" s="265"/>
      <c r="AW201" s="275"/>
      <c r="AX201" s="270"/>
      <c r="AY201" s="292"/>
      <c r="AZ201" s="228"/>
      <c r="BA201" s="228"/>
      <c r="BB201" s="295"/>
    </row>
    <row r="202" spans="2:62" ht="28.15" customHeight="1" x14ac:dyDescent="0.2">
      <c r="B202" s="30"/>
      <c r="C202" s="244"/>
      <c r="D202" s="29"/>
      <c r="E202" s="109"/>
      <c r="F202" s="109"/>
      <c r="G202" s="108"/>
      <c r="H202" s="225"/>
      <c r="I202" s="248"/>
      <c r="J202" s="248"/>
      <c r="K202" s="248"/>
      <c r="L202" s="26" t="s">
        <v>114</v>
      </c>
      <c r="M202" s="25"/>
      <c r="N202" s="26" t="s">
        <v>112</v>
      </c>
      <c r="O202" s="25"/>
      <c r="P202" s="26" t="s">
        <v>111</v>
      </c>
      <c r="Q202" s="25"/>
      <c r="R202" s="26" t="s">
        <v>110</v>
      </c>
      <c r="S202" s="25"/>
      <c r="T202" s="26" t="s">
        <v>109</v>
      </c>
      <c r="U202" s="25"/>
      <c r="V202" s="26" t="s">
        <v>108</v>
      </c>
      <c r="W202" s="25"/>
      <c r="X202" s="26" t="s">
        <v>107</v>
      </c>
      <c r="Y202" s="25"/>
      <c r="Z202" s="26" t="s">
        <v>106</v>
      </c>
      <c r="AA202" s="25"/>
      <c r="AB202" s="24"/>
      <c r="AC202" s="25"/>
      <c r="AD202" s="24"/>
      <c r="AE202" s="23"/>
      <c r="AF202" s="251"/>
      <c r="AG202" s="251"/>
      <c r="AH202" s="22"/>
      <c r="AI202" s="11"/>
      <c r="AJ202" s="265"/>
      <c r="AK202" s="267"/>
      <c r="AL202" s="263"/>
      <c r="AM202" s="265"/>
      <c r="AN202" s="267"/>
      <c r="AO202" s="263"/>
      <c r="AP202" s="265"/>
      <c r="AQ202" s="267"/>
      <c r="AR202" s="263"/>
      <c r="AS202" s="265"/>
      <c r="AT202" s="267"/>
      <c r="AU202" s="263"/>
      <c r="AV202" s="265"/>
      <c r="AW202" s="275"/>
      <c r="AX202" s="270"/>
      <c r="AY202" s="292"/>
      <c r="AZ202" s="228"/>
      <c r="BA202" s="228"/>
      <c r="BB202" s="295"/>
    </row>
    <row r="203" spans="2:62" ht="28.15" customHeight="1" thickBot="1" x14ac:dyDescent="0.25">
      <c r="B203" s="21"/>
      <c r="C203" s="245"/>
      <c r="D203" s="20"/>
      <c r="E203" s="117"/>
      <c r="F203" s="117"/>
      <c r="G203" s="116"/>
      <c r="H203" s="226"/>
      <c r="I203" s="249"/>
      <c r="J203" s="249"/>
      <c r="K203" s="249"/>
      <c r="L203" s="17" t="s">
        <v>105</v>
      </c>
      <c r="M203" s="15"/>
      <c r="N203" s="17" t="s">
        <v>103</v>
      </c>
      <c r="O203" s="15"/>
      <c r="P203" s="17" t="s">
        <v>102</v>
      </c>
      <c r="Q203" s="15"/>
      <c r="R203" s="17" t="s">
        <v>101</v>
      </c>
      <c r="S203" s="15"/>
      <c r="T203" s="17">
        <v>20</v>
      </c>
      <c r="U203" s="15"/>
      <c r="V203" s="17" t="s">
        <v>100</v>
      </c>
      <c r="W203" s="15"/>
      <c r="X203" s="17" t="s">
        <v>99</v>
      </c>
      <c r="Y203" s="15"/>
      <c r="Z203" s="17" t="s">
        <v>98</v>
      </c>
      <c r="AA203" s="15"/>
      <c r="AB203" s="16"/>
      <c r="AC203" s="15"/>
      <c r="AD203" s="14"/>
      <c r="AE203" s="13"/>
      <c r="AF203" s="252"/>
      <c r="AG203" s="252"/>
      <c r="AH203" s="12"/>
      <c r="AI203" s="11"/>
      <c r="AJ203" s="266"/>
      <c r="AK203" s="268"/>
      <c r="AL203" s="264"/>
      <c r="AM203" s="266"/>
      <c r="AN203" s="268"/>
      <c r="AO203" s="264"/>
      <c r="AP203" s="266"/>
      <c r="AQ203" s="268"/>
      <c r="AR203" s="264"/>
      <c r="AS203" s="266"/>
      <c r="AT203" s="268"/>
      <c r="AU203" s="264"/>
      <c r="AV203" s="266"/>
      <c r="AW203" s="276"/>
      <c r="AX203" s="271"/>
      <c r="AY203" s="293"/>
      <c r="AZ203" s="229"/>
      <c r="BA203" s="229"/>
      <c r="BB203" s="296"/>
    </row>
    <row r="204" spans="2:62" ht="85.9" customHeight="1" thickTop="1" thickBot="1" x14ac:dyDescent="0.35">
      <c r="B204" s="105" t="s">
        <v>174</v>
      </c>
      <c r="C204" s="95" t="s">
        <v>173</v>
      </c>
      <c r="D204" s="100" t="s">
        <v>172</v>
      </c>
      <c r="E204" s="104" t="s">
        <v>171</v>
      </c>
      <c r="F204" s="103"/>
      <c r="G204" s="102"/>
      <c r="H204" s="101" t="s">
        <v>170</v>
      </c>
      <c r="I204" s="100" t="s">
        <v>96</v>
      </c>
      <c r="J204" s="100" t="s">
        <v>169</v>
      </c>
      <c r="K204" s="100" t="s">
        <v>97</v>
      </c>
      <c r="L204" s="256" t="s">
        <v>168</v>
      </c>
      <c r="M204" s="262"/>
      <c r="N204" s="256" t="s">
        <v>167</v>
      </c>
      <c r="O204" s="262"/>
      <c r="P204" s="256" t="s">
        <v>167</v>
      </c>
      <c r="Q204" s="257"/>
      <c r="R204" s="256" t="s">
        <v>167</v>
      </c>
      <c r="S204" s="257"/>
      <c r="T204" s="256" t="s">
        <v>167</v>
      </c>
      <c r="U204" s="257"/>
      <c r="V204" s="256" t="s">
        <v>167</v>
      </c>
      <c r="W204" s="257"/>
      <c r="X204" s="256" t="s">
        <v>167</v>
      </c>
      <c r="Y204" s="257"/>
      <c r="Z204" s="256" t="s">
        <v>167</v>
      </c>
      <c r="AA204" s="257"/>
      <c r="AB204" s="261" t="s">
        <v>166</v>
      </c>
      <c r="AC204" s="257"/>
      <c r="AD204" s="101" t="s">
        <v>165</v>
      </c>
      <c r="AE204" s="101" t="s">
        <v>164</v>
      </c>
      <c r="AF204" s="100" t="s">
        <v>163</v>
      </c>
      <c r="AG204" s="100" t="s">
        <v>162</v>
      </c>
      <c r="AH204" s="99" t="s">
        <v>161</v>
      </c>
      <c r="AI204" s="98"/>
      <c r="AJ204" s="96" t="s">
        <v>160</v>
      </c>
      <c r="AK204" s="95" t="s">
        <v>159</v>
      </c>
      <c r="AL204" s="94" t="s">
        <v>158</v>
      </c>
      <c r="AM204" s="96" t="s">
        <v>157</v>
      </c>
      <c r="AN204" s="95" t="s">
        <v>156</v>
      </c>
      <c r="AO204" s="94" t="s">
        <v>155</v>
      </c>
      <c r="AP204" s="96" t="s">
        <v>154</v>
      </c>
      <c r="AQ204" s="95" t="s">
        <v>153</v>
      </c>
      <c r="AR204" s="97" t="s">
        <v>152</v>
      </c>
      <c r="AS204" s="96" t="s">
        <v>151</v>
      </c>
      <c r="AT204" s="95" t="s">
        <v>150</v>
      </c>
      <c r="AU204" s="94" t="s">
        <v>149</v>
      </c>
      <c r="AV204" s="96" t="s">
        <v>148</v>
      </c>
      <c r="AW204" s="95" t="s">
        <v>147</v>
      </c>
      <c r="AX204" s="94" t="s">
        <v>146</v>
      </c>
      <c r="AY204" s="93" t="s">
        <v>145</v>
      </c>
      <c r="AZ204" s="92" t="s">
        <v>144</v>
      </c>
      <c r="BA204" s="92" t="s">
        <v>143</v>
      </c>
      <c r="BB204" s="91" t="s">
        <v>142</v>
      </c>
    </row>
    <row r="205" spans="2:62" ht="48" thickBot="1" x14ac:dyDescent="0.3">
      <c r="B205" s="90" t="s">
        <v>240</v>
      </c>
      <c r="C205" s="89"/>
      <c r="D205" s="88"/>
      <c r="E205" s="258"/>
      <c r="F205" s="259"/>
      <c r="G205" s="260"/>
      <c r="H205" s="87" t="s">
        <v>140</v>
      </c>
      <c r="I205" s="86"/>
      <c r="J205" s="86"/>
      <c r="K205" s="85"/>
      <c r="L205" s="84"/>
      <c r="M205" s="81"/>
      <c r="N205" s="84"/>
      <c r="O205" s="81"/>
      <c r="P205" s="84"/>
      <c r="Q205" s="81"/>
      <c r="R205" s="84"/>
      <c r="S205" s="81"/>
      <c r="T205" s="84"/>
      <c r="U205" s="81"/>
      <c r="V205" s="84"/>
      <c r="W205" s="81"/>
      <c r="X205" s="84"/>
      <c r="Y205" s="81"/>
      <c r="Z205" s="84"/>
      <c r="AA205" s="83"/>
      <c r="AB205" s="82" t="s">
        <v>139</v>
      </c>
      <c r="AC205" s="81"/>
      <c r="AD205" s="81"/>
      <c r="AE205" s="81"/>
      <c r="AF205" s="80"/>
      <c r="AG205" s="80"/>
      <c r="AH205" s="60"/>
      <c r="AI205" s="79" t="s">
        <v>138</v>
      </c>
      <c r="AJ205" s="78">
        <f t="shared" ref="AJ205:BB205" si="26">SUM(AJ207:AJ218)</f>
        <v>44</v>
      </c>
      <c r="AK205" s="77">
        <f t="shared" si="26"/>
        <v>55</v>
      </c>
      <c r="AL205" s="76">
        <f t="shared" si="26"/>
        <v>0</v>
      </c>
      <c r="AM205" s="78">
        <f t="shared" si="26"/>
        <v>3</v>
      </c>
      <c r="AN205" s="77">
        <f t="shared" si="26"/>
        <v>2</v>
      </c>
      <c r="AO205" s="76">
        <f t="shared" si="26"/>
        <v>0</v>
      </c>
      <c r="AP205" s="78">
        <f t="shared" si="26"/>
        <v>0</v>
      </c>
      <c r="AQ205" s="77">
        <f t="shared" si="26"/>
        <v>0</v>
      </c>
      <c r="AR205" s="76">
        <f t="shared" si="26"/>
        <v>0</v>
      </c>
      <c r="AS205" s="78">
        <f t="shared" si="26"/>
        <v>16</v>
      </c>
      <c r="AT205" s="77">
        <f t="shared" si="26"/>
        <v>9</v>
      </c>
      <c r="AU205" s="76">
        <f t="shared" si="26"/>
        <v>0</v>
      </c>
      <c r="AV205" s="78">
        <f t="shared" si="26"/>
        <v>3</v>
      </c>
      <c r="AW205" s="77">
        <f t="shared" si="26"/>
        <v>0</v>
      </c>
      <c r="AX205" s="76">
        <f t="shared" si="26"/>
        <v>0</v>
      </c>
      <c r="AY205" s="75">
        <f t="shared" si="26"/>
        <v>0</v>
      </c>
      <c r="AZ205" s="74">
        <f t="shared" si="26"/>
        <v>0</v>
      </c>
      <c r="BA205" s="74">
        <f t="shared" si="26"/>
        <v>0</v>
      </c>
      <c r="BB205" s="73">
        <f t="shared" si="26"/>
        <v>1</v>
      </c>
      <c r="BC205" s="72" t="s">
        <v>137</v>
      </c>
      <c r="BF205" s="5">
        <f>SUM(AJ205:AL205)/$BG$5</f>
        <v>99</v>
      </c>
      <c r="BG205" s="5">
        <f>SUM(AM205:AO205,AY205)/$BG$5</f>
        <v>5</v>
      </c>
      <c r="BH205" s="5">
        <f>SUM(AP205:AR205,AZ205)/$BG$5</f>
        <v>0</v>
      </c>
      <c r="BI205" s="5">
        <f>SUM(AS205:AU205,BA205)/$BG$5</f>
        <v>25</v>
      </c>
      <c r="BJ205" s="5">
        <f>SUM(AV205:AX205,BB205)/$BG$5</f>
        <v>4</v>
      </c>
    </row>
    <row r="206" spans="2:62" ht="37.5" thickBot="1" x14ac:dyDescent="0.3">
      <c r="B206" s="71"/>
      <c r="C206" s="70"/>
      <c r="D206" s="69"/>
      <c r="E206" s="68"/>
      <c r="F206" s="68"/>
      <c r="G206" s="67"/>
      <c r="H206" s="66"/>
      <c r="I206" s="64"/>
      <c r="J206" s="64"/>
      <c r="K206" s="65"/>
      <c r="L206" s="64"/>
      <c r="M206" s="62"/>
      <c r="N206" s="64"/>
      <c r="O206" s="62"/>
      <c r="P206" s="64"/>
      <c r="Q206" s="62"/>
      <c r="R206" s="64"/>
      <c r="S206" s="62"/>
      <c r="T206" s="64"/>
      <c r="U206" s="62"/>
      <c r="V206" s="64"/>
      <c r="W206" s="62"/>
      <c r="X206" s="64"/>
      <c r="Y206" s="62"/>
      <c r="Z206" s="64"/>
      <c r="AA206" s="62"/>
      <c r="AB206" s="63"/>
      <c r="AC206" s="62"/>
      <c r="AD206" s="62"/>
      <c r="AE206" s="62"/>
      <c r="AF206" s="61"/>
      <c r="AG206" s="61"/>
      <c r="AH206" s="60"/>
      <c r="AI206" s="59" t="s">
        <v>136</v>
      </c>
      <c r="AJ206" s="214">
        <f t="shared" ref="AJ206:BB206" si="27">AJ205/1</f>
        <v>44</v>
      </c>
      <c r="AK206" s="213">
        <f t="shared" si="27"/>
        <v>55</v>
      </c>
      <c r="AL206" s="212">
        <f t="shared" si="27"/>
        <v>0</v>
      </c>
      <c r="AM206" s="214">
        <f t="shared" si="27"/>
        <v>3</v>
      </c>
      <c r="AN206" s="213">
        <f t="shared" si="27"/>
        <v>2</v>
      </c>
      <c r="AO206" s="212">
        <f t="shared" si="27"/>
        <v>0</v>
      </c>
      <c r="AP206" s="214">
        <f t="shared" si="27"/>
        <v>0</v>
      </c>
      <c r="AQ206" s="213">
        <f t="shared" si="27"/>
        <v>0</v>
      </c>
      <c r="AR206" s="212">
        <f t="shared" si="27"/>
        <v>0</v>
      </c>
      <c r="AS206" s="214">
        <f t="shared" si="27"/>
        <v>16</v>
      </c>
      <c r="AT206" s="213">
        <f t="shared" si="27"/>
        <v>9</v>
      </c>
      <c r="AU206" s="212">
        <f t="shared" si="27"/>
        <v>0</v>
      </c>
      <c r="AV206" s="214">
        <f t="shared" si="27"/>
        <v>3</v>
      </c>
      <c r="AW206" s="213">
        <f t="shared" si="27"/>
        <v>0</v>
      </c>
      <c r="AX206" s="212">
        <f t="shared" si="27"/>
        <v>0</v>
      </c>
      <c r="AY206" s="211">
        <f t="shared" si="27"/>
        <v>0</v>
      </c>
      <c r="AZ206" s="210">
        <f t="shared" si="27"/>
        <v>0</v>
      </c>
      <c r="BA206" s="210">
        <f t="shared" si="27"/>
        <v>0</v>
      </c>
      <c r="BB206" s="209">
        <f t="shared" si="27"/>
        <v>1</v>
      </c>
      <c r="BC206" s="52" t="s">
        <v>135</v>
      </c>
    </row>
    <row r="207" spans="2:62" ht="28.15" customHeight="1" x14ac:dyDescent="0.2">
      <c r="B207" s="30"/>
      <c r="C207" s="242">
        <v>1</v>
      </c>
      <c r="D207" s="44"/>
      <c r="E207" s="113"/>
      <c r="F207" s="113"/>
      <c r="G207" s="112"/>
      <c r="H207" s="223" t="s">
        <v>134</v>
      </c>
      <c r="I207" s="246">
        <v>97</v>
      </c>
      <c r="J207" s="246">
        <v>31</v>
      </c>
      <c r="K207" s="246">
        <v>8</v>
      </c>
      <c r="L207" s="41" t="s">
        <v>133</v>
      </c>
      <c r="M207" s="40" t="s">
        <v>186</v>
      </c>
      <c r="N207" s="41" t="s">
        <v>131</v>
      </c>
      <c r="O207" s="40" t="s">
        <v>1686</v>
      </c>
      <c r="P207" s="41" t="s">
        <v>130</v>
      </c>
      <c r="Q207" s="40" t="s">
        <v>679</v>
      </c>
      <c r="R207" s="41" t="s">
        <v>129</v>
      </c>
      <c r="S207" s="40" t="s">
        <v>414</v>
      </c>
      <c r="T207" s="41" t="s">
        <v>128</v>
      </c>
      <c r="U207" s="40" t="s">
        <v>104</v>
      </c>
      <c r="V207" s="41" t="s">
        <v>127</v>
      </c>
      <c r="W207" s="40" t="s">
        <v>121</v>
      </c>
      <c r="X207" s="41" t="s">
        <v>126</v>
      </c>
      <c r="Y207" s="40"/>
      <c r="Z207" s="41" t="s">
        <v>125</v>
      </c>
      <c r="AA207" s="40"/>
      <c r="AB207" s="39"/>
      <c r="AC207" s="40"/>
      <c r="AD207" s="39" t="s">
        <v>1685</v>
      </c>
      <c r="AE207" s="38" t="s">
        <v>1347</v>
      </c>
      <c r="AF207" s="250"/>
      <c r="AG207" s="250"/>
      <c r="AH207" s="37"/>
      <c r="AI207" s="11"/>
      <c r="AJ207" s="233">
        <f>SUMPRODUCT(LEN($M207:$AA210)-LEN(SUBSTITUTE($M207:$AA210,"A", "")))</f>
        <v>44</v>
      </c>
      <c r="AK207" s="239">
        <f>SUMPRODUCT(LEN($AD207:$AD210)-LEN(SUBSTITUTE($AD207:$AD210,"A", "")))</f>
        <v>55</v>
      </c>
      <c r="AL207" s="230">
        <f>SUMPRODUCT(LEN($AC207:$AC210)-LEN(SUBSTITUTE($AC207:$AC210,"A", "")))</f>
        <v>0</v>
      </c>
      <c r="AM207" s="233">
        <f>SUMPRODUCT(LEN($M207:$AA210)-LEN(SUBSTITUTE($M207:$AA210,"S", "")))</f>
        <v>3</v>
      </c>
      <c r="AN207" s="239">
        <f>SUMPRODUCT(LEN($AD207:$AD210)-LEN(SUBSTITUTE($AD207:$AD210,"S", "")))</f>
        <v>2</v>
      </c>
      <c r="AO207" s="230">
        <f>SUMPRODUCT(LEN($AC207:$AC210)-LEN(SUBSTITUTE($AC207:$AC210,"S", "")))</f>
        <v>0</v>
      </c>
      <c r="AP207" s="233">
        <f>SUMPRODUCT(LEN($M207:$AA210)-LEN(SUBSTITUTE($M207:$AA210,"F", "")))</f>
        <v>0</v>
      </c>
      <c r="AQ207" s="239">
        <f>SUMPRODUCT(LEN($AD207:$AD210)-LEN(SUBSTITUTE($AD207:$AD210,"F", "")))</f>
        <v>0</v>
      </c>
      <c r="AR207" s="230">
        <f>SUMPRODUCT(LEN($AC207:$AC210)-LEN(SUBSTITUTE($AC207:$AC210,"F", "")))</f>
        <v>0</v>
      </c>
      <c r="AS207" s="233">
        <f>SUMPRODUCT(LEN($M207:$AA210)-LEN(SUBSTITUTE($M207:$AA210,"G", "")))</f>
        <v>16</v>
      </c>
      <c r="AT207" s="239">
        <f>SUMPRODUCT(LEN($AD207:$AD210)-LEN(SUBSTITUTE($AD207:$AD210,"G", "")))</f>
        <v>9</v>
      </c>
      <c r="AU207" s="230">
        <f>SUMPRODUCT(LEN($AC207:$AC210)-LEN(SUBSTITUTE($AC207:$AC210,"G", "")))</f>
        <v>0</v>
      </c>
      <c r="AV207" s="233">
        <f>SUMPRODUCT(LEN($L207:$AA210)-LEN(SUBSTITUTE($L207:$AA210,"M", "")))</f>
        <v>3</v>
      </c>
      <c r="AW207" s="236">
        <f>SUMPRODUCT(LEN($AD207:$AD210)-LEN(SUBSTITUTE($AD207:$AD210,"M", "")))</f>
        <v>0</v>
      </c>
      <c r="AX207" s="269">
        <f>SUMPRODUCT(LEN($AC207:$AC210)-LEN(SUBSTITUTE($AC207:$AC210,"M", "")))</f>
        <v>0</v>
      </c>
      <c r="AY207" s="291">
        <f>SUMPRODUCT(LEN($AE207:$AE210)-LEN(SUBSTITUTE($AE207:$AE210,"S", "")))</f>
        <v>0</v>
      </c>
      <c r="AZ207" s="227">
        <f>SUMPRODUCT(LEN($AE207:$AE210)-LEN(SUBSTITUTE($AE207:$AE210,"F", "")))</f>
        <v>0</v>
      </c>
      <c r="BA207" s="227">
        <f>SUMPRODUCT(LEN($AE207:$AE210)-LEN(SUBSTITUTE($AE207:$AE210,"G", "")))</f>
        <v>0</v>
      </c>
      <c r="BB207" s="294">
        <f>SUMPRODUCT(LEN($AE207:$AE210)-LEN(SUBSTITUTE($AE207:$AE210,"M", "")))</f>
        <v>1</v>
      </c>
    </row>
    <row r="208" spans="2:62" ht="28.15" customHeight="1" thickBot="1" x14ac:dyDescent="0.25">
      <c r="B208" s="30"/>
      <c r="C208" s="243"/>
      <c r="D208" s="36"/>
      <c r="E208" s="111"/>
      <c r="F208" s="111"/>
      <c r="G208" s="110"/>
      <c r="H208" s="224"/>
      <c r="I208" s="247"/>
      <c r="J208" s="247"/>
      <c r="K208" s="247"/>
      <c r="L208" s="33" t="s">
        <v>123</v>
      </c>
      <c r="M208" s="32" t="s">
        <v>689</v>
      </c>
      <c r="N208" s="33" t="s">
        <v>122</v>
      </c>
      <c r="O208" s="32" t="s">
        <v>645</v>
      </c>
      <c r="P208" s="33" t="s">
        <v>120</v>
      </c>
      <c r="Q208" s="32" t="s">
        <v>700</v>
      </c>
      <c r="R208" s="33" t="s">
        <v>119</v>
      </c>
      <c r="S208" s="32" t="s">
        <v>621</v>
      </c>
      <c r="T208" s="33" t="s">
        <v>118</v>
      </c>
      <c r="U208" s="32" t="s">
        <v>399</v>
      </c>
      <c r="V208" s="33" t="s">
        <v>117</v>
      </c>
      <c r="W208" s="32" t="s">
        <v>121</v>
      </c>
      <c r="X208" s="33" t="s">
        <v>116</v>
      </c>
      <c r="Y208" s="32"/>
      <c r="Z208" s="33" t="s">
        <v>115</v>
      </c>
      <c r="AA208" s="32"/>
      <c r="AB208" s="31"/>
      <c r="AC208" s="32"/>
      <c r="AD208" s="31" t="s">
        <v>1684</v>
      </c>
      <c r="AE208" s="23"/>
      <c r="AF208" s="251"/>
      <c r="AG208" s="251"/>
      <c r="AH208" s="22"/>
      <c r="AI208" s="11"/>
      <c r="AJ208" s="265"/>
      <c r="AK208" s="267"/>
      <c r="AL208" s="263"/>
      <c r="AM208" s="265"/>
      <c r="AN208" s="267"/>
      <c r="AO208" s="263"/>
      <c r="AP208" s="265"/>
      <c r="AQ208" s="267"/>
      <c r="AR208" s="263"/>
      <c r="AS208" s="265"/>
      <c r="AT208" s="267"/>
      <c r="AU208" s="263"/>
      <c r="AV208" s="265"/>
      <c r="AW208" s="275"/>
      <c r="AX208" s="270"/>
      <c r="AY208" s="292"/>
      <c r="AZ208" s="228"/>
      <c r="BA208" s="228"/>
      <c r="BB208" s="295"/>
    </row>
    <row r="209" spans="2:62" ht="28.15" customHeight="1" x14ac:dyDescent="0.2">
      <c r="B209" s="30"/>
      <c r="C209" s="244"/>
      <c r="D209" s="29"/>
      <c r="E209" s="109"/>
      <c r="F209" s="109"/>
      <c r="G209" s="108"/>
      <c r="H209" s="225">
        <v>237</v>
      </c>
      <c r="I209" s="248"/>
      <c r="J209" s="248"/>
      <c r="K209" s="248"/>
      <c r="L209" s="26" t="s">
        <v>114</v>
      </c>
      <c r="M209" s="25" t="s">
        <v>611</v>
      </c>
      <c r="N209" s="26" t="s">
        <v>112</v>
      </c>
      <c r="O209" s="25" t="s">
        <v>1683</v>
      </c>
      <c r="P209" s="26" t="s">
        <v>111</v>
      </c>
      <c r="Q209" s="25" t="s">
        <v>700</v>
      </c>
      <c r="R209" s="26" t="s">
        <v>110</v>
      </c>
      <c r="S209" s="25" t="s">
        <v>382</v>
      </c>
      <c r="T209" s="26" t="s">
        <v>109</v>
      </c>
      <c r="U209" s="25" t="s">
        <v>399</v>
      </c>
      <c r="V209" s="26" t="s">
        <v>108</v>
      </c>
      <c r="W209" s="25" t="s">
        <v>104</v>
      </c>
      <c r="X209" s="26" t="s">
        <v>107</v>
      </c>
      <c r="Y209" s="25"/>
      <c r="Z209" s="26" t="s">
        <v>106</v>
      </c>
      <c r="AA209" s="25"/>
      <c r="AB209" s="24"/>
      <c r="AC209" s="25"/>
      <c r="AD209" s="24" t="s">
        <v>1682</v>
      </c>
      <c r="AE209" s="23"/>
      <c r="AF209" s="251"/>
      <c r="AG209" s="251"/>
      <c r="AH209" s="22"/>
      <c r="AI209" s="11"/>
      <c r="AJ209" s="265"/>
      <c r="AK209" s="267"/>
      <c r="AL209" s="263"/>
      <c r="AM209" s="265"/>
      <c r="AN209" s="267"/>
      <c r="AO209" s="263"/>
      <c r="AP209" s="265"/>
      <c r="AQ209" s="267"/>
      <c r="AR209" s="263"/>
      <c r="AS209" s="265"/>
      <c r="AT209" s="267"/>
      <c r="AU209" s="263"/>
      <c r="AV209" s="265"/>
      <c r="AW209" s="275"/>
      <c r="AX209" s="270"/>
      <c r="AY209" s="292"/>
      <c r="AZ209" s="228"/>
      <c r="BA209" s="228"/>
      <c r="BB209" s="295"/>
    </row>
    <row r="210" spans="2:62" ht="28.15" customHeight="1" thickBot="1" x14ac:dyDescent="0.25">
      <c r="B210" s="30"/>
      <c r="C210" s="253"/>
      <c r="D210" s="51"/>
      <c r="E210" s="115"/>
      <c r="F210" s="115"/>
      <c r="G210" s="114"/>
      <c r="H210" s="226"/>
      <c r="I210" s="254"/>
      <c r="J210" s="254"/>
      <c r="K210" s="254"/>
      <c r="L210" s="48" t="s">
        <v>105</v>
      </c>
      <c r="M210" s="47" t="s">
        <v>186</v>
      </c>
      <c r="N210" s="48" t="s">
        <v>103</v>
      </c>
      <c r="O210" s="47" t="s">
        <v>186</v>
      </c>
      <c r="P210" s="48" t="s">
        <v>102</v>
      </c>
      <c r="Q210" s="47" t="s">
        <v>1160</v>
      </c>
      <c r="R210" s="48" t="s">
        <v>101</v>
      </c>
      <c r="S210" s="47" t="s">
        <v>186</v>
      </c>
      <c r="T210" s="48">
        <v>20</v>
      </c>
      <c r="U210" s="47" t="s">
        <v>124</v>
      </c>
      <c r="V210" s="48" t="s">
        <v>100</v>
      </c>
      <c r="W210" s="47"/>
      <c r="X210" s="48" t="s">
        <v>99</v>
      </c>
      <c r="Y210" s="47"/>
      <c r="Z210" s="48" t="s">
        <v>98</v>
      </c>
      <c r="AA210" s="47"/>
      <c r="AB210" s="16"/>
      <c r="AC210" s="47"/>
      <c r="AD210" s="16"/>
      <c r="AE210" s="46"/>
      <c r="AF210" s="255"/>
      <c r="AG210" s="255"/>
      <c r="AH210" s="45"/>
      <c r="AI210" s="11"/>
      <c r="AJ210" s="266"/>
      <c r="AK210" s="268"/>
      <c r="AL210" s="264"/>
      <c r="AM210" s="266"/>
      <c r="AN210" s="268"/>
      <c r="AO210" s="264"/>
      <c r="AP210" s="266"/>
      <c r="AQ210" s="268"/>
      <c r="AR210" s="264"/>
      <c r="AS210" s="266"/>
      <c r="AT210" s="268"/>
      <c r="AU210" s="264"/>
      <c r="AV210" s="266"/>
      <c r="AW210" s="276"/>
      <c r="AX210" s="271"/>
      <c r="AY210" s="293"/>
      <c r="AZ210" s="229"/>
      <c r="BA210" s="229"/>
      <c r="BB210" s="296"/>
    </row>
    <row r="211" spans="2:62" ht="28.15" customHeight="1" x14ac:dyDescent="0.2">
      <c r="B211" s="30"/>
      <c r="C211" s="242">
        <v>2</v>
      </c>
      <c r="D211" s="44"/>
      <c r="E211" s="113"/>
      <c r="F211" s="113"/>
      <c r="G211" s="112"/>
      <c r="H211" s="223"/>
      <c r="I211" s="246"/>
      <c r="J211" s="246"/>
      <c r="K211" s="246"/>
      <c r="L211" s="41" t="s">
        <v>133</v>
      </c>
      <c r="M211" s="40"/>
      <c r="N211" s="41" t="s">
        <v>131</v>
      </c>
      <c r="O211" s="40"/>
      <c r="P211" s="41" t="s">
        <v>130</v>
      </c>
      <c r="Q211" s="40"/>
      <c r="R211" s="41" t="s">
        <v>129</v>
      </c>
      <c r="S211" s="40"/>
      <c r="T211" s="41" t="s">
        <v>128</v>
      </c>
      <c r="U211" s="40"/>
      <c r="V211" s="41" t="s">
        <v>127</v>
      </c>
      <c r="W211" s="40"/>
      <c r="X211" s="41" t="s">
        <v>126</v>
      </c>
      <c r="Y211" s="40"/>
      <c r="Z211" s="41" t="s">
        <v>125</v>
      </c>
      <c r="AA211" s="40"/>
      <c r="AB211" s="39"/>
      <c r="AC211" s="40"/>
      <c r="AD211" s="39"/>
      <c r="AE211" s="38"/>
      <c r="AF211" s="250"/>
      <c r="AG211" s="250"/>
      <c r="AH211" s="37"/>
      <c r="AI211" s="11"/>
      <c r="AJ211" s="233">
        <f>SUMPRODUCT(LEN($M211:$AA214)-LEN(SUBSTITUTE($M211:$AA214,"A", "")))</f>
        <v>0</v>
      </c>
      <c r="AK211" s="239">
        <f>SUMPRODUCT(LEN($AD211:$AD214)-LEN(SUBSTITUTE($AD211:$AD214,"A", "")))</f>
        <v>0</v>
      </c>
      <c r="AL211" s="230">
        <f>SUMPRODUCT(LEN($AC211:$AC214)-LEN(SUBSTITUTE($AC211:$AC214,"A", "")))</f>
        <v>0</v>
      </c>
      <c r="AM211" s="233">
        <f>SUMPRODUCT(LEN($M211:$AA214)-LEN(SUBSTITUTE($M211:$AA214,"S", "")))</f>
        <v>0</v>
      </c>
      <c r="AN211" s="239">
        <f>SUMPRODUCT(LEN($AD211:$AD214)-LEN(SUBSTITUTE($AD211:$AD214,"S", "")))</f>
        <v>0</v>
      </c>
      <c r="AO211" s="230">
        <f>SUMPRODUCT(LEN($AC211:$AC214)-LEN(SUBSTITUTE($AC211:$AC214,"S", "")))</f>
        <v>0</v>
      </c>
      <c r="AP211" s="233">
        <f>SUMPRODUCT(LEN($M211:$AA214)-LEN(SUBSTITUTE($M211:$AA214,"F", "")))</f>
        <v>0</v>
      </c>
      <c r="AQ211" s="239">
        <f>SUMPRODUCT(LEN($AD211:$AD214)-LEN(SUBSTITUTE($AD211:$AD214,"F", "")))</f>
        <v>0</v>
      </c>
      <c r="AR211" s="230">
        <f>SUMPRODUCT(LEN($AC211:$AC214)-LEN(SUBSTITUTE($AC211:$AC214,"F", "")))</f>
        <v>0</v>
      </c>
      <c r="AS211" s="233">
        <f>SUMPRODUCT(LEN($M211:$AA214)-LEN(SUBSTITUTE($M211:$AA214,"G", "")))</f>
        <v>0</v>
      </c>
      <c r="AT211" s="239">
        <f>SUMPRODUCT(LEN($AD211:$AD214)-LEN(SUBSTITUTE($AD211:$AD214,"G", "")))</f>
        <v>0</v>
      </c>
      <c r="AU211" s="230">
        <f>SUMPRODUCT(LEN($AC211:$AC214)-LEN(SUBSTITUTE($AC211:$AC214,"G", "")))</f>
        <v>0</v>
      </c>
      <c r="AV211" s="233">
        <f>SUMPRODUCT(LEN($L211:$AA214)-LEN(SUBSTITUTE($L211:$AA214,"M", "")))</f>
        <v>0</v>
      </c>
      <c r="AW211" s="236">
        <f>SUMPRODUCT(LEN($AD211:$AD214)-LEN(SUBSTITUTE($AD211:$AD214,"M", "")))</f>
        <v>0</v>
      </c>
      <c r="AX211" s="269">
        <f>SUMPRODUCT(LEN($AC211:$AC214)-LEN(SUBSTITUTE($AC211:$AC214,"M", "")))</f>
        <v>0</v>
      </c>
      <c r="AY211" s="291">
        <f>SUMPRODUCT(LEN($AE211:$AE214)-LEN(SUBSTITUTE($AE211:$AE214,"S", "")))</f>
        <v>0</v>
      </c>
      <c r="AZ211" s="227">
        <f>SUMPRODUCT(LEN($AE211:$AE214)-LEN(SUBSTITUTE($AE211:$AE214,"F", "")))</f>
        <v>0</v>
      </c>
      <c r="BA211" s="227">
        <f>SUMPRODUCT(LEN($AE211:$AE214)-LEN(SUBSTITUTE($AE211:$AE214,"G", "")))</f>
        <v>0</v>
      </c>
      <c r="BB211" s="294">
        <f>SUMPRODUCT(LEN($AE211:$AE214)-LEN(SUBSTITUTE($AE211:$AE214,"M", "")))</f>
        <v>0</v>
      </c>
    </row>
    <row r="212" spans="2:62" ht="28.15" customHeight="1" thickBot="1" x14ac:dyDescent="0.25">
      <c r="B212" s="30"/>
      <c r="C212" s="243"/>
      <c r="D212" s="36"/>
      <c r="E212" s="111"/>
      <c r="F212" s="111"/>
      <c r="G212" s="110"/>
      <c r="H212" s="224"/>
      <c r="I212" s="247"/>
      <c r="J212" s="247"/>
      <c r="K212" s="247"/>
      <c r="L212" s="33" t="s">
        <v>123</v>
      </c>
      <c r="M212" s="32"/>
      <c r="N212" s="33" t="s">
        <v>122</v>
      </c>
      <c r="O212" s="32"/>
      <c r="P212" s="33" t="s">
        <v>120</v>
      </c>
      <c r="Q212" s="32"/>
      <c r="R212" s="33" t="s">
        <v>119</v>
      </c>
      <c r="S212" s="32"/>
      <c r="T212" s="33" t="s">
        <v>118</v>
      </c>
      <c r="U212" s="32"/>
      <c r="V212" s="33" t="s">
        <v>117</v>
      </c>
      <c r="W212" s="32"/>
      <c r="X212" s="33" t="s">
        <v>116</v>
      </c>
      <c r="Y212" s="32"/>
      <c r="Z212" s="33" t="s">
        <v>115</v>
      </c>
      <c r="AA212" s="32"/>
      <c r="AB212" s="31"/>
      <c r="AC212" s="32"/>
      <c r="AD212" s="31"/>
      <c r="AE212" s="23"/>
      <c r="AF212" s="251"/>
      <c r="AG212" s="251"/>
      <c r="AH212" s="22"/>
      <c r="AI212" s="11"/>
      <c r="AJ212" s="265"/>
      <c r="AK212" s="267"/>
      <c r="AL212" s="263"/>
      <c r="AM212" s="265"/>
      <c r="AN212" s="267"/>
      <c r="AO212" s="263"/>
      <c r="AP212" s="265"/>
      <c r="AQ212" s="267"/>
      <c r="AR212" s="263"/>
      <c r="AS212" s="265"/>
      <c r="AT212" s="267"/>
      <c r="AU212" s="263"/>
      <c r="AV212" s="265"/>
      <c r="AW212" s="275"/>
      <c r="AX212" s="270"/>
      <c r="AY212" s="292"/>
      <c r="AZ212" s="228"/>
      <c r="BA212" s="228"/>
      <c r="BB212" s="295"/>
    </row>
    <row r="213" spans="2:62" ht="28.15" customHeight="1" x14ac:dyDescent="0.2">
      <c r="B213" s="30"/>
      <c r="C213" s="244"/>
      <c r="D213" s="29"/>
      <c r="E213" s="109"/>
      <c r="F213" s="109"/>
      <c r="G213" s="108"/>
      <c r="H213" s="225"/>
      <c r="I213" s="248"/>
      <c r="J213" s="248"/>
      <c r="K213" s="248"/>
      <c r="L213" s="26" t="s">
        <v>114</v>
      </c>
      <c r="M213" s="25"/>
      <c r="N213" s="26" t="s">
        <v>112</v>
      </c>
      <c r="O213" s="25"/>
      <c r="P213" s="26" t="s">
        <v>111</v>
      </c>
      <c r="Q213" s="25"/>
      <c r="R213" s="26" t="s">
        <v>110</v>
      </c>
      <c r="S213" s="25"/>
      <c r="T213" s="26" t="s">
        <v>109</v>
      </c>
      <c r="U213" s="25"/>
      <c r="V213" s="26" t="s">
        <v>108</v>
      </c>
      <c r="W213" s="25"/>
      <c r="X213" s="26" t="s">
        <v>107</v>
      </c>
      <c r="Y213" s="25"/>
      <c r="Z213" s="26" t="s">
        <v>106</v>
      </c>
      <c r="AA213" s="25"/>
      <c r="AB213" s="24"/>
      <c r="AC213" s="25"/>
      <c r="AD213" s="24"/>
      <c r="AE213" s="23"/>
      <c r="AF213" s="251"/>
      <c r="AG213" s="251"/>
      <c r="AH213" s="22"/>
      <c r="AI213" s="11"/>
      <c r="AJ213" s="265"/>
      <c r="AK213" s="267"/>
      <c r="AL213" s="263"/>
      <c r="AM213" s="265"/>
      <c r="AN213" s="267"/>
      <c r="AO213" s="263"/>
      <c r="AP213" s="265"/>
      <c r="AQ213" s="267"/>
      <c r="AR213" s="263"/>
      <c r="AS213" s="265"/>
      <c r="AT213" s="267"/>
      <c r="AU213" s="263"/>
      <c r="AV213" s="265"/>
      <c r="AW213" s="275"/>
      <c r="AX213" s="270"/>
      <c r="AY213" s="292"/>
      <c r="AZ213" s="228"/>
      <c r="BA213" s="228"/>
      <c r="BB213" s="295"/>
    </row>
    <row r="214" spans="2:62" ht="28.15" customHeight="1" thickBot="1" x14ac:dyDescent="0.25">
      <c r="B214" s="30"/>
      <c r="C214" s="253"/>
      <c r="D214" s="51"/>
      <c r="E214" s="115"/>
      <c r="F214" s="115"/>
      <c r="G214" s="114"/>
      <c r="H214" s="226"/>
      <c r="I214" s="254"/>
      <c r="J214" s="254"/>
      <c r="K214" s="254"/>
      <c r="L214" s="48" t="s">
        <v>105</v>
      </c>
      <c r="M214" s="47"/>
      <c r="N214" s="48" t="s">
        <v>103</v>
      </c>
      <c r="O214" s="47"/>
      <c r="P214" s="48" t="s">
        <v>102</v>
      </c>
      <c r="Q214" s="47"/>
      <c r="R214" s="48" t="s">
        <v>101</v>
      </c>
      <c r="S214" s="47"/>
      <c r="T214" s="48">
        <v>20</v>
      </c>
      <c r="U214" s="47"/>
      <c r="V214" s="48" t="s">
        <v>100</v>
      </c>
      <c r="W214" s="47"/>
      <c r="X214" s="48" t="s">
        <v>99</v>
      </c>
      <c r="Y214" s="47"/>
      <c r="Z214" s="48" t="s">
        <v>98</v>
      </c>
      <c r="AA214" s="47"/>
      <c r="AB214" s="16"/>
      <c r="AC214" s="47"/>
      <c r="AD214" s="16"/>
      <c r="AE214" s="46"/>
      <c r="AF214" s="255"/>
      <c r="AG214" s="255"/>
      <c r="AH214" s="45"/>
      <c r="AI214" s="11"/>
      <c r="AJ214" s="266"/>
      <c r="AK214" s="268"/>
      <c r="AL214" s="264"/>
      <c r="AM214" s="266"/>
      <c r="AN214" s="268"/>
      <c r="AO214" s="264"/>
      <c r="AP214" s="266"/>
      <c r="AQ214" s="268"/>
      <c r="AR214" s="264"/>
      <c r="AS214" s="266"/>
      <c r="AT214" s="268"/>
      <c r="AU214" s="264"/>
      <c r="AV214" s="266"/>
      <c r="AW214" s="276"/>
      <c r="AX214" s="271"/>
      <c r="AY214" s="293"/>
      <c r="AZ214" s="229"/>
      <c r="BA214" s="229"/>
      <c r="BB214" s="296"/>
    </row>
    <row r="215" spans="2:62" ht="28.15" customHeight="1" x14ac:dyDescent="0.2">
      <c r="B215" s="30"/>
      <c r="C215" s="242">
        <v>3</v>
      </c>
      <c r="D215" s="44"/>
      <c r="E215" s="113"/>
      <c r="F215" s="113"/>
      <c r="G215" s="112"/>
      <c r="H215" s="223"/>
      <c r="I215" s="246"/>
      <c r="J215" s="246"/>
      <c r="K215" s="246"/>
      <c r="L215" s="41" t="s">
        <v>133</v>
      </c>
      <c r="M215" s="40"/>
      <c r="N215" s="41" t="s">
        <v>131</v>
      </c>
      <c r="O215" s="40"/>
      <c r="P215" s="41" t="s">
        <v>130</v>
      </c>
      <c r="Q215" s="40"/>
      <c r="R215" s="41" t="s">
        <v>129</v>
      </c>
      <c r="S215" s="40"/>
      <c r="T215" s="41" t="s">
        <v>128</v>
      </c>
      <c r="U215" s="40"/>
      <c r="V215" s="41" t="s">
        <v>127</v>
      </c>
      <c r="W215" s="40"/>
      <c r="X215" s="41" t="s">
        <v>126</v>
      </c>
      <c r="Y215" s="40"/>
      <c r="Z215" s="41" t="s">
        <v>125</v>
      </c>
      <c r="AA215" s="40"/>
      <c r="AB215" s="39"/>
      <c r="AC215" s="40"/>
      <c r="AD215" s="39"/>
      <c r="AE215" s="38"/>
      <c r="AF215" s="250"/>
      <c r="AG215" s="250"/>
      <c r="AH215" s="37"/>
      <c r="AI215" s="11"/>
      <c r="AJ215" s="233">
        <f>SUMPRODUCT(LEN($M215:$AA218)-LEN(SUBSTITUTE($M215:$AA218,"A", "")))</f>
        <v>0</v>
      </c>
      <c r="AK215" s="239">
        <f>SUMPRODUCT(LEN($AD215:$AD218)-LEN(SUBSTITUTE($AD215:$AD218,"A", "")))</f>
        <v>0</v>
      </c>
      <c r="AL215" s="230">
        <f>SUMPRODUCT(LEN($AC215:$AC218)-LEN(SUBSTITUTE($AC215:$AC218,"A", "")))</f>
        <v>0</v>
      </c>
      <c r="AM215" s="233">
        <f>SUMPRODUCT(LEN($M215:$AA218)-LEN(SUBSTITUTE($M215:$AA218,"S", "")))</f>
        <v>0</v>
      </c>
      <c r="AN215" s="239">
        <f>SUMPRODUCT(LEN($AD215:$AD218)-LEN(SUBSTITUTE($AD215:$AD218,"S", "")))</f>
        <v>0</v>
      </c>
      <c r="AO215" s="230">
        <f>SUMPRODUCT(LEN($AC215:$AC218)-LEN(SUBSTITUTE($AC215:$AC218,"S", "")))</f>
        <v>0</v>
      </c>
      <c r="AP215" s="233">
        <f>SUMPRODUCT(LEN($M215:$AA218)-LEN(SUBSTITUTE($M215:$AA218,"F", "")))</f>
        <v>0</v>
      </c>
      <c r="AQ215" s="239">
        <f>SUMPRODUCT(LEN($AD215:$AD218)-LEN(SUBSTITUTE($AD215:$AD218,"F", "")))</f>
        <v>0</v>
      </c>
      <c r="AR215" s="230">
        <f>SUMPRODUCT(LEN($AC215:$AC218)-LEN(SUBSTITUTE($AC215:$AC218,"F", "")))</f>
        <v>0</v>
      </c>
      <c r="AS215" s="233">
        <f>SUMPRODUCT(LEN($M215:$AA218)-LEN(SUBSTITUTE($M215:$AA218,"G", "")))</f>
        <v>0</v>
      </c>
      <c r="AT215" s="239">
        <f>SUMPRODUCT(LEN($AD215:$AD218)-LEN(SUBSTITUTE($AD215:$AD218,"G", "")))</f>
        <v>0</v>
      </c>
      <c r="AU215" s="230">
        <f>SUMPRODUCT(LEN($AC215:$AC218)-LEN(SUBSTITUTE($AC215:$AC218,"G", "")))</f>
        <v>0</v>
      </c>
      <c r="AV215" s="233">
        <f>SUMPRODUCT(LEN($L215:$AA218)-LEN(SUBSTITUTE($L215:$AA218,"M", "")))</f>
        <v>0</v>
      </c>
      <c r="AW215" s="236">
        <f>SUMPRODUCT(LEN($AD215:$AD218)-LEN(SUBSTITUTE($AD215:$AD218,"M", "")))</f>
        <v>0</v>
      </c>
      <c r="AX215" s="269">
        <f>SUMPRODUCT(LEN($AC215:$AC218)-LEN(SUBSTITUTE($AC215:$AC218,"M", "")))</f>
        <v>0</v>
      </c>
      <c r="AY215" s="291">
        <f>SUMPRODUCT(LEN($AE215:$AE218)-LEN(SUBSTITUTE($AE215:$AE218,"S", "")))</f>
        <v>0</v>
      </c>
      <c r="AZ215" s="227">
        <f>SUMPRODUCT(LEN($AE215:$AE218)-LEN(SUBSTITUTE($AE215:$AE218,"F", "")))</f>
        <v>0</v>
      </c>
      <c r="BA215" s="227">
        <f>SUMPRODUCT(LEN($AE215:$AE218)-LEN(SUBSTITUTE($AE215:$AE218,"G", "")))</f>
        <v>0</v>
      </c>
      <c r="BB215" s="294">
        <f>SUMPRODUCT(LEN($AE215:$AE218)-LEN(SUBSTITUTE($AE215:$AE218,"M", "")))</f>
        <v>0</v>
      </c>
    </row>
    <row r="216" spans="2:62" ht="28.15" customHeight="1" thickBot="1" x14ac:dyDescent="0.25">
      <c r="B216" s="30"/>
      <c r="C216" s="243"/>
      <c r="D216" s="36"/>
      <c r="E216" s="111"/>
      <c r="F216" s="111"/>
      <c r="G216" s="110"/>
      <c r="H216" s="224"/>
      <c r="I216" s="247"/>
      <c r="J216" s="247"/>
      <c r="K216" s="247"/>
      <c r="L216" s="33" t="s">
        <v>123</v>
      </c>
      <c r="M216" s="32"/>
      <c r="N216" s="33" t="s">
        <v>122</v>
      </c>
      <c r="O216" s="32"/>
      <c r="P216" s="33" t="s">
        <v>120</v>
      </c>
      <c r="Q216" s="32"/>
      <c r="R216" s="33" t="s">
        <v>119</v>
      </c>
      <c r="S216" s="32"/>
      <c r="T216" s="33" t="s">
        <v>118</v>
      </c>
      <c r="U216" s="32"/>
      <c r="V216" s="33" t="s">
        <v>117</v>
      </c>
      <c r="W216" s="32"/>
      <c r="X216" s="33" t="s">
        <v>116</v>
      </c>
      <c r="Y216" s="32"/>
      <c r="Z216" s="33" t="s">
        <v>115</v>
      </c>
      <c r="AA216" s="32"/>
      <c r="AB216" s="31"/>
      <c r="AC216" s="32"/>
      <c r="AD216" s="31"/>
      <c r="AE216" s="23"/>
      <c r="AF216" s="251"/>
      <c r="AG216" s="251"/>
      <c r="AH216" s="22"/>
      <c r="AI216" s="11"/>
      <c r="AJ216" s="265"/>
      <c r="AK216" s="267"/>
      <c r="AL216" s="263"/>
      <c r="AM216" s="265"/>
      <c r="AN216" s="267"/>
      <c r="AO216" s="263"/>
      <c r="AP216" s="265"/>
      <c r="AQ216" s="267"/>
      <c r="AR216" s="263"/>
      <c r="AS216" s="265"/>
      <c r="AT216" s="267"/>
      <c r="AU216" s="263"/>
      <c r="AV216" s="265"/>
      <c r="AW216" s="275"/>
      <c r="AX216" s="270"/>
      <c r="AY216" s="292"/>
      <c r="AZ216" s="228"/>
      <c r="BA216" s="228"/>
      <c r="BB216" s="295"/>
    </row>
    <row r="217" spans="2:62" ht="28.15" customHeight="1" x14ac:dyDescent="0.2">
      <c r="B217" s="30"/>
      <c r="C217" s="244"/>
      <c r="D217" s="29"/>
      <c r="E217" s="109"/>
      <c r="F217" s="109"/>
      <c r="G217" s="108"/>
      <c r="H217" s="225"/>
      <c r="I217" s="248"/>
      <c r="J217" s="248"/>
      <c r="K217" s="248"/>
      <c r="L217" s="26" t="s">
        <v>114</v>
      </c>
      <c r="M217" s="25"/>
      <c r="N217" s="26" t="s">
        <v>112</v>
      </c>
      <c r="O217" s="25"/>
      <c r="P217" s="26" t="s">
        <v>111</v>
      </c>
      <c r="Q217" s="25"/>
      <c r="R217" s="26" t="s">
        <v>110</v>
      </c>
      <c r="S217" s="25"/>
      <c r="T217" s="26" t="s">
        <v>109</v>
      </c>
      <c r="U217" s="25"/>
      <c r="V217" s="26" t="s">
        <v>108</v>
      </c>
      <c r="W217" s="25"/>
      <c r="X217" s="26" t="s">
        <v>107</v>
      </c>
      <c r="Y217" s="25"/>
      <c r="Z217" s="26" t="s">
        <v>106</v>
      </c>
      <c r="AA217" s="25"/>
      <c r="AB217" s="24"/>
      <c r="AC217" s="25"/>
      <c r="AD217" s="24"/>
      <c r="AE217" s="23"/>
      <c r="AF217" s="251"/>
      <c r="AG217" s="251"/>
      <c r="AH217" s="22"/>
      <c r="AI217" s="11"/>
      <c r="AJ217" s="265"/>
      <c r="AK217" s="267"/>
      <c r="AL217" s="263"/>
      <c r="AM217" s="265"/>
      <c r="AN217" s="267"/>
      <c r="AO217" s="263"/>
      <c r="AP217" s="265"/>
      <c r="AQ217" s="267"/>
      <c r="AR217" s="263"/>
      <c r="AS217" s="265"/>
      <c r="AT217" s="267"/>
      <c r="AU217" s="263"/>
      <c r="AV217" s="265"/>
      <c r="AW217" s="275"/>
      <c r="AX217" s="270"/>
      <c r="AY217" s="292"/>
      <c r="AZ217" s="228"/>
      <c r="BA217" s="228"/>
      <c r="BB217" s="295"/>
    </row>
    <row r="218" spans="2:62" ht="28.15" customHeight="1" thickBot="1" x14ac:dyDescent="0.25">
      <c r="B218" s="21"/>
      <c r="C218" s="245"/>
      <c r="D218" s="20"/>
      <c r="E218" s="19"/>
      <c r="F218" s="19"/>
      <c r="G218" s="18"/>
      <c r="H218" s="226"/>
      <c r="I218" s="249"/>
      <c r="J218" s="249"/>
      <c r="K218" s="249"/>
      <c r="L218" s="17" t="s">
        <v>105</v>
      </c>
      <c r="M218" s="15"/>
      <c r="N218" s="17" t="s">
        <v>103</v>
      </c>
      <c r="O218" s="15"/>
      <c r="P218" s="17" t="s">
        <v>102</v>
      </c>
      <c r="Q218" s="15"/>
      <c r="R218" s="17" t="s">
        <v>101</v>
      </c>
      <c r="S218" s="15"/>
      <c r="T218" s="17">
        <v>20</v>
      </c>
      <c r="U218" s="15"/>
      <c r="V218" s="17" t="s">
        <v>100</v>
      </c>
      <c r="W218" s="15"/>
      <c r="X218" s="17" t="s">
        <v>99</v>
      </c>
      <c r="Y218" s="15"/>
      <c r="Z218" s="17" t="s">
        <v>98</v>
      </c>
      <c r="AA218" s="15"/>
      <c r="AB218" s="16"/>
      <c r="AC218" s="15"/>
      <c r="AD218" s="14"/>
      <c r="AE218" s="13"/>
      <c r="AF218" s="252"/>
      <c r="AG218" s="252"/>
      <c r="AH218" s="12"/>
      <c r="AI218" s="11"/>
      <c r="AJ218" s="266"/>
      <c r="AK218" s="268"/>
      <c r="AL218" s="264"/>
      <c r="AM218" s="266"/>
      <c r="AN218" s="268"/>
      <c r="AO218" s="264"/>
      <c r="AP218" s="266"/>
      <c r="AQ218" s="268"/>
      <c r="AR218" s="264"/>
      <c r="AS218" s="266"/>
      <c r="AT218" s="268"/>
      <c r="AU218" s="264"/>
      <c r="AV218" s="266"/>
      <c r="AW218" s="276"/>
      <c r="AX218" s="271"/>
      <c r="AY218" s="293"/>
      <c r="AZ218" s="229"/>
      <c r="BA218" s="229"/>
      <c r="BB218" s="296"/>
    </row>
    <row r="219" spans="2:62" ht="85.9" customHeight="1" thickTop="1" thickBot="1" x14ac:dyDescent="0.35">
      <c r="B219" s="105" t="s">
        <v>174</v>
      </c>
      <c r="C219" s="95" t="s">
        <v>173</v>
      </c>
      <c r="D219" s="100" t="s">
        <v>172</v>
      </c>
      <c r="E219" s="104" t="s">
        <v>171</v>
      </c>
      <c r="F219" s="103"/>
      <c r="G219" s="102"/>
      <c r="H219" s="101" t="s">
        <v>170</v>
      </c>
      <c r="I219" s="100" t="s">
        <v>96</v>
      </c>
      <c r="J219" s="100" t="s">
        <v>169</v>
      </c>
      <c r="K219" s="100" t="s">
        <v>97</v>
      </c>
      <c r="L219" s="256" t="s">
        <v>168</v>
      </c>
      <c r="M219" s="262"/>
      <c r="N219" s="256" t="s">
        <v>167</v>
      </c>
      <c r="O219" s="262"/>
      <c r="P219" s="256" t="s">
        <v>167</v>
      </c>
      <c r="Q219" s="257"/>
      <c r="R219" s="256" t="s">
        <v>167</v>
      </c>
      <c r="S219" s="257"/>
      <c r="T219" s="256" t="s">
        <v>167</v>
      </c>
      <c r="U219" s="257"/>
      <c r="V219" s="256" t="s">
        <v>167</v>
      </c>
      <c r="W219" s="257"/>
      <c r="X219" s="256" t="s">
        <v>167</v>
      </c>
      <c r="Y219" s="257"/>
      <c r="Z219" s="256" t="s">
        <v>167</v>
      </c>
      <c r="AA219" s="257"/>
      <c r="AB219" s="261" t="s">
        <v>166</v>
      </c>
      <c r="AC219" s="257"/>
      <c r="AD219" s="101" t="s">
        <v>165</v>
      </c>
      <c r="AE219" s="101" t="s">
        <v>164</v>
      </c>
      <c r="AF219" s="100" t="s">
        <v>163</v>
      </c>
      <c r="AG219" s="100" t="s">
        <v>162</v>
      </c>
      <c r="AH219" s="99" t="s">
        <v>161</v>
      </c>
      <c r="AI219" s="98"/>
      <c r="AJ219" s="96" t="s">
        <v>160</v>
      </c>
      <c r="AK219" s="95" t="s">
        <v>159</v>
      </c>
      <c r="AL219" s="94" t="s">
        <v>158</v>
      </c>
      <c r="AM219" s="96" t="s">
        <v>157</v>
      </c>
      <c r="AN219" s="95" t="s">
        <v>156</v>
      </c>
      <c r="AO219" s="94" t="s">
        <v>155</v>
      </c>
      <c r="AP219" s="96" t="s">
        <v>154</v>
      </c>
      <c r="AQ219" s="95" t="s">
        <v>153</v>
      </c>
      <c r="AR219" s="97" t="s">
        <v>152</v>
      </c>
      <c r="AS219" s="96" t="s">
        <v>151</v>
      </c>
      <c r="AT219" s="95" t="s">
        <v>150</v>
      </c>
      <c r="AU219" s="94" t="s">
        <v>149</v>
      </c>
      <c r="AV219" s="96" t="s">
        <v>148</v>
      </c>
      <c r="AW219" s="95" t="s">
        <v>147</v>
      </c>
      <c r="AX219" s="94" t="s">
        <v>146</v>
      </c>
      <c r="AY219" s="93" t="s">
        <v>145</v>
      </c>
      <c r="AZ219" s="92" t="s">
        <v>144</v>
      </c>
      <c r="BA219" s="92" t="s">
        <v>143</v>
      </c>
      <c r="BB219" s="91" t="s">
        <v>142</v>
      </c>
    </row>
    <row r="220" spans="2:62" ht="48" thickBot="1" x14ac:dyDescent="0.3">
      <c r="B220" s="90" t="s">
        <v>239</v>
      </c>
      <c r="C220" s="89"/>
      <c r="D220" s="88"/>
      <c r="E220" s="258"/>
      <c r="F220" s="259"/>
      <c r="G220" s="260"/>
      <c r="H220" s="87" t="s">
        <v>140</v>
      </c>
      <c r="I220" s="86"/>
      <c r="J220" s="86"/>
      <c r="K220" s="85"/>
      <c r="L220" s="84"/>
      <c r="M220" s="81"/>
      <c r="N220" s="84"/>
      <c r="O220" s="81"/>
      <c r="P220" s="84"/>
      <c r="Q220" s="81"/>
      <c r="R220" s="84"/>
      <c r="S220" s="81"/>
      <c r="T220" s="84"/>
      <c r="U220" s="81"/>
      <c r="V220" s="84"/>
      <c r="W220" s="81"/>
      <c r="X220" s="84"/>
      <c r="Y220" s="81"/>
      <c r="Z220" s="84"/>
      <c r="AA220" s="83"/>
      <c r="AB220" s="82" t="s">
        <v>139</v>
      </c>
      <c r="AC220" s="81"/>
      <c r="AD220" s="81"/>
      <c r="AE220" s="81"/>
      <c r="AF220" s="80"/>
      <c r="AG220" s="80"/>
      <c r="AH220" s="60"/>
      <c r="AI220" s="79" t="s">
        <v>138</v>
      </c>
      <c r="AJ220" s="78">
        <f t="shared" ref="AJ220:BB220" si="28">SUM(AJ222:AJ233)</f>
        <v>51</v>
      </c>
      <c r="AK220" s="77">
        <f t="shared" si="28"/>
        <v>17</v>
      </c>
      <c r="AL220" s="76">
        <f t="shared" si="28"/>
        <v>0</v>
      </c>
      <c r="AM220" s="78">
        <f t="shared" si="28"/>
        <v>3</v>
      </c>
      <c r="AN220" s="77">
        <f t="shared" si="28"/>
        <v>0</v>
      </c>
      <c r="AO220" s="76">
        <f t="shared" si="28"/>
        <v>0</v>
      </c>
      <c r="AP220" s="78">
        <f t="shared" si="28"/>
        <v>1</v>
      </c>
      <c r="AQ220" s="77">
        <f t="shared" si="28"/>
        <v>0</v>
      </c>
      <c r="AR220" s="76">
        <f t="shared" si="28"/>
        <v>0</v>
      </c>
      <c r="AS220" s="78">
        <f t="shared" si="28"/>
        <v>10</v>
      </c>
      <c r="AT220" s="77">
        <f t="shared" si="28"/>
        <v>5</v>
      </c>
      <c r="AU220" s="76">
        <f t="shared" si="28"/>
        <v>0</v>
      </c>
      <c r="AV220" s="78">
        <f t="shared" si="28"/>
        <v>4</v>
      </c>
      <c r="AW220" s="77">
        <f t="shared" si="28"/>
        <v>0</v>
      </c>
      <c r="AX220" s="76">
        <f t="shared" si="28"/>
        <v>0</v>
      </c>
      <c r="AY220" s="75">
        <f t="shared" si="28"/>
        <v>0</v>
      </c>
      <c r="AZ220" s="74">
        <f t="shared" si="28"/>
        <v>0</v>
      </c>
      <c r="BA220" s="74">
        <f t="shared" si="28"/>
        <v>0</v>
      </c>
      <c r="BB220" s="73">
        <f t="shared" si="28"/>
        <v>1</v>
      </c>
      <c r="BC220" s="72" t="s">
        <v>137</v>
      </c>
      <c r="BF220" s="5">
        <f>SUM(AJ220:AL220)/$BG$5</f>
        <v>68</v>
      </c>
      <c r="BG220" s="5">
        <f>SUM(AM220:AO220,AY220)/$BG$5</f>
        <v>3</v>
      </c>
      <c r="BH220" s="5">
        <f>SUM(AP220:AR220,AZ220)/$BG$5</f>
        <v>1</v>
      </c>
      <c r="BI220" s="5">
        <f>SUM(AS220:AU220,BA220)/$BG$5</f>
        <v>15</v>
      </c>
      <c r="BJ220" s="5">
        <f>SUM(AV220:AX220,BB220)/$BG$5</f>
        <v>5</v>
      </c>
    </row>
    <row r="221" spans="2:62" ht="37.5" thickBot="1" x14ac:dyDescent="0.3">
      <c r="B221" s="71"/>
      <c r="C221" s="70"/>
      <c r="D221" s="69"/>
      <c r="E221" s="68"/>
      <c r="F221" s="68"/>
      <c r="G221" s="67"/>
      <c r="H221" s="66"/>
      <c r="I221" s="64"/>
      <c r="J221" s="64"/>
      <c r="K221" s="65"/>
      <c r="L221" s="64"/>
      <c r="M221" s="62"/>
      <c r="N221" s="64"/>
      <c r="O221" s="62"/>
      <c r="P221" s="64"/>
      <c r="Q221" s="62"/>
      <c r="R221" s="64"/>
      <c r="S221" s="62"/>
      <c r="T221" s="64"/>
      <c r="U221" s="62"/>
      <c r="V221" s="64"/>
      <c r="W221" s="62"/>
      <c r="X221" s="64"/>
      <c r="Y221" s="62"/>
      <c r="Z221" s="64"/>
      <c r="AA221" s="62"/>
      <c r="AB221" s="63"/>
      <c r="AC221" s="62"/>
      <c r="AD221" s="62"/>
      <c r="AE221" s="62"/>
      <c r="AF221" s="61"/>
      <c r="AG221" s="61"/>
      <c r="AH221" s="60"/>
      <c r="AI221" s="59" t="s">
        <v>136</v>
      </c>
      <c r="AJ221" s="214">
        <f t="shared" ref="AJ221:BB221" si="29">AJ220/1</f>
        <v>51</v>
      </c>
      <c r="AK221" s="213">
        <f t="shared" si="29"/>
        <v>17</v>
      </c>
      <c r="AL221" s="212">
        <f t="shared" si="29"/>
        <v>0</v>
      </c>
      <c r="AM221" s="214">
        <f t="shared" si="29"/>
        <v>3</v>
      </c>
      <c r="AN221" s="213">
        <f t="shared" si="29"/>
        <v>0</v>
      </c>
      <c r="AO221" s="212">
        <f t="shared" si="29"/>
        <v>0</v>
      </c>
      <c r="AP221" s="214">
        <f t="shared" si="29"/>
        <v>1</v>
      </c>
      <c r="AQ221" s="213">
        <f t="shared" si="29"/>
        <v>0</v>
      </c>
      <c r="AR221" s="212">
        <f t="shared" si="29"/>
        <v>0</v>
      </c>
      <c r="AS221" s="214">
        <f t="shared" si="29"/>
        <v>10</v>
      </c>
      <c r="AT221" s="213">
        <f t="shared" si="29"/>
        <v>5</v>
      </c>
      <c r="AU221" s="212">
        <f t="shared" si="29"/>
        <v>0</v>
      </c>
      <c r="AV221" s="214">
        <f t="shared" si="29"/>
        <v>4</v>
      </c>
      <c r="AW221" s="213">
        <f t="shared" si="29"/>
        <v>0</v>
      </c>
      <c r="AX221" s="212">
        <f t="shared" si="29"/>
        <v>0</v>
      </c>
      <c r="AY221" s="211">
        <f t="shared" si="29"/>
        <v>0</v>
      </c>
      <c r="AZ221" s="210">
        <f t="shared" si="29"/>
        <v>0</v>
      </c>
      <c r="BA221" s="210">
        <f t="shared" si="29"/>
        <v>0</v>
      </c>
      <c r="BB221" s="209">
        <f t="shared" si="29"/>
        <v>1</v>
      </c>
      <c r="BC221" s="52" t="s">
        <v>135</v>
      </c>
    </row>
    <row r="222" spans="2:62" ht="28.15" customHeight="1" x14ac:dyDescent="0.2">
      <c r="B222" s="30"/>
      <c r="C222" s="242">
        <v>1</v>
      </c>
      <c r="D222" s="44"/>
      <c r="E222" s="43"/>
      <c r="F222" s="43"/>
      <c r="G222" s="42"/>
      <c r="H222" s="223" t="s">
        <v>134</v>
      </c>
      <c r="I222" s="246">
        <v>133</v>
      </c>
      <c r="J222" s="246">
        <v>33</v>
      </c>
      <c r="K222" s="246">
        <v>7</v>
      </c>
      <c r="L222" s="41" t="s">
        <v>133</v>
      </c>
      <c r="M222" s="40" t="s">
        <v>382</v>
      </c>
      <c r="N222" s="41" t="s">
        <v>131</v>
      </c>
      <c r="O222" s="40" t="s">
        <v>1273</v>
      </c>
      <c r="P222" s="41" t="s">
        <v>130</v>
      </c>
      <c r="Q222" s="40" t="s">
        <v>389</v>
      </c>
      <c r="R222" s="41" t="s">
        <v>129</v>
      </c>
      <c r="S222" s="40" t="s">
        <v>452</v>
      </c>
      <c r="T222" s="41" t="s">
        <v>128</v>
      </c>
      <c r="U222" s="40" t="s">
        <v>614</v>
      </c>
      <c r="V222" s="41" t="s">
        <v>127</v>
      </c>
      <c r="W222" s="40" t="s">
        <v>132</v>
      </c>
      <c r="X222" s="41" t="s">
        <v>126</v>
      </c>
      <c r="Y222" s="40" t="s">
        <v>121</v>
      </c>
      <c r="Z222" s="41" t="s">
        <v>125</v>
      </c>
      <c r="AA222" s="40"/>
      <c r="AB222" s="39"/>
      <c r="AC222" s="40"/>
      <c r="AD222" s="39" t="s">
        <v>1681</v>
      </c>
      <c r="AE222" s="38" t="s">
        <v>1347</v>
      </c>
      <c r="AF222" s="250">
        <v>4</v>
      </c>
      <c r="AG222" s="250"/>
      <c r="AH222" s="37"/>
      <c r="AI222" s="11"/>
      <c r="AJ222" s="233">
        <f>SUMPRODUCT(LEN($M222:$AA225)-LEN(SUBSTITUTE($M222:$AA225,"A", "")))</f>
        <v>51</v>
      </c>
      <c r="AK222" s="239">
        <f>SUMPRODUCT(LEN($AD222:$AD225)-LEN(SUBSTITUTE($AD222:$AD225,"A", "")))</f>
        <v>17</v>
      </c>
      <c r="AL222" s="230">
        <f>SUMPRODUCT(LEN($AC222:$AC225)-LEN(SUBSTITUTE($AC222:$AC225,"A", "")))</f>
        <v>0</v>
      </c>
      <c r="AM222" s="233">
        <f>SUMPRODUCT(LEN($M222:$AA225)-LEN(SUBSTITUTE($M222:$AA225,"S", "")))</f>
        <v>3</v>
      </c>
      <c r="AN222" s="239">
        <f>SUMPRODUCT(LEN($AD222:$AD225)-LEN(SUBSTITUTE($AD222:$AD225,"S", "")))</f>
        <v>0</v>
      </c>
      <c r="AO222" s="230">
        <f>SUMPRODUCT(LEN($AC222:$AC225)-LEN(SUBSTITUTE($AC222:$AC225,"S", "")))</f>
        <v>0</v>
      </c>
      <c r="AP222" s="233">
        <f>SUMPRODUCT(LEN($M222:$AA225)-LEN(SUBSTITUTE($M222:$AA225,"F", "")))</f>
        <v>1</v>
      </c>
      <c r="AQ222" s="239">
        <f>SUMPRODUCT(LEN($AD222:$AD225)-LEN(SUBSTITUTE($AD222:$AD225,"F", "")))</f>
        <v>0</v>
      </c>
      <c r="AR222" s="230">
        <f>SUMPRODUCT(LEN($AC222:$AC225)-LEN(SUBSTITUTE($AC222:$AC225,"F", "")))</f>
        <v>0</v>
      </c>
      <c r="AS222" s="233">
        <f>SUMPRODUCT(LEN($M222:$AA225)-LEN(SUBSTITUTE($M222:$AA225,"G", "")))</f>
        <v>10</v>
      </c>
      <c r="AT222" s="239">
        <f>SUMPRODUCT(LEN($AD222:$AD225)-LEN(SUBSTITUTE($AD222:$AD225,"G", "")))</f>
        <v>5</v>
      </c>
      <c r="AU222" s="230">
        <f>SUMPRODUCT(LEN($AC222:$AC225)-LEN(SUBSTITUTE($AC222:$AC225,"G", "")))</f>
        <v>0</v>
      </c>
      <c r="AV222" s="233">
        <f>SUMPRODUCT(LEN($L222:$AA225)-LEN(SUBSTITUTE($L222:$AA225,"M", "")))</f>
        <v>4</v>
      </c>
      <c r="AW222" s="236">
        <f>SUMPRODUCT(LEN($AD222:$AD225)-LEN(SUBSTITUTE($AD222:$AD225,"M", "")))</f>
        <v>0</v>
      </c>
      <c r="AX222" s="269">
        <f>SUMPRODUCT(LEN($AC222:$AC225)-LEN(SUBSTITUTE($AC222:$AC225,"M", "")))</f>
        <v>0</v>
      </c>
      <c r="AY222" s="291">
        <f>SUMPRODUCT(LEN($AE222:$AE225)-LEN(SUBSTITUTE($AE222:$AE225,"S", "")))</f>
        <v>0</v>
      </c>
      <c r="AZ222" s="227">
        <f>SUMPRODUCT(LEN($AE222:$AE225)-LEN(SUBSTITUTE($AE222:$AE225,"F", "")))</f>
        <v>0</v>
      </c>
      <c r="BA222" s="227">
        <f>SUMPRODUCT(LEN($AE222:$AE225)-LEN(SUBSTITUTE($AE222:$AE225,"G", "")))</f>
        <v>0</v>
      </c>
      <c r="BB222" s="294">
        <f>SUMPRODUCT(LEN($AE222:$AE225)-LEN(SUBSTITUTE($AE222:$AE225,"M", "")))</f>
        <v>1</v>
      </c>
    </row>
    <row r="223" spans="2:62" ht="28.15" customHeight="1" thickBot="1" x14ac:dyDescent="0.25">
      <c r="B223" s="30"/>
      <c r="C223" s="243"/>
      <c r="D223" s="36"/>
      <c r="E223" s="35"/>
      <c r="F223" s="35"/>
      <c r="G223" s="34"/>
      <c r="H223" s="224"/>
      <c r="I223" s="247"/>
      <c r="J223" s="247"/>
      <c r="K223" s="247"/>
      <c r="L223" s="33" t="s">
        <v>123</v>
      </c>
      <c r="M223" s="32" t="s">
        <v>1602</v>
      </c>
      <c r="N223" s="33" t="s">
        <v>122</v>
      </c>
      <c r="O223" s="32" t="s">
        <v>1273</v>
      </c>
      <c r="P223" s="33" t="s">
        <v>120</v>
      </c>
      <c r="Q223" s="32" t="s">
        <v>186</v>
      </c>
      <c r="R223" s="33" t="s">
        <v>119</v>
      </c>
      <c r="S223" s="32" t="s">
        <v>613</v>
      </c>
      <c r="T223" s="33" t="s">
        <v>118</v>
      </c>
      <c r="U223" s="32" t="s">
        <v>132</v>
      </c>
      <c r="V223" s="33" t="s">
        <v>117</v>
      </c>
      <c r="W223" s="32" t="s">
        <v>256</v>
      </c>
      <c r="X223" s="33" t="s">
        <v>116</v>
      </c>
      <c r="Y223" s="32" t="s">
        <v>121</v>
      </c>
      <c r="Z223" s="33" t="s">
        <v>115</v>
      </c>
      <c r="AA223" s="32"/>
      <c r="AB223" s="31"/>
      <c r="AC223" s="32"/>
      <c r="AD223" s="31"/>
      <c r="AE223" s="23"/>
      <c r="AF223" s="251"/>
      <c r="AG223" s="251"/>
      <c r="AH223" s="22"/>
      <c r="AI223" s="11"/>
      <c r="AJ223" s="265"/>
      <c r="AK223" s="267"/>
      <c r="AL223" s="263"/>
      <c r="AM223" s="265"/>
      <c r="AN223" s="267"/>
      <c r="AO223" s="263"/>
      <c r="AP223" s="265"/>
      <c r="AQ223" s="267"/>
      <c r="AR223" s="263"/>
      <c r="AS223" s="265"/>
      <c r="AT223" s="267"/>
      <c r="AU223" s="263"/>
      <c r="AV223" s="265"/>
      <c r="AW223" s="275"/>
      <c r="AX223" s="270"/>
      <c r="AY223" s="292"/>
      <c r="AZ223" s="228"/>
      <c r="BA223" s="228"/>
      <c r="BB223" s="295"/>
    </row>
    <row r="224" spans="2:62" ht="28.15" customHeight="1" x14ac:dyDescent="0.2">
      <c r="B224" s="30"/>
      <c r="C224" s="244"/>
      <c r="D224" s="29"/>
      <c r="E224" s="28"/>
      <c r="F224" s="28"/>
      <c r="G224" s="27"/>
      <c r="H224" s="225">
        <v>236</v>
      </c>
      <c r="I224" s="248"/>
      <c r="J224" s="248"/>
      <c r="K224" s="248"/>
      <c r="L224" s="26" t="s">
        <v>114</v>
      </c>
      <c r="M224" s="25" t="s">
        <v>1680</v>
      </c>
      <c r="N224" s="26" t="s">
        <v>112</v>
      </c>
      <c r="O224" s="25" t="s">
        <v>382</v>
      </c>
      <c r="P224" s="26" t="s">
        <v>111</v>
      </c>
      <c r="Q224" s="25" t="s">
        <v>452</v>
      </c>
      <c r="R224" s="26" t="s">
        <v>110</v>
      </c>
      <c r="S224" s="25" t="s">
        <v>186</v>
      </c>
      <c r="T224" s="26" t="s">
        <v>109</v>
      </c>
      <c r="U224" s="25" t="s">
        <v>614</v>
      </c>
      <c r="V224" s="26" t="s">
        <v>108</v>
      </c>
      <c r="W224" s="25" t="s">
        <v>121</v>
      </c>
      <c r="X224" s="26" t="s">
        <v>107</v>
      </c>
      <c r="Y224" s="25"/>
      <c r="Z224" s="26" t="s">
        <v>106</v>
      </c>
      <c r="AA224" s="25"/>
      <c r="AB224" s="24"/>
      <c r="AC224" s="25"/>
      <c r="AD224" s="24"/>
      <c r="AE224" s="23"/>
      <c r="AF224" s="251"/>
      <c r="AG224" s="251"/>
      <c r="AH224" s="22"/>
      <c r="AI224" s="11"/>
      <c r="AJ224" s="265"/>
      <c r="AK224" s="267"/>
      <c r="AL224" s="263"/>
      <c r="AM224" s="265"/>
      <c r="AN224" s="267"/>
      <c r="AO224" s="263"/>
      <c r="AP224" s="265"/>
      <c r="AQ224" s="267"/>
      <c r="AR224" s="263"/>
      <c r="AS224" s="265"/>
      <c r="AT224" s="267"/>
      <c r="AU224" s="263"/>
      <c r="AV224" s="265"/>
      <c r="AW224" s="275"/>
      <c r="AX224" s="270"/>
      <c r="AY224" s="292"/>
      <c r="AZ224" s="228"/>
      <c r="BA224" s="228"/>
      <c r="BB224" s="295"/>
    </row>
    <row r="225" spans="2:62" ht="28.15" customHeight="1" thickBot="1" x14ac:dyDescent="0.25">
      <c r="B225" s="30"/>
      <c r="C225" s="253"/>
      <c r="D225" s="51"/>
      <c r="E225" s="50"/>
      <c r="F225" s="50"/>
      <c r="G225" s="49"/>
      <c r="H225" s="226"/>
      <c r="I225" s="254"/>
      <c r="J225" s="254"/>
      <c r="K225" s="254"/>
      <c r="L225" s="48" t="s">
        <v>105</v>
      </c>
      <c r="M225" s="47" t="s">
        <v>634</v>
      </c>
      <c r="N225" s="48" t="s">
        <v>103</v>
      </c>
      <c r="O225" s="47" t="s">
        <v>452</v>
      </c>
      <c r="P225" s="48" t="s">
        <v>102</v>
      </c>
      <c r="Q225" s="47" t="s">
        <v>399</v>
      </c>
      <c r="R225" s="48" t="s">
        <v>101</v>
      </c>
      <c r="S225" s="47" t="s">
        <v>382</v>
      </c>
      <c r="T225" s="48">
        <v>20</v>
      </c>
      <c r="U225" s="47" t="s">
        <v>104</v>
      </c>
      <c r="V225" s="48" t="s">
        <v>100</v>
      </c>
      <c r="W225" s="47" t="s">
        <v>176</v>
      </c>
      <c r="X225" s="48" t="s">
        <v>99</v>
      </c>
      <c r="Y225" s="47"/>
      <c r="Z225" s="48" t="s">
        <v>98</v>
      </c>
      <c r="AA225" s="47"/>
      <c r="AB225" s="16"/>
      <c r="AC225" s="47"/>
      <c r="AD225" s="16"/>
      <c r="AE225" s="46"/>
      <c r="AF225" s="255"/>
      <c r="AG225" s="255"/>
      <c r="AH225" s="45"/>
      <c r="AI225" s="11"/>
      <c r="AJ225" s="266"/>
      <c r="AK225" s="268"/>
      <c r="AL225" s="264"/>
      <c r="AM225" s="266"/>
      <c r="AN225" s="268"/>
      <c r="AO225" s="264"/>
      <c r="AP225" s="266"/>
      <c r="AQ225" s="268"/>
      <c r="AR225" s="264"/>
      <c r="AS225" s="266"/>
      <c r="AT225" s="268"/>
      <c r="AU225" s="264"/>
      <c r="AV225" s="266"/>
      <c r="AW225" s="276"/>
      <c r="AX225" s="271"/>
      <c r="AY225" s="293"/>
      <c r="AZ225" s="229"/>
      <c r="BA225" s="229"/>
      <c r="BB225" s="296"/>
    </row>
    <row r="226" spans="2:62" ht="28.15" customHeight="1" x14ac:dyDescent="0.2">
      <c r="B226" s="30"/>
      <c r="C226" s="242">
        <v>2</v>
      </c>
      <c r="D226" s="44"/>
      <c r="E226" s="43"/>
      <c r="F226" s="43"/>
      <c r="G226" s="42"/>
      <c r="H226" s="223"/>
      <c r="I226" s="246"/>
      <c r="J226" s="246"/>
      <c r="K226" s="246"/>
      <c r="L226" s="41" t="s">
        <v>133</v>
      </c>
      <c r="M226" s="40"/>
      <c r="N226" s="41" t="s">
        <v>131</v>
      </c>
      <c r="O226" s="40"/>
      <c r="P226" s="41" t="s">
        <v>130</v>
      </c>
      <c r="Q226" s="40"/>
      <c r="R226" s="41" t="s">
        <v>129</v>
      </c>
      <c r="S226" s="40"/>
      <c r="T226" s="41" t="s">
        <v>128</v>
      </c>
      <c r="U226" s="40"/>
      <c r="V226" s="41" t="s">
        <v>127</v>
      </c>
      <c r="W226" s="40"/>
      <c r="X226" s="41" t="s">
        <v>126</v>
      </c>
      <c r="Y226" s="40"/>
      <c r="Z226" s="41" t="s">
        <v>125</v>
      </c>
      <c r="AA226" s="40"/>
      <c r="AB226" s="39"/>
      <c r="AC226" s="40"/>
      <c r="AD226" s="39"/>
      <c r="AE226" s="38"/>
      <c r="AF226" s="250"/>
      <c r="AG226" s="250"/>
      <c r="AH226" s="37"/>
      <c r="AI226" s="11"/>
      <c r="AJ226" s="233">
        <f>SUMPRODUCT(LEN($M226:$AA229)-LEN(SUBSTITUTE($M226:$AA229,"A", "")))</f>
        <v>0</v>
      </c>
      <c r="AK226" s="239">
        <f>SUMPRODUCT(LEN($AD226:$AD229)-LEN(SUBSTITUTE($AD226:$AD229,"A", "")))</f>
        <v>0</v>
      </c>
      <c r="AL226" s="230">
        <f>SUMPRODUCT(LEN($AC226:$AC229)-LEN(SUBSTITUTE($AC226:$AC229,"A", "")))</f>
        <v>0</v>
      </c>
      <c r="AM226" s="233">
        <f>SUMPRODUCT(LEN($M226:$AA229)-LEN(SUBSTITUTE($M226:$AA229,"S", "")))</f>
        <v>0</v>
      </c>
      <c r="AN226" s="239">
        <f>SUMPRODUCT(LEN($AD226:$AD229)-LEN(SUBSTITUTE($AD226:$AD229,"S", "")))</f>
        <v>0</v>
      </c>
      <c r="AO226" s="230">
        <f>SUMPRODUCT(LEN($AC226:$AC229)-LEN(SUBSTITUTE($AC226:$AC229,"S", "")))</f>
        <v>0</v>
      </c>
      <c r="AP226" s="233">
        <f>SUMPRODUCT(LEN($M226:$AA229)-LEN(SUBSTITUTE($M226:$AA229,"F", "")))</f>
        <v>0</v>
      </c>
      <c r="AQ226" s="239">
        <f>SUMPRODUCT(LEN($AD226:$AD229)-LEN(SUBSTITUTE($AD226:$AD229,"F", "")))</f>
        <v>0</v>
      </c>
      <c r="AR226" s="230">
        <f>SUMPRODUCT(LEN($AC226:$AC229)-LEN(SUBSTITUTE($AC226:$AC229,"F", "")))</f>
        <v>0</v>
      </c>
      <c r="AS226" s="233">
        <f>SUMPRODUCT(LEN($M226:$AA229)-LEN(SUBSTITUTE($M226:$AA229,"G", "")))</f>
        <v>0</v>
      </c>
      <c r="AT226" s="239">
        <f>SUMPRODUCT(LEN($AD226:$AD229)-LEN(SUBSTITUTE($AD226:$AD229,"G", "")))</f>
        <v>0</v>
      </c>
      <c r="AU226" s="230">
        <f>SUMPRODUCT(LEN($AC226:$AC229)-LEN(SUBSTITUTE($AC226:$AC229,"G", "")))</f>
        <v>0</v>
      </c>
      <c r="AV226" s="233">
        <f>SUMPRODUCT(LEN($L226:$AA229)-LEN(SUBSTITUTE($L226:$AA229,"M", "")))</f>
        <v>0</v>
      </c>
      <c r="AW226" s="236">
        <f>SUMPRODUCT(LEN($AD226:$AD229)-LEN(SUBSTITUTE($AD226:$AD229,"M", "")))</f>
        <v>0</v>
      </c>
      <c r="AX226" s="269">
        <f>SUMPRODUCT(LEN($AC226:$AC229)-LEN(SUBSTITUTE($AC226:$AC229,"M", "")))</f>
        <v>0</v>
      </c>
      <c r="AY226" s="291">
        <f>SUMPRODUCT(LEN($AE226:$AE229)-LEN(SUBSTITUTE($AE226:$AE229,"S", "")))</f>
        <v>0</v>
      </c>
      <c r="AZ226" s="227">
        <f>SUMPRODUCT(LEN($AE226:$AE229)-LEN(SUBSTITUTE($AE226:$AE229,"F", "")))</f>
        <v>0</v>
      </c>
      <c r="BA226" s="227">
        <f>SUMPRODUCT(LEN($AE226:$AE229)-LEN(SUBSTITUTE($AE226:$AE229,"G", "")))</f>
        <v>0</v>
      </c>
      <c r="BB226" s="294">
        <f>SUMPRODUCT(LEN($AE226:$AE229)-LEN(SUBSTITUTE($AE226:$AE229,"M", "")))</f>
        <v>0</v>
      </c>
    </row>
    <row r="227" spans="2:62" ht="28.15" customHeight="1" thickBot="1" x14ac:dyDescent="0.25">
      <c r="B227" s="30"/>
      <c r="C227" s="243"/>
      <c r="D227" s="36"/>
      <c r="E227" s="35"/>
      <c r="F227" s="35"/>
      <c r="G227" s="34"/>
      <c r="H227" s="224"/>
      <c r="I227" s="247"/>
      <c r="J227" s="247"/>
      <c r="K227" s="247"/>
      <c r="L227" s="33" t="s">
        <v>123</v>
      </c>
      <c r="M227" s="32"/>
      <c r="N227" s="33" t="s">
        <v>122</v>
      </c>
      <c r="O227" s="32"/>
      <c r="P227" s="33" t="s">
        <v>120</v>
      </c>
      <c r="Q227" s="32"/>
      <c r="R227" s="33" t="s">
        <v>119</v>
      </c>
      <c r="S227" s="32"/>
      <c r="T227" s="33" t="s">
        <v>118</v>
      </c>
      <c r="U227" s="32"/>
      <c r="V227" s="33" t="s">
        <v>117</v>
      </c>
      <c r="W227" s="32"/>
      <c r="X227" s="33" t="s">
        <v>116</v>
      </c>
      <c r="Y227" s="32"/>
      <c r="Z227" s="33" t="s">
        <v>115</v>
      </c>
      <c r="AA227" s="32"/>
      <c r="AB227" s="31"/>
      <c r="AC227" s="32"/>
      <c r="AD227" s="31"/>
      <c r="AE227" s="23"/>
      <c r="AF227" s="251"/>
      <c r="AG227" s="251"/>
      <c r="AH227" s="22"/>
      <c r="AI227" s="11"/>
      <c r="AJ227" s="265"/>
      <c r="AK227" s="267"/>
      <c r="AL227" s="263"/>
      <c r="AM227" s="265"/>
      <c r="AN227" s="267"/>
      <c r="AO227" s="263"/>
      <c r="AP227" s="265"/>
      <c r="AQ227" s="267"/>
      <c r="AR227" s="263"/>
      <c r="AS227" s="265"/>
      <c r="AT227" s="267"/>
      <c r="AU227" s="263"/>
      <c r="AV227" s="265"/>
      <c r="AW227" s="275"/>
      <c r="AX227" s="270"/>
      <c r="AY227" s="292"/>
      <c r="AZ227" s="228"/>
      <c r="BA227" s="228"/>
      <c r="BB227" s="295"/>
    </row>
    <row r="228" spans="2:62" ht="28.15" customHeight="1" x14ac:dyDescent="0.2">
      <c r="B228" s="30"/>
      <c r="C228" s="244"/>
      <c r="D228" s="29"/>
      <c r="E228" s="28"/>
      <c r="F228" s="28"/>
      <c r="G228" s="27"/>
      <c r="H228" s="225"/>
      <c r="I228" s="248"/>
      <c r="J228" s="248"/>
      <c r="K228" s="248"/>
      <c r="L228" s="26" t="s">
        <v>114</v>
      </c>
      <c r="M228" s="25"/>
      <c r="N228" s="26" t="s">
        <v>112</v>
      </c>
      <c r="O228" s="25"/>
      <c r="P228" s="26" t="s">
        <v>111</v>
      </c>
      <c r="Q228" s="25"/>
      <c r="R228" s="26" t="s">
        <v>110</v>
      </c>
      <c r="S228" s="25"/>
      <c r="T228" s="26" t="s">
        <v>109</v>
      </c>
      <c r="U228" s="25"/>
      <c r="V228" s="26" t="s">
        <v>108</v>
      </c>
      <c r="W228" s="25"/>
      <c r="X228" s="26" t="s">
        <v>107</v>
      </c>
      <c r="Y228" s="25"/>
      <c r="Z228" s="26" t="s">
        <v>106</v>
      </c>
      <c r="AA228" s="25"/>
      <c r="AB228" s="24"/>
      <c r="AC228" s="25"/>
      <c r="AD228" s="24"/>
      <c r="AE228" s="23"/>
      <c r="AF228" s="251"/>
      <c r="AG228" s="251"/>
      <c r="AH228" s="22"/>
      <c r="AI228" s="11"/>
      <c r="AJ228" s="265"/>
      <c r="AK228" s="267"/>
      <c r="AL228" s="263"/>
      <c r="AM228" s="265"/>
      <c r="AN228" s="267"/>
      <c r="AO228" s="263"/>
      <c r="AP228" s="265"/>
      <c r="AQ228" s="267"/>
      <c r="AR228" s="263"/>
      <c r="AS228" s="265"/>
      <c r="AT228" s="267"/>
      <c r="AU228" s="263"/>
      <c r="AV228" s="265"/>
      <c r="AW228" s="275"/>
      <c r="AX228" s="270"/>
      <c r="AY228" s="292"/>
      <c r="AZ228" s="228"/>
      <c r="BA228" s="228"/>
      <c r="BB228" s="295"/>
    </row>
    <row r="229" spans="2:62" ht="28.15" customHeight="1" thickBot="1" x14ac:dyDescent="0.25">
      <c r="B229" s="30"/>
      <c r="C229" s="253"/>
      <c r="D229" s="51"/>
      <c r="E229" s="50"/>
      <c r="F229" s="50"/>
      <c r="G229" s="49"/>
      <c r="H229" s="226"/>
      <c r="I229" s="254"/>
      <c r="J229" s="254"/>
      <c r="K229" s="254"/>
      <c r="L229" s="48" t="s">
        <v>105</v>
      </c>
      <c r="M229" s="47"/>
      <c r="N229" s="48" t="s">
        <v>103</v>
      </c>
      <c r="O229" s="47"/>
      <c r="P229" s="48" t="s">
        <v>102</v>
      </c>
      <c r="Q229" s="47"/>
      <c r="R229" s="48" t="s">
        <v>101</v>
      </c>
      <c r="S229" s="47"/>
      <c r="T229" s="48">
        <v>20</v>
      </c>
      <c r="U229" s="47"/>
      <c r="V229" s="48" t="s">
        <v>100</v>
      </c>
      <c r="W229" s="47"/>
      <c r="X229" s="48" t="s">
        <v>99</v>
      </c>
      <c r="Y229" s="47"/>
      <c r="Z229" s="48" t="s">
        <v>98</v>
      </c>
      <c r="AA229" s="47"/>
      <c r="AB229" s="16"/>
      <c r="AC229" s="47"/>
      <c r="AD229" s="16"/>
      <c r="AE229" s="46"/>
      <c r="AF229" s="255"/>
      <c r="AG229" s="255"/>
      <c r="AH229" s="45"/>
      <c r="AI229" s="11"/>
      <c r="AJ229" s="266"/>
      <c r="AK229" s="268"/>
      <c r="AL229" s="264"/>
      <c r="AM229" s="266"/>
      <c r="AN229" s="268"/>
      <c r="AO229" s="264"/>
      <c r="AP229" s="266"/>
      <c r="AQ229" s="268"/>
      <c r="AR229" s="264"/>
      <c r="AS229" s="266"/>
      <c r="AT229" s="268"/>
      <c r="AU229" s="264"/>
      <c r="AV229" s="266"/>
      <c r="AW229" s="276"/>
      <c r="AX229" s="271"/>
      <c r="AY229" s="293"/>
      <c r="AZ229" s="229"/>
      <c r="BA229" s="229"/>
      <c r="BB229" s="296"/>
    </row>
    <row r="230" spans="2:62" ht="28.15" customHeight="1" x14ac:dyDescent="0.2">
      <c r="B230" s="30"/>
      <c r="C230" s="242">
        <v>3</v>
      </c>
      <c r="D230" s="44"/>
      <c r="E230" s="43"/>
      <c r="F230" s="43"/>
      <c r="G230" s="42"/>
      <c r="H230" s="223"/>
      <c r="I230" s="246"/>
      <c r="J230" s="246"/>
      <c r="K230" s="246"/>
      <c r="L230" s="41" t="s">
        <v>133</v>
      </c>
      <c r="M230" s="40"/>
      <c r="N230" s="41" t="s">
        <v>131</v>
      </c>
      <c r="O230" s="40"/>
      <c r="P230" s="41" t="s">
        <v>130</v>
      </c>
      <c r="Q230" s="40"/>
      <c r="R230" s="41" t="s">
        <v>129</v>
      </c>
      <c r="S230" s="40"/>
      <c r="T230" s="41" t="s">
        <v>128</v>
      </c>
      <c r="U230" s="40"/>
      <c r="V230" s="41" t="s">
        <v>127</v>
      </c>
      <c r="W230" s="40"/>
      <c r="X230" s="41" t="s">
        <v>126</v>
      </c>
      <c r="Y230" s="40"/>
      <c r="Z230" s="41" t="s">
        <v>125</v>
      </c>
      <c r="AA230" s="40"/>
      <c r="AB230" s="39"/>
      <c r="AC230" s="40"/>
      <c r="AD230" s="39"/>
      <c r="AE230" s="38"/>
      <c r="AF230" s="250"/>
      <c r="AG230" s="250"/>
      <c r="AH230" s="37"/>
      <c r="AI230" s="11"/>
      <c r="AJ230" s="233">
        <f>SUMPRODUCT(LEN($M230:$AA233)-LEN(SUBSTITUTE($M230:$AA233,"A", "")))</f>
        <v>0</v>
      </c>
      <c r="AK230" s="239">
        <f>SUMPRODUCT(LEN($AD230:$AD233)-LEN(SUBSTITUTE($AD230:$AD233,"A", "")))</f>
        <v>0</v>
      </c>
      <c r="AL230" s="230">
        <f>SUMPRODUCT(LEN($AC230:$AC233)-LEN(SUBSTITUTE($AC230:$AC233,"A", "")))</f>
        <v>0</v>
      </c>
      <c r="AM230" s="233">
        <f>SUMPRODUCT(LEN($M230:$AA233)-LEN(SUBSTITUTE($M230:$AA233,"S", "")))</f>
        <v>0</v>
      </c>
      <c r="AN230" s="239">
        <f>SUMPRODUCT(LEN($AD230:$AD233)-LEN(SUBSTITUTE($AD230:$AD233,"S", "")))</f>
        <v>0</v>
      </c>
      <c r="AO230" s="230">
        <f>SUMPRODUCT(LEN($AC230:$AC233)-LEN(SUBSTITUTE($AC230:$AC233,"S", "")))</f>
        <v>0</v>
      </c>
      <c r="AP230" s="233">
        <f>SUMPRODUCT(LEN($M230:$AA233)-LEN(SUBSTITUTE($M230:$AA233,"F", "")))</f>
        <v>0</v>
      </c>
      <c r="AQ230" s="239">
        <f>SUMPRODUCT(LEN($AD230:$AD233)-LEN(SUBSTITUTE($AD230:$AD233,"F", "")))</f>
        <v>0</v>
      </c>
      <c r="AR230" s="230">
        <f>SUMPRODUCT(LEN($AC230:$AC233)-LEN(SUBSTITUTE($AC230:$AC233,"F", "")))</f>
        <v>0</v>
      </c>
      <c r="AS230" s="233">
        <f>SUMPRODUCT(LEN($M230:$AA233)-LEN(SUBSTITUTE($M230:$AA233,"G", "")))</f>
        <v>0</v>
      </c>
      <c r="AT230" s="239">
        <f>SUMPRODUCT(LEN($AD230:$AD233)-LEN(SUBSTITUTE($AD230:$AD233,"G", "")))</f>
        <v>0</v>
      </c>
      <c r="AU230" s="230">
        <f>SUMPRODUCT(LEN($AC230:$AC233)-LEN(SUBSTITUTE($AC230:$AC233,"G", "")))</f>
        <v>0</v>
      </c>
      <c r="AV230" s="233">
        <f>SUMPRODUCT(LEN($L230:$AA233)-LEN(SUBSTITUTE($L230:$AA233,"M", "")))</f>
        <v>0</v>
      </c>
      <c r="AW230" s="236">
        <f>SUMPRODUCT(LEN($AD230:$AD233)-LEN(SUBSTITUTE($AD230:$AD233,"M", "")))</f>
        <v>0</v>
      </c>
      <c r="AX230" s="269">
        <f>SUMPRODUCT(LEN($AC230:$AC233)-LEN(SUBSTITUTE($AC230:$AC233,"M", "")))</f>
        <v>0</v>
      </c>
      <c r="AY230" s="291">
        <f>SUMPRODUCT(LEN($AE230:$AE233)-LEN(SUBSTITUTE($AE230:$AE233,"S", "")))</f>
        <v>0</v>
      </c>
      <c r="AZ230" s="227">
        <f>SUMPRODUCT(LEN($AE230:$AE233)-LEN(SUBSTITUTE($AE230:$AE233,"F", "")))</f>
        <v>0</v>
      </c>
      <c r="BA230" s="227">
        <f>SUMPRODUCT(LEN($AE230:$AE233)-LEN(SUBSTITUTE($AE230:$AE233,"G", "")))</f>
        <v>0</v>
      </c>
      <c r="BB230" s="294">
        <f>SUMPRODUCT(LEN($AE230:$AE233)-LEN(SUBSTITUTE($AE230:$AE233,"M", "")))</f>
        <v>0</v>
      </c>
    </row>
    <row r="231" spans="2:62" ht="28.15" customHeight="1" thickBot="1" x14ac:dyDescent="0.25">
      <c r="B231" s="30"/>
      <c r="C231" s="243"/>
      <c r="D231" s="36"/>
      <c r="E231" s="35"/>
      <c r="F231" s="35"/>
      <c r="G231" s="34"/>
      <c r="H231" s="224"/>
      <c r="I231" s="247"/>
      <c r="J231" s="247"/>
      <c r="K231" s="247"/>
      <c r="L231" s="33" t="s">
        <v>123</v>
      </c>
      <c r="M231" s="32"/>
      <c r="N231" s="33" t="s">
        <v>122</v>
      </c>
      <c r="O231" s="32"/>
      <c r="P231" s="33" t="s">
        <v>120</v>
      </c>
      <c r="Q231" s="32"/>
      <c r="R231" s="33" t="s">
        <v>119</v>
      </c>
      <c r="S231" s="32"/>
      <c r="T231" s="33" t="s">
        <v>118</v>
      </c>
      <c r="U231" s="32"/>
      <c r="V231" s="33" t="s">
        <v>117</v>
      </c>
      <c r="W231" s="32"/>
      <c r="X231" s="33" t="s">
        <v>116</v>
      </c>
      <c r="Y231" s="32"/>
      <c r="Z231" s="33" t="s">
        <v>115</v>
      </c>
      <c r="AA231" s="32"/>
      <c r="AB231" s="31"/>
      <c r="AC231" s="32"/>
      <c r="AD231" s="31"/>
      <c r="AE231" s="23"/>
      <c r="AF231" s="251"/>
      <c r="AG231" s="251"/>
      <c r="AH231" s="22"/>
      <c r="AI231" s="11"/>
      <c r="AJ231" s="265"/>
      <c r="AK231" s="267"/>
      <c r="AL231" s="263"/>
      <c r="AM231" s="265"/>
      <c r="AN231" s="267"/>
      <c r="AO231" s="263"/>
      <c r="AP231" s="265"/>
      <c r="AQ231" s="267"/>
      <c r="AR231" s="263"/>
      <c r="AS231" s="265"/>
      <c r="AT231" s="267"/>
      <c r="AU231" s="263"/>
      <c r="AV231" s="265"/>
      <c r="AW231" s="275"/>
      <c r="AX231" s="270"/>
      <c r="AY231" s="292"/>
      <c r="AZ231" s="228"/>
      <c r="BA231" s="228"/>
      <c r="BB231" s="295"/>
    </row>
    <row r="232" spans="2:62" ht="28.15" customHeight="1" x14ac:dyDescent="0.2">
      <c r="B232" s="30"/>
      <c r="C232" s="244"/>
      <c r="D232" s="29"/>
      <c r="E232" s="28"/>
      <c r="F232" s="28"/>
      <c r="G232" s="27"/>
      <c r="H232" s="225"/>
      <c r="I232" s="248"/>
      <c r="J232" s="248"/>
      <c r="K232" s="248"/>
      <c r="L232" s="26" t="s">
        <v>114</v>
      </c>
      <c r="M232" s="25"/>
      <c r="N232" s="26" t="s">
        <v>112</v>
      </c>
      <c r="O232" s="25"/>
      <c r="P232" s="26" t="s">
        <v>111</v>
      </c>
      <c r="Q232" s="25"/>
      <c r="R232" s="26" t="s">
        <v>110</v>
      </c>
      <c r="S232" s="25"/>
      <c r="T232" s="26" t="s">
        <v>109</v>
      </c>
      <c r="U232" s="25"/>
      <c r="V232" s="26" t="s">
        <v>108</v>
      </c>
      <c r="W232" s="25"/>
      <c r="X232" s="26" t="s">
        <v>107</v>
      </c>
      <c r="Y232" s="25"/>
      <c r="Z232" s="26" t="s">
        <v>106</v>
      </c>
      <c r="AA232" s="25"/>
      <c r="AB232" s="24"/>
      <c r="AC232" s="25"/>
      <c r="AD232" s="24"/>
      <c r="AE232" s="23"/>
      <c r="AF232" s="251"/>
      <c r="AG232" s="251"/>
      <c r="AH232" s="22"/>
      <c r="AI232" s="11"/>
      <c r="AJ232" s="265"/>
      <c r="AK232" s="267"/>
      <c r="AL232" s="263"/>
      <c r="AM232" s="265"/>
      <c r="AN232" s="267"/>
      <c r="AO232" s="263"/>
      <c r="AP232" s="265"/>
      <c r="AQ232" s="267"/>
      <c r="AR232" s="263"/>
      <c r="AS232" s="265"/>
      <c r="AT232" s="267"/>
      <c r="AU232" s="263"/>
      <c r="AV232" s="265"/>
      <c r="AW232" s="275"/>
      <c r="AX232" s="270"/>
      <c r="AY232" s="292"/>
      <c r="AZ232" s="228"/>
      <c r="BA232" s="228"/>
      <c r="BB232" s="295"/>
    </row>
    <row r="233" spans="2:62" ht="28.15" customHeight="1" thickBot="1" x14ac:dyDescent="0.25">
      <c r="B233" s="21"/>
      <c r="C233" s="245"/>
      <c r="D233" s="20"/>
      <c r="E233" s="19"/>
      <c r="F233" s="19"/>
      <c r="G233" s="18"/>
      <c r="H233" s="226"/>
      <c r="I233" s="249"/>
      <c r="J233" s="249"/>
      <c r="K233" s="249"/>
      <c r="L233" s="17" t="s">
        <v>105</v>
      </c>
      <c r="M233" s="15"/>
      <c r="N233" s="17" t="s">
        <v>103</v>
      </c>
      <c r="O233" s="15"/>
      <c r="P233" s="17" t="s">
        <v>102</v>
      </c>
      <c r="Q233" s="15"/>
      <c r="R233" s="17" t="s">
        <v>101</v>
      </c>
      <c r="S233" s="15"/>
      <c r="T233" s="17">
        <v>20</v>
      </c>
      <c r="U233" s="15"/>
      <c r="V233" s="17" t="s">
        <v>100</v>
      </c>
      <c r="W233" s="15"/>
      <c r="X233" s="17" t="s">
        <v>99</v>
      </c>
      <c r="Y233" s="15"/>
      <c r="Z233" s="17" t="s">
        <v>98</v>
      </c>
      <c r="AA233" s="15"/>
      <c r="AB233" s="16"/>
      <c r="AC233" s="15"/>
      <c r="AD233" s="14"/>
      <c r="AE233" s="13"/>
      <c r="AF233" s="252"/>
      <c r="AG233" s="252"/>
      <c r="AH233" s="12"/>
      <c r="AI233" s="11"/>
      <c r="AJ233" s="266"/>
      <c r="AK233" s="268"/>
      <c r="AL233" s="264"/>
      <c r="AM233" s="266"/>
      <c r="AN233" s="268"/>
      <c r="AO233" s="264"/>
      <c r="AP233" s="266"/>
      <c r="AQ233" s="268"/>
      <c r="AR233" s="264"/>
      <c r="AS233" s="266"/>
      <c r="AT233" s="268"/>
      <c r="AU233" s="264"/>
      <c r="AV233" s="266"/>
      <c r="AW233" s="276"/>
      <c r="AX233" s="271"/>
      <c r="AY233" s="293"/>
      <c r="AZ233" s="229"/>
      <c r="BA233" s="229"/>
      <c r="BB233" s="296"/>
    </row>
    <row r="234" spans="2:62" ht="85.9" customHeight="1" thickTop="1" thickBot="1" x14ac:dyDescent="0.35">
      <c r="B234" s="105" t="s">
        <v>174</v>
      </c>
      <c r="C234" s="95" t="s">
        <v>173</v>
      </c>
      <c r="D234" s="100" t="s">
        <v>172</v>
      </c>
      <c r="E234" s="104" t="s">
        <v>171</v>
      </c>
      <c r="F234" s="103"/>
      <c r="G234" s="102"/>
      <c r="H234" s="101" t="s">
        <v>170</v>
      </c>
      <c r="I234" s="100" t="s">
        <v>96</v>
      </c>
      <c r="J234" s="100" t="s">
        <v>169</v>
      </c>
      <c r="K234" s="100" t="s">
        <v>97</v>
      </c>
      <c r="L234" s="256" t="s">
        <v>168</v>
      </c>
      <c r="M234" s="262"/>
      <c r="N234" s="256" t="s">
        <v>167</v>
      </c>
      <c r="O234" s="262"/>
      <c r="P234" s="256" t="s">
        <v>167</v>
      </c>
      <c r="Q234" s="257"/>
      <c r="R234" s="256" t="s">
        <v>167</v>
      </c>
      <c r="S234" s="257"/>
      <c r="T234" s="256" t="s">
        <v>167</v>
      </c>
      <c r="U234" s="257"/>
      <c r="V234" s="256" t="s">
        <v>167</v>
      </c>
      <c r="W234" s="257"/>
      <c r="X234" s="256" t="s">
        <v>167</v>
      </c>
      <c r="Y234" s="257"/>
      <c r="Z234" s="256" t="s">
        <v>167</v>
      </c>
      <c r="AA234" s="257"/>
      <c r="AB234" s="261" t="s">
        <v>166</v>
      </c>
      <c r="AC234" s="257"/>
      <c r="AD234" s="101" t="s">
        <v>165</v>
      </c>
      <c r="AE234" s="101" t="s">
        <v>164</v>
      </c>
      <c r="AF234" s="100" t="s">
        <v>163</v>
      </c>
      <c r="AG234" s="100" t="s">
        <v>162</v>
      </c>
      <c r="AH234" s="99" t="s">
        <v>161</v>
      </c>
      <c r="AI234" s="98"/>
      <c r="AJ234" s="96" t="s">
        <v>160</v>
      </c>
      <c r="AK234" s="95" t="s">
        <v>159</v>
      </c>
      <c r="AL234" s="94" t="s">
        <v>158</v>
      </c>
      <c r="AM234" s="96" t="s">
        <v>157</v>
      </c>
      <c r="AN234" s="95" t="s">
        <v>156</v>
      </c>
      <c r="AO234" s="94" t="s">
        <v>155</v>
      </c>
      <c r="AP234" s="96" t="s">
        <v>154</v>
      </c>
      <c r="AQ234" s="95" t="s">
        <v>153</v>
      </c>
      <c r="AR234" s="97" t="s">
        <v>152</v>
      </c>
      <c r="AS234" s="96" t="s">
        <v>151</v>
      </c>
      <c r="AT234" s="95" t="s">
        <v>150</v>
      </c>
      <c r="AU234" s="94" t="s">
        <v>149</v>
      </c>
      <c r="AV234" s="96" t="s">
        <v>148</v>
      </c>
      <c r="AW234" s="95" t="s">
        <v>147</v>
      </c>
      <c r="AX234" s="94" t="s">
        <v>146</v>
      </c>
      <c r="AY234" s="93" t="s">
        <v>145</v>
      </c>
      <c r="AZ234" s="92" t="s">
        <v>144</v>
      </c>
      <c r="BA234" s="92" t="s">
        <v>143</v>
      </c>
      <c r="BB234" s="91" t="s">
        <v>142</v>
      </c>
    </row>
    <row r="235" spans="2:62" ht="48" thickBot="1" x14ac:dyDescent="0.3">
      <c r="B235" s="90" t="s">
        <v>238</v>
      </c>
      <c r="C235" s="89"/>
      <c r="D235" s="88"/>
      <c r="E235" s="258"/>
      <c r="F235" s="259"/>
      <c r="G235" s="260"/>
      <c r="H235" s="87" t="s">
        <v>140</v>
      </c>
      <c r="I235" s="86"/>
      <c r="J235" s="86"/>
      <c r="K235" s="85"/>
      <c r="L235" s="84"/>
      <c r="M235" s="81"/>
      <c r="N235" s="84"/>
      <c r="O235" s="81"/>
      <c r="P235" s="84"/>
      <c r="Q235" s="81"/>
      <c r="R235" s="84"/>
      <c r="S235" s="81"/>
      <c r="T235" s="84"/>
      <c r="U235" s="81"/>
      <c r="V235" s="84"/>
      <c r="W235" s="81"/>
      <c r="X235" s="84"/>
      <c r="Y235" s="81"/>
      <c r="Z235" s="84"/>
      <c r="AA235" s="83"/>
      <c r="AB235" s="82" t="s">
        <v>139</v>
      </c>
      <c r="AC235" s="81"/>
      <c r="AD235" s="81"/>
      <c r="AE235" s="81"/>
      <c r="AF235" s="80"/>
      <c r="AG235" s="80"/>
      <c r="AH235" s="60"/>
      <c r="AI235" s="79" t="s">
        <v>138</v>
      </c>
      <c r="AJ235" s="78">
        <f t="shared" ref="AJ235:BB235" si="30">SUM(AJ237:AJ248)</f>
        <v>57</v>
      </c>
      <c r="AK235" s="77">
        <f t="shared" si="30"/>
        <v>1</v>
      </c>
      <c r="AL235" s="76">
        <f t="shared" si="30"/>
        <v>0</v>
      </c>
      <c r="AM235" s="78">
        <f t="shared" si="30"/>
        <v>9</v>
      </c>
      <c r="AN235" s="77">
        <f t="shared" si="30"/>
        <v>0</v>
      </c>
      <c r="AO235" s="76">
        <f t="shared" si="30"/>
        <v>0</v>
      </c>
      <c r="AP235" s="78">
        <f t="shared" si="30"/>
        <v>0</v>
      </c>
      <c r="AQ235" s="77">
        <f t="shared" si="30"/>
        <v>0</v>
      </c>
      <c r="AR235" s="76">
        <f t="shared" si="30"/>
        <v>0</v>
      </c>
      <c r="AS235" s="78">
        <f t="shared" si="30"/>
        <v>18</v>
      </c>
      <c r="AT235" s="77">
        <f t="shared" si="30"/>
        <v>1</v>
      </c>
      <c r="AU235" s="76">
        <f t="shared" si="30"/>
        <v>0</v>
      </c>
      <c r="AV235" s="78">
        <f t="shared" si="30"/>
        <v>0</v>
      </c>
      <c r="AW235" s="77">
        <f t="shared" si="30"/>
        <v>0</v>
      </c>
      <c r="AX235" s="76">
        <f t="shared" si="30"/>
        <v>0</v>
      </c>
      <c r="AY235" s="75">
        <f t="shared" si="30"/>
        <v>0</v>
      </c>
      <c r="AZ235" s="74">
        <f t="shared" si="30"/>
        <v>0</v>
      </c>
      <c r="BA235" s="74">
        <f t="shared" si="30"/>
        <v>0</v>
      </c>
      <c r="BB235" s="73">
        <f t="shared" si="30"/>
        <v>0</v>
      </c>
      <c r="BC235" s="72" t="s">
        <v>137</v>
      </c>
      <c r="BF235" s="5">
        <f>SUM(AJ235:AL235)/$BG$5</f>
        <v>58</v>
      </c>
      <c r="BG235" s="5">
        <f>SUM(AM235:AO235,AY235)/$BG$5</f>
        <v>9</v>
      </c>
      <c r="BH235" s="5">
        <f>SUM(AP235:AR235,AZ235)/$BG$5</f>
        <v>0</v>
      </c>
      <c r="BI235" s="5">
        <f>SUM(AS235:AU235,BA235)/$BG$5</f>
        <v>19</v>
      </c>
      <c r="BJ235" s="5">
        <f>SUM(AV235:AX235,BB235)/$BG$5</f>
        <v>0</v>
      </c>
    </row>
    <row r="236" spans="2:62" ht="37.5" thickBot="1" x14ac:dyDescent="0.3">
      <c r="B236" s="71"/>
      <c r="C236" s="70"/>
      <c r="D236" s="69"/>
      <c r="E236" s="68"/>
      <c r="F236" s="68"/>
      <c r="G236" s="67"/>
      <c r="H236" s="66"/>
      <c r="I236" s="64"/>
      <c r="J236" s="64"/>
      <c r="K236" s="65"/>
      <c r="L236" s="64"/>
      <c r="M236" s="62"/>
      <c r="N236" s="64"/>
      <c r="O236" s="62"/>
      <c r="P236" s="64"/>
      <c r="Q236" s="62"/>
      <c r="R236" s="64"/>
      <c r="S236" s="62"/>
      <c r="T236" s="64"/>
      <c r="U236" s="62"/>
      <c r="V236" s="64"/>
      <c r="W236" s="62"/>
      <c r="X236" s="64"/>
      <c r="Y236" s="62"/>
      <c r="Z236" s="64"/>
      <c r="AA236" s="62"/>
      <c r="AB236" s="63"/>
      <c r="AC236" s="62"/>
      <c r="AD236" s="62"/>
      <c r="AE236" s="62"/>
      <c r="AF236" s="61"/>
      <c r="AG236" s="61"/>
      <c r="AH236" s="60"/>
      <c r="AI236" s="59" t="s">
        <v>136</v>
      </c>
      <c r="AJ236" s="214">
        <f t="shared" ref="AJ236:BB236" si="31">AJ235/1</f>
        <v>57</v>
      </c>
      <c r="AK236" s="213">
        <f t="shared" si="31"/>
        <v>1</v>
      </c>
      <c r="AL236" s="212">
        <f t="shared" si="31"/>
        <v>0</v>
      </c>
      <c r="AM236" s="214">
        <f t="shared" si="31"/>
        <v>9</v>
      </c>
      <c r="AN236" s="213">
        <f t="shared" si="31"/>
        <v>0</v>
      </c>
      <c r="AO236" s="212">
        <f t="shared" si="31"/>
        <v>0</v>
      </c>
      <c r="AP236" s="214">
        <f t="shared" si="31"/>
        <v>0</v>
      </c>
      <c r="AQ236" s="213">
        <f t="shared" si="31"/>
        <v>0</v>
      </c>
      <c r="AR236" s="212">
        <f t="shared" si="31"/>
        <v>0</v>
      </c>
      <c r="AS236" s="214">
        <f t="shared" si="31"/>
        <v>18</v>
      </c>
      <c r="AT236" s="213">
        <f t="shared" si="31"/>
        <v>1</v>
      </c>
      <c r="AU236" s="212">
        <f t="shared" si="31"/>
        <v>0</v>
      </c>
      <c r="AV236" s="214">
        <f t="shared" si="31"/>
        <v>0</v>
      </c>
      <c r="AW236" s="213">
        <f t="shared" si="31"/>
        <v>0</v>
      </c>
      <c r="AX236" s="212">
        <f t="shared" si="31"/>
        <v>0</v>
      </c>
      <c r="AY236" s="211">
        <f t="shared" si="31"/>
        <v>0</v>
      </c>
      <c r="AZ236" s="210">
        <f t="shared" si="31"/>
        <v>0</v>
      </c>
      <c r="BA236" s="210">
        <f t="shared" si="31"/>
        <v>0</v>
      </c>
      <c r="BB236" s="209">
        <f t="shared" si="31"/>
        <v>0</v>
      </c>
      <c r="BC236" s="52" t="s">
        <v>135</v>
      </c>
    </row>
    <row r="237" spans="2:62" ht="28.15" customHeight="1" x14ac:dyDescent="0.2">
      <c r="B237" s="30"/>
      <c r="C237" s="242">
        <v>1</v>
      </c>
      <c r="D237" s="44"/>
      <c r="E237" s="43"/>
      <c r="F237" s="43"/>
      <c r="G237" s="42"/>
      <c r="H237" s="223" t="s">
        <v>134</v>
      </c>
      <c r="I237" s="246">
        <v>143</v>
      </c>
      <c r="J237" s="246">
        <v>34</v>
      </c>
      <c r="K237" s="246">
        <v>7</v>
      </c>
      <c r="L237" s="41" t="s">
        <v>133</v>
      </c>
      <c r="M237" s="40" t="s">
        <v>104</v>
      </c>
      <c r="N237" s="41" t="s">
        <v>131</v>
      </c>
      <c r="O237" s="40" t="s">
        <v>132</v>
      </c>
      <c r="P237" s="41" t="s">
        <v>130</v>
      </c>
      <c r="Q237" s="40" t="s">
        <v>382</v>
      </c>
      <c r="R237" s="41" t="s">
        <v>129</v>
      </c>
      <c r="S237" s="40" t="s">
        <v>613</v>
      </c>
      <c r="T237" s="41" t="s">
        <v>128</v>
      </c>
      <c r="U237" s="40" t="s">
        <v>1081</v>
      </c>
      <c r="V237" s="41" t="s">
        <v>127</v>
      </c>
      <c r="W237" s="40" t="s">
        <v>187</v>
      </c>
      <c r="X237" s="41" t="s">
        <v>126</v>
      </c>
      <c r="Y237" s="40" t="s">
        <v>113</v>
      </c>
      <c r="Z237" s="41" t="s">
        <v>125</v>
      </c>
      <c r="AA237" s="40"/>
      <c r="AB237" s="39"/>
      <c r="AC237" s="40"/>
      <c r="AD237" s="39" t="s">
        <v>399</v>
      </c>
      <c r="AE237" s="38"/>
      <c r="AF237" s="250"/>
      <c r="AG237" s="250"/>
      <c r="AH237" s="37"/>
      <c r="AI237" s="11"/>
      <c r="AJ237" s="233">
        <f>SUMPRODUCT(LEN($M237:$AA240)-LEN(SUBSTITUTE($M237:$AA240,"A", "")))</f>
        <v>57</v>
      </c>
      <c r="AK237" s="239">
        <f>SUMPRODUCT(LEN($AD237:$AD240)-LEN(SUBSTITUTE($AD237:$AD240,"A", "")))</f>
        <v>1</v>
      </c>
      <c r="AL237" s="230">
        <f>SUMPRODUCT(LEN($AC237:$AC240)-LEN(SUBSTITUTE($AC237:$AC240,"A", "")))</f>
        <v>0</v>
      </c>
      <c r="AM237" s="233">
        <f>SUMPRODUCT(LEN($M237:$AA240)-LEN(SUBSTITUTE($M237:$AA240,"S", "")))</f>
        <v>9</v>
      </c>
      <c r="AN237" s="239">
        <f>SUMPRODUCT(LEN($AD237:$AD240)-LEN(SUBSTITUTE($AD237:$AD240,"S", "")))</f>
        <v>0</v>
      </c>
      <c r="AO237" s="230">
        <f>SUMPRODUCT(LEN($AC237:$AC240)-LEN(SUBSTITUTE($AC237:$AC240,"S", "")))</f>
        <v>0</v>
      </c>
      <c r="AP237" s="233">
        <f>SUMPRODUCT(LEN($M237:$AA240)-LEN(SUBSTITUTE($M237:$AA240,"F", "")))</f>
        <v>0</v>
      </c>
      <c r="AQ237" s="239">
        <f>SUMPRODUCT(LEN($AD237:$AD240)-LEN(SUBSTITUTE($AD237:$AD240,"F", "")))</f>
        <v>0</v>
      </c>
      <c r="AR237" s="230">
        <f>SUMPRODUCT(LEN($AC237:$AC240)-LEN(SUBSTITUTE($AC237:$AC240,"F", "")))</f>
        <v>0</v>
      </c>
      <c r="AS237" s="233">
        <f>SUMPRODUCT(LEN($M237:$AA240)-LEN(SUBSTITUTE($M237:$AA240,"G", "")))</f>
        <v>18</v>
      </c>
      <c r="AT237" s="239">
        <f>SUMPRODUCT(LEN($AD237:$AD240)-LEN(SUBSTITUTE($AD237:$AD240,"G", "")))</f>
        <v>1</v>
      </c>
      <c r="AU237" s="230">
        <f>SUMPRODUCT(LEN($AC237:$AC240)-LEN(SUBSTITUTE($AC237:$AC240,"G", "")))</f>
        <v>0</v>
      </c>
      <c r="AV237" s="233">
        <f>SUMPRODUCT(LEN($L237:$AA240)-LEN(SUBSTITUTE($L237:$AA240,"M", "")))</f>
        <v>0</v>
      </c>
      <c r="AW237" s="236">
        <f>SUMPRODUCT(LEN($AD237:$AD240)-LEN(SUBSTITUTE($AD237:$AD240,"M", "")))</f>
        <v>0</v>
      </c>
      <c r="AX237" s="269">
        <f>SUMPRODUCT(LEN($AC237:$AC240)-LEN(SUBSTITUTE($AC237:$AC240,"M", "")))</f>
        <v>0</v>
      </c>
      <c r="AY237" s="291">
        <f>SUMPRODUCT(LEN($AE237:$AE240)-LEN(SUBSTITUTE($AE237:$AE240,"S", "")))</f>
        <v>0</v>
      </c>
      <c r="AZ237" s="227">
        <f>SUMPRODUCT(LEN($AE237:$AE240)-LEN(SUBSTITUTE($AE237:$AE240,"F", "")))</f>
        <v>0</v>
      </c>
      <c r="BA237" s="227">
        <f>SUMPRODUCT(LEN($AE237:$AE240)-LEN(SUBSTITUTE($AE237:$AE240,"G", "")))</f>
        <v>0</v>
      </c>
      <c r="BB237" s="294">
        <f>SUMPRODUCT(LEN($AE237:$AE240)-LEN(SUBSTITUTE($AE237:$AE240,"M", "")))</f>
        <v>0</v>
      </c>
    </row>
    <row r="238" spans="2:62" ht="28.15" customHeight="1" thickBot="1" x14ac:dyDescent="0.25">
      <c r="B238" s="30"/>
      <c r="C238" s="243"/>
      <c r="D238" s="36"/>
      <c r="E238" s="35"/>
      <c r="F238" s="35"/>
      <c r="G238" s="34"/>
      <c r="H238" s="224"/>
      <c r="I238" s="247"/>
      <c r="J238" s="247"/>
      <c r="K238" s="247"/>
      <c r="L238" s="33" t="s">
        <v>123</v>
      </c>
      <c r="M238" s="32" t="s">
        <v>104</v>
      </c>
      <c r="N238" s="33" t="s">
        <v>122</v>
      </c>
      <c r="O238" s="32" t="s">
        <v>186</v>
      </c>
      <c r="P238" s="33" t="s">
        <v>120</v>
      </c>
      <c r="Q238" s="32" t="s">
        <v>725</v>
      </c>
      <c r="R238" s="33" t="s">
        <v>119</v>
      </c>
      <c r="S238" s="32" t="s">
        <v>132</v>
      </c>
      <c r="T238" s="33" t="s">
        <v>118</v>
      </c>
      <c r="U238" s="32" t="s">
        <v>389</v>
      </c>
      <c r="V238" s="33" t="s">
        <v>117</v>
      </c>
      <c r="W238" s="32" t="s">
        <v>458</v>
      </c>
      <c r="X238" s="33" t="s">
        <v>116</v>
      </c>
      <c r="Y238" s="32" t="s">
        <v>121</v>
      </c>
      <c r="Z238" s="33" t="s">
        <v>115</v>
      </c>
      <c r="AA238" s="32"/>
      <c r="AB238" s="31"/>
      <c r="AC238" s="32"/>
      <c r="AD238" s="31"/>
      <c r="AE238" s="23"/>
      <c r="AF238" s="251"/>
      <c r="AG238" s="251"/>
      <c r="AH238" s="22"/>
      <c r="AI238" s="11"/>
      <c r="AJ238" s="265"/>
      <c r="AK238" s="267"/>
      <c r="AL238" s="263"/>
      <c r="AM238" s="265"/>
      <c r="AN238" s="267"/>
      <c r="AO238" s="263"/>
      <c r="AP238" s="265"/>
      <c r="AQ238" s="267"/>
      <c r="AR238" s="263"/>
      <c r="AS238" s="265"/>
      <c r="AT238" s="267"/>
      <c r="AU238" s="263"/>
      <c r="AV238" s="265"/>
      <c r="AW238" s="275"/>
      <c r="AX238" s="270"/>
      <c r="AY238" s="292"/>
      <c r="AZ238" s="228"/>
      <c r="BA238" s="228"/>
      <c r="BB238" s="295"/>
    </row>
    <row r="239" spans="2:62" ht="28.15" customHeight="1" x14ac:dyDescent="0.2">
      <c r="B239" s="30"/>
      <c r="C239" s="244"/>
      <c r="D239" s="29"/>
      <c r="E239" s="28"/>
      <c r="F239" s="28"/>
      <c r="G239" s="27"/>
      <c r="H239" s="225">
        <v>237</v>
      </c>
      <c r="I239" s="248"/>
      <c r="J239" s="248"/>
      <c r="K239" s="248"/>
      <c r="L239" s="26" t="s">
        <v>114</v>
      </c>
      <c r="M239" s="25" t="s">
        <v>186</v>
      </c>
      <c r="N239" s="26" t="s">
        <v>112</v>
      </c>
      <c r="O239" s="25" t="s">
        <v>1679</v>
      </c>
      <c r="P239" s="26" t="s">
        <v>111</v>
      </c>
      <c r="Q239" s="25" t="s">
        <v>737</v>
      </c>
      <c r="R239" s="26" t="s">
        <v>110</v>
      </c>
      <c r="S239" s="25" t="s">
        <v>382</v>
      </c>
      <c r="T239" s="26" t="s">
        <v>109</v>
      </c>
      <c r="U239" s="25" t="s">
        <v>686</v>
      </c>
      <c r="V239" s="26" t="s">
        <v>108</v>
      </c>
      <c r="W239" s="25" t="s">
        <v>399</v>
      </c>
      <c r="X239" s="26" t="s">
        <v>107</v>
      </c>
      <c r="Y239" s="25" t="s">
        <v>121</v>
      </c>
      <c r="Z239" s="26" t="s">
        <v>106</v>
      </c>
      <c r="AA239" s="25"/>
      <c r="AB239" s="24"/>
      <c r="AC239" s="25"/>
      <c r="AD239" s="24"/>
      <c r="AE239" s="23"/>
      <c r="AF239" s="251"/>
      <c r="AG239" s="251"/>
      <c r="AH239" s="22"/>
      <c r="AI239" s="11"/>
      <c r="AJ239" s="265"/>
      <c r="AK239" s="267"/>
      <c r="AL239" s="263"/>
      <c r="AM239" s="265"/>
      <c r="AN239" s="267"/>
      <c r="AO239" s="263"/>
      <c r="AP239" s="265"/>
      <c r="AQ239" s="267"/>
      <c r="AR239" s="263"/>
      <c r="AS239" s="265"/>
      <c r="AT239" s="267"/>
      <c r="AU239" s="263"/>
      <c r="AV239" s="265"/>
      <c r="AW239" s="275"/>
      <c r="AX239" s="270"/>
      <c r="AY239" s="292"/>
      <c r="AZ239" s="228"/>
      <c r="BA239" s="228"/>
      <c r="BB239" s="295"/>
    </row>
    <row r="240" spans="2:62" ht="28.15" customHeight="1" thickBot="1" x14ac:dyDescent="0.25">
      <c r="B240" s="30"/>
      <c r="C240" s="253"/>
      <c r="D240" s="51"/>
      <c r="E240" s="50"/>
      <c r="F240" s="50"/>
      <c r="G240" s="49"/>
      <c r="H240" s="226"/>
      <c r="I240" s="254"/>
      <c r="J240" s="254"/>
      <c r="K240" s="254"/>
      <c r="L240" s="48" t="s">
        <v>105</v>
      </c>
      <c r="M240" s="47" t="s">
        <v>649</v>
      </c>
      <c r="N240" s="48" t="s">
        <v>103</v>
      </c>
      <c r="O240" s="47" t="s">
        <v>389</v>
      </c>
      <c r="P240" s="48" t="s">
        <v>102</v>
      </c>
      <c r="Q240" s="47" t="s">
        <v>186</v>
      </c>
      <c r="R240" s="48" t="s">
        <v>101</v>
      </c>
      <c r="S240" s="47" t="s">
        <v>389</v>
      </c>
      <c r="T240" s="48">
        <v>20</v>
      </c>
      <c r="U240" s="47" t="s">
        <v>527</v>
      </c>
      <c r="V240" s="48" t="s">
        <v>100</v>
      </c>
      <c r="W240" s="47" t="s">
        <v>121</v>
      </c>
      <c r="X240" s="48" t="s">
        <v>99</v>
      </c>
      <c r="Y240" s="47"/>
      <c r="Z240" s="48" t="s">
        <v>98</v>
      </c>
      <c r="AA240" s="47"/>
      <c r="AB240" s="16"/>
      <c r="AC240" s="47"/>
      <c r="AD240" s="16"/>
      <c r="AE240" s="46"/>
      <c r="AF240" s="255"/>
      <c r="AG240" s="255"/>
      <c r="AH240" s="45"/>
      <c r="AI240" s="11"/>
      <c r="AJ240" s="266"/>
      <c r="AK240" s="268"/>
      <c r="AL240" s="264"/>
      <c r="AM240" s="266"/>
      <c r="AN240" s="268"/>
      <c r="AO240" s="264"/>
      <c r="AP240" s="266"/>
      <c r="AQ240" s="268"/>
      <c r="AR240" s="264"/>
      <c r="AS240" s="266"/>
      <c r="AT240" s="268"/>
      <c r="AU240" s="264"/>
      <c r="AV240" s="266"/>
      <c r="AW240" s="276"/>
      <c r="AX240" s="271"/>
      <c r="AY240" s="293"/>
      <c r="AZ240" s="229"/>
      <c r="BA240" s="229"/>
      <c r="BB240" s="296"/>
    </row>
    <row r="241" spans="2:62" ht="28.15" customHeight="1" x14ac:dyDescent="0.2">
      <c r="B241" s="30"/>
      <c r="C241" s="242">
        <v>2</v>
      </c>
      <c r="D241" s="44"/>
      <c r="E241" s="43"/>
      <c r="F241" s="43"/>
      <c r="G241" s="42"/>
      <c r="H241" s="223"/>
      <c r="I241" s="246"/>
      <c r="J241" s="246"/>
      <c r="K241" s="246"/>
      <c r="L241" s="41" t="s">
        <v>133</v>
      </c>
      <c r="M241" s="40"/>
      <c r="N241" s="41" t="s">
        <v>131</v>
      </c>
      <c r="O241" s="40"/>
      <c r="P241" s="41" t="s">
        <v>130</v>
      </c>
      <c r="Q241" s="40"/>
      <c r="R241" s="41" t="s">
        <v>129</v>
      </c>
      <c r="S241" s="40"/>
      <c r="T241" s="41" t="s">
        <v>128</v>
      </c>
      <c r="U241" s="40"/>
      <c r="V241" s="41" t="s">
        <v>127</v>
      </c>
      <c r="W241" s="40"/>
      <c r="X241" s="41" t="s">
        <v>126</v>
      </c>
      <c r="Y241" s="40"/>
      <c r="Z241" s="41" t="s">
        <v>125</v>
      </c>
      <c r="AA241" s="40"/>
      <c r="AB241" s="39"/>
      <c r="AC241" s="40"/>
      <c r="AD241" s="39"/>
      <c r="AE241" s="38"/>
      <c r="AF241" s="250"/>
      <c r="AG241" s="250"/>
      <c r="AH241" s="37"/>
      <c r="AI241" s="11"/>
      <c r="AJ241" s="233">
        <f>SUMPRODUCT(LEN($M241:$AA244)-LEN(SUBSTITUTE($M241:$AA244,"A", "")))</f>
        <v>0</v>
      </c>
      <c r="AK241" s="239">
        <f>SUMPRODUCT(LEN($AD241:$AD244)-LEN(SUBSTITUTE($AD241:$AD244,"A", "")))</f>
        <v>0</v>
      </c>
      <c r="AL241" s="230">
        <f>SUMPRODUCT(LEN($AC241:$AC244)-LEN(SUBSTITUTE($AC241:$AC244,"A", "")))</f>
        <v>0</v>
      </c>
      <c r="AM241" s="233">
        <f>SUMPRODUCT(LEN($M241:$AA244)-LEN(SUBSTITUTE($M241:$AA244,"S", "")))</f>
        <v>0</v>
      </c>
      <c r="AN241" s="239">
        <f>SUMPRODUCT(LEN($AD241:$AD244)-LEN(SUBSTITUTE($AD241:$AD244,"S", "")))</f>
        <v>0</v>
      </c>
      <c r="AO241" s="230">
        <f>SUMPRODUCT(LEN($AC241:$AC244)-LEN(SUBSTITUTE($AC241:$AC244,"S", "")))</f>
        <v>0</v>
      </c>
      <c r="AP241" s="233">
        <f>SUMPRODUCT(LEN($M241:$AA244)-LEN(SUBSTITUTE($M241:$AA244,"F", "")))</f>
        <v>0</v>
      </c>
      <c r="AQ241" s="239">
        <f>SUMPRODUCT(LEN($AD241:$AD244)-LEN(SUBSTITUTE($AD241:$AD244,"F", "")))</f>
        <v>0</v>
      </c>
      <c r="AR241" s="230">
        <f>SUMPRODUCT(LEN($AC241:$AC244)-LEN(SUBSTITUTE($AC241:$AC244,"F", "")))</f>
        <v>0</v>
      </c>
      <c r="AS241" s="233">
        <f>SUMPRODUCT(LEN($M241:$AA244)-LEN(SUBSTITUTE($M241:$AA244,"G", "")))</f>
        <v>0</v>
      </c>
      <c r="AT241" s="239">
        <f>SUMPRODUCT(LEN($AD241:$AD244)-LEN(SUBSTITUTE($AD241:$AD244,"G", "")))</f>
        <v>0</v>
      </c>
      <c r="AU241" s="230">
        <f>SUMPRODUCT(LEN($AC241:$AC244)-LEN(SUBSTITUTE($AC241:$AC244,"G", "")))</f>
        <v>0</v>
      </c>
      <c r="AV241" s="233">
        <f>SUMPRODUCT(LEN($L241:$AA244)-LEN(SUBSTITUTE($L241:$AA244,"M", "")))</f>
        <v>0</v>
      </c>
      <c r="AW241" s="236">
        <f>SUMPRODUCT(LEN($AD241:$AD244)-LEN(SUBSTITUTE($AD241:$AD244,"M", "")))</f>
        <v>0</v>
      </c>
      <c r="AX241" s="269">
        <f>SUMPRODUCT(LEN($AC241:$AC244)-LEN(SUBSTITUTE($AC241:$AC244,"M", "")))</f>
        <v>0</v>
      </c>
      <c r="AY241" s="291">
        <f>SUMPRODUCT(LEN($AE241:$AE244)-LEN(SUBSTITUTE($AE241:$AE244,"S", "")))</f>
        <v>0</v>
      </c>
      <c r="AZ241" s="227">
        <f>SUMPRODUCT(LEN($AE241:$AE244)-LEN(SUBSTITUTE($AE241:$AE244,"F", "")))</f>
        <v>0</v>
      </c>
      <c r="BA241" s="227">
        <f>SUMPRODUCT(LEN($AE241:$AE244)-LEN(SUBSTITUTE($AE241:$AE244,"G", "")))</f>
        <v>0</v>
      </c>
      <c r="BB241" s="294">
        <f>SUMPRODUCT(LEN($AE241:$AE244)-LEN(SUBSTITUTE($AE241:$AE244,"M", "")))</f>
        <v>0</v>
      </c>
    </row>
    <row r="242" spans="2:62" ht="28.15" customHeight="1" thickBot="1" x14ac:dyDescent="0.25">
      <c r="B242" s="30"/>
      <c r="C242" s="243"/>
      <c r="D242" s="36"/>
      <c r="E242" s="35"/>
      <c r="F242" s="35"/>
      <c r="G242" s="34"/>
      <c r="H242" s="224"/>
      <c r="I242" s="247"/>
      <c r="J242" s="247"/>
      <c r="K242" s="247"/>
      <c r="L242" s="33" t="s">
        <v>123</v>
      </c>
      <c r="M242" s="32"/>
      <c r="N242" s="33" t="s">
        <v>122</v>
      </c>
      <c r="O242" s="32"/>
      <c r="P242" s="33" t="s">
        <v>120</v>
      </c>
      <c r="Q242" s="32"/>
      <c r="R242" s="33" t="s">
        <v>119</v>
      </c>
      <c r="S242" s="32"/>
      <c r="T242" s="33" t="s">
        <v>118</v>
      </c>
      <c r="U242" s="32"/>
      <c r="V242" s="33" t="s">
        <v>117</v>
      </c>
      <c r="W242" s="32"/>
      <c r="X242" s="33" t="s">
        <v>116</v>
      </c>
      <c r="Y242" s="32"/>
      <c r="Z242" s="33" t="s">
        <v>115</v>
      </c>
      <c r="AA242" s="32"/>
      <c r="AB242" s="31"/>
      <c r="AC242" s="32"/>
      <c r="AD242" s="31"/>
      <c r="AE242" s="23"/>
      <c r="AF242" s="251"/>
      <c r="AG242" s="251"/>
      <c r="AH242" s="22"/>
      <c r="AI242" s="11"/>
      <c r="AJ242" s="265"/>
      <c r="AK242" s="267"/>
      <c r="AL242" s="263"/>
      <c r="AM242" s="265"/>
      <c r="AN242" s="267"/>
      <c r="AO242" s="263"/>
      <c r="AP242" s="265"/>
      <c r="AQ242" s="267"/>
      <c r="AR242" s="263"/>
      <c r="AS242" s="265"/>
      <c r="AT242" s="267"/>
      <c r="AU242" s="263"/>
      <c r="AV242" s="265"/>
      <c r="AW242" s="275"/>
      <c r="AX242" s="270"/>
      <c r="AY242" s="292"/>
      <c r="AZ242" s="228"/>
      <c r="BA242" s="228"/>
      <c r="BB242" s="295"/>
    </row>
    <row r="243" spans="2:62" ht="28.15" customHeight="1" x14ac:dyDescent="0.2">
      <c r="B243" s="30"/>
      <c r="C243" s="244"/>
      <c r="D243" s="29"/>
      <c r="E243" s="28"/>
      <c r="F243" s="28"/>
      <c r="G243" s="27"/>
      <c r="H243" s="225"/>
      <c r="I243" s="248"/>
      <c r="J243" s="248"/>
      <c r="K243" s="248"/>
      <c r="L243" s="26" t="s">
        <v>114</v>
      </c>
      <c r="M243" s="25"/>
      <c r="N243" s="26" t="s">
        <v>112</v>
      </c>
      <c r="O243" s="25"/>
      <c r="P243" s="26" t="s">
        <v>111</v>
      </c>
      <c r="Q243" s="25"/>
      <c r="R243" s="26" t="s">
        <v>110</v>
      </c>
      <c r="S243" s="25"/>
      <c r="T243" s="26" t="s">
        <v>109</v>
      </c>
      <c r="U243" s="25"/>
      <c r="V243" s="26" t="s">
        <v>108</v>
      </c>
      <c r="W243" s="25"/>
      <c r="X243" s="26" t="s">
        <v>107</v>
      </c>
      <c r="Y243" s="25"/>
      <c r="Z243" s="26" t="s">
        <v>106</v>
      </c>
      <c r="AA243" s="25"/>
      <c r="AB243" s="24"/>
      <c r="AC243" s="25"/>
      <c r="AD243" s="24"/>
      <c r="AE243" s="23"/>
      <c r="AF243" s="251"/>
      <c r="AG243" s="251"/>
      <c r="AH243" s="22"/>
      <c r="AI243" s="11"/>
      <c r="AJ243" s="265"/>
      <c r="AK243" s="267"/>
      <c r="AL243" s="263"/>
      <c r="AM243" s="265"/>
      <c r="AN243" s="267"/>
      <c r="AO243" s="263"/>
      <c r="AP243" s="265"/>
      <c r="AQ243" s="267"/>
      <c r="AR243" s="263"/>
      <c r="AS243" s="265"/>
      <c r="AT243" s="267"/>
      <c r="AU243" s="263"/>
      <c r="AV243" s="265"/>
      <c r="AW243" s="275"/>
      <c r="AX243" s="270"/>
      <c r="AY243" s="292"/>
      <c r="AZ243" s="228"/>
      <c r="BA243" s="228"/>
      <c r="BB243" s="295"/>
    </row>
    <row r="244" spans="2:62" ht="28.15" customHeight="1" thickBot="1" x14ac:dyDescent="0.25">
      <c r="B244" s="30"/>
      <c r="C244" s="253"/>
      <c r="D244" s="51"/>
      <c r="E244" s="50"/>
      <c r="F244" s="50"/>
      <c r="G244" s="49"/>
      <c r="H244" s="226"/>
      <c r="I244" s="254"/>
      <c r="J244" s="254"/>
      <c r="K244" s="254"/>
      <c r="L244" s="48" t="s">
        <v>105</v>
      </c>
      <c r="M244" s="47"/>
      <c r="N244" s="48" t="s">
        <v>103</v>
      </c>
      <c r="O244" s="47"/>
      <c r="P244" s="48" t="s">
        <v>102</v>
      </c>
      <c r="Q244" s="47"/>
      <c r="R244" s="48" t="s">
        <v>101</v>
      </c>
      <c r="S244" s="47"/>
      <c r="T244" s="48">
        <v>20</v>
      </c>
      <c r="U244" s="47"/>
      <c r="V244" s="48" t="s">
        <v>100</v>
      </c>
      <c r="W244" s="47"/>
      <c r="X244" s="48" t="s">
        <v>99</v>
      </c>
      <c r="Y244" s="47"/>
      <c r="Z244" s="48" t="s">
        <v>98</v>
      </c>
      <c r="AA244" s="47"/>
      <c r="AB244" s="16"/>
      <c r="AC244" s="47"/>
      <c r="AD244" s="16"/>
      <c r="AE244" s="46"/>
      <c r="AF244" s="255"/>
      <c r="AG244" s="255"/>
      <c r="AH244" s="45"/>
      <c r="AI244" s="11"/>
      <c r="AJ244" s="266"/>
      <c r="AK244" s="268"/>
      <c r="AL244" s="264"/>
      <c r="AM244" s="266"/>
      <c r="AN244" s="268"/>
      <c r="AO244" s="264"/>
      <c r="AP244" s="266"/>
      <c r="AQ244" s="268"/>
      <c r="AR244" s="264"/>
      <c r="AS244" s="266"/>
      <c r="AT244" s="268"/>
      <c r="AU244" s="264"/>
      <c r="AV244" s="266"/>
      <c r="AW244" s="276"/>
      <c r="AX244" s="271"/>
      <c r="AY244" s="293"/>
      <c r="AZ244" s="229"/>
      <c r="BA244" s="229"/>
      <c r="BB244" s="296"/>
    </row>
    <row r="245" spans="2:62" ht="28.15" customHeight="1" x14ac:dyDescent="0.2">
      <c r="B245" s="30"/>
      <c r="C245" s="242">
        <v>3</v>
      </c>
      <c r="D245" s="44"/>
      <c r="E245" s="43"/>
      <c r="F245" s="43"/>
      <c r="G245" s="42"/>
      <c r="H245" s="223"/>
      <c r="I245" s="246"/>
      <c r="J245" s="246"/>
      <c r="K245" s="246"/>
      <c r="L245" s="41" t="s">
        <v>133</v>
      </c>
      <c r="M245" s="40"/>
      <c r="N245" s="41" t="s">
        <v>131</v>
      </c>
      <c r="O245" s="40"/>
      <c r="P245" s="41" t="s">
        <v>130</v>
      </c>
      <c r="Q245" s="40"/>
      <c r="R245" s="41" t="s">
        <v>129</v>
      </c>
      <c r="S245" s="40"/>
      <c r="T245" s="41" t="s">
        <v>128</v>
      </c>
      <c r="U245" s="40"/>
      <c r="V245" s="41" t="s">
        <v>127</v>
      </c>
      <c r="W245" s="40"/>
      <c r="X245" s="41" t="s">
        <v>126</v>
      </c>
      <c r="Y245" s="40"/>
      <c r="Z245" s="41" t="s">
        <v>125</v>
      </c>
      <c r="AA245" s="40"/>
      <c r="AB245" s="39"/>
      <c r="AC245" s="40"/>
      <c r="AD245" s="39"/>
      <c r="AE245" s="38"/>
      <c r="AF245" s="250"/>
      <c r="AG245" s="250"/>
      <c r="AH245" s="37"/>
      <c r="AI245" s="11"/>
      <c r="AJ245" s="233">
        <f>SUMPRODUCT(LEN($M245:$AA248)-LEN(SUBSTITUTE($M245:$AA248,"A", "")))</f>
        <v>0</v>
      </c>
      <c r="AK245" s="239">
        <f>SUMPRODUCT(LEN($AD245:$AD248)-LEN(SUBSTITUTE($AD245:$AD248,"A", "")))</f>
        <v>0</v>
      </c>
      <c r="AL245" s="230">
        <f>SUMPRODUCT(LEN($AC245:$AC248)-LEN(SUBSTITUTE($AC245:$AC248,"A", "")))</f>
        <v>0</v>
      </c>
      <c r="AM245" s="233">
        <f>SUMPRODUCT(LEN($M245:$AA248)-LEN(SUBSTITUTE($M245:$AA248,"S", "")))</f>
        <v>0</v>
      </c>
      <c r="AN245" s="239">
        <f>SUMPRODUCT(LEN($AD245:$AD248)-LEN(SUBSTITUTE($AD245:$AD248,"S", "")))</f>
        <v>0</v>
      </c>
      <c r="AO245" s="230">
        <f>SUMPRODUCT(LEN($AC245:$AC248)-LEN(SUBSTITUTE($AC245:$AC248,"S", "")))</f>
        <v>0</v>
      </c>
      <c r="AP245" s="233">
        <f>SUMPRODUCT(LEN($M245:$AA248)-LEN(SUBSTITUTE($M245:$AA248,"F", "")))</f>
        <v>0</v>
      </c>
      <c r="AQ245" s="239">
        <f>SUMPRODUCT(LEN($AD245:$AD248)-LEN(SUBSTITUTE($AD245:$AD248,"F", "")))</f>
        <v>0</v>
      </c>
      <c r="AR245" s="230">
        <f>SUMPRODUCT(LEN($AC245:$AC248)-LEN(SUBSTITUTE($AC245:$AC248,"F", "")))</f>
        <v>0</v>
      </c>
      <c r="AS245" s="233">
        <f>SUMPRODUCT(LEN($M245:$AA248)-LEN(SUBSTITUTE($M245:$AA248,"G", "")))</f>
        <v>0</v>
      </c>
      <c r="AT245" s="239">
        <f>SUMPRODUCT(LEN($AD245:$AD248)-LEN(SUBSTITUTE($AD245:$AD248,"G", "")))</f>
        <v>0</v>
      </c>
      <c r="AU245" s="230">
        <f>SUMPRODUCT(LEN($AC245:$AC248)-LEN(SUBSTITUTE($AC245:$AC248,"G", "")))</f>
        <v>0</v>
      </c>
      <c r="AV245" s="233">
        <f>SUMPRODUCT(LEN($L245:$AA248)-LEN(SUBSTITUTE($L245:$AA248,"M", "")))</f>
        <v>0</v>
      </c>
      <c r="AW245" s="236">
        <f>SUMPRODUCT(LEN($AD245:$AD248)-LEN(SUBSTITUTE($AD245:$AD248,"M", "")))</f>
        <v>0</v>
      </c>
      <c r="AX245" s="269">
        <f>SUMPRODUCT(LEN($AC245:$AC248)-LEN(SUBSTITUTE($AC245:$AC248,"M", "")))</f>
        <v>0</v>
      </c>
      <c r="AY245" s="291">
        <f>SUMPRODUCT(LEN($AE245:$AE248)-LEN(SUBSTITUTE($AE245:$AE248,"S", "")))</f>
        <v>0</v>
      </c>
      <c r="AZ245" s="227">
        <f>SUMPRODUCT(LEN($AE245:$AE248)-LEN(SUBSTITUTE($AE245:$AE248,"F", "")))</f>
        <v>0</v>
      </c>
      <c r="BA245" s="227">
        <f>SUMPRODUCT(LEN($AE245:$AE248)-LEN(SUBSTITUTE($AE245:$AE248,"G", "")))</f>
        <v>0</v>
      </c>
      <c r="BB245" s="294">
        <f>SUMPRODUCT(LEN($AE245:$AE248)-LEN(SUBSTITUTE($AE245:$AE248,"M", "")))</f>
        <v>0</v>
      </c>
    </row>
    <row r="246" spans="2:62" ht="28.15" customHeight="1" thickBot="1" x14ac:dyDescent="0.25">
      <c r="B246" s="30"/>
      <c r="C246" s="243"/>
      <c r="D246" s="36"/>
      <c r="E246" s="35"/>
      <c r="F246" s="35"/>
      <c r="G246" s="34"/>
      <c r="H246" s="224"/>
      <c r="I246" s="247"/>
      <c r="J246" s="247"/>
      <c r="K246" s="247"/>
      <c r="L246" s="33" t="s">
        <v>123</v>
      </c>
      <c r="M246" s="32"/>
      <c r="N246" s="33" t="s">
        <v>122</v>
      </c>
      <c r="O246" s="32"/>
      <c r="P246" s="33" t="s">
        <v>120</v>
      </c>
      <c r="Q246" s="32"/>
      <c r="R246" s="33" t="s">
        <v>119</v>
      </c>
      <c r="S246" s="32"/>
      <c r="T246" s="33" t="s">
        <v>118</v>
      </c>
      <c r="U246" s="32"/>
      <c r="V246" s="33" t="s">
        <v>117</v>
      </c>
      <c r="W246" s="32"/>
      <c r="X246" s="33" t="s">
        <v>116</v>
      </c>
      <c r="Y246" s="32"/>
      <c r="Z246" s="33" t="s">
        <v>115</v>
      </c>
      <c r="AA246" s="32"/>
      <c r="AB246" s="31"/>
      <c r="AC246" s="32"/>
      <c r="AD246" s="31"/>
      <c r="AE246" s="23"/>
      <c r="AF246" s="251"/>
      <c r="AG246" s="251"/>
      <c r="AH246" s="22"/>
      <c r="AI246" s="11"/>
      <c r="AJ246" s="265"/>
      <c r="AK246" s="267"/>
      <c r="AL246" s="263"/>
      <c r="AM246" s="265"/>
      <c r="AN246" s="267"/>
      <c r="AO246" s="263"/>
      <c r="AP246" s="265"/>
      <c r="AQ246" s="267"/>
      <c r="AR246" s="263"/>
      <c r="AS246" s="265"/>
      <c r="AT246" s="267"/>
      <c r="AU246" s="263"/>
      <c r="AV246" s="265"/>
      <c r="AW246" s="275"/>
      <c r="AX246" s="270"/>
      <c r="AY246" s="292"/>
      <c r="AZ246" s="228"/>
      <c r="BA246" s="228"/>
      <c r="BB246" s="295"/>
    </row>
    <row r="247" spans="2:62" ht="28.15" customHeight="1" x14ac:dyDescent="0.2">
      <c r="B247" s="30"/>
      <c r="C247" s="244"/>
      <c r="D247" s="29"/>
      <c r="E247" s="28"/>
      <c r="F247" s="28"/>
      <c r="G247" s="27"/>
      <c r="H247" s="225"/>
      <c r="I247" s="248"/>
      <c r="J247" s="248"/>
      <c r="K247" s="248"/>
      <c r="L247" s="26" t="s">
        <v>114</v>
      </c>
      <c r="M247" s="25"/>
      <c r="N247" s="26" t="s">
        <v>112</v>
      </c>
      <c r="O247" s="25"/>
      <c r="P247" s="26" t="s">
        <v>111</v>
      </c>
      <c r="Q247" s="25"/>
      <c r="R247" s="26" t="s">
        <v>110</v>
      </c>
      <c r="S247" s="25"/>
      <c r="T247" s="26" t="s">
        <v>109</v>
      </c>
      <c r="U247" s="25"/>
      <c r="V247" s="26" t="s">
        <v>108</v>
      </c>
      <c r="W247" s="25"/>
      <c r="X247" s="26" t="s">
        <v>107</v>
      </c>
      <c r="Y247" s="25"/>
      <c r="Z247" s="26" t="s">
        <v>106</v>
      </c>
      <c r="AA247" s="25"/>
      <c r="AB247" s="24"/>
      <c r="AC247" s="25"/>
      <c r="AD247" s="24"/>
      <c r="AE247" s="23"/>
      <c r="AF247" s="251"/>
      <c r="AG247" s="251"/>
      <c r="AH247" s="22"/>
      <c r="AI247" s="11"/>
      <c r="AJ247" s="265"/>
      <c r="AK247" s="267"/>
      <c r="AL247" s="263"/>
      <c r="AM247" s="265"/>
      <c r="AN247" s="267"/>
      <c r="AO247" s="263"/>
      <c r="AP247" s="265"/>
      <c r="AQ247" s="267"/>
      <c r="AR247" s="263"/>
      <c r="AS247" s="265"/>
      <c r="AT247" s="267"/>
      <c r="AU247" s="263"/>
      <c r="AV247" s="265"/>
      <c r="AW247" s="275"/>
      <c r="AX247" s="270"/>
      <c r="AY247" s="292"/>
      <c r="AZ247" s="228"/>
      <c r="BA247" s="228"/>
      <c r="BB247" s="295"/>
    </row>
    <row r="248" spans="2:62" ht="28.15" customHeight="1" thickBot="1" x14ac:dyDescent="0.25">
      <c r="B248" s="21"/>
      <c r="C248" s="245"/>
      <c r="D248" s="20"/>
      <c r="E248" s="19"/>
      <c r="F248" s="19"/>
      <c r="G248" s="18"/>
      <c r="H248" s="226"/>
      <c r="I248" s="249"/>
      <c r="J248" s="249"/>
      <c r="K248" s="249"/>
      <c r="L248" s="17" t="s">
        <v>105</v>
      </c>
      <c r="M248" s="15"/>
      <c r="N248" s="17" t="s">
        <v>103</v>
      </c>
      <c r="O248" s="15"/>
      <c r="P248" s="17" t="s">
        <v>102</v>
      </c>
      <c r="Q248" s="15"/>
      <c r="R248" s="17" t="s">
        <v>101</v>
      </c>
      <c r="S248" s="15"/>
      <c r="T248" s="17">
        <v>20</v>
      </c>
      <c r="U248" s="15"/>
      <c r="V248" s="17" t="s">
        <v>100</v>
      </c>
      <c r="W248" s="15"/>
      <c r="X248" s="17" t="s">
        <v>99</v>
      </c>
      <c r="Y248" s="15"/>
      <c r="Z248" s="17" t="s">
        <v>98</v>
      </c>
      <c r="AA248" s="15"/>
      <c r="AB248" s="16"/>
      <c r="AC248" s="15"/>
      <c r="AD248" s="14"/>
      <c r="AE248" s="13"/>
      <c r="AF248" s="252"/>
      <c r="AG248" s="252"/>
      <c r="AH248" s="12"/>
      <c r="AI248" s="11"/>
      <c r="AJ248" s="266"/>
      <c r="AK248" s="268"/>
      <c r="AL248" s="264"/>
      <c r="AM248" s="266"/>
      <c r="AN248" s="268"/>
      <c r="AO248" s="264"/>
      <c r="AP248" s="266"/>
      <c r="AQ248" s="268"/>
      <c r="AR248" s="264"/>
      <c r="AS248" s="266"/>
      <c r="AT248" s="268"/>
      <c r="AU248" s="264"/>
      <c r="AV248" s="266"/>
      <c r="AW248" s="276"/>
      <c r="AX248" s="271"/>
      <c r="AY248" s="293"/>
      <c r="AZ248" s="229"/>
      <c r="BA248" s="229"/>
      <c r="BB248" s="296"/>
    </row>
    <row r="249" spans="2:62" ht="85.9" customHeight="1" thickTop="1" thickBot="1" x14ac:dyDescent="0.35">
      <c r="B249" s="105" t="s">
        <v>174</v>
      </c>
      <c r="C249" s="95" t="s">
        <v>173</v>
      </c>
      <c r="D249" s="100" t="s">
        <v>172</v>
      </c>
      <c r="E249" s="104" t="s">
        <v>171</v>
      </c>
      <c r="F249" s="103"/>
      <c r="G249" s="102"/>
      <c r="H249" s="101" t="s">
        <v>170</v>
      </c>
      <c r="I249" s="100" t="s">
        <v>96</v>
      </c>
      <c r="J249" s="100" t="s">
        <v>169</v>
      </c>
      <c r="K249" s="100" t="s">
        <v>97</v>
      </c>
      <c r="L249" s="256" t="s">
        <v>168</v>
      </c>
      <c r="M249" s="262"/>
      <c r="N249" s="256" t="s">
        <v>167</v>
      </c>
      <c r="O249" s="262"/>
      <c r="P249" s="256" t="s">
        <v>167</v>
      </c>
      <c r="Q249" s="257"/>
      <c r="R249" s="256" t="s">
        <v>167</v>
      </c>
      <c r="S249" s="257"/>
      <c r="T249" s="256" t="s">
        <v>167</v>
      </c>
      <c r="U249" s="257"/>
      <c r="V249" s="256" t="s">
        <v>167</v>
      </c>
      <c r="W249" s="257"/>
      <c r="X249" s="256" t="s">
        <v>167</v>
      </c>
      <c r="Y249" s="257"/>
      <c r="Z249" s="256" t="s">
        <v>167</v>
      </c>
      <c r="AA249" s="257"/>
      <c r="AB249" s="261" t="s">
        <v>166</v>
      </c>
      <c r="AC249" s="257"/>
      <c r="AD249" s="101" t="s">
        <v>165</v>
      </c>
      <c r="AE249" s="101" t="s">
        <v>164</v>
      </c>
      <c r="AF249" s="100" t="s">
        <v>163</v>
      </c>
      <c r="AG249" s="100" t="s">
        <v>162</v>
      </c>
      <c r="AH249" s="99" t="s">
        <v>161</v>
      </c>
      <c r="AI249" s="98"/>
      <c r="AJ249" s="96" t="s">
        <v>160</v>
      </c>
      <c r="AK249" s="95" t="s">
        <v>159</v>
      </c>
      <c r="AL249" s="94" t="s">
        <v>158</v>
      </c>
      <c r="AM249" s="96" t="s">
        <v>157</v>
      </c>
      <c r="AN249" s="95" t="s">
        <v>156</v>
      </c>
      <c r="AO249" s="94" t="s">
        <v>155</v>
      </c>
      <c r="AP249" s="96" t="s">
        <v>154</v>
      </c>
      <c r="AQ249" s="95" t="s">
        <v>153</v>
      </c>
      <c r="AR249" s="97" t="s">
        <v>152</v>
      </c>
      <c r="AS249" s="96" t="s">
        <v>151</v>
      </c>
      <c r="AT249" s="95" t="s">
        <v>150</v>
      </c>
      <c r="AU249" s="94" t="s">
        <v>149</v>
      </c>
      <c r="AV249" s="96" t="s">
        <v>148</v>
      </c>
      <c r="AW249" s="95" t="s">
        <v>147</v>
      </c>
      <c r="AX249" s="94" t="s">
        <v>146</v>
      </c>
      <c r="AY249" s="93" t="s">
        <v>145</v>
      </c>
      <c r="AZ249" s="92" t="s">
        <v>144</v>
      </c>
      <c r="BA249" s="92" t="s">
        <v>143</v>
      </c>
      <c r="BB249" s="91" t="s">
        <v>142</v>
      </c>
    </row>
    <row r="250" spans="2:62" ht="48" thickBot="1" x14ac:dyDescent="0.3">
      <c r="B250" s="90" t="s">
        <v>237</v>
      </c>
      <c r="C250" s="89"/>
      <c r="D250" s="88"/>
      <c r="E250" s="258"/>
      <c r="F250" s="259"/>
      <c r="G250" s="260"/>
      <c r="H250" s="87" t="s">
        <v>140</v>
      </c>
      <c r="I250" s="86"/>
      <c r="J250" s="86"/>
      <c r="K250" s="85"/>
      <c r="L250" s="84"/>
      <c r="M250" s="81"/>
      <c r="N250" s="84"/>
      <c r="O250" s="81"/>
      <c r="P250" s="84"/>
      <c r="Q250" s="81"/>
      <c r="R250" s="84"/>
      <c r="S250" s="81"/>
      <c r="T250" s="84"/>
      <c r="U250" s="81"/>
      <c r="V250" s="84"/>
      <c r="W250" s="81"/>
      <c r="X250" s="84"/>
      <c r="Y250" s="81"/>
      <c r="Z250" s="84"/>
      <c r="AA250" s="83"/>
      <c r="AB250" s="82" t="s">
        <v>139</v>
      </c>
      <c r="AC250" s="81"/>
      <c r="AD250" s="81"/>
      <c r="AE250" s="81"/>
      <c r="AF250" s="80"/>
      <c r="AG250" s="80"/>
      <c r="AH250" s="60"/>
      <c r="AI250" s="79" t="s">
        <v>138</v>
      </c>
      <c r="AJ250" s="78">
        <f t="shared" ref="AJ250:BB250" si="32">SUM(AJ252:AJ263)</f>
        <v>65</v>
      </c>
      <c r="AK250" s="77">
        <f t="shared" si="32"/>
        <v>5</v>
      </c>
      <c r="AL250" s="76">
        <f t="shared" si="32"/>
        <v>0</v>
      </c>
      <c r="AM250" s="78">
        <f t="shared" si="32"/>
        <v>6</v>
      </c>
      <c r="AN250" s="77">
        <f t="shared" si="32"/>
        <v>0</v>
      </c>
      <c r="AO250" s="76">
        <f t="shared" si="32"/>
        <v>0</v>
      </c>
      <c r="AP250" s="78">
        <f t="shared" si="32"/>
        <v>0</v>
      </c>
      <c r="AQ250" s="77">
        <f t="shared" si="32"/>
        <v>0</v>
      </c>
      <c r="AR250" s="76">
        <f t="shared" si="32"/>
        <v>0</v>
      </c>
      <c r="AS250" s="78">
        <f t="shared" si="32"/>
        <v>11</v>
      </c>
      <c r="AT250" s="77">
        <f t="shared" si="32"/>
        <v>2</v>
      </c>
      <c r="AU250" s="76">
        <f t="shared" si="32"/>
        <v>0</v>
      </c>
      <c r="AV250" s="78">
        <f t="shared" si="32"/>
        <v>4</v>
      </c>
      <c r="AW250" s="77">
        <f t="shared" si="32"/>
        <v>1</v>
      </c>
      <c r="AX250" s="76">
        <f t="shared" si="32"/>
        <v>0</v>
      </c>
      <c r="AY250" s="75">
        <f t="shared" si="32"/>
        <v>0</v>
      </c>
      <c r="AZ250" s="74">
        <f t="shared" si="32"/>
        <v>0</v>
      </c>
      <c r="BA250" s="74">
        <f t="shared" si="32"/>
        <v>0</v>
      </c>
      <c r="BB250" s="73">
        <f t="shared" si="32"/>
        <v>0</v>
      </c>
      <c r="BC250" s="72" t="s">
        <v>137</v>
      </c>
      <c r="BF250" s="5">
        <f>SUM(AJ250:AL250)/$BG$5</f>
        <v>70</v>
      </c>
      <c r="BG250" s="5">
        <f>SUM(AM250:AO250,AY250)/$BG$5</f>
        <v>6</v>
      </c>
      <c r="BH250" s="5">
        <f>SUM(AP250:AR250,AZ250)/$BG$5</f>
        <v>0</v>
      </c>
      <c r="BI250" s="5">
        <f>SUM(AS250:AU250,BA250)/$BG$5</f>
        <v>13</v>
      </c>
      <c r="BJ250" s="5">
        <f>SUM(AV250:AX250,BB250)/$BG$5</f>
        <v>5</v>
      </c>
    </row>
    <row r="251" spans="2:62" ht="37.5" thickBot="1" x14ac:dyDescent="0.3">
      <c r="B251" s="71"/>
      <c r="C251" s="70"/>
      <c r="D251" s="69"/>
      <c r="E251" s="68"/>
      <c r="F251" s="68"/>
      <c r="G251" s="67"/>
      <c r="H251" s="66"/>
      <c r="I251" s="64"/>
      <c r="J251" s="64"/>
      <c r="K251" s="65"/>
      <c r="L251" s="64"/>
      <c r="M251" s="62"/>
      <c r="N251" s="64"/>
      <c r="O251" s="62"/>
      <c r="P251" s="64"/>
      <c r="Q251" s="62"/>
      <c r="R251" s="64"/>
      <c r="S251" s="62"/>
      <c r="T251" s="64"/>
      <c r="U251" s="62"/>
      <c r="V251" s="64"/>
      <c r="W251" s="62"/>
      <c r="X251" s="64"/>
      <c r="Y251" s="62"/>
      <c r="Z251" s="64"/>
      <c r="AA251" s="62"/>
      <c r="AB251" s="63"/>
      <c r="AC251" s="62"/>
      <c r="AD251" s="62"/>
      <c r="AE251" s="62"/>
      <c r="AF251" s="61"/>
      <c r="AG251" s="61"/>
      <c r="AH251" s="60"/>
      <c r="AI251" s="59" t="s">
        <v>136</v>
      </c>
      <c r="AJ251" s="214">
        <f t="shared" ref="AJ251:BB251" si="33">AJ250/1</f>
        <v>65</v>
      </c>
      <c r="AK251" s="213">
        <f t="shared" si="33"/>
        <v>5</v>
      </c>
      <c r="AL251" s="212">
        <f t="shared" si="33"/>
        <v>0</v>
      </c>
      <c r="AM251" s="214">
        <f t="shared" si="33"/>
        <v>6</v>
      </c>
      <c r="AN251" s="213">
        <f t="shared" si="33"/>
        <v>0</v>
      </c>
      <c r="AO251" s="212">
        <f t="shared" si="33"/>
        <v>0</v>
      </c>
      <c r="AP251" s="214">
        <f t="shared" si="33"/>
        <v>0</v>
      </c>
      <c r="AQ251" s="213">
        <f t="shared" si="33"/>
        <v>0</v>
      </c>
      <c r="AR251" s="212">
        <f t="shared" si="33"/>
        <v>0</v>
      </c>
      <c r="AS251" s="214">
        <f t="shared" si="33"/>
        <v>11</v>
      </c>
      <c r="AT251" s="213">
        <f t="shared" si="33"/>
        <v>2</v>
      </c>
      <c r="AU251" s="212">
        <f t="shared" si="33"/>
        <v>0</v>
      </c>
      <c r="AV251" s="214">
        <f t="shared" si="33"/>
        <v>4</v>
      </c>
      <c r="AW251" s="213">
        <f t="shared" si="33"/>
        <v>1</v>
      </c>
      <c r="AX251" s="212">
        <f t="shared" si="33"/>
        <v>0</v>
      </c>
      <c r="AY251" s="211">
        <f t="shared" si="33"/>
        <v>0</v>
      </c>
      <c r="AZ251" s="210">
        <f t="shared" si="33"/>
        <v>0</v>
      </c>
      <c r="BA251" s="210">
        <f t="shared" si="33"/>
        <v>0</v>
      </c>
      <c r="BB251" s="209">
        <f t="shared" si="33"/>
        <v>0</v>
      </c>
      <c r="BC251" s="52" t="s">
        <v>135</v>
      </c>
    </row>
    <row r="252" spans="2:62" ht="28.15" customHeight="1" x14ac:dyDescent="0.2">
      <c r="B252" s="30"/>
      <c r="C252" s="242">
        <v>1</v>
      </c>
      <c r="D252" s="44"/>
      <c r="E252" s="43"/>
      <c r="F252" s="43"/>
      <c r="G252" s="42"/>
      <c r="H252" s="223" t="s">
        <v>183</v>
      </c>
      <c r="I252" s="246">
        <v>137</v>
      </c>
      <c r="J252" s="246">
        <v>34</v>
      </c>
      <c r="K252" s="246">
        <v>7</v>
      </c>
      <c r="L252" s="41" t="s">
        <v>133</v>
      </c>
      <c r="M252" s="40" t="s">
        <v>132</v>
      </c>
      <c r="N252" s="41" t="s">
        <v>131</v>
      </c>
      <c r="O252" s="40" t="s">
        <v>613</v>
      </c>
      <c r="P252" s="41" t="s">
        <v>130</v>
      </c>
      <c r="Q252" s="40" t="s">
        <v>389</v>
      </c>
      <c r="R252" s="41" t="s">
        <v>129</v>
      </c>
      <c r="S252" s="40" t="s">
        <v>679</v>
      </c>
      <c r="T252" s="41" t="s">
        <v>128</v>
      </c>
      <c r="U252" s="40" t="s">
        <v>417</v>
      </c>
      <c r="V252" s="41" t="s">
        <v>127</v>
      </c>
      <c r="W252" s="40" t="s">
        <v>399</v>
      </c>
      <c r="X252" s="41" t="s">
        <v>126</v>
      </c>
      <c r="Y252" s="40" t="s">
        <v>113</v>
      </c>
      <c r="Z252" s="41" t="s">
        <v>125</v>
      </c>
      <c r="AA252" s="40"/>
      <c r="AB252" s="39"/>
      <c r="AC252" s="40"/>
      <c r="AD252" s="39" t="s">
        <v>1678</v>
      </c>
      <c r="AE252" s="38"/>
      <c r="AF252" s="250"/>
      <c r="AG252" s="250"/>
      <c r="AH252" s="37"/>
      <c r="AI252" s="11"/>
      <c r="AJ252" s="233">
        <f>SUMPRODUCT(LEN($M252:$AA255)-LEN(SUBSTITUTE($M252:$AA255,"A", "")))</f>
        <v>65</v>
      </c>
      <c r="AK252" s="239">
        <f>SUMPRODUCT(LEN($AD252:$AD255)-LEN(SUBSTITUTE($AD252:$AD255,"A", "")))</f>
        <v>5</v>
      </c>
      <c r="AL252" s="230">
        <f>SUMPRODUCT(LEN($AC252:$AC255)-LEN(SUBSTITUTE($AC252:$AC255,"A", "")))</f>
        <v>0</v>
      </c>
      <c r="AM252" s="233">
        <f>SUMPRODUCT(LEN($M252:$AA255)-LEN(SUBSTITUTE($M252:$AA255,"S", "")))</f>
        <v>6</v>
      </c>
      <c r="AN252" s="239">
        <f>SUMPRODUCT(LEN($AD252:$AD255)-LEN(SUBSTITUTE($AD252:$AD255,"S", "")))</f>
        <v>0</v>
      </c>
      <c r="AO252" s="230">
        <f>SUMPRODUCT(LEN($AC252:$AC255)-LEN(SUBSTITUTE($AC252:$AC255,"S", "")))</f>
        <v>0</v>
      </c>
      <c r="AP252" s="233">
        <f>SUMPRODUCT(LEN($M252:$AA255)-LEN(SUBSTITUTE($M252:$AA255,"F", "")))</f>
        <v>0</v>
      </c>
      <c r="AQ252" s="239">
        <f>SUMPRODUCT(LEN($AD252:$AD255)-LEN(SUBSTITUTE($AD252:$AD255,"F", "")))</f>
        <v>0</v>
      </c>
      <c r="AR252" s="230">
        <f>SUMPRODUCT(LEN($AC252:$AC255)-LEN(SUBSTITUTE($AC252:$AC255,"F", "")))</f>
        <v>0</v>
      </c>
      <c r="AS252" s="233">
        <f>SUMPRODUCT(LEN($M252:$AA255)-LEN(SUBSTITUTE($M252:$AA255,"G", "")))</f>
        <v>11</v>
      </c>
      <c r="AT252" s="239">
        <f>SUMPRODUCT(LEN($AD252:$AD255)-LEN(SUBSTITUTE($AD252:$AD255,"G", "")))</f>
        <v>2</v>
      </c>
      <c r="AU252" s="230">
        <f>SUMPRODUCT(LEN($AC252:$AC255)-LEN(SUBSTITUTE($AC252:$AC255,"G", "")))</f>
        <v>0</v>
      </c>
      <c r="AV252" s="233">
        <f>SUMPRODUCT(LEN($L252:$AA255)-LEN(SUBSTITUTE($L252:$AA255,"M", "")))</f>
        <v>4</v>
      </c>
      <c r="AW252" s="236">
        <f>SUMPRODUCT(LEN($AD252:$AD255)-LEN(SUBSTITUTE($AD252:$AD255,"M", "")))</f>
        <v>1</v>
      </c>
      <c r="AX252" s="269">
        <f>SUMPRODUCT(LEN($AC252:$AC255)-LEN(SUBSTITUTE($AC252:$AC255,"M", "")))</f>
        <v>0</v>
      </c>
      <c r="AY252" s="291">
        <f>SUMPRODUCT(LEN($AE252:$AE255)-LEN(SUBSTITUTE($AE252:$AE255,"S", "")))</f>
        <v>0</v>
      </c>
      <c r="AZ252" s="227">
        <f>SUMPRODUCT(LEN($AE252:$AE255)-LEN(SUBSTITUTE($AE252:$AE255,"F", "")))</f>
        <v>0</v>
      </c>
      <c r="BA252" s="227">
        <f>SUMPRODUCT(LEN($AE252:$AE255)-LEN(SUBSTITUTE($AE252:$AE255,"G", "")))</f>
        <v>0</v>
      </c>
      <c r="BB252" s="294">
        <f>SUMPRODUCT(LEN($AE252:$AE255)-LEN(SUBSTITUTE($AE252:$AE255,"M", "")))</f>
        <v>0</v>
      </c>
    </row>
    <row r="253" spans="2:62" ht="28.15" customHeight="1" thickBot="1" x14ac:dyDescent="0.25">
      <c r="B253" s="30"/>
      <c r="C253" s="243"/>
      <c r="D253" s="36"/>
      <c r="E253" s="35"/>
      <c r="F253" s="35"/>
      <c r="G253" s="34"/>
      <c r="H253" s="224"/>
      <c r="I253" s="247"/>
      <c r="J253" s="247"/>
      <c r="K253" s="247"/>
      <c r="L253" s="33" t="s">
        <v>123</v>
      </c>
      <c r="M253" s="32" t="s">
        <v>1602</v>
      </c>
      <c r="N253" s="33" t="s">
        <v>122</v>
      </c>
      <c r="O253" s="32" t="s">
        <v>1274</v>
      </c>
      <c r="P253" s="33" t="s">
        <v>120</v>
      </c>
      <c r="Q253" s="32" t="s">
        <v>389</v>
      </c>
      <c r="R253" s="33" t="s">
        <v>119</v>
      </c>
      <c r="S253" s="32" t="s">
        <v>611</v>
      </c>
      <c r="T253" s="33" t="s">
        <v>118</v>
      </c>
      <c r="U253" s="32" t="s">
        <v>484</v>
      </c>
      <c r="V253" s="33" t="s">
        <v>117</v>
      </c>
      <c r="W253" s="32" t="s">
        <v>399</v>
      </c>
      <c r="X253" s="33" t="s">
        <v>116</v>
      </c>
      <c r="Y253" s="32" t="s">
        <v>121</v>
      </c>
      <c r="Z253" s="33" t="s">
        <v>115</v>
      </c>
      <c r="AA253" s="32"/>
      <c r="AB253" s="31"/>
      <c r="AC253" s="32"/>
      <c r="AD253" s="31"/>
      <c r="AE253" s="23"/>
      <c r="AF253" s="251"/>
      <c r="AG253" s="251"/>
      <c r="AH253" s="22"/>
      <c r="AI253" s="11"/>
      <c r="AJ253" s="265"/>
      <c r="AK253" s="267"/>
      <c r="AL253" s="263"/>
      <c r="AM253" s="265"/>
      <c r="AN253" s="267"/>
      <c r="AO253" s="263"/>
      <c r="AP253" s="265"/>
      <c r="AQ253" s="267"/>
      <c r="AR253" s="263"/>
      <c r="AS253" s="265"/>
      <c r="AT253" s="267"/>
      <c r="AU253" s="263"/>
      <c r="AV253" s="265"/>
      <c r="AW253" s="275"/>
      <c r="AX253" s="270"/>
      <c r="AY253" s="292"/>
      <c r="AZ253" s="228"/>
      <c r="BA253" s="228"/>
      <c r="BB253" s="295"/>
    </row>
    <row r="254" spans="2:62" ht="28.15" customHeight="1" x14ac:dyDescent="0.2">
      <c r="B254" s="30"/>
      <c r="C254" s="244"/>
      <c r="D254" s="29"/>
      <c r="E254" s="28"/>
      <c r="F254" s="28"/>
      <c r="G254" s="27"/>
      <c r="H254" s="225">
        <v>236</v>
      </c>
      <c r="I254" s="248"/>
      <c r="J254" s="248"/>
      <c r="K254" s="248"/>
      <c r="L254" s="26" t="s">
        <v>114</v>
      </c>
      <c r="M254" s="25" t="s">
        <v>1274</v>
      </c>
      <c r="N254" s="26" t="s">
        <v>112</v>
      </c>
      <c r="O254" s="25" t="s">
        <v>382</v>
      </c>
      <c r="P254" s="26" t="s">
        <v>111</v>
      </c>
      <c r="Q254" s="25" t="s">
        <v>417</v>
      </c>
      <c r="R254" s="26" t="s">
        <v>110</v>
      </c>
      <c r="S254" s="25" t="s">
        <v>613</v>
      </c>
      <c r="T254" s="26" t="s">
        <v>109</v>
      </c>
      <c r="U254" s="25" t="s">
        <v>186</v>
      </c>
      <c r="V254" s="26" t="s">
        <v>108</v>
      </c>
      <c r="W254" s="25" t="s">
        <v>132</v>
      </c>
      <c r="X254" s="26" t="s">
        <v>107</v>
      </c>
      <c r="Y254" s="25" t="s">
        <v>121</v>
      </c>
      <c r="Z254" s="26" t="s">
        <v>106</v>
      </c>
      <c r="AA254" s="25"/>
      <c r="AB254" s="24"/>
      <c r="AC254" s="25"/>
      <c r="AD254" s="24"/>
      <c r="AE254" s="23"/>
      <c r="AF254" s="251"/>
      <c r="AG254" s="251"/>
      <c r="AH254" s="22"/>
      <c r="AI254" s="11"/>
      <c r="AJ254" s="265"/>
      <c r="AK254" s="267"/>
      <c r="AL254" s="263"/>
      <c r="AM254" s="265"/>
      <c r="AN254" s="267"/>
      <c r="AO254" s="263"/>
      <c r="AP254" s="265"/>
      <c r="AQ254" s="267"/>
      <c r="AR254" s="263"/>
      <c r="AS254" s="265"/>
      <c r="AT254" s="267"/>
      <c r="AU254" s="263"/>
      <c r="AV254" s="265"/>
      <c r="AW254" s="275"/>
      <c r="AX254" s="270"/>
      <c r="AY254" s="292"/>
      <c r="AZ254" s="228"/>
      <c r="BA254" s="228"/>
      <c r="BB254" s="295"/>
    </row>
    <row r="255" spans="2:62" ht="28.15" customHeight="1" thickBot="1" x14ac:dyDescent="0.25">
      <c r="B255" s="30"/>
      <c r="C255" s="253"/>
      <c r="D255" s="51"/>
      <c r="E255" s="50"/>
      <c r="F255" s="50"/>
      <c r="G255" s="49"/>
      <c r="H255" s="226"/>
      <c r="I255" s="254"/>
      <c r="J255" s="254"/>
      <c r="K255" s="254"/>
      <c r="L255" s="48" t="s">
        <v>105</v>
      </c>
      <c r="M255" s="47" t="s">
        <v>1273</v>
      </c>
      <c r="N255" s="48" t="s">
        <v>103</v>
      </c>
      <c r="O255" s="47" t="s">
        <v>452</v>
      </c>
      <c r="P255" s="48" t="s">
        <v>102</v>
      </c>
      <c r="Q255" s="47" t="s">
        <v>382</v>
      </c>
      <c r="R255" s="48" t="s">
        <v>101</v>
      </c>
      <c r="S255" s="47" t="s">
        <v>382</v>
      </c>
      <c r="T255" s="48">
        <v>20</v>
      </c>
      <c r="U255" s="47" t="s">
        <v>697</v>
      </c>
      <c r="V255" s="48" t="s">
        <v>100</v>
      </c>
      <c r="W255" s="47" t="s">
        <v>121</v>
      </c>
      <c r="X255" s="48" t="s">
        <v>99</v>
      </c>
      <c r="Y255" s="47"/>
      <c r="Z255" s="48" t="s">
        <v>98</v>
      </c>
      <c r="AA255" s="47"/>
      <c r="AB255" s="16"/>
      <c r="AC255" s="47"/>
      <c r="AD255" s="16"/>
      <c r="AE255" s="46"/>
      <c r="AF255" s="255"/>
      <c r="AG255" s="255"/>
      <c r="AH255" s="45"/>
      <c r="AI255" s="11"/>
      <c r="AJ255" s="266"/>
      <c r="AK255" s="268"/>
      <c r="AL255" s="264"/>
      <c r="AM255" s="266"/>
      <c r="AN255" s="268"/>
      <c r="AO255" s="264"/>
      <c r="AP255" s="266"/>
      <c r="AQ255" s="268"/>
      <c r="AR255" s="264"/>
      <c r="AS255" s="266"/>
      <c r="AT255" s="268"/>
      <c r="AU255" s="264"/>
      <c r="AV255" s="266"/>
      <c r="AW255" s="276"/>
      <c r="AX255" s="271"/>
      <c r="AY255" s="293"/>
      <c r="AZ255" s="229"/>
      <c r="BA255" s="229"/>
      <c r="BB255" s="296"/>
    </row>
    <row r="256" spans="2:62" ht="28.15" customHeight="1" x14ac:dyDescent="0.2">
      <c r="B256" s="30"/>
      <c r="C256" s="242">
        <v>2</v>
      </c>
      <c r="D256" s="44"/>
      <c r="E256" s="43"/>
      <c r="F256" s="43"/>
      <c r="G256" s="42"/>
      <c r="H256" s="223"/>
      <c r="I256" s="246"/>
      <c r="J256" s="246"/>
      <c r="K256" s="246"/>
      <c r="L256" s="41" t="s">
        <v>133</v>
      </c>
      <c r="M256" s="40"/>
      <c r="N256" s="41" t="s">
        <v>131</v>
      </c>
      <c r="O256" s="40"/>
      <c r="P256" s="41" t="s">
        <v>130</v>
      </c>
      <c r="Q256" s="40"/>
      <c r="R256" s="41" t="s">
        <v>129</v>
      </c>
      <c r="S256" s="40"/>
      <c r="T256" s="41" t="s">
        <v>128</v>
      </c>
      <c r="U256" s="40"/>
      <c r="V256" s="41" t="s">
        <v>127</v>
      </c>
      <c r="W256" s="40"/>
      <c r="X256" s="41" t="s">
        <v>126</v>
      </c>
      <c r="Y256" s="40"/>
      <c r="Z256" s="41" t="s">
        <v>125</v>
      </c>
      <c r="AA256" s="40"/>
      <c r="AB256" s="39"/>
      <c r="AC256" s="40"/>
      <c r="AD256" s="39"/>
      <c r="AE256" s="38"/>
      <c r="AF256" s="250"/>
      <c r="AG256" s="250"/>
      <c r="AH256" s="37"/>
      <c r="AI256" s="11"/>
      <c r="AJ256" s="233">
        <f>SUMPRODUCT(LEN($M256:$AA259)-LEN(SUBSTITUTE($M256:$AA259,"A", "")))</f>
        <v>0</v>
      </c>
      <c r="AK256" s="239">
        <f>SUMPRODUCT(LEN($AD256:$AD259)-LEN(SUBSTITUTE($AD256:$AD259,"A", "")))</f>
        <v>0</v>
      </c>
      <c r="AL256" s="230">
        <f>SUMPRODUCT(LEN($AC256:$AC259)-LEN(SUBSTITUTE($AC256:$AC259,"A", "")))</f>
        <v>0</v>
      </c>
      <c r="AM256" s="233">
        <f>SUMPRODUCT(LEN($M256:$AA259)-LEN(SUBSTITUTE($M256:$AA259,"S", "")))</f>
        <v>0</v>
      </c>
      <c r="AN256" s="239">
        <f>SUMPRODUCT(LEN($AD256:$AD259)-LEN(SUBSTITUTE($AD256:$AD259,"S", "")))</f>
        <v>0</v>
      </c>
      <c r="AO256" s="230">
        <f>SUMPRODUCT(LEN($AC256:$AC259)-LEN(SUBSTITUTE($AC256:$AC259,"S", "")))</f>
        <v>0</v>
      </c>
      <c r="AP256" s="233">
        <f>SUMPRODUCT(LEN($M256:$AA259)-LEN(SUBSTITUTE($M256:$AA259,"F", "")))</f>
        <v>0</v>
      </c>
      <c r="AQ256" s="239">
        <f>SUMPRODUCT(LEN($AD256:$AD259)-LEN(SUBSTITUTE($AD256:$AD259,"F", "")))</f>
        <v>0</v>
      </c>
      <c r="AR256" s="230">
        <f>SUMPRODUCT(LEN($AC256:$AC259)-LEN(SUBSTITUTE($AC256:$AC259,"F", "")))</f>
        <v>0</v>
      </c>
      <c r="AS256" s="233">
        <f>SUMPRODUCT(LEN($M256:$AA259)-LEN(SUBSTITUTE($M256:$AA259,"G", "")))</f>
        <v>0</v>
      </c>
      <c r="AT256" s="239">
        <f>SUMPRODUCT(LEN($AD256:$AD259)-LEN(SUBSTITUTE($AD256:$AD259,"G", "")))</f>
        <v>0</v>
      </c>
      <c r="AU256" s="230">
        <f>SUMPRODUCT(LEN($AC256:$AC259)-LEN(SUBSTITUTE($AC256:$AC259,"G", "")))</f>
        <v>0</v>
      </c>
      <c r="AV256" s="233">
        <f>SUMPRODUCT(LEN($L256:$AA259)-LEN(SUBSTITUTE($L256:$AA259,"M", "")))</f>
        <v>0</v>
      </c>
      <c r="AW256" s="236">
        <f>SUMPRODUCT(LEN($AD256:$AD259)-LEN(SUBSTITUTE($AD256:$AD259,"M", "")))</f>
        <v>0</v>
      </c>
      <c r="AX256" s="269">
        <f>SUMPRODUCT(LEN($AC256:$AC259)-LEN(SUBSTITUTE($AC256:$AC259,"M", "")))</f>
        <v>0</v>
      </c>
      <c r="AY256" s="291">
        <f>SUMPRODUCT(LEN($AE256:$AE259)-LEN(SUBSTITUTE($AE256:$AE259,"S", "")))</f>
        <v>0</v>
      </c>
      <c r="AZ256" s="227">
        <f>SUMPRODUCT(LEN($AE256:$AE259)-LEN(SUBSTITUTE($AE256:$AE259,"F", "")))</f>
        <v>0</v>
      </c>
      <c r="BA256" s="227">
        <f>SUMPRODUCT(LEN($AE256:$AE259)-LEN(SUBSTITUTE($AE256:$AE259,"G", "")))</f>
        <v>0</v>
      </c>
      <c r="BB256" s="294">
        <f>SUMPRODUCT(LEN($AE256:$AE259)-LEN(SUBSTITUTE($AE256:$AE259,"M", "")))</f>
        <v>0</v>
      </c>
    </row>
    <row r="257" spans="2:62" ht="28.15" customHeight="1" thickBot="1" x14ac:dyDescent="0.25">
      <c r="B257" s="30"/>
      <c r="C257" s="243"/>
      <c r="D257" s="36"/>
      <c r="E257" s="35"/>
      <c r="F257" s="35"/>
      <c r="G257" s="34"/>
      <c r="H257" s="224"/>
      <c r="I257" s="247"/>
      <c r="J257" s="247"/>
      <c r="K257" s="247"/>
      <c r="L257" s="33" t="s">
        <v>123</v>
      </c>
      <c r="M257" s="32"/>
      <c r="N257" s="33" t="s">
        <v>122</v>
      </c>
      <c r="O257" s="32"/>
      <c r="P257" s="33" t="s">
        <v>120</v>
      </c>
      <c r="Q257" s="32"/>
      <c r="R257" s="33" t="s">
        <v>119</v>
      </c>
      <c r="S257" s="32"/>
      <c r="T257" s="33" t="s">
        <v>118</v>
      </c>
      <c r="U257" s="32"/>
      <c r="V257" s="33" t="s">
        <v>117</v>
      </c>
      <c r="W257" s="32"/>
      <c r="X257" s="33" t="s">
        <v>116</v>
      </c>
      <c r="Y257" s="32"/>
      <c r="Z257" s="33" t="s">
        <v>115</v>
      </c>
      <c r="AA257" s="32"/>
      <c r="AB257" s="31"/>
      <c r="AC257" s="32"/>
      <c r="AD257" s="31"/>
      <c r="AE257" s="23"/>
      <c r="AF257" s="251"/>
      <c r="AG257" s="251"/>
      <c r="AH257" s="22"/>
      <c r="AI257" s="11"/>
      <c r="AJ257" s="265"/>
      <c r="AK257" s="267"/>
      <c r="AL257" s="263"/>
      <c r="AM257" s="265"/>
      <c r="AN257" s="267"/>
      <c r="AO257" s="263"/>
      <c r="AP257" s="265"/>
      <c r="AQ257" s="267"/>
      <c r="AR257" s="263"/>
      <c r="AS257" s="265"/>
      <c r="AT257" s="267"/>
      <c r="AU257" s="263"/>
      <c r="AV257" s="265"/>
      <c r="AW257" s="275"/>
      <c r="AX257" s="270"/>
      <c r="AY257" s="292"/>
      <c r="AZ257" s="228"/>
      <c r="BA257" s="228"/>
      <c r="BB257" s="295"/>
    </row>
    <row r="258" spans="2:62" ht="28.15" customHeight="1" x14ac:dyDescent="0.2">
      <c r="B258" s="30"/>
      <c r="C258" s="244"/>
      <c r="D258" s="29"/>
      <c r="E258" s="28"/>
      <c r="F258" s="28"/>
      <c r="G258" s="27"/>
      <c r="H258" s="225"/>
      <c r="I258" s="248"/>
      <c r="J258" s="248"/>
      <c r="K258" s="248"/>
      <c r="L258" s="26" t="s">
        <v>114</v>
      </c>
      <c r="M258" s="25"/>
      <c r="N258" s="26" t="s">
        <v>112</v>
      </c>
      <c r="O258" s="25"/>
      <c r="P258" s="26" t="s">
        <v>111</v>
      </c>
      <c r="Q258" s="25"/>
      <c r="R258" s="26" t="s">
        <v>110</v>
      </c>
      <c r="S258" s="25"/>
      <c r="T258" s="26" t="s">
        <v>109</v>
      </c>
      <c r="U258" s="25"/>
      <c r="V258" s="26" t="s">
        <v>108</v>
      </c>
      <c r="W258" s="25"/>
      <c r="X258" s="26" t="s">
        <v>107</v>
      </c>
      <c r="Y258" s="25"/>
      <c r="Z258" s="26" t="s">
        <v>106</v>
      </c>
      <c r="AA258" s="25"/>
      <c r="AB258" s="24"/>
      <c r="AC258" s="25"/>
      <c r="AD258" s="24"/>
      <c r="AE258" s="23"/>
      <c r="AF258" s="251"/>
      <c r="AG258" s="251"/>
      <c r="AH258" s="22"/>
      <c r="AI258" s="11"/>
      <c r="AJ258" s="265"/>
      <c r="AK258" s="267"/>
      <c r="AL258" s="263"/>
      <c r="AM258" s="265"/>
      <c r="AN258" s="267"/>
      <c r="AO258" s="263"/>
      <c r="AP258" s="265"/>
      <c r="AQ258" s="267"/>
      <c r="AR258" s="263"/>
      <c r="AS258" s="265"/>
      <c r="AT258" s="267"/>
      <c r="AU258" s="263"/>
      <c r="AV258" s="265"/>
      <c r="AW258" s="275"/>
      <c r="AX258" s="270"/>
      <c r="AY258" s="292"/>
      <c r="AZ258" s="228"/>
      <c r="BA258" s="228"/>
      <c r="BB258" s="295"/>
    </row>
    <row r="259" spans="2:62" ht="28.15" customHeight="1" thickBot="1" x14ac:dyDescent="0.25">
      <c r="B259" s="30"/>
      <c r="C259" s="253"/>
      <c r="D259" s="51"/>
      <c r="E259" s="50"/>
      <c r="F259" s="50"/>
      <c r="G259" s="49"/>
      <c r="H259" s="226"/>
      <c r="I259" s="254"/>
      <c r="J259" s="254"/>
      <c r="K259" s="254"/>
      <c r="L259" s="48" t="s">
        <v>105</v>
      </c>
      <c r="M259" s="47"/>
      <c r="N259" s="48" t="s">
        <v>103</v>
      </c>
      <c r="O259" s="47"/>
      <c r="P259" s="48" t="s">
        <v>102</v>
      </c>
      <c r="Q259" s="47"/>
      <c r="R259" s="48" t="s">
        <v>101</v>
      </c>
      <c r="S259" s="47"/>
      <c r="T259" s="48">
        <v>20</v>
      </c>
      <c r="U259" s="47"/>
      <c r="V259" s="48" t="s">
        <v>100</v>
      </c>
      <c r="W259" s="47"/>
      <c r="X259" s="48" t="s">
        <v>99</v>
      </c>
      <c r="Y259" s="47"/>
      <c r="Z259" s="48" t="s">
        <v>98</v>
      </c>
      <c r="AA259" s="47"/>
      <c r="AB259" s="16"/>
      <c r="AC259" s="47"/>
      <c r="AD259" s="16"/>
      <c r="AE259" s="46"/>
      <c r="AF259" s="255"/>
      <c r="AG259" s="255"/>
      <c r="AH259" s="45"/>
      <c r="AI259" s="11"/>
      <c r="AJ259" s="266"/>
      <c r="AK259" s="268"/>
      <c r="AL259" s="264"/>
      <c r="AM259" s="266"/>
      <c r="AN259" s="268"/>
      <c r="AO259" s="264"/>
      <c r="AP259" s="266"/>
      <c r="AQ259" s="268"/>
      <c r="AR259" s="264"/>
      <c r="AS259" s="266"/>
      <c r="AT259" s="268"/>
      <c r="AU259" s="264"/>
      <c r="AV259" s="266"/>
      <c r="AW259" s="276"/>
      <c r="AX259" s="271"/>
      <c r="AY259" s="293"/>
      <c r="AZ259" s="229"/>
      <c r="BA259" s="229"/>
      <c r="BB259" s="296"/>
    </row>
    <row r="260" spans="2:62" ht="28.15" customHeight="1" x14ac:dyDescent="0.2">
      <c r="B260" s="30"/>
      <c r="C260" s="242">
        <v>3</v>
      </c>
      <c r="D260" s="44"/>
      <c r="E260" s="43"/>
      <c r="F260" s="43"/>
      <c r="G260" s="42"/>
      <c r="H260" s="223"/>
      <c r="I260" s="246"/>
      <c r="J260" s="246"/>
      <c r="K260" s="246"/>
      <c r="L260" s="41" t="s">
        <v>133</v>
      </c>
      <c r="M260" s="40"/>
      <c r="N260" s="41" t="s">
        <v>131</v>
      </c>
      <c r="O260" s="40"/>
      <c r="P260" s="41" t="s">
        <v>130</v>
      </c>
      <c r="Q260" s="40"/>
      <c r="R260" s="41" t="s">
        <v>129</v>
      </c>
      <c r="S260" s="40"/>
      <c r="T260" s="41" t="s">
        <v>128</v>
      </c>
      <c r="U260" s="40"/>
      <c r="V260" s="41" t="s">
        <v>127</v>
      </c>
      <c r="W260" s="40"/>
      <c r="X260" s="41" t="s">
        <v>126</v>
      </c>
      <c r="Y260" s="40"/>
      <c r="Z260" s="41" t="s">
        <v>125</v>
      </c>
      <c r="AA260" s="40"/>
      <c r="AB260" s="39"/>
      <c r="AC260" s="40"/>
      <c r="AD260" s="39"/>
      <c r="AE260" s="38"/>
      <c r="AF260" s="250"/>
      <c r="AG260" s="250"/>
      <c r="AH260" s="37"/>
      <c r="AI260" s="11"/>
      <c r="AJ260" s="233">
        <f>SUMPRODUCT(LEN($M260:$AA263)-LEN(SUBSTITUTE($M260:$AA263,"A", "")))</f>
        <v>0</v>
      </c>
      <c r="AK260" s="239">
        <f>SUMPRODUCT(LEN($AD260:$AD263)-LEN(SUBSTITUTE($AD260:$AD263,"A", "")))</f>
        <v>0</v>
      </c>
      <c r="AL260" s="230">
        <f>SUMPRODUCT(LEN($AC260:$AC263)-LEN(SUBSTITUTE($AC260:$AC263,"A", "")))</f>
        <v>0</v>
      </c>
      <c r="AM260" s="233">
        <f>SUMPRODUCT(LEN($M260:$AA263)-LEN(SUBSTITUTE($M260:$AA263,"S", "")))</f>
        <v>0</v>
      </c>
      <c r="AN260" s="239">
        <f>SUMPRODUCT(LEN($AD260:$AD263)-LEN(SUBSTITUTE($AD260:$AD263,"S", "")))</f>
        <v>0</v>
      </c>
      <c r="AO260" s="230">
        <f>SUMPRODUCT(LEN($AC260:$AC263)-LEN(SUBSTITUTE($AC260:$AC263,"S", "")))</f>
        <v>0</v>
      </c>
      <c r="AP260" s="233">
        <f>SUMPRODUCT(LEN($M260:$AA263)-LEN(SUBSTITUTE($M260:$AA263,"F", "")))</f>
        <v>0</v>
      </c>
      <c r="AQ260" s="239">
        <f>SUMPRODUCT(LEN($AD260:$AD263)-LEN(SUBSTITUTE($AD260:$AD263,"F", "")))</f>
        <v>0</v>
      </c>
      <c r="AR260" s="230">
        <f>SUMPRODUCT(LEN($AC260:$AC263)-LEN(SUBSTITUTE($AC260:$AC263,"F", "")))</f>
        <v>0</v>
      </c>
      <c r="AS260" s="233">
        <f>SUMPRODUCT(LEN($M260:$AA263)-LEN(SUBSTITUTE($M260:$AA263,"G", "")))</f>
        <v>0</v>
      </c>
      <c r="AT260" s="239">
        <f>SUMPRODUCT(LEN($AD260:$AD263)-LEN(SUBSTITUTE($AD260:$AD263,"G", "")))</f>
        <v>0</v>
      </c>
      <c r="AU260" s="230">
        <f>SUMPRODUCT(LEN($AC260:$AC263)-LEN(SUBSTITUTE($AC260:$AC263,"G", "")))</f>
        <v>0</v>
      </c>
      <c r="AV260" s="233">
        <f>SUMPRODUCT(LEN($L260:$AA263)-LEN(SUBSTITUTE($L260:$AA263,"M", "")))</f>
        <v>0</v>
      </c>
      <c r="AW260" s="236">
        <f>SUMPRODUCT(LEN($AD260:$AD263)-LEN(SUBSTITUTE($AD260:$AD263,"M", "")))</f>
        <v>0</v>
      </c>
      <c r="AX260" s="269">
        <f>SUMPRODUCT(LEN($AC260:$AC263)-LEN(SUBSTITUTE($AC260:$AC263,"M", "")))</f>
        <v>0</v>
      </c>
      <c r="AY260" s="291">
        <f>SUMPRODUCT(LEN($AE260:$AE263)-LEN(SUBSTITUTE($AE260:$AE263,"S", "")))</f>
        <v>0</v>
      </c>
      <c r="AZ260" s="227">
        <f>SUMPRODUCT(LEN($AE260:$AE263)-LEN(SUBSTITUTE($AE260:$AE263,"F", "")))</f>
        <v>0</v>
      </c>
      <c r="BA260" s="227">
        <f>SUMPRODUCT(LEN($AE260:$AE263)-LEN(SUBSTITUTE($AE260:$AE263,"G", "")))</f>
        <v>0</v>
      </c>
      <c r="BB260" s="294">
        <f>SUMPRODUCT(LEN($AE260:$AE263)-LEN(SUBSTITUTE($AE260:$AE263,"M", "")))</f>
        <v>0</v>
      </c>
    </row>
    <row r="261" spans="2:62" ht="28.15" customHeight="1" thickBot="1" x14ac:dyDescent="0.25">
      <c r="B261" s="30"/>
      <c r="C261" s="243"/>
      <c r="D261" s="36"/>
      <c r="E261" s="35"/>
      <c r="F261" s="35"/>
      <c r="G261" s="34"/>
      <c r="H261" s="224"/>
      <c r="I261" s="247"/>
      <c r="J261" s="247"/>
      <c r="K261" s="247"/>
      <c r="L261" s="33" t="s">
        <v>123</v>
      </c>
      <c r="M261" s="32"/>
      <c r="N261" s="33" t="s">
        <v>122</v>
      </c>
      <c r="O261" s="32"/>
      <c r="P261" s="33" t="s">
        <v>120</v>
      </c>
      <c r="Q261" s="32"/>
      <c r="R261" s="33" t="s">
        <v>119</v>
      </c>
      <c r="S261" s="32"/>
      <c r="T261" s="33" t="s">
        <v>118</v>
      </c>
      <c r="U261" s="32"/>
      <c r="V261" s="33" t="s">
        <v>117</v>
      </c>
      <c r="W261" s="32"/>
      <c r="X261" s="33" t="s">
        <v>116</v>
      </c>
      <c r="Y261" s="32"/>
      <c r="Z261" s="33" t="s">
        <v>115</v>
      </c>
      <c r="AA261" s="32"/>
      <c r="AB261" s="31"/>
      <c r="AC261" s="32"/>
      <c r="AD261" s="31"/>
      <c r="AE261" s="23"/>
      <c r="AF261" s="251"/>
      <c r="AG261" s="251"/>
      <c r="AH261" s="22"/>
      <c r="AI261" s="11"/>
      <c r="AJ261" s="265"/>
      <c r="AK261" s="267"/>
      <c r="AL261" s="263"/>
      <c r="AM261" s="265"/>
      <c r="AN261" s="267"/>
      <c r="AO261" s="263"/>
      <c r="AP261" s="265"/>
      <c r="AQ261" s="267"/>
      <c r="AR261" s="263"/>
      <c r="AS261" s="265"/>
      <c r="AT261" s="267"/>
      <c r="AU261" s="263"/>
      <c r="AV261" s="265"/>
      <c r="AW261" s="275"/>
      <c r="AX261" s="270"/>
      <c r="AY261" s="292"/>
      <c r="AZ261" s="228"/>
      <c r="BA261" s="228"/>
      <c r="BB261" s="295"/>
    </row>
    <row r="262" spans="2:62" ht="28.15" customHeight="1" x14ac:dyDescent="0.2">
      <c r="B262" s="30"/>
      <c r="C262" s="244"/>
      <c r="D262" s="29"/>
      <c r="E262" s="28"/>
      <c r="F262" s="28"/>
      <c r="G262" s="27"/>
      <c r="H262" s="225"/>
      <c r="I262" s="248"/>
      <c r="J262" s="248"/>
      <c r="K262" s="248"/>
      <c r="L262" s="26" t="s">
        <v>114</v>
      </c>
      <c r="M262" s="25"/>
      <c r="N262" s="26" t="s">
        <v>112</v>
      </c>
      <c r="O262" s="25"/>
      <c r="P262" s="26" t="s">
        <v>111</v>
      </c>
      <c r="Q262" s="25"/>
      <c r="R262" s="26" t="s">
        <v>110</v>
      </c>
      <c r="S262" s="25"/>
      <c r="T262" s="26" t="s">
        <v>109</v>
      </c>
      <c r="U262" s="25"/>
      <c r="V262" s="26" t="s">
        <v>108</v>
      </c>
      <c r="W262" s="25"/>
      <c r="X262" s="26" t="s">
        <v>107</v>
      </c>
      <c r="Y262" s="25"/>
      <c r="Z262" s="26" t="s">
        <v>106</v>
      </c>
      <c r="AA262" s="25"/>
      <c r="AB262" s="24"/>
      <c r="AC262" s="25"/>
      <c r="AD262" s="24"/>
      <c r="AE262" s="23"/>
      <c r="AF262" s="251"/>
      <c r="AG262" s="251"/>
      <c r="AH262" s="22"/>
      <c r="AI262" s="11"/>
      <c r="AJ262" s="265"/>
      <c r="AK262" s="267"/>
      <c r="AL262" s="263"/>
      <c r="AM262" s="265"/>
      <c r="AN262" s="267"/>
      <c r="AO262" s="263"/>
      <c r="AP262" s="265"/>
      <c r="AQ262" s="267"/>
      <c r="AR262" s="263"/>
      <c r="AS262" s="265"/>
      <c r="AT262" s="267"/>
      <c r="AU262" s="263"/>
      <c r="AV262" s="265"/>
      <c r="AW262" s="275"/>
      <c r="AX262" s="270"/>
      <c r="AY262" s="292"/>
      <c r="AZ262" s="228"/>
      <c r="BA262" s="228"/>
      <c r="BB262" s="295"/>
    </row>
    <row r="263" spans="2:62" ht="28.15" customHeight="1" thickBot="1" x14ac:dyDescent="0.25">
      <c r="B263" s="21"/>
      <c r="C263" s="245"/>
      <c r="D263" s="20"/>
      <c r="E263" s="19"/>
      <c r="F263" s="19"/>
      <c r="G263" s="18"/>
      <c r="H263" s="226"/>
      <c r="I263" s="249"/>
      <c r="J263" s="249"/>
      <c r="K263" s="249"/>
      <c r="L263" s="17" t="s">
        <v>105</v>
      </c>
      <c r="M263" s="15"/>
      <c r="N263" s="17" t="s">
        <v>103</v>
      </c>
      <c r="O263" s="15"/>
      <c r="P263" s="17" t="s">
        <v>102</v>
      </c>
      <c r="Q263" s="15"/>
      <c r="R263" s="17" t="s">
        <v>101</v>
      </c>
      <c r="S263" s="15"/>
      <c r="T263" s="17">
        <v>20</v>
      </c>
      <c r="U263" s="15"/>
      <c r="V263" s="17" t="s">
        <v>100</v>
      </c>
      <c r="W263" s="15"/>
      <c r="X263" s="17" t="s">
        <v>99</v>
      </c>
      <c r="Y263" s="15"/>
      <c r="Z263" s="17" t="s">
        <v>98</v>
      </c>
      <c r="AA263" s="15"/>
      <c r="AB263" s="16"/>
      <c r="AC263" s="15"/>
      <c r="AD263" s="14"/>
      <c r="AE263" s="13"/>
      <c r="AF263" s="252"/>
      <c r="AG263" s="252"/>
      <c r="AH263" s="12"/>
      <c r="AI263" s="11"/>
      <c r="AJ263" s="266"/>
      <c r="AK263" s="268"/>
      <c r="AL263" s="264"/>
      <c r="AM263" s="266"/>
      <c r="AN263" s="268"/>
      <c r="AO263" s="264"/>
      <c r="AP263" s="266"/>
      <c r="AQ263" s="268"/>
      <c r="AR263" s="264"/>
      <c r="AS263" s="266"/>
      <c r="AT263" s="268"/>
      <c r="AU263" s="264"/>
      <c r="AV263" s="266"/>
      <c r="AW263" s="276"/>
      <c r="AX263" s="271"/>
      <c r="AY263" s="293"/>
      <c r="AZ263" s="229"/>
      <c r="BA263" s="229"/>
      <c r="BB263" s="296"/>
    </row>
    <row r="264" spans="2:62" ht="85.9" customHeight="1" thickTop="1" thickBot="1" x14ac:dyDescent="0.35">
      <c r="B264" s="105" t="s">
        <v>174</v>
      </c>
      <c r="C264" s="95" t="s">
        <v>173</v>
      </c>
      <c r="D264" s="100" t="s">
        <v>172</v>
      </c>
      <c r="E264" s="104" t="s">
        <v>171</v>
      </c>
      <c r="F264" s="103"/>
      <c r="G264" s="102"/>
      <c r="H264" s="101" t="s">
        <v>170</v>
      </c>
      <c r="I264" s="100" t="s">
        <v>96</v>
      </c>
      <c r="J264" s="100" t="s">
        <v>169</v>
      </c>
      <c r="K264" s="100" t="s">
        <v>97</v>
      </c>
      <c r="L264" s="256" t="s">
        <v>168</v>
      </c>
      <c r="M264" s="262"/>
      <c r="N264" s="256" t="s">
        <v>167</v>
      </c>
      <c r="O264" s="262"/>
      <c r="P264" s="256" t="s">
        <v>167</v>
      </c>
      <c r="Q264" s="257"/>
      <c r="R264" s="256" t="s">
        <v>167</v>
      </c>
      <c r="S264" s="257"/>
      <c r="T264" s="256" t="s">
        <v>167</v>
      </c>
      <c r="U264" s="257"/>
      <c r="V264" s="256" t="s">
        <v>167</v>
      </c>
      <c r="W264" s="257"/>
      <c r="X264" s="256" t="s">
        <v>167</v>
      </c>
      <c r="Y264" s="257"/>
      <c r="Z264" s="256" t="s">
        <v>167</v>
      </c>
      <c r="AA264" s="257"/>
      <c r="AB264" s="261" t="s">
        <v>166</v>
      </c>
      <c r="AC264" s="257"/>
      <c r="AD264" s="101" t="s">
        <v>165</v>
      </c>
      <c r="AE264" s="101" t="s">
        <v>164</v>
      </c>
      <c r="AF264" s="100" t="s">
        <v>163</v>
      </c>
      <c r="AG264" s="100" t="s">
        <v>162</v>
      </c>
      <c r="AH264" s="99" t="s">
        <v>161</v>
      </c>
      <c r="AI264" s="98"/>
      <c r="AJ264" s="96" t="s">
        <v>160</v>
      </c>
      <c r="AK264" s="95" t="s">
        <v>159</v>
      </c>
      <c r="AL264" s="94" t="s">
        <v>158</v>
      </c>
      <c r="AM264" s="96" t="s">
        <v>157</v>
      </c>
      <c r="AN264" s="95" t="s">
        <v>156</v>
      </c>
      <c r="AO264" s="94" t="s">
        <v>155</v>
      </c>
      <c r="AP264" s="96" t="s">
        <v>154</v>
      </c>
      <c r="AQ264" s="95" t="s">
        <v>153</v>
      </c>
      <c r="AR264" s="97" t="s">
        <v>152</v>
      </c>
      <c r="AS264" s="96" t="s">
        <v>151</v>
      </c>
      <c r="AT264" s="95" t="s">
        <v>150</v>
      </c>
      <c r="AU264" s="94" t="s">
        <v>149</v>
      </c>
      <c r="AV264" s="96" t="s">
        <v>148</v>
      </c>
      <c r="AW264" s="95" t="s">
        <v>147</v>
      </c>
      <c r="AX264" s="94" t="s">
        <v>146</v>
      </c>
      <c r="AY264" s="93" t="s">
        <v>145</v>
      </c>
      <c r="AZ264" s="92" t="s">
        <v>144</v>
      </c>
      <c r="BA264" s="92" t="s">
        <v>143</v>
      </c>
      <c r="BB264" s="91" t="s">
        <v>142</v>
      </c>
    </row>
    <row r="265" spans="2:62" ht="48" thickBot="1" x14ac:dyDescent="0.3">
      <c r="B265" s="90" t="s">
        <v>236</v>
      </c>
      <c r="C265" s="89"/>
      <c r="D265" s="88"/>
      <c r="E265" s="258"/>
      <c r="F265" s="259"/>
      <c r="G265" s="260"/>
      <c r="H265" s="87" t="s">
        <v>140</v>
      </c>
      <c r="I265" s="86"/>
      <c r="J265" s="86"/>
      <c r="K265" s="85"/>
      <c r="L265" s="84"/>
      <c r="M265" s="81"/>
      <c r="N265" s="84"/>
      <c r="O265" s="81"/>
      <c r="P265" s="84"/>
      <c r="Q265" s="81"/>
      <c r="R265" s="84"/>
      <c r="S265" s="81"/>
      <c r="T265" s="84"/>
      <c r="U265" s="81"/>
      <c r="V265" s="84"/>
      <c r="W265" s="81"/>
      <c r="X265" s="84"/>
      <c r="Y265" s="81"/>
      <c r="Z265" s="84"/>
      <c r="AA265" s="83"/>
      <c r="AB265" s="82" t="s">
        <v>139</v>
      </c>
      <c r="AC265" s="81"/>
      <c r="AD265" s="81"/>
      <c r="AE265" s="81"/>
      <c r="AF265" s="80"/>
      <c r="AG265" s="80"/>
      <c r="AH265" s="60"/>
      <c r="AI265" s="79" t="s">
        <v>138</v>
      </c>
      <c r="AJ265" s="78">
        <f t="shared" ref="AJ265:BB265" si="34">SUM(AJ267:AJ278)</f>
        <v>59</v>
      </c>
      <c r="AK265" s="77">
        <f t="shared" si="34"/>
        <v>10</v>
      </c>
      <c r="AL265" s="76">
        <f t="shared" si="34"/>
        <v>0</v>
      </c>
      <c r="AM265" s="78">
        <f t="shared" si="34"/>
        <v>9</v>
      </c>
      <c r="AN265" s="77">
        <f t="shared" si="34"/>
        <v>2</v>
      </c>
      <c r="AO265" s="76">
        <f t="shared" si="34"/>
        <v>0</v>
      </c>
      <c r="AP265" s="78">
        <f t="shared" si="34"/>
        <v>0</v>
      </c>
      <c r="AQ265" s="77">
        <f t="shared" si="34"/>
        <v>0</v>
      </c>
      <c r="AR265" s="76">
        <f t="shared" si="34"/>
        <v>0</v>
      </c>
      <c r="AS265" s="78">
        <f t="shared" si="34"/>
        <v>13</v>
      </c>
      <c r="AT265" s="77">
        <f t="shared" si="34"/>
        <v>2</v>
      </c>
      <c r="AU265" s="76">
        <f t="shared" si="34"/>
        <v>0</v>
      </c>
      <c r="AV265" s="78">
        <f t="shared" si="34"/>
        <v>2</v>
      </c>
      <c r="AW265" s="77">
        <f t="shared" si="34"/>
        <v>0</v>
      </c>
      <c r="AX265" s="76">
        <f t="shared" si="34"/>
        <v>0</v>
      </c>
      <c r="AY265" s="75">
        <f t="shared" si="34"/>
        <v>0</v>
      </c>
      <c r="AZ265" s="74">
        <f t="shared" si="34"/>
        <v>0</v>
      </c>
      <c r="BA265" s="74">
        <f t="shared" si="34"/>
        <v>0</v>
      </c>
      <c r="BB265" s="73">
        <f t="shared" si="34"/>
        <v>0</v>
      </c>
      <c r="BC265" s="72" t="s">
        <v>137</v>
      </c>
      <c r="BF265" s="5">
        <f>SUM(AJ265:AL265)/$BG$5</f>
        <v>69</v>
      </c>
      <c r="BG265" s="5">
        <f>SUM(AM265:AO265,AY265)/$BG$5</f>
        <v>11</v>
      </c>
      <c r="BH265" s="5">
        <f>SUM(AP265:AR265,AZ265)/$BG$5</f>
        <v>0</v>
      </c>
      <c r="BI265" s="5">
        <f>SUM(AS265:AU265,BA265)/$BG$5</f>
        <v>15</v>
      </c>
      <c r="BJ265" s="5">
        <f>SUM(AV265:AX265,BB265)/$BG$5</f>
        <v>2</v>
      </c>
    </row>
    <row r="266" spans="2:62" ht="37.5" thickBot="1" x14ac:dyDescent="0.3">
      <c r="B266" s="71"/>
      <c r="C266" s="70"/>
      <c r="D266" s="69"/>
      <c r="E266" s="68"/>
      <c r="F266" s="68"/>
      <c r="G266" s="67"/>
      <c r="H266" s="66"/>
      <c r="I266" s="64"/>
      <c r="J266" s="64"/>
      <c r="K266" s="65"/>
      <c r="L266" s="64"/>
      <c r="M266" s="62"/>
      <c r="N266" s="64"/>
      <c r="O266" s="62"/>
      <c r="P266" s="64"/>
      <c r="Q266" s="62"/>
      <c r="R266" s="64"/>
      <c r="S266" s="62"/>
      <c r="T266" s="64"/>
      <c r="U266" s="62"/>
      <c r="V266" s="64"/>
      <c r="W266" s="62"/>
      <c r="X266" s="64"/>
      <c r="Y266" s="62"/>
      <c r="Z266" s="64"/>
      <c r="AA266" s="62"/>
      <c r="AB266" s="63"/>
      <c r="AC266" s="62"/>
      <c r="AD266" s="62"/>
      <c r="AE266" s="62"/>
      <c r="AF266" s="61"/>
      <c r="AG266" s="61"/>
      <c r="AH266" s="60"/>
      <c r="AI266" s="59" t="s">
        <v>136</v>
      </c>
      <c r="AJ266" s="214">
        <f t="shared" ref="AJ266:BB266" si="35">AJ265/1</f>
        <v>59</v>
      </c>
      <c r="AK266" s="213">
        <f t="shared" si="35"/>
        <v>10</v>
      </c>
      <c r="AL266" s="212">
        <f t="shared" si="35"/>
        <v>0</v>
      </c>
      <c r="AM266" s="214">
        <f t="shared" si="35"/>
        <v>9</v>
      </c>
      <c r="AN266" s="213">
        <f t="shared" si="35"/>
        <v>2</v>
      </c>
      <c r="AO266" s="212">
        <f t="shared" si="35"/>
        <v>0</v>
      </c>
      <c r="AP266" s="214">
        <f t="shared" si="35"/>
        <v>0</v>
      </c>
      <c r="AQ266" s="213">
        <f t="shared" si="35"/>
        <v>0</v>
      </c>
      <c r="AR266" s="212">
        <f t="shared" si="35"/>
        <v>0</v>
      </c>
      <c r="AS266" s="214">
        <f t="shared" si="35"/>
        <v>13</v>
      </c>
      <c r="AT266" s="213">
        <f t="shared" si="35"/>
        <v>2</v>
      </c>
      <c r="AU266" s="212">
        <f t="shared" si="35"/>
        <v>0</v>
      </c>
      <c r="AV266" s="214">
        <f t="shared" si="35"/>
        <v>2</v>
      </c>
      <c r="AW266" s="213">
        <f t="shared" si="35"/>
        <v>0</v>
      </c>
      <c r="AX266" s="212">
        <f t="shared" si="35"/>
        <v>0</v>
      </c>
      <c r="AY266" s="211">
        <f t="shared" si="35"/>
        <v>0</v>
      </c>
      <c r="AZ266" s="210">
        <f t="shared" si="35"/>
        <v>0</v>
      </c>
      <c r="BA266" s="210">
        <f t="shared" si="35"/>
        <v>0</v>
      </c>
      <c r="BB266" s="209">
        <f t="shared" si="35"/>
        <v>0</v>
      </c>
      <c r="BC266" s="52" t="s">
        <v>135</v>
      </c>
    </row>
    <row r="267" spans="2:62" ht="28.15" customHeight="1" x14ac:dyDescent="0.2">
      <c r="B267" s="30"/>
      <c r="C267" s="242">
        <v>1</v>
      </c>
      <c r="D267" s="44"/>
      <c r="E267" s="43"/>
      <c r="F267" s="43"/>
      <c r="G267" s="42"/>
      <c r="H267" s="223" t="s">
        <v>183</v>
      </c>
      <c r="I267" s="246">
        <v>139</v>
      </c>
      <c r="J267" s="246">
        <v>34</v>
      </c>
      <c r="K267" s="246">
        <v>7</v>
      </c>
      <c r="L267" s="41" t="s">
        <v>133</v>
      </c>
      <c r="M267" s="40" t="s">
        <v>104</v>
      </c>
      <c r="N267" s="41" t="s">
        <v>131</v>
      </c>
      <c r="O267" s="40" t="s">
        <v>1273</v>
      </c>
      <c r="P267" s="41" t="s">
        <v>130</v>
      </c>
      <c r="Q267" s="40" t="s">
        <v>527</v>
      </c>
      <c r="R267" s="41" t="s">
        <v>129</v>
      </c>
      <c r="S267" s="40" t="s">
        <v>740</v>
      </c>
      <c r="T267" s="41" t="s">
        <v>128</v>
      </c>
      <c r="U267" s="40" t="s">
        <v>389</v>
      </c>
      <c r="V267" s="41" t="s">
        <v>127</v>
      </c>
      <c r="W267" s="40" t="s">
        <v>186</v>
      </c>
      <c r="X267" s="41" t="s">
        <v>126</v>
      </c>
      <c r="Y267" s="40" t="s">
        <v>121</v>
      </c>
      <c r="Z267" s="41" t="s">
        <v>125</v>
      </c>
      <c r="AA267" s="40"/>
      <c r="AB267" s="39"/>
      <c r="AC267" s="40"/>
      <c r="AD267" s="39" t="s">
        <v>132</v>
      </c>
      <c r="AE267" s="38"/>
      <c r="AF267" s="250"/>
      <c r="AG267" s="250"/>
      <c r="AH267" s="37"/>
      <c r="AI267" s="11"/>
      <c r="AJ267" s="233">
        <f>SUMPRODUCT(LEN($M267:$AA270)-LEN(SUBSTITUTE($M267:$AA270,"A", "")))</f>
        <v>59</v>
      </c>
      <c r="AK267" s="239">
        <f>SUMPRODUCT(LEN($AD267:$AD270)-LEN(SUBSTITUTE($AD267:$AD270,"A", "")))</f>
        <v>10</v>
      </c>
      <c r="AL267" s="230">
        <f>SUMPRODUCT(LEN($AC267:$AC270)-LEN(SUBSTITUTE($AC267:$AC270,"A", "")))</f>
        <v>0</v>
      </c>
      <c r="AM267" s="233">
        <f>SUMPRODUCT(LEN($M267:$AA270)-LEN(SUBSTITUTE($M267:$AA270,"S", "")))</f>
        <v>9</v>
      </c>
      <c r="AN267" s="239">
        <f>SUMPRODUCT(LEN($AD267:$AD270)-LEN(SUBSTITUTE($AD267:$AD270,"S", "")))</f>
        <v>2</v>
      </c>
      <c r="AO267" s="230">
        <f>SUMPRODUCT(LEN($AC267:$AC270)-LEN(SUBSTITUTE($AC267:$AC270,"S", "")))</f>
        <v>0</v>
      </c>
      <c r="AP267" s="233">
        <f>SUMPRODUCT(LEN($M267:$AA270)-LEN(SUBSTITUTE($M267:$AA270,"F", "")))</f>
        <v>0</v>
      </c>
      <c r="AQ267" s="239">
        <f>SUMPRODUCT(LEN($AD267:$AD270)-LEN(SUBSTITUTE($AD267:$AD270,"F", "")))</f>
        <v>0</v>
      </c>
      <c r="AR267" s="230">
        <f>SUMPRODUCT(LEN($AC267:$AC270)-LEN(SUBSTITUTE($AC267:$AC270,"F", "")))</f>
        <v>0</v>
      </c>
      <c r="AS267" s="233">
        <f>SUMPRODUCT(LEN($M267:$AA270)-LEN(SUBSTITUTE($M267:$AA270,"G", "")))</f>
        <v>13</v>
      </c>
      <c r="AT267" s="239">
        <f>SUMPRODUCT(LEN($AD267:$AD270)-LEN(SUBSTITUTE($AD267:$AD270,"G", "")))</f>
        <v>2</v>
      </c>
      <c r="AU267" s="230">
        <f>SUMPRODUCT(LEN($AC267:$AC270)-LEN(SUBSTITUTE($AC267:$AC270,"G", "")))</f>
        <v>0</v>
      </c>
      <c r="AV267" s="233">
        <f>SUMPRODUCT(LEN($L267:$AA270)-LEN(SUBSTITUTE($L267:$AA270,"M", "")))</f>
        <v>2</v>
      </c>
      <c r="AW267" s="236">
        <f>SUMPRODUCT(LEN($AD267:$AD270)-LEN(SUBSTITUTE($AD267:$AD270,"M", "")))</f>
        <v>0</v>
      </c>
      <c r="AX267" s="269">
        <f>SUMPRODUCT(LEN($AC267:$AC270)-LEN(SUBSTITUTE($AC267:$AC270,"M", "")))</f>
        <v>0</v>
      </c>
      <c r="AY267" s="291">
        <f>SUMPRODUCT(LEN($AE267:$AE270)-LEN(SUBSTITUTE($AE267:$AE270,"S", "")))</f>
        <v>0</v>
      </c>
      <c r="AZ267" s="227">
        <f>SUMPRODUCT(LEN($AE267:$AE270)-LEN(SUBSTITUTE($AE267:$AE270,"F", "")))</f>
        <v>0</v>
      </c>
      <c r="BA267" s="227">
        <f>SUMPRODUCT(LEN($AE267:$AE270)-LEN(SUBSTITUTE($AE267:$AE270,"G", "")))</f>
        <v>0</v>
      </c>
      <c r="BB267" s="294">
        <f>SUMPRODUCT(LEN($AE267:$AE270)-LEN(SUBSTITUTE($AE267:$AE270,"M", "")))</f>
        <v>0</v>
      </c>
    </row>
    <row r="268" spans="2:62" ht="28.15" customHeight="1" thickBot="1" x14ac:dyDescent="0.25">
      <c r="B268" s="30"/>
      <c r="C268" s="243"/>
      <c r="D268" s="36"/>
      <c r="E268" s="35"/>
      <c r="F268" s="35"/>
      <c r="G268" s="34"/>
      <c r="H268" s="224"/>
      <c r="I268" s="247"/>
      <c r="J268" s="247"/>
      <c r="K268" s="247"/>
      <c r="L268" s="33" t="s">
        <v>123</v>
      </c>
      <c r="M268" s="32" t="s">
        <v>104</v>
      </c>
      <c r="N268" s="33" t="s">
        <v>122</v>
      </c>
      <c r="O268" s="32" t="s">
        <v>417</v>
      </c>
      <c r="P268" s="33" t="s">
        <v>120</v>
      </c>
      <c r="Q268" s="32" t="s">
        <v>452</v>
      </c>
      <c r="R268" s="33" t="s">
        <v>119</v>
      </c>
      <c r="S268" s="32" t="s">
        <v>610</v>
      </c>
      <c r="T268" s="33" t="s">
        <v>118</v>
      </c>
      <c r="U268" s="32" t="s">
        <v>377</v>
      </c>
      <c r="V268" s="33" t="s">
        <v>117</v>
      </c>
      <c r="W268" s="32" t="s">
        <v>399</v>
      </c>
      <c r="X268" s="33" t="s">
        <v>116</v>
      </c>
      <c r="Y268" s="32" t="s">
        <v>121</v>
      </c>
      <c r="Z268" s="33" t="s">
        <v>115</v>
      </c>
      <c r="AA268" s="32"/>
      <c r="AB268" s="31"/>
      <c r="AC268" s="32"/>
      <c r="AD268" s="31" t="s">
        <v>1677</v>
      </c>
      <c r="AE268" s="23"/>
      <c r="AF268" s="251"/>
      <c r="AG268" s="251"/>
      <c r="AH268" s="22"/>
      <c r="AI268" s="11"/>
      <c r="AJ268" s="265"/>
      <c r="AK268" s="267"/>
      <c r="AL268" s="263"/>
      <c r="AM268" s="265"/>
      <c r="AN268" s="267"/>
      <c r="AO268" s="263"/>
      <c r="AP268" s="265"/>
      <c r="AQ268" s="267"/>
      <c r="AR268" s="263"/>
      <c r="AS268" s="265"/>
      <c r="AT268" s="267"/>
      <c r="AU268" s="263"/>
      <c r="AV268" s="265"/>
      <c r="AW268" s="275"/>
      <c r="AX268" s="270"/>
      <c r="AY268" s="292"/>
      <c r="AZ268" s="228"/>
      <c r="BA268" s="228"/>
      <c r="BB268" s="295"/>
    </row>
    <row r="269" spans="2:62" ht="28.15" customHeight="1" x14ac:dyDescent="0.2">
      <c r="B269" s="30"/>
      <c r="C269" s="244"/>
      <c r="D269" s="29"/>
      <c r="E269" s="28"/>
      <c r="F269" s="28"/>
      <c r="G269" s="27"/>
      <c r="H269" s="225">
        <v>236</v>
      </c>
      <c r="I269" s="248"/>
      <c r="J269" s="248"/>
      <c r="K269" s="248"/>
      <c r="L269" s="26" t="s">
        <v>114</v>
      </c>
      <c r="M269" s="25" t="s">
        <v>1274</v>
      </c>
      <c r="N269" s="26" t="s">
        <v>112</v>
      </c>
      <c r="O269" s="25" t="s">
        <v>399</v>
      </c>
      <c r="P269" s="26" t="s">
        <v>111</v>
      </c>
      <c r="Q269" s="25" t="s">
        <v>649</v>
      </c>
      <c r="R269" s="26" t="s">
        <v>110</v>
      </c>
      <c r="S269" s="25" t="s">
        <v>444</v>
      </c>
      <c r="T269" s="26" t="s">
        <v>109</v>
      </c>
      <c r="U269" s="25" t="s">
        <v>444</v>
      </c>
      <c r="V269" s="26" t="s">
        <v>108</v>
      </c>
      <c r="W269" s="25" t="s">
        <v>124</v>
      </c>
      <c r="X269" s="26" t="s">
        <v>107</v>
      </c>
      <c r="Y269" s="25" t="s">
        <v>121</v>
      </c>
      <c r="Z269" s="26" t="s">
        <v>106</v>
      </c>
      <c r="AA269" s="25"/>
      <c r="AB269" s="24"/>
      <c r="AC269" s="25"/>
      <c r="AD269" s="24"/>
      <c r="AE269" s="23"/>
      <c r="AF269" s="251"/>
      <c r="AG269" s="251"/>
      <c r="AH269" s="22"/>
      <c r="AI269" s="11"/>
      <c r="AJ269" s="265"/>
      <c r="AK269" s="267"/>
      <c r="AL269" s="263"/>
      <c r="AM269" s="265"/>
      <c r="AN269" s="267"/>
      <c r="AO269" s="263"/>
      <c r="AP269" s="265"/>
      <c r="AQ269" s="267"/>
      <c r="AR269" s="263"/>
      <c r="AS269" s="265"/>
      <c r="AT269" s="267"/>
      <c r="AU269" s="263"/>
      <c r="AV269" s="265"/>
      <c r="AW269" s="275"/>
      <c r="AX269" s="270"/>
      <c r="AY269" s="292"/>
      <c r="AZ269" s="228"/>
      <c r="BA269" s="228"/>
      <c r="BB269" s="295"/>
    </row>
    <row r="270" spans="2:62" ht="28.15" customHeight="1" thickBot="1" x14ac:dyDescent="0.25">
      <c r="B270" s="30"/>
      <c r="C270" s="253"/>
      <c r="D270" s="51"/>
      <c r="E270" s="50"/>
      <c r="F270" s="50"/>
      <c r="G270" s="49"/>
      <c r="H270" s="226"/>
      <c r="I270" s="254"/>
      <c r="J270" s="254"/>
      <c r="K270" s="254"/>
      <c r="L270" s="48" t="s">
        <v>105</v>
      </c>
      <c r="M270" s="47" t="s">
        <v>186</v>
      </c>
      <c r="N270" s="48" t="s">
        <v>103</v>
      </c>
      <c r="O270" s="47" t="s">
        <v>132</v>
      </c>
      <c r="P270" s="48" t="s">
        <v>102</v>
      </c>
      <c r="Q270" s="47" t="s">
        <v>389</v>
      </c>
      <c r="R270" s="48" t="s">
        <v>101</v>
      </c>
      <c r="S270" s="47" t="s">
        <v>417</v>
      </c>
      <c r="T270" s="48">
        <v>20</v>
      </c>
      <c r="U270" s="47" t="s">
        <v>389</v>
      </c>
      <c r="V270" s="48" t="s">
        <v>100</v>
      </c>
      <c r="W270" s="47" t="s">
        <v>113</v>
      </c>
      <c r="X270" s="48" t="s">
        <v>99</v>
      </c>
      <c r="Y270" s="47"/>
      <c r="Z270" s="48" t="s">
        <v>98</v>
      </c>
      <c r="AA270" s="47"/>
      <c r="AB270" s="16"/>
      <c r="AC270" s="47"/>
      <c r="AD270" s="16"/>
      <c r="AE270" s="46"/>
      <c r="AF270" s="255"/>
      <c r="AG270" s="255"/>
      <c r="AH270" s="45"/>
      <c r="AI270" s="11"/>
      <c r="AJ270" s="266"/>
      <c r="AK270" s="268"/>
      <c r="AL270" s="264"/>
      <c r="AM270" s="266"/>
      <c r="AN270" s="268"/>
      <c r="AO270" s="264"/>
      <c r="AP270" s="266"/>
      <c r="AQ270" s="268"/>
      <c r="AR270" s="264"/>
      <c r="AS270" s="266"/>
      <c r="AT270" s="268"/>
      <c r="AU270" s="264"/>
      <c r="AV270" s="266"/>
      <c r="AW270" s="276"/>
      <c r="AX270" s="271"/>
      <c r="AY270" s="293"/>
      <c r="AZ270" s="229"/>
      <c r="BA270" s="229"/>
      <c r="BB270" s="296"/>
    </row>
    <row r="271" spans="2:62" ht="28.15" customHeight="1" x14ac:dyDescent="0.2">
      <c r="B271" s="30"/>
      <c r="C271" s="242">
        <v>2</v>
      </c>
      <c r="D271" s="44"/>
      <c r="E271" s="43"/>
      <c r="F271" s="43"/>
      <c r="G271" s="42"/>
      <c r="H271" s="223"/>
      <c r="I271" s="246"/>
      <c r="J271" s="246"/>
      <c r="K271" s="246"/>
      <c r="L271" s="41" t="s">
        <v>133</v>
      </c>
      <c r="M271" s="40"/>
      <c r="N271" s="41" t="s">
        <v>131</v>
      </c>
      <c r="O271" s="40"/>
      <c r="P271" s="41" t="s">
        <v>130</v>
      </c>
      <c r="Q271" s="40"/>
      <c r="R271" s="41" t="s">
        <v>129</v>
      </c>
      <c r="S271" s="40"/>
      <c r="T271" s="41" t="s">
        <v>128</v>
      </c>
      <c r="U271" s="40"/>
      <c r="V271" s="41" t="s">
        <v>127</v>
      </c>
      <c r="W271" s="40"/>
      <c r="X271" s="41" t="s">
        <v>126</v>
      </c>
      <c r="Y271" s="40"/>
      <c r="Z271" s="41" t="s">
        <v>125</v>
      </c>
      <c r="AA271" s="40"/>
      <c r="AB271" s="39"/>
      <c r="AC271" s="40"/>
      <c r="AD271" s="39"/>
      <c r="AE271" s="38"/>
      <c r="AF271" s="250"/>
      <c r="AG271" s="250"/>
      <c r="AH271" s="37"/>
      <c r="AI271" s="11"/>
      <c r="AJ271" s="233">
        <f>SUMPRODUCT(LEN($M271:$AA274)-LEN(SUBSTITUTE($M271:$AA274,"A", "")))</f>
        <v>0</v>
      </c>
      <c r="AK271" s="239">
        <f>SUMPRODUCT(LEN($AD271:$AD274)-LEN(SUBSTITUTE($AD271:$AD274,"A", "")))</f>
        <v>0</v>
      </c>
      <c r="AL271" s="230">
        <f>SUMPRODUCT(LEN($AC271:$AC274)-LEN(SUBSTITUTE($AC271:$AC274,"A", "")))</f>
        <v>0</v>
      </c>
      <c r="AM271" s="233">
        <f>SUMPRODUCT(LEN($M271:$AA274)-LEN(SUBSTITUTE($M271:$AA274,"S", "")))</f>
        <v>0</v>
      </c>
      <c r="AN271" s="239">
        <f>SUMPRODUCT(LEN($AD271:$AD274)-LEN(SUBSTITUTE($AD271:$AD274,"S", "")))</f>
        <v>0</v>
      </c>
      <c r="AO271" s="230">
        <f>SUMPRODUCT(LEN($AC271:$AC274)-LEN(SUBSTITUTE($AC271:$AC274,"S", "")))</f>
        <v>0</v>
      </c>
      <c r="AP271" s="233">
        <f>SUMPRODUCT(LEN($M271:$AA274)-LEN(SUBSTITUTE($M271:$AA274,"F", "")))</f>
        <v>0</v>
      </c>
      <c r="AQ271" s="239">
        <f>SUMPRODUCT(LEN($AD271:$AD274)-LEN(SUBSTITUTE($AD271:$AD274,"F", "")))</f>
        <v>0</v>
      </c>
      <c r="AR271" s="230">
        <f>SUMPRODUCT(LEN($AC271:$AC274)-LEN(SUBSTITUTE($AC271:$AC274,"F", "")))</f>
        <v>0</v>
      </c>
      <c r="AS271" s="233">
        <f>SUMPRODUCT(LEN($M271:$AA274)-LEN(SUBSTITUTE($M271:$AA274,"G", "")))</f>
        <v>0</v>
      </c>
      <c r="AT271" s="239">
        <f>SUMPRODUCT(LEN($AD271:$AD274)-LEN(SUBSTITUTE($AD271:$AD274,"G", "")))</f>
        <v>0</v>
      </c>
      <c r="AU271" s="230">
        <f>SUMPRODUCT(LEN($AC271:$AC274)-LEN(SUBSTITUTE($AC271:$AC274,"G", "")))</f>
        <v>0</v>
      </c>
      <c r="AV271" s="233">
        <f>SUMPRODUCT(LEN($L271:$AA274)-LEN(SUBSTITUTE($L271:$AA274,"M", "")))</f>
        <v>0</v>
      </c>
      <c r="AW271" s="236">
        <f>SUMPRODUCT(LEN($AD271:$AD274)-LEN(SUBSTITUTE($AD271:$AD274,"M", "")))</f>
        <v>0</v>
      </c>
      <c r="AX271" s="269">
        <f>SUMPRODUCT(LEN($AC271:$AC274)-LEN(SUBSTITUTE($AC271:$AC274,"M", "")))</f>
        <v>0</v>
      </c>
      <c r="AY271" s="291">
        <f>SUMPRODUCT(LEN($AE271:$AE274)-LEN(SUBSTITUTE($AE271:$AE274,"S", "")))</f>
        <v>0</v>
      </c>
      <c r="AZ271" s="227">
        <f>SUMPRODUCT(LEN($AE271:$AE274)-LEN(SUBSTITUTE($AE271:$AE274,"F", "")))</f>
        <v>0</v>
      </c>
      <c r="BA271" s="227">
        <f>SUMPRODUCT(LEN($AE271:$AE274)-LEN(SUBSTITUTE($AE271:$AE274,"G", "")))</f>
        <v>0</v>
      </c>
      <c r="BB271" s="294">
        <f>SUMPRODUCT(LEN($AE271:$AE274)-LEN(SUBSTITUTE($AE271:$AE274,"M", "")))</f>
        <v>0</v>
      </c>
    </row>
    <row r="272" spans="2:62" ht="28.15" customHeight="1" thickBot="1" x14ac:dyDescent="0.25">
      <c r="B272" s="30"/>
      <c r="C272" s="243"/>
      <c r="D272" s="36"/>
      <c r="E272" s="35"/>
      <c r="F272" s="35"/>
      <c r="G272" s="34"/>
      <c r="H272" s="224"/>
      <c r="I272" s="247"/>
      <c r="J272" s="247"/>
      <c r="K272" s="247"/>
      <c r="L272" s="33" t="s">
        <v>123</v>
      </c>
      <c r="M272" s="32"/>
      <c r="N272" s="33" t="s">
        <v>122</v>
      </c>
      <c r="O272" s="32"/>
      <c r="P272" s="33" t="s">
        <v>120</v>
      </c>
      <c r="Q272" s="32"/>
      <c r="R272" s="33" t="s">
        <v>119</v>
      </c>
      <c r="S272" s="32"/>
      <c r="T272" s="33" t="s">
        <v>118</v>
      </c>
      <c r="U272" s="32"/>
      <c r="V272" s="33" t="s">
        <v>117</v>
      </c>
      <c r="W272" s="32"/>
      <c r="X272" s="33" t="s">
        <v>116</v>
      </c>
      <c r="Y272" s="32"/>
      <c r="Z272" s="33" t="s">
        <v>115</v>
      </c>
      <c r="AA272" s="32"/>
      <c r="AB272" s="31"/>
      <c r="AC272" s="32"/>
      <c r="AD272" s="31"/>
      <c r="AE272" s="23"/>
      <c r="AF272" s="251"/>
      <c r="AG272" s="251"/>
      <c r="AH272" s="22"/>
      <c r="AI272" s="11"/>
      <c r="AJ272" s="265"/>
      <c r="AK272" s="267"/>
      <c r="AL272" s="263"/>
      <c r="AM272" s="265"/>
      <c r="AN272" s="267"/>
      <c r="AO272" s="263"/>
      <c r="AP272" s="265"/>
      <c r="AQ272" s="267"/>
      <c r="AR272" s="263"/>
      <c r="AS272" s="265"/>
      <c r="AT272" s="267"/>
      <c r="AU272" s="263"/>
      <c r="AV272" s="265"/>
      <c r="AW272" s="275"/>
      <c r="AX272" s="270"/>
      <c r="AY272" s="292"/>
      <c r="AZ272" s="228"/>
      <c r="BA272" s="228"/>
      <c r="BB272" s="295"/>
    </row>
    <row r="273" spans="2:62" ht="28.15" customHeight="1" x14ac:dyDescent="0.2">
      <c r="B273" s="30"/>
      <c r="C273" s="244"/>
      <c r="D273" s="29"/>
      <c r="E273" s="28"/>
      <c r="F273" s="28"/>
      <c r="G273" s="27"/>
      <c r="H273" s="225"/>
      <c r="I273" s="248"/>
      <c r="J273" s="248"/>
      <c r="K273" s="248"/>
      <c r="L273" s="26" t="s">
        <v>114</v>
      </c>
      <c r="M273" s="25"/>
      <c r="N273" s="26" t="s">
        <v>112</v>
      </c>
      <c r="O273" s="25"/>
      <c r="P273" s="26" t="s">
        <v>111</v>
      </c>
      <c r="Q273" s="25"/>
      <c r="R273" s="26" t="s">
        <v>110</v>
      </c>
      <c r="S273" s="25"/>
      <c r="T273" s="26" t="s">
        <v>109</v>
      </c>
      <c r="U273" s="25"/>
      <c r="V273" s="26" t="s">
        <v>108</v>
      </c>
      <c r="W273" s="25"/>
      <c r="X273" s="26" t="s">
        <v>107</v>
      </c>
      <c r="Y273" s="25"/>
      <c r="Z273" s="26" t="s">
        <v>106</v>
      </c>
      <c r="AA273" s="25"/>
      <c r="AB273" s="24"/>
      <c r="AC273" s="25"/>
      <c r="AD273" s="24"/>
      <c r="AE273" s="23"/>
      <c r="AF273" s="251"/>
      <c r="AG273" s="251"/>
      <c r="AH273" s="22"/>
      <c r="AI273" s="11"/>
      <c r="AJ273" s="265"/>
      <c r="AK273" s="267"/>
      <c r="AL273" s="263"/>
      <c r="AM273" s="265"/>
      <c r="AN273" s="267"/>
      <c r="AO273" s="263"/>
      <c r="AP273" s="265"/>
      <c r="AQ273" s="267"/>
      <c r="AR273" s="263"/>
      <c r="AS273" s="265"/>
      <c r="AT273" s="267"/>
      <c r="AU273" s="263"/>
      <c r="AV273" s="265"/>
      <c r="AW273" s="275"/>
      <c r="AX273" s="270"/>
      <c r="AY273" s="292"/>
      <c r="AZ273" s="228"/>
      <c r="BA273" s="228"/>
      <c r="BB273" s="295"/>
    </row>
    <row r="274" spans="2:62" ht="28.15" customHeight="1" thickBot="1" x14ac:dyDescent="0.25">
      <c r="B274" s="30"/>
      <c r="C274" s="253"/>
      <c r="D274" s="51"/>
      <c r="E274" s="50"/>
      <c r="F274" s="50"/>
      <c r="G274" s="49"/>
      <c r="H274" s="226"/>
      <c r="I274" s="254"/>
      <c r="J274" s="254"/>
      <c r="K274" s="254"/>
      <c r="L274" s="48" t="s">
        <v>105</v>
      </c>
      <c r="M274" s="47"/>
      <c r="N274" s="48" t="s">
        <v>103</v>
      </c>
      <c r="O274" s="47"/>
      <c r="P274" s="48" t="s">
        <v>102</v>
      </c>
      <c r="Q274" s="47"/>
      <c r="R274" s="48" t="s">
        <v>101</v>
      </c>
      <c r="S274" s="47"/>
      <c r="T274" s="48">
        <v>20</v>
      </c>
      <c r="U274" s="47"/>
      <c r="V274" s="48" t="s">
        <v>100</v>
      </c>
      <c r="W274" s="47"/>
      <c r="X274" s="48" t="s">
        <v>99</v>
      </c>
      <c r="Y274" s="47"/>
      <c r="Z274" s="48" t="s">
        <v>98</v>
      </c>
      <c r="AA274" s="47"/>
      <c r="AB274" s="16"/>
      <c r="AC274" s="47"/>
      <c r="AD274" s="16"/>
      <c r="AE274" s="46"/>
      <c r="AF274" s="255"/>
      <c r="AG274" s="255"/>
      <c r="AH274" s="45"/>
      <c r="AI274" s="11"/>
      <c r="AJ274" s="266"/>
      <c r="AK274" s="268"/>
      <c r="AL274" s="264"/>
      <c r="AM274" s="266"/>
      <c r="AN274" s="268"/>
      <c r="AO274" s="264"/>
      <c r="AP274" s="266"/>
      <c r="AQ274" s="268"/>
      <c r="AR274" s="264"/>
      <c r="AS274" s="266"/>
      <c r="AT274" s="268"/>
      <c r="AU274" s="264"/>
      <c r="AV274" s="266"/>
      <c r="AW274" s="276"/>
      <c r="AX274" s="271"/>
      <c r="AY274" s="293"/>
      <c r="AZ274" s="229"/>
      <c r="BA274" s="229"/>
      <c r="BB274" s="296"/>
    </row>
    <row r="275" spans="2:62" ht="28.15" customHeight="1" x14ac:dyDescent="0.2">
      <c r="B275" s="30"/>
      <c r="C275" s="242">
        <v>3</v>
      </c>
      <c r="D275" s="44"/>
      <c r="E275" s="43"/>
      <c r="F275" s="43"/>
      <c r="G275" s="42"/>
      <c r="H275" s="223"/>
      <c r="I275" s="246"/>
      <c r="J275" s="246"/>
      <c r="K275" s="246"/>
      <c r="L275" s="41" t="s">
        <v>133</v>
      </c>
      <c r="M275" s="40"/>
      <c r="N275" s="41" t="s">
        <v>131</v>
      </c>
      <c r="O275" s="40"/>
      <c r="P275" s="41" t="s">
        <v>130</v>
      </c>
      <c r="Q275" s="40"/>
      <c r="R275" s="41" t="s">
        <v>129</v>
      </c>
      <c r="S275" s="40"/>
      <c r="T275" s="41" t="s">
        <v>128</v>
      </c>
      <c r="U275" s="40"/>
      <c r="V275" s="41" t="s">
        <v>127</v>
      </c>
      <c r="W275" s="40"/>
      <c r="X275" s="41" t="s">
        <v>126</v>
      </c>
      <c r="Y275" s="40"/>
      <c r="Z275" s="41" t="s">
        <v>125</v>
      </c>
      <c r="AA275" s="40"/>
      <c r="AB275" s="39"/>
      <c r="AC275" s="40"/>
      <c r="AD275" s="39"/>
      <c r="AE275" s="38"/>
      <c r="AF275" s="250"/>
      <c r="AG275" s="250"/>
      <c r="AH275" s="37"/>
      <c r="AI275" s="11"/>
      <c r="AJ275" s="233">
        <f>SUMPRODUCT(LEN($M275:$AA278)-LEN(SUBSTITUTE($M275:$AA278,"A", "")))</f>
        <v>0</v>
      </c>
      <c r="AK275" s="239">
        <f>SUMPRODUCT(LEN($AD275:$AD278)-LEN(SUBSTITUTE($AD275:$AD278,"A", "")))</f>
        <v>0</v>
      </c>
      <c r="AL275" s="230">
        <f>SUMPRODUCT(LEN($AC275:$AC278)-LEN(SUBSTITUTE($AC275:$AC278,"A", "")))</f>
        <v>0</v>
      </c>
      <c r="AM275" s="233">
        <f>SUMPRODUCT(LEN($M275:$AA278)-LEN(SUBSTITUTE($M275:$AA278,"S", "")))</f>
        <v>0</v>
      </c>
      <c r="AN275" s="239">
        <f>SUMPRODUCT(LEN($AD275:$AD278)-LEN(SUBSTITUTE($AD275:$AD278,"S", "")))</f>
        <v>0</v>
      </c>
      <c r="AO275" s="230">
        <f>SUMPRODUCT(LEN($AC275:$AC278)-LEN(SUBSTITUTE($AC275:$AC278,"S", "")))</f>
        <v>0</v>
      </c>
      <c r="AP275" s="233">
        <f>SUMPRODUCT(LEN($M275:$AA278)-LEN(SUBSTITUTE($M275:$AA278,"F", "")))</f>
        <v>0</v>
      </c>
      <c r="AQ275" s="239">
        <f>SUMPRODUCT(LEN($AD275:$AD278)-LEN(SUBSTITUTE($AD275:$AD278,"F", "")))</f>
        <v>0</v>
      </c>
      <c r="AR275" s="230">
        <f>SUMPRODUCT(LEN($AC275:$AC278)-LEN(SUBSTITUTE($AC275:$AC278,"F", "")))</f>
        <v>0</v>
      </c>
      <c r="AS275" s="233">
        <f>SUMPRODUCT(LEN($M275:$AA278)-LEN(SUBSTITUTE($M275:$AA278,"G", "")))</f>
        <v>0</v>
      </c>
      <c r="AT275" s="239">
        <f>SUMPRODUCT(LEN($AD275:$AD278)-LEN(SUBSTITUTE($AD275:$AD278,"G", "")))</f>
        <v>0</v>
      </c>
      <c r="AU275" s="230">
        <f>SUMPRODUCT(LEN($AC275:$AC278)-LEN(SUBSTITUTE($AC275:$AC278,"G", "")))</f>
        <v>0</v>
      </c>
      <c r="AV275" s="233">
        <f>SUMPRODUCT(LEN($L275:$AA278)-LEN(SUBSTITUTE($L275:$AA278,"M", "")))</f>
        <v>0</v>
      </c>
      <c r="AW275" s="236">
        <f>SUMPRODUCT(LEN($AD275:$AD278)-LEN(SUBSTITUTE($AD275:$AD278,"M", "")))</f>
        <v>0</v>
      </c>
      <c r="AX275" s="269">
        <f>SUMPRODUCT(LEN($AC275:$AC278)-LEN(SUBSTITUTE($AC275:$AC278,"M", "")))</f>
        <v>0</v>
      </c>
      <c r="AY275" s="291">
        <f>SUMPRODUCT(LEN($AE275:$AE278)-LEN(SUBSTITUTE($AE275:$AE278,"S", "")))</f>
        <v>0</v>
      </c>
      <c r="AZ275" s="227">
        <f>SUMPRODUCT(LEN($AE275:$AE278)-LEN(SUBSTITUTE($AE275:$AE278,"F", "")))</f>
        <v>0</v>
      </c>
      <c r="BA275" s="227">
        <f>SUMPRODUCT(LEN($AE275:$AE278)-LEN(SUBSTITUTE($AE275:$AE278,"G", "")))</f>
        <v>0</v>
      </c>
      <c r="BB275" s="294">
        <f>SUMPRODUCT(LEN($AE275:$AE278)-LEN(SUBSTITUTE($AE275:$AE278,"M", "")))</f>
        <v>0</v>
      </c>
    </row>
    <row r="276" spans="2:62" ht="28.15" customHeight="1" thickBot="1" x14ac:dyDescent="0.25">
      <c r="B276" s="30"/>
      <c r="C276" s="243"/>
      <c r="D276" s="36"/>
      <c r="E276" s="35"/>
      <c r="F276" s="35"/>
      <c r="G276" s="34"/>
      <c r="H276" s="224"/>
      <c r="I276" s="247"/>
      <c r="J276" s="247"/>
      <c r="K276" s="247"/>
      <c r="L276" s="33" t="s">
        <v>123</v>
      </c>
      <c r="M276" s="32"/>
      <c r="N276" s="33" t="s">
        <v>122</v>
      </c>
      <c r="O276" s="32"/>
      <c r="P276" s="33" t="s">
        <v>120</v>
      </c>
      <c r="Q276" s="32"/>
      <c r="R276" s="33" t="s">
        <v>119</v>
      </c>
      <c r="S276" s="32"/>
      <c r="T276" s="33" t="s">
        <v>118</v>
      </c>
      <c r="U276" s="32"/>
      <c r="V276" s="33" t="s">
        <v>117</v>
      </c>
      <c r="W276" s="32"/>
      <c r="X276" s="33" t="s">
        <v>116</v>
      </c>
      <c r="Y276" s="32"/>
      <c r="Z276" s="33" t="s">
        <v>115</v>
      </c>
      <c r="AA276" s="32"/>
      <c r="AB276" s="31"/>
      <c r="AC276" s="32"/>
      <c r="AD276" s="31"/>
      <c r="AE276" s="23"/>
      <c r="AF276" s="251"/>
      <c r="AG276" s="251"/>
      <c r="AH276" s="22"/>
      <c r="AI276" s="11"/>
      <c r="AJ276" s="265"/>
      <c r="AK276" s="267"/>
      <c r="AL276" s="263"/>
      <c r="AM276" s="265"/>
      <c r="AN276" s="267"/>
      <c r="AO276" s="263"/>
      <c r="AP276" s="265"/>
      <c r="AQ276" s="267"/>
      <c r="AR276" s="263"/>
      <c r="AS276" s="265"/>
      <c r="AT276" s="267"/>
      <c r="AU276" s="263"/>
      <c r="AV276" s="265"/>
      <c r="AW276" s="275"/>
      <c r="AX276" s="270"/>
      <c r="AY276" s="292"/>
      <c r="AZ276" s="228"/>
      <c r="BA276" s="228"/>
      <c r="BB276" s="295"/>
    </row>
    <row r="277" spans="2:62" ht="28.15" customHeight="1" x14ac:dyDescent="0.2">
      <c r="B277" s="30"/>
      <c r="C277" s="244"/>
      <c r="D277" s="29"/>
      <c r="E277" s="28"/>
      <c r="F277" s="28"/>
      <c r="G277" s="27"/>
      <c r="H277" s="225"/>
      <c r="I277" s="248"/>
      <c r="J277" s="248"/>
      <c r="K277" s="248"/>
      <c r="L277" s="26" t="s">
        <v>114</v>
      </c>
      <c r="M277" s="25"/>
      <c r="N277" s="26" t="s">
        <v>112</v>
      </c>
      <c r="O277" s="25"/>
      <c r="P277" s="26" t="s">
        <v>111</v>
      </c>
      <c r="Q277" s="25"/>
      <c r="R277" s="26" t="s">
        <v>110</v>
      </c>
      <c r="S277" s="25"/>
      <c r="T277" s="26" t="s">
        <v>109</v>
      </c>
      <c r="U277" s="25"/>
      <c r="V277" s="26" t="s">
        <v>108</v>
      </c>
      <c r="W277" s="25"/>
      <c r="X277" s="26" t="s">
        <v>107</v>
      </c>
      <c r="Y277" s="25"/>
      <c r="Z277" s="26" t="s">
        <v>106</v>
      </c>
      <c r="AA277" s="25"/>
      <c r="AB277" s="24"/>
      <c r="AC277" s="25"/>
      <c r="AD277" s="24"/>
      <c r="AE277" s="23"/>
      <c r="AF277" s="251"/>
      <c r="AG277" s="251"/>
      <c r="AH277" s="22"/>
      <c r="AI277" s="11"/>
      <c r="AJ277" s="265"/>
      <c r="AK277" s="267"/>
      <c r="AL277" s="263"/>
      <c r="AM277" s="265"/>
      <c r="AN277" s="267"/>
      <c r="AO277" s="263"/>
      <c r="AP277" s="265"/>
      <c r="AQ277" s="267"/>
      <c r="AR277" s="263"/>
      <c r="AS277" s="265"/>
      <c r="AT277" s="267"/>
      <c r="AU277" s="263"/>
      <c r="AV277" s="265"/>
      <c r="AW277" s="275"/>
      <c r="AX277" s="270"/>
      <c r="AY277" s="292"/>
      <c r="AZ277" s="228"/>
      <c r="BA277" s="228"/>
      <c r="BB277" s="295"/>
    </row>
    <row r="278" spans="2:62" ht="28.15" customHeight="1" thickBot="1" x14ac:dyDescent="0.25">
      <c r="B278" s="21"/>
      <c r="C278" s="245"/>
      <c r="D278" s="20"/>
      <c r="E278" s="19"/>
      <c r="F278" s="19"/>
      <c r="G278" s="18"/>
      <c r="H278" s="226"/>
      <c r="I278" s="249"/>
      <c r="J278" s="249"/>
      <c r="K278" s="249"/>
      <c r="L278" s="17" t="s">
        <v>105</v>
      </c>
      <c r="M278" s="15"/>
      <c r="N278" s="17" t="s">
        <v>103</v>
      </c>
      <c r="O278" s="15"/>
      <c r="P278" s="17" t="s">
        <v>102</v>
      </c>
      <c r="Q278" s="15"/>
      <c r="R278" s="17" t="s">
        <v>101</v>
      </c>
      <c r="S278" s="15"/>
      <c r="T278" s="17">
        <v>20</v>
      </c>
      <c r="U278" s="15"/>
      <c r="V278" s="17" t="s">
        <v>100</v>
      </c>
      <c r="W278" s="15"/>
      <c r="X278" s="17" t="s">
        <v>99</v>
      </c>
      <c r="Y278" s="15"/>
      <c r="Z278" s="17" t="s">
        <v>98</v>
      </c>
      <c r="AA278" s="15"/>
      <c r="AB278" s="16"/>
      <c r="AC278" s="15"/>
      <c r="AD278" s="14"/>
      <c r="AE278" s="13"/>
      <c r="AF278" s="252"/>
      <c r="AG278" s="252"/>
      <c r="AH278" s="12"/>
      <c r="AI278" s="11"/>
      <c r="AJ278" s="266"/>
      <c r="AK278" s="268"/>
      <c r="AL278" s="264"/>
      <c r="AM278" s="266"/>
      <c r="AN278" s="268"/>
      <c r="AO278" s="264"/>
      <c r="AP278" s="266"/>
      <c r="AQ278" s="268"/>
      <c r="AR278" s="264"/>
      <c r="AS278" s="266"/>
      <c r="AT278" s="268"/>
      <c r="AU278" s="264"/>
      <c r="AV278" s="266"/>
      <c r="AW278" s="276"/>
      <c r="AX278" s="271"/>
      <c r="AY278" s="293"/>
      <c r="AZ278" s="229"/>
      <c r="BA278" s="229"/>
      <c r="BB278" s="296"/>
    </row>
    <row r="279" spans="2:62" ht="85.9" customHeight="1" thickTop="1" thickBot="1" x14ac:dyDescent="0.35">
      <c r="B279" s="105" t="s">
        <v>174</v>
      </c>
      <c r="C279" s="95" t="s">
        <v>173</v>
      </c>
      <c r="D279" s="100" t="s">
        <v>172</v>
      </c>
      <c r="E279" s="104" t="s">
        <v>171</v>
      </c>
      <c r="F279" s="103"/>
      <c r="G279" s="102"/>
      <c r="H279" s="101" t="s">
        <v>170</v>
      </c>
      <c r="I279" s="100" t="s">
        <v>96</v>
      </c>
      <c r="J279" s="100" t="s">
        <v>169</v>
      </c>
      <c r="K279" s="100" t="s">
        <v>97</v>
      </c>
      <c r="L279" s="256" t="s">
        <v>168</v>
      </c>
      <c r="M279" s="262"/>
      <c r="N279" s="256" t="s">
        <v>167</v>
      </c>
      <c r="O279" s="262"/>
      <c r="P279" s="256" t="s">
        <v>167</v>
      </c>
      <c r="Q279" s="257"/>
      <c r="R279" s="256" t="s">
        <v>167</v>
      </c>
      <c r="S279" s="257"/>
      <c r="T279" s="256" t="s">
        <v>167</v>
      </c>
      <c r="U279" s="257"/>
      <c r="V279" s="256" t="s">
        <v>167</v>
      </c>
      <c r="W279" s="257"/>
      <c r="X279" s="256" t="s">
        <v>167</v>
      </c>
      <c r="Y279" s="257"/>
      <c r="Z279" s="256" t="s">
        <v>167</v>
      </c>
      <c r="AA279" s="257"/>
      <c r="AB279" s="261" t="s">
        <v>166</v>
      </c>
      <c r="AC279" s="257"/>
      <c r="AD279" s="101" t="s">
        <v>165</v>
      </c>
      <c r="AE279" s="101" t="s">
        <v>164</v>
      </c>
      <c r="AF279" s="100" t="s">
        <v>163</v>
      </c>
      <c r="AG279" s="100" t="s">
        <v>162</v>
      </c>
      <c r="AH279" s="99" t="s">
        <v>161</v>
      </c>
      <c r="AI279" s="98"/>
      <c r="AJ279" s="96" t="s">
        <v>160</v>
      </c>
      <c r="AK279" s="95" t="s">
        <v>159</v>
      </c>
      <c r="AL279" s="94" t="s">
        <v>158</v>
      </c>
      <c r="AM279" s="96" t="s">
        <v>157</v>
      </c>
      <c r="AN279" s="95" t="s">
        <v>156</v>
      </c>
      <c r="AO279" s="94" t="s">
        <v>155</v>
      </c>
      <c r="AP279" s="96" t="s">
        <v>154</v>
      </c>
      <c r="AQ279" s="95" t="s">
        <v>153</v>
      </c>
      <c r="AR279" s="97" t="s">
        <v>152</v>
      </c>
      <c r="AS279" s="96" t="s">
        <v>151</v>
      </c>
      <c r="AT279" s="95" t="s">
        <v>150</v>
      </c>
      <c r="AU279" s="94" t="s">
        <v>149</v>
      </c>
      <c r="AV279" s="96" t="s">
        <v>148</v>
      </c>
      <c r="AW279" s="95" t="s">
        <v>147</v>
      </c>
      <c r="AX279" s="94" t="s">
        <v>146</v>
      </c>
      <c r="AY279" s="93" t="s">
        <v>145</v>
      </c>
      <c r="AZ279" s="92" t="s">
        <v>144</v>
      </c>
      <c r="BA279" s="92" t="s">
        <v>143</v>
      </c>
      <c r="BB279" s="91" t="s">
        <v>142</v>
      </c>
    </row>
    <row r="280" spans="2:62" ht="48" thickBot="1" x14ac:dyDescent="0.3">
      <c r="B280" s="90" t="s">
        <v>235</v>
      </c>
      <c r="C280" s="89"/>
      <c r="D280" s="88"/>
      <c r="E280" s="258"/>
      <c r="F280" s="259"/>
      <c r="G280" s="260"/>
      <c r="H280" s="87" t="s">
        <v>140</v>
      </c>
      <c r="I280" s="86"/>
      <c r="J280" s="86"/>
      <c r="K280" s="85"/>
      <c r="L280" s="84"/>
      <c r="M280" s="81"/>
      <c r="N280" s="84"/>
      <c r="O280" s="81"/>
      <c r="P280" s="84"/>
      <c r="Q280" s="81"/>
      <c r="R280" s="84"/>
      <c r="S280" s="81"/>
      <c r="T280" s="84"/>
      <c r="U280" s="81"/>
      <c r="V280" s="84"/>
      <c r="W280" s="81"/>
      <c r="X280" s="84"/>
      <c r="Y280" s="81"/>
      <c r="Z280" s="84"/>
      <c r="AA280" s="83"/>
      <c r="AB280" s="82" t="s">
        <v>139</v>
      </c>
      <c r="AC280" s="81"/>
      <c r="AD280" s="81"/>
      <c r="AE280" s="81"/>
      <c r="AF280" s="80"/>
      <c r="AG280" s="80"/>
      <c r="AH280" s="60"/>
      <c r="AI280" s="79" t="s">
        <v>138</v>
      </c>
      <c r="AJ280" s="78">
        <f t="shared" ref="AJ280:BB280" si="36">SUM(AJ282:AJ293)</f>
        <v>29</v>
      </c>
      <c r="AK280" s="77">
        <f t="shared" si="36"/>
        <v>0</v>
      </c>
      <c r="AL280" s="76">
        <f t="shared" si="36"/>
        <v>0</v>
      </c>
      <c r="AM280" s="78">
        <f t="shared" si="36"/>
        <v>8</v>
      </c>
      <c r="AN280" s="77">
        <f t="shared" si="36"/>
        <v>0</v>
      </c>
      <c r="AO280" s="76">
        <f t="shared" si="36"/>
        <v>0</v>
      </c>
      <c r="AP280" s="78">
        <f t="shared" si="36"/>
        <v>0</v>
      </c>
      <c r="AQ280" s="77">
        <f t="shared" si="36"/>
        <v>0</v>
      </c>
      <c r="AR280" s="76">
        <f t="shared" si="36"/>
        <v>0</v>
      </c>
      <c r="AS280" s="78">
        <f t="shared" si="36"/>
        <v>6</v>
      </c>
      <c r="AT280" s="77">
        <f t="shared" si="36"/>
        <v>0</v>
      </c>
      <c r="AU280" s="76">
        <f t="shared" si="36"/>
        <v>0</v>
      </c>
      <c r="AV280" s="78">
        <f t="shared" si="36"/>
        <v>0</v>
      </c>
      <c r="AW280" s="77">
        <f t="shared" si="36"/>
        <v>0</v>
      </c>
      <c r="AX280" s="76">
        <f t="shared" si="36"/>
        <v>0</v>
      </c>
      <c r="AY280" s="75">
        <f t="shared" si="36"/>
        <v>0</v>
      </c>
      <c r="AZ280" s="74">
        <f t="shared" si="36"/>
        <v>0</v>
      </c>
      <c r="BA280" s="74">
        <f t="shared" si="36"/>
        <v>1</v>
      </c>
      <c r="BB280" s="73">
        <f t="shared" si="36"/>
        <v>0</v>
      </c>
      <c r="BC280" s="72" t="s">
        <v>137</v>
      </c>
      <c r="BF280" s="5">
        <f>SUM(AJ280:AL280)/$BG$5</f>
        <v>29</v>
      </c>
      <c r="BG280" s="5">
        <f>SUM(AM280:AO280,AY280)/$BG$5</f>
        <v>8</v>
      </c>
      <c r="BH280" s="5">
        <f>SUM(AP280:AR280,AZ280)/$BG$5</f>
        <v>0</v>
      </c>
      <c r="BI280" s="5">
        <f>SUM(AS280:AU280,BA280)/$BG$5</f>
        <v>7</v>
      </c>
      <c r="BJ280" s="5">
        <f>SUM(AV280:AX280,BB280)/$BG$5</f>
        <v>0</v>
      </c>
    </row>
    <row r="281" spans="2:62" ht="37.5" thickBot="1" x14ac:dyDescent="0.3">
      <c r="B281" s="71"/>
      <c r="C281" s="70"/>
      <c r="D281" s="69"/>
      <c r="E281" s="68"/>
      <c r="F281" s="68"/>
      <c r="G281" s="67"/>
      <c r="H281" s="66"/>
      <c r="I281" s="64"/>
      <c r="J281" s="64"/>
      <c r="K281" s="65"/>
      <c r="L281" s="64"/>
      <c r="M281" s="62"/>
      <c r="N281" s="64"/>
      <c r="O281" s="62"/>
      <c r="P281" s="64"/>
      <c r="Q281" s="62"/>
      <c r="R281" s="64"/>
      <c r="S281" s="62"/>
      <c r="T281" s="64"/>
      <c r="U281" s="62"/>
      <c r="V281" s="64"/>
      <c r="W281" s="62"/>
      <c r="X281" s="64"/>
      <c r="Y281" s="62"/>
      <c r="Z281" s="64"/>
      <c r="AA281" s="62"/>
      <c r="AB281" s="63"/>
      <c r="AC281" s="62"/>
      <c r="AD281" s="62"/>
      <c r="AE281" s="62"/>
      <c r="AF281" s="61"/>
      <c r="AG281" s="61"/>
      <c r="AH281" s="60"/>
      <c r="AI281" s="59" t="s">
        <v>136</v>
      </c>
      <c r="AJ281" s="214">
        <f t="shared" ref="AJ281:BB281" si="37">AJ280/1</f>
        <v>29</v>
      </c>
      <c r="AK281" s="213">
        <f t="shared" si="37"/>
        <v>0</v>
      </c>
      <c r="AL281" s="212">
        <f t="shared" si="37"/>
        <v>0</v>
      </c>
      <c r="AM281" s="214">
        <f t="shared" si="37"/>
        <v>8</v>
      </c>
      <c r="AN281" s="213">
        <f t="shared" si="37"/>
        <v>0</v>
      </c>
      <c r="AO281" s="212">
        <f t="shared" si="37"/>
        <v>0</v>
      </c>
      <c r="AP281" s="214">
        <f t="shared" si="37"/>
        <v>0</v>
      </c>
      <c r="AQ281" s="213">
        <f t="shared" si="37"/>
        <v>0</v>
      </c>
      <c r="AR281" s="212">
        <f t="shared" si="37"/>
        <v>0</v>
      </c>
      <c r="AS281" s="214">
        <f t="shared" si="37"/>
        <v>6</v>
      </c>
      <c r="AT281" s="213">
        <f t="shared" si="37"/>
        <v>0</v>
      </c>
      <c r="AU281" s="212">
        <f t="shared" si="37"/>
        <v>0</v>
      </c>
      <c r="AV281" s="214">
        <f t="shared" si="37"/>
        <v>0</v>
      </c>
      <c r="AW281" s="213">
        <f t="shared" si="37"/>
        <v>0</v>
      </c>
      <c r="AX281" s="212">
        <f t="shared" si="37"/>
        <v>0</v>
      </c>
      <c r="AY281" s="211">
        <f t="shared" si="37"/>
        <v>0</v>
      </c>
      <c r="AZ281" s="210">
        <f t="shared" si="37"/>
        <v>0</v>
      </c>
      <c r="BA281" s="210">
        <f t="shared" si="37"/>
        <v>1</v>
      </c>
      <c r="BB281" s="209">
        <f t="shared" si="37"/>
        <v>0</v>
      </c>
      <c r="BC281" s="52" t="s">
        <v>135</v>
      </c>
    </row>
    <row r="282" spans="2:62" ht="28.15" customHeight="1" x14ac:dyDescent="0.2">
      <c r="B282" s="30"/>
      <c r="C282" s="242">
        <v>1</v>
      </c>
      <c r="D282" s="44"/>
      <c r="E282" s="43"/>
      <c r="F282" s="43"/>
      <c r="G282" s="42"/>
      <c r="H282" s="223" t="s">
        <v>1251</v>
      </c>
      <c r="I282" s="246">
        <v>144</v>
      </c>
      <c r="J282" s="246">
        <v>27</v>
      </c>
      <c r="K282" s="246">
        <v>2</v>
      </c>
      <c r="L282" s="41" t="s">
        <v>133</v>
      </c>
      <c r="M282" s="40" t="s">
        <v>132</v>
      </c>
      <c r="N282" s="41" t="s">
        <v>131</v>
      </c>
      <c r="O282" s="40" t="s">
        <v>104</v>
      </c>
      <c r="P282" s="41" t="s">
        <v>130</v>
      </c>
      <c r="Q282" s="40" t="s">
        <v>399</v>
      </c>
      <c r="R282" s="41" t="s">
        <v>129</v>
      </c>
      <c r="S282" s="40" t="s">
        <v>132</v>
      </c>
      <c r="T282" s="41" t="s">
        <v>128</v>
      </c>
      <c r="U282" s="40" t="s">
        <v>186</v>
      </c>
      <c r="V282" s="41" t="s">
        <v>127</v>
      </c>
      <c r="W282" s="40" t="s">
        <v>614</v>
      </c>
      <c r="X282" s="41" t="s">
        <v>126</v>
      </c>
      <c r="Y282" s="40" t="s">
        <v>121</v>
      </c>
      <c r="Z282" s="41" t="s">
        <v>125</v>
      </c>
      <c r="AA282" s="40"/>
      <c r="AB282" s="39"/>
      <c r="AC282" s="40"/>
      <c r="AD282" s="39"/>
      <c r="AE282" s="38" t="s">
        <v>414</v>
      </c>
      <c r="AF282" s="250"/>
      <c r="AG282" s="250"/>
      <c r="AH282" s="37"/>
      <c r="AI282" s="11"/>
      <c r="AJ282" s="233">
        <f>SUMPRODUCT(LEN($M282:$AA285)-LEN(SUBSTITUTE($M282:$AA285,"A", "")))</f>
        <v>29</v>
      </c>
      <c r="AK282" s="239">
        <f>SUMPRODUCT(LEN($AD282:$AD285)-LEN(SUBSTITUTE($AD282:$AD285,"A", "")))</f>
        <v>0</v>
      </c>
      <c r="AL282" s="230">
        <f>SUMPRODUCT(LEN($AC282:$AC285)-LEN(SUBSTITUTE($AC282:$AC285,"A", "")))</f>
        <v>0</v>
      </c>
      <c r="AM282" s="233">
        <f>SUMPRODUCT(LEN($M282:$AA285)-LEN(SUBSTITUTE($M282:$AA285,"S", "")))</f>
        <v>8</v>
      </c>
      <c r="AN282" s="239">
        <f>SUMPRODUCT(LEN($AD282:$AD285)-LEN(SUBSTITUTE($AD282:$AD285,"S", "")))</f>
        <v>0</v>
      </c>
      <c r="AO282" s="230">
        <f>SUMPRODUCT(LEN($AC282:$AC285)-LEN(SUBSTITUTE($AC282:$AC285,"S", "")))</f>
        <v>0</v>
      </c>
      <c r="AP282" s="233">
        <f>SUMPRODUCT(LEN($M282:$AA285)-LEN(SUBSTITUTE($M282:$AA285,"F", "")))</f>
        <v>0</v>
      </c>
      <c r="AQ282" s="239">
        <f>SUMPRODUCT(LEN($AD282:$AD285)-LEN(SUBSTITUTE($AD282:$AD285,"F", "")))</f>
        <v>0</v>
      </c>
      <c r="AR282" s="230">
        <f>SUMPRODUCT(LEN($AC282:$AC285)-LEN(SUBSTITUTE($AC282:$AC285,"F", "")))</f>
        <v>0</v>
      </c>
      <c r="AS282" s="233">
        <f>SUMPRODUCT(LEN($M282:$AA285)-LEN(SUBSTITUTE($M282:$AA285,"G", "")))</f>
        <v>6</v>
      </c>
      <c r="AT282" s="239">
        <f>SUMPRODUCT(LEN($AD282:$AD285)-LEN(SUBSTITUTE($AD282:$AD285,"G", "")))</f>
        <v>0</v>
      </c>
      <c r="AU282" s="230">
        <f>SUMPRODUCT(LEN($AC282:$AC285)-LEN(SUBSTITUTE($AC282:$AC285,"G", "")))</f>
        <v>0</v>
      </c>
      <c r="AV282" s="233">
        <f>SUMPRODUCT(LEN($L282:$AA285)-LEN(SUBSTITUTE($L282:$AA285,"M", "")))</f>
        <v>0</v>
      </c>
      <c r="AW282" s="236">
        <f>SUMPRODUCT(LEN($AD282:$AD285)-LEN(SUBSTITUTE($AD282:$AD285,"M", "")))</f>
        <v>0</v>
      </c>
      <c r="AX282" s="269">
        <f>SUMPRODUCT(LEN($AC282:$AC285)-LEN(SUBSTITUTE($AC282:$AC285,"M", "")))</f>
        <v>0</v>
      </c>
      <c r="AY282" s="291">
        <f>SUMPRODUCT(LEN($AE282:$AE285)-LEN(SUBSTITUTE($AE282:$AE285,"S", "")))</f>
        <v>0</v>
      </c>
      <c r="AZ282" s="227">
        <f>SUMPRODUCT(LEN($AE282:$AE285)-LEN(SUBSTITUTE($AE282:$AE285,"F", "")))</f>
        <v>0</v>
      </c>
      <c r="BA282" s="227">
        <f>SUMPRODUCT(LEN($AE282:$AE285)-LEN(SUBSTITUTE($AE282:$AE285,"G", "")))</f>
        <v>1</v>
      </c>
      <c r="BB282" s="294">
        <f>SUMPRODUCT(LEN($AE282:$AE285)-LEN(SUBSTITUTE($AE282:$AE285,"M", "")))</f>
        <v>0</v>
      </c>
    </row>
    <row r="283" spans="2:62" ht="28.15" customHeight="1" thickBot="1" x14ac:dyDescent="0.25">
      <c r="B283" s="30"/>
      <c r="C283" s="243"/>
      <c r="D283" s="36"/>
      <c r="E283" s="35"/>
      <c r="F283" s="35"/>
      <c r="G283" s="34"/>
      <c r="H283" s="224"/>
      <c r="I283" s="247"/>
      <c r="J283" s="247"/>
      <c r="K283" s="247"/>
      <c r="L283" s="33" t="s">
        <v>123</v>
      </c>
      <c r="M283" s="32" t="s">
        <v>104</v>
      </c>
      <c r="N283" s="33" t="s">
        <v>122</v>
      </c>
      <c r="O283" s="32" t="s">
        <v>104</v>
      </c>
      <c r="P283" s="33" t="s">
        <v>120</v>
      </c>
      <c r="Q283" s="32" t="s">
        <v>389</v>
      </c>
      <c r="R283" s="33" t="s">
        <v>119</v>
      </c>
      <c r="S283" s="32" t="s">
        <v>132</v>
      </c>
      <c r="T283" s="33" t="s">
        <v>118</v>
      </c>
      <c r="U283" s="32" t="s">
        <v>399</v>
      </c>
      <c r="V283" s="33" t="s">
        <v>117</v>
      </c>
      <c r="W283" s="32" t="s">
        <v>113</v>
      </c>
      <c r="X283" s="33" t="s">
        <v>116</v>
      </c>
      <c r="Y283" s="32"/>
      <c r="Z283" s="33" t="s">
        <v>115</v>
      </c>
      <c r="AA283" s="32"/>
      <c r="AB283" s="31"/>
      <c r="AC283" s="32"/>
      <c r="AD283" s="31"/>
      <c r="AE283" s="23"/>
      <c r="AF283" s="251"/>
      <c r="AG283" s="251"/>
      <c r="AH283" s="22"/>
      <c r="AI283" s="11"/>
      <c r="AJ283" s="265"/>
      <c r="AK283" s="267"/>
      <c r="AL283" s="263"/>
      <c r="AM283" s="265"/>
      <c r="AN283" s="267"/>
      <c r="AO283" s="263"/>
      <c r="AP283" s="265"/>
      <c r="AQ283" s="267"/>
      <c r="AR283" s="263"/>
      <c r="AS283" s="265"/>
      <c r="AT283" s="267"/>
      <c r="AU283" s="263"/>
      <c r="AV283" s="265"/>
      <c r="AW283" s="275"/>
      <c r="AX283" s="270"/>
      <c r="AY283" s="292"/>
      <c r="AZ283" s="228"/>
      <c r="BA283" s="228"/>
      <c r="BB283" s="295"/>
    </row>
    <row r="284" spans="2:62" ht="28.15" customHeight="1" x14ac:dyDescent="0.2">
      <c r="B284" s="30"/>
      <c r="C284" s="244"/>
      <c r="D284" s="29"/>
      <c r="E284" s="28"/>
      <c r="F284" s="28"/>
      <c r="G284" s="27"/>
      <c r="H284" s="225">
        <v>235</v>
      </c>
      <c r="I284" s="248"/>
      <c r="J284" s="248"/>
      <c r="K284" s="248"/>
      <c r="L284" s="26" t="s">
        <v>114</v>
      </c>
      <c r="M284" s="25" t="s">
        <v>104</v>
      </c>
      <c r="N284" s="26" t="s">
        <v>112</v>
      </c>
      <c r="O284" s="25" t="s">
        <v>104</v>
      </c>
      <c r="P284" s="26" t="s">
        <v>111</v>
      </c>
      <c r="Q284" s="25" t="s">
        <v>399</v>
      </c>
      <c r="R284" s="26" t="s">
        <v>110</v>
      </c>
      <c r="S284" s="25" t="s">
        <v>132</v>
      </c>
      <c r="T284" s="26" t="s">
        <v>109</v>
      </c>
      <c r="U284" s="25" t="s">
        <v>124</v>
      </c>
      <c r="V284" s="26" t="s">
        <v>108</v>
      </c>
      <c r="W284" s="25" t="s">
        <v>121</v>
      </c>
      <c r="X284" s="26" t="s">
        <v>107</v>
      </c>
      <c r="Y284" s="25"/>
      <c r="Z284" s="26" t="s">
        <v>106</v>
      </c>
      <c r="AA284" s="25"/>
      <c r="AB284" s="24"/>
      <c r="AC284" s="25"/>
      <c r="AD284" s="24"/>
      <c r="AE284" s="23"/>
      <c r="AF284" s="251"/>
      <c r="AG284" s="251"/>
      <c r="AH284" s="22"/>
      <c r="AI284" s="11"/>
      <c r="AJ284" s="265"/>
      <c r="AK284" s="267"/>
      <c r="AL284" s="263"/>
      <c r="AM284" s="265"/>
      <c r="AN284" s="267"/>
      <c r="AO284" s="263"/>
      <c r="AP284" s="265"/>
      <c r="AQ284" s="267"/>
      <c r="AR284" s="263"/>
      <c r="AS284" s="265"/>
      <c r="AT284" s="267"/>
      <c r="AU284" s="263"/>
      <c r="AV284" s="265"/>
      <c r="AW284" s="275"/>
      <c r="AX284" s="270"/>
      <c r="AY284" s="292"/>
      <c r="AZ284" s="228"/>
      <c r="BA284" s="228"/>
      <c r="BB284" s="295"/>
    </row>
    <row r="285" spans="2:62" ht="28.15" customHeight="1" thickBot="1" x14ac:dyDescent="0.25">
      <c r="B285" s="30"/>
      <c r="C285" s="253"/>
      <c r="D285" s="51"/>
      <c r="E285" s="50"/>
      <c r="F285" s="50"/>
      <c r="G285" s="49"/>
      <c r="H285" s="226"/>
      <c r="I285" s="254"/>
      <c r="J285" s="254"/>
      <c r="K285" s="254"/>
      <c r="L285" s="48" t="s">
        <v>105</v>
      </c>
      <c r="M285" s="47" t="s">
        <v>104</v>
      </c>
      <c r="N285" s="48" t="s">
        <v>103</v>
      </c>
      <c r="O285" s="47" t="s">
        <v>399</v>
      </c>
      <c r="P285" s="48" t="s">
        <v>102</v>
      </c>
      <c r="Q285" s="47" t="s">
        <v>132</v>
      </c>
      <c r="R285" s="48" t="s">
        <v>101</v>
      </c>
      <c r="S285" s="47" t="s">
        <v>124</v>
      </c>
      <c r="T285" s="48">
        <v>20</v>
      </c>
      <c r="U285" s="47" t="s">
        <v>124</v>
      </c>
      <c r="V285" s="48" t="s">
        <v>100</v>
      </c>
      <c r="W285" s="47" t="s">
        <v>121</v>
      </c>
      <c r="X285" s="48" t="s">
        <v>99</v>
      </c>
      <c r="Y285" s="47"/>
      <c r="Z285" s="48" t="s">
        <v>98</v>
      </c>
      <c r="AA285" s="47"/>
      <c r="AB285" s="16"/>
      <c r="AC285" s="47"/>
      <c r="AD285" s="16"/>
      <c r="AE285" s="46"/>
      <c r="AF285" s="255"/>
      <c r="AG285" s="255"/>
      <c r="AH285" s="45"/>
      <c r="AI285" s="11"/>
      <c r="AJ285" s="266"/>
      <c r="AK285" s="268"/>
      <c r="AL285" s="264"/>
      <c r="AM285" s="266"/>
      <c r="AN285" s="268"/>
      <c r="AO285" s="264"/>
      <c r="AP285" s="266"/>
      <c r="AQ285" s="268"/>
      <c r="AR285" s="264"/>
      <c r="AS285" s="266"/>
      <c r="AT285" s="268"/>
      <c r="AU285" s="264"/>
      <c r="AV285" s="266"/>
      <c r="AW285" s="276"/>
      <c r="AX285" s="271"/>
      <c r="AY285" s="293"/>
      <c r="AZ285" s="229"/>
      <c r="BA285" s="229"/>
      <c r="BB285" s="296"/>
    </row>
    <row r="286" spans="2:62" ht="28.15" customHeight="1" x14ac:dyDescent="0.2">
      <c r="B286" s="30"/>
      <c r="C286" s="242">
        <v>2</v>
      </c>
      <c r="D286" s="44"/>
      <c r="E286" s="43"/>
      <c r="F286" s="43"/>
      <c r="G286" s="42"/>
      <c r="H286" s="223"/>
      <c r="I286" s="246"/>
      <c r="J286" s="246"/>
      <c r="K286" s="246"/>
      <c r="L286" s="41" t="s">
        <v>133</v>
      </c>
      <c r="M286" s="40"/>
      <c r="N286" s="41" t="s">
        <v>131</v>
      </c>
      <c r="O286" s="40"/>
      <c r="P286" s="41" t="s">
        <v>130</v>
      </c>
      <c r="Q286" s="40"/>
      <c r="R286" s="41" t="s">
        <v>129</v>
      </c>
      <c r="S286" s="40"/>
      <c r="T286" s="41" t="s">
        <v>128</v>
      </c>
      <c r="U286" s="40"/>
      <c r="V286" s="41" t="s">
        <v>127</v>
      </c>
      <c r="W286" s="40"/>
      <c r="X286" s="41" t="s">
        <v>126</v>
      </c>
      <c r="Y286" s="40"/>
      <c r="Z286" s="41" t="s">
        <v>125</v>
      </c>
      <c r="AA286" s="40"/>
      <c r="AB286" s="39"/>
      <c r="AC286" s="40"/>
      <c r="AD286" s="39"/>
      <c r="AE286" s="38"/>
      <c r="AF286" s="250"/>
      <c r="AG286" s="250"/>
      <c r="AH286" s="37"/>
      <c r="AI286" s="11"/>
      <c r="AJ286" s="233">
        <f>SUMPRODUCT(LEN($M286:$AA289)-LEN(SUBSTITUTE($M286:$AA289,"A", "")))</f>
        <v>0</v>
      </c>
      <c r="AK286" s="239">
        <f>SUMPRODUCT(LEN($AD286:$AD289)-LEN(SUBSTITUTE($AD286:$AD289,"A", "")))</f>
        <v>0</v>
      </c>
      <c r="AL286" s="230">
        <f>SUMPRODUCT(LEN($AC286:$AC289)-LEN(SUBSTITUTE($AC286:$AC289,"A", "")))</f>
        <v>0</v>
      </c>
      <c r="AM286" s="233">
        <f>SUMPRODUCT(LEN($M286:$AA289)-LEN(SUBSTITUTE($M286:$AA289,"S", "")))</f>
        <v>0</v>
      </c>
      <c r="AN286" s="239">
        <f>SUMPRODUCT(LEN($AD286:$AD289)-LEN(SUBSTITUTE($AD286:$AD289,"S", "")))</f>
        <v>0</v>
      </c>
      <c r="AO286" s="230">
        <f>SUMPRODUCT(LEN($AC286:$AC289)-LEN(SUBSTITUTE($AC286:$AC289,"S", "")))</f>
        <v>0</v>
      </c>
      <c r="AP286" s="233">
        <f>SUMPRODUCT(LEN($M286:$AA289)-LEN(SUBSTITUTE($M286:$AA289,"F", "")))</f>
        <v>0</v>
      </c>
      <c r="AQ286" s="239">
        <f>SUMPRODUCT(LEN($AD286:$AD289)-LEN(SUBSTITUTE($AD286:$AD289,"F", "")))</f>
        <v>0</v>
      </c>
      <c r="AR286" s="230">
        <f>SUMPRODUCT(LEN($AC286:$AC289)-LEN(SUBSTITUTE($AC286:$AC289,"F", "")))</f>
        <v>0</v>
      </c>
      <c r="AS286" s="233">
        <f>SUMPRODUCT(LEN($M286:$AA289)-LEN(SUBSTITUTE($M286:$AA289,"G", "")))</f>
        <v>0</v>
      </c>
      <c r="AT286" s="239">
        <f>SUMPRODUCT(LEN($AD286:$AD289)-LEN(SUBSTITUTE($AD286:$AD289,"G", "")))</f>
        <v>0</v>
      </c>
      <c r="AU286" s="230">
        <f>SUMPRODUCT(LEN($AC286:$AC289)-LEN(SUBSTITUTE($AC286:$AC289,"G", "")))</f>
        <v>0</v>
      </c>
      <c r="AV286" s="233">
        <f>SUMPRODUCT(LEN($L286:$AA289)-LEN(SUBSTITUTE($L286:$AA289,"M", "")))</f>
        <v>0</v>
      </c>
      <c r="AW286" s="236">
        <f>SUMPRODUCT(LEN($AD286:$AD289)-LEN(SUBSTITUTE($AD286:$AD289,"M", "")))</f>
        <v>0</v>
      </c>
      <c r="AX286" s="269">
        <f>SUMPRODUCT(LEN($AC286:$AC289)-LEN(SUBSTITUTE($AC286:$AC289,"M", "")))</f>
        <v>0</v>
      </c>
      <c r="AY286" s="291">
        <f>SUMPRODUCT(LEN($AE286:$AE289)-LEN(SUBSTITUTE($AE286:$AE289,"S", "")))</f>
        <v>0</v>
      </c>
      <c r="AZ286" s="227">
        <f>SUMPRODUCT(LEN($AE286:$AE289)-LEN(SUBSTITUTE($AE286:$AE289,"F", "")))</f>
        <v>0</v>
      </c>
      <c r="BA286" s="227">
        <f>SUMPRODUCT(LEN($AE286:$AE289)-LEN(SUBSTITUTE($AE286:$AE289,"G", "")))</f>
        <v>0</v>
      </c>
      <c r="BB286" s="294">
        <f>SUMPRODUCT(LEN($AE286:$AE289)-LEN(SUBSTITUTE($AE286:$AE289,"M", "")))</f>
        <v>0</v>
      </c>
    </row>
    <row r="287" spans="2:62" ht="28.15" customHeight="1" thickBot="1" x14ac:dyDescent="0.25">
      <c r="B287" s="30"/>
      <c r="C287" s="243"/>
      <c r="D287" s="36"/>
      <c r="E287" s="35"/>
      <c r="F287" s="35"/>
      <c r="G287" s="34"/>
      <c r="H287" s="224"/>
      <c r="I287" s="247"/>
      <c r="J287" s="247"/>
      <c r="K287" s="247"/>
      <c r="L287" s="33" t="s">
        <v>123</v>
      </c>
      <c r="M287" s="32"/>
      <c r="N287" s="33" t="s">
        <v>122</v>
      </c>
      <c r="O287" s="32"/>
      <c r="P287" s="33" t="s">
        <v>120</v>
      </c>
      <c r="Q287" s="32"/>
      <c r="R287" s="33" t="s">
        <v>119</v>
      </c>
      <c r="S287" s="32"/>
      <c r="T287" s="33" t="s">
        <v>118</v>
      </c>
      <c r="U287" s="32"/>
      <c r="V287" s="33" t="s">
        <v>117</v>
      </c>
      <c r="W287" s="32"/>
      <c r="X287" s="33" t="s">
        <v>116</v>
      </c>
      <c r="Y287" s="32"/>
      <c r="Z287" s="33" t="s">
        <v>115</v>
      </c>
      <c r="AA287" s="32"/>
      <c r="AB287" s="31"/>
      <c r="AC287" s="32"/>
      <c r="AD287" s="31"/>
      <c r="AE287" s="23"/>
      <c r="AF287" s="251"/>
      <c r="AG287" s="251"/>
      <c r="AH287" s="22"/>
      <c r="AI287" s="11"/>
      <c r="AJ287" s="265"/>
      <c r="AK287" s="267"/>
      <c r="AL287" s="263"/>
      <c r="AM287" s="265"/>
      <c r="AN287" s="267"/>
      <c r="AO287" s="263"/>
      <c r="AP287" s="265"/>
      <c r="AQ287" s="267"/>
      <c r="AR287" s="263"/>
      <c r="AS287" s="265"/>
      <c r="AT287" s="267"/>
      <c r="AU287" s="263"/>
      <c r="AV287" s="265"/>
      <c r="AW287" s="275"/>
      <c r="AX287" s="270"/>
      <c r="AY287" s="292"/>
      <c r="AZ287" s="228"/>
      <c r="BA287" s="228"/>
      <c r="BB287" s="295"/>
    </row>
    <row r="288" spans="2:62" ht="28.15" customHeight="1" x14ac:dyDescent="0.2">
      <c r="B288" s="30"/>
      <c r="C288" s="244"/>
      <c r="D288" s="29"/>
      <c r="E288" s="28"/>
      <c r="F288" s="28"/>
      <c r="G288" s="27"/>
      <c r="H288" s="225"/>
      <c r="I288" s="248"/>
      <c r="J288" s="248"/>
      <c r="K288" s="248"/>
      <c r="L288" s="26" t="s">
        <v>114</v>
      </c>
      <c r="M288" s="25"/>
      <c r="N288" s="26" t="s">
        <v>112</v>
      </c>
      <c r="O288" s="25"/>
      <c r="P288" s="26" t="s">
        <v>111</v>
      </c>
      <c r="Q288" s="25"/>
      <c r="R288" s="26" t="s">
        <v>110</v>
      </c>
      <c r="S288" s="25"/>
      <c r="T288" s="26" t="s">
        <v>109</v>
      </c>
      <c r="U288" s="25"/>
      <c r="V288" s="26" t="s">
        <v>108</v>
      </c>
      <c r="W288" s="25"/>
      <c r="X288" s="26" t="s">
        <v>107</v>
      </c>
      <c r="Y288" s="25"/>
      <c r="Z288" s="26" t="s">
        <v>106</v>
      </c>
      <c r="AA288" s="25"/>
      <c r="AB288" s="24"/>
      <c r="AC288" s="25"/>
      <c r="AD288" s="24"/>
      <c r="AE288" s="23"/>
      <c r="AF288" s="251"/>
      <c r="AG288" s="251"/>
      <c r="AH288" s="22"/>
      <c r="AI288" s="11"/>
      <c r="AJ288" s="265"/>
      <c r="AK288" s="267"/>
      <c r="AL288" s="263"/>
      <c r="AM288" s="265"/>
      <c r="AN288" s="267"/>
      <c r="AO288" s="263"/>
      <c r="AP288" s="265"/>
      <c r="AQ288" s="267"/>
      <c r="AR288" s="263"/>
      <c r="AS288" s="265"/>
      <c r="AT288" s="267"/>
      <c r="AU288" s="263"/>
      <c r="AV288" s="265"/>
      <c r="AW288" s="275"/>
      <c r="AX288" s="270"/>
      <c r="AY288" s="292"/>
      <c r="AZ288" s="228"/>
      <c r="BA288" s="228"/>
      <c r="BB288" s="295"/>
    </row>
    <row r="289" spans="2:62" ht="28.15" customHeight="1" thickBot="1" x14ac:dyDescent="0.25">
      <c r="B289" s="30"/>
      <c r="C289" s="253"/>
      <c r="D289" s="51"/>
      <c r="E289" s="50"/>
      <c r="F289" s="50"/>
      <c r="G289" s="49"/>
      <c r="H289" s="226"/>
      <c r="I289" s="254"/>
      <c r="J289" s="254"/>
      <c r="K289" s="254"/>
      <c r="L289" s="48" t="s">
        <v>105</v>
      </c>
      <c r="M289" s="47"/>
      <c r="N289" s="48" t="s">
        <v>103</v>
      </c>
      <c r="O289" s="47"/>
      <c r="P289" s="48" t="s">
        <v>102</v>
      </c>
      <c r="Q289" s="47"/>
      <c r="R289" s="48" t="s">
        <v>101</v>
      </c>
      <c r="S289" s="47"/>
      <c r="T289" s="48">
        <v>20</v>
      </c>
      <c r="U289" s="47"/>
      <c r="V289" s="48" t="s">
        <v>100</v>
      </c>
      <c r="W289" s="47"/>
      <c r="X289" s="48" t="s">
        <v>99</v>
      </c>
      <c r="Y289" s="47"/>
      <c r="Z289" s="48" t="s">
        <v>98</v>
      </c>
      <c r="AA289" s="47"/>
      <c r="AB289" s="16"/>
      <c r="AC289" s="47"/>
      <c r="AD289" s="16"/>
      <c r="AE289" s="46"/>
      <c r="AF289" s="255"/>
      <c r="AG289" s="255"/>
      <c r="AH289" s="45"/>
      <c r="AI289" s="11"/>
      <c r="AJ289" s="266"/>
      <c r="AK289" s="268"/>
      <c r="AL289" s="264"/>
      <c r="AM289" s="266"/>
      <c r="AN289" s="268"/>
      <c r="AO289" s="264"/>
      <c r="AP289" s="266"/>
      <c r="AQ289" s="268"/>
      <c r="AR289" s="264"/>
      <c r="AS289" s="266"/>
      <c r="AT289" s="268"/>
      <c r="AU289" s="264"/>
      <c r="AV289" s="266"/>
      <c r="AW289" s="276"/>
      <c r="AX289" s="271"/>
      <c r="AY289" s="293"/>
      <c r="AZ289" s="229"/>
      <c r="BA289" s="229"/>
      <c r="BB289" s="296"/>
    </row>
    <row r="290" spans="2:62" ht="28.15" customHeight="1" x14ac:dyDescent="0.2">
      <c r="B290" s="30"/>
      <c r="C290" s="242">
        <v>3</v>
      </c>
      <c r="D290" s="44"/>
      <c r="E290" s="43"/>
      <c r="F290" s="43"/>
      <c r="G290" s="42"/>
      <c r="H290" s="223"/>
      <c r="I290" s="246"/>
      <c r="J290" s="246"/>
      <c r="K290" s="246"/>
      <c r="L290" s="41" t="s">
        <v>133</v>
      </c>
      <c r="M290" s="40"/>
      <c r="N290" s="41" t="s">
        <v>131</v>
      </c>
      <c r="O290" s="40"/>
      <c r="P290" s="41" t="s">
        <v>130</v>
      </c>
      <c r="Q290" s="40"/>
      <c r="R290" s="41" t="s">
        <v>129</v>
      </c>
      <c r="S290" s="40"/>
      <c r="T290" s="41" t="s">
        <v>128</v>
      </c>
      <c r="U290" s="40"/>
      <c r="V290" s="41" t="s">
        <v>127</v>
      </c>
      <c r="W290" s="40"/>
      <c r="X290" s="41" t="s">
        <v>126</v>
      </c>
      <c r="Y290" s="40"/>
      <c r="Z290" s="41" t="s">
        <v>125</v>
      </c>
      <c r="AA290" s="40"/>
      <c r="AB290" s="39"/>
      <c r="AC290" s="40"/>
      <c r="AD290" s="39"/>
      <c r="AE290" s="38"/>
      <c r="AF290" s="250"/>
      <c r="AG290" s="250"/>
      <c r="AH290" s="37"/>
      <c r="AI290" s="11"/>
      <c r="AJ290" s="233">
        <f>SUMPRODUCT(LEN($M290:$AA293)-LEN(SUBSTITUTE($M290:$AA293,"A", "")))</f>
        <v>0</v>
      </c>
      <c r="AK290" s="239">
        <f>SUMPRODUCT(LEN($AD290:$AD293)-LEN(SUBSTITUTE($AD290:$AD293,"A", "")))</f>
        <v>0</v>
      </c>
      <c r="AL290" s="230">
        <f>SUMPRODUCT(LEN($AC290:$AC293)-LEN(SUBSTITUTE($AC290:$AC293,"A", "")))</f>
        <v>0</v>
      </c>
      <c r="AM290" s="233">
        <f>SUMPRODUCT(LEN($M290:$AA293)-LEN(SUBSTITUTE($M290:$AA293,"S", "")))</f>
        <v>0</v>
      </c>
      <c r="AN290" s="239">
        <f>SUMPRODUCT(LEN($AD290:$AD293)-LEN(SUBSTITUTE($AD290:$AD293,"S", "")))</f>
        <v>0</v>
      </c>
      <c r="AO290" s="230">
        <f>SUMPRODUCT(LEN($AC290:$AC293)-LEN(SUBSTITUTE($AC290:$AC293,"S", "")))</f>
        <v>0</v>
      </c>
      <c r="AP290" s="233">
        <f>SUMPRODUCT(LEN($M290:$AA293)-LEN(SUBSTITUTE($M290:$AA293,"F", "")))</f>
        <v>0</v>
      </c>
      <c r="AQ290" s="239">
        <f>SUMPRODUCT(LEN($AD290:$AD293)-LEN(SUBSTITUTE($AD290:$AD293,"F", "")))</f>
        <v>0</v>
      </c>
      <c r="AR290" s="230">
        <f>SUMPRODUCT(LEN($AC290:$AC293)-LEN(SUBSTITUTE($AC290:$AC293,"F", "")))</f>
        <v>0</v>
      </c>
      <c r="AS290" s="233">
        <f>SUMPRODUCT(LEN($M290:$AA293)-LEN(SUBSTITUTE($M290:$AA293,"G", "")))</f>
        <v>0</v>
      </c>
      <c r="AT290" s="239">
        <f>SUMPRODUCT(LEN($AD290:$AD293)-LEN(SUBSTITUTE($AD290:$AD293,"G", "")))</f>
        <v>0</v>
      </c>
      <c r="AU290" s="230">
        <f>SUMPRODUCT(LEN($AC290:$AC293)-LEN(SUBSTITUTE($AC290:$AC293,"G", "")))</f>
        <v>0</v>
      </c>
      <c r="AV290" s="233">
        <f>SUMPRODUCT(LEN($L290:$AA293)-LEN(SUBSTITUTE($L290:$AA293,"M", "")))</f>
        <v>0</v>
      </c>
      <c r="AW290" s="236">
        <f>SUMPRODUCT(LEN($AD290:$AD293)-LEN(SUBSTITUTE($AD290:$AD293,"M", "")))</f>
        <v>0</v>
      </c>
      <c r="AX290" s="269">
        <f>SUMPRODUCT(LEN($AC290:$AC293)-LEN(SUBSTITUTE($AC290:$AC293,"M", "")))</f>
        <v>0</v>
      </c>
      <c r="AY290" s="291">
        <f>SUMPRODUCT(LEN($AE290:$AE293)-LEN(SUBSTITUTE($AE290:$AE293,"S", "")))</f>
        <v>0</v>
      </c>
      <c r="AZ290" s="227">
        <f>SUMPRODUCT(LEN($AE290:$AE293)-LEN(SUBSTITUTE($AE290:$AE293,"F", "")))</f>
        <v>0</v>
      </c>
      <c r="BA290" s="227">
        <f>SUMPRODUCT(LEN($AE290:$AE293)-LEN(SUBSTITUTE($AE290:$AE293,"G", "")))</f>
        <v>0</v>
      </c>
      <c r="BB290" s="294">
        <f>SUMPRODUCT(LEN($AE290:$AE293)-LEN(SUBSTITUTE($AE290:$AE293,"M", "")))</f>
        <v>0</v>
      </c>
    </row>
    <row r="291" spans="2:62" ht="28.15" customHeight="1" thickBot="1" x14ac:dyDescent="0.25">
      <c r="B291" s="30"/>
      <c r="C291" s="243"/>
      <c r="D291" s="36"/>
      <c r="E291" s="35"/>
      <c r="F291" s="35"/>
      <c r="G291" s="34"/>
      <c r="H291" s="224"/>
      <c r="I291" s="247"/>
      <c r="J291" s="247"/>
      <c r="K291" s="247"/>
      <c r="L291" s="33" t="s">
        <v>123</v>
      </c>
      <c r="M291" s="32"/>
      <c r="N291" s="33" t="s">
        <v>122</v>
      </c>
      <c r="O291" s="32"/>
      <c r="P291" s="33" t="s">
        <v>120</v>
      </c>
      <c r="Q291" s="32"/>
      <c r="R291" s="33" t="s">
        <v>119</v>
      </c>
      <c r="S291" s="32"/>
      <c r="T291" s="33" t="s">
        <v>118</v>
      </c>
      <c r="U291" s="32"/>
      <c r="V291" s="33" t="s">
        <v>117</v>
      </c>
      <c r="W291" s="32"/>
      <c r="X291" s="33" t="s">
        <v>116</v>
      </c>
      <c r="Y291" s="32"/>
      <c r="Z291" s="33" t="s">
        <v>115</v>
      </c>
      <c r="AA291" s="32"/>
      <c r="AB291" s="31"/>
      <c r="AC291" s="32"/>
      <c r="AD291" s="31"/>
      <c r="AE291" s="23"/>
      <c r="AF291" s="251"/>
      <c r="AG291" s="251"/>
      <c r="AH291" s="22"/>
      <c r="AI291" s="11"/>
      <c r="AJ291" s="265"/>
      <c r="AK291" s="267"/>
      <c r="AL291" s="263"/>
      <c r="AM291" s="265"/>
      <c r="AN291" s="267"/>
      <c r="AO291" s="263"/>
      <c r="AP291" s="265"/>
      <c r="AQ291" s="267"/>
      <c r="AR291" s="263"/>
      <c r="AS291" s="265"/>
      <c r="AT291" s="267"/>
      <c r="AU291" s="263"/>
      <c r="AV291" s="265"/>
      <c r="AW291" s="275"/>
      <c r="AX291" s="270"/>
      <c r="AY291" s="292"/>
      <c r="AZ291" s="228"/>
      <c r="BA291" s="228"/>
      <c r="BB291" s="295"/>
    </row>
    <row r="292" spans="2:62" ht="28.15" customHeight="1" x14ac:dyDescent="0.2">
      <c r="B292" s="30"/>
      <c r="C292" s="244"/>
      <c r="D292" s="29"/>
      <c r="E292" s="28"/>
      <c r="F292" s="28"/>
      <c r="G292" s="27"/>
      <c r="H292" s="225"/>
      <c r="I292" s="248"/>
      <c r="J292" s="248"/>
      <c r="K292" s="248"/>
      <c r="L292" s="26" t="s">
        <v>114</v>
      </c>
      <c r="M292" s="25"/>
      <c r="N292" s="26" t="s">
        <v>112</v>
      </c>
      <c r="O292" s="25"/>
      <c r="P292" s="26" t="s">
        <v>111</v>
      </c>
      <c r="Q292" s="25"/>
      <c r="R292" s="26" t="s">
        <v>110</v>
      </c>
      <c r="S292" s="25"/>
      <c r="T292" s="26" t="s">
        <v>109</v>
      </c>
      <c r="U292" s="25"/>
      <c r="V292" s="26" t="s">
        <v>108</v>
      </c>
      <c r="W292" s="25"/>
      <c r="X292" s="26" t="s">
        <v>107</v>
      </c>
      <c r="Y292" s="25"/>
      <c r="Z292" s="26" t="s">
        <v>106</v>
      </c>
      <c r="AA292" s="25"/>
      <c r="AB292" s="24"/>
      <c r="AC292" s="25"/>
      <c r="AD292" s="24"/>
      <c r="AE292" s="23"/>
      <c r="AF292" s="251"/>
      <c r="AG292" s="251"/>
      <c r="AH292" s="22"/>
      <c r="AI292" s="11"/>
      <c r="AJ292" s="265"/>
      <c r="AK292" s="267"/>
      <c r="AL292" s="263"/>
      <c r="AM292" s="265"/>
      <c r="AN292" s="267"/>
      <c r="AO292" s="263"/>
      <c r="AP292" s="265"/>
      <c r="AQ292" s="267"/>
      <c r="AR292" s="263"/>
      <c r="AS292" s="265"/>
      <c r="AT292" s="267"/>
      <c r="AU292" s="263"/>
      <c r="AV292" s="265"/>
      <c r="AW292" s="275"/>
      <c r="AX292" s="270"/>
      <c r="AY292" s="292"/>
      <c r="AZ292" s="228"/>
      <c r="BA292" s="228"/>
      <c r="BB292" s="295"/>
    </row>
    <row r="293" spans="2:62" ht="28.15" customHeight="1" thickBot="1" x14ac:dyDescent="0.25">
      <c r="B293" s="21"/>
      <c r="C293" s="245"/>
      <c r="D293" s="20"/>
      <c r="E293" s="19"/>
      <c r="F293" s="19"/>
      <c r="G293" s="18"/>
      <c r="H293" s="226"/>
      <c r="I293" s="249"/>
      <c r="J293" s="249"/>
      <c r="K293" s="249"/>
      <c r="L293" s="17" t="s">
        <v>105</v>
      </c>
      <c r="M293" s="15"/>
      <c r="N293" s="17" t="s">
        <v>103</v>
      </c>
      <c r="O293" s="15"/>
      <c r="P293" s="17" t="s">
        <v>102</v>
      </c>
      <c r="Q293" s="15"/>
      <c r="R293" s="17" t="s">
        <v>101</v>
      </c>
      <c r="S293" s="15"/>
      <c r="T293" s="17">
        <v>20</v>
      </c>
      <c r="U293" s="15"/>
      <c r="V293" s="17" t="s">
        <v>100</v>
      </c>
      <c r="W293" s="15"/>
      <c r="X293" s="17" t="s">
        <v>99</v>
      </c>
      <c r="Y293" s="15"/>
      <c r="Z293" s="17" t="s">
        <v>98</v>
      </c>
      <c r="AA293" s="15"/>
      <c r="AB293" s="16"/>
      <c r="AC293" s="15"/>
      <c r="AD293" s="14"/>
      <c r="AE293" s="13"/>
      <c r="AF293" s="252"/>
      <c r="AG293" s="252"/>
      <c r="AH293" s="12"/>
      <c r="AI293" s="11"/>
      <c r="AJ293" s="266"/>
      <c r="AK293" s="268"/>
      <c r="AL293" s="264"/>
      <c r="AM293" s="266"/>
      <c r="AN293" s="268"/>
      <c r="AO293" s="264"/>
      <c r="AP293" s="266"/>
      <c r="AQ293" s="268"/>
      <c r="AR293" s="264"/>
      <c r="AS293" s="266"/>
      <c r="AT293" s="268"/>
      <c r="AU293" s="264"/>
      <c r="AV293" s="266"/>
      <c r="AW293" s="276"/>
      <c r="AX293" s="271"/>
      <c r="AY293" s="293"/>
      <c r="AZ293" s="229"/>
      <c r="BA293" s="229"/>
      <c r="BB293" s="296"/>
    </row>
    <row r="294" spans="2:62" ht="85.9" customHeight="1" thickTop="1" thickBot="1" x14ac:dyDescent="0.35">
      <c r="B294" s="105" t="s">
        <v>174</v>
      </c>
      <c r="C294" s="95" t="s">
        <v>173</v>
      </c>
      <c r="D294" s="100" t="s">
        <v>172</v>
      </c>
      <c r="E294" s="104" t="s">
        <v>171</v>
      </c>
      <c r="F294" s="103"/>
      <c r="G294" s="102"/>
      <c r="H294" s="101" t="s">
        <v>170</v>
      </c>
      <c r="I294" s="100" t="s">
        <v>96</v>
      </c>
      <c r="J294" s="100" t="s">
        <v>169</v>
      </c>
      <c r="K294" s="100" t="s">
        <v>97</v>
      </c>
      <c r="L294" s="256" t="s">
        <v>168</v>
      </c>
      <c r="M294" s="262"/>
      <c r="N294" s="256" t="s">
        <v>167</v>
      </c>
      <c r="O294" s="262"/>
      <c r="P294" s="256" t="s">
        <v>167</v>
      </c>
      <c r="Q294" s="257"/>
      <c r="R294" s="256" t="s">
        <v>167</v>
      </c>
      <c r="S294" s="257"/>
      <c r="T294" s="256" t="s">
        <v>167</v>
      </c>
      <c r="U294" s="257"/>
      <c r="V294" s="256" t="s">
        <v>167</v>
      </c>
      <c r="W294" s="257"/>
      <c r="X294" s="256" t="s">
        <v>167</v>
      </c>
      <c r="Y294" s="257"/>
      <c r="Z294" s="256" t="s">
        <v>167</v>
      </c>
      <c r="AA294" s="257"/>
      <c r="AB294" s="261" t="s">
        <v>166</v>
      </c>
      <c r="AC294" s="257"/>
      <c r="AD294" s="101" t="s">
        <v>165</v>
      </c>
      <c r="AE294" s="101" t="s">
        <v>164</v>
      </c>
      <c r="AF294" s="100" t="s">
        <v>163</v>
      </c>
      <c r="AG294" s="100" t="s">
        <v>162</v>
      </c>
      <c r="AH294" s="99" t="s">
        <v>161</v>
      </c>
      <c r="AI294" s="98"/>
      <c r="AJ294" s="96" t="s">
        <v>160</v>
      </c>
      <c r="AK294" s="95" t="s">
        <v>159</v>
      </c>
      <c r="AL294" s="94" t="s">
        <v>158</v>
      </c>
      <c r="AM294" s="96" t="s">
        <v>157</v>
      </c>
      <c r="AN294" s="95" t="s">
        <v>156</v>
      </c>
      <c r="AO294" s="94" t="s">
        <v>155</v>
      </c>
      <c r="AP294" s="96" t="s">
        <v>154</v>
      </c>
      <c r="AQ294" s="95" t="s">
        <v>153</v>
      </c>
      <c r="AR294" s="97" t="s">
        <v>152</v>
      </c>
      <c r="AS294" s="96" t="s">
        <v>151</v>
      </c>
      <c r="AT294" s="95" t="s">
        <v>150</v>
      </c>
      <c r="AU294" s="94" t="s">
        <v>149</v>
      </c>
      <c r="AV294" s="96" t="s">
        <v>148</v>
      </c>
      <c r="AW294" s="95" t="s">
        <v>147</v>
      </c>
      <c r="AX294" s="94" t="s">
        <v>146</v>
      </c>
      <c r="AY294" s="93" t="s">
        <v>145</v>
      </c>
      <c r="AZ294" s="92" t="s">
        <v>144</v>
      </c>
      <c r="BA294" s="92" t="s">
        <v>143</v>
      </c>
      <c r="BB294" s="91" t="s">
        <v>142</v>
      </c>
    </row>
    <row r="295" spans="2:62" ht="48" thickBot="1" x14ac:dyDescent="0.3">
      <c r="B295" s="90" t="s">
        <v>234</v>
      </c>
      <c r="C295" s="89"/>
      <c r="D295" s="88"/>
      <c r="E295" s="258"/>
      <c r="F295" s="259"/>
      <c r="G295" s="260"/>
      <c r="H295" s="87" t="s">
        <v>140</v>
      </c>
      <c r="I295" s="86"/>
      <c r="J295" s="86"/>
      <c r="K295" s="85"/>
      <c r="L295" s="84"/>
      <c r="M295" s="81"/>
      <c r="N295" s="84"/>
      <c r="O295" s="81"/>
      <c r="P295" s="84"/>
      <c r="Q295" s="81"/>
      <c r="R295" s="84"/>
      <c r="S295" s="81"/>
      <c r="T295" s="84"/>
      <c r="U295" s="81"/>
      <c r="V295" s="84"/>
      <c r="W295" s="81"/>
      <c r="X295" s="84"/>
      <c r="Y295" s="81"/>
      <c r="Z295" s="84"/>
      <c r="AA295" s="83"/>
      <c r="AB295" s="82" t="s">
        <v>139</v>
      </c>
      <c r="AC295" s="81"/>
      <c r="AD295" s="81"/>
      <c r="AE295" s="81"/>
      <c r="AF295" s="80"/>
      <c r="AG295" s="80"/>
      <c r="AH295" s="60"/>
      <c r="AI295" s="79" t="s">
        <v>138</v>
      </c>
      <c r="AJ295" s="78">
        <f t="shared" ref="AJ295:BB295" si="38">SUM(AJ297:AJ308)</f>
        <v>33</v>
      </c>
      <c r="AK295" s="77">
        <f t="shared" si="38"/>
        <v>0</v>
      </c>
      <c r="AL295" s="76">
        <f t="shared" si="38"/>
        <v>0</v>
      </c>
      <c r="AM295" s="78">
        <f t="shared" si="38"/>
        <v>7</v>
      </c>
      <c r="AN295" s="77">
        <f t="shared" si="38"/>
        <v>0</v>
      </c>
      <c r="AO295" s="76">
        <f t="shared" si="38"/>
        <v>0</v>
      </c>
      <c r="AP295" s="78">
        <f t="shared" si="38"/>
        <v>0</v>
      </c>
      <c r="AQ295" s="77">
        <f t="shared" si="38"/>
        <v>0</v>
      </c>
      <c r="AR295" s="76">
        <f t="shared" si="38"/>
        <v>0</v>
      </c>
      <c r="AS295" s="78">
        <f t="shared" si="38"/>
        <v>9</v>
      </c>
      <c r="AT295" s="77">
        <f t="shared" si="38"/>
        <v>0</v>
      </c>
      <c r="AU295" s="76">
        <f t="shared" si="38"/>
        <v>0</v>
      </c>
      <c r="AV295" s="78">
        <f t="shared" si="38"/>
        <v>1</v>
      </c>
      <c r="AW295" s="77">
        <f t="shared" si="38"/>
        <v>0</v>
      </c>
      <c r="AX295" s="76">
        <f t="shared" si="38"/>
        <v>0</v>
      </c>
      <c r="AY295" s="75">
        <f t="shared" si="38"/>
        <v>0</v>
      </c>
      <c r="AZ295" s="74">
        <f t="shared" si="38"/>
        <v>0</v>
      </c>
      <c r="BA295" s="74">
        <f t="shared" si="38"/>
        <v>0</v>
      </c>
      <c r="BB295" s="73">
        <f t="shared" si="38"/>
        <v>0</v>
      </c>
      <c r="BC295" s="72" t="s">
        <v>137</v>
      </c>
      <c r="BF295" s="5">
        <f>SUM(AJ295:AL295)/$BG$5</f>
        <v>33</v>
      </c>
      <c r="BG295" s="5">
        <f>SUM(AM295:AO295,AY295)/$BG$5</f>
        <v>7</v>
      </c>
      <c r="BH295" s="5">
        <f>SUM(AP295:AR295,AZ295)/$BG$5</f>
        <v>0</v>
      </c>
      <c r="BI295" s="5">
        <f>SUM(AS295:AU295,BA295)/$BG$5</f>
        <v>9</v>
      </c>
      <c r="BJ295" s="5">
        <f>SUM(AV295:AX295,BB295)/$BG$5</f>
        <v>1</v>
      </c>
    </row>
    <row r="296" spans="2:62" ht="37.5" thickBot="1" x14ac:dyDescent="0.3">
      <c r="B296" s="71"/>
      <c r="C296" s="70"/>
      <c r="D296" s="69"/>
      <c r="E296" s="68"/>
      <c r="F296" s="68"/>
      <c r="G296" s="67"/>
      <c r="H296" s="66"/>
      <c r="I296" s="64"/>
      <c r="J296" s="64"/>
      <c r="K296" s="65"/>
      <c r="L296" s="64"/>
      <c r="M296" s="62"/>
      <c r="N296" s="64"/>
      <c r="O296" s="62"/>
      <c r="P296" s="64"/>
      <c r="Q296" s="62"/>
      <c r="R296" s="64"/>
      <c r="S296" s="62"/>
      <c r="T296" s="64"/>
      <c r="U296" s="62"/>
      <c r="V296" s="64"/>
      <c r="W296" s="62"/>
      <c r="X296" s="64"/>
      <c r="Y296" s="62"/>
      <c r="Z296" s="64"/>
      <c r="AA296" s="62"/>
      <c r="AB296" s="63"/>
      <c r="AC296" s="62"/>
      <c r="AD296" s="62"/>
      <c r="AE296" s="62"/>
      <c r="AF296" s="61"/>
      <c r="AG296" s="61"/>
      <c r="AH296" s="60"/>
      <c r="AI296" s="59" t="s">
        <v>136</v>
      </c>
      <c r="AJ296" s="214">
        <f t="shared" ref="AJ296:BB296" si="39">AJ295/1</f>
        <v>33</v>
      </c>
      <c r="AK296" s="213">
        <f t="shared" si="39"/>
        <v>0</v>
      </c>
      <c r="AL296" s="212">
        <f t="shared" si="39"/>
        <v>0</v>
      </c>
      <c r="AM296" s="214">
        <f t="shared" si="39"/>
        <v>7</v>
      </c>
      <c r="AN296" s="213">
        <f t="shared" si="39"/>
        <v>0</v>
      </c>
      <c r="AO296" s="212">
        <f t="shared" si="39"/>
        <v>0</v>
      </c>
      <c r="AP296" s="214">
        <f t="shared" si="39"/>
        <v>0</v>
      </c>
      <c r="AQ296" s="213">
        <f t="shared" si="39"/>
        <v>0</v>
      </c>
      <c r="AR296" s="212">
        <f t="shared" si="39"/>
        <v>0</v>
      </c>
      <c r="AS296" s="214">
        <f t="shared" si="39"/>
        <v>9</v>
      </c>
      <c r="AT296" s="213">
        <f t="shared" si="39"/>
        <v>0</v>
      </c>
      <c r="AU296" s="212">
        <f t="shared" si="39"/>
        <v>0</v>
      </c>
      <c r="AV296" s="214">
        <f t="shared" si="39"/>
        <v>1</v>
      </c>
      <c r="AW296" s="213">
        <f t="shared" si="39"/>
        <v>0</v>
      </c>
      <c r="AX296" s="212">
        <f t="shared" si="39"/>
        <v>0</v>
      </c>
      <c r="AY296" s="211">
        <f t="shared" si="39"/>
        <v>0</v>
      </c>
      <c r="AZ296" s="210">
        <f t="shared" si="39"/>
        <v>0</v>
      </c>
      <c r="BA296" s="210">
        <f t="shared" si="39"/>
        <v>0</v>
      </c>
      <c r="BB296" s="209">
        <f t="shared" si="39"/>
        <v>0</v>
      </c>
      <c r="BC296" s="52" t="s">
        <v>135</v>
      </c>
    </row>
    <row r="297" spans="2:62" ht="28.15" customHeight="1" x14ac:dyDescent="0.2">
      <c r="B297" s="30"/>
      <c r="C297" s="242">
        <v>1</v>
      </c>
      <c r="D297" s="44"/>
      <c r="E297" s="43"/>
      <c r="F297" s="43"/>
      <c r="G297" s="42"/>
      <c r="H297" s="223" t="s">
        <v>134</v>
      </c>
      <c r="I297" s="246">
        <v>70</v>
      </c>
      <c r="J297" s="246">
        <v>26</v>
      </c>
      <c r="K297" s="246">
        <v>7</v>
      </c>
      <c r="L297" s="41" t="s">
        <v>133</v>
      </c>
      <c r="M297" s="40" t="s">
        <v>1315</v>
      </c>
      <c r="N297" s="41" t="s">
        <v>131</v>
      </c>
      <c r="O297" s="40" t="s">
        <v>186</v>
      </c>
      <c r="P297" s="41" t="s">
        <v>130</v>
      </c>
      <c r="Q297" s="40" t="s">
        <v>377</v>
      </c>
      <c r="R297" s="41" t="s">
        <v>129</v>
      </c>
      <c r="S297" s="40" t="s">
        <v>389</v>
      </c>
      <c r="T297" s="41" t="s">
        <v>128</v>
      </c>
      <c r="U297" s="40" t="s">
        <v>124</v>
      </c>
      <c r="V297" s="41" t="s">
        <v>127</v>
      </c>
      <c r="W297" s="40"/>
      <c r="X297" s="41" t="s">
        <v>126</v>
      </c>
      <c r="Y297" s="40"/>
      <c r="Z297" s="41" t="s">
        <v>125</v>
      </c>
      <c r="AA297" s="40"/>
      <c r="AB297" s="39"/>
      <c r="AC297" s="40"/>
      <c r="AD297" s="39"/>
      <c r="AE297" s="38"/>
      <c r="AF297" s="250"/>
      <c r="AG297" s="250"/>
      <c r="AH297" s="37"/>
      <c r="AI297" s="11"/>
      <c r="AJ297" s="233">
        <f>SUMPRODUCT(LEN($M297:$AA300)-LEN(SUBSTITUTE($M297:$AA300,"A", "")))</f>
        <v>33</v>
      </c>
      <c r="AK297" s="239">
        <f>SUMPRODUCT(LEN($AD297:$AD300)-LEN(SUBSTITUTE($AD297:$AD300,"A", "")))</f>
        <v>0</v>
      </c>
      <c r="AL297" s="230">
        <f>SUMPRODUCT(LEN($AC297:$AC300)-LEN(SUBSTITUTE($AC297:$AC300,"A", "")))</f>
        <v>0</v>
      </c>
      <c r="AM297" s="233">
        <f>SUMPRODUCT(LEN($M297:$AA300)-LEN(SUBSTITUTE($M297:$AA300,"S", "")))</f>
        <v>7</v>
      </c>
      <c r="AN297" s="239">
        <f>SUMPRODUCT(LEN($AD297:$AD300)-LEN(SUBSTITUTE($AD297:$AD300,"S", "")))</f>
        <v>0</v>
      </c>
      <c r="AO297" s="230">
        <f>SUMPRODUCT(LEN($AC297:$AC300)-LEN(SUBSTITUTE($AC297:$AC300,"S", "")))</f>
        <v>0</v>
      </c>
      <c r="AP297" s="233">
        <f>SUMPRODUCT(LEN($M297:$AA300)-LEN(SUBSTITUTE($M297:$AA300,"F", "")))</f>
        <v>0</v>
      </c>
      <c r="AQ297" s="239">
        <f>SUMPRODUCT(LEN($AD297:$AD300)-LEN(SUBSTITUTE($AD297:$AD300,"F", "")))</f>
        <v>0</v>
      </c>
      <c r="AR297" s="230">
        <f>SUMPRODUCT(LEN($AC297:$AC300)-LEN(SUBSTITUTE($AC297:$AC300,"F", "")))</f>
        <v>0</v>
      </c>
      <c r="AS297" s="233">
        <f>SUMPRODUCT(LEN($M297:$AA300)-LEN(SUBSTITUTE($M297:$AA300,"G", "")))</f>
        <v>9</v>
      </c>
      <c r="AT297" s="239">
        <f>SUMPRODUCT(LEN($AD297:$AD300)-LEN(SUBSTITUTE($AD297:$AD300,"G", "")))</f>
        <v>0</v>
      </c>
      <c r="AU297" s="230">
        <f>SUMPRODUCT(LEN($AC297:$AC300)-LEN(SUBSTITUTE($AC297:$AC300,"G", "")))</f>
        <v>0</v>
      </c>
      <c r="AV297" s="233">
        <f>SUMPRODUCT(LEN($L297:$AA300)-LEN(SUBSTITUTE($L297:$AA300,"M", "")))</f>
        <v>1</v>
      </c>
      <c r="AW297" s="236">
        <f>SUMPRODUCT(LEN($AD297:$AD300)-LEN(SUBSTITUTE($AD297:$AD300,"M", "")))</f>
        <v>0</v>
      </c>
      <c r="AX297" s="269">
        <f>SUMPRODUCT(LEN($AC297:$AC300)-LEN(SUBSTITUTE($AC297:$AC300,"M", "")))</f>
        <v>0</v>
      </c>
      <c r="AY297" s="291">
        <f>SUMPRODUCT(LEN($AE297:$AE300)-LEN(SUBSTITUTE($AE297:$AE300,"S", "")))</f>
        <v>0</v>
      </c>
      <c r="AZ297" s="227">
        <f>SUMPRODUCT(LEN($AE297:$AE300)-LEN(SUBSTITUTE($AE297:$AE300,"F", "")))</f>
        <v>0</v>
      </c>
      <c r="BA297" s="227">
        <f>SUMPRODUCT(LEN($AE297:$AE300)-LEN(SUBSTITUTE($AE297:$AE300,"G", "")))</f>
        <v>0</v>
      </c>
      <c r="BB297" s="294">
        <f>SUMPRODUCT(LEN($AE297:$AE300)-LEN(SUBSTITUTE($AE297:$AE300,"M", "")))</f>
        <v>0</v>
      </c>
    </row>
    <row r="298" spans="2:62" ht="28.15" customHeight="1" thickBot="1" x14ac:dyDescent="0.25">
      <c r="B298" s="30"/>
      <c r="C298" s="243"/>
      <c r="D298" s="36"/>
      <c r="E298" s="35"/>
      <c r="F298" s="35"/>
      <c r="G298" s="34"/>
      <c r="H298" s="224"/>
      <c r="I298" s="247"/>
      <c r="J298" s="247"/>
      <c r="K298" s="247"/>
      <c r="L298" s="33" t="s">
        <v>123</v>
      </c>
      <c r="M298" s="32" t="s">
        <v>132</v>
      </c>
      <c r="N298" s="33" t="s">
        <v>122</v>
      </c>
      <c r="O298" s="32" t="s">
        <v>104</v>
      </c>
      <c r="P298" s="33" t="s">
        <v>120</v>
      </c>
      <c r="Q298" s="32" t="s">
        <v>417</v>
      </c>
      <c r="R298" s="33" t="s">
        <v>119</v>
      </c>
      <c r="S298" s="32" t="s">
        <v>132</v>
      </c>
      <c r="T298" s="33" t="s">
        <v>118</v>
      </c>
      <c r="U298" s="32" t="s">
        <v>113</v>
      </c>
      <c r="V298" s="33" t="s">
        <v>117</v>
      </c>
      <c r="W298" s="32"/>
      <c r="X298" s="33" t="s">
        <v>116</v>
      </c>
      <c r="Y298" s="32"/>
      <c r="Z298" s="33" t="s">
        <v>115</v>
      </c>
      <c r="AA298" s="32"/>
      <c r="AB298" s="31"/>
      <c r="AC298" s="32"/>
      <c r="AD298" s="31"/>
      <c r="AE298" s="23"/>
      <c r="AF298" s="251"/>
      <c r="AG298" s="251"/>
      <c r="AH298" s="22"/>
      <c r="AI298" s="11"/>
      <c r="AJ298" s="265"/>
      <c r="AK298" s="267"/>
      <c r="AL298" s="263"/>
      <c r="AM298" s="265"/>
      <c r="AN298" s="267"/>
      <c r="AO298" s="263"/>
      <c r="AP298" s="265"/>
      <c r="AQ298" s="267"/>
      <c r="AR298" s="263"/>
      <c r="AS298" s="265"/>
      <c r="AT298" s="267"/>
      <c r="AU298" s="263"/>
      <c r="AV298" s="265"/>
      <c r="AW298" s="275"/>
      <c r="AX298" s="270"/>
      <c r="AY298" s="292"/>
      <c r="AZ298" s="228"/>
      <c r="BA298" s="228"/>
      <c r="BB298" s="295"/>
    </row>
    <row r="299" spans="2:62" ht="28.15" customHeight="1" x14ac:dyDescent="0.2">
      <c r="B299" s="30"/>
      <c r="C299" s="244"/>
      <c r="D299" s="29"/>
      <c r="E299" s="28"/>
      <c r="F299" s="28"/>
      <c r="G299" s="27"/>
      <c r="H299" s="225">
        <v>236</v>
      </c>
      <c r="I299" s="248"/>
      <c r="J299" s="248"/>
      <c r="K299" s="248"/>
      <c r="L299" s="26" t="s">
        <v>114</v>
      </c>
      <c r="M299" s="25" t="s">
        <v>132</v>
      </c>
      <c r="N299" s="26" t="s">
        <v>112</v>
      </c>
      <c r="O299" s="25" t="s">
        <v>659</v>
      </c>
      <c r="P299" s="26" t="s">
        <v>111</v>
      </c>
      <c r="Q299" s="25" t="s">
        <v>507</v>
      </c>
      <c r="R299" s="26" t="s">
        <v>110</v>
      </c>
      <c r="S299" s="25" t="s">
        <v>430</v>
      </c>
      <c r="T299" s="26" t="s">
        <v>109</v>
      </c>
      <c r="U299" s="25" t="s">
        <v>121</v>
      </c>
      <c r="V299" s="26" t="s">
        <v>108</v>
      </c>
      <c r="W299" s="25"/>
      <c r="X299" s="26" t="s">
        <v>107</v>
      </c>
      <c r="Y299" s="25"/>
      <c r="Z299" s="26" t="s">
        <v>106</v>
      </c>
      <c r="AA299" s="25"/>
      <c r="AB299" s="24"/>
      <c r="AC299" s="25"/>
      <c r="AD299" s="24"/>
      <c r="AE299" s="23"/>
      <c r="AF299" s="251"/>
      <c r="AG299" s="251"/>
      <c r="AH299" s="22"/>
      <c r="AI299" s="11"/>
      <c r="AJ299" s="265"/>
      <c r="AK299" s="267"/>
      <c r="AL299" s="263"/>
      <c r="AM299" s="265"/>
      <c r="AN299" s="267"/>
      <c r="AO299" s="263"/>
      <c r="AP299" s="265"/>
      <c r="AQ299" s="267"/>
      <c r="AR299" s="263"/>
      <c r="AS299" s="265"/>
      <c r="AT299" s="267"/>
      <c r="AU299" s="263"/>
      <c r="AV299" s="265"/>
      <c r="AW299" s="275"/>
      <c r="AX299" s="270"/>
      <c r="AY299" s="292"/>
      <c r="AZ299" s="228"/>
      <c r="BA299" s="228"/>
      <c r="BB299" s="295"/>
    </row>
    <row r="300" spans="2:62" ht="28.15" customHeight="1" thickBot="1" x14ac:dyDescent="0.25">
      <c r="B300" s="30"/>
      <c r="C300" s="253"/>
      <c r="D300" s="51"/>
      <c r="E300" s="50"/>
      <c r="F300" s="50"/>
      <c r="G300" s="49"/>
      <c r="H300" s="226"/>
      <c r="I300" s="254"/>
      <c r="J300" s="254"/>
      <c r="K300" s="254"/>
      <c r="L300" s="48" t="s">
        <v>105</v>
      </c>
      <c r="M300" s="47" t="s">
        <v>689</v>
      </c>
      <c r="N300" s="48" t="s">
        <v>103</v>
      </c>
      <c r="O300" s="47" t="s">
        <v>132</v>
      </c>
      <c r="P300" s="48" t="s">
        <v>102</v>
      </c>
      <c r="Q300" s="47" t="s">
        <v>630</v>
      </c>
      <c r="R300" s="48" t="s">
        <v>101</v>
      </c>
      <c r="S300" s="47" t="s">
        <v>175</v>
      </c>
      <c r="T300" s="48">
        <v>20</v>
      </c>
      <c r="U300" s="47"/>
      <c r="V300" s="48" t="s">
        <v>100</v>
      </c>
      <c r="W300" s="47"/>
      <c r="X300" s="48" t="s">
        <v>99</v>
      </c>
      <c r="Y300" s="47"/>
      <c r="Z300" s="48" t="s">
        <v>98</v>
      </c>
      <c r="AA300" s="47"/>
      <c r="AB300" s="16"/>
      <c r="AC300" s="47"/>
      <c r="AD300" s="16"/>
      <c r="AE300" s="46"/>
      <c r="AF300" s="255"/>
      <c r="AG300" s="255"/>
      <c r="AH300" s="45"/>
      <c r="AI300" s="11"/>
      <c r="AJ300" s="266"/>
      <c r="AK300" s="268"/>
      <c r="AL300" s="264"/>
      <c r="AM300" s="266"/>
      <c r="AN300" s="268"/>
      <c r="AO300" s="264"/>
      <c r="AP300" s="266"/>
      <c r="AQ300" s="268"/>
      <c r="AR300" s="264"/>
      <c r="AS300" s="266"/>
      <c r="AT300" s="268"/>
      <c r="AU300" s="264"/>
      <c r="AV300" s="266"/>
      <c r="AW300" s="276"/>
      <c r="AX300" s="271"/>
      <c r="AY300" s="293"/>
      <c r="AZ300" s="229"/>
      <c r="BA300" s="229"/>
      <c r="BB300" s="296"/>
    </row>
    <row r="301" spans="2:62" ht="28.15" customHeight="1" x14ac:dyDescent="0.2">
      <c r="B301" s="30"/>
      <c r="C301" s="242">
        <v>2</v>
      </c>
      <c r="D301" s="44"/>
      <c r="E301" s="43"/>
      <c r="F301" s="43"/>
      <c r="G301" s="42"/>
      <c r="H301" s="223"/>
      <c r="I301" s="246"/>
      <c r="J301" s="246"/>
      <c r="K301" s="246"/>
      <c r="L301" s="41" t="s">
        <v>133</v>
      </c>
      <c r="M301" s="40"/>
      <c r="N301" s="41" t="s">
        <v>131</v>
      </c>
      <c r="O301" s="40"/>
      <c r="P301" s="41" t="s">
        <v>130</v>
      </c>
      <c r="Q301" s="40"/>
      <c r="R301" s="41" t="s">
        <v>129</v>
      </c>
      <c r="S301" s="40"/>
      <c r="T301" s="41" t="s">
        <v>128</v>
      </c>
      <c r="U301" s="40"/>
      <c r="V301" s="41" t="s">
        <v>127</v>
      </c>
      <c r="W301" s="40"/>
      <c r="X301" s="41" t="s">
        <v>126</v>
      </c>
      <c r="Y301" s="40"/>
      <c r="Z301" s="41" t="s">
        <v>125</v>
      </c>
      <c r="AA301" s="40"/>
      <c r="AB301" s="39"/>
      <c r="AC301" s="40"/>
      <c r="AD301" s="39"/>
      <c r="AE301" s="38"/>
      <c r="AF301" s="250"/>
      <c r="AG301" s="250"/>
      <c r="AH301" s="37"/>
      <c r="AI301" s="11"/>
      <c r="AJ301" s="233">
        <f>SUMPRODUCT(LEN($M301:$AA304)-LEN(SUBSTITUTE($M301:$AA304,"A", "")))</f>
        <v>0</v>
      </c>
      <c r="AK301" s="239">
        <f>SUMPRODUCT(LEN($AD301:$AD304)-LEN(SUBSTITUTE($AD301:$AD304,"A", "")))</f>
        <v>0</v>
      </c>
      <c r="AL301" s="230">
        <f>SUMPRODUCT(LEN($AC301:$AC304)-LEN(SUBSTITUTE($AC301:$AC304,"A", "")))</f>
        <v>0</v>
      </c>
      <c r="AM301" s="233">
        <f>SUMPRODUCT(LEN($M301:$AA304)-LEN(SUBSTITUTE($M301:$AA304,"S", "")))</f>
        <v>0</v>
      </c>
      <c r="AN301" s="239">
        <f>SUMPRODUCT(LEN($AD301:$AD304)-LEN(SUBSTITUTE($AD301:$AD304,"S", "")))</f>
        <v>0</v>
      </c>
      <c r="AO301" s="230">
        <f>SUMPRODUCT(LEN($AC301:$AC304)-LEN(SUBSTITUTE($AC301:$AC304,"S", "")))</f>
        <v>0</v>
      </c>
      <c r="AP301" s="233">
        <f>SUMPRODUCT(LEN($M301:$AA304)-LEN(SUBSTITUTE($M301:$AA304,"F", "")))</f>
        <v>0</v>
      </c>
      <c r="AQ301" s="239">
        <f>SUMPRODUCT(LEN($AD301:$AD304)-LEN(SUBSTITUTE($AD301:$AD304,"F", "")))</f>
        <v>0</v>
      </c>
      <c r="AR301" s="230">
        <f>SUMPRODUCT(LEN($AC301:$AC304)-LEN(SUBSTITUTE($AC301:$AC304,"F", "")))</f>
        <v>0</v>
      </c>
      <c r="AS301" s="233">
        <f>SUMPRODUCT(LEN($M301:$AA304)-LEN(SUBSTITUTE($M301:$AA304,"G", "")))</f>
        <v>0</v>
      </c>
      <c r="AT301" s="239">
        <f>SUMPRODUCT(LEN($AD301:$AD304)-LEN(SUBSTITUTE($AD301:$AD304,"G", "")))</f>
        <v>0</v>
      </c>
      <c r="AU301" s="230">
        <f>SUMPRODUCT(LEN($AC301:$AC304)-LEN(SUBSTITUTE($AC301:$AC304,"G", "")))</f>
        <v>0</v>
      </c>
      <c r="AV301" s="233">
        <f>SUMPRODUCT(LEN($L301:$AA304)-LEN(SUBSTITUTE($L301:$AA304,"M", "")))</f>
        <v>0</v>
      </c>
      <c r="AW301" s="236">
        <f>SUMPRODUCT(LEN($AD301:$AD304)-LEN(SUBSTITUTE($AD301:$AD304,"M", "")))</f>
        <v>0</v>
      </c>
      <c r="AX301" s="269">
        <f>SUMPRODUCT(LEN($AC301:$AC304)-LEN(SUBSTITUTE($AC301:$AC304,"M", "")))</f>
        <v>0</v>
      </c>
      <c r="AY301" s="291">
        <f>SUMPRODUCT(LEN($AE301:$AE304)-LEN(SUBSTITUTE($AE301:$AE304,"S", "")))</f>
        <v>0</v>
      </c>
      <c r="AZ301" s="227">
        <f>SUMPRODUCT(LEN($AE301:$AE304)-LEN(SUBSTITUTE($AE301:$AE304,"F", "")))</f>
        <v>0</v>
      </c>
      <c r="BA301" s="227">
        <f>SUMPRODUCT(LEN($AE301:$AE304)-LEN(SUBSTITUTE($AE301:$AE304,"G", "")))</f>
        <v>0</v>
      </c>
      <c r="BB301" s="294">
        <f>SUMPRODUCT(LEN($AE301:$AE304)-LEN(SUBSTITUTE($AE301:$AE304,"M", "")))</f>
        <v>0</v>
      </c>
    </row>
    <row r="302" spans="2:62" ht="28.15" customHeight="1" thickBot="1" x14ac:dyDescent="0.25">
      <c r="B302" s="30"/>
      <c r="C302" s="243"/>
      <c r="D302" s="36"/>
      <c r="E302" s="35"/>
      <c r="F302" s="35"/>
      <c r="G302" s="34"/>
      <c r="H302" s="224"/>
      <c r="I302" s="247"/>
      <c r="J302" s="247"/>
      <c r="K302" s="247"/>
      <c r="L302" s="33" t="s">
        <v>123</v>
      </c>
      <c r="M302" s="32"/>
      <c r="N302" s="33" t="s">
        <v>122</v>
      </c>
      <c r="O302" s="32"/>
      <c r="P302" s="33" t="s">
        <v>120</v>
      </c>
      <c r="Q302" s="32"/>
      <c r="R302" s="33" t="s">
        <v>119</v>
      </c>
      <c r="S302" s="32"/>
      <c r="T302" s="33" t="s">
        <v>118</v>
      </c>
      <c r="U302" s="32"/>
      <c r="V302" s="33" t="s">
        <v>117</v>
      </c>
      <c r="W302" s="32"/>
      <c r="X302" s="33" t="s">
        <v>116</v>
      </c>
      <c r="Y302" s="32"/>
      <c r="Z302" s="33" t="s">
        <v>115</v>
      </c>
      <c r="AA302" s="32"/>
      <c r="AB302" s="31"/>
      <c r="AC302" s="32"/>
      <c r="AD302" s="31"/>
      <c r="AE302" s="23"/>
      <c r="AF302" s="251"/>
      <c r="AG302" s="251"/>
      <c r="AH302" s="22"/>
      <c r="AI302" s="11"/>
      <c r="AJ302" s="265"/>
      <c r="AK302" s="267"/>
      <c r="AL302" s="263"/>
      <c r="AM302" s="265"/>
      <c r="AN302" s="267"/>
      <c r="AO302" s="263"/>
      <c r="AP302" s="265"/>
      <c r="AQ302" s="267"/>
      <c r="AR302" s="263"/>
      <c r="AS302" s="265"/>
      <c r="AT302" s="267"/>
      <c r="AU302" s="263"/>
      <c r="AV302" s="265"/>
      <c r="AW302" s="275"/>
      <c r="AX302" s="270"/>
      <c r="AY302" s="292"/>
      <c r="AZ302" s="228"/>
      <c r="BA302" s="228"/>
      <c r="BB302" s="295"/>
    </row>
    <row r="303" spans="2:62" ht="28.15" customHeight="1" x14ac:dyDescent="0.2">
      <c r="B303" s="30"/>
      <c r="C303" s="244"/>
      <c r="D303" s="29"/>
      <c r="E303" s="28"/>
      <c r="F303" s="28"/>
      <c r="G303" s="27"/>
      <c r="H303" s="225"/>
      <c r="I303" s="248"/>
      <c r="J303" s="248"/>
      <c r="K303" s="248"/>
      <c r="L303" s="26" t="s">
        <v>114</v>
      </c>
      <c r="M303" s="25"/>
      <c r="N303" s="26" t="s">
        <v>112</v>
      </c>
      <c r="O303" s="25"/>
      <c r="P303" s="26" t="s">
        <v>111</v>
      </c>
      <c r="Q303" s="25"/>
      <c r="R303" s="26" t="s">
        <v>110</v>
      </c>
      <c r="S303" s="25"/>
      <c r="T303" s="26" t="s">
        <v>109</v>
      </c>
      <c r="U303" s="25"/>
      <c r="V303" s="26" t="s">
        <v>108</v>
      </c>
      <c r="W303" s="25"/>
      <c r="X303" s="26" t="s">
        <v>107</v>
      </c>
      <c r="Y303" s="25"/>
      <c r="Z303" s="26" t="s">
        <v>106</v>
      </c>
      <c r="AA303" s="25"/>
      <c r="AB303" s="24"/>
      <c r="AC303" s="25"/>
      <c r="AD303" s="24"/>
      <c r="AE303" s="23"/>
      <c r="AF303" s="251"/>
      <c r="AG303" s="251"/>
      <c r="AH303" s="22"/>
      <c r="AI303" s="11"/>
      <c r="AJ303" s="265"/>
      <c r="AK303" s="267"/>
      <c r="AL303" s="263"/>
      <c r="AM303" s="265"/>
      <c r="AN303" s="267"/>
      <c r="AO303" s="263"/>
      <c r="AP303" s="265"/>
      <c r="AQ303" s="267"/>
      <c r="AR303" s="263"/>
      <c r="AS303" s="265"/>
      <c r="AT303" s="267"/>
      <c r="AU303" s="263"/>
      <c r="AV303" s="265"/>
      <c r="AW303" s="275"/>
      <c r="AX303" s="270"/>
      <c r="AY303" s="292"/>
      <c r="AZ303" s="228"/>
      <c r="BA303" s="228"/>
      <c r="BB303" s="295"/>
    </row>
    <row r="304" spans="2:62" ht="28.15" customHeight="1" thickBot="1" x14ac:dyDescent="0.25">
      <c r="B304" s="30"/>
      <c r="C304" s="253"/>
      <c r="D304" s="51"/>
      <c r="E304" s="50"/>
      <c r="F304" s="50"/>
      <c r="G304" s="49"/>
      <c r="H304" s="226"/>
      <c r="I304" s="254"/>
      <c r="J304" s="254"/>
      <c r="K304" s="254"/>
      <c r="L304" s="48" t="s">
        <v>105</v>
      </c>
      <c r="M304" s="47"/>
      <c r="N304" s="48" t="s">
        <v>103</v>
      </c>
      <c r="O304" s="47"/>
      <c r="P304" s="48" t="s">
        <v>102</v>
      </c>
      <c r="Q304" s="47"/>
      <c r="R304" s="48" t="s">
        <v>101</v>
      </c>
      <c r="S304" s="47"/>
      <c r="T304" s="48">
        <v>20</v>
      </c>
      <c r="U304" s="47"/>
      <c r="V304" s="48" t="s">
        <v>100</v>
      </c>
      <c r="W304" s="47"/>
      <c r="X304" s="48" t="s">
        <v>99</v>
      </c>
      <c r="Y304" s="47"/>
      <c r="Z304" s="48" t="s">
        <v>98</v>
      </c>
      <c r="AA304" s="47"/>
      <c r="AB304" s="16"/>
      <c r="AC304" s="47"/>
      <c r="AD304" s="16"/>
      <c r="AE304" s="46"/>
      <c r="AF304" s="255"/>
      <c r="AG304" s="255"/>
      <c r="AH304" s="45"/>
      <c r="AI304" s="11"/>
      <c r="AJ304" s="266"/>
      <c r="AK304" s="268"/>
      <c r="AL304" s="264"/>
      <c r="AM304" s="266"/>
      <c r="AN304" s="268"/>
      <c r="AO304" s="264"/>
      <c r="AP304" s="266"/>
      <c r="AQ304" s="268"/>
      <c r="AR304" s="264"/>
      <c r="AS304" s="266"/>
      <c r="AT304" s="268"/>
      <c r="AU304" s="264"/>
      <c r="AV304" s="266"/>
      <c r="AW304" s="276"/>
      <c r="AX304" s="271"/>
      <c r="AY304" s="293"/>
      <c r="AZ304" s="229"/>
      <c r="BA304" s="229"/>
      <c r="BB304" s="296"/>
    </row>
    <row r="305" spans="2:62" ht="28.15" customHeight="1" x14ac:dyDescent="0.2">
      <c r="B305" s="30"/>
      <c r="C305" s="242">
        <v>3</v>
      </c>
      <c r="D305" s="44"/>
      <c r="E305" s="43"/>
      <c r="F305" s="43"/>
      <c r="G305" s="42"/>
      <c r="H305" s="223"/>
      <c r="I305" s="246"/>
      <c r="J305" s="246"/>
      <c r="K305" s="246"/>
      <c r="L305" s="41" t="s">
        <v>133</v>
      </c>
      <c r="M305" s="40"/>
      <c r="N305" s="41" t="s">
        <v>131</v>
      </c>
      <c r="O305" s="40"/>
      <c r="P305" s="41" t="s">
        <v>130</v>
      </c>
      <c r="Q305" s="40"/>
      <c r="R305" s="41" t="s">
        <v>129</v>
      </c>
      <c r="S305" s="40"/>
      <c r="T305" s="41" t="s">
        <v>128</v>
      </c>
      <c r="U305" s="40"/>
      <c r="V305" s="41" t="s">
        <v>127</v>
      </c>
      <c r="W305" s="40"/>
      <c r="X305" s="41" t="s">
        <v>126</v>
      </c>
      <c r="Y305" s="40"/>
      <c r="Z305" s="41" t="s">
        <v>125</v>
      </c>
      <c r="AA305" s="40"/>
      <c r="AB305" s="39"/>
      <c r="AC305" s="40"/>
      <c r="AD305" s="39"/>
      <c r="AE305" s="38"/>
      <c r="AF305" s="250"/>
      <c r="AG305" s="250"/>
      <c r="AH305" s="37"/>
      <c r="AI305" s="11"/>
      <c r="AJ305" s="233">
        <f>SUMPRODUCT(LEN($M305:$AA308)-LEN(SUBSTITUTE($M305:$AA308,"A", "")))</f>
        <v>0</v>
      </c>
      <c r="AK305" s="239">
        <f>SUMPRODUCT(LEN($AD305:$AD308)-LEN(SUBSTITUTE($AD305:$AD308,"A", "")))</f>
        <v>0</v>
      </c>
      <c r="AL305" s="230">
        <f>SUMPRODUCT(LEN($AC305:$AC308)-LEN(SUBSTITUTE($AC305:$AC308,"A", "")))</f>
        <v>0</v>
      </c>
      <c r="AM305" s="233">
        <f>SUMPRODUCT(LEN($M305:$AA308)-LEN(SUBSTITUTE($M305:$AA308,"S", "")))</f>
        <v>0</v>
      </c>
      <c r="AN305" s="239">
        <f>SUMPRODUCT(LEN($AD305:$AD308)-LEN(SUBSTITUTE($AD305:$AD308,"S", "")))</f>
        <v>0</v>
      </c>
      <c r="AO305" s="230">
        <f>SUMPRODUCT(LEN($AC305:$AC308)-LEN(SUBSTITUTE($AC305:$AC308,"S", "")))</f>
        <v>0</v>
      </c>
      <c r="AP305" s="233">
        <f>SUMPRODUCT(LEN($M305:$AA308)-LEN(SUBSTITUTE($M305:$AA308,"F", "")))</f>
        <v>0</v>
      </c>
      <c r="AQ305" s="239">
        <f>SUMPRODUCT(LEN($AD305:$AD308)-LEN(SUBSTITUTE($AD305:$AD308,"F", "")))</f>
        <v>0</v>
      </c>
      <c r="AR305" s="230">
        <f>SUMPRODUCT(LEN($AC305:$AC308)-LEN(SUBSTITUTE($AC305:$AC308,"F", "")))</f>
        <v>0</v>
      </c>
      <c r="AS305" s="233">
        <f>SUMPRODUCT(LEN($M305:$AA308)-LEN(SUBSTITUTE($M305:$AA308,"G", "")))</f>
        <v>0</v>
      </c>
      <c r="AT305" s="239">
        <f>SUMPRODUCT(LEN($AD305:$AD308)-LEN(SUBSTITUTE($AD305:$AD308,"G", "")))</f>
        <v>0</v>
      </c>
      <c r="AU305" s="230">
        <f>SUMPRODUCT(LEN($AC305:$AC308)-LEN(SUBSTITUTE($AC305:$AC308,"G", "")))</f>
        <v>0</v>
      </c>
      <c r="AV305" s="233">
        <f>SUMPRODUCT(LEN($L305:$AA308)-LEN(SUBSTITUTE($L305:$AA308,"M", "")))</f>
        <v>0</v>
      </c>
      <c r="AW305" s="236">
        <f>SUMPRODUCT(LEN($AD305:$AD308)-LEN(SUBSTITUTE($AD305:$AD308,"M", "")))</f>
        <v>0</v>
      </c>
      <c r="AX305" s="269">
        <f>SUMPRODUCT(LEN($AC305:$AC308)-LEN(SUBSTITUTE($AC305:$AC308,"M", "")))</f>
        <v>0</v>
      </c>
      <c r="AY305" s="291">
        <f>SUMPRODUCT(LEN($AE305:$AE308)-LEN(SUBSTITUTE($AE305:$AE308,"S", "")))</f>
        <v>0</v>
      </c>
      <c r="AZ305" s="227">
        <f>SUMPRODUCT(LEN($AE305:$AE308)-LEN(SUBSTITUTE($AE305:$AE308,"F", "")))</f>
        <v>0</v>
      </c>
      <c r="BA305" s="227">
        <f>SUMPRODUCT(LEN($AE305:$AE308)-LEN(SUBSTITUTE($AE305:$AE308,"G", "")))</f>
        <v>0</v>
      </c>
      <c r="BB305" s="294">
        <f>SUMPRODUCT(LEN($AE305:$AE308)-LEN(SUBSTITUTE($AE305:$AE308,"M", "")))</f>
        <v>0</v>
      </c>
    </row>
    <row r="306" spans="2:62" ht="28.15" customHeight="1" thickBot="1" x14ac:dyDescent="0.25">
      <c r="B306" s="30"/>
      <c r="C306" s="243"/>
      <c r="D306" s="36"/>
      <c r="E306" s="35"/>
      <c r="F306" s="35"/>
      <c r="G306" s="34"/>
      <c r="H306" s="224"/>
      <c r="I306" s="247"/>
      <c r="J306" s="247"/>
      <c r="K306" s="247"/>
      <c r="L306" s="33" t="s">
        <v>123</v>
      </c>
      <c r="M306" s="32"/>
      <c r="N306" s="33" t="s">
        <v>122</v>
      </c>
      <c r="O306" s="32"/>
      <c r="P306" s="33" t="s">
        <v>120</v>
      </c>
      <c r="Q306" s="32"/>
      <c r="R306" s="33" t="s">
        <v>119</v>
      </c>
      <c r="S306" s="32"/>
      <c r="T306" s="33" t="s">
        <v>118</v>
      </c>
      <c r="U306" s="32"/>
      <c r="V306" s="33" t="s">
        <v>117</v>
      </c>
      <c r="W306" s="32"/>
      <c r="X306" s="33" t="s">
        <v>116</v>
      </c>
      <c r="Y306" s="32"/>
      <c r="Z306" s="33" t="s">
        <v>115</v>
      </c>
      <c r="AA306" s="32"/>
      <c r="AB306" s="31"/>
      <c r="AC306" s="32"/>
      <c r="AD306" s="31"/>
      <c r="AE306" s="23"/>
      <c r="AF306" s="251"/>
      <c r="AG306" s="251"/>
      <c r="AH306" s="22"/>
      <c r="AI306" s="11"/>
      <c r="AJ306" s="265"/>
      <c r="AK306" s="267"/>
      <c r="AL306" s="263"/>
      <c r="AM306" s="265"/>
      <c r="AN306" s="267"/>
      <c r="AO306" s="263"/>
      <c r="AP306" s="265"/>
      <c r="AQ306" s="267"/>
      <c r="AR306" s="263"/>
      <c r="AS306" s="265"/>
      <c r="AT306" s="267"/>
      <c r="AU306" s="263"/>
      <c r="AV306" s="265"/>
      <c r="AW306" s="275"/>
      <c r="AX306" s="270"/>
      <c r="AY306" s="292"/>
      <c r="AZ306" s="228"/>
      <c r="BA306" s="228"/>
      <c r="BB306" s="295"/>
    </row>
    <row r="307" spans="2:62" ht="28.15" customHeight="1" x14ac:dyDescent="0.2">
      <c r="B307" s="30"/>
      <c r="C307" s="244"/>
      <c r="D307" s="29"/>
      <c r="E307" s="28"/>
      <c r="F307" s="28"/>
      <c r="G307" s="27"/>
      <c r="H307" s="225"/>
      <c r="I307" s="248"/>
      <c r="J307" s="248"/>
      <c r="K307" s="248"/>
      <c r="L307" s="26" t="s">
        <v>114</v>
      </c>
      <c r="M307" s="25"/>
      <c r="N307" s="26" t="s">
        <v>112</v>
      </c>
      <c r="O307" s="25"/>
      <c r="P307" s="26" t="s">
        <v>111</v>
      </c>
      <c r="Q307" s="25"/>
      <c r="R307" s="26" t="s">
        <v>110</v>
      </c>
      <c r="S307" s="25"/>
      <c r="T307" s="26" t="s">
        <v>109</v>
      </c>
      <c r="U307" s="25"/>
      <c r="V307" s="26" t="s">
        <v>108</v>
      </c>
      <c r="W307" s="25"/>
      <c r="X307" s="26" t="s">
        <v>107</v>
      </c>
      <c r="Y307" s="25"/>
      <c r="Z307" s="26" t="s">
        <v>106</v>
      </c>
      <c r="AA307" s="25"/>
      <c r="AB307" s="24"/>
      <c r="AC307" s="25"/>
      <c r="AD307" s="24"/>
      <c r="AE307" s="23"/>
      <c r="AF307" s="251"/>
      <c r="AG307" s="251"/>
      <c r="AH307" s="22"/>
      <c r="AI307" s="11"/>
      <c r="AJ307" s="265"/>
      <c r="AK307" s="267"/>
      <c r="AL307" s="263"/>
      <c r="AM307" s="265"/>
      <c r="AN307" s="267"/>
      <c r="AO307" s="263"/>
      <c r="AP307" s="265"/>
      <c r="AQ307" s="267"/>
      <c r="AR307" s="263"/>
      <c r="AS307" s="265"/>
      <c r="AT307" s="267"/>
      <c r="AU307" s="263"/>
      <c r="AV307" s="265"/>
      <c r="AW307" s="275"/>
      <c r="AX307" s="270"/>
      <c r="AY307" s="292"/>
      <c r="AZ307" s="228"/>
      <c r="BA307" s="228"/>
      <c r="BB307" s="295"/>
    </row>
    <row r="308" spans="2:62" ht="28.15" customHeight="1" thickBot="1" x14ac:dyDescent="0.25">
      <c r="B308" s="21"/>
      <c r="C308" s="245"/>
      <c r="D308" s="20"/>
      <c r="E308" s="19"/>
      <c r="F308" s="19"/>
      <c r="G308" s="18"/>
      <c r="H308" s="226"/>
      <c r="I308" s="249"/>
      <c r="J308" s="249"/>
      <c r="K308" s="249"/>
      <c r="L308" s="17" t="s">
        <v>105</v>
      </c>
      <c r="M308" s="15"/>
      <c r="N308" s="17" t="s">
        <v>103</v>
      </c>
      <c r="O308" s="15"/>
      <c r="P308" s="17" t="s">
        <v>102</v>
      </c>
      <c r="Q308" s="15"/>
      <c r="R308" s="17" t="s">
        <v>101</v>
      </c>
      <c r="S308" s="15"/>
      <c r="T308" s="17">
        <v>20</v>
      </c>
      <c r="U308" s="15"/>
      <c r="V308" s="17" t="s">
        <v>100</v>
      </c>
      <c r="W308" s="15"/>
      <c r="X308" s="17" t="s">
        <v>99</v>
      </c>
      <c r="Y308" s="15"/>
      <c r="Z308" s="17" t="s">
        <v>98</v>
      </c>
      <c r="AA308" s="15"/>
      <c r="AB308" s="16"/>
      <c r="AC308" s="15"/>
      <c r="AD308" s="14"/>
      <c r="AE308" s="13"/>
      <c r="AF308" s="252"/>
      <c r="AG308" s="252"/>
      <c r="AH308" s="12"/>
      <c r="AI308" s="11"/>
      <c r="AJ308" s="266"/>
      <c r="AK308" s="268"/>
      <c r="AL308" s="264"/>
      <c r="AM308" s="266"/>
      <c r="AN308" s="268"/>
      <c r="AO308" s="264"/>
      <c r="AP308" s="266"/>
      <c r="AQ308" s="268"/>
      <c r="AR308" s="264"/>
      <c r="AS308" s="266"/>
      <c r="AT308" s="268"/>
      <c r="AU308" s="264"/>
      <c r="AV308" s="266"/>
      <c r="AW308" s="276"/>
      <c r="AX308" s="271"/>
      <c r="AY308" s="293"/>
      <c r="AZ308" s="229"/>
      <c r="BA308" s="229"/>
      <c r="BB308" s="296"/>
    </row>
    <row r="309" spans="2:62" ht="85.9" customHeight="1" thickTop="1" thickBot="1" x14ac:dyDescent="0.35">
      <c r="B309" s="105" t="s">
        <v>174</v>
      </c>
      <c r="C309" s="95" t="s">
        <v>173</v>
      </c>
      <c r="D309" s="100" t="s">
        <v>172</v>
      </c>
      <c r="E309" s="104" t="s">
        <v>171</v>
      </c>
      <c r="F309" s="103"/>
      <c r="G309" s="102"/>
      <c r="H309" s="101" t="s">
        <v>170</v>
      </c>
      <c r="I309" s="100" t="s">
        <v>96</v>
      </c>
      <c r="J309" s="100" t="s">
        <v>169</v>
      </c>
      <c r="K309" s="100" t="s">
        <v>97</v>
      </c>
      <c r="L309" s="256" t="s">
        <v>168</v>
      </c>
      <c r="M309" s="262"/>
      <c r="N309" s="256" t="s">
        <v>167</v>
      </c>
      <c r="O309" s="262"/>
      <c r="P309" s="256" t="s">
        <v>167</v>
      </c>
      <c r="Q309" s="257"/>
      <c r="R309" s="256" t="s">
        <v>167</v>
      </c>
      <c r="S309" s="257"/>
      <c r="T309" s="256" t="s">
        <v>167</v>
      </c>
      <c r="U309" s="257"/>
      <c r="V309" s="256" t="s">
        <v>167</v>
      </c>
      <c r="W309" s="257"/>
      <c r="X309" s="256" t="s">
        <v>167</v>
      </c>
      <c r="Y309" s="257"/>
      <c r="Z309" s="256" t="s">
        <v>167</v>
      </c>
      <c r="AA309" s="257"/>
      <c r="AB309" s="261" t="s">
        <v>166</v>
      </c>
      <c r="AC309" s="257"/>
      <c r="AD309" s="101" t="s">
        <v>165</v>
      </c>
      <c r="AE309" s="101" t="s">
        <v>164</v>
      </c>
      <c r="AF309" s="100" t="s">
        <v>163</v>
      </c>
      <c r="AG309" s="100" t="s">
        <v>162</v>
      </c>
      <c r="AH309" s="99" t="s">
        <v>161</v>
      </c>
      <c r="AI309" s="98"/>
      <c r="AJ309" s="96" t="s">
        <v>160</v>
      </c>
      <c r="AK309" s="95" t="s">
        <v>159</v>
      </c>
      <c r="AL309" s="94" t="s">
        <v>158</v>
      </c>
      <c r="AM309" s="96" t="s">
        <v>157</v>
      </c>
      <c r="AN309" s="95" t="s">
        <v>156</v>
      </c>
      <c r="AO309" s="94" t="s">
        <v>155</v>
      </c>
      <c r="AP309" s="96" t="s">
        <v>154</v>
      </c>
      <c r="AQ309" s="95" t="s">
        <v>153</v>
      </c>
      <c r="AR309" s="97" t="s">
        <v>152</v>
      </c>
      <c r="AS309" s="96" t="s">
        <v>151</v>
      </c>
      <c r="AT309" s="95" t="s">
        <v>150</v>
      </c>
      <c r="AU309" s="94" t="s">
        <v>149</v>
      </c>
      <c r="AV309" s="96" t="s">
        <v>148</v>
      </c>
      <c r="AW309" s="95" t="s">
        <v>147</v>
      </c>
      <c r="AX309" s="94" t="s">
        <v>146</v>
      </c>
      <c r="AY309" s="93" t="s">
        <v>145</v>
      </c>
      <c r="AZ309" s="92" t="s">
        <v>144</v>
      </c>
      <c r="BA309" s="92" t="s">
        <v>143</v>
      </c>
      <c r="BB309" s="91" t="s">
        <v>142</v>
      </c>
    </row>
    <row r="310" spans="2:62" ht="48" thickBot="1" x14ac:dyDescent="0.3">
      <c r="B310" s="90" t="s">
        <v>233</v>
      </c>
      <c r="C310" s="89"/>
      <c r="D310" s="88"/>
      <c r="E310" s="258"/>
      <c r="F310" s="259"/>
      <c r="G310" s="260"/>
      <c r="H310" s="87" t="s">
        <v>140</v>
      </c>
      <c r="I310" s="86"/>
      <c r="J310" s="86"/>
      <c r="K310" s="85"/>
      <c r="L310" s="84"/>
      <c r="M310" s="81"/>
      <c r="N310" s="84"/>
      <c r="O310" s="81"/>
      <c r="P310" s="84"/>
      <c r="Q310" s="81"/>
      <c r="R310" s="84"/>
      <c r="S310" s="81"/>
      <c r="T310" s="84"/>
      <c r="U310" s="81"/>
      <c r="V310" s="84"/>
      <c r="W310" s="81"/>
      <c r="X310" s="84"/>
      <c r="Y310" s="81"/>
      <c r="Z310" s="84"/>
      <c r="AA310" s="83"/>
      <c r="AB310" s="82" t="s">
        <v>139</v>
      </c>
      <c r="AC310" s="81"/>
      <c r="AD310" s="81"/>
      <c r="AE310" s="81"/>
      <c r="AF310" s="80"/>
      <c r="AG310" s="80"/>
      <c r="AH310" s="60"/>
      <c r="AI310" s="79" t="s">
        <v>138</v>
      </c>
      <c r="AJ310" s="78">
        <f t="shared" ref="AJ310:BB310" si="40">SUM(AJ312:AJ323)</f>
        <v>38</v>
      </c>
      <c r="AK310" s="77">
        <f t="shared" si="40"/>
        <v>7</v>
      </c>
      <c r="AL310" s="76">
        <f t="shared" si="40"/>
        <v>0</v>
      </c>
      <c r="AM310" s="78">
        <f t="shared" si="40"/>
        <v>6</v>
      </c>
      <c r="AN310" s="77">
        <f t="shared" si="40"/>
        <v>1</v>
      </c>
      <c r="AO310" s="76">
        <f t="shared" si="40"/>
        <v>0</v>
      </c>
      <c r="AP310" s="78">
        <f t="shared" si="40"/>
        <v>0</v>
      </c>
      <c r="AQ310" s="77">
        <f t="shared" si="40"/>
        <v>0</v>
      </c>
      <c r="AR310" s="76">
        <f t="shared" si="40"/>
        <v>0</v>
      </c>
      <c r="AS310" s="78">
        <f t="shared" si="40"/>
        <v>5</v>
      </c>
      <c r="AT310" s="77">
        <f t="shared" si="40"/>
        <v>3</v>
      </c>
      <c r="AU310" s="76">
        <f t="shared" si="40"/>
        <v>0</v>
      </c>
      <c r="AV310" s="78">
        <f t="shared" si="40"/>
        <v>5</v>
      </c>
      <c r="AW310" s="77">
        <f t="shared" si="40"/>
        <v>0</v>
      </c>
      <c r="AX310" s="76">
        <f t="shared" si="40"/>
        <v>0</v>
      </c>
      <c r="AY310" s="75">
        <f t="shared" si="40"/>
        <v>1</v>
      </c>
      <c r="AZ310" s="74">
        <f t="shared" si="40"/>
        <v>0</v>
      </c>
      <c r="BA310" s="74">
        <f t="shared" si="40"/>
        <v>0</v>
      </c>
      <c r="BB310" s="73">
        <f t="shared" si="40"/>
        <v>0</v>
      </c>
      <c r="BC310" s="72" t="s">
        <v>137</v>
      </c>
      <c r="BF310" s="5">
        <f>SUM(AJ310:AL310)/$BG$5</f>
        <v>45</v>
      </c>
      <c r="BG310" s="5">
        <f>SUM(AM310:AO310,AY310)/$BG$5</f>
        <v>8</v>
      </c>
      <c r="BH310" s="5">
        <f>SUM(AP310:AR310,AZ310)/$BG$5</f>
        <v>0</v>
      </c>
      <c r="BI310" s="5">
        <f>SUM(AS310:AU310,BA310)/$BG$5</f>
        <v>8</v>
      </c>
      <c r="BJ310" s="5">
        <f>SUM(AV310:AX310,BB310)/$BG$5</f>
        <v>5</v>
      </c>
    </row>
    <row r="311" spans="2:62" ht="37.5" thickBot="1" x14ac:dyDescent="0.3">
      <c r="B311" s="71"/>
      <c r="C311" s="70"/>
      <c r="D311" s="69"/>
      <c r="E311" s="68"/>
      <c r="F311" s="68"/>
      <c r="G311" s="67"/>
      <c r="H311" s="66"/>
      <c r="I311" s="64"/>
      <c r="J311" s="64"/>
      <c r="K311" s="65"/>
      <c r="L311" s="64"/>
      <c r="M311" s="62"/>
      <c r="N311" s="64"/>
      <c r="O311" s="62"/>
      <c r="P311" s="64"/>
      <c r="Q311" s="62"/>
      <c r="R311" s="64"/>
      <c r="S311" s="62"/>
      <c r="T311" s="64"/>
      <c r="U311" s="62"/>
      <c r="V311" s="64"/>
      <c r="W311" s="62"/>
      <c r="X311" s="64"/>
      <c r="Y311" s="62"/>
      <c r="Z311" s="64"/>
      <c r="AA311" s="62"/>
      <c r="AB311" s="63"/>
      <c r="AC311" s="62"/>
      <c r="AD311" s="62"/>
      <c r="AE311" s="62"/>
      <c r="AF311" s="61"/>
      <c r="AG311" s="61"/>
      <c r="AH311" s="60"/>
      <c r="AI311" s="59" t="s">
        <v>136</v>
      </c>
      <c r="AJ311" s="214">
        <f t="shared" ref="AJ311:BB311" si="41">AJ310/1</f>
        <v>38</v>
      </c>
      <c r="AK311" s="213">
        <f t="shared" si="41"/>
        <v>7</v>
      </c>
      <c r="AL311" s="212">
        <f t="shared" si="41"/>
        <v>0</v>
      </c>
      <c r="AM311" s="214">
        <f t="shared" si="41"/>
        <v>6</v>
      </c>
      <c r="AN311" s="213">
        <f t="shared" si="41"/>
        <v>1</v>
      </c>
      <c r="AO311" s="212">
        <f t="shared" si="41"/>
        <v>0</v>
      </c>
      <c r="AP311" s="214">
        <f t="shared" si="41"/>
        <v>0</v>
      </c>
      <c r="AQ311" s="213">
        <f t="shared" si="41"/>
        <v>0</v>
      </c>
      <c r="AR311" s="212">
        <f t="shared" si="41"/>
        <v>0</v>
      </c>
      <c r="AS311" s="214">
        <f t="shared" si="41"/>
        <v>5</v>
      </c>
      <c r="AT311" s="213">
        <f t="shared" si="41"/>
        <v>3</v>
      </c>
      <c r="AU311" s="212">
        <f t="shared" si="41"/>
        <v>0</v>
      </c>
      <c r="AV311" s="214">
        <f t="shared" si="41"/>
        <v>5</v>
      </c>
      <c r="AW311" s="213">
        <f t="shared" si="41"/>
        <v>0</v>
      </c>
      <c r="AX311" s="212">
        <f t="shared" si="41"/>
        <v>0</v>
      </c>
      <c r="AY311" s="211">
        <f t="shared" si="41"/>
        <v>1</v>
      </c>
      <c r="AZ311" s="210">
        <f t="shared" si="41"/>
        <v>0</v>
      </c>
      <c r="BA311" s="210">
        <f t="shared" si="41"/>
        <v>0</v>
      </c>
      <c r="BB311" s="209">
        <f t="shared" si="41"/>
        <v>0</v>
      </c>
      <c r="BC311" s="52" t="s">
        <v>135</v>
      </c>
    </row>
    <row r="312" spans="2:62" ht="28.15" customHeight="1" x14ac:dyDescent="0.2">
      <c r="B312" s="30"/>
      <c r="C312" s="242">
        <v>1</v>
      </c>
      <c r="D312" s="44"/>
      <c r="E312" s="43"/>
      <c r="F312" s="43"/>
      <c r="G312" s="42"/>
      <c r="H312" s="223" t="s">
        <v>1251</v>
      </c>
      <c r="I312" s="246">
        <v>91</v>
      </c>
      <c r="J312" s="246">
        <v>26</v>
      </c>
      <c r="K312" s="246">
        <v>5</v>
      </c>
      <c r="L312" s="41" t="s">
        <v>133</v>
      </c>
      <c r="M312" s="40" t="s">
        <v>104</v>
      </c>
      <c r="N312" s="41" t="s">
        <v>131</v>
      </c>
      <c r="O312" s="40" t="s">
        <v>186</v>
      </c>
      <c r="P312" s="41" t="s">
        <v>130</v>
      </c>
      <c r="Q312" s="40" t="s">
        <v>998</v>
      </c>
      <c r="R312" s="41" t="s">
        <v>129</v>
      </c>
      <c r="S312" s="40" t="s">
        <v>376</v>
      </c>
      <c r="T312" s="41" t="s">
        <v>128</v>
      </c>
      <c r="U312" s="40" t="s">
        <v>113</v>
      </c>
      <c r="V312" s="41" t="s">
        <v>127</v>
      </c>
      <c r="W312" s="40" t="s">
        <v>121</v>
      </c>
      <c r="X312" s="41" t="s">
        <v>126</v>
      </c>
      <c r="Y312" s="40"/>
      <c r="Z312" s="41" t="s">
        <v>125</v>
      </c>
      <c r="AA312" s="40"/>
      <c r="AB312" s="39"/>
      <c r="AC312" s="40"/>
      <c r="AD312" s="39" t="s">
        <v>1676</v>
      </c>
      <c r="AE312" s="38" t="s">
        <v>121</v>
      </c>
      <c r="AF312" s="250"/>
      <c r="AG312" s="250"/>
      <c r="AH312" s="37"/>
      <c r="AI312" s="11"/>
      <c r="AJ312" s="233">
        <f>SUMPRODUCT(LEN($M312:$AA315)-LEN(SUBSTITUTE($M312:$AA315,"A", "")))</f>
        <v>38</v>
      </c>
      <c r="AK312" s="239">
        <f>SUMPRODUCT(LEN($AD312:$AD315)-LEN(SUBSTITUTE($AD312:$AD315,"A", "")))</f>
        <v>7</v>
      </c>
      <c r="AL312" s="230">
        <f>SUMPRODUCT(LEN($AC312:$AC315)-LEN(SUBSTITUTE($AC312:$AC315,"A", "")))</f>
        <v>0</v>
      </c>
      <c r="AM312" s="233">
        <f>SUMPRODUCT(LEN($M312:$AA315)-LEN(SUBSTITUTE($M312:$AA315,"S", "")))</f>
        <v>6</v>
      </c>
      <c r="AN312" s="239">
        <f>SUMPRODUCT(LEN($AD312:$AD315)-LEN(SUBSTITUTE($AD312:$AD315,"S", "")))</f>
        <v>1</v>
      </c>
      <c r="AO312" s="230">
        <f>SUMPRODUCT(LEN($AC312:$AC315)-LEN(SUBSTITUTE($AC312:$AC315,"S", "")))</f>
        <v>0</v>
      </c>
      <c r="AP312" s="233">
        <f>SUMPRODUCT(LEN($M312:$AA315)-LEN(SUBSTITUTE($M312:$AA315,"F", "")))</f>
        <v>0</v>
      </c>
      <c r="AQ312" s="239">
        <f>SUMPRODUCT(LEN($AD312:$AD315)-LEN(SUBSTITUTE($AD312:$AD315,"F", "")))</f>
        <v>0</v>
      </c>
      <c r="AR312" s="230">
        <f>SUMPRODUCT(LEN($AC312:$AC315)-LEN(SUBSTITUTE($AC312:$AC315,"F", "")))</f>
        <v>0</v>
      </c>
      <c r="AS312" s="233">
        <f>SUMPRODUCT(LEN($M312:$AA315)-LEN(SUBSTITUTE($M312:$AA315,"G", "")))</f>
        <v>5</v>
      </c>
      <c r="AT312" s="239">
        <f>SUMPRODUCT(LEN($AD312:$AD315)-LEN(SUBSTITUTE($AD312:$AD315,"G", "")))</f>
        <v>3</v>
      </c>
      <c r="AU312" s="230">
        <f>SUMPRODUCT(LEN($AC312:$AC315)-LEN(SUBSTITUTE($AC312:$AC315,"G", "")))</f>
        <v>0</v>
      </c>
      <c r="AV312" s="233">
        <f>SUMPRODUCT(LEN($L312:$AA315)-LEN(SUBSTITUTE($L312:$AA315,"M", "")))</f>
        <v>5</v>
      </c>
      <c r="AW312" s="236">
        <f>SUMPRODUCT(LEN($AD312:$AD315)-LEN(SUBSTITUTE($AD312:$AD315,"M", "")))</f>
        <v>0</v>
      </c>
      <c r="AX312" s="269">
        <f>SUMPRODUCT(LEN($AC312:$AC315)-LEN(SUBSTITUTE($AC312:$AC315,"M", "")))</f>
        <v>0</v>
      </c>
      <c r="AY312" s="291">
        <f>SUMPRODUCT(LEN($AE312:$AE315)-LEN(SUBSTITUTE($AE312:$AE315,"S", "")))</f>
        <v>1</v>
      </c>
      <c r="AZ312" s="227">
        <f>SUMPRODUCT(LEN($AE312:$AE315)-LEN(SUBSTITUTE($AE312:$AE315,"F", "")))</f>
        <v>0</v>
      </c>
      <c r="BA312" s="227">
        <f>SUMPRODUCT(LEN($AE312:$AE315)-LEN(SUBSTITUTE($AE312:$AE315,"G", "")))</f>
        <v>0</v>
      </c>
      <c r="BB312" s="294">
        <f>SUMPRODUCT(LEN($AE312:$AE315)-LEN(SUBSTITUTE($AE312:$AE315,"M", "")))</f>
        <v>0</v>
      </c>
    </row>
    <row r="313" spans="2:62" ht="28.15" customHeight="1" thickBot="1" x14ac:dyDescent="0.25">
      <c r="B313" s="30"/>
      <c r="C313" s="243"/>
      <c r="D313" s="36"/>
      <c r="E313" s="35"/>
      <c r="F313" s="35"/>
      <c r="G313" s="34"/>
      <c r="H313" s="224"/>
      <c r="I313" s="247"/>
      <c r="J313" s="247"/>
      <c r="K313" s="247"/>
      <c r="L313" s="33" t="s">
        <v>123</v>
      </c>
      <c r="M313" s="32" t="s">
        <v>1675</v>
      </c>
      <c r="N313" s="33" t="s">
        <v>122</v>
      </c>
      <c r="O313" s="32" t="s">
        <v>382</v>
      </c>
      <c r="P313" s="33" t="s">
        <v>120</v>
      </c>
      <c r="Q313" s="32" t="s">
        <v>389</v>
      </c>
      <c r="R313" s="33" t="s">
        <v>119</v>
      </c>
      <c r="S313" s="32" t="s">
        <v>104</v>
      </c>
      <c r="T313" s="33" t="s">
        <v>118</v>
      </c>
      <c r="U313" s="32" t="s">
        <v>124</v>
      </c>
      <c r="V313" s="33" t="s">
        <v>117</v>
      </c>
      <c r="W313" s="32"/>
      <c r="X313" s="33" t="s">
        <v>116</v>
      </c>
      <c r="Y313" s="32"/>
      <c r="Z313" s="33" t="s">
        <v>115</v>
      </c>
      <c r="AA313" s="32"/>
      <c r="AB313" s="31"/>
      <c r="AC313" s="32"/>
      <c r="AD313" s="31"/>
      <c r="AE313" s="23"/>
      <c r="AF313" s="251"/>
      <c r="AG313" s="251"/>
      <c r="AH313" s="22"/>
      <c r="AI313" s="11"/>
      <c r="AJ313" s="265"/>
      <c r="AK313" s="267"/>
      <c r="AL313" s="263"/>
      <c r="AM313" s="265"/>
      <c r="AN313" s="267"/>
      <c r="AO313" s="263"/>
      <c r="AP313" s="265"/>
      <c r="AQ313" s="267"/>
      <c r="AR313" s="263"/>
      <c r="AS313" s="265"/>
      <c r="AT313" s="267"/>
      <c r="AU313" s="263"/>
      <c r="AV313" s="265"/>
      <c r="AW313" s="275"/>
      <c r="AX313" s="270"/>
      <c r="AY313" s="292"/>
      <c r="AZ313" s="228"/>
      <c r="BA313" s="228"/>
      <c r="BB313" s="295"/>
    </row>
    <row r="314" spans="2:62" ht="28.15" customHeight="1" x14ac:dyDescent="0.2">
      <c r="B314" s="30"/>
      <c r="C314" s="244"/>
      <c r="D314" s="29"/>
      <c r="E314" s="28"/>
      <c r="F314" s="28"/>
      <c r="G314" s="27"/>
      <c r="H314" s="225">
        <v>237</v>
      </c>
      <c r="I314" s="248"/>
      <c r="J314" s="248"/>
      <c r="K314" s="248"/>
      <c r="L314" s="26" t="s">
        <v>114</v>
      </c>
      <c r="M314" s="25" t="s">
        <v>1274</v>
      </c>
      <c r="N314" s="26" t="s">
        <v>112</v>
      </c>
      <c r="O314" s="25" t="s">
        <v>1274</v>
      </c>
      <c r="P314" s="26" t="s">
        <v>111</v>
      </c>
      <c r="Q314" s="25" t="s">
        <v>186</v>
      </c>
      <c r="R314" s="26" t="s">
        <v>110</v>
      </c>
      <c r="S314" s="25" t="s">
        <v>132</v>
      </c>
      <c r="T314" s="26" t="s">
        <v>109</v>
      </c>
      <c r="U314" s="25" t="s">
        <v>121</v>
      </c>
      <c r="V314" s="26" t="s">
        <v>108</v>
      </c>
      <c r="W314" s="25"/>
      <c r="X314" s="26" t="s">
        <v>107</v>
      </c>
      <c r="Y314" s="25"/>
      <c r="Z314" s="26" t="s">
        <v>106</v>
      </c>
      <c r="AA314" s="25"/>
      <c r="AB314" s="24"/>
      <c r="AC314" s="25"/>
      <c r="AD314" s="24"/>
      <c r="AE314" s="23"/>
      <c r="AF314" s="251"/>
      <c r="AG314" s="251"/>
      <c r="AH314" s="22"/>
      <c r="AI314" s="11"/>
      <c r="AJ314" s="265"/>
      <c r="AK314" s="267"/>
      <c r="AL314" s="263"/>
      <c r="AM314" s="265"/>
      <c r="AN314" s="267"/>
      <c r="AO314" s="263"/>
      <c r="AP314" s="265"/>
      <c r="AQ314" s="267"/>
      <c r="AR314" s="263"/>
      <c r="AS314" s="265"/>
      <c r="AT314" s="267"/>
      <c r="AU314" s="263"/>
      <c r="AV314" s="265"/>
      <c r="AW314" s="275"/>
      <c r="AX314" s="270"/>
      <c r="AY314" s="292"/>
      <c r="AZ314" s="228"/>
      <c r="BA314" s="228"/>
      <c r="BB314" s="295"/>
    </row>
    <row r="315" spans="2:62" ht="28.15" customHeight="1" thickBot="1" x14ac:dyDescent="0.25">
      <c r="B315" s="30"/>
      <c r="C315" s="253"/>
      <c r="D315" s="51"/>
      <c r="E315" s="50"/>
      <c r="F315" s="50"/>
      <c r="G315" s="49"/>
      <c r="H315" s="226"/>
      <c r="I315" s="254"/>
      <c r="J315" s="254"/>
      <c r="K315" s="254"/>
      <c r="L315" s="48" t="s">
        <v>105</v>
      </c>
      <c r="M315" s="47" t="s">
        <v>1674</v>
      </c>
      <c r="N315" s="48" t="s">
        <v>103</v>
      </c>
      <c r="O315" s="47" t="s">
        <v>389</v>
      </c>
      <c r="P315" s="48" t="s">
        <v>102</v>
      </c>
      <c r="Q315" s="47" t="s">
        <v>104</v>
      </c>
      <c r="R315" s="48" t="s">
        <v>101</v>
      </c>
      <c r="S315" s="47" t="s">
        <v>132</v>
      </c>
      <c r="T315" s="48">
        <v>20</v>
      </c>
      <c r="U315" s="47" t="s">
        <v>104</v>
      </c>
      <c r="V315" s="48" t="s">
        <v>100</v>
      </c>
      <c r="W315" s="47"/>
      <c r="X315" s="48" t="s">
        <v>99</v>
      </c>
      <c r="Y315" s="47"/>
      <c r="Z315" s="48" t="s">
        <v>98</v>
      </c>
      <c r="AA315" s="47"/>
      <c r="AB315" s="16"/>
      <c r="AC315" s="47"/>
      <c r="AD315" s="16"/>
      <c r="AE315" s="46"/>
      <c r="AF315" s="255"/>
      <c r="AG315" s="255"/>
      <c r="AH315" s="45"/>
      <c r="AI315" s="11"/>
      <c r="AJ315" s="266"/>
      <c r="AK315" s="268"/>
      <c r="AL315" s="264"/>
      <c r="AM315" s="266"/>
      <c r="AN315" s="268"/>
      <c r="AO315" s="264"/>
      <c r="AP315" s="266"/>
      <c r="AQ315" s="268"/>
      <c r="AR315" s="264"/>
      <c r="AS315" s="266"/>
      <c r="AT315" s="268"/>
      <c r="AU315" s="264"/>
      <c r="AV315" s="266"/>
      <c r="AW315" s="276"/>
      <c r="AX315" s="271"/>
      <c r="AY315" s="293"/>
      <c r="AZ315" s="229"/>
      <c r="BA315" s="229"/>
      <c r="BB315" s="296"/>
    </row>
    <row r="316" spans="2:62" ht="28.15" customHeight="1" x14ac:dyDescent="0.2">
      <c r="B316" s="30"/>
      <c r="C316" s="242">
        <v>2</v>
      </c>
      <c r="D316" s="44"/>
      <c r="E316" s="43"/>
      <c r="F316" s="43"/>
      <c r="G316" s="42"/>
      <c r="H316" s="223"/>
      <c r="I316" s="246"/>
      <c r="J316" s="246"/>
      <c r="K316" s="246"/>
      <c r="L316" s="41" t="s">
        <v>133</v>
      </c>
      <c r="M316" s="40"/>
      <c r="N316" s="41" t="s">
        <v>131</v>
      </c>
      <c r="O316" s="40"/>
      <c r="P316" s="41" t="s">
        <v>130</v>
      </c>
      <c r="Q316" s="40"/>
      <c r="R316" s="41" t="s">
        <v>129</v>
      </c>
      <c r="S316" s="40"/>
      <c r="T316" s="41" t="s">
        <v>128</v>
      </c>
      <c r="U316" s="40"/>
      <c r="V316" s="41" t="s">
        <v>127</v>
      </c>
      <c r="W316" s="40"/>
      <c r="X316" s="41" t="s">
        <v>126</v>
      </c>
      <c r="Y316" s="40"/>
      <c r="Z316" s="41" t="s">
        <v>125</v>
      </c>
      <c r="AA316" s="40"/>
      <c r="AB316" s="39"/>
      <c r="AC316" s="40"/>
      <c r="AD316" s="39"/>
      <c r="AE316" s="38"/>
      <c r="AF316" s="250"/>
      <c r="AG316" s="250"/>
      <c r="AH316" s="37"/>
      <c r="AI316" s="11"/>
      <c r="AJ316" s="233">
        <f>SUMPRODUCT(LEN($M316:$AA319)-LEN(SUBSTITUTE($M316:$AA319,"A", "")))</f>
        <v>0</v>
      </c>
      <c r="AK316" s="239">
        <f>SUMPRODUCT(LEN($AD316:$AD319)-LEN(SUBSTITUTE($AD316:$AD319,"A", "")))</f>
        <v>0</v>
      </c>
      <c r="AL316" s="230">
        <f>SUMPRODUCT(LEN($AC316:$AC319)-LEN(SUBSTITUTE($AC316:$AC319,"A", "")))</f>
        <v>0</v>
      </c>
      <c r="AM316" s="233">
        <f>SUMPRODUCT(LEN($M316:$AA319)-LEN(SUBSTITUTE($M316:$AA319,"S", "")))</f>
        <v>0</v>
      </c>
      <c r="AN316" s="239">
        <f>SUMPRODUCT(LEN($AD316:$AD319)-LEN(SUBSTITUTE($AD316:$AD319,"S", "")))</f>
        <v>0</v>
      </c>
      <c r="AO316" s="230">
        <f>SUMPRODUCT(LEN($AC316:$AC319)-LEN(SUBSTITUTE($AC316:$AC319,"S", "")))</f>
        <v>0</v>
      </c>
      <c r="AP316" s="233">
        <f>SUMPRODUCT(LEN($M316:$AA319)-LEN(SUBSTITUTE($M316:$AA319,"F", "")))</f>
        <v>0</v>
      </c>
      <c r="AQ316" s="239">
        <f>SUMPRODUCT(LEN($AD316:$AD319)-LEN(SUBSTITUTE($AD316:$AD319,"F", "")))</f>
        <v>0</v>
      </c>
      <c r="AR316" s="230">
        <f>SUMPRODUCT(LEN($AC316:$AC319)-LEN(SUBSTITUTE($AC316:$AC319,"F", "")))</f>
        <v>0</v>
      </c>
      <c r="AS316" s="233">
        <f>SUMPRODUCT(LEN($M316:$AA319)-LEN(SUBSTITUTE($M316:$AA319,"G", "")))</f>
        <v>0</v>
      </c>
      <c r="AT316" s="239">
        <f>SUMPRODUCT(LEN($AD316:$AD319)-LEN(SUBSTITUTE($AD316:$AD319,"G", "")))</f>
        <v>0</v>
      </c>
      <c r="AU316" s="230">
        <f>SUMPRODUCT(LEN($AC316:$AC319)-LEN(SUBSTITUTE($AC316:$AC319,"G", "")))</f>
        <v>0</v>
      </c>
      <c r="AV316" s="233">
        <f>SUMPRODUCT(LEN($L316:$AA319)-LEN(SUBSTITUTE($L316:$AA319,"M", "")))</f>
        <v>0</v>
      </c>
      <c r="AW316" s="236">
        <f>SUMPRODUCT(LEN($AD316:$AD319)-LEN(SUBSTITUTE($AD316:$AD319,"M", "")))</f>
        <v>0</v>
      </c>
      <c r="AX316" s="269">
        <f>SUMPRODUCT(LEN($AC316:$AC319)-LEN(SUBSTITUTE($AC316:$AC319,"M", "")))</f>
        <v>0</v>
      </c>
      <c r="AY316" s="291">
        <f>SUMPRODUCT(LEN($AE316:$AE319)-LEN(SUBSTITUTE($AE316:$AE319,"S", "")))</f>
        <v>0</v>
      </c>
      <c r="AZ316" s="227">
        <f>SUMPRODUCT(LEN($AE316:$AE319)-LEN(SUBSTITUTE($AE316:$AE319,"F", "")))</f>
        <v>0</v>
      </c>
      <c r="BA316" s="227">
        <f>SUMPRODUCT(LEN($AE316:$AE319)-LEN(SUBSTITUTE($AE316:$AE319,"G", "")))</f>
        <v>0</v>
      </c>
      <c r="BB316" s="294">
        <f>SUMPRODUCT(LEN($AE316:$AE319)-LEN(SUBSTITUTE($AE316:$AE319,"M", "")))</f>
        <v>0</v>
      </c>
    </row>
    <row r="317" spans="2:62" ht="28.15" customHeight="1" thickBot="1" x14ac:dyDescent="0.25">
      <c r="B317" s="30"/>
      <c r="C317" s="243"/>
      <c r="D317" s="36"/>
      <c r="E317" s="35"/>
      <c r="F317" s="35"/>
      <c r="G317" s="34"/>
      <c r="H317" s="224"/>
      <c r="I317" s="247"/>
      <c r="J317" s="247"/>
      <c r="K317" s="247"/>
      <c r="L317" s="33" t="s">
        <v>123</v>
      </c>
      <c r="M317" s="32"/>
      <c r="N317" s="33" t="s">
        <v>122</v>
      </c>
      <c r="O317" s="32"/>
      <c r="P317" s="33" t="s">
        <v>120</v>
      </c>
      <c r="Q317" s="32"/>
      <c r="R317" s="33" t="s">
        <v>119</v>
      </c>
      <c r="S317" s="32"/>
      <c r="T317" s="33" t="s">
        <v>118</v>
      </c>
      <c r="U317" s="32"/>
      <c r="V317" s="33" t="s">
        <v>117</v>
      </c>
      <c r="W317" s="32"/>
      <c r="X317" s="33" t="s">
        <v>116</v>
      </c>
      <c r="Y317" s="32"/>
      <c r="Z317" s="33" t="s">
        <v>115</v>
      </c>
      <c r="AA317" s="32"/>
      <c r="AB317" s="31"/>
      <c r="AC317" s="32"/>
      <c r="AD317" s="31"/>
      <c r="AE317" s="23"/>
      <c r="AF317" s="251"/>
      <c r="AG317" s="251"/>
      <c r="AH317" s="22"/>
      <c r="AI317" s="11"/>
      <c r="AJ317" s="265"/>
      <c r="AK317" s="267"/>
      <c r="AL317" s="263"/>
      <c r="AM317" s="265"/>
      <c r="AN317" s="267"/>
      <c r="AO317" s="263"/>
      <c r="AP317" s="265"/>
      <c r="AQ317" s="267"/>
      <c r="AR317" s="263"/>
      <c r="AS317" s="265"/>
      <c r="AT317" s="267"/>
      <c r="AU317" s="263"/>
      <c r="AV317" s="265"/>
      <c r="AW317" s="275"/>
      <c r="AX317" s="270"/>
      <c r="AY317" s="292"/>
      <c r="AZ317" s="228"/>
      <c r="BA317" s="228"/>
      <c r="BB317" s="295"/>
    </row>
    <row r="318" spans="2:62" ht="28.15" customHeight="1" x14ac:dyDescent="0.2">
      <c r="B318" s="30"/>
      <c r="C318" s="244"/>
      <c r="D318" s="29"/>
      <c r="E318" s="28"/>
      <c r="F318" s="28"/>
      <c r="G318" s="27"/>
      <c r="H318" s="225"/>
      <c r="I318" s="248"/>
      <c r="J318" s="248"/>
      <c r="K318" s="248"/>
      <c r="L318" s="26" t="s">
        <v>114</v>
      </c>
      <c r="M318" s="25"/>
      <c r="N318" s="26" t="s">
        <v>112</v>
      </c>
      <c r="O318" s="25"/>
      <c r="P318" s="26" t="s">
        <v>111</v>
      </c>
      <c r="Q318" s="25"/>
      <c r="R318" s="26" t="s">
        <v>110</v>
      </c>
      <c r="S318" s="25"/>
      <c r="T318" s="26" t="s">
        <v>109</v>
      </c>
      <c r="U318" s="25"/>
      <c r="V318" s="26" t="s">
        <v>108</v>
      </c>
      <c r="W318" s="25"/>
      <c r="X318" s="26" t="s">
        <v>107</v>
      </c>
      <c r="Y318" s="25"/>
      <c r="Z318" s="26" t="s">
        <v>106</v>
      </c>
      <c r="AA318" s="25"/>
      <c r="AB318" s="24"/>
      <c r="AC318" s="25"/>
      <c r="AD318" s="24"/>
      <c r="AE318" s="23"/>
      <c r="AF318" s="251"/>
      <c r="AG318" s="251"/>
      <c r="AH318" s="22"/>
      <c r="AI318" s="11"/>
      <c r="AJ318" s="265"/>
      <c r="AK318" s="267"/>
      <c r="AL318" s="263"/>
      <c r="AM318" s="265"/>
      <c r="AN318" s="267"/>
      <c r="AO318" s="263"/>
      <c r="AP318" s="265"/>
      <c r="AQ318" s="267"/>
      <c r="AR318" s="263"/>
      <c r="AS318" s="265"/>
      <c r="AT318" s="267"/>
      <c r="AU318" s="263"/>
      <c r="AV318" s="265"/>
      <c r="AW318" s="275"/>
      <c r="AX318" s="270"/>
      <c r="AY318" s="292"/>
      <c r="AZ318" s="228"/>
      <c r="BA318" s="228"/>
      <c r="BB318" s="295"/>
    </row>
    <row r="319" spans="2:62" ht="28.15" customHeight="1" thickBot="1" x14ac:dyDescent="0.25">
      <c r="B319" s="30"/>
      <c r="C319" s="253"/>
      <c r="D319" s="51"/>
      <c r="E319" s="50"/>
      <c r="F319" s="50"/>
      <c r="G319" s="49"/>
      <c r="H319" s="226"/>
      <c r="I319" s="254"/>
      <c r="J319" s="254"/>
      <c r="K319" s="254"/>
      <c r="L319" s="48" t="s">
        <v>105</v>
      </c>
      <c r="M319" s="47"/>
      <c r="N319" s="48" t="s">
        <v>103</v>
      </c>
      <c r="O319" s="47"/>
      <c r="P319" s="48" t="s">
        <v>102</v>
      </c>
      <c r="Q319" s="47"/>
      <c r="R319" s="48" t="s">
        <v>101</v>
      </c>
      <c r="S319" s="47"/>
      <c r="T319" s="48">
        <v>20</v>
      </c>
      <c r="U319" s="47"/>
      <c r="V319" s="48" t="s">
        <v>100</v>
      </c>
      <c r="W319" s="47"/>
      <c r="X319" s="48" t="s">
        <v>99</v>
      </c>
      <c r="Y319" s="47"/>
      <c r="Z319" s="48" t="s">
        <v>98</v>
      </c>
      <c r="AA319" s="47"/>
      <c r="AB319" s="16"/>
      <c r="AC319" s="47"/>
      <c r="AD319" s="16"/>
      <c r="AE319" s="46"/>
      <c r="AF319" s="255"/>
      <c r="AG319" s="255"/>
      <c r="AH319" s="45"/>
      <c r="AI319" s="11"/>
      <c r="AJ319" s="266"/>
      <c r="AK319" s="268"/>
      <c r="AL319" s="264"/>
      <c r="AM319" s="266"/>
      <c r="AN319" s="268"/>
      <c r="AO319" s="264"/>
      <c r="AP319" s="266"/>
      <c r="AQ319" s="268"/>
      <c r="AR319" s="264"/>
      <c r="AS319" s="266"/>
      <c r="AT319" s="268"/>
      <c r="AU319" s="264"/>
      <c r="AV319" s="266"/>
      <c r="AW319" s="276"/>
      <c r="AX319" s="271"/>
      <c r="AY319" s="293"/>
      <c r="AZ319" s="229"/>
      <c r="BA319" s="229"/>
      <c r="BB319" s="296"/>
    </row>
    <row r="320" spans="2:62" ht="28.15" customHeight="1" x14ac:dyDescent="0.2">
      <c r="B320" s="30"/>
      <c r="C320" s="242">
        <v>3</v>
      </c>
      <c r="D320" s="44"/>
      <c r="E320" s="43"/>
      <c r="F320" s="43"/>
      <c r="G320" s="42"/>
      <c r="H320" s="223"/>
      <c r="I320" s="246"/>
      <c r="J320" s="246"/>
      <c r="K320" s="246"/>
      <c r="L320" s="41" t="s">
        <v>133</v>
      </c>
      <c r="M320" s="40"/>
      <c r="N320" s="41" t="s">
        <v>131</v>
      </c>
      <c r="O320" s="40"/>
      <c r="P320" s="41" t="s">
        <v>130</v>
      </c>
      <c r="Q320" s="40"/>
      <c r="R320" s="41" t="s">
        <v>129</v>
      </c>
      <c r="S320" s="40"/>
      <c r="T320" s="41" t="s">
        <v>128</v>
      </c>
      <c r="U320" s="40"/>
      <c r="V320" s="41" t="s">
        <v>127</v>
      </c>
      <c r="W320" s="40"/>
      <c r="X320" s="41" t="s">
        <v>126</v>
      </c>
      <c r="Y320" s="40"/>
      <c r="Z320" s="41" t="s">
        <v>125</v>
      </c>
      <c r="AA320" s="40"/>
      <c r="AB320" s="39"/>
      <c r="AC320" s="40"/>
      <c r="AD320" s="39"/>
      <c r="AE320" s="38"/>
      <c r="AF320" s="250"/>
      <c r="AG320" s="250"/>
      <c r="AH320" s="37"/>
      <c r="AI320" s="11"/>
      <c r="AJ320" s="233">
        <f>SUMPRODUCT(LEN($M320:$AA323)-LEN(SUBSTITUTE($M320:$AA323,"A", "")))</f>
        <v>0</v>
      </c>
      <c r="AK320" s="239">
        <f>SUMPRODUCT(LEN($AD320:$AD323)-LEN(SUBSTITUTE($AD320:$AD323,"A", "")))</f>
        <v>0</v>
      </c>
      <c r="AL320" s="230">
        <f>SUMPRODUCT(LEN($AC320:$AC323)-LEN(SUBSTITUTE($AC320:$AC323,"A", "")))</f>
        <v>0</v>
      </c>
      <c r="AM320" s="233">
        <f>SUMPRODUCT(LEN($M320:$AA323)-LEN(SUBSTITUTE($M320:$AA323,"S", "")))</f>
        <v>0</v>
      </c>
      <c r="AN320" s="239">
        <f>SUMPRODUCT(LEN($AD320:$AD323)-LEN(SUBSTITUTE($AD320:$AD323,"S", "")))</f>
        <v>0</v>
      </c>
      <c r="AO320" s="230">
        <f>SUMPRODUCT(LEN($AC320:$AC323)-LEN(SUBSTITUTE($AC320:$AC323,"S", "")))</f>
        <v>0</v>
      </c>
      <c r="AP320" s="233">
        <f>SUMPRODUCT(LEN($M320:$AA323)-LEN(SUBSTITUTE($M320:$AA323,"F", "")))</f>
        <v>0</v>
      </c>
      <c r="AQ320" s="239">
        <f>SUMPRODUCT(LEN($AD320:$AD323)-LEN(SUBSTITUTE($AD320:$AD323,"F", "")))</f>
        <v>0</v>
      </c>
      <c r="AR320" s="230">
        <f>SUMPRODUCT(LEN($AC320:$AC323)-LEN(SUBSTITUTE($AC320:$AC323,"F", "")))</f>
        <v>0</v>
      </c>
      <c r="AS320" s="233">
        <f>SUMPRODUCT(LEN($M320:$AA323)-LEN(SUBSTITUTE($M320:$AA323,"G", "")))</f>
        <v>0</v>
      </c>
      <c r="AT320" s="239">
        <f>SUMPRODUCT(LEN($AD320:$AD323)-LEN(SUBSTITUTE($AD320:$AD323,"G", "")))</f>
        <v>0</v>
      </c>
      <c r="AU320" s="230">
        <f>SUMPRODUCT(LEN($AC320:$AC323)-LEN(SUBSTITUTE($AC320:$AC323,"G", "")))</f>
        <v>0</v>
      </c>
      <c r="AV320" s="233">
        <f>SUMPRODUCT(LEN($L320:$AA323)-LEN(SUBSTITUTE($L320:$AA323,"M", "")))</f>
        <v>0</v>
      </c>
      <c r="AW320" s="236">
        <f>SUMPRODUCT(LEN($AD320:$AD323)-LEN(SUBSTITUTE($AD320:$AD323,"M", "")))</f>
        <v>0</v>
      </c>
      <c r="AX320" s="269">
        <f>SUMPRODUCT(LEN($AC320:$AC323)-LEN(SUBSTITUTE($AC320:$AC323,"M", "")))</f>
        <v>0</v>
      </c>
      <c r="AY320" s="291">
        <f>SUMPRODUCT(LEN($AE320:$AE323)-LEN(SUBSTITUTE($AE320:$AE323,"S", "")))</f>
        <v>0</v>
      </c>
      <c r="AZ320" s="227">
        <f>SUMPRODUCT(LEN($AE320:$AE323)-LEN(SUBSTITUTE($AE320:$AE323,"F", "")))</f>
        <v>0</v>
      </c>
      <c r="BA320" s="227">
        <f>SUMPRODUCT(LEN($AE320:$AE323)-LEN(SUBSTITUTE($AE320:$AE323,"G", "")))</f>
        <v>0</v>
      </c>
      <c r="BB320" s="294">
        <f>SUMPRODUCT(LEN($AE320:$AE323)-LEN(SUBSTITUTE($AE320:$AE323,"M", "")))</f>
        <v>0</v>
      </c>
    </row>
    <row r="321" spans="2:62" ht="28.15" customHeight="1" thickBot="1" x14ac:dyDescent="0.25">
      <c r="B321" s="30"/>
      <c r="C321" s="243"/>
      <c r="D321" s="36"/>
      <c r="E321" s="35"/>
      <c r="F321" s="35"/>
      <c r="G321" s="34"/>
      <c r="H321" s="224"/>
      <c r="I321" s="247"/>
      <c r="J321" s="247"/>
      <c r="K321" s="247"/>
      <c r="L321" s="33" t="s">
        <v>123</v>
      </c>
      <c r="M321" s="32"/>
      <c r="N321" s="33" t="s">
        <v>122</v>
      </c>
      <c r="O321" s="32"/>
      <c r="P321" s="33" t="s">
        <v>120</v>
      </c>
      <c r="Q321" s="32"/>
      <c r="R321" s="33" t="s">
        <v>119</v>
      </c>
      <c r="S321" s="32"/>
      <c r="T321" s="33" t="s">
        <v>118</v>
      </c>
      <c r="U321" s="32"/>
      <c r="V321" s="33" t="s">
        <v>117</v>
      </c>
      <c r="W321" s="32"/>
      <c r="X321" s="33" t="s">
        <v>116</v>
      </c>
      <c r="Y321" s="32"/>
      <c r="Z321" s="33" t="s">
        <v>115</v>
      </c>
      <c r="AA321" s="32"/>
      <c r="AB321" s="31"/>
      <c r="AC321" s="32"/>
      <c r="AD321" s="31"/>
      <c r="AE321" s="23"/>
      <c r="AF321" s="251"/>
      <c r="AG321" s="251"/>
      <c r="AH321" s="22"/>
      <c r="AI321" s="11"/>
      <c r="AJ321" s="265"/>
      <c r="AK321" s="267"/>
      <c r="AL321" s="263"/>
      <c r="AM321" s="265"/>
      <c r="AN321" s="267"/>
      <c r="AO321" s="263"/>
      <c r="AP321" s="265"/>
      <c r="AQ321" s="267"/>
      <c r="AR321" s="263"/>
      <c r="AS321" s="265"/>
      <c r="AT321" s="267"/>
      <c r="AU321" s="263"/>
      <c r="AV321" s="265"/>
      <c r="AW321" s="275"/>
      <c r="AX321" s="270"/>
      <c r="AY321" s="292"/>
      <c r="AZ321" s="228"/>
      <c r="BA321" s="228"/>
      <c r="BB321" s="295"/>
    </row>
    <row r="322" spans="2:62" ht="28.15" customHeight="1" x14ac:dyDescent="0.2">
      <c r="B322" s="30"/>
      <c r="C322" s="244"/>
      <c r="D322" s="29"/>
      <c r="E322" s="28"/>
      <c r="F322" s="28"/>
      <c r="G322" s="27"/>
      <c r="H322" s="225"/>
      <c r="I322" s="248"/>
      <c r="J322" s="248"/>
      <c r="K322" s="248"/>
      <c r="L322" s="26" t="s">
        <v>114</v>
      </c>
      <c r="M322" s="25"/>
      <c r="N322" s="26" t="s">
        <v>112</v>
      </c>
      <c r="O322" s="25"/>
      <c r="P322" s="26" t="s">
        <v>111</v>
      </c>
      <c r="Q322" s="25"/>
      <c r="R322" s="26" t="s">
        <v>110</v>
      </c>
      <c r="S322" s="25"/>
      <c r="T322" s="26" t="s">
        <v>109</v>
      </c>
      <c r="U322" s="25"/>
      <c r="V322" s="26" t="s">
        <v>108</v>
      </c>
      <c r="W322" s="25"/>
      <c r="X322" s="26" t="s">
        <v>107</v>
      </c>
      <c r="Y322" s="25"/>
      <c r="Z322" s="26" t="s">
        <v>106</v>
      </c>
      <c r="AA322" s="25"/>
      <c r="AB322" s="24"/>
      <c r="AC322" s="25"/>
      <c r="AD322" s="24"/>
      <c r="AE322" s="23"/>
      <c r="AF322" s="251"/>
      <c r="AG322" s="251"/>
      <c r="AH322" s="22"/>
      <c r="AI322" s="11"/>
      <c r="AJ322" s="265"/>
      <c r="AK322" s="267"/>
      <c r="AL322" s="263"/>
      <c r="AM322" s="265"/>
      <c r="AN322" s="267"/>
      <c r="AO322" s="263"/>
      <c r="AP322" s="265"/>
      <c r="AQ322" s="267"/>
      <c r="AR322" s="263"/>
      <c r="AS322" s="265"/>
      <c r="AT322" s="267"/>
      <c r="AU322" s="263"/>
      <c r="AV322" s="265"/>
      <c r="AW322" s="275"/>
      <c r="AX322" s="270"/>
      <c r="AY322" s="292"/>
      <c r="AZ322" s="228"/>
      <c r="BA322" s="228"/>
      <c r="BB322" s="295"/>
    </row>
    <row r="323" spans="2:62" ht="28.15" customHeight="1" thickBot="1" x14ac:dyDescent="0.25">
      <c r="B323" s="21"/>
      <c r="C323" s="245"/>
      <c r="D323" s="20"/>
      <c r="E323" s="19"/>
      <c r="F323" s="19"/>
      <c r="G323" s="18"/>
      <c r="H323" s="226"/>
      <c r="I323" s="249"/>
      <c r="J323" s="249"/>
      <c r="K323" s="249"/>
      <c r="L323" s="17" t="s">
        <v>105</v>
      </c>
      <c r="M323" s="15"/>
      <c r="N323" s="17" t="s">
        <v>103</v>
      </c>
      <c r="O323" s="15"/>
      <c r="P323" s="17" t="s">
        <v>102</v>
      </c>
      <c r="Q323" s="15"/>
      <c r="R323" s="17" t="s">
        <v>101</v>
      </c>
      <c r="S323" s="15"/>
      <c r="T323" s="17">
        <v>20</v>
      </c>
      <c r="U323" s="15"/>
      <c r="V323" s="17" t="s">
        <v>100</v>
      </c>
      <c r="W323" s="15"/>
      <c r="X323" s="17" t="s">
        <v>99</v>
      </c>
      <c r="Y323" s="15"/>
      <c r="Z323" s="17" t="s">
        <v>98</v>
      </c>
      <c r="AA323" s="15"/>
      <c r="AB323" s="16"/>
      <c r="AC323" s="15"/>
      <c r="AD323" s="14"/>
      <c r="AE323" s="13"/>
      <c r="AF323" s="252"/>
      <c r="AG323" s="252"/>
      <c r="AH323" s="12"/>
      <c r="AI323" s="11"/>
      <c r="AJ323" s="266"/>
      <c r="AK323" s="268"/>
      <c r="AL323" s="264"/>
      <c r="AM323" s="266"/>
      <c r="AN323" s="268"/>
      <c r="AO323" s="264"/>
      <c r="AP323" s="266"/>
      <c r="AQ323" s="268"/>
      <c r="AR323" s="264"/>
      <c r="AS323" s="266"/>
      <c r="AT323" s="268"/>
      <c r="AU323" s="264"/>
      <c r="AV323" s="266"/>
      <c r="AW323" s="276"/>
      <c r="AX323" s="271"/>
      <c r="AY323" s="293"/>
      <c r="AZ323" s="229"/>
      <c r="BA323" s="229"/>
      <c r="BB323" s="296"/>
    </row>
    <row r="324" spans="2:62" ht="85.9" customHeight="1" thickTop="1" thickBot="1" x14ac:dyDescent="0.35">
      <c r="B324" s="105" t="s">
        <v>174</v>
      </c>
      <c r="C324" s="95" t="s">
        <v>173</v>
      </c>
      <c r="D324" s="100" t="s">
        <v>172</v>
      </c>
      <c r="E324" s="104" t="s">
        <v>171</v>
      </c>
      <c r="F324" s="103"/>
      <c r="G324" s="102"/>
      <c r="H324" s="101" t="s">
        <v>170</v>
      </c>
      <c r="I324" s="100" t="s">
        <v>96</v>
      </c>
      <c r="J324" s="100" t="s">
        <v>169</v>
      </c>
      <c r="K324" s="100" t="s">
        <v>97</v>
      </c>
      <c r="L324" s="256" t="s">
        <v>168</v>
      </c>
      <c r="M324" s="262"/>
      <c r="N324" s="256" t="s">
        <v>167</v>
      </c>
      <c r="O324" s="262"/>
      <c r="P324" s="256" t="s">
        <v>167</v>
      </c>
      <c r="Q324" s="257"/>
      <c r="R324" s="256" t="s">
        <v>167</v>
      </c>
      <c r="S324" s="257"/>
      <c r="T324" s="256" t="s">
        <v>167</v>
      </c>
      <c r="U324" s="257"/>
      <c r="V324" s="256" t="s">
        <v>167</v>
      </c>
      <c r="W324" s="257"/>
      <c r="X324" s="256" t="s">
        <v>167</v>
      </c>
      <c r="Y324" s="257"/>
      <c r="Z324" s="256" t="s">
        <v>167</v>
      </c>
      <c r="AA324" s="257"/>
      <c r="AB324" s="261" t="s">
        <v>166</v>
      </c>
      <c r="AC324" s="257"/>
      <c r="AD324" s="101" t="s">
        <v>165</v>
      </c>
      <c r="AE324" s="101" t="s">
        <v>164</v>
      </c>
      <c r="AF324" s="100" t="s">
        <v>163</v>
      </c>
      <c r="AG324" s="100" t="s">
        <v>162</v>
      </c>
      <c r="AH324" s="99" t="s">
        <v>161</v>
      </c>
      <c r="AI324" s="98"/>
      <c r="AJ324" s="96" t="s">
        <v>160</v>
      </c>
      <c r="AK324" s="95" t="s">
        <v>159</v>
      </c>
      <c r="AL324" s="94" t="s">
        <v>158</v>
      </c>
      <c r="AM324" s="96" t="s">
        <v>157</v>
      </c>
      <c r="AN324" s="95" t="s">
        <v>156</v>
      </c>
      <c r="AO324" s="94" t="s">
        <v>155</v>
      </c>
      <c r="AP324" s="96" t="s">
        <v>154</v>
      </c>
      <c r="AQ324" s="95" t="s">
        <v>153</v>
      </c>
      <c r="AR324" s="97" t="s">
        <v>152</v>
      </c>
      <c r="AS324" s="96" t="s">
        <v>151</v>
      </c>
      <c r="AT324" s="95" t="s">
        <v>150</v>
      </c>
      <c r="AU324" s="94" t="s">
        <v>149</v>
      </c>
      <c r="AV324" s="96" t="s">
        <v>148</v>
      </c>
      <c r="AW324" s="95" t="s">
        <v>147</v>
      </c>
      <c r="AX324" s="94" t="s">
        <v>146</v>
      </c>
      <c r="AY324" s="93" t="s">
        <v>145</v>
      </c>
      <c r="AZ324" s="92" t="s">
        <v>144</v>
      </c>
      <c r="BA324" s="92" t="s">
        <v>143</v>
      </c>
      <c r="BB324" s="91" t="s">
        <v>142</v>
      </c>
    </row>
    <row r="325" spans="2:62" ht="48" thickBot="1" x14ac:dyDescent="0.3">
      <c r="B325" s="90" t="s">
        <v>232</v>
      </c>
      <c r="C325" s="89"/>
      <c r="D325" s="88"/>
      <c r="E325" s="258"/>
      <c r="F325" s="259"/>
      <c r="G325" s="260"/>
      <c r="H325" s="87" t="s">
        <v>140</v>
      </c>
      <c r="I325" s="86"/>
      <c r="J325" s="86"/>
      <c r="K325" s="85"/>
      <c r="L325" s="84"/>
      <c r="M325" s="81"/>
      <c r="N325" s="84"/>
      <c r="O325" s="81"/>
      <c r="P325" s="84"/>
      <c r="Q325" s="81"/>
      <c r="R325" s="84"/>
      <c r="S325" s="81"/>
      <c r="T325" s="84"/>
      <c r="U325" s="81"/>
      <c r="V325" s="84"/>
      <c r="W325" s="81"/>
      <c r="X325" s="84"/>
      <c r="Y325" s="81"/>
      <c r="Z325" s="84"/>
      <c r="AA325" s="83"/>
      <c r="AB325" s="82" t="s">
        <v>139</v>
      </c>
      <c r="AC325" s="81"/>
      <c r="AD325" s="81"/>
      <c r="AE325" s="81"/>
      <c r="AF325" s="80"/>
      <c r="AG325" s="80"/>
      <c r="AH325" s="60"/>
      <c r="AI325" s="79" t="s">
        <v>138</v>
      </c>
      <c r="AJ325" s="78">
        <f t="shared" ref="AJ325:BB325" si="42">SUM(AJ327:AJ338)</f>
        <v>44</v>
      </c>
      <c r="AK325" s="77">
        <f t="shared" si="42"/>
        <v>19</v>
      </c>
      <c r="AL325" s="76">
        <f t="shared" si="42"/>
        <v>0</v>
      </c>
      <c r="AM325" s="78">
        <f t="shared" si="42"/>
        <v>3</v>
      </c>
      <c r="AN325" s="77">
        <f t="shared" si="42"/>
        <v>3</v>
      </c>
      <c r="AO325" s="76">
        <f t="shared" si="42"/>
        <v>0</v>
      </c>
      <c r="AP325" s="78">
        <f t="shared" si="42"/>
        <v>0</v>
      </c>
      <c r="AQ325" s="77">
        <f t="shared" si="42"/>
        <v>0</v>
      </c>
      <c r="AR325" s="76">
        <f t="shared" si="42"/>
        <v>0</v>
      </c>
      <c r="AS325" s="78">
        <f t="shared" si="42"/>
        <v>11</v>
      </c>
      <c r="AT325" s="77">
        <f t="shared" si="42"/>
        <v>7</v>
      </c>
      <c r="AU325" s="76">
        <f t="shared" si="42"/>
        <v>0</v>
      </c>
      <c r="AV325" s="78">
        <f t="shared" si="42"/>
        <v>3</v>
      </c>
      <c r="AW325" s="77">
        <f t="shared" si="42"/>
        <v>0</v>
      </c>
      <c r="AX325" s="76">
        <f t="shared" si="42"/>
        <v>0</v>
      </c>
      <c r="AY325" s="75">
        <f t="shared" si="42"/>
        <v>0</v>
      </c>
      <c r="AZ325" s="74">
        <f t="shared" si="42"/>
        <v>0</v>
      </c>
      <c r="BA325" s="74">
        <f t="shared" si="42"/>
        <v>0</v>
      </c>
      <c r="BB325" s="73">
        <f t="shared" si="42"/>
        <v>0</v>
      </c>
      <c r="BC325" s="72" t="s">
        <v>137</v>
      </c>
      <c r="BF325" s="5">
        <f>SUM(AJ325:AL325)/$BG$5</f>
        <v>63</v>
      </c>
      <c r="BG325" s="5">
        <f>SUM(AM325:AO325,AY325)/$BG$5</f>
        <v>6</v>
      </c>
      <c r="BH325" s="5">
        <f>SUM(AP325:AR325,AZ325)/$BG$5</f>
        <v>0</v>
      </c>
      <c r="BI325" s="5">
        <f>SUM(AS325:AU325,BA325)/$BG$5</f>
        <v>18</v>
      </c>
      <c r="BJ325" s="5">
        <f>SUM(AV325:AX325,BB325)/$BG$5</f>
        <v>3</v>
      </c>
    </row>
    <row r="326" spans="2:62" ht="37.5" thickBot="1" x14ac:dyDescent="0.3">
      <c r="B326" s="71"/>
      <c r="C326" s="70"/>
      <c r="D326" s="69"/>
      <c r="E326" s="68"/>
      <c r="F326" s="68"/>
      <c r="G326" s="67"/>
      <c r="H326" s="66"/>
      <c r="I326" s="64"/>
      <c r="J326" s="64"/>
      <c r="K326" s="65"/>
      <c r="L326" s="64"/>
      <c r="M326" s="62"/>
      <c r="N326" s="64"/>
      <c r="O326" s="62"/>
      <c r="P326" s="64"/>
      <c r="Q326" s="62"/>
      <c r="R326" s="64"/>
      <c r="S326" s="62"/>
      <c r="T326" s="64"/>
      <c r="U326" s="62"/>
      <c r="V326" s="64"/>
      <c r="W326" s="62"/>
      <c r="X326" s="64"/>
      <c r="Y326" s="62"/>
      <c r="Z326" s="64"/>
      <c r="AA326" s="62"/>
      <c r="AB326" s="63"/>
      <c r="AC326" s="62"/>
      <c r="AD326" s="62"/>
      <c r="AE326" s="62"/>
      <c r="AF326" s="61"/>
      <c r="AG326" s="61"/>
      <c r="AH326" s="60"/>
      <c r="AI326" s="59" t="s">
        <v>136</v>
      </c>
      <c r="AJ326" s="214">
        <f t="shared" ref="AJ326:BB326" si="43">AJ325/1</f>
        <v>44</v>
      </c>
      <c r="AK326" s="213">
        <f t="shared" si="43"/>
        <v>19</v>
      </c>
      <c r="AL326" s="212">
        <f t="shared" si="43"/>
        <v>0</v>
      </c>
      <c r="AM326" s="214">
        <f t="shared" si="43"/>
        <v>3</v>
      </c>
      <c r="AN326" s="213">
        <f t="shared" si="43"/>
        <v>3</v>
      </c>
      <c r="AO326" s="212">
        <f t="shared" si="43"/>
        <v>0</v>
      </c>
      <c r="AP326" s="214">
        <f t="shared" si="43"/>
        <v>0</v>
      </c>
      <c r="AQ326" s="213">
        <f t="shared" si="43"/>
        <v>0</v>
      </c>
      <c r="AR326" s="212">
        <f t="shared" si="43"/>
        <v>0</v>
      </c>
      <c r="AS326" s="214">
        <f t="shared" si="43"/>
        <v>11</v>
      </c>
      <c r="AT326" s="213">
        <f t="shared" si="43"/>
        <v>7</v>
      </c>
      <c r="AU326" s="212">
        <f t="shared" si="43"/>
        <v>0</v>
      </c>
      <c r="AV326" s="214">
        <f t="shared" si="43"/>
        <v>3</v>
      </c>
      <c r="AW326" s="213">
        <f t="shared" si="43"/>
        <v>0</v>
      </c>
      <c r="AX326" s="212">
        <f t="shared" si="43"/>
        <v>0</v>
      </c>
      <c r="AY326" s="211">
        <f t="shared" si="43"/>
        <v>0</v>
      </c>
      <c r="AZ326" s="210">
        <f t="shared" si="43"/>
        <v>0</v>
      </c>
      <c r="BA326" s="210">
        <f t="shared" si="43"/>
        <v>0</v>
      </c>
      <c r="BB326" s="209">
        <f t="shared" si="43"/>
        <v>0</v>
      </c>
      <c r="BC326" s="52" t="s">
        <v>135</v>
      </c>
    </row>
    <row r="327" spans="2:62" ht="28.15" customHeight="1" x14ac:dyDescent="0.2">
      <c r="B327" s="30"/>
      <c r="C327" s="242">
        <v>1</v>
      </c>
      <c r="D327" s="44"/>
      <c r="E327" s="43"/>
      <c r="F327" s="43"/>
      <c r="G327" s="42"/>
      <c r="H327" s="223" t="s">
        <v>134</v>
      </c>
      <c r="I327" s="246">
        <v>80</v>
      </c>
      <c r="J327" s="246">
        <v>29</v>
      </c>
      <c r="K327" s="246">
        <v>7</v>
      </c>
      <c r="L327" s="41" t="s">
        <v>133</v>
      </c>
      <c r="M327" s="40" t="s">
        <v>976</v>
      </c>
      <c r="N327" s="41" t="s">
        <v>131</v>
      </c>
      <c r="O327" s="40" t="s">
        <v>1673</v>
      </c>
      <c r="P327" s="41" t="s">
        <v>130</v>
      </c>
      <c r="Q327" s="40" t="s">
        <v>634</v>
      </c>
      <c r="R327" s="41" t="s">
        <v>129</v>
      </c>
      <c r="S327" s="40" t="s">
        <v>176</v>
      </c>
      <c r="T327" s="41" t="s">
        <v>128</v>
      </c>
      <c r="U327" s="40" t="s">
        <v>132</v>
      </c>
      <c r="V327" s="41" t="s">
        <v>127</v>
      </c>
      <c r="W327" s="40" t="s">
        <v>121</v>
      </c>
      <c r="X327" s="41" t="s">
        <v>126</v>
      </c>
      <c r="Y327" s="40"/>
      <c r="Z327" s="41" t="s">
        <v>125</v>
      </c>
      <c r="AA327" s="40"/>
      <c r="AB327" s="39"/>
      <c r="AC327" s="40"/>
      <c r="AD327" s="39" t="s">
        <v>1672</v>
      </c>
      <c r="AE327" s="38"/>
      <c r="AF327" s="250"/>
      <c r="AG327" s="250"/>
      <c r="AH327" s="37"/>
      <c r="AI327" s="11"/>
      <c r="AJ327" s="233">
        <f>SUMPRODUCT(LEN($M327:$AA330)-LEN(SUBSTITUTE($M327:$AA330,"A", "")))</f>
        <v>44</v>
      </c>
      <c r="AK327" s="239">
        <f>SUMPRODUCT(LEN($AD327:$AD330)-LEN(SUBSTITUTE($AD327:$AD330,"A", "")))</f>
        <v>19</v>
      </c>
      <c r="AL327" s="230">
        <f>SUMPRODUCT(LEN($AC327:$AC330)-LEN(SUBSTITUTE($AC327:$AC330,"A", "")))</f>
        <v>0</v>
      </c>
      <c r="AM327" s="233">
        <f>SUMPRODUCT(LEN($M327:$AA330)-LEN(SUBSTITUTE($M327:$AA330,"S", "")))</f>
        <v>3</v>
      </c>
      <c r="AN327" s="239">
        <f>SUMPRODUCT(LEN($AD327:$AD330)-LEN(SUBSTITUTE($AD327:$AD330,"S", "")))</f>
        <v>3</v>
      </c>
      <c r="AO327" s="230">
        <f>SUMPRODUCT(LEN($AC327:$AC330)-LEN(SUBSTITUTE($AC327:$AC330,"S", "")))</f>
        <v>0</v>
      </c>
      <c r="AP327" s="233">
        <f>SUMPRODUCT(LEN($M327:$AA330)-LEN(SUBSTITUTE($M327:$AA330,"F", "")))</f>
        <v>0</v>
      </c>
      <c r="AQ327" s="239">
        <f>SUMPRODUCT(LEN($AD327:$AD330)-LEN(SUBSTITUTE($AD327:$AD330,"F", "")))</f>
        <v>0</v>
      </c>
      <c r="AR327" s="230">
        <f>SUMPRODUCT(LEN($AC327:$AC330)-LEN(SUBSTITUTE($AC327:$AC330,"F", "")))</f>
        <v>0</v>
      </c>
      <c r="AS327" s="233">
        <f>SUMPRODUCT(LEN($M327:$AA330)-LEN(SUBSTITUTE($M327:$AA330,"G", "")))</f>
        <v>11</v>
      </c>
      <c r="AT327" s="239">
        <f>SUMPRODUCT(LEN($AD327:$AD330)-LEN(SUBSTITUTE($AD327:$AD330,"G", "")))</f>
        <v>7</v>
      </c>
      <c r="AU327" s="230">
        <f>SUMPRODUCT(LEN($AC327:$AC330)-LEN(SUBSTITUTE($AC327:$AC330,"G", "")))</f>
        <v>0</v>
      </c>
      <c r="AV327" s="233">
        <f>SUMPRODUCT(LEN($L327:$AA330)-LEN(SUBSTITUTE($L327:$AA330,"M", "")))</f>
        <v>3</v>
      </c>
      <c r="AW327" s="236">
        <f>SUMPRODUCT(LEN($AD327:$AD330)-LEN(SUBSTITUTE($AD327:$AD330,"M", "")))</f>
        <v>0</v>
      </c>
      <c r="AX327" s="269">
        <f>SUMPRODUCT(LEN($AC327:$AC330)-LEN(SUBSTITUTE($AC327:$AC330,"M", "")))</f>
        <v>0</v>
      </c>
      <c r="AY327" s="291">
        <f>SUMPRODUCT(LEN($AE327:$AE330)-LEN(SUBSTITUTE($AE327:$AE330,"S", "")))</f>
        <v>0</v>
      </c>
      <c r="AZ327" s="227">
        <f>SUMPRODUCT(LEN($AE327:$AE330)-LEN(SUBSTITUTE($AE327:$AE330,"F", "")))</f>
        <v>0</v>
      </c>
      <c r="BA327" s="227">
        <f>SUMPRODUCT(LEN($AE327:$AE330)-LEN(SUBSTITUTE($AE327:$AE330,"G", "")))</f>
        <v>0</v>
      </c>
      <c r="BB327" s="294">
        <f>SUMPRODUCT(LEN($AE327:$AE330)-LEN(SUBSTITUTE($AE327:$AE330,"M", "")))</f>
        <v>0</v>
      </c>
    </row>
    <row r="328" spans="2:62" ht="28.15" customHeight="1" thickBot="1" x14ac:dyDescent="0.25">
      <c r="B328" s="30"/>
      <c r="C328" s="243"/>
      <c r="D328" s="36"/>
      <c r="E328" s="35"/>
      <c r="F328" s="35"/>
      <c r="G328" s="34"/>
      <c r="H328" s="224"/>
      <c r="I328" s="247"/>
      <c r="J328" s="247"/>
      <c r="K328" s="247"/>
      <c r="L328" s="33" t="s">
        <v>123</v>
      </c>
      <c r="M328" s="32" t="s">
        <v>689</v>
      </c>
      <c r="N328" s="33" t="s">
        <v>122</v>
      </c>
      <c r="O328" s="32" t="s">
        <v>382</v>
      </c>
      <c r="P328" s="33" t="s">
        <v>120</v>
      </c>
      <c r="Q328" s="32" t="s">
        <v>700</v>
      </c>
      <c r="R328" s="33" t="s">
        <v>119</v>
      </c>
      <c r="S328" s="32" t="s">
        <v>399</v>
      </c>
      <c r="T328" s="33" t="s">
        <v>118</v>
      </c>
      <c r="U328" s="32" t="s">
        <v>399</v>
      </c>
      <c r="V328" s="33" t="s">
        <v>117</v>
      </c>
      <c r="W328" s="32" t="s">
        <v>121</v>
      </c>
      <c r="X328" s="33" t="s">
        <v>116</v>
      </c>
      <c r="Y328" s="32"/>
      <c r="Z328" s="33" t="s">
        <v>115</v>
      </c>
      <c r="AA328" s="32"/>
      <c r="AB328" s="31"/>
      <c r="AC328" s="32"/>
      <c r="AD328" s="31" t="s">
        <v>1671</v>
      </c>
      <c r="AE328" s="23"/>
      <c r="AF328" s="251"/>
      <c r="AG328" s="251"/>
      <c r="AH328" s="22"/>
      <c r="AI328" s="11"/>
      <c r="AJ328" s="265"/>
      <c r="AK328" s="267"/>
      <c r="AL328" s="263"/>
      <c r="AM328" s="265"/>
      <c r="AN328" s="267"/>
      <c r="AO328" s="263"/>
      <c r="AP328" s="265"/>
      <c r="AQ328" s="267"/>
      <c r="AR328" s="263"/>
      <c r="AS328" s="265"/>
      <c r="AT328" s="267"/>
      <c r="AU328" s="263"/>
      <c r="AV328" s="265"/>
      <c r="AW328" s="275"/>
      <c r="AX328" s="270"/>
      <c r="AY328" s="292"/>
      <c r="AZ328" s="228"/>
      <c r="BA328" s="228"/>
      <c r="BB328" s="295"/>
    </row>
    <row r="329" spans="2:62" ht="28.15" customHeight="1" x14ac:dyDescent="0.2">
      <c r="B329" s="30"/>
      <c r="C329" s="244"/>
      <c r="D329" s="29"/>
      <c r="E329" s="28"/>
      <c r="F329" s="28"/>
      <c r="G329" s="27"/>
      <c r="H329" s="225">
        <v>237</v>
      </c>
      <c r="I329" s="248"/>
      <c r="J329" s="248"/>
      <c r="K329" s="248"/>
      <c r="L329" s="26" t="s">
        <v>114</v>
      </c>
      <c r="M329" s="25" t="s">
        <v>1670</v>
      </c>
      <c r="N329" s="26" t="s">
        <v>112</v>
      </c>
      <c r="O329" s="25" t="s">
        <v>1160</v>
      </c>
      <c r="P329" s="26" t="s">
        <v>111</v>
      </c>
      <c r="Q329" s="25" t="s">
        <v>186</v>
      </c>
      <c r="R329" s="26" t="s">
        <v>110</v>
      </c>
      <c r="S329" s="25" t="s">
        <v>399</v>
      </c>
      <c r="T329" s="26" t="s">
        <v>109</v>
      </c>
      <c r="U329" s="25" t="s">
        <v>104</v>
      </c>
      <c r="V329" s="26" t="s">
        <v>108</v>
      </c>
      <c r="W329" s="25"/>
      <c r="X329" s="26" t="s">
        <v>107</v>
      </c>
      <c r="Y329" s="25"/>
      <c r="Z329" s="26" t="s">
        <v>106</v>
      </c>
      <c r="AA329" s="25"/>
      <c r="AB329" s="24"/>
      <c r="AC329" s="25"/>
      <c r="AD329" s="24"/>
      <c r="AE329" s="23"/>
      <c r="AF329" s="251"/>
      <c r="AG329" s="251"/>
      <c r="AH329" s="22"/>
      <c r="AI329" s="11"/>
      <c r="AJ329" s="265"/>
      <c r="AK329" s="267"/>
      <c r="AL329" s="263"/>
      <c r="AM329" s="265"/>
      <c r="AN329" s="267"/>
      <c r="AO329" s="263"/>
      <c r="AP329" s="265"/>
      <c r="AQ329" s="267"/>
      <c r="AR329" s="263"/>
      <c r="AS329" s="265"/>
      <c r="AT329" s="267"/>
      <c r="AU329" s="263"/>
      <c r="AV329" s="265"/>
      <c r="AW329" s="275"/>
      <c r="AX329" s="270"/>
      <c r="AY329" s="292"/>
      <c r="AZ329" s="228"/>
      <c r="BA329" s="228"/>
      <c r="BB329" s="295"/>
    </row>
    <row r="330" spans="2:62" ht="28.15" customHeight="1" thickBot="1" x14ac:dyDescent="0.25">
      <c r="B330" s="30"/>
      <c r="C330" s="253"/>
      <c r="D330" s="51"/>
      <c r="E330" s="50"/>
      <c r="F330" s="50"/>
      <c r="G330" s="49"/>
      <c r="H330" s="226"/>
      <c r="I330" s="254"/>
      <c r="J330" s="254"/>
      <c r="K330" s="254"/>
      <c r="L330" s="48" t="s">
        <v>105</v>
      </c>
      <c r="M330" s="47" t="s">
        <v>186</v>
      </c>
      <c r="N330" s="48" t="s">
        <v>103</v>
      </c>
      <c r="O330" s="47" t="s">
        <v>1350</v>
      </c>
      <c r="P330" s="48" t="s">
        <v>102</v>
      </c>
      <c r="Q330" s="47" t="s">
        <v>186</v>
      </c>
      <c r="R330" s="48" t="s">
        <v>101</v>
      </c>
      <c r="S330" s="47" t="s">
        <v>186</v>
      </c>
      <c r="T330" s="48">
        <v>20</v>
      </c>
      <c r="U330" s="47" t="s">
        <v>121</v>
      </c>
      <c r="V330" s="48" t="s">
        <v>100</v>
      </c>
      <c r="W330" s="47"/>
      <c r="X330" s="48" t="s">
        <v>99</v>
      </c>
      <c r="Y330" s="47"/>
      <c r="Z330" s="48" t="s">
        <v>98</v>
      </c>
      <c r="AA330" s="47"/>
      <c r="AB330" s="16"/>
      <c r="AC330" s="47"/>
      <c r="AD330" s="16"/>
      <c r="AE330" s="46"/>
      <c r="AF330" s="255"/>
      <c r="AG330" s="255"/>
      <c r="AH330" s="45"/>
      <c r="AI330" s="11"/>
      <c r="AJ330" s="266"/>
      <c r="AK330" s="268"/>
      <c r="AL330" s="264"/>
      <c r="AM330" s="266"/>
      <c r="AN330" s="268"/>
      <c r="AO330" s="264"/>
      <c r="AP330" s="266"/>
      <c r="AQ330" s="268"/>
      <c r="AR330" s="264"/>
      <c r="AS330" s="266"/>
      <c r="AT330" s="268"/>
      <c r="AU330" s="264"/>
      <c r="AV330" s="266"/>
      <c r="AW330" s="276"/>
      <c r="AX330" s="271"/>
      <c r="AY330" s="293"/>
      <c r="AZ330" s="229"/>
      <c r="BA330" s="229"/>
      <c r="BB330" s="296"/>
    </row>
    <row r="331" spans="2:62" ht="28.15" customHeight="1" x14ac:dyDescent="0.2">
      <c r="B331" s="30"/>
      <c r="C331" s="242">
        <v>2</v>
      </c>
      <c r="D331" s="44"/>
      <c r="E331" s="43"/>
      <c r="F331" s="43"/>
      <c r="G331" s="42"/>
      <c r="H331" s="223"/>
      <c r="I331" s="246"/>
      <c r="J331" s="246"/>
      <c r="K331" s="246"/>
      <c r="L331" s="41" t="s">
        <v>133</v>
      </c>
      <c r="M331" s="40"/>
      <c r="N331" s="41" t="s">
        <v>131</v>
      </c>
      <c r="O331" s="40"/>
      <c r="P331" s="41" t="s">
        <v>130</v>
      </c>
      <c r="Q331" s="40"/>
      <c r="R331" s="41" t="s">
        <v>129</v>
      </c>
      <c r="S331" s="40"/>
      <c r="T331" s="41" t="s">
        <v>128</v>
      </c>
      <c r="U331" s="40"/>
      <c r="V331" s="41" t="s">
        <v>127</v>
      </c>
      <c r="W331" s="40"/>
      <c r="X331" s="41" t="s">
        <v>126</v>
      </c>
      <c r="Y331" s="40"/>
      <c r="Z331" s="41" t="s">
        <v>125</v>
      </c>
      <c r="AA331" s="40"/>
      <c r="AB331" s="39"/>
      <c r="AC331" s="40"/>
      <c r="AD331" s="39"/>
      <c r="AE331" s="38"/>
      <c r="AF331" s="250"/>
      <c r="AG331" s="250"/>
      <c r="AH331" s="37"/>
      <c r="AI331" s="11"/>
      <c r="AJ331" s="233">
        <f>SUMPRODUCT(LEN($M331:$AA334)-LEN(SUBSTITUTE($M331:$AA334,"A", "")))</f>
        <v>0</v>
      </c>
      <c r="AK331" s="239">
        <f>SUMPRODUCT(LEN($AD331:$AD334)-LEN(SUBSTITUTE($AD331:$AD334,"A", "")))</f>
        <v>0</v>
      </c>
      <c r="AL331" s="230">
        <f>SUMPRODUCT(LEN($AC331:$AC334)-LEN(SUBSTITUTE($AC331:$AC334,"A", "")))</f>
        <v>0</v>
      </c>
      <c r="AM331" s="233">
        <f>SUMPRODUCT(LEN($M331:$AA334)-LEN(SUBSTITUTE($M331:$AA334,"S", "")))</f>
        <v>0</v>
      </c>
      <c r="AN331" s="239">
        <f>SUMPRODUCT(LEN($AD331:$AD334)-LEN(SUBSTITUTE($AD331:$AD334,"S", "")))</f>
        <v>0</v>
      </c>
      <c r="AO331" s="230">
        <f>SUMPRODUCT(LEN($AC331:$AC334)-LEN(SUBSTITUTE($AC331:$AC334,"S", "")))</f>
        <v>0</v>
      </c>
      <c r="AP331" s="233">
        <f>SUMPRODUCT(LEN($M331:$AA334)-LEN(SUBSTITUTE($M331:$AA334,"F", "")))</f>
        <v>0</v>
      </c>
      <c r="AQ331" s="239">
        <f>SUMPRODUCT(LEN($AD331:$AD334)-LEN(SUBSTITUTE($AD331:$AD334,"F", "")))</f>
        <v>0</v>
      </c>
      <c r="AR331" s="230">
        <f>SUMPRODUCT(LEN($AC331:$AC334)-LEN(SUBSTITUTE($AC331:$AC334,"F", "")))</f>
        <v>0</v>
      </c>
      <c r="AS331" s="233">
        <f>SUMPRODUCT(LEN($M331:$AA334)-LEN(SUBSTITUTE($M331:$AA334,"G", "")))</f>
        <v>0</v>
      </c>
      <c r="AT331" s="239">
        <f>SUMPRODUCT(LEN($AD331:$AD334)-LEN(SUBSTITUTE($AD331:$AD334,"G", "")))</f>
        <v>0</v>
      </c>
      <c r="AU331" s="230">
        <f>SUMPRODUCT(LEN($AC331:$AC334)-LEN(SUBSTITUTE($AC331:$AC334,"G", "")))</f>
        <v>0</v>
      </c>
      <c r="AV331" s="233">
        <f>SUMPRODUCT(LEN($L331:$AA334)-LEN(SUBSTITUTE($L331:$AA334,"M", "")))</f>
        <v>0</v>
      </c>
      <c r="AW331" s="236">
        <f>SUMPRODUCT(LEN($AD331:$AD334)-LEN(SUBSTITUTE($AD331:$AD334,"M", "")))</f>
        <v>0</v>
      </c>
      <c r="AX331" s="269">
        <f>SUMPRODUCT(LEN($AC331:$AC334)-LEN(SUBSTITUTE($AC331:$AC334,"M", "")))</f>
        <v>0</v>
      </c>
      <c r="AY331" s="291">
        <f>SUMPRODUCT(LEN($AE331:$AE334)-LEN(SUBSTITUTE($AE331:$AE334,"S", "")))</f>
        <v>0</v>
      </c>
      <c r="AZ331" s="227">
        <f>SUMPRODUCT(LEN($AE331:$AE334)-LEN(SUBSTITUTE($AE331:$AE334,"F", "")))</f>
        <v>0</v>
      </c>
      <c r="BA331" s="227">
        <f>SUMPRODUCT(LEN($AE331:$AE334)-LEN(SUBSTITUTE($AE331:$AE334,"G", "")))</f>
        <v>0</v>
      </c>
      <c r="BB331" s="294">
        <f>SUMPRODUCT(LEN($AE331:$AE334)-LEN(SUBSTITUTE($AE331:$AE334,"M", "")))</f>
        <v>0</v>
      </c>
    </row>
    <row r="332" spans="2:62" ht="28.15" customHeight="1" thickBot="1" x14ac:dyDescent="0.25">
      <c r="B332" s="30"/>
      <c r="C332" s="243"/>
      <c r="D332" s="36"/>
      <c r="E332" s="35"/>
      <c r="F332" s="35"/>
      <c r="G332" s="34"/>
      <c r="H332" s="224"/>
      <c r="I332" s="247"/>
      <c r="J332" s="247"/>
      <c r="K332" s="247"/>
      <c r="L332" s="33" t="s">
        <v>123</v>
      </c>
      <c r="M332" s="32"/>
      <c r="N332" s="33" t="s">
        <v>122</v>
      </c>
      <c r="O332" s="32"/>
      <c r="P332" s="33" t="s">
        <v>120</v>
      </c>
      <c r="Q332" s="32"/>
      <c r="R332" s="33" t="s">
        <v>119</v>
      </c>
      <c r="S332" s="32"/>
      <c r="T332" s="33" t="s">
        <v>118</v>
      </c>
      <c r="U332" s="32"/>
      <c r="V332" s="33" t="s">
        <v>117</v>
      </c>
      <c r="W332" s="32"/>
      <c r="X332" s="33" t="s">
        <v>116</v>
      </c>
      <c r="Y332" s="32"/>
      <c r="Z332" s="33" t="s">
        <v>115</v>
      </c>
      <c r="AA332" s="32"/>
      <c r="AB332" s="31"/>
      <c r="AC332" s="32"/>
      <c r="AD332" s="31"/>
      <c r="AE332" s="23"/>
      <c r="AF332" s="251"/>
      <c r="AG332" s="251"/>
      <c r="AH332" s="22"/>
      <c r="AI332" s="11"/>
      <c r="AJ332" s="265"/>
      <c r="AK332" s="267"/>
      <c r="AL332" s="263"/>
      <c r="AM332" s="265"/>
      <c r="AN332" s="267"/>
      <c r="AO332" s="263"/>
      <c r="AP332" s="265"/>
      <c r="AQ332" s="267"/>
      <c r="AR332" s="263"/>
      <c r="AS332" s="265"/>
      <c r="AT332" s="267"/>
      <c r="AU332" s="263"/>
      <c r="AV332" s="265"/>
      <c r="AW332" s="275"/>
      <c r="AX332" s="270"/>
      <c r="AY332" s="292"/>
      <c r="AZ332" s="228"/>
      <c r="BA332" s="228"/>
      <c r="BB332" s="295"/>
    </row>
    <row r="333" spans="2:62" ht="28.15" customHeight="1" x14ac:dyDescent="0.2">
      <c r="B333" s="30"/>
      <c r="C333" s="244"/>
      <c r="D333" s="29"/>
      <c r="E333" s="28"/>
      <c r="F333" s="28"/>
      <c r="G333" s="27"/>
      <c r="H333" s="225"/>
      <c r="I333" s="248"/>
      <c r="J333" s="248"/>
      <c r="K333" s="248"/>
      <c r="L333" s="26" t="s">
        <v>114</v>
      </c>
      <c r="M333" s="25"/>
      <c r="N333" s="26" t="s">
        <v>112</v>
      </c>
      <c r="O333" s="25"/>
      <c r="P333" s="26" t="s">
        <v>111</v>
      </c>
      <c r="Q333" s="25"/>
      <c r="R333" s="26" t="s">
        <v>110</v>
      </c>
      <c r="S333" s="25"/>
      <c r="T333" s="26" t="s">
        <v>109</v>
      </c>
      <c r="U333" s="25"/>
      <c r="V333" s="26" t="s">
        <v>108</v>
      </c>
      <c r="W333" s="25"/>
      <c r="X333" s="26" t="s">
        <v>107</v>
      </c>
      <c r="Y333" s="25"/>
      <c r="Z333" s="26" t="s">
        <v>106</v>
      </c>
      <c r="AA333" s="25"/>
      <c r="AB333" s="24"/>
      <c r="AC333" s="25"/>
      <c r="AD333" s="24"/>
      <c r="AE333" s="23"/>
      <c r="AF333" s="251"/>
      <c r="AG333" s="251"/>
      <c r="AH333" s="22"/>
      <c r="AI333" s="11"/>
      <c r="AJ333" s="265"/>
      <c r="AK333" s="267"/>
      <c r="AL333" s="263"/>
      <c r="AM333" s="265"/>
      <c r="AN333" s="267"/>
      <c r="AO333" s="263"/>
      <c r="AP333" s="265"/>
      <c r="AQ333" s="267"/>
      <c r="AR333" s="263"/>
      <c r="AS333" s="265"/>
      <c r="AT333" s="267"/>
      <c r="AU333" s="263"/>
      <c r="AV333" s="265"/>
      <c r="AW333" s="275"/>
      <c r="AX333" s="270"/>
      <c r="AY333" s="292"/>
      <c r="AZ333" s="228"/>
      <c r="BA333" s="228"/>
      <c r="BB333" s="295"/>
    </row>
    <row r="334" spans="2:62" ht="28.15" customHeight="1" thickBot="1" x14ac:dyDescent="0.25">
      <c r="B334" s="30"/>
      <c r="C334" s="253"/>
      <c r="D334" s="51"/>
      <c r="E334" s="50"/>
      <c r="F334" s="50"/>
      <c r="G334" s="49"/>
      <c r="H334" s="226"/>
      <c r="I334" s="254"/>
      <c r="J334" s="254"/>
      <c r="K334" s="254"/>
      <c r="L334" s="48" t="s">
        <v>105</v>
      </c>
      <c r="M334" s="47"/>
      <c r="N334" s="48" t="s">
        <v>103</v>
      </c>
      <c r="O334" s="47"/>
      <c r="P334" s="48" t="s">
        <v>102</v>
      </c>
      <c r="Q334" s="47"/>
      <c r="R334" s="48" t="s">
        <v>101</v>
      </c>
      <c r="S334" s="47"/>
      <c r="T334" s="48">
        <v>20</v>
      </c>
      <c r="U334" s="47"/>
      <c r="V334" s="48" t="s">
        <v>100</v>
      </c>
      <c r="W334" s="47"/>
      <c r="X334" s="48" t="s">
        <v>99</v>
      </c>
      <c r="Y334" s="47"/>
      <c r="Z334" s="48" t="s">
        <v>98</v>
      </c>
      <c r="AA334" s="47"/>
      <c r="AB334" s="16"/>
      <c r="AC334" s="47"/>
      <c r="AD334" s="16"/>
      <c r="AE334" s="46"/>
      <c r="AF334" s="255"/>
      <c r="AG334" s="255"/>
      <c r="AH334" s="45"/>
      <c r="AI334" s="11"/>
      <c r="AJ334" s="266"/>
      <c r="AK334" s="268"/>
      <c r="AL334" s="264"/>
      <c r="AM334" s="266"/>
      <c r="AN334" s="268"/>
      <c r="AO334" s="264"/>
      <c r="AP334" s="266"/>
      <c r="AQ334" s="268"/>
      <c r="AR334" s="264"/>
      <c r="AS334" s="266"/>
      <c r="AT334" s="268"/>
      <c r="AU334" s="264"/>
      <c r="AV334" s="266"/>
      <c r="AW334" s="276"/>
      <c r="AX334" s="271"/>
      <c r="AY334" s="293"/>
      <c r="AZ334" s="229"/>
      <c r="BA334" s="229"/>
      <c r="BB334" s="296"/>
    </row>
    <row r="335" spans="2:62" ht="28.15" customHeight="1" x14ac:dyDescent="0.2">
      <c r="B335" s="30"/>
      <c r="C335" s="242">
        <v>3</v>
      </c>
      <c r="D335" s="44"/>
      <c r="E335" s="43"/>
      <c r="F335" s="43"/>
      <c r="G335" s="42"/>
      <c r="H335" s="223"/>
      <c r="I335" s="246"/>
      <c r="J335" s="246"/>
      <c r="K335" s="246"/>
      <c r="L335" s="41" t="s">
        <v>133</v>
      </c>
      <c r="M335" s="40"/>
      <c r="N335" s="41" t="s">
        <v>131</v>
      </c>
      <c r="O335" s="40"/>
      <c r="P335" s="41" t="s">
        <v>130</v>
      </c>
      <c r="Q335" s="40"/>
      <c r="R335" s="41" t="s">
        <v>129</v>
      </c>
      <c r="S335" s="40"/>
      <c r="T335" s="41" t="s">
        <v>128</v>
      </c>
      <c r="U335" s="40"/>
      <c r="V335" s="41" t="s">
        <v>127</v>
      </c>
      <c r="W335" s="40"/>
      <c r="X335" s="41" t="s">
        <v>126</v>
      </c>
      <c r="Y335" s="40"/>
      <c r="Z335" s="41" t="s">
        <v>125</v>
      </c>
      <c r="AA335" s="40"/>
      <c r="AB335" s="39"/>
      <c r="AC335" s="40"/>
      <c r="AD335" s="39"/>
      <c r="AE335" s="38"/>
      <c r="AF335" s="250"/>
      <c r="AG335" s="250"/>
      <c r="AH335" s="37"/>
      <c r="AI335" s="11"/>
      <c r="AJ335" s="233">
        <f>SUMPRODUCT(LEN($M335:$AA338)-LEN(SUBSTITUTE($M335:$AA338,"A", "")))</f>
        <v>0</v>
      </c>
      <c r="AK335" s="239">
        <f>SUMPRODUCT(LEN($AD335:$AD338)-LEN(SUBSTITUTE($AD335:$AD338,"A", "")))</f>
        <v>0</v>
      </c>
      <c r="AL335" s="230">
        <f>SUMPRODUCT(LEN($AC335:$AC338)-LEN(SUBSTITUTE($AC335:$AC338,"A", "")))</f>
        <v>0</v>
      </c>
      <c r="AM335" s="233">
        <f>SUMPRODUCT(LEN($M335:$AA338)-LEN(SUBSTITUTE($M335:$AA338,"S", "")))</f>
        <v>0</v>
      </c>
      <c r="AN335" s="239">
        <f>SUMPRODUCT(LEN($AD335:$AD338)-LEN(SUBSTITUTE($AD335:$AD338,"S", "")))</f>
        <v>0</v>
      </c>
      <c r="AO335" s="230">
        <f>SUMPRODUCT(LEN($AC335:$AC338)-LEN(SUBSTITUTE($AC335:$AC338,"S", "")))</f>
        <v>0</v>
      </c>
      <c r="AP335" s="233">
        <f>SUMPRODUCT(LEN($M335:$AA338)-LEN(SUBSTITUTE($M335:$AA338,"F", "")))</f>
        <v>0</v>
      </c>
      <c r="AQ335" s="239">
        <f>SUMPRODUCT(LEN($AD335:$AD338)-LEN(SUBSTITUTE($AD335:$AD338,"F", "")))</f>
        <v>0</v>
      </c>
      <c r="AR335" s="230">
        <f>SUMPRODUCT(LEN($AC335:$AC338)-LEN(SUBSTITUTE($AC335:$AC338,"F", "")))</f>
        <v>0</v>
      </c>
      <c r="AS335" s="233">
        <f>SUMPRODUCT(LEN($M335:$AA338)-LEN(SUBSTITUTE($M335:$AA338,"G", "")))</f>
        <v>0</v>
      </c>
      <c r="AT335" s="239">
        <f>SUMPRODUCT(LEN($AD335:$AD338)-LEN(SUBSTITUTE($AD335:$AD338,"G", "")))</f>
        <v>0</v>
      </c>
      <c r="AU335" s="230">
        <f>SUMPRODUCT(LEN($AC335:$AC338)-LEN(SUBSTITUTE($AC335:$AC338,"G", "")))</f>
        <v>0</v>
      </c>
      <c r="AV335" s="233">
        <f>SUMPRODUCT(LEN($L335:$AA338)-LEN(SUBSTITUTE($L335:$AA338,"M", "")))</f>
        <v>0</v>
      </c>
      <c r="AW335" s="236">
        <f>SUMPRODUCT(LEN($AD335:$AD338)-LEN(SUBSTITUTE($AD335:$AD338,"M", "")))</f>
        <v>0</v>
      </c>
      <c r="AX335" s="269">
        <f>SUMPRODUCT(LEN($AC335:$AC338)-LEN(SUBSTITUTE($AC335:$AC338,"M", "")))</f>
        <v>0</v>
      </c>
      <c r="AY335" s="291">
        <f>SUMPRODUCT(LEN($AE335:$AE338)-LEN(SUBSTITUTE($AE335:$AE338,"S", "")))</f>
        <v>0</v>
      </c>
      <c r="AZ335" s="227">
        <f>SUMPRODUCT(LEN($AE335:$AE338)-LEN(SUBSTITUTE($AE335:$AE338,"F", "")))</f>
        <v>0</v>
      </c>
      <c r="BA335" s="227">
        <f>SUMPRODUCT(LEN($AE335:$AE338)-LEN(SUBSTITUTE($AE335:$AE338,"G", "")))</f>
        <v>0</v>
      </c>
      <c r="BB335" s="294">
        <f>SUMPRODUCT(LEN($AE335:$AE338)-LEN(SUBSTITUTE($AE335:$AE338,"M", "")))</f>
        <v>0</v>
      </c>
    </row>
    <row r="336" spans="2:62" ht="28.15" customHeight="1" thickBot="1" x14ac:dyDescent="0.25">
      <c r="B336" s="30"/>
      <c r="C336" s="243"/>
      <c r="D336" s="36"/>
      <c r="E336" s="35"/>
      <c r="F336" s="35"/>
      <c r="G336" s="34"/>
      <c r="H336" s="224"/>
      <c r="I336" s="247"/>
      <c r="J336" s="247"/>
      <c r="K336" s="247"/>
      <c r="L336" s="33" t="s">
        <v>123</v>
      </c>
      <c r="M336" s="32"/>
      <c r="N336" s="33" t="s">
        <v>122</v>
      </c>
      <c r="O336" s="32"/>
      <c r="P336" s="33" t="s">
        <v>120</v>
      </c>
      <c r="Q336" s="32"/>
      <c r="R336" s="33" t="s">
        <v>119</v>
      </c>
      <c r="S336" s="32"/>
      <c r="T336" s="33" t="s">
        <v>118</v>
      </c>
      <c r="U336" s="32"/>
      <c r="V336" s="33" t="s">
        <v>117</v>
      </c>
      <c r="W336" s="32"/>
      <c r="X336" s="33" t="s">
        <v>116</v>
      </c>
      <c r="Y336" s="32"/>
      <c r="Z336" s="33" t="s">
        <v>115</v>
      </c>
      <c r="AA336" s="32"/>
      <c r="AB336" s="31"/>
      <c r="AC336" s="32"/>
      <c r="AD336" s="31"/>
      <c r="AE336" s="23"/>
      <c r="AF336" s="251"/>
      <c r="AG336" s="251"/>
      <c r="AH336" s="22"/>
      <c r="AI336" s="11"/>
      <c r="AJ336" s="265"/>
      <c r="AK336" s="267"/>
      <c r="AL336" s="263"/>
      <c r="AM336" s="265"/>
      <c r="AN336" s="267"/>
      <c r="AO336" s="263"/>
      <c r="AP336" s="265"/>
      <c r="AQ336" s="267"/>
      <c r="AR336" s="263"/>
      <c r="AS336" s="265"/>
      <c r="AT336" s="267"/>
      <c r="AU336" s="263"/>
      <c r="AV336" s="265"/>
      <c r="AW336" s="275"/>
      <c r="AX336" s="270"/>
      <c r="AY336" s="292"/>
      <c r="AZ336" s="228"/>
      <c r="BA336" s="228"/>
      <c r="BB336" s="295"/>
    </row>
    <row r="337" spans="2:62" ht="28.15" customHeight="1" x14ac:dyDescent="0.2">
      <c r="B337" s="30"/>
      <c r="C337" s="244"/>
      <c r="D337" s="29"/>
      <c r="E337" s="28"/>
      <c r="F337" s="28"/>
      <c r="G337" s="27"/>
      <c r="H337" s="225"/>
      <c r="I337" s="248"/>
      <c r="J337" s="248"/>
      <c r="K337" s="248"/>
      <c r="L337" s="26" t="s">
        <v>114</v>
      </c>
      <c r="M337" s="25"/>
      <c r="N337" s="26" t="s">
        <v>112</v>
      </c>
      <c r="O337" s="25"/>
      <c r="P337" s="26" t="s">
        <v>111</v>
      </c>
      <c r="Q337" s="25"/>
      <c r="R337" s="26" t="s">
        <v>110</v>
      </c>
      <c r="S337" s="25"/>
      <c r="T337" s="26" t="s">
        <v>109</v>
      </c>
      <c r="U337" s="25"/>
      <c r="V337" s="26" t="s">
        <v>108</v>
      </c>
      <c r="W337" s="25"/>
      <c r="X337" s="26" t="s">
        <v>107</v>
      </c>
      <c r="Y337" s="25"/>
      <c r="Z337" s="26" t="s">
        <v>106</v>
      </c>
      <c r="AA337" s="25"/>
      <c r="AB337" s="24"/>
      <c r="AC337" s="25"/>
      <c r="AD337" s="24"/>
      <c r="AE337" s="23"/>
      <c r="AF337" s="251"/>
      <c r="AG337" s="251"/>
      <c r="AH337" s="22"/>
      <c r="AI337" s="11"/>
      <c r="AJ337" s="265"/>
      <c r="AK337" s="267"/>
      <c r="AL337" s="263"/>
      <c r="AM337" s="265"/>
      <c r="AN337" s="267"/>
      <c r="AO337" s="263"/>
      <c r="AP337" s="265"/>
      <c r="AQ337" s="267"/>
      <c r="AR337" s="263"/>
      <c r="AS337" s="265"/>
      <c r="AT337" s="267"/>
      <c r="AU337" s="263"/>
      <c r="AV337" s="265"/>
      <c r="AW337" s="275"/>
      <c r="AX337" s="270"/>
      <c r="AY337" s="292"/>
      <c r="AZ337" s="228"/>
      <c r="BA337" s="228"/>
      <c r="BB337" s="295"/>
    </row>
    <row r="338" spans="2:62" ht="28.15" customHeight="1" thickBot="1" x14ac:dyDescent="0.25">
      <c r="B338" s="21"/>
      <c r="C338" s="245"/>
      <c r="D338" s="20"/>
      <c r="E338" s="19"/>
      <c r="F338" s="19"/>
      <c r="G338" s="18"/>
      <c r="H338" s="226"/>
      <c r="I338" s="249"/>
      <c r="J338" s="249"/>
      <c r="K338" s="249"/>
      <c r="L338" s="17" t="s">
        <v>105</v>
      </c>
      <c r="M338" s="15"/>
      <c r="N338" s="17" t="s">
        <v>103</v>
      </c>
      <c r="O338" s="15"/>
      <c r="P338" s="17" t="s">
        <v>102</v>
      </c>
      <c r="Q338" s="15"/>
      <c r="R338" s="17" t="s">
        <v>101</v>
      </c>
      <c r="S338" s="15"/>
      <c r="T338" s="17">
        <v>20</v>
      </c>
      <c r="U338" s="15"/>
      <c r="V338" s="17" t="s">
        <v>100</v>
      </c>
      <c r="W338" s="15"/>
      <c r="X338" s="17" t="s">
        <v>99</v>
      </c>
      <c r="Y338" s="15"/>
      <c r="Z338" s="17" t="s">
        <v>98</v>
      </c>
      <c r="AA338" s="15"/>
      <c r="AB338" s="16"/>
      <c r="AC338" s="15"/>
      <c r="AD338" s="14"/>
      <c r="AE338" s="13"/>
      <c r="AF338" s="252"/>
      <c r="AG338" s="252"/>
      <c r="AH338" s="12"/>
      <c r="AI338" s="11"/>
      <c r="AJ338" s="266"/>
      <c r="AK338" s="268"/>
      <c r="AL338" s="264"/>
      <c r="AM338" s="266"/>
      <c r="AN338" s="268"/>
      <c r="AO338" s="264"/>
      <c r="AP338" s="266"/>
      <c r="AQ338" s="268"/>
      <c r="AR338" s="264"/>
      <c r="AS338" s="266"/>
      <c r="AT338" s="268"/>
      <c r="AU338" s="264"/>
      <c r="AV338" s="266"/>
      <c r="AW338" s="276"/>
      <c r="AX338" s="271"/>
      <c r="AY338" s="293"/>
      <c r="AZ338" s="229"/>
      <c r="BA338" s="229"/>
      <c r="BB338" s="296"/>
    </row>
    <row r="339" spans="2:62" ht="85.9" customHeight="1" thickTop="1" thickBot="1" x14ac:dyDescent="0.35">
      <c r="B339" s="105" t="s">
        <v>174</v>
      </c>
      <c r="C339" s="95" t="s">
        <v>173</v>
      </c>
      <c r="D339" s="100" t="s">
        <v>172</v>
      </c>
      <c r="E339" s="104" t="s">
        <v>171</v>
      </c>
      <c r="F339" s="103"/>
      <c r="G339" s="102"/>
      <c r="H339" s="101" t="s">
        <v>170</v>
      </c>
      <c r="I339" s="100" t="s">
        <v>96</v>
      </c>
      <c r="J339" s="100" t="s">
        <v>169</v>
      </c>
      <c r="K339" s="100" t="s">
        <v>97</v>
      </c>
      <c r="L339" s="256" t="s">
        <v>168</v>
      </c>
      <c r="M339" s="262"/>
      <c r="N339" s="256" t="s">
        <v>167</v>
      </c>
      <c r="O339" s="262"/>
      <c r="P339" s="256" t="s">
        <v>167</v>
      </c>
      <c r="Q339" s="257"/>
      <c r="R339" s="256" t="s">
        <v>167</v>
      </c>
      <c r="S339" s="257"/>
      <c r="T339" s="256" t="s">
        <v>167</v>
      </c>
      <c r="U339" s="257"/>
      <c r="V339" s="256" t="s">
        <v>167</v>
      </c>
      <c r="W339" s="257"/>
      <c r="X339" s="256" t="s">
        <v>167</v>
      </c>
      <c r="Y339" s="257"/>
      <c r="Z339" s="256" t="s">
        <v>167</v>
      </c>
      <c r="AA339" s="257"/>
      <c r="AB339" s="261" t="s">
        <v>166</v>
      </c>
      <c r="AC339" s="257"/>
      <c r="AD339" s="101" t="s">
        <v>165</v>
      </c>
      <c r="AE339" s="101" t="s">
        <v>164</v>
      </c>
      <c r="AF339" s="100" t="s">
        <v>163</v>
      </c>
      <c r="AG339" s="100" t="s">
        <v>162</v>
      </c>
      <c r="AH339" s="99" t="s">
        <v>161</v>
      </c>
      <c r="AI339" s="98"/>
      <c r="AJ339" s="96" t="s">
        <v>160</v>
      </c>
      <c r="AK339" s="95" t="s">
        <v>159</v>
      </c>
      <c r="AL339" s="94" t="s">
        <v>158</v>
      </c>
      <c r="AM339" s="96" t="s">
        <v>157</v>
      </c>
      <c r="AN339" s="95" t="s">
        <v>156</v>
      </c>
      <c r="AO339" s="94" t="s">
        <v>155</v>
      </c>
      <c r="AP339" s="96" t="s">
        <v>154</v>
      </c>
      <c r="AQ339" s="95" t="s">
        <v>153</v>
      </c>
      <c r="AR339" s="97" t="s">
        <v>152</v>
      </c>
      <c r="AS339" s="96" t="s">
        <v>151</v>
      </c>
      <c r="AT339" s="95" t="s">
        <v>150</v>
      </c>
      <c r="AU339" s="94" t="s">
        <v>149</v>
      </c>
      <c r="AV339" s="96" t="s">
        <v>148</v>
      </c>
      <c r="AW339" s="95" t="s">
        <v>147</v>
      </c>
      <c r="AX339" s="94" t="s">
        <v>146</v>
      </c>
      <c r="AY339" s="93" t="s">
        <v>145</v>
      </c>
      <c r="AZ339" s="92" t="s">
        <v>144</v>
      </c>
      <c r="BA339" s="92" t="s">
        <v>143</v>
      </c>
      <c r="BB339" s="91" t="s">
        <v>142</v>
      </c>
    </row>
    <row r="340" spans="2:62" ht="48" thickBot="1" x14ac:dyDescent="0.3">
      <c r="B340" s="90" t="s">
        <v>231</v>
      </c>
      <c r="C340" s="89"/>
      <c r="D340" s="88"/>
      <c r="E340" s="258"/>
      <c r="F340" s="259"/>
      <c r="G340" s="260"/>
      <c r="H340" s="87" t="s">
        <v>140</v>
      </c>
      <c r="I340" s="86"/>
      <c r="J340" s="86"/>
      <c r="K340" s="85"/>
      <c r="L340" s="84"/>
      <c r="M340" s="81"/>
      <c r="N340" s="84"/>
      <c r="O340" s="81"/>
      <c r="P340" s="84"/>
      <c r="Q340" s="81"/>
      <c r="R340" s="84"/>
      <c r="S340" s="81"/>
      <c r="T340" s="84"/>
      <c r="U340" s="81"/>
      <c r="V340" s="84"/>
      <c r="W340" s="81"/>
      <c r="X340" s="84"/>
      <c r="Y340" s="81"/>
      <c r="Z340" s="84"/>
      <c r="AA340" s="83"/>
      <c r="AB340" s="82" t="s">
        <v>139</v>
      </c>
      <c r="AC340" s="81"/>
      <c r="AD340" s="81"/>
      <c r="AE340" s="81"/>
      <c r="AF340" s="80"/>
      <c r="AG340" s="80"/>
      <c r="AH340" s="60"/>
      <c r="AI340" s="79" t="s">
        <v>138</v>
      </c>
      <c r="AJ340" s="78">
        <f t="shared" ref="AJ340:BB340" si="44">SUM(AJ342:AJ353)</f>
        <v>63</v>
      </c>
      <c r="AK340" s="77">
        <f t="shared" si="44"/>
        <v>17</v>
      </c>
      <c r="AL340" s="76">
        <f t="shared" si="44"/>
        <v>0</v>
      </c>
      <c r="AM340" s="78">
        <f t="shared" si="44"/>
        <v>22</v>
      </c>
      <c r="AN340" s="77">
        <f t="shared" si="44"/>
        <v>7</v>
      </c>
      <c r="AO340" s="76">
        <f t="shared" si="44"/>
        <v>1</v>
      </c>
      <c r="AP340" s="78">
        <f t="shared" si="44"/>
        <v>0</v>
      </c>
      <c r="AQ340" s="77">
        <f t="shared" si="44"/>
        <v>0</v>
      </c>
      <c r="AR340" s="76">
        <f t="shared" si="44"/>
        <v>0</v>
      </c>
      <c r="AS340" s="78">
        <f t="shared" si="44"/>
        <v>7</v>
      </c>
      <c r="AT340" s="77">
        <f t="shared" si="44"/>
        <v>2</v>
      </c>
      <c r="AU340" s="76">
        <f t="shared" si="44"/>
        <v>0</v>
      </c>
      <c r="AV340" s="78">
        <f t="shared" si="44"/>
        <v>5</v>
      </c>
      <c r="AW340" s="77">
        <f t="shared" si="44"/>
        <v>0</v>
      </c>
      <c r="AX340" s="76">
        <f t="shared" si="44"/>
        <v>0</v>
      </c>
      <c r="AY340" s="75">
        <f t="shared" si="44"/>
        <v>0</v>
      </c>
      <c r="AZ340" s="74">
        <f t="shared" si="44"/>
        <v>0</v>
      </c>
      <c r="BA340" s="74">
        <f t="shared" si="44"/>
        <v>1</v>
      </c>
      <c r="BB340" s="73">
        <f t="shared" si="44"/>
        <v>0</v>
      </c>
      <c r="BC340" s="72" t="s">
        <v>137</v>
      </c>
      <c r="BF340" s="5">
        <f>SUM(AJ340:AL340)/$BG$5</f>
        <v>80</v>
      </c>
      <c r="BG340" s="5">
        <f>SUM(AM340:AO340,AY340)/$BG$5</f>
        <v>30</v>
      </c>
      <c r="BH340" s="5">
        <f>SUM(AP340:AR340,AZ340)/$BG$5</f>
        <v>0</v>
      </c>
      <c r="BI340" s="5">
        <f>SUM(AS340:AU340,BA340)/$BG$5</f>
        <v>10</v>
      </c>
      <c r="BJ340" s="5">
        <f>SUM(AV340:AX340,BB340)/$BG$5</f>
        <v>5</v>
      </c>
    </row>
    <row r="341" spans="2:62" ht="37.5" thickBot="1" x14ac:dyDescent="0.3">
      <c r="B341" s="71"/>
      <c r="C341" s="70"/>
      <c r="D341" s="69"/>
      <c r="E341" s="68"/>
      <c r="F341" s="68"/>
      <c r="G341" s="67"/>
      <c r="H341" s="66"/>
      <c r="I341" s="64"/>
      <c r="J341" s="64"/>
      <c r="K341" s="65"/>
      <c r="L341" s="64"/>
      <c r="M341" s="62"/>
      <c r="N341" s="64"/>
      <c r="O341" s="62"/>
      <c r="P341" s="64"/>
      <c r="Q341" s="62"/>
      <c r="R341" s="64"/>
      <c r="S341" s="62"/>
      <c r="T341" s="64"/>
      <c r="U341" s="62"/>
      <c r="V341" s="64"/>
      <c r="W341" s="62"/>
      <c r="X341" s="64"/>
      <c r="Y341" s="62"/>
      <c r="Z341" s="64"/>
      <c r="AA341" s="62"/>
      <c r="AB341" s="63"/>
      <c r="AC341" s="62"/>
      <c r="AD341" s="62"/>
      <c r="AE341" s="62"/>
      <c r="AF341" s="61"/>
      <c r="AG341" s="61"/>
      <c r="AH341" s="60"/>
      <c r="AI341" s="59" t="s">
        <v>136</v>
      </c>
      <c r="AJ341" s="214">
        <f t="shared" ref="AJ341:BB341" si="45">AJ340/1</f>
        <v>63</v>
      </c>
      <c r="AK341" s="213">
        <f t="shared" si="45"/>
        <v>17</v>
      </c>
      <c r="AL341" s="212">
        <f t="shared" si="45"/>
        <v>0</v>
      </c>
      <c r="AM341" s="214">
        <f t="shared" si="45"/>
        <v>22</v>
      </c>
      <c r="AN341" s="213">
        <f t="shared" si="45"/>
        <v>7</v>
      </c>
      <c r="AO341" s="212">
        <f t="shared" si="45"/>
        <v>1</v>
      </c>
      <c r="AP341" s="214">
        <f t="shared" si="45"/>
        <v>0</v>
      </c>
      <c r="AQ341" s="213">
        <f t="shared" si="45"/>
        <v>0</v>
      </c>
      <c r="AR341" s="212">
        <f t="shared" si="45"/>
        <v>0</v>
      </c>
      <c r="AS341" s="214">
        <f t="shared" si="45"/>
        <v>7</v>
      </c>
      <c r="AT341" s="213">
        <f t="shared" si="45"/>
        <v>2</v>
      </c>
      <c r="AU341" s="212">
        <f t="shared" si="45"/>
        <v>0</v>
      </c>
      <c r="AV341" s="214">
        <f t="shared" si="45"/>
        <v>5</v>
      </c>
      <c r="AW341" s="213">
        <f t="shared" si="45"/>
        <v>0</v>
      </c>
      <c r="AX341" s="212">
        <f t="shared" si="45"/>
        <v>0</v>
      </c>
      <c r="AY341" s="211">
        <f t="shared" si="45"/>
        <v>0</v>
      </c>
      <c r="AZ341" s="210">
        <f t="shared" si="45"/>
        <v>0</v>
      </c>
      <c r="BA341" s="210">
        <f t="shared" si="45"/>
        <v>1</v>
      </c>
      <c r="BB341" s="209">
        <f t="shared" si="45"/>
        <v>0</v>
      </c>
      <c r="BC341" s="52" t="s">
        <v>135</v>
      </c>
    </row>
    <row r="342" spans="2:62" ht="28.15" customHeight="1" x14ac:dyDescent="0.2">
      <c r="B342" s="30"/>
      <c r="C342" s="242">
        <v>1</v>
      </c>
      <c r="D342" s="44"/>
      <c r="E342" s="43"/>
      <c r="F342" s="43"/>
      <c r="G342" s="42"/>
      <c r="H342" s="223" t="s">
        <v>134</v>
      </c>
      <c r="I342" s="246">
        <v>139</v>
      </c>
      <c r="J342" s="246">
        <v>34</v>
      </c>
      <c r="K342" s="246">
        <v>6</v>
      </c>
      <c r="L342" s="41" t="s">
        <v>133</v>
      </c>
      <c r="M342" s="40" t="s">
        <v>132</v>
      </c>
      <c r="N342" s="41" t="s">
        <v>131</v>
      </c>
      <c r="O342" s="40" t="s">
        <v>1273</v>
      </c>
      <c r="P342" s="41" t="s">
        <v>130</v>
      </c>
      <c r="Q342" s="40" t="s">
        <v>707</v>
      </c>
      <c r="R342" s="41" t="s">
        <v>129</v>
      </c>
      <c r="S342" s="40" t="s">
        <v>186</v>
      </c>
      <c r="T342" s="41" t="s">
        <v>128</v>
      </c>
      <c r="U342" s="40" t="s">
        <v>1020</v>
      </c>
      <c r="V342" s="41" t="s">
        <v>127</v>
      </c>
      <c r="W342" s="40" t="s">
        <v>404</v>
      </c>
      <c r="X342" s="41" t="s">
        <v>126</v>
      </c>
      <c r="Y342" s="40" t="s">
        <v>113</v>
      </c>
      <c r="Z342" s="41" t="s">
        <v>125</v>
      </c>
      <c r="AA342" s="40"/>
      <c r="AB342" s="39">
        <v>32</v>
      </c>
      <c r="AC342" s="40" t="s">
        <v>121</v>
      </c>
      <c r="AD342" s="39" t="s">
        <v>1669</v>
      </c>
      <c r="AE342" s="38" t="s">
        <v>414</v>
      </c>
      <c r="AF342" s="250"/>
      <c r="AG342" s="250"/>
      <c r="AH342" s="37"/>
      <c r="AI342" s="11"/>
      <c r="AJ342" s="233">
        <f>SUMPRODUCT(LEN($M342:$AA345)-LEN(SUBSTITUTE($M342:$AA345,"A", "")))</f>
        <v>63</v>
      </c>
      <c r="AK342" s="239">
        <f>SUMPRODUCT(LEN($AD342:$AD345)-LEN(SUBSTITUTE($AD342:$AD345,"A", "")))</f>
        <v>17</v>
      </c>
      <c r="AL342" s="230">
        <f>SUMPRODUCT(LEN($AC342:$AC345)-LEN(SUBSTITUTE($AC342:$AC345,"A", "")))</f>
        <v>0</v>
      </c>
      <c r="AM342" s="233">
        <f>SUMPRODUCT(LEN($M342:$AA345)-LEN(SUBSTITUTE($M342:$AA345,"S", "")))</f>
        <v>22</v>
      </c>
      <c r="AN342" s="239">
        <f>SUMPRODUCT(LEN($AD342:$AD345)-LEN(SUBSTITUTE($AD342:$AD345,"S", "")))</f>
        <v>7</v>
      </c>
      <c r="AO342" s="230">
        <f>SUMPRODUCT(LEN($AC342:$AC345)-LEN(SUBSTITUTE($AC342:$AC345,"S", "")))</f>
        <v>1</v>
      </c>
      <c r="AP342" s="233">
        <f>SUMPRODUCT(LEN($M342:$AA345)-LEN(SUBSTITUTE($M342:$AA345,"F", "")))</f>
        <v>0</v>
      </c>
      <c r="AQ342" s="239">
        <f>SUMPRODUCT(LEN($AD342:$AD345)-LEN(SUBSTITUTE($AD342:$AD345,"F", "")))</f>
        <v>0</v>
      </c>
      <c r="AR342" s="230">
        <f>SUMPRODUCT(LEN($AC342:$AC345)-LEN(SUBSTITUTE($AC342:$AC345,"F", "")))</f>
        <v>0</v>
      </c>
      <c r="AS342" s="233">
        <f>SUMPRODUCT(LEN($M342:$AA345)-LEN(SUBSTITUTE($M342:$AA345,"G", "")))</f>
        <v>7</v>
      </c>
      <c r="AT342" s="239">
        <f>SUMPRODUCT(LEN($AD342:$AD345)-LEN(SUBSTITUTE($AD342:$AD345,"G", "")))</f>
        <v>2</v>
      </c>
      <c r="AU342" s="230">
        <f>SUMPRODUCT(LEN($AC342:$AC345)-LEN(SUBSTITUTE($AC342:$AC345,"G", "")))</f>
        <v>0</v>
      </c>
      <c r="AV342" s="233">
        <f>SUMPRODUCT(LEN($L342:$AA345)-LEN(SUBSTITUTE($L342:$AA345,"M", "")))</f>
        <v>5</v>
      </c>
      <c r="AW342" s="236">
        <f>SUMPRODUCT(LEN($AD342:$AD345)-LEN(SUBSTITUTE($AD342:$AD345,"M", "")))</f>
        <v>0</v>
      </c>
      <c r="AX342" s="269">
        <f>SUMPRODUCT(LEN($AC342:$AC345)-LEN(SUBSTITUTE($AC342:$AC345,"M", "")))</f>
        <v>0</v>
      </c>
      <c r="AY342" s="291">
        <f>SUMPRODUCT(LEN($AE342:$AE345)-LEN(SUBSTITUTE($AE342:$AE345,"S", "")))</f>
        <v>0</v>
      </c>
      <c r="AZ342" s="227">
        <f>SUMPRODUCT(LEN($AE342:$AE345)-LEN(SUBSTITUTE($AE342:$AE345,"F", "")))</f>
        <v>0</v>
      </c>
      <c r="BA342" s="227">
        <f>SUMPRODUCT(LEN($AE342:$AE345)-LEN(SUBSTITUTE($AE342:$AE345,"G", "")))</f>
        <v>1</v>
      </c>
      <c r="BB342" s="294">
        <f>SUMPRODUCT(LEN($AE342:$AE345)-LEN(SUBSTITUTE($AE342:$AE345,"M", "")))</f>
        <v>0</v>
      </c>
    </row>
    <row r="343" spans="2:62" ht="28.15" customHeight="1" thickBot="1" x14ac:dyDescent="0.25">
      <c r="B343" s="30"/>
      <c r="C343" s="243"/>
      <c r="D343" s="36"/>
      <c r="E343" s="35"/>
      <c r="F343" s="35"/>
      <c r="G343" s="34"/>
      <c r="H343" s="224"/>
      <c r="I343" s="247"/>
      <c r="J343" s="247"/>
      <c r="K343" s="247"/>
      <c r="L343" s="33" t="s">
        <v>123</v>
      </c>
      <c r="M343" s="32" t="s">
        <v>1273</v>
      </c>
      <c r="N343" s="33" t="s">
        <v>122</v>
      </c>
      <c r="O343" s="32" t="s">
        <v>1315</v>
      </c>
      <c r="P343" s="33" t="s">
        <v>120</v>
      </c>
      <c r="Q343" s="32" t="s">
        <v>132</v>
      </c>
      <c r="R343" s="33" t="s">
        <v>119</v>
      </c>
      <c r="S343" s="32" t="s">
        <v>649</v>
      </c>
      <c r="T343" s="33" t="s">
        <v>118</v>
      </c>
      <c r="U343" s="32" t="s">
        <v>186</v>
      </c>
      <c r="V343" s="33" t="s">
        <v>117</v>
      </c>
      <c r="W343" s="32" t="s">
        <v>188</v>
      </c>
      <c r="X343" s="33" t="s">
        <v>116</v>
      </c>
      <c r="Y343" s="32" t="s">
        <v>113</v>
      </c>
      <c r="Z343" s="33" t="s">
        <v>115</v>
      </c>
      <c r="AA343" s="32"/>
      <c r="AB343" s="31"/>
      <c r="AC343" s="32"/>
      <c r="AD343" s="31"/>
      <c r="AE343" s="23"/>
      <c r="AF343" s="251"/>
      <c r="AG343" s="251"/>
      <c r="AH343" s="22"/>
      <c r="AI343" s="11"/>
      <c r="AJ343" s="265"/>
      <c r="AK343" s="267"/>
      <c r="AL343" s="263"/>
      <c r="AM343" s="265"/>
      <c r="AN343" s="267"/>
      <c r="AO343" s="263"/>
      <c r="AP343" s="265"/>
      <c r="AQ343" s="267"/>
      <c r="AR343" s="263"/>
      <c r="AS343" s="265"/>
      <c r="AT343" s="267"/>
      <c r="AU343" s="263"/>
      <c r="AV343" s="265"/>
      <c r="AW343" s="275"/>
      <c r="AX343" s="270"/>
      <c r="AY343" s="292"/>
      <c r="AZ343" s="228"/>
      <c r="BA343" s="228"/>
      <c r="BB343" s="295"/>
    </row>
    <row r="344" spans="2:62" ht="28.15" customHeight="1" x14ac:dyDescent="0.2">
      <c r="B344" s="30"/>
      <c r="C344" s="244"/>
      <c r="D344" s="29"/>
      <c r="E344" s="28"/>
      <c r="F344" s="28"/>
      <c r="G344" s="27"/>
      <c r="H344" s="225">
        <v>236</v>
      </c>
      <c r="I344" s="248"/>
      <c r="J344" s="248"/>
      <c r="K344" s="248"/>
      <c r="L344" s="26" t="s">
        <v>114</v>
      </c>
      <c r="M344" s="25" t="s">
        <v>1274</v>
      </c>
      <c r="N344" s="26" t="s">
        <v>112</v>
      </c>
      <c r="O344" s="25" t="s">
        <v>104</v>
      </c>
      <c r="P344" s="26" t="s">
        <v>111</v>
      </c>
      <c r="Q344" s="25" t="s">
        <v>377</v>
      </c>
      <c r="R344" s="26" t="s">
        <v>110</v>
      </c>
      <c r="S344" s="25" t="s">
        <v>707</v>
      </c>
      <c r="T344" s="26" t="s">
        <v>109</v>
      </c>
      <c r="U344" s="25" t="s">
        <v>403</v>
      </c>
      <c r="V344" s="26" t="s">
        <v>108</v>
      </c>
      <c r="W344" s="25" t="s">
        <v>195</v>
      </c>
      <c r="X344" s="26" t="s">
        <v>107</v>
      </c>
      <c r="Y344" s="25" t="s">
        <v>113</v>
      </c>
      <c r="Z344" s="26" t="s">
        <v>106</v>
      </c>
      <c r="AA344" s="25"/>
      <c r="AB344" s="24"/>
      <c r="AC344" s="25"/>
      <c r="AD344" s="24"/>
      <c r="AE344" s="23"/>
      <c r="AF344" s="251"/>
      <c r="AG344" s="251"/>
      <c r="AH344" s="22"/>
      <c r="AI344" s="11"/>
      <c r="AJ344" s="265"/>
      <c r="AK344" s="267"/>
      <c r="AL344" s="263"/>
      <c r="AM344" s="265"/>
      <c r="AN344" s="267"/>
      <c r="AO344" s="263"/>
      <c r="AP344" s="265"/>
      <c r="AQ344" s="267"/>
      <c r="AR344" s="263"/>
      <c r="AS344" s="265"/>
      <c r="AT344" s="267"/>
      <c r="AU344" s="263"/>
      <c r="AV344" s="265"/>
      <c r="AW344" s="275"/>
      <c r="AX344" s="270"/>
      <c r="AY344" s="292"/>
      <c r="AZ344" s="228"/>
      <c r="BA344" s="228"/>
      <c r="BB344" s="295"/>
    </row>
    <row r="345" spans="2:62" ht="28.15" customHeight="1" thickBot="1" x14ac:dyDescent="0.25">
      <c r="B345" s="30"/>
      <c r="C345" s="253"/>
      <c r="D345" s="51"/>
      <c r="E345" s="50"/>
      <c r="F345" s="50"/>
      <c r="G345" s="49"/>
      <c r="H345" s="226"/>
      <c r="I345" s="254"/>
      <c r="J345" s="254"/>
      <c r="K345" s="254"/>
      <c r="L345" s="48" t="s">
        <v>105</v>
      </c>
      <c r="M345" s="47" t="s">
        <v>1274</v>
      </c>
      <c r="N345" s="48" t="s">
        <v>103</v>
      </c>
      <c r="O345" s="47" t="s">
        <v>649</v>
      </c>
      <c r="P345" s="48" t="s">
        <v>102</v>
      </c>
      <c r="Q345" s="47" t="s">
        <v>417</v>
      </c>
      <c r="R345" s="48" t="s">
        <v>101</v>
      </c>
      <c r="S345" s="47" t="s">
        <v>707</v>
      </c>
      <c r="T345" s="48">
        <v>20</v>
      </c>
      <c r="U345" s="47" t="s">
        <v>482</v>
      </c>
      <c r="V345" s="48" t="s">
        <v>100</v>
      </c>
      <c r="W345" s="47" t="s">
        <v>217</v>
      </c>
      <c r="X345" s="48" t="s">
        <v>99</v>
      </c>
      <c r="Y345" s="47" t="s">
        <v>121</v>
      </c>
      <c r="Z345" s="48" t="s">
        <v>98</v>
      </c>
      <c r="AA345" s="47"/>
      <c r="AB345" s="16"/>
      <c r="AC345" s="47"/>
      <c r="AD345" s="16"/>
      <c r="AE345" s="46"/>
      <c r="AF345" s="255"/>
      <c r="AG345" s="255"/>
      <c r="AH345" s="45"/>
      <c r="AI345" s="11"/>
      <c r="AJ345" s="266"/>
      <c r="AK345" s="268"/>
      <c r="AL345" s="264"/>
      <c r="AM345" s="266"/>
      <c r="AN345" s="268"/>
      <c r="AO345" s="264"/>
      <c r="AP345" s="266"/>
      <c r="AQ345" s="268"/>
      <c r="AR345" s="264"/>
      <c r="AS345" s="266"/>
      <c r="AT345" s="268"/>
      <c r="AU345" s="264"/>
      <c r="AV345" s="266"/>
      <c r="AW345" s="276"/>
      <c r="AX345" s="271"/>
      <c r="AY345" s="293"/>
      <c r="AZ345" s="229"/>
      <c r="BA345" s="229"/>
      <c r="BB345" s="296"/>
    </row>
    <row r="346" spans="2:62" ht="28.15" customHeight="1" x14ac:dyDescent="0.2">
      <c r="B346" s="30"/>
      <c r="C346" s="242">
        <v>2</v>
      </c>
      <c r="D346" s="44"/>
      <c r="E346" s="43"/>
      <c r="F346" s="43"/>
      <c r="G346" s="42"/>
      <c r="H346" s="223"/>
      <c r="I346" s="246"/>
      <c r="J346" s="246"/>
      <c r="K346" s="246"/>
      <c r="L346" s="41" t="s">
        <v>133</v>
      </c>
      <c r="M346" s="40"/>
      <c r="N346" s="41" t="s">
        <v>131</v>
      </c>
      <c r="O346" s="40"/>
      <c r="P346" s="41" t="s">
        <v>130</v>
      </c>
      <c r="Q346" s="40"/>
      <c r="R346" s="41" t="s">
        <v>129</v>
      </c>
      <c r="S346" s="40"/>
      <c r="T346" s="41" t="s">
        <v>128</v>
      </c>
      <c r="U346" s="40"/>
      <c r="V346" s="41" t="s">
        <v>127</v>
      </c>
      <c r="W346" s="40"/>
      <c r="X346" s="41" t="s">
        <v>126</v>
      </c>
      <c r="Y346" s="40"/>
      <c r="Z346" s="41" t="s">
        <v>125</v>
      </c>
      <c r="AA346" s="40"/>
      <c r="AB346" s="39"/>
      <c r="AC346" s="40"/>
      <c r="AD346" s="39"/>
      <c r="AE346" s="38"/>
      <c r="AF346" s="250"/>
      <c r="AG346" s="250"/>
      <c r="AH346" s="37"/>
      <c r="AI346" s="11"/>
      <c r="AJ346" s="233">
        <f>SUMPRODUCT(LEN($M346:$AA349)-LEN(SUBSTITUTE($M346:$AA349,"A", "")))</f>
        <v>0</v>
      </c>
      <c r="AK346" s="239">
        <f>SUMPRODUCT(LEN($AD346:$AD349)-LEN(SUBSTITUTE($AD346:$AD349,"A", "")))</f>
        <v>0</v>
      </c>
      <c r="AL346" s="230">
        <f>SUMPRODUCT(LEN($AC346:$AC349)-LEN(SUBSTITUTE($AC346:$AC349,"A", "")))</f>
        <v>0</v>
      </c>
      <c r="AM346" s="233">
        <f>SUMPRODUCT(LEN($M346:$AA349)-LEN(SUBSTITUTE($M346:$AA349,"S", "")))</f>
        <v>0</v>
      </c>
      <c r="AN346" s="239">
        <f>SUMPRODUCT(LEN($AD346:$AD349)-LEN(SUBSTITUTE($AD346:$AD349,"S", "")))</f>
        <v>0</v>
      </c>
      <c r="AO346" s="230">
        <f>SUMPRODUCT(LEN($AC346:$AC349)-LEN(SUBSTITUTE($AC346:$AC349,"S", "")))</f>
        <v>0</v>
      </c>
      <c r="AP346" s="233">
        <f>SUMPRODUCT(LEN($M346:$AA349)-LEN(SUBSTITUTE($M346:$AA349,"F", "")))</f>
        <v>0</v>
      </c>
      <c r="AQ346" s="239">
        <f>SUMPRODUCT(LEN($AD346:$AD349)-LEN(SUBSTITUTE($AD346:$AD349,"F", "")))</f>
        <v>0</v>
      </c>
      <c r="AR346" s="230">
        <f>SUMPRODUCT(LEN($AC346:$AC349)-LEN(SUBSTITUTE($AC346:$AC349,"F", "")))</f>
        <v>0</v>
      </c>
      <c r="AS346" s="233">
        <f>SUMPRODUCT(LEN($M346:$AA349)-LEN(SUBSTITUTE($M346:$AA349,"G", "")))</f>
        <v>0</v>
      </c>
      <c r="AT346" s="239">
        <f>SUMPRODUCT(LEN($AD346:$AD349)-LEN(SUBSTITUTE($AD346:$AD349,"G", "")))</f>
        <v>0</v>
      </c>
      <c r="AU346" s="230">
        <f>SUMPRODUCT(LEN($AC346:$AC349)-LEN(SUBSTITUTE($AC346:$AC349,"G", "")))</f>
        <v>0</v>
      </c>
      <c r="AV346" s="233">
        <f>SUMPRODUCT(LEN($L346:$AA349)-LEN(SUBSTITUTE($L346:$AA349,"M", "")))</f>
        <v>0</v>
      </c>
      <c r="AW346" s="236">
        <f>SUMPRODUCT(LEN($AD346:$AD349)-LEN(SUBSTITUTE($AD346:$AD349,"M", "")))</f>
        <v>0</v>
      </c>
      <c r="AX346" s="269">
        <f>SUMPRODUCT(LEN($AC346:$AC349)-LEN(SUBSTITUTE($AC346:$AC349,"M", "")))</f>
        <v>0</v>
      </c>
      <c r="AY346" s="291">
        <f>SUMPRODUCT(LEN($AE346:$AE349)-LEN(SUBSTITUTE($AE346:$AE349,"S", "")))</f>
        <v>0</v>
      </c>
      <c r="AZ346" s="227">
        <f>SUMPRODUCT(LEN($AE346:$AE349)-LEN(SUBSTITUTE($AE346:$AE349,"F", "")))</f>
        <v>0</v>
      </c>
      <c r="BA346" s="227">
        <f>SUMPRODUCT(LEN($AE346:$AE349)-LEN(SUBSTITUTE($AE346:$AE349,"G", "")))</f>
        <v>0</v>
      </c>
      <c r="BB346" s="294">
        <f>SUMPRODUCT(LEN($AE346:$AE349)-LEN(SUBSTITUTE($AE346:$AE349,"M", "")))</f>
        <v>0</v>
      </c>
    </row>
    <row r="347" spans="2:62" ht="28.15" customHeight="1" thickBot="1" x14ac:dyDescent="0.25">
      <c r="B347" s="30"/>
      <c r="C347" s="243"/>
      <c r="D347" s="36"/>
      <c r="E347" s="35"/>
      <c r="F347" s="35"/>
      <c r="G347" s="34"/>
      <c r="H347" s="224"/>
      <c r="I347" s="247"/>
      <c r="J347" s="247"/>
      <c r="K347" s="247"/>
      <c r="L347" s="33" t="s">
        <v>123</v>
      </c>
      <c r="M347" s="32"/>
      <c r="N347" s="33" t="s">
        <v>122</v>
      </c>
      <c r="O347" s="32"/>
      <c r="P347" s="33" t="s">
        <v>120</v>
      </c>
      <c r="Q347" s="32"/>
      <c r="R347" s="33" t="s">
        <v>119</v>
      </c>
      <c r="S347" s="32"/>
      <c r="T347" s="33" t="s">
        <v>118</v>
      </c>
      <c r="U347" s="32"/>
      <c r="V347" s="33" t="s">
        <v>117</v>
      </c>
      <c r="W347" s="32"/>
      <c r="X347" s="33" t="s">
        <v>116</v>
      </c>
      <c r="Y347" s="32"/>
      <c r="Z347" s="33" t="s">
        <v>115</v>
      </c>
      <c r="AA347" s="32"/>
      <c r="AB347" s="31"/>
      <c r="AC347" s="32"/>
      <c r="AD347" s="31"/>
      <c r="AE347" s="23"/>
      <c r="AF347" s="251"/>
      <c r="AG347" s="251"/>
      <c r="AH347" s="22"/>
      <c r="AI347" s="11"/>
      <c r="AJ347" s="265"/>
      <c r="AK347" s="267"/>
      <c r="AL347" s="263"/>
      <c r="AM347" s="265"/>
      <c r="AN347" s="267"/>
      <c r="AO347" s="263"/>
      <c r="AP347" s="265"/>
      <c r="AQ347" s="267"/>
      <c r="AR347" s="263"/>
      <c r="AS347" s="265"/>
      <c r="AT347" s="267"/>
      <c r="AU347" s="263"/>
      <c r="AV347" s="265"/>
      <c r="AW347" s="275"/>
      <c r="AX347" s="270"/>
      <c r="AY347" s="292"/>
      <c r="AZ347" s="228"/>
      <c r="BA347" s="228"/>
      <c r="BB347" s="295"/>
    </row>
    <row r="348" spans="2:62" ht="28.15" customHeight="1" x14ac:dyDescent="0.2">
      <c r="B348" s="30"/>
      <c r="C348" s="244"/>
      <c r="D348" s="29"/>
      <c r="E348" s="28"/>
      <c r="F348" s="28"/>
      <c r="G348" s="27"/>
      <c r="H348" s="225"/>
      <c r="I348" s="248"/>
      <c r="J348" s="248"/>
      <c r="K348" s="248"/>
      <c r="L348" s="26" t="s">
        <v>114</v>
      </c>
      <c r="M348" s="25"/>
      <c r="N348" s="26" t="s">
        <v>112</v>
      </c>
      <c r="O348" s="25"/>
      <c r="P348" s="26" t="s">
        <v>111</v>
      </c>
      <c r="Q348" s="25"/>
      <c r="R348" s="26" t="s">
        <v>110</v>
      </c>
      <c r="S348" s="25"/>
      <c r="T348" s="26" t="s">
        <v>109</v>
      </c>
      <c r="U348" s="25"/>
      <c r="V348" s="26" t="s">
        <v>108</v>
      </c>
      <c r="W348" s="25"/>
      <c r="X348" s="26" t="s">
        <v>107</v>
      </c>
      <c r="Y348" s="25"/>
      <c r="Z348" s="26" t="s">
        <v>106</v>
      </c>
      <c r="AA348" s="25"/>
      <c r="AB348" s="24"/>
      <c r="AC348" s="25"/>
      <c r="AD348" s="24"/>
      <c r="AE348" s="23"/>
      <c r="AF348" s="251"/>
      <c r="AG348" s="251"/>
      <c r="AH348" s="22"/>
      <c r="AI348" s="11"/>
      <c r="AJ348" s="265"/>
      <c r="AK348" s="267"/>
      <c r="AL348" s="263"/>
      <c r="AM348" s="265"/>
      <c r="AN348" s="267"/>
      <c r="AO348" s="263"/>
      <c r="AP348" s="265"/>
      <c r="AQ348" s="267"/>
      <c r="AR348" s="263"/>
      <c r="AS348" s="265"/>
      <c r="AT348" s="267"/>
      <c r="AU348" s="263"/>
      <c r="AV348" s="265"/>
      <c r="AW348" s="275"/>
      <c r="AX348" s="270"/>
      <c r="AY348" s="292"/>
      <c r="AZ348" s="228"/>
      <c r="BA348" s="228"/>
      <c r="BB348" s="295"/>
    </row>
    <row r="349" spans="2:62" ht="28.15" customHeight="1" thickBot="1" x14ac:dyDescent="0.25">
      <c r="B349" s="30"/>
      <c r="C349" s="253"/>
      <c r="D349" s="51"/>
      <c r="E349" s="50"/>
      <c r="F349" s="50"/>
      <c r="G349" s="49"/>
      <c r="H349" s="226"/>
      <c r="I349" s="254"/>
      <c r="J349" s="254"/>
      <c r="K349" s="254"/>
      <c r="L349" s="48" t="s">
        <v>105</v>
      </c>
      <c r="M349" s="47"/>
      <c r="N349" s="48" t="s">
        <v>103</v>
      </c>
      <c r="O349" s="47"/>
      <c r="P349" s="48" t="s">
        <v>102</v>
      </c>
      <c r="Q349" s="47"/>
      <c r="R349" s="48" t="s">
        <v>101</v>
      </c>
      <c r="S349" s="47"/>
      <c r="T349" s="48">
        <v>20</v>
      </c>
      <c r="U349" s="47"/>
      <c r="V349" s="48" t="s">
        <v>100</v>
      </c>
      <c r="W349" s="47"/>
      <c r="X349" s="48" t="s">
        <v>99</v>
      </c>
      <c r="Y349" s="47"/>
      <c r="Z349" s="48" t="s">
        <v>98</v>
      </c>
      <c r="AA349" s="47"/>
      <c r="AB349" s="16"/>
      <c r="AC349" s="47"/>
      <c r="AD349" s="16"/>
      <c r="AE349" s="46"/>
      <c r="AF349" s="255"/>
      <c r="AG349" s="255"/>
      <c r="AH349" s="45"/>
      <c r="AI349" s="11"/>
      <c r="AJ349" s="266"/>
      <c r="AK349" s="268"/>
      <c r="AL349" s="264"/>
      <c r="AM349" s="266"/>
      <c r="AN349" s="268"/>
      <c r="AO349" s="264"/>
      <c r="AP349" s="266"/>
      <c r="AQ349" s="268"/>
      <c r="AR349" s="264"/>
      <c r="AS349" s="266"/>
      <c r="AT349" s="268"/>
      <c r="AU349" s="264"/>
      <c r="AV349" s="266"/>
      <c r="AW349" s="276"/>
      <c r="AX349" s="271"/>
      <c r="AY349" s="293"/>
      <c r="AZ349" s="229"/>
      <c r="BA349" s="229"/>
      <c r="BB349" s="296"/>
    </row>
    <row r="350" spans="2:62" ht="28.15" customHeight="1" x14ac:dyDescent="0.2">
      <c r="B350" s="30"/>
      <c r="C350" s="242">
        <v>3</v>
      </c>
      <c r="D350" s="44"/>
      <c r="E350" s="43"/>
      <c r="F350" s="43"/>
      <c r="G350" s="42"/>
      <c r="H350" s="223"/>
      <c r="I350" s="246"/>
      <c r="J350" s="246"/>
      <c r="K350" s="246"/>
      <c r="L350" s="41" t="s">
        <v>133</v>
      </c>
      <c r="M350" s="40"/>
      <c r="N350" s="41" t="s">
        <v>131</v>
      </c>
      <c r="O350" s="40"/>
      <c r="P350" s="41" t="s">
        <v>130</v>
      </c>
      <c r="Q350" s="40"/>
      <c r="R350" s="41" t="s">
        <v>129</v>
      </c>
      <c r="S350" s="40"/>
      <c r="T350" s="41" t="s">
        <v>128</v>
      </c>
      <c r="U350" s="40"/>
      <c r="V350" s="41" t="s">
        <v>127</v>
      </c>
      <c r="W350" s="40"/>
      <c r="X350" s="41" t="s">
        <v>126</v>
      </c>
      <c r="Y350" s="40"/>
      <c r="Z350" s="41" t="s">
        <v>125</v>
      </c>
      <c r="AA350" s="40"/>
      <c r="AB350" s="39"/>
      <c r="AC350" s="40"/>
      <c r="AD350" s="39"/>
      <c r="AE350" s="38"/>
      <c r="AF350" s="250"/>
      <c r="AG350" s="250"/>
      <c r="AH350" s="37"/>
      <c r="AI350" s="11"/>
      <c r="AJ350" s="233">
        <f>SUMPRODUCT(LEN($M350:$AA353)-LEN(SUBSTITUTE($M350:$AA353,"A", "")))</f>
        <v>0</v>
      </c>
      <c r="AK350" s="239">
        <f>SUMPRODUCT(LEN($AD350:$AD353)-LEN(SUBSTITUTE($AD350:$AD353,"A", "")))</f>
        <v>0</v>
      </c>
      <c r="AL350" s="230">
        <f>SUMPRODUCT(LEN($AC350:$AC353)-LEN(SUBSTITUTE($AC350:$AC353,"A", "")))</f>
        <v>0</v>
      </c>
      <c r="AM350" s="233">
        <f>SUMPRODUCT(LEN($M350:$AA353)-LEN(SUBSTITUTE($M350:$AA353,"S", "")))</f>
        <v>0</v>
      </c>
      <c r="AN350" s="239">
        <f>SUMPRODUCT(LEN($AD350:$AD353)-LEN(SUBSTITUTE($AD350:$AD353,"S", "")))</f>
        <v>0</v>
      </c>
      <c r="AO350" s="230">
        <f>SUMPRODUCT(LEN($AC350:$AC353)-LEN(SUBSTITUTE($AC350:$AC353,"S", "")))</f>
        <v>0</v>
      </c>
      <c r="AP350" s="233">
        <f>SUMPRODUCT(LEN($M350:$AA353)-LEN(SUBSTITUTE($M350:$AA353,"F", "")))</f>
        <v>0</v>
      </c>
      <c r="AQ350" s="239">
        <f>SUMPRODUCT(LEN($AD350:$AD353)-LEN(SUBSTITUTE($AD350:$AD353,"F", "")))</f>
        <v>0</v>
      </c>
      <c r="AR350" s="230">
        <f>SUMPRODUCT(LEN($AC350:$AC353)-LEN(SUBSTITUTE($AC350:$AC353,"F", "")))</f>
        <v>0</v>
      </c>
      <c r="AS350" s="233">
        <f>SUMPRODUCT(LEN($M350:$AA353)-LEN(SUBSTITUTE($M350:$AA353,"G", "")))</f>
        <v>0</v>
      </c>
      <c r="AT350" s="239">
        <f>SUMPRODUCT(LEN($AD350:$AD353)-LEN(SUBSTITUTE($AD350:$AD353,"G", "")))</f>
        <v>0</v>
      </c>
      <c r="AU350" s="230">
        <f>SUMPRODUCT(LEN($AC350:$AC353)-LEN(SUBSTITUTE($AC350:$AC353,"G", "")))</f>
        <v>0</v>
      </c>
      <c r="AV350" s="233">
        <f>SUMPRODUCT(LEN($L350:$AA353)-LEN(SUBSTITUTE($L350:$AA353,"M", "")))</f>
        <v>0</v>
      </c>
      <c r="AW350" s="236">
        <f>SUMPRODUCT(LEN($AD350:$AD353)-LEN(SUBSTITUTE($AD350:$AD353,"M", "")))</f>
        <v>0</v>
      </c>
      <c r="AX350" s="269">
        <f>SUMPRODUCT(LEN($AC350:$AC353)-LEN(SUBSTITUTE($AC350:$AC353,"M", "")))</f>
        <v>0</v>
      </c>
      <c r="AY350" s="291">
        <f>SUMPRODUCT(LEN($AE350:$AE353)-LEN(SUBSTITUTE($AE350:$AE353,"S", "")))</f>
        <v>0</v>
      </c>
      <c r="AZ350" s="227">
        <f>SUMPRODUCT(LEN($AE350:$AE353)-LEN(SUBSTITUTE($AE350:$AE353,"F", "")))</f>
        <v>0</v>
      </c>
      <c r="BA350" s="227">
        <f>SUMPRODUCT(LEN($AE350:$AE353)-LEN(SUBSTITUTE($AE350:$AE353,"G", "")))</f>
        <v>0</v>
      </c>
      <c r="BB350" s="294">
        <f>SUMPRODUCT(LEN($AE350:$AE353)-LEN(SUBSTITUTE($AE350:$AE353,"M", "")))</f>
        <v>0</v>
      </c>
    </row>
    <row r="351" spans="2:62" ht="28.15" customHeight="1" thickBot="1" x14ac:dyDescent="0.25">
      <c r="B351" s="30"/>
      <c r="C351" s="243"/>
      <c r="D351" s="36"/>
      <c r="E351" s="35"/>
      <c r="F351" s="35"/>
      <c r="G351" s="34"/>
      <c r="H351" s="224"/>
      <c r="I351" s="247"/>
      <c r="J351" s="247"/>
      <c r="K351" s="247"/>
      <c r="L351" s="33" t="s">
        <v>123</v>
      </c>
      <c r="M351" s="32"/>
      <c r="N351" s="33" t="s">
        <v>122</v>
      </c>
      <c r="O351" s="32"/>
      <c r="P351" s="33" t="s">
        <v>120</v>
      </c>
      <c r="Q351" s="32"/>
      <c r="R351" s="33" t="s">
        <v>119</v>
      </c>
      <c r="S351" s="32"/>
      <c r="T351" s="33" t="s">
        <v>118</v>
      </c>
      <c r="U351" s="32"/>
      <c r="V351" s="33" t="s">
        <v>117</v>
      </c>
      <c r="W351" s="32"/>
      <c r="X351" s="33" t="s">
        <v>116</v>
      </c>
      <c r="Y351" s="32"/>
      <c r="Z351" s="33" t="s">
        <v>115</v>
      </c>
      <c r="AA351" s="32"/>
      <c r="AB351" s="31"/>
      <c r="AC351" s="32"/>
      <c r="AD351" s="31"/>
      <c r="AE351" s="23"/>
      <c r="AF351" s="251"/>
      <c r="AG351" s="251"/>
      <c r="AH351" s="22"/>
      <c r="AI351" s="11"/>
      <c r="AJ351" s="265"/>
      <c r="AK351" s="267"/>
      <c r="AL351" s="263"/>
      <c r="AM351" s="265"/>
      <c r="AN351" s="267"/>
      <c r="AO351" s="263"/>
      <c r="AP351" s="265"/>
      <c r="AQ351" s="267"/>
      <c r="AR351" s="263"/>
      <c r="AS351" s="265"/>
      <c r="AT351" s="267"/>
      <c r="AU351" s="263"/>
      <c r="AV351" s="265"/>
      <c r="AW351" s="275"/>
      <c r="AX351" s="270"/>
      <c r="AY351" s="292"/>
      <c r="AZ351" s="228"/>
      <c r="BA351" s="228"/>
      <c r="BB351" s="295"/>
    </row>
    <row r="352" spans="2:62" ht="28.15" customHeight="1" x14ac:dyDescent="0.2">
      <c r="B352" s="30"/>
      <c r="C352" s="244"/>
      <c r="D352" s="29"/>
      <c r="E352" s="28"/>
      <c r="F352" s="28"/>
      <c r="G352" s="27"/>
      <c r="H352" s="225"/>
      <c r="I352" s="248"/>
      <c r="J352" s="248"/>
      <c r="K352" s="248"/>
      <c r="L352" s="26" t="s">
        <v>114</v>
      </c>
      <c r="M352" s="25"/>
      <c r="N352" s="26" t="s">
        <v>112</v>
      </c>
      <c r="O352" s="25"/>
      <c r="P352" s="26" t="s">
        <v>111</v>
      </c>
      <c r="Q352" s="25"/>
      <c r="R352" s="26" t="s">
        <v>110</v>
      </c>
      <c r="S352" s="25"/>
      <c r="T352" s="26" t="s">
        <v>109</v>
      </c>
      <c r="U352" s="25"/>
      <c r="V352" s="26" t="s">
        <v>108</v>
      </c>
      <c r="W352" s="25"/>
      <c r="X352" s="26" t="s">
        <v>107</v>
      </c>
      <c r="Y352" s="25"/>
      <c r="Z352" s="26" t="s">
        <v>106</v>
      </c>
      <c r="AA352" s="25"/>
      <c r="AB352" s="24"/>
      <c r="AC352" s="25"/>
      <c r="AD352" s="24"/>
      <c r="AE352" s="23"/>
      <c r="AF352" s="251"/>
      <c r="AG352" s="251"/>
      <c r="AH352" s="22"/>
      <c r="AI352" s="11"/>
      <c r="AJ352" s="265"/>
      <c r="AK352" s="267"/>
      <c r="AL352" s="263"/>
      <c r="AM352" s="265"/>
      <c r="AN352" s="267"/>
      <c r="AO352" s="263"/>
      <c r="AP352" s="265"/>
      <c r="AQ352" s="267"/>
      <c r="AR352" s="263"/>
      <c r="AS352" s="265"/>
      <c r="AT352" s="267"/>
      <c r="AU352" s="263"/>
      <c r="AV352" s="265"/>
      <c r="AW352" s="275"/>
      <c r="AX352" s="270"/>
      <c r="AY352" s="292"/>
      <c r="AZ352" s="228"/>
      <c r="BA352" s="228"/>
      <c r="BB352" s="295"/>
    </row>
    <row r="353" spans="2:62" ht="28.15" customHeight="1" thickBot="1" x14ac:dyDescent="0.25">
      <c r="B353" s="21"/>
      <c r="C353" s="245"/>
      <c r="D353" s="20"/>
      <c r="E353" s="19"/>
      <c r="F353" s="19"/>
      <c r="G353" s="18"/>
      <c r="H353" s="226"/>
      <c r="I353" s="249"/>
      <c r="J353" s="249"/>
      <c r="K353" s="249"/>
      <c r="L353" s="17" t="s">
        <v>105</v>
      </c>
      <c r="M353" s="15"/>
      <c r="N353" s="17" t="s">
        <v>103</v>
      </c>
      <c r="O353" s="15"/>
      <c r="P353" s="17" t="s">
        <v>102</v>
      </c>
      <c r="Q353" s="15"/>
      <c r="R353" s="17" t="s">
        <v>101</v>
      </c>
      <c r="S353" s="15"/>
      <c r="T353" s="17">
        <v>20</v>
      </c>
      <c r="U353" s="15"/>
      <c r="V353" s="17" t="s">
        <v>100</v>
      </c>
      <c r="W353" s="15"/>
      <c r="X353" s="17" t="s">
        <v>99</v>
      </c>
      <c r="Y353" s="15"/>
      <c r="Z353" s="17" t="s">
        <v>98</v>
      </c>
      <c r="AA353" s="15"/>
      <c r="AB353" s="16"/>
      <c r="AC353" s="15"/>
      <c r="AD353" s="14"/>
      <c r="AE353" s="13"/>
      <c r="AF353" s="252"/>
      <c r="AG353" s="252"/>
      <c r="AH353" s="12"/>
      <c r="AI353" s="11"/>
      <c r="AJ353" s="266"/>
      <c r="AK353" s="268"/>
      <c r="AL353" s="264"/>
      <c r="AM353" s="266"/>
      <c r="AN353" s="268"/>
      <c r="AO353" s="264"/>
      <c r="AP353" s="266"/>
      <c r="AQ353" s="268"/>
      <c r="AR353" s="264"/>
      <c r="AS353" s="266"/>
      <c r="AT353" s="268"/>
      <c r="AU353" s="264"/>
      <c r="AV353" s="266"/>
      <c r="AW353" s="276"/>
      <c r="AX353" s="271"/>
      <c r="AY353" s="293"/>
      <c r="AZ353" s="229"/>
      <c r="BA353" s="229"/>
      <c r="BB353" s="296"/>
    </row>
    <row r="354" spans="2:62" ht="85.9" customHeight="1" thickTop="1" thickBot="1" x14ac:dyDescent="0.35">
      <c r="B354" s="105" t="s">
        <v>174</v>
      </c>
      <c r="C354" s="95" t="s">
        <v>173</v>
      </c>
      <c r="D354" s="100" t="s">
        <v>172</v>
      </c>
      <c r="E354" s="104" t="s">
        <v>171</v>
      </c>
      <c r="F354" s="103"/>
      <c r="G354" s="102"/>
      <c r="H354" s="101" t="s">
        <v>170</v>
      </c>
      <c r="I354" s="100" t="s">
        <v>96</v>
      </c>
      <c r="J354" s="100" t="s">
        <v>169</v>
      </c>
      <c r="K354" s="100" t="s">
        <v>97</v>
      </c>
      <c r="L354" s="256" t="s">
        <v>168</v>
      </c>
      <c r="M354" s="262"/>
      <c r="N354" s="256" t="s">
        <v>167</v>
      </c>
      <c r="O354" s="262"/>
      <c r="P354" s="256" t="s">
        <v>167</v>
      </c>
      <c r="Q354" s="257"/>
      <c r="R354" s="256" t="s">
        <v>167</v>
      </c>
      <c r="S354" s="257"/>
      <c r="T354" s="256" t="s">
        <v>167</v>
      </c>
      <c r="U354" s="257"/>
      <c r="V354" s="256" t="s">
        <v>167</v>
      </c>
      <c r="W354" s="257"/>
      <c r="X354" s="256" t="s">
        <v>167</v>
      </c>
      <c r="Y354" s="257"/>
      <c r="Z354" s="256" t="s">
        <v>167</v>
      </c>
      <c r="AA354" s="257"/>
      <c r="AB354" s="261" t="s">
        <v>166</v>
      </c>
      <c r="AC354" s="257"/>
      <c r="AD354" s="101" t="s">
        <v>165</v>
      </c>
      <c r="AE354" s="101" t="s">
        <v>164</v>
      </c>
      <c r="AF354" s="100" t="s">
        <v>163</v>
      </c>
      <c r="AG354" s="100" t="s">
        <v>162</v>
      </c>
      <c r="AH354" s="99" t="s">
        <v>161</v>
      </c>
      <c r="AI354" s="98"/>
      <c r="AJ354" s="96" t="s">
        <v>160</v>
      </c>
      <c r="AK354" s="95" t="s">
        <v>159</v>
      </c>
      <c r="AL354" s="94" t="s">
        <v>158</v>
      </c>
      <c r="AM354" s="96" t="s">
        <v>157</v>
      </c>
      <c r="AN354" s="95" t="s">
        <v>156</v>
      </c>
      <c r="AO354" s="94" t="s">
        <v>155</v>
      </c>
      <c r="AP354" s="96" t="s">
        <v>154</v>
      </c>
      <c r="AQ354" s="95" t="s">
        <v>153</v>
      </c>
      <c r="AR354" s="97" t="s">
        <v>152</v>
      </c>
      <c r="AS354" s="96" t="s">
        <v>151</v>
      </c>
      <c r="AT354" s="95" t="s">
        <v>150</v>
      </c>
      <c r="AU354" s="94" t="s">
        <v>149</v>
      </c>
      <c r="AV354" s="96" t="s">
        <v>148</v>
      </c>
      <c r="AW354" s="95" t="s">
        <v>147</v>
      </c>
      <c r="AX354" s="94" t="s">
        <v>146</v>
      </c>
      <c r="AY354" s="93" t="s">
        <v>145</v>
      </c>
      <c r="AZ354" s="92" t="s">
        <v>144</v>
      </c>
      <c r="BA354" s="92" t="s">
        <v>143</v>
      </c>
      <c r="BB354" s="91" t="s">
        <v>142</v>
      </c>
    </row>
    <row r="355" spans="2:62" ht="48" thickBot="1" x14ac:dyDescent="0.3">
      <c r="B355" s="90" t="s">
        <v>230</v>
      </c>
      <c r="C355" s="89"/>
      <c r="D355" s="88"/>
      <c r="E355" s="258"/>
      <c r="F355" s="259"/>
      <c r="G355" s="260"/>
      <c r="H355" s="87" t="s">
        <v>140</v>
      </c>
      <c r="I355" s="86"/>
      <c r="J355" s="86"/>
      <c r="K355" s="85"/>
      <c r="L355" s="84"/>
      <c r="M355" s="81"/>
      <c r="N355" s="84"/>
      <c r="O355" s="81"/>
      <c r="P355" s="84"/>
      <c r="Q355" s="81"/>
      <c r="R355" s="84"/>
      <c r="S355" s="81"/>
      <c r="T355" s="84"/>
      <c r="U355" s="81"/>
      <c r="V355" s="84"/>
      <c r="W355" s="81"/>
      <c r="X355" s="84"/>
      <c r="Y355" s="81"/>
      <c r="Z355" s="84"/>
      <c r="AA355" s="83"/>
      <c r="AB355" s="82" t="s">
        <v>139</v>
      </c>
      <c r="AC355" s="81"/>
      <c r="AD355" s="81"/>
      <c r="AE355" s="81"/>
      <c r="AF355" s="80"/>
      <c r="AG355" s="80"/>
      <c r="AH355" s="60"/>
      <c r="AI355" s="79" t="s">
        <v>138</v>
      </c>
      <c r="AJ355" s="78">
        <f t="shared" ref="AJ355:BB355" si="46">SUM(AJ357:AJ368)</f>
        <v>79</v>
      </c>
      <c r="AK355" s="77">
        <f t="shared" si="46"/>
        <v>20</v>
      </c>
      <c r="AL355" s="76">
        <f t="shared" si="46"/>
        <v>0</v>
      </c>
      <c r="AM355" s="78">
        <f t="shared" si="46"/>
        <v>23</v>
      </c>
      <c r="AN355" s="77">
        <f t="shared" si="46"/>
        <v>5</v>
      </c>
      <c r="AO355" s="76">
        <f t="shared" si="46"/>
        <v>0</v>
      </c>
      <c r="AP355" s="78">
        <f t="shared" si="46"/>
        <v>0</v>
      </c>
      <c r="AQ355" s="77">
        <f t="shared" si="46"/>
        <v>0</v>
      </c>
      <c r="AR355" s="76">
        <f t="shared" si="46"/>
        <v>0</v>
      </c>
      <c r="AS355" s="78">
        <f t="shared" si="46"/>
        <v>6</v>
      </c>
      <c r="AT355" s="77">
        <f t="shared" si="46"/>
        <v>2</v>
      </c>
      <c r="AU355" s="76">
        <f t="shared" si="46"/>
        <v>0</v>
      </c>
      <c r="AV355" s="78">
        <f t="shared" si="46"/>
        <v>3</v>
      </c>
      <c r="AW355" s="77">
        <f t="shared" si="46"/>
        <v>0</v>
      </c>
      <c r="AX355" s="76">
        <f t="shared" si="46"/>
        <v>0</v>
      </c>
      <c r="AY355" s="75">
        <f t="shared" si="46"/>
        <v>0</v>
      </c>
      <c r="AZ355" s="74">
        <f t="shared" si="46"/>
        <v>0</v>
      </c>
      <c r="BA355" s="74">
        <f t="shared" si="46"/>
        <v>0</v>
      </c>
      <c r="BB355" s="73">
        <f t="shared" si="46"/>
        <v>0</v>
      </c>
      <c r="BC355" s="72" t="s">
        <v>137</v>
      </c>
      <c r="BF355" s="5">
        <f>SUM(AJ355:AL355)/$BG$5</f>
        <v>99</v>
      </c>
      <c r="BG355" s="5">
        <f>SUM(AM355:AO355,AY355)/$BG$5</f>
        <v>28</v>
      </c>
      <c r="BH355" s="5">
        <f>SUM(AP355:AR355,AZ355)/$BG$5</f>
        <v>0</v>
      </c>
      <c r="BI355" s="5">
        <f>SUM(AS355:AU355,BA355)/$BG$5</f>
        <v>8</v>
      </c>
      <c r="BJ355" s="5">
        <f>SUM(AV355:AX355,BB355)/$BG$5</f>
        <v>3</v>
      </c>
    </row>
    <row r="356" spans="2:62" ht="37.5" thickBot="1" x14ac:dyDescent="0.3">
      <c r="B356" s="71"/>
      <c r="C356" s="70"/>
      <c r="D356" s="69"/>
      <c r="E356" s="68"/>
      <c r="F356" s="68"/>
      <c r="G356" s="67"/>
      <c r="H356" s="66"/>
      <c r="I356" s="64"/>
      <c r="J356" s="64"/>
      <c r="K356" s="65"/>
      <c r="L356" s="64"/>
      <c r="M356" s="62"/>
      <c r="N356" s="64"/>
      <c r="O356" s="62"/>
      <c r="P356" s="64"/>
      <c r="Q356" s="62"/>
      <c r="R356" s="64"/>
      <c r="S356" s="62"/>
      <c r="T356" s="64"/>
      <c r="U356" s="62"/>
      <c r="V356" s="64"/>
      <c r="W356" s="62"/>
      <c r="X356" s="64"/>
      <c r="Y356" s="62"/>
      <c r="Z356" s="64"/>
      <c r="AA356" s="62"/>
      <c r="AB356" s="63"/>
      <c r="AC356" s="62"/>
      <c r="AD356" s="62"/>
      <c r="AE356" s="62"/>
      <c r="AF356" s="61"/>
      <c r="AG356" s="61"/>
      <c r="AH356" s="60"/>
      <c r="AI356" s="59" t="s">
        <v>136</v>
      </c>
      <c r="AJ356" s="214">
        <f t="shared" ref="AJ356:BB356" si="47">AJ355/1</f>
        <v>79</v>
      </c>
      <c r="AK356" s="213">
        <f t="shared" si="47"/>
        <v>20</v>
      </c>
      <c r="AL356" s="212">
        <f t="shared" si="47"/>
        <v>0</v>
      </c>
      <c r="AM356" s="214">
        <f t="shared" si="47"/>
        <v>23</v>
      </c>
      <c r="AN356" s="213">
        <f t="shared" si="47"/>
        <v>5</v>
      </c>
      <c r="AO356" s="212">
        <f t="shared" si="47"/>
        <v>0</v>
      </c>
      <c r="AP356" s="214">
        <f t="shared" si="47"/>
        <v>0</v>
      </c>
      <c r="AQ356" s="213">
        <f t="shared" si="47"/>
        <v>0</v>
      </c>
      <c r="AR356" s="212">
        <f t="shared" si="47"/>
        <v>0</v>
      </c>
      <c r="AS356" s="214">
        <f t="shared" si="47"/>
        <v>6</v>
      </c>
      <c r="AT356" s="213">
        <f t="shared" si="47"/>
        <v>2</v>
      </c>
      <c r="AU356" s="212">
        <f t="shared" si="47"/>
        <v>0</v>
      </c>
      <c r="AV356" s="214">
        <f t="shared" si="47"/>
        <v>3</v>
      </c>
      <c r="AW356" s="213">
        <f t="shared" si="47"/>
        <v>0</v>
      </c>
      <c r="AX356" s="212">
        <f t="shared" si="47"/>
        <v>0</v>
      </c>
      <c r="AY356" s="211">
        <f t="shared" si="47"/>
        <v>0</v>
      </c>
      <c r="AZ356" s="210">
        <f t="shared" si="47"/>
        <v>0</v>
      </c>
      <c r="BA356" s="210">
        <f t="shared" si="47"/>
        <v>0</v>
      </c>
      <c r="BB356" s="209">
        <f t="shared" si="47"/>
        <v>0</v>
      </c>
      <c r="BC356" s="52" t="s">
        <v>135</v>
      </c>
    </row>
    <row r="357" spans="2:62" ht="28.15" customHeight="1" x14ac:dyDescent="0.2">
      <c r="B357" s="30"/>
      <c r="C357" s="242">
        <v>1</v>
      </c>
      <c r="D357" s="44"/>
      <c r="E357" s="43"/>
      <c r="F357" s="43"/>
      <c r="G357" s="42"/>
      <c r="H357" s="223" t="s">
        <v>134</v>
      </c>
      <c r="I357" s="246">
        <v>138</v>
      </c>
      <c r="J357" s="246">
        <v>35</v>
      </c>
      <c r="K357" s="246">
        <v>6</v>
      </c>
      <c r="L357" s="41" t="s">
        <v>133</v>
      </c>
      <c r="M357" s="40" t="s">
        <v>132</v>
      </c>
      <c r="N357" s="41" t="s">
        <v>131</v>
      </c>
      <c r="O357" s="40" t="s">
        <v>1273</v>
      </c>
      <c r="P357" s="41" t="s">
        <v>130</v>
      </c>
      <c r="Q357" s="40" t="s">
        <v>833</v>
      </c>
      <c r="R357" s="41" t="s">
        <v>129</v>
      </c>
      <c r="S357" s="40" t="s">
        <v>186</v>
      </c>
      <c r="T357" s="41" t="s">
        <v>128</v>
      </c>
      <c r="U357" s="40" t="s">
        <v>1668</v>
      </c>
      <c r="V357" s="41" t="s">
        <v>127</v>
      </c>
      <c r="W357" s="40" t="s">
        <v>376</v>
      </c>
      <c r="X357" s="41" t="s">
        <v>126</v>
      </c>
      <c r="Y357" s="40" t="s">
        <v>217</v>
      </c>
      <c r="Z357" s="41" t="s">
        <v>125</v>
      </c>
      <c r="AA357" s="40" t="s">
        <v>121</v>
      </c>
      <c r="AB357" s="39"/>
      <c r="AC357" s="40"/>
      <c r="AD357" s="39" t="s">
        <v>1667</v>
      </c>
      <c r="AE357" s="38"/>
      <c r="AF357" s="250"/>
      <c r="AG357" s="250"/>
      <c r="AH357" s="37"/>
      <c r="AI357" s="11"/>
      <c r="AJ357" s="233">
        <f>SUMPRODUCT(LEN($M357:$AA360)-LEN(SUBSTITUTE($M357:$AA360,"A", "")))</f>
        <v>79</v>
      </c>
      <c r="AK357" s="239">
        <f>SUMPRODUCT(LEN($AD357:$AD360)-LEN(SUBSTITUTE($AD357:$AD360,"A", "")))</f>
        <v>20</v>
      </c>
      <c r="AL357" s="230">
        <f>SUMPRODUCT(LEN($AC357:$AC360)-LEN(SUBSTITUTE($AC357:$AC360,"A", "")))</f>
        <v>0</v>
      </c>
      <c r="AM357" s="233">
        <f>SUMPRODUCT(LEN($M357:$AA360)-LEN(SUBSTITUTE($M357:$AA360,"S", "")))</f>
        <v>23</v>
      </c>
      <c r="AN357" s="239">
        <f>SUMPRODUCT(LEN($AD357:$AD360)-LEN(SUBSTITUTE($AD357:$AD360,"S", "")))</f>
        <v>5</v>
      </c>
      <c r="AO357" s="230">
        <f>SUMPRODUCT(LEN($AC357:$AC360)-LEN(SUBSTITUTE($AC357:$AC360,"S", "")))</f>
        <v>0</v>
      </c>
      <c r="AP357" s="233">
        <f>SUMPRODUCT(LEN($M357:$AA360)-LEN(SUBSTITUTE($M357:$AA360,"F", "")))</f>
        <v>0</v>
      </c>
      <c r="AQ357" s="239">
        <f>SUMPRODUCT(LEN($AD357:$AD360)-LEN(SUBSTITUTE($AD357:$AD360,"F", "")))</f>
        <v>0</v>
      </c>
      <c r="AR357" s="230">
        <f>SUMPRODUCT(LEN($AC357:$AC360)-LEN(SUBSTITUTE($AC357:$AC360,"F", "")))</f>
        <v>0</v>
      </c>
      <c r="AS357" s="233">
        <f>SUMPRODUCT(LEN($M357:$AA360)-LEN(SUBSTITUTE($M357:$AA360,"G", "")))</f>
        <v>6</v>
      </c>
      <c r="AT357" s="239">
        <f>SUMPRODUCT(LEN($AD357:$AD360)-LEN(SUBSTITUTE($AD357:$AD360,"G", "")))</f>
        <v>2</v>
      </c>
      <c r="AU357" s="230">
        <f>SUMPRODUCT(LEN($AC357:$AC360)-LEN(SUBSTITUTE($AC357:$AC360,"G", "")))</f>
        <v>0</v>
      </c>
      <c r="AV357" s="233">
        <f>SUMPRODUCT(LEN($L357:$AA360)-LEN(SUBSTITUTE($L357:$AA360,"M", "")))</f>
        <v>3</v>
      </c>
      <c r="AW357" s="236">
        <f>SUMPRODUCT(LEN($AD357:$AD360)-LEN(SUBSTITUTE($AD357:$AD360,"M", "")))</f>
        <v>0</v>
      </c>
      <c r="AX357" s="269">
        <f>SUMPRODUCT(LEN($AC357:$AC360)-LEN(SUBSTITUTE($AC357:$AC360,"M", "")))</f>
        <v>0</v>
      </c>
      <c r="AY357" s="291">
        <f>SUMPRODUCT(LEN($AE357:$AE360)-LEN(SUBSTITUTE($AE357:$AE360,"S", "")))</f>
        <v>0</v>
      </c>
      <c r="AZ357" s="227">
        <f>SUMPRODUCT(LEN($AE357:$AE360)-LEN(SUBSTITUTE($AE357:$AE360,"F", "")))</f>
        <v>0</v>
      </c>
      <c r="BA357" s="227">
        <f>SUMPRODUCT(LEN($AE357:$AE360)-LEN(SUBSTITUTE($AE357:$AE360,"G", "")))</f>
        <v>0</v>
      </c>
      <c r="BB357" s="294">
        <f>SUMPRODUCT(LEN($AE357:$AE360)-LEN(SUBSTITUTE($AE357:$AE360,"M", "")))</f>
        <v>0</v>
      </c>
    </row>
    <row r="358" spans="2:62" ht="28.15" customHeight="1" thickBot="1" x14ac:dyDescent="0.25">
      <c r="B358" s="30"/>
      <c r="C358" s="243"/>
      <c r="D358" s="36"/>
      <c r="E358" s="35"/>
      <c r="F358" s="35"/>
      <c r="G358" s="34"/>
      <c r="H358" s="224"/>
      <c r="I358" s="247"/>
      <c r="J358" s="247"/>
      <c r="K358" s="247"/>
      <c r="L358" s="33" t="s">
        <v>123</v>
      </c>
      <c r="M358" s="32" t="s">
        <v>186</v>
      </c>
      <c r="N358" s="33" t="s">
        <v>122</v>
      </c>
      <c r="O358" s="32" t="s">
        <v>1315</v>
      </c>
      <c r="P358" s="33" t="s">
        <v>120</v>
      </c>
      <c r="Q358" s="32" t="s">
        <v>417</v>
      </c>
      <c r="R358" s="33" t="s">
        <v>119</v>
      </c>
      <c r="S358" s="32" t="s">
        <v>772</v>
      </c>
      <c r="T358" s="33" t="s">
        <v>118</v>
      </c>
      <c r="U358" s="32" t="s">
        <v>434</v>
      </c>
      <c r="V358" s="33" t="s">
        <v>117</v>
      </c>
      <c r="W358" s="32" t="s">
        <v>404</v>
      </c>
      <c r="X358" s="33" t="s">
        <v>116</v>
      </c>
      <c r="Y358" s="32" t="s">
        <v>175</v>
      </c>
      <c r="Z358" s="33" t="s">
        <v>115</v>
      </c>
      <c r="AA358" s="32"/>
      <c r="AB358" s="31"/>
      <c r="AC358" s="32"/>
      <c r="AD358" s="31"/>
      <c r="AE358" s="23"/>
      <c r="AF358" s="251"/>
      <c r="AG358" s="251"/>
      <c r="AH358" s="22"/>
      <c r="AI358" s="11"/>
      <c r="AJ358" s="265"/>
      <c r="AK358" s="267"/>
      <c r="AL358" s="263"/>
      <c r="AM358" s="265"/>
      <c r="AN358" s="267"/>
      <c r="AO358" s="263"/>
      <c r="AP358" s="265"/>
      <c r="AQ358" s="267"/>
      <c r="AR358" s="263"/>
      <c r="AS358" s="265"/>
      <c r="AT358" s="267"/>
      <c r="AU358" s="263"/>
      <c r="AV358" s="265"/>
      <c r="AW358" s="275"/>
      <c r="AX358" s="270"/>
      <c r="AY358" s="292"/>
      <c r="AZ358" s="228"/>
      <c r="BA358" s="228"/>
      <c r="BB358" s="295"/>
    </row>
    <row r="359" spans="2:62" ht="28.15" customHeight="1" x14ac:dyDescent="0.2">
      <c r="B359" s="30"/>
      <c r="C359" s="244"/>
      <c r="D359" s="29"/>
      <c r="E359" s="28"/>
      <c r="F359" s="28"/>
      <c r="G359" s="27"/>
      <c r="H359" s="225">
        <v>237</v>
      </c>
      <c r="I359" s="248"/>
      <c r="J359" s="248"/>
      <c r="K359" s="248"/>
      <c r="L359" s="26" t="s">
        <v>114</v>
      </c>
      <c r="M359" s="25" t="s">
        <v>186</v>
      </c>
      <c r="N359" s="26" t="s">
        <v>112</v>
      </c>
      <c r="O359" s="25" t="s">
        <v>186</v>
      </c>
      <c r="P359" s="26" t="s">
        <v>111</v>
      </c>
      <c r="Q359" s="25" t="s">
        <v>1305</v>
      </c>
      <c r="R359" s="26" t="s">
        <v>110</v>
      </c>
      <c r="S359" s="25" t="s">
        <v>417</v>
      </c>
      <c r="T359" s="26" t="s">
        <v>109</v>
      </c>
      <c r="U359" s="25" t="s">
        <v>733</v>
      </c>
      <c r="V359" s="26" t="s">
        <v>108</v>
      </c>
      <c r="W359" s="25" t="s">
        <v>195</v>
      </c>
      <c r="X359" s="26" t="s">
        <v>107</v>
      </c>
      <c r="Y359" s="25" t="s">
        <v>113</v>
      </c>
      <c r="Z359" s="26" t="s">
        <v>106</v>
      </c>
      <c r="AA359" s="25"/>
      <c r="AB359" s="24"/>
      <c r="AC359" s="25"/>
      <c r="AD359" s="24"/>
      <c r="AE359" s="23"/>
      <c r="AF359" s="251"/>
      <c r="AG359" s="251"/>
      <c r="AH359" s="22"/>
      <c r="AI359" s="11"/>
      <c r="AJ359" s="265"/>
      <c r="AK359" s="267"/>
      <c r="AL359" s="263"/>
      <c r="AM359" s="265"/>
      <c r="AN359" s="267"/>
      <c r="AO359" s="263"/>
      <c r="AP359" s="265"/>
      <c r="AQ359" s="267"/>
      <c r="AR359" s="263"/>
      <c r="AS359" s="265"/>
      <c r="AT359" s="267"/>
      <c r="AU359" s="263"/>
      <c r="AV359" s="265"/>
      <c r="AW359" s="275"/>
      <c r="AX359" s="270"/>
      <c r="AY359" s="292"/>
      <c r="AZ359" s="228"/>
      <c r="BA359" s="228"/>
      <c r="BB359" s="295"/>
    </row>
    <row r="360" spans="2:62" ht="28.15" customHeight="1" thickBot="1" x14ac:dyDescent="0.25">
      <c r="B360" s="30"/>
      <c r="C360" s="253"/>
      <c r="D360" s="51"/>
      <c r="E360" s="50"/>
      <c r="F360" s="50"/>
      <c r="G360" s="49"/>
      <c r="H360" s="226"/>
      <c r="I360" s="254"/>
      <c r="J360" s="254"/>
      <c r="K360" s="254"/>
      <c r="L360" s="48" t="s">
        <v>105</v>
      </c>
      <c r="M360" s="47" t="s">
        <v>1613</v>
      </c>
      <c r="N360" s="48" t="s">
        <v>103</v>
      </c>
      <c r="O360" s="47" t="s">
        <v>501</v>
      </c>
      <c r="P360" s="48" t="s">
        <v>102</v>
      </c>
      <c r="Q360" s="47" t="s">
        <v>399</v>
      </c>
      <c r="R360" s="48" t="s">
        <v>101</v>
      </c>
      <c r="S360" s="47" t="s">
        <v>1666</v>
      </c>
      <c r="T360" s="48">
        <v>20</v>
      </c>
      <c r="U360" s="47" t="s">
        <v>376</v>
      </c>
      <c r="V360" s="48" t="s">
        <v>100</v>
      </c>
      <c r="W360" s="47" t="s">
        <v>188</v>
      </c>
      <c r="X360" s="48" t="s">
        <v>99</v>
      </c>
      <c r="Y360" s="47" t="s">
        <v>121</v>
      </c>
      <c r="Z360" s="48" t="s">
        <v>98</v>
      </c>
      <c r="AA360" s="47"/>
      <c r="AB360" s="16"/>
      <c r="AC360" s="47"/>
      <c r="AD360" s="16"/>
      <c r="AE360" s="46"/>
      <c r="AF360" s="255"/>
      <c r="AG360" s="255"/>
      <c r="AH360" s="45"/>
      <c r="AI360" s="11"/>
      <c r="AJ360" s="266"/>
      <c r="AK360" s="268"/>
      <c r="AL360" s="264"/>
      <c r="AM360" s="266"/>
      <c r="AN360" s="268"/>
      <c r="AO360" s="264"/>
      <c r="AP360" s="266"/>
      <c r="AQ360" s="268"/>
      <c r="AR360" s="264"/>
      <c r="AS360" s="266"/>
      <c r="AT360" s="268"/>
      <c r="AU360" s="264"/>
      <c r="AV360" s="266"/>
      <c r="AW360" s="276"/>
      <c r="AX360" s="271"/>
      <c r="AY360" s="293"/>
      <c r="AZ360" s="229"/>
      <c r="BA360" s="229"/>
      <c r="BB360" s="296"/>
    </row>
    <row r="361" spans="2:62" ht="28.15" customHeight="1" x14ac:dyDescent="0.2">
      <c r="B361" s="30"/>
      <c r="C361" s="242">
        <v>2</v>
      </c>
      <c r="D361" s="44"/>
      <c r="E361" s="43"/>
      <c r="F361" s="43"/>
      <c r="G361" s="42"/>
      <c r="H361" s="223"/>
      <c r="I361" s="246"/>
      <c r="J361" s="246"/>
      <c r="K361" s="246"/>
      <c r="L361" s="41" t="s">
        <v>133</v>
      </c>
      <c r="M361" s="40"/>
      <c r="N361" s="41" t="s">
        <v>131</v>
      </c>
      <c r="O361" s="40"/>
      <c r="P361" s="41" t="s">
        <v>130</v>
      </c>
      <c r="Q361" s="40"/>
      <c r="R361" s="41" t="s">
        <v>129</v>
      </c>
      <c r="S361" s="40"/>
      <c r="T361" s="41" t="s">
        <v>128</v>
      </c>
      <c r="U361" s="40"/>
      <c r="V361" s="41" t="s">
        <v>127</v>
      </c>
      <c r="W361" s="40"/>
      <c r="X361" s="41" t="s">
        <v>126</v>
      </c>
      <c r="Y361" s="40"/>
      <c r="Z361" s="41" t="s">
        <v>125</v>
      </c>
      <c r="AA361" s="40"/>
      <c r="AB361" s="39"/>
      <c r="AC361" s="40"/>
      <c r="AD361" s="39"/>
      <c r="AE361" s="38"/>
      <c r="AF361" s="250"/>
      <c r="AG361" s="250"/>
      <c r="AH361" s="37"/>
      <c r="AI361" s="11"/>
      <c r="AJ361" s="233">
        <f>SUMPRODUCT(LEN($M361:$AA364)-LEN(SUBSTITUTE($M361:$AA364,"A", "")))</f>
        <v>0</v>
      </c>
      <c r="AK361" s="239">
        <f>SUMPRODUCT(LEN($AD361:$AD364)-LEN(SUBSTITUTE($AD361:$AD364,"A", "")))</f>
        <v>0</v>
      </c>
      <c r="AL361" s="230">
        <f>SUMPRODUCT(LEN($AC361:$AC364)-LEN(SUBSTITUTE($AC361:$AC364,"A", "")))</f>
        <v>0</v>
      </c>
      <c r="AM361" s="233">
        <f>SUMPRODUCT(LEN($M361:$AA364)-LEN(SUBSTITUTE($M361:$AA364,"S", "")))</f>
        <v>0</v>
      </c>
      <c r="AN361" s="239">
        <f>SUMPRODUCT(LEN($AD361:$AD364)-LEN(SUBSTITUTE($AD361:$AD364,"S", "")))</f>
        <v>0</v>
      </c>
      <c r="AO361" s="230">
        <f>SUMPRODUCT(LEN($AC361:$AC364)-LEN(SUBSTITUTE($AC361:$AC364,"S", "")))</f>
        <v>0</v>
      </c>
      <c r="AP361" s="233">
        <f>SUMPRODUCT(LEN($M361:$AA364)-LEN(SUBSTITUTE($M361:$AA364,"F", "")))</f>
        <v>0</v>
      </c>
      <c r="AQ361" s="239">
        <f>SUMPRODUCT(LEN($AD361:$AD364)-LEN(SUBSTITUTE($AD361:$AD364,"F", "")))</f>
        <v>0</v>
      </c>
      <c r="AR361" s="230">
        <f>SUMPRODUCT(LEN($AC361:$AC364)-LEN(SUBSTITUTE($AC361:$AC364,"F", "")))</f>
        <v>0</v>
      </c>
      <c r="AS361" s="233">
        <f>SUMPRODUCT(LEN($M361:$AA364)-LEN(SUBSTITUTE($M361:$AA364,"G", "")))</f>
        <v>0</v>
      </c>
      <c r="AT361" s="239">
        <f>SUMPRODUCT(LEN($AD361:$AD364)-LEN(SUBSTITUTE($AD361:$AD364,"G", "")))</f>
        <v>0</v>
      </c>
      <c r="AU361" s="230">
        <f>SUMPRODUCT(LEN($AC361:$AC364)-LEN(SUBSTITUTE($AC361:$AC364,"G", "")))</f>
        <v>0</v>
      </c>
      <c r="AV361" s="233">
        <f>SUMPRODUCT(LEN($L361:$AA364)-LEN(SUBSTITUTE($L361:$AA364,"M", "")))</f>
        <v>0</v>
      </c>
      <c r="AW361" s="236">
        <f>SUMPRODUCT(LEN($AD361:$AD364)-LEN(SUBSTITUTE($AD361:$AD364,"M", "")))</f>
        <v>0</v>
      </c>
      <c r="AX361" s="269">
        <f>SUMPRODUCT(LEN($AC361:$AC364)-LEN(SUBSTITUTE($AC361:$AC364,"M", "")))</f>
        <v>0</v>
      </c>
      <c r="AY361" s="291">
        <f>SUMPRODUCT(LEN($AE361:$AE364)-LEN(SUBSTITUTE($AE361:$AE364,"S", "")))</f>
        <v>0</v>
      </c>
      <c r="AZ361" s="227">
        <f>SUMPRODUCT(LEN($AE361:$AE364)-LEN(SUBSTITUTE($AE361:$AE364,"F", "")))</f>
        <v>0</v>
      </c>
      <c r="BA361" s="227">
        <f>SUMPRODUCT(LEN($AE361:$AE364)-LEN(SUBSTITUTE($AE361:$AE364,"G", "")))</f>
        <v>0</v>
      </c>
      <c r="BB361" s="294">
        <f>SUMPRODUCT(LEN($AE361:$AE364)-LEN(SUBSTITUTE($AE361:$AE364,"M", "")))</f>
        <v>0</v>
      </c>
    </row>
    <row r="362" spans="2:62" ht="28.15" customHeight="1" thickBot="1" x14ac:dyDescent="0.25">
      <c r="B362" s="30"/>
      <c r="C362" s="243"/>
      <c r="D362" s="36"/>
      <c r="E362" s="35"/>
      <c r="F362" s="35"/>
      <c r="G362" s="34"/>
      <c r="H362" s="224"/>
      <c r="I362" s="247"/>
      <c r="J362" s="247"/>
      <c r="K362" s="247"/>
      <c r="L362" s="33" t="s">
        <v>123</v>
      </c>
      <c r="M362" s="32"/>
      <c r="N362" s="33" t="s">
        <v>122</v>
      </c>
      <c r="O362" s="32"/>
      <c r="P362" s="33" t="s">
        <v>120</v>
      </c>
      <c r="Q362" s="32"/>
      <c r="R362" s="33" t="s">
        <v>119</v>
      </c>
      <c r="S362" s="32"/>
      <c r="T362" s="33" t="s">
        <v>118</v>
      </c>
      <c r="U362" s="32"/>
      <c r="V362" s="33" t="s">
        <v>117</v>
      </c>
      <c r="W362" s="32"/>
      <c r="X362" s="33" t="s">
        <v>116</v>
      </c>
      <c r="Y362" s="32"/>
      <c r="Z362" s="33" t="s">
        <v>115</v>
      </c>
      <c r="AA362" s="32"/>
      <c r="AB362" s="31"/>
      <c r="AC362" s="32"/>
      <c r="AD362" s="31"/>
      <c r="AE362" s="23"/>
      <c r="AF362" s="251"/>
      <c r="AG362" s="251"/>
      <c r="AH362" s="22"/>
      <c r="AI362" s="11"/>
      <c r="AJ362" s="265"/>
      <c r="AK362" s="267"/>
      <c r="AL362" s="263"/>
      <c r="AM362" s="265"/>
      <c r="AN362" s="267"/>
      <c r="AO362" s="263"/>
      <c r="AP362" s="265"/>
      <c r="AQ362" s="267"/>
      <c r="AR362" s="263"/>
      <c r="AS362" s="265"/>
      <c r="AT362" s="267"/>
      <c r="AU362" s="263"/>
      <c r="AV362" s="265"/>
      <c r="AW362" s="275"/>
      <c r="AX362" s="270"/>
      <c r="AY362" s="292"/>
      <c r="AZ362" s="228"/>
      <c r="BA362" s="228"/>
      <c r="BB362" s="295"/>
    </row>
    <row r="363" spans="2:62" ht="28.15" customHeight="1" x14ac:dyDescent="0.2">
      <c r="B363" s="30"/>
      <c r="C363" s="244"/>
      <c r="D363" s="29"/>
      <c r="E363" s="28"/>
      <c r="F363" s="28"/>
      <c r="G363" s="27"/>
      <c r="H363" s="225"/>
      <c r="I363" s="248"/>
      <c r="J363" s="248"/>
      <c r="K363" s="248"/>
      <c r="L363" s="26" t="s">
        <v>114</v>
      </c>
      <c r="M363" s="25"/>
      <c r="N363" s="26" t="s">
        <v>112</v>
      </c>
      <c r="O363" s="25"/>
      <c r="P363" s="26" t="s">
        <v>111</v>
      </c>
      <c r="Q363" s="25"/>
      <c r="R363" s="26" t="s">
        <v>110</v>
      </c>
      <c r="S363" s="25"/>
      <c r="T363" s="26" t="s">
        <v>109</v>
      </c>
      <c r="U363" s="25"/>
      <c r="V363" s="26" t="s">
        <v>108</v>
      </c>
      <c r="W363" s="25"/>
      <c r="X363" s="26" t="s">
        <v>107</v>
      </c>
      <c r="Y363" s="25"/>
      <c r="Z363" s="26" t="s">
        <v>106</v>
      </c>
      <c r="AA363" s="25"/>
      <c r="AB363" s="24"/>
      <c r="AC363" s="25"/>
      <c r="AD363" s="24"/>
      <c r="AE363" s="23"/>
      <c r="AF363" s="251"/>
      <c r="AG363" s="251"/>
      <c r="AH363" s="22"/>
      <c r="AI363" s="11"/>
      <c r="AJ363" s="265"/>
      <c r="AK363" s="267"/>
      <c r="AL363" s="263"/>
      <c r="AM363" s="265"/>
      <c r="AN363" s="267"/>
      <c r="AO363" s="263"/>
      <c r="AP363" s="265"/>
      <c r="AQ363" s="267"/>
      <c r="AR363" s="263"/>
      <c r="AS363" s="265"/>
      <c r="AT363" s="267"/>
      <c r="AU363" s="263"/>
      <c r="AV363" s="265"/>
      <c r="AW363" s="275"/>
      <c r="AX363" s="270"/>
      <c r="AY363" s="292"/>
      <c r="AZ363" s="228"/>
      <c r="BA363" s="228"/>
      <c r="BB363" s="295"/>
    </row>
    <row r="364" spans="2:62" ht="28.15" customHeight="1" thickBot="1" x14ac:dyDescent="0.25">
      <c r="B364" s="30"/>
      <c r="C364" s="253"/>
      <c r="D364" s="51"/>
      <c r="E364" s="50"/>
      <c r="F364" s="50"/>
      <c r="G364" s="49"/>
      <c r="H364" s="226"/>
      <c r="I364" s="254"/>
      <c r="J364" s="254"/>
      <c r="K364" s="254"/>
      <c r="L364" s="48" t="s">
        <v>105</v>
      </c>
      <c r="M364" s="47"/>
      <c r="N364" s="48" t="s">
        <v>103</v>
      </c>
      <c r="O364" s="47"/>
      <c r="P364" s="48" t="s">
        <v>102</v>
      </c>
      <c r="Q364" s="47"/>
      <c r="R364" s="48" t="s">
        <v>101</v>
      </c>
      <c r="S364" s="47"/>
      <c r="T364" s="48">
        <v>20</v>
      </c>
      <c r="U364" s="47"/>
      <c r="V364" s="48" t="s">
        <v>100</v>
      </c>
      <c r="W364" s="47"/>
      <c r="X364" s="48" t="s">
        <v>99</v>
      </c>
      <c r="Y364" s="47"/>
      <c r="Z364" s="48" t="s">
        <v>98</v>
      </c>
      <c r="AA364" s="47"/>
      <c r="AB364" s="16"/>
      <c r="AC364" s="47"/>
      <c r="AD364" s="16"/>
      <c r="AE364" s="46"/>
      <c r="AF364" s="255"/>
      <c r="AG364" s="255"/>
      <c r="AH364" s="45"/>
      <c r="AI364" s="11"/>
      <c r="AJ364" s="266"/>
      <c r="AK364" s="268"/>
      <c r="AL364" s="264"/>
      <c r="AM364" s="266"/>
      <c r="AN364" s="268"/>
      <c r="AO364" s="264"/>
      <c r="AP364" s="266"/>
      <c r="AQ364" s="268"/>
      <c r="AR364" s="264"/>
      <c r="AS364" s="266"/>
      <c r="AT364" s="268"/>
      <c r="AU364" s="264"/>
      <c r="AV364" s="266"/>
      <c r="AW364" s="276"/>
      <c r="AX364" s="271"/>
      <c r="AY364" s="293"/>
      <c r="AZ364" s="229"/>
      <c r="BA364" s="229"/>
      <c r="BB364" s="296"/>
    </row>
    <row r="365" spans="2:62" ht="28.15" customHeight="1" x14ac:dyDescent="0.2">
      <c r="B365" s="30"/>
      <c r="C365" s="242">
        <v>3</v>
      </c>
      <c r="D365" s="44"/>
      <c r="E365" s="43"/>
      <c r="F365" s="43"/>
      <c r="G365" s="42"/>
      <c r="H365" s="223"/>
      <c r="I365" s="246"/>
      <c r="J365" s="246"/>
      <c r="K365" s="246"/>
      <c r="L365" s="41" t="s">
        <v>133</v>
      </c>
      <c r="M365" s="40"/>
      <c r="N365" s="41" t="s">
        <v>131</v>
      </c>
      <c r="O365" s="40"/>
      <c r="P365" s="41" t="s">
        <v>130</v>
      </c>
      <c r="Q365" s="40"/>
      <c r="R365" s="41" t="s">
        <v>129</v>
      </c>
      <c r="S365" s="40"/>
      <c r="T365" s="41" t="s">
        <v>128</v>
      </c>
      <c r="U365" s="40"/>
      <c r="V365" s="41" t="s">
        <v>127</v>
      </c>
      <c r="W365" s="40"/>
      <c r="X365" s="41" t="s">
        <v>126</v>
      </c>
      <c r="Y365" s="40"/>
      <c r="Z365" s="41" t="s">
        <v>125</v>
      </c>
      <c r="AA365" s="40"/>
      <c r="AB365" s="39"/>
      <c r="AC365" s="40"/>
      <c r="AD365" s="39"/>
      <c r="AE365" s="38"/>
      <c r="AF365" s="250"/>
      <c r="AG365" s="250"/>
      <c r="AH365" s="37"/>
      <c r="AI365" s="11"/>
      <c r="AJ365" s="233">
        <f>SUMPRODUCT(LEN($M365:$AA368)-LEN(SUBSTITUTE($M365:$AA368,"A", "")))</f>
        <v>0</v>
      </c>
      <c r="AK365" s="239">
        <f>SUMPRODUCT(LEN($AD365:$AD368)-LEN(SUBSTITUTE($AD365:$AD368,"A", "")))</f>
        <v>0</v>
      </c>
      <c r="AL365" s="230">
        <f>SUMPRODUCT(LEN($AC365:$AC368)-LEN(SUBSTITUTE($AC365:$AC368,"A", "")))</f>
        <v>0</v>
      </c>
      <c r="AM365" s="233">
        <f>SUMPRODUCT(LEN($M365:$AA368)-LEN(SUBSTITUTE($M365:$AA368,"S", "")))</f>
        <v>0</v>
      </c>
      <c r="AN365" s="239">
        <f>SUMPRODUCT(LEN($AD365:$AD368)-LEN(SUBSTITUTE($AD365:$AD368,"S", "")))</f>
        <v>0</v>
      </c>
      <c r="AO365" s="230">
        <f>SUMPRODUCT(LEN($AC365:$AC368)-LEN(SUBSTITUTE($AC365:$AC368,"S", "")))</f>
        <v>0</v>
      </c>
      <c r="AP365" s="233">
        <f>SUMPRODUCT(LEN($M365:$AA368)-LEN(SUBSTITUTE($M365:$AA368,"F", "")))</f>
        <v>0</v>
      </c>
      <c r="AQ365" s="239">
        <f>SUMPRODUCT(LEN($AD365:$AD368)-LEN(SUBSTITUTE($AD365:$AD368,"F", "")))</f>
        <v>0</v>
      </c>
      <c r="AR365" s="230">
        <f>SUMPRODUCT(LEN($AC365:$AC368)-LEN(SUBSTITUTE($AC365:$AC368,"F", "")))</f>
        <v>0</v>
      </c>
      <c r="AS365" s="233">
        <f>SUMPRODUCT(LEN($M365:$AA368)-LEN(SUBSTITUTE($M365:$AA368,"G", "")))</f>
        <v>0</v>
      </c>
      <c r="AT365" s="239">
        <f>SUMPRODUCT(LEN($AD365:$AD368)-LEN(SUBSTITUTE($AD365:$AD368,"G", "")))</f>
        <v>0</v>
      </c>
      <c r="AU365" s="230">
        <f>SUMPRODUCT(LEN($AC365:$AC368)-LEN(SUBSTITUTE($AC365:$AC368,"G", "")))</f>
        <v>0</v>
      </c>
      <c r="AV365" s="233">
        <f>SUMPRODUCT(LEN($L365:$AA368)-LEN(SUBSTITUTE($L365:$AA368,"M", "")))</f>
        <v>0</v>
      </c>
      <c r="AW365" s="236">
        <f>SUMPRODUCT(LEN($AD365:$AD368)-LEN(SUBSTITUTE($AD365:$AD368,"M", "")))</f>
        <v>0</v>
      </c>
      <c r="AX365" s="269">
        <f>SUMPRODUCT(LEN($AC365:$AC368)-LEN(SUBSTITUTE($AC365:$AC368,"M", "")))</f>
        <v>0</v>
      </c>
      <c r="AY365" s="291">
        <f>SUMPRODUCT(LEN($AE365:$AE368)-LEN(SUBSTITUTE($AE365:$AE368,"S", "")))</f>
        <v>0</v>
      </c>
      <c r="AZ365" s="227">
        <f>SUMPRODUCT(LEN($AE365:$AE368)-LEN(SUBSTITUTE($AE365:$AE368,"F", "")))</f>
        <v>0</v>
      </c>
      <c r="BA365" s="227">
        <f>SUMPRODUCT(LEN($AE365:$AE368)-LEN(SUBSTITUTE($AE365:$AE368,"G", "")))</f>
        <v>0</v>
      </c>
      <c r="BB365" s="294">
        <f>SUMPRODUCT(LEN($AE365:$AE368)-LEN(SUBSTITUTE($AE365:$AE368,"M", "")))</f>
        <v>0</v>
      </c>
    </row>
    <row r="366" spans="2:62" ht="28.15" customHeight="1" thickBot="1" x14ac:dyDescent="0.25">
      <c r="B366" s="30"/>
      <c r="C366" s="243"/>
      <c r="D366" s="36"/>
      <c r="E366" s="35"/>
      <c r="F366" s="35"/>
      <c r="G366" s="34"/>
      <c r="H366" s="224"/>
      <c r="I366" s="247"/>
      <c r="J366" s="247"/>
      <c r="K366" s="247"/>
      <c r="L366" s="33" t="s">
        <v>123</v>
      </c>
      <c r="M366" s="32"/>
      <c r="N366" s="33" t="s">
        <v>122</v>
      </c>
      <c r="O366" s="32"/>
      <c r="P366" s="33" t="s">
        <v>120</v>
      </c>
      <c r="Q366" s="32"/>
      <c r="R366" s="33" t="s">
        <v>119</v>
      </c>
      <c r="S366" s="32"/>
      <c r="T366" s="33" t="s">
        <v>118</v>
      </c>
      <c r="U366" s="32"/>
      <c r="V366" s="33" t="s">
        <v>117</v>
      </c>
      <c r="W366" s="32"/>
      <c r="X366" s="33" t="s">
        <v>116</v>
      </c>
      <c r="Y366" s="32"/>
      <c r="Z366" s="33" t="s">
        <v>115</v>
      </c>
      <c r="AA366" s="32"/>
      <c r="AB366" s="31"/>
      <c r="AC366" s="32"/>
      <c r="AD366" s="31"/>
      <c r="AE366" s="23"/>
      <c r="AF366" s="251"/>
      <c r="AG366" s="251"/>
      <c r="AH366" s="22"/>
      <c r="AI366" s="11"/>
      <c r="AJ366" s="265"/>
      <c r="AK366" s="267"/>
      <c r="AL366" s="263"/>
      <c r="AM366" s="265"/>
      <c r="AN366" s="267"/>
      <c r="AO366" s="263"/>
      <c r="AP366" s="265"/>
      <c r="AQ366" s="267"/>
      <c r="AR366" s="263"/>
      <c r="AS366" s="265"/>
      <c r="AT366" s="267"/>
      <c r="AU366" s="263"/>
      <c r="AV366" s="265"/>
      <c r="AW366" s="275"/>
      <c r="AX366" s="270"/>
      <c r="AY366" s="292"/>
      <c r="AZ366" s="228"/>
      <c r="BA366" s="228"/>
      <c r="BB366" s="295"/>
    </row>
    <row r="367" spans="2:62" ht="28.15" customHeight="1" x14ac:dyDescent="0.2">
      <c r="B367" s="30"/>
      <c r="C367" s="244"/>
      <c r="D367" s="29"/>
      <c r="E367" s="28"/>
      <c r="F367" s="28"/>
      <c r="G367" s="27"/>
      <c r="H367" s="225"/>
      <c r="I367" s="248"/>
      <c r="J367" s="248"/>
      <c r="K367" s="248"/>
      <c r="L367" s="26" t="s">
        <v>114</v>
      </c>
      <c r="M367" s="25"/>
      <c r="N367" s="26" t="s">
        <v>112</v>
      </c>
      <c r="O367" s="25"/>
      <c r="P367" s="26" t="s">
        <v>111</v>
      </c>
      <c r="Q367" s="25"/>
      <c r="R367" s="26" t="s">
        <v>110</v>
      </c>
      <c r="S367" s="25"/>
      <c r="T367" s="26" t="s">
        <v>109</v>
      </c>
      <c r="U367" s="25"/>
      <c r="V367" s="26" t="s">
        <v>108</v>
      </c>
      <c r="W367" s="25"/>
      <c r="X367" s="26" t="s">
        <v>107</v>
      </c>
      <c r="Y367" s="25"/>
      <c r="Z367" s="26" t="s">
        <v>106</v>
      </c>
      <c r="AA367" s="25"/>
      <c r="AB367" s="24"/>
      <c r="AC367" s="25"/>
      <c r="AD367" s="24"/>
      <c r="AE367" s="23"/>
      <c r="AF367" s="251"/>
      <c r="AG367" s="251"/>
      <c r="AH367" s="22"/>
      <c r="AI367" s="11"/>
      <c r="AJ367" s="265"/>
      <c r="AK367" s="267"/>
      <c r="AL367" s="263"/>
      <c r="AM367" s="265"/>
      <c r="AN367" s="267"/>
      <c r="AO367" s="263"/>
      <c r="AP367" s="265"/>
      <c r="AQ367" s="267"/>
      <c r="AR367" s="263"/>
      <c r="AS367" s="265"/>
      <c r="AT367" s="267"/>
      <c r="AU367" s="263"/>
      <c r="AV367" s="265"/>
      <c r="AW367" s="275"/>
      <c r="AX367" s="270"/>
      <c r="AY367" s="292"/>
      <c r="AZ367" s="228"/>
      <c r="BA367" s="228"/>
      <c r="BB367" s="295"/>
    </row>
    <row r="368" spans="2:62" ht="28.15" customHeight="1" thickBot="1" x14ac:dyDescent="0.25">
      <c r="B368" s="21"/>
      <c r="C368" s="245"/>
      <c r="D368" s="20"/>
      <c r="E368" s="19"/>
      <c r="F368" s="19"/>
      <c r="G368" s="18"/>
      <c r="H368" s="226"/>
      <c r="I368" s="249"/>
      <c r="J368" s="249"/>
      <c r="K368" s="249"/>
      <c r="L368" s="17" t="s">
        <v>105</v>
      </c>
      <c r="M368" s="15"/>
      <c r="N368" s="17" t="s">
        <v>103</v>
      </c>
      <c r="O368" s="15"/>
      <c r="P368" s="17" t="s">
        <v>102</v>
      </c>
      <c r="Q368" s="15"/>
      <c r="R368" s="17" t="s">
        <v>101</v>
      </c>
      <c r="S368" s="15"/>
      <c r="T368" s="17">
        <v>20</v>
      </c>
      <c r="U368" s="15"/>
      <c r="V368" s="17" t="s">
        <v>100</v>
      </c>
      <c r="W368" s="15"/>
      <c r="X368" s="17" t="s">
        <v>99</v>
      </c>
      <c r="Y368" s="15"/>
      <c r="Z368" s="17" t="s">
        <v>98</v>
      </c>
      <c r="AA368" s="15"/>
      <c r="AB368" s="16"/>
      <c r="AC368" s="15"/>
      <c r="AD368" s="14"/>
      <c r="AE368" s="13"/>
      <c r="AF368" s="252"/>
      <c r="AG368" s="252"/>
      <c r="AH368" s="12"/>
      <c r="AI368" s="11"/>
      <c r="AJ368" s="266"/>
      <c r="AK368" s="268"/>
      <c r="AL368" s="264"/>
      <c r="AM368" s="266"/>
      <c r="AN368" s="268"/>
      <c r="AO368" s="264"/>
      <c r="AP368" s="266"/>
      <c r="AQ368" s="268"/>
      <c r="AR368" s="264"/>
      <c r="AS368" s="266"/>
      <c r="AT368" s="268"/>
      <c r="AU368" s="264"/>
      <c r="AV368" s="266"/>
      <c r="AW368" s="276"/>
      <c r="AX368" s="271"/>
      <c r="AY368" s="293"/>
      <c r="AZ368" s="229"/>
      <c r="BA368" s="229"/>
      <c r="BB368" s="296"/>
    </row>
    <row r="369" spans="2:62" ht="85.9" customHeight="1" thickTop="1" thickBot="1" x14ac:dyDescent="0.35">
      <c r="B369" s="105" t="s">
        <v>174</v>
      </c>
      <c r="C369" s="95" t="s">
        <v>173</v>
      </c>
      <c r="D369" s="100" t="s">
        <v>172</v>
      </c>
      <c r="E369" s="104" t="s">
        <v>171</v>
      </c>
      <c r="F369" s="103"/>
      <c r="G369" s="102"/>
      <c r="H369" s="101" t="s">
        <v>170</v>
      </c>
      <c r="I369" s="100" t="s">
        <v>96</v>
      </c>
      <c r="J369" s="100" t="s">
        <v>169</v>
      </c>
      <c r="K369" s="100" t="s">
        <v>97</v>
      </c>
      <c r="L369" s="256" t="s">
        <v>168</v>
      </c>
      <c r="M369" s="262"/>
      <c r="N369" s="256" t="s">
        <v>167</v>
      </c>
      <c r="O369" s="262"/>
      <c r="P369" s="256" t="s">
        <v>167</v>
      </c>
      <c r="Q369" s="257"/>
      <c r="R369" s="256" t="s">
        <v>167</v>
      </c>
      <c r="S369" s="257"/>
      <c r="T369" s="256" t="s">
        <v>167</v>
      </c>
      <c r="U369" s="257"/>
      <c r="V369" s="256" t="s">
        <v>167</v>
      </c>
      <c r="W369" s="257"/>
      <c r="X369" s="256" t="s">
        <v>167</v>
      </c>
      <c r="Y369" s="257"/>
      <c r="Z369" s="256" t="s">
        <v>167</v>
      </c>
      <c r="AA369" s="257"/>
      <c r="AB369" s="261" t="s">
        <v>166</v>
      </c>
      <c r="AC369" s="257"/>
      <c r="AD369" s="101" t="s">
        <v>165</v>
      </c>
      <c r="AE369" s="101" t="s">
        <v>164</v>
      </c>
      <c r="AF369" s="100" t="s">
        <v>163</v>
      </c>
      <c r="AG369" s="100" t="s">
        <v>162</v>
      </c>
      <c r="AH369" s="99" t="s">
        <v>161</v>
      </c>
      <c r="AI369" s="98"/>
      <c r="AJ369" s="96" t="s">
        <v>160</v>
      </c>
      <c r="AK369" s="95" t="s">
        <v>159</v>
      </c>
      <c r="AL369" s="94" t="s">
        <v>158</v>
      </c>
      <c r="AM369" s="96" t="s">
        <v>157</v>
      </c>
      <c r="AN369" s="95" t="s">
        <v>156</v>
      </c>
      <c r="AO369" s="94" t="s">
        <v>155</v>
      </c>
      <c r="AP369" s="96" t="s">
        <v>154</v>
      </c>
      <c r="AQ369" s="95" t="s">
        <v>153</v>
      </c>
      <c r="AR369" s="97" t="s">
        <v>152</v>
      </c>
      <c r="AS369" s="96" t="s">
        <v>151</v>
      </c>
      <c r="AT369" s="95" t="s">
        <v>150</v>
      </c>
      <c r="AU369" s="94" t="s">
        <v>149</v>
      </c>
      <c r="AV369" s="96" t="s">
        <v>148</v>
      </c>
      <c r="AW369" s="95" t="s">
        <v>147</v>
      </c>
      <c r="AX369" s="94" t="s">
        <v>146</v>
      </c>
      <c r="AY369" s="93" t="s">
        <v>145</v>
      </c>
      <c r="AZ369" s="92" t="s">
        <v>144</v>
      </c>
      <c r="BA369" s="92" t="s">
        <v>143</v>
      </c>
      <c r="BB369" s="91" t="s">
        <v>142</v>
      </c>
    </row>
    <row r="370" spans="2:62" ht="48" thickBot="1" x14ac:dyDescent="0.3">
      <c r="B370" s="90" t="s">
        <v>229</v>
      </c>
      <c r="C370" s="89"/>
      <c r="D370" s="88"/>
      <c r="E370" s="258"/>
      <c r="F370" s="259"/>
      <c r="G370" s="260"/>
      <c r="H370" s="87" t="s">
        <v>140</v>
      </c>
      <c r="I370" s="86"/>
      <c r="J370" s="86"/>
      <c r="K370" s="85"/>
      <c r="L370" s="84"/>
      <c r="M370" s="81"/>
      <c r="N370" s="84"/>
      <c r="O370" s="81"/>
      <c r="P370" s="84"/>
      <c r="Q370" s="81"/>
      <c r="R370" s="84"/>
      <c r="S370" s="81"/>
      <c r="T370" s="84"/>
      <c r="U370" s="81"/>
      <c r="V370" s="84"/>
      <c r="W370" s="81"/>
      <c r="X370" s="84"/>
      <c r="Y370" s="81"/>
      <c r="Z370" s="84"/>
      <c r="AA370" s="83"/>
      <c r="AB370" s="82" t="s">
        <v>139</v>
      </c>
      <c r="AC370" s="81"/>
      <c r="AD370" s="81"/>
      <c r="AE370" s="81"/>
      <c r="AF370" s="80"/>
      <c r="AG370" s="80"/>
      <c r="AH370" s="60"/>
      <c r="AI370" s="79" t="s">
        <v>138</v>
      </c>
      <c r="AJ370" s="78">
        <f t="shared" ref="AJ370:BB370" si="48">SUM(AJ372:AJ383)</f>
        <v>47</v>
      </c>
      <c r="AK370" s="77">
        <f t="shared" si="48"/>
        <v>14</v>
      </c>
      <c r="AL370" s="76">
        <f t="shared" si="48"/>
        <v>0</v>
      </c>
      <c r="AM370" s="78">
        <f t="shared" si="48"/>
        <v>8</v>
      </c>
      <c r="AN370" s="77">
        <f t="shared" si="48"/>
        <v>0</v>
      </c>
      <c r="AO370" s="76">
        <f t="shared" si="48"/>
        <v>0</v>
      </c>
      <c r="AP370" s="78">
        <f t="shared" si="48"/>
        <v>0</v>
      </c>
      <c r="AQ370" s="77">
        <f t="shared" si="48"/>
        <v>0</v>
      </c>
      <c r="AR370" s="76">
        <f t="shared" si="48"/>
        <v>0</v>
      </c>
      <c r="AS370" s="78">
        <f t="shared" si="48"/>
        <v>4</v>
      </c>
      <c r="AT370" s="77">
        <f t="shared" si="48"/>
        <v>4</v>
      </c>
      <c r="AU370" s="76">
        <f t="shared" si="48"/>
        <v>0</v>
      </c>
      <c r="AV370" s="78">
        <f t="shared" si="48"/>
        <v>4</v>
      </c>
      <c r="AW370" s="77">
        <f t="shared" si="48"/>
        <v>1</v>
      </c>
      <c r="AX370" s="76">
        <f t="shared" si="48"/>
        <v>0</v>
      </c>
      <c r="AY370" s="75">
        <f t="shared" si="48"/>
        <v>0</v>
      </c>
      <c r="AZ370" s="74">
        <f t="shared" si="48"/>
        <v>0</v>
      </c>
      <c r="BA370" s="74">
        <f t="shared" si="48"/>
        <v>0</v>
      </c>
      <c r="BB370" s="73">
        <f t="shared" si="48"/>
        <v>0</v>
      </c>
      <c r="BC370" s="72" t="s">
        <v>137</v>
      </c>
      <c r="BF370" s="5">
        <f>SUM(AJ370:AL370)/$BG$5</f>
        <v>61</v>
      </c>
      <c r="BG370" s="5">
        <f>SUM(AM370:AO370,AY370)/$BG$5</f>
        <v>8</v>
      </c>
      <c r="BH370" s="5">
        <f>SUM(AP370:AR370,AZ370)/$BG$5</f>
        <v>0</v>
      </c>
      <c r="BI370" s="5">
        <f>SUM(AS370:AU370,BA370)/$BG$5</f>
        <v>8</v>
      </c>
      <c r="BJ370" s="5">
        <f>SUM(AV370:AX370,BB370)/$BG$5</f>
        <v>5</v>
      </c>
    </row>
    <row r="371" spans="2:62" ht="37.5" thickBot="1" x14ac:dyDescent="0.3">
      <c r="B371" s="71"/>
      <c r="C371" s="70"/>
      <c r="D371" s="69"/>
      <c r="E371" s="68"/>
      <c r="F371" s="68"/>
      <c r="G371" s="67"/>
      <c r="H371" s="66"/>
      <c r="I371" s="64"/>
      <c r="J371" s="64"/>
      <c r="K371" s="65"/>
      <c r="L371" s="64"/>
      <c r="M371" s="62"/>
      <c r="N371" s="64"/>
      <c r="O371" s="62"/>
      <c r="P371" s="64"/>
      <c r="Q371" s="62"/>
      <c r="R371" s="64"/>
      <c r="S371" s="62"/>
      <c r="T371" s="64"/>
      <c r="U371" s="62"/>
      <c r="V371" s="64"/>
      <c r="W371" s="62"/>
      <c r="X371" s="64"/>
      <c r="Y371" s="62"/>
      <c r="Z371" s="64"/>
      <c r="AA371" s="62"/>
      <c r="AB371" s="63"/>
      <c r="AC371" s="62"/>
      <c r="AD371" s="62"/>
      <c r="AE371" s="62"/>
      <c r="AF371" s="61"/>
      <c r="AG371" s="61"/>
      <c r="AH371" s="60"/>
      <c r="AI371" s="59" t="s">
        <v>136</v>
      </c>
      <c r="AJ371" s="214">
        <f t="shared" ref="AJ371:BB371" si="49">AJ370/1</f>
        <v>47</v>
      </c>
      <c r="AK371" s="213">
        <f t="shared" si="49"/>
        <v>14</v>
      </c>
      <c r="AL371" s="212">
        <f t="shared" si="49"/>
        <v>0</v>
      </c>
      <c r="AM371" s="214">
        <f t="shared" si="49"/>
        <v>8</v>
      </c>
      <c r="AN371" s="213">
        <f t="shared" si="49"/>
        <v>0</v>
      </c>
      <c r="AO371" s="212">
        <f t="shared" si="49"/>
        <v>0</v>
      </c>
      <c r="AP371" s="214">
        <f t="shared" si="49"/>
        <v>0</v>
      </c>
      <c r="AQ371" s="213">
        <f t="shared" si="49"/>
        <v>0</v>
      </c>
      <c r="AR371" s="212">
        <f t="shared" si="49"/>
        <v>0</v>
      </c>
      <c r="AS371" s="214">
        <f t="shared" si="49"/>
        <v>4</v>
      </c>
      <c r="AT371" s="213">
        <f t="shared" si="49"/>
        <v>4</v>
      </c>
      <c r="AU371" s="212">
        <f t="shared" si="49"/>
        <v>0</v>
      </c>
      <c r="AV371" s="214">
        <f t="shared" si="49"/>
        <v>4</v>
      </c>
      <c r="AW371" s="213">
        <f t="shared" si="49"/>
        <v>1</v>
      </c>
      <c r="AX371" s="212">
        <f t="shared" si="49"/>
        <v>0</v>
      </c>
      <c r="AY371" s="211">
        <f t="shared" si="49"/>
        <v>0</v>
      </c>
      <c r="AZ371" s="210">
        <f t="shared" si="49"/>
        <v>0</v>
      </c>
      <c r="BA371" s="210">
        <f t="shared" si="49"/>
        <v>0</v>
      </c>
      <c r="BB371" s="209">
        <f t="shared" si="49"/>
        <v>0</v>
      </c>
      <c r="BC371" s="52" t="s">
        <v>135</v>
      </c>
    </row>
    <row r="372" spans="2:62" ht="28.15" customHeight="1" x14ac:dyDescent="0.2">
      <c r="B372" s="30"/>
      <c r="C372" s="242">
        <v>1</v>
      </c>
      <c r="D372" s="44"/>
      <c r="E372" s="43"/>
      <c r="F372" s="43"/>
      <c r="G372" s="42"/>
      <c r="H372" s="223" t="s">
        <v>134</v>
      </c>
      <c r="I372" s="246">
        <v>121</v>
      </c>
      <c r="J372" s="246">
        <v>33</v>
      </c>
      <c r="K372" s="246">
        <v>7</v>
      </c>
      <c r="L372" s="41" t="s">
        <v>133</v>
      </c>
      <c r="M372" s="40" t="s">
        <v>132</v>
      </c>
      <c r="N372" s="41" t="s">
        <v>131</v>
      </c>
      <c r="O372" s="40" t="s">
        <v>1274</v>
      </c>
      <c r="P372" s="41" t="s">
        <v>130</v>
      </c>
      <c r="Q372" s="40" t="s">
        <v>417</v>
      </c>
      <c r="R372" s="41" t="s">
        <v>129</v>
      </c>
      <c r="S372" s="40" t="s">
        <v>186</v>
      </c>
      <c r="T372" s="41" t="s">
        <v>128</v>
      </c>
      <c r="U372" s="40" t="s">
        <v>132</v>
      </c>
      <c r="V372" s="41" t="s">
        <v>127</v>
      </c>
      <c r="W372" s="40" t="s">
        <v>104</v>
      </c>
      <c r="X372" s="41" t="s">
        <v>126</v>
      </c>
      <c r="Y372" s="40" t="s">
        <v>121</v>
      </c>
      <c r="Z372" s="41" t="s">
        <v>125</v>
      </c>
      <c r="AA372" s="40"/>
      <c r="AB372" s="39"/>
      <c r="AC372" s="40"/>
      <c r="AD372" s="39" t="s">
        <v>1347</v>
      </c>
      <c r="AE372" s="38"/>
      <c r="AF372" s="250"/>
      <c r="AG372" s="250"/>
      <c r="AH372" s="37"/>
      <c r="AI372" s="11"/>
      <c r="AJ372" s="233">
        <f>SUMPRODUCT(LEN($M372:$AA375)-LEN(SUBSTITUTE($M372:$AA375,"A", "")))</f>
        <v>47</v>
      </c>
      <c r="AK372" s="239">
        <f>SUMPRODUCT(LEN($AD372:$AD375)-LEN(SUBSTITUTE($AD372:$AD375,"A", "")))</f>
        <v>14</v>
      </c>
      <c r="AL372" s="230">
        <f>SUMPRODUCT(LEN($AC372:$AC375)-LEN(SUBSTITUTE($AC372:$AC375,"A", "")))</f>
        <v>0</v>
      </c>
      <c r="AM372" s="233">
        <f>SUMPRODUCT(LEN($M372:$AA375)-LEN(SUBSTITUTE($M372:$AA375,"S", "")))</f>
        <v>8</v>
      </c>
      <c r="AN372" s="239">
        <f>SUMPRODUCT(LEN($AD372:$AD375)-LEN(SUBSTITUTE($AD372:$AD375,"S", "")))</f>
        <v>0</v>
      </c>
      <c r="AO372" s="230">
        <f>SUMPRODUCT(LEN($AC372:$AC375)-LEN(SUBSTITUTE($AC372:$AC375,"S", "")))</f>
        <v>0</v>
      </c>
      <c r="AP372" s="233">
        <f>SUMPRODUCT(LEN($M372:$AA375)-LEN(SUBSTITUTE($M372:$AA375,"F", "")))</f>
        <v>0</v>
      </c>
      <c r="AQ372" s="239">
        <f>SUMPRODUCT(LEN($AD372:$AD375)-LEN(SUBSTITUTE($AD372:$AD375,"F", "")))</f>
        <v>0</v>
      </c>
      <c r="AR372" s="230">
        <f>SUMPRODUCT(LEN($AC372:$AC375)-LEN(SUBSTITUTE($AC372:$AC375,"F", "")))</f>
        <v>0</v>
      </c>
      <c r="AS372" s="233">
        <f>SUMPRODUCT(LEN($M372:$AA375)-LEN(SUBSTITUTE($M372:$AA375,"G", "")))</f>
        <v>4</v>
      </c>
      <c r="AT372" s="239">
        <f>SUMPRODUCT(LEN($AD372:$AD375)-LEN(SUBSTITUTE($AD372:$AD375,"G", "")))</f>
        <v>4</v>
      </c>
      <c r="AU372" s="230">
        <f>SUMPRODUCT(LEN($AC372:$AC375)-LEN(SUBSTITUTE($AC372:$AC375,"G", "")))</f>
        <v>0</v>
      </c>
      <c r="AV372" s="233">
        <f>SUMPRODUCT(LEN($L372:$AA375)-LEN(SUBSTITUTE($L372:$AA375,"M", "")))</f>
        <v>4</v>
      </c>
      <c r="AW372" s="236">
        <f>SUMPRODUCT(LEN($AD372:$AD375)-LEN(SUBSTITUTE($AD372:$AD375,"M", "")))</f>
        <v>1</v>
      </c>
      <c r="AX372" s="269">
        <f>SUMPRODUCT(LEN($AC372:$AC375)-LEN(SUBSTITUTE($AC372:$AC375,"M", "")))</f>
        <v>0</v>
      </c>
      <c r="AY372" s="291">
        <f>SUMPRODUCT(LEN($AE372:$AE375)-LEN(SUBSTITUTE($AE372:$AE375,"S", "")))</f>
        <v>0</v>
      </c>
      <c r="AZ372" s="227">
        <f>SUMPRODUCT(LEN($AE372:$AE375)-LEN(SUBSTITUTE($AE372:$AE375,"F", "")))</f>
        <v>0</v>
      </c>
      <c r="BA372" s="227">
        <f>SUMPRODUCT(LEN($AE372:$AE375)-LEN(SUBSTITUTE($AE372:$AE375,"G", "")))</f>
        <v>0</v>
      </c>
      <c r="BB372" s="294">
        <f>SUMPRODUCT(LEN($AE372:$AE375)-LEN(SUBSTITUTE($AE372:$AE375,"M", "")))</f>
        <v>0</v>
      </c>
    </row>
    <row r="373" spans="2:62" ht="28.15" customHeight="1" thickBot="1" x14ac:dyDescent="0.25">
      <c r="B373" s="30"/>
      <c r="C373" s="243"/>
      <c r="D373" s="36"/>
      <c r="E373" s="35"/>
      <c r="F373" s="35"/>
      <c r="G373" s="34"/>
      <c r="H373" s="224"/>
      <c r="I373" s="247"/>
      <c r="J373" s="247"/>
      <c r="K373" s="247"/>
      <c r="L373" s="33" t="s">
        <v>123</v>
      </c>
      <c r="M373" s="32" t="s">
        <v>180</v>
      </c>
      <c r="N373" s="33" t="s">
        <v>122</v>
      </c>
      <c r="O373" s="32" t="s">
        <v>1315</v>
      </c>
      <c r="P373" s="33" t="s">
        <v>120</v>
      </c>
      <c r="Q373" s="32" t="s">
        <v>389</v>
      </c>
      <c r="R373" s="33" t="s">
        <v>119</v>
      </c>
      <c r="S373" s="32" t="s">
        <v>132</v>
      </c>
      <c r="T373" s="33" t="s">
        <v>118</v>
      </c>
      <c r="U373" s="32" t="s">
        <v>376</v>
      </c>
      <c r="V373" s="33" t="s">
        <v>117</v>
      </c>
      <c r="W373" s="32" t="s">
        <v>113</v>
      </c>
      <c r="X373" s="33" t="s">
        <v>116</v>
      </c>
      <c r="Y373" s="32" t="s">
        <v>121</v>
      </c>
      <c r="Z373" s="33" t="s">
        <v>115</v>
      </c>
      <c r="AA373" s="32"/>
      <c r="AB373" s="31"/>
      <c r="AC373" s="32"/>
      <c r="AD373" s="31" t="s">
        <v>389</v>
      </c>
      <c r="AE373" s="23"/>
      <c r="AF373" s="251"/>
      <c r="AG373" s="251"/>
      <c r="AH373" s="22"/>
      <c r="AI373" s="11"/>
      <c r="AJ373" s="265"/>
      <c r="AK373" s="267"/>
      <c r="AL373" s="263"/>
      <c r="AM373" s="265"/>
      <c r="AN373" s="267"/>
      <c r="AO373" s="263"/>
      <c r="AP373" s="265"/>
      <c r="AQ373" s="267"/>
      <c r="AR373" s="263"/>
      <c r="AS373" s="265"/>
      <c r="AT373" s="267"/>
      <c r="AU373" s="263"/>
      <c r="AV373" s="265"/>
      <c r="AW373" s="275"/>
      <c r="AX373" s="270"/>
      <c r="AY373" s="292"/>
      <c r="AZ373" s="228"/>
      <c r="BA373" s="228"/>
      <c r="BB373" s="295"/>
    </row>
    <row r="374" spans="2:62" ht="28.15" customHeight="1" x14ac:dyDescent="0.2">
      <c r="B374" s="30"/>
      <c r="C374" s="244"/>
      <c r="D374" s="29"/>
      <c r="E374" s="28"/>
      <c r="F374" s="28"/>
      <c r="G374" s="27"/>
      <c r="H374" s="225">
        <v>237</v>
      </c>
      <c r="I374" s="248"/>
      <c r="J374" s="248"/>
      <c r="K374" s="248"/>
      <c r="L374" s="26" t="s">
        <v>114</v>
      </c>
      <c r="M374" s="25" t="s">
        <v>1315</v>
      </c>
      <c r="N374" s="26" t="s">
        <v>112</v>
      </c>
      <c r="O374" s="25" t="s">
        <v>484</v>
      </c>
      <c r="P374" s="26" t="s">
        <v>111</v>
      </c>
      <c r="Q374" s="25" t="s">
        <v>389</v>
      </c>
      <c r="R374" s="26" t="s">
        <v>110</v>
      </c>
      <c r="S374" s="25" t="s">
        <v>186</v>
      </c>
      <c r="T374" s="26" t="s">
        <v>109</v>
      </c>
      <c r="U374" s="25" t="s">
        <v>399</v>
      </c>
      <c r="V374" s="26" t="s">
        <v>108</v>
      </c>
      <c r="W374" s="25" t="s">
        <v>121</v>
      </c>
      <c r="X374" s="26" t="s">
        <v>107</v>
      </c>
      <c r="Y374" s="25"/>
      <c r="Z374" s="26" t="s">
        <v>106</v>
      </c>
      <c r="AA374" s="25"/>
      <c r="AB374" s="24"/>
      <c r="AC374" s="25"/>
      <c r="AD374" s="24" t="s">
        <v>613</v>
      </c>
      <c r="AE374" s="23"/>
      <c r="AF374" s="251"/>
      <c r="AG374" s="251"/>
      <c r="AH374" s="22"/>
      <c r="AI374" s="11"/>
      <c r="AJ374" s="265"/>
      <c r="AK374" s="267"/>
      <c r="AL374" s="263"/>
      <c r="AM374" s="265"/>
      <c r="AN374" s="267"/>
      <c r="AO374" s="263"/>
      <c r="AP374" s="265"/>
      <c r="AQ374" s="267"/>
      <c r="AR374" s="263"/>
      <c r="AS374" s="265"/>
      <c r="AT374" s="267"/>
      <c r="AU374" s="263"/>
      <c r="AV374" s="265"/>
      <c r="AW374" s="275"/>
      <c r="AX374" s="270"/>
      <c r="AY374" s="292"/>
      <c r="AZ374" s="228"/>
      <c r="BA374" s="228"/>
      <c r="BB374" s="295"/>
    </row>
    <row r="375" spans="2:62" ht="28.15" customHeight="1" thickBot="1" x14ac:dyDescent="0.25">
      <c r="B375" s="30"/>
      <c r="C375" s="253"/>
      <c r="D375" s="51"/>
      <c r="E375" s="50"/>
      <c r="F375" s="50"/>
      <c r="G375" s="49"/>
      <c r="H375" s="226"/>
      <c r="I375" s="254"/>
      <c r="J375" s="254"/>
      <c r="K375" s="254"/>
      <c r="L375" s="48" t="s">
        <v>105</v>
      </c>
      <c r="M375" s="47" t="s">
        <v>1273</v>
      </c>
      <c r="N375" s="48" t="s">
        <v>103</v>
      </c>
      <c r="O375" s="47" t="s">
        <v>382</v>
      </c>
      <c r="P375" s="48" t="s">
        <v>102</v>
      </c>
      <c r="Q375" s="47" t="s">
        <v>382</v>
      </c>
      <c r="R375" s="48" t="s">
        <v>101</v>
      </c>
      <c r="S375" s="47" t="s">
        <v>132</v>
      </c>
      <c r="T375" s="48">
        <v>20</v>
      </c>
      <c r="U375" s="47" t="s">
        <v>187</v>
      </c>
      <c r="V375" s="48" t="s">
        <v>100</v>
      </c>
      <c r="W375" s="47" t="s">
        <v>121</v>
      </c>
      <c r="X375" s="48" t="s">
        <v>99</v>
      </c>
      <c r="Y375" s="47"/>
      <c r="Z375" s="48" t="s">
        <v>98</v>
      </c>
      <c r="AA375" s="47"/>
      <c r="AB375" s="16"/>
      <c r="AC375" s="47"/>
      <c r="AD375" s="16" t="s">
        <v>1665</v>
      </c>
      <c r="AE375" s="46"/>
      <c r="AF375" s="255"/>
      <c r="AG375" s="255"/>
      <c r="AH375" s="45"/>
      <c r="AI375" s="11"/>
      <c r="AJ375" s="266"/>
      <c r="AK375" s="268"/>
      <c r="AL375" s="264"/>
      <c r="AM375" s="266"/>
      <c r="AN375" s="268"/>
      <c r="AO375" s="264"/>
      <c r="AP375" s="266"/>
      <c r="AQ375" s="268"/>
      <c r="AR375" s="264"/>
      <c r="AS375" s="266"/>
      <c r="AT375" s="268"/>
      <c r="AU375" s="264"/>
      <c r="AV375" s="266"/>
      <c r="AW375" s="276"/>
      <c r="AX375" s="271"/>
      <c r="AY375" s="293"/>
      <c r="AZ375" s="229"/>
      <c r="BA375" s="229"/>
      <c r="BB375" s="296"/>
    </row>
    <row r="376" spans="2:62" ht="28.15" customHeight="1" x14ac:dyDescent="0.2">
      <c r="B376" s="30"/>
      <c r="C376" s="242">
        <v>2</v>
      </c>
      <c r="D376" s="44"/>
      <c r="E376" s="43"/>
      <c r="F376" s="43"/>
      <c r="G376" s="42"/>
      <c r="H376" s="223"/>
      <c r="I376" s="246"/>
      <c r="J376" s="246"/>
      <c r="K376" s="246"/>
      <c r="L376" s="41" t="s">
        <v>133</v>
      </c>
      <c r="M376" s="40"/>
      <c r="N376" s="41" t="s">
        <v>131</v>
      </c>
      <c r="O376" s="40"/>
      <c r="P376" s="41" t="s">
        <v>130</v>
      </c>
      <c r="Q376" s="40"/>
      <c r="R376" s="41" t="s">
        <v>129</v>
      </c>
      <c r="S376" s="40"/>
      <c r="T376" s="41" t="s">
        <v>128</v>
      </c>
      <c r="U376" s="40"/>
      <c r="V376" s="41" t="s">
        <v>127</v>
      </c>
      <c r="W376" s="40"/>
      <c r="X376" s="41" t="s">
        <v>126</v>
      </c>
      <c r="Y376" s="40"/>
      <c r="Z376" s="41" t="s">
        <v>125</v>
      </c>
      <c r="AA376" s="40"/>
      <c r="AB376" s="39"/>
      <c r="AC376" s="40"/>
      <c r="AD376" s="39"/>
      <c r="AE376" s="38"/>
      <c r="AF376" s="250"/>
      <c r="AG376" s="250"/>
      <c r="AH376" s="37"/>
      <c r="AI376" s="11"/>
      <c r="AJ376" s="233">
        <f>SUMPRODUCT(LEN($M376:$AA379)-LEN(SUBSTITUTE($M376:$AA379,"A", "")))</f>
        <v>0</v>
      </c>
      <c r="AK376" s="239">
        <f>SUMPRODUCT(LEN($AD376:$AD379)-LEN(SUBSTITUTE($AD376:$AD379,"A", "")))</f>
        <v>0</v>
      </c>
      <c r="AL376" s="230">
        <f>SUMPRODUCT(LEN($AC376:$AC379)-LEN(SUBSTITUTE($AC376:$AC379,"A", "")))</f>
        <v>0</v>
      </c>
      <c r="AM376" s="233">
        <f>SUMPRODUCT(LEN($M376:$AA379)-LEN(SUBSTITUTE($M376:$AA379,"S", "")))</f>
        <v>0</v>
      </c>
      <c r="AN376" s="239">
        <f>SUMPRODUCT(LEN($AD376:$AD379)-LEN(SUBSTITUTE($AD376:$AD379,"S", "")))</f>
        <v>0</v>
      </c>
      <c r="AO376" s="230">
        <f>SUMPRODUCT(LEN($AC376:$AC379)-LEN(SUBSTITUTE($AC376:$AC379,"S", "")))</f>
        <v>0</v>
      </c>
      <c r="AP376" s="233">
        <f>SUMPRODUCT(LEN($M376:$AA379)-LEN(SUBSTITUTE($M376:$AA379,"F", "")))</f>
        <v>0</v>
      </c>
      <c r="AQ376" s="239">
        <f>SUMPRODUCT(LEN($AD376:$AD379)-LEN(SUBSTITUTE($AD376:$AD379,"F", "")))</f>
        <v>0</v>
      </c>
      <c r="AR376" s="230">
        <f>SUMPRODUCT(LEN($AC376:$AC379)-LEN(SUBSTITUTE($AC376:$AC379,"F", "")))</f>
        <v>0</v>
      </c>
      <c r="AS376" s="233">
        <f>SUMPRODUCT(LEN($M376:$AA379)-LEN(SUBSTITUTE($M376:$AA379,"G", "")))</f>
        <v>0</v>
      </c>
      <c r="AT376" s="239">
        <f>SUMPRODUCT(LEN($AD376:$AD379)-LEN(SUBSTITUTE($AD376:$AD379,"G", "")))</f>
        <v>0</v>
      </c>
      <c r="AU376" s="230">
        <f>SUMPRODUCT(LEN($AC376:$AC379)-LEN(SUBSTITUTE($AC376:$AC379,"G", "")))</f>
        <v>0</v>
      </c>
      <c r="AV376" s="233">
        <f>SUMPRODUCT(LEN($L376:$AA379)-LEN(SUBSTITUTE($L376:$AA379,"M", "")))</f>
        <v>0</v>
      </c>
      <c r="AW376" s="236">
        <f>SUMPRODUCT(LEN($AD376:$AD379)-LEN(SUBSTITUTE($AD376:$AD379,"M", "")))</f>
        <v>0</v>
      </c>
      <c r="AX376" s="269">
        <f>SUMPRODUCT(LEN($AC376:$AC379)-LEN(SUBSTITUTE($AC376:$AC379,"M", "")))</f>
        <v>0</v>
      </c>
      <c r="AY376" s="291">
        <f>SUMPRODUCT(LEN($AE376:$AE379)-LEN(SUBSTITUTE($AE376:$AE379,"S", "")))</f>
        <v>0</v>
      </c>
      <c r="AZ376" s="227">
        <f>SUMPRODUCT(LEN($AE376:$AE379)-LEN(SUBSTITUTE($AE376:$AE379,"F", "")))</f>
        <v>0</v>
      </c>
      <c r="BA376" s="227">
        <f>SUMPRODUCT(LEN($AE376:$AE379)-LEN(SUBSTITUTE($AE376:$AE379,"G", "")))</f>
        <v>0</v>
      </c>
      <c r="BB376" s="294">
        <f>SUMPRODUCT(LEN($AE376:$AE379)-LEN(SUBSTITUTE($AE376:$AE379,"M", "")))</f>
        <v>0</v>
      </c>
    </row>
    <row r="377" spans="2:62" ht="28.15" customHeight="1" thickBot="1" x14ac:dyDescent="0.25">
      <c r="B377" s="30"/>
      <c r="C377" s="243"/>
      <c r="D377" s="36"/>
      <c r="E377" s="35"/>
      <c r="F377" s="35"/>
      <c r="G377" s="34"/>
      <c r="H377" s="224"/>
      <c r="I377" s="247"/>
      <c r="J377" s="247"/>
      <c r="K377" s="247"/>
      <c r="L377" s="33" t="s">
        <v>123</v>
      </c>
      <c r="M377" s="32"/>
      <c r="N377" s="33" t="s">
        <v>122</v>
      </c>
      <c r="O377" s="32"/>
      <c r="P377" s="33" t="s">
        <v>120</v>
      </c>
      <c r="Q377" s="32"/>
      <c r="R377" s="33" t="s">
        <v>119</v>
      </c>
      <c r="S377" s="32"/>
      <c r="T377" s="33" t="s">
        <v>118</v>
      </c>
      <c r="U377" s="32"/>
      <c r="V377" s="33" t="s">
        <v>117</v>
      </c>
      <c r="W377" s="32"/>
      <c r="X377" s="33" t="s">
        <v>116</v>
      </c>
      <c r="Y377" s="32"/>
      <c r="Z377" s="33" t="s">
        <v>115</v>
      </c>
      <c r="AA377" s="32"/>
      <c r="AB377" s="31"/>
      <c r="AC377" s="32"/>
      <c r="AD377" s="31"/>
      <c r="AE377" s="23"/>
      <c r="AF377" s="251"/>
      <c r="AG377" s="251"/>
      <c r="AH377" s="22"/>
      <c r="AI377" s="11"/>
      <c r="AJ377" s="265"/>
      <c r="AK377" s="267"/>
      <c r="AL377" s="263"/>
      <c r="AM377" s="265"/>
      <c r="AN377" s="267"/>
      <c r="AO377" s="263"/>
      <c r="AP377" s="265"/>
      <c r="AQ377" s="267"/>
      <c r="AR377" s="263"/>
      <c r="AS377" s="265"/>
      <c r="AT377" s="267"/>
      <c r="AU377" s="263"/>
      <c r="AV377" s="265"/>
      <c r="AW377" s="275"/>
      <c r="AX377" s="270"/>
      <c r="AY377" s="292"/>
      <c r="AZ377" s="228"/>
      <c r="BA377" s="228"/>
      <c r="BB377" s="295"/>
    </row>
    <row r="378" spans="2:62" ht="28.15" customHeight="1" x14ac:dyDescent="0.2">
      <c r="B378" s="30"/>
      <c r="C378" s="244"/>
      <c r="D378" s="29"/>
      <c r="E378" s="28"/>
      <c r="F378" s="28"/>
      <c r="G378" s="27"/>
      <c r="H378" s="225"/>
      <c r="I378" s="248"/>
      <c r="J378" s="248"/>
      <c r="K378" s="248"/>
      <c r="L378" s="26" t="s">
        <v>114</v>
      </c>
      <c r="M378" s="25"/>
      <c r="N378" s="26" t="s">
        <v>112</v>
      </c>
      <c r="O378" s="25"/>
      <c r="P378" s="26" t="s">
        <v>111</v>
      </c>
      <c r="Q378" s="25"/>
      <c r="R378" s="26" t="s">
        <v>110</v>
      </c>
      <c r="S378" s="25"/>
      <c r="T378" s="26" t="s">
        <v>109</v>
      </c>
      <c r="U378" s="25"/>
      <c r="V378" s="26" t="s">
        <v>108</v>
      </c>
      <c r="W378" s="25"/>
      <c r="X378" s="26" t="s">
        <v>107</v>
      </c>
      <c r="Y378" s="25"/>
      <c r="Z378" s="26" t="s">
        <v>106</v>
      </c>
      <c r="AA378" s="25"/>
      <c r="AB378" s="24"/>
      <c r="AC378" s="25"/>
      <c r="AD378" s="24"/>
      <c r="AE378" s="23"/>
      <c r="AF378" s="251"/>
      <c r="AG378" s="251"/>
      <c r="AH378" s="22"/>
      <c r="AI378" s="11"/>
      <c r="AJ378" s="265"/>
      <c r="AK378" s="267"/>
      <c r="AL378" s="263"/>
      <c r="AM378" s="265"/>
      <c r="AN378" s="267"/>
      <c r="AO378" s="263"/>
      <c r="AP378" s="265"/>
      <c r="AQ378" s="267"/>
      <c r="AR378" s="263"/>
      <c r="AS378" s="265"/>
      <c r="AT378" s="267"/>
      <c r="AU378" s="263"/>
      <c r="AV378" s="265"/>
      <c r="AW378" s="275"/>
      <c r="AX378" s="270"/>
      <c r="AY378" s="292"/>
      <c r="AZ378" s="228"/>
      <c r="BA378" s="228"/>
      <c r="BB378" s="295"/>
    </row>
    <row r="379" spans="2:62" ht="28.15" customHeight="1" thickBot="1" x14ac:dyDescent="0.25">
      <c r="B379" s="30"/>
      <c r="C379" s="253"/>
      <c r="D379" s="51"/>
      <c r="E379" s="50"/>
      <c r="F379" s="50"/>
      <c r="G379" s="49"/>
      <c r="H379" s="226"/>
      <c r="I379" s="254"/>
      <c r="J379" s="254"/>
      <c r="K379" s="254"/>
      <c r="L379" s="48" t="s">
        <v>105</v>
      </c>
      <c r="M379" s="47"/>
      <c r="N379" s="48" t="s">
        <v>103</v>
      </c>
      <c r="O379" s="47"/>
      <c r="P379" s="48" t="s">
        <v>102</v>
      </c>
      <c r="Q379" s="47"/>
      <c r="R379" s="48" t="s">
        <v>101</v>
      </c>
      <c r="S379" s="47"/>
      <c r="T379" s="48">
        <v>20</v>
      </c>
      <c r="U379" s="47"/>
      <c r="V379" s="48" t="s">
        <v>100</v>
      </c>
      <c r="W379" s="47"/>
      <c r="X379" s="48" t="s">
        <v>99</v>
      </c>
      <c r="Y379" s="47"/>
      <c r="Z379" s="48" t="s">
        <v>98</v>
      </c>
      <c r="AA379" s="47"/>
      <c r="AB379" s="16"/>
      <c r="AC379" s="47"/>
      <c r="AD379" s="16"/>
      <c r="AE379" s="46"/>
      <c r="AF379" s="255"/>
      <c r="AG379" s="255"/>
      <c r="AH379" s="45"/>
      <c r="AI379" s="11"/>
      <c r="AJ379" s="266"/>
      <c r="AK379" s="268"/>
      <c r="AL379" s="264"/>
      <c r="AM379" s="266"/>
      <c r="AN379" s="268"/>
      <c r="AO379" s="264"/>
      <c r="AP379" s="266"/>
      <c r="AQ379" s="268"/>
      <c r="AR379" s="264"/>
      <c r="AS379" s="266"/>
      <c r="AT379" s="268"/>
      <c r="AU379" s="264"/>
      <c r="AV379" s="266"/>
      <c r="AW379" s="276"/>
      <c r="AX379" s="271"/>
      <c r="AY379" s="293"/>
      <c r="AZ379" s="229"/>
      <c r="BA379" s="229"/>
      <c r="BB379" s="296"/>
    </row>
    <row r="380" spans="2:62" ht="28.15" customHeight="1" x14ac:dyDescent="0.2">
      <c r="B380" s="30"/>
      <c r="C380" s="242">
        <v>3</v>
      </c>
      <c r="D380" s="44"/>
      <c r="E380" s="43"/>
      <c r="F380" s="43"/>
      <c r="G380" s="42"/>
      <c r="H380" s="223"/>
      <c r="I380" s="246"/>
      <c r="J380" s="246"/>
      <c r="K380" s="246"/>
      <c r="L380" s="41" t="s">
        <v>133</v>
      </c>
      <c r="M380" s="40"/>
      <c r="N380" s="41" t="s">
        <v>131</v>
      </c>
      <c r="O380" s="40"/>
      <c r="P380" s="41" t="s">
        <v>130</v>
      </c>
      <c r="Q380" s="40"/>
      <c r="R380" s="41" t="s">
        <v>129</v>
      </c>
      <c r="S380" s="40"/>
      <c r="T380" s="41" t="s">
        <v>128</v>
      </c>
      <c r="U380" s="40"/>
      <c r="V380" s="41" t="s">
        <v>127</v>
      </c>
      <c r="W380" s="40"/>
      <c r="X380" s="41" t="s">
        <v>126</v>
      </c>
      <c r="Y380" s="40"/>
      <c r="Z380" s="41" t="s">
        <v>125</v>
      </c>
      <c r="AA380" s="40"/>
      <c r="AB380" s="39"/>
      <c r="AC380" s="40"/>
      <c r="AD380" s="39"/>
      <c r="AE380" s="38"/>
      <c r="AF380" s="250"/>
      <c r="AG380" s="250"/>
      <c r="AH380" s="37"/>
      <c r="AI380" s="11"/>
      <c r="AJ380" s="233">
        <f>SUMPRODUCT(LEN($M380:$AA383)-LEN(SUBSTITUTE($M380:$AA383,"A", "")))</f>
        <v>0</v>
      </c>
      <c r="AK380" s="239">
        <f>SUMPRODUCT(LEN($AD380:$AD383)-LEN(SUBSTITUTE($AD380:$AD383,"A", "")))</f>
        <v>0</v>
      </c>
      <c r="AL380" s="230">
        <f>SUMPRODUCT(LEN($AC380:$AC383)-LEN(SUBSTITUTE($AC380:$AC383,"A", "")))</f>
        <v>0</v>
      </c>
      <c r="AM380" s="233">
        <f>SUMPRODUCT(LEN($M380:$AA383)-LEN(SUBSTITUTE($M380:$AA383,"S", "")))</f>
        <v>0</v>
      </c>
      <c r="AN380" s="239">
        <f>SUMPRODUCT(LEN($AD380:$AD383)-LEN(SUBSTITUTE($AD380:$AD383,"S", "")))</f>
        <v>0</v>
      </c>
      <c r="AO380" s="230">
        <f>SUMPRODUCT(LEN($AC380:$AC383)-LEN(SUBSTITUTE($AC380:$AC383,"S", "")))</f>
        <v>0</v>
      </c>
      <c r="AP380" s="233">
        <f>SUMPRODUCT(LEN($M380:$AA383)-LEN(SUBSTITUTE($M380:$AA383,"F", "")))</f>
        <v>0</v>
      </c>
      <c r="AQ380" s="239">
        <f>SUMPRODUCT(LEN($AD380:$AD383)-LEN(SUBSTITUTE($AD380:$AD383,"F", "")))</f>
        <v>0</v>
      </c>
      <c r="AR380" s="230">
        <f>SUMPRODUCT(LEN($AC380:$AC383)-LEN(SUBSTITUTE($AC380:$AC383,"F", "")))</f>
        <v>0</v>
      </c>
      <c r="AS380" s="233">
        <f>SUMPRODUCT(LEN($M380:$AA383)-LEN(SUBSTITUTE($M380:$AA383,"G", "")))</f>
        <v>0</v>
      </c>
      <c r="AT380" s="239">
        <f>SUMPRODUCT(LEN($AD380:$AD383)-LEN(SUBSTITUTE($AD380:$AD383,"G", "")))</f>
        <v>0</v>
      </c>
      <c r="AU380" s="230">
        <f>SUMPRODUCT(LEN($AC380:$AC383)-LEN(SUBSTITUTE($AC380:$AC383,"G", "")))</f>
        <v>0</v>
      </c>
      <c r="AV380" s="233">
        <f>SUMPRODUCT(LEN($L380:$AA383)-LEN(SUBSTITUTE($L380:$AA383,"M", "")))</f>
        <v>0</v>
      </c>
      <c r="AW380" s="236">
        <f>SUMPRODUCT(LEN($AD380:$AD383)-LEN(SUBSTITUTE($AD380:$AD383,"M", "")))</f>
        <v>0</v>
      </c>
      <c r="AX380" s="269">
        <f>SUMPRODUCT(LEN($AC380:$AC383)-LEN(SUBSTITUTE($AC380:$AC383,"M", "")))</f>
        <v>0</v>
      </c>
      <c r="AY380" s="291">
        <f>SUMPRODUCT(LEN($AE380:$AE383)-LEN(SUBSTITUTE($AE380:$AE383,"S", "")))</f>
        <v>0</v>
      </c>
      <c r="AZ380" s="227">
        <f>SUMPRODUCT(LEN($AE380:$AE383)-LEN(SUBSTITUTE($AE380:$AE383,"F", "")))</f>
        <v>0</v>
      </c>
      <c r="BA380" s="227">
        <f>SUMPRODUCT(LEN($AE380:$AE383)-LEN(SUBSTITUTE($AE380:$AE383,"G", "")))</f>
        <v>0</v>
      </c>
      <c r="BB380" s="294">
        <f>SUMPRODUCT(LEN($AE380:$AE383)-LEN(SUBSTITUTE($AE380:$AE383,"M", "")))</f>
        <v>0</v>
      </c>
    </row>
    <row r="381" spans="2:62" ht="28.15" customHeight="1" thickBot="1" x14ac:dyDescent="0.25">
      <c r="B381" s="30"/>
      <c r="C381" s="243"/>
      <c r="D381" s="36"/>
      <c r="E381" s="35"/>
      <c r="F381" s="35"/>
      <c r="G381" s="34"/>
      <c r="H381" s="224"/>
      <c r="I381" s="247"/>
      <c r="J381" s="247"/>
      <c r="K381" s="247"/>
      <c r="L381" s="33" t="s">
        <v>123</v>
      </c>
      <c r="M381" s="32"/>
      <c r="N381" s="33" t="s">
        <v>122</v>
      </c>
      <c r="O381" s="32"/>
      <c r="P381" s="33" t="s">
        <v>120</v>
      </c>
      <c r="Q381" s="32"/>
      <c r="R381" s="33" t="s">
        <v>119</v>
      </c>
      <c r="S381" s="32"/>
      <c r="T381" s="33" t="s">
        <v>118</v>
      </c>
      <c r="U381" s="32"/>
      <c r="V381" s="33" t="s">
        <v>117</v>
      </c>
      <c r="W381" s="32"/>
      <c r="X381" s="33" t="s">
        <v>116</v>
      </c>
      <c r="Y381" s="32"/>
      <c r="Z381" s="33" t="s">
        <v>115</v>
      </c>
      <c r="AA381" s="32"/>
      <c r="AB381" s="31"/>
      <c r="AC381" s="32"/>
      <c r="AD381" s="31"/>
      <c r="AE381" s="23"/>
      <c r="AF381" s="251"/>
      <c r="AG381" s="251"/>
      <c r="AH381" s="22"/>
      <c r="AI381" s="11"/>
      <c r="AJ381" s="265"/>
      <c r="AK381" s="267"/>
      <c r="AL381" s="263"/>
      <c r="AM381" s="265"/>
      <c r="AN381" s="267"/>
      <c r="AO381" s="263"/>
      <c r="AP381" s="265"/>
      <c r="AQ381" s="267"/>
      <c r="AR381" s="263"/>
      <c r="AS381" s="265"/>
      <c r="AT381" s="267"/>
      <c r="AU381" s="263"/>
      <c r="AV381" s="265"/>
      <c r="AW381" s="275"/>
      <c r="AX381" s="270"/>
      <c r="AY381" s="292"/>
      <c r="AZ381" s="228"/>
      <c r="BA381" s="228"/>
      <c r="BB381" s="295"/>
    </row>
    <row r="382" spans="2:62" ht="28.15" customHeight="1" x14ac:dyDescent="0.2">
      <c r="B382" s="30"/>
      <c r="C382" s="244"/>
      <c r="D382" s="29"/>
      <c r="E382" s="28"/>
      <c r="F382" s="28"/>
      <c r="G382" s="27"/>
      <c r="H382" s="225"/>
      <c r="I382" s="248"/>
      <c r="J382" s="248"/>
      <c r="K382" s="248"/>
      <c r="L382" s="26" t="s">
        <v>114</v>
      </c>
      <c r="M382" s="25"/>
      <c r="N382" s="26" t="s">
        <v>112</v>
      </c>
      <c r="O382" s="25"/>
      <c r="P382" s="26" t="s">
        <v>111</v>
      </c>
      <c r="Q382" s="25"/>
      <c r="R382" s="26" t="s">
        <v>110</v>
      </c>
      <c r="S382" s="25"/>
      <c r="T382" s="26" t="s">
        <v>109</v>
      </c>
      <c r="U382" s="25"/>
      <c r="V382" s="26" t="s">
        <v>108</v>
      </c>
      <c r="W382" s="25"/>
      <c r="X382" s="26" t="s">
        <v>107</v>
      </c>
      <c r="Y382" s="25"/>
      <c r="Z382" s="26" t="s">
        <v>106</v>
      </c>
      <c r="AA382" s="25"/>
      <c r="AB382" s="24"/>
      <c r="AC382" s="25"/>
      <c r="AD382" s="24"/>
      <c r="AE382" s="23"/>
      <c r="AF382" s="251"/>
      <c r="AG382" s="251"/>
      <c r="AH382" s="22"/>
      <c r="AI382" s="11"/>
      <c r="AJ382" s="265"/>
      <c r="AK382" s="267"/>
      <c r="AL382" s="263"/>
      <c r="AM382" s="265"/>
      <c r="AN382" s="267"/>
      <c r="AO382" s="263"/>
      <c r="AP382" s="265"/>
      <c r="AQ382" s="267"/>
      <c r="AR382" s="263"/>
      <c r="AS382" s="265"/>
      <c r="AT382" s="267"/>
      <c r="AU382" s="263"/>
      <c r="AV382" s="265"/>
      <c r="AW382" s="275"/>
      <c r="AX382" s="270"/>
      <c r="AY382" s="292"/>
      <c r="AZ382" s="228"/>
      <c r="BA382" s="228"/>
      <c r="BB382" s="295"/>
    </row>
    <row r="383" spans="2:62" ht="28.15" customHeight="1" thickBot="1" x14ac:dyDescent="0.25">
      <c r="B383" s="21"/>
      <c r="C383" s="245"/>
      <c r="D383" s="20"/>
      <c r="E383" s="19"/>
      <c r="F383" s="19"/>
      <c r="G383" s="18"/>
      <c r="H383" s="226"/>
      <c r="I383" s="249"/>
      <c r="J383" s="249"/>
      <c r="K383" s="249"/>
      <c r="L383" s="17" t="s">
        <v>105</v>
      </c>
      <c r="M383" s="15"/>
      <c r="N383" s="17" t="s">
        <v>103</v>
      </c>
      <c r="O383" s="15"/>
      <c r="P383" s="17" t="s">
        <v>102</v>
      </c>
      <c r="Q383" s="15"/>
      <c r="R383" s="17" t="s">
        <v>101</v>
      </c>
      <c r="S383" s="15"/>
      <c r="T383" s="17">
        <v>20</v>
      </c>
      <c r="U383" s="15"/>
      <c r="V383" s="17" t="s">
        <v>100</v>
      </c>
      <c r="W383" s="15"/>
      <c r="X383" s="17" t="s">
        <v>99</v>
      </c>
      <c r="Y383" s="15"/>
      <c r="Z383" s="17" t="s">
        <v>98</v>
      </c>
      <c r="AA383" s="15"/>
      <c r="AB383" s="16"/>
      <c r="AC383" s="15"/>
      <c r="AD383" s="14"/>
      <c r="AE383" s="13"/>
      <c r="AF383" s="252"/>
      <c r="AG383" s="252"/>
      <c r="AH383" s="12"/>
      <c r="AI383" s="11"/>
      <c r="AJ383" s="266"/>
      <c r="AK383" s="268"/>
      <c r="AL383" s="264"/>
      <c r="AM383" s="266"/>
      <c r="AN383" s="268"/>
      <c r="AO383" s="264"/>
      <c r="AP383" s="266"/>
      <c r="AQ383" s="268"/>
      <c r="AR383" s="264"/>
      <c r="AS383" s="266"/>
      <c r="AT383" s="268"/>
      <c r="AU383" s="264"/>
      <c r="AV383" s="266"/>
      <c r="AW383" s="276"/>
      <c r="AX383" s="271"/>
      <c r="AY383" s="293"/>
      <c r="AZ383" s="229"/>
      <c r="BA383" s="229"/>
      <c r="BB383" s="296"/>
    </row>
    <row r="384" spans="2:62" ht="85.9" customHeight="1" thickTop="1" thickBot="1" x14ac:dyDescent="0.35">
      <c r="B384" s="105" t="s">
        <v>174</v>
      </c>
      <c r="C384" s="95" t="s">
        <v>173</v>
      </c>
      <c r="D384" s="100" t="s">
        <v>172</v>
      </c>
      <c r="E384" s="104" t="s">
        <v>171</v>
      </c>
      <c r="F384" s="103"/>
      <c r="G384" s="102"/>
      <c r="H384" s="101" t="s">
        <v>170</v>
      </c>
      <c r="I384" s="100" t="s">
        <v>96</v>
      </c>
      <c r="J384" s="100" t="s">
        <v>169</v>
      </c>
      <c r="K384" s="100" t="s">
        <v>97</v>
      </c>
      <c r="L384" s="256" t="s">
        <v>168</v>
      </c>
      <c r="M384" s="262"/>
      <c r="N384" s="256" t="s">
        <v>167</v>
      </c>
      <c r="O384" s="262"/>
      <c r="P384" s="256" t="s">
        <v>167</v>
      </c>
      <c r="Q384" s="257"/>
      <c r="R384" s="256" t="s">
        <v>167</v>
      </c>
      <c r="S384" s="257"/>
      <c r="T384" s="256" t="s">
        <v>167</v>
      </c>
      <c r="U384" s="257"/>
      <c r="V384" s="256" t="s">
        <v>167</v>
      </c>
      <c r="W384" s="257"/>
      <c r="X384" s="256" t="s">
        <v>167</v>
      </c>
      <c r="Y384" s="257"/>
      <c r="Z384" s="256" t="s">
        <v>167</v>
      </c>
      <c r="AA384" s="257"/>
      <c r="AB384" s="261" t="s">
        <v>166</v>
      </c>
      <c r="AC384" s="257"/>
      <c r="AD384" s="101" t="s">
        <v>165</v>
      </c>
      <c r="AE384" s="101" t="s">
        <v>164</v>
      </c>
      <c r="AF384" s="100" t="s">
        <v>163</v>
      </c>
      <c r="AG384" s="100" t="s">
        <v>162</v>
      </c>
      <c r="AH384" s="99" t="s">
        <v>161</v>
      </c>
      <c r="AI384" s="98"/>
      <c r="AJ384" s="96" t="s">
        <v>160</v>
      </c>
      <c r="AK384" s="95" t="s">
        <v>159</v>
      </c>
      <c r="AL384" s="94" t="s">
        <v>158</v>
      </c>
      <c r="AM384" s="96" t="s">
        <v>157</v>
      </c>
      <c r="AN384" s="95" t="s">
        <v>156</v>
      </c>
      <c r="AO384" s="94" t="s">
        <v>155</v>
      </c>
      <c r="AP384" s="96" t="s">
        <v>154</v>
      </c>
      <c r="AQ384" s="95" t="s">
        <v>153</v>
      </c>
      <c r="AR384" s="97" t="s">
        <v>152</v>
      </c>
      <c r="AS384" s="96" t="s">
        <v>151</v>
      </c>
      <c r="AT384" s="95" t="s">
        <v>150</v>
      </c>
      <c r="AU384" s="94" t="s">
        <v>149</v>
      </c>
      <c r="AV384" s="96" t="s">
        <v>148</v>
      </c>
      <c r="AW384" s="95" t="s">
        <v>147</v>
      </c>
      <c r="AX384" s="94" t="s">
        <v>146</v>
      </c>
      <c r="AY384" s="93" t="s">
        <v>145</v>
      </c>
      <c r="AZ384" s="92" t="s">
        <v>144</v>
      </c>
      <c r="BA384" s="92" t="s">
        <v>143</v>
      </c>
      <c r="BB384" s="91" t="s">
        <v>142</v>
      </c>
    </row>
    <row r="385" spans="2:62" ht="48" thickBot="1" x14ac:dyDescent="0.3">
      <c r="B385" s="90" t="s">
        <v>228</v>
      </c>
      <c r="C385" s="89"/>
      <c r="D385" s="88"/>
      <c r="E385" s="258"/>
      <c r="F385" s="259"/>
      <c r="G385" s="260"/>
      <c r="H385" s="87" t="s">
        <v>140</v>
      </c>
      <c r="I385" s="86"/>
      <c r="J385" s="86"/>
      <c r="K385" s="85"/>
      <c r="L385" s="84"/>
      <c r="M385" s="81"/>
      <c r="N385" s="84"/>
      <c r="O385" s="81"/>
      <c r="P385" s="84"/>
      <c r="Q385" s="81"/>
      <c r="R385" s="84"/>
      <c r="S385" s="81"/>
      <c r="T385" s="84"/>
      <c r="U385" s="81"/>
      <c r="V385" s="84"/>
      <c r="W385" s="81"/>
      <c r="X385" s="84"/>
      <c r="Y385" s="81"/>
      <c r="Z385" s="84"/>
      <c r="AA385" s="83"/>
      <c r="AB385" s="82" t="s">
        <v>139</v>
      </c>
      <c r="AC385" s="81"/>
      <c r="AD385" s="81"/>
      <c r="AE385" s="81"/>
      <c r="AF385" s="80"/>
      <c r="AG385" s="80"/>
      <c r="AH385" s="60"/>
      <c r="AI385" s="79" t="s">
        <v>138</v>
      </c>
      <c r="AJ385" s="78">
        <f t="shared" ref="AJ385:BB385" si="50">SUM(AJ387:AJ398)</f>
        <v>42</v>
      </c>
      <c r="AK385" s="77">
        <f t="shared" si="50"/>
        <v>19</v>
      </c>
      <c r="AL385" s="76">
        <f t="shared" si="50"/>
        <v>0</v>
      </c>
      <c r="AM385" s="78">
        <f t="shared" si="50"/>
        <v>5</v>
      </c>
      <c r="AN385" s="77">
        <f t="shared" si="50"/>
        <v>2</v>
      </c>
      <c r="AO385" s="76">
        <f t="shared" si="50"/>
        <v>0</v>
      </c>
      <c r="AP385" s="78">
        <f t="shared" si="50"/>
        <v>0</v>
      </c>
      <c r="AQ385" s="77">
        <f t="shared" si="50"/>
        <v>0</v>
      </c>
      <c r="AR385" s="76">
        <f t="shared" si="50"/>
        <v>0</v>
      </c>
      <c r="AS385" s="78">
        <f t="shared" si="50"/>
        <v>13</v>
      </c>
      <c r="AT385" s="77">
        <f t="shared" si="50"/>
        <v>11</v>
      </c>
      <c r="AU385" s="76">
        <f t="shared" si="50"/>
        <v>0</v>
      </c>
      <c r="AV385" s="78">
        <f t="shared" si="50"/>
        <v>2</v>
      </c>
      <c r="AW385" s="77">
        <f t="shared" si="50"/>
        <v>1</v>
      </c>
      <c r="AX385" s="76">
        <f t="shared" si="50"/>
        <v>0</v>
      </c>
      <c r="AY385" s="75">
        <f t="shared" si="50"/>
        <v>0</v>
      </c>
      <c r="AZ385" s="74">
        <f t="shared" si="50"/>
        <v>0</v>
      </c>
      <c r="BA385" s="74">
        <f t="shared" si="50"/>
        <v>0</v>
      </c>
      <c r="BB385" s="73">
        <f t="shared" si="50"/>
        <v>0</v>
      </c>
      <c r="BC385" s="72" t="s">
        <v>137</v>
      </c>
      <c r="BF385" s="5">
        <f>SUM(AJ385:AL385)/$BG$5</f>
        <v>61</v>
      </c>
      <c r="BG385" s="5">
        <f>SUM(AM385:AO385,AY385)/$BG$5</f>
        <v>7</v>
      </c>
      <c r="BH385" s="5">
        <f>SUM(AP385:AR385,AZ385)/$BG$5</f>
        <v>0</v>
      </c>
      <c r="BI385" s="5">
        <f>SUM(AS385:AU385,BA385)/$BG$5</f>
        <v>24</v>
      </c>
      <c r="BJ385" s="5">
        <f>SUM(AV385:AX385,BB385)/$BG$5</f>
        <v>3</v>
      </c>
    </row>
    <row r="386" spans="2:62" ht="37.5" thickBot="1" x14ac:dyDescent="0.3">
      <c r="B386" s="71"/>
      <c r="C386" s="70"/>
      <c r="D386" s="69"/>
      <c r="E386" s="68"/>
      <c r="F386" s="68"/>
      <c r="G386" s="67"/>
      <c r="H386" s="66"/>
      <c r="I386" s="64"/>
      <c r="J386" s="64"/>
      <c r="K386" s="65"/>
      <c r="L386" s="64"/>
      <c r="M386" s="62"/>
      <c r="N386" s="64"/>
      <c r="O386" s="62"/>
      <c r="P386" s="64"/>
      <c r="Q386" s="62"/>
      <c r="R386" s="64"/>
      <c r="S386" s="62"/>
      <c r="T386" s="64"/>
      <c r="U386" s="62"/>
      <c r="V386" s="64"/>
      <c r="W386" s="62"/>
      <c r="X386" s="64"/>
      <c r="Y386" s="62"/>
      <c r="Z386" s="64"/>
      <c r="AA386" s="62"/>
      <c r="AB386" s="63"/>
      <c r="AC386" s="62"/>
      <c r="AD386" s="62"/>
      <c r="AE386" s="62"/>
      <c r="AF386" s="61"/>
      <c r="AG386" s="61"/>
      <c r="AH386" s="60"/>
      <c r="AI386" s="59" t="s">
        <v>136</v>
      </c>
      <c r="AJ386" s="214">
        <f t="shared" ref="AJ386:BB386" si="51">AJ385/1</f>
        <v>42</v>
      </c>
      <c r="AK386" s="213">
        <f t="shared" si="51"/>
        <v>19</v>
      </c>
      <c r="AL386" s="212">
        <f t="shared" si="51"/>
        <v>0</v>
      </c>
      <c r="AM386" s="214">
        <f t="shared" si="51"/>
        <v>5</v>
      </c>
      <c r="AN386" s="213">
        <f t="shared" si="51"/>
        <v>2</v>
      </c>
      <c r="AO386" s="212">
        <f t="shared" si="51"/>
        <v>0</v>
      </c>
      <c r="AP386" s="214">
        <f t="shared" si="51"/>
        <v>0</v>
      </c>
      <c r="AQ386" s="213">
        <f t="shared" si="51"/>
        <v>0</v>
      </c>
      <c r="AR386" s="212">
        <f t="shared" si="51"/>
        <v>0</v>
      </c>
      <c r="AS386" s="214">
        <f t="shared" si="51"/>
        <v>13</v>
      </c>
      <c r="AT386" s="213">
        <f t="shared" si="51"/>
        <v>11</v>
      </c>
      <c r="AU386" s="212">
        <f t="shared" si="51"/>
        <v>0</v>
      </c>
      <c r="AV386" s="214">
        <f t="shared" si="51"/>
        <v>2</v>
      </c>
      <c r="AW386" s="213">
        <f t="shared" si="51"/>
        <v>1</v>
      </c>
      <c r="AX386" s="212">
        <f t="shared" si="51"/>
        <v>0</v>
      </c>
      <c r="AY386" s="211">
        <f t="shared" si="51"/>
        <v>0</v>
      </c>
      <c r="AZ386" s="210">
        <f t="shared" si="51"/>
        <v>0</v>
      </c>
      <c r="BA386" s="210">
        <f t="shared" si="51"/>
        <v>0</v>
      </c>
      <c r="BB386" s="209">
        <f t="shared" si="51"/>
        <v>0</v>
      </c>
      <c r="BC386" s="52" t="s">
        <v>135</v>
      </c>
    </row>
    <row r="387" spans="2:62" ht="28.15" customHeight="1" x14ac:dyDescent="0.2">
      <c r="B387" s="30"/>
      <c r="C387" s="242">
        <v>1</v>
      </c>
      <c r="D387" s="44"/>
      <c r="E387" s="43"/>
      <c r="F387" s="43"/>
      <c r="G387" s="42"/>
      <c r="H387" s="223" t="s">
        <v>134</v>
      </c>
      <c r="I387" s="246">
        <v>115</v>
      </c>
      <c r="J387" s="246">
        <v>32</v>
      </c>
      <c r="K387" s="246">
        <v>6</v>
      </c>
      <c r="L387" s="41" t="s">
        <v>133</v>
      </c>
      <c r="M387" s="40" t="s">
        <v>104</v>
      </c>
      <c r="N387" s="41" t="s">
        <v>131</v>
      </c>
      <c r="O387" s="40" t="s">
        <v>1273</v>
      </c>
      <c r="P387" s="41" t="s">
        <v>130</v>
      </c>
      <c r="Q387" s="40" t="s">
        <v>389</v>
      </c>
      <c r="R387" s="41" t="s">
        <v>129</v>
      </c>
      <c r="S387" s="40" t="s">
        <v>1336</v>
      </c>
      <c r="T387" s="41" t="s">
        <v>128</v>
      </c>
      <c r="U387" s="40" t="s">
        <v>613</v>
      </c>
      <c r="V387" s="41" t="s">
        <v>127</v>
      </c>
      <c r="W387" s="40" t="s">
        <v>399</v>
      </c>
      <c r="X387" s="41" t="s">
        <v>126</v>
      </c>
      <c r="Y387" s="40" t="s">
        <v>121</v>
      </c>
      <c r="Z387" s="41" t="s">
        <v>125</v>
      </c>
      <c r="AA387" s="40"/>
      <c r="AB387" s="39"/>
      <c r="AC387" s="40"/>
      <c r="AD387" s="39" t="s">
        <v>1664</v>
      </c>
      <c r="AE387" s="38"/>
      <c r="AF387" s="250"/>
      <c r="AG387" s="250"/>
      <c r="AH387" s="37"/>
      <c r="AI387" s="11"/>
      <c r="AJ387" s="233">
        <f>SUMPRODUCT(LEN($M387:$AA390)-LEN(SUBSTITUTE($M387:$AA390,"A", "")))</f>
        <v>42</v>
      </c>
      <c r="AK387" s="239">
        <f>SUMPRODUCT(LEN($AD387:$AD390)-LEN(SUBSTITUTE($AD387:$AD390,"A", "")))</f>
        <v>19</v>
      </c>
      <c r="AL387" s="230">
        <f>SUMPRODUCT(LEN($AC387:$AC390)-LEN(SUBSTITUTE($AC387:$AC390,"A", "")))</f>
        <v>0</v>
      </c>
      <c r="AM387" s="233">
        <f>SUMPRODUCT(LEN($M387:$AA390)-LEN(SUBSTITUTE($M387:$AA390,"S", "")))</f>
        <v>5</v>
      </c>
      <c r="AN387" s="239">
        <f>SUMPRODUCT(LEN($AD387:$AD390)-LEN(SUBSTITUTE($AD387:$AD390,"S", "")))</f>
        <v>2</v>
      </c>
      <c r="AO387" s="230">
        <f>SUMPRODUCT(LEN($AC387:$AC390)-LEN(SUBSTITUTE($AC387:$AC390,"S", "")))</f>
        <v>0</v>
      </c>
      <c r="AP387" s="233">
        <f>SUMPRODUCT(LEN($M387:$AA390)-LEN(SUBSTITUTE($M387:$AA390,"F", "")))</f>
        <v>0</v>
      </c>
      <c r="AQ387" s="239">
        <f>SUMPRODUCT(LEN($AD387:$AD390)-LEN(SUBSTITUTE($AD387:$AD390,"F", "")))</f>
        <v>0</v>
      </c>
      <c r="AR387" s="230">
        <f>SUMPRODUCT(LEN($AC387:$AC390)-LEN(SUBSTITUTE($AC387:$AC390,"F", "")))</f>
        <v>0</v>
      </c>
      <c r="AS387" s="233">
        <f>SUMPRODUCT(LEN($M387:$AA390)-LEN(SUBSTITUTE($M387:$AA390,"G", "")))</f>
        <v>13</v>
      </c>
      <c r="AT387" s="239">
        <f>SUMPRODUCT(LEN($AD387:$AD390)-LEN(SUBSTITUTE($AD387:$AD390,"G", "")))</f>
        <v>11</v>
      </c>
      <c r="AU387" s="230">
        <f>SUMPRODUCT(LEN($AC387:$AC390)-LEN(SUBSTITUTE($AC387:$AC390,"G", "")))</f>
        <v>0</v>
      </c>
      <c r="AV387" s="233">
        <f>SUMPRODUCT(LEN($L387:$AA390)-LEN(SUBSTITUTE($L387:$AA390,"M", "")))</f>
        <v>2</v>
      </c>
      <c r="AW387" s="236">
        <f>SUMPRODUCT(LEN($AD387:$AD390)-LEN(SUBSTITUTE($AD387:$AD390,"M", "")))</f>
        <v>1</v>
      </c>
      <c r="AX387" s="269">
        <f>SUMPRODUCT(LEN($AC387:$AC390)-LEN(SUBSTITUTE($AC387:$AC390,"M", "")))</f>
        <v>0</v>
      </c>
      <c r="AY387" s="291">
        <f>SUMPRODUCT(LEN($AE387:$AE390)-LEN(SUBSTITUTE($AE387:$AE390,"S", "")))</f>
        <v>0</v>
      </c>
      <c r="AZ387" s="227">
        <f>SUMPRODUCT(LEN($AE387:$AE390)-LEN(SUBSTITUTE($AE387:$AE390,"F", "")))</f>
        <v>0</v>
      </c>
      <c r="BA387" s="227">
        <f>SUMPRODUCT(LEN($AE387:$AE390)-LEN(SUBSTITUTE($AE387:$AE390,"G", "")))</f>
        <v>0</v>
      </c>
      <c r="BB387" s="294">
        <f>SUMPRODUCT(LEN($AE387:$AE390)-LEN(SUBSTITUTE($AE387:$AE390,"M", "")))</f>
        <v>0</v>
      </c>
    </row>
    <row r="388" spans="2:62" ht="28.15" customHeight="1" thickBot="1" x14ac:dyDescent="0.25">
      <c r="B388" s="30"/>
      <c r="C388" s="243"/>
      <c r="D388" s="36"/>
      <c r="E388" s="35"/>
      <c r="F388" s="35"/>
      <c r="G388" s="34"/>
      <c r="H388" s="224"/>
      <c r="I388" s="247"/>
      <c r="J388" s="247"/>
      <c r="K388" s="247"/>
      <c r="L388" s="33" t="s">
        <v>123</v>
      </c>
      <c r="M388" s="32" t="s">
        <v>104</v>
      </c>
      <c r="N388" s="33" t="s">
        <v>122</v>
      </c>
      <c r="O388" s="32" t="s">
        <v>132</v>
      </c>
      <c r="P388" s="33" t="s">
        <v>120</v>
      </c>
      <c r="Q388" s="32" t="s">
        <v>417</v>
      </c>
      <c r="R388" s="33" t="s">
        <v>119</v>
      </c>
      <c r="S388" s="32" t="s">
        <v>414</v>
      </c>
      <c r="T388" s="33" t="s">
        <v>118</v>
      </c>
      <c r="U388" s="32" t="s">
        <v>377</v>
      </c>
      <c r="V388" s="33" t="s">
        <v>117</v>
      </c>
      <c r="W388" s="32" t="s">
        <v>399</v>
      </c>
      <c r="X388" s="33" t="s">
        <v>116</v>
      </c>
      <c r="Y388" s="32" t="s">
        <v>121</v>
      </c>
      <c r="Z388" s="33" t="s">
        <v>115</v>
      </c>
      <c r="AA388" s="32"/>
      <c r="AB388" s="31"/>
      <c r="AC388" s="32"/>
      <c r="AD388" s="31"/>
      <c r="AE388" s="23"/>
      <c r="AF388" s="251"/>
      <c r="AG388" s="251"/>
      <c r="AH388" s="22"/>
      <c r="AI388" s="11"/>
      <c r="AJ388" s="265"/>
      <c r="AK388" s="267"/>
      <c r="AL388" s="263"/>
      <c r="AM388" s="265"/>
      <c r="AN388" s="267"/>
      <c r="AO388" s="263"/>
      <c r="AP388" s="265"/>
      <c r="AQ388" s="267"/>
      <c r="AR388" s="263"/>
      <c r="AS388" s="265"/>
      <c r="AT388" s="267"/>
      <c r="AU388" s="263"/>
      <c r="AV388" s="265"/>
      <c r="AW388" s="275"/>
      <c r="AX388" s="270"/>
      <c r="AY388" s="292"/>
      <c r="AZ388" s="228"/>
      <c r="BA388" s="228"/>
      <c r="BB388" s="295"/>
    </row>
    <row r="389" spans="2:62" ht="28.15" customHeight="1" x14ac:dyDescent="0.2">
      <c r="B389" s="30"/>
      <c r="C389" s="244"/>
      <c r="D389" s="29"/>
      <c r="E389" s="28"/>
      <c r="F389" s="28"/>
      <c r="G389" s="27"/>
      <c r="H389" s="225">
        <v>236</v>
      </c>
      <c r="I389" s="248"/>
      <c r="J389" s="248"/>
      <c r="K389" s="248"/>
      <c r="L389" s="26" t="s">
        <v>114</v>
      </c>
      <c r="M389" s="25" t="s">
        <v>132</v>
      </c>
      <c r="N389" s="26" t="s">
        <v>112</v>
      </c>
      <c r="O389" s="25" t="s">
        <v>1315</v>
      </c>
      <c r="P389" s="26" t="s">
        <v>111</v>
      </c>
      <c r="Q389" s="25" t="s">
        <v>507</v>
      </c>
      <c r="R389" s="26" t="s">
        <v>110</v>
      </c>
      <c r="S389" s="25" t="s">
        <v>389</v>
      </c>
      <c r="T389" s="26" t="s">
        <v>109</v>
      </c>
      <c r="U389" s="25" t="s">
        <v>132</v>
      </c>
      <c r="V389" s="26" t="s">
        <v>108</v>
      </c>
      <c r="W389" s="25" t="s">
        <v>113</v>
      </c>
      <c r="X389" s="26" t="s">
        <v>107</v>
      </c>
      <c r="Y389" s="25"/>
      <c r="Z389" s="26" t="s">
        <v>106</v>
      </c>
      <c r="AA389" s="25"/>
      <c r="AB389" s="24"/>
      <c r="AC389" s="25"/>
      <c r="AD389" s="24"/>
      <c r="AE389" s="23"/>
      <c r="AF389" s="251"/>
      <c r="AG389" s="251"/>
      <c r="AH389" s="22"/>
      <c r="AI389" s="11"/>
      <c r="AJ389" s="265"/>
      <c r="AK389" s="267"/>
      <c r="AL389" s="263"/>
      <c r="AM389" s="265"/>
      <c r="AN389" s="267"/>
      <c r="AO389" s="263"/>
      <c r="AP389" s="265"/>
      <c r="AQ389" s="267"/>
      <c r="AR389" s="263"/>
      <c r="AS389" s="265"/>
      <c r="AT389" s="267"/>
      <c r="AU389" s="263"/>
      <c r="AV389" s="265"/>
      <c r="AW389" s="275"/>
      <c r="AX389" s="270"/>
      <c r="AY389" s="292"/>
      <c r="AZ389" s="228"/>
      <c r="BA389" s="228"/>
      <c r="BB389" s="295"/>
    </row>
    <row r="390" spans="2:62" ht="28.15" customHeight="1" thickBot="1" x14ac:dyDescent="0.25">
      <c r="B390" s="30"/>
      <c r="C390" s="253"/>
      <c r="D390" s="51"/>
      <c r="E390" s="50"/>
      <c r="F390" s="50"/>
      <c r="G390" s="49"/>
      <c r="H390" s="226"/>
      <c r="I390" s="254"/>
      <c r="J390" s="254"/>
      <c r="K390" s="254"/>
      <c r="L390" s="48" t="s">
        <v>105</v>
      </c>
      <c r="M390" s="47" t="s">
        <v>104</v>
      </c>
      <c r="N390" s="48" t="s">
        <v>103</v>
      </c>
      <c r="O390" s="47" t="s">
        <v>186</v>
      </c>
      <c r="P390" s="48" t="s">
        <v>102</v>
      </c>
      <c r="Q390" s="47" t="s">
        <v>186</v>
      </c>
      <c r="R390" s="48" t="s">
        <v>101</v>
      </c>
      <c r="S390" s="47" t="s">
        <v>377</v>
      </c>
      <c r="T390" s="48">
        <v>20</v>
      </c>
      <c r="U390" s="47" t="s">
        <v>187</v>
      </c>
      <c r="V390" s="48" t="s">
        <v>100</v>
      </c>
      <c r="W390" s="47" t="s">
        <v>104</v>
      </c>
      <c r="X390" s="48" t="s">
        <v>99</v>
      </c>
      <c r="Y390" s="47"/>
      <c r="Z390" s="48" t="s">
        <v>98</v>
      </c>
      <c r="AA390" s="47"/>
      <c r="AB390" s="16"/>
      <c r="AC390" s="47"/>
      <c r="AD390" s="16"/>
      <c r="AE390" s="46"/>
      <c r="AF390" s="255"/>
      <c r="AG390" s="255"/>
      <c r="AH390" s="45"/>
      <c r="AI390" s="11"/>
      <c r="AJ390" s="266"/>
      <c r="AK390" s="268"/>
      <c r="AL390" s="264"/>
      <c r="AM390" s="266"/>
      <c r="AN390" s="268"/>
      <c r="AO390" s="264"/>
      <c r="AP390" s="266"/>
      <c r="AQ390" s="268"/>
      <c r="AR390" s="264"/>
      <c r="AS390" s="266"/>
      <c r="AT390" s="268"/>
      <c r="AU390" s="264"/>
      <c r="AV390" s="266"/>
      <c r="AW390" s="276"/>
      <c r="AX390" s="271"/>
      <c r="AY390" s="293"/>
      <c r="AZ390" s="229"/>
      <c r="BA390" s="229"/>
      <c r="BB390" s="296"/>
    </row>
    <row r="391" spans="2:62" ht="28.15" customHeight="1" x14ac:dyDescent="0.2">
      <c r="B391" s="30"/>
      <c r="C391" s="242">
        <v>2</v>
      </c>
      <c r="D391" s="44"/>
      <c r="E391" s="43"/>
      <c r="F391" s="43"/>
      <c r="G391" s="42"/>
      <c r="H391" s="223"/>
      <c r="I391" s="246"/>
      <c r="J391" s="246"/>
      <c r="K391" s="246"/>
      <c r="L391" s="41" t="s">
        <v>133</v>
      </c>
      <c r="M391" s="40"/>
      <c r="N391" s="41" t="s">
        <v>131</v>
      </c>
      <c r="O391" s="40"/>
      <c r="P391" s="41" t="s">
        <v>130</v>
      </c>
      <c r="Q391" s="40"/>
      <c r="R391" s="41" t="s">
        <v>129</v>
      </c>
      <c r="S391" s="40"/>
      <c r="T391" s="41" t="s">
        <v>128</v>
      </c>
      <c r="U391" s="40"/>
      <c r="V391" s="41" t="s">
        <v>127</v>
      </c>
      <c r="W391" s="40"/>
      <c r="X391" s="41" t="s">
        <v>126</v>
      </c>
      <c r="Y391" s="40"/>
      <c r="Z391" s="41" t="s">
        <v>125</v>
      </c>
      <c r="AA391" s="40"/>
      <c r="AB391" s="39"/>
      <c r="AC391" s="40"/>
      <c r="AD391" s="39"/>
      <c r="AE391" s="38"/>
      <c r="AF391" s="250"/>
      <c r="AG391" s="250"/>
      <c r="AH391" s="37"/>
      <c r="AI391" s="11"/>
      <c r="AJ391" s="233">
        <f>SUMPRODUCT(LEN($M391:$AA394)-LEN(SUBSTITUTE($M391:$AA394,"A", "")))</f>
        <v>0</v>
      </c>
      <c r="AK391" s="239">
        <f>SUMPRODUCT(LEN($AD391:$AD394)-LEN(SUBSTITUTE($AD391:$AD394,"A", "")))</f>
        <v>0</v>
      </c>
      <c r="AL391" s="230">
        <f>SUMPRODUCT(LEN($AC391:$AC394)-LEN(SUBSTITUTE($AC391:$AC394,"A", "")))</f>
        <v>0</v>
      </c>
      <c r="AM391" s="233">
        <f>SUMPRODUCT(LEN($M391:$AA394)-LEN(SUBSTITUTE($M391:$AA394,"S", "")))</f>
        <v>0</v>
      </c>
      <c r="AN391" s="239">
        <f>SUMPRODUCT(LEN($AD391:$AD394)-LEN(SUBSTITUTE($AD391:$AD394,"S", "")))</f>
        <v>0</v>
      </c>
      <c r="AO391" s="230">
        <f>SUMPRODUCT(LEN($AC391:$AC394)-LEN(SUBSTITUTE($AC391:$AC394,"S", "")))</f>
        <v>0</v>
      </c>
      <c r="AP391" s="233">
        <f>SUMPRODUCT(LEN($M391:$AA394)-LEN(SUBSTITUTE($M391:$AA394,"F", "")))</f>
        <v>0</v>
      </c>
      <c r="AQ391" s="239">
        <f>SUMPRODUCT(LEN($AD391:$AD394)-LEN(SUBSTITUTE($AD391:$AD394,"F", "")))</f>
        <v>0</v>
      </c>
      <c r="AR391" s="230">
        <f>SUMPRODUCT(LEN($AC391:$AC394)-LEN(SUBSTITUTE($AC391:$AC394,"F", "")))</f>
        <v>0</v>
      </c>
      <c r="AS391" s="233">
        <f>SUMPRODUCT(LEN($M391:$AA394)-LEN(SUBSTITUTE($M391:$AA394,"G", "")))</f>
        <v>0</v>
      </c>
      <c r="AT391" s="239">
        <f>SUMPRODUCT(LEN($AD391:$AD394)-LEN(SUBSTITUTE($AD391:$AD394,"G", "")))</f>
        <v>0</v>
      </c>
      <c r="AU391" s="230">
        <f>SUMPRODUCT(LEN($AC391:$AC394)-LEN(SUBSTITUTE($AC391:$AC394,"G", "")))</f>
        <v>0</v>
      </c>
      <c r="AV391" s="233">
        <f>SUMPRODUCT(LEN($L391:$AA394)-LEN(SUBSTITUTE($L391:$AA394,"M", "")))</f>
        <v>0</v>
      </c>
      <c r="AW391" s="236">
        <f>SUMPRODUCT(LEN($AD391:$AD394)-LEN(SUBSTITUTE($AD391:$AD394,"M", "")))</f>
        <v>0</v>
      </c>
      <c r="AX391" s="269">
        <f>SUMPRODUCT(LEN($AC391:$AC394)-LEN(SUBSTITUTE($AC391:$AC394,"M", "")))</f>
        <v>0</v>
      </c>
      <c r="AY391" s="291">
        <f>SUMPRODUCT(LEN($AE391:$AE394)-LEN(SUBSTITUTE($AE391:$AE394,"S", "")))</f>
        <v>0</v>
      </c>
      <c r="AZ391" s="227">
        <f>SUMPRODUCT(LEN($AE391:$AE394)-LEN(SUBSTITUTE($AE391:$AE394,"F", "")))</f>
        <v>0</v>
      </c>
      <c r="BA391" s="227">
        <f>SUMPRODUCT(LEN($AE391:$AE394)-LEN(SUBSTITUTE($AE391:$AE394,"G", "")))</f>
        <v>0</v>
      </c>
      <c r="BB391" s="294">
        <f>SUMPRODUCT(LEN($AE391:$AE394)-LEN(SUBSTITUTE($AE391:$AE394,"M", "")))</f>
        <v>0</v>
      </c>
    </row>
    <row r="392" spans="2:62" ht="28.15" customHeight="1" thickBot="1" x14ac:dyDescent="0.25">
      <c r="B392" s="30"/>
      <c r="C392" s="243"/>
      <c r="D392" s="36"/>
      <c r="E392" s="35"/>
      <c r="F392" s="35"/>
      <c r="G392" s="34"/>
      <c r="H392" s="224"/>
      <c r="I392" s="247"/>
      <c r="J392" s="247"/>
      <c r="K392" s="247"/>
      <c r="L392" s="33" t="s">
        <v>123</v>
      </c>
      <c r="M392" s="32"/>
      <c r="N392" s="33" t="s">
        <v>122</v>
      </c>
      <c r="O392" s="32"/>
      <c r="P392" s="33" t="s">
        <v>120</v>
      </c>
      <c r="Q392" s="32"/>
      <c r="R392" s="33" t="s">
        <v>119</v>
      </c>
      <c r="S392" s="32"/>
      <c r="T392" s="33" t="s">
        <v>118</v>
      </c>
      <c r="U392" s="32"/>
      <c r="V392" s="33" t="s">
        <v>117</v>
      </c>
      <c r="W392" s="32"/>
      <c r="X392" s="33" t="s">
        <v>116</v>
      </c>
      <c r="Y392" s="32"/>
      <c r="Z392" s="33" t="s">
        <v>115</v>
      </c>
      <c r="AA392" s="32"/>
      <c r="AB392" s="31"/>
      <c r="AC392" s="32"/>
      <c r="AD392" s="31"/>
      <c r="AE392" s="23"/>
      <c r="AF392" s="251"/>
      <c r="AG392" s="251"/>
      <c r="AH392" s="22"/>
      <c r="AI392" s="11"/>
      <c r="AJ392" s="265"/>
      <c r="AK392" s="267"/>
      <c r="AL392" s="263"/>
      <c r="AM392" s="265"/>
      <c r="AN392" s="267"/>
      <c r="AO392" s="263"/>
      <c r="AP392" s="265"/>
      <c r="AQ392" s="267"/>
      <c r="AR392" s="263"/>
      <c r="AS392" s="265"/>
      <c r="AT392" s="267"/>
      <c r="AU392" s="263"/>
      <c r="AV392" s="265"/>
      <c r="AW392" s="275"/>
      <c r="AX392" s="270"/>
      <c r="AY392" s="292"/>
      <c r="AZ392" s="228"/>
      <c r="BA392" s="228"/>
      <c r="BB392" s="295"/>
    </row>
    <row r="393" spans="2:62" ht="28.15" customHeight="1" x14ac:dyDescent="0.2">
      <c r="B393" s="30"/>
      <c r="C393" s="244"/>
      <c r="D393" s="29"/>
      <c r="E393" s="28"/>
      <c r="F393" s="28"/>
      <c r="G393" s="27"/>
      <c r="H393" s="225"/>
      <c r="I393" s="248"/>
      <c r="J393" s="248"/>
      <c r="K393" s="248"/>
      <c r="L393" s="26" t="s">
        <v>114</v>
      </c>
      <c r="M393" s="25"/>
      <c r="N393" s="26" t="s">
        <v>112</v>
      </c>
      <c r="O393" s="25"/>
      <c r="P393" s="26" t="s">
        <v>111</v>
      </c>
      <c r="Q393" s="25"/>
      <c r="R393" s="26" t="s">
        <v>110</v>
      </c>
      <c r="S393" s="25"/>
      <c r="T393" s="26" t="s">
        <v>109</v>
      </c>
      <c r="U393" s="25"/>
      <c r="V393" s="26" t="s">
        <v>108</v>
      </c>
      <c r="W393" s="25"/>
      <c r="X393" s="26" t="s">
        <v>107</v>
      </c>
      <c r="Y393" s="25"/>
      <c r="Z393" s="26" t="s">
        <v>106</v>
      </c>
      <c r="AA393" s="25"/>
      <c r="AB393" s="24"/>
      <c r="AC393" s="25"/>
      <c r="AD393" s="24"/>
      <c r="AE393" s="23"/>
      <c r="AF393" s="251"/>
      <c r="AG393" s="251"/>
      <c r="AH393" s="22"/>
      <c r="AI393" s="11"/>
      <c r="AJ393" s="265"/>
      <c r="AK393" s="267"/>
      <c r="AL393" s="263"/>
      <c r="AM393" s="265"/>
      <c r="AN393" s="267"/>
      <c r="AO393" s="263"/>
      <c r="AP393" s="265"/>
      <c r="AQ393" s="267"/>
      <c r="AR393" s="263"/>
      <c r="AS393" s="265"/>
      <c r="AT393" s="267"/>
      <c r="AU393" s="263"/>
      <c r="AV393" s="265"/>
      <c r="AW393" s="275"/>
      <c r="AX393" s="270"/>
      <c r="AY393" s="292"/>
      <c r="AZ393" s="228"/>
      <c r="BA393" s="228"/>
      <c r="BB393" s="295"/>
    </row>
    <row r="394" spans="2:62" ht="28.15" customHeight="1" thickBot="1" x14ac:dyDescent="0.25">
      <c r="B394" s="30"/>
      <c r="C394" s="253"/>
      <c r="D394" s="51"/>
      <c r="E394" s="50"/>
      <c r="F394" s="50"/>
      <c r="G394" s="49"/>
      <c r="H394" s="226"/>
      <c r="I394" s="254"/>
      <c r="J394" s="254"/>
      <c r="K394" s="254"/>
      <c r="L394" s="48" t="s">
        <v>105</v>
      </c>
      <c r="M394" s="47"/>
      <c r="N394" s="48" t="s">
        <v>103</v>
      </c>
      <c r="O394" s="47"/>
      <c r="P394" s="48" t="s">
        <v>102</v>
      </c>
      <c r="Q394" s="47"/>
      <c r="R394" s="48" t="s">
        <v>101</v>
      </c>
      <c r="S394" s="47"/>
      <c r="T394" s="48">
        <v>20</v>
      </c>
      <c r="U394" s="47"/>
      <c r="V394" s="48" t="s">
        <v>100</v>
      </c>
      <c r="W394" s="47"/>
      <c r="X394" s="48" t="s">
        <v>99</v>
      </c>
      <c r="Y394" s="47"/>
      <c r="Z394" s="48" t="s">
        <v>98</v>
      </c>
      <c r="AA394" s="47"/>
      <c r="AB394" s="16"/>
      <c r="AC394" s="47"/>
      <c r="AD394" s="16"/>
      <c r="AE394" s="46"/>
      <c r="AF394" s="255"/>
      <c r="AG394" s="255"/>
      <c r="AH394" s="45"/>
      <c r="AI394" s="11"/>
      <c r="AJ394" s="266"/>
      <c r="AK394" s="268"/>
      <c r="AL394" s="264"/>
      <c r="AM394" s="266"/>
      <c r="AN394" s="268"/>
      <c r="AO394" s="264"/>
      <c r="AP394" s="266"/>
      <c r="AQ394" s="268"/>
      <c r="AR394" s="264"/>
      <c r="AS394" s="266"/>
      <c r="AT394" s="268"/>
      <c r="AU394" s="264"/>
      <c r="AV394" s="266"/>
      <c r="AW394" s="276"/>
      <c r="AX394" s="271"/>
      <c r="AY394" s="293"/>
      <c r="AZ394" s="229"/>
      <c r="BA394" s="229"/>
      <c r="BB394" s="296"/>
    </row>
    <row r="395" spans="2:62" ht="28.15" customHeight="1" x14ac:dyDescent="0.2">
      <c r="B395" s="30"/>
      <c r="C395" s="242">
        <v>3</v>
      </c>
      <c r="D395" s="44"/>
      <c r="E395" s="43"/>
      <c r="F395" s="43"/>
      <c r="G395" s="42"/>
      <c r="H395" s="223"/>
      <c r="I395" s="246"/>
      <c r="J395" s="246"/>
      <c r="K395" s="246"/>
      <c r="L395" s="41" t="s">
        <v>133</v>
      </c>
      <c r="M395" s="40"/>
      <c r="N395" s="41" t="s">
        <v>131</v>
      </c>
      <c r="O395" s="40"/>
      <c r="P395" s="41" t="s">
        <v>130</v>
      </c>
      <c r="Q395" s="40"/>
      <c r="R395" s="41" t="s">
        <v>129</v>
      </c>
      <c r="S395" s="40"/>
      <c r="T395" s="41" t="s">
        <v>128</v>
      </c>
      <c r="U395" s="40"/>
      <c r="V395" s="41" t="s">
        <v>127</v>
      </c>
      <c r="W395" s="40"/>
      <c r="X395" s="41" t="s">
        <v>126</v>
      </c>
      <c r="Y395" s="40"/>
      <c r="Z395" s="41" t="s">
        <v>125</v>
      </c>
      <c r="AA395" s="40"/>
      <c r="AB395" s="39"/>
      <c r="AC395" s="40"/>
      <c r="AD395" s="39"/>
      <c r="AE395" s="38"/>
      <c r="AF395" s="250"/>
      <c r="AG395" s="250"/>
      <c r="AH395" s="37"/>
      <c r="AI395" s="11"/>
      <c r="AJ395" s="233">
        <f>SUMPRODUCT(LEN($M395:$AA398)-LEN(SUBSTITUTE($M395:$AA398,"A", "")))</f>
        <v>0</v>
      </c>
      <c r="AK395" s="239">
        <f>SUMPRODUCT(LEN($AD395:$AD398)-LEN(SUBSTITUTE($AD395:$AD398,"A", "")))</f>
        <v>0</v>
      </c>
      <c r="AL395" s="230">
        <f>SUMPRODUCT(LEN($AC395:$AC398)-LEN(SUBSTITUTE($AC395:$AC398,"A", "")))</f>
        <v>0</v>
      </c>
      <c r="AM395" s="233">
        <f>SUMPRODUCT(LEN($M395:$AA398)-LEN(SUBSTITUTE($M395:$AA398,"S", "")))</f>
        <v>0</v>
      </c>
      <c r="AN395" s="239">
        <f>SUMPRODUCT(LEN($AD395:$AD398)-LEN(SUBSTITUTE($AD395:$AD398,"S", "")))</f>
        <v>0</v>
      </c>
      <c r="AO395" s="230">
        <f>SUMPRODUCT(LEN($AC395:$AC398)-LEN(SUBSTITUTE($AC395:$AC398,"S", "")))</f>
        <v>0</v>
      </c>
      <c r="AP395" s="233">
        <f>SUMPRODUCT(LEN($M395:$AA398)-LEN(SUBSTITUTE($M395:$AA398,"F", "")))</f>
        <v>0</v>
      </c>
      <c r="AQ395" s="239">
        <f>SUMPRODUCT(LEN($AD395:$AD398)-LEN(SUBSTITUTE($AD395:$AD398,"F", "")))</f>
        <v>0</v>
      </c>
      <c r="AR395" s="230">
        <f>SUMPRODUCT(LEN($AC395:$AC398)-LEN(SUBSTITUTE($AC395:$AC398,"F", "")))</f>
        <v>0</v>
      </c>
      <c r="AS395" s="233">
        <f>SUMPRODUCT(LEN($M395:$AA398)-LEN(SUBSTITUTE($M395:$AA398,"G", "")))</f>
        <v>0</v>
      </c>
      <c r="AT395" s="239">
        <f>SUMPRODUCT(LEN($AD395:$AD398)-LEN(SUBSTITUTE($AD395:$AD398,"G", "")))</f>
        <v>0</v>
      </c>
      <c r="AU395" s="230">
        <f>SUMPRODUCT(LEN($AC395:$AC398)-LEN(SUBSTITUTE($AC395:$AC398,"G", "")))</f>
        <v>0</v>
      </c>
      <c r="AV395" s="233">
        <f>SUMPRODUCT(LEN($L395:$AA398)-LEN(SUBSTITUTE($L395:$AA398,"M", "")))</f>
        <v>0</v>
      </c>
      <c r="AW395" s="236">
        <f>SUMPRODUCT(LEN($AD395:$AD398)-LEN(SUBSTITUTE($AD395:$AD398,"M", "")))</f>
        <v>0</v>
      </c>
      <c r="AX395" s="269">
        <f>SUMPRODUCT(LEN($AC395:$AC398)-LEN(SUBSTITUTE($AC395:$AC398,"M", "")))</f>
        <v>0</v>
      </c>
      <c r="AY395" s="291">
        <f>SUMPRODUCT(LEN($AE395:$AE398)-LEN(SUBSTITUTE($AE395:$AE398,"S", "")))</f>
        <v>0</v>
      </c>
      <c r="AZ395" s="227">
        <f>SUMPRODUCT(LEN($AE395:$AE398)-LEN(SUBSTITUTE($AE395:$AE398,"F", "")))</f>
        <v>0</v>
      </c>
      <c r="BA395" s="227">
        <f>SUMPRODUCT(LEN($AE395:$AE398)-LEN(SUBSTITUTE($AE395:$AE398,"G", "")))</f>
        <v>0</v>
      </c>
      <c r="BB395" s="294">
        <f>SUMPRODUCT(LEN($AE395:$AE398)-LEN(SUBSTITUTE($AE395:$AE398,"M", "")))</f>
        <v>0</v>
      </c>
    </row>
    <row r="396" spans="2:62" ht="28.15" customHeight="1" thickBot="1" x14ac:dyDescent="0.25">
      <c r="B396" s="30"/>
      <c r="C396" s="243"/>
      <c r="D396" s="36"/>
      <c r="E396" s="35"/>
      <c r="F396" s="35"/>
      <c r="G396" s="34"/>
      <c r="H396" s="224"/>
      <c r="I396" s="247"/>
      <c r="J396" s="247"/>
      <c r="K396" s="247"/>
      <c r="L396" s="33" t="s">
        <v>123</v>
      </c>
      <c r="M396" s="32"/>
      <c r="N396" s="33" t="s">
        <v>122</v>
      </c>
      <c r="O396" s="32"/>
      <c r="P396" s="33" t="s">
        <v>120</v>
      </c>
      <c r="Q396" s="32"/>
      <c r="R396" s="33" t="s">
        <v>119</v>
      </c>
      <c r="S396" s="32"/>
      <c r="T396" s="33" t="s">
        <v>118</v>
      </c>
      <c r="U396" s="32"/>
      <c r="V396" s="33" t="s">
        <v>117</v>
      </c>
      <c r="W396" s="32"/>
      <c r="X396" s="33" t="s">
        <v>116</v>
      </c>
      <c r="Y396" s="32"/>
      <c r="Z396" s="33" t="s">
        <v>115</v>
      </c>
      <c r="AA396" s="32"/>
      <c r="AB396" s="31"/>
      <c r="AC396" s="32"/>
      <c r="AD396" s="31"/>
      <c r="AE396" s="23"/>
      <c r="AF396" s="251"/>
      <c r="AG396" s="251"/>
      <c r="AH396" s="22"/>
      <c r="AI396" s="11"/>
      <c r="AJ396" s="265"/>
      <c r="AK396" s="267"/>
      <c r="AL396" s="263"/>
      <c r="AM396" s="265"/>
      <c r="AN396" s="267"/>
      <c r="AO396" s="263"/>
      <c r="AP396" s="265"/>
      <c r="AQ396" s="267"/>
      <c r="AR396" s="263"/>
      <c r="AS396" s="265"/>
      <c r="AT396" s="267"/>
      <c r="AU396" s="263"/>
      <c r="AV396" s="265"/>
      <c r="AW396" s="275"/>
      <c r="AX396" s="270"/>
      <c r="AY396" s="292"/>
      <c r="AZ396" s="228"/>
      <c r="BA396" s="228"/>
      <c r="BB396" s="295"/>
    </row>
    <row r="397" spans="2:62" ht="28.15" customHeight="1" x14ac:dyDescent="0.2">
      <c r="B397" s="30"/>
      <c r="C397" s="244"/>
      <c r="D397" s="29"/>
      <c r="E397" s="28"/>
      <c r="F397" s="28"/>
      <c r="G397" s="27"/>
      <c r="H397" s="225"/>
      <c r="I397" s="248"/>
      <c r="J397" s="248"/>
      <c r="K397" s="248"/>
      <c r="L397" s="26" t="s">
        <v>114</v>
      </c>
      <c r="M397" s="25"/>
      <c r="N397" s="26" t="s">
        <v>112</v>
      </c>
      <c r="O397" s="25"/>
      <c r="P397" s="26" t="s">
        <v>111</v>
      </c>
      <c r="Q397" s="25"/>
      <c r="R397" s="26" t="s">
        <v>110</v>
      </c>
      <c r="S397" s="25"/>
      <c r="T397" s="26" t="s">
        <v>109</v>
      </c>
      <c r="U397" s="25"/>
      <c r="V397" s="26" t="s">
        <v>108</v>
      </c>
      <c r="W397" s="25"/>
      <c r="X397" s="26" t="s">
        <v>107</v>
      </c>
      <c r="Y397" s="25"/>
      <c r="Z397" s="26" t="s">
        <v>106</v>
      </c>
      <c r="AA397" s="25"/>
      <c r="AB397" s="24"/>
      <c r="AC397" s="25"/>
      <c r="AD397" s="24"/>
      <c r="AE397" s="23"/>
      <c r="AF397" s="251"/>
      <c r="AG397" s="251"/>
      <c r="AH397" s="22"/>
      <c r="AI397" s="11"/>
      <c r="AJ397" s="265"/>
      <c r="AK397" s="267"/>
      <c r="AL397" s="263"/>
      <c r="AM397" s="265"/>
      <c r="AN397" s="267"/>
      <c r="AO397" s="263"/>
      <c r="AP397" s="265"/>
      <c r="AQ397" s="267"/>
      <c r="AR397" s="263"/>
      <c r="AS397" s="265"/>
      <c r="AT397" s="267"/>
      <c r="AU397" s="263"/>
      <c r="AV397" s="265"/>
      <c r="AW397" s="275"/>
      <c r="AX397" s="270"/>
      <c r="AY397" s="292"/>
      <c r="AZ397" s="228"/>
      <c r="BA397" s="228"/>
      <c r="BB397" s="295"/>
    </row>
    <row r="398" spans="2:62" ht="28.15" customHeight="1" thickBot="1" x14ac:dyDescent="0.25">
      <c r="B398" s="21"/>
      <c r="C398" s="245"/>
      <c r="D398" s="20"/>
      <c r="E398" s="19"/>
      <c r="F398" s="19"/>
      <c r="G398" s="18"/>
      <c r="H398" s="226"/>
      <c r="I398" s="249"/>
      <c r="J398" s="249"/>
      <c r="K398" s="249"/>
      <c r="L398" s="17" t="s">
        <v>105</v>
      </c>
      <c r="M398" s="15"/>
      <c r="N398" s="17" t="s">
        <v>103</v>
      </c>
      <c r="O398" s="15"/>
      <c r="P398" s="17" t="s">
        <v>102</v>
      </c>
      <c r="Q398" s="15"/>
      <c r="R398" s="17" t="s">
        <v>101</v>
      </c>
      <c r="S398" s="15"/>
      <c r="T398" s="17">
        <v>20</v>
      </c>
      <c r="U398" s="15"/>
      <c r="V398" s="17" t="s">
        <v>100</v>
      </c>
      <c r="W398" s="15"/>
      <c r="X398" s="17" t="s">
        <v>99</v>
      </c>
      <c r="Y398" s="15"/>
      <c r="Z398" s="17" t="s">
        <v>98</v>
      </c>
      <c r="AA398" s="15"/>
      <c r="AB398" s="16"/>
      <c r="AC398" s="15"/>
      <c r="AD398" s="14"/>
      <c r="AE398" s="13"/>
      <c r="AF398" s="252"/>
      <c r="AG398" s="252"/>
      <c r="AH398" s="12"/>
      <c r="AI398" s="11"/>
      <c r="AJ398" s="266"/>
      <c r="AK398" s="268"/>
      <c r="AL398" s="264"/>
      <c r="AM398" s="266"/>
      <c r="AN398" s="268"/>
      <c r="AO398" s="264"/>
      <c r="AP398" s="266"/>
      <c r="AQ398" s="268"/>
      <c r="AR398" s="264"/>
      <c r="AS398" s="266"/>
      <c r="AT398" s="268"/>
      <c r="AU398" s="264"/>
      <c r="AV398" s="266"/>
      <c r="AW398" s="276"/>
      <c r="AX398" s="271"/>
      <c r="AY398" s="293"/>
      <c r="AZ398" s="229"/>
      <c r="BA398" s="229"/>
      <c r="BB398" s="296"/>
    </row>
    <row r="399" spans="2:62" ht="85.9" customHeight="1" thickTop="1" thickBot="1" x14ac:dyDescent="0.35">
      <c r="B399" s="105" t="s">
        <v>174</v>
      </c>
      <c r="C399" s="95" t="s">
        <v>173</v>
      </c>
      <c r="D399" s="100" t="s">
        <v>172</v>
      </c>
      <c r="E399" s="104" t="s">
        <v>171</v>
      </c>
      <c r="F399" s="103"/>
      <c r="G399" s="102"/>
      <c r="H399" s="101" t="s">
        <v>170</v>
      </c>
      <c r="I399" s="100" t="s">
        <v>96</v>
      </c>
      <c r="J399" s="100" t="s">
        <v>169</v>
      </c>
      <c r="K399" s="100" t="s">
        <v>97</v>
      </c>
      <c r="L399" s="256" t="s">
        <v>168</v>
      </c>
      <c r="M399" s="262"/>
      <c r="N399" s="256" t="s">
        <v>167</v>
      </c>
      <c r="O399" s="262"/>
      <c r="P399" s="256" t="s">
        <v>167</v>
      </c>
      <c r="Q399" s="257"/>
      <c r="R399" s="256" t="s">
        <v>167</v>
      </c>
      <c r="S399" s="257"/>
      <c r="T399" s="256" t="s">
        <v>167</v>
      </c>
      <c r="U399" s="257"/>
      <c r="V399" s="256" t="s">
        <v>167</v>
      </c>
      <c r="W399" s="257"/>
      <c r="X399" s="256" t="s">
        <v>167</v>
      </c>
      <c r="Y399" s="257"/>
      <c r="Z399" s="256" t="s">
        <v>167</v>
      </c>
      <c r="AA399" s="257"/>
      <c r="AB399" s="261" t="s">
        <v>166</v>
      </c>
      <c r="AC399" s="257"/>
      <c r="AD399" s="101" t="s">
        <v>165</v>
      </c>
      <c r="AE399" s="101" t="s">
        <v>164</v>
      </c>
      <c r="AF399" s="100" t="s">
        <v>163</v>
      </c>
      <c r="AG399" s="100" t="s">
        <v>162</v>
      </c>
      <c r="AH399" s="99" t="s">
        <v>161</v>
      </c>
      <c r="AI399" s="98"/>
      <c r="AJ399" s="96" t="s">
        <v>160</v>
      </c>
      <c r="AK399" s="95" t="s">
        <v>159</v>
      </c>
      <c r="AL399" s="94" t="s">
        <v>158</v>
      </c>
      <c r="AM399" s="96" t="s">
        <v>157</v>
      </c>
      <c r="AN399" s="95" t="s">
        <v>156</v>
      </c>
      <c r="AO399" s="94" t="s">
        <v>155</v>
      </c>
      <c r="AP399" s="96" t="s">
        <v>154</v>
      </c>
      <c r="AQ399" s="95" t="s">
        <v>153</v>
      </c>
      <c r="AR399" s="97" t="s">
        <v>152</v>
      </c>
      <c r="AS399" s="96" t="s">
        <v>151</v>
      </c>
      <c r="AT399" s="95" t="s">
        <v>150</v>
      </c>
      <c r="AU399" s="94" t="s">
        <v>149</v>
      </c>
      <c r="AV399" s="96" t="s">
        <v>148</v>
      </c>
      <c r="AW399" s="95" t="s">
        <v>147</v>
      </c>
      <c r="AX399" s="94" t="s">
        <v>146</v>
      </c>
      <c r="AY399" s="93" t="s">
        <v>145</v>
      </c>
      <c r="AZ399" s="92" t="s">
        <v>144</v>
      </c>
      <c r="BA399" s="92" t="s">
        <v>143</v>
      </c>
      <c r="BB399" s="91" t="s">
        <v>142</v>
      </c>
    </row>
    <row r="400" spans="2:62" ht="48" thickBot="1" x14ac:dyDescent="0.3">
      <c r="B400" s="90" t="s">
        <v>227</v>
      </c>
      <c r="C400" s="89"/>
      <c r="D400" s="88"/>
      <c r="E400" s="258"/>
      <c r="F400" s="259"/>
      <c r="G400" s="260"/>
      <c r="H400" s="87" t="s">
        <v>140</v>
      </c>
      <c r="I400" s="86"/>
      <c r="J400" s="86"/>
      <c r="K400" s="85"/>
      <c r="L400" s="84"/>
      <c r="M400" s="81"/>
      <c r="N400" s="84"/>
      <c r="O400" s="81"/>
      <c r="P400" s="84"/>
      <c r="Q400" s="81"/>
      <c r="R400" s="84"/>
      <c r="S400" s="81"/>
      <c r="T400" s="84"/>
      <c r="U400" s="81"/>
      <c r="V400" s="84"/>
      <c r="W400" s="81"/>
      <c r="X400" s="84"/>
      <c r="Y400" s="81"/>
      <c r="Z400" s="84"/>
      <c r="AA400" s="83"/>
      <c r="AB400" s="82" t="s">
        <v>139</v>
      </c>
      <c r="AC400" s="81"/>
      <c r="AD400" s="81"/>
      <c r="AE400" s="81"/>
      <c r="AF400" s="80"/>
      <c r="AG400" s="80"/>
      <c r="AH400" s="60"/>
      <c r="AI400" s="79" t="s">
        <v>138</v>
      </c>
      <c r="AJ400" s="78">
        <f t="shared" ref="AJ400:BB400" si="52">SUM(AJ402:AJ413)</f>
        <v>80</v>
      </c>
      <c r="AK400" s="77">
        <f t="shared" si="52"/>
        <v>37</v>
      </c>
      <c r="AL400" s="76">
        <f t="shared" si="52"/>
        <v>0</v>
      </c>
      <c r="AM400" s="78">
        <f t="shared" si="52"/>
        <v>7</v>
      </c>
      <c r="AN400" s="77">
        <f t="shared" si="52"/>
        <v>9</v>
      </c>
      <c r="AO400" s="76">
        <f t="shared" si="52"/>
        <v>0</v>
      </c>
      <c r="AP400" s="78">
        <f t="shared" si="52"/>
        <v>1</v>
      </c>
      <c r="AQ400" s="77">
        <f t="shared" si="52"/>
        <v>0</v>
      </c>
      <c r="AR400" s="76">
        <f t="shared" si="52"/>
        <v>0</v>
      </c>
      <c r="AS400" s="78">
        <f t="shared" si="52"/>
        <v>14</v>
      </c>
      <c r="AT400" s="77">
        <f t="shared" si="52"/>
        <v>6</v>
      </c>
      <c r="AU400" s="76">
        <f t="shared" si="52"/>
        <v>0</v>
      </c>
      <c r="AV400" s="78">
        <f t="shared" si="52"/>
        <v>0</v>
      </c>
      <c r="AW400" s="77">
        <f t="shared" si="52"/>
        <v>0</v>
      </c>
      <c r="AX400" s="76">
        <f t="shared" si="52"/>
        <v>0</v>
      </c>
      <c r="AY400" s="75">
        <f t="shared" si="52"/>
        <v>0</v>
      </c>
      <c r="AZ400" s="74">
        <f t="shared" si="52"/>
        <v>0</v>
      </c>
      <c r="BA400" s="74">
        <f t="shared" si="52"/>
        <v>0</v>
      </c>
      <c r="BB400" s="73">
        <f t="shared" si="52"/>
        <v>0</v>
      </c>
      <c r="BC400" s="72" t="s">
        <v>137</v>
      </c>
      <c r="BF400" s="5">
        <f>SUM(AJ400:AL400)/$BG$5</f>
        <v>117</v>
      </c>
      <c r="BG400" s="5">
        <f>SUM(AM400:AO400,AY400)/$BG$5</f>
        <v>16</v>
      </c>
      <c r="BH400" s="5">
        <f>SUM(AP400:AR400,AZ400)/$BG$5</f>
        <v>1</v>
      </c>
      <c r="BI400" s="5">
        <f>SUM(AS400:AU400,BA400)/$BG$5</f>
        <v>20</v>
      </c>
      <c r="BJ400" s="5">
        <f>SUM(AV400:AX400,BB400)/$BG$5</f>
        <v>0</v>
      </c>
    </row>
    <row r="401" spans="2:62" ht="37.5" thickBot="1" x14ac:dyDescent="0.3">
      <c r="B401" s="71"/>
      <c r="C401" s="70"/>
      <c r="D401" s="69"/>
      <c r="E401" s="68"/>
      <c r="F401" s="68"/>
      <c r="G401" s="67"/>
      <c r="H401" s="66"/>
      <c r="I401" s="64"/>
      <c r="J401" s="64"/>
      <c r="K401" s="65"/>
      <c r="L401" s="64"/>
      <c r="M401" s="62"/>
      <c r="N401" s="64"/>
      <c r="O401" s="62"/>
      <c r="P401" s="64"/>
      <c r="Q401" s="62"/>
      <c r="R401" s="64"/>
      <c r="S401" s="62"/>
      <c r="T401" s="64"/>
      <c r="U401" s="62"/>
      <c r="V401" s="64"/>
      <c r="W401" s="62"/>
      <c r="X401" s="64"/>
      <c r="Y401" s="62"/>
      <c r="Z401" s="64"/>
      <c r="AA401" s="62"/>
      <c r="AB401" s="63"/>
      <c r="AC401" s="62"/>
      <c r="AD401" s="62"/>
      <c r="AE401" s="62"/>
      <c r="AF401" s="61"/>
      <c r="AG401" s="61"/>
      <c r="AH401" s="60"/>
      <c r="AI401" s="59" t="s">
        <v>136</v>
      </c>
      <c r="AJ401" s="214">
        <f t="shared" ref="AJ401:BB401" si="53">AJ400/1</f>
        <v>80</v>
      </c>
      <c r="AK401" s="213">
        <f t="shared" si="53"/>
        <v>37</v>
      </c>
      <c r="AL401" s="212">
        <f t="shared" si="53"/>
        <v>0</v>
      </c>
      <c r="AM401" s="214">
        <f t="shared" si="53"/>
        <v>7</v>
      </c>
      <c r="AN401" s="213">
        <f t="shared" si="53"/>
        <v>9</v>
      </c>
      <c r="AO401" s="212">
        <f t="shared" si="53"/>
        <v>0</v>
      </c>
      <c r="AP401" s="214">
        <f t="shared" si="53"/>
        <v>1</v>
      </c>
      <c r="AQ401" s="213">
        <f t="shared" si="53"/>
        <v>0</v>
      </c>
      <c r="AR401" s="212">
        <f t="shared" si="53"/>
        <v>0</v>
      </c>
      <c r="AS401" s="214">
        <f t="shared" si="53"/>
        <v>14</v>
      </c>
      <c r="AT401" s="213">
        <f t="shared" si="53"/>
        <v>6</v>
      </c>
      <c r="AU401" s="212">
        <f t="shared" si="53"/>
        <v>0</v>
      </c>
      <c r="AV401" s="214">
        <f t="shared" si="53"/>
        <v>0</v>
      </c>
      <c r="AW401" s="213">
        <f t="shared" si="53"/>
        <v>0</v>
      </c>
      <c r="AX401" s="212">
        <f t="shared" si="53"/>
        <v>0</v>
      </c>
      <c r="AY401" s="211">
        <f t="shared" si="53"/>
        <v>0</v>
      </c>
      <c r="AZ401" s="210">
        <f t="shared" si="53"/>
        <v>0</v>
      </c>
      <c r="BA401" s="210">
        <f t="shared" si="53"/>
        <v>0</v>
      </c>
      <c r="BB401" s="209">
        <f t="shared" si="53"/>
        <v>0</v>
      </c>
      <c r="BC401" s="52" t="s">
        <v>135</v>
      </c>
    </row>
    <row r="402" spans="2:62" ht="28.15" customHeight="1" x14ac:dyDescent="0.2">
      <c r="B402" s="30"/>
      <c r="C402" s="242">
        <v>1</v>
      </c>
      <c r="D402" s="44"/>
      <c r="E402" s="43"/>
      <c r="F402" s="43"/>
      <c r="G402" s="42"/>
      <c r="H402" s="223" t="s">
        <v>134</v>
      </c>
      <c r="I402" s="246">
        <v>138</v>
      </c>
      <c r="J402" s="246">
        <v>35</v>
      </c>
      <c r="K402" s="246">
        <v>7</v>
      </c>
      <c r="L402" s="41" t="s">
        <v>133</v>
      </c>
      <c r="M402" s="40" t="s">
        <v>382</v>
      </c>
      <c r="N402" s="41" t="s">
        <v>131</v>
      </c>
      <c r="O402" s="40" t="s">
        <v>417</v>
      </c>
      <c r="P402" s="41" t="s">
        <v>130</v>
      </c>
      <c r="Q402" s="40" t="s">
        <v>1663</v>
      </c>
      <c r="R402" s="41" t="s">
        <v>129</v>
      </c>
      <c r="S402" s="40" t="s">
        <v>484</v>
      </c>
      <c r="T402" s="41" t="s">
        <v>128</v>
      </c>
      <c r="U402" s="40" t="s">
        <v>417</v>
      </c>
      <c r="V402" s="41" t="s">
        <v>127</v>
      </c>
      <c r="W402" s="40" t="s">
        <v>389</v>
      </c>
      <c r="X402" s="41" t="s">
        <v>126</v>
      </c>
      <c r="Y402" s="40" t="s">
        <v>113</v>
      </c>
      <c r="Z402" s="41" t="s">
        <v>125</v>
      </c>
      <c r="AA402" s="40"/>
      <c r="AB402" s="39"/>
      <c r="AC402" s="40"/>
      <c r="AD402" s="39" t="s">
        <v>1662</v>
      </c>
      <c r="AE402" s="38"/>
      <c r="AF402" s="250"/>
      <c r="AG402" s="250"/>
      <c r="AH402" s="37"/>
      <c r="AI402" s="11"/>
      <c r="AJ402" s="233">
        <f>SUMPRODUCT(LEN($M402:$AA405)-LEN(SUBSTITUTE($M402:$AA405,"A", "")))</f>
        <v>80</v>
      </c>
      <c r="AK402" s="239">
        <f>SUMPRODUCT(LEN($AD402:$AD405)-LEN(SUBSTITUTE($AD402:$AD405,"A", "")))</f>
        <v>37</v>
      </c>
      <c r="AL402" s="230">
        <f>SUMPRODUCT(LEN($AC402:$AC405)-LEN(SUBSTITUTE($AC402:$AC405,"A", "")))</f>
        <v>0</v>
      </c>
      <c r="AM402" s="233">
        <f>SUMPRODUCT(LEN($M402:$AA405)-LEN(SUBSTITUTE($M402:$AA405,"S", "")))</f>
        <v>7</v>
      </c>
      <c r="AN402" s="239">
        <f>SUMPRODUCT(LEN($AD402:$AD405)-LEN(SUBSTITUTE($AD402:$AD405,"S", "")))</f>
        <v>9</v>
      </c>
      <c r="AO402" s="230">
        <f>SUMPRODUCT(LEN($AC402:$AC405)-LEN(SUBSTITUTE($AC402:$AC405,"S", "")))</f>
        <v>0</v>
      </c>
      <c r="AP402" s="233">
        <f>SUMPRODUCT(LEN($M402:$AA405)-LEN(SUBSTITUTE($M402:$AA405,"F", "")))</f>
        <v>1</v>
      </c>
      <c r="AQ402" s="239">
        <f>SUMPRODUCT(LEN($AD402:$AD405)-LEN(SUBSTITUTE($AD402:$AD405,"F", "")))</f>
        <v>0</v>
      </c>
      <c r="AR402" s="230">
        <f>SUMPRODUCT(LEN($AC402:$AC405)-LEN(SUBSTITUTE($AC402:$AC405,"F", "")))</f>
        <v>0</v>
      </c>
      <c r="AS402" s="233">
        <f>SUMPRODUCT(LEN($M402:$AA405)-LEN(SUBSTITUTE($M402:$AA405,"G", "")))</f>
        <v>14</v>
      </c>
      <c r="AT402" s="239">
        <f>SUMPRODUCT(LEN($AD402:$AD405)-LEN(SUBSTITUTE($AD402:$AD405,"G", "")))</f>
        <v>6</v>
      </c>
      <c r="AU402" s="230">
        <f>SUMPRODUCT(LEN($AC402:$AC405)-LEN(SUBSTITUTE($AC402:$AC405,"G", "")))</f>
        <v>0</v>
      </c>
      <c r="AV402" s="233">
        <f>SUMPRODUCT(LEN($L402:$AA405)-LEN(SUBSTITUTE($L402:$AA405,"M", "")))</f>
        <v>0</v>
      </c>
      <c r="AW402" s="236">
        <f>SUMPRODUCT(LEN($AD402:$AD405)-LEN(SUBSTITUTE($AD402:$AD405,"M", "")))</f>
        <v>0</v>
      </c>
      <c r="AX402" s="269">
        <f>SUMPRODUCT(LEN($AC402:$AC405)-LEN(SUBSTITUTE($AC402:$AC405,"M", "")))</f>
        <v>0</v>
      </c>
      <c r="AY402" s="291">
        <f>SUMPRODUCT(LEN($AE402:$AE405)-LEN(SUBSTITUTE($AE402:$AE405,"S", "")))</f>
        <v>0</v>
      </c>
      <c r="AZ402" s="227">
        <f>SUMPRODUCT(LEN($AE402:$AE405)-LEN(SUBSTITUTE($AE402:$AE405,"F", "")))</f>
        <v>0</v>
      </c>
      <c r="BA402" s="227">
        <f>SUMPRODUCT(LEN($AE402:$AE405)-LEN(SUBSTITUTE($AE402:$AE405,"G", "")))</f>
        <v>0</v>
      </c>
      <c r="BB402" s="294">
        <f>SUMPRODUCT(LEN($AE402:$AE405)-LEN(SUBSTITUTE($AE402:$AE405,"M", "")))</f>
        <v>0</v>
      </c>
    </row>
    <row r="403" spans="2:62" ht="28.15" customHeight="1" thickBot="1" x14ac:dyDescent="0.25">
      <c r="B403" s="30"/>
      <c r="C403" s="243"/>
      <c r="D403" s="36"/>
      <c r="E403" s="35"/>
      <c r="F403" s="35"/>
      <c r="G403" s="34"/>
      <c r="H403" s="224"/>
      <c r="I403" s="247"/>
      <c r="J403" s="247"/>
      <c r="K403" s="247"/>
      <c r="L403" s="33" t="s">
        <v>123</v>
      </c>
      <c r="M403" s="32" t="s">
        <v>104</v>
      </c>
      <c r="N403" s="33" t="s">
        <v>122</v>
      </c>
      <c r="O403" s="32" t="s">
        <v>484</v>
      </c>
      <c r="P403" s="33" t="s">
        <v>120</v>
      </c>
      <c r="Q403" s="32" t="s">
        <v>1661</v>
      </c>
      <c r="R403" s="33" t="s">
        <v>119</v>
      </c>
      <c r="S403" s="32" t="s">
        <v>611</v>
      </c>
      <c r="T403" s="33" t="s">
        <v>118</v>
      </c>
      <c r="U403" s="32" t="s">
        <v>724</v>
      </c>
      <c r="V403" s="33" t="s">
        <v>117</v>
      </c>
      <c r="W403" s="32" t="s">
        <v>389</v>
      </c>
      <c r="X403" s="33" t="s">
        <v>116</v>
      </c>
      <c r="Y403" s="32" t="s">
        <v>113</v>
      </c>
      <c r="Z403" s="33" t="s">
        <v>115</v>
      </c>
      <c r="AA403" s="32"/>
      <c r="AB403" s="31"/>
      <c r="AC403" s="32"/>
      <c r="AD403" s="31" t="s">
        <v>1660</v>
      </c>
      <c r="AE403" s="23"/>
      <c r="AF403" s="251"/>
      <c r="AG403" s="251"/>
      <c r="AH403" s="22"/>
      <c r="AI403" s="11"/>
      <c r="AJ403" s="265"/>
      <c r="AK403" s="267"/>
      <c r="AL403" s="263"/>
      <c r="AM403" s="265"/>
      <c r="AN403" s="267"/>
      <c r="AO403" s="263"/>
      <c r="AP403" s="265"/>
      <c r="AQ403" s="267"/>
      <c r="AR403" s="263"/>
      <c r="AS403" s="265"/>
      <c r="AT403" s="267"/>
      <c r="AU403" s="263"/>
      <c r="AV403" s="265"/>
      <c r="AW403" s="275"/>
      <c r="AX403" s="270"/>
      <c r="AY403" s="292"/>
      <c r="AZ403" s="228"/>
      <c r="BA403" s="228"/>
      <c r="BB403" s="295"/>
    </row>
    <row r="404" spans="2:62" ht="28.15" customHeight="1" x14ac:dyDescent="0.2">
      <c r="B404" s="30"/>
      <c r="C404" s="244"/>
      <c r="D404" s="29"/>
      <c r="E404" s="28"/>
      <c r="F404" s="28"/>
      <c r="G404" s="27"/>
      <c r="H404" s="225">
        <v>237</v>
      </c>
      <c r="I404" s="248"/>
      <c r="J404" s="248"/>
      <c r="K404" s="248"/>
      <c r="L404" s="26" t="s">
        <v>114</v>
      </c>
      <c r="M404" s="25" t="s">
        <v>104</v>
      </c>
      <c r="N404" s="26" t="s">
        <v>112</v>
      </c>
      <c r="O404" s="25" t="s">
        <v>649</v>
      </c>
      <c r="P404" s="26" t="s">
        <v>111</v>
      </c>
      <c r="Q404" s="25" t="s">
        <v>389</v>
      </c>
      <c r="R404" s="26" t="s">
        <v>110</v>
      </c>
      <c r="S404" s="25" t="s">
        <v>417</v>
      </c>
      <c r="T404" s="26" t="s">
        <v>109</v>
      </c>
      <c r="U404" s="25" t="s">
        <v>376</v>
      </c>
      <c r="V404" s="26" t="s">
        <v>108</v>
      </c>
      <c r="W404" s="25" t="s">
        <v>186</v>
      </c>
      <c r="X404" s="26" t="s">
        <v>107</v>
      </c>
      <c r="Y404" s="25" t="s">
        <v>104</v>
      </c>
      <c r="Z404" s="26" t="s">
        <v>106</v>
      </c>
      <c r="AA404" s="25"/>
      <c r="AB404" s="24"/>
      <c r="AC404" s="25"/>
      <c r="AD404" s="24"/>
      <c r="AE404" s="23"/>
      <c r="AF404" s="251"/>
      <c r="AG404" s="251"/>
      <c r="AH404" s="22"/>
      <c r="AI404" s="11"/>
      <c r="AJ404" s="265"/>
      <c r="AK404" s="267"/>
      <c r="AL404" s="263"/>
      <c r="AM404" s="265"/>
      <c r="AN404" s="267"/>
      <c r="AO404" s="263"/>
      <c r="AP404" s="265"/>
      <c r="AQ404" s="267"/>
      <c r="AR404" s="263"/>
      <c r="AS404" s="265"/>
      <c r="AT404" s="267"/>
      <c r="AU404" s="263"/>
      <c r="AV404" s="265"/>
      <c r="AW404" s="275"/>
      <c r="AX404" s="270"/>
      <c r="AY404" s="292"/>
      <c r="AZ404" s="228"/>
      <c r="BA404" s="228"/>
      <c r="BB404" s="295"/>
    </row>
    <row r="405" spans="2:62" ht="28.15" customHeight="1" thickBot="1" x14ac:dyDescent="0.25">
      <c r="B405" s="30"/>
      <c r="C405" s="253"/>
      <c r="D405" s="51"/>
      <c r="E405" s="50"/>
      <c r="F405" s="50"/>
      <c r="G405" s="49"/>
      <c r="H405" s="226"/>
      <c r="I405" s="254"/>
      <c r="J405" s="254"/>
      <c r="K405" s="254"/>
      <c r="L405" s="48" t="s">
        <v>105</v>
      </c>
      <c r="M405" s="47" t="s">
        <v>186</v>
      </c>
      <c r="N405" s="48" t="s">
        <v>103</v>
      </c>
      <c r="O405" s="47" t="s">
        <v>484</v>
      </c>
      <c r="P405" s="48" t="s">
        <v>102</v>
      </c>
      <c r="Q405" s="47" t="s">
        <v>833</v>
      </c>
      <c r="R405" s="48" t="s">
        <v>101</v>
      </c>
      <c r="S405" s="47" t="s">
        <v>649</v>
      </c>
      <c r="T405" s="48">
        <v>20</v>
      </c>
      <c r="U405" s="47" t="s">
        <v>382</v>
      </c>
      <c r="V405" s="48" t="s">
        <v>100</v>
      </c>
      <c r="W405" s="47" t="s">
        <v>113</v>
      </c>
      <c r="X405" s="48" t="s">
        <v>99</v>
      </c>
      <c r="Y405" s="47" t="s">
        <v>104</v>
      </c>
      <c r="Z405" s="48" t="s">
        <v>98</v>
      </c>
      <c r="AA405" s="47"/>
      <c r="AB405" s="16"/>
      <c r="AC405" s="47"/>
      <c r="AD405" s="16"/>
      <c r="AE405" s="46"/>
      <c r="AF405" s="255"/>
      <c r="AG405" s="255"/>
      <c r="AH405" s="45"/>
      <c r="AI405" s="11"/>
      <c r="AJ405" s="266"/>
      <c r="AK405" s="268"/>
      <c r="AL405" s="264"/>
      <c r="AM405" s="266"/>
      <c r="AN405" s="268"/>
      <c r="AO405" s="264"/>
      <c r="AP405" s="266"/>
      <c r="AQ405" s="268"/>
      <c r="AR405" s="264"/>
      <c r="AS405" s="266"/>
      <c r="AT405" s="268"/>
      <c r="AU405" s="264"/>
      <c r="AV405" s="266"/>
      <c r="AW405" s="276"/>
      <c r="AX405" s="271"/>
      <c r="AY405" s="293"/>
      <c r="AZ405" s="229"/>
      <c r="BA405" s="229"/>
      <c r="BB405" s="296"/>
    </row>
    <row r="406" spans="2:62" ht="28.15" customHeight="1" x14ac:dyDescent="0.2">
      <c r="B406" s="30"/>
      <c r="C406" s="242">
        <v>2</v>
      </c>
      <c r="D406" s="44"/>
      <c r="E406" s="43"/>
      <c r="F406" s="43"/>
      <c r="G406" s="42"/>
      <c r="H406" s="223"/>
      <c r="I406" s="246"/>
      <c r="J406" s="246"/>
      <c r="K406" s="246"/>
      <c r="L406" s="41" t="s">
        <v>133</v>
      </c>
      <c r="M406" s="40"/>
      <c r="N406" s="41" t="s">
        <v>131</v>
      </c>
      <c r="O406" s="40"/>
      <c r="P406" s="41" t="s">
        <v>130</v>
      </c>
      <c r="Q406" s="40"/>
      <c r="R406" s="41" t="s">
        <v>129</v>
      </c>
      <c r="S406" s="40"/>
      <c r="T406" s="41" t="s">
        <v>128</v>
      </c>
      <c r="U406" s="40"/>
      <c r="V406" s="41" t="s">
        <v>127</v>
      </c>
      <c r="W406" s="40"/>
      <c r="X406" s="41" t="s">
        <v>126</v>
      </c>
      <c r="Y406" s="40"/>
      <c r="Z406" s="41" t="s">
        <v>125</v>
      </c>
      <c r="AA406" s="40"/>
      <c r="AB406" s="39"/>
      <c r="AC406" s="40"/>
      <c r="AD406" s="39"/>
      <c r="AE406" s="38"/>
      <c r="AF406" s="250"/>
      <c r="AG406" s="250"/>
      <c r="AH406" s="37"/>
      <c r="AI406" s="11"/>
      <c r="AJ406" s="233">
        <f>SUMPRODUCT(LEN($M406:$AA409)-LEN(SUBSTITUTE($M406:$AA409,"A", "")))</f>
        <v>0</v>
      </c>
      <c r="AK406" s="239">
        <f>SUMPRODUCT(LEN($AD406:$AD409)-LEN(SUBSTITUTE($AD406:$AD409,"A", "")))</f>
        <v>0</v>
      </c>
      <c r="AL406" s="230">
        <f>SUMPRODUCT(LEN($AC406:$AC409)-LEN(SUBSTITUTE($AC406:$AC409,"A", "")))</f>
        <v>0</v>
      </c>
      <c r="AM406" s="233">
        <f>SUMPRODUCT(LEN($M406:$AA409)-LEN(SUBSTITUTE($M406:$AA409,"S", "")))</f>
        <v>0</v>
      </c>
      <c r="AN406" s="239">
        <f>SUMPRODUCT(LEN($AD406:$AD409)-LEN(SUBSTITUTE($AD406:$AD409,"S", "")))</f>
        <v>0</v>
      </c>
      <c r="AO406" s="230">
        <f>SUMPRODUCT(LEN($AC406:$AC409)-LEN(SUBSTITUTE($AC406:$AC409,"S", "")))</f>
        <v>0</v>
      </c>
      <c r="AP406" s="233">
        <f>SUMPRODUCT(LEN($M406:$AA409)-LEN(SUBSTITUTE($M406:$AA409,"F", "")))</f>
        <v>0</v>
      </c>
      <c r="AQ406" s="239">
        <f>SUMPRODUCT(LEN($AD406:$AD409)-LEN(SUBSTITUTE($AD406:$AD409,"F", "")))</f>
        <v>0</v>
      </c>
      <c r="AR406" s="230">
        <f>SUMPRODUCT(LEN($AC406:$AC409)-LEN(SUBSTITUTE($AC406:$AC409,"F", "")))</f>
        <v>0</v>
      </c>
      <c r="AS406" s="233">
        <f>SUMPRODUCT(LEN($M406:$AA409)-LEN(SUBSTITUTE($M406:$AA409,"G", "")))</f>
        <v>0</v>
      </c>
      <c r="AT406" s="239">
        <f>SUMPRODUCT(LEN($AD406:$AD409)-LEN(SUBSTITUTE($AD406:$AD409,"G", "")))</f>
        <v>0</v>
      </c>
      <c r="AU406" s="230">
        <f>SUMPRODUCT(LEN($AC406:$AC409)-LEN(SUBSTITUTE($AC406:$AC409,"G", "")))</f>
        <v>0</v>
      </c>
      <c r="AV406" s="233">
        <f>SUMPRODUCT(LEN($L406:$AA409)-LEN(SUBSTITUTE($L406:$AA409,"M", "")))</f>
        <v>0</v>
      </c>
      <c r="AW406" s="236">
        <f>SUMPRODUCT(LEN($AD406:$AD409)-LEN(SUBSTITUTE($AD406:$AD409,"M", "")))</f>
        <v>0</v>
      </c>
      <c r="AX406" s="269">
        <f>SUMPRODUCT(LEN($AC406:$AC409)-LEN(SUBSTITUTE($AC406:$AC409,"M", "")))</f>
        <v>0</v>
      </c>
      <c r="AY406" s="291">
        <f>SUMPRODUCT(LEN($AE406:$AE409)-LEN(SUBSTITUTE($AE406:$AE409,"S", "")))</f>
        <v>0</v>
      </c>
      <c r="AZ406" s="227">
        <f>SUMPRODUCT(LEN($AE406:$AE409)-LEN(SUBSTITUTE($AE406:$AE409,"F", "")))</f>
        <v>0</v>
      </c>
      <c r="BA406" s="227">
        <f>SUMPRODUCT(LEN($AE406:$AE409)-LEN(SUBSTITUTE($AE406:$AE409,"G", "")))</f>
        <v>0</v>
      </c>
      <c r="BB406" s="294">
        <f>SUMPRODUCT(LEN($AE406:$AE409)-LEN(SUBSTITUTE($AE406:$AE409,"M", "")))</f>
        <v>0</v>
      </c>
    </row>
    <row r="407" spans="2:62" ht="28.15" customHeight="1" thickBot="1" x14ac:dyDescent="0.25">
      <c r="B407" s="30"/>
      <c r="C407" s="243"/>
      <c r="D407" s="36"/>
      <c r="E407" s="35"/>
      <c r="F407" s="35"/>
      <c r="G407" s="34"/>
      <c r="H407" s="224"/>
      <c r="I407" s="247"/>
      <c r="J407" s="247"/>
      <c r="K407" s="247"/>
      <c r="L407" s="33" t="s">
        <v>123</v>
      </c>
      <c r="M407" s="32"/>
      <c r="N407" s="33" t="s">
        <v>122</v>
      </c>
      <c r="O407" s="32"/>
      <c r="P407" s="33" t="s">
        <v>120</v>
      </c>
      <c r="Q407" s="32"/>
      <c r="R407" s="33" t="s">
        <v>119</v>
      </c>
      <c r="S407" s="32"/>
      <c r="T407" s="33" t="s">
        <v>118</v>
      </c>
      <c r="U407" s="32"/>
      <c r="V407" s="33" t="s">
        <v>117</v>
      </c>
      <c r="W407" s="32"/>
      <c r="X407" s="33" t="s">
        <v>116</v>
      </c>
      <c r="Y407" s="32"/>
      <c r="Z407" s="33" t="s">
        <v>115</v>
      </c>
      <c r="AA407" s="32"/>
      <c r="AB407" s="31"/>
      <c r="AC407" s="32"/>
      <c r="AD407" s="31"/>
      <c r="AE407" s="23"/>
      <c r="AF407" s="251"/>
      <c r="AG407" s="251"/>
      <c r="AH407" s="22"/>
      <c r="AI407" s="11"/>
      <c r="AJ407" s="265"/>
      <c r="AK407" s="267"/>
      <c r="AL407" s="263"/>
      <c r="AM407" s="265"/>
      <c r="AN407" s="267"/>
      <c r="AO407" s="263"/>
      <c r="AP407" s="265"/>
      <c r="AQ407" s="267"/>
      <c r="AR407" s="263"/>
      <c r="AS407" s="265"/>
      <c r="AT407" s="267"/>
      <c r="AU407" s="263"/>
      <c r="AV407" s="265"/>
      <c r="AW407" s="275"/>
      <c r="AX407" s="270"/>
      <c r="AY407" s="292"/>
      <c r="AZ407" s="228"/>
      <c r="BA407" s="228"/>
      <c r="BB407" s="295"/>
    </row>
    <row r="408" spans="2:62" ht="28.15" customHeight="1" x14ac:dyDescent="0.2">
      <c r="B408" s="30"/>
      <c r="C408" s="244"/>
      <c r="D408" s="29"/>
      <c r="E408" s="28"/>
      <c r="F408" s="28"/>
      <c r="G408" s="27"/>
      <c r="H408" s="225"/>
      <c r="I408" s="248"/>
      <c r="J408" s="248"/>
      <c r="K408" s="248"/>
      <c r="L408" s="26" t="s">
        <v>114</v>
      </c>
      <c r="M408" s="25"/>
      <c r="N408" s="26" t="s">
        <v>112</v>
      </c>
      <c r="O408" s="25"/>
      <c r="P408" s="26" t="s">
        <v>111</v>
      </c>
      <c r="Q408" s="25"/>
      <c r="R408" s="26" t="s">
        <v>110</v>
      </c>
      <c r="S408" s="25"/>
      <c r="T408" s="26" t="s">
        <v>109</v>
      </c>
      <c r="U408" s="25"/>
      <c r="V408" s="26" t="s">
        <v>108</v>
      </c>
      <c r="W408" s="25"/>
      <c r="X408" s="26" t="s">
        <v>107</v>
      </c>
      <c r="Y408" s="25"/>
      <c r="Z408" s="26" t="s">
        <v>106</v>
      </c>
      <c r="AA408" s="25"/>
      <c r="AB408" s="24"/>
      <c r="AC408" s="25"/>
      <c r="AD408" s="24"/>
      <c r="AE408" s="23"/>
      <c r="AF408" s="251"/>
      <c r="AG408" s="251"/>
      <c r="AH408" s="22"/>
      <c r="AI408" s="11"/>
      <c r="AJ408" s="265"/>
      <c r="AK408" s="267"/>
      <c r="AL408" s="263"/>
      <c r="AM408" s="265"/>
      <c r="AN408" s="267"/>
      <c r="AO408" s="263"/>
      <c r="AP408" s="265"/>
      <c r="AQ408" s="267"/>
      <c r="AR408" s="263"/>
      <c r="AS408" s="265"/>
      <c r="AT408" s="267"/>
      <c r="AU408" s="263"/>
      <c r="AV408" s="265"/>
      <c r="AW408" s="275"/>
      <c r="AX408" s="270"/>
      <c r="AY408" s="292"/>
      <c r="AZ408" s="228"/>
      <c r="BA408" s="228"/>
      <c r="BB408" s="295"/>
    </row>
    <row r="409" spans="2:62" ht="28.15" customHeight="1" thickBot="1" x14ac:dyDescent="0.25">
      <c r="B409" s="30"/>
      <c r="C409" s="253"/>
      <c r="D409" s="51"/>
      <c r="E409" s="50"/>
      <c r="F409" s="50"/>
      <c r="G409" s="49"/>
      <c r="H409" s="226"/>
      <c r="I409" s="254"/>
      <c r="J409" s="254"/>
      <c r="K409" s="254"/>
      <c r="L409" s="48" t="s">
        <v>105</v>
      </c>
      <c r="M409" s="47"/>
      <c r="N409" s="48" t="s">
        <v>103</v>
      </c>
      <c r="O409" s="47"/>
      <c r="P409" s="48" t="s">
        <v>102</v>
      </c>
      <c r="Q409" s="47"/>
      <c r="R409" s="48" t="s">
        <v>101</v>
      </c>
      <c r="S409" s="47"/>
      <c r="T409" s="48">
        <v>20</v>
      </c>
      <c r="U409" s="47"/>
      <c r="V409" s="48" t="s">
        <v>100</v>
      </c>
      <c r="W409" s="47"/>
      <c r="X409" s="48" t="s">
        <v>99</v>
      </c>
      <c r="Y409" s="47"/>
      <c r="Z409" s="48" t="s">
        <v>98</v>
      </c>
      <c r="AA409" s="47"/>
      <c r="AB409" s="16"/>
      <c r="AC409" s="47"/>
      <c r="AD409" s="16"/>
      <c r="AE409" s="46"/>
      <c r="AF409" s="255"/>
      <c r="AG409" s="255"/>
      <c r="AH409" s="45"/>
      <c r="AI409" s="11"/>
      <c r="AJ409" s="266"/>
      <c r="AK409" s="268"/>
      <c r="AL409" s="264"/>
      <c r="AM409" s="266"/>
      <c r="AN409" s="268"/>
      <c r="AO409" s="264"/>
      <c r="AP409" s="266"/>
      <c r="AQ409" s="268"/>
      <c r="AR409" s="264"/>
      <c r="AS409" s="266"/>
      <c r="AT409" s="268"/>
      <c r="AU409" s="264"/>
      <c r="AV409" s="266"/>
      <c r="AW409" s="276"/>
      <c r="AX409" s="271"/>
      <c r="AY409" s="293"/>
      <c r="AZ409" s="229"/>
      <c r="BA409" s="229"/>
      <c r="BB409" s="296"/>
    </row>
    <row r="410" spans="2:62" ht="28.15" customHeight="1" x14ac:dyDescent="0.2">
      <c r="B410" s="30"/>
      <c r="C410" s="242">
        <v>3</v>
      </c>
      <c r="D410" s="44"/>
      <c r="E410" s="43"/>
      <c r="F410" s="43"/>
      <c r="G410" s="42"/>
      <c r="H410" s="223"/>
      <c r="I410" s="246"/>
      <c r="J410" s="246"/>
      <c r="K410" s="246"/>
      <c r="L410" s="41" t="s">
        <v>133</v>
      </c>
      <c r="M410" s="40"/>
      <c r="N410" s="41" t="s">
        <v>131</v>
      </c>
      <c r="O410" s="40"/>
      <c r="P410" s="41" t="s">
        <v>130</v>
      </c>
      <c r="Q410" s="40"/>
      <c r="R410" s="41" t="s">
        <v>129</v>
      </c>
      <c r="S410" s="40"/>
      <c r="T410" s="41" t="s">
        <v>128</v>
      </c>
      <c r="U410" s="40"/>
      <c r="V410" s="41" t="s">
        <v>127</v>
      </c>
      <c r="W410" s="40"/>
      <c r="X410" s="41" t="s">
        <v>126</v>
      </c>
      <c r="Y410" s="40"/>
      <c r="Z410" s="41" t="s">
        <v>125</v>
      </c>
      <c r="AA410" s="40"/>
      <c r="AB410" s="39"/>
      <c r="AC410" s="40"/>
      <c r="AD410" s="39"/>
      <c r="AE410" s="38"/>
      <c r="AF410" s="250"/>
      <c r="AG410" s="250"/>
      <c r="AH410" s="37"/>
      <c r="AI410" s="11"/>
      <c r="AJ410" s="233">
        <f>SUMPRODUCT(LEN($M410:$AA413)-LEN(SUBSTITUTE($M410:$AA413,"A", "")))</f>
        <v>0</v>
      </c>
      <c r="AK410" s="239">
        <f>SUMPRODUCT(LEN($AD410:$AD413)-LEN(SUBSTITUTE($AD410:$AD413,"A", "")))</f>
        <v>0</v>
      </c>
      <c r="AL410" s="230">
        <f>SUMPRODUCT(LEN($AC410:$AC413)-LEN(SUBSTITUTE($AC410:$AC413,"A", "")))</f>
        <v>0</v>
      </c>
      <c r="AM410" s="233">
        <f>SUMPRODUCT(LEN($M410:$AA413)-LEN(SUBSTITUTE($M410:$AA413,"S", "")))</f>
        <v>0</v>
      </c>
      <c r="AN410" s="239">
        <f>SUMPRODUCT(LEN($AD410:$AD413)-LEN(SUBSTITUTE($AD410:$AD413,"S", "")))</f>
        <v>0</v>
      </c>
      <c r="AO410" s="230">
        <f>SUMPRODUCT(LEN($AC410:$AC413)-LEN(SUBSTITUTE($AC410:$AC413,"S", "")))</f>
        <v>0</v>
      </c>
      <c r="AP410" s="233">
        <f>SUMPRODUCT(LEN($M410:$AA413)-LEN(SUBSTITUTE($M410:$AA413,"F", "")))</f>
        <v>0</v>
      </c>
      <c r="AQ410" s="239">
        <f>SUMPRODUCT(LEN($AD410:$AD413)-LEN(SUBSTITUTE($AD410:$AD413,"F", "")))</f>
        <v>0</v>
      </c>
      <c r="AR410" s="230">
        <f>SUMPRODUCT(LEN($AC410:$AC413)-LEN(SUBSTITUTE($AC410:$AC413,"F", "")))</f>
        <v>0</v>
      </c>
      <c r="AS410" s="233">
        <f>SUMPRODUCT(LEN($M410:$AA413)-LEN(SUBSTITUTE($M410:$AA413,"G", "")))</f>
        <v>0</v>
      </c>
      <c r="AT410" s="239">
        <f>SUMPRODUCT(LEN($AD410:$AD413)-LEN(SUBSTITUTE($AD410:$AD413,"G", "")))</f>
        <v>0</v>
      </c>
      <c r="AU410" s="230">
        <f>SUMPRODUCT(LEN($AC410:$AC413)-LEN(SUBSTITUTE($AC410:$AC413,"G", "")))</f>
        <v>0</v>
      </c>
      <c r="AV410" s="233">
        <f>SUMPRODUCT(LEN($L410:$AA413)-LEN(SUBSTITUTE($L410:$AA413,"M", "")))</f>
        <v>0</v>
      </c>
      <c r="AW410" s="236">
        <f>SUMPRODUCT(LEN($AD410:$AD413)-LEN(SUBSTITUTE($AD410:$AD413,"M", "")))</f>
        <v>0</v>
      </c>
      <c r="AX410" s="269">
        <f>SUMPRODUCT(LEN($AC410:$AC413)-LEN(SUBSTITUTE($AC410:$AC413,"M", "")))</f>
        <v>0</v>
      </c>
      <c r="AY410" s="291">
        <f>SUMPRODUCT(LEN($AE410:$AE413)-LEN(SUBSTITUTE($AE410:$AE413,"S", "")))</f>
        <v>0</v>
      </c>
      <c r="AZ410" s="227">
        <f>SUMPRODUCT(LEN($AE410:$AE413)-LEN(SUBSTITUTE($AE410:$AE413,"F", "")))</f>
        <v>0</v>
      </c>
      <c r="BA410" s="227">
        <f>SUMPRODUCT(LEN($AE410:$AE413)-LEN(SUBSTITUTE($AE410:$AE413,"G", "")))</f>
        <v>0</v>
      </c>
      <c r="BB410" s="294">
        <f>SUMPRODUCT(LEN($AE410:$AE413)-LEN(SUBSTITUTE($AE410:$AE413,"M", "")))</f>
        <v>0</v>
      </c>
    </row>
    <row r="411" spans="2:62" ht="28.15" customHeight="1" thickBot="1" x14ac:dyDescent="0.25">
      <c r="B411" s="30"/>
      <c r="C411" s="243"/>
      <c r="D411" s="36"/>
      <c r="E411" s="35"/>
      <c r="F411" s="35"/>
      <c r="G411" s="34"/>
      <c r="H411" s="224"/>
      <c r="I411" s="247"/>
      <c r="J411" s="247"/>
      <c r="K411" s="247"/>
      <c r="L411" s="33" t="s">
        <v>123</v>
      </c>
      <c r="M411" s="32"/>
      <c r="N411" s="33" t="s">
        <v>122</v>
      </c>
      <c r="O411" s="32"/>
      <c r="P411" s="33" t="s">
        <v>120</v>
      </c>
      <c r="Q411" s="32"/>
      <c r="R411" s="33" t="s">
        <v>119</v>
      </c>
      <c r="S411" s="32"/>
      <c r="T411" s="33" t="s">
        <v>118</v>
      </c>
      <c r="U411" s="32"/>
      <c r="V411" s="33" t="s">
        <v>117</v>
      </c>
      <c r="W411" s="32"/>
      <c r="X411" s="33" t="s">
        <v>116</v>
      </c>
      <c r="Y411" s="32"/>
      <c r="Z411" s="33" t="s">
        <v>115</v>
      </c>
      <c r="AA411" s="32"/>
      <c r="AB411" s="31"/>
      <c r="AC411" s="32"/>
      <c r="AD411" s="31"/>
      <c r="AE411" s="23"/>
      <c r="AF411" s="251"/>
      <c r="AG411" s="251"/>
      <c r="AH411" s="22"/>
      <c r="AI411" s="11"/>
      <c r="AJ411" s="265"/>
      <c r="AK411" s="267"/>
      <c r="AL411" s="263"/>
      <c r="AM411" s="265"/>
      <c r="AN411" s="267"/>
      <c r="AO411" s="263"/>
      <c r="AP411" s="265"/>
      <c r="AQ411" s="267"/>
      <c r="AR411" s="263"/>
      <c r="AS411" s="265"/>
      <c r="AT411" s="267"/>
      <c r="AU411" s="263"/>
      <c r="AV411" s="265"/>
      <c r="AW411" s="275"/>
      <c r="AX411" s="270"/>
      <c r="AY411" s="292"/>
      <c r="AZ411" s="228"/>
      <c r="BA411" s="228"/>
      <c r="BB411" s="295"/>
    </row>
    <row r="412" spans="2:62" ht="28.15" customHeight="1" x14ac:dyDescent="0.2">
      <c r="B412" s="30"/>
      <c r="C412" s="244"/>
      <c r="D412" s="29"/>
      <c r="E412" s="28"/>
      <c r="F412" s="28"/>
      <c r="G412" s="27"/>
      <c r="H412" s="225"/>
      <c r="I412" s="248"/>
      <c r="J412" s="248"/>
      <c r="K412" s="248"/>
      <c r="L412" s="26" t="s">
        <v>114</v>
      </c>
      <c r="M412" s="25"/>
      <c r="N412" s="26" t="s">
        <v>112</v>
      </c>
      <c r="O412" s="25"/>
      <c r="P412" s="26" t="s">
        <v>111</v>
      </c>
      <c r="Q412" s="25"/>
      <c r="R412" s="26" t="s">
        <v>110</v>
      </c>
      <c r="S412" s="25"/>
      <c r="T412" s="26" t="s">
        <v>109</v>
      </c>
      <c r="U412" s="25"/>
      <c r="V412" s="26" t="s">
        <v>108</v>
      </c>
      <c r="W412" s="25"/>
      <c r="X412" s="26" t="s">
        <v>107</v>
      </c>
      <c r="Y412" s="25"/>
      <c r="Z412" s="26" t="s">
        <v>106</v>
      </c>
      <c r="AA412" s="25"/>
      <c r="AB412" s="24"/>
      <c r="AC412" s="25"/>
      <c r="AD412" s="24"/>
      <c r="AE412" s="23"/>
      <c r="AF412" s="251"/>
      <c r="AG412" s="251"/>
      <c r="AH412" s="22"/>
      <c r="AI412" s="11"/>
      <c r="AJ412" s="265"/>
      <c r="AK412" s="267"/>
      <c r="AL412" s="263"/>
      <c r="AM412" s="265"/>
      <c r="AN412" s="267"/>
      <c r="AO412" s="263"/>
      <c r="AP412" s="265"/>
      <c r="AQ412" s="267"/>
      <c r="AR412" s="263"/>
      <c r="AS412" s="265"/>
      <c r="AT412" s="267"/>
      <c r="AU412" s="263"/>
      <c r="AV412" s="265"/>
      <c r="AW412" s="275"/>
      <c r="AX412" s="270"/>
      <c r="AY412" s="292"/>
      <c r="AZ412" s="228"/>
      <c r="BA412" s="228"/>
      <c r="BB412" s="295"/>
    </row>
    <row r="413" spans="2:62" ht="28.15" customHeight="1" thickBot="1" x14ac:dyDescent="0.25">
      <c r="B413" s="21"/>
      <c r="C413" s="245"/>
      <c r="D413" s="20"/>
      <c r="E413" s="19"/>
      <c r="F413" s="19"/>
      <c r="G413" s="18"/>
      <c r="H413" s="226"/>
      <c r="I413" s="249"/>
      <c r="J413" s="249"/>
      <c r="K413" s="249"/>
      <c r="L413" s="17" t="s">
        <v>105</v>
      </c>
      <c r="M413" s="15"/>
      <c r="N413" s="17" t="s">
        <v>103</v>
      </c>
      <c r="O413" s="15"/>
      <c r="P413" s="17" t="s">
        <v>102</v>
      </c>
      <c r="Q413" s="15"/>
      <c r="R413" s="17" t="s">
        <v>101</v>
      </c>
      <c r="S413" s="15"/>
      <c r="T413" s="17">
        <v>20</v>
      </c>
      <c r="U413" s="15"/>
      <c r="V413" s="17" t="s">
        <v>100</v>
      </c>
      <c r="W413" s="15"/>
      <c r="X413" s="17" t="s">
        <v>99</v>
      </c>
      <c r="Y413" s="15"/>
      <c r="Z413" s="17" t="s">
        <v>98</v>
      </c>
      <c r="AA413" s="15"/>
      <c r="AB413" s="16"/>
      <c r="AC413" s="15"/>
      <c r="AD413" s="14"/>
      <c r="AE413" s="13"/>
      <c r="AF413" s="252"/>
      <c r="AG413" s="252"/>
      <c r="AH413" s="12"/>
      <c r="AI413" s="11"/>
      <c r="AJ413" s="266"/>
      <c r="AK413" s="268"/>
      <c r="AL413" s="264"/>
      <c r="AM413" s="266"/>
      <c r="AN413" s="268"/>
      <c r="AO413" s="264"/>
      <c r="AP413" s="266"/>
      <c r="AQ413" s="268"/>
      <c r="AR413" s="264"/>
      <c r="AS413" s="266"/>
      <c r="AT413" s="268"/>
      <c r="AU413" s="264"/>
      <c r="AV413" s="266"/>
      <c r="AW413" s="276"/>
      <c r="AX413" s="271"/>
      <c r="AY413" s="293"/>
      <c r="AZ413" s="229"/>
      <c r="BA413" s="229"/>
      <c r="BB413" s="296"/>
    </row>
    <row r="414" spans="2:62" ht="85.9" customHeight="1" thickTop="1" thickBot="1" x14ac:dyDescent="0.35">
      <c r="B414" s="105" t="s">
        <v>174</v>
      </c>
      <c r="C414" s="95" t="s">
        <v>173</v>
      </c>
      <c r="D414" s="100" t="s">
        <v>172</v>
      </c>
      <c r="E414" s="104" t="s">
        <v>171</v>
      </c>
      <c r="F414" s="103"/>
      <c r="G414" s="102"/>
      <c r="H414" s="101" t="s">
        <v>170</v>
      </c>
      <c r="I414" s="100" t="s">
        <v>96</v>
      </c>
      <c r="J414" s="100" t="s">
        <v>169</v>
      </c>
      <c r="K414" s="100" t="s">
        <v>97</v>
      </c>
      <c r="L414" s="256" t="s">
        <v>168</v>
      </c>
      <c r="M414" s="262"/>
      <c r="N414" s="256" t="s">
        <v>167</v>
      </c>
      <c r="O414" s="262"/>
      <c r="P414" s="256" t="s">
        <v>167</v>
      </c>
      <c r="Q414" s="257"/>
      <c r="R414" s="256" t="s">
        <v>167</v>
      </c>
      <c r="S414" s="257"/>
      <c r="T414" s="256" t="s">
        <v>167</v>
      </c>
      <c r="U414" s="257"/>
      <c r="V414" s="256" t="s">
        <v>167</v>
      </c>
      <c r="W414" s="257"/>
      <c r="X414" s="256" t="s">
        <v>167</v>
      </c>
      <c r="Y414" s="257"/>
      <c r="Z414" s="256" t="s">
        <v>167</v>
      </c>
      <c r="AA414" s="257"/>
      <c r="AB414" s="261" t="s">
        <v>166</v>
      </c>
      <c r="AC414" s="257"/>
      <c r="AD414" s="101" t="s">
        <v>165</v>
      </c>
      <c r="AE414" s="101" t="s">
        <v>164</v>
      </c>
      <c r="AF414" s="100" t="s">
        <v>163</v>
      </c>
      <c r="AG414" s="100" t="s">
        <v>162</v>
      </c>
      <c r="AH414" s="99" t="s">
        <v>161</v>
      </c>
      <c r="AI414" s="98"/>
      <c r="AJ414" s="96" t="s">
        <v>160</v>
      </c>
      <c r="AK414" s="95" t="s">
        <v>159</v>
      </c>
      <c r="AL414" s="94" t="s">
        <v>158</v>
      </c>
      <c r="AM414" s="96" t="s">
        <v>157</v>
      </c>
      <c r="AN414" s="95" t="s">
        <v>156</v>
      </c>
      <c r="AO414" s="94" t="s">
        <v>155</v>
      </c>
      <c r="AP414" s="96" t="s">
        <v>154</v>
      </c>
      <c r="AQ414" s="95" t="s">
        <v>153</v>
      </c>
      <c r="AR414" s="97" t="s">
        <v>152</v>
      </c>
      <c r="AS414" s="96" t="s">
        <v>151</v>
      </c>
      <c r="AT414" s="95" t="s">
        <v>150</v>
      </c>
      <c r="AU414" s="94" t="s">
        <v>149</v>
      </c>
      <c r="AV414" s="96" t="s">
        <v>148</v>
      </c>
      <c r="AW414" s="95" t="s">
        <v>147</v>
      </c>
      <c r="AX414" s="94" t="s">
        <v>146</v>
      </c>
      <c r="AY414" s="93" t="s">
        <v>145</v>
      </c>
      <c r="AZ414" s="92" t="s">
        <v>144</v>
      </c>
      <c r="BA414" s="92" t="s">
        <v>143</v>
      </c>
      <c r="BB414" s="91" t="s">
        <v>142</v>
      </c>
    </row>
    <row r="415" spans="2:62" ht="48" thickBot="1" x14ac:dyDescent="0.3">
      <c r="B415" s="90" t="s">
        <v>226</v>
      </c>
      <c r="C415" s="89"/>
      <c r="D415" s="88"/>
      <c r="E415" s="258"/>
      <c r="F415" s="259"/>
      <c r="G415" s="260"/>
      <c r="H415" s="87" t="s">
        <v>140</v>
      </c>
      <c r="I415" s="86"/>
      <c r="J415" s="86"/>
      <c r="K415" s="85"/>
      <c r="L415" s="84"/>
      <c r="M415" s="81"/>
      <c r="N415" s="84"/>
      <c r="O415" s="81"/>
      <c r="P415" s="84"/>
      <c r="Q415" s="81"/>
      <c r="R415" s="84"/>
      <c r="S415" s="81"/>
      <c r="T415" s="84"/>
      <c r="U415" s="81"/>
      <c r="V415" s="84"/>
      <c r="W415" s="81"/>
      <c r="X415" s="84"/>
      <c r="Y415" s="81"/>
      <c r="Z415" s="84"/>
      <c r="AA415" s="83"/>
      <c r="AB415" s="82" t="s">
        <v>139</v>
      </c>
      <c r="AC415" s="81"/>
      <c r="AD415" s="81"/>
      <c r="AE415" s="81"/>
      <c r="AF415" s="80"/>
      <c r="AG415" s="80"/>
      <c r="AH415" s="60"/>
      <c r="AI415" s="79" t="s">
        <v>138</v>
      </c>
      <c r="AJ415" s="78">
        <f t="shared" ref="AJ415:BB415" si="54">SUM(AJ417:AJ428)</f>
        <v>64</v>
      </c>
      <c r="AK415" s="77">
        <f t="shared" si="54"/>
        <v>28</v>
      </c>
      <c r="AL415" s="76">
        <f t="shared" si="54"/>
        <v>0</v>
      </c>
      <c r="AM415" s="78">
        <f t="shared" si="54"/>
        <v>11</v>
      </c>
      <c r="AN415" s="77">
        <f t="shared" si="54"/>
        <v>8</v>
      </c>
      <c r="AO415" s="76">
        <f t="shared" si="54"/>
        <v>0</v>
      </c>
      <c r="AP415" s="78">
        <f t="shared" si="54"/>
        <v>0</v>
      </c>
      <c r="AQ415" s="77">
        <f t="shared" si="54"/>
        <v>0</v>
      </c>
      <c r="AR415" s="76">
        <f t="shared" si="54"/>
        <v>0</v>
      </c>
      <c r="AS415" s="78">
        <f t="shared" si="54"/>
        <v>8</v>
      </c>
      <c r="AT415" s="77">
        <f t="shared" si="54"/>
        <v>9</v>
      </c>
      <c r="AU415" s="76">
        <f t="shared" si="54"/>
        <v>0</v>
      </c>
      <c r="AV415" s="78">
        <f t="shared" si="54"/>
        <v>1</v>
      </c>
      <c r="AW415" s="77">
        <f t="shared" si="54"/>
        <v>0</v>
      </c>
      <c r="AX415" s="76">
        <f t="shared" si="54"/>
        <v>0</v>
      </c>
      <c r="AY415" s="75">
        <f t="shared" si="54"/>
        <v>0</v>
      </c>
      <c r="AZ415" s="74">
        <f t="shared" si="54"/>
        <v>0</v>
      </c>
      <c r="BA415" s="74">
        <f t="shared" si="54"/>
        <v>0</v>
      </c>
      <c r="BB415" s="73">
        <f t="shared" si="54"/>
        <v>0</v>
      </c>
      <c r="BC415" s="72" t="s">
        <v>137</v>
      </c>
      <c r="BF415" s="5">
        <f>SUM(AJ415:AL415)/$BG$5</f>
        <v>92</v>
      </c>
      <c r="BG415" s="5">
        <f>SUM(AM415:AO415,AY415)/$BG$5</f>
        <v>19</v>
      </c>
      <c r="BH415" s="5">
        <f>SUM(AP415:AR415,AZ415)/$BG$5</f>
        <v>0</v>
      </c>
      <c r="BI415" s="5">
        <f>SUM(AS415:AU415,BA415)/$BG$5</f>
        <v>17</v>
      </c>
      <c r="BJ415" s="5">
        <f>SUM(AV415:AX415,BB415)/$BG$5</f>
        <v>1</v>
      </c>
    </row>
    <row r="416" spans="2:62" ht="37.5" thickBot="1" x14ac:dyDescent="0.3">
      <c r="B416" s="71"/>
      <c r="C416" s="70"/>
      <c r="D416" s="69"/>
      <c r="E416" s="68"/>
      <c r="F416" s="68"/>
      <c r="G416" s="67"/>
      <c r="H416" s="66"/>
      <c r="I416" s="64"/>
      <c r="J416" s="64"/>
      <c r="K416" s="65"/>
      <c r="L416" s="64"/>
      <c r="M416" s="62"/>
      <c r="N416" s="64"/>
      <c r="O416" s="62"/>
      <c r="P416" s="64"/>
      <c r="Q416" s="62"/>
      <c r="R416" s="64"/>
      <c r="S416" s="62"/>
      <c r="T416" s="64"/>
      <c r="U416" s="62"/>
      <c r="V416" s="64"/>
      <c r="W416" s="62"/>
      <c r="X416" s="64"/>
      <c r="Y416" s="62"/>
      <c r="Z416" s="64"/>
      <c r="AA416" s="62"/>
      <c r="AB416" s="63"/>
      <c r="AC416" s="62"/>
      <c r="AD416" s="62"/>
      <c r="AE416" s="62"/>
      <c r="AF416" s="61"/>
      <c r="AG416" s="61"/>
      <c r="AH416" s="60"/>
      <c r="AI416" s="59" t="s">
        <v>136</v>
      </c>
      <c r="AJ416" s="214">
        <f t="shared" ref="AJ416:BB416" si="55">AJ415/1</f>
        <v>64</v>
      </c>
      <c r="AK416" s="213">
        <f t="shared" si="55"/>
        <v>28</v>
      </c>
      <c r="AL416" s="212">
        <f t="shared" si="55"/>
        <v>0</v>
      </c>
      <c r="AM416" s="214">
        <f t="shared" si="55"/>
        <v>11</v>
      </c>
      <c r="AN416" s="213">
        <f t="shared" si="55"/>
        <v>8</v>
      </c>
      <c r="AO416" s="212">
        <f t="shared" si="55"/>
        <v>0</v>
      </c>
      <c r="AP416" s="214">
        <f t="shared" si="55"/>
        <v>0</v>
      </c>
      <c r="AQ416" s="213">
        <f t="shared" si="55"/>
        <v>0</v>
      </c>
      <c r="AR416" s="212">
        <f t="shared" si="55"/>
        <v>0</v>
      </c>
      <c r="AS416" s="214">
        <f t="shared" si="55"/>
        <v>8</v>
      </c>
      <c r="AT416" s="213">
        <f t="shared" si="55"/>
        <v>9</v>
      </c>
      <c r="AU416" s="212">
        <f t="shared" si="55"/>
        <v>0</v>
      </c>
      <c r="AV416" s="214">
        <f t="shared" si="55"/>
        <v>1</v>
      </c>
      <c r="AW416" s="213">
        <f t="shared" si="55"/>
        <v>0</v>
      </c>
      <c r="AX416" s="212">
        <f t="shared" si="55"/>
        <v>0</v>
      </c>
      <c r="AY416" s="211">
        <f t="shared" si="55"/>
        <v>0</v>
      </c>
      <c r="AZ416" s="210">
        <f t="shared" si="55"/>
        <v>0</v>
      </c>
      <c r="BA416" s="210">
        <f t="shared" si="55"/>
        <v>0</v>
      </c>
      <c r="BB416" s="209">
        <f t="shared" si="55"/>
        <v>0</v>
      </c>
      <c r="BC416" s="52" t="s">
        <v>135</v>
      </c>
    </row>
    <row r="417" spans="2:62" ht="28.15" customHeight="1" x14ac:dyDescent="0.2">
      <c r="B417" s="30"/>
      <c r="C417" s="242">
        <v>1</v>
      </c>
      <c r="D417" s="44"/>
      <c r="E417" s="43"/>
      <c r="F417" s="43"/>
      <c r="G417" s="42"/>
      <c r="H417" s="223" t="s">
        <v>134</v>
      </c>
      <c r="I417" s="246">
        <v>115</v>
      </c>
      <c r="J417" s="246">
        <v>33</v>
      </c>
      <c r="K417" s="246">
        <v>7</v>
      </c>
      <c r="L417" s="41" t="s">
        <v>133</v>
      </c>
      <c r="M417" s="40" t="s">
        <v>104</v>
      </c>
      <c r="N417" s="41" t="s">
        <v>131</v>
      </c>
      <c r="O417" s="40" t="s">
        <v>132</v>
      </c>
      <c r="P417" s="41" t="s">
        <v>130</v>
      </c>
      <c r="Q417" s="40" t="s">
        <v>452</v>
      </c>
      <c r="R417" s="41" t="s">
        <v>129</v>
      </c>
      <c r="S417" s="40" t="s">
        <v>417</v>
      </c>
      <c r="T417" s="41" t="s">
        <v>128</v>
      </c>
      <c r="U417" s="40" t="s">
        <v>614</v>
      </c>
      <c r="V417" s="41" t="s">
        <v>127</v>
      </c>
      <c r="W417" s="40" t="s">
        <v>217</v>
      </c>
      <c r="X417" s="41" t="s">
        <v>126</v>
      </c>
      <c r="Y417" s="40" t="s">
        <v>113</v>
      </c>
      <c r="Z417" s="41" t="s">
        <v>125</v>
      </c>
      <c r="AA417" s="40"/>
      <c r="AB417" s="39"/>
      <c r="AC417" s="40"/>
      <c r="AD417" s="39" t="s">
        <v>1659</v>
      </c>
      <c r="AE417" s="38"/>
      <c r="AF417" s="250"/>
      <c r="AG417" s="250"/>
      <c r="AH417" s="37"/>
      <c r="AI417" s="11"/>
      <c r="AJ417" s="233">
        <f>SUMPRODUCT(LEN($M417:$AA420)-LEN(SUBSTITUTE($M417:$AA420,"A", "")))</f>
        <v>64</v>
      </c>
      <c r="AK417" s="239">
        <f>SUMPRODUCT(LEN($AD417:$AD420)-LEN(SUBSTITUTE($AD417:$AD420,"A", "")))</f>
        <v>28</v>
      </c>
      <c r="AL417" s="230">
        <f>SUMPRODUCT(LEN($AC417:$AC420)-LEN(SUBSTITUTE($AC417:$AC420,"A", "")))</f>
        <v>0</v>
      </c>
      <c r="AM417" s="233">
        <f>SUMPRODUCT(LEN($M417:$AA420)-LEN(SUBSTITUTE($M417:$AA420,"S", "")))</f>
        <v>11</v>
      </c>
      <c r="AN417" s="239">
        <f>SUMPRODUCT(LEN($AD417:$AD420)-LEN(SUBSTITUTE($AD417:$AD420,"S", "")))</f>
        <v>8</v>
      </c>
      <c r="AO417" s="230">
        <f>SUMPRODUCT(LEN($AC417:$AC420)-LEN(SUBSTITUTE($AC417:$AC420,"S", "")))</f>
        <v>0</v>
      </c>
      <c r="AP417" s="233">
        <f>SUMPRODUCT(LEN($M417:$AA420)-LEN(SUBSTITUTE($M417:$AA420,"F", "")))</f>
        <v>0</v>
      </c>
      <c r="AQ417" s="239">
        <f>SUMPRODUCT(LEN($AD417:$AD420)-LEN(SUBSTITUTE($AD417:$AD420,"F", "")))</f>
        <v>0</v>
      </c>
      <c r="AR417" s="230">
        <f>SUMPRODUCT(LEN($AC417:$AC420)-LEN(SUBSTITUTE($AC417:$AC420,"F", "")))</f>
        <v>0</v>
      </c>
      <c r="AS417" s="233">
        <f>SUMPRODUCT(LEN($M417:$AA420)-LEN(SUBSTITUTE($M417:$AA420,"G", "")))</f>
        <v>8</v>
      </c>
      <c r="AT417" s="239">
        <f>SUMPRODUCT(LEN($AD417:$AD420)-LEN(SUBSTITUTE($AD417:$AD420,"G", "")))</f>
        <v>9</v>
      </c>
      <c r="AU417" s="230">
        <f>SUMPRODUCT(LEN($AC417:$AC420)-LEN(SUBSTITUTE($AC417:$AC420,"G", "")))</f>
        <v>0</v>
      </c>
      <c r="AV417" s="233">
        <f>SUMPRODUCT(LEN($L417:$AA420)-LEN(SUBSTITUTE($L417:$AA420,"M", "")))</f>
        <v>1</v>
      </c>
      <c r="AW417" s="236">
        <f>SUMPRODUCT(LEN($AD417:$AD420)-LEN(SUBSTITUTE($AD417:$AD420,"M", "")))</f>
        <v>0</v>
      </c>
      <c r="AX417" s="269">
        <f>SUMPRODUCT(LEN($AC417:$AC420)-LEN(SUBSTITUTE($AC417:$AC420,"M", "")))</f>
        <v>0</v>
      </c>
      <c r="AY417" s="291">
        <f>SUMPRODUCT(LEN($AE417:$AE420)-LEN(SUBSTITUTE($AE417:$AE420,"S", "")))</f>
        <v>0</v>
      </c>
      <c r="AZ417" s="227">
        <f>SUMPRODUCT(LEN($AE417:$AE420)-LEN(SUBSTITUTE($AE417:$AE420,"F", "")))</f>
        <v>0</v>
      </c>
      <c r="BA417" s="227">
        <f>SUMPRODUCT(LEN($AE417:$AE420)-LEN(SUBSTITUTE($AE417:$AE420,"G", "")))</f>
        <v>0</v>
      </c>
      <c r="BB417" s="294">
        <f>SUMPRODUCT(LEN($AE417:$AE420)-LEN(SUBSTITUTE($AE417:$AE420,"M", "")))</f>
        <v>0</v>
      </c>
    </row>
    <row r="418" spans="2:62" ht="28.15" customHeight="1" thickBot="1" x14ac:dyDescent="0.25">
      <c r="B418" s="30"/>
      <c r="C418" s="243"/>
      <c r="D418" s="36"/>
      <c r="E418" s="35"/>
      <c r="F418" s="35"/>
      <c r="G418" s="34"/>
      <c r="H418" s="224"/>
      <c r="I418" s="247"/>
      <c r="J418" s="247"/>
      <c r="K418" s="247"/>
      <c r="L418" s="33" t="s">
        <v>123</v>
      </c>
      <c r="M418" s="32" t="s">
        <v>1273</v>
      </c>
      <c r="N418" s="33" t="s">
        <v>122</v>
      </c>
      <c r="O418" s="32" t="s">
        <v>382</v>
      </c>
      <c r="P418" s="33" t="s">
        <v>120</v>
      </c>
      <c r="Q418" s="32" t="s">
        <v>389</v>
      </c>
      <c r="R418" s="33" t="s">
        <v>119</v>
      </c>
      <c r="S418" s="32" t="s">
        <v>613</v>
      </c>
      <c r="T418" s="33" t="s">
        <v>118</v>
      </c>
      <c r="U418" s="32" t="s">
        <v>187</v>
      </c>
      <c r="V418" s="33" t="s">
        <v>117</v>
      </c>
      <c r="W418" s="32" t="s">
        <v>215</v>
      </c>
      <c r="X418" s="33" t="s">
        <v>116</v>
      </c>
      <c r="Y418" s="32" t="s">
        <v>121</v>
      </c>
      <c r="Z418" s="33" t="s">
        <v>115</v>
      </c>
      <c r="AA418" s="32"/>
      <c r="AB418" s="31"/>
      <c r="AC418" s="32"/>
      <c r="AD418" s="31"/>
      <c r="AE418" s="23"/>
      <c r="AF418" s="251"/>
      <c r="AG418" s="251"/>
      <c r="AH418" s="22"/>
      <c r="AI418" s="11"/>
      <c r="AJ418" s="265"/>
      <c r="AK418" s="267"/>
      <c r="AL418" s="263"/>
      <c r="AM418" s="265"/>
      <c r="AN418" s="267"/>
      <c r="AO418" s="263"/>
      <c r="AP418" s="265"/>
      <c r="AQ418" s="267"/>
      <c r="AR418" s="263"/>
      <c r="AS418" s="265"/>
      <c r="AT418" s="267"/>
      <c r="AU418" s="263"/>
      <c r="AV418" s="265"/>
      <c r="AW418" s="275"/>
      <c r="AX418" s="270"/>
      <c r="AY418" s="292"/>
      <c r="AZ418" s="228"/>
      <c r="BA418" s="228"/>
      <c r="BB418" s="295"/>
    </row>
    <row r="419" spans="2:62" ht="28.15" customHeight="1" x14ac:dyDescent="0.2">
      <c r="B419" s="30"/>
      <c r="C419" s="244"/>
      <c r="D419" s="29"/>
      <c r="E419" s="28"/>
      <c r="F419" s="28"/>
      <c r="G419" s="27"/>
      <c r="H419" s="225">
        <v>236</v>
      </c>
      <c r="I419" s="248"/>
      <c r="J419" s="248"/>
      <c r="K419" s="248"/>
      <c r="L419" s="26" t="s">
        <v>114</v>
      </c>
      <c r="M419" s="25" t="s">
        <v>186</v>
      </c>
      <c r="N419" s="26" t="s">
        <v>112</v>
      </c>
      <c r="O419" s="25" t="s">
        <v>186</v>
      </c>
      <c r="P419" s="26" t="s">
        <v>111</v>
      </c>
      <c r="Q419" s="25" t="s">
        <v>376</v>
      </c>
      <c r="R419" s="26" t="s">
        <v>110</v>
      </c>
      <c r="S419" s="25" t="s">
        <v>707</v>
      </c>
      <c r="T419" s="26" t="s">
        <v>109</v>
      </c>
      <c r="U419" s="25" t="s">
        <v>382</v>
      </c>
      <c r="V419" s="26" t="s">
        <v>108</v>
      </c>
      <c r="W419" s="25" t="s">
        <v>175</v>
      </c>
      <c r="X419" s="26" t="s">
        <v>107</v>
      </c>
      <c r="Y419" s="25"/>
      <c r="Z419" s="26" t="s">
        <v>106</v>
      </c>
      <c r="AA419" s="25"/>
      <c r="AB419" s="24"/>
      <c r="AC419" s="25"/>
      <c r="AD419" s="24"/>
      <c r="AE419" s="23"/>
      <c r="AF419" s="251"/>
      <c r="AG419" s="251"/>
      <c r="AH419" s="22"/>
      <c r="AI419" s="11"/>
      <c r="AJ419" s="265"/>
      <c r="AK419" s="267"/>
      <c r="AL419" s="263"/>
      <c r="AM419" s="265"/>
      <c r="AN419" s="267"/>
      <c r="AO419" s="263"/>
      <c r="AP419" s="265"/>
      <c r="AQ419" s="267"/>
      <c r="AR419" s="263"/>
      <c r="AS419" s="265"/>
      <c r="AT419" s="267"/>
      <c r="AU419" s="263"/>
      <c r="AV419" s="265"/>
      <c r="AW419" s="275"/>
      <c r="AX419" s="270"/>
      <c r="AY419" s="292"/>
      <c r="AZ419" s="228"/>
      <c r="BA419" s="228"/>
      <c r="BB419" s="295"/>
    </row>
    <row r="420" spans="2:62" ht="28.15" customHeight="1" thickBot="1" x14ac:dyDescent="0.25">
      <c r="B420" s="30"/>
      <c r="C420" s="253"/>
      <c r="D420" s="51"/>
      <c r="E420" s="50"/>
      <c r="F420" s="50"/>
      <c r="G420" s="49"/>
      <c r="H420" s="226"/>
      <c r="I420" s="254"/>
      <c r="J420" s="254"/>
      <c r="K420" s="254"/>
      <c r="L420" s="48" t="s">
        <v>105</v>
      </c>
      <c r="M420" s="47" t="s">
        <v>132</v>
      </c>
      <c r="N420" s="48" t="s">
        <v>103</v>
      </c>
      <c r="O420" s="47" t="s">
        <v>659</v>
      </c>
      <c r="P420" s="48" t="s">
        <v>102</v>
      </c>
      <c r="Q420" s="47" t="s">
        <v>417</v>
      </c>
      <c r="R420" s="48" t="s">
        <v>101</v>
      </c>
      <c r="S420" s="47" t="s">
        <v>382</v>
      </c>
      <c r="T420" s="48">
        <v>20</v>
      </c>
      <c r="U420" s="47" t="s">
        <v>444</v>
      </c>
      <c r="V420" s="48" t="s">
        <v>100</v>
      </c>
      <c r="W420" s="47" t="s">
        <v>175</v>
      </c>
      <c r="X420" s="48" t="s">
        <v>99</v>
      </c>
      <c r="Y420" s="47"/>
      <c r="Z420" s="48" t="s">
        <v>98</v>
      </c>
      <c r="AA420" s="47"/>
      <c r="AB420" s="16"/>
      <c r="AC420" s="47"/>
      <c r="AD420" s="16"/>
      <c r="AE420" s="46"/>
      <c r="AF420" s="255"/>
      <c r="AG420" s="255"/>
      <c r="AH420" s="45"/>
      <c r="AI420" s="11"/>
      <c r="AJ420" s="266"/>
      <c r="AK420" s="268"/>
      <c r="AL420" s="264"/>
      <c r="AM420" s="266"/>
      <c r="AN420" s="268"/>
      <c r="AO420" s="264"/>
      <c r="AP420" s="266"/>
      <c r="AQ420" s="268"/>
      <c r="AR420" s="264"/>
      <c r="AS420" s="266"/>
      <c r="AT420" s="268"/>
      <c r="AU420" s="264"/>
      <c r="AV420" s="266"/>
      <c r="AW420" s="276"/>
      <c r="AX420" s="271"/>
      <c r="AY420" s="293"/>
      <c r="AZ420" s="229"/>
      <c r="BA420" s="229"/>
      <c r="BB420" s="296"/>
    </row>
    <row r="421" spans="2:62" ht="28.15" customHeight="1" x14ac:dyDescent="0.2">
      <c r="B421" s="30"/>
      <c r="C421" s="242">
        <v>2</v>
      </c>
      <c r="D421" s="44"/>
      <c r="E421" s="43"/>
      <c r="F421" s="43"/>
      <c r="G421" s="42"/>
      <c r="H421" s="223"/>
      <c r="I421" s="246"/>
      <c r="J421" s="246"/>
      <c r="K421" s="246"/>
      <c r="L421" s="41" t="s">
        <v>133</v>
      </c>
      <c r="M421" s="40"/>
      <c r="N421" s="41" t="s">
        <v>131</v>
      </c>
      <c r="O421" s="40"/>
      <c r="P421" s="41" t="s">
        <v>130</v>
      </c>
      <c r="Q421" s="40"/>
      <c r="R421" s="41" t="s">
        <v>129</v>
      </c>
      <c r="S421" s="40"/>
      <c r="T421" s="41" t="s">
        <v>128</v>
      </c>
      <c r="U421" s="40"/>
      <c r="V421" s="41" t="s">
        <v>127</v>
      </c>
      <c r="W421" s="40"/>
      <c r="X421" s="41" t="s">
        <v>126</v>
      </c>
      <c r="Y421" s="40"/>
      <c r="Z421" s="41" t="s">
        <v>125</v>
      </c>
      <c r="AA421" s="40"/>
      <c r="AB421" s="39"/>
      <c r="AC421" s="40"/>
      <c r="AD421" s="39"/>
      <c r="AE421" s="38"/>
      <c r="AF421" s="250"/>
      <c r="AG421" s="250"/>
      <c r="AH421" s="37"/>
      <c r="AI421" s="11"/>
      <c r="AJ421" s="233">
        <f>SUMPRODUCT(LEN($M421:$AA424)-LEN(SUBSTITUTE($M421:$AA424,"A", "")))</f>
        <v>0</v>
      </c>
      <c r="AK421" s="239">
        <f>SUMPRODUCT(LEN($AD421:$AD424)-LEN(SUBSTITUTE($AD421:$AD424,"A", "")))</f>
        <v>0</v>
      </c>
      <c r="AL421" s="230">
        <f>SUMPRODUCT(LEN($AC421:$AC424)-LEN(SUBSTITUTE($AC421:$AC424,"A", "")))</f>
        <v>0</v>
      </c>
      <c r="AM421" s="233">
        <f>SUMPRODUCT(LEN($M421:$AA424)-LEN(SUBSTITUTE($M421:$AA424,"S", "")))</f>
        <v>0</v>
      </c>
      <c r="AN421" s="239">
        <f>SUMPRODUCT(LEN($AD421:$AD424)-LEN(SUBSTITUTE($AD421:$AD424,"S", "")))</f>
        <v>0</v>
      </c>
      <c r="AO421" s="230">
        <f>SUMPRODUCT(LEN($AC421:$AC424)-LEN(SUBSTITUTE($AC421:$AC424,"S", "")))</f>
        <v>0</v>
      </c>
      <c r="AP421" s="233">
        <f>SUMPRODUCT(LEN($M421:$AA424)-LEN(SUBSTITUTE($M421:$AA424,"F", "")))</f>
        <v>0</v>
      </c>
      <c r="AQ421" s="239">
        <f>SUMPRODUCT(LEN($AD421:$AD424)-LEN(SUBSTITUTE($AD421:$AD424,"F", "")))</f>
        <v>0</v>
      </c>
      <c r="AR421" s="230">
        <f>SUMPRODUCT(LEN($AC421:$AC424)-LEN(SUBSTITUTE($AC421:$AC424,"F", "")))</f>
        <v>0</v>
      </c>
      <c r="AS421" s="233">
        <f>SUMPRODUCT(LEN($M421:$AA424)-LEN(SUBSTITUTE($M421:$AA424,"G", "")))</f>
        <v>0</v>
      </c>
      <c r="AT421" s="239">
        <f>SUMPRODUCT(LEN($AD421:$AD424)-LEN(SUBSTITUTE($AD421:$AD424,"G", "")))</f>
        <v>0</v>
      </c>
      <c r="AU421" s="230">
        <f>SUMPRODUCT(LEN($AC421:$AC424)-LEN(SUBSTITUTE($AC421:$AC424,"G", "")))</f>
        <v>0</v>
      </c>
      <c r="AV421" s="233">
        <f>SUMPRODUCT(LEN($L421:$AA424)-LEN(SUBSTITUTE($L421:$AA424,"M", "")))</f>
        <v>0</v>
      </c>
      <c r="AW421" s="236">
        <f>SUMPRODUCT(LEN($AD421:$AD424)-LEN(SUBSTITUTE($AD421:$AD424,"M", "")))</f>
        <v>0</v>
      </c>
      <c r="AX421" s="269">
        <f>SUMPRODUCT(LEN($AC421:$AC424)-LEN(SUBSTITUTE($AC421:$AC424,"M", "")))</f>
        <v>0</v>
      </c>
      <c r="AY421" s="291">
        <f>SUMPRODUCT(LEN($AE421:$AE424)-LEN(SUBSTITUTE($AE421:$AE424,"S", "")))</f>
        <v>0</v>
      </c>
      <c r="AZ421" s="227">
        <f>SUMPRODUCT(LEN($AE421:$AE424)-LEN(SUBSTITUTE($AE421:$AE424,"F", "")))</f>
        <v>0</v>
      </c>
      <c r="BA421" s="227">
        <f>SUMPRODUCT(LEN($AE421:$AE424)-LEN(SUBSTITUTE($AE421:$AE424,"G", "")))</f>
        <v>0</v>
      </c>
      <c r="BB421" s="294">
        <f>SUMPRODUCT(LEN($AE421:$AE424)-LEN(SUBSTITUTE($AE421:$AE424,"M", "")))</f>
        <v>0</v>
      </c>
    </row>
    <row r="422" spans="2:62" ht="28.15" customHeight="1" thickBot="1" x14ac:dyDescent="0.25">
      <c r="B422" s="30"/>
      <c r="C422" s="243"/>
      <c r="D422" s="36"/>
      <c r="E422" s="35"/>
      <c r="F422" s="35"/>
      <c r="G422" s="34"/>
      <c r="H422" s="224"/>
      <c r="I422" s="247"/>
      <c r="J422" s="247"/>
      <c r="K422" s="247"/>
      <c r="L422" s="33" t="s">
        <v>123</v>
      </c>
      <c r="M422" s="32"/>
      <c r="N422" s="33" t="s">
        <v>122</v>
      </c>
      <c r="O422" s="32"/>
      <c r="P422" s="33" t="s">
        <v>120</v>
      </c>
      <c r="Q422" s="32"/>
      <c r="R422" s="33" t="s">
        <v>119</v>
      </c>
      <c r="S422" s="32"/>
      <c r="T422" s="33" t="s">
        <v>118</v>
      </c>
      <c r="U422" s="32"/>
      <c r="V422" s="33" t="s">
        <v>117</v>
      </c>
      <c r="W422" s="32"/>
      <c r="X422" s="33" t="s">
        <v>116</v>
      </c>
      <c r="Y422" s="32"/>
      <c r="Z422" s="33" t="s">
        <v>115</v>
      </c>
      <c r="AA422" s="32"/>
      <c r="AB422" s="31"/>
      <c r="AC422" s="32"/>
      <c r="AD422" s="31"/>
      <c r="AE422" s="23"/>
      <c r="AF422" s="251"/>
      <c r="AG422" s="251"/>
      <c r="AH422" s="22"/>
      <c r="AI422" s="11"/>
      <c r="AJ422" s="265"/>
      <c r="AK422" s="267"/>
      <c r="AL422" s="263"/>
      <c r="AM422" s="265"/>
      <c r="AN422" s="267"/>
      <c r="AO422" s="263"/>
      <c r="AP422" s="265"/>
      <c r="AQ422" s="267"/>
      <c r="AR422" s="263"/>
      <c r="AS422" s="265"/>
      <c r="AT422" s="267"/>
      <c r="AU422" s="263"/>
      <c r="AV422" s="265"/>
      <c r="AW422" s="275"/>
      <c r="AX422" s="270"/>
      <c r="AY422" s="292"/>
      <c r="AZ422" s="228"/>
      <c r="BA422" s="228"/>
      <c r="BB422" s="295"/>
    </row>
    <row r="423" spans="2:62" ht="28.15" customHeight="1" x14ac:dyDescent="0.2">
      <c r="B423" s="30"/>
      <c r="C423" s="244"/>
      <c r="D423" s="29"/>
      <c r="E423" s="28"/>
      <c r="F423" s="28"/>
      <c r="G423" s="27"/>
      <c r="H423" s="225"/>
      <c r="I423" s="248"/>
      <c r="J423" s="248"/>
      <c r="K423" s="248"/>
      <c r="L423" s="26" t="s">
        <v>114</v>
      </c>
      <c r="M423" s="25"/>
      <c r="N423" s="26" t="s">
        <v>112</v>
      </c>
      <c r="O423" s="25"/>
      <c r="P423" s="26" t="s">
        <v>111</v>
      </c>
      <c r="Q423" s="25"/>
      <c r="R423" s="26" t="s">
        <v>110</v>
      </c>
      <c r="S423" s="25"/>
      <c r="T423" s="26" t="s">
        <v>109</v>
      </c>
      <c r="U423" s="25"/>
      <c r="V423" s="26" t="s">
        <v>108</v>
      </c>
      <c r="W423" s="25"/>
      <c r="X423" s="26" t="s">
        <v>107</v>
      </c>
      <c r="Y423" s="25"/>
      <c r="Z423" s="26" t="s">
        <v>106</v>
      </c>
      <c r="AA423" s="25"/>
      <c r="AB423" s="24"/>
      <c r="AC423" s="25"/>
      <c r="AD423" s="24"/>
      <c r="AE423" s="23"/>
      <c r="AF423" s="251"/>
      <c r="AG423" s="251"/>
      <c r="AH423" s="22"/>
      <c r="AI423" s="11"/>
      <c r="AJ423" s="265"/>
      <c r="AK423" s="267"/>
      <c r="AL423" s="263"/>
      <c r="AM423" s="265"/>
      <c r="AN423" s="267"/>
      <c r="AO423" s="263"/>
      <c r="AP423" s="265"/>
      <c r="AQ423" s="267"/>
      <c r="AR423" s="263"/>
      <c r="AS423" s="265"/>
      <c r="AT423" s="267"/>
      <c r="AU423" s="263"/>
      <c r="AV423" s="265"/>
      <c r="AW423" s="275"/>
      <c r="AX423" s="270"/>
      <c r="AY423" s="292"/>
      <c r="AZ423" s="228"/>
      <c r="BA423" s="228"/>
      <c r="BB423" s="295"/>
    </row>
    <row r="424" spans="2:62" ht="28.15" customHeight="1" thickBot="1" x14ac:dyDescent="0.25">
      <c r="B424" s="30"/>
      <c r="C424" s="253"/>
      <c r="D424" s="51"/>
      <c r="E424" s="50"/>
      <c r="F424" s="50"/>
      <c r="G424" s="49"/>
      <c r="H424" s="226"/>
      <c r="I424" s="254"/>
      <c r="J424" s="254"/>
      <c r="K424" s="254"/>
      <c r="L424" s="48" t="s">
        <v>105</v>
      </c>
      <c r="M424" s="47"/>
      <c r="N424" s="48" t="s">
        <v>103</v>
      </c>
      <c r="O424" s="47"/>
      <c r="P424" s="48" t="s">
        <v>102</v>
      </c>
      <c r="Q424" s="47"/>
      <c r="R424" s="48" t="s">
        <v>101</v>
      </c>
      <c r="S424" s="47"/>
      <c r="T424" s="48">
        <v>20</v>
      </c>
      <c r="U424" s="47"/>
      <c r="V424" s="48" t="s">
        <v>100</v>
      </c>
      <c r="W424" s="47"/>
      <c r="X424" s="48" t="s">
        <v>99</v>
      </c>
      <c r="Y424" s="47"/>
      <c r="Z424" s="48" t="s">
        <v>98</v>
      </c>
      <c r="AA424" s="47"/>
      <c r="AB424" s="16"/>
      <c r="AC424" s="47"/>
      <c r="AD424" s="16"/>
      <c r="AE424" s="46"/>
      <c r="AF424" s="255"/>
      <c r="AG424" s="255"/>
      <c r="AH424" s="45"/>
      <c r="AI424" s="11"/>
      <c r="AJ424" s="266"/>
      <c r="AK424" s="268"/>
      <c r="AL424" s="264"/>
      <c r="AM424" s="266"/>
      <c r="AN424" s="268"/>
      <c r="AO424" s="264"/>
      <c r="AP424" s="266"/>
      <c r="AQ424" s="268"/>
      <c r="AR424" s="264"/>
      <c r="AS424" s="266"/>
      <c r="AT424" s="268"/>
      <c r="AU424" s="264"/>
      <c r="AV424" s="266"/>
      <c r="AW424" s="276"/>
      <c r="AX424" s="271"/>
      <c r="AY424" s="293"/>
      <c r="AZ424" s="229"/>
      <c r="BA424" s="229"/>
      <c r="BB424" s="296"/>
    </row>
    <row r="425" spans="2:62" ht="28.15" customHeight="1" x14ac:dyDescent="0.2">
      <c r="B425" s="30"/>
      <c r="C425" s="242">
        <v>3</v>
      </c>
      <c r="D425" s="44"/>
      <c r="E425" s="43"/>
      <c r="F425" s="43"/>
      <c r="G425" s="42"/>
      <c r="H425" s="223"/>
      <c r="I425" s="246"/>
      <c r="J425" s="246"/>
      <c r="K425" s="246"/>
      <c r="L425" s="41" t="s">
        <v>133</v>
      </c>
      <c r="M425" s="40"/>
      <c r="N425" s="41" t="s">
        <v>131</v>
      </c>
      <c r="O425" s="40"/>
      <c r="P425" s="41" t="s">
        <v>130</v>
      </c>
      <c r="Q425" s="40"/>
      <c r="R425" s="41" t="s">
        <v>129</v>
      </c>
      <c r="S425" s="40"/>
      <c r="T425" s="41" t="s">
        <v>128</v>
      </c>
      <c r="U425" s="40"/>
      <c r="V425" s="41" t="s">
        <v>127</v>
      </c>
      <c r="W425" s="40"/>
      <c r="X425" s="41" t="s">
        <v>126</v>
      </c>
      <c r="Y425" s="40"/>
      <c r="Z425" s="41" t="s">
        <v>125</v>
      </c>
      <c r="AA425" s="40"/>
      <c r="AB425" s="39"/>
      <c r="AC425" s="40"/>
      <c r="AD425" s="39"/>
      <c r="AE425" s="38"/>
      <c r="AF425" s="250"/>
      <c r="AG425" s="250"/>
      <c r="AH425" s="37"/>
      <c r="AI425" s="11"/>
      <c r="AJ425" s="233">
        <f>SUMPRODUCT(LEN($M425:$AA428)-LEN(SUBSTITUTE($M425:$AA428,"A", "")))</f>
        <v>0</v>
      </c>
      <c r="AK425" s="239">
        <f>SUMPRODUCT(LEN($AD425:$AD428)-LEN(SUBSTITUTE($AD425:$AD428,"A", "")))</f>
        <v>0</v>
      </c>
      <c r="AL425" s="230">
        <f>SUMPRODUCT(LEN($AC425:$AC428)-LEN(SUBSTITUTE($AC425:$AC428,"A", "")))</f>
        <v>0</v>
      </c>
      <c r="AM425" s="233">
        <f>SUMPRODUCT(LEN($M425:$AA428)-LEN(SUBSTITUTE($M425:$AA428,"S", "")))</f>
        <v>0</v>
      </c>
      <c r="AN425" s="239">
        <f>SUMPRODUCT(LEN($AD425:$AD428)-LEN(SUBSTITUTE($AD425:$AD428,"S", "")))</f>
        <v>0</v>
      </c>
      <c r="AO425" s="230">
        <f>SUMPRODUCT(LEN($AC425:$AC428)-LEN(SUBSTITUTE($AC425:$AC428,"S", "")))</f>
        <v>0</v>
      </c>
      <c r="AP425" s="233">
        <f>SUMPRODUCT(LEN($M425:$AA428)-LEN(SUBSTITUTE($M425:$AA428,"F", "")))</f>
        <v>0</v>
      </c>
      <c r="AQ425" s="239">
        <f>SUMPRODUCT(LEN($AD425:$AD428)-LEN(SUBSTITUTE($AD425:$AD428,"F", "")))</f>
        <v>0</v>
      </c>
      <c r="AR425" s="230">
        <f>SUMPRODUCT(LEN($AC425:$AC428)-LEN(SUBSTITUTE($AC425:$AC428,"F", "")))</f>
        <v>0</v>
      </c>
      <c r="AS425" s="233">
        <f>SUMPRODUCT(LEN($M425:$AA428)-LEN(SUBSTITUTE($M425:$AA428,"G", "")))</f>
        <v>0</v>
      </c>
      <c r="AT425" s="239">
        <f>SUMPRODUCT(LEN($AD425:$AD428)-LEN(SUBSTITUTE($AD425:$AD428,"G", "")))</f>
        <v>0</v>
      </c>
      <c r="AU425" s="230">
        <f>SUMPRODUCT(LEN($AC425:$AC428)-LEN(SUBSTITUTE($AC425:$AC428,"G", "")))</f>
        <v>0</v>
      </c>
      <c r="AV425" s="233">
        <f>SUMPRODUCT(LEN($L425:$AA428)-LEN(SUBSTITUTE($L425:$AA428,"M", "")))</f>
        <v>0</v>
      </c>
      <c r="AW425" s="236">
        <f>SUMPRODUCT(LEN($AD425:$AD428)-LEN(SUBSTITUTE($AD425:$AD428,"M", "")))</f>
        <v>0</v>
      </c>
      <c r="AX425" s="269">
        <f>SUMPRODUCT(LEN($AC425:$AC428)-LEN(SUBSTITUTE($AC425:$AC428,"M", "")))</f>
        <v>0</v>
      </c>
      <c r="AY425" s="291">
        <f>SUMPRODUCT(LEN($AE425:$AE428)-LEN(SUBSTITUTE($AE425:$AE428,"S", "")))</f>
        <v>0</v>
      </c>
      <c r="AZ425" s="227">
        <f>SUMPRODUCT(LEN($AE425:$AE428)-LEN(SUBSTITUTE($AE425:$AE428,"F", "")))</f>
        <v>0</v>
      </c>
      <c r="BA425" s="227">
        <f>SUMPRODUCT(LEN($AE425:$AE428)-LEN(SUBSTITUTE($AE425:$AE428,"G", "")))</f>
        <v>0</v>
      </c>
      <c r="BB425" s="294">
        <f>SUMPRODUCT(LEN($AE425:$AE428)-LEN(SUBSTITUTE($AE425:$AE428,"M", "")))</f>
        <v>0</v>
      </c>
    </row>
    <row r="426" spans="2:62" ht="28.15" customHeight="1" thickBot="1" x14ac:dyDescent="0.25">
      <c r="B426" s="30"/>
      <c r="C426" s="243"/>
      <c r="D426" s="36"/>
      <c r="E426" s="35"/>
      <c r="F426" s="35"/>
      <c r="G426" s="34"/>
      <c r="H426" s="224"/>
      <c r="I426" s="247"/>
      <c r="J426" s="247"/>
      <c r="K426" s="247"/>
      <c r="L426" s="33" t="s">
        <v>123</v>
      </c>
      <c r="M426" s="32"/>
      <c r="N426" s="33" t="s">
        <v>122</v>
      </c>
      <c r="O426" s="32"/>
      <c r="P426" s="33" t="s">
        <v>120</v>
      </c>
      <c r="Q426" s="32"/>
      <c r="R426" s="33" t="s">
        <v>119</v>
      </c>
      <c r="S426" s="32"/>
      <c r="T426" s="33" t="s">
        <v>118</v>
      </c>
      <c r="U426" s="32"/>
      <c r="V426" s="33" t="s">
        <v>117</v>
      </c>
      <c r="W426" s="32"/>
      <c r="X426" s="33" t="s">
        <v>116</v>
      </c>
      <c r="Y426" s="32"/>
      <c r="Z426" s="33" t="s">
        <v>115</v>
      </c>
      <c r="AA426" s="32"/>
      <c r="AB426" s="31"/>
      <c r="AC426" s="32"/>
      <c r="AD426" s="31"/>
      <c r="AE426" s="23"/>
      <c r="AF426" s="251"/>
      <c r="AG426" s="251"/>
      <c r="AH426" s="22"/>
      <c r="AI426" s="11"/>
      <c r="AJ426" s="265"/>
      <c r="AK426" s="267"/>
      <c r="AL426" s="263"/>
      <c r="AM426" s="265"/>
      <c r="AN426" s="267"/>
      <c r="AO426" s="263"/>
      <c r="AP426" s="265"/>
      <c r="AQ426" s="267"/>
      <c r="AR426" s="263"/>
      <c r="AS426" s="265"/>
      <c r="AT426" s="267"/>
      <c r="AU426" s="263"/>
      <c r="AV426" s="265"/>
      <c r="AW426" s="275"/>
      <c r="AX426" s="270"/>
      <c r="AY426" s="292"/>
      <c r="AZ426" s="228"/>
      <c r="BA426" s="228"/>
      <c r="BB426" s="295"/>
    </row>
    <row r="427" spans="2:62" ht="28.15" customHeight="1" x14ac:dyDescent="0.2">
      <c r="B427" s="30"/>
      <c r="C427" s="244"/>
      <c r="D427" s="29"/>
      <c r="E427" s="28"/>
      <c r="F427" s="28"/>
      <c r="G427" s="27"/>
      <c r="H427" s="225"/>
      <c r="I427" s="248"/>
      <c r="J427" s="248"/>
      <c r="K427" s="248"/>
      <c r="L427" s="26" t="s">
        <v>114</v>
      </c>
      <c r="M427" s="25"/>
      <c r="N427" s="26" t="s">
        <v>112</v>
      </c>
      <c r="O427" s="25"/>
      <c r="P427" s="26" t="s">
        <v>111</v>
      </c>
      <c r="Q427" s="25"/>
      <c r="R427" s="26" t="s">
        <v>110</v>
      </c>
      <c r="S427" s="25"/>
      <c r="T427" s="26" t="s">
        <v>109</v>
      </c>
      <c r="U427" s="25"/>
      <c r="V427" s="26" t="s">
        <v>108</v>
      </c>
      <c r="W427" s="25"/>
      <c r="X427" s="26" t="s">
        <v>107</v>
      </c>
      <c r="Y427" s="25"/>
      <c r="Z427" s="26" t="s">
        <v>106</v>
      </c>
      <c r="AA427" s="25"/>
      <c r="AB427" s="24"/>
      <c r="AC427" s="25"/>
      <c r="AD427" s="24"/>
      <c r="AE427" s="23"/>
      <c r="AF427" s="251"/>
      <c r="AG427" s="251"/>
      <c r="AH427" s="22"/>
      <c r="AI427" s="11"/>
      <c r="AJ427" s="265"/>
      <c r="AK427" s="267"/>
      <c r="AL427" s="263"/>
      <c r="AM427" s="265"/>
      <c r="AN427" s="267"/>
      <c r="AO427" s="263"/>
      <c r="AP427" s="265"/>
      <c r="AQ427" s="267"/>
      <c r="AR427" s="263"/>
      <c r="AS427" s="265"/>
      <c r="AT427" s="267"/>
      <c r="AU427" s="263"/>
      <c r="AV427" s="265"/>
      <c r="AW427" s="275"/>
      <c r="AX427" s="270"/>
      <c r="AY427" s="292"/>
      <c r="AZ427" s="228"/>
      <c r="BA427" s="228"/>
      <c r="BB427" s="295"/>
    </row>
    <row r="428" spans="2:62" ht="28.15" customHeight="1" thickBot="1" x14ac:dyDescent="0.25">
      <c r="B428" s="21"/>
      <c r="C428" s="245"/>
      <c r="D428" s="20"/>
      <c r="E428" s="19"/>
      <c r="F428" s="19"/>
      <c r="G428" s="18"/>
      <c r="H428" s="226"/>
      <c r="I428" s="249"/>
      <c r="J428" s="249"/>
      <c r="K428" s="249"/>
      <c r="L428" s="17" t="s">
        <v>105</v>
      </c>
      <c r="M428" s="15"/>
      <c r="N428" s="17" t="s">
        <v>103</v>
      </c>
      <c r="O428" s="15"/>
      <c r="P428" s="17" t="s">
        <v>102</v>
      </c>
      <c r="Q428" s="15"/>
      <c r="R428" s="17" t="s">
        <v>101</v>
      </c>
      <c r="S428" s="15"/>
      <c r="T428" s="17">
        <v>20</v>
      </c>
      <c r="U428" s="15"/>
      <c r="V428" s="17" t="s">
        <v>100</v>
      </c>
      <c r="W428" s="15"/>
      <c r="X428" s="17" t="s">
        <v>99</v>
      </c>
      <c r="Y428" s="15"/>
      <c r="Z428" s="17" t="s">
        <v>98</v>
      </c>
      <c r="AA428" s="15"/>
      <c r="AB428" s="16"/>
      <c r="AC428" s="15"/>
      <c r="AD428" s="14"/>
      <c r="AE428" s="13"/>
      <c r="AF428" s="252"/>
      <c r="AG428" s="252"/>
      <c r="AH428" s="12"/>
      <c r="AI428" s="11"/>
      <c r="AJ428" s="266"/>
      <c r="AK428" s="268"/>
      <c r="AL428" s="264"/>
      <c r="AM428" s="266"/>
      <c r="AN428" s="268"/>
      <c r="AO428" s="264"/>
      <c r="AP428" s="266"/>
      <c r="AQ428" s="268"/>
      <c r="AR428" s="264"/>
      <c r="AS428" s="266"/>
      <c r="AT428" s="268"/>
      <c r="AU428" s="264"/>
      <c r="AV428" s="266"/>
      <c r="AW428" s="276"/>
      <c r="AX428" s="271"/>
      <c r="AY428" s="293"/>
      <c r="AZ428" s="229"/>
      <c r="BA428" s="229"/>
      <c r="BB428" s="296"/>
    </row>
    <row r="429" spans="2:62" ht="85.9" customHeight="1" thickTop="1" thickBot="1" x14ac:dyDescent="0.35">
      <c r="B429" s="105" t="s">
        <v>174</v>
      </c>
      <c r="C429" s="95" t="s">
        <v>173</v>
      </c>
      <c r="D429" s="100" t="s">
        <v>172</v>
      </c>
      <c r="E429" s="104" t="s">
        <v>171</v>
      </c>
      <c r="F429" s="103"/>
      <c r="G429" s="102"/>
      <c r="H429" s="101" t="s">
        <v>170</v>
      </c>
      <c r="I429" s="100" t="s">
        <v>96</v>
      </c>
      <c r="J429" s="100" t="s">
        <v>169</v>
      </c>
      <c r="K429" s="100" t="s">
        <v>97</v>
      </c>
      <c r="L429" s="256" t="s">
        <v>168</v>
      </c>
      <c r="M429" s="262"/>
      <c r="N429" s="256" t="s">
        <v>167</v>
      </c>
      <c r="O429" s="262"/>
      <c r="P429" s="256" t="s">
        <v>167</v>
      </c>
      <c r="Q429" s="257"/>
      <c r="R429" s="256" t="s">
        <v>167</v>
      </c>
      <c r="S429" s="257"/>
      <c r="T429" s="256" t="s">
        <v>167</v>
      </c>
      <c r="U429" s="257"/>
      <c r="V429" s="256" t="s">
        <v>167</v>
      </c>
      <c r="W429" s="257"/>
      <c r="X429" s="256" t="s">
        <v>167</v>
      </c>
      <c r="Y429" s="257"/>
      <c r="Z429" s="256" t="s">
        <v>167</v>
      </c>
      <c r="AA429" s="257"/>
      <c r="AB429" s="261" t="s">
        <v>166</v>
      </c>
      <c r="AC429" s="257"/>
      <c r="AD429" s="101" t="s">
        <v>165</v>
      </c>
      <c r="AE429" s="101" t="s">
        <v>164</v>
      </c>
      <c r="AF429" s="100" t="s">
        <v>163</v>
      </c>
      <c r="AG429" s="100" t="s">
        <v>162</v>
      </c>
      <c r="AH429" s="99" t="s">
        <v>161</v>
      </c>
      <c r="AI429" s="98"/>
      <c r="AJ429" s="96" t="s">
        <v>160</v>
      </c>
      <c r="AK429" s="95" t="s">
        <v>159</v>
      </c>
      <c r="AL429" s="94" t="s">
        <v>158</v>
      </c>
      <c r="AM429" s="96" t="s">
        <v>157</v>
      </c>
      <c r="AN429" s="95" t="s">
        <v>156</v>
      </c>
      <c r="AO429" s="94" t="s">
        <v>155</v>
      </c>
      <c r="AP429" s="96" t="s">
        <v>154</v>
      </c>
      <c r="AQ429" s="95" t="s">
        <v>153</v>
      </c>
      <c r="AR429" s="97" t="s">
        <v>152</v>
      </c>
      <c r="AS429" s="96" t="s">
        <v>151</v>
      </c>
      <c r="AT429" s="95" t="s">
        <v>150</v>
      </c>
      <c r="AU429" s="94" t="s">
        <v>149</v>
      </c>
      <c r="AV429" s="96" t="s">
        <v>148</v>
      </c>
      <c r="AW429" s="95" t="s">
        <v>147</v>
      </c>
      <c r="AX429" s="94" t="s">
        <v>146</v>
      </c>
      <c r="AY429" s="93" t="s">
        <v>145</v>
      </c>
      <c r="AZ429" s="92" t="s">
        <v>144</v>
      </c>
      <c r="BA429" s="92" t="s">
        <v>143</v>
      </c>
      <c r="BB429" s="91" t="s">
        <v>142</v>
      </c>
    </row>
    <row r="430" spans="2:62" ht="48" thickBot="1" x14ac:dyDescent="0.3">
      <c r="B430" s="90" t="s">
        <v>225</v>
      </c>
      <c r="C430" s="89"/>
      <c r="D430" s="88"/>
      <c r="E430" s="258"/>
      <c r="F430" s="259"/>
      <c r="G430" s="260"/>
      <c r="H430" s="87" t="s">
        <v>140</v>
      </c>
      <c r="I430" s="86"/>
      <c r="J430" s="86"/>
      <c r="K430" s="85"/>
      <c r="L430" s="84"/>
      <c r="M430" s="81"/>
      <c r="N430" s="84"/>
      <c r="O430" s="81"/>
      <c r="P430" s="84"/>
      <c r="Q430" s="81"/>
      <c r="R430" s="84"/>
      <c r="S430" s="81"/>
      <c r="T430" s="84"/>
      <c r="U430" s="81"/>
      <c r="V430" s="84"/>
      <c r="W430" s="81"/>
      <c r="X430" s="84"/>
      <c r="Y430" s="81"/>
      <c r="Z430" s="84"/>
      <c r="AA430" s="83"/>
      <c r="AB430" s="82" t="s">
        <v>139</v>
      </c>
      <c r="AC430" s="81"/>
      <c r="AD430" s="81"/>
      <c r="AE430" s="81"/>
      <c r="AF430" s="80"/>
      <c r="AG430" s="80"/>
      <c r="AH430" s="60"/>
      <c r="AI430" s="79" t="s">
        <v>138</v>
      </c>
      <c r="AJ430" s="78">
        <f t="shared" ref="AJ430:BB430" si="56">SUM(AJ432:AJ443)</f>
        <v>61</v>
      </c>
      <c r="AK430" s="77">
        <f t="shared" si="56"/>
        <v>35</v>
      </c>
      <c r="AL430" s="76">
        <f t="shared" si="56"/>
        <v>0</v>
      </c>
      <c r="AM430" s="78">
        <f t="shared" si="56"/>
        <v>35</v>
      </c>
      <c r="AN430" s="77">
        <f t="shared" si="56"/>
        <v>21</v>
      </c>
      <c r="AO430" s="76">
        <f t="shared" si="56"/>
        <v>0</v>
      </c>
      <c r="AP430" s="78">
        <f t="shared" si="56"/>
        <v>0</v>
      </c>
      <c r="AQ430" s="77">
        <f t="shared" si="56"/>
        <v>1</v>
      </c>
      <c r="AR430" s="76">
        <f t="shared" si="56"/>
        <v>0</v>
      </c>
      <c r="AS430" s="78">
        <f t="shared" si="56"/>
        <v>8</v>
      </c>
      <c r="AT430" s="77">
        <f t="shared" si="56"/>
        <v>5</v>
      </c>
      <c r="AU430" s="76">
        <f t="shared" si="56"/>
        <v>0</v>
      </c>
      <c r="AV430" s="78">
        <f t="shared" si="56"/>
        <v>4</v>
      </c>
      <c r="AW430" s="77">
        <f t="shared" si="56"/>
        <v>2</v>
      </c>
      <c r="AX430" s="76">
        <f t="shared" si="56"/>
        <v>0</v>
      </c>
      <c r="AY430" s="75">
        <f t="shared" si="56"/>
        <v>0</v>
      </c>
      <c r="AZ430" s="74">
        <f t="shared" si="56"/>
        <v>0</v>
      </c>
      <c r="BA430" s="74">
        <f t="shared" si="56"/>
        <v>0</v>
      </c>
      <c r="BB430" s="73">
        <f t="shared" si="56"/>
        <v>0</v>
      </c>
      <c r="BC430" s="72" t="s">
        <v>137</v>
      </c>
      <c r="BF430" s="5">
        <f>SUM(AJ430:AL430)/$BG$5</f>
        <v>96</v>
      </c>
      <c r="BG430" s="5">
        <f>SUM(AM430:AO430,AY430)/$BG$5</f>
        <v>56</v>
      </c>
      <c r="BH430" s="5">
        <f>SUM(AP430:AR430,AZ430)/$BG$5</f>
        <v>1</v>
      </c>
      <c r="BI430" s="5">
        <f>SUM(AS430:AU430,BA430)/$BG$5</f>
        <v>13</v>
      </c>
      <c r="BJ430" s="5">
        <f>SUM(AV430:AX430,BB430)/$BG$5</f>
        <v>6</v>
      </c>
    </row>
    <row r="431" spans="2:62" ht="37.5" thickBot="1" x14ac:dyDescent="0.3">
      <c r="B431" s="71"/>
      <c r="C431" s="70"/>
      <c r="D431" s="69"/>
      <c r="E431" s="68"/>
      <c r="F431" s="68"/>
      <c r="G431" s="67"/>
      <c r="H431" s="66"/>
      <c r="I431" s="64"/>
      <c r="J431" s="64"/>
      <c r="K431" s="65"/>
      <c r="L431" s="64"/>
      <c r="M431" s="62"/>
      <c r="N431" s="64"/>
      <c r="O431" s="62"/>
      <c r="P431" s="64"/>
      <c r="Q431" s="62"/>
      <c r="R431" s="64"/>
      <c r="S431" s="62"/>
      <c r="T431" s="64"/>
      <c r="U431" s="62"/>
      <c r="V431" s="64"/>
      <c r="W431" s="62"/>
      <c r="X431" s="64"/>
      <c r="Y431" s="62"/>
      <c r="Z431" s="64"/>
      <c r="AA431" s="62"/>
      <c r="AB431" s="63"/>
      <c r="AC431" s="62"/>
      <c r="AD431" s="62"/>
      <c r="AE431" s="62"/>
      <c r="AF431" s="61"/>
      <c r="AG431" s="61"/>
      <c r="AH431" s="60"/>
      <c r="AI431" s="59" t="s">
        <v>136</v>
      </c>
      <c r="AJ431" s="214">
        <f t="shared" ref="AJ431:BB431" si="57">AJ430/1</f>
        <v>61</v>
      </c>
      <c r="AK431" s="213">
        <f t="shared" si="57"/>
        <v>35</v>
      </c>
      <c r="AL431" s="212">
        <f t="shared" si="57"/>
        <v>0</v>
      </c>
      <c r="AM431" s="214">
        <f t="shared" si="57"/>
        <v>35</v>
      </c>
      <c r="AN431" s="213">
        <f t="shared" si="57"/>
        <v>21</v>
      </c>
      <c r="AO431" s="212">
        <f t="shared" si="57"/>
        <v>0</v>
      </c>
      <c r="AP431" s="214">
        <f t="shared" si="57"/>
        <v>0</v>
      </c>
      <c r="AQ431" s="213">
        <f t="shared" si="57"/>
        <v>1</v>
      </c>
      <c r="AR431" s="212">
        <f t="shared" si="57"/>
        <v>0</v>
      </c>
      <c r="AS431" s="214">
        <f t="shared" si="57"/>
        <v>8</v>
      </c>
      <c r="AT431" s="213">
        <f t="shared" si="57"/>
        <v>5</v>
      </c>
      <c r="AU431" s="212">
        <f t="shared" si="57"/>
        <v>0</v>
      </c>
      <c r="AV431" s="214">
        <f t="shared" si="57"/>
        <v>4</v>
      </c>
      <c r="AW431" s="213">
        <f t="shared" si="57"/>
        <v>2</v>
      </c>
      <c r="AX431" s="212">
        <f t="shared" si="57"/>
        <v>0</v>
      </c>
      <c r="AY431" s="211">
        <f t="shared" si="57"/>
        <v>0</v>
      </c>
      <c r="AZ431" s="210">
        <f t="shared" si="57"/>
        <v>0</v>
      </c>
      <c r="BA431" s="210">
        <f t="shared" si="57"/>
        <v>0</v>
      </c>
      <c r="BB431" s="209">
        <f t="shared" si="57"/>
        <v>0</v>
      </c>
      <c r="BC431" s="52" t="s">
        <v>135</v>
      </c>
    </row>
    <row r="432" spans="2:62" ht="28.15" customHeight="1" x14ac:dyDescent="0.2">
      <c r="B432" s="30"/>
      <c r="C432" s="242">
        <v>1</v>
      </c>
      <c r="D432" s="44"/>
      <c r="E432" s="43"/>
      <c r="F432" s="43"/>
      <c r="G432" s="42"/>
      <c r="H432" s="223" t="s">
        <v>1251</v>
      </c>
      <c r="I432" s="246">
        <v>129</v>
      </c>
      <c r="J432" s="246">
        <v>35</v>
      </c>
      <c r="K432" s="246">
        <v>7</v>
      </c>
      <c r="L432" s="41" t="s">
        <v>133</v>
      </c>
      <c r="M432" s="40" t="s">
        <v>132</v>
      </c>
      <c r="N432" s="41" t="s">
        <v>131</v>
      </c>
      <c r="O432" s="40" t="s">
        <v>689</v>
      </c>
      <c r="P432" s="41" t="s">
        <v>130</v>
      </c>
      <c r="Q432" s="40" t="s">
        <v>623</v>
      </c>
      <c r="R432" s="41" t="s">
        <v>129</v>
      </c>
      <c r="S432" s="40" t="s">
        <v>382</v>
      </c>
      <c r="T432" s="41" t="s">
        <v>128</v>
      </c>
      <c r="U432" s="40" t="s">
        <v>485</v>
      </c>
      <c r="V432" s="41" t="s">
        <v>127</v>
      </c>
      <c r="W432" s="40" t="s">
        <v>132</v>
      </c>
      <c r="X432" s="41" t="s">
        <v>126</v>
      </c>
      <c r="Y432" s="40" t="s">
        <v>113</v>
      </c>
      <c r="Z432" s="41" t="s">
        <v>125</v>
      </c>
      <c r="AA432" s="40"/>
      <c r="AB432" s="39"/>
      <c r="AC432" s="40"/>
      <c r="AD432" s="39" t="s">
        <v>1658</v>
      </c>
      <c r="AE432" s="38"/>
      <c r="AF432" s="250"/>
      <c r="AG432" s="250"/>
      <c r="AH432" s="37"/>
      <c r="AI432" s="11"/>
      <c r="AJ432" s="233">
        <f>SUMPRODUCT(LEN($M432:$AA435)-LEN(SUBSTITUTE($M432:$AA435,"A", "")))</f>
        <v>61</v>
      </c>
      <c r="AK432" s="239">
        <f>SUMPRODUCT(LEN($AD432:$AD435)-LEN(SUBSTITUTE($AD432:$AD435,"A", "")))</f>
        <v>35</v>
      </c>
      <c r="AL432" s="230">
        <f>SUMPRODUCT(LEN($AC432:$AC435)-LEN(SUBSTITUTE($AC432:$AC435,"A", "")))</f>
        <v>0</v>
      </c>
      <c r="AM432" s="233">
        <f>SUMPRODUCT(LEN($M432:$AA435)-LEN(SUBSTITUTE($M432:$AA435,"S", "")))</f>
        <v>35</v>
      </c>
      <c r="AN432" s="239">
        <f>SUMPRODUCT(LEN($AD432:$AD435)-LEN(SUBSTITUTE($AD432:$AD435,"S", "")))</f>
        <v>21</v>
      </c>
      <c r="AO432" s="230">
        <f>SUMPRODUCT(LEN($AC432:$AC435)-LEN(SUBSTITUTE($AC432:$AC435,"S", "")))</f>
        <v>0</v>
      </c>
      <c r="AP432" s="233">
        <f>SUMPRODUCT(LEN($M432:$AA435)-LEN(SUBSTITUTE($M432:$AA435,"F", "")))</f>
        <v>0</v>
      </c>
      <c r="AQ432" s="239">
        <f>SUMPRODUCT(LEN($AD432:$AD435)-LEN(SUBSTITUTE($AD432:$AD435,"F", "")))</f>
        <v>1</v>
      </c>
      <c r="AR432" s="230">
        <f>SUMPRODUCT(LEN($AC432:$AC435)-LEN(SUBSTITUTE($AC432:$AC435,"F", "")))</f>
        <v>0</v>
      </c>
      <c r="AS432" s="233">
        <f>SUMPRODUCT(LEN($M432:$AA435)-LEN(SUBSTITUTE($M432:$AA435,"G", "")))</f>
        <v>8</v>
      </c>
      <c r="AT432" s="239">
        <f>SUMPRODUCT(LEN($AD432:$AD435)-LEN(SUBSTITUTE($AD432:$AD435,"G", "")))</f>
        <v>5</v>
      </c>
      <c r="AU432" s="230">
        <f>SUMPRODUCT(LEN($AC432:$AC435)-LEN(SUBSTITUTE($AC432:$AC435,"G", "")))</f>
        <v>0</v>
      </c>
      <c r="AV432" s="233">
        <f>SUMPRODUCT(LEN($L432:$AA435)-LEN(SUBSTITUTE($L432:$AA435,"M", "")))</f>
        <v>4</v>
      </c>
      <c r="AW432" s="236">
        <f>SUMPRODUCT(LEN($AD432:$AD435)-LEN(SUBSTITUTE($AD432:$AD435,"M", "")))</f>
        <v>2</v>
      </c>
      <c r="AX432" s="269">
        <f>SUMPRODUCT(LEN($AC432:$AC435)-LEN(SUBSTITUTE($AC432:$AC435,"M", "")))</f>
        <v>0</v>
      </c>
      <c r="AY432" s="291">
        <f>SUMPRODUCT(LEN($AE432:$AE435)-LEN(SUBSTITUTE($AE432:$AE435,"S", "")))</f>
        <v>0</v>
      </c>
      <c r="AZ432" s="227">
        <f>SUMPRODUCT(LEN($AE432:$AE435)-LEN(SUBSTITUTE($AE432:$AE435,"F", "")))</f>
        <v>0</v>
      </c>
      <c r="BA432" s="227">
        <f>SUMPRODUCT(LEN($AE432:$AE435)-LEN(SUBSTITUTE($AE432:$AE435,"G", "")))</f>
        <v>0</v>
      </c>
      <c r="BB432" s="294">
        <f>SUMPRODUCT(LEN($AE432:$AE435)-LEN(SUBSTITUTE($AE432:$AE435,"M", "")))</f>
        <v>0</v>
      </c>
    </row>
    <row r="433" spans="2:62" ht="28.15" customHeight="1" thickBot="1" x14ac:dyDescent="0.25">
      <c r="B433" s="30"/>
      <c r="C433" s="243"/>
      <c r="D433" s="36"/>
      <c r="E433" s="35"/>
      <c r="F433" s="35"/>
      <c r="G433" s="34"/>
      <c r="H433" s="224"/>
      <c r="I433" s="247"/>
      <c r="J433" s="247"/>
      <c r="K433" s="247"/>
      <c r="L433" s="33" t="s">
        <v>123</v>
      </c>
      <c r="M433" s="32" t="s">
        <v>382</v>
      </c>
      <c r="N433" s="33" t="s">
        <v>122</v>
      </c>
      <c r="O433" s="32" t="s">
        <v>1350</v>
      </c>
      <c r="P433" s="33" t="s">
        <v>120</v>
      </c>
      <c r="Q433" s="32" t="s">
        <v>773</v>
      </c>
      <c r="R433" s="33" t="s">
        <v>119</v>
      </c>
      <c r="S433" s="32" t="s">
        <v>619</v>
      </c>
      <c r="T433" s="33" t="s">
        <v>118</v>
      </c>
      <c r="U433" s="32" t="s">
        <v>631</v>
      </c>
      <c r="V433" s="33" t="s">
        <v>117</v>
      </c>
      <c r="W433" s="32" t="s">
        <v>113</v>
      </c>
      <c r="X433" s="33" t="s">
        <v>116</v>
      </c>
      <c r="Y433" s="32" t="s">
        <v>113</v>
      </c>
      <c r="Z433" s="33" t="s">
        <v>115</v>
      </c>
      <c r="AA433" s="32"/>
      <c r="AB433" s="31"/>
      <c r="AC433" s="32"/>
      <c r="AD433" s="31" t="s">
        <v>1657</v>
      </c>
      <c r="AE433" s="23"/>
      <c r="AF433" s="251"/>
      <c r="AG433" s="251"/>
      <c r="AH433" s="22"/>
      <c r="AI433" s="11"/>
      <c r="AJ433" s="265"/>
      <c r="AK433" s="267"/>
      <c r="AL433" s="263"/>
      <c r="AM433" s="265"/>
      <c r="AN433" s="267"/>
      <c r="AO433" s="263"/>
      <c r="AP433" s="265"/>
      <c r="AQ433" s="267"/>
      <c r="AR433" s="263"/>
      <c r="AS433" s="265"/>
      <c r="AT433" s="267"/>
      <c r="AU433" s="263"/>
      <c r="AV433" s="265"/>
      <c r="AW433" s="275"/>
      <c r="AX433" s="270"/>
      <c r="AY433" s="292"/>
      <c r="AZ433" s="228"/>
      <c r="BA433" s="228"/>
      <c r="BB433" s="295"/>
    </row>
    <row r="434" spans="2:62" ht="28.15" customHeight="1" x14ac:dyDescent="0.2">
      <c r="B434" s="30"/>
      <c r="C434" s="244"/>
      <c r="D434" s="29"/>
      <c r="E434" s="28"/>
      <c r="F434" s="28"/>
      <c r="G434" s="27"/>
      <c r="H434" s="225">
        <v>236</v>
      </c>
      <c r="I434" s="248"/>
      <c r="J434" s="248"/>
      <c r="K434" s="248"/>
      <c r="L434" s="26" t="s">
        <v>114</v>
      </c>
      <c r="M434" s="25" t="s">
        <v>1656</v>
      </c>
      <c r="N434" s="26" t="s">
        <v>112</v>
      </c>
      <c r="O434" s="25" t="s">
        <v>976</v>
      </c>
      <c r="P434" s="26" t="s">
        <v>111</v>
      </c>
      <c r="Q434" s="25" t="s">
        <v>132</v>
      </c>
      <c r="R434" s="26" t="s">
        <v>110</v>
      </c>
      <c r="S434" s="25" t="s">
        <v>661</v>
      </c>
      <c r="T434" s="26" t="s">
        <v>109</v>
      </c>
      <c r="U434" s="25" t="s">
        <v>428</v>
      </c>
      <c r="V434" s="26" t="s">
        <v>108</v>
      </c>
      <c r="W434" s="25" t="s">
        <v>195</v>
      </c>
      <c r="X434" s="26" t="s">
        <v>107</v>
      </c>
      <c r="Y434" s="25" t="s">
        <v>121</v>
      </c>
      <c r="Z434" s="26" t="s">
        <v>106</v>
      </c>
      <c r="AA434" s="25"/>
      <c r="AB434" s="24"/>
      <c r="AC434" s="25"/>
      <c r="AD434" s="24"/>
      <c r="AE434" s="23"/>
      <c r="AF434" s="251"/>
      <c r="AG434" s="251"/>
      <c r="AH434" s="22"/>
      <c r="AI434" s="11"/>
      <c r="AJ434" s="265"/>
      <c r="AK434" s="267"/>
      <c r="AL434" s="263"/>
      <c r="AM434" s="265"/>
      <c r="AN434" s="267"/>
      <c r="AO434" s="263"/>
      <c r="AP434" s="265"/>
      <c r="AQ434" s="267"/>
      <c r="AR434" s="263"/>
      <c r="AS434" s="265"/>
      <c r="AT434" s="267"/>
      <c r="AU434" s="263"/>
      <c r="AV434" s="265"/>
      <c r="AW434" s="275"/>
      <c r="AX434" s="270"/>
      <c r="AY434" s="292"/>
      <c r="AZ434" s="228"/>
      <c r="BA434" s="228"/>
      <c r="BB434" s="295"/>
    </row>
    <row r="435" spans="2:62" ht="28.15" customHeight="1" thickBot="1" x14ac:dyDescent="0.25">
      <c r="B435" s="30"/>
      <c r="C435" s="253"/>
      <c r="D435" s="51"/>
      <c r="E435" s="50"/>
      <c r="F435" s="50"/>
      <c r="G435" s="49"/>
      <c r="H435" s="226"/>
      <c r="I435" s="254"/>
      <c r="J435" s="254"/>
      <c r="K435" s="254"/>
      <c r="L435" s="48" t="s">
        <v>105</v>
      </c>
      <c r="M435" s="47" t="s">
        <v>1360</v>
      </c>
      <c r="N435" s="48" t="s">
        <v>103</v>
      </c>
      <c r="O435" s="47" t="s">
        <v>1368</v>
      </c>
      <c r="P435" s="48" t="s">
        <v>102</v>
      </c>
      <c r="Q435" s="47" t="s">
        <v>496</v>
      </c>
      <c r="R435" s="48" t="s">
        <v>101</v>
      </c>
      <c r="S435" s="47" t="s">
        <v>525</v>
      </c>
      <c r="T435" s="48">
        <v>20</v>
      </c>
      <c r="U435" s="47" t="s">
        <v>195</v>
      </c>
      <c r="V435" s="48" t="s">
        <v>100</v>
      </c>
      <c r="W435" s="47" t="s">
        <v>113</v>
      </c>
      <c r="X435" s="48" t="s">
        <v>99</v>
      </c>
      <c r="Y435" s="47" t="s">
        <v>121</v>
      </c>
      <c r="Z435" s="48" t="s">
        <v>98</v>
      </c>
      <c r="AA435" s="47"/>
      <c r="AB435" s="16"/>
      <c r="AC435" s="47"/>
      <c r="AD435" s="16"/>
      <c r="AE435" s="46"/>
      <c r="AF435" s="255"/>
      <c r="AG435" s="255"/>
      <c r="AH435" s="45"/>
      <c r="AI435" s="11"/>
      <c r="AJ435" s="266"/>
      <c r="AK435" s="268"/>
      <c r="AL435" s="264"/>
      <c r="AM435" s="266"/>
      <c r="AN435" s="268"/>
      <c r="AO435" s="264"/>
      <c r="AP435" s="266"/>
      <c r="AQ435" s="268"/>
      <c r="AR435" s="264"/>
      <c r="AS435" s="266"/>
      <c r="AT435" s="268"/>
      <c r="AU435" s="264"/>
      <c r="AV435" s="266"/>
      <c r="AW435" s="276"/>
      <c r="AX435" s="271"/>
      <c r="AY435" s="293"/>
      <c r="AZ435" s="229"/>
      <c r="BA435" s="229"/>
      <c r="BB435" s="296"/>
    </row>
    <row r="436" spans="2:62" ht="28.15" customHeight="1" x14ac:dyDescent="0.2">
      <c r="B436" s="30"/>
      <c r="C436" s="242">
        <v>2</v>
      </c>
      <c r="D436" s="44"/>
      <c r="E436" s="43"/>
      <c r="F436" s="43"/>
      <c r="G436" s="42"/>
      <c r="H436" s="223"/>
      <c r="I436" s="246"/>
      <c r="J436" s="246"/>
      <c r="K436" s="246"/>
      <c r="L436" s="41" t="s">
        <v>133</v>
      </c>
      <c r="M436" s="40"/>
      <c r="N436" s="41" t="s">
        <v>131</v>
      </c>
      <c r="O436" s="40"/>
      <c r="P436" s="41" t="s">
        <v>130</v>
      </c>
      <c r="Q436" s="40"/>
      <c r="R436" s="41" t="s">
        <v>129</v>
      </c>
      <c r="S436" s="40"/>
      <c r="T436" s="41" t="s">
        <v>128</v>
      </c>
      <c r="U436" s="40"/>
      <c r="V436" s="41" t="s">
        <v>127</v>
      </c>
      <c r="W436" s="40"/>
      <c r="X436" s="41" t="s">
        <v>126</v>
      </c>
      <c r="Y436" s="40"/>
      <c r="Z436" s="41" t="s">
        <v>125</v>
      </c>
      <c r="AA436" s="40"/>
      <c r="AB436" s="39"/>
      <c r="AC436" s="40"/>
      <c r="AD436" s="39"/>
      <c r="AE436" s="38"/>
      <c r="AF436" s="250"/>
      <c r="AG436" s="250"/>
      <c r="AH436" s="37"/>
      <c r="AI436" s="11"/>
      <c r="AJ436" s="233">
        <f>SUMPRODUCT(LEN($M436:$AA439)-LEN(SUBSTITUTE($M436:$AA439,"A", "")))</f>
        <v>0</v>
      </c>
      <c r="AK436" s="239">
        <f>SUMPRODUCT(LEN($AD436:$AD439)-LEN(SUBSTITUTE($AD436:$AD439,"A", "")))</f>
        <v>0</v>
      </c>
      <c r="AL436" s="230">
        <f>SUMPRODUCT(LEN($AC436:$AC439)-LEN(SUBSTITUTE($AC436:$AC439,"A", "")))</f>
        <v>0</v>
      </c>
      <c r="AM436" s="233">
        <f>SUMPRODUCT(LEN($M436:$AA439)-LEN(SUBSTITUTE($M436:$AA439,"S", "")))</f>
        <v>0</v>
      </c>
      <c r="AN436" s="239">
        <f>SUMPRODUCT(LEN($AD436:$AD439)-LEN(SUBSTITUTE($AD436:$AD439,"S", "")))</f>
        <v>0</v>
      </c>
      <c r="AO436" s="230">
        <f>SUMPRODUCT(LEN($AC436:$AC439)-LEN(SUBSTITUTE($AC436:$AC439,"S", "")))</f>
        <v>0</v>
      </c>
      <c r="AP436" s="233">
        <f>SUMPRODUCT(LEN($M436:$AA439)-LEN(SUBSTITUTE($M436:$AA439,"F", "")))</f>
        <v>0</v>
      </c>
      <c r="AQ436" s="239">
        <f>SUMPRODUCT(LEN($AD436:$AD439)-LEN(SUBSTITUTE($AD436:$AD439,"F", "")))</f>
        <v>0</v>
      </c>
      <c r="AR436" s="230">
        <f>SUMPRODUCT(LEN($AC436:$AC439)-LEN(SUBSTITUTE($AC436:$AC439,"F", "")))</f>
        <v>0</v>
      </c>
      <c r="AS436" s="233">
        <f>SUMPRODUCT(LEN($M436:$AA439)-LEN(SUBSTITUTE($M436:$AA439,"G", "")))</f>
        <v>0</v>
      </c>
      <c r="AT436" s="239">
        <f>SUMPRODUCT(LEN($AD436:$AD439)-LEN(SUBSTITUTE($AD436:$AD439,"G", "")))</f>
        <v>0</v>
      </c>
      <c r="AU436" s="230">
        <f>SUMPRODUCT(LEN($AC436:$AC439)-LEN(SUBSTITUTE($AC436:$AC439,"G", "")))</f>
        <v>0</v>
      </c>
      <c r="AV436" s="233">
        <f>SUMPRODUCT(LEN($L436:$AA439)-LEN(SUBSTITUTE($L436:$AA439,"M", "")))</f>
        <v>0</v>
      </c>
      <c r="AW436" s="236">
        <f>SUMPRODUCT(LEN($AD436:$AD439)-LEN(SUBSTITUTE($AD436:$AD439,"M", "")))</f>
        <v>0</v>
      </c>
      <c r="AX436" s="269">
        <f>SUMPRODUCT(LEN($AC436:$AC439)-LEN(SUBSTITUTE($AC436:$AC439,"M", "")))</f>
        <v>0</v>
      </c>
      <c r="AY436" s="291">
        <f>SUMPRODUCT(LEN($AE436:$AE439)-LEN(SUBSTITUTE($AE436:$AE439,"S", "")))</f>
        <v>0</v>
      </c>
      <c r="AZ436" s="227">
        <f>SUMPRODUCT(LEN($AE436:$AE439)-LEN(SUBSTITUTE($AE436:$AE439,"F", "")))</f>
        <v>0</v>
      </c>
      <c r="BA436" s="227">
        <f>SUMPRODUCT(LEN($AE436:$AE439)-LEN(SUBSTITUTE($AE436:$AE439,"G", "")))</f>
        <v>0</v>
      </c>
      <c r="BB436" s="294">
        <f>SUMPRODUCT(LEN($AE436:$AE439)-LEN(SUBSTITUTE($AE436:$AE439,"M", "")))</f>
        <v>0</v>
      </c>
    </row>
    <row r="437" spans="2:62" ht="28.15" customHeight="1" thickBot="1" x14ac:dyDescent="0.25">
      <c r="B437" s="30"/>
      <c r="C437" s="243"/>
      <c r="D437" s="36"/>
      <c r="E437" s="35"/>
      <c r="F437" s="35"/>
      <c r="G437" s="34"/>
      <c r="H437" s="224"/>
      <c r="I437" s="247"/>
      <c r="J437" s="247"/>
      <c r="K437" s="247"/>
      <c r="L437" s="33" t="s">
        <v>123</v>
      </c>
      <c r="M437" s="32"/>
      <c r="N437" s="33" t="s">
        <v>122</v>
      </c>
      <c r="O437" s="32"/>
      <c r="P437" s="33" t="s">
        <v>120</v>
      </c>
      <c r="Q437" s="32"/>
      <c r="R437" s="33" t="s">
        <v>119</v>
      </c>
      <c r="S437" s="32"/>
      <c r="T437" s="33" t="s">
        <v>118</v>
      </c>
      <c r="U437" s="32"/>
      <c r="V437" s="33" t="s">
        <v>117</v>
      </c>
      <c r="W437" s="32"/>
      <c r="X437" s="33" t="s">
        <v>116</v>
      </c>
      <c r="Y437" s="32"/>
      <c r="Z437" s="33" t="s">
        <v>115</v>
      </c>
      <c r="AA437" s="32"/>
      <c r="AB437" s="31"/>
      <c r="AC437" s="32"/>
      <c r="AD437" s="31"/>
      <c r="AE437" s="23"/>
      <c r="AF437" s="251"/>
      <c r="AG437" s="251"/>
      <c r="AH437" s="22"/>
      <c r="AI437" s="11"/>
      <c r="AJ437" s="265"/>
      <c r="AK437" s="267"/>
      <c r="AL437" s="263"/>
      <c r="AM437" s="265"/>
      <c r="AN437" s="267"/>
      <c r="AO437" s="263"/>
      <c r="AP437" s="265"/>
      <c r="AQ437" s="267"/>
      <c r="AR437" s="263"/>
      <c r="AS437" s="265"/>
      <c r="AT437" s="267"/>
      <c r="AU437" s="263"/>
      <c r="AV437" s="265"/>
      <c r="AW437" s="275"/>
      <c r="AX437" s="270"/>
      <c r="AY437" s="292"/>
      <c r="AZ437" s="228"/>
      <c r="BA437" s="228"/>
      <c r="BB437" s="295"/>
    </row>
    <row r="438" spans="2:62" ht="28.15" customHeight="1" x14ac:dyDescent="0.2">
      <c r="B438" s="30"/>
      <c r="C438" s="244"/>
      <c r="D438" s="29"/>
      <c r="E438" s="28"/>
      <c r="F438" s="28"/>
      <c r="G438" s="27"/>
      <c r="H438" s="225"/>
      <c r="I438" s="248"/>
      <c r="J438" s="248"/>
      <c r="K438" s="248"/>
      <c r="L438" s="26" t="s">
        <v>114</v>
      </c>
      <c r="M438" s="25"/>
      <c r="N438" s="26" t="s">
        <v>112</v>
      </c>
      <c r="O438" s="25"/>
      <c r="P438" s="26" t="s">
        <v>111</v>
      </c>
      <c r="Q438" s="25"/>
      <c r="R438" s="26" t="s">
        <v>110</v>
      </c>
      <c r="S438" s="25"/>
      <c r="T438" s="26" t="s">
        <v>109</v>
      </c>
      <c r="U438" s="25"/>
      <c r="V438" s="26" t="s">
        <v>108</v>
      </c>
      <c r="W438" s="25"/>
      <c r="X438" s="26" t="s">
        <v>107</v>
      </c>
      <c r="Y438" s="25"/>
      <c r="Z438" s="26" t="s">
        <v>106</v>
      </c>
      <c r="AA438" s="25"/>
      <c r="AB438" s="24"/>
      <c r="AC438" s="25"/>
      <c r="AD438" s="24"/>
      <c r="AE438" s="23"/>
      <c r="AF438" s="251"/>
      <c r="AG438" s="251"/>
      <c r="AH438" s="22"/>
      <c r="AI438" s="11"/>
      <c r="AJ438" s="265"/>
      <c r="AK438" s="267"/>
      <c r="AL438" s="263"/>
      <c r="AM438" s="265"/>
      <c r="AN438" s="267"/>
      <c r="AO438" s="263"/>
      <c r="AP438" s="265"/>
      <c r="AQ438" s="267"/>
      <c r="AR438" s="263"/>
      <c r="AS438" s="265"/>
      <c r="AT438" s="267"/>
      <c r="AU438" s="263"/>
      <c r="AV438" s="265"/>
      <c r="AW438" s="275"/>
      <c r="AX438" s="270"/>
      <c r="AY438" s="292"/>
      <c r="AZ438" s="228"/>
      <c r="BA438" s="228"/>
      <c r="BB438" s="295"/>
    </row>
    <row r="439" spans="2:62" ht="28.15" customHeight="1" thickBot="1" x14ac:dyDescent="0.25">
      <c r="B439" s="30"/>
      <c r="C439" s="253"/>
      <c r="D439" s="51"/>
      <c r="E439" s="50"/>
      <c r="F439" s="50"/>
      <c r="G439" s="49"/>
      <c r="H439" s="226"/>
      <c r="I439" s="254"/>
      <c r="J439" s="254"/>
      <c r="K439" s="254"/>
      <c r="L439" s="48" t="s">
        <v>105</v>
      </c>
      <c r="M439" s="47"/>
      <c r="N439" s="48" t="s">
        <v>103</v>
      </c>
      <c r="O439" s="47"/>
      <c r="P439" s="48" t="s">
        <v>102</v>
      </c>
      <c r="Q439" s="47"/>
      <c r="R439" s="48" t="s">
        <v>101</v>
      </c>
      <c r="S439" s="47"/>
      <c r="T439" s="48">
        <v>20</v>
      </c>
      <c r="U439" s="47"/>
      <c r="V439" s="48" t="s">
        <v>100</v>
      </c>
      <c r="W439" s="47"/>
      <c r="X439" s="48" t="s">
        <v>99</v>
      </c>
      <c r="Y439" s="47"/>
      <c r="Z439" s="48" t="s">
        <v>98</v>
      </c>
      <c r="AA439" s="47"/>
      <c r="AB439" s="16"/>
      <c r="AC439" s="47"/>
      <c r="AD439" s="16"/>
      <c r="AE439" s="46"/>
      <c r="AF439" s="255"/>
      <c r="AG439" s="255"/>
      <c r="AH439" s="45"/>
      <c r="AI439" s="11"/>
      <c r="AJ439" s="266"/>
      <c r="AK439" s="268"/>
      <c r="AL439" s="264"/>
      <c r="AM439" s="266"/>
      <c r="AN439" s="268"/>
      <c r="AO439" s="264"/>
      <c r="AP439" s="266"/>
      <c r="AQ439" s="268"/>
      <c r="AR439" s="264"/>
      <c r="AS439" s="266"/>
      <c r="AT439" s="268"/>
      <c r="AU439" s="264"/>
      <c r="AV439" s="266"/>
      <c r="AW439" s="276"/>
      <c r="AX439" s="271"/>
      <c r="AY439" s="293"/>
      <c r="AZ439" s="229"/>
      <c r="BA439" s="229"/>
      <c r="BB439" s="296"/>
    </row>
    <row r="440" spans="2:62" ht="28.15" customHeight="1" x14ac:dyDescent="0.2">
      <c r="B440" s="30"/>
      <c r="C440" s="242">
        <v>3</v>
      </c>
      <c r="D440" s="44"/>
      <c r="E440" s="43"/>
      <c r="F440" s="43"/>
      <c r="G440" s="42"/>
      <c r="H440" s="223"/>
      <c r="I440" s="246"/>
      <c r="J440" s="246"/>
      <c r="K440" s="246"/>
      <c r="L440" s="41" t="s">
        <v>133</v>
      </c>
      <c r="M440" s="40"/>
      <c r="N440" s="41" t="s">
        <v>131</v>
      </c>
      <c r="O440" s="40"/>
      <c r="P440" s="41" t="s">
        <v>130</v>
      </c>
      <c r="Q440" s="40"/>
      <c r="R440" s="41" t="s">
        <v>129</v>
      </c>
      <c r="S440" s="40"/>
      <c r="T440" s="41" t="s">
        <v>128</v>
      </c>
      <c r="U440" s="40"/>
      <c r="V440" s="41" t="s">
        <v>127</v>
      </c>
      <c r="W440" s="40"/>
      <c r="X440" s="41" t="s">
        <v>126</v>
      </c>
      <c r="Y440" s="40"/>
      <c r="Z440" s="41" t="s">
        <v>125</v>
      </c>
      <c r="AA440" s="40"/>
      <c r="AB440" s="39"/>
      <c r="AC440" s="40"/>
      <c r="AD440" s="39"/>
      <c r="AE440" s="38"/>
      <c r="AF440" s="250"/>
      <c r="AG440" s="250"/>
      <c r="AH440" s="37"/>
      <c r="AI440" s="11"/>
      <c r="AJ440" s="233">
        <f>SUMPRODUCT(LEN($M440:$AA443)-LEN(SUBSTITUTE($M440:$AA443,"A", "")))</f>
        <v>0</v>
      </c>
      <c r="AK440" s="239">
        <f>SUMPRODUCT(LEN($AD440:$AD443)-LEN(SUBSTITUTE($AD440:$AD443,"A", "")))</f>
        <v>0</v>
      </c>
      <c r="AL440" s="230">
        <f>SUMPRODUCT(LEN($AC440:$AC443)-LEN(SUBSTITUTE($AC440:$AC443,"A", "")))</f>
        <v>0</v>
      </c>
      <c r="AM440" s="233">
        <f>SUMPRODUCT(LEN($M440:$AA443)-LEN(SUBSTITUTE($M440:$AA443,"S", "")))</f>
        <v>0</v>
      </c>
      <c r="AN440" s="239">
        <f>SUMPRODUCT(LEN($AD440:$AD443)-LEN(SUBSTITUTE($AD440:$AD443,"S", "")))</f>
        <v>0</v>
      </c>
      <c r="AO440" s="230">
        <f>SUMPRODUCT(LEN($AC440:$AC443)-LEN(SUBSTITUTE($AC440:$AC443,"S", "")))</f>
        <v>0</v>
      </c>
      <c r="AP440" s="233">
        <f>SUMPRODUCT(LEN($M440:$AA443)-LEN(SUBSTITUTE($M440:$AA443,"F", "")))</f>
        <v>0</v>
      </c>
      <c r="AQ440" s="239">
        <f>SUMPRODUCT(LEN($AD440:$AD443)-LEN(SUBSTITUTE($AD440:$AD443,"F", "")))</f>
        <v>0</v>
      </c>
      <c r="AR440" s="230">
        <f>SUMPRODUCT(LEN($AC440:$AC443)-LEN(SUBSTITUTE($AC440:$AC443,"F", "")))</f>
        <v>0</v>
      </c>
      <c r="AS440" s="233">
        <f>SUMPRODUCT(LEN($M440:$AA443)-LEN(SUBSTITUTE($M440:$AA443,"G", "")))</f>
        <v>0</v>
      </c>
      <c r="AT440" s="239">
        <f>SUMPRODUCT(LEN($AD440:$AD443)-LEN(SUBSTITUTE($AD440:$AD443,"G", "")))</f>
        <v>0</v>
      </c>
      <c r="AU440" s="230">
        <f>SUMPRODUCT(LEN($AC440:$AC443)-LEN(SUBSTITUTE($AC440:$AC443,"G", "")))</f>
        <v>0</v>
      </c>
      <c r="AV440" s="233">
        <f>SUMPRODUCT(LEN($L440:$AA443)-LEN(SUBSTITUTE($L440:$AA443,"M", "")))</f>
        <v>0</v>
      </c>
      <c r="AW440" s="236">
        <f>SUMPRODUCT(LEN($AD440:$AD443)-LEN(SUBSTITUTE($AD440:$AD443,"M", "")))</f>
        <v>0</v>
      </c>
      <c r="AX440" s="269">
        <f>SUMPRODUCT(LEN($AC440:$AC443)-LEN(SUBSTITUTE($AC440:$AC443,"M", "")))</f>
        <v>0</v>
      </c>
      <c r="AY440" s="291">
        <f>SUMPRODUCT(LEN($AE440:$AE443)-LEN(SUBSTITUTE($AE440:$AE443,"S", "")))</f>
        <v>0</v>
      </c>
      <c r="AZ440" s="227">
        <f>SUMPRODUCT(LEN($AE440:$AE443)-LEN(SUBSTITUTE($AE440:$AE443,"F", "")))</f>
        <v>0</v>
      </c>
      <c r="BA440" s="227">
        <f>SUMPRODUCT(LEN($AE440:$AE443)-LEN(SUBSTITUTE($AE440:$AE443,"G", "")))</f>
        <v>0</v>
      </c>
      <c r="BB440" s="294">
        <f>SUMPRODUCT(LEN($AE440:$AE443)-LEN(SUBSTITUTE($AE440:$AE443,"M", "")))</f>
        <v>0</v>
      </c>
    </row>
    <row r="441" spans="2:62" ht="28.15" customHeight="1" thickBot="1" x14ac:dyDescent="0.25">
      <c r="B441" s="30"/>
      <c r="C441" s="243"/>
      <c r="D441" s="36"/>
      <c r="E441" s="35"/>
      <c r="F441" s="35"/>
      <c r="G441" s="34"/>
      <c r="H441" s="224"/>
      <c r="I441" s="247"/>
      <c r="J441" s="247"/>
      <c r="K441" s="247"/>
      <c r="L441" s="33" t="s">
        <v>123</v>
      </c>
      <c r="M441" s="32"/>
      <c r="N441" s="33" t="s">
        <v>122</v>
      </c>
      <c r="O441" s="32"/>
      <c r="P441" s="33" t="s">
        <v>120</v>
      </c>
      <c r="Q441" s="32"/>
      <c r="R441" s="33" t="s">
        <v>119</v>
      </c>
      <c r="S441" s="32"/>
      <c r="T441" s="33" t="s">
        <v>118</v>
      </c>
      <c r="U441" s="32"/>
      <c r="V441" s="33" t="s">
        <v>117</v>
      </c>
      <c r="W441" s="32"/>
      <c r="X441" s="33" t="s">
        <v>116</v>
      </c>
      <c r="Y441" s="32"/>
      <c r="Z441" s="33" t="s">
        <v>115</v>
      </c>
      <c r="AA441" s="32"/>
      <c r="AB441" s="31"/>
      <c r="AC441" s="32"/>
      <c r="AD441" s="31"/>
      <c r="AE441" s="23"/>
      <c r="AF441" s="251"/>
      <c r="AG441" s="251"/>
      <c r="AH441" s="22"/>
      <c r="AI441" s="11"/>
      <c r="AJ441" s="265"/>
      <c r="AK441" s="267"/>
      <c r="AL441" s="263"/>
      <c r="AM441" s="265"/>
      <c r="AN441" s="267"/>
      <c r="AO441" s="263"/>
      <c r="AP441" s="265"/>
      <c r="AQ441" s="267"/>
      <c r="AR441" s="263"/>
      <c r="AS441" s="265"/>
      <c r="AT441" s="267"/>
      <c r="AU441" s="263"/>
      <c r="AV441" s="265"/>
      <c r="AW441" s="275"/>
      <c r="AX441" s="270"/>
      <c r="AY441" s="292"/>
      <c r="AZ441" s="228"/>
      <c r="BA441" s="228"/>
      <c r="BB441" s="295"/>
    </row>
    <row r="442" spans="2:62" ht="28.15" customHeight="1" x14ac:dyDescent="0.2">
      <c r="B442" s="30"/>
      <c r="C442" s="244"/>
      <c r="D442" s="29"/>
      <c r="E442" s="28"/>
      <c r="F442" s="28"/>
      <c r="G442" s="27"/>
      <c r="H442" s="225"/>
      <c r="I442" s="248"/>
      <c r="J442" s="248"/>
      <c r="K442" s="248"/>
      <c r="L442" s="26" t="s">
        <v>114</v>
      </c>
      <c r="M442" s="25"/>
      <c r="N442" s="26" t="s">
        <v>112</v>
      </c>
      <c r="O442" s="25"/>
      <c r="P442" s="26" t="s">
        <v>111</v>
      </c>
      <c r="Q442" s="25"/>
      <c r="R442" s="26" t="s">
        <v>110</v>
      </c>
      <c r="S442" s="25"/>
      <c r="T442" s="26" t="s">
        <v>109</v>
      </c>
      <c r="U442" s="25"/>
      <c r="V442" s="26" t="s">
        <v>108</v>
      </c>
      <c r="W442" s="25"/>
      <c r="X442" s="26" t="s">
        <v>107</v>
      </c>
      <c r="Y442" s="25"/>
      <c r="Z442" s="26" t="s">
        <v>106</v>
      </c>
      <c r="AA442" s="25"/>
      <c r="AB442" s="24"/>
      <c r="AC442" s="25"/>
      <c r="AD442" s="24"/>
      <c r="AE442" s="23"/>
      <c r="AF442" s="251"/>
      <c r="AG442" s="251"/>
      <c r="AH442" s="22"/>
      <c r="AI442" s="11"/>
      <c r="AJ442" s="265"/>
      <c r="AK442" s="267"/>
      <c r="AL442" s="263"/>
      <c r="AM442" s="265"/>
      <c r="AN442" s="267"/>
      <c r="AO442" s="263"/>
      <c r="AP442" s="265"/>
      <c r="AQ442" s="267"/>
      <c r="AR442" s="263"/>
      <c r="AS442" s="265"/>
      <c r="AT442" s="267"/>
      <c r="AU442" s="263"/>
      <c r="AV442" s="265"/>
      <c r="AW442" s="275"/>
      <c r="AX442" s="270"/>
      <c r="AY442" s="292"/>
      <c r="AZ442" s="228"/>
      <c r="BA442" s="228"/>
      <c r="BB442" s="295"/>
    </row>
    <row r="443" spans="2:62" ht="28.15" customHeight="1" thickBot="1" x14ac:dyDescent="0.25">
      <c r="B443" s="21"/>
      <c r="C443" s="245"/>
      <c r="D443" s="20"/>
      <c r="E443" s="19"/>
      <c r="F443" s="19"/>
      <c r="G443" s="18"/>
      <c r="H443" s="226"/>
      <c r="I443" s="249"/>
      <c r="J443" s="249"/>
      <c r="K443" s="249"/>
      <c r="L443" s="17" t="s">
        <v>105</v>
      </c>
      <c r="M443" s="15"/>
      <c r="N443" s="17" t="s">
        <v>103</v>
      </c>
      <c r="O443" s="15"/>
      <c r="P443" s="17" t="s">
        <v>102</v>
      </c>
      <c r="Q443" s="15"/>
      <c r="R443" s="17" t="s">
        <v>101</v>
      </c>
      <c r="S443" s="15"/>
      <c r="T443" s="17">
        <v>20</v>
      </c>
      <c r="U443" s="15"/>
      <c r="V443" s="17" t="s">
        <v>100</v>
      </c>
      <c r="W443" s="15"/>
      <c r="X443" s="17" t="s">
        <v>99</v>
      </c>
      <c r="Y443" s="15"/>
      <c r="Z443" s="17" t="s">
        <v>98</v>
      </c>
      <c r="AA443" s="15"/>
      <c r="AB443" s="16"/>
      <c r="AC443" s="15"/>
      <c r="AD443" s="14"/>
      <c r="AE443" s="13"/>
      <c r="AF443" s="252"/>
      <c r="AG443" s="252"/>
      <c r="AH443" s="12"/>
      <c r="AI443" s="11"/>
      <c r="AJ443" s="266"/>
      <c r="AK443" s="268"/>
      <c r="AL443" s="264"/>
      <c r="AM443" s="266"/>
      <c r="AN443" s="268"/>
      <c r="AO443" s="264"/>
      <c r="AP443" s="266"/>
      <c r="AQ443" s="268"/>
      <c r="AR443" s="264"/>
      <c r="AS443" s="266"/>
      <c r="AT443" s="268"/>
      <c r="AU443" s="264"/>
      <c r="AV443" s="266"/>
      <c r="AW443" s="276"/>
      <c r="AX443" s="271"/>
      <c r="AY443" s="293"/>
      <c r="AZ443" s="229"/>
      <c r="BA443" s="229"/>
      <c r="BB443" s="296"/>
    </row>
    <row r="444" spans="2:62" ht="85.9" customHeight="1" thickTop="1" thickBot="1" x14ac:dyDescent="0.35">
      <c r="B444" s="105" t="s">
        <v>174</v>
      </c>
      <c r="C444" s="95" t="s">
        <v>173</v>
      </c>
      <c r="D444" s="100" t="s">
        <v>172</v>
      </c>
      <c r="E444" s="104" t="s">
        <v>171</v>
      </c>
      <c r="F444" s="103"/>
      <c r="G444" s="102"/>
      <c r="H444" s="101" t="s">
        <v>170</v>
      </c>
      <c r="I444" s="100" t="s">
        <v>96</v>
      </c>
      <c r="J444" s="100" t="s">
        <v>169</v>
      </c>
      <c r="K444" s="100" t="s">
        <v>97</v>
      </c>
      <c r="L444" s="256" t="s">
        <v>168</v>
      </c>
      <c r="M444" s="262"/>
      <c r="N444" s="256" t="s">
        <v>167</v>
      </c>
      <c r="O444" s="262"/>
      <c r="P444" s="256" t="s">
        <v>167</v>
      </c>
      <c r="Q444" s="257"/>
      <c r="R444" s="256" t="s">
        <v>167</v>
      </c>
      <c r="S444" s="257"/>
      <c r="T444" s="256" t="s">
        <v>167</v>
      </c>
      <c r="U444" s="257"/>
      <c r="V444" s="256" t="s">
        <v>167</v>
      </c>
      <c r="W444" s="257"/>
      <c r="X444" s="256" t="s">
        <v>167</v>
      </c>
      <c r="Y444" s="257"/>
      <c r="Z444" s="256" t="s">
        <v>167</v>
      </c>
      <c r="AA444" s="257"/>
      <c r="AB444" s="261" t="s">
        <v>166</v>
      </c>
      <c r="AC444" s="257"/>
      <c r="AD444" s="101" t="s">
        <v>165</v>
      </c>
      <c r="AE444" s="101" t="s">
        <v>164</v>
      </c>
      <c r="AF444" s="100" t="s">
        <v>163</v>
      </c>
      <c r="AG444" s="100" t="s">
        <v>162</v>
      </c>
      <c r="AH444" s="99" t="s">
        <v>161</v>
      </c>
      <c r="AI444" s="98"/>
      <c r="AJ444" s="96" t="s">
        <v>160</v>
      </c>
      <c r="AK444" s="95" t="s">
        <v>159</v>
      </c>
      <c r="AL444" s="94" t="s">
        <v>158</v>
      </c>
      <c r="AM444" s="96" t="s">
        <v>157</v>
      </c>
      <c r="AN444" s="95" t="s">
        <v>156</v>
      </c>
      <c r="AO444" s="94" t="s">
        <v>155</v>
      </c>
      <c r="AP444" s="96" t="s">
        <v>154</v>
      </c>
      <c r="AQ444" s="95" t="s">
        <v>153</v>
      </c>
      <c r="AR444" s="97" t="s">
        <v>152</v>
      </c>
      <c r="AS444" s="96" t="s">
        <v>151</v>
      </c>
      <c r="AT444" s="95" t="s">
        <v>150</v>
      </c>
      <c r="AU444" s="94" t="s">
        <v>149</v>
      </c>
      <c r="AV444" s="96" t="s">
        <v>148</v>
      </c>
      <c r="AW444" s="95" t="s">
        <v>147</v>
      </c>
      <c r="AX444" s="94" t="s">
        <v>146</v>
      </c>
      <c r="AY444" s="93" t="s">
        <v>145</v>
      </c>
      <c r="AZ444" s="92" t="s">
        <v>144</v>
      </c>
      <c r="BA444" s="92" t="s">
        <v>143</v>
      </c>
      <c r="BB444" s="91" t="s">
        <v>142</v>
      </c>
    </row>
    <row r="445" spans="2:62" ht="48" thickBot="1" x14ac:dyDescent="0.3">
      <c r="B445" s="90" t="s">
        <v>224</v>
      </c>
      <c r="C445" s="89"/>
      <c r="D445" s="88"/>
      <c r="E445" s="258"/>
      <c r="F445" s="259"/>
      <c r="G445" s="260"/>
      <c r="H445" s="87" t="s">
        <v>140</v>
      </c>
      <c r="I445" s="86"/>
      <c r="J445" s="86"/>
      <c r="K445" s="85"/>
      <c r="L445" s="84"/>
      <c r="M445" s="81"/>
      <c r="N445" s="84"/>
      <c r="O445" s="81"/>
      <c r="P445" s="84"/>
      <c r="Q445" s="81"/>
      <c r="R445" s="84"/>
      <c r="S445" s="81"/>
      <c r="T445" s="84"/>
      <c r="U445" s="81"/>
      <c r="V445" s="84"/>
      <c r="W445" s="81"/>
      <c r="X445" s="84"/>
      <c r="Y445" s="81"/>
      <c r="Z445" s="84"/>
      <c r="AA445" s="83"/>
      <c r="AB445" s="82" t="s">
        <v>139</v>
      </c>
      <c r="AC445" s="81"/>
      <c r="AD445" s="81"/>
      <c r="AE445" s="81"/>
      <c r="AF445" s="80"/>
      <c r="AG445" s="80"/>
      <c r="AH445" s="60"/>
      <c r="AI445" s="79" t="s">
        <v>138</v>
      </c>
      <c r="AJ445" s="78">
        <f t="shared" ref="AJ445:BB445" si="58">SUM(AJ447:AJ458)</f>
        <v>84</v>
      </c>
      <c r="AK445" s="77">
        <f t="shared" si="58"/>
        <v>1</v>
      </c>
      <c r="AL445" s="76">
        <f t="shared" si="58"/>
        <v>0</v>
      </c>
      <c r="AM445" s="78">
        <f t="shared" si="58"/>
        <v>7</v>
      </c>
      <c r="AN445" s="77">
        <f t="shared" si="58"/>
        <v>0</v>
      </c>
      <c r="AO445" s="76">
        <f t="shared" si="58"/>
        <v>0</v>
      </c>
      <c r="AP445" s="78">
        <f t="shared" si="58"/>
        <v>0</v>
      </c>
      <c r="AQ445" s="77">
        <f t="shared" si="58"/>
        <v>0</v>
      </c>
      <c r="AR445" s="76">
        <f t="shared" si="58"/>
        <v>0</v>
      </c>
      <c r="AS445" s="78">
        <f t="shared" si="58"/>
        <v>12</v>
      </c>
      <c r="AT445" s="77">
        <f t="shared" si="58"/>
        <v>0</v>
      </c>
      <c r="AU445" s="76">
        <f t="shared" si="58"/>
        <v>0</v>
      </c>
      <c r="AV445" s="78">
        <f t="shared" si="58"/>
        <v>1</v>
      </c>
      <c r="AW445" s="77">
        <f t="shared" si="58"/>
        <v>0</v>
      </c>
      <c r="AX445" s="76">
        <f t="shared" si="58"/>
        <v>0</v>
      </c>
      <c r="AY445" s="75">
        <f t="shared" si="58"/>
        <v>0</v>
      </c>
      <c r="AZ445" s="74">
        <f t="shared" si="58"/>
        <v>0</v>
      </c>
      <c r="BA445" s="74">
        <f t="shared" si="58"/>
        <v>0</v>
      </c>
      <c r="BB445" s="73">
        <f t="shared" si="58"/>
        <v>0</v>
      </c>
      <c r="BC445" s="72" t="s">
        <v>137</v>
      </c>
      <c r="BF445" s="5">
        <f>SUM(AJ445:AL445)/$BG$5</f>
        <v>85</v>
      </c>
      <c r="BG445" s="5">
        <f>SUM(AM445:AO445,AY445)/$BG$5</f>
        <v>7</v>
      </c>
      <c r="BH445" s="5">
        <f>SUM(AP445:AR445,AZ445)/$BG$5</f>
        <v>0</v>
      </c>
      <c r="BI445" s="5">
        <f>SUM(AS445:AU445,BA445)/$BG$5</f>
        <v>12</v>
      </c>
      <c r="BJ445" s="5">
        <f>SUM(AV445:AX445,BB445)/$BG$5</f>
        <v>1</v>
      </c>
    </row>
    <row r="446" spans="2:62" ht="37.5" thickBot="1" x14ac:dyDescent="0.3">
      <c r="B446" s="71"/>
      <c r="C446" s="70"/>
      <c r="D446" s="69"/>
      <c r="E446" s="68"/>
      <c r="F446" s="68"/>
      <c r="G446" s="67"/>
      <c r="H446" s="66"/>
      <c r="I446" s="64"/>
      <c r="J446" s="64"/>
      <c r="K446" s="65"/>
      <c r="L446" s="64"/>
      <c r="M446" s="62"/>
      <c r="N446" s="64"/>
      <c r="O446" s="62"/>
      <c r="P446" s="64"/>
      <c r="Q446" s="62"/>
      <c r="R446" s="64"/>
      <c r="S446" s="62"/>
      <c r="T446" s="64"/>
      <c r="U446" s="62"/>
      <c r="V446" s="64"/>
      <c r="W446" s="62"/>
      <c r="X446" s="64"/>
      <c r="Y446" s="62"/>
      <c r="Z446" s="64"/>
      <c r="AA446" s="62"/>
      <c r="AB446" s="63"/>
      <c r="AC446" s="62"/>
      <c r="AD446" s="62"/>
      <c r="AE446" s="62"/>
      <c r="AF446" s="61"/>
      <c r="AG446" s="61"/>
      <c r="AH446" s="60"/>
      <c r="AI446" s="59" t="s">
        <v>136</v>
      </c>
      <c r="AJ446" s="214">
        <f t="shared" ref="AJ446:BB446" si="59">AJ445/1</f>
        <v>84</v>
      </c>
      <c r="AK446" s="213">
        <f t="shared" si="59"/>
        <v>1</v>
      </c>
      <c r="AL446" s="212">
        <f t="shared" si="59"/>
        <v>0</v>
      </c>
      <c r="AM446" s="214">
        <f t="shared" si="59"/>
        <v>7</v>
      </c>
      <c r="AN446" s="213">
        <f t="shared" si="59"/>
        <v>0</v>
      </c>
      <c r="AO446" s="212">
        <f t="shared" si="59"/>
        <v>0</v>
      </c>
      <c r="AP446" s="214">
        <f t="shared" si="59"/>
        <v>0</v>
      </c>
      <c r="AQ446" s="213">
        <f t="shared" si="59"/>
        <v>0</v>
      </c>
      <c r="AR446" s="212">
        <f t="shared" si="59"/>
        <v>0</v>
      </c>
      <c r="AS446" s="214">
        <f t="shared" si="59"/>
        <v>12</v>
      </c>
      <c r="AT446" s="213">
        <f t="shared" si="59"/>
        <v>0</v>
      </c>
      <c r="AU446" s="212">
        <f t="shared" si="59"/>
        <v>0</v>
      </c>
      <c r="AV446" s="214">
        <f t="shared" si="59"/>
        <v>1</v>
      </c>
      <c r="AW446" s="213">
        <f t="shared" si="59"/>
        <v>0</v>
      </c>
      <c r="AX446" s="212">
        <f t="shared" si="59"/>
        <v>0</v>
      </c>
      <c r="AY446" s="211">
        <f t="shared" si="59"/>
        <v>0</v>
      </c>
      <c r="AZ446" s="210">
        <f t="shared" si="59"/>
        <v>0</v>
      </c>
      <c r="BA446" s="210">
        <f t="shared" si="59"/>
        <v>0</v>
      </c>
      <c r="BB446" s="209">
        <f t="shared" si="59"/>
        <v>0</v>
      </c>
      <c r="BC446" s="52" t="s">
        <v>135</v>
      </c>
    </row>
    <row r="447" spans="2:62" ht="28.15" customHeight="1" x14ac:dyDescent="0.2">
      <c r="B447" s="30"/>
      <c r="C447" s="242">
        <v>1</v>
      </c>
      <c r="D447" s="44"/>
      <c r="E447" s="43"/>
      <c r="F447" s="43"/>
      <c r="G447" s="42"/>
      <c r="H447" s="223" t="s">
        <v>134</v>
      </c>
      <c r="I447" s="246">
        <v>163</v>
      </c>
      <c r="J447" s="246">
        <v>35</v>
      </c>
      <c r="K447" s="246">
        <v>6</v>
      </c>
      <c r="L447" s="41" t="s">
        <v>133</v>
      </c>
      <c r="M447" s="40" t="s">
        <v>104</v>
      </c>
      <c r="N447" s="41" t="s">
        <v>131</v>
      </c>
      <c r="O447" s="40" t="s">
        <v>707</v>
      </c>
      <c r="P447" s="41" t="s">
        <v>130</v>
      </c>
      <c r="Q447" s="40" t="s">
        <v>649</v>
      </c>
      <c r="R447" s="41" t="s">
        <v>129</v>
      </c>
      <c r="S447" s="40" t="s">
        <v>1655</v>
      </c>
      <c r="T447" s="41" t="s">
        <v>128</v>
      </c>
      <c r="U447" s="40" t="s">
        <v>382</v>
      </c>
      <c r="V447" s="41" t="s">
        <v>127</v>
      </c>
      <c r="W447" s="40" t="s">
        <v>428</v>
      </c>
      <c r="X447" s="41" t="s">
        <v>126</v>
      </c>
      <c r="Y447" s="40" t="s">
        <v>175</v>
      </c>
      <c r="Z447" s="41" t="s">
        <v>125</v>
      </c>
      <c r="AA447" s="40" t="s">
        <v>121</v>
      </c>
      <c r="AB447" s="39"/>
      <c r="AC447" s="40"/>
      <c r="AD447" s="39" t="s">
        <v>104</v>
      </c>
      <c r="AE447" s="38"/>
      <c r="AF447" s="250"/>
      <c r="AG447" s="250"/>
      <c r="AH447" s="37"/>
      <c r="AI447" s="11"/>
      <c r="AJ447" s="233">
        <f>SUMPRODUCT(LEN($M447:$AA450)-LEN(SUBSTITUTE($M447:$AA450,"A", "")))</f>
        <v>84</v>
      </c>
      <c r="AK447" s="239">
        <f>SUMPRODUCT(LEN($AD447:$AD450)-LEN(SUBSTITUTE($AD447:$AD450,"A", "")))</f>
        <v>1</v>
      </c>
      <c r="AL447" s="230">
        <f>SUMPRODUCT(LEN($AC447:$AC450)-LEN(SUBSTITUTE($AC447:$AC450,"A", "")))</f>
        <v>0</v>
      </c>
      <c r="AM447" s="233">
        <f>SUMPRODUCT(LEN($M447:$AA450)-LEN(SUBSTITUTE($M447:$AA450,"S", "")))</f>
        <v>7</v>
      </c>
      <c r="AN447" s="239">
        <f>SUMPRODUCT(LEN($AD447:$AD450)-LEN(SUBSTITUTE($AD447:$AD450,"S", "")))</f>
        <v>0</v>
      </c>
      <c r="AO447" s="230">
        <f>SUMPRODUCT(LEN($AC447:$AC450)-LEN(SUBSTITUTE($AC447:$AC450,"S", "")))</f>
        <v>0</v>
      </c>
      <c r="AP447" s="233">
        <f>SUMPRODUCT(LEN($M447:$AA450)-LEN(SUBSTITUTE($M447:$AA450,"F", "")))</f>
        <v>0</v>
      </c>
      <c r="AQ447" s="239">
        <f>SUMPRODUCT(LEN($AD447:$AD450)-LEN(SUBSTITUTE($AD447:$AD450,"F", "")))</f>
        <v>0</v>
      </c>
      <c r="AR447" s="230">
        <f>SUMPRODUCT(LEN($AC447:$AC450)-LEN(SUBSTITUTE($AC447:$AC450,"F", "")))</f>
        <v>0</v>
      </c>
      <c r="AS447" s="233">
        <f>SUMPRODUCT(LEN($M447:$AA450)-LEN(SUBSTITUTE($M447:$AA450,"G", "")))</f>
        <v>12</v>
      </c>
      <c r="AT447" s="239">
        <f>SUMPRODUCT(LEN($AD447:$AD450)-LEN(SUBSTITUTE($AD447:$AD450,"G", "")))</f>
        <v>0</v>
      </c>
      <c r="AU447" s="230">
        <f>SUMPRODUCT(LEN($AC447:$AC450)-LEN(SUBSTITUTE($AC447:$AC450,"G", "")))</f>
        <v>0</v>
      </c>
      <c r="AV447" s="233">
        <f>SUMPRODUCT(LEN($L447:$AA450)-LEN(SUBSTITUTE($L447:$AA450,"M", "")))</f>
        <v>1</v>
      </c>
      <c r="AW447" s="236">
        <f>SUMPRODUCT(LEN($AD447:$AD450)-LEN(SUBSTITUTE($AD447:$AD450,"M", "")))</f>
        <v>0</v>
      </c>
      <c r="AX447" s="269">
        <f>SUMPRODUCT(LEN($AC447:$AC450)-LEN(SUBSTITUTE($AC447:$AC450,"M", "")))</f>
        <v>0</v>
      </c>
      <c r="AY447" s="291">
        <f>SUMPRODUCT(LEN($AE447:$AE450)-LEN(SUBSTITUTE($AE447:$AE450,"S", "")))</f>
        <v>0</v>
      </c>
      <c r="AZ447" s="227">
        <f>SUMPRODUCT(LEN($AE447:$AE450)-LEN(SUBSTITUTE($AE447:$AE450,"F", "")))</f>
        <v>0</v>
      </c>
      <c r="BA447" s="227">
        <f>SUMPRODUCT(LEN($AE447:$AE450)-LEN(SUBSTITUTE($AE447:$AE450,"G", "")))</f>
        <v>0</v>
      </c>
      <c r="BB447" s="294">
        <f>SUMPRODUCT(LEN($AE447:$AE450)-LEN(SUBSTITUTE($AE447:$AE450,"M", "")))</f>
        <v>0</v>
      </c>
    </row>
    <row r="448" spans="2:62" ht="28.15" customHeight="1" thickBot="1" x14ac:dyDescent="0.25">
      <c r="B448" s="30"/>
      <c r="C448" s="243"/>
      <c r="D448" s="36"/>
      <c r="E448" s="35"/>
      <c r="F448" s="35"/>
      <c r="G448" s="34"/>
      <c r="H448" s="224"/>
      <c r="I448" s="247"/>
      <c r="J448" s="247"/>
      <c r="K448" s="247"/>
      <c r="L448" s="33" t="s">
        <v>123</v>
      </c>
      <c r="M448" s="32" t="s">
        <v>132</v>
      </c>
      <c r="N448" s="33" t="s">
        <v>122</v>
      </c>
      <c r="O448" s="32" t="s">
        <v>1654</v>
      </c>
      <c r="P448" s="33" t="s">
        <v>120</v>
      </c>
      <c r="Q448" s="32" t="s">
        <v>417</v>
      </c>
      <c r="R448" s="33" t="s">
        <v>119</v>
      </c>
      <c r="S448" s="32" t="s">
        <v>382</v>
      </c>
      <c r="T448" s="33" t="s">
        <v>118</v>
      </c>
      <c r="U448" s="32" t="s">
        <v>377</v>
      </c>
      <c r="V448" s="33" t="s">
        <v>117</v>
      </c>
      <c r="W448" s="32" t="s">
        <v>458</v>
      </c>
      <c r="X448" s="33" t="s">
        <v>116</v>
      </c>
      <c r="Y448" s="32" t="s">
        <v>132</v>
      </c>
      <c r="Z448" s="33" t="s">
        <v>115</v>
      </c>
      <c r="AA448" s="32" t="s">
        <v>223</v>
      </c>
      <c r="AB448" s="31"/>
      <c r="AC448" s="32"/>
      <c r="AD448" s="31"/>
      <c r="AE448" s="23"/>
      <c r="AF448" s="251"/>
      <c r="AG448" s="251"/>
      <c r="AH448" s="22"/>
      <c r="AI448" s="11"/>
      <c r="AJ448" s="265"/>
      <c r="AK448" s="267"/>
      <c r="AL448" s="263"/>
      <c r="AM448" s="265"/>
      <c r="AN448" s="267"/>
      <c r="AO448" s="263"/>
      <c r="AP448" s="265"/>
      <c r="AQ448" s="267"/>
      <c r="AR448" s="263"/>
      <c r="AS448" s="265"/>
      <c r="AT448" s="267"/>
      <c r="AU448" s="263"/>
      <c r="AV448" s="265"/>
      <c r="AW448" s="275"/>
      <c r="AX448" s="270"/>
      <c r="AY448" s="292"/>
      <c r="AZ448" s="228"/>
      <c r="BA448" s="228"/>
      <c r="BB448" s="295"/>
    </row>
    <row r="449" spans="2:62" ht="28.15" customHeight="1" x14ac:dyDescent="0.2">
      <c r="B449" s="30"/>
      <c r="C449" s="244"/>
      <c r="D449" s="29"/>
      <c r="E449" s="28"/>
      <c r="F449" s="28"/>
      <c r="G449" s="27"/>
      <c r="H449" s="225">
        <v>236</v>
      </c>
      <c r="I449" s="248"/>
      <c r="J449" s="248"/>
      <c r="K449" s="248"/>
      <c r="L449" s="26" t="s">
        <v>114</v>
      </c>
      <c r="M449" s="25" t="s">
        <v>186</v>
      </c>
      <c r="N449" s="26" t="s">
        <v>112</v>
      </c>
      <c r="O449" s="25" t="s">
        <v>659</v>
      </c>
      <c r="P449" s="26" t="s">
        <v>111</v>
      </c>
      <c r="Q449" s="25" t="s">
        <v>377</v>
      </c>
      <c r="R449" s="26" t="s">
        <v>110</v>
      </c>
      <c r="S449" s="25" t="s">
        <v>649</v>
      </c>
      <c r="T449" s="26" t="s">
        <v>109</v>
      </c>
      <c r="U449" s="25" t="s">
        <v>382</v>
      </c>
      <c r="V449" s="26" t="s">
        <v>108</v>
      </c>
      <c r="W449" s="25" t="s">
        <v>186</v>
      </c>
      <c r="X449" s="26" t="s">
        <v>107</v>
      </c>
      <c r="Y449" s="25" t="s">
        <v>113</v>
      </c>
      <c r="Z449" s="26" t="s">
        <v>106</v>
      </c>
      <c r="AA449" s="25" t="s">
        <v>223</v>
      </c>
      <c r="AB449" s="24"/>
      <c r="AC449" s="25"/>
      <c r="AD449" s="24"/>
      <c r="AE449" s="23"/>
      <c r="AF449" s="251"/>
      <c r="AG449" s="251"/>
      <c r="AH449" s="22"/>
      <c r="AI449" s="11"/>
      <c r="AJ449" s="265"/>
      <c r="AK449" s="267"/>
      <c r="AL449" s="263"/>
      <c r="AM449" s="265"/>
      <c r="AN449" s="267"/>
      <c r="AO449" s="263"/>
      <c r="AP449" s="265"/>
      <c r="AQ449" s="267"/>
      <c r="AR449" s="263"/>
      <c r="AS449" s="265"/>
      <c r="AT449" s="267"/>
      <c r="AU449" s="263"/>
      <c r="AV449" s="265"/>
      <c r="AW449" s="275"/>
      <c r="AX449" s="270"/>
      <c r="AY449" s="292"/>
      <c r="AZ449" s="228"/>
      <c r="BA449" s="228"/>
      <c r="BB449" s="295"/>
    </row>
    <row r="450" spans="2:62" ht="28.15" customHeight="1" thickBot="1" x14ac:dyDescent="0.25">
      <c r="B450" s="30"/>
      <c r="C450" s="253"/>
      <c r="D450" s="51"/>
      <c r="E450" s="50"/>
      <c r="F450" s="50"/>
      <c r="G450" s="49"/>
      <c r="H450" s="226"/>
      <c r="I450" s="254"/>
      <c r="J450" s="254"/>
      <c r="K450" s="254"/>
      <c r="L450" s="48" t="s">
        <v>105</v>
      </c>
      <c r="M450" s="47" t="s">
        <v>613</v>
      </c>
      <c r="N450" s="48" t="s">
        <v>103</v>
      </c>
      <c r="O450" s="47" t="s">
        <v>452</v>
      </c>
      <c r="P450" s="48" t="s">
        <v>102</v>
      </c>
      <c r="Q450" s="47" t="s">
        <v>417</v>
      </c>
      <c r="R450" s="48" t="s">
        <v>101</v>
      </c>
      <c r="S450" s="47" t="s">
        <v>377</v>
      </c>
      <c r="T450" s="48">
        <v>20</v>
      </c>
      <c r="U450" s="47" t="s">
        <v>186</v>
      </c>
      <c r="V450" s="48" t="s">
        <v>100</v>
      </c>
      <c r="W450" s="47" t="s">
        <v>186</v>
      </c>
      <c r="X450" s="48" t="s">
        <v>99</v>
      </c>
      <c r="Y450" s="47" t="s">
        <v>121</v>
      </c>
      <c r="Z450" s="48" t="s">
        <v>98</v>
      </c>
      <c r="AA450" s="47" t="s">
        <v>223</v>
      </c>
      <c r="AB450" s="16"/>
      <c r="AC450" s="47"/>
      <c r="AD450" s="16"/>
      <c r="AE450" s="46"/>
      <c r="AF450" s="255"/>
      <c r="AG450" s="255"/>
      <c r="AH450" s="45"/>
      <c r="AI450" s="11"/>
      <c r="AJ450" s="266"/>
      <c r="AK450" s="268"/>
      <c r="AL450" s="264"/>
      <c r="AM450" s="266"/>
      <c r="AN450" s="268"/>
      <c r="AO450" s="264"/>
      <c r="AP450" s="266"/>
      <c r="AQ450" s="268"/>
      <c r="AR450" s="264"/>
      <c r="AS450" s="266"/>
      <c r="AT450" s="268"/>
      <c r="AU450" s="264"/>
      <c r="AV450" s="266"/>
      <c r="AW450" s="276"/>
      <c r="AX450" s="271"/>
      <c r="AY450" s="293"/>
      <c r="AZ450" s="229"/>
      <c r="BA450" s="229"/>
      <c r="BB450" s="296"/>
    </row>
    <row r="451" spans="2:62" ht="28.15" customHeight="1" x14ac:dyDescent="0.2">
      <c r="B451" s="30"/>
      <c r="C451" s="242">
        <v>2</v>
      </c>
      <c r="D451" s="44"/>
      <c r="E451" s="43"/>
      <c r="F451" s="43"/>
      <c r="G451" s="42"/>
      <c r="H451" s="223"/>
      <c r="I451" s="246"/>
      <c r="J451" s="246"/>
      <c r="K451" s="246"/>
      <c r="L451" s="41" t="s">
        <v>133</v>
      </c>
      <c r="M451" s="40"/>
      <c r="N451" s="41" t="s">
        <v>131</v>
      </c>
      <c r="O451" s="40"/>
      <c r="P451" s="41" t="s">
        <v>130</v>
      </c>
      <c r="Q451" s="40"/>
      <c r="R451" s="41" t="s">
        <v>129</v>
      </c>
      <c r="S451" s="40"/>
      <c r="T451" s="41" t="s">
        <v>128</v>
      </c>
      <c r="U451" s="40"/>
      <c r="V451" s="41" t="s">
        <v>127</v>
      </c>
      <c r="W451" s="40"/>
      <c r="X451" s="41" t="s">
        <v>126</v>
      </c>
      <c r="Y451" s="40"/>
      <c r="Z451" s="41" t="s">
        <v>125</v>
      </c>
      <c r="AA451" s="40"/>
      <c r="AB451" s="39"/>
      <c r="AC451" s="40"/>
      <c r="AD451" s="39"/>
      <c r="AE451" s="38"/>
      <c r="AF451" s="250"/>
      <c r="AG451" s="250"/>
      <c r="AH451" s="37"/>
      <c r="AI451" s="11"/>
      <c r="AJ451" s="233">
        <f>SUMPRODUCT(LEN($M451:$AA454)-LEN(SUBSTITUTE($M451:$AA454,"A", "")))</f>
        <v>0</v>
      </c>
      <c r="AK451" s="239">
        <f>SUMPRODUCT(LEN($AD451:$AD454)-LEN(SUBSTITUTE($AD451:$AD454,"A", "")))</f>
        <v>0</v>
      </c>
      <c r="AL451" s="230">
        <f>SUMPRODUCT(LEN($AC451:$AC454)-LEN(SUBSTITUTE($AC451:$AC454,"A", "")))</f>
        <v>0</v>
      </c>
      <c r="AM451" s="233">
        <f>SUMPRODUCT(LEN($M451:$AA454)-LEN(SUBSTITUTE($M451:$AA454,"S", "")))</f>
        <v>0</v>
      </c>
      <c r="AN451" s="239">
        <f>SUMPRODUCT(LEN($AD451:$AD454)-LEN(SUBSTITUTE($AD451:$AD454,"S", "")))</f>
        <v>0</v>
      </c>
      <c r="AO451" s="230">
        <f>SUMPRODUCT(LEN($AC451:$AC454)-LEN(SUBSTITUTE($AC451:$AC454,"S", "")))</f>
        <v>0</v>
      </c>
      <c r="AP451" s="233">
        <f>SUMPRODUCT(LEN($M451:$AA454)-LEN(SUBSTITUTE($M451:$AA454,"F", "")))</f>
        <v>0</v>
      </c>
      <c r="AQ451" s="239">
        <f>SUMPRODUCT(LEN($AD451:$AD454)-LEN(SUBSTITUTE($AD451:$AD454,"F", "")))</f>
        <v>0</v>
      </c>
      <c r="AR451" s="230">
        <f>SUMPRODUCT(LEN($AC451:$AC454)-LEN(SUBSTITUTE($AC451:$AC454,"F", "")))</f>
        <v>0</v>
      </c>
      <c r="AS451" s="233">
        <f>SUMPRODUCT(LEN($M451:$AA454)-LEN(SUBSTITUTE($M451:$AA454,"G", "")))</f>
        <v>0</v>
      </c>
      <c r="AT451" s="239">
        <f>SUMPRODUCT(LEN($AD451:$AD454)-LEN(SUBSTITUTE($AD451:$AD454,"G", "")))</f>
        <v>0</v>
      </c>
      <c r="AU451" s="230">
        <f>SUMPRODUCT(LEN($AC451:$AC454)-LEN(SUBSTITUTE($AC451:$AC454,"G", "")))</f>
        <v>0</v>
      </c>
      <c r="AV451" s="233">
        <f>SUMPRODUCT(LEN($L451:$AA454)-LEN(SUBSTITUTE($L451:$AA454,"M", "")))</f>
        <v>0</v>
      </c>
      <c r="AW451" s="236">
        <f>SUMPRODUCT(LEN($AD451:$AD454)-LEN(SUBSTITUTE($AD451:$AD454,"M", "")))</f>
        <v>0</v>
      </c>
      <c r="AX451" s="269">
        <f>SUMPRODUCT(LEN($AC451:$AC454)-LEN(SUBSTITUTE($AC451:$AC454,"M", "")))</f>
        <v>0</v>
      </c>
      <c r="AY451" s="291">
        <f>SUMPRODUCT(LEN($AE451:$AE454)-LEN(SUBSTITUTE($AE451:$AE454,"S", "")))</f>
        <v>0</v>
      </c>
      <c r="AZ451" s="227">
        <f>SUMPRODUCT(LEN($AE451:$AE454)-LEN(SUBSTITUTE($AE451:$AE454,"F", "")))</f>
        <v>0</v>
      </c>
      <c r="BA451" s="227">
        <f>SUMPRODUCT(LEN($AE451:$AE454)-LEN(SUBSTITUTE($AE451:$AE454,"G", "")))</f>
        <v>0</v>
      </c>
      <c r="BB451" s="294">
        <f>SUMPRODUCT(LEN($AE451:$AE454)-LEN(SUBSTITUTE($AE451:$AE454,"M", "")))</f>
        <v>0</v>
      </c>
    </row>
    <row r="452" spans="2:62" ht="28.15" customHeight="1" thickBot="1" x14ac:dyDescent="0.25">
      <c r="B452" s="30"/>
      <c r="C452" s="243"/>
      <c r="D452" s="36"/>
      <c r="E452" s="35"/>
      <c r="F452" s="35"/>
      <c r="G452" s="34"/>
      <c r="H452" s="224"/>
      <c r="I452" s="247"/>
      <c r="J452" s="247"/>
      <c r="K452" s="247"/>
      <c r="L452" s="33" t="s">
        <v>123</v>
      </c>
      <c r="M452" s="32"/>
      <c r="N452" s="33" t="s">
        <v>122</v>
      </c>
      <c r="O452" s="32"/>
      <c r="P452" s="33" t="s">
        <v>120</v>
      </c>
      <c r="Q452" s="32"/>
      <c r="R452" s="33" t="s">
        <v>119</v>
      </c>
      <c r="S452" s="32"/>
      <c r="T452" s="33" t="s">
        <v>118</v>
      </c>
      <c r="U452" s="32"/>
      <c r="V452" s="33" t="s">
        <v>117</v>
      </c>
      <c r="W452" s="32"/>
      <c r="X452" s="33" t="s">
        <v>116</v>
      </c>
      <c r="Y452" s="32"/>
      <c r="Z452" s="33" t="s">
        <v>115</v>
      </c>
      <c r="AA452" s="32"/>
      <c r="AB452" s="31"/>
      <c r="AC452" s="32"/>
      <c r="AD452" s="31"/>
      <c r="AE452" s="23"/>
      <c r="AF452" s="251"/>
      <c r="AG452" s="251"/>
      <c r="AH452" s="22"/>
      <c r="AI452" s="11"/>
      <c r="AJ452" s="265"/>
      <c r="AK452" s="267"/>
      <c r="AL452" s="263"/>
      <c r="AM452" s="265"/>
      <c r="AN452" s="267"/>
      <c r="AO452" s="263"/>
      <c r="AP452" s="265"/>
      <c r="AQ452" s="267"/>
      <c r="AR452" s="263"/>
      <c r="AS452" s="265"/>
      <c r="AT452" s="267"/>
      <c r="AU452" s="263"/>
      <c r="AV452" s="265"/>
      <c r="AW452" s="275"/>
      <c r="AX452" s="270"/>
      <c r="AY452" s="292"/>
      <c r="AZ452" s="228"/>
      <c r="BA452" s="228"/>
      <c r="BB452" s="295"/>
    </row>
    <row r="453" spans="2:62" ht="28.15" customHeight="1" x14ac:dyDescent="0.2">
      <c r="B453" s="30"/>
      <c r="C453" s="244"/>
      <c r="D453" s="29"/>
      <c r="E453" s="28"/>
      <c r="F453" s="28"/>
      <c r="G453" s="27"/>
      <c r="H453" s="225"/>
      <c r="I453" s="248"/>
      <c r="J453" s="248"/>
      <c r="K453" s="248"/>
      <c r="L453" s="26" t="s">
        <v>114</v>
      </c>
      <c r="M453" s="25"/>
      <c r="N453" s="26" t="s">
        <v>112</v>
      </c>
      <c r="O453" s="25"/>
      <c r="P453" s="26" t="s">
        <v>111</v>
      </c>
      <c r="Q453" s="25"/>
      <c r="R453" s="26" t="s">
        <v>110</v>
      </c>
      <c r="S453" s="25"/>
      <c r="T453" s="26" t="s">
        <v>109</v>
      </c>
      <c r="U453" s="25"/>
      <c r="V453" s="26" t="s">
        <v>108</v>
      </c>
      <c r="W453" s="25"/>
      <c r="X453" s="26" t="s">
        <v>107</v>
      </c>
      <c r="Y453" s="25"/>
      <c r="Z453" s="26" t="s">
        <v>106</v>
      </c>
      <c r="AA453" s="25"/>
      <c r="AB453" s="24"/>
      <c r="AC453" s="25"/>
      <c r="AD453" s="24"/>
      <c r="AE453" s="23"/>
      <c r="AF453" s="251"/>
      <c r="AG453" s="251"/>
      <c r="AH453" s="22"/>
      <c r="AI453" s="11"/>
      <c r="AJ453" s="265"/>
      <c r="AK453" s="267"/>
      <c r="AL453" s="263"/>
      <c r="AM453" s="265"/>
      <c r="AN453" s="267"/>
      <c r="AO453" s="263"/>
      <c r="AP453" s="265"/>
      <c r="AQ453" s="267"/>
      <c r="AR453" s="263"/>
      <c r="AS453" s="265"/>
      <c r="AT453" s="267"/>
      <c r="AU453" s="263"/>
      <c r="AV453" s="265"/>
      <c r="AW453" s="275"/>
      <c r="AX453" s="270"/>
      <c r="AY453" s="292"/>
      <c r="AZ453" s="228"/>
      <c r="BA453" s="228"/>
      <c r="BB453" s="295"/>
    </row>
    <row r="454" spans="2:62" ht="28.15" customHeight="1" thickBot="1" x14ac:dyDescent="0.25">
      <c r="B454" s="30"/>
      <c r="C454" s="253"/>
      <c r="D454" s="51"/>
      <c r="E454" s="50"/>
      <c r="F454" s="50"/>
      <c r="G454" s="49"/>
      <c r="H454" s="226"/>
      <c r="I454" s="254"/>
      <c r="J454" s="254"/>
      <c r="K454" s="254"/>
      <c r="L454" s="48" t="s">
        <v>105</v>
      </c>
      <c r="M454" s="47"/>
      <c r="N454" s="48" t="s">
        <v>103</v>
      </c>
      <c r="O454" s="47"/>
      <c r="P454" s="48" t="s">
        <v>102</v>
      </c>
      <c r="Q454" s="47"/>
      <c r="R454" s="48" t="s">
        <v>101</v>
      </c>
      <c r="S454" s="47"/>
      <c r="T454" s="48">
        <v>20</v>
      </c>
      <c r="U454" s="47"/>
      <c r="V454" s="48" t="s">
        <v>100</v>
      </c>
      <c r="W454" s="47"/>
      <c r="X454" s="48" t="s">
        <v>99</v>
      </c>
      <c r="Y454" s="47"/>
      <c r="Z454" s="48" t="s">
        <v>98</v>
      </c>
      <c r="AA454" s="47"/>
      <c r="AB454" s="16"/>
      <c r="AC454" s="47"/>
      <c r="AD454" s="16"/>
      <c r="AE454" s="46"/>
      <c r="AF454" s="255"/>
      <c r="AG454" s="255"/>
      <c r="AH454" s="45"/>
      <c r="AI454" s="11"/>
      <c r="AJ454" s="266"/>
      <c r="AK454" s="268"/>
      <c r="AL454" s="264"/>
      <c r="AM454" s="266"/>
      <c r="AN454" s="268"/>
      <c r="AO454" s="264"/>
      <c r="AP454" s="266"/>
      <c r="AQ454" s="268"/>
      <c r="AR454" s="264"/>
      <c r="AS454" s="266"/>
      <c r="AT454" s="268"/>
      <c r="AU454" s="264"/>
      <c r="AV454" s="266"/>
      <c r="AW454" s="276"/>
      <c r="AX454" s="271"/>
      <c r="AY454" s="293"/>
      <c r="AZ454" s="229"/>
      <c r="BA454" s="229"/>
      <c r="BB454" s="296"/>
    </row>
    <row r="455" spans="2:62" ht="28.15" customHeight="1" x14ac:dyDescent="0.2">
      <c r="B455" s="30"/>
      <c r="C455" s="242">
        <v>3</v>
      </c>
      <c r="D455" s="44"/>
      <c r="E455" s="43"/>
      <c r="F455" s="43"/>
      <c r="G455" s="42"/>
      <c r="H455" s="223"/>
      <c r="I455" s="246"/>
      <c r="J455" s="246"/>
      <c r="K455" s="246"/>
      <c r="L455" s="41" t="s">
        <v>133</v>
      </c>
      <c r="M455" s="40"/>
      <c r="N455" s="41" t="s">
        <v>131</v>
      </c>
      <c r="O455" s="40"/>
      <c r="P455" s="41" t="s">
        <v>130</v>
      </c>
      <c r="Q455" s="40"/>
      <c r="R455" s="41" t="s">
        <v>129</v>
      </c>
      <c r="S455" s="40"/>
      <c r="T455" s="41" t="s">
        <v>128</v>
      </c>
      <c r="U455" s="40"/>
      <c r="V455" s="41" t="s">
        <v>127</v>
      </c>
      <c r="W455" s="40"/>
      <c r="X455" s="41" t="s">
        <v>126</v>
      </c>
      <c r="Y455" s="40"/>
      <c r="Z455" s="41" t="s">
        <v>125</v>
      </c>
      <c r="AA455" s="40"/>
      <c r="AB455" s="39"/>
      <c r="AC455" s="40"/>
      <c r="AD455" s="39"/>
      <c r="AE455" s="38"/>
      <c r="AF455" s="250"/>
      <c r="AG455" s="250"/>
      <c r="AH455" s="37"/>
      <c r="AI455" s="11"/>
      <c r="AJ455" s="233">
        <f>SUMPRODUCT(LEN($M455:$AA458)-LEN(SUBSTITUTE($M455:$AA458,"A", "")))</f>
        <v>0</v>
      </c>
      <c r="AK455" s="239">
        <f>SUMPRODUCT(LEN($AD455:$AD458)-LEN(SUBSTITUTE($AD455:$AD458,"A", "")))</f>
        <v>0</v>
      </c>
      <c r="AL455" s="230">
        <f>SUMPRODUCT(LEN($AC455:$AC458)-LEN(SUBSTITUTE($AC455:$AC458,"A", "")))</f>
        <v>0</v>
      </c>
      <c r="AM455" s="233">
        <f>SUMPRODUCT(LEN($M455:$AA458)-LEN(SUBSTITUTE($M455:$AA458,"S", "")))</f>
        <v>0</v>
      </c>
      <c r="AN455" s="239">
        <f>SUMPRODUCT(LEN($AD455:$AD458)-LEN(SUBSTITUTE($AD455:$AD458,"S", "")))</f>
        <v>0</v>
      </c>
      <c r="AO455" s="230">
        <f>SUMPRODUCT(LEN($AC455:$AC458)-LEN(SUBSTITUTE($AC455:$AC458,"S", "")))</f>
        <v>0</v>
      </c>
      <c r="AP455" s="233">
        <f>SUMPRODUCT(LEN($M455:$AA458)-LEN(SUBSTITUTE($M455:$AA458,"F", "")))</f>
        <v>0</v>
      </c>
      <c r="AQ455" s="239">
        <f>SUMPRODUCT(LEN($AD455:$AD458)-LEN(SUBSTITUTE($AD455:$AD458,"F", "")))</f>
        <v>0</v>
      </c>
      <c r="AR455" s="230">
        <f>SUMPRODUCT(LEN($AC455:$AC458)-LEN(SUBSTITUTE($AC455:$AC458,"F", "")))</f>
        <v>0</v>
      </c>
      <c r="AS455" s="233">
        <f>SUMPRODUCT(LEN($M455:$AA458)-LEN(SUBSTITUTE($M455:$AA458,"G", "")))</f>
        <v>0</v>
      </c>
      <c r="AT455" s="239">
        <f>SUMPRODUCT(LEN($AD455:$AD458)-LEN(SUBSTITUTE($AD455:$AD458,"G", "")))</f>
        <v>0</v>
      </c>
      <c r="AU455" s="230">
        <f>SUMPRODUCT(LEN($AC455:$AC458)-LEN(SUBSTITUTE($AC455:$AC458,"G", "")))</f>
        <v>0</v>
      </c>
      <c r="AV455" s="233">
        <f>SUMPRODUCT(LEN($L455:$AA458)-LEN(SUBSTITUTE($L455:$AA458,"M", "")))</f>
        <v>0</v>
      </c>
      <c r="AW455" s="236">
        <f>SUMPRODUCT(LEN($AD455:$AD458)-LEN(SUBSTITUTE($AD455:$AD458,"M", "")))</f>
        <v>0</v>
      </c>
      <c r="AX455" s="269">
        <f>SUMPRODUCT(LEN($AC455:$AC458)-LEN(SUBSTITUTE($AC455:$AC458,"M", "")))</f>
        <v>0</v>
      </c>
      <c r="AY455" s="291">
        <f>SUMPRODUCT(LEN($AE455:$AE458)-LEN(SUBSTITUTE($AE455:$AE458,"S", "")))</f>
        <v>0</v>
      </c>
      <c r="AZ455" s="227">
        <f>SUMPRODUCT(LEN($AE455:$AE458)-LEN(SUBSTITUTE($AE455:$AE458,"F", "")))</f>
        <v>0</v>
      </c>
      <c r="BA455" s="227">
        <f>SUMPRODUCT(LEN($AE455:$AE458)-LEN(SUBSTITUTE($AE455:$AE458,"G", "")))</f>
        <v>0</v>
      </c>
      <c r="BB455" s="294">
        <f>SUMPRODUCT(LEN($AE455:$AE458)-LEN(SUBSTITUTE($AE455:$AE458,"M", "")))</f>
        <v>0</v>
      </c>
    </row>
    <row r="456" spans="2:62" ht="28.15" customHeight="1" thickBot="1" x14ac:dyDescent="0.25">
      <c r="B456" s="30"/>
      <c r="C456" s="243"/>
      <c r="D456" s="36"/>
      <c r="E456" s="35"/>
      <c r="F456" s="35"/>
      <c r="G456" s="34"/>
      <c r="H456" s="224"/>
      <c r="I456" s="247"/>
      <c r="J456" s="247"/>
      <c r="K456" s="247"/>
      <c r="L456" s="33" t="s">
        <v>123</v>
      </c>
      <c r="M456" s="32"/>
      <c r="N456" s="33" t="s">
        <v>122</v>
      </c>
      <c r="O456" s="32"/>
      <c r="P456" s="33" t="s">
        <v>120</v>
      </c>
      <c r="Q456" s="32"/>
      <c r="R456" s="33" t="s">
        <v>119</v>
      </c>
      <c r="S456" s="32"/>
      <c r="T456" s="33" t="s">
        <v>118</v>
      </c>
      <c r="U456" s="32"/>
      <c r="V456" s="33" t="s">
        <v>117</v>
      </c>
      <c r="W456" s="32"/>
      <c r="X456" s="33" t="s">
        <v>116</v>
      </c>
      <c r="Y456" s="32"/>
      <c r="Z456" s="33" t="s">
        <v>115</v>
      </c>
      <c r="AA456" s="32"/>
      <c r="AB456" s="31"/>
      <c r="AC456" s="32"/>
      <c r="AD456" s="31"/>
      <c r="AE456" s="23"/>
      <c r="AF456" s="251"/>
      <c r="AG456" s="251"/>
      <c r="AH456" s="22"/>
      <c r="AI456" s="11"/>
      <c r="AJ456" s="265"/>
      <c r="AK456" s="267"/>
      <c r="AL456" s="263"/>
      <c r="AM456" s="265"/>
      <c r="AN456" s="267"/>
      <c r="AO456" s="263"/>
      <c r="AP456" s="265"/>
      <c r="AQ456" s="267"/>
      <c r="AR456" s="263"/>
      <c r="AS456" s="265"/>
      <c r="AT456" s="267"/>
      <c r="AU456" s="263"/>
      <c r="AV456" s="265"/>
      <c r="AW456" s="275"/>
      <c r="AX456" s="270"/>
      <c r="AY456" s="292"/>
      <c r="AZ456" s="228"/>
      <c r="BA456" s="228"/>
      <c r="BB456" s="295"/>
    </row>
    <row r="457" spans="2:62" ht="28.15" customHeight="1" x14ac:dyDescent="0.2">
      <c r="B457" s="30"/>
      <c r="C457" s="244"/>
      <c r="D457" s="29"/>
      <c r="E457" s="28"/>
      <c r="F457" s="28"/>
      <c r="G457" s="27"/>
      <c r="H457" s="225"/>
      <c r="I457" s="248"/>
      <c r="J457" s="248"/>
      <c r="K457" s="248"/>
      <c r="L457" s="26" t="s">
        <v>114</v>
      </c>
      <c r="M457" s="25"/>
      <c r="N457" s="26" t="s">
        <v>112</v>
      </c>
      <c r="O457" s="25"/>
      <c r="P457" s="26" t="s">
        <v>111</v>
      </c>
      <c r="Q457" s="25"/>
      <c r="R457" s="26" t="s">
        <v>110</v>
      </c>
      <c r="S457" s="25"/>
      <c r="T457" s="26" t="s">
        <v>109</v>
      </c>
      <c r="U457" s="25"/>
      <c r="V457" s="26" t="s">
        <v>108</v>
      </c>
      <c r="W457" s="25"/>
      <c r="X457" s="26" t="s">
        <v>107</v>
      </c>
      <c r="Y457" s="25"/>
      <c r="Z457" s="26" t="s">
        <v>106</v>
      </c>
      <c r="AA457" s="25"/>
      <c r="AB457" s="24"/>
      <c r="AC457" s="25"/>
      <c r="AD457" s="24"/>
      <c r="AE457" s="23"/>
      <c r="AF457" s="251"/>
      <c r="AG457" s="251"/>
      <c r="AH457" s="22"/>
      <c r="AI457" s="11"/>
      <c r="AJ457" s="265"/>
      <c r="AK457" s="267"/>
      <c r="AL457" s="263"/>
      <c r="AM457" s="265"/>
      <c r="AN457" s="267"/>
      <c r="AO457" s="263"/>
      <c r="AP457" s="265"/>
      <c r="AQ457" s="267"/>
      <c r="AR457" s="263"/>
      <c r="AS457" s="265"/>
      <c r="AT457" s="267"/>
      <c r="AU457" s="263"/>
      <c r="AV457" s="265"/>
      <c r="AW457" s="275"/>
      <c r="AX457" s="270"/>
      <c r="AY457" s="292"/>
      <c r="AZ457" s="228"/>
      <c r="BA457" s="228"/>
      <c r="BB457" s="295"/>
    </row>
    <row r="458" spans="2:62" ht="28.15" customHeight="1" thickBot="1" x14ac:dyDescent="0.25">
      <c r="B458" s="21"/>
      <c r="C458" s="245"/>
      <c r="D458" s="20"/>
      <c r="E458" s="19"/>
      <c r="F458" s="19"/>
      <c r="G458" s="18"/>
      <c r="H458" s="226"/>
      <c r="I458" s="249"/>
      <c r="J458" s="249"/>
      <c r="K458" s="249"/>
      <c r="L458" s="17" t="s">
        <v>105</v>
      </c>
      <c r="M458" s="15"/>
      <c r="N458" s="17" t="s">
        <v>103</v>
      </c>
      <c r="O458" s="15"/>
      <c r="P458" s="17" t="s">
        <v>102</v>
      </c>
      <c r="Q458" s="15"/>
      <c r="R458" s="17" t="s">
        <v>101</v>
      </c>
      <c r="S458" s="15"/>
      <c r="T458" s="17">
        <v>20</v>
      </c>
      <c r="U458" s="15"/>
      <c r="V458" s="17" t="s">
        <v>100</v>
      </c>
      <c r="W458" s="15"/>
      <c r="X458" s="17" t="s">
        <v>99</v>
      </c>
      <c r="Y458" s="15"/>
      <c r="Z458" s="17" t="s">
        <v>98</v>
      </c>
      <c r="AA458" s="15"/>
      <c r="AB458" s="16"/>
      <c r="AC458" s="15"/>
      <c r="AD458" s="14"/>
      <c r="AE458" s="13"/>
      <c r="AF458" s="252"/>
      <c r="AG458" s="252"/>
      <c r="AH458" s="12"/>
      <c r="AI458" s="11"/>
      <c r="AJ458" s="266"/>
      <c r="AK458" s="268"/>
      <c r="AL458" s="264"/>
      <c r="AM458" s="266"/>
      <c r="AN458" s="268"/>
      <c r="AO458" s="264"/>
      <c r="AP458" s="266"/>
      <c r="AQ458" s="268"/>
      <c r="AR458" s="264"/>
      <c r="AS458" s="266"/>
      <c r="AT458" s="268"/>
      <c r="AU458" s="264"/>
      <c r="AV458" s="266"/>
      <c r="AW458" s="276"/>
      <c r="AX458" s="271"/>
      <c r="AY458" s="293"/>
      <c r="AZ458" s="229"/>
      <c r="BA458" s="229"/>
      <c r="BB458" s="296"/>
    </row>
    <row r="459" spans="2:62" ht="85.9" customHeight="1" thickTop="1" thickBot="1" x14ac:dyDescent="0.35">
      <c r="B459" s="105" t="s">
        <v>174</v>
      </c>
      <c r="C459" s="95" t="s">
        <v>173</v>
      </c>
      <c r="D459" s="100" t="s">
        <v>172</v>
      </c>
      <c r="E459" s="104" t="s">
        <v>171</v>
      </c>
      <c r="F459" s="103"/>
      <c r="G459" s="102"/>
      <c r="H459" s="101" t="s">
        <v>170</v>
      </c>
      <c r="I459" s="100" t="s">
        <v>96</v>
      </c>
      <c r="J459" s="100" t="s">
        <v>169</v>
      </c>
      <c r="K459" s="100" t="s">
        <v>97</v>
      </c>
      <c r="L459" s="256" t="s">
        <v>168</v>
      </c>
      <c r="M459" s="262"/>
      <c r="N459" s="256" t="s">
        <v>167</v>
      </c>
      <c r="O459" s="262"/>
      <c r="P459" s="256" t="s">
        <v>167</v>
      </c>
      <c r="Q459" s="257"/>
      <c r="R459" s="256" t="s">
        <v>167</v>
      </c>
      <c r="S459" s="257"/>
      <c r="T459" s="256" t="s">
        <v>167</v>
      </c>
      <c r="U459" s="257"/>
      <c r="V459" s="256" t="s">
        <v>167</v>
      </c>
      <c r="W459" s="257"/>
      <c r="X459" s="256" t="s">
        <v>167</v>
      </c>
      <c r="Y459" s="257"/>
      <c r="Z459" s="256" t="s">
        <v>167</v>
      </c>
      <c r="AA459" s="257"/>
      <c r="AB459" s="261" t="s">
        <v>166</v>
      </c>
      <c r="AC459" s="257"/>
      <c r="AD459" s="101" t="s">
        <v>165</v>
      </c>
      <c r="AE459" s="101" t="s">
        <v>164</v>
      </c>
      <c r="AF459" s="100" t="s">
        <v>163</v>
      </c>
      <c r="AG459" s="100" t="s">
        <v>162</v>
      </c>
      <c r="AH459" s="99" t="s">
        <v>161</v>
      </c>
      <c r="AI459" s="98"/>
      <c r="AJ459" s="96" t="s">
        <v>160</v>
      </c>
      <c r="AK459" s="95" t="s">
        <v>159</v>
      </c>
      <c r="AL459" s="94" t="s">
        <v>158</v>
      </c>
      <c r="AM459" s="96" t="s">
        <v>157</v>
      </c>
      <c r="AN459" s="95" t="s">
        <v>156</v>
      </c>
      <c r="AO459" s="94" t="s">
        <v>155</v>
      </c>
      <c r="AP459" s="96" t="s">
        <v>154</v>
      </c>
      <c r="AQ459" s="95" t="s">
        <v>153</v>
      </c>
      <c r="AR459" s="97" t="s">
        <v>152</v>
      </c>
      <c r="AS459" s="96" t="s">
        <v>151</v>
      </c>
      <c r="AT459" s="95" t="s">
        <v>150</v>
      </c>
      <c r="AU459" s="94" t="s">
        <v>149</v>
      </c>
      <c r="AV459" s="96" t="s">
        <v>148</v>
      </c>
      <c r="AW459" s="95" t="s">
        <v>147</v>
      </c>
      <c r="AX459" s="94" t="s">
        <v>146</v>
      </c>
      <c r="AY459" s="93" t="s">
        <v>145</v>
      </c>
      <c r="AZ459" s="92" t="s">
        <v>144</v>
      </c>
      <c r="BA459" s="92" t="s">
        <v>143</v>
      </c>
      <c r="BB459" s="91" t="s">
        <v>142</v>
      </c>
    </row>
    <row r="460" spans="2:62" ht="48" thickBot="1" x14ac:dyDescent="0.3">
      <c r="B460" s="90" t="s">
        <v>222</v>
      </c>
      <c r="C460" s="89"/>
      <c r="D460" s="88"/>
      <c r="E460" s="258"/>
      <c r="F460" s="259"/>
      <c r="G460" s="260"/>
      <c r="H460" s="87" t="s">
        <v>140</v>
      </c>
      <c r="I460" s="86"/>
      <c r="J460" s="86"/>
      <c r="K460" s="85"/>
      <c r="L460" s="84"/>
      <c r="M460" s="81"/>
      <c r="N460" s="84"/>
      <c r="O460" s="81"/>
      <c r="P460" s="84"/>
      <c r="Q460" s="81"/>
      <c r="R460" s="84"/>
      <c r="S460" s="81"/>
      <c r="T460" s="84"/>
      <c r="U460" s="81"/>
      <c r="V460" s="84"/>
      <c r="W460" s="81"/>
      <c r="X460" s="84"/>
      <c r="Y460" s="81"/>
      <c r="Z460" s="84"/>
      <c r="AA460" s="83"/>
      <c r="AB460" s="82" t="s">
        <v>139</v>
      </c>
      <c r="AC460" s="81"/>
      <c r="AD460" s="81"/>
      <c r="AE460" s="81"/>
      <c r="AF460" s="80"/>
      <c r="AG460" s="80"/>
      <c r="AH460" s="60"/>
      <c r="AI460" s="79" t="s">
        <v>138</v>
      </c>
      <c r="AJ460" s="78">
        <f t="shared" ref="AJ460:BB460" si="60">SUM(AJ462:AJ473)</f>
        <v>66</v>
      </c>
      <c r="AK460" s="77">
        <f t="shared" si="60"/>
        <v>18</v>
      </c>
      <c r="AL460" s="76">
        <f t="shared" si="60"/>
        <v>0</v>
      </c>
      <c r="AM460" s="78">
        <f t="shared" si="60"/>
        <v>36</v>
      </c>
      <c r="AN460" s="77">
        <f t="shared" si="60"/>
        <v>5</v>
      </c>
      <c r="AO460" s="76">
        <f t="shared" si="60"/>
        <v>0</v>
      </c>
      <c r="AP460" s="78">
        <f t="shared" si="60"/>
        <v>2</v>
      </c>
      <c r="AQ460" s="77">
        <f t="shared" si="60"/>
        <v>0</v>
      </c>
      <c r="AR460" s="76">
        <f t="shared" si="60"/>
        <v>0</v>
      </c>
      <c r="AS460" s="78">
        <f t="shared" si="60"/>
        <v>3</v>
      </c>
      <c r="AT460" s="77">
        <f t="shared" si="60"/>
        <v>2</v>
      </c>
      <c r="AU460" s="76">
        <f t="shared" si="60"/>
        <v>0</v>
      </c>
      <c r="AV460" s="78">
        <f t="shared" si="60"/>
        <v>2</v>
      </c>
      <c r="AW460" s="77">
        <f t="shared" si="60"/>
        <v>0</v>
      </c>
      <c r="AX460" s="76">
        <f t="shared" si="60"/>
        <v>0</v>
      </c>
      <c r="AY460" s="75">
        <f t="shared" si="60"/>
        <v>0</v>
      </c>
      <c r="AZ460" s="74">
        <f t="shared" si="60"/>
        <v>0</v>
      </c>
      <c r="BA460" s="74">
        <f t="shared" si="60"/>
        <v>0</v>
      </c>
      <c r="BB460" s="73">
        <f t="shared" si="60"/>
        <v>0</v>
      </c>
      <c r="BC460" s="72" t="s">
        <v>137</v>
      </c>
      <c r="BF460" s="5">
        <f>SUM(AJ460:AL460)/$BG$5</f>
        <v>84</v>
      </c>
      <c r="BG460" s="5">
        <f>SUM(AM460:AO460,AY460)/$BG$5</f>
        <v>41</v>
      </c>
      <c r="BH460" s="5">
        <f>SUM(AP460:AR460,AZ460)/$BG$5</f>
        <v>2</v>
      </c>
      <c r="BI460" s="5">
        <f>SUM(AS460:AU460,BA460)/$BG$5</f>
        <v>5</v>
      </c>
      <c r="BJ460" s="5">
        <f>SUM(AV460:AX460,BB460)/$BG$5</f>
        <v>2</v>
      </c>
    </row>
    <row r="461" spans="2:62" ht="37.5" thickBot="1" x14ac:dyDescent="0.3">
      <c r="B461" s="71"/>
      <c r="C461" s="70"/>
      <c r="D461" s="69"/>
      <c r="E461" s="68"/>
      <c r="F461" s="68"/>
      <c r="G461" s="67"/>
      <c r="H461" s="66"/>
      <c r="I461" s="64"/>
      <c r="J461" s="64"/>
      <c r="K461" s="65"/>
      <c r="L461" s="64"/>
      <c r="M461" s="62"/>
      <c r="N461" s="64"/>
      <c r="O461" s="62"/>
      <c r="P461" s="64"/>
      <c r="Q461" s="62"/>
      <c r="R461" s="64"/>
      <c r="S461" s="62"/>
      <c r="T461" s="64"/>
      <c r="U461" s="62"/>
      <c r="V461" s="64"/>
      <c r="W461" s="62"/>
      <c r="X461" s="64"/>
      <c r="Y461" s="62"/>
      <c r="Z461" s="64"/>
      <c r="AA461" s="62"/>
      <c r="AB461" s="63"/>
      <c r="AC461" s="62"/>
      <c r="AD461" s="62"/>
      <c r="AE461" s="62"/>
      <c r="AF461" s="61"/>
      <c r="AG461" s="61"/>
      <c r="AH461" s="60"/>
      <c r="AI461" s="59" t="s">
        <v>136</v>
      </c>
      <c r="AJ461" s="214">
        <f t="shared" ref="AJ461:BB461" si="61">AJ460/1</f>
        <v>66</v>
      </c>
      <c r="AK461" s="213">
        <f t="shared" si="61"/>
        <v>18</v>
      </c>
      <c r="AL461" s="212">
        <f t="shared" si="61"/>
        <v>0</v>
      </c>
      <c r="AM461" s="214">
        <f t="shared" si="61"/>
        <v>36</v>
      </c>
      <c r="AN461" s="213">
        <f t="shared" si="61"/>
        <v>5</v>
      </c>
      <c r="AO461" s="212">
        <f t="shared" si="61"/>
        <v>0</v>
      </c>
      <c r="AP461" s="214">
        <f t="shared" si="61"/>
        <v>2</v>
      </c>
      <c r="AQ461" s="213">
        <f t="shared" si="61"/>
        <v>0</v>
      </c>
      <c r="AR461" s="212">
        <f t="shared" si="61"/>
        <v>0</v>
      </c>
      <c r="AS461" s="214">
        <f t="shared" si="61"/>
        <v>3</v>
      </c>
      <c r="AT461" s="213">
        <f t="shared" si="61"/>
        <v>2</v>
      </c>
      <c r="AU461" s="212">
        <f t="shared" si="61"/>
        <v>0</v>
      </c>
      <c r="AV461" s="214">
        <f t="shared" si="61"/>
        <v>2</v>
      </c>
      <c r="AW461" s="213">
        <f t="shared" si="61"/>
        <v>0</v>
      </c>
      <c r="AX461" s="212">
        <f t="shared" si="61"/>
        <v>0</v>
      </c>
      <c r="AY461" s="211">
        <f t="shared" si="61"/>
        <v>0</v>
      </c>
      <c r="AZ461" s="210">
        <f t="shared" si="61"/>
        <v>0</v>
      </c>
      <c r="BA461" s="210">
        <f t="shared" si="61"/>
        <v>0</v>
      </c>
      <c r="BB461" s="209">
        <f t="shared" si="61"/>
        <v>0</v>
      </c>
      <c r="BC461" s="52" t="s">
        <v>135</v>
      </c>
    </row>
    <row r="462" spans="2:62" ht="28.15" customHeight="1" x14ac:dyDescent="0.2">
      <c r="B462" s="30"/>
      <c r="C462" s="242">
        <v>1</v>
      </c>
      <c r="D462" s="44"/>
      <c r="E462" s="43"/>
      <c r="F462" s="43"/>
      <c r="G462" s="42"/>
      <c r="H462" s="223" t="s">
        <v>1251</v>
      </c>
      <c r="I462" s="246">
        <v>164</v>
      </c>
      <c r="J462" s="246">
        <v>37</v>
      </c>
      <c r="K462" s="246">
        <v>7</v>
      </c>
      <c r="L462" s="41" t="s">
        <v>133</v>
      </c>
      <c r="M462" s="40" t="s">
        <v>1653</v>
      </c>
      <c r="N462" s="41" t="s">
        <v>131</v>
      </c>
      <c r="O462" s="40" t="s">
        <v>186</v>
      </c>
      <c r="P462" s="41" t="s">
        <v>130</v>
      </c>
      <c r="Q462" s="40" t="s">
        <v>679</v>
      </c>
      <c r="R462" s="41" t="s">
        <v>129</v>
      </c>
      <c r="S462" s="40" t="s">
        <v>976</v>
      </c>
      <c r="T462" s="41" t="s">
        <v>128</v>
      </c>
      <c r="U462" s="40" t="s">
        <v>619</v>
      </c>
      <c r="V462" s="41" t="s">
        <v>127</v>
      </c>
      <c r="W462" s="40" t="s">
        <v>422</v>
      </c>
      <c r="X462" s="41" t="s">
        <v>126</v>
      </c>
      <c r="Y462" s="40" t="s">
        <v>121</v>
      </c>
      <c r="Z462" s="41" t="s">
        <v>125</v>
      </c>
      <c r="AA462" s="40" t="s">
        <v>121</v>
      </c>
      <c r="AB462" s="39"/>
      <c r="AC462" s="40"/>
      <c r="AD462" s="39" t="s">
        <v>1652</v>
      </c>
      <c r="AE462" s="38"/>
      <c r="AF462" s="250">
        <v>9</v>
      </c>
      <c r="AG462" s="250"/>
      <c r="AH462" s="37"/>
      <c r="AI462" s="11"/>
      <c r="AJ462" s="233">
        <f>SUMPRODUCT(LEN($M462:$AA465)-LEN(SUBSTITUTE($M462:$AA465,"A", "")))</f>
        <v>66</v>
      </c>
      <c r="AK462" s="239">
        <f>SUMPRODUCT(LEN($AD462:$AD465)-LEN(SUBSTITUTE($AD462:$AD465,"A", "")))</f>
        <v>18</v>
      </c>
      <c r="AL462" s="230">
        <f>SUMPRODUCT(LEN($AC462:$AC465)-LEN(SUBSTITUTE($AC462:$AC465,"A", "")))</f>
        <v>0</v>
      </c>
      <c r="AM462" s="233">
        <f>SUMPRODUCT(LEN($M462:$AA465)-LEN(SUBSTITUTE($M462:$AA465,"S", "")))</f>
        <v>36</v>
      </c>
      <c r="AN462" s="239">
        <f>SUMPRODUCT(LEN($AD462:$AD465)-LEN(SUBSTITUTE($AD462:$AD465,"S", "")))</f>
        <v>5</v>
      </c>
      <c r="AO462" s="230">
        <f>SUMPRODUCT(LEN($AC462:$AC465)-LEN(SUBSTITUTE($AC462:$AC465,"S", "")))</f>
        <v>0</v>
      </c>
      <c r="AP462" s="233">
        <f>SUMPRODUCT(LEN($M462:$AA465)-LEN(SUBSTITUTE($M462:$AA465,"F", "")))</f>
        <v>2</v>
      </c>
      <c r="AQ462" s="239">
        <f>SUMPRODUCT(LEN($AD462:$AD465)-LEN(SUBSTITUTE($AD462:$AD465,"F", "")))</f>
        <v>0</v>
      </c>
      <c r="AR462" s="230">
        <f>SUMPRODUCT(LEN($AC462:$AC465)-LEN(SUBSTITUTE($AC462:$AC465,"F", "")))</f>
        <v>0</v>
      </c>
      <c r="AS462" s="233">
        <f>SUMPRODUCT(LEN($M462:$AA465)-LEN(SUBSTITUTE($M462:$AA465,"G", "")))</f>
        <v>3</v>
      </c>
      <c r="AT462" s="239">
        <f>SUMPRODUCT(LEN($AD462:$AD465)-LEN(SUBSTITUTE($AD462:$AD465,"G", "")))</f>
        <v>2</v>
      </c>
      <c r="AU462" s="230">
        <f>SUMPRODUCT(LEN($AC462:$AC465)-LEN(SUBSTITUTE($AC462:$AC465,"G", "")))</f>
        <v>0</v>
      </c>
      <c r="AV462" s="233">
        <f>SUMPRODUCT(LEN($L462:$AA465)-LEN(SUBSTITUTE($L462:$AA465,"M", "")))</f>
        <v>2</v>
      </c>
      <c r="AW462" s="236">
        <f>SUMPRODUCT(LEN($AD462:$AD465)-LEN(SUBSTITUTE($AD462:$AD465,"M", "")))</f>
        <v>0</v>
      </c>
      <c r="AX462" s="269">
        <f>SUMPRODUCT(LEN($AC462:$AC465)-LEN(SUBSTITUTE($AC462:$AC465,"M", "")))</f>
        <v>0</v>
      </c>
      <c r="AY462" s="291">
        <f>SUMPRODUCT(LEN($AE462:$AE465)-LEN(SUBSTITUTE($AE462:$AE465,"S", "")))</f>
        <v>0</v>
      </c>
      <c r="AZ462" s="227">
        <f>SUMPRODUCT(LEN($AE462:$AE465)-LEN(SUBSTITUTE($AE462:$AE465,"F", "")))</f>
        <v>0</v>
      </c>
      <c r="BA462" s="227">
        <f>SUMPRODUCT(LEN($AE462:$AE465)-LEN(SUBSTITUTE($AE462:$AE465,"G", "")))</f>
        <v>0</v>
      </c>
      <c r="BB462" s="294">
        <f>SUMPRODUCT(LEN($AE462:$AE465)-LEN(SUBSTITUTE($AE462:$AE465,"M", "")))</f>
        <v>0</v>
      </c>
    </row>
    <row r="463" spans="2:62" ht="28.15" customHeight="1" thickBot="1" x14ac:dyDescent="0.25">
      <c r="B463" s="30"/>
      <c r="C463" s="243"/>
      <c r="D463" s="36"/>
      <c r="E463" s="35"/>
      <c r="F463" s="35"/>
      <c r="G463" s="34"/>
      <c r="H463" s="224"/>
      <c r="I463" s="247"/>
      <c r="J463" s="247"/>
      <c r="K463" s="247"/>
      <c r="L463" s="33" t="s">
        <v>123</v>
      </c>
      <c r="M463" s="32" t="s">
        <v>186</v>
      </c>
      <c r="N463" s="33" t="s">
        <v>122</v>
      </c>
      <c r="O463" s="32" t="s">
        <v>132</v>
      </c>
      <c r="P463" s="33" t="s">
        <v>120</v>
      </c>
      <c r="Q463" s="32" t="s">
        <v>1651</v>
      </c>
      <c r="R463" s="33" t="s">
        <v>119</v>
      </c>
      <c r="S463" s="32" t="s">
        <v>376</v>
      </c>
      <c r="T463" s="33" t="s">
        <v>118</v>
      </c>
      <c r="U463" s="32" t="s">
        <v>672</v>
      </c>
      <c r="V463" s="33" t="s">
        <v>117</v>
      </c>
      <c r="W463" s="32" t="s">
        <v>412</v>
      </c>
      <c r="X463" s="33" t="s">
        <v>116</v>
      </c>
      <c r="Y463" s="32" t="s">
        <v>113</v>
      </c>
      <c r="Z463" s="33" t="s">
        <v>115</v>
      </c>
      <c r="AA463" s="32" t="s">
        <v>121</v>
      </c>
      <c r="AB463" s="31"/>
      <c r="AC463" s="32"/>
      <c r="AD463" s="31"/>
      <c r="AE463" s="23"/>
      <c r="AF463" s="251"/>
      <c r="AG463" s="251"/>
      <c r="AH463" s="22"/>
      <c r="AI463" s="11"/>
      <c r="AJ463" s="265"/>
      <c r="AK463" s="267"/>
      <c r="AL463" s="263"/>
      <c r="AM463" s="265"/>
      <c r="AN463" s="267"/>
      <c r="AO463" s="263"/>
      <c r="AP463" s="265"/>
      <c r="AQ463" s="267"/>
      <c r="AR463" s="263"/>
      <c r="AS463" s="265"/>
      <c r="AT463" s="267"/>
      <c r="AU463" s="263"/>
      <c r="AV463" s="265"/>
      <c r="AW463" s="275"/>
      <c r="AX463" s="270"/>
      <c r="AY463" s="292"/>
      <c r="AZ463" s="228"/>
      <c r="BA463" s="228"/>
      <c r="BB463" s="295"/>
    </row>
    <row r="464" spans="2:62" ht="28.15" customHeight="1" x14ac:dyDescent="0.2">
      <c r="B464" s="30"/>
      <c r="C464" s="244"/>
      <c r="D464" s="29"/>
      <c r="E464" s="28"/>
      <c r="F464" s="28"/>
      <c r="G464" s="27"/>
      <c r="H464" s="225">
        <v>237</v>
      </c>
      <c r="I464" s="248"/>
      <c r="J464" s="248"/>
      <c r="K464" s="248"/>
      <c r="L464" s="26" t="s">
        <v>114</v>
      </c>
      <c r="M464" s="25" t="s">
        <v>1273</v>
      </c>
      <c r="N464" s="26" t="s">
        <v>112</v>
      </c>
      <c r="O464" s="25" t="s">
        <v>186</v>
      </c>
      <c r="P464" s="26" t="s">
        <v>111</v>
      </c>
      <c r="Q464" s="25" t="s">
        <v>382</v>
      </c>
      <c r="R464" s="26" t="s">
        <v>110</v>
      </c>
      <c r="S464" s="25" t="s">
        <v>619</v>
      </c>
      <c r="T464" s="26" t="s">
        <v>109</v>
      </c>
      <c r="U464" s="25" t="s">
        <v>412</v>
      </c>
      <c r="V464" s="26" t="s">
        <v>108</v>
      </c>
      <c r="W464" s="25" t="s">
        <v>195</v>
      </c>
      <c r="X464" s="26" t="s">
        <v>107</v>
      </c>
      <c r="Y464" s="25" t="s">
        <v>121</v>
      </c>
      <c r="Z464" s="26" t="s">
        <v>106</v>
      </c>
      <c r="AA464" s="25"/>
      <c r="AB464" s="24"/>
      <c r="AC464" s="25"/>
      <c r="AD464" s="24"/>
      <c r="AE464" s="23"/>
      <c r="AF464" s="251"/>
      <c r="AG464" s="251"/>
      <c r="AH464" s="22"/>
      <c r="AI464" s="11"/>
      <c r="AJ464" s="265"/>
      <c r="AK464" s="267"/>
      <c r="AL464" s="263"/>
      <c r="AM464" s="265"/>
      <c r="AN464" s="267"/>
      <c r="AO464" s="263"/>
      <c r="AP464" s="265"/>
      <c r="AQ464" s="267"/>
      <c r="AR464" s="263"/>
      <c r="AS464" s="265"/>
      <c r="AT464" s="267"/>
      <c r="AU464" s="263"/>
      <c r="AV464" s="265"/>
      <c r="AW464" s="275"/>
      <c r="AX464" s="270"/>
      <c r="AY464" s="292"/>
      <c r="AZ464" s="228"/>
      <c r="BA464" s="228"/>
      <c r="BB464" s="295"/>
    </row>
    <row r="465" spans="2:62" ht="28.15" customHeight="1" thickBot="1" x14ac:dyDescent="0.25">
      <c r="B465" s="30"/>
      <c r="C465" s="253"/>
      <c r="D465" s="51"/>
      <c r="E465" s="50"/>
      <c r="F465" s="50"/>
      <c r="G465" s="49"/>
      <c r="H465" s="226"/>
      <c r="I465" s="254"/>
      <c r="J465" s="254"/>
      <c r="K465" s="254"/>
      <c r="L465" s="48" t="s">
        <v>105</v>
      </c>
      <c r="M465" s="47" t="s">
        <v>186</v>
      </c>
      <c r="N465" s="48" t="s">
        <v>103</v>
      </c>
      <c r="O465" s="47" t="s">
        <v>417</v>
      </c>
      <c r="P465" s="48" t="s">
        <v>102</v>
      </c>
      <c r="Q465" s="47" t="s">
        <v>1171</v>
      </c>
      <c r="R465" s="48" t="s">
        <v>101</v>
      </c>
      <c r="S465" s="47" t="s">
        <v>772</v>
      </c>
      <c r="T465" s="48">
        <v>20</v>
      </c>
      <c r="U465" s="47" t="s">
        <v>411</v>
      </c>
      <c r="V465" s="48" t="s">
        <v>100</v>
      </c>
      <c r="W465" s="47" t="s">
        <v>113</v>
      </c>
      <c r="X465" s="48" t="s">
        <v>99</v>
      </c>
      <c r="Y465" s="47" t="s">
        <v>113</v>
      </c>
      <c r="Z465" s="48" t="s">
        <v>98</v>
      </c>
      <c r="AA465" s="47"/>
      <c r="AB465" s="16"/>
      <c r="AC465" s="47"/>
      <c r="AD465" s="16"/>
      <c r="AE465" s="46"/>
      <c r="AF465" s="255"/>
      <c r="AG465" s="255"/>
      <c r="AH465" s="45"/>
      <c r="AI465" s="11"/>
      <c r="AJ465" s="266"/>
      <c r="AK465" s="268"/>
      <c r="AL465" s="264"/>
      <c r="AM465" s="266"/>
      <c r="AN465" s="268"/>
      <c r="AO465" s="264"/>
      <c r="AP465" s="266"/>
      <c r="AQ465" s="268"/>
      <c r="AR465" s="264"/>
      <c r="AS465" s="266"/>
      <c r="AT465" s="268"/>
      <c r="AU465" s="264"/>
      <c r="AV465" s="266"/>
      <c r="AW465" s="276"/>
      <c r="AX465" s="271"/>
      <c r="AY465" s="293"/>
      <c r="AZ465" s="229"/>
      <c r="BA465" s="229"/>
      <c r="BB465" s="296"/>
    </row>
    <row r="466" spans="2:62" ht="28.15" customHeight="1" x14ac:dyDescent="0.2">
      <c r="B466" s="30"/>
      <c r="C466" s="242">
        <v>2</v>
      </c>
      <c r="D466" s="44"/>
      <c r="E466" s="43"/>
      <c r="F466" s="43"/>
      <c r="G466" s="42"/>
      <c r="H466" s="223"/>
      <c r="I466" s="246"/>
      <c r="J466" s="246"/>
      <c r="K466" s="246"/>
      <c r="L466" s="41" t="s">
        <v>133</v>
      </c>
      <c r="M466" s="40"/>
      <c r="N466" s="41" t="s">
        <v>131</v>
      </c>
      <c r="O466" s="40"/>
      <c r="P466" s="41" t="s">
        <v>130</v>
      </c>
      <c r="Q466" s="40"/>
      <c r="R466" s="41" t="s">
        <v>129</v>
      </c>
      <c r="S466" s="40"/>
      <c r="T466" s="41" t="s">
        <v>128</v>
      </c>
      <c r="U466" s="40"/>
      <c r="V466" s="41" t="s">
        <v>127</v>
      </c>
      <c r="W466" s="40"/>
      <c r="X466" s="41" t="s">
        <v>126</v>
      </c>
      <c r="Y466" s="40"/>
      <c r="Z466" s="41" t="s">
        <v>125</v>
      </c>
      <c r="AA466" s="40"/>
      <c r="AB466" s="39"/>
      <c r="AC466" s="40"/>
      <c r="AD466" s="39"/>
      <c r="AE466" s="38"/>
      <c r="AF466" s="250"/>
      <c r="AG466" s="250"/>
      <c r="AH466" s="37"/>
      <c r="AI466" s="11"/>
      <c r="AJ466" s="233">
        <f>SUMPRODUCT(LEN($M466:$AA469)-LEN(SUBSTITUTE($M466:$AA469,"A", "")))</f>
        <v>0</v>
      </c>
      <c r="AK466" s="239">
        <f>SUMPRODUCT(LEN($AD466:$AD469)-LEN(SUBSTITUTE($AD466:$AD469,"A", "")))</f>
        <v>0</v>
      </c>
      <c r="AL466" s="230">
        <f>SUMPRODUCT(LEN($AC466:$AC469)-LEN(SUBSTITUTE($AC466:$AC469,"A", "")))</f>
        <v>0</v>
      </c>
      <c r="AM466" s="233">
        <f>SUMPRODUCT(LEN($M466:$AA469)-LEN(SUBSTITUTE($M466:$AA469,"S", "")))</f>
        <v>0</v>
      </c>
      <c r="AN466" s="239">
        <f>SUMPRODUCT(LEN($AD466:$AD469)-LEN(SUBSTITUTE($AD466:$AD469,"S", "")))</f>
        <v>0</v>
      </c>
      <c r="AO466" s="230">
        <f>SUMPRODUCT(LEN($AC466:$AC469)-LEN(SUBSTITUTE($AC466:$AC469,"S", "")))</f>
        <v>0</v>
      </c>
      <c r="AP466" s="233">
        <f>SUMPRODUCT(LEN($M466:$AA469)-LEN(SUBSTITUTE($M466:$AA469,"F", "")))</f>
        <v>0</v>
      </c>
      <c r="AQ466" s="239">
        <f>SUMPRODUCT(LEN($AD466:$AD469)-LEN(SUBSTITUTE($AD466:$AD469,"F", "")))</f>
        <v>0</v>
      </c>
      <c r="AR466" s="230">
        <f>SUMPRODUCT(LEN($AC466:$AC469)-LEN(SUBSTITUTE($AC466:$AC469,"F", "")))</f>
        <v>0</v>
      </c>
      <c r="AS466" s="233">
        <f>SUMPRODUCT(LEN($M466:$AA469)-LEN(SUBSTITUTE($M466:$AA469,"G", "")))</f>
        <v>0</v>
      </c>
      <c r="AT466" s="239">
        <f>SUMPRODUCT(LEN($AD466:$AD469)-LEN(SUBSTITUTE($AD466:$AD469,"G", "")))</f>
        <v>0</v>
      </c>
      <c r="AU466" s="230">
        <f>SUMPRODUCT(LEN($AC466:$AC469)-LEN(SUBSTITUTE($AC466:$AC469,"G", "")))</f>
        <v>0</v>
      </c>
      <c r="AV466" s="233">
        <f>SUMPRODUCT(LEN($L466:$AA469)-LEN(SUBSTITUTE($L466:$AA469,"M", "")))</f>
        <v>0</v>
      </c>
      <c r="AW466" s="236">
        <f>SUMPRODUCT(LEN($AD466:$AD469)-LEN(SUBSTITUTE($AD466:$AD469,"M", "")))</f>
        <v>0</v>
      </c>
      <c r="AX466" s="269">
        <f>SUMPRODUCT(LEN($AC466:$AC469)-LEN(SUBSTITUTE($AC466:$AC469,"M", "")))</f>
        <v>0</v>
      </c>
      <c r="AY466" s="291">
        <f>SUMPRODUCT(LEN($AE466:$AE469)-LEN(SUBSTITUTE($AE466:$AE469,"S", "")))</f>
        <v>0</v>
      </c>
      <c r="AZ466" s="227">
        <f>SUMPRODUCT(LEN($AE466:$AE469)-LEN(SUBSTITUTE($AE466:$AE469,"F", "")))</f>
        <v>0</v>
      </c>
      <c r="BA466" s="227">
        <f>SUMPRODUCT(LEN($AE466:$AE469)-LEN(SUBSTITUTE($AE466:$AE469,"G", "")))</f>
        <v>0</v>
      </c>
      <c r="BB466" s="294">
        <f>SUMPRODUCT(LEN($AE466:$AE469)-LEN(SUBSTITUTE($AE466:$AE469,"M", "")))</f>
        <v>0</v>
      </c>
    </row>
    <row r="467" spans="2:62" ht="28.15" customHeight="1" thickBot="1" x14ac:dyDescent="0.25">
      <c r="B467" s="30"/>
      <c r="C467" s="243"/>
      <c r="D467" s="36"/>
      <c r="E467" s="35"/>
      <c r="F467" s="35"/>
      <c r="G467" s="34"/>
      <c r="H467" s="224"/>
      <c r="I467" s="247"/>
      <c r="J467" s="247"/>
      <c r="K467" s="247"/>
      <c r="L467" s="33" t="s">
        <v>123</v>
      </c>
      <c r="M467" s="32"/>
      <c r="N467" s="33" t="s">
        <v>122</v>
      </c>
      <c r="O467" s="32"/>
      <c r="P467" s="33" t="s">
        <v>120</v>
      </c>
      <c r="Q467" s="32"/>
      <c r="R467" s="33" t="s">
        <v>119</v>
      </c>
      <c r="S467" s="32"/>
      <c r="T467" s="33" t="s">
        <v>118</v>
      </c>
      <c r="U467" s="32"/>
      <c r="V467" s="33" t="s">
        <v>117</v>
      </c>
      <c r="W467" s="32"/>
      <c r="X467" s="33" t="s">
        <v>116</v>
      </c>
      <c r="Y467" s="32"/>
      <c r="Z467" s="33" t="s">
        <v>115</v>
      </c>
      <c r="AA467" s="32"/>
      <c r="AB467" s="31"/>
      <c r="AC467" s="32"/>
      <c r="AD467" s="31"/>
      <c r="AE467" s="23"/>
      <c r="AF467" s="251"/>
      <c r="AG467" s="251"/>
      <c r="AH467" s="22"/>
      <c r="AI467" s="11"/>
      <c r="AJ467" s="265"/>
      <c r="AK467" s="267"/>
      <c r="AL467" s="263"/>
      <c r="AM467" s="265"/>
      <c r="AN467" s="267"/>
      <c r="AO467" s="263"/>
      <c r="AP467" s="265"/>
      <c r="AQ467" s="267"/>
      <c r="AR467" s="263"/>
      <c r="AS467" s="265"/>
      <c r="AT467" s="267"/>
      <c r="AU467" s="263"/>
      <c r="AV467" s="265"/>
      <c r="AW467" s="275"/>
      <c r="AX467" s="270"/>
      <c r="AY467" s="292"/>
      <c r="AZ467" s="228"/>
      <c r="BA467" s="228"/>
      <c r="BB467" s="295"/>
    </row>
    <row r="468" spans="2:62" ht="28.15" customHeight="1" x14ac:dyDescent="0.2">
      <c r="B468" s="30"/>
      <c r="C468" s="244"/>
      <c r="D468" s="29"/>
      <c r="E468" s="28"/>
      <c r="F468" s="28"/>
      <c r="G468" s="27"/>
      <c r="H468" s="225"/>
      <c r="I468" s="248"/>
      <c r="J468" s="248"/>
      <c r="K468" s="248"/>
      <c r="L468" s="26" t="s">
        <v>114</v>
      </c>
      <c r="M468" s="25"/>
      <c r="N468" s="26" t="s">
        <v>112</v>
      </c>
      <c r="O468" s="25"/>
      <c r="P468" s="26" t="s">
        <v>111</v>
      </c>
      <c r="Q468" s="25"/>
      <c r="R468" s="26" t="s">
        <v>110</v>
      </c>
      <c r="S468" s="25"/>
      <c r="T468" s="26" t="s">
        <v>109</v>
      </c>
      <c r="U468" s="25"/>
      <c r="V468" s="26" t="s">
        <v>108</v>
      </c>
      <c r="W468" s="25"/>
      <c r="X468" s="26" t="s">
        <v>107</v>
      </c>
      <c r="Y468" s="25"/>
      <c r="Z468" s="26" t="s">
        <v>106</v>
      </c>
      <c r="AA468" s="25"/>
      <c r="AB468" s="24"/>
      <c r="AC468" s="25"/>
      <c r="AD468" s="24"/>
      <c r="AE468" s="23"/>
      <c r="AF468" s="251"/>
      <c r="AG468" s="251"/>
      <c r="AH468" s="22"/>
      <c r="AI468" s="11"/>
      <c r="AJ468" s="265"/>
      <c r="AK468" s="267"/>
      <c r="AL468" s="263"/>
      <c r="AM468" s="265"/>
      <c r="AN468" s="267"/>
      <c r="AO468" s="263"/>
      <c r="AP468" s="265"/>
      <c r="AQ468" s="267"/>
      <c r="AR468" s="263"/>
      <c r="AS468" s="265"/>
      <c r="AT468" s="267"/>
      <c r="AU468" s="263"/>
      <c r="AV468" s="265"/>
      <c r="AW468" s="275"/>
      <c r="AX468" s="270"/>
      <c r="AY468" s="292"/>
      <c r="AZ468" s="228"/>
      <c r="BA468" s="228"/>
      <c r="BB468" s="295"/>
    </row>
    <row r="469" spans="2:62" ht="28.15" customHeight="1" thickBot="1" x14ac:dyDescent="0.25">
      <c r="B469" s="30"/>
      <c r="C469" s="253"/>
      <c r="D469" s="51"/>
      <c r="E469" s="50"/>
      <c r="F469" s="50"/>
      <c r="G469" s="49"/>
      <c r="H469" s="226"/>
      <c r="I469" s="254"/>
      <c r="J469" s="254"/>
      <c r="K469" s="254"/>
      <c r="L469" s="48" t="s">
        <v>105</v>
      </c>
      <c r="M469" s="47"/>
      <c r="N469" s="48" t="s">
        <v>103</v>
      </c>
      <c r="O469" s="47"/>
      <c r="P469" s="48" t="s">
        <v>102</v>
      </c>
      <c r="Q469" s="47"/>
      <c r="R469" s="48" t="s">
        <v>101</v>
      </c>
      <c r="S469" s="47"/>
      <c r="T469" s="48">
        <v>20</v>
      </c>
      <c r="U469" s="47"/>
      <c r="V469" s="48" t="s">
        <v>100</v>
      </c>
      <c r="W469" s="47"/>
      <c r="X469" s="48" t="s">
        <v>99</v>
      </c>
      <c r="Y469" s="47"/>
      <c r="Z469" s="48" t="s">
        <v>98</v>
      </c>
      <c r="AA469" s="47"/>
      <c r="AB469" s="16"/>
      <c r="AC469" s="47"/>
      <c r="AD469" s="16"/>
      <c r="AE469" s="46"/>
      <c r="AF469" s="255"/>
      <c r="AG469" s="255"/>
      <c r="AH469" s="45"/>
      <c r="AI469" s="11"/>
      <c r="AJ469" s="266"/>
      <c r="AK469" s="268"/>
      <c r="AL469" s="264"/>
      <c r="AM469" s="266"/>
      <c r="AN469" s="268"/>
      <c r="AO469" s="264"/>
      <c r="AP469" s="266"/>
      <c r="AQ469" s="268"/>
      <c r="AR469" s="264"/>
      <c r="AS469" s="266"/>
      <c r="AT469" s="268"/>
      <c r="AU469" s="264"/>
      <c r="AV469" s="266"/>
      <c r="AW469" s="276"/>
      <c r="AX469" s="271"/>
      <c r="AY469" s="293"/>
      <c r="AZ469" s="229"/>
      <c r="BA469" s="229"/>
      <c r="BB469" s="296"/>
    </row>
    <row r="470" spans="2:62" ht="28.15" customHeight="1" x14ac:dyDescent="0.2">
      <c r="B470" s="30"/>
      <c r="C470" s="242">
        <v>3</v>
      </c>
      <c r="D470" s="44"/>
      <c r="E470" s="43"/>
      <c r="F470" s="43"/>
      <c r="G470" s="42"/>
      <c r="H470" s="223"/>
      <c r="I470" s="246"/>
      <c r="J470" s="246"/>
      <c r="K470" s="246"/>
      <c r="L470" s="41" t="s">
        <v>133</v>
      </c>
      <c r="M470" s="40"/>
      <c r="N470" s="41" t="s">
        <v>131</v>
      </c>
      <c r="O470" s="40"/>
      <c r="P470" s="41" t="s">
        <v>130</v>
      </c>
      <c r="Q470" s="40"/>
      <c r="R470" s="41" t="s">
        <v>129</v>
      </c>
      <c r="S470" s="40"/>
      <c r="T470" s="41" t="s">
        <v>128</v>
      </c>
      <c r="U470" s="40"/>
      <c r="V470" s="41" t="s">
        <v>127</v>
      </c>
      <c r="W470" s="40"/>
      <c r="X470" s="41" t="s">
        <v>126</v>
      </c>
      <c r="Y470" s="40"/>
      <c r="Z470" s="41" t="s">
        <v>125</v>
      </c>
      <c r="AA470" s="40"/>
      <c r="AB470" s="39"/>
      <c r="AC470" s="40"/>
      <c r="AD470" s="39"/>
      <c r="AE470" s="38"/>
      <c r="AF470" s="250"/>
      <c r="AG470" s="250"/>
      <c r="AH470" s="37"/>
      <c r="AI470" s="11"/>
      <c r="AJ470" s="233">
        <f>SUMPRODUCT(LEN($M470:$AA473)-LEN(SUBSTITUTE($M470:$AA473,"A", "")))</f>
        <v>0</v>
      </c>
      <c r="AK470" s="239">
        <f>SUMPRODUCT(LEN($AD470:$AD473)-LEN(SUBSTITUTE($AD470:$AD473,"A", "")))</f>
        <v>0</v>
      </c>
      <c r="AL470" s="230">
        <f>SUMPRODUCT(LEN($AC470:$AC473)-LEN(SUBSTITUTE($AC470:$AC473,"A", "")))</f>
        <v>0</v>
      </c>
      <c r="AM470" s="233">
        <f>SUMPRODUCT(LEN($M470:$AA473)-LEN(SUBSTITUTE($M470:$AA473,"S", "")))</f>
        <v>0</v>
      </c>
      <c r="AN470" s="239">
        <f>SUMPRODUCT(LEN($AD470:$AD473)-LEN(SUBSTITUTE($AD470:$AD473,"S", "")))</f>
        <v>0</v>
      </c>
      <c r="AO470" s="230">
        <f>SUMPRODUCT(LEN($AC470:$AC473)-LEN(SUBSTITUTE($AC470:$AC473,"S", "")))</f>
        <v>0</v>
      </c>
      <c r="AP470" s="233">
        <f>SUMPRODUCT(LEN($M470:$AA473)-LEN(SUBSTITUTE($M470:$AA473,"F", "")))</f>
        <v>0</v>
      </c>
      <c r="AQ470" s="239">
        <f>SUMPRODUCT(LEN($AD470:$AD473)-LEN(SUBSTITUTE($AD470:$AD473,"F", "")))</f>
        <v>0</v>
      </c>
      <c r="AR470" s="230">
        <f>SUMPRODUCT(LEN($AC470:$AC473)-LEN(SUBSTITUTE($AC470:$AC473,"F", "")))</f>
        <v>0</v>
      </c>
      <c r="AS470" s="233">
        <f>SUMPRODUCT(LEN($M470:$AA473)-LEN(SUBSTITUTE($M470:$AA473,"G", "")))</f>
        <v>0</v>
      </c>
      <c r="AT470" s="239">
        <f>SUMPRODUCT(LEN($AD470:$AD473)-LEN(SUBSTITUTE($AD470:$AD473,"G", "")))</f>
        <v>0</v>
      </c>
      <c r="AU470" s="230">
        <f>SUMPRODUCT(LEN($AC470:$AC473)-LEN(SUBSTITUTE($AC470:$AC473,"G", "")))</f>
        <v>0</v>
      </c>
      <c r="AV470" s="233">
        <f>SUMPRODUCT(LEN($L470:$AA473)-LEN(SUBSTITUTE($L470:$AA473,"M", "")))</f>
        <v>0</v>
      </c>
      <c r="AW470" s="236">
        <f>SUMPRODUCT(LEN($AD470:$AD473)-LEN(SUBSTITUTE($AD470:$AD473,"M", "")))</f>
        <v>0</v>
      </c>
      <c r="AX470" s="269">
        <f>SUMPRODUCT(LEN($AC470:$AC473)-LEN(SUBSTITUTE($AC470:$AC473,"M", "")))</f>
        <v>0</v>
      </c>
      <c r="AY470" s="291">
        <f>SUMPRODUCT(LEN($AE470:$AE473)-LEN(SUBSTITUTE($AE470:$AE473,"S", "")))</f>
        <v>0</v>
      </c>
      <c r="AZ470" s="227">
        <f>SUMPRODUCT(LEN($AE470:$AE473)-LEN(SUBSTITUTE($AE470:$AE473,"F", "")))</f>
        <v>0</v>
      </c>
      <c r="BA470" s="227">
        <f>SUMPRODUCT(LEN($AE470:$AE473)-LEN(SUBSTITUTE($AE470:$AE473,"G", "")))</f>
        <v>0</v>
      </c>
      <c r="BB470" s="294">
        <f>SUMPRODUCT(LEN($AE470:$AE473)-LEN(SUBSTITUTE($AE470:$AE473,"M", "")))</f>
        <v>0</v>
      </c>
    </row>
    <row r="471" spans="2:62" ht="28.15" customHeight="1" thickBot="1" x14ac:dyDescent="0.25">
      <c r="B471" s="30"/>
      <c r="C471" s="243"/>
      <c r="D471" s="36"/>
      <c r="E471" s="35"/>
      <c r="F471" s="35"/>
      <c r="G471" s="34"/>
      <c r="H471" s="224"/>
      <c r="I471" s="247"/>
      <c r="J471" s="247"/>
      <c r="K471" s="247"/>
      <c r="L471" s="33" t="s">
        <v>123</v>
      </c>
      <c r="M471" s="32"/>
      <c r="N471" s="33" t="s">
        <v>122</v>
      </c>
      <c r="O471" s="32"/>
      <c r="P471" s="33" t="s">
        <v>120</v>
      </c>
      <c r="Q471" s="32"/>
      <c r="R471" s="33" t="s">
        <v>119</v>
      </c>
      <c r="S471" s="32"/>
      <c r="T471" s="33" t="s">
        <v>118</v>
      </c>
      <c r="U471" s="32"/>
      <c r="V471" s="33" t="s">
        <v>117</v>
      </c>
      <c r="W471" s="32"/>
      <c r="X471" s="33" t="s">
        <v>116</v>
      </c>
      <c r="Y471" s="32"/>
      <c r="Z471" s="33" t="s">
        <v>115</v>
      </c>
      <c r="AA471" s="32"/>
      <c r="AB471" s="31"/>
      <c r="AC471" s="32"/>
      <c r="AD471" s="31"/>
      <c r="AE471" s="23"/>
      <c r="AF471" s="251"/>
      <c r="AG471" s="251"/>
      <c r="AH471" s="22"/>
      <c r="AI471" s="11"/>
      <c r="AJ471" s="265"/>
      <c r="AK471" s="267"/>
      <c r="AL471" s="263"/>
      <c r="AM471" s="265"/>
      <c r="AN471" s="267"/>
      <c r="AO471" s="263"/>
      <c r="AP471" s="265"/>
      <c r="AQ471" s="267"/>
      <c r="AR471" s="263"/>
      <c r="AS471" s="265"/>
      <c r="AT471" s="267"/>
      <c r="AU471" s="263"/>
      <c r="AV471" s="265"/>
      <c r="AW471" s="275"/>
      <c r="AX471" s="270"/>
      <c r="AY471" s="292"/>
      <c r="AZ471" s="228"/>
      <c r="BA471" s="228"/>
      <c r="BB471" s="295"/>
    </row>
    <row r="472" spans="2:62" ht="28.15" customHeight="1" x14ac:dyDescent="0.2">
      <c r="B472" s="30"/>
      <c r="C472" s="244"/>
      <c r="D472" s="29"/>
      <c r="E472" s="28"/>
      <c r="F472" s="28"/>
      <c r="G472" s="27"/>
      <c r="H472" s="225"/>
      <c r="I472" s="248"/>
      <c r="J472" s="248"/>
      <c r="K472" s="248"/>
      <c r="L472" s="26" t="s">
        <v>114</v>
      </c>
      <c r="M472" s="25"/>
      <c r="N472" s="26" t="s">
        <v>112</v>
      </c>
      <c r="O472" s="25"/>
      <c r="P472" s="26" t="s">
        <v>111</v>
      </c>
      <c r="Q472" s="25"/>
      <c r="R472" s="26" t="s">
        <v>110</v>
      </c>
      <c r="S472" s="25"/>
      <c r="T472" s="26" t="s">
        <v>109</v>
      </c>
      <c r="U472" s="25"/>
      <c r="V472" s="26" t="s">
        <v>108</v>
      </c>
      <c r="W472" s="25"/>
      <c r="X472" s="26" t="s">
        <v>107</v>
      </c>
      <c r="Y472" s="25"/>
      <c r="Z472" s="26" t="s">
        <v>106</v>
      </c>
      <c r="AA472" s="25"/>
      <c r="AB472" s="24"/>
      <c r="AC472" s="25"/>
      <c r="AD472" s="24"/>
      <c r="AE472" s="23"/>
      <c r="AF472" s="251"/>
      <c r="AG472" s="251"/>
      <c r="AH472" s="22"/>
      <c r="AI472" s="11"/>
      <c r="AJ472" s="265"/>
      <c r="AK472" s="267"/>
      <c r="AL472" s="263"/>
      <c r="AM472" s="265"/>
      <c r="AN472" s="267"/>
      <c r="AO472" s="263"/>
      <c r="AP472" s="265"/>
      <c r="AQ472" s="267"/>
      <c r="AR472" s="263"/>
      <c r="AS472" s="265"/>
      <c r="AT472" s="267"/>
      <c r="AU472" s="263"/>
      <c r="AV472" s="265"/>
      <c r="AW472" s="275"/>
      <c r="AX472" s="270"/>
      <c r="AY472" s="292"/>
      <c r="AZ472" s="228"/>
      <c r="BA472" s="228"/>
      <c r="BB472" s="295"/>
    </row>
    <row r="473" spans="2:62" ht="28.15" customHeight="1" thickBot="1" x14ac:dyDescent="0.25">
      <c r="B473" s="21"/>
      <c r="C473" s="245"/>
      <c r="D473" s="20"/>
      <c r="E473" s="19"/>
      <c r="F473" s="19"/>
      <c r="G473" s="18"/>
      <c r="H473" s="226"/>
      <c r="I473" s="249"/>
      <c r="J473" s="249"/>
      <c r="K473" s="249"/>
      <c r="L473" s="17" t="s">
        <v>105</v>
      </c>
      <c r="M473" s="15"/>
      <c r="N473" s="17" t="s">
        <v>103</v>
      </c>
      <c r="O473" s="15"/>
      <c r="P473" s="17" t="s">
        <v>102</v>
      </c>
      <c r="Q473" s="15"/>
      <c r="R473" s="17" t="s">
        <v>101</v>
      </c>
      <c r="S473" s="15"/>
      <c r="T473" s="17">
        <v>20</v>
      </c>
      <c r="U473" s="15"/>
      <c r="V473" s="17" t="s">
        <v>100</v>
      </c>
      <c r="W473" s="15"/>
      <c r="X473" s="17" t="s">
        <v>99</v>
      </c>
      <c r="Y473" s="15"/>
      <c r="Z473" s="17" t="s">
        <v>98</v>
      </c>
      <c r="AA473" s="15"/>
      <c r="AB473" s="16"/>
      <c r="AC473" s="15"/>
      <c r="AD473" s="14"/>
      <c r="AE473" s="13"/>
      <c r="AF473" s="252"/>
      <c r="AG473" s="252"/>
      <c r="AH473" s="12"/>
      <c r="AI473" s="11"/>
      <c r="AJ473" s="266"/>
      <c r="AK473" s="268"/>
      <c r="AL473" s="264"/>
      <c r="AM473" s="266"/>
      <c r="AN473" s="268"/>
      <c r="AO473" s="264"/>
      <c r="AP473" s="266"/>
      <c r="AQ473" s="268"/>
      <c r="AR473" s="264"/>
      <c r="AS473" s="266"/>
      <c r="AT473" s="268"/>
      <c r="AU473" s="264"/>
      <c r="AV473" s="266"/>
      <c r="AW473" s="276"/>
      <c r="AX473" s="271"/>
      <c r="AY473" s="293"/>
      <c r="AZ473" s="229"/>
      <c r="BA473" s="229"/>
      <c r="BB473" s="296"/>
    </row>
    <row r="474" spans="2:62" ht="85.9" customHeight="1" thickTop="1" thickBot="1" x14ac:dyDescent="0.35">
      <c r="B474" s="105" t="s">
        <v>174</v>
      </c>
      <c r="C474" s="95" t="s">
        <v>173</v>
      </c>
      <c r="D474" s="100" t="s">
        <v>172</v>
      </c>
      <c r="E474" s="104" t="s">
        <v>171</v>
      </c>
      <c r="F474" s="103"/>
      <c r="G474" s="102"/>
      <c r="H474" s="101" t="s">
        <v>170</v>
      </c>
      <c r="I474" s="100" t="s">
        <v>96</v>
      </c>
      <c r="J474" s="100" t="s">
        <v>169</v>
      </c>
      <c r="K474" s="100" t="s">
        <v>97</v>
      </c>
      <c r="L474" s="256" t="s">
        <v>168</v>
      </c>
      <c r="M474" s="262"/>
      <c r="N474" s="256" t="s">
        <v>167</v>
      </c>
      <c r="O474" s="262"/>
      <c r="P474" s="256" t="s">
        <v>167</v>
      </c>
      <c r="Q474" s="257"/>
      <c r="R474" s="256" t="s">
        <v>167</v>
      </c>
      <c r="S474" s="257"/>
      <c r="T474" s="256" t="s">
        <v>167</v>
      </c>
      <c r="U474" s="257"/>
      <c r="V474" s="256" t="s">
        <v>167</v>
      </c>
      <c r="W474" s="257"/>
      <c r="X474" s="256" t="s">
        <v>167</v>
      </c>
      <c r="Y474" s="257"/>
      <c r="Z474" s="256" t="s">
        <v>167</v>
      </c>
      <c r="AA474" s="257"/>
      <c r="AB474" s="261" t="s">
        <v>166</v>
      </c>
      <c r="AC474" s="257"/>
      <c r="AD474" s="101" t="s">
        <v>165</v>
      </c>
      <c r="AE474" s="101" t="s">
        <v>164</v>
      </c>
      <c r="AF474" s="100" t="s">
        <v>163</v>
      </c>
      <c r="AG474" s="100" t="s">
        <v>162</v>
      </c>
      <c r="AH474" s="99" t="s">
        <v>161</v>
      </c>
      <c r="AI474" s="98"/>
      <c r="AJ474" s="96" t="s">
        <v>160</v>
      </c>
      <c r="AK474" s="95" t="s">
        <v>159</v>
      </c>
      <c r="AL474" s="94" t="s">
        <v>158</v>
      </c>
      <c r="AM474" s="96" t="s">
        <v>157</v>
      </c>
      <c r="AN474" s="95" t="s">
        <v>156</v>
      </c>
      <c r="AO474" s="94" t="s">
        <v>155</v>
      </c>
      <c r="AP474" s="96" t="s">
        <v>154</v>
      </c>
      <c r="AQ474" s="95" t="s">
        <v>153</v>
      </c>
      <c r="AR474" s="97" t="s">
        <v>152</v>
      </c>
      <c r="AS474" s="96" t="s">
        <v>151</v>
      </c>
      <c r="AT474" s="95" t="s">
        <v>150</v>
      </c>
      <c r="AU474" s="94" t="s">
        <v>149</v>
      </c>
      <c r="AV474" s="96" t="s">
        <v>148</v>
      </c>
      <c r="AW474" s="95" t="s">
        <v>147</v>
      </c>
      <c r="AX474" s="94" t="s">
        <v>146</v>
      </c>
      <c r="AY474" s="93" t="s">
        <v>145</v>
      </c>
      <c r="AZ474" s="92" t="s">
        <v>144</v>
      </c>
      <c r="BA474" s="92" t="s">
        <v>143</v>
      </c>
      <c r="BB474" s="91" t="s">
        <v>142</v>
      </c>
    </row>
    <row r="475" spans="2:62" ht="48" thickBot="1" x14ac:dyDescent="0.3">
      <c r="B475" s="90" t="s">
        <v>221</v>
      </c>
      <c r="C475" s="89"/>
      <c r="D475" s="88"/>
      <c r="E475" s="258"/>
      <c r="F475" s="259"/>
      <c r="G475" s="260"/>
      <c r="H475" s="87" t="s">
        <v>140</v>
      </c>
      <c r="I475" s="86"/>
      <c r="J475" s="86"/>
      <c r="K475" s="85"/>
      <c r="L475" s="84"/>
      <c r="M475" s="81"/>
      <c r="N475" s="84"/>
      <c r="O475" s="81"/>
      <c r="P475" s="84"/>
      <c r="Q475" s="81"/>
      <c r="R475" s="84"/>
      <c r="S475" s="81"/>
      <c r="T475" s="84"/>
      <c r="U475" s="81"/>
      <c r="V475" s="84"/>
      <c r="W475" s="81"/>
      <c r="X475" s="84"/>
      <c r="Y475" s="81"/>
      <c r="Z475" s="84"/>
      <c r="AA475" s="83"/>
      <c r="AB475" s="82" t="s">
        <v>139</v>
      </c>
      <c r="AC475" s="81"/>
      <c r="AD475" s="81"/>
      <c r="AE475" s="81"/>
      <c r="AF475" s="80"/>
      <c r="AG475" s="80"/>
      <c r="AH475" s="60"/>
      <c r="AI475" s="79" t="s">
        <v>138</v>
      </c>
      <c r="AJ475" s="78">
        <f t="shared" ref="AJ475:BB475" si="62">SUM(AJ477:AJ488)</f>
        <v>39</v>
      </c>
      <c r="AK475" s="77">
        <f t="shared" si="62"/>
        <v>0</v>
      </c>
      <c r="AL475" s="76">
        <f t="shared" si="62"/>
        <v>0</v>
      </c>
      <c r="AM475" s="78">
        <f t="shared" si="62"/>
        <v>9</v>
      </c>
      <c r="AN475" s="77">
        <f t="shared" si="62"/>
        <v>0</v>
      </c>
      <c r="AO475" s="76">
        <f t="shared" si="62"/>
        <v>0</v>
      </c>
      <c r="AP475" s="78">
        <f t="shared" si="62"/>
        <v>0</v>
      </c>
      <c r="AQ475" s="77">
        <f t="shared" si="62"/>
        <v>0</v>
      </c>
      <c r="AR475" s="76">
        <f t="shared" si="62"/>
        <v>0</v>
      </c>
      <c r="AS475" s="78">
        <f t="shared" si="62"/>
        <v>8</v>
      </c>
      <c r="AT475" s="77">
        <f t="shared" si="62"/>
        <v>0</v>
      </c>
      <c r="AU475" s="76">
        <f t="shared" si="62"/>
        <v>0</v>
      </c>
      <c r="AV475" s="78">
        <f t="shared" si="62"/>
        <v>1</v>
      </c>
      <c r="AW475" s="77">
        <f t="shared" si="62"/>
        <v>0</v>
      </c>
      <c r="AX475" s="76">
        <f t="shared" si="62"/>
        <v>0</v>
      </c>
      <c r="AY475" s="75">
        <f t="shared" si="62"/>
        <v>0</v>
      </c>
      <c r="AZ475" s="74">
        <f t="shared" si="62"/>
        <v>0</v>
      </c>
      <c r="BA475" s="74">
        <f t="shared" si="62"/>
        <v>0</v>
      </c>
      <c r="BB475" s="73">
        <f t="shared" si="62"/>
        <v>0</v>
      </c>
      <c r="BC475" s="72" t="s">
        <v>137</v>
      </c>
      <c r="BF475" s="5">
        <f>SUM(AJ475:AL475)/$BG$5</f>
        <v>39</v>
      </c>
      <c r="BG475" s="5">
        <f>SUM(AM475:AO475,AY475)/$BG$5</f>
        <v>9</v>
      </c>
      <c r="BH475" s="5">
        <f>SUM(AP475:AR475,AZ475)/$BG$5</f>
        <v>0</v>
      </c>
      <c r="BI475" s="5">
        <f>SUM(AS475:AU475,BA475)/$BG$5</f>
        <v>8</v>
      </c>
      <c r="BJ475" s="5">
        <f>SUM(AV475:AX475,BB475)/$BG$5</f>
        <v>1</v>
      </c>
    </row>
    <row r="476" spans="2:62" ht="37.5" thickBot="1" x14ac:dyDescent="0.3">
      <c r="B476" s="71"/>
      <c r="C476" s="70"/>
      <c r="D476" s="69"/>
      <c r="E476" s="68"/>
      <c r="F476" s="68"/>
      <c r="G476" s="67"/>
      <c r="H476" s="66"/>
      <c r="I476" s="64"/>
      <c r="J476" s="64"/>
      <c r="K476" s="65"/>
      <c r="L476" s="64"/>
      <c r="M476" s="62"/>
      <c r="N476" s="64"/>
      <c r="O476" s="62"/>
      <c r="P476" s="64"/>
      <c r="Q476" s="62"/>
      <c r="R476" s="64"/>
      <c r="S476" s="62"/>
      <c r="T476" s="64"/>
      <c r="U476" s="62"/>
      <c r="V476" s="64"/>
      <c r="W476" s="62"/>
      <c r="X476" s="64"/>
      <c r="Y476" s="62"/>
      <c r="Z476" s="64"/>
      <c r="AA476" s="62"/>
      <c r="AB476" s="63"/>
      <c r="AC476" s="62"/>
      <c r="AD476" s="62"/>
      <c r="AE476" s="62"/>
      <c r="AF476" s="61"/>
      <c r="AG476" s="61"/>
      <c r="AH476" s="60"/>
      <c r="AI476" s="59" t="s">
        <v>136</v>
      </c>
      <c r="AJ476" s="214">
        <f t="shared" ref="AJ476:BB476" si="63">AJ475/1</f>
        <v>39</v>
      </c>
      <c r="AK476" s="213">
        <f t="shared" si="63"/>
        <v>0</v>
      </c>
      <c r="AL476" s="212">
        <f t="shared" si="63"/>
        <v>0</v>
      </c>
      <c r="AM476" s="214">
        <f t="shared" si="63"/>
        <v>9</v>
      </c>
      <c r="AN476" s="213">
        <f t="shared" si="63"/>
        <v>0</v>
      </c>
      <c r="AO476" s="212">
        <f t="shared" si="63"/>
        <v>0</v>
      </c>
      <c r="AP476" s="214">
        <f t="shared" si="63"/>
        <v>0</v>
      </c>
      <c r="AQ476" s="213">
        <f t="shared" si="63"/>
        <v>0</v>
      </c>
      <c r="AR476" s="212">
        <f t="shared" si="63"/>
        <v>0</v>
      </c>
      <c r="AS476" s="214">
        <f t="shared" si="63"/>
        <v>8</v>
      </c>
      <c r="AT476" s="213">
        <f t="shared" si="63"/>
        <v>0</v>
      </c>
      <c r="AU476" s="212">
        <f t="shared" si="63"/>
        <v>0</v>
      </c>
      <c r="AV476" s="214">
        <f t="shared" si="63"/>
        <v>1</v>
      </c>
      <c r="AW476" s="213">
        <f t="shared" si="63"/>
        <v>0</v>
      </c>
      <c r="AX476" s="212">
        <f t="shared" si="63"/>
        <v>0</v>
      </c>
      <c r="AY476" s="211">
        <f t="shared" si="63"/>
        <v>0</v>
      </c>
      <c r="AZ476" s="210">
        <f t="shared" si="63"/>
        <v>0</v>
      </c>
      <c r="BA476" s="210">
        <f t="shared" si="63"/>
        <v>0</v>
      </c>
      <c r="BB476" s="209">
        <f t="shared" si="63"/>
        <v>0</v>
      </c>
      <c r="BC476" s="52" t="s">
        <v>135</v>
      </c>
    </row>
    <row r="477" spans="2:62" ht="28.15" customHeight="1" x14ac:dyDescent="0.2">
      <c r="B477" s="30"/>
      <c r="C477" s="242">
        <v>1</v>
      </c>
      <c r="D477" s="44"/>
      <c r="E477" s="43"/>
      <c r="F477" s="43"/>
      <c r="G477" s="42"/>
      <c r="H477" s="223" t="s">
        <v>1251</v>
      </c>
      <c r="I477" s="246">
        <v>132</v>
      </c>
      <c r="J477" s="246">
        <v>32</v>
      </c>
      <c r="K477" s="246">
        <v>6</v>
      </c>
      <c r="L477" s="41" t="s">
        <v>133</v>
      </c>
      <c r="M477" s="40" t="s">
        <v>104</v>
      </c>
      <c r="N477" s="41" t="s">
        <v>131</v>
      </c>
      <c r="O477" s="40" t="s">
        <v>186</v>
      </c>
      <c r="P477" s="41" t="s">
        <v>130</v>
      </c>
      <c r="Q477" s="40" t="s">
        <v>186</v>
      </c>
      <c r="R477" s="41" t="s">
        <v>129</v>
      </c>
      <c r="S477" s="40" t="s">
        <v>186</v>
      </c>
      <c r="T477" s="41" t="s">
        <v>128</v>
      </c>
      <c r="U477" s="40" t="s">
        <v>132</v>
      </c>
      <c r="V477" s="41" t="s">
        <v>127</v>
      </c>
      <c r="W477" s="40" t="s">
        <v>424</v>
      </c>
      <c r="X477" s="41" t="s">
        <v>126</v>
      </c>
      <c r="Y477" s="40" t="s">
        <v>121</v>
      </c>
      <c r="Z477" s="41" t="s">
        <v>125</v>
      </c>
      <c r="AA477" s="40"/>
      <c r="AB477" s="39"/>
      <c r="AC477" s="40"/>
      <c r="AD477" s="39"/>
      <c r="AE477" s="38"/>
      <c r="AF477" s="250"/>
      <c r="AG477" s="250"/>
      <c r="AH477" s="37"/>
      <c r="AI477" s="11"/>
      <c r="AJ477" s="233">
        <f>SUMPRODUCT(LEN($M477:$AA480)-LEN(SUBSTITUTE($M477:$AA480,"A", "")))</f>
        <v>39</v>
      </c>
      <c r="AK477" s="239">
        <f>SUMPRODUCT(LEN($AD477:$AD480)-LEN(SUBSTITUTE($AD477:$AD480,"A", "")))</f>
        <v>0</v>
      </c>
      <c r="AL477" s="230">
        <f>SUMPRODUCT(LEN($AC477:$AC480)-LEN(SUBSTITUTE($AC477:$AC480,"A", "")))</f>
        <v>0</v>
      </c>
      <c r="AM477" s="233">
        <f>SUMPRODUCT(LEN($M477:$AA480)-LEN(SUBSTITUTE($M477:$AA480,"S", "")))</f>
        <v>9</v>
      </c>
      <c r="AN477" s="239">
        <f>SUMPRODUCT(LEN($AD477:$AD480)-LEN(SUBSTITUTE($AD477:$AD480,"S", "")))</f>
        <v>0</v>
      </c>
      <c r="AO477" s="230">
        <f>SUMPRODUCT(LEN($AC477:$AC480)-LEN(SUBSTITUTE($AC477:$AC480,"S", "")))</f>
        <v>0</v>
      </c>
      <c r="AP477" s="233">
        <f>SUMPRODUCT(LEN($M477:$AA480)-LEN(SUBSTITUTE($M477:$AA480,"F", "")))</f>
        <v>0</v>
      </c>
      <c r="AQ477" s="239">
        <f>SUMPRODUCT(LEN($AD477:$AD480)-LEN(SUBSTITUTE($AD477:$AD480,"F", "")))</f>
        <v>0</v>
      </c>
      <c r="AR477" s="230">
        <f>SUMPRODUCT(LEN($AC477:$AC480)-LEN(SUBSTITUTE($AC477:$AC480,"F", "")))</f>
        <v>0</v>
      </c>
      <c r="AS477" s="233">
        <f>SUMPRODUCT(LEN($M477:$AA480)-LEN(SUBSTITUTE($M477:$AA480,"G", "")))</f>
        <v>8</v>
      </c>
      <c r="AT477" s="239">
        <f>SUMPRODUCT(LEN($AD477:$AD480)-LEN(SUBSTITUTE($AD477:$AD480,"G", "")))</f>
        <v>0</v>
      </c>
      <c r="AU477" s="230">
        <f>SUMPRODUCT(LEN($AC477:$AC480)-LEN(SUBSTITUTE($AC477:$AC480,"G", "")))</f>
        <v>0</v>
      </c>
      <c r="AV477" s="233">
        <f>SUMPRODUCT(LEN($L477:$AA480)-LEN(SUBSTITUTE($L477:$AA480,"M", "")))</f>
        <v>1</v>
      </c>
      <c r="AW477" s="236">
        <f>SUMPRODUCT(LEN($AD477:$AD480)-LEN(SUBSTITUTE($AD477:$AD480,"M", "")))</f>
        <v>0</v>
      </c>
      <c r="AX477" s="269">
        <f>SUMPRODUCT(LEN($AC477:$AC480)-LEN(SUBSTITUTE($AC477:$AC480,"M", "")))</f>
        <v>0</v>
      </c>
      <c r="AY477" s="291">
        <f>SUMPRODUCT(LEN($AE477:$AE480)-LEN(SUBSTITUTE($AE477:$AE480,"S", "")))</f>
        <v>0</v>
      </c>
      <c r="AZ477" s="227">
        <f>SUMPRODUCT(LEN($AE477:$AE480)-LEN(SUBSTITUTE($AE477:$AE480,"F", "")))</f>
        <v>0</v>
      </c>
      <c r="BA477" s="227">
        <f>SUMPRODUCT(LEN($AE477:$AE480)-LEN(SUBSTITUTE($AE477:$AE480,"G", "")))</f>
        <v>0</v>
      </c>
      <c r="BB477" s="294">
        <f>SUMPRODUCT(LEN($AE477:$AE480)-LEN(SUBSTITUTE($AE477:$AE480,"M", "")))</f>
        <v>0</v>
      </c>
    </row>
    <row r="478" spans="2:62" ht="28.15" customHeight="1" thickBot="1" x14ac:dyDescent="0.25">
      <c r="B478" s="30"/>
      <c r="C478" s="243"/>
      <c r="D478" s="36"/>
      <c r="E478" s="35"/>
      <c r="F478" s="35"/>
      <c r="G478" s="34"/>
      <c r="H478" s="224"/>
      <c r="I478" s="247"/>
      <c r="J478" s="247"/>
      <c r="K478" s="247"/>
      <c r="L478" s="33" t="s">
        <v>123</v>
      </c>
      <c r="M478" s="32" t="s">
        <v>104</v>
      </c>
      <c r="N478" s="33" t="s">
        <v>122</v>
      </c>
      <c r="O478" s="32" t="s">
        <v>389</v>
      </c>
      <c r="P478" s="33" t="s">
        <v>120</v>
      </c>
      <c r="Q478" s="32" t="s">
        <v>186</v>
      </c>
      <c r="R478" s="33" t="s">
        <v>119</v>
      </c>
      <c r="S478" s="32" t="s">
        <v>132</v>
      </c>
      <c r="T478" s="33" t="s">
        <v>118</v>
      </c>
      <c r="U478" s="32" t="s">
        <v>187</v>
      </c>
      <c r="V478" s="33" t="s">
        <v>117</v>
      </c>
      <c r="W478" s="32" t="s">
        <v>104</v>
      </c>
      <c r="X478" s="33" t="s">
        <v>116</v>
      </c>
      <c r="Y478" s="32" t="s">
        <v>121</v>
      </c>
      <c r="Z478" s="33" t="s">
        <v>115</v>
      </c>
      <c r="AA478" s="32"/>
      <c r="AB478" s="31"/>
      <c r="AC478" s="32"/>
      <c r="AD478" s="31"/>
      <c r="AE478" s="23"/>
      <c r="AF478" s="251"/>
      <c r="AG478" s="251"/>
      <c r="AH478" s="22"/>
      <c r="AI478" s="11"/>
      <c r="AJ478" s="265"/>
      <c r="AK478" s="267"/>
      <c r="AL478" s="263"/>
      <c r="AM478" s="265"/>
      <c r="AN478" s="267"/>
      <c r="AO478" s="263"/>
      <c r="AP478" s="265"/>
      <c r="AQ478" s="267"/>
      <c r="AR478" s="263"/>
      <c r="AS478" s="265"/>
      <c r="AT478" s="267"/>
      <c r="AU478" s="263"/>
      <c r="AV478" s="265"/>
      <c r="AW478" s="275"/>
      <c r="AX478" s="270"/>
      <c r="AY478" s="292"/>
      <c r="AZ478" s="228"/>
      <c r="BA478" s="228"/>
      <c r="BB478" s="295"/>
    </row>
    <row r="479" spans="2:62" ht="28.15" customHeight="1" x14ac:dyDescent="0.2">
      <c r="B479" s="30"/>
      <c r="C479" s="244"/>
      <c r="D479" s="29"/>
      <c r="E479" s="28"/>
      <c r="F479" s="28"/>
      <c r="G479" s="27"/>
      <c r="H479" s="225">
        <v>237</v>
      </c>
      <c r="I479" s="248"/>
      <c r="J479" s="248"/>
      <c r="K479" s="248"/>
      <c r="L479" s="26" t="s">
        <v>114</v>
      </c>
      <c r="M479" s="25" t="s">
        <v>1379</v>
      </c>
      <c r="N479" s="26" t="s">
        <v>112</v>
      </c>
      <c r="O479" s="25" t="s">
        <v>186</v>
      </c>
      <c r="P479" s="26" t="s">
        <v>111</v>
      </c>
      <c r="Q479" s="25" t="s">
        <v>186</v>
      </c>
      <c r="R479" s="26" t="s">
        <v>110</v>
      </c>
      <c r="S479" s="25" t="s">
        <v>389</v>
      </c>
      <c r="T479" s="26" t="s">
        <v>109</v>
      </c>
      <c r="U479" s="25" t="s">
        <v>132</v>
      </c>
      <c r="V479" s="26" t="s">
        <v>108</v>
      </c>
      <c r="W479" s="25" t="s">
        <v>113</v>
      </c>
      <c r="X479" s="26" t="s">
        <v>107</v>
      </c>
      <c r="Y479" s="25"/>
      <c r="Z479" s="26" t="s">
        <v>106</v>
      </c>
      <c r="AA479" s="25"/>
      <c r="AB479" s="24"/>
      <c r="AC479" s="25"/>
      <c r="AD479" s="24"/>
      <c r="AE479" s="23"/>
      <c r="AF479" s="251"/>
      <c r="AG479" s="251"/>
      <c r="AH479" s="22"/>
      <c r="AI479" s="11"/>
      <c r="AJ479" s="265"/>
      <c r="AK479" s="267"/>
      <c r="AL479" s="263"/>
      <c r="AM479" s="265"/>
      <c r="AN479" s="267"/>
      <c r="AO479" s="263"/>
      <c r="AP479" s="265"/>
      <c r="AQ479" s="267"/>
      <c r="AR479" s="263"/>
      <c r="AS479" s="265"/>
      <c r="AT479" s="267"/>
      <c r="AU479" s="263"/>
      <c r="AV479" s="265"/>
      <c r="AW479" s="275"/>
      <c r="AX479" s="270"/>
      <c r="AY479" s="292"/>
      <c r="AZ479" s="228"/>
      <c r="BA479" s="228"/>
      <c r="BB479" s="295"/>
    </row>
    <row r="480" spans="2:62" ht="28.15" customHeight="1" thickBot="1" x14ac:dyDescent="0.25">
      <c r="B480" s="30"/>
      <c r="C480" s="253"/>
      <c r="D480" s="51"/>
      <c r="E480" s="50"/>
      <c r="F480" s="50"/>
      <c r="G480" s="49"/>
      <c r="H480" s="226"/>
      <c r="I480" s="254"/>
      <c r="J480" s="254"/>
      <c r="K480" s="254"/>
      <c r="L480" s="48" t="s">
        <v>105</v>
      </c>
      <c r="M480" s="47" t="s">
        <v>104</v>
      </c>
      <c r="N480" s="48" t="s">
        <v>103</v>
      </c>
      <c r="O480" s="47" t="s">
        <v>399</v>
      </c>
      <c r="P480" s="48" t="s">
        <v>102</v>
      </c>
      <c r="Q480" s="47" t="s">
        <v>186</v>
      </c>
      <c r="R480" s="48" t="s">
        <v>101</v>
      </c>
      <c r="S480" s="47" t="s">
        <v>700</v>
      </c>
      <c r="T480" s="48">
        <v>20</v>
      </c>
      <c r="U480" s="47" t="s">
        <v>458</v>
      </c>
      <c r="V480" s="48" t="s">
        <v>100</v>
      </c>
      <c r="W480" s="47" t="s">
        <v>121</v>
      </c>
      <c r="X480" s="48" t="s">
        <v>99</v>
      </c>
      <c r="Y480" s="47"/>
      <c r="Z480" s="48" t="s">
        <v>98</v>
      </c>
      <c r="AA480" s="47"/>
      <c r="AB480" s="16"/>
      <c r="AC480" s="47"/>
      <c r="AD480" s="16"/>
      <c r="AE480" s="46"/>
      <c r="AF480" s="255"/>
      <c r="AG480" s="255"/>
      <c r="AH480" s="45"/>
      <c r="AI480" s="11"/>
      <c r="AJ480" s="266"/>
      <c r="AK480" s="268"/>
      <c r="AL480" s="264"/>
      <c r="AM480" s="266"/>
      <c r="AN480" s="268"/>
      <c r="AO480" s="264"/>
      <c r="AP480" s="266"/>
      <c r="AQ480" s="268"/>
      <c r="AR480" s="264"/>
      <c r="AS480" s="266"/>
      <c r="AT480" s="268"/>
      <c r="AU480" s="264"/>
      <c r="AV480" s="266"/>
      <c r="AW480" s="276"/>
      <c r="AX480" s="271"/>
      <c r="AY480" s="293"/>
      <c r="AZ480" s="229"/>
      <c r="BA480" s="229"/>
      <c r="BB480" s="296"/>
    </row>
    <row r="481" spans="2:62" ht="28.15" customHeight="1" x14ac:dyDescent="0.2">
      <c r="B481" s="30"/>
      <c r="C481" s="242">
        <v>2</v>
      </c>
      <c r="D481" s="44"/>
      <c r="E481" s="43"/>
      <c r="F481" s="43"/>
      <c r="G481" s="42"/>
      <c r="H481" s="223"/>
      <c r="I481" s="246"/>
      <c r="J481" s="246"/>
      <c r="K481" s="246"/>
      <c r="L481" s="41" t="s">
        <v>133</v>
      </c>
      <c r="M481" s="40"/>
      <c r="N481" s="41" t="s">
        <v>131</v>
      </c>
      <c r="O481" s="40"/>
      <c r="P481" s="41" t="s">
        <v>130</v>
      </c>
      <c r="Q481" s="40"/>
      <c r="R481" s="41" t="s">
        <v>129</v>
      </c>
      <c r="S481" s="40"/>
      <c r="T481" s="41" t="s">
        <v>128</v>
      </c>
      <c r="U481" s="40"/>
      <c r="V481" s="41" t="s">
        <v>127</v>
      </c>
      <c r="W481" s="40"/>
      <c r="X481" s="41" t="s">
        <v>126</v>
      </c>
      <c r="Y481" s="40"/>
      <c r="Z481" s="41" t="s">
        <v>125</v>
      </c>
      <c r="AA481" s="40"/>
      <c r="AB481" s="39"/>
      <c r="AC481" s="40"/>
      <c r="AD481" s="39"/>
      <c r="AE481" s="38"/>
      <c r="AF481" s="250"/>
      <c r="AG481" s="250"/>
      <c r="AH481" s="37"/>
      <c r="AI481" s="11"/>
      <c r="AJ481" s="233">
        <f>SUMPRODUCT(LEN($M481:$AA484)-LEN(SUBSTITUTE($M481:$AA484,"A", "")))</f>
        <v>0</v>
      </c>
      <c r="AK481" s="239">
        <f>SUMPRODUCT(LEN($AD481:$AD484)-LEN(SUBSTITUTE($AD481:$AD484,"A", "")))</f>
        <v>0</v>
      </c>
      <c r="AL481" s="230">
        <f>SUMPRODUCT(LEN($AC481:$AC484)-LEN(SUBSTITUTE($AC481:$AC484,"A", "")))</f>
        <v>0</v>
      </c>
      <c r="AM481" s="233">
        <f>SUMPRODUCT(LEN($M481:$AA484)-LEN(SUBSTITUTE($M481:$AA484,"S", "")))</f>
        <v>0</v>
      </c>
      <c r="AN481" s="239">
        <f>SUMPRODUCT(LEN($AD481:$AD484)-LEN(SUBSTITUTE($AD481:$AD484,"S", "")))</f>
        <v>0</v>
      </c>
      <c r="AO481" s="230">
        <f>SUMPRODUCT(LEN($AC481:$AC484)-LEN(SUBSTITUTE($AC481:$AC484,"S", "")))</f>
        <v>0</v>
      </c>
      <c r="AP481" s="233">
        <f>SUMPRODUCT(LEN($M481:$AA484)-LEN(SUBSTITUTE($M481:$AA484,"F", "")))</f>
        <v>0</v>
      </c>
      <c r="AQ481" s="239">
        <f>SUMPRODUCT(LEN($AD481:$AD484)-LEN(SUBSTITUTE($AD481:$AD484,"F", "")))</f>
        <v>0</v>
      </c>
      <c r="AR481" s="230">
        <f>SUMPRODUCT(LEN($AC481:$AC484)-LEN(SUBSTITUTE($AC481:$AC484,"F", "")))</f>
        <v>0</v>
      </c>
      <c r="AS481" s="233">
        <f>SUMPRODUCT(LEN($M481:$AA484)-LEN(SUBSTITUTE($M481:$AA484,"G", "")))</f>
        <v>0</v>
      </c>
      <c r="AT481" s="239">
        <f>SUMPRODUCT(LEN($AD481:$AD484)-LEN(SUBSTITUTE($AD481:$AD484,"G", "")))</f>
        <v>0</v>
      </c>
      <c r="AU481" s="230">
        <f>SUMPRODUCT(LEN($AC481:$AC484)-LEN(SUBSTITUTE($AC481:$AC484,"G", "")))</f>
        <v>0</v>
      </c>
      <c r="AV481" s="233">
        <f>SUMPRODUCT(LEN($L481:$AA484)-LEN(SUBSTITUTE($L481:$AA484,"M", "")))</f>
        <v>0</v>
      </c>
      <c r="AW481" s="236">
        <f>SUMPRODUCT(LEN($AD481:$AD484)-LEN(SUBSTITUTE($AD481:$AD484,"M", "")))</f>
        <v>0</v>
      </c>
      <c r="AX481" s="269">
        <f>SUMPRODUCT(LEN($AC481:$AC484)-LEN(SUBSTITUTE($AC481:$AC484,"M", "")))</f>
        <v>0</v>
      </c>
      <c r="AY481" s="291">
        <f>SUMPRODUCT(LEN($AE481:$AE484)-LEN(SUBSTITUTE($AE481:$AE484,"S", "")))</f>
        <v>0</v>
      </c>
      <c r="AZ481" s="227">
        <f>SUMPRODUCT(LEN($AE481:$AE484)-LEN(SUBSTITUTE($AE481:$AE484,"F", "")))</f>
        <v>0</v>
      </c>
      <c r="BA481" s="227">
        <f>SUMPRODUCT(LEN($AE481:$AE484)-LEN(SUBSTITUTE($AE481:$AE484,"G", "")))</f>
        <v>0</v>
      </c>
      <c r="BB481" s="294">
        <f>SUMPRODUCT(LEN($AE481:$AE484)-LEN(SUBSTITUTE($AE481:$AE484,"M", "")))</f>
        <v>0</v>
      </c>
    </row>
    <row r="482" spans="2:62" ht="28.15" customHeight="1" thickBot="1" x14ac:dyDescent="0.25">
      <c r="B482" s="30"/>
      <c r="C482" s="243"/>
      <c r="D482" s="36"/>
      <c r="E482" s="35"/>
      <c r="F482" s="35"/>
      <c r="G482" s="34"/>
      <c r="H482" s="224"/>
      <c r="I482" s="247"/>
      <c r="J482" s="247"/>
      <c r="K482" s="247"/>
      <c r="L482" s="33" t="s">
        <v>123</v>
      </c>
      <c r="M482" s="32"/>
      <c r="N482" s="33" t="s">
        <v>122</v>
      </c>
      <c r="O482" s="32"/>
      <c r="P482" s="33" t="s">
        <v>120</v>
      </c>
      <c r="Q482" s="32"/>
      <c r="R482" s="33" t="s">
        <v>119</v>
      </c>
      <c r="S482" s="32"/>
      <c r="T482" s="33" t="s">
        <v>118</v>
      </c>
      <c r="U482" s="32"/>
      <c r="V482" s="33" t="s">
        <v>117</v>
      </c>
      <c r="W482" s="32"/>
      <c r="X482" s="33" t="s">
        <v>116</v>
      </c>
      <c r="Y482" s="32"/>
      <c r="Z482" s="33" t="s">
        <v>115</v>
      </c>
      <c r="AA482" s="32"/>
      <c r="AB482" s="31"/>
      <c r="AC482" s="32"/>
      <c r="AD482" s="31"/>
      <c r="AE482" s="23"/>
      <c r="AF482" s="251"/>
      <c r="AG482" s="251"/>
      <c r="AH482" s="22"/>
      <c r="AI482" s="11"/>
      <c r="AJ482" s="265"/>
      <c r="AK482" s="267"/>
      <c r="AL482" s="263"/>
      <c r="AM482" s="265"/>
      <c r="AN482" s="267"/>
      <c r="AO482" s="263"/>
      <c r="AP482" s="265"/>
      <c r="AQ482" s="267"/>
      <c r="AR482" s="263"/>
      <c r="AS482" s="265"/>
      <c r="AT482" s="267"/>
      <c r="AU482" s="263"/>
      <c r="AV482" s="265"/>
      <c r="AW482" s="275"/>
      <c r="AX482" s="270"/>
      <c r="AY482" s="292"/>
      <c r="AZ482" s="228"/>
      <c r="BA482" s="228"/>
      <c r="BB482" s="295"/>
    </row>
    <row r="483" spans="2:62" ht="28.15" customHeight="1" x14ac:dyDescent="0.2">
      <c r="B483" s="30"/>
      <c r="C483" s="244"/>
      <c r="D483" s="29"/>
      <c r="E483" s="28"/>
      <c r="F483" s="28"/>
      <c r="G483" s="27"/>
      <c r="H483" s="225"/>
      <c r="I483" s="248"/>
      <c r="J483" s="248"/>
      <c r="K483" s="248"/>
      <c r="L483" s="26" t="s">
        <v>114</v>
      </c>
      <c r="M483" s="25"/>
      <c r="N483" s="26" t="s">
        <v>112</v>
      </c>
      <c r="O483" s="25"/>
      <c r="P483" s="26" t="s">
        <v>111</v>
      </c>
      <c r="Q483" s="25"/>
      <c r="R483" s="26" t="s">
        <v>110</v>
      </c>
      <c r="S483" s="25"/>
      <c r="T483" s="26" t="s">
        <v>109</v>
      </c>
      <c r="U483" s="25"/>
      <c r="V483" s="26" t="s">
        <v>108</v>
      </c>
      <c r="W483" s="25"/>
      <c r="X483" s="26" t="s">
        <v>107</v>
      </c>
      <c r="Y483" s="25"/>
      <c r="Z483" s="26" t="s">
        <v>106</v>
      </c>
      <c r="AA483" s="25"/>
      <c r="AB483" s="24"/>
      <c r="AC483" s="25"/>
      <c r="AD483" s="24"/>
      <c r="AE483" s="23"/>
      <c r="AF483" s="251"/>
      <c r="AG483" s="251"/>
      <c r="AH483" s="22"/>
      <c r="AI483" s="11"/>
      <c r="AJ483" s="265"/>
      <c r="AK483" s="267"/>
      <c r="AL483" s="263"/>
      <c r="AM483" s="265"/>
      <c r="AN483" s="267"/>
      <c r="AO483" s="263"/>
      <c r="AP483" s="265"/>
      <c r="AQ483" s="267"/>
      <c r="AR483" s="263"/>
      <c r="AS483" s="265"/>
      <c r="AT483" s="267"/>
      <c r="AU483" s="263"/>
      <c r="AV483" s="265"/>
      <c r="AW483" s="275"/>
      <c r="AX483" s="270"/>
      <c r="AY483" s="292"/>
      <c r="AZ483" s="228"/>
      <c r="BA483" s="228"/>
      <c r="BB483" s="295"/>
    </row>
    <row r="484" spans="2:62" ht="28.15" customHeight="1" thickBot="1" x14ac:dyDescent="0.25">
      <c r="B484" s="30"/>
      <c r="C484" s="253"/>
      <c r="D484" s="51"/>
      <c r="E484" s="50"/>
      <c r="F484" s="50"/>
      <c r="G484" s="49"/>
      <c r="H484" s="226"/>
      <c r="I484" s="254"/>
      <c r="J484" s="254"/>
      <c r="K484" s="254"/>
      <c r="L484" s="48" t="s">
        <v>105</v>
      </c>
      <c r="M484" s="47"/>
      <c r="N484" s="48" t="s">
        <v>103</v>
      </c>
      <c r="O484" s="47"/>
      <c r="P484" s="48" t="s">
        <v>102</v>
      </c>
      <c r="Q484" s="47"/>
      <c r="R484" s="48" t="s">
        <v>101</v>
      </c>
      <c r="S484" s="47"/>
      <c r="T484" s="48">
        <v>20</v>
      </c>
      <c r="U484" s="47"/>
      <c r="V484" s="48" t="s">
        <v>100</v>
      </c>
      <c r="W484" s="47"/>
      <c r="X484" s="48" t="s">
        <v>99</v>
      </c>
      <c r="Y484" s="47"/>
      <c r="Z484" s="48" t="s">
        <v>98</v>
      </c>
      <c r="AA484" s="47"/>
      <c r="AB484" s="16"/>
      <c r="AC484" s="47"/>
      <c r="AD484" s="16"/>
      <c r="AE484" s="46"/>
      <c r="AF484" s="255"/>
      <c r="AG484" s="255"/>
      <c r="AH484" s="45"/>
      <c r="AI484" s="11"/>
      <c r="AJ484" s="266"/>
      <c r="AK484" s="268"/>
      <c r="AL484" s="264"/>
      <c r="AM484" s="266"/>
      <c r="AN484" s="268"/>
      <c r="AO484" s="264"/>
      <c r="AP484" s="266"/>
      <c r="AQ484" s="268"/>
      <c r="AR484" s="264"/>
      <c r="AS484" s="266"/>
      <c r="AT484" s="268"/>
      <c r="AU484" s="264"/>
      <c r="AV484" s="266"/>
      <c r="AW484" s="276"/>
      <c r="AX484" s="271"/>
      <c r="AY484" s="293"/>
      <c r="AZ484" s="229"/>
      <c r="BA484" s="229"/>
      <c r="BB484" s="296"/>
    </row>
    <row r="485" spans="2:62" ht="28.15" customHeight="1" x14ac:dyDescent="0.2">
      <c r="B485" s="30"/>
      <c r="C485" s="242">
        <v>3</v>
      </c>
      <c r="D485" s="44"/>
      <c r="E485" s="43"/>
      <c r="F485" s="43"/>
      <c r="G485" s="42"/>
      <c r="H485" s="223"/>
      <c r="I485" s="246"/>
      <c r="J485" s="246"/>
      <c r="K485" s="246"/>
      <c r="L485" s="41" t="s">
        <v>133</v>
      </c>
      <c r="M485" s="40"/>
      <c r="N485" s="41" t="s">
        <v>131</v>
      </c>
      <c r="O485" s="40"/>
      <c r="P485" s="41" t="s">
        <v>130</v>
      </c>
      <c r="Q485" s="40"/>
      <c r="R485" s="41" t="s">
        <v>129</v>
      </c>
      <c r="S485" s="40"/>
      <c r="T485" s="41" t="s">
        <v>128</v>
      </c>
      <c r="U485" s="40"/>
      <c r="V485" s="41" t="s">
        <v>127</v>
      </c>
      <c r="W485" s="40"/>
      <c r="X485" s="41" t="s">
        <v>126</v>
      </c>
      <c r="Y485" s="40"/>
      <c r="Z485" s="41" t="s">
        <v>125</v>
      </c>
      <c r="AA485" s="40"/>
      <c r="AB485" s="39"/>
      <c r="AC485" s="40"/>
      <c r="AD485" s="39"/>
      <c r="AE485" s="38"/>
      <c r="AF485" s="250"/>
      <c r="AG485" s="250"/>
      <c r="AH485" s="37"/>
      <c r="AI485" s="11"/>
      <c r="AJ485" s="233">
        <f>SUMPRODUCT(LEN($M485:$AA488)-LEN(SUBSTITUTE($M485:$AA488,"A", "")))</f>
        <v>0</v>
      </c>
      <c r="AK485" s="239">
        <f>SUMPRODUCT(LEN($AD485:$AD488)-LEN(SUBSTITUTE($AD485:$AD488,"A", "")))</f>
        <v>0</v>
      </c>
      <c r="AL485" s="230">
        <f>SUMPRODUCT(LEN($AC485:$AC488)-LEN(SUBSTITUTE($AC485:$AC488,"A", "")))</f>
        <v>0</v>
      </c>
      <c r="AM485" s="233">
        <f>SUMPRODUCT(LEN($M485:$AA488)-LEN(SUBSTITUTE($M485:$AA488,"S", "")))</f>
        <v>0</v>
      </c>
      <c r="AN485" s="239">
        <f>SUMPRODUCT(LEN($AD485:$AD488)-LEN(SUBSTITUTE($AD485:$AD488,"S", "")))</f>
        <v>0</v>
      </c>
      <c r="AO485" s="230">
        <f>SUMPRODUCT(LEN($AC485:$AC488)-LEN(SUBSTITUTE($AC485:$AC488,"S", "")))</f>
        <v>0</v>
      </c>
      <c r="AP485" s="233">
        <f>SUMPRODUCT(LEN($M485:$AA488)-LEN(SUBSTITUTE($M485:$AA488,"F", "")))</f>
        <v>0</v>
      </c>
      <c r="AQ485" s="239">
        <f>SUMPRODUCT(LEN($AD485:$AD488)-LEN(SUBSTITUTE($AD485:$AD488,"F", "")))</f>
        <v>0</v>
      </c>
      <c r="AR485" s="230">
        <f>SUMPRODUCT(LEN($AC485:$AC488)-LEN(SUBSTITUTE($AC485:$AC488,"F", "")))</f>
        <v>0</v>
      </c>
      <c r="AS485" s="233">
        <f>SUMPRODUCT(LEN($M485:$AA488)-LEN(SUBSTITUTE($M485:$AA488,"G", "")))</f>
        <v>0</v>
      </c>
      <c r="AT485" s="239">
        <f>SUMPRODUCT(LEN($AD485:$AD488)-LEN(SUBSTITUTE($AD485:$AD488,"G", "")))</f>
        <v>0</v>
      </c>
      <c r="AU485" s="230">
        <f>SUMPRODUCT(LEN($AC485:$AC488)-LEN(SUBSTITUTE($AC485:$AC488,"G", "")))</f>
        <v>0</v>
      </c>
      <c r="AV485" s="233">
        <f>SUMPRODUCT(LEN($L485:$AA488)-LEN(SUBSTITUTE($L485:$AA488,"M", "")))</f>
        <v>0</v>
      </c>
      <c r="AW485" s="236">
        <f>SUMPRODUCT(LEN($AD485:$AD488)-LEN(SUBSTITUTE($AD485:$AD488,"M", "")))</f>
        <v>0</v>
      </c>
      <c r="AX485" s="269">
        <f>SUMPRODUCT(LEN($AC485:$AC488)-LEN(SUBSTITUTE($AC485:$AC488,"M", "")))</f>
        <v>0</v>
      </c>
      <c r="AY485" s="291">
        <f>SUMPRODUCT(LEN($AE485:$AE488)-LEN(SUBSTITUTE($AE485:$AE488,"S", "")))</f>
        <v>0</v>
      </c>
      <c r="AZ485" s="227">
        <f>SUMPRODUCT(LEN($AE485:$AE488)-LEN(SUBSTITUTE($AE485:$AE488,"F", "")))</f>
        <v>0</v>
      </c>
      <c r="BA485" s="227">
        <f>SUMPRODUCT(LEN($AE485:$AE488)-LEN(SUBSTITUTE($AE485:$AE488,"G", "")))</f>
        <v>0</v>
      </c>
      <c r="BB485" s="294">
        <f>SUMPRODUCT(LEN($AE485:$AE488)-LEN(SUBSTITUTE($AE485:$AE488,"M", "")))</f>
        <v>0</v>
      </c>
    </row>
    <row r="486" spans="2:62" ht="28.15" customHeight="1" thickBot="1" x14ac:dyDescent="0.25">
      <c r="B486" s="30"/>
      <c r="C486" s="243"/>
      <c r="D486" s="36"/>
      <c r="E486" s="35"/>
      <c r="F486" s="35"/>
      <c r="G486" s="34"/>
      <c r="H486" s="224"/>
      <c r="I486" s="247"/>
      <c r="J486" s="247"/>
      <c r="K486" s="247"/>
      <c r="L486" s="33" t="s">
        <v>123</v>
      </c>
      <c r="M486" s="32"/>
      <c r="N486" s="33" t="s">
        <v>122</v>
      </c>
      <c r="O486" s="32"/>
      <c r="P486" s="33" t="s">
        <v>120</v>
      </c>
      <c r="Q486" s="32"/>
      <c r="R486" s="33" t="s">
        <v>119</v>
      </c>
      <c r="S486" s="32"/>
      <c r="T486" s="33" t="s">
        <v>118</v>
      </c>
      <c r="U486" s="32"/>
      <c r="V486" s="33" t="s">
        <v>117</v>
      </c>
      <c r="W486" s="32"/>
      <c r="X486" s="33" t="s">
        <v>116</v>
      </c>
      <c r="Y486" s="32"/>
      <c r="Z486" s="33" t="s">
        <v>115</v>
      </c>
      <c r="AA486" s="32"/>
      <c r="AB486" s="31"/>
      <c r="AC486" s="32"/>
      <c r="AD486" s="31"/>
      <c r="AE486" s="23"/>
      <c r="AF486" s="251"/>
      <c r="AG486" s="251"/>
      <c r="AH486" s="22"/>
      <c r="AI486" s="11"/>
      <c r="AJ486" s="265"/>
      <c r="AK486" s="267"/>
      <c r="AL486" s="263"/>
      <c r="AM486" s="265"/>
      <c r="AN486" s="267"/>
      <c r="AO486" s="263"/>
      <c r="AP486" s="265"/>
      <c r="AQ486" s="267"/>
      <c r="AR486" s="263"/>
      <c r="AS486" s="265"/>
      <c r="AT486" s="267"/>
      <c r="AU486" s="263"/>
      <c r="AV486" s="265"/>
      <c r="AW486" s="275"/>
      <c r="AX486" s="270"/>
      <c r="AY486" s="292"/>
      <c r="AZ486" s="228"/>
      <c r="BA486" s="228"/>
      <c r="BB486" s="295"/>
    </row>
    <row r="487" spans="2:62" ht="28.15" customHeight="1" x14ac:dyDescent="0.2">
      <c r="B487" s="30"/>
      <c r="C487" s="244"/>
      <c r="D487" s="29"/>
      <c r="E487" s="28"/>
      <c r="F487" s="28"/>
      <c r="G487" s="27"/>
      <c r="H487" s="225"/>
      <c r="I487" s="248"/>
      <c r="J487" s="248"/>
      <c r="K487" s="248"/>
      <c r="L487" s="26" t="s">
        <v>114</v>
      </c>
      <c r="M487" s="25"/>
      <c r="N487" s="26" t="s">
        <v>112</v>
      </c>
      <c r="O487" s="25"/>
      <c r="P487" s="26" t="s">
        <v>111</v>
      </c>
      <c r="Q487" s="25"/>
      <c r="R487" s="26" t="s">
        <v>110</v>
      </c>
      <c r="S487" s="25"/>
      <c r="T487" s="26" t="s">
        <v>109</v>
      </c>
      <c r="U487" s="25"/>
      <c r="V487" s="26" t="s">
        <v>108</v>
      </c>
      <c r="W487" s="25"/>
      <c r="X487" s="26" t="s">
        <v>107</v>
      </c>
      <c r="Y487" s="25"/>
      <c r="Z487" s="26" t="s">
        <v>106</v>
      </c>
      <c r="AA487" s="25"/>
      <c r="AB487" s="24"/>
      <c r="AC487" s="25"/>
      <c r="AD487" s="24"/>
      <c r="AE487" s="23"/>
      <c r="AF487" s="251"/>
      <c r="AG487" s="251"/>
      <c r="AH487" s="22"/>
      <c r="AI487" s="11"/>
      <c r="AJ487" s="265"/>
      <c r="AK487" s="267"/>
      <c r="AL487" s="263"/>
      <c r="AM487" s="265"/>
      <c r="AN487" s="267"/>
      <c r="AO487" s="263"/>
      <c r="AP487" s="265"/>
      <c r="AQ487" s="267"/>
      <c r="AR487" s="263"/>
      <c r="AS487" s="265"/>
      <c r="AT487" s="267"/>
      <c r="AU487" s="263"/>
      <c r="AV487" s="265"/>
      <c r="AW487" s="275"/>
      <c r="AX487" s="270"/>
      <c r="AY487" s="292"/>
      <c r="AZ487" s="228"/>
      <c r="BA487" s="228"/>
      <c r="BB487" s="295"/>
    </row>
    <row r="488" spans="2:62" ht="28.15" customHeight="1" thickBot="1" x14ac:dyDescent="0.25">
      <c r="B488" s="21"/>
      <c r="C488" s="245"/>
      <c r="D488" s="20"/>
      <c r="E488" s="19"/>
      <c r="F488" s="19"/>
      <c r="G488" s="18"/>
      <c r="H488" s="226"/>
      <c r="I488" s="249"/>
      <c r="J488" s="249"/>
      <c r="K488" s="249"/>
      <c r="L488" s="17" t="s">
        <v>105</v>
      </c>
      <c r="M488" s="15"/>
      <c r="N488" s="17" t="s">
        <v>103</v>
      </c>
      <c r="O488" s="15"/>
      <c r="P488" s="17" t="s">
        <v>102</v>
      </c>
      <c r="Q488" s="15"/>
      <c r="R488" s="17" t="s">
        <v>101</v>
      </c>
      <c r="S488" s="15"/>
      <c r="T488" s="17">
        <v>20</v>
      </c>
      <c r="U488" s="15"/>
      <c r="V488" s="17" t="s">
        <v>100</v>
      </c>
      <c r="W488" s="15"/>
      <c r="X488" s="17" t="s">
        <v>99</v>
      </c>
      <c r="Y488" s="15"/>
      <c r="Z488" s="17" t="s">
        <v>98</v>
      </c>
      <c r="AA488" s="15"/>
      <c r="AB488" s="16"/>
      <c r="AC488" s="15"/>
      <c r="AD488" s="14"/>
      <c r="AE488" s="13"/>
      <c r="AF488" s="252"/>
      <c r="AG488" s="252"/>
      <c r="AH488" s="12"/>
      <c r="AI488" s="11"/>
      <c r="AJ488" s="266"/>
      <c r="AK488" s="268"/>
      <c r="AL488" s="264"/>
      <c r="AM488" s="266"/>
      <c r="AN488" s="268"/>
      <c r="AO488" s="264"/>
      <c r="AP488" s="266"/>
      <c r="AQ488" s="268"/>
      <c r="AR488" s="264"/>
      <c r="AS488" s="266"/>
      <c r="AT488" s="268"/>
      <c r="AU488" s="264"/>
      <c r="AV488" s="266"/>
      <c r="AW488" s="276"/>
      <c r="AX488" s="271"/>
      <c r="AY488" s="293"/>
      <c r="AZ488" s="229"/>
      <c r="BA488" s="229"/>
      <c r="BB488" s="296"/>
    </row>
    <row r="489" spans="2:62" ht="85.9" customHeight="1" thickTop="1" thickBot="1" x14ac:dyDescent="0.35">
      <c r="B489" s="105" t="s">
        <v>174</v>
      </c>
      <c r="C489" s="95" t="s">
        <v>173</v>
      </c>
      <c r="D489" s="100" t="s">
        <v>172</v>
      </c>
      <c r="E489" s="104" t="s">
        <v>171</v>
      </c>
      <c r="F489" s="103"/>
      <c r="G489" s="102"/>
      <c r="H489" s="101" t="s">
        <v>170</v>
      </c>
      <c r="I489" s="100" t="s">
        <v>96</v>
      </c>
      <c r="J489" s="100" t="s">
        <v>169</v>
      </c>
      <c r="K489" s="100" t="s">
        <v>97</v>
      </c>
      <c r="L489" s="256" t="s">
        <v>168</v>
      </c>
      <c r="M489" s="262"/>
      <c r="N489" s="256" t="s">
        <v>167</v>
      </c>
      <c r="O489" s="262"/>
      <c r="P489" s="256" t="s">
        <v>167</v>
      </c>
      <c r="Q489" s="257"/>
      <c r="R489" s="256" t="s">
        <v>167</v>
      </c>
      <c r="S489" s="257"/>
      <c r="T489" s="256" t="s">
        <v>167</v>
      </c>
      <c r="U489" s="257"/>
      <c r="V489" s="256" t="s">
        <v>167</v>
      </c>
      <c r="W489" s="257"/>
      <c r="X489" s="256" t="s">
        <v>167</v>
      </c>
      <c r="Y489" s="257"/>
      <c r="Z489" s="256" t="s">
        <v>167</v>
      </c>
      <c r="AA489" s="257"/>
      <c r="AB489" s="261" t="s">
        <v>166</v>
      </c>
      <c r="AC489" s="257"/>
      <c r="AD489" s="101" t="s">
        <v>165</v>
      </c>
      <c r="AE489" s="101" t="s">
        <v>164</v>
      </c>
      <c r="AF489" s="100" t="s">
        <v>163</v>
      </c>
      <c r="AG489" s="100" t="s">
        <v>162</v>
      </c>
      <c r="AH489" s="99" t="s">
        <v>161</v>
      </c>
      <c r="AI489" s="98"/>
      <c r="AJ489" s="96" t="s">
        <v>160</v>
      </c>
      <c r="AK489" s="95" t="s">
        <v>159</v>
      </c>
      <c r="AL489" s="94" t="s">
        <v>158</v>
      </c>
      <c r="AM489" s="96" t="s">
        <v>157</v>
      </c>
      <c r="AN489" s="95" t="s">
        <v>156</v>
      </c>
      <c r="AO489" s="94" t="s">
        <v>155</v>
      </c>
      <c r="AP489" s="96" t="s">
        <v>154</v>
      </c>
      <c r="AQ489" s="95" t="s">
        <v>153</v>
      </c>
      <c r="AR489" s="97" t="s">
        <v>152</v>
      </c>
      <c r="AS489" s="96" t="s">
        <v>151</v>
      </c>
      <c r="AT489" s="95" t="s">
        <v>150</v>
      </c>
      <c r="AU489" s="94" t="s">
        <v>149</v>
      </c>
      <c r="AV489" s="96" t="s">
        <v>148</v>
      </c>
      <c r="AW489" s="95" t="s">
        <v>147</v>
      </c>
      <c r="AX489" s="94" t="s">
        <v>146</v>
      </c>
      <c r="AY489" s="93" t="s">
        <v>145</v>
      </c>
      <c r="AZ489" s="92" t="s">
        <v>144</v>
      </c>
      <c r="BA489" s="92" t="s">
        <v>143</v>
      </c>
      <c r="BB489" s="91" t="s">
        <v>142</v>
      </c>
    </row>
    <row r="490" spans="2:62" ht="48" thickBot="1" x14ac:dyDescent="0.3">
      <c r="B490" s="90" t="s">
        <v>220</v>
      </c>
      <c r="C490" s="89"/>
      <c r="D490" s="88"/>
      <c r="E490" s="258"/>
      <c r="F490" s="259"/>
      <c r="G490" s="260"/>
      <c r="H490" s="87" t="s">
        <v>140</v>
      </c>
      <c r="I490" s="86"/>
      <c r="J490" s="86"/>
      <c r="K490" s="85"/>
      <c r="L490" s="84"/>
      <c r="M490" s="81"/>
      <c r="N490" s="84"/>
      <c r="O490" s="81"/>
      <c r="P490" s="84"/>
      <c r="Q490" s="81"/>
      <c r="R490" s="84"/>
      <c r="S490" s="81"/>
      <c r="T490" s="84"/>
      <c r="U490" s="81"/>
      <c r="V490" s="84"/>
      <c r="W490" s="81"/>
      <c r="X490" s="84"/>
      <c r="Y490" s="81"/>
      <c r="Z490" s="84"/>
      <c r="AA490" s="83"/>
      <c r="AB490" s="82" t="s">
        <v>139</v>
      </c>
      <c r="AC490" s="81"/>
      <c r="AD490" s="81"/>
      <c r="AE490" s="81"/>
      <c r="AF490" s="80"/>
      <c r="AG490" s="80"/>
      <c r="AH490" s="60"/>
      <c r="AI490" s="79" t="s">
        <v>138</v>
      </c>
      <c r="AJ490" s="78">
        <f t="shared" ref="AJ490:BB490" si="64">SUM(AJ492:AJ503)</f>
        <v>64</v>
      </c>
      <c r="AK490" s="77">
        <f t="shared" si="64"/>
        <v>10</v>
      </c>
      <c r="AL490" s="76">
        <f t="shared" si="64"/>
        <v>0</v>
      </c>
      <c r="AM490" s="78">
        <f t="shared" si="64"/>
        <v>30</v>
      </c>
      <c r="AN490" s="77">
        <f t="shared" si="64"/>
        <v>0</v>
      </c>
      <c r="AO490" s="76">
        <f t="shared" si="64"/>
        <v>0</v>
      </c>
      <c r="AP490" s="78">
        <f t="shared" si="64"/>
        <v>0</v>
      </c>
      <c r="AQ490" s="77">
        <f t="shared" si="64"/>
        <v>0</v>
      </c>
      <c r="AR490" s="76">
        <f t="shared" si="64"/>
        <v>0</v>
      </c>
      <c r="AS490" s="78">
        <f t="shared" si="64"/>
        <v>11</v>
      </c>
      <c r="AT490" s="77">
        <f t="shared" si="64"/>
        <v>2</v>
      </c>
      <c r="AU490" s="76">
        <f t="shared" si="64"/>
        <v>0</v>
      </c>
      <c r="AV490" s="78">
        <f t="shared" si="64"/>
        <v>1</v>
      </c>
      <c r="AW490" s="77">
        <f t="shared" si="64"/>
        <v>0</v>
      </c>
      <c r="AX490" s="76">
        <f t="shared" si="64"/>
        <v>0</v>
      </c>
      <c r="AY490" s="75">
        <f t="shared" si="64"/>
        <v>0</v>
      </c>
      <c r="AZ490" s="74">
        <f t="shared" si="64"/>
        <v>0</v>
      </c>
      <c r="BA490" s="74">
        <f t="shared" si="64"/>
        <v>0</v>
      </c>
      <c r="BB490" s="73">
        <f t="shared" si="64"/>
        <v>0</v>
      </c>
      <c r="BC490" s="72" t="s">
        <v>137</v>
      </c>
      <c r="BF490" s="5">
        <f>SUM(AJ490:AL490)/$BG$5</f>
        <v>74</v>
      </c>
      <c r="BG490" s="5">
        <f>SUM(AM490:AO490,AY490)/$BG$5</f>
        <v>30</v>
      </c>
      <c r="BH490" s="5">
        <f>SUM(AP490:AR490,AZ490)/$BG$5</f>
        <v>0</v>
      </c>
      <c r="BI490" s="5">
        <f>SUM(AS490:AU490,BA490)/$BG$5</f>
        <v>13</v>
      </c>
      <c r="BJ490" s="5">
        <f>SUM(AV490:AX490,BB490)/$BG$5</f>
        <v>1</v>
      </c>
    </row>
    <row r="491" spans="2:62" ht="37.5" thickBot="1" x14ac:dyDescent="0.3">
      <c r="B491" s="71"/>
      <c r="C491" s="70"/>
      <c r="D491" s="69"/>
      <c r="E491" s="68"/>
      <c r="F491" s="68"/>
      <c r="G491" s="67"/>
      <c r="H491" s="66"/>
      <c r="I491" s="64"/>
      <c r="J491" s="64"/>
      <c r="K491" s="65"/>
      <c r="L491" s="64"/>
      <c r="M491" s="62"/>
      <c r="N491" s="64"/>
      <c r="O491" s="62"/>
      <c r="P491" s="64"/>
      <c r="Q491" s="62"/>
      <c r="R491" s="64"/>
      <c r="S491" s="62"/>
      <c r="T491" s="64"/>
      <c r="U491" s="62"/>
      <c r="V491" s="64"/>
      <c r="W491" s="62"/>
      <c r="X491" s="64"/>
      <c r="Y491" s="62"/>
      <c r="Z491" s="64"/>
      <c r="AA491" s="62"/>
      <c r="AB491" s="63"/>
      <c r="AC491" s="62"/>
      <c r="AD491" s="62"/>
      <c r="AE491" s="62"/>
      <c r="AF491" s="61"/>
      <c r="AG491" s="61"/>
      <c r="AH491" s="60"/>
      <c r="AI491" s="59" t="s">
        <v>136</v>
      </c>
      <c r="AJ491" s="214">
        <f t="shared" ref="AJ491:BB491" si="65">AJ490/1</f>
        <v>64</v>
      </c>
      <c r="AK491" s="213">
        <f t="shared" si="65"/>
        <v>10</v>
      </c>
      <c r="AL491" s="212">
        <f t="shared" si="65"/>
        <v>0</v>
      </c>
      <c r="AM491" s="214">
        <f t="shared" si="65"/>
        <v>30</v>
      </c>
      <c r="AN491" s="213">
        <f t="shared" si="65"/>
        <v>0</v>
      </c>
      <c r="AO491" s="212">
        <f t="shared" si="65"/>
        <v>0</v>
      </c>
      <c r="AP491" s="214">
        <f t="shared" si="65"/>
        <v>0</v>
      </c>
      <c r="AQ491" s="213">
        <f t="shared" si="65"/>
        <v>0</v>
      </c>
      <c r="AR491" s="212">
        <f t="shared" si="65"/>
        <v>0</v>
      </c>
      <c r="AS491" s="214">
        <f t="shared" si="65"/>
        <v>11</v>
      </c>
      <c r="AT491" s="213">
        <f t="shared" si="65"/>
        <v>2</v>
      </c>
      <c r="AU491" s="212">
        <f t="shared" si="65"/>
        <v>0</v>
      </c>
      <c r="AV491" s="214">
        <f t="shared" si="65"/>
        <v>1</v>
      </c>
      <c r="AW491" s="213">
        <f t="shared" si="65"/>
        <v>0</v>
      </c>
      <c r="AX491" s="212">
        <f t="shared" si="65"/>
        <v>0</v>
      </c>
      <c r="AY491" s="211">
        <f t="shared" si="65"/>
        <v>0</v>
      </c>
      <c r="AZ491" s="210">
        <f t="shared" si="65"/>
        <v>0</v>
      </c>
      <c r="BA491" s="210">
        <f t="shared" si="65"/>
        <v>0</v>
      </c>
      <c r="BB491" s="209">
        <f t="shared" si="65"/>
        <v>0</v>
      </c>
      <c r="BC491" s="52" t="s">
        <v>135</v>
      </c>
    </row>
    <row r="492" spans="2:62" ht="28.15" customHeight="1" x14ac:dyDescent="0.2">
      <c r="B492" s="30"/>
      <c r="C492" s="242">
        <v>1</v>
      </c>
      <c r="D492" s="44"/>
      <c r="E492" s="43"/>
      <c r="F492" s="43"/>
      <c r="G492" s="42"/>
      <c r="H492" s="223" t="s">
        <v>134</v>
      </c>
      <c r="I492" s="246">
        <v>123</v>
      </c>
      <c r="J492" s="246">
        <v>36</v>
      </c>
      <c r="K492" s="246">
        <v>8</v>
      </c>
      <c r="L492" s="41" t="s">
        <v>133</v>
      </c>
      <c r="M492" s="40" t="s">
        <v>132</v>
      </c>
      <c r="N492" s="41" t="s">
        <v>131</v>
      </c>
      <c r="O492" s="40" t="s">
        <v>621</v>
      </c>
      <c r="P492" s="41" t="s">
        <v>130</v>
      </c>
      <c r="Q492" s="40" t="s">
        <v>978</v>
      </c>
      <c r="R492" s="41" t="s">
        <v>129</v>
      </c>
      <c r="S492" s="40" t="s">
        <v>132</v>
      </c>
      <c r="T492" s="41" t="s">
        <v>128</v>
      </c>
      <c r="U492" s="40" t="s">
        <v>951</v>
      </c>
      <c r="V492" s="41" t="s">
        <v>127</v>
      </c>
      <c r="W492" s="40" t="s">
        <v>447</v>
      </c>
      <c r="X492" s="41" t="s">
        <v>126</v>
      </c>
      <c r="Y492" s="40" t="s">
        <v>113</v>
      </c>
      <c r="Z492" s="41" t="s">
        <v>125</v>
      </c>
      <c r="AA492" s="40"/>
      <c r="AB492" s="39"/>
      <c r="AC492" s="40"/>
      <c r="AD492" s="39" t="s">
        <v>1650</v>
      </c>
      <c r="AE492" s="38"/>
      <c r="AF492" s="250"/>
      <c r="AG492" s="250"/>
      <c r="AH492" s="37"/>
      <c r="AI492" s="11"/>
      <c r="AJ492" s="233">
        <f>SUMPRODUCT(LEN($M492:$AA495)-LEN(SUBSTITUTE($M492:$AA495,"A", "")))</f>
        <v>64</v>
      </c>
      <c r="AK492" s="239">
        <f>SUMPRODUCT(LEN($AD492:$AD495)-LEN(SUBSTITUTE($AD492:$AD495,"A", "")))</f>
        <v>10</v>
      </c>
      <c r="AL492" s="230">
        <f>SUMPRODUCT(LEN($AC492:$AC495)-LEN(SUBSTITUTE($AC492:$AC495,"A", "")))</f>
        <v>0</v>
      </c>
      <c r="AM492" s="233">
        <f>SUMPRODUCT(LEN($M492:$AA495)-LEN(SUBSTITUTE($M492:$AA495,"S", "")))</f>
        <v>30</v>
      </c>
      <c r="AN492" s="239">
        <f>SUMPRODUCT(LEN($AD492:$AD495)-LEN(SUBSTITUTE($AD492:$AD495,"S", "")))</f>
        <v>0</v>
      </c>
      <c r="AO492" s="230">
        <f>SUMPRODUCT(LEN($AC492:$AC495)-LEN(SUBSTITUTE($AC492:$AC495,"S", "")))</f>
        <v>0</v>
      </c>
      <c r="AP492" s="233">
        <f>SUMPRODUCT(LEN($M492:$AA495)-LEN(SUBSTITUTE($M492:$AA495,"F", "")))</f>
        <v>0</v>
      </c>
      <c r="AQ492" s="239">
        <f>SUMPRODUCT(LEN($AD492:$AD495)-LEN(SUBSTITUTE($AD492:$AD495,"F", "")))</f>
        <v>0</v>
      </c>
      <c r="AR492" s="230">
        <f>SUMPRODUCT(LEN($AC492:$AC495)-LEN(SUBSTITUTE($AC492:$AC495,"F", "")))</f>
        <v>0</v>
      </c>
      <c r="AS492" s="233">
        <f>SUMPRODUCT(LEN($M492:$AA495)-LEN(SUBSTITUTE($M492:$AA495,"G", "")))</f>
        <v>11</v>
      </c>
      <c r="AT492" s="239">
        <f>SUMPRODUCT(LEN($AD492:$AD495)-LEN(SUBSTITUTE($AD492:$AD495,"G", "")))</f>
        <v>2</v>
      </c>
      <c r="AU492" s="230">
        <f>SUMPRODUCT(LEN($AC492:$AC495)-LEN(SUBSTITUTE($AC492:$AC495,"G", "")))</f>
        <v>0</v>
      </c>
      <c r="AV492" s="233">
        <f>SUMPRODUCT(LEN($L492:$AA495)-LEN(SUBSTITUTE($L492:$AA495,"M", "")))</f>
        <v>1</v>
      </c>
      <c r="AW492" s="236">
        <f>SUMPRODUCT(LEN($AD492:$AD495)-LEN(SUBSTITUTE($AD492:$AD495,"M", "")))</f>
        <v>0</v>
      </c>
      <c r="AX492" s="269">
        <f>SUMPRODUCT(LEN($AC492:$AC495)-LEN(SUBSTITUTE($AC492:$AC495,"M", "")))</f>
        <v>0</v>
      </c>
      <c r="AY492" s="291">
        <f>SUMPRODUCT(LEN($AE492:$AE495)-LEN(SUBSTITUTE($AE492:$AE495,"S", "")))</f>
        <v>0</v>
      </c>
      <c r="AZ492" s="227">
        <f>SUMPRODUCT(LEN($AE492:$AE495)-LEN(SUBSTITUTE($AE492:$AE495,"F", "")))</f>
        <v>0</v>
      </c>
      <c r="BA492" s="227">
        <f>SUMPRODUCT(LEN($AE492:$AE495)-LEN(SUBSTITUTE($AE492:$AE495,"G", "")))</f>
        <v>0</v>
      </c>
      <c r="BB492" s="294">
        <f>SUMPRODUCT(LEN($AE492:$AE495)-LEN(SUBSTITUTE($AE492:$AE495,"M", "")))</f>
        <v>0</v>
      </c>
    </row>
    <row r="493" spans="2:62" ht="28.15" customHeight="1" thickBot="1" x14ac:dyDescent="0.25">
      <c r="B493" s="30"/>
      <c r="C493" s="243"/>
      <c r="D493" s="36"/>
      <c r="E493" s="35"/>
      <c r="F493" s="35"/>
      <c r="G493" s="34"/>
      <c r="H493" s="224"/>
      <c r="I493" s="247"/>
      <c r="J493" s="247"/>
      <c r="K493" s="247"/>
      <c r="L493" s="33" t="s">
        <v>123</v>
      </c>
      <c r="M493" s="32" t="s">
        <v>132</v>
      </c>
      <c r="N493" s="33" t="s">
        <v>122</v>
      </c>
      <c r="O493" s="32" t="s">
        <v>976</v>
      </c>
      <c r="P493" s="33" t="s">
        <v>120</v>
      </c>
      <c r="Q493" s="32" t="s">
        <v>623</v>
      </c>
      <c r="R493" s="33" t="s">
        <v>119</v>
      </c>
      <c r="S493" s="32" t="s">
        <v>833</v>
      </c>
      <c r="T493" s="33" t="s">
        <v>118</v>
      </c>
      <c r="U493" s="32" t="s">
        <v>665</v>
      </c>
      <c r="V493" s="33" t="s">
        <v>117</v>
      </c>
      <c r="W493" s="32" t="s">
        <v>425</v>
      </c>
      <c r="X493" s="33" t="s">
        <v>116</v>
      </c>
      <c r="Y493" s="32" t="s">
        <v>113</v>
      </c>
      <c r="Z493" s="33" t="s">
        <v>115</v>
      </c>
      <c r="AA493" s="32"/>
      <c r="AB493" s="31"/>
      <c r="AC493" s="32"/>
      <c r="AD493" s="31"/>
      <c r="AE493" s="23"/>
      <c r="AF493" s="251"/>
      <c r="AG493" s="251"/>
      <c r="AH493" s="22"/>
      <c r="AI493" s="11"/>
      <c r="AJ493" s="265"/>
      <c r="AK493" s="267"/>
      <c r="AL493" s="263"/>
      <c r="AM493" s="265"/>
      <c r="AN493" s="267"/>
      <c r="AO493" s="263"/>
      <c r="AP493" s="265"/>
      <c r="AQ493" s="267"/>
      <c r="AR493" s="263"/>
      <c r="AS493" s="265"/>
      <c r="AT493" s="267"/>
      <c r="AU493" s="263"/>
      <c r="AV493" s="265"/>
      <c r="AW493" s="275"/>
      <c r="AX493" s="270"/>
      <c r="AY493" s="292"/>
      <c r="AZ493" s="228"/>
      <c r="BA493" s="228"/>
      <c r="BB493" s="295"/>
    </row>
    <row r="494" spans="2:62" ht="28.15" customHeight="1" x14ac:dyDescent="0.2">
      <c r="B494" s="30"/>
      <c r="C494" s="244"/>
      <c r="D494" s="29"/>
      <c r="E494" s="28"/>
      <c r="F494" s="28"/>
      <c r="G494" s="27"/>
      <c r="H494" s="225">
        <v>236</v>
      </c>
      <c r="I494" s="248"/>
      <c r="J494" s="248"/>
      <c r="K494" s="248"/>
      <c r="L494" s="26" t="s">
        <v>114</v>
      </c>
      <c r="M494" s="25" t="s">
        <v>186</v>
      </c>
      <c r="N494" s="26" t="s">
        <v>112</v>
      </c>
      <c r="O494" s="25" t="s">
        <v>1273</v>
      </c>
      <c r="P494" s="26" t="s">
        <v>111</v>
      </c>
      <c r="Q494" s="25" t="s">
        <v>434</v>
      </c>
      <c r="R494" s="26" t="s">
        <v>110</v>
      </c>
      <c r="S494" s="25" t="s">
        <v>636</v>
      </c>
      <c r="T494" s="26" t="s">
        <v>109</v>
      </c>
      <c r="U494" s="25" t="s">
        <v>444</v>
      </c>
      <c r="V494" s="26" t="s">
        <v>108</v>
      </c>
      <c r="W494" s="25" t="s">
        <v>188</v>
      </c>
      <c r="X494" s="26" t="s">
        <v>107</v>
      </c>
      <c r="Y494" s="25" t="s">
        <v>121</v>
      </c>
      <c r="Z494" s="26" t="s">
        <v>106</v>
      </c>
      <c r="AA494" s="25"/>
      <c r="AB494" s="24"/>
      <c r="AC494" s="25"/>
      <c r="AD494" s="24"/>
      <c r="AE494" s="23"/>
      <c r="AF494" s="251"/>
      <c r="AG494" s="251"/>
      <c r="AH494" s="22"/>
      <c r="AI494" s="11"/>
      <c r="AJ494" s="265"/>
      <c r="AK494" s="267"/>
      <c r="AL494" s="263"/>
      <c r="AM494" s="265"/>
      <c r="AN494" s="267"/>
      <c r="AO494" s="263"/>
      <c r="AP494" s="265"/>
      <c r="AQ494" s="267"/>
      <c r="AR494" s="263"/>
      <c r="AS494" s="265"/>
      <c r="AT494" s="267"/>
      <c r="AU494" s="263"/>
      <c r="AV494" s="265"/>
      <c r="AW494" s="275"/>
      <c r="AX494" s="270"/>
      <c r="AY494" s="292"/>
      <c r="AZ494" s="228"/>
      <c r="BA494" s="228"/>
      <c r="BB494" s="295"/>
    </row>
    <row r="495" spans="2:62" ht="28.15" customHeight="1" thickBot="1" x14ac:dyDescent="0.25">
      <c r="B495" s="30"/>
      <c r="C495" s="253"/>
      <c r="D495" s="51"/>
      <c r="E495" s="50"/>
      <c r="F495" s="50"/>
      <c r="G495" s="49"/>
      <c r="H495" s="226"/>
      <c r="I495" s="254"/>
      <c r="J495" s="254"/>
      <c r="K495" s="254"/>
      <c r="L495" s="48" t="s">
        <v>105</v>
      </c>
      <c r="M495" s="47" t="s">
        <v>186</v>
      </c>
      <c r="N495" s="48" t="s">
        <v>103</v>
      </c>
      <c r="O495" s="47" t="s">
        <v>186</v>
      </c>
      <c r="P495" s="48" t="s">
        <v>102</v>
      </c>
      <c r="Q495" s="47" t="s">
        <v>649</v>
      </c>
      <c r="R495" s="48" t="s">
        <v>101</v>
      </c>
      <c r="S495" s="47" t="s">
        <v>956</v>
      </c>
      <c r="T495" s="48">
        <v>20</v>
      </c>
      <c r="U495" s="47" t="s">
        <v>403</v>
      </c>
      <c r="V495" s="48" t="s">
        <v>100</v>
      </c>
      <c r="W495" s="47" t="s">
        <v>113</v>
      </c>
      <c r="X495" s="48" t="s">
        <v>99</v>
      </c>
      <c r="Y495" s="47" t="s">
        <v>121</v>
      </c>
      <c r="Z495" s="48" t="s">
        <v>98</v>
      </c>
      <c r="AA495" s="47"/>
      <c r="AB495" s="16"/>
      <c r="AC495" s="47"/>
      <c r="AD495" s="16"/>
      <c r="AE495" s="46"/>
      <c r="AF495" s="255"/>
      <c r="AG495" s="255"/>
      <c r="AH495" s="45"/>
      <c r="AI495" s="11"/>
      <c r="AJ495" s="266"/>
      <c r="AK495" s="268"/>
      <c r="AL495" s="264"/>
      <c r="AM495" s="266"/>
      <c r="AN495" s="268"/>
      <c r="AO495" s="264"/>
      <c r="AP495" s="266"/>
      <c r="AQ495" s="268"/>
      <c r="AR495" s="264"/>
      <c r="AS495" s="266"/>
      <c r="AT495" s="268"/>
      <c r="AU495" s="264"/>
      <c r="AV495" s="266"/>
      <c r="AW495" s="276"/>
      <c r="AX495" s="271"/>
      <c r="AY495" s="293"/>
      <c r="AZ495" s="229"/>
      <c r="BA495" s="229"/>
      <c r="BB495" s="296"/>
    </row>
    <row r="496" spans="2:62" ht="28.15" customHeight="1" x14ac:dyDescent="0.2">
      <c r="B496" s="30"/>
      <c r="C496" s="242">
        <v>2</v>
      </c>
      <c r="D496" s="44"/>
      <c r="E496" s="43"/>
      <c r="F496" s="43"/>
      <c r="G496" s="42"/>
      <c r="H496" s="223"/>
      <c r="I496" s="246"/>
      <c r="J496" s="246"/>
      <c r="K496" s="246"/>
      <c r="L496" s="41" t="s">
        <v>133</v>
      </c>
      <c r="M496" s="40"/>
      <c r="N496" s="41" t="s">
        <v>131</v>
      </c>
      <c r="O496" s="40"/>
      <c r="P496" s="41" t="s">
        <v>130</v>
      </c>
      <c r="Q496" s="40"/>
      <c r="R496" s="41" t="s">
        <v>129</v>
      </c>
      <c r="S496" s="40"/>
      <c r="T496" s="41" t="s">
        <v>128</v>
      </c>
      <c r="U496" s="40"/>
      <c r="V496" s="41" t="s">
        <v>127</v>
      </c>
      <c r="W496" s="40"/>
      <c r="X496" s="41" t="s">
        <v>126</v>
      </c>
      <c r="Y496" s="40"/>
      <c r="Z496" s="41" t="s">
        <v>125</v>
      </c>
      <c r="AA496" s="40"/>
      <c r="AB496" s="39"/>
      <c r="AC496" s="40"/>
      <c r="AD496" s="39"/>
      <c r="AE496" s="38"/>
      <c r="AF496" s="250"/>
      <c r="AG496" s="250"/>
      <c r="AH496" s="37"/>
      <c r="AI496" s="11"/>
      <c r="AJ496" s="233">
        <f>SUMPRODUCT(LEN($M496:$AA499)-LEN(SUBSTITUTE($M496:$AA499,"A", "")))</f>
        <v>0</v>
      </c>
      <c r="AK496" s="239">
        <f>SUMPRODUCT(LEN($AD496:$AD499)-LEN(SUBSTITUTE($AD496:$AD499,"A", "")))</f>
        <v>0</v>
      </c>
      <c r="AL496" s="230">
        <f>SUMPRODUCT(LEN($AC496:$AC499)-LEN(SUBSTITUTE($AC496:$AC499,"A", "")))</f>
        <v>0</v>
      </c>
      <c r="AM496" s="233">
        <f>SUMPRODUCT(LEN($M496:$AA499)-LEN(SUBSTITUTE($M496:$AA499,"S", "")))</f>
        <v>0</v>
      </c>
      <c r="AN496" s="239">
        <f>SUMPRODUCT(LEN($AD496:$AD499)-LEN(SUBSTITUTE($AD496:$AD499,"S", "")))</f>
        <v>0</v>
      </c>
      <c r="AO496" s="230">
        <f>SUMPRODUCT(LEN($AC496:$AC499)-LEN(SUBSTITUTE($AC496:$AC499,"S", "")))</f>
        <v>0</v>
      </c>
      <c r="AP496" s="233">
        <f>SUMPRODUCT(LEN($M496:$AA499)-LEN(SUBSTITUTE($M496:$AA499,"F", "")))</f>
        <v>0</v>
      </c>
      <c r="AQ496" s="239">
        <f>SUMPRODUCT(LEN($AD496:$AD499)-LEN(SUBSTITUTE($AD496:$AD499,"F", "")))</f>
        <v>0</v>
      </c>
      <c r="AR496" s="230">
        <f>SUMPRODUCT(LEN($AC496:$AC499)-LEN(SUBSTITUTE($AC496:$AC499,"F", "")))</f>
        <v>0</v>
      </c>
      <c r="AS496" s="233">
        <f>SUMPRODUCT(LEN($M496:$AA499)-LEN(SUBSTITUTE($M496:$AA499,"G", "")))</f>
        <v>0</v>
      </c>
      <c r="AT496" s="239">
        <f>SUMPRODUCT(LEN($AD496:$AD499)-LEN(SUBSTITUTE($AD496:$AD499,"G", "")))</f>
        <v>0</v>
      </c>
      <c r="AU496" s="230">
        <f>SUMPRODUCT(LEN($AC496:$AC499)-LEN(SUBSTITUTE($AC496:$AC499,"G", "")))</f>
        <v>0</v>
      </c>
      <c r="AV496" s="233">
        <f>SUMPRODUCT(LEN($L496:$AA499)-LEN(SUBSTITUTE($L496:$AA499,"M", "")))</f>
        <v>0</v>
      </c>
      <c r="AW496" s="236">
        <f>SUMPRODUCT(LEN($AD496:$AD499)-LEN(SUBSTITUTE($AD496:$AD499,"M", "")))</f>
        <v>0</v>
      </c>
      <c r="AX496" s="269">
        <f>SUMPRODUCT(LEN($AC496:$AC499)-LEN(SUBSTITUTE($AC496:$AC499,"M", "")))</f>
        <v>0</v>
      </c>
      <c r="AY496" s="291">
        <f>SUMPRODUCT(LEN($AE496:$AE499)-LEN(SUBSTITUTE($AE496:$AE499,"S", "")))</f>
        <v>0</v>
      </c>
      <c r="AZ496" s="227">
        <f>SUMPRODUCT(LEN($AE496:$AE499)-LEN(SUBSTITUTE($AE496:$AE499,"F", "")))</f>
        <v>0</v>
      </c>
      <c r="BA496" s="227">
        <f>SUMPRODUCT(LEN($AE496:$AE499)-LEN(SUBSTITUTE($AE496:$AE499,"G", "")))</f>
        <v>0</v>
      </c>
      <c r="BB496" s="294">
        <f>SUMPRODUCT(LEN($AE496:$AE499)-LEN(SUBSTITUTE($AE496:$AE499,"M", "")))</f>
        <v>0</v>
      </c>
    </row>
    <row r="497" spans="2:62" ht="28.15" customHeight="1" thickBot="1" x14ac:dyDescent="0.25">
      <c r="B497" s="30"/>
      <c r="C497" s="243"/>
      <c r="D497" s="36"/>
      <c r="E497" s="35"/>
      <c r="F497" s="35"/>
      <c r="G497" s="34"/>
      <c r="H497" s="224"/>
      <c r="I497" s="247"/>
      <c r="J497" s="247"/>
      <c r="K497" s="247"/>
      <c r="L497" s="33" t="s">
        <v>123</v>
      </c>
      <c r="M497" s="32"/>
      <c r="N497" s="33" t="s">
        <v>122</v>
      </c>
      <c r="O497" s="32"/>
      <c r="P497" s="33" t="s">
        <v>120</v>
      </c>
      <c r="Q497" s="32"/>
      <c r="R497" s="33" t="s">
        <v>119</v>
      </c>
      <c r="S497" s="32"/>
      <c r="T497" s="33" t="s">
        <v>118</v>
      </c>
      <c r="U497" s="32"/>
      <c r="V497" s="33" t="s">
        <v>117</v>
      </c>
      <c r="W497" s="32"/>
      <c r="X497" s="33" t="s">
        <v>116</v>
      </c>
      <c r="Y497" s="32"/>
      <c r="Z497" s="33" t="s">
        <v>115</v>
      </c>
      <c r="AA497" s="32"/>
      <c r="AB497" s="31"/>
      <c r="AC497" s="32"/>
      <c r="AD497" s="31"/>
      <c r="AE497" s="23"/>
      <c r="AF497" s="251"/>
      <c r="AG497" s="251"/>
      <c r="AH497" s="22"/>
      <c r="AI497" s="11"/>
      <c r="AJ497" s="265"/>
      <c r="AK497" s="267"/>
      <c r="AL497" s="263"/>
      <c r="AM497" s="265"/>
      <c r="AN497" s="267"/>
      <c r="AO497" s="263"/>
      <c r="AP497" s="265"/>
      <c r="AQ497" s="267"/>
      <c r="AR497" s="263"/>
      <c r="AS497" s="265"/>
      <c r="AT497" s="267"/>
      <c r="AU497" s="263"/>
      <c r="AV497" s="265"/>
      <c r="AW497" s="275"/>
      <c r="AX497" s="270"/>
      <c r="AY497" s="292"/>
      <c r="AZ497" s="228"/>
      <c r="BA497" s="228"/>
      <c r="BB497" s="295"/>
    </row>
    <row r="498" spans="2:62" ht="28.15" customHeight="1" x14ac:dyDescent="0.2">
      <c r="B498" s="30"/>
      <c r="C498" s="244"/>
      <c r="D498" s="29"/>
      <c r="E498" s="28"/>
      <c r="F498" s="28"/>
      <c r="G498" s="27"/>
      <c r="H498" s="225"/>
      <c r="I498" s="248"/>
      <c r="J498" s="248"/>
      <c r="K498" s="248"/>
      <c r="L498" s="26" t="s">
        <v>114</v>
      </c>
      <c r="M498" s="25"/>
      <c r="N498" s="26" t="s">
        <v>112</v>
      </c>
      <c r="O498" s="25"/>
      <c r="P498" s="26" t="s">
        <v>111</v>
      </c>
      <c r="Q498" s="25"/>
      <c r="R498" s="26" t="s">
        <v>110</v>
      </c>
      <c r="S498" s="25"/>
      <c r="T498" s="26" t="s">
        <v>109</v>
      </c>
      <c r="U498" s="25"/>
      <c r="V498" s="26" t="s">
        <v>108</v>
      </c>
      <c r="W498" s="25"/>
      <c r="X498" s="26" t="s">
        <v>107</v>
      </c>
      <c r="Y498" s="25"/>
      <c r="Z498" s="26" t="s">
        <v>106</v>
      </c>
      <c r="AA498" s="25"/>
      <c r="AB498" s="24"/>
      <c r="AC498" s="25"/>
      <c r="AD498" s="24"/>
      <c r="AE498" s="23"/>
      <c r="AF498" s="251"/>
      <c r="AG498" s="251"/>
      <c r="AH498" s="22"/>
      <c r="AI498" s="11"/>
      <c r="AJ498" s="265"/>
      <c r="AK498" s="267"/>
      <c r="AL498" s="263"/>
      <c r="AM498" s="265"/>
      <c r="AN498" s="267"/>
      <c r="AO498" s="263"/>
      <c r="AP498" s="265"/>
      <c r="AQ498" s="267"/>
      <c r="AR498" s="263"/>
      <c r="AS498" s="265"/>
      <c r="AT498" s="267"/>
      <c r="AU498" s="263"/>
      <c r="AV498" s="265"/>
      <c r="AW498" s="275"/>
      <c r="AX498" s="270"/>
      <c r="AY498" s="292"/>
      <c r="AZ498" s="228"/>
      <c r="BA498" s="228"/>
      <c r="BB498" s="295"/>
    </row>
    <row r="499" spans="2:62" ht="28.15" customHeight="1" thickBot="1" x14ac:dyDescent="0.25">
      <c r="B499" s="30"/>
      <c r="C499" s="253"/>
      <c r="D499" s="51"/>
      <c r="E499" s="50"/>
      <c r="F499" s="50"/>
      <c r="G499" s="49"/>
      <c r="H499" s="226"/>
      <c r="I499" s="254"/>
      <c r="J499" s="254"/>
      <c r="K499" s="254"/>
      <c r="L499" s="48" t="s">
        <v>105</v>
      </c>
      <c r="M499" s="47"/>
      <c r="N499" s="48" t="s">
        <v>103</v>
      </c>
      <c r="O499" s="47"/>
      <c r="P499" s="48" t="s">
        <v>102</v>
      </c>
      <c r="Q499" s="47"/>
      <c r="R499" s="48" t="s">
        <v>101</v>
      </c>
      <c r="S499" s="47"/>
      <c r="T499" s="48">
        <v>20</v>
      </c>
      <c r="U499" s="47"/>
      <c r="V499" s="48" t="s">
        <v>100</v>
      </c>
      <c r="W499" s="47"/>
      <c r="X499" s="48" t="s">
        <v>99</v>
      </c>
      <c r="Y499" s="47"/>
      <c r="Z499" s="48" t="s">
        <v>98</v>
      </c>
      <c r="AA499" s="47"/>
      <c r="AB499" s="16"/>
      <c r="AC499" s="47"/>
      <c r="AD499" s="16"/>
      <c r="AE499" s="46"/>
      <c r="AF499" s="255"/>
      <c r="AG499" s="255"/>
      <c r="AH499" s="45"/>
      <c r="AI499" s="11"/>
      <c r="AJ499" s="266"/>
      <c r="AK499" s="268"/>
      <c r="AL499" s="264"/>
      <c r="AM499" s="266"/>
      <c r="AN499" s="268"/>
      <c r="AO499" s="264"/>
      <c r="AP499" s="266"/>
      <c r="AQ499" s="268"/>
      <c r="AR499" s="264"/>
      <c r="AS499" s="266"/>
      <c r="AT499" s="268"/>
      <c r="AU499" s="264"/>
      <c r="AV499" s="266"/>
      <c r="AW499" s="276"/>
      <c r="AX499" s="271"/>
      <c r="AY499" s="293"/>
      <c r="AZ499" s="229"/>
      <c r="BA499" s="229"/>
      <c r="BB499" s="296"/>
    </row>
    <row r="500" spans="2:62" ht="28.15" customHeight="1" x14ac:dyDescent="0.2">
      <c r="B500" s="30"/>
      <c r="C500" s="242">
        <v>3</v>
      </c>
      <c r="D500" s="44"/>
      <c r="E500" s="43"/>
      <c r="F500" s="43"/>
      <c r="G500" s="42"/>
      <c r="H500" s="223"/>
      <c r="I500" s="246"/>
      <c r="J500" s="246"/>
      <c r="K500" s="246"/>
      <c r="L500" s="41" t="s">
        <v>133</v>
      </c>
      <c r="M500" s="40"/>
      <c r="N500" s="41" t="s">
        <v>131</v>
      </c>
      <c r="O500" s="40"/>
      <c r="P500" s="41" t="s">
        <v>130</v>
      </c>
      <c r="Q500" s="40"/>
      <c r="R500" s="41" t="s">
        <v>129</v>
      </c>
      <c r="S500" s="40"/>
      <c r="T500" s="41" t="s">
        <v>128</v>
      </c>
      <c r="U500" s="40"/>
      <c r="V500" s="41" t="s">
        <v>127</v>
      </c>
      <c r="W500" s="40"/>
      <c r="X500" s="41" t="s">
        <v>126</v>
      </c>
      <c r="Y500" s="40"/>
      <c r="Z500" s="41" t="s">
        <v>125</v>
      </c>
      <c r="AA500" s="40"/>
      <c r="AB500" s="39"/>
      <c r="AC500" s="40"/>
      <c r="AD500" s="39"/>
      <c r="AE500" s="38"/>
      <c r="AF500" s="250"/>
      <c r="AG500" s="250"/>
      <c r="AH500" s="37"/>
      <c r="AI500" s="11"/>
      <c r="AJ500" s="233">
        <f>SUMPRODUCT(LEN($M500:$AA503)-LEN(SUBSTITUTE($M500:$AA503,"A", "")))</f>
        <v>0</v>
      </c>
      <c r="AK500" s="239">
        <f>SUMPRODUCT(LEN($AD500:$AD503)-LEN(SUBSTITUTE($AD500:$AD503,"A", "")))</f>
        <v>0</v>
      </c>
      <c r="AL500" s="230">
        <f>SUMPRODUCT(LEN($AC500:$AC503)-LEN(SUBSTITUTE($AC500:$AC503,"A", "")))</f>
        <v>0</v>
      </c>
      <c r="AM500" s="233">
        <f>SUMPRODUCT(LEN($M500:$AA503)-LEN(SUBSTITUTE($M500:$AA503,"S", "")))</f>
        <v>0</v>
      </c>
      <c r="AN500" s="239">
        <f>SUMPRODUCT(LEN($AD500:$AD503)-LEN(SUBSTITUTE($AD500:$AD503,"S", "")))</f>
        <v>0</v>
      </c>
      <c r="AO500" s="230">
        <f>SUMPRODUCT(LEN($AC500:$AC503)-LEN(SUBSTITUTE($AC500:$AC503,"S", "")))</f>
        <v>0</v>
      </c>
      <c r="AP500" s="233">
        <f>SUMPRODUCT(LEN($M500:$AA503)-LEN(SUBSTITUTE($M500:$AA503,"F", "")))</f>
        <v>0</v>
      </c>
      <c r="AQ500" s="239">
        <f>SUMPRODUCT(LEN($AD500:$AD503)-LEN(SUBSTITUTE($AD500:$AD503,"F", "")))</f>
        <v>0</v>
      </c>
      <c r="AR500" s="230">
        <f>SUMPRODUCT(LEN($AC500:$AC503)-LEN(SUBSTITUTE($AC500:$AC503,"F", "")))</f>
        <v>0</v>
      </c>
      <c r="AS500" s="233">
        <f>SUMPRODUCT(LEN($M500:$AA503)-LEN(SUBSTITUTE($M500:$AA503,"G", "")))</f>
        <v>0</v>
      </c>
      <c r="AT500" s="239">
        <f>SUMPRODUCT(LEN($AD500:$AD503)-LEN(SUBSTITUTE($AD500:$AD503,"G", "")))</f>
        <v>0</v>
      </c>
      <c r="AU500" s="230">
        <f>SUMPRODUCT(LEN($AC500:$AC503)-LEN(SUBSTITUTE($AC500:$AC503,"G", "")))</f>
        <v>0</v>
      </c>
      <c r="AV500" s="233">
        <f>SUMPRODUCT(LEN($L500:$AA503)-LEN(SUBSTITUTE($L500:$AA503,"M", "")))</f>
        <v>0</v>
      </c>
      <c r="AW500" s="236">
        <f>SUMPRODUCT(LEN($AD500:$AD503)-LEN(SUBSTITUTE($AD500:$AD503,"M", "")))</f>
        <v>0</v>
      </c>
      <c r="AX500" s="269">
        <f>SUMPRODUCT(LEN($AC500:$AC503)-LEN(SUBSTITUTE($AC500:$AC503,"M", "")))</f>
        <v>0</v>
      </c>
      <c r="AY500" s="291">
        <f>SUMPRODUCT(LEN($AE500:$AE503)-LEN(SUBSTITUTE($AE500:$AE503,"S", "")))</f>
        <v>0</v>
      </c>
      <c r="AZ500" s="227">
        <f>SUMPRODUCT(LEN($AE500:$AE503)-LEN(SUBSTITUTE($AE500:$AE503,"F", "")))</f>
        <v>0</v>
      </c>
      <c r="BA500" s="227">
        <f>SUMPRODUCT(LEN($AE500:$AE503)-LEN(SUBSTITUTE($AE500:$AE503,"G", "")))</f>
        <v>0</v>
      </c>
      <c r="BB500" s="294">
        <f>SUMPRODUCT(LEN($AE500:$AE503)-LEN(SUBSTITUTE($AE500:$AE503,"M", "")))</f>
        <v>0</v>
      </c>
    </row>
    <row r="501" spans="2:62" ht="28.15" customHeight="1" thickBot="1" x14ac:dyDescent="0.25">
      <c r="B501" s="30"/>
      <c r="C501" s="243"/>
      <c r="D501" s="36"/>
      <c r="E501" s="35"/>
      <c r="F501" s="35"/>
      <c r="G501" s="34"/>
      <c r="H501" s="224"/>
      <c r="I501" s="247"/>
      <c r="J501" s="247"/>
      <c r="K501" s="247"/>
      <c r="L501" s="33" t="s">
        <v>123</v>
      </c>
      <c r="M501" s="32"/>
      <c r="N501" s="33" t="s">
        <v>122</v>
      </c>
      <c r="O501" s="32"/>
      <c r="P501" s="33" t="s">
        <v>120</v>
      </c>
      <c r="Q501" s="32"/>
      <c r="R501" s="33" t="s">
        <v>119</v>
      </c>
      <c r="S501" s="32"/>
      <c r="T501" s="33" t="s">
        <v>118</v>
      </c>
      <c r="U501" s="32"/>
      <c r="V501" s="33" t="s">
        <v>117</v>
      </c>
      <c r="W501" s="32"/>
      <c r="X501" s="33" t="s">
        <v>116</v>
      </c>
      <c r="Y501" s="32"/>
      <c r="Z501" s="33" t="s">
        <v>115</v>
      </c>
      <c r="AA501" s="32"/>
      <c r="AB501" s="31"/>
      <c r="AC501" s="32"/>
      <c r="AD501" s="31"/>
      <c r="AE501" s="23"/>
      <c r="AF501" s="251"/>
      <c r="AG501" s="251"/>
      <c r="AH501" s="22"/>
      <c r="AI501" s="11"/>
      <c r="AJ501" s="265"/>
      <c r="AK501" s="267"/>
      <c r="AL501" s="263"/>
      <c r="AM501" s="265"/>
      <c r="AN501" s="267"/>
      <c r="AO501" s="263"/>
      <c r="AP501" s="265"/>
      <c r="AQ501" s="267"/>
      <c r="AR501" s="263"/>
      <c r="AS501" s="265"/>
      <c r="AT501" s="267"/>
      <c r="AU501" s="263"/>
      <c r="AV501" s="265"/>
      <c r="AW501" s="275"/>
      <c r="AX501" s="270"/>
      <c r="AY501" s="292"/>
      <c r="AZ501" s="228"/>
      <c r="BA501" s="228"/>
      <c r="BB501" s="295"/>
    </row>
    <row r="502" spans="2:62" ht="28.15" customHeight="1" x14ac:dyDescent="0.2">
      <c r="B502" s="30"/>
      <c r="C502" s="244"/>
      <c r="D502" s="29"/>
      <c r="E502" s="28"/>
      <c r="F502" s="28"/>
      <c r="G502" s="27"/>
      <c r="H502" s="225"/>
      <c r="I502" s="248"/>
      <c r="J502" s="248"/>
      <c r="K502" s="248"/>
      <c r="L502" s="26" t="s">
        <v>114</v>
      </c>
      <c r="M502" s="25"/>
      <c r="N502" s="26" t="s">
        <v>112</v>
      </c>
      <c r="O502" s="25"/>
      <c r="P502" s="26" t="s">
        <v>111</v>
      </c>
      <c r="Q502" s="25"/>
      <c r="R502" s="26" t="s">
        <v>110</v>
      </c>
      <c r="S502" s="25"/>
      <c r="T502" s="26" t="s">
        <v>109</v>
      </c>
      <c r="U502" s="25"/>
      <c r="V502" s="26" t="s">
        <v>108</v>
      </c>
      <c r="W502" s="25"/>
      <c r="X502" s="26" t="s">
        <v>107</v>
      </c>
      <c r="Y502" s="25"/>
      <c r="Z502" s="26" t="s">
        <v>106</v>
      </c>
      <c r="AA502" s="25"/>
      <c r="AB502" s="24"/>
      <c r="AC502" s="25"/>
      <c r="AD502" s="24"/>
      <c r="AE502" s="23"/>
      <c r="AF502" s="251"/>
      <c r="AG502" s="251"/>
      <c r="AH502" s="22"/>
      <c r="AI502" s="11"/>
      <c r="AJ502" s="265"/>
      <c r="AK502" s="267"/>
      <c r="AL502" s="263"/>
      <c r="AM502" s="265"/>
      <c r="AN502" s="267"/>
      <c r="AO502" s="263"/>
      <c r="AP502" s="265"/>
      <c r="AQ502" s="267"/>
      <c r="AR502" s="263"/>
      <c r="AS502" s="265"/>
      <c r="AT502" s="267"/>
      <c r="AU502" s="263"/>
      <c r="AV502" s="265"/>
      <c r="AW502" s="275"/>
      <c r="AX502" s="270"/>
      <c r="AY502" s="292"/>
      <c r="AZ502" s="228"/>
      <c r="BA502" s="228"/>
      <c r="BB502" s="295"/>
    </row>
    <row r="503" spans="2:62" ht="28.15" customHeight="1" thickBot="1" x14ac:dyDescent="0.25">
      <c r="B503" s="21"/>
      <c r="C503" s="245"/>
      <c r="D503" s="20"/>
      <c r="E503" s="19"/>
      <c r="F503" s="19"/>
      <c r="G503" s="18"/>
      <c r="H503" s="226"/>
      <c r="I503" s="249"/>
      <c r="J503" s="249"/>
      <c r="K503" s="249"/>
      <c r="L503" s="17" t="s">
        <v>105</v>
      </c>
      <c r="M503" s="15"/>
      <c r="N503" s="17" t="s">
        <v>103</v>
      </c>
      <c r="O503" s="15"/>
      <c r="P503" s="17" t="s">
        <v>102</v>
      </c>
      <c r="Q503" s="15"/>
      <c r="R503" s="17" t="s">
        <v>101</v>
      </c>
      <c r="S503" s="15"/>
      <c r="T503" s="17">
        <v>20</v>
      </c>
      <c r="U503" s="15"/>
      <c r="V503" s="17" t="s">
        <v>100</v>
      </c>
      <c r="W503" s="15"/>
      <c r="X503" s="17" t="s">
        <v>99</v>
      </c>
      <c r="Y503" s="15"/>
      <c r="Z503" s="17" t="s">
        <v>98</v>
      </c>
      <c r="AA503" s="15"/>
      <c r="AB503" s="16"/>
      <c r="AC503" s="15"/>
      <c r="AD503" s="14"/>
      <c r="AE503" s="13"/>
      <c r="AF503" s="252"/>
      <c r="AG503" s="252"/>
      <c r="AH503" s="12"/>
      <c r="AI503" s="11"/>
      <c r="AJ503" s="266"/>
      <c r="AK503" s="268"/>
      <c r="AL503" s="264"/>
      <c r="AM503" s="266"/>
      <c r="AN503" s="268"/>
      <c r="AO503" s="264"/>
      <c r="AP503" s="266"/>
      <c r="AQ503" s="268"/>
      <c r="AR503" s="264"/>
      <c r="AS503" s="266"/>
      <c r="AT503" s="268"/>
      <c r="AU503" s="264"/>
      <c r="AV503" s="266"/>
      <c r="AW503" s="276"/>
      <c r="AX503" s="271"/>
      <c r="AY503" s="293"/>
      <c r="AZ503" s="229"/>
      <c r="BA503" s="229"/>
      <c r="BB503" s="296"/>
    </row>
    <row r="504" spans="2:62" ht="85.9" customHeight="1" thickTop="1" thickBot="1" x14ac:dyDescent="0.35">
      <c r="B504" s="105" t="s">
        <v>174</v>
      </c>
      <c r="C504" s="95" t="s">
        <v>173</v>
      </c>
      <c r="D504" s="100" t="s">
        <v>172</v>
      </c>
      <c r="E504" s="104" t="s">
        <v>171</v>
      </c>
      <c r="F504" s="103"/>
      <c r="G504" s="102"/>
      <c r="H504" s="101" t="s">
        <v>170</v>
      </c>
      <c r="I504" s="100" t="s">
        <v>96</v>
      </c>
      <c r="J504" s="100" t="s">
        <v>169</v>
      </c>
      <c r="K504" s="100" t="s">
        <v>97</v>
      </c>
      <c r="L504" s="256" t="s">
        <v>168</v>
      </c>
      <c r="M504" s="262"/>
      <c r="N504" s="256" t="s">
        <v>167</v>
      </c>
      <c r="O504" s="262"/>
      <c r="P504" s="256" t="s">
        <v>167</v>
      </c>
      <c r="Q504" s="257"/>
      <c r="R504" s="256" t="s">
        <v>167</v>
      </c>
      <c r="S504" s="257"/>
      <c r="T504" s="256" t="s">
        <v>167</v>
      </c>
      <c r="U504" s="257"/>
      <c r="V504" s="256" t="s">
        <v>167</v>
      </c>
      <c r="W504" s="257"/>
      <c r="X504" s="256" t="s">
        <v>167</v>
      </c>
      <c r="Y504" s="257"/>
      <c r="Z504" s="256" t="s">
        <v>167</v>
      </c>
      <c r="AA504" s="257"/>
      <c r="AB504" s="261" t="s">
        <v>166</v>
      </c>
      <c r="AC504" s="257"/>
      <c r="AD504" s="101" t="s">
        <v>165</v>
      </c>
      <c r="AE504" s="101" t="s">
        <v>164</v>
      </c>
      <c r="AF504" s="100" t="s">
        <v>163</v>
      </c>
      <c r="AG504" s="100" t="s">
        <v>162</v>
      </c>
      <c r="AH504" s="99" t="s">
        <v>161</v>
      </c>
      <c r="AI504" s="98"/>
      <c r="AJ504" s="96" t="s">
        <v>160</v>
      </c>
      <c r="AK504" s="95" t="s">
        <v>159</v>
      </c>
      <c r="AL504" s="94" t="s">
        <v>158</v>
      </c>
      <c r="AM504" s="96" t="s">
        <v>157</v>
      </c>
      <c r="AN504" s="95" t="s">
        <v>156</v>
      </c>
      <c r="AO504" s="94" t="s">
        <v>155</v>
      </c>
      <c r="AP504" s="96" t="s">
        <v>154</v>
      </c>
      <c r="AQ504" s="95" t="s">
        <v>153</v>
      </c>
      <c r="AR504" s="97" t="s">
        <v>152</v>
      </c>
      <c r="AS504" s="96" t="s">
        <v>151</v>
      </c>
      <c r="AT504" s="95" t="s">
        <v>150</v>
      </c>
      <c r="AU504" s="94" t="s">
        <v>149</v>
      </c>
      <c r="AV504" s="96" t="s">
        <v>148</v>
      </c>
      <c r="AW504" s="95" t="s">
        <v>147</v>
      </c>
      <c r="AX504" s="94" t="s">
        <v>146</v>
      </c>
      <c r="AY504" s="93" t="s">
        <v>145</v>
      </c>
      <c r="AZ504" s="92" t="s">
        <v>144</v>
      </c>
      <c r="BA504" s="92" t="s">
        <v>143</v>
      </c>
      <c r="BB504" s="91" t="s">
        <v>142</v>
      </c>
    </row>
    <row r="505" spans="2:62" ht="48" thickBot="1" x14ac:dyDescent="0.3">
      <c r="B505" s="90" t="s">
        <v>218</v>
      </c>
      <c r="C505" s="89"/>
      <c r="D505" s="88"/>
      <c r="E505" s="258"/>
      <c r="F505" s="259"/>
      <c r="G505" s="260"/>
      <c r="H505" s="87" t="s">
        <v>140</v>
      </c>
      <c r="I505" s="86"/>
      <c r="J505" s="86"/>
      <c r="K505" s="85"/>
      <c r="L505" s="84"/>
      <c r="M505" s="81"/>
      <c r="N505" s="84"/>
      <c r="O505" s="81"/>
      <c r="P505" s="84"/>
      <c r="Q505" s="81"/>
      <c r="R505" s="84"/>
      <c r="S505" s="81"/>
      <c r="T505" s="84"/>
      <c r="U505" s="81"/>
      <c r="V505" s="84"/>
      <c r="W505" s="81"/>
      <c r="X505" s="84"/>
      <c r="Y505" s="81"/>
      <c r="Z505" s="84"/>
      <c r="AA505" s="83"/>
      <c r="AB505" s="82" t="s">
        <v>139</v>
      </c>
      <c r="AC505" s="81"/>
      <c r="AD505" s="81"/>
      <c r="AE505" s="81"/>
      <c r="AF505" s="80"/>
      <c r="AG505" s="80"/>
      <c r="AH505" s="60"/>
      <c r="AI505" s="79" t="s">
        <v>138</v>
      </c>
      <c r="AJ505" s="78">
        <f t="shared" ref="AJ505:BB505" si="66">SUM(AJ507:AJ518)</f>
        <v>46</v>
      </c>
      <c r="AK505" s="77">
        <f t="shared" si="66"/>
        <v>0</v>
      </c>
      <c r="AL505" s="76">
        <f t="shared" si="66"/>
        <v>0</v>
      </c>
      <c r="AM505" s="78">
        <f t="shared" si="66"/>
        <v>15</v>
      </c>
      <c r="AN505" s="77">
        <f t="shared" si="66"/>
        <v>0</v>
      </c>
      <c r="AO505" s="76">
        <f t="shared" si="66"/>
        <v>0</v>
      </c>
      <c r="AP505" s="78">
        <f t="shared" si="66"/>
        <v>1</v>
      </c>
      <c r="AQ505" s="77">
        <f t="shared" si="66"/>
        <v>0</v>
      </c>
      <c r="AR505" s="76">
        <f t="shared" si="66"/>
        <v>0</v>
      </c>
      <c r="AS505" s="78">
        <f t="shared" si="66"/>
        <v>5</v>
      </c>
      <c r="AT505" s="77">
        <f t="shared" si="66"/>
        <v>0</v>
      </c>
      <c r="AU505" s="76">
        <f t="shared" si="66"/>
        <v>0</v>
      </c>
      <c r="AV505" s="78">
        <f t="shared" si="66"/>
        <v>1</v>
      </c>
      <c r="AW505" s="77">
        <f t="shared" si="66"/>
        <v>0</v>
      </c>
      <c r="AX505" s="76">
        <f t="shared" si="66"/>
        <v>0</v>
      </c>
      <c r="AY505" s="75">
        <f t="shared" si="66"/>
        <v>1</v>
      </c>
      <c r="AZ505" s="74">
        <f t="shared" si="66"/>
        <v>0</v>
      </c>
      <c r="BA505" s="74">
        <f t="shared" si="66"/>
        <v>0</v>
      </c>
      <c r="BB505" s="73">
        <f t="shared" si="66"/>
        <v>0</v>
      </c>
      <c r="BC505" s="72" t="s">
        <v>137</v>
      </c>
      <c r="BF505" s="5">
        <f>SUM(AJ505:AL505)/$BG$5</f>
        <v>46</v>
      </c>
      <c r="BG505" s="5">
        <f>SUM(AM505:AO505,AY505)/$BG$5</f>
        <v>16</v>
      </c>
      <c r="BH505" s="5">
        <f>SUM(AP505:AR505,AZ505)/$BG$5</f>
        <v>1</v>
      </c>
      <c r="BI505" s="5">
        <f>SUM(AS505:AU505,BA505)/$BG$5</f>
        <v>5</v>
      </c>
      <c r="BJ505" s="5">
        <f>SUM(AV505:AX505,BB505)/$BG$5</f>
        <v>1</v>
      </c>
    </row>
    <row r="506" spans="2:62" ht="37.5" thickBot="1" x14ac:dyDescent="0.3">
      <c r="B506" s="71"/>
      <c r="C506" s="70"/>
      <c r="D506" s="69"/>
      <c r="E506" s="68"/>
      <c r="F506" s="68"/>
      <c r="G506" s="67"/>
      <c r="H506" s="66"/>
      <c r="I506" s="64"/>
      <c r="J506" s="64"/>
      <c r="K506" s="65"/>
      <c r="L506" s="64"/>
      <c r="M506" s="62"/>
      <c r="N506" s="64"/>
      <c r="O506" s="62"/>
      <c r="P506" s="64"/>
      <c r="Q506" s="62"/>
      <c r="R506" s="64"/>
      <c r="S506" s="62"/>
      <c r="T506" s="64"/>
      <c r="U506" s="62"/>
      <c r="V506" s="64"/>
      <c r="W506" s="62"/>
      <c r="X506" s="64"/>
      <c r="Y506" s="62"/>
      <c r="Z506" s="64"/>
      <c r="AA506" s="62"/>
      <c r="AB506" s="63"/>
      <c r="AC506" s="62"/>
      <c r="AD506" s="62"/>
      <c r="AE506" s="62"/>
      <c r="AF506" s="61"/>
      <c r="AG506" s="61"/>
      <c r="AH506" s="60"/>
      <c r="AI506" s="59" t="s">
        <v>136</v>
      </c>
      <c r="AJ506" s="214">
        <f t="shared" ref="AJ506:BB506" si="67">AJ505/1</f>
        <v>46</v>
      </c>
      <c r="AK506" s="213">
        <f t="shared" si="67"/>
        <v>0</v>
      </c>
      <c r="AL506" s="212">
        <f t="shared" si="67"/>
        <v>0</v>
      </c>
      <c r="AM506" s="214">
        <f t="shared" si="67"/>
        <v>15</v>
      </c>
      <c r="AN506" s="213">
        <f t="shared" si="67"/>
        <v>0</v>
      </c>
      <c r="AO506" s="212">
        <f t="shared" si="67"/>
        <v>0</v>
      </c>
      <c r="AP506" s="214">
        <f t="shared" si="67"/>
        <v>1</v>
      </c>
      <c r="AQ506" s="213">
        <f t="shared" si="67"/>
        <v>0</v>
      </c>
      <c r="AR506" s="212">
        <f t="shared" si="67"/>
        <v>0</v>
      </c>
      <c r="AS506" s="214">
        <f t="shared" si="67"/>
        <v>5</v>
      </c>
      <c r="AT506" s="213">
        <f t="shared" si="67"/>
        <v>0</v>
      </c>
      <c r="AU506" s="212">
        <f t="shared" si="67"/>
        <v>0</v>
      </c>
      <c r="AV506" s="214">
        <f t="shared" si="67"/>
        <v>1</v>
      </c>
      <c r="AW506" s="213">
        <f t="shared" si="67"/>
        <v>0</v>
      </c>
      <c r="AX506" s="212">
        <f t="shared" si="67"/>
        <v>0</v>
      </c>
      <c r="AY506" s="211">
        <f t="shared" si="67"/>
        <v>1</v>
      </c>
      <c r="AZ506" s="210">
        <f t="shared" si="67"/>
        <v>0</v>
      </c>
      <c r="BA506" s="210">
        <f t="shared" si="67"/>
        <v>0</v>
      </c>
      <c r="BB506" s="209">
        <f t="shared" si="67"/>
        <v>0</v>
      </c>
      <c r="BC506" s="52" t="s">
        <v>135</v>
      </c>
    </row>
    <row r="507" spans="2:62" ht="28.15" customHeight="1" x14ac:dyDescent="0.2">
      <c r="B507" s="30"/>
      <c r="C507" s="242">
        <v>1</v>
      </c>
      <c r="D507" s="44"/>
      <c r="E507" s="43"/>
      <c r="F507" s="43"/>
      <c r="G507" s="42"/>
      <c r="H507" s="223" t="s">
        <v>134</v>
      </c>
      <c r="I507" s="246">
        <v>163</v>
      </c>
      <c r="J507" s="246">
        <v>35</v>
      </c>
      <c r="K507" s="246">
        <v>7</v>
      </c>
      <c r="L507" s="41" t="s">
        <v>133</v>
      </c>
      <c r="M507" s="40" t="s">
        <v>104</v>
      </c>
      <c r="N507" s="41" t="s">
        <v>131</v>
      </c>
      <c r="O507" s="40" t="s">
        <v>1347</v>
      </c>
      <c r="P507" s="41" t="s">
        <v>130</v>
      </c>
      <c r="Q507" s="40" t="s">
        <v>389</v>
      </c>
      <c r="R507" s="41" t="s">
        <v>129</v>
      </c>
      <c r="S507" s="40" t="s">
        <v>132</v>
      </c>
      <c r="T507" s="41" t="s">
        <v>128</v>
      </c>
      <c r="U507" s="40" t="s">
        <v>411</v>
      </c>
      <c r="V507" s="41" t="s">
        <v>127</v>
      </c>
      <c r="W507" s="40" t="s">
        <v>428</v>
      </c>
      <c r="X507" s="41" t="s">
        <v>126</v>
      </c>
      <c r="Y507" s="40" t="s">
        <v>121</v>
      </c>
      <c r="Z507" s="41" t="s">
        <v>125</v>
      </c>
      <c r="AA507" s="40"/>
      <c r="AB507" s="39"/>
      <c r="AC507" s="40"/>
      <c r="AD507" s="39"/>
      <c r="AE507" s="38" t="s">
        <v>121</v>
      </c>
      <c r="AF507" s="250">
        <v>6</v>
      </c>
      <c r="AG507" s="250"/>
      <c r="AH507" s="37"/>
      <c r="AI507" s="11"/>
      <c r="AJ507" s="233">
        <f>SUMPRODUCT(LEN($M507:$AA510)-LEN(SUBSTITUTE($M507:$AA510,"A", "")))</f>
        <v>46</v>
      </c>
      <c r="AK507" s="239">
        <f>SUMPRODUCT(LEN($AD507:$AD510)-LEN(SUBSTITUTE($AD507:$AD510,"A", "")))</f>
        <v>0</v>
      </c>
      <c r="AL507" s="230">
        <f>SUMPRODUCT(LEN($AC507:$AC510)-LEN(SUBSTITUTE($AC507:$AC510,"A", "")))</f>
        <v>0</v>
      </c>
      <c r="AM507" s="233">
        <f>SUMPRODUCT(LEN($M507:$AA510)-LEN(SUBSTITUTE($M507:$AA510,"S", "")))</f>
        <v>15</v>
      </c>
      <c r="AN507" s="239">
        <f>SUMPRODUCT(LEN($AD507:$AD510)-LEN(SUBSTITUTE($AD507:$AD510,"S", "")))</f>
        <v>0</v>
      </c>
      <c r="AO507" s="230">
        <f>SUMPRODUCT(LEN($AC507:$AC510)-LEN(SUBSTITUTE($AC507:$AC510,"S", "")))</f>
        <v>0</v>
      </c>
      <c r="AP507" s="233">
        <f>SUMPRODUCT(LEN($M507:$AA510)-LEN(SUBSTITUTE($M507:$AA510,"F", "")))</f>
        <v>1</v>
      </c>
      <c r="AQ507" s="239">
        <f>SUMPRODUCT(LEN($AD507:$AD510)-LEN(SUBSTITUTE($AD507:$AD510,"F", "")))</f>
        <v>0</v>
      </c>
      <c r="AR507" s="230">
        <f>SUMPRODUCT(LEN($AC507:$AC510)-LEN(SUBSTITUTE($AC507:$AC510,"F", "")))</f>
        <v>0</v>
      </c>
      <c r="AS507" s="233">
        <f>SUMPRODUCT(LEN($M507:$AA510)-LEN(SUBSTITUTE($M507:$AA510,"G", "")))</f>
        <v>5</v>
      </c>
      <c r="AT507" s="239">
        <f>SUMPRODUCT(LEN($AD507:$AD510)-LEN(SUBSTITUTE($AD507:$AD510,"G", "")))</f>
        <v>0</v>
      </c>
      <c r="AU507" s="230">
        <f>SUMPRODUCT(LEN($AC507:$AC510)-LEN(SUBSTITUTE($AC507:$AC510,"G", "")))</f>
        <v>0</v>
      </c>
      <c r="AV507" s="233">
        <f>SUMPRODUCT(LEN($L507:$AA510)-LEN(SUBSTITUTE($L507:$AA510,"M", "")))</f>
        <v>1</v>
      </c>
      <c r="AW507" s="236">
        <f>SUMPRODUCT(LEN($AD507:$AD510)-LEN(SUBSTITUTE($AD507:$AD510,"M", "")))</f>
        <v>0</v>
      </c>
      <c r="AX507" s="269">
        <f>SUMPRODUCT(LEN($AC507:$AC510)-LEN(SUBSTITUTE($AC507:$AC510,"M", "")))</f>
        <v>0</v>
      </c>
      <c r="AY507" s="291">
        <f>SUMPRODUCT(LEN($AE507:$AE510)-LEN(SUBSTITUTE($AE507:$AE510,"S", "")))</f>
        <v>1</v>
      </c>
      <c r="AZ507" s="227">
        <f>SUMPRODUCT(LEN($AE507:$AE510)-LEN(SUBSTITUTE($AE507:$AE510,"F", "")))</f>
        <v>0</v>
      </c>
      <c r="BA507" s="227">
        <f>SUMPRODUCT(LEN($AE507:$AE510)-LEN(SUBSTITUTE($AE507:$AE510,"G", "")))</f>
        <v>0</v>
      </c>
      <c r="BB507" s="294">
        <f>SUMPRODUCT(LEN($AE507:$AE510)-LEN(SUBSTITUTE($AE507:$AE510,"M", "")))</f>
        <v>0</v>
      </c>
    </row>
    <row r="508" spans="2:62" ht="28.15" customHeight="1" thickBot="1" x14ac:dyDescent="0.25">
      <c r="B508" s="30"/>
      <c r="C508" s="243"/>
      <c r="D508" s="36"/>
      <c r="E508" s="35"/>
      <c r="F508" s="35"/>
      <c r="G508" s="34"/>
      <c r="H508" s="224"/>
      <c r="I508" s="247"/>
      <c r="J508" s="247"/>
      <c r="K508" s="247"/>
      <c r="L508" s="33" t="s">
        <v>123</v>
      </c>
      <c r="M508" s="32" t="s">
        <v>104</v>
      </c>
      <c r="N508" s="33" t="s">
        <v>122</v>
      </c>
      <c r="O508" s="32" t="s">
        <v>176</v>
      </c>
      <c r="P508" s="33" t="s">
        <v>120</v>
      </c>
      <c r="Q508" s="32" t="s">
        <v>399</v>
      </c>
      <c r="R508" s="33" t="s">
        <v>119</v>
      </c>
      <c r="S508" s="32" t="s">
        <v>610</v>
      </c>
      <c r="T508" s="33" t="s">
        <v>118</v>
      </c>
      <c r="U508" s="32" t="s">
        <v>411</v>
      </c>
      <c r="V508" s="33" t="s">
        <v>117</v>
      </c>
      <c r="W508" s="32" t="s">
        <v>429</v>
      </c>
      <c r="X508" s="33" t="s">
        <v>116</v>
      </c>
      <c r="Y508" s="32" t="s">
        <v>113</v>
      </c>
      <c r="Z508" s="33" t="s">
        <v>115</v>
      </c>
      <c r="AA508" s="32"/>
      <c r="AB508" s="31"/>
      <c r="AC508" s="32"/>
      <c r="AD508" s="31"/>
      <c r="AE508" s="23"/>
      <c r="AF508" s="251"/>
      <c r="AG508" s="251"/>
      <c r="AH508" s="22"/>
      <c r="AI508" s="11"/>
      <c r="AJ508" s="265"/>
      <c r="AK508" s="267"/>
      <c r="AL508" s="263"/>
      <c r="AM508" s="265"/>
      <c r="AN508" s="267"/>
      <c r="AO508" s="263"/>
      <c r="AP508" s="265"/>
      <c r="AQ508" s="267"/>
      <c r="AR508" s="263"/>
      <c r="AS508" s="265"/>
      <c r="AT508" s="267"/>
      <c r="AU508" s="263"/>
      <c r="AV508" s="265"/>
      <c r="AW508" s="275"/>
      <c r="AX508" s="270"/>
      <c r="AY508" s="292"/>
      <c r="AZ508" s="228"/>
      <c r="BA508" s="228"/>
      <c r="BB508" s="295"/>
    </row>
    <row r="509" spans="2:62" ht="28.15" customHeight="1" x14ac:dyDescent="0.2">
      <c r="B509" s="30"/>
      <c r="C509" s="244"/>
      <c r="D509" s="29"/>
      <c r="E509" s="28"/>
      <c r="F509" s="28"/>
      <c r="G509" s="27"/>
      <c r="H509" s="225">
        <v>237</v>
      </c>
      <c r="I509" s="248"/>
      <c r="J509" s="248"/>
      <c r="K509" s="248"/>
      <c r="L509" s="26" t="s">
        <v>114</v>
      </c>
      <c r="M509" s="25" t="s">
        <v>104</v>
      </c>
      <c r="N509" s="26" t="s">
        <v>112</v>
      </c>
      <c r="O509" s="25" t="s">
        <v>186</v>
      </c>
      <c r="P509" s="26" t="s">
        <v>111</v>
      </c>
      <c r="Q509" s="25" t="s">
        <v>132</v>
      </c>
      <c r="R509" s="26" t="s">
        <v>110</v>
      </c>
      <c r="S509" s="25" t="s">
        <v>634</v>
      </c>
      <c r="T509" s="26" t="s">
        <v>109</v>
      </c>
      <c r="U509" s="25" t="s">
        <v>217</v>
      </c>
      <c r="V509" s="26" t="s">
        <v>108</v>
      </c>
      <c r="W509" s="25" t="s">
        <v>188</v>
      </c>
      <c r="X509" s="26" t="s">
        <v>107</v>
      </c>
      <c r="Y509" s="25" t="s">
        <v>104</v>
      </c>
      <c r="Z509" s="26" t="s">
        <v>106</v>
      </c>
      <c r="AA509" s="25"/>
      <c r="AB509" s="24"/>
      <c r="AC509" s="25"/>
      <c r="AD509" s="24"/>
      <c r="AE509" s="23"/>
      <c r="AF509" s="251"/>
      <c r="AG509" s="251"/>
      <c r="AH509" s="22"/>
      <c r="AI509" s="11"/>
      <c r="AJ509" s="265"/>
      <c r="AK509" s="267"/>
      <c r="AL509" s="263"/>
      <c r="AM509" s="265"/>
      <c r="AN509" s="267"/>
      <c r="AO509" s="263"/>
      <c r="AP509" s="265"/>
      <c r="AQ509" s="267"/>
      <c r="AR509" s="263"/>
      <c r="AS509" s="265"/>
      <c r="AT509" s="267"/>
      <c r="AU509" s="263"/>
      <c r="AV509" s="265"/>
      <c r="AW509" s="275"/>
      <c r="AX509" s="270"/>
      <c r="AY509" s="292"/>
      <c r="AZ509" s="228"/>
      <c r="BA509" s="228"/>
      <c r="BB509" s="295"/>
    </row>
    <row r="510" spans="2:62" ht="28.15" customHeight="1" thickBot="1" x14ac:dyDescent="0.25">
      <c r="B510" s="30"/>
      <c r="C510" s="253"/>
      <c r="D510" s="51"/>
      <c r="E510" s="50"/>
      <c r="F510" s="50"/>
      <c r="G510" s="49"/>
      <c r="H510" s="226"/>
      <c r="I510" s="254"/>
      <c r="J510" s="254"/>
      <c r="K510" s="254"/>
      <c r="L510" s="48" t="s">
        <v>105</v>
      </c>
      <c r="M510" s="47" t="s">
        <v>104</v>
      </c>
      <c r="N510" s="48" t="s">
        <v>103</v>
      </c>
      <c r="O510" s="47" t="s">
        <v>186</v>
      </c>
      <c r="P510" s="48" t="s">
        <v>102</v>
      </c>
      <c r="Q510" s="47" t="s">
        <v>679</v>
      </c>
      <c r="R510" s="48" t="s">
        <v>101</v>
      </c>
      <c r="S510" s="47" t="s">
        <v>382</v>
      </c>
      <c r="T510" s="48">
        <v>20</v>
      </c>
      <c r="U510" s="47" t="s">
        <v>405</v>
      </c>
      <c r="V510" s="48" t="s">
        <v>100</v>
      </c>
      <c r="W510" s="47" t="s">
        <v>132</v>
      </c>
      <c r="X510" s="48" t="s">
        <v>99</v>
      </c>
      <c r="Y510" s="47" t="s">
        <v>121</v>
      </c>
      <c r="Z510" s="48" t="s">
        <v>98</v>
      </c>
      <c r="AA510" s="47"/>
      <c r="AB510" s="16"/>
      <c r="AC510" s="47"/>
      <c r="AD510" s="16"/>
      <c r="AE510" s="46"/>
      <c r="AF510" s="255"/>
      <c r="AG510" s="255"/>
      <c r="AH510" s="45"/>
      <c r="AI510" s="11"/>
      <c r="AJ510" s="266"/>
      <c r="AK510" s="268"/>
      <c r="AL510" s="264"/>
      <c r="AM510" s="266"/>
      <c r="AN510" s="268"/>
      <c r="AO510" s="264"/>
      <c r="AP510" s="266"/>
      <c r="AQ510" s="268"/>
      <c r="AR510" s="264"/>
      <c r="AS510" s="266"/>
      <c r="AT510" s="268"/>
      <c r="AU510" s="264"/>
      <c r="AV510" s="266"/>
      <c r="AW510" s="276"/>
      <c r="AX510" s="271"/>
      <c r="AY510" s="293"/>
      <c r="AZ510" s="229"/>
      <c r="BA510" s="229"/>
      <c r="BB510" s="296"/>
    </row>
    <row r="511" spans="2:62" ht="28.15" customHeight="1" x14ac:dyDescent="0.2">
      <c r="B511" s="30"/>
      <c r="C511" s="242">
        <v>2</v>
      </c>
      <c r="D511" s="44"/>
      <c r="E511" s="43"/>
      <c r="F511" s="43"/>
      <c r="G511" s="42"/>
      <c r="H511" s="223"/>
      <c r="I511" s="246"/>
      <c r="J511" s="246"/>
      <c r="K511" s="246"/>
      <c r="L511" s="41" t="s">
        <v>133</v>
      </c>
      <c r="M511" s="40"/>
      <c r="N511" s="41" t="s">
        <v>131</v>
      </c>
      <c r="O511" s="40"/>
      <c r="P511" s="41" t="s">
        <v>130</v>
      </c>
      <c r="Q511" s="40"/>
      <c r="R511" s="41" t="s">
        <v>129</v>
      </c>
      <c r="S511" s="40"/>
      <c r="T511" s="41" t="s">
        <v>128</v>
      </c>
      <c r="U511" s="40"/>
      <c r="V511" s="41" t="s">
        <v>127</v>
      </c>
      <c r="W511" s="40"/>
      <c r="X511" s="41" t="s">
        <v>126</v>
      </c>
      <c r="Y511" s="40"/>
      <c r="Z511" s="41" t="s">
        <v>125</v>
      </c>
      <c r="AA511" s="40"/>
      <c r="AB511" s="39"/>
      <c r="AC511" s="40"/>
      <c r="AD511" s="39"/>
      <c r="AE511" s="38"/>
      <c r="AF511" s="250"/>
      <c r="AG511" s="250"/>
      <c r="AH511" s="37"/>
      <c r="AI511" s="11"/>
      <c r="AJ511" s="233">
        <f>SUMPRODUCT(LEN($M511:$AA514)-LEN(SUBSTITUTE($M511:$AA514,"A", "")))</f>
        <v>0</v>
      </c>
      <c r="AK511" s="239">
        <f>SUMPRODUCT(LEN($AD511:$AD514)-LEN(SUBSTITUTE($AD511:$AD514,"A", "")))</f>
        <v>0</v>
      </c>
      <c r="AL511" s="230">
        <f>SUMPRODUCT(LEN($AC511:$AC514)-LEN(SUBSTITUTE($AC511:$AC514,"A", "")))</f>
        <v>0</v>
      </c>
      <c r="AM511" s="233">
        <f>SUMPRODUCT(LEN($M511:$AA514)-LEN(SUBSTITUTE($M511:$AA514,"S", "")))</f>
        <v>0</v>
      </c>
      <c r="AN511" s="239">
        <f>SUMPRODUCT(LEN($AD511:$AD514)-LEN(SUBSTITUTE($AD511:$AD514,"S", "")))</f>
        <v>0</v>
      </c>
      <c r="AO511" s="230">
        <f>SUMPRODUCT(LEN($AC511:$AC514)-LEN(SUBSTITUTE($AC511:$AC514,"S", "")))</f>
        <v>0</v>
      </c>
      <c r="AP511" s="233">
        <f>SUMPRODUCT(LEN($M511:$AA514)-LEN(SUBSTITUTE($M511:$AA514,"F", "")))</f>
        <v>0</v>
      </c>
      <c r="AQ511" s="239">
        <f>SUMPRODUCT(LEN($AD511:$AD514)-LEN(SUBSTITUTE($AD511:$AD514,"F", "")))</f>
        <v>0</v>
      </c>
      <c r="AR511" s="230">
        <f>SUMPRODUCT(LEN($AC511:$AC514)-LEN(SUBSTITUTE($AC511:$AC514,"F", "")))</f>
        <v>0</v>
      </c>
      <c r="AS511" s="233">
        <f>SUMPRODUCT(LEN($M511:$AA514)-LEN(SUBSTITUTE($M511:$AA514,"G", "")))</f>
        <v>0</v>
      </c>
      <c r="AT511" s="239">
        <f>SUMPRODUCT(LEN($AD511:$AD514)-LEN(SUBSTITUTE($AD511:$AD514,"G", "")))</f>
        <v>0</v>
      </c>
      <c r="AU511" s="230">
        <f>SUMPRODUCT(LEN($AC511:$AC514)-LEN(SUBSTITUTE($AC511:$AC514,"G", "")))</f>
        <v>0</v>
      </c>
      <c r="AV511" s="233">
        <f>SUMPRODUCT(LEN($L511:$AA514)-LEN(SUBSTITUTE($L511:$AA514,"M", "")))</f>
        <v>0</v>
      </c>
      <c r="AW511" s="236">
        <f>SUMPRODUCT(LEN($AD511:$AD514)-LEN(SUBSTITUTE($AD511:$AD514,"M", "")))</f>
        <v>0</v>
      </c>
      <c r="AX511" s="269">
        <f>SUMPRODUCT(LEN($AC511:$AC514)-LEN(SUBSTITUTE($AC511:$AC514,"M", "")))</f>
        <v>0</v>
      </c>
      <c r="AY511" s="291">
        <f>SUMPRODUCT(LEN($AE511:$AE514)-LEN(SUBSTITUTE($AE511:$AE514,"S", "")))</f>
        <v>0</v>
      </c>
      <c r="AZ511" s="227">
        <f>SUMPRODUCT(LEN($AE511:$AE514)-LEN(SUBSTITUTE($AE511:$AE514,"F", "")))</f>
        <v>0</v>
      </c>
      <c r="BA511" s="227">
        <f>SUMPRODUCT(LEN($AE511:$AE514)-LEN(SUBSTITUTE($AE511:$AE514,"G", "")))</f>
        <v>0</v>
      </c>
      <c r="BB511" s="294">
        <f>SUMPRODUCT(LEN($AE511:$AE514)-LEN(SUBSTITUTE($AE511:$AE514,"M", "")))</f>
        <v>0</v>
      </c>
    </row>
    <row r="512" spans="2:62" ht="28.15" customHeight="1" thickBot="1" x14ac:dyDescent="0.25">
      <c r="B512" s="30"/>
      <c r="C512" s="243"/>
      <c r="D512" s="36"/>
      <c r="E512" s="35"/>
      <c r="F512" s="35"/>
      <c r="G512" s="34"/>
      <c r="H512" s="224"/>
      <c r="I512" s="247"/>
      <c r="J512" s="247"/>
      <c r="K512" s="247"/>
      <c r="L512" s="33" t="s">
        <v>123</v>
      </c>
      <c r="M512" s="32"/>
      <c r="N512" s="33" t="s">
        <v>122</v>
      </c>
      <c r="O512" s="32"/>
      <c r="P512" s="33" t="s">
        <v>120</v>
      </c>
      <c r="Q512" s="32"/>
      <c r="R512" s="33" t="s">
        <v>119</v>
      </c>
      <c r="S512" s="32"/>
      <c r="T512" s="33" t="s">
        <v>118</v>
      </c>
      <c r="U512" s="32"/>
      <c r="V512" s="33" t="s">
        <v>117</v>
      </c>
      <c r="W512" s="32"/>
      <c r="X512" s="33" t="s">
        <v>116</v>
      </c>
      <c r="Y512" s="32"/>
      <c r="Z512" s="33" t="s">
        <v>115</v>
      </c>
      <c r="AA512" s="32"/>
      <c r="AB512" s="31"/>
      <c r="AC512" s="32"/>
      <c r="AD512" s="31"/>
      <c r="AE512" s="23"/>
      <c r="AF512" s="251"/>
      <c r="AG512" s="251"/>
      <c r="AH512" s="22"/>
      <c r="AI512" s="11"/>
      <c r="AJ512" s="265"/>
      <c r="AK512" s="267"/>
      <c r="AL512" s="263"/>
      <c r="AM512" s="265"/>
      <c r="AN512" s="267"/>
      <c r="AO512" s="263"/>
      <c r="AP512" s="265"/>
      <c r="AQ512" s="267"/>
      <c r="AR512" s="263"/>
      <c r="AS512" s="265"/>
      <c r="AT512" s="267"/>
      <c r="AU512" s="263"/>
      <c r="AV512" s="265"/>
      <c r="AW512" s="275"/>
      <c r="AX512" s="270"/>
      <c r="AY512" s="292"/>
      <c r="AZ512" s="228"/>
      <c r="BA512" s="228"/>
      <c r="BB512" s="295"/>
    </row>
    <row r="513" spans="2:62" ht="28.15" customHeight="1" x14ac:dyDescent="0.2">
      <c r="B513" s="30"/>
      <c r="C513" s="244"/>
      <c r="D513" s="29"/>
      <c r="E513" s="28"/>
      <c r="F513" s="28"/>
      <c r="G513" s="27"/>
      <c r="H513" s="225"/>
      <c r="I513" s="248"/>
      <c r="J513" s="248"/>
      <c r="K513" s="248"/>
      <c r="L513" s="26" t="s">
        <v>114</v>
      </c>
      <c r="M513" s="25"/>
      <c r="N513" s="26" t="s">
        <v>112</v>
      </c>
      <c r="O513" s="25"/>
      <c r="P513" s="26" t="s">
        <v>111</v>
      </c>
      <c r="Q513" s="25"/>
      <c r="R513" s="26" t="s">
        <v>110</v>
      </c>
      <c r="S513" s="25"/>
      <c r="T513" s="26" t="s">
        <v>109</v>
      </c>
      <c r="U513" s="25"/>
      <c r="V513" s="26" t="s">
        <v>108</v>
      </c>
      <c r="W513" s="25"/>
      <c r="X513" s="26" t="s">
        <v>107</v>
      </c>
      <c r="Y513" s="25"/>
      <c r="Z513" s="26" t="s">
        <v>106</v>
      </c>
      <c r="AA513" s="25"/>
      <c r="AB513" s="24"/>
      <c r="AC513" s="25"/>
      <c r="AD513" s="24"/>
      <c r="AE513" s="23"/>
      <c r="AF513" s="251"/>
      <c r="AG513" s="251"/>
      <c r="AH513" s="22"/>
      <c r="AI513" s="11"/>
      <c r="AJ513" s="265"/>
      <c r="AK513" s="267"/>
      <c r="AL513" s="263"/>
      <c r="AM513" s="265"/>
      <c r="AN513" s="267"/>
      <c r="AO513" s="263"/>
      <c r="AP513" s="265"/>
      <c r="AQ513" s="267"/>
      <c r="AR513" s="263"/>
      <c r="AS513" s="265"/>
      <c r="AT513" s="267"/>
      <c r="AU513" s="263"/>
      <c r="AV513" s="265"/>
      <c r="AW513" s="275"/>
      <c r="AX513" s="270"/>
      <c r="AY513" s="292"/>
      <c r="AZ513" s="228"/>
      <c r="BA513" s="228"/>
      <c r="BB513" s="295"/>
    </row>
    <row r="514" spans="2:62" ht="28.15" customHeight="1" thickBot="1" x14ac:dyDescent="0.25">
      <c r="B514" s="30"/>
      <c r="C514" s="253"/>
      <c r="D514" s="51"/>
      <c r="E514" s="50"/>
      <c r="F514" s="50"/>
      <c r="G514" s="49"/>
      <c r="H514" s="226"/>
      <c r="I514" s="254"/>
      <c r="J514" s="254"/>
      <c r="K514" s="254"/>
      <c r="L514" s="48" t="s">
        <v>105</v>
      </c>
      <c r="M514" s="47"/>
      <c r="N514" s="48" t="s">
        <v>103</v>
      </c>
      <c r="O514" s="47"/>
      <c r="P514" s="48" t="s">
        <v>102</v>
      </c>
      <c r="Q514" s="47"/>
      <c r="R514" s="48" t="s">
        <v>101</v>
      </c>
      <c r="S514" s="47"/>
      <c r="T514" s="48">
        <v>20</v>
      </c>
      <c r="U514" s="47"/>
      <c r="V514" s="48" t="s">
        <v>100</v>
      </c>
      <c r="W514" s="47"/>
      <c r="X514" s="48" t="s">
        <v>99</v>
      </c>
      <c r="Y514" s="47"/>
      <c r="Z514" s="48" t="s">
        <v>98</v>
      </c>
      <c r="AA514" s="47"/>
      <c r="AB514" s="16"/>
      <c r="AC514" s="47"/>
      <c r="AD514" s="16"/>
      <c r="AE514" s="46"/>
      <c r="AF514" s="255"/>
      <c r="AG514" s="255"/>
      <c r="AH514" s="45"/>
      <c r="AI514" s="11"/>
      <c r="AJ514" s="266"/>
      <c r="AK514" s="268"/>
      <c r="AL514" s="264"/>
      <c r="AM514" s="266"/>
      <c r="AN514" s="268"/>
      <c r="AO514" s="264"/>
      <c r="AP514" s="266"/>
      <c r="AQ514" s="268"/>
      <c r="AR514" s="264"/>
      <c r="AS514" s="266"/>
      <c r="AT514" s="268"/>
      <c r="AU514" s="264"/>
      <c r="AV514" s="266"/>
      <c r="AW514" s="276"/>
      <c r="AX514" s="271"/>
      <c r="AY514" s="293"/>
      <c r="AZ514" s="229"/>
      <c r="BA514" s="229"/>
      <c r="BB514" s="296"/>
    </row>
    <row r="515" spans="2:62" ht="28.15" customHeight="1" x14ac:dyDescent="0.2">
      <c r="B515" s="30"/>
      <c r="C515" s="242">
        <v>3</v>
      </c>
      <c r="D515" s="44"/>
      <c r="E515" s="43"/>
      <c r="F515" s="43"/>
      <c r="G515" s="42"/>
      <c r="H515" s="223"/>
      <c r="I515" s="246"/>
      <c r="J515" s="246"/>
      <c r="K515" s="246"/>
      <c r="L515" s="41" t="s">
        <v>133</v>
      </c>
      <c r="M515" s="40"/>
      <c r="N515" s="41" t="s">
        <v>131</v>
      </c>
      <c r="O515" s="40"/>
      <c r="P515" s="41" t="s">
        <v>130</v>
      </c>
      <c r="Q515" s="40"/>
      <c r="R515" s="41" t="s">
        <v>129</v>
      </c>
      <c r="S515" s="40"/>
      <c r="T515" s="41" t="s">
        <v>128</v>
      </c>
      <c r="U515" s="40"/>
      <c r="V515" s="41" t="s">
        <v>127</v>
      </c>
      <c r="W515" s="40"/>
      <c r="X515" s="41" t="s">
        <v>126</v>
      </c>
      <c r="Y515" s="40"/>
      <c r="Z515" s="41" t="s">
        <v>125</v>
      </c>
      <c r="AA515" s="40"/>
      <c r="AB515" s="39"/>
      <c r="AC515" s="40"/>
      <c r="AD515" s="39"/>
      <c r="AE515" s="38"/>
      <c r="AF515" s="250"/>
      <c r="AG515" s="250"/>
      <c r="AH515" s="37"/>
      <c r="AI515" s="11"/>
      <c r="AJ515" s="233">
        <f>SUMPRODUCT(LEN($M515:$AA518)-LEN(SUBSTITUTE($M515:$AA518,"A", "")))</f>
        <v>0</v>
      </c>
      <c r="AK515" s="239">
        <f>SUMPRODUCT(LEN($AD515:$AD518)-LEN(SUBSTITUTE($AD515:$AD518,"A", "")))</f>
        <v>0</v>
      </c>
      <c r="AL515" s="230">
        <f>SUMPRODUCT(LEN($AC515:$AC518)-LEN(SUBSTITUTE($AC515:$AC518,"A", "")))</f>
        <v>0</v>
      </c>
      <c r="AM515" s="233">
        <f>SUMPRODUCT(LEN($M515:$AA518)-LEN(SUBSTITUTE($M515:$AA518,"S", "")))</f>
        <v>0</v>
      </c>
      <c r="AN515" s="239">
        <f>SUMPRODUCT(LEN($AD515:$AD518)-LEN(SUBSTITUTE($AD515:$AD518,"S", "")))</f>
        <v>0</v>
      </c>
      <c r="AO515" s="230">
        <f>SUMPRODUCT(LEN($AC515:$AC518)-LEN(SUBSTITUTE($AC515:$AC518,"S", "")))</f>
        <v>0</v>
      </c>
      <c r="AP515" s="233">
        <f>SUMPRODUCT(LEN($M515:$AA518)-LEN(SUBSTITUTE($M515:$AA518,"F", "")))</f>
        <v>0</v>
      </c>
      <c r="AQ515" s="239">
        <f>SUMPRODUCT(LEN($AD515:$AD518)-LEN(SUBSTITUTE($AD515:$AD518,"F", "")))</f>
        <v>0</v>
      </c>
      <c r="AR515" s="230">
        <f>SUMPRODUCT(LEN($AC515:$AC518)-LEN(SUBSTITUTE($AC515:$AC518,"F", "")))</f>
        <v>0</v>
      </c>
      <c r="AS515" s="233">
        <f>SUMPRODUCT(LEN($M515:$AA518)-LEN(SUBSTITUTE($M515:$AA518,"G", "")))</f>
        <v>0</v>
      </c>
      <c r="AT515" s="239">
        <f>SUMPRODUCT(LEN($AD515:$AD518)-LEN(SUBSTITUTE($AD515:$AD518,"G", "")))</f>
        <v>0</v>
      </c>
      <c r="AU515" s="230">
        <f>SUMPRODUCT(LEN($AC515:$AC518)-LEN(SUBSTITUTE($AC515:$AC518,"G", "")))</f>
        <v>0</v>
      </c>
      <c r="AV515" s="233">
        <f>SUMPRODUCT(LEN($L515:$AA518)-LEN(SUBSTITUTE($L515:$AA518,"M", "")))</f>
        <v>0</v>
      </c>
      <c r="AW515" s="236">
        <f>SUMPRODUCT(LEN($AD515:$AD518)-LEN(SUBSTITUTE($AD515:$AD518,"M", "")))</f>
        <v>0</v>
      </c>
      <c r="AX515" s="269">
        <f>SUMPRODUCT(LEN($AC515:$AC518)-LEN(SUBSTITUTE($AC515:$AC518,"M", "")))</f>
        <v>0</v>
      </c>
      <c r="AY515" s="291">
        <f>SUMPRODUCT(LEN($AE515:$AE518)-LEN(SUBSTITUTE($AE515:$AE518,"S", "")))</f>
        <v>0</v>
      </c>
      <c r="AZ515" s="227">
        <f>SUMPRODUCT(LEN($AE515:$AE518)-LEN(SUBSTITUTE($AE515:$AE518,"F", "")))</f>
        <v>0</v>
      </c>
      <c r="BA515" s="227">
        <f>SUMPRODUCT(LEN($AE515:$AE518)-LEN(SUBSTITUTE($AE515:$AE518,"G", "")))</f>
        <v>0</v>
      </c>
      <c r="BB515" s="294">
        <f>SUMPRODUCT(LEN($AE515:$AE518)-LEN(SUBSTITUTE($AE515:$AE518,"M", "")))</f>
        <v>0</v>
      </c>
    </row>
    <row r="516" spans="2:62" ht="28.15" customHeight="1" thickBot="1" x14ac:dyDescent="0.25">
      <c r="B516" s="30"/>
      <c r="C516" s="243"/>
      <c r="D516" s="36"/>
      <c r="E516" s="35"/>
      <c r="F516" s="35"/>
      <c r="G516" s="34"/>
      <c r="H516" s="224"/>
      <c r="I516" s="247"/>
      <c r="J516" s="247"/>
      <c r="K516" s="247"/>
      <c r="L516" s="33" t="s">
        <v>123</v>
      </c>
      <c r="M516" s="32"/>
      <c r="N516" s="33" t="s">
        <v>122</v>
      </c>
      <c r="O516" s="32"/>
      <c r="P516" s="33" t="s">
        <v>120</v>
      </c>
      <c r="Q516" s="32"/>
      <c r="R516" s="33" t="s">
        <v>119</v>
      </c>
      <c r="S516" s="32"/>
      <c r="T516" s="33" t="s">
        <v>118</v>
      </c>
      <c r="U516" s="32"/>
      <c r="V516" s="33" t="s">
        <v>117</v>
      </c>
      <c r="W516" s="32"/>
      <c r="X516" s="33" t="s">
        <v>116</v>
      </c>
      <c r="Y516" s="32"/>
      <c r="Z516" s="33" t="s">
        <v>115</v>
      </c>
      <c r="AA516" s="32"/>
      <c r="AB516" s="31"/>
      <c r="AC516" s="32"/>
      <c r="AD516" s="31"/>
      <c r="AE516" s="23"/>
      <c r="AF516" s="251"/>
      <c r="AG516" s="251"/>
      <c r="AH516" s="22"/>
      <c r="AI516" s="11"/>
      <c r="AJ516" s="265"/>
      <c r="AK516" s="267"/>
      <c r="AL516" s="263"/>
      <c r="AM516" s="265"/>
      <c r="AN516" s="267"/>
      <c r="AO516" s="263"/>
      <c r="AP516" s="265"/>
      <c r="AQ516" s="267"/>
      <c r="AR516" s="263"/>
      <c r="AS516" s="265"/>
      <c r="AT516" s="267"/>
      <c r="AU516" s="263"/>
      <c r="AV516" s="265"/>
      <c r="AW516" s="275"/>
      <c r="AX516" s="270"/>
      <c r="AY516" s="292"/>
      <c r="AZ516" s="228"/>
      <c r="BA516" s="228"/>
      <c r="BB516" s="295"/>
    </row>
    <row r="517" spans="2:62" ht="28.15" customHeight="1" x14ac:dyDescent="0.2">
      <c r="B517" s="30"/>
      <c r="C517" s="244"/>
      <c r="D517" s="29"/>
      <c r="E517" s="28"/>
      <c r="F517" s="28"/>
      <c r="G517" s="27"/>
      <c r="H517" s="225"/>
      <c r="I517" s="248"/>
      <c r="J517" s="248"/>
      <c r="K517" s="248"/>
      <c r="L517" s="26" t="s">
        <v>114</v>
      </c>
      <c r="M517" s="25"/>
      <c r="N517" s="26" t="s">
        <v>112</v>
      </c>
      <c r="O517" s="25"/>
      <c r="P517" s="26" t="s">
        <v>111</v>
      </c>
      <c r="Q517" s="25"/>
      <c r="R517" s="26" t="s">
        <v>110</v>
      </c>
      <c r="S517" s="25"/>
      <c r="T517" s="26" t="s">
        <v>109</v>
      </c>
      <c r="U517" s="25"/>
      <c r="V517" s="26" t="s">
        <v>108</v>
      </c>
      <c r="W517" s="25"/>
      <c r="X517" s="26" t="s">
        <v>107</v>
      </c>
      <c r="Y517" s="25"/>
      <c r="Z517" s="26" t="s">
        <v>106</v>
      </c>
      <c r="AA517" s="25"/>
      <c r="AB517" s="24"/>
      <c r="AC517" s="25"/>
      <c r="AD517" s="24"/>
      <c r="AE517" s="23"/>
      <c r="AF517" s="251"/>
      <c r="AG517" s="251"/>
      <c r="AH517" s="22"/>
      <c r="AI517" s="11"/>
      <c r="AJ517" s="265"/>
      <c r="AK517" s="267"/>
      <c r="AL517" s="263"/>
      <c r="AM517" s="265"/>
      <c r="AN517" s="267"/>
      <c r="AO517" s="263"/>
      <c r="AP517" s="265"/>
      <c r="AQ517" s="267"/>
      <c r="AR517" s="263"/>
      <c r="AS517" s="265"/>
      <c r="AT517" s="267"/>
      <c r="AU517" s="263"/>
      <c r="AV517" s="265"/>
      <c r="AW517" s="275"/>
      <c r="AX517" s="270"/>
      <c r="AY517" s="292"/>
      <c r="AZ517" s="228"/>
      <c r="BA517" s="228"/>
      <c r="BB517" s="295"/>
    </row>
    <row r="518" spans="2:62" ht="28.15" customHeight="1" thickBot="1" x14ac:dyDescent="0.25">
      <c r="B518" s="21"/>
      <c r="C518" s="245"/>
      <c r="D518" s="20"/>
      <c r="E518" s="19"/>
      <c r="F518" s="19"/>
      <c r="G518" s="18"/>
      <c r="H518" s="226"/>
      <c r="I518" s="249"/>
      <c r="J518" s="249"/>
      <c r="K518" s="249"/>
      <c r="L518" s="17" t="s">
        <v>105</v>
      </c>
      <c r="M518" s="15"/>
      <c r="N518" s="17" t="s">
        <v>103</v>
      </c>
      <c r="O518" s="15"/>
      <c r="P518" s="17" t="s">
        <v>102</v>
      </c>
      <c r="Q518" s="15"/>
      <c r="R518" s="17" t="s">
        <v>101</v>
      </c>
      <c r="S518" s="15"/>
      <c r="T518" s="17">
        <v>20</v>
      </c>
      <c r="U518" s="15"/>
      <c r="V518" s="17" t="s">
        <v>100</v>
      </c>
      <c r="W518" s="15"/>
      <c r="X518" s="17" t="s">
        <v>99</v>
      </c>
      <c r="Y518" s="15"/>
      <c r="Z518" s="17" t="s">
        <v>98</v>
      </c>
      <c r="AA518" s="15"/>
      <c r="AB518" s="16"/>
      <c r="AC518" s="15"/>
      <c r="AD518" s="14"/>
      <c r="AE518" s="13"/>
      <c r="AF518" s="252"/>
      <c r="AG518" s="252"/>
      <c r="AH518" s="12"/>
      <c r="AI518" s="11"/>
      <c r="AJ518" s="266"/>
      <c r="AK518" s="268"/>
      <c r="AL518" s="264"/>
      <c r="AM518" s="266"/>
      <c r="AN518" s="268"/>
      <c r="AO518" s="264"/>
      <c r="AP518" s="266"/>
      <c r="AQ518" s="268"/>
      <c r="AR518" s="264"/>
      <c r="AS518" s="266"/>
      <c r="AT518" s="268"/>
      <c r="AU518" s="264"/>
      <c r="AV518" s="266"/>
      <c r="AW518" s="276"/>
      <c r="AX518" s="271"/>
      <c r="AY518" s="293"/>
      <c r="AZ518" s="229"/>
      <c r="BA518" s="229"/>
      <c r="BB518" s="296"/>
    </row>
    <row r="519" spans="2:62" ht="85.9" customHeight="1" thickTop="1" thickBot="1" x14ac:dyDescent="0.35">
      <c r="B519" s="105" t="s">
        <v>174</v>
      </c>
      <c r="C519" s="95" t="s">
        <v>173</v>
      </c>
      <c r="D519" s="100" t="s">
        <v>172</v>
      </c>
      <c r="E519" s="104" t="s">
        <v>171</v>
      </c>
      <c r="F519" s="103"/>
      <c r="G519" s="102"/>
      <c r="H519" s="101" t="s">
        <v>170</v>
      </c>
      <c r="I519" s="100" t="s">
        <v>96</v>
      </c>
      <c r="J519" s="100" t="s">
        <v>169</v>
      </c>
      <c r="K519" s="100" t="s">
        <v>97</v>
      </c>
      <c r="L519" s="256" t="s">
        <v>168</v>
      </c>
      <c r="M519" s="262"/>
      <c r="N519" s="256" t="s">
        <v>167</v>
      </c>
      <c r="O519" s="262"/>
      <c r="P519" s="256" t="s">
        <v>167</v>
      </c>
      <c r="Q519" s="257"/>
      <c r="R519" s="256" t="s">
        <v>167</v>
      </c>
      <c r="S519" s="257"/>
      <c r="T519" s="256" t="s">
        <v>167</v>
      </c>
      <c r="U519" s="257"/>
      <c r="V519" s="256" t="s">
        <v>167</v>
      </c>
      <c r="W519" s="257"/>
      <c r="X519" s="256" t="s">
        <v>167</v>
      </c>
      <c r="Y519" s="257"/>
      <c r="Z519" s="256" t="s">
        <v>167</v>
      </c>
      <c r="AA519" s="257"/>
      <c r="AB519" s="261" t="s">
        <v>166</v>
      </c>
      <c r="AC519" s="257"/>
      <c r="AD519" s="101" t="s">
        <v>165</v>
      </c>
      <c r="AE519" s="101" t="s">
        <v>164</v>
      </c>
      <c r="AF519" s="100" t="s">
        <v>163</v>
      </c>
      <c r="AG519" s="100" t="s">
        <v>162</v>
      </c>
      <c r="AH519" s="99" t="s">
        <v>161</v>
      </c>
      <c r="AI519" s="98"/>
      <c r="AJ519" s="96" t="s">
        <v>160</v>
      </c>
      <c r="AK519" s="95" t="s">
        <v>159</v>
      </c>
      <c r="AL519" s="94" t="s">
        <v>158</v>
      </c>
      <c r="AM519" s="96" t="s">
        <v>157</v>
      </c>
      <c r="AN519" s="95" t="s">
        <v>156</v>
      </c>
      <c r="AO519" s="94" t="s">
        <v>155</v>
      </c>
      <c r="AP519" s="96" t="s">
        <v>154</v>
      </c>
      <c r="AQ519" s="95" t="s">
        <v>153</v>
      </c>
      <c r="AR519" s="97" t="s">
        <v>152</v>
      </c>
      <c r="AS519" s="96" t="s">
        <v>151</v>
      </c>
      <c r="AT519" s="95" t="s">
        <v>150</v>
      </c>
      <c r="AU519" s="94" t="s">
        <v>149</v>
      </c>
      <c r="AV519" s="96" t="s">
        <v>148</v>
      </c>
      <c r="AW519" s="95" t="s">
        <v>147</v>
      </c>
      <c r="AX519" s="94" t="s">
        <v>146</v>
      </c>
      <c r="AY519" s="93" t="s">
        <v>145</v>
      </c>
      <c r="AZ519" s="92" t="s">
        <v>144</v>
      </c>
      <c r="BA519" s="92" t="s">
        <v>143</v>
      </c>
      <c r="BB519" s="91" t="s">
        <v>142</v>
      </c>
    </row>
    <row r="520" spans="2:62" ht="48" thickBot="1" x14ac:dyDescent="0.3">
      <c r="B520" s="90" t="s">
        <v>216</v>
      </c>
      <c r="C520" s="89"/>
      <c r="D520" s="88"/>
      <c r="E520" s="258"/>
      <c r="F520" s="259"/>
      <c r="G520" s="260"/>
      <c r="H520" s="87" t="s">
        <v>140</v>
      </c>
      <c r="I520" s="86"/>
      <c r="J520" s="86"/>
      <c r="K520" s="85"/>
      <c r="L520" s="84"/>
      <c r="M520" s="81"/>
      <c r="N520" s="84"/>
      <c r="O520" s="81"/>
      <c r="P520" s="84"/>
      <c r="Q520" s="81"/>
      <c r="R520" s="84"/>
      <c r="S520" s="81"/>
      <c r="T520" s="84"/>
      <c r="U520" s="81"/>
      <c r="V520" s="84"/>
      <c r="W520" s="81"/>
      <c r="X520" s="84"/>
      <c r="Y520" s="81"/>
      <c r="Z520" s="84"/>
      <c r="AA520" s="83"/>
      <c r="AB520" s="82" t="s">
        <v>139</v>
      </c>
      <c r="AC520" s="81"/>
      <c r="AD520" s="81"/>
      <c r="AE520" s="81"/>
      <c r="AF520" s="80"/>
      <c r="AG520" s="80"/>
      <c r="AH520" s="60"/>
      <c r="AI520" s="79" t="s">
        <v>138</v>
      </c>
      <c r="AJ520" s="78">
        <f t="shared" ref="AJ520:BB520" si="68">SUM(AJ522:AJ533)</f>
        <v>50</v>
      </c>
      <c r="AK520" s="77">
        <f t="shared" si="68"/>
        <v>1</v>
      </c>
      <c r="AL520" s="76">
        <f t="shared" si="68"/>
        <v>0</v>
      </c>
      <c r="AM520" s="78">
        <f t="shared" si="68"/>
        <v>4</v>
      </c>
      <c r="AN520" s="77">
        <f t="shared" si="68"/>
        <v>0</v>
      </c>
      <c r="AO520" s="76">
        <f t="shared" si="68"/>
        <v>0</v>
      </c>
      <c r="AP520" s="78">
        <f t="shared" si="68"/>
        <v>2</v>
      </c>
      <c r="AQ520" s="77">
        <f t="shared" si="68"/>
        <v>0</v>
      </c>
      <c r="AR520" s="76">
        <f t="shared" si="68"/>
        <v>0</v>
      </c>
      <c r="AS520" s="78">
        <f t="shared" si="68"/>
        <v>15</v>
      </c>
      <c r="AT520" s="77">
        <f t="shared" si="68"/>
        <v>0</v>
      </c>
      <c r="AU520" s="76">
        <f t="shared" si="68"/>
        <v>0</v>
      </c>
      <c r="AV520" s="78">
        <f t="shared" si="68"/>
        <v>2</v>
      </c>
      <c r="AW520" s="77">
        <f t="shared" si="68"/>
        <v>0</v>
      </c>
      <c r="AX520" s="76">
        <f t="shared" si="68"/>
        <v>0</v>
      </c>
      <c r="AY520" s="75">
        <f t="shared" si="68"/>
        <v>0</v>
      </c>
      <c r="AZ520" s="74">
        <f t="shared" si="68"/>
        <v>0</v>
      </c>
      <c r="BA520" s="74">
        <f t="shared" si="68"/>
        <v>0</v>
      </c>
      <c r="BB520" s="73">
        <f t="shared" si="68"/>
        <v>0</v>
      </c>
      <c r="BC520" s="72" t="s">
        <v>137</v>
      </c>
      <c r="BF520" s="5">
        <f>SUM(AJ520:AL520)/$BG$5</f>
        <v>51</v>
      </c>
      <c r="BG520" s="5">
        <f>SUM(AM520:AO520,AY520)/$BG$5</f>
        <v>4</v>
      </c>
      <c r="BH520" s="5">
        <f>SUM(AP520:AR520,AZ520)/$BG$5</f>
        <v>2</v>
      </c>
      <c r="BI520" s="5">
        <f>SUM(AS520:AU520,BA520)/$BG$5</f>
        <v>15</v>
      </c>
      <c r="BJ520" s="5">
        <f>SUM(AV520:AX520,BB520)/$BG$5</f>
        <v>2</v>
      </c>
    </row>
    <row r="521" spans="2:62" ht="37.5" thickBot="1" x14ac:dyDescent="0.3">
      <c r="B521" s="71"/>
      <c r="C521" s="70"/>
      <c r="D521" s="69"/>
      <c r="E521" s="68"/>
      <c r="F521" s="68"/>
      <c r="G521" s="67"/>
      <c r="H521" s="66"/>
      <c r="I521" s="64"/>
      <c r="J521" s="64"/>
      <c r="K521" s="65"/>
      <c r="L521" s="64"/>
      <c r="M521" s="62"/>
      <c r="N521" s="64"/>
      <c r="O521" s="62"/>
      <c r="P521" s="64"/>
      <c r="Q521" s="62"/>
      <c r="R521" s="64"/>
      <c r="S521" s="62"/>
      <c r="T521" s="64"/>
      <c r="U521" s="62"/>
      <c r="V521" s="64"/>
      <c r="W521" s="62"/>
      <c r="X521" s="64"/>
      <c r="Y521" s="62"/>
      <c r="Z521" s="64"/>
      <c r="AA521" s="62"/>
      <c r="AB521" s="63"/>
      <c r="AC521" s="62"/>
      <c r="AD521" s="62"/>
      <c r="AE521" s="62"/>
      <c r="AF521" s="61"/>
      <c r="AG521" s="61"/>
      <c r="AH521" s="60"/>
      <c r="AI521" s="59" t="s">
        <v>136</v>
      </c>
      <c r="AJ521" s="214">
        <f t="shared" ref="AJ521:BB521" si="69">AJ520/1</f>
        <v>50</v>
      </c>
      <c r="AK521" s="213">
        <f t="shared" si="69"/>
        <v>1</v>
      </c>
      <c r="AL521" s="212">
        <f t="shared" si="69"/>
        <v>0</v>
      </c>
      <c r="AM521" s="214">
        <f t="shared" si="69"/>
        <v>4</v>
      </c>
      <c r="AN521" s="213">
        <f t="shared" si="69"/>
        <v>0</v>
      </c>
      <c r="AO521" s="212">
        <f t="shared" si="69"/>
        <v>0</v>
      </c>
      <c r="AP521" s="214">
        <f t="shared" si="69"/>
        <v>2</v>
      </c>
      <c r="AQ521" s="213">
        <f t="shared" si="69"/>
        <v>0</v>
      </c>
      <c r="AR521" s="212">
        <f t="shared" si="69"/>
        <v>0</v>
      </c>
      <c r="AS521" s="214">
        <f t="shared" si="69"/>
        <v>15</v>
      </c>
      <c r="AT521" s="213">
        <f t="shared" si="69"/>
        <v>0</v>
      </c>
      <c r="AU521" s="212">
        <f t="shared" si="69"/>
        <v>0</v>
      </c>
      <c r="AV521" s="214">
        <f t="shared" si="69"/>
        <v>2</v>
      </c>
      <c r="AW521" s="213">
        <f t="shared" si="69"/>
        <v>0</v>
      </c>
      <c r="AX521" s="212">
        <f t="shared" si="69"/>
        <v>0</v>
      </c>
      <c r="AY521" s="211">
        <f t="shared" si="69"/>
        <v>0</v>
      </c>
      <c r="AZ521" s="210">
        <f t="shared" si="69"/>
        <v>0</v>
      </c>
      <c r="BA521" s="210">
        <f t="shared" si="69"/>
        <v>0</v>
      </c>
      <c r="BB521" s="209">
        <f t="shared" si="69"/>
        <v>0</v>
      </c>
      <c r="BC521" s="52" t="s">
        <v>135</v>
      </c>
    </row>
    <row r="522" spans="2:62" ht="28.15" customHeight="1" x14ac:dyDescent="0.2">
      <c r="B522" s="30"/>
      <c r="C522" s="242">
        <v>1</v>
      </c>
      <c r="D522" s="44"/>
      <c r="E522" s="43"/>
      <c r="F522" s="43"/>
      <c r="G522" s="42"/>
      <c r="H522" s="223" t="s">
        <v>134</v>
      </c>
      <c r="I522" s="246">
        <v>115</v>
      </c>
      <c r="J522" s="246">
        <v>32</v>
      </c>
      <c r="K522" s="246">
        <v>7</v>
      </c>
      <c r="L522" s="41" t="s">
        <v>133</v>
      </c>
      <c r="M522" s="40" t="s">
        <v>1602</v>
      </c>
      <c r="N522" s="41" t="s">
        <v>131</v>
      </c>
      <c r="O522" s="40" t="s">
        <v>104</v>
      </c>
      <c r="P522" s="41" t="s">
        <v>130</v>
      </c>
      <c r="Q522" s="40" t="s">
        <v>1649</v>
      </c>
      <c r="R522" s="41" t="s">
        <v>129</v>
      </c>
      <c r="S522" s="40" t="s">
        <v>740</v>
      </c>
      <c r="T522" s="41" t="s">
        <v>128</v>
      </c>
      <c r="U522" s="40" t="s">
        <v>815</v>
      </c>
      <c r="V522" s="41" t="s">
        <v>127</v>
      </c>
      <c r="W522" s="40" t="s">
        <v>399</v>
      </c>
      <c r="X522" s="41" t="s">
        <v>126</v>
      </c>
      <c r="Y522" s="40" t="s">
        <v>121</v>
      </c>
      <c r="Z522" s="41" t="s">
        <v>125</v>
      </c>
      <c r="AA522" s="40"/>
      <c r="AB522" s="39"/>
      <c r="AC522" s="40"/>
      <c r="AD522" s="39" t="s">
        <v>104</v>
      </c>
      <c r="AE522" s="38"/>
      <c r="AF522" s="250"/>
      <c r="AG522" s="250"/>
      <c r="AH522" s="37"/>
      <c r="AI522" s="11"/>
      <c r="AJ522" s="233">
        <f>SUMPRODUCT(LEN($M522:$AA525)-LEN(SUBSTITUTE($M522:$AA525,"A", "")))</f>
        <v>50</v>
      </c>
      <c r="AK522" s="239">
        <f>SUMPRODUCT(LEN($AD522:$AD525)-LEN(SUBSTITUTE($AD522:$AD525,"A", "")))</f>
        <v>1</v>
      </c>
      <c r="AL522" s="230">
        <f>SUMPRODUCT(LEN($AC522:$AC525)-LEN(SUBSTITUTE($AC522:$AC525,"A", "")))</f>
        <v>0</v>
      </c>
      <c r="AM522" s="233">
        <f>SUMPRODUCT(LEN($M522:$AA525)-LEN(SUBSTITUTE($M522:$AA525,"S", "")))</f>
        <v>4</v>
      </c>
      <c r="AN522" s="239">
        <f>SUMPRODUCT(LEN($AD522:$AD525)-LEN(SUBSTITUTE($AD522:$AD525,"S", "")))</f>
        <v>0</v>
      </c>
      <c r="AO522" s="230">
        <f>SUMPRODUCT(LEN($AC522:$AC525)-LEN(SUBSTITUTE($AC522:$AC525,"S", "")))</f>
        <v>0</v>
      </c>
      <c r="AP522" s="233">
        <f>SUMPRODUCT(LEN($M522:$AA525)-LEN(SUBSTITUTE($M522:$AA525,"F", "")))</f>
        <v>2</v>
      </c>
      <c r="AQ522" s="239">
        <f>SUMPRODUCT(LEN($AD522:$AD525)-LEN(SUBSTITUTE($AD522:$AD525,"F", "")))</f>
        <v>0</v>
      </c>
      <c r="AR522" s="230">
        <f>SUMPRODUCT(LEN($AC522:$AC525)-LEN(SUBSTITUTE($AC522:$AC525,"F", "")))</f>
        <v>0</v>
      </c>
      <c r="AS522" s="233">
        <f>SUMPRODUCT(LEN($M522:$AA525)-LEN(SUBSTITUTE($M522:$AA525,"G", "")))</f>
        <v>15</v>
      </c>
      <c r="AT522" s="239">
        <f>SUMPRODUCT(LEN($AD522:$AD525)-LEN(SUBSTITUTE($AD522:$AD525,"G", "")))</f>
        <v>0</v>
      </c>
      <c r="AU522" s="230">
        <f>SUMPRODUCT(LEN($AC522:$AC525)-LEN(SUBSTITUTE($AC522:$AC525,"G", "")))</f>
        <v>0</v>
      </c>
      <c r="AV522" s="233">
        <f>SUMPRODUCT(LEN($L522:$AA525)-LEN(SUBSTITUTE($L522:$AA525,"M", "")))</f>
        <v>2</v>
      </c>
      <c r="AW522" s="236">
        <f>SUMPRODUCT(LEN($AD522:$AD525)-LEN(SUBSTITUTE($AD522:$AD525,"M", "")))</f>
        <v>0</v>
      </c>
      <c r="AX522" s="269">
        <f>SUMPRODUCT(LEN($AC522:$AC525)-LEN(SUBSTITUTE($AC522:$AC525,"M", "")))</f>
        <v>0</v>
      </c>
      <c r="AY522" s="291">
        <f>SUMPRODUCT(LEN($AE522:$AE525)-LEN(SUBSTITUTE($AE522:$AE525,"S", "")))</f>
        <v>0</v>
      </c>
      <c r="AZ522" s="227">
        <f>SUMPRODUCT(LEN($AE522:$AE525)-LEN(SUBSTITUTE($AE522:$AE525,"F", "")))</f>
        <v>0</v>
      </c>
      <c r="BA522" s="227">
        <f>SUMPRODUCT(LEN($AE522:$AE525)-LEN(SUBSTITUTE($AE522:$AE525,"G", "")))</f>
        <v>0</v>
      </c>
      <c r="BB522" s="294">
        <f>SUMPRODUCT(LEN($AE522:$AE525)-LEN(SUBSTITUTE($AE522:$AE525,"M", "")))</f>
        <v>0</v>
      </c>
    </row>
    <row r="523" spans="2:62" ht="28.15" customHeight="1" thickBot="1" x14ac:dyDescent="0.25">
      <c r="B523" s="30"/>
      <c r="C523" s="243"/>
      <c r="D523" s="36"/>
      <c r="E523" s="35"/>
      <c r="F523" s="35"/>
      <c r="G523" s="34"/>
      <c r="H523" s="224"/>
      <c r="I523" s="247"/>
      <c r="J523" s="247"/>
      <c r="K523" s="247"/>
      <c r="L523" s="33" t="s">
        <v>123</v>
      </c>
      <c r="M523" s="32" t="s">
        <v>104</v>
      </c>
      <c r="N523" s="33" t="s">
        <v>122</v>
      </c>
      <c r="O523" s="32" t="s">
        <v>484</v>
      </c>
      <c r="P523" s="33" t="s">
        <v>120</v>
      </c>
      <c r="Q523" s="32" t="s">
        <v>186</v>
      </c>
      <c r="R523" s="33" t="s">
        <v>119</v>
      </c>
      <c r="S523" s="32" t="s">
        <v>452</v>
      </c>
      <c r="T523" s="33" t="s">
        <v>118</v>
      </c>
      <c r="U523" s="32" t="s">
        <v>428</v>
      </c>
      <c r="V523" s="33" t="s">
        <v>117</v>
      </c>
      <c r="W523" s="32" t="s">
        <v>399</v>
      </c>
      <c r="X523" s="33" t="s">
        <v>116</v>
      </c>
      <c r="Y523" s="32"/>
      <c r="Z523" s="33" t="s">
        <v>115</v>
      </c>
      <c r="AA523" s="32"/>
      <c r="AB523" s="31"/>
      <c r="AC523" s="32"/>
      <c r="AD523" s="31"/>
      <c r="AE523" s="23"/>
      <c r="AF523" s="251"/>
      <c r="AG523" s="251"/>
      <c r="AH523" s="22"/>
      <c r="AI523" s="11"/>
      <c r="AJ523" s="265"/>
      <c r="AK523" s="267"/>
      <c r="AL523" s="263"/>
      <c r="AM523" s="265"/>
      <c r="AN523" s="267"/>
      <c r="AO523" s="263"/>
      <c r="AP523" s="265"/>
      <c r="AQ523" s="267"/>
      <c r="AR523" s="263"/>
      <c r="AS523" s="265"/>
      <c r="AT523" s="267"/>
      <c r="AU523" s="263"/>
      <c r="AV523" s="265"/>
      <c r="AW523" s="275"/>
      <c r="AX523" s="270"/>
      <c r="AY523" s="292"/>
      <c r="AZ523" s="228"/>
      <c r="BA523" s="228"/>
      <c r="BB523" s="295"/>
    </row>
    <row r="524" spans="2:62" ht="28.15" customHeight="1" x14ac:dyDescent="0.2">
      <c r="B524" s="30"/>
      <c r="C524" s="244"/>
      <c r="D524" s="29"/>
      <c r="E524" s="28"/>
      <c r="F524" s="28"/>
      <c r="G524" s="27"/>
      <c r="H524" s="225">
        <v>237</v>
      </c>
      <c r="I524" s="248"/>
      <c r="J524" s="248"/>
      <c r="K524" s="248"/>
      <c r="L524" s="26" t="s">
        <v>114</v>
      </c>
      <c r="M524" s="25" t="s">
        <v>186</v>
      </c>
      <c r="N524" s="26" t="s">
        <v>112</v>
      </c>
      <c r="O524" s="25" t="s">
        <v>382</v>
      </c>
      <c r="P524" s="26" t="s">
        <v>111</v>
      </c>
      <c r="Q524" s="25" t="s">
        <v>399</v>
      </c>
      <c r="R524" s="26" t="s">
        <v>110</v>
      </c>
      <c r="S524" s="25" t="s">
        <v>417</v>
      </c>
      <c r="T524" s="26" t="s">
        <v>109</v>
      </c>
      <c r="U524" s="25" t="s">
        <v>389</v>
      </c>
      <c r="V524" s="26" t="s">
        <v>108</v>
      </c>
      <c r="W524" s="25" t="s">
        <v>124</v>
      </c>
      <c r="X524" s="26" t="s">
        <v>107</v>
      </c>
      <c r="Y524" s="25"/>
      <c r="Z524" s="26" t="s">
        <v>106</v>
      </c>
      <c r="AA524" s="25"/>
      <c r="AB524" s="24"/>
      <c r="AC524" s="25"/>
      <c r="AD524" s="24"/>
      <c r="AE524" s="23"/>
      <c r="AF524" s="251"/>
      <c r="AG524" s="251"/>
      <c r="AH524" s="22"/>
      <c r="AI524" s="11"/>
      <c r="AJ524" s="265"/>
      <c r="AK524" s="267"/>
      <c r="AL524" s="263"/>
      <c r="AM524" s="265"/>
      <c r="AN524" s="267"/>
      <c r="AO524" s="263"/>
      <c r="AP524" s="265"/>
      <c r="AQ524" s="267"/>
      <c r="AR524" s="263"/>
      <c r="AS524" s="265"/>
      <c r="AT524" s="267"/>
      <c r="AU524" s="263"/>
      <c r="AV524" s="265"/>
      <c r="AW524" s="275"/>
      <c r="AX524" s="270"/>
      <c r="AY524" s="292"/>
      <c r="AZ524" s="228"/>
      <c r="BA524" s="228"/>
      <c r="BB524" s="295"/>
    </row>
    <row r="525" spans="2:62" ht="28.15" customHeight="1" thickBot="1" x14ac:dyDescent="0.25">
      <c r="B525" s="30"/>
      <c r="C525" s="253"/>
      <c r="D525" s="51"/>
      <c r="E525" s="50"/>
      <c r="F525" s="50"/>
      <c r="G525" s="49"/>
      <c r="H525" s="226"/>
      <c r="I525" s="254"/>
      <c r="J525" s="254"/>
      <c r="K525" s="254"/>
      <c r="L525" s="48" t="s">
        <v>105</v>
      </c>
      <c r="M525" s="47" t="s">
        <v>611</v>
      </c>
      <c r="N525" s="48" t="s">
        <v>103</v>
      </c>
      <c r="O525" s="47" t="s">
        <v>1273</v>
      </c>
      <c r="P525" s="48" t="s">
        <v>102</v>
      </c>
      <c r="Q525" s="47" t="s">
        <v>382</v>
      </c>
      <c r="R525" s="48" t="s">
        <v>101</v>
      </c>
      <c r="S525" s="47" t="s">
        <v>613</v>
      </c>
      <c r="T525" s="48">
        <v>20</v>
      </c>
      <c r="U525" s="47" t="s">
        <v>528</v>
      </c>
      <c r="V525" s="48" t="s">
        <v>100</v>
      </c>
      <c r="W525" s="47" t="s">
        <v>124</v>
      </c>
      <c r="X525" s="48" t="s">
        <v>99</v>
      </c>
      <c r="Y525" s="47"/>
      <c r="Z525" s="48" t="s">
        <v>98</v>
      </c>
      <c r="AA525" s="47"/>
      <c r="AB525" s="16"/>
      <c r="AC525" s="47"/>
      <c r="AD525" s="16"/>
      <c r="AE525" s="46"/>
      <c r="AF525" s="255"/>
      <c r="AG525" s="255"/>
      <c r="AH525" s="45"/>
      <c r="AI525" s="11"/>
      <c r="AJ525" s="266"/>
      <c r="AK525" s="268"/>
      <c r="AL525" s="264"/>
      <c r="AM525" s="266"/>
      <c r="AN525" s="268"/>
      <c r="AO525" s="264"/>
      <c r="AP525" s="266"/>
      <c r="AQ525" s="268"/>
      <c r="AR525" s="264"/>
      <c r="AS525" s="266"/>
      <c r="AT525" s="268"/>
      <c r="AU525" s="264"/>
      <c r="AV525" s="266"/>
      <c r="AW525" s="276"/>
      <c r="AX525" s="271"/>
      <c r="AY525" s="293"/>
      <c r="AZ525" s="229"/>
      <c r="BA525" s="229"/>
      <c r="BB525" s="296"/>
    </row>
    <row r="526" spans="2:62" ht="28.15" customHeight="1" x14ac:dyDescent="0.2">
      <c r="B526" s="30"/>
      <c r="C526" s="242">
        <v>2</v>
      </c>
      <c r="D526" s="44"/>
      <c r="E526" s="43"/>
      <c r="F526" s="43"/>
      <c r="G526" s="42"/>
      <c r="H526" s="223"/>
      <c r="I526" s="246"/>
      <c r="J526" s="246"/>
      <c r="K526" s="246"/>
      <c r="L526" s="41" t="s">
        <v>133</v>
      </c>
      <c r="M526" s="40"/>
      <c r="N526" s="41" t="s">
        <v>131</v>
      </c>
      <c r="O526" s="40"/>
      <c r="P526" s="41" t="s">
        <v>130</v>
      </c>
      <c r="Q526" s="40"/>
      <c r="R526" s="41" t="s">
        <v>129</v>
      </c>
      <c r="S526" s="40"/>
      <c r="T526" s="41" t="s">
        <v>128</v>
      </c>
      <c r="U526" s="40"/>
      <c r="V526" s="41" t="s">
        <v>127</v>
      </c>
      <c r="W526" s="40"/>
      <c r="X526" s="41" t="s">
        <v>126</v>
      </c>
      <c r="Y526" s="40"/>
      <c r="Z526" s="41" t="s">
        <v>125</v>
      </c>
      <c r="AA526" s="40"/>
      <c r="AB526" s="39"/>
      <c r="AC526" s="40"/>
      <c r="AD526" s="39"/>
      <c r="AE526" s="38"/>
      <c r="AF526" s="250"/>
      <c r="AG526" s="250"/>
      <c r="AH526" s="37"/>
      <c r="AI526" s="11"/>
      <c r="AJ526" s="233">
        <f>SUMPRODUCT(LEN($M526:$AA529)-LEN(SUBSTITUTE($M526:$AA529,"A", "")))</f>
        <v>0</v>
      </c>
      <c r="AK526" s="239">
        <f>SUMPRODUCT(LEN($AD526:$AD529)-LEN(SUBSTITUTE($AD526:$AD529,"A", "")))</f>
        <v>0</v>
      </c>
      <c r="AL526" s="230">
        <f>SUMPRODUCT(LEN($AC526:$AC529)-LEN(SUBSTITUTE($AC526:$AC529,"A", "")))</f>
        <v>0</v>
      </c>
      <c r="AM526" s="233">
        <f>SUMPRODUCT(LEN($M526:$AA529)-LEN(SUBSTITUTE($M526:$AA529,"S", "")))</f>
        <v>0</v>
      </c>
      <c r="AN526" s="239">
        <f>SUMPRODUCT(LEN($AD526:$AD529)-LEN(SUBSTITUTE($AD526:$AD529,"S", "")))</f>
        <v>0</v>
      </c>
      <c r="AO526" s="230">
        <f>SUMPRODUCT(LEN($AC526:$AC529)-LEN(SUBSTITUTE($AC526:$AC529,"S", "")))</f>
        <v>0</v>
      </c>
      <c r="AP526" s="233">
        <f>SUMPRODUCT(LEN($M526:$AA529)-LEN(SUBSTITUTE($M526:$AA529,"F", "")))</f>
        <v>0</v>
      </c>
      <c r="AQ526" s="239">
        <f>SUMPRODUCT(LEN($AD526:$AD529)-LEN(SUBSTITUTE($AD526:$AD529,"F", "")))</f>
        <v>0</v>
      </c>
      <c r="AR526" s="230">
        <f>SUMPRODUCT(LEN($AC526:$AC529)-LEN(SUBSTITUTE($AC526:$AC529,"F", "")))</f>
        <v>0</v>
      </c>
      <c r="AS526" s="233">
        <f>SUMPRODUCT(LEN($M526:$AA529)-LEN(SUBSTITUTE($M526:$AA529,"G", "")))</f>
        <v>0</v>
      </c>
      <c r="AT526" s="239">
        <f>SUMPRODUCT(LEN($AD526:$AD529)-LEN(SUBSTITUTE($AD526:$AD529,"G", "")))</f>
        <v>0</v>
      </c>
      <c r="AU526" s="230">
        <f>SUMPRODUCT(LEN($AC526:$AC529)-LEN(SUBSTITUTE($AC526:$AC529,"G", "")))</f>
        <v>0</v>
      </c>
      <c r="AV526" s="233">
        <f>SUMPRODUCT(LEN($L526:$AA529)-LEN(SUBSTITUTE($L526:$AA529,"M", "")))</f>
        <v>0</v>
      </c>
      <c r="AW526" s="236">
        <f>SUMPRODUCT(LEN($AD526:$AD529)-LEN(SUBSTITUTE($AD526:$AD529,"M", "")))</f>
        <v>0</v>
      </c>
      <c r="AX526" s="269">
        <f>SUMPRODUCT(LEN($AC526:$AC529)-LEN(SUBSTITUTE($AC526:$AC529,"M", "")))</f>
        <v>0</v>
      </c>
      <c r="AY526" s="291">
        <f>SUMPRODUCT(LEN($AE526:$AE529)-LEN(SUBSTITUTE($AE526:$AE529,"S", "")))</f>
        <v>0</v>
      </c>
      <c r="AZ526" s="227">
        <f>SUMPRODUCT(LEN($AE526:$AE529)-LEN(SUBSTITUTE($AE526:$AE529,"F", "")))</f>
        <v>0</v>
      </c>
      <c r="BA526" s="227">
        <f>SUMPRODUCT(LEN($AE526:$AE529)-LEN(SUBSTITUTE($AE526:$AE529,"G", "")))</f>
        <v>0</v>
      </c>
      <c r="BB526" s="294">
        <f>SUMPRODUCT(LEN($AE526:$AE529)-LEN(SUBSTITUTE($AE526:$AE529,"M", "")))</f>
        <v>0</v>
      </c>
    </row>
    <row r="527" spans="2:62" ht="28.15" customHeight="1" thickBot="1" x14ac:dyDescent="0.25">
      <c r="B527" s="30"/>
      <c r="C527" s="243"/>
      <c r="D527" s="36"/>
      <c r="E527" s="35"/>
      <c r="F527" s="35"/>
      <c r="G527" s="34"/>
      <c r="H527" s="224"/>
      <c r="I527" s="247"/>
      <c r="J527" s="247"/>
      <c r="K527" s="247"/>
      <c r="L527" s="33" t="s">
        <v>123</v>
      </c>
      <c r="M527" s="32"/>
      <c r="N527" s="33" t="s">
        <v>122</v>
      </c>
      <c r="O527" s="32"/>
      <c r="P527" s="33" t="s">
        <v>120</v>
      </c>
      <c r="Q527" s="32"/>
      <c r="R527" s="33" t="s">
        <v>119</v>
      </c>
      <c r="S527" s="32"/>
      <c r="T527" s="33" t="s">
        <v>118</v>
      </c>
      <c r="U527" s="32"/>
      <c r="V527" s="33" t="s">
        <v>117</v>
      </c>
      <c r="W527" s="32"/>
      <c r="X527" s="33" t="s">
        <v>116</v>
      </c>
      <c r="Y527" s="32"/>
      <c r="Z527" s="33" t="s">
        <v>115</v>
      </c>
      <c r="AA527" s="32"/>
      <c r="AB527" s="31"/>
      <c r="AC527" s="32"/>
      <c r="AD527" s="31"/>
      <c r="AE527" s="23"/>
      <c r="AF527" s="251"/>
      <c r="AG527" s="251"/>
      <c r="AH527" s="22"/>
      <c r="AI527" s="11"/>
      <c r="AJ527" s="265"/>
      <c r="AK527" s="267"/>
      <c r="AL527" s="263"/>
      <c r="AM527" s="265"/>
      <c r="AN527" s="267"/>
      <c r="AO527" s="263"/>
      <c r="AP527" s="265"/>
      <c r="AQ527" s="267"/>
      <c r="AR527" s="263"/>
      <c r="AS527" s="265"/>
      <c r="AT527" s="267"/>
      <c r="AU527" s="263"/>
      <c r="AV527" s="265"/>
      <c r="AW527" s="275"/>
      <c r="AX527" s="270"/>
      <c r="AY527" s="292"/>
      <c r="AZ527" s="228"/>
      <c r="BA527" s="228"/>
      <c r="BB527" s="295"/>
    </row>
    <row r="528" spans="2:62" ht="28.15" customHeight="1" x14ac:dyDescent="0.2">
      <c r="B528" s="30"/>
      <c r="C528" s="244"/>
      <c r="D528" s="29"/>
      <c r="E528" s="28"/>
      <c r="F528" s="28"/>
      <c r="G528" s="27"/>
      <c r="H528" s="225"/>
      <c r="I528" s="248"/>
      <c r="J528" s="248"/>
      <c r="K528" s="248"/>
      <c r="L528" s="26" t="s">
        <v>114</v>
      </c>
      <c r="M528" s="25"/>
      <c r="N528" s="26" t="s">
        <v>112</v>
      </c>
      <c r="O528" s="25"/>
      <c r="P528" s="26" t="s">
        <v>111</v>
      </c>
      <c r="Q528" s="25"/>
      <c r="R528" s="26" t="s">
        <v>110</v>
      </c>
      <c r="S528" s="25"/>
      <c r="T528" s="26" t="s">
        <v>109</v>
      </c>
      <c r="U528" s="25"/>
      <c r="V528" s="26" t="s">
        <v>108</v>
      </c>
      <c r="W528" s="25"/>
      <c r="X528" s="26" t="s">
        <v>107</v>
      </c>
      <c r="Y528" s="25"/>
      <c r="Z528" s="26" t="s">
        <v>106</v>
      </c>
      <c r="AA528" s="25"/>
      <c r="AB528" s="24"/>
      <c r="AC528" s="25"/>
      <c r="AD528" s="24"/>
      <c r="AE528" s="23"/>
      <c r="AF528" s="251"/>
      <c r="AG528" s="251"/>
      <c r="AH528" s="22"/>
      <c r="AI528" s="11"/>
      <c r="AJ528" s="265"/>
      <c r="AK528" s="267"/>
      <c r="AL528" s="263"/>
      <c r="AM528" s="265"/>
      <c r="AN528" s="267"/>
      <c r="AO528" s="263"/>
      <c r="AP528" s="265"/>
      <c r="AQ528" s="267"/>
      <c r="AR528" s="263"/>
      <c r="AS528" s="265"/>
      <c r="AT528" s="267"/>
      <c r="AU528" s="263"/>
      <c r="AV528" s="265"/>
      <c r="AW528" s="275"/>
      <c r="AX528" s="270"/>
      <c r="AY528" s="292"/>
      <c r="AZ528" s="228"/>
      <c r="BA528" s="228"/>
      <c r="BB528" s="295"/>
    </row>
    <row r="529" spans="2:62" ht="28.15" customHeight="1" thickBot="1" x14ac:dyDescent="0.25">
      <c r="B529" s="30"/>
      <c r="C529" s="253"/>
      <c r="D529" s="51"/>
      <c r="E529" s="50"/>
      <c r="F529" s="50"/>
      <c r="G529" s="49"/>
      <c r="H529" s="226"/>
      <c r="I529" s="254"/>
      <c r="J529" s="254"/>
      <c r="K529" s="254"/>
      <c r="L529" s="48" t="s">
        <v>105</v>
      </c>
      <c r="M529" s="47"/>
      <c r="N529" s="48" t="s">
        <v>103</v>
      </c>
      <c r="O529" s="47"/>
      <c r="P529" s="48" t="s">
        <v>102</v>
      </c>
      <c r="Q529" s="47"/>
      <c r="R529" s="48" t="s">
        <v>101</v>
      </c>
      <c r="S529" s="47"/>
      <c r="T529" s="48">
        <v>20</v>
      </c>
      <c r="U529" s="47"/>
      <c r="V529" s="48" t="s">
        <v>100</v>
      </c>
      <c r="W529" s="47"/>
      <c r="X529" s="48" t="s">
        <v>99</v>
      </c>
      <c r="Y529" s="47"/>
      <c r="Z529" s="48" t="s">
        <v>98</v>
      </c>
      <c r="AA529" s="47"/>
      <c r="AB529" s="16"/>
      <c r="AC529" s="47"/>
      <c r="AD529" s="16"/>
      <c r="AE529" s="46"/>
      <c r="AF529" s="255"/>
      <c r="AG529" s="255"/>
      <c r="AH529" s="45"/>
      <c r="AI529" s="11"/>
      <c r="AJ529" s="266"/>
      <c r="AK529" s="268"/>
      <c r="AL529" s="264"/>
      <c r="AM529" s="266"/>
      <c r="AN529" s="268"/>
      <c r="AO529" s="264"/>
      <c r="AP529" s="266"/>
      <c r="AQ529" s="268"/>
      <c r="AR529" s="264"/>
      <c r="AS529" s="266"/>
      <c r="AT529" s="268"/>
      <c r="AU529" s="264"/>
      <c r="AV529" s="266"/>
      <c r="AW529" s="276"/>
      <c r="AX529" s="271"/>
      <c r="AY529" s="293"/>
      <c r="AZ529" s="229"/>
      <c r="BA529" s="229"/>
      <c r="BB529" s="296"/>
    </row>
    <row r="530" spans="2:62" ht="28.15" customHeight="1" x14ac:dyDescent="0.2">
      <c r="B530" s="30"/>
      <c r="C530" s="242">
        <v>3</v>
      </c>
      <c r="D530" s="44"/>
      <c r="E530" s="43"/>
      <c r="F530" s="43"/>
      <c r="G530" s="42"/>
      <c r="H530" s="223"/>
      <c r="I530" s="246"/>
      <c r="J530" s="246"/>
      <c r="K530" s="246"/>
      <c r="L530" s="41" t="s">
        <v>133</v>
      </c>
      <c r="M530" s="40"/>
      <c r="N530" s="41" t="s">
        <v>131</v>
      </c>
      <c r="O530" s="40"/>
      <c r="P530" s="41" t="s">
        <v>130</v>
      </c>
      <c r="Q530" s="40"/>
      <c r="R530" s="41" t="s">
        <v>129</v>
      </c>
      <c r="S530" s="40"/>
      <c r="T530" s="41" t="s">
        <v>128</v>
      </c>
      <c r="U530" s="40"/>
      <c r="V530" s="41" t="s">
        <v>127</v>
      </c>
      <c r="W530" s="40"/>
      <c r="X530" s="41" t="s">
        <v>126</v>
      </c>
      <c r="Y530" s="40"/>
      <c r="Z530" s="41" t="s">
        <v>125</v>
      </c>
      <c r="AA530" s="40"/>
      <c r="AB530" s="39"/>
      <c r="AC530" s="40"/>
      <c r="AD530" s="39"/>
      <c r="AE530" s="38"/>
      <c r="AF530" s="250"/>
      <c r="AG530" s="250"/>
      <c r="AH530" s="37"/>
      <c r="AI530" s="11"/>
      <c r="AJ530" s="233">
        <f>SUMPRODUCT(LEN($M530:$AA533)-LEN(SUBSTITUTE($M530:$AA533,"A", "")))</f>
        <v>0</v>
      </c>
      <c r="AK530" s="239">
        <f>SUMPRODUCT(LEN($AD530:$AD533)-LEN(SUBSTITUTE($AD530:$AD533,"A", "")))</f>
        <v>0</v>
      </c>
      <c r="AL530" s="230">
        <f>SUMPRODUCT(LEN($AC530:$AC533)-LEN(SUBSTITUTE($AC530:$AC533,"A", "")))</f>
        <v>0</v>
      </c>
      <c r="AM530" s="233">
        <f>SUMPRODUCT(LEN($M530:$AA533)-LEN(SUBSTITUTE($M530:$AA533,"S", "")))</f>
        <v>0</v>
      </c>
      <c r="AN530" s="239">
        <f>SUMPRODUCT(LEN($AD530:$AD533)-LEN(SUBSTITUTE($AD530:$AD533,"S", "")))</f>
        <v>0</v>
      </c>
      <c r="AO530" s="230">
        <f>SUMPRODUCT(LEN($AC530:$AC533)-LEN(SUBSTITUTE($AC530:$AC533,"S", "")))</f>
        <v>0</v>
      </c>
      <c r="AP530" s="233">
        <f>SUMPRODUCT(LEN($M530:$AA533)-LEN(SUBSTITUTE($M530:$AA533,"F", "")))</f>
        <v>0</v>
      </c>
      <c r="AQ530" s="239">
        <f>SUMPRODUCT(LEN($AD530:$AD533)-LEN(SUBSTITUTE($AD530:$AD533,"F", "")))</f>
        <v>0</v>
      </c>
      <c r="AR530" s="230">
        <f>SUMPRODUCT(LEN($AC530:$AC533)-LEN(SUBSTITUTE($AC530:$AC533,"F", "")))</f>
        <v>0</v>
      </c>
      <c r="AS530" s="233">
        <f>SUMPRODUCT(LEN($M530:$AA533)-LEN(SUBSTITUTE($M530:$AA533,"G", "")))</f>
        <v>0</v>
      </c>
      <c r="AT530" s="239">
        <f>SUMPRODUCT(LEN($AD530:$AD533)-LEN(SUBSTITUTE($AD530:$AD533,"G", "")))</f>
        <v>0</v>
      </c>
      <c r="AU530" s="230">
        <f>SUMPRODUCT(LEN($AC530:$AC533)-LEN(SUBSTITUTE($AC530:$AC533,"G", "")))</f>
        <v>0</v>
      </c>
      <c r="AV530" s="233">
        <f>SUMPRODUCT(LEN($L530:$AA533)-LEN(SUBSTITUTE($L530:$AA533,"M", "")))</f>
        <v>0</v>
      </c>
      <c r="AW530" s="236">
        <f>SUMPRODUCT(LEN($AD530:$AD533)-LEN(SUBSTITUTE($AD530:$AD533,"M", "")))</f>
        <v>0</v>
      </c>
      <c r="AX530" s="269">
        <f>SUMPRODUCT(LEN($AC530:$AC533)-LEN(SUBSTITUTE($AC530:$AC533,"M", "")))</f>
        <v>0</v>
      </c>
      <c r="AY530" s="291">
        <f>SUMPRODUCT(LEN($AE530:$AE533)-LEN(SUBSTITUTE($AE530:$AE533,"S", "")))</f>
        <v>0</v>
      </c>
      <c r="AZ530" s="227">
        <f>SUMPRODUCT(LEN($AE530:$AE533)-LEN(SUBSTITUTE($AE530:$AE533,"F", "")))</f>
        <v>0</v>
      </c>
      <c r="BA530" s="227">
        <f>SUMPRODUCT(LEN($AE530:$AE533)-LEN(SUBSTITUTE($AE530:$AE533,"G", "")))</f>
        <v>0</v>
      </c>
      <c r="BB530" s="294">
        <f>SUMPRODUCT(LEN($AE530:$AE533)-LEN(SUBSTITUTE($AE530:$AE533,"M", "")))</f>
        <v>0</v>
      </c>
    </row>
    <row r="531" spans="2:62" ht="28.15" customHeight="1" thickBot="1" x14ac:dyDescent="0.25">
      <c r="B531" s="30"/>
      <c r="C531" s="243"/>
      <c r="D531" s="36"/>
      <c r="E531" s="35"/>
      <c r="F531" s="35"/>
      <c r="G531" s="34"/>
      <c r="H531" s="224"/>
      <c r="I531" s="247"/>
      <c r="J531" s="247"/>
      <c r="K531" s="247"/>
      <c r="L531" s="33" t="s">
        <v>123</v>
      </c>
      <c r="M531" s="32"/>
      <c r="N531" s="33" t="s">
        <v>122</v>
      </c>
      <c r="O531" s="32"/>
      <c r="P531" s="33" t="s">
        <v>120</v>
      </c>
      <c r="Q531" s="32"/>
      <c r="R531" s="33" t="s">
        <v>119</v>
      </c>
      <c r="S531" s="32"/>
      <c r="T531" s="33" t="s">
        <v>118</v>
      </c>
      <c r="U531" s="32"/>
      <c r="V531" s="33" t="s">
        <v>117</v>
      </c>
      <c r="W531" s="32"/>
      <c r="X531" s="33" t="s">
        <v>116</v>
      </c>
      <c r="Y531" s="32"/>
      <c r="Z531" s="33" t="s">
        <v>115</v>
      </c>
      <c r="AA531" s="32"/>
      <c r="AB531" s="31"/>
      <c r="AC531" s="32"/>
      <c r="AD531" s="31"/>
      <c r="AE531" s="23"/>
      <c r="AF531" s="251"/>
      <c r="AG531" s="251"/>
      <c r="AH531" s="22"/>
      <c r="AI531" s="11"/>
      <c r="AJ531" s="265"/>
      <c r="AK531" s="267"/>
      <c r="AL531" s="263"/>
      <c r="AM531" s="265"/>
      <c r="AN531" s="267"/>
      <c r="AO531" s="263"/>
      <c r="AP531" s="265"/>
      <c r="AQ531" s="267"/>
      <c r="AR531" s="263"/>
      <c r="AS531" s="265"/>
      <c r="AT531" s="267"/>
      <c r="AU531" s="263"/>
      <c r="AV531" s="265"/>
      <c r="AW531" s="275"/>
      <c r="AX531" s="270"/>
      <c r="AY531" s="292"/>
      <c r="AZ531" s="228"/>
      <c r="BA531" s="228"/>
      <c r="BB531" s="295"/>
    </row>
    <row r="532" spans="2:62" ht="28.15" customHeight="1" x14ac:dyDescent="0.2">
      <c r="B532" s="30"/>
      <c r="C532" s="244"/>
      <c r="D532" s="29"/>
      <c r="E532" s="28"/>
      <c r="F532" s="28"/>
      <c r="G532" s="27"/>
      <c r="H532" s="225"/>
      <c r="I532" s="248"/>
      <c r="J532" s="248"/>
      <c r="K532" s="248"/>
      <c r="L532" s="26" t="s">
        <v>114</v>
      </c>
      <c r="M532" s="25"/>
      <c r="N532" s="26" t="s">
        <v>112</v>
      </c>
      <c r="O532" s="25"/>
      <c r="P532" s="26" t="s">
        <v>111</v>
      </c>
      <c r="Q532" s="25"/>
      <c r="R532" s="26" t="s">
        <v>110</v>
      </c>
      <c r="S532" s="25"/>
      <c r="T532" s="26" t="s">
        <v>109</v>
      </c>
      <c r="U532" s="25"/>
      <c r="V532" s="26" t="s">
        <v>108</v>
      </c>
      <c r="W532" s="25"/>
      <c r="X532" s="26" t="s">
        <v>107</v>
      </c>
      <c r="Y532" s="25"/>
      <c r="Z532" s="26" t="s">
        <v>106</v>
      </c>
      <c r="AA532" s="25"/>
      <c r="AB532" s="24"/>
      <c r="AC532" s="25"/>
      <c r="AD532" s="24"/>
      <c r="AE532" s="23"/>
      <c r="AF532" s="251"/>
      <c r="AG532" s="251"/>
      <c r="AH532" s="22"/>
      <c r="AI532" s="11"/>
      <c r="AJ532" s="265"/>
      <c r="AK532" s="267"/>
      <c r="AL532" s="263"/>
      <c r="AM532" s="265"/>
      <c r="AN532" s="267"/>
      <c r="AO532" s="263"/>
      <c r="AP532" s="265"/>
      <c r="AQ532" s="267"/>
      <c r="AR532" s="263"/>
      <c r="AS532" s="265"/>
      <c r="AT532" s="267"/>
      <c r="AU532" s="263"/>
      <c r="AV532" s="265"/>
      <c r="AW532" s="275"/>
      <c r="AX532" s="270"/>
      <c r="AY532" s="292"/>
      <c r="AZ532" s="228"/>
      <c r="BA532" s="228"/>
      <c r="BB532" s="295"/>
    </row>
    <row r="533" spans="2:62" ht="28.15" customHeight="1" thickBot="1" x14ac:dyDescent="0.25">
      <c r="B533" s="21"/>
      <c r="C533" s="245"/>
      <c r="D533" s="20"/>
      <c r="E533" s="19"/>
      <c r="F533" s="19"/>
      <c r="G533" s="18"/>
      <c r="H533" s="226"/>
      <c r="I533" s="249"/>
      <c r="J533" s="249"/>
      <c r="K533" s="249"/>
      <c r="L533" s="17" t="s">
        <v>105</v>
      </c>
      <c r="M533" s="15"/>
      <c r="N533" s="17" t="s">
        <v>103</v>
      </c>
      <c r="O533" s="15"/>
      <c r="P533" s="17" t="s">
        <v>102</v>
      </c>
      <c r="Q533" s="15"/>
      <c r="R533" s="17" t="s">
        <v>101</v>
      </c>
      <c r="S533" s="15"/>
      <c r="T533" s="17">
        <v>20</v>
      </c>
      <c r="U533" s="15"/>
      <c r="V533" s="17" t="s">
        <v>100</v>
      </c>
      <c r="W533" s="15"/>
      <c r="X533" s="17" t="s">
        <v>99</v>
      </c>
      <c r="Y533" s="15"/>
      <c r="Z533" s="17" t="s">
        <v>98</v>
      </c>
      <c r="AA533" s="15"/>
      <c r="AB533" s="16"/>
      <c r="AC533" s="15"/>
      <c r="AD533" s="14"/>
      <c r="AE533" s="13"/>
      <c r="AF533" s="252"/>
      <c r="AG533" s="252"/>
      <c r="AH533" s="12"/>
      <c r="AI533" s="11"/>
      <c r="AJ533" s="266"/>
      <c r="AK533" s="268"/>
      <c r="AL533" s="264"/>
      <c r="AM533" s="266"/>
      <c r="AN533" s="268"/>
      <c r="AO533" s="264"/>
      <c r="AP533" s="266"/>
      <c r="AQ533" s="268"/>
      <c r="AR533" s="264"/>
      <c r="AS533" s="266"/>
      <c r="AT533" s="268"/>
      <c r="AU533" s="264"/>
      <c r="AV533" s="266"/>
      <c r="AW533" s="276"/>
      <c r="AX533" s="271"/>
      <c r="AY533" s="293"/>
      <c r="AZ533" s="229"/>
      <c r="BA533" s="229"/>
      <c r="BB533" s="296"/>
    </row>
    <row r="534" spans="2:62" ht="85.9" customHeight="1" thickTop="1" thickBot="1" x14ac:dyDescent="0.35">
      <c r="B534" s="105" t="s">
        <v>174</v>
      </c>
      <c r="C534" s="95" t="s">
        <v>173</v>
      </c>
      <c r="D534" s="100" t="s">
        <v>172</v>
      </c>
      <c r="E534" s="104" t="s">
        <v>171</v>
      </c>
      <c r="F534" s="103"/>
      <c r="G534" s="102"/>
      <c r="H534" s="101" t="s">
        <v>170</v>
      </c>
      <c r="I534" s="100" t="s">
        <v>96</v>
      </c>
      <c r="J534" s="100" t="s">
        <v>169</v>
      </c>
      <c r="K534" s="100" t="s">
        <v>97</v>
      </c>
      <c r="L534" s="256" t="s">
        <v>168</v>
      </c>
      <c r="M534" s="262"/>
      <c r="N534" s="256" t="s">
        <v>167</v>
      </c>
      <c r="O534" s="262"/>
      <c r="P534" s="256" t="s">
        <v>167</v>
      </c>
      <c r="Q534" s="257"/>
      <c r="R534" s="256" t="s">
        <v>167</v>
      </c>
      <c r="S534" s="257"/>
      <c r="T534" s="256" t="s">
        <v>167</v>
      </c>
      <c r="U534" s="257"/>
      <c r="V534" s="256" t="s">
        <v>167</v>
      </c>
      <c r="W534" s="257"/>
      <c r="X534" s="256" t="s">
        <v>167</v>
      </c>
      <c r="Y534" s="257"/>
      <c r="Z534" s="256" t="s">
        <v>167</v>
      </c>
      <c r="AA534" s="257"/>
      <c r="AB534" s="261" t="s">
        <v>166</v>
      </c>
      <c r="AC534" s="257"/>
      <c r="AD534" s="101" t="s">
        <v>165</v>
      </c>
      <c r="AE534" s="101" t="s">
        <v>164</v>
      </c>
      <c r="AF534" s="100" t="s">
        <v>163</v>
      </c>
      <c r="AG534" s="100" t="s">
        <v>162</v>
      </c>
      <c r="AH534" s="99" t="s">
        <v>161</v>
      </c>
      <c r="AI534" s="98"/>
      <c r="AJ534" s="96" t="s">
        <v>160</v>
      </c>
      <c r="AK534" s="95" t="s">
        <v>159</v>
      </c>
      <c r="AL534" s="94" t="s">
        <v>158</v>
      </c>
      <c r="AM534" s="96" t="s">
        <v>157</v>
      </c>
      <c r="AN534" s="95" t="s">
        <v>156</v>
      </c>
      <c r="AO534" s="94" t="s">
        <v>155</v>
      </c>
      <c r="AP534" s="96" t="s">
        <v>154</v>
      </c>
      <c r="AQ534" s="95" t="s">
        <v>153</v>
      </c>
      <c r="AR534" s="97" t="s">
        <v>152</v>
      </c>
      <c r="AS534" s="96" t="s">
        <v>151</v>
      </c>
      <c r="AT534" s="95" t="s">
        <v>150</v>
      </c>
      <c r="AU534" s="94" t="s">
        <v>149</v>
      </c>
      <c r="AV534" s="96" t="s">
        <v>148</v>
      </c>
      <c r="AW534" s="95" t="s">
        <v>147</v>
      </c>
      <c r="AX534" s="94" t="s">
        <v>146</v>
      </c>
      <c r="AY534" s="93" t="s">
        <v>145</v>
      </c>
      <c r="AZ534" s="92" t="s">
        <v>144</v>
      </c>
      <c r="BA534" s="92" t="s">
        <v>143</v>
      </c>
      <c r="BB534" s="91" t="s">
        <v>142</v>
      </c>
    </row>
    <row r="535" spans="2:62" ht="48" thickBot="1" x14ac:dyDescent="0.3">
      <c r="B535" s="90" t="s">
        <v>214</v>
      </c>
      <c r="C535" s="89"/>
      <c r="D535" s="88"/>
      <c r="E535" s="258"/>
      <c r="F535" s="259"/>
      <c r="G535" s="260"/>
      <c r="H535" s="87" t="s">
        <v>140</v>
      </c>
      <c r="I535" s="86"/>
      <c r="J535" s="86"/>
      <c r="K535" s="85"/>
      <c r="L535" s="84"/>
      <c r="M535" s="81"/>
      <c r="N535" s="84"/>
      <c r="O535" s="81"/>
      <c r="P535" s="84"/>
      <c r="Q535" s="81"/>
      <c r="R535" s="84"/>
      <c r="S535" s="81"/>
      <c r="T535" s="84"/>
      <c r="U535" s="81"/>
      <c r="V535" s="84"/>
      <c r="W535" s="81"/>
      <c r="X535" s="84"/>
      <c r="Y535" s="81"/>
      <c r="Z535" s="84"/>
      <c r="AA535" s="83"/>
      <c r="AB535" s="82" t="s">
        <v>139</v>
      </c>
      <c r="AC535" s="81"/>
      <c r="AD535" s="81"/>
      <c r="AE535" s="81"/>
      <c r="AF535" s="80"/>
      <c r="AG535" s="80"/>
      <c r="AH535" s="60"/>
      <c r="AI535" s="79" t="s">
        <v>138</v>
      </c>
      <c r="AJ535" s="78">
        <f t="shared" ref="AJ535:BB535" si="70">SUM(AJ537:AJ548)</f>
        <v>65</v>
      </c>
      <c r="AK535" s="77">
        <f t="shared" si="70"/>
        <v>8</v>
      </c>
      <c r="AL535" s="76">
        <f t="shared" si="70"/>
        <v>0</v>
      </c>
      <c r="AM535" s="78">
        <f t="shared" si="70"/>
        <v>4</v>
      </c>
      <c r="AN535" s="77">
        <f t="shared" si="70"/>
        <v>2</v>
      </c>
      <c r="AO535" s="76">
        <f t="shared" si="70"/>
        <v>0</v>
      </c>
      <c r="AP535" s="78">
        <f t="shared" si="70"/>
        <v>0</v>
      </c>
      <c r="AQ535" s="77">
        <f t="shared" si="70"/>
        <v>0</v>
      </c>
      <c r="AR535" s="76">
        <f t="shared" si="70"/>
        <v>0</v>
      </c>
      <c r="AS535" s="78">
        <f t="shared" si="70"/>
        <v>11</v>
      </c>
      <c r="AT535" s="77">
        <f t="shared" si="70"/>
        <v>2</v>
      </c>
      <c r="AU535" s="76">
        <f t="shared" si="70"/>
        <v>0</v>
      </c>
      <c r="AV535" s="78">
        <f t="shared" si="70"/>
        <v>0</v>
      </c>
      <c r="AW535" s="77">
        <f t="shared" si="70"/>
        <v>0</v>
      </c>
      <c r="AX535" s="76">
        <f t="shared" si="70"/>
        <v>0</v>
      </c>
      <c r="AY535" s="75">
        <f t="shared" si="70"/>
        <v>0</v>
      </c>
      <c r="AZ535" s="74">
        <f t="shared" si="70"/>
        <v>0</v>
      </c>
      <c r="BA535" s="74">
        <f t="shared" si="70"/>
        <v>0</v>
      </c>
      <c r="BB535" s="73">
        <f t="shared" si="70"/>
        <v>0</v>
      </c>
      <c r="BC535" s="72" t="s">
        <v>137</v>
      </c>
      <c r="BF535" s="5">
        <f>SUM(AJ535:AL535)/$BG$5</f>
        <v>73</v>
      </c>
      <c r="BG535" s="5">
        <f>SUM(AM535:AO535,AY535)/$BG$5</f>
        <v>6</v>
      </c>
      <c r="BH535" s="5">
        <f>SUM(AP535:AR535,AZ535)/$BG$5</f>
        <v>0</v>
      </c>
      <c r="BI535" s="5">
        <f>SUM(AS535:AU535,BA535)/$BG$5</f>
        <v>13</v>
      </c>
      <c r="BJ535" s="5">
        <f>SUM(AV535:AX535,BB535)/$BG$5</f>
        <v>0</v>
      </c>
    </row>
    <row r="536" spans="2:62" ht="37.5" thickBot="1" x14ac:dyDescent="0.3">
      <c r="B536" s="71"/>
      <c r="C536" s="70"/>
      <c r="D536" s="69"/>
      <c r="E536" s="68"/>
      <c r="F536" s="68"/>
      <c r="G536" s="67"/>
      <c r="H536" s="66"/>
      <c r="I536" s="64"/>
      <c r="J536" s="64"/>
      <c r="K536" s="65"/>
      <c r="L536" s="64"/>
      <c r="M536" s="62"/>
      <c r="N536" s="64"/>
      <c r="O536" s="62"/>
      <c r="P536" s="64"/>
      <c r="Q536" s="62"/>
      <c r="R536" s="64"/>
      <c r="S536" s="62"/>
      <c r="T536" s="64"/>
      <c r="U536" s="62"/>
      <c r="V536" s="64"/>
      <c r="W536" s="62"/>
      <c r="X536" s="64"/>
      <c r="Y536" s="62"/>
      <c r="Z536" s="64"/>
      <c r="AA536" s="62"/>
      <c r="AB536" s="63"/>
      <c r="AC536" s="62"/>
      <c r="AD536" s="62"/>
      <c r="AE536" s="62"/>
      <c r="AF536" s="61"/>
      <c r="AG536" s="61"/>
      <c r="AH536" s="60"/>
      <c r="AI536" s="59" t="s">
        <v>136</v>
      </c>
      <c r="AJ536" s="214">
        <f t="shared" ref="AJ536:BB536" si="71">AJ535/1</f>
        <v>65</v>
      </c>
      <c r="AK536" s="213">
        <f t="shared" si="71"/>
        <v>8</v>
      </c>
      <c r="AL536" s="212">
        <f t="shared" si="71"/>
        <v>0</v>
      </c>
      <c r="AM536" s="214">
        <f t="shared" si="71"/>
        <v>4</v>
      </c>
      <c r="AN536" s="213">
        <f t="shared" si="71"/>
        <v>2</v>
      </c>
      <c r="AO536" s="212">
        <f t="shared" si="71"/>
        <v>0</v>
      </c>
      <c r="AP536" s="214">
        <f t="shared" si="71"/>
        <v>0</v>
      </c>
      <c r="AQ536" s="213">
        <f t="shared" si="71"/>
        <v>0</v>
      </c>
      <c r="AR536" s="212">
        <f t="shared" si="71"/>
        <v>0</v>
      </c>
      <c r="AS536" s="214">
        <f t="shared" si="71"/>
        <v>11</v>
      </c>
      <c r="AT536" s="213">
        <f t="shared" si="71"/>
        <v>2</v>
      </c>
      <c r="AU536" s="212">
        <f t="shared" si="71"/>
        <v>0</v>
      </c>
      <c r="AV536" s="214">
        <f t="shared" si="71"/>
        <v>0</v>
      </c>
      <c r="AW536" s="213">
        <f t="shared" si="71"/>
        <v>0</v>
      </c>
      <c r="AX536" s="212">
        <f t="shared" si="71"/>
        <v>0</v>
      </c>
      <c r="AY536" s="211">
        <f t="shared" si="71"/>
        <v>0</v>
      </c>
      <c r="AZ536" s="210">
        <f t="shared" si="71"/>
        <v>0</v>
      </c>
      <c r="BA536" s="210">
        <f t="shared" si="71"/>
        <v>0</v>
      </c>
      <c r="BB536" s="209">
        <f t="shared" si="71"/>
        <v>0</v>
      </c>
      <c r="BC536" s="52" t="s">
        <v>135</v>
      </c>
    </row>
    <row r="537" spans="2:62" ht="28.15" customHeight="1" x14ac:dyDescent="0.2">
      <c r="B537" s="30"/>
      <c r="C537" s="242">
        <v>1</v>
      </c>
      <c r="D537" s="44"/>
      <c r="E537" s="43"/>
      <c r="F537" s="43"/>
      <c r="G537" s="42"/>
      <c r="H537" s="223" t="s">
        <v>134</v>
      </c>
      <c r="I537" s="246">
        <v>110</v>
      </c>
      <c r="J537" s="246">
        <v>32</v>
      </c>
      <c r="K537" s="246">
        <v>7</v>
      </c>
      <c r="L537" s="41" t="s">
        <v>133</v>
      </c>
      <c r="M537" s="40" t="s">
        <v>382</v>
      </c>
      <c r="N537" s="41" t="s">
        <v>131</v>
      </c>
      <c r="O537" s="40" t="s">
        <v>613</v>
      </c>
      <c r="P537" s="41" t="s">
        <v>130</v>
      </c>
      <c r="Q537" s="40" t="s">
        <v>417</v>
      </c>
      <c r="R537" s="41" t="s">
        <v>129</v>
      </c>
      <c r="S537" s="40" t="s">
        <v>707</v>
      </c>
      <c r="T537" s="41" t="s">
        <v>128</v>
      </c>
      <c r="U537" s="40" t="s">
        <v>132</v>
      </c>
      <c r="V537" s="41" t="s">
        <v>127</v>
      </c>
      <c r="W537" s="40" t="s">
        <v>175</v>
      </c>
      <c r="X537" s="41" t="s">
        <v>126</v>
      </c>
      <c r="Y537" s="40" t="s">
        <v>104</v>
      </c>
      <c r="Z537" s="41" t="s">
        <v>125</v>
      </c>
      <c r="AA537" s="40"/>
      <c r="AB537" s="39"/>
      <c r="AC537" s="40"/>
      <c r="AD537" s="39" t="s">
        <v>1648</v>
      </c>
      <c r="AE537" s="38"/>
      <c r="AF537" s="250"/>
      <c r="AG537" s="250"/>
      <c r="AH537" s="37"/>
      <c r="AI537" s="11"/>
      <c r="AJ537" s="233">
        <f>SUMPRODUCT(LEN($M537:$AA540)-LEN(SUBSTITUTE($M537:$AA540,"A", "")))</f>
        <v>65</v>
      </c>
      <c r="AK537" s="239">
        <f>SUMPRODUCT(LEN($AD537:$AD540)-LEN(SUBSTITUTE($AD537:$AD540,"A", "")))</f>
        <v>8</v>
      </c>
      <c r="AL537" s="230">
        <f>SUMPRODUCT(LEN($AC537:$AC540)-LEN(SUBSTITUTE($AC537:$AC540,"A", "")))</f>
        <v>0</v>
      </c>
      <c r="AM537" s="233">
        <f>SUMPRODUCT(LEN($M537:$AA540)-LEN(SUBSTITUTE($M537:$AA540,"S", "")))</f>
        <v>4</v>
      </c>
      <c r="AN537" s="239">
        <f>SUMPRODUCT(LEN($AD537:$AD540)-LEN(SUBSTITUTE($AD537:$AD540,"S", "")))</f>
        <v>2</v>
      </c>
      <c r="AO537" s="230">
        <f>SUMPRODUCT(LEN($AC537:$AC540)-LEN(SUBSTITUTE($AC537:$AC540,"S", "")))</f>
        <v>0</v>
      </c>
      <c r="AP537" s="233">
        <f>SUMPRODUCT(LEN($M537:$AA540)-LEN(SUBSTITUTE($M537:$AA540,"F", "")))</f>
        <v>0</v>
      </c>
      <c r="AQ537" s="239">
        <f>SUMPRODUCT(LEN($AD537:$AD540)-LEN(SUBSTITUTE($AD537:$AD540,"F", "")))</f>
        <v>0</v>
      </c>
      <c r="AR537" s="230">
        <f>SUMPRODUCT(LEN($AC537:$AC540)-LEN(SUBSTITUTE($AC537:$AC540,"F", "")))</f>
        <v>0</v>
      </c>
      <c r="AS537" s="233">
        <f>SUMPRODUCT(LEN($M537:$AA540)-LEN(SUBSTITUTE($M537:$AA540,"G", "")))</f>
        <v>11</v>
      </c>
      <c r="AT537" s="239">
        <f>SUMPRODUCT(LEN($AD537:$AD540)-LEN(SUBSTITUTE($AD537:$AD540,"G", "")))</f>
        <v>2</v>
      </c>
      <c r="AU537" s="230">
        <f>SUMPRODUCT(LEN($AC537:$AC540)-LEN(SUBSTITUTE($AC537:$AC540,"G", "")))</f>
        <v>0</v>
      </c>
      <c r="AV537" s="233">
        <f>SUMPRODUCT(LEN($L537:$AA540)-LEN(SUBSTITUTE($L537:$AA540,"M", "")))</f>
        <v>0</v>
      </c>
      <c r="AW537" s="236">
        <f>SUMPRODUCT(LEN($AD537:$AD540)-LEN(SUBSTITUTE($AD537:$AD540,"M", "")))</f>
        <v>0</v>
      </c>
      <c r="AX537" s="269">
        <f>SUMPRODUCT(LEN($AC537:$AC540)-LEN(SUBSTITUTE($AC537:$AC540,"M", "")))</f>
        <v>0</v>
      </c>
      <c r="AY537" s="291">
        <f>SUMPRODUCT(LEN($AE537:$AE540)-LEN(SUBSTITUTE($AE537:$AE540,"S", "")))</f>
        <v>0</v>
      </c>
      <c r="AZ537" s="227">
        <f>SUMPRODUCT(LEN($AE537:$AE540)-LEN(SUBSTITUTE($AE537:$AE540,"F", "")))</f>
        <v>0</v>
      </c>
      <c r="BA537" s="227">
        <f>SUMPRODUCT(LEN($AE537:$AE540)-LEN(SUBSTITUTE($AE537:$AE540,"G", "")))</f>
        <v>0</v>
      </c>
      <c r="BB537" s="294">
        <f>SUMPRODUCT(LEN($AE537:$AE540)-LEN(SUBSTITUTE($AE537:$AE540,"M", "")))</f>
        <v>0</v>
      </c>
    </row>
    <row r="538" spans="2:62" ht="28.15" customHeight="1" thickBot="1" x14ac:dyDescent="0.25">
      <c r="B538" s="30"/>
      <c r="C538" s="243"/>
      <c r="D538" s="36"/>
      <c r="E538" s="35"/>
      <c r="F538" s="35"/>
      <c r="G538" s="34"/>
      <c r="H538" s="224"/>
      <c r="I538" s="247"/>
      <c r="J538" s="247"/>
      <c r="K538" s="247"/>
      <c r="L538" s="33" t="s">
        <v>123</v>
      </c>
      <c r="M538" s="32" t="s">
        <v>186</v>
      </c>
      <c r="N538" s="33" t="s">
        <v>122</v>
      </c>
      <c r="O538" s="32" t="s">
        <v>186</v>
      </c>
      <c r="P538" s="33" t="s">
        <v>120</v>
      </c>
      <c r="Q538" s="32" t="s">
        <v>186</v>
      </c>
      <c r="R538" s="33" t="s">
        <v>119</v>
      </c>
      <c r="S538" s="32" t="s">
        <v>417</v>
      </c>
      <c r="T538" s="33" t="s">
        <v>118</v>
      </c>
      <c r="U538" s="32" t="s">
        <v>132</v>
      </c>
      <c r="V538" s="33" t="s">
        <v>117</v>
      </c>
      <c r="W538" s="32" t="s">
        <v>113</v>
      </c>
      <c r="X538" s="33" t="s">
        <v>116</v>
      </c>
      <c r="Y538" s="32"/>
      <c r="Z538" s="33" t="s">
        <v>115</v>
      </c>
      <c r="AA538" s="32"/>
      <c r="AB538" s="31"/>
      <c r="AC538" s="32"/>
      <c r="AD538" s="31"/>
      <c r="AE538" s="23"/>
      <c r="AF538" s="251"/>
      <c r="AG538" s="251"/>
      <c r="AH538" s="22"/>
      <c r="AI538" s="11"/>
      <c r="AJ538" s="265"/>
      <c r="AK538" s="267"/>
      <c r="AL538" s="263"/>
      <c r="AM538" s="265"/>
      <c r="AN538" s="267"/>
      <c r="AO538" s="263"/>
      <c r="AP538" s="265"/>
      <c r="AQ538" s="267"/>
      <c r="AR538" s="263"/>
      <c r="AS538" s="265"/>
      <c r="AT538" s="267"/>
      <c r="AU538" s="263"/>
      <c r="AV538" s="265"/>
      <c r="AW538" s="275"/>
      <c r="AX538" s="270"/>
      <c r="AY538" s="292"/>
      <c r="AZ538" s="228"/>
      <c r="BA538" s="228"/>
      <c r="BB538" s="295"/>
    </row>
    <row r="539" spans="2:62" ht="28.15" customHeight="1" x14ac:dyDescent="0.2">
      <c r="B539" s="30"/>
      <c r="C539" s="244"/>
      <c r="D539" s="29"/>
      <c r="E539" s="28"/>
      <c r="F539" s="28"/>
      <c r="G539" s="27"/>
      <c r="H539" s="225">
        <v>237</v>
      </c>
      <c r="I539" s="248"/>
      <c r="J539" s="248"/>
      <c r="K539" s="248"/>
      <c r="L539" s="26" t="s">
        <v>114</v>
      </c>
      <c r="M539" s="25" t="s">
        <v>382</v>
      </c>
      <c r="N539" s="26" t="s">
        <v>112</v>
      </c>
      <c r="O539" s="25" t="s">
        <v>389</v>
      </c>
      <c r="P539" s="26" t="s">
        <v>111</v>
      </c>
      <c r="Q539" s="25" t="s">
        <v>1018</v>
      </c>
      <c r="R539" s="26" t="s">
        <v>110</v>
      </c>
      <c r="S539" s="25" t="s">
        <v>613</v>
      </c>
      <c r="T539" s="26" t="s">
        <v>109</v>
      </c>
      <c r="U539" s="25" t="s">
        <v>399</v>
      </c>
      <c r="V539" s="26" t="s">
        <v>108</v>
      </c>
      <c r="W539" s="25" t="s">
        <v>104</v>
      </c>
      <c r="X539" s="26" t="s">
        <v>107</v>
      </c>
      <c r="Y539" s="25"/>
      <c r="Z539" s="26" t="s">
        <v>106</v>
      </c>
      <c r="AA539" s="25"/>
      <c r="AB539" s="24"/>
      <c r="AC539" s="25"/>
      <c r="AD539" s="24"/>
      <c r="AE539" s="23"/>
      <c r="AF539" s="251"/>
      <c r="AG539" s="251"/>
      <c r="AH539" s="22"/>
      <c r="AI539" s="11"/>
      <c r="AJ539" s="265"/>
      <c r="AK539" s="267"/>
      <c r="AL539" s="263"/>
      <c r="AM539" s="265"/>
      <c r="AN539" s="267"/>
      <c r="AO539" s="263"/>
      <c r="AP539" s="265"/>
      <c r="AQ539" s="267"/>
      <c r="AR539" s="263"/>
      <c r="AS539" s="265"/>
      <c r="AT539" s="267"/>
      <c r="AU539" s="263"/>
      <c r="AV539" s="265"/>
      <c r="AW539" s="275"/>
      <c r="AX539" s="270"/>
      <c r="AY539" s="292"/>
      <c r="AZ539" s="228"/>
      <c r="BA539" s="228"/>
      <c r="BB539" s="295"/>
    </row>
    <row r="540" spans="2:62" ht="28.15" customHeight="1" thickBot="1" x14ac:dyDescent="0.25">
      <c r="B540" s="30"/>
      <c r="C540" s="253"/>
      <c r="D540" s="51"/>
      <c r="E540" s="50"/>
      <c r="F540" s="50"/>
      <c r="G540" s="49"/>
      <c r="H540" s="226"/>
      <c r="I540" s="254"/>
      <c r="J540" s="254"/>
      <c r="K540" s="254"/>
      <c r="L540" s="48" t="s">
        <v>105</v>
      </c>
      <c r="M540" s="47" t="s">
        <v>186</v>
      </c>
      <c r="N540" s="48" t="s">
        <v>103</v>
      </c>
      <c r="O540" s="47" t="s">
        <v>1152</v>
      </c>
      <c r="P540" s="48" t="s">
        <v>102</v>
      </c>
      <c r="Q540" s="47" t="s">
        <v>132</v>
      </c>
      <c r="R540" s="48" t="s">
        <v>101</v>
      </c>
      <c r="S540" s="47" t="s">
        <v>611</v>
      </c>
      <c r="T540" s="48">
        <v>20</v>
      </c>
      <c r="U540" s="47" t="s">
        <v>389</v>
      </c>
      <c r="V540" s="48" t="s">
        <v>100</v>
      </c>
      <c r="W540" s="47" t="s">
        <v>121</v>
      </c>
      <c r="X540" s="48" t="s">
        <v>99</v>
      </c>
      <c r="Y540" s="47"/>
      <c r="Z540" s="48" t="s">
        <v>98</v>
      </c>
      <c r="AA540" s="47"/>
      <c r="AB540" s="16"/>
      <c r="AC540" s="47"/>
      <c r="AD540" s="16"/>
      <c r="AE540" s="46"/>
      <c r="AF540" s="255"/>
      <c r="AG540" s="255"/>
      <c r="AH540" s="45"/>
      <c r="AI540" s="11"/>
      <c r="AJ540" s="266"/>
      <c r="AK540" s="268"/>
      <c r="AL540" s="264"/>
      <c r="AM540" s="266"/>
      <c r="AN540" s="268"/>
      <c r="AO540" s="264"/>
      <c r="AP540" s="266"/>
      <c r="AQ540" s="268"/>
      <c r="AR540" s="264"/>
      <c r="AS540" s="266"/>
      <c r="AT540" s="268"/>
      <c r="AU540" s="264"/>
      <c r="AV540" s="266"/>
      <c r="AW540" s="276"/>
      <c r="AX540" s="271"/>
      <c r="AY540" s="293"/>
      <c r="AZ540" s="229"/>
      <c r="BA540" s="229"/>
      <c r="BB540" s="296"/>
    </row>
    <row r="541" spans="2:62" ht="28.15" customHeight="1" x14ac:dyDescent="0.2">
      <c r="B541" s="30"/>
      <c r="C541" s="242">
        <v>2</v>
      </c>
      <c r="D541" s="44"/>
      <c r="E541" s="43"/>
      <c r="F541" s="43"/>
      <c r="G541" s="42"/>
      <c r="H541" s="223"/>
      <c r="I541" s="246"/>
      <c r="J541" s="246"/>
      <c r="K541" s="246"/>
      <c r="L541" s="41" t="s">
        <v>133</v>
      </c>
      <c r="M541" s="40"/>
      <c r="N541" s="41" t="s">
        <v>131</v>
      </c>
      <c r="O541" s="40"/>
      <c r="P541" s="41" t="s">
        <v>130</v>
      </c>
      <c r="Q541" s="40"/>
      <c r="R541" s="41" t="s">
        <v>129</v>
      </c>
      <c r="S541" s="40"/>
      <c r="T541" s="41" t="s">
        <v>128</v>
      </c>
      <c r="U541" s="40"/>
      <c r="V541" s="41" t="s">
        <v>127</v>
      </c>
      <c r="W541" s="40"/>
      <c r="X541" s="41" t="s">
        <v>126</v>
      </c>
      <c r="Y541" s="40"/>
      <c r="Z541" s="41" t="s">
        <v>125</v>
      </c>
      <c r="AA541" s="40"/>
      <c r="AB541" s="39"/>
      <c r="AC541" s="40"/>
      <c r="AD541" s="39"/>
      <c r="AE541" s="38"/>
      <c r="AF541" s="250"/>
      <c r="AG541" s="250"/>
      <c r="AH541" s="37"/>
      <c r="AI541" s="11"/>
      <c r="AJ541" s="233">
        <f>SUMPRODUCT(LEN($M541:$AA544)-LEN(SUBSTITUTE($M541:$AA544,"A", "")))</f>
        <v>0</v>
      </c>
      <c r="AK541" s="239">
        <f>SUMPRODUCT(LEN($AD541:$AD544)-LEN(SUBSTITUTE($AD541:$AD544,"A", "")))</f>
        <v>0</v>
      </c>
      <c r="AL541" s="230">
        <f>SUMPRODUCT(LEN($AC541:$AC544)-LEN(SUBSTITUTE($AC541:$AC544,"A", "")))</f>
        <v>0</v>
      </c>
      <c r="AM541" s="233">
        <f>SUMPRODUCT(LEN($M541:$AA544)-LEN(SUBSTITUTE($M541:$AA544,"S", "")))</f>
        <v>0</v>
      </c>
      <c r="AN541" s="239">
        <f>SUMPRODUCT(LEN($AD541:$AD544)-LEN(SUBSTITUTE($AD541:$AD544,"S", "")))</f>
        <v>0</v>
      </c>
      <c r="AO541" s="230">
        <f>SUMPRODUCT(LEN($AC541:$AC544)-LEN(SUBSTITUTE($AC541:$AC544,"S", "")))</f>
        <v>0</v>
      </c>
      <c r="AP541" s="233">
        <f>SUMPRODUCT(LEN($M541:$AA544)-LEN(SUBSTITUTE($M541:$AA544,"F", "")))</f>
        <v>0</v>
      </c>
      <c r="AQ541" s="239">
        <f>SUMPRODUCT(LEN($AD541:$AD544)-LEN(SUBSTITUTE($AD541:$AD544,"F", "")))</f>
        <v>0</v>
      </c>
      <c r="AR541" s="230">
        <f>SUMPRODUCT(LEN($AC541:$AC544)-LEN(SUBSTITUTE($AC541:$AC544,"F", "")))</f>
        <v>0</v>
      </c>
      <c r="AS541" s="233">
        <f>SUMPRODUCT(LEN($M541:$AA544)-LEN(SUBSTITUTE($M541:$AA544,"G", "")))</f>
        <v>0</v>
      </c>
      <c r="AT541" s="239">
        <f>SUMPRODUCT(LEN($AD541:$AD544)-LEN(SUBSTITUTE($AD541:$AD544,"G", "")))</f>
        <v>0</v>
      </c>
      <c r="AU541" s="230">
        <f>SUMPRODUCT(LEN($AC541:$AC544)-LEN(SUBSTITUTE($AC541:$AC544,"G", "")))</f>
        <v>0</v>
      </c>
      <c r="AV541" s="233">
        <f>SUMPRODUCT(LEN($L541:$AA544)-LEN(SUBSTITUTE($L541:$AA544,"M", "")))</f>
        <v>0</v>
      </c>
      <c r="AW541" s="236">
        <f>SUMPRODUCT(LEN($AD541:$AD544)-LEN(SUBSTITUTE($AD541:$AD544,"M", "")))</f>
        <v>0</v>
      </c>
      <c r="AX541" s="269">
        <f>SUMPRODUCT(LEN($AC541:$AC544)-LEN(SUBSTITUTE($AC541:$AC544,"M", "")))</f>
        <v>0</v>
      </c>
      <c r="AY541" s="291">
        <f>SUMPRODUCT(LEN($AE541:$AE544)-LEN(SUBSTITUTE($AE541:$AE544,"S", "")))</f>
        <v>0</v>
      </c>
      <c r="AZ541" s="227">
        <f>SUMPRODUCT(LEN($AE541:$AE544)-LEN(SUBSTITUTE($AE541:$AE544,"F", "")))</f>
        <v>0</v>
      </c>
      <c r="BA541" s="227">
        <f>SUMPRODUCT(LEN($AE541:$AE544)-LEN(SUBSTITUTE($AE541:$AE544,"G", "")))</f>
        <v>0</v>
      </c>
      <c r="BB541" s="294">
        <f>SUMPRODUCT(LEN($AE541:$AE544)-LEN(SUBSTITUTE($AE541:$AE544,"M", "")))</f>
        <v>0</v>
      </c>
    </row>
    <row r="542" spans="2:62" ht="28.15" customHeight="1" thickBot="1" x14ac:dyDescent="0.25">
      <c r="B542" s="30"/>
      <c r="C542" s="243"/>
      <c r="D542" s="36"/>
      <c r="E542" s="35"/>
      <c r="F542" s="35"/>
      <c r="G542" s="34"/>
      <c r="H542" s="224"/>
      <c r="I542" s="247"/>
      <c r="J542" s="247"/>
      <c r="K542" s="247"/>
      <c r="L542" s="33" t="s">
        <v>123</v>
      </c>
      <c r="M542" s="32"/>
      <c r="N542" s="33" t="s">
        <v>122</v>
      </c>
      <c r="O542" s="32"/>
      <c r="P542" s="33" t="s">
        <v>120</v>
      </c>
      <c r="Q542" s="32"/>
      <c r="R542" s="33" t="s">
        <v>119</v>
      </c>
      <c r="S542" s="32"/>
      <c r="T542" s="33" t="s">
        <v>118</v>
      </c>
      <c r="U542" s="32"/>
      <c r="V542" s="33" t="s">
        <v>117</v>
      </c>
      <c r="W542" s="32"/>
      <c r="X542" s="33" t="s">
        <v>116</v>
      </c>
      <c r="Y542" s="32"/>
      <c r="Z542" s="33" t="s">
        <v>115</v>
      </c>
      <c r="AA542" s="32"/>
      <c r="AB542" s="31"/>
      <c r="AC542" s="32"/>
      <c r="AD542" s="31"/>
      <c r="AE542" s="23"/>
      <c r="AF542" s="251"/>
      <c r="AG542" s="251"/>
      <c r="AH542" s="22"/>
      <c r="AI542" s="11"/>
      <c r="AJ542" s="265"/>
      <c r="AK542" s="267"/>
      <c r="AL542" s="263"/>
      <c r="AM542" s="265"/>
      <c r="AN542" s="267"/>
      <c r="AO542" s="263"/>
      <c r="AP542" s="265"/>
      <c r="AQ542" s="267"/>
      <c r="AR542" s="263"/>
      <c r="AS542" s="265"/>
      <c r="AT542" s="267"/>
      <c r="AU542" s="263"/>
      <c r="AV542" s="265"/>
      <c r="AW542" s="275"/>
      <c r="AX542" s="270"/>
      <c r="AY542" s="292"/>
      <c r="AZ542" s="228"/>
      <c r="BA542" s="228"/>
      <c r="BB542" s="295"/>
    </row>
    <row r="543" spans="2:62" ht="28.15" customHeight="1" x14ac:dyDescent="0.2">
      <c r="B543" s="30"/>
      <c r="C543" s="244"/>
      <c r="D543" s="29"/>
      <c r="E543" s="28"/>
      <c r="F543" s="28"/>
      <c r="G543" s="27"/>
      <c r="H543" s="225"/>
      <c r="I543" s="248"/>
      <c r="J543" s="248"/>
      <c r="K543" s="248"/>
      <c r="L543" s="26" t="s">
        <v>114</v>
      </c>
      <c r="M543" s="25"/>
      <c r="N543" s="26" t="s">
        <v>112</v>
      </c>
      <c r="O543" s="25"/>
      <c r="P543" s="26" t="s">
        <v>111</v>
      </c>
      <c r="Q543" s="25"/>
      <c r="R543" s="26" t="s">
        <v>110</v>
      </c>
      <c r="S543" s="25"/>
      <c r="T543" s="26" t="s">
        <v>109</v>
      </c>
      <c r="U543" s="25"/>
      <c r="V543" s="26" t="s">
        <v>108</v>
      </c>
      <c r="W543" s="25"/>
      <c r="X543" s="26" t="s">
        <v>107</v>
      </c>
      <c r="Y543" s="25"/>
      <c r="Z543" s="26" t="s">
        <v>106</v>
      </c>
      <c r="AA543" s="25"/>
      <c r="AB543" s="24"/>
      <c r="AC543" s="25"/>
      <c r="AD543" s="24"/>
      <c r="AE543" s="23"/>
      <c r="AF543" s="251"/>
      <c r="AG543" s="251"/>
      <c r="AH543" s="22"/>
      <c r="AI543" s="11"/>
      <c r="AJ543" s="265"/>
      <c r="AK543" s="267"/>
      <c r="AL543" s="263"/>
      <c r="AM543" s="265"/>
      <c r="AN543" s="267"/>
      <c r="AO543" s="263"/>
      <c r="AP543" s="265"/>
      <c r="AQ543" s="267"/>
      <c r="AR543" s="263"/>
      <c r="AS543" s="265"/>
      <c r="AT543" s="267"/>
      <c r="AU543" s="263"/>
      <c r="AV543" s="265"/>
      <c r="AW543" s="275"/>
      <c r="AX543" s="270"/>
      <c r="AY543" s="292"/>
      <c r="AZ543" s="228"/>
      <c r="BA543" s="228"/>
      <c r="BB543" s="295"/>
    </row>
    <row r="544" spans="2:62" ht="28.15" customHeight="1" thickBot="1" x14ac:dyDescent="0.25">
      <c r="B544" s="30"/>
      <c r="C544" s="253"/>
      <c r="D544" s="51"/>
      <c r="E544" s="50"/>
      <c r="F544" s="50"/>
      <c r="G544" s="49"/>
      <c r="H544" s="226"/>
      <c r="I544" s="254"/>
      <c r="J544" s="254"/>
      <c r="K544" s="254"/>
      <c r="L544" s="48" t="s">
        <v>105</v>
      </c>
      <c r="M544" s="47"/>
      <c r="N544" s="48" t="s">
        <v>103</v>
      </c>
      <c r="O544" s="47"/>
      <c r="P544" s="48" t="s">
        <v>102</v>
      </c>
      <c r="Q544" s="47"/>
      <c r="R544" s="48" t="s">
        <v>101</v>
      </c>
      <c r="S544" s="47"/>
      <c r="T544" s="48">
        <v>20</v>
      </c>
      <c r="U544" s="47"/>
      <c r="V544" s="48" t="s">
        <v>100</v>
      </c>
      <c r="W544" s="47"/>
      <c r="X544" s="48" t="s">
        <v>99</v>
      </c>
      <c r="Y544" s="47"/>
      <c r="Z544" s="48" t="s">
        <v>98</v>
      </c>
      <c r="AA544" s="47"/>
      <c r="AB544" s="16"/>
      <c r="AC544" s="47"/>
      <c r="AD544" s="16"/>
      <c r="AE544" s="46"/>
      <c r="AF544" s="255"/>
      <c r="AG544" s="255"/>
      <c r="AH544" s="45"/>
      <c r="AI544" s="11"/>
      <c r="AJ544" s="266"/>
      <c r="AK544" s="268"/>
      <c r="AL544" s="264"/>
      <c r="AM544" s="266"/>
      <c r="AN544" s="268"/>
      <c r="AO544" s="264"/>
      <c r="AP544" s="266"/>
      <c r="AQ544" s="268"/>
      <c r="AR544" s="264"/>
      <c r="AS544" s="266"/>
      <c r="AT544" s="268"/>
      <c r="AU544" s="264"/>
      <c r="AV544" s="266"/>
      <c r="AW544" s="276"/>
      <c r="AX544" s="271"/>
      <c r="AY544" s="293"/>
      <c r="AZ544" s="229"/>
      <c r="BA544" s="229"/>
      <c r="BB544" s="296"/>
    </row>
    <row r="545" spans="2:62" ht="28.15" customHeight="1" x14ac:dyDescent="0.2">
      <c r="B545" s="30"/>
      <c r="C545" s="242">
        <v>3</v>
      </c>
      <c r="D545" s="44"/>
      <c r="E545" s="43"/>
      <c r="F545" s="43"/>
      <c r="G545" s="42"/>
      <c r="H545" s="223"/>
      <c r="I545" s="246"/>
      <c r="J545" s="246"/>
      <c r="K545" s="246"/>
      <c r="L545" s="41" t="s">
        <v>133</v>
      </c>
      <c r="M545" s="40"/>
      <c r="N545" s="41" t="s">
        <v>131</v>
      </c>
      <c r="O545" s="40"/>
      <c r="P545" s="41" t="s">
        <v>130</v>
      </c>
      <c r="Q545" s="40"/>
      <c r="R545" s="41" t="s">
        <v>129</v>
      </c>
      <c r="S545" s="40"/>
      <c r="T545" s="41" t="s">
        <v>128</v>
      </c>
      <c r="U545" s="40"/>
      <c r="V545" s="41" t="s">
        <v>127</v>
      </c>
      <c r="W545" s="40"/>
      <c r="X545" s="41" t="s">
        <v>126</v>
      </c>
      <c r="Y545" s="40"/>
      <c r="Z545" s="41" t="s">
        <v>125</v>
      </c>
      <c r="AA545" s="40"/>
      <c r="AB545" s="39"/>
      <c r="AC545" s="40"/>
      <c r="AD545" s="39"/>
      <c r="AE545" s="38"/>
      <c r="AF545" s="250"/>
      <c r="AG545" s="250"/>
      <c r="AH545" s="37"/>
      <c r="AI545" s="11"/>
      <c r="AJ545" s="233">
        <f>SUMPRODUCT(LEN($M545:$AA548)-LEN(SUBSTITUTE($M545:$AA548,"A", "")))</f>
        <v>0</v>
      </c>
      <c r="AK545" s="239">
        <f>SUMPRODUCT(LEN($AD545:$AD548)-LEN(SUBSTITUTE($AD545:$AD548,"A", "")))</f>
        <v>0</v>
      </c>
      <c r="AL545" s="230">
        <f>SUMPRODUCT(LEN($AC545:$AC548)-LEN(SUBSTITUTE($AC545:$AC548,"A", "")))</f>
        <v>0</v>
      </c>
      <c r="AM545" s="233">
        <f>SUMPRODUCT(LEN($M545:$AA548)-LEN(SUBSTITUTE($M545:$AA548,"S", "")))</f>
        <v>0</v>
      </c>
      <c r="AN545" s="239">
        <f>SUMPRODUCT(LEN($AD545:$AD548)-LEN(SUBSTITUTE($AD545:$AD548,"S", "")))</f>
        <v>0</v>
      </c>
      <c r="AO545" s="230">
        <f>SUMPRODUCT(LEN($AC545:$AC548)-LEN(SUBSTITUTE($AC545:$AC548,"S", "")))</f>
        <v>0</v>
      </c>
      <c r="AP545" s="233">
        <f>SUMPRODUCT(LEN($M545:$AA548)-LEN(SUBSTITUTE($M545:$AA548,"F", "")))</f>
        <v>0</v>
      </c>
      <c r="AQ545" s="239">
        <f>SUMPRODUCT(LEN($AD545:$AD548)-LEN(SUBSTITUTE($AD545:$AD548,"F", "")))</f>
        <v>0</v>
      </c>
      <c r="AR545" s="230">
        <f>SUMPRODUCT(LEN($AC545:$AC548)-LEN(SUBSTITUTE($AC545:$AC548,"F", "")))</f>
        <v>0</v>
      </c>
      <c r="AS545" s="233">
        <f>SUMPRODUCT(LEN($M545:$AA548)-LEN(SUBSTITUTE($M545:$AA548,"G", "")))</f>
        <v>0</v>
      </c>
      <c r="AT545" s="239">
        <f>SUMPRODUCT(LEN($AD545:$AD548)-LEN(SUBSTITUTE($AD545:$AD548,"G", "")))</f>
        <v>0</v>
      </c>
      <c r="AU545" s="230">
        <f>SUMPRODUCT(LEN($AC545:$AC548)-LEN(SUBSTITUTE($AC545:$AC548,"G", "")))</f>
        <v>0</v>
      </c>
      <c r="AV545" s="233">
        <f>SUMPRODUCT(LEN($L545:$AA548)-LEN(SUBSTITUTE($L545:$AA548,"M", "")))</f>
        <v>0</v>
      </c>
      <c r="AW545" s="236">
        <f>SUMPRODUCT(LEN($AD545:$AD548)-LEN(SUBSTITUTE($AD545:$AD548,"M", "")))</f>
        <v>0</v>
      </c>
      <c r="AX545" s="269">
        <f>SUMPRODUCT(LEN($AC545:$AC548)-LEN(SUBSTITUTE($AC545:$AC548,"M", "")))</f>
        <v>0</v>
      </c>
      <c r="AY545" s="291">
        <f>SUMPRODUCT(LEN($AE545:$AE548)-LEN(SUBSTITUTE($AE545:$AE548,"S", "")))</f>
        <v>0</v>
      </c>
      <c r="AZ545" s="227">
        <f>SUMPRODUCT(LEN($AE545:$AE548)-LEN(SUBSTITUTE($AE545:$AE548,"F", "")))</f>
        <v>0</v>
      </c>
      <c r="BA545" s="227">
        <f>SUMPRODUCT(LEN($AE545:$AE548)-LEN(SUBSTITUTE($AE545:$AE548,"G", "")))</f>
        <v>0</v>
      </c>
      <c r="BB545" s="294">
        <f>SUMPRODUCT(LEN($AE545:$AE548)-LEN(SUBSTITUTE($AE545:$AE548,"M", "")))</f>
        <v>0</v>
      </c>
    </row>
    <row r="546" spans="2:62" ht="28.15" customHeight="1" thickBot="1" x14ac:dyDescent="0.25">
      <c r="B546" s="30"/>
      <c r="C546" s="243"/>
      <c r="D546" s="36"/>
      <c r="E546" s="35"/>
      <c r="F546" s="35"/>
      <c r="G546" s="34"/>
      <c r="H546" s="224"/>
      <c r="I546" s="247"/>
      <c r="J546" s="247"/>
      <c r="K546" s="247"/>
      <c r="L546" s="33" t="s">
        <v>123</v>
      </c>
      <c r="M546" s="32"/>
      <c r="N546" s="33" t="s">
        <v>122</v>
      </c>
      <c r="O546" s="32"/>
      <c r="P546" s="33" t="s">
        <v>120</v>
      </c>
      <c r="Q546" s="32"/>
      <c r="R546" s="33" t="s">
        <v>119</v>
      </c>
      <c r="S546" s="32"/>
      <c r="T546" s="33" t="s">
        <v>118</v>
      </c>
      <c r="U546" s="32"/>
      <c r="V546" s="33" t="s">
        <v>117</v>
      </c>
      <c r="W546" s="32"/>
      <c r="X546" s="33" t="s">
        <v>116</v>
      </c>
      <c r="Y546" s="32"/>
      <c r="Z546" s="33" t="s">
        <v>115</v>
      </c>
      <c r="AA546" s="32"/>
      <c r="AB546" s="31"/>
      <c r="AC546" s="32"/>
      <c r="AD546" s="31"/>
      <c r="AE546" s="23"/>
      <c r="AF546" s="251"/>
      <c r="AG546" s="251"/>
      <c r="AH546" s="22"/>
      <c r="AI546" s="11"/>
      <c r="AJ546" s="265"/>
      <c r="AK546" s="267"/>
      <c r="AL546" s="263"/>
      <c r="AM546" s="265"/>
      <c r="AN546" s="267"/>
      <c r="AO546" s="263"/>
      <c r="AP546" s="265"/>
      <c r="AQ546" s="267"/>
      <c r="AR546" s="263"/>
      <c r="AS546" s="265"/>
      <c r="AT546" s="267"/>
      <c r="AU546" s="263"/>
      <c r="AV546" s="265"/>
      <c r="AW546" s="275"/>
      <c r="AX546" s="270"/>
      <c r="AY546" s="292"/>
      <c r="AZ546" s="228"/>
      <c r="BA546" s="228"/>
      <c r="BB546" s="295"/>
    </row>
    <row r="547" spans="2:62" ht="28.15" customHeight="1" x14ac:dyDescent="0.2">
      <c r="B547" s="30"/>
      <c r="C547" s="244"/>
      <c r="D547" s="29"/>
      <c r="E547" s="28"/>
      <c r="F547" s="28"/>
      <c r="G547" s="27"/>
      <c r="H547" s="225"/>
      <c r="I547" s="248"/>
      <c r="J547" s="248"/>
      <c r="K547" s="248"/>
      <c r="L547" s="26" t="s">
        <v>114</v>
      </c>
      <c r="M547" s="25"/>
      <c r="N547" s="26" t="s">
        <v>112</v>
      </c>
      <c r="O547" s="25"/>
      <c r="P547" s="26" t="s">
        <v>111</v>
      </c>
      <c r="Q547" s="25"/>
      <c r="R547" s="26" t="s">
        <v>110</v>
      </c>
      <c r="S547" s="25"/>
      <c r="T547" s="26" t="s">
        <v>109</v>
      </c>
      <c r="U547" s="25"/>
      <c r="V547" s="26" t="s">
        <v>108</v>
      </c>
      <c r="W547" s="25"/>
      <c r="X547" s="26" t="s">
        <v>107</v>
      </c>
      <c r="Y547" s="25"/>
      <c r="Z547" s="26" t="s">
        <v>106</v>
      </c>
      <c r="AA547" s="25"/>
      <c r="AB547" s="24"/>
      <c r="AC547" s="25"/>
      <c r="AD547" s="24"/>
      <c r="AE547" s="23"/>
      <c r="AF547" s="251"/>
      <c r="AG547" s="251"/>
      <c r="AH547" s="22"/>
      <c r="AI547" s="11"/>
      <c r="AJ547" s="265"/>
      <c r="AK547" s="267"/>
      <c r="AL547" s="263"/>
      <c r="AM547" s="265"/>
      <c r="AN547" s="267"/>
      <c r="AO547" s="263"/>
      <c r="AP547" s="265"/>
      <c r="AQ547" s="267"/>
      <c r="AR547" s="263"/>
      <c r="AS547" s="265"/>
      <c r="AT547" s="267"/>
      <c r="AU547" s="263"/>
      <c r="AV547" s="265"/>
      <c r="AW547" s="275"/>
      <c r="AX547" s="270"/>
      <c r="AY547" s="292"/>
      <c r="AZ547" s="228"/>
      <c r="BA547" s="228"/>
      <c r="BB547" s="295"/>
    </row>
    <row r="548" spans="2:62" ht="28.15" customHeight="1" thickBot="1" x14ac:dyDescent="0.25">
      <c r="B548" s="21"/>
      <c r="C548" s="245"/>
      <c r="D548" s="20"/>
      <c r="E548" s="19"/>
      <c r="F548" s="19"/>
      <c r="G548" s="18"/>
      <c r="H548" s="226"/>
      <c r="I548" s="249"/>
      <c r="J548" s="249"/>
      <c r="K548" s="249"/>
      <c r="L548" s="17" t="s">
        <v>105</v>
      </c>
      <c r="M548" s="15"/>
      <c r="N548" s="17" t="s">
        <v>103</v>
      </c>
      <c r="O548" s="15"/>
      <c r="P548" s="17" t="s">
        <v>102</v>
      </c>
      <c r="Q548" s="15"/>
      <c r="R548" s="17" t="s">
        <v>101</v>
      </c>
      <c r="S548" s="15"/>
      <c r="T548" s="17">
        <v>20</v>
      </c>
      <c r="U548" s="15"/>
      <c r="V548" s="17" t="s">
        <v>100</v>
      </c>
      <c r="W548" s="15"/>
      <c r="X548" s="17" t="s">
        <v>99</v>
      </c>
      <c r="Y548" s="15"/>
      <c r="Z548" s="17" t="s">
        <v>98</v>
      </c>
      <c r="AA548" s="15"/>
      <c r="AB548" s="16"/>
      <c r="AC548" s="15"/>
      <c r="AD548" s="14"/>
      <c r="AE548" s="13"/>
      <c r="AF548" s="252"/>
      <c r="AG548" s="252"/>
      <c r="AH548" s="12"/>
      <c r="AI548" s="11"/>
      <c r="AJ548" s="266"/>
      <c r="AK548" s="268"/>
      <c r="AL548" s="264"/>
      <c r="AM548" s="266"/>
      <c r="AN548" s="268"/>
      <c r="AO548" s="264"/>
      <c r="AP548" s="266"/>
      <c r="AQ548" s="268"/>
      <c r="AR548" s="264"/>
      <c r="AS548" s="266"/>
      <c r="AT548" s="268"/>
      <c r="AU548" s="264"/>
      <c r="AV548" s="266"/>
      <c r="AW548" s="276"/>
      <c r="AX548" s="271"/>
      <c r="AY548" s="293"/>
      <c r="AZ548" s="229"/>
      <c r="BA548" s="229"/>
      <c r="BB548" s="296"/>
    </row>
    <row r="549" spans="2:62" ht="85.9" customHeight="1" thickTop="1" thickBot="1" x14ac:dyDescent="0.35">
      <c r="B549" s="105" t="s">
        <v>174</v>
      </c>
      <c r="C549" s="95" t="s">
        <v>173</v>
      </c>
      <c r="D549" s="100" t="s">
        <v>172</v>
      </c>
      <c r="E549" s="104" t="s">
        <v>171</v>
      </c>
      <c r="F549" s="103"/>
      <c r="G549" s="102"/>
      <c r="H549" s="101" t="s">
        <v>170</v>
      </c>
      <c r="I549" s="100" t="s">
        <v>96</v>
      </c>
      <c r="J549" s="100" t="s">
        <v>169</v>
      </c>
      <c r="K549" s="100" t="s">
        <v>97</v>
      </c>
      <c r="L549" s="256" t="s">
        <v>168</v>
      </c>
      <c r="M549" s="262"/>
      <c r="N549" s="256" t="s">
        <v>167</v>
      </c>
      <c r="O549" s="262"/>
      <c r="P549" s="256" t="s">
        <v>167</v>
      </c>
      <c r="Q549" s="257"/>
      <c r="R549" s="256" t="s">
        <v>167</v>
      </c>
      <c r="S549" s="257"/>
      <c r="T549" s="256" t="s">
        <v>167</v>
      </c>
      <c r="U549" s="257"/>
      <c r="V549" s="256" t="s">
        <v>167</v>
      </c>
      <c r="W549" s="257"/>
      <c r="X549" s="256" t="s">
        <v>167</v>
      </c>
      <c r="Y549" s="257"/>
      <c r="Z549" s="256" t="s">
        <v>167</v>
      </c>
      <c r="AA549" s="257"/>
      <c r="AB549" s="261" t="s">
        <v>166</v>
      </c>
      <c r="AC549" s="257"/>
      <c r="AD549" s="101" t="s">
        <v>165</v>
      </c>
      <c r="AE549" s="101" t="s">
        <v>164</v>
      </c>
      <c r="AF549" s="100" t="s">
        <v>163</v>
      </c>
      <c r="AG549" s="100" t="s">
        <v>162</v>
      </c>
      <c r="AH549" s="99" t="s">
        <v>161</v>
      </c>
      <c r="AI549" s="98"/>
      <c r="AJ549" s="96" t="s">
        <v>160</v>
      </c>
      <c r="AK549" s="95" t="s">
        <v>159</v>
      </c>
      <c r="AL549" s="94" t="s">
        <v>158</v>
      </c>
      <c r="AM549" s="96" t="s">
        <v>157</v>
      </c>
      <c r="AN549" s="95" t="s">
        <v>156</v>
      </c>
      <c r="AO549" s="94" t="s">
        <v>155</v>
      </c>
      <c r="AP549" s="96" t="s">
        <v>154</v>
      </c>
      <c r="AQ549" s="95" t="s">
        <v>153</v>
      </c>
      <c r="AR549" s="97" t="s">
        <v>152</v>
      </c>
      <c r="AS549" s="96" t="s">
        <v>151</v>
      </c>
      <c r="AT549" s="95" t="s">
        <v>150</v>
      </c>
      <c r="AU549" s="94" t="s">
        <v>149</v>
      </c>
      <c r="AV549" s="96" t="s">
        <v>148</v>
      </c>
      <c r="AW549" s="95" t="s">
        <v>147</v>
      </c>
      <c r="AX549" s="94" t="s">
        <v>146</v>
      </c>
      <c r="AY549" s="93" t="s">
        <v>145</v>
      </c>
      <c r="AZ549" s="92" t="s">
        <v>144</v>
      </c>
      <c r="BA549" s="92" t="s">
        <v>143</v>
      </c>
      <c r="BB549" s="91" t="s">
        <v>142</v>
      </c>
    </row>
    <row r="550" spans="2:62" ht="48" thickBot="1" x14ac:dyDescent="0.3">
      <c r="B550" s="90" t="s">
        <v>213</v>
      </c>
      <c r="C550" s="89"/>
      <c r="D550" s="88"/>
      <c r="E550" s="258"/>
      <c r="F550" s="259"/>
      <c r="G550" s="260"/>
      <c r="H550" s="87" t="s">
        <v>140</v>
      </c>
      <c r="I550" s="86"/>
      <c r="J550" s="86"/>
      <c r="K550" s="85"/>
      <c r="L550" s="84"/>
      <c r="M550" s="81"/>
      <c r="N550" s="84"/>
      <c r="O550" s="81"/>
      <c r="P550" s="84"/>
      <c r="Q550" s="81"/>
      <c r="R550" s="84"/>
      <c r="S550" s="81"/>
      <c r="T550" s="84"/>
      <c r="U550" s="81"/>
      <c r="V550" s="84"/>
      <c r="W550" s="81"/>
      <c r="X550" s="84"/>
      <c r="Y550" s="81"/>
      <c r="Z550" s="84"/>
      <c r="AA550" s="83"/>
      <c r="AB550" s="82" t="s">
        <v>139</v>
      </c>
      <c r="AC550" s="81"/>
      <c r="AD550" s="81"/>
      <c r="AE550" s="81"/>
      <c r="AF550" s="80"/>
      <c r="AG550" s="80"/>
      <c r="AH550" s="60"/>
      <c r="AI550" s="79" t="s">
        <v>138</v>
      </c>
      <c r="AJ550" s="78">
        <f t="shared" ref="AJ550:BB550" si="72">SUM(AJ552:AJ563)</f>
        <v>45</v>
      </c>
      <c r="AK550" s="77">
        <f t="shared" si="72"/>
        <v>0</v>
      </c>
      <c r="AL550" s="76">
        <f t="shared" si="72"/>
        <v>0</v>
      </c>
      <c r="AM550" s="78">
        <f t="shared" si="72"/>
        <v>16</v>
      </c>
      <c r="AN550" s="77">
        <f t="shared" si="72"/>
        <v>0</v>
      </c>
      <c r="AO550" s="76">
        <f t="shared" si="72"/>
        <v>0</v>
      </c>
      <c r="AP550" s="78">
        <f t="shared" si="72"/>
        <v>1</v>
      </c>
      <c r="AQ550" s="77">
        <f t="shared" si="72"/>
        <v>0</v>
      </c>
      <c r="AR550" s="76">
        <f t="shared" si="72"/>
        <v>0</v>
      </c>
      <c r="AS550" s="78">
        <f t="shared" si="72"/>
        <v>12</v>
      </c>
      <c r="AT550" s="77">
        <f t="shared" si="72"/>
        <v>0</v>
      </c>
      <c r="AU550" s="76">
        <f t="shared" si="72"/>
        <v>0</v>
      </c>
      <c r="AV550" s="78">
        <f t="shared" si="72"/>
        <v>2</v>
      </c>
      <c r="AW550" s="77">
        <f t="shared" si="72"/>
        <v>0</v>
      </c>
      <c r="AX550" s="76">
        <f t="shared" si="72"/>
        <v>0</v>
      </c>
      <c r="AY550" s="75">
        <f t="shared" si="72"/>
        <v>0</v>
      </c>
      <c r="AZ550" s="74">
        <f t="shared" si="72"/>
        <v>0</v>
      </c>
      <c r="BA550" s="74">
        <f t="shared" si="72"/>
        <v>0</v>
      </c>
      <c r="BB550" s="73">
        <f t="shared" si="72"/>
        <v>0</v>
      </c>
      <c r="BC550" s="72" t="s">
        <v>137</v>
      </c>
      <c r="BF550" s="5">
        <f>SUM(AJ550:AL550)/$BG$5</f>
        <v>45</v>
      </c>
      <c r="BG550" s="5">
        <f>SUM(AM550:AO550,AY550)/$BG$5</f>
        <v>16</v>
      </c>
      <c r="BH550" s="5">
        <f>SUM(AP550:AR550,AZ550)/$BG$5</f>
        <v>1</v>
      </c>
      <c r="BI550" s="5">
        <f>SUM(AS550:AU550,BA550)/$BG$5</f>
        <v>12</v>
      </c>
      <c r="BJ550" s="5">
        <f>SUM(AV550:AX550,BB550)/$BG$5</f>
        <v>2</v>
      </c>
    </row>
    <row r="551" spans="2:62" ht="37.5" thickBot="1" x14ac:dyDescent="0.3">
      <c r="B551" s="71"/>
      <c r="C551" s="70"/>
      <c r="D551" s="69"/>
      <c r="E551" s="68"/>
      <c r="F551" s="68"/>
      <c r="G551" s="67"/>
      <c r="H551" s="66"/>
      <c r="I551" s="64"/>
      <c r="J551" s="64"/>
      <c r="K551" s="65"/>
      <c r="L551" s="64"/>
      <c r="M551" s="62"/>
      <c r="N551" s="64"/>
      <c r="O551" s="62"/>
      <c r="P551" s="64"/>
      <c r="Q551" s="62"/>
      <c r="R551" s="64"/>
      <c r="S551" s="62"/>
      <c r="T551" s="64"/>
      <c r="U551" s="62"/>
      <c r="V551" s="64"/>
      <c r="W551" s="62"/>
      <c r="X551" s="64"/>
      <c r="Y551" s="62"/>
      <c r="Z551" s="64"/>
      <c r="AA551" s="62"/>
      <c r="AB551" s="63"/>
      <c r="AC551" s="62"/>
      <c r="AD551" s="62"/>
      <c r="AE551" s="62"/>
      <c r="AF551" s="61"/>
      <c r="AG551" s="61"/>
      <c r="AH551" s="60"/>
      <c r="AI551" s="59" t="s">
        <v>136</v>
      </c>
      <c r="AJ551" s="214">
        <f t="shared" ref="AJ551:BB551" si="73">AJ550/1</f>
        <v>45</v>
      </c>
      <c r="AK551" s="213">
        <f t="shared" si="73"/>
        <v>0</v>
      </c>
      <c r="AL551" s="212">
        <f t="shared" si="73"/>
        <v>0</v>
      </c>
      <c r="AM551" s="214">
        <f t="shared" si="73"/>
        <v>16</v>
      </c>
      <c r="AN551" s="213">
        <f t="shared" si="73"/>
        <v>0</v>
      </c>
      <c r="AO551" s="212">
        <f t="shared" si="73"/>
        <v>0</v>
      </c>
      <c r="AP551" s="214">
        <f t="shared" si="73"/>
        <v>1</v>
      </c>
      <c r="AQ551" s="213">
        <f t="shared" si="73"/>
        <v>0</v>
      </c>
      <c r="AR551" s="212">
        <f t="shared" si="73"/>
        <v>0</v>
      </c>
      <c r="AS551" s="214">
        <f t="shared" si="73"/>
        <v>12</v>
      </c>
      <c r="AT551" s="213">
        <f t="shared" si="73"/>
        <v>0</v>
      </c>
      <c r="AU551" s="212">
        <f t="shared" si="73"/>
        <v>0</v>
      </c>
      <c r="AV551" s="214">
        <f t="shared" si="73"/>
        <v>2</v>
      </c>
      <c r="AW551" s="213">
        <f t="shared" si="73"/>
        <v>0</v>
      </c>
      <c r="AX551" s="212">
        <f t="shared" si="73"/>
        <v>0</v>
      </c>
      <c r="AY551" s="211">
        <f t="shared" si="73"/>
        <v>0</v>
      </c>
      <c r="AZ551" s="210">
        <f t="shared" si="73"/>
        <v>0</v>
      </c>
      <c r="BA551" s="210">
        <f t="shared" si="73"/>
        <v>0</v>
      </c>
      <c r="BB551" s="209">
        <f t="shared" si="73"/>
        <v>0</v>
      </c>
      <c r="BC551" s="52" t="s">
        <v>135</v>
      </c>
    </row>
    <row r="552" spans="2:62" ht="28.15" customHeight="1" x14ac:dyDescent="0.2">
      <c r="B552" s="30"/>
      <c r="C552" s="242">
        <v>1</v>
      </c>
      <c r="D552" s="44"/>
      <c r="E552" s="43"/>
      <c r="F552" s="43"/>
      <c r="G552" s="42"/>
      <c r="H552" s="223" t="s">
        <v>183</v>
      </c>
      <c r="I552" s="246">
        <v>136</v>
      </c>
      <c r="J552" s="246">
        <v>37</v>
      </c>
      <c r="K552" s="246">
        <v>9</v>
      </c>
      <c r="L552" s="41" t="s">
        <v>133</v>
      </c>
      <c r="M552" s="40" t="s">
        <v>104</v>
      </c>
      <c r="N552" s="41" t="s">
        <v>131</v>
      </c>
      <c r="O552" s="40" t="s">
        <v>132</v>
      </c>
      <c r="P552" s="41" t="s">
        <v>130</v>
      </c>
      <c r="Q552" s="40" t="s">
        <v>389</v>
      </c>
      <c r="R552" s="41" t="s">
        <v>129</v>
      </c>
      <c r="S552" s="40" t="s">
        <v>1047</v>
      </c>
      <c r="T552" s="41" t="s">
        <v>128</v>
      </c>
      <c r="U552" s="40" t="s">
        <v>389</v>
      </c>
      <c r="V552" s="41" t="s">
        <v>127</v>
      </c>
      <c r="W552" s="40" t="s">
        <v>407</v>
      </c>
      <c r="X552" s="41" t="s">
        <v>126</v>
      </c>
      <c r="Y552" s="40" t="s">
        <v>113</v>
      </c>
      <c r="Z552" s="41" t="s">
        <v>125</v>
      </c>
      <c r="AA552" s="40"/>
      <c r="AB552" s="39"/>
      <c r="AC552" s="40"/>
      <c r="AD552" s="39"/>
      <c r="AE552" s="38"/>
      <c r="AF552" s="250">
        <v>7</v>
      </c>
      <c r="AG552" s="250"/>
      <c r="AH552" s="37"/>
      <c r="AI552" s="11"/>
      <c r="AJ552" s="233">
        <f>SUMPRODUCT(LEN($M552:$AA555)-LEN(SUBSTITUTE($M552:$AA555,"A", "")))</f>
        <v>45</v>
      </c>
      <c r="AK552" s="239">
        <f>SUMPRODUCT(LEN($AD552:$AD555)-LEN(SUBSTITUTE($AD552:$AD555,"A", "")))</f>
        <v>0</v>
      </c>
      <c r="AL552" s="230">
        <f>SUMPRODUCT(LEN($AC552:$AC555)-LEN(SUBSTITUTE($AC552:$AC555,"A", "")))</f>
        <v>0</v>
      </c>
      <c r="AM552" s="233">
        <f>SUMPRODUCT(LEN($M552:$AA555)-LEN(SUBSTITUTE($M552:$AA555,"S", "")))</f>
        <v>16</v>
      </c>
      <c r="AN552" s="239">
        <f>SUMPRODUCT(LEN($AD552:$AD555)-LEN(SUBSTITUTE($AD552:$AD555,"S", "")))</f>
        <v>0</v>
      </c>
      <c r="AO552" s="230">
        <f>SUMPRODUCT(LEN($AC552:$AC555)-LEN(SUBSTITUTE($AC552:$AC555,"S", "")))</f>
        <v>0</v>
      </c>
      <c r="AP552" s="233">
        <f>SUMPRODUCT(LEN($M552:$AA555)-LEN(SUBSTITUTE($M552:$AA555,"F", "")))</f>
        <v>1</v>
      </c>
      <c r="AQ552" s="239">
        <f>SUMPRODUCT(LEN($AD552:$AD555)-LEN(SUBSTITUTE($AD552:$AD555,"F", "")))</f>
        <v>0</v>
      </c>
      <c r="AR552" s="230">
        <f>SUMPRODUCT(LEN($AC552:$AC555)-LEN(SUBSTITUTE($AC552:$AC555,"F", "")))</f>
        <v>0</v>
      </c>
      <c r="AS552" s="233">
        <f>SUMPRODUCT(LEN($M552:$AA555)-LEN(SUBSTITUTE($M552:$AA555,"G", "")))</f>
        <v>12</v>
      </c>
      <c r="AT552" s="239">
        <f>SUMPRODUCT(LEN($AD552:$AD555)-LEN(SUBSTITUTE($AD552:$AD555,"G", "")))</f>
        <v>0</v>
      </c>
      <c r="AU552" s="230">
        <f>SUMPRODUCT(LEN($AC552:$AC555)-LEN(SUBSTITUTE($AC552:$AC555,"G", "")))</f>
        <v>0</v>
      </c>
      <c r="AV552" s="233">
        <f>SUMPRODUCT(LEN($L552:$AA555)-LEN(SUBSTITUTE($L552:$AA555,"M", "")))</f>
        <v>2</v>
      </c>
      <c r="AW552" s="236">
        <f>SUMPRODUCT(LEN($AD552:$AD555)-LEN(SUBSTITUTE($AD552:$AD555,"M", "")))</f>
        <v>0</v>
      </c>
      <c r="AX552" s="269">
        <f>SUMPRODUCT(LEN($AC552:$AC555)-LEN(SUBSTITUTE($AC552:$AC555,"M", "")))</f>
        <v>0</v>
      </c>
      <c r="AY552" s="291">
        <f>SUMPRODUCT(LEN($AE552:$AE555)-LEN(SUBSTITUTE($AE552:$AE555,"S", "")))</f>
        <v>0</v>
      </c>
      <c r="AZ552" s="227">
        <f>SUMPRODUCT(LEN($AE552:$AE555)-LEN(SUBSTITUTE($AE552:$AE555,"F", "")))</f>
        <v>0</v>
      </c>
      <c r="BA552" s="227">
        <f>SUMPRODUCT(LEN($AE552:$AE555)-LEN(SUBSTITUTE($AE552:$AE555,"G", "")))</f>
        <v>0</v>
      </c>
      <c r="BB552" s="294">
        <f>SUMPRODUCT(LEN($AE552:$AE555)-LEN(SUBSTITUTE($AE552:$AE555,"M", "")))</f>
        <v>0</v>
      </c>
    </row>
    <row r="553" spans="2:62" ht="28.15" customHeight="1" thickBot="1" x14ac:dyDescent="0.25">
      <c r="B553" s="30"/>
      <c r="C553" s="243"/>
      <c r="D553" s="36"/>
      <c r="E553" s="35"/>
      <c r="F553" s="35"/>
      <c r="G553" s="34"/>
      <c r="H553" s="224"/>
      <c r="I553" s="247"/>
      <c r="J553" s="247"/>
      <c r="K553" s="247"/>
      <c r="L553" s="33" t="s">
        <v>123</v>
      </c>
      <c r="M553" s="32" t="s">
        <v>104</v>
      </c>
      <c r="N553" s="33" t="s">
        <v>122</v>
      </c>
      <c r="O553" s="32" t="s">
        <v>414</v>
      </c>
      <c r="P553" s="33" t="s">
        <v>120</v>
      </c>
      <c r="Q553" s="32" t="s">
        <v>452</v>
      </c>
      <c r="R553" s="33" t="s">
        <v>119</v>
      </c>
      <c r="S553" s="32" t="s">
        <v>377</v>
      </c>
      <c r="T553" s="33" t="s">
        <v>118</v>
      </c>
      <c r="U553" s="32" t="s">
        <v>614</v>
      </c>
      <c r="V553" s="33" t="s">
        <v>117</v>
      </c>
      <c r="W553" s="32" t="s">
        <v>187</v>
      </c>
      <c r="X553" s="33" t="s">
        <v>116</v>
      </c>
      <c r="Y553" s="32" t="s">
        <v>113</v>
      </c>
      <c r="Z553" s="33" t="s">
        <v>115</v>
      </c>
      <c r="AA553" s="32"/>
      <c r="AB553" s="31"/>
      <c r="AC553" s="32"/>
      <c r="AD553" s="31"/>
      <c r="AE553" s="23"/>
      <c r="AF553" s="251"/>
      <c r="AG553" s="251"/>
      <c r="AH553" s="22"/>
      <c r="AI553" s="11"/>
      <c r="AJ553" s="265"/>
      <c r="AK553" s="267"/>
      <c r="AL553" s="263"/>
      <c r="AM553" s="265"/>
      <c r="AN553" s="267"/>
      <c r="AO553" s="263"/>
      <c r="AP553" s="265"/>
      <c r="AQ553" s="267"/>
      <c r="AR553" s="263"/>
      <c r="AS553" s="265"/>
      <c r="AT553" s="267"/>
      <c r="AU553" s="263"/>
      <c r="AV553" s="265"/>
      <c r="AW553" s="275"/>
      <c r="AX553" s="270"/>
      <c r="AY553" s="292"/>
      <c r="AZ553" s="228"/>
      <c r="BA553" s="228"/>
      <c r="BB553" s="295"/>
    </row>
    <row r="554" spans="2:62" ht="28.15" customHeight="1" x14ac:dyDescent="0.2">
      <c r="B554" s="30"/>
      <c r="C554" s="244"/>
      <c r="D554" s="29"/>
      <c r="E554" s="28"/>
      <c r="F554" s="28"/>
      <c r="G554" s="27"/>
      <c r="H554" s="225">
        <v>236</v>
      </c>
      <c r="I554" s="248"/>
      <c r="J554" s="248"/>
      <c r="K554" s="248"/>
      <c r="L554" s="26" t="s">
        <v>114</v>
      </c>
      <c r="M554" s="25" t="s">
        <v>1315</v>
      </c>
      <c r="N554" s="26" t="s">
        <v>112</v>
      </c>
      <c r="O554" s="25" t="s">
        <v>389</v>
      </c>
      <c r="P554" s="26" t="s">
        <v>111</v>
      </c>
      <c r="Q554" s="25" t="s">
        <v>399</v>
      </c>
      <c r="R554" s="26" t="s">
        <v>110</v>
      </c>
      <c r="S554" s="25" t="s">
        <v>610</v>
      </c>
      <c r="T554" s="26" t="s">
        <v>109</v>
      </c>
      <c r="U554" s="25" t="s">
        <v>443</v>
      </c>
      <c r="V554" s="26" t="s">
        <v>108</v>
      </c>
      <c r="W554" s="25" t="s">
        <v>113</v>
      </c>
      <c r="X554" s="26" t="s">
        <v>107</v>
      </c>
      <c r="Y554" s="25" t="s">
        <v>121</v>
      </c>
      <c r="Z554" s="26" t="s">
        <v>106</v>
      </c>
      <c r="AA554" s="25"/>
      <c r="AB554" s="24"/>
      <c r="AC554" s="25"/>
      <c r="AD554" s="24"/>
      <c r="AE554" s="23"/>
      <c r="AF554" s="251"/>
      <c r="AG554" s="251"/>
      <c r="AH554" s="22"/>
      <c r="AI554" s="11"/>
      <c r="AJ554" s="265"/>
      <c r="AK554" s="267"/>
      <c r="AL554" s="263"/>
      <c r="AM554" s="265"/>
      <c r="AN554" s="267"/>
      <c r="AO554" s="263"/>
      <c r="AP554" s="265"/>
      <c r="AQ554" s="267"/>
      <c r="AR554" s="263"/>
      <c r="AS554" s="265"/>
      <c r="AT554" s="267"/>
      <c r="AU554" s="263"/>
      <c r="AV554" s="265"/>
      <c r="AW554" s="275"/>
      <c r="AX554" s="270"/>
      <c r="AY554" s="292"/>
      <c r="AZ554" s="228"/>
      <c r="BA554" s="228"/>
      <c r="BB554" s="295"/>
    </row>
    <row r="555" spans="2:62" ht="28.15" customHeight="1" thickBot="1" x14ac:dyDescent="0.25">
      <c r="B555" s="30"/>
      <c r="C555" s="253"/>
      <c r="D555" s="51"/>
      <c r="E555" s="50"/>
      <c r="F555" s="50"/>
      <c r="G555" s="49"/>
      <c r="H555" s="226"/>
      <c r="I555" s="254"/>
      <c r="J555" s="254"/>
      <c r="K555" s="254"/>
      <c r="L555" s="48" t="s">
        <v>105</v>
      </c>
      <c r="M555" s="47" t="s">
        <v>1315</v>
      </c>
      <c r="N555" s="48" t="s">
        <v>103</v>
      </c>
      <c r="O555" s="47" t="s">
        <v>382</v>
      </c>
      <c r="P555" s="48" t="s">
        <v>102</v>
      </c>
      <c r="Q555" s="47" t="s">
        <v>186</v>
      </c>
      <c r="R555" s="48" t="s">
        <v>101</v>
      </c>
      <c r="S555" s="47" t="s">
        <v>382</v>
      </c>
      <c r="T555" s="48">
        <v>20</v>
      </c>
      <c r="U555" s="47" t="s">
        <v>428</v>
      </c>
      <c r="V555" s="48" t="s">
        <v>100</v>
      </c>
      <c r="W555" s="47" t="s">
        <v>113</v>
      </c>
      <c r="X555" s="48" t="s">
        <v>99</v>
      </c>
      <c r="Y555" s="47" t="s">
        <v>121</v>
      </c>
      <c r="Z555" s="48" t="s">
        <v>98</v>
      </c>
      <c r="AA555" s="47"/>
      <c r="AB555" s="16"/>
      <c r="AC555" s="47"/>
      <c r="AD555" s="16"/>
      <c r="AE555" s="46"/>
      <c r="AF555" s="255"/>
      <c r="AG555" s="255"/>
      <c r="AH555" s="45"/>
      <c r="AI555" s="11"/>
      <c r="AJ555" s="266"/>
      <c r="AK555" s="268"/>
      <c r="AL555" s="264"/>
      <c r="AM555" s="266"/>
      <c r="AN555" s="268"/>
      <c r="AO555" s="264"/>
      <c r="AP555" s="266"/>
      <c r="AQ555" s="268"/>
      <c r="AR555" s="264"/>
      <c r="AS555" s="266"/>
      <c r="AT555" s="268"/>
      <c r="AU555" s="264"/>
      <c r="AV555" s="266"/>
      <c r="AW555" s="276"/>
      <c r="AX555" s="271"/>
      <c r="AY555" s="293"/>
      <c r="AZ555" s="229"/>
      <c r="BA555" s="229"/>
      <c r="BB555" s="296"/>
    </row>
    <row r="556" spans="2:62" ht="28.15" customHeight="1" x14ac:dyDescent="0.2">
      <c r="B556" s="30"/>
      <c r="C556" s="242">
        <v>2</v>
      </c>
      <c r="D556" s="44"/>
      <c r="E556" s="43"/>
      <c r="F556" s="43"/>
      <c r="G556" s="42"/>
      <c r="H556" s="223"/>
      <c r="I556" s="246"/>
      <c r="J556" s="246"/>
      <c r="K556" s="246"/>
      <c r="L556" s="41" t="s">
        <v>133</v>
      </c>
      <c r="M556" s="40"/>
      <c r="N556" s="41" t="s">
        <v>131</v>
      </c>
      <c r="O556" s="40"/>
      <c r="P556" s="41" t="s">
        <v>130</v>
      </c>
      <c r="Q556" s="40"/>
      <c r="R556" s="41" t="s">
        <v>129</v>
      </c>
      <c r="S556" s="40"/>
      <c r="T556" s="41" t="s">
        <v>128</v>
      </c>
      <c r="U556" s="40"/>
      <c r="V556" s="41" t="s">
        <v>127</v>
      </c>
      <c r="W556" s="40"/>
      <c r="X556" s="41" t="s">
        <v>126</v>
      </c>
      <c r="Y556" s="40"/>
      <c r="Z556" s="41" t="s">
        <v>125</v>
      </c>
      <c r="AA556" s="40"/>
      <c r="AB556" s="39"/>
      <c r="AC556" s="40"/>
      <c r="AD556" s="39"/>
      <c r="AE556" s="38"/>
      <c r="AF556" s="250"/>
      <c r="AG556" s="250"/>
      <c r="AH556" s="37"/>
      <c r="AI556" s="11"/>
      <c r="AJ556" s="233">
        <f>SUMPRODUCT(LEN($M556:$AA559)-LEN(SUBSTITUTE($M556:$AA559,"A", "")))</f>
        <v>0</v>
      </c>
      <c r="AK556" s="239">
        <f>SUMPRODUCT(LEN($AD556:$AD559)-LEN(SUBSTITUTE($AD556:$AD559,"A", "")))</f>
        <v>0</v>
      </c>
      <c r="AL556" s="230">
        <f>SUMPRODUCT(LEN($AC556:$AC559)-LEN(SUBSTITUTE($AC556:$AC559,"A", "")))</f>
        <v>0</v>
      </c>
      <c r="AM556" s="233">
        <f>SUMPRODUCT(LEN($M556:$AA559)-LEN(SUBSTITUTE($M556:$AA559,"S", "")))</f>
        <v>0</v>
      </c>
      <c r="AN556" s="239">
        <f>SUMPRODUCT(LEN($AD556:$AD559)-LEN(SUBSTITUTE($AD556:$AD559,"S", "")))</f>
        <v>0</v>
      </c>
      <c r="AO556" s="230">
        <f>SUMPRODUCT(LEN($AC556:$AC559)-LEN(SUBSTITUTE($AC556:$AC559,"S", "")))</f>
        <v>0</v>
      </c>
      <c r="AP556" s="233">
        <f>SUMPRODUCT(LEN($M556:$AA559)-LEN(SUBSTITUTE($M556:$AA559,"F", "")))</f>
        <v>0</v>
      </c>
      <c r="AQ556" s="239">
        <f>SUMPRODUCT(LEN($AD556:$AD559)-LEN(SUBSTITUTE($AD556:$AD559,"F", "")))</f>
        <v>0</v>
      </c>
      <c r="AR556" s="230">
        <f>SUMPRODUCT(LEN($AC556:$AC559)-LEN(SUBSTITUTE($AC556:$AC559,"F", "")))</f>
        <v>0</v>
      </c>
      <c r="AS556" s="233">
        <f>SUMPRODUCT(LEN($M556:$AA559)-LEN(SUBSTITUTE($M556:$AA559,"G", "")))</f>
        <v>0</v>
      </c>
      <c r="AT556" s="239">
        <f>SUMPRODUCT(LEN($AD556:$AD559)-LEN(SUBSTITUTE($AD556:$AD559,"G", "")))</f>
        <v>0</v>
      </c>
      <c r="AU556" s="230">
        <f>SUMPRODUCT(LEN($AC556:$AC559)-LEN(SUBSTITUTE($AC556:$AC559,"G", "")))</f>
        <v>0</v>
      </c>
      <c r="AV556" s="233">
        <f>SUMPRODUCT(LEN($L556:$AA559)-LEN(SUBSTITUTE($L556:$AA559,"M", "")))</f>
        <v>0</v>
      </c>
      <c r="AW556" s="236">
        <f>SUMPRODUCT(LEN($AD556:$AD559)-LEN(SUBSTITUTE($AD556:$AD559,"M", "")))</f>
        <v>0</v>
      </c>
      <c r="AX556" s="269">
        <f>SUMPRODUCT(LEN($AC556:$AC559)-LEN(SUBSTITUTE($AC556:$AC559,"M", "")))</f>
        <v>0</v>
      </c>
      <c r="AY556" s="291">
        <f>SUMPRODUCT(LEN($AE556:$AE559)-LEN(SUBSTITUTE($AE556:$AE559,"S", "")))</f>
        <v>0</v>
      </c>
      <c r="AZ556" s="227">
        <f>SUMPRODUCT(LEN($AE556:$AE559)-LEN(SUBSTITUTE($AE556:$AE559,"F", "")))</f>
        <v>0</v>
      </c>
      <c r="BA556" s="227">
        <f>SUMPRODUCT(LEN($AE556:$AE559)-LEN(SUBSTITUTE($AE556:$AE559,"G", "")))</f>
        <v>0</v>
      </c>
      <c r="BB556" s="294">
        <f>SUMPRODUCT(LEN($AE556:$AE559)-LEN(SUBSTITUTE($AE556:$AE559,"M", "")))</f>
        <v>0</v>
      </c>
    </row>
    <row r="557" spans="2:62" ht="28.15" customHeight="1" thickBot="1" x14ac:dyDescent="0.25">
      <c r="B557" s="30"/>
      <c r="C557" s="243"/>
      <c r="D557" s="36"/>
      <c r="E557" s="35"/>
      <c r="F557" s="35"/>
      <c r="G557" s="34"/>
      <c r="H557" s="224"/>
      <c r="I557" s="247"/>
      <c r="J557" s="247"/>
      <c r="K557" s="247"/>
      <c r="L557" s="33" t="s">
        <v>123</v>
      </c>
      <c r="M557" s="32"/>
      <c r="N557" s="33" t="s">
        <v>122</v>
      </c>
      <c r="O557" s="32"/>
      <c r="P557" s="33" t="s">
        <v>120</v>
      </c>
      <c r="Q557" s="32"/>
      <c r="R557" s="33" t="s">
        <v>119</v>
      </c>
      <c r="S557" s="32"/>
      <c r="T557" s="33" t="s">
        <v>118</v>
      </c>
      <c r="U557" s="32"/>
      <c r="V557" s="33" t="s">
        <v>117</v>
      </c>
      <c r="W557" s="32"/>
      <c r="X557" s="33" t="s">
        <v>116</v>
      </c>
      <c r="Y557" s="32"/>
      <c r="Z557" s="33" t="s">
        <v>115</v>
      </c>
      <c r="AA557" s="32"/>
      <c r="AB557" s="31"/>
      <c r="AC557" s="32"/>
      <c r="AD557" s="31"/>
      <c r="AE557" s="23"/>
      <c r="AF557" s="251"/>
      <c r="AG557" s="251"/>
      <c r="AH557" s="22"/>
      <c r="AI557" s="11"/>
      <c r="AJ557" s="265"/>
      <c r="AK557" s="267"/>
      <c r="AL557" s="263"/>
      <c r="AM557" s="265"/>
      <c r="AN557" s="267"/>
      <c r="AO557" s="263"/>
      <c r="AP557" s="265"/>
      <c r="AQ557" s="267"/>
      <c r="AR557" s="263"/>
      <c r="AS557" s="265"/>
      <c r="AT557" s="267"/>
      <c r="AU557" s="263"/>
      <c r="AV557" s="265"/>
      <c r="AW557" s="275"/>
      <c r="AX557" s="270"/>
      <c r="AY557" s="292"/>
      <c r="AZ557" s="228"/>
      <c r="BA557" s="228"/>
      <c r="BB557" s="295"/>
    </row>
    <row r="558" spans="2:62" ht="28.15" customHeight="1" x14ac:dyDescent="0.2">
      <c r="B558" s="30"/>
      <c r="C558" s="244"/>
      <c r="D558" s="29"/>
      <c r="E558" s="28"/>
      <c r="F558" s="28"/>
      <c r="G558" s="27"/>
      <c r="H558" s="225"/>
      <c r="I558" s="248"/>
      <c r="J558" s="248"/>
      <c r="K558" s="248"/>
      <c r="L558" s="26" t="s">
        <v>114</v>
      </c>
      <c r="M558" s="25"/>
      <c r="N558" s="26" t="s">
        <v>112</v>
      </c>
      <c r="O558" s="25"/>
      <c r="P558" s="26" t="s">
        <v>111</v>
      </c>
      <c r="Q558" s="25"/>
      <c r="R558" s="26" t="s">
        <v>110</v>
      </c>
      <c r="S558" s="25"/>
      <c r="T558" s="26" t="s">
        <v>109</v>
      </c>
      <c r="U558" s="25"/>
      <c r="V558" s="26" t="s">
        <v>108</v>
      </c>
      <c r="W558" s="25"/>
      <c r="X558" s="26" t="s">
        <v>107</v>
      </c>
      <c r="Y558" s="25"/>
      <c r="Z558" s="26" t="s">
        <v>106</v>
      </c>
      <c r="AA558" s="25"/>
      <c r="AB558" s="24"/>
      <c r="AC558" s="25"/>
      <c r="AD558" s="24"/>
      <c r="AE558" s="23"/>
      <c r="AF558" s="251"/>
      <c r="AG558" s="251"/>
      <c r="AH558" s="22"/>
      <c r="AI558" s="11"/>
      <c r="AJ558" s="265"/>
      <c r="AK558" s="267"/>
      <c r="AL558" s="263"/>
      <c r="AM558" s="265"/>
      <c r="AN558" s="267"/>
      <c r="AO558" s="263"/>
      <c r="AP558" s="265"/>
      <c r="AQ558" s="267"/>
      <c r="AR558" s="263"/>
      <c r="AS558" s="265"/>
      <c r="AT558" s="267"/>
      <c r="AU558" s="263"/>
      <c r="AV558" s="265"/>
      <c r="AW558" s="275"/>
      <c r="AX558" s="270"/>
      <c r="AY558" s="292"/>
      <c r="AZ558" s="228"/>
      <c r="BA558" s="228"/>
      <c r="BB558" s="295"/>
    </row>
    <row r="559" spans="2:62" ht="28.15" customHeight="1" thickBot="1" x14ac:dyDescent="0.25">
      <c r="B559" s="30"/>
      <c r="C559" s="253"/>
      <c r="D559" s="51"/>
      <c r="E559" s="50"/>
      <c r="F559" s="50"/>
      <c r="G559" s="49"/>
      <c r="H559" s="226"/>
      <c r="I559" s="254"/>
      <c r="J559" s="254"/>
      <c r="K559" s="254"/>
      <c r="L559" s="48" t="s">
        <v>105</v>
      </c>
      <c r="M559" s="47"/>
      <c r="N559" s="48" t="s">
        <v>103</v>
      </c>
      <c r="O559" s="47"/>
      <c r="P559" s="48" t="s">
        <v>102</v>
      </c>
      <c r="Q559" s="47"/>
      <c r="R559" s="48" t="s">
        <v>101</v>
      </c>
      <c r="S559" s="47"/>
      <c r="T559" s="48">
        <v>20</v>
      </c>
      <c r="U559" s="47"/>
      <c r="V559" s="48" t="s">
        <v>100</v>
      </c>
      <c r="W559" s="47"/>
      <c r="X559" s="48" t="s">
        <v>99</v>
      </c>
      <c r="Y559" s="47"/>
      <c r="Z559" s="48" t="s">
        <v>98</v>
      </c>
      <c r="AA559" s="47"/>
      <c r="AB559" s="16"/>
      <c r="AC559" s="47"/>
      <c r="AD559" s="16"/>
      <c r="AE559" s="46"/>
      <c r="AF559" s="255"/>
      <c r="AG559" s="255"/>
      <c r="AH559" s="45"/>
      <c r="AI559" s="11"/>
      <c r="AJ559" s="266"/>
      <c r="AK559" s="268"/>
      <c r="AL559" s="264"/>
      <c r="AM559" s="266"/>
      <c r="AN559" s="268"/>
      <c r="AO559" s="264"/>
      <c r="AP559" s="266"/>
      <c r="AQ559" s="268"/>
      <c r="AR559" s="264"/>
      <c r="AS559" s="266"/>
      <c r="AT559" s="268"/>
      <c r="AU559" s="264"/>
      <c r="AV559" s="266"/>
      <c r="AW559" s="276"/>
      <c r="AX559" s="271"/>
      <c r="AY559" s="293"/>
      <c r="AZ559" s="229"/>
      <c r="BA559" s="229"/>
      <c r="BB559" s="296"/>
    </row>
    <row r="560" spans="2:62" ht="28.15" customHeight="1" x14ac:dyDescent="0.2">
      <c r="B560" s="30"/>
      <c r="C560" s="242">
        <v>3</v>
      </c>
      <c r="D560" s="44"/>
      <c r="E560" s="43"/>
      <c r="F560" s="43"/>
      <c r="G560" s="42"/>
      <c r="H560" s="223"/>
      <c r="I560" s="246"/>
      <c r="J560" s="246"/>
      <c r="K560" s="246"/>
      <c r="L560" s="41" t="s">
        <v>133</v>
      </c>
      <c r="M560" s="40"/>
      <c r="N560" s="41" t="s">
        <v>131</v>
      </c>
      <c r="O560" s="40"/>
      <c r="P560" s="41" t="s">
        <v>130</v>
      </c>
      <c r="Q560" s="40"/>
      <c r="R560" s="41" t="s">
        <v>129</v>
      </c>
      <c r="S560" s="40"/>
      <c r="T560" s="41" t="s">
        <v>128</v>
      </c>
      <c r="U560" s="40"/>
      <c r="V560" s="41" t="s">
        <v>127</v>
      </c>
      <c r="W560" s="40"/>
      <c r="X560" s="41" t="s">
        <v>126</v>
      </c>
      <c r="Y560" s="40"/>
      <c r="Z560" s="41" t="s">
        <v>125</v>
      </c>
      <c r="AA560" s="40"/>
      <c r="AB560" s="39"/>
      <c r="AC560" s="40"/>
      <c r="AD560" s="39"/>
      <c r="AE560" s="38"/>
      <c r="AF560" s="250"/>
      <c r="AG560" s="250"/>
      <c r="AH560" s="37"/>
      <c r="AI560" s="11"/>
      <c r="AJ560" s="233">
        <f>SUMPRODUCT(LEN($M560:$AA563)-LEN(SUBSTITUTE($M560:$AA563,"A", "")))</f>
        <v>0</v>
      </c>
      <c r="AK560" s="239">
        <f>SUMPRODUCT(LEN($AD560:$AD563)-LEN(SUBSTITUTE($AD560:$AD563,"A", "")))</f>
        <v>0</v>
      </c>
      <c r="AL560" s="230">
        <f>SUMPRODUCT(LEN($AC560:$AC563)-LEN(SUBSTITUTE($AC560:$AC563,"A", "")))</f>
        <v>0</v>
      </c>
      <c r="AM560" s="233">
        <f>SUMPRODUCT(LEN($M560:$AA563)-LEN(SUBSTITUTE($M560:$AA563,"S", "")))</f>
        <v>0</v>
      </c>
      <c r="AN560" s="239">
        <f>SUMPRODUCT(LEN($AD560:$AD563)-LEN(SUBSTITUTE($AD560:$AD563,"S", "")))</f>
        <v>0</v>
      </c>
      <c r="AO560" s="230">
        <f>SUMPRODUCT(LEN($AC560:$AC563)-LEN(SUBSTITUTE($AC560:$AC563,"S", "")))</f>
        <v>0</v>
      </c>
      <c r="AP560" s="233">
        <f>SUMPRODUCT(LEN($M560:$AA563)-LEN(SUBSTITUTE($M560:$AA563,"F", "")))</f>
        <v>0</v>
      </c>
      <c r="AQ560" s="239">
        <f>SUMPRODUCT(LEN($AD560:$AD563)-LEN(SUBSTITUTE($AD560:$AD563,"F", "")))</f>
        <v>0</v>
      </c>
      <c r="AR560" s="230">
        <f>SUMPRODUCT(LEN($AC560:$AC563)-LEN(SUBSTITUTE($AC560:$AC563,"F", "")))</f>
        <v>0</v>
      </c>
      <c r="AS560" s="233">
        <f>SUMPRODUCT(LEN($M560:$AA563)-LEN(SUBSTITUTE($M560:$AA563,"G", "")))</f>
        <v>0</v>
      </c>
      <c r="AT560" s="239">
        <f>SUMPRODUCT(LEN($AD560:$AD563)-LEN(SUBSTITUTE($AD560:$AD563,"G", "")))</f>
        <v>0</v>
      </c>
      <c r="AU560" s="230">
        <f>SUMPRODUCT(LEN($AC560:$AC563)-LEN(SUBSTITUTE($AC560:$AC563,"G", "")))</f>
        <v>0</v>
      </c>
      <c r="AV560" s="233">
        <f>SUMPRODUCT(LEN($L560:$AA563)-LEN(SUBSTITUTE($L560:$AA563,"M", "")))</f>
        <v>0</v>
      </c>
      <c r="AW560" s="236">
        <f>SUMPRODUCT(LEN($AD560:$AD563)-LEN(SUBSTITUTE($AD560:$AD563,"M", "")))</f>
        <v>0</v>
      </c>
      <c r="AX560" s="269">
        <f>SUMPRODUCT(LEN($AC560:$AC563)-LEN(SUBSTITUTE($AC560:$AC563,"M", "")))</f>
        <v>0</v>
      </c>
      <c r="AY560" s="291">
        <f>SUMPRODUCT(LEN($AE560:$AE563)-LEN(SUBSTITUTE($AE560:$AE563,"S", "")))</f>
        <v>0</v>
      </c>
      <c r="AZ560" s="227">
        <f>SUMPRODUCT(LEN($AE560:$AE563)-LEN(SUBSTITUTE($AE560:$AE563,"F", "")))</f>
        <v>0</v>
      </c>
      <c r="BA560" s="227">
        <f>SUMPRODUCT(LEN($AE560:$AE563)-LEN(SUBSTITUTE($AE560:$AE563,"G", "")))</f>
        <v>0</v>
      </c>
      <c r="BB560" s="294">
        <f>SUMPRODUCT(LEN($AE560:$AE563)-LEN(SUBSTITUTE($AE560:$AE563,"M", "")))</f>
        <v>0</v>
      </c>
    </row>
    <row r="561" spans="2:62" ht="28.15" customHeight="1" thickBot="1" x14ac:dyDescent="0.25">
      <c r="B561" s="30"/>
      <c r="C561" s="243"/>
      <c r="D561" s="36"/>
      <c r="E561" s="35"/>
      <c r="F561" s="35"/>
      <c r="G561" s="34"/>
      <c r="H561" s="224"/>
      <c r="I561" s="247"/>
      <c r="J561" s="247"/>
      <c r="K561" s="247"/>
      <c r="L561" s="33" t="s">
        <v>123</v>
      </c>
      <c r="M561" s="32"/>
      <c r="N561" s="33" t="s">
        <v>122</v>
      </c>
      <c r="O561" s="32"/>
      <c r="P561" s="33" t="s">
        <v>120</v>
      </c>
      <c r="Q561" s="32"/>
      <c r="R561" s="33" t="s">
        <v>119</v>
      </c>
      <c r="S561" s="32"/>
      <c r="T561" s="33" t="s">
        <v>118</v>
      </c>
      <c r="U561" s="32"/>
      <c r="V561" s="33" t="s">
        <v>117</v>
      </c>
      <c r="W561" s="32"/>
      <c r="X561" s="33" t="s">
        <v>116</v>
      </c>
      <c r="Y561" s="32"/>
      <c r="Z561" s="33" t="s">
        <v>115</v>
      </c>
      <c r="AA561" s="32"/>
      <c r="AB561" s="31"/>
      <c r="AC561" s="32"/>
      <c r="AD561" s="31"/>
      <c r="AE561" s="23"/>
      <c r="AF561" s="251"/>
      <c r="AG561" s="251"/>
      <c r="AH561" s="22"/>
      <c r="AI561" s="11"/>
      <c r="AJ561" s="265"/>
      <c r="AK561" s="267"/>
      <c r="AL561" s="263"/>
      <c r="AM561" s="265"/>
      <c r="AN561" s="267"/>
      <c r="AO561" s="263"/>
      <c r="AP561" s="265"/>
      <c r="AQ561" s="267"/>
      <c r="AR561" s="263"/>
      <c r="AS561" s="265"/>
      <c r="AT561" s="267"/>
      <c r="AU561" s="263"/>
      <c r="AV561" s="265"/>
      <c r="AW561" s="275"/>
      <c r="AX561" s="270"/>
      <c r="AY561" s="292"/>
      <c r="AZ561" s="228"/>
      <c r="BA561" s="228"/>
      <c r="BB561" s="295"/>
    </row>
    <row r="562" spans="2:62" ht="28.15" customHeight="1" x14ac:dyDescent="0.2">
      <c r="B562" s="30"/>
      <c r="C562" s="244"/>
      <c r="D562" s="29"/>
      <c r="E562" s="28"/>
      <c r="F562" s="28"/>
      <c r="G562" s="27"/>
      <c r="H562" s="225"/>
      <c r="I562" s="248"/>
      <c r="J562" s="248"/>
      <c r="K562" s="248"/>
      <c r="L562" s="26" t="s">
        <v>114</v>
      </c>
      <c r="M562" s="25"/>
      <c r="N562" s="26" t="s">
        <v>112</v>
      </c>
      <c r="O562" s="25"/>
      <c r="P562" s="26" t="s">
        <v>111</v>
      </c>
      <c r="Q562" s="25"/>
      <c r="R562" s="26" t="s">
        <v>110</v>
      </c>
      <c r="S562" s="25"/>
      <c r="T562" s="26" t="s">
        <v>109</v>
      </c>
      <c r="U562" s="25"/>
      <c r="V562" s="26" t="s">
        <v>108</v>
      </c>
      <c r="W562" s="25"/>
      <c r="X562" s="26" t="s">
        <v>107</v>
      </c>
      <c r="Y562" s="25"/>
      <c r="Z562" s="26" t="s">
        <v>106</v>
      </c>
      <c r="AA562" s="25"/>
      <c r="AB562" s="24"/>
      <c r="AC562" s="25"/>
      <c r="AD562" s="24"/>
      <c r="AE562" s="23"/>
      <c r="AF562" s="251"/>
      <c r="AG562" s="251"/>
      <c r="AH562" s="22"/>
      <c r="AI562" s="11"/>
      <c r="AJ562" s="265"/>
      <c r="AK562" s="267"/>
      <c r="AL562" s="263"/>
      <c r="AM562" s="265"/>
      <c r="AN562" s="267"/>
      <c r="AO562" s="263"/>
      <c r="AP562" s="265"/>
      <c r="AQ562" s="267"/>
      <c r="AR562" s="263"/>
      <c r="AS562" s="265"/>
      <c r="AT562" s="267"/>
      <c r="AU562" s="263"/>
      <c r="AV562" s="265"/>
      <c r="AW562" s="275"/>
      <c r="AX562" s="270"/>
      <c r="AY562" s="292"/>
      <c r="AZ562" s="228"/>
      <c r="BA562" s="228"/>
      <c r="BB562" s="295"/>
    </row>
    <row r="563" spans="2:62" ht="28.15" customHeight="1" thickBot="1" x14ac:dyDescent="0.25">
      <c r="B563" s="21"/>
      <c r="C563" s="245"/>
      <c r="D563" s="20"/>
      <c r="E563" s="19"/>
      <c r="F563" s="19"/>
      <c r="G563" s="18"/>
      <c r="H563" s="226"/>
      <c r="I563" s="249"/>
      <c r="J563" s="249"/>
      <c r="K563" s="249"/>
      <c r="L563" s="17" t="s">
        <v>105</v>
      </c>
      <c r="M563" s="15"/>
      <c r="N563" s="17" t="s">
        <v>103</v>
      </c>
      <c r="O563" s="15"/>
      <c r="P563" s="17" t="s">
        <v>102</v>
      </c>
      <c r="Q563" s="15"/>
      <c r="R563" s="17" t="s">
        <v>101</v>
      </c>
      <c r="S563" s="15"/>
      <c r="T563" s="17">
        <v>20</v>
      </c>
      <c r="U563" s="15"/>
      <c r="V563" s="17" t="s">
        <v>100</v>
      </c>
      <c r="W563" s="15"/>
      <c r="X563" s="17" t="s">
        <v>99</v>
      </c>
      <c r="Y563" s="15"/>
      <c r="Z563" s="17" t="s">
        <v>98</v>
      </c>
      <c r="AA563" s="15"/>
      <c r="AB563" s="16"/>
      <c r="AC563" s="15"/>
      <c r="AD563" s="14"/>
      <c r="AE563" s="13"/>
      <c r="AF563" s="252"/>
      <c r="AG563" s="252"/>
      <c r="AH563" s="12"/>
      <c r="AI563" s="11"/>
      <c r="AJ563" s="266"/>
      <c r="AK563" s="268"/>
      <c r="AL563" s="264"/>
      <c r="AM563" s="266"/>
      <c r="AN563" s="268"/>
      <c r="AO563" s="264"/>
      <c r="AP563" s="266"/>
      <c r="AQ563" s="268"/>
      <c r="AR563" s="264"/>
      <c r="AS563" s="266"/>
      <c r="AT563" s="268"/>
      <c r="AU563" s="264"/>
      <c r="AV563" s="266"/>
      <c r="AW563" s="276"/>
      <c r="AX563" s="271"/>
      <c r="AY563" s="293"/>
      <c r="AZ563" s="229"/>
      <c r="BA563" s="229"/>
      <c r="BB563" s="296"/>
    </row>
    <row r="564" spans="2:62" ht="85.9" customHeight="1" thickTop="1" thickBot="1" x14ac:dyDescent="0.35">
      <c r="B564" s="105" t="s">
        <v>174</v>
      </c>
      <c r="C564" s="95" t="s">
        <v>173</v>
      </c>
      <c r="D564" s="100" t="s">
        <v>172</v>
      </c>
      <c r="E564" s="104" t="s">
        <v>171</v>
      </c>
      <c r="F564" s="103"/>
      <c r="G564" s="102"/>
      <c r="H564" s="101" t="s">
        <v>170</v>
      </c>
      <c r="I564" s="100" t="s">
        <v>96</v>
      </c>
      <c r="J564" s="100" t="s">
        <v>169</v>
      </c>
      <c r="K564" s="100" t="s">
        <v>97</v>
      </c>
      <c r="L564" s="256" t="s">
        <v>168</v>
      </c>
      <c r="M564" s="262"/>
      <c r="N564" s="256" t="s">
        <v>167</v>
      </c>
      <c r="O564" s="262"/>
      <c r="P564" s="256" t="s">
        <v>167</v>
      </c>
      <c r="Q564" s="257"/>
      <c r="R564" s="256" t="s">
        <v>167</v>
      </c>
      <c r="S564" s="257"/>
      <c r="T564" s="256" t="s">
        <v>167</v>
      </c>
      <c r="U564" s="257"/>
      <c r="V564" s="256" t="s">
        <v>167</v>
      </c>
      <c r="W564" s="257"/>
      <c r="X564" s="256" t="s">
        <v>167</v>
      </c>
      <c r="Y564" s="257"/>
      <c r="Z564" s="256" t="s">
        <v>167</v>
      </c>
      <c r="AA564" s="257"/>
      <c r="AB564" s="261" t="s">
        <v>166</v>
      </c>
      <c r="AC564" s="257"/>
      <c r="AD564" s="101" t="s">
        <v>165</v>
      </c>
      <c r="AE564" s="101" t="s">
        <v>164</v>
      </c>
      <c r="AF564" s="100" t="s">
        <v>163</v>
      </c>
      <c r="AG564" s="100" t="s">
        <v>162</v>
      </c>
      <c r="AH564" s="99" t="s">
        <v>161</v>
      </c>
      <c r="AI564" s="98"/>
      <c r="AJ564" s="96" t="s">
        <v>160</v>
      </c>
      <c r="AK564" s="95" t="s">
        <v>159</v>
      </c>
      <c r="AL564" s="94" t="s">
        <v>158</v>
      </c>
      <c r="AM564" s="96" t="s">
        <v>157</v>
      </c>
      <c r="AN564" s="95" t="s">
        <v>156</v>
      </c>
      <c r="AO564" s="94" t="s">
        <v>155</v>
      </c>
      <c r="AP564" s="96" t="s">
        <v>154</v>
      </c>
      <c r="AQ564" s="95" t="s">
        <v>153</v>
      </c>
      <c r="AR564" s="97" t="s">
        <v>152</v>
      </c>
      <c r="AS564" s="96" t="s">
        <v>151</v>
      </c>
      <c r="AT564" s="95" t="s">
        <v>150</v>
      </c>
      <c r="AU564" s="94" t="s">
        <v>149</v>
      </c>
      <c r="AV564" s="96" t="s">
        <v>148</v>
      </c>
      <c r="AW564" s="95" t="s">
        <v>147</v>
      </c>
      <c r="AX564" s="94" t="s">
        <v>146</v>
      </c>
      <c r="AY564" s="93" t="s">
        <v>145</v>
      </c>
      <c r="AZ564" s="92" t="s">
        <v>144</v>
      </c>
      <c r="BA564" s="92" t="s">
        <v>143</v>
      </c>
      <c r="BB564" s="91" t="s">
        <v>142</v>
      </c>
    </row>
    <row r="565" spans="2:62" ht="48" thickBot="1" x14ac:dyDescent="0.3">
      <c r="B565" s="90" t="s">
        <v>212</v>
      </c>
      <c r="C565" s="89"/>
      <c r="D565" s="88"/>
      <c r="E565" s="258"/>
      <c r="F565" s="259"/>
      <c r="G565" s="260"/>
      <c r="H565" s="87" t="s">
        <v>140</v>
      </c>
      <c r="I565" s="86"/>
      <c r="J565" s="86"/>
      <c r="K565" s="85"/>
      <c r="L565" s="84"/>
      <c r="M565" s="81"/>
      <c r="N565" s="84"/>
      <c r="O565" s="81"/>
      <c r="P565" s="84"/>
      <c r="Q565" s="81"/>
      <c r="R565" s="84"/>
      <c r="S565" s="81"/>
      <c r="T565" s="84"/>
      <c r="U565" s="81"/>
      <c r="V565" s="84"/>
      <c r="W565" s="81"/>
      <c r="X565" s="84"/>
      <c r="Y565" s="81"/>
      <c r="Z565" s="84"/>
      <c r="AA565" s="83"/>
      <c r="AB565" s="82" t="s">
        <v>139</v>
      </c>
      <c r="AC565" s="81"/>
      <c r="AD565" s="81"/>
      <c r="AE565" s="81"/>
      <c r="AF565" s="80"/>
      <c r="AG565" s="80"/>
      <c r="AH565" s="60"/>
      <c r="AI565" s="79" t="s">
        <v>138</v>
      </c>
      <c r="AJ565" s="78">
        <f t="shared" ref="AJ565:BB565" si="74">SUM(AJ567:AJ578)</f>
        <v>47</v>
      </c>
      <c r="AK565" s="77">
        <f t="shared" si="74"/>
        <v>17</v>
      </c>
      <c r="AL565" s="76">
        <f t="shared" si="74"/>
        <v>0</v>
      </c>
      <c r="AM565" s="78">
        <f t="shared" si="74"/>
        <v>14</v>
      </c>
      <c r="AN565" s="77">
        <f t="shared" si="74"/>
        <v>11</v>
      </c>
      <c r="AO565" s="76">
        <f t="shared" si="74"/>
        <v>0</v>
      </c>
      <c r="AP565" s="78">
        <f t="shared" si="74"/>
        <v>0</v>
      </c>
      <c r="AQ565" s="77">
        <f t="shared" si="74"/>
        <v>0</v>
      </c>
      <c r="AR565" s="76">
        <f t="shared" si="74"/>
        <v>0</v>
      </c>
      <c r="AS565" s="78">
        <f t="shared" si="74"/>
        <v>8</v>
      </c>
      <c r="AT565" s="77">
        <f t="shared" si="74"/>
        <v>2</v>
      </c>
      <c r="AU565" s="76">
        <f t="shared" si="74"/>
        <v>0</v>
      </c>
      <c r="AV565" s="78">
        <f t="shared" si="74"/>
        <v>4</v>
      </c>
      <c r="AW565" s="77">
        <f t="shared" si="74"/>
        <v>0</v>
      </c>
      <c r="AX565" s="76">
        <f t="shared" si="74"/>
        <v>0</v>
      </c>
      <c r="AY565" s="75">
        <f t="shared" si="74"/>
        <v>0</v>
      </c>
      <c r="AZ565" s="74">
        <f t="shared" si="74"/>
        <v>0</v>
      </c>
      <c r="BA565" s="74">
        <f t="shared" si="74"/>
        <v>0</v>
      </c>
      <c r="BB565" s="73">
        <f t="shared" si="74"/>
        <v>0</v>
      </c>
      <c r="BC565" s="72" t="s">
        <v>137</v>
      </c>
      <c r="BF565" s="5">
        <f>SUM(AJ565:AL565)/$BG$5</f>
        <v>64</v>
      </c>
      <c r="BG565" s="5">
        <f>SUM(AM565:AO565,AY565)/$BG$5</f>
        <v>25</v>
      </c>
      <c r="BH565" s="5">
        <f>SUM(AP565:AR565,AZ565)/$BG$5</f>
        <v>0</v>
      </c>
      <c r="BI565" s="5">
        <f>SUM(AS565:AU565,BA565)/$BG$5</f>
        <v>10</v>
      </c>
      <c r="BJ565" s="5">
        <f>SUM(AV565:AX565,BB565)/$BG$5</f>
        <v>4</v>
      </c>
    </row>
    <row r="566" spans="2:62" ht="37.5" thickBot="1" x14ac:dyDescent="0.3">
      <c r="B566" s="71"/>
      <c r="C566" s="70"/>
      <c r="D566" s="69"/>
      <c r="E566" s="68"/>
      <c r="F566" s="68"/>
      <c r="G566" s="67"/>
      <c r="H566" s="66"/>
      <c r="I566" s="64"/>
      <c r="J566" s="64"/>
      <c r="K566" s="65"/>
      <c r="L566" s="64"/>
      <c r="M566" s="62"/>
      <c r="N566" s="64"/>
      <c r="O566" s="62"/>
      <c r="P566" s="64"/>
      <c r="Q566" s="62"/>
      <c r="R566" s="64"/>
      <c r="S566" s="62"/>
      <c r="T566" s="64"/>
      <c r="U566" s="62"/>
      <c r="V566" s="64"/>
      <c r="W566" s="62"/>
      <c r="X566" s="64"/>
      <c r="Y566" s="62"/>
      <c r="Z566" s="64"/>
      <c r="AA566" s="62"/>
      <c r="AB566" s="63"/>
      <c r="AC566" s="62"/>
      <c r="AD566" s="62"/>
      <c r="AE566" s="62"/>
      <c r="AF566" s="61"/>
      <c r="AG566" s="61"/>
      <c r="AH566" s="60"/>
      <c r="AI566" s="59" t="s">
        <v>136</v>
      </c>
      <c r="AJ566" s="214">
        <f t="shared" ref="AJ566:BB566" si="75">AJ565/1</f>
        <v>47</v>
      </c>
      <c r="AK566" s="213">
        <f t="shared" si="75"/>
        <v>17</v>
      </c>
      <c r="AL566" s="212">
        <f t="shared" si="75"/>
        <v>0</v>
      </c>
      <c r="AM566" s="214">
        <f t="shared" si="75"/>
        <v>14</v>
      </c>
      <c r="AN566" s="213">
        <f t="shared" si="75"/>
        <v>11</v>
      </c>
      <c r="AO566" s="212">
        <f t="shared" si="75"/>
        <v>0</v>
      </c>
      <c r="AP566" s="214">
        <f t="shared" si="75"/>
        <v>0</v>
      </c>
      <c r="AQ566" s="213">
        <f t="shared" si="75"/>
        <v>0</v>
      </c>
      <c r="AR566" s="212">
        <f t="shared" si="75"/>
        <v>0</v>
      </c>
      <c r="AS566" s="214">
        <f t="shared" si="75"/>
        <v>8</v>
      </c>
      <c r="AT566" s="213">
        <f t="shared" si="75"/>
        <v>2</v>
      </c>
      <c r="AU566" s="212">
        <f t="shared" si="75"/>
        <v>0</v>
      </c>
      <c r="AV566" s="214">
        <f t="shared" si="75"/>
        <v>4</v>
      </c>
      <c r="AW566" s="213">
        <f t="shared" si="75"/>
        <v>0</v>
      </c>
      <c r="AX566" s="212">
        <f t="shared" si="75"/>
        <v>0</v>
      </c>
      <c r="AY566" s="211">
        <f t="shared" si="75"/>
        <v>0</v>
      </c>
      <c r="AZ566" s="210">
        <f t="shared" si="75"/>
        <v>0</v>
      </c>
      <c r="BA566" s="210">
        <f t="shared" si="75"/>
        <v>0</v>
      </c>
      <c r="BB566" s="209">
        <f t="shared" si="75"/>
        <v>0</v>
      </c>
      <c r="BC566" s="52" t="s">
        <v>135</v>
      </c>
    </row>
    <row r="567" spans="2:62" ht="28.15" customHeight="1" x14ac:dyDescent="0.2">
      <c r="B567" s="30"/>
      <c r="C567" s="242">
        <v>1</v>
      </c>
      <c r="D567" s="44"/>
      <c r="E567" s="43"/>
      <c r="F567" s="43"/>
      <c r="G567" s="42"/>
      <c r="H567" s="223" t="s">
        <v>183</v>
      </c>
      <c r="I567" s="246">
        <v>102</v>
      </c>
      <c r="J567" s="246">
        <v>32</v>
      </c>
      <c r="K567" s="246">
        <v>7</v>
      </c>
      <c r="L567" s="41" t="s">
        <v>133</v>
      </c>
      <c r="M567" s="40" t="s">
        <v>132</v>
      </c>
      <c r="N567" s="41" t="s">
        <v>131</v>
      </c>
      <c r="O567" s="40" t="s">
        <v>1315</v>
      </c>
      <c r="P567" s="41" t="s">
        <v>130</v>
      </c>
      <c r="Q567" s="40" t="s">
        <v>382</v>
      </c>
      <c r="R567" s="41" t="s">
        <v>129</v>
      </c>
      <c r="S567" s="40" t="s">
        <v>434</v>
      </c>
      <c r="T567" s="41" t="s">
        <v>128</v>
      </c>
      <c r="U567" s="40" t="s">
        <v>376</v>
      </c>
      <c r="V567" s="41" t="s">
        <v>127</v>
      </c>
      <c r="W567" s="40" t="s">
        <v>175</v>
      </c>
      <c r="X567" s="41" t="s">
        <v>126</v>
      </c>
      <c r="Y567" s="40" t="s">
        <v>121</v>
      </c>
      <c r="Z567" s="41" t="s">
        <v>125</v>
      </c>
      <c r="AA567" s="40"/>
      <c r="AB567" s="39"/>
      <c r="AC567" s="40"/>
      <c r="AD567" s="39" t="s">
        <v>1647</v>
      </c>
      <c r="AE567" s="38"/>
      <c r="AF567" s="250"/>
      <c r="AG567" s="250"/>
      <c r="AH567" s="37"/>
      <c r="AI567" s="11"/>
      <c r="AJ567" s="233">
        <f>SUMPRODUCT(LEN($M567:$AA570)-LEN(SUBSTITUTE($M567:$AA570,"A", "")))</f>
        <v>47</v>
      </c>
      <c r="AK567" s="239">
        <f>SUMPRODUCT(LEN($AD567:$AD570)-LEN(SUBSTITUTE($AD567:$AD570,"A", "")))</f>
        <v>17</v>
      </c>
      <c r="AL567" s="230">
        <f>SUMPRODUCT(LEN($AC567:$AC570)-LEN(SUBSTITUTE($AC567:$AC570,"A", "")))</f>
        <v>0</v>
      </c>
      <c r="AM567" s="233">
        <f>SUMPRODUCT(LEN($M567:$AA570)-LEN(SUBSTITUTE($M567:$AA570,"S", "")))</f>
        <v>14</v>
      </c>
      <c r="AN567" s="239">
        <f>SUMPRODUCT(LEN($AD567:$AD570)-LEN(SUBSTITUTE($AD567:$AD570,"S", "")))</f>
        <v>11</v>
      </c>
      <c r="AO567" s="230">
        <f>SUMPRODUCT(LEN($AC567:$AC570)-LEN(SUBSTITUTE($AC567:$AC570,"S", "")))</f>
        <v>0</v>
      </c>
      <c r="AP567" s="233">
        <f>SUMPRODUCT(LEN($M567:$AA570)-LEN(SUBSTITUTE($M567:$AA570,"F", "")))</f>
        <v>0</v>
      </c>
      <c r="AQ567" s="239">
        <f>SUMPRODUCT(LEN($AD567:$AD570)-LEN(SUBSTITUTE($AD567:$AD570,"F", "")))</f>
        <v>0</v>
      </c>
      <c r="AR567" s="230">
        <f>SUMPRODUCT(LEN($AC567:$AC570)-LEN(SUBSTITUTE($AC567:$AC570,"F", "")))</f>
        <v>0</v>
      </c>
      <c r="AS567" s="233">
        <f>SUMPRODUCT(LEN($M567:$AA570)-LEN(SUBSTITUTE($M567:$AA570,"G", "")))</f>
        <v>8</v>
      </c>
      <c r="AT567" s="239">
        <f>SUMPRODUCT(LEN($AD567:$AD570)-LEN(SUBSTITUTE($AD567:$AD570,"G", "")))</f>
        <v>2</v>
      </c>
      <c r="AU567" s="230">
        <f>SUMPRODUCT(LEN($AC567:$AC570)-LEN(SUBSTITUTE($AC567:$AC570,"G", "")))</f>
        <v>0</v>
      </c>
      <c r="AV567" s="233">
        <f>SUMPRODUCT(LEN($L567:$AA570)-LEN(SUBSTITUTE($L567:$AA570,"M", "")))</f>
        <v>4</v>
      </c>
      <c r="AW567" s="236">
        <f>SUMPRODUCT(LEN($AD567:$AD570)-LEN(SUBSTITUTE($AD567:$AD570,"M", "")))</f>
        <v>0</v>
      </c>
      <c r="AX567" s="269">
        <f>SUMPRODUCT(LEN($AC567:$AC570)-LEN(SUBSTITUTE($AC567:$AC570,"M", "")))</f>
        <v>0</v>
      </c>
      <c r="AY567" s="291">
        <f>SUMPRODUCT(LEN($AE567:$AE570)-LEN(SUBSTITUTE($AE567:$AE570,"S", "")))</f>
        <v>0</v>
      </c>
      <c r="AZ567" s="227">
        <f>SUMPRODUCT(LEN($AE567:$AE570)-LEN(SUBSTITUTE($AE567:$AE570,"F", "")))</f>
        <v>0</v>
      </c>
      <c r="BA567" s="227">
        <f>SUMPRODUCT(LEN($AE567:$AE570)-LEN(SUBSTITUTE($AE567:$AE570,"G", "")))</f>
        <v>0</v>
      </c>
      <c r="BB567" s="294">
        <f>SUMPRODUCT(LEN($AE567:$AE570)-LEN(SUBSTITUTE($AE567:$AE570,"M", "")))</f>
        <v>0</v>
      </c>
    </row>
    <row r="568" spans="2:62" ht="28.15" customHeight="1" thickBot="1" x14ac:dyDescent="0.25">
      <c r="B568" s="30"/>
      <c r="C568" s="243"/>
      <c r="D568" s="36"/>
      <c r="E568" s="35"/>
      <c r="F568" s="35"/>
      <c r="G568" s="34"/>
      <c r="H568" s="224"/>
      <c r="I568" s="247"/>
      <c r="J568" s="247"/>
      <c r="K568" s="247"/>
      <c r="L568" s="33" t="s">
        <v>123</v>
      </c>
      <c r="M568" s="32" t="s">
        <v>382</v>
      </c>
      <c r="N568" s="33" t="s">
        <v>122</v>
      </c>
      <c r="O568" s="32" t="s">
        <v>1315</v>
      </c>
      <c r="P568" s="33" t="s">
        <v>120</v>
      </c>
      <c r="Q568" s="32" t="s">
        <v>659</v>
      </c>
      <c r="R568" s="33" t="s">
        <v>119</v>
      </c>
      <c r="S568" s="32" t="s">
        <v>389</v>
      </c>
      <c r="T568" s="33" t="s">
        <v>118</v>
      </c>
      <c r="U568" s="32" t="s">
        <v>458</v>
      </c>
      <c r="V568" s="33" t="s">
        <v>117</v>
      </c>
      <c r="W568" s="32" t="s">
        <v>175</v>
      </c>
      <c r="X568" s="33" t="s">
        <v>116</v>
      </c>
      <c r="Y568" s="32"/>
      <c r="Z568" s="33" t="s">
        <v>115</v>
      </c>
      <c r="AA568" s="32"/>
      <c r="AB568" s="31"/>
      <c r="AC568" s="32"/>
      <c r="AD568" s="31" t="s">
        <v>104</v>
      </c>
      <c r="AE568" s="23"/>
      <c r="AF568" s="251"/>
      <c r="AG568" s="251"/>
      <c r="AH568" s="22"/>
      <c r="AI568" s="11"/>
      <c r="AJ568" s="265"/>
      <c r="AK568" s="267"/>
      <c r="AL568" s="263"/>
      <c r="AM568" s="265"/>
      <c r="AN568" s="267"/>
      <c r="AO568" s="263"/>
      <c r="AP568" s="265"/>
      <c r="AQ568" s="267"/>
      <c r="AR568" s="263"/>
      <c r="AS568" s="265"/>
      <c r="AT568" s="267"/>
      <c r="AU568" s="263"/>
      <c r="AV568" s="265"/>
      <c r="AW568" s="275"/>
      <c r="AX568" s="270"/>
      <c r="AY568" s="292"/>
      <c r="AZ568" s="228"/>
      <c r="BA568" s="228"/>
      <c r="BB568" s="295"/>
    </row>
    <row r="569" spans="2:62" ht="28.15" customHeight="1" x14ac:dyDescent="0.2">
      <c r="B569" s="30"/>
      <c r="C569" s="244"/>
      <c r="D569" s="29"/>
      <c r="E569" s="28"/>
      <c r="F569" s="28"/>
      <c r="G569" s="27"/>
      <c r="H569" s="225">
        <v>236</v>
      </c>
      <c r="I569" s="248"/>
      <c r="J569" s="248"/>
      <c r="K569" s="248"/>
      <c r="L569" s="26" t="s">
        <v>114</v>
      </c>
      <c r="M569" s="25" t="s">
        <v>1315</v>
      </c>
      <c r="N569" s="26" t="s">
        <v>112</v>
      </c>
      <c r="O569" s="25" t="s">
        <v>1646</v>
      </c>
      <c r="P569" s="26" t="s">
        <v>111</v>
      </c>
      <c r="Q569" s="25" t="s">
        <v>132</v>
      </c>
      <c r="R569" s="26" t="s">
        <v>110</v>
      </c>
      <c r="S569" s="25" t="s">
        <v>428</v>
      </c>
      <c r="T569" s="26" t="s">
        <v>109</v>
      </c>
      <c r="U569" s="25" t="s">
        <v>113</v>
      </c>
      <c r="V569" s="26" t="s">
        <v>108</v>
      </c>
      <c r="W569" s="25" t="s">
        <v>121</v>
      </c>
      <c r="X569" s="26" t="s">
        <v>107</v>
      </c>
      <c r="Y569" s="25"/>
      <c r="Z569" s="26" t="s">
        <v>106</v>
      </c>
      <c r="AA569" s="25"/>
      <c r="AB569" s="24"/>
      <c r="AC569" s="25"/>
      <c r="AD569" s="24"/>
      <c r="AE569" s="23"/>
      <c r="AF569" s="251"/>
      <c r="AG569" s="251"/>
      <c r="AH569" s="22"/>
      <c r="AI569" s="11"/>
      <c r="AJ569" s="265"/>
      <c r="AK569" s="267"/>
      <c r="AL569" s="263"/>
      <c r="AM569" s="265"/>
      <c r="AN569" s="267"/>
      <c r="AO569" s="263"/>
      <c r="AP569" s="265"/>
      <c r="AQ569" s="267"/>
      <c r="AR569" s="263"/>
      <c r="AS569" s="265"/>
      <c r="AT569" s="267"/>
      <c r="AU569" s="263"/>
      <c r="AV569" s="265"/>
      <c r="AW569" s="275"/>
      <c r="AX569" s="270"/>
      <c r="AY569" s="292"/>
      <c r="AZ569" s="228"/>
      <c r="BA569" s="228"/>
      <c r="BB569" s="295"/>
    </row>
    <row r="570" spans="2:62" ht="28.15" customHeight="1" thickBot="1" x14ac:dyDescent="0.25">
      <c r="B570" s="30"/>
      <c r="C570" s="253"/>
      <c r="D570" s="51"/>
      <c r="E570" s="50"/>
      <c r="F570" s="50"/>
      <c r="G570" s="49"/>
      <c r="H570" s="226"/>
      <c r="I570" s="254"/>
      <c r="J570" s="254"/>
      <c r="K570" s="254"/>
      <c r="L570" s="48" t="s">
        <v>105</v>
      </c>
      <c r="M570" s="47" t="s">
        <v>186</v>
      </c>
      <c r="N570" s="48" t="s">
        <v>103</v>
      </c>
      <c r="O570" s="47" t="s">
        <v>186</v>
      </c>
      <c r="P570" s="48" t="s">
        <v>102</v>
      </c>
      <c r="Q570" s="47" t="s">
        <v>610</v>
      </c>
      <c r="R570" s="48" t="s">
        <v>101</v>
      </c>
      <c r="S570" s="47" t="s">
        <v>444</v>
      </c>
      <c r="T570" s="48">
        <v>20</v>
      </c>
      <c r="U570" s="47" t="s">
        <v>175</v>
      </c>
      <c r="V570" s="48" t="s">
        <v>100</v>
      </c>
      <c r="W570" s="47" t="s">
        <v>121</v>
      </c>
      <c r="X570" s="48" t="s">
        <v>99</v>
      </c>
      <c r="Y570" s="47"/>
      <c r="Z570" s="48" t="s">
        <v>98</v>
      </c>
      <c r="AA570" s="47"/>
      <c r="AB570" s="16"/>
      <c r="AC570" s="47"/>
      <c r="AD570" s="16"/>
      <c r="AE570" s="46"/>
      <c r="AF570" s="255"/>
      <c r="AG570" s="255"/>
      <c r="AH570" s="45"/>
      <c r="AI570" s="11"/>
      <c r="AJ570" s="266"/>
      <c r="AK570" s="268"/>
      <c r="AL570" s="264"/>
      <c r="AM570" s="266"/>
      <c r="AN570" s="268"/>
      <c r="AO570" s="264"/>
      <c r="AP570" s="266"/>
      <c r="AQ570" s="268"/>
      <c r="AR570" s="264"/>
      <c r="AS570" s="266"/>
      <c r="AT570" s="268"/>
      <c r="AU570" s="264"/>
      <c r="AV570" s="266"/>
      <c r="AW570" s="276"/>
      <c r="AX570" s="271"/>
      <c r="AY570" s="293"/>
      <c r="AZ570" s="229"/>
      <c r="BA570" s="229"/>
      <c r="BB570" s="296"/>
    </row>
    <row r="571" spans="2:62" ht="28.15" customHeight="1" x14ac:dyDescent="0.2">
      <c r="B571" s="30"/>
      <c r="C571" s="242">
        <v>2</v>
      </c>
      <c r="D571" s="44"/>
      <c r="E571" s="43"/>
      <c r="F571" s="43"/>
      <c r="G571" s="42"/>
      <c r="H571" s="223"/>
      <c r="I571" s="246"/>
      <c r="J571" s="246"/>
      <c r="K571" s="246"/>
      <c r="L571" s="41" t="s">
        <v>133</v>
      </c>
      <c r="M571" s="40"/>
      <c r="N571" s="41" t="s">
        <v>131</v>
      </c>
      <c r="O571" s="40"/>
      <c r="P571" s="41" t="s">
        <v>130</v>
      </c>
      <c r="Q571" s="40"/>
      <c r="R571" s="41" t="s">
        <v>129</v>
      </c>
      <c r="S571" s="40"/>
      <c r="T571" s="41" t="s">
        <v>128</v>
      </c>
      <c r="U571" s="40"/>
      <c r="V571" s="41" t="s">
        <v>127</v>
      </c>
      <c r="W571" s="40"/>
      <c r="X571" s="41" t="s">
        <v>126</v>
      </c>
      <c r="Y571" s="40"/>
      <c r="Z571" s="41" t="s">
        <v>125</v>
      </c>
      <c r="AA571" s="40"/>
      <c r="AB571" s="39"/>
      <c r="AC571" s="40"/>
      <c r="AD571" s="39"/>
      <c r="AE571" s="38"/>
      <c r="AF571" s="250"/>
      <c r="AG571" s="250"/>
      <c r="AH571" s="37"/>
      <c r="AI571" s="11"/>
      <c r="AJ571" s="233">
        <f>SUMPRODUCT(LEN($M571:$AA574)-LEN(SUBSTITUTE($M571:$AA574,"A", "")))</f>
        <v>0</v>
      </c>
      <c r="AK571" s="239">
        <f>SUMPRODUCT(LEN($AD571:$AD574)-LEN(SUBSTITUTE($AD571:$AD574,"A", "")))</f>
        <v>0</v>
      </c>
      <c r="AL571" s="230">
        <f>SUMPRODUCT(LEN($AC571:$AC574)-LEN(SUBSTITUTE($AC571:$AC574,"A", "")))</f>
        <v>0</v>
      </c>
      <c r="AM571" s="233">
        <f>SUMPRODUCT(LEN($M571:$AA574)-LEN(SUBSTITUTE($M571:$AA574,"S", "")))</f>
        <v>0</v>
      </c>
      <c r="AN571" s="239">
        <f>SUMPRODUCT(LEN($AD571:$AD574)-LEN(SUBSTITUTE($AD571:$AD574,"S", "")))</f>
        <v>0</v>
      </c>
      <c r="AO571" s="230">
        <f>SUMPRODUCT(LEN($AC571:$AC574)-LEN(SUBSTITUTE($AC571:$AC574,"S", "")))</f>
        <v>0</v>
      </c>
      <c r="AP571" s="233">
        <f>SUMPRODUCT(LEN($M571:$AA574)-LEN(SUBSTITUTE($M571:$AA574,"F", "")))</f>
        <v>0</v>
      </c>
      <c r="AQ571" s="239">
        <f>SUMPRODUCT(LEN($AD571:$AD574)-LEN(SUBSTITUTE($AD571:$AD574,"F", "")))</f>
        <v>0</v>
      </c>
      <c r="AR571" s="230">
        <f>SUMPRODUCT(LEN($AC571:$AC574)-LEN(SUBSTITUTE($AC571:$AC574,"F", "")))</f>
        <v>0</v>
      </c>
      <c r="AS571" s="233">
        <f>SUMPRODUCT(LEN($M571:$AA574)-LEN(SUBSTITUTE($M571:$AA574,"G", "")))</f>
        <v>0</v>
      </c>
      <c r="AT571" s="239">
        <f>SUMPRODUCT(LEN($AD571:$AD574)-LEN(SUBSTITUTE($AD571:$AD574,"G", "")))</f>
        <v>0</v>
      </c>
      <c r="AU571" s="230">
        <f>SUMPRODUCT(LEN($AC571:$AC574)-LEN(SUBSTITUTE($AC571:$AC574,"G", "")))</f>
        <v>0</v>
      </c>
      <c r="AV571" s="233">
        <f>SUMPRODUCT(LEN($L571:$AA574)-LEN(SUBSTITUTE($L571:$AA574,"M", "")))</f>
        <v>0</v>
      </c>
      <c r="AW571" s="236">
        <f>SUMPRODUCT(LEN($AD571:$AD574)-LEN(SUBSTITUTE($AD571:$AD574,"M", "")))</f>
        <v>0</v>
      </c>
      <c r="AX571" s="269">
        <f>SUMPRODUCT(LEN($AC571:$AC574)-LEN(SUBSTITUTE($AC571:$AC574,"M", "")))</f>
        <v>0</v>
      </c>
      <c r="AY571" s="291">
        <f>SUMPRODUCT(LEN($AE571:$AE574)-LEN(SUBSTITUTE($AE571:$AE574,"S", "")))</f>
        <v>0</v>
      </c>
      <c r="AZ571" s="227">
        <f>SUMPRODUCT(LEN($AE571:$AE574)-LEN(SUBSTITUTE($AE571:$AE574,"F", "")))</f>
        <v>0</v>
      </c>
      <c r="BA571" s="227">
        <f>SUMPRODUCT(LEN($AE571:$AE574)-LEN(SUBSTITUTE($AE571:$AE574,"G", "")))</f>
        <v>0</v>
      </c>
      <c r="BB571" s="294">
        <f>SUMPRODUCT(LEN($AE571:$AE574)-LEN(SUBSTITUTE($AE571:$AE574,"M", "")))</f>
        <v>0</v>
      </c>
    </row>
    <row r="572" spans="2:62" ht="28.15" customHeight="1" thickBot="1" x14ac:dyDescent="0.25">
      <c r="B572" s="30"/>
      <c r="C572" s="243"/>
      <c r="D572" s="36"/>
      <c r="E572" s="35"/>
      <c r="F572" s="35"/>
      <c r="G572" s="34"/>
      <c r="H572" s="224"/>
      <c r="I572" s="247"/>
      <c r="J572" s="247"/>
      <c r="K572" s="247"/>
      <c r="L572" s="33" t="s">
        <v>123</v>
      </c>
      <c r="M572" s="32"/>
      <c r="N572" s="33" t="s">
        <v>122</v>
      </c>
      <c r="O572" s="32"/>
      <c r="P572" s="33" t="s">
        <v>120</v>
      </c>
      <c r="Q572" s="32"/>
      <c r="R572" s="33" t="s">
        <v>119</v>
      </c>
      <c r="S572" s="32"/>
      <c r="T572" s="33" t="s">
        <v>118</v>
      </c>
      <c r="U572" s="32"/>
      <c r="V572" s="33" t="s">
        <v>117</v>
      </c>
      <c r="W572" s="32"/>
      <c r="X572" s="33" t="s">
        <v>116</v>
      </c>
      <c r="Y572" s="32"/>
      <c r="Z572" s="33" t="s">
        <v>115</v>
      </c>
      <c r="AA572" s="32"/>
      <c r="AB572" s="31"/>
      <c r="AC572" s="32"/>
      <c r="AD572" s="31"/>
      <c r="AE572" s="23"/>
      <c r="AF572" s="251"/>
      <c r="AG572" s="251"/>
      <c r="AH572" s="22"/>
      <c r="AI572" s="11"/>
      <c r="AJ572" s="265"/>
      <c r="AK572" s="267"/>
      <c r="AL572" s="263"/>
      <c r="AM572" s="265"/>
      <c r="AN572" s="267"/>
      <c r="AO572" s="263"/>
      <c r="AP572" s="265"/>
      <c r="AQ572" s="267"/>
      <c r="AR572" s="263"/>
      <c r="AS572" s="265"/>
      <c r="AT572" s="267"/>
      <c r="AU572" s="263"/>
      <c r="AV572" s="265"/>
      <c r="AW572" s="275"/>
      <c r="AX572" s="270"/>
      <c r="AY572" s="292"/>
      <c r="AZ572" s="228"/>
      <c r="BA572" s="228"/>
      <c r="BB572" s="295"/>
    </row>
    <row r="573" spans="2:62" ht="28.15" customHeight="1" x14ac:dyDescent="0.2">
      <c r="B573" s="30"/>
      <c r="C573" s="244"/>
      <c r="D573" s="29"/>
      <c r="E573" s="28"/>
      <c r="F573" s="28"/>
      <c r="G573" s="27"/>
      <c r="H573" s="225"/>
      <c r="I573" s="248"/>
      <c r="J573" s="248"/>
      <c r="K573" s="248"/>
      <c r="L573" s="26" t="s">
        <v>114</v>
      </c>
      <c r="M573" s="25"/>
      <c r="N573" s="26" t="s">
        <v>112</v>
      </c>
      <c r="O573" s="25"/>
      <c r="P573" s="26" t="s">
        <v>111</v>
      </c>
      <c r="Q573" s="25"/>
      <c r="R573" s="26" t="s">
        <v>110</v>
      </c>
      <c r="S573" s="25"/>
      <c r="T573" s="26" t="s">
        <v>109</v>
      </c>
      <c r="U573" s="25"/>
      <c r="V573" s="26" t="s">
        <v>108</v>
      </c>
      <c r="W573" s="25"/>
      <c r="X573" s="26" t="s">
        <v>107</v>
      </c>
      <c r="Y573" s="25"/>
      <c r="Z573" s="26" t="s">
        <v>106</v>
      </c>
      <c r="AA573" s="25"/>
      <c r="AB573" s="24"/>
      <c r="AC573" s="25"/>
      <c r="AD573" s="24"/>
      <c r="AE573" s="23"/>
      <c r="AF573" s="251"/>
      <c r="AG573" s="251"/>
      <c r="AH573" s="22"/>
      <c r="AI573" s="11"/>
      <c r="AJ573" s="265"/>
      <c r="AK573" s="267"/>
      <c r="AL573" s="263"/>
      <c r="AM573" s="265"/>
      <c r="AN573" s="267"/>
      <c r="AO573" s="263"/>
      <c r="AP573" s="265"/>
      <c r="AQ573" s="267"/>
      <c r="AR573" s="263"/>
      <c r="AS573" s="265"/>
      <c r="AT573" s="267"/>
      <c r="AU573" s="263"/>
      <c r="AV573" s="265"/>
      <c r="AW573" s="275"/>
      <c r="AX573" s="270"/>
      <c r="AY573" s="292"/>
      <c r="AZ573" s="228"/>
      <c r="BA573" s="228"/>
      <c r="BB573" s="295"/>
    </row>
    <row r="574" spans="2:62" ht="28.15" customHeight="1" thickBot="1" x14ac:dyDescent="0.25">
      <c r="B574" s="30"/>
      <c r="C574" s="253"/>
      <c r="D574" s="51"/>
      <c r="E574" s="50"/>
      <c r="F574" s="50"/>
      <c r="G574" s="49"/>
      <c r="H574" s="226"/>
      <c r="I574" s="254"/>
      <c r="J574" s="254"/>
      <c r="K574" s="254"/>
      <c r="L574" s="48" t="s">
        <v>105</v>
      </c>
      <c r="M574" s="47"/>
      <c r="N574" s="48" t="s">
        <v>103</v>
      </c>
      <c r="O574" s="47"/>
      <c r="P574" s="48" t="s">
        <v>102</v>
      </c>
      <c r="Q574" s="47"/>
      <c r="R574" s="48" t="s">
        <v>101</v>
      </c>
      <c r="S574" s="47"/>
      <c r="T574" s="48">
        <v>20</v>
      </c>
      <c r="U574" s="47"/>
      <c r="V574" s="48" t="s">
        <v>100</v>
      </c>
      <c r="W574" s="47"/>
      <c r="X574" s="48" t="s">
        <v>99</v>
      </c>
      <c r="Y574" s="47"/>
      <c r="Z574" s="48" t="s">
        <v>98</v>
      </c>
      <c r="AA574" s="47"/>
      <c r="AB574" s="16"/>
      <c r="AC574" s="47"/>
      <c r="AD574" s="16"/>
      <c r="AE574" s="46"/>
      <c r="AF574" s="255"/>
      <c r="AG574" s="255"/>
      <c r="AH574" s="45"/>
      <c r="AI574" s="11"/>
      <c r="AJ574" s="266"/>
      <c r="AK574" s="268"/>
      <c r="AL574" s="264"/>
      <c r="AM574" s="266"/>
      <c r="AN574" s="268"/>
      <c r="AO574" s="264"/>
      <c r="AP574" s="266"/>
      <c r="AQ574" s="268"/>
      <c r="AR574" s="264"/>
      <c r="AS574" s="266"/>
      <c r="AT574" s="268"/>
      <c r="AU574" s="264"/>
      <c r="AV574" s="266"/>
      <c r="AW574" s="276"/>
      <c r="AX574" s="271"/>
      <c r="AY574" s="293"/>
      <c r="AZ574" s="229"/>
      <c r="BA574" s="229"/>
      <c r="BB574" s="296"/>
    </row>
    <row r="575" spans="2:62" ht="28.15" customHeight="1" x14ac:dyDescent="0.2">
      <c r="B575" s="30"/>
      <c r="C575" s="242">
        <v>3</v>
      </c>
      <c r="D575" s="44"/>
      <c r="E575" s="43"/>
      <c r="F575" s="43"/>
      <c r="G575" s="42"/>
      <c r="H575" s="223"/>
      <c r="I575" s="246"/>
      <c r="J575" s="246"/>
      <c r="K575" s="246"/>
      <c r="L575" s="41" t="s">
        <v>133</v>
      </c>
      <c r="M575" s="40"/>
      <c r="N575" s="41" t="s">
        <v>131</v>
      </c>
      <c r="O575" s="40"/>
      <c r="P575" s="41" t="s">
        <v>130</v>
      </c>
      <c r="Q575" s="40"/>
      <c r="R575" s="41" t="s">
        <v>129</v>
      </c>
      <c r="S575" s="40"/>
      <c r="T575" s="41" t="s">
        <v>128</v>
      </c>
      <c r="U575" s="40"/>
      <c r="V575" s="41" t="s">
        <v>127</v>
      </c>
      <c r="W575" s="40"/>
      <c r="X575" s="41" t="s">
        <v>126</v>
      </c>
      <c r="Y575" s="40"/>
      <c r="Z575" s="41" t="s">
        <v>125</v>
      </c>
      <c r="AA575" s="40"/>
      <c r="AB575" s="39"/>
      <c r="AC575" s="40"/>
      <c r="AD575" s="39"/>
      <c r="AE575" s="38"/>
      <c r="AF575" s="250"/>
      <c r="AG575" s="250"/>
      <c r="AH575" s="37"/>
      <c r="AI575" s="11"/>
      <c r="AJ575" s="233">
        <f>SUMPRODUCT(LEN($M575:$AA578)-LEN(SUBSTITUTE($M575:$AA578,"A", "")))</f>
        <v>0</v>
      </c>
      <c r="AK575" s="239">
        <f>SUMPRODUCT(LEN($AD575:$AD578)-LEN(SUBSTITUTE($AD575:$AD578,"A", "")))</f>
        <v>0</v>
      </c>
      <c r="AL575" s="230">
        <f>SUMPRODUCT(LEN($AC575:$AC578)-LEN(SUBSTITUTE($AC575:$AC578,"A", "")))</f>
        <v>0</v>
      </c>
      <c r="AM575" s="233">
        <f>SUMPRODUCT(LEN($M575:$AA578)-LEN(SUBSTITUTE($M575:$AA578,"S", "")))</f>
        <v>0</v>
      </c>
      <c r="AN575" s="239">
        <f>SUMPRODUCT(LEN($AD575:$AD578)-LEN(SUBSTITUTE($AD575:$AD578,"S", "")))</f>
        <v>0</v>
      </c>
      <c r="AO575" s="230">
        <f>SUMPRODUCT(LEN($AC575:$AC578)-LEN(SUBSTITUTE($AC575:$AC578,"S", "")))</f>
        <v>0</v>
      </c>
      <c r="AP575" s="233">
        <f>SUMPRODUCT(LEN($M575:$AA578)-LEN(SUBSTITUTE($M575:$AA578,"F", "")))</f>
        <v>0</v>
      </c>
      <c r="AQ575" s="239">
        <f>SUMPRODUCT(LEN($AD575:$AD578)-LEN(SUBSTITUTE($AD575:$AD578,"F", "")))</f>
        <v>0</v>
      </c>
      <c r="AR575" s="230">
        <f>SUMPRODUCT(LEN($AC575:$AC578)-LEN(SUBSTITUTE($AC575:$AC578,"F", "")))</f>
        <v>0</v>
      </c>
      <c r="AS575" s="233">
        <f>SUMPRODUCT(LEN($M575:$AA578)-LEN(SUBSTITUTE($M575:$AA578,"G", "")))</f>
        <v>0</v>
      </c>
      <c r="AT575" s="239">
        <f>SUMPRODUCT(LEN($AD575:$AD578)-LEN(SUBSTITUTE($AD575:$AD578,"G", "")))</f>
        <v>0</v>
      </c>
      <c r="AU575" s="230">
        <f>SUMPRODUCT(LEN($AC575:$AC578)-LEN(SUBSTITUTE($AC575:$AC578,"G", "")))</f>
        <v>0</v>
      </c>
      <c r="AV575" s="233">
        <f>SUMPRODUCT(LEN($L575:$AA578)-LEN(SUBSTITUTE($L575:$AA578,"M", "")))</f>
        <v>0</v>
      </c>
      <c r="AW575" s="236">
        <f>SUMPRODUCT(LEN($AD575:$AD578)-LEN(SUBSTITUTE($AD575:$AD578,"M", "")))</f>
        <v>0</v>
      </c>
      <c r="AX575" s="269">
        <f>SUMPRODUCT(LEN($AC575:$AC578)-LEN(SUBSTITUTE($AC575:$AC578,"M", "")))</f>
        <v>0</v>
      </c>
      <c r="AY575" s="291">
        <f>SUMPRODUCT(LEN($AE575:$AE578)-LEN(SUBSTITUTE($AE575:$AE578,"S", "")))</f>
        <v>0</v>
      </c>
      <c r="AZ575" s="227">
        <f>SUMPRODUCT(LEN($AE575:$AE578)-LEN(SUBSTITUTE($AE575:$AE578,"F", "")))</f>
        <v>0</v>
      </c>
      <c r="BA575" s="227">
        <f>SUMPRODUCT(LEN($AE575:$AE578)-LEN(SUBSTITUTE($AE575:$AE578,"G", "")))</f>
        <v>0</v>
      </c>
      <c r="BB575" s="294">
        <f>SUMPRODUCT(LEN($AE575:$AE578)-LEN(SUBSTITUTE($AE575:$AE578,"M", "")))</f>
        <v>0</v>
      </c>
    </row>
    <row r="576" spans="2:62" ht="28.15" customHeight="1" thickBot="1" x14ac:dyDescent="0.25">
      <c r="B576" s="30"/>
      <c r="C576" s="243"/>
      <c r="D576" s="36"/>
      <c r="E576" s="35"/>
      <c r="F576" s="35"/>
      <c r="G576" s="34"/>
      <c r="H576" s="224"/>
      <c r="I576" s="247"/>
      <c r="J576" s="247"/>
      <c r="K576" s="247"/>
      <c r="L576" s="33" t="s">
        <v>123</v>
      </c>
      <c r="M576" s="32"/>
      <c r="N576" s="33" t="s">
        <v>122</v>
      </c>
      <c r="O576" s="32"/>
      <c r="P576" s="33" t="s">
        <v>120</v>
      </c>
      <c r="Q576" s="32"/>
      <c r="R576" s="33" t="s">
        <v>119</v>
      </c>
      <c r="S576" s="32"/>
      <c r="T576" s="33" t="s">
        <v>118</v>
      </c>
      <c r="U576" s="32"/>
      <c r="V576" s="33" t="s">
        <v>117</v>
      </c>
      <c r="W576" s="32"/>
      <c r="X576" s="33" t="s">
        <v>116</v>
      </c>
      <c r="Y576" s="32"/>
      <c r="Z576" s="33" t="s">
        <v>115</v>
      </c>
      <c r="AA576" s="32"/>
      <c r="AB576" s="31"/>
      <c r="AC576" s="32"/>
      <c r="AD576" s="31"/>
      <c r="AE576" s="23"/>
      <c r="AF576" s="251"/>
      <c r="AG576" s="251"/>
      <c r="AH576" s="22"/>
      <c r="AI576" s="11"/>
      <c r="AJ576" s="265"/>
      <c r="AK576" s="267"/>
      <c r="AL576" s="263"/>
      <c r="AM576" s="265"/>
      <c r="AN576" s="267"/>
      <c r="AO576" s="263"/>
      <c r="AP576" s="265"/>
      <c r="AQ576" s="267"/>
      <c r="AR576" s="263"/>
      <c r="AS576" s="265"/>
      <c r="AT576" s="267"/>
      <c r="AU576" s="263"/>
      <c r="AV576" s="265"/>
      <c r="AW576" s="275"/>
      <c r="AX576" s="270"/>
      <c r="AY576" s="292"/>
      <c r="AZ576" s="228"/>
      <c r="BA576" s="228"/>
      <c r="BB576" s="295"/>
    </row>
    <row r="577" spans="2:62" ht="28.15" customHeight="1" x14ac:dyDescent="0.2">
      <c r="B577" s="30"/>
      <c r="C577" s="244"/>
      <c r="D577" s="29"/>
      <c r="E577" s="28"/>
      <c r="F577" s="28"/>
      <c r="G577" s="27"/>
      <c r="H577" s="225"/>
      <c r="I577" s="248"/>
      <c r="J577" s="248"/>
      <c r="K577" s="248"/>
      <c r="L577" s="26" t="s">
        <v>114</v>
      </c>
      <c r="M577" s="25"/>
      <c r="N577" s="26" t="s">
        <v>112</v>
      </c>
      <c r="O577" s="25"/>
      <c r="P577" s="26" t="s">
        <v>111</v>
      </c>
      <c r="Q577" s="25"/>
      <c r="R577" s="26" t="s">
        <v>110</v>
      </c>
      <c r="S577" s="25"/>
      <c r="T577" s="26" t="s">
        <v>109</v>
      </c>
      <c r="U577" s="25"/>
      <c r="V577" s="26" t="s">
        <v>108</v>
      </c>
      <c r="W577" s="25"/>
      <c r="X577" s="26" t="s">
        <v>107</v>
      </c>
      <c r="Y577" s="25"/>
      <c r="Z577" s="26" t="s">
        <v>106</v>
      </c>
      <c r="AA577" s="25"/>
      <c r="AB577" s="24"/>
      <c r="AC577" s="25"/>
      <c r="AD577" s="24"/>
      <c r="AE577" s="23"/>
      <c r="AF577" s="251"/>
      <c r="AG577" s="251"/>
      <c r="AH577" s="22"/>
      <c r="AI577" s="11"/>
      <c r="AJ577" s="265"/>
      <c r="AK577" s="267"/>
      <c r="AL577" s="263"/>
      <c r="AM577" s="265"/>
      <c r="AN577" s="267"/>
      <c r="AO577" s="263"/>
      <c r="AP577" s="265"/>
      <c r="AQ577" s="267"/>
      <c r="AR577" s="263"/>
      <c r="AS577" s="265"/>
      <c r="AT577" s="267"/>
      <c r="AU577" s="263"/>
      <c r="AV577" s="265"/>
      <c r="AW577" s="275"/>
      <c r="AX577" s="270"/>
      <c r="AY577" s="292"/>
      <c r="AZ577" s="228"/>
      <c r="BA577" s="228"/>
      <c r="BB577" s="295"/>
    </row>
    <row r="578" spans="2:62" ht="28.15" customHeight="1" thickBot="1" x14ac:dyDescent="0.25">
      <c r="B578" s="21"/>
      <c r="C578" s="245"/>
      <c r="D578" s="20"/>
      <c r="E578" s="19"/>
      <c r="F578" s="19"/>
      <c r="G578" s="18"/>
      <c r="H578" s="226"/>
      <c r="I578" s="249"/>
      <c r="J578" s="249"/>
      <c r="K578" s="249"/>
      <c r="L578" s="17" t="s">
        <v>105</v>
      </c>
      <c r="M578" s="15"/>
      <c r="N578" s="17" t="s">
        <v>103</v>
      </c>
      <c r="O578" s="15"/>
      <c r="P578" s="17" t="s">
        <v>102</v>
      </c>
      <c r="Q578" s="15"/>
      <c r="R578" s="17" t="s">
        <v>101</v>
      </c>
      <c r="S578" s="15"/>
      <c r="T578" s="17">
        <v>20</v>
      </c>
      <c r="U578" s="15"/>
      <c r="V578" s="17" t="s">
        <v>100</v>
      </c>
      <c r="W578" s="15"/>
      <c r="X578" s="17" t="s">
        <v>99</v>
      </c>
      <c r="Y578" s="15"/>
      <c r="Z578" s="17" t="s">
        <v>98</v>
      </c>
      <c r="AA578" s="15"/>
      <c r="AB578" s="16"/>
      <c r="AC578" s="15"/>
      <c r="AD578" s="14"/>
      <c r="AE578" s="13"/>
      <c r="AF578" s="252"/>
      <c r="AG578" s="252"/>
      <c r="AH578" s="12"/>
      <c r="AI578" s="11"/>
      <c r="AJ578" s="266"/>
      <c r="AK578" s="268"/>
      <c r="AL578" s="264"/>
      <c r="AM578" s="266"/>
      <c r="AN578" s="268"/>
      <c r="AO578" s="264"/>
      <c r="AP578" s="266"/>
      <c r="AQ578" s="268"/>
      <c r="AR578" s="264"/>
      <c r="AS578" s="266"/>
      <c r="AT578" s="268"/>
      <c r="AU578" s="264"/>
      <c r="AV578" s="266"/>
      <c r="AW578" s="276"/>
      <c r="AX578" s="271"/>
      <c r="AY578" s="293"/>
      <c r="AZ578" s="229"/>
      <c r="BA578" s="229"/>
      <c r="BB578" s="296"/>
    </row>
    <row r="579" spans="2:62" ht="85.9" customHeight="1" thickTop="1" thickBot="1" x14ac:dyDescent="0.35">
      <c r="B579" s="105" t="s">
        <v>174</v>
      </c>
      <c r="C579" s="95" t="s">
        <v>173</v>
      </c>
      <c r="D579" s="100" t="s">
        <v>172</v>
      </c>
      <c r="E579" s="104" t="s">
        <v>171</v>
      </c>
      <c r="F579" s="103"/>
      <c r="G579" s="102"/>
      <c r="H579" s="101" t="s">
        <v>170</v>
      </c>
      <c r="I579" s="100" t="s">
        <v>96</v>
      </c>
      <c r="J579" s="100" t="s">
        <v>169</v>
      </c>
      <c r="K579" s="100" t="s">
        <v>97</v>
      </c>
      <c r="L579" s="256" t="s">
        <v>168</v>
      </c>
      <c r="M579" s="262"/>
      <c r="N579" s="256" t="s">
        <v>167</v>
      </c>
      <c r="O579" s="262"/>
      <c r="P579" s="256" t="s">
        <v>167</v>
      </c>
      <c r="Q579" s="257"/>
      <c r="R579" s="256" t="s">
        <v>167</v>
      </c>
      <c r="S579" s="257"/>
      <c r="T579" s="256" t="s">
        <v>167</v>
      </c>
      <c r="U579" s="257"/>
      <c r="V579" s="256" t="s">
        <v>167</v>
      </c>
      <c r="W579" s="257"/>
      <c r="X579" s="256" t="s">
        <v>167</v>
      </c>
      <c r="Y579" s="257"/>
      <c r="Z579" s="256" t="s">
        <v>167</v>
      </c>
      <c r="AA579" s="257"/>
      <c r="AB579" s="261" t="s">
        <v>166</v>
      </c>
      <c r="AC579" s="257"/>
      <c r="AD579" s="101" t="s">
        <v>165</v>
      </c>
      <c r="AE579" s="101" t="s">
        <v>164</v>
      </c>
      <c r="AF579" s="100" t="s">
        <v>163</v>
      </c>
      <c r="AG579" s="100" t="s">
        <v>162</v>
      </c>
      <c r="AH579" s="99" t="s">
        <v>161</v>
      </c>
      <c r="AI579" s="98"/>
      <c r="AJ579" s="96" t="s">
        <v>160</v>
      </c>
      <c r="AK579" s="95" t="s">
        <v>159</v>
      </c>
      <c r="AL579" s="94" t="s">
        <v>158</v>
      </c>
      <c r="AM579" s="96" t="s">
        <v>157</v>
      </c>
      <c r="AN579" s="95" t="s">
        <v>156</v>
      </c>
      <c r="AO579" s="94" t="s">
        <v>155</v>
      </c>
      <c r="AP579" s="96" t="s">
        <v>154</v>
      </c>
      <c r="AQ579" s="95" t="s">
        <v>153</v>
      </c>
      <c r="AR579" s="97" t="s">
        <v>152</v>
      </c>
      <c r="AS579" s="96" t="s">
        <v>151</v>
      </c>
      <c r="AT579" s="95" t="s">
        <v>150</v>
      </c>
      <c r="AU579" s="94" t="s">
        <v>149</v>
      </c>
      <c r="AV579" s="96" t="s">
        <v>148</v>
      </c>
      <c r="AW579" s="95" t="s">
        <v>147</v>
      </c>
      <c r="AX579" s="94" t="s">
        <v>146</v>
      </c>
      <c r="AY579" s="93" t="s">
        <v>145</v>
      </c>
      <c r="AZ579" s="92" t="s">
        <v>144</v>
      </c>
      <c r="BA579" s="92" t="s">
        <v>143</v>
      </c>
      <c r="BB579" s="91" t="s">
        <v>142</v>
      </c>
    </row>
    <row r="580" spans="2:62" ht="48" thickBot="1" x14ac:dyDescent="0.3">
      <c r="B580" s="90" t="s">
        <v>211</v>
      </c>
      <c r="C580" s="89"/>
      <c r="D580" s="88"/>
      <c r="E580" s="258"/>
      <c r="F580" s="259"/>
      <c r="G580" s="260"/>
      <c r="H580" s="87" t="s">
        <v>140</v>
      </c>
      <c r="I580" s="86"/>
      <c r="J580" s="86"/>
      <c r="K580" s="85"/>
      <c r="L580" s="84"/>
      <c r="M580" s="81"/>
      <c r="N580" s="84"/>
      <c r="O580" s="81"/>
      <c r="P580" s="84"/>
      <c r="Q580" s="81"/>
      <c r="R580" s="84"/>
      <c r="S580" s="81"/>
      <c r="T580" s="84"/>
      <c r="U580" s="81"/>
      <c r="V580" s="84"/>
      <c r="W580" s="81"/>
      <c r="X580" s="84"/>
      <c r="Y580" s="81"/>
      <c r="Z580" s="84"/>
      <c r="AA580" s="83"/>
      <c r="AB580" s="82" t="s">
        <v>139</v>
      </c>
      <c r="AC580" s="81"/>
      <c r="AD580" s="81"/>
      <c r="AE580" s="81"/>
      <c r="AF580" s="80"/>
      <c r="AG580" s="80"/>
      <c r="AH580" s="60"/>
      <c r="AI580" s="79" t="s">
        <v>138</v>
      </c>
      <c r="AJ580" s="78">
        <f t="shared" ref="AJ580:BB580" si="76">SUM(AJ582:AJ593)</f>
        <v>34</v>
      </c>
      <c r="AK580" s="77">
        <f t="shared" si="76"/>
        <v>6</v>
      </c>
      <c r="AL580" s="76">
        <f t="shared" si="76"/>
        <v>0</v>
      </c>
      <c r="AM580" s="78">
        <f t="shared" si="76"/>
        <v>8</v>
      </c>
      <c r="AN580" s="77">
        <f t="shared" si="76"/>
        <v>1</v>
      </c>
      <c r="AO580" s="76">
        <f t="shared" si="76"/>
        <v>0</v>
      </c>
      <c r="AP580" s="78">
        <f t="shared" si="76"/>
        <v>0</v>
      </c>
      <c r="AQ580" s="77">
        <f t="shared" si="76"/>
        <v>0</v>
      </c>
      <c r="AR580" s="76">
        <f t="shared" si="76"/>
        <v>0</v>
      </c>
      <c r="AS580" s="78">
        <f t="shared" si="76"/>
        <v>5</v>
      </c>
      <c r="AT580" s="77">
        <f t="shared" si="76"/>
        <v>4</v>
      </c>
      <c r="AU580" s="76">
        <f t="shared" si="76"/>
        <v>0</v>
      </c>
      <c r="AV580" s="78">
        <f t="shared" si="76"/>
        <v>1</v>
      </c>
      <c r="AW580" s="77">
        <f t="shared" si="76"/>
        <v>0</v>
      </c>
      <c r="AX580" s="76">
        <f t="shared" si="76"/>
        <v>0</v>
      </c>
      <c r="AY580" s="75">
        <f t="shared" si="76"/>
        <v>0</v>
      </c>
      <c r="AZ580" s="74">
        <f t="shared" si="76"/>
        <v>0</v>
      </c>
      <c r="BA580" s="74">
        <f t="shared" si="76"/>
        <v>0</v>
      </c>
      <c r="BB580" s="73">
        <f t="shared" si="76"/>
        <v>0</v>
      </c>
      <c r="BC580" s="72" t="s">
        <v>137</v>
      </c>
      <c r="BF580" s="5">
        <f>SUM(AJ580:AL580)/$BG$5</f>
        <v>40</v>
      </c>
      <c r="BG580" s="5">
        <f>SUM(AM580:AO580,AY580)/$BG$5</f>
        <v>9</v>
      </c>
      <c r="BH580" s="5">
        <f>SUM(AP580:AR580,AZ580)/$BG$5</f>
        <v>0</v>
      </c>
      <c r="BI580" s="5">
        <f>SUM(AS580:AU580,BA580)/$BG$5</f>
        <v>9</v>
      </c>
      <c r="BJ580" s="5">
        <f>SUM(AV580:AX580,BB580)/$BG$5</f>
        <v>1</v>
      </c>
    </row>
    <row r="581" spans="2:62" ht="37.5" thickBot="1" x14ac:dyDescent="0.3">
      <c r="B581" s="71"/>
      <c r="C581" s="70"/>
      <c r="D581" s="69"/>
      <c r="E581" s="68"/>
      <c r="F581" s="68"/>
      <c r="G581" s="67"/>
      <c r="H581" s="66"/>
      <c r="I581" s="64"/>
      <c r="J581" s="64"/>
      <c r="K581" s="65"/>
      <c r="L581" s="64"/>
      <c r="M581" s="62"/>
      <c r="N581" s="64"/>
      <c r="O581" s="62"/>
      <c r="P581" s="64"/>
      <c r="Q581" s="62"/>
      <c r="R581" s="64"/>
      <c r="S581" s="62"/>
      <c r="T581" s="64"/>
      <c r="U581" s="62"/>
      <c r="V581" s="64"/>
      <c r="W581" s="62"/>
      <c r="X581" s="64"/>
      <c r="Y581" s="62"/>
      <c r="Z581" s="64"/>
      <c r="AA581" s="62"/>
      <c r="AB581" s="63"/>
      <c r="AC581" s="62"/>
      <c r="AD581" s="62"/>
      <c r="AE581" s="62"/>
      <c r="AF581" s="61"/>
      <c r="AG581" s="61"/>
      <c r="AH581" s="60"/>
      <c r="AI581" s="59" t="s">
        <v>136</v>
      </c>
      <c r="AJ581" s="214">
        <f t="shared" ref="AJ581:BB581" si="77">AJ580/1</f>
        <v>34</v>
      </c>
      <c r="AK581" s="213">
        <f t="shared" si="77"/>
        <v>6</v>
      </c>
      <c r="AL581" s="212">
        <f t="shared" si="77"/>
        <v>0</v>
      </c>
      <c r="AM581" s="214">
        <f t="shared" si="77"/>
        <v>8</v>
      </c>
      <c r="AN581" s="213">
        <f t="shared" si="77"/>
        <v>1</v>
      </c>
      <c r="AO581" s="212">
        <f t="shared" si="77"/>
        <v>0</v>
      </c>
      <c r="AP581" s="214">
        <f t="shared" si="77"/>
        <v>0</v>
      </c>
      <c r="AQ581" s="213">
        <f t="shared" si="77"/>
        <v>0</v>
      </c>
      <c r="AR581" s="212">
        <f t="shared" si="77"/>
        <v>0</v>
      </c>
      <c r="AS581" s="214">
        <f t="shared" si="77"/>
        <v>5</v>
      </c>
      <c r="AT581" s="213">
        <f t="shared" si="77"/>
        <v>4</v>
      </c>
      <c r="AU581" s="212">
        <f t="shared" si="77"/>
        <v>0</v>
      </c>
      <c r="AV581" s="214">
        <f t="shared" si="77"/>
        <v>1</v>
      </c>
      <c r="AW581" s="213">
        <f t="shared" si="77"/>
        <v>0</v>
      </c>
      <c r="AX581" s="212">
        <f t="shared" si="77"/>
        <v>0</v>
      </c>
      <c r="AY581" s="211">
        <f t="shared" si="77"/>
        <v>0</v>
      </c>
      <c r="AZ581" s="210">
        <f t="shared" si="77"/>
        <v>0</v>
      </c>
      <c r="BA581" s="210">
        <f t="shared" si="77"/>
        <v>0</v>
      </c>
      <c r="BB581" s="209">
        <f t="shared" si="77"/>
        <v>0</v>
      </c>
      <c r="BC581" s="52" t="s">
        <v>135</v>
      </c>
    </row>
    <row r="582" spans="2:62" ht="28.15" customHeight="1" x14ac:dyDescent="0.2">
      <c r="B582" s="30"/>
      <c r="C582" s="242">
        <v>1</v>
      </c>
      <c r="D582" s="44"/>
      <c r="E582" s="43"/>
      <c r="F582" s="43"/>
      <c r="G582" s="42"/>
      <c r="H582" s="223" t="s">
        <v>183</v>
      </c>
      <c r="I582" s="246">
        <v>76</v>
      </c>
      <c r="J582" s="246">
        <v>29</v>
      </c>
      <c r="K582" s="246">
        <v>7</v>
      </c>
      <c r="L582" s="41" t="s">
        <v>133</v>
      </c>
      <c r="M582" s="40" t="s">
        <v>132</v>
      </c>
      <c r="N582" s="41" t="s">
        <v>131</v>
      </c>
      <c r="O582" s="40" t="s">
        <v>132</v>
      </c>
      <c r="P582" s="41" t="s">
        <v>130</v>
      </c>
      <c r="Q582" s="40" t="s">
        <v>389</v>
      </c>
      <c r="R582" s="41" t="s">
        <v>129</v>
      </c>
      <c r="S582" s="40" t="s">
        <v>377</v>
      </c>
      <c r="T582" s="41" t="s">
        <v>128</v>
      </c>
      <c r="U582" s="40" t="s">
        <v>175</v>
      </c>
      <c r="V582" s="41" t="s">
        <v>127</v>
      </c>
      <c r="W582" s="40" t="s">
        <v>121</v>
      </c>
      <c r="X582" s="41" t="s">
        <v>126</v>
      </c>
      <c r="Y582" s="40"/>
      <c r="Z582" s="41" t="s">
        <v>125</v>
      </c>
      <c r="AA582" s="40"/>
      <c r="AB582" s="39"/>
      <c r="AC582" s="40"/>
      <c r="AD582" s="39" t="s">
        <v>1645</v>
      </c>
      <c r="AE582" s="38"/>
      <c r="AF582" s="250"/>
      <c r="AG582" s="250"/>
      <c r="AH582" s="37"/>
      <c r="AI582" s="11"/>
      <c r="AJ582" s="233">
        <f>SUMPRODUCT(LEN($M582:$AA585)-LEN(SUBSTITUTE($M582:$AA585,"A", "")))</f>
        <v>34</v>
      </c>
      <c r="AK582" s="239">
        <f>SUMPRODUCT(LEN($AD582:$AD585)-LEN(SUBSTITUTE($AD582:$AD585,"A", "")))</f>
        <v>6</v>
      </c>
      <c r="AL582" s="230">
        <f>SUMPRODUCT(LEN($AC582:$AC585)-LEN(SUBSTITUTE($AC582:$AC585,"A", "")))</f>
        <v>0</v>
      </c>
      <c r="AM582" s="233">
        <f>SUMPRODUCT(LEN($M582:$AA585)-LEN(SUBSTITUTE($M582:$AA585,"S", "")))</f>
        <v>8</v>
      </c>
      <c r="AN582" s="239">
        <f>SUMPRODUCT(LEN($AD582:$AD585)-LEN(SUBSTITUTE($AD582:$AD585,"S", "")))</f>
        <v>1</v>
      </c>
      <c r="AO582" s="230">
        <f>SUMPRODUCT(LEN($AC582:$AC585)-LEN(SUBSTITUTE($AC582:$AC585,"S", "")))</f>
        <v>0</v>
      </c>
      <c r="AP582" s="233">
        <f>SUMPRODUCT(LEN($M582:$AA585)-LEN(SUBSTITUTE($M582:$AA585,"F", "")))</f>
        <v>0</v>
      </c>
      <c r="AQ582" s="239">
        <f>SUMPRODUCT(LEN($AD582:$AD585)-LEN(SUBSTITUTE($AD582:$AD585,"F", "")))</f>
        <v>0</v>
      </c>
      <c r="AR582" s="230">
        <f>SUMPRODUCT(LEN($AC582:$AC585)-LEN(SUBSTITUTE($AC582:$AC585,"F", "")))</f>
        <v>0</v>
      </c>
      <c r="AS582" s="233">
        <f>SUMPRODUCT(LEN($M582:$AA585)-LEN(SUBSTITUTE($M582:$AA585,"G", "")))</f>
        <v>5</v>
      </c>
      <c r="AT582" s="239">
        <f>SUMPRODUCT(LEN($AD582:$AD585)-LEN(SUBSTITUTE($AD582:$AD585,"G", "")))</f>
        <v>4</v>
      </c>
      <c r="AU582" s="230">
        <f>SUMPRODUCT(LEN($AC582:$AC585)-LEN(SUBSTITUTE($AC582:$AC585,"G", "")))</f>
        <v>0</v>
      </c>
      <c r="AV582" s="233">
        <f>SUMPRODUCT(LEN($L582:$AA585)-LEN(SUBSTITUTE($L582:$AA585,"M", "")))</f>
        <v>1</v>
      </c>
      <c r="AW582" s="236">
        <f>SUMPRODUCT(LEN($AD582:$AD585)-LEN(SUBSTITUTE($AD582:$AD585,"M", "")))</f>
        <v>0</v>
      </c>
      <c r="AX582" s="269">
        <f>SUMPRODUCT(LEN($AC582:$AC585)-LEN(SUBSTITUTE($AC582:$AC585,"M", "")))</f>
        <v>0</v>
      </c>
      <c r="AY582" s="291">
        <f>SUMPRODUCT(LEN($AE582:$AE585)-LEN(SUBSTITUTE($AE582:$AE585,"S", "")))</f>
        <v>0</v>
      </c>
      <c r="AZ582" s="227">
        <f>SUMPRODUCT(LEN($AE582:$AE585)-LEN(SUBSTITUTE($AE582:$AE585,"F", "")))</f>
        <v>0</v>
      </c>
      <c r="BA582" s="227">
        <f>SUMPRODUCT(LEN($AE582:$AE585)-LEN(SUBSTITUTE($AE582:$AE585,"G", "")))</f>
        <v>0</v>
      </c>
      <c r="BB582" s="294">
        <f>SUMPRODUCT(LEN($AE582:$AE585)-LEN(SUBSTITUTE($AE582:$AE585,"M", "")))</f>
        <v>0</v>
      </c>
    </row>
    <row r="583" spans="2:62" ht="28.15" customHeight="1" thickBot="1" x14ac:dyDescent="0.25">
      <c r="B583" s="30"/>
      <c r="C583" s="243"/>
      <c r="D583" s="36"/>
      <c r="E583" s="35"/>
      <c r="F583" s="35"/>
      <c r="G583" s="34"/>
      <c r="H583" s="224"/>
      <c r="I583" s="247"/>
      <c r="J583" s="247"/>
      <c r="K583" s="247"/>
      <c r="L583" s="33" t="s">
        <v>123</v>
      </c>
      <c r="M583" s="32" t="s">
        <v>132</v>
      </c>
      <c r="N583" s="33" t="s">
        <v>122</v>
      </c>
      <c r="O583" s="32" t="s">
        <v>132</v>
      </c>
      <c r="P583" s="33" t="s">
        <v>120</v>
      </c>
      <c r="Q583" s="32" t="s">
        <v>132</v>
      </c>
      <c r="R583" s="33" t="s">
        <v>119</v>
      </c>
      <c r="S583" s="32" t="s">
        <v>104</v>
      </c>
      <c r="T583" s="33" t="s">
        <v>118</v>
      </c>
      <c r="U583" s="32" t="s">
        <v>104</v>
      </c>
      <c r="V583" s="33" t="s">
        <v>117</v>
      </c>
      <c r="W583" s="32" t="s">
        <v>121</v>
      </c>
      <c r="X583" s="33" t="s">
        <v>116</v>
      </c>
      <c r="Y583" s="32"/>
      <c r="Z583" s="33" t="s">
        <v>115</v>
      </c>
      <c r="AA583" s="32"/>
      <c r="AB583" s="31"/>
      <c r="AC583" s="32"/>
      <c r="AD583" s="31"/>
      <c r="AE583" s="23"/>
      <c r="AF583" s="251"/>
      <c r="AG583" s="251"/>
      <c r="AH583" s="22"/>
      <c r="AI583" s="11"/>
      <c r="AJ583" s="265"/>
      <c r="AK583" s="267"/>
      <c r="AL583" s="263"/>
      <c r="AM583" s="265"/>
      <c r="AN583" s="267"/>
      <c r="AO583" s="263"/>
      <c r="AP583" s="265"/>
      <c r="AQ583" s="267"/>
      <c r="AR583" s="263"/>
      <c r="AS583" s="265"/>
      <c r="AT583" s="267"/>
      <c r="AU583" s="263"/>
      <c r="AV583" s="265"/>
      <c r="AW583" s="275"/>
      <c r="AX583" s="270"/>
      <c r="AY583" s="292"/>
      <c r="AZ583" s="228"/>
      <c r="BA583" s="228"/>
      <c r="BB583" s="295"/>
    </row>
    <row r="584" spans="2:62" ht="28.15" customHeight="1" x14ac:dyDescent="0.2">
      <c r="B584" s="30"/>
      <c r="C584" s="244"/>
      <c r="D584" s="29"/>
      <c r="E584" s="28"/>
      <c r="F584" s="28"/>
      <c r="G584" s="27"/>
      <c r="H584" s="225">
        <v>236</v>
      </c>
      <c r="I584" s="248"/>
      <c r="J584" s="248"/>
      <c r="K584" s="248"/>
      <c r="L584" s="26" t="s">
        <v>114</v>
      </c>
      <c r="M584" s="25" t="s">
        <v>132</v>
      </c>
      <c r="N584" s="26" t="s">
        <v>112</v>
      </c>
      <c r="O584" s="25" t="s">
        <v>132</v>
      </c>
      <c r="P584" s="26" t="s">
        <v>111</v>
      </c>
      <c r="Q584" s="25" t="s">
        <v>186</v>
      </c>
      <c r="R584" s="26" t="s">
        <v>110</v>
      </c>
      <c r="S584" s="25" t="s">
        <v>428</v>
      </c>
      <c r="T584" s="26" t="s">
        <v>109</v>
      </c>
      <c r="U584" s="25" t="s">
        <v>124</v>
      </c>
      <c r="V584" s="26" t="s">
        <v>108</v>
      </c>
      <c r="W584" s="25"/>
      <c r="X584" s="26" t="s">
        <v>107</v>
      </c>
      <c r="Y584" s="25"/>
      <c r="Z584" s="26" t="s">
        <v>106</v>
      </c>
      <c r="AA584" s="25"/>
      <c r="AB584" s="24"/>
      <c r="AC584" s="25"/>
      <c r="AD584" s="24"/>
      <c r="AE584" s="23"/>
      <c r="AF584" s="251"/>
      <c r="AG584" s="251"/>
      <c r="AH584" s="22"/>
      <c r="AI584" s="11"/>
      <c r="AJ584" s="265"/>
      <c r="AK584" s="267"/>
      <c r="AL584" s="263"/>
      <c r="AM584" s="265"/>
      <c r="AN584" s="267"/>
      <c r="AO584" s="263"/>
      <c r="AP584" s="265"/>
      <c r="AQ584" s="267"/>
      <c r="AR584" s="263"/>
      <c r="AS584" s="265"/>
      <c r="AT584" s="267"/>
      <c r="AU584" s="263"/>
      <c r="AV584" s="265"/>
      <c r="AW584" s="275"/>
      <c r="AX584" s="270"/>
      <c r="AY584" s="292"/>
      <c r="AZ584" s="228"/>
      <c r="BA584" s="228"/>
      <c r="BB584" s="295"/>
    </row>
    <row r="585" spans="2:62" ht="28.15" customHeight="1" thickBot="1" x14ac:dyDescent="0.25">
      <c r="B585" s="30"/>
      <c r="C585" s="253"/>
      <c r="D585" s="51"/>
      <c r="E585" s="50"/>
      <c r="F585" s="50"/>
      <c r="G585" s="49"/>
      <c r="H585" s="226"/>
      <c r="I585" s="254"/>
      <c r="J585" s="254"/>
      <c r="K585" s="254"/>
      <c r="L585" s="48" t="s">
        <v>105</v>
      </c>
      <c r="M585" s="47" t="s">
        <v>1379</v>
      </c>
      <c r="N585" s="48" t="s">
        <v>103</v>
      </c>
      <c r="O585" s="47" t="s">
        <v>399</v>
      </c>
      <c r="P585" s="48" t="s">
        <v>102</v>
      </c>
      <c r="Q585" s="47" t="s">
        <v>382</v>
      </c>
      <c r="R585" s="48" t="s">
        <v>101</v>
      </c>
      <c r="S585" s="47" t="s">
        <v>187</v>
      </c>
      <c r="T585" s="48">
        <v>20</v>
      </c>
      <c r="U585" s="47" t="s">
        <v>113</v>
      </c>
      <c r="V585" s="48" t="s">
        <v>100</v>
      </c>
      <c r="W585" s="47"/>
      <c r="X585" s="48" t="s">
        <v>99</v>
      </c>
      <c r="Y585" s="47"/>
      <c r="Z585" s="48" t="s">
        <v>98</v>
      </c>
      <c r="AA585" s="47"/>
      <c r="AB585" s="16"/>
      <c r="AC585" s="47"/>
      <c r="AD585" s="16"/>
      <c r="AE585" s="46"/>
      <c r="AF585" s="255"/>
      <c r="AG585" s="255"/>
      <c r="AH585" s="45"/>
      <c r="AI585" s="11"/>
      <c r="AJ585" s="266"/>
      <c r="AK585" s="268"/>
      <c r="AL585" s="264"/>
      <c r="AM585" s="266"/>
      <c r="AN585" s="268"/>
      <c r="AO585" s="264"/>
      <c r="AP585" s="266"/>
      <c r="AQ585" s="268"/>
      <c r="AR585" s="264"/>
      <c r="AS585" s="266"/>
      <c r="AT585" s="268"/>
      <c r="AU585" s="264"/>
      <c r="AV585" s="266"/>
      <c r="AW585" s="276"/>
      <c r="AX585" s="271"/>
      <c r="AY585" s="293"/>
      <c r="AZ585" s="229"/>
      <c r="BA585" s="229"/>
      <c r="BB585" s="296"/>
    </row>
    <row r="586" spans="2:62" ht="28.15" customHeight="1" x14ac:dyDescent="0.2">
      <c r="B586" s="30"/>
      <c r="C586" s="242">
        <v>2</v>
      </c>
      <c r="D586" s="44"/>
      <c r="E586" s="43"/>
      <c r="F586" s="43"/>
      <c r="G586" s="42"/>
      <c r="H586" s="223"/>
      <c r="I586" s="246"/>
      <c r="J586" s="246"/>
      <c r="K586" s="246"/>
      <c r="L586" s="41" t="s">
        <v>133</v>
      </c>
      <c r="M586" s="40"/>
      <c r="N586" s="41" t="s">
        <v>131</v>
      </c>
      <c r="O586" s="40"/>
      <c r="P586" s="41" t="s">
        <v>130</v>
      </c>
      <c r="Q586" s="40"/>
      <c r="R586" s="41" t="s">
        <v>129</v>
      </c>
      <c r="S586" s="40"/>
      <c r="T586" s="41" t="s">
        <v>128</v>
      </c>
      <c r="U586" s="40"/>
      <c r="V586" s="41" t="s">
        <v>127</v>
      </c>
      <c r="W586" s="40"/>
      <c r="X586" s="41" t="s">
        <v>126</v>
      </c>
      <c r="Y586" s="40"/>
      <c r="Z586" s="41" t="s">
        <v>125</v>
      </c>
      <c r="AA586" s="40"/>
      <c r="AB586" s="39"/>
      <c r="AC586" s="40"/>
      <c r="AD586" s="39"/>
      <c r="AE586" s="38"/>
      <c r="AF586" s="250"/>
      <c r="AG586" s="250"/>
      <c r="AH586" s="37"/>
      <c r="AI586" s="11"/>
      <c r="AJ586" s="233">
        <f>SUMPRODUCT(LEN($M586:$AA589)-LEN(SUBSTITUTE($M586:$AA589,"A", "")))</f>
        <v>0</v>
      </c>
      <c r="AK586" s="239">
        <f>SUMPRODUCT(LEN($AD586:$AD589)-LEN(SUBSTITUTE($AD586:$AD589,"A", "")))</f>
        <v>0</v>
      </c>
      <c r="AL586" s="230">
        <f>SUMPRODUCT(LEN($AC586:$AC589)-LEN(SUBSTITUTE($AC586:$AC589,"A", "")))</f>
        <v>0</v>
      </c>
      <c r="AM586" s="233">
        <f>SUMPRODUCT(LEN($M586:$AA589)-LEN(SUBSTITUTE($M586:$AA589,"S", "")))</f>
        <v>0</v>
      </c>
      <c r="AN586" s="239">
        <f>SUMPRODUCT(LEN($AD586:$AD589)-LEN(SUBSTITUTE($AD586:$AD589,"S", "")))</f>
        <v>0</v>
      </c>
      <c r="AO586" s="230">
        <f>SUMPRODUCT(LEN($AC586:$AC589)-LEN(SUBSTITUTE($AC586:$AC589,"S", "")))</f>
        <v>0</v>
      </c>
      <c r="AP586" s="233">
        <f>SUMPRODUCT(LEN($M586:$AA589)-LEN(SUBSTITUTE($M586:$AA589,"F", "")))</f>
        <v>0</v>
      </c>
      <c r="AQ586" s="239">
        <f>SUMPRODUCT(LEN($AD586:$AD589)-LEN(SUBSTITUTE($AD586:$AD589,"F", "")))</f>
        <v>0</v>
      </c>
      <c r="AR586" s="230">
        <f>SUMPRODUCT(LEN($AC586:$AC589)-LEN(SUBSTITUTE($AC586:$AC589,"F", "")))</f>
        <v>0</v>
      </c>
      <c r="AS586" s="233">
        <f>SUMPRODUCT(LEN($M586:$AA589)-LEN(SUBSTITUTE($M586:$AA589,"G", "")))</f>
        <v>0</v>
      </c>
      <c r="AT586" s="239">
        <f>SUMPRODUCT(LEN($AD586:$AD589)-LEN(SUBSTITUTE($AD586:$AD589,"G", "")))</f>
        <v>0</v>
      </c>
      <c r="AU586" s="230">
        <f>SUMPRODUCT(LEN($AC586:$AC589)-LEN(SUBSTITUTE($AC586:$AC589,"G", "")))</f>
        <v>0</v>
      </c>
      <c r="AV586" s="233">
        <f>SUMPRODUCT(LEN($L586:$AA589)-LEN(SUBSTITUTE($L586:$AA589,"M", "")))</f>
        <v>0</v>
      </c>
      <c r="AW586" s="236">
        <f>SUMPRODUCT(LEN($AD586:$AD589)-LEN(SUBSTITUTE($AD586:$AD589,"M", "")))</f>
        <v>0</v>
      </c>
      <c r="AX586" s="269">
        <f>SUMPRODUCT(LEN($AC586:$AC589)-LEN(SUBSTITUTE($AC586:$AC589,"M", "")))</f>
        <v>0</v>
      </c>
      <c r="AY586" s="291">
        <f>SUMPRODUCT(LEN($AE586:$AE589)-LEN(SUBSTITUTE($AE586:$AE589,"S", "")))</f>
        <v>0</v>
      </c>
      <c r="AZ586" s="227">
        <f>SUMPRODUCT(LEN($AE586:$AE589)-LEN(SUBSTITUTE($AE586:$AE589,"F", "")))</f>
        <v>0</v>
      </c>
      <c r="BA586" s="227">
        <f>SUMPRODUCT(LEN($AE586:$AE589)-LEN(SUBSTITUTE($AE586:$AE589,"G", "")))</f>
        <v>0</v>
      </c>
      <c r="BB586" s="294">
        <f>SUMPRODUCT(LEN($AE586:$AE589)-LEN(SUBSTITUTE($AE586:$AE589,"M", "")))</f>
        <v>0</v>
      </c>
    </row>
    <row r="587" spans="2:62" ht="28.15" customHeight="1" thickBot="1" x14ac:dyDescent="0.25">
      <c r="B587" s="30"/>
      <c r="C587" s="243"/>
      <c r="D587" s="36"/>
      <c r="E587" s="35"/>
      <c r="F587" s="35"/>
      <c r="G587" s="34"/>
      <c r="H587" s="224"/>
      <c r="I587" s="247"/>
      <c r="J587" s="247"/>
      <c r="K587" s="247"/>
      <c r="L587" s="33" t="s">
        <v>123</v>
      </c>
      <c r="M587" s="32"/>
      <c r="N587" s="33" t="s">
        <v>122</v>
      </c>
      <c r="O587" s="32"/>
      <c r="P587" s="33" t="s">
        <v>120</v>
      </c>
      <c r="Q587" s="32"/>
      <c r="R587" s="33" t="s">
        <v>119</v>
      </c>
      <c r="S587" s="32"/>
      <c r="T587" s="33" t="s">
        <v>118</v>
      </c>
      <c r="U587" s="32"/>
      <c r="V587" s="33" t="s">
        <v>117</v>
      </c>
      <c r="W587" s="32"/>
      <c r="X587" s="33" t="s">
        <v>116</v>
      </c>
      <c r="Y587" s="32"/>
      <c r="Z587" s="33" t="s">
        <v>115</v>
      </c>
      <c r="AA587" s="32"/>
      <c r="AB587" s="31"/>
      <c r="AC587" s="32"/>
      <c r="AD587" s="31"/>
      <c r="AE587" s="23"/>
      <c r="AF587" s="251"/>
      <c r="AG587" s="251"/>
      <c r="AH587" s="22"/>
      <c r="AI587" s="11"/>
      <c r="AJ587" s="265"/>
      <c r="AK587" s="267"/>
      <c r="AL587" s="263"/>
      <c r="AM587" s="265"/>
      <c r="AN587" s="267"/>
      <c r="AO587" s="263"/>
      <c r="AP587" s="265"/>
      <c r="AQ587" s="267"/>
      <c r="AR587" s="263"/>
      <c r="AS587" s="265"/>
      <c r="AT587" s="267"/>
      <c r="AU587" s="263"/>
      <c r="AV587" s="265"/>
      <c r="AW587" s="275"/>
      <c r="AX587" s="270"/>
      <c r="AY587" s="292"/>
      <c r="AZ587" s="228"/>
      <c r="BA587" s="228"/>
      <c r="BB587" s="295"/>
    </row>
    <row r="588" spans="2:62" ht="28.15" customHeight="1" x14ac:dyDescent="0.2">
      <c r="B588" s="30"/>
      <c r="C588" s="244"/>
      <c r="D588" s="29"/>
      <c r="E588" s="28"/>
      <c r="F588" s="28"/>
      <c r="G588" s="27"/>
      <c r="H588" s="225"/>
      <c r="I588" s="248"/>
      <c r="J588" s="248"/>
      <c r="K588" s="248"/>
      <c r="L588" s="26" t="s">
        <v>114</v>
      </c>
      <c r="M588" s="25"/>
      <c r="N588" s="26" t="s">
        <v>112</v>
      </c>
      <c r="O588" s="25"/>
      <c r="P588" s="26" t="s">
        <v>111</v>
      </c>
      <c r="Q588" s="25"/>
      <c r="R588" s="26" t="s">
        <v>110</v>
      </c>
      <c r="S588" s="25"/>
      <c r="T588" s="26" t="s">
        <v>109</v>
      </c>
      <c r="U588" s="25"/>
      <c r="V588" s="26" t="s">
        <v>108</v>
      </c>
      <c r="W588" s="25"/>
      <c r="X588" s="26" t="s">
        <v>107</v>
      </c>
      <c r="Y588" s="25"/>
      <c r="Z588" s="26" t="s">
        <v>106</v>
      </c>
      <c r="AA588" s="25"/>
      <c r="AB588" s="24"/>
      <c r="AC588" s="25"/>
      <c r="AD588" s="24"/>
      <c r="AE588" s="23"/>
      <c r="AF588" s="251"/>
      <c r="AG588" s="251"/>
      <c r="AH588" s="22"/>
      <c r="AI588" s="11"/>
      <c r="AJ588" s="265"/>
      <c r="AK588" s="267"/>
      <c r="AL588" s="263"/>
      <c r="AM588" s="265"/>
      <c r="AN588" s="267"/>
      <c r="AO588" s="263"/>
      <c r="AP588" s="265"/>
      <c r="AQ588" s="267"/>
      <c r="AR588" s="263"/>
      <c r="AS588" s="265"/>
      <c r="AT588" s="267"/>
      <c r="AU588" s="263"/>
      <c r="AV588" s="265"/>
      <c r="AW588" s="275"/>
      <c r="AX588" s="270"/>
      <c r="AY588" s="292"/>
      <c r="AZ588" s="228"/>
      <c r="BA588" s="228"/>
      <c r="BB588" s="295"/>
    </row>
    <row r="589" spans="2:62" ht="28.15" customHeight="1" thickBot="1" x14ac:dyDescent="0.25">
      <c r="B589" s="30"/>
      <c r="C589" s="253"/>
      <c r="D589" s="51"/>
      <c r="E589" s="50"/>
      <c r="F589" s="50"/>
      <c r="G589" s="49"/>
      <c r="H589" s="226"/>
      <c r="I589" s="254"/>
      <c r="J589" s="254"/>
      <c r="K589" s="254"/>
      <c r="L589" s="48" t="s">
        <v>105</v>
      </c>
      <c r="M589" s="47"/>
      <c r="N589" s="48" t="s">
        <v>103</v>
      </c>
      <c r="O589" s="47"/>
      <c r="P589" s="48" t="s">
        <v>102</v>
      </c>
      <c r="Q589" s="47"/>
      <c r="R589" s="48" t="s">
        <v>101</v>
      </c>
      <c r="S589" s="47"/>
      <c r="T589" s="48">
        <v>20</v>
      </c>
      <c r="U589" s="47"/>
      <c r="V589" s="48" t="s">
        <v>100</v>
      </c>
      <c r="W589" s="47"/>
      <c r="X589" s="48" t="s">
        <v>99</v>
      </c>
      <c r="Y589" s="47"/>
      <c r="Z589" s="48" t="s">
        <v>98</v>
      </c>
      <c r="AA589" s="47"/>
      <c r="AB589" s="16"/>
      <c r="AC589" s="47"/>
      <c r="AD589" s="16"/>
      <c r="AE589" s="46"/>
      <c r="AF589" s="255"/>
      <c r="AG589" s="255"/>
      <c r="AH589" s="45"/>
      <c r="AI589" s="11"/>
      <c r="AJ589" s="266"/>
      <c r="AK589" s="268"/>
      <c r="AL589" s="264"/>
      <c r="AM589" s="266"/>
      <c r="AN589" s="268"/>
      <c r="AO589" s="264"/>
      <c r="AP589" s="266"/>
      <c r="AQ589" s="268"/>
      <c r="AR589" s="264"/>
      <c r="AS589" s="266"/>
      <c r="AT589" s="268"/>
      <c r="AU589" s="264"/>
      <c r="AV589" s="266"/>
      <c r="AW589" s="276"/>
      <c r="AX589" s="271"/>
      <c r="AY589" s="293"/>
      <c r="AZ589" s="229"/>
      <c r="BA589" s="229"/>
      <c r="BB589" s="296"/>
    </row>
    <row r="590" spans="2:62" ht="28.15" customHeight="1" x14ac:dyDescent="0.2">
      <c r="B590" s="30"/>
      <c r="C590" s="242">
        <v>3</v>
      </c>
      <c r="D590" s="44"/>
      <c r="E590" s="43"/>
      <c r="F590" s="43"/>
      <c r="G590" s="42"/>
      <c r="H590" s="223"/>
      <c r="I590" s="246"/>
      <c r="J590" s="246"/>
      <c r="K590" s="246"/>
      <c r="L590" s="41" t="s">
        <v>133</v>
      </c>
      <c r="M590" s="40"/>
      <c r="N590" s="41" t="s">
        <v>131</v>
      </c>
      <c r="O590" s="40"/>
      <c r="P590" s="41" t="s">
        <v>130</v>
      </c>
      <c r="Q590" s="40"/>
      <c r="R590" s="41" t="s">
        <v>129</v>
      </c>
      <c r="S590" s="40"/>
      <c r="T590" s="41" t="s">
        <v>128</v>
      </c>
      <c r="U590" s="40"/>
      <c r="V590" s="41" t="s">
        <v>127</v>
      </c>
      <c r="W590" s="40"/>
      <c r="X590" s="41" t="s">
        <v>126</v>
      </c>
      <c r="Y590" s="40"/>
      <c r="Z590" s="41" t="s">
        <v>125</v>
      </c>
      <c r="AA590" s="40"/>
      <c r="AB590" s="39"/>
      <c r="AC590" s="40"/>
      <c r="AD590" s="39"/>
      <c r="AE590" s="38"/>
      <c r="AF590" s="250"/>
      <c r="AG590" s="250"/>
      <c r="AH590" s="37"/>
      <c r="AI590" s="11"/>
      <c r="AJ590" s="233">
        <f>SUMPRODUCT(LEN($M590:$AA593)-LEN(SUBSTITUTE($M590:$AA593,"A", "")))</f>
        <v>0</v>
      </c>
      <c r="AK590" s="239">
        <f>SUMPRODUCT(LEN($AD590:$AD593)-LEN(SUBSTITUTE($AD590:$AD593,"A", "")))</f>
        <v>0</v>
      </c>
      <c r="AL590" s="230">
        <f>SUMPRODUCT(LEN($AC590:$AC593)-LEN(SUBSTITUTE($AC590:$AC593,"A", "")))</f>
        <v>0</v>
      </c>
      <c r="AM590" s="233">
        <f>SUMPRODUCT(LEN($M590:$AA593)-LEN(SUBSTITUTE($M590:$AA593,"S", "")))</f>
        <v>0</v>
      </c>
      <c r="AN590" s="239">
        <f>SUMPRODUCT(LEN($AD590:$AD593)-LEN(SUBSTITUTE($AD590:$AD593,"S", "")))</f>
        <v>0</v>
      </c>
      <c r="AO590" s="230">
        <f>SUMPRODUCT(LEN($AC590:$AC593)-LEN(SUBSTITUTE($AC590:$AC593,"S", "")))</f>
        <v>0</v>
      </c>
      <c r="AP590" s="233">
        <f>SUMPRODUCT(LEN($M590:$AA593)-LEN(SUBSTITUTE($M590:$AA593,"F", "")))</f>
        <v>0</v>
      </c>
      <c r="AQ590" s="239">
        <f>SUMPRODUCT(LEN($AD590:$AD593)-LEN(SUBSTITUTE($AD590:$AD593,"F", "")))</f>
        <v>0</v>
      </c>
      <c r="AR590" s="230">
        <f>SUMPRODUCT(LEN($AC590:$AC593)-LEN(SUBSTITUTE($AC590:$AC593,"F", "")))</f>
        <v>0</v>
      </c>
      <c r="AS590" s="233">
        <f>SUMPRODUCT(LEN($M590:$AA593)-LEN(SUBSTITUTE($M590:$AA593,"G", "")))</f>
        <v>0</v>
      </c>
      <c r="AT590" s="239">
        <f>SUMPRODUCT(LEN($AD590:$AD593)-LEN(SUBSTITUTE($AD590:$AD593,"G", "")))</f>
        <v>0</v>
      </c>
      <c r="AU590" s="230">
        <f>SUMPRODUCT(LEN($AC590:$AC593)-LEN(SUBSTITUTE($AC590:$AC593,"G", "")))</f>
        <v>0</v>
      </c>
      <c r="AV590" s="233">
        <f>SUMPRODUCT(LEN($L590:$AA593)-LEN(SUBSTITUTE($L590:$AA593,"M", "")))</f>
        <v>0</v>
      </c>
      <c r="AW590" s="236">
        <f>SUMPRODUCT(LEN($AD590:$AD593)-LEN(SUBSTITUTE($AD590:$AD593,"M", "")))</f>
        <v>0</v>
      </c>
      <c r="AX590" s="269">
        <f>SUMPRODUCT(LEN($AC590:$AC593)-LEN(SUBSTITUTE($AC590:$AC593,"M", "")))</f>
        <v>0</v>
      </c>
      <c r="AY590" s="291">
        <f>SUMPRODUCT(LEN($AE590:$AE593)-LEN(SUBSTITUTE($AE590:$AE593,"S", "")))</f>
        <v>0</v>
      </c>
      <c r="AZ590" s="227">
        <f>SUMPRODUCT(LEN($AE590:$AE593)-LEN(SUBSTITUTE($AE590:$AE593,"F", "")))</f>
        <v>0</v>
      </c>
      <c r="BA590" s="227">
        <f>SUMPRODUCT(LEN($AE590:$AE593)-LEN(SUBSTITUTE($AE590:$AE593,"G", "")))</f>
        <v>0</v>
      </c>
      <c r="BB590" s="294">
        <f>SUMPRODUCT(LEN($AE590:$AE593)-LEN(SUBSTITUTE($AE590:$AE593,"M", "")))</f>
        <v>0</v>
      </c>
    </row>
    <row r="591" spans="2:62" ht="28.15" customHeight="1" thickBot="1" x14ac:dyDescent="0.25">
      <c r="B591" s="30"/>
      <c r="C591" s="243"/>
      <c r="D591" s="36"/>
      <c r="E591" s="35"/>
      <c r="F591" s="35"/>
      <c r="G591" s="34"/>
      <c r="H591" s="224"/>
      <c r="I591" s="247"/>
      <c r="J591" s="247"/>
      <c r="K591" s="247"/>
      <c r="L591" s="33" t="s">
        <v>123</v>
      </c>
      <c r="M591" s="32"/>
      <c r="N591" s="33" t="s">
        <v>122</v>
      </c>
      <c r="O591" s="32"/>
      <c r="P591" s="33" t="s">
        <v>120</v>
      </c>
      <c r="Q591" s="32"/>
      <c r="R591" s="33" t="s">
        <v>119</v>
      </c>
      <c r="S591" s="32"/>
      <c r="T591" s="33" t="s">
        <v>118</v>
      </c>
      <c r="U591" s="32"/>
      <c r="V591" s="33" t="s">
        <v>117</v>
      </c>
      <c r="W591" s="32"/>
      <c r="X591" s="33" t="s">
        <v>116</v>
      </c>
      <c r="Y591" s="32"/>
      <c r="Z591" s="33" t="s">
        <v>115</v>
      </c>
      <c r="AA591" s="32"/>
      <c r="AB591" s="31"/>
      <c r="AC591" s="32"/>
      <c r="AD591" s="31"/>
      <c r="AE591" s="23"/>
      <c r="AF591" s="251"/>
      <c r="AG591" s="251"/>
      <c r="AH591" s="22"/>
      <c r="AI591" s="11"/>
      <c r="AJ591" s="265"/>
      <c r="AK591" s="267"/>
      <c r="AL591" s="263"/>
      <c r="AM591" s="265"/>
      <c r="AN591" s="267"/>
      <c r="AO591" s="263"/>
      <c r="AP591" s="265"/>
      <c r="AQ591" s="267"/>
      <c r="AR591" s="263"/>
      <c r="AS591" s="265"/>
      <c r="AT591" s="267"/>
      <c r="AU591" s="263"/>
      <c r="AV591" s="265"/>
      <c r="AW591" s="275"/>
      <c r="AX591" s="270"/>
      <c r="AY591" s="292"/>
      <c r="AZ591" s="228"/>
      <c r="BA591" s="228"/>
      <c r="BB591" s="295"/>
    </row>
    <row r="592" spans="2:62" ht="28.15" customHeight="1" x14ac:dyDescent="0.2">
      <c r="B592" s="30"/>
      <c r="C592" s="244"/>
      <c r="D592" s="29"/>
      <c r="E592" s="28"/>
      <c r="F592" s="28"/>
      <c r="G592" s="27"/>
      <c r="H592" s="225"/>
      <c r="I592" s="248"/>
      <c r="J592" s="248"/>
      <c r="K592" s="248"/>
      <c r="L592" s="26" t="s">
        <v>114</v>
      </c>
      <c r="M592" s="25"/>
      <c r="N592" s="26" t="s">
        <v>112</v>
      </c>
      <c r="O592" s="25"/>
      <c r="P592" s="26" t="s">
        <v>111</v>
      </c>
      <c r="Q592" s="25"/>
      <c r="R592" s="26" t="s">
        <v>110</v>
      </c>
      <c r="S592" s="25"/>
      <c r="T592" s="26" t="s">
        <v>109</v>
      </c>
      <c r="U592" s="25"/>
      <c r="V592" s="26" t="s">
        <v>108</v>
      </c>
      <c r="W592" s="25"/>
      <c r="X592" s="26" t="s">
        <v>107</v>
      </c>
      <c r="Y592" s="25"/>
      <c r="Z592" s="26" t="s">
        <v>106</v>
      </c>
      <c r="AA592" s="25"/>
      <c r="AB592" s="24"/>
      <c r="AC592" s="25"/>
      <c r="AD592" s="24"/>
      <c r="AE592" s="23"/>
      <c r="AF592" s="251"/>
      <c r="AG592" s="251"/>
      <c r="AH592" s="22"/>
      <c r="AI592" s="11"/>
      <c r="AJ592" s="265"/>
      <c r="AK592" s="267"/>
      <c r="AL592" s="263"/>
      <c r="AM592" s="265"/>
      <c r="AN592" s="267"/>
      <c r="AO592" s="263"/>
      <c r="AP592" s="265"/>
      <c r="AQ592" s="267"/>
      <c r="AR592" s="263"/>
      <c r="AS592" s="265"/>
      <c r="AT592" s="267"/>
      <c r="AU592" s="263"/>
      <c r="AV592" s="265"/>
      <c r="AW592" s="275"/>
      <c r="AX592" s="270"/>
      <c r="AY592" s="292"/>
      <c r="AZ592" s="228"/>
      <c r="BA592" s="228"/>
      <c r="BB592" s="295"/>
    </row>
    <row r="593" spans="2:62" ht="28.15" customHeight="1" thickBot="1" x14ac:dyDescent="0.25">
      <c r="B593" s="21"/>
      <c r="C593" s="245"/>
      <c r="D593" s="20"/>
      <c r="E593" s="19"/>
      <c r="F593" s="19"/>
      <c r="G593" s="18"/>
      <c r="H593" s="226"/>
      <c r="I593" s="249"/>
      <c r="J593" s="249"/>
      <c r="K593" s="249"/>
      <c r="L593" s="17" t="s">
        <v>105</v>
      </c>
      <c r="M593" s="15"/>
      <c r="N593" s="17" t="s">
        <v>103</v>
      </c>
      <c r="O593" s="15"/>
      <c r="P593" s="17" t="s">
        <v>102</v>
      </c>
      <c r="Q593" s="15"/>
      <c r="R593" s="17" t="s">
        <v>101</v>
      </c>
      <c r="S593" s="15"/>
      <c r="T593" s="17">
        <v>20</v>
      </c>
      <c r="U593" s="15"/>
      <c r="V593" s="17" t="s">
        <v>100</v>
      </c>
      <c r="W593" s="15"/>
      <c r="X593" s="17" t="s">
        <v>99</v>
      </c>
      <c r="Y593" s="15"/>
      <c r="Z593" s="17" t="s">
        <v>98</v>
      </c>
      <c r="AA593" s="15"/>
      <c r="AB593" s="16"/>
      <c r="AC593" s="15"/>
      <c r="AD593" s="14"/>
      <c r="AE593" s="13"/>
      <c r="AF593" s="252"/>
      <c r="AG593" s="252"/>
      <c r="AH593" s="12"/>
      <c r="AI593" s="11"/>
      <c r="AJ593" s="266"/>
      <c r="AK593" s="268"/>
      <c r="AL593" s="264"/>
      <c r="AM593" s="266"/>
      <c r="AN593" s="268"/>
      <c r="AO593" s="264"/>
      <c r="AP593" s="266"/>
      <c r="AQ593" s="268"/>
      <c r="AR593" s="264"/>
      <c r="AS593" s="266"/>
      <c r="AT593" s="268"/>
      <c r="AU593" s="264"/>
      <c r="AV593" s="266"/>
      <c r="AW593" s="276"/>
      <c r="AX593" s="271"/>
      <c r="AY593" s="293"/>
      <c r="AZ593" s="229"/>
      <c r="BA593" s="229"/>
      <c r="BB593" s="296"/>
    </row>
    <row r="594" spans="2:62" ht="85.9" customHeight="1" thickTop="1" thickBot="1" x14ac:dyDescent="0.35">
      <c r="B594" s="105" t="s">
        <v>174</v>
      </c>
      <c r="C594" s="95" t="s">
        <v>173</v>
      </c>
      <c r="D594" s="100" t="s">
        <v>172</v>
      </c>
      <c r="E594" s="104" t="s">
        <v>171</v>
      </c>
      <c r="F594" s="103"/>
      <c r="G594" s="102"/>
      <c r="H594" s="101" t="s">
        <v>170</v>
      </c>
      <c r="I594" s="100" t="s">
        <v>96</v>
      </c>
      <c r="J594" s="100" t="s">
        <v>169</v>
      </c>
      <c r="K594" s="100" t="s">
        <v>97</v>
      </c>
      <c r="L594" s="256" t="s">
        <v>168</v>
      </c>
      <c r="M594" s="262"/>
      <c r="N594" s="256" t="s">
        <v>167</v>
      </c>
      <c r="O594" s="262"/>
      <c r="P594" s="256" t="s">
        <v>167</v>
      </c>
      <c r="Q594" s="257"/>
      <c r="R594" s="256" t="s">
        <v>167</v>
      </c>
      <c r="S594" s="257"/>
      <c r="T594" s="256" t="s">
        <v>167</v>
      </c>
      <c r="U594" s="257"/>
      <c r="V594" s="256" t="s">
        <v>167</v>
      </c>
      <c r="W594" s="257"/>
      <c r="X594" s="256" t="s">
        <v>167</v>
      </c>
      <c r="Y594" s="257"/>
      <c r="Z594" s="256" t="s">
        <v>167</v>
      </c>
      <c r="AA594" s="257"/>
      <c r="AB594" s="261" t="s">
        <v>166</v>
      </c>
      <c r="AC594" s="257"/>
      <c r="AD594" s="101" t="s">
        <v>165</v>
      </c>
      <c r="AE594" s="101" t="s">
        <v>164</v>
      </c>
      <c r="AF594" s="100" t="s">
        <v>163</v>
      </c>
      <c r="AG594" s="100" t="s">
        <v>162</v>
      </c>
      <c r="AH594" s="99" t="s">
        <v>161</v>
      </c>
      <c r="AI594" s="98"/>
      <c r="AJ594" s="96" t="s">
        <v>160</v>
      </c>
      <c r="AK594" s="95" t="s">
        <v>159</v>
      </c>
      <c r="AL594" s="94" t="s">
        <v>158</v>
      </c>
      <c r="AM594" s="96" t="s">
        <v>157</v>
      </c>
      <c r="AN594" s="95" t="s">
        <v>156</v>
      </c>
      <c r="AO594" s="94" t="s">
        <v>155</v>
      </c>
      <c r="AP594" s="96" t="s">
        <v>154</v>
      </c>
      <c r="AQ594" s="95" t="s">
        <v>153</v>
      </c>
      <c r="AR594" s="97" t="s">
        <v>152</v>
      </c>
      <c r="AS594" s="96" t="s">
        <v>151</v>
      </c>
      <c r="AT594" s="95" t="s">
        <v>150</v>
      </c>
      <c r="AU594" s="94" t="s">
        <v>149</v>
      </c>
      <c r="AV594" s="96" t="s">
        <v>148</v>
      </c>
      <c r="AW594" s="95" t="s">
        <v>147</v>
      </c>
      <c r="AX594" s="94" t="s">
        <v>146</v>
      </c>
      <c r="AY594" s="93" t="s">
        <v>145</v>
      </c>
      <c r="AZ594" s="92" t="s">
        <v>144</v>
      </c>
      <c r="BA594" s="92" t="s">
        <v>143</v>
      </c>
      <c r="BB594" s="91" t="s">
        <v>142</v>
      </c>
    </row>
    <row r="595" spans="2:62" ht="48" thickBot="1" x14ac:dyDescent="0.3">
      <c r="B595" s="90" t="s">
        <v>210</v>
      </c>
      <c r="C595" s="89"/>
      <c r="D595" s="88"/>
      <c r="E595" s="258"/>
      <c r="F595" s="259"/>
      <c r="G595" s="260"/>
      <c r="H595" s="87" t="s">
        <v>140</v>
      </c>
      <c r="I595" s="86"/>
      <c r="J595" s="86"/>
      <c r="K595" s="85"/>
      <c r="L595" s="84"/>
      <c r="M595" s="81"/>
      <c r="N595" s="84"/>
      <c r="O595" s="81"/>
      <c r="P595" s="84"/>
      <c r="Q595" s="81"/>
      <c r="R595" s="84"/>
      <c r="S595" s="81"/>
      <c r="T595" s="84"/>
      <c r="U595" s="81"/>
      <c r="V595" s="84"/>
      <c r="W595" s="81"/>
      <c r="X595" s="84"/>
      <c r="Y595" s="81"/>
      <c r="Z595" s="84"/>
      <c r="AA595" s="83"/>
      <c r="AB595" s="82" t="s">
        <v>139</v>
      </c>
      <c r="AC595" s="81"/>
      <c r="AD595" s="81"/>
      <c r="AE595" s="81"/>
      <c r="AF595" s="80"/>
      <c r="AG595" s="80"/>
      <c r="AH595" s="60"/>
      <c r="AI595" s="79" t="s">
        <v>138</v>
      </c>
      <c r="AJ595" s="78">
        <f t="shared" ref="AJ595:BB595" si="78">SUM(AJ597:AJ608)</f>
        <v>40</v>
      </c>
      <c r="AK595" s="77">
        <f t="shared" si="78"/>
        <v>3</v>
      </c>
      <c r="AL595" s="76">
        <f t="shared" si="78"/>
        <v>0</v>
      </c>
      <c r="AM595" s="78">
        <f t="shared" si="78"/>
        <v>11</v>
      </c>
      <c r="AN595" s="77">
        <f t="shared" si="78"/>
        <v>2</v>
      </c>
      <c r="AO595" s="76">
        <f t="shared" si="78"/>
        <v>0</v>
      </c>
      <c r="AP595" s="78">
        <f t="shared" si="78"/>
        <v>0</v>
      </c>
      <c r="AQ595" s="77">
        <f t="shared" si="78"/>
        <v>0</v>
      </c>
      <c r="AR595" s="76">
        <f t="shared" si="78"/>
        <v>0</v>
      </c>
      <c r="AS595" s="78">
        <f t="shared" si="78"/>
        <v>5</v>
      </c>
      <c r="AT595" s="77">
        <f t="shared" si="78"/>
        <v>0</v>
      </c>
      <c r="AU595" s="76">
        <f t="shared" si="78"/>
        <v>0</v>
      </c>
      <c r="AV595" s="78">
        <f t="shared" si="78"/>
        <v>3</v>
      </c>
      <c r="AW595" s="77">
        <f t="shared" si="78"/>
        <v>0</v>
      </c>
      <c r="AX595" s="76">
        <f t="shared" si="78"/>
        <v>0</v>
      </c>
      <c r="AY595" s="75">
        <f t="shared" si="78"/>
        <v>0</v>
      </c>
      <c r="AZ595" s="74">
        <f t="shared" si="78"/>
        <v>0</v>
      </c>
      <c r="BA595" s="74">
        <f t="shared" si="78"/>
        <v>0</v>
      </c>
      <c r="BB595" s="73">
        <f t="shared" si="78"/>
        <v>0</v>
      </c>
      <c r="BC595" s="72" t="s">
        <v>137</v>
      </c>
      <c r="BF595" s="5">
        <f>SUM(AJ595:AL595)/$BG$5</f>
        <v>43</v>
      </c>
      <c r="BG595" s="5">
        <f>SUM(AM595:AO595,AY595)/$BG$5</f>
        <v>13</v>
      </c>
      <c r="BH595" s="5">
        <f>SUM(AP595:AR595,AZ595)/$BG$5</f>
        <v>0</v>
      </c>
      <c r="BI595" s="5">
        <f>SUM(AS595:AU595,BA595)/$BG$5</f>
        <v>5</v>
      </c>
      <c r="BJ595" s="5">
        <f>SUM(AV595:AX595,BB595)/$BG$5</f>
        <v>3</v>
      </c>
    </row>
    <row r="596" spans="2:62" ht="37.5" thickBot="1" x14ac:dyDescent="0.3">
      <c r="B596" s="71"/>
      <c r="C596" s="70"/>
      <c r="D596" s="69"/>
      <c r="E596" s="68"/>
      <c r="F596" s="68"/>
      <c r="G596" s="67"/>
      <c r="H596" s="66"/>
      <c r="I596" s="64"/>
      <c r="J596" s="64"/>
      <c r="K596" s="65"/>
      <c r="L596" s="64"/>
      <c r="M596" s="62"/>
      <c r="N596" s="64"/>
      <c r="O596" s="62"/>
      <c r="P596" s="64"/>
      <c r="Q596" s="62"/>
      <c r="R596" s="64"/>
      <c r="S596" s="62"/>
      <c r="T596" s="64"/>
      <c r="U596" s="62"/>
      <c r="V596" s="64"/>
      <c r="W596" s="62"/>
      <c r="X596" s="64"/>
      <c r="Y596" s="62"/>
      <c r="Z596" s="64"/>
      <c r="AA596" s="62"/>
      <c r="AB596" s="63"/>
      <c r="AC596" s="62"/>
      <c r="AD596" s="62"/>
      <c r="AE596" s="62"/>
      <c r="AF596" s="61"/>
      <c r="AG596" s="61"/>
      <c r="AH596" s="60"/>
      <c r="AI596" s="59" t="s">
        <v>136</v>
      </c>
      <c r="AJ596" s="214">
        <f t="shared" ref="AJ596:BB596" si="79">AJ595/1</f>
        <v>40</v>
      </c>
      <c r="AK596" s="213">
        <f t="shared" si="79"/>
        <v>3</v>
      </c>
      <c r="AL596" s="212">
        <f t="shared" si="79"/>
        <v>0</v>
      </c>
      <c r="AM596" s="214">
        <f t="shared" si="79"/>
        <v>11</v>
      </c>
      <c r="AN596" s="213">
        <f t="shared" si="79"/>
        <v>2</v>
      </c>
      <c r="AO596" s="212">
        <f t="shared" si="79"/>
        <v>0</v>
      </c>
      <c r="AP596" s="214">
        <f t="shared" si="79"/>
        <v>0</v>
      </c>
      <c r="AQ596" s="213">
        <f t="shared" si="79"/>
        <v>0</v>
      </c>
      <c r="AR596" s="212">
        <f t="shared" si="79"/>
        <v>0</v>
      </c>
      <c r="AS596" s="214">
        <f t="shared" si="79"/>
        <v>5</v>
      </c>
      <c r="AT596" s="213">
        <f t="shared" si="79"/>
        <v>0</v>
      </c>
      <c r="AU596" s="212">
        <f t="shared" si="79"/>
        <v>0</v>
      </c>
      <c r="AV596" s="214">
        <f t="shared" si="79"/>
        <v>3</v>
      </c>
      <c r="AW596" s="213">
        <f t="shared" si="79"/>
        <v>0</v>
      </c>
      <c r="AX596" s="212">
        <f t="shared" si="79"/>
        <v>0</v>
      </c>
      <c r="AY596" s="211">
        <f t="shared" si="79"/>
        <v>0</v>
      </c>
      <c r="AZ596" s="210">
        <f t="shared" si="79"/>
        <v>0</v>
      </c>
      <c r="BA596" s="210">
        <f t="shared" si="79"/>
        <v>0</v>
      </c>
      <c r="BB596" s="209">
        <f t="shared" si="79"/>
        <v>0</v>
      </c>
      <c r="BC596" s="52" t="s">
        <v>135</v>
      </c>
    </row>
    <row r="597" spans="2:62" ht="28.15" customHeight="1" x14ac:dyDescent="0.2">
      <c r="B597" s="30"/>
      <c r="C597" s="242">
        <v>1</v>
      </c>
      <c r="D597" s="44"/>
      <c r="E597" s="43"/>
      <c r="F597" s="43"/>
      <c r="G597" s="42"/>
      <c r="H597" s="223" t="s">
        <v>183</v>
      </c>
      <c r="I597" s="246">
        <v>88</v>
      </c>
      <c r="J597" s="246">
        <v>30</v>
      </c>
      <c r="K597" s="246">
        <v>7</v>
      </c>
      <c r="L597" s="41" t="s">
        <v>133</v>
      </c>
      <c r="M597" s="40" t="s">
        <v>689</v>
      </c>
      <c r="N597" s="41" t="s">
        <v>131</v>
      </c>
      <c r="O597" s="40" t="s">
        <v>1315</v>
      </c>
      <c r="P597" s="41" t="s">
        <v>130</v>
      </c>
      <c r="Q597" s="40" t="s">
        <v>613</v>
      </c>
      <c r="R597" s="41" t="s">
        <v>129</v>
      </c>
      <c r="S597" s="40" t="s">
        <v>186</v>
      </c>
      <c r="T597" s="41" t="s">
        <v>128</v>
      </c>
      <c r="U597" s="40" t="s">
        <v>175</v>
      </c>
      <c r="V597" s="41" t="s">
        <v>127</v>
      </c>
      <c r="W597" s="40" t="s">
        <v>113</v>
      </c>
      <c r="X597" s="41" t="s">
        <v>126</v>
      </c>
      <c r="Y597" s="40"/>
      <c r="Z597" s="41" t="s">
        <v>125</v>
      </c>
      <c r="AA597" s="40"/>
      <c r="AB597" s="39"/>
      <c r="AC597" s="40"/>
      <c r="AD597" s="39" t="s">
        <v>420</v>
      </c>
      <c r="AE597" s="38"/>
      <c r="AF597" s="250"/>
      <c r="AG597" s="250"/>
      <c r="AH597" s="37"/>
      <c r="AI597" s="11"/>
      <c r="AJ597" s="233">
        <f>SUMPRODUCT(LEN($M597:$AA600)-LEN(SUBSTITUTE($M597:$AA600,"A", "")))</f>
        <v>40</v>
      </c>
      <c r="AK597" s="239">
        <f>SUMPRODUCT(LEN($AD597:$AD600)-LEN(SUBSTITUTE($AD597:$AD600,"A", "")))</f>
        <v>3</v>
      </c>
      <c r="AL597" s="230">
        <f>SUMPRODUCT(LEN($AC597:$AC600)-LEN(SUBSTITUTE($AC597:$AC600,"A", "")))</f>
        <v>0</v>
      </c>
      <c r="AM597" s="233">
        <f>SUMPRODUCT(LEN($M597:$AA600)-LEN(SUBSTITUTE($M597:$AA600,"S", "")))</f>
        <v>11</v>
      </c>
      <c r="AN597" s="239">
        <f>SUMPRODUCT(LEN($AD597:$AD600)-LEN(SUBSTITUTE($AD597:$AD600,"S", "")))</f>
        <v>2</v>
      </c>
      <c r="AO597" s="230">
        <f>SUMPRODUCT(LEN($AC597:$AC600)-LEN(SUBSTITUTE($AC597:$AC600,"S", "")))</f>
        <v>0</v>
      </c>
      <c r="AP597" s="233">
        <f>SUMPRODUCT(LEN($M597:$AA600)-LEN(SUBSTITUTE($M597:$AA600,"F", "")))</f>
        <v>0</v>
      </c>
      <c r="AQ597" s="239">
        <f>SUMPRODUCT(LEN($AD597:$AD600)-LEN(SUBSTITUTE($AD597:$AD600,"F", "")))</f>
        <v>0</v>
      </c>
      <c r="AR597" s="230">
        <f>SUMPRODUCT(LEN($AC597:$AC600)-LEN(SUBSTITUTE($AC597:$AC600,"F", "")))</f>
        <v>0</v>
      </c>
      <c r="AS597" s="233">
        <f>SUMPRODUCT(LEN($M597:$AA600)-LEN(SUBSTITUTE($M597:$AA600,"G", "")))</f>
        <v>5</v>
      </c>
      <c r="AT597" s="239">
        <f>SUMPRODUCT(LEN($AD597:$AD600)-LEN(SUBSTITUTE($AD597:$AD600,"G", "")))</f>
        <v>0</v>
      </c>
      <c r="AU597" s="230">
        <f>SUMPRODUCT(LEN($AC597:$AC600)-LEN(SUBSTITUTE($AC597:$AC600,"G", "")))</f>
        <v>0</v>
      </c>
      <c r="AV597" s="233">
        <f>SUMPRODUCT(LEN($L597:$AA600)-LEN(SUBSTITUTE($L597:$AA600,"M", "")))</f>
        <v>3</v>
      </c>
      <c r="AW597" s="236">
        <f>SUMPRODUCT(LEN($AD597:$AD600)-LEN(SUBSTITUTE($AD597:$AD600,"M", "")))</f>
        <v>0</v>
      </c>
      <c r="AX597" s="269">
        <f>SUMPRODUCT(LEN($AC597:$AC600)-LEN(SUBSTITUTE($AC597:$AC600,"M", "")))</f>
        <v>0</v>
      </c>
      <c r="AY597" s="291">
        <f>SUMPRODUCT(LEN($AE597:$AE600)-LEN(SUBSTITUTE($AE597:$AE600,"S", "")))</f>
        <v>0</v>
      </c>
      <c r="AZ597" s="227">
        <f>SUMPRODUCT(LEN($AE597:$AE600)-LEN(SUBSTITUTE($AE597:$AE600,"F", "")))</f>
        <v>0</v>
      </c>
      <c r="BA597" s="227">
        <f>SUMPRODUCT(LEN($AE597:$AE600)-LEN(SUBSTITUTE($AE597:$AE600,"G", "")))</f>
        <v>0</v>
      </c>
      <c r="BB597" s="294">
        <f>SUMPRODUCT(LEN($AE597:$AE600)-LEN(SUBSTITUTE($AE597:$AE600,"M", "")))</f>
        <v>0</v>
      </c>
    </row>
    <row r="598" spans="2:62" ht="28.15" customHeight="1" thickBot="1" x14ac:dyDescent="0.25">
      <c r="B598" s="30"/>
      <c r="C598" s="243"/>
      <c r="D598" s="36"/>
      <c r="E598" s="35"/>
      <c r="F598" s="35"/>
      <c r="G598" s="34"/>
      <c r="H598" s="224"/>
      <c r="I598" s="247"/>
      <c r="J598" s="247"/>
      <c r="K598" s="247"/>
      <c r="L598" s="33" t="s">
        <v>123</v>
      </c>
      <c r="M598" s="32" t="s">
        <v>1602</v>
      </c>
      <c r="N598" s="33" t="s">
        <v>122</v>
      </c>
      <c r="O598" s="32" t="s">
        <v>132</v>
      </c>
      <c r="P598" s="33" t="s">
        <v>120</v>
      </c>
      <c r="Q598" s="32" t="s">
        <v>389</v>
      </c>
      <c r="R598" s="33" t="s">
        <v>119</v>
      </c>
      <c r="S598" s="32" t="s">
        <v>132</v>
      </c>
      <c r="T598" s="33" t="s">
        <v>118</v>
      </c>
      <c r="U598" s="32" t="s">
        <v>188</v>
      </c>
      <c r="V598" s="33" t="s">
        <v>117</v>
      </c>
      <c r="W598" s="32" t="s">
        <v>121</v>
      </c>
      <c r="X598" s="33" t="s">
        <v>116</v>
      </c>
      <c r="Y598" s="32"/>
      <c r="Z598" s="33" t="s">
        <v>115</v>
      </c>
      <c r="AA598" s="32"/>
      <c r="AB598" s="31"/>
      <c r="AC598" s="32"/>
      <c r="AD598" s="31"/>
      <c r="AE598" s="23"/>
      <c r="AF598" s="251"/>
      <c r="AG598" s="251"/>
      <c r="AH598" s="22"/>
      <c r="AI598" s="11"/>
      <c r="AJ598" s="265"/>
      <c r="AK598" s="267"/>
      <c r="AL598" s="263"/>
      <c r="AM598" s="265"/>
      <c r="AN598" s="267"/>
      <c r="AO598" s="263"/>
      <c r="AP598" s="265"/>
      <c r="AQ598" s="267"/>
      <c r="AR598" s="263"/>
      <c r="AS598" s="265"/>
      <c r="AT598" s="267"/>
      <c r="AU598" s="263"/>
      <c r="AV598" s="265"/>
      <c r="AW598" s="275"/>
      <c r="AX598" s="270"/>
      <c r="AY598" s="292"/>
      <c r="AZ598" s="228"/>
      <c r="BA598" s="228"/>
      <c r="BB598" s="295"/>
    </row>
    <row r="599" spans="2:62" ht="28.15" customHeight="1" x14ac:dyDescent="0.2">
      <c r="B599" s="30"/>
      <c r="C599" s="244"/>
      <c r="D599" s="29"/>
      <c r="E599" s="28"/>
      <c r="F599" s="28"/>
      <c r="G599" s="27"/>
      <c r="H599" s="225">
        <v>236</v>
      </c>
      <c r="I599" s="248"/>
      <c r="J599" s="248"/>
      <c r="K599" s="248"/>
      <c r="L599" s="26" t="s">
        <v>114</v>
      </c>
      <c r="M599" s="25" t="s">
        <v>1602</v>
      </c>
      <c r="N599" s="26" t="s">
        <v>112</v>
      </c>
      <c r="O599" s="25" t="s">
        <v>186</v>
      </c>
      <c r="P599" s="26" t="s">
        <v>111</v>
      </c>
      <c r="Q599" s="25" t="s">
        <v>186</v>
      </c>
      <c r="R599" s="26" t="s">
        <v>110</v>
      </c>
      <c r="S599" s="25" t="s">
        <v>376</v>
      </c>
      <c r="T599" s="26" t="s">
        <v>109</v>
      </c>
      <c r="U599" s="25" t="s">
        <v>187</v>
      </c>
      <c r="V599" s="26" t="s">
        <v>108</v>
      </c>
      <c r="W599" s="25" t="s">
        <v>121</v>
      </c>
      <c r="X599" s="26" t="s">
        <v>107</v>
      </c>
      <c r="Y599" s="25"/>
      <c r="Z599" s="26" t="s">
        <v>106</v>
      </c>
      <c r="AA599" s="25"/>
      <c r="AB599" s="24"/>
      <c r="AC599" s="25"/>
      <c r="AD599" s="24"/>
      <c r="AE599" s="23"/>
      <c r="AF599" s="251"/>
      <c r="AG599" s="251"/>
      <c r="AH599" s="22"/>
      <c r="AI599" s="11"/>
      <c r="AJ599" s="265"/>
      <c r="AK599" s="267"/>
      <c r="AL599" s="263"/>
      <c r="AM599" s="265"/>
      <c r="AN599" s="267"/>
      <c r="AO599" s="263"/>
      <c r="AP599" s="265"/>
      <c r="AQ599" s="267"/>
      <c r="AR599" s="263"/>
      <c r="AS599" s="265"/>
      <c r="AT599" s="267"/>
      <c r="AU599" s="263"/>
      <c r="AV599" s="265"/>
      <c r="AW599" s="275"/>
      <c r="AX599" s="270"/>
      <c r="AY599" s="292"/>
      <c r="AZ599" s="228"/>
      <c r="BA599" s="228"/>
      <c r="BB599" s="295"/>
    </row>
    <row r="600" spans="2:62" ht="28.15" customHeight="1" thickBot="1" x14ac:dyDescent="0.25">
      <c r="B600" s="30"/>
      <c r="C600" s="253"/>
      <c r="D600" s="51"/>
      <c r="E600" s="50"/>
      <c r="F600" s="50"/>
      <c r="G600" s="49"/>
      <c r="H600" s="226"/>
      <c r="I600" s="254"/>
      <c r="J600" s="254"/>
      <c r="K600" s="254"/>
      <c r="L600" s="48" t="s">
        <v>105</v>
      </c>
      <c r="M600" s="47" t="s">
        <v>634</v>
      </c>
      <c r="N600" s="48" t="s">
        <v>103</v>
      </c>
      <c r="O600" s="47" t="s">
        <v>104</v>
      </c>
      <c r="P600" s="48" t="s">
        <v>102</v>
      </c>
      <c r="Q600" s="47" t="s">
        <v>377</v>
      </c>
      <c r="R600" s="48" t="s">
        <v>101</v>
      </c>
      <c r="S600" s="47" t="s">
        <v>186</v>
      </c>
      <c r="T600" s="48">
        <v>20</v>
      </c>
      <c r="U600" s="47" t="s">
        <v>113</v>
      </c>
      <c r="V600" s="48" t="s">
        <v>100</v>
      </c>
      <c r="W600" s="47"/>
      <c r="X600" s="48" t="s">
        <v>99</v>
      </c>
      <c r="Y600" s="47"/>
      <c r="Z600" s="48" t="s">
        <v>98</v>
      </c>
      <c r="AA600" s="47"/>
      <c r="AB600" s="16"/>
      <c r="AC600" s="47"/>
      <c r="AD600" s="16"/>
      <c r="AE600" s="46"/>
      <c r="AF600" s="255"/>
      <c r="AG600" s="255"/>
      <c r="AH600" s="45"/>
      <c r="AI600" s="11"/>
      <c r="AJ600" s="266"/>
      <c r="AK600" s="268"/>
      <c r="AL600" s="264"/>
      <c r="AM600" s="266"/>
      <c r="AN600" s="268"/>
      <c r="AO600" s="264"/>
      <c r="AP600" s="266"/>
      <c r="AQ600" s="268"/>
      <c r="AR600" s="264"/>
      <c r="AS600" s="266"/>
      <c r="AT600" s="268"/>
      <c r="AU600" s="264"/>
      <c r="AV600" s="266"/>
      <c r="AW600" s="276"/>
      <c r="AX600" s="271"/>
      <c r="AY600" s="293"/>
      <c r="AZ600" s="229"/>
      <c r="BA600" s="229"/>
      <c r="BB600" s="296"/>
    </row>
    <row r="601" spans="2:62" ht="28.15" customHeight="1" x14ac:dyDescent="0.2">
      <c r="B601" s="30"/>
      <c r="C601" s="242">
        <v>2</v>
      </c>
      <c r="D601" s="44"/>
      <c r="E601" s="43"/>
      <c r="F601" s="43"/>
      <c r="G601" s="42"/>
      <c r="H601" s="223"/>
      <c r="I601" s="246"/>
      <c r="J601" s="246"/>
      <c r="K601" s="246"/>
      <c r="L601" s="41" t="s">
        <v>133</v>
      </c>
      <c r="M601" s="40"/>
      <c r="N601" s="41" t="s">
        <v>131</v>
      </c>
      <c r="O601" s="40"/>
      <c r="P601" s="41" t="s">
        <v>130</v>
      </c>
      <c r="Q601" s="40"/>
      <c r="R601" s="41" t="s">
        <v>129</v>
      </c>
      <c r="S601" s="40"/>
      <c r="T601" s="41" t="s">
        <v>128</v>
      </c>
      <c r="U601" s="40"/>
      <c r="V601" s="41" t="s">
        <v>127</v>
      </c>
      <c r="W601" s="40"/>
      <c r="X601" s="41" t="s">
        <v>126</v>
      </c>
      <c r="Y601" s="40"/>
      <c r="Z601" s="41" t="s">
        <v>125</v>
      </c>
      <c r="AA601" s="40"/>
      <c r="AB601" s="39"/>
      <c r="AC601" s="40"/>
      <c r="AD601" s="39"/>
      <c r="AE601" s="38"/>
      <c r="AF601" s="250"/>
      <c r="AG601" s="250"/>
      <c r="AH601" s="37"/>
      <c r="AI601" s="11"/>
      <c r="AJ601" s="233">
        <f>SUMPRODUCT(LEN($M601:$AA604)-LEN(SUBSTITUTE($M601:$AA604,"A", "")))</f>
        <v>0</v>
      </c>
      <c r="AK601" s="239">
        <f>SUMPRODUCT(LEN($AD601:$AD604)-LEN(SUBSTITUTE($AD601:$AD604,"A", "")))</f>
        <v>0</v>
      </c>
      <c r="AL601" s="230">
        <f>SUMPRODUCT(LEN($AC601:$AC604)-LEN(SUBSTITUTE($AC601:$AC604,"A", "")))</f>
        <v>0</v>
      </c>
      <c r="AM601" s="233">
        <f>SUMPRODUCT(LEN($M601:$AA604)-LEN(SUBSTITUTE($M601:$AA604,"S", "")))</f>
        <v>0</v>
      </c>
      <c r="AN601" s="239">
        <f>SUMPRODUCT(LEN($AD601:$AD604)-LEN(SUBSTITUTE($AD601:$AD604,"S", "")))</f>
        <v>0</v>
      </c>
      <c r="AO601" s="230">
        <f>SUMPRODUCT(LEN($AC601:$AC604)-LEN(SUBSTITUTE($AC601:$AC604,"S", "")))</f>
        <v>0</v>
      </c>
      <c r="AP601" s="233">
        <f>SUMPRODUCT(LEN($M601:$AA604)-LEN(SUBSTITUTE($M601:$AA604,"F", "")))</f>
        <v>0</v>
      </c>
      <c r="AQ601" s="239">
        <f>SUMPRODUCT(LEN($AD601:$AD604)-LEN(SUBSTITUTE($AD601:$AD604,"F", "")))</f>
        <v>0</v>
      </c>
      <c r="AR601" s="230">
        <f>SUMPRODUCT(LEN($AC601:$AC604)-LEN(SUBSTITUTE($AC601:$AC604,"F", "")))</f>
        <v>0</v>
      </c>
      <c r="AS601" s="233">
        <f>SUMPRODUCT(LEN($M601:$AA604)-LEN(SUBSTITUTE($M601:$AA604,"G", "")))</f>
        <v>0</v>
      </c>
      <c r="AT601" s="239">
        <f>SUMPRODUCT(LEN($AD601:$AD604)-LEN(SUBSTITUTE($AD601:$AD604,"G", "")))</f>
        <v>0</v>
      </c>
      <c r="AU601" s="230">
        <f>SUMPRODUCT(LEN($AC601:$AC604)-LEN(SUBSTITUTE($AC601:$AC604,"G", "")))</f>
        <v>0</v>
      </c>
      <c r="AV601" s="233">
        <f>SUMPRODUCT(LEN($L601:$AA604)-LEN(SUBSTITUTE($L601:$AA604,"M", "")))</f>
        <v>0</v>
      </c>
      <c r="AW601" s="236">
        <f>SUMPRODUCT(LEN($AD601:$AD604)-LEN(SUBSTITUTE($AD601:$AD604,"M", "")))</f>
        <v>0</v>
      </c>
      <c r="AX601" s="269">
        <f>SUMPRODUCT(LEN($AC601:$AC604)-LEN(SUBSTITUTE($AC601:$AC604,"M", "")))</f>
        <v>0</v>
      </c>
      <c r="AY601" s="291">
        <f>SUMPRODUCT(LEN($AE601:$AE604)-LEN(SUBSTITUTE($AE601:$AE604,"S", "")))</f>
        <v>0</v>
      </c>
      <c r="AZ601" s="227">
        <f>SUMPRODUCT(LEN($AE601:$AE604)-LEN(SUBSTITUTE($AE601:$AE604,"F", "")))</f>
        <v>0</v>
      </c>
      <c r="BA601" s="227">
        <f>SUMPRODUCT(LEN($AE601:$AE604)-LEN(SUBSTITUTE($AE601:$AE604,"G", "")))</f>
        <v>0</v>
      </c>
      <c r="BB601" s="294">
        <f>SUMPRODUCT(LEN($AE601:$AE604)-LEN(SUBSTITUTE($AE601:$AE604,"M", "")))</f>
        <v>0</v>
      </c>
    </row>
    <row r="602" spans="2:62" ht="28.15" customHeight="1" thickBot="1" x14ac:dyDescent="0.25">
      <c r="B602" s="30"/>
      <c r="C602" s="243"/>
      <c r="D602" s="36"/>
      <c r="E602" s="35"/>
      <c r="F602" s="35"/>
      <c r="G602" s="34"/>
      <c r="H602" s="224"/>
      <c r="I602" s="247"/>
      <c r="J602" s="247"/>
      <c r="K602" s="247"/>
      <c r="L602" s="33" t="s">
        <v>123</v>
      </c>
      <c r="M602" s="32"/>
      <c r="N602" s="33" t="s">
        <v>122</v>
      </c>
      <c r="O602" s="32"/>
      <c r="P602" s="33" t="s">
        <v>120</v>
      </c>
      <c r="Q602" s="32"/>
      <c r="R602" s="33" t="s">
        <v>119</v>
      </c>
      <c r="S602" s="32"/>
      <c r="T602" s="33" t="s">
        <v>118</v>
      </c>
      <c r="U602" s="32"/>
      <c r="V602" s="33" t="s">
        <v>117</v>
      </c>
      <c r="W602" s="32"/>
      <c r="X602" s="33" t="s">
        <v>116</v>
      </c>
      <c r="Y602" s="32"/>
      <c r="Z602" s="33" t="s">
        <v>115</v>
      </c>
      <c r="AA602" s="32"/>
      <c r="AB602" s="31"/>
      <c r="AC602" s="32"/>
      <c r="AD602" s="31"/>
      <c r="AE602" s="23"/>
      <c r="AF602" s="251"/>
      <c r="AG602" s="251"/>
      <c r="AH602" s="22"/>
      <c r="AI602" s="11"/>
      <c r="AJ602" s="265"/>
      <c r="AK602" s="267"/>
      <c r="AL602" s="263"/>
      <c r="AM602" s="265"/>
      <c r="AN602" s="267"/>
      <c r="AO602" s="263"/>
      <c r="AP602" s="265"/>
      <c r="AQ602" s="267"/>
      <c r="AR602" s="263"/>
      <c r="AS602" s="265"/>
      <c r="AT602" s="267"/>
      <c r="AU602" s="263"/>
      <c r="AV602" s="265"/>
      <c r="AW602" s="275"/>
      <c r="AX602" s="270"/>
      <c r="AY602" s="292"/>
      <c r="AZ602" s="228"/>
      <c r="BA602" s="228"/>
      <c r="BB602" s="295"/>
    </row>
    <row r="603" spans="2:62" ht="28.15" customHeight="1" x14ac:dyDescent="0.2">
      <c r="B603" s="30"/>
      <c r="C603" s="244"/>
      <c r="D603" s="29"/>
      <c r="E603" s="28"/>
      <c r="F603" s="28"/>
      <c r="G603" s="27"/>
      <c r="H603" s="225"/>
      <c r="I603" s="248"/>
      <c r="J603" s="248"/>
      <c r="K603" s="248"/>
      <c r="L603" s="26" t="s">
        <v>114</v>
      </c>
      <c r="M603" s="25"/>
      <c r="N603" s="26" t="s">
        <v>112</v>
      </c>
      <c r="O603" s="25"/>
      <c r="P603" s="26" t="s">
        <v>111</v>
      </c>
      <c r="Q603" s="25"/>
      <c r="R603" s="26" t="s">
        <v>110</v>
      </c>
      <c r="S603" s="25"/>
      <c r="T603" s="26" t="s">
        <v>109</v>
      </c>
      <c r="U603" s="25"/>
      <c r="V603" s="26" t="s">
        <v>108</v>
      </c>
      <c r="W603" s="25"/>
      <c r="X603" s="26" t="s">
        <v>107</v>
      </c>
      <c r="Y603" s="25"/>
      <c r="Z603" s="26" t="s">
        <v>106</v>
      </c>
      <c r="AA603" s="25"/>
      <c r="AB603" s="24"/>
      <c r="AC603" s="25"/>
      <c r="AD603" s="24"/>
      <c r="AE603" s="23"/>
      <c r="AF603" s="251"/>
      <c r="AG603" s="251"/>
      <c r="AH603" s="22"/>
      <c r="AI603" s="11"/>
      <c r="AJ603" s="265"/>
      <c r="AK603" s="267"/>
      <c r="AL603" s="263"/>
      <c r="AM603" s="265"/>
      <c r="AN603" s="267"/>
      <c r="AO603" s="263"/>
      <c r="AP603" s="265"/>
      <c r="AQ603" s="267"/>
      <c r="AR603" s="263"/>
      <c r="AS603" s="265"/>
      <c r="AT603" s="267"/>
      <c r="AU603" s="263"/>
      <c r="AV603" s="265"/>
      <c r="AW603" s="275"/>
      <c r="AX603" s="270"/>
      <c r="AY603" s="292"/>
      <c r="AZ603" s="228"/>
      <c r="BA603" s="228"/>
      <c r="BB603" s="295"/>
    </row>
    <row r="604" spans="2:62" ht="28.15" customHeight="1" thickBot="1" x14ac:dyDescent="0.25">
      <c r="B604" s="30"/>
      <c r="C604" s="253"/>
      <c r="D604" s="51"/>
      <c r="E604" s="50"/>
      <c r="F604" s="50"/>
      <c r="G604" s="49"/>
      <c r="H604" s="226"/>
      <c r="I604" s="254"/>
      <c r="J604" s="254"/>
      <c r="K604" s="254"/>
      <c r="L604" s="48" t="s">
        <v>105</v>
      </c>
      <c r="M604" s="47"/>
      <c r="N604" s="48" t="s">
        <v>103</v>
      </c>
      <c r="O604" s="47"/>
      <c r="P604" s="48" t="s">
        <v>102</v>
      </c>
      <c r="Q604" s="47"/>
      <c r="R604" s="48" t="s">
        <v>101</v>
      </c>
      <c r="S604" s="47"/>
      <c r="T604" s="48">
        <v>20</v>
      </c>
      <c r="U604" s="47"/>
      <c r="V604" s="48" t="s">
        <v>100</v>
      </c>
      <c r="W604" s="47"/>
      <c r="X604" s="48" t="s">
        <v>99</v>
      </c>
      <c r="Y604" s="47"/>
      <c r="Z604" s="48" t="s">
        <v>98</v>
      </c>
      <c r="AA604" s="47"/>
      <c r="AB604" s="16"/>
      <c r="AC604" s="47"/>
      <c r="AD604" s="16"/>
      <c r="AE604" s="46"/>
      <c r="AF604" s="255"/>
      <c r="AG604" s="255"/>
      <c r="AH604" s="45"/>
      <c r="AI604" s="11"/>
      <c r="AJ604" s="266"/>
      <c r="AK604" s="268"/>
      <c r="AL604" s="264"/>
      <c r="AM604" s="266"/>
      <c r="AN604" s="268"/>
      <c r="AO604" s="264"/>
      <c r="AP604" s="266"/>
      <c r="AQ604" s="268"/>
      <c r="AR604" s="264"/>
      <c r="AS604" s="266"/>
      <c r="AT604" s="268"/>
      <c r="AU604" s="264"/>
      <c r="AV604" s="266"/>
      <c r="AW604" s="276"/>
      <c r="AX604" s="271"/>
      <c r="AY604" s="293"/>
      <c r="AZ604" s="229"/>
      <c r="BA604" s="229"/>
      <c r="BB604" s="296"/>
    </row>
    <row r="605" spans="2:62" ht="28.15" customHeight="1" x14ac:dyDescent="0.2">
      <c r="B605" s="30"/>
      <c r="C605" s="242">
        <v>3</v>
      </c>
      <c r="D605" s="44"/>
      <c r="E605" s="43"/>
      <c r="F605" s="43"/>
      <c r="G605" s="42"/>
      <c r="H605" s="223"/>
      <c r="I605" s="246"/>
      <c r="J605" s="246"/>
      <c r="K605" s="246"/>
      <c r="L605" s="41" t="s">
        <v>133</v>
      </c>
      <c r="M605" s="40"/>
      <c r="N605" s="41" t="s">
        <v>131</v>
      </c>
      <c r="O605" s="40"/>
      <c r="P605" s="41" t="s">
        <v>130</v>
      </c>
      <c r="Q605" s="40"/>
      <c r="R605" s="41" t="s">
        <v>129</v>
      </c>
      <c r="S605" s="40"/>
      <c r="T605" s="41" t="s">
        <v>128</v>
      </c>
      <c r="U605" s="40"/>
      <c r="V605" s="41" t="s">
        <v>127</v>
      </c>
      <c r="W605" s="40"/>
      <c r="X605" s="41" t="s">
        <v>126</v>
      </c>
      <c r="Y605" s="40"/>
      <c r="Z605" s="41" t="s">
        <v>125</v>
      </c>
      <c r="AA605" s="40"/>
      <c r="AB605" s="39"/>
      <c r="AC605" s="40"/>
      <c r="AD605" s="39"/>
      <c r="AE605" s="38"/>
      <c r="AF605" s="250"/>
      <c r="AG605" s="250"/>
      <c r="AH605" s="37"/>
      <c r="AI605" s="11"/>
      <c r="AJ605" s="233">
        <f>SUMPRODUCT(LEN($M605:$AA608)-LEN(SUBSTITUTE($M605:$AA608,"A", "")))</f>
        <v>0</v>
      </c>
      <c r="AK605" s="239">
        <f>SUMPRODUCT(LEN($AD605:$AD608)-LEN(SUBSTITUTE($AD605:$AD608,"A", "")))</f>
        <v>0</v>
      </c>
      <c r="AL605" s="230">
        <f>SUMPRODUCT(LEN($AC605:$AC608)-LEN(SUBSTITUTE($AC605:$AC608,"A", "")))</f>
        <v>0</v>
      </c>
      <c r="AM605" s="233">
        <f>SUMPRODUCT(LEN($M605:$AA608)-LEN(SUBSTITUTE($M605:$AA608,"S", "")))</f>
        <v>0</v>
      </c>
      <c r="AN605" s="239">
        <f>SUMPRODUCT(LEN($AD605:$AD608)-LEN(SUBSTITUTE($AD605:$AD608,"S", "")))</f>
        <v>0</v>
      </c>
      <c r="AO605" s="230">
        <f>SUMPRODUCT(LEN($AC605:$AC608)-LEN(SUBSTITUTE($AC605:$AC608,"S", "")))</f>
        <v>0</v>
      </c>
      <c r="AP605" s="233">
        <f>SUMPRODUCT(LEN($M605:$AA608)-LEN(SUBSTITUTE($M605:$AA608,"F", "")))</f>
        <v>0</v>
      </c>
      <c r="AQ605" s="239">
        <f>SUMPRODUCT(LEN($AD605:$AD608)-LEN(SUBSTITUTE($AD605:$AD608,"F", "")))</f>
        <v>0</v>
      </c>
      <c r="AR605" s="230">
        <f>SUMPRODUCT(LEN($AC605:$AC608)-LEN(SUBSTITUTE($AC605:$AC608,"F", "")))</f>
        <v>0</v>
      </c>
      <c r="AS605" s="233">
        <f>SUMPRODUCT(LEN($M605:$AA608)-LEN(SUBSTITUTE($M605:$AA608,"G", "")))</f>
        <v>0</v>
      </c>
      <c r="AT605" s="239">
        <f>SUMPRODUCT(LEN($AD605:$AD608)-LEN(SUBSTITUTE($AD605:$AD608,"G", "")))</f>
        <v>0</v>
      </c>
      <c r="AU605" s="230">
        <f>SUMPRODUCT(LEN($AC605:$AC608)-LEN(SUBSTITUTE($AC605:$AC608,"G", "")))</f>
        <v>0</v>
      </c>
      <c r="AV605" s="233">
        <f>SUMPRODUCT(LEN($L605:$AA608)-LEN(SUBSTITUTE($L605:$AA608,"M", "")))</f>
        <v>0</v>
      </c>
      <c r="AW605" s="236">
        <f>SUMPRODUCT(LEN($AD605:$AD608)-LEN(SUBSTITUTE($AD605:$AD608,"M", "")))</f>
        <v>0</v>
      </c>
      <c r="AX605" s="269">
        <f>SUMPRODUCT(LEN($AC605:$AC608)-LEN(SUBSTITUTE($AC605:$AC608,"M", "")))</f>
        <v>0</v>
      </c>
      <c r="AY605" s="291">
        <f>SUMPRODUCT(LEN($AE605:$AE608)-LEN(SUBSTITUTE($AE605:$AE608,"S", "")))</f>
        <v>0</v>
      </c>
      <c r="AZ605" s="227">
        <f>SUMPRODUCT(LEN($AE605:$AE608)-LEN(SUBSTITUTE($AE605:$AE608,"F", "")))</f>
        <v>0</v>
      </c>
      <c r="BA605" s="227">
        <f>SUMPRODUCT(LEN($AE605:$AE608)-LEN(SUBSTITUTE($AE605:$AE608,"G", "")))</f>
        <v>0</v>
      </c>
      <c r="BB605" s="294">
        <f>SUMPRODUCT(LEN($AE605:$AE608)-LEN(SUBSTITUTE($AE605:$AE608,"M", "")))</f>
        <v>0</v>
      </c>
    </row>
    <row r="606" spans="2:62" ht="28.15" customHeight="1" thickBot="1" x14ac:dyDescent="0.25">
      <c r="B606" s="30"/>
      <c r="C606" s="243"/>
      <c r="D606" s="36"/>
      <c r="E606" s="35"/>
      <c r="F606" s="35"/>
      <c r="G606" s="34"/>
      <c r="H606" s="224"/>
      <c r="I606" s="247"/>
      <c r="J606" s="247"/>
      <c r="K606" s="247"/>
      <c r="L606" s="33" t="s">
        <v>123</v>
      </c>
      <c r="M606" s="32"/>
      <c r="N606" s="33" t="s">
        <v>122</v>
      </c>
      <c r="O606" s="32"/>
      <c r="P606" s="33" t="s">
        <v>120</v>
      </c>
      <c r="Q606" s="32"/>
      <c r="R606" s="33" t="s">
        <v>119</v>
      </c>
      <c r="S606" s="32"/>
      <c r="T606" s="33" t="s">
        <v>118</v>
      </c>
      <c r="U606" s="32"/>
      <c r="V606" s="33" t="s">
        <v>117</v>
      </c>
      <c r="W606" s="32"/>
      <c r="X606" s="33" t="s">
        <v>116</v>
      </c>
      <c r="Y606" s="32"/>
      <c r="Z606" s="33" t="s">
        <v>115</v>
      </c>
      <c r="AA606" s="32"/>
      <c r="AB606" s="31"/>
      <c r="AC606" s="32"/>
      <c r="AD606" s="31"/>
      <c r="AE606" s="23"/>
      <c r="AF606" s="251"/>
      <c r="AG606" s="251"/>
      <c r="AH606" s="22"/>
      <c r="AI606" s="11"/>
      <c r="AJ606" s="265"/>
      <c r="AK606" s="267"/>
      <c r="AL606" s="263"/>
      <c r="AM606" s="265"/>
      <c r="AN606" s="267"/>
      <c r="AO606" s="263"/>
      <c r="AP606" s="265"/>
      <c r="AQ606" s="267"/>
      <c r="AR606" s="263"/>
      <c r="AS606" s="265"/>
      <c r="AT606" s="267"/>
      <c r="AU606" s="263"/>
      <c r="AV606" s="265"/>
      <c r="AW606" s="275"/>
      <c r="AX606" s="270"/>
      <c r="AY606" s="292"/>
      <c r="AZ606" s="228"/>
      <c r="BA606" s="228"/>
      <c r="BB606" s="295"/>
    </row>
    <row r="607" spans="2:62" ht="28.15" customHeight="1" x14ac:dyDescent="0.2">
      <c r="B607" s="30"/>
      <c r="C607" s="244"/>
      <c r="D607" s="29"/>
      <c r="E607" s="28"/>
      <c r="F607" s="28"/>
      <c r="G607" s="27"/>
      <c r="H607" s="225"/>
      <c r="I607" s="248"/>
      <c r="J607" s="248"/>
      <c r="K607" s="248"/>
      <c r="L607" s="26" t="s">
        <v>114</v>
      </c>
      <c r="M607" s="25"/>
      <c r="N607" s="26" t="s">
        <v>112</v>
      </c>
      <c r="O607" s="25"/>
      <c r="P607" s="26" t="s">
        <v>111</v>
      </c>
      <c r="Q607" s="25"/>
      <c r="R607" s="26" t="s">
        <v>110</v>
      </c>
      <c r="S607" s="25"/>
      <c r="T607" s="26" t="s">
        <v>109</v>
      </c>
      <c r="U607" s="25"/>
      <c r="V607" s="26" t="s">
        <v>108</v>
      </c>
      <c r="W607" s="25"/>
      <c r="X607" s="26" t="s">
        <v>107</v>
      </c>
      <c r="Y607" s="25"/>
      <c r="Z607" s="26" t="s">
        <v>106</v>
      </c>
      <c r="AA607" s="25"/>
      <c r="AB607" s="24"/>
      <c r="AC607" s="25"/>
      <c r="AD607" s="24"/>
      <c r="AE607" s="23"/>
      <c r="AF607" s="251"/>
      <c r="AG607" s="251"/>
      <c r="AH607" s="22"/>
      <c r="AI607" s="11"/>
      <c r="AJ607" s="265"/>
      <c r="AK607" s="267"/>
      <c r="AL607" s="263"/>
      <c r="AM607" s="265"/>
      <c r="AN607" s="267"/>
      <c r="AO607" s="263"/>
      <c r="AP607" s="265"/>
      <c r="AQ607" s="267"/>
      <c r="AR607" s="263"/>
      <c r="AS607" s="265"/>
      <c r="AT607" s="267"/>
      <c r="AU607" s="263"/>
      <c r="AV607" s="265"/>
      <c r="AW607" s="275"/>
      <c r="AX607" s="270"/>
      <c r="AY607" s="292"/>
      <c r="AZ607" s="228"/>
      <c r="BA607" s="228"/>
      <c r="BB607" s="295"/>
    </row>
    <row r="608" spans="2:62" ht="28.15" customHeight="1" thickBot="1" x14ac:dyDescent="0.25">
      <c r="B608" s="21"/>
      <c r="C608" s="245"/>
      <c r="D608" s="20"/>
      <c r="E608" s="19"/>
      <c r="F608" s="19"/>
      <c r="G608" s="18"/>
      <c r="H608" s="226"/>
      <c r="I608" s="249"/>
      <c r="J608" s="249"/>
      <c r="K608" s="249"/>
      <c r="L608" s="17" t="s">
        <v>105</v>
      </c>
      <c r="M608" s="15"/>
      <c r="N608" s="17" t="s">
        <v>103</v>
      </c>
      <c r="O608" s="15"/>
      <c r="P608" s="17" t="s">
        <v>102</v>
      </c>
      <c r="Q608" s="15"/>
      <c r="R608" s="17" t="s">
        <v>101</v>
      </c>
      <c r="S608" s="15"/>
      <c r="T608" s="17">
        <v>20</v>
      </c>
      <c r="U608" s="15"/>
      <c r="V608" s="17" t="s">
        <v>100</v>
      </c>
      <c r="W608" s="15"/>
      <c r="X608" s="17" t="s">
        <v>99</v>
      </c>
      <c r="Y608" s="15"/>
      <c r="Z608" s="17" t="s">
        <v>98</v>
      </c>
      <c r="AA608" s="15"/>
      <c r="AB608" s="16"/>
      <c r="AC608" s="15"/>
      <c r="AD608" s="14"/>
      <c r="AE608" s="13"/>
      <c r="AF608" s="252"/>
      <c r="AG608" s="252"/>
      <c r="AH608" s="12"/>
      <c r="AI608" s="11"/>
      <c r="AJ608" s="266"/>
      <c r="AK608" s="268"/>
      <c r="AL608" s="264"/>
      <c r="AM608" s="266"/>
      <c r="AN608" s="268"/>
      <c r="AO608" s="264"/>
      <c r="AP608" s="266"/>
      <c r="AQ608" s="268"/>
      <c r="AR608" s="264"/>
      <c r="AS608" s="266"/>
      <c r="AT608" s="268"/>
      <c r="AU608" s="264"/>
      <c r="AV608" s="266"/>
      <c r="AW608" s="276"/>
      <c r="AX608" s="271"/>
      <c r="AY608" s="293"/>
      <c r="AZ608" s="229"/>
      <c r="BA608" s="229"/>
      <c r="BB608" s="296"/>
    </row>
    <row r="609" spans="2:62" ht="85.9" customHeight="1" thickTop="1" thickBot="1" x14ac:dyDescent="0.35">
      <c r="B609" s="105" t="s">
        <v>174</v>
      </c>
      <c r="C609" s="95" t="s">
        <v>173</v>
      </c>
      <c r="D609" s="100" t="s">
        <v>172</v>
      </c>
      <c r="E609" s="104" t="s">
        <v>171</v>
      </c>
      <c r="F609" s="103"/>
      <c r="G609" s="102"/>
      <c r="H609" s="101" t="s">
        <v>170</v>
      </c>
      <c r="I609" s="100" t="s">
        <v>96</v>
      </c>
      <c r="J609" s="100" t="s">
        <v>169</v>
      </c>
      <c r="K609" s="100" t="s">
        <v>97</v>
      </c>
      <c r="L609" s="256" t="s">
        <v>168</v>
      </c>
      <c r="M609" s="262"/>
      <c r="N609" s="256" t="s">
        <v>167</v>
      </c>
      <c r="O609" s="262"/>
      <c r="P609" s="256" t="s">
        <v>167</v>
      </c>
      <c r="Q609" s="257"/>
      <c r="R609" s="256" t="s">
        <v>167</v>
      </c>
      <c r="S609" s="257"/>
      <c r="T609" s="256" t="s">
        <v>167</v>
      </c>
      <c r="U609" s="257"/>
      <c r="V609" s="256" t="s">
        <v>167</v>
      </c>
      <c r="W609" s="257"/>
      <c r="X609" s="256" t="s">
        <v>167</v>
      </c>
      <c r="Y609" s="257"/>
      <c r="Z609" s="256" t="s">
        <v>167</v>
      </c>
      <c r="AA609" s="257"/>
      <c r="AB609" s="261" t="s">
        <v>166</v>
      </c>
      <c r="AC609" s="257"/>
      <c r="AD609" s="101" t="s">
        <v>165</v>
      </c>
      <c r="AE609" s="101" t="s">
        <v>164</v>
      </c>
      <c r="AF609" s="100" t="s">
        <v>163</v>
      </c>
      <c r="AG609" s="100" t="s">
        <v>162</v>
      </c>
      <c r="AH609" s="99" t="s">
        <v>161</v>
      </c>
      <c r="AI609" s="98"/>
      <c r="AJ609" s="96" t="s">
        <v>160</v>
      </c>
      <c r="AK609" s="95" t="s">
        <v>159</v>
      </c>
      <c r="AL609" s="94" t="s">
        <v>158</v>
      </c>
      <c r="AM609" s="96" t="s">
        <v>157</v>
      </c>
      <c r="AN609" s="95" t="s">
        <v>156</v>
      </c>
      <c r="AO609" s="94" t="s">
        <v>155</v>
      </c>
      <c r="AP609" s="96" t="s">
        <v>154</v>
      </c>
      <c r="AQ609" s="95" t="s">
        <v>153</v>
      </c>
      <c r="AR609" s="97" t="s">
        <v>152</v>
      </c>
      <c r="AS609" s="96" t="s">
        <v>151</v>
      </c>
      <c r="AT609" s="95" t="s">
        <v>150</v>
      </c>
      <c r="AU609" s="94" t="s">
        <v>149</v>
      </c>
      <c r="AV609" s="96" t="s">
        <v>148</v>
      </c>
      <c r="AW609" s="95" t="s">
        <v>147</v>
      </c>
      <c r="AX609" s="94" t="s">
        <v>146</v>
      </c>
      <c r="AY609" s="93" t="s">
        <v>145</v>
      </c>
      <c r="AZ609" s="92" t="s">
        <v>144</v>
      </c>
      <c r="BA609" s="92" t="s">
        <v>143</v>
      </c>
      <c r="BB609" s="91" t="s">
        <v>142</v>
      </c>
    </row>
    <row r="610" spans="2:62" ht="48" thickBot="1" x14ac:dyDescent="0.3">
      <c r="B610" s="90" t="s">
        <v>207</v>
      </c>
      <c r="C610" s="89"/>
      <c r="D610" s="88"/>
      <c r="E610" s="258"/>
      <c r="F610" s="259"/>
      <c r="G610" s="260"/>
      <c r="H610" s="87" t="s">
        <v>140</v>
      </c>
      <c r="I610" s="86"/>
      <c r="J610" s="86"/>
      <c r="K610" s="85"/>
      <c r="L610" s="84"/>
      <c r="M610" s="81"/>
      <c r="N610" s="84"/>
      <c r="O610" s="81"/>
      <c r="P610" s="84"/>
      <c r="Q610" s="81"/>
      <c r="R610" s="84"/>
      <c r="S610" s="81"/>
      <c r="T610" s="84"/>
      <c r="U610" s="81"/>
      <c r="V610" s="84"/>
      <c r="W610" s="81"/>
      <c r="X610" s="84"/>
      <c r="Y610" s="81"/>
      <c r="Z610" s="84"/>
      <c r="AA610" s="83"/>
      <c r="AB610" s="82" t="s">
        <v>139</v>
      </c>
      <c r="AC610" s="81"/>
      <c r="AD610" s="81"/>
      <c r="AE610" s="81"/>
      <c r="AF610" s="80"/>
      <c r="AG610" s="80"/>
      <c r="AH610" s="60"/>
      <c r="AI610" s="79" t="s">
        <v>138</v>
      </c>
      <c r="AJ610" s="78">
        <f t="shared" ref="AJ610:BB610" si="80">SUM(AJ612:AJ623)</f>
        <v>52</v>
      </c>
      <c r="AK610" s="77">
        <f t="shared" si="80"/>
        <v>31</v>
      </c>
      <c r="AL610" s="76">
        <f t="shared" si="80"/>
        <v>0</v>
      </c>
      <c r="AM610" s="78">
        <f t="shared" si="80"/>
        <v>27</v>
      </c>
      <c r="AN610" s="77">
        <f t="shared" si="80"/>
        <v>5</v>
      </c>
      <c r="AO610" s="76">
        <f t="shared" si="80"/>
        <v>0</v>
      </c>
      <c r="AP610" s="78">
        <f t="shared" si="80"/>
        <v>1</v>
      </c>
      <c r="AQ610" s="77">
        <f t="shared" si="80"/>
        <v>0</v>
      </c>
      <c r="AR610" s="76">
        <f t="shared" si="80"/>
        <v>0</v>
      </c>
      <c r="AS610" s="78">
        <f t="shared" si="80"/>
        <v>7</v>
      </c>
      <c r="AT610" s="77">
        <f t="shared" si="80"/>
        <v>0</v>
      </c>
      <c r="AU610" s="76">
        <f t="shared" si="80"/>
        <v>0</v>
      </c>
      <c r="AV610" s="78">
        <f t="shared" si="80"/>
        <v>5</v>
      </c>
      <c r="AW610" s="77">
        <f t="shared" si="80"/>
        <v>0</v>
      </c>
      <c r="AX610" s="76">
        <f t="shared" si="80"/>
        <v>0</v>
      </c>
      <c r="AY610" s="75">
        <f t="shared" si="80"/>
        <v>0</v>
      </c>
      <c r="AZ610" s="74">
        <f t="shared" si="80"/>
        <v>0</v>
      </c>
      <c r="BA610" s="74">
        <f t="shared" si="80"/>
        <v>1</v>
      </c>
      <c r="BB610" s="73">
        <f t="shared" si="80"/>
        <v>0</v>
      </c>
      <c r="BC610" s="72" t="s">
        <v>137</v>
      </c>
      <c r="BF610" s="5">
        <f>SUM(AJ610:AL610)/$BG$5</f>
        <v>83</v>
      </c>
      <c r="BG610" s="5">
        <f>SUM(AM610:AO610,AY610)/$BG$5</f>
        <v>32</v>
      </c>
      <c r="BH610" s="5">
        <f>SUM(AP610:AR610,AZ610)/$BG$5</f>
        <v>1</v>
      </c>
      <c r="BI610" s="5">
        <f>SUM(AS610:AU610,BA610)/$BG$5</f>
        <v>8</v>
      </c>
      <c r="BJ610" s="5">
        <f>SUM(AV610:AX610,BB610)/$BG$5</f>
        <v>5</v>
      </c>
    </row>
    <row r="611" spans="2:62" ht="37.5" thickBot="1" x14ac:dyDescent="0.3">
      <c r="B611" s="71"/>
      <c r="C611" s="70"/>
      <c r="D611" s="69"/>
      <c r="E611" s="68"/>
      <c r="F611" s="68"/>
      <c r="G611" s="67"/>
      <c r="H611" s="66"/>
      <c r="I611" s="64"/>
      <c r="J611" s="64"/>
      <c r="K611" s="65"/>
      <c r="L611" s="64"/>
      <c r="M611" s="62"/>
      <c r="N611" s="64"/>
      <c r="O611" s="62"/>
      <c r="P611" s="64"/>
      <c r="Q611" s="62"/>
      <c r="R611" s="64"/>
      <c r="S611" s="62"/>
      <c r="T611" s="64"/>
      <c r="U611" s="62"/>
      <c r="V611" s="64"/>
      <c r="W611" s="62"/>
      <c r="X611" s="64"/>
      <c r="Y611" s="62"/>
      <c r="Z611" s="64"/>
      <c r="AA611" s="62"/>
      <c r="AB611" s="63"/>
      <c r="AC611" s="62"/>
      <c r="AD611" s="62"/>
      <c r="AE611" s="62"/>
      <c r="AF611" s="61"/>
      <c r="AG611" s="61"/>
      <c r="AH611" s="60"/>
      <c r="AI611" s="59" t="s">
        <v>136</v>
      </c>
      <c r="AJ611" s="214">
        <f t="shared" ref="AJ611:BB611" si="81">AJ610/1</f>
        <v>52</v>
      </c>
      <c r="AK611" s="213">
        <f t="shared" si="81"/>
        <v>31</v>
      </c>
      <c r="AL611" s="212">
        <f t="shared" si="81"/>
        <v>0</v>
      </c>
      <c r="AM611" s="214">
        <f t="shared" si="81"/>
        <v>27</v>
      </c>
      <c r="AN611" s="213">
        <f t="shared" si="81"/>
        <v>5</v>
      </c>
      <c r="AO611" s="212">
        <f t="shared" si="81"/>
        <v>0</v>
      </c>
      <c r="AP611" s="214">
        <f t="shared" si="81"/>
        <v>1</v>
      </c>
      <c r="AQ611" s="213">
        <f t="shared" si="81"/>
        <v>0</v>
      </c>
      <c r="AR611" s="212">
        <f t="shared" si="81"/>
        <v>0</v>
      </c>
      <c r="AS611" s="214">
        <f t="shared" si="81"/>
        <v>7</v>
      </c>
      <c r="AT611" s="213">
        <f t="shared" si="81"/>
        <v>0</v>
      </c>
      <c r="AU611" s="212">
        <f t="shared" si="81"/>
        <v>0</v>
      </c>
      <c r="AV611" s="214">
        <f t="shared" si="81"/>
        <v>5</v>
      </c>
      <c r="AW611" s="213">
        <f t="shared" si="81"/>
        <v>0</v>
      </c>
      <c r="AX611" s="212">
        <f t="shared" si="81"/>
        <v>0</v>
      </c>
      <c r="AY611" s="211">
        <f t="shared" si="81"/>
        <v>0</v>
      </c>
      <c r="AZ611" s="210">
        <f t="shared" si="81"/>
        <v>0</v>
      </c>
      <c r="BA611" s="210">
        <f t="shared" si="81"/>
        <v>1</v>
      </c>
      <c r="BB611" s="209">
        <f t="shared" si="81"/>
        <v>0</v>
      </c>
      <c r="BC611" s="52" t="s">
        <v>135</v>
      </c>
    </row>
    <row r="612" spans="2:62" ht="28.15" customHeight="1" x14ac:dyDescent="0.2">
      <c r="B612" s="30"/>
      <c r="C612" s="242">
        <v>1</v>
      </c>
      <c r="D612" s="44"/>
      <c r="E612" s="43"/>
      <c r="F612" s="43"/>
      <c r="G612" s="42"/>
      <c r="H612" s="223" t="s">
        <v>1251</v>
      </c>
      <c r="I612" s="246">
        <v>119</v>
      </c>
      <c r="J612" s="246">
        <v>31</v>
      </c>
      <c r="K612" s="246">
        <v>6</v>
      </c>
      <c r="L612" s="41" t="s">
        <v>133</v>
      </c>
      <c r="M612" s="40" t="s">
        <v>1644</v>
      </c>
      <c r="N612" s="41" t="s">
        <v>131</v>
      </c>
      <c r="O612" s="40" t="s">
        <v>132</v>
      </c>
      <c r="P612" s="41" t="s">
        <v>130</v>
      </c>
      <c r="Q612" s="40" t="s">
        <v>986</v>
      </c>
      <c r="R612" s="41" t="s">
        <v>129</v>
      </c>
      <c r="S612" s="40" t="s">
        <v>1282</v>
      </c>
      <c r="T612" s="41" t="s">
        <v>128</v>
      </c>
      <c r="U612" s="40" t="s">
        <v>447</v>
      </c>
      <c r="V612" s="41" t="s">
        <v>127</v>
      </c>
      <c r="W612" s="40" t="s">
        <v>175</v>
      </c>
      <c r="X612" s="41" t="s">
        <v>126</v>
      </c>
      <c r="Y612" s="40" t="s">
        <v>121</v>
      </c>
      <c r="Z612" s="41" t="s">
        <v>125</v>
      </c>
      <c r="AA612" s="40"/>
      <c r="AB612" s="39"/>
      <c r="AC612" s="40"/>
      <c r="AD612" s="39" t="s">
        <v>382</v>
      </c>
      <c r="AE612" s="38" t="s">
        <v>414</v>
      </c>
      <c r="AF612" s="250"/>
      <c r="AG612" s="250"/>
      <c r="AH612" s="37"/>
      <c r="AI612" s="11"/>
      <c r="AJ612" s="233">
        <f>SUMPRODUCT(LEN($M612:$AA615)-LEN(SUBSTITUTE($M612:$AA615,"A", "")))</f>
        <v>52</v>
      </c>
      <c r="AK612" s="239">
        <f>SUMPRODUCT(LEN($AD612:$AD615)-LEN(SUBSTITUTE($AD612:$AD615,"A", "")))</f>
        <v>31</v>
      </c>
      <c r="AL612" s="230">
        <f>SUMPRODUCT(LEN($AC612:$AC615)-LEN(SUBSTITUTE($AC612:$AC615,"A", "")))</f>
        <v>0</v>
      </c>
      <c r="AM612" s="233">
        <f>SUMPRODUCT(LEN($M612:$AA615)-LEN(SUBSTITUTE($M612:$AA615,"S", "")))</f>
        <v>27</v>
      </c>
      <c r="AN612" s="239">
        <f>SUMPRODUCT(LEN($AD612:$AD615)-LEN(SUBSTITUTE($AD612:$AD615,"S", "")))</f>
        <v>5</v>
      </c>
      <c r="AO612" s="230">
        <f>SUMPRODUCT(LEN($AC612:$AC615)-LEN(SUBSTITUTE($AC612:$AC615,"S", "")))</f>
        <v>0</v>
      </c>
      <c r="AP612" s="233">
        <f>SUMPRODUCT(LEN($M612:$AA615)-LEN(SUBSTITUTE($M612:$AA615,"F", "")))</f>
        <v>1</v>
      </c>
      <c r="AQ612" s="239">
        <f>SUMPRODUCT(LEN($AD612:$AD615)-LEN(SUBSTITUTE($AD612:$AD615,"F", "")))</f>
        <v>0</v>
      </c>
      <c r="AR612" s="230">
        <f>SUMPRODUCT(LEN($AC612:$AC615)-LEN(SUBSTITUTE($AC612:$AC615,"F", "")))</f>
        <v>0</v>
      </c>
      <c r="AS612" s="233">
        <f>SUMPRODUCT(LEN($M612:$AA615)-LEN(SUBSTITUTE($M612:$AA615,"G", "")))</f>
        <v>7</v>
      </c>
      <c r="AT612" s="239">
        <f>SUMPRODUCT(LEN($AD612:$AD615)-LEN(SUBSTITUTE($AD612:$AD615,"G", "")))</f>
        <v>0</v>
      </c>
      <c r="AU612" s="230">
        <f>SUMPRODUCT(LEN($AC612:$AC615)-LEN(SUBSTITUTE($AC612:$AC615,"G", "")))</f>
        <v>0</v>
      </c>
      <c r="AV612" s="233">
        <f>SUMPRODUCT(LEN($L612:$AA615)-LEN(SUBSTITUTE($L612:$AA615,"M", "")))</f>
        <v>5</v>
      </c>
      <c r="AW612" s="236">
        <f>SUMPRODUCT(LEN($AD612:$AD615)-LEN(SUBSTITUTE($AD612:$AD615,"M", "")))</f>
        <v>0</v>
      </c>
      <c r="AX612" s="269">
        <f>SUMPRODUCT(LEN($AC612:$AC615)-LEN(SUBSTITUTE($AC612:$AC615,"M", "")))</f>
        <v>0</v>
      </c>
      <c r="AY612" s="291">
        <f>SUMPRODUCT(LEN($AE612:$AE615)-LEN(SUBSTITUTE($AE612:$AE615,"S", "")))</f>
        <v>0</v>
      </c>
      <c r="AZ612" s="227">
        <f>SUMPRODUCT(LEN($AE612:$AE615)-LEN(SUBSTITUTE($AE612:$AE615,"F", "")))</f>
        <v>0</v>
      </c>
      <c r="BA612" s="227">
        <f>SUMPRODUCT(LEN($AE612:$AE615)-LEN(SUBSTITUTE($AE612:$AE615,"G", "")))</f>
        <v>1</v>
      </c>
      <c r="BB612" s="294">
        <f>SUMPRODUCT(LEN($AE612:$AE615)-LEN(SUBSTITUTE($AE612:$AE615,"M", "")))</f>
        <v>0</v>
      </c>
    </row>
    <row r="613" spans="2:62" ht="28.15" customHeight="1" thickBot="1" x14ac:dyDescent="0.25">
      <c r="B613" s="30"/>
      <c r="C613" s="243"/>
      <c r="D613" s="36"/>
      <c r="E613" s="35"/>
      <c r="F613" s="35"/>
      <c r="G613" s="34"/>
      <c r="H613" s="224"/>
      <c r="I613" s="247"/>
      <c r="J613" s="247"/>
      <c r="K613" s="247"/>
      <c r="L613" s="33" t="s">
        <v>123</v>
      </c>
      <c r="M613" s="32" t="s">
        <v>186</v>
      </c>
      <c r="N613" s="33" t="s">
        <v>122</v>
      </c>
      <c r="O613" s="32" t="s">
        <v>1643</v>
      </c>
      <c r="P613" s="33" t="s">
        <v>120</v>
      </c>
      <c r="Q613" s="32" t="s">
        <v>417</v>
      </c>
      <c r="R613" s="33" t="s">
        <v>119</v>
      </c>
      <c r="S613" s="32" t="s">
        <v>636</v>
      </c>
      <c r="T613" s="33" t="s">
        <v>118</v>
      </c>
      <c r="U613" s="32" t="s">
        <v>425</v>
      </c>
      <c r="V613" s="33" t="s">
        <v>117</v>
      </c>
      <c r="W613" s="32" t="s">
        <v>113</v>
      </c>
      <c r="X613" s="33" t="s">
        <v>116</v>
      </c>
      <c r="Y613" s="32"/>
      <c r="Z613" s="33" t="s">
        <v>115</v>
      </c>
      <c r="AA613" s="32"/>
      <c r="AB613" s="31"/>
      <c r="AC613" s="32"/>
      <c r="AD613" s="31" t="s">
        <v>1642</v>
      </c>
      <c r="AE613" s="23"/>
      <c r="AF613" s="251"/>
      <c r="AG613" s="251"/>
      <c r="AH613" s="22"/>
      <c r="AI613" s="11"/>
      <c r="AJ613" s="265"/>
      <c r="AK613" s="267"/>
      <c r="AL613" s="263"/>
      <c r="AM613" s="265"/>
      <c r="AN613" s="267"/>
      <c r="AO613" s="263"/>
      <c r="AP613" s="265"/>
      <c r="AQ613" s="267"/>
      <c r="AR613" s="263"/>
      <c r="AS613" s="265"/>
      <c r="AT613" s="267"/>
      <c r="AU613" s="263"/>
      <c r="AV613" s="265"/>
      <c r="AW613" s="275"/>
      <c r="AX613" s="270"/>
      <c r="AY613" s="292"/>
      <c r="AZ613" s="228"/>
      <c r="BA613" s="228"/>
      <c r="BB613" s="295"/>
    </row>
    <row r="614" spans="2:62" ht="28.15" customHeight="1" x14ac:dyDescent="0.2">
      <c r="B614" s="30"/>
      <c r="C614" s="244"/>
      <c r="D614" s="29"/>
      <c r="E614" s="28"/>
      <c r="F614" s="28"/>
      <c r="G614" s="27"/>
      <c r="H614" s="225">
        <v>237</v>
      </c>
      <c r="I614" s="248"/>
      <c r="J614" s="248"/>
      <c r="K614" s="248"/>
      <c r="L614" s="26" t="s">
        <v>114</v>
      </c>
      <c r="M614" s="25" t="s">
        <v>1641</v>
      </c>
      <c r="N614" s="26" t="s">
        <v>112</v>
      </c>
      <c r="O614" s="25" t="s">
        <v>1274</v>
      </c>
      <c r="P614" s="26" t="s">
        <v>111</v>
      </c>
      <c r="Q614" s="25" t="s">
        <v>417</v>
      </c>
      <c r="R614" s="26" t="s">
        <v>110</v>
      </c>
      <c r="S614" s="25" t="s">
        <v>186</v>
      </c>
      <c r="T614" s="26" t="s">
        <v>109</v>
      </c>
      <c r="U614" s="25" t="s">
        <v>113</v>
      </c>
      <c r="V614" s="26" t="s">
        <v>108</v>
      </c>
      <c r="W614" s="25" t="s">
        <v>121</v>
      </c>
      <c r="X614" s="26" t="s">
        <v>107</v>
      </c>
      <c r="Y614" s="25"/>
      <c r="Z614" s="26" t="s">
        <v>106</v>
      </c>
      <c r="AA614" s="25"/>
      <c r="AB614" s="24"/>
      <c r="AC614" s="25"/>
      <c r="AD614" s="24" t="s">
        <v>649</v>
      </c>
      <c r="AE614" s="23"/>
      <c r="AF614" s="251"/>
      <c r="AG614" s="251"/>
      <c r="AH614" s="22"/>
      <c r="AI614" s="11"/>
      <c r="AJ614" s="265"/>
      <c r="AK614" s="267"/>
      <c r="AL614" s="263"/>
      <c r="AM614" s="265"/>
      <c r="AN614" s="267"/>
      <c r="AO614" s="263"/>
      <c r="AP614" s="265"/>
      <c r="AQ614" s="267"/>
      <c r="AR614" s="263"/>
      <c r="AS614" s="265"/>
      <c r="AT614" s="267"/>
      <c r="AU614" s="263"/>
      <c r="AV614" s="265"/>
      <c r="AW614" s="275"/>
      <c r="AX614" s="270"/>
      <c r="AY614" s="292"/>
      <c r="AZ614" s="228"/>
      <c r="BA614" s="228"/>
      <c r="BB614" s="295"/>
    </row>
    <row r="615" spans="2:62" ht="28.15" customHeight="1" thickBot="1" x14ac:dyDescent="0.25">
      <c r="B615" s="30"/>
      <c r="C615" s="253"/>
      <c r="D615" s="51"/>
      <c r="E615" s="50"/>
      <c r="F615" s="50"/>
      <c r="G615" s="49"/>
      <c r="H615" s="226"/>
      <c r="I615" s="254"/>
      <c r="J615" s="254"/>
      <c r="K615" s="254"/>
      <c r="L615" s="48" t="s">
        <v>105</v>
      </c>
      <c r="M615" s="47" t="s">
        <v>634</v>
      </c>
      <c r="N615" s="48" t="s">
        <v>103</v>
      </c>
      <c r="O615" s="47" t="s">
        <v>417</v>
      </c>
      <c r="P615" s="48" t="s">
        <v>102</v>
      </c>
      <c r="Q615" s="47" t="s">
        <v>376</v>
      </c>
      <c r="R615" s="48" t="s">
        <v>101</v>
      </c>
      <c r="S615" s="47" t="s">
        <v>826</v>
      </c>
      <c r="T615" s="48">
        <v>20</v>
      </c>
      <c r="U615" s="47" t="s">
        <v>425</v>
      </c>
      <c r="V615" s="48" t="s">
        <v>100</v>
      </c>
      <c r="W615" s="47" t="s">
        <v>121</v>
      </c>
      <c r="X615" s="48" t="s">
        <v>99</v>
      </c>
      <c r="Y615" s="47"/>
      <c r="Z615" s="48" t="s">
        <v>98</v>
      </c>
      <c r="AA615" s="47"/>
      <c r="AB615" s="16"/>
      <c r="AC615" s="47"/>
      <c r="AD615" s="16" t="s">
        <v>1640</v>
      </c>
      <c r="AE615" s="46"/>
      <c r="AF615" s="255"/>
      <c r="AG615" s="255"/>
      <c r="AH615" s="45"/>
      <c r="AI615" s="11"/>
      <c r="AJ615" s="266"/>
      <c r="AK615" s="268"/>
      <c r="AL615" s="264"/>
      <c r="AM615" s="266"/>
      <c r="AN615" s="268"/>
      <c r="AO615" s="264"/>
      <c r="AP615" s="266"/>
      <c r="AQ615" s="268"/>
      <c r="AR615" s="264"/>
      <c r="AS615" s="266"/>
      <c r="AT615" s="268"/>
      <c r="AU615" s="264"/>
      <c r="AV615" s="266"/>
      <c r="AW615" s="276"/>
      <c r="AX615" s="271"/>
      <c r="AY615" s="293"/>
      <c r="AZ615" s="229"/>
      <c r="BA615" s="229"/>
      <c r="BB615" s="296"/>
    </row>
    <row r="616" spans="2:62" ht="28.15" customHeight="1" x14ac:dyDescent="0.2">
      <c r="B616" s="30"/>
      <c r="C616" s="242">
        <v>2</v>
      </c>
      <c r="D616" s="44"/>
      <c r="E616" s="43"/>
      <c r="F616" s="43"/>
      <c r="G616" s="42"/>
      <c r="H616" s="223"/>
      <c r="I616" s="246"/>
      <c r="J616" s="246"/>
      <c r="K616" s="246"/>
      <c r="L616" s="41" t="s">
        <v>133</v>
      </c>
      <c r="M616" s="40"/>
      <c r="N616" s="41" t="s">
        <v>131</v>
      </c>
      <c r="O616" s="40"/>
      <c r="P616" s="41" t="s">
        <v>130</v>
      </c>
      <c r="Q616" s="40"/>
      <c r="R616" s="41" t="s">
        <v>129</v>
      </c>
      <c r="S616" s="40"/>
      <c r="T616" s="41" t="s">
        <v>128</v>
      </c>
      <c r="U616" s="40"/>
      <c r="V616" s="41" t="s">
        <v>127</v>
      </c>
      <c r="W616" s="40"/>
      <c r="X616" s="41" t="s">
        <v>126</v>
      </c>
      <c r="Y616" s="40"/>
      <c r="Z616" s="41" t="s">
        <v>125</v>
      </c>
      <c r="AA616" s="40"/>
      <c r="AB616" s="39"/>
      <c r="AC616" s="40"/>
      <c r="AD616" s="39"/>
      <c r="AE616" s="38"/>
      <c r="AF616" s="250"/>
      <c r="AG616" s="250"/>
      <c r="AH616" s="37"/>
      <c r="AI616" s="11"/>
      <c r="AJ616" s="233">
        <f>SUMPRODUCT(LEN($M616:$AA619)-LEN(SUBSTITUTE($M616:$AA619,"A", "")))</f>
        <v>0</v>
      </c>
      <c r="AK616" s="239">
        <f>SUMPRODUCT(LEN($AD616:$AD619)-LEN(SUBSTITUTE($AD616:$AD619,"A", "")))</f>
        <v>0</v>
      </c>
      <c r="AL616" s="230">
        <f>SUMPRODUCT(LEN($AC616:$AC619)-LEN(SUBSTITUTE($AC616:$AC619,"A", "")))</f>
        <v>0</v>
      </c>
      <c r="AM616" s="233">
        <f>SUMPRODUCT(LEN($M616:$AA619)-LEN(SUBSTITUTE($M616:$AA619,"S", "")))</f>
        <v>0</v>
      </c>
      <c r="AN616" s="239">
        <f>SUMPRODUCT(LEN($AD616:$AD619)-LEN(SUBSTITUTE($AD616:$AD619,"S", "")))</f>
        <v>0</v>
      </c>
      <c r="AO616" s="230">
        <f>SUMPRODUCT(LEN($AC616:$AC619)-LEN(SUBSTITUTE($AC616:$AC619,"S", "")))</f>
        <v>0</v>
      </c>
      <c r="AP616" s="233">
        <f>SUMPRODUCT(LEN($M616:$AA619)-LEN(SUBSTITUTE($M616:$AA619,"F", "")))</f>
        <v>0</v>
      </c>
      <c r="AQ616" s="239">
        <f>SUMPRODUCT(LEN($AD616:$AD619)-LEN(SUBSTITUTE($AD616:$AD619,"F", "")))</f>
        <v>0</v>
      </c>
      <c r="AR616" s="230">
        <f>SUMPRODUCT(LEN($AC616:$AC619)-LEN(SUBSTITUTE($AC616:$AC619,"F", "")))</f>
        <v>0</v>
      </c>
      <c r="AS616" s="233">
        <f>SUMPRODUCT(LEN($M616:$AA619)-LEN(SUBSTITUTE($M616:$AA619,"G", "")))</f>
        <v>0</v>
      </c>
      <c r="AT616" s="239">
        <f>SUMPRODUCT(LEN($AD616:$AD619)-LEN(SUBSTITUTE($AD616:$AD619,"G", "")))</f>
        <v>0</v>
      </c>
      <c r="AU616" s="230">
        <f>SUMPRODUCT(LEN($AC616:$AC619)-LEN(SUBSTITUTE($AC616:$AC619,"G", "")))</f>
        <v>0</v>
      </c>
      <c r="AV616" s="233">
        <f>SUMPRODUCT(LEN($L616:$AA619)-LEN(SUBSTITUTE($L616:$AA619,"M", "")))</f>
        <v>0</v>
      </c>
      <c r="AW616" s="236">
        <f>SUMPRODUCT(LEN($AD616:$AD619)-LEN(SUBSTITUTE($AD616:$AD619,"M", "")))</f>
        <v>0</v>
      </c>
      <c r="AX616" s="269">
        <f>SUMPRODUCT(LEN($AC616:$AC619)-LEN(SUBSTITUTE($AC616:$AC619,"M", "")))</f>
        <v>0</v>
      </c>
      <c r="AY616" s="291">
        <f>SUMPRODUCT(LEN($AE616:$AE619)-LEN(SUBSTITUTE($AE616:$AE619,"S", "")))</f>
        <v>0</v>
      </c>
      <c r="AZ616" s="227">
        <f>SUMPRODUCT(LEN($AE616:$AE619)-LEN(SUBSTITUTE($AE616:$AE619,"F", "")))</f>
        <v>0</v>
      </c>
      <c r="BA616" s="227">
        <f>SUMPRODUCT(LEN($AE616:$AE619)-LEN(SUBSTITUTE($AE616:$AE619,"G", "")))</f>
        <v>0</v>
      </c>
      <c r="BB616" s="294">
        <f>SUMPRODUCT(LEN($AE616:$AE619)-LEN(SUBSTITUTE($AE616:$AE619,"M", "")))</f>
        <v>0</v>
      </c>
    </row>
    <row r="617" spans="2:62" ht="28.15" customHeight="1" thickBot="1" x14ac:dyDescent="0.25">
      <c r="B617" s="30"/>
      <c r="C617" s="243"/>
      <c r="D617" s="36"/>
      <c r="E617" s="35"/>
      <c r="F617" s="35"/>
      <c r="G617" s="34"/>
      <c r="H617" s="224"/>
      <c r="I617" s="247"/>
      <c r="J617" s="247"/>
      <c r="K617" s="247"/>
      <c r="L617" s="33" t="s">
        <v>123</v>
      </c>
      <c r="M617" s="32"/>
      <c r="N617" s="33" t="s">
        <v>122</v>
      </c>
      <c r="O617" s="32"/>
      <c r="P617" s="33" t="s">
        <v>120</v>
      </c>
      <c r="Q617" s="32"/>
      <c r="R617" s="33" t="s">
        <v>119</v>
      </c>
      <c r="S617" s="32"/>
      <c r="T617" s="33" t="s">
        <v>118</v>
      </c>
      <c r="U617" s="32"/>
      <c r="V617" s="33" t="s">
        <v>117</v>
      </c>
      <c r="W617" s="32"/>
      <c r="X617" s="33" t="s">
        <v>116</v>
      </c>
      <c r="Y617" s="32"/>
      <c r="Z617" s="33" t="s">
        <v>115</v>
      </c>
      <c r="AA617" s="32"/>
      <c r="AB617" s="31"/>
      <c r="AC617" s="32"/>
      <c r="AD617" s="31"/>
      <c r="AE617" s="23"/>
      <c r="AF617" s="251"/>
      <c r="AG617" s="251"/>
      <c r="AH617" s="22"/>
      <c r="AI617" s="11"/>
      <c r="AJ617" s="265"/>
      <c r="AK617" s="267"/>
      <c r="AL617" s="263"/>
      <c r="AM617" s="265"/>
      <c r="AN617" s="267"/>
      <c r="AO617" s="263"/>
      <c r="AP617" s="265"/>
      <c r="AQ617" s="267"/>
      <c r="AR617" s="263"/>
      <c r="AS617" s="265"/>
      <c r="AT617" s="267"/>
      <c r="AU617" s="263"/>
      <c r="AV617" s="265"/>
      <c r="AW617" s="275"/>
      <c r="AX617" s="270"/>
      <c r="AY617" s="292"/>
      <c r="AZ617" s="228"/>
      <c r="BA617" s="228"/>
      <c r="BB617" s="295"/>
    </row>
    <row r="618" spans="2:62" ht="28.15" customHeight="1" x14ac:dyDescent="0.2">
      <c r="B618" s="30"/>
      <c r="C618" s="244"/>
      <c r="D618" s="29"/>
      <c r="E618" s="28"/>
      <c r="F618" s="28"/>
      <c r="G618" s="27"/>
      <c r="H618" s="225"/>
      <c r="I618" s="248"/>
      <c r="J618" s="248"/>
      <c r="K618" s="248"/>
      <c r="L618" s="26" t="s">
        <v>114</v>
      </c>
      <c r="M618" s="25"/>
      <c r="N618" s="26" t="s">
        <v>112</v>
      </c>
      <c r="O618" s="25"/>
      <c r="P618" s="26" t="s">
        <v>111</v>
      </c>
      <c r="Q618" s="25"/>
      <c r="R618" s="26" t="s">
        <v>110</v>
      </c>
      <c r="S618" s="25"/>
      <c r="T618" s="26" t="s">
        <v>109</v>
      </c>
      <c r="U618" s="25"/>
      <c r="V618" s="26" t="s">
        <v>108</v>
      </c>
      <c r="W618" s="25"/>
      <c r="X618" s="26" t="s">
        <v>107</v>
      </c>
      <c r="Y618" s="25"/>
      <c r="Z618" s="26" t="s">
        <v>106</v>
      </c>
      <c r="AA618" s="25"/>
      <c r="AB618" s="24"/>
      <c r="AC618" s="25"/>
      <c r="AD618" s="24"/>
      <c r="AE618" s="23"/>
      <c r="AF618" s="251"/>
      <c r="AG618" s="251"/>
      <c r="AH618" s="22"/>
      <c r="AI618" s="11"/>
      <c r="AJ618" s="265"/>
      <c r="AK618" s="267"/>
      <c r="AL618" s="263"/>
      <c r="AM618" s="265"/>
      <c r="AN618" s="267"/>
      <c r="AO618" s="263"/>
      <c r="AP618" s="265"/>
      <c r="AQ618" s="267"/>
      <c r="AR618" s="263"/>
      <c r="AS618" s="265"/>
      <c r="AT618" s="267"/>
      <c r="AU618" s="263"/>
      <c r="AV618" s="265"/>
      <c r="AW618" s="275"/>
      <c r="AX618" s="270"/>
      <c r="AY618" s="292"/>
      <c r="AZ618" s="228"/>
      <c r="BA618" s="228"/>
      <c r="BB618" s="295"/>
    </row>
    <row r="619" spans="2:62" ht="28.15" customHeight="1" thickBot="1" x14ac:dyDescent="0.25">
      <c r="B619" s="30"/>
      <c r="C619" s="253"/>
      <c r="D619" s="51"/>
      <c r="E619" s="50"/>
      <c r="F619" s="50"/>
      <c r="G619" s="49"/>
      <c r="H619" s="226"/>
      <c r="I619" s="254"/>
      <c r="J619" s="254"/>
      <c r="K619" s="254"/>
      <c r="L619" s="48" t="s">
        <v>105</v>
      </c>
      <c r="M619" s="47"/>
      <c r="N619" s="48" t="s">
        <v>103</v>
      </c>
      <c r="O619" s="47"/>
      <c r="P619" s="48" t="s">
        <v>102</v>
      </c>
      <c r="Q619" s="47"/>
      <c r="R619" s="48" t="s">
        <v>101</v>
      </c>
      <c r="S619" s="47"/>
      <c r="T619" s="48">
        <v>20</v>
      </c>
      <c r="U619" s="47"/>
      <c r="V619" s="48" t="s">
        <v>100</v>
      </c>
      <c r="W619" s="47"/>
      <c r="X619" s="48" t="s">
        <v>99</v>
      </c>
      <c r="Y619" s="47"/>
      <c r="Z619" s="48" t="s">
        <v>98</v>
      </c>
      <c r="AA619" s="47"/>
      <c r="AB619" s="16"/>
      <c r="AC619" s="47"/>
      <c r="AD619" s="16"/>
      <c r="AE619" s="46"/>
      <c r="AF619" s="255"/>
      <c r="AG619" s="255"/>
      <c r="AH619" s="45"/>
      <c r="AI619" s="11"/>
      <c r="AJ619" s="266"/>
      <c r="AK619" s="268"/>
      <c r="AL619" s="264"/>
      <c r="AM619" s="266"/>
      <c r="AN619" s="268"/>
      <c r="AO619" s="264"/>
      <c r="AP619" s="266"/>
      <c r="AQ619" s="268"/>
      <c r="AR619" s="264"/>
      <c r="AS619" s="266"/>
      <c r="AT619" s="268"/>
      <c r="AU619" s="264"/>
      <c r="AV619" s="266"/>
      <c r="AW619" s="276"/>
      <c r="AX619" s="271"/>
      <c r="AY619" s="293"/>
      <c r="AZ619" s="229"/>
      <c r="BA619" s="229"/>
      <c r="BB619" s="296"/>
    </row>
    <row r="620" spans="2:62" ht="28.15" customHeight="1" x14ac:dyDescent="0.2">
      <c r="B620" s="30"/>
      <c r="C620" s="242">
        <v>3</v>
      </c>
      <c r="D620" s="44"/>
      <c r="E620" s="43"/>
      <c r="F620" s="43"/>
      <c r="G620" s="42"/>
      <c r="H620" s="223"/>
      <c r="I620" s="246"/>
      <c r="J620" s="246"/>
      <c r="K620" s="246"/>
      <c r="L620" s="41" t="s">
        <v>133</v>
      </c>
      <c r="M620" s="40"/>
      <c r="N620" s="41" t="s">
        <v>131</v>
      </c>
      <c r="O620" s="40"/>
      <c r="P620" s="41" t="s">
        <v>130</v>
      </c>
      <c r="Q620" s="40"/>
      <c r="R620" s="41" t="s">
        <v>129</v>
      </c>
      <c r="S620" s="40"/>
      <c r="T620" s="41" t="s">
        <v>128</v>
      </c>
      <c r="U620" s="40"/>
      <c r="V620" s="41" t="s">
        <v>127</v>
      </c>
      <c r="W620" s="40"/>
      <c r="X620" s="41" t="s">
        <v>126</v>
      </c>
      <c r="Y620" s="40"/>
      <c r="Z620" s="41" t="s">
        <v>125</v>
      </c>
      <c r="AA620" s="40"/>
      <c r="AB620" s="39"/>
      <c r="AC620" s="40"/>
      <c r="AD620" s="39"/>
      <c r="AE620" s="38"/>
      <c r="AF620" s="250"/>
      <c r="AG620" s="250"/>
      <c r="AH620" s="37"/>
      <c r="AI620" s="11"/>
      <c r="AJ620" s="233">
        <f>SUMPRODUCT(LEN($M620:$AA623)-LEN(SUBSTITUTE($M620:$AA623,"A", "")))</f>
        <v>0</v>
      </c>
      <c r="AK620" s="239">
        <f>SUMPRODUCT(LEN($AD620:$AD623)-LEN(SUBSTITUTE($AD620:$AD623,"A", "")))</f>
        <v>0</v>
      </c>
      <c r="AL620" s="230">
        <f>SUMPRODUCT(LEN($AC620:$AC623)-LEN(SUBSTITUTE($AC620:$AC623,"A", "")))</f>
        <v>0</v>
      </c>
      <c r="AM620" s="233">
        <f>SUMPRODUCT(LEN($M620:$AA623)-LEN(SUBSTITUTE($M620:$AA623,"S", "")))</f>
        <v>0</v>
      </c>
      <c r="AN620" s="239">
        <f>SUMPRODUCT(LEN($AD620:$AD623)-LEN(SUBSTITUTE($AD620:$AD623,"S", "")))</f>
        <v>0</v>
      </c>
      <c r="AO620" s="230">
        <f>SUMPRODUCT(LEN($AC620:$AC623)-LEN(SUBSTITUTE($AC620:$AC623,"S", "")))</f>
        <v>0</v>
      </c>
      <c r="AP620" s="233">
        <f>SUMPRODUCT(LEN($M620:$AA623)-LEN(SUBSTITUTE($M620:$AA623,"F", "")))</f>
        <v>0</v>
      </c>
      <c r="AQ620" s="239">
        <f>SUMPRODUCT(LEN($AD620:$AD623)-LEN(SUBSTITUTE($AD620:$AD623,"F", "")))</f>
        <v>0</v>
      </c>
      <c r="AR620" s="230">
        <f>SUMPRODUCT(LEN($AC620:$AC623)-LEN(SUBSTITUTE($AC620:$AC623,"F", "")))</f>
        <v>0</v>
      </c>
      <c r="AS620" s="233">
        <f>SUMPRODUCT(LEN($M620:$AA623)-LEN(SUBSTITUTE($M620:$AA623,"G", "")))</f>
        <v>0</v>
      </c>
      <c r="AT620" s="239">
        <f>SUMPRODUCT(LEN($AD620:$AD623)-LEN(SUBSTITUTE($AD620:$AD623,"G", "")))</f>
        <v>0</v>
      </c>
      <c r="AU620" s="230">
        <f>SUMPRODUCT(LEN($AC620:$AC623)-LEN(SUBSTITUTE($AC620:$AC623,"G", "")))</f>
        <v>0</v>
      </c>
      <c r="AV620" s="233">
        <f>SUMPRODUCT(LEN($L620:$AA623)-LEN(SUBSTITUTE($L620:$AA623,"M", "")))</f>
        <v>0</v>
      </c>
      <c r="AW620" s="236">
        <f>SUMPRODUCT(LEN($AD620:$AD623)-LEN(SUBSTITUTE($AD620:$AD623,"M", "")))</f>
        <v>0</v>
      </c>
      <c r="AX620" s="269">
        <f>SUMPRODUCT(LEN($AC620:$AC623)-LEN(SUBSTITUTE($AC620:$AC623,"M", "")))</f>
        <v>0</v>
      </c>
      <c r="AY620" s="291">
        <f>SUMPRODUCT(LEN($AE620:$AE623)-LEN(SUBSTITUTE($AE620:$AE623,"S", "")))</f>
        <v>0</v>
      </c>
      <c r="AZ620" s="227">
        <f>SUMPRODUCT(LEN($AE620:$AE623)-LEN(SUBSTITUTE($AE620:$AE623,"F", "")))</f>
        <v>0</v>
      </c>
      <c r="BA620" s="227">
        <f>SUMPRODUCT(LEN($AE620:$AE623)-LEN(SUBSTITUTE($AE620:$AE623,"G", "")))</f>
        <v>0</v>
      </c>
      <c r="BB620" s="294">
        <f>SUMPRODUCT(LEN($AE620:$AE623)-LEN(SUBSTITUTE($AE620:$AE623,"M", "")))</f>
        <v>0</v>
      </c>
    </row>
    <row r="621" spans="2:62" ht="28.15" customHeight="1" thickBot="1" x14ac:dyDescent="0.25">
      <c r="B621" s="30"/>
      <c r="C621" s="243"/>
      <c r="D621" s="36"/>
      <c r="E621" s="35"/>
      <c r="F621" s="35"/>
      <c r="G621" s="34"/>
      <c r="H621" s="224"/>
      <c r="I621" s="247"/>
      <c r="J621" s="247"/>
      <c r="K621" s="247"/>
      <c r="L621" s="33" t="s">
        <v>123</v>
      </c>
      <c r="M621" s="32"/>
      <c r="N621" s="33" t="s">
        <v>122</v>
      </c>
      <c r="O621" s="32"/>
      <c r="P621" s="33" t="s">
        <v>120</v>
      </c>
      <c r="Q621" s="32"/>
      <c r="R621" s="33" t="s">
        <v>119</v>
      </c>
      <c r="S621" s="32"/>
      <c r="T621" s="33" t="s">
        <v>118</v>
      </c>
      <c r="U621" s="32"/>
      <c r="V621" s="33" t="s">
        <v>117</v>
      </c>
      <c r="W621" s="32"/>
      <c r="X621" s="33" t="s">
        <v>116</v>
      </c>
      <c r="Y621" s="32"/>
      <c r="Z621" s="33" t="s">
        <v>115</v>
      </c>
      <c r="AA621" s="32"/>
      <c r="AB621" s="31"/>
      <c r="AC621" s="32"/>
      <c r="AD621" s="31"/>
      <c r="AE621" s="23"/>
      <c r="AF621" s="251"/>
      <c r="AG621" s="251"/>
      <c r="AH621" s="22"/>
      <c r="AI621" s="11"/>
      <c r="AJ621" s="265"/>
      <c r="AK621" s="267"/>
      <c r="AL621" s="263"/>
      <c r="AM621" s="265"/>
      <c r="AN621" s="267"/>
      <c r="AO621" s="263"/>
      <c r="AP621" s="265"/>
      <c r="AQ621" s="267"/>
      <c r="AR621" s="263"/>
      <c r="AS621" s="265"/>
      <c r="AT621" s="267"/>
      <c r="AU621" s="263"/>
      <c r="AV621" s="265"/>
      <c r="AW621" s="275"/>
      <c r="AX621" s="270"/>
      <c r="AY621" s="292"/>
      <c r="AZ621" s="228"/>
      <c r="BA621" s="228"/>
      <c r="BB621" s="295"/>
    </row>
    <row r="622" spans="2:62" ht="28.15" customHeight="1" x14ac:dyDescent="0.2">
      <c r="B622" s="30"/>
      <c r="C622" s="244"/>
      <c r="D622" s="29"/>
      <c r="E622" s="28"/>
      <c r="F622" s="28"/>
      <c r="G622" s="27"/>
      <c r="H622" s="225"/>
      <c r="I622" s="248"/>
      <c r="J622" s="248"/>
      <c r="K622" s="248"/>
      <c r="L622" s="26" t="s">
        <v>114</v>
      </c>
      <c r="M622" s="25"/>
      <c r="N622" s="26" t="s">
        <v>112</v>
      </c>
      <c r="O622" s="25"/>
      <c r="P622" s="26" t="s">
        <v>111</v>
      </c>
      <c r="Q622" s="25"/>
      <c r="R622" s="26" t="s">
        <v>110</v>
      </c>
      <c r="S622" s="25"/>
      <c r="T622" s="26" t="s">
        <v>109</v>
      </c>
      <c r="U622" s="25"/>
      <c r="V622" s="26" t="s">
        <v>108</v>
      </c>
      <c r="W622" s="25"/>
      <c r="X622" s="26" t="s">
        <v>107</v>
      </c>
      <c r="Y622" s="25"/>
      <c r="Z622" s="26" t="s">
        <v>106</v>
      </c>
      <c r="AA622" s="25"/>
      <c r="AB622" s="24"/>
      <c r="AC622" s="25"/>
      <c r="AD622" s="24"/>
      <c r="AE622" s="23"/>
      <c r="AF622" s="251"/>
      <c r="AG622" s="251"/>
      <c r="AH622" s="22"/>
      <c r="AI622" s="11"/>
      <c r="AJ622" s="265"/>
      <c r="AK622" s="267"/>
      <c r="AL622" s="263"/>
      <c r="AM622" s="265"/>
      <c r="AN622" s="267"/>
      <c r="AO622" s="263"/>
      <c r="AP622" s="265"/>
      <c r="AQ622" s="267"/>
      <c r="AR622" s="263"/>
      <c r="AS622" s="265"/>
      <c r="AT622" s="267"/>
      <c r="AU622" s="263"/>
      <c r="AV622" s="265"/>
      <c r="AW622" s="275"/>
      <c r="AX622" s="270"/>
      <c r="AY622" s="292"/>
      <c r="AZ622" s="228"/>
      <c r="BA622" s="228"/>
      <c r="BB622" s="295"/>
    </row>
    <row r="623" spans="2:62" ht="28.15" customHeight="1" thickBot="1" x14ac:dyDescent="0.25">
      <c r="B623" s="21"/>
      <c r="C623" s="245"/>
      <c r="D623" s="20"/>
      <c r="E623" s="19"/>
      <c r="F623" s="19"/>
      <c r="G623" s="18"/>
      <c r="H623" s="226"/>
      <c r="I623" s="249"/>
      <c r="J623" s="249"/>
      <c r="K623" s="249"/>
      <c r="L623" s="17" t="s">
        <v>105</v>
      </c>
      <c r="M623" s="15"/>
      <c r="N623" s="17" t="s">
        <v>103</v>
      </c>
      <c r="O623" s="15"/>
      <c r="P623" s="17" t="s">
        <v>102</v>
      </c>
      <c r="Q623" s="15"/>
      <c r="R623" s="17" t="s">
        <v>101</v>
      </c>
      <c r="S623" s="15"/>
      <c r="T623" s="17">
        <v>20</v>
      </c>
      <c r="U623" s="15"/>
      <c r="V623" s="17" t="s">
        <v>100</v>
      </c>
      <c r="W623" s="15"/>
      <c r="X623" s="17" t="s">
        <v>99</v>
      </c>
      <c r="Y623" s="15"/>
      <c r="Z623" s="17" t="s">
        <v>98</v>
      </c>
      <c r="AA623" s="15"/>
      <c r="AB623" s="16"/>
      <c r="AC623" s="15"/>
      <c r="AD623" s="14"/>
      <c r="AE623" s="13"/>
      <c r="AF623" s="252"/>
      <c r="AG623" s="252"/>
      <c r="AH623" s="12"/>
      <c r="AI623" s="11"/>
      <c r="AJ623" s="266"/>
      <c r="AK623" s="268"/>
      <c r="AL623" s="264"/>
      <c r="AM623" s="266"/>
      <c r="AN623" s="268"/>
      <c r="AO623" s="264"/>
      <c r="AP623" s="266"/>
      <c r="AQ623" s="268"/>
      <c r="AR623" s="264"/>
      <c r="AS623" s="266"/>
      <c r="AT623" s="268"/>
      <c r="AU623" s="264"/>
      <c r="AV623" s="266"/>
      <c r="AW623" s="276"/>
      <c r="AX623" s="271"/>
      <c r="AY623" s="293"/>
      <c r="AZ623" s="229"/>
      <c r="BA623" s="229"/>
      <c r="BB623" s="296"/>
    </row>
    <row r="624" spans="2:62" ht="85.9" customHeight="1" thickTop="1" thickBot="1" x14ac:dyDescent="0.35">
      <c r="B624" s="105" t="s">
        <v>174</v>
      </c>
      <c r="C624" s="95" t="s">
        <v>173</v>
      </c>
      <c r="D624" s="100" t="s">
        <v>172</v>
      </c>
      <c r="E624" s="104" t="s">
        <v>171</v>
      </c>
      <c r="F624" s="103"/>
      <c r="G624" s="102"/>
      <c r="H624" s="101" t="s">
        <v>170</v>
      </c>
      <c r="I624" s="100" t="s">
        <v>96</v>
      </c>
      <c r="J624" s="100" t="s">
        <v>169</v>
      </c>
      <c r="K624" s="100" t="s">
        <v>97</v>
      </c>
      <c r="L624" s="256" t="s">
        <v>168</v>
      </c>
      <c r="M624" s="262"/>
      <c r="N624" s="256" t="s">
        <v>167</v>
      </c>
      <c r="O624" s="262"/>
      <c r="P624" s="256" t="s">
        <v>167</v>
      </c>
      <c r="Q624" s="257"/>
      <c r="R624" s="256" t="s">
        <v>167</v>
      </c>
      <c r="S624" s="257"/>
      <c r="T624" s="256" t="s">
        <v>167</v>
      </c>
      <c r="U624" s="257"/>
      <c r="V624" s="256" t="s">
        <v>167</v>
      </c>
      <c r="W624" s="257"/>
      <c r="X624" s="256" t="s">
        <v>167</v>
      </c>
      <c r="Y624" s="257"/>
      <c r="Z624" s="256" t="s">
        <v>167</v>
      </c>
      <c r="AA624" s="257"/>
      <c r="AB624" s="261" t="s">
        <v>166</v>
      </c>
      <c r="AC624" s="257"/>
      <c r="AD624" s="101" t="s">
        <v>165</v>
      </c>
      <c r="AE624" s="101" t="s">
        <v>164</v>
      </c>
      <c r="AF624" s="100" t="s">
        <v>163</v>
      </c>
      <c r="AG624" s="100" t="s">
        <v>162</v>
      </c>
      <c r="AH624" s="99" t="s">
        <v>161</v>
      </c>
      <c r="AI624" s="98"/>
      <c r="AJ624" s="96" t="s">
        <v>160</v>
      </c>
      <c r="AK624" s="95" t="s">
        <v>159</v>
      </c>
      <c r="AL624" s="94" t="s">
        <v>158</v>
      </c>
      <c r="AM624" s="96" t="s">
        <v>157</v>
      </c>
      <c r="AN624" s="95" t="s">
        <v>156</v>
      </c>
      <c r="AO624" s="94" t="s">
        <v>155</v>
      </c>
      <c r="AP624" s="96" t="s">
        <v>154</v>
      </c>
      <c r="AQ624" s="95" t="s">
        <v>153</v>
      </c>
      <c r="AR624" s="97" t="s">
        <v>152</v>
      </c>
      <c r="AS624" s="96" t="s">
        <v>151</v>
      </c>
      <c r="AT624" s="95" t="s">
        <v>150</v>
      </c>
      <c r="AU624" s="94" t="s">
        <v>149</v>
      </c>
      <c r="AV624" s="96" t="s">
        <v>148</v>
      </c>
      <c r="AW624" s="95" t="s">
        <v>147</v>
      </c>
      <c r="AX624" s="94" t="s">
        <v>146</v>
      </c>
      <c r="AY624" s="93" t="s">
        <v>145</v>
      </c>
      <c r="AZ624" s="92" t="s">
        <v>144</v>
      </c>
      <c r="BA624" s="92" t="s">
        <v>143</v>
      </c>
      <c r="BB624" s="91" t="s">
        <v>142</v>
      </c>
    </row>
    <row r="625" spans="2:62" ht="48" thickBot="1" x14ac:dyDescent="0.3">
      <c r="B625" s="90" t="s">
        <v>206</v>
      </c>
      <c r="C625" s="89"/>
      <c r="D625" s="88"/>
      <c r="E625" s="258"/>
      <c r="F625" s="259"/>
      <c r="G625" s="260"/>
      <c r="H625" s="87" t="s">
        <v>140</v>
      </c>
      <c r="I625" s="86"/>
      <c r="J625" s="86"/>
      <c r="K625" s="85"/>
      <c r="L625" s="84"/>
      <c r="M625" s="81"/>
      <c r="N625" s="84"/>
      <c r="O625" s="81"/>
      <c r="P625" s="84"/>
      <c r="Q625" s="81"/>
      <c r="R625" s="84"/>
      <c r="S625" s="81"/>
      <c r="T625" s="84"/>
      <c r="U625" s="81"/>
      <c r="V625" s="84"/>
      <c r="W625" s="81"/>
      <c r="X625" s="84"/>
      <c r="Y625" s="81"/>
      <c r="Z625" s="84"/>
      <c r="AA625" s="83"/>
      <c r="AB625" s="82" t="s">
        <v>139</v>
      </c>
      <c r="AC625" s="81"/>
      <c r="AD625" s="81"/>
      <c r="AE625" s="81"/>
      <c r="AF625" s="80"/>
      <c r="AG625" s="80"/>
      <c r="AH625" s="60"/>
      <c r="AI625" s="79" t="s">
        <v>138</v>
      </c>
      <c r="AJ625" s="78">
        <f t="shared" ref="AJ625:BB625" si="82">SUM(AJ627:AJ638)</f>
        <v>77</v>
      </c>
      <c r="AK625" s="77">
        <f t="shared" si="82"/>
        <v>10</v>
      </c>
      <c r="AL625" s="76">
        <f t="shared" si="82"/>
        <v>0</v>
      </c>
      <c r="AM625" s="78">
        <f t="shared" si="82"/>
        <v>34</v>
      </c>
      <c r="AN625" s="77">
        <f t="shared" si="82"/>
        <v>2</v>
      </c>
      <c r="AO625" s="76">
        <f t="shared" si="82"/>
        <v>0</v>
      </c>
      <c r="AP625" s="78">
        <f t="shared" si="82"/>
        <v>1</v>
      </c>
      <c r="AQ625" s="77">
        <f t="shared" si="82"/>
        <v>0</v>
      </c>
      <c r="AR625" s="76">
        <f t="shared" si="82"/>
        <v>0</v>
      </c>
      <c r="AS625" s="78">
        <f t="shared" si="82"/>
        <v>14</v>
      </c>
      <c r="AT625" s="77">
        <f t="shared" si="82"/>
        <v>1</v>
      </c>
      <c r="AU625" s="76">
        <f t="shared" si="82"/>
        <v>0</v>
      </c>
      <c r="AV625" s="78">
        <f t="shared" si="82"/>
        <v>0</v>
      </c>
      <c r="AW625" s="77">
        <f t="shared" si="82"/>
        <v>0</v>
      </c>
      <c r="AX625" s="76">
        <f t="shared" si="82"/>
        <v>0</v>
      </c>
      <c r="AY625" s="75">
        <f t="shared" si="82"/>
        <v>0</v>
      </c>
      <c r="AZ625" s="74">
        <f t="shared" si="82"/>
        <v>0</v>
      </c>
      <c r="BA625" s="74">
        <f t="shared" si="82"/>
        <v>0</v>
      </c>
      <c r="BB625" s="73">
        <f t="shared" si="82"/>
        <v>0</v>
      </c>
      <c r="BC625" s="72" t="s">
        <v>137</v>
      </c>
      <c r="BF625" s="5">
        <f>SUM(AJ625:AL625)/$BG$5</f>
        <v>87</v>
      </c>
      <c r="BG625" s="5">
        <f>SUM(AM625:AO625,AY625)/$BG$5</f>
        <v>36</v>
      </c>
      <c r="BH625" s="5">
        <f>SUM(AP625:AR625,AZ625)/$BG$5</f>
        <v>1</v>
      </c>
      <c r="BI625" s="5">
        <f>SUM(AS625:AU625,BA625)/$BG$5</f>
        <v>15</v>
      </c>
      <c r="BJ625" s="5">
        <f>SUM(AV625:AX625,BB625)/$BG$5</f>
        <v>0</v>
      </c>
    </row>
    <row r="626" spans="2:62" ht="37.5" thickBot="1" x14ac:dyDescent="0.3">
      <c r="B626" s="71"/>
      <c r="C626" s="70"/>
      <c r="D626" s="69"/>
      <c r="E626" s="68"/>
      <c r="F626" s="68"/>
      <c r="G626" s="67"/>
      <c r="H626" s="66"/>
      <c r="I626" s="64"/>
      <c r="J626" s="64"/>
      <c r="K626" s="65"/>
      <c r="L626" s="64"/>
      <c r="M626" s="62"/>
      <c r="N626" s="64"/>
      <c r="O626" s="62"/>
      <c r="P626" s="64"/>
      <c r="Q626" s="62"/>
      <c r="R626" s="64"/>
      <c r="S626" s="62"/>
      <c r="T626" s="64"/>
      <c r="U626" s="62"/>
      <c r="V626" s="64"/>
      <c r="W626" s="62"/>
      <c r="X626" s="64"/>
      <c r="Y626" s="62"/>
      <c r="Z626" s="64"/>
      <c r="AA626" s="62"/>
      <c r="AB626" s="63"/>
      <c r="AC626" s="62"/>
      <c r="AD626" s="62"/>
      <c r="AE626" s="62"/>
      <c r="AF626" s="61"/>
      <c r="AG626" s="61"/>
      <c r="AH626" s="60"/>
      <c r="AI626" s="59" t="s">
        <v>136</v>
      </c>
      <c r="AJ626" s="214">
        <f t="shared" ref="AJ626:BB626" si="83">AJ625/1</f>
        <v>77</v>
      </c>
      <c r="AK626" s="213">
        <f t="shared" si="83"/>
        <v>10</v>
      </c>
      <c r="AL626" s="212">
        <f t="shared" si="83"/>
        <v>0</v>
      </c>
      <c r="AM626" s="214">
        <f t="shared" si="83"/>
        <v>34</v>
      </c>
      <c r="AN626" s="213">
        <f t="shared" si="83"/>
        <v>2</v>
      </c>
      <c r="AO626" s="212">
        <f t="shared" si="83"/>
        <v>0</v>
      </c>
      <c r="AP626" s="214">
        <f t="shared" si="83"/>
        <v>1</v>
      </c>
      <c r="AQ626" s="213">
        <f t="shared" si="83"/>
        <v>0</v>
      </c>
      <c r="AR626" s="212">
        <f t="shared" si="83"/>
        <v>0</v>
      </c>
      <c r="AS626" s="214">
        <f t="shared" si="83"/>
        <v>14</v>
      </c>
      <c r="AT626" s="213">
        <f t="shared" si="83"/>
        <v>1</v>
      </c>
      <c r="AU626" s="212">
        <f t="shared" si="83"/>
        <v>0</v>
      </c>
      <c r="AV626" s="214">
        <f t="shared" si="83"/>
        <v>0</v>
      </c>
      <c r="AW626" s="213">
        <f t="shared" si="83"/>
        <v>0</v>
      </c>
      <c r="AX626" s="212">
        <f t="shared" si="83"/>
        <v>0</v>
      </c>
      <c r="AY626" s="211">
        <f t="shared" si="83"/>
        <v>0</v>
      </c>
      <c r="AZ626" s="210">
        <f t="shared" si="83"/>
        <v>0</v>
      </c>
      <c r="BA626" s="210">
        <f t="shared" si="83"/>
        <v>0</v>
      </c>
      <c r="BB626" s="209">
        <f t="shared" si="83"/>
        <v>0</v>
      </c>
      <c r="BC626" s="52" t="s">
        <v>135</v>
      </c>
    </row>
    <row r="627" spans="2:62" ht="28.15" customHeight="1" x14ac:dyDescent="0.2">
      <c r="B627" s="30"/>
      <c r="C627" s="242">
        <v>1</v>
      </c>
      <c r="D627" s="44"/>
      <c r="E627" s="43"/>
      <c r="F627" s="43"/>
      <c r="G627" s="42"/>
      <c r="H627" s="223" t="s">
        <v>1251</v>
      </c>
      <c r="I627" s="246">
        <v>142</v>
      </c>
      <c r="J627" s="246">
        <v>35</v>
      </c>
      <c r="K627" s="246">
        <v>7</v>
      </c>
      <c r="L627" s="41" t="s">
        <v>133</v>
      </c>
      <c r="M627" s="40" t="s">
        <v>186</v>
      </c>
      <c r="N627" s="41" t="s">
        <v>131</v>
      </c>
      <c r="O627" s="40" t="s">
        <v>611</v>
      </c>
      <c r="P627" s="41" t="s">
        <v>130</v>
      </c>
      <c r="Q627" s="40" t="s">
        <v>773</v>
      </c>
      <c r="R627" s="41" t="s">
        <v>129</v>
      </c>
      <c r="S627" s="40" t="s">
        <v>1639</v>
      </c>
      <c r="T627" s="41" t="s">
        <v>128</v>
      </c>
      <c r="U627" s="40" t="s">
        <v>689</v>
      </c>
      <c r="V627" s="41" t="s">
        <v>127</v>
      </c>
      <c r="W627" s="40" t="s">
        <v>509</v>
      </c>
      <c r="X627" s="41" t="s">
        <v>126</v>
      </c>
      <c r="Y627" s="40" t="s">
        <v>195</v>
      </c>
      <c r="Z627" s="41" t="s">
        <v>125</v>
      </c>
      <c r="AA627" s="40"/>
      <c r="AB627" s="39"/>
      <c r="AC627" s="40"/>
      <c r="AD627" s="39" t="s">
        <v>1638</v>
      </c>
      <c r="AE627" s="38"/>
      <c r="AF627" s="250">
        <v>7</v>
      </c>
      <c r="AG627" s="250"/>
      <c r="AH627" s="37"/>
      <c r="AI627" s="11"/>
      <c r="AJ627" s="233">
        <f>SUMPRODUCT(LEN($M627:$AA630)-LEN(SUBSTITUTE($M627:$AA630,"A", "")))</f>
        <v>77</v>
      </c>
      <c r="AK627" s="239">
        <f>SUMPRODUCT(LEN($AD627:$AD630)-LEN(SUBSTITUTE($AD627:$AD630,"A", "")))</f>
        <v>10</v>
      </c>
      <c r="AL627" s="230">
        <f>SUMPRODUCT(LEN($AC627:$AC630)-LEN(SUBSTITUTE($AC627:$AC630,"A", "")))</f>
        <v>0</v>
      </c>
      <c r="AM627" s="233">
        <f>SUMPRODUCT(LEN($M627:$AA630)-LEN(SUBSTITUTE($M627:$AA630,"S", "")))</f>
        <v>34</v>
      </c>
      <c r="AN627" s="239">
        <f>SUMPRODUCT(LEN($AD627:$AD630)-LEN(SUBSTITUTE($AD627:$AD630,"S", "")))</f>
        <v>2</v>
      </c>
      <c r="AO627" s="230">
        <f>SUMPRODUCT(LEN($AC627:$AC630)-LEN(SUBSTITUTE($AC627:$AC630,"S", "")))</f>
        <v>0</v>
      </c>
      <c r="AP627" s="233">
        <f>SUMPRODUCT(LEN($M627:$AA630)-LEN(SUBSTITUTE($M627:$AA630,"F", "")))</f>
        <v>1</v>
      </c>
      <c r="AQ627" s="239">
        <f>SUMPRODUCT(LEN($AD627:$AD630)-LEN(SUBSTITUTE($AD627:$AD630,"F", "")))</f>
        <v>0</v>
      </c>
      <c r="AR627" s="230">
        <f>SUMPRODUCT(LEN($AC627:$AC630)-LEN(SUBSTITUTE($AC627:$AC630,"F", "")))</f>
        <v>0</v>
      </c>
      <c r="AS627" s="233">
        <f>SUMPRODUCT(LEN($M627:$AA630)-LEN(SUBSTITUTE($M627:$AA630,"G", "")))</f>
        <v>14</v>
      </c>
      <c r="AT627" s="239">
        <f>SUMPRODUCT(LEN($AD627:$AD630)-LEN(SUBSTITUTE($AD627:$AD630,"G", "")))</f>
        <v>1</v>
      </c>
      <c r="AU627" s="230">
        <f>SUMPRODUCT(LEN($AC627:$AC630)-LEN(SUBSTITUTE($AC627:$AC630,"G", "")))</f>
        <v>0</v>
      </c>
      <c r="AV627" s="233">
        <f>SUMPRODUCT(LEN($L627:$AA630)-LEN(SUBSTITUTE($L627:$AA630,"M", "")))</f>
        <v>0</v>
      </c>
      <c r="AW627" s="236">
        <f>SUMPRODUCT(LEN($AD627:$AD630)-LEN(SUBSTITUTE($AD627:$AD630,"M", "")))</f>
        <v>0</v>
      </c>
      <c r="AX627" s="269">
        <f>SUMPRODUCT(LEN($AC627:$AC630)-LEN(SUBSTITUTE($AC627:$AC630,"M", "")))</f>
        <v>0</v>
      </c>
      <c r="AY627" s="291">
        <f>SUMPRODUCT(LEN($AE627:$AE630)-LEN(SUBSTITUTE($AE627:$AE630,"S", "")))</f>
        <v>0</v>
      </c>
      <c r="AZ627" s="227">
        <f>SUMPRODUCT(LEN($AE627:$AE630)-LEN(SUBSTITUTE($AE627:$AE630,"F", "")))</f>
        <v>0</v>
      </c>
      <c r="BA627" s="227">
        <f>SUMPRODUCT(LEN($AE627:$AE630)-LEN(SUBSTITUTE($AE627:$AE630,"G", "")))</f>
        <v>0</v>
      </c>
      <c r="BB627" s="294">
        <f>SUMPRODUCT(LEN($AE627:$AE630)-LEN(SUBSTITUTE($AE627:$AE630,"M", "")))</f>
        <v>0</v>
      </c>
    </row>
    <row r="628" spans="2:62" ht="28.15" customHeight="1" thickBot="1" x14ac:dyDescent="0.25">
      <c r="B628" s="30"/>
      <c r="C628" s="243"/>
      <c r="D628" s="36"/>
      <c r="E628" s="35"/>
      <c r="F628" s="35"/>
      <c r="G628" s="34"/>
      <c r="H628" s="224"/>
      <c r="I628" s="247"/>
      <c r="J628" s="247"/>
      <c r="K628" s="247"/>
      <c r="L628" s="33" t="s">
        <v>123</v>
      </c>
      <c r="M628" s="32" t="s">
        <v>132</v>
      </c>
      <c r="N628" s="33" t="s">
        <v>122</v>
      </c>
      <c r="O628" s="32" t="s">
        <v>1437</v>
      </c>
      <c r="P628" s="33" t="s">
        <v>120</v>
      </c>
      <c r="Q628" s="32" t="s">
        <v>1637</v>
      </c>
      <c r="R628" s="33" t="s">
        <v>119</v>
      </c>
      <c r="S628" s="32" t="s">
        <v>434</v>
      </c>
      <c r="T628" s="33" t="s">
        <v>118</v>
      </c>
      <c r="U628" s="32" t="s">
        <v>376</v>
      </c>
      <c r="V628" s="33" t="s">
        <v>117</v>
      </c>
      <c r="W628" s="32" t="s">
        <v>412</v>
      </c>
      <c r="X628" s="33" t="s">
        <v>116</v>
      </c>
      <c r="Y628" s="32" t="s">
        <v>113</v>
      </c>
      <c r="Z628" s="33" t="s">
        <v>115</v>
      </c>
      <c r="AA628" s="32"/>
      <c r="AB628" s="31"/>
      <c r="AC628" s="32"/>
      <c r="AD628" s="31"/>
      <c r="AE628" s="23"/>
      <c r="AF628" s="251"/>
      <c r="AG628" s="251"/>
      <c r="AH628" s="22"/>
      <c r="AI628" s="11"/>
      <c r="AJ628" s="265"/>
      <c r="AK628" s="267"/>
      <c r="AL628" s="263"/>
      <c r="AM628" s="265"/>
      <c r="AN628" s="267"/>
      <c r="AO628" s="263"/>
      <c r="AP628" s="265"/>
      <c r="AQ628" s="267"/>
      <c r="AR628" s="263"/>
      <c r="AS628" s="265"/>
      <c r="AT628" s="267"/>
      <c r="AU628" s="263"/>
      <c r="AV628" s="265"/>
      <c r="AW628" s="275"/>
      <c r="AX628" s="270"/>
      <c r="AY628" s="292"/>
      <c r="AZ628" s="228"/>
      <c r="BA628" s="228"/>
      <c r="BB628" s="295"/>
    </row>
    <row r="629" spans="2:62" ht="28.15" customHeight="1" x14ac:dyDescent="0.2">
      <c r="B629" s="30"/>
      <c r="C629" s="244"/>
      <c r="D629" s="29"/>
      <c r="E629" s="28"/>
      <c r="F629" s="28"/>
      <c r="G629" s="27"/>
      <c r="H629" s="225">
        <v>237</v>
      </c>
      <c r="I629" s="248"/>
      <c r="J629" s="248"/>
      <c r="K629" s="248"/>
      <c r="L629" s="26" t="s">
        <v>114</v>
      </c>
      <c r="M629" s="25" t="s">
        <v>976</v>
      </c>
      <c r="N629" s="26" t="s">
        <v>112</v>
      </c>
      <c r="O629" s="25" t="s">
        <v>501</v>
      </c>
      <c r="P629" s="26" t="s">
        <v>111</v>
      </c>
      <c r="Q629" s="25" t="s">
        <v>1636</v>
      </c>
      <c r="R629" s="26" t="s">
        <v>110</v>
      </c>
      <c r="S629" s="25" t="s">
        <v>496</v>
      </c>
      <c r="T629" s="26" t="s">
        <v>109</v>
      </c>
      <c r="U629" s="25" t="s">
        <v>474</v>
      </c>
      <c r="V629" s="26" t="s">
        <v>108</v>
      </c>
      <c r="W629" s="25" t="s">
        <v>113</v>
      </c>
      <c r="X629" s="26" t="s">
        <v>107</v>
      </c>
      <c r="Y629" s="25" t="s">
        <v>121</v>
      </c>
      <c r="Z629" s="26" t="s">
        <v>106</v>
      </c>
      <c r="AA629" s="25"/>
      <c r="AB629" s="24"/>
      <c r="AC629" s="25"/>
      <c r="AD629" s="24"/>
      <c r="AE629" s="23"/>
      <c r="AF629" s="251"/>
      <c r="AG629" s="251"/>
      <c r="AH629" s="22"/>
      <c r="AI629" s="11"/>
      <c r="AJ629" s="265"/>
      <c r="AK629" s="267"/>
      <c r="AL629" s="263"/>
      <c r="AM629" s="265"/>
      <c r="AN629" s="267"/>
      <c r="AO629" s="263"/>
      <c r="AP629" s="265"/>
      <c r="AQ629" s="267"/>
      <c r="AR629" s="263"/>
      <c r="AS629" s="265"/>
      <c r="AT629" s="267"/>
      <c r="AU629" s="263"/>
      <c r="AV629" s="265"/>
      <c r="AW629" s="275"/>
      <c r="AX629" s="270"/>
      <c r="AY629" s="292"/>
      <c r="AZ629" s="228"/>
      <c r="BA629" s="228"/>
      <c r="BB629" s="295"/>
    </row>
    <row r="630" spans="2:62" ht="28.15" customHeight="1" thickBot="1" x14ac:dyDescent="0.25">
      <c r="B630" s="30"/>
      <c r="C630" s="253"/>
      <c r="D630" s="51"/>
      <c r="E630" s="50"/>
      <c r="F630" s="50"/>
      <c r="G630" s="49"/>
      <c r="H630" s="226"/>
      <c r="I630" s="254"/>
      <c r="J630" s="254"/>
      <c r="K630" s="254"/>
      <c r="L630" s="48" t="s">
        <v>105</v>
      </c>
      <c r="M630" s="47" t="s">
        <v>634</v>
      </c>
      <c r="N630" s="48" t="s">
        <v>103</v>
      </c>
      <c r="O630" s="47" t="s">
        <v>1635</v>
      </c>
      <c r="P630" s="48" t="s">
        <v>102</v>
      </c>
      <c r="Q630" s="47" t="s">
        <v>610</v>
      </c>
      <c r="R630" s="48" t="s">
        <v>101</v>
      </c>
      <c r="S630" s="47" t="s">
        <v>649</v>
      </c>
      <c r="T630" s="48">
        <v>20</v>
      </c>
      <c r="U630" s="47" t="s">
        <v>619</v>
      </c>
      <c r="V630" s="48" t="s">
        <v>100</v>
      </c>
      <c r="W630" s="47" t="s">
        <v>113</v>
      </c>
      <c r="X630" s="48" t="s">
        <v>99</v>
      </c>
      <c r="Y630" s="47" t="s">
        <v>121</v>
      </c>
      <c r="Z630" s="48" t="s">
        <v>98</v>
      </c>
      <c r="AA630" s="47"/>
      <c r="AB630" s="16"/>
      <c r="AC630" s="47"/>
      <c r="AD630" s="16"/>
      <c r="AE630" s="46"/>
      <c r="AF630" s="255"/>
      <c r="AG630" s="255"/>
      <c r="AH630" s="45"/>
      <c r="AI630" s="11"/>
      <c r="AJ630" s="266"/>
      <c r="AK630" s="268"/>
      <c r="AL630" s="264"/>
      <c r="AM630" s="266"/>
      <c r="AN630" s="268"/>
      <c r="AO630" s="264"/>
      <c r="AP630" s="266"/>
      <c r="AQ630" s="268"/>
      <c r="AR630" s="264"/>
      <c r="AS630" s="266"/>
      <c r="AT630" s="268"/>
      <c r="AU630" s="264"/>
      <c r="AV630" s="266"/>
      <c r="AW630" s="276"/>
      <c r="AX630" s="271"/>
      <c r="AY630" s="293"/>
      <c r="AZ630" s="229"/>
      <c r="BA630" s="229"/>
      <c r="BB630" s="296"/>
    </row>
    <row r="631" spans="2:62" ht="28.15" customHeight="1" x14ac:dyDescent="0.2">
      <c r="B631" s="30"/>
      <c r="C631" s="242">
        <v>2</v>
      </c>
      <c r="D631" s="44"/>
      <c r="E631" s="43"/>
      <c r="F631" s="43"/>
      <c r="G631" s="42"/>
      <c r="H631" s="223"/>
      <c r="I631" s="246"/>
      <c r="J631" s="246"/>
      <c r="K631" s="246"/>
      <c r="L631" s="41" t="s">
        <v>133</v>
      </c>
      <c r="M631" s="40"/>
      <c r="N631" s="41" t="s">
        <v>131</v>
      </c>
      <c r="O631" s="40"/>
      <c r="P631" s="41" t="s">
        <v>130</v>
      </c>
      <c r="Q631" s="40"/>
      <c r="R631" s="41" t="s">
        <v>129</v>
      </c>
      <c r="S631" s="40"/>
      <c r="T631" s="41" t="s">
        <v>128</v>
      </c>
      <c r="U631" s="40"/>
      <c r="V631" s="41" t="s">
        <v>127</v>
      </c>
      <c r="W631" s="40"/>
      <c r="X631" s="41" t="s">
        <v>126</v>
      </c>
      <c r="Y631" s="40"/>
      <c r="Z631" s="41" t="s">
        <v>125</v>
      </c>
      <c r="AA631" s="40"/>
      <c r="AB631" s="39"/>
      <c r="AC631" s="40"/>
      <c r="AD631" s="39"/>
      <c r="AE631" s="38"/>
      <c r="AF631" s="250"/>
      <c r="AG631" s="250"/>
      <c r="AH631" s="37"/>
      <c r="AI631" s="11"/>
      <c r="AJ631" s="233">
        <f>SUMPRODUCT(LEN($M631:$AA634)-LEN(SUBSTITUTE($M631:$AA634,"A", "")))</f>
        <v>0</v>
      </c>
      <c r="AK631" s="239">
        <f>SUMPRODUCT(LEN($AD631:$AD634)-LEN(SUBSTITUTE($AD631:$AD634,"A", "")))</f>
        <v>0</v>
      </c>
      <c r="AL631" s="230">
        <f>SUMPRODUCT(LEN($AC631:$AC634)-LEN(SUBSTITUTE($AC631:$AC634,"A", "")))</f>
        <v>0</v>
      </c>
      <c r="AM631" s="233">
        <f>SUMPRODUCT(LEN($M631:$AA634)-LEN(SUBSTITUTE($M631:$AA634,"S", "")))</f>
        <v>0</v>
      </c>
      <c r="AN631" s="239">
        <f>SUMPRODUCT(LEN($AD631:$AD634)-LEN(SUBSTITUTE($AD631:$AD634,"S", "")))</f>
        <v>0</v>
      </c>
      <c r="AO631" s="230">
        <f>SUMPRODUCT(LEN($AC631:$AC634)-LEN(SUBSTITUTE($AC631:$AC634,"S", "")))</f>
        <v>0</v>
      </c>
      <c r="AP631" s="233">
        <f>SUMPRODUCT(LEN($M631:$AA634)-LEN(SUBSTITUTE($M631:$AA634,"F", "")))</f>
        <v>0</v>
      </c>
      <c r="AQ631" s="239">
        <f>SUMPRODUCT(LEN($AD631:$AD634)-LEN(SUBSTITUTE($AD631:$AD634,"F", "")))</f>
        <v>0</v>
      </c>
      <c r="AR631" s="230">
        <f>SUMPRODUCT(LEN($AC631:$AC634)-LEN(SUBSTITUTE($AC631:$AC634,"F", "")))</f>
        <v>0</v>
      </c>
      <c r="AS631" s="233">
        <f>SUMPRODUCT(LEN($M631:$AA634)-LEN(SUBSTITUTE($M631:$AA634,"G", "")))</f>
        <v>0</v>
      </c>
      <c r="AT631" s="239">
        <f>SUMPRODUCT(LEN($AD631:$AD634)-LEN(SUBSTITUTE($AD631:$AD634,"G", "")))</f>
        <v>0</v>
      </c>
      <c r="AU631" s="230">
        <f>SUMPRODUCT(LEN($AC631:$AC634)-LEN(SUBSTITUTE($AC631:$AC634,"G", "")))</f>
        <v>0</v>
      </c>
      <c r="AV631" s="233">
        <f>SUMPRODUCT(LEN($L631:$AA634)-LEN(SUBSTITUTE($L631:$AA634,"M", "")))</f>
        <v>0</v>
      </c>
      <c r="AW631" s="236">
        <f>SUMPRODUCT(LEN($AD631:$AD634)-LEN(SUBSTITUTE($AD631:$AD634,"M", "")))</f>
        <v>0</v>
      </c>
      <c r="AX631" s="269">
        <f>SUMPRODUCT(LEN($AC631:$AC634)-LEN(SUBSTITUTE($AC631:$AC634,"M", "")))</f>
        <v>0</v>
      </c>
      <c r="AY631" s="291">
        <f>SUMPRODUCT(LEN($AE631:$AE634)-LEN(SUBSTITUTE($AE631:$AE634,"S", "")))</f>
        <v>0</v>
      </c>
      <c r="AZ631" s="227">
        <f>SUMPRODUCT(LEN($AE631:$AE634)-LEN(SUBSTITUTE($AE631:$AE634,"F", "")))</f>
        <v>0</v>
      </c>
      <c r="BA631" s="227">
        <f>SUMPRODUCT(LEN($AE631:$AE634)-LEN(SUBSTITUTE($AE631:$AE634,"G", "")))</f>
        <v>0</v>
      </c>
      <c r="BB631" s="294">
        <f>SUMPRODUCT(LEN($AE631:$AE634)-LEN(SUBSTITUTE($AE631:$AE634,"M", "")))</f>
        <v>0</v>
      </c>
    </row>
    <row r="632" spans="2:62" ht="28.15" customHeight="1" thickBot="1" x14ac:dyDescent="0.25">
      <c r="B632" s="30"/>
      <c r="C632" s="243"/>
      <c r="D632" s="36"/>
      <c r="E632" s="35"/>
      <c r="F632" s="35"/>
      <c r="G632" s="34"/>
      <c r="H632" s="224"/>
      <c r="I632" s="247"/>
      <c r="J632" s="247"/>
      <c r="K632" s="247"/>
      <c r="L632" s="33" t="s">
        <v>123</v>
      </c>
      <c r="M632" s="32"/>
      <c r="N632" s="33" t="s">
        <v>122</v>
      </c>
      <c r="O632" s="32"/>
      <c r="P632" s="33" t="s">
        <v>120</v>
      </c>
      <c r="Q632" s="32"/>
      <c r="R632" s="33" t="s">
        <v>119</v>
      </c>
      <c r="S632" s="32"/>
      <c r="T632" s="33" t="s">
        <v>118</v>
      </c>
      <c r="U632" s="32"/>
      <c r="V632" s="33" t="s">
        <v>117</v>
      </c>
      <c r="W632" s="32"/>
      <c r="X632" s="33" t="s">
        <v>116</v>
      </c>
      <c r="Y632" s="32"/>
      <c r="Z632" s="33" t="s">
        <v>115</v>
      </c>
      <c r="AA632" s="32"/>
      <c r="AB632" s="31"/>
      <c r="AC632" s="32"/>
      <c r="AD632" s="31"/>
      <c r="AE632" s="23"/>
      <c r="AF632" s="251"/>
      <c r="AG632" s="251"/>
      <c r="AH632" s="22"/>
      <c r="AI632" s="11"/>
      <c r="AJ632" s="265"/>
      <c r="AK632" s="267"/>
      <c r="AL632" s="263"/>
      <c r="AM632" s="265"/>
      <c r="AN632" s="267"/>
      <c r="AO632" s="263"/>
      <c r="AP632" s="265"/>
      <c r="AQ632" s="267"/>
      <c r="AR632" s="263"/>
      <c r="AS632" s="265"/>
      <c r="AT632" s="267"/>
      <c r="AU632" s="263"/>
      <c r="AV632" s="265"/>
      <c r="AW632" s="275"/>
      <c r="AX632" s="270"/>
      <c r="AY632" s="292"/>
      <c r="AZ632" s="228"/>
      <c r="BA632" s="228"/>
      <c r="BB632" s="295"/>
    </row>
    <row r="633" spans="2:62" ht="28.15" customHeight="1" x14ac:dyDescent="0.2">
      <c r="B633" s="30"/>
      <c r="C633" s="244"/>
      <c r="D633" s="29"/>
      <c r="E633" s="28"/>
      <c r="F633" s="28"/>
      <c r="G633" s="27"/>
      <c r="H633" s="225"/>
      <c r="I633" s="248"/>
      <c r="J633" s="248"/>
      <c r="K633" s="248"/>
      <c r="L633" s="26" t="s">
        <v>114</v>
      </c>
      <c r="M633" s="25"/>
      <c r="N633" s="26" t="s">
        <v>112</v>
      </c>
      <c r="O633" s="25"/>
      <c r="P633" s="26" t="s">
        <v>111</v>
      </c>
      <c r="Q633" s="25"/>
      <c r="R633" s="26" t="s">
        <v>110</v>
      </c>
      <c r="S633" s="25"/>
      <c r="T633" s="26" t="s">
        <v>109</v>
      </c>
      <c r="U633" s="25"/>
      <c r="V633" s="26" t="s">
        <v>108</v>
      </c>
      <c r="W633" s="25"/>
      <c r="X633" s="26" t="s">
        <v>107</v>
      </c>
      <c r="Y633" s="25"/>
      <c r="Z633" s="26" t="s">
        <v>106</v>
      </c>
      <c r="AA633" s="25"/>
      <c r="AB633" s="24"/>
      <c r="AC633" s="25"/>
      <c r="AD633" s="24"/>
      <c r="AE633" s="23"/>
      <c r="AF633" s="251"/>
      <c r="AG633" s="251"/>
      <c r="AH633" s="22"/>
      <c r="AI633" s="11"/>
      <c r="AJ633" s="265"/>
      <c r="AK633" s="267"/>
      <c r="AL633" s="263"/>
      <c r="AM633" s="265"/>
      <c r="AN633" s="267"/>
      <c r="AO633" s="263"/>
      <c r="AP633" s="265"/>
      <c r="AQ633" s="267"/>
      <c r="AR633" s="263"/>
      <c r="AS633" s="265"/>
      <c r="AT633" s="267"/>
      <c r="AU633" s="263"/>
      <c r="AV633" s="265"/>
      <c r="AW633" s="275"/>
      <c r="AX633" s="270"/>
      <c r="AY633" s="292"/>
      <c r="AZ633" s="228"/>
      <c r="BA633" s="228"/>
      <c r="BB633" s="295"/>
    </row>
    <row r="634" spans="2:62" ht="28.15" customHeight="1" thickBot="1" x14ac:dyDescent="0.25">
      <c r="B634" s="30"/>
      <c r="C634" s="253"/>
      <c r="D634" s="51"/>
      <c r="E634" s="50"/>
      <c r="F634" s="50"/>
      <c r="G634" s="49"/>
      <c r="H634" s="226"/>
      <c r="I634" s="254"/>
      <c r="J634" s="254"/>
      <c r="K634" s="254"/>
      <c r="L634" s="48" t="s">
        <v>105</v>
      </c>
      <c r="M634" s="47"/>
      <c r="N634" s="48" t="s">
        <v>103</v>
      </c>
      <c r="O634" s="47"/>
      <c r="P634" s="48" t="s">
        <v>102</v>
      </c>
      <c r="Q634" s="47"/>
      <c r="R634" s="48" t="s">
        <v>101</v>
      </c>
      <c r="S634" s="47"/>
      <c r="T634" s="48">
        <v>20</v>
      </c>
      <c r="U634" s="47"/>
      <c r="V634" s="48" t="s">
        <v>100</v>
      </c>
      <c r="W634" s="47"/>
      <c r="X634" s="48" t="s">
        <v>99</v>
      </c>
      <c r="Y634" s="47"/>
      <c r="Z634" s="48" t="s">
        <v>98</v>
      </c>
      <c r="AA634" s="47"/>
      <c r="AB634" s="16"/>
      <c r="AC634" s="47"/>
      <c r="AD634" s="16"/>
      <c r="AE634" s="46"/>
      <c r="AF634" s="255"/>
      <c r="AG634" s="255"/>
      <c r="AH634" s="45"/>
      <c r="AI634" s="11"/>
      <c r="AJ634" s="266"/>
      <c r="AK634" s="268"/>
      <c r="AL634" s="264"/>
      <c r="AM634" s="266"/>
      <c r="AN634" s="268"/>
      <c r="AO634" s="264"/>
      <c r="AP634" s="266"/>
      <c r="AQ634" s="268"/>
      <c r="AR634" s="264"/>
      <c r="AS634" s="266"/>
      <c r="AT634" s="268"/>
      <c r="AU634" s="264"/>
      <c r="AV634" s="266"/>
      <c r="AW634" s="276"/>
      <c r="AX634" s="271"/>
      <c r="AY634" s="293"/>
      <c r="AZ634" s="229"/>
      <c r="BA634" s="229"/>
      <c r="BB634" s="296"/>
    </row>
    <row r="635" spans="2:62" ht="28.15" customHeight="1" x14ac:dyDescent="0.2">
      <c r="B635" s="30"/>
      <c r="C635" s="242">
        <v>3</v>
      </c>
      <c r="D635" s="44"/>
      <c r="E635" s="43"/>
      <c r="F635" s="43"/>
      <c r="G635" s="42"/>
      <c r="H635" s="223"/>
      <c r="I635" s="246"/>
      <c r="J635" s="246"/>
      <c r="K635" s="246"/>
      <c r="L635" s="41" t="s">
        <v>133</v>
      </c>
      <c r="M635" s="40"/>
      <c r="N635" s="41" t="s">
        <v>131</v>
      </c>
      <c r="O635" s="40"/>
      <c r="P635" s="41" t="s">
        <v>130</v>
      </c>
      <c r="Q635" s="40"/>
      <c r="R635" s="41" t="s">
        <v>129</v>
      </c>
      <c r="S635" s="40"/>
      <c r="T635" s="41" t="s">
        <v>128</v>
      </c>
      <c r="U635" s="40"/>
      <c r="V635" s="41" t="s">
        <v>127</v>
      </c>
      <c r="W635" s="40"/>
      <c r="X635" s="41" t="s">
        <v>126</v>
      </c>
      <c r="Y635" s="40"/>
      <c r="Z635" s="41" t="s">
        <v>125</v>
      </c>
      <c r="AA635" s="40"/>
      <c r="AB635" s="39"/>
      <c r="AC635" s="40"/>
      <c r="AD635" s="39"/>
      <c r="AE635" s="38"/>
      <c r="AF635" s="250"/>
      <c r="AG635" s="250"/>
      <c r="AH635" s="37"/>
      <c r="AI635" s="11"/>
      <c r="AJ635" s="233">
        <f>SUMPRODUCT(LEN($M635:$AA638)-LEN(SUBSTITUTE($M635:$AA638,"A", "")))</f>
        <v>0</v>
      </c>
      <c r="AK635" s="239">
        <f>SUMPRODUCT(LEN($AD635:$AD638)-LEN(SUBSTITUTE($AD635:$AD638,"A", "")))</f>
        <v>0</v>
      </c>
      <c r="AL635" s="230">
        <f>SUMPRODUCT(LEN($AC635:$AC638)-LEN(SUBSTITUTE($AC635:$AC638,"A", "")))</f>
        <v>0</v>
      </c>
      <c r="AM635" s="233">
        <f>SUMPRODUCT(LEN($M635:$AA638)-LEN(SUBSTITUTE($M635:$AA638,"S", "")))</f>
        <v>0</v>
      </c>
      <c r="AN635" s="239">
        <f>SUMPRODUCT(LEN($AD635:$AD638)-LEN(SUBSTITUTE($AD635:$AD638,"S", "")))</f>
        <v>0</v>
      </c>
      <c r="AO635" s="230">
        <f>SUMPRODUCT(LEN($AC635:$AC638)-LEN(SUBSTITUTE($AC635:$AC638,"S", "")))</f>
        <v>0</v>
      </c>
      <c r="AP635" s="233">
        <f>SUMPRODUCT(LEN($M635:$AA638)-LEN(SUBSTITUTE($M635:$AA638,"F", "")))</f>
        <v>0</v>
      </c>
      <c r="AQ635" s="239">
        <f>SUMPRODUCT(LEN($AD635:$AD638)-LEN(SUBSTITUTE($AD635:$AD638,"F", "")))</f>
        <v>0</v>
      </c>
      <c r="AR635" s="230">
        <f>SUMPRODUCT(LEN($AC635:$AC638)-LEN(SUBSTITUTE($AC635:$AC638,"F", "")))</f>
        <v>0</v>
      </c>
      <c r="AS635" s="233">
        <f>SUMPRODUCT(LEN($M635:$AA638)-LEN(SUBSTITUTE($M635:$AA638,"G", "")))</f>
        <v>0</v>
      </c>
      <c r="AT635" s="239">
        <f>SUMPRODUCT(LEN($AD635:$AD638)-LEN(SUBSTITUTE($AD635:$AD638,"G", "")))</f>
        <v>0</v>
      </c>
      <c r="AU635" s="230">
        <f>SUMPRODUCT(LEN($AC635:$AC638)-LEN(SUBSTITUTE($AC635:$AC638,"G", "")))</f>
        <v>0</v>
      </c>
      <c r="AV635" s="233">
        <f>SUMPRODUCT(LEN($L635:$AA638)-LEN(SUBSTITUTE($L635:$AA638,"M", "")))</f>
        <v>0</v>
      </c>
      <c r="AW635" s="236">
        <f>SUMPRODUCT(LEN($AD635:$AD638)-LEN(SUBSTITUTE($AD635:$AD638,"M", "")))</f>
        <v>0</v>
      </c>
      <c r="AX635" s="269">
        <f>SUMPRODUCT(LEN($AC635:$AC638)-LEN(SUBSTITUTE($AC635:$AC638,"M", "")))</f>
        <v>0</v>
      </c>
      <c r="AY635" s="291">
        <f>SUMPRODUCT(LEN($AE635:$AE638)-LEN(SUBSTITUTE($AE635:$AE638,"S", "")))</f>
        <v>0</v>
      </c>
      <c r="AZ635" s="227">
        <f>SUMPRODUCT(LEN($AE635:$AE638)-LEN(SUBSTITUTE($AE635:$AE638,"F", "")))</f>
        <v>0</v>
      </c>
      <c r="BA635" s="227">
        <f>SUMPRODUCT(LEN($AE635:$AE638)-LEN(SUBSTITUTE($AE635:$AE638,"G", "")))</f>
        <v>0</v>
      </c>
      <c r="BB635" s="294">
        <f>SUMPRODUCT(LEN($AE635:$AE638)-LEN(SUBSTITUTE($AE635:$AE638,"M", "")))</f>
        <v>0</v>
      </c>
    </row>
    <row r="636" spans="2:62" ht="28.15" customHeight="1" thickBot="1" x14ac:dyDescent="0.25">
      <c r="B636" s="30"/>
      <c r="C636" s="243"/>
      <c r="D636" s="36"/>
      <c r="E636" s="35"/>
      <c r="F636" s="35"/>
      <c r="G636" s="34"/>
      <c r="H636" s="224"/>
      <c r="I636" s="247"/>
      <c r="J636" s="247"/>
      <c r="K636" s="247"/>
      <c r="L636" s="33" t="s">
        <v>123</v>
      </c>
      <c r="M636" s="32"/>
      <c r="N636" s="33" t="s">
        <v>122</v>
      </c>
      <c r="O636" s="32"/>
      <c r="P636" s="33" t="s">
        <v>120</v>
      </c>
      <c r="Q636" s="32"/>
      <c r="R636" s="33" t="s">
        <v>119</v>
      </c>
      <c r="S636" s="32"/>
      <c r="T636" s="33" t="s">
        <v>118</v>
      </c>
      <c r="U636" s="32"/>
      <c r="V636" s="33" t="s">
        <v>117</v>
      </c>
      <c r="W636" s="32"/>
      <c r="X636" s="33" t="s">
        <v>116</v>
      </c>
      <c r="Y636" s="32"/>
      <c r="Z636" s="33" t="s">
        <v>115</v>
      </c>
      <c r="AA636" s="32"/>
      <c r="AB636" s="31"/>
      <c r="AC636" s="32"/>
      <c r="AD636" s="31"/>
      <c r="AE636" s="23"/>
      <c r="AF636" s="251"/>
      <c r="AG636" s="251"/>
      <c r="AH636" s="22"/>
      <c r="AI636" s="11"/>
      <c r="AJ636" s="265"/>
      <c r="AK636" s="267"/>
      <c r="AL636" s="263"/>
      <c r="AM636" s="265"/>
      <c r="AN636" s="267"/>
      <c r="AO636" s="263"/>
      <c r="AP636" s="265"/>
      <c r="AQ636" s="267"/>
      <c r="AR636" s="263"/>
      <c r="AS636" s="265"/>
      <c r="AT636" s="267"/>
      <c r="AU636" s="263"/>
      <c r="AV636" s="265"/>
      <c r="AW636" s="275"/>
      <c r="AX636" s="270"/>
      <c r="AY636" s="292"/>
      <c r="AZ636" s="228"/>
      <c r="BA636" s="228"/>
      <c r="BB636" s="295"/>
    </row>
    <row r="637" spans="2:62" ht="28.15" customHeight="1" x14ac:dyDescent="0.2">
      <c r="B637" s="30"/>
      <c r="C637" s="244"/>
      <c r="D637" s="29"/>
      <c r="E637" s="28"/>
      <c r="F637" s="28"/>
      <c r="G637" s="27"/>
      <c r="H637" s="225"/>
      <c r="I637" s="248"/>
      <c r="J637" s="248"/>
      <c r="K637" s="248"/>
      <c r="L637" s="26" t="s">
        <v>114</v>
      </c>
      <c r="M637" s="25"/>
      <c r="N637" s="26" t="s">
        <v>112</v>
      </c>
      <c r="O637" s="25"/>
      <c r="P637" s="26" t="s">
        <v>111</v>
      </c>
      <c r="Q637" s="25"/>
      <c r="R637" s="26" t="s">
        <v>110</v>
      </c>
      <c r="S637" s="25"/>
      <c r="T637" s="26" t="s">
        <v>109</v>
      </c>
      <c r="U637" s="25"/>
      <c r="V637" s="26" t="s">
        <v>108</v>
      </c>
      <c r="W637" s="25"/>
      <c r="X637" s="26" t="s">
        <v>107</v>
      </c>
      <c r="Y637" s="25"/>
      <c r="Z637" s="26" t="s">
        <v>106</v>
      </c>
      <c r="AA637" s="25"/>
      <c r="AB637" s="24"/>
      <c r="AC637" s="25"/>
      <c r="AD637" s="24"/>
      <c r="AE637" s="23"/>
      <c r="AF637" s="251"/>
      <c r="AG637" s="251"/>
      <c r="AH637" s="22"/>
      <c r="AI637" s="11"/>
      <c r="AJ637" s="265"/>
      <c r="AK637" s="267"/>
      <c r="AL637" s="263"/>
      <c r="AM637" s="265"/>
      <c r="AN637" s="267"/>
      <c r="AO637" s="263"/>
      <c r="AP637" s="265"/>
      <c r="AQ637" s="267"/>
      <c r="AR637" s="263"/>
      <c r="AS637" s="265"/>
      <c r="AT637" s="267"/>
      <c r="AU637" s="263"/>
      <c r="AV637" s="265"/>
      <c r="AW637" s="275"/>
      <c r="AX637" s="270"/>
      <c r="AY637" s="292"/>
      <c r="AZ637" s="228"/>
      <c r="BA637" s="228"/>
      <c r="BB637" s="295"/>
    </row>
    <row r="638" spans="2:62" ht="28.15" customHeight="1" thickBot="1" x14ac:dyDescent="0.25">
      <c r="B638" s="21"/>
      <c r="C638" s="245"/>
      <c r="D638" s="20"/>
      <c r="E638" s="19"/>
      <c r="F638" s="19"/>
      <c r="G638" s="18"/>
      <c r="H638" s="226"/>
      <c r="I638" s="249"/>
      <c r="J638" s="249"/>
      <c r="K638" s="249"/>
      <c r="L638" s="17" t="s">
        <v>105</v>
      </c>
      <c r="M638" s="15"/>
      <c r="N638" s="17" t="s">
        <v>103</v>
      </c>
      <c r="O638" s="15"/>
      <c r="P638" s="17" t="s">
        <v>102</v>
      </c>
      <c r="Q638" s="15"/>
      <c r="R638" s="17" t="s">
        <v>101</v>
      </c>
      <c r="S638" s="15"/>
      <c r="T638" s="17">
        <v>20</v>
      </c>
      <c r="U638" s="15"/>
      <c r="V638" s="17" t="s">
        <v>100</v>
      </c>
      <c r="W638" s="15"/>
      <c r="X638" s="17" t="s">
        <v>99</v>
      </c>
      <c r="Y638" s="15"/>
      <c r="Z638" s="17" t="s">
        <v>98</v>
      </c>
      <c r="AA638" s="15"/>
      <c r="AB638" s="16"/>
      <c r="AC638" s="15"/>
      <c r="AD638" s="14"/>
      <c r="AE638" s="13"/>
      <c r="AF638" s="252"/>
      <c r="AG638" s="252"/>
      <c r="AH638" s="12"/>
      <c r="AI638" s="11"/>
      <c r="AJ638" s="266"/>
      <c r="AK638" s="268"/>
      <c r="AL638" s="264"/>
      <c r="AM638" s="266"/>
      <c r="AN638" s="268"/>
      <c r="AO638" s="264"/>
      <c r="AP638" s="266"/>
      <c r="AQ638" s="268"/>
      <c r="AR638" s="264"/>
      <c r="AS638" s="266"/>
      <c r="AT638" s="268"/>
      <c r="AU638" s="264"/>
      <c r="AV638" s="266"/>
      <c r="AW638" s="276"/>
      <c r="AX638" s="271"/>
      <c r="AY638" s="293"/>
      <c r="AZ638" s="229"/>
      <c r="BA638" s="229"/>
      <c r="BB638" s="296"/>
    </row>
    <row r="639" spans="2:62" ht="85.9" customHeight="1" thickTop="1" thickBot="1" x14ac:dyDescent="0.35">
      <c r="B639" s="105" t="s">
        <v>174</v>
      </c>
      <c r="C639" s="95" t="s">
        <v>173</v>
      </c>
      <c r="D639" s="100" t="s">
        <v>172</v>
      </c>
      <c r="E639" s="104" t="s">
        <v>171</v>
      </c>
      <c r="F639" s="103"/>
      <c r="G639" s="102"/>
      <c r="H639" s="101" t="s">
        <v>170</v>
      </c>
      <c r="I639" s="100" t="s">
        <v>96</v>
      </c>
      <c r="J639" s="100" t="s">
        <v>169</v>
      </c>
      <c r="K639" s="100" t="s">
        <v>97</v>
      </c>
      <c r="L639" s="256" t="s">
        <v>168</v>
      </c>
      <c r="M639" s="262"/>
      <c r="N639" s="256" t="s">
        <v>167</v>
      </c>
      <c r="O639" s="262"/>
      <c r="P639" s="256" t="s">
        <v>167</v>
      </c>
      <c r="Q639" s="257"/>
      <c r="R639" s="256" t="s">
        <v>167</v>
      </c>
      <c r="S639" s="257"/>
      <c r="T639" s="256" t="s">
        <v>167</v>
      </c>
      <c r="U639" s="257"/>
      <c r="V639" s="256" t="s">
        <v>167</v>
      </c>
      <c r="W639" s="257"/>
      <c r="X639" s="256" t="s">
        <v>167</v>
      </c>
      <c r="Y639" s="257"/>
      <c r="Z639" s="256" t="s">
        <v>167</v>
      </c>
      <c r="AA639" s="257"/>
      <c r="AB639" s="261" t="s">
        <v>166</v>
      </c>
      <c r="AC639" s="257"/>
      <c r="AD639" s="101" t="s">
        <v>165</v>
      </c>
      <c r="AE639" s="101" t="s">
        <v>164</v>
      </c>
      <c r="AF639" s="100" t="s">
        <v>163</v>
      </c>
      <c r="AG639" s="100" t="s">
        <v>162</v>
      </c>
      <c r="AH639" s="99" t="s">
        <v>161</v>
      </c>
      <c r="AI639" s="98"/>
      <c r="AJ639" s="96" t="s">
        <v>160</v>
      </c>
      <c r="AK639" s="95" t="s">
        <v>159</v>
      </c>
      <c r="AL639" s="94" t="s">
        <v>158</v>
      </c>
      <c r="AM639" s="96" t="s">
        <v>157</v>
      </c>
      <c r="AN639" s="95" t="s">
        <v>156</v>
      </c>
      <c r="AO639" s="94" t="s">
        <v>155</v>
      </c>
      <c r="AP639" s="96" t="s">
        <v>154</v>
      </c>
      <c r="AQ639" s="95" t="s">
        <v>153</v>
      </c>
      <c r="AR639" s="97" t="s">
        <v>152</v>
      </c>
      <c r="AS639" s="96" t="s">
        <v>151</v>
      </c>
      <c r="AT639" s="95" t="s">
        <v>150</v>
      </c>
      <c r="AU639" s="94" t="s">
        <v>149</v>
      </c>
      <c r="AV639" s="96" t="s">
        <v>148</v>
      </c>
      <c r="AW639" s="95" t="s">
        <v>147</v>
      </c>
      <c r="AX639" s="94" t="s">
        <v>146</v>
      </c>
      <c r="AY639" s="93" t="s">
        <v>145</v>
      </c>
      <c r="AZ639" s="92" t="s">
        <v>144</v>
      </c>
      <c r="BA639" s="92" t="s">
        <v>143</v>
      </c>
      <c r="BB639" s="91" t="s">
        <v>142</v>
      </c>
    </row>
    <row r="640" spans="2:62" ht="48" thickBot="1" x14ac:dyDescent="0.3">
      <c r="B640" s="90" t="s">
        <v>205</v>
      </c>
      <c r="C640" s="89"/>
      <c r="D640" s="88"/>
      <c r="E640" s="258"/>
      <c r="F640" s="259"/>
      <c r="G640" s="260"/>
      <c r="H640" s="87" t="s">
        <v>140</v>
      </c>
      <c r="I640" s="86"/>
      <c r="J640" s="86"/>
      <c r="K640" s="85"/>
      <c r="L640" s="84"/>
      <c r="M640" s="81"/>
      <c r="N640" s="84"/>
      <c r="O640" s="81"/>
      <c r="P640" s="84"/>
      <c r="Q640" s="81"/>
      <c r="R640" s="84"/>
      <c r="S640" s="81"/>
      <c r="T640" s="84"/>
      <c r="U640" s="81"/>
      <c r="V640" s="84"/>
      <c r="W640" s="81"/>
      <c r="X640" s="84"/>
      <c r="Y640" s="81"/>
      <c r="Z640" s="84"/>
      <c r="AA640" s="83"/>
      <c r="AB640" s="82" t="s">
        <v>139</v>
      </c>
      <c r="AC640" s="81"/>
      <c r="AD640" s="81"/>
      <c r="AE640" s="81"/>
      <c r="AF640" s="80"/>
      <c r="AG640" s="80"/>
      <c r="AH640" s="60"/>
      <c r="AI640" s="79" t="s">
        <v>138</v>
      </c>
      <c r="AJ640" s="78">
        <f t="shared" ref="AJ640:BB640" si="84">SUM(AJ642:AJ653)</f>
        <v>53</v>
      </c>
      <c r="AK640" s="77">
        <f t="shared" si="84"/>
        <v>0</v>
      </c>
      <c r="AL640" s="76">
        <f t="shared" si="84"/>
        <v>0</v>
      </c>
      <c r="AM640" s="78">
        <f t="shared" si="84"/>
        <v>8</v>
      </c>
      <c r="AN640" s="77">
        <f t="shared" si="84"/>
        <v>0</v>
      </c>
      <c r="AO640" s="76">
        <f t="shared" si="84"/>
        <v>0</v>
      </c>
      <c r="AP640" s="78">
        <f t="shared" si="84"/>
        <v>0</v>
      </c>
      <c r="AQ640" s="77">
        <f t="shared" si="84"/>
        <v>0</v>
      </c>
      <c r="AR640" s="76">
        <f t="shared" si="84"/>
        <v>0</v>
      </c>
      <c r="AS640" s="78">
        <f t="shared" si="84"/>
        <v>10</v>
      </c>
      <c r="AT640" s="77">
        <f t="shared" si="84"/>
        <v>0</v>
      </c>
      <c r="AU640" s="76">
        <f t="shared" si="84"/>
        <v>0</v>
      </c>
      <c r="AV640" s="78">
        <f t="shared" si="84"/>
        <v>5</v>
      </c>
      <c r="AW640" s="77">
        <f t="shared" si="84"/>
        <v>0</v>
      </c>
      <c r="AX640" s="76">
        <f t="shared" si="84"/>
        <v>0</v>
      </c>
      <c r="AY640" s="75">
        <f t="shared" si="84"/>
        <v>0</v>
      </c>
      <c r="AZ640" s="74">
        <f t="shared" si="84"/>
        <v>0</v>
      </c>
      <c r="BA640" s="74">
        <f t="shared" si="84"/>
        <v>1</v>
      </c>
      <c r="BB640" s="73">
        <f t="shared" si="84"/>
        <v>1</v>
      </c>
      <c r="BC640" s="72" t="s">
        <v>137</v>
      </c>
      <c r="BF640" s="5">
        <f>SUM(AJ640:AL640)/$BG$5</f>
        <v>53</v>
      </c>
      <c r="BG640" s="5">
        <f>SUM(AM640:AO640,AY640)/$BG$5</f>
        <v>8</v>
      </c>
      <c r="BH640" s="5">
        <f>SUM(AP640:AR640,AZ640)/$BG$5</f>
        <v>0</v>
      </c>
      <c r="BI640" s="5">
        <f>SUM(AS640:AU640,BA640)/$BG$5</f>
        <v>11</v>
      </c>
      <c r="BJ640" s="5">
        <f>SUM(AV640:AX640,BB640)/$BG$5</f>
        <v>6</v>
      </c>
    </row>
    <row r="641" spans="2:62" ht="37.5" thickBot="1" x14ac:dyDescent="0.3">
      <c r="B641" s="71"/>
      <c r="C641" s="70"/>
      <c r="D641" s="69"/>
      <c r="E641" s="68"/>
      <c r="F641" s="68"/>
      <c r="G641" s="67"/>
      <c r="H641" s="66"/>
      <c r="I641" s="64"/>
      <c r="J641" s="64"/>
      <c r="K641" s="65"/>
      <c r="L641" s="64"/>
      <c r="M641" s="62"/>
      <c r="N641" s="64"/>
      <c r="O641" s="62"/>
      <c r="P641" s="64"/>
      <c r="Q641" s="62"/>
      <c r="R641" s="64"/>
      <c r="S641" s="62"/>
      <c r="T641" s="64"/>
      <c r="U641" s="62"/>
      <c r="V641" s="64"/>
      <c r="W641" s="62"/>
      <c r="X641" s="64"/>
      <c r="Y641" s="62"/>
      <c r="Z641" s="64"/>
      <c r="AA641" s="62"/>
      <c r="AB641" s="63"/>
      <c r="AC641" s="62"/>
      <c r="AD641" s="62"/>
      <c r="AE641" s="62"/>
      <c r="AF641" s="61"/>
      <c r="AG641" s="61"/>
      <c r="AH641" s="60"/>
      <c r="AI641" s="59" t="s">
        <v>136</v>
      </c>
      <c r="AJ641" s="214">
        <f t="shared" ref="AJ641:BB641" si="85">AJ640/1</f>
        <v>53</v>
      </c>
      <c r="AK641" s="213">
        <f t="shared" si="85"/>
        <v>0</v>
      </c>
      <c r="AL641" s="212">
        <f t="shared" si="85"/>
        <v>0</v>
      </c>
      <c r="AM641" s="214">
        <f t="shared" si="85"/>
        <v>8</v>
      </c>
      <c r="AN641" s="213">
        <f t="shared" si="85"/>
        <v>0</v>
      </c>
      <c r="AO641" s="212">
        <f t="shared" si="85"/>
        <v>0</v>
      </c>
      <c r="AP641" s="214">
        <f t="shared" si="85"/>
        <v>0</v>
      </c>
      <c r="AQ641" s="213">
        <f t="shared" si="85"/>
        <v>0</v>
      </c>
      <c r="AR641" s="212">
        <f t="shared" si="85"/>
        <v>0</v>
      </c>
      <c r="AS641" s="214">
        <f t="shared" si="85"/>
        <v>10</v>
      </c>
      <c r="AT641" s="213">
        <f t="shared" si="85"/>
        <v>0</v>
      </c>
      <c r="AU641" s="212">
        <f t="shared" si="85"/>
        <v>0</v>
      </c>
      <c r="AV641" s="214">
        <f t="shared" si="85"/>
        <v>5</v>
      </c>
      <c r="AW641" s="213">
        <f t="shared" si="85"/>
        <v>0</v>
      </c>
      <c r="AX641" s="212">
        <f t="shared" si="85"/>
        <v>0</v>
      </c>
      <c r="AY641" s="211">
        <f t="shared" si="85"/>
        <v>0</v>
      </c>
      <c r="AZ641" s="210">
        <f t="shared" si="85"/>
        <v>0</v>
      </c>
      <c r="BA641" s="210">
        <f t="shared" si="85"/>
        <v>1</v>
      </c>
      <c r="BB641" s="209">
        <f t="shared" si="85"/>
        <v>1</v>
      </c>
      <c r="BC641" s="52" t="s">
        <v>135</v>
      </c>
    </row>
    <row r="642" spans="2:62" ht="28.15" customHeight="1" x14ac:dyDescent="0.2">
      <c r="B642" s="30"/>
      <c r="C642" s="242">
        <v>1</v>
      </c>
      <c r="D642" s="44"/>
      <c r="E642" s="43"/>
      <c r="F642" s="43"/>
      <c r="G642" s="42"/>
      <c r="H642" s="223" t="s">
        <v>1251</v>
      </c>
      <c r="I642" s="246">
        <v>124</v>
      </c>
      <c r="J642" s="246">
        <v>30</v>
      </c>
      <c r="K642" s="246">
        <v>6</v>
      </c>
      <c r="L642" s="41" t="s">
        <v>133</v>
      </c>
      <c r="M642" s="40" t="s">
        <v>1602</v>
      </c>
      <c r="N642" s="41" t="s">
        <v>131</v>
      </c>
      <c r="O642" s="40" t="s">
        <v>1634</v>
      </c>
      <c r="P642" s="41" t="s">
        <v>130</v>
      </c>
      <c r="Q642" s="40" t="s">
        <v>186</v>
      </c>
      <c r="R642" s="41" t="s">
        <v>129</v>
      </c>
      <c r="S642" s="40" t="s">
        <v>186</v>
      </c>
      <c r="T642" s="41" t="s">
        <v>128</v>
      </c>
      <c r="U642" s="40" t="s">
        <v>389</v>
      </c>
      <c r="V642" s="41" t="s">
        <v>127</v>
      </c>
      <c r="W642" s="40" t="s">
        <v>113</v>
      </c>
      <c r="X642" s="41" t="s">
        <v>126</v>
      </c>
      <c r="Y642" s="40"/>
      <c r="Z642" s="41" t="s">
        <v>125</v>
      </c>
      <c r="AA642" s="40"/>
      <c r="AB642" s="39"/>
      <c r="AC642" s="40"/>
      <c r="AD642" s="39"/>
      <c r="AE642" s="38" t="s">
        <v>1633</v>
      </c>
      <c r="AF642" s="250"/>
      <c r="AG642" s="250"/>
      <c r="AH642" s="37"/>
      <c r="AI642" s="11"/>
      <c r="AJ642" s="233">
        <f>SUMPRODUCT(LEN($M642:$AA645)-LEN(SUBSTITUTE($M642:$AA645,"A", "")))</f>
        <v>53</v>
      </c>
      <c r="AK642" s="239">
        <f>SUMPRODUCT(LEN($AD642:$AD645)-LEN(SUBSTITUTE($AD642:$AD645,"A", "")))</f>
        <v>0</v>
      </c>
      <c r="AL642" s="230">
        <f>SUMPRODUCT(LEN($AC642:$AC645)-LEN(SUBSTITUTE($AC642:$AC645,"A", "")))</f>
        <v>0</v>
      </c>
      <c r="AM642" s="233">
        <f>SUMPRODUCT(LEN($M642:$AA645)-LEN(SUBSTITUTE($M642:$AA645,"S", "")))</f>
        <v>8</v>
      </c>
      <c r="AN642" s="239">
        <f>SUMPRODUCT(LEN($AD642:$AD645)-LEN(SUBSTITUTE($AD642:$AD645,"S", "")))</f>
        <v>0</v>
      </c>
      <c r="AO642" s="230">
        <f>SUMPRODUCT(LEN($AC642:$AC645)-LEN(SUBSTITUTE($AC642:$AC645,"S", "")))</f>
        <v>0</v>
      </c>
      <c r="AP642" s="233">
        <f>SUMPRODUCT(LEN($M642:$AA645)-LEN(SUBSTITUTE($M642:$AA645,"F", "")))</f>
        <v>0</v>
      </c>
      <c r="AQ642" s="239">
        <f>SUMPRODUCT(LEN($AD642:$AD645)-LEN(SUBSTITUTE($AD642:$AD645,"F", "")))</f>
        <v>0</v>
      </c>
      <c r="AR642" s="230">
        <f>SUMPRODUCT(LEN($AC642:$AC645)-LEN(SUBSTITUTE($AC642:$AC645,"F", "")))</f>
        <v>0</v>
      </c>
      <c r="AS642" s="233">
        <f>SUMPRODUCT(LEN($M642:$AA645)-LEN(SUBSTITUTE($M642:$AA645,"G", "")))</f>
        <v>10</v>
      </c>
      <c r="AT642" s="239">
        <f>SUMPRODUCT(LEN($AD642:$AD645)-LEN(SUBSTITUTE($AD642:$AD645,"G", "")))</f>
        <v>0</v>
      </c>
      <c r="AU642" s="230">
        <f>SUMPRODUCT(LEN($AC642:$AC645)-LEN(SUBSTITUTE($AC642:$AC645,"G", "")))</f>
        <v>0</v>
      </c>
      <c r="AV642" s="233">
        <f>SUMPRODUCT(LEN($L642:$AA645)-LEN(SUBSTITUTE($L642:$AA645,"M", "")))</f>
        <v>5</v>
      </c>
      <c r="AW642" s="236">
        <f>SUMPRODUCT(LEN($AD642:$AD645)-LEN(SUBSTITUTE($AD642:$AD645,"M", "")))</f>
        <v>0</v>
      </c>
      <c r="AX642" s="269">
        <f>SUMPRODUCT(LEN($AC642:$AC645)-LEN(SUBSTITUTE($AC642:$AC645,"M", "")))</f>
        <v>0</v>
      </c>
      <c r="AY642" s="291">
        <f>SUMPRODUCT(LEN($AE642:$AE645)-LEN(SUBSTITUTE($AE642:$AE645,"S", "")))</f>
        <v>0</v>
      </c>
      <c r="AZ642" s="227">
        <f>SUMPRODUCT(LEN($AE642:$AE645)-LEN(SUBSTITUTE($AE642:$AE645,"F", "")))</f>
        <v>0</v>
      </c>
      <c r="BA642" s="227">
        <f>SUMPRODUCT(LEN($AE642:$AE645)-LEN(SUBSTITUTE($AE642:$AE645,"G", "")))</f>
        <v>1</v>
      </c>
      <c r="BB642" s="294">
        <f>SUMPRODUCT(LEN($AE642:$AE645)-LEN(SUBSTITUTE($AE642:$AE645,"M", "")))</f>
        <v>1</v>
      </c>
    </row>
    <row r="643" spans="2:62" ht="28.15" customHeight="1" thickBot="1" x14ac:dyDescent="0.25">
      <c r="B643" s="30"/>
      <c r="C643" s="243"/>
      <c r="D643" s="36"/>
      <c r="E643" s="35"/>
      <c r="F643" s="35"/>
      <c r="G643" s="34"/>
      <c r="H643" s="224"/>
      <c r="I643" s="247"/>
      <c r="J643" s="247"/>
      <c r="K643" s="247"/>
      <c r="L643" s="33" t="s">
        <v>123</v>
      </c>
      <c r="M643" s="32" t="s">
        <v>1632</v>
      </c>
      <c r="N643" s="33" t="s">
        <v>122</v>
      </c>
      <c r="O643" s="32" t="s">
        <v>689</v>
      </c>
      <c r="P643" s="33" t="s">
        <v>120</v>
      </c>
      <c r="Q643" s="32" t="s">
        <v>613</v>
      </c>
      <c r="R643" s="33" t="s">
        <v>119</v>
      </c>
      <c r="S643" s="32" t="s">
        <v>452</v>
      </c>
      <c r="T643" s="33" t="s">
        <v>118</v>
      </c>
      <c r="U643" s="32" t="s">
        <v>132</v>
      </c>
      <c r="V643" s="33" t="s">
        <v>117</v>
      </c>
      <c r="W643" s="32" t="s">
        <v>113</v>
      </c>
      <c r="X643" s="33" t="s">
        <v>116</v>
      </c>
      <c r="Y643" s="32"/>
      <c r="Z643" s="33" t="s">
        <v>115</v>
      </c>
      <c r="AA643" s="32"/>
      <c r="AB643" s="31"/>
      <c r="AC643" s="32"/>
      <c r="AD643" s="31"/>
      <c r="AE643" s="23"/>
      <c r="AF643" s="251"/>
      <c r="AG643" s="251"/>
      <c r="AH643" s="22"/>
      <c r="AI643" s="11"/>
      <c r="AJ643" s="265"/>
      <c r="AK643" s="267"/>
      <c r="AL643" s="263"/>
      <c r="AM643" s="265"/>
      <c r="AN643" s="267"/>
      <c r="AO643" s="263"/>
      <c r="AP643" s="265"/>
      <c r="AQ643" s="267"/>
      <c r="AR643" s="263"/>
      <c r="AS643" s="265"/>
      <c r="AT643" s="267"/>
      <c r="AU643" s="263"/>
      <c r="AV643" s="265"/>
      <c r="AW643" s="275"/>
      <c r="AX643" s="270"/>
      <c r="AY643" s="292"/>
      <c r="AZ643" s="228"/>
      <c r="BA643" s="228"/>
      <c r="BB643" s="295"/>
    </row>
    <row r="644" spans="2:62" ht="28.15" customHeight="1" x14ac:dyDescent="0.2">
      <c r="B644" s="30"/>
      <c r="C644" s="244"/>
      <c r="D644" s="29"/>
      <c r="E644" s="28"/>
      <c r="F644" s="28"/>
      <c r="G644" s="27"/>
      <c r="H644" s="225">
        <v>237</v>
      </c>
      <c r="I644" s="248"/>
      <c r="J644" s="248"/>
      <c r="K644" s="248"/>
      <c r="L644" s="26" t="s">
        <v>114</v>
      </c>
      <c r="M644" s="25" t="s">
        <v>1605</v>
      </c>
      <c r="N644" s="26" t="s">
        <v>112</v>
      </c>
      <c r="O644" s="25" t="s">
        <v>132</v>
      </c>
      <c r="P644" s="26" t="s">
        <v>111</v>
      </c>
      <c r="Q644" s="25" t="s">
        <v>417</v>
      </c>
      <c r="R644" s="26" t="s">
        <v>110</v>
      </c>
      <c r="S644" s="25" t="s">
        <v>186</v>
      </c>
      <c r="T644" s="26" t="s">
        <v>109</v>
      </c>
      <c r="U644" s="25" t="s">
        <v>132</v>
      </c>
      <c r="V644" s="26" t="s">
        <v>108</v>
      </c>
      <c r="W644" s="25" t="s">
        <v>121</v>
      </c>
      <c r="X644" s="26" t="s">
        <v>107</v>
      </c>
      <c r="Y644" s="25"/>
      <c r="Z644" s="26" t="s">
        <v>106</v>
      </c>
      <c r="AA644" s="25"/>
      <c r="AB644" s="24"/>
      <c r="AC644" s="25"/>
      <c r="AD644" s="24"/>
      <c r="AE644" s="23"/>
      <c r="AF644" s="251"/>
      <c r="AG644" s="251"/>
      <c r="AH644" s="22"/>
      <c r="AI644" s="11"/>
      <c r="AJ644" s="265"/>
      <c r="AK644" s="267"/>
      <c r="AL644" s="263"/>
      <c r="AM644" s="265"/>
      <c r="AN644" s="267"/>
      <c r="AO644" s="263"/>
      <c r="AP644" s="265"/>
      <c r="AQ644" s="267"/>
      <c r="AR644" s="263"/>
      <c r="AS644" s="265"/>
      <c r="AT644" s="267"/>
      <c r="AU644" s="263"/>
      <c r="AV644" s="265"/>
      <c r="AW644" s="275"/>
      <c r="AX644" s="270"/>
      <c r="AY644" s="292"/>
      <c r="AZ644" s="228"/>
      <c r="BA644" s="228"/>
      <c r="BB644" s="295"/>
    </row>
    <row r="645" spans="2:62" ht="28.15" customHeight="1" thickBot="1" x14ac:dyDescent="0.25">
      <c r="B645" s="30"/>
      <c r="C645" s="253"/>
      <c r="D645" s="51"/>
      <c r="E645" s="50"/>
      <c r="F645" s="50"/>
      <c r="G645" s="49"/>
      <c r="H645" s="226"/>
      <c r="I645" s="254"/>
      <c r="J645" s="254"/>
      <c r="K645" s="254"/>
      <c r="L645" s="48" t="s">
        <v>105</v>
      </c>
      <c r="M645" s="47" t="s">
        <v>1274</v>
      </c>
      <c r="N645" s="48" t="s">
        <v>103</v>
      </c>
      <c r="O645" s="47" t="s">
        <v>952</v>
      </c>
      <c r="P645" s="48" t="s">
        <v>102</v>
      </c>
      <c r="Q645" s="47" t="s">
        <v>389</v>
      </c>
      <c r="R645" s="48" t="s">
        <v>101</v>
      </c>
      <c r="S645" s="47" t="s">
        <v>382</v>
      </c>
      <c r="T645" s="48">
        <v>20</v>
      </c>
      <c r="U645" s="47" t="s">
        <v>113</v>
      </c>
      <c r="V645" s="48" t="s">
        <v>100</v>
      </c>
      <c r="W645" s="47" t="s">
        <v>121</v>
      </c>
      <c r="X645" s="48" t="s">
        <v>99</v>
      </c>
      <c r="Y645" s="47"/>
      <c r="Z645" s="48" t="s">
        <v>98</v>
      </c>
      <c r="AA645" s="47"/>
      <c r="AB645" s="16"/>
      <c r="AC645" s="47"/>
      <c r="AD645" s="16"/>
      <c r="AE645" s="46"/>
      <c r="AF645" s="255"/>
      <c r="AG645" s="255"/>
      <c r="AH645" s="45"/>
      <c r="AI645" s="11"/>
      <c r="AJ645" s="266"/>
      <c r="AK645" s="268"/>
      <c r="AL645" s="264"/>
      <c r="AM645" s="266"/>
      <c r="AN645" s="268"/>
      <c r="AO645" s="264"/>
      <c r="AP645" s="266"/>
      <c r="AQ645" s="268"/>
      <c r="AR645" s="264"/>
      <c r="AS645" s="266"/>
      <c r="AT645" s="268"/>
      <c r="AU645" s="264"/>
      <c r="AV645" s="266"/>
      <c r="AW645" s="276"/>
      <c r="AX645" s="271"/>
      <c r="AY645" s="293"/>
      <c r="AZ645" s="229"/>
      <c r="BA645" s="229"/>
      <c r="BB645" s="296"/>
    </row>
    <row r="646" spans="2:62" ht="28.15" customHeight="1" x14ac:dyDescent="0.2">
      <c r="B646" s="30"/>
      <c r="C646" s="242">
        <v>2</v>
      </c>
      <c r="D646" s="44"/>
      <c r="E646" s="43"/>
      <c r="F646" s="43"/>
      <c r="G646" s="42"/>
      <c r="H646" s="223"/>
      <c r="I646" s="246"/>
      <c r="J646" s="246"/>
      <c r="K646" s="246"/>
      <c r="L646" s="41" t="s">
        <v>133</v>
      </c>
      <c r="M646" s="40"/>
      <c r="N646" s="41" t="s">
        <v>131</v>
      </c>
      <c r="O646" s="40"/>
      <c r="P646" s="41" t="s">
        <v>130</v>
      </c>
      <c r="Q646" s="40"/>
      <c r="R646" s="41" t="s">
        <v>129</v>
      </c>
      <c r="S646" s="40"/>
      <c r="T646" s="41" t="s">
        <v>128</v>
      </c>
      <c r="U646" s="40"/>
      <c r="V646" s="41" t="s">
        <v>127</v>
      </c>
      <c r="W646" s="40"/>
      <c r="X646" s="41" t="s">
        <v>126</v>
      </c>
      <c r="Y646" s="40"/>
      <c r="Z646" s="41" t="s">
        <v>125</v>
      </c>
      <c r="AA646" s="40"/>
      <c r="AB646" s="39"/>
      <c r="AC646" s="40"/>
      <c r="AD646" s="39"/>
      <c r="AE646" s="38"/>
      <c r="AF646" s="250"/>
      <c r="AG646" s="250"/>
      <c r="AH646" s="37"/>
      <c r="AI646" s="11"/>
      <c r="AJ646" s="233">
        <f>SUMPRODUCT(LEN($M646:$AA649)-LEN(SUBSTITUTE($M646:$AA649,"A", "")))</f>
        <v>0</v>
      </c>
      <c r="AK646" s="239">
        <f>SUMPRODUCT(LEN($AD646:$AD649)-LEN(SUBSTITUTE($AD646:$AD649,"A", "")))</f>
        <v>0</v>
      </c>
      <c r="AL646" s="230">
        <f>SUMPRODUCT(LEN($AC646:$AC649)-LEN(SUBSTITUTE($AC646:$AC649,"A", "")))</f>
        <v>0</v>
      </c>
      <c r="AM646" s="233">
        <f>SUMPRODUCT(LEN($M646:$AA649)-LEN(SUBSTITUTE($M646:$AA649,"S", "")))</f>
        <v>0</v>
      </c>
      <c r="AN646" s="239">
        <f>SUMPRODUCT(LEN($AD646:$AD649)-LEN(SUBSTITUTE($AD646:$AD649,"S", "")))</f>
        <v>0</v>
      </c>
      <c r="AO646" s="230">
        <f>SUMPRODUCT(LEN($AC646:$AC649)-LEN(SUBSTITUTE($AC646:$AC649,"S", "")))</f>
        <v>0</v>
      </c>
      <c r="AP646" s="233">
        <f>SUMPRODUCT(LEN($M646:$AA649)-LEN(SUBSTITUTE($M646:$AA649,"F", "")))</f>
        <v>0</v>
      </c>
      <c r="AQ646" s="239">
        <f>SUMPRODUCT(LEN($AD646:$AD649)-LEN(SUBSTITUTE($AD646:$AD649,"F", "")))</f>
        <v>0</v>
      </c>
      <c r="AR646" s="230">
        <f>SUMPRODUCT(LEN($AC646:$AC649)-LEN(SUBSTITUTE($AC646:$AC649,"F", "")))</f>
        <v>0</v>
      </c>
      <c r="AS646" s="233">
        <f>SUMPRODUCT(LEN($M646:$AA649)-LEN(SUBSTITUTE($M646:$AA649,"G", "")))</f>
        <v>0</v>
      </c>
      <c r="AT646" s="239">
        <f>SUMPRODUCT(LEN($AD646:$AD649)-LEN(SUBSTITUTE($AD646:$AD649,"G", "")))</f>
        <v>0</v>
      </c>
      <c r="AU646" s="230">
        <f>SUMPRODUCT(LEN($AC646:$AC649)-LEN(SUBSTITUTE($AC646:$AC649,"G", "")))</f>
        <v>0</v>
      </c>
      <c r="AV646" s="233">
        <f>SUMPRODUCT(LEN($L646:$AA649)-LEN(SUBSTITUTE($L646:$AA649,"M", "")))</f>
        <v>0</v>
      </c>
      <c r="AW646" s="236">
        <f>SUMPRODUCT(LEN($AD646:$AD649)-LEN(SUBSTITUTE($AD646:$AD649,"M", "")))</f>
        <v>0</v>
      </c>
      <c r="AX646" s="269">
        <f>SUMPRODUCT(LEN($AC646:$AC649)-LEN(SUBSTITUTE($AC646:$AC649,"M", "")))</f>
        <v>0</v>
      </c>
      <c r="AY646" s="291">
        <f>SUMPRODUCT(LEN($AE646:$AE649)-LEN(SUBSTITUTE($AE646:$AE649,"S", "")))</f>
        <v>0</v>
      </c>
      <c r="AZ646" s="227">
        <f>SUMPRODUCT(LEN($AE646:$AE649)-LEN(SUBSTITUTE($AE646:$AE649,"F", "")))</f>
        <v>0</v>
      </c>
      <c r="BA646" s="227">
        <f>SUMPRODUCT(LEN($AE646:$AE649)-LEN(SUBSTITUTE($AE646:$AE649,"G", "")))</f>
        <v>0</v>
      </c>
      <c r="BB646" s="294">
        <f>SUMPRODUCT(LEN($AE646:$AE649)-LEN(SUBSTITUTE($AE646:$AE649,"M", "")))</f>
        <v>0</v>
      </c>
    </row>
    <row r="647" spans="2:62" ht="28.15" customHeight="1" thickBot="1" x14ac:dyDescent="0.25">
      <c r="B647" s="30"/>
      <c r="C647" s="243"/>
      <c r="D647" s="36"/>
      <c r="E647" s="35"/>
      <c r="F647" s="35"/>
      <c r="G647" s="34"/>
      <c r="H647" s="224"/>
      <c r="I647" s="247"/>
      <c r="J647" s="247"/>
      <c r="K647" s="247"/>
      <c r="L647" s="33" t="s">
        <v>123</v>
      </c>
      <c r="M647" s="32"/>
      <c r="N647" s="33" t="s">
        <v>122</v>
      </c>
      <c r="O647" s="32"/>
      <c r="P647" s="33" t="s">
        <v>120</v>
      </c>
      <c r="Q647" s="32"/>
      <c r="R647" s="33" t="s">
        <v>119</v>
      </c>
      <c r="S647" s="32"/>
      <c r="T647" s="33" t="s">
        <v>118</v>
      </c>
      <c r="U647" s="32"/>
      <c r="V647" s="33" t="s">
        <v>117</v>
      </c>
      <c r="W647" s="32"/>
      <c r="X647" s="33" t="s">
        <v>116</v>
      </c>
      <c r="Y647" s="32"/>
      <c r="Z647" s="33" t="s">
        <v>115</v>
      </c>
      <c r="AA647" s="32"/>
      <c r="AB647" s="31"/>
      <c r="AC647" s="32"/>
      <c r="AD647" s="31"/>
      <c r="AE647" s="23"/>
      <c r="AF647" s="251"/>
      <c r="AG647" s="251"/>
      <c r="AH647" s="22"/>
      <c r="AI647" s="11"/>
      <c r="AJ647" s="265"/>
      <c r="AK647" s="267"/>
      <c r="AL647" s="263"/>
      <c r="AM647" s="265"/>
      <c r="AN647" s="267"/>
      <c r="AO647" s="263"/>
      <c r="AP647" s="265"/>
      <c r="AQ647" s="267"/>
      <c r="AR647" s="263"/>
      <c r="AS647" s="265"/>
      <c r="AT647" s="267"/>
      <c r="AU647" s="263"/>
      <c r="AV647" s="265"/>
      <c r="AW647" s="275"/>
      <c r="AX647" s="270"/>
      <c r="AY647" s="292"/>
      <c r="AZ647" s="228"/>
      <c r="BA647" s="228"/>
      <c r="BB647" s="295"/>
    </row>
    <row r="648" spans="2:62" ht="28.15" customHeight="1" x14ac:dyDescent="0.2">
      <c r="B648" s="30"/>
      <c r="C648" s="244"/>
      <c r="D648" s="29"/>
      <c r="E648" s="28"/>
      <c r="F648" s="28"/>
      <c r="G648" s="27"/>
      <c r="H648" s="225"/>
      <c r="I648" s="248"/>
      <c r="J648" s="248"/>
      <c r="K648" s="248"/>
      <c r="L648" s="26" t="s">
        <v>114</v>
      </c>
      <c r="M648" s="25"/>
      <c r="N648" s="26" t="s">
        <v>112</v>
      </c>
      <c r="O648" s="25"/>
      <c r="P648" s="26" t="s">
        <v>111</v>
      </c>
      <c r="Q648" s="25"/>
      <c r="R648" s="26" t="s">
        <v>110</v>
      </c>
      <c r="S648" s="25"/>
      <c r="T648" s="26" t="s">
        <v>109</v>
      </c>
      <c r="U648" s="25"/>
      <c r="V648" s="26" t="s">
        <v>108</v>
      </c>
      <c r="W648" s="25"/>
      <c r="X648" s="26" t="s">
        <v>107</v>
      </c>
      <c r="Y648" s="25"/>
      <c r="Z648" s="26" t="s">
        <v>106</v>
      </c>
      <c r="AA648" s="25"/>
      <c r="AB648" s="24"/>
      <c r="AC648" s="25"/>
      <c r="AD648" s="24"/>
      <c r="AE648" s="23"/>
      <c r="AF648" s="251"/>
      <c r="AG648" s="251"/>
      <c r="AH648" s="22"/>
      <c r="AI648" s="11"/>
      <c r="AJ648" s="265"/>
      <c r="AK648" s="267"/>
      <c r="AL648" s="263"/>
      <c r="AM648" s="265"/>
      <c r="AN648" s="267"/>
      <c r="AO648" s="263"/>
      <c r="AP648" s="265"/>
      <c r="AQ648" s="267"/>
      <c r="AR648" s="263"/>
      <c r="AS648" s="265"/>
      <c r="AT648" s="267"/>
      <c r="AU648" s="263"/>
      <c r="AV648" s="265"/>
      <c r="AW648" s="275"/>
      <c r="AX648" s="270"/>
      <c r="AY648" s="292"/>
      <c r="AZ648" s="228"/>
      <c r="BA648" s="228"/>
      <c r="BB648" s="295"/>
    </row>
    <row r="649" spans="2:62" ht="28.15" customHeight="1" thickBot="1" x14ac:dyDescent="0.25">
      <c r="B649" s="30"/>
      <c r="C649" s="253"/>
      <c r="D649" s="51"/>
      <c r="E649" s="50"/>
      <c r="F649" s="50"/>
      <c r="G649" s="49"/>
      <c r="H649" s="226"/>
      <c r="I649" s="254"/>
      <c r="J649" s="254"/>
      <c r="K649" s="254"/>
      <c r="L649" s="48" t="s">
        <v>105</v>
      </c>
      <c r="M649" s="47"/>
      <c r="N649" s="48" t="s">
        <v>103</v>
      </c>
      <c r="O649" s="47"/>
      <c r="P649" s="48" t="s">
        <v>102</v>
      </c>
      <c r="Q649" s="47"/>
      <c r="R649" s="48" t="s">
        <v>101</v>
      </c>
      <c r="S649" s="47"/>
      <c r="T649" s="48">
        <v>20</v>
      </c>
      <c r="U649" s="47"/>
      <c r="V649" s="48" t="s">
        <v>100</v>
      </c>
      <c r="W649" s="47"/>
      <c r="X649" s="48" t="s">
        <v>99</v>
      </c>
      <c r="Y649" s="47"/>
      <c r="Z649" s="48" t="s">
        <v>98</v>
      </c>
      <c r="AA649" s="47"/>
      <c r="AB649" s="16"/>
      <c r="AC649" s="47"/>
      <c r="AD649" s="16"/>
      <c r="AE649" s="46"/>
      <c r="AF649" s="255"/>
      <c r="AG649" s="255"/>
      <c r="AH649" s="45"/>
      <c r="AI649" s="11"/>
      <c r="AJ649" s="266"/>
      <c r="AK649" s="268"/>
      <c r="AL649" s="264"/>
      <c r="AM649" s="266"/>
      <c r="AN649" s="268"/>
      <c r="AO649" s="264"/>
      <c r="AP649" s="266"/>
      <c r="AQ649" s="268"/>
      <c r="AR649" s="264"/>
      <c r="AS649" s="266"/>
      <c r="AT649" s="268"/>
      <c r="AU649" s="264"/>
      <c r="AV649" s="266"/>
      <c r="AW649" s="276"/>
      <c r="AX649" s="271"/>
      <c r="AY649" s="293"/>
      <c r="AZ649" s="229"/>
      <c r="BA649" s="229"/>
      <c r="BB649" s="296"/>
    </row>
    <row r="650" spans="2:62" ht="28.15" customHeight="1" x14ac:dyDescent="0.2">
      <c r="B650" s="30"/>
      <c r="C650" s="242">
        <v>3</v>
      </c>
      <c r="D650" s="44"/>
      <c r="E650" s="43"/>
      <c r="F650" s="43"/>
      <c r="G650" s="42"/>
      <c r="H650" s="223"/>
      <c r="I650" s="246"/>
      <c r="J650" s="246"/>
      <c r="K650" s="246"/>
      <c r="L650" s="41" t="s">
        <v>133</v>
      </c>
      <c r="M650" s="40"/>
      <c r="N650" s="41" t="s">
        <v>131</v>
      </c>
      <c r="O650" s="40"/>
      <c r="P650" s="41" t="s">
        <v>130</v>
      </c>
      <c r="Q650" s="40"/>
      <c r="R650" s="41" t="s">
        <v>129</v>
      </c>
      <c r="S650" s="40"/>
      <c r="T650" s="41" t="s">
        <v>128</v>
      </c>
      <c r="U650" s="40"/>
      <c r="V650" s="41" t="s">
        <v>127</v>
      </c>
      <c r="W650" s="40"/>
      <c r="X650" s="41" t="s">
        <v>126</v>
      </c>
      <c r="Y650" s="40"/>
      <c r="Z650" s="41" t="s">
        <v>125</v>
      </c>
      <c r="AA650" s="40"/>
      <c r="AB650" s="39"/>
      <c r="AC650" s="40"/>
      <c r="AD650" s="39"/>
      <c r="AE650" s="38"/>
      <c r="AF650" s="250"/>
      <c r="AG650" s="250"/>
      <c r="AH650" s="37"/>
      <c r="AI650" s="11"/>
      <c r="AJ650" s="233">
        <f>SUMPRODUCT(LEN($M650:$AA653)-LEN(SUBSTITUTE($M650:$AA653,"A", "")))</f>
        <v>0</v>
      </c>
      <c r="AK650" s="239">
        <f>SUMPRODUCT(LEN($AD650:$AD653)-LEN(SUBSTITUTE($AD650:$AD653,"A", "")))</f>
        <v>0</v>
      </c>
      <c r="AL650" s="230">
        <f>SUMPRODUCT(LEN($AC650:$AC653)-LEN(SUBSTITUTE($AC650:$AC653,"A", "")))</f>
        <v>0</v>
      </c>
      <c r="AM650" s="233">
        <f>SUMPRODUCT(LEN($M650:$AA653)-LEN(SUBSTITUTE($M650:$AA653,"S", "")))</f>
        <v>0</v>
      </c>
      <c r="AN650" s="239">
        <f>SUMPRODUCT(LEN($AD650:$AD653)-LEN(SUBSTITUTE($AD650:$AD653,"S", "")))</f>
        <v>0</v>
      </c>
      <c r="AO650" s="230">
        <f>SUMPRODUCT(LEN($AC650:$AC653)-LEN(SUBSTITUTE($AC650:$AC653,"S", "")))</f>
        <v>0</v>
      </c>
      <c r="AP650" s="233">
        <f>SUMPRODUCT(LEN($M650:$AA653)-LEN(SUBSTITUTE($M650:$AA653,"F", "")))</f>
        <v>0</v>
      </c>
      <c r="AQ650" s="239">
        <f>SUMPRODUCT(LEN($AD650:$AD653)-LEN(SUBSTITUTE($AD650:$AD653,"F", "")))</f>
        <v>0</v>
      </c>
      <c r="AR650" s="230">
        <f>SUMPRODUCT(LEN($AC650:$AC653)-LEN(SUBSTITUTE($AC650:$AC653,"F", "")))</f>
        <v>0</v>
      </c>
      <c r="AS650" s="233">
        <f>SUMPRODUCT(LEN($M650:$AA653)-LEN(SUBSTITUTE($M650:$AA653,"G", "")))</f>
        <v>0</v>
      </c>
      <c r="AT650" s="239">
        <f>SUMPRODUCT(LEN($AD650:$AD653)-LEN(SUBSTITUTE($AD650:$AD653,"G", "")))</f>
        <v>0</v>
      </c>
      <c r="AU650" s="230">
        <f>SUMPRODUCT(LEN($AC650:$AC653)-LEN(SUBSTITUTE($AC650:$AC653,"G", "")))</f>
        <v>0</v>
      </c>
      <c r="AV650" s="233">
        <f>SUMPRODUCT(LEN($L650:$AA653)-LEN(SUBSTITUTE($L650:$AA653,"M", "")))</f>
        <v>0</v>
      </c>
      <c r="AW650" s="236">
        <f>SUMPRODUCT(LEN($AD650:$AD653)-LEN(SUBSTITUTE($AD650:$AD653,"M", "")))</f>
        <v>0</v>
      </c>
      <c r="AX650" s="269">
        <f>SUMPRODUCT(LEN($AC650:$AC653)-LEN(SUBSTITUTE($AC650:$AC653,"M", "")))</f>
        <v>0</v>
      </c>
      <c r="AY650" s="291">
        <f>SUMPRODUCT(LEN($AE650:$AE653)-LEN(SUBSTITUTE($AE650:$AE653,"S", "")))</f>
        <v>0</v>
      </c>
      <c r="AZ650" s="227">
        <f>SUMPRODUCT(LEN($AE650:$AE653)-LEN(SUBSTITUTE($AE650:$AE653,"F", "")))</f>
        <v>0</v>
      </c>
      <c r="BA650" s="227">
        <f>SUMPRODUCT(LEN($AE650:$AE653)-LEN(SUBSTITUTE($AE650:$AE653,"G", "")))</f>
        <v>0</v>
      </c>
      <c r="BB650" s="294">
        <f>SUMPRODUCT(LEN($AE650:$AE653)-LEN(SUBSTITUTE($AE650:$AE653,"M", "")))</f>
        <v>0</v>
      </c>
    </row>
    <row r="651" spans="2:62" ht="28.15" customHeight="1" thickBot="1" x14ac:dyDescent="0.25">
      <c r="B651" s="30"/>
      <c r="C651" s="243"/>
      <c r="D651" s="36"/>
      <c r="E651" s="35"/>
      <c r="F651" s="35"/>
      <c r="G651" s="34"/>
      <c r="H651" s="224"/>
      <c r="I651" s="247"/>
      <c r="J651" s="247"/>
      <c r="K651" s="247"/>
      <c r="L651" s="33" t="s">
        <v>123</v>
      </c>
      <c r="M651" s="32"/>
      <c r="N651" s="33" t="s">
        <v>122</v>
      </c>
      <c r="O651" s="32"/>
      <c r="P651" s="33" t="s">
        <v>120</v>
      </c>
      <c r="Q651" s="32"/>
      <c r="R651" s="33" t="s">
        <v>119</v>
      </c>
      <c r="S651" s="32"/>
      <c r="T651" s="33" t="s">
        <v>118</v>
      </c>
      <c r="U651" s="32"/>
      <c r="V651" s="33" t="s">
        <v>117</v>
      </c>
      <c r="W651" s="32"/>
      <c r="X651" s="33" t="s">
        <v>116</v>
      </c>
      <c r="Y651" s="32"/>
      <c r="Z651" s="33" t="s">
        <v>115</v>
      </c>
      <c r="AA651" s="32"/>
      <c r="AB651" s="31"/>
      <c r="AC651" s="32"/>
      <c r="AD651" s="31"/>
      <c r="AE651" s="23"/>
      <c r="AF651" s="251"/>
      <c r="AG651" s="251"/>
      <c r="AH651" s="22"/>
      <c r="AI651" s="11"/>
      <c r="AJ651" s="265"/>
      <c r="AK651" s="267"/>
      <c r="AL651" s="263"/>
      <c r="AM651" s="265"/>
      <c r="AN651" s="267"/>
      <c r="AO651" s="263"/>
      <c r="AP651" s="265"/>
      <c r="AQ651" s="267"/>
      <c r="AR651" s="263"/>
      <c r="AS651" s="265"/>
      <c r="AT651" s="267"/>
      <c r="AU651" s="263"/>
      <c r="AV651" s="265"/>
      <c r="AW651" s="275"/>
      <c r="AX651" s="270"/>
      <c r="AY651" s="292"/>
      <c r="AZ651" s="228"/>
      <c r="BA651" s="228"/>
      <c r="BB651" s="295"/>
    </row>
    <row r="652" spans="2:62" ht="28.15" customHeight="1" x14ac:dyDescent="0.2">
      <c r="B652" s="30"/>
      <c r="C652" s="244"/>
      <c r="D652" s="29"/>
      <c r="E652" s="28"/>
      <c r="F652" s="28"/>
      <c r="G652" s="27"/>
      <c r="H652" s="225"/>
      <c r="I652" s="248"/>
      <c r="J652" s="248"/>
      <c r="K652" s="248"/>
      <c r="L652" s="26" t="s">
        <v>114</v>
      </c>
      <c r="M652" s="25"/>
      <c r="N652" s="26" t="s">
        <v>112</v>
      </c>
      <c r="O652" s="25"/>
      <c r="P652" s="26" t="s">
        <v>111</v>
      </c>
      <c r="Q652" s="25"/>
      <c r="R652" s="26" t="s">
        <v>110</v>
      </c>
      <c r="S652" s="25"/>
      <c r="T652" s="26" t="s">
        <v>109</v>
      </c>
      <c r="U652" s="25"/>
      <c r="V652" s="26" t="s">
        <v>108</v>
      </c>
      <c r="W652" s="25"/>
      <c r="X652" s="26" t="s">
        <v>107</v>
      </c>
      <c r="Y652" s="25"/>
      <c r="Z652" s="26" t="s">
        <v>106</v>
      </c>
      <c r="AA652" s="25"/>
      <c r="AB652" s="24"/>
      <c r="AC652" s="25"/>
      <c r="AD652" s="24"/>
      <c r="AE652" s="23"/>
      <c r="AF652" s="251"/>
      <c r="AG652" s="251"/>
      <c r="AH652" s="22"/>
      <c r="AI652" s="11"/>
      <c r="AJ652" s="265"/>
      <c r="AK652" s="267"/>
      <c r="AL652" s="263"/>
      <c r="AM652" s="265"/>
      <c r="AN652" s="267"/>
      <c r="AO652" s="263"/>
      <c r="AP652" s="265"/>
      <c r="AQ652" s="267"/>
      <c r="AR652" s="263"/>
      <c r="AS652" s="265"/>
      <c r="AT652" s="267"/>
      <c r="AU652" s="263"/>
      <c r="AV652" s="265"/>
      <c r="AW652" s="275"/>
      <c r="AX652" s="270"/>
      <c r="AY652" s="292"/>
      <c r="AZ652" s="228"/>
      <c r="BA652" s="228"/>
      <c r="BB652" s="295"/>
    </row>
    <row r="653" spans="2:62" ht="28.15" customHeight="1" thickBot="1" x14ac:dyDescent="0.25">
      <c r="B653" s="21"/>
      <c r="C653" s="245"/>
      <c r="D653" s="20"/>
      <c r="E653" s="19"/>
      <c r="F653" s="19"/>
      <c r="G653" s="18"/>
      <c r="H653" s="226"/>
      <c r="I653" s="249"/>
      <c r="J653" s="249"/>
      <c r="K653" s="249"/>
      <c r="L653" s="17" t="s">
        <v>105</v>
      </c>
      <c r="M653" s="15"/>
      <c r="N653" s="17" t="s">
        <v>103</v>
      </c>
      <c r="O653" s="15"/>
      <c r="P653" s="17" t="s">
        <v>102</v>
      </c>
      <c r="Q653" s="15"/>
      <c r="R653" s="17" t="s">
        <v>101</v>
      </c>
      <c r="S653" s="15"/>
      <c r="T653" s="17">
        <v>20</v>
      </c>
      <c r="U653" s="15"/>
      <c r="V653" s="17" t="s">
        <v>100</v>
      </c>
      <c r="W653" s="15"/>
      <c r="X653" s="17" t="s">
        <v>99</v>
      </c>
      <c r="Y653" s="15"/>
      <c r="Z653" s="17" t="s">
        <v>98</v>
      </c>
      <c r="AA653" s="15"/>
      <c r="AB653" s="16"/>
      <c r="AC653" s="15"/>
      <c r="AD653" s="14"/>
      <c r="AE653" s="13"/>
      <c r="AF653" s="252"/>
      <c r="AG653" s="252"/>
      <c r="AH653" s="12"/>
      <c r="AI653" s="11"/>
      <c r="AJ653" s="266"/>
      <c r="AK653" s="268"/>
      <c r="AL653" s="264"/>
      <c r="AM653" s="266"/>
      <c r="AN653" s="268"/>
      <c r="AO653" s="264"/>
      <c r="AP653" s="266"/>
      <c r="AQ653" s="268"/>
      <c r="AR653" s="264"/>
      <c r="AS653" s="266"/>
      <c r="AT653" s="268"/>
      <c r="AU653" s="264"/>
      <c r="AV653" s="266"/>
      <c r="AW653" s="276"/>
      <c r="AX653" s="271"/>
      <c r="AY653" s="293"/>
      <c r="AZ653" s="229"/>
      <c r="BA653" s="229"/>
      <c r="BB653" s="296"/>
    </row>
    <row r="654" spans="2:62" ht="85.9" customHeight="1" thickTop="1" thickBot="1" x14ac:dyDescent="0.35">
      <c r="B654" s="105" t="s">
        <v>174</v>
      </c>
      <c r="C654" s="95" t="s">
        <v>173</v>
      </c>
      <c r="D654" s="100" t="s">
        <v>172</v>
      </c>
      <c r="E654" s="104" t="s">
        <v>171</v>
      </c>
      <c r="F654" s="103"/>
      <c r="G654" s="102"/>
      <c r="H654" s="101" t="s">
        <v>170</v>
      </c>
      <c r="I654" s="100" t="s">
        <v>96</v>
      </c>
      <c r="J654" s="100" t="s">
        <v>169</v>
      </c>
      <c r="K654" s="100" t="s">
        <v>97</v>
      </c>
      <c r="L654" s="256" t="s">
        <v>168</v>
      </c>
      <c r="M654" s="262"/>
      <c r="N654" s="256" t="s">
        <v>167</v>
      </c>
      <c r="O654" s="262"/>
      <c r="P654" s="256" t="s">
        <v>167</v>
      </c>
      <c r="Q654" s="257"/>
      <c r="R654" s="256" t="s">
        <v>167</v>
      </c>
      <c r="S654" s="257"/>
      <c r="T654" s="256" t="s">
        <v>167</v>
      </c>
      <c r="U654" s="257"/>
      <c r="V654" s="256" t="s">
        <v>167</v>
      </c>
      <c r="W654" s="257"/>
      <c r="X654" s="256" t="s">
        <v>167</v>
      </c>
      <c r="Y654" s="257"/>
      <c r="Z654" s="256" t="s">
        <v>167</v>
      </c>
      <c r="AA654" s="257"/>
      <c r="AB654" s="261" t="s">
        <v>166</v>
      </c>
      <c r="AC654" s="257"/>
      <c r="AD654" s="101" t="s">
        <v>165</v>
      </c>
      <c r="AE654" s="101" t="s">
        <v>164</v>
      </c>
      <c r="AF654" s="100" t="s">
        <v>163</v>
      </c>
      <c r="AG654" s="100" t="s">
        <v>162</v>
      </c>
      <c r="AH654" s="99" t="s">
        <v>161</v>
      </c>
      <c r="AI654" s="98"/>
      <c r="AJ654" s="96" t="s">
        <v>160</v>
      </c>
      <c r="AK654" s="95" t="s">
        <v>159</v>
      </c>
      <c r="AL654" s="94" t="s">
        <v>158</v>
      </c>
      <c r="AM654" s="96" t="s">
        <v>157</v>
      </c>
      <c r="AN654" s="95" t="s">
        <v>156</v>
      </c>
      <c r="AO654" s="94" t="s">
        <v>155</v>
      </c>
      <c r="AP654" s="96" t="s">
        <v>154</v>
      </c>
      <c r="AQ654" s="95" t="s">
        <v>153</v>
      </c>
      <c r="AR654" s="97" t="s">
        <v>152</v>
      </c>
      <c r="AS654" s="96" t="s">
        <v>151</v>
      </c>
      <c r="AT654" s="95" t="s">
        <v>150</v>
      </c>
      <c r="AU654" s="94" t="s">
        <v>149</v>
      </c>
      <c r="AV654" s="96" t="s">
        <v>148</v>
      </c>
      <c r="AW654" s="95" t="s">
        <v>147</v>
      </c>
      <c r="AX654" s="94" t="s">
        <v>146</v>
      </c>
      <c r="AY654" s="93" t="s">
        <v>145</v>
      </c>
      <c r="AZ654" s="92" t="s">
        <v>144</v>
      </c>
      <c r="BA654" s="92" t="s">
        <v>143</v>
      </c>
      <c r="BB654" s="91" t="s">
        <v>142</v>
      </c>
    </row>
    <row r="655" spans="2:62" ht="48" thickBot="1" x14ac:dyDescent="0.3">
      <c r="B655" s="90" t="s">
        <v>204</v>
      </c>
      <c r="C655" s="89"/>
      <c r="D655" s="88"/>
      <c r="E655" s="258"/>
      <c r="F655" s="259"/>
      <c r="G655" s="260"/>
      <c r="H655" s="87" t="s">
        <v>140</v>
      </c>
      <c r="I655" s="86"/>
      <c r="J655" s="86"/>
      <c r="K655" s="85"/>
      <c r="L655" s="84"/>
      <c r="M655" s="81"/>
      <c r="N655" s="84"/>
      <c r="O655" s="81"/>
      <c r="P655" s="84"/>
      <c r="Q655" s="81"/>
      <c r="R655" s="84"/>
      <c r="S655" s="81"/>
      <c r="T655" s="84"/>
      <c r="U655" s="81"/>
      <c r="V655" s="84"/>
      <c r="W655" s="81"/>
      <c r="X655" s="84"/>
      <c r="Y655" s="81"/>
      <c r="Z655" s="84"/>
      <c r="AA655" s="83"/>
      <c r="AB655" s="82" t="s">
        <v>139</v>
      </c>
      <c r="AC655" s="81"/>
      <c r="AD655" s="81"/>
      <c r="AE655" s="81"/>
      <c r="AF655" s="80"/>
      <c r="AG655" s="80"/>
      <c r="AH655" s="60"/>
      <c r="AI655" s="79" t="s">
        <v>138</v>
      </c>
      <c r="AJ655" s="78">
        <f t="shared" ref="AJ655:BB655" si="86">SUM(AJ657:AJ668)</f>
        <v>27</v>
      </c>
      <c r="AK655" s="77">
        <f t="shared" si="86"/>
        <v>5</v>
      </c>
      <c r="AL655" s="76">
        <f t="shared" si="86"/>
        <v>0</v>
      </c>
      <c r="AM655" s="78">
        <f t="shared" si="86"/>
        <v>1</v>
      </c>
      <c r="AN655" s="77">
        <f t="shared" si="86"/>
        <v>0</v>
      </c>
      <c r="AO655" s="76">
        <f t="shared" si="86"/>
        <v>0</v>
      </c>
      <c r="AP655" s="78">
        <f t="shared" si="86"/>
        <v>0</v>
      </c>
      <c r="AQ655" s="77">
        <f t="shared" si="86"/>
        <v>0</v>
      </c>
      <c r="AR655" s="76">
        <f t="shared" si="86"/>
        <v>0</v>
      </c>
      <c r="AS655" s="78">
        <f t="shared" si="86"/>
        <v>4</v>
      </c>
      <c r="AT655" s="77">
        <f t="shared" si="86"/>
        <v>1</v>
      </c>
      <c r="AU655" s="76">
        <f t="shared" si="86"/>
        <v>0</v>
      </c>
      <c r="AV655" s="78">
        <f t="shared" si="86"/>
        <v>5</v>
      </c>
      <c r="AW655" s="77">
        <f t="shared" si="86"/>
        <v>0</v>
      </c>
      <c r="AX655" s="76">
        <f t="shared" si="86"/>
        <v>0</v>
      </c>
      <c r="AY655" s="75">
        <f t="shared" si="86"/>
        <v>0</v>
      </c>
      <c r="AZ655" s="74">
        <f t="shared" si="86"/>
        <v>0</v>
      </c>
      <c r="BA655" s="74">
        <f t="shared" si="86"/>
        <v>0</v>
      </c>
      <c r="BB655" s="73">
        <f t="shared" si="86"/>
        <v>0</v>
      </c>
      <c r="BC655" s="72" t="s">
        <v>137</v>
      </c>
      <c r="BF655" s="5">
        <f>SUM(AJ655:AL655)/$BG$5</f>
        <v>32</v>
      </c>
      <c r="BG655" s="5">
        <f>SUM(AM655:AO655,AY655)/$BG$5</f>
        <v>1</v>
      </c>
      <c r="BH655" s="5">
        <f>SUM(AP655:AR655,AZ655)/$BG$5</f>
        <v>0</v>
      </c>
      <c r="BI655" s="5">
        <f>SUM(AS655:AU655,BA655)/$BG$5</f>
        <v>5</v>
      </c>
      <c r="BJ655" s="5">
        <f>SUM(AV655:AX655,BB655)/$BG$5</f>
        <v>5</v>
      </c>
    </row>
    <row r="656" spans="2:62" ht="37.5" thickBot="1" x14ac:dyDescent="0.3">
      <c r="B656" s="71"/>
      <c r="C656" s="70"/>
      <c r="D656" s="69"/>
      <c r="E656" s="68"/>
      <c r="F656" s="68"/>
      <c r="G656" s="67"/>
      <c r="H656" s="66"/>
      <c r="I656" s="64"/>
      <c r="J656" s="64"/>
      <c r="K656" s="65"/>
      <c r="L656" s="64"/>
      <c r="M656" s="62"/>
      <c r="N656" s="64"/>
      <c r="O656" s="62"/>
      <c r="P656" s="64"/>
      <c r="Q656" s="62"/>
      <c r="R656" s="64"/>
      <c r="S656" s="62"/>
      <c r="T656" s="64"/>
      <c r="U656" s="62"/>
      <c r="V656" s="64"/>
      <c r="W656" s="62"/>
      <c r="X656" s="64"/>
      <c r="Y656" s="62"/>
      <c r="Z656" s="64"/>
      <c r="AA656" s="62"/>
      <c r="AB656" s="63"/>
      <c r="AC656" s="62"/>
      <c r="AD656" s="62"/>
      <c r="AE656" s="62"/>
      <c r="AF656" s="61"/>
      <c r="AG656" s="61"/>
      <c r="AH656" s="60"/>
      <c r="AI656" s="59" t="s">
        <v>136</v>
      </c>
      <c r="AJ656" s="214">
        <f t="shared" ref="AJ656:BB656" si="87">AJ655/1</f>
        <v>27</v>
      </c>
      <c r="AK656" s="213">
        <f t="shared" si="87"/>
        <v>5</v>
      </c>
      <c r="AL656" s="212">
        <f t="shared" si="87"/>
        <v>0</v>
      </c>
      <c r="AM656" s="214">
        <f t="shared" si="87"/>
        <v>1</v>
      </c>
      <c r="AN656" s="213">
        <f t="shared" si="87"/>
        <v>0</v>
      </c>
      <c r="AO656" s="212">
        <f t="shared" si="87"/>
        <v>0</v>
      </c>
      <c r="AP656" s="214">
        <f t="shared" si="87"/>
        <v>0</v>
      </c>
      <c r="AQ656" s="213">
        <f t="shared" si="87"/>
        <v>0</v>
      </c>
      <c r="AR656" s="212">
        <f t="shared" si="87"/>
        <v>0</v>
      </c>
      <c r="AS656" s="214">
        <f t="shared" si="87"/>
        <v>4</v>
      </c>
      <c r="AT656" s="213">
        <f t="shared" si="87"/>
        <v>1</v>
      </c>
      <c r="AU656" s="212">
        <f t="shared" si="87"/>
        <v>0</v>
      </c>
      <c r="AV656" s="214">
        <f t="shared" si="87"/>
        <v>5</v>
      </c>
      <c r="AW656" s="213">
        <f t="shared" si="87"/>
        <v>0</v>
      </c>
      <c r="AX656" s="212">
        <f t="shared" si="87"/>
        <v>0</v>
      </c>
      <c r="AY656" s="211">
        <f t="shared" si="87"/>
        <v>0</v>
      </c>
      <c r="AZ656" s="210">
        <f t="shared" si="87"/>
        <v>0</v>
      </c>
      <c r="BA656" s="210">
        <f t="shared" si="87"/>
        <v>0</v>
      </c>
      <c r="BB656" s="209">
        <f t="shared" si="87"/>
        <v>0</v>
      </c>
      <c r="BC656" s="52" t="s">
        <v>135</v>
      </c>
    </row>
    <row r="657" spans="2:62" ht="28.15" customHeight="1" x14ac:dyDescent="0.2">
      <c r="B657" s="30"/>
      <c r="C657" s="242">
        <v>1</v>
      </c>
      <c r="D657" s="44"/>
      <c r="E657" s="43"/>
      <c r="F657" s="43"/>
      <c r="G657" s="42"/>
      <c r="H657" s="223" t="s">
        <v>183</v>
      </c>
      <c r="I657" s="246">
        <v>74</v>
      </c>
      <c r="J657" s="246">
        <v>26</v>
      </c>
      <c r="K657" s="246">
        <v>7</v>
      </c>
      <c r="L657" s="41" t="s">
        <v>133</v>
      </c>
      <c r="M657" s="40" t="s">
        <v>104</v>
      </c>
      <c r="N657" s="41" t="s">
        <v>131</v>
      </c>
      <c r="O657" s="40" t="s">
        <v>1347</v>
      </c>
      <c r="P657" s="41" t="s">
        <v>130</v>
      </c>
      <c r="Q657" s="40" t="s">
        <v>507</v>
      </c>
      <c r="R657" s="41" t="s">
        <v>129</v>
      </c>
      <c r="S657" s="40" t="s">
        <v>104</v>
      </c>
      <c r="T657" s="41" t="s">
        <v>128</v>
      </c>
      <c r="U657" s="40" t="s">
        <v>104</v>
      </c>
      <c r="V657" s="41" t="s">
        <v>127</v>
      </c>
      <c r="W657" s="40"/>
      <c r="X657" s="41" t="s">
        <v>126</v>
      </c>
      <c r="Y657" s="40"/>
      <c r="Z657" s="41" t="s">
        <v>125</v>
      </c>
      <c r="AA657" s="40"/>
      <c r="AB657" s="39"/>
      <c r="AC657" s="40"/>
      <c r="AD657" s="39" t="s">
        <v>399</v>
      </c>
      <c r="AE657" s="38"/>
      <c r="AF657" s="250"/>
      <c r="AG657" s="250"/>
      <c r="AH657" s="37"/>
      <c r="AI657" s="11"/>
      <c r="AJ657" s="233">
        <f>SUMPRODUCT(LEN($M657:$AA660)-LEN(SUBSTITUTE($M657:$AA660,"A", "")))</f>
        <v>27</v>
      </c>
      <c r="AK657" s="239">
        <f>SUMPRODUCT(LEN($AD657:$AD660)-LEN(SUBSTITUTE($AD657:$AD660,"A", "")))</f>
        <v>5</v>
      </c>
      <c r="AL657" s="230">
        <f>SUMPRODUCT(LEN($AC657:$AC660)-LEN(SUBSTITUTE($AC657:$AC660,"A", "")))</f>
        <v>0</v>
      </c>
      <c r="AM657" s="233">
        <f>SUMPRODUCT(LEN($M657:$AA660)-LEN(SUBSTITUTE($M657:$AA660,"S", "")))</f>
        <v>1</v>
      </c>
      <c r="AN657" s="239">
        <f>SUMPRODUCT(LEN($AD657:$AD660)-LEN(SUBSTITUTE($AD657:$AD660,"S", "")))</f>
        <v>0</v>
      </c>
      <c r="AO657" s="230">
        <f>SUMPRODUCT(LEN($AC657:$AC660)-LEN(SUBSTITUTE($AC657:$AC660,"S", "")))</f>
        <v>0</v>
      </c>
      <c r="AP657" s="233">
        <f>SUMPRODUCT(LEN($M657:$AA660)-LEN(SUBSTITUTE($M657:$AA660,"F", "")))</f>
        <v>0</v>
      </c>
      <c r="AQ657" s="239">
        <f>SUMPRODUCT(LEN($AD657:$AD660)-LEN(SUBSTITUTE($AD657:$AD660,"F", "")))</f>
        <v>0</v>
      </c>
      <c r="AR657" s="230">
        <f>SUMPRODUCT(LEN($AC657:$AC660)-LEN(SUBSTITUTE($AC657:$AC660,"F", "")))</f>
        <v>0</v>
      </c>
      <c r="AS657" s="233">
        <f>SUMPRODUCT(LEN($M657:$AA660)-LEN(SUBSTITUTE($M657:$AA660,"G", "")))</f>
        <v>4</v>
      </c>
      <c r="AT657" s="239">
        <f>SUMPRODUCT(LEN($AD657:$AD660)-LEN(SUBSTITUTE($AD657:$AD660,"G", "")))</f>
        <v>1</v>
      </c>
      <c r="AU657" s="230">
        <f>SUMPRODUCT(LEN($AC657:$AC660)-LEN(SUBSTITUTE($AC657:$AC660,"G", "")))</f>
        <v>0</v>
      </c>
      <c r="AV657" s="233">
        <f>SUMPRODUCT(LEN($L657:$AA660)-LEN(SUBSTITUTE($L657:$AA660,"M", "")))</f>
        <v>5</v>
      </c>
      <c r="AW657" s="236">
        <f>SUMPRODUCT(LEN($AD657:$AD660)-LEN(SUBSTITUTE($AD657:$AD660,"M", "")))</f>
        <v>0</v>
      </c>
      <c r="AX657" s="269">
        <f>SUMPRODUCT(LEN($AC657:$AC660)-LEN(SUBSTITUTE($AC657:$AC660,"M", "")))</f>
        <v>0</v>
      </c>
      <c r="AY657" s="291">
        <f>SUMPRODUCT(LEN($AE657:$AE660)-LEN(SUBSTITUTE($AE657:$AE660,"S", "")))</f>
        <v>0</v>
      </c>
      <c r="AZ657" s="227">
        <f>SUMPRODUCT(LEN($AE657:$AE660)-LEN(SUBSTITUTE($AE657:$AE660,"F", "")))</f>
        <v>0</v>
      </c>
      <c r="BA657" s="227">
        <f>SUMPRODUCT(LEN($AE657:$AE660)-LEN(SUBSTITUTE($AE657:$AE660,"G", "")))</f>
        <v>0</v>
      </c>
      <c r="BB657" s="294">
        <f>SUMPRODUCT(LEN($AE657:$AE660)-LEN(SUBSTITUTE($AE657:$AE660,"M", "")))</f>
        <v>0</v>
      </c>
    </row>
    <row r="658" spans="2:62" ht="28.15" customHeight="1" thickBot="1" x14ac:dyDescent="0.25">
      <c r="B658" s="30"/>
      <c r="C658" s="243"/>
      <c r="D658" s="36"/>
      <c r="E658" s="35"/>
      <c r="F658" s="35"/>
      <c r="G658" s="34"/>
      <c r="H658" s="224"/>
      <c r="I658" s="247"/>
      <c r="J658" s="247"/>
      <c r="K658" s="247"/>
      <c r="L658" s="33" t="s">
        <v>123</v>
      </c>
      <c r="M658" s="32" t="s">
        <v>1613</v>
      </c>
      <c r="N658" s="33" t="s">
        <v>122</v>
      </c>
      <c r="O658" s="32" t="s">
        <v>1315</v>
      </c>
      <c r="P658" s="33" t="s">
        <v>120</v>
      </c>
      <c r="Q658" s="32" t="s">
        <v>132</v>
      </c>
      <c r="R658" s="33" t="s">
        <v>119</v>
      </c>
      <c r="S658" s="32" t="s">
        <v>132</v>
      </c>
      <c r="T658" s="33" t="s">
        <v>118</v>
      </c>
      <c r="U658" s="32" t="s">
        <v>104</v>
      </c>
      <c r="V658" s="33" t="s">
        <v>117</v>
      </c>
      <c r="W658" s="32"/>
      <c r="X658" s="33" t="s">
        <v>116</v>
      </c>
      <c r="Y658" s="32"/>
      <c r="Z658" s="33" t="s">
        <v>115</v>
      </c>
      <c r="AA658" s="32"/>
      <c r="AB658" s="31"/>
      <c r="AC658" s="32"/>
      <c r="AD658" s="31" t="s">
        <v>382</v>
      </c>
      <c r="AE658" s="23"/>
      <c r="AF658" s="251"/>
      <c r="AG658" s="251"/>
      <c r="AH658" s="22"/>
      <c r="AI658" s="11"/>
      <c r="AJ658" s="265"/>
      <c r="AK658" s="267"/>
      <c r="AL658" s="263"/>
      <c r="AM658" s="265"/>
      <c r="AN658" s="267"/>
      <c r="AO658" s="263"/>
      <c r="AP658" s="265"/>
      <c r="AQ658" s="267"/>
      <c r="AR658" s="263"/>
      <c r="AS658" s="265"/>
      <c r="AT658" s="267"/>
      <c r="AU658" s="263"/>
      <c r="AV658" s="265"/>
      <c r="AW658" s="275"/>
      <c r="AX658" s="270"/>
      <c r="AY658" s="292"/>
      <c r="AZ658" s="228"/>
      <c r="BA658" s="228"/>
      <c r="BB658" s="295"/>
    </row>
    <row r="659" spans="2:62" ht="28.15" customHeight="1" x14ac:dyDescent="0.2">
      <c r="B659" s="30"/>
      <c r="C659" s="244"/>
      <c r="D659" s="29"/>
      <c r="E659" s="28"/>
      <c r="F659" s="28"/>
      <c r="G659" s="27"/>
      <c r="H659" s="225">
        <v>236</v>
      </c>
      <c r="I659" s="248"/>
      <c r="J659" s="248"/>
      <c r="K659" s="248"/>
      <c r="L659" s="26" t="s">
        <v>114</v>
      </c>
      <c r="M659" s="25" t="s">
        <v>1315</v>
      </c>
      <c r="N659" s="26" t="s">
        <v>112</v>
      </c>
      <c r="O659" s="25" t="s">
        <v>484</v>
      </c>
      <c r="P659" s="26" t="s">
        <v>111</v>
      </c>
      <c r="Q659" s="25" t="s">
        <v>132</v>
      </c>
      <c r="R659" s="26" t="s">
        <v>110</v>
      </c>
      <c r="S659" s="25" t="s">
        <v>132</v>
      </c>
      <c r="T659" s="26" t="s">
        <v>109</v>
      </c>
      <c r="U659" s="25" t="s">
        <v>121</v>
      </c>
      <c r="V659" s="26" t="s">
        <v>108</v>
      </c>
      <c r="W659" s="25"/>
      <c r="X659" s="26" t="s">
        <v>107</v>
      </c>
      <c r="Y659" s="25"/>
      <c r="Z659" s="26" t="s">
        <v>106</v>
      </c>
      <c r="AA659" s="25"/>
      <c r="AB659" s="24"/>
      <c r="AC659" s="25"/>
      <c r="AD659" s="24"/>
      <c r="AE659" s="23"/>
      <c r="AF659" s="251"/>
      <c r="AG659" s="251"/>
      <c r="AH659" s="22"/>
      <c r="AI659" s="11"/>
      <c r="AJ659" s="265"/>
      <c r="AK659" s="267"/>
      <c r="AL659" s="263"/>
      <c r="AM659" s="265"/>
      <c r="AN659" s="267"/>
      <c r="AO659" s="263"/>
      <c r="AP659" s="265"/>
      <c r="AQ659" s="267"/>
      <c r="AR659" s="263"/>
      <c r="AS659" s="265"/>
      <c r="AT659" s="267"/>
      <c r="AU659" s="263"/>
      <c r="AV659" s="265"/>
      <c r="AW659" s="275"/>
      <c r="AX659" s="270"/>
      <c r="AY659" s="292"/>
      <c r="AZ659" s="228"/>
      <c r="BA659" s="228"/>
      <c r="BB659" s="295"/>
    </row>
    <row r="660" spans="2:62" ht="28.15" customHeight="1" thickBot="1" x14ac:dyDescent="0.25">
      <c r="B660" s="30"/>
      <c r="C660" s="253"/>
      <c r="D660" s="51"/>
      <c r="E660" s="50"/>
      <c r="F660" s="50"/>
      <c r="G660" s="49"/>
      <c r="H660" s="226"/>
      <c r="I660" s="254"/>
      <c r="J660" s="254"/>
      <c r="K660" s="254"/>
      <c r="L660" s="48" t="s">
        <v>105</v>
      </c>
      <c r="M660" s="47" t="s">
        <v>382</v>
      </c>
      <c r="N660" s="48" t="s">
        <v>103</v>
      </c>
      <c r="O660" s="47" t="s">
        <v>1273</v>
      </c>
      <c r="P660" s="48" t="s">
        <v>102</v>
      </c>
      <c r="Q660" s="47" t="s">
        <v>399</v>
      </c>
      <c r="R660" s="48" t="s">
        <v>101</v>
      </c>
      <c r="S660" s="47" t="s">
        <v>132</v>
      </c>
      <c r="T660" s="48">
        <v>20</v>
      </c>
      <c r="U660" s="47"/>
      <c r="V660" s="48" t="s">
        <v>100</v>
      </c>
      <c r="W660" s="47"/>
      <c r="X660" s="48" t="s">
        <v>99</v>
      </c>
      <c r="Y660" s="47"/>
      <c r="Z660" s="48" t="s">
        <v>98</v>
      </c>
      <c r="AA660" s="47"/>
      <c r="AB660" s="16"/>
      <c r="AC660" s="47"/>
      <c r="AD660" s="16"/>
      <c r="AE660" s="46"/>
      <c r="AF660" s="255"/>
      <c r="AG660" s="255"/>
      <c r="AH660" s="45"/>
      <c r="AI660" s="11"/>
      <c r="AJ660" s="266"/>
      <c r="AK660" s="268"/>
      <c r="AL660" s="264"/>
      <c r="AM660" s="266"/>
      <c r="AN660" s="268"/>
      <c r="AO660" s="264"/>
      <c r="AP660" s="266"/>
      <c r="AQ660" s="268"/>
      <c r="AR660" s="264"/>
      <c r="AS660" s="266"/>
      <c r="AT660" s="268"/>
      <c r="AU660" s="264"/>
      <c r="AV660" s="266"/>
      <c r="AW660" s="276"/>
      <c r="AX660" s="271"/>
      <c r="AY660" s="293"/>
      <c r="AZ660" s="229"/>
      <c r="BA660" s="229"/>
      <c r="BB660" s="296"/>
    </row>
    <row r="661" spans="2:62" ht="28.15" customHeight="1" x14ac:dyDescent="0.2">
      <c r="B661" s="30"/>
      <c r="C661" s="242">
        <v>2</v>
      </c>
      <c r="D661" s="44"/>
      <c r="E661" s="43"/>
      <c r="F661" s="43"/>
      <c r="G661" s="42"/>
      <c r="H661" s="223"/>
      <c r="I661" s="246"/>
      <c r="J661" s="246"/>
      <c r="K661" s="246"/>
      <c r="L661" s="41" t="s">
        <v>133</v>
      </c>
      <c r="M661" s="40"/>
      <c r="N661" s="41" t="s">
        <v>131</v>
      </c>
      <c r="O661" s="40"/>
      <c r="P661" s="41" t="s">
        <v>130</v>
      </c>
      <c r="Q661" s="40"/>
      <c r="R661" s="41" t="s">
        <v>129</v>
      </c>
      <c r="S661" s="40"/>
      <c r="T661" s="41" t="s">
        <v>128</v>
      </c>
      <c r="U661" s="40"/>
      <c r="V661" s="41" t="s">
        <v>127</v>
      </c>
      <c r="W661" s="40"/>
      <c r="X661" s="41" t="s">
        <v>126</v>
      </c>
      <c r="Y661" s="40"/>
      <c r="Z661" s="41" t="s">
        <v>125</v>
      </c>
      <c r="AA661" s="40"/>
      <c r="AB661" s="39"/>
      <c r="AC661" s="40"/>
      <c r="AD661" s="39"/>
      <c r="AE661" s="38"/>
      <c r="AF661" s="250"/>
      <c r="AG661" s="250"/>
      <c r="AH661" s="37"/>
      <c r="AI661" s="11"/>
      <c r="AJ661" s="233">
        <f>SUMPRODUCT(LEN($M661:$AA664)-LEN(SUBSTITUTE($M661:$AA664,"A", "")))</f>
        <v>0</v>
      </c>
      <c r="AK661" s="239">
        <f>SUMPRODUCT(LEN($AD661:$AD664)-LEN(SUBSTITUTE($AD661:$AD664,"A", "")))</f>
        <v>0</v>
      </c>
      <c r="AL661" s="230">
        <f>SUMPRODUCT(LEN($AC661:$AC664)-LEN(SUBSTITUTE($AC661:$AC664,"A", "")))</f>
        <v>0</v>
      </c>
      <c r="AM661" s="233">
        <f>SUMPRODUCT(LEN($M661:$AA664)-LEN(SUBSTITUTE($M661:$AA664,"S", "")))</f>
        <v>0</v>
      </c>
      <c r="AN661" s="239">
        <f>SUMPRODUCT(LEN($AD661:$AD664)-LEN(SUBSTITUTE($AD661:$AD664,"S", "")))</f>
        <v>0</v>
      </c>
      <c r="AO661" s="230">
        <f>SUMPRODUCT(LEN($AC661:$AC664)-LEN(SUBSTITUTE($AC661:$AC664,"S", "")))</f>
        <v>0</v>
      </c>
      <c r="AP661" s="233">
        <f>SUMPRODUCT(LEN($M661:$AA664)-LEN(SUBSTITUTE($M661:$AA664,"F", "")))</f>
        <v>0</v>
      </c>
      <c r="AQ661" s="239">
        <f>SUMPRODUCT(LEN($AD661:$AD664)-LEN(SUBSTITUTE($AD661:$AD664,"F", "")))</f>
        <v>0</v>
      </c>
      <c r="AR661" s="230">
        <f>SUMPRODUCT(LEN($AC661:$AC664)-LEN(SUBSTITUTE($AC661:$AC664,"F", "")))</f>
        <v>0</v>
      </c>
      <c r="AS661" s="233">
        <f>SUMPRODUCT(LEN($M661:$AA664)-LEN(SUBSTITUTE($M661:$AA664,"G", "")))</f>
        <v>0</v>
      </c>
      <c r="AT661" s="239">
        <f>SUMPRODUCT(LEN($AD661:$AD664)-LEN(SUBSTITUTE($AD661:$AD664,"G", "")))</f>
        <v>0</v>
      </c>
      <c r="AU661" s="230">
        <f>SUMPRODUCT(LEN($AC661:$AC664)-LEN(SUBSTITUTE($AC661:$AC664,"G", "")))</f>
        <v>0</v>
      </c>
      <c r="AV661" s="233">
        <f>SUMPRODUCT(LEN($L661:$AA664)-LEN(SUBSTITUTE($L661:$AA664,"M", "")))</f>
        <v>0</v>
      </c>
      <c r="AW661" s="236">
        <f>SUMPRODUCT(LEN($AD661:$AD664)-LEN(SUBSTITUTE($AD661:$AD664,"M", "")))</f>
        <v>0</v>
      </c>
      <c r="AX661" s="269">
        <f>SUMPRODUCT(LEN($AC661:$AC664)-LEN(SUBSTITUTE($AC661:$AC664,"M", "")))</f>
        <v>0</v>
      </c>
      <c r="AY661" s="291">
        <f>SUMPRODUCT(LEN($AE661:$AE664)-LEN(SUBSTITUTE($AE661:$AE664,"S", "")))</f>
        <v>0</v>
      </c>
      <c r="AZ661" s="227">
        <f>SUMPRODUCT(LEN($AE661:$AE664)-LEN(SUBSTITUTE($AE661:$AE664,"F", "")))</f>
        <v>0</v>
      </c>
      <c r="BA661" s="227">
        <f>SUMPRODUCT(LEN($AE661:$AE664)-LEN(SUBSTITUTE($AE661:$AE664,"G", "")))</f>
        <v>0</v>
      </c>
      <c r="BB661" s="294">
        <f>SUMPRODUCT(LEN($AE661:$AE664)-LEN(SUBSTITUTE($AE661:$AE664,"M", "")))</f>
        <v>0</v>
      </c>
    </row>
    <row r="662" spans="2:62" ht="28.15" customHeight="1" thickBot="1" x14ac:dyDescent="0.25">
      <c r="B662" s="30"/>
      <c r="C662" s="243"/>
      <c r="D662" s="36"/>
      <c r="E662" s="35"/>
      <c r="F662" s="35"/>
      <c r="G662" s="34"/>
      <c r="H662" s="224"/>
      <c r="I662" s="247"/>
      <c r="J662" s="247"/>
      <c r="K662" s="247"/>
      <c r="L662" s="33" t="s">
        <v>123</v>
      </c>
      <c r="M662" s="32"/>
      <c r="N662" s="33" t="s">
        <v>122</v>
      </c>
      <c r="O662" s="32"/>
      <c r="P662" s="33" t="s">
        <v>120</v>
      </c>
      <c r="Q662" s="32"/>
      <c r="R662" s="33" t="s">
        <v>119</v>
      </c>
      <c r="S662" s="32"/>
      <c r="T662" s="33" t="s">
        <v>118</v>
      </c>
      <c r="U662" s="32"/>
      <c r="V662" s="33" t="s">
        <v>117</v>
      </c>
      <c r="W662" s="32"/>
      <c r="X662" s="33" t="s">
        <v>116</v>
      </c>
      <c r="Y662" s="32"/>
      <c r="Z662" s="33" t="s">
        <v>115</v>
      </c>
      <c r="AA662" s="32"/>
      <c r="AB662" s="31"/>
      <c r="AC662" s="32"/>
      <c r="AD662" s="31"/>
      <c r="AE662" s="23"/>
      <c r="AF662" s="251"/>
      <c r="AG662" s="251"/>
      <c r="AH662" s="22"/>
      <c r="AI662" s="11"/>
      <c r="AJ662" s="265"/>
      <c r="AK662" s="267"/>
      <c r="AL662" s="263"/>
      <c r="AM662" s="265"/>
      <c r="AN662" s="267"/>
      <c r="AO662" s="263"/>
      <c r="AP662" s="265"/>
      <c r="AQ662" s="267"/>
      <c r="AR662" s="263"/>
      <c r="AS662" s="265"/>
      <c r="AT662" s="267"/>
      <c r="AU662" s="263"/>
      <c r="AV662" s="265"/>
      <c r="AW662" s="275"/>
      <c r="AX662" s="270"/>
      <c r="AY662" s="292"/>
      <c r="AZ662" s="228"/>
      <c r="BA662" s="228"/>
      <c r="BB662" s="295"/>
    </row>
    <row r="663" spans="2:62" ht="28.15" customHeight="1" x14ac:dyDescent="0.2">
      <c r="B663" s="30"/>
      <c r="C663" s="244"/>
      <c r="D663" s="29"/>
      <c r="E663" s="28"/>
      <c r="F663" s="28"/>
      <c r="G663" s="27"/>
      <c r="H663" s="225"/>
      <c r="I663" s="248"/>
      <c r="J663" s="248"/>
      <c r="K663" s="248"/>
      <c r="L663" s="26" t="s">
        <v>114</v>
      </c>
      <c r="M663" s="25"/>
      <c r="N663" s="26" t="s">
        <v>112</v>
      </c>
      <c r="O663" s="25"/>
      <c r="P663" s="26" t="s">
        <v>111</v>
      </c>
      <c r="Q663" s="25"/>
      <c r="R663" s="26" t="s">
        <v>110</v>
      </c>
      <c r="S663" s="25"/>
      <c r="T663" s="26" t="s">
        <v>109</v>
      </c>
      <c r="U663" s="25"/>
      <c r="V663" s="26" t="s">
        <v>108</v>
      </c>
      <c r="W663" s="25"/>
      <c r="X663" s="26" t="s">
        <v>107</v>
      </c>
      <c r="Y663" s="25"/>
      <c r="Z663" s="26" t="s">
        <v>106</v>
      </c>
      <c r="AA663" s="25"/>
      <c r="AB663" s="24"/>
      <c r="AC663" s="25"/>
      <c r="AD663" s="24"/>
      <c r="AE663" s="23"/>
      <c r="AF663" s="251"/>
      <c r="AG663" s="251"/>
      <c r="AH663" s="22"/>
      <c r="AI663" s="11"/>
      <c r="AJ663" s="265"/>
      <c r="AK663" s="267"/>
      <c r="AL663" s="263"/>
      <c r="AM663" s="265"/>
      <c r="AN663" s="267"/>
      <c r="AO663" s="263"/>
      <c r="AP663" s="265"/>
      <c r="AQ663" s="267"/>
      <c r="AR663" s="263"/>
      <c r="AS663" s="265"/>
      <c r="AT663" s="267"/>
      <c r="AU663" s="263"/>
      <c r="AV663" s="265"/>
      <c r="AW663" s="275"/>
      <c r="AX663" s="270"/>
      <c r="AY663" s="292"/>
      <c r="AZ663" s="228"/>
      <c r="BA663" s="228"/>
      <c r="BB663" s="295"/>
    </row>
    <row r="664" spans="2:62" ht="28.15" customHeight="1" thickBot="1" x14ac:dyDescent="0.25">
      <c r="B664" s="30"/>
      <c r="C664" s="253"/>
      <c r="D664" s="51"/>
      <c r="E664" s="50"/>
      <c r="F664" s="50"/>
      <c r="G664" s="49"/>
      <c r="H664" s="226"/>
      <c r="I664" s="254"/>
      <c r="J664" s="254"/>
      <c r="K664" s="254"/>
      <c r="L664" s="48" t="s">
        <v>105</v>
      </c>
      <c r="M664" s="47"/>
      <c r="N664" s="48" t="s">
        <v>103</v>
      </c>
      <c r="O664" s="47"/>
      <c r="P664" s="48" t="s">
        <v>102</v>
      </c>
      <c r="Q664" s="47"/>
      <c r="R664" s="48" t="s">
        <v>101</v>
      </c>
      <c r="S664" s="47"/>
      <c r="T664" s="48">
        <v>20</v>
      </c>
      <c r="U664" s="47"/>
      <c r="V664" s="48" t="s">
        <v>100</v>
      </c>
      <c r="W664" s="47"/>
      <c r="X664" s="48" t="s">
        <v>99</v>
      </c>
      <c r="Y664" s="47"/>
      <c r="Z664" s="48" t="s">
        <v>98</v>
      </c>
      <c r="AA664" s="47"/>
      <c r="AB664" s="16"/>
      <c r="AC664" s="47"/>
      <c r="AD664" s="16"/>
      <c r="AE664" s="46"/>
      <c r="AF664" s="255"/>
      <c r="AG664" s="255"/>
      <c r="AH664" s="45"/>
      <c r="AI664" s="11"/>
      <c r="AJ664" s="266"/>
      <c r="AK664" s="268"/>
      <c r="AL664" s="264"/>
      <c r="AM664" s="266"/>
      <c r="AN664" s="268"/>
      <c r="AO664" s="264"/>
      <c r="AP664" s="266"/>
      <c r="AQ664" s="268"/>
      <c r="AR664" s="264"/>
      <c r="AS664" s="266"/>
      <c r="AT664" s="268"/>
      <c r="AU664" s="264"/>
      <c r="AV664" s="266"/>
      <c r="AW664" s="276"/>
      <c r="AX664" s="271"/>
      <c r="AY664" s="293"/>
      <c r="AZ664" s="229"/>
      <c r="BA664" s="229"/>
      <c r="BB664" s="296"/>
    </row>
    <row r="665" spans="2:62" ht="28.15" customHeight="1" x14ac:dyDescent="0.2">
      <c r="B665" s="30"/>
      <c r="C665" s="242">
        <v>3</v>
      </c>
      <c r="D665" s="44"/>
      <c r="E665" s="43"/>
      <c r="F665" s="43"/>
      <c r="G665" s="42"/>
      <c r="H665" s="223"/>
      <c r="I665" s="246"/>
      <c r="J665" s="246"/>
      <c r="K665" s="246"/>
      <c r="L665" s="41" t="s">
        <v>133</v>
      </c>
      <c r="M665" s="40"/>
      <c r="N665" s="41" t="s">
        <v>131</v>
      </c>
      <c r="O665" s="40"/>
      <c r="P665" s="41" t="s">
        <v>130</v>
      </c>
      <c r="Q665" s="40"/>
      <c r="R665" s="41" t="s">
        <v>129</v>
      </c>
      <c r="S665" s="40"/>
      <c r="T665" s="41" t="s">
        <v>128</v>
      </c>
      <c r="U665" s="40"/>
      <c r="V665" s="41" t="s">
        <v>127</v>
      </c>
      <c r="W665" s="40"/>
      <c r="X665" s="41" t="s">
        <v>126</v>
      </c>
      <c r="Y665" s="40"/>
      <c r="Z665" s="41" t="s">
        <v>125</v>
      </c>
      <c r="AA665" s="40"/>
      <c r="AB665" s="39"/>
      <c r="AC665" s="40"/>
      <c r="AD665" s="39"/>
      <c r="AE665" s="38"/>
      <c r="AF665" s="250"/>
      <c r="AG665" s="250"/>
      <c r="AH665" s="37"/>
      <c r="AI665" s="11"/>
      <c r="AJ665" s="233">
        <f>SUMPRODUCT(LEN($M665:$AA668)-LEN(SUBSTITUTE($M665:$AA668,"A", "")))</f>
        <v>0</v>
      </c>
      <c r="AK665" s="239">
        <f>SUMPRODUCT(LEN($AD665:$AD668)-LEN(SUBSTITUTE($AD665:$AD668,"A", "")))</f>
        <v>0</v>
      </c>
      <c r="AL665" s="230">
        <f>SUMPRODUCT(LEN($AC665:$AC668)-LEN(SUBSTITUTE($AC665:$AC668,"A", "")))</f>
        <v>0</v>
      </c>
      <c r="AM665" s="233">
        <f>SUMPRODUCT(LEN($M665:$AA668)-LEN(SUBSTITUTE($M665:$AA668,"S", "")))</f>
        <v>0</v>
      </c>
      <c r="AN665" s="239">
        <f>SUMPRODUCT(LEN($AD665:$AD668)-LEN(SUBSTITUTE($AD665:$AD668,"S", "")))</f>
        <v>0</v>
      </c>
      <c r="AO665" s="230">
        <f>SUMPRODUCT(LEN($AC665:$AC668)-LEN(SUBSTITUTE($AC665:$AC668,"S", "")))</f>
        <v>0</v>
      </c>
      <c r="AP665" s="233">
        <f>SUMPRODUCT(LEN($M665:$AA668)-LEN(SUBSTITUTE($M665:$AA668,"F", "")))</f>
        <v>0</v>
      </c>
      <c r="AQ665" s="239">
        <f>SUMPRODUCT(LEN($AD665:$AD668)-LEN(SUBSTITUTE($AD665:$AD668,"F", "")))</f>
        <v>0</v>
      </c>
      <c r="AR665" s="230">
        <f>SUMPRODUCT(LEN($AC665:$AC668)-LEN(SUBSTITUTE($AC665:$AC668,"F", "")))</f>
        <v>0</v>
      </c>
      <c r="AS665" s="233">
        <f>SUMPRODUCT(LEN($M665:$AA668)-LEN(SUBSTITUTE($M665:$AA668,"G", "")))</f>
        <v>0</v>
      </c>
      <c r="AT665" s="239">
        <f>SUMPRODUCT(LEN($AD665:$AD668)-LEN(SUBSTITUTE($AD665:$AD668,"G", "")))</f>
        <v>0</v>
      </c>
      <c r="AU665" s="230">
        <f>SUMPRODUCT(LEN($AC665:$AC668)-LEN(SUBSTITUTE($AC665:$AC668,"G", "")))</f>
        <v>0</v>
      </c>
      <c r="AV665" s="233">
        <f>SUMPRODUCT(LEN($L665:$AA668)-LEN(SUBSTITUTE($L665:$AA668,"M", "")))</f>
        <v>0</v>
      </c>
      <c r="AW665" s="236">
        <f>SUMPRODUCT(LEN($AD665:$AD668)-LEN(SUBSTITUTE($AD665:$AD668,"M", "")))</f>
        <v>0</v>
      </c>
      <c r="AX665" s="269">
        <f>SUMPRODUCT(LEN($AC665:$AC668)-LEN(SUBSTITUTE($AC665:$AC668,"M", "")))</f>
        <v>0</v>
      </c>
      <c r="AY665" s="291">
        <f>SUMPRODUCT(LEN($AE665:$AE668)-LEN(SUBSTITUTE($AE665:$AE668,"S", "")))</f>
        <v>0</v>
      </c>
      <c r="AZ665" s="227">
        <f>SUMPRODUCT(LEN($AE665:$AE668)-LEN(SUBSTITUTE($AE665:$AE668,"F", "")))</f>
        <v>0</v>
      </c>
      <c r="BA665" s="227">
        <f>SUMPRODUCT(LEN($AE665:$AE668)-LEN(SUBSTITUTE($AE665:$AE668,"G", "")))</f>
        <v>0</v>
      </c>
      <c r="BB665" s="294">
        <f>SUMPRODUCT(LEN($AE665:$AE668)-LEN(SUBSTITUTE($AE665:$AE668,"M", "")))</f>
        <v>0</v>
      </c>
    </row>
    <row r="666" spans="2:62" ht="28.15" customHeight="1" thickBot="1" x14ac:dyDescent="0.25">
      <c r="B666" s="30"/>
      <c r="C666" s="243"/>
      <c r="D666" s="36"/>
      <c r="E666" s="35"/>
      <c r="F666" s="35"/>
      <c r="G666" s="34"/>
      <c r="H666" s="224"/>
      <c r="I666" s="247"/>
      <c r="J666" s="247"/>
      <c r="K666" s="247"/>
      <c r="L666" s="33" t="s">
        <v>123</v>
      </c>
      <c r="M666" s="32"/>
      <c r="N666" s="33" t="s">
        <v>122</v>
      </c>
      <c r="O666" s="32"/>
      <c r="P666" s="33" t="s">
        <v>120</v>
      </c>
      <c r="Q666" s="32"/>
      <c r="R666" s="33" t="s">
        <v>119</v>
      </c>
      <c r="S666" s="32"/>
      <c r="T666" s="33" t="s">
        <v>118</v>
      </c>
      <c r="U666" s="32"/>
      <c r="V666" s="33" t="s">
        <v>117</v>
      </c>
      <c r="W666" s="32"/>
      <c r="X666" s="33" t="s">
        <v>116</v>
      </c>
      <c r="Y666" s="32"/>
      <c r="Z666" s="33" t="s">
        <v>115</v>
      </c>
      <c r="AA666" s="32"/>
      <c r="AB666" s="31"/>
      <c r="AC666" s="32"/>
      <c r="AD666" s="31"/>
      <c r="AE666" s="23"/>
      <c r="AF666" s="251"/>
      <c r="AG666" s="251"/>
      <c r="AH666" s="22"/>
      <c r="AI666" s="11"/>
      <c r="AJ666" s="265"/>
      <c r="AK666" s="267"/>
      <c r="AL666" s="263"/>
      <c r="AM666" s="265"/>
      <c r="AN666" s="267"/>
      <c r="AO666" s="263"/>
      <c r="AP666" s="265"/>
      <c r="AQ666" s="267"/>
      <c r="AR666" s="263"/>
      <c r="AS666" s="265"/>
      <c r="AT666" s="267"/>
      <c r="AU666" s="263"/>
      <c r="AV666" s="265"/>
      <c r="AW666" s="275"/>
      <c r="AX666" s="270"/>
      <c r="AY666" s="292"/>
      <c r="AZ666" s="228"/>
      <c r="BA666" s="228"/>
      <c r="BB666" s="295"/>
    </row>
    <row r="667" spans="2:62" ht="28.15" customHeight="1" x14ac:dyDescent="0.2">
      <c r="B667" s="30"/>
      <c r="C667" s="244"/>
      <c r="D667" s="29"/>
      <c r="E667" s="28"/>
      <c r="F667" s="28"/>
      <c r="G667" s="27"/>
      <c r="H667" s="225"/>
      <c r="I667" s="248"/>
      <c r="J667" s="248"/>
      <c r="K667" s="248"/>
      <c r="L667" s="26" t="s">
        <v>114</v>
      </c>
      <c r="M667" s="25"/>
      <c r="N667" s="26" t="s">
        <v>112</v>
      </c>
      <c r="O667" s="25"/>
      <c r="P667" s="26" t="s">
        <v>111</v>
      </c>
      <c r="Q667" s="25"/>
      <c r="R667" s="26" t="s">
        <v>110</v>
      </c>
      <c r="S667" s="25"/>
      <c r="T667" s="26" t="s">
        <v>109</v>
      </c>
      <c r="U667" s="25"/>
      <c r="V667" s="26" t="s">
        <v>108</v>
      </c>
      <c r="W667" s="25"/>
      <c r="X667" s="26" t="s">
        <v>107</v>
      </c>
      <c r="Y667" s="25"/>
      <c r="Z667" s="26" t="s">
        <v>106</v>
      </c>
      <c r="AA667" s="25"/>
      <c r="AB667" s="24"/>
      <c r="AC667" s="25"/>
      <c r="AD667" s="24"/>
      <c r="AE667" s="23"/>
      <c r="AF667" s="251"/>
      <c r="AG667" s="251"/>
      <c r="AH667" s="22"/>
      <c r="AI667" s="11"/>
      <c r="AJ667" s="265"/>
      <c r="AK667" s="267"/>
      <c r="AL667" s="263"/>
      <c r="AM667" s="265"/>
      <c r="AN667" s="267"/>
      <c r="AO667" s="263"/>
      <c r="AP667" s="265"/>
      <c r="AQ667" s="267"/>
      <c r="AR667" s="263"/>
      <c r="AS667" s="265"/>
      <c r="AT667" s="267"/>
      <c r="AU667" s="263"/>
      <c r="AV667" s="265"/>
      <c r="AW667" s="275"/>
      <c r="AX667" s="270"/>
      <c r="AY667" s="292"/>
      <c r="AZ667" s="228"/>
      <c r="BA667" s="228"/>
      <c r="BB667" s="295"/>
    </row>
    <row r="668" spans="2:62" ht="28.15" customHeight="1" thickBot="1" x14ac:dyDescent="0.25">
      <c r="B668" s="21"/>
      <c r="C668" s="245"/>
      <c r="D668" s="20"/>
      <c r="E668" s="19"/>
      <c r="F668" s="19"/>
      <c r="G668" s="18"/>
      <c r="H668" s="226"/>
      <c r="I668" s="249"/>
      <c r="J668" s="249"/>
      <c r="K668" s="249"/>
      <c r="L668" s="17" t="s">
        <v>105</v>
      </c>
      <c r="M668" s="15"/>
      <c r="N668" s="17" t="s">
        <v>103</v>
      </c>
      <c r="O668" s="15"/>
      <c r="P668" s="17" t="s">
        <v>102</v>
      </c>
      <c r="Q668" s="15"/>
      <c r="R668" s="17" t="s">
        <v>101</v>
      </c>
      <c r="S668" s="15"/>
      <c r="T668" s="17">
        <v>20</v>
      </c>
      <c r="U668" s="15"/>
      <c r="V668" s="17" t="s">
        <v>100</v>
      </c>
      <c r="W668" s="15"/>
      <c r="X668" s="17" t="s">
        <v>99</v>
      </c>
      <c r="Y668" s="15"/>
      <c r="Z668" s="17" t="s">
        <v>98</v>
      </c>
      <c r="AA668" s="15"/>
      <c r="AB668" s="16"/>
      <c r="AC668" s="15"/>
      <c r="AD668" s="14"/>
      <c r="AE668" s="13"/>
      <c r="AF668" s="252"/>
      <c r="AG668" s="252"/>
      <c r="AH668" s="12"/>
      <c r="AI668" s="11"/>
      <c r="AJ668" s="266"/>
      <c r="AK668" s="268"/>
      <c r="AL668" s="264"/>
      <c r="AM668" s="266"/>
      <c r="AN668" s="268"/>
      <c r="AO668" s="264"/>
      <c r="AP668" s="266"/>
      <c r="AQ668" s="268"/>
      <c r="AR668" s="264"/>
      <c r="AS668" s="266"/>
      <c r="AT668" s="268"/>
      <c r="AU668" s="264"/>
      <c r="AV668" s="266"/>
      <c r="AW668" s="276"/>
      <c r="AX668" s="271"/>
      <c r="AY668" s="293"/>
      <c r="AZ668" s="229"/>
      <c r="BA668" s="229"/>
      <c r="BB668" s="296"/>
    </row>
    <row r="669" spans="2:62" ht="85.9" customHeight="1" thickTop="1" thickBot="1" x14ac:dyDescent="0.35">
      <c r="B669" s="105" t="s">
        <v>174</v>
      </c>
      <c r="C669" s="95" t="s">
        <v>173</v>
      </c>
      <c r="D669" s="100" t="s">
        <v>172</v>
      </c>
      <c r="E669" s="104" t="s">
        <v>171</v>
      </c>
      <c r="F669" s="103"/>
      <c r="G669" s="102"/>
      <c r="H669" s="101" t="s">
        <v>170</v>
      </c>
      <c r="I669" s="100" t="s">
        <v>96</v>
      </c>
      <c r="J669" s="100" t="s">
        <v>169</v>
      </c>
      <c r="K669" s="100" t="s">
        <v>97</v>
      </c>
      <c r="L669" s="256" t="s">
        <v>168</v>
      </c>
      <c r="M669" s="262"/>
      <c r="N669" s="256" t="s">
        <v>167</v>
      </c>
      <c r="O669" s="262"/>
      <c r="P669" s="256" t="s">
        <v>167</v>
      </c>
      <c r="Q669" s="257"/>
      <c r="R669" s="256" t="s">
        <v>167</v>
      </c>
      <c r="S669" s="257"/>
      <c r="T669" s="256" t="s">
        <v>167</v>
      </c>
      <c r="U669" s="257"/>
      <c r="V669" s="256" t="s">
        <v>167</v>
      </c>
      <c r="W669" s="257"/>
      <c r="X669" s="256" t="s">
        <v>167</v>
      </c>
      <c r="Y669" s="257"/>
      <c r="Z669" s="256" t="s">
        <v>167</v>
      </c>
      <c r="AA669" s="257"/>
      <c r="AB669" s="261" t="s">
        <v>166</v>
      </c>
      <c r="AC669" s="257"/>
      <c r="AD669" s="101" t="s">
        <v>165</v>
      </c>
      <c r="AE669" s="101" t="s">
        <v>164</v>
      </c>
      <c r="AF669" s="100" t="s">
        <v>163</v>
      </c>
      <c r="AG669" s="100" t="s">
        <v>162</v>
      </c>
      <c r="AH669" s="99" t="s">
        <v>161</v>
      </c>
      <c r="AI669" s="98"/>
      <c r="AJ669" s="96" t="s">
        <v>160</v>
      </c>
      <c r="AK669" s="95" t="s">
        <v>159</v>
      </c>
      <c r="AL669" s="94" t="s">
        <v>158</v>
      </c>
      <c r="AM669" s="96" t="s">
        <v>157</v>
      </c>
      <c r="AN669" s="95" t="s">
        <v>156</v>
      </c>
      <c r="AO669" s="94" t="s">
        <v>155</v>
      </c>
      <c r="AP669" s="96" t="s">
        <v>154</v>
      </c>
      <c r="AQ669" s="95" t="s">
        <v>153</v>
      </c>
      <c r="AR669" s="97" t="s">
        <v>152</v>
      </c>
      <c r="AS669" s="96" t="s">
        <v>151</v>
      </c>
      <c r="AT669" s="95" t="s">
        <v>150</v>
      </c>
      <c r="AU669" s="94" t="s">
        <v>149</v>
      </c>
      <c r="AV669" s="96" t="s">
        <v>148</v>
      </c>
      <c r="AW669" s="95" t="s">
        <v>147</v>
      </c>
      <c r="AX669" s="94" t="s">
        <v>146</v>
      </c>
      <c r="AY669" s="93" t="s">
        <v>145</v>
      </c>
      <c r="AZ669" s="92" t="s">
        <v>144</v>
      </c>
      <c r="BA669" s="92" t="s">
        <v>143</v>
      </c>
      <c r="BB669" s="91" t="s">
        <v>142</v>
      </c>
    </row>
    <row r="670" spans="2:62" ht="48" thickBot="1" x14ac:dyDescent="0.3">
      <c r="B670" s="90" t="s">
        <v>202</v>
      </c>
      <c r="C670" s="89"/>
      <c r="D670" s="88"/>
      <c r="E670" s="258"/>
      <c r="F670" s="259"/>
      <c r="G670" s="260"/>
      <c r="H670" s="87" t="s">
        <v>140</v>
      </c>
      <c r="I670" s="86"/>
      <c r="J670" s="86"/>
      <c r="K670" s="85"/>
      <c r="L670" s="84"/>
      <c r="M670" s="81"/>
      <c r="N670" s="84"/>
      <c r="O670" s="81"/>
      <c r="P670" s="84"/>
      <c r="Q670" s="81"/>
      <c r="R670" s="84"/>
      <c r="S670" s="81"/>
      <c r="T670" s="84"/>
      <c r="U670" s="81"/>
      <c r="V670" s="84"/>
      <c r="W670" s="81"/>
      <c r="X670" s="84"/>
      <c r="Y670" s="81"/>
      <c r="Z670" s="84"/>
      <c r="AA670" s="83"/>
      <c r="AB670" s="82" t="s">
        <v>139</v>
      </c>
      <c r="AC670" s="81"/>
      <c r="AD670" s="81"/>
      <c r="AE670" s="81"/>
      <c r="AF670" s="80"/>
      <c r="AG670" s="80"/>
      <c r="AH670" s="60"/>
      <c r="AI670" s="79" t="s">
        <v>138</v>
      </c>
      <c r="AJ670" s="78">
        <f t="shared" ref="AJ670:BB670" si="88">SUM(AJ672:AJ683)</f>
        <v>64</v>
      </c>
      <c r="AK670" s="77">
        <f t="shared" si="88"/>
        <v>0</v>
      </c>
      <c r="AL670" s="76">
        <f t="shared" si="88"/>
        <v>0</v>
      </c>
      <c r="AM670" s="78">
        <f t="shared" si="88"/>
        <v>14</v>
      </c>
      <c r="AN670" s="77">
        <f t="shared" si="88"/>
        <v>0</v>
      </c>
      <c r="AO670" s="76">
        <f t="shared" si="88"/>
        <v>0</v>
      </c>
      <c r="AP670" s="78">
        <f t="shared" si="88"/>
        <v>1</v>
      </c>
      <c r="AQ670" s="77">
        <f t="shared" si="88"/>
        <v>0</v>
      </c>
      <c r="AR670" s="76">
        <f t="shared" si="88"/>
        <v>0</v>
      </c>
      <c r="AS670" s="78">
        <f t="shared" si="88"/>
        <v>14</v>
      </c>
      <c r="AT670" s="77">
        <f t="shared" si="88"/>
        <v>0</v>
      </c>
      <c r="AU670" s="76">
        <f t="shared" si="88"/>
        <v>0</v>
      </c>
      <c r="AV670" s="78">
        <f t="shared" si="88"/>
        <v>4</v>
      </c>
      <c r="AW670" s="77">
        <f t="shared" si="88"/>
        <v>0</v>
      </c>
      <c r="AX670" s="76">
        <f t="shared" si="88"/>
        <v>0</v>
      </c>
      <c r="AY670" s="75">
        <f t="shared" si="88"/>
        <v>0</v>
      </c>
      <c r="AZ670" s="74">
        <f t="shared" si="88"/>
        <v>0</v>
      </c>
      <c r="BA670" s="74">
        <f t="shared" si="88"/>
        <v>0</v>
      </c>
      <c r="BB670" s="73">
        <f t="shared" si="88"/>
        <v>0</v>
      </c>
      <c r="BC670" s="72" t="s">
        <v>137</v>
      </c>
      <c r="BF670" s="5">
        <f>SUM(AJ670:AL670)/$BG$5</f>
        <v>64</v>
      </c>
      <c r="BG670" s="5">
        <f>SUM(AM670:AO670,AY670)/$BG$5</f>
        <v>14</v>
      </c>
      <c r="BH670" s="5">
        <f>SUM(AP670:AR670,AZ670)/$BG$5</f>
        <v>1</v>
      </c>
      <c r="BI670" s="5">
        <f>SUM(AS670:AU670,BA670)/$BG$5</f>
        <v>14</v>
      </c>
      <c r="BJ670" s="5">
        <f>SUM(AV670:AX670,BB670)/$BG$5</f>
        <v>4</v>
      </c>
    </row>
    <row r="671" spans="2:62" ht="37.5" thickBot="1" x14ac:dyDescent="0.3">
      <c r="B671" s="71"/>
      <c r="C671" s="70"/>
      <c r="D671" s="69"/>
      <c r="E671" s="68"/>
      <c r="F671" s="68"/>
      <c r="G671" s="67"/>
      <c r="H671" s="66"/>
      <c r="I671" s="64"/>
      <c r="J671" s="64"/>
      <c r="K671" s="65"/>
      <c r="L671" s="64"/>
      <c r="M671" s="62"/>
      <c r="N671" s="64"/>
      <c r="O671" s="62"/>
      <c r="P671" s="64"/>
      <c r="Q671" s="62"/>
      <c r="R671" s="64"/>
      <c r="S671" s="62"/>
      <c r="T671" s="64"/>
      <c r="U671" s="62"/>
      <c r="V671" s="64"/>
      <c r="W671" s="62"/>
      <c r="X671" s="64"/>
      <c r="Y671" s="62"/>
      <c r="Z671" s="64"/>
      <c r="AA671" s="62"/>
      <c r="AB671" s="63"/>
      <c r="AC671" s="62"/>
      <c r="AD671" s="62"/>
      <c r="AE671" s="62"/>
      <c r="AF671" s="61"/>
      <c r="AG671" s="61"/>
      <c r="AH671" s="60"/>
      <c r="AI671" s="59" t="s">
        <v>136</v>
      </c>
      <c r="AJ671" s="214">
        <f t="shared" ref="AJ671:BB671" si="89">AJ670/1</f>
        <v>64</v>
      </c>
      <c r="AK671" s="213">
        <f t="shared" si="89"/>
        <v>0</v>
      </c>
      <c r="AL671" s="212">
        <f t="shared" si="89"/>
        <v>0</v>
      </c>
      <c r="AM671" s="214">
        <f t="shared" si="89"/>
        <v>14</v>
      </c>
      <c r="AN671" s="213">
        <f t="shared" si="89"/>
        <v>0</v>
      </c>
      <c r="AO671" s="212">
        <f t="shared" si="89"/>
        <v>0</v>
      </c>
      <c r="AP671" s="214">
        <f t="shared" si="89"/>
        <v>1</v>
      </c>
      <c r="AQ671" s="213">
        <f t="shared" si="89"/>
        <v>0</v>
      </c>
      <c r="AR671" s="212">
        <f t="shared" si="89"/>
        <v>0</v>
      </c>
      <c r="AS671" s="214">
        <f t="shared" si="89"/>
        <v>14</v>
      </c>
      <c r="AT671" s="213">
        <f t="shared" si="89"/>
        <v>0</v>
      </c>
      <c r="AU671" s="212">
        <f t="shared" si="89"/>
        <v>0</v>
      </c>
      <c r="AV671" s="214">
        <f t="shared" si="89"/>
        <v>4</v>
      </c>
      <c r="AW671" s="213">
        <f t="shared" si="89"/>
        <v>0</v>
      </c>
      <c r="AX671" s="212">
        <f t="shared" si="89"/>
        <v>0</v>
      </c>
      <c r="AY671" s="211">
        <f t="shared" si="89"/>
        <v>0</v>
      </c>
      <c r="AZ671" s="210">
        <f t="shared" si="89"/>
        <v>0</v>
      </c>
      <c r="BA671" s="210">
        <f t="shared" si="89"/>
        <v>0</v>
      </c>
      <c r="BB671" s="209">
        <f t="shared" si="89"/>
        <v>0</v>
      </c>
      <c r="BC671" s="52" t="s">
        <v>135</v>
      </c>
    </row>
    <row r="672" spans="2:62" ht="28.15" customHeight="1" x14ac:dyDescent="0.2">
      <c r="B672" s="30"/>
      <c r="C672" s="242">
        <v>1</v>
      </c>
      <c r="D672" s="44"/>
      <c r="E672" s="43"/>
      <c r="F672" s="43"/>
      <c r="G672" s="42"/>
      <c r="H672" s="223" t="s">
        <v>134</v>
      </c>
      <c r="I672" s="246">
        <v>130</v>
      </c>
      <c r="J672" s="246">
        <v>35</v>
      </c>
      <c r="K672" s="246">
        <v>6</v>
      </c>
      <c r="L672" s="41" t="s">
        <v>133</v>
      </c>
      <c r="M672" s="40" t="s">
        <v>1602</v>
      </c>
      <c r="N672" s="41" t="s">
        <v>131</v>
      </c>
      <c r="O672" s="40" t="s">
        <v>1631</v>
      </c>
      <c r="P672" s="41" t="s">
        <v>130</v>
      </c>
      <c r="Q672" s="40" t="s">
        <v>1630</v>
      </c>
      <c r="R672" s="41" t="s">
        <v>129</v>
      </c>
      <c r="S672" s="40" t="s">
        <v>382</v>
      </c>
      <c r="T672" s="41" t="s">
        <v>128</v>
      </c>
      <c r="U672" s="40" t="s">
        <v>104</v>
      </c>
      <c r="V672" s="41" t="s">
        <v>127</v>
      </c>
      <c r="W672" s="40" t="s">
        <v>389</v>
      </c>
      <c r="X672" s="41" t="s">
        <v>126</v>
      </c>
      <c r="Y672" s="40" t="s">
        <v>195</v>
      </c>
      <c r="Z672" s="41" t="s">
        <v>125</v>
      </c>
      <c r="AA672" s="40" t="s">
        <v>121</v>
      </c>
      <c r="AB672" s="39"/>
      <c r="AC672" s="40"/>
      <c r="AD672" s="39"/>
      <c r="AE672" s="38"/>
      <c r="AF672" s="250"/>
      <c r="AG672" s="250"/>
      <c r="AH672" s="37"/>
      <c r="AI672" s="11"/>
      <c r="AJ672" s="233">
        <f>SUMPRODUCT(LEN($M672:$AA675)-LEN(SUBSTITUTE($M672:$AA675,"A", "")))</f>
        <v>64</v>
      </c>
      <c r="AK672" s="239">
        <f>SUMPRODUCT(LEN($AD672:$AD675)-LEN(SUBSTITUTE($AD672:$AD675,"A", "")))</f>
        <v>0</v>
      </c>
      <c r="AL672" s="230">
        <f>SUMPRODUCT(LEN($AC672:$AC675)-LEN(SUBSTITUTE($AC672:$AC675,"A", "")))</f>
        <v>0</v>
      </c>
      <c r="AM672" s="233">
        <f>SUMPRODUCT(LEN($M672:$AA675)-LEN(SUBSTITUTE($M672:$AA675,"S", "")))</f>
        <v>14</v>
      </c>
      <c r="AN672" s="239">
        <f>SUMPRODUCT(LEN($AD672:$AD675)-LEN(SUBSTITUTE($AD672:$AD675,"S", "")))</f>
        <v>0</v>
      </c>
      <c r="AO672" s="230">
        <f>SUMPRODUCT(LEN($AC672:$AC675)-LEN(SUBSTITUTE($AC672:$AC675,"S", "")))</f>
        <v>0</v>
      </c>
      <c r="AP672" s="233">
        <f>SUMPRODUCT(LEN($M672:$AA675)-LEN(SUBSTITUTE($M672:$AA675,"F", "")))</f>
        <v>1</v>
      </c>
      <c r="AQ672" s="239">
        <f>SUMPRODUCT(LEN($AD672:$AD675)-LEN(SUBSTITUTE($AD672:$AD675,"F", "")))</f>
        <v>0</v>
      </c>
      <c r="AR672" s="230">
        <f>SUMPRODUCT(LEN($AC672:$AC675)-LEN(SUBSTITUTE($AC672:$AC675,"F", "")))</f>
        <v>0</v>
      </c>
      <c r="AS672" s="233">
        <f>SUMPRODUCT(LEN($M672:$AA675)-LEN(SUBSTITUTE($M672:$AA675,"G", "")))</f>
        <v>14</v>
      </c>
      <c r="AT672" s="239">
        <f>SUMPRODUCT(LEN($AD672:$AD675)-LEN(SUBSTITUTE($AD672:$AD675,"G", "")))</f>
        <v>0</v>
      </c>
      <c r="AU672" s="230">
        <f>SUMPRODUCT(LEN($AC672:$AC675)-LEN(SUBSTITUTE($AC672:$AC675,"G", "")))</f>
        <v>0</v>
      </c>
      <c r="AV672" s="233">
        <f>SUMPRODUCT(LEN($L672:$AA675)-LEN(SUBSTITUTE($L672:$AA675,"M", "")))</f>
        <v>4</v>
      </c>
      <c r="AW672" s="236">
        <f>SUMPRODUCT(LEN($AD672:$AD675)-LEN(SUBSTITUTE($AD672:$AD675,"M", "")))</f>
        <v>0</v>
      </c>
      <c r="AX672" s="269">
        <f>SUMPRODUCT(LEN($AC672:$AC675)-LEN(SUBSTITUTE($AC672:$AC675,"M", "")))</f>
        <v>0</v>
      </c>
      <c r="AY672" s="291">
        <f>SUMPRODUCT(LEN($AE672:$AE675)-LEN(SUBSTITUTE($AE672:$AE675,"S", "")))</f>
        <v>0</v>
      </c>
      <c r="AZ672" s="227">
        <f>SUMPRODUCT(LEN($AE672:$AE675)-LEN(SUBSTITUTE($AE672:$AE675,"F", "")))</f>
        <v>0</v>
      </c>
      <c r="BA672" s="227">
        <f>SUMPRODUCT(LEN($AE672:$AE675)-LEN(SUBSTITUTE($AE672:$AE675,"G", "")))</f>
        <v>0</v>
      </c>
      <c r="BB672" s="294">
        <f>SUMPRODUCT(LEN($AE672:$AE675)-LEN(SUBSTITUTE($AE672:$AE675,"M", "")))</f>
        <v>0</v>
      </c>
    </row>
    <row r="673" spans="2:62" ht="28.15" customHeight="1" thickBot="1" x14ac:dyDescent="0.25">
      <c r="B673" s="30"/>
      <c r="C673" s="243"/>
      <c r="D673" s="36"/>
      <c r="E673" s="35"/>
      <c r="F673" s="35"/>
      <c r="G673" s="34"/>
      <c r="H673" s="224"/>
      <c r="I673" s="247"/>
      <c r="J673" s="247"/>
      <c r="K673" s="247"/>
      <c r="L673" s="33" t="s">
        <v>123</v>
      </c>
      <c r="M673" s="32" t="s">
        <v>382</v>
      </c>
      <c r="N673" s="33" t="s">
        <v>122</v>
      </c>
      <c r="O673" s="32" t="s">
        <v>382</v>
      </c>
      <c r="P673" s="33" t="s">
        <v>120</v>
      </c>
      <c r="Q673" s="32" t="s">
        <v>132</v>
      </c>
      <c r="R673" s="33" t="s">
        <v>119</v>
      </c>
      <c r="S673" s="32" t="s">
        <v>515</v>
      </c>
      <c r="T673" s="33" t="s">
        <v>118</v>
      </c>
      <c r="U673" s="32" t="s">
        <v>186</v>
      </c>
      <c r="V673" s="33" t="s">
        <v>117</v>
      </c>
      <c r="W673" s="32" t="s">
        <v>482</v>
      </c>
      <c r="X673" s="33" t="s">
        <v>116</v>
      </c>
      <c r="Y673" s="32" t="s">
        <v>113</v>
      </c>
      <c r="Z673" s="33" t="s">
        <v>115</v>
      </c>
      <c r="AA673" s="32"/>
      <c r="AB673" s="31"/>
      <c r="AC673" s="32"/>
      <c r="AD673" s="31"/>
      <c r="AE673" s="23"/>
      <c r="AF673" s="251"/>
      <c r="AG673" s="251"/>
      <c r="AH673" s="22"/>
      <c r="AI673" s="11"/>
      <c r="AJ673" s="265"/>
      <c r="AK673" s="267"/>
      <c r="AL673" s="263"/>
      <c r="AM673" s="265"/>
      <c r="AN673" s="267"/>
      <c r="AO673" s="263"/>
      <c r="AP673" s="265"/>
      <c r="AQ673" s="267"/>
      <c r="AR673" s="263"/>
      <c r="AS673" s="265"/>
      <c r="AT673" s="267"/>
      <c r="AU673" s="263"/>
      <c r="AV673" s="265"/>
      <c r="AW673" s="275"/>
      <c r="AX673" s="270"/>
      <c r="AY673" s="292"/>
      <c r="AZ673" s="228"/>
      <c r="BA673" s="228"/>
      <c r="BB673" s="295"/>
    </row>
    <row r="674" spans="2:62" ht="28.15" customHeight="1" x14ac:dyDescent="0.2">
      <c r="B674" s="30"/>
      <c r="C674" s="244"/>
      <c r="D674" s="29"/>
      <c r="E674" s="28"/>
      <c r="F674" s="28"/>
      <c r="G674" s="27"/>
      <c r="H674" s="225">
        <v>237</v>
      </c>
      <c r="I674" s="248"/>
      <c r="J674" s="248"/>
      <c r="K674" s="248"/>
      <c r="L674" s="26" t="s">
        <v>114</v>
      </c>
      <c r="M674" s="25" t="s">
        <v>186</v>
      </c>
      <c r="N674" s="26" t="s">
        <v>112</v>
      </c>
      <c r="O674" s="25" t="s">
        <v>1274</v>
      </c>
      <c r="P674" s="26" t="s">
        <v>111</v>
      </c>
      <c r="Q674" s="25" t="s">
        <v>773</v>
      </c>
      <c r="R674" s="26" t="s">
        <v>110</v>
      </c>
      <c r="S674" s="25" t="s">
        <v>389</v>
      </c>
      <c r="T674" s="26" t="s">
        <v>109</v>
      </c>
      <c r="U674" s="25" t="s">
        <v>1426</v>
      </c>
      <c r="V674" s="26" t="s">
        <v>108</v>
      </c>
      <c r="W674" s="25" t="s">
        <v>104</v>
      </c>
      <c r="X674" s="26" t="s">
        <v>107</v>
      </c>
      <c r="Y674" s="25" t="s">
        <v>113</v>
      </c>
      <c r="Z674" s="26" t="s">
        <v>106</v>
      </c>
      <c r="AA674" s="25"/>
      <c r="AB674" s="24"/>
      <c r="AC674" s="25"/>
      <c r="AD674" s="24"/>
      <c r="AE674" s="23"/>
      <c r="AF674" s="251"/>
      <c r="AG674" s="251"/>
      <c r="AH674" s="22"/>
      <c r="AI674" s="11"/>
      <c r="AJ674" s="265"/>
      <c r="AK674" s="267"/>
      <c r="AL674" s="263"/>
      <c r="AM674" s="265"/>
      <c r="AN674" s="267"/>
      <c r="AO674" s="263"/>
      <c r="AP674" s="265"/>
      <c r="AQ674" s="267"/>
      <c r="AR674" s="263"/>
      <c r="AS674" s="265"/>
      <c r="AT674" s="267"/>
      <c r="AU674" s="263"/>
      <c r="AV674" s="265"/>
      <c r="AW674" s="275"/>
      <c r="AX674" s="270"/>
      <c r="AY674" s="292"/>
      <c r="AZ674" s="228"/>
      <c r="BA674" s="228"/>
      <c r="BB674" s="295"/>
    </row>
    <row r="675" spans="2:62" ht="28.15" customHeight="1" thickBot="1" x14ac:dyDescent="0.25">
      <c r="B675" s="30"/>
      <c r="C675" s="253"/>
      <c r="D675" s="51"/>
      <c r="E675" s="50"/>
      <c r="F675" s="50"/>
      <c r="G675" s="49"/>
      <c r="H675" s="226"/>
      <c r="I675" s="254"/>
      <c r="J675" s="254"/>
      <c r="K675" s="254"/>
      <c r="L675" s="48" t="s">
        <v>105</v>
      </c>
      <c r="M675" s="47" t="s">
        <v>382</v>
      </c>
      <c r="N675" s="48" t="s">
        <v>103</v>
      </c>
      <c r="O675" s="47" t="s">
        <v>740</v>
      </c>
      <c r="P675" s="48" t="s">
        <v>102</v>
      </c>
      <c r="Q675" s="47" t="s">
        <v>452</v>
      </c>
      <c r="R675" s="48" t="s">
        <v>101</v>
      </c>
      <c r="S675" s="47" t="s">
        <v>389</v>
      </c>
      <c r="T675" s="48">
        <v>20</v>
      </c>
      <c r="U675" s="47" t="s">
        <v>428</v>
      </c>
      <c r="V675" s="48" t="s">
        <v>100</v>
      </c>
      <c r="W675" s="47" t="s">
        <v>124</v>
      </c>
      <c r="X675" s="48" t="s">
        <v>99</v>
      </c>
      <c r="Y675" s="47" t="s">
        <v>121</v>
      </c>
      <c r="Z675" s="48" t="s">
        <v>98</v>
      </c>
      <c r="AA675" s="47"/>
      <c r="AB675" s="16"/>
      <c r="AC675" s="47"/>
      <c r="AD675" s="16"/>
      <c r="AE675" s="46"/>
      <c r="AF675" s="255"/>
      <c r="AG675" s="255"/>
      <c r="AH675" s="45"/>
      <c r="AI675" s="11"/>
      <c r="AJ675" s="266"/>
      <c r="AK675" s="268"/>
      <c r="AL675" s="264"/>
      <c r="AM675" s="266"/>
      <c r="AN675" s="268"/>
      <c r="AO675" s="264"/>
      <c r="AP675" s="266"/>
      <c r="AQ675" s="268"/>
      <c r="AR675" s="264"/>
      <c r="AS675" s="266"/>
      <c r="AT675" s="268"/>
      <c r="AU675" s="264"/>
      <c r="AV675" s="266"/>
      <c r="AW675" s="276"/>
      <c r="AX675" s="271"/>
      <c r="AY675" s="293"/>
      <c r="AZ675" s="229"/>
      <c r="BA675" s="229"/>
      <c r="BB675" s="296"/>
    </row>
    <row r="676" spans="2:62" ht="28.15" customHeight="1" x14ac:dyDescent="0.2">
      <c r="B676" s="30"/>
      <c r="C676" s="242">
        <v>2</v>
      </c>
      <c r="D676" s="44"/>
      <c r="E676" s="43"/>
      <c r="F676" s="43"/>
      <c r="G676" s="42"/>
      <c r="H676" s="223"/>
      <c r="I676" s="246"/>
      <c r="J676" s="246"/>
      <c r="K676" s="246"/>
      <c r="L676" s="41" t="s">
        <v>133</v>
      </c>
      <c r="M676" s="40"/>
      <c r="N676" s="41" t="s">
        <v>131</v>
      </c>
      <c r="O676" s="40"/>
      <c r="P676" s="41" t="s">
        <v>130</v>
      </c>
      <c r="Q676" s="40"/>
      <c r="R676" s="41" t="s">
        <v>129</v>
      </c>
      <c r="S676" s="40"/>
      <c r="T676" s="41" t="s">
        <v>128</v>
      </c>
      <c r="U676" s="40"/>
      <c r="V676" s="41" t="s">
        <v>127</v>
      </c>
      <c r="W676" s="40"/>
      <c r="X676" s="41" t="s">
        <v>126</v>
      </c>
      <c r="Y676" s="40"/>
      <c r="Z676" s="41" t="s">
        <v>125</v>
      </c>
      <c r="AA676" s="40"/>
      <c r="AB676" s="39"/>
      <c r="AC676" s="40"/>
      <c r="AD676" s="39"/>
      <c r="AE676" s="38"/>
      <c r="AF676" s="250"/>
      <c r="AG676" s="250"/>
      <c r="AH676" s="37"/>
      <c r="AI676" s="11"/>
      <c r="AJ676" s="233">
        <f>SUMPRODUCT(LEN($M676:$AA679)-LEN(SUBSTITUTE($M676:$AA679,"A", "")))</f>
        <v>0</v>
      </c>
      <c r="AK676" s="239">
        <f>SUMPRODUCT(LEN($AD676:$AD679)-LEN(SUBSTITUTE($AD676:$AD679,"A", "")))</f>
        <v>0</v>
      </c>
      <c r="AL676" s="230">
        <f>SUMPRODUCT(LEN($AC676:$AC679)-LEN(SUBSTITUTE($AC676:$AC679,"A", "")))</f>
        <v>0</v>
      </c>
      <c r="AM676" s="233">
        <f>SUMPRODUCT(LEN($M676:$AA679)-LEN(SUBSTITUTE($M676:$AA679,"S", "")))</f>
        <v>0</v>
      </c>
      <c r="AN676" s="239">
        <f>SUMPRODUCT(LEN($AD676:$AD679)-LEN(SUBSTITUTE($AD676:$AD679,"S", "")))</f>
        <v>0</v>
      </c>
      <c r="AO676" s="230">
        <f>SUMPRODUCT(LEN($AC676:$AC679)-LEN(SUBSTITUTE($AC676:$AC679,"S", "")))</f>
        <v>0</v>
      </c>
      <c r="AP676" s="233">
        <f>SUMPRODUCT(LEN($M676:$AA679)-LEN(SUBSTITUTE($M676:$AA679,"F", "")))</f>
        <v>0</v>
      </c>
      <c r="AQ676" s="239">
        <f>SUMPRODUCT(LEN($AD676:$AD679)-LEN(SUBSTITUTE($AD676:$AD679,"F", "")))</f>
        <v>0</v>
      </c>
      <c r="AR676" s="230">
        <f>SUMPRODUCT(LEN($AC676:$AC679)-LEN(SUBSTITUTE($AC676:$AC679,"F", "")))</f>
        <v>0</v>
      </c>
      <c r="AS676" s="233">
        <f>SUMPRODUCT(LEN($M676:$AA679)-LEN(SUBSTITUTE($M676:$AA679,"G", "")))</f>
        <v>0</v>
      </c>
      <c r="AT676" s="239">
        <f>SUMPRODUCT(LEN($AD676:$AD679)-LEN(SUBSTITUTE($AD676:$AD679,"G", "")))</f>
        <v>0</v>
      </c>
      <c r="AU676" s="230">
        <f>SUMPRODUCT(LEN($AC676:$AC679)-LEN(SUBSTITUTE($AC676:$AC679,"G", "")))</f>
        <v>0</v>
      </c>
      <c r="AV676" s="233">
        <f>SUMPRODUCT(LEN($L676:$AA679)-LEN(SUBSTITUTE($L676:$AA679,"M", "")))</f>
        <v>0</v>
      </c>
      <c r="AW676" s="236">
        <f>SUMPRODUCT(LEN($AD676:$AD679)-LEN(SUBSTITUTE($AD676:$AD679,"M", "")))</f>
        <v>0</v>
      </c>
      <c r="AX676" s="269">
        <f>SUMPRODUCT(LEN($AC676:$AC679)-LEN(SUBSTITUTE($AC676:$AC679,"M", "")))</f>
        <v>0</v>
      </c>
      <c r="AY676" s="291">
        <f>SUMPRODUCT(LEN($AE676:$AE679)-LEN(SUBSTITUTE($AE676:$AE679,"S", "")))</f>
        <v>0</v>
      </c>
      <c r="AZ676" s="227">
        <f>SUMPRODUCT(LEN($AE676:$AE679)-LEN(SUBSTITUTE($AE676:$AE679,"F", "")))</f>
        <v>0</v>
      </c>
      <c r="BA676" s="227">
        <f>SUMPRODUCT(LEN($AE676:$AE679)-LEN(SUBSTITUTE($AE676:$AE679,"G", "")))</f>
        <v>0</v>
      </c>
      <c r="BB676" s="294">
        <f>SUMPRODUCT(LEN($AE676:$AE679)-LEN(SUBSTITUTE($AE676:$AE679,"M", "")))</f>
        <v>0</v>
      </c>
    </row>
    <row r="677" spans="2:62" ht="28.15" customHeight="1" thickBot="1" x14ac:dyDescent="0.25">
      <c r="B677" s="30"/>
      <c r="C677" s="243"/>
      <c r="D677" s="36"/>
      <c r="E677" s="35"/>
      <c r="F677" s="35"/>
      <c r="G677" s="34"/>
      <c r="H677" s="224"/>
      <c r="I677" s="247"/>
      <c r="J677" s="247"/>
      <c r="K677" s="247"/>
      <c r="L677" s="33" t="s">
        <v>123</v>
      </c>
      <c r="M677" s="32"/>
      <c r="N677" s="33" t="s">
        <v>122</v>
      </c>
      <c r="O677" s="32"/>
      <c r="P677" s="33" t="s">
        <v>120</v>
      </c>
      <c r="Q677" s="32"/>
      <c r="R677" s="33" t="s">
        <v>119</v>
      </c>
      <c r="S677" s="32"/>
      <c r="T677" s="33" t="s">
        <v>118</v>
      </c>
      <c r="U677" s="32"/>
      <c r="V677" s="33" t="s">
        <v>117</v>
      </c>
      <c r="W677" s="32"/>
      <c r="X677" s="33" t="s">
        <v>116</v>
      </c>
      <c r="Y677" s="32"/>
      <c r="Z677" s="33" t="s">
        <v>115</v>
      </c>
      <c r="AA677" s="32"/>
      <c r="AB677" s="31"/>
      <c r="AC677" s="32"/>
      <c r="AD677" s="31"/>
      <c r="AE677" s="23"/>
      <c r="AF677" s="251"/>
      <c r="AG677" s="251"/>
      <c r="AH677" s="22"/>
      <c r="AI677" s="11"/>
      <c r="AJ677" s="265"/>
      <c r="AK677" s="267"/>
      <c r="AL677" s="263"/>
      <c r="AM677" s="265"/>
      <c r="AN677" s="267"/>
      <c r="AO677" s="263"/>
      <c r="AP677" s="265"/>
      <c r="AQ677" s="267"/>
      <c r="AR677" s="263"/>
      <c r="AS677" s="265"/>
      <c r="AT677" s="267"/>
      <c r="AU677" s="263"/>
      <c r="AV677" s="265"/>
      <c r="AW677" s="275"/>
      <c r="AX677" s="270"/>
      <c r="AY677" s="292"/>
      <c r="AZ677" s="228"/>
      <c r="BA677" s="228"/>
      <c r="BB677" s="295"/>
    </row>
    <row r="678" spans="2:62" ht="28.15" customHeight="1" x14ac:dyDescent="0.2">
      <c r="B678" s="30"/>
      <c r="C678" s="244"/>
      <c r="D678" s="29"/>
      <c r="E678" s="28"/>
      <c r="F678" s="28"/>
      <c r="G678" s="27"/>
      <c r="H678" s="225"/>
      <c r="I678" s="248"/>
      <c r="J678" s="248"/>
      <c r="K678" s="248"/>
      <c r="L678" s="26" t="s">
        <v>114</v>
      </c>
      <c r="M678" s="25"/>
      <c r="N678" s="26" t="s">
        <v>112</v>
      </c>
      <c r="O678" s="25"/>
      <c r="P678" s="26" t="s">
        <v>111</v>
      </c>
      <c r="Q678" s="25"/>
      <c r="R678" s="26" t="s">
        <v>110</v>
      </c>
      <c r="S678" s="25"/>
      <c r="T678" s="26" t="s">
        <v>109</v>
      </c>
      <c r="U678" s="25"/>
      <c r="V678" s="26" t="s">
        <v>108</v>
      </c>
      <c r="W678" s="25"/>
      <c r="X678" s="26" t="s">
        <v>107</v>
      </c>
      <c r="Y678" s="25"/>
      <c r="Z678" s="26" t="s">
        <v>106</v>
      </c>
      <c r="AA678" s="25"/>
      <c r="AB678" s="24"/>
      <c r="AC678" s="25"/>
      <c r="AD678" s="24"/>
      <c r="AE678" s="23"/>
      <c r="AF678" s="251"/>
      <c r="AG678" s="251"/>
      <c r="AH678" s="22"/>
      <c r="AI678" s="11"/>
      <c r="AJ678" s="265"/>
      <c r="AK678" s="267"/>
      <c r="AL678" s="263"/>
      <c r="AM678" s="265"/>
      <c r="AN678" s="267"/>
      <c r="AO678" s="263"/>
      <c r="AP678" s="265"/>
      <c r="AQ678" s="267"/>
      <c r="AR678" s="263"/>
      <c r="AS678" s="265"/>
      <c r="AT678" s="267"/>
      <c r="AU678" s="263"/>
      <c r="AV678" s="265"/>
      <c r="AW678" s="275"/>
      <c r="AX678" s="270"/>
      <c r="AY678" s="292"/>
      <c r="AZ678" s="228"/>
      <c r="BA678" s="228"/>
      <c r="BB678" s="295"/>
    </row>
    <row r="679" spans="2:62" ht="28.15" customHeight="1" thickBot="1" x14ac:dyDescent="0.25">
      <c r="B679" s="30"/>
      <c r="C679" s="253"/>
      <c r="D679" s="51"/>
      <c r="E679" s="50"/>
      <c r="F679" s="50"/>
      <c r="G679" s="49"/>
      <c r="H679" s="226"/>
      <c r="I679" s="254"/>
      <c r="J679" s="254"/>
      <c r="K679" s="254"/>
      <c r="L679" s="48" t="s">
        <v>105</v>
      </c>
      <c r="M679" s="47"/>
      <c r="N679" s="48" t="s">
        <v>103</v>
      </c>
      <c r="O679" s="47"/>
      <c r="P679" s="48" t="s">
        <v>102</v>
      </c>
      <c r="Q679" s="47"/>
      <c r="R679" s="48" t="s">
        <v>101</v>
      </c>
      <c r="S679" s="47"/>
      <c r="T679" s="48">
        <v>20</v>
      </c>
      <c r="U679" s="47"/>
      <c r="V679" s="48" t="s">
        <v>100</v>
      </c>
      <c r="W679" s="47"/>
      <c r="X679" s="48" t="s">
        <v>99</v>
      </c>
      <c r="Y679" s="47"/>
      <c r="Z679" s="48" t="s">
        <v>98</v>
      </c>
      <c r="AA679" s="47"/>
      <c r="AB679" s="16"/>
      <c r="AC679" s="47"/>
      <c r="AD679" s="16"/>
      <c r="AE679" s="46"/>
      <c r="AF679" s="255"/>
      <c r="AG679" s="255"/>
      <c r="AH679" s="45"/>
      <c r="AI679" s="11"/>
      <c r="AJ679" s="266"/>
      <c r="AK679" s="268"/>
      <c r="AL679" s="264"/>
      <c r="AM679" s="266"/>
      <c r="AN679" s="268"/>
      <c r="AO679" s="264"/>
      <c r="AP679" s="266"/>
      <c r="AQ679" s="268"/>
      <c r="AR679" s="264"/>
      <c r="AS679" s="266"/>
      <c r="AT679" s="268"/>
      <c r="AU679" s="264"/>
      <c r="AV679" s="266"/>
      <c r="AW679" s="276"/>
      <c r="AX679" s="271"/>
      <c r="AY679" s="293"/>
      <c r="AZ679" s="229"/>
      <c r="BA679" s="229"/>
      <c r="BB679" s="296"/>
    </row>
    <row r="680" spans="2:62" ht="28.15" customHeight="1" x14ac:dyDescent="0.2">
      <c r="B680" s="30"/>
      <c r="C680" s="242">
        <v>3</v>
      </c>
      <c r="D680" s="44"/>
      <c r="E680" s="43"/>
      <c r="F680" s="43"/>
      <c r="G680" s="42"/>
      <c r="H680" s="223"/>
      <c r="I680" s="246"/>
      <c r="J680" s="246"/>
      <c r="K680" s="246"/>
      <c r="L680" s="41" t="s">
        <v>133</v>
      </c>
      <c r="M680" s="40"/>
      <c r="N680" s="41" t="s">
        <v>131</v>
      </c>
      <c r="O680" s="40"/>
      <c r="P680" s="41" t="s">
        <v>130</v>
      </c>
      <c r="Q680" s="40"/>
      <c r="R680" s="41" t="s">
        <v>129</v>
      </c>
      <c r="S680" s="40"/>
      <c r="T680" s="41" t="s">
        <v>128</v>
      </c>
      <c r="U680" s="40"/>
      <c r="V680" s="41" t="s">
        <v>127</v>
      </c>
      <c r="W680" s="40"/>
      <c r="X680" s="41" t="s">
        <v>126</v>
      </c>
      <c r="Y680" s="40"/>
      <c r="Z680" s="41" t="s">
        <v>125</v>
      </c>
      <c r="AA680" s="40"/>
      <c r="AB680" s="39"/>
      <c r="AC680" s="40"/>
      <c r="AD680" s="39"/>
      <c r="AE680" s="38"/>
      <c r="AF680" s="250"/>
      <c r="AG680" s="250"/>
      <c r="AH680" s="37"/>
      <c r="AI680" s="11"/>
      <c r="AJ680" s="233">
        <f>SUMPRODUCT(LEN($M680:$AA683)-LEN(SUBSTITUTE($M680:$AA683,"A", "")))</f>
        <v>0</v>
      </c>
      <c r="AK680" s="239">
        <f>SUMPRODUCT(LEN($AD680:$AD683)-LEN(SUBSTITUTE($AD680:$AD683,"A", "")))</f>
        <v>0</v>
      </c>
      <c r="AL680" s="230">
        <f>SUMPRODUCT(LEN($AC680:$AC683)-LEN(SUBSTITUTE($AC680:$AC683,"A", "")))</f>
        <v>0</v>
      </c>
      <c r="AM680" s="233">
        <f>SUMPRODUCT(LEN($M680:$AA683)-LEN(SUBSTITUTE($M680:$AA683,"S", "")))</f>
        <v>0</v>
      </c>
      <c r="AN680" s="239">
        <f>SUMPRODUCT(LEN($AD680:$AD683)-LEN(SUBSTITUTE($AD680:$AD683,"S", "")))</f>
        <v>0</v>
      </c>
      <c r="AO680" s="230">
        <f>SUMPRODUCT(LEN($AC680:$AC683)-LEN(SUBSTITUTE($AC680:$AC683,"S", "")))</f>
        <v>0</v>
      </c>
      <c r="AP680" s="233">
        <f>SUMPRODUCT(LEN($M680:$AA683)-LEN(SUBSTITUTE($M680:$AA683,"F", "")))</f>
        <v>0</v>
      </c>
      <c r="AQ680" s="239">
        <f>SUMPRODUCT(LEN($AD680:$AD683)-LEN(SUBSTITUTE($AD680:$AD683,"F", "")))</f>
        <v>0</v>
      </c>
      <c r="AR680" s="230">
        <f>SUMPRODUCT(LEN($AC680:$AC683)-LEN(SUBSTITUTE($AC680:$AC683,"F", "")))</f>
        <v>0</v>
      </c>
      <c r="AS680" s="233">
        <f>SUMPRODUCT(LEN($M680:$AA683)-LEN(SUBSTITUTE($M680:$AA683,"G", "")))</f>
        <v>0</v>
      </c>
      <c r="AT680" s="239">
        <f>SUMPRODUCT(LEN($AD680:$AD683)-LEN(SUBSTITUTE($AD680:$AD683,"G", "")))</f>
        <v>0</v>
      </c>
      <c r="AU680" s="230">
        <f>SUMPRODUCT(LEN($AC680:$AC683)-LEN(SUBSTITUTE($AC680:$AC683,"G", "")))</f>
        <v>0</v>
      </c>
      <c r="AV680" s="233">
        <f>SUMPRODUCT(LEN($L680:$AA683)-LEN(SUBSTITUTE($L680:$AA683,"M", "")))</f>
        <v>0</v>
      </c>
      <c r="AW680" s="236">
        <f>SUMPRODUCT(LEN($AD680:$AD683)-LEN(SUBSTITUTE($AD680:$AD683,"M", "")))</f>
        <v>0</v>
      </c>
      <c r="AX680" s="269">
        <f>SUMPRODUCT(LEN($AC680:$AC683)-LEN(SUBSTITUTE($AC680:$AC683,"M", "")))</f>
        <v>0</v>
      </c>
      <c r="AY680" s="291">
        <f>SUMPRODUCT(LEN($AE680:$AE683)-LEN(SUBSTITUTE($AE680:$AE683,"S", "")))</f>
        <v>0</v>
      </c>
      <c r="AZ680" s="227">
        <f>SUMPRODUCT(LEN($AE680:$AE683)-LEN(SUBSTITUTE($AE680:$AE683,"F", "")))</f>
        <v>0</v>
      </c>
      <c r="BA680" s="227">
        <f>SUMPRODUCT(LEN($AE680:$AE683)-LEN(SUBSTITUTE($AE680:$AE683,"G", "")))</f>
        <v>0</v>
      </c>
      <c r="BB680" s="294">
        <f>SUMPRODUCT(LEN($AE680:$AE683)-LEN(SUBSTITUTE($AE680:$AE683,"M", "")))</f>
        <v>0</v>
      </c>
    </row>
    <row r="681" spans="2:62" ht="28.15" customHeight="1" thickBot="1" x14ac:dyDescent="0.25">
      <c r="B681" s="30"/>
      <c r="C681" s="243"/>
      <c r="D681" s="36"/>
      <c r="E681" s="35"/>
      <c r="F681" s="35"/>
      <c r="G681" s="34"/>
      <c r="H681" s="224"/>
      <c r="I681" s="247"/>
      <c r="J681" s="247"/>
      <c r="K681" s="247"/>
      <c r="L681" s="33" t="s">
        <v>123</v>
      </c>
      <c r="M681" s="32"/>
      <c r="N681" s="33" t="s">
        <v>122</v>
      </c>
      <c r="O681" s="32"/>
      <c r="P681" s="33" t="s">
        <v>120</v>
      </c>
      <c r="Q681" s="32"/>
      <c r="R681" s="33" t="s">
        <v>119</v>
      </c>
      <c r="S681" s="32"/>
      <c r="T681" s="33" t="s">
        <v>118</v>
      </c>
      <c r="U681" s="32"/>
      <c r="V681" s="33" t="s">
        <v>117</v>
      </c>
      <c r="W681" s="32"/>
      <c r="X681" s="33" t="s">
        <v>116</v>
      </c>
      <c r="Y681" s="32"/>
      <c r="Z681" s="33" t="s">
        <v>115</v>
      </c>
      <c r="AA681" s="32"/>
      <c r="AB681" s="31"/>
      <c r="AC681" s="32"/>
      <c r="AD681" s="31"/>
      <c r="AE681" s="23"/>
      <c r="AF681" s="251"/>
      <c r="AG681" s="251"/>
      <c r="AH681" s="22"/>
      <c r="AI681" s="11"/>
      <c r="AJ681" s="265"/>
      <c r="AK681" s="267"/>
      <c r="AL681" s="263"/>
      <c r="AM681" s="265"/>
      <c r="AN681" s="267"/>
      <c r="AO681" s="263"/>
      <c r="AP681" s="265"/>
      <c r="AQ681" s="267"/>
      <c r="AR681" s="263"/>
      <c r="AS681" s="265"/>
      <c r="AT681" s="267"/>
      <c r="AU681" s="263"/>
      <c r="AV681" s="265"/>
      <c r="AW681" s="275"/>
      <c r="AX681" s="270"/>
      <c r="AY681" s="292"/>
      <c r="AZ681" s="228"/>
      <c r="BA681" s="228"/>
      <c r="BB681" s="295"/>
    </row>
    <row r="682" spans="2:62" ht="28.15" customHeight="1" x14ac:dyDescent="0.2">
      <c r="B682" s="30"/>
      <c r="C682" s="244"/>
      <c r="D682" s="29"/>
      <c r="E682" s="28"/>
      <c r="F682" s="28"/>
      <c r="G682" s="27"/>
      <c r="H682" s="225"/>
      <c r="I682" s="248"/>
      <c r="J682" s="248"/>
      <c r="K682" s="248"/>
      <c r="L682" s="26" t="s">
        <v>114</v>
      </c>
      <c r="M682" s="25"/>
      <c r="N682" s="26" t="s">
        <v>112</v>
      </c>
      <c r="O682" s="25"/>
      <c r="P682" s="26" t="s">
        <v>111</v>
      </c>
      <c r="Q682" s="25"/>
      <c r="R682" s="26" t="s">
        <v>110</v>
      </c>
      <c r="S682" s="25"/>
      <c r="T682" s="26" t="s">
        <v>109</v>
      </c>
      <c r="U682" s="25"/>
      <c r="V682" s="26" t="s">
        <v>108</v>
      </c>
      <c r="W682" s="25"/>
      <c r="X682" s="26" t="s">
        <v>107</v>
      </c>
      <c r="Y682" s="25"/>
      <c r="Z682" s="26" t="s">
        <v>106</v>
      </c>
      <c r="AA682" s="25"/>
      <c r="AB682" s="24"/>
      <c r="AC682" s="25"/>
      <c r="AD682" s="24"/>
      <c r="AE682" s="23"/>
      <c r="AF682" s="251"/>
      <c r="AG682" s="251"/>
      <c r="AH682" s="22"/>
      <c r="AI682" s="11"/>
      <c r="AJ682" s="265"/>
      <c r="AK682" s="267"/>
      <c r="AL682" s="263"/>
      <c r="AM682" s="265"/>
      <c r="AN682" s="267"/>
      <c r="AO682" s="263"/>
      <c r="AP682" s="265"/>
      <c r="AQ682" s="267"/>
      <c r="AR682" s="263"/>
      <c r="AS682" s="265"/>
      <c r="AT682" s="267"/>
      <c r="AU682" s="263"/>
      <c r="AV682" s="265"/>
      <c r="AW682" s="275"/>
      <c r="AX682" s="270"/>
      <c r="AY682" s="292"/>
      <c r="AZ682" s="228"/>
      <c r="BA682" s="228"/>
      <c r="BB682" s="295"/>
    </row>
    <row r="683" spans="2:62" ht="28.15" customHeight="1" thickBot="1" x14ac:dyDescent="0.25">
      <c r="B683" s="21"/>
      <c r="C683" s="245"/>
      <c r="D683" s="20"/>
      <c r="E683" s="19"/>
      <c r="F683" s="19"/>
      <c r="G683" s="18"/>
      <c r="H683" s="226"/>
      <c r="I683" s="249"/>
      <c r="J683" s="249"/>
      <c r="K683" s="249"/>
      <c r="L683" s="17" t="s">
        <v>105</v>
      </c>
      <c r="M683" s="15"/>
      <c r="N683" s="17" t="s">
        <v>103</v>
      </c>
      <c r="O683" s="15"/>
      <c r="P683" s="17" t="s">
        <v>102</v>
      </c>
      <c r="Q683" s="15"/>
      <c r="R683" s="17" t="s">
        <v>101</v>
      </c>
      <c r="S683" s="15"/>
      <c r="T683" s="17">
        <v>20</v>
      </c>
      <c r="U683" s="15"/>
      <c r="V683" s="17" t="s">
        <v>100</v>
      </c>
      <c r="W683" s="15"/>
      <c r="X683" s="17" t="s">
        <v>99</v>
      </c>
      <c r="Y683" s="15"/>
      <c r="Z683" s="17" t="s">
        <v>98</v>
      </c>
      <c r="AA683" s="15"/>
      <c r="AB683" s="16"/>
      <c r="AC683" s="15"/>
      <c r="AD683" s="14"/>
      <c r="AE683" s="13"/>
      <c r="AF683" s="252"/>
      <c r="AG683" s="252"/>
      <c r="AH683" s="12"/>
      <c r="AI683" s="11"/>
      <c r="AJ683" s="266"/>
      <c r="AK683" s="268"/>
      <c r="AL683" s="264"/>
      <c r="AM683" s="266"/>
      <c r="AN683" s="268"/>
      <c r="AO683" s="264"/>
      <c r="AP683" s="266"/>
      <c r="AQ683" s="268"/>
      <c r="AR683" s="264"/>
      <c r="AS683" s="266"/>
      <c r="AT683" s="268"/>
      <c r="AU683" s="264"/>
      <c r="AV683" s="266"/>
      <c r="AW683" s="276"/>
      <c r="AX683" s="271"/>
      <c r="AY683" s="293"/>
      <c r="AZ683" s="229"/>
      <c r="BA683" s="229"/>
      <c r="BB683" s="296"/>
    </row>
    <row r="684" spans="2:62" ht="85.9" customHeight="1" thickTop="1" thickBot="1" x14ac:dyDescent="0.35">
      <c r="B684" s="105" t="s">
        <v>174</v>
      </c>
      <c r="C684" s="95" t="s">
        <v>173</v>
      </c>
      <c r="D684" s="100" t="s">
        <v>172</v>
      </c>
      <c r="E684" s="104" t="s">
        <v>171</v>
      </c>
      <c r="F684" s="103"/>
      <c r="G684" s="102"/>
      <c r="H684" s="101" t="s">
        <v>170</v>
      </c>
      <c r="I684" s="100" t="s">
        <v>96</v>
      </c>
      <c r="J684" s="100" t="s">
        <v>169</v>
      </c>
      <c r="K684" s="100" t="s">
        <v>97</v>
      </c>
      <c r="L684" s="256" t="s">
        <v>168</v>
      </c>
      <c r="M684" s="262"/>
      <c r="N684" s="256" t="s">
        <v>167</v>
      </c>
      <c r="O684" s="262"/>
      <c r="P684" s="256" t="s">
        <v>167</v>
      </c>
      <c r="Q684" s="257"/>
      <c r="R684" s="256" t="s">
        <v>167</v>
      </c>
      <c r="S684" s="257"/>
      <c r="T684" s="256" t="s">
        <v>167</v>
      </c>
      <c r="U684" s="257"/>
      <c r="V684" s="256" t="s">
        <v>167</v>
      </c>
      <c r="W684" s="257"/>
      <c r="X684" s="256" t="s">
        <v>167</v>
      </c>
      <c r="Y684" s="257"/>
      <c r="Z684" s="256" t="s">
        <v>167</v>
      </c>
      <c r="AA684" s="257"/>
      <c r="AB684" s="261" t="s">
        <v>166</v>
      </c>
      <c r="AC684" s="257"/>
      <c r="AD684" s="101" t="s">
        <v>165</v>
      </c>
      <c r="AE684" s="101" t="s">
        <v>164</v>
      </c>
      <c r="AF684" s="100" t="s">
        <v>163</v>
      </c>
      <c r="AG684" s="100" t="s">
        <v>162</v>
      </c>
      <c r="AH684" s="99" t="s">
        <v>161</v>
      </c>
      <c r="AI684" s="98"/>
      <c r="AJ684" s="96" t="s">
        <v>160</v>
      </c>
      <c r="AK684" s="95" t="s">
        <v>159</v>
      </c>
      <c r="AL684" s="94" t="s">
        <v>158</v>
      </c>
      <c r="AM684" s="96" t="s">
        <v>157</v>
      </c>
      <c r="AN684" s="95" t="s">
        <v>156</v>
      </c>
      <c r="AO684" s="94" t="s">
        <v>155</v>
      </c>
      <c r="AP684" s="96" t="s">
        <v>154</v>
      </c>
      <c r="AQ684" s="95" t="s">
        <v>153</v>
      </c>
      <c r="AR684" s="97" t="s">
        <v>152</v>
      </c>
      <c r="AS684" s="96" t="s">
        <v>151</v>
      </c>
      <c r="AT684" s="95" t="s">
        <v>150</v>
      </c>
      <c r="AU684" s="94" t="s">
        <v>149</v>
      </c>
      <c r="AV684" s="96" t="s">
        <v>148</v>
      </c>
      <c r="AW684" s="95" t="s">
        <v>147</v>
      </c>
      <c r="AX684" s="94" t="s">
        <v>146</v>
      </c>
      <c r="AY684" s="93" t="s">
        <v>145</v>
      </c>
      <c r="AZ684" s="92" t="s">
        <v>144</v>
      </c>
      <c r="BA684" s="92" t="s">
        <v>143</v>
      </c>
      <c r="BB684" s="91" t="s">
        <v>142</v>
      </c>
    </row>
    <row r="685" spans="2:62" ht="48" thickBot="1" x14ac:dyDescent="0.3">
      <c r="B685" s="90" t="s">
        <v>201</v>
      </c>
      <c r="C685" s="89"/>
      <c r="D685" s="88"/>
      <c r="E685" s="258"/>
      <c r="F685" s="259"/>
      <c r="G685" s="260"/>
      <c r="H685" s="87" t="s">
        <v>140</v>
      </c>
      <c r="I685" s="86"/>
      <c r="J685" s="86"/>
      <c r="K685" s="85"/>
      <c r="L685" s="84"/>
      <c r="M685" s="81"/>
      <c r="N685" s="84"/>
      <c r="O685" s="81"/>
      <c r="P685" s="84"/>
      <c r="Q685" s="81"/>
      <c r="R685" s="84"/>
      <c r="S685" s="81"/>
      <c r="T685" s="84"/>
      <c r="U685" s="81"/>
      <c r="V685" s="84"/>
      <c r="W685" s="81"/>
      <c r="X685" s="84"/>
      <c r="Y685" s="81"/>
      <c r="Z685" s="84"/>
      <c r="AA685" s="83"/>
      <c r="AB685" s="82" t="s">
        <v>139</v>
      </c>
      <c r="AC685" s="81"/>
      <c r="AD685" s="81"/>
      <c r="AE685" s="81"/>
      <c r="AF685" s="80"/>
      <c r="AG685" s="80"/>
      <c r="AH685" s="60"/>
      <c r="AI685" s="79" t="s">
        <v>138</v>
      </c>
      <c r="AJ685" s="78">
        <f t="shared" ref="AJ685:BB685" si="90">SUM(AJ687:AJ698)</f>
        <v>29</v>
      </c>
      <c r="AK685" s="77">
        <f t="shared" si="90"/>
        <v>0</v>
      </c>
      <c r="AL685" s="76">
        <f t="shared" si="90"/>
        <v>0</v>
      </c>
      <c r="AM685" s="78">
        <f t="shared" si="90"/>
        <v>16</v>
      </c>
      <c r="AN685" s="77">
        <f t="shared" si="90"/>
        <v>0</v>
      </c>
      <c r="AO685" s="76">
        <f t="shared" si="90"/>
        <v>0</v>
      </c>
      <c r="AP685" s="78">
        <f t="shared" si="90"/>
        <v>0</v>
      </c>
      <c r="AQ685" s="77">
        <f t="shared" si="90"/>
        <v>0</v>
      </c>
      <c r="AR685" s="76">
        <f t="shared" si="90"/>
        <v>0</v>
      </c>
      <c r="AS685" s="78">
        <f t="shared" si="90"/>
        <v>5</v>
      </c>
      <c r="AT685" s="77">
        <f t="shared" si="90"/>
        <v>0</v>
      </c>
      <c r="AU685" s="76">
        <f t="shared" si="90"/>
        <v>0</v>
      </c>
      <c r="AV685" s="78">
        <f t="shared" si="90"/>
        <v>0</v>
      </c>
      <c r="AW685" s="77">
        <f t="shared" si="90"/>
        <v>0</v>
      </c>
      <c r="AX685" s="76">
        <f t="shared" si="90"/>
        <v>0</v>
      </c>
      <c r="AY685" s="75">
        <f t="shared" si="90"/>
        <v>0</v>
      </c>
      <c r="AZ685" s="74">
        <f t="shared" si="90"/>
        <v>0</v>
      </c>
      <c r="BA685" s="74">
        <f t="shared" si="90"/>
        <v>0</v>
      </c>
      <c r="BB685" s="73">
        <f t="shared" si="90"/>
        <v>0</v>
      </c>
      <c r="BC685" s="72" t="s">
        <v>137</v>
      </c>
      <c r="BF685" s="5">
        <f>SUM(AJ685:AL685)/$BG$5</f>
        <v>29</v>
      </c>
      <c r="BG685" s="5">
        <f>SUM(AM685:AO685,AY685)/$BG$5</f>
        <v>16</v>
      </c>
      <c r="BH685" s="5">
        <f>SUM(AP685:AR685,AZ685)/$BG$5</f>
        <v>0</v>
      </c>
      <c r="BI685" s="5">
        <f>SUM(AS685:AU685,BA685)/$BG$5</f>
        <v>5</v>
      </c>
      <c r="BJ685" s="5">
        <f>SUM(AV685:AX685,BB685)/$BG$5</f>
        <v>0</v>
      </c>
    </row>
    <row r="686" spans="2:62" ht="37.5" thickBot="1" x14ac:dyDescent="0.3">
      <c r="B686" s="71"/>
      <c r="C686" s="70"/>
      <c r="D686" s="69"/>
      <c r="E686" s="68"/>
      <c r="F686" s="68"/>
      <c r="G686" s="67"/>
      <c r="H686" s="66"/>
      <c r="I686" s="64"/>
      <c r="J686" s="64"/>
      <c r="K686" s="65"/>
      <c r="L686" s="64"/>
      <c r="M686" s="62"/>
      <c r="N686" s="64"/>
      <c r="O686" s="62"/>
      <c r="P686" s="64"/>
      <c r="Q686" s="62"/>
      <c r="R686" s="64"/>
      <c r="S686" s="62"/>
      <c r="T686" s="64"/>
      <c r="U686" s="62"/>
      <c r="V686" s="64"/>
      <c r="W686" s="62"/>
      <c r="X686" s="64"/>
      <c r="Y686" s="62"/>
      <c r="Z686" s="64"/>
      <c r="AA686" s="62"/>
      <c r="AB686" s="63"/>
      <c r="AC686" s="62"/>
      <c r="AD686" s="62"/>
      <c r="AE686" s="62"/>
      <c r="AF686" s="61"/>
      <c r="AG686" s="61"/>
      <c r="AH686" s="60"/>
      <c r="AI686" s="59" t="s">
        <v>136</v>
      </c>
      <c r="AJ686" s="214">
        <f t="shared" ref="AJ686:BB686" si="91">AJ685/1</f>
        <v>29</v>
      </c>
      <c r="AK686" s="213">
        <f t="shared" si="91"/>
        <v>0</v>
      </c>
      <c r="AL686" s="212">
        <f t="shared" si="91"/>
        <v>0</v>
      </c>
      <c r="AM686" s="214">
        <f t="shared" si="91"/>
        <v>16</v>
      </c>
      <c r="AN686" s="213">
        <f t="shared" si="91"/>
        <v>0</v>
      </c>
      <c r="AO686" s="212">
        <f t="shared" si="91"/>
        <v>0</v>
      </c>
      <c r="AP686" s="214">
        <f t="shared" si="91"/>
        <v>0</v>
      </c>
      <c r="AQ686" s="213">
        <f t="shared" si="91"/>
        <v>0</v>
      </c>
      <c r="AR686" s="212">
        <f t="shared" si="91"/>
        <v>0</v>
      </c>
      <c r="AS686" s="214">
        <f t="shared" si="91"/>
        <v>5</v>
      </c>
      <c r="AT686" s="213">
        <f t="shared" si="91"/>
        <v>0</v>
      </c>
      <c r="AU686" s="212">
        <f t="shared" si="91"/>
        <v>0</v>
      </c>
      <c r="AV686" s="214">
        <f t="shared" si="91"/>
        <v>0</v>
      </c>
      <c r="AW686" s="213">
        <f t="shared" si="91"/>
        <v>0</v>
      </c>
      <c r="AX686" s="212">
        <f t="shared" si="91"/>
        <v>0</v>
      </c>
      <c r="AY686" s="211">
        <f t="shared" si="91"/>
        <v>0</v>
      </c>
      <c r="AZ686" s="210">
        <f t="shared" si="91"/>
        <v>0</v>
      </c>
      <c r="BA686" s="210">
        <f t="shared" si="91"/>
        <v>0</v>
      </c>
      <c r="BB686" s="209">
        <f t="shared" si="91"/>
        <v>0</v>
      </c>
      <c r="BC686" s="52" t="s">
        <v>135</v>
      </c>
    </row>
    <row r="687" spans="2:62" ht="28.15" customHeight="1" x14ac:dyDescent="0.2">
      <c r="B687" s="30"/>
      <c r="C687" s="242">
        <v>1</v>
      </c>
      <c r="D687" s="44"/>
      <c r="E687" s="43"/>
      <c r="F687" s="43"/>
      <c r="G687" s="42"/>
      <c r="H687" s="223" t="s">
        <v>1251</v>
      </c>
      <c r="I687" s="246">
        <v>147</v>
      </c>
      <c r="J687" s="246">
        <v>32</v>
      </c>
      <c r="K687" s="246">
        <v>7</v>
      </c>
      <c r="L687" s="41" t="s">
        <v>133</v>
      </c>
      <c r="M687" s="40" t="s">
        <v>104</v>
      </c>
      <c r="N687" s="41" t="s">
        <v>131</v>
      </c>
      <c r="O687" s="40" t="s">
        <v>132</v>
      </c>
      <c r="P687" s="41" t="s">
        <v>130</v>
      </c>
      <c r="Q687" s="40" t="s">
        <v>132</v>
      </c>
      <c r="R687" s="41" t="s">
        <v>129</v>
      </c>
      <c r="S687" s="40" t="s">
        <v>186</v>
      </c>
      <c r="T687" s="41" t="s">
        <v>128</v>
      </c>
      <c r="U687" s="40" t="s">
        <v>178</v>
      </c>
      <c r="V687" s="41" t="s">
        <v>127</v>
      </c>
      <c r="W687" s="40" t="s">
        <v>113</v>
      </c>
      <c r="X687" s="41" t="s">
        <v>126</v>
      </c>
      <c r="Y687" s="40" t="s">
        <v>121</v>
      </c>
      <c r="Z687" s="41" t="s">
        <v>125</v>
      </c>
      <c r="AA687" s="40"/>
      <c r="AB687" s="39"/>
      <c r="AC687" s="40"/>
      <c r="AD687" s="39"/>
      <c r="AE687" s="38"/>
      <c r="AF687" s="250"/>
      <c r="AG687" s="250"/>
      <c r="AH687" s="37"/>
      <c r="AI687" s="11"/>
      <c r="AJ687" s="233">
        <f>SUMPRODUCT(LEN($M687:$AA690)-LEN(SUBSTITUTE($M687:$AA690,"A", "")))</f>
        <v>29</v>
      </c>
      <c r="AK687" s="239">
        <f>SUMPRODUCT(LEN($AD687:$AD690)-LEN(SUBSTITUTE($AD687:$AD690,"A", "")))</f>
        <v>0</v>
      </c>
      <c r="AL687" s="230">
        <f>SUMPRODUCT(LEN($AC687:$AC690)-LEN(SUBSTITUTE($AC687:$AC690,"A", "")))</f>
        <v>0</v>
      </c>
      <c r="AM687" s="233">
        <f>SUMPRODUCT(LEN($M687:$AA690)-LEN(SUBSTITUTE($M687:$AA690,"S", "")))</f>
        <v>16</v>
      </c>
      <c r="AN687" s="239">
        <f>SUMPRODUCT(LEN($AD687:$AD690)-LEN(SUBSTITUTE($AD687:$AD690,"S", "")))</f>
        <v>0</v>
      </c>
      <c r="AO687" s="230">
        <f>SUMPRODUCT(LEN($AC687:$AC690)-LEN(SUBSTITUTE($AC687:$AC690,"S", "")))</f>
        <v>0</v>
      </c>
      <c r="AP687" s="233">
        <f>SUMPRODUCT(LEN($M687:$AA690)-LEN(SUBSTITUTE($M687:$AA690,"F", "")))</f>
        <v>0</v>
      </c>
      <c r="AQ687" s="239">
        <f>SUMPRODUCT(LEN($AD687:$AD690)-LEN(SUBSTITUTE($AD687:$AD690,"F", "")))</f>
        <v>0</v>
      </c>
      <c r="AR687" s="230">
        <f>SUMPRODUCT(LEN($AC687:$AC690)-LEN(SUBSTITUTE($AC687:$AC690,"F", "")))</f>
        <v>0</v>
      </c>
      <c r="AS687" s="233">
        <f>SUMPRODUCT(LEN($M687:$AA690)-LEN(SUBSTITUTE($M687:$AA690,"G", "")))</f>
        <v>5</v>
      </c>
      <c r="AT687" s="239">
        <f>SUMPRODUCT(LEN($AD687:$AD690)-LEN(SUBSTITUTE($AD687:$AD690,"G", "")))</f>
        <v>0</v>
      </c>
      <c r="AU687" s="230">
        <f>SUMPRODUCT(LEN($AC687:$AC690)-LEN(SUBSTITUTE($AC687:$AC690,"G", "")))</f>
        <v>0</v>
      </c>
      <c r="AV687" s="233">
        <f>SUMPRODUCT(LEN($L687:$AA690)-LEN(SUBSTITUTE($L687:$AA690,"M", "")))</f>
        <v>0</v>
      </c>
      <c r="AW687" s="236">
        <f>SUMPRODUCT(LEN($AD687:$AD690)-LEN(SUBSTITUTE($AD687:$AD690,"M", "")))</f>
        <v>0</v>
      </c>
      <c r="AX687" s="269">
        <f>SUMPRODUCT(LEN($AC687:$AC690)-LEN(SUBSTITUTE($AC687:$AC690,"M", "")))</f>
        <v>0</v>
      </c>
      <c r="AY687" s="291">
        <f>SUMPRODUCT(LEN($AE687:$AE690)-LEN(SUBSTITUTE($AE687:$AE690,"S", "")))</f>
        <v>0</v>
      </c>
      <c r="AZ687" s="227">
        <f>SUMPRODUCT(LEN($AE687:$AE690)-LEN(SUBSTITUTE($AE687:$AE690,"F", "")))</f>
        <v>0</v>
      </c>
      <c r="BA687" s="227">
        <f>SUMPRODUCT(LEN($AE687:$AE690)-LEN(SUBSTITUTE($AE687:$AE690,"G", "")))</f>
        <v>0</v>
      </c>
      <c r="BB687" s="294">
        <f>SUMPRODUCT(LEN($AE687:$AE690)-LEN(SUBSTITUTE($AE687:$AE690,"M", "")))</f>
        <v>0</v>
      </c>
    </row>
    <row r="688" spans="2:62" ht="28.15" customHeight="1" thickBot="1" x14ac:dyDescent="0.25">
      <c r="B688" s="30"/>
      <c r="C688" s="243"/>
      <c r="D688" s="36"/>
      <c r="E688" s="35"/>
      <c r="F688" s="35"/>
      <c r="G688" s="34"/>
      <c r="H688" s="224"/>
      <c r="I688" s="247"/>
      <c r="J688" s="247"/>
      <c r="K688" s="247"/>
      <c r="L688" s="33" t="s">
        <v>123</v>
      </c>
      <c r="M688" s="32" t="s">
        <v>104</v>
      </c>
      <c r="N688" s="33" t="s">
        <v>122</v>
      </c>
      <c r="O688" s="32" t="s">
        <v>104</v>
      </c>
      <c r="P688" s="33" t="s">
        <v>120</v>
      </c>
      <c r="Q688" s="32" t="s">
        <v>399</v>
      </c>
      <c r="R688" s="33" t="s">
        <v>119</v>
      </c>
      <c r="S688" s="32" t="s">
        <v>389</v>
      </c>
      <c r="T688" s="33" t="s">
        <v>118</v>
      </c>
      <c r="U688" s="32" t="s">
        <v>187</v>
      </c>
      <c r="V688" s="33" t="s">
        <v>117</v>
      </c>
      <c r="W688" s="32" t="s">
        <v>113</v>
      </c>
      <c r="X688" s="33" t="s">
        <v>116</v>
      </c>
      <c r="Y688" s="32"/>
      <c r="Z688" s="33" t="s">
        <v>115</v>
      </c>
      <c r="AA688" s="32"/>
      <c r="AB688" s="31"/>
      <c r="AC688" s="32"/>
      <c r="AD688" s="31"/>
      <c r="AE688" s="23"/>
      <c r="AF688" s="251"/>
      <c r="AG688" s="251"/>
      <c r="AH688" s="22"/>
      <c r="AI688" s="11"/>
      <c r="AJ688" s="265"/>
      <c r="AK688" s="267"/>
      <c r="AL688" s="263"/>
      <c r="AM688" s="265"/>
      <c r="AN688" s="267"/>
      <c r="AO688" s="263"/>
      <c r="AP688" s="265"/>
      <c r="AQ688" s="267"/>
      <c r="AR688" s="263"/>
      <c r="AS688" s="265"/>
      <c r="AT688" s="267"/>
      <c r="AU688" s="263"/>
      <c r="AV688" s="265"/>
      <c r="AW688" s="275"/>
      <c r="AX688" s="270"/>
      <c r="AY688" s="292"/>
      <c r="AZ688" s="228"/>
      <c r="BA688" s="228"/>
      <c r="BB688" s="295"/>
    </row>
    <row r="689" spans="2:62" ht="28.15" customHeight="1" x14ac:dyDescent="0.2">
      <c r="B689" s="30"/>
      <c r="C689" s="244"/>
      <c r="D689" s="29"/>
      <c r="E689" s="28"/>
      <c r="F689" s="28"/>
      <c r="G689" s="27"/>
      <c r="H689" s="225">
        <v>237</v>
      </c>
      <c r="I689" s="248"/>
      <c r="J689" s="248"/>
      <c r="K689" s="248"/>
      <c r="L689" s="26" t="s">
        <v>114</v>
      </c>
      <c r="M689" s="25" t="s">
        <v>104</v>
      </c>
      <c r="N689" s="26" t="s">
        <v>112</v>
      </c>
      <c r="O689" s="25" t="s">
        <v>399</v>
      </c>
      <c r="P689" s="26" t="s">
        <v>111</v>
      </c>
      <c r="Q689" s="25" t="s">
        <v>132</v>
      </c>
      <c r="R689" s="26" t="s">
        <v>110</v>
      </c>
      <c r="S689" s="25" t="s">
        <v>186</v>
      </c>
      <c r="T689" s="26" t="s">
        <v>109</v>
      </c>
      <c r="U689" s="25" t="s">
        <v>195</v>
      </c>
      <c r="V689" s="26" t="s">
        <v>108</v>
      </c>
      <c r="W689" s="25" t="s">
        <v>113</v>
      </c>
      <c r="X689" s="26" t="s">
        <v>107</v>
      </c>
      <c r="Y689" s="25"/>
      <c r="Z689" s="26" t="s">
        <v>106</v>
      </c>
      <c r="AA689" s="25"/>
      <c r="AB689" s="24"/>
      <c r="AC689" s="25"/>
      <c r="AD689" s="24"/>
      <c r="AE689" s="23"/>
      <c r="AF689" s="251"/>
      <c r="AG689" s="251"/>
      <c r="AH689" s="22"/>
      <c r="AI689" s="11"/>
      <c r="AJ689" s="265"/>
      <c r="AK689" s="267"/>
      <c r="AL689" s="263"/>
      <c r="AM689" s="265"/>
      <c r="AN689" s="267"/>
      <c r="AO689" s="263"/>
      <c r="AP689" s="265"/>
      <c r="AQ689" s="267"/>
      <c r="AR689" s="263"/>
      <c r="AS689" s="265"/>
      <c r="AT689" s="267"/>
      <c r="AU689" s="263"/>
      <c r="AV689" s="265"/>
      <c r="AW689" s="275"/>
      <c r="AX689" s="270"/>
      <c r="AY689" s="292"/>
      <c r="AZ689" s="228"/>
      <c r="BA689" s="228"/>
      <c r="BB689" s="295"/>
    </row>
    <row r="690" spans="2:62" ht="28.15" customHeight="1" thickBot="1" x14ac:dyDescent="0.25">
      <c r="B690" s="30"/>
      <c r="C690" s="253"/>
      <c r="D690" s="51"/>
      <c r="E690" s="50"/>
      <c r="F690" s="50"/>
      <c r="G690" s="49"/>
      <c r="H690" s="226"/>
      <c r="I690" s="254"/>
      <c r="J690" s="254"/>
      <c r="K690" s="254"/>
      <c r="L690" s="48" t="s">
        <v>105</v>
      </c>
      <c r="M690" s="47" t="s">
        <v>104</v>
      </c>
      <c r="N690" s="48" t="s">
        <v>103</v>
      </c>
      <c r="O690" s="47" t="s">
        <v>700</v>
      </c>
      <c r="P690" s="48" t="s">
        <v>102</v>
      </c>
      <c r="Q690" s="47" t="s">
        <v>132</v>
      </c>
      <c r="R690" s="48" t="s">
        <v>101</v>
      </c>
      <c r="S690" s="47" t="s">
        <v>132</v>
      </c>
      <c r="T690" s="48">
        <v>20</v>
      </c>
      <c r="U690" s="47" t="s">
        <v>113</v>
      </c>
      <c r="V690" s="48" t="s">
        <v>100</v>
      </c>
      <c r="W690" s="47" t="s">
        <v>121</v>
      </c>
      <c r="X690" s="48" t="s">
        <v>99</v>
      </c>
      <c r="Y690" s="47"/>
      <c r="Z690" s="48" t="s">
        <v>98</v>
      </c>
      <c r="AA690" s="47"/>
      <c r="AB690" s="16"/>
      <c r="AC690" s="47"/>
      <c r="AD690" s="16"/>
      <c r="AE690" s="46"/>
      <c r="AF690" s="255"/>
      <c r="AG690" s="255"/>
      <c r="AH690" s="45"/>
      <c r="AI690" s="11"/>
      <c r="AJ690" s="266"/>
      <c r="AK690" s="268"/>
      <c r="AL690" s="264"/>
      <c r="AM690" s="266"/>
      <c r="AN690" s="268"/>
      <c r="AO690" s="264"/>
      <c r="AP690" s="266"/>
      <c r="AQ690" s="268"/>
      <c r="AR690" s="264"/>
      <c r="AS690" s="266"/>
      <c r="AT690" s="268"/>
      <c r="AU690" s="264"/>
      <c r="AV690" s="266"/>
      <c r="AW690" s="276"/>
      <c r="AX690" s="271"/>
      <c r="AY690" s="293"/>
      <c r="AZ690" s="229"/>
      <c r="BA690" s="229"/>
      <c r="BB690" s="296"/>
    </row>
    <row r="691" spans="2:62" ht="28.15" customHeight="1" x14ac:dyDescent="0.2">
      <c r="B691" s="30"/>
      <c r="C691" s="242">
        <v>2</v>
      </c>
      <c r="D691" s="44"/>
      <c r="E691" s="43"/>
      <c r="F691" s="43"/>
      <c r="G691" s="42"/>
      <c r="H691" s="223"/>
      <c r="I691" s="246"/>
      <c r="J691" s="246"/>
      <c r="K691" s="246"/>
      <c r="L691" s="41" t="s">
        <v>133</v>
      </c>
      <c r="M691" s="40"/>
      <c r="N691" s="41" t="s">
        <v>131</v>
      </c>
      <c r="O691" s="40"/>
      <c r="P691" s="41" t="s">
        <v>130</v>
      </c>
      <c r="Q691" s="40"/>
      <c r="R691" s="41" t="s">
        <v>129</v>
      </c>
      <c r="S691" s="40"/>
      <c r="T691" s="41" t="s">
        <v>128</v>
      </c>
      <c r="U691" s="40"/>
      <c r="V691" s="41" t="s">
        <v>127</v>
      </c>
      <c r="W691" s="40"/>
      <c r="X691" s="41" t="s">
        <v>126</v>
      </c>
      <c r="Y691" s="40"/>
      <c r="Z691" s="41" t="s">
        <v>125</v>
      </c>
      <c r="AA691" s="40"/>
      <c r="AB691" s="39"/>
      <c r="AC691" s="40"/>
      <c r="AD691" s="39"/>
      <c r="AE691" s="38"/>
      <c r="AF691" s="250"/>
      <c r="AG691" s="250"/>
      <c r="AH691" s="37"/>
      <c r="AI691" s="11"/>
      <c r="AJ691" s="233">
        <f>SUMPRODUCT(LEN($M691:$AA694)-LEN(SUBSTITUTE($M691:$AA694,"A", "")))</f>
        <v>0</v>
      </c>
      <c r="AK691" s="239">
        <f>SUMPRODUCT(LEN($AD691:$AD694)-LEN(SUBSTITUTE($AD691:$AD694,"A", "")))</f>
        <v>0</v>
      </c>
      <c r="AL691" s="230">
        <f>SUMPRODUCT(LEN($AC691:$AC694)-LEN(SUBSTITUTE($AC691:$AC694,"A", "")))</f>
        <v>0</v>
      </c>
      <c r="AM691" s="233">
        <f>SUMPRODUCT(LEN($M691:$AA694)-LEN(SUBSTITUTE($M691:$AA694,"S", "")))</f>
        <v>0</v>
      </c>
      <c r="AN691" s="239">
        <f>SUMPRODUCT(LEN($AD691:$AD694)-LEN(SUBSTITUTE($AD691:$AD694,"S", "")))</f>
        <v>0</v>
      </c>
      <c r="AO691" s="230">
        <f>SUMPRODUCT(LEN($AC691:$AC694)-LEN(SUBSTITUTE($AC691:$AC694,"S", "")))</f>
        <v>0</v>
      </c>
      <c r="AP691" s="233">
        <f>SUMPRODUCT(LEN($M691:$AA694)-LEN(SUBSTITUTE($M691:$AA694,"F", "")))</f>
        <v>0</v>
      </c>
      <c r="AQ691" s="239">
        <f>SUMPRODUCT(LEN($AD691:$AD694)-LEN(SUBSTITUTE($AD691:$AD694,"F", "")))</f>
        <v>0</v>
      </c>
      <c r="AR691" s="230">
        <f>SUMPRODUCT(LEN($AC691:$AC694)-LEN(SUBSTITUTE($AC691:$AC694,"F", "")))</f>
        <v>0</v>
      </c>
      <c r="AS691" s="233">
        <f>SUMPRODUCT(LEN($M691:$AA694)-LEN(SUBSTITUTE($M691:$AA694,"G", "")))</f>
        <v>0</v>
      </c>
      <c r="AT691" s="239">
        <f>SUMPRODUCT(LEN($AD691:$AD694)-LEN(SUBSTITUTE($AD691:$AD694,"G", "")))</f>
        <v>0</v>
      </c>
      <c r="AU691" s="230">
        <f>SUMPRODUCT(LEN($AC691:$AC694)-LEN(SUBSTITUTE($AC691:$AC694,"G", "")))</f>
        <v>0</v>
      </c>
      <c r="AV691" s="233">
        <f>SUMPRODUCT(LEN($L691:$AA694)-LEN(SUBSTITUTE($L691:$AA694,"M", "")))</f>
        <v>0</v>
      </c>
      <c r="AW691" s="236">
        <f>SUMPRODUCT(LEN($AD691:$AD694)-LEN(SUBSTITUTE($AD691:$AD694,"M", "")))</f>
        <v>0</v>
      </c>
      <c r="AX691" s="269">
        <f>SUMPRODUCT(LEN($AC691:$AC694)-LEN(SUBSTITUTE($AC691:$AC694,"M", "")))</f>
        <v>0</v>
      </c>
      <c r="AY691" s="291">
        <f>SUMPRODUCT(LEN($AE691:$AE694)-LEN(SUBSTITUTE($AE691:$AE694,"S", "")))</f>
        <v>0</v>
      </c>
      <c r="AZ691" s="227">
        <f>SUMPRODUCT(LEN($AE691:$AE694)-LEN(SUBSTITUTE($AE691:$AE694,"F", "")))</f>
        <v>0</v>
      </c>
      <c r="BA691" s="227">
        <f>SUMPRODUCT(LEN($AE691:$AE694)-LEN(SUBSTITUTE($AE691:$AE694,"G", "")))</f>
        <v>0</v>
      </c>
      <c r="BB691" s="294">
        <f>SUMPRODUCT(LEN($AE691:$AE694)-LEN(SUBSTITUTE($AE691:$AE694,"M", "")))</f>
        <v>0</v>
      </c>
    </row>
    <row r="692" spans="2:62" ht="28.15" customHeight="1" thickBot="1" x14ac:dyDescent="0.25">
      <c r="B692" s="30"/>
      <c r="C692" s="243"/>
      <c r="D692" s="36"/>
      <c r="E692" s="35"/>
      <c r="F692" s="35"/>
      <c r="G692" s="34"/>
      <c r="H692" s="224"/>
      <c r="I692" s="247"/>
      <c r="J692" s="247"/>
      <c r="K692" s="247"/>
      <c r="L692" s="33" t="s">
        <v>123</v>
      </c>
      <c r="M692" s="32"/>
      <c r="N692" s="33" t="s">
        <v>122</v>
      </c>
      <c r="O692" s="32"/>
      <c r="P692" s="33" t="s">
        <v>120</v>
      </c>
      <c r="Q692" s="32"/>
      <c r="R692" s="33" t="s">
        <v>119</v>
      </c>
      <c r="S692" s="32"/>
      <c r="T692" s="33" t="s">
        <v>118</v>
      </c>
      <c r="U692" s="32"/>
      <c r="V692" s="33" t="s">
        <v>117</v>
      </c>
      <c r="W692" s="32"/>
      <c r="X692" s="33" t="s">
        <v>116</v>
      </c>
      <c r="Y692" s="32"/>
      <c r="Z692" s="33" t="s">
        <v>115</v>
      </c>
      <c r="AA692" s="32"/>
      <c r="AB692" s="31"/>
      <c r="AC692" s="32"/>
      <c r="AD692" s="31"/>
      <c r="AE692" s="23"/>
      <c r="AF692" s="251"/>
      <c r="AG692" s="251"/>
      <c r="AH692" s="22"/>
      <c r="AI692" s="11"/>
      <c r="AJ692" s="265"/>
      <c r="AK692" s="267"/>
      <c r="AL692" s="263"/>
      <c r="AM692" s="265"/>
      <c r="AN692" s="267"/>
      <c r="AO692" s="263"/>
      <c r="AP692" s="265"/>
      <c r="AQ692" s="267"/>
      <c r="AR692" s="263"/>
      <c r="AS692" s="265"/>
      <c r="AT692" s="267"/>
      <c r="AU692" s="263"/>
      <c r="AV692" s="265"/>
      <c r="AW692" s="275"/>
      <c r="AX692" s="270"/>
      <c r="AY692" s="292"/>
      <c r="AZ692" s="228"/>
      <c r="BA692" s="228"/>
      <c r="BB692" s="295"/>
    </row>
    <row r="693" spans="2:62" ht="28.15" customHeight="1" x14ac:dyDescent="0.2">
      <c r="B693" s="30"/>
      <c r="C693" s="244"/>
      <c r="D693" s="29"/>
      <c r="E693" s="28"/>
      <c r="F693" s="28"/>
      <c r="G693" s="27"/>
      <c r="H693" s="225"/>
      <c r="I693" s="248"/>
      <c r="J693" s="248"/>
      <c r="K693" s="248"/>
      <c r="L693" s="26" t="s">
        <v>114</v>
      </c>
      <c r="M693" s="25"/>
      <c r="N693" s="26" t="s">
        <v>112</v>
      </c>
      <c r="O693" s="25"/>
      <c r="P693" s="26" t="s">
        <v>111</v>
      </c>
      <c r="Q693" s="25"/>
      <c r="R693" s="26" t="s">
        <v>110</v>
      </c>
      <c r="S693" s="25"/>
      <c r="T693" s="26" t="s">
        <v>109</v>
      </c>
      <c r="U693" s="25"/>
      <c r="V693" s="26" t="s">
        <v>108</v>
      </c>
      <c r="W693" s="25"/>
      <c r="X693" s="26" t="s">
        <v>107</v>
      </c>
      <c r="Y693" s="25"/>
      <c r="Z693" s="26" t="s">
        <v>106</v>
      </c>
      <c r="AA693" s="25"/>
      <c r="AB693" s="24"/>
      <c r="AC693" s="25"/>
      <c r="AD693" s="24"/>
      <c r="AE693" s="23"/>
      <c r="AF693" s="251"/>
      <c r="AG693" s="251"/>
      <c r="AH693" s="22"/>
      <c r="AI693" s="11"/>
      <c r="AJ693" s="265"/>
      <c r="AK693" s="267"/>
      <c r="AL693" s="263"/>
      <c r="AM693" s="265"/>
      <c r="AN693" s="267"/>
      <c r="AO693" s="263"/>
      <c r="AP693" s="265"/>
      <c r="AQ693" s="267"/>
      <c r="AR693" s="263"/>
      <c r="AS693" s="265"/>
      <c r="AT693" s="267"/>
      <c r="AU693" s="263"/>
      <c r="AV693" s="265"/>
      <c r="AW693" s="275"/>
      <c r="AX693" s="270"/>
      <c r="AY693" s="292"/>
      <c r="AZ693" s="228"/>
      <c r="BA693" s="228"/>
      <c r="BB693" s="295"/>
    </row>
    <row r="694" spans="2:62" ht="28.15" customHeight="1" thickBot="1" x14ac:dyDescent="0.25">
      <c r="B694" s="30"/>
      <c r="C694" s="253"/>
      <c r="D694" s="51"/>
      <c r="E694" s="50"/>
      <c r="F694" s="50"/>
      <c r="G694" s="49"/>
      <c r="H694" s="226"/>
      <c r="I694" s="254"/>
      <c r="J694" s="254"/>
      <c r="K694" s="254"/>
      <c r="L694" s="48" t="s">
        <v>105</v>
      </c>
      <c r="M694" s="47"/>
      <c r="N694" s="48" t="s">
        <v>103</v>
      </c>
      <c r="O694" s="47"/>
      <c r="P694" s="48" t="s">
        <v>102</v>
      </c>
      <c r="Q694" s="47"/>
      <c r="R694" s="48" t="s">
        <v>101</v>
      </c>
      <c r="S694" s="47"/>
      <c r="T694" s="48">
        <v>20</v>
      </c>
      <c r="U694" s="47"/>
      <c r="V694" s="48" t="s">
        <v>100</v>
      </c>
      <c r="W694" s="47"/>
      <c r="X694" s="48" t="s">
        <v>99</v>
      </c>
      <c r="Y694" s="47"/>
      <c r="Z694" s="48" t="s">
        <v>98</v>
      </c>
      <c r="AA694" s="47"/>
      <c r="AB694" s="16"/>
      <c r="AC694" s="47"/>
      <c r="AD694" s="16"/>
      <c r="AE694" s="46"/>
      <c r="AF694" s="255"/>
      <c r="AG694" s="255"/>
      <c r="AH694" s="45"/>
      <c r="AI694" s="11"/>
      <c r="AJ694" s="266"/>
      <c r="AK694" s="268"/>
      <c r="AL694" s="264"/>
      <c r="AM694" s="266"/>
      <c r="AN694" s="268"/>
      <c r="AO694" s="264"/>
      <c r="AP694" s="266"/>
      <c r="AQ694" s="268"/>
      <c r="AR694" s="264"/>
      <c r="AS694" s="266"/>
      <c r="AT694" s="268"/>
      <c r="AU694" s="264"/>
      <c r="AV694" s="266"/>
      <c r="AW694" s="276"/>
      <c r="AX694" s="271"/>
      <c r="AY694" s="293"/>
      <c r="AZ694" s="229"/>
      <c r="BA694" s="229"/>
      <c r="BB694" s="296"/>
    </row>
    <row r="695" spans="2:62" ht="28.15" customHeight="1" x14ac:dyDescent="0.2">
      <c r="B695" s="30"/>
      <c r="C695" s="242">
        <v>3</v>
      </c>
      <c r="D695" s="44"/>
      <c r="E695" s="43"/>
      <c r="F695" s="43"/>
      <c r="G695" s="42"/>
      <c r="H695" s="223"/>
      <c r="I695" s="246"/>
      <c r="J695" s="246"/>
      <c r="K695" s="246"/>
      <c r="L695" s="41" t="s">
        <v>133</v>
      </c>
      <c r="M695" s="40"/>
      <c r="N695" s="41" t="s">
        <v>131</v>
      </c>
      <c r="O695" s="40"/>
      <c r="P695" s="41" t="s">
        <v>130</v>
      </c>
      <c r="Q695" s="40"/>
      <c r="R695" s="41" t="s">
        <v>129</v>
      </c>
      <c r="S695" s="40"/>
      <c r="T695" s="41" t="s">
        <v>128</v>
      </c>
      <c r="U695" s="40"/>
      <c r="V695" s="41" t="s">
        <v>127</v>
      </c>
      <c r="W695" s="40"/>
      <c r="X695" s="41" t="s">
        <v>126</v>
      </c>
      <c r="Y695" s="40"/>
      <c r="Z695" s="41" t="s">
        <v>125</v>
      </c>
      <c r="AA695" s="40"/>
      <c r="AB695" s="39"/>
      <c r="AC695" s="40"/>
      <c r="AD695" s="39"/>
      <c r="AE695" s="38"/>
      <c r="AF695" s="250"/>
      <c r="AG695" s="250"/>
      <c r="AH695" s="37"/>
      <c r="AI695" s="11"/>
      <c r="AJ695" s="233">
        <f>SUMPRODUCT(LEN($M695:$AA698)-LEN(SUBSTITUTE($M695:$AA698,"A", "")))</f>
        <v>0</v>
      </c>
      <c r="AK695" s="239">
        <f>SUMPRODUCT(LEN($AD695:$AD698)-LEN(SUBSTITUTE($AD695:$AD698,"A", "")))</f>
        <v>0</v>
      </c>
      <c r="AL695" s="230">
        <f>SUMPRODUCT(LEN($AC695:$AC698)-LEN(SUBSTITUTE($AC695:$AC698,"A", "")))</f>
        <v>0</v>
      </c>
      <c r="AM695" s="233">
        <f>SUMPRODUCT(LEN($M695:$AA698)-LEN(SUBSTITUTE($M695:$AA698,"S", "")))</f>
        <v>0</v>
      </c>
      <c r="AN695" s="239">
        <f>SUMPRODUCT(LEN($AD695:$AD698)-LEN(SUBSTITUTE($AD695:$AD698,"S", "")))</f>
        <v>0</v>
      </c>
      <c r="AO695" s="230">
        <f>SUMPRODUCT(LEN($AC695:$AC698)-LEN(SUBSTITUTE($AC695:$AC698,"S", "")))</f>
        <v>0</v>
      </c>
      <c r="AP695" s="233">
        <f>SUMPRODUCT(LEN($M695:$AA698)-LEN(SUBSTITUTE($M695:$AA698,"F", "")))</f>
        <v>0</v>
      </c>
      <c r="AQ695" s="239">
        <f>SUMPRODUCT(LEN($AD695:$AD698)-LEN(SUBSTITUTE($AD695:$AD698,"F", "")))</f>
        <v>0</v>
      </c>
      <c r="AR695" s="230">
        <f>SUMPRODUCT(LEN($AC695:$AC698)-LEN(SUBSTITUTE($AC695:$AC698,"F", "")))</f>
        <v>0</v>
      </c>
      <c r="AS695" s="233">
        <f>SUMPRODUCT(LEN($M695:$AA698)-LEN(SUBSTITUTE($M695:$AA698,"G", "")))</f>
        <v>0</v>
      </c>
      <c r="AT695" s="239">
        <f>SUMPRODUCT(LEN($AD695:$AD698)-LEN(SUBSTITUTE($AD695:$AD698,"G", "")))</f>
        <v>0</v>
      </c>
      <c r="AU695" s="230">
        <f>SUMPRODUCT(LEN($AC695:$AC698)-LEN(SUBSTITUTE($AC695:$AC698,"G", "")))</f>
        <v>0</v>
      </c>
      <c r="AV695" s="233">
        <f>SUMPRODUCT(LEN($L695:$AA698)-LEN(SUBSTITUTE($L695:$AA698,"M", "")))</f>
        <v>0</v>
      </c>
      <c r="AW695" s="236">
        <f>SUMPRODUCT(LEN($AD695:$AD698)-LEN(SUBSTITUTE($AD695:$AD698,"M", "")))</f>
        <v>0</v>
      </c>
      <c r="AX695" s="269">
        <f>SUMPRODUCT(LEN($AC695:$AC698)-LEN(SUBSTITUTE($AC695:$AC698,"M", "")))</f>
        <v>0</v>
      </c>
      <c r="AY695" s="291">
        <f>SUMPRODUCT(LEN($AE695:$AE698)-LEN(SUBSTITUTE($AE695:$AE698,"S", "")))</f>
        <v>0</v>
      </c>
      <c r="AZ695" s="227">
        <f>SUMPRODUCT(LEN($AE695:$AE698)-LEN(SUBSTITUTE($AE695:$AE698,"F", "")))</f>
        <v>0</v>
      </c>
      <c r="BA695" s="227">
        <f>SUMPRODUCT(LEN($AE695:$AE698)-LEN(SUBSTITUTE($AE695:$AE698,"G", "")))</f>
        <v>0</v>
      </c>
      <c r="BB695" s="294">
        <f>SUMPRODUCT(LEN($AE695:$AE698)-LEN(SUBSTITUTE($AE695:$AE698,"M", "")))</f>
        <v>0</v>
      </c>
    </row>
    <row r="696" spans="2:62" ht="28.15" customHeight="1" thickBot="1" x14ac:dyDescent="0.25">
      <c r="B696" s="30"/>
      <c r="C696" s="243"/>
      <c r="D696" s="36"/>
      <c r="E696" s="35"/>
      <c r="F696" s="35"/>
      <c r="G696" s="34"/>
      <c r="H696" s="224"/>
      <c r="I696" s="247"/>
      <c r="J696" s="247"/>
      <c r="K696" s="247"/>
      <c r="L696" s="33" t="s">
        <v>123</v>
      </c>
      <c r="M696" s="32"/>
      <c r="N696" s="33" t="s">
        <v>122</v>
      </c>
      <c r="O696" s="32"/>
      <c r="P696" s="33" t="s">
        <v>120</v>
      </c>
      <c r="Q696" s="32"/>
      <c r="R696" s="33" t="s">
        <v>119</v>
      </c>
      <c r="S696" s="32"/>
      <c r="T696" s="33" t="s">
        <v>118</v>
      </c>
      <c r="U696" s="32"/>
      <c r="V696" s="33" t="s">
        <v>117</v>
      </c>
      <c r="W696" s="32"/>
      <c r="X696" s="33" t="s">
        <v>116</v>
      </c>
      <c r="Y696" s="32"/>
      <c r="Z696" s="33" t="s">
        <v>115</v>
      </c>
      <c r="AA696" s="32"/>
      <c r="AB696" s="31"/>
      <c r="AC696" s="32"/>
      <c r="AD696" s="31"/>
      <c r="AE696" s="23"/>
      <c r="AF696" s="251"/>
      <c r="AG696" s="251"/>
      <c r="AH696" s="22"/>
      <c r="AI696" s="11"/>
      <c r="AJ696" s="265"/>
      <c r="AK696" s="267"/>
      <c r="AL696" s="263"/>
      <c r="AM696" s="265"/>
      <c r="AN696" s="267"/>
      <c r="AO696" s="263"/>
      <c r="AP696" s="265"/>
      <c r="AQ696" s="267"/>
      <c r="AR696" s="263"/>
      <c r="AS696" s="265"/>
      <c r="AT696" s="267"/>
      <c r="AU696" s="263"/>
      <c r="AV696" s="265"/>
      <c r="AW696" s="275"/>
      <c r="AX696" s="270"/>
      <c r="AY696" s="292"/>
      <c r="AZ696" s="228"/>
      <c r="BA696" s="228"/>
      <c r="BB696" s="295"/>
    </row>
    <row r="697" spans="2:62" ht="28.15" customHeight="1" x14ac:dyDescent="0.2">
      <c r="B697" s="30"/>
      <c r="C697" s="244"/>
      <c r="D697" s="29"/>
      <c r="E697" s="28"/>
      <c r="F697" s="28"/>
      <c r="G697" s="27"/>
      <c r="H697" s="225"/>
      <c r="I697" s="248"/>
      <c r="J697" s="248"/>
      <c r="K697" s="248"/>
      <c r="L697" s="26" t="s">
        <v>114</v>
      </c>
      <c r="M697" s="25"/>
      <c r="N697" s="26" t="s">
        <v>112</v>
      </c>
      <c r="O697" s="25"/>
      <c r="P697" s="26" t="s">
        <v>111</v>
      </c>
      <c r="Q697" s="25"/>
      <c r="R697" s="26" t="s">
        <v>110</v>
      </c>
      <c r="S697" s="25"/>
      <c r="T697" s="26" t="s">
        <v>109</v>
      </c>
      <c r="U697" s="25"/>
      <c r="V697" s="26" t="s">
        <v>108</v>
      </c>
      <c r="W697" s="25"/>
      <c r="X697" s="26" t="s">
        <v>107</v>
      </c>
      <c r="Y697" s="25"/>
      <c r="Z697" s="26" t="s">
        <v>106</v>
      </c>
      <c r="AA697" s="25"/>
      <c r="AB697" s="24"/>
      <c r="AC697" s="25"/>
      <c r="AD697" s="24"/>
      <c r="AE697" s="23"/>
      <c r="AF697" s="251"/>
      <c r="AG697" s="251"/>
      <c r="AH697" s="22"/>
      <c r="AI697" s="11"/>
      <c r="AJ697" s="265"/>
      <c r="AK697" s="267"/>
      <c r="AL697" s="263"/>
      <c r="AM697" s="265"/>
      <c r="AN697" s="267"/>
      <c r="AO697" s="263"/>
      <c r="AP697" s="265"/>
      <c r="AQ697" s="267"/>
      <c r="AR697" s="263"/>
      <c r="AS697" s="265"/>
      <c r="AT697" s="267"/>
      <c r="AU697" s="263"/>
      <c r="AV697" s="265"/>
      <c r="AW697" s="275"/>
      <c r="AX697" s="270"/>
      <c r="AY697" s="292"/>
      <c r="AZ697" s="228"/>
      <c r="BA697" s="228"/>
      <c r="BB697" s="295"/>
    </row>
    <row r="698" spans="2:62" ht="28.15" customHeight="1" thickBot="1" x14ac:dyDescent="0.25">
      <c r="B698" s="21"/>
      <c r="C698" s="245"/>
      <c r="D698" s="20"/>
      <c r="E698" s="19"/>
      <c r="F698" s="19"/>
      <c r="G698" s="18"/>
      <c r="H698" s="226"/>
      <c r="I698" s="249"/>
      <c r="J698" s="249"/>
      <c r="K698" s="249"/>
      <c r="L698" s="17" t="s">
        <v>105</v>
      </c>
      <c r="M698" s="15"/>
      <c r="N698" s="17" t="s">
        <v>103</v>
      </c>
      <c r="O698" s="15"/>
      <c r="P698" s="17" t="s">
        <v>102</v>
      </c>
      <c r="Q698" s="15"/>
      <c r="R698" s="17" t="s">
        <v>101</v>
      </c>
      <c r="S698" s="15"/>
      <c r="T698" s="17">
        <v>20</v>
      </c>
      <c r="U698" s="15"/>
      <c r="V698" s="17" t="s">
        <v>100</v>
      </c>
      <c r="W698" s="15"/>
      <c r="X698" s="17" t="s">
        <v>99</v>
      </c>
      <c r="Y698" s="15"/>
      <c r="Z698" s="17" t="s">
        <v>98</v>
      </c>
      <c r="AA698" s="15"/>
      <c r="AB698" s="16"/>
      <c r="AC698" s="15"/>
      <c r="AD698" s="14"/>
      <c r="AE698" s="13"/>
      <c r="AF698" s="252"/>
      <c r="AG698" s="252"/>
      <c r="AH698" s="12"/>
      <c r="AI698" s="11"/>
      <c r="AJ698" s="266"/>
      <c r="AK698" s="268"/>
      <c r="AL698" s="264"/>
      <c r="AM698" s="266"/>
      <c r="AN698" s="268"/>
      <c r="AO698" s="264"/>
      <c r="AP698" s="266"/>
      <c r="AQ698" s="268"/>
      <c r="AR698" s="264"/>
      <c r="AS698" s="266"/>
      <c r="AT698" s="268"/>
      <c r="AU698" s="264"/>
      <c r="AV698" s="266"/>
      <c r="AW698" s="276"/>
      <c r="AX698" s="271"/>
      <c r="AY698" s="293"/>
      <c r="AZ698" s="229"/>
      <c r="BA698" s="229"/>
      <c r="BB698" s="296"/>
    </row>
    <row r="699" spans="2:62" ht="85.9" customHeight="1" thickTop="1" thickBot="1" x14ac:dyDescent="0.35">
      <c r="B699" s="105" t="s">
        <v>174</v>
      </c>
      <c r="C699" s="95" t="s">
        <v>173</v>
      </c>
      <c r="D699" s="100" t="s">
        <v>172</v>
      </c>
      <c r="E699" s="104" t="s">
        <v>171</v>
      </c>
      <c r="F699" s="103"/>
      <c r="G699" s="102"/>
      <c r="H699" s="101" t="s">
        <v>170</v>
      </c>
      <c r="I699" s="100" t="s">
        <v>96</v>
      </c>
      <c r="J699" s="100" t="s">
        <v>169</v>
      </c>
      <c r="K699" s="100" t="s">
        <v>97</v>
      </c>
      <c r="L699" s="256" t="s">
        <v>168</v>
      </c>
      <c r="M699" s="262"/>
      <c r="N699" s="256" t="s">
        <v>167</v>
      </c>
      <c r="O699" s="262"/>
      <c r="P699" s="256" t="s">
        <v>167</v>
      </c>
      <c r="Q699" s="257"/>
      <c r="R699" s="256" t="s">
        <v>167</v>
      </c>
      <c r="S699" s="257"/>
      <c r="T699" s="256" t="s">
        <v>167</v>
      </c>
      <c r="U699" s="257"/>
      <c r="V699" s="256" t="s">
        <v>167</v>
      </c>
      <c r="W699" s="257"/>
      <c r="X699" s="256" t="s">
        <v>167</v>
      </c>
      <c r="Y699" s="257"/>
      <c r="Z699" s="256" t="s">
        <v>167</v>
      </c>
      <c r="AA699" s="257"/>
      <c r="AB699" s="261" t="s">
        <v>166</v>
      </c>
      <c r="AC699" s="257"/>
      <c r="AD699" s="101" t="s">
        <v>165</v>
      </c>
      <c r="AE699" s="101" t="s">
        <v>164</v>
      </c>
      <c r="AF699" s="100" t="s">
        <v>163</v>
      </c>
      <c r="AG699" s="100" t="s">
        <v>162</v>
      </c>
      <c r="AH699" s="99" t="s">
        <v>161</v>
      </c>
      <c r="AI699" s="98"/>
      <c r="AJ699" s="96" t="s">
        <v>160</v>
      </c>
      <c r="AK699" s="95" t="s">
        <v>159</v>
      </c>
      <c r="AL699" s="94" t="s">
        <v>158</v>
      </c>
      <c r="AM699" s="96" t="s">
        <v>157</v>
      </c>
      <c r="AN699" s="95" t="s">
        <v>156</v>
      </c>
      <c r="AO699" s="94" t="s">
        <v>155</v>
      </c>
      <c r="AP699" s="96" t="s">
        <v>154</v>
      </c>
      <c r="AQ699" s="95" t="s">
        <v>153</v>
      </c>
      <c r="AR699" s="97" t="s">
        <v>152</v>
      </c>
      <c r="AS699" s="96" t="s">
        <v>151</v>
      </c>
      <c r="AT699" s="95" t="s">
        <v>150</v>
      </c>
      <c r="AU699" s="94" t="s">
        <v>149</v>
      </c>
      <c r="AV699" s="96" t="s">
        <v>148</v>
      </c>
      <c r="AW699" s="95" t="s">
        <v>147</v>
      </c>
      <c r="AX699" s="94" t="s">
        <v>146</v>
      </c>
      <c r="AY699" s="93" t="s">
        <v>145</v>
      </c>
      <c r="AZ699" s="92" t="s">
        <v>144</v>
      </c>
      <c r="BA699" s="92" t="s">
        <v>143</v>
      </c>
      <c r="BB699" s="91" t="s">
        <v>142</v>
      </c>
    </row>
    <row r="700" spans="2:62" ht="48" thickBot="1" x14ac:dyDescent="0.3">
      <c r="B700" s="90" t="s">
        <v>200</v>
      </c>
      <c r="C700" s="89"/>
      <c r="D700" s="88"/>
      <c r="E700" s="258"/>
      <c r="F700" s="259"/>
      <c r="G700" s="260"/>
      <c r="H700" s="87" t="s">
        <v>140</v>
      </c>
      <c r="I700" s="86"/>
      <c r="J700" s="86"/>
      <c r="K700" s="85"/>
      <c r="L700" s="84"/>
      <c r="M700" s="81"/>
      <c r="N700" s="84"/>
      <c r="O700" s="81"/>
      <c r="P700" s="84"/>
      <c r="Q700" s="81"/>
      <c r="R700" s="84"/>
      <c r="S700" s="81"/>
      <c r="T700" s="84"/>
      <c r="U700" s="81"/>
      <c r="V700" s="84"/>
      <c r="W700" s="81"/>
      <c r="X700" s="84"/>
      <c r="Y700" s="81"/>
      <c r="Z700" s="84"/>
      <c r="AA700" s="83"/>
      <c r="AB700" s="82" t="s">
        <v>139</v>
      </c>
      <c r="AC700" s="81"/>
      <c r="AD700" s="81"/>
      <c r="AE700" s="81"/>
      <c r="AF700" s="80"/>
      <c r="AG700" s="80"/>
      <c r="AH700" s="60"/>
      <c r="AI700" s="79" t="s">
        <v>138</v>
      </c>
      <c r="AJ700" s="78">
        <f t="shared" ref="AJ700:BB700" si="92">SUM(AJ702:AJ713)</f>
        <v>52</v>
      </c>
      <c r="AK700" s="77">
        <f t="shared" si="92"/>
        <v>0</v>
      </c>
      <c r="AL700" s="76">
        <f t="shared" si="92"/>
        <v>0</v>
      </c>
      <c r="AM700" s="78">
        <f t="shared" si="92"/>
        <v>19</v>
      </c>
      <c r="AN700" s="77">
        <f t="shared" si="92"/>
        <v>0</v>
      </c>
      <c r="AO700" s="76">
        <f t="shared" si="92"/>
        <v>0</v>
      </c>
      <c r="AP700" s="78">
        <f t="shared" si="92"/>
        <v>0</v>
      </c>
      <c r="AQ700" s="77">
        <f t="shared" si="92"/>
        <v>0</v>
      </c>
      <c r="AR700" s="76">
        <f t="shared" si="92"/>
        <v>0</v>
      </c>
      <c r="AS700" s="78">
        <f t="shared" si="92"/>
        <v>10</v>
      </c>
      <c r="AT700" s="77">
        <f t="shared" si="92"/>
        <v>0</v>
      </c>
      <c r="AU700" s="76">
        <f t="shared" si="92"/>
        <v>0</v>
      </c>
      <c r="AV700" s="78">
        <f t="shared" si="92"/>
        <v>1</v>
      </c>
      <c r="AW700" s="77">
        <f t="shared" si="92"/>
        <v>0</v>
      </c>
      <c r="AX700" s="76">
        <f t="shared" si="92"/>
        <v>0</v>
      </c>
      <c r="AY700" s="75">
        <f t="shared" si="92"/>
        <v>1</v>
      </c>
      <c r="AZ700" s="74">
        <f t="shared" si="92"/>
        <v>0</v>
      </c>
      <c r="BA700" s="74">
        <f t="shared" si="92"/>
        <v>1</v>
      </c>
      <c r="BB700" s="73">
        <f t="shared" si="92"/>
        <v>0</v>
      </c>
      <c r="BC700" s="72" t="s">
        <v>137</v>
      </c>
      <c r="BF700" s="5">
        <f>SUM(AJ700:AL700)/$BG$5</f>
        <v>52</v>
      </c>
      <c r="BG700" s="5">
        <f>SUM(AM700:AO700,AY700)/$BG$5</f>
        <v>20</v>
      </c>
      <c r="BH700" s="5">
        <f>SUM(AP700:AR700,AZ700)/$BG$5</f>
        <v>0</v>
      </c>
      <c r="BI700" s="5">
        <f>SUM(AS700:AU700,BA700)/$BG$5</f>
        <v>11</v>
      </c>
      <c r="BJ700" s="5">
        <f>SUM(AV700:AX700,BB700)/$BG$5</f>
        <v>1</v>
      </c>
    </row>
    <row r="701" spans="2:62" ht="37.5" thickBot="1" x14ac:dyDescent="0.3">
      <c r="B701" s="71"/>
      <c r="C701" s="70"/>
      <c r="D701" s="69"/>
      <c r="E701" s="68"/>
      <c r="F701" s="68"/>
      <c r="G701" s="67"/>
      <c r="H701" s="66"/>
      <c r="I701" s="64"/>
      <c r="J701" s="64"/>
      <c r="K701" s="65"/>
      <c r="L701" s="64"/>
      <c r="M701" s="62"/>
      <c r="N701" s="64"/>
      <c r="O701" s="62"/>
      <c r="P701" s="64"/>
      <c r="Q701" s="62"/>
      <c r="R701" s="64"/>
      <c r="S701" s="62"/>
      <c r="T701" s="64"/>
      <c r="U701" s="62"/>
      <c r="V701" s="64"/>
      <c r="W701" s="62"/>
      <c r="X701" s="64"/>
      <c r="Y701" s="62"/>
      <c r="Z701" s="64"/>
      <c r="AA701" s="62"/>
      <c r="AB701" s="63"/>
      <c r="AC701" s="62"/>
      <c r="AD701" s="62"/>
      <c r="AE701" s="62"/>
      <c r="AF701" s="61"/>
      <c r="AG701" s="61"/>
      <c r="AH701" s="60"/>
      <c r="AI701" s="59" t="s">
        <v>136</v>
      </c>
      <c r="AJ701" s="214">
        <f t="shared" ref="AJ701:BB701" si="93">AJ700/1</f>
        <v>52</v>
      </c>
      <c r="AK701" s="213">
        <f t="shared" si="93"/>
        <v>0</v>
      </c>
      <c r="AL701" s="212">
        <f t="shared" si="93"/>
        <v>0</v>
      </c>
      <c r="AM701" s="214">
        <f t="shared" si="93"/>
        <v>19</v>
      </c>
      <c r="AN701" s="213">
        <f t="shared" si="93"/>
        <v>0</v>
      </c>
      <c r="AO701" s="212">
        <f t="shared" si="93"/>
        <v>0</v>
      </c>
      <c r="AP701" s="214">
        <f t="shared" si="93"/>
        <v>0</v>
      </c>
      <c r="AQ701" s="213">
        <f t="shared" si="93"/>
        <v>0</v>
      </c>
      <c r="AR701" s="212">
        <f t="shared" si="93"/>
        <v>0</v>
      </c>
      <c r="AS701" s="214">
        <f t="shared" si="93"/>
        <v>10</v>
      </c>
      <c r="AT701" s="213">
        <f t="shared" si="93"/>
        <v>0</v>
      </c>
      <c r="AU701" s="212">
        <f t="shared" si="93"/>
        <v>0</v>
      </c>
      <c r="AV701" s="214">
        <f t="shared" si="93"/>
        <v>1</v>
      </c>
      <c r="AW701" s="213">
        <f t="shared" si="93"/>
        <v>0</v>
      </c>
      <c r="AX701" s="212">
        <f t="shared" si="93"/>
        <v>0</v>
      </c>
      <c r="AY701" s="211">
        <f t="shared" si="93"/>
        <v>1</v>
      </c>
      <c r="AZ701" s="210">
        <f t="shared" si="93"/>
        <v>0</v>
      </c>
      <c r="BA701" s="210">
        <f t="shared" si="93"/>
        <v>1</v>
      </c>
      <c r="BB701" s="209">
        <f t="shared" si="93"/>
        <v>0</v>
      </c>
      <c r="BC701" s="52" t="s">
        <v>135</v>
      </c>
    </row>
    <row r="702" spans="2:62" ht="28.15" customHeight="1" x14ac:dyDescent="0.2">
      <c r="B702" s="30"/>
      <c r="C702" s="242">
        <v>1</v>
      </c>
      <c r="D702" s="44"/>
      <c r="E702" s="43"/>
      <c r="F702" s="43"/>
      <c r="G702" s="42"/>
      <c r="H702" s="223" t="s">
        <v>1251</v>
      </c>
      <c r="I702" s="246">
        <v>133</v>
      </c>
      <c r="J702" s="246">
        <v>32</v>
      </c>
      <c r="K702" s="246">
        <v>6</v>
      </c>
      <c r="L702" s="41" t="s">
        <v>133</v>
      </c>
      <c r="M702" s="40" t="s">
        <v>132</v>
      </c>
      <c r="N702" s="41" t="s">
        <v>131</v>
      </c>
      <c r="O702" s="40" t="s">
        <v>1274</v>
      </c>
      <c r="P702" s="41" t="s">
        <v>130</v>
      </c>
      <c r="Q702" s="40" t="s">
        <v>104</v>
      </c>
      <c r="R702" s="41" t="s">
        <v>129</v>
      </c>
      <c r="S702" s="40" t="s">
        <v>376</v>
      </c>
      <c r="T702" s="41" t="s">
        <v>128</v>
      </c>
      <c r="U702" s="40" t="s">
        <v>780</v>
      </c>
      <c r="V702" s="41" t="s">
        <v>127</v>
      </c>
      <c r="W702" s="40" t="s">
        <v>113</v>
      </c>
      <c r="X702" s="41" t="s">
        <v>126</v>
      </c>
      <c r="Y702" s="40" t="s">
        <v>121</v>
      </c>
      <c r="Z702" s="41" t="s">
        <v>125</v>
      </c>
      <c r="AA702" s="40"/>
      <c r="AB702" s="39"/>
      <c r="AC702" s="40"/>
      <c r="AD702" s="39"/>
      <c r="AE702" s="38" t="s">
        <v>458</v>
      </c>
      <c r="AF702" s="250"/>
      <c r="AG702" s="250"/>
      <c r="AH702" s="37"/>
      <c r="AI702" s="11"/>
      <c r="AJ702" s="233">
        <f>SUMPRODUCT(LEN($M702:$AA705)-LEN(SUBSTITUTE($M702:$AA705,"A", "")))</f>
        <v>52</v>
      </c>
      <c r="AK702" s="239">
        <f>SUMPRODUCT(LEN($AD702:$AD705)-LEN(SUBSTITUTE($AD702:$AD705,"A", "")))</f>
        <v>0</v>
      </c>
      <c r="AL702" s="230">
        <f>SUMPRODUCT(LEN($AC702:$AC705)-LEN(SUBSTITUTE($AC702:$AC705,"A", "")))</f>
        <v>0</v>
      </c>
      <c r="AM702" s="233">
        <f>SUMPRODUCT(LEN($M702:$AA705)-LEN(SUBSTITUTE($M702:$AA705,"S", "")))</f>
        <v>19</v>
      </c>
      <c r="AN702" s="239">
        <f>SUMPRODUCT(LEN($AD702:$AD705)-LEN(SUBSTITUTE($AD702:$AD705,"S", "")))</f>
        <v>0</v>
      </c>
      <c r="AO702" s="230">
        <f>SUMPRODUCT(LEN($AC702:$AC705)-LEN(SUBSTITUTE($AC702:$AC705,"S", "")))</f>
        <v>0</v>
      </c>
      <c r="AP702" s="233">
        <f>SUMPRODUCT(LEN($M702:$AA705)-LEN(SUBSTITUTE($M702:$AA705,"F", "")))</f>
        <v>0</v>
      </c>
      <c r="AQ702" s="239">
        <f>SUMPRODUCT(LEN($AD702:$AD705)-LEN(SUBSTITUTE($AD702:$AD705,"F", "")))</f>
        <v>0</v>
      </c>
      <c r="AR702" s="230">
        <f>SUMPRODUCT(LEN($AC702:$AC705)-LEN(SUBSTITUTE($AC702:$AC705,"F", "")))</f>
        <v>0</v>
      </c>
      <c r="AS702" s="233">
        <f>SUMPRODUCT(LEN($M702:$AA705)-LEN(SUBSTITUTE($M702:$AA705,"G", "")))</f>
        <v>10</v>
      </c>
      <c r="AT702" s="239">
        <f>SUMPRODUCT(LEN($AD702:$AD705)-LEN(SUBSTITUTE($AD702:$AD705,"G", "")))</f>
        <v>0</v>
      </c>
      <c r="AU702" s="230">
        <f>SUMPRODUCT(LEN($AC702:$AC705)-LEN(SUBSTITUTE($AC702:$AC705,"G", "")))</f>
        <v>0</v>
      </c>
      <c r="AV702" s="233">
        <f>SUMPRODUCT(LEN($L702:$AA705)-LEN(SUBSTITUTE($L702:$AA705,"M", "")))</f>
        <v>1</v>
      </c>
      <c r="AW702" s="236">
        <f>SUMPRODUCT(LEN($AD702:$AD705)-LEN(SUBSTITUTE($AD702:$AD705,"M", "")))</f>
        <v>0</v>
      </c>
      <c r="AX702" s="269">
        <f>SUMPRODUCT(LEN($AC702:$AC705)-LEN(SUBSTITUTE($AC702:$AC705,"M", "")))</f>
        <v>0</v>
      </c>
      <c r="AY702" s="291">
        <f>SUMPRODUCT(LEN($AE702:$AE705)-LEN(SUBSTITUTE($AE702:$AE705,"S", "")))</f>
        <v>1</v>
      </c>
      <c r="AZ702" s="227">
        <f>SUMPRODUCT(LEN($AE702:$AE705)-LEN(SUBSTITUTE($AE702:$AE705,"F", "")))</f>
        <v>0</v>
      </c>
      <c r="BA702" s="227">
        <f>SUMPRODUCT(LEN($AE702:$AE705)-LEN(SUBSTITUTE($AE702:$AE705,"G", "")))</f>
        <v>1</v>
      </c>
      <c r="BB702" s="294">
        <f>SUMPRODUCT(LEN($AE702:$AE705)-LEN(SUBSTITUTE($AE702:$AE705,"M", "")))</f>
        <v>0</v>
      </c>
    </row>
    <row r="703" spans="2:62" ht="28.15" customHeight="1" thickBot="1" x14ac:dyDescent="0.25">
      <c r="B703" s="30"/>
      <c r="C703" s="243"/>
      <c r="D703" s="36"/>
      <c r="E703" s="35"/>
      <c r="F703" s="35"/>
      <c r="G703" s="34"/>
      <c r="H703" s="224"/>
      <c r="I703" s="247"/>
      <c r="J703" s="247"/>
      <c r="K703" s="247"/>
      <c r="L703" s="33" t="s">
        <v>123</v>
      </c>
      <c r="M703" s="32" t="s">
        <v>132</v>
      </c>
      <c r="N703" s="33" t="s">
        <v>122</v>
      </c>
      <c r="O703" s="32" t="s">
        <v>377</v>
      </c>
      <c r="P703" s="33" t="s">
        <v>120</v>
      </c>
      <c r="Q703" s="32" t="s">
        <v>610</v>
      </c>
      <c r="R703" s="33" t="s">
        <v>119</v>
      </c>
      <c r="S703" s="32" t="s">
        <v>1126</v>
      </c>
      <c r="T703" s="33" t="s">
        <v>118</v>
      </c>
      <c r="U703" s="32" t="s">
        <v>412</v>
      </c>
      <c r="V703" s="33" t="s">
        <v>117</v>
      </c>
      <c r="W703" s="32" t="s">
        <v>113</v>
      </c>
      <c r="X703" s="33" t="s">
        <v>116</v>
      </c>
      <c r="Y703" s="32" t="s">
        <v>121</v>
      </c>
      <c r="Z703" s="33" t="s">
        <v>115</v>
      </c>
      <c r="AA703" s="32"/>
      <c r="AB703" s="31"/>
      <c r="AC703" s="32"/>
      <c r="AD703" s="31"/>
      <c r="AE703" s="23"/>
      <c r="AF703" s="251"/>
      <c r="AG703" s="251"/>
      <c r="AH703" s="22"/>
      <c r="AI703" s="11"/>
      <c r="AJ703" s="265"/>
      <c r="AK703" s="267"/>
      <c r="AL703" s="263"/>
      <c r="AM703" s="265"/>
      <c r="AN703" s="267"/>
      <c r="AO703" s="263"/>
      <c r="AP703" s="265"/>
      <c r="AQ703" s="267"/>
      <c r="AR703" s="263"/>
      <c r="AS703" s="265"/>
      <c r="AT703" s="267"/>
      <c r="AU703" s="263"/>
      <c r="AV703" s="265"/>
      <c r="AW703" s="275"/>
      <c r="AX703" s="270"/>
      <c r="AY703" s="292"/>
      <c r="AZ703" s="228"/>
      <c r="BA703" s="228"/>
      <c r="BB703" s="295"/>
    </row>
    <row r="704" spans="2:62" ht="28.15" customHeight="1" x14ac:dyDescent="0.2">
      <c r="B704" s="30"/>
      <c r="C704" s="244"/>
      <c r="D704" s="29"/>
      <c r="E704" s="28"/>
      <c r="F704" s="28"/>
      <c r="G704" s="27"/>
      <c r="H704" s="225">
        <v>237</v>
      </c>
      <c r="I704" s="248"/>
      <c r="J704" s="248"/>
      <c r="K704" s="248"/>
      <c r="L704" s="26" t="s">
        <v>114</v>
      </c>
      <c r="M704" s="25" t="s">
        <v>186</v>
      </c>
      <c r="N704" s="26" t="s">
        <v>112</v>
      </c>
      <c r="O704" s="25" t="s">
        <v>1177</v>
      </c>
      <c r="P704" s="26" t="s">
        <v>111</v>
      </c>
      <c r="Q704" s="25" t="s">
        <v>452</v>
      </c>
      <c r="R704" s="26" t="s">
        <v>110</v>
      </c>
      <c r="S704" s="25" t="s">
        <v>376</v>
      </c>
      <c r="T704" s="26" t="s">
        <v>109</v>
      </c>
      <c r="U704" s="25" t="s">
        <v>175</v>
      </c>
      <c r="V704" s="26" t="s">
        <v>108</v>
      </c>
      <c r="W704" s="25" t="s">
        <v>121</v>
      </c>
      <c r="X704" s="26" t="s">
        <v>107</v>
      </c>
      <c r="Y704" s="25"/>
      <c r="Z704" s="26" t="s">
        <v>106</v>
      </c>
      <c r="AA704" s="25"/>
      <c r="AB704" s="24"/>
      <c r="AC704" s="25"/>
      <c r="AD704" s="24"/>
      <c r="AE704" s="23"/>
      <c r="AF704" s="251"/>
      <c r="AG704" s="251"/>
      <c r="AH704" s="22"/>
      <c r="AI704" s="11"/>
      <c r="AJ704" s="265"/>
      <c r="AK704" s="267"/>
      <c r="AL704" s="263"/>
      <c r="AM704" s="265"/>
      <c r="AN704" s="267"/>
      <c r="AO704" s="263"/>
      <c r="AP704" s="265"/>
      <c r="AQ704" s="267"/>
      <c r="AR704" s="263"/>
      <c r="AS704" s="265"/>
      <c r="AT704" s="267"/>
      <c r="AU704" s="263"/>
      <c r="AV704" s="265"/>
      <c r="AW704" s="275"/>
      <c r="AX704" s="270"/>
      <c r="AY704" s="292"/>
      <c r="AZ704" s="228"/>
      <c r="BA704" s="228"/>
      <c r="BB704" s="295"/>
    </row>
    <row r="705" spans="2:62" ht="28.15" customHeight="1" thickBot="1" x14ac:dyDescent="0.25">
      <c r="B705" s="30"/>
      <c r="C705" s="253"/>
      <c r="D705" s="51"/>
      <c r="E705" s="50"/>
      <c r="F705" s="50"/>
      <c r="G705" s="49"/>
      <c r="H705" s="226"/>
      <c r="I705" s="254"/>
      <c r="J705" s="254"/>
      <c r="K705" s="254"/>
      <c r="L705" s="48" t="s">
        <v>105</v>
      </c>
      <c r="M705" s="47" t="s">
        <v>104</v>
      </c>
      <c r="N705" s="48" t="s">
        <v>103</v>
      </c>
      <c r="O705" s="47" t="s">
        <v>659</v>
      </c>
      <c r="P705" s="48" t="s">
        <v>102</v>
      </c>
      <c r="Q705" s="47" t="s">
        <v>501</v>
      </c>
      <c r="R705" s="48" t="s">
        <v>101</v>
      </c>
      <c r="S705" s="47" t="s">
        <v>186</v>
      </c>
      <c r="T705" s="48">
        <v>20</v>
      </c>
      <c r="U705" s="47" t="s">
        <v>195</v>
      </c>
      <c r="V705" s="48" t="s">
        <v>100</v>
      </c>
      <c r="W705" s="47" t="s">
        <v>121</v>
      </c>
      <c r="X705" s="48" t="s">
        <v>99</v>
      </c>
      <c r="Y705" s="47"/>
      <c r="Z705" s="48" t="s">
        <v>98</v>
      </c>
      <c r="AA705" s="47"/>
      <c r="AB705" s="16"/>
      <c r="AC705" s="47"/>
      <c r="AD705" s="16"/>
      <c r="AE705" s="46"/>
      <c r="AF705" s="255"/>
      <c r="AG705" s="255"/>
      <c r="AH705" s="45"/>
      <c r="AI705" s="11"/>
      <c r="AJ705" s="266"/>
      <c r="AK705" s="268"/>
      <c r="AL705" s="264"/>
      <c r="AM705" s="266"/>
      <c r="AN705" s="268"/>
      <c r="AO705" s="264"/>
      <c r="AP705" s="266"/>
      <c r="AQ705" s="268"/>
      <c r="AR705" s="264"/>
      <c r="AS705" s="266"/>
      <c r="AT705" s="268"/>
      <c r="AU705" s="264"/>
      <c r="AV705" s="266"/>
      <c r="AW705" s="276"/>
      <c r="AX705" s="271"/>
      <c r="AY705" s="293"/>
      <c r="AZ705" s="229"/>
      <c r="BA705" s="229"/>
      <c r="BB705" s="296"/>
    </row>
    <row r="706" spans="2:62" ht="28.15" customHeight="1" x14ac:dyDescent="0.2">
      <c r="B706" s="30"/>
      <c r="C706" s="242">
        <v>2</v>
      </c>
      <c r="D706" s="44"/>
      <c r="E706" s="43"/>
      <c r="F706" s="43"/>
      <c r="G706" s="42"/>
      <c r="H706" s="223"/>
      <c r="I706" s="246"/>
      <c r="J706" s="246"/>
      <c r="K706" s="246"/>
      <c r="L706" s="41" t="s">
        <v>133</v>
      </c>
      <c r="M706" s="40"/>
      <c r="N706" s="41" t="s">
        <v>131</v>
      </c>
      <c r="O706" s="40"/>
      <c r="P706" s="41" t="s">
        <v>130</v>
      </c>
      <c r="Q706" s="40"/>
      <c r="R706" s="41" t="s">
        <v>129</v>
      </c>
      <c r="S706" s="40"/>
      <c r="T706" s="41" t="s">
        <v>128</v>
      </c>
      <c r="U706" s="40"/>
      <c r="V706" s="41" t="s">
        <v>127</v>
      </c>
      <c r="W706" s="40"/>
      <c r="X706" s="41" t="s">
        <v>126</v>
      </c>
      <c r="Y706" s="40"/>
      <c r="Z706" s="41" t="s">
        <v>125</v>
      </c>
      <c r="AA706" s="40"/>
      <c r="AB706" s="39"/>
      <c r="AC706" s="40"/>
      <c r="AD706" s="39"/>
      <c r="AE706" s="38"/>
      <c r="AF706" s="250"/>
      <c r="AG706" s="250"/>
      <c r="AH706" s="37"/>
      <c r="AI706" s="11"/>
      <c r="AJ706" s="233">
        <f>SUMPRODUCT(LEN($M706:$AA709)-LEN(SUBSTITUTE($M706:$AA709,"A", "")))</f>
        <v>0</v>
      </c>
      <c r="AK706" s="239">
        <f>SUMPRODUCT(LEN($AD706:$AD709)-LEN(SUBSTITUTE($AD706:$AD709,"A", "")))</f>
        <v>0</v>
      </c>
      <c r="AL706" s="230">
        <f>SUMPRODUCT(LEN($AC706:$AC709)-LEN(SUBSTITUTE($AC706:$AC709,"A", "")))</f>
        <v>0</v>
      </c>
      <c r="AM706" s="233">
        <f>SUMPRODUCT(LEN($M706:$AA709)-LEN(SUBSTITUTE($M706:$AA709,"S", "")))</f>
        <v>0</v>
      </c>
      <c r="AN706" s="239">
        <f>SUMPRODUCT(LEN($AD706:$AD709)-LEN(SUBSTITUTE($AD706:$AD709,"S", "")))</f>
        <v>0</v>
      </c>
      <c r="AO706" s="230">
        <f>SUMPRODUCT(LEN($AC706:$AC709)-LEN(SUBSTITUTE($AC706:$AC709,"S", "")))</f>
        <v>0</v>
      </c>
      <c r="AP706" s="233">
        <f>SUMPRODUCT(LEN($M706:$AA709)-LEN(SUBSTITUTE($M706:$AA709,"F", "")))</f>
        <v>0</v>
      </c>
      <c r="AQ706" s="239">
        <f>SUMPRODUCT(LEN($AD706:$AD709)-LEN(SUBSTITUTE($AD706:$AD709,"F", "")))</f>
        <v>0</v>
      </c>
      <c r="AR706" s="230">
        <f>SUMPRODUCT(LEN($AC706:$AC709)-LEN(SUBSTITUTE($AC706:$AC709,"F", "")))</f>
        <v>0</v>
      </c>
      <c r="AS706" s="233">
        <f>SUMPRODUCT(LEN($M706:$AA709)-LEN(SUBSTITUTE($M706:$AA709,"G", "")))</f>
        <v>0</v>
      </c>
      <c r="AT706" s="239">
        <f>SUMPRODUCT(LEN($AD706:$AD709)-LEN(SUBSTITUTE($AD706:$AD709,"G", "")))</f>
        <v>0</v>
      </c>
      <c r="AU706" s="230">
        <f>SUMPRODUCT(LEN($AC706:$AC709)-LEN(SUBSTITUTE($AC706:$AC709,"G", "")))</f>
        <v>0</v>
      </c>
      <c r="AV706" s="233">
        <f>SUMPRODUCT(LEN($L706:$AA709)-LEN(SUBSTITUTE($L706:$AA709,"M", "")))</f>
        <v>0</v>
      </c>
      <c r="AW706" s="236">
        <f>SUMPRODUCT(LEN($AD706:$AD709)-LEN(SUBSTITUTE($AD706:$AD709,"M", "")))</f>
        <v>0</v>
      </c>
      <c r="AX706" s="269">
        <f>SUMPRODUCT(LEN($AC706:$AC709)-LEN(SUBSTITUTE($AC706:$AC709,"M", "")))</f>
        <v>0</v>
      </c>
      <c r="AY706" s="291">
        <f>SUMPRODUCT(LEN($AE706:$AE709)-LEN(SUBSTITUTE($AE706:$AE709,"S", "")))</f>
        <v>0</v>
      </c>
      <c r="AZ706" s="227">
        <f>SUMPRODUCT(LEN($AE706:$AE709)-LEN(SUBSTITUTE($AE706:$AE709,"F", "")))</f>
        <v>0</v>
      </c>
      <c r="BA706" s="227">
        <f>SUMPRODUCT(LEN($AE706:$AE709)-LEN(SUBSTITUTE($AE706:$AE709,"G", "")))</f>
        <v>0</v>
      </c>
      <c r="BB706" s="294">
        <f>SUMPRODUCT(LEN($AE706:$AE709)-LEN(SUBSTITUTE($AE706:$AE709,"M", "")))</f>
        <v>0</v>
      </c>
    </row>
    <row r="707" spans="2:62" ht="28.15" customHeight="1" thickBot="1" x14ac:dyDescent="0.25">
      <c r="B707" s="30"/>
      <c r="C707" s="243"/>
      <c r="D707" s="36"/>
      <c r="E707" s="35"/>
      <c r="F707" s="35"/>
      <c r="G707" s="34"/>
      <c r="H707" s="224"/>
      <c r="I707" s="247"/>
      <c r="J707" s="247"/>
      <c r="K707" s="247"/>
      <c r="L707" s="33" t="s">
        <v>123</v>
      </c>
      <c r="M707" s="32"/>
      <c r="N707" s="33" t="s">
        <v>122</v>
      </c>
      <c r="O707" s="32"/>
      <c r="P707" s="33" t="s">
        <v>120</v>
      </c>
      <c r="Q707" s="32"/>
      <c r="R707" s="33" t="s">
        <v>119</v>
      </c>
      <c r="S707" s="32"/>
      <c r="T707" s="33" t="s">
        <v>118</v>
      </c>
      <c r="U707" s="32"/>
      <c r="V707" s="33" t="s">
        <v>117</v>
      </c>
      <c r="W707" s="32"/>
      <c r="X707" s="33" t="s">
        <v>116</v>
      </c>
      <c r="Y707" s="32"/>
      <c r="Z707" s="33" t="s">
        <v>115</v>
      </c>
      <c r="AA707" s="32"/>
      <c r="AB707" s="31"/>
      <c r="AC707" s="32"/>
      <c r="AD707" s="31"/>
      <c r="AE707" s="23"/>
      <c r="AF707" s="251"/>
      <c r="AG707" s="251"/>
      <c r="AH707" s="22"/>
      <c r="AI707" s="11"/>
      <c r="AJ707" s="265"/>
      <c r="AK707" s="267"/>
      <c r="AL707" s="263"/>
      <c r="AM707" s="265"/>
      <c r="AN707" s="267"/>
      <c r="AO707" s="263"/>
      <c r="AP707" s="265"/>
      <c r="AQ707" s="267"/>
      <c r="AR707" s="263"/>
      <c r="AS707" s="265"/>
      <c r="AT707" s="267"/>
      <c r="AU707" s="263"/>
      <c r="AV707" s="265"/>
      <c r="AW707" s="275"/>
      <c r="AX707" s="270"/>
      <c r="AY707" s="292"/>
      <c r="AZ707" s="228"/>
      <c r="BA707" s="228"/>
      <c r="BB707" s="295"/>
    </row>
    <row r="708" spans="2:62" ht="28.15" customHeight="1" x14ac:dyDescent="0.2">
      <c r="B708" s="30"/>
      <c r="C708" s="244"/>
      <c r="D708" s="29"/>
      <c r="E708" s="28"/>
      <c r="F708" s="28"/>
      <c r="G708" s="27"/>
      <c r="H708" s="225"/>
      <c r="I708" s="248"/>
      <c r="J708" s="248"/>
      <c r="K708" s="248"/>
      <c r="L708" s="26" t="s">
        <v>114</v>
      </c>
      <c r="M708" s="25"/>
      <c r="N708" s="26" t="s">
        <v>112</v>
      </c>
      <c r="O708" s="25"/>
      <c r="P708" s="26" t="s">
        <v>111</v>
      </c>
      <c r="Q708" s="25"/>
      <c r="R708" s="26" t="s">
        <v>110</v>
      </c>
      <c r="S708" s="25"/>
      <c r="T708" s="26" t="s">
        <v>109</v>
      </c>
      <c r="U708" s="25"/>
      <c r="V708" s="26" t="s">
        <v>108</v>
      </c>
      <c r="W708" s="25"/>
      <c r="X708" s="26" t="s">
        <v>107</v>
      </c>
      <c r="Y708" s="25"/>
      <c r="Z708" s="26" t="s">
        <v>106</v>
      </c>
      <c r="AA708" s="25"/>
      <c r="AB708" s="24"/>
      <c r="AC708" s="25"/>
      <c r="AD708" s="24"/>
      <c r="AE708" s="23"/>
      <c r="AF708" s="251"/>
      <c r="AG708" s="251"/>
      <c r="AH708" s="22"/>
      <c r="AI708" s="11"/>
      <c r="AJ708" s="265"/>
      <c r="AK708" s="267"/>
      <c r="AL708" s="263"/>
      <c r="AM708" s="265"/>
      <c r="AN708" s="267"/>
      <c r="AO708" s="263"/>
      <c r="AP708" s="265"/>
      <c r="AQ708" s="267"/>
      <c r="AR708" s="263"/>
      <c r="AS708" s="265"/>
      <c r="AT708" s="267"/>
      <c r="AU708" s="263"/>
      <c r="AV708" s="265"/>
      <c r="AW708" s="275"/>
      <c r="AX708" s="270"/>
      <c r="AY708" s="292"/>
      <c r="AZ708" s="228"/>
      <c r="BA708" s="228"/>
      <c r="BB708" s="295"/>
    </row>
    <row r="709" spans="2:62" ht="28.15" customHeight="1" thickBot="1" x14ac:dyDescent="0.25">
      <c r="B709" s="30"/>
      <c r="C709" s="253"/>
      <c r="D709" s="51"/>
      <c r="E709" s="50"/>
      <c r="F709" s="50"/>
      <c r="G709" s="49"/>
      <c r="H709" s="226"/>
      <c r="I709" s="254"/>
      <c r="J709" s="254"/>
      <c r="K709" s="254"/>
      <c r="L709" s="48" t="s">
        <v>105</v>
      </c>
      <c r="M709" s="47"/>
      <c r="N709" s="48" t="s">
        <v>103</v>
      </c>
      <c r="O709" s="47"/>
      <c r="P709" s="48" t="s">
        <v>102</v>
      </c>
      <c r="Q709" s="47"/>
      <c r="R709" s="48" t="s">
        <v>101</v>
      </c>
      <c r="S709" s="47"/>
      <c r="T709" s="48">
        <v>20</v>
      </c>
      <c r="U709" s="47"/>
      <c r="V709" s="48" t="s">
        <v>100</v>
      </c>
      <c r="W709" s="47"/>
      <c r="X709" s="48" t="s">
        <v>99</v>
      </c>
      <c r="Y709" s="47"/>
      <c r="Z709" s="48" t="s">
        <v>98</v>
      </c>
      <c r="AA709" s="47"/>
      <c r="AB709" s="16"/>
      <c r="AC709" s="47"/>
      <c r="AD709" s="16"/>
      <c r="AE709" s="46"/>
      <c r="AF709" s="255"/>
      <c r="AG709" s="255"/>
      <c r="AH709" s="45"/>
      <c r="AI709" s="11"/>
      <c r="AJ709" s="266"/>
      <c r="AK709" s="268"/>
      <c r="AL709" s="264"/>
      <c r="AM709" s="266"/>
      <c r="AN709" s="268"/>
      <c r="AO709" s="264"/>
      <c r="AP709" s="266"/>
      <c r="AQ709" s="268"/>
      <c r="AR709" s="264"/>
      <c r="AS709" s="266"/>
      <c r="AT709" s="268"/>
      <c r="AU709" s="264"/>
      <c r="AV709" s="266"/>
      <c r="AW709" s="276"/>
      <c r="AX709" s="271"/>
      <c r="AY709" s="293"/>
      <c r="AZ709" s="229"/>
      <c r="BA709" s="229"/>
      <c r="BB709" s="296"/>
    </row>
    <row r="710" spans="2:62" ht="28.15" customHeight="1" x14ac:dyDescent="0.2">
      <c r="B710" s="30"/>
      <c r="C710" s="242">
        <v>3</v>
      </c>
      <c r="D710" s="44"/>
      <c r="E710" s="43"/>
      <c r="F710" s="43"/>
      <c r="G710" s="42"/>
      <c r="H710" s="223"/>
      <c r="I710" s="246"/>
      <c r="J710" s="246"/>
      <c r="K710" s="246"/>
      <c r="L710" s="41" t="s">
        <v>133</v>
      </c>
      <c r="M710" s="40"/>
      <c r="N710" s="41" t="s">
        <v>131</v>
      </c>
      <c r="O710" s="40"/>
      <c r="P710" s="41" t="s">
        <v>130</v>
      </c>
      <c r="Q710" s="40"/>
      <c r="R710" s="41" t="s">
        <v>129</v>
      </c>
      <c r="S710" s="40"/>
      <c r="T710" s="41" t="s">
        <v>128</v>
      </c>
      <c r="U710" s="40"/>
      <c r="V710" s="41" t="s">
        <v>127</v>
      </c>
      <c r="W710" s="40"/>
      <c r="X710" s="41" t="s">
        <v>126</v>
      </c>
      <c r="Y710" s="40"/>
      <c r="Z710" s="41" t="s">
        <v>125</v>
      </c>
      <c r="AA710" s="40"/>
      <c r="AB710" s="39"/>
      <c r="AC710" s="40"/>
      <c r="AD710" s="39"/>
      <c r="AE710" s="38"/>
      <c r="AF710" s="250"/>
      <c r="AG710" s="250"/>
      <c r="AH710" s="37"/>
      <c r="AI710" s="11"/>
      <c r="AJ710" s="233">
        <f>SUMPRODUCT(LEN($M710:$AA713)-LEN(SUBSTITUTE($M710:$AA713,"A", "")))</f>
        <v>0</v>
      </c>
      <c r="AK710" s="239">
        <f>SUMPRODUCT(LEN($AD710:$AD713)-LEN(SUBSTITUTE($AD710:$AD713,"A", "")))</f>
        <v>0</v>
      </c>
      <c r="AL710" s="230">
        <f>SUMPRODUCT(LEN($AC710:$AC713)-LEN(SUBSTITUTE($AC710:$AC713,"A", "")))</f>
        <v>0</v>
      </c>
      <c r="AM710" s="233">
        <f>SUMPRODUCT(LEN($M710:$AA713)-LEN(SUBSTITUTE($M710:$AA713,"S", "")))</f>
        <v>0</v>
      </c>
      <c r="AN710" s="239">
        <f>SUMPRODUCT(LEN($AD710:$AD713)-LEN(SUBSTITUTE($AD710:$AD713,"S", "")))</f>
        <v>0</v>
      </c>
      <c r="AO710" s="230">
        <f>SUMPRODUCT(LEN($AC710:$AC713)-LEN(SUBSTITUTE($AC710:$AC713,"S", "")))</f>
        <v>0</v>
      </c>
      <c r="AP710" s="233">
        <f>SUMPRODUCT(LEN($M710:$AA713)-LEN(SUBSTITUTE($M710:$AA713,"F", "")))</f>
        <v>0</v>
      </c>
      <c r="AQ710" s="239">
        <f>SUMPRODUCT(LEN($AD710:$AD713)-LEN(SUBSTITUTE($AD710:$AD713,"F", "")))</f>
        <v>0</v>
      </c>
      <c r="AR710" s="230">
        <f>SUMPRODUCT(LEN($AC710:$AC713)-LEN(SUBSTITUTE($AC710:$AC713,"F", "")))</f>
        <v>0</v>
      </c>
      <c r="AS710" s="233">
        <f>SUMPRODUCT(LEN($M710:$AA713)-LEN(SUBSTITUTE($M710:$AA713,"G", "")))</f>
        <v>0</v>
      </c>
      <c r="AT710" s="239">
        <f>SUMPRODUCT(LEN($AD710:$AD713)-LEN(SUBSTITUTE($AD710:$AD713,"G", "")))</f>
        <v>0</v>
      </c>
      <c r="AU710" s="230">
        <f>SUMPRODUCT(LEN($AC710:$AC713)-LEN(SUBSTITUTE($AC710:$AC713,"G", "")))</f>
        <v>0</v>
      </c>
      <c r="AV710" s="233">
        <f>SUMPRODUCT(LEN($L710:$AA713)-LEN(SUBSTITUTE($L710:$AA713,"M", "")))</f>
        <v>0</v>
      </c>
      <c r="AW710" s="236">
        <f>SUMPRODUCT(LEN($AD710:$AD713)-LEN(SUBSTITUTE($AD710:$AD713,"M", "")))</f>
        <v>0</v>
      </c>
      <c r="AX710" s="269">
        <f>SUMPRODUCT(LEN($AC710:$AC713)-LEN(SUBSTITUTE($AC710:$AC713,"M", "")))</f>
        <v>0</v>
      </c>
      <c r="AY710" s="291">
        <f>SUMPRODUCT(LEN($AE710:$AE713)-LEN(SUBSTITUTE($AE710:$AE713,"S", "")))</f>
        <v>0</v>
      </c>
      <c r="AZ710" s="227">
        <f>SUMPRODUCT(LEN($AE710:$AE713)-LEN(SUBSTITUTE($AE710:$AE713,"F", "")))</f>
        <v>0</v>
      </c>
      <c r="BA710" s="227">
        <f>SUMPRODUCT(LEN($AE710:$AE713)-LEN(SUBSTITUTE($AE710:$AE713,"G", "")))</f>
        <v>0</v>
      </c>
      <c r="BB710" s="294">
        <f>SUMPRODUCT(LEN($AE710:$AE713)-LEN(SUBSTITUTE($AE710:$AE713,"M", "")))</f>
        <v>0</v>
      </c>
    </row>
    <row r="711" spans="2:62" ht="28.15" customHeight="1" thickBot="1" x14ac:dyDescent="0.25">
      <c r="B711" s="30"/>
      <c r="C711" s="243"/>
      <c r="D711" s="36"/>
      <c r="E711" s="35"/>
      <c r="F711" s="35"/>
      <c r="G711" s="34"/>
      <c r="H711" s="224"/>
      <c r="I711" s="247"/>
      <c r="J711" s="247"/>
      <c r="K711" s="247"/>
      <c r="L711" s="33" t="s">
        <v>123</v>
      </c>
      <c r="M711" s="32"/>
      <c r="N711" s="33" t="s">
        <v>122</v>
      </c>
      <c r="O711" s="32"/>
      <c r="P711" s="33" t="s">
        <v>120</v>
      </c>
      <c r="Q711" s="32"/>
      <c r="R711" s="33" t="s">
        <v>119</v>
      </c>
      <c r="S711" s="32"/>
      <c r="T711" s="33" t="s">
        <v>118</v>
      </c>
      <c r="U711" s="32"/>
      <c r="V711" s="33" t="s">
        <v>117</v>
      </c>
      <c r="W711" s="32"/>
      <c r="X711" s="33" t="s">
        <v>116</v>
      </c>
      <c r="Y711" s="32"/>
      <c r="Z711" s="33" t="s">
        <v>115</v>
      </c>
      <c r="AA711" s="32"/>
      <c r="AB711" s="31"/>
      <c r="AC711" s="32"/>
      <c r="AD711" s="31"/>
      <c r="AE711" s="23"/>
      <c r="AF711" s="251"/>
      <c r="AG711" s="251"/>
      <c r="AH711" s="22"/>
      <c r="AI711" s="11"/>
      <c r="AJ711" s="265"/>
      <c r="AK711" s="267"/>
      <c r="AL711" s="263"/>
      <c r="AM711" s="265"/>
      <c r="AN711" s="267"/>
      <c r="AO711" s="263"/>
      <c r="AP711" s="265"/>
      <c r="AQ711" s="267"/>
      <c r="AR711" s="263"/>
      <c r="AS711" s="265"/>
      <c r="AT711" s="267"/>
      <c r="AU711" s="263"/>
      <c r="AV711" s="265"/>
      <c r="AW711" s="275"/>
      <c r="AX711" s="270"/>
      <c r="AY711" s="292"/>
      <c r="AZ711" s="228"/>
      <c r="BA711" s="228"/>
      <c r="BB711" s="295"/>
    </row>
    <row r="712" spans="2:62" ht="28.15" customHeight="1" x14ac:dyDescent="0.2">
      <c r="B712" s="30"/>
      <c r="C712" s="244"/>
      <c r="D712" s="29"/>
      <c r="E712" s="28"/>
      <c r="F712" s="28"/>
      <c r="G712" s="27"/>
      <c r="H712" s="225"/>
      <c r="I712" s="248"/>
      <c r="J712" s="248"/>
      <c r="K712" s="248"/>
      <c r="L712" s="26" t="s">
        <v>114</v>
      </c>
      <c r="M712" s="25"/>
      <c r="N712" s="26" t="s">
        <v>112</v>
      </c>
      <c r="O712" s="25"/>
      <c r="P712" s="26" t="s">
        <v>111</v>
      </c>
      <c r="Q712" s="25"/>
      <c r="R712" s="26" t="s">
        <v>110</v>
      </c>
      <c r="S712" s="25"/>
      <c r="T712" s="26" t="s">
        <v>109</v>
      </c>
      <c r="U712" s="25"/>
      <c r="V712" s="26" t="s">
        <v>108</v>
      </c>
      <c r="W712" s="25"/>
      <c r="X712" s="26" t="s">
        <v>107</v>
      </c>
      <c r="Y712" s="25"/>
      <c r="Z712" s="26" t="s">
        <v>106</v>
      </c>
      <c r="AA712" s="25"/>
      <c r="AB712" s="24"/>
      <c r="AC712" s="25"/>
      <c r="AD712" s="24"/>
      <c r="AE712" s="23"/>
      <c r="AF712" s="251"/>
      <c r="AG712" s="251"/>
      <c r="AH712" s="22"/>
      <c r="AI712" s="11"/>
      <c r="AJ712" s="265"/>
      <c r="AK712" s="267"/>
      <c r="AL712" s="263"/>
      <c r="AM712" s="265"/>
      <c r="AN712" s="267"/>
      <c r="AO712" s="263"/>
      <c r="AP712" s="265"/>
      <c r="AQ712" s="267"/>
      <c r="AR712" s="263"/>
      <c r="AS712" s="265"/>
      <c r="AT712" s="267"/>
      <c r="AU712" s="263"/>
      <c r="AV712" s="265"/>
      <c r="AW712" s="275"/>
      <c r="AX712" s="270"/>
      <c r="AY712" s="292"/>
      <c r="AZ712" s="228"/>
      <c r="BA712" s="228"/>
      <c r="BB712" s="295"/>
    </row>
    <row r="713" spans="2:62" ht="28.15" customHeight="1" thickBot="1" x14ac:dyDescent="0.25">
      <c r="B713" s="21"/>
      <c r="C713" s="245"/>
      <c r="D713" s="20"/>
      <c r="E713" s="19"/>
      <c r="F713" s="19"/>
      <c r="G713" s="18"/>
      <c r="H713" s="226"/>
      <c r="I713" s="249"/>
      <c r="J713" s="249"/>
      <c r="K713" s="249"/>
      <c r="L713" s="17" t="s">
        <v>105</v>
      </c>
      <c r="M713" s="15"/>
      <c r="N713" s="17" t="s">
        <v>103</v>
      </c>
      <c r="O713" s="15"/>
      <c r="P713" s="17" t="s">
        <v>102</v>
      </c>
      <c r="Q713" s="15"/>
      <c r="R713" s="17" t="s">
        <v>101</v>
      </c>
      <c r="S713" s="15"/>
      <c r="T713" s="17">
        <v>20</v>
      </c>
      <c r="U713" s="15"/>
      <c r="V713" s="17" t="s">
        <v>100</v>
      </c>
      <c r="W713" s="15"/>
      <c r="X713" s="17" t="s">
        <v>99</v>
      </c>
      <c r="Y713" s="15"/>
      <c r="Z713" s="17" t="s">
        <v>98</v>
      </c>
      <c r="AA713" s="15"/>
      <c r="AB713" s="16"/>
      <c r="AC713" s="15"/>
      <c r="AD713" s="14"/>
      <c r="AE713" s="13"/>
      <c r="AF713" s="252"/>
      <c r="AG713" s="252"/>
      <c r="AH713" s="12"/>
      <c r="AI713" s="11"/>
      <c r="AJ713" s="266"/>
      <c r="AK713" s="268"/>
      <c r="AL713" s="264"/>
      <c r="AM713" s="266"/>
      <c r="AN713" s="268"/>
      <c r="AO713" s="264"/>
      <c r="AP713" s="266"/>
      <c r="AQ713" s="268"/>
      <c r="AR713" s="264"/>
      <c r="AS713" s="266"/>
      <c r="AT713" s="268"/>
      <c r="AU713" s="264"/>
      <c r="AV713" s="266"/>
      <c r="AW713" s="276"/>
      <c r="AX713" s="271"/>
      <c r="AY713" s="293"/>
      <c r="AZ713" s="229"/>
      <c r="BA713" s="229"/>
      <c r="BB713" s="296"/>
    </row>
    <row r="714" spans="2:62" ht="85.9" customHeight="1" thickTop="1" thickBot="1" x14ac:dyDescent="0.35">
      <c r="B714" s="105" t="s">
        <v>174</v>
      </c>
      <c r="C714" s="95" t="s">
        <v>173</v>
      </c>
      <c r="D714" s="100" t="s">
        <v>172</v>
      </c>
      <c r="E714" s="104" t="s">
        <v>171</v>
      </c>
      <c r="F714" s="103"/>
      <c r="G714" s="102"/>
      <c r="H714" s="101" t="s">
        <v>170</v>
      </c>
      <c r="I714" s="100" t="s">
        <v>96</v>
      </c>
      <c r="J714" s="100" t="s">
        <v>169</v>
      </c>
      <c r="K714" s="100" t="s">
        <v>97</v>
      </c>
      <c r="L714" s="256" t="s">
        <v>168</v>
      </c>
      <c r="M714" s="262"/>
      <c r="N714" s="256" t="s">
        <v>167</v>
      </c>
      <c r="O714" s="262"/>
      <c r="P714" s="256" t="s">
        <v>167</v>
      </c>
      <c r="Q714" s="257"/>
      <c r="R714" s="256" t="s">
        <v>167</v>
      </c>
      <c r="S714" s="257"/>
      <c r="T714" s="256" t="s">
        <v>167</v>
      </c>
      <c r="U714" s="257"/>
      <c r="V714" s="256" t="s">
        <v>167</v>
      </c>
      <c r="W714" s="257"/>
      <c r="X714" s="256" t="s">
        <v>167</v>
      </c>
      <c r="Y714" s="257"/>
      <c r="Z714" s="256" t="s">
        <v>167</v>
      </c>
      <c r="AA714" s="257"/>
      <c r="AB714" s="261" t="s">
        <v>166</v>
      </c>
      <c r="AC714" s="257"/>
      <c r="AD714" s="101" t="s">
        <v>165</v>
      </c>
      <c r="AE714" s="101" t="s">
        <v>164</v>
      </c>
      <c r="AF714" s="100" t="s">
        <v>163</v>
      </c>
      <c r="AG714" s="100" t="s">
        <v>162</v>
      </c>
      <c r="AH714" s="99" t="s">
        <v>161</v>
      </c>
      <c r="AI714" s="98"/>
      <c r="AJ714" s="96" t="s">
        <v>160</v>
      </c>
      <c r="AK714" s="95" t="s">
        <v>159</v>
      </c>
      <c r="AL714" s="94" t="s">
        <v>158</v>
      </c>
      <c r="AM714" s="96" t="s">
        <v>157</v>
      </c>
      <c r="AN714" s="95" t="s">
        <v>156</v>
      </c>
      <c r="AO714" s="94" t="s">
        <v>155</v>
      </c>
      <c r="AP714" s="96" t="s">
        <v>154</v>
      </c>
      <c r="AQ714" s="95" t="s">
        <v>153</v>
      </c>
      <c r="AR714" s="97" t="s">
        <v>152</v>
      </c>
      <c r="AS714" s="96" t="s">
        <v>151</v>
      </c>
      <c r="AT714" s="95" t="s">
        <v>150</v>
      </c>
      <c r="AU714" s="94" t="s">
        <v>149</v>
      </c>
      <c r="AV714" s="96" t="s">
        <v>148</v>
      </c>
      <c r="AW714" s="95" t="s">
        <v>147</v>
      </c>
      <c r="AX714" s="94" t="s">
        <v>146</v>
      </c>
      <c r="AY714" s="93" t="s">
        <v>145</v>
      </c>
      <c r="AZ714" s="92" t="s">
        <v>144</v>
      </c>
      <c r="BA714" s="92" t="s">
        <v>143</v>
      </c>
      <c r="BB714" s="91" t="s">
        <v>142</v>
      </c>
    </row>
    <row r="715" spans="2:62" ht="48" thickBot="1" x14ac:dyDescent="0.3">
      <c r="B715" s="90" t="s">
        <v>199</v>
      </c>
      <c r="C715" s="89"/>
      <c r="D715" s="88"/>
      <c r="E715" s="258"/>
      <c r="F715" s="259"/>
      <c r="G715" s="260"/>
      <c r="H715" s="87" t="s">
        <v>140</v>
      </c>
      <c r="I715" s="86"/>
      <c r="J715" s="86"/>
      <c r="K715" s="85"/>
      <c r="L715" s="84"/>
      <c r="M715" s="81"/>
      <c r="N715" s="84"/>
      <c r="O715" s="81"/>
      <c r="P715" s="84"/>
      <c r="Q715" s="81"/>
      <c r="R715" s="84"/>
      <c r="S715" s="81"/>
      <c r="T715" s="84"/>
      <c r="U715" s="81"/>
      <c r="V715" s="84"/>
      <c r="W715" s="81"/>
      <c r="X715" s="84"/>
      <c r="Y715" s="81"/>
      <c r="Z715" s="84"/>
      <c r="AA715" s="83"/>
      <c r="AB715" s="82" t="s">
        <v>139</v>
      </c>
      <c r="AC715" s="81"/>
      <c r="AD715" s="81"/>
      <c r="AE715" s="81"/>
      <c r="AF715" s="80"/>
      <c r="AG715" s="80"/>
      <c r="AH715" s="60"/>
      <c r="AI715" s="79" t="s">
        <v>138</v>
      </c>
      <c r="AJ715" s="78">
        <f t="shared" ref="AJ715:BB715" si="94">SUM(AJ717:AJ728)</f>
        <v>55</v>
      </c>
      <c r="AK715" s="77">
        <f t="shared" si="94"/>
        <v>0</v>
      </c>
      <c r="AL715" s="76">
        <f t="shared" si="94"/>
        <v>0</v>
      </c>
      <c r="AM715" s="78">
        <f t="shared" si="94"/>
        <v>4</v>
      </c>
      <c r="AN715" s="77">
        <f t="shared" si="94"/>
        <v>0</v>
      </c>
      <c r="AO715" s="76">
        <f t="shared" si="94"/>
        <v>0</v>
      </c>
      <c r="AP715" s="78">
        <f t="shared" si="94"/>
        <v>2</v>
      </c>
      <c r="AQ715" s="77">
        <f t="shared" si="94"/>
        <v>0</v>
      </c>
      <c r="AR715" s="76">
        <f t="shared" si="94"/>
        <v>0</v>
      </c>
      <c r="AS715" s="78">
        <f t="shared" si="94"/>
        <v>8</v>
      </c>
      <c r="AT715" s="77">
        <f t="shared" si="94"/>
        <v>0</v>
      </c>
      <c r="AU715" s="76">
        <f t="shared" si="94"/>
        <v>0</v>
      </c>
      <c r="AV715" s="78">
        <f t="shared" si="94"/>
        <v>1</v>
      </c>
      <c r="AW715" s="77">
        <f t="shared" si="94"/>
        <v>0</v>
      </c>
      <c r="AX715" s="76">
        <f t="shared" si="94"/>
        <v>0</v>
      </c>
      <c r="AY715" s="75">
        <f t="shared" si="94"/>
        <v>0</v>
      </c>
      <c r="AZ715" s="74">
        <f t="shared" si="94"/>
        <v>0</v>
      </c>
      <c r="BA715" s="74">
        <f t="shared" si="94"/>
        <v>0</v>
      </c>
      <c r="BB715" s="73">
        <f t="shared" si="94"/>
        <v>0</v>
      </c>
      <c r="BC715" s="72" t="s">
        <v>137</v>
      </c>
      <c r="BF715" s="5">
        <f>SUM(AJ715:AL715)/$BG$5</f>
        <v>55</v>
      </c>
      <c r="BG715" s="5">
        <f>SUM(AM715:AO715,AY715)/$BG$5</f>
        <v>4</v>
      </c>
      <c r="BH715" s="5">
        <f>SUM(AP715:AR715,AZ715)/$BG$5</f>
        <v>2</v>
      </c>
      <c r="BI715" s="5">
        <f>SUM(AS715:AU715,BA715)/$BG$5</f>
        <v>8</v>
      </c>
      <c r="BJ715" s="5">
        <f>SUM(AV715:AX715,BB715)/$BG$5</f>
        <v>1</v>
      </c>
    </row>
    <row r="716" spans="2:62" ht="37.5" thickBot="1" x14ac:dyDescent="0.3">
      <c r="B716" s="71"/>
      <c r="C716" s="70"/>
      <c r="D716" s="69"/>
      <c r="E716" s="68"/>
      <c r="F716" s="68"/>
      <c r="G716" s="67"/>
      <c r="H716" s="66"/>
      <c r="I716" s="64"/>
      <c r="J716" s="64"/>
      <c r="K716" s="65"/>
      <c r="L716" s="64"/>
      <c r="M716" s="62"/>
      <c r="N716" s="64"/>
      <c r="O716" s="62"/>
      <c r="P716" s="64"/>
      <c r="Q716" s="62"/>
      <c r="R716" s="64"/>
      <c r="S716" s="62"/>
      <c r="T716" s="64"/>
      <c r="U716" s="62"/>
      <c r="V716" s="64"/>
      <c r="W716" s="62"/>
      <c r="X716" s="64"/>
      <c r="Y716" s="62"/>
      <c r="Z716" s="64"/>
      <c r="AA716" s="62"/>
      <c r="AB716" s="63"/>
      <c r="AC716" s="62"/>
      <c r="AD716" s="62"/>
      <c r="AE716" s="62"/>
      <c r="AF716" s="61"/>
      <c r="AG716" s="61"/>
      <c r="AH716" s="60"/>
      <c r="AI716" s="59" t="s">
        <v>136</v>
      </c>
      <c r="AJ716" s="214">
        <f t="shared" ref="AJ716:BB716" si="95">AJ715/1</f>
        <v>55</v>
      </c>
      <c r="AK716" s="213">
        <f t="shared" si="95"/>
        <v>0</v>
      </c>
      <c r="AL716" s="212">
        <f t="shared" si="95"/>
        <v>0</v>
      </c>
      <c r="AM716" s="214">
        <f t="shared" si="95"/>
        <v>4</v>
      </c>
      <c r="AN716" s="213">
        <f t="shared" si="95"/>
        <v>0</v>
      </c>
      <c r="AO716" s="212">
        <f t="shared" si="95"/>
        <v>0</v>
      </c>
      <c r="AP716" s="214">
        <f t="shared" si="95"/>
        <v>2</v>
      </c>
      <c r="AQ716" s="213">
        <f t="shared" si="95"/>
        <v>0</v>
      </c>
      <c r="AR716" s="212">
        <f t="shared" si="95"/>
        <v>0</v>
      </c>
      <c r="AS716" s="214">
        <f t="shared" si="95"/>
        <v>8</v>
      </c>
      <c r="AT716" s="213">
        <f t="shared" si="95"/>
        <v>0</v>
      </c>
      <c r="AU716" s="212">
        <f t="shared" si="95"/>
        <v>0</v>
      </c>
      <c r="AV716" s="214">
        <f t="shared" si="95"/>
        <v>1</v>
      </c>
      <c r="AW716" s="213">
        <f t="shared" si="95"/>
        <v>0</v>
      </c>
      <c r="AX716" s="212">
        <f t="shared" si="95"/>
        <v>0</v>
      </c>
      <c r="AY716" s="211">
        <f t="shared" si="95"/>
        <v>0</v>
      </c>
      <c r="AZ716" s="210">
        <f t="shared" si="95"/>
        <v>0</v>
      </c>
      <c r="BA716" s="210">
        <f t="shared" si="95"/>
        <v>0</v>
      </c>
      <c r="BB716" s="209">
        <f t="shared" si="95"/>
        <v>0</v>
      </c>
      <c r="BC716" s="52" t="s">
        <v>135</v>
      </c>
    </row>
    <row r="717" spans="2:62" ht="28.15" customHeight="1" x14ac:dyDescent="0.2">
      <c r="B717" s="30"/>
      <c r="C717" s="242">
        <v>1</v>
      </c>
      <c r="D717" s="44"/>
      <c r="E717" s="43"/>
      <c r="F717" s="43"/>
      <c r="G717" s="42"/>
      <c r="H717" s="223" t="s">
        <v>134</v>
      </c>
      <c r="I717" s="246">
        <v>124</v>
      </c>
      <c r="J717" s="246">
        <v>35</v>
      </c>
      <c r="K717" s="246">
        <v>9</v>
      </c>
      <c r="L717" s="41" t="s">
        <v>133</v>
      </c>
      <c r="M717" s="40" t="s">
        <v>132</v>
      </c>
      <c r="N717" s="41" t="s">
        <v>131</v>
      </c>
      <c r="O717" s="40" t="s">
        <v>132</v>
      </c>
      <c r="P717" s="41" t="s">
        <v>130</v>
      </c>
      <c r="Q717" s="40" t="s">
        <v>389</v>
      </c>
      <c r="R717" s="41" t="s">
        <v>129</v>
      </c>
      <c r="S717" s="40" t="s">
        <v>186</v>
      </c>
      <c r="T717" s="41" t="s">
        <v>128</v>
      </c>
      <c r="U717" s="40" t="s">
        <v>186</v>
      </c>
      <c r="V717" s="41" t="s">
        <v>127</v>
      </c>
      <c r="W717" s="40" t="s">
        <v>470</v>
      </c>
      <c r="X717" s="41" t="s">
        <v>126</v>
      </c>
      <c r="Y717" s="40" t="s">
        <v>121</v>
      </c>
      <c r="Z717" s="41" t="s">
        <v>125</v>
      </c>
      <c r="AA717" s="40"/>
      <c r="AB717" s="39"/>
      <c r="AC717" s="40"/>
      <c r="AD717" s="39"/>
      <c r="AE717" s="38"/>
      <c r="AF717" s="250">
        <v>5</v>
      </c>
      <c r="AG717" s="250"/>
      <c r="AH717" s="37"/>
      <c r="AI717" s="11"/>
      <c r="AJ717" s="233">
        <f>SUMPRODUCT(LEN($M717:$AA720)-LEN(SUBSTITUTE($M717:$AA720,"A", "")))</f>
        <v>55</v>
      </c>
      <c r="AK717" s="239">
        <f>SUMPRODUCT(LEN($AD717:$AD720)-LEN(SUBSTITUTE($AD717:$AD720,"A", "")))</f>
        <v>0</v>
      </c>
      <c r="AL717" s="230">
        <f>SUMPRODUCT(LEN($AC717:$AC720)-LEN(SUBSTITUTE($AC717:$AC720,"A", "")))</f>
        <v>0</v>
      </c>
      <c r="AM717" s="233">
        <f>SUMPRODUCT(LEN($M717:$AA720)-LEN(SUBSTITUTE($M717:$AA720,"S", "")))</f>
        <v>4</v>
      </c>
      <c r="AN717" s="239">
        <f>SUMPRODUCT(LEN($AD717:$AD720)-LEN(SUBSTITUTE($AD717:$AD720,"S", "")))</f>
        <v>0</v>
      </c>
      <c r="AO717" s="230">
        <f>SUMPRODUCT(LEN($AC717:$AC720)-LEN(SUBSTITUTE($AC717:$AC720,"S", "")))</f>
        <v>0</v>
      </c>
      <c r="AP717" s="233">
        <f>SUMPRODUCT(LEN($M717:$AA720)-LEN(SUBSTITUTE($M717:$AA720,"F", "")))</f>
        <v>2</v>
      </c>
      <c r="AQ717" s="239">
        <f>SUMPRODUCT(LEN($AD717:$AD720)-LEN(SUBSTITUTE($AD717:$AD720,"F", "")))</f>
        <v>0</v>
      </c>
      <c r="AR717" s="230">
        <f>SUMPRODUCT(LEN($AC717:$AC720)-LEN(SUBSTITUTE($AC717:$AC720,"F", "")))</f>
        <v>0</v>
      </c>
      <c r="AS717" s="233">
        <f>SUMPRODUCT(LEN($M717:$AA720)-LEN(SUBSTITUTE($M717:$AA720,"G", "")))</f>
        <v>8</v>
      </c>
      <c r="AT717" s="239">
        <f>SUMPRODUCT(LEN($AD717:$AD720)-LEN(SUBSTITUTE($AD717:$AD720,"G", "")))</f>
        <v>0</v>
      </c>
      <c r="AU717" s="230">
        <f>SUMPRODUCT(LEN($AC717:$AC720)-LEN(SUBSTITUTE($AC717:$AC720,"G", "")))</f>
        <v>0</v>
      </c>
      <c r="AV717" s="233">
        <f>SUMPRODUCT(LEN($L717:$AA720)-LEN(SUBSTITUTE($L717:$AA720,"M", "")))</f>
        <v>1</v>
      </c>
      <c r="AW717" s="236">
        <f>SUMPRODUCT(LEN($AD717:$AD720)-LEN(SUBSTITUTE($AD717:$AD720,"M", "")))</f>
        <v>0</v>
      </c>
      <c r="AX717" s="269">
        <f>SUMPRODUCT(LEN($AC717:$AC720)-LEN(SUBSTITUTE($AC717:$AC720,"M", "")))</f>
        <v>0</v>
      </c>
      <c r="AY717" s="291">
        <f>SUMPRODUCT(LEN($AE717:$AE720)-LEN(SUBSTITUTE($AE717:$AE720,"S", "")))</f>
        <v>0</v>
      </c>
      <c r="AZ717" s="227">
        <f>SUMPRODUCT(LEN($AE717:$AE720)-LEN(SUBSTITUTE($AE717:$AE720,"F", "")))</f>
        <v>0</v>
      </c>
      <c r="BA717" s="227">
        <f>SUMPRODUCT(LEN($AE717:$AE720)-LEN(SUBSTITUTE($AE717:$AE720,"G", "")))</f>
        <v>0</v>
      </c>
      <c r="BB717" s="294">
        <f>SUMPRODUCT(LEN($AE717:$AE720)-LEN(SUBSTITUTE($AE717:$AE720,"M", "")))</f>
        <v>0</v>
      </c>
    </row>
    <row r="718" spans="2:62" ht="28.15" customHeight="1" thickBot="1" x14ac:dyDescent="0.25">
      <c r="B718" s="30"/>
      <c r="C718" s="243"/>
      <c r="D718" s="36"/>
      <c r="E718" s="35"/>
      <c r="F718" s="35"/>
      <c r="G718" s="34"/>
      <c r="H718" s="224"/>
      <c r="I718" s="247"/>
      <c r="J718" s="247"/>
      <c r="K718" s="247"/>
      <c r="L718" s="33" t="s">
        <v>123</v>
      </c>
      <c r="M718" s="32" t="s">
        <v>186</v>
      </c>
      <c r="N718" s="33" t="s">
        <v>122</v>
      </c>
      <c r="O718" s="32" t="s">
        <v>867</v>
      </c>
      <c r="P718" s="33" t="s">
        <v>120</v>
      </c>
      <c r="Q718" s="32" t="s">
        <v>417</v>
      </c>
      <c r="R718" s="33" t="s">
        <v>119</v>
      </c>
      <c r="S718" s="32" t="s">
        <v>186</v>
      </c>
      <c r="T718" s="33" t="s">
        <v>118</v>
      </c>
      <c r="U718" s="32" t="s">
        <v>132</v>
      </c>
      <c r="V718" s="33" t="s">
        <v>117</v>
      </c>
      <c r="W718" s="32" t="s">
        <v>113</v>
      </c>
      <c r="X718" s="33" t="s">
        <v>116</v>
      </c>
      <c r="Y718" s="32" t="s">
        <v>121</v>
      </c>
      <c r="Z718" s="33" t="s">
        <v>115</v>
      </c>
      <c r="AA718" s="32"/>
      <c r="AB718" s="31"/>
      <c r="AC718" s="32"/>
      <c r="AD718" s="31"/>
      <c r="AE718" s="23"/>
      <c r="AF718" s="251"/>
      <c r="AG718" s="251"/>
      <c r="AH718" s="22"/>
      <c r="AI718" s="11"/>
      <c r="AJ718" s="265"/>
      <c r="AK718" s="267"/>
      <c r="AL718" s="263"/>
      <c r="AM718" s="265"/>
      <c r="AN718" s="267"/>
      <c r="AO718" s="263"/>
      <c r="AP718" s="265"/>
      <c r="AQ718" s="267"/>
      <c r="AR718" s="263"/>
      <c r="AS718" s="265"/>
      <c r="AT718" s="267"/>
      <c r="AU718" s="263"/>
      <c r="AV718" s="265"/>
      <c r="AW718" s="275"/>
      <c r="AX718" s="270"/>
      <c r="AY718" s="292"/>
      <c r="AZ718" s="228"/>
      <c r="BA718" s="228"/>
      <c r="BB718" s="295"/>
    </row>
    <row r="719" spans="2:62" ht="28.15" customHeight="1" x14ac:dyDescent="0.2">
      <c r="B719" s="30"/>
      <c r="C719" s="244"/>
      <c r="D719" s="29"/>
      <c r="E719" s="28"/>
      <c r="F719" s="28"/>
      <c r="G719" s="27"/>
      <c r="H719" s="225">
        <v>236</v>
      </c>
      <c r="I719" s="248"/>
      <c r="J719" s="248"/>
      <c r="K719" s="248"/>
      <c r="L719" s="26" t="s">
        <v>114</v>
      </c>
      <c r="M719" s="25" t="s">
        <v>1126</v>
      </c>
      <c r="N719" s="26" t="s">
        <v>112</v>
      </c>
      <c r="O719" s="25" t="s">
        <v>132</v>
      </c>
      <c r="P719" s="26" t="s">
        <v>111</v>
      </c>
      <c r="Q719" s="25" t="s">
        <v>377</v>
      </c>
      <c r="R719" s="26" t="s">
        <v>110</v>
      </c>
      <c r="S719" s="25" t="s">
        <v>382</v>
      </c>
      <c r="T719" s="26" t="s">
        <v>109</v>
      </c>
      <c r="U719" s="25" t="s">
        <v>454</v>
      </c>
      <c r="V719" s="26" t="s">
        <v>108</v>
      </c>
      <c r="W719" s="25" t="s">
        <v>104</v>
      </c>
      <c r="X719" s="26" t="s">
        <v>107</v>
      </c>
      <c r="Y719" s="25"/>
      <c r="Z719" s="26" t="s">
        <v>106</v>
      </c>
      <c r="AA719" s="25"/>
      <c r="AB719" s="24"/>
      <c r="AC719" s="25"/>
      <c r="AD719" s="24"/>
      <c r="AE719" s="23"/>
      <c r="AF719" s="251"/>
      <c r="AG719" s="251"/>
      <c r="AH719" s="22"/>
      <c r="AI719" s="11"/>
      <c r="AJ719" s="265"/>
      <c r="AK719" s="267"/>
      <c r="AL719" s="263"/>
      <c r="AM719" s="265"/>
      <c r="AN719" s="267"/>
      <c r="AO719" s="263"/>
      <c r="AP719" s="265"/>
      <c r="AQ719" s="267"/>
      <c r="AR719" s="263"/>
      <c r="AS719" s="265"/>
      <c r="AT719" s="267"/>
      <c r="AU719" s="263"/>
      <c r="AV719" s="265"/>
      <c r="AW719" s="275"/>
      <c r="AX719" s="270"/>
      <c r="AY719" s="292"/>
      <c r="AZ719" s="228"/>
      <c r="BA719" s="228"/>
      <c r="BB719" s="295"/>
    </row>
    <row r="720" spans="2:62" ht="28.15" customHeight="1" thickBot="1" x14ac:dyDescent="0.25">
      <c r="B720" s="30"/>
      <c r="C720" s="253"/>
      <c r="D720" s="51"/>
      <c r="E720" s="50"/>
      <c r="F720" s="50"/>
      <c r="G720" s="49"/>
      <c r="H720" s="226"/>
      <c r="I720" s="254"/>
      <c r="J720" s="254"/>
      <c r="K720" s="254"/>
      <c r="L720" s="48" t="s">
        <v>105</v>
      </c>
      <c r="M720" s="47" t="s">
        <v>1347</v>
      </c>
      <c r="N720" s="48" t="s">
        <v>103</v>
      </c>
      <c r="O720" s="47" t="s">
        <v>377</v>
      </c>
      <c r="P720" s="48" t="s">
        <v>102</v>
      </c>
      <c r="Q720" s="47" t="s">
        <v>132</v>
      </c>
      <c r="R720" s="48" t="s">
        <v>101</v>
      </c>
      <c r="S720" s="47" t="s">
        <v>377</v>
      </c>
      <c r="T720" s="48">
        <v>20</v>
      </c>
      <c r="U720" s="47" t="s">
        <v>414</v>
      </c>
      <c r="V720" s="48" t="s">
        <v>100</v>
      </c>
      <c r="W720" s="47" t="s">
        <v>104</v>
      </c>
      <c r="X720" s="48" t="s">
        <v>99</v>
      </c>
      <c r="Y720" s="47"/>
      <c r="Z720" s="48" t="s">
        <v>98</v>
      </c>
      <c r="AA720" s="47"/>
      <c r="AB720" s="16"/>
      <c r="AC720" s="47"/>
      <c r="AD720" s="16"/>
      <c r="AE720" s="46"/>
      <c r="AF720" s="255"/>
      <c r="AG720" s="255"/>
      <c r="AH720" s="45"/>
      <c r="AI720" s="11"/>
      <c r="AJ720" s="266"/>
      <c r="AK720" s="268"/>
      <c r="AL720" s="264"/>
      <c r="AM720" s="266"/>
      <c r="AN720" s="268"/>
      <c r="AO720" s="264"/>
      <c r="AP720" s="266"/>
      <c r="AQ720" s="268"/>
      <c r="AR720" s="264"/>
      <c r="AS720" s="266"/>
      <c r="AT720" s="268"/>
      <c r="AU720" s="264"/>
      <c r="AV720" s="266"/>
      <c r="AW720" s="276"/>
      <c r="AX720" s="271"/>
      <c r="AY720" s="293"/>
      <c r="AZ720" s="229"/>
      <c r="BA720" s="229"/>
      <c r="BB720" s="296"/>
    </row>
    <row r="721" spans="2:62" ht="28.15" customHeight="1" x14ac:dyDescent="0.2">
      <c r="B721" s="30"/>
      <c r="C721" s="242">
        <v>2</v>
      </c>
      <c r="D721" s="44"/>
      <c r="E721" s="43"/>
      <c r="F721" s="43"/>
      <c r="G721" s="42"/>
      <c r="H721" s="223"/>
      <c r="I721" s="246"/>
      <c r="J721" s="246"/>
      <c r="K721" s="246"/>
      <c r="L721" s="41" t="s">
        <v>133</v>
      </c>
      <c r="M721" s="40"/>
      <c r="N721" s="41" t="s">
        <v>131</v>
      </c>
      <c r="O721" s="40"/>
      <c r="P721" s="41" t="s">
        <v>130</v>
      </c>
      <c r="Q721" s="40"/>
      <c r="R721" s="41" t="s">
        <v>129</v>
      </c>
      <c r="S721" s="40"/>
      <c r="T721" s="41" t="s">
        <v>128</v>
      </c>
      <c r="U721" s="40"/>
      <c r="V721" s="41" t="s">
        <v>127</v>
      </c>
      <c r="W721" s="40"/>
      <c r="X721" s="41" t="s">
        <v>126</v>
      </c>
      <c r="Y721" s="40"/>
      <c r="Z721" s="41" t="s">
        <v>125</v>
      </c>
      <c r="AA721" s="40"/>
      <c r="AB721" s="39"/>
      <c r="AC721" s="40"/>
      <c r="AD721" s="39"/>
      <c r="AE721" s="38"/>
      <c r="AF721" s="250"/>
      <c r="AG721" s="250"/>
      <c r="AH721" s="37"/>
      <c r="AI721" s="11"/>
      <c r="AJ721" s="233">
        <f>SUMPRODUCT(LEN($M721:$AA724)-LEN(SUBSTITUTE($M721:$AA724,"A", "")))</f>
        <v>0</v>
      </c>
      <c r="AK721" s="239">
        <f>SUMPRODUCT(LEN($AD721:$AD724)-LEN(SUBSTITUTE($AD721:$AD724,"A", "")))</f>
        <v>0</v>
      </c>
      <c r="AL721" s="230">
        <f>SUMPRODUCT(LEN($AC721:$AC724)-LEN(SUBSTITUTE($AC721:$AC724,"A", "")))</f>
        <v>0</v>
      </c>
      <c r="AM721" s="233">
        <f>SUMPRODUCT(LEN($M721:$AA724)-LEN(SUBSTITUTE($M721:$AA724,"S", "")))</f>
        <v>0</v>
      </c>
      <c r="AN721" s="239">
        <f>SUMPRODUCT(LEN($AD721:$AD724)-LEN(SUBSTITUTE($AD721:$AD724,"S", "")))</f>
        <v>0</v>
      </c>
      <c r="AO721" s="230">
        <f>SUMPRODUCT(LEN($AC721:$AC724)-LEN(SUBSTITUTE($AC721:$AC724,"S", "")))</f>
        <v>0</v>
      </c>
      <c r="AP721" s="233">
        <f>SUMPRODUCT(LEN($M721:$AA724)-LEN(SUBSTITUTE($M721:$AA724,"F", "")))</f>
        <v>0</v>
      </c>
      <c r="AQ721" s="239">
        <f>SUMPRODUCT(LEN($AD721:$AD724)-LEN(SUBSTITUTE($AD721:$AD724,"F", "")))</f>
        <v>0</v>
      </c>
      <c r="AR721" s="230">
        <f>SUMPRODUCT(LEN($AC721:$AC724)-LEN(SUBSTITUTE($AC721:$AC724,"F", "")))</f>
        <v>0</v>
      </c>
      <c r="AS721" s="233">
        <f>SUMPRODUCT(LEN($M721:$AA724)-LEN(SUBSTITUTE($M721:$AA724,"G", "")))</f>
        <v>0</v>
      </c>
      <c r="AT721" s="239">
        <f>SUMPRODUCT(LEN($AD721:$AD724)-LEN(SUBSTITUTE($AD721:$AD724,"G", "")))</f>
        <v>0</v>
      </c>
      <c r="AU721" s="230">
        <f>SUMPRODUCT(LEN($AC721:$AC724)-LEN(SUBSTITUTE($AC721:$AC724,"G", "")))</f>
        <v>0</v>
      </c>
      <c r="AV721" s="233">
        <f>SUMPRODUCT(LEN($L721:$AA724)-LEN(SUBSTITUTE($L721:$AA724,"M", "")))</f>
        <v>0</v>
      </c>
      <c r="AW721" s="236">
        <f>SUMPRODUCT(LEN($AD721:$AD724)-LEN(SUBSTITUTE($AD721:$AD724,"M", "")))</f>
        <v>0</v>
      </c>
      <c r="AX721" s="269">
        <f>SUMPRODUCT(LEN($AC721:$AC724)-LEN(SUBSTITUTE($AC721:$AC724,"M", "")))</f>
        <v>0</v>
      </c>
      <c r="AY721" s="291">
        <f>SUMPRODUCT(LEN($AE721:$AE724)-LEN(SUBSTITUTE($AE721:$AE724,"S", "")))</f>
        <v>0</v>
      </c>
      <c r="AZ721" s="227">
        <f>SUMPRODUCT(LEN($AE721:$AE724)-LEN(SUBSTITUTE($AE721:$AE724,"F", "")))</f>
        <v>0</v>
      </c>
      <c r="BA721" s="227">
        <f>SUMPRODUCT(LEN($AE721:$AE724)-LEN(SUBSTITUTE($AE721:$AE724,"G", "")))</f>
        <v>0</v>
      </c>
      <c r="BB721" s="294">
        <f>SUMPRODUCT(LEN($AE721:$AE724)-LEN(SUBSTITUTE($AE721:$AE724,"M", "")))</f>
        <v>0</v>
      </c>
    </row>
    <row r="722" spans="2:62" ht="28.15" customHeight="1" thickBot="1" x14ac:dyDescent="0.25">
      <c r="B722" s="30"/>
      <c r="C722" s="243"/>
      <c r="D722" s="36"/>
      <c r="E722" s="35"/>
      <c r="F722" s="35"/>
      <c r="G722" s="34"/>
      <c r="H722" s="224"/>
      <c r="I722" s="247"/>
      <c r="J722" s="247"/>
      <c r="K722" s="247"/>
      <c r="L722" s="33" t="s">
        <v>123</v>
      </c>
      <c r="M722" s="32"/>
      <c r="N722" s="33" t="s">
        <v>122</v>
      </c>
      <c r="O722" s="32"/>
      <c r="P722" s="33" t="s">
        <v>120</v>
      </c>
      <c r="Q722" s="32"/>
      <c r="R722" s="33" t="s">
        <v>119</v>
      </c>
      <c r="S722" s="32"/>
      <c r="T722" s="33" t="s">
        <v>118</v>
      </c>
      <c r="U722" s="32"/>
      <c r="V722" s="33" t="s">
        <v>117</v>
      </c>
      <c r="W722" s="32"/>
      <c r="X722" s="33" t="s">
        <v>116</v>
      </c>
      <c r="Y722" s="32"/>
      <c r="Z722" s="33" t="s">
        <v>115</v>
      </c>
      <c r="AA722" s="32"/>
      <c r="AB722" s="31"/>
      <c r="AC722" s="32"/>
      <c r="AD722" s="31"/>
      <c r="AE722" s="23"/>
      <c r="AF722" s="251"/>
      <c r="AG722" s="251"/>
      <c r="AH722" s="22"/>
      <c r="AI722" s="11"/>
      <c r="AJ722" s="265"/>
      <c r="AK722" s="267"/>
      <c r="AL722" s="263"/>
      <c r="AM722" s="265"/>
      <c r="AN722" s="267"/>
      <c r="AO722" s="263"/>
      <c r="AP722" s="265"/>
      <c r="AQ722" s="267"/>
      <c r="AR722" s="263"/>
      <c r="AS722" s="265"/>
      <c r="AT722" s="267"/>
      <c r="AU722" s="263"/>
      <c r="AV722" s="265"/>
      <c r="AW722" s="275"/>
      <c r="AX722" s="270"/>
      <c r="AY722" s="292"/>
      <c r="AZ722" s="228"/>
      <c r="BA722" s="228"/>
      <c r="BB722" s="295"/>
    </row>
    <row r="723" spans="2:62" ht="28.15" customHeight="1" x14ac:dyDescent="0.2">
      <c r="B723" s="30"/>
      <c r="C723" s="244"/>
      <c r="D723" s="29"/>
      <c r="E723" s="28"/>
      <c r="F723" s="28"/>
      <c r="G723" s="27"/>
      <c r="H723" s="225"/>
      <c r="I723" s="248"/>
      <c r="J723" s="248"/>
      <c r="K723" s="248"/>
      <c r="L723" s="26" t="s">
        <v>114</v>
      </c>
      <c r="M723" s="25"/>
      <c r="N723" s="26" t="s">
        <v>112</v>
      </c>
      <c r="O723" s="25"/>
      <c r="P723" s="26" t="s">
        <v>111</v>
      </c>
      <c r="Q723" s="25"/>
      <c r="R723" s="26" t="s">
        <v>110</v>
      </c>
      <c r="S723" s="25"/>
      <c r="T723" s="26" t="s">
        <v>109</v>
      </c>
      <c r="U723" s="25"/>
      <c r="V723" s="26" t="s">
        <v>108</v>
      </c>
      <c r="W723" s="25"/>
      <c r="X723" s="26" t="s">
        <v>107</v>
      </c>
      <c r="Y723" s="25"/>
      <c r="Z723" s="26" t="s">
        <v>106</v>
      </c>
      <c r="AA723" s="25"/>
      <c r="AB723" s="24"/>
      <c r="AC723" s="25"/>
      <c r="AD723" s="24"/>
      <c r="AE723" s="23"/>
      <c r="AF723" s="251"/>
      <c r="AG723" s="251"/>
      <c r="AH723" s="22"/>
      <c r="AI723" s="11"/>
      <c r="AJ723" s="265"/>
      <c r="AK723" s="267"/>
      <c r="AL723" s="263"/>
      <c r="AM723" s="265"/>
      <c r="AN723" s="267"/>
      <c r="AO723" s="263"/>
      <c r="AP723" s="265"/>
      <c r="AQ723" s="267"/>
      <c r="AR723" s="263"/>
      <c r="AS723" s="265"/>
      <c r="AT723" s="267"/>
      <c r="AU723" s="263"/>
      <c r="AV723" s="265"/>
      <c r="AW723" s="275"/>
      <c r="AX723" s="270"/>
      <c r="AY723" s="292"/>
      <c r="AZ723" s="228"/>
      <c r="BA723" s="228"/>
      <c r="BB723" s="295"/>
    </row>
    <row r="724" spans="2:62" ht="28.15" customHeight="1" thickBot="1" x14ac:dyDescent="0.25">
      <c r="B724" s="30"/>
      <c r="C724" s="253"/>
      <c r="D724" s="51"/>
      <c r="E724" s="50"/>
      <c r="F724" s="50"/>
      <c r="G724" s="49"/>
      <c r="H724" s="226"/>
      <c r="I724" s="254"/>
      <c r="J724" s="254"/>
      <c r="K724" s="254"/>
      <c r="L724" s="48" t="s">
        <v>105</v>
      </c>
      <c r="M724" s="47"/>
      <c r="N724" s="48" t="s">
        <v>103</v>
      </c>
      <c r="O724" s="47"/>
      <c r="P724" s="48" t="s">
        <v>102</v>
      </c>
      <c r="Q724" s="47"/>
      <c r="R724" s="48" t="s">
        <v>101</v>
      </c>
      <c r="S724" s="47"/>
      <c r="T724" s="48">
        <v>20</v>
      </c>
      <c r="U724" s="47"/>
      <c r="V724" s="48" t="s">
        <v>100</v>
      </c>
      <c r="W724" s="47"/>
      <c r="X724" s="48" t="s">
        <v>99</v>
      </c>
      <c r="Y724" s="47"/>
      <c r="Z724" s="48" t="s">
        <v>98</v>
      </c>
      <c r="AA724" s="47"/>
      <c r="AB724" s="16"/>
      <c r="AC724" s="47"/>
      <c r="AD724" s="16"/>
      <c r="AE724" s="46"/>
      <c r="AF724" s="255"/>
      <c r="AG724" s="255"/>
      <c r="AH724" s="45"/>
      <c r="AI724" s="11"/>
      <c r="AJ724" s="266"/>
      <c r="AK724" s="268"/>
      <c r="AL724" s="264"/>
      <c r="AM724" s="266"/>
      <c r="AN724" s="268"/>
      <c r="AO724" s="264"/>
      <c r="AP724" s="266"/>
      <c r="AQ724" s="268"/>
      <c r="AR724" s="264"/>
      <c r="AS724" s="266"/>
      <c r="AT724" s="268"/>
      <c r="AU724" s="264"/>
      <c r="AV724" s="266"/>
      <c r="AW724" s="276"/>
      <c r="AX724" s="271"/>
      <c r="AY724" s="293"/>
      <c r="AZ724" s="229"/>
      <c r="BA724" s="229"/>
      <c r="BB724" s="296"/>
    </row>
    <row r="725" spans="2:62" ht="28.15" customHeight="1" x14ac:dyDescent="0.2">
      <c r="B725" s="30"/>
      <c r="C725" s="242">
        <v>3</v>
      </c>
      <c r="D725" s="44"/>
      <c r="E725" s="43"/>
      <c r="F725" s="43"/>
      <c r="G725" s="42"/>
      <c r="H725" s="223"/>
      <c r="I725" s="246"/>
      <c r="J725" s="246"/>
      <c r="K725" s="246"/>
      <c r="L725" s="41" t="s">
        <v>133</v>
      </c>
      <c r="M725" s="40"/>
      <c r="N725" s="41" t="s">
        <v>131</v>
      </c>
      <c r="O725" s="40"/>
      <c r="P725" s="41" t="s">
        <v>130</v>
      </c>
      <c r="Q725" s="40"/>
      <c r="R725" s="41" t="s">
        <v>129</v>
      </c>
      <c r="S725" s="40"/>
      <c r="T725" s="41" t="s">
        <v>128</v>
      </c>
      <c r="U725" s="40"/>
      <c r="V725" s="41" t="s">
        <v>127</v>
      </c>
      <c r="W725" s="40"/>
      <c r="X725" s="41" t="s">
        <v>126</v>
      </c>
      <c r="Y725" s="40"/>
      <c r="Z725" s="41" t="s">
        <v>125</v>
      </c>
      <c r="AA725" s="40"/>
      <c r="AB725" s="39"/>
      <c r="AC725" s="40"/>
      <c r="AD725" s="39"/>
      <c r="AE725" s="38"/>
      <c r="AF725" s="250"/>
      <c r="AG725" s="250"/>
      <c r="AH725" s="37"/>
      <c r="AI725" s="11"/>
      <c r="AJ725" s="233">
        <f>SUMPRODUCT(LEN($M725:$AA728)-LEN(SUBSTITUTE($M725:$AA728,"A", "")))</f>
        <v>0</v>
      </c>
      <c r="AK725" s="239">
        <f>SUMPRODUCT(LEN($AD725:$AD728)-LEN(SUBSTITUTE($AD725:$AD728,"A", "")))</f>
        <v>0</v>
      </c>
      <c r="AL725" s="230">
        <f>SUMPRODUCT(LEN($AC725:$AC728)-LEN(SUBSTITUTE($AC725:$AC728,"A", "")))</f>
        <v>0</v>
      </c>
      <c r="AM725" s="233">
        <f>SUMPRODUCT(LEN($M725:$AA728)-LEN(SUBSTITUTE($M725:$AA728,"S", "")))</f>
        <v>0</v>
      </c>
      <c r="AN725" s="239">
        <f>SUMPRODUCT(LEN($AD725:$AD728)-LEN(SUBSTITUTE($AD725:$AD728,"S", "")))</f>
        <v>0</v>
      </c>
      <c r="AO725" s="230">
        <f>SUMPRODUCT(LEN($AC725:$AC728)-LEN(SUBSTITUTE($AC725:$AC728,"S", "")))</f>
        <v>0</v>
      </c>
      <c r="AP725" s="233">
        <f>SUMPRODUCT(LEN($M725:$AA728)-LEN(SUBSTITUTE($M725:$AA728,"F", "")))</f>
        <v>0</v>
      </c>
      <c r="AQ725" s="239">
        <f>SUMPRODUCT(LEN($AD725:$AD728)-LEN(SUBSTITUTE($AD725:$AD728,"F", "")))</f>
        <v>0</v>
      </c>
      <c r="AR725" s="230">
        <f>SUMPRODUCT(LEN($AC725:$AC728)-LEN(SUBSTITUTE($AC725:$AC728,"F", "")))</f>
        <v>0</v>
      </c>
      <c r="AS725" s="233">
        <f>SUMPRODUCT(LEN($M725:$AA728)-LEN(SUBSTITUTE($M725:$AA728,"G", "")))</f>
        <v>0</v>
      </c>
      <c r="AT725" s="239">
        <f>SUMPRODUCT(LEN($AD725:$AD728)-LEN(SUBSTITUTE($AD725:$AD728,"G", "")))</f>
        <v>0</v>
      </c>
      <c r="AU725" s="230">
        <f>SUMPRODUCT(LEN($AC725:$AC728)-LEN(SUBSTITUTE($AC725:$AC728,"G", "")))</f>
        <v>0</v>
      </c>
      <c r="AV725" s="233">
        <f>SUMPRODUCT(LEN($L725:$AA728)-LEN(SUBSTITUTE($L725:$AA728,"M", "")))</f>
        <v>0</v>
      </c>
      <c r="AW725" s="236">
        <f>SUMPRODUCT(LEN($AD725:$AD728)-LEN(SUBSTITUTE($AD725:$AD728,"M", "")))</f>
        <v>0</v>
      </c>
      <c r="AX725" s="269">
        <f>SUMPRODUCT(LEN($AC725:$AC728)-LEN(SUBSTITUTE($AC725:$AC728,"M", "")))</f>
        <v>0</v>
      </c>
      <c r="AY725" s="291">
        <f>SUMPRODUCT(LEN($AE725:$AE728)-LEN(SUBSTITUTE($AE725:$AE728,"S", "")))</f>
        <v>0</v>
      </c>
      <c r="AZ725" s="227">
        <f>SUMPRODUCT(LEN($AE725:$AE728)-LEN(SUBSTITUTE($AE725:$AE728,"F", "")))</f>
        <v>0</v>
      </c>
      <c r="BA725" s="227">
        <f>SUMPRODUCT(LEN($AE725:$AE728)-LEN(SUBSTITUTE($AE725:$AE728,"G", "")))</f>
        <v>0</v>
      </c>
      <c r="BB725" s="294">
        <f>SUMPRODUCT(LEN($AE725:$AE728)-LEN(SUBSTITUTE($AE725:$AE728,"M", "")))</f>
        <v>0</v>
      </c>
    </row>
    <row r="726" spans="2:62" ht="28.15" customHeight="1" thickBot="1" x14ac:dyDescent="0.25">
      <c r="B726" s="30"/>
      <c r="C726" s="243"/>
      <c r="D726" s="36"/>
      <c r="E726" s="35"/>
      <c r="F726" s="35"/>
      <c r="G726" s="34"/>
      <c r="H726" s="224"/>
      <c r="I726" s="247"/>
      <c r="J726" s="247"/>
      <c r="K726" s="247"/>
      <c r="L726" s="33" t="s">
        <v>123</v>
      </c>
      <c r="M726" s="32"/>
      <c r="N726" s="33" t="s">
        <v>122</v>
      </c>
      <c r="O726" s="32"/>
      <c r="P726" s="33" t="s">
        <v>120</v>
      </c>
      <c r="Q726" s="32"/>
      <c r="R726" s="33" t="s">
        <v>119</v>
      </c>
      <c r="S726" s="32"/>
      <c r="T726" s="33" t="s">
        <v>118</v>
      </c>
      <c r="U726" s="32"/>
      <c r="V726" s="33" t="s">
        <v>117</v>
      </c>
      <c r="W726" s="32"/>
      <c r="X726" s="33" t="s">
        <v>116</v>
      </c>
      <c r="Y726" s="32"/>
      <c r="Z726" s="33" t="s">
        <v>115</v>
      </c>
      <c r="AA726" s="32"/>
      <c r="AB726" s="31"/>
      <c r="AC726" s="32"/>
      <c r="AD726" s="31"/>
      <c r="AE726" s="23"/>
      <c r="AF726" s="251"/>
      <c r="AG726" s="251"/>
      <c r="AH726" s="22"/>
      <c r="AI726" s="11"/>
      <c r="AJ726" s="265"/>
      <c r="AK726" s="267"/>
      <c r="AL726" s="263"/>
      <c r="AM726" s="265"/>
      <c r="AN726" s="267"/>
      <c r="AO726" s="263"/>
      <c r="AP726" s="265"/>
      <c r="AQ726" s="267"/>
      <c r="AR726" s="263"/>
      <c r="AS726" s="265"/>
      <c r="AT726" s="267"/>
      <c r="AU726" s="263"/>
      <c r="AV726" s="265"/>
      <c r="AW726" s="275"/>
      <c r="AX726" s="270"/>
      <c r="AY726" s="292"/>
      <c r="AZ726" s="228"/>
      <c r="BA726" s="228"/>
      <c r="BB726" s="295"/>
    </row>
    <row r="727" spans="2:62" ht="28.15" customHeight="1" x14ac:dyDescent="0.2">
      <c r="B727" s="30"/>
      <c r="C727" s="244"/>
      <c r="D727" s="29"/>
      <c r="E727" s="28"/>
      <c r="F727" s="28"/>
      <c r="G727" s="27"/>
      <c r="H727" s="225"/>
      <c r="I727" s="248"/>
      <c r="J727" s="248"/>
      <c r="K727" s="248"/>
      <c r="L727" s="26" t="s">
        <v>114</v>
      </c>
      <c r="M727" s="25"/>
      <c r="N727" s="26" t="s">
        <v>112</v>
      </c>
      <c r="O727" s="25"/>
      <c r="P727" s="26" t="s">
        <v>111</v>
      </c>
      <c r="Q727" s="25"/>
      <c r="R727" s="26" t="s">
        <v>110</v>
      </c>
      <c r="S727" s="25"/>
      <c r="T727" s="26" t="s">
        <v>109</v>
      </c>
      <c r="U727" s="25"/>
      <c r="V727" s="26" t="s">
        <v>108</v>
      </c>
      <c r="W727" s="25"/>
      <c r="X727" s="26" t="s">
        <v>107</v>
      </c>
      <c r="Y727" s="25"/>
      <c r="Z727" s="26" t="s">
        <v>106</v>
      </c>
      <c r="AA727" s="25"/>
      <c r="AB727" s="24"/>
      <c r="AC727" s="25"/>
      <c r="AD727" s="24"/>
      <c r="AE727" s="23"/>
      <c r="AF727" s="251"/>
      <c r="AG727" s="251"/>
      <c r="AH727" s="22"/>
      <c r="AI727" s="11"/>
      <c r="AJ727" s="265"/>
      <c r="AK727" s="267"/>
      <c r="AL727" s="263"/>
      <c r="AM727" s="265"/>
      <c r="AN727" s="267"/>
      <c r="AO727" s="263"/>
      <c r="AP727" s="265"/>
      <c r="AQ727" s="267"/>
      <c r="AR727" s="263"/>
      <c r="AS727" s="265"/>
      <c r="AT727" s="267"/>
      <c r="AU727" s="263"/>
      <c r="AV727" s="265"/>
      <c r="AW727" s="275"/>
      <c r="AX727" s="270"/>
      <c r="AY727" s="292"/>
      <c r="AZ727" s="228"/>
      <c r="BA727" s="228"/>
      <c r="BB727" s="295"/>
    </row>
    <row r="728" spans="2:62" ht="28.15" customHeight="1" thickBot="1" x14ac:dyDescent="0.25">
      <c r="B728" s="21"/>
      <c r="C728" s="245"/>
      <c r="D728" s="20"/>
      <c r="E728" s="19"/>
      <c r="F728" s="19"/>
      <c r="G728" s="18"/>
      <c r="H728" s="226"/>
      <c r="I728" s="249"/>
      <c r="J728" s="249"/>
      <c r="K728" s="249"/>
      <c r="L728" s="17" t="s">
        <v>105</v>
      </c>
      <c r="M728" s="15"/>
      <c r="N728" s="17" t="s">
        <v>103</v>
      </c>
      <c r="O728" s="15"/>
      <c r="P728" s="17" t="s">
        <v>102</v>
      </c>
      <c r="Q728" s="15"/>
      <c r="R728" s="17" t="s">
        <v>101</v>
      </c>
      <c r="S728" s="15"/>
      <c r="T728" s="17">
        <v>20</v>
      </c>
      <c r="U728" s="15"/>
      <c r="V728" s="17" t="s">
        <v>100</v>
      </c>
      <c r="W728" s="15"/>
      <c r="X728" s="17" t="s">
        <v>99</v>
      </c>
      <c r="Y728" s="15"/>
      <c r="Z728" s="17" t="s">
        <v>98</v>
      </c>
      <c r="AA728" s="15"/>
      <c r="AB728" s="16"/>
      <c r="AC728" s="15"/>
      <c r="AD728" s="14"/>
      <c r="AE728" s="13"/>
      <c r="AF728" s="252"/>
      <c r="AG728" s="252"/>
      <c r="AH728" s="12"/>
      <c r="AI728" s="11"/>
      <c r="AJ728" s="266"/>
      <c r="AK728" s="268"/>
      <c r="AL728" s="264"/>
      <c r="AM728" s="266"/>
      <c r="AN728" s="268"/>
      <c r="AO728" s="264"/>
      <c r="AP728" s="266"/>
      <c r="AQ728" s="268"/>
      <c r="AR728" s="264"/>
      <c r="AS728" s="266"/>
      <c r="AT728" s="268"/>
      <c r="AU728" s="264"/>
      <c r="AV728" s="266"/>
      <c r="AW728" s="276"/>
      <c r="AX728" s="271"/>
      <c r="AY728" s="293"/>
      <c r="AZ728" s="229"/>
      <c r="BA728" s="229"/>
      <c r="BB728" s="296"/>
    </row>
    <row r="729" spans="2:62" ht="85.9" customHeight="1" thickTop="1" thickBot="1" x14ac:dyDescent="0.35">
      <c r="B729" s="105" t="s">
        <v>174</v>
      </c>
      <c r="C729" s="95" t="s">
        <v>173</v>
      </c>
      <c r="D729" s="100" t="s">
        <v>172</v>
      </c>
      <c r="E729" s="104" t="s">
        <v>171</v>
      </c>
      <c r="F729" s="103"/>
      <c r="G729" s="102"/>
      <c r="H729" s="101" t="s">
        <v>170</v>
      </c>
      <c r="I729" s="100" t="s">
        <v>96</v>
      </c>
      <c r="J729" s="100" t="s">
        <v>169</v>
      </c>
      <c r="K729" s="100" t="s">
        <v>97</v>
      </c>
      <c r="L729" s="256" t="s">
        <v>168</v>
      </c>
      <c r="M729" s="262"/>
      <c r="N729" s="256" t="s">
        <v>167</v>
      </c>
      <c r="O729" s="262"/>
      <c r="P729" s="256" t="s">
        <v>167</v>
      </c>
      <c r="Q729" s="257"/>
      <c r="R729" s="256" t="s">
        <v>167</v>
      </c>
      <c r="S729" s="257"/>
      <c r="T729" s="256" t="s">
        <v>167</v>
      </c>
      <c r="U729" s="257"/>
      <c r="V729" s="256" t="s">
        <v>167</v>
      </c>
      <c r="W729" s="257"/>
      <c r="X729" s="256" t="s">
        <v>167</v>
      </c>
      <c r="Y729" s="257"/>
      <c r="Z729" s="256" t="s">
        <v>167</v>
      </c>
      <c r="AA729" s="257"/>
      <c r="AB729" s="261" t="s">
        <v>166</v>
      </c>
      <c r="AC729" s="257"/>
      <c r="AD729" s="101" t="s">
        <v>165</v>
      </c>
      <c r="AE729" s="101" t="s">
        <v>164</v>
      </c>
      <c r="AF729" s="100" t="s">
        <v>163</v>
      </c>
      <c r="AG729" s="100" t="s">
        <v>162</v>
      </c>
      <c r="AH729" s="99" t="s">
        <v>161</v>
      </c>
      <c r="AI729" s="98"/>
      <c r="AJ729" s="96" t="s">
        <v>160</v>
      </c>
      <c r="AK729" s="95" t="s">
        <v>159</v>
      </c>
      <c r="AL729" s="94" t="s">
        <v>158</v>
      </c>
      <c r="AM729" s="96" t="s">
        <v>157</v>
      </c>
      <c r="AN729" s="95" t="s">
        <v>156</v>
      </c>
      <c r="AO729" s="94" t="s">
        <v>155</v>
      </c>
      <c r="AP729" s="96" t="s">
        <v>154</v>
      </c>
      <c r="AQ729" s="95" t="s">
        <v>153</v>
      </c>
      <c r="AR729" s="97" t="s">
        <v>152</v>
      </c>
      <c r="AS729" s="96" t="s">
        <v>151</v>
      </c>
      <c r="AT729" s="95" t="s">
        <v>150</v>
      </c>
      <c r="AU729" s="94" t="s">
        <v>149</v>
      </c>
      <c r="AV729" s="96" t="s">
        <v>148</v>
      </c>
      <c r="AW729" s="95" t="s">
        <v>147</v>
      </c>
      <c r="AX729" s="94" t="s">
        <v>146</v>
      </c>
      <c r="AY729" s="93" t="s">
        <v>145</v>
      </c>
      <c r="AZ729" s="92" t="s">
        <v>144</v>
      </c>
      <c r="BA729" s="92" t="s">
        <v>143</v>
      </c>
      <c r="BB729" s="91" t="s">
        <v>142</v>
      </c>
    </row>
    <row r="730" spans="2:62" ht="48" thickBot="1" x14ac:dyDescent="0.3">
      <c r="B730" s="90" t="s">
        <v>198</v>
      </c>
      <c r="C730" s="89"/>
      <c r="D730" s="88"/>
      <c r="E730" s="258"/>
      <c r="F730" s="259"/>
      <c r="G730" s="260"/>
      <c r="H730" s="87" t="s">
        <v>140</v>
      </c>
      <c r="I730" s="86"/>
      <c r="J730" s="86"/>
      <c r="K730" s="85"/>
      <c r="L730" s="84"/>
      <c r="M730" s="81"/>
      <c r="N730" s="84"/>
      <c r="O730" s="81"/>
      <c r="P730" s="84"/>
      <c r="Q730" s="81"/>
      <c r="R730" s="84"/>
      <c r="S730" s="81"/>
      <c r="T730" s="84"/>
      <c r="U730" s="81"/>
      <c r="V730" s="84"/>
      <c r="W730" s="81"/>
      <c r="X730" s="84"/>
      <c r="Y730" s="81"/>
      <c r="Z730" s="84"/>
      <c r="AA730" s="83"/>
      <c r="AB730" s="82" t="s">
        <v>139</v>
      </c>
      <c r="AC730" s="81"/>
      <c r="AD730" s="81"/>
      <c r="AE730" s="81"/>
      <c r="AF730" s="80"/>
      <c r="AG730" s="80"/>
      <c r="AH730" s="60"/>
      <c r="AI730" s="79" t="s">
        <v>138</v>
      </c>
      <c r="AJ730" s="78">
        <f t="shared" ref="AJ730:BB730" si="96">SUM(AJ732:AJ743)</f>
        <v>37</v>
      </c>
      <c r="AK730" s="77">
        <f t="shared" si="96"/>
        <v>8</v>
      </c>
      <c r="AL730" s="76">
        <f t="shared" si="96"/>
        <v>0</v>
      </c>
      <c r="AM730" s="78">
        <f t="shared" si="96"/>
        <v>3</v>
      </c>
      <c r="AN730" s="77">
        <f t="shared" si="96"/>
        <v>1</v>
      </c>
      <c r="AO730" s="76">
        <f t="shared" si="96"/>
        <v>0</v>
      </c>
      <c r="AP730" s="78">
        <f t="shared" si="96"/>
        <v>1</v>
      </c>
      <c r="AQ730" s="77">
        <f t="shared" si="96"/>
        <v>0</v>
      </c>
      <c r="AR730" s="76">
        <f t="shared" si="96"/>
        <v>0</v>
      </c>
      <c r="AS730" s="78">
        <f t="shared" si="96"/>
        <v>10</v>
      </c>
      <c r="AT730" s="77">
        <f t="shared" si="96"/>
        <v>1</v>
      </c>
      <c r="AU730" s="76">
        <f t="shared" si="96"/>
        <v>0</v>
      </c>
      <c r="AV730" s="78">
        <f t="shared" si="96"/>
        <v>0</v>
      </c>
      <c r="AW730" s="77">
        <f t="shared" si="96"/>
        <v>0</v>
      </c>
      <c r="AX730" s="76">
        <f t="shared" si="96"/>
        <v>0</v>
      </c>
      <c r="AY730" s="75">
        <f t="shared" si="96"/>
        <v>0</v>
      </c>
      <c r="AZ730" s="74">
        <f t="shared" si="96"/>
        <v>0</v>
      </c>
      <c r="BA730" s="74">
        <f t="shared" si="96"/>
        <v>0</v>
      </c>
      <c r="BB730" s="73">
        <f t="shared" si="96"/>
        <v>0</v>
      </c>
      <c r="BC730" s="72" t="s">
        <v>137</v>
      </c>
      <c r="BF730" s="5">
        <f>SUM(AJ730:AL730)/$BG$5</f>
        <v>45</v>
      </c>
      <c r="BG730" s="5">
        <f>SUM(AM730:AO730,AY730)/$BG$5</f>
        <v>4</v>
      </c>
      <c r="BH730" s="5">
        <f>SUM(AP730:AR730,AZ730)/$BG$5</f>
        <v>1</v>
      </c>
      <c r="BI730" s="5">
        <f>SUM(AS730:AU730,BA730)/$BG$5</f>
        <v>11</v>
      </c>
      <c r="BJ730" s="5">
        <f>SUM(AV730:AX730,BB730)/$BG$5</f>
        <v>0</v>
      </c>
    </row>
    <row r="731" spans="2:62" ht="37.5" thickBot="1" x14ac:dyDescent="0.3">
      <c r="B731" s="71"/>
      <c r="C731" s="70"/>
      <c r="D731" s="69"/>
      <c r="E731" s="68"/>
      <c r="F731" s="68"/>
      <c r="G731" s="67"/>
      <c r="H731" s="66"/>
      <c r="I731" s="64"/>
      <c r="J731" s="64"/>
      <c r="K731" s="65"/>
      <c r="L731" s="64"/>
      <c r="M731" s="62"/>
      <c r="N731" s="64"/>
      <c r="O731" s="62"/>
      <c r="P731" s="64"/>
      <c r="Q731" s="62"/>
      <c r="R731" s="64"/>
      <c r="S731" s="62"/>
      <c r="T731" s="64"/>
      <c r="U731" s="62"/>
      <c r="V731" s="64"/>
      <c r="W731" s="62"/>
      <c r="X731" s="64"/>
      <c r="Y731" s="62"/>
      <c r="Z731" s="64"/>
      <c r="AA731" s="62"/>
      <c r="AB731" s="63"/>
      <c r="AC731" s="62"/>
      <c r="AD731" s="62"/>
      <c r="AE731" s="62"/>
      <c r="AF731" s="61"/>
      <c r="AG731" s="61"/>
      <c r="AH731" s="60"/>
      <c r="AI731" s="59" t="s">
        <v>136</v>
      </c>
      <c r="AJ731" s="214">
        <f t="shared" ref="AJ731:BB731" si="97">AJ730/1</f>
        <v>37</v>
      </c>
      <c r="AK731" s="213">
        <f t="shared" si="97"/>
        <v>8</v>
      </c>
      <c r="AL731" s="212">
        <f t="shared" si="97"/>
        <v>0</v>
      </c>
      <c r="AM731" s="214">
        <f t="shared" si="97"/>
        <v>3</v>
      </c>
      <c r="AN731" s="213">
        <f t="shared" si="97"/>
        <v>1</v>
      </c>
      <c r="AO731" s="212">
        <f t="shared" si="97"/>
        <v>0</v>
      </c>
      <c r="AP731" s="214">
        <f t="shared" si="97"/>
        <v>1</v>
      </c>
      <c r="AQ731" s="213">
        <f t="shared" si="97"/>
        <v>0</v>
      </c>
      <c r="AR731" s="212">
        <f t="shared" si="97"/>
        <v>0</v>
      </c>
      <c r="AS731" s="214">
        <f t="shared" si="97"/>
        <v>10</v>
      </c>
      <c r="AT731" s="213">
        <f t="shared" si="97"/>
        <v>1</v>
      </c>
      <c r="AU731" s="212">
        <f t="shared" si="97"/>
        <v>0</v>
      </c>
      <c r="AV731" s="214">
        <f t="shared" si="97"/>
        <v>0</v>
      </c>
      <c r="AW731" s="213">
        <f t="shared" si="97"/>
        <v>0</v>
      </c>
      <c r="AX731" s="212">
        <f t="shared" si="97"/>
        <v>0</v>
      </c>
      <c r="AY731" s="211">
        <f t="shared" si="97"/>
        <v>0</v>
      </c>
      <c r="AZ731" s="210">
        <f t="shared" si="97"/>
        <v>0</v>
      </c>
      <c r="BA731" s="210">
        <f t="shared" si="97"/>
        <v>0</v>
      </c>
      <c r="BB731" s="209">
        <f t="shared" si="97"/>
        <v>0</v>
      </c>
      <c r="BC731" s="52" t="s">
        <v>135</v>
      </c>
    </row>
    <row r="732" spans="2:62" ht="28.15" customHeight="1" x14ac:dyDescent="0.2">
      <c r="B732" s="30"/>
      <c r="C732" s="242">
        <v>1</v>
      </c>
      <c r="D732" s="44"/>
      <c r="E732" s="43"/>
      <c r="F732" s="43"/>
      <c r="G732" s="42"/>
      <c r="H732" s="223" t="s">
        <v>134</v>
      </c>
      <c r="I732" s="246">
        <v>75</v>
      </c>
      <c r="J732" s="246">
        <v>29</v>
      </c>
      <c r="K732" s="246">
        <v>8</v>
      </c>
      <c r="L732" s="41" t="s">
        <v>133</v>
      </c>
      <c r="M732" s="40" t="s">
        <v>132</v>
      </c>
      <c r="N732" s="41" t="s">
        <v>131</v>
      </c>
      <c r="O732" s="40" t="s">
        <v>132</v>
      </c>
      <c r="P732" s="41" t="s">
        <v>130</v>
      </c>
      <c r="Q732" s="40" t="s">
        <v>399</v>
      </c>
      <c r="R732" s="41" t="s">
        <v>129</v>
      </c>
      <c r="S732" s="40" t="s">
        <v>186</v>
      </c>
      <c r="T732" s="41" t="s">
        <v>128</v>
      </c>
      <c r="U732" s="40" t="s">
        <v>470</v>
      </c>
      <c r="V732" s="41" t="s">
        <v>127</v>
      </c>
      <c r="W732" s="40" t="s">
        <v>121</v>
      </c>
      <c r="X732" s="41" t="s">
        <v>126</v>
      </c>
      <c r="Y732" s="40"/>
      <c r="Z732" s="41" t="s">
        <v>125</v>
      </c>
      <c r="AA732" s="40"/>
      <c r="AB732" s="39"/>
      <c r="AC732" s="40"/>
      <c r="AD732" s="39" t="s">
        <v>1629</v>
      </c>
      <c r="AE732" s="38"/>
      <c r="AF732" s="250">
        <v>4</v>
      </c>
      <c r="AG732" s="250"/>
      <c r="AH732" s="37"/>
      <c r="AI732" s="11"/>
      <c r="AJ732" s="233">
        <f>SUMPRODUCT(LEN($M732:$AA735)-LEN(SUBSTITUTE($M732:$AA735,"A", "")))</f>
        <v>37</v>
      </c>
      <c r="AK732" s="239">
        <f>SUMPRODUCT(LEN($AD732:$AD735)-LEN(SUBSTITUTE($AD732:$AD735,"A", "")))</f>
        <v>8</v>
      </c>
      <c r="AL732" s="230">
        <f>SUMPRODUCT(LEN($AC732:$AC735)-LEN(SUBSTITUTE($AC732:$AC735,"A", "")))</f>
        <v>0</v>
      </c>
      <c r="AM732" s="233">
        <f>SUMPRODUCT(LEN($M732:$AA735)-LEN(SUBSTITUTE($M732:$AA735,"S", "")))</f>
        <v>3</v>
      </c>
      <c r="AN732" s="239">
        <f>SUMPRODUCT(LEN($AD732:$AD735)-LEN(SUBSTITUTE($AD732:$AD735,"S", "")))</f>
        <v>1</v>
      </c>
      <c r="AO732" s="230">
        <f>SUMPRODUCT(LEN($AC732:$AC735)-LEN(SUBSTITUTE($AC732:$AC735,"S", "")))</f>
        <v>0</v>
      </c>
      <c r="AP732" s="233">
        <f>SUMPRODUCT(LEN($M732:$AA735)-LEN(SUBSTITUTE($M732:$AA735,"F", "")))</f>
        <v>1</v>
      </c>
      <c r="AQ732" s="239">
        <f>SUMPRODUCT(LEN($AD732:$AD735)-LEN(SUBSTITUTE($AD732:$AD735,"F", "")))</f>
        <v>0</v>
      </c>
      <c r="AR732" s="230">
        <f>SUMPRODUCT(LEN($AC732:$AC735)-LEN(SUBSTITUTE($AC732:$AC735,"F", "")))</f>
        <v>0</v>
      </c>
      <c r="AS732" s="233">
        <f>SUMPRODUCT(LEN($M732:$AA735)-LEN(SUBSTITUTE($M732:$AA735,"G", "")))</f>
        <v>10</v>
      </c>
      <c r="AT732" s="239">
        <f>SUMPRODUCT(LEN($AD732:$AD735)-LEN(SUBSTITUTE($AD732:$AD735,"G", "")))</f>
        <v>1</v>
      </c>
      <c r="AU732" s="230">
        <f>SUMPRODUCT(LEN($AC732:$AC735)-LEN(SUBSTITUTE($AC732:$AC735,"G", "")))</f>
        <v>0</v>
      </c>
      <c r="AV732" s="233">
        <f>SUMPRODUCT(LEN($L732:$AA735)-LEN(SUBSTITUTE($L732:$AA735,"M", "")))</f>
        <v>0</v>
      </c>
      <c r="AW732" s="236">
        <f>SUMPRODUCT(LEN($AD732:$AD735)-LEN(SUBSTITUTE($AD732:$AD735,"M", "")))</f>
        <v>0</v>
      </c>
      <c r="AX732" s="269">
        <f>SUMPRODUCT(LEN($AC732:$AC735)-LEN(SUBSTITUTE($AC732:$AC735,"M", "")))</f>
        <v>0</v>
      </c>
      <c r="AY732" s="291">
        <f>SUMPRODUCT(LEN($AE732:$AE735)-LEN(SUBSTITUTE($AE732:$AE735,"S", "")))</f>
        <v>0</v>
      </c>
      <c r="AZ732" s="227">
        <f>SUMPRODUCT(LEN($AE732:$AE735)-LEN(SUBSTITUTE($AE732:$AE735,"F", "")))</f>
        <v>0</v>
      </c>
      <c r="BA732" s="227">
        <f>SUMPRODUCT(LEN($AE732:$AE735)-LEN(SUBSTITUTE($AE732:$AE735,"G", "")))</f>
        <v>0</v>
      </c>
      <c r="BB732" s="294">
        <f>SUMPRODUCT(LEN($AE732:$AE735)-LEN(SUBSTITUTE($AE732:$AE735,"M", "")))</f>
        <v>0</v>
      </c>
    </row>
    <row r="733" spans="2:62" ht="28.15" customHeight="1" thickBot="1" x14ac:dyDescent="0.25">
      <c r="B733" s="30"/>
      <c r="C733" s="243"/>
      <c r="D733" s="36"/>
      <c r="E733" s="35"/>
      <c r="F733" s="35"/>
      <c r="G733" s="34"/>
      <c r="H733" s="224"/>
      <c r="I733" s="247"/>
      <c r="J733" s="247"/>
      <c r="K733" s="247"/>
      <c r="L733" s="33" t="s">
        <v>123</v>
      </c>
      <c r="M733" s="32" t="s">
        <v>186</v>
      </c>
      <c r="N733" s="33" t="s">
        <v>122</v>
      </c>
      <c r="O733" s="32" t="s">
        <v>998</v>
      </c>
      <c r="P733" s="33" t="s">
        <v>120</v>
      </c>
      <c r="Q733" s="32" t="s">
        <v>104</v>
      </c>
      <c r="R733" s="33" t="s">
        <v>119</v>
      </c>
      <c r="S733" s="32" t="s">
        <v>187</v>
      </c>
      <c r="T733" s="33" t="s">
        <v>118</v>
      </c>
      <c r="U733" s="32" t="s">
        <v>104</v>
      </c>
      <c r="V733" s="33" t="s">
        <v>117</v>
      </c>
      <c r="W733" s="32"/>
      <c r="X733" s="33" t="s">
        <v>116</v>
      </c>
      <c r="Y733" s="32"/>
      <c r="Z733" s="33" t="s">
        <v>115</v>
      </c>
      <c r="AA733" s="32"/>
      <c r="AB733" s="31"/>
      <c r="AC733" s="32"/>
      <c r="AD733" s="31"/>
      <c r="AE733" s="23"/>
      <c r="AF733" s="251"/>
      <c r="AG733" s="251"/>
      <c r="AH733" s="22"/>
      <c r="AI733" s="11"/>
      <c r="AJ733" s="265"/>
      <c r="AK733" s="267"/>
      <c r="AL733" s="263"/>
      <c r="AM733" s="265"/>
      <c r="AN733" s="267"/>
      <c r="AO733" s="263"/>
      <c r="AP733" s="265"/>
      <c r="AQ733" s="267"/>
      <c r="AR733" s="263"/>
      <c r="AS733" s="265"/>
      <c r="AT733" s="267"/>
      <c r="AU733" s="263"/>
      <c r="AV733" s="265"/>
      <c r="AW733" s="275"/>
      <c r="AX733" s="270"/>
      <c r="AY733" s="292"/>
      <c r="AZ733" s="228"/>
      <c r="BA733" s="228"/>
      <c r="BB733" s="295"/>
    </row>
    <row r="734" spans="2:62" ht="28.15" customHeight="1" x14ac:dyDescent="0.2">
      <c r="B734" s="30"/>
      <c r="C734" s="244"/>
      <c r="D734" s="29"/>
      <c r="E734" s="28"/>
      <c r="F734" s="28"/>
      <c r="G734" s="27"/>
      <c r="H734" s="225">
        <v>236</v>
      </c>
      <c r="I734" s="248"/>
      <c r="J734" s="248"/>
      <c r="K734" s="248"/>
      <c r="L734" s="26" t="s">
        <v>114</v>
      </c>
      <c r="M734" s="25" t="s">
        <v>1090</v>
      </c>
      <c r="N734" s="26" t="s">
        <v>112</v>
      </c>
      <c r="O734" s="25" t="s">
        <v>613</v>
      </c>
      <c r="P734" s="26" t="s">
        <v>111</v>
      </c>
      <c r="Q734" s="25" t="s">
        <v>104</v>
      </c>
      <c r="R734" s="26" t="s">
        <v>110</v>
      </c>
      <c r="S734" s="25" t="s">
        <v>389</v>
      </c>
      <c r="T734" s="26" t="s">
        <v>109</v>
      </c>
      <c r="U734" s="25" t="s">
        <v>132</v>
      </c>
      <c r="V734" s="26" t="s">
        <v>108</v>
      </c>
      <c r="W734" s="25"/>
      <c r="X734" s="26" t="s">
        <v>107</v>
      </c>
      <c r="Y734" s="25"/>
      <c r="Z734" s="26" t="s">
        <v>106</v>
      </c>
      <c r="AA734" s="25"/>
      <c r="AB734" s="24"/>
      <c r="AC734" s="25"/>
      <c r="AD734" s="24"/>
      <c r="AE734" s="23"/>
      <c r="AF734" s="251"/>
      <c r="AG734" s="251"/>
      <c r="AH734" s="22"/>
      <c r="AI734" s="11"/>
      <c r="AJ734" s="265"/>
      <c r="AK734" s="267"/>
      <c r="AL734" s="263"/>
      <c r="AM734" s="265"/>
      <c r="AN734" s="267"/>
      <c r="AO734" s="263"/>
      <c r="AP734" s="265"/>
      <c r="AQ734" s="267"/>
      <c r="AR734" s="263"/>
      <c r="AS734" s="265"/>
      <c r="AT734" s="267"/>
      <c r="AU734" s="263"/>
      <c r="AV734" s="265"/>
      <c r="AW734" s="275"/>
      <c r="AX734" s="270"/>
      <c r="AY734" s="292"/>
      <c r="AZ734" s="228"/>
      <c r="BA734" s="228"/>
      <c r="BB734" s="295"/>
    </row>
    <row r="735" spans="2:62" ht="28.15" customHeight="1" thickBot="1" x14ac:dyDescent="0.25">
      <c r="B735" s="30"/>
      <c r="C735" s="253"/>
      <c r="D735" s="51"/>
      <c r="E735" s="50"/>
      <c r="F735" s="50"/>
      <c r="G735" s="49"/>
      <c r="H735" s="226"/>
      <c r="I735" s="254"/>
      <c r="J735" s="254"/>
      <c r="K735" s="254"/>
      <c r="L735" s="48" t="s">
        <v>105</v>
      </c>
      <c r="M735" s="47" t="s">
        <v>689</v>
      </c>
      <c r="N735" s="48" t="s">
        <v>103</v>
      </c>
      <c r="O735" s="47" t="s">
        <v>1138</v>
      </c>
      <c r="P735" s="48" t="s">
        <v>102</v>
      </c>
      <c r="Q735" s="47" t="s">
        <v>186</v>
      </c>
      <c r="R735" s="48" t="s">
        <v>101</v>
      </c>
      <c r="S735" s="47" t="s">
        <v>132</v>
      </c>
      <c r="T735" s="48">
        <v>20</v>
      </c>
      <c r="U735" s="47" t="s">
        <v>121</v>
      </c>
      <c r="V735" s="48" t="s">
        <v>100</v>
      </c>
      <c r="W735" s="47"/>
      <c r="X735" s="48" t="s">
        <v>99</v>
      </c>
      <c r="Y735" s="47"/>
      <c r="Z735" s="48" t="s">
        <v>98</v>
      </c>
      <c r="AA735" s="47"/>
      <c r="AB735" s="16"/>
      <c r="AC735" s="47"/>
      <c r="AD735" s="16"/>
      <c r="AE735" s="46"/>
      <c r="AF735" s="255"/>
      <c r="AG735" s="255"/>
      <c r="AH735" s="45"/>
      <c r="AI735" s="11"/>
      <c r="AJ735" s="266"/>
      <c r="AK735" s="268"/>
      <c r="AL735" s="264"/>
      <c r="AM735" s="266"/>
      <c r="AN735" s="268"/>
      <c r="AO735" s="264"/>
      <c r="AP735" s="266"/>
      <c r="AQ735" s="268"/>
      <c r="AR735" s="264"/>
      <c r="AS735" s="266"/>
      <c r="AT735" s="268"/>
      <c r="AU735" s="264"/>
      <c r="AV735" s="266"/>
      <c r="AW735" s="276"/>
      <c r="AX735" s="271"/>
      <c r="AY735" s="293"/>
      <c r="AZ735" s="229"/>
      <c r="BA735" s="229"/>
      <c r="BB735" s="296"/>
    </row>
    <row r="736" spans="2:62" ht="28.15" customHeight="1" x14ac:dyDescent="0.2">
      <c r="B736" s="30"/>
      <c r="C736" s="242">
        <v>2</v>
      </c>
      <c r="D736" s="44"/>
      <c r="E736" s="43"/>
      <c r="F736" s="43"/>
      <c r="G736" s="42"/>
      <c r="H736" s="223"/>
      <c r="I736" s="246"/>
      <c r="J736" s="246"/>
      <c r="K736" s="246"/>
      <c r="L736" s="41" t="s">
        <v>133</v>
      </c>
      <c r="M736" s="40"/>
      <c r="N736" s="41" t="s">
        <v>131</v>
      </c>
      <c r="O736" s="40"/>
      <c r="P736" s="41" t="s">
        <v>130</v>
      </c>
      <c r="Q736" s="40"/>
      <c r="R736" s="41" t="s">
        <v>129</v>
      </c>
      <c r="S736" s="40"/>
      <c r="T736" s="41" t="s">
        <v>128</v>
      </c>
      <c r="U736" s="40"/>
      <c r="V736" s="41" t="s">
        <v>127</v>
      </c>
      <c r="W736" s="40"/>
      <c r="X736" s="41" t="s">
        <v>126</v>
      </c>
      <c r="Y736" s="40"/>
      <c r="Z736" s="41" t="s">
        <v>125</v>
      </c>
      <c r="AA736" s="40"/>
      <c r="AB736" s="39"/>
      <c r="AC736" s="40"/>
      <c r="AD736" s="39"/>
      <c r="AE736" s="38"/>
      <c r="AF736" s="250"/>
      <c r="AG736" s="250"/>
      <c r="AH736" s="37"/>
      <c r="AI736" s="11"/>
      <c r="AJ736" s="233">
        <f>SUMPRODUCT(LEN($M736:$AA739)-LEN(SUBSTITUTE($M736:$AA739,"A", "")))</f>
        <v>0</v>
      </c>
      <c r="AK736" s="239">
        <f>SUMPRODUCT(LEN($AD736:$AD739)-LEN(SUBSTITUTE($AD736:$AD739,"A", "")))</f>
        <v>0</v>
      </c>
      <c r="AL736" s="230">
        <f>SUMPRODUCT(LEN($AC736:$AC739)-LEN(SUBSTITUTE($AC736:$AC739,"A", "")))</f>
        <v>0</v>
      </c>
      <c r="AM736" s="233">
        <f>SUMPRODUCT(LEN($M736:$AA739)-LEN(SUBSTITUTE($M736:$AA739,"S", "")))</f>
        <v>0</v>
      </c>
      <c r="AN736" s="239">
        <f>SUMPRODUCT(LEN($AD736:$AD739)-LEN(SUBSTITUTE($AD736:$AD739,"S", "")))</f>
        <v>0</v>
      </c>
      <c r="AO736" s="230">
        <f>SUMPRODUCT(LEN($AC736:$AC739)-LEN(SUBSTITUTE($AC736:$AC739,"S", "")))</f>
        <v>0</v>
      </c>
      <c r="AP736" s="233">
        <f>SUMPRODUCT(LEN($M736:$AA739)-LEN(SUBSTITUTE($M736:$AA739,"F", "")))</f>
        <v>0</v>
      </c>
      <c r="AQ736" s="239">
        <f>SUMPRODUCT(LEN($AD736:$AD739)-LEN(SUBSTITUTE($AD736:$AD739,"F", "")))</f>
        <v>0</v>
      </c>
      <c r="AR736" s="230">
        <f>SUMPRODUCT(LEN($AC736:$AC739)-LEN(SUBSTITUTE($AC736:$AC739,"F", "")))</f>
        <v>0</v>
      </c>
      <c r="AS736" s="233">
        <f>SUMPRODUCT(LEN($M736:$AA739)-LEN(SUBSTITUTE($M736:$AA739,"G", "")))</f>
        <v>0</v>
      </c>
      <c r="AT736" s="239">
        <f>SUMPRODUCT(LEN($AD736:$AD739)-LEN(SUBSTITUTE($AD736:$AD739,"G", "")))</f>
        <v>0</v>
      </c>
      <c r="AU736" s="230">
        <f>SUMPRODUCT(LEN($AC736:$AC739)-LEN(SUBSTITUTE($AC736:$AC739,"G", "")))</f>
        <v>0</v>
      </c>
      <c r="AV736" s="233">
        <f>SUMPRODUCT(LEN($L736:$AA739)-LEN(SUBSTITUTE($L736:$AA739,"M", "")))</f>
        <v>0</v>
      </c>
      <c r="AW736" s="236">
        <f>SUMPRODUCT(LEN($AD736:$AD739)-LEN(SUBSTITUTE($AD736:$AD739,"M", "")))</f>
        <v>0</v>
      </c>
      <c r="AX736" s="269">
        <f>SUMPRODUCT(LEN($AC736:$AC739)-LEN(SUBSTITUTE($AC736:$AC739,"M", "")))</f>
        <v>0</v>
      </c>
      <c r="AY736" s="291">
        <f>SUMPRODUCT(LEN($AE736:$AE739)-LEN(SUBSTITUTE($AE736:$AE739,"S", "")))</f>
        <v>0</v>
      </c>
      <c r="AZ736" s="227">
        <f>SUMPRODUCT(LEN($AE736:$AE739)-LEN(SUBSTITUTE($AE736:$AE739,"F", "")))</f>
        <v>0</v>
      </c>
      <c r="BA736" s="227">
        <f>SUMPRODUCT(LEN($AE736:$AE739)-LEN(SUBSTITUTE($AE736:$AE739,"G", "")))</f>
        <v>0</v>
      </c>
      <c r="BB736" s="294">
        <f>SUMPRODUCT(LEN($AE736:$AE739)-LEN(SUBSTITUTE($AE736:$AE739,"M", "")))</f>
        <v>0</v>
      </c>
    </row>
    <row r="737" spans="2:62" ht="28.15" customHeight="1" thickBot="1" x14ac:dyDescent="0.25">
      <c r="B737" s="30"/>
      <c r="C737" s="243"/>
      <c r="D737" s="36"/>
      <c r="E737" s="35"/>
      <c r="F737" s="35"/>
      <c r="G737" s="34"/>
      <c r="H737" s="224"/>
      <c r="I737" s="247"/>
      <c r="J737" s="247"/>
      <c r="K737" s="247"/>
      <c r="L737" s="33" t="s">
        <v>123</v>
      </c>
      <c r="M737" s="32"/>
      <c r="N737" s="33" t="s">
        <v>122</v>
      </c>
      <c r="O737" s="32"/>
      <c r="P737" s="33" t="s">
        <v>120</v>
      </c>
      <c r="Q737" s="32"/>
      <c r="R737" s="33" t="s">
        <v>119</v>
      </c>
      <c r="S737" s="32"/>
      <c r="T737" s="33" t="s">
        <v>118</v>
      </c>
      <c r="U737" s="32"/>
      <c r="V737" s="33" t="s">
        <v>117</v>
      </c>
      <c r="W737" s="32"/>
      <c r="X737" s="33" t="s">
        <v>116</v>
      </c>
      <c r="Y737" s="32"/>
      <c r="Z737" s="33" t="s">
        <v>115</v>
      </c>
      <c r="AA737" s="32"/>
      <c r="AB737" s="31"/>
      <c r="AC737" s="32"/>
      <c r="AD737" s="31"/>
      <c r="AE737" s="23"/>
      <c r="AF737" s="251"/>
      <c r="AG737" s="251"/>
      <c r="AH737" s="22"/>
      <c r="AI737" s="11"/>
      <c r="AJ737" s="265"/>
      <c r="AK737" s="267"/>
      <c r="AL737" s="263"/>
      <c r="AM737" s="265"/>
      <c r="AN737" s="267"/>
      <c r="AO737" s="263"/>
      <c r="AP737" s="265"/>
      <c r="AQ737" s="267"/>
      <c r="AR737" s="263"/>
      <c r="AS737" s="265"/>
      <c r="AT737" s="267"/>
      <c r="AU737" s="263"/>
      <c r="AV737" s="265"/>
      <c r="AW737" s="275"/>
      <c r="AX737" s="270"/>
      <c r="AY737" s="292"/>
      <c r="AZ737" s="228"/>
      <c r="BA737" s="228"/>
      <c r="BB737" s="295"/>
    </row>
    <row r="738" spans="2:62" ht="28.15" customHeight="1" x14ac:dyDescent="0.2">
      <c r="B738" s="30"/>
      <c r="C738" s="244"/>
      <c r="D738" s="29"/>
      <c r="E738" s="28"/>
      <c r="F738" s="28"/>
      <c r="G738" s="27"/>
      <c r="H738" s="225"/>
      <c r="I738" s="248"/>
      <c r="J738" s="248"/>
      <c r="K738" s="248"/>
      <c r="L738" s="26" t="s">
        <v>114</v>
      </c>
      <c r="M738" s="25"/>
      <c r="N738" s="26" t="s">
        <v>112</v>
      </c>
      <c r="O738" s="25"/>
      <c r="P738" s="26" t="s">
        <v>111</v>
      </c>
      <c r="Q738" s="25"/>
      <c r="R738" s="26" t="s">
        <v>110</v>
      </c>
      <c r="S738" s="25"/>
      <c r="T738" s="26" t="s">
        <v>109</v>
      </c>
      <c r="U738" s="25"/>
      <c r="V738" s="26" t="s">
        <v>108</v>
      </c>
      <c r="W738" s="25"/>
      <c r="X738" s="26" t="s">
        <v>107</v>
      </c>
      <c r="Y738" s="25"/>
      <c r="Z738" s="26" t="s">
        <v>106</v>
      </c>
      <c r="AA738" s="25"/>
      <c r="AB738" s="24"/>
      <c r="AC738" s="25"/>
      <c r="AD738" s="24"/>
      <c r="AE738" s="23"/>
      <c r="AF738" s="251"/>
      <c r="AG738" s="251"/>
      <c r="AH738" s="22"/>
      <c r="AI738" s="11"/>
      <c r="AJ738" s="265"/>
      <c r="AK738" s="267"/>
      <c r="AL738" s="263"/>
      <c r="AM738" s="265"/>
      <c r="AN738" s="267"/>
      <c r="AO738" s="263"/>
      <c r="AP738" s="265"/>
      <c r="AQ738" s="267"/>
      <c r="AR738" s="263"/>
      <c r="AS738" s="265"/>
      <c r="AT738" s="267"/>
      <c r="AU738" s="263"/>
      <c r="AV738" s="265"/>
      <c r="AW738" s="275"/>
      <c r="AX738" s="270"/>
      <c r="AY738" s="292"/>
      <c r="AZ738" s="228"/>
      <c r="BA738" s="228"/>
      <c r="BB738" s="295"/>
    </row>
    <row r="739" spans="2:62" ht="28.15" customHeight="1" thickBot="1" x14ac:dyDescent="0.25">
      <c r="B739" s="30"/>
      <c r="C739" s="253"/>
      <c r="D739" s="51"/>
      <c r="E739" s="50"/>
      <c r="F739" s="50"/>
      <c r="G739" s="49"/>
      <c r="H739" s="226"/>
      <c r="I739" s="254"/>
      <c r="J739" s="254"/>
      <c r="K739" s="254"/>
      <c r="L739" s="48" t="s">
        <v>105</v>
      </c>
      <c r="M739" s="47"/>
      <c r="N739" s="48" t="s">
        <v>103</v>
      </c>
      <c r="O739" s="47"/>
      <c r="P739" s="48" t="s">
        <v>102</v>
      </c>
      <c r="Q739" s="47"/>
      <c r="R739" s="48" t="s">
        <v>101</v>
      </c>
      <c r="S739" s="47"/>
      <c r="T739" s="48">
        <v>20</v>
      </c>
      <c r="U739" s="47"/>
      <c r="V739" s="48" t="s">
        <v>100</v>
      </c>
      <c r="W739" s="47"/>
      <c r="X739" s="48" t="s">
        <v>99</v>
      </c>
      <c r="Y739" s="47"/>
      <c r="Z739" s="48" t="s">
        <v>98</v>
      </c>
      <c r="AA739" s="47"/>
      <c r="AB739" s="16"/>
      <c r="AC739" s="47"/>
      <c r="AD739" s="16"/>
      <c r="AE739" s="46"/>
      <c r="AF739" s="255"/>
      <c r="AG739" s="255"/>
      <c r="AH739" s="45"/>
      <c r="AI739" s="11"/>
      <c r="AJ739" s="266"/>
      <c r="AK739" s="268"/>
      <c r="AL739" s="264"/>
      <c r="AM739" s="266"/>
      <c r="AN739" s="268"/>
      <c r="AO739" s="264"/>
      <c r="AP739" s="266"/>
      <c r="AQ739" s="268"/>
      <c r="AR739" s="264"/>
      <c r="AS739" s="266"/>
      <c r="AT739" s="268"/>
      <c r="AU739" s="264"/>
      <c r="AV739" s="266"/>
      <c r="AW739" s="276"/>
      <c r="AX739" s="271"/>
      <c r="AY739" s="293"/>
      <c r="AZ739" s="229"/>
      <c r="BA739" s="229"/>
      <c r="BB739" s="296"/>
    </row>
    <row r="740" spans="2:62" ht="28.15" customHeight="1" x14ac:dyDescent="0.2">
      <c r="B740" s="30"/>
      <c r="C740" s="242">
        <v>3</v>
      </c>
      <c r="D740" s="44"/>
      <c r="E740" s="43"/>
      <c r="F740" s="43"/>
      <c r="G740" s="42"/>
      <c r="H740" s="223"/>
      <c r="I740" s="246"/>
      <c r="J740" s="246"/>
      <c r="K740" s="246"/>
      <c r="L740" s="41" t="s">
        <v>133</v>
      </c>
      <c r="M740" s="40"/>
      <c r="N740" s="41" t="s">
        <v>131</v>
      </c>
      <c r="O740" s="40"/>
      <c r="P740" s="41" t="s">
        <v>130</v>
      </c>
      <c r="Q740" s="40"/>
      <c r="R740" s="41" t="s">
        <v>129</v>
      </c>
      <c r="S740" s="40"/>
      <c r="T740" s="41" t="s">
        <v>128</v>
      </c>
      <c r="U740" s="40"/>
      <c r="V740" s="41" t="s">
        <v>127</v>
      </c>
      <c r="W740" s="40"/>
      <c r="X740" s="41" t="s">
        <v>126</v>
      </c>
      <c r="Y740" s="40"/>
      <c r="Z740" s="41" t="s">
        <v>125</v>
      </c>
      <c r="AA740" s="40"/>
      <c r="AB740" s="39"/>
      <c r="AC740" s="40"/>
      <c r="AD740" s="39"/>
      <c r="AE740" s="38"/>
      <c r="AF740" s="250"/>
      <c r="AG740" s="250"/>
      <c r="AH740" s="37"/>
      <c r="AI740" s="11"/>
      <c r="AJ740" s="233">
        <f>SUMPRODUCT(LEN($M740:$AA743)-LEN(SUBSTITUTE($M740:$AA743,"A", "")))</f>
        <v>0</v>
      </c>
      <c r="AK740" s="239">
        <f>SUMPRODUCT(LEN($AD740:$AD743)-LEN(SUBSTITUTE($AD740:$AD743,"A", "")))</f>
        <v>0</v>
      </c>
      <c r="AL740" s="230">
        <f>SUMPRODUCT(LEN($AC740:$AC743)-LEN(SUBSTITUTE($AC740:$AC743,"A", "")))</f>
        <v>0</v>
      </c>
      <c r="AM740" s="233">
        <f>SUMPRODUCT(LEN($M740:$AA743)-LEN(SUBSTITUTE($M740:$AA743,"S", "")))</f>
        <v>0</v>
      </c>
      <c r="AN740" s="239">
        <f>SUMPRODUCT(LEN($AD740:$AD743)-LEN(SUBSTITUTE($AD740:$AD743,"S", "")))</f>
        <v>0</v>
      </c>
      <c r="AO740" s="230">
        <f>SUMPRODUCT(LEN($AC740:$AC743)-LEN(SUBSTITUTE($AC740:$AC743,"S", "")))</f>
        <v>0</v>
      </c>
      <c r="AP740" s="233">
        <f>SUMPRODUCT(LEN($M740:$AA743)-LEN(SUBSTITUTE($M740:$AA743,"F", "")))</f>
        <v>0</v>
      </c>
      <c r="AQ740" s="239">
        <f>SUMPRODUCT(LEN($AD740:$AD743)-LEN(SUBSTITUTE($AD740:$AD743,"F", "")))</f>
        <v>0</v>
      </c>
      <c r="AR740" s="230">
        <f>SUMPRODUCT(LEN($AC740:$AC743)-LEN(SUBSTITUTE($AC740:$AC743,"F", "")))</f>
        <v>0</v>
      </c>
      <c r="AS740" s="233">
        <f>SUMPRODUCT(LEN($M740:$AA743)-LEN(SUBSTITUTE($M740:$AA743,"G", "")))</f>
        <v>0</v>
      </c>
      <c r="AT740" s="239">
        <f>SUMPRODUCT(LEN($AD740:$AD743)-LEN(SUBSTITUTE($AD740:$AD743,"G", "")))</f>
        <v>0</v>
      </c>
      <c r="AU740" s="230">
        <f>SUMPRODUCT(LEN($AC740:$AC743)-LEN(SUBSTITUTE($AC740:$AC743,"G", "")))</f>
        <v>0</v>
      </c>
      <c r="AV740" s="233">
        <f>SUMPRODUCT(LEN($L740:$AA743)-LEN(SUBSTITUTE($L740:$AA743,"M", "")))</f>
        <v>0</v>
      </c>
      <c r="AW740" s="236">
        <f>SUMPRODUCT(LEN($AD740:$AD743)-LEN(SUBSTITUTE($AD740:$AD743,"M", "")))</f>
        <v>0</v>
      </c>
      <c r="AX740" s="269">
        <f>SUMPRODUCT(LEN($AC740:$AC743)-LEN(SUBSTITUTE($AC740:$AC743,"M", "")))</f>
        <v>0</v>
      </c>
      <c r="AY740" s="291">
        <f>SUMPRODUCT(LEN($AE740:$AE743)-LEN(SUBSTITUTE($AE740:$AE743,"S", "")))</f>
        <v>0</v>
      </c>
      <c r="AZ740" s="227">
        <f>SUMPRODUCT(LEN($AE740:$AE743)-LEN(SUBSTITUTE($AE740:$AE743,"F", "")))</f>
        <v>0</v>
      </c>
      <c r="BA740" s="227">
        <f>SUMPRODUCT(LEN($AE740:$AE743)-LEN(SUBSTITUTE($AE740:$AE743,"G", "")))</f>
        <v>0</v>
      </c>
      <c r="BB740" s="294">
        <f>SUMPRODUCT(LEN($AE740:$AE743)-LEN(SUBSTITUTE($AE740:$AE743,"M", "")))</f>
        <v>0</v>
      </c>
    </row>
    <row r="741" spans="2:62" ht="28.15" customHeight="1" thickBot="1" x14ac:dyDescent="0.25">
      <c r="B741" s="30"/>
      <c r="C741" s="243"/>
      <c r="D741" s="36"/>
      <c r="E741" s="35"/>
      <c r="F741" s="35"/>
      <c r="G741" s="34"/>
      <c r="H741" s="224"/>
      <c r="I741" s="247"/>
      <c r="J741" s="247"/>
      <c r="K741" s="247"/>
      <c r="L741" s="33" t="s">
        <v>123</v>
      </c>
      <c r="M741" s="32"/>
      <c r="N741" s="33" t="s">
        <v>122</v>
      </c>
      <c r="O741" s="32"/>
      <c r="P741" s="33" t="s">
        <v>120</v>
      </c>
      <c r="Q741" s="32"/>
      <c r="R741" s="33" t="s">
        <v>119</v>
      </c>
      <c r="S741" s="32"/>
      <c r="T741" s="33" t="s">
        <v>118</v>
      </c>
      <c r="U741" s="32"/>
      <c r="V741" s="33" t="s">
        <v>117</v>
      </c>
      <c r="W741" s="32"/>
      <c r="X741" s="33" t="s">
        <v>116</v>
      </c>
      <c r="Y741" s="32"/>
      <c r="Z741" s="33" t="s">
        <v>115</v>
      </c>
      <c r="AA741" s="32"/>
      <c r="AB741" s="31"/>
      <c r="AC741" s="32"/>
      <c r="AD741" s="31"/>
      <c r="AE741" s="23"/>
      <c r="AF741" s="251"/>
      <c r="AG741" s="251"/>
      <c r="AH741" s="22"/>
      <c r="AI741" s="11"/>
      <c r="AJ741" s="265"/>
      <c r="AK741" s="267"/>
      <c r="AL741" s="263"/>
      <c r="AM741" s="265"/>
      <c r="AN741" s="267"/>
      <c r="AO741" s="263"/>
      <c r="AP741" s="265"/>
      <c r="AQ741" s="267"/>
      <c r="AR741" s="263"/>
      <c r="AS741" s="265"/>
      <c r="AT741" s="267"/>
      <c r="AU741" s="263"/>
      <c r="AV741" s="265"/>
      <c r="AW741" s="275"/>
      <c r="AX741" s="270"/>
      <c r="AY741" s="292"/>
      <c r="AZ741" s="228"/>
      <c r="BA741" s="228"/>
      <c r="BB741" s="295"/>
    </row>
    <row r="742" spans="2:62" ht="28.15" customHeight="1" x14ac:dyDescent="0.2">
      <c r="B742" s="30"/>
      <c r="C742" s="244"/>
      <c r="D742" s="29"/>
      <c r="E742" s="28"/>
      <c r="F742" s="28"/>
      <c r="G742" s="27"/>
      <c r="H742" s="225"/>
      <c r="I742" s="248"/>
      <c r="J742" s="248"/>
      <c r="K742" s="248"/>
      <c r="L742" s="26" t="s">
        <v>114</v>
      </c>
      <c r="M742" s="25"/>
      <c r="N742" s="26" t="s">
        <v>112</v>
      </c>
      <c r="O742" s="25"/>
      <c r="P742" s="26" t="s">
        <v>111</v>
      </c>
      <c r="Q742" s="25"/>
      <c r="R742" s="26" t="s">
        <v>110</v>
      </c>
      <c r="S742" s="25"/>
      <c r="T742" s="26" t="s">
        <v>109</v>
      </c>
      <c r="U742" s="25"/>
      <c r="V742" s="26" t="s">
        <v>108</v>
      </c>
      <c r="W742" s="25"/>
      <c r="X742" s="26" t="s">
        <v>107</v>
      </c>
      <c r="Y742" s="25"/>
      <c r="Z742" s="26" t="s">
        <v>106</v>
      </c>
      <c r="AA742" s="25"/>
      <c r="AB742" s="24"/>
      <c r="AC742" s="25"/>
      <c r="AD742" s="24"/>
      <c r="AE742" s="23"/>
      <c r="AF742" s="251"/>
      <c r="AG742" s="251"/>
      <c r="AH742" s="22"/>
      <c r="AI742" s="11"/>
      <c r="AJ742" s="265"/>
      <c r="AK742" s="267"/>
      <c r="AL742" s="263"/>
      <c r="AM742" s="265"/>
      <c r="AN742" s="267"/>
      <c r="AO742" s="263"/>
      <c r="AP742" s="265"/>
      <c r="AQ742" s="267"/>
      <c r="AR742" s="263"/>
      <c r="AS742" s="265"/>
      <c r="AT742" s="267"/>
      <c r="AU742" s="263"/>
      <c r="AV742" s="265"/>
      <c r="AW742" s="275"/>
      <c r="AX742" s="270"/>
      <c r="AY742" s="292"/>
      <c r="AZ742" s="228"/>
      <c r="BA742" s="228"/>
      <c r="BB742" s="295"/>
    </row>
    <row r="743" spans="2:62" ht="28.15" customHeight="1" thickBot="1" x14ac:dyDescent="0.25">
      <c r="B743" s="21"/>
      <c r="C743" s="245"/>
      <c r="D743" s="20"/>
      <c r="E743" s="19"/>
      <c r="F743" s="19"/>
      <c r="G743" s="18"/>
      <c r="H743" s="226"/>
      <c r="I743" s="249"/>
      <c r="J743" s="249"/>
      <c r="K743" s="249"/>
      <c r="L743" s="17" t="s">
        <v>105</v>
      </c>
      <c r="M743" s="15"/>
      <c r="N743" s="17" t="s">
        <v>103</v>
      </c>
      <c r="O743" s="15"/>
      <c r="P743" s="17" t="s">
        <v>102</v>
      </c>
      <c r="Q743" s="15"/>
      <c r="R743" s="17" t="s">
        <v>101</v>
      </c>
      <c r="S743" s="15"/>
      <c r="T743" s="17">
        <v>20</v>
      </c>
      <c r="U743" s="15"/>
      <c r="V743" s="17" t="s">
        <v>100</v>
      </c>
      <c r="W743" s="15"/>
      <c r="X743" s="17" t="s">
        <v>99</v>
      </c>
      <c r="Y743" s="15"/>
      <c r="Z743" s="17" t="s">
        <v>98</v>
      </c>
      <c r="AA743" s="15"/>
      <c r="AB743" s="16"/>
      <c r="AC743" s="15"/>
      <c r="AD743" s="14"/>
      <c r="AE743" s="13"/>
      <c r="AF743" s="252"/>
      <c r="AG743" s="252"/>
      <c r="AH743" s="12"/>
      <c r="AI743" s="11"/>
      <c r="AJ743" s="266"/>
      <c r="AK743" s="268"/>
      <c r="AL743" s="264"/>
      <c r="AM743" s="266"/>
      <c r="AN743" s="268"/>
      <c r="AO743" s="264"/>
      <c r="AP743" s="266"/>
      <c r="AQ743" s="268"/>
      <c r="AR743" s="264"/>
      <c r="AS743" s="266"/>
      <c r="AT743" s="268"/>
      <c r="AU743" s="264"/>
      <c r="AV743" s="266"/>
      <c r="AW743" s="276"/>
      <c r="AX743" s="271"/>
      <c r="AY743" s="293"/>
      <c r="AZ743" s="229"/>
      <c r="BA743" s="229"/>
      <c r="BB743" s="296"/>
    </row>
    <row r="744" spans="2:62" ht="85.9" customHeight="1" thickTop="1" thickBot="1" x14ac:dyDescent="0.35">
      <c r="B744" s="105" t="s">
        <v>174</v>
      </c>
      <c r="C744" s="95" t="s">
        <v>173</v>
      </c>
      <c r="D744" s="100" t="s">
        <v>172</v>
      </c>
      <c r="E744" s="104" t="s">
        <v>171</v>
      </c>
      <c r="F744" s="103"/>
      <c r="G744" s="102"/>
      <c r="H744" s="101" t="s">
        <v>170</v>
      </c>
      <c r="I744" s="100" t="s">
        <v>96</v>
      </c>
      <c r="J744" s="100" t="s">
        <v>169</v>
      </c>
      <c r="K744" s="100" t="s">
        <v>97</v>
      </c>
      <c r="L744" s="256" t="s">
        <v>168</v>
      </c>
      <c r="M744" s="262"/>
      <c r="N744" s="256" t="s">
        <v>167</v>
      </c>
      <c r="O744" s="262"/>
      <c r="P744" s="256" t="s">
        <v>167</v>
      </c>
      <c r="Q744" s="257"/>
      <c r="R744" s="256" t="s">
        <v>167</v>
      </c>
      <c r="S744" s="257"/>
      <c r="T744" s="256" t="s">
        <v>167</v>
      </c>
      <c r="U744" s="257"/>
      <c r="V744" s="256" t="s">
        <v>167</v>
      </c>
      <c r="W744" s="257"/>
      <c r="X744" s="256" t="s">
        <v>167</v>
      </c>
      <c r="Y744" s="257"/>
      <c r="Z744" s="256" t="s">
        <v>167</v>
      </c>
      <c r="AA744" s="257"/>
      <c r="AB744" s="261" t="s">
        <v>166</v>
      </c>
      <c r="AC744" s="257"/>
      <c r="AD744" s="101" t="s">
        <v>165</v>
      </c>
      <c r="AE744" s="101" t="s">
        <v>164</v>
      </c>
      <c r="AF744" s="100" t="s">
        <v>163</v>
      </c>
      <c r="AG744" s="100" t="s">
        <v>162</v>
      </c>
      <c r="AH744" s="99" t="s">
        <v>161</v>
      </c>
      <c r="AI744" s="98"/>
      <c r="AJ744" s="96" t="s">
        <v>160</v>
      </c>
      <c r="AK744" s="95" t="s">
        <v>159</v>
      </c>
      <c r="AL744" s="94" t="s">
        <v>158</v>
      </c>
      <c r="AM744" s="96" t="s">
        <v>157</v>
      </c>
      <c r="AN744" s="95" t="s">
        <v>156</v>
      </c>
      <c r="AO744" s="94" t="s">
        <v>155</v>
      </c>
      <c r="AP744" s="96" t="s">
        <v>154</v>
      </c>
      <c r="AQ744" s="95" t="s">
        <v>153</v>
      </c>
      <c r="AR744" s="97" t="s">
        <v>152</v>
      </c>
      <c r="AS744" s="96" t="s">
        <v>151</v>
      </c>
      <c r="AT744" s="95" t="s">
        <v>150</v>
      </c>
      <c r="AU744" s="94" t="s">
        <v>149</v>
      </c>
      <c r="AV744" s="96" t="s">
        <v>148</v>
      </c>
      <c r="AW744" s="95" t="s">
        <v>147</v>
      </c>
      <c r="AX744" s="94" t="s">
        <v>146</v>
      </c>
      <c r="AY744" s="93" t="s">
        <v>145</v>
      </c>
      <c r="AZ744" s="92" t="s">
        <v>144</v>
      </c>
      <c r="BA744" s="92" t="s">
        <v>143</v>
      </c>
      <c r="BB744" s="91" t="s">
        <v>142</v>
      </c>
    </row>
    <row r="745" spans="2:62" ht="48" thickBot="1" x14ac:dyDescent="0.3">
      <c r="B745" s="90" t="s">
        <v>197</v>
      </c>
      <c r="C745" s="89"/>
      <c r="D745" s="88"/>
      <c r="E745" s="258"/>
      <c r="F745" s="259"/>
      <c r="G745" s="260"/>
      <c r="H745" s="87" t="s">
        <v>140</v>
      </c>
      <c r="I745" s="86"/>
      <c r="J745" s="86"/>
      <c r="K745" s="85"/>
      <c r="L745" s="84"/>
      <c r="M745" s="81"/>
      <c r="N745" s="84"/>
      <c r="O745" s="81"/>
      <c r="P745" s="84"/>
      <c r="Q745" s="81"/>
      <c r="R745" s="84"/>
      <c r="S745" s="81"/>
      <c r="T745" s="84"/>
      <c r="U745" s="81"/>
      <c r="V745" s="84"/>
      <c r="W745" s="81"/>
      <c r="X745" s="84"/>
      <c r="Y745" s="81"/>
      <c r="Z745" s="84"/>
      <c r="AA745" s="83"/>
      <c r="AB745" s="82" t="s">
        <v>139</v>
      </c>
      <c r="AC745" s="81"/>
      <c r="AD745" s="81"/>
      <c r="AE745" s="81"/>
      <c r="AF745" s="80"/>
      <c r="AG745" s="80"/>
      <c r="AH745" s="60"/>
      <c r="AI745" s="79" t="s">
        <v>138</v>
      </c>
      <c r="AJ745" s="78">
        <f t="shared" ref="AJ745:BB745" si="98">SUM(AJ747:AJ758)</f>
        <v>56</v>
      </c>
      <c r="AK745" s="77">
        <f t="shared" si="98"/>
        <v>30</v>
      </c>
      <c r="AL745" s="76">
        <f t="shared" si="98"/>
        <v>0</v>
      </c>
      <c r="AM745" s="78">
        <f t="shared" si="98"/>
        <v>12</v>
      </c>
      <c r="AN745" s="77">
        <f t="shared" si="98"/>
        <v>11</v>
      </c>
      <c r="AO745" s="76">
        <f t="shared" si="98"/>
        <v>0</v>
      </c>
      <c r="AP745" s="78">
        <f t="shared" si="98"/>
        <v>0</v>
      </c>
      <c r="AQ745" s="77">
        <f t="shared" si="98"/>
        <v>1</v>
      </c>
      <c r="AR745" s="76">
        <f t="shared" si="98"/>
        <v>0</v>
      </c>
      <c r="AS745" s="78">
        <f t="shared" si="98"/>
        <v>11</v>
      </c>
      <c r="AT745" s="77">
        <f t="shared" si="98"/>
        <v>6</v>
      </c>
      <c r="AU745" s="76">
        <f t="shared" si="98"/>
        <v>0</v>
      </c>
      <c r="AV745" s="78">
        <f t="shared" si="98"/>
        <v>3</v>
      </c>
      <c r="AW745" s="77">
        <f t="shared" si="98"/>
        <v>1</v>
      </c>
      <c r="AX745" s="76">
        <f t="shared" si="98"/>
        <v>0</v>
      </c>
      <c r="AY745" s="75">
        <f t="shared" si="98"/>
        <v>0</v>
      </c>
      <c r="AZ745" s="74">
        <f t="shared" si="98"/>
        <v>0</v>
      </c>
      <c r="BA745" s="74">
        <f t="shared" si="98"/>
        <v>1</v>
      </c>
      <c r="BB745" s="73">
        <f t="shared" si="98"/>
        <v>0</v>
      </c>
      <c r="BC745" s="72" t="s">
        <v>137</v>
      </c>
      <c r="BF745" s="5">
        <f>SUM(AJ745:AL745)/$BG$5</f>
        <v>86</v>
      </c>
      <c r="BG745" s="5">
        <f>SUM(AM745:AO745,AY745)/$BG$5</f>
        <v>23</v>
      </c>
      <c r="BH745" s="5">
        <f>SUM(AP745:AR745,AZ745)/$BG$5</f>
        <v>1</v>
      </c>
      <c r="BI745" s="5">
        <f>SUM(AS745:AU745,BA745)/$BG$5</f>
        <v>18</v>
      </c>
      <c r="BJ745" s="5">
        <f>SUM(AV745:AX745,BB745)/$BG$5</f>
        <v>4</v>
      </c>
    </row>
    <row r="746" spans="2:62" ht="37.5" thickBot="1" x14ac:dyDescent="0.3">
      <c r="B746" s="71"/>
      <c r="C746" s="70"/>
      <c r="D746" s="69"/>
      <c r="E746" s="68"/>
      <c r="F746" s="68"/>
      <c r="G746" s="67"/>
      <c r="H746" s="66"/>
      <c r="I746" s="64"/>
      <c r="J746" s="64"/>
      <c r="K746" s="65"/>
      <c r="L746" s="64"/>
      <c r="M746" s="62"/>
      <c r="N746" s="64"/>
      <c r="O746" s="62"/>
      <c r="P746" s="64"/>
      <c r="Q746" s="62"/>
      <c r="R746" s="64"/>
      <c r="S746" s="62"/>
      <c r="T746" s="64"/>
      <c r="U746" s="62"/>
      <c r="V746" s="64"/>
      <c r="W746" s="62"/>
      <c r="X746" s="64"/>
      <c r="Y746" s="62"/>
      <c r="Z746" s="64"/>
      <c r="AA746" s="62"/>
      <c r="AB746" s="63"/>
      <c r="AC746" s="62"/>
      <c r="AD746" s="62"/>
      <c r="AE746" s="62"/>
      <c r="AF746" s="61"/>
      <c r="AG746" s="61"/>
      <c r="AH746" s="60"/>
      <c r="AI746" s="59" t="s">
        <v>136</v>
      </c>
      <c r="AJ746" s="214">
        <f t="shared" ref="AJ746:BB746" si="99">AJ745/1</f>
        <v>56</v>
      </c>
      <c r="AK746" s="213">
        <f t="shared" si="99"/>
        <v>30</v>
      </c>
      <c r="AL746" s="212">
        <f t="shared" si="99"/>
        <v>0</v>
      </c>
      <c r="AM746" s="214">
        <f t="shared" si="99"/>
        <v>12</v>
      </c>
      <c r="AN746" s="213">
        <f t="shared" si="99"/>
        <v>11</v>
      </c>
      <c r="AO746" s="212">
        <f t="shared" si="99"/>
        <v>0</v>
      </c>
      <c r="AP746" s="214">
        <f t="shared" si="99"/>
        <v>0</v>
      </c>
      <c r="AQ746" s="213">
        <f t="shared" si="99"/>
        <v>1</v>
      </c>
      <c r="AR746" s="212">
        <f t="shared" si="99"/>
        <v>0</v>
      </c>
      <c r="AS746" s="214">
        <f t="shared" si="99"/>
        <v>11</v>
      </c>
      <c r="AT746" s="213">
        <f t="shared" si="99"/>
        <v>6</v>
      </c>
      <c r="AU746" s="212">
        <f t="shared" si="99"/>
        <v>0</v>
      </c>
      <c r="AV746" s="214">
        <f t="shared" si="99"/>
        <v>3</v>
      </c>
      <c r="AW746" s="213">
        <f t="shared" si="99"/>
        <v>1</v>
      </c>
      <c r="AX746" s="212">
        <f t="shared" si="99"/>
        <v>0</v>
      </c>
      <c r="AY746" s="211">
        <f t="shared" si="99"/>
        <v>0</v>
      </c>
      <c r="AZ746" s="210">
        <f t="shared" si="99"/>
        <v>0</v>
      </c>
      <c r="BA746" s="210">
        <f t="shared" si="99"/>
        <v>1</v>
      </c>
      <c r="BB746" s="209">
        <f t="shared" si="99"/>
        <v>0</v>
      </c>
      <c r="BC746" s="52" t="s">
        <v>135</v>
      </c>
    </row>
    <row r="747" spans="2:62" ht="28.15" customHeight="1" x14ac:dyDescent="0.2">
      <c r="B747" s="30"/>
      <c r="C747" s="242">
        <v>1</v>
      </c>
      <c r="D747" s="44"/>
      <c r="E747" s="43"/>
      <c r="F747" s="43"/>
      <c r="G747" s="42"/>
      <c r="H747" s="223" t="s">
        <v>134</v>
      </c>
      <c r="I747" s="246">
        <v>112</v>
      </c>
      <c r="J747" s="246">
        <v>34</v>
      </c>
      <c r="K747" s="246">
        <v>7</v>
      </c>
      <c r="L747" s="41" t="s">
        <v>133</v>
      </c>
      <c r="M747" s="40" t="s">
        <v>1602</v>
      </c>
      <c r="N747" s="41" t="s">
        <v>131</v>
      </c>
      <c r="O747" s="40" t="s">
        <v>484</v>
      </c>
      <c r="P747" s="41" t="s">
        <v>130</v>
      </c>
      <c r="Q747" s="40" t="s">
        <v>1160</v>
      </c>
      <c r="R747" s="41" t="s">
        <v>129</v>
      </c>
      <c r="S747" s="40" t="s">
        <v>417</v>
      </c>
      <c r="T747" s="41" t="s">
        <v>128</v>
      </c>
      <c r="U747" s="40" t="s">
        <v>405</v>
      </c>
      <c r="V747" s="41" t="s">
        <v>127</v>
      </c>
      <c r="W747" s="40" t="s">
        <v>187</v>
      </c>
      <c r="X747" s="41" t="s">
        <v>126</v>
      </c>
      <c r="Y747" s="40" t="s">
        <v>121</v>
      </c>
      <c r="Z747" s="41" t="s">
        <v>125</v>
      </c>
      <c r="AA747" s="40"/>
      <c r="AB747" s="39"/>
      <c r="AC747" s="40"/>
      <c r="AD747" s="39" t="s">
        <v>1628</v>
      </c>
      <c r="AE747" s="38" t="s">
        <v>414</v>
      </c>
      <c r="AF747" s="250"/>
      <c r="AG747" s="250"/>
      <c r="AH747" s="37"/>
      <c r="AI747" s="11"/>
      <c r="AJ747" s="233">
        <f>SUMPRODUCT(LEN($M747:$AA750)-LEN(SUBSTITUTE($M747:$AA750,"A", "")))</f>
        <v>56</v>
      </c>
      <c r="AK747" s="239">
        <f>SUMPRODUCT(LEN($AD747:$AD750)-LEN(SUBSTITUTE($AD747:$AD750,"A", "")))</f>
        <v>30</v>
      </c>
      <c r="AL747" s="230">
        <f>SUMPRODUCT(LEN($AC747:$AC750)-LEN(SUBSTITUTE($AC747:$AC750,"A", "")))</f>
        <v>0</v>
      </c>
      <c r="AM747" s="233">
        <f>SUMPRODUCT(LEN($M747:$AA750)-LEN(SUBSTITUTE($M747:$AA750,"S", "")))</f>
        <v>12</v>
      </c>
      <c r="AN747" s="239">
        <f>SUMPRODUCT(LEN($AD747:$AD750)-LEN(SUBSTITUTE($AD747:$AD750,"S", "")))</f>
        <v>11</v>
      </c>
      <c r="AO747" s="230">
        <f>SUMPRODUCT(LEN($AC747:$AC750)-LEN(SUBSTITUTE($AC747:$AC750,"S", "")))</f>
        <v>0</v>
      </c>
      <c r="AP747" s="233">
        <f>SUMPRODUCT(LEN($M747:$AA750)-LEN(SUBSTITUTE($M747:$AA750,"F", "")))</f>
        <v>0</v>
      </c>
      <c r="AQ747" s="239">
        <f>SUMPRODUCT(LEN($AD747:$AD750)-LEN(SUBSTITUTE($AD747:$AD750,"F", "")))</f>
        <v>1</v>
      </c>
      <c r="AR747" s="230">
        <f>SUMPRODUCT(LEN($AC747:$AC750)-LEN(SUBSTITUTE($AC747:$AC750,"F", "")))</f>
        <v>0</v>
      </c>
      <c r="AS747" s="233">
        <f>SUMPRODUCT(LEN($M747:$AA750)-LEN(SUBSTITUTE($M747:$AA750,"G", "")))</f>
        <v>11</v>
      </c>
      <c r="AT747" s="239">
        <f>SUMPRODUCT(LEN($AD747:$AD750)-LEN(SUBSTITUTE($AD747:$AD750,"G", "")))</f>
        <v>6</v>
      </c>
      <c r="AU747" s="230">
        <f>SUMPRODUCT(LEN($AC747:$AC750)-LEN(SUBSTITUTE($AC747:$AC750,"G", "")))</f>
        <v>0</v>
      </c>
      <c r="AV747" s="233">
        <f>SUMPRODUCT(LEN($L747:$AA750)-LEN(SUBSTITUTE($L747:$AA750,"M", "")))</f>
        <v>3</v>
      </c>
      <c r="AW747" s="236">
        <f>SUMPRODUCT(LEN($AD747:$AD750)-LEN(SUBSTITUTE($AD747:$AD750,"M", "")))</f>
        <v>1</v>
      </c>
      <c r="AX747" s="269">
        <f>SUMPRODUCT(LEN($AC747:$AC750)-LEN(SUBSTITUTE($AC747:$AC750,"M", "")))</f>
        <v>0</v>
      </c>
      <c r="AY747" s="291">
        <f>SUMPRODUCT(LEN($AE747:$AE750)-LEN(SUBSTITUTE($AE747:$AE750,"S", "")))</f>
        <v>0</v>
      </c>
      <c r="AZ747" s="227">
        <f>SUMPRODUCT(LEN($AE747:$AE750)-LEN(SUBSTITUTE($AE747:$AE750,"F", "")))</f>
        <v>0</v>
      </c>
      <c r="BA747" s="227">
        <f>SUMPRODUCT(LEN($AE747:$AE750)-LEN(SUBSTITUTE($AE747:$AE750,"G", "")))</f>
        <v>1</v>
      </c>
      <c r="BB747" s="294">
        <f>SUMPRODUCT(LEN($AE747:$AE750)-LEN(SUBSTITUTE($AE747:$AE750,"M", "")))</f>
        <v>0</v>
      </c>
    </row>
    <row r="748" spans="2:62" ht="28.15" customHeight="1" thickBot="1" x14ac:dyDescent="0.25">
      <c r="B748" s="30"/>
      <c r="C748" s="243"/>
      <c r="D748" s="36"/>
      <c r="E748" s="35"/>
      <c r="F748" s="35"/>
      <c r="G748" s="34"/>
      <c r="H748" s="224"/>
      <c r="I748" s="247"/>
      <c r="J748" s="247"/>
      <c r="K748" s="247"/>
      <c r="L748" s="33" t="s">
        <v>123</v>
      </c>
      <c r="M748" s="32" t="s">
        <v>1613</v>
      </c>
      <c r="N748" s="33" t="s">
        <v>122</v>
      </c>
      <c r="O748" s="32" t="s">
        <v>382</v>
      </c>
      <c r="P748" s="33" t="s">
        <v>120</v>
      </c>
      <c r="Q748" s="32" t="s">
        <v>377</v>
      </c>
      <c r="R748" s="33" t="s">
        <v>119</v>
      </c>
      <c r="S748" s="32" t="s">
        <v>399</v>
      </c>
      <c r="T748" s="33" t="s">
        <v>118</v>
      </c>
      <c r="U748" s="32" t="s">
        <v>686</v>
      </c>
      <c r="V748" s="33" t="s">
        <v>117</v>
      </c>
      <c r="W748" s="32" t="s">
        <v>124</v>
      </c>
      <c r="X748" s="33" t="s">
        <v>116</v>
      </c>
      <c r="Y748" s="32" t="s">
        <v>121</v>
      </c>
      <c r="Z748" s="33" t="s">
        <v>115</v>
      </c>
      <c r="AA748" s="32"/>
      <c r="AB748" s="31"/>
      <c r="AC748" s="32"/>
      <c r="AD748" s="31" t="s">
        <v>1627</v>
      </c>
      <c r="AE748" s="23"/>
      <c r="AF748" s="251"/>
      <c r="AG748" s="251"/>
      <c r="AH748" s="22"/>
      <c r="AI748" s="11"/>
      <c r="AJ748" s="265"/>
      <c r="AK748" s="267"/>
      <c r="AL748" s="263"/>
      <c r="AM748" s="265"/>
      <c r="AN748" s="267"/>
      <c r="AO748" s="263"/>
      <c r="AP748" s="265"/>
      <c r="AQ748" s="267"/>
      <c r="AR748" s="263"/>
      <c r="AS748" s="265"/>
      <c r="AT748" s="267"/>
      <c r="AU748" s="263"/>
      <c r="AV748" s="265"/>
      <c r="AW748" s="275"/>
      <c r="AX748" s="270"/>
      <c r="AY748" s="292"/>
      <c r="AZ748" s="228"/>
      <c r="BA748" s="228"/>
      <c r="BB748" s="295"/>
    </row>
    <row r="749" spans="2:62" ht="28.15" customHeight="1" x14ac:dyDescent="0.2">
      <c r="B749" s="30"/>
      <c r="C749" s="244"/>
      <c r="D749" s="29"/>
      <c r="E749" s="28"/>
      <c r="F749" s="28"/>
      <c r="G749" s="27"/>
      <c r="H749" s="225">
        <v>237</v>
      </c>
      <c r="I749" s="248"/>
      <c r="J749" s="248"/>
      <c r="K749" s="248"/>
      <c r="L749" s="26" t="s">
        <v>114</v>
      </c>
      <c r="M749" s="25" t="s">
        <v>186</v>
      </c>
      <c r="N749" s="26" t="s">
        <v>112</v>
      </c>
      <c r="O749" s="25" t="s">
        <v>417</v>
      </c>
      <c r="P749" s="26" t="s">
        <v>111</v>
      </c>
      <c r="Q749" s="25" t="s">
        <v>700</v>
      </c>
      <c r="R749" s="26" t="s">
        <v>110</v>
      </c>
      <c r="S749" s="25" t="s">
        <v>389</v>
      </c>
      <c r="T749" s="26" t="s">
        <v>109</v>
      </c>
      <c r="U749" s="25" t="s">
        <v>203</v>
      </c>
      <c r="V749" s="26" t="s">
        <v>108</v>
      </c>
      <c r="W749" s="25" t="s">
        <v>113</v>
      </c>
      <c r="X749" s="26" t="s">
        <v>107</v>
      </c>
      <c r="Y749" s="25" t="s">
        <v>121</v>
      </c>
      <c r="Z749" s="26" t="s">
        <v>106</v>
      </c>
      <c r="AA749" s="25"/>
      <c r="AB749" s="24"/>
      <c r="AC749" s="25"/>
      <c r="AD749" s="24"/>
      <c r="AE749" s="23"/>
      <c r="AF749" s="251"/>
      <c r="AG749" s="251"/>
      <c r="AH749" s="22"/>
      <c r="AI749" s="11"/>
      <c r="AJ749" s="265"/>
      <c r="AK749" s="267"/>
      <c r="AL749" s="263"/>
      <c r="AM749" s="265"/>
      <c r="AN749" s="267"/>
      <c r="AO749" s="263"/>
      <c r="AP749" s="265"/>
      <c r="AQ749" s="267"/>
      <c r="AR749" s="263"/>
      <c r="AS749" s="265"/>
      <c r="AT749" s="267"/>
      <c r="AU749" s="263"/>
      <c r="AV749" s="265"/>
      <c r="AW749" s="275"/>
      <c r="AX749" s="270"/>
      <c r="AY749" s="292"/>
      <c r="AZ749" s="228"/>
      <c r="BA749" s="228"/>
      <c r="BB749" s="295"/>
    </row>
    <row r="750" spans="2:62" ht="28.15" customHeight="1" thickBot="1" x14ac:dyDescent="0.25">
      <c r="B750" s="30"/>
      <c r="C750" s="253"/>
      <c r="D750" s="51"/>
      <c r="E750" s="50"/>
      <c r="F750" s="50"/>
      <c r="G750" s="49"/>
      <c r="H750" s="226"/>
      <c r="I750" s="254"/>
      <c r="J750" s="254"/>
      <c r="K750" s="254"/>
      <c r="L750" s="48" t="s">
        <v>105</v>
      </c>
      <c r="M750" s="47" t="s">
        <v>382</v>
      </c>
      <c r="N750" s="48" t="s">
        <v>103</v>
      </c>
      <c r="O750" s="47" t="s">
        <v>1359</v>
      </c>
      <c r="P750" s="48" t="s">
        <v>102</v>
      </c>
      <c r="Q750" s="47" t="s">
        <v>452</v>
      </c>
      <c r="R750" s="48" t="s">
        <v>101</v>
      </c>
      <c r="S750" s="47" t="s">
        <v>186</v>
      </c>
      <c r="T750" s="48">
        <v>20</v>
      </c>
      <c r="U750" s="47" t="s">
        <v>132</v>
      </c>
      <c r="V750" s="48" t="s">
        <v>100</v>
      </c>
      <c r="W750" s="47" t="s">
        <v>113</v>
      </c>
      <c r="X750" s="48" t="s">
        <v>99</v>
      </c>
      <c r="Y750" s="47"/>
      <c r="Z750" s="48" t="s">
        <v>98</v>
      </c>
      <c r="AA750" s="47"/>
      <c r="AB750" s="16"/>
      <c r="AC750" s="47"/>
      <c r="AD750" s="16"/>
      <c r="AE750" s="46"/>
      <c r="AF750" s="255"/>
      <c r="AG750" s="255"/>
      <c r="AH750" s="45"/>
      <c r="AI750" s="11"/>
      <c r="AJ750" s="266"/>
      <c r="AK750" s="268"/>
      <c r="AL750" s="264"/>
      <c r="AM750" s="266"/>
      <c r="AN750" s="268"/>
      <c r="AO750" s="264"/>
      <c r="AP750" s="266"/>
      <c r="AQ750" s="268"/>
      <c r="AR750" s="264"/>
      <c r="AS750" s="266"/>
      <c r="AT750" s="268"/>
      <c r="AU750" s="264"/>
      <c r="AV750" s="266"/>
      <c r="AW750" s="276"/>
      <c r="AX750" s="271"/>
      <c r="AY750" s="293"/>
      <c r="AZ750" s="229"/>
      <c r="BA750" s="229"/>
      <c r="BB750" s="296"/>
    </row>
    <row r="751" spans="2:62" ht="28.15" customHeight="1" x14ac:dyDescent="0.2">
      <c r="B751" s="30"/>
      <c r="C751" s="242">
        <v>2</v>
      </c>
      <c r="D751" s="44"/>
      <c r="E751" s="43"/>
      <c r="F751" s="43"/>
      <c r="G751" s="42"/>
      <c r="H751" s="223"/>
      <c r="I751" s="246"/>
      <c r="J751" s="246"/>
      <c r="K751" s="246"/>
      <c r="L751" s="41" t="s">
        <v>133</v>
      </c>
      <c r="M751" s="40"/>
      <c r="N751" s="41" t="s">
        <v>131</v>
      </c>
      <c r="O751" s="40"/>
      <c r="P751" s="41" t="s">
        <v>130</v>
      </c>
      <c r="Q751" s="40"/>
      <c r="R751" s="41" t="s">
        <v>129</v>
      </c>
      <c r="S751" s="40"/>
      <c r="T751" s="41" t="s">
        <v>128</v>
      </c>
      <c r="U751" s="40"/>
      <c r="V751" s="41" t="s">
        <v>127</v>
      </c>
      <c r="W751" s="40"/>
      <c r="X751" s="41" t="s">
        <v>126</v>
      </c>
      <c r="Y751" s="40"/>
      <c r="Z751" s="41" t="s">
        <v>125</v>
      </c>
      <c r="AA751" s="40"/>
      <c r="AB751" s="39"/>
      <c r="AC751" s="40"/>
      <c r="AD751" s="39"/>
      <c r="AE751" s="38"/>
      <c r="AF751" s="250"/>
      <c r="AG751" s="250"/>
      <c r="AH751" s="37"/>
      <c r="AI751" s="11"/>
      <c r="AJ751" s="233">
        <f>SUMPRODUCT(LEN($M751:$AA754)-LEN(SUBSTITUTE($M751:$AA754,"A", "")))</f>
        <v>0</v>
      </c>
      <c r="AK751" s="239">
        <f>SUMPRODUCT(LEN($AD751:$AD754)-LEN(SUBSTITUTE($AD751:$AD754,"A", "")))</f>
        <v>0</v>
      </c>
      <c r="AL751" s="230">
        <f>SUMPRODUCT(LEN($AC751:$AC754)-LEN(SUBSTITUTE($AC751:$AC754,"A", "")))</f>
        <v>0</v>
      </c>
      <c r="AM751" s="233">
        <f>SUMPRODUCT(LEN($M751:$AA754)-LEN(SUBSTITUTE($M751:$AA754,"S", "")))</f>
        <v>0</v>
      </c>
      <c r="AN751" s="239">
        <f>SUMPRODUCT(LEN($AD751:$AD754)-LEN(SUBSTITUTE($AD751:$AD754,"S", "")))</f>
        <v>0</v>
      </c>
      <c r="AO751" s="230">
        <f>SUMPRODUCT(LEN($AC751:$AC754)-LEN(SUBSTITUTE($AC751:$AC754,"S", "")))</f>
        <v>0</v>
      </c>
      <c r="AP751" s="233">
        <f>SUMPRODUCT(LEN($M751:$AA754)-LEN(SUBSTITUTE($M751:$AA754,"F", "")))</f>
        <v>0</v>
      </c>
      <c r="AQ751" s="239">
        <f>SUMPRODUCT(LEN($AD751:$AD754)-LEN(SUBSTITUTE($AD751:$AD754,"F", "")))</f>
        <v>0</v>
      </c>
      <c r="AR751" s="230">
        <f>SUMPRODUCT(LEN($AC751:$AC754)-LEN(SUBSTITUTE($AC751:$AC754,"F", "")))</f>
        <v>0</v>
      </c>
      <c r="AS751" s="233">
        <f>SUMPRODUCT(LEN($M751:$AA754)-LEN(SUBSTITUTE($M751:$AA754,"G", "")))</f>
        <v>0</v>
      </c>
      <c r="AT751" s="239">
        <f>SUMPRODUCT(LEN($AD751:$AD754)-LEN(SUBSTITUTE($AD751:$AD754,"G", "")))</f>
        <v>0</v>
      </c>
      <c r="AU751" s="230">
        <f>SUMPRODUCT(LEN($AC751:$AC754)-LEN(SUBSTITUTE($AC751:$AC754,"G", "")))</f>
        <v>0</v>
      </c>
      <c r="AV751" s="233">
        <f>SUMPRODUCT(LEN($L751:$AA754)-LEN(SUBSTITUTE($L751:$AA754,"M", "")))</f>
        <v>0</v>
      </c>
      <c r="AW751" s="236">
        <f>SUMPRODUCT(LEN($AD751:$AD754)-LEN(SUBSTITUTE($AD751:$AD754,"M", "")))</f>
        <v>0</v>
      </c>
      <c r="AX751" s="269">
        <f>SUMPRODUCT(LEN($AC751:$AC754)-LEN(SUBSTITUTE($AC751:$AC754,"M", "")))</f>
        <v>0</v>
      </c>
      <c r="AY751" s="291">
        <f>SUMPRODUCT(LEN($AE751:$AE754)-LEN(SUBSTITUTE($AE751:$AE754,"S", "")))</f>
        <v>0</v>
      </c>
      <c r="AZ751" s="227">
        <f>SUMPRODUCT(LEN($AE751:$AE754)-LEN(SUBSTITUTE($AE751:$AE754,"F", "")))</f>
        <v>0</v>
      </c>
      <c r="BA751" s="227">
        <f>SUMPRODUCT(LEN($AE751:$AE754)-LEN(SUBSTITUTE($AE751:$AE754,"G", "")))</f>
        <v>0</v>
      </c>
      <c r="BB751" s="294">
        <f>SUMPRODUCT(LEN($AE751:$AE754)-LEN(SUBSTITUTE($AE751:$AE754,"M", "")))</f>
        <v>0</v>
      </c>
    </row>
    <row r="752" spans="2:62" ht="28.15" customHeight="1" thickBot="1" x14ac:dyDescent="0.25">
      <c r="B752" s="30"/>
      <c r="C752" s="243"/>
      <c r="D752" s="36"/>
      <c r="E752" s="35"/>
      <c r="F752" s="35"/>
      <c r="G752" s="34"/>
      <c r="H752" s="224"/>
      <c r="I752" s="247"/>
      <c r="J752" s="247"/>
      <c r="K752" s="247"/>
      <c r="L752" s="33" t="s">
        <v>123</v>
      </c>
      <c r="M752" s="32"/>
      <c r="N752" s="33" t="s">
        <v>122</v>
      </c>
      <c r="O752" s="32"/>
      <c r="P752" s="33" t="s">
        <v>120</v>
      </c>
      <c r="Q752" s="32"/>
      <c r="R752" s="33" t="s">
        <v>119</v>
      </c>
      <c r="S752" s="32"/>
      <c r="T752" s="33" t="s">
        <v>118</v>
      </c>
      <c r="U752" s="32"/>
      <c r="V752" s="33" t="s">
        <v>117</v>
      </c>
      <c r="W752" s="32"/>
      <c r="X752" s="33" t="s">
        <v>116</v>
      </c>
      <c r="Y752" s="32"/>
      <c r="Z752" s="33" t="s">
        <v>115</v>
      </c>
      <c r="AA752" s="32"/>
      <c r="AB752" s="31"/>
      <c r="AC752" s="32"/>
      <c r="AD752" s="31"/>
      <c r="AE752" s="23"/>
      <c r="AF752" s="251"/>
      <c r="AG752" s="251"/>
      <c r="AH752" s="22"/>
      <c r="AI752" s="11"/>
      <c r="AJ752" s="265"/>
      <c r="AK752" s="267"/>
      <c r="AL752" s="263"/>
      <c r="AM752" s="265"/>
      <c r="AN752" s="267"/>
      <c r="AO752" s="263"/>
      <c r="AP752" s="265"/>
      <c r="AQ752" s="267"/>
      <c r="AR752" s="263"/>
      <c r="AS752" s="265"/>
      <c r="AT752" s="267"/>
      <c r="AU752" s="263"/>
      <c r="AV752" s="265"/>
      <c r="AW752" s="275"/>
      <c r="AX752" s="270"/>
      <c r="AY752" s="292"/>
      <c r="AZ752" s="228"/>
      <c r="BA752" s="228"/>
      <c r="BB752" s="295"/>
    </row>
    <row r="753" spans="2:62" ht="28.15" customHeight="1" x14ac:dyDescent="0.2">
      <c r="B753" s="30"/>
      <c r="C753" s="244"/>
      <c r="D753" s="29"/>
      <c r="E753" s="28"/>
      <c r="F753" s="28"/>
      <c r="G753" s="27"/>
      <c r="H753" s="225"/>
      <c r="I753" s="248"/>
      <c r="J753" s="248"/>
      <c r="K753" s="248"/>
      <c r="L753" s="26" t="s">
        <v>114</v>
      </c>
      <c r="M753" s="25"/>
      <c r="N753" s="26" t="s">
        <v>112</v>
      </c>
      <c r="O753" s="25"/>
      <c r="P753" s="26" t="s">
        <v>111</v>
      </c>
      <c r="Q753" s="25"/>
      <c r="R753" s="26" t="s">
        <v>110</v>
      </c>
      <c r="S753" s="25"/>
      <c r="T753" s="26" t="s">
        <v>109</v>
      </c>
      <c r="U753" s="25"/>
      <c r="V753" s="26" t="s">
        <v>108</v>
      </c>
      <c r="W753" s="25"/>
      <c r="X753" s="26" t="s">
        <v>107</v>
      </c>
      <c r="Y753" s="25"/>
      <c r="Z753" s="26" t="s">
        <v>106</v>
      </c>
      <c r="AA753" s="25"/>
      <c r="AB753" s="24"/>
      <c r="AC753" s="25"/>
      <c r="AD753" s="24"/>
      <c r="AE753" s="23"/>
      <c r="AF753" s="251"/>
      <c r="AG753" s="251"/>
      <c r="AH753" s="22"/>
      <c r="AI753" s="11"/>
      <c r="AJ753" s="265"/>
      <c r="AK753" s="267"/>
      <c r="AL753" s="263"/>
      <c r="AM753" s="265"/>
      <c r="AN753" s="267"/>
      <c r="AO753" s="263"/>
      <c r="AP753" s="265"/>
      <c r="AQ753" s="267"/>
      <c r="AR753" s="263"/>
      <c r="AS753" s="265"/>
      <c r="AT753" s="267"/>
      <c r="AU753" s="263"/>
      <c r="AV753" s="265"/>
      <c r="AW753" s="275"/>
      <c r="AX753" s="270"/>
      <c r="AY753" s="292"/>
      <c r="AZ753" s="228"/>
      <c r="BA753" s="228"/>
      <c r="BB753" s="295"/>
    </row>
    <row r="754" spans="2:62" ht="28.15" customHeight="1" thickBot="1" x14ac:dyDescent="0.25">
      <c r="B754" s="30"/>
      <c r="C754" s="253"/>
      <c r="D754" s="51"/>
      <c r="E754" s="50"/>
      <c r="F754" s="50"/>
      <c r="G754" s="49"/>
      <c r="H754" s="226"/>
      <c r="I754" s="254"/>
      <c r="J754" s="254"/>
      <c r="K754" s="254"/>
      <c r="L754" s="48" t="s">
        <v>105</v>
      </c>
      <c r="M754" s="47"/>
      <c r="N754" s="48" t="s">
        <v>103</v>
      </c>
      <c r="O754" s="47"/>
      <c r="P754" s="48" t="s">
        <v>102</v>
      </c>
      <c r="Q754" s="47"/>
      <c r="R754" s="48" t="s">
        <v>101</v>
      </c>
      <c r="S754" s="47"/>
      <c r="T754" s="48">
        <v>20</v>
      </c>
      <c r="U754" s="47"/>
      <c r="V754" s="48" t="s">
        <v>100</v>
      </c>
      <c r="W754" s="47"/>
      <c r="X754" s="48" t="s">
        <v>99</v>
      </c>
      <c r="Y754" s="47"/>
      <c r="Z754" s="48" t="s">
        <v>98</v>
      </c>
      <c r="AA754" s="47"/>
      <c r="AB754" s="16"/>
      <c r="AC754" s="47"/>
      <c r="AD754" s="16"/>
      <c r="AE754" s="46"/>
      <c r="AF754" s="255"/>
      <c r="AG754" s="255"/>
      <c r="AH754" s="45"/>
      <c r="AI754" s="11"/>
      <c r="AJ754" s="266"/>
      <c r="AK754" s="268"/>
      <c r="AL754" s="264"/>
      <c r="AM754" s="266"/>
      <c r="AN754" s="268"/>
      <c r="AO754" s="264"/>
      <c r="AP754" s="266"/>
      <c r="AQ754" s="268"/>
      <c r="AR754" s="264"/>
      <c r="AS754" s="266"/>
      <c r="AT754" s="268"/>
      <c r="AU754" s="264"/>
      <c r="AV754" s="266"/>
      <c r="AW754" s="276"/>
      <c r="AX754" s="271"/>
      <c r="AY754" s="293"/>
      <c r="AZ754" s="229"/>
      <c r="BA754" s="229"/>
      <c r="BB754" s="296"/>
    </row>
    <row r="755" spans="2:62" ht="28.15" customHeight="1" x14ac:dyDescent="0.2">
      <c r="B755" s="30"/>
      <c r="C755" s="242">
        <v>3</v>
      </c>
      <c r="D755" s="44"/>
      <c r="E755" s="43"/>
      <c r="F755" s="43"/>
      <c r="G755" s="42"/>
      <c r="H755" s="223"/>
      <c r="I755" s="246"/>
      <c r="J755" s="246"/>
      <c r="K755" s="246"/>
      <c r="L755" s="41" t="s">
        <v>133</v>
      </c>
      <c r="M755" s="40"/>
      <c r="N755" s="41" t="s">
        <v>131</v>
      </c>
      <c r="O755" s="40"/>
      <c r="P755" s="41" t="s">
        <v>130</v>
      </c>
      <c r="Q755" s="40"/>
      <c r="R755" s="41" t="s">
        <v>129</v>
      </c>
      <c r="S755" s="40"/>
      <c r="T755" s="41" t="s">
        <v>128</v>
      </c>
      <c r="U755" s="40"/>
      <c r="V755" s="41" t="s">
        <v>127</v>
      </c>
      <c r="W755" s="40"/>
      <c r="X755" s="41" t="s">
        <v>126</v>
      </c>
      <c r="Y755" s="40"/>
      <c r="Z755" s="41" t="s">
        <v>125</v>
      </c>
      <c r="AA755" s="40"/>
      <c r="AB755" s="39"/>
      <c r="AC755" s="40"/>
      <c r="AD755" s="39"/>
      <c r="AE755" s="38"/>
      <c r="AF755" s="250"/>
      <c r="AG755" s="250"/>
      <c r="AH755" s="37"/>
      <c r="AI755" s="11"/>
      <c r="AJ755" s="233">
        <f>SUMPRODUCT(LEN($M755:$AA758)-LEN(SUBSTITUTE($M755:$AA758,"A", "")))</f>
        <v>0</v>
      </c>
      <c r="AK755" s="239">
        <f>SUMPRODUCT(LEN($AD755:$AD758)-LEN(SUBSTITUTE($AD755:$AD758,"A", "")))</f>
        <v>0</v>
      </c>
      <c r="AL755" s="230">
        <f>SUMPRODUCT(LEN($AC755:$AC758)-LEN(SUBSTITUTE($AC755:$AC758,"A", "")))</f>
        <v>0</v>
      </c>
      <c r="AM755" s="233">
        <f>SUMPRODUCT(LEN($M755:$AA758)-LEN(SUBSTITUTE($M755:$AA758,"S", "")))</f>
        <v>0</v>
      </c>
      <c r="AN755" s="239">
        <f>SUMPRODUCT(LEN($AD755:$AD758)-LEN(SUBSTITUTE($AD755:$AD758,"S", "")))</f>
        <v>0</v>
      </c>
      <c r="AO755" s="230">
        <f>SUMPRODUCT(LEN($AC755:$AC758)-LEN(SUBSTITUTE($AC755:$AC758,"S", "")))</f>
        <v>0</v>
      </c>
      <c r="AP755" s="233">
        <f>SUMPRODUCT(LEN($M755:$AA758)-LEN(SUBSTITUTE($M755:$AA758,"F", "")))</f>
        <v>0</v>
      </c>
      <c r="AQ755" s="239">
        <f>SUMPRODUCT(LEN($AD755:$AD758)-LEN(SUBSTITUTE($AD755:$AD758,"F", "")))</f>
        <v>0</v>
      </c>
      <c r="AR755" s="230">
        <f>SUMPRODUCT(LEN($AC755:$AC758)-LEN(SUBSTITUTE($AC755:$AC758,"F", "")))</f>
        <v>0</v>
      </c>
      <c r="AS755" s="233">
        <f>SUMPRODUCT(LEN($M755:$AA758)-LEN(SUBSTITUTE($M755:$AA758,"G", "")))</f>
        <v>0</v>
      </c>
      <c r="AT755" s="239">
        <f>SUMPRODUCT(LEN($AD755:$AD758)-LEN(SUBSTITUTE($AD755:$AD758,"G", "")))</f>
        <v>0</v>
      </c>
      <c r="AU755" s="230">
        <f>SUMPRODUCT(LEN($AC755:$AC758)-LEN(SUBSTITUTE($AC755:$AC758,"G", "")))</f>
        <v>0</v>
      </c>
      <c r="AV755" s="233">
        <f>SUMPRODUCT(LEN($L755:$AA758)-LEN(SUBSTITUTE($L755:$AA758,"M", "")))</f>
        <v>0</v>
      </c>
      <c r="AW755" s="236">
        <f>SUMPRODUCT(LEN($AD755:$AD758)-LEN(SUBSTITUTE($AD755:$AD758,"M", "")))</f>
        <v>0</v>
      </c>
      <c r="AX755" s="269">
        <f>SUMPRODUCT(LEN($AC755:$AC758)-LEN(SUBSTITUTE($AC755:$AC758,"M", "")))</f>
        <v>0</v>
      </c>
      <c r="AY755" s="291">
        <f>SUMPRODUCT(LEN($AE755:$AE758)-LEN(SUBSTITUTE($AE755:$AE758,"S", "")))</f>
        <v>0</v>
      </c>
      <c r="AZ755" s="227">
        <f>SUMPRODUCT(LEN($AE755:$AE758)-LEN(SUBSTITUTE($AE755:$AE758,"F", "")))</f>
        <v>0</v>
      </c>
      <c r="BA755" s="227">
        <f>SUMPRODUCT(LEN($AE755:$AE758)-LEN(SUBSTITUTE($AE755:$AE758,"G", "")))</f>
        <v>0</v>
      </c>
      <c r="BB755" s="294">
        <f>SUMPRODUCT(LEN($AE755:$AE758)-LEN(SUBSTITUTE($AE755:$AE758,"M", "")))</f>
        <v>0</v>
      </c>
    </row>
    <row r="756" spans="2:62" ht="28.15" customHeight="1" thickBot="1" x14ac:dyDescent="0.25">
      <c r="B756" s="30"/>
      <c r="C756" s="243"/>
      <c r="D756" s="36"/>
      <c r="E756" s="35"/>
      <c r="F756" s="35"/>
      <c r="G756" s="34"/>
      <c r="H756" s="224"/>
      <c r="I756" s="247"/>
      <c r="J756" s="247"/>
      <c r="K756" s="247"/>
      <c r="L756" s="33" t="s">
        <v>123</v>
      </c>
      <c r="M756" s="32"/>
      <c r="N756" s="33" t="s">
        <v>122</v>
      </c>
      <c r="O756" s="32"/>
      <c r="P756" s="33" t="s">
        <v>120</v>
      </c>
      <c r="Q756" s="32"/>
      <c r="R756" s="33" t="s">
        <v>119</v>
      </c>
      <c r="S756" s="32"/>
      <c r="T756" s="33" t="s">
        <v>118</v>
      </c>
      <c r="U756" s="32"/>
      <c r="V756" s="33" t="s">
        <v>117</v>
      </c>
      <c r="W756" s="32"/>
      <c r="X756" s="33" t="s">
        <v>116</v>
      </c>
      <c r="Y756" s="32"/>
      <c r="Z756" s="33" t="s">
        <v>115</v>
      </c>
      <c r="AA756" s="32"/>
      <c r="AB756" s="31"/>
      <c r="AC756" s="32"/>
      <c r="AD756" s="31"/>
      <c r="AE756" s="23"/>
      <c r="AF756" s="251"/>
      <c r="AG756" s="251"/>
      <c r="AH756" s="22"/>
      <c r="AI756" s="11"/>
      <c r="AJ756" s="265"/>
      <c r="AK756" s="267"/>
      <c r="AL756" s="263"/>
      <c r="AM756" s="265"/>
      <c r="AN756" s="267"/>
      <c r="AO756" s="263"/>
      <c r="AP756" s="265"/>
      <c r="AQ756" s="267"/>
      <c r="AR756" s="263"/>
      <c r="AS756" s="265"/>
      <c r="AT756" s="267"/>
      <c r="AU756" s="263"/>
      <c r="AV756" s="265"/>
      <c r="AW756" s="275"/>
      <c r="AX756" s="270"/>
      <c r="AY756" s="292"/>
      <c r="AZ756" s="228"/>
      <c r="BA756" s="228"/>
      <c r="BB756" s="295"/>
    </row>
    <row r="757" spans="2:62" ht="28.15" customHeight="1" x14ac:dyDescent="0.2">
      <c r="B757" s="30"/>
      <c r="C757" s="244"/>
      <c r="D757" s="29"/>
      <c r="E757" s="28"/>
      <c r="F757" s="28"/>
      <c r="G757" s="27"/>
      <c r="H757" s="225"/>
      <c r="I757" s="248"/>
      <c r="J757" s="248"/>
      <c r="K757" s="248"/>
      <c r="L757" s="26" t="s">
        <v>114</v>
      </c>
      <c r="M757" s="25"/>
      <c r="N757" s="26" t="s">
        <v>112</v>
      </c>
      <c r="O757" s="25"/>
      <c r="P757" s="26" t="s">
        <v>111</v>
      </c>
      <c r="Q757" s="25"/>
      <c r="R757" s="26" t="s">
        <v>110</v>
      </c>
      <c r="S757" s="25"/>
      <c r="T757" s="26" t="s">
        <v>109</v>
      </c>
      <c r="U757" s="25"/>
      <c r="V757" s="26" t="s">
        <v>108</v>
      </c>
      <c r="W757" s="25"/>
      <c r="X757" s="26" t="s">
        <v>107</v>
      </c>
      <c r="Y757" s="25"/>
      <c r="Z757" s="26" t="s">
        <v>106</v>
      </c>
      <c r="AA757" s="25"/>
      <c r="AB757" s="24"/>
      <c r="AC757" s="25"/>
      <c r="AD757" s="24"/>
      <c r="AE757" s="23"/>
      <c r="AF757" s="251"/>
      <c r="AG757" s="251"/>
      <c r="AH757" s="22"/>
      <c r="AI757" s="11"/>
      <c r="AJ757" s="265"/>
      <c r="AK757" s="267"/>
      <c r="AL757" s="263"/>
      <c r="AM757" s="265"/>
      <c r="AN757" s="267"/>
      <c r="AO757" s="263"/>
      <c r="AP757" s="265"/>
      <c r="AQ757" s="267"/>
      <c r="AR757" s="263"/>
      <c r="AS757" s="265"/>
      <c r="AT757" s="267"/>
      <c r="AU757" s="263"/>
      <c r="AV757" s="265"/>
      <c r="AW757" s="275"/>
      <c r="AX757" s="270"/>
      <c r="AY757" s="292"/>
      <c r="AZ757" s="228"/>
      <c r="BA757" s="228"/>
      <c r="BB757" s="295"/>
    </row>
    <row r="758" spans="2:62" ht="28.15" customHeight="1" thickBot="1" x14ac:dyDescent="0.25">
      <c r="B758" s="21"/>
      <c r="C758" s="245"/>
      <c r="D758" s="20"/>
      <c r="E758" s="19"/>
      <c r="F758" s="19"/>
      <c r="G758" s="18"/>
      <c r="H758" s="226"/>
      <c r="I758" s="249"/>
      <c r="J758" s="249"/>
      <c r="K758" s="249"/>
      <c r="L758" s="17" t="s">
        <v>105</v>
      </c>
      <c r="M758" s="15"/>
      <c r="N758" s="17" t="s">
        <v>103</v>
      </c>
      <c r="O758" s="15"/>
      <c r="P758" s="17" t="s">
        <v>102</v>
      </c>
      <c r="Q758" s="15"/>
      <c r="R758" s="17" t="s">
        <v>101</v>
      </c>
      <c r="S758" s="15"/>
      <c r="T758" s="17">
        <v>20</v>
      </c>
      <c r="U758" s="15"/>
      <c r="V758" s="17" t="s">
        <v>100</v>
      </c>
      <c r="W758" s="15"/>
      <c r="X758" s="17" t="s">
        <v>99</v>
      </c>
      <c r="Y758" s="15"/>
      <c r="Z758" s="17" t="s">
        <v>98</v>
      </c>
      <c r="AA758" s="15"/>
      <c r="AB758" s="16"/>
      <c r="AC758" s="15"/>
      <c r="AD758" s="14"/>
      <c r="AE758" s="13"/>
      <c r="AF758" s="252"/>
      <c r="AG758" s="252"/>
      <c r="AH758" s="12"/>
      <c r="AI758" s="11"/>
      <c r="AJ758" s="266"/>
      <c r="AK758" s="268"/>
      <c r="AL758" s="264"/>
      <c r="AM758" s="266"/>
      <c r="AN758" s="268"/>
      <c r="AO758" s="264"/>
      <c r="AP758" s="266"/>
      <c r="AQ758" s="268"/>
      <c r="AR758" s="264"/>
      <c r="AS758" s="266"/>
      <c r="AT758" s="268"/>
      <c r="AU758" s="264"/>
      <c r="AV758" s="266"/>
      <c r="AW758" s="276"/>
      <c r="AX758" s="271"/>
      <c r="AY758" s="293"/>
      <c r="AZ758" s="229"/>
      <c r="BA758" s="229"/>
      <c r="BB758" s="296"/>
    </row>
    <row r="759" spans="2:62" ht="85.9" customHeight="1" thickTop="1" thickBot="1" x14ac:dyDescent="0.35">
      <c r="B759" s="105" t="s">
        <v>174</v>
      </c>
      <c r="C759" s="95" t="s">
        <v>173</v>
      </c>
      <c r="D759" s="100" t="s">
        <v>172</v>
      </c>
      <c r="E759" s="104" t="s">
        <v>171</v>
      </c>
      <c r="F759" s="103"/>
      <c r="G759" s="102"/>
      <c r="H759" s="101" t="s">
        <v>170</v>
      </c>
      <c r="I759" s="100" t="s">
        <v>96</v>
      </c>
      <c r="J759" s="100" t="s">
        <v>169</v>
      </c>
      <c r="K759" s="100" t="s">
        <v>97</v>
      </c>
      <c r="L759" s="256" t="s">
        <v>168</v>
      </c>
      <c r="M759" s="262"/>
      <c r="N759" s="256" t="s">
        <v>167</v>
      </c>
      <c r="O759" s="262"/>
      <c r="P759" s="256" t="s">
        <v>167</v>
      </c>
      <c r="Q759" s="257"/>
      <c r="R759" s="256" t="s">
        <v>167</v>
      </c>
      <c r="S759" s="257"/>
      <c r="T759" s="256" t="s">
        <v>167</v>
      </c>
      <c r="U759" s="257"/>
      <c r="V759" s="256" t="s">
        <v>167</v>
      </c>
      <c r="W759" s="257"/>
      <c r="X759" s="256" t="s">
        <v>167</v>
      </c>
      <c r="Y759" s="257"/>
      <c r="Z759" s="256" t="s">
        <v>167</v>
      </c>
      <c r="AA759" s="257"/>
      <c r="AB759" s="261" t="s">
        <v>166</v>
      </c>
      <c r="AC759" s="257"/>
      <c r="AD759" s="101" t="s">
        <v>165</v>
      </c>
      <c r="AE759" s="101" t="s">
        <v>164</v>
      </c>
      <c r="AF759" s="100" t="s">
        <v>163</v>
      </c>
      <c r="AG759" s="100" t="s">
        <v>162</v>
      </c>
      <c r="AH759" s="99" t="s">
        <v>161</v>
      </c>
      <c r="AI759" s="98"/>
      <c r="AJ759" s="96" t="s">
        <v>160</v>
      </c>
      <c r="AK759" s="95" t="s">
        <v>159</v>
      </c>
      <c r="AL759" s="94" t="s">
        <v>158</v>
      </c>
      <c r="AM759" s="96" t="s">
        <v>157</v>
      </c>
      <c r="AN759" s="95" t="s">
        <v>156</v>
      </c>
      <c r="AO759" s="94" t="s">
        <v>155</v>
      </c>
      <c r="AP759" s="96" t="s">
        <v>154</v>
      </c>
      <c r="AQ759" s="95" t="s">
        <v>153</v>
      </c>
      <c r="AR759" s="97" t="s">
        <v>152</v>
      </c>
      <c r="AS759" s="96" t="s">
        <v>151</v>
      </c>
      <c r="AT759" s="95" t="s">
        <v>150</v>
      </c>
      <c r="AU759" s="94" t="s">
        <v>149</v>
      </c>
      <c r="AV759" s="96" t="s">
        <v>148</v>
      </c>
      <c r="AW759" s="95" t="s">
        <v>147</v>
      </c>
      <c r="AX759" s="94" t="s">
        <v>146</v>
      </c>
      <c r="AY759" s="93" t="s">
        <v>145</v>
      </c>
      <c r="AZ759" s="92" t="s">
        <v>144</v>
      </c>
      <c r="BA759" s="92" t="s">
        <v>143</v>
      </c>
      <c r="BB759" s="91" t="s">
        <v>142</v>
      </c>
    </row>
    <row r="760" spans="2:62" ht="48" thickBot="1" x14ac:dyDescent="0.3">
      <c r="B760" s="90" t="s">
        <v>196</v>
      </c>
      <c r="C760" s="89"/>
      <c r="D760" s="88"/>
      <c r="E760" s="258"/>
      <c r="F760" s="259"/>
      <c r="G760" s="260"/>
      <c r="H760" s="87" t="s">
        <v>140</v>
      </c>
      <c r="I760" s="86"/>
      <c r="J760" s="86"/>
      <c r="K760" s="85"/>
      <c r="L760" s="84"/>
      <c r="M760" s="81"/>
      <c r="N760" s="84"/>
      <c r="O760" s="81"/>
      <c r="P760" s="84"/>
      <c r="Q760" s="81"/>
      <c r="R760" s="84"/>
      <c r="S760" s="81"/>
      <c r="T760" s="84"/>
      <c r="U760" s="81"/>
      <c r="V760" s="84"/>
      <c r="W760" s="81"/>
      <c r="X760" s="84"/>
      <c r="Y760" s="81"/>
      <c r="Z760" s="84"/>
      <c r="AA760" s="83"/>
      <c r="AB760" s="82" t="s">
        <v>139</v>
      </c>
      <c r="AC760" s="81"/>
      <c r="AD760" s="81"/>
      <c r="AE760" s="81"/>
      <c r="AF760" s="80"/>
      <c r="AG760" s="80"/>
      <c r="AH760" s="60"/>
      <c r="AI760" s="79" t="s">
        <v>138</v>
      </c>
      <c r="AJ760" s="78">
        <f t="shared" ref="AJ760:BB760" si="100">SUM(AJ762:AJ773)</f>
        <v>90</v>
      </c>
      <c r="AK760" s="77">
        <f t="shared" si="100"/>
        <v>31</v>
      </c>
      <c r="AL760" s="76">
        <f t="shared" si="100"/>
        <v>0</v>
      </c>
      <c r="AM760" s="78">
        <f t="shared" si="100"/>
        <v>11</v>
      </c>
      <c r="AN760" s="77">
        <f t="shared" si="100"/>
        <v>8</v>
      </c>
      <c r="AO760" s="76">
        <f t="shared" si="100"/>
        <v>0</v>
      </c>
      <c r="AP760" s="78">
        <f t="shared" si="100"/>
        <v>1</v>
      </c>
      <c r="AQ760" s="77">
        <f t="shared" si="100"/>
        <v>0</v>
      </c>
      <c r="AR760" s="76">
        <f t="shared" si="100"/>
        <v>0</v>
      </c>
      <c r="AS760" s="78">
        <f t="shared" si="100"/>
        <v>13</v>
      </c>
      <c r="AT760" s="77">
        <f t="shared" si="100"/>
        <v>4</v>
      </c>
      <c r="AU760" s="76">
        <f t="shared" si="100"/>
        <v>0</v>
      </c>
      <c r="AV760" s="78">
        <f t="shared" si="100"/>
        <v>2</v>
      </c>
      <c r="AW760" s="77">
        <f t="shared" si="100"/>
        <v>0</v>
      </c>
      <c r="AX760" s="76">
        <f t="shared" si="100"/>
        <v>0</v>
      </c>
      <c r="AY760" s="75">
        <f t="shared" si="100"/>
        <v>1</v>
      </c>
      <c r="AZ760" s="74">
        <f t="shared" si="100"/>
        <v>0</v>
      </c>
      <c r="BA760" s="74">
        <f t="shared" si="100"/>
        <v>0</v>
      </c>
      <c r="BB760" s="73">
        <f t="shared" si="100"/>
        <v>0</v>
      </c>
      <c r="BC760" s="72" t="s">
        <v>137</v>
      </c>
      <c r="BF760" s="5">
        <f>SUM(AJ760:AL760)/$BG$5</f>
        <v>121</v>
      </c>
      <c r="BG760" s="5">
        <f>SUM(AM760:AO760,AY760)/$BG$5</f>
        <v>20</v>
      </c>
      <c r="BH760" s="5">
        <f>SUM(AP760:AR760,AZ760)/$BG$5</f>
        <v>1</v>
      </c>
      <c r="BI760" s="5">
        <f>SUM(AS760:AU760,BA760)/$BG$5</f>
        <v>17</v>
      </c>
      <c r="BJ760" s="5">
        <f>SUM(AV760:AX760,BB760)/$BG$5</f>
        <v>2</v>
      </c>
    </row>
    <row r="761" spans="2:62" ht="37.5" thickBot="1" x14ac:dyDescent="0.3">
      <c r="B761" s="71"/>
      <c r="C761" s="70"/>
      <c r="D761" s="69"/>
      <c r="E761" s="68"/>
      <c r="F761" s="68"/>
      <c r="G761" s="67"/>
      <c r="H761" s="66"/>
      <c r="I761" s="64"/>
      <c r="J761" s="64"/>
      <c r="K761" s="65"/>
      <c r="L761" s="64"/>
      <c r="M761" s="62"/>
      <c r="N761" s="64"/>
      <c r="O761" s="62"/>
      <c r="P761" s="64"/>
      <c r="Q761" s="62"/>
      <c r="R761" s="64"/>
      <c r="S761" s="62"/>
      <c r="T761" s="64"/>
      <c r="U761" s="62"/>
      <c r="V761" s="64"/>
      <c r="W761" s="62"/>
      <c r="X761" s="64"/>
      <c r="Y761" s="62"/>
      <c r="Z761" s="64"/>
      <c r="AA761" s="62"/>
      <c r="AB761" s="63"/>
      <c r="AC761" s="62"/>
      <c r="AD761" s="62"/>
      <c r="AE761" s="62"/>
      <c r="AF761" s="61"/>
      <c r="AG761" s="61"/>
      <c r="AH761" s="60"/>
      <c r="AI761" s="59" t="s">
        <v>136</v>
      </c>
      <c r="AJ761" s="214">
        <f t="shared" ref="AJ761:BB761" si="101">AJ760/1</f>
        <v>90</v>
      </c>
      <c r="AK761" s="213">
        <f t="shared" si="101"/>
        <v>31</v>
      </c>
      <c r="AL761" s="212">
        <f t="shared" si="101"/>
        <v>0</v>
      </c>
      <c r="AM761" s="214">
        <f t="shared" si="101"/>
        <v>11</v>
      </c>
      <c r="AN761" s="213">
        <f t="shared" si="101"/>
        <v>8</v>
      </c>
      <c r="AO761" s="212">
        <f t="shared" si="101"/>
        <v>0</v>
      </c>
      <c r="AP761" s="214">
        <f t="shared" si="101"/>
        <v>1</v>
      </c>
      <c r="AQ761" s="213">
        <f t="shared" si="101"/>
        <v>0</v>
      </c>
      <c r="AR761" s="212">
        <f t="shared" si="101"/>
        <v>0</v>
      </c>
      <c r="AS761" s="214">
        <f t="shared" si="101"/>
        <v>13</v>
      </c>
      <c r="AT761" s="213">
        <f t="shared" si="101"/>
        <v>4</v>
      </c>
      <c r="AU761" s="212">
        <f t="shared" si="101"/>
        <v>0</v>
      </c>
      <c r="AV761" s="214">
        <f t="shared" si="101"/>
        <v>2</v>
      </c>
      <c r="AW761" s="213">
        <f t="shared" si="101"/>
        <v>0</v>
      </c>
      <c r="AX761" s="212">
        <f t="shared" si="101"/>
        <v>0</v>
      </c>
      <c r="AY761" s="211">
        <f t="shared" si="101"/>
        <v>1</v>
      </c>
      <c r="AZ761" s="210">
        <f t="shared" si="101"/>
        <v>0</v>
      </c>
      <c r="BA761" s="210">
        <f t="shared" si="101"/>
        <v>0</v>
      </c>
      <c r="BB761" s="209">
        <f t="shared" si="101"/>
        <v>0</v>
      </c>
      <c r="BC761" s="52" t="s">
        <v>135</v>
      </c>
    </row>
    <row r="762" spans="2:62" ht="28.15" customHeight="1" x14ac:dyDescent="0.2">
      <c r="B762" s="30"/>
      <c r="C762" s="242">
        <v>1</v>
      </c>
      <c r="D762" s="44"/>
      <c r="E762" s="43"/>
      <c r="F762" s="43"/>
      <c r="G762" s="42"/>
      <c r="H762" s="223" t="s">
        <v>134</v>
      </c>
      <c r="I762" s="246">
        <v>131</v>
      </c>
      <c r="J762" s="246">
        <v>35</v>
      </c>
      <c r="K762" s="246">
        <v>6</v>
      </c>
      <c r="L762" s="41" t="s">
        <v>133</v>
      </c>
      <c r="M762" s="40" t="s">
        <v>1602</v>
      </c>
      <c r="N762" s="41" t="s">
        <v>131</v>
      </c>
      <c r="O762" s="40" t="s">
        <v>1626</v>
      </c>
      <c r="P762" s="41" t="s">
        <v>130</v>
      </c>
      <c r="Q762" s="40" t="s">
        <v>377</v>
      </c>
      <c r="R762" s="41" t="s">
        <v>129</v>
      </c>
      <c r="S762" s="40" t="s">
        <v>621</v>
      </c>
      <c r="T762" s="41" t="s">
        <v>128</v>
      </c>
      <c r="U762" s="40" t="s">
        <v>659</v>
      </c>
      <c r="V762" s="41" t="s">
        <v>127</v>
      </c>
      <c r="W762" s="40" t="s">
        <v>428</v>
      </c>
      <c r="X762" s="41" t="s">
        <v>126</v>
      </c>
      <c r="Y762" s="40" t="s">
        <v>187</v>
      </c>
      <c r="Z762" s="41" t="s">
        <v>125</v>
      </c>
      <c r="AA762" s="40" t="s">
        <v>104</v>
      </c>
      <c r="AB762" s="39"/>
      <c r="AC762" s="40"/>
      <c r="AD762" s="39" t="s">
        <v>1625</v>
      </c>
      <c r="AE762" s="38" t="s">
        <v>121</v>
      </c>
      <c r="AF762" s="250">
        <v>6</v>
      </c>
      <c r="AG762" s="250"/>
      <c r="AH762" s="37"/>
      <c r="AI762" s="11"/>
      <c r="AJ762" s="233">
        <f>SUMPRODUCT(LEN($M762:$AA765)-LEN(SUBSTITUTE($M762:$AA765,"A", "")))</f>
        <v>90</v>
      </c>
      <c r="AK762" s="239">
        <f>SUMPRODUCT(LEN($AD762:$AD765)-LEN(SUBSTITUTE($AD762:$AD765,"A", "")))</f>
        <v>31</v>
      </c>
      <c r="AL762" s="230">
        <f>SUMPRODUCT(LEN($AC762:$AC765)-LEN(SUBSTITUTE($AC762:$AC765,"A", "")))</f>
        <v>0</v>
      </c>
      <c r="AM762" s="233">
        <f>SUMPRODUCT(LEN($M762:$AA765)-LEN(SUBSTITUTE($M762:$AA765,"S", "")))</f>
        <v>11</v>
      </c>
      <c r="AN762" s="239">
        <f>SUMPRODUCT(LEN($AD762:$AD765)-LEN(SUBSTITUTE($AD762:$AD765,"S", "")))</f>
        <v>8</v>
      </c>
      <c r="AO762" s="230">
        <f>SUMPRODUCT(LEN($AC762:$AC765)-LEN(SUBSTITUTE($AC762:$AC765,"S", "")))</f>
        <v>0</v>
      </c>
      <c r="AP762" s="233">
        <f>SUMPRODUCT(LEN($M762:$AA765)-LEN(SUBSTITUTE($M762:$AA765,"F", "")))</f>
        <v>1</v>
      </c>
      <c r="AQ762" s="239">
        <f>SUMPRODUCT(LEN($AD762:$AD765)-LEN(SUBSTITUTE($AD762:$AD765,"F", "")))</f>
        <v>0</v>
      </c>
      <c r="AR762" s="230">
        <f>SUMPRODUCT(LEN($AC762:$AC765)-LEN(SUBSTITUTE($AC762:$AC765,"F", "")))</f>
        <v>0</v>
      </c>
      <c r="AS762" s="233">
        <f>SUMPRODUCT(LEN($M762:$AA765)-LEN(SUBSTITUTE($M762:$AA765,"G", "")))</f>
        <v>13</v>
      </c>
      <c r="AT762" s="239">
        <f>SUMPRODUCT(LEN($AD762:$AD765)-LEN(SUBSTITUTE($AD762:$AD765,"G", "")))</f>
        <v>4</v>
      </c>
      <c r="AU762" s="230">
        <f>SUMPRODUCT(LEN($AC762:$AC765)-LEN(SUBSTITUTE($AC762:$AC765,"G", "")))</f>
        <v>0</v>
      </c>
      <c r="AV762" s="233">
        <f>SUMPRODUCT(LEN($L762:$AA765)-LEN(SUBSTITUTE($L762:$AA765,"M", "")))</f>
        <v>2</v>
      </c>
      <c r="AW762" s="236">
        <f>SUMPRODUCT(LEN($AD762:$AD765)-LEN(SUBSTITUTE($AD762:$AD765,"M", "")))</f>
        <v>0</v>
      </c>
      <c r="AX762" s="269">
        <f>SUMPRODUCT(LEN($AC762:$AC765)-LEN(SUBSTITUTE($AC762:$AC765,"M", "")))</f>
        <v>0</v>
      </c>
      <c r="AY762" s="291">
        <f>SUMPRODUCT(LEN($AE762:$AE765)-LEN(SUBSTITUTE($AE762:$AE765,"S", "")))</f>
        <v>1</v>
      </c>
      <c r="AZ762" s="227">
        <f>SUMPRODUCT(LEN($AE762:$AE765)-LEN(SUBSTITUTE($AE762:$AE765,"F", "")))</f>
        <v>0</v>
      </c>
      <c r="BA762" s="227">
        <f>SUMPRODUCT(LEN($AE762:$AE765)-LEN(SUBSTITUTE($AE762:$AE765,"G", "")))</f>
        <v>0</v>
      </c>
      <c r="BB762" s="294">
        <f>SUMPRODUCT(LEN($AE762:$AE765)-LEN(SUBSTITUTE($AE762:$AE765,"M", "")))</f>
        <v>0</v>
      </c>
    </row>
    <row r="763" spans="2:62" ht="28.15" customHeight="1" thickBot="1" x14ac:dyDescent="0.25">
      <c r="B763" s="30"/>
      <c r="C763" s="243"/>
      <c r="D763" s="36"/>
      <c r="E763" s="35"/>
      <c r="F763" s="35"/>
      <c r="G763" s="34"/>
      <c r="H763" s="224"/>
      <c r="I763" s="247"/>
      <c r="J763" s="247"/>
      <c r="K763" s="247"/>
      <c r="L763" s="33" t="s">
        <v>123</v>
      </c>
      <c r="M763" s="32" t="s">
        <v>382</v>
      </c>
      <c r="N763" s="33" t="s">
        <v>122</v>
      </c>
      <c r="O763" s="32" t="s">
        <v>382</v>
      </c>
      <c r="P763" s="33" t="s">
        <v>120</v>
      </c>
      <c r="Q763" s="32" t="s">
        <v>773</v>
      </c>
      <c r="R763" s="33" t="s">
        <v>119</v>
      </c>
      <c r="S763" s="32" t="s">
        <v>707</v>
      </c>
      <c r="T763" s="33" t="s">
        <v>118</v>
      </c>
      <c r="U763" s="32" t="s">
        <v>1081</v>
      </c>
      <c r="V763" s="33" t="s">
        <v>117</v>
      </c>
      <c r="W763" s="32" t="s">
        <v>411</v>
      </c>
      <c r="X763" s="33" t="s">
        <v>116</v>
      </c>
      <c r="Y763" s="32" t="s">
        <v>175</v>
      </c>
      <c r="Z763" s="33" t="s">
        <v>115</v>
      </c>
      <c r="AA763" s="32"/>
      <c r="AB763" s="31"/>
      <c r="AC763" s="32"/>
      <c r="AD763" s="31" t="s">
        <v>1624</v>
      </c>
      <c r="AE763" s="23"/>
      <c r="AF763" s="251"/>
      <c r="AG763" s="251"/>
      <c r="AH763" s="22"/>
      <c r="AI763" s="11"/>
      <c r="AJ763" s="265"/>
      <c r="AK763" s="267"/>
      <c r="AL763" s="263"/>
      <c r="AM763" s="265"/>
      <c r="AN763" s="267"/>
      <c r="AO763" s="263"/>
      <c r="AP763" s="265"/>
      <c r="AQ763" s="267"/>
      <c r="AR763" s="263"/>
      <c r="AS763" s="265"/>
      <c r="AT763" s="267"/>
      <c r="AU763" s="263"/>
      <c r="AV763" s="265"/>
      <c r="AW763" s="275"/>
      <c r="AX763" s="270"/>
      <c r="AY763" s="292"/>
      <c r="AZ763" s="228"/>
      <c r="BA763" s="228"/>
      <c r="BB763" s="295"/>
    </row>
    <row r="764" spans="2:62" ht="28.15" customHeight="1" x14ac:dyDescent="0.2">
      <c r="B764" s="30"/>
      <c r="C764" s="244"/>
      <c r="D764" s="29"/>
      <c r="E764" s="28"/>
      <c r="F764" s="28"/>
      <c r="G764" s="27"/>
      <c r="H764" s="225">
        <v>236</v>
      </c>
      <c r="I764" s="248"/>
      <c r="J764" s="248"/>
      <c r="K764" s="248"/>
      <c r="L764" s="26" t="s">
        <v>114</v>
      </c>
      <c r="M764" s="25" t="s">
        <v>186</v>
      </c>
      <c r="N764" s="26" t="s">
        <v>112</v>
      </c>
      <c r="O764" s="25" t="s">
        <v>417</v>
      </c>
      <c r="P764" s="26" t="s">
        <v>111</v>
      </c>
      <c r="Q764" s="25" t="s">
        <v>417</v>
      </c>
      <c r="R764" s="26" t="s">
        <v>110</v>
      </c>
      <c r="S764" s="25" t="s">
        <v>501</v>
      </c>
      <c r="T764" s="26" t="s">
        <v>109</v>
      </c>
      <c r="U764" s="25" t="s">
        <v>382</v>
      </c>
      <c r="V764" s="26" t="s">
        <v>108</v>
      </c>
      <c r="W764" s="25" t="s">
        <v>435</v>
      </c>
      <c r="X764" s="26" t="s">
        <v>107</v>
      </c>
      <c r="Y764" s="25" t="s">
        <v>124</v>
      </c>
      <c r="Z764" s="26" t="s">
        <v>106</v>
      </c>
      <c r="AA764" s="25"/>
      <c r="AB764" s="24"/>
      <c r="AC764" s="25"/>
      <c r="AD764" s="24"/>
      <c r="AE764" s="23"/>
      <c r="AF764" s="251"/>
      <c r="AG764" s="251"/>
      <c r="AH764" s="22"/>
      <c r="AI764" s="11"/>
      <c r="AJ764" s="265"/>
      <c r="AK764" s="267"/>
      <c r="AL764" s="263"/>
      <c r="AM764" s="265"/>
      <c r="AN764" s="267"/>
      <c r="AO764" s="263"/>
      <c r="AP764" s="265"/>
      <c r="AQ764" s="267"/>
      <c r="AR764" s="263"/>
      <c r="AS764" s="265"/>
      <c r="AT764" s="267"/>
      <c r="AU764" s="263"/>
      <c r="AV764" s="265"/>
      <c r="AW764" s="275"/>
      <c r="AX764" s="270"/>
      <c r="AY764" s="292"/>
      <c r="AZ764" s="228"/>
      <c r="BA764" s="228"/>
      <c r="BB764" s="295"/>
    </row>
    <row r="765" spans="2:62" ht="28.15" customHeight="1" thickBot="1" x14ac:dyDescent="0.25">
      <c r="B765" s="30"/>
      <c r="C765" s="253"/>
      <c r="D765" s="51"/>
      <c r="E765" s="50"/>
      <c r="F765" s="50"/>
      <c r="G765" s="49"/>
      <c r="H765" s="226"/>
      <c r="I765" s="254"/>
      <c r="J765" s="254"/>
      <c r="K765" s="254"/>
      <c r="L765" s="48" t="s">
        <v>105</v>
      </c>
      <c r="M765" s="47" t="s">
        <v>382</v>
      </c>
      <c r="N765" s="48" t="s">
        <v>103</v>
      </c>
      <c r="O765" s="47" t="s">
        <v>417</v>
      </c>
      <c r="P765" s="48" t="s">
        <v>102</v>
      </c>
      <c r="Q765" s="47" t="s">
        <v>649</v>
      </c>
      <c r="R765" s="48" t="s">
        <v>101</v>
      </c>
      <c r="S765" s="47" t="s">
        <v>750</v>
      </c>
      <c r="T765" s="48">
        <v>20</v>
      </c>
      <c r="U765" s="47" t="s">
        <v>376</v>
      </c>
      <c r="V765" s="48" t="s">
        <v>100</v>
      </c>
      <c r="W765" s="47" t="s">
        <v>175</v>
      </c>
      <c r="X765" s="48" t="s">
        <v>99</v>
      </c>
      <c r="Y765" s="47" t="s">
        <v>104</v>
      </c>
      <c r="Z765" s="48" t="s">
        <v>98</v>
      </c>
      <c r="AA765" s="47"/>
      <c r="AB765" s="16"/>
      <c r="AC765" s="47"/>
      <c r="AD765" s="16"/>
      <c r="AE765" s="46"/>
      <c r="AF765" s="255"/>
      <c r="AG765" s="255"/>
      <c r="AH765" s="45"/>
      <c r="AI765" s="11"/>
      <c r="AJ765" s="266"/>
      <c r="AK765" s="268"/>
      <c r="AL765" s="264"/>
      <c r="AM765" s="266"/>
      <c r="AN765" s="268"/>
      <c r="AO765" s="264"/>
      <c r="AP765" s="266"/>
      <c r="AQ765" s="268"/>
      <c r="AR765" s="264"/>
      <c r="AS765" s="266"/>
      <c r="AT765" s="268"/>
      <c r="AU765" s="264"/>
      <c r="AV765" s="266"/>
      <c r="AW765" s="276"/>
      <c r="AX765" s="271"/>
      <c r="AY765" s="293"/>
      <c r="AZ765" s="229"/>
      <c r="BA765" s="229"/>
      <c r="BB765" s="296"/>
    </row>
    <row r="766" spans="2:62" ht="28.15" customHeight="1" x14ac:dyDescent="0.2">
      <c r="B766" s="30"/>
      <c r="C766" s="242">
        <v>2</v>
      </c>
      <c r="D766" s="44"/>
      <c r="E766" s="43"/>
      <c r="F766" s="43"/>
      <c r="G766" s="42"/>
      <c r="H766" s="223"/>
      <c r="I766" s="246"/>
      <c r="J766" s="246"/>
      <c r="K766" s="246"/>
      <c r="L766" s="41" t="s">
        <v>133</v>
      </c>
      <c r="M766" s="40"/>
      <c r="N766" s="41" t="s">
        <v>131</v>
      </c>
      <c r="O766" s="40"/>
      <c r="P766" s="41" t="s">
        <v>130</v>
      </c>
      <c r="Q766" s="40"/>
      <c r="R766" s="41" t="s">
        <v>129</v>
      </c>
      <c r="S766" s="40"/>
      <c r="T766" s="41" t="s">
        <v>128</v>
      </c>
      <c r="U766" s="40"/>
      <c r="V766" s="41" t="s">
        <v>127</v>
      </c>
      <c r="W766" s="40"/>
      <c r="X766" s="41" t="s">
        <v>126</v>
      </c>
      <c r="Y766" s="40"/>
      <c r="Z766" s="41" t="s">
        <v>125</v>
      </c>
      <c r="AA766" s="40"/>
      <c r="AB766" s="39"/>
      <c r="AC766" s="40"/>
      <c r="AD766" s="39"/>
      <c r="AE766" s="38"/>
      <c r="AF766" s="250"/>
      <c r="AG766" s="250"/>
      <c r="AH766" s="37"/>
      <c r="AI766" s="11"/>
      <c r="AJ766" s="233">
        <f>SUMPRODUCT(LEN($M766:$AA769)-LEN(SUBSTITUTE($M766:$AA769,"A", "")))</f>
        <v>0</v>
      </c>
      <c r="AK766" s="239">
        <f>SUMPRODUCT(LEN($AD766:$AD769)-LEN(SUBSTITUTE($AD766:$AD769,"A", "")))</f>
        <v>0</v>
      </c>
      <c r="AL766" s="230">
        <f>SUMPRODUCT(LEN($AC766:$AC769)-LEN(SUBSTITUTE($AC766:$AC769,"A", "")))</f>
        <v>0</v>
      </c>
      <c r="AM766" s="233">
        <f>SUMPRODUCT(LEN($M766:$AA769)-LEN(SUBSTITUTE($M766:$AA769,"S", "")))</f>
        <v>0</v>
      </c>
      <c r="AN766" s="239">
        <f>SUMPRODUCT(LEN($AD766:$AD769)-LEN(SUBSTITUTE($AD766:$AD769,"S", "")))</f>
        <v>0</v>
      </c>
      <c r="AO766" s="230">
        <f>SUMPRODUCT(LEN($AC766:$AC769)-LEN(SUBSTITUTE($AC766:$AC769,"S", "")))</f>
        <v>0</v>
      </c>
      <c r="AP766" s="233">
        <f>SUMPRODUCT(LEN($M766:$AA769)-LEN(SUBSTITUTE($M766:$AA769,"F", "")))</f>
        <v>0</v>
      </c>
      <c r="AQ766" s="239">
        <f>SUMPRODUCT(LEN($AD766:$AD769)-LEN(SUBSTITUTE($AD766:$AD769,"F", "")))</f>
        <v>0</v>
      </c>
      <c r="AR766" s="230">
        <f>SUMPRODUCT(LEN($AC766:$AC769)-LEN(SUBSTITUTE($AC766:$AC769,"F", "")))</f>
        <v>0</v>
      </c>
      <c r="AS766" s="233">
        <f>SUMPRODUCT(LEN($M766:$AA769)-LEN(SUBSTITUTE($M766:$AA769,"G", "")))</f>
        <v>0</v>
      </c>
      <c r="AT766" s="239">
        <f>SUMPRODUCT(LEN($AD766:$AD769)-LEN(SUBSTITUTE($AD766:$AD769,"G", "")))</f>
        <v>0</v>
      </c>
      <c r="AU766" s="230">
        <f>SUMPRODUCT(LEN($AC766:$AC769)-LEN(SUBSTITUTE($AC766:$AC769,"G", "")))</f>
        <v>0</v>
      </c>
      <c r="AV766" s="233">
        <f>SUMPRODUCT(LEN($L766:$AA769)-LEN(SUBSTITUTE($L766:$AA769,"M", "")))</f>
        <v>0</v>
      </c>
      <c r="AW766" s="236">
        <f>SUMPRODUCT(LEN($AD766:$AD769)-LEN(SUBSTITUTE($AD766:$AD769,"M", "")))</f>
        <v>0</v>
      </c>
      <c r="AX766" s="269">
        <f>SUMPRODUCT(LEN($AC766:$AC769)-LEN(SUBSTITUTE($AC766:$AC769,"M", "")))</f>
        <v>0</v>
      </c>
      <c r="AY766" s="291">
        <f>SUMPRODUCT(LEN($AE766:$AE769)-LEN(SUBSTITUTE($AE766:$AE769,"S", "")))</f>
        <v>0</v>
      </c>
      <c r="AZ766" s="227">
        <f>SUMPRODUCT(LEN($AE766:$AE769)-LEN(SUBSTITUTE($AE766:$AE769,"F", "")))</f>
        <v>0</v>
      </c>
      <c r="BA766" s="227">
        <f>SUMPRODUCT(LEN($AE766:$AE769)-LEN(SUBSTITUTE($AE766:$AE769,"G", "")))</f>
        <v>0</v>
      </c>
      <c r="BB766" s="294">
        <f>SUMPRODUCT(LEN($AE766:$AE769)-LEN(SUBSTITUTE($AE766:$AE769,"M", "")))</f>
        <v>0</v>
      </c>
    </row>
    <row r="767" spans="2:62" ht="28.15" customHeight="1" thickBot="1" x14ac:dyDescent="0.25">
      <c r="B767" s="30"/>
      <c r="C767" s="243"/>
      <c r="D767" s="36"/>
      <c r="E767" s="35"/>
      <c r="F767" s="35"/>
      <c r="G767" s="34"/>
      <c r="H767" s="224"/>
      <c r="I767" s="247"/>
      <c r="J767" s="247"/>
      <c r="K767" s="247"/>
      <c r="L767" s="33" t="s">
        <v>123</v>
      </c>
      <c r="M767" s="32"/>
      <c r="N767" s="33" t="s">
        <v>122</v>
      </c>
      <c r="O767" s="32"/>
      <c r="P767" s="33" t="s">
        <v>120</v>
      </c>
      <c r="Q767" s="32"/>
      <c r="R767" s="33" t="s">
        <v>119</v>
      </c>
      <c r="S767" s="32"/>
      <c r="T767" s="33" t="s">
        <v>118</v>
      </c>
      <c r="U767" s="32"/>
      <c r="V767" s="33" t="s">
        <v>117</v>
      </c>
      <c r="W767" s="32"/>
      <c r="X767" s="33" t="s">
        <v>116</v>
      </c>
      <c r="Y767" s="32"/>
      <c r="Z767" s="33" t="s">
        <v>115</v>
      </c>
      <c r="AA767" s="32"/>
      <c r="AB767" s="31"/>
      <c r="AC767" s="32"/>
      <c r="AD767" s="31"/>
      <c r="AE767" s="23"/>
      <c r="AF767" s="251"/>
      <c r="AG767" s="251"/>
      <c r="AH767" s="22"/>
      <c r="AI767" s="11"/>
      <c r="AJ767" s="265"/>
      <c r="AK767" s="267"/>
      <c r="AL767" s="263"/>
      <c r="AM767" s="265"/>
      <c r="AN767" s="267"/>
      <c r="AO767" s="263"/>
      <c r="AP767" s="265"/>
      <c r="AQ767" s="267"/>
      <c r="AR767" s="263"/>
      <c r="AS767" s="265"/>
      <c r="AT767" s="267"/>
      <c r="AU767" s="263"/>
      <c r="AV767" s="265"/>
      <c r="AW767" s="275"/>
      <c r="AX767" s="270"/>
      <c r="AY767" s="292"/>
      <c r="AZ767" s="228"/>
      <c r="BA767" s="228"/>
      <c r="BB767" s="295"/>
    </row>
    <row r="768" spans="2:62" ht="28.15" customHeight="1" x14ac:dyDescent="0.2">
      <c r="B768" s="30"/>
      <c r="C768" s="244"/>
      <c r="D768" s="29"/>
      <c r="E768" s="28"/>
      <c r="F768" s="28"/>
      <c r="G768" s="27"/>
      <c r="H768" s="225"/>
      <c r="I768" s="248"/>
      <c r="J768" s="248"/>
      <c r="K768" s="248"/>
      <c r="L768" s="26" t="s">
        <v>114</v>
      </c>
      <c r="M768" s="25"/>
      <c r="N768" s="26" t="s">
        <v>112</v>
      </c>
      <c r="O768" s="25"/>
      <c r="P768" s="26" t="s">
        <v>111</v>
      </c>
      <c r="Q768" s="25"/>
      <c r="R768" s="26" t="s">
        <v>110</v>
      </c>
      <c r="S768" s="25"/>
      <c r="T768" s="26" t="s">
        <v>109</v>
      </c>
      <c r="U768" s="25"/>
      <c r="V768" s="26" t="s">
        <v>108</v>
      </c>
      <c r="W768" s="25"/>
      <c r="X768" s="26" t="s">
        <v>107</v>
      </c>
      <c r="Y768" s="25"/>
      <c r="Z768" s="26" t="s">
        <v>106</v>
      </c>
      <c r="AA768" s="25"/>
      <c r="AB768" s="24"/>
      <c r="AC768" s="25"/>
      <c r="AD768" s="24"/>
      <c r="AE768" s="23"/>
      <c r="AF768" s="251"/>
      <c r="AG768" s="251"/>
      <c r="AH768" s="22"/>
      <c r="AI768" s="11"/>
      <c r="AJ768" s="265"/>
      <c r="AK768" s="267"/>
      <c r="AL768" s="263"/>
      <c r="AM768" s="265"/>
      <c r="AN768" s="267"/>
      <c r="AO768" s="263"/>
      <c r="AP768" s="265"/>
      <c r="AQ768" s="267"/>
      <c r="AR768" s="263"/>
      <c r="AS768" s="265"/>
      <c r="AT768" s="267"/>
      <c r="AU768" s="263"/>
      <c r="AV768" s="265"/>
      <c r="AW768" s="275"/>
      <c r="AX768" s="270"/>
      <c r="AY768" s="292"/>
      <c r="AZ768" s="228"/>
      <c r="BA768" s="228"/>
      <c r="BB768" s="295"/>
    </row>
    <row r="769" spans="2:62" ht="28.15" customHeight="1" thickBot="1" x14ac:dyDescent="0.25">
      <c r="B769" s="30"/>
      <c r="C769" s="253"/>
      <c r="D769" s="51"/>
      <c r="E769" s="50"/>
      <c r="F769" s="50"/>
      <c r="G769" s="49"/>
      <c r="H769" s="226"/>
      <c r="I769" s="254"/>
      <c r="J769" s="254"/>
      <c r="K769" s="254"/>
      <c r="L769" s="48" t="s">
        <v>105</v>
      </c>
      <c r="M769" s="47"/>
      <c r="N769" s="48" t="s">
        <v>103</v>
      </c>
      <c r="O769" s="47"/>
      <c r="P769" s="48" t="s">
        <v>102</v>
      </c>
      <c r="Q769" s="47"/>
      <c r="R769" s="48" t="s">
        <v>101</v>
      </c>
      <c r="S769" s="47"/>
      <c r="T769" s="48">
        <v>20</v>
      </c>
      <c r="U769" s="47"/>
      <c r="V769" s="48" t="s">
        <v>100</v>
      </c>
      <c r="W769" s="47"/>
      <c r="X769" s="48" t="s">
        <v>99</v>
      </c>
      <c r="Y769" s="47"/>
      <c r="Z769" s="48" t="s">
        <v>98</v>
      </c>
      <c r="AA769" s="47"/>
      <c r="AB769" s="16"/>
      <c r="AC769" s="47"/>
      <c r="AD769" s="16"/>
      <c r="AE769" s="46"/>
      <c r="AF769" s="255"/>
      <c r="AG769" s="255"/>
      <c r="AH769" s="45"/>
      <c r="AI769" s="11"/>
      <c r="AJ769" s="266"/>
      <c r="AK769" s="268"/>
      <c r="AL769" s="264"/>
      <c r="AM769" s="266"/>
      <c r="AN769" s="268"/>
      <c r="AO769" s="264"/>
      <c r="AP769" s="266"/>
      <c r="AQ769" s="268"/>
      <c r="AR769" s="264"/>
      <c r="AS769" s="266"/>
      <c r="AT769" s="268"/>
      <c r="AU769" s="264"/>
      <c r="AV769" s="266"/>
      <c r="AW769" s="276"/>
      <c r="AX769" s="271"/>
      <c r="AY769" s="293"/>
      <c r="AZ769" s="229"/>
      <c r="BA769" s="229"/>
      <c r="BB769" s="296"/>
    </row>
    <row r="770" spans="2:62" ht="28.15" customHeight="1" x14ac:dyDescent="0.2">
      <c r="B770" s="30"/>
      <c r="C770" s="242">
        <v>3</v>
      </c>
      <c r="D770" s="44"/>
      <c r="E770" s="43"/>
      <c r="F770" s="43"/>
      <c r="G770" s="42"/>
      <c r="H770" s="223"/>
      <c r="I770" s="246"/>
      <c r="J770" s="246"/>
      <c r="K770" s="246"/>
      <c r="L770" s="41" t="s">
        <v>133</v>
      </c>
      <c r="M770" s="40"/>
      <c r="N770" s="41" t="s">
        <v>131</v>
      </c>
      <c r="O770" s="40"/>
      <c r="P770" s="41" t="s">
        <v>130</v>
      </c>
      <c r="Q770" s="40"/>
      <c r="R770" s="41" t="s">
        <v>129</v>
      </c>
      <c r="S770" s="40"/>
      <c r="T770" s="41" t="s">
        <v>128</v>
      </c>
      <c r="U770" s="40"/>
      <c r="V770" s="41" t="s">
        <v>127</v>
      </c>
      <c r="W770" s="40"/>
      <c r="X770" s="41" t="s">
        <v>126</v>
      </c>
      <c r="Y770" s="40"/>
      <c r="Z770" s="41" t="s">
        <v>125</v>
      </c>
      <c r="AA770" s="40"/>
      <c r="AB770" s="39"/>
      <c r="AC770" s="40"/>
      <c r="AD770" s="39"/>
      <c r="AE770" s="38"/>
      <c r="AF770" s="250"/>
      <c r="AG770" s="250"/>
      <c r="AH770" s="37"/>
      <c r="AI770" s="11"/>
      <c r="AJ770" s="233">
        <f>SUMPRODUCT(LEN($M770:$AA773)-LEN(SUBSTITUTE($M770:$AA773,"A", "")))</f>
        <v>0</v>
      </c>
      <c r="AK770" s="239">
        <f>SUMPRODUCT(LEN($AD770:$AD773)-LEN(SUBSTITUTE($AD770:$AD773,"A", "")))</f>
        <v>0</v>
      </c>
      <c r="AL770" s="230">
        <f>SUMPRODUCT(LEN($AC770:$AC773)-LEN(SUBSTITUTE($AC770:$AC773,"A", "")))</f>
        <v>0</v>
      </c>
      <c r="AM770" s="233">
        <f>SUMPRODUCT(LEN($M770:$AA773)-LEN(SUBSTITUTE($M770:$AA773,"S", "")))</f>
        <v>0</v>
      </c>
      <c r="AN770" s="239">
        <f>SUMPRODUCT(LEN($AD770:$AD773)-LEN(SUBSTITUTE($AD770:$AD773,"S", "")))</f>
        <v>0</v>
      </c>
      <c r="AO770" s="230">
        <f>SUMPRODUCT(LEN($AC770:$AC773)-LEN(SUBSTITUTE($AC770:$AC773,"S", "")))</f>
        <v>0</v>
      </c>
      <c r="AP770" s="233">
        <f>SUMPRODUCT(LEN($M770:$AA773)-LEN(SUBSTITUTE($M770:$AA773,"F", "")))</f>
        <v>0</v>
      </c>
      <c r="AQ770" s="239">
        <f>SUMPRODUCT(LEN($AD770:$AD773)-LEN(SUBSTITUTE($AD770:$AD773,"F", "")))</f>
        <v>0</v>
      </c>
      <c r="AR770" s="230">
        <f>SUMPRODUCT(LEN($AC770:$AC773)-LEN(SUBSTITUTE($AC770:$AC773,"F", "")))</f>
        <v>0</v>
      </c>
      <c r="AS770" s="233">
        <f>SUMPRODUCT(LEN($M770:$AA773)-LEN(SUBSTITUTE($M770:$AA773,"G", "")))</f>
        <v>0</v>
      </c>
      <c r="AT770" s="239">
        <f>SUMPRODUCT(LEN($AD770:$AD773)-LEN(SUBSTITUTE($AD770:$AD773,"G", "")))</f>
        <v>0</v>
      </c>
      <c r="AU770" s="230">
        <f>SUMPRODUCT(LEN($AC770:$AC773)-LEN(SUBSTITUTE($AC770:$AC773,"G", "")))</f>
        <v>0</v>
      </c>
      <c r="AV770" s="233">
        <f>SUMPRODUCT(LEN($L770:$AA773)-LEN(SUBSTITUTE($L770:$AA773,"M", "")))</f>
        <v>0</v>
      </c>
      <c r="AW770" s="236">
        <f>SUMPRODUCT(LEN($AD770:$AD773)-LEN(SUBSTITUTE($AD770:$AD773,"M", "")))</f>
        <v>0</v>
      </c>
      <c r="AX770" s="269">
        <f>SUMPRODUCT(LEN($AC770:$AC773)-LEN(SUBSTITUTE($AC770:$AC773,"M", "")))</f>
        <v>0</v>
      </c>
      <c r="AY770" s="291">
        <f>SUMPRODUCT(LEN($AE770:$AE773)-LEN(SUBSTITUTE($AE770:$AE773,"S", "")))</f>
        <v>0</v>
      </c>
      <c r="AZ770" s="227">
        <f>SUMPRODUCT(LEN($AE770:$AE773)-LEN(SUBSTITUTE($AE770:$AE773,"F", "")))</f>
        <v>0</v>
      </c>
      <c r="BA770" s="227">
        <f>SUMPRODUCT(LEN($AE770:$AE773)-LEN(SUBSTITUTE($AE770:$AE773,"G", "")))</f>
        <v>0</v>
      </c>
      <c r="BB770" s="294">
        <f>SUMPRODUCT(LEN($AE770:$AE773)-LEN(SUBSTITUTE($AE770:$AE773,"M", "")))</f>
        <v>0</v>
      </c>
    </row>
    <row r="771" spans="2:62" ht="28.15" customHeight="1" thickBot="1" x14ac:dyDescent="0.25">
      <c r="B771" s="30"/>
      <c r="C771" s="243"/>
      <c r="D771" s="36"/>
      <c r="E771" s="35"/>
      <c r="F771" s="35"/>
      <c r="G771" s="34"/>
      <c r="H771" s="224"/>
      <c r="I771" s="247"/>
      <c r="J771" s="247"/>
      <c r="K771" s="247"/>
      <c r="L771" s="33" t="s">
        <v>123</v>
      </c>
      <c r="M771" s="32"/>
      <c r="N771" s="33" t="s">
        <v>122</v>
      </c>
      <c r="O771" s="32"/>
      <c r="P771" s="33" t="s">
        <v>120</v>
      </c>
      <c r="Q771" s="32"/>
      <c r="R771" s="33" t="s">
        <v>119</v>
      </c>
      <c r="S771" s="32"/>
      <c r="T771" s="33" t="s">
        <v>118</v>
      </c>
      <c r="U771" s="32"/>
      <c r="V771" s="33" t="s">
        <v>117</v>
      </c>
      <c r="W771" s="32"/>
      <c r="X771" s="33" t="s">
        <v>116</v>
      </c>
      <c r="Y771" s="32"/>
      <c r="Z771" s="33" t="s">
        <v>115</v>
      </c>
      <c r="AA771" s="32"/>
      <c r="AB771" s="31"/>
      <c r="AC771" s="32"/>
      <c r="AD771" s="31"/>
      <c r="AE771" s="23"/>
      <c r="AF771" s="251"/>
      <c r="AG771" s="251"/>
      <c r="AH771" s="22"/>
      <c r="AI771" s="11"/>
      <c r="AJ771" s="265"/>
      <c r="AK771" s="267"/>
      <c r="AL771" s="263"/>
      <c r="AM771" s="265"/>
      <c r="AN771" s="267"/>
      <c r="AO771" s="263"/>
      <c r="AP771" s="265"/>
      <c r="AQ771" s="267"/>
      <c r="AR771" s="263"/>
      <c r="AS771" s="265"/>
      <c r="AT771" s="267"/>
      <c r="AU771" s="263"/>
      <c r="AV771" s="265"/>
      <c r="AW771" s="275"/>
      <c r="AX771" s="270"/>
      <c r="AY771" s="292"/>
      <c r="AZ771" s="228"/>
      <c r="BA771" s="228"/>
      <c r="BB771" s="295"/>
    </row>
    <row r="772" spans="2:62" ht="28.15" customHeight="1" x14ac:dyDescent="0.2">
      <c r="B772" s="30"/>
      <c r="C772" s="244"/>
      <c r="D772" s="29"/>
      <c r="E772" s="28"/>
      <c r="F772" s="28"/>
      <c r="G772" s="27"/>
      <c r="H772" s="225"/>
      <c r="I772" s="248"/>
      <c r="J772" s="248"/>
      <c r="K772" s="248"/>
      <c r="L772" s="26" t="s">
        <v>114</v>
      </c>
      <c r="M772" s="25"/>
      <c r="N772" s="26" t="s">
        <v>112</v>
      </c>
      <c r="O772" s="25"/>
      <c r="P772" s="26" t="s">
        <v>111</v>
      </c>
      <c r="Q772" s="25"/>
      <c r="R772" s="26" t="s">
        <v>110</v>
      </c>
      <c r="S772" s="25"/>
      <c r="T772" s="26" t="s">
        <v>109</v>
      </c>
      <c r="U772" s="25"/>
      <c r="V772" s="26" t="s">
        <v>108</v>
      </c>
      <c r="W772" s="25"/>
      <c r="X772" s="26" t="s">
        <v>107</v>
      </c>
      <c r="Y772" s="25"/>
      <c r="Z772" s="26" t="s">
        <v>106</v>
      </c>
      <c r="AA772" s="25"/>
      <c r="AB772" s="24"/>
      <c r="AC772" s="25"/>
      <c r="AD772" s="24"/>
      <c r="AE772" s="23"/>
      <c r="AF772" s="251"/>
      <c r="AG772" s="251"/>
      <c r="AH772" s="22"/>
      <c r="AI772" s="11"/>
      <c r="AJ772" s="265"/>
      <c r="AK772" s="267"/>
      <c r="AL772" s="263"/>
      <c r="AM772" s="265"/>
      <c r="AN772" s="267"/>
      <c r="AO772" s="263"/>
      <c r="AP772" s="265"/>
      <c r="AQ772" s="267"/>
      <c r="AR772" s="263"/>
      <c r="AS772" s="265"/>
      <c r="AT772" s="267"/>
      <c r="AU772" s="263"/>
      <c r="AV772" s="265"/>
      <c r="AW772" s="275"/>
      <c r="AX772" s="270"/>
      <c r="AY772" s="292"/>
      <c r="AZ772" s="228"/>
      <c r="BA772" s="228"/>
      <c r="BB772" s="295"/>
    </row>
    <row r="773" spans="2:62" ht="28.15" customHeight="1" thickBot="1" x14ac:dyDescent="0.25">
      <c r="B773" s="21"/>
      <c r="C773" s="245"/>
      <c r="D773" s="20"/>
      <c r="E773" s="19"/>
      <c r="F773" s="19"/>
      <c r="G773" s="18"/>
      <c r="H773" s="226"/>
      <c r="I773" s="249"/>
      <c r="J773" s="249"/>
      <c r="K773" s="249"/>
      <c r="L773" s="17" t="s">
        <v>105</v>
      </c>
      <c r="M773" s="15"/>
      <c r="N773" s="17" t="s">
        <v>103</v>
      </c>
      <c r="O773" s="15"/>
      <c r="P773" s="17" t="s">
        <v>102</v>
      </c>
      <c r="Q773" s="15"/>
      <c r="R773" s="17" t="s">
        <v>101</v>
      </c>
      <c r="S773" s="15"/>
      <c r="T773" s="17">
        <v>20</v>
      </c>
      <c r="U773" s="15"/>
      <c r="V773" s="17" t="s">
        <v>100</v>
      </c>
      <c r="W773" s="15"/>
      <c r="X773" s="17" t="s">
        <v>99</v>
      </c>
      <c r="Y773" s="15"/>
      <c r="Z773" s="17" t="s">
        <v>98</v>
      </c>
      <c r="AA773" s="15"/>
      <c r="AB773" s="16"/>
      <c r="AC773" s="15"/>
      <c r="AD773" s="14"/>
      <c r="AE773" s="13"/>
      <c r="AF773" s="252"/>
      <c r="AG773" s="252"/>
      <c r="AH773" s="12"/>
      <c r="AI773" s="11"/>
      <c r="AJ773" s="266"/>
      <c r="AK773" s="268"/>
      <c r="AL773" s="264"/>
      <c r="AM773" s="266"/>
      <c r="AN773" s="268"/>
      <c r="AO773" s="264"/>
      <c r="AP773" s="266"/>
      <c r="AQ773" s="268"/>
      <c r="AR773" s="264"/>
      <c r="AS773" s="266"/>
      <c r="AT773" s="268"/>
      <c r="AU773" s="264"/>
      <c r="AV773" s="266"/>
      <c r="AW773" s="276"/>
      <c r="AX773" s="271"/>
      <c r="AY773" s="293"/>
      <c r="AZ773" s="229"/>
      <c r="BA773" s="229"/>
      <c r="BB773" s="296"/>
    </row>
    <row r="774" spans="2:62" ht="85.9" customHeight="1" thickTop="1" thickBot="1" x14ac:dyDescent="0.35">
      <c r="B774" s="105" t="s">
        <v>174</v>
      </c>
      <c r="C774" s="95" t="s">
        <v>173</v>
      </c>
      <c r="D774" s="100" t="s">
        <v>172</v>
      </c>
      <c r="E774" s="104" t="s">
        <v>171</v>
      </c>
      <c r="F774" s="103"/>
      <c r="G774" s="102"/>
      <c r="H774" s="101" t="s">
        <v>170</v>
      </c>
      <c r="I774" s="100" t="s">
        <v>96</v>
      </c>
      <c r="J774" s="100" t="s">
        <v>169</v>
      </c>
      <c r="K774" s="100" t="s">
        <v>97</v>
      </c>
      <c r="L774" s="256" t="s">
        <v>168</v>
      </c>
      <c r="M774" s="262"/>
      <c r="N774" s="256" t="s">
        <v>167</v>
      </c>
      <c r="O774" s="262"/>
      <c r="P774" s="256" t="s">
        <v>167</v>
      </c>
      <c r="Q774" s="257"/>
      <c r="R774" s="256" t="s">
        <v>167</v>
      </c>
      <c r="S774" s="257"/>
      <c r="T774" s="256" t="s">
        <v>167</v>
      </c>
      <c r="U774" s="257"/>
      <c r="V774" s="256" t="s">
        <v>167</v>
      </c>
      <c r="W774" s="257"/>
      <c r="X774" s="256" t="s">
        <v>167</v>
      </c>
      <c r="Y774" s="257"/>
      <c r="Z774" s="256" t="s">
        <v>167</v>
      </c>
      <c r="AA774" s="257"/>
      <c r="AB774" s="261" t="s">
        <v>166</v>
      </c>
      <c r="AC774" s="257"/>
      <c r="AD774" s="101" t="s">
        <v>165</v>
      </c>
      <c r="AE774" s="101" t="s">
        <v>164</v>
      </c>
      <c r="AF774" s="100" t="s">
        <v>163</v>
      </c>
      <c r="AG774" s="100" t="s">
        <v>162</v>
      </c>
      <c r="AH774" s="99" t="s">
        <v>161</v>
      </c>
      <c r="AI774" s="98"/>
      <c r="AJ774" s="96" t="s">
        <v>160</v>
      </c>
      <c r="AK774" s="95" t="s">
        <v>159</v>
      </c>
      <c r="AL774" s="94" t="s">
        <v>158</v>
      </c>
      <c r="AM774" s="96" t="s">
        <v>157</v>
      </c>
      <c r="AN774" s="95" t="s">
        <v>156</v>
      </c>
      <c r="AO774" s="94" t="s">
        <v>155</v>
      </c>
      <c r="AP774" s="96" t="s">
        <v>154</v>
      </c>
      <c r="AQ774" s="95" t="s">
        <v>153</v>
      </c>
      <c r="AR774" s="97" t="s">
        <v>152</v>
      </c>
      <c r="AS774" s="96" t="s">
        <v>151</v>
      </c>
      <c r="AT774" s="95" t="s">
        <v>150</v>
      </c>
      <c r="AU774" s="94" t="s">
        <v>149</v>
      </c>
      <c r="AV774" s="96" t="s">
        <v>148</v>
      </c>
      <c r="AW774" s="95" t="s">
        <v>147</v>
      </c>
      <c r="AX774" s="94" t="s">
        <v>146</v>
      </c>
      <c r="AY774" s="93" t="s">
        <v>145</v>
      </c>
      <c r="AZ774" s="92" t="s">
        <v>144</v>
      </c>
      <c r="BA774" s="92" t="s">
        <v>143</v>
      </c>
      <c r="BB774" s="91" t="s">
        <v>142</v>
      </c>
    </row>
    <row r="775" spans="2:62" ht="48" thickBot="1" x14ac:dyDescent="0.3">
      <c r="B775" s="90" t="s">
        <v>194</v>
      </c>
      <c r="C775" s="89"/>
      <c r="D775" s="88"/>
      <c r="E775" s="258"/>
      <c r="F775" s="259"/>
      <c r="G775" s="260"/>
      <c r="H775" s="87" t="s">
        <v>140</v>
      </c>
      <c r="I775" s="86"/>
      <c r="J775" s="86"/>
      <c r="K775" s="85"/>
      <c r="L775" s="84"/>
      <c r="M775" s="81"/>
      <c r="N775" s="84"/>
      <c r="O775" s="81"/>
      <c r="P775" s="84"/>
      <c r="Q775" s="81"/>
      <c r="R775" s="84"/>
      <c r="S775" s="81"/>
      <c r="T775" s="84"/>
      <c r="U775" s="81"/>
      <c r="V775" s="84"/>
      <c r="W775" s="81"/>
      <c r="X775" s="84"/>
      <c r="Y775" s="81"/>
      <c r="Z775" s="84"/>
      <c r="AA775" s="83"/>
      <c r="AB775" s="82" t="s">
        <v>139</v>
      </c>
      <c r="AC775" s="81"/>
      <c r="AD775" s="81"/>
      <c r="AE775" s="81"/>
      <c r="AF775" s="80"/>
      <c r="AG775" s="80"/>
      <c r="AH775" s="60"/>
      <c r="AI775" s="79" t="s">
        <v>138</v>
      </c>
      <c r="AJ775" s="78">
        <f t="shared" ref="AJ775:BB775" si="102">SUM(AJ777:AJ788)</f>
        <v>74</v>
      </c>
      <c r="AK775" s="77">
        <f t="shared" si="102"/>
        <v>28</v>
      </c>
      <c r="AL775" s="76">
        <f t="shared" si="102"/>
        <v>0</v>
      </c>
      <c r="AM775" s="78">
        <f t="shared" si="102"/>
        <v>20</v>
      </c>
      <c r="AN775" s="77">
        <f t="shared" si="102"/>
        <v>5</v>
      </c>
      <c r="AO775" s="76">
        <f t="shared" si="102"/>
        <v>0</v>
      </c>
      <c r="AP775" s="78">
        <f t="shared" si="102"/>
        <v>1</v>
      </c>
      <c r="AQ775" s="77">
        <f t="shared" si="102"/>
        <v>1</v>
      </c>
      <c r="AR775" s="76">
        <f t="shared" si="102"/>
        <v>0</v>
      </c>
      <c r="AS775" s="78">
        <f t="shared" si="102"/>
        <v>7</v>
      </c>
      <c r="AT775" s="77">
        <f t="shared" si="102"/>
        <v>6</v>
      </c>
      <c r="AU775" s="76">
        <f t="shared" si="102"/>
        <v>0</v>
      </c>
      <c r="AV775" s="78">
        <f t="shared" si="102"/>
        <v>2</v>
      </c>
      <c r="AW775" s="77">
        <f t="shared" si="102"/>
        <v>0</v>
      </c>
      <c r="AX775" s="76">
        <f t="shared" si="102"/>
        <v>0</v>
      </c>
      <c r="AY775" s="75">
        <f t="shared" si="102"/>
        <v>0</v>
      </c>
      <c r="AZ775" s="74">
        <f t="shared" si="102"/>
        <v>0</v>
      </c>
      <c r="BA775" s="74">
        <f t="shared" si="102"/>
        <v>0</v>
      </c>
      <c r="BB775" s="73">
        <f t="shared" si="102"/>
        <v>0</v>
      </c>
      <c r="BC775" s="72" t="s">
        <v>137</v>
      </c>
      <c r="BF775" s="5">
        <f>SUM(AJ775:AL775)/$BG$5</f>
        <v>102</v>
      </c>
      <c r="BG775" s="5">
        <f>SUM(AM775:AO775,AY775)/$BG$5</f>
        <v>25</v>
      </c>
      <c r="BH775" s="5">
        <f>SUM(AP775:AR775,AZ775)/$BG$5</f>
        <v>2</v>
      </c>
      <c r="BI775" s="5">
        <f>SUM(AS775:AU775,BA775)/$BG$5</f>
        <v>13</v>
      </c>
      <c r="BJ775" s="5">
        <f>SUM(AV775:AX775,BB775)/$BG$5</f>
        <v>2</v>
      </c>
    </row>
    <row r="776" spans="2:62" ht="37.5" thickBot="1" x14ac:dyDescent="0.3">
      <c r="B776" s="71"/>
      <c r="C776" s="70"/>
      <c r="D776" s="69"/>
      <c r="E776" s="68"/>
      <c r="F776" s="68"/>
      <c r="G776" s="67"/>
      <c r="H776" s="66"/>
      <c r="I776" s="64"/>
      <c r="J776" s="64"/>
      <c r="K776" s="65"/>
      <c r="L776" s="64"/>
      <c r="M776" s="62"/>
      <c r="N776" s="64"/>
      <c r="O776" s="62"/>
      <c r="P776" s="64"/>
      <c r="Q776" s="62"/>
      <c r="R776" s="64"/>
      <c r="S776" s="62"/>
      <c r="T776" s="64"/>
      <c r="U776" s="62"/>
      <c r="V776" s="64"/>
      <c r="W776" s="62"/>
      <c r="X776" s="64"/>
      <c r="Y776" s="62"/>
      <c r="Z776" s="64"/>
      <c r="AA776" s="62"/>
      <c r="AB776" s="63"/>
      <c r="AC776" s="62"/>
      <c r="AD776" s="62"/>
      <c r="AE776" s="62"/>
      <c r="AF776" s="61"/>
      <c r="AG776" s="61"/>
      <c r="AH776" s="60"/>
      <c r="AI776" s="59" t="s">
        <v>136</v>
      </c>
      <c r="AJ776" s="214">
        <f t="shared" ref="AJ776:BB776" si="103">AJ775/1</f>
        <v>74</v>
      </c>
      <c r="AK776" s="213">
        <f t="shared" si="103"/>
        <v>28</v>
      </c>
      <c r="AL776" s="212">
        <f t="shared" si="103"/>
        <v>0</v>
      </c>
      <c r="AM776" s="214">
        <f t="shared" si="103"/>
        <v>20</v>
      </c>
      <c r="AN776" s="213">
        <f t="shared" si="103"/>
        <v>5</v>
      </c>
      <c r="AO776" s="212">
        <f t="shared" si="103"/>
        <v>0</v>
      </c>
      <c r="AP776" s="214">
        <f t="shared" si="103"/>
        <v>1</v>
      </c>
      <c r="AQ776" s="213">
        <f t="shared" si="103"/>
        <v>1</v>
      </c>
      <c r="AR776" s="212">
        <f t="shared" si="103"/>
        <v>0</v>
      </c>
      <c r="AS776" s="214">
        <f t="shared" si="103"/>
        <v>7</v>
      </c>
      <c r="AT776" s="213">
        <f t="shared" si="103"/>
        <v>6</v>
      </c>
      <c r="AU776" s="212">
        <f t="shared" si="103"/>
        <v>0</v>
      </c>
      <c r="AV776" s="214">
        <f t="shared" si="103"/>
        <v>2</v>
      </c>
      <c r="AW776" s="213">
        <f t="shared" si="103"/>
        <v>0</v>
      </c>
      <c r="AX776" s="212">
        <f t="shared" si="103"/>
        <v>0</v>
      </c>
      <c r="AY776" s="211">
        <f t="shared" si="103"/>
        <v>0</v>
      </c>
      <c r="AZ776" s="210">
        <f t="shared" si="103"/>
        <v>0</v>
      </c>
      <c r="BA776" s="210">
        <f t="shared" si="103"/>
        <v>0</v>
      </c>
      <c r="BB776" s="209">
        <f t="shared" si="103"/>
        <v>0</v>
      </c>
      <c r="BC776" s="52" t="s">
        <v>135</v>
      </c>
    </row>
    <row r="777" spans="2:62" ht="28.15" customHeight="1" x14ac:dyDescent="0.2">
      <c r="B777" s="30"/>
      <c r="C777" s="242">
        <v>1</v>
      </c>
      <c r="D777" s="44"/>
      <c r="E777" s="43"/>
      <c r="F777" s="43"/>
      <c r="G777" s="42"/>
      <c r="H777" s="223" t="s">
        <v>134</v>
      </c>
      <c r="I777" s="246">
        <v>136</v>
      </c>
      <c r="J777" s="246">
        <v>37</v>
      </c>
      <c r="K777" s="246">
        <v>7</v>
      </c>
      <c r="L777" s="41" t="s">
        <v>133</v>
      </c>
      <c r="M777" s="40" t="s">
        <v>104</v>
      </c>
      <c r="N777" s="41" t="s">
        <v>131</v>
      </c>
      <c r="O777" s="40" t="s">
        <v>382</v>
      </c>
      <c r="P777" s="41" t="s">
        <v>130</v>
      </c>
      <c r="Q777" s="40" t="s">
        <v>649</v>
      </c>
      <c r="R777" s="41" t="s">
        <v>129</v>
      </c>
      <c r="S777" s="40" t="s">
        <v>382</v>
      </c>
      <c r="T777" s="41" t="s">
        <v>128</v>
      </c>
      <c r="U777" s="40" t="s">
        <v>801</v>
      </c>
      <c r="V777" s="41" t="s">
        <v>127</v>
      </c>
      <c r="W777" s="40" t="s">
        <v>203</v>
      </c>
      <c r="X777" s="41" t="s">
        <v>126</v>
      </c>
      <c r="Y777" s="40" t="s">
        <v>113</v>
      </c>
      <c r="Z777" s="41" t="s">
        <v>125</v>
      </c>
      <c r="AA777" s="40" t="s">
        <v>121</v>
      </c>
      <c r="AB777" s="39"/>
      <c r="AC777" s="40"/>
      <c r="AD777" s="39" t="s">
        <v>1623</v>
      </c>
      <c r="AE777" s="38"/>
      <c r="AF777" s="250"/>
      <c r="AG777" s="250"/>
      <c r="AH777" s="37"/>
      <c r="AI777" s="11"/>
      <c r="AJ777" s="233">
        <f>SUMPRODUCT(LEN($M777:$AA780)-LEN(SUBSTITUTE($M777:$AA780,"A", "")))</f>
        <v>74</v>
      </c>
      <c r="AK777" s="239">
        <f>SUMPRODUCT(LEN($AD777:$AD780)-LEN(SUBSTITUTE($AD777:$AD780,"A", "")))</f>
        <v>28</v>
      </c>
      <c r="AL777" s="230">
        <f>SUMPRODUCT(LEN($AC777:$AC780)-LEN(SUBSTITUTE($AC777:$AC780,"A", "")))</f>
        <v>0</v>
      </c>
      <c r="AM777" s="233">
        <f>SUMPRODUCT(LEN($M777:$AA780)-LEN(SUBSTITUTE($M777:$AA780,"S", "")))</f>
        <v>20</v>
      </c>
      <c r="AN777" s="239">
        <f>SUMPRODUCT(LEN($AD777:$AD780)-LEN(SUBSTITUTE($AD777:$AD780,"S", "")))</f>
        <v>5</v>
      </c>
      <c r="AO777" s="230">
        <f>SUMPRODUCT(LEN($AC777:$AC780)-LEN(SUBSTITUTE($AC777:$AC780,"S", "")))</f>
        <v>0</v>
      </c>
      <c r="AP777" s="233">
        <f>SUMPRODUCT(LEN($M777:$AA780)-LEN(SUBSTITUTE($M777:$AA780,"F", "")))</f>
        <v>1</v>
      </c>
      <c r="AQ777" s="239">
        <f>SUMPRODUCT(LEN($AD777:$AD780)-LEN(SUBSTITUTE($AD777:$AD780,"F", "")))</f>
        <v>1</v>
      </c>
      <c r="AR777" s="230">
        <f>SUMPRODUCT(LEN($AC777:$AC780)-LEN(SUBSTITUTE($AC777:$AC780,"F", "")))</f>
        <v>0</v>
      </c>
      <c r="AS777" s="233">
        <f>SUMPRODUCT(LEN($M777:$AA780)-LEN(SUBSTITUTE($M777:$AA780,"G", "")))</f>
        <v>7</v>
      </c>
      <c r="AT777" s="239">
        <f>SUMPRODUCT(LEN($AD777:$AD780)-LEN(SUBSTITUTE($AD777:$AD780,"G", "")))</f>
        <v>6</v>
      </c>
      <c r="AU777" s="230">
        <f>SUMPRODUCT(LEN($AC777:$AC780)-LEN(SUBSTITUTE($AC777:$AC780,"G", "")))</f>
        <v>0</v>
      </c>
      <c r="AV777" s="233">
        <f>SUMPRODUCT(LEN($L777:$AA780)-LEN(SUBSTITUTE($L777:$AA780,"M", "")))</f>
        <v>2</v>
      </c>
      <c r="AW777" s="236">
        <f>SUMPRODUCT(LEN($AD777:$AD780)-LEN(SUBSTITUTE($AD777:$AD780,"M", "")))</f>
        <v>0</v>
      </c>
      <c r="AX777" s="269">
        <f>SUMPRODUCT(LEN($AC777:$AC780)-LEN(SUBSTITUTE($AC777:$AC780,"M", "")))</f>
        <v>0</v>
      </c>
      <c r="AY777" s="291">
        <f>SUMPRODUCT(LEN($AE777:$AE780)-LEN(SUBSTITUTE($AE777:$AE780,"S", "")))</f>
        <v>0</v>
      </c>
      <c r="AZ777" s="227">
        <f>SUMPRODUCT(LEN($AE777:$AE780)-LEN(SUBSTITUTE($AE777:$AE780,"F", "")))</f>
        <v>0</v>
      </c>
      <c r="BA777" s="227">
        <f>SUMPRODUCT(LEN($AE777:$AE780)-LEN(SUBSTITUTE($AE777:$AE780,"G", "")))</f>
        <v>0</v>
      </c>
      <c r="BB777" s="294">
        <f>SUMPRODUCT(LEN($AE777:$AE780)-LEN(SUBSTITUTE($AE777:$AE780,"M", "")))</f>
        <v>0</v>
      </c>
    </row>
    <row r="778" spans="2:62" ht="28.15" customHeight="1" thickBot="1" x14ac:dyDescent="0.25">
      <c r="B778" s="30"/>
      <c r="C778" s="243"/>
      <c r="D778" s="36"/>
      <c r="E778" s="35"/>
      <c r="F778" s="35"/>
      <c r="G778" s="34"/>
      <c r="H778" s="224"/>
      <c r="I778" s="247"/>
      <c r="J778" s="247"/>
      <c r="K778" s="247"/>
      <c r="L778" s="33" t="s">
        <v>123</v>
      </c>
      <c r="M778" s="32" t="s">
        <v>104</v>
      </c>
      <c r="N778" s="33" t="s">
        <v>122</v>
      </c>
      <c r="O778" s="32" t="s">
        <v>1274</v>
      </c>
      <c r="P778" s="33" t="s">
        <v>120</v>
      </c>
      <c r="Q778" s="32" t="s">
        <v>382</v>
      </c>
      <c r="R778" s="33" t="s">
        <v>119</v>
      </c>
      <c r="S778" s="32" t="s">
        <v>649</v>
      </c>
      <c r="T778" s="33" t="s">
        <v>118</v>
      </c>
      <c r="U778" s="32" t="s">
        <v>410</v>
      </c>
      <c r="V778" s="33" t="s">
        <v>117</v>
      </c>
      <c r="W778" s="32" t="s">
        <v>187</v>
      </c>
      <c r="X778" s="33" t="s">
        <v>116</v>
      </c>
      <c r="Y778" s="32" t="s">
        <v>195</v>
      </c>
      <c r="Z778" s="33" t="s">
        <v>115</v>
      </c>
      <c r="AA778" s="32" t="s">
        <v>121</v>
      </c>
      <c r="AB778" s="31"/>
      <c r="AC778" s="32"/>
      <c r="AD778" s="31" t="s">
        <v>1622</v>
      </c>
      <c r="AE778" s="23"/>
      <c r="AF778" s="251"/>
      <c r="AG778" s="251"/>
      <c r="AH778" s="22"/>
      <c r="AI778" s="11"/>
      <c r="AJ778" s="265"/>
      <c r="AK778" s="267"/>
      <c r="AL778" s="263"/>
      <c r="AM778" s="265"/>
      <c r="AN778" s="267"/>
      <c r="AO778" s="263"/>
      <c r="AP778" s="265"/>
      <c r="AQ778" s="267"/>
      <c r="AR778" s="263"/>
      <c r="AS778" s="265"/>
      <c r="AT778" s="267"/>
      <c r="AU778" s="263"/>
      <c r="AV778" s="265"/>
      <c r="AW778" s="275"/>
      <c r="AX778" s="270"/>
      <c r="AY778" s="292"/>
      <c r="AZ778" s="228"/>
      <c r="BA778" s="228"/>
      <c r="BB778" s="295"/>
    </row>
    <row r="779" spans="2:62" ht="28.15" customHeight="1" x14ac:dyDescent="0.2">
      <c r="B779" s="30"/>
      <c r="C779" s="244"/>
      <c r="D779" s="29"/>
      <c r="E779" s="28"/>
      <c r="F779" s="28"/>
      <c r="G779" s="27"/>
      <c r="H779" s="225">
        <v>237</v>
      </c>
      <c r="I779" s="248"/>
      <c r="J779" s="248"/>
      <c r="K779" s="248"/>
      <c r="L779" s="26" t="s">
        <v>114</v>
      </c>
      <c r="M779" s="25" t="s">
        <v>186</v>
      </c>
      <c r="N779" s="26" t="s">
        <v>112</v>
      </c>
      <c r="O779" s="25" t="s">
        <v>1350</v>
      </c>
      <c r="P779" s="26" t="s">
        <v>111</v>
      </c>
      <c r="Q779" s="25" t="s">
        <v>377</v>
      </c>
      <c r="R779" s="26" t="s">
        <v>110</v>
      </c>
      <c r="S779" s="25" t="s">
        <v>621</v>
      </c>
      <c r="T779" s="26" t="s">
        <v>109</v>
      </c>
      <c r="U779" s="25" t="s">
        <v>382</v>
      </c>
      <c r="V779" s="26" t="s">
        <v>108</v>
      </c>
      <c r="W779" s="25" t="s">
        <v>376</v>
      </c>
      <c r="X779" s="26" t="s">
        <v>107</v>
      </c>
      <c r="Y779" s="25" t="s">
        <v>113</v>
      </c>
      <c r="Z779" s="26" t="s">
        <v>106</v>
      </c>
      <c r="AA779" s="25"/>
      <c r="AB779" s="24"/>
      <c r="AC779" s="25"/>
      <c r="AD779" s="24"/>
      <c r="AE779" s="23"/>
      <c r="AF779" s="251"/>
      <c r="AG779" s="251"/>
      <c r="AH779" s="22"/>
      <c r="AI779" s="11"/>
      <c r="AJ779" s="265"/>
      <c r="AK779" s="267"/>
      <c r="AL779" s="263"/>
      <c r="AM779" s="265"/>
      <c r="AN779" s="267"/>
      <c r="AO779" s="263"/>
      <c r="AP779" s="265"/>
      <c r="AQ779" s="267"/>
      <c r="AR779" s="263"/>
      <c r="AS779" s="265"/>
      <c r="AT779" s="267"/>
      <c r="AU779" s="263"/>
      <c r="AV779" s="265"/>
      <c r="AW779" s="275"/>
      <c r="AX779" s="270"/>
      <c r="AY779" s="292"/>
      <c r="AZ779" s="228"/>
      <c r="BA779" s="228"/>
      <c r="BB779" s="295"/>
    </row>
    <row r="780" spans="2:62" ht="28.15" customHeight="1" thickBot="1" x14ac:dyDescent="0.25">
      <c r="B780" s="30"/>
      <c r="C780" s="253"/>
      <c r="D780" s="51"/>
      <c r="E780" s="50"/>
      <c r="F780" s="50"/>
      <c r="G780" s="49"/>
      <c r="H780" s="226"/>
      <c r="I780" s="254"/>
      <c r="J780" s="254"/>
      <c r="K780" s="254"/>
      <c r="L780" s="48" t="s">
        <v>105</v>
      </c>
      <c r="M780" s="47" t="s">
        <v>382</v>
      </c>
      <c r="N780" s="48" t="s">
        <v>103</v>
      </c>
      <c r="O780" s="47" t="s">
        <v>132</v>
      </c>
      <c r="P780" s="48" t="s">
        <v>102</v>
      </c>
      <c r="Q780" s="47" t="s">
        <v>452</v>
      </c>
      <c r="R780" s="48" t="s">
        <v>101</v>
      </c>
      <c r="S780" s="47" t="s">
        <v>694</v>
      </c>
      <c r="T780" s="48">
        <v>20</v>
      </c>
      <c r="U780" s="47" t="s">
        <v>411</v>
      </c>
      <c r="V780" s="48" t="s">
        <v>100</v>
      </c>
      <c r="W780" s="47" t="s">
        <v>178</v>
      </c>
      <c r="X780" s="48" t="s">
        <v>99</v>
      </c>
      <c r="Y780" s="47" t="s">
        <v>113</v>
      </c>
      <c r="Z780" s="48" t="s">
        <v>98</v>
      </c>
      <c r="AA780" s="47"/>
      <c r="AB780" s="16"/>
      <c r="AC780" s="47"/>
      <c r="AD780" s="16"/>
      <c r="AE780" s="46"/>
      <c r="AF780" s="255"/>
      <c r="AG780" s="255"/>
      <c r="AH780" s="45"/>
      <c r="AI780" s="11"/>
      <c r="AJ780" s="266"/>
      <c r="AK780" s="268"/>
      <c r="AL780" s="264"/>
      <c r="AM780" s="266"/>
      <c r="AN780" s="268"/>
      <c r="AO780" s="264"/>
      <c r="AP780" s="266"/>
      <c r="AQ780" s="268"/>
      <c r="AR780" s="264"/>
      <c r="AS780" s="266"/>
      <c r="AT780" s="268"/>
      <c r="AU780" s="264"/>
      <c r="AV780" s="266"/>
      <c r="AW780" s="276"/>
      <c r="AX780" s="271"/>
      <c r="AY780" s="293"/>
      <c r="AZ780" s="229"/>
      <c r="BA780" s="229"/>
      <c r="BB780" s="296"/>
    </row>
    <row r="781" spans="2:62" ht="28.15" customHeight="1" x14ac:dyDescent="0.2">
      <c r="B781" s="30"/>
      <c r="C781" s="242">
        <v>2</v>
      </c>
      <c r="D781" s="44"/>
      <c r="E781" s="43"/>
      <c r="F781" s="43"/>
      <c r="G781" s="42"/>
      <c r="H781" s="223"/>
      <c r="I781" s="246"/>
      <c r="J781" s="246"/>
      <c r="K781" s="246"/>
      <c r="L781" s="41" t="s">
        <v>133</v>
      </c>
      <c r="M781" s="40"/>
      <c r="N781" s="41" t="s">
        <v>131</v>
      </c>
      <c r="O781" s="40"/>
      <c r="P781" s="41" t="s">
        <v>130</v>
      </c>
      <c r="Q781" s="40"/>
      <c r="R781" s="41" t="s">
        <v>129</v>
      </c>
      <c r="S781" s="40"/>
      <c r="T781" s="41" t="s">
        <v>128</v>
      </c>
      <c r="U781" s="40"/>
      <c r="V781" s="41" t="s">
        <v>127</v>
      </c>
      <c r="W781" s="40"/>
      <c r="X781" s="41" t="s">
        <v>126</v>
      </c>
      <c r="Y781" s="40"/>
      <c r="Z781" s="41" t="s">
        <v>125</v>
      </c>
      <c r="AA781" s="40"/>
      <c r="AB781" s="39"/>
      <c r="AC781" s="40"/>
      <c r="AD781" s="39"/>
      <c r="AE781" s="38"/>
      <c r="AF781" s="250"/>
      <c r="AG781" s="250"/>
      <c r="AH781" s="37"/>
      <c r="AI781" s="11"/>
      <c r="AJ781" s="233">
        <f>SUMPRODUCT(LEN($M781:$AA784)-LEN(SUBSTITUTE($M781:$AA784,"A", "")))</f>
        <v>0</v>
      </c>
      <c r="AK781" s="239">
        <f>SUMPRODUCT(LEN($AD781:$AD784)-LEN(SUBSTITUTE($AD781:$AD784,"A", "")))</f>
        <v>0</v>
      </c>
      <c r="AL781" s="230">
        <f>SUMPRODUCT(LEN($AC781:$AC784)-LEN(SUBSTITUTE($AC781:$AC784,"A", "")))</f>
        <v>0</v>
      </c>
      <c r="AM781" s="233">
        <f>SUMPRODUCT(LEN($M781:$AA784)-LEN(SUBSTITUTE($M781:$AA784,"S", "")))</f>
        <v>0</v>
      </c>
      <c r="AN781" s="239">
        <f>SUMPRODUCT(LEN($AD781:$AD784)-LEN(SUBSTITUTE($AD781:$AD784,"S", "")))</f>
        <v>0</v>
      </c>
      <c r="AO781" s="230">
        <f>SUMPRODUCT(LEN($AC781:$AC784)-LEN(SUBSTITUTE($AC781:$AC784,"S", "")))</f>
        <v>0</v>
      </c>
      <c r="AP781" s="233">
        <f>SUMPRODUCT(LEN($M781:$AA784)-LEN(SUBSTITUTE($M781:$AA784,"F", "")))</f>
        <v>0</v>
      </c>
      <c r="AQ781" s="239">
        <f>SUMPRODUCT(LEN($AD781:$AD784)-LEN(SUBSTITUTE($AD781:$AD784,"F", "")))</f>
        <v>0</v>
      </c>
      <c r="AR781" s="230">
        <f>SUMPRODUCT(LEN($AC781:$AC784)-LEN(SUBSTITUTE($AC781:$AC784,"F", "")))</f>
        <v>0</v>
      </c>
      <c r="AS781" s="233">
        <f>SUMPRODUCT(LEN($M781:$AA784)-LEN(SUBSTITUTE($M781:$AA784,"G", "")))</f>
        <v>0</v>
      </c>
      <c r="AT781" s="239">
        <f>SUMPRODUCT(LEN($AD781:$AD784)-LEN(SUBSTITUTE($AD781:$AD784,"G", "")))</f>
        <v>0</v>
      </c>
      <c r="AU781" s="230">
        <f>SUMPRODUCT(LEN($AC781:$AC784)-LEN(SUBSTITUTE($AC781:$AC784,"G", "")))</f>
        <v>0</v>
      </c>
      <c r="AV781" s="233">
        <f>SUMPRODUCT(LEN($L781:$AA784)-LEN(SUBSTITUTE($L781:$AA784,"M", "")))</f>
        <v>0</v>
      </c>
      <c r="AW781" s="236">
        <f>SUMPRODUCT(LEN($AD781:$AD784)-LEN(SUBSTITUTE($AD781:$AD784,"M", "")))</f>
        <v>0</v>
      </c>
      <c r="AX781" s="269">
        <f>SUMPRODUCT(LEN($AC781:$AC784)-LEN(SUBSTITUTE($AC781:$AC784,"M", "")))</f>
        <v>0</v>
      </c>
      <c r="AY781" s="291">
        <f>SUMPRODUCT(LEN($AE781:$AE784)-LEN(SUBSTITUTE($AE781:$AE784,"S", "")))</f>
        <v>0</v>
      </c>
      <c r="AZ781" s="227">
        <f>SUMPRODUCT(LEN($AE781:$AE784)-LEN(SUBSTITUTE($AE781:$AE784,"F", "")))</f>
        <v>0</v>
      </c>
      <c r="BA781" s="227">
        <f>SUMPRODUCT(LEN($AE781:$AE784)-LEN(SUBSTITUTE($AE781:$AE784,"G", "")))</f>
        <v>0</v>
      </c>
      <c r="BB781" s="294">
        <f>SUMPRODUCT(LEN($AE781:$AE784)-LEN(SUBSTITUTE($AE781:$AE784,"M", "")))</f>
        <v>0</v>
      </c>
    </row>
    <row r="782" spans="2:62" ht="28.15" customHeight="1" thickBot="1" x14ac:dyDescent="0.25">
      <c r="B782" s="30"/>
      <c r="C782" s="243"/>
      <c r="D782" s="36"/>
      <c r="E782" s="35"/>
      <c r="F782" s="35"/>
      <c r="G782" s="34"/>
      <c r="H782" s="224"/>
      <c r="I782" s="247"/>
      <c r="J782" s="247"/>
      <c r="K782" s="247"/>
      <c r="L782" s="33" t="s">
        <v>123</v>
      </c>
      <c r="M782" s="32"/>
      <c r="N782" s="33" t="s">
        <v>122</v>
      </c>
      <c r="O782" s="32"/>
      <c r="P782" s="33" t="s">
        <v>120</v>
      </c>
      <c r="Q782" s="32"/>
      <c r="R782" s="33" t="s">
        <v>119</v>
      </c>
      <c r="S782" s="32"/>
      <c r="T782" s="33" t="s">
        <v>118</v>
      </c>
      <c r="U782" s="32"/>
      <c r="V782" s="33" t="s">
        <v>117</v>
      </c>
      <c r="W782" s="32"/>
      <c r="X782" s="33" t="s">
        <v>116</v>
      </c>
      <c r="Y782" s="32"/>
      <c r="Z782" s="33" t="s">
        <v>115</v>
      </c>
      <c r="AA782" s="32"/>
      <c r="AB782" s="31"/>
      <c r="AC782" s="32"/>
      <c r="AD782" s="31"/>
      <c r="AE782" s="23"/>
      <c r="AF782" s="251"/>
      <c r="AG782" s="251"/>
      <c r="AH782" s="22"/>
      <c r="AI782" s="11"/>
      <c r="AJ782" s="265"/>
      <c r="AK782" s="267"/>
      <c r="AL782" s="263"/>
      <c r="AM782" s="265"/>
      <c r="AN782" s="267"/>
      <c r="AO782" s="263"/>
      <c r="AP782" s="265"/>
      <c r="AQ782" s="267"/>
      <c r="AR782" s="263"/>
      <c r="AS782" s="265"/>
      <c r="AT782" s="267"/>
      <c r="AU782" s="263"/>
      <c r="AV782" s="265"/>
      <c r="AW782" s="275"/>
      <c r="AX782" s="270"/>
      <c r="AY782" s="292"/>
      <c r="AZ782" s="228"/>
      <c r="BA782" s="228"/>
      <c r="BB782" s="295"/>
    </row>
    <row r="783" spans="2:62" ht="28.15" customHeight="1" x14ac:dyDescent="0.2">
      <c r="B783" s="30"/>
      <c r="C783" s="244"/>
      <c r="D783" s="29"/>
      <c r="E783" s="28"/>
      <c r="F783" s="28"/>
      <c r="G783" s="27"/>
      <c r="H783" s="225"/>
      <c r="I783" s="248"/>
      <c r="J783" s="248"/>
      <c r="K783" s="248"/>
      <c r="L783" s="26" t="s">
        <v>114</v>
      </c>
      <c r="M783" s="25"/>
      <c r="N783" s="26" t="s">
        <v>112</v>
      </c>
      <c r="O783" s="25"/>
      <c r="P783" s="26" t="s">
        <v>111</v>
      </c>
      <c r="Q783" s="25"/>
      <c r="R783" s="26" t="s">
        <v>110</v>
      </c>
      <c r="S783" s="25"/>
      <c r="T783" s="26" t="s">
        <v>109</v>
      </c>
      <c r="U783" s="25"/>
      <c r="V783" s="26" t="s">
        <v>108</v>
      </c>
      <c r="W783" s="25"/>
      <c r="X783" s="26" t="s">
        <v>107</v>
      </c>
      <c r="Y783" s="25"/>
      <c r="Z783" s="26" t="s">
        <v>106</v>
      </c>
      <c r="AA783" s="25"/>
      <c r="AB783" s="24"/>
      <c r="AC783" s="25"/>
      <c r="AD783" s="24"/>
      <c r="AE783" s="23"/>
      <c r="AF783" s="251"/>
      <c r="AG783" s="251"/>
      <c r="AH783" s="22"/>
      <c r="AI783" s="11"/>
      <c r="AJ783" s="265"/>
      <c r="AK783" s="267"/>
      <c r="AL783" s="263"/>
      <c r="AM783" s="265"/>
      <c r="AN783" s="267"/>
      <c r="AO783" s="263"/>
      <c r="AP783" s="265"/>
      <c r="AQ783" s="267"/>
      <c r="AR783" s="263"/>
      <c r="AS783" s="265"/>
      <c r="AT783" s="267"/>
      <c r="AU783" s="263"/>
      <c r="AV783" s="265"/>
      <c r="AW783" s="275"/>
      <c r="AX783" s="270"/>
      <c r="AY783" s="292"/>
      <c r="AZ783" s="228"/>
      <c r="BA783" s="228"/>
      <c r="BB783" s="295"/>
    </row>
    <row r="784" spans="2:62" ht="28.15" customHeight="1" thickBot="1" x14ac:dyDescent="0.25">
      <c r="B784" s="30"/>
      <c r="C784" s="253"/>
      <c r="D784" s="51"/>
      <c r="E784" s="50"/>
      <c r="F784" s="50"/>
      <c r="G784" s="49"/>
      <c r="H784" s="226"/>
      <c r="I784" s="254"/>
      <c r="J784" s="254"/>
      <c r="K784" s="254"/>
      <c r="L784" s="48" t="s">
        <v>105</v>
      </c>
      <c r="M784" s="47"/>
      <c r="N784" s="48" t="s">
        <v>103</v>
      </c>
      <c r="O784" s="47"/>
      <c r="P784" s="48" t="s">
        <v>102</v>
      </c>
      <c r="Q784" s="47"/>
      <c r="R784" s="48" t="s">
        <v>101</v>
      </c>
      <c r="S784" s="47"/>
      <c r="T784" s="48">
        <v>20</v>
      </c>
      <c r="U784" s="47"/>
      <c r="V784" s="48" t="s">
        <v>100</v>
      </c>
      <c r="W784" s="47"/>
      <c r="X784" s="48" t="s">
        <v>99</v>
      </c>
      <c r="Y784" s="47"/>
      <c r="Z784" s="48" t="s">
        <v>98</v>
      </c>
      <c r="AA784" s="47"/>
      <c r="AB784" s="16"/>
      <c r="AC784" s="47"/>
      <c r="AD784" s="16"/>
      <c r="AE784" s="46"/>
      <c r="AF784" s="255"/>
      <c r="AG784" s="255"/>
      <c r="AH784" s="45"/>
      <c r="AI784" s="11"/>
      <c r="AJ784" s="266"/>
      <c r="AK784" s="268"/>
      <c r="AL784" s="264"/>
      <c r="AM784" s="266"/>
      <c r="AN784" s="268"/>
      <c r="AO784" s="264"/>
      <c r="AP784" s="266"/>
      <c r="AQ784" s="268"/>
      <c r="AR784" s="264"/>
      <c r="AS784" s="266"/>
      <c r="AT784" s="268"/>
      <c r="AU784" s="264"/>
      <c r="AV784" s="266"/>
      <c r="AW784" s="276"/>
      <c r="AX784" s="271"/>
      <c r="AY784" s="293"/>
      <c r="AZ784" s="229"/>
      <c r="BA784" s="229"/>
      <c r="BB784" s="296"/>
    </row>
    <row r="785" spans="2:62" ht="28.15" customHeight="1" x14ac:dyDescent="0.2">
      <c r="B785" s="30"/>
      <c r="C785" s="242">
        <v>3</v>
      </c>
      <c r="D785" s="44"/>
      <c r="E785" s="43"/>
      <c r="F785" s="43"/>
      <c r="G785" s="42"/>
      <c r="H785" s="223"/>
      <c r="I785" s="246"/>
      <c r="J785" s="246"/>
      <c r="K785" s="246"/>
      <c r="L785" s="41" t="s">
        <v>133</v>
      </c>
      <c r="M785" s="40"/>
      <c r="N785" s="41" t="s">
        <v>131</v>
      </c>
      <c r="O785" s="40"/>
      <c r="P785" s="41" t="s">
        <v>130</v>
      </c>
      <c r="Q785" s="40"/>
      <c r="R785" s="41" t="s">
        <v>129</v>
      </c>
      <c r="S785" s="40"/>
      <c r="T785" s="41" t="s">
        <v>128</v>
      </c>
      <c r="U785" s="40"/>
      <c r="V785" s="41" t="s">
        <v>127</v>
      </c>
      <c r="W785" s="40"/>
      <c r="X785" s="41" t="s">
        <v>126</v>
      </c>
      <c r="Y785" s="40"/>
      <c r="Z785" s="41" t="s">
        <v>125</v>
      </c>
      <c r="AA785" s="40"/>
      <c r="AB785" s="39"/>
      <c r="AC785" s="40"/>
      <c r="AD785" s="39"/>
      <c r="AE785" s="38"/>
      <c r="AF785" s="250"/>
      <c r="AG785" s="250"/>
      <c r="AH785" s="37"/>
      <c r="AI785" s="11"/>
      <c r="AJ785" s="233">
        <f>SUMPRODUCT(LEN($M785:$AA788)-LEN(SUBSTITUTE($M785:$AA788,"A", "")))</f>
        <v>0</v>
      </c>
      <c r="AK785" s="239">
        <f>SUMPRODUCT(LEN($AD785:$AD788)-LEN(SUBSTITUTE($AD785:$AD788,"A", "")))</f>
        <v>0</v>
      </c>
      <c r="AL785" s="230">
        <f>SUMPRODUCT(LEN($AC785:$AC788)-LEN(SUBSTITUTE($AC785:$AC788,"A", "")))</f>
        <v>0</v>
      </c>
      <c r="AM785" s="233">
        <f>SUMPRODUCT(LEN($M785:$AA788)-LEN(SUBSTITUTE($M785:$AA788,"S", "")))</f>
        <v>0</v>
      </c>
      <c r="AN785" s="239">
        <f>SUMPRODUCT(LEN($AD785:$AD788)-LEN(SUBSTITUTE($AD785:$AD788,"S", "")))</f>
        <v>0</v>
      </c>
      <c r="AO785" s="230">
        <f>SUMPRODUCT(LEN($AC785:$AC788)-LEN(SUBSTITUTE($AC785:$AC788,"S", "")))</f>
        <v>0</v>
      </c>
      <c r="AP785" s="233">
        <f>SUMPRODUCT(LEN($M785:$AA788)-LEN(SUBSTITUTE($M785:$AA788,"F", "")))</f>
        <v>0</v>
      </c>
      <c r="AQ785" s="239">
        <f>SUMPRODUCT(LEN($AD785:$AD788)-LEN(SUBSTITUTE($AD785:$AD788,"F", "")))</f>
        <v>0</v>
      </c>
      <c r="AR785" s="230">
        <f>SUMPRODUCT(LEN($AC785:$AC788)-LEN(SUBSTITUTE($AC785:$AC788,"F", "")))</f>
        <v>0</v>
      </c>
      <c r="AS785" s="233">
        <f>SUMPRODUCT(LEN($M785:$AA788)-LEN(SUBSTITUTE($M785:$AA788,"G", "")))</f>
        <v>0</v>
      </c>
      <c r="AT785" s="239">
        <f>SUMPRODUCT(LEN($AD785:$AD788)-LEN(SUBSTITUTE($AD785:$AD788,"G", "")))</f>
        <v>0</v>
      </c>
      <c r="AU785" s="230">
        <f>SUMPRODUCT(LEN($AC785:$AC788)-LEN(SUBSTITUTE($AC785:$AC788,"G", "")))</f>
        <v>0</v>
      </c>
      <c r="AV785" s="233">
        <f>SUMPRODUCT(LEN($L785:$AA788)-LEN(SUBSTITUTE($L785:$AA788,"M", "")))</f>
        <v>0</v>
      </c>
      <c r="AW785" s="236">
        <f>SUMPRODUCT(LEN($AD785:$AD788)-LEN(SUBSTITUTE($AD785:$AD788,"M", "")))</f>
        <v>0</v>
      </c>
      <c r="AX785" s="269">
        <f>SUMPRODUCT(LEN($AC785:$AC788)-LEN(SUBSTITUTE($AC785:$AC788,"M", "")))</f>
        <v>0</v>
      </c>
      <c r="AY785" s="291">
        <f>SUMPRODUCT(LEN($AE785:$AE788)-LEN(SUBSTITUTE($AE785:$AE788,"S", "")))</f>
        <v>0</v>
      </c>
      <c r="AZ785" s="227">
        <f>SUMPRODUCT(LEN($AE785:$AE788)-LEN(SUBSTITUTE($AE785:$AE788,"F", "")))</f>
        <v>0</v>
      </c>
      <c r="BA785" s="227">
        <f>SUMPRODUCT(LEN($AE785:$AE788)-LEN(SUBSTITUTE($AE785:$AE788,"G", "")))</f>
        <v>0</v>
      </c>
      <c r="BB785" s="294">
        <f>SUMPRODUCT(LEN($AE785:$AE788)-LEN(SUBSTITUTE($AE785:$AE788,"M", "")))</f>
        <v>0</v>
      </c>
    </row>
    <row r="786" spans="2:62" ht="28.15" customHeight="1" thickBot="1" x14ac:dyDescent="0.25">
      <c r="B786" s="30"/>
      <c r="C786" s="243"/>
      <c r="D786" s="36"/>
      <c r="E786" s="35"/>
      <c r="F786" s="35"/>
      <c r="G786" s="34"/>
      <c r="H786" s="224"/>
      <c r="I786" s="247"/>
      <c r="J786" s="247"/>
      <c r="K786" s="247"/>
      <c r="L786" s="33" t="s">
        <v>123</v>
      </c>
      <c r="M786" s="32"/>
      <c r="N786" s="33" t="s">
        <v>122</v>
      </c>
      <c r="O786" s="32"/>
      <c r="P786" s="33" t="s">
        <v>120</v>
      </c>
      <c r="Q786" s="32"/>
      <c r="R786" s="33" t="s">
        <v>119</v>
      </c>
      <c r="S786" s="32"/>
      <c r="T786" s="33" t="s">
        <v>118</v>
      </c>
      <c r="U786" s="32"/>
      <c r="V786" s="33" t="s">
        <v>117</v>
      </c>
      <c r="W786" s="32"/>
      <c r="X786" s="33" t="s">
        <v>116</v>
      </c>
      <c r="Y786" s="32"/>
      <c r="Z786" s="33" t="s">
        <v>115</v>
      </c>
      <c r="AA786" s="32"/>
      <c r="AB786" s="31"/>
      <c r="AC786" s="32"/>
      <c r="AD786" s="31"/>
      <c r="AE786" s="23"/>
      <c r="AF786" s="251"/>
      <c r="AG786" s="251"/>
      <c r="AH786" s="22"/>
      <c r="AI786" s="11"/>
      <c r="AJ786" s="265"/>
      <c r="AK786" s="267"/>
      <c r="AL786" s="263"/>
      <c r="AM786" s="265"/>
      <c r="AN786" s="267"/>
      <c r="AO786" s="263"/>
      <c r="AP786" s="265"/>
      <c r="AQ786" s="267"/>
      <c r="AR786" s="263"/>
      <c r="AS786" s="265"/>
      <c r="AT786" s="267"/>
      <c r="AU786" s="263"/>
      <c r="AV786" s="265"/>
      <c r="AW786" s="275"/>
      <c r="AX786" s="270"/>
      <c r="AY786" s="292"/>
      <c r="AZ786" s="228"/>
      <c r="BA786" s="228"/>
      <c r="BB786" s="295"/>
    </row>
    <row r="787" spans="2:62" ht="28.15" customHeight="1" x14ac:dyDescent="0.2">
      <c r="B787" s="30"/>
      <c r="C787" s="244"/>
      <c r="D787" s="29"/>
      <c r="E787" s="28"/>
      <c r="F787" s="28"/>
      <c r="G787" s="27"/>
      <c r="H787" s="225"/>
      <c r="I787" s="248"/>
      <c r="J787" s="248"/>
      <c r="K787" s="248"/>
      <c r="L787" s="26" t="s">
        <v>114</v>
      </c>
      <c r="M787" s="25"/>
      <c r="N787" s="26" t="s">
        <v>112</v>
      </c>
      <c r="O787" s="25"/>
      <c r="P787" s="26" t="s">
        <v>111</v>
      </c>
      <c r="Q787" s="25"/>
      <c r="R787" s="26" t="s">
        <v>110</v>
      </c>
      <c r="S787" s="25"/>
      <c r="T787" s="26" t="s">
        <v>109</v>
      </c>
      <c r="U787" s="25"/>
      <c r="V787" s="26" t="s">
        <v>108</v>
      </c>
      <c r="W787" s="25"/>
      <c r="X787" s="26" t="s">
        <v>107</v>
      </c>
      <c r="Y787" s="25"/>
      <c r="Z787" s="26" t="s">
        <v>106</v>
      </c>
      <c r="AA787" s="25"/>
      <c r="AB787" s="24"/>
      <c r="AC787" s="25"/>
      <c r="AD787" s="24"/>
      <c r="AE787" s="23"/>
      <c r="AF787" s="251"/>
      <c r="AG787" s="251"/>
      <c r="AH787" s="22"/>
      <c r="AI787" s="11"/>
      <c r="AJ787" s="265"/>
      <c r="AK787" s="267"/>
      <c r="AL787" s="263"/>
      <c r="AM787" s="265"/>
      <c r="AN787" s="267"/>
      <c r="AO787" s="263"/>
      <c r="AP787" s="265"/>
      <c r="AQ787" s="267"/>
      <c r="AR787" s="263"/>
      <c r="AS787" s="265"/>
      <c r="AT787" s="267"/>
      <c r="AU787" s="263"/>
      <c r="AV787" s="265"/>
      <c r="AW787" s="275"/>
      <c r="AX787" s="270"/>
      <c r="AY787" s="292"/>
      <c r="AZ787" s="228"/>
      <c r="BA787" s="228"/>
      <c r="BB787" s="295"/>
    </row>
    <row r="788" spans="2:62" ht="28.15" customHeight="1" thickBot="1" x14ac:dyDescent="0.25">
      <c r="B788" s="21"/>
      <c r="C788" s="245"/>
      <c r="D788" s="20"/>
      <c r="E788" s="19"/>
      <c r="F788" s="19"/>
      <c r="G788" s="18"/>
      <c r="H788" s="226"/>
      <c r="I788" s="249"/>
      <c r="J788" s="249"/>
      <c r="K788" s="249"/>
      <c r="L788" s="17" t="s">
        <v>105</v>
      </c>
      <c r="M788" s="15"/>
      <c r="N788" s="17" t="s">
        <v>103</v>
      </c>
      <c r="O788" s="15"/>
      <c r="P788" s="17" t="s">
        <v>102</v>
      </c>
      <c r="Q788" s="15"/>
      <c r="R788" s="17" t="s">
        <v>101</v>
      </c>
      <c r="S788" s="15"/>
      <c r="T788" s="17">
        <v>20</v>
      </c>
      <c r="U788" s="15"/>
      <c r="V788" s="17" t="s">
        <v>100</v>
      </c>
      <c r="W788" s="15"/>
      <c r="X788" s="17" t="s">
        <v>99</v>
      </c>
      <c r="Y788" s="15"/>
      <c r="Z788" s="17" t="s">
        <v>98</v>
      </c>
      <c r="AA788" s="15"/>
      <c r="AB788" s="16"/>
      <c r="AC788" s="15"/>
      <c r="AD788" s="14"/>
      <c r="AE788" s="13"/>
      <c r="AF788" s="252"/>
      <c r="AG788" s="252"/>
      <c r="AH788" s="12"/>
      <c r="AI788" s="11"/>
      <c r="AJ788" s="266"/>
      <c r="AK788" s="268"/>
      <c r="AL788" s="264"/>
      <c r="AM788" s="266"/>
      <c r="AN788" s="268"/>
      <c r="AO788" s="264"/>
      <c r="AP788" s="266"/>
      <c r="AQ788" s="268"/>
      <c r="AR788" s="264"/>
      <c r="AS788" s="266"/>
      <c r="AT788" s="268"/>
      <c r="AU788" s="264"/>
      <c r="AV788" s="266"/>
      <c r="AW788" s="276"/>
      <c r="AX788" s="271"/>
      <c r="AY788" s="293"/>
      <c r="AZ788" s="229"/>
      <c r="BA788" s="229"/>
      <c r="BB788" s="296"/>
    </row>
    <row r="789" spans="2:62" ht="85.9" customHeight="1" thickTop="1" thickBot="1" x14ac:dyDescent="0.35">
      <c r="B789" s="105" t="s">
        <v>174</v>
      </c>
      <c r="C789" s="95" t="s">
        <v>173</v>
      </c>
      <c r="D789" s="100" t="s">
        <v>172</v>
      </c>
      <c r="E789" s="104" t="s">
        <v>171</v>
      </c>
      <c r="F789" s="103"/>
      <c r="G789" s="102"/>
      <c r="H789" s="101" t="s">
        <v>170</v>
      </c>
      <c r="I789" s="100" t="s">
        <v>96</v>
      </c>
      <c r="J789" s="100" t="s">
        <v>169</v>
      </c>
      <c r="K789" s="100" t="s">
        <v>97</v>
      </c>
      <c r="L789" s="256" t="s">
        <v>168</v>
      </c>
      <c r="M789" s="262"/>
      <c r="N789" s="256" t="s">
        <v>167</v>
      </c>
      <c r="O789" s="262"/>
      <c r="P789" s="256" t="s">
        <v>167</v>
      </c>
      <c r="Q789" s="257"/>
      <c r="R789" s="256" t="s">
        <v>167</v>
      </c>
      <c r="S789" s="257"/>
      <c r="T789" s="256" t="s">
        <v>167</v>
      </c>
      <c r="U789" s="257"/>
      <c r="V789" s="256" t="s">
        <v>167</v>
      </c>
      <c r="W789" s="257"/>
      <c r="X789" s="256" t="s">
        <v>167</v>
      </c>
      <c r="Y789" s="257"/>
      <c r="Z789" s="256" t="s">
        <v>167</v>
      </c>
      <c r="AA789" s="257"/>
      <c r="AB789" s="261" t="s">
        <v>166</v>
      </c>
      <c r="AC789" s="257"/>
      <c r="AD789" s="101" t="s">
        <v>165</v>
      </c>
      <c r="AE789" s="101" t="s">
        <v>164</v>
      </c>
      <c r="AF789" s="100" t="s">
        <v>163</v>
      </c>
      <c r="AG789" s="100" t="s">
        <v>162</v>
      </c>
      <c r="AH789" s="99" t="s">
        <v>161</v>
      </c>
      <c r="AI789" s="98"/>
      <c r="AJ789" s="96" t="s">
        <v>160</v>
      </c>
      <c r="AK789" s="95" t="s">
        <v>159</v>
      </c>
      <c r="AL789" s="94" t="s">
        <v>158</v>
      </c>
      <c r="AM789" s="96" t="s">
        <v>157</v>
      </c>
      <c r="AN789" s="95" t="s">
        <v>156</v>
      </c>
      <c r="AO789" s="94" t="s">
        <v>155</v>
      </c>
      <c r="AP789" s="96" t="s">
        <v>154</v>
      </c>
      <c r="AQ789" s="95" t="s">
        <v>153</v>
      </c>
      <c r="AR789" s="97" t="s">
        <v>152</v>
      </c>
      <c r="AS789" s="96" t="s">
        <v>151</v>
      </c>
      <c r="AT789" s="95" t="s">
        <v>150</v>
      </c>
      <c r="AU789" s="94" t="s">
        <v>149</v>
      </c>
      <c r="AV789" s="96" t="s">
        <v>148</v>
      </c>
      <c r="AW789" s="95" t="s">
        <v>147</v>
      </c>
      <c r="AX789" s="94" t="s">
        <v>146</v>
      </c>
      <c r="AY789" s="93" t="s">
        <v>145</v>
      </c>
      <c r="AZ789" s="92" t="s">
        <v>144</v>
      </c>
      <c r="BA789" s="92" t="s">
        <v>143</v>
      </c>
      <c r="BB789" s="91" t="s">
        <v>142</v>
      </c>
    </row>
    <row r="790" spans="2:62" ht="48" thickBot="1" x14ac:dyDescent="0.3">
      <c r="B790" s="90" t="s">
        <v>193</v>
      </c>
      <c r="C790" s="89"/>
      <c r="D790" s="88"/>
      <c r="E790" s="258"/>
      <c r="F790" s="259"/>
      <c r="G790" s="260"/>
      <c r="H790" s="87" t="s">
        <v>140</v>
      </c>
      <c r="I790" s="86"/>
      <c r="J790" s="86"/>
      <c r="K790" s="85"/>
      <c r="L790" s="84"/>
      <c r="M790" s="81"/>
      <c r="N790" s="84"/>
      <c r="O790" s="81"/>
      <c r="P790" s="84"/>
      <c r="Q790" s="81"/>
      <c r="R790" s="84"/>
      <c r="S790" s="81"/>
      <c r="T790" s="84"/>
      <c r="U790" s="81"/>
      <c r="V790" s="84"/>
      <c r="W790" s="81"/>
      <c r="X790" s="84"/>
      <c r="Y790" s="81"/>
      <c r="Z790" s="84"/>
      <c r="AA790" s="83"/>
      <c r="AB790" s="82" t="s">
        <v>139</v>
      </c>
      <c r="AC790" s="81"/>
      <c r="AD790" s="81"/>
      <c r="AE790" s="81"/>
      <c r="AF790" s="80"/>
      <c r="AG790" s="80"/>
      <c r="AH790" s="60"/>
      <c r="AI790" s="79" t="s">
        <v>138</v>
      </c>
      <c r="AJ790" s="78">
        <f t="shared" ref="AJ790:BB790" si="104">SUM(AJ792:AJ803)</f>
        <v>45</v>
      </c>
      <c r="AK790" s="77">
        <f t="shared" si="104"/>
        <v>5</v>
      </c>
      <c r="AL790" s="76">
        <f t="shared" si="104"/>
        <v>0</v>
      </c>
      <c r="AM790" s="78">
        <f t="shared" si="104"/>
        <v>11</v>
      </c>
      <c r="AN790" s="77">
        <f t="shared" si="104"/>
        <v>1</v>
      </c>
      <c r="AO790" s="76">
        <f t="shared" si="104"/>
        <v>0</v>
      </c>
      <c r="AP790" s="78">
        <f t="shared" si="104"/>
        <v>0</v>
      </c>
      <c r="AQ790" s="77">
        <f t="shared" si="104"/>
        <v>0</v>
      </c>
      <c r="AR790" s="76">
        <f t="shared" si="104"/>
        <v>0</v>
      </c>
      <c r="AS790" s="78">
        <f t="shared" si="104"/>
        <v>10</v>
      </c>
      <c r="AT790" s="77">
        <f t="shared" si="104"/>
        <v>2</v>
      </c>
      <c r="AU790" s="76">
        <f t="shared" si="104"/>
        <v>0</v>
      </c>
      <c r="AV790" s="78">
        <f t="shared" si="104"/>
        <v>2</v>
      </c>
      <c r="AW790" s="77">
        <f t="shared" si="104"/>
        <v>0</v>
      </c>
      <c r="AX790" s="76">
        <f t="shared" si="104"/>
        <v>0</v>
      </c>
      <c r="AY790" s="75">
        <f t="shared" si="104"/>
        <v>0</v>
      </c>
      <c r="AZ790" s="74">
        <f t="shared" si="104"/>
        <v>0</v>
      </c>
      <c r="BA790" s="74">
        <f t="shared" si="104"/>
        <v>0</v>
      </c>
      <c r="BB790" s="73">
        <f t="shared" si="104"/>
        <v>1</v>
      </c>
      <c r="BC790" s="72" t="s">
        <v>137</v>
      </c>
      <c r="BF790" s="5">
        <f>SUM(AJ790:AL790)/$BG$5</f>
        <v>50</v>
      </c>
      <c r="BG790" s="5">
        <f>SUM(AM790:AO790,AY790)/$BG$5</f>
        <v>12</v>
      </c>
      <c r="BH790" s="5">
        <f>SUM(AP790:AR790,AZ790)/$BG$5</f>
        <v>0</v>
      </c>
      <c r="BI790" s="5">
        <f>SUM(AS790:AU790,BA790)/$BG$5</f>
        <v>12</v>
      </c>
      <c r="BJ790" s="5">
        <f>SUM(AV790:AX790,BB790)/$BG$5</f>
        <v>3</v>
      </c>
    </row>
    <row r="791" spans="2:62" ht="37.5" thickBot="1" x14ac:dyDescent="0.3">
      <c r="B791" s="71"/>
      <c r="C791" s="70"/>
      <c r="D791" s="69"/>
      <c r="E791" s="68"/>
      <c r="F791" s="68"/>
      <c r="G791" s="67"/>
      <c r="H791" s="66"/>
      <c r="I791" s="64"/>
      <c r="J791" s="64"/>
      <c r="K791" s="65"/>
      <c r="L791" s="64"/>
      <c r="M791" s="62"/>
      <c r="N791" s="64"/>
      <c r="O791" s="62"/>
      <c r="P791" s="64"/>
      <c r="Q791" s="62"/>
      <c r="R791" s="64"/>
      <c r="S791" s="62"/>
      <c r="T791" s="64"/>
      <c r="U791" s="62"/>
      <c r="V791" s="64"/>
      <c r="W791" s="62"/>
      <c r="X791" s="64"/>
      <c r="Y791" s="62"/>
      <c r="Z791" s="64"/>
      <c r="AA791" s="62"/>
      <c r="AB791" s="63"/>
      <c r="AC791" s="62"/>
      <c r="AD791" s="62"/>
      <c r="AE791" s="62"/>
      <c r="AF791" s="61"/>
      <c r="AG791" s="61"/>
      <c r="AH791" s="60"/>
      <c r="AI791" s="59" t="s">
        <v>136</v>
      </c>
      <c r="AJ791" s="214">
        <f t="shared" ref="AJ791:BB791" si="105">AJ790/1</f>
        <v>45</v>
      </c>
      <c r="AK791" s="213">
        <f t="shared" si="105"/>
        <v>5</v>
      </c>
      <c r="AL791" s="212">
        <f t="shared" si="105"/>
        <v>0</v>
      </c>
      <c r="AM791" s="214">
        <f t="shared" si="105"/>
        <v>11</v>
      </c>
      <c r="AN791" s="213">
        <f t="shared" si="105"/>
        <v>1</v>
      </c>
      <c r="AO791" s="212">
        <f t="shared" si="105"/>
        <v>0</v>
      </c>
      <c r="AP791" s="214">
        <f t="shared" si="105"/>
        <v>0</v>
      </c>
      <c r="AQ791" s="213">
        <f t="shared" si="105"/>
        <v>0</v>
      </c>
      <c r="AR791" s="212">
        <f t="shared" si="105"/>
        <v>0</v>
      </c>
      <c r="AS791" s="214">
        <f t="shared" si="105"/>
        <v>10</v>
      </c>
      <c r="AT791" s="213">
        <f t="shared" si="105"/>
        <v>2</v>
      </c>
      <c r="AU791" s="212">
        <f t="shared" si="105"/>
        <v>0</v>
      </c>
      <c r="AV791" s="214">
        <f t="shared" si="105"/>
        <v>2</v>
      </c>
      <c r="AW791" s="213">
        <f t="shared" si="105"/>
        <v>0</v>
      </c>
      <c r="AX791" s="212">
        <f t="shared" si="105"/>
        <v>0</v>
      </c>
      <c r="AY791" s="211">
        <f t="shared" si="105"/>
        <v>0</v>
      </c>
      <c r="AZ791" s="210">
        <f t="shared" si="105"/>
        <v>0</v>
      </c>
      <c r="BA791" s="210">
        <f t="shared" si="105"/>
        <v>0</v>
      </c>
      <c r="BB791" s="209">
        <f t="shared" si="105"/>
        <v>1</v>
      </c>
      <c r="BC791" s="52" t="s">
        <v>135</v>
      </c>
    </row>
    <row r="792" spans="2:62" ht="28.15" customHeight="1" x14ac:dyDescent="0.2">
      <c r="B792" s="30"/>
      <c r="C792" s="242">
        <v>1</v>
      </c>
      <c r="D792" s="44"/>
      <c r="E792" s="43"/>
      <c r="F792" s="43"/>
      <c r="G792" s="42"/>
      <c r="H792" s="223" t="s">
        <v>134</v>
      </c>
      <c r="I792" s="246">
        <v>111</v>
      </c>
      <c r="J792" s="246">
        <v>32</v>
      </c>
      <c r="K792" s="246">
        <v>6</v>
      </c>
      <c r="L792" s="41" t="s">
        <v>133</v>
      </c>
      <c r="M792" s="40" t="s">
        <v>1602</v>
      </c>
      <c r="N792" s="41" t="s">
        <v>131</v>
      </c>
      <c r="O792" s="40" t="s">
        <v>186</v>
      </c>
      <c r="P792" s="41" t="s">
        <v>130</v>
      </c>
      <c r="Q792" s="40" t="s">
        <v>382</v>
      </c>
      <c r="R792" s="41" t="s">
        <v>129</v>
      </c>
      <c r="S792" s="40" t="s">
        <v>389</v>
      </c>
      <c r="T792" s="41" t="s">
        <v>128</v>
      </c>
      <c r="U792" s="40" t="s">
        <v>444</v>
      </c>
      <c r="V792" s="41" t="s">
        <v>127</v>
      </c>
      <c r="W792" s="40" t="s">
        <v>175</v>
      </c>
      <c r="X792" s="41" t="s">
        <v>126</v>
      </c>
      <c r="Y792" s="40" t="s">
        <v>121</v>
      </c>
      <c r="Z792" s="41" t="s">
        <v>125</v>
      </c>
      <c r="AA792" s="40"/>
      <c r="AB792" s="39"/>
      <c r="AC792" s="40"/>
      <c r="AD792" s="39" t="s">
        <v>1621</v>
      </c>
      <c r="AE792" s="38" t="s">
        <v>1347</v>
      </c>
      <c r="AF792" s="250"/>
      <c r="AG792" s="250"/>
      <c r="AH792" s="37"/>
      <c r="AI792" s="11"/>
      <c r="AJ792" s="233">
        <f>SUMPRODUCT(LEN($M792:$AA795)-LEN(SUBSTITUTE($M792:$AA795,"A", "")))</f>
        <v>45</v>
      </c>
      <c r="AK792" s="239">
        <f>SUMPRODUCT(LEN($AD792:$AD795)-LEN(SUBSTITUTE($AD792:$AD795,"A", "")))</f>
        <v>5</v>
      </c>
      <c r="AL792" s="230">
        <f>SUMPRODUCT(LEN($AC792:$AC795)-LEN(SUBSTITUTE($AC792:$AC795,"A", "")))</f>
        <v>0</v>
      </c>
      <c r="AM792" s="233">
        <f>SUMPRODUCT(LEN($M792:$AA795)-LEN(SUBSTITUTE($M792:$AA795,"S", "")))</f>
        <v>11</v>
      </c>
      <c r="AN792" s="239">
        <f>SUMPRODUCT(LEN($AD792:$AD795)-LEN(SUBSTITUTE($AD792:$AD795,"S", "")))</f>
        <v>1</v>
      </c>
      <c r="AO792" s="230">
        <f>SUMPRODUCT(LEN($AC792:$AC795)-LEN(SUBSTITUTE($AC792:$AC795,"S", "")))</f>
        <v>0</v>
      </c>
      <c r="AP792" s="233">
        <f>SUMPRODUCT(LEN($M792:$AA795)-LEN(SUBSTITUTE($M792:$AA795,"F", "")))</f>
        <v>0</v>
      </c>
      <c r="AQ792" s="239">
        <f>SUMPRODUCT(LEN($AD792:$AD795)-LEN(SUBSTITUTE($AD792:$AD795,"F", "")))</f>
        <v>0</v>
      </c>
      <c r="AR792" s="230">
        <f>SUMPRODUCT(LEN($AC792:$AC795)-LEN(SUBSTITUTE($AC792:$AC795,"F", "")))</f>
        <v>0</v>
      </c>
      <c r="AS792" s="233">
        <f>SUMPRODUCT(LEN($M792:$AA795)-LEN(SUBSTITUTE($M792:$AA795,"G", "")))</f>
        <v>10</v>
      </c>
      <c r="AT792" s="239">
        <f>SUMPRODUCT(LEN($AD792:$AD795)-LEN(SUBSTITUTE($AD792:$AD795,"G", "")))</f>
        <v>2</v>
      </c>
      <c r="AU792" s="230">
        <f>SUMPRODUCT(LEN($AC792:$AC795)-LEN(SUBSTITUTE($AC792:$AC795,"G", "")))</f>
        <v>0</v>
      </c>
      <c r="AV792" s="233">
        <f>SUMPRODUCT(LEN($L792:$AA795)-LEN(SUBSTITUTE($L792:$AA795,"M", "")))</f>
        <v>2</v>
      </c>
      <c r="AW792" s="236">
        <f>SUMPRODUCT(LEN($AD792:$AD795)-LEN(SUBSTITUTE($AD792:$AD795,"M", "")))</f>
        <v>0</v>
      </c>
      <c r="AX792" s="269">
        <f>SUMPRODUCT(LEN($AC792:$AC795)-LEN(SUBSTITUTE($AC792:$AC795,"M", "")))</f>
        <v>0</v>
      </c>
      <c r="AY792" s="291">
        <f>SUMPRODUCT(LEN($AE792:$AE795)-LEN(SUBSTITUTE($AE792:$AE795,"S", "")))</f>
        <v>0</v>
      </c>
      <c r="AZ792" s="227">
        <f>SUMPRODUCT(LEN($AE792:$AE795)-LEN(SUBSTITUTE($AE792:$AE795,"F", "")))</f>
        <v>0</v>
      </c>
      <c r="BA792" s="227">
        <f>SUMPRODUCT(LEN($AE792:$AE795)-LEN(SUBSTITUTE($AE792:$AE795,"G", "")))</f>
        <v>0</v>
      </c>
      <c r="BB792" s="294">
        <f>SUMPRODUCT(LEN($AE792:$AE795)-LEN(SUBSTITUTE($AE792:$AE795,"M", "")))</f>
        <v>1</v>
      </c>
    </row>
    <row r="793" spans="2:62" ht="28.15" customHeight="1" thickBot="1" x14ac:dyDescent="0.25">
      <c r="B793" s="30"/>
      <c r="C793" s="243"/>
      <c r="D793" s="36"/>
      <c r="E793" s="35"/>
      <c r="F793" s="35"/>
      <c r="G793" s="34"/>
      <c r="H793" s="224"/>
      <c r="I793" s="247"/>
      <c r="J793" s="247"/>
      <c r="K793" s="247"/>
      <c r="L793" s="33" t="s">
        <v>123</v>
      </c>
      <c r="M793" s="32" t="s">
        <v>132</v>
      </c>
      <c r="N793" s="33" t="s">
        <v>122</v>
      </c>
      <c r="O793" s="32" t="s">
        <v>1273</v>
      </c>
      <c r="P793" s="33" t="s">
        <v>120</v>
      </c>
      <c r="Q793" s="32" t="s">
        <v>389</v>
      </c>
      <c r="R793" s="33" t="s">
        <v>119</v>
      </c>
      <c r="S793" s="32" t="s">
        <v>636</v>
      </c>
      <c r="T793" s="33" t="s">
        <v>118</v>
      </c>
      <c r="U793" s="32" t="s">
        <v>389</v>
      </c>
      <c r="V793" s="33" t="s">
        <v>117</v>
      </c>
      <c r="W793" s="32" t="s">
        <v>113</v>
      </c>
      <c r="X793" s="33" t="s">
        <v>116</v>
      </c>
      <c r="Y793" s="32" t="s">
        <v>121</v>
      </c>
      <c r="Z793" s="33" t="s">
        <v>115</v>
      </c>
      <c r="AA793" s="32"/>
      <c r="AB793" s="31"/>
      <c r="AC793" s="32"/>
      <c r="AD793" s="31"/>
      <c r="AE793" s="23"/>
      <c r="AF793" s="251"/>
      <c r="AG793" s="251"/>
      <c r="AH793" s="22"/>
      <c r="AI793" s="11"/>
      <c r="AJ793" s="265"/>
      <c r="AK793" s="267"/>
      <c r="AL793" s="263"/>
      <c r="AM793" s="265"/>
      <c r="AN793" s="267"/>
      <c r="AO793" s="263"/>
      <c r="AP793" s="265"/>
      <c r="AQ793" s="267"/>
      <c r="AR793" s="263"/>
      <c r="AS793" s="265"/>
      <c r="AT793" s="267"/>
      <c r="AU793" s="263"/>
      <c r="AV793" s="265"/>
      <c r="AW793" s="275"/>
      <c r="AX793" s="270"/>
      <c r="AY793" s="292"/>
      <c r="AZ793" s="228"/>
      <c r="BA793" s="228"/>
      <c r="BB793" s="295"/>
    </row>
    <row r="794" spans="2:62" ht="28.15" customHeight="1" x14ac:dyDescent="0.2">
      <c r="B794" s="30"/>
      <c r="C794" s="244"/>
      <c r="D794" s="29"/>
      <c r="E794" s="28"/>
      <c r="F794" s="28"/>
      <c r="G794" s="27"/>
      <c r="H794" s="225">
        <v>236</v>
      </c>
      <c r="I794" s="248"/>
      <c r="J794" s="248"/>
      <c r="K794" s="248"/>
      <c r="L794" s="26" t="s">
        <v>114</v>
      </c>
      <c r="M794" s="25" t="s">
        <v>132</v>
      </c>
      <c r="N794" s="26" t="s">
        <v>112</v>
      </c>
      <c r="O794" s="25" t="s">
        <v>186</v>
      </c>
      <c r="P794" s="26" t="s">
        <v>111</v>
      </c>
      <c r="Q794" s="25" t="s">
        <v>452</v>
      </c>
      <c r="R794" s="26" t="s">
        <v>110</v>
      </c>
      <c r="S794" s="25" t="s">
        <v>414</v>
      </c>
      <c r="T794" s="26" t="s">
        <v>109</v>
      </c>
      <c r="U794" s="25" t="s">
        <v>132</v>
      </c>
      <c r="V794" s="26" t="s">
        <v>108</v>
      </c>
      <c r="W794" s="25" t="s">
        <v>113</v>
      </c>
      <c r="X794" s="26" t="s">
        <v>107</v>
      </c>
      <c r="Y794" s="25"/>
      <c r="Z794" s="26" t="s">
        <v>106</v>
      </c>
      <c r="AA794" s="25"/>
      <c r="AB794" s="24"/>
      <c r="AC794" s="25"/>
      <c r="AD794" s="24"/>
      <c r="AE794" s="23"/>
      <c r="AF794" s="251"/>
      <c r="AG794" s="251"/>
      <c r="AH794" s="22"/>
      <c r="AI794" s="11"/>
      <c r="AJ794" s="265"/>
      <c r="AK794" s="267"/>
      <c r="AL794" s="263"/>
      <c r="AM794" s="265"/>
      <c r="AN794" s="267"/>
      <c r="AO794" s="263"/>
      <c r="AP794" s="265"/>
      <c r="AQ794" s="267"/>
      <c r="AR794" s="263"/>
      <c r="AS794" s="265"/>
      <c r="AT794" s="267"/>
      <c r="AU794" s="263"/>
      <c r="AV794" s="265"/>
      <c r="AW794" s="275"/>
      <c r="AX794" s="270"/>
      <c r="AY794" s="292"/>
      <c r="AZ794" s="228"/>
      <c r="BA794" s="228"/>
      <c r="BB794" s="295"/>
    </row>
    <row r="795" spans="2:62" ht="28.15" customHeight="1" thickBot="1" x14ac:dyDescent="0.25">
      <c r="B795" s="30"/>
      <c r="C795" s="253"/>
      <c r="D795" s="51"/>
      <c r="E795" s="50"/>
      <c r="F795" s="50"/>
      <c r="G795" s="49"/>
      <c r="H795" s="226"/>
      <c r="I795" s="254"/>
      <c r="J795" s="254"/>
      <c r="K795" s="254"/>
      <c r="L795" s="48" t="s">
        <v>105</v>
      </c>
      <c r="M795" s="47" t="s">
        <v>186</v>
      </c>
      <c r="N795" s="48" t="s">
        <v>103</v>
      </c>
      <c r="O795" s="47" t="s">
        <v>132</v>
      </c>
      <c r="P795" s="48" t="s">
        <v>102</v>
      </c>
      <c r="Q795" s="47" t="s">
        <v>389</v>
      </c>
      <c r="R795" s="48" t="s">
        <v>101</v>
      </c>
      <c r="S795" s="47" t="s">
        <v>527</v>
      </c>
      <c r="T795" s="48">
        <v>20</v>
      </c>
      <c r="U795" s="47" t="s">
        <v>399</v>
      </c>
      <c r="V795" s="48" t="s">
        <v>100</v>
      </c>
      <c r="W795" s="47" t="s">
        <v>113</v>
      </c>
      <c r="X795" s="48" t="s">
        <v>99</v>
      </c>
      <c r="Y795" s="47"/>
      <c r="Z795" s="48" t="s">
        <v>98</v>
      </c>
      <c r="AA795" s="47"/>
      <c r="AB795" s="16"/>
      <c r="AC795" s="47"/>
      <c r="AD795" s="16"/>
      <c r="AE795" s="46"/>
      <c r="AF795" s="255"/>
      <c r="AG795" s="255"/>
      <c r="AH795" s="45"/>
      <c r="AI795" s="11"/>
      <c r="AJ795" s="266"/>
      <c r="AK795" s="268"/>
      <c r="AL795" s="264"/>
      <c r="AM795" s="266"/>
      <c r="AN795" s="268"/>
      <c r="AO795" s="264"/>
      <c r="AP795" s="266"/>
      <c r="AQ795" s="268"/>
      <c r="AR795" s="264"/>
      <c r="AS795" s="266"/>
      <c r="AT795" s="268"/>
      <c r="AU795" s="264"/>
      <c r="AV795" s="266"/>
      <c r="AW795" s="276"/>
      <c r="AX795" s="271"/>
      <c r="AY795" s="293"/>
      <c r="AZ795" s="229"/>
      <c r="BA795" s="229"/>
      <c r="BB795" s="296"/>
    </row>
    <row r="796" spans="2:62" ht="28.15" customHeight="1" x14ac:dyDescent="0.2">
      <c r="B796" s="30"/>
      <c r="C796" s="242">
        <v>2</v>
      </c>
      <c r="D796" s="44"/>
      <c r="E796" s="43"/>
      <c r="F796" s="43"/>
      <c r="G796" s="42"/>
      <c r="H796" s="223"/>
      <c r="I796" s="246"/>
      <c r="J796" s="246"/>
      <c r="K796" s="246"/>
      <c r="L796" s="41" t="s">
        <v>133</v>
      </c>
      <c r="M796" s="40"/>
      <c r="N796" s="41" t="s">
        <v>131</v>
      </c>
      <c r="O796" s="40"/>
      <c r="P796" s="41" t="s">
        <v>130</v>
      </c>
      <c r="Q796" s="40"/>
      <c r="R796" s="41" t="s">
        <v>129</v>
      </c>
      <c r="S796" s="40"/>
      <c r="T796" s="41" t="s">
        <v>128</v>
      </c>
      <c r="U796" s="40"/>
      <c r="V796" s="41" t="s">
        <v>127</v>
      </c>
      <c r="W796" s="40"/>
      <c r="X796" s="41" t="s">
        <v>126</v>
      </c>
      <c r="Y796" s="40"/>
      <c r="Z796" s="41" t="s">
        <v>125</v>
      </c>
      <c r="AA796" s="40"/>
      <c r="AB796" s="39"/>
      <c r="AC796" s="40"/>
      <c r="AD796" s="39"/>
      <c r="AE796" s="38"/>
      <c r="AF796" s="250"/>
      <c r="AG796" s="250"/>
      <c r="AH796" s="37"/>
      <c r="AI796" s="11"/>
      <c r="AJ796" s="233">
        <f>SUMPRODUCT(LEN($M796:$AA799)-LEN(SUBSTITUTE($M796:$AA799,"A", "")))</f>
        <v>0</v>
      </c>
      <c r="AK796" s="239">
        <f>SUMPRODUCT(LEN($AD796:$AD799)-LEN(SUBSTITUTE($AD796:$AD799,"A", "")))</f>
        <v>0</v>
      </c>
      <c r="AL796" s="230">
        <f>SUMPRODUCT(LEN($AC796:$AC799)-LEN(SUBSTITUTE($AC796:$AC799,"A", "")))</f>
        <v>0</v>
      </c>
      <c r="AM796" s="233">
        <f>SUMPRODUCT(LEN($M796:$AA799)-LEN(SUBSTITUTE($M796:$AA799,"S", "")))</f>
        <v>0</v>
      </c>
      <c r="AN796" s="239">
        <f>SUMPRODUCT(LEN($AD796:$AD799)-LEN(SUBSTITUTE($AD796:$AD799,"S", "")))</f>
        <v>0</v>
      </c>
      <c r="AO796" s="230">
        <f>SUMPRODUCT(LEN($AC796:$AC799)-LEN(SUBSTITUTE($AC796:$AC799,"S", "")))</f>
        <v>0</v>
      </c>
      <c r="AP796" s="233">
        <f>SUMPRODUCT(LEN($M796:$AA799)-LEN(SUBSTITUTE($M796:$AA799,"F", "")))</f>
        <v>0</v>
      </c>
      <c r="AQ796" s="239">
        <f>SUMPRODUCT(LEN($AD796:$AD799)-LEN(SUBSTITUTE($AD796:$AD799,"F", "")))</f>
        <v>0</v>
      </c>
      <c r="AR796" s="230">
        <f>SUMPRODUCT(LEN($AC796:$AC799)-LEN(SUBSTITUTE($AC796:$AC799,"F", "")))</f>
        <v>0</v>
      </c>
      <c r="AS796" s="233">
        <f>SUMPRODUCT(LEN($M796:$AA799)-LEN(SUBSTITUTE($M796:$AA799,"G", "")))</f>
        <v>0</v>
      </c>
      <c r="AT796" s="239">
        <f>SUMPRODUCT(LEN($AD796:$AD799)-LEN(SUBSTITUTE($AD796:$AD799,"G", "")))</f>
        <v>0</v>
      </c>
      <c r="AU796" s="230">
        <f>SUMPRODUCT(LEN($AC796:$AC799)-LEN(SUBSTITUTE($AC796:$AC799,"G", "")))</f>
        <v>0</v>
      </c>
      <c r="AV796" s="233">
        <f>SUMPRODUCT(LEN($L796:$AA799)-LEN(SUBSTITUTE($L796:$AA799,"M", "")))</f>
        <v>0</v>
      </c>
      <c r="AW796" s="236">
        <f>SUMPRODUCT(LEN($AD796:$AD799)-LEN(SUBSTITUTE($AD796:$AD799,"M", "")))</f>
        <v>0</v>
      </c>
      <c r="AX796" s="269">
        <f>SUMPRODUCT(LEN($AC796:$AC799)-LEN(SUBSTITUTE($AC796:$AC799,"M", "")))</f>
        <v>0</v>
      </c>
      <c r="AY796" s="291">
        <f>SUMPRODUCT(LEN($AE796:$AE799)-LEN(SUBSTITUTE($AE796:$AE799,"S", "")))</f>
        <v>0</v>
      </c>
      <c r="AZ796" s="227">
        <f>SUMPRODUCT(LEN($AE796:$AE799)-LEN(SUBSTITUTE($AE796:$AE799,"F", "")))</f>
        <v>0</v>
      </c>
      <c r="BA796" s="227">
        <f>SUMPRODUCT(LEN($AE796:$AE799)-LEN(SUBSTITUTE($AE796:$AE799,"G", "")))</f>
        <v>0</v>
      </c>
      <c r="BB796" s="294">
        <f>SUMPRODUCT(LEN($AE796:$AE799)-LEN(SUBSTITUTE($AE796:$AE799,"M", "")))</f>
        <v>0</v>
      </c>
    </row>
    <row r="797" spans="2:62" ht="28.15" customHeight="1" thickBot="1" x14ac:dyDescent="0.25">
      <c r="B797" s="30"/>
      <c r="C797" s="243"/>
      <c r="D797" s="36"/>
      <c r="E797" s="35"/>
      <c r="F797" s="35"/>
      <c r="G797" s="34"/>
      <c r="H797" s="224"/>
      <c r="I797" s="247"/>
      <c r="J797" s="247"/>
      <c r="K797" s="247"/>
      <c r="L797" s="33" t="s">
        <v>123</v>
      </c>
      <c r="M797" s="32"/>
      <c r="N797" s="33" t="s">
        <v>122</v>
      </c>
      <c r="O797" s="32"/>
      <c r="P797" s="33" t="s">
        <v>120</v>
      </c>
      <c r="Q797" s="32"/>
      <c r="R797" s="33" t="s">
        <v>119</v>
      </c>
      <c r="S797" s="32"/>
      <c r="T797" s="33" t="s">
        <v>118</v>
      </c>
      <c r="U797" s="32"/>
      <c r="V797" s="33" t="s">
        <v>117</v>
      </c>
      <c r="W797" s="32"/>
      <c r="X797" s="33" t="s">
        <v>116</v>
      </c>
      <c r="Y797" s="32"/>
      <c r="Z797" s="33" t="s">
        <v>115</v>
      </c>
      <c r="AA797" s="32"/>
      <c r="AB797" s="31"/>
      <c r="AC797" s="32"/>
      <c r="AD797" s="31"/>
      <c r="AE797" s="23"/>
      <c r="AF797" s="251"/>
      <c r="AG797" s="251"/>
      <c r="AH797" s="22"/>
      <c r="AI797" s="11"/>
      <c r="AJ797" s="265"/>
      <c r="AK797" s="267"/>
      <c r="AL797" s="263"/>
      <c r="AM797" s="265"/>
      <c r="AN797" s="267"/>
      <c r="AO797" s="263"/>
      <c r="AP797" s="265"/>
      <c r="AQ797" s="267"/>
      <c r="AR797" s="263"/>
      <c r="AS797" s="265"/>
      <c r="AT797" s="267"/>
      <c r="AU797" s="263"/>
      <c r="AV797" s="265"/>
      <c r="AW797" s="275"/>
      <c r="AX797" s="270"/>
      <c r="AY797" s="292"/>
      <c r="AZ797" s="228"/>
      <c r="BA797" s="228"/>
      <c r="BB797" s="295"/>
    </row>
    <row r="798" spans="2:62" ht="28.15" customHeight="1" x14ac:dyDescent="0.2">
      <c r="B798" s="30"/>
      <c r="C798" s="244"/>
      <c r="D798" s="29"/>
      <c r="E798" s="28"/>
      <c r="F798" s="28"/>
      <c r="G798" s="27"/>
      <c r="H798" s="225"/>
      <c r="I798" s="248"/>
      <c r="J798" s="248"/>
      <c r="K798" s="248"/>
      <c r="L798" s="26" t="s">
        <v>114</v>
      </c>
      <c r="M798" s="25"/>
      <c r="N798" s="26" t="s">
        <v>112</v>
      </c>
      <c r="O798" s="25"/>
      <c r="P798" s="26" t="s">
        <v>111</v>
      </c>
      <c r="Q798" s="25"/>
      <c r="R798" s="26" t="s">
        <v>110</v>
      </c>
      <c r="S798" s="25"/>
      <c r="T798" s="26" t="s">
        <v>109</v>
      </c>
      <c r="U798" s="25"/>
      <c r="V798" s="26" t="s">
        <v>108</v>
      </c>
      <c r="W798" s="25"/>
      <c r="X798" s="26" t="s">
        <v>107</v>
      </c>
      <c r="Y798" s="25"/>
      <c r="Z798" s="26" t="s">
        <v>106</v>
      </c>
      <c r="AA798" s="25"/>
      <c r="AB798" s="24"/>
      <c r="AC798" s="25"/>
      <c r="AD798" s="24"/>
      <c r="AE798" s="23"/>
      <c r="AF798" s="251"/>
      <c r="AG798" s="251"/>
      <c r="AH798" s="22"/>
      <c r="AI798" s="11"/>
      <c r="AJ798" s="265"/>
      <c r="AK798" s="267"/>
      <c r="AL798" s="263"/>
      <c r="AM798" s="265"/>
      <c r="AN798" s="267"/>
      <c r="AO798" s="263"/>
      <c r="AP798" s="265"/>
      <c r="AQ798" s="267"/>
      <c r="AR798" s="263"/>
      <c r="AS798" s="265"/>
      <c r="AT798" s="267"/>
      <c r="AU798" s="263"/>
      <c r="AV798" s="265"/>
      <c r="AW798" s="275"/>
      <c r="AX798" s="270"/>
      <c r="AY798" s="292"/>
      <c r="AZ798" s="228"/>
      <c r="BA798" s="228"/>
      <c r="BB798" s="295"/>
    </row>
    <row r="799" spans="2:62" ht="28.15" customHeight="1" thickBot="1" x14ac:dyDescent="0.25">
      <c r="B799" s="30"/>
      <c r="C799" s="253"/>
      <c r="D799" s="51"/>
      <c r="E799" s="50"/>
      <c r="F799" s="50"/>
      <c r="G799" s="49"/>
      <c r="H799" s="226"/>
      <c r="I799" s="254"/>
      <c r="J799" s="254"/>
      <c r="K799" s="254"/>
      <c r="L799" s="48" t="s">
        <v>105</v>
      </c>
      <c r="M799" s="47"/>
      <c r="N799" s="48" t="s">
        <v>103</v>
      </c>
      <c r="O799" s="47"/>
      <c r="P799" s="48" t="s">
        <v>102</v>
      </c>
      <c r="Q799" s="47"/>
      <c r="R799" s="48" t="s">
        <v>101</v>
      </c>
      <c r="S799" s="47"/>
      <c r="T799" s="48">
        <v>20</v>
      </c>
      <c r="U799" s="47"/>
      <c r="V799" s="48" t="s">
        <v>100</v>
      </c>
      <c r="W799" s="47"/>
      <c r="X799" s="48" t="s">
        <v>99</v>
      </c>
      <c r="Y799" s="47"/>
      <c r="Z799" s="48" t="s">
        <v>98</v>
      </c>
      <c r="AA799" s="47"/>
      <c r="AB799" s="16"/>
      <c r="AC799" s="47"/>
      <c r="AD799" s="16"/>
      <c r="AE799" s="46"/>
      <c r="AF799" s="255"/>
      <c r="AG799" s="255"/>
      <c r="AH799" s="45"/>
      <c r="AI799" s="11"/>
      <c r="AJ799" s="266"/>
      <c r="AK799" s="268"/>
      <c r="AL799" s="264"/>
      <c r="AM799" s="266"/>
      <c r="AN799" s="268"/>
      <c r="AO799" s="264"/>
      <c r="AP799" s="266"/>
      <c r="AQ799" s="268"/>
      <c r="AR799" s="264"/>
      <c r="AS799" s="266"/>
      <c r="AT799" s="268"/>
      <c r="AU799" s="264"/>
      <c r="AV799" s="266"/>
      <c r="AW799" s="276"/>
      <c r="AX799" s="271"/>
      <c r="AY799" s="293"/>
      <c r="AZ799" s="229"/>
      <c r="BA799" s="229"/>
      <c r="BB799" s="296"/>
    </row>
    <row r="800" spans="2:62" ht="28.15" customHeight="1" x14ac:dyDescent="0.2">
      <c r="B800" s="30"/>
      <c r="C800" s="242">
        <v>3</v>
      </c>
      <c r="D800" s="44"/>
      <c r="E800" s="43"/>
      <c r="F800" s="43"/>
      <c r="G800" s="42"/>
      <c r="H800" s="223"/>
      <c r="I800" s="246"/>
      <c r="J800" s="246"/>
      <c r="K800" s="246"/>
      <c r="L800" s="41" t="s">
        <v>133</v>
      </c>
      <c r="M800" s="40"/>
      <c r="N800" s="41" t="s">
        <v>131</v>
      </c>
      <c r="O800" s="40"/>
      <c r="P800" s="41" t="s">
        <v>130</v>
      </c>
      <c r="Q800" s="40"/>
      <c r="R800" s="41" t="s">
        <v>129</v>
      </c>
      <c r="S800" s="40"/>
      <c r="T800" s="41" t="s">
        <v>128</v>
      </c>
      <c r="U800" s="40"/>
      <c r="V800" s="41" t="s">
        <v>127</v>
      </c>
      <c r="W800" s="40"/>
      <c r="X800" s="41" t="s">
        <v>126</v>
      </c>
      <c r="Y800" s="40"/>
      <c r="Z800" s="41" t="s">
        <v>125</v>
      </c>
      <c r="AA800" s="40"/>
      <c r="AB800" s="39"/>
      <c r="AC800" s="40"/>
      <c r="AD800" s="39"/>
      <c r="AE800" s="38"/>
      <c r="AF800" s="250"/>
      <c r="AG800" s="250"/>
      <c r="AH800" s="37"/>
      <c r="AI800" s="11"/>
      <c r="AJ800" s="233">
        <f>SUMPRODUCT(LEN($M800:$AA803)-LEN(SUBSTITUTE($M800:$AA803,"A", "")))</f>
        <v>0</v>
      </c>
      <c r="AK800" s="239">
        <f>SUMPRODUCT(LEN($AD800:$AD803)-LEN(SUBSTITUTE($AD800:$AD803,"A", "")))</f>
        <v>0</v>
      </c>
      <c r="AL800" s="230">
        <f>SUMPRODUCT(LEN($AC800:$AC803)-LEN(SUBSTITUTE($AC800:$AC803,"A", "")))</f>
        <v>0</v>
      </c>
      <c r="AM800" s="233">
        <f>SUMPRODUCT(LEN($M800:$AA803)-LEN(SUBSTITUTE($M800:$AA803,"S", "")))</f>
        <v>0</v>
      </c>
      <c r="AN800" s="239">
        <f>SUMPRODUCT(LEN($AD800:$AD803)-LEN(SUBSTITUTE($AD800:$AD803,"S", "")))</f>
        <v>0</v>
      </c>
      <c r="AO800" s="230">
        <f>SUMPRODUCT(LEN($AC800:$AC803)-LEN(SUBSTITUTE($AC800:$AC803,"S", "")))</f>
        <v>0</v>
      </c>
      <c r="AP800" s="233">
        <f>SUMPRODUCT(LEN($M800:$AA803)-LEN(SUBSTITUTE($M800:$AA803,"F", "")))</f>
        <v>0</v>
      </c>
      <c r="AQ800" s="239">
        <f>SUMPRODUCT(LEN($AD800:$AD803)-LEN(SUBSTITUTE($AD800:$AD803,"F", "")))</f>
        <v>0</v>
      </c>
      <c r="AR800" s="230">
        <f>SUMPRODUCT(LEN($AC800:$AC803)-LEN(SUBSTITUTE($AC800:$AC803,"F", "")))</f>
        <v>0</v>
      </c>
      <c r="AS800" s="233">
        <f>SUMPRODUCT(LEN($M800:$AA803)-LEN(SUBSTITUTE($M800:$AA803,"G", "")))</f>
        <v>0</v>
      </c>
      <c r="AT800" s="239">
        <f>SUMPRODUCT(LEN($AD800:$AD803)-LEN(SUBSTITUTE($AD800:$AD803,"G", "")))</f>
        <v>0</v>
      </c>
      <c r="AU800" s="230">
        <f>SUMPRODUCT(LEN($AC800:$AC803)-LEN(SUBSTITUTE($AC800:$AC803,"G", "")))</f>
        <v>0</v>
      </c>
      <c r="AV800" s="233">
        <f>SUMPRODUCT(LEN($L800:$AA803)-LEN(SUBSTITUTE($L800:$AA803,"M", "")))</f>
        <v>0</v>
      </c>
      <c r="AW800" s="236">
        <f>SUMPRODUCT(LEN($AD800:$AD803)-LEN(SUBSTITUTE($AD800:$AD803,"M", "")))</f>
        <v>0</v>
      </c>
      <c r="AX800" s="269">
        <f>SUMPRODUCT(LEN($AC800:$AC803)-LEN(SUBSTITUTE($AC800:$AC803,"M", "")))</f>
        <v>0</v>
      </c>
      <c r="AY800" s="291">
        <f>SUMPRODUCT(LEN($AE800:$AE803)-LEN(SUBSTITUTE($AE800:$AE803,"S", "")))</f>
        <v>0</v>
      </c>
      <c r="AZ800" s="227">
        <f>SUMPRODUCT(LEN($AE800:$AE803)-LEN(SUBSTITUTE($AE800:$AE803,"F", "")))</f>
        <v>0</v>
      </c>
      <c r="BA800" s="227">
        <f>SUMPRODUCT(LEN($AE800:$AE803)-LEN(SUBSTITUTE($AE800:$AE803,"G", "")))</f>
        <v>0</v>
      </c>
      <c r="BB800" s="294">
        <f>SUMPRODUCT(LEN($AE800:$AE803)-LEN(SUBSTITUTE($AE800:$AE803,"M", "")))</f>
        <v>0</v>
      </c>
    </row>
    <row r="801" spans="2:62" ht="28.15" customHeight="1" thickBot="1" x14ac:dyDescent="0.25">
      <c r="B801" s="30"/>
      <c r="C801" s="243"/>
      <c r="D801" s="36"/>
      <c r="E801" s="35"/>
      <c r="F801" s="35"/>
      <c r="G801" s="34"/>
      <c r="H801" s="224"/>
      <c r="I801" s="247"/>
      <c r="J801" s="247"/>
      <c r="K801" s="247"/>
      <c r="L801" s="33" t="s">
        <v>123</v>
      </c>
      <c r="M801" s="32"/>
      <c r="N801" s="33" t="s">
        <v>122</v>
      </c>
      <c r="O801" s="32"/>
      <c r="P801" s="33" t="s">
        <v>120</v>
      </c>
      <c r="Q801" s="32"/>
      <c r="R801" s="33" t="s">
        <v>119</v>
      </c>
      <c r="S801" s="32"/>
      <c r="T801" s="33" t="s">
        <v>118</v>
      </c>
      <c r="U801" s="32"/>
      <c r="V801" s="33" t="s">
        <v>117</v>
      </c>
      <c r="W801" s="32"/>
      <c r="X801" s="33" t="s">
        <v>116</v>
      </c>
      <c r="Y801" s="32"/>
      <c r="Z801" s="33" t="s">
        <v>115</v>
      </c>
      <c r="AA801" s="32"/>
      <c r="AB801" s="31"/>
      <c r="AC801" s="32"/>
      <c r="AD801" s="31"/>
      <c r="AE801" s="23"/>
      <c r="AF801" s="251"/>
      <c r="AG801" s="251"/>
      <c r="AH801" s="22"/>
      <c r="AI801" s="11"/>
      <c r="AJ801" s="265"/>
      <c r="AK801" s="267"/>
      <c r="AL801" s="263"/>
      <c r="AM801" s="265"/>
      <c r="AN801" s="267"/>
      <c r="AO801" s="263"/>
      <c r="AP801" s="265"/>
      <c r="AQ801" s="267"/>
      <c r="AR801" s="263"/>
      <c r="AS801" s="265"/>
      <c r="AT801" s="267"/>
      <c r="AU801" s="263"/>
      <c r="AV801" s="265"/>
      <c r="AW801" s="275"/>
      <c r="AX801" s="270"/>
      <c r="AY801" s="292"/>
      <c r="AZ801" s="228"/>
      <c r="BA801" s="228"/>
      <c r="BB801" s="295"/>
    </row>
    <row r="802" spans="2:62" ht="28.15" customHeight="1" x14ac:dyDescent="0.2">
      <c r="B802" s="30"/>
      <c r="C802" s="244"/>
      <c r="D802" s="29"/>
      <c r="E802" s="28"/>
      <c r="F802" s="28"/>
      <c r="G802" s="27"/>
      <c r="H802" s="225"/>
      <c r="I802" s="248"/>
      <c r="J802" s="248"/>
      <c r="K802" s="248"/>
      <c r="L802" s="26" t="s">
        <v>114</v>
      </c>
      <c r="M802" s="25"/>
      <c r="N802" s="26" t="s">
        <v>112</v>
      </c>
      <c r="O802" s="25"/>
      <c r="P802" s="26" t="s">
        <v>111</v>
      </c>
      <c r="Q802" s="25"/>
      <c r="R802" s="26" t="s">
        <v>110</v>
      </c>
      <c r="S802" s="25"/>
      <c r="T802" s="26" t="s">
        <v>109</v>
      </c>
      <c r="U802" s="25"/>
      <c r="V802" s="26" t="s">
        <v>108</v>
      </c>
      <c r="W802" s="25"/>
      <c r="X802" s="26" t="s">
        <v>107</v>
      </c>
      <c r="Y802" s="25"/>
      <c r="Z802" s="26" t="s">
        <v>106</v>
      </c>
      <c r="AA802" s="25"/>
      <c r="AB802" s="24"/>
      <c r="AC802" s="25"/>
      <c r="AD802" s="24"/>
      <c r="AE802" s="23"/>
      <c r="AF802" s="251"/>
      <c r="AG802" s="251"/>
      <c r="AH802" s="22"/>
      <c r="AI802" s="11"/>
      <c r="AJ802" s="265"/>
      <c r="AK802" s="267"/>
      <c r="AL802" s="263"/>
      <c r="AM802" s="265"/>
      <c r="AN802" s="267"/>
      <c r="AO802" s="263"/>
      <c r="AP802" s="265"/>
      <c r="AQ802" s="267"/>
      <c r="AR802" s="263"/>
      <c r="AS802" s="265"/>
      <c r="AT802" s="267"/>
      <c r="AU802" s="263"/>
      <c r="AV802" s="265"/>
      <c r="AW802" s="275"/>
      <c r="AX802" s="270"/>
      <c r="AY802" s="292"/>
      <c r="AZ802" s="228"/>
      <c r="BA802" s="228"/>
      <c r="BB802" s="295"/>
    </row>
    <row r="803" spans="2:62" ht="28.15" customHeight="1" thickBot="1" x14ac:dyDescent="0.25">
      <c r="B803" s="21"/>
      <c r="C803" s="245"/>
      <c r="D803" s="20"/>
      <c r="E803" s="19"/>
      <c r="F803" s="19"/>
      <c r="G803" s="18"/>
      <c r="H803" s="226"/>
      <c r="I803" s="249"/>
      <c r="J803" s="249"/>
      <c r="K803" s="249"/>
      <c r="L803" s="17" t="s">
        <v>105</v>
      </c>
      <c r="M803" s="15"/>
      <c r="N803" s="17" t="s">
        <v>103</v>
      </c>
      <c r="O803" s="15"/>
      <c r="P803" s="17" t="s">
        <v>102</v>
      </c>
      <c r="Q803" s="15"/>
      <c r="R803" s="17" t="s">
        <v>101</v>
      </c>
      <c r="S803" s="15"/>
      <c r="T803" s="17">
        <v>20</v>
      </c>
      <c r="U803" s="15"/>
      <c r="V803" s="17" t="s">
        <v>100</v>
      </c>
      <c r="W803" s="15"/>
      <c r="X803" s="17" t="s">
        <v>99</v>
      </c>
      <c r="Y803" s="15"/>
      <c r="Z803" s="17" t="s">
        <v>98</v>
      </c>
      <c r="AA803" s="15"/>
      <c r="AB803" s="16"/>
      <c r="AC803" s="15"/>
      <c r="AD803" s="14"/>
      <c r="AE803" s="13"/>
      <c r="AF803" s="252"/>
      <c r="AG803" s="252"/>
      <c r="AH803" s="12"/>
      <c r="AI803" s="11"/>
      <c r="AJ803" s="266"/>
      <c r="AK803" s="268"/>
      <c r="AL803" s="264"/>
      <c r="AM803" s="266"/>
      <c r="AN803" s="268"/>
      <c r="AO803" s="264"/>
      <c r="AP803" s="266"/>
      <c r="AQ803" s="268"/>
      <c r="AR803" s="264"/>
      <c r="AS803" s="266"/>
      <c r="AT803" s="268"/>
      <c r="AU803" s="264"/>
      <c r="AV803" s="266"/>
      <c r="AW803" s="276"/>
      <c r="AX803" s="271"/>
      <c r="AY803" s="293"/>
      <c r="AZ803" s="229"/>
      <c r="BA803" s="229"/>
      <c r="BB803" s="296"/>
    </row>
    <row r="804" spans="2:62" ht="85.9" customHeight="1" thickTop="1" thickBot="1" x14ac:dyDescent="0.35">
      <c r="B804" s="105" t="s">
        <v>174</v>
      </c>
      <c r="C804" s="95" t="s">
        <v>173</v>
      </c>
      <c r="D804" s="100" t="s">
        <v>172</v>
      </c>
      <c r="E804" s="104" t="s">
        <v>171</v>
      </c>
      <c r="F804" s="103"/>
      <c r="G804" s="102"/>
      <c r="H804" s="101" t="s">
        <v>170</v>
      </c>
      <c r="I804" s="100" t="s">
        <v>96</v>
      </c>
      <c r="J804" s="100" t="s">
        <v>169</v>
      </c>
      <c r="K804" s="100" t="s">
        <v>97</v>
      </c>
      <c r="L804" s="256" t="s">
        <v>168</v>
      </c>
      <c r="M804" s="262"/>
      <c r="N804" s="256" t="s">
        <v>167</v>
      </c>
      <c r="O804" s="262"/>
      <c r="P804" s="256" t="s">
        <v>167</v>
      </c>
      <c r="Q804" s="257"/>
      <c r="R804" s="256" t="s">
        <v>167</v>
      </c>
      <c r="S804" s="257"/>
      <c r="T804" s="256" t="s">
        <v>167</v>
      </c>
      <c r="U804" s="257"/>
      <c r="V804" s="256" t="s">
        <v>167</v>
      </c>
      <c r="W804" s="257"/>
      <c r="X804" s="256" t="s">
        <v>167</v>
      </c>
      <c r="Y804" s="257"/>
      <c r="Z804" s="256" t="s">
        <v>167</v>
      </c>
      <c r="AA804" s="257"/>
      <c r="AB804" s="261" t="s">
        <v>166</v>
      </c>
      <c r="AC804" s="257"/>
      <c r="AD804" s="101" t="s">
        <v>165</v>
      </c>
      <c r="AE804" s="101" t="s">
        <v>164</v>
      </c>
      <c r="AF804" s="100" t="s">
        <v>163</v>
      </c>
      <c r="AG804" s="100" t="s">
        <v>162</v>
      </c>
      <c r="AH804" s="99" t="s">
        <v>161</v>
      </c>
      <c r="AI804" s="98"/>
      <c r="AJ804" s="96" t="s">
        <v>160</v>
      </c>
      <c r="AK804" s="95" t="s">
        <v>159</v>
      </c>
      <c r="AL804" s="94" t="s">
        <v>158</v>
      </c>
      <c r="AM804" s="96" t="s">
        <v>157</v>
      </c>
      <c r="AN804" s="95" t="s">
        <v>156</v>
      </c>
      <c r="AO804" s="94" t="s">
        <v>155</v>
      </c>
      <c r="AP804" s="96" t="s">
        <v>154</v>
      </c>
      <c r="AQ804" s="95" t="s">
        <v>153</v>
      </c>
      <c r="AR804" s="97" t="s">
        <v>152</v>
      </c>
      <c r="AS804" s="96" t="s">
        <v>151</v>
      </c>
      <c r="AT804" s="95" t="s">
        <v>150</v>
      </c>
      <c r="AU804" s="94" t="s">
        <v>149</v>
      </c>
      <c r="AV804" s="96" t="s">
        <v>148</v>
      </c>
      <c r="AW804" s="95" t="s">
        <v>147</v>
      </c>
      <c r="AX804" s="94" t="s">
        <v>146</v>
      </c>
      <c r="AY804" s="93" t="s">
        <v>145</v>
      </c>
      <c r="AZ804" s="92" t="s">
        <v>144</v>
      </c>
      <c r="BA804" s="92" t="s">
        <v>143</v>
      </c>
      <c r="BB804" s="91" t="s">
        <v>142</v>
      </c>
    </row>
    <row r="805" spans="2:62" ht="48" thickBot="1" x14ac:dyDescent="0.3">
      <c r="B805" s="90" t="s">
        <v>192</v>
      </c>
      <c r="C805" s="89"/>
      <c r="D805" s="88"/>
      <c r="E805" s="258"/>
      <c r="F805" s="259"/>
      <c r="G805" s="260"/>
      <c r="H805" s="87" t="s">
        <v>140</v>
      </c>
      <c r="I805" s="86"/>
      <c r="J805" s="86"/>
      <c r="K805" s="85"/>
      <c r="L805" s="84"/>
      <c r="M805" s="81"/>
      <c r="N805" s="84"/>
      <c r="O805" s="81"/>
      <c r="P805" s="84"/>
      <c r="Q805" s="81"/>
      <c r="R805" s="84"/>
      <c r="S805" s="81"/>
      <c r="T805" s="84"/>
      <c r="U805" s="81"/>
      <c r="V805" s="84"/>
      <c r="W805" s="81"/>
      <c r="X805" s="84"/>
      <c r="Y805" s="81"/>
      <c r="Z805" s="84"/>
      <c r="AA805" s="83"/>
      <c r="AB805" s="82" t="s">
        <v>139</v>
      </c>
      <c r="AC805" s="81"/>
      <c r="AD805" s="81"/>
      <c r="AE805" s="81"/>
      <c r="AF805" s="80"/>
      <c r="AG805" s="80"/>
      <c r="AH805" s="60"/>
      <c r="AI805" s="79" t="s">
        <v>138</v>
      </c>
      <c r="AJ805" s="78">
        <f t="shared" ref="AJ805:BB805" si="106">SUM(AJ807:AJ818)</f>
        <v>72</v>
      </c>
      <c r="AK805" s="77">
        <f t="shared" si="106"/>
        <v>3</v>
      </c>
      <c r="AL805" s="76">
        <f t="shared" si="106"/>
        <v>0</v>
      </c>
      <c r="AM805" s="78">
        <f t="shared" si="106"/>
        <v>8</v>
      </c>
      <c r="AN805" s="77">
        <f t="shared" si="106"/>
        <v>0</v>
      </c>
      <c r="AO805" s="76">
        <f t="shared" si="106"/>
        <v>0</v>
      </c>
      <c r="AP805" s="78">
        <f t="shared" si="106"/>
        <v>0</v>
      </c>
      <c r="AQ805" s="77">
        <f t="shared" si="106"/>
        <v>0</v>
      </c>
      <c r="AR805" s="76">
        <f t="shared" si="106"/>
        <v>0</v>
      </c>
      <c r="AS805" s="78">
        <f t="shared" si="106"/>
        <v>8</v>
      </c>
      <c r="AT805" s="77">
        <f t="shared" si="106"/>
        <v>0</v>
      </c>
      <c r="AU805" s="76">
        <f t="shared" si="106"/>
        <v>0</v>
      </c>
      <c r="AV805" s="78">
        <f t="shared" si="106"/>
        <v>1</v>
      </c>
      <c r="AW805" s="77">
        <f t="shared" si="106"/>
        <v>0</v>
      </c>
      <c r="AX805" s="76">
        <f t="shared" si="106"/>
        <v>0</v>
      </c>
      <c r="AY805" s="75">
        <f t="shared" si="106"/>
        <v>0</v>
      </c>
      <c r="AZ805" s="74">
        <f t="shared" si="106"/>
        <v>0</v>
      </c>
      <c r="BA805" s="74">
        <f t="shared" si="106"/>
        <v>0</v>
      </c>
      <c r="BB805" s="73">
        <f t="shared" si="106"/>
        <v>0</v>
      </c>
      <c r="BC805" s="72" t="s">
        <v>137</v>
      </c>
      <c r="BF805" s="5">
        <f>SUM(AJ805:AL805)/$BG$5</f>
        <v>75</v>
      </c>
      <c r="BG805" s="5">
        <f>SUM(AM805:AO805,AY805)/$BG$5</f>
        <v>8</v>
      </c>
      <c r="BH805" s="5">
        <f>SUM(AP805:AR805,AZ805)/$BG$5</f>
        <v>0</v>
      </c>
      <c r="BI805" s="5">
        <f>SUM(AS805:AU805,BA805)/$BG$5</f>
        <v>8</v>
      </c>
      <c r="BJ805" s="5">
        <f>SUM(AV805:AX805,BB805)/$BG$5</f>
        <v>1</v>
      </c>
    </row>
    <row r="806" spans="2:62" ht="37.5" thickBot="1" x14ac:dyDescent="0.3">
      <c r="B806" s="71"/>
      <c r="C806" s="70"/>
      <c r="D806" s="69"/>
      <c r="E806" s="68"/>
      <c r="F806" s="68"/>
      <c r="G806" s="67"/>
      <c r="H806" s="66"/>
      <c r="I806" s="64"/>
      <c r="J806" s="64"/>
      <c r="K806" s="65"/>
      <c r="L806" s="64"/>
      <c r="M806" s="62"/>
      <c r="N806" s="64"/>
      <c r="O806" s="62"/>
      <c r="P806" s="64"/>
      <c r="Q806" s="62"/>
      <c r="R806" s="64"/>
      <c r="S806" s="62"/>
      <c r="T806" s="64"/>
      <c r="U806" s="62"/>
      <c r="V806" s="64"/>
      <c r="W806" s="62"/>
      <c r="X806" s="64"/>
      <c r="Y806" s="62"/>
      <c r="Z806" s="64"/>
      <c r="AA806" s="62"/>
      <c r="AB806" s="63"/>
      <c r="AC806" s="62"/>
      <c r="AD806" s="62"/>
      <c r="AE806" s="62"/>
      <c r="AF806" s="61"/>
      <c r="AG806" s="61"/>
      <c r="AH806" s="60"/>
      <c r="AI806" s="59" t="s">
        <v>136</v>
      </c>
      <c r="AJ806" s="214">
        <f t="shared" ref="AJ806:BB806" si="107">AJ805/1</f>
        <v>72</v>
      </c>
      <c r="AK806" s="213">
        <f t="shared" si="107"/>
        <v>3</v>
      </c>
      <c r="AL806" s="212">
        <f t="shared" si="107"/>
        <v>0</v>
      </c>
      <c r="AM806" s="214">
        <f t="shared" si="107"/>
        <v>8</v>
      </c>
      <c r="AN806" s="213">
        <f t="shared" si="107"/>
        <v>0</v>
      </c>
      <c r="AO806" s="212">
        <f t="shared" si="107"/>
        <v>0</v>
      </c>
      <c r="AP806" s="214">
        <f t="shared" si="107"/>
        <v>0</v>
      </c>
      <c r="AQ806" s="213">
        <f t="shared" si="107"/>
        <v>0</v>
      </c>
      <c r="AR806" s="212">
        <f t="shared" si="107"/>
        <v>0</v>
      </c>
      <c r="AS806" s="214">
        <f t="shared" si="107"/>
        <v>8</v>
      </c>
      <c r="AT806" s="213">
        <f t="shared" si="107"/>
        <v>0</v>
      </c>
      <c r="AU806" s="212">
        <f t="shared" si="107"/>
        <v>0</v>
      </c>
      <c r="AV806" s="214">
        <f t="shared" si="107"/>
        <v>1</v>
      </c>
      <c r="AW806" s="213">
        <f t="shared" si="107"/>
        <v>0</v>
      </c>
      <c r="AX806" s="212">
        <f t="shared" si="107"/>
        <v>0</v>
      </c>
      <c r="AY806" s="211">
        <f t="shared" si="107"/>
        <v>0</v>
      </c>
      <c r="AZ806" s="210">
        <f t="shared" si="107"/>
        <v>0</v>
      </c>
      <c r="BA806" s="210">
        <f t="shared" si="107"/>
        <v>0</v>
      </c>
      <c r="BB806" s="209">
        <f t="shared" si="107"/>
        <v>0</v>
      </c>
      <c r="BC806" s="52" t="s">
        <v>135</v>
      </c>
    </row>
    <row r="807" spans="2:62" ht="28.15" customHeight="1" x14ac:dyDescent="0.2">
      <c r="B807" s="30"/>
      <c r="C807" s="242">
        <v>1</v>
      </c>
      <c r="D807" s="44"/>
      <c r="E807" s="43"/>
      <c r="F807" s="43"/>
      <c r="G807" s="42"/>
      <c r="H807" s="223" t="s">
        <v>134</v>
      </c>
      <c r="I807" s="246">
        <v>160</v>
      </c>
      <c r="J807" s="246">
        <v>33</v>
      </c>
      <c r="K807" s="246">
        <v>5</v>
      </c>
      <c r="L807" s="41" t="s">
        <v>133</v>
      </c>
      <c r="M807" s="40" t="s">
        <v>104</v>
      </c>
      <c r="N807" s="41" t="s">
        <v>131</v>
      </c>
      <c r="O807" s="40" t="s">
        <v>613</v>
      </c>
      <c r="P807" s="41" t="s">
        <v>130</v>
      </c>
      <c r="Q807" s="40" t="s">
        <v>377</v>
      </c>
      <c r="R807" s="41" t="s">
        <v>129</v>
      </c>
      <c r="S807" s="40" t="s">
        <v>773</v>
      </c>
      <c r="T807" s="41" t="s">
        <v>128</v>
      </c>
      <c r="U807" s="40" t="s">
        <v>186</v>
      </c>
      <c r="V807" s="41" t="s">
        <v>127</v>
      </c>
      <c r="W807" s="40" t="s">
        <v>186</v>
      </c>
      <c r="X807" s="41" t="s">
        <v>126</v>
      </c>
      <c r="Y807" s="40" t="s">
        <v>113</v>
      </c>
      <c r="Z807" s="41" t="s">
        <v>125</v>
      </c>
      <c r="AA807" s="40"/>
      <c r="AB807" s="39"/>
      <c r="AC807" s="40"/>
      <c r="AD807" s="39" t="s">
        <v>186</v>
      </c>
      <c r="AE807" s="38"/>
      <c r="AF807" s="250"/>
      <c r="AG807" s="250"/>
      <c r="AH807" s="37"/>
      <c r="AI807" s="11"/>
      <c r="AJ807" s="233">
        <f>SUMPRODUCT(LEN($M807:$AA810)-LEN(SUBSTITUTE($M807:$AA810,"A", "")))</f>
        <v>72</v>
      </c>
      <c r="AK807" s="239">
        <f>SUMPRODUCT(LEN($AD807:$AD810)-LEN(SUBSTITUTE($AD807:$AD810,"A", "")))</f>
        <v>3</v>
      </c>
      <c r="AL807" s="230">
        <f>SUMPRODUCT(LEN($AC807:$AC810)-LEN(SUBSTITUTE($AC807:$AC810,"A", "")))</f>
        <v>0</v>
      </c>
      <c r="AM807" s="233">
        <f>SUMPRODUCT(LEN($M807:$AA810)-LEN(SUBSTITUTE($M807:$AA810,"S", "")))</f>
        <v>8</v>
      </c>
      <c r="AN807" s="239">
        <f>SUMPRODUCT(LEN($AD807:$AD810)-LEN(SUBSTITUTE($AD807:$AD810,"S", "")))</f>
        <v>0</v>
      </c>
      <c r="AO807" s="230">
        <f>SUMPRODUCT(LEN($AC807:$AC810)-LEN(SUBSTITUTE($AC807:$AC810,"S", "")))</f>
        <v>0</v>
      </c>
      <c r="AP807" s="233">
        <f>SUMPRODUCT(LEN($M807:$AA810)-LEN(SUBSTITUTE($M807:$AA810,"F", "")))</f>
        <v>0</v>
      </c>
      <c r="AQ807" s="239">
        <f>SUMPRODUCT(LEN($AD807:$AD810)-LEN(SUBSTITUTE($AD807:$AD810,"F", "")))</f>
        <v>0</v>
      </c>
      <c r="AR807" s="230">
        <f>SUMPRODUCT(LEN($AC807:$AC810)-LEN(SUBSTITUTE($AC807:$AC810,"F", "")))</f>
        <v>0</v>
      </c>
      <c r="AS807" s="233">
        <f>SUMPRODUCT(LEN($M807:$AA810)-LEN(SUBSTITUTE($M807:$AA810,"G", "")))</f>
        <v>8</v>
      </c>
      <c r="AT807" s="239">
        <f>SUMPRODUCT(LEN($AD807:$AD810)-LEN(SUBSTITUTE($AD807:$AD810,"G", "")))</f>
        <v>0</v>
      </c>
      <c r="AU807" s="230">
        <f>SUMPRODUCT(LEN($AC807:$AC810)-LEN(SUBSTITUTE($AC807:$AC810,"G", "")))</f>
        <v>0</v>
      </c>
      <c r="AV807" s="233">
        <f>SUMPRODUCT(LEN($L807:$AA810)-LEN(SUBSTITUTE($L807:$AA810,"M", "")))</f>
        <v>1</v>
      </c>
      <c r="AW807" s="236">
        <f>SUMPRODUCT(LEN($AD807:$AD810)-LEN(SUBSTITUTE($AD807:$AD810,"M", "")))</f>
        <v>0</v>
      </c>
      <c r="AX807" s="269">
        <f>SUMPRODUCT(LEN($AC807:$AC810)-LEN(SUBSTITUTE($AC807:$AC810,"M", "")))</f>
        <v>0</v>
      </c>
      <c r="AY807" s="291">
        <f>SUMPRODUCT(LEN($AE807:$AE810)-LEN(SUBSTITUTE($AE807:$AE810,"S", "")))</f>
        <v>0</v>
      </c>
      <c r="AZ807" s="227">
        <f>SUMPRODUCT(LEN($AE807:$AE810)-LEN(SUBSTITUTE($AE807:$AE810,"F", "")))</f>
        <v>0</v>
      </c>
      <c r="BA807" s="227">
        <f>SUMPRODUCT(LEN($AE807:$AE810)-LEN(SUBSTITUTE($AE807:$AE810,"G", "")))</f>
        <v>0</v>
      </c>
      <c r="BB807" s="294">
        <f>SUMPRODUCT(LEN($AE807:$AE810)-LEN(SUBSTITUTE($AE807:$AE810,"M", "")))</f>
        <v>0</v>
      </c>
    </row>
    <row r="808" spans="2:62" ht="28.15" customHeight="1" thickBot="1" x14ac:dyDescent="0.25">
      <c r="B808" s="30"/>
      <c r="C808" s="243"/>
      <c r="D808" s="36"/>
      <c r="E808" s="35"/>
      <c r="F808" s="35"/>
      <c r="G808" s="34"/>
      <c r="H808" s="224"/>
      <c r="I808" s="247"/>
      <c r="J808" s="247"/>
      <c r="K808" s="247"/>
      <c r="L808" s="33" t="s">
        <v>123</v>
      </c>
      <c r="M808" s="32" t="s">
        <v>132</v>
      </c>
      <c r="N808" s="33" t="s">
        <v>122</v>
      </c>
      <c r="O808" s="32" t="s">
        <v>382</v>
      </c>
      <c r="P808" s="33" t="s">
        <v>120</v>
      </c>
      <c r="Q808" s="32" t="s">
        <v>382</v>
      </c>
      <c r="R808" s="33" t="s">
        <v>119</v>
      </c>
      <c r="S808" s="32" t="s">
        <v>382</v>
      </c>
      <c r="T808" s="33" t="s">
        <v>118</v>
      </c>
      <c r="U808" s="32" t="s">
        <v>377</v>
      </c>
      <c r="V808" s="33" t="s">
        <v>117</v>
      </c>
      <c r="W808" s="32" t="s">
        <v>124</v>
      </c>
      <c r="X808" s="33" t="s">
        <v>116</v>
      </c>
      <c r="Y808" s="32" t="s">
        <v>121</v>
      </c>
      <c r="Z808" s="33" t="s">
        <v>115</v>
      </c>
      <c r="AA808" s="32"/>
      <c r="AB808" s="31"/>
      <c r="AC808" s="32"/>
      <c r="AD808" s="31"/>
      <c r="AE808" s="23"/>
      <c r="AF808" s="251"/>
      <c r="AG808" s="251"/>
      <c r="AH808" s="22"/>
      <c r="AI808" s="11"/>
      <c r="AJ808" s="265"/>
      <c r="AK808" s="267"/>
      <c r="AL808" s="263"/>
      <c r="AM808" s="265"/>
      <c r="AN808" s="267"/>
      <c r="AO808" s="263"/>
      <c r="AP808" s="265"/>
      <c r="AQ808" s="267"/>
      <c r="AR808" s="263"/>
      <c r="AS808" s="265"/>
      <c r="AT808" s="267"/>
      <c r="AU808" s="263"/>
      <c r="AV808" s="265"/>
      <c r="AW808" s="275"/>
      <c r="AX808" s="270"/>
      <c r="AY808" s="292"/>
      <c r="AZ808" s="228"/>
      <c r="BA808" s="228"/>
      <c r="BB808" s="295"/>
    </row>
    <row r="809" spans="2:62" ht="28.15" customHeight="1" x14ac:dyDescent="0.2">
      <c r="B809" s="30"/>
      <c r="C809" s="244"/>
      <c r="D809" s="29"/>
      <c r="E809" s="28"/>
      <c r="F809" s="28"/>
      <c r="G809" s="27"/>
      <c r="H809" s="225">
        <v>237</v>
      </c>
      <c r="I809" s="248"/>
      <c r="J809" s="248"/>
      <c r="K809" s="248"/>
      <c r="L809" s="26" t="s">
        <v>114</v>
      </c>
      <c r="M809" s="25" t="s">
        <v>1315</v>
      </c>
      <c r="N809" s="26" t="s">
        <v>112</v>
      </c>
      <c r="O809" s="25" t="s">
        <v>1064</v>
      </c>
      <c r="P809" s="26" t="s">
        <v>111</v>
      </c>
      <c r="Q809" s="25" t="s">
        <v>1305</v>
      </c>
      <c r="R809" s="26" t="s">
        <v>110</v>
      </c>
      <c r="S809" s="25" t="s">
        <v>773</v>
      </c>
      <c r="T809" s="26" t="s">
        <v>109</v>
      </c>
      <c r="U809" s="25" t="s">
        <v>186</v>
      </c>
      <c r="V809" s="26" t="s">
        <v>108</v>
      </c>
      <c r="W809" s="25" t="s">
        <v>104</v>
      </c>
      <c r="X809" s="26" t="s">
        <v>107</v>
      </c>
      <c r="Y809" s="25" t="s">
        <v>121</v>
      </c>
      <c r="Z809" s="26" t="s">
        <v>106</v>
      </c>
      <c r="AA809" s="25"/>
      <c r="AB809" s="24"/>
      <c r="AC809" s="25"/>
      <c r="AD809" s="24"/>
      <c r="AE809" s="23"/>
      <c r="AF809" s="251"/>
      <c r="AG809" s="251"/>
      <c r="AH809" s="22"/>
      <c r="AI809" s="11"/>
      <c r="AJ809" s="265"/>
      <c r="AK809" s="267"/>
      <c r="AL809" s="263"/>
      <c r="AM809" s="265"/>
      <c r="AN809" s="267"/>
      <c r="AO809" s="263"/>
      <c r="AP809" s="265"/>
      <c r="AQ809" s="267"/>
      <c r="AR809" s="263"/>
      <c r="AS809" s="265"/>
      <c r="AT809" s="267"/>
      <c r="AU809" s="263"/>
      <c r="AV809" s="265"/>
      <c r="AW809" s="275"/>
      <c r="AX809" s="270"/>
      <c r="AY809" s="292"/>
      <c r="AZ809" s="228"/>
      <c r="BA809" s="228"/>
      <c r="BB809" s="295"/>
    </row>
    <row r="810" spans="2:62" ht="28.15" customHeight="1" thickBot="1" x14ac:dyDescent="0.25">
      <c r="B810" s="30"/>
      <c r="C810" s="253"/>
      <c r="D810" s="51"/>
      <c r="E810" s="50"/>
      <c r="F810" s="50"/>
      <c r="G810" s="49"/>
      <c r="H810" s="226"/>
      <c r="I810" s="254"/>
      <c r="J810" s="254"/>
      <c r="K810" s="254"/>
      <c r="L810" s="48" t="s">
        <v>105</v>
      </c>
      <c r="M810" s="47" t="s">
        <v>382</v>
      </c>
      <c r="N810" s="48" t="s">
        <v>103</v>
      </c>
      <c r="O810" s="47" t="s">
        <v>417</v>
      </c>
      <c r="P810" s="48" t="s">
        <v>102</v>
      </c>
      <c r="Q810" s="47" t="s">
        <v>417</v>
      </c>
      <c r="R810" s="48" t="s">
        <v>101</v>
      </c>
      <c r="S810" s="47" t="s">
        <v>132</v>
      </c>
      <c r="T810" s="48">
        <v>20</v>
      </c>
      <c r="U810" s="47" t="s">
        <v>104</v>
      </c>
      <c r="V810" s="48" t="s">
        <v>100</v>
      </c>
      <c r="W810" s="47" t="s">
        <v>113</v>
      </c>
      <c r="X810" s="48" t="s">
        <v>99</v>
      </c>
      <c r="Y810" s="47" t="s">
        <v>121</v>
      </c>
      <c r="Z810" s="48" t="s">
        <v>98</v>
      </c>
      <c r="AA810" s="47"/>
      <c r="AB810" s="16"/>
      <c r="AC810" s="47"/>
      <c r="AD810" s="16"/>
      <c r="AE810" s="46"/>
      <c r="AF810" s="255"/>
      <c r="AG810" s="255"/>
      <c r="AH810" s="45"/>
      <c r="AI810" s="11"/>
      <c r="AJ810" s="266"/>
      <c r="AK810" s="268"/>
      <c r="AL810" s="264"/>
      <c r="AM810" s="266"/>
      <c r="AN810" s="268"/>
      <c r="AO810" s="264"/>
      <c r="AP810" s="266"/>
      <c r="AQ810" s="268"/>
      <c r="AR810" s="264"/>
      <c r="AS810" s="266"/>
      <c r="AT810" s="268"/>
      <c r="AU810" s="264"/>
      <c r="AV810" s="266"/>
      <c r="AW810" s="276"/>
      <c r="AX810" s="271"/>
      <c r="AY810" s="293"/>
      <c r="AZ810" s="229"/>
      <c r="BA810" s="229"/>
      <c r="BB810" s="296"/>
    </row>
    <row r="811" spans="2:62" ht="28.15" customHeight="1" x14ac:dyDescent="0.2">
      <c r="B811" s="30"/>
      <c r="C811" s="242">
        <v>2</v>
      </c>
      <c r="D811" s="44"/>
      <c r="E811" s="43"/>
      <c r="F811" s="43"/>
      <c r="G811" s="42"/>
      <c r="H811" s="223"/>
      <c r="I811" s="246"/>
      <c r="J811" s="246"/>
      <c r="K811" s="246"/>
      <c r="L811" s="41" t="s">
        <v>133</v>
      </c>
      <c r="M811" s="40"/>
      <c r="N811" s="41" t="s">
        <v>131</v>
      </c>
      <c r="O811" s="40"/>
      <c r="P811" s="41" t="s">
        <v>130</v>
      </c>
      <c r="Q811" s="40"/>
      <c r="R811" s="41" t="s">
        <v>129</v>
      </c>
      <c r="S811" s="40"/>
      <c r="T811" s="41" t="s">
        <v>128</v>
      </c>
      <c r="U811" s="40"/>
      <c r="V811" s="41" t="s">
        <v>127</v>
      </c>
      <c r="W811" s="40"/>
      <c r="X811" s="41" t="s">
        <v>126</v>
      </c>
      <c r="Y811" s="40"/>
      <c r="Z811" s="41" t="s">
        <v>125</v>
      </c>
      <c r="AA811" s="40"/>
      <c r="AB811" s="39"/>
      <c r="AC811" s="40"/>
      <c r="AD811" s="39"/>
      <c r="AE811" s="38"/>
      <c r="AF811" s="250"/>
      <c r="AG811" s="250"/>
      <c r="AH811" s="37"/>
      <c r="AI811" s="11"/>
      <c r="AJ811" s="233">
        <f>SUMPRODUCT(LEN($M811:$AA814)-LEN(SUBSTITUTE($M811:$AA814,"A", "")))</f>
        <v>0</v>
      </c>
      <c r="AK811" s="239">
        <f>SUMPRODUCT(LEN($AD811:$AD814)-LEN(SUBSTITUTE($AD811:$AD814,"A", "")))</f>
        <v>0</v>
      </c>
      <c r="AL811" s="230">
        <f>SUMPRODUCT(LEN($AC811:$AC814)-LEN(SUBSTITUTE($AC811:$AC814,"A", "")))</f>
        <v>0</v>
      </c>
      <c r="AM811" s="233">
        <f>SUMPRODUCT(LEN($M811:$AA814)-LEN(SUBSTITUTE($M811:$AA814,"S", "")))</f>
        <v>0</v>
      </c>
      <c r="AN811" s="239">
        <f>SUMPRODUCT(LEN($AD811:$AD814)-LEN(SUBSTITUTE($AD811:$AD814,"S", "")))</f>
        <v>0</v>
      </c>
      <c r="AO811" s="230">
        <f>SUMPRODUCT(LEN($AC811:$AC814)-LEN(SUBSTITUTE($AC811:$AC814,"S", "")))</f>
        <v>0</v>
      </c>
      <c r="AP811" s="233">
        <f>SUMPRODUCT(LEN($M811:$AA814)-LEN(SUBSTITUTE($M811:$AA814,"F", "")))</f>
        <v>0</v>
      </c>
      <c r="AQ811" s="239">
        <f>SUMPRODUCT(LEN($AD811:$AD814)-LEN(SUBSTITUTE($AD811:$AD814,"F", "")))</f>
        <v>0</v>
      </c>
      <c r="AR811" s="230">
        <f>SUMPRODUCT(LEN($AC811:$AC814)-LEN(SUBSTITUTE($AC811:$AC814,"F", "")))</f>
        <v>0</v>
      </c>
      <c r="AS811" s="233">
        <f>SUMPRODUCT(LEN($M811:$AA814)-LEN(SUBSTITUTE($M811:$AA814,"G", "")))</f>
        <v>0</v>
      </c>
      <c r="AT811" s="239">
        <f>SUMPRODUCT(LEN($AD811:$AD814)-LEN(SUBSTITUTE($AD811:$AD814,"G", "")))</f>
        <v>0</v>
      </c>
      <c r="AU811" s="230">
        <f>SUMPRODUCT(LEN($AC811:$AC814)-LEN(SUBSTITUTE($AC811:$AC814,"G", "")))</f>
        <v>0</v>
      </c>
      <c r="AV811" s="233">
        <f>SUMPRODUCT(LEN($L811:$AA814)-LEN(SUBSTITUTE($L811:$AA814,"M", "")))</f>
        <v>0</v>
      </c>
      <c r="AW811" s="236">
        <f>SUMPRODUCT(LEN($AD811:$AD814)-LEN(SUBSTITUTE($AD811:$AD814,"M", "")))</f>
        <v>0</v>
      </c>
      <c r="AX811" s="269">
        <f>SUMPRODUCT(LEN($AC811:$AC814)-LEN(SUBSTITUTE($AC811:$AC814,"M", "")))</f>
        <v>0</v>
      </c>
      <c r="AY811" s="291">
        <f>SUMPRODUCT(LEN($AE811:$AE814)-LEN(SUBSTITUTE($AE811:$AE814,"S", "")))</f>
        <v>0</v>
      </c>
      <c r="AZ811" s="227">
        <f>SUMPRODUCT(LEN($AE811:$AE814)-LEN(SUBSTITUTE($AE811:$AE814,"F", "")))</f>
        <v>0</v>
      </c>
      <c r="BA811" s="227">
        <f>SUMPRODUCT(LEN($AE811:$AE814)-LEN(SUBSTITUTE($AE811:$AE814,"G", "")))</f>
        <v>0</v>
      </c>
      <c r="BB811" s="294">
        <f>SUMPRODUCT(LEN($AE811:$AE814)-LEN(SUBSTITUTE($AE811:$AE814,"M", "")))</f>
        <v>0</v>
      </c>
    </row>
    <row r="812" spans="2:62" ht="28.15" customHeight="1" thickBot="1" x14ac:dyDescent="0.25">
      <c r="B812" s="30"/>
      <c r="C812" s="243"/>
      <c r="D812" s="36"/>
      <c r="E812" s="35"/>
      <c r="F812" s="35"/>
      <c r="G812" s="34"/>
      <c r="H812" s="224"/>
      <c r="I812" s="247"/>
      <c r="J812" s="247"/>
      <c r="K812" s="247"/>
      <c r="L812" s="33" t="s">
        <v>123</v>
      </c>
      <c r="M812" s="32"/>
      <c r="N812" s="33" t="s">
        <v>122</v>
      </c>
      <c r="O812" s="32"/>
      <c r="P812" s="33" t="s">
        <v>120</v>
      </c>
      <c r="Q812" s="32"/>
      <c r="R812" s="33" t="s">
        <v>119</v>
      </c>
      <c r="S812" s="32"/>
      <c r="T812" s="33" t="s">
        <v>118</v>
      </c>
      <c r="U812" s="32"/>
      <c r="V812" s="33" t="s">
        <v>117</v>
      </c>
      <c r="W812" s="32"/>
      <c r="X812" s="33" t="s">
        <v>116</v>
      </c>
      <c r="Y812" s="32"/>
      <c r="Z812" s="33" t="s">
        <v>115</v>
      </c>
      <c r="AA812" s="32"/>
      <c r="AB812" s="31"/>
      <c r="AC812" s="32"/>
      <c r="AD812" s="31"/>
      <c r="AE812" s="23"/>
      <c r="AF812" s="251"/>
      <c r="AG812" s="251"/>
      <c r="AH812" s="22"/>
      <c r="AI812" s="11"/>
      <c r="AJ812" s="265"/>
      <c r="AK812" s="267"/>
      <c r="AL812" s="263"/>
      <c r="AM812" s="265"/>
      <c r="AN812" s="267"/>
      <c r="AO812" s="263"/>
      <c r="AP812" s="265"/>
      <c r="AQ812" s="267"/>
      <c r="AR812" s="263"/>
      <c r="AS812" s="265"/>
      <c r="AT812" s="267"/>
      <c r="AU812" s="263"/>
      <c r="AV812" s="265"/>
      <c r="AW812" s="275"/>
      <c r="AX812" s="270"/>
      <c r="AY812" s="292"/>
      <c r="AZ812" s="228"/>
      <c r="BA812" s="228"/>
      <c r="BB812" s="295"/>
    </row>
    <row r="813" spans="2:62" ht="28.15" customHeight="1" x14ac:dyDescent="0.2">
      <c r="B813" s="30"/>
      <c r="C813" s="244"/>
      <c r="D813" s="29"/>
      <c r="E813" s="28"/>
      <c r="F813" s="28"/>
      <c r="G813" s="27"/>
      <c r="H813" s="225"/>
      <c r="I813" s="248"/>
      <c r="J813" s="248"/>
      <c r="K813" s="248"/>
      <c r="L813" s="26" t="s">
        <v>114</v>
      </c>
      <c r="M813" s="25"/>
      <c r="N813" s="26" t="s">
        <v>112</v>
      </c>
      <c r="O813" s="25"/>
      <c r="P813" s="26" t="s">
        <v>111</v>
      </c>
      <c r="Q813" s="25"/>
      <c r="R813" s="26" t="s">
        <v>110</v>
      </c>
      <c r="S813" s="25"/>
      <c r="T813" s="26" t="s">
        <v>109</v>
      </c>
      <c r="U813" s="25"/>
      <c r="V813" s="26" t="s">
        <v>108</v>
      </c>
      <c r="W813" s="25"/>
      <c r="X813" s="26" t="s">
        <v>107</v>
      </c>
      <c r="Y813" s="25"/>
      <c r="Z813" s="26" t="s">
        <v>106</v>
      </c>
      <c r="AA813" s="25"/>
      <c r="AB813" s="24"/>
      <c r="AC813" s="25"/>
      <c r="AD813" s="24"/>
      <c r="AE813" s="23"/>
      <c r="AF813" s="251"/>
      <c r="AG813" s="251"/>
      <c r="AH813" s="22"/>
      <c r="AI813" s="11"/>
      <c r="AJ813" s="265"/>
      <c r="AK813" s="267"/>
      <c r="AL813" s="263"/>
      <c r="AM813" s="265"/>
      <c r="AN813" s="267"/>
      <c r="AO813" s="263"/>
      <c r="AP813" s="265"/>
      <c r="AQ813" s="267"/>
      <c r="AR813" s="263"/>
      <c r="AS813" s="265"/>
      <c r="AT813" s="267"/>
      <c r="AU813" s="263"/>
      <c r="AV813" s="265"/>
      <c r="AW813" s="275"/>
      <c r="AX813" s="270"/>
      <c r="AY813" s="292"/>
      <c r="AZ813" s="228"/>
      <c r="BA813" s="228"/>
      <c r="BB813" s="295"/>
    </row>
    <row r="814" spans="2:62" ht="28.15" customHeight="1" thickBot="1" x14ac:dyDescent="0.25">
      <c r="B814" s="30"/>
      <c r="C814" s="253"/>
      <c r="D814" s="51"/>
      <c r="E814" s="50"/>
      <c r="F814" s="50"/>
      <c r="G814" s="49"/>
      <c r="H814" s="226"/>
      <c r="I814" s="254"/>
      <c r="J814" s="254"/>
      <c r="K814" s="254"/>
      <c r="L814" s="48" t="s">
        <v>105</v>
      </c>
      <c r="M814" s="47"/>
      <c r="N814" s="48" t="s">
        <v>103</v>
      </c>
      <c r="O814" s="47"/>
      <c r="P814" s="48" t="s">
        <v>102</v>
      </c>
      <c r="Q814" s="47"/>
      <c r="R814" s="48" t="s">
        <v>101</v>
      </c>
      <c r="S814" s="47"/>
      <c r="T814" s="48">
        <v>20</v>
      </c>
      <c r="U814" s="47"/>
      <c r="V814" s="48" t="s">
        <v>100</v>
      </c>
      <c r="W814" s="47"/>
      <c r="X814" s="48" t="s">
        <v>99</v>
      </c>
      <c r="Y814" s="47"/>
      <c r="Z814" s="48" t="s">
        <v>98</v>
      </c>
      <c r="AA814" s="47"/>
      <c r="AB814" s="16"/>
      <c r="AC814" s="47"/>
      <c r="AD814" s="16"/>
      <c r="AE814" s="46"/>
      <c r="AF814" s="255"/>
      <c r="AG814" s="255"/>
      <c r="AH814" s="45"/>
      <c r="AI814" s="11"/>
      <c r="AJ814" s="266"/>
      <c r="AK814" s="268"/>
      <c r="AL814" s="264"/>
      <c r="AM814" s="266"/>
      <c r="AN814" s="268"/>
      <c r="AO814" s="264"/>
      <c r="AP814" s="266"/>
      <c r="AQ814" s="268"/>
      <c r="AR814" s="264"/>
      <c r="AS814" s="266"/>
      <c r="AT814" s="268"/>
      <c r="AU814" s="264"/>
      <c r="AV814" s="266"/>
      <c r="AW814" s="276"/>
      <c r="AX814" s="271"/>
      <c r="AY814" s="293"/>
      <c r="AZ814" s="229"/>
      <c r="BA814" s="229"/>
      <c r="BB814" s="296"/>
    </row>
    <row r="815" spans="2:62" ht="28.15" customHeight="1" x14ac:dyDescent="0.2">
      <c r="B815" s="30"/>
      <c r="C815" s="242">
        <v>3</v>
      </c>
      <c r="D815" s="44"/>
      <c r="E815" s="43"/>
      <c r="F815" s="43"/>
      <c r="G815" s="42"/>
      <c r="H815" s="223"/>
      <c r="I815" s="246"/>
      <c r="J815" s="246"/>
      <c r="K815" s="246"/>
      <c r="L815" s="41" t="s">
        <v>133</v>
      </c>
      <c r="M815" s="40"/>
      <c r="N815" s="41" t="s">
        <v>131</v>
      </c>
      <c r="O815" s="40"/>
      <c r="P815" s="41" t="s">
        <v>130</v>
      </c>
      <c r="Q815" s="40"/>
      <c r="R815" s="41" t="s">
        <v>129</v>
      </c>
      <c r="S815" s="40"/>
      <c r="T815" s="41" t="s">
        <v>128</v>
      </c>
      <c r="U815" s="40"/>
      <c r="V815" s="41" t="s">
        <v>127</v>
      </c>
      <c r="W815" s="40"/>
      <c r="X815" s="41" t="s">
        <v>126</v>
      </c>
      <c r="Y815" s="40"/>
      <c r="Z815" s="41" t="s">
        <v>125</v>
      </c>
      <c r="AA815" s="40"/>
      <c r="AB815" s="39"/>
      <c r="AC815" s="40"/>
      <c r="AD815" s="39"/>
      <c r="AE815" s="38"/>
      <c r="AF815" s="250"/>
      <c r="AG815" s="250"/>
      <c r="AH815" s="37"/>
      <c r="AI815" s="11"/>
      <c r="AJ815" s="233">
        <f>SUMPRODUCT(LEN($M815:$AA818)-LEN(SUBSTITUTE($M815:$AA818,"A", "")))</f>
        <v>0</v>
      </c>
      <c r="AK815" s="239">
        <f>SUMPRODUCT(LEN($AD815:$AD818)-LEN(SUBSTITUTE($AD815:$AD818,"A", "")))</f>
        <v>0</v>
      </c>
      <c r="AL815" s="230">
        <f>SUMPRODUCT(LEN($AC815:$AC818)-LEN(SUBSTITUTE($AC815:$AC818,"A", "")))</f>
        <v>0</v>
      </c>
      <c r="AM815" s="233">
        <f>SUMPRODUCT(LEN($M815:$AA818)-LEN(SUBSTITUTE($M815:$AA818,"S", "")))</f>
        <v>0</v>
      </c>
      <c r="AN815" s="239">
        <f>SUMPRODUCT(LEN($AD815:$AD818)-LEN(SUBSTITUTE($AD815:$AD818,"S", "")))</f>
        <v>0</v>
      </c>
      <c r="AO815" s="230">
        <f>SUMPRODUCT(LEN($AC815:$AC818)-LEN(SUBSTITUTE($AC815:$AC818,"S", "")))</f>
        <v>0</v>
      </c>
      <c r="AP815" s="233">
        <f>SUMPRODUCT(LEN($M815:$AA818)-LEN(SUBSTITUTE($M815:$AA818,"F", "")))</f>
        <v>0</v>
      </c>
      <c r="AQ815" s="239">
        <f>SUMPRODUCT(LEN($AD815:$AD818)-LEN(SUBSTITUTE($AD815:$AD818,"F", "")))</f>
        <v>0</v>
      </c>
      <c r="AR815" s="230">
        <f>SUMPRODUCT(LEN($AC815:$AC818)-LEN(SUBSTITUTE($AC815:$AC818,"F", "")))</f>
        <v>0</v>
      </c>
      <c r="AS815" s="233">
        <f>SUMPRODUCT(LEN($M815:$AA818)-LEN(SUBSTITUTE($M815:$AA818,"G", "")))</f>
        <v>0</v>
      </c>
      <c r="AT815" s="239">
        <f>SUMPRODUCT(LEN($AD815:$AD818)-LEN(SUBSTITUTE($AD815:$AD818,"G", "")))</f>
        <v>0</v>
      </c>
      <c r="AU815" s="230">
        <f>SUMPRODUCT(LEN($AC815:$AC818)-LEN(SUBSTITUTE($AC815:$AC818,"G", "")))</f>
        <v>0</v>
      </c>
      <c r="AV815" s="233">
        <f>SUMPRODUCT(LEN($L815:$AA818)-LEN(SUBSTITUTE($L815:$AA818,"M", "")))</f>
        <v>0</v>
      </c>
      <c r="AW815" s="236">
        <f>SUMPRODUCT(LEN($AD815:$AD818)-LEN(SUBSTITUTE($AD815:$AD818,"M", "")))</f>
        <v>0</v>
      </c>
      <c r="AX815" s="269">
        <f>SUMPRODUCT(LEN($AC815:$AC818)-LEN(SUBSTITUTE($AC815:$AC818,"M", "")))</f>
        <v>0</v>
      </c>
      <c r="AY815" s="291">
        <f>SUMPRODUCT(LEN($AE815:$AE818)-LEN(SUBSTITUTE($AE815:$AE818,"S", "")))</f>
        <v>0</v>
      </c>
      <c r="AZ815" s="227">
        <f>SUMPRODUCT(LEN($AE815:$AE818)-LEN(SUBSTITUTE($AE815:$AE818,"F", "")))</f>
        <v>0</v>
      </c>
      <c r="BA815" s="227">
        <f>SUMPRODUCT(LEN($AE815:$AE818)-LEN(SUBSTITUTE($AE815:$AE818,"G", "")))</f>
        <v>0</v>
      </c>
      <c r="BB815" s="294">
        <f>SUMPRODUCT(LEN($AE815:$AE818)-LEN(SUBSTITUTE($AE815:$AE818,"M", "")))</f>
        <v>0</v>
      </c>
    </row>
    <row r="816" spans="2:62" ht="28.15" customHeight="1" thickBot="1" x14ac:dyDescent="0.25">
      <c r="B816" s="30"/>
      <c r="C816" s="243"/>
      <c r="D816" s="36"/>
      <c r="E816" s="35"/>
      <c r="F816" s="35"/>
      <c r="G816" s="34"/>
      <c r="H816" s="224"/>
      <c r="I816" s="247"/>
      <c r="J816" s="247"/>
      <c r="K816" s="247"/>
      <c r="L816" s="33" t="s">
        <v>123</v>
      </c>
      <c r="M816" s="32"/>
      <c r="N816" s="33" t="s">
        <v>122</v>
      </c>
      <c r="O816" s="32"/>
      <c r="P816" s="33" t="s">
        <v>120</v>
      </c>
      <c r="Q816" s="32"/>
      <c r="R816" s="33" t="s">
        <v>119</v>
      </c>
      <c r="S816" s="32"/>
      <c r="T816" s="33" t="s">
        <v>118</v>
      </c>
      <c r="U816" s="32"/>
      <c r="V816" s="33" t="s">
        <v>117</v>
      </c>
      <c r="W816" s="32"/>
      <c r="X816" s="33" t="s">
        <v>116</v>
      </c>
      <c r="Y816" s="32"/>
      <c r="Z816" s="33" t="s">
        <v>115</v>
      </c>
      <c r="AA816" s="32"/>
      <c r="AB816" s="31"/>
      <c r="AC816" s="32"/>
      <c r="AD816" s="31"/>
      <c r="AE816" s="23"/>
      <c r="AF816" s="251"/>
      <c r="AG816" s="251"/>
      <c r="AH816" s="22"/>
      <c r="AI816" s="11"/>
      <c r="AJ816" s="265"/>
      <c r="AK816" s="267"/>
      <c r="AL816" s="263"/>
      <c r="AM816" s="265"/>
      <c r="AN816" s="267"/>
      <c r="AO816" s="263"/>
      <c r="AP816" s="265"/>
      <c r="AQ816" s="267"/>
      <c r="AR816" s="263"/>
      <c r="AS816" s="265"/>
      <c r="AT816" s="267"/>
      <c r="AU816" s="263"/>
      <c r="AV816" s="265"/>
      <c r="AW816" s="275"/>
      <c r="AX816" s="270"/>
      <c r="AY816" s="292"/>
      <c r="AZ816" s="228"/>
      <c r="BA816" s="228"/>
      <c r="BB816" s="295"/>
    </row>
    <row r="817" spans="2:62" ht="28.15" customHeight="1" x14ac:dyDescent="0.2">
      <c r="B817" s="30"/>
      <c r="C817" s="244"/>
      <c r="D817" s="29"/>
      <c r="E817" s="28"/>
      <c r="F817" s="28"/>
      <c r="G817" s="27"/>
      <c r="H817" s="225"/>
      <c r="I817" s="248"/>
      <c r="J817" s="248"/>
      <c r="K817" s="248"/>
      <c r="L817" s="26" t="s">
        <v>114</v>
      </c>
      <c r="M817" s="25"/>
      <c r="N817" s="26" t="s">
        <v>112</v>
      </c>
      <c r="O817" s="25"/>
      <c r="P817" s="26" t="s">
        <v>111</v>
      </c>
      <c r="Q817" s="25"/>
      <c r="R817" s="26" t="s">
        <v>110</v>
      </c>
      <c r="S817" s="25"/>
      <c r="T817" s="26" t="s">
        <v>109</v>
      </c>
      <c r="U817" s="25"/>
      <c r="V817" s="26" t="s">
        <v>108</v>
      </c>
      <c r="W817" s="25"/>
      <c r="X817" s="26" t="s">
        <v>107</v>
      </c>
      <c r="Y817" s="25"/>
      <c r="Z817" s="26" t="s">
        <v>106</v>
      </c>
      <c r="AA817" s="25"/>
      <c r="AB817" s="24"/>
      <c r="AC817" s="25"/>
      <c r="AD817" s="24"/>
      <c r="AE817" s="23"/>
      <c r="AF817" s="251"/>
      <c r="AG817" s="251"/>
      <c r="AH817" s="22"/>
      <c r="AI817" s="11"/>
      <c r="AJ817" s="265"/>
      <c r="AK817" s="267"/>
      <c r="AL817" s="263"/>
      <c r="AM817" s="265"/>
      <c r="AN817" s="267"/>
      <c r="AO817" s="263"/>
      <c r="AP817" s="265"/>
      <c r="AQ817" s="267"/>
      <c r="AR817" s="263"/>
      <c r="AS817" s="265"/>
      <c r="AT817" s="267"/>
      <c r="AU817" s="263"/>
      <c r="AV817" s="265"/>
      <c r="AW817" s="275"/>
      <c r="AX817" s="270"/>
      <c r="AY817" s="292"/>
      <c r="AZ817" s="228"/>
      <c r="BA817" s="228"/>
      <c r="BB817" s="295"/>
    </row>
    <row r="818" spans="2:62" ht="28.15" customHeight="1" thickBot="1" x14ac:dyDescent="0.25">
      <c r="B818" s="21"/>
      <c r="C818" s="245"/>
      <c r="D818" s="20"/>
      <c r="E818" s="19"/>
      <c r="F818" s="19"/>
      <c r="G818" s="18"/>
      <c r="H818" s="226"/>
      <c r="I818" s="249"/>
      <c r="J818" s="249"/>
      <c r="K818" s="249"/>
      <c r="L818" s="17" t="s">
        <v>105</v>
      </c>
      <c r="M818" s="15"/>
      <c r="N818" s="17" t="s">
        <v>103</v>
      </c>
      <c r="O818" s="15"/>
      <c r="P818" s="17" t="s">
        <v>102</v>
      </c>
      <c r="Q818" s="15"/>
      <c r="R818" s="17" t="s">
        <v>101</v>
      </c>
      <c r="S818" s="15"/>
      <c r="T818" s="17">
        <v>20</v>
      </c>
      <c r="U818" s="15"/>
      <c r="V818" s="17" t="s">
        <v>100</v>
      </c>
      <c r="W818" s="15"/>
      <c r="X818" s="17" t="s">
        <v>99</v>
      </c>
      <c r="Y818" s="15"/>
      <c r="Z818" s="17" t="s">
        <v>98</v>
      </c>
      <c r="AA818" s="15"/>
      <c r="AB818" s="16"/>
      <c r="AC818" s="15"/>
      <c r="AD818" s="14"/>
      <c r="AE818" s="13"/>
      <c r="AF818" s="252"/>
      <c r="AG818" s="252"/>
      <c r="AH818" s="12"/>
      <c r="AI818" s="11"/>
      <c r="AJ818" s="266"/>
      <c r="AK818" s="268"/>
      <c r="AL818" s="264"/>
      <c r="AM818" s="266"/>
      <c r="AN818" s="268"/>
      <c r="AO818" s="264"/>
      <c r="AP818" s="266"/>
      <c r="AQ818" s="268"/>
      <c r="AR818" s="264"/>
      <c r="AS818" s="266"/>
      <c r="AT818" s="268"/>
      <c r="AU818" s="264"/>
      <c r="AV818" s="266"/>
      <c r="AW818" s="276"/>
      <c r="AX818" s="271"/>
      <c r="AY818" s="293"/>
      <c r="AZ818" s="229"/>
      <c r="BA818" s="229"/>
      <c r="BB818" s="296"/>
    </row>
    <row r="819" spans="2:62" ht="85.9" customHeight="1" thickTop="1" thickBot="1" x14ac:dyDescent="0.35">
      <c r="B819" s="105" t="s">
        <v>174</v>
      </c>
      <c r="C819" s="95" t="s">
        <v>173</v>
      </c>
      <c r="D819" s="100" t="s">
        <v>172</v>
      </c>
      <c r="E819" s="104" t="s">
        <v>171</v>
      </c>
      <c r="F819" s="103"/>
      <c r="G819" s="102"/>
      <c r="H819" s="101" t="s">
        <v>170</v>
      </c>
      <c r="I819" s="100" t="s">
        <v>96</v>
      </c>
      <c r="J819" s="100" t="s">
        <v>169</v>
      </c>
      <c r="K819" s="100" t="s">
        <v>97</v>
      </c>
      <c r="L819" s="256" t="s">
        <v>168</v>
      </c>
      <c r="M819" s="262"/>
      <c r="N819" s="256" t="s">
        <v>167</v>
      </c>
      <c r="O819" s="262"/>
      <c r="P819" s="256" t="s">
        <v>167</v>
      </c>
      <c r="Q819" s="257"/>
      <c r="R819" s="256" t="s">
        <v>167</v>
      </c>
      <c r="S819" s="257"/>
      <c r="T819" s="256" t="s">
        <v>167</v>
      </c>
      <c r="U819" s="257"/>
      <c r="V819" s="256" t="s">
        <v>167</v>
      </c>
      <c r="W819" s="257"/>
      <c r="X819" s="256" t="s">
        <v>167</v>
      </c>
      <c r="Y819" s="257"/>
      <c r="Z819" s="256" t="s">
        <v>167</v>
      </c>
      <c r="AA819" s="257"/>
      <c r="AB819" s="261" t="s">
        <v>166</v>
      </c>
      <c r="AC819" s="257"/>
      <c r="AD819" s="101" t="s">
        <v>165</v>
      </c>
      <c r="AE819" s="101" t="s">
        <v>164</v>
      </c>
      <c r="AF819" s="100" t="s">
        <v>163</v>
      </c>
      <c r="AG819" s="100" t="s">
        <v>162</v>
      </c>
      <c r="AH819" s="99" t="s">
        <v>161</v>
      </c>
      <c r="AI819" s="98"/>
      <c r="AJ819" s="96" t="s">
        <v>160</v>
      </c>
      <c r="AK819" s="95" t="s">
        <v>159</v>
      </c>
      <c r="AL819" s="94" t="s">
        <v>158</v>
      </c>
      <c r="AM819" s="96" t="s">
        <v>157</v>
      </c>
      <c r="AN819" s="95" t="s">
        <v>156</v>
      </c>
      <c r="AO819" s="94" t="s">
        <v>155</v>
      </c>
      <c r="AP819" s="96" t="s">
        <v>154</v>
      </c>
      <c r="AQ819" s="95" t="s">
        <v>153</v>
      </c>
      <c r="AR819" s="97" t="s">
        <v>152</v>
      </c>
      <c r="AS819" s="96" t="s">
        <v>151</v>
      </c>
      <c r="AT819" s="95" t="s">
        <v>150</v>
      </c>
      <c r="AU819" s="94" t="s">
        <v>149</v>
      </c>
      <c r="AV819" s="96" t="s">
        <v>148</v>
      </c>
      <c r="AW819" s="95" t="s">
        <v>147</v>
      </c>
      <c r="AX819" s="94" t="s">
        <v>146</v>
      </c>
      <c r="AY819" s="93" t="s">
        <v>145</v>
      </c>
      <c r="AZ819" s="92" t="s">
        <v>144</v>
      </c>
      <c r="BA819" s="92" t="s">
        <v>143</v>
      </c>
      <c r="BB819" s="91" t="s">
        <v>142</v>
      </c>
    </row>
    <row r="820" spans="2:62" ht="48" thickBot="1" x14ac:dyDescent="0.3">
      <c r="B820" s="90" t="s">
        <v>191</v>
      </c>
      <c r="C820" s="89"/>
      <c r="D820" s="88"/>
      <c r="E820" s="258"/>
      <c r="F820" s="259"/>
      <c r="G820" s="260"/>
      <c r="H820" s="87" t="s">
        <v>140</v>
      </c>
      <c r="I820" s="86"/>
      <c r="J820" s="86"/>
      <c r="K820" s="85"/>
      <c r="L820" s="84"/>
      <c r="M820" s="81"/>
      <c r="N820" s="84"/>
      <c r="O820" s="81"/>
      <c r="P820" s="84"/>
      <c r="Q820" s="81"/>
      <c r="R820" s="84"/>
      <c r="S820" s="81"/>
      <c r="T820" s="84"/>
      <c r="U820" s="81"/>
      <c r="V820" s="84"/>
      <c r="W820" s="81"/>
      <c r="X820" s="84"/>
      <c r="Y820" s="81"/>
      <c r="Z820" s="84"/>
      <c r="AA820" s="83"/>
      <c r="AB820" s="82" t="s">
        <v>139</v>
      </c>
      <c r="AC820" s="81"/>
      <c r="AD820" s="81"/>
      <c r="AE820" s="81"/>
      <c r="AF820" s="80"/>
      <c r="AG820" s="80"/>
      <c r="AH820" s="60"/>
      <c r="AI820" s="79" t="s">
        <v>138</v>
      </c>
      <c r="AJ820" s="78">
        <f t="shared" ref="AJ820:BB820" si="108">SUM(AJ822:AJ833)</f>
        <v>37</v>
      </c>
      <c r="AK820" s="77">
        <f t="shared" si="108"/>
        <v>0</v>
      </c>
      <c r="AL820" s="76">
        <f t="shared" si="108"/>
        <v>0</v>
      </c>
      <c r="AM820" s="78">
        <f t="shared" si="108"/>
        <v>12</v>
      </c>
      <c r="AN820" s="77">
        <f t="shared" si="108"/>
        <v>0</v>
      </c>
      <c r="AO820" s="76">
        <f t="shared" si="108"/>
        <v>0</v>
      </c>
      <c r="AP820" s="78">
        <f t="shared" si="108"/>
        <v>0</v>
      </c>
      <c r="AQ820" s="77">
        <f t="shared" si="108"/>
        <v>0</v>
      </c>
      <c r="AR820" s="76">
        <f t="shared" si="108"/>
        <v>0</v>
      </c>
      <c r="AS820" s="78">
        <f t="shared" si="108"/>
        <v>3</v>
      </c>
      <c r="AT820" s="77">
        <f t="shared" si="108"/>
        <v>0</v>
      </c>
      <c r="AU820" s="76">
        <f t="shared" si="108"/>
        <v>0</v>
      </c>
      <c r="AV820" s="78">
        <f t="shared" si="108"/>
        <v>2</v>
      </c>
      <c r="AW820" s="77">
        <f t="shared" si="108"/>
        <v>0</v>
      </c>
      <c r="AX820" s="76">
        <f t="shared" si="108"/>
        <v>0</v>
      </c>
      <c r="AY820" s="75">
        <f t="shared" si="108"/>
        <v>0</v>
      </c>
      <c r="AZ820" s="74">
        <f t="shared" si="108"/>
        <v>0</v>
      </c>
      <c r="BA820" s="74">
        <f t="shared" si="108"/>
        <v>0</v>
      </c>
      <c r="BB820" s="73">
        <f t="shared" si="108"/>
        <v>0</v>
      </c>
      <c r="BC820" s="72" t="s">
        <v>137</v>
      </c>
      <c r="BF820" s="5">
        <f>SUM(AJ820:AL820)/$BG$5</f>
        <v>37</v>
      </c>
      <c r="BG820" s="5">
        <f>SUM(AM820:AO820,AY820)/$BG$5</f>
        <v>12</v>
      </c>
      <c r="BH820" s="5">
        <f>SUM(AP820:AR820,AZ820)/$BG$5</f>
        <v>0</v>
      </c>
      <c r="BI820" s="5">
        <f>SUM(AS820:AU820,BA820)/$BG$5</f>
        <v>3</v>
      </c>
      <c r="BJ820" s="5">
        <f>SUM(AV820:AX820,BB820)/$BG$5</f>
        <v>2</v>
      </c>
    </row>
    <row r="821" spans="2:62" ht="37.5" thickBot="1" x14ac:dyDescent="0.3">
      <c r="B821" s="71"/>
      <c r="C821" s="70"/>
      <c r="D821" s="69"/>
      <c r="E821" s="68"/>
      <c r="F821" s="68"/>
      <c r="G821" s="67"/>
      <c r="H821" s="66"/>
      <c r="I821" s="64"/>
      <c r="J821" s="64"/>
      <c r="K821" s="65"/>
      <c r="L821" s="64"/>
      <c r="M821" s="62"/>
      <c r="N821" s="64"/>
      <c r="O821" s="62"/>
      <c r="P821" s="64"/>
      <c r="Q821" s="62"/>
      <c r="R821" s="64"/>
      <c r="S821" s="62"/>
      <c r="T821" s="64"/>
      <c r="U821" s="62"/>
      <c r="V821" s="64"/>
      <c r="W821" s="62"/>
      <c r="X821" s="64"/>
      <c r="Y821" s="62"/>
      <c r="Z821" s="64"/>
      <c r="AA821" s="62"/>
      <c r="AB821" s="63"/>
      <c r="AC821" s="62"/>
      <c r="AD821" s="62"/>
      <c r="AE821" s="62"/>
      <c r="AF821" s="61"/>
      <c r="AG821" s="61"/>
      <c r="AH821" s="60"/>
      <c r="AI821" s="59" t="s">
        <v>136</v>
      </c>
      <c r="AJ821" s="214">
        <f t="shared" ref="AJ821:BB821" si="109">AJ820/1</f>
        <v>37</v>
      </c>
      <c r="AK821" s="213">
        <f t="shared" si="109"/>
        <v>0</v>
      </c>
      <c r="AL821" s="212">
        <f t="shared" si="109"/>
        <v>0</v>
      </c>
      <c r="AM821" s="214">
        <f t="shared" si="109"/>
        <v>12</v>
      </c>
      <c r="AN821" s="213">
        <f t="shared" si="109"/>
        <v>0</v>
      </c>
      <c r="AO821" s="212">
        <f t="shared" si="109"/>
        <v>0</v>
      </c>
      <c r="AP821" s="214">
        <f t="shared" si="109"/>
        <v>0</v>
      </c>
      <c r="AQ821" s="213">
        <f t="shared" si="109"/>
        <v>0</v>
      </c>
      <c r="AR821" s="212">
        <f t="shared" si="109"/>
        <v>0</v>
      </c>
      <c r="AS821" s="214">
        <f t="shared" si="109"/>
        <v>3</v>
      </c>
      <c r="AT821" s="213">
        <f t="shared" si="109"/>
        <v>0</v>
      </c>
      <c r="AU821" s="212">
        <f t="shared" si="109"/>
        <v>0</v>
      </c>
      <c r="AV821" s="214">
        <f t="shared" si="109"/>
        <v>2</v>
      </c>
      <c r="AW821" s="213">
        <f t="shared" si="109"/>
        <v>0</v>
      </c>
      <c r="AX821" s="212">
        <f t="shared" si="109"/>
        <v>0</v>
      </c>
      <c r="AY821" s="211">
        <f t="shared" si="109"/>
        <v>0</v>
      </c>
      <c r="AZ821" s="210">
        <f t="shared" si="109"/>
        <v>0</v>
      </c>
      <c r="BA821" s="210">
        <f t="shared" si="109"/>
        <v>0</v>
      </c>
      <c r="BB821" s="209">
        <f t="shared" si="109"/>
        <v>0</v>
      </c>
      <c r="BC821" s="52" t="s">
        <v>135</v>
      </c>
    </row>
    <row r="822" spans="2:62" ht="28.15" customHeight="1" x14ac:dyDescent="0.2">
      <c r="B822" s="30"/>
      <c r="C822" s="242">
        <v>1</v>
      </c>
      <c r="D822" s="44"/>
      <c r="E822" s="43"/>
      <c r="F822" s="43"/>
      <c r="G822" s="42"/>
      <c r="H822" s="223" t="s">
        <v>134</v>
      </c>
      <c r="I822" s="246">
        <v>127</v>
      </c>
      <c r="J822" s="246">
        <v>32</v>
      </c>
      <c r="K822" s="246">
        <v>7</v>
      </c>
      <c r="L822" s="41" t="s">
        <v>133</v>
      </c>
      <c r="M822" s="40" t="s">
        <v>132</v>
      </c>
      <c r="N822" s="41" t="s">
        <v>131</v>
      </c>
      <c r="O822" s="40" t="s">
        <v>132</v>
      </c>
      <c r="P822" s="41" t="s">
        <v>130</v>
      </c>
      <c r="Q822" s="40" t="s">
        <v>399</v>
      </c>
      <c r="R822" s="41" t="s">
        <v>129</v>
      </c>
      <c r="S822" s="40" t="s">
        <v>377</v>
      </c>
      <c r="T822" s="41" t="s">
        <v>128</v>
      </c>
      <c r="U822" s="40" t="s">
        <v>404</v>
      </c>
      <c r="V822" s="41" t="s">
        <v>127</v>
      </c>
      <c r="W822" s="40" t="s">
        <v>175</v>
      </c>
      <c r="X822" s="41" t="s">
        <v>126</v>
      </c>
      <c r="Y822" s="40" t="s">
        <v>104</v>
      </c>
      <c r="Z822" s="41" t="s">
        <v>125</v>
      </c>
      <c r="AA822" s="40"/>
      <c r="AB822" s="39"/>
      <c r="AC822" s="40"/>
      <c r="AD822" s="39"/>
      <c r="AE822" s="38"/>
      <c r="AF822" s="250"/>
      <c r="AG822" s="250"/>
      <c r="AH822" s="37"/>
      <c r="AI822" s="11"/>
      <c r="AJ822" s="233">
        <f>SUMPRODUCT(LEN($M822:$AA825)-LEN(SUBSTITUTE($M822:$AA825,"A", "")))</f>
        <v>37</v>
      </c>
      <c r="AK822" s="239">
        <f>SUMPRODUCT(LEN($AD822:$AD825)-LEN(SUBSTITUTE($AD822:$AD825,"A", "")))</f>
        <v>0</v>
      </c>
      <c r="AL822" s="230">
        <f>SUMPRODUCT(LEN($AC822:$AC825)-LEN(SUBSTITUTE($AC822:$AC825,"A", "")))</f>
        <v>0</v>
      </c>
      <c r="AM822" s="233">
        <f>SUMPRODUCT(LEN($M822:$AA825)-LEN(SUBSTITUTE($M822:$AA825,"S", "")))</f>
        <v>12</v>
      </c>
      <c r="AN822" s="239">
        <f>SUMPRODUCT(LEN($AD822:$AD825)-LEN(SUBSTITUTE($AD822:$AD825,"S", "")))</f>
        <v>0</v>
      </c>
      <c r="AO822" s="230">
        <f>SUMPRODUCT(LEN($AC822:$AC825)-LEN(SUBSTITUTE($AC822:$AC825,"S", "")))</f>
        <v>0</v>
      </c>
      <c r="AP822" s="233">
        <f>SUMPRODUCT(LEN($M822:$AA825)-LEN(SUBSTITUTE($M822:$AA825,"F", "")))</f>
        <v>0</v>
      </c>
      <c r="AQ822" s="239">
        <f>SUMPRODUCT(LEN($AD822:$AD825)-LEN(SUBSTITUTE($AD822:$AD825,"F", "")))</f>
        <v>0</v>
      </c>
      <c r="AR822" s="230">
        <f>SUMPRODUCT(LEN($AC822:$AC825)-LEN(SUBSTITUTE($AC822:$AC825,"F", "")))</f>
        <v>0</v>
      </c>
      <c r="AS822" s="233">
        <f>SUMPRODUCT(LEN($M822:$AA825)-LEN(SUBSTITUTE($M822:$AA825,"G", "")))</f>
        <v>3</v>
      </c>
      <c r="AT822" s="239">
        <f>SUMPRODUCT(LEN($AD822:$AD825)-LEN(SUBSTITUTE($AD822:$AD825,"G", "")))</f>
        <v>0</v>
      </c>
      <c r="AU822" s="230">
        <f>SUMPRODUCT(LEN($AC822:$AC825)-LEN(SUBSTITUTE($AC822:$AC825,"G", "")))</f>
        <v>0</v>
      </c>
      <c r="AV822" s="233">
        <f>SUMPRODUCT(LEN($L822:$AA825)-LEN(SUBSTITUTE($L822:$AA825,"M", "")))</f>
        <v>2</v>
      </c>
      <c r="AW822" s="236">
        <f>SUMPRODUCT(LEN($AD822:$AD825)-LEN(SUBSTITUTE($AD822:$AD825,"M", "")))</f>
        <v>0</v>
      </c>
      <c r="AX822" s="269">
        <f>SUMPRODUCT(LEN($AC822:$AC825)-LEN(SUBSTITUTE($AC822:$AC825,"M", "")))</f>
        <v>0</v>
      </c>
      <c r="AY822" s="291">
        <f>SUMPRODUCT(LEN($AE822:$AE825)-LEN(SUBSTITUTE($AE822:$AE825,"S", "")))</f>
        <v>0</v>
      </c>
      <c r="AZ822" s="227">
        <f>SUMPRODUCT(LEN($AE822:$AE825)-LEN(SUBSTITUTE($AE822:$AE825,"F", "")))</f>
        <v>0</v>
      </c>
      <c r="BA822" s="227">
        <f>SUMPRODUCT(LEN($AE822:$AE825)-LEN(SUBSTITUTE($AE822:$AE825,"G", "")))</f>
        <v>0</v>
      </c>
      <c r="BB822" s="294">
        <f>SUMPRODUCT(LEN($AE822:$AE825)-LEN(SUBSTITUTE($AE822:$AE825,"M", "")))</f>
        <v>0</v>
      </c>
    </row>
    <row r="823" spans="2:62" ht="28.15" customHeight="1" thickBot="1" x14ac:dyDescent="0.25">
      <c r="B823" s="30"/>
      <c r="C823" s="243"/>
      <c r="D823" s="36"/>
      <c r="E823" s="35"/>
      <c r="F823" s="35"/>
      <c r="G823" s="34"/>
      <c r="H823" s="224"/>
      <c r="I823" s="247"/>
      <c r="J823" s="247"/>
      <c r="K823" s="247"/>
      <c r="L823" s="33" t="s">
        <v>123</v>
      </c>
      <c r="M823" s="32" t="s">
        <v>104</v>
      </c>
      <c r="N823" s="33" t="s">
        <v>122</v>
      </c>
      <c r="O823" s="32" t="s">
        <v>1347</v>
      </c>
      <c r="P823" s="33" t="s">
        <v>120</v>
      </c>
      <c r="Q823" s="32" t="s">
        <v>186</v>
      </c>
      <c r="R823" s="33" t="s">
        <v>119</v>
      </c>
      <c r="S823" s="32" t="s">
        <v>382</v>
      </c>
      <c r="T823" s="33" t="s">
        <v>118</v>
      </c>
      <c r="U823" s="32" t="s">
        <v>175</v>
      </c>
      <c r="V823" s="33" t="s">
        <v>117</v>
      </c>
      <c r="W823" s="32" t="s">
        <v>121</v>
      </c>
      <c r="X823" s="33" t="s">
        <v>116</v>
      </c>
      <c r="Y823" s="32"/>
      <c r="Z823" s="33" t="s">
        <v>115</v>
      </c>
      <c r="AA823" s="32"/>
      <c r="AB823" s="31"/>
      <c r="AC823" s="32"/>
      <c r="AD823" s="31"/>
      <c r="AE823" s="23"/>
      <c r="AF823" s="251"/>
      <c r="AG823" s="251"/>
      <c r="AH823" s="22"/>
      <c r="AI823" s="11"/>
      <c r="AJ823" s="265"/>
      <c r="AK823" s="267"/>
      <c r="AL823" s="263"/>
      <c r="AM823" s="265"/>
      <c r="AN823" s="267"/>
      <c r="AO823" s="263"/>
      <c r="AP823" s="265"/>
      <c r="AQ823" s="267"/>
      <c r="AR823" s="263"/>
      <c r="AS823" s="265"/>
      <c r="AT823" s="267"/>
      <c r="AU823" s="263"/>
      <c r="AV823" s="265"/>
      <c r="AW823" s="275"/>
      <c r="AX823" s="270"/>
      <c r="AY823" s="292"/>
      <c r="AZ823" s="228"/>
      <c r="BA823" s="228"/>
      <c r="BB823" s="295"/>
    </row>
    <row r="824" spans="2:62" ht="28.15" customHeight="1" x14ac:dyDescent="0.2">
      <c r="B824" s="30"/>
      <c r="C824" s="244"/>
      <c r="D824" s="29"/>
      <c r="E824" s="28"/>
      <c r="F824" s="28"/>
      <c r="G824" s="27"/>
      <c r="H824" s="225">
        <v>236</v>
      </c>
      <c r="I824" s="248"/>
      <c r="J824" s="248"/>
      <c r="K824" s="248"/>
      <c r="L824" s="26" t="s">
        <v>114</v>
      </c>
      <c r="M824" s="25" t="s">
        <v>1602</v>
      </c>
      <c r="N824" s="26" t="s">
        <v>112</v>
      </c>
      <c r="O824" s="25" t="s">
        <v>132</v>
      </c>
      <c r="P824" s="26" t="s">
        <v>111</v>
      </c>
      <c r="Q824" s="25" t="s">
        <v>176</v>
      </c>
      <c r="R824" s="26" t="s">
        <v>110</v>
      </c>
      <c r="S824" s="25" t="s">
        <v>186</v>
      </c>
      <c r="T824" s="26" t="s">
        <v>109</v>
      </c>
      <c r="U824" s="25" t="s">
        <v>203</v>
      </c>
      <c r="V824" s="26" t="s">
        <v>108</v>
      </c>
      <c r="W824" s="25" t="s">
        <v>113</v>
      </c>
      <c r="X824" s="26" t="s">
        <v>107</v>
      </c>
      <c r="Y824" s="25"/>
      <c r="Z824" s="26" t="s">
        <v>106</v>
      </c>
      <c r="AA824" s="25"/>
      <c r="AB824" s="24"/>
      <c r="AC824" s="25"/>
      <c r="AD824" s="24"/>
      <c r="AE824" s="23"/>
      <c r="AF824" s="251"/>
      <c r="AG824" s="251"/>
      <c r="AH824" s="22"/>
      <c r="AI824" s="11"/>
      <c r="AJ824" s="265"/>
      <c r="AK824" s="267"/>
      <c r="AL824" s="263"/>
      <c r="AM824" s="265"/>
      <c r="AN824" s="267"/>
      <c r="AO824" s="263"/>
      <c r="AP824" s="265"/>
      <c r="AQ824" s="267"/>
      <c r="AR824" s="263"/>
      <c r="AS824" s="265"/>
      <c r="AT824" s="267"/>
      <c r="AU824" s="263"/>
      <c r="AV824" s="265"/>
      <c r="AW824" s="275"/>
      <c r="AX824" s="270"/>
      <c r="AY824" s="292"/>
      <c r="AZ824" s="228"/>
      <c r="BA824" s="228"/>
      <c r="BB824" s="295"/>
    </row>
    <row r="825" spans="2:62" ht="28.15" customHeight="1" thickBot="1" x14ac:dyDescent="0.25">
      <c r="B825" s="30"/>
      <c r="C825" s="253"/>
      <c r="D825" s="51"/>
      <c r="E825" s="50"/>
      <c r="F825" s="50"/>
      <c r="G825" s="49"/>
      <c r="H825" s="226"/>
      <c r="I825" s="254"/>
      <c r="J825" s="254"/>
      <c r="K825" s="254"/>
      <c r="L825" s="48" t="s">
        <v>105</v>
      </c>
      <c r="M825" s="47" t="s">
        <v>132</v>
      </c>
      <c r="N825" s="48" t="s">
        <v>103</v>
      </c>
      <c r="O825" s="47" t="s">
        <v>104</v>
      </c>
      <c r="P825" s="48" t="s">
        <v>102</v>
      </c>
      <c r="Q825" s="47" t="s">
        <v>186</v>
      </c>
      <c r="R825" s="48" t="s">
        <v>101</v>
      </c>
      <c r="S825" s="47" t="s">
        <v>389</v>
      </c>
      <c r="T825" s="48">
        <v>20</v>
      </c>
      <c r="U825" s="47" t="s">
        <v>188</v>
      </c>
      <c r="V825" s="48" t="s">
        <v>100</v>
      </c>
      <c r="W825" s="47" t="s">
        <v>121</v>
      </c>
      <c r="X825" s="48" t="s">
        <v>99</v>
      </c>
      <c r="Y825" s="47"/>
      <c r="Z825" s="48" t="s">
        <v>98</v>
      </c>
      <c r="AA825" s="47"/>
      <c r="AB825" s="16"/>
      <c r="AC825" s="47"/>
      <c r="AD825" s="16"/>
      <c r="AE825" s="46"/>
      <c r="AF825" s="255"/>
      <c r="AG825" s="255"/>
      <c r="AH825" s="45"/>
      <c r="AI825" s="11"/>
      <c r="AJ825" s="266"/>
      <c r="AK825" s="268"/>
      <c r="AL825" s="264"/>
      <c r="AM825" s="266"/>
      <c r="AN825" s="268"/>
      <c r="AO825" s="264"/>
      <c r="AP825" s="266"/>
      <c r="AQ825" s="268"/>
      <c r="AR825" s="264"/>
      <c r="AS825" s="266"/>
      <c r="AT825" s="268"/>
      <c r="AU825" s="264"/>
      <c r="AV825" s="266"/>
      <c r="AW825" s="276"/>
      <c r="AX825" s="271"/>
      <c r="AY825" s="293"/>
      <c r="AZ825" s="229"/>
      <c r="BA825" s="229"/>
      <c r="BB825" s="296"/>
    </row>
    <row r="826" spans="2:62" ht="28.15" customHeight="1" x14ac:dyDescent="0.2">
      <c r="B826" s="30"/>
      <c r="C826" s="242">
        <v>2</v>
      </c>
      <c r="D826" s="44"/>
      <c r="E826" s="43"/>
      <c r="F826" s="43"/>
      <c r="G826" s="42"/>
      <c r="H826" s="223"/>
      <c r="I826" s="246"/>
      <c r="J826" s="246"/>
      <c r="K826" s="246"/>
      <c r="L826" s="41" t="s">
        <v>133</v>
      </c>
      <c r="M826" s="40"/>
      <c r="N826" s="41" t="s">
        <v>131</v>
      </c>
      <c r="O826" s="40"/>
      <c r="P826" s="41" t="s">
        <v>130</v>
      </c>
      <c r="Q826" s="40"/>
      <c r="R826" s="41" t="s">
        <v>129</v>
      </c>
      <c r="S826" s="40"/>
      <c r="T826" s="41" t="s">
        <v>128</v>
      </c>
      <c r="U826" s="40"/>
      <c r="V826" s="41" t="s">
        <v>127</v>
      </c>
      <c r="W826" s="40"/>
      <c r="X826" s="41" t="s">
        <v>126</v>
      </c>
      <c r="Y826" s="40"/>
      <c r="Z826" s="41" t="s">
        <v>125</v>
      </c>
      <c r="AA826" s="40"/>
      <c r="AB826" s="39"/>
      <c r="AC826" s="40"/>
      <c r="AD826" s="39"/>
      <c r="AE826" s="38"/>
      <c r="AF826" s="250"/>
      <c r="AG826" s="250"/>
      <c r="AH826" s="37"/>
      <c r="AI826" s="11"/>
      <c r="AJ826" s="233">
        <f>SUMPRODUCT(LEN($M826:$AA829)-LEN(SUBSTITUTE($M826:$AA829,"A", "")))</f>
        <v>0</v>
      </c>
      <c r="AK826" s="239">
        <f>SUMPRODUCT(LEN($AD826:$AD829)-LEN(SUBSTITUTE($AD826:$AD829,"A", "")))</f>
        <v>0</v>
      </c>
      <c r="AL826" s="230">
        <f>SUMPRODUCT(LEN($AC826:$AC829)-LEN(SUBSTITUTE($AC826:$AC829,"A", "")))</f>
        <v>0</v>
      </c>
      <c r="AM826" s="233">
        <f>SUMPRODUCT(LEN($M826:$AA829)-LEN(SUBSTITUTE($M826:$AA829,"S", "")))</f>
        <v>0</v>
      </c>
      <c r="AN826" s="239">
        <f>SUMPRODUCT(LEN($AD826:$AD829)-LEN(SUBSTITUTE($AD826:$AD829,"S", "")))</f>
        <v>0</v>
      </c>
      <c r="AO826" s="230">
        <f>SUMPRODUCT(LEN($AC826:$AC829)-LEN(SUBSTITUTE($AC826:$AC829,"S", "")))</f>
        <v>0</v>
      </c>
      <c r="AP826" s="233">
        <f>SUMPRODUCT(LEN($M826:$AA829)-LEN(SUBSTITUTE($M826:$AA829,"F", "")))</f>
        <v>0</v>
      </c>
      <c r="AQ826" s="239">
        <f>SUMPRODUCT(LEN($AD826:$AD829)-LEN(SUBSTITUTE($AD826:$AD829,"F", "")))</f>
        <v>0</v>
      </c>
      <c r="AR826" s="230">
        <f>SUMPRODUCT(LEN($AC826:$AC829)-LEN(SUBSTITUTE($AC826:$AC829,"F", "")))</f>
        <v>0</v>
      </c>
      <c r="AS826" s="233">
        <f>SUMPRODUCT(LEN($M826:$AA829)-LEN(SUBSTITUTE($M826:$AA829,"G", "")))</f>
        <v>0</v>
      </c>
      <c r="AT826" s="239">
        <f>SUMPRODUCT(LEN($AD826:$AD829)-LEN(SUBSTITUTE($AD826:$AD829,"G", "")))</f>
        <v>0</v>
      </c>
      <c r="AU826" s="230">
        <f>SUMPRODUCT(LEN($AC826:$AC829)-LEN(SUBSTITUTE($AC826:$AC829,"G", "")))</f>
        <v>0</v>
      </c>
      <c r="AV826" s="233">
        <f>SUMPRODUCT(LEN($L826:$AA829)-LEN(SUBSTITUTE($L826:$AA829,"M", "")))</f>
        <v>0</v>
      </c>
      <c r="AW826" s="236">
        <f>SUMPRODUCT(LEN($AD826:$AD829)-LEN(SUBSTITUTE($AD826:$AD829,"M", "")))</f>
        <v>0</v>
      </c>
      <c r="AX826" s="269">
        <f>SUMPRODUCT(LEN($AC826:$AC829)-LEN(SUBSTITUTE($AC826:$AC829,"M", "")))</f>
        <v>0</v>
      </c>
      <c r="AY826" s="291">
        <f>SUMPRODUCT(LEN($AE826:$AE829)-LEN(SUBSTITUTE($AE826:$AE829,"S", "")))</f>
        <v>0</v>
      </c>
      <c r="AZ826" s="227">
        <f>SUMPRODUCT(LEN($AE826:$AE829)-LEN(SUBSTITUTE($AE826:$AE829,"F", "")))</f>
        <v>0</v>
      </c>
      <c r="BA826" s="227">
        <f>SUMPRODUCT(LEN($AE826:$AE829)-LEN(SUBSTITUTE($AE826:$AE829,"G", "")))</f>
        <v>0</v>
      </c>
      <c r="BB826" s="294">
        <f>SUMPRODUCT(LEN($AE826:$AE829)-LEN(SUBSTITUTE($AE826:$AE829,"M", "")))</f>
        <v>0</v>
      </c>
    </row>
    <row r="827" spans="2:62" ht="28.15" customHeight="1" thickBot="1" x14ac:dyDescent="0.25">
      <c r="B827" s="30"/>
      <c r="C827" s="243"/>
      <c r="D827" s="36"/>
      <c r="E827" s="35"/>
      <c r="F827" s="35"/>
      <c r="G827" s="34"/>
      <c r="H827" s="224"/>
      <c r="I827" s="247"/>
      <c r="J827" s="247"/>
      <c r="K827" s="247"/>
      <c r="L827" s="33" t="s">
        <v>123</v>
      </c>
      <c r="M827" s="32"/>
      <c r="N827" s="33" t="s">
        <v>122</v>
      </c>
      <c r="O827" s="32"/>
      <c r="P827" s="33" t="s">
        <v>120</v>
      </c>
      <c r="Q827" s="32"/>
      <c r="R827" s="33" t="s">
        <v>119</v>
      </c>
      <c r="S827" s="32"/>
      <c r="T827" s="33" t="s">
        <v>118</v>
      </c>
      <c r="U827" s="32"/>
      <c r="V827" s="33" t="s">
        <v>117</v>
      </c>
      <c r="W827" s="32"/>
      <c r="X827" s="33" t="s">
        <v>116</v>
      </c>
      <c r="Y827" s="32"/>
      <c r="Z827" s="33" t="s">
        <v>115</v>
      </c>
      <c r="AA827" s="32"/>
      <c r="AB827" s="31"/>
      <c r="AC827" s="32"/>
      <c r="AD827" s="31"/>
      <c r="AE827" s="23"/>
      <c r="AF827" s="251"/>
      <c r="AG827" s="251"/>
      <c r="AH827" s="22"/>
      <c r="AI827" s="11"/>
      <c r="AJ827" s="265"/>
      <c r="AK827" s="267"/>
      <c r="AL827" s="263"/>
      <c r="AM827" s="265"/>
      <c r="AN827" s="267"/>
      <c r="AO827" s="263"/>
      <c r="AP827" s="265"/>
      <c r="AQ827" s="267"/>
      <c r="AR827" s="263"/>
      <c r="AS827" s="265"/>
      <c r="AT827" s="267"/>
      <c r="AU827" s="263"/>
      <c r="AV827" s="265"/>
      <c r="AW827" s="275"/>
      <c r="AX827" s="270"/>
      <c r="AY827" s="292"/>
      <c r="AZ827" s="228"/>
      <c r="BA827" s="228"/>
      <c r="BB827" s="295"/>
    </row>
    <row r="828" spans="2:62" ht="28.15" customHeight="1" x14ac:dyDescent="0.2">
      <c r="B828" s="30"/>
      <c r="C828" s="244"/>
      <c r="D828" s="29"/>
      <c r="E828" s="28"/>
      <c r="F828" s="28"/>
      <c r="G828" s="27"/>
      <c r="H828" s="225"/>
      <c r="I828" s="248"/>
      <c r="J828" s="248"/>
      <c r="K828" s="248"/>
      <c r="L828" s="26" t="s">
        <v>114</v>
      </c>
      <c r="M828" s="25"/>
      <c r="N828" s="26" t="s">
        <v>112</v>
      </c>
      <c r="O828" s="25"/>
      <c r="P828" s="26" t="s">
        <v>111</v>
      </c>
      <c r="Q828" s="25"/>
      <c r="R828" s="26" t="s">
        <v>110</v>
      </c>
      <c r="S828" s="25"/>
      <c r="T828" s="26" t="s">
        <v>109</v>
      </c>
      <c r="U828" s="25"/>
      <c r="V828" s="26" t="s">
        <v>108</v>
      </c>
      <c r="W828" s="25"/>
      <c r="X828" s="26" t="s">
        <v>107</v>
      </c>
      <c r="Y828" s="25"/>
      <c r="Z828" s="26" t="s">
        <v>106</v>
      </c>
      <c r="AA828" s="25"/>
      <c r="AB828" s="24"/>
      <c r="AC828" s="25"/>
      <c r="AD828" s="24"/>
      <c r="AE828" s="23"/>
      <c r="AF828" s="251"/>
      <c r="AG828" s="251"/>
      <c r="AH828" s="22"/>
      <c r="AI828" s="11"/>
      <c r="AJ828" s="265"/>
      <c r="AK828" s="267"/>
      <c r="AL828" s="263"/>
      <c r="AM828" s="265"/>
      <c r="AN828" s="267"/>
      <c r="AO828" s="263"/>
      <c r="AP828" s="265"/>
      <c r="AQ828" s="267"/>
      <c r="AR828" s="263"/>
      <c r="AS828" s="265"/>
      <c r="AT828" s="267"/>
      <c r="AU828" s="263"/>
      <c r="AV828" s="265"/>
      <c r="AW828" s="275"/>
      <c r="AX828" s="270"/>
      <c r="AY828" s="292"/>
      <c r="AZ828" s="228"/>
      <c r="BA828" s="228"/>
      <c r="BB828" s="295"/>
    </row>
    <row r="829" spans="2:62" ht="28.15" customHeight="1" thickBot="1" x14ac:dyDescent="0.25">
      <c r="B829" s="30"/>
      <c r="C829" s="253"/>
      <c r="D829" s="51"/>
      <c r="E829" s="50"/>
      <c r="F829" s="50"/>
      <c r="G829" s="49"/>
      <c r="H829" s="226"/>
      <c r="I829" s="254"/>
      <c r="J829" s="254"/>
      <c r="K829" s="254"/>
      <c r="L829" s="48" t="s">
        <v>105</v>
      </c>
      <c r="M829" s="47"/>
      <c r="N829" s="48" t="s">
        <v>103</v>
      </c>
      <c r="O829" s="47"/>
      <c r="P829" s="48" t="s">
        <v>102</v>
      </c>
      <c r="Q829" s="47"/>
      <c r="R829" s="48" t="s">
        <v>101</v>
      </c>
      <c r="S829" s="47"/>
      <c r="T829" s="48">
        <v>20</v>
      </c>
      <c r="U829" s="47"/>
      <c r="V829" s="48" t="s">
        <v>100</v>
      </c>
      <c r="W829" s="47"/>
      <c r="X829" s="48" t="s">
        <v>99</v>
      </c>
      <c r="Y829" s="47"/>
      <c r="Z829" s="48" t="s">
        <v>98</v>
      </c>
      <c r="AA829" s="47"/>
      <c r="AB829" s="16"/>
      <c r="AC829" s="47"/>
      <c r="AD829" s="16"/>
      <c r="AE829" s="46"/>
      <c r="AF829" s="255"/>
      <c r="AG829" s="255"/>
      <c r="AH829" s="45"/>
      <c r="AI829" s="11"/>
      <c r="AJ829" s="266"/>
      <c r="AK829" s="268"/>
      <c r="AL829" s="264"/>
      <c r="AM829" s="266"/>
      <c r="AN829" s="268"/>
      <c r="AO829" s="264"/>
      <c r="AP829" s="266"/>
      <c r="AQ829" s="268"/>
      <c r="AR829" s="264"/>
      <c r="AS829" s="266"/>
      <c r="AT829" s="268"/>
      <c r="AU829" s="264"/>
      <c r="AV829" s="266"/>
      <c r="AW829" s="276"/>
      <c r="AX829" s="271"/>
      <c r="AY829" s="293"/>
      <c r="AZ829" s="229"/>
      <c r="BA829" s="229"/>
      <c r="BB829" s="296"/>
    </row>
    <row r="830" spans="2:62" ht="28.15" customHeight="1" x14ac:dyDescent="0.2">
      <c r="B830" s="30"/>
      <c r="C830" s="242">
        <v>3</v>
      </c>
      <c r="D830" s="44"/>
      <c r="E830" s="43"/>
      <c r="F830" s="43"/>
      <c r="G830" s="42"/>
      <c r="H830" s="223"/>
      <c r="I830" s="246"/>
      <c r="J830" s="246"/>
      <c r="K830" s="246"/>
      <c r="L830" s="41" t="s">
        <v>133</v>
      </c>
      <c r="M830" s="40"/>
      <c r="N830" s="41" t="s">
        <v>131</v>
      </c>
      <c r="O830" s="40"/>
      <c r="P830" s="41" t="s">
        <v>130</v>
      </c>
      <c r="Q830" s="40"/>
      <c r="R830" s="41" t="s">
        <v>129</v>
      </c>
      <c r="S830" s="40"/>
      <c r="T830" s="41" t="s">
        <v>128</v>
      </c>
      <c r="U830" s="40"/>
      <c r="V830" s="41" t="s">
        <v>127</v>
      </c>
      <c r="W830" s="40"/>
      <c r="X830" s="41" t="s">
        <v>126</v>
      </c>
      <c r="Y830" s="40"/>
      <c r="Z830" s="41" t="s">
        <v>125</v>
      </c>
      <c r="AA830" s="40"/>
      <c r="AB830" s="39"/>
      <c r="AC830" s="40"/>
      <c r="AD830" s="39"/>
      <c r="AE830" s="38"/>
      <c r="AF830" s="250"/>
      <c r="AG830" s="250"/>
      <c r="AH830" s="37"/>
      <c r="AI830" s="11"/>
      <c r="AJ830" s="233">
        <f>SUMPRODUCT(LEN($M830:$AA833)-LEN(SUBSTITUTE($M830:$AA833,"A", "")))</f>
        <v>0</v>
      </c>
      <c r="AK830" s="239">
        <f>SUMPRODUCT(LEN($AD830:$AD833)-LEN(SUBSTITUTE($AD830:$AD833,"A", "")))</f>
        <v>0</v>
      </c>
      <c r="AL830" s="230">
        <f>SUMPRODUCT(LEN($AC830:$AC833)-LEN(SUBSTITUTE($AC830:$AC833,"A", "")))</f>
        <v>0</v>
      </c>
      <c r="AM830" s="233">
        <f>SUMPRODUCT(LEN($M830:$AA833)-LEN(SUBSTITUTE($M830:$AA833,"S", "")))</f>
        <v>0</v>
      </c>
      <c r="AN830" s="239">
        <f>SUMPRODUCT(LEN($AD830:$AD833)-LEN(SUBSTITUTE($AD830:$AD833,"S", "")))</f>
        <v>0</v>
      </c>
      <c r="AO830" s="230">
        <f>SUMPRODUCT(LEN($AC830:$AC833)-LEN(SUBSTITUTE($AC830:$AC833,"S", "")))</f>
        <v>0</v>
      </c>
      <c r="AP830" s="233">
        <f>SUMPRODUCT(LEN($M830:$AA833)-LEN(SUBSTITUTE($M830:$AA833,"F", "")))</f>
        <v>0</v>
      </c>
      <c r="AQ830" s="239">
        <f>SUMPRODUCT(LEN($AD830:$AD833)-LEN(SUBSTITUTE($AD830:$AD833,"F", "")))</f>
        <v>0</v>
      </c>
      <c r="AR830" s="230">
        <f>SUMPRODUCT(LEN($AC830:$AC833)-LEN(SUBSTITUTE($AC830:$AC833,"F", "")))</f>
        <v>0</v>
      </c>
      <c r="AS830" s="233">
        <f>SUMPRODUCT(LEN($M830:$AA833)-LEN(SUBSTITUTE($M830:$AA833,"G", "")))</f>
        <v>0</v>
      </c>
      <c r="AT830" s="239">
        <f>SUMPRODUCT(LEN($AD830:$AD833)-LEN(SUBSTITUTE($AD830:$AD833,"G", "")))</f>
        <v>0</v>
      </c>
      <c r="AU830" s="230">
        <f>SUMPRODUCT(LEN($AC830:$AC833)-LEN(SUBSTITUTE($AC830:$AC833,"G", "")))</f>
        <v>0</v>
      </c>
      <c r="AV830" s="233">
        <f>SUMPRODUCT(LEN($L830:$AA833)-LEN(SUBSTITUTE($L830:$AA833,"M", "")))</f>
        <v>0</v>
      </c>
      <c r="AW830" s="236">
        <f>SUMPRODUCT(LEN($AD830:$AD833)-LEN(SUBSTITUTE($AD830:$AD833,"M", "")))</f>
        <v>0</v>
      </c>
      <c r="AX830" s="269">
        <f>SUMPRODUCT(LEN($AC830:$AC833)-LEN(SUBSTITUTE($AC830:$AC833,"M", "")))</f>
        <v>0</v>
      </c>
      <c r="AY830" s="291">
        <f>SUMPRODUCT(LEN($AE830:$AE833)-LEN(SUBSTITUTE($AE830:$AE833,"S", "")))</f>
        <v>0</v>
      </c>
      <c r="AZ830" s="227">
        <f>SUMPRODUCT(LEN($AE830:$AE833)-LEN(SUBSTITUTE($AE830:$AE833,"F", "")))</f>
        <v>0</v>
      </c>
      <c r="BA830" s="227">
        <f>SUMPRODUCT(LEN($AE830:$AE833)-LEN(SUBSTITUTE($AE830:$AE833,"G", "")))</f>
        <v>0</v>
      </c>
      <c r="BB830" s="294">
        <f>SUMPRODUCT(LEN($AE830:$AE833)-LEN(SUBSTITUTE($AE830:$AE833,"M", "")))</f>
        <v>0</v>
      </c>
    </row>
    <row r="831" spans="2:62" ht="28.15" customHeight="1" thickBot="1" x14ac:dyDescent="0.25">
      <c r="B831" s="30"/>
      <c r="C831" s="243"/>
      <c r="D831" s="36"/>
      <c r="E831" s="35"/>
      <c r="F831" s="35"/>
      <c r="G831" s="34"/>
      <c r="H831" s="224"/>
      <c r="I831" s="247"/>
      <c r="J831" s="247"/>
      <c r="K831" s="247"/>
      <c r="L831" s="33" t="s">
        <v>123</v>
      </c>
      <c r="M831" s="32"/>
      <c r="N831" s="33" t="s">
        <v>122</v>
      </c>
      <c r="O831" s="32"/>
      <c r="P831" s="33" t="s">
        <v>120</v>
      </c>
      <c r="Q831" s="32"/>
      <c r="R831" s="33" t="s">
        <v>119</v>
      </c>
      <c r="S831" s="32"/>
      <c r="T831" s="33" t="s">
        <v>118</v>
      </c>
      <c r="U831" s="32"/>
      <c r="V831" s="33" t="s">
        <v>117</v>
      </c>
      <c r="W831" s="32"/>
      <c r="X831" s="33" t="s">
        <v>116</v>
      </c>
      <c r="Y831" s="32"/>
      <c r="Z831" s="33" t="s">
        <v>115</v>
      </c>
      <c r="AA831" s="32"/>
      <c r="AB831" s="31"/>
      <c r="AC831" s="32"/>
      <c r="AD831" s="31"/>
      <c r="AE831" s="23"/>
      <c r="AF831" s="251"/>
      <c r="AG831" s="251"/>
      <c r="AH831" s="22"/>
      <c r="AI831" s="11"/>
      <c r="AJ831" s="265"/>
      <c r="AK831" s="267"/>
      <c r="AL831" s="263"/>
      <c r="AM831" s="265"/>
      <c r="AN831" s="267"/>
      <c r="AO831" s="263"/>
      <c r="AP831" s="265"/>
      <c r="AQ831" s="267"/>
      <c r="AR831" s="263"/>
      <c r="AS831" s="265"/>
      <c r="AT831" s="267"/>
      <c r="AU831" s="263"/>
      <c r="AV831" s="265"/>
      <c r="AW831" s="275"/>
      <c r="AX831" s="270"/>
      <c r="AY831" s="292"/>
      <c r="AZ831" s="228"/>
      <c r="BA831" s="228"/>
      <c r="BB831" s="295"/>
    </row>
    <row r="832" spans="2:62" ht="28.15" customHeight="1" x14ac:dyDescent="0.2">
      <c r="B832" s="30"/>
      <c r="C832" s="244"/>
      <c r="D832" s="29"/>
      <c r="E832" s="28"/>
      <c r="F832" s="28"/>
      <c r="G832" s="27"/>
      <c r="H832" s="225"/>
      <c r="I832" s="248"/>
      <c r="J832" s="248"/>
      <c r="K832" s="248"/>
      <c r="L832" s="26" t="s">
        <v>114</v>
      </c>
      <c r="M832" s="25"/>
      <c r="N832" s="26" t="s">
        <v>112</v>
      </c>
      <c r="O832" s="25"/>
      <c r="P832" s="26" t="s">
        <v>111</v>
      </c>
      <c r="Q832" s="25"/>
      <c r="R832" s="26" t="s">
        <v>110</v>
      </c>
      <c r="S832" s="25"/>
      <c r="T832" s="26" t="s">
        <v>109</v>
      </c>
      <c r="U832" s="25"/>
      <c r="V832" s="26" t="s">
        <v>108</v>
      </c>
      <c r="W832" s="25"/>
      <c r="X832" s="26" t="s">
        <v>107</v>
      </c>
      <c r="Y832" s="25"/>
      <c r="Z832" s="26" t="s">
        <v>106</v>
      </c>
      <c r="AA832" s="25"/>
      <c r="AB832" s="24"/>
      <c r="AC832" s="25"/>
      <c r="AD832" s="24"/>
      <c r="AE832" s="23"/>
      <c r="AF832" s="251"/>
      <c r="AG832" s="251"/>
      <c r="AH832" s="22"/>
      <c r="AI832" s="11"/>
      <c r="AJ832" s="265"/>
      <c r="AK832" s="267"/>
      <c r="AL832" s="263"/>
      <c r="AM832" s="265"/>
      <c r="AN832" s="267"/>
      <c r="AO832" s="263"/>
      <c r="AP832" s="265"/>
      <c r="AQ832" s="267"/>
      <c r="AR832" s="263"/>
      <c r="AS832" s="265"/>
      <c r="AT832" s="267"/>
      <c r="AU832" s="263"/>
      <c r="AV832" s="265"/>
      <c r="AW832" s="275"/>
      <c r="AX832" s="270"/>
      <c r="AY832" s="292"/>
      <c r="AZ832" s="228"/>
      <c r="BA832" s="228"/>
      <c r="BB832" s="295"/>
    </row>
    <row r="833" spans="2:62" ht="28.15" customHeight="1" thickBot="1" x14ac:dyDescent="0.25">
      <c r="B833" s="21"/>
      <c r="C833" s="245"/>
      <c r="D833" s="20"/>
      <c r="E833" s="19"/>
      <c r="F833" s="19"/>
      <c r="G833" s="18"/>
      <c r="H833" s="226"/>
      <c r="I833" s="249"/>
      <c r="J833" s="249"/>
      <c r="K833" s="249"/>
      <c r="L833" s="17" t="s">
        <v>105</v>
      </c>
      <c r="M833" s="15"/>
      <c r="N833" s="17" t="s">
        <v>103</v>
      </c>
      <c r="O833" s="15"/>
      <c r="P833" s="17" t="s">
        <v>102</v>
      </c>
      <c r="Q833" s="15"/>
      <c r="R833" s="17" t="s">
        <v>101</v>
      </c>
      <c r="S833" s="15"/>
      <c r="T833" s="17">
        <v>20</v>
      </c>
      <c r="U833" s="15"/>
      <c r="V833" s="17" t="s">
        <v>100</v>
      </c>
      <c r="W833" s="15"/>
      <c r="X833" s="17" t="s">
        <v>99</v>
      </c>
      <c r="Y833" s="15"/>
      <c r="Z833" s="17" t="s">
        <v>98</v>
      </c>
      <c r="AA833" s="15"/>
      <c r="AB833" s="16"/>
      <c r="AC833" s="15"/>
      <c r="AD833" s="14"/>
      <c r="AE833" s="13"/>
      <c r="AF833" s="252"/>
      <c r="AG833" s="252"/>
      <c r="AH833" s="12"/>
      <c r="AI833" s="11"/>
      <c r="AJ833" s="266"/>
      <c r="AK833" s="268"/>
      <c r="AL833" s="264"/>
      <c r="AM833" s="266"/>
      <c r="AN833" s="268"/>
      <c r="AO833" s="264"/>
      <c r="AP833" s="266"/>
      <c r="AQ833" s="268"/>
      <c r="AR833" s="264"/>
      <c r="AS833" s="266"/>
      <c r="AT833" s="268"/>
      <c r="AU833" s="264"/>
      <c r="AV833" s="266"/>
      <c r="AW833" s="276"/>
      <c r="AX833" s="271"/>
      <c r="AY833" s="293"/>
      <c r="AZ833" s="229"/>
      <c r="BA833" s="229"/>
      <c r="BB833" s="296"/>
    </row>
    <row r="834" spans="2:62" ht="85.9" customHeight="1" thickTop="1" thickBot="1" x14ac:dyDescent="0.35">
      <c r="B834" s="105" t="s">
        <v>174</v>
      </c>
      <c r="C834" s="95" t="s">
        <v>173</v>
      </c>
      <c r="D834" s="100" t="s">
        <v>172</v>
      </c>
      <c r="E834" s="104" t="s">
        <v>171</v>
      </c>
      <c r="F834" s="103"/>
      <c r="G834" s="102"/>
      <c r="H834" s="101" t="s">
        <v>170</v>
      </c>
      <c r="I834" s="100" t="s">
        <v>96</v>
      </c>
      <c r="J834" s="100" t="s">
        <v>169</v>
      </c>
      <c r="K834" s="100" t="s">
        <v>97</v>
      </c>
      <c r="L834" s="256" t="s">
        <v>168</v>
      </c>
      <c r="M834" s="262"/>
      <c r="N834" s="256" t="s">
        <v>167</v>
      </c>
      <c r="O834" s="262"/>
      <c r="P834" s="256" t="s">
        <v>167</v>
      </c>
      <c r="Q834" s="257"/>
      <c r="R834" s="256" t="s">
        <v>167</v>
      </c>
      <c r="S834" s="257"/>
      <c r="T834" s="256" t="s">
        <v>167</v>
      </c>
      <c r="U834" s="257"/>
      <c r="V834" s="256" t="s">
        <v>167</v>
      </c>
      <c r="W834" s="257"/>
      <c r="X834" s="256" t="s">
        <v>167</v>
      </c>
      <c r="Y834" s="257"/>
      <c r="Z834" s="256" t="s">
        <v>167</v>
      </c>
      <c r="AA834" s="257"/>
      <c r="AB834" s="261" t="s">
        <v>166</v>
      </c>
      <c r="AC834" s="257"/>
      <c r="AD834" s="101" t="s">
        <v>165</v>
      </c>
      <c r="AE834" s="101" t="s">
        <v>164</v>
      </c>
      <c r="AF834" s="100" t="s">
        <v>163</v>
      </c>
      <c r="AG834" s="100" t="s">
        <v>162</v>
      </c>
      <c r="AH834" s="99" t="s">
        <v>161</v>
      </c>
      <c r="AI834" s="98"/>
      <c r="AJ834" s="96" t="s">
        <v>160</v>
      </c>
      <c r="AK834" s="95" t="s">
        <v>159</v>
      </c>
      <c r="AL834" s="94" t="s">
        <v>158</v>
      </c>
      <c r="AM834" s="96" t="s">
        <v>157</v>
      </c>
      <c r="AN834" s="95" t="s">
        <v>156</v>
      </c>
      <c r="AO834" s="94" t="s">
        <v>155</v>
      </c>
      <c r="AP834" s="96" t="s">
        <v>154</v>
      </c>
      <c r="AQ834" s="95" t="s">
        <v>153</v>
      </c>
      <c r="AR834" s="97" t="s">
        <v>152</v>
      </c>
      <c r="AS834" s="96" t="s">
        <v>151</v>
      </c>
      <c r="AT834" s="95" t="s">
        <v>150</v>
      </c>
      <c r="AU834" s="94" t="s">
        <v>149</v>
      </c>
      <c r="AV834" s="96" t="s">
        <v>148</v>
      </c>
      <c r="AW834" s="95" t="s">
        <v>147</v>
      </c>
      <c r="AX834" s="94" t="s">
        <v>146</v>
      </c>
      <c r="AY834" s="93" t="s">
        <v>145</v>
      </c>
      <c r="AZ834" s="92" t="s">
        <v>144</v>
      </c>
      <c r="BA834" s="92" t="s">
        <v>143</v>
      </c>
      <c r="BB834" s="91" t="s">
        <v>142</v>
      </c>
    </row>
    <row r="835" spans="2:62" ht="48" thickBot="1" x14ac:dyDescent="0.3">
      <c r="B835" s="90" t="s">
        <v>190</v>
      </c>
      <c r="C835" s="89"/>
      <c r="D835" s="88"/>
      <c r="E835" s="258"/>
      <c r="F835" s="259"/>
      <c r="G835" s="260"/>
      <c r="H835" s="87" t="s">
        <v>140</v>
      </c>
      <c r="I835" s="86"/>
      <c r="J835" s="86"/>
      <c r="K835" s="85"/>
      <c r="L835" s="84"/>
      <c r="M835" s="81"/>
      <c r="N835" s="84"/>
      <c r="O835" s="81"/>
      <c r="P835" s="84"/>
      <c r="Q835" s="81"/>
      <c r="R835" s="84"/>
      <c r="S835" s="81"/>
      <c r="T835" s="84"/>
      <c r="U835" s="81"/>
      <c r="V835" s="84"/>
      <c r="W835" s="81"/>
      <c r="X835" s="84"/>
      <c r="Y835" s="81"/>
      <c r="Z835" s="84"/>
      <c r="AA835" s="83"/>
      <c r="AB835" s="82" t="s">
        <v>139</v>
      </c>
      <c r="AC835" s="81"/>
      <c r="AD835" s="81"/>
      <c r="AE835" s="81"/>
      <c r="AF835" s="80"/>
      <c r="AG835" s="80"/>
      <c r="AH835" s="60"/>
      <c r="AI835" s="79" t="s">
        <v>138</v>
      </c>
      <c r="AJ835" s="78">
        <f t="shared" ref="AJ835:BB835" si="110">SUM(AJ837:AJ848)</f>
        <v>71</v>
      </c>
      <c r="AK835" s="77">
        <f t="shared" si="110"/>
        <v>0</v>
      </c>
      <c r="AL835" s="76">
        <f t="shared" si="110"/>
        <v>0</v>
      </c>
      <c r="AM835" s="78">
        <f t="shared" si="110"/>
        <v>13</v>
      </c>
      <c r="AN835" s="77">
        <f t="shared" si="110"/>
        <v>0</v>
      </c>
      <c r="AO835" s="76">
        <f t="shared" si="110"/>
        <v>0</v>
      </c>
      <c r="AP835" s="78">
        <f t="shared" si="110"/>
        <v>2</v>
      </c>
      <c r="AQ835" s="77">
        <f t="shared" si="110"/>
        <v>0</v>
      </c>
      <c r="AR835" s="76">
        <f t="shared" si="110"/>
        <v>0</v>
      </c>
      <c r="AS835" s="78">
        <f t="shared" si="110"/>
        <v>14</v>
      </c>
      <c r="AT835" s="77">
        <f t="shared" si="110"/>
        <v>0</v>
      </c>
      <c r="AU835" s="76">
        <f t="shared" si="110"/>
        <v>0</v>
      </c>
      <c r="AV835" s="78">
        <f t="shared" si="110"/>
        <v>2</v>
      </c>
      <c r="AW835" s="77">
        <f t="shared" si="110"/>
        <v>0</v>
      </c>
      <c r="AX835" s="76">
        <f t="shared" si="110"/>
        <v>0</v>
      </c>
      <c r="AY835" s="75">
        <f t="shared" si="110"/>
        <v>0</v>
      </c>
      <c r="AZ835" s="74">
        <f t="shared" si="110"/>
        <v>0</v>
      </c>
      <c r="BA835" s="74">
        <f t="shared" si="110"/>
        <v>0</v>
      </c>
      <c r="BB835" s="73">
        <f t="shared" si="110"/>
        <v>0</v>
      </c>
      <c r="BC835" s="72" t="s">
        <v>137</v>
      </c>
      <c r="BF835" s="5">
        <f>SUM(AJ835:AL835)/$BG$5</f>
        <v>71</v>
      </c>
      <c r="BG835" s="5">
        <f>SUM(AM835:AO835,AY835)/$BG$5</f>
        <v>13</v>
      </c>
      <c r="BH835" s="5">
        <f>SUM(AP835:AR835,AZ835)/$BG$5</f>
        <v>2</v>
      </c>
      <c r="BI835" s="5">
        <f>SUM(AS835:AU835,BA835)/$BG$5</f>
        <v>14</v>
      </c>
      <c r="BJ835" s="5">
        <f>SUM(AV835:AX835,BB835)/$BG$5</f>
        <v>2</v>
      </c>
    </row>
    <row r="836" spans="2:62" ht="37.5" thickBot="1" x14ac:dyDescent="0.3">
      <c r="B836" s="71"/>
      <c r="C836" s="70"/>
      <c r="D836" s="69"/>
      <c r="E836" s="68"/>
      <c r="F836" s="68"/>
      <c r="G836" s="67"/>
      <c r="H836" s="66"/>
      <c r="I836" s="64"/>
      <c r="J836" s="64"/>
      <c r="K836" s="65"/>
      <c r="L836" s="64"/>
      <c r="M836" s="62"/>
      <c r="N836" s="64"/>
      <c r="O836" s="62"/>
      <c r="P836" s="64"/>
      <c r="Q836" s="62"/>
      <c r="R836" s="64"/>
      <c r="S836" s="62"/>
      <c r="T836" s="64"/>
      <c r="U836" s="62"/>
      <c r="V836" s="64"/>
      <c r="W836" s="62"/>
      <c r="X836" s="64"/>
      <c r="Y836" s="62"/>
      <c r="Z836" s="64"/>
      <c r="AA836" s="62"/>
      <c r="AB836" s="63"/>
      <c r="AC836" s="62"/>
      <c r="AD836" s="62"/>
      <c r="AE836" s="62"/>
      <c r="AF836" s="61"/>
      <c r="AG836" s="61"/>
      <c r="AH836" s="60"/>
      <c r="AI836" s="59" t="s">
        <v>136</v>
      </c>
      <c r="AJ836" s="214">
        <f t="shared" ref="AJ836:BB836" si="111">AJ835/1</f>
        <v>71</v>
      </c>
      <c r="AK836" s="213">
        <f t="shared" si="111"/>
        <v>0</v>
      </c>
      <c r="AL836" s="212">
        <f t="shared" si="111"/>
        <v>0</v>
      </c>
      <c r="AM836" s="214">
        <f t="shared" si="111"/>
        <v>13</v>
      </c>
      <c r="AN836" s="213">
        <f t="shared" si="111"/>
        <v>0</v>
      </c>
      <c r="AO836" s="212">
        <f t="shared" si="111"/>
        <v>0</v>
      </c>
      <c r="AP836" s="214">
        <f t="shared" si="111"/>
        <v>2</v>
      </c>
      <c r="AQ836" s="213">
        <f t="shared" si="111"/>
        <v>0</v>
      </c>
      <c r="AR836" s="212">
        <f t="shared" si="111"/>
        <v>0</v>
      </c>
      <c r="AS836" s="214">
        <f t="shared" si="111"/>
        <v>14</v>
      </c>
      <c r="AT836" s="213">
        <f t="shared" si="111"/>
        <v>0</v>
      </c>
      <c r="AU836" s="212">
        <f t="shared" si="111"/>
        <v>0</v>
      </c>
      <c r="AV836" s="214">
        <f t="shared" si="111"/>
        <v>2</v>
      </c>
      <c r="AW836" s="213">
        <f t="shared" si="111"/>
        <v>0</v>
      </c>
      <c r="AX836" s="212">
        <f t="shared" si="111"/>
        <v>0</v>
      </c>
      <c r="AY836" s="211">
        <f t="shared" si="111"/>
        <v>0</v>
      </c>
      <c r="AZ836" s="210">
        <f t="shared" si="111"/>
        <v>0</v>
      </c>
      <c r="BA836" s="210">
        <f t="shared" si="111"/>
        <v>0</v>
      </c>
      <c r="BB836" s="209">
        <f t="shared" si="111"/>
        <v>0</v>
      </c>
      <c r="BC836" s="52" t="s">
        <v>135</v>
      </c>
    </row>
    <row r="837" spans="2:62" ht="28.15" customHeight="1" x14ac:dyDescent="0.2">
      <c r="B837" s="30"/>
      <c r="C837" s="242">
        <v>1</v>
      </c>
      <c r="D837" s="44"/>
      <c r="E837" s="43"/>
      <c r="F837" s="43"/>
      <c r="G837" s="42"/>
      <c r="H837" s="223" t="s">
        <v>134</v>
      </c>
      <c r="I837" s="246">
        <v>107</v>
      </c>
      <c r="J837" s="246">
        <v>36</v>
      </c>
      <c r="K837" s="246">
        <v>8</v>
      </c>
      <c r="L837" s="41" t="s">
        <v>133</v>
      </c>
      <c r="M837" s="40" t="s">
        <v>104</v>
      </c>
      <c r="N837" s="41" t="s">
        <v>131</v>
      </c>
      <c r="O837" s="40" t="s">
        <v>186</v>
      </c>
      <c r="P837" s="41" t="s">
        <v>130</v>
      </c>
      <c r="Q837" s="40" t="s">
        <v>417</v>
      </c>
      <c r="R837" s="41" t="s">
        <v>129</v>
      </c>
      <c r="S837" s="40" t="s">
        <v>773</v>
      </c>
      <c r="T837" s="41" t="s">
        <v>128</v>
      </c>
      <c r="U837" s="40" t="s">
        <v>618</v>
      </c>
      <c r="V837" s="41" t="s">
        <v>127</v>
      </c>
      <c r="W837" s="40" t="s">
        <v>187</v>
      </c>
      <c r="X837" s="41" t="s">
        <v>126</v>
      </c>
      <c r="Y837" s="40" t="s">
        <v>113</v>
      </c>
      <c r="Z837" s="41" t="s">
        <v>125</v>
      </c>
      <c r="AA837" s="40"/>
      <c r="AB837" s="39"/>
      <c r="AC837" s="40"/>
      <c r="AD837" s="39"/>
      <c r="AE837" s="38"/>
      <c r="AF837" s="250"/>
      <c r="AG837" s="250"/>
      <c r="AH837" s="37"/>
      <c r="AI837" s="11"/>
      <c r="AJ837" s="233">
        <f>SUMPRODUCT(LEN($M837:$AA840)-LEN(SUBSTITUTE($M837:$AA840,"A", "")))</f>
        <v>71</v>
      </c>
      <c r="AK837" s="239">
        <f>SUMPRODUCT(LEN($AD837:$AD840)-LEN(SUBSTITUTE($AD837:$AD840,"A", "")))</f>
        <v>0</v>
      </c>
      <c r="AL837" s="230">
        <f>SUMPRODUCT(LEN($AC837:$AC840)-LEN(SUBSTITUTE($AC837:$AC840,"A", "")))</f>
        <v>0</v>
      </c>
      <c r="AM837" s="233">
        <f>SUMPRODUCT(LEN($M837:$AA840)-LEN(SUBSTITUTE($M837:$AA840,"S", "")))</f>
        <v>13</v>
      </c>
      <c r="AN837" s="239">
        <f>SUMPRODUCT(LEN($AD837:$AD840)-LEN(SUBSTITUTE($AD837:$AD840,"S", "")))</f>
        <v>0</v>
      </c>
      <c r="AO837" s="230">
        <f>SUMPRODUCT(LEN($AC837:$AC840)-LEN(SUBSTITUTE($AC837:$AC840,"S", "")))</f>
        <v>0</v>
      </c>
      <c r="AP837" s="233">
        <f>SUMPRODUCT(LEN($M837:$AA840)-LEN(SUBSTITUTE($M837:$AA840,"F", "")))</f>
        <v>2</v>
      </c>
      <c r="AQ837" s="239">
        <f>SUMPRODUCT(LEN($AD837:$AD840)-LEN(SUBSTITUTE($AD837:$AD840,"F", "")))</f>
        <v>0</v>
      </c>
      <c r="AR837" s="230">
        <f>SUMPRODUCT(LEN($AC837:$AC840)-LEN(SUBSTITUTE($AC837:$AC840,"F", "")))</f>
        <v>0</v>
      </c>
      <c r="AS837" s="233">
        <f>SUMPRODUCT(LEN($M837:$AA840)-LEN(SUBSTITUTE($M837:$AA840,"G", "")))</f>
        <v>14</v>
      </c>
      <c r="AT837" s="239">
        <f>SUMPRODUCT(LEN($AD837:$AD840)-LEN(SUBSTITUTE($AD837:$AD840,"G", "")))</f>
        <v>0</v>
      </c>
      <c r="AU837" s="230">
        <f>SUMPRODUCT(LEN($AC837:$AC840)-LEN(SUBSTITUTE($AC837:$AC840,"G", "")))</f>
        <v>0</v>
      </c>
      <c r="AV837" s="233">
        <f>SUMPRODUCT(LEN($L837:$AA840)-LEN(SUBSTITUTE($L837:$AA840,"M", "")))</f>
        <v>2</v>
      </c>
      <c r="AW837" s="236">
        <f>SUMPRODUCT(LEN($AD837:$AD840)-LEN(SUBSTITUTE($AD837:$AD840,"M", "")))</f>
        <v>0</v>
      </c>
      <c r="AX837" s="269">
        <f>SUMPRODUCT(LEN($AC837:$AC840)-LEN(SUBSTITUTE($AC837:$AC840,"M", "")))</f>
        <v>0</v>
      </c>
      <c r="AY837" s="291">
        <f>SUMPRODUCT(LEN($AE837:$AE840)-LEN(SUBSTITUTE($AE837:$AE840,"S", "")))</f>
        <v>0</v>
      </c>
      <c r="AZ837" s="227">
        <f>SUMPRODUCT(LEN($AE837:$AE840)-LEN(SUBSTITUTE($AE837:$AE840,"F", "")))</f>
        <v>0</v>
      </c>
      <c r="BA837" s="227">
        <f>SUMPRODUCT(LEN($AE837:$AE840)-LEN(SUBSTITUTE($AE837:$AE840,"G", "")))</f>
        <v>0</v>
      </c>
      <c r="BB837" s="294">
        <f>SUMPRODUCT(LEN($AE837:$AE840)-LEN(SUBSTITUTE($AE837:$AE840,"M", "")))</f>
        <v>0</v>
      </c>
    </row>
    <row r="838" spans="2:62" ht="28.15" customHeight="1" thickBot="1" x14ac:dyDescent="0.25">
      <c r="B838" s="30"/>
      <c r="C838" s="243"/>
      <c r="D838" s="36"/>
      <c r="E838" s="35"/>
      <c r="F838" s="35"/>
      <c r="G838" s="34"/>
      <c r="H838" s="224"/>
      <c r="I838" s="247"/>
      <c r="J838" s="247"/>
      <c r="K838" s="247"/>
      <c r="L838" s="33" t="s">
        <v>123</v>
      </c>
      <c r="M838" s="32" t="s">
        <v>1273</v>
      </c>
      <c r="N838" s="33" t="s">
        <v>122</v>
      </c>
      <c r="O838" s="32" t="s">
        <v>132</v>
      </c>
      <c r="P838" s="33" t="s">
        <v>120</v>
      </c>
      <c r="Q838" s="32" t="s">
        <v>649</v>
      </c>
      <c r="R838" s="33" t="s">
        <v>119</v>
      </c>
      <c r="S838" s="32" t="s">
        <v>417</v>
      </c>
      <c r="T838" s="33" t="s">
        <v>118</v>
      </c>
      <c r="U838" s="32" t="s">
        <v>623</v>
      </c>
      <c r="V838" s="33" t="s">
        <v>117</v>
      </c>
      <c r="W838" s="32" t="s">
        <v>399</v>
      </c>
      <c r="X838" s="33" t="s">
        <v>116</v>
      </c>
      <c r="Y838" s="32" t="s">
        <v>121</v>
      </c>
      <c r="Z838" s="33" t="s">
        <v>115</v>
      </c>
      <c r="AA838" s="32"/>
      <c r="AB838" s="31"/>
      <c r="AC838" s="32"/>
      <c r="AD838" s="31"/>
      <c r="AE838" s="23"/>
      <c r="AF838" s="251"/>
      <c r="AG838" s="251"/>
      <c r="AH838" s="22"/>
      <c r="AI838" s="11"/>
      <c r="AJ838" s="265"/>
      <c r="AK838" s="267"/>
      <c r="AL838" s="263"/>
      <c r="AM838" s="265"/>
      <c r="AN838" s="267"/>
      <c r="AO838" s="263"/>
      <c r="AP838" s="265"/>
      <c r="AQ838" s="267"/>
      <c r="AR838" s="263"/>
      <c r="AS838" s="265"/>
      <c r="AT838" s="267"/>
      <c r="AU838" s="263"/>
      <c r="AV838" s="265"/>
      <c r="AW838" s="275"/>
      <c r="AX838" s="270"/>
      <c r="AY838" s="292"/>
      <c r="AZ838" s="228"/>
      <c r="BA838" s="228"/>
      <c r="BB838" s="295"/>
    </row>
    <row r="839" spans="2:62" ht="28.15" customHeight="1" x14ac:dyDescent="0.2">
      <c r="B839" s="30"/>
      <c r="C839" s="244"/>
      <c r="D839" s="29"/>
      <c r="E839" s="28"/>
      <c r="F839" s="28"/>
      <c r="G839" s="27"/>
      <c r="H839" s="225">
        <v>236</v>
      </c>
      <c r="I839" s="248"/>
      <c r="J839" s="248"/>
      <c r="K839" s="248"/>
      <c r="L839" s="26" t="s">
        <v>114</v>
      </c>
      <c r="M839" s="25" t="s">
        <v>501</v>
      </c>
      <c r="N839" s="26" t="s">
        <v>112</v>
      </c>
      <c r="O839" s="25" t="s">
        <v>1620</v>
      </c>
      <c r="P839" s="26" t="s">
        <v>111</v>
      </c>
      <c r="Q839" s="25" t="s">
        <v>1619</v>
      </c>
      <c r="R839" s="26" t="s">
        <v>110</v>
      </c>
      <c r="S839" s="25" t="s">
        <v>377</v>
      </c>
      <c r="T839" s="26" t="s">
        <v>109</v>
      </c>
      <c r="U839" s="25" t="s">
        <v>1618</v>
      </c>
      <c r="V839" s="26" t="s">
        <v>108</v>
      </c>
      <c r="W839" s="25" t="s">
        <v>217</v>
      </c>
      <c r="X839" s="26" t="s">
        <v>107</v>
      </c>
      <c r="Y839" s="25" t="s">
        <v>121</v>
      </c>
      <c r="Z839" s="26" t="s">
        <v>106</v>
      </c>
      <c r="AA839" s="25"/>
      <c r="AB839" s="24"/>
      <c r="AC839" s="25"/>
      <c r="AD839" s="24"/>
      <c r="AE839" s="23"/>
      <c r="AF839" s="251"/>
      <c r="AG839" s="251"/>
      <c r="AH839" s="22"/>
      <c r="AI839" s="11"/>
      <c r="AJ839" s="265"/>
      <c r="AK839" s="267"/>
      <c r="AL839" s="263"/>
      <c r="AM839" s="265"/>
      <c r="AN839" s="267"/>
      <c r="AO839" s="263"/>
      <c r="AP839" s="265"/>
      <c r="AQ839" s="267"/>
      <c r="AR839" s="263"/>
      <c r="AS839" s="265"/>
      <c r="AT839" s="267"/>
      <c r="AU839" s="263"/>
      <c r="AV839" s="265"/>
      <c r="AW839" s="275"/>
      <c r="AX839" s="270"/>
      <c r="AY839" s="292"/>
      <c r="AZ839" s="228"/>
      <c r="BA839" s="228"/>
      <c r="BB839" s="295"/>
    </row>
    <row r="840" spans="2:62" ht="28.15" customHeight="1" thickBot="1" x14ac:dyDescent="0.25">
      <c r="B840" s="30"/>
      <c r="C840" s="253"/>
      <c r="D840" s="51"/>
      <c r="E840" s="50"/>
      <c r="F840" s="50"/>
      <c r="G840" s="49"/>
      <c r="H840" s="226"/>
      <c r="I840" s="254"/>
      <c r="J840" s="254"/>
      <c r="K840" s="254"/>
      <c r="L840" s="48" t="s">
        <v>105</v>
      </c>
      <c r="M840" s="47" t="s">
        <v>186</v>
      </c>
      <c r="N840" s="48" t="s">
        <v>103</v>
      </c>
      <c r="O840" s="47" t="s">
        <v>1368</v>
      </c>
      <c r="P840" s="48" t="s">
        <v>102</v>
      </c>
      <c r="Q840" s="47" t="s">
        <v>462</v>
      </c>
      <c r="R840" s="48" t="s">
        <v>101</v>
      </c>
      <c r="S840" s="47" t="s">
        <v>417</v>
      </c>
      <c r="T840" s="48">
        <v>20</v>
      </c>
      <c r="U840" s="47" t="s">
        <v>1617</v>
      </c>
      <c r="V840" s="48" t="s">
        <v>100</v>
      </c>
      <c r="W840" s="47" t="s">
        <v>113</v>
      </c>
      <c r="X840" s="48" t="s">
        <v>99</v>
      </c>
      <c r="Y840" s="47" t="s">
        <v>121</v>
      </c>
      <c r="Z840" s="48" t="s">
        <v>98</v>
      </c>
      <c r="AA840" s="47"/>
      <c r="AB840" s="16"/>
      <c r="AC840" s="47"/>
      <c r="AD840" s="16"/>
      <c r="AE840" s="46"/>
      <c r="AF840" s="255"/>
      <c r="AG840" s="255"/>
      <c r="AH840" s="45"/>
      <c r="AI840" s="11"/>
      <c r="AJ840" s="266"/>
      <c r="AK840" s="268"/>
      <c r="AL840" s="264"/>
      <c r="AM840" s="266"/>
      <c r="AN840" s="268"/>
      <c r="AO840" s="264"/>
      <c r="AP840" s="266"/>
      <c r="AQ840" s="268"/>
      <c r="AR840" s="264"/>
      <c r="AS840" s="266"/>
      <c r="AT840" s="268"/>
      <c r="AU840" s="264"/>
      <c r="AV840" s="266"/>
      <c r="AW840" s="276"/>
      <c r="AX840" s="271"/>
      <c r="AY840" s="293"/>
      <c r="AZ840" s="229"/>
      <c r="BA840" s="229"/>
      <c r="BB840" s="296"/>
    </row>
    <row r="841" spans="2:62" ht="28.15" customHeight="1" x14ac:dyDescent="0.2">
      <c r="B841" s="30"/>
      <c r="C841" s="242">
        <v>2</v>
      </c>
      <c r="D841" s="44"/>
      <c r="E841" s="43"/>
      <c r="F841" s="43"/>
      <c r="G841" s="42"/>
      <c r="H841" s="223"/>
      <c r="I841" s="246"/>
      <c r="J841" s="246"/>
      <c r="K841" s="246"/>
      <c r="L841" s="41" t="s">
        <v>133</v>
      </c>
      <c r="M841" s="40"/>
      <c r="N841" s="41" t="s">
        <v>131</v>
      </c>
      <c r="O841" s="40"/>
      <c r="P841" s="41" t="s">
        <v>130</v>
      </c>
      <c r="Q841" s="40"/>
      <c r="R841" s="41" t="s">
        <v>129</v>
      </c>
      <c r="S841" s="40"/>
      <c r="T841" s="41" t="s">
        <v>128</v>
      </c>
      <c r="U841" s="40"/>
      <c r="V841" s="41" t="s">
        <v>127</v>
      </c>
      <c r="W841" s="40"/>
      <c r="X841" s="41" t="s">
        <v>126</v>
      </c>
      <c r="Y841" s="40"/>
      <c r="Z841" s="41" t="s">
        <v>125</v>
      </c>
      <c r="AA841" s="40"/>
      <c r="AB841" s="39"/>
      <c r="AC841" s="40"/>
      <c r="AD841" s="39"/>
      <c r="AE841" s="38"/>
      <c r="AF841" s="250"/>
      <c r="AG841" s="250"/>
      <c r="AH841" s="37"/>
      <c r="AI841" s="11"/>
      <c r="AJ841" s="233">
        <f>SUMPRODUCT(LEN($M841:$AA844)-LEN(SUBSTITUTE($M841:$AA844,"A", "")))</f>
        <v>0</v>
      </c>
      <c r="AK841" s="239">
        <f>SUMPRODUCT(LEN($AD841:$AD844)-LEN(SUBSTITUTE($AD841:$AD844,"A", "")))</f>
        <v>0</v>
      </c>
      <c r="AL841" s="230">
        <f>SUMPRODUCT(LEN($AC841:$AC844)-LEN(SUBSTITUTE($AC841:$AC844,"A", "")))</f>
        <v>0</v>
      </c>
      <c r="AM841" s="233">
        <f>SUMPRODUCT(LEN($M841:$AA844)-LEN(SUBSTITUTE($M841:$AA844,"S", "")))</f>
        <v>0</v>
      </c>
      <c r="AN841" s="239">
        <f>SUMPRODUCT(LEN($AD841:$AD844)-LEN(SUBSTITUTE($AD841:$AD844,"S", "")))</f>
        <v>0</v>
      </c>
      <c r="AO841" s="230">
        <f>SUMPRODUCT(LEN($AC841:$AC844)-LEN(SUBSTITUTE($AC841:$AC844,"S", "")))</f>
        <v>0</v>
      </c>
      <c r="AP841" s="233">
        <f>SUMPRODUCT(LEN($M841:$AA844)-LEN(SUBSTITUTE($M841:$AA844,"F", "")))</f>
        <v>0</v>
      </c>
      <c r="AQ841" s="239">
        <f>SUMPRODUCT(LEN($AD841:$AD844)-LEN(SUBSTITUTE($AD841:$AD844,"F", "")))</f>
        <v>0</v>
      </c>
      <c r="AR841" s="230">
        <f>SUMPRODUCT(LEN($AC841:$AC844)-LEN(SUBSTITUTE($AC841:$AC844,"F", "")))</f>
        <v>0</v>
      </c>
      <c r="AS841" s="233">
        <f>SUMPRODUCT(LEN($M841:$AA844)-LEN(SUBSTITUTE($M841:$AA844,"G", "")))</f>
        <v>0</v>
      </c>
      <c r="AT841" s="239">
        <f>SUMPRODUCT(LEN($AD841:$AD844)-LEN(SUBSTITUTE($AD841:$AD844,"G", "")))</f>
        <v>0</v>
      </c>
      <c r="AU841" s="230">
        <f>SUMPRODUCT(LEN($AC841:$AC844)-LEN(SUBSTITUTE($AC841:$AC844,"G", "")))</f>
        <v>0</v>
      </c>
      <c r="AV841" s="233">
        <f>SUMPRODUCT(LEN($L841:$AA844)-LEN(SUBSTITUTE($L841:$AA844,"M", "")))</f>
        <v>0</v>
      </c>
      <c r="AW841" s="236">
        <f>SUMPRODUCT(LEN($AD841:$AD844)-LEN(SUBSTITUTE($AD841:$AD844,"M", "")))</f>
        <v>0</v>
      </c>
      <c r="AX841" s="269">
        <f>SUMPRODUCT(LEN($AC841:$AC844)-LEN(SUBSTITUTE($AC841:$AC844,"M", "")))</f>
        <v>0</v>
      </c>
      <c r="AY841" s="291">
        <f>SUMPRODUCT(LEN($AE841:$AE844)-LEN(SUBSTITUTE($AE841:$AE844,"S", "")))</f>
        <v>0</v>
      </c>
      <c r="AZ841" s="227">
        <f>SUMPRODUCT(LEN($AE841:$AE844)-LEN(SUBSTITUTE($AE841:$AE844,"F", "")))</f>
        <v>0</v>
      </c>
      <c r="BA841" s="227">
        <f>SUMPRODUCT(LEN($AE841:$AE844)-LEN(SUBSTITUTE($AE841:$AE844,"G", "")))</f>
        <v>0</v>
      </c>
      <c r="BB841" s="294">
        <f>SUMPRODUCT(LEN($AE841:$AE844)-LEN(SUBSTITUTE($AE841:$AE844,"M", "")))</f>
        <v>0</v>
      </c>
    </row>
    <row r="842" spans="2:62" ht="28.15" customHeight="1" thickBot="1" x14ac:dyDescent="0.25">
      <c r="B842" s="30"/>
      <c r="C842" s="243"/>
      <c r="D842" s="36"/>
      <c r="E842" s="35"/>
      <c r="F842" s="35"/>
      <c r="G842" s="34"/>
      <c r="H842" s="224"/>
      <c r="I842" s="247"/>
      <c r="J842" s="247"/>
      <c r="K842" s="247"/>
      <c r="L842" s="33" t="s">
        <v>123</v>
      </c>
      <c r="M842" s="32"/>
      <c r="N842" s="33" t="s">
        <v>122</v>
      </c>
      <c r="O842" s="32"/>
      <c r="P842" s="33" t="s">
        <v>120</v>
      </c>
      <c r="Q842" s="32"/>
      <c r="R842" s="33" t="s">
        <v>119</v>
      </c>
      <c r="S842" s="32"/>
      <c r="T842" s="33" t="s">
        <v>118</v>
      </c>
      <c r="U842" s="32"/>
      <c r="V842" s="33" t="s">
        <v>117</v>
      </c>
      <c r="W842" s="32"/>
      <c r="X842" s="33" t="s">
        <v>116</v>
      </c>
      <c r="Y842" s="32"/>
      <c r="Z842" s="33" t="s">
        <v>115</v>
      </c>
      <c r="AA842" s="32"/>
      <c r="AB842" s="31"/>
      <c r="AC842" s="32"/>
      <c r="AD842" s="31"/>
      <c r="AE842" s="23"/>
      <c r="AF842" s="251"/>
      <c r="AG842" s="251"/>
      <c r="AH842" s="22"/>
      <c r="AI842" s="11"/>
      <c r="AJ842" s="265"/>
      <c r="AK842" s="267"/>
      <c r="AL842" s="263"/>
      <c r="AM842" s="265"/>
      <c r="AN842" s="267"/>
      <c r="AO842" s="263"/>
      <c r="AP842" s="265"/>
      <c r="AQ842" s="267"/>
      <c r="AR842" s="263"/>
      <c r="AS842" s="265"/>
      <c r="AT842" s="267"/>
      <c r="AU842" s="263"/>
      <c r="AV842" s="265"/>
      <c r="AW842" s="275"/>
      <c r="AX842" s="270"/>
      <c r="AY842" s="292"/>
      <c r="AZ842" s="228"/>
      <c r="BA842" s="228"/>
      <c r="BB842" s="295"/>
    </row>
    <row r="843" spans="2:62" ht="28.15" customHeight="1" x14ac:dyDescent="0.2">
      <c r="B843" s="30"/>
      <c r="C843" s="244"/>
      <c r="D843" s="29"/>
      <c r="E843" s="28"/>
      <c r="F843" s="28"/>
      <c r="G843" s="27"/>
      <c r="H843" s="225"/>
      <c r="I843" s="248"/>
      <c r="J843" s="248"/>
      <c r="K843" s="248"/>
      <c r="L843" s="26" t="s">
        <v>114</v>
      </c>
      <c r="M843" s="25"/>
      <c r="N843" s="26" t="s">
        <v>112</v>
      </c>
      <c r="O843" s="25"/>
      <c r="P843" s="26" t="s">
        <v>111</v>
      </c>
      <c r="Q843" s="25"/>
      <c r="R843" s="26" t="s">
        <v>110</v>
      </c>
      <c r="S843" s="25"/>
      <c r="T843" s="26" t="s">
        <v>109</v>
      </c>
      <c r="U843" s="25"/>
      <c r="V843" s="26" t="s">
        <v>108</v>
      </c>
      <c r="W843" s="25"/>
      <c r="X843" s="26" t="s">
        <v>107</v>
      </c>
      <c r="Y843" s="25"/>
      <c r="Z843" s="26" t="s">
        <v>106</v>
      </c>
      <c r="AA843" s="25"/>
      <c r="AB843" s="24"/>
      <c r="AC843" s="25"/>
      <c r="AD843" s="24"/>
      <c r="AE843" s="23"/>
      <c r="AF843" s="251"/>
      <c r="AG843" s="251"/>
      <c r="AH843" s="22"/>
      <c r="AI843" s="11"/>
      <c r="AJ843" s="265"/>
      <c r="AK843" s="267"/>
      <c r="AL843" s="263"/>
      <c r="AM843" s="265"/>
      <c r="AN843" s="267"/>
      <c r="AO843" s="263"/>
      <c r="AP843" s="265"/>
      <c r="AQ843" s="267"/>
      <c r="AR843" s="263"/>
      <c r="AS843" s="265"/>
      <c r="AT843" s="267"/>
      <c r="AU843" s="263"/>
      <c r="AV843" s="265"/>
      <c r="AW843" s="275"/>
      <c r="AX843" s="270"/>
      <c r="AY843" s="292"/>
      <c r="AZ843" s="228"/>
      <c r="BA843" s="228"/>
      <c r="BB843" s="295"/>
    </row>
    <row r="844" spans="2:62" ht="28.15" customHeight="1" thickBot="1" x14ac:dyDescent="0.25">
      <c r="B844" s="30"/>
      <c r="C844" s="253"/>
      <c r="D844" s="51"/>
      <c r="E844" s="50"/>
      <c r="F844" s="50"/>
      <c r="G844" s="49"/>
      <c r="H844" s="226"/>
      <c r="I844" s="254"/>
      <c r="J844" s="254"/>
      <c r="K844" s="254"/>
      <c r="L844" s="48" t="s">
        <v>105</v>
      </c>
      <c r="M844" s="47"/>
      <c r="N844" s="48" t="s">
        <v>103</v>
      </c>
      <c r="O844" s="47"/>
      <c r="P844" s="48" t="s">
        <v>102</v>
      </c>
      <c r="Q844" s="47"/>
      <c r="R844" s="48" t="s">
        <v>101</v>
      </c>
      <c r="S844" s="47"/>
      <c r="T844" s="48">
        <v>20</v>
      </c>
      <c r="U844" s="47"/>
      <c r="V844" s="48" t="s">
        <v>100</v>
      </c>
      <c r="W844" s="47"/>
      <c r="X844" s="48" t="s">
        <v>99</v>
      </c>
      <c r="Y844" s="47"/>
      <c r="Z844" s="48" t="s">
        <v>98</v>
      </c>
      <c r="AA844" s="47"/>
      <c r="AB844" s="16"/>
      <c r="AC844" s="47"/>
      <c r="AD844" s="16"/>
      <c r="AE844" s="46"/>
      <c r="AF844" s="255"/>
      <c r="AG844" s="255"/>
      <c r="AH844" s="45"/>
      <c r="AI844" s="11"/>
      <c r="AJ844" s="266"/>
      <c r="AK844" s="268"/>
      <c r="AL844" s="264"/>
      <c r="AM844" s="266"/>
      <c r="AN844" s="268"/>
      <c r="AO844" s="264"/>
      <c r="AP844" s="266"/>
      <c r="AQ844" s="268"/>
      <c r="AR844" s="264"/>
      <c r="AS844" s="266"/>
      <c r="AT844" s="268"/>
      <c r="AU844" s="264"/>
      <c r="AV844" s="266"/>
      <c r="AW844" s="276"/>
      <c r="AX844" s="271"/>
      <c r="AY844" s="293"/>
      <c r="AZ844" s="229"/>
      <c r="BA844" s="229"/>
      <c r="BB844" s="296"/>
    </row>
    <row r="845" spans="2:62" ht="28.15" customHeight="1" x14ac:dyDescent="0.2">
      <c r="B845" s="30"/>
      <c r="C845" s="242">
        <v>3</v>
      </c>
      <c r="D845" s="44"/>
      <c r="E845" s="43"/>
      <c r="F845" s="43"/>
      <c r="G845" s="42"/>
      <c r="H845" s="223"/>
      <c r="I845" s="246"/>
      <c r="J845" s="246"/>
      <c r="K845" s="246"/>
      <c r="L845" s="41" t="s">
        <v>133</v>
      </c>
      <c r="M845" s="40"/>
      <c r="N845" s="41" t="s">
        <v>131</v>
      </c>
      <c r="O845" s="40"/>
      <c r="P845" s="41" t="s">
        <v>130</v>
      </c>
      <c r="Q845" s="40"/>
      <c r="R845" s="41" t="s">
        <v>129</v>
      </c>
      <c r="S845" s="40"/>
      <c r="T845" s="41" t="s">
        <v>128</v>
      </c>
      <c r="U845" s="40"/>
      <c r="V845" s="41" t="s">
        <v>127</v>
      </c>
      <c r="W845" s="40"/>
      <c r="X845" s="41" t="s">
        <v>126</v>
      </c>
      <c r="Y845" s="40"/>
      <c r="Z845" s="41" t="s">
        <v>125</v>
      </c>
      <c r="AA845" s="40"/>
      <c r="AB845" s="39"/>
      <c r="AC845" s="40"/>
      <c r="AD845" s="39"/>
      <c r="AE845" s="38"/>
      <c r="AF845" s="250"/>
      <c r="AG845" s="250"/>
      <c r="AH845" s="37"/>
      <c r="AI845" s="11"/>
      <c r="AJ845" s="233">
        <f>SUMPRODUCT(LEN($M845:$AA848)-LEN(SUBSTITUTE($M845:$AA848,"A", "")))</f>
        <v>0</v>
      </c>
      <c r="AK845" s="239">
        <f>SUMPRODUCT(LEN($AD845:$AD848)-LEN(SUBSTITUTE($AD845:$AD848,"A", "")))</f>
        <v>0</v>
      </c>
      <c r="AL845" s="230">
        <f>SUMPRODUCT(LEN($AC845:$AC848)-LEN(SUBSTITUTE($AC845:$AC848,"A", "")))</f>
        <v>0</v>
      </c>
      <c r="AM845" s="233">
        <f>SUMPRODUCT(LEN($M845:$AA848)-LEN(SUBSTITUTE($M845:$AA848,"S", "")))</f>
        <v>0</v>
      </c>
      <c r="AN845" s="239">
        <f>SUMPRODUCT(LEN($AD845:$AD848)-LEN(SUBSTITUTE($AD845:$AD848,"S", "")))</f>
        <v>0</v>
      </c>
      <c r="AO845" s="230">
        <f>SUMPRODUCT(LEN($AC845:$AC848)-LEN(SUBSTITUTE($AC845:$AC848,"S", "")))</f>
        <v>0</v>
      </c>
      <c r="AP845" s="233">
        <f>SUMPRODUCT(LEN($M845:$AA848)-LEN(SUBSTITUTE($M845:$AA848,"F", "")))</f>
        <v>0</v>
      </c>
      <c r="AQ845" s="239">
        <f>SUMPRODUCT(LEN($AD845:$AD848)-LEN(SUBSTITUTE($AD845:$AD848,"F", "")))</f>
        <v>0</v>
      </c>
      <c r="AR845" s="230">
        <f>SUMPRODUCT(LEN($AC845:$AC848)-LEN(SUBSTITUTE($AC845:$AC848,"F", "")))</f>
        <v>0</v>
      </c>
      <c r="AS845" s="233">
        <f>SUMPRODUCT(LEN($M845:$AA848)-LEN(SUBSTITUTE($M845:$AA848,"G", "")))</f>
        <v>0</v>
      </c>
      <c r="AT845" s="239">
        <f>SUMPRODUCT(LEN($AD845:$AD848)-LEN(SUBSTITUTE($AD845:$AD848,"G", "")))</f>
        <v>0</v>
      </c>
      <c r="AU845" s="230">
        <f>SUMPRODUCT(LEN($AC845:$AC848)-LEN(SUBSTITUTE($AC845:$AC848,"G", "")))</f>
        <v>0</v>
      </c>
      <c r="AV845" s="233">
        <f>SUMPRODUCT(LEN($L845:$AA848)-LEN(SUBSTITUTE($L845:$AA848,"M", "")))</f>
        <v>0</v>
      </c>
      <c r="AW845" s="236">
        <f>SUMPRODUCT(LEN($AD845:$AD848)-LEN(SUBSTITUTE($AD845:$AD848,"M", "")))</f>
        <v>0</v>
      </c>
      <c r="AX845" s="269">
        <f>SUMPRODUCT(LEN($AC845:$AC848)-LEN(SUBSTITUTE($AC845:$AC848,"M", "")))</f>
        <v>0</v>
      </c>
      <c r="AY845" s="291">
        <f>SUMPRODUCT(LEN($AE845:$AE848)-LEN(SUBSTITUTE($AE845:$AE848,"S", "")))</f>
        <v>0</v>
      </c>
      <c r="AZ845" s="227">
        <f>SUMPRODUCT(LEN($AE845:$AE848)-LEN(SUBSTITUTE($AE845:$AE848,"F", "")))</f>
        <v>0</v>
      </c>
      <c r="BA845" s="227">
        <f>SUMPRODUCT(LEN($AE845:$AE848)-LEN(SUBSTITUTE($AE845:$AE848,"G", "")))</f>
        <v>0</v>
      </c>
      <c r="BB845" s="294">
        <f>SUMPRODUCT(LEN($AE845:$AE848)-LEN(SUBSTITUTE($AE845:$AE848,"M", "")))</f>
        <v>0</v>
      </c>
    </row>
    <row r="846" spans="2:62" ht="28.15" customHeight="1" thickBot="1" x14ac:dyDescent="0.25">
      <c r="B846" s="30"/>
      <c r="C846" s="243"/>
      <c r="D846" s="36"/>
      <c r="E846" s="35"/>
      <c r="F846" s="35"/>
      <c r="G846" s="34"/>
      <c r="H846" s="224"/>
      <c r="I846" s="247"/>
      <c r="J846" s="247"/>
      <c r="K846" s="247"/>
      <c r="L846" s="33" t="s">
        <v>123</v>
      </c>
      <c r="M846" s="32"/>
      <c r="N846" s="33" t="s">
        <v>122</v>
      </c>
      <c r="O846" s="32"/>
      <c r="P846" s="33" t="s">
        <v>120</v>
      </c>
      <c r="Q846" s="32"/>
      <c r="R846" s="33" t="s">
        <v>119</v>
      </c>
      <c r="S846" s="32"/>
      <c r="T846" s="33" t="s">
        <v>118</v>
      </c>
      <c r="U846" s="32"/>
      <c r="V846" s="33" t="s">
        <v>117</v>
      </c>
      <c r="W846" s="32"/>
      <c r="X846" s="33" t="s">
        <v>116</v>
      </c>
      <c r="Y846" s="32"/>
      <c r="Z846" s="33" t="s">
        <v>115</v>
      </c>
      <c r="AA846" s="32"/>
      <c r="AB846" s="31"/>
      <c r="AC846" s="32"/>
      <c r="AD846" s="31"/>
      <c r="AE846" s="23"/>
      <c r="AF846" s="251"/>
      <c r="AG846" s="251"/>
      <c r="AH846" s="22"/>
      <c r="AI846" s="11"/>
      <c r="AJ846" s="265"/>
      <c r="AK846" s="267"/>
      <c r="AL846" s="263"/>
      <c r="AM846" s="265"/>
      <c r="AN846" s="267"/>
      <c r="AO846" s="263"/>
      <c r="AP846" s="265"/>
      <c r="AQ846" s="267"/>
      <c r="AR846" s="263"/>
      <c r="AS846" s="265"/>
      <c r="AT846" s="267"/>
      <c r="AU846" s="263"/>
      <c r="AV846" s="265"/>
      <c r="AW846" s="275"/>
      <c r="AX846" s="270"/>
      <c r="AY846" s="292"/>
      <c r="AZ846" s="228"/>
      <c r="BA846" s="228"/>
      <c r="BB846" s="295"/>
    </row>
    <row r="847" spans="2:62" ht="28.15" customHeight="1" x14ac:dyDescent="0.2">
      <c r="B847" s="30"/>
      <c r="C847" s="244"/>
      <c r="D847" s="29"/>
      <c r="E847" s="28"/>
      <c r="F847" s="28"/>
      <c r="G847" s="27"/>
      <c r="H847" s="225"/>
      <c r="I847" s="248"/>
      <c r="J847" s="248"/>
      <c r="K847" s="248"/>
      <c r="L847" s="26" t="s">
        <v>114</v>
      </c>
      <c r="M847" s="25"/>
      <c r="N847" s="26" t="s">
        <v>112</v>
      </c>
      <c r="O847" s="25"/>
      <c r="P847" s="26" t="s">
        <v>111</v>
      </c>
      <c r="Q847" s="25"/>
      <c r="R847" s="26" t="s">
        <v>110</v>
      </c>
      <c r="S847" s="25"/>
      <c r="T847" s="26" t="s">
        <v>109</v>
      </c>
      <c r="U847" s="25"/>
      <c r="V847" s="26" t="s">
        <v>108</v>
      </c>
      <c r="W847" s="25"/>
      <c r="X847" s="26" t="s">
        <v>107</v>
      </c>
      <c r="Y847" s="25"/>
      <c r="Z847" s="26" t="s">
        <v>106</v>
      </c>
      <c r="AA847" s="25"/>
      <c r="AB847" s="24"/>
      <c r="AC847" s="25"/>
      <c r="AD847" s="24"/>
      <c r="AE847" s="23"/>
      <c r="AF847" s="251"/>
      <c r="AG847" s="251"/>
      <c r="AH847" s="22"/>
      <c r="AI847" s="11"/>
      <c r="AJ847" s="265"/>
      <c r="AK847" s="267"/>
      <c r="AL847" s="263"/>
      <c r="AM847" s="265"/>
      <c r="AN847" s="267"/>
      <c r="AO847" s="263"/>
      <c r="AP847" s="265"/>
      <c r="AQ847" s="267"/>
      <c r="AR847" s="263"/>
      <c r="AS847" s="265"/>
      <c r="AT847" s="267"/>
      <c r="AU847" s="263"/>
      <c r="AV847" s="265"/>
      <c r="AW847" s="275"/>
      <c r="AX847" s="270"/>
      <c r="AY847" s="292"/>
      <c r="AZ847" s="228"/>
      <c r="BA847" s="228"/>
      <c r="BB847" s="295"/>
    </row>
    <row r="848" spans="2:62" ht="28.15" customHeight="1" thickBot="1" x14ac:dyDescent="0.25">
      <c r="B848" s="21"/>
      <c r="C848" s="245"/>
      <c r="D848" s="20"/>
      <c r="E848" s="19"/>
      <c r="F848" s="19"/>
      <c r="G848" s="18"/>
      <c r="H848" s="226"/>
      <c r="I848" s="249"/>
      <c r="J848" s="249"/>
      <c r="K848" s="249"/>
      <c r="L848" s="17" t="s">
        <v>105</v>
      </c>
      <c r="M848" s="15"/>
      <c r="N848" s="17" t="s">
        <v>103</v>
      </c>
      <c r="O848" s="15"/>
      <c r="P848" s="17" t="s">
        <v>102</v>
      </c>
      <c r="Q848" s="15"/>
      <c r="R848" s="17" t="s">
        <v>101</v>
      </c>
      <c r="S848" s="15"/>
      <c r="T848" s="17">
        <v>20</v>
      </c>
      <c r="U848" s="15"/>
      <c r="V848" s="17" t="s">
        <v>100</v>
      </c>
      <c r="W848" s="15"/>
      <c r="X848" s="17" t="s">
        <v>99</v>
      </c>
      <c r="Y848" s="15"/>
      <c r="Z848" s="17" t="s">
        <v>98</v>
      </c>
      <c r="AA848" s="15"/>
      <c r="AB848" s="16"/>
      <c r="AC848" s="15"/>
      <c r="AD848" s="14"/>
      <c r="AE848" s="13"/>
      <c r="AF848" s="252"/>
      <c r="AG848" s="252"/>
      <c r="AH848" s="12"/>
      <c r="AI848" s="11"/>
      <c r="AJ848" s="266"/>
      <c r="AK848" s="268"/>
      <c r="AL848" s="264"/>
      <c r="AM848" s="266"/>
      <c r="AN848" s="268"/>
      <c r="AO848" s="264"/>
      <c r="AP848" s="266"/>
      <c r="AQ848" s="268"/>
      <c r="AR848" s="264"/>
      <c r="AS848" s="266"/>
      <c r="AT848" s="268"/>
      <c r="AU848" s="264"/>
      <c r="AV848" s="266"/>
      <c r="AW848" s="276"/>
      <c r="AX848" s="271"/>
      <c r="AY848" s="293"/>
      <c r="AZ848" s="229"/>
      <c r="BA848" s="229"/>
      <c r="BB848" s="296"/>
    </row>
    <row r="849" spans="2:62" ht="85.9" customHeight="1" thickTop="1" thickBot="1" x14ac:dyDescent="0.35">
      <c r="B849" s="105" t="s">
        <v>174</v>
      </c>
      <c r="C849" s="95" t="s">
        <v>173</v>
      </c>
      <c r="D849" s="100" t="s">
        <v>172</v>
      </c>
      <c r="E849" s="104" t="s">
        <v>171</v>
      </c>
      <c r="F849" s="103"/>
      <c r="G849" s="102"/>
      <c r="H849" s="101" t="s">
        <v>170</v>
      </c>
      <c r="I849" s="100" t="s">
        <v>96</v>
      </c>
      <c r="J849" s="100" t="s">
        <v>169</v>
      </c>
      <c r="K849" s="100" t="s">
        <v>97</v>
      </c>
      <c r="L849" s="256" t="s">
        <v>168</v>
      </c>
      <c r="M849" s="262"/>
      <c r="N849" s="256" t="s">
        <v>167</v>
      </c>
      <c r="O849" s="262"/>
      <c r="P849" s="256" t="s">
        <v>167</v>
      </c>
      <c r="Q849" s="257"/>
      <c r="R849" s="256" t="s">
        <v>167</v>
      </c>
      <c r="S849" s="257"/>
      <c r="T849" s="256" t="s">
        <v>167</v>
      </c>
      <c r="U849" s="257"/>
      <c r="V849" s="256" t="s">
        <v>167</v>
      </c>
      <c r="W849" s="257"/>
      <c r="X849" s="256" t="s">
        <v>167</v>
      </c>
      <c r="Y849" s="257"/>
      <c r="Z849" s="256" t="s">
        <v>167</v>
      </c>
      <c r="AA849" s="257"/>
      <c r="AB849" s="261" t="s">
        <v>166</v>
      </c>
      <c r="AC849" s="257"/>
      <c r="AD849" s="101" t="s">
        <v>165</v>
      </c>
      <c r="AE849" s="101" t="s">
        <v>164</v>
      </c>
      <c r="AF849" s="100" t="s">
        <v>163</v>
      </c>
      <c r="AG849" s="100" t="s">
        <v>162</v>
      </c>
      <c r="AH849" s="99" t="s">
        <v>161</v>
      </c>
      <c r="AI849" s="98"/>
      <c r="AJ849" s="96" t="s">
        <v>160</v>
      </c>
      <c r="AK849" s="95" t="s">
        <v>159</v>
      </c>
      <c r="AL849" s="94" t="s">
        <v>158</v>
      </c>
      <c r="AM849" s="96" t="s">
        <v>157</v>
      </c>
      <c r="AN849" s="95" t="s">
        <v>156</v>
      </c>
      <c r="AO849" s="94" t="s">
        <v>155</v>
      </c>
      <c r="AP849" s="96" t="s">
        <v>154</v>
      </c>
      <c r="AQ849" s="95" t="s">
        <v>153</v>
      </c>
      <c r="AR849" s="97" t="s">
        <v>152</v>
      </c>
      <c r="AS849" s="96" t="s">
        <v>151</v>
      </c>
      <c r="AT849" s="95" t="s">
        <v>150</v>
      </c>
      <c r="AU849" s="94" t="s">
        <v>149</v>
      </c>
      <c r="AV849" s="96" t="s">
        <v>148</v>
      </c>
      <c r="AW849" s="95" t="s">
        <v>147</v>
      </c>
      <c r="AX849" s="94" t="s">
        <v>146</v>
      </c>
      <c r="AY849" s="93" t="s">
        <v>145</v>
      </c>
      <c r="AZ849" s="92" t="s">
        <v>144</v>
      </c>
      <c r="BA849" s="92" t="s">
        <v>143</v>
      </c>
      <c r="BB849" s="91" t="s">
        <v>142</v>
      </c>
    </row>
    <row r="850" spans="2:62" ht="48" thickBot="1" x14ac:dyDescent="0.3">
      <c r="B850" s="90" t="s">
        <v>189</v>
      </c>
      <c r="C850" s="89"/>
      <c r="D850" s="88"/>
      <c r="E850" s="258"/>
      <c r="F850" s="259"/>
      <c r="G850" s="260"/>
      <c r="H850" s="87" t="s">
        <v>140</v>
      </c>
      <c r="I850" s="86"/>
      <c r="J850" s="86"/>
      <c r="K850" s="85"/>
      <c r="L850" s="84"/>
      <c r="M850" s="81"/>
      <c r="N850" s="84"/>
      <c r="O850" s="81"/>
      <c r="P850" s="84"/>
      <c r="Q850" s="81"/>
      <c r="R850" s="84"/>
      <c r="S850" s="81"/>
      <c r="T850" s="84"/>
      <c r="U850" s="81"/>
      <c r="V850" s="84"/>
      <c r="W850" s="81"/>
      <c r="X850" s="84"/>
      <c r="Y850" s="81"/>
      <c r="Z850" s="84"/>
      <c r="AA850" s="83"/>
      <c r="AB850" s="82" t="s">
        <v>139</v>
      </c>
      <c r="AC850" s="81"/>
      <c r="AD850" s="81"/>
      <c r="AE850" s="81"/>
      <c r="AF850" s="80"/>
      <c r="AG850" s="80"/>
      <c r="AH850" s="60"/>
      <c r="AI850" s="79" t="s">
        <v>138</v>
      </c>
      <c r="AJ850" s="78">
        <f t="shared" ref="AJ850:BB850" si="112">SUM(AJ852:AJ863)</f>
        <v>41</v>
      </c>
      <c r="AK850" s="77">
        <f t="shared" si="112"/>
        <v>17</v>
      </c>
      <c r="AL850" s="76">
        <f t="shared" si="112"/>
        <v>0</v>
      </c>
      <c r="AM850" s="78">
        <f t="shared" si="112"/>
        <v>1</v>
      </c>
      <c r="AN850" s="77">
        <f t="shared" si="112"/>
        <v>2</v>
      </c>
      <c r="AO850" s="76">
        <f t="shared" si="112"/>
        <v>0</v>
      </c>
      <c r="AP850" s="78">
        <f t="shared" si="112"/>
        <v>0</v>
      </c>
      <c r="AQ850" s="77">
        <f t="shared" si="112"/>
        <v>0</v>
      </c>
      <c r="AR850" s="76">
        <f t="shared" si="112"/>
        <v>0</v>
      </c>
      <c r="AS850" s="78">
        <f t="shared" si="112"/>
        <v>7</v>
      </c>
      <c r="AT850" s="77">
        <f t="shared" si="112"/>
        <v>6</v>
      </c>
      <c r="AU850" s="76">
        <f t="shared" si="112"/>
        <v>0</v>
      </c>
      <c r="AV850" s="78">
        <f t="shared" si="112"/>
        <v>2</v>
      </c>
      <c r="AW850" s="77">
        <f t="shared" si="112"/>
        <v>0</v>
      </c>
      <c r="AX850" s="76">
        <f t="shared" si="112"/>
        <v>0</v>
      </c>
      <c r="AY850" s="75">
        <f t="shared" si="112"/>
        <v>1</v>
      </c>
      <c r="AZ850" s="74">
        <f t="shared" si="112"/>
        <v>0</v>
      </c>
      <c r="BA850" s="74">
        <f t="shared" si="112"/>
        <v>0</v>
      </c>
      <c r="BB850" s="73">
        <f t="shared" si="112"/>
        <v>0</v>
      </c>
      <c r="BC850" s="72" t="s">
        <v>137</v>
      </c>
      <c r="BF850" s="5">
        <f>SUM(AJ850:AL850)/$BG$5</f>
        <v>58</v>
      </c>
      <c r="BG850" s="5">
        <f>SUM(AM850:AO850,AY850)/$BG$5</f>
        <v>4</v>
      </c>
      <c r="BH850" s="5">
        <f>SUM(AP850:AR850,AZ850)/$BG$5</f>
        <v>0</v>
      </c>
      <c r="BI850" s="5">
        <f>SUM(AS850:AU850,BA850)/$BG$5</f>
        <v>13</v>
      </c>
      <c r="BJ850" s="5">
        <f>SUM(AV850:AX850,BB850)/$BG$5</f>
        <v>2</v>
      </c>
    </row>
    <row r="851" spans="2:62" ht="37.5" thickBot="1" x14ac:dyDescent="0.3">
      <c r="B851" s="71"/>
      <c r="C851" s="70"/>
      <c r="D851" s="69"/>
      <c r="E851" s="68"/>
      <c r="F851" s="68"/>
      <c r="G851" s="67"/>
      <c r="H851" s="66"/>
      <c r="I851" s="64"/>
      <c r="J851" s="64"/>
      <c r="K851" s="65"/>
      <c r="L851" s="64"/>
      <c r="M851" s="62"/>
      <c r="N851" s="64"/>
      <c r="O851" s="62"/>
      <c r="P851" s="64"/>
      <c r="Q851" s="62"/>
      <c r="R851" s="64"/>
      <c r="S851" s="62"/>
      <c r="T851" s="64"/>
      <c r="U851" s="62"/>
      <c r="V851" s="64"/>
      <c r="W851" s="62"/>
      <c r="X851" s="64"/>
      <c r="Y851" s="62"/>
      <c r="Z851" s="64"/>
      <c r="AA851" s="62"/>
      <c r="AB851" s="63"/>
      <c r="AC851" s="62"/>
      <c r="AD851" s="62"/>
      <c r="AE851" s="62"/>
      <c r="AF851" s="61"/>
      <c r="AG851" s="61"/>
      <c r="AH851" s="60"/>
      <c r="AI851" s="59" t="s">
        <v>136</v>
      </c>
      <c r="AJ851" s="214">
        <f t="shared" ref="AJ851:BB851" si="113">AJ850/1</f>
        <v>41</v>
      </c>
      <c r="AK851" s="213">
        <f t="shared" si="113"/>
        <v>17</v>
      </c>
      <c r="AL851" s="212">
        <f t="shared" si="113"/>
        <v>0</v>
      </c>
      <c r="AM851" s="214">
        <f t="shared" si="113"/>
        <v>1</v>
      </c>
      <c r="AN851" s="213">
        <f t="shared" si="113"/>
        <v>2</v>
      </c>
      <c r="AO851" s="212">
        <f t="shared" si="113"/>
        <v>0</v>
      </c>
      <c r="AP851" s="214">
        <f t="shared" si="113"/>
        <v>0</v>
      </c>
      <c r="AQ851" s="213">
        <f t="shared" si="113"/>
        <v>0</v>
      </c>
      <c r="AR851" s="212">
        <f t="shared" si="113"/>
        <v>0</v>
      </c>
      <c r="AS851" s="214">
        <f t="shared" si="113"/>
        <v>7</v>
      </c>
      <c r="AT851" s="213">
        <f t="shared" si="113"/>
        <v>6</v>
      </c>
      <c r="AU851" s="212">
        <f t="shared" si="113"/>
        <v>0</v>
      </c>
      <c r="AV851" s="214">
        <f t="shared" si="113"/>
        <v>2</v>
      </c>
      <c r="AW851" s="213">
        <f t="shared" si="113"/>
        <v>0</v>
      </c>
      <c r="AX851" s="212">
        <f t="shared" si="113"/>
        <v>0</v>
      </c>
      <c r="AY851" s="211">
        <f t="shared" si="113"/>
        <v>1</v>
      </c>
      <c r="AZ851" s="210">
        <f t="shared" si="113"/>
        <v>0</v>
      </c>
      <c r="BA851" s="210">
        <f t="shared" si="113"/>
        <v>0</v>
      </c>
      <c r="BB851" s="209">
        <f t="shared" si="113"/>
        <v>0</v>
      </c>
      <c r="BC851" s="52" t="s">
        <v>135</v>
      </c>
    </row>
    <row r="852" spans="2:62" ht="28.15" customHeight="1" x14ac:dyDescent="0.2">
      <c r="B852" s="30"/>
      <c r="C852" s="242">
        <v>1</v>
      </c>
      <c r="D852" s="44"/>
      <c r="E852" s="43"/>
      <c r="F852" s="43"/>
      <c r="G852" s="42"/>
      <c r="H852" s="223" t="s">
        <v>1251</v>
      </c>
      <c r="I852" s="246">
        <v>94</v>
      </c>
      <c r="J852" s="246">
        <v>28</v>
      </c>
      <c r="K852" s="246">
        <v>6</v>
      </c>
      <c r="L852" s="41" t="s">
        <v>133</v>
      </c>
      <c r="M852" s="40" t="s">
        <v>132</v>
      </c>
      <c r="N852" s="41" t="s">
        <v>131</v>
      </c>
      <c r="O852" s="40" t="s">
        <v>186</v>
      </c>
      <c r="P852" s="41" t="s">
        <v>130</v>
      </c>
      <c r="Q852" s="40" t="s">
        <v>1138</v>
      </c>
      <c r="R852" s="41" t="s">
        <v>129</v>
      </c>
      <c r="S852" s="40" t="s">
        <v>399</v>
      </c>
      <c r="T852" s="41" t="s">
        <v>128</v>
      </c>
      <c r="U852" s="40" t="s">
        <v>132</v>
      </c>
      <c r="V852" s="41" t="s">
        <v>127</v>
      </c>
      <c r="W852" s="40" t="s">
        <v>104</v>
      </c>
      <c r="X852" s="41" t="s">
        <v>126</v>
      </c>
      <c r="Y852" s="40"/>
      <c r="Z852" s="41" t="s">
        <v>125</v>
      </c>
      <c r="AA852" s="40"/>
      <c r="AB852" s="39"/>
      <c r="AC852" s="40"/>
      <c r="AD852" s="39" t="s">
        <v>1616</v>
      </c>
      <c r="AE852" s="38" t="s">
        <v>121</v>
      </c>
      <c r="AF852" s="250"/>
      <c r="AG852" s="250"/>
      <c r="AH852" s="37"/>
      <c r="AI852" s="11"/>
      <c r="AJ852" s="233">
        <f>SUMPRODUCT(LEN($M852:$AA855)-LEN(SUBSTITUTE($M852:$AA855,"A", "")))</f>
        <v>41</v>
      </c>
      <c r="AK852" s="239">
        <f>SUMPRODUCT(LEN($AD852:$AD855)-LEN(SUBSTITUTE($AD852:$AD855,"A", "")))</f>
        <v>17</v>
      </c>
      <c r="AL852" s="230">
        <f>SUMPRODUCT(LEN($AC852:$AC855)-LEN(SUBSTITUTE($AC852:$AC855,"A", "")))</f>
        <v>0</v>
      </c>
      <c r="AM852" s="233">
        <f>SUMPRODUCT(LEN($M852:$AA855)-LEN(SUBSTITUTE($M852:$AA855,"S", "")))</f>
        <v>1</v>
      </c>
      <c r="AN852" s="239">
        <f>SUMPRODUCT(LEN($AD852:$AD855)-LEN(SUBSTITUTE($AD852:$AD855,"S", "")))</f>
        <v>2</v>
      </c>
      <c r="AO852" s="230">
        <f>SUMPRODUCT(LEN($AC852:$AC855)-LEN(SUBSTITUTE($AC852:$AC855,"S", "")))</f>
        <v>0</v>
      </c>
      <c r="AP852" s="233">
        <f>SUMPRODUCT(LEN($M852:$AA855)-LEN(SUBSTITUTE($M852:$AA855,"F", "")))</f>
        <v>0</v>
      </c>
      <c r="AQ852" s="239">
        <f>SUMPRODUCT(LEN($AD852:$AD855)-LEN(SUBSTITUTE($AD852:$AD855,"F", "")))</f>
        <v>0</v>
      </c>
      <c r="AR852" s="230">
        <f>SUMPRODUCT(LEN($AC852:$AC855)-LEN(SUBSTITUTE($AC852:$AC855,"F", "")))</f>
        <v>0</v>
      </c>
      <c r="AS852" s="233">
        <f>SUMPRODUCT(LEN($M852:$AA855)-LEN(SUBSTITUTE($M852:$AA855,"G", "")))</f>
        <v>7</v>
      </c>
      <c r="AT852" s="239">
        <f>SUMPRODUCT(LEN($AD852:$AD855)-LEN(SUBSTITUTE($AD852:$AD855,"G", "")))</f>
        <v>6</v>
      </c>
      <c r="AU852" s="230">
        <f>SUMPRODUCT(LEN($AC852:$AC855)-LEN(SUBSTITUTE($AC852:$AC855,"G", "")))</f>
        <v>0</v>
      </c>
      <c r="AV852" s="233">
        <f>SUMPRODUCT(LEN($L852:$AA855)-LEN(SUBSTITUTE($L852:$AA855,"M", "")))</f>
        <v>2</v>
      </c>
      <c r="AW852" s="236">
        <f>SUMPRODUCT(LEN($AD852:$AD855)-LEN(SUBSTITUTE($AD852:$AD855,"M", "")))</f>
        <v>0</v>
      </c>
      <c r="AX852" s="269">
        <f>SUMPRODUCT(LEN($AC852:$AC855)-LEN(SUBSTITUTE($AC852:$AC855,"M", "")))</f>
        <v>0</v>
      </c>
      <c r="AY852" s="291">
        <f>SUMPRODUCT(LEN($AE852:$AE855)-LEN(SUBSTITUTE($AE852:$AE855,"S", "")))</f>
        <v>1</v>
      </c>
      <c r="AZ852" s="227">
        <f>SUMPRODUCT(LEN($AE852:$AE855)-LEN(SUBSTITUTE($AE852:$AE855,"F", "")))</f>
        <v>0</v>
      </c>
      <c r="BA852" s="227">
        <f>SUMPRODUCT(LEN($AE852:$AE855)-LEN(SUBSTITUTE($AE852:$AE855,"G", "")))</f>
        <v>0</v>
      </c>
      <c r="BB852" s="294">
        <f>SUMPRODUCT(LEN($AE852:$AE855)-LEN(SUBSTITUTE($AE852:$AE855,"M", "")))</f>
        <v>0</v>
      </c>
    </row>
    <row r="853" spans="2:62" ht="28.15" customHeight="1" thickBot="1" x14ac:dyDescent="0.25">
      <c r="B853" s="30"/>
      <c r="C853" s="243"/>
      <c r="D853" s="36"/>
      <c r="E853" s="35"/>
      <c r="F853" s="35"/>
      <c r="G853" s="34"/>
      <c r="H853" s="224"/>
      <c r="I853" s="247"/>
      <c r="J853" s="247"/>
      <c r="K853" s="247"/>
      <c r="L853" s="33" t="s">
        <v>123</v>
      </c>
      <c r="M853" s="32" t="s">
        <v>104</v>
      </c>
      <c r="N853" s="33" t="s">
        <v>122</v>
      </c>
      <c r="O853" s="32" t="s">
        <v>1273</v>
      </c>
      <c r="P853" s="33" t="s">
        <v>120</v>
      </c>
      <c r="Q853" s="32" t="s">
        <v>382</v>
      </c>
      <c r="R853" s="33" t="s">
        <v>119</v>
      </c>
      <c r="S853" s="32" t="s">
        <v>132</v>
      </c>
      <c r="T853" s="33" t="s">
        <v>118</v>
      </c>
      <c r="U853" s="32" t="s">
        <v>104</v>
      </c>
      <c r="V853" s="33" t="s">
        <v>117</v>
      </c>
      <c r="W853" s="32" t="s">
        <v>121</v>
      </c>
      <c r="X853" s="33" t="s">
        <v>116</v>
      </c>
      <c r="Y853" s="32"/>
      <c r="Z853" s="33" t="s">
        <v>115</v>
      </c>
      <c r="AA853" s="32"/>
      <c r="AB853" s="31"/>
      <c r="AC853" s="32"/>
      <c r="AD853" s="31" t="s">
        <v>1615</v>
      </c>
      <c r="AE853" s="23"/>
      <c r="AF853" s="251"/>
      <c r="AG853" s="251"/>
      <c r="AH853" s="22"/>
      <c r="AI853" s="11"/>
      <c r="AJ853" s="265"/>
      <c r="AK853" s="267"/>
      <c r="AL853" s="263"/>
      <c r="AM853" s="265"/>
      <c r="AN853" s="267"/>
      <c r="AO853" s="263"/>
      <c r="AP853" s="265"/>
      <c r="AQ853" s="267"/>
      <c r="AR853" s="263"/>
      <c r="AS853" s="265"/>
      <c r="AT853" s="267"/>
      <c r="AU853" s="263"/>
      <c r="AV853" s="265"/>
      <c r="AW853" s="275"/>
      <c r="AX853" s="270"/>
      <c r="AY853" s="292"/>
      <c r="AZ853" s="228"/>
      <c r="BA853" s="228"/>
      <c r="BB853" s="295"/>
    </row>
    <row r="854" spans="2:62" ht="28.15" customHeight="1" x14ac:dyDescent="0.2">
      <c r="B854" s="30"/>
      <c r="C854" s="244"/>
      <c r="D854" s="29"/>
      <c r="E854" s="28"/>
      <c r="F854" s="28"/>
      <c r="G854" s="27"/>
      <c r="H854" s="225">
        <v>237</v>
      </c>
      <c r="I854" s="248"/>
      <c r="J854" s="248"/>
      <c r="K854" s="248"/>
      <c r="L854" s="26" t="s">
        <v>114</v>
      </c>
      <c r="M854" s="25" t="s">
        <v>186</v>
      </c>
      <c r="N854" s="26" t="s">
        <v>112</v>
      </c>
      <c r="O854" s="25" t="s">
        <v>689</v>
      </c>
      <c r="P854" s="26" t="s">
        <v>111</v>
      </c>
      <c r="Q854" s="25" t="s">
        <v>507</v>
      </c>
      <c r="R854" s="26" t="s">
        <v>110</v>
      </c>
      <c r="S854" s="25" t="s">
        <v>132</v>
      </c>
      <c r="T854" s="26" t="s">
        <v>109</v>
      </c>
      <c r="U854" s="25" t="s">
        <v>104</v>
      </c>
      <c r="V854" s="26" t="s">
        <v>108</v>
      </c>
      <c r="W854" s="25"/>
      <c r="X854" s="26" t="s">
        <v>107</v>
      </c>
      <c r="Y854" s="25"/>
      <c r="Z854" s="26" t="s">
        <v>106</v>
      </c>
      <c r="AA854" s="25"/>
      <c r="AB854" s="24"/>
      <c r="AC854" s="25"/>
      <c r="AD854" s="24"/>
      <c r="AE854" s="23"/>
      <c r="AF854" s="251"/>
      <c r="AG854" s="251"/>
      <c r="AH854" s="22"/>
      <c r="AI854" s="11"/>
      <c r="AJ854" s="265"/>
      <c r="AK854" s="267"/>
      <c r="AL854" s="263"/>
      <c r="AM854" s="265"/>
      <c r="AN854" s="267"/>
      <c r="AO854" s="263"/>
      <c r="AP854" s="265"/>
      <c r="AQ854" s="267"/>
      <c r="AR854" s="263"/>
      <c r="AS854" s="265"/>
      <c r="AT854" s="267"/>
      <c r="AU854" s="263"/>
      <c r="AV854" s="265"/>
      <c r="AW854" s="275"/>
      <c r="AX854" s="270"/>
      <c r="AY854" s="292"/>
      <c r="AZ854" s="228"/>
      <c r="BA854" s="228"/>
      <c r="BB854" s="295"/>
    </row>
    <row r="855" spans="2:62" ht="28.15" customHeight="1" thickBot="1" x14ac:dyDescent="0.25">
      <c r="B855" s="30"/>
      <c r="C855" s="253"/>
      <c r="D855" s="51"/>
      <c r="E855" s="50"/>
      <c r="F855" s="50"/>
      <c r="G855" s="49"/>
      <c r="H855" s="226"/>
      <c r="I855" s="254"/>
      <c r="J855" s="254"/>
      <c r="K855" s="254"/>
      <c r="L855" s="48" t="s">
        <v>105</v>
      </c>
      <c r="M855" s="47" t="s">
        <v>382</v>
      </c>
      <c r="N855" s="48" t="s">
        <v>103</v>
      </c>
      <c r="O855" s="47" t="s">
        <v>1273</v>
      </c>
      <c r="P855" s="48" t="s">
        <v>102</v>
      </c>
      <c r="Q855" s="47" t="s">
        <v>377</v>
      </c>
      <c r="R855" s="48" t="s">
        <v>101</v>
      </c>
      <c r="S855" s="47" t="s">
        <v>132</v>
      </c>
      <c r="T855" s="48">
        <v>20</v>
      </c>
      <c r="U855" s="47" t="s">
        <v>104</v>
      </c>
      <c r="V855" s="48" t="s">
        <v>100</v>
      </c>
      <c r="W855" s="47"/>
      <c r="X855" s="48" t="s">
        <v>99</v>
      </c>
      <c r="Y855" s="47"/>
      <c r="Z855" s="48" t="s">
        <v>98</v>
      </c>
      <c r="AA855" s="47"/>
      <c r="AB855" s="16"/>
      <c r="AC855" s="47"/>
      <c r="AD855" s="16"/>
      <c r="AE855" s="46"/>
      <c r="AF855" s="255"/>
      <c r="AG855" s="255"/>
      <c r="AH855" s="45"/>
      <c r="AI855" s="11"/>
      <c r="AJ855" s="266"/>
      <c r="AK855" s="268"/>
      <c r="AL855" s="264"/>
      <c r="AM855" s="266"/>
      <c r="AN855" s="268"/>
      <c r="AO855" s="264"/>
      <c r="AP855" s="266"/>
      <c r="AQ855" s="268"/>
      <c r="AR855" s="264"/>
      <c r="AS855" s="266"/>
      <c r="AT855" s="268"/>
      <c r="AU855" s="264"/>
      <c r="AV855" s="266"/>
      <c r="AW855" s="276"/>
      <c r="AX855" s="271"/>
      <c r="AY855" s="293"/>
      <c r="AZ855" s="229"/>
      <c r="BA855" s="229"/>
      <c r="BB855" s="296"/>
    </row>
    <row r="856" spans="2:62" ht="28.15" customHeight="1" x14ac:dyDescent="0.2">
      <c r="B856" s="30"/>
      <c r="C856" s="242">
        <v>2</v>
      </c>
      <c r="D856" s="44"/>
      <c r="E856" s="43"/>
      <c r="F856" s="43"/>
      <c r="G856" s="42"/>
      <c r="H856" s="223"/>
      <c r="I856" s="246"/>
      <c r="J856" s="246"/>
      <c r="K856" s="246"/>
      <c r="L856" s="41" t="s">
        <v>133</v>
      </c>
      <c r="M856" s="40"/>
      <c r="N856" s="41" t="s">
        <v>131</v>
      </c>
      <c r="O856" s="40"/>
      <c r="P856" s="41" t="s">
        <v>130</v>
      </c>
      <c r="Q856" s="40"/>
      <c r="R856" s="41" t="s">
        <v>129</v>
      </c>
      <c r="S856" s="40"/>
      <c r="T856" s="41" t="s">
        <v>128</v>
      </c>
      <c r="U856" s="40"/>
      <c r="V856" s="41" t="s">
        <v>127</v>
      </c>
      <c r="W856" s="40"/>
      <c r="X856" s="41" t="s">
        <v>126</v>
      </c>
      <c r="Y856" s="40"/>
      <c r="Z856" s="41" t="s">
        <v>125</v>
      </c>
      <c r="AA856" s="40"/>
      <c r="AB856" s="39"/>
      <c r="AC856" s="40"/>
      <c r="AD856" s="39"/>
      <c r="AE856" s="38"/>
      <c r="AF856" s="250"/>
      <c r="AG856" s="250"/>
      <c r="AH856" s="37"/>
      <c r="AI856" s="11"/>
      <c r="AJ856" s="233">
        <f>SUMPRODUCT(LEN($M856:$AA859)-LEN(SUBSTITUTE($M856:$AA859,"A", "")))</f>
        <v>0</v>
      </c>
      <c r="AK856" s="239">
        <f>SUMPRODUCT(LEN($AD856:$AD859)-LEN(SUBSTITUTE($AD856:$AD859,"A", "")))</f>
        <v>0</v>
      </c>
      <c r="AL856" s="230">
        <f>SUMPRODUCT(LEN($AC856:$AC859)-LEN(SUBSTITUTE($AC856:$AC859,"A", "")))</f>
        <v>0</v>
      </c>
      <c r="AM856" s="233">
        <f>SUMPRODUCT(LEN($M856:$AA859)-LEN(SUBSTITUTE($M856:$AA859,"S", "")))</f>
        <v>0</v>
      </c>
      <c r="AN856" s="239">
        <f>SUMPRODUCT(LEN($AD856:$AD859)-LEN(SUBSTITUTE($AD856:$AD859,"S", "")))</f>
        <v>0</v>
      </c>
      <c r="AO856" s="230">
        <f>SUMPRODUCT(LEN($AC856:$AC859)-LEN(SUBSTITUTE($AC856:$AC859,"S", "")))</f>
        <v>0</v>
      </c>
      <c r="AP856" s="233">
        <f>SUMPRODUCT(LEN($M856:$AA859)-LEN(SUBSTITUTE($M856:$AA859,"F", "")))</f>
        <v>0</v>
      </c>
      <c r="AQ856" s="239">
        <f>SUMPRODUCT(LEN($AD856:$AD859)-LEN(SUBSTITUTE($AD856:$AD859,"F", "")))</f>
        <v>0</v>
      </c>
      <c r="AR856" s="230">
        <f>SUMPRODUCT(LEN($AC856:$AC859)-LEN(SUBSTITUTE($AC856:$AC859,"F", "")))</f>
        <v>0</v>
      </c>
      <c r="AS856" s="233">
        <f>SUMPRODUCT(LEN($M856:$AA859)-LEN(SUBSTITUTE($M856:$AA859,"G", "")))</f>
        <v>0</v>
      </c>
      <c r="AT856" s="239">
        <f>SUMPRODUCT(LEN($AD856:$AD859)-LEN(SUBSTITUTE($AD856:$AD859,"G", "")))</f>
        <v>0</v>
      </c>
      <c r="AU856" s="230">
        <f>SUMPRODUCT(LEN($AC856:$AC859)-LEN(SUBSTITUTE($AC856:$AC859,"G", "")))</f>
        <v>0</v>
      </c>
      <c r="AV856" s="233">
        <f>SUMPRODUCT(LEN($L856:$AA859)-LEN(SUBSTITUTE($L856:$AA859,"M", "")))</f>
        <v>0</v>
      </c>
      <c r="AW856" s="236">
        <f>SUMPRODUCT(LEN($AD856:$AD859)-LEN(SUBSTITUTE($AD856:$AD859,"M", "")))</f>
        <v>0</v>
      </c>
      <c r="AX856" s="269">
        <f>SUMPRODUCT(LEN($AC856:$AC859)-LEN(SUBSTITUTE($AC856:$AC859,"M", "")))</f>
        <v>0</v>
      </c>
      <c r="AY856" s="291">
        <f>SUMPRODUCT(LEN($AE856:$AE859)-LEN(SUBSTITUTE($AE856:$AE859,"S", "")))</f>
        <v>0</v>
      </c>
      <c r="AZ856" s="227">
        <f>SUMPRODUCT(LEN($AE856:$AE859)-LEN(SUBSTITUTE($AE856:$AE859,"F", "")))</f>
        <v>0</v>
      </c>
      <c r="BA856" s="227">
        <f>SUMPRODUCT(LEN($AE856:$AE859)-LEN(SUBSTITUTE($AE856:$AE859,"G", "")))</f>
        <v>0</v>
      </c>
      <c r="BB856" s="294">
        <f>SUMPRODUCT(LEN($AE856:$AE859)-LEN(SUBSTITUTE($AE856:$AE859,"M", "")))</f>
        <v>0</v>
      </c>
    </row>
    <row r="857" spans="2:62" ht="28.15" customHeight="1" thickBot="1" x14ac:dyDescent="0.25">
      <c r="B857" s="30"/>
      <c r="C857" s="243"/>
      <c r="D857" s="36"/>
      <c r="E857" s="35"/>
      <c r="F857" s="35"/>
      <c r="G857" s="34"/>
      <c r="H857" s="224"/>
      <c r="I857" s="247"/>
      <c r="J857" s="247"/>
      <c r="K857" s="247"/>
      <c r="L857" s="33" t="s">
        <v>123</v>
      </c>
      <c r="M857" s="32"/>
      <c r="N857" s="33" t="s">
        <v>122</v>
      </c>
      <c r="O857" s="32"/>
      <c r="P857" s="33" t="s">
        <v>120</v>
      </c>
      <c r="Q857" s="32"/>
      <c r="R857" s="33" t="s">
        <v>119</v>
      </c>
      <c r="S857" s="32"/>
      <c r="T857" s="33" t="s">
        <v>118</v>
      </c>
      <c r="U857" s="32"/>
      <c r="V857" s="33" t="s">
        <v>117</v>
      </c>
      <c r="W857" s="32"/>
      <c r="X857" s="33" t="s">
        <v>116</v>
      </c>
      <c r="Y857" s="32"/>
      <c r="Z857" s="33" t="s">
        <v>115</v>
      </c>
      <c r="AA857" s="32"/>
      <c r="AB857" s="31"/>
      <c r="AC857" s="32"/>
      <c r="AD857" s="31"/>
      <c r="AE857" s="23"/>
      <c r="AF857" s="251"/>
      <c r="AG857" s="251"/>
      <c r="AH857" s="22"/>
      <c r="AI857" s="11"/>
      <c r="AJ857" s="265"/>
      <c r="AK857" s="267"/>
      <c r="AL857" s="263"/>
      <c r="AM857" s="265"/>
      <c r="AN857" s="267"/>
      <c r="AO857" s="263"/>
      <c r="AP857" s="265"/>
      <c r="AQ857" s="267"/>
      <c r="AR857" s="263"/>
      <c r="AS857" s="265"/>
      <c r="AT857" s="267"/>
      <c r="AU857" s="263"/>
      <c r="AV857" s="265"/>
      <c r="AW857" s="275"/>
      <c r="AX857" s="270"/>
      <c r="AY857" s="292"/>
      <c r="AZ857" s="228"/>
      <c r="BA857" s="228"/>
      <c r="BB857" s="295"/>
    </row>
    <row r="858" spans="2:62" ht="28.15" customHeight="1" x14ac:dyDescent="0.2">
      <c r="B858" s="30"/>
      <c r="C858" s="244"/>
      <c r="D858" s="29"/>
      <c r="E858" s="28"/>
      <c r="F858" s="28"/>
      <c r="G858" s="27"/>
      <c r="H858" s="225"/>
      <c r="I858" s="248"/>
      <c r="J858" s="248"/>
      <c r="K858" s="248"/>
      <c r="L858" s="26" t="s">
        <v>114</v>
      </c>
      <c r="M858" s="25"/>
      <c r="N858" s="26" t="s">
        <v>112</v>
      </c>
      <c r="O858" s="25"/>
      <c r="P858" s="26" t="s">
        <v>111</v>
      </c>
      <c r="Q858" s="25"/>
      <c r="R858" s="26" t="s">
        <v>110</v>
      </c>
      <c r="S858" s="25"/>
      <c r="T858" s="26" t="s">
        <v>109</v>
      </c>
      <c r="U858" s="25"/>
      <c r="V858" s="26" t="s">
        <v>108</v>
      </c>
      <c r="W858" s="25"/>
      <c r="X858" s="26" t="s">
        <v>107</v>
      </c>
      <c r="Y858" s="25"/>
      <c r="Z858" s="26" t="s">
        <v>106</v>
      </c>
      <c r="AA858" s="25"/>
      <c r="AB858" s="24"/>
      <c r="AC858" s="25"/>
      <c r="AD858" s="24"/>
      <c r="AE858" s="23"/>
      <c r="AF858" s="251"/>
      <c r="AG858" s="251"/>
      <c r="AH858" s="22"/>
      <c r="AI858" s="11"/>
      <c r="AJ858" s="265"/>
      <c r="AK858" s="267"/>
      <c r="AL858" s="263"/>
      <c r="AM858" s="265"/>
      <c r="AN858" s="267"/>
      <c r="AO858" s="263"/>
      <c r="AP858" s="265"/>
      <c r="AQ858" s="267"/>
      <c r="AR858" s="263"/>
      <c r="AS858" s="265"/>
      <c r="AT858" s="267"/>
      <c r="AU858" s="263"/>
      <c r="AV858" s="265"/>
      <c r="AW858" s="275"/>
      <c r="AX858" s="270"/>
      <c r="AY858" s="292"/>
      <c r="AZ858" s="228"/>
      <c r="BA858" s="228"/>
      <c r="BB858" s="295"/>
    </row>
    <row r="859" spans="2:62" ht="28.15" customHeight="1" thickBot="1" x14ac:dyDescent="0.25">
      <c r="B859" s="30"/>
      <c r="C859" s="253"/>
      <c r="D859" s="51"/>
      <c r="E859" s="50"/>
      <c r="F859" s="50"/>
      <c r="G859" s="49"/>
      <c r="H859" s="226"/>
      <c r="I859" s="254"/>
      <c r="J859" s="254"/>
      <c r="K859" s="254"/>
      <c r="L859" s="48" t="s">
        <v>105</v>
      </c>
      <c r="M859" s="47"/>
      <c r="N859" s="48" t="s">
        <v>103</v>
      </c>
      <c r="O859" s="47"/>
      <c r="P859" s="48" t="s">
        <v>102</v>
      </c>
      <c r="Q859" s="47"/>
      <c r="R859" s="48" t="s">
        <v>101</v>
      </c>
      <c r="S859" s="47"/>
      <c r="T859" s="48">
        <v>20</v>
      </c>
      <c r="U859" s="47"/>
      <c r="V859" s="48" t="s">
        <v>100</v>
      </c>
      <c r="W859" s="47"/>
      <c r="X859" s="48" t="s">
        <v>99</v>
      </c>
      <c r="Y859" s="47"/>
      <c r="Z859" s="48" t="s">
        <v>98</v>
      </c>
      <c r="AA859" s="47"/>
      <c r="AB859" s="16"/>
      <c r="AC859" s="47"/>
      <c r="AD859" s="16"/>
      <c r="AE859" s="46"/>
      <c r="AF859" s="255"/>
      <c r="AG859" s="255"/>
      <c r="AH859" s="45"/>
      <c r="AI859" s="11"/>
      <c r="AJ859" s="266"/>
      <c r="AK859" s="268"/>
      <c r="AL859" s="264"/>
      <c r="AM859" s="266"/>
      <c r="AN859" s="268"/>
      <c r="AO859" s="264"/>
      <c r="AP859" s="266"/>
      <c r="AQ859" s="268"/>
      <c r="AR859" s="264"/>
      <c r="AS859" s="266"/>
      <c r="AT859" s="268"/>
      <c r="AU859" s="264"/>
      <c r="AV859" s="266"/>
      <c r="AW859" s="276"/>
      <c r="AX859" s="271"/>
      <c r="AY859" s="293"/>
      <c r="AZ859" s="229"/>
      <c r="BA859" s="229"/>
      <c r="BB859" s="296"/>
    </row>
    <row r="860" spans="2:62" ht="28.15" customHeight="1" x14ac:dyDescent="0.2">
      <c r="B860" s="30"/>
      <c r="C860" s="242">
        <v>3</v>
      </c>
      <c r="D860" s="44"/>
      <c r="E860" s="43"/>
      <c r="F860" s="43"/>
      <c r="G860" s="42"/>
      <c r="H860" s="223"/>
      <c r="I860" s="246"/>
      <c r="J860" s="246"/>
      <c r="K860" s="246"/>
      <c r="L860" s="41" t="s">
        <v>133</v>
      </c>
      <c r="M860" s="40"/>
      <c r="N860" s="41" t="s">
        <v>131</v>
      </c>
      <c r="O860" s="40"/>
      <c r="P860" s="41" t="s">
        <v>130</v>
      </c>
      <c r="Q860" s="40"/>
      <c r="R860" s="41" t="s">
        <v>129</v>
      </c>
      <c r="S860" s="40"/>
      <c r="T860" s="41" t="s">
        <v>128</v>
      </c>
      <c r="U860" s="40"/>
      <c r="V860" s="41" t="s">
        <v>127</v>
      </c>
      <c r="W860" s="40"/>
      <c r="X860" s="41" t="s">
        <v>126</v>
      </c>
      <c r="Y860" s="40"/>
      <c r="Z860" s="41" t="s">
        <v>125</v>
      </c>
      <c r="AA860" s="40"/>
      <c r="AB860" s="39"/>
      <c r="AC860" s="40"/>
      <c r="AD860" s="39"/>
      <c r="AE860" s="38"/>
      <c r="AF860" s="250"/>
      <c r="AG860" s="250"/>
      <c r="AH860" s="37"/>
      <c r="AI860" s="11"/>
      <c r="AJ860" s="233">
        <f>SUMPRODUCT(LEN($M860:$AA863)-LEN(SUBSTITUTE($M860:$AA863,"A", "")))</f>
        <v>0</v>
      </c>
      <c r="AK860" s="239">
        <f>SUMPRODUCT(LEN($AD860:$AD863)-LEN(SUBSTITUTE($AD860:$AD863,"A", "")))</f>
        <v>0</v>
      </c>
      <c r="AL860" s="230">
        <f>SUMPRODUCT(LEN($AC860:$AC863)-LEN(SUBSTITUTE($AC860:$AC863,"A", "")))</f>
        <v>0</v>
      </c>
      <c r="AM860" s="233">
        <f>SUMPRODUCT(LEN($M860:$AA863)-LEN(SUBSTITUTE($M860:$AA863,"S", "")))</f>
        <v>0</v>
      </c>
      <c r="AN860" s="239">
        <f>SUMPRODUCT(LEN($AD860:$AD863)-LEN(SUBSTITUTE($AD860:$AD863,"S", "")))</f>
        <v>0</v>
      </c>
      <c r="AO860" s="230">
        <f>SUMPRODUCT(LEN($AC860:$AC863)-LEN(SUBSTITUTE($AC860:$AC863,"S", "")))</f>
        <v>0</v>
      </c>
      <c r="AP860" s="233">
        <f>SUMPRODUCT(LEN($M860:$AA863)-LEN(SUBSTITUTE($M860:$AA863,"F", "")))</f>
        <v>0</v>
      </c>
      <c r="AQ860" s="239">
        <f>SUMPRODUCT(LEN($AD860:$AD863)-LEN(SUBSTITUTE($AD860:$AD863,"F", "")))</f>
        <v>0</v>
      </c>
      <c r="AR860" s="230">
        <f>SUMPRODUCT(LEN($AC860:$AC863)-LEN(SUBSTITUTE($AC860:$AC863,"F", "")))</f>
        <v>0</v>
      </c>
      <c r="AS860" s="233">
        <f>SUMPRODUCT(LEN($M860:$AA863)-LEN(SUBSTITUTE($M860:$AA863,"G", "")))</f>
        <v>0</v>
      </c>
      <c r="AT860" s="239">
        <f>SUMPRODUCT(LEN($AD860:$AD863)-LEN(SUBSTITUTE($AD860:$AD863,"G", "")))</f>
        <v>0</v>
      </c>
      <c r="AU860" s="230">
        <f>SUMPRODUCT(LEN($AC860:$AC863)-LEN(SUBSTITUTE($AC860:$AC863,"G", "")))</f>
        <v>0</v>
      </c>
      <c r="AV860" s="233">
        <f>SUMPRODUCT(LEN($L860:$AA863)-LEN(SUBSTITUTE($L860:$AA863,"M", "")))</f>
        <v>0</v>
      </c>
      <c r="AW860" s="236">
        <f>SUMPRODUCT(LEN($AD860:$AD863)-LEN(SUBSTITUTE($AD860:$AD863,"M", "")))</f>
        <v>0</v>
      </c>
      <c r="AX860" s="269">
        <f>SUMPRODUCT(LEN($AC860:$AC863)-LEN(SUBSTITUTE($AC860:$AC863,"M", "")))</f>
        <v>0</v>
      </c>
      <c r="AY860" s="291">
        <f>SUMPRODUCT(LEN($AE860:$AE863)-LEN(SUBSTITUTE($AE860:$AE863,"S", "")))</f>
        <v>0</v>
      </c>
      <c r="AZ860" s="227">
        <f>SUMPRODUCT(LEN($AE860:$AE863)-LEN(SUBSTITUTE($AE860:$AE863,"F", "")))</f>
        <v>0</v>
      </c>
      <c r="BA860" s="227">
        <f>SUMPRODUCT(LEN($AE860:$AE863)-LEN(SUBSTITUTE($AE860:$AE863,"G", "")))</f>
        <v>0</v>
      </c>
      <c r="BB860" s="294">
        <f>SUMPRODUCT(LEN($AE860:$AE863)-LEN(SUBSTITUTE($AE860:$AE863,"M", "")))</f>
        <v>0</v>
      </c>
    </row>
    <row r="861" spans="2:62" ht="28.15" customHeight="1" thickBot="1" x14ac:dyDescent="0.25">
      <c r="B861" s="30"/>
      <c r="C861" s="243"/>
      <c r="D861" s="36"/>
      <c r="E861" s="35"/>
      <c r="F861" s="35"/>
      <c r="G861" s="34"/>
      <c r="H861" s="224"/>
      <c r="I861" s="247"/>
      <c r="J861" s="247"/>
      <c r="K861" s="247"/>
      <c r="L861" s="33" t="s">
        <v>123</v>
      </c>
      <c r="M861" s="32"/>
      <c r="N861" s="33" t="s">
        <v>122</v>
      </c>
      <c r="O861" s="32"/>
      <c r="P861" s="33" t="s">
        <v>120</v>
      </c>
      <c r="Q861" s="32"/>
      <c r="R861" s="33" t="s">
        <v>119</v>
      </c>
      <c r="S861" s="32"/>
      <c r="T861" s="33" t="s">
        <v>118</v>
      </c>
      <c r="U861" s="32"/>
      <c r="V861" s="33" t="s">
        <v>117</v>
      </c>
      <c r="W861" s="32"/>
      <c r="X861" s="33" t="s">
        <v>116</v>
      </c>
      <c r="Y861" s="32"/>
      <c r="Z861" s="33" t="s">
        <v>115</v>
      </c>
      <c r="AA861" s="32"/>
      <c r="AB861" s="31"/>
      <c r="AC861" s="32"/>
      <c r="AD861" s="31"/>
      <c r="AE861" s="23"/>
      <c r="AF861" s="251"/>
      <c r="AG861" s="251"/>
      <c r="AH861" s="22"/>
      <c r="AI861" s="11"/>
      <c r="AJ861" s="265"/>
      <c r="AK861" s="267"/>
      <c r="AL861" s="263"/>
      <c r="AM861" s="265"/>
      <c r="AN861" s="267"/>
      <c r="AO861" s="263"/>
      <c r="AP861" s="265"/>
      <c r="AQ861" s="267"/>
      <c r="AR861" s="263"/>
      <c r="AS861" s="265"/>
      <c r="AT861" s="267"/>
      <c r="AU861" s="263"/>
      <c r="AV861" s="265"/>
      <c r="AW861" s="275"/>
      <c r="AX861" s="270"/>
      <c r="AY861" s="292"/>
      <c r="AZ861" s="228"/>
      <c r="BA861" s="228"/>
      <c r="BB861" s="295"/>
    </row>
    <row r="862" spans="2:62" ht="28.15" customHeight="1" x14ac:dyDescent="0.2">
      <c r="B862" s="30"/>
      <c r="C862" s="244"/>
      <c r="D862" s="29"/>
      <c r="E862" s="28"/>
      <c r="F862" s="28"/>
      <c r="G862" s="27"/>
      <c r="H862" s="225"/>
      <c r="I862" s="248"/>
      <c r="J862" s="248"/>
      <c r="K862" s="248"/>
      <c r="L862" s="26" t="s">
        <v>114</v>
      </c>
      <c r="M862" s="25"/>
      <c r="N862" s="26" t="s">
        <v>112</v>
      </c>
      <c r="O862" s="25"/>
      <c r="P862" s="26" t="s">
        <v>111</v>
      </c>
      <c r="Q862" s="25"/>
      <c r="R862" s="26" t="s">
        <v>110</v>
      </c>
      <c r="S862" s="25"/>
      <c r="T862" s="26" t="s">
        <v>109</v>
      </c>
      <c r="U862" s="25"/>
      <c r="V862" s="26" t="s">
        <v>108</v>
      </c>
      <c r="W862" s="25"/>
      <c r="X862" s="26" t="s">
        <v>107</v>
      </c>
      <c r="Y862" s="25"/>
      <c r="Z862" s="26" t="s">
        <v>106</v>
      </c>
      <c r="AA862" s="25"/>
      <c r="AB862" s="24"/>
      <c r="AC862" s="25"/>
      <c r="AD862" s="24"/>
      <c r="AE862" s="23"/>
      <c r="AF862" s="251"/>
      <c r="AG862" s="251"/>
      <c r="AH862" s="22"/>
      <c r="AI862" s="11"/>
      <c r="AJ862" s="265"/>
      <c r="AK862" s="267"/>
      <c r="AL862" s="263"/>
      <c r="AM862" s="265"/>
      <c r="AN862" s="267"/>
      <c r="AO862" s="263"/>
      <c r="AP862" s="265"/>
      <c r="AQ862" s="267"/>
      <c r="AR862" s="263"/>
      <c r="AS862" s="265"/>
      <c r="AT862" s="267"/>
      <c r="AU862" s="263"/>
      <c r="AV862" s="265"/>
      <c r="AW862" s="275"/>
      <c r="AX862" s="270"/>
      <c r="AY862" s="292"/>
      <c r="AZ862" s="228"/>
      <c r="BA862" s="228"/>
      <c r="BB862" s="295"/>
    </row>
    <row r="863" spans="2:62" ht="28.15" customHeight="1" thickBot="1" x14ac:dyDescent="0.25">
      <c r="B863" s="21"/>
      <c r="C863" s="245"/>
      <c r="D863" s="20"/>
      <c r="E863" s="19"/>
      <c r="F863" s="19"/>
      <c r="G863" s="18"/>
      <c r="H863" s="226"/>
      <c r="I863" s="249"/>
      <c r="J863" s="249"/>
      <c r="K863" s="249"/>
      <c r="L863" s="17" t="s">
        <v>105</v>
      </c>
      <c r="M863" s="15"/>
      <c r="N863" s="17" t="s">
        <v>103</v>
      </c>
      <c r="O863" s="15"/>
      <c r="P863" s="17" t="s">
        <v>102</v>
      </c>
      <c r="Q863" s="15"/>
      <c r="R863" s="17" t="s">
        <v>101</v>
      </c>
      <c r="S863" s="15"/>
      <c r="T863" s="17">
        <v>20</v>
      </c>
      <c r="U863" s="15"/>
      <c r="V863" s="17" t="s">
        <v>100</v>
      </c>
      <c r="W863" s="15"/>
      <c r="X863" s="17" t="s">
        <v>99</v>
      </c>
      <c r="Y863" s="15"/>
      <c r="Z863" s="17" t="s">
        <v>98</v>
      </c>
      <c r="AA863" s="15"/>
      <c r="AB863" s="16"/>
      <c r="AC863" s="15"/>
      <c r="AD863" s="14"/>
      <c r="AE863" s="13"/>
      <c r="AF863" s="252"/>
      <c r="AG863" s="252"/>
      <c r="AH863" s="12"/>
      <c r="AI863" s="11"/>
      <c r="AJ863" s="266"/>
      <c r="AK863" s="268"/>
      <c r="AL863" s="264"/>
      <c r="AM863" s="266"/>
      <c r="AN863" s="268"/>
      <c r="AO863" s="264"/>
      <c r="AP863" s="266"/>
      <c r="AQ863" s="268"/>
      <c r="AR863" s="264"/>
      <c r="AS863" s="266"/>
      <c r="AT863" s="268"/>
      <c r="AU863" s="264"/>
      <c r="AV863" s="266"/>
      <c r="AW863" s="276"/>
      <c r="AX863" s="271"/>
      <c r="AY863" s="293"/>
      <c r="AZ863" s="229"/>
      <c r="BA863" s="229"/>
      <c r="BB863" s="296"/>
    </row>
    <row r="864" spans="2:62" ht="85.9" customHeight="1" thickTop="1" thickBot="1" x14ac:dyDescent="0.35">
      <c r="B864" s="105" t="s">
        <v>174</v>
      </c>
      <c r="C864" s="95" t="s">
        <v>173</v>
      </c>
      <c r="D864" s="100" t="s">
        <v>172</v>
      </c>
      <c r="E864" s="104" t="s">
        <v>171</v>
      </c>
      <c r="F864" s="103"/>
      <c r="G864" s="102"/>
      <c r="H864" s="101" t="s">
        <v>170</v>
      </c>
      <c r="I864" s="100" t="s">
        <v>96</v>
      </c>
      <c r="J864" s="100" t="s">
        <v>169</v>
      </c>
      <c r="K864" s="100" t="s">
        <v>97</v>
      </c>
      <c r="L864" s="256" t="s">
        <v>168</v>
      </c>
      <c r="M864" s="262"/>
      <c r="N864" s="256" t="s">
        <v>167</v>
      </c>
      <c r="O864" s="262"/>
      <c r="P864" s="256" t="s">
        <v>167</v>
      </c>
      <c r="Q864" s="257"/>
      <c r="R864" s="256" t="s">
        <v>167</v>
      </c>
      <c r="S864" s="257"/>
      <c r="T864" s="256" t="s">
        <v>167</v>
      </c>
      <c r="U864" s="257"/>
      <c r="V864" s="256" t="s">
        <v>167</v>
      </c>
      <c r="W864" s="257"/>
      <c r="X864" s="256" t="s">
        <v>167</v>
      </c>
      <c r="Y864" s="257"/>
      <c r="Z864" s="256" t="s">
        <v>167</v>
      </c>
      <c r="AA864" s="257"/>
      <c r="AB864" s="261" t="s">
        <v>166</v>
      </c>
      <c r="AC864" s="257"/>
      <c r="AD864" s="101" t="s">
        <v>165</v>
      </c>
      <c r="AE864" s="101" t="s">
        <v>164</v>
      </c>
      <c r="AF864" s="100" t="s">
        <v>163</v>
      </c>
      <c r="AG864" s="100" t="s">
        <v>162</v>
      </c>
      <c r="AH864" s="99" t="s">
        <v>161</v>
      </c>
      <c r="AI864" s="98"/>
      <c r="AJ864" s="96" t="s">
        <v>160</v>
      </c>
      <c r="AK864" s="95" t="s">
        <v>159</v>
      </c>
      <c r="AL864" s="94" t="s">
        <v>158</v>
      </c>
      <c r="AM864" s="96" t="s">
        <v>157</v>
      </c>
      <c r="AN864" s="95" t="s">
        <v>156</v>
      </c>
      <c r="AO864" s="94" t="s">
        <v>155</v>
      </c>
      <c r="AP864" s="96" t="s">
        <v>154</v>
      </c>
      <c r="AQ864" s="95" t="s">
        <v>153</v>
      </c>
      <c r="AR864" s="97" t="s">
        <v>152</v>
      </c>
      <c r="AS864" s="96" t="s">
        <v>151</v>
      </c>
      <c r="AT864" s="95" t="s">
        <v>150</v>
      </c>
      <c r="AU864" s="94" t="s">
        <v>149</v>
      </c>
      <c r="AV864" s="96" t="s">
        <v>148</v>
      </c>
      <c r="AW864" s="95" t="s">
        <v>147</v>
      </c>
      <c r="AX864" s="94" t="s">
        <v>146</v>
      </c>
      <c r="AY864" s="93" t="s">
        <v>145</v>
      </c>
      <c r="AZ864" s="92" t="s">
        <v>144</v>
      </c>
      <c r="BA864" s="92" t="s">
        <v>143</v>
      </c>
      <c r="BB864" s="91" t="s">
        <v>142</v>
      </c>
    </row>
    <row r="865" spans="2:62" ht="48" thickBot="1" x14ac:dyDescent="0.3">
      <c r="B865" s="90" t="s">
        <v>185</v>
      </c>
      <c r="C865" s="89"/>
      <c r="D865" s="88"/>
      <c r="E865" s="258"/>
      <c r="F865" s="259"/>
      <c r="G865" s="260"/>
      <c r="H865" s="87" t="s">
        <v>140</v>
      </c>
      <c r="I865" s="86"/>
      <c r="J865" s="86"/>
      <c r="K865" s="85"/>
      <c r="L865" s="84"/>
      <c r="M865" s="81"/>
      <c r="N865" s="84"/>
      <c r="O865" s="81"/>
      <c r="P865" s="84"/>
      <c r="Q865" s="81"/>
      <c r="R865" s="84"/>
      <c r="S865" s="81"/>
      <c r="T865" s="84"/>
      <c r="U865" s="81"/>
      <c r="V865" s="84"/>
      <c r="W865" s="81"/>
      <c r="X865" s="84"/>
      <c r="Y865" s="81"/>
      <c r="Z865" s="84"/>
      <c r="AA865" s="83"/>
      <c r="AB865" s="82" t="s">
        <v>139</v>
      </c>
      <c r="AC865" s="81"/>
      <c r="AD865" s="81"/>
      <c r="AE865" s="81"/>
      <c r="AF865" s="80"/>
      <c r="AG865" s="80"/>
      <c r="AH865" s="60"/>
      <c r="AI865" s="79" t="s">
        <v>138</v>
      </c>
      <c r="AJ865" s="78">
        <f t="shared" ref="AJ865:BB865" si="114">SUM(AJ867:AJ878)</f>
        <v>42</v>
      </c>
      <c r="AK865" s="77">
        <f t="shared" si="114"/>
        <v>21</v>
      </c>
      <c r="AL865" s="76">
        <f t="shared" si="114"/>
        <v>0</v>
      </c>
      <c r="AM865" s="78">
        <f t="shared" si="114"/>
        <v>13</v>
      </c>
      <c r="AN865" s="77">
        <f t="shared" si="114"/>
        <v>6</v>
      </c>
      <c r="AO865" s="76">
        <f t="shared" si="114"/>
        <v>0</v>
      </c>
      <c r="AP865" s="78">
        <f t="shared" si="114"/>
        <v>0</v>
      </c>
      <c r="AQ865" s="77">
        <f t="shared" si="114"/>
        <v>0</v>
      </c>
      <c r="AR865" s="76">
        <f t="shared" si="114"/>
        <v>0</v>
      </c>
      <c r="AS865" s="78">
        <f t="shared" si="114"/>
        <v>9</v>
      </c>
      <c r="AT865" s="77">
        <f t="shared" si="114"/>
        <v>9</v>
      </c>
      <c r="AU865" s="76">
        <f t="shared" si="114"/>
        <v>0</v>
      </c>
      <c r="AV865" s="78">
        <f t="shared" si="114"/>
        <v>4</v>
      </c>
      <c r="AW865" s="77">
        <f t="shared" si="114"/>
        <v>0</v>
      </c>
      <c r="AX865" s="76">
        <f t="shared" si="114"/>
        <v>0</v>
      </c>
      <c r="AY865" s="75">
        <f t="shared" si="114"/>
        <v>2</v>
      </c>
      <c r="AZ865" s="74">
        <f t="shared" si="114"/>
        <v>0</v>
      </c>
      <c r="BA865" s="74">
        <f t="shared" si="114"/>
        <v>0</v>
      </c>
      <c r="BB865" s="73">
        <f t="shared" si="114"/>
        <v>0</v>
      </c>
      <c r="BC865" s="72" t="s">
        <v>137</v>
      </c>
      <c r="BF865" s="5">
        <f>SUM(AJ865:AL865)/$BG$5</f>
        <v>63</v>
      </c>
      <c r="BG865" s="5">
        <f>SUM(AM865:AO865,AY865)/$BG$5</f>
        <v>21</v>
      </c>
      <c r="BH865" s="5">
        <f>SUM(AP865:AR865,AZ865)/$BG$5</f>
        <v>0</v>
      </c>
      <c r="BI865" s="5">
        <f>SUM(AS865:AU865,BA865)/$BG$5</f>
        <v>18</v>
      </c>
      <c r="BJ865" s="5">
        <f>SUM(AV865:AX865,BB865)/$BG$5</f>
        <v>4</v>
      </c>
    </row>
    <row r="866" spans="2:62" ht="37.5" thickBot="1" x14ac:dyDescent="0.3">
      <c r="B866" s="71"/>
      <c r="C866" s="70"/>
      <c r="D866" s="69"/>
      <c r="E866" s="68"/>
      <c r="F866" s="68"/>
      <c r="G866" s="67"/>
      <c r="H866" s="66"/>
      <c r="I866" s="64"/>
      <c r="J866" s="64"/>
      <c r="K866" s="65"/>
      <c r="L866" s="64"/>
      <c r="M866" s="62"/>
      <c r="N866" s="64"/>
      <c r="O866" s="62"/>
      <c r="P866" s="64"/>
      <c r="Q866" s="62"/>
      <c r="R866" s="64"/>
      <c r="S866" s="62"/>
      <c r="T866" s="64"/>
      <c r="U866" s="62"/>
      <c r="V866" s="64"/>
      <c r="W866" s="62"/>
      <c r="X866" s="64"/>
      <c r="Y866" s="62"/>
      <c r="Z866" s="64"/>
      <c r="AA866" s="62"/>
      <c r="AB866" s="63"/>
      <c r="AC866" s="62"/>
      <c r="AD866" s="62"/>
      <c r="AE866" s="62"/>
      <c r="AF866" s="61"/>
      <c r="AG866" s="61"/>
      <c r="AH866" s="60"/>
      <c r="AI866" s="59" t="s">
        <v>136</v>
      </c>
      <c r="AJ866" s="214">
        <f t="shared" ref="AJ866:BB866" si="115">AJ865/1</f>
        <v>42</v>
      </c>
      <c r="AK866" s="213">
        <f t="shared" si="115"/>
        <v>21</v>
      </c>
      <c r="AL866" s="212">
        <f t="shared" si="115"/>
        <v>0</v>
      </c>
      <c r="AM866" s="214">
        <f t="shared" si="115"/>
        <v>13</v>
      </c>
      <c r="AN866" s="213">
        <f t="shared" si="115"/>
        <v>6</v>
      </c>
      <c r="AO866" s="212">
        <f t="shared" si="115"/>
        <v>0</v>
      </c>
      <c r="AP866" s="214">
        <f t="shared" si="115"/>
        <v>0</v>
      </c>
      <c r="AQ866" s="213">
        <f t="shared" si="115"/>
        <v>0</v>
      </c>
      <c r="AR866" s="212">
        <f t="shared" si="115"/>
        <v>0</v>
      </c>
      <c r="AS866" s="214">
        <f t="shared" si="115"/>
        <v>9</v>
      </c>
      <c r="AT866" s="213">
        <f t="shared" si="115"/>
        <v>9</v>
      </c>
      <c r="AU866" s="212">
        <f t="shared" si="115"/>
        <v>0</v>
      </c>
      <c r="AV866" s="214">
        <f t="shared" si="115"/>
        <v>4</v>
      </c>
      <c r="AW866" s="213">
        <f t="shared" si="115"/>
        <v>0</v>
      </c>
      <c r="AX866" s="212">
        <f t="shared" si="115"/>
        <v>0</v>
      </c>
      <c r="AY866" s="211">
        <f t="shared" si="115"/>
        <v>2</v>
      </c>
      <c r="AZ866" s="210">
        <f t="shared" si="115"/>
        <v>0</v>
      </c>
      <c r="BA866" s="210">
        <f t="shared" si="115"/>
        <v>0</v>
      </c>
      <c r="BB866" s="209">
        <f t="shared" si="115"/>
        <v>0</v>
      </c>
      <c r="BC866" s="52" t="s">
        <v>135</v>
      </c>
    </row>
    <row r="867" spans="2:62" ht="28.15" customHeight="1" x14ac:dyDescent="0.2">
      <c r="B867" s="30"/>
      <c r="C867" s="242">
        <v>1</v>
      </c>
      <c r="D867" s="44"/>
      <c r="E867" s="43"/>
      <c r="F867" s="43"/>
      <c r="G867" s="42"/>
      <c r="H867" s="223" t="s">
        <v>1251</v>
      </c>
      <c r="I867" s="246">
        <v>89</v>
      </c>
      <c r="J867" s="246">
        <v>30</v>
      </c>
      <c r="K867" s="246">
        <v>6</v>
      </c>
      <c r="L867" s="41" t="s">
        <v>133</v>
      </c>
      <c r="M867" s="40" t="s">
        <v>104</v>
      </c>
      <c r="N867" s="41" t="s">
        <v>131</v>
      </c>
      <c r="O867" s="40" t="s">
        <v>1613</v>
      </c>
      <c r="P867" s="41" t="s">
        <v>130</v>
      </c>
      <c r="Q867" s="40" t="s">
        <v>527</v>
      </c>
      <c r="R867" s="41" t="s">
        <v>129</v>
      </c>
      <c r="S867" s="40" t="s">
        <v>186</v>
      </c>
      <c r="T867" s="41" t="s">
        <v>128</v>
      </c>
      <c r="U867" s="40" t="s">
        <v>187</v>
      </c>
      <c r="V867" s="41" t="s">
        <v>127</v>
      </c>
      <c r="W867" s="40" t="s">
        <v>121</v>
      </c>
      <c r="X867" s="41" t="s">
        <v>126</v>
      </c>
      <c r="Y867" s="40"/>
      <c r="Z867" s="41" t="s">
        <v>125</v>
      </c>
      <c r="AA867" s="40"/>
      <c r="AB867" s="39"/>
      <c r="AC867" s="40"/>
      <c r="AD867" s="39" t="s">
        <v>186</v>
      </c>
      <c r="AE867" s="38" t="s">
        <v>113</v>
      </c>
      <c r="AF867" s="250"/>
      <c r="AG867" s="250"/>
      <c r="AH867" s="37"/>
      <c r="AI867" s="11"/>
      <c r="AJ867" s="233">
        <f>SUMPRODUCT(LEN($M867:$AA870)-LEN(SUBSTITUTE($M867:$AA870,"A", "")))</f>
        <v>42</v>
      </c>
      <c r="AK867" s="239">
        <f>SUMPRODUCT(LEN($AD867:$AD870)-LEN(SUBSTITUTE($AD867:$AD870,"A", "")))</f>
        <v>21</v>
      </c>
      <c r="AL867" s="230">
        <f>SUMPRODUCT(LEN($AC867:$AC870)-LEN(SUBSTITUTE($AC867:$AC870,"A", "")))</f>
        <v>0</v>
      </c>
      <c r="AM867" s="233">
        <f>SUMPRODUCT(LEN($M867:$AA870)-LEN(SUBSTITUTE($M867:$AA870,"S", "")))</f>
        <v>13</v>
      </c>
      <c r="AN867" s="239">
        <f>SUMPRODUCT(LEN($AD867:$AD870)-LEN(SUBSTITUTE($AD867:$AD870,"S", "")))</f>
        <v>6</v>
      </c>
      <c r="AO867" s="230">
        <f>SUMPRODUCT(LEN($AC867:$AC870)-LEN(SUBSTITUTE($AC867:$AC870,"S", "")))</f>
        <v>0</v>
      </c>
      <c r="AP867" s="233">
        <f>SUMPRODUCT(LEN($M867:$AA870)-LEN(SUBSTITUTE($M867:$AA870,"F", "")))</f>
        <v>0</v>
      </c>
      <c r="AQ867" s="239">
        <f>SUMPRODUCT(LEN($AD867:$AD870)-LEN(SUBSTITUTE($AD867:$AD870,"F", "")))</f>
        <v>0</v>
      </c>
      <c r="AR867" s="230">
        <f>SUMPRODUCT(LEN($AC867:$AC870)-LEN(SUBSTITUTE($AC867:$AC870,"F", "")))</f>
        <v>0</v>
      </c>
      <c r="AS867" s="233">
        <f>SUMPRODUCT(LEN($M867:$AA870)-LEN(SUBSTITUTE($M867:$AA870,"G", "")))</f>
        <v>9</v>
      </c>
      <c r="AT867" s="239">
        <f>SUMPRODUCT(LEN($AD867:$AD870)-LEN(SUBSTITUTE($AD867:$AD870,"G", "")))</f>
        <v>9</v>
      </c>
      <c r="AU867" s="230">
        <f>SUMPRODUCT(LEN($AC867:$AC870)-LEN(SUBSTITUTE($AC867:$AC870,"G", "")))</f>
        <v>0</v>
      </c>
      <c r="AV867" s="233">
        <f>SUMPRODUCT(LEN($L867:$AA870)-LEN(SUBSTITUTE($L867:$AA870,"M", "")))</f>
        <v>4</v>
      </c>
      <c r="AW867" s="236">
        <f>SUMPRODUCT(LEN($AD867:$AD870)-LEN(SUBSTITUTE($AD867:$AD870,"M", "")))</f>
        <v>0</v>
      </c>
      <c r="AX867" s="269">
        <f>SUMPRODUCT(LEN($AC867:$AC870)-LEN(SUBSTITUTE($AC867:$AC870,"M", "")))</f>
        <v>0</v>
      </c>
      <c r="AY867" s="291">
        <f>SUMPRODUCT(LEN($AE867:$AE870)-LEN(SUBSTITUTE($AE867:$AE870,"S", "")))</f>
        <v>2</v>
      </c>
      <c r="AZ867" s="227">
        <f>SUMPRODUCT(LEN($AE867:$AE870)-LEN(SUBSTITUTE($AE867:$AE870,"F", "")))</f>
        <v>0</v>
      </c>
      <c r="BA867" s="227">
        <f>SUMPRODUCT(LEN($AE867:$AE870)-LEN(SUBSTITUTE($AE867:$AE870,"G", "")))</f>
        <v>0</v>
      </c>
      <c r="BB867" s="294">
        <f>SUMPRODUCT(LEN($AE867:$AE870)-LEN(SUBSTITUTE($AE867:$AE870,"M", "")))</f>
        <v>0</v>
      </c>
    </row>
    <row r="868" spans="2:62" ht="28.15" customHeight="1" thickBot="1" x14ac:dyDescent="0.25">
      <c r="B868" s="30"/>
      <c r="C868" s="243"/>
      <c r="D868" s="36"/>
      <c r="E868" s="35"/>
      <c r="F868" s="35"/>
      <c r="G868" s="34"/>
      <c r="H868" s="224"/>
      <c r="I868" s="247"/>
      <c r="J868" s="247"/>
      <c r="K868" s="247"/>
      <c r="L868" s="33" t="s">
        <v>123</v>
      </c>
      <c r="M868" s="32" t="s">
        <v>1273</v>
      </c>
      <c r="N868" s="33" t="s">
        <v>122</v>
      </c>
      <c r="O868" s="32" t="s">
        <v>417</v>
      </c>
      <c r="P868" s="33" t="s">
        <v>120</v>
      </c>
      <c r="Q868" s="32" t="s">
        <v>697</v>
      </c>
      <c r="R868" s="33" t="s">
        <v>119</v>
      </c>
      <c r="S868" s="32" t="s">
        <v>444</v>
      </c>
      <c r="T868" s="33" t="s">
        <v>118</v>
      </c>
      <c r="U868" s="32" t="s">
        <v>424</v>
      </c>
      <c r="V868" s="33" t="s">
        <v>117</v>
      </c>
      <c r="W868" s="32" t="s">
        <v>121</v>
      </c>
      <c r="X868" s="33" t="s">
        <v>116</v>
      </c>
      <c r="Y868" s="32"/>
      <c r="Z868" s="33" t="s">
        <v>115</v>
      </c>
      <c r="AA868" s="32"/>
      <c r="AB868" s="31"/>
      <c r="AC868" s="32"/>
      <c r="AD868" s="31" t="s">
        <v>1614</v>
      </c>
      <c r="AE868" s="23"/>
      <c r="AF868" s="251"/>
      <c r="AG868" s="251"/>
      <c r="AH868" s="22"/>
      <c r="AI868" s="11"/>
      <c r="AJ868" s="265"/>
      <c r="AK868" s="267"/>
      <c r="AL868" s="263"/>
      <c r="AM868" s="265"/>
      <c r="AN868" s="267"/>
      <c r="AO868" s="263"/>
      <c r="AP868" s="265"/>
      <c r="AQ868" s="267"/>
      <c r="AR868" s="263"/>
      <c r="AS868" s="265"/>
      <c r="AT868" s="267"/>
      <c r="AU868" s="263"/>
      <c r="AV868" s="265"/>
      <c r="AW868" s="275"/>
      <c r="AX868" s="270"/>
      <c r="AY868" s="292"/>
      <c r="AZ868" s="228"/>
      <c r="BA868" s="228"/>
      <c r="BB868" s="295"/>
    </row>
    <row r="869" spans="2:62" ht="28.15" customHeight="1" x14ac:dyDescent="0.2">
      <c r="B869" s="30"/>
      <c r="C869" s="244"/>
      <c r="D869" s="29"/>
      <c r="E869" s="28"/>
      <c r="F869" s="28"/>
      <c r="G869" s="27"/>
      <c r="H869" s="225">
        <v>237</v>
      </c>
      <c r="I869" s="248"/>
      <c r="J869" s="248"/>
      <c r="K869" s="248"/>
      <c r="L869" s="26" t="s">
        <v>114</v>
      </c>
      <c r="M869" s="25" t="s">
        <v>1613</v>
      </c>
      <c r="N869" s="26" t="s">
        <v>112</v>
      </c>
      <c r="O869" s="25" t="s">
        <v>1273</v>
      </c>
      <c r="P869" s="26" t="s">
        <v>111</v>
      </c>
      <c r="Q869" s="25" t="s">
        <v>452</v>
      </c>
      <c r="R869" s="26" t="s">
        <v>110</v>
      </c>
      <c r="S869" s="25" t="s">
        <v>186</v>
      </c>
      <c r="T869" s="26" t="s">
        <v>109</v>
      </c>
      <c r="U869" s="25" t="s">
        <v>124</v>
      </c>
      <c r="V869" s="26" t="s">
        <v>108</v>
      </c>
      <c r="W869" s="25" t="s">
        <v>121</v>
      </c>
      <c r="X869" s="26" t="s">
        <v>107</v>
      </c>
      <c r="Y869" s="25"/>
      <c r="Z869" s="26" t="s">
        <v>106</v>
      </c>
      <c r="AA869" s="25"/>
      <c r="AB869" s="24"/>
      <c r="AC869" s="25"/>
      <c r="AD869" s="24" t="s">
        <v>1612</v>
      </c>
      <c r="AE869" s="23"/>
      <c r="AF869" s="251"/>
      <c r="AG869" s="251"/>
      <c r="AH869" s="22"/>
      <c r="AI869" s="11"/>
      <c r="AJ869" s="265"/>
      <c r="AK869" s="267"/>
      <c r="AL869" s="263"/>
      <c r="AM869" s="265"/>
      <c r="AN869" s="267"/>
      <c r="AO869" s="263"/>
      <c r="AP869" s="265"/>
      <c r="AQ869" s="267"/>
      <c r="AR869" s="263"/>
      <c r="AS869" s="265"/>
      <c r="AT869" s="267"/>
      <c r="AU869" s="263"/>
      <c r="AV869" s="265"/>
      <c r="AW869" s="275"/>
      <c r="AX869" s="270"/>
      <c r="AY869" s="292"/>
      <c r="AZ869" s="228"/>
      <c r="BA869" s="228"/>
      <c r="BB869" s="295"/>
    </row>
    <row r="870" spans="2:62" ht="28.15" customHeight="1" thickBot="1" x14ac:dyDescent="0.25">
      <c r="B870" s="30"/>
      <c r="C870" s="253"/>
      <c r="D870" s="51"/>
      <c r="E870" s="50"/>
      <c r="F870" s="50"/>
      <c r="G870" s="49"/>
      <c r="H870" s="226"/>
      <c r="I870" s="254"/>
      <c r="J870" s="254"/>
      <c r="K870" s="254"/>
      <c r="L870" s="48" t="s">
        <v>105</v>
      </c>
      <c r="M870" s="47" t="s">
        <v>689</v>
      </c>
      <c r="N870" s="48" t="s">
        <v>103</v>
      </c>
      <c r="O870" s="47" t="s">
        <v>1090</v>
      </c>
      <c r="P870" s="48" t="s">
        <v>102</v>
      </c>
      <c r="Q870" s="47" t="s">
        <v>132</v>
      </c>
      <c r="R870" s="48" t="s">
        <v>101</v>
      </c>
      <c r="S870" s="47" t="s">
        <v>411</v>
      </c>
      <c r="T870" s="48">
        <v>20</v>
      </c>
      <c r="U870" s="47" t="s">
        <v>124</v>
      </c>
      <c r="V870" s="48" t="s">
        <v>100</v>
      </c>
      <c r="W870" s="47" t="s">
        <v>121</v>
      </c>
      <c r="X870" s="48" t="s">
        <v>99</v>
      </c>
      <c r="Y870" s="47"/>
      <c r="Z870" s="48" t="s">
        <v>98</v>
      </c>
      <c r="AA870" s="47"/>
      <c r="AB870" s="16"/>
      <c r="AC870" s="47"/>
      <c r="AD870" s="16"/>
      <c r="AE870" s="46"/>
      <c r="AF870" s="255"/>
      <c r="AG870" s="255"/>
      <c r="AH870" s="45"/>
      <c r="AI870" s="11"/>
      <c r="AJ870" s="266"/>
      <c r="AK870" s="268"/>
      <c r="AL870" s="264"/>
      <c r="AM870" s="266"/>
      <c r="AN870" s="268"/>
      <c r="AO870" s="264"/>
      <c r="AP870" s="266"/>
      <c r="AQ870" s="268"/>
      <c r="AR870" s="264"/>
      <c r="AS870" s="266"/>
      <c r="AT870" s="268"/>
      <c r="AU870" s="264"/>
      <c r="AV870" s="266"/>
      <c r="AW870" s="276"/>
      <c r="AX870" s="271"/>
      <c r="AY870" s="293"/>
      <c r="AZ870" s="229"/>
      <c r="BA870" s="229"/>
      <c r="BB870" s="296"/>
    </row>
    <row r="871" spans="2:62" ht="28.15" customHeight="1" x14ac:dyDescent="0.2">
      <c r="B871" s="30"/>
      <c r="C871" s="242">
        <v>2</v>
      </c>
      <c r="D871" s="44"/>
      <c r="E871" s="43"/>
      <c r="F871" s="43"/>
      <c r="G871" s="42"/>
      <c r="H871" s="223"/>
      <c r="I871" s="246"/>
      <c r="J871" s="246"/>
      <c r="K871" s="246"/>
      <c r="L871" s="41" t="s">
        <v>133</v>
      </c>
      <c r="M871" s="40"/>
      <c r="N871" s="41" t="s">
        <v>131</v>
      </c>
      <c r="O871" s="40"/>
      <c r="P871" s="41" t="s">
        <v>130</v>
      </c>
      <c r="Q871" s="40"/>
      <c r="R871" s="41" t="s">
        <v>129</v>
      </c>
      <c r="S871" s="40"/>
      <c r="T871" s="41" t="s">
        <v>128</v>
      </c>
      <c r="U871" s="40"/>
      <c r="V871" s="41" t="s">
        <v>127</v>
      </c>
      <c r="W871" s="40"/>
      <c r="X871" s="41" t="s">
        <v>126</v>
      </c>
      <c r="Y871" s="40"/>
      <c r="Z871" s="41" t="s">
        <v>125</v>
      </c>
      <c r="AA871" s="40"/>
      <c r="AB871" s="39"/>
      <c r="AC871" s="40"/>
      <c r="AD871" s="39"/>
      <c r="AE871" s="38"/>
      <c r="AF871" s="250"/>
      <c r="AG871" s="250"/>
      <c r="AH871" s="37"/>
      <c r="AI871" s="11"/>
      <c r="AJ871" s="233">
        <f>SUMPRODUCT(LEN($M871:$AA874)-LEN(SUBSTITUTE($M871:$AA874,"A", "")))</f>
        <v>0</v>
      </c>
      <c r="AK871" s="239">
        <f>SUMPRODUCT(LEN($AD871:$AD874)-LEN(SUBSTITUTE($AD871:$AD874,"A", "")))</f>
        <v>0</v>
      </c>
      <c r="AL871" s="230">
        <f>SUMPRODUCT(LEN($AC871:$AC874)-LEN(SUBSTITUTE($AC871:$AC874,"A", "")))</f>
        <v>0</v>
      </c>
      <c r="AM871" s="233">
        <f>SUMPRODUCT(LEN($M871:$AA874)-LEN(SUBSTITUTE($M871:$AA874,"S", "")))</f>
        <v>0</v>
      </c>
      <c r="AN871" s="239">
        <f>SUMPRODUCT(LEN($AD871:$AD874)-LEN(SUBSTITUTE($AD871:$AD874,"S", "")))</f>
        <v>0</v>
      </c>
      <c r="AO871" s="230">
        <f>SUMPRODUCT(LEN($AC871:$AC874)-LEN(SUBSTITUTE($AC871:$AC874,"S", "")))</f>
        <v>0</v>
      </c>
      <c r="AP871" s="233">
        <f>SUMPRODUCT(LEN($M871:$AA874)-LEN(SUBSTITUTE($M871:$AA874,"F", "")))</f>
        <v>0</v>
      </c>
      <c r="AQ871" s="239">
        <f>SUMPRODUCT(LEN($AD871:$AD874)-LEN(SUBSTITUTE($AD871:$AD874,"F", "")))</f>
        <v>0</v>
      </c>
      <c r="AR871" s="230">
        <f>SUMPRODUCT(LEN($AC871:$AC874)-LEN(SUBSTITUTE($AC871:$AC874,"F", "")))</f>
        <v>0</v>
      </c>
      <c r="AS871" s="233">
        <f>SUMPRODUCT(LEN($M871:$AA874)-LEN(SUBSTITUTE($M871:$AA874,"G", "")))</f>
        <v>0</v>
      </c>
      <c r="AT871" s="239">
        <f>SUMPRODUCT(LEN($AD871:$AD874)-LEN(SUBSTITUTE($AD871:$AD874,"G", "")))</f>
        <v>0</v>
      </c>
      <c r="AU871" s="230">
        <f>SUMPRODUCT(LEN($AC871:$AC874)-LEN(SUBSTITUTE($AC871:$AC874,"G", "")))</f>
        <v>0</v>
      </c>
      <c r="AV871" s="233">
        <f>SUMPRODUCT(LEN($L871:$AA874)-LEN(SUBSTITUTE($L871:$AA874,"M", "")))</f>
        <v>0</v>
      </c>
      <c r="AW871" s="236">
        <f>SUMPRODUCT(LEN($AD871:$AD874)-LEN(SUBSTITUTE($AD871:$AD874,"M", "")))</f>
        <v>0</v>
      </c>
      <c r="AX871" s="269">
        <f>SUMPRODUCT(LEN($AC871:$AC874)-LEN(SUBSTITUTE($AC871:$AC874,"M", "")))</f>
        <v>0</v>
      </c>
      <c r="AY871" s="291">
        <f>SUMPRODUCT(LEN($AE871:$AE874)-LEN(SUBSTITUTE($AE871:$AE874,"S", "")))</f>
        <v>0</v>
      </c>
      <c r="AZ871" s="227">
        <f>SUMPRODUCT(LEN($AE871:$AE874)-LEN(SUBSTITUTE($AE871:$AE874,"F", "")))</f>
        <v>0</v>
      </c>
      <c r="BA871" s="227">
        <f>SUMPRODUCT(LEN($AE871:$AE874)-LEN(SUBSTITUTE($AE871:$AE874,"G", "")))</f>
        <v>0</v>
      </c>
      <c r="BB871" s="294">
        <f>SUMPRODUCT(LEN($AE871:$AE874)-LEN(SUBSTITUTE($AE871:$AE874,"M", "")))</f>
        <v>0</v>
      </c>
    </row>
    <row r="872" spans="2:62" ht="28.15" customHeight="1" thickBot="1" x14ac:dyDescent="0.25">
      <c r="B872" s="30"/>
      <c r="C872" s="243"/>
      <c r="D872" s="36"/>
      <c r="E872" s="35"/>
      <c r="F872" s="35"/>
      <c r="G872" s="34"/>
      <c r="H872" s="224"/>
      <c r="I872" s="247"/>
      <c r="J872" s="247"/>
      <c r="K872" s="247"/>
      <c r="L872" s="33" t="s">
        <v>123</v>
      </c>
      <c r="M872" s="32"/>
      <c r="N872" s="33" t="s">
        <v>122</v>
      </c>
      <c r="O872" s="32"/>
      <c r="P872" s="33" t="s">
        <v>120</v>
      </c>
      <c r="Q872" s="32"/>
      <c r="R872" s="33" t="s">
        <v>119</v>
      </c>
      <c r="S872" s="32"/>
      <c r="T872" s="33" t="s">
        <v>118</v>
      </c>
      <c r="U872" s="32"/>
      <c r="V872" s="33" t="s">
        <v>117</v>
      </c>
      <c r="W872" s="32"/>
      <c r="X872" s="33" t="s">
        <v>116</v>
      </c>
      <c r="Y872" s="32"/>
      <c r="Z872" s="33" t="s">
        <v>115</v>
      </c>
      <c r="AA872" s="32"/>
      <c r="AB872" s="31"/>
      <c r="AC872" s="32"/>
      <c r="AD872" s="31"/>
      <c r="AE872" s="23"/>
      <c r="AF872" s="251"/>
      <c r="AG872" s="251"/>
      <c r="AH872" s="22"/>
      <c r="AI872" s="11"/>
      <c r="AJ872" s="265"/>
      <c r="AK872" s="267"/>
      <c r="AL872" s="263"/>
      <c r="AM872" s="265"/>
      <c r="AN872" s="267"/>
      <c r="AO872" s="263"/>
      <c r="AP872" s="265"/>
      <c r="AQ872" s="267"/>
      <c r="AR872" s="263"/>
      <c r="AS872" s="265"/>
      <c r="AT872" s="267"/>
      <c r="AU872" s="263"/>
      <c r="AV872" s="265"/>
      <c r="AW872" s="275"/>
      <c r="AX872" s="270"/>
      <c r="AY872" s="292"/>
      <c r="AZ872" s="228"/>
      <c r="BA872" s="228"/>
      <c r="BB872" s="295"/>
    </row>
    <row r="873" spans="2:62" ht="28.15" customHeight="1" x14ac:dyDescent="0.2">
      <c r="B873" s="30"/>
      <c r="C873" s="244"/>
      <c r="D873" s="29"/>
      <c r="E873" s="28"/>
      <c r="F873" s="28"/>
      <c r="G873" s="27"/>
      <c r="H873" s="225"/>
      <c r="I873" s="248"/>
      <c r="J873" s="248"/>
      <c r="K873" s="248"/>
      <c r="L873" s="26" t="s">
        <v>114</v>
      </c>
      <c r="M873" s="25"/>
      <c r="N873" s="26" t="s">
        <v>112</v>
      </c>
      <c r="O873" s="25"/>
      <c r="P873" s="26" t="s">
        <v>111</v>
      </c>
      <c r="Q873" s="25"/>
      <c r="R873" s="26" t="s">
        <v>110</v>
      </c>
      <c r="S873" s="25"/>
      <c r="T873" s="26" t="s">
        <v>109</v>
      </c>
      <c r="U873" s="25"/>
      <c r="V873" s="26" t="s">
        <v>108</v>
      </c>
      <c r="W873" s="25"/>
      <c r="X873" s="26" t="s">
        <v>107</v>
      </c>
      <c r="Y873" s="25"/>
      <c r="Z873" s="26" t="s">
        <v>106</v>
      </c>
      <c r="AA873" s="25"/>
      <c r="AB873" s="24"/>
      <c r="AC873" s="25"/>
      <c r="AD873" s="24"/>
      <c r="AE873" s="23"/>
      <c r="AF873" s="251"/>
      <c r="AG873" s="251"/>
      <c r="AH873" s="22"/>
      <c r="AI873" s="11"/>
      <c r="AJ873" s="265"/>
      <c r="AK873" s="267"/>
      <c r="AL873" s="263"/>
      <c r="AM873" s="265"/>
      <c r="AN873" s="267"/>
      <c r="AO873" s="263"/>
      <c r="AP873" s="265"/>
      <c r="AQ873" s="267"/>
      <c r="AR873" s="263"/>
      <c r="AS873" s="265"/>
      <c r="AT873" s="267"/>
      <c r="AU873" s="263"/>
      <c r="AV873" s="265"/>
      <c r="AW873" s="275"/>
      <c r="AX873" s="270"/>
      <c r="AY873" s="292"/>
      <c r="AZ873" s="228"/>
      <c r="BA873" s="228"/>
      <c r="BB873" s="295"/>
    </row>
    <row r="874" spans="2:62" ht="28.15" customHeight="1" thickBot="1" x14ac:dyDescent="0.25">
      <c r="B874" s="30"/>
      <c r="C874" s="253"/>
      <c r="D874" s="51"/>
      <c r="E874" s="50"/>
      <c r="F874" s="50"/>
      <c r="G874" s="49"/>
      <c r="H874" s="226"/>
      <c r="I874" s="254"/>
      <c r="J874" s="254"/>
      <c r="K874" s="254"/>
      <c r="L874" s="48" t="s">
        <v>105</v>
      </c>
      <c r="M874" s="47"/>
      <c r="N874" s="48" t="s">
        <v>103</v>
      </c>
      <c r="O874" s="47"/>
      <c r="P874" s="48" t="s">
        <v>102</v>
      </c>
      <c r="Q874" s="47"/>
      <c r="R874" s="48" t="s">
        <v>101</v>
      </c>
      <c r="S874" s="47"/>
      <c r="T874" s="48">
        <v>20</v>
      </c>
      <c r="U874" s="47"/>
      <c r="V874" s="48" t="s">
        <v>100</v>
      </c>
      <c r="W874" s="47"/>
      <c r="X874" s="48" t="s">
        <v>99</v>
      </c>
      <c r="Y874" s="47"/>
      <c r="Z874" s="48" t="s">
        <v>98</v>
      </c>
      <c r="AA874" s="47"/>
      <c r="AB874" s="16"/>
      <c r="AC874" s="47"/>
      <c r="AD874" s="16"/>
      <c r="AE874" s="46"/>
      <c r="AF874" s="255"/>
      <c r="AG874" s="255"/>
      <c r="AH874" s="45"/>
      <c r="AI874" s="11"/>
      <c r="AJ874" s="266"/>
      <c r="AK874" s="268"/>
      <c r="AL874" s="264"/>
      <c r="AM874" s="266"/>
      <c r="AN874" s="268"/>
      <c r="AO874" s="264"/>
      <c r="AP874" s="266"/>
      <c r="AQ874" s="268"/>
      <c r="AR874" s="264"/>
      <c r="AS874" s="266"/>
      <c r="AT874" s="268"/>
      <c r="AU874" s="264"/>
      <c r="AV874" s="266"/>
      <c r="AW874" s="276"/>
      <c r="AX874" s="271"/>
      <c r="AY874" s="293"/>
      <c r="AZ874" s="229"/>
      <c r="BA874" s="229"/>
      <c r="BB874" s="296"/>
    </row>
    <row r="875" spans="2:62" ht="28.15" customHeight="1" x14ac:dyDescent="0.2">
      <c r="B875" s="30"/>
      <c r="C875" s="242">
        <v>3</v>
      </c>
      <c r="D875" s="44"/>
      <c r="E875" s="43"/>
      <c r="F875" s="43"/>
      <c r="G875" s="42"/>
      <c r="H875" s="223"/>
      <c r="I875" s="246"/>
      <c r="J875" s="246"/>
      <c r="K875" s="246"/>
      <c r="L875" s="41" t="s">
        <v>133</v>
      </c>
      <c r="M875" s="40"/>
      <c r="N875" s="41" t="s">
        <v>131</v>
      </c>
      <c r="O875" s="40"/>
      <c r="P875" s="41" t="s">
        <v>130</v>
      </c>
      <c r="Q875" s="40"/>
      <c r="R875" s="41" t="s">
        <v>129</v>
      </c>
      <c r="S875" s="40"/>
      <c r="T875" s="41" t="s">
        <v>128</v>
      </c>
      <c r="U875" s="40"/>
      <c r="V875" s="41" t="s">
        <v>127</v>
      </c>
      <c r="W875" s="40"/>
      <c r="X875" s="41" t="s">
        <v>126</v>
      </c>
      <c r="Y875" s="40"/>
      <c r="Z875" s="41" t="s">
        <v>125</v>
      </c>
      <c r="AA875" s="40"/>
      <c r="AB875" s="39"/>
      <c r="AC875" s="40"/>
      <c r="AD875" s="39"/>
      <c r="AE875" s="38"/>
      <c r="AF875" s="250"/>
      <c r="AG875" s="250"/>
      <c r="AH875" s="37"/>
      <c r="AI875" s="11"/>
      <c r="AJ875" s="233">
        <f>SUMPRODUCT(LEN($M875:$AA878)-LEN(SUBSTITUTE($M875:$AA878,"A", "")))</f>
        <v>0</v>
      </c>
      <c r="AK875" s="239">
        <f>SUMPRODUCT(LEN($AD875:$AD878)-LEN(SUBSTITUTE($AD875:$AD878,"A", "")))</f>
        <v>0</v>
      </c>
      <c r="AL875" s="230">
        <f>SUMPRODUCT(LEN($AC875:$AC878)-LEN(SUBSTITUTE($AC875:$AC878,"A", "")))</f>
        <v>0</v>
      </c>
      <c r="AM875" s="233">
        <f>SUMPRODUCT(LEN($M875:$AA878)-LEN(SUBSTITUTE($M875:$AA878,"S", "")))</f>
        <v>0</v>
      </c>
      <c r="AN875" s="239">
        <f>SUMPRODUCT(LEN($AD875:$AD878)-LEN(SUBSTITUTE($AD875:$AD878,"S", "")))</f>
        <v>0</v>
      </c>
      <c r="AO875" s="230">
        <f>SUMPRODUCT(LEN($AC875:$AC878)-LEN(SUBSTITUTE($AC875:$AC878,"S", "")))</f>
        <v>0</v>
      </c>
      <c r="AP875" s="233">
        <f>SUMPRODUCT(LEN($M875:$AA878)-LEN(SUBSTITUTE($M875:$AA878,"F", "")))</f>
        <v>0</v>
      </c>
      <c r="AQ875" s="239">
        <f>SUMPRODUCT(LEN($AD875:$AD878)-LEN(SUBSTITUTE($AD875:$AD878,"F", "")))</f>
        <v>0</v>
      </c>
      <c r="AR875" s="230">
        <f>SUMPRODUCT(LEN($AC875:$AC878)-LEN(SUBSTITUTE($AC875:$AC878,"F", "")))</f>
        <v>0</v>
      </c>
      <c r="AS875" s="233">
        <f>SUMPRODUCT(LEN($M875:$AA878)-LEN(SUBSTITUTE($M875:$AA878,"G", "")))</f>
        <v>0</v>
      </c>
      <c r="AT875" s="239">
        <f>SUMPRODUCT(LEN($AD875:$AD878)-LEN(SUBSTITUTE($AD875:$AD878,"G", "")))</f>
        <v>0</v>
      </c>
      <c r="AU875" s="230">
        <f>SUMPRODUCT(LEN($AC875:$AC878)-LEN(SUBSTITUTE($AC875:$AC878,"G", "")))</f>
        <v>0</v>
      </c>
      <c r="AV875" s="233">
        <f>SUMPRODUCT(LEN($L875:$AA878)-LEN(SUBSTITUTE($L875:$AA878,"M", "")))</f>
        <v>0</v>
      </c>
      <c r="AW875" s="236">
        <f>SUMPRODUCT(LEN($AD875:$AD878)-LEN(SUBSTITUTE($AD875:$AD878,"M", "")))</f>
        <v>0</v>
      </c>
      <c r="AX875" s="269">
        <f>SUMPRODUCT(LEN($AC875:$AC878)-LEN(SUBSTITUTE($AC875:$AC878,"M", "")))</f>
        <v>0</v>
      </c>
      <c r="AY875" s="291">
        <f>SUMPRODUCT(LEN($AE875:$AE878)-LEN(SUBSTITUTE($AE875:$AE878,"S", "")))</f>
        <v>0</v>
      </c>
      <c r="AZ875" s="227">
        <f>SUMPRODUCT(LEN($AE875:$AE878)-LEN(SUBSTITUTE($AE875:$AE878,"F", "")))</f>
        <v>0</v>
      </c>
      <c r="BA875" s="227">
        <f>SUMPRODUCT(LEN($AE875:$AE878)-LEN(SUBSTITUTE($AE875:$AE878,"G", "")))</f>
        <v>0</v>
      </c>
      <c r="BB875" s="294">
        <f>SUMPRODUCT(LEN($AE875:$AE878)-LEN(SUBSTITUTE($AE875:$AE878,"M", "")))</f>
        <v>0</v>
      </c>
    </row>
    <row r="876" spans="2:62" ht="28.15" customHeight="1" thickBot="1" x14ac:dyDescent="0.25">
      <c r="B876" s="30"/>
      <c r="C876" s="243"/>
      <c r="D876" s="36"/>
      <c r="E876" s="35"/>
      <c r="F876" s="35"/>
      <c r="G876" s="34"/>
      <c r="H876" s="224"/>
      <c r="I876" s="247"/>
      <c r="J876" s="247"/>
      <c r="K876" s="247"/>
      <c r="L876" s="33" t="s">
        <v>123</v>
      </c>
      <c r="M876" s="32"/>
      <c r="N876" s="33" t="s">
        <v>122</v>
      </c>
      <c r="O876" s="32"/>
      <c r="P876" s="33" t="s">
        <v>120</v>
      </c>
      <c r="Q876" s="32"/>
      <c r="R876" s="33" t="s">
        <v>119</v>
      </c>
      <c r="S876" s="32"/>
      <c r="T876" s="33" t="s">
        <v>118</v>
      </c>
      <c r="U876" s="32"/>
      <c r="V876" s="33" t="s">
        <v>117</v>
      </c>
      <c r="W876" s="32"/>
      <c r="X876" s="33" t="s">
        <v>116</v>
      </c>
      <c r="Y876" s="32"/>
      <c r="Z876" s="33" t="s">
        <v>115</v>
      </c>
      <c r="AA876" s="32"/>
      <c r="AB876" s="31"/>
      <c r="AC876" s="32"/>
      <c r="AD876" s="31"/>
      <c r="AE876" s="23"/>
      <c r="AF876" s="251"/>
      <c r="AG876" s="251"/>
      <c r="AH876" s="22"/>
      <c r="AI876" s="11"/>
      <c r="AJ876" s="265"/>
      <c r="AK876" s="267"/>
      <c r="AL876" s="263"/>
      <c r="AM876" s="265"/>
      <c r="AN876" s="267"/>
      <c r="AO876" s="263"/>
      <c r="AP876" s="265"/>
      <c r="AQ876" s="267"/>
      <c r="AR876" s="263"/>
      <c r="AS876" s="265"/>
      <c r="AT876" s="267"/>
      <c r="AU876" s="263"/>
      <c r="AV876" s="265"/>
      <c r="AW876" s="275"/>
      <c r="AX876" s="270"/>
      <c r="AY876" s="292"/>
      <c r="AZ876" s="228"/>
      <c r="BA876" s="228"/>
      <c r="BB876" s="295"/>
    </row>
    <row r="877" spans="2:62" ht="28.15" customHeight="1" x14ac:dyDescent="0.2">
      <c r="B877" s="30"/>
      <c r="C877" s="244"/>
      <c r="D877" s="29"/>
      <c r="E877" s="28"/>
      <c r="F877" s="28"/>
      <c r="G877" s="27"/>
      <c r="H877" s="225"/>
      <c r="I877" s="248"/>
      <c r="J877" s="248"/>
      <c r="K877" s="248"/>
      <c r="L877" s="26" t="s">
        <v>114</v>
      </c>
      <c r="M877" s="25"/>
      <c r="N877" s="26" t="s">
        <v>112</v>
      </c>
      <c r="O877" s="25"/>
      <c r="P877" s="26" t="s">
        <v>111</v>
      </c>
      <c r="Q877" s="25"/>
      <c r="R877" s="26" t="s">
        <v>110</v>
      </c>
      <c r="S877" s="25"/>
      <c r="T877" s="26" t="s">
        <v>109</v>
      </c>
      <c r="U877" s="25"/>
      <c r="V877" s="26" t="s">
        <v>108</v>
      </c>
      <c r="W877" s="25"/>
      <c r="X877" s="26" t="s">
        <v>107</v>
      </c>
      <c r="Y877" s="25"/>
      <c r="Z877" s="26" t="s">
        <v>106</v>
      </c>
      <c r="AA877" s="25"/>
      <c r="AB877" s="24"/>
      <c r="AC877" s="25"/>
      <c r="AD877" s="24"/>
      <c r="AE877" s="23"/>
      <c r="AF877" s="251"/>
      <c r="AG877" s="251"/>
      <c r="AH877" s="22"/>
      <c r="AI877" s="11"/>
      <c r="AJ877" s="265"/>
      <c r="AK877" s="267"/>
      <c r="AL877" s="263"/>
      <c r="AM877" s="265"/>
      <c r="AN877" s="267"/>
      <c r="AO877" s="263"/>
      <c r="AP877" s="265"/>
      <c r="AQ877" s="267"/>
      <c r="AR877" s="263"/>
      <c r="AS877" s="265"/>
      <c r="AT877" s="267"/>
      <c r="AU877" s="263"/>
      <c r="AV877" s="265"/>
      <c r="AW877" s="275"/>
      <c r="AX877" s="270"/>
      <c r="AY877" s="292"/>
      <c r="AZ877" s="228"/>
      <c r="BA877" s="228"/>
      <c r="BB877" s="295"/>
    </row>
    <row r="878" spans="2:62" ht="28.15" customHeight="1" thickBot="1" x14ac:dyDescent="0.25">
      <c r="B878" s="21"/>
      <c r="C878" s="245"/>
      <c r="D878" s="20"/>
      <c r="E878" s="19"/>
      <c r="F878" s="19"/>
      <c r="G878" s="18"/>
      <c r="H878" s="226"/>
      <c r="I878" s="249"/>
      <c r="J878" s="249"/>
      <c r="K878" s="249"/>
      <c r="L878" s="17" t="s">
        <v>105</v>
      </c>
      <c r="M878" s="15"/>
      <c r="N878" s="17" t="s">
        <v>103</v>
      </c>
      <c r="O878" s="15"/>
      <c r="P878" s="17" t="s">
        <v>102</v>
      </c>
      <c r="Q878" s="15"/>
      <c r="R878" s="17" t="s">
        <v>101</v>
      </c>
      <c r="S878" s="15"/>
      <c r="T878" s="17">
        <v>20</v>
      </c>
      <c r="U878" s="15"/>
      <c r="V878" s="17" t="s">
        <v>100</v>
      </c>
      <c r="W878" s="15"/>
      <c r="X878" s="17" t="s">
        <v>99</v>
      </c>
      <c r="Y878" s="15"/>
      <c r="Z878" s="17" t="s">
        <v>98</v>
      </c>
      <c r="AA878" s="15"/>
      <c r="AB878" s="16"/>
      <c r="AC878" s="15"/>
      <c r="AD878" s="14"/>
      <c r="AE878" s="13"/>
      <c r="AF878" s="252"/>
      <c r="AG878" s="252"/>
      <c r="AH878" s="12"/>
      <c r="AI878" s="11"/>
      <c r="AJ878" s="266"/>
      <c r="AK878" s="268"/>
      <c r="AL878" s="264"/>
      <c r="AM878" s="266"/>
      <c r="AN878" s="268"/>
      <c r="AO878" s="264"/>
      <c r="AP878" s="266"/>
      <c r="AQ878" s="268"/>
      <c r="AR878" s="264"/>
      <c r="AS878" s="266"/>
      <c r="AT878" s="268"/>
      <c r="AU878" s="264"/>
      <c r="AV878" s="266"/>
      <c r="AW878" s="276"/>
      <c r="AX878" s="271"/>
      <c r="AY878" s="293"/>
      <c r="AZ878" s="229"/>
      <c r="BA878" s="229"/>
      <c r="BB878" s="296"/>
    </row>
    <row r="879" spans="2:62" ht="85.9" customHeight="1" thickTop="1" thickBot="1" x14ac:dyDescent="0.35">
      <c r="B879" s="105" t="s">
        <v>174</v>
      </c>
      <c r="C879" s="95" t="s">
        <v>173</v>
      </c>
      <c r="D879" s="100" t="s">
        <v>172</v>
      </c>
      <c r="E879" s="104" t="s">
        <v>171</v>
      </c>
      <c r="F879" s="103"/>
      <c r="G879" s="102"/>
      <c r="H879" s="101" t="s">
        <v>170</v>
      </c>
      <c r="I879" s="100" t="s">
        <v>96</v>
      </c>
      <c r="J879" s="100" t="s">
        <v>169</v>
      </c>
      <c r="K879" s="100" t="s">
        <v>97</v>
      </c>
      <c r="L879" s="256" t="s">
        <v>168</v>
      </c>
      <c r="M879" s="262"/>
      <c r="N879" s="256" t="s">
        <v>167</v>
      </c>
      <c r="O879" s="262"/>
      <c r="P879" s="256" t="s">
        <v>167</v>
      </c>
      <c r="Q879" s="257"/>
      <c r="R879" s="256" t="s">
        <v>167</v>
      </c>
      <c r="S879" s="257"/>
      <c r="T879" s="256" t="s">
        <v>167</v>
      </c>
      <c r="U879" s="257"/>
      <c r="V879" s="256" t="s">
        <v>167</v>
      </c>
      <c r="W879" s="257"/>
      <c r="X879" s="256" t="s">
        <v>167</v>
      </c>
      <c r="Y879" s="257"/>
      <c r="Z879" s="256" t="s">
        <v>167</v>
      </c>
      <c r="AA879" s="257"/>
      <c r="AB879" s="261" t="s">
        <v>166</v>
      </c>
      <c r="AC879" s="257"/>
      <c r="AD879" s="101" t="s">
        <v>165</v>
      </c>
      <c r="AE879" s="101" t="s">
        <v>164</v>
      </c>
      <c r="AF879" s="100" t="s">
        <v>163</v>
      </c>
      <c r="AG879" s="100" t="s">
        <v>162</v>
      </c>
      <c r="AH879" s="99" t="s">
        <v>161</v>
      </c>
      <c r="AI879" s="98"/>
      <c r="AJ879" s="96" t="s">
        <v>160</v>
      </c>
      <c r="AK879" s="95" t="s">
        <v>159</v>
      </c>
      <c r="AL879" s="94" t="s">
        <v>158</v>
      </c>
      <c r="AM879" s="96" t="s">
        <v>157</v>
      </c>
      <c r="AN879" s="95" t="s">
        <v>156</v>
      </c>
      <c r="AO879" s="94" t="s">
        <v>155</v>
      </c>
      <c r="AP879" s="96" t="s">
        <v>154</v>
      </c>
      <c r="AQ879" s="95" t="s">
        <v>153</v>
      </c>
      <c r="AR879" s="97" t="s">
        <v>152</v>
      </c>
      <c r="AS879" s="96" t="s">
        <v>151</v>
      </c>
      <c r="AT879" s="95" t="s">
        <v>150</v>
      </c>
      <c r="AU879" s="94" t="s">
        <v>149</v>
      </c>
      <c r="AV879" s="96" t="s">
        <v>148</v>
      </c>
      <c r="AW879" s="95" t="s">
        <v>147</v>
      </c>
      <c r="AX879" s="94" t="s">
        <v>146</v>
      </c>
      <c r="AY879" s="93" t="s">
        <v>145</v>
      </c>
      <c r="AZ879" s="92" t="s">
        <v>144</v>
      </c>
      <c r="BA879" s="92" t="s">
        <v>143</v>
      </c>
      <c r="BB879" s="91" t="s">
        <v>142</v>
      </c>
    </row>
    <row r="880" spans="2:62" ht="48" thickBot="1" x14ac:dyDescent="0.3">
      <c r="B880" s="90" t="s">
        <v>184</v>
      </c>
      <c r="C880" s="89"/>
      <c r="D880" s="88"/>
      <c r="E880" s="258"/>
      <c r="F880" s="259"/>
      <c r="G880" s="260"/>
      <c r="H880" s="87" t="s">
        <v>140</v>
      </c>
      <c r="I880" s="86"/>
      <c r="J880" s="86"/>
      <c r="K880" s="85"/>
      <c r="L880" s="84"/>
      <c r="M880" s="81"/>
      <c r="N880" s="84"/>
      <c r="O880" s="81"/>
      <c r="P880" s="84"/>
      <c r="Q880" s="81"/>
      <c r="R880" s="84"/>
      <c r="S880" s="81"/>
      <c r="T880" s="84"/>
      <c r="U880" s="81"/>
      <c r="V880" s="84"/>
      <c r="W880" s="81"/>
      <c r="X880" s="84"/>
      <c r="Y880" s="81"/>
      <c r="Z880" s="84"/>
      <c r="AA880" s="83"/>
      <c r="AB880" s="82" t="s">
        <v>139</v>
      </c>
      <c r="AC880" s="81"/>
      <c r="AD880" s="81"/>
      <c r="AE880" s="81"/>
      <c r="AF880" s="80"/>
      <c r="AG880" s="80"/>
      <c r="AH880" s="60"/>
      <c r="AI880" s="79" t="s">
        <v>138</v>
      </c>
      <c r="AJ880" s="78">
        <f t="shared" ref="AJ880:BB880" si="116">SUM(AJ882:AJ893)</f>
        <v>41</v>
      </c>
      <c r="AK880" s="77">
        <f t="shared" si="116"/>
        <v>0</v>
      </c>
      <c r="AL880" s="76">
        <f t="shared" si="116"/>
        <v>0</v>
      </c>
      <c r="AM880" s="78">
        <f t="shared" si="116"/>
        <v>11</v>
      </c>
      <c r="AN880" s="77">
        <f t="shared" si="116"/>
        <v>0</v>
      </c>
      <c r="AO880" s="76">
        <f t="shared" si="116"/>
        <v>0</v>
      </c>
      <c r="AP880" s="78">
        <f t="shared" si="116"/>
        <v>1</v>
      </c>
      <c r="AQ880" s="77">
        <f t="shared" si="116"/>
        <v>0</v>
      </c>
      <c r="AR880" s="76">
        <f t="shared" si="116"/>
        <v>0</v>
      </c>
      <c r="AS880" s="78">
        <f t="shared" si="116"/>
        <v>6</v>
      </c>
      <c r="AT880" s="77">
        <f t="shared" si="116"/>
        <v>0</v>
      </c>
      <c r="AU880" s="76">
        <f t="shared" si="116"/>
        <v>0</v>
      </c>
      <c r="AV880" s="78">
        <f t="shared" si="116"/>
        <v>0</v>
      </c>
      <c r="AW880" s="77">
        <f t="shared" si="116"/>
        <v>0</v>
      </c>
      <c r="AX880" s="76">
        <f t="shared" si="116"/>
        <v>0</v>
      </c>
      <c r="AY880" s="75">
        <f t="shared" si="116"/>
        <v>0</v>
      </c>
      <c r="AZ880" s="74">
        <f t="shared" si="116"/>
        <v>0</v>
      </c>
      <c r="BA880" s="74">
        <f t="shared" si="116"/>
        <v>0</v>
      </c>
      <c r="BB880" s="73">
        <f t="shared" si="116"/>
        <v>0</v>
      </c>
      <c r="BC880" s="72" t="s">
        <v>137</v>
      </c>
      <c r="BF880" s="5">
        <f>SUM(AJ880:AL880)/$BG$5</f>
        <v>41</v>
      </c>
      <c r="BG880" s="5">
        <f>SUM(AM880:AO880,AY880)/$BG$5</f>
        <v>11</v>
      </c>
      <c r="BH880" s="5">
        <f>SUM(AP880:AR880,AZ880)/$BG$5</f>
        <v>1</v>
      </c>
      <c r="BI880" s="5">
        <f>SUM(AS880:AU880,BA880)/$BG$5</f>
        <v>6</v>
      </c>
      <c r="BJ880" s="5">
        <f>SUM(AV880:AX880,BB880)/$BG$5</f>
        <v>0</v>
      </c>
    </row>
    <row r="881" spans="2:62" ht="37.5" thickBot="1" x14ac:dyDescent="0.3">
      <c r="B881" s="71"/>
      <c r="C881" s="70"/>
      <c r="D881" s="69"/>
      <c r="E881" s="68"/>
      <c r="F881" s="68"/>
      <c r="G881" s="67"/>
      <c r="H881" s="66"/>
      <c r="I881" s="64"/>
      <c r="J881" s="64"/>
      <c r="K881" s="65"/>
      <c r="L881" s="64"/>
      <c r="M881" s="62"/>
      <c r="N881" s="64"/>
      <c r="O881" s="62"/>
      <c r="P881" s="64"/>
      <c r="Q881" s="62"/>
      <c r="R881" s="64"/>
      <c r="S881" s="62"/>
      <c r="T881" s="64"/>
      <c r="U881" s="62"/>
      <c r="V881" s="64"/>
      <c r="W881" s="62"/>
      <c r="X881" s="64"/>
      <c r="Y881" s="62"/>
      <c r="Z881" s="64"/>
      <c r="AA881" s="62"/>
      <c r="AB881" s="63"/>
      <c r="AC881" s="62"/>
      <c r="AD881" s="62"/>
      <c r="AE881" s="62"/>
      <c r="AF881" s="61"/>
      <c r="AG881" s="61"/>
      <c r="AH881" s="60"/>
      <c r="AI881" s="59" t="s">
        <v>136</v>
      </c>
      <c r="AJ881" s="214">
        <f t="shared" ref="AJ881:BB881" si="117">AJ880/1</f>
        <v>41</v>
      </c>
      <c r="AK881" s="213">
        <f t="shared" si="117"/>
        <v>0</v>
      </c>
      <c r="AL881" s="212">
        <f t="shared" si="117"/>
        <v>0</v>
      </c>
      <c r="AM881" s="214">
        <f t="shared" si="117"/>
        <v>11</v>
      </c>
      <c r="AN881" s="213">
        <f t="shared" si="117"/>
        <v>0</v>
      </c>
      <c r="AO881" s="212">
        <f t="shared" si="117"/>
        <v>0</v>
      </c>
      <c r="AP881" s="214">
        <f t="shared" si="117"/>
        <v>1</v>
      </c>
      <c r="AQ881" s="213">
        <f t="shared" si="117"/>
        <v>0</v>
      </c>
      <c r="AR881" s="212">
        <f t="shared" si="117"/>
        <v>0</v>
      </c>
      <c r="AS881" s="214">
        <f t="shared" si="117"/>
        <v>6</v>
      </c>
      <c r="AT881" s="213">
        <f t="shared" si="117"/>
        <v>0</v>
      </c>
      <c r="AU881" s="212">
        <f t="shared" si="117"/>
        <v>0</v>
      </c>
      <c r="AV881" s="214">
        <f t="shared" si="117"/>
        <v>0</v>
      </c>
      <c r="AW881" s="213">
        <f t="shared" si="117"/>
        <v>0</v>
      </c>
      <c r="AX881" s="212">
        <f t="shared" si="117"/>
        <v>0</v>
      </c>
      <c r="AY881" s="211">
        <f t="shared" si="117"/>
        <v>0</v>
      </c>
      <c r="AZ881" s="210">
        <f t="shared" si="117"/>
        <v>0</v>
      </c>
      <c r="BA881" s="210">
        <f t="shared" si="117"/>
        <v>0</v>
      </c>
      <c r="BB881" s="209">
        <f t="shared" si="117"/>
        <v>0</v>
      </c>
      <c r="BC881" s="52" t="s">
        <v>135</v>
      </c>
    </row>
    <row r="882" spans="2:62" ht="28.15" customHeight="1" x14ac:dyDescent="0.2">
      <c r="B882" s="30"/>
      <c r="C882" s="242">
        <v>1</v>
      </c>
      <c r="D882" s="44"/>
      <c r="E882" s="43"/>
      <c r="F882" s="43"/>
      <c r="G882" s="42"/>
      <c r="H882" s="223" t="s">
        <v>134</v>
      </c>
      <c r="I882" s="246">
        <v>144</v>
      </c>
      <c r="J882" s="246">
        <v>30</v>
      </c>
      <c r="K882" s="246">
        <v>7</v>
      </c>
      <c r="L882" s="41" t="s">
        <v>133</v>
      </c>
      <c r="M882" s="40" t="s">
        <v>104</v>
      </c>
      <c r="N882" s="41" t="s">
        <v>131</v>
      </c>
      <c r="O882" s="40" t="s">
        <v>104</v>
      </c>
      <c r="P882" s="41" t="s">
        <v>130</v>
      </c>
      <c r="Q882" s="40" t="s">
        <v>399</v>
      </c>
      <c r="R882" s="41" t="s">
        <v>129</v>
      </c>
      <c r="S882" s="40" t="s">
        <v>186</v>
      </c>
      <c r="T882" s="41" t="s">
        <v>128</v>
      </c>
      <c r="U882" s="40" t="s">
        <v>186</v>
      </c>
      <c r="V882" s="41" t="s">
        <v>127</v>
      </c>
      <c r="W882" s="40" t="s">
        <v>113</v>
      </c>
      <c r="X882" s="41" t="s">
        <v>126</v>
      </c>
      <c r="Y882" s="40"/>
      <c r="Z882" s="41" t="s">
        <v>125</v>
      </c>
      <c r="AA882" s="40"/>
      <c r="AB882" s="39"/>
      <c r="AC882" s="40"/>
      <c r="AD882" s="39"/>
      <c r="AE882" s="38"/>
      <c r="AF882" s="250"/>
      <c r="AG882" s="250"/>
      <c r="AH882" s="37"/>
      <c r="AI882" s="11"/>
      <c r="AJ882" s="233">
        <f>SUMPRODUCT(LEN($M882:$AA885)-LEN(SUBSTITUTE($M882:$AA885,"A", "")))</f>
        <v>41</v>
      </c>
      <c r="AK882" s="239">
        <f>SUMPRODUCT(LEN($AD882:$AD885)-LEN(SUBSTITUTE($AD882:$AD885,"A", "")))</f>
        <v>0</v>
      </c>
      <c r="AL882" s="230">
        <f>SUMPRODUCT(LEN($AC882:$AC885)-LEN(SUBSTITUTE($AC882:$AC885,"A", "")))</f>
        <v>0</v>
      </c>
      <c r="AM882" s="233">
        <f>SUMPRODUCT(LEN($M882:$AA885)-LEN(SUBSTITUTE($M882:$AA885,"S", "")))</f>
        <v>11</v>
      </c>
      <c r="AN882" s="239">
        <f>SUMPRODUCT(LEN($AD882:$AD885)-LEN(SUBSTITUTE($AD882:$AD885,"S", "")))</f>
        <v>0</v>
      </c>
      <c r="AO882" s="230">
        <f>SUMPRODUCT(LEN($AC882:$AC885)-LEN(SUBSTITUTE($AC882:$AC885,"S", "")))</f>
        <v>0</v>
      </c>
      <c r="AP882" s="233">
        <f>SUMPRODUCT(LEN($M882:$AA885)-LEN(SUBSTITUTE($M882:$AA885,"F", "")))</f>
        <v>1</v>
      </c>
      <c r="AQ882" s="239">
        <f>SUMPRODUCT(LEN($AD882:$AD885)-LEN(SUBSTITUTE($AD882:$AD885,"F", "")))</f>
        <v>0</v>
      </c>
      <c r="AR882" s="230">
        <f>SUMPRODUCT(LEN($AC882:$AC885)-LEN(SUBSTITUTE($AC882:$AC885,"F", "")))</f>
        <v>0</v>
      </c>
      <c r="AS882" s="233">
        <f>SUMPRODUCT(LEN($M882:$AA885)-LEN(SUBSTITUTE($M882:$AA885,"G", "")))</f>
        <v>6</v>
      </c>
      <c r="AT882" s="239">
        <f>SUMPRODUCT(LEN($AD882:$AD885)-LEN(SUBSTITUTE($AD882:$AD885,"G", "")))</f>
        <v>0</v>
      </c>
      <c r="AU882" s="230">
        <f>SUMPRODUCT(LEN($AC882:$AC885)-LEN(SUBSTITUTE($AC882:$AC885,"G", "")))</f>
        <v>0</v>
      </c>
      <c r="AV882" s="233">
        <f>SUMPRODUCT(LEN($L882:$AA885)-LEN(SUBSTITUTE($L882:$AA885,"M", "")))</f>
        <v>0</v>
      </c>
      <c r="AW882" s="236">
        <f>SUMPRODUCT(LEN($AD882:$AD885)-LEN(SUBSTITUTE($AD882:$AD885,"M", "")))</f>
        <v>0</v>
      </c>
      <c r="AX882" s="269">
        <f>SUMPRODUCT(LEN($AC882:$AC885)-LEN(SUBSTITUTE($AC882:$AC885,"M", "")))</f>
        <v>0</v>
      </c>
      <c r="AY882" s="291">
        <f>SUMPRODUCT(LEN($AE882:$AE885)-LEN(SUBSTITUTE($AE882:$AE885,"S", "")))</f>
        <v>0</v>
      </c>
      <c r="AZ882" s="227">
        <f>SUMPRODUCT(LEN($AE882:$AE885)-LEN(SUBSTITUTE($AE882:$AE885,"F", "")))</f>
        <v>0</v>
      </c>
      <c r="BA882" s="227">
        <f>SUMPRODUCT(LEN($AE882:$AE885)-LEN(SUBSTITUTE($AE882:$AE885,"G", "")))</f>
        <v>0</v>
      </c>
      <c r="BB882" s="294">
        <f>SUMPRODUCT(LEN($AE882:$AE885)-LEN(SUBSTITUTE($AE882:$AE885,"M", "")))</f>
        <v>0</v>
      </c>
    </row>
    <row r="883" spans="2:62" ht="28.15" customHeight="1" thickBot="1" x14ac:dyDescent="0.25">
      <c r="B883" s="30"/>
      <c r="C883" s="243"/>
      <c r="D883" s="36"/>
      <c r="E883" s="35"/>
      <c r="F883" s="35"/>
      <c r="G883" s="34"/>
      <c r="H883" s="224"/>
      <c r="I883" s="247"/>
      <c r="J883" s="247"/>
      <c r="K883" s="247"/>
      <c r="L883" s="33" t="s">
        <v>123</v>
      </c>
      <c r="M883" s="32" t="s">
        <v>104</v>
      </c>
      <c r="N883" s="33" t="s">
        <v>122</v>
      </c>
      <c r="O883" s="32" t="s">
        <v>377</v>
      </c>
      <c r="P883" s="33" t="s">
        <v>120</v>
      </c>
      <c r="Q883" s="32" t="s">
        <v>186</v>
      </c>
      <c r="R883" s="33" t="s">
        <v>119</v>
      </c>
      <c r="S883" s="32" t="s">
        <v>420</v>
      </c>
      <c r="T883" s="33" t="s">
        <v>118</v>
      </c>
      <c r="U883" s="32" t="s">
        <v>124</v>
      </c>
      <c r="V883" s="33" t="s">
        <v>117</v>
      </c>
      <c r="W883" s="32" t="s">
        <v>113</v>
      </c>
      <c r="X883" s="33" t="s">
        <v>116</v>
      </c>
      <c r="Y883" s="32"/>
      <c r="Z883" s="33" t="s">
        <v>115</v>
      </c>
      <c r="AA883" s="32"/>
      <c r="AB883" s="31"/>
      <c r="AC883" s="32"/>
      <c r="AD883" s="31"/>
      <c r="AE883" s="23"/>
      <c r="AF883" s="251"/>
      <c r="AG883" s="251"/>
      <c r="AH883" s="22"/>
      <c r="AI883" s="11"/>
      <c r="AJ883" s="265"/>
      <c r="AK883" s="267"/>
      <c r="AL883" s="263"/>
      <c r="AM883" s="265"/>
      <c r="AN883" s="267"/>
      <c r="AO883" s="263"/>
      <c r="AP883" s="265"/>
      <c r="AQ883" s="267"/>
      <c r="AR883" s="263"/>
      <c r="AS883" s="265"/>
      <c r="AT883" s="267"/>
      <c r="AU883" s="263"/>
      <c r="AV883" s="265"/>
      <c r="AW883" s="275"/>
      <c r="AX883" s="270"/>
      <c r="AY883" s="292"/>
      <c r="AZ883" s="228"/>
      <c r="BA883" s="228"/>
      <c r="BB883" s="295"/>
    </row>
    <row r="884" spans="2:62" ht="28.15" customHeight="1" x14ac:dyDescent="0.2">
      <c r="B884" s="30"/>
      <c r="C884" s="244"/>
      <c r="D884" s="29"/>
      <c r="E884" s="28"/>
      <c r="F884" s="28"/>
      <c r="G884" s="27"/>
      <c r="H884" s="225">
        <v>236</v>
      </c>
      <c r="I884" s="248"/>
      <c r="J884" s="248"/>
      <c r="K884" s="248"/>
      <c r="L884" s="26" t="s">
        <v>114</v>
      </c>
      <c r="M884" s="25" t="s">
        <v>104</v>
      </c>
      <c r="N884" s="26" t="s">
        <v>112</v>
      </c>
      <c r="O884" s="25" t="s">
        <v>186</v>
      </c>
      <c r="P884" s="26" t="s">
        <v>111</v>
      </c>
      <c r="Q884" s="25" t="s">
        <v>1611</v>
      </c>
      <c r="R884" s="26" t="s">
        <v>110</v>
      </c>
      <c r="S884" s="25" t="s">
        <v>382</v>
      </c>
      <c r="T884" s="26" t="s">
        <v>109</v>
      </c>
      <c r="U884" s="25" t="s">
        <v>458</v>
      </c>
      <c r="V884" s="26" t="s">
        <v>108</v>
      </c>
      <c r="W884" s="25" t="s">
        <v>121</v>
      </c>
      <c r="X884" s="26" t="s">
        <v>107</v>
      </c>
      <c r="Y884" s="25"/>
      <c r="Z884" s="26" t="s">
        <v>106</v>
      </c>
      <c r="AA884" s="25"/>
      <c r="AB884" s="24"/>
      <c r="AC884" s="25"/>
      <c r="AD884" s="24"/>
      <c r="AE884" s="23"/>
      <c r="AF884" s="251"/>
      <c r="AG884" s="251"/>
      <c r="AH884" s="22"/>
      <c r="AI884" s="11"/>
      <c r="AJ884" s="265"/>
      <c r="AK884" s="267"/>
      <c r="AL884" s="263"/>
      <c r="AM884" s="265"/>
      <c r="AN884" s="267"/>
      <c r="AO884" s="263"/>
      <c r="AP884" s="265"/>
      <c r="AQ884" s="267"/>
      <c r="AR884" s="263"/>
      <c r="AS884" s="265"/>
      <c r="AT884" s="267"/>
      <c r="AU884" s="263"/>
      <c r="AV884" s="265"/>
      <c r="AW884" s="275"/>
      <c r="AX884" s="270"/>
      <c r="AY884" s="292"/>
      <c r="AZ884" s="228"/>
      <c r="BA884" s="228"/>
      <c r="BB884" s="295"/>
    </row>
    <row r="885" spans="2:62" ht="28.15" customHeight="1" thickBot="1" x14ac:dyDescent="0.25">
      <c r="B885" s="30"/>
      <c r="C885" s="253"/>
      <c r="D885" s="51"/>
      <c r="E885" s="50"/>
      <c r="F885" s="50"/>
      <c r="G885" s="49"/>
      <c r="H885" s="226"/>
      <c r="I885" s="254"/>
      <c r="J885" s="254"/>
      <c r="K885" s="254"/>
      <c r="L885" s="48" t="s">
        <v>105</v>
      </c>
      <c r="M885" s="47" t="s">
        <v>104</v>
      </c>
      <c r="N885" s="48" t="s">
        <v>103</v>
      </c>
      <c r="O885" s="47" t="s">
        <v>452</v>
      </c>
      <c r="P885" s="48" t="s">
        <v>102</v>
      </c>
      <c r="Q885" s="47" t="s">
        <v>382</v>
      </c>
      <c r="R885" s="48" t="s">
        <v>101</v>
      </c>
      <c r="S885" s="47" t="s">
        <v>614</v>
      </c>
      <c r="T885" s="48">
        <v>20</v>
      </c>
      <c r="U885" s="47" t="s">
        <v>113</v>
      </c>
      <c r="V885" s="48" t="s">
        <v>100</v>
      </c>
      <c r="W885" s="47"/>
      <c r="X885" s="48" t="s">
        <v>99</v>
      </c>
      <c r="Y885" s="47"/>
      <c r="Z885" s="48" t="s">
        <v>98</v>
      </c>
      <c r="AA885" s="47"/>
      <c r="AB885" s="16"/>
      <c r="AC885" s="47"/>
      <c r="AD885" s="16"/>
      <c r="AE885" s="46"/>
      <c r="AF885" s="255"/>
      <c r="AG885" s="255"/>
      <c r="AH885" s="45"/>
      <c r="AI885" s="11"/>
      <c r="AJ885" s="266"/>
      <c r="AK885" s="268"/>
      <c r="AL885" s="264"/>
      <c r="AM885" s="266"/>
      <c r="AN885" s="268"/>
      <c r="AO885" s="264"/>
      <c r="AP885" s="266"/>
      <c r="AQ885" s="268"/>
      <c r="AR885" s="264"/>
      <c r="AS885" s="266"/>
      <c r="AT885" s="268"/>
      <c r="AU885" s="264"/>
      <c r="AV885" s="266"/>
      <c r="AW885" s="276"/>
      <c r="AX885" s="271"/>
      <c r="AY885" s="293"/>
      <c r="AZ885" s="229"/>
      <c r="BA885" s="229"/>
      <c r="BB885" s="296"/>
    </row>
    <row r="886" spans="2:62" ht="28.15" customHeight="1" x14ac:dyDescent="0.2">
      <c r="B886" s="30"/>
      <c r="C886" s="242">
        <v>2</v>
      </c>
      <c r="D886" s="44"/>
      <c r="E886" s="43"/>
      <c r="F886" s="43"/>
      <c r="G886" s="42"/>
      <c r="H886" s="223"/>
      <c r="I886" s="246"/>
      <c r="J886" s="246"/>
      <c r="K886" s="246"/>
      <c r="L886" s="41" t="s">
        <v>133</v>
      </c>
      <c r="M886" s="40"/>
      <c r="N886" s="41" t="s">
        <v>131</v>
      </c>
      <c r="O886" s="40"/>
      <c r="P886" s="41" t="s">
        <v>130</v>
      </c>
      <c r="Q886" s="40"/>
      <c r="R886" s="41" t="s">
        <v>129</v>
      </c>
      <c r="S886" s="40"/>
      <c r="T886" s="41" t="s">
        <v>128</v>
      </c>
      <c r="U886" s="40"/>
      <c r="V886" s="41" t="s">
        <v>127</v>
      </c>
      <c r="W886" s="40"/>
      <c r="X886" s="41" t="s">
        <v>126</v>
      </c>
      <c r="Y886" s="40"/>
      <c r="Z886" s="41" t="s">
        <v>125</v>
      </c>
      <c r="AA886" s="40"/>
      <c r="AB886" s="39"/>
      <c r="AC886" s="40"/>
      <c r="AD886" s="39"/>
      <c r="AE886" s="38"/>
      <c r="AF886" s="250"/>
      <c r="AG886" s="250"/>
      <c r="AH886" s="37"/>
      <c r="AI886" s="11"/>
      <c r="AJ886" s="233">
        <f>SUMPRODUCT(LEN($M886:$AA889)-LEN(SUBSTITUTE($M886:$AA889,"A", "")))</f>
        <v>0</v>
      </c>
      <c r="AK886" s="239">
        <f>SUMPRODUCT(LEN($AD886:$AD889)-LEN(SUBSTITUTE($AD886:$AD889,"A", "")))</f>
        <v>0</v>
      </c>
      <c r="AL886" s="230">
        <f>SUMPRODUCT(LEN($AC886:$AC889)-LEN(SUBSTITUTE($AC886:$AC889,"A", "")))</f>
        <v>0</v>
      </c>
      <c r="AM886" s="233">
        <f>SUMPRODUCT(LEN($M886:$AA889)-LEN(SUBSTITUTE($M886:$AA889,"S", "")))</f>
        <v>0</v>
      </c>
      <c r="AN886" s="239">
        <f>SUMPRODUCT(LEN($AD886:$AD889)-LEN(SUBSTITUTE($AD886:$AD889,"S", "")))</f>
        <v>0</v>
      </c>
      <c r="AO886" s="230">
        <f>SUMPRODUCT(LEN($AC886:$AC889)-LEN(SUBSTITUTE($AC886:$AC889,"S", "")))</f>
        <v>0</v>
      </c>
      <c r="AP886" s="233">
        <f>SUMPRODUCT(LEN($M886:$AA889)-LEN(SUBSTITUTE($M886:$AA889,"F", "")))</f>
        <v>0</v>
      </c>
      <c r="AQ886" s="239">
        <f>SUMPRODUCT(LEN($AD886:$AD889)-LEN(SUBSTITUTE($AD886:$AD889,"F", "")))</f>
        <v>0</v>
      </c>
      <c r="AR886" s="230">
        <f>SUMPRODUCT(LEN($AC886:$AC889)-LEN(SUBSTITUTE($AC886:$AC889,"F", "")))</f>
        <v>0</v>
      </c>
      <c r="AS886" s="233">
        <f>SUMPRODUCT(LEN($M886:$AA889)-LEN(SUBSTITUTE($M886:$AA889,"G", "")))</f>
        <v>0</v>
      </c>
      <c r="AT886" s="239">
        <f>SUMPRODUCT(LEN($AD886:$AD889)-LEN(SUBSTITUTE($AD886:$AD889,"G", "")))</f>
        <v>0</v>
      </c>
      <c r="AU886" s="230">
        <f>SUMPRODUCT(LEN($AC886:$AC889)-LEN(SUBSTITUTE($AC886:$AC889,"G", "")))</f>
        <v>0</v>
      </c>
      <c r="AV886" s="233">
        <f>SUMPRODUCT(LEN($L886:$AA889)-LEN(SUBSTITUTE($L886:$AA889,"M", "")))</f>
        <v>0</v>
      </c>
      <c r="AW886" s="236">
        <f>SUMPRODUCT(LEN($AD886:$AD889)-LEN(SUBSTITUTE($AD886:$AD889,"M", "")))</f>
        <v>0</v>
      </c>
      <c r="AX886" s="269">
        <f>SUMPRODUCT(LEN($AC886:$AC889)-LEN(SUBSTITUTE($AC886:$AC889,"M", "")))</f>
        <v>0</v>
      </c>
      <c r="AY886" s="291">
        <f>SUMPRODUCT(LEN($AE886:$AE889)-LEN(SUBSTITUTE($AE886:$AE889,"S", "")))</f>
        <v>0</v>
      </c>
      <c r="AZ886" s="227">
        <f>SUMPRODUCT(LEN($AE886:$AE889)-LEN(SUBSTITUTE($AE886:$AE889,"F", "")))</f>
        <v>0</v>
      </c>
      <c r="BA886" s="227">
        <f>SUMPRODUCT(LEN($AE886:$AE889)-LEN(SUBSTITUTE($AE886:$AE889,"G", "")))</f>
        <v>0</v>
      </c>
      <c r="BB886" s="294">
        <f>SUMPRODUCT(LEN($AE886:$AE889)-LEN(SUBSTITUTE($AE886:$AE889,"M", "")))</f>
        <v>0</v>
      </c>
    </row>
    <row r="887" spans="2:62" ht="28.15" customHeight="1" thickBot="1" x14ac:dyDescent="0.25">
      <c r="B887" s="30"/>
      <c r="C887" s="243"/>
      <c r="D887" s="36"/>
      <c r="E887" s="35"/>
      <c r="F887" s="35"/>
      <c r="G887" s="34"/>
      <c r="H887" s="224"/>
      <c r="I887" s="247"/>
      <c r="J887" s="247"/>
      <c r="K887" s="247"/>
      <c r="L887" s="33" t="s">
        <v>123</v>
      </c>
      <c r="M887" s="32"/>
      <c r="N887" s="33" t="s">
        <v>122</v>
      </c>
      <c r="O887" s="32"/>
      <c r="P887" s="33" t="s">
        <v>120</v>
      </c>
      <c r="Q887" s="32"/>
      <c r="R887" s="33" t="s">
        <v>119</v>
      </c>
      <c r="S887" s="32"/>
      <c r="T887" s="33" t="s">
        <v>118</v>
      </c>
      <c r="U887" s="32"/>
      <c r="V887" s="33" t="s">
        <v>117</v>
      </c>
      <c r="W887" s="32"/>
      <c r="X887" s="33" t="s">
        <v>116</v>
      </c>
      <c r="Y887" s="32"/>
      <c r="Z887" s="33" t="s">
        <v>115</v>
      </c>
      <c r="AA887" s="32"/>
      <c r="AB887" s="31"/>
      <c r="AC887" s="32"/>
      <c r="AD887" s="31"/>
      <c r="AE887" s="23"/>
      <c r="AF887" s="251"/>
      <c r="AG887" s="251"/>
      <c r="AH887" s="22"/>
      <c r="AI887" s="11"/>
      <c r="AJ887" s="265"/>
      <c r="AK887" s="267"/>
      <c r="AL887" s="263"/>
      <c r="AM887" s="265"/>
      <c r="AN887" s="267"/>
      <c r="AO887" s="263"/>
      <c r="AP887" s="265"/>
      <c r="AQ887" s="267"/>
      <c r="AR887" s="263"/>
      <c r="AS887" s="265"/>
      <c r="AT887" s="267"/>
      <c r="AU887" s="263"/>
      <c r="AV887" s="265"/>
      <c r="AW887" s="275"/>
      <c r="AX887" s="270"/>
      <c r="AY887" s="292"/>
      <c r="AZ887" s="228"/>
      <c r="BA887" s="228"/>
      <c r="BB887" s="295"/>
    </row>
    <row r="888" spans="2:62" ht="28.15" customHeight="1" x14ac:dyDescent="0.2">
      <c r="B888" s="30"/>
      <c r="C888" s="244"/>
      <c r="D888" s="29"/>
      <c r="E888" s="28"/>
      <c r="F888" s="28"/>
      <c r="G888" s="27"/>
      <c r="H888" s="225"/>
      <c r="I888" s="248"/>
      <c r="J888" s="248"/>
      <c r="K888" s="248"/>
      <c r="L888" s="26" t="s">
        <v>114</v>
      </c>
      <c r="M888" s="25"/>
      <c r="N888" s="26" t="s">
        <v>112</v>
      </c>
      <c r="O888" s="25"/>
      <c r="P888" s="26" t="s">
        <v>111</v>
      </c>
      <c r="Q888" s="25"/>
      <c r="R888" s="26" t="s">
        <v>110</v>
      </c>
      <c r="S888" s="25"/>
      <c r="T888" s="26" t="s">
        <v>109</v>
      </c>
      <c r="U888" s="25"/>
      <c r="V888" s="26" t="s">
        <v>108</v>
      </c>
      <c r="W888" s="25"/>
      <c r="X888" s="26" t="s">
        <v>107</v>
      </c>
      <c r="Y888" s="25"/>
      <c r="Z888" s="26" t="s">
        <v>106</v>
      </c>
      <c r="AA888" s="25"/>
      <c r="AB888" s="24"/>
      <c r="AC888" s="25"/>
      <c r="AD888" s="24"/>
      <c r="AE888" s="23"/>
      <c r="AF888" s="251"/>
      <c r="AG888" s="251"/>
      <c r="AH888" s="22"/>
      <c r="AI888" s="11"/>
      <c r="AJ888" s="265"/>
      <c r="AK888" s="267"/>
      <c r="AL888" s="263"/>
      <c r="AM888" s="265"/>
      <c r="AN888" s="267"/>
      <c r="AO888" s="263"/>
      <c r="AP888" s="265"/>
      <c r="AQ888" s="267"/>
      <c r="AR888" s="263"/>
      <c r="AS888" s="265"/>
      <c r="AT888" s="267"/>
      <c r="AU888" s="263"/>
      <c r="AV888" s="265"/>
      <c r="AW888" s="275"/>
      <c r="AX888" s="270"/>
      <c r="AY888" s="292"/>
      <c r="AZ888" s="228"/>
      <c r="BA888" s="228"/>
      <c r="BB888" s="295"/>
    </row>
    <row r="889" spans="2:62" ht="28.15" customHeight="1" thickBot="1" x14ac:dyDescent="0.25">
      <c r="B889" s="30"/>
      <c r="C889" s="253"/>
      <c r="D889" s="51"/>
      <c r="E889" s="50"/>
      <c r="F889" s="50"/>
      <c r="G889" s="49"/>
      <c r="H889" s="226"/>
      <c r="I889" s="254"/>
      <c r="J889" s="254"/>
      <c r="K889" s="254"/>
      <c r="L889" s="48" t="s">
        <v>105</v>
      </c>
      <c r="M889" s="47"/>
      <c r="N889" s="48" t="s">
        <v>103</v>
      </c>
      <c r="O889" s="47"/>
      <c r="P889" s="48" t="s">
        <v>102</v>
      </c>
      <c r="Q889" s="47"/>
      <c r="R889" s="48" t="s">
        <v>101</v>
      </c>
      <c r="S889" s="47"/>
      <c r="T889" s="48">
        <v>20</v>
      </c>
      <c r="U889" s="47"/>
      <c r="V889" s="48" t="s">
        <v>100</v>
      </c>
      <c r="W889" s="47"/>
      <c r="X889" s="48" t="s">
        <v>99</v>
      </c>
      <c r="Y889" s="47"/>
      <c r="Z889" s="48" t="s">
        <v>98</v>
      </c>
      <c r="AA889" s="47"/>
      <c r="AB889" s="16"/>
      <c r="AC889" s="47"/>
      <c r="AD889" s="16"/>
      <c r="AE889" s="46"/>
      <c r="AF889" s="255"/>
      <c r="AG889" s="255"/>
      <c r="AH889" s="45"/>
      <c r="AI889" s="11"/>
      <c r="AJ889" s="266"/>
      <c r="AK889" s="268"/>
      <c r="AL889" s="264"/>
      <c r="AM889" s="266"/>
      <c r="AN889" s="268"/>
      <c r="AO889" s="264"/>
      <c r="AP889" s="266"/>
      <c r="AQ889" s="268"/>
      <c r="AR889" s="264"/>
      <c r="AS889" s="266"/>
      <c r="AT889" s="268"/>
      <c r="AU889" s="264"/>
      <c r="AV889" s="266"/>
      <c r="AW889" s="276"/>
      <c r="AX889" s="271"/>
      <c r="AY889" s="293"/>
      <c r="AZ889" s="229"/>
      <c r="BA889" s="229"/>
      <c r="BB889" s="296"/>
    </row>
    <row r="890" spans="2:62" ht="28.15" customHeight="1" x14ac:dyDescent="0.2">
      <c r="B890" s="30"/>
      <c r="C890" s="242">
        <v>3</v>
      </c>
      <c r="D890" s="44"/>
      <c r="E890" s="43"/>
      <c r="F890" s="43"/>
      <c r="G890" s="42"/>
      <c r="H890" s="223"/>
      <c r="I890" s="246"/>
      <c r="J890" s="246"/>
      <c r="K890" s="246"/>
      <c r="L890" s="41" t="s">
        <v>133</v>
      </c>
      <c r="M890" s="40"/>
      <c r="N890" s="41" t="s">
        <v>131</v>
      </c>
      <c r="O890" s="40"/>
      <c r="P890" s="41" t="s">
        <v>130</v>
      </c>
      <c r="Q890" s="40"/>
      <c r="R890" s="41" t="s">
        <v>129</v>
      </c>
      <c r="S890" s="40"/>
      <c r="T890" s="41" t="s">
        <v>128</v>
      </c>
      <c r="U890" s="40"/>
      <c r="V890" s="41" t="s">
        <v>127</v>
      </c>
      <c r="W890" s="40"/>
      <c r="X890" s="41" t="s">
        <v>126</v>
      </c>
      <c r="Y890" s="40"/>
      <c r="Z890" s="41" t="s">
        <v>125</v>
      </c>
      <c r="AA890" s="40"/>
      <c r="AB890" s="39"/>
      <c r="AC890" s="40"/>
      <c r="AD890" s="39"/>
      <c r="AE890" s="38"/>
      <c r="AF890" s="250"/>
      <c r="AG890" s="250"/>
      <c r="AH890" s="37"/>
      <c r="AI890" s="11"/>
      <c r="AJ890" s="233">
        <f>SUMPRODUCT(LEN($M890:$AA893)-LEN(SUBSTITUTE($M890:$AA893,"A", "")))</f>
        <v>0</v>
      </c>
      <c r="AK890" s="239">
        <f>SUMPRODUCT(LEN($AD890:$AD893)-LEN(SUBSTITUTE($AD890:$AD893,"A", "")))</f>
        <v>0</v>
      </c>
      <c r="AL890" s="230">
        <f>SUMPRODUCT(LEN($AC890:$AC893)-LEN(SUBSTITUTE($AC890:$AC893,"A", "")))</f>
        <v>0</v>
      </c>
      <c r="AM890" s="233">
        <f>SUMPRODUCT(LEN($M890:$AA893)-LEN(SUBSTITUTE($M890:$AA893,"S", "")))</f>
        <v>0</v>
      </c>
      <c r="AN890" s="239">
        <f>SUMPRODUCT(LEN($AD890:$AD893)-LEN(SUBSTITUTE($AD890:$AD893,"S", "")))</f>
        <v>0</v>
      </c>
      <c r="AO890" s="230">
        <f>SUMPRODUCT(LEN($AC890:$AC893)-LEN(SUBSTITUTE($AC890:$AC893,"S", "")))</f>
        <v>0</v>
      </c>
      <c r="AP890" s="233">
        <f>SUMPRODUCT(LEN($M890:$AA893)-LEN(SUBSTITUTE($M890:$AA893,"F", "")))</f>
        <v>0</v>
      </c>
      <c r="AQ890" s="239">
        <f>SUMPRODUCT(LEN($AD890:$AD893)-LEN(SUBSTITUTE($AD890:$AD893,"F", "")))</f>
        <v>0</v>
      </c>
      <c r="AR890" s="230">
        <f>SUMPRODUCT(LEN($AC890:$AC893)-LEN(SUBSTITUTE($AC890:$AC893,"F", "")))</f>
        <v>0</v>
      </c>
      <c r="AS890" s="233">
        <f>SUMPRODUCT(LEN($M890:$AA893)-LEN(SUBSTITUTE($M890:$AA893,"G", "")))</f>
        <v>0</v>
      </c>
      <c r="AT890" s="239">
        <f>SUMPRODUCT(LEN($AD890:$AD893)-LEN(SUBSTITUTE($AD890:$AD893,"G", "")))</f>
        <v>0</v>
      </c>
      <c r="AU890" s="230">
        <f>SUMPRODUCT(LEN($AC890:$AC893)-LEN(SUBSTITUTE($AC890:$AC893,"G", "")))</f>
        <v>0</v>
      </c>
      <c r="AV890" s="233">
        <f>SUMPRODUCT(LEN($L890:$AA893)-LEN(SUBSTITUTE($L890:$AA893,"M", "")))</f>
        <v>0</v>
      </c>
      <c r="AW890" s="236">
        <f>SUMPRODUCT(LEN($AD890:$AD893)-LEN(SUBSTITUTE($AD890:$AD893,"M", "")))</f>
        <v>0</v>
      </c>
      <c r="AX890" s="269">
        <f>SUMPRODUCT(LEN($AC890:$AC893)-LEN(SUBSTITUTE($AC890:$AC893,"M", "")))</f>
        <v>0</v>
      </c>
      <c r="AY890" s="291">
        <f>SUMPRODUCT(LEN($AE890:$AE893)-LEN(SUBSTITUTE($AE890:$AE893,"S", "")))</f>
        <v>0</v>
      </c>
      <c r="AZ890" s="227">
        <f>SUMPRODUCT(LEN($AE890:$AE893)-LEN(SUBSTITUTE($AE890:$AE893,"F", "")))</f>
        <v>0</v>
      </c>
      <c r="BA890" s="227">
        <f>SUMPRODUCT(LEN($AE890:$AE893)-LEN(SUBSTITUTE($AE890:$AE893,"G", "")))</f>
        <v>0</v>
      </c>
      <c r="BB890" s="294">
        <f>SUMPRODUCT(LEN($AE890:$AE893)-LEN(SUBSTITUTE($AE890:$AE893,"M", "")))</f>
        <v>0</v>
      </c>
    </row>
    <row r="891" spans="2:62" ht="28.15" customHeight="1" thickBot="1" x14ac:dyDescent="0.25">
      <c r="B891" s="30"/>
      <c r="C891" s="243"/>
      <c r="D891" s="36"/>
      <c r="E891" s="35"/>
      <c r="F891" s="35"/>
      <c r="G891" s="34"/>
      <c r="H891" s="224"/>
      <c r="I891" s="247"/>
      <c r="J891" s="247"/>
      <c r="K891" s="247"/>
      <c r="L891" s="33" t="s">
        <v>123</v>
      </c>
      <c r="M891" s="32"/>
      <c r="N891" s="33" t="s">
        <v>122</v>
      </c>
      <c r="O891" s="32"/>
      <c r="P891" s="33" t="s">
        <v>120</v>
      </c>
      <c r="Q891" s="32"/>
      <c r="R891" s="33" t="s">
        <v>119</v>
      </c>
      <c r="S891" s="32"/>
      <c r="T891" s="33" t="s">
        <v>118</v>
      </c>
      <c r="U891" s="32"/>
      <c r="V891" s="33" t="s">
        <v>117</v>
      </c>
      <c r="W891" s="32"/>
      <c r="X891" s="33" t="s">
        <v>116</v>
      </c>
      <c r="Y891" s="32"/>
      <c r="Z891" s="33" t="s">
        <v>115</v>
      </c>
      <c r="AA891" s="32"/>
      <c r="AB891" s="31"/>
      <c r="AC891" s="32"/>
      <c r="AD891" s="31"/>
      <c r="AE891" s="23"/>
      <c r="AF891" s="251"/>
      <c r="AG891" s="251"/>
      <c r="AH891" s="22"/>
      <c r="AI891" s="11"/>
      <c r="AJ891" s="265"/>
      <c r="AK891" s="267"/>
      <c r="AL891" s="263"/>
      <c r="AM891" s="265"/>
      <c r="AN891" s="267"/>
      <c r="AO891" s="263"/>
      <c r="AP891" s="265"/>
      <c r="AQ891" s="267"/>
      <c r="AR891" s="263"/>
      <c r="AS891" s="265"/>
      <c r="AT891" s="267"/>
      <c r="AU891" s="263"/>
      <c r="AV891" s="265"/>
      <c r="AW891" s="275"/>
      <c r="AX891" s="270"/>
      <c r="AY891" s="292"/>
      <c r="AZ891" s="228"/>
      <c r="BA891" s="228"/>
      <c r="BB891" s="295"/>
    </row>
    <row r="892" spans="2:62" ht="28.15" customHeight="1" x14ac:dyDescent="0.2">
      <c r="B892" s="30"/>
      <c r="C892" s="244"/>
      <c r="D892" s="29"/>
      <c r="E892" s="28"/>
      <c r="F892" s="28"/>
      <c r="G892" s="27"/>
      <c r="H892" s="225"/>
      <c r="I892" s="248"/>
      <c r="J892" s="248"/>
      <c r="K892" s="248"/>
      <c r="L892" s="26" t="s">
        <v>114</v>
      </c>
      <c r="M892" s="25"/>
      <c r="N892" s="26" t="s">
        <v>112</v>
      </c>
      <c r="O892" s="25"/>
      <c r="P892" s="26" t="s">
        <v>111</v>
      </c>
      <c r="Q892" s="25"/>
      <c r="R892" s="26" t="s">
        <v>110</v>
      </c>
      <c r="S892" s="25"/>
      <c r="T892" s="26" t="s">
        <v>109</v>
      </c>
      <c r="U892" s="25"/>
      <c r="V892" s="26" t="s">
        <v>108</v>
      </c>
      <c r="W892" s="25"/>
      <c r="X892" s="26" t="s">
        <v>107</v>
      </c>
      <c r="Y892" s="25"/>
      <c r="Z892" s="26" t="s">
        <v>106</v>
      </c>
      <c r="AA892" s="25"/>
      <c r="AB892" s="24"/>
      <c r="AC892" s="25"/>
      <c r="AD892" s="24"/>
      <c r="AE892" s="23"/>
      <c r="AF892" s="251"/>
      <c r="AG892" s="251"/>
      <c r="AH892" s="22"/>
      <c r="AI892" s="11"/>
      <c r="AJ892" s="265"/>
      <c r="AK892" s="267"/>
      <c r="AL892" s="263"/>
      <c r="AM892" s="265"/>
      <c r="AN892" s="267"/>
      <c r="AO892" s="263"/>
      <c r="AP892" s="265"/>
      <c r="AQ892" s="267"/>
      <c r="AR892" s="263"/>
      <c r="AS892" s="265"/>
      <c r="AT892" s="267"/>
      <c r="AU892" s="263"/>
      <c r="AV892" s="265"/>
      <c r="AW892" s="275"/>
      <c r="AX892" s="270"/>
      <c r="AY892" s="292"/>
      <c r="AZ892" s="228"/>
      <c r="BA892" s="228"/>
      <c r="BB892" s="295"/>
    </row>
    <row r="893" spans="2:62" ht="28.15" customHeight="1" thickBot="1" x14ac:dyDescent="0.25">
      <c r="B893" s="21"/>
      <c r="C893" s="245"/>
      <c r="D893" s="20"/>
      <c r="E893" s="19"/>
      <c r="F893" s="19"/>
      <c r="G893" s="18"/>
      <c r="H893" s="226"/>
      <c r="I893" s="249"/>
      <c r="J893" s="249"/>
      <c r="K893" s="249"/>
      <c r="L893" s="17" t="s">
        <v>105</v>
      </c>
      <c r="M893" s="15"/>
      <c r="N893" s="17" t="s">
        <v>103</v>
      </c>
      <c r="O893" s="15"/>
      <c r="P893" s="17" t="s">
        <v>102</v>
      </c>
      <c r="Q893" s="15"/>
      <c r="R893" s="17" t="s">
        <v>101</v>
      </c>
      <c r="S893" s="15"/>
      <c r="T893" s="17">
        <v>20</v>
      </c>
      <c r="U893" s="15"/>
      <c r="V893" s="17" t="s">
        <v>100</v>
      </c>
      <c r="W893" s="15"/>
      <c r="X893" s="17" t="s">
        <v>99</v>
      </c>
      <c r="Y893" s="15"/>
      <c r="Z893" s="17" t="s">
        <v>98</v>
      </c>
      <c r="AA893" s="15"/>
      <c r="AB893" s="16"/>
      <c r="AC893" s="15"/>
      <c r="AD893" s="14"/>
      <c r="AE893" s="13"/>
      <c r="AF893" s="252"/>
      <c r="AG893" s="252"/>
      <c r="AH893" s="12"/>
      <c r="AI893" s="11"/>
      <c r="AJ893" s="266"/>
      <c r="AK893" s="268"/>
      <c r="AL893" s="264"/>
      <c r="AM893" s="266"/>
      <c r="AN893" s="268"/>
      <c r="AO893" s="264"/>
      <c r="AP893" s="266"/>
      <c r="AQ893" s="268"/>
      <c r="AR893" s="264"/>
      <c r="AS893" s="266"/>
      <c r="AT893" s="268"/>
      <c r="AU893" s="264"/>
      <c r="AV893" s="266"/>
      <c r="AW893" s="276"/>
      <c r="AX893" s="271"/>
      <c r="AY893" s="293"/>
      <c r="AZ893" s="229"/>
      <c r="BA893" s="229"/>
      <c r="BB893" s="296"/>
    </row>
    <row r="894" spans="2:62" ht="85.9" customHeight="1" thickTop="1" thickBot="1" x14ac:dyDescent="0.35">
      <c r="B894" s="105" t="s">
        <v>174</v>
      </c>
      <c r="C894" s="95" t="s">
        <v>173</v>
      </c>
      <c r="D894" s="100" t="s">
        <v>172</v>
      </c>
      <c r="E894" s="104" t="s">
        <v>171</v>
      </c>
      <c r="F894" s="103"/>
      <c r="G894" s="102"/>
      <c r="H894" s="101" t="s">
        <v>170</v>
      </c>
      <c r="I894" s="100" t="s">
        <v>96</v>
      </c>
      <c r="J894" s="100" t="s">
        <v>169</v>
      </c>
      <c r="K894" s="100" t="s">
        <v>97</v>
      </c>
      <c r="L894" s="256" t="s">
        <v>168</v>
      </c>
      <c r="M894" s="262"/>
      <c r="N894" s="256" t="s">
        <v>167</v>
      </c>
      <c r="O894" s="262"/>
      <c r="P894" s="256" t="s">
        <v>167</v>
      </c>
      <c r="Q894" s="257"/>
      <c r="R894" s="256" t="s">
        <v>167</v>
      </c>
      <c r="S894" s="257"/>
      <c r="T894" s="256" t="s">
        <v>167</v>
      </c>
      <c r="U894" s="257"/>
      <c r="V894" s="256" t="s">
        <v>167</v>
      </c>
      <c r="W894" s="257"/>
      <c r="X894" s="256" t="s">
        <v>167</v>
      </c>
      <c r="Y894" s="257"/>
      <c r="Z894" s="256" t="s">
        <v>167</v>
      </c>
      <c r="AA894" s="257"/>
      <c r="AB894" s="261" t="s">
        <v>166</v>
      </c>
      <c r="AC894" s="257"/>
      <c r="AD894" s="101" t="s">
        <v>165</v>
      </c>
      <c r="AE894" s="101" t="s">
        <v>164</v>
      </c>
      <c r="AF894" s="100" t="s">
        <v>163</v>
      </c>
      <c r="AG894" s="100" t="s">
        <v>162</v>
      </c>
      <c r="AH894" s="99" t="s">
        <v>161</v>
      </c>
      <c r="AI894" s="98"/>
      <c r="AJ894" s="96" t="s">
        <v>160</v>
      </c>
      <c r="AK894" s="95" t="s">
        <v>159</v>
      </c>
      <c r="AL894" s="94" t="s">
        <v>158</v>
      </c>
      <c r="AM894" s="96" t="s">
        <v>157</v>
      </c>
      <c r="AN894" s="95" t="s">
        <v>156</v>
      </c>
      <c r="AO894" s="94" t="s">
        <v>155</v>
      </c>
      <c r="AP894" s="96" t="s">
        <v>154</v>
      </c>
      <c r="AQ894" s="95" t="s">
        <v>153</v>
      </c>
      <c r="AR894" s="97" t="s">
        <v>152</v>
      </c>
      <c r="AS894" s="96" t="s">
        <v>151</v>
      </c>
      <c r="AT894" s="95" t="s">
        <v>150</v>
      </c>
      <c r="AU894" s="94" t="s">
        <v>149</v>
      </c>
      <c r="AV894" s="96" t="s">
        <v>148</v>
      </c>
      <c r="AW894" s="95" t="s">
        <v>147</v>
      </c>
      <c r="AX894" s="94" t="s">
        <v>146</v>
      </c>
      <c r="AY894" s="93" t="s">
        <v>145</v>
      </c>
      <c r="AZ894" s="92" t="s">
        <v>144</v>
      </c>
      <c r="BA894" s="92" t="s">
        <v>143</v>
      </c>
      <c r="BB894" s="91" t="s">
        <v>142</v>
      </c>
    </row>
    <row r="895" spans="2:62" ht="48" thickBot="1" x14ac:dyDescent="0.3">
      <c r="B895" s="90" t="s">
        <v>182</v>
      </c>
      <c r="C895" s="89"/>
      <c r="D895" s="88"/>
      <c r="E895" s="258"/>
      <c r="F895" s="259"/>
      <c r="G895" s="260"/>
      <c r="H895" s="87" t="s">
        <v>140</v>
      </c>
      <c r="I895" s="86"/>
      <c r="J895" s="86"/>
      <c r="K895" s="85"/>
      <c r="L895" s="84"/>
      <c r="M895" s="81"/>
      <c r="N895" s="84"/>
      <c r="O895" s="81"/>
      <c r="P895" s="84"/>
      <c r="Q895" s="81"/>
      <c r="R895" s="84"/>
      <c r="S895" s="81"/>
      <c r="T895" s="84"/>
      <c r="U895" s="81"/>
      <c r="V895" s="84"/>
      <c r="W895" s="81"/>
      <c r="X895" s="84"/>
      <c r="Y895" s="81"/>
      <c r="Z895" s="84"/>
      <c r="AA895" s="83"/>
      <c r="AB895" s="82" t="s">
        <v>139</v>
      </c>
      <c r="AC895" s="81"/>
      <c r="AD895" s="81"/>
      <c r="AE895" s="81"/>
      <c r="AF895" s="80"/>
      <c r="AG895" s="80"/>
      <c r="AH895" s="60"/>
      <c r="AI895" s="79" t="s">
        <v>138</v>
      </c>
      <c r="AJ895" s="78">
        <f t="shared" ref="AJ895:BB895" si="118">SUM(AJ897:AJ908)</f>
        <v>69</v>
      </c>
      <c r="AK895" s="77">
        <f t="shared" si="118"/>
        <v>0</v>
      </c>
      <c r="AL895" s="76">
        <f t="shared" si="118"/>
        <v>0</v>
      </c>
      <c r="AM895" s="78">
        <f t="shared" si="118"/>
        <v>17</v>
      </c>
      <c r="AN895" s="77">
        <f t="shared" si="118"/>
        <v>0</v>
      </c>
      <c r="AO895" s="76">
        <f t="shared" si="118"/>
        <v>0</v>
      </c>
      <c r="AP895" s="78">
        <f t="shared" si="118"/>
        <v>0</v>
      </c>
      <c r="AQ895" s="77">
        <f t="shared" si="118"/>
        <v>0</v>
      </c>
      <c r="AR895" s="76">
        <f t="shared" si="118"/>
        <v>0</v>
      </c>
      <c r="AS895" s="78">
        <f t="shared" si="118"/>
        <v>14</v>
      </c>
      <c r="AT895" s="77">
        <f t="shared" si="118"/>
        <v>0</v>
      </c>
      <c r="AU895" s="76">
        <f t="shared" si="118"/>
        <v>0</v>
      </c>
      <c r="AV895" s="78">
        <f t="shared" si="118"/>
        <v>1</v>
      </c>
      <c r="AW895" s="77">
        <f t="shared" si="118"/>
        <v>0</v>
      </c>
      <c r="AX895" s="76">
        <f t="shared" si="118"/>
        <v>0</v>
      </c>
      <c r="AY895" s="75">
        <f t="shared" si="118"/>
        <v>0</v>
      </c>
      <c r="AZ895" s="74">
        <f t="shared" si="118"/>
        <v>0</v>
      </c>
      <c r="BA895" s="74">
        <f t="shared" si="118"/>
        <v>1</v>
      </c>
      <c r="BB895" s="73">
        <f t="shared" si="118"/>
        <v>0</v>
      </c>
      <c r="BC895" s="72" t="s">
        <v>137</v>
      </c>
      <c r="BF895" s="5">
        <f>SUM(AJ895:AL895)/$BG$5</f>
        <v>69</v>
      </c>
      <c r="BG895" s="5">
        <f>SUM(AM895:AO895,AY895)/$BG$5</f>
        <v>17</v>
      </c>
      <c r="BH895" s="5">
        <f>SUM(AP895:AR895,AZ895)/$BG$5</f>
        <v>0</v>
      </c>
      <c r="BI895" s="5">
        <f>SUM(AS895:AU895,BA895)/$BG$5</f>
        <v>15</v>
      </c>
      <c r="BJ895" s="5">
        <f>SUM(AV895:AX895,BB895)/$BG$5</f>
        <v>1</v>
      </c>
    </row>
    <row r="896" spans="2:62" ht="37.5" thickBot="1" x14ac:dyDescent="0.3">
      <c r="B896" s="71"/>
      <c r="C896" s="70"/>
      <c r="D896" s="69"/>
      <c r="E896" s="68"/>
      <c r="F896" s="68"/>
      <c r="G896" s="67"/>
      <c r="H896" s="66"/>
      <c r="I896" s="64"/>
      <c r="J896" s="64"/>
      <c r="K896" s="65"/>
      <c r="L896" s="64"/>
      <c r="M896" s="62"/>
      <c r="N896" s="64"/>
      <c r="O896" s="62"/>
      <c r="P896" s="64"/>
      <c r="Q896" s="62"/>
      <c r="R896" s="64"/>
      <c r="S896" s="62"/>
      <c r="T896" s="64"/>
      <c r="U896" s="62"/>
      <c r="V896" s="64"/>
      <c r="W896" s="62"/>
      <c r="X896" s="64"/>
      <c r="Y896" s="62"/>
      <c r="Z896" s="64"/>
      <c r="AA896" s="62"/>
      <c r="AB896" s="63"/>
      <c r="AC896" s="62"/>
      <c r="AD896" s="62"/>
      <c r="AE896" s="62"/>
      <c r="AF896" s="61"/>
      <c r="AG896" s="61"/>
      <c r="AH896" s="60"/>
      <c r="AI896" s="59" t="s">
        <v>136</v>
      </c>
      <c r="AJ896" s="214">
        <f t="shared" ref="AJ896:BB896" si="119">AJ895/1</f>
        <v>69</v>
      </c>
      <c r="AK896" s="213">
        <f t="shared" si="119"/>
        <v>0</v>
      </c>
      <c r="AL896" s="212">
        <f t="shared" si="119"/>
        <v>0</v>
      </c>
      <c r="AM896" s="214">
        <f t="shared" si="119"/>
        <v>17</v>
      </c>
      <c r="AN896" s="213">
        <f t="shared" si="119"/>
        <v>0</v>
      </c>
      <c r="AO896" s="212">
        <f t="shared" si="119"/>
        <v>0</v>
      </c>
      <c r="AP896" s="214">
        <f t="shared" si="119"/>
        <v>0</v>
      </c>
      <c r="AQ896" s="213">
        <f t="shared" si="119"/>
        <v>0</v>
      </c>
      <c r="AR896" s="212">
        <f t="shared" si="119"/>
        <v>0</v>
      </c>
      <c r="AS896" s="214">
        <f t="shared" si="119"/>
        <v>14</v>
      </c>
      <c r="AT896" s="213">
        <f t="shared" si="119"/>
        <v>0</v>
      </c>
      <c r="AU896" s="212">
        <f t="shared" si="119"/>
        <v>0</v>
      </c>
      <c r="AV896" s="214">
        <f t="shared" si="119"/>
        <v>1</v>
      </c>
      <c r="AW896" s="213">
        <f t="shared" si="119"/>
        <v>0</v>
      </c>
      <c r="AX896" s="212">
        <f t="shared" si="119"/>
        <v>0</v>
      </c>
      <c r="AY896" s="211">
        <f t="shared" si="119"/>
        <v>0</v>
      </c>
      <c r="AZ896" s="210">
        <f t="shared" si="119"/>
        <v>0</v>
      </c>
      <c r="BA896" s="210">
        <f t="shared" si="119"/>
        <v>1</v>
      </c>
      <c r="BB896" s="209">
        <f t="shared" si="119"/>
        <v>0</v>
      </c>
      <c r="BC896" s="52" t="s">
        <v>135</v>
      </c>
    </row>
    <row r="897" spans="2:62" ht="28.15" customHeight="1" x14ac:dyDescent="0.2">
      <c r="B897" s="30"/>
      <c r="C897" s="242">
        <v>1</v>
      </c>
      <c r="D897" s="44"/>
      <c r="E897" s="43"/>
      <c r="F897" s="43"/>
      <c r="G897" s="42"/>
      <c r="H897" s="223" t="s">
        <v>134</v>
      </c>
      <c r="I897" s="246">
        <v>151</v>
      </c>
      <c r="J897" s="246">
        <v>35</v>
      </c>
      <c r="K897" s="246">
        <v>8</v>
      </c>
      <c r="L897" s="41" t="s">
        <v>133</v>
      </c>
      <c r="M897" s="40" t="s">
        <v>104</v>
      </c>
      <c r="N897" s="41" t="s">
        <v>131</v>
      </c>
      <c r="O897" s="40" t="s">
        <v>186</v>
      </c>
      <c r="P897" s="41" t="s">
        <v>130</v>
      </c>
      <c r="Q897" s="40" t="s">
        <v>1610</v>
      </c>
      <c r="R897" s="41" t="s">
        <v>129</v>
      </c>
      <c r="S897" s="40" t="s">
        <v>649</v>
      </c>
      <c r="T897" s="41" t="s">
        <v>128</v>
      </c>
      <c r="U897" s="40" t="s">
        <v>382</v>
      </c>
      <c r="V897" s="41" t="s">
        <v>127</v>
      </c>
      <c r="W897" s="40" t="s">
        <v>389</v>
      </c>
      <c r="X897" s="41" t="s">
        <v>126</v>
      </c>
      <c r="Y897" s="40" t="s">
        <v>113</v>
      </c>
      <c r="Z897" s="41" t="s">
        <v>125</v>
      </c>
      <c r="AA897" s="40"/>
      <c r="AB897" s="39"/>
      <c r="AC897" s="40"/>
      <c r="AD897" s="39"/>
      <c r="AE897" s="38" t="s">
        <v>414</v>
      </c>
      <c r="AF897" s="250"/>
      <c r="AG897" s="250"/>
      <c r="AH897" s="37"/>
      <c r="AI897" s="11"/>
      <c r="AJ897" s="233">
        <f>SUMPRODUCT(LEN($M897:$AA900)-LEN(SUBSTITUTE($M897:$AA900,"A", "")))</f>
        <v>69</v>
      </c>
      <c r="AK897" s="239">
        <f>SUMPRODUCT(LEN($AD897:$AD900)-LEN(SUBSTITUTE($AD897:$AD900,"A", "")))</f>
        <v>0</v>
      </c>
      <c r="AL897" s="230">
        <f>SUMPRODUCT(LEN($AC897:$AC900)-LEN(SUBSTITUTE($AC897:$AC900,"A", "")))</f>
        <v>0</v>
      </c>
      <c r="AM897" s="233">
        <f>SUMPRODUCT(LEN($M897:$AA900)-LEN(SUBSTITUTE($M897:$AA900,"S", "")))</f>
        <v>17</v>
      </c>
      <c r="AN897" s="239">
        <f>SUMPRODUCT(LEN($AD897:$AD900)-LEN(SUBSTITUTE($AD897:$AD900,"S", "")))</f>
        <v>0</v>
      </c>
      <c r="AO897" s="230">
        <f>SUMPRODUCT(LEN($AC897:$AC900)-LEN(SUBSTITUTE($AC897:$AC900,"S", "")))</f>
        <v>0</v>
      </c>
      <c r="AP897" s="233">
        <f>SUMPRODUCT(LEN($M897:$AA900)-LEN(SUBSTITUTE($M897:$AA900,"F", "")))</f>
        <v>0</v>
      </c>
      <c r="AQ897" s="239">
        <f>SUMPRODUCT(LEN($AD897:$AD900)-LEN(SUBSTITUTE($AD897:$AD900,"F", "")))</f>
        <v>0</v>
      </c>
      <c r="AR897" s="230">
        <f>SUMPRODUCT(LEN($AC897:$AC900)-LEN(SUBSTITUTE($AC897:$AC900,"F", "")))</f>
        <v>0</v>
      </c>
      <c r="AS897" s="233">
        <f>SUMPRODUCT(LEN($M897:$AA900)-LEN(SUBSTITUTE($M897:$AA900,"G", "")))</f>
        <v>14</v>
      </c>
      <c r="AT897" s="239">
        <f>SUMPRODUCT(LEN($AD897:$AD900)-LEN(SUBSTITUTE($AD897:$AD900,"G", "")))</f>
        <v>0</v>
      </c>
      <c r="AU897" s="230">
        <f>SUMPRODUCT(LEN($AC897:$AC900)-LEN(SUBSTITUTE($AC897:$AC900,"G", "")))</f>
        <v>0</v>
      </c>
      <c r="AV897" s="233">
        <f>SUMPRODUCT(LEN($L897:$AA900)-LEN(SUBSTITUTE($L897:$AA900,"M", "")))</f>
        <v>1</v>
      </c>
      <c r="AW897" s="236">
        <f>SUMPRODUCT(LEN($AD897:$AD900)-LEN(SUBSTITUTE($AD897:$AD900,"M", "")))</f>
        <v>0</v>
      </c>
      <c r="AX897" s="269">
        <f>SUMPRODUCT(LEN($AC897:$AC900)-LEN(SUBSTITUTE($AC897:$AC900,"M", "")))</f>
        <v>0</v>
      </c>
      <c r="AY897" s="291">
        <f>SUMPRODUCT(LEN($AE897:$AE900)-LEN(SUBSTITUTE($AE897:$AE900,"S", "")))</f>
        <v>0</v>
      </c>
      <c r="AZ897" s="227">
        <f>SUMPRODUCT(LEN($AE897:$AE900)-LEN(SUBSTITUTE($AE897:$AE900,"F", "")))</f>
        <v>0</v>
      </c>
      <c r="BA897" s="227">
        <f>SUMPRODUCT(LEN($AE897:$AE900)-LEN(SUBSTITUTE($AE897:$AE900,"G", "")))</f>
        <v>1</v>
      </c>
      <c r="BB897" s="294">
        <f>SUMPRODUCT(LEN($AE897:$AE900)-LEN(SUBSTITUTE($AE897:$AE900,"M", "")))</f>
        <v>0</v>
      </c>
    </row>
    <row r="898" spans="2:62" ht="28.15" customHeight="1" thickBot="1" x14ac:dyDescent="0.25">
      <c r="B898" s="30"/>
      <c r="C898" s="243"/>
      <c r="D898" s="36"/>
      <c r="E898" s="35"/>
      <c r="F898" s="35"/>
      <c r="G898" s="34"/>
      <c r="H898" s="224"/>
      <c r="I898" s="247"/>
      <c r="J898" s="247"/>
      <c r="K898" s="247"/>
      <c r="L898" s="33" t="s">
        <v>123</v>
      </c>
      <c r="M898" s="32" t="s">
        <v>104</v>
      </c>
      <c r="N898" s="33" t="s">
        <v>122</v>
      </c>
      <c r="O898" s="32" t="s">
        <v>452</v>
      </c>
      <c r="P898" s="33" t="s">
        <v>120</v>
      </c>
      <c r="Q898" s="32" t="s">
        <v>389</v>
      </c>
      <c r="R898" s="33" t="s">
        <v>119</v>
      </c>
      <c r="S898" s="32" t="s">
        <v>619</v>
      </c>
      <c r="T898" s="33" t="s">
        <v>118</v>
      </c>
      <c r="U898" s="32" t="s">
        <v>382</v>
      </c>
      <c r="V898" s="33" t="s">
        <v>117</v>
      </c>
      <c r="W898" s="32" t="s">
        <v>195</v>
      </c>
      <c r="X898" s="33" t="s">
        <v>116</v>
      </c>
      <c r="Y898" s="32" t="s">
        <v>121</v>
      </c>
      <c r="Z898" s="33" t="s">
        <v>115</v>
      </c>
      <c r="AA898" s="32"/>
      <c r="AB898" s="31"/>
      <c r="AC898" s="32"/>
      <c r="AD898" s="31"/>
      <c r="AE898" s="23"/>
      <c r="AF898" s="251"/>
      <c r="AG898" s="251"/>
      <c r="AH898" s="22"/>
      <c r="AI898" s="11"/>
      <c r="AJ898" s="265"/>
      <c r="AK898" s="267"/>
      <c r="AL898" s="263"/>
      <c r="AM898" s="265"/>
      <c r="AN898" s="267"/>
      <c r="AO898" s="263"/>
      <c r="AP898" s="265"/>
      <c r="AQ898" s="267"/>
      <c r="AR898" s="263"/>
      <c r="AS898" s="265"/>
      <c r="AT898" s="267"/>
      <c r="AU898" s="263"/>
      <c r="AV898" s="265"/>
      <c r="AW898" s="275"/>
      <c r="AX898" s="270"/>
      <c r="AY898" s="292"/>
      <c r="AZ898" s="228"/>
      <c r="BA898" s="228"/>
      <c r="BB898" s="295"/>
    </row>
    <row r="899" spans="2:62" ht="28.15" customHeight="1" x14ac:dyDescent="0.2">
      <c r="B899" s="30"/>
      <c r="C899" s="244"/>
      <c r="D899" s="29"/>
      <c r="E899" s="28"/>
      <c r="F899" s="28"/>
      <c r="G899" s="27"/>
      <c r="H899" s="225">
        <v>236</v>
      </c>
      <c r="I899" s="248"/>
      <c r="J899" s="248"/>
      <c r="K899" s="248"/>
      <c r="L899" s="26" t="s">
        <v>114</v>
      </c>
      <c r="M899" s="25" t="s">
        <v>1609</v>
      </c>
      <c r="N899" s="26" t="s">
        <v>112</v>
      </c>
      <c r="O899" s="25" t="s">
        <v>417</v>
      </c>
      <c r="P899" s="26" t="s">
        <v>111</v>
      </c>
      <c r="Q899" s="25" t="s">
        <v>1074</v>
      </c>
      <c r="R899" s="26" t="s">
        <v>110</v>
      </c>
      <c r="S899" s="25" t="s">
        <v>728</v>
      </c>
      <c r="T899" s="26" t="s">
        <v>109</v>
      </c>
      <c r="U899" s="25" t="s">
        <v>444</v>
      </c>
      <c r="V899" s="26" t="s">
        <v>108</v>
      </c>
      <c r="W899" s="25" t="s">
        <v>121</v>
      </c>
      <c r="X899" s="26" t="s">
        <v>107</v>
      </c>
      <c r="Y899" s="25" t="s">
        <v>121</v>
      </c>
      <c r="Z899" s="26" t="s">
        <v>106</v>
      </c>
      <c r="AA899" s="25"/>
      <c r="AB899" s="24"/>
      <c r="AC899" s="25"/>
      <c r="AD899" s="24"/>
      <c r="AE899" s="23"/>
      <c r="AF899" s="251"/>
      <c r="AG899" s="251"/>
      <c r="AH899" s="22"/>
      <c r="AI899" s="11"/>
      <c r="AJ899" s="265"/>
      <c r="AK899" s="267"/>
      <c r="AL899" s="263"/>
      <c r="AM899" s="265"/>
      <c r="AN899" s="267"/>
      <c r="AO899" s="263"/>
      <c r="AP899" s="265"/>
      <c r="AQ899" s="267"/>
      <c r="AR899" s="263"/>
      <c r="AS899" s="265"/>
      <c r="AT899" s="267"/>
      <c r="AU899" s="263"/>
      <c r="AV899" s="265"/>
      <c r="AW899" s="275"/>
      <c r="AX899" s="270"/>
      <c r="AY899" s="292"/>
      <c r="AZ899" s="228"/>
      <c r="BA899" s="228"/>
      <c r="BB899" s="295"/>
    </row>
    <row r="900" spans="2:62" ht="28.15" customHeight="1" thickBot="1" x14ac:dyDescent="0.25">
      <c r="B900" s="30"/>
      <c r="C900" s="253"/>
      <c r="D900" s="51"/>
      <c r="E900" s="50"/>
      <c r="F900" s="50"/>
      <c r="G900" s="49"/>
      <c r="H900" s="226"/>
      <c r="I900" s="254"/>
      <c r="J900" s="254"/>
      <c r="K900" s="254"/>
      <c r="L900" s="48" t="s">
        <v>105</v>
      </c>
      <c r="M900" s="47" t="s">
        <v>186</v>
      </c>
      <c r="N900" s="48" t="s">
        <v>103</v>
      </c>
      <c r="O900" s="47" t="s">
        <v>417</v>
      </c>
      <c r="P900" s="48" t="s">
        <v>102</v>
      </c>
      <c r="Q900" s="47" t="s">
        <v>104</v>
      </c>
      <c r="R900" s="48" t="s">
        <v>101</v>
      </c>
      <c r="S900" s="47" t="s">
        <v>1081</v>
      </c>
      <c r="T900" s="48">
        <v>20</v>
      </c>
      <c r="U900" s="47" t="s">
        <v>389</v>
      </c>
      <c r="V900" s="48" t="s">
        <v>100</v>
      </c>
      <c r="W900" s="47" t="s">
        <v>113</v>
      </c>
      <c r="X900" s="48" t="s">
        <v>99</v>
      </c>
      <c r="Y900" s="47"/>
      <c r="Z900" s="48" t="s">
        <v>98</v>
      </c>
      <c r="AA900" s="47"/>
      <c r="AB900" s="16"/>
      <c r="AC900" s="47"/>
      <c r="AD900" s="16"/>
      <c r="AE900" s="46"/>
      <c r="AF900" s="255"/>
      <c r="AG900" s="255"/>
      <c r="AH900" s="45"/>
      <c r="AI900" s="11"/>
      <c r="AJ900" s="266"/>
      <c r="AK900" s="268"/>
      <c r="AL900" s="264"/>
      <c r="AM900" s="266"/>
      <c r="AN900" s="268"/>
      <c r="AO900" s="264"/>
      <c r="AP900" s="266"/>
      <c r="AQ900" s="268"/>
      <c r="AR900" s="264"/>
      <c r="AS900" s="266"/>
      <c r="AT900" s="268"/>
      <c r="AU900" s="264"/>
      <c r="AV900" s="266"/>
      <c r="AW900" s="276"/>
      <c r="AX900" s="271"/>
      <c r="AY900" s="293"/>
      <c r="AZ900" s="229"/>
      <c r="BA900" s="229"/>
      <c r="BB900" s="296"/>
    </row>
    <row r="901" spans="2:62" ht="28.15" customHeight="1" x14ac:dyDescent="0.2">
      <c r="B901" s="30"/>
      <c r="C901" s="242">
        <v>2</v>
      </c>
      <c r="D901" s="44"/>
      <c r="E901" s="43"/>
      <c r="F901" s="43"/>
      <c r="G901" s="42"/>
      <c r="H901" s="223"/>
      <c r="I901" s="246"/>
      <c r="J901" s="246"/>
      <c r="K901" s="246"/>
      <c r="L901" s="41" t="s">
        <v>133</v>
      </c>
      <c r="M901" s="40"/>
      <c r="N901" s="41" t="s">
        <v>131</v>
      </c>
      <c r="O901" s="40"/>
      <c r="P901" s="41" t="s">
        <v>130</v>
      </c>
      <c r="Q901" s="40"/>
      <c r="R901" s="41" t="s">
        <v>129</v>
      </c>
      <c r="S901" s="40"/>
      <c r="T901" s="41" t="s">
        <v>128</v>
      </c>
      <c r="U901" s="40"/>
      <c r="V901" s="41" t="s">
        <v>127</v>
      </c>
      <c r="W901" s="40"/>
      <c r="X901" s="41" t="s">
        <v>126</v>
      </c>
      <c r="Y901" s="40"/>
      <c r="Z901" s="41" t="s">
        <v>125</v>
      </c>
      <c r="AA901" s="40"/>
      <c r="AB901" s="39"/>
      <c r="AC901" s="40"/>
      <c r="AD901" s="39"/>
      <c r="AE901" s="38"/>
      <c r="AF901" s="250"/>
      <c r="AG901" s="250"/>
      <c r="AH901" s="37"/>
      <c r="AI901" s="11"/>
      <c r="AJ901" s="233">
        <f>SUMPRODUCT(LEN($M901:$AA904)-LEN(SUBSTITUTE($M901:$AA904,"A", "")))</f>
        <v>0</v>
      </c>
      <c r="AK901" s="239">
        <f>SUMPRODUCT(LEN($AD901:$AD904)-LEN(SUBSTITUTE($AD901:$AD904,"A", "")))</f>
        <v>0</v>
      </c>
      <c r="AL901" s="230">
        <f>SUMPRODUCT(LEN($AC901:$AC904)-LEN(SUBSTITUTE($AC901:$AC904,"A", "")))</f>
        <v>0</v>
      </c>
      <c r="AM901" s="233">
        <f>SUMPRODUCT(LEN($M901:$AA904)-LEN(SUBSTITUTE($M901:$AA904,"S", "")))</f>
        <v>0</v>
      </c>
      <c r="AN901" s="239">
        <f>SUMPRODUCT(LEN($AD901:$AD904)-LEN(SUBSTITUTE($AD901:$AD904,"S", "")))</f>
        <v>0</v>
      </c>
      <c r="AO901" s="230">
        <f>SUMPRODUCT(LEN($AC901:$AC904)-LEN(SUBSTITUTE($AC901:$AC904,"S", "")))</f>
        <v>0</v>
      </c>
      <c r="AP901" s="233">
        <f>SUMPRODUCT(LEN($M901:$AA904)-LEN(SUBSTITUTE($M901:$AA904,"F", "")))</f>
        <v>0</v>
      </c>
      <c r="AQ901" s="239">
        <f>SUMPRODUCT(LEN($AD901:$AD904)-LEN(SUBSTITUTE($AD901:$AD904,"F", "")))</f>
        <v>0</v>
      </c>
      <c r="AR901" s="230">
        <f>SUMPRODUCT(LEN($AC901:$AC904)-LEN(SUBSTITUTE($AC901:$AC904,"F", "")))</f>
        <v>0</v>
      </c>
      <c r="AS901" s="233">
        <f>SUMPRODUCT(LEN($M901:$AA904)-LEN(SUBSTITUTE($M901:$AA904,"G", "")))</f>
        <v>0</v>
      </c>
      <c r="AT901" s="239">
        <f>SUMPRODUCT(LEN($AD901:$AD904)-LEN(SUBSTITUTE($AD901:$AD904,"G", "")))</f>
        <v>0</v>
      </c>
      <c r="AU901" s="230">
        <f>SUMPRODUCT(LEN($AC901:$AC904)-LEN(SUBSTITUTE($AC901:$AC904,"G", "")))</f>
        <v>0</v>
      </c>
      <c r="AV901" s="233">
        <f>SUMPRODUCT(LEN($L901:$AA904)-LEN(SUBSTITUTE($L901:$AA904,"M", "")))</f>
        <v>0</v>
      </c>
      <c r="AW901" s="236">
        <f>SUMPRODUCT(LEN($AD901:$AD904)-LEN(SUBSTITUTE($AD901:$AD904,"M", "")))</f>
        <v>0</v>
      </c>
      <c r="AX901" s="269">
        <f>SUMPRODUCT(LEN($AC901:$AC904)-LEN(SUBSTITUTE($AC901:$AC904,"M", "")))</f>
        <v>0</v>
      </c>
      <c r="AY901" s="291">
        <f>SUMPRODUCT(LEN($AE901:$AE904)-LEN(SUBSTITUTE($AE901:$AE904,"S", "")))</f>
        <v>0</v>
      </c>
      <c r="AZ901" s="227">
        <f>SUMPRODUCT(LEN($AE901:$AE904)-LEN(SUBSTITUTE($AE901:$AE904,"F", "")))</f>
        <v>0</v>
      </c>
      <c r="BA901" s="227">
        <f>SUMPRODUCT(LEN($AE901:$AE904)-LEN(SUBSTITUTE($AE901:$AE904,"G", "")))</f>
        <v>0</v>
      </c>
      <c r="BB901" s="294">
        <f>SUMPRODUCT(LEN($AE901:$AE904)-LEN(SUBSTITUTE($AE901:$AE904,"M", "")))</f>
        <v>0</v>
      </c>
    </row>
    <row r="902" spans="2:62" ht="28.15" customHeight="1" thickBot="1" x14ac:dyDescent="0.25">
      <c r="B902" s="30"/>
      <c r="C902" s="243"/>
      <c r="D902" s="36"/>
      <c r="E902" s="35"/>
      <c r="F902" s="35"/>
      <c r="G902" s="34"/>
      <c r="H902" s="224"/>
      <c r="I902" s="247"/>
      <c r="J902" s="247"/>
      <c r="K902" s="247"/>
      <c r="L902" s="33" t="s">
        <v>123</v>
      </c>
      <c r="M902" s="32"/>
      <c r="N902" s="33" t="s">
        <v>122</v>
      </c>
      <c r="O902" s="32"/>
      <c r="P902" s="33" t="s">
        <v>120</v>
      </c>
      <c r="Q902" s="32"/>
      <c r="R902" s="33" t="s">
        <v>119</v>
      </c>
      <c r="S902" s="32"/>
      <c r="T902" s="33" t="s">
        <v>118</v>
      </c>
      <c r="U902" s="32"/>
      <c r="V902" s="33" t="s">
        <v>117</v>
      </c>
      <c r="W902" s="32"/>
      <c r="X902" s="33" t="s">
        <v>116</v>
      </c>
      <c r="Y902" s="32"/>
      <c r="Z902" s="33" t="s">
        <v>115</v>
      </c>
      <c r="AA902" s="32"/>
      <c r="AB902" s="31"/>
      <c r="AC902" s="32"/>
      <c r="AD902" s="31"/>
      <c r="AE902" s="23"/>
      <c r="AF902" s="251"/>
      <c r="AG902" s="251"/>
      <c r="AH902" s="22"/>
      <c r="AI902" s="11"/>
      <c r="AJ902" s="265"/>
      <c r="AK902" s="267"/>
      <c r="AL902" s="263"/>
      <c r="AM902" s="265"/>
      <c r="AN902" s="267"/>
      <c r="AO902" s="263"/>
      <c r="AP902" s="265"/>
      <c r="AQ902" s="267"/>
      <c r="AR902" s="263"/>
      <c r="AS902" s="265"/>
      <c r="AT902" s="267"/>
      <c r="AU902" s="263"/>
      <c r="AV902" s="265"/>
      <c r="AW902" s="275"/>
      <c r="AX902" s="270"/>
      <c r="AY902" s="292"/>
      <c r="AZ902" s="228"/>
      <c r="BA902" s="228"/>
      <c r="BB902" s="295"/>
    </row>
    <row r="903" spans="2:62" ht="28.15" customHeight="1" x14ac:dyDescent="0.2">
      <c r="B903" s="30"/>
      <c r="C903" s="244"/>
      <c r="D903" s="29"/>
      <c r="E903" s="28"/>
      <c r="F903" s="28"/>
      <c r="G903" s="27"/>
      <c r="H903" s="225"/>
      <c r="I903" s="248"/>
      <c r="J903" s="248"/>
      <c r="K903" s="248"/>
      <c r="L903" s="26" t="s">
        <v>114</v>
      </c>
      <c r="M903" s="25"/>
      <c r="N903" s="26" t="s">
        <v>112</v>
      </c>
      <c r="O903" s="25"/>
      <c r="P903" s="26" t="s">
        <v>111</v>
      </c>
      <c r="Q903" s="25"/>
      <c r="R903" s="26" t="s">
        <v>110</v>
      </c>
      <c r="S903" s="25"/>
      <c r="T903" s="26" t="s">
        <v>109</v>
      </c>
      <c r="U903" s="25"/>
      <c r="V903" s="26" t="s">
        <v>108</v>
      </c>
      <c r="W903" s="25"/>
      <c r="X903" s="26" t="s">
        <v>107</v>
      </c>
      <c r="Y903" s="25"/>
      <c r="Z903" s="26" t="s">
        <v>106</v>
      </c>
      <c r="AA903" s="25"/>
      <c r="AB903" s="24"/>
      <c r="AC903" s="25"/>
      <c r="AD903" s="24"/>
      <c r="AE903" s="23"/>
      <c r="AF903" s="251"/>
      <c r="AG903" s="251"/>
      <c r="AH903" s="22"/>
      <c r="AI903" s="11"/>
      <c r="AJ903" s="265"/>
      <c r="AK903" s="267"/>
      <c r="AL903" s="263"/>
      <c r="AM903" s="265"/>
      <c r="AN903" s="267"/>
      <c r="AO903" s="263"/>
      <c r="AP903" s="265"/>
      <c r="AQ903" s="267"/>
      <c r="AR903" s="263"/>
      <c r="AS903" s="265"/>
      <c r="AT903" s="267"/>
      <c r="AU903" s="263"/>
      <c r="AV903" s="265"/>
      <c r="AW903" s="275"/>
      <c r="AX903" s="270"/>
      <c r="AY903" s="292"/>
      <c r="AZ903" s="228"/>
      <c r="BA903" s="228"/>
      <c r="BB903" s="295"/>
    </row>
    <row r="904" spans="2:62" ht="28.15" customHeight="1" thickBot="1" x14ac:dyDescent="0.25">
      <c r="B904" s="30"/>
      <c r="C904" s="253"/>
      <c r="D904" s="51"/>
      <c r="E904" s="50"/>
      <c r="F904" s="50"/>
      <c r="G904" s="49"/>
      <c r="H904" s="226"/>
      <c r="I904" s="254"/>
      <c r="J904" s="254"/>
      <c r="K904" s="254"/>
      <c r="L904" s="48" t="s">
        <v>105</v>
      </c>
      <c r="M904" s="47"/>
      <c r="N904" s="48" t="s">
        <v>103</v>
      </c>
      <c r="O904" s="47"/>
      <c r="P904" s="48" t="s">
        <v>102</v>
      </c>
      <c r="Q904" s="47"/>
      <c r="R904" s="48" t="s">
        <v>101</v>
      </c>
      <c r="S904" s="47"/>
      <c r="T904" s="48">
        <v>20</v>
      </c>
      <c r="U904" s="47"/>
      <c r="V904" s="48" t="s">
        <v>100</v>
      </c>
      <c r="W904" s="47"/>
      <c r="X904" s="48" t="s">
        <v>99</v>
      </c>
      <c r="Y904" s="47"/>
      <c r="Z904" s="48" t="s">
        <v>98</v>
      </c>
      <c r="AA904" s="47"/>
      <c r="AB904" s="16"/>
      <c r="AC904" s="47"/>
      <c r="AD904" s="16"/>
      <c r="AE904" s="46"/>
      <c r="AF904" s="255"/>
      <c r="AG904" s="255"/>
      <c r="AH904" s="45"/>
      <c r="AI904" s="11"/>
      <c r="AJ904" s="266"/>
      <c r="AK904" s="268"/>
      <c r="AL904" s="264"/>
      <c r="AM904" s="266"/>
      <c r="AN904" s="268"/>
      <c r="AO904" s="264"/>
      <c r="AP904" s="266"/>
      <c r="AQ904" s="268"/>
      <c r="AR904" s="264"/>
      <c r="AS904" s="266"/>
      <c r="AT904" s="268"/>
      <c r="AU904" s="264"/>
      <c r="AV904" s="266"/>
      <c r="AW904" s="276"/>
      <c r="AX904" s="271"/>
      <c r="AY904" s="293"/>
      <c r="AZ904" s="229"/>
      <c r="BA904" s="229"/>
      <c r="BB904" s="296"/>
    </row>
    <row r="905" spans="2:62" ht="28.15" customHeight="1" x14ac:dyDescent="0.2">
      <c r="B905" s="30"/>
      <c r="C905" s="242">
        <v>3</v>
      </c>
      <c r="D905" s="44"/>
      <c r="E905" s="43"/>
      <c r="F905" s="43"/>
      <c r="G905" s="42"/>
      <c r="H905" s="223"/>
      <c r="I905" s="246"/>
      <c r="J905" s="246"/>
      <c r="K905" s="246"/>
      <c r="L905" s="41" t="s">
        <v>133</v>
      </c>
      <c r="M905" s="40"/>
      <c r="N905" s="41" t="s">
        <v>131</v>
      </c>
      <c r="O905" s="40"/>
      <c r="P905" s="41" t="s">
        <v>130</v>
      </c>
      <c r="Q905" s="40"/>
      <c r="R905" s="41" t="s">
        <v>129</v>
      </c>
      <c r="S905" s="40"/>
      <c r="T905" s="41" t="s">
        <v>128</v>
      </c>
      <c r="U905" s="40"/>
      <c r="V905" s="41" t="s">
        <v>127</v>
      </c>
      <c r="W905" s="40"/>
      <c r="X905" s="41" t="s">
        <v>126</v>
      </c>
      <c r="Y905" s="40"/>
      <c r="Z905" s="41" t="s">
        <v>125</v>
      </c>
      <c r="AA905" s="40"/>
      <c r="AB905" s="39"/>
      <c r="AC905" s="40"/>
      <c r="AD905" s="39"/>
      <c r="AE905" s="38"/>
      <c r="AF905" s="250"/>
      <c r="AG905" s="250"/>
      <c r="AH905" s="37"/>
      <c r="AI905" s="11"/>
      <c r="AJ905" s="233">
        <f>SUMPRODUCT(LEN($M905:$AA908)-LEN(SUBSTITUTE($M905:$AA908,"A", "")))</f>
        <v>0</v>
      </c>
      <c r="AK905" s="239">
        <f>SUMPRODUCT(LEN($AD905:$AD908)-LEN(SUBSTITUTE($AD905:$AD908,"A", "")))</f>
        <v>0</v>
      </c>
      <c r="AL905" s="230">
        <f>SUMPRODUCT(LEN($AC905:$AC908)-LEN(SUBSTITUTE($AC905:$AC908,"A", "")))</f>
        <v>0</v>
      </c>
      <c r="AM905" s="233">
        <f>SUMPRODUCT(LEN($M905:$AA908)-LEN(SUBSTITUTE($M905:$AA908,"S", "")))</f>
        <v>0</v>
      </c>
      <c r="AN905" s="239">
        <f>SUMPRODUCT(LEN($AD905:$AD908)-LEN(SUBSTITUTE($AD905:$AD908,"S", "")))</f>
        <v>0</v>
      </c>
      <c r="AO905" s="230">
        <f>SUMPRODUCT(LEN($AC905:$AC908)-LEN(SUBSTITUTE($AC905:$AC908,"S", "")))</f>
        <v>0</v>
      </c>
      <c r="AP905" s="233">
        <f>SUMPRODUCT(LEN($M905:$AA908)-LEN(SUBSTITUTE($M905:$AA908,"F", "")))</f>
        <v>0</v>
      </c>
      <c r="AQ905" s="239">
        <f>SUMPRODUCT(LEN($AD905:$AD908)-LEN(SUBSTITUTE($AD905:$AD908,"F", "")))</f>
        <v>0</v>
      </c>
      <c r="AR905" s="230">
        <f>SUMPRODUCT(LEN($AC905:$AC908)-LEN(SUBSTITUTE($AC905:$AC908,"F", "")))</f>
        <v>0</v>
      </c>
      <c r="AS905" s="233">
        <f>SUMPRODUCT(LEN($M905:$AA908)-LEN(SUBSTITUTE($M905:$AA908,"G", "")))</f>
        <v>0</v>
      </c>
      <c r="AT905" s="239">
        <f>SUMPRODUCT(LEN($AD905:$AD908)-LEN(SUBSTITUTE($AD905:$AD908,"G", "")))</f>
        <v>0</v>
      </c>
      <c r="AU905" s="230">
        <f>SUMPRODUCT(LEN($AC905:$AC908)-LEN(SUBSTITUTE($AC905:$AC908,"G", "")))</f>
        <v>0</v>
      </c>
      <c r="AV905" s="233">
        <f>SUMPRODUCT(LEN($L905:$AA908)-LEN(SUBSTITUTE($L905:$AA908,"M", "")))</f>
        <v>0</v>
      </c>
      <c r="AW905" s="236">
        <f>SUMPRODUCT(LEN($AD905:$AD908)-LEN(SUBSTITUTE($AD905:$AD908,"M", "")))</f>
        <v>0</v>
      </c>
      <c r="AX905" s="269">
        <f>SUMPRODUCT(LEN($AC905:$AC908)-LEN(SUBSTITUTE($AC905:$AC908,"M", "")))</f>
        <v>0</v>
      </c>
      <c r="AY905" s="291">
        <f>SUMPRODUCT(LEN($AE905:$AE908)-LEN(SUBSTITUTE($AE905:$AE908,"S", "")))</f>
        <v>0</v>
      </c>
      <c r="AZ905" s="227">
        <f>SUMPRODUCT(LEN($AE905:$AE908)-LEN(SUBSTITUTE($AE905:$AE908,"F", "")))</f>
        <v>0</v>
      </c>
      <c r="BA905" s="227">
        <f>SUMPRODUCT(LEN($AE905:$AE908)-LEN(SUBSTITUTE($AE905:$AE908,"G", "")))</f>
        <v>0</v>
      </c>
      <c r="BB905" s="294">
        <f>SUMPRODUCT(LEN($AE905:$AE908)-LEN(SUBSTITUTE($AE905:$AE908,"M", "")))</f>
        <v>0</v>
      </c>
    </row>
    <row r="906" spans="2:62" ht="28.15" customHeight="1" thickBot="1" x14ac:dyDescent="0.25">
      <c r="B906" s="30"/>
      <c r="C906" s="243"/>
      <c r="D906" s="36"/>
      <c r="E906" s="35"/>
      <c r="F906" s="35"/>
      <c r="G906" s="34"/>
      <c r="H906" s="224"/>
      <c r="I906" s="247"/>
      <c r="J906" s="247"/>
      <c r="K906" s="247"/>
      <c r="L906" s="33" t="s">
        <v>123</v>
      </c>
      <c r="M906" s="32"/>
      <c r="N906" s="33" t="s">
        <v>122</v>
      </c>
      <c r="O906" s="32"/>
      <c r="P906" s="33" t="s">
        <v>120</v>
      </c>
      <c r="Q906" s="32"/>
      <c r="R906" s="33" t="s">
        <v>119</v>
      </c>
      <c r="S906" s="32"/>
      <c r="T906" s="33" t="s">
        <v>118</v>
      </c>
      <c r="U906" s="32"/>
      <c r="V906" s="33" t="s">
        <v>117</v>
      </c>
      <c r="W906" s="32"/>
      <c r="X906" s="33" t="s">
        <v>116</v>
      </c>
      <c r="Y906" s="32"/>
      <c r="Z906" s="33" t="s">
        <v>115</v>
      </c>
      <c r="AA906" s="32"/>
      <c r="AB906" s="31"/>
      <c r="AC906" s="32"/>
      <c r="AD906" s="31"/>
      <c r="AE906" s="23"/>
      <c r="AF906" s="251"/>
      <c r="AG906" s="251"/>
      <c r="AH906" s="22"/>
      <c r="AI906" s="11"/>
      <c r="AJ906" s="265"/>
      <c r="AK906" s="267"/>
      <c r="AL906" s="263"/>
      <c r="AM906" s="265"/>
      <c r="AN906" s="267"/>
      <c r="AO906" s="263"/>
      <c r="AP906" s="265"/>
      <c r="AQ906" s="267"/>
      <c r="AR906" s="263"/>
      <c r="AS906" s="265"/>
      <c r="AT906" s="267"/>
      <c r="AU906" s="263"/>
      <c r="AV906" s="265"/>
      <c r="AW906" s="275"/>
      <c r="AX906" s="270"/>
      <c r="AY906" s="292"/>
      <c r="AZ906" s="228"/>
      <c r="BA906" s="228"/>
      <c r="BB906" s="295"/>
    </row>
    <row r="907" spans="2:62" ht="28.15" customHeight="1" x14ac:dyDescent="0.2">
      <c r="B907" s="30"/>
      <c r="C907" s="244"/>
      <c r="D907" s="29"/>
      <c r="E907" s="28"/>
      <c r="F907" s="28"/>
      <c r="G907" s="27"/>
      <c r="H907" s="225"/>
      <c r="I907" s="248"/>
      <c r="J907" s="248"/>
      <c r="K907" s="248"/>
      <c r="L907" s="26" t="s">
        <v>114</v>
      </c>
      <c r="M907" s="25"/>
      <c r="N907" s="26" t="s">
        <v>112</v>
      </c>
      <c r="O907" s="25"/>
      <c r="P907" s="26" t="s">
        <v>111</v>
      </c>
      <c r="Q907" s="25"/>
      <c r="R907" s="26" t="s">
        <v>110</v>
      </c>
      <c r="S907" s="25"/>
      <c r="T907" s="26" t="s">
        <v>109</v>
      </c>
      <c r="U907" s="25"/>
      <c r="V907" s="26" t="s">
        <v>108</v>
      </c>
      <c r="W907" s="25"/>
      <c r="X907" s="26" t="s">
        <v>107</v>
      </c>
      <c r="Y907" s="25"/>
      <c r="Z907" s="26" t="s">
        <v>106</v>
      </c>
      <c r="AA907" s="25"/>
      <c r="AB907" s="24"/>
      <c r="AC907" s="25"/>
      <c r="AD907" s="24"/>
      <c r="AE907" s="23"/>
      <c r="AF907" s="251"/>
      <c r="AG907" s="251"/>
      <c r="AH907" s="22"/>
      <c r="AI907" s="11"/>
      <c r="AJ907" s="265"/>
      <c r="AK907" s="267"/>
      <c r="AL907" s="263"/>
      <c r="AM907" s="265"/>
      <c r="AN907" s="267"/>
      <c r="AO907" s="263"/>
      <c r="AP907" s="265"/>
      <c r="AQ907" s="267"/>
      <c r="AR907" s="263"/>
      <c r="AS907" s="265"/>
      <c r="AT907" s="267"/>
      <c r="AU907" s="263"/>
      <c r="AV907" s="265"/>
      <c r="AW907" s="275"/>
      <c r="AX907" s="270"/>
      <c r="AY907" s="292"/>
      <c r="AZ907" s="228"/>
      <c r="BA907" s="228"/>
      <c r="BB907" s="295"/>
    </row>
    <row r="908" spans="2:62" ht="28.15" customHeight="1" thickBot="1" x14ac:dyDescent="0.25">
      <c r="B908" s="21"/>
      <c r="C908" s="245"/>
      <c r="D908" s="20"/>
      <c r="E908" s="19"/>
      <c r="F908" s="19"/>
      <c r="G908" s="18"/>
      <c r="H908" s="226"/>
      <c r="I908" s="249"/>
      <c r="J908" s="249"/>
      <c r="K908" s="249"/>
      <c r="L908" s="17" t="s">
        <v>105</v>
      </c>
      <c r="M908" s="15"/>
      <c r="N908" s="17" t="s">
        <v>103</v>
      </c>
      <c r="O908" s="15"/>
      <c r="P908" s="17" t="s">
        <v>102</v>
      </c>
      <c r="Q908" s="15"/>
      <c r="R908" s="17" t="s">
        <v>101</v>
      </c>
      <c r="S908" s="15"/>
      <c r="T908" s="17">
        <v>20</v>
      </c>
      <c r="U908" s="15"/>
      <c r="V908" s="17" t="s">
        <v>100</v>
      </c>
      <c r="W908" s="15"/>
      <c r="X908" s="17" t="s">
        <v>99</v>
      </c>
      <c r="Y908" s="15"/>
      <c r="Z908" s="17" t="s">
        <v>98</v>
      </c>
      <c r="AA908" s="15"/>
      <c r="AB908" s="16"/>
      <c r="AC908" s="15"/>
      <c r="AD908" s="14"/>
      <c r="AE908" s="13"/>
      <c r="AF908" s="252"/>
      <c r="AG908" s="252"/>
      <c r="AH908" s="12"/>
      <c r="AI908" s="11"/>
      <c r="AJ908" s="266"/>
      <c r="AK908" s="268"/>
      <c r="AL908" s="264"/>
      <c r="AM908" s="266"/>
      <c r="AN908" s="268"/>
      <c r="AO908" s="264"/>
      <c r="AP908" s="266"/>
      <c r="AQ908" s="268"/>
      <c r="AR908" s="264"/>
      <c r="AS908" s="266"/>
      <c r="AT908" s="268"/>
      <c r="AU908" s="264"/>
      <c r="AV908" s="266"/>
      <c r="AW908" s="276"/>
      <c r="AX908" s="271"/>
      <c r="AY908" s="293"/>
      <c r="AZ908" s="229"/>
      <c r="BA908" s="229"/>
      <c r="BB908" s="296"/>
    </row>
    <row r="909" spans="2:62" ht="85.9" customHeight="1" thickTop="1" thickBot="1" x14ac:dyDescent="0.35">
      <c r="B909" s="105" t="s">
        <v>174</v>
      </c>
      <c r="C909" s="95" t="s">
        <v>173</v>
      </c>
      <c r="D909" s="100" t="s">
        <v>172</v>
      </c>
      <c r="E909" s="104" t="s">
        <v>171</v>
      </c>
      <c r="F909" s="103"/>
      <c r="G909" s="102"/>
      <c r="H909" s="101" t="s">
        <v>170</v>
      </c>
      <c r="I909" s="100" t="s">
        <v>96</v>
      </c>
      <c r="J909" s="100" t="s">
        <v>169</v>
      </c>
      <c r="K909" s="100" t="s">
        <v>97</v>
      </c>
      <c r="L909" s="256" t="s">
        <v>168</v>
      </c>
      <c r="M909" s="262"/>
      <c r="N909" s="256" t="s">
        <v>167</v>
      </c>
      <c r="O909" s="262"/>
      <c r="P909" s="256" t="s">
        <v>167</v>
      </c>
      <c r="Q909" s="257"/>
      <c r="R909" s="256" t="s">
        <v>167</v>
      </c>
      <c r="S909" s="257"/>
      <c r="T909" s="256" t="s">
        <v>167</v>
      </c>
      <c r="U909" s="257"/>
      <c r="V909" s="256" t="s">
        <v>167</v>
      </c>
      <c r="W909" s="257"/>
      <c r="X909" s="256" t="s">
        <v>167</v>
      </c>
      <c r="Y909" s="257"/>
      <c r="Z909" s="256" t="s">
        <v>167</v>
      </c>
      <c r="AA909" s="257"/>
      <c r="AB909" s="261" t="s">
        <v>166</v>
      </c>
      <c r="AC909" s="257"/>
      <c r="AD909" s="101" t="s">
        <v>165</v>
      </c>
      <c r="AE909" s="101" t="s">
        <v>164</v>
      </c>
      <c r="AF909" s="100" t="s">
        <v>163</v>
      </c>
      <c r="AG909" s="100" t="s">
        <v>162</v>
      </c>
      <c r="AH909" s="99" t="s">
        <v>161</v>
      </c>
      <c r="AI909" s="98"/>
      <c r="AJ909" s="96" t="s">
        <v>160</v>
      </c>
      <c r="AK909" s="95" t="s">
        <v>159</v>
      </c>
      <c r="AL909" s="94" t="s">
        <v>158</v>
      </c>
      <c r="AM909" s="96" t="s">
        <v>157</v>
      </c>
      <c r="AN909" s="95" t="s">
        <v>156</v>
      </c>
      <c r="AO909" s="94" t="s">
        <v>155</v>
      </c>
      <c r="AP909" s="96" t="s">
        <v>154</v>
      </c>
      <c r="AQ909" s="95" t="s">
        <v>153</v>
      </c>
      <c r="AR909" s="97" t="s">
        <v>152</v>
      </c>
      <c r="AS909" s="96" t="s">
        <v>151</v>
      </c>
      <c r="AT909" s="95" t="s">
        <v>150</v>
      </c>
      <c r="AU909" s="94" t="s">
        <v>149</v>
      </c>
      <c r="AV909" s="96" t="s">
        <v>148</v>
      </c>
      <c r="AW909" s="95" t="s">
        <v>147</v>
      </c>
      <c r="AX909" s="94" t="s">
        <v>146</v>
      </c>
      <c r="AY909" s="93" t="s">
        <v>145</v>
      </c>
      <c r="AZ909" s="92" t="s">
        <v>144</v>
      </c>
      <c r="BA909" s="92" t="s">
        <v>143</v>
      </c>
      <c r="BB909" s="91" t="s">
        <v>142</v>
      </c>
    </row>
    <row r="910" spans="2:62" ht="48" thickBot="1" x14ac:dyDescent="0.3">
      <c r="B910" s="90" t="s">
        <v>181</v>
      </c>
      <c r="C910" s="89"/>
      <c r="D910" s="88"/>
      <c r="E910" s="258"/>
      <c r="F910" s="259"/>
      <c r="G910" s="260"/>
      <c r="H910" s="87" t="s">
        <v>140</v>
      </c>
      <c r="I910" s="86"/>
      <c r="J910" s="86"/>
      <c r="K910" s="85"/>
      <c r="L910" s="84"/>
      <c r="M910" s="81"/>
      <c r="N910" s="84"/>
      <c r="O910" s="81"/>
      <c r="P910" s="84"/>
      <c r="Q910" s="81"/>
      <c r="R910" s="84"/>
      <c r="S910" s="81"/>
      <c r="T910" s="84"/>
      <c r="U910" s="81"/>
      <c r="V910" s="84"/>
      <c r="W910" s="81"/>
      <c r="X910" s="84"/>
      <c r="Y910" s="81"/>
      <c r="Z910" s="84"/>
      <c r="AA910" s="83"/>
      <c r="AB910" s="82" t="s">
        <v>139</v>
      </c>
      <c r="AC910" s="81"/>
      <c r="AD910" s="81"/>
      <c r="AE910" s="81"/>
      <c r="AF910" s="80"/>
      <c r="AG910" s="80"/>
      <c r="AH910" s="60"/>
      <c r="AI910" s="79" t="s">
        <v>138</v>
      </c>
      <c r="AJ910" s="78">
        <f t="shared" ref="AJ910:BB910" si="120">SUM(AJ912:AJ923)</f>
        <v>33</v>
      </c>
      <c r="AK910" s="77">
        <f t="shared" si="120"/>
        <v>15</v>
      </c>
      <c r="AL910" s="76">
        <f t="shared" si="120"/>
        <v>0</v>
      </c>
      <c r="AM910" s="78">
        <f t="shared" si="120"/>
        <v>8</v>
      </c>
      <c r="AN910" s="77">
        <f t="shared" si="120"/>
        <v>2</v>
      </c>
      <c r="AO910" s="76">
        <f t="shared" si="120"/>
        <v>0</v>
      </c>
      <c r="AP910" s="78">
        <f t="shared" si="120"/>
        <v>0</v>
      </c>
      <c r="AQ910" s="77">
        <f t="shared" si="120"/>
        <v>0</v>
      </c>
      <c r="AR910" s="76">
        <f t="shared" si="120"/>
        <v>0</v>
      </c>
      <c r="AS910" s="78">
        <f t="shared" si="120"/>
        <v>11</v>
      </c>
      <c r="AT910" s="77">
        <f t="shared" si="120"/>
        <v>5</v>
      </c>
      <c r="AU910" s="76">
        <f t="shared" si="120"/>
        <v>0</v>
      </c>
      <c r="AV910" s="78">
        <f t="shared" si="120"/>
        <v>3</v>
      </c>
      <c r="AW910" s="77">
        <f t="shared" si="120"/>
        <v>0</v>
      </c>
      <c r="AX910" s="76">
        <f t="shared" si="120"/>
        <v>0</v>
      </c>
      <c r="AY910" s="75">
        <f t="shared" si="120"/>
        <v>0</v>
      </c>
      <c r="AZ910" s="74">
        <f t="shared" si="120"/>
        <v>0</v>
      </c>
      <c r="BA910" s="74">
        <f t="shared" si="120"/>
        <v>1</v>
      </c>
      <c r="BB910" s="73">
        <f t="shared" si="120"/>
        <v>0</v>
      </c>
      <c r="BC910" s="72" t="s">
        <v>137</v>
      </c>
      <c r="BF910" s="5">
        <f>SUM(AJ910:AL910)/$BG$5</f>
        <v>48</v>
      </c>
      <c r="BG910" s="5">
        <f>SUM(AM910:AO910,AY910)/$BG$5</f>
        <v>10</v>
      </c>
      <c r="BH910" s="5">
        <f>SUM(AP910:AR910,AZ910)/$BG$5</f>
        <v>0</v>
      </c>
      <c r="BI910" s="5">
        <f>SUM(AS910:AU910,BA910)/$BG$5</f>
        <v>17</v>
      </c>
      <c r="BJ910" s="5">
        <f>SUM(AV910:AX910,BB910)/$BG$5</f>
        <v>3</v>
      </c>
    </row>
    <row r="911" spans="2:62" ht="37.5" thickBot="1" x14ac:dyDescent="0.3">
      <c r="B911" s="71"/>
      <c r="C911" s="70"/>
      <c r="D911" s="69"/>
      <c r="E911" s="68"/>
      <c r="F911" s="68"/>
      <c r="G911" s="67"/>
      <c r="H911" s="66"/>
      <c r="I911" s="64"/>
      <c r="J911" s="64"/>
      <c r="K911" s="65"/>
      <c r="L911" s="64"/>
      <c r="M911" s="62"/>
      <c r="N911" s="64"/>
      <c r="O911" s="62"/>
      <c r="P911" s="64"/>
      <c r="Q911" s="62"/>
      <c r="R911" s="64"/>
      <c r="S911" s="62"/>
      <c r="T911" s="64"/>
      <c r="U911" s="62"/>
      <c r="V911" s="64"/>
      <c r="W911" s="62"/>
      <c r="X911" s="64"/>
      <c r="Y911" s="62"/>
      <c r="Z911" s="64"/>
      <c r="AA911" s="62"/>
      <c r="AB911" s="63"/>
      <c r="AC911" s="62"/>
      <c r="AD911" s="62"/>
      <c r="AE911" s="62"/>
      <c r="AF911" s="61"/>
      <c r="AG911" s="61"/>
      <c r="AH911" s="60"/>
      <c r="AI911" s="59" t="s">
        <v>136</v>
      </c>
      <c r="AJ911" s="214">
        <f t="shared" ref="AJ911:BB911" si="121">AJ910/1</f>
        <v>33</v>
      </c>
      <c r="AK911" s="213">
        <f t="shared" si="121"/>
        <v>15</v>
      </c>
      <c r="AL911" s="212">
        <f t="shared" si="121"/>
        <v>0</v>
      </c>
      <c r="AM911" s="214">
        <f t="shared" si="121"/>
        <v>8</v>
      </c>
      <c r="AN911" s="213">
        <f t="shared" si="121"/>
        <v>2</v>
      </c>
      <c r="AO911" s="212">
        <f t="shared" si="121"/>
        <v>0</v>
      </c>
      <c r="AP911" s="214">
        <f t="shared" si="121"/>
        <v>0</v>
      </c>
      <c r="AQ911" s="213">
        <f t="shared" si="121"/>
        <v>0</v>
      </c>
      <c r="AR911" s="212">
        <f t="shared" si="121"/>
        <v>0</v>
      </c>
      <c r="AS911" s="214">
        <f t="shared" si="121"/>
        <v>11</v>
      </c>
      <c r="AT911" s="213">
        <f t="shared" si="121"/>
        <v>5</v>
      </c>
      <c r="AU911" s="212">
        <f t="shared" si="121"/>
        <v>0</v>
      </c>
      <c r="AV911" s="214">
        <f t="shared" si="121"/>
        <v>3</v>
      </c>
      <c r="AW911" s="213">
        <f t="shared" si="121"/>
        <v>0</v>
      </c>
      <c r="AX911" s="212">
        <f t="shared" si="121"/>
        <v>0</v>
      </c>
      <c r="AY911" s="211">
        <f t="shared" si="121"/>
        <v>0</v>
      </c>
      <c r="AZ911" s="210">
        <f t="shared" si="121"/>
        <v>0</v>
      </c>
      <c r="BA911" s="210">
        <f t="shared" si="121"/>
        <v>1</v>
      </c>
      <c r="BB911" s="209">
        <f t="shared" si="121"/>
        <v>0</v>
      </c>
      <c r="BC911" s="52" t="s">
        <v>135</v>
      </c>
    </row>
    <row r="912" spans="2:62" ht="28.15" customHeight="1" x14ac:dyDescent="0.2">
      <c r="B912" s="30"/>
      <c r="C912" s="242">
        <v>1</v>
      </c>
      <c r="D912" s="44"/>
      <c r="E912" s="43"/>
      <c r="F912" s="43"/>
      <c r="G912" s="42"/>
      <c r="H912" s="223" t="s">
        <v>1251</v>
      </c>
      <c r="I912" s="246">
        <v>99</v>
      </c>
      <c r="J912" s="246" t="s">
        <v>1600</v>
      </c>
      <c r="K912" s="246" t="s">
        <v>1600</v>
      </c>
      <c r="L912" s="41" t="s">
        <v>133</v>
      </c>
      <c r="M912" s="40" t="s">
        <v>1315</v>
      </c>
      <c r="N912" s="41" t="s">
        <v>131</v>
      </c>
      <c r="O912" s="40" t="s">
        <v>186</v>
      </c>
      <c r="P912" s="41" t="s">
        <v>130</v>
      </c>
      <c r="Q912" s="40" t="s">
        <v>186</v>
      </c>
      <c r="R912" s="41" t="s">
        <v>129</v>
      </c>
      <c r="S912" s="40" t="s">
        <v>187</v>
      </c>
      <c r="T912" s="41" t="s">
        <v>128</v>
      </c>
      <c r="U912" s="40" t="s">
        <v>414</v>
      </c>
      <c r="V912" s="41" t="s">
        <v>127</v>
      </c>
      <c r="W912" s="40" t="s">
        <v>113</v>
      </c>
      <c r="X912" s="41" t="s">
        <v>126</v>
      </c>
      <c r="Y912" s="40"/>
      <c r="Z912" s="41" t="s">
        <v>125</v>
      </c>
      <c r="AA912" s="40"/>
      <c r="AB912" s="39"/>
      <c r="AC912" s="40"/>
      <c r="AD912" s="39" t="s">
        <v>1608</v>
      </c>
      <c r="AE912" s="38" t="s">
        <v>414</v>
      </c>
      <c r="AF912" s="250"/>
      <c r="AG912" s="250"/>
      <c r="AH912" s="37"/>
      <c r="AI912" s="11"/>
      <c r="AJ912" s="233">
        <f>SUMPRODUCT(LEN($M912:$AA915)-LEN(SUBSTITUTE($M912:$AA915,"A", "")))</f>
        <v>33</v>
      </c>
      <c r="AK912" s="239">
        <f>SUMPRODUCT(LEN($AD912:$AD915)-LEN(SUBSTITUTE($AD912:$AD915,"A", "")))</f>
        <v>15</v>
      </c>
      <c r="AL912" s="230">
        <f>SUMPRODUCT(LEN($AC912:$AC915)-LEN(SUBSTITUTE($AC912:$AC915,"A", "")))</f>
        <v>0</v>
      </c>
      <c r="AM912" s="233">
        <f>SUMPRODUCT(LEN($M912:$AA915)-LEN(SUBSTITUTE($M912:$AA915,"S", "")))</f>
        <v>8</v>
      </c>
      <c r="AN912" s="239">
        <f>SUMPRODUCT(LEN($AD912:$AD915)-LEN(SUBSTITUTE($AD912:$AD915,"S", "")))</f>
        <v>2</v>
      </c>
      <c r="AO912" s="230">
        <f>SUMPRODUCT(LEN($AC912:$AC915)-LEN(SUBSTITUTE($AC912:$AC915,"S", "")))</f>
        <v>0</v>
      </c>
      <c r="AP912" s="233">
        <f>SUMPRODUCT(LEN($M912:$AA915)-LEN(SUBSTITUTE($M912:$AA915,"F", "")))</f>
        <v>0</v>
      </c>
      <c r="AQ912" s="239">
        <f>SUMPRODUCT(LEN($AD912:$AD915)-LEN(SUBSTITUTE($AD912:$AD915,"F", "")))</f>
        <v>0</v>
      </c>
      <c r="AR912" s="230">
        <f>SUMPRODUCT(LEN($AC912:$AC915)-LEN(SUBSTITUTE($AC912:$AC915,"F", "")))</f>
        <v>0</v>
      </c>
      <c r="AS912" s="233">
        <f>SUMPRODUCT(LEN($M912:$AA915)-LEN(SUBSTITUTE($M912:$AA915,"G", "")))</f>
        <v>11</v>
      </c>
      <c r="AT912" s="239">
        <f>SUMPRODUCT(LEN($AD912:$AD915)-LEN(SUBSTITUTE($AD912:$AD915,"G", "")))</f>
        <v>5</v>
      </c>
      <c r="AU912" s="230">
        <f>SUMPRODUCT(LEN($AC912:$AC915)-LEN(SUBSTITUTE($AC912:$AC915,"G", "")))</f>
        <v>0</v>
      </c>
      <c r="AV912" s="233">
        <f>SUMPRODUCT(LEN($L912:$AA915)-LEN(SUBSTITUTE($L912:$AA915,"M", "")))</f>
        <v>3</v>
      </c>
      <c r="AW912" s="236">
        <f>SUMPRODUCT(LEN($AD912:$AD915)-LEN(SUBSTITUTE($AD912:$AD915,"M", "")))</f>
        <v>0</v>
      </c>
      <c r="AX912" s="269">
        <f>SUMPRODUCT(LEN($AC912:$AC915)-LEN(SUBSTITUTE($AC912:$AC915,"M", "")))</f>
        <v>0</v>
      </c>
      <c r="AY912" s="291">
        <f>SUMPRODUCT(LEN($AE912:$AE915)-LEN(SUBSTITUTE($AE912:$AE915,"S", "")))</f>
        <v>0</v>
      </c>
      <c r="AZ912" s="227">
        <f>SUMPRODUCT(LEN($AE912:$AE915)-LEN(SUBSTITUTE($AE912:$AE915,"F", "")))</f>
        <v>0</v>
      </c>
      <c r="BA912" s="227">
        <f>SUMPRODUCT(LEN($AE912:$AE915)-LEN(SUBSTITUTE($AE912:$AE915,"G", "")))</f>
        <v>1</v>
      </c>
      <c r="BB912" s="294">
        <f>SUMPRODUCT(LEN($AE912:$AE915)-LEN(SUBSTITUTE($AE912:$AE915,"M", "")))</f>
        <v>0</v>
      </c>
    </row>
    <row r="913" spans="2:62" ht="28.15" customHeight="1" thickBot="1" x14ac:dyDescent="0.25">
      <c r="B913" s="30"/>
      <c r="C913" s="243"/>
      <c r="D913" s="36"/>
      <c r="E913" s="35"/>
      <c r="F913" s="35"/>
      <c r="G913" s="34"/>
      <c r="H913" s="224"/>
      <c r="I913" s="247"/>
      <c r="J913" s="247"/>
      <c r="K913" s="247"/>
      <c r="L913" s="33" t="s">
        <v>123</v>
      </c>
      <c r="M913" s="32" t="s">
        <v>1607</v>
      </c>
      <c r="N913" s="33" t="s">
        <v>122</v>
      </c>
      <c r="O913" s="32" t="s">
        <v>689</v>
      </c>
      <c r="P913" s="33" t="s">
        <v>120</v>
      </c>
      <c r="Q913" s="32" t="s">
        <v>389</v>
      </c>
      <c r="R913" s="33" t="s">
        <v>119</v>
      </c>
      <c r="S913" s="32" t="s">
        <v>132</v>
      </c>
      <c r="T913" s="33" t="s">
        <v>118</v>
      </c>
      <c r="U913" s="32" t="s">
        <v>104</v>
      </c>
      <c r="V913" s="33" t="s">
        <v>117</v>
      </c>
      <c r="W913" s="32" t="s">
        <v>113</v>
      </c>
      <c r="X913" s="33" t="s">
        <v>116</v>
      </c>
      <c r="Y913" s="32"/>
      <c r="Z913" s="33" t="s">
        <v>115</v>
      </c>
      <c r="AA913" s="32"/>
      <c r="AB913" s="31"/>
      <c r="AC913" s="32"/>
      <c r="AD913" s="31" t="s">
        <v>1606</v>
      </c>
      <c r="AE913" s="23"/>
      <c r="AF913" s="251"/>
      <c r="AG913" s="251"/>
      <c r="AH913" s="22"/>
      <c r="AI913" s="11"/>
      <c r="AJ913" s="265"/>
      <c r="AK913" s="267"/>
      <c r="AL913" s="263"/>
      <c r="AM913" s="265"/>
      <c r="AN913" s="267"/>
      <c r="AO913" s="263"/>
      <c r="AP913" s="265"/>
      <c r="AQ913" s="267"/>
      <c r="AR913" s="263"/>
      <c r="AS913" s="265"/>
      <c r="AT913" s="267"/>
      <c r="AU913" s="263"/>
      <c r="AV913" s="265"/>
      <c r="AW913" s="275"/>
      <c r="AX913" s="270"/>
      <c r="AY913" s="292"/>
      <c r="AZ913" s="228"/>
      <c r="BA913" s="228"/>
      <c r="BB913" s="295"/>
    </row>
    <row r="914" spans="2:62" ht="28.15" customHeight="1" x14ac:dyDescent="0.2">
      <c r="B914" s="30"/>
      <c r="C914" s="244"/>
      <c r="D914" s="29"/>
      <c r="E914" s="28"/>
      <c r="F914" s="28"/>
      <c r="G914" s="27"/>
      <c r="H914" s="225">
        <v>237</v>
      </c>
      <c r="I914" s="248"/>
      <c r="J914" s="248"/>
      <c r="K914" s="248"/>
      <c r="L914" s="26" t="s">
        <v>114</v>
      </c>
      <c r="M914" s="25" t="s">
        <v>1437</v>
      </c>
      <c r="N914" s="26" t="s">
        <v>112</v>
      </c>
      <c r="O914" s="25" t="s">
        <v>527</v>
      </c>
      <c r="P914" s="26" t="s">
        <v>111</v>
      </c>
      <c r="Q914" s="25" t="s">
        <v>399</v>
      </c>
      <c r="R914" s="26" t="s">
        <v>110</v>
      </c>
      <c r="S914" s="25" t="s">
        <v>132</v>
      </c>
      <c r="T914" s="26" t="s">
        <v>109</v>
      </c>
      <c r="U914" s="25" t="s">
        <v>104</v>
      </c>
      <c r="V914" s="26" t="s">
        <v>108</v>
      </c>
      <c r="W914" s="25" t="s">
        <v>121</v>
      </c>
      <c r="X914" s="26" t="s">
        <v>107</v>
      </c>
      <c r="Y914" s="25"/>
      <c r="Z914" s="26" t="s">
        <v>106</v>
      </c>
      <c r="AA914" s="25"/>
      <c r="AB914" s="24"/>
      <c r="AC914" s="25"/>
      <c r="AD914" s="24"/>
      <c r="AE914" s="23"/>
      <c r="AF914" s="251"/>
      <c r="AG914" s="251"/>
      <c r="AH914" s="22"/>
      <c r="AI914" s="11"/>
      <c r="AJ914" s="265"/>
      <c r="AK914" s="267"/>
      <c r="AL914" s="263"/>
      <c r="AM914" s="265"/>
      <c r="AN914" s="267"/>
      <c r="AO914" s="263"/>
      <c r="AP914" s="265"/>
      <c r="AQ914" s="267"/>
      <c r="AR914" s="263"/>
      <c r="AS914" s="265"/>
      <c r="AT914" s="267"/>
      <c r="AU914" s="263"/>
      <c r="AV914" s="265"/>
      <c r="AW914" s="275"/>
      <c r="AX914" s="270"/>
      <c r="AY914" s="292"/>
      <c r="AZ914" s="228"/>
      <c r="BA914" s="228"/>
      <c r="BB914" s="295"/>
    </row>
    <row r="915" spans="2:62" ht="28.15" customHeight="1" thickBot="1" x14ac:dyDescent="0.25">
      <c r="B915" s="30"/>
      <c r="C915" s="253"/>
      <c r="D915" s="51"/>
      <c r="E915" s="50"/>
      <c r="F915" s="50"/>
      <c r="G915" s="49"/>
      <c r="H915" s="226"/>
      <c r="I915" s="254"/>
      <c r="J915" s="254"/>
      <c r="K915" s="254"/>
      <c r="L915" s="48" t="s">
        <v>105</v>
      </c>
      <c r="M915" s="47" t="s">
        <v>382</v>
      </c>
      <c r="N915" s="48" t="s">
        <v>103</v>
      </c>
      <c r="O915" s="47" t="s">
        <v>444</v>
      </c>
      <c r="P915" s="48" t="s">
        <v>102</v>
      </c>
      <c r="Q915" s="47" t="s">
        <v>399</v>
      </c>
      <c r="R915" s="48" t="s">
        <v>101</v>
      </c>
      <c r="S915" s="47" t="s">
        <v>132</v>
      </c>
      <c r="T915" s="48">
        <v>20</v>
      </c>
      <c r="U915" s="47" t="s">
        <v>121</v>
      </c>
      <c r="V915" s="48" t="s">
        <v>100</v>
      </c>
      <c r="W915" s="47"/>
      <c r="X915" s="48" t="s">
        <v>99</v>
      </c>
      <c r="Y915" s="47"/>
      <c r="Z915" s="48" t="s">
        <v>98</v>
      </c>
      <c r="AA915" s="47"/>
      <c r="AB915" s="16"/>
      <c r="AC915" s="47"/>
      <c r="AD915" s="16"/>
      <c r="AE915" s="46"/>
      <c r="AF915" s="255"/>
      <c r="AG915" s="255"/>
      <c r="AH915" s="45"/>
      <c r="AI915" s="11"/>
      <c r="AJ915" s="266"/>
      <c r="AK915" s="268"/>
      <c r="AL915" s="264"/>
      <c r="AM915" s="266"/>
      <c r="AN915" s="268"/>
      <c r="AO915" s="264"/>
      <c r="AP915" s="266"/>
      <c r="AQ915" s="268"/>
      <c r="AR915" s="264"/>
      <c r="AS915" s="266"/>
      <c r="AT915" s="268"/>
      <c r="AU915" s="264"/>
      <c r="AV915" s="266"/>
      <c r="AW915" s="276"/>
      <c r="AX915" s="271"/>
      <c r="AY915" s="293"/>
      <c r="AZ915" s="229"/>
      <c r="BA915" s="229"/>
      <c r="BB915" s="296"/>
    </row>
    <row r="916" spans="2:62" ht="28.15" customHeight="1" x14ac:dyDescent="0.2">
      <c r="B916" s="30"/>
      <c r="C916" s="242">
        <v>2</v>
      </c>
      <c r="D916" s="44"/>
      <c r="E916" s="43"/>
      <c r="F916" s="43"/>
      <c r="G916" s="42"/>
      <c r="H916" s="223"/>
      <c r="I916" s="246"/>
      <c r="J916" s="246"/>
      <c r="K916" s="246"/>
      <c r="L916" s="41" t="s">
        <v>133</v>
      </c>
      <c r="M916" s="40"/>
      <c r="N916" s="41" t="s">
        <v>131</v>
      </c>
      <c r="O916" s="40"/>
      <c r="P916" s="41" t="s">
        <v>130</v>
      </c>
      <c r="Q916" s="40"/>
      <c r="R916" s="41" t="s">
        <v>129</v>
      </c>
      <c r="S916" s="40"/>
      <c r="T916" s="41" t="s">
        <v>128</v>
      </c>
      <c r="U916" s="40"/>
      <c r="V916" s="41" t="s">
        <v>127</v>
      </c>
      <c r="W916" s="40"/>
      <c r="X916" s="41" t="s">
        <v>126</v>
      </c>
      <c r="Y916" s="40"/>
      <c r="Z916" s="41" t="s">
        <v>125</v>
      </c>
      <c r="AA916" s="40"/>
      <c r="AB916" s="39"/>
      <c r="AC916" s="40"/>
      <c r="AD916" s="39"/>
      <c r="AE916" s="38"/>
      <c r="AF916" s="250"/>
      <c r="AG916" s="250"/>
      <c r="AH916" s="37"/>
      <c r="AI916" s="11"/>
      <c r="AJ916" s="233">
        <f>SUMPRODUCT(LEN($M916:$AA919)-LEN(SUBSTITUTE($M916:$AA919,"A", "")))</f>
        <v>0</v>
      </c>
      <c r="AK916" s="239">
        <f>SUMPRODUCT(LEN($AD916:$AD919)-LEN(SUBSTITUTE($AD916:$AD919,"A", "")))</f>
        <v>0</v>
      </c>
      <c r="AL916" s="230">
        <f>SUMPRODUCT(LEN($AC916:$AC919)-LEN(SUBSTITUTE($AC916:$AC919,"A", "")))</f>
        <v>0</v>
      </c>
      <c r="AM916" s="233">
        <f>SUMPRODUCT(LEN($M916:$AA919)-LEN(SUBSTITUTE($M916:$AA919,"S", "")))</f>
        <v>0</v>
      </c>
      <c r="AN916" s="239">
        <f>SUMPRODUCT(LEN($AD916:$AD919)-LEN(SUBSTITUTE($AD916:$AD919,"S", "")))</f>
        <v>0</v>
      </c>
      <c r="AO916" s="230">
        <f>SUMPRODUCT(LEN($AC916:$AC919)-LEN(SUBSTITUTE($AC916:$AC919,"S", "")))</f>
        <v>0</v>
      </c>
      <c r="AP916" s="233">
        <f>SUMPRODUCT(LEN($M916:$AA919)-LEN(SUBSTITUTE($M916:$AA919,"F", "")))</f>
        <v>0</v>
      </c>
      <c r="AQ916" s="239">
        <f>SUMPRODUCT(LEN($AD916:$AD919)-LEN(SUBSTITUTE($AD916:$AD919,"F", "")))</f>
        <v>0</v>
      </c>
      <c r="AR916" s="230">
        <f>SUMPRODUCT(LEN($AC916:$AC919)-LEN(SUBSTITUTE($AC916:$AC919,"F", "")))</f>
        <v>0</v>
      </c>
      <c r="AS916" s="233">
        <f>SUMPRODUCT(LEN($M916:$AA919)-LEN(SUBSTITUTE($M916:$AA919,"G", "")))</f>
        <v>0</v>
      </c>
      <c r="AT916" s="239">
        <f>SUMPRODUCT(LEN($AD916:$AD919)-LEN(SUBSTITUTE($AD916:$AD919,"G", "")))</f>
        <v>0</v>
      </c>
      <c r="AU916" s="230">
        <f>SUMPRODUCT(LEN($AC916:$AC919)-LEN(SUBSTITUTE($AC916:$AC919,"G", "")))</f>
        <v>0</v>
      </c>
      <c r="AV916" s="233">
        <f>SUMPRODUCT(LEN($L916:$AA919)-LEN(SUBSTITUTE($L916:$AA919,"M", "")))</f>
        <v>0</v>
      </c>
      <c r="AW916" s="236">
        <f>SUMPRODUCT(LEN($AD916:$AD919)-LEN(SUBSTITUTE($AD916:$AD919,"M", "")))</f>
        <v>0</v>
      </c>
      <c r="AX916" s="269">
        <f>SUMPRODUCT(LEN($AC916:$AC919)-LEN(SUBSTITUTE($AC916:$AC919,"M", "")))</f>
        <v>0</v>
      </c>
      <c r="AY916" s="291">
        <f>SUMPRODUCT(LEN($AE916:$AE919)-LEN(SUBSTITUTE($AE916:$AE919,"S", "")))</f>
        <v>0</v>
      </c>
      <c r="AZ916" s="227">
        <f>SUMPRODUCT(LEN($AE916:$AE919)-LEN(SUBSTITUTE($AE916:$AE919,"F", "")))</f>
        <v>0</v>
      </c>
      <c r="BA916" s="227">
        <f>SUMPRODUCT(LEN($AE916:$AE919)-LEN(SUBSTITUTE($AE916:$AE919,"G", "")))</f>
        <v>0</v>
      </c>
      <c r="BB916" s="294">
        <f>SUMPRODUCT(LEN($AE916:$AE919)-LEN(SUBSTITUTE($AE916:$AE919,"M", "")))</f>
        <v>0</v>
      </c>
    </row>
    <row r="917" spans="2:62" ht="28.15" customHeight="1" thickBot="1" x14ac:dyDescent="0.25">
      <c r="B917" s="30"/>
      <c r="C917" s="243"/>
      <c r="D917" s="36"/>
      <c r="E917" s="35"/>
      <c r="F917" s="35"/>
      <c r="G917" s="34"/>
      <c r="H917" s="224"/>
      <c r="I917" s="247"/>
      <c r="J917" s="247"/>
      <c r="K917" s="247"/>
      <c r="L917" s="33" t="s">
        <v>123</v>
      </c>
      <c r="M917" s="32"/>
      <c r="N917" s="33" t="s">
        <v>122</v>
      </c>
      <c r="O917" s="32"/>
      <c r="P917" s="33" t="s">
        <v>120</v>
      </c>
      <c r="Q917" s="32"/>
      <c r="R917" s="33" t="s">
        <v>119</v>
      </c>
      <c r="S917" s="32"/>
      <c r="T917" s="33" t="s">
        <v>118</v>
      </c>
      <c r="U917" s="32"/>
      <c r="V917" s="33" t="s">
        <v>117</v>
      </c>
      <c r="W917" s="32"/>
      <c r="X917" s="33" t="s">
        <v>116</v>
      </c>
      <c r="Y917" s="32"/>
      <c r="Z917" s="33" t="s">
        <v>115</v>
      </c>
      <c r="AA917" s="32"/>
      <c r="AB917" s="31"/>
      <c r="AC917" s="32"/>
      <c r="AD917" s="31"/>
      <c r="AE917" s="23"/>
      <c r="AF917" s="251"/>
      <c r="AG917" s="251"/>
      <c r="AH917" s="22"/>
      <c r="AI917" s="11"/>
      <c r="AJ917" s="265"/>
      <c r="AK917" s="267"/>
      <c r="AL917" s="263"/>
      <c r="AM917" s="265"/>
      <c r="AN917" s="267"/>
      <c r="AO917" s="263"/>
      <c r="AP917" s="265"/>
      <c r="AQ917" s="267"/>
      <c r="AR917" s="263"/>
      <c r="AS917" s="265"/>
      <c r="AT917" s="267"/>
      <c r="AU917" s="263"/>
      <c r="AV917" s="265"/>
      <c r="AW917" s="275"/>
      <c r="AX917" s="270"/>
      <c r="AY917" s="292"/>
      <c r="AZ917" s="228"/>
      <c r="BA917" s="228"/>
      <c r="BB917" s="295"/>
    </row>
    <row r="918" spans="2:62" ht="28.15" customHeight="1" x14ac:dyDescent="0.2">
      <c r="B918" s="30"/>
      <c r="C918" s="244"/>
      <c r="D918" s="29"/>
      <c r="E918" s="28"/>
      <c r="F918" s="28"/>
      <c r="G918" s="27"/>
      <c r="H918" s="225"/>
      <c r="I918" s="248"/>
      <c r="J918" s="248"/>
      <c r="K918" s="248"/>
      <c r="L918" s="26" t="s">
        <v>114</v>
      </c>
      <c r="M918" s="25"/>
      <c r="N918" s="26" t="s">
        <v>112</v>
      </c>
      <c r="O918" s="25"/>
      <c r="P918" s="26" t="s">
        <v>111</v>
      </c>
      <c r="Q918" s="25"/>
      <c r="R918" s="26" t="s">
        <v>110</v>
      </c>
      <c r="S918" s="25"/>
      <c r="T918" s="26" t="s">
        <v>109</v>
      </c>
      <c r="U918" s="25"/>
      <c r="V918" s="26" t="s">
        <v>108</v>
      </c>
      <c r="W918" s="25"/>
      <c r="X918" s="26" t="s">
        <v>107</v>
      </c>
      <c r="Y918" s="25"/>
      <c r="Z918" s="26" t="s">
        <v>106</v>
      </c>
      <c r="AA918" s="25"/>
      <c r="AB918" s="24"/>
      <c r="AC918" s="25"/>
      <c r="AD918" s="24"/>
      <c r="AE918" s="23"/>
      <c r="AF918" s="251"/>
      <c r="AG918" s="251"/>
      <c r="AH918" s="22"/>
      <c r="AI918" s="11"/>
      <c r="AJ918" s="265"/>
      <c r="AK918" s="267"/>
      <c r="AL918" s="263"/>
      <c r="AM918" s="265"/>
      <c r="AN918" s="267"/>
      <c r="AO918" s="263"/>
      <c r="AP918" s="265"/>
      <c r="AQ918" s="267"/>
      <c r="AR918" s="263"/>
      <c r="AS918" s="265"/>
      <c r="AT918" s="267"/>
      <c r="AU918" s="263"/>
      <c r="AV918" s="265"/>
      <c r="AW918" s="275"/>
      <c r="AX918" s="270"/>
      <c r="AY918" s="292"/>
      <c r="AZ918" s="228"/>
      <c r="BA918" s="228"/>
      <c r="BB918" s="295"/>
    </row>
    <row r="919" spans="2:62" ht="28.15" customHeight="1" thickBot="1" x14ac:dyDescent="0.25">
      <c r="B919" s="30"/>
      <c r="C919" s="253"/>
      <c r="D919" s="51"/>
      <c r="E919" s="50"/>
      <c r="F919" s="50"/>
      <c r="G919" s="49"/>
      <c r="H919" s="226"/>
      <c r="I919" s="254"/>
      <c r="J919" s="254"/>
      <c r="K919" s="254"/>
      <c r="L919" s="48" t="s">
        <v>105</v>
      </c>
      <c r="M919" s="47"/>
      <c r="N919" s="48" t="s">
        <v>103</v>
      </c>
      <c r="O919" s="47"/>
      <c r="P919" s="48" t="s">
        <v>102</v>
      </c>
      <c r="Q919" s="47"/>
      <c r="R919" s="48" t="s">
        <v>101</v>
      </c>
      <c r="S919" s="47"/>
      <c r="T919" s="48">
        <v>20</v>
      </c>
      <c r="U919" s="47"/>
      <c r="V919" s="48" t="s">
        <v>100</v>
      </c>
      <c r="W919" s="47"/>
      <c r="X919" s="48" t="s">
        <v>99</v>
      </c>
      <c r="Y919" s="47"/>
      <c r="Z919" s="48" t="s">
        <v>98</v>
      </c>
      <c r="AA919" s="47"/>
      <c r="AB919" s="16"/>
      <c r="AC919" s="47"/>
      <c r="AD919" s="16"/>
      <c r="AE919" s="46"/>
      <c r="AF919" s="255"/>
      <c r="AG919" s="255"/>
      <c r="AH919" s="45"/>
      <c r="AI919" s="11"/>
      <c r="AJ919" s="266"/>
      <c r="AK919" s="268"/>
      <c r="AL919" s="264"/>
      <c r="AM919" s="266"/>
      <c r="AN919" s="268"/>
      <c r="AO919" s="264"/>
      <c r="AP919" s="266"/>
      <c r="AQ919" s="268"/>
      <c r="AR919" s="264"/>
      <c r="AS919" s="266"/>
      <c r="AT919" s="268"/>
      <c r="AU919" s="264"/>
      <c r="AV919" s="266"/>
      <c r="AW919" s="276"/>
      <c r="AX919" s="271"/>
      <c r="AY919" s="293"/>
      <c r="AZ919" s="229"/>
      <c r="BA919" s="229"/>
      <c r="BB919" s="296"/>
    </row>
    <row r="920" spans="2:62" ht="28.15" customHeight="1" x14ac:dyDescent="0.2">
      <c r="B920" s="30"/>
      <c r="C920" s="242">
        <v>3</v>
      </c>
      <c r="D920" s="44"/>
      <c r="E920" s="43"/>
      <c r="F920" s="43"/>
      <c r="G920" s="42"/>
      <c r="H920" s="223"/>
      <c r="I920" s="246"/>
      <c r="J920" s="246"/>
      <c r="K920" s="246"/>
      <c r="L920" s="41" t="s">
        <v>133</v>
      </c>
      <c r="M920" s="40"/>
      <c r="N920" s="41" t="s">
        <v>131</v>
      </c>
      <c r="O920" s="40"/>
      <c r="P920" s="41" t="s">
        <v>130</v>
      </c>
      <c r="Q920" s="40"/>
      <c r="R920" s="41" t="s">
        <v>129</v>
      </c>
      <c r="S920" s="40"/>
      <c r="T920" s="41" t="s">
        <v>128</v>
      </c>
      <c r="U920" s="40"/>
      <c r="V920" s="41" t="s">
        <v>127</v>
      </c>
      <c r="W920" s="40"/>
      <c r="X920" s="41" t="s">
        <v>126</v>
      </c>
      <c r="Y920" s="40"/>
      <c r="Z920" s="41" t="s">
        <v>125</v>
      </c>
      <c r="AA920" s="40"/>
      <c r="AB920" s="39"/>
      <c r="AC920" s="40"/>
      <c r="AD920" s="39"/>
      <c r="AE920" s="38"/>
      <c r="AF920" s="250"/>
      <c r="AG920" s="250"/>
      <c r="AH920" s="37"/>
      <c r="AI920" s="11"/>
      <c r="AJ920" s="233">
        <f>SUMPRODUCT(LEN($M920:$AA923)-LEN(SUBSTITUTE($M920:$AA923,"A", "")))</f>
        <v>0</v>
      </c>
      <c r="AK920" s="239">
        <f>SUMPRODUCT(LEN($AD920:$AD923)-LEN(SUBSTITUTE($AD920:$AD923,"A", "")))</f>
        <v>0</v>
      </c>
      <c r="AL920" s="230">
        <f>SUMPRODUCT(LEN($AC920:$AC923)-LEN(SUBSTITUTE($AC920:$AC923,"A", "")))</f>
        <v>0</v>
      </c>
      <c r="AM920" s="233">
        <f>SUMPRODUCT(LEN($M920:$AA923)-LEN(SUBSTITUTE($M920:$AA923,"S", "")))</f>
        <v>0</v>
      </c>
      <c r="AN920" s="239">
        <f>SUMPRODUCT(LEN($AD920:$AD923)-LEN(SUBSTITUTE($AD920:$AD923,"S", "")))</f>
        <v>0</v>
      </c>
      <c r="AO920" s="230">
        <f>SUMPRODUCT(LEN($AC920:$AC923)-LEN(SUBSTITUTE($AC920:$AC923,"S", "")))</f>
        <v>0</v>
      </c>
      <c r="AP920" s="233">
        <f>SUMPRODUCT(LEN($M920:$AA923)-LEN(SUBSTITUTE($M920:$AA923,"F", "")))</f>
        <v>0</v>
      </c>
      <c r="AQ920" s="239">
        <f>SUMPRODUCT(LEN($AD920:$AD923)-LEN(SUBSTITUTE($AD920:$AD923,"F", "")))</f>
        <v>0</v>
      </c>
      <c r="AR920" s="230">
        <f>SUMPRODUCT(LEN($AC920:$AC923)-LEN(SUBSTITUTE($AC920:$AC923,"F", "")))</f>
        <v>0</v>
      </c>
      <c r="AS920" s="233">
        <f>SUMPRODUCT(LEN($M920:$AA923)-LEN(SUBSTITUTE($M920:$AA923,"G", "")))</f>
        <v>0</v>
      </c>
      <c r="AT920" s="239">
        <f>SUMPRODUCT(LEN($AD920:$AD923)-LEN(SUBSTITUTE($AD920:$AD923,"G", "")))</f>
        <v>0</v>
      </c>
      <c r="AU920" s="230">
        <f>SUMPRODUCT(LEN($AC920:$AC923)-LEN(SUBSTITUTE($AC920:$AC923,"G", "")))</f>
        <v>0</v>
      </c>
      <c r="AV920" s="233">
        <f>SUMPRODUCT(LEN($L920:$AA923)-LEN(SUBSTITUTE($L920:$AA923,"M", "")))</f>
        <v>0</v>
      </c>
      <c r="AW920" s="236">
        <f>SUMPRODUCT(LEN($AD920:$AD923)-LEN(SUBSTITUTE($AD920:$AD923,"M", "")))</f>
        <v>0</v>
      </c>
      <c r="AX920" s="269">
        <f>SUMPRODUCT(LEN($AC920:$AC923)-LEN(SUBSTITUTE($AC920:$AC923,"M", "")))</f>
        <v>0</v>
      </c>
      <c r="AY920" s="291">
        <f>SUMPRODUCT(LEN($AE920:$AE923)-LEN(SUBSTITUTE($AE920:$AE923,"S", "")))</f>
        <v>0</v>
      </c>
      <c r="AZ920" s="227">
        <f>SUMPRODUCT(LEN($AE920:$AE923)-LEN(SUBSTITUTE($AE920:$AE923,"F", "")))</f>
        <v>0</v>
      </c>
      <c r="BA920" s="227">
        <f>SUMPRODUCT(LEN($AE920:$AE923)-LEN(SUBSTITUTE($AE920:$AE923,"G", "")))</f>
        <v>0</v>
      </c>
      <c r="BB920" s="294">
        <f>SUMPRODUCT(LEN($AE920:$AE923)-LEN(SUBSTITUTE($AE920:$AE923,"M", "")))</f>
        <v>0</v>
      </c>
    </row>
    <row r="921" spans="2:62" ht="28.15" customHeight="1" thickBot="1" x14ac:dyDescent="0.25">
      <c r="B921" s="30"/>
      <c r="C921" s="243"/>
      <c r="D921" s="36"/>
      <c r="E921" s="35"/>
      <c r="F921" s="35"/>
      <c r="G921" s="34"/>
      <c r="H921" s="224"/>
      <c r="I921" s="247"/>
      <c r="J921" s="247"/>
      <c r="K921" s="247"/>
      <c r="L921" s="33" t="s">
        <v>123</v>
      </c>
      <c r="M921" s="32"/>
      <c r="N921" s="33" t="s">
        <v>122</v>
      </c>
      <c r="O921" s="32"/>
      <c r="P921" s="33" t="s">
        <v>120</v>
      </c>
      <c r="Q921" s="32"/>
      <c r="R921" s="33" t="s">
        <v>119</v>
      </c>
      <c r="S921" s="32"/>
      <c r="T921" s="33" t="s">
        <v>118</v>
      </c>
      <c r="U921" s="32"/>
      <c r="V921" s="33" t="s">
        <v>117</v>
      </c>
      <c r="W921" s="32"/>
      <c r="X921" s="33" t="s">
        <v>116</v>
      </c>
      <c r="Y921" s="32"/>
      <c r="Z921" s="33" t="s">
        <v>115</v>
      </c>
      <c r="AA921" s="32"/>
      <c r="AB921" s="31"/>
      <c r="AC921" s="32"/>
      <c r="AD921" s="31"/>
      <c r="AE921" s="23"/>
      <c r="AF921" s="251"/>
      <c r="AG921" s="251"/>
      <c r="AH921" s="22"/>
      <c r="AI921" s="11"/>
      <c r="AJ921" s="265"/>
      <c r="AK921" s="267"/>
      <c r="AL921" s="263"/>
      <c r="AM921" s="265"/>
      <c r="AN921" s="267"/>
      <c r="AO921" s="263"/>
      <c r="AP921" s="265"/>
      <c r="AQ921" s="267"/>
      <c r="AR921" s="263"/>
      <c r="AS921" s="265"/>
      <c r="AT921" s="267"/>
      <c r="AU921" s="263"/>
      <c r="AV921" s="265"/>
      <c r="AW921" s="275"/>
      <c r="AX921" s="270"/>
      <c r="AY921" s="292"/>
      <c r="AZ921" s="228"/>
      <c r="BA921" s="228"/>
      <c r="BB921" s="295"/>
    </row>
    <row r="922" spans="2:62" ht="28.15" customHeight="1" x14ac:dyDescent="0.2">
      <c r="B922" s="30"/>
      <c r="C922" s="244"/>
      <c r="D922" s="29"/>
      <c r="E922" s="28"/>
      <c r="F922" s="28"/>
      <c r="G922" s="27"/>
      <c r="H922" s="225"/>
      <c r="I922" s="248"/>
      <c r="J922" s="248"/>
      <c r="K922" s="248"/>
      <c r="L922" s="26" t="s">
        <v>114</v>
      </c>
      <c r="M922" s="25"/>
      <c r="N922" s="26" t="s">
        <v>112</v>
      </c>
      <c r="O922" s="25"/>
      <c r="P922" s="26" t="s">
        <v>111</v>
      </c>
      <c r="Q922" s="25"/>
      <c r="R922" s="26" t="s">
        <v>110</v>
      </c>
      <c r="S922" s="25"/>
      <c r="T922" s="26" t="s">
        <v>109</v>
      </c>
      <c r="U922" s="25"/>
      <c r="V922" s="26" t="s">
        <v>108</v>
      </c>
      <c r="W922" s="25"/>
      <c r="X922" s="26" t="s">
        <v>107</v>
      </c>
      <c r="Y922" s="25"/>
      <c r="Z922" s="26" t="s">
        <v>106</v>
      </c>
      <c r="AA922" s="25"/>
      <c r="AB922" s="24"/>
      <c r="AC922" s="25"/>
      <c r="AD922" s="24"/>
      <c r="AE922" s="23"/>
      <c r="AF922" s="251"/>
      <c r="AG922" s="251"/>
      <c r="AH922" s="22"/>
      <c r="AI922" s="11"/>
      <c r="AJ922" s="265"/>
      <c r="AK922" s="267"/>
      <c r="AL922" s="263"/>
      <c r="AM922" s="265"/>
      <c r="AN922" s="267"/>
      <c r="AO922" s="263"/>
      <c r="AP922" s="265"/>
      <c r="AQ922" s="267"/>
      <c r="AR922" s="263"/>
      <c r="AS922" s="265"/>
      <c r="AT922" s="267"/>
      <c r="AU922" s="263"/>
      <c r="AV922" s="265"/>
      <c r="AW922" s="275"/>
      <c r="AX922" s="270"/>
      <c r="AY922" s="292"/>
      <c r="AZ922" s="228"/>
      <c r="BA922" s="228"/>
      <c r="BB922" s="295"/>
    </row>
    <row r="923" spans="2:62" ht="28.15" customHeight="1" thickBot="1" x14ac:dyDescent="0.25">
      <c r="B923" s="21"/>
      <c r="C923" s="245"/>
      <c r="D923" s="20"/>
      <c r="E923" s="19"/>
      <c r="F923" s="19"/>
      <c r="G923" s="18"/>
      <c r="H923" s="226"/>
      <c r="I923" s="249"/>
      <c r="J923" s="249"/>
      <c r="K923" s="249"/>
      <c r="L923" s="17" t="s">
        <v>105</v>
      </c>
      <c r="M923" s="15"/>
      <c r="N923" s="17" t="s">
        <v>103</v>
      </c>
      <c r="O923" s="15"/>
      <c r="P923" s="17" t="s">
        <v>102</v>
      </c>
      <c r="Q923" s="15"/>
      <c r="R923" s="17" t="s">
        <v>101</v>
      </c>
      <c r="S923" s="15"/>
      <c r="T923" s="17">
        <v>20</v>
      </c>
      <c r="U923" s="15"/>
      <c r="V923" s="17" t="s">
        <v>100</v>
      </c>
      <c r="W923" s="15"/>
      <c r="X923" s="17" t="s">
        <v>99</v>
      </c>
      <c r="Y923" s="15"/>
      <c r="Z923" s="17" t="s">
        <v>98</v>
      </c>
      <c r="AA923" s="15"/>
      <c r="AB923" s="16"/>
      <c r="AC923" s="15"/>
      <c r="AD923" s="14"/>
      <c r="AE923" s="13"/>
      <c r="AF923" s="252"/>
      <c r="AG923" s="252"/>
      <c r="AH923" s="12"/>
      <c r="AI923" s="11"/>
      <c r="AJ923" s="266"/>
      <c r="AK923" s="268"/>
      <c r="AL923" s="264"/>
      <c r="AM923" s="266"/>
      <c r="AN923" s="268"/>
      <c r="AO923" s="264"/>
      <c r="AP923" s="266"/>
      <c r="AQ923" s="268"/>
      <c r="AR923" s="264"/>
      <c r="AS923" s="266"/>
      <c r="AT923" s="268"/>
      <c r="AU923" s="264"/>
      <c r="AV923" s="266"/>
      <c r="AW923" s="276"/>
      <c r="AX923" s="271"/>
      <c r="AY923" s="293"/>
      <c r="AZ923" s="229"/>
      <c r="BA923" s="229"/>
      <c r="BB923" s="296"/>
    </row>
    <row r="924" spans="2:62" ht="85.9" customHeight="1" thickTop="1" thickBot="1" x14ac:dyDescent="0.35">
      <c r="B924" s="105" t="s">
        <v>174</v>
      </c>
      <c r="C924" s="95" t="s">
        <v>173</v>
      </c>
      <c r="D924" s="100" t="s">
        <v>172</v>
      </c>
      <c r="E924" s="104" t="s">
        <v>171</v>
      </c>
      <c r="F924" s="103"/>
      <c r="G924" s="102"/>
      <c r="H924" s="101" t="s">
        <v>170</v>
      </c>
      <c r="I924" s="100" t="s">
        <v>96</v>
      </c>
      <c r="J924" s="100" t="s">
        <v>169</v>
      </c>
      <c r="K924" s="100" t="s">
        <v>97</v>
      </c>
      <c r="L924" s="256" t="s">
        <v>168</v>
      </c>
      <c r="M924" s="262"/>
      <c r="N924" s="256" t="s">
        <v>167</v>
      </c>
      <c r="O924" s="262"/>
      <c r="P924" s="256" t="s">
        <v>167</v>
      </c>
      <c r="Q924" s="257"/>
      <c r="R924" s="256" t="s">
        <v>167</v>
      </c>
      <c r="S924" s="257"/>
      <c r="T924" s="256" t="s">
        <v>167</v>
      </c>
      <c r="U924" s="257"/>
      <c r="V924" s="256" t="s">
        <v>167</v>
      </c>
      <c r="W924" s="257"/>
      <c r="X924" s="256" t="s">
        <v>167</v>
      </c>
      <c r="Y924" s="257"/>
      <c r="Z924" s="256" t="s">
        <v>167</v>
      </c>
      <c r="AA924" s="257"/>
      <c r="AB924" s="261" t="s">
        <v>166</v>
      </c>
      <c r="AC924" s="257"/>
      <c r="AD924" s="101" t="s">
        <v>165</v>
      </c>
      <c r="AE924" s="101" t="s">
        <v>164</v>
      </c>
      <c r="AF924" s="100" t="s">
        <v>163</v>
      </c>
      <c r="AG924" s="100" t="s">
        <v>162</v>
      </c>
      <c r="AH924" s="99" t="s">
        <v>161</v>
      </c>
      <c r="AI924" s="98"/>
      <c r="AJ924" s="96" t="s">
        <v>160</v>
      </c>
      <c r="AK924" s="95" t="s">
        <v>159</v>
      </c>
      <c r="AL924" s="94" t="s">
        <v>158</v>
      </c>
      <c r="AM924" s="96" t="s">
        <v>157</v>
      </c>
      <c r="AN924" s="95" t="s">
        <v>156</v>
      </c>
      <c r="AO924" s="94" t="s">
        <v>155</v>
      </c>
      <c r="AP924" s="96" t="s">
        <v>154</v>
      </c>
      <c r="AQ924" s="95" t="s">
        <v>153</v>
      </c>
      <c r="AR924" s="97" t="s">
        <v>152</v>
      </c>
      <c r="AS924" s="96" t="s">
        <v>151</v>
      </c>
      <c r="AT924" s="95" t="s">
        <v>150</v>
      </c>
      <c r="AU924" s="94" t="s">
        <v>149</v>
      </c>
      <c r="AV924" s="96" t="s">
        <v>148</v>
      </c>
      <c r="AW924" s="95" t="s">
        <v>147</v>
      </c>
      <c r="AX924" s="94" t="s">
        <v>146</v>
      </c>
      <c r="AY924" s="93" t="s">
        <v>145</v>
      </c>
      <c r="AZ924" s="92" t="s">
        <v>144</v>
      </c>
      <c r="BA924" s="92" t="s">
        <v>143</v>
      </c>
      <c r="BB924" s="91" t="s">
        <v>142</v>
      </c>
    </row>
    <row r="925" spans="2:62" ht="48" thickBot="1" x14ac:dyDescent="0.3">
      <c r="B925" s="90" t="s">
        <v>179</v>
      </c>
      <c r="C925" s="89"/>
      <c r="D925" s="88"/>
      <c r="E925" s="258"/>
      <c r="F925" s="259"/>
      <c r="G925" s="260"/>
      <c r="H925" s="87" t="s">
        <v>140</v>
      </c>
      <c r="I925" s="86"/>
      <c r="J925" s="86"/>
      <c r="K925" s="85"/>
      <c r="L925" s="84"/>
      <c r="M925" s="81"/>
      <c r="N925" s="84"/>
      <c r="O925" s="81"/>
      <c r="P925" s="84"/>
      <c r="Q925" s="81"/>
      <c r="R925" s="84"/>
      <c r="S925" s="81"/>
      <c r="T925" s="84"/>
      <c r="U925" s="81"/>
      <c r="V925" s="84"/>
      <c r="W925" s="81"/>
      <c r="X925" s="84"/>
      <c r="Y925" s="81"/>
      <c r="Z925" s="84"/>
      <c r="AA925" s="83"/>
      <c r="AB925" s="82" t="s">
        <v>139</v>
      </c>
      <c r="AC925" s="81"/>
      <c r="AD925" s="81"/>
      <c r="AE925" s="81"/>
      <c r="AF925" s="80"/>
      <c r="AG925" s="80"/>
      <c r="AH925" s="60"/>
      <c r="AI925" s="79" t="s">
        <v>138</v>
      </c>
      <c r="AJ925" s="78">
        <f t="shared" ref="AJ925:BB925" si="122">SUM(AJ927:AJ938)</f>
        <v>75</v>
      </c>
      <c r="AK925" s="77">
        <f t="shared" si="122"/>
        <v>19</v>
      </c>
      <c r="AL925" s="76">
        <f t="shared" si="122"/>
        <v>0</v>
      </c>
      <c r="AM925" s="78">
        <f t="shared" si="122"/>
        <v>13</v>
      </c>
      <c r="AN925" s="77">
        <f t="shared" si="122"/>
        <v>0</v>
      </c>
      <c r="AO925" s="76">
        <f t="shared" si="122"/>
        <v>0</v>
      </c>
      <c r="AP925" s="78">
        <f t="shared" si="122"/>
        <v>0</v>
      </c>
      <c r="AQ925" s="77">
        <f t="shared" si="122"/>
        <v>0</v>
      </c>
      <c r="AR925" s="76">
        <f t="shared" si="122"/>
        <v>0</v>
      </c>
      <c r="AS925" s="78">
        <f t="shared" si="122"/>
        <v>6</v>
      </c>
      <c r="AT925" s="77">
        <f t="shared" si="122"/>
        <v>4</v>
      </c>
      <c r="AU925" s="76">
        <f t="shared" si="122"/>
        <v>0</v>
      </c>
      <c r="AV925" s="78">
        <f t="shared" si="122"/>
        <v>6</v>
      </c>
      <c r="AW925" s="77">
        <f t="shared" si="122"/>
        <v>0</v>
      </c>
      <c r="AX925" s="76">
        <f t="shared" si="122"/>
        <v>0</v>
      </c>
      <c r="AY925" s="75">
        <f t="shared" si="122"/>
        <v>0</v>
      </c>
      <c r="AZ925" s="74">
        <f t="shared" si="122"/>
        <v>0</v>
      </c>
      <c r="BA925" s="74">
        <f t="shared" si="122"/>
        <v>0</v>
      </c>
      <c r="BB925" s="73">
        <f t="shared" si="122"/>
        <v>0</v>
      </c>
      <c r="BC925" s="72" t="s">
        <v>137</v>
      </c>
      <c r="BF925" s="5">
        <f>SUM(AJ925:AL925)/$BG$5</f>
        <v>94</v>
      </c>
      <c r="BG925" s="5">
        <f>SUM(AM925:AO925,AY925)/$BG$5</f>
        <v>13</v>
      </c>
      <c r="BH925" s="5">
        <f>SUM(AP925:AR925,AZ925)/$BG$5</f>
        <v>0</v>
      </c>
      <c r="BI925" s="5">
        <f>SUM(AS925:AU925,BA925)/$BG$5</f>
        <v>10</v>
      </c>
      <c r="BJ925" s="5">
        <f>SUM(AV925:AX925,BB925)/$BG$5</f>
        <v>6</v>
      </c>
    </row>
    <row r="926" spans="2:62" ht="37.5" thickBot="1" x14ac:dyDescent="0.3">
      <c r="B926" s="71"/>
      <c r="C926" s="70"/>
      <c r="D926" s="69"/>
      <c r="E926" s="68"/>
      <c r="F926" s="68"/>
      <c r="G926" s="67"/>
      <c r="H926" s="66"/>
      <c r="I926" s="64"/>
      <c r="J926" s="64"/>
      <c r="K926" s="65"/>
      <c r="L926" s="64"/>
      <c r="M926" s="62"/>
      <c r="N926" s="64"/>
      <c r="O926" s="62"/>
      <c r="P926" s="64"/>
      <c r="Q926" s="62"/>
      <c r="R926" s="64"/>
      <c r="S926" s="62"/>
      <c r="T926" s="64"/>
      <c r="U926" s="62"/>
      <c r="V926" s="64"/>
      <c r="W926" s="62"/>
      <c r="X926" s="64"/>
      <c r="Y926" s="62"/>
      <c r="Z926" s="64"/>
      <c r="AA926" s="62"/>
      <c r="AB926" s="63"/>
      <c r="AC926" s="62"/>
      <c r="AD926" s="62"/>
      <c r="AE926" s="62"/>
      <c r="AF926" s="61"/>
      <c r="AG926" s="61"/>
      <c r="AH926" s="60"/>
      <c r="AI926" s="59" t="s">
        <v>136</v>
      </c>
      <c r="AJ926" s="214">
        <f t="shared" ref="AJ926:BB926" si="123">AJ925/1</f>
        <v>75</v>
      </c>
      <c r="AK926" s="213">
        <f t="shared" si="123"/>
        <v>19</v>
      </c>
      <c r="AL926" s="212">
        <f t="shared" si="123"/>
        <v>0</v>
      </c>
      <c r="AM926" s="214">
        <f t="shared" si="123"/>
        <v>13</v>
      </c>
      <c r="AN926" s="213">
        <f t="shared" si="123"/>
        <v>0</v>
      </c>
      <c r="AO926" s="212">
        <f t="shared" si="123"/>
        <v>0</v>
      </c>
      <c r="AP926" s="214">
        <f t="shared" si="123"/>
        <v>0</v>
      </c>
      <c r="AQ926" s="213">
        <f t="shared" si="123"/>
        <v>0</v>
      </c>
      <c r="AR926" s="212">
        <f t="shared" si="123"/>
        <v>0</v>
      </c>
      <c r="AS926" s="214">
        <f t="shared" si="123"/>
        <v>6</v>
      </c>
      <c r="AT926" s="213">
        <f t="shared" si="123"/>
        <v>4</v>
      </c>
      <c r="AU926" s="212">
        <f t="shared" si="123"/>
        <v>0</v>
      </c>
      <c r="AV926" s="214">
        <f t="shared" si="123"/>
        <v>6</v>
      </c>
      <c r="AW926" s="213">
        <f t="shared" si="123"/>
        <v>0</v>
      </c>
      <c r="AX926" s="212">
        <f t="shared" si="123"/>
        <v>0</v>
      </c>
      <c r="AY926" s="211">
        <f t="shared" si="123"/>
        <v>0</v>
      </c>
      <c r="AZ926" s="210">
        <f t="shared" si="123"/>
        <v>0</v>
      </c>
      <c r="BA926" s="210">
        <f t="shared" si="123"/>
        <v>0</v>
      </c>
      <c r="BB926" s="209">
        <f t="shared" si="123"/>
        <v>0</v>
      </c>
      <c r="BC926" s="52" t="s">
        <v>135</v>
      </c>
    </row>
    <row r="927" spans="2:62" ht="28.15" customHeight="1" x14ac:dyDescent="0.2">
      <c r="B927" s="30"/>
      <c r="C927" s="242">
        <v>1</v>
      </c>
      <c r="D927" s="44"/>
      <c r="E927" s="43"/>
      <c r="F927" s="43"/>
      <c r="G927" s="42"/>
      <c r="H927" s="223" t="s">
        <v>183</v>
      </c>
      <c r="I927" s="246">
        <v>152</v>
      </c>
      <c r="J927" s="246">
        <v>37</v>
      </c>
      <c r="K927" s="246">
        <v>6</v>
      </c>
      <c r="L927" s="41" t="s">
        <v>133</v>
      </c>
      <c r="M927" s="40" t="s">
        <v>104</v>
      </c>
      <c r="N927" s="41" t="s">
        <v>131</v>
      </c>
      <c r="O927" s="40" t="s">
        <v>1605</v>
      </c>
      <c r="P927" s="41" t="s">
        <v>130</v>
      </c>
      <c r="Q927" s="40" t="s">
        <v>1604</v>
      </c>
      <c r="R927" s="41" t="s">
        <v>129</v>
      </c>
      <c r="S927" s="40" t="s">
        <v>773</v>
      </c>
      <c r="T927" s="41" t="s">
        <v>128</v>
      </c>
      <c r="U927" s="40" t="s">
        <v>186</v>
      </c>
      <c r="V927" s="41" t="s">
        <v>127</v>
      </c>
      <c r="W927" s="40" t="s">
        <v>132</v>
      </c>
      <c r="X927" s="41" t="s">
        <v>126</v>
      </c>
      <c r="Y927" s="40" t="s">
        <v>188</v>
      </c>
      <c r="Z927" s="41" t="s">
        <v>125</v>
      </c>
      <c r="AA927" s="40" t="s">
        <v>121</v>
      </c>
      <c r="AB927" s="39"/>
      <c r="AC927" s="40"/>
      <c r="AD927" s="39" t="s">
        <v>1603</v>
      </c>
      <c r="AE927" s="38"/>
      <c r="AF927" s="250"/>
      <c r="AG927" s="250"/>
      <c r="AH927" s="37"/>
      <c r="AI927" s="11"/>
      <c r="AJ927" s="233">
        <f>SUMPRODUCT(LEN($M927:$AA930)-LEN(SUBSTITUTE($M927:$AA930,"A", "")))</f>
        <v>75</v>
      </c>
      <c r="AK927" s="239">
        <f>SUMPRODUCT(LEN($AD927:$AD930)-LEN(SUBSTITUTE($AD927:$AD930,"A", "")))</f>
        <v>19</v>
      </c>
      <c r="AL927" s="230">
        <f>SUMPRODUCT(LEN($AC927:$AC930)-LEN(SUBSTITUTE($AC927:$AC930,"A", "")))</f>
        <v>0</v>
      </c>
      <c r="AM927" s="233">
        <f>SUMPRODUCT(LEN($M927:$AA930)-LEN(SUBSTITUTE($M927:$AA930,"S", "")))</f>
        <v>13</v>
      </c>
      <c r="AN927" s="239">
        <f>SUMPRODUCT(LEN($AD927:$AD930)-LEN(SUBSTITUTE($AD927:$AD930,"S", "")))</f>
        <v>0</v>
      </c>
      <c r="AO927" s="230">
        <f>SUMPRODUCT(LEN($AC927:$AC930)-LEN(SUBSTITUTE($AC927:$AC930,"S", "")))</f>
        <v>0</v>
      </c>
      <c r="AP927" s="233">
        <f>SUMPRODUCT(LEN($M927:$AA930)-LEN(SUBSTITUTE($M927:$AA930,"F", "")))</f>
        <v>0</v>
      </c>
      <c r="AQ927" s="239">
        <f>SUMPRODUCT(LEN($AD927:$AD930)-LEN(SUBSTITUTE($AD927:$AD930,"F", "")))</f>
        <v>0</v>
      </c>
      <c r="AR927" s="230">
        <f>SUMPRODUCT(LEN($AC927:$AC930)-LEN(SUBSTITUTE($AC927:$AC930,"F", "")))</f>
        <v>0</v>
      </c>
      <c r="AS927" s="233">
        <f>SUMPRODUCT(LEN($M927:$AA930)-LEN(SUBSTITUTE($M927:$AA930,"G", "")))</f>
        <v>6</v>
      </c>
      <c r="AT927" s="239">
        <f>SUMPRODUCT(LEN($AD927:$AD930)-LEN(SUBSTITUTE($AD927:$AD930,"G", "")))</f>
        <v>4</v>
      </c>
      <c r="AU927" s="230">
        <f>SUMPRODUCT(LEN($AC927:$AC930)-LEN(SUBSTITUTE($AC927:$AC930,"G", "")))</f>
        <v>0</v>
      </c>
      <c r="AV927" s="233">
        <f>SUMPRODUCT(LEN($L927:$AA930)-LEN(SUBSTITUTE($L927:$AA930,"M", "")))</f>
        <v>6</v>
      </c>
      <c r="AW927" s="236">
        <f>SUMPRODUCT(LEN($AD927:$AD930)-LEN(SUBSTITUTE($AD927:$AD930,"M", "")))</f>
        <v>0</v>
      </c>
      <c r="AX927" s="269">
        <f>SUMPRODUCT(LEN($AC927:$AC930)-LEN(SUBSTITUTE($AC927:$AC930,"M", "")))</f>
        <v>0</v>
      </c>
      <c r="AY927" s="291">
        <f>SUMPRODUCT(LEN($AE927:$AE930)-LEN(SUBSTITUTE($AE927:$AE930,"S", "")))</f>
        <v>0</v>
      </c>
      <c r="AZ927" s="227">
        <f>SUMPRODUCT(LEN($AE927:$AE930)-LEN(SUBSTITUTE($AE927:$AE930,"F", "")))</f>
        <v>0</v>
      </c>
      <c r="BA927" s="227">
        <f>SUMPRODUCT(LEN($AE927:$AE930)-LEN(SUBSTITUTE($AE927:$AE930,"G", "")))</f>
        <v>0</v>
      </c>
      <c r="BB927" s="294">
        <f>SUMPRODUCT(LEN($AE927:$AE930)-LEN(SUBSTITUTE($AE927:$AE930,"M", "")))</f>
        <v>0</v>
      </c>
    </row>
    <row r="928" spans="2:62" ht="28.15" customHeight="1" thickBot="1" x14ac:dyDescent="0.25">
      <c r="B928" s="30"/>
      <c r="C928" s="243"/>
      <c r="D928" s="36"/>
      <c r="E928" s="35"/>
      <c r="F928" s="35"/>
      <c r="G928" s="34"/>
      <c r="H928" s="224"/>
      <c r="I928" s="247"/>
      <c r="J928" s="247"/>
      <c r="K928" s="247"/>
      <c r="L928" s="33" t="s">
        <v>123</v>
      </c>
      <c r="M928" s="32" t="s">
        <v>186</v>
      </c>
      <c r="N928" s="33" t="s">
        <v>122</v>
      </c>
      <c r="O928" s="32" t="s">
        <v>1359</v>
      </c>
      <c r="P928" s="33" t="s">
        <v>120</v>
      </c>
      <c r="Q928" s="32" t="s">
        <v>452</v>
      </c>
      <c r="R928" s="33" t="s">
        <v>119</v>
      </c>
      <c r="S928" s="32" t="s">
        <v>621</v>
      </c>
      <c r="T928" s="33" t="s">
        <v>118</v>
      </c>
      <c r="U928" s="32" t="s">
        <v>382</v>
      </c>
      <c r="V928" s="33" t="s">
        <v>117</v>
      </c>
      <c r="W928" s="32" t="s">
        <v>187</v>
      </c>
      <c r="X928" s="33" t="s">
        <v>116</v>
      </c>
      <c r="Y928" s="32" t="s">
        <v>175</v>
      </c>
      <c r="Z928" s="33" t="s">
        <v>115</v>
      </c>
      <c r="AA928" s="32" t="s">
        <v>121</v>
      </c>
      <c r="AB928" s="31"/>
      <c r="AC928" s="32"/>
      <c r="AD928" s="31"/>
      <c r="AE928" s="23"/>
      <c r="AF928" s="251"/>
      <c r="AG928" s="251"/>
      <c r="AH928" s="22"/>
      <c r="AI928" s="11"/>
      <c r="AJ928" s="265"/>
      <c r="AK928" s="267"/>
      <c r="AL928" s="263"/>
      <c r="AM928" s="265"/>
      <c r="AN928" s="267"/>
      <c r="AO928" s="263"/>
      <c r="AP928" s="265"/>
      <c r="AQ928" s="267"/>
      <c r="AR928" s="263"/>
      <c r="AS928" s="265"/>
      <c r="AT928" s="267"/>
      <c r="AU928" s="263"/>
      <c r="AV928" s="265"/>
      <c r="AW928" s="275"/>
      <c r="AX928" s="270"/>
      <c r="AY928" s="292"/>
      <c r="AZ928" s="228"/>
      <c r="BA928" s="228"/>
      <c r="BB928" s="295"/>
    </row>
    <row r="929" spans="2:62" ht="28.15" customHeight="1" x14ac:dyDescent="0.2">
      <c r="B929" s="30"/>
      <c r="C929" s="244"/>
      <c r="D929" s="29"/>
      <c r="E929" s="28"/>
      <c r="F929" s="28"/>
      <c r="G929" s="27"/>
      <c r="H929" s="225">
        <v>236</v>
      </c>
      <c r="I929" s="248"/>
      <c r="J929" s="248"/>
      <c r="K929" s="248"/>
      <c r="L929" s="26" t="s">
        <v>114</v>
      </c>
      <c r="M929" s="25" t="s">
        <v>1602</v>
      </c>
      <c r="N929" s="26" t="s">
        <v>112</v>
      </c>
      <c r="O929" s="25" t="s">
        <v>1273</v>
      </c>
      <c r="P929" s="26" t="s">
        <v>111</v>
      </c>
      <c r="Q929" s="25" t="s">
        <v>382</v>
      </c>
      <c r="R929" s="26" t="s">
        <v>110</v>
      </c>
      <c r="S929" s="25" t="s">
        <v>382</v>
      </c>
      <c r="T929" s="26" t="s">
        <v>109</v>
      </c>
      <c r="U929" s="25" t="s">
        <v>382</v>
      </c>
      <c r="V929" s="26" t="s">
        <v>108</v>
      </c>
      <c r="W929" s="25" t="s">
        <v>187</v>
      </c>
      <c r="X929" s="26" t="s">
        <v>107</v>
      </c>
      <c r="Y929" s="25" t="s">
        <v>121</v>
      </c>
      <c r="Z929" s="26" t="s">
        <v>106</v>
      </c>
      <c r="AA929" s="25" t="s">
        <v>121</v>
      </c>
      <c r="AB929" s="24"/>
      <c r="AC929" s="25"/>
      <c r="AD929" s="24"/>
      <c r="AE929" s="23"/>
      <c r="AF929" s="251"/>
      <c r="AG929" s="251"/>
      <c r="AH929" s="22"/>
      <c r="AI929" s="11"/>
      <c r="AJ929" s="265"/>
      <c r="AK929" s="267"/>
      <c r="AL929" s="263"/>
      <c r="AM929" s="265"/>
      <c r="AN929" s="267"/>
      <c r="AO929" s="263"/>
      <c r="AP929" s="265"/>
      <c r="AQ929" s="267"/>
      <c r="AR929" s="263"/>
      <c r="AS929" s="265"/>
      <c r="AT929" s="267"/>
      <c r="AU929" s="263"/>
      <c r="AV929" s="265"/>
      <c r="AW929" s="275"/>
      <c r="AX929" s="270"/>
      <c r="AY929" s="292"/>
      <c r="AZ929" s="228"/>
      <c r="BA929" s="228"/>
      <c r="BB929" s="295"/>
    </row>
    <row r="930" spans="2:62" ht="28.15" customHeight="1" thickBot="1" x14ac:dyDescent="0.25">
      <c r="B930" s="30"/>
      <c r="C930" s="253"/>
      <c r="D930" s="51"/>
      <c r="E930" s="50"/>
      <c r="F930" s="50"/>
      <c r="G930" s="49"/>
      <c r="H930" s="226"/>
      <c r="I930" s="254"/>
      <c r="J930" s="254"/>
      <c r="K930" s="254"/>
      <c r="L930" s="48" t="s">
        <v>105</v>
      </c>
      <c r="M930" s="47" t="s">
        <v>1601</v>
      </c>
      <c r="N930" s="48" t="s">
        <v>103</v>
      </c>
      <c r="O930" s="47" t="s">
        <v>417</v>
      </c>
      <c r="P930" s="48" t="s">
        <v>102</v>
      </c>
      <c r="Q930" s="47" t="s">
        <v>186</v>
      </c>
      <c r="R930" s="48" t="s">
        <v>101</v>
      </c>
      <c r="S930" s="47" t="s">
        <v>132</v>
      </c>
      <c r="T930" s="48">
        <v>20</v>
      </c>
      <c r="U930" s="47" t="s">
        <v>377</v>
      </c>
      <c r="V930" s="48" t="s">
        <v>100</v>
      </c>
      <c r="W930" s="47" t="s">
        <v>178</v>
      </c>
      <c r="X930" s="48" t="s">
        <v>99</v>
      </c>
      <c r="Y930" s="47" t="s">
        <v>113</v>
      </c>
      <c r="Z930" s="48" t="s">
        <v>98</v>
      </c>
      <c r="AA930" s="47"/>
      <c r="AB930" s="16"/>
      <c r="AC930" s="47"/>
      <c r="AD930" s="16"/>
      <c r="AE930" s="46"/>
      <c r="AF930" s="255"/>
      <c r="AG930" s="255"/>
      <c r="AH930" s="45"/>
      <c r="AI930" s="11"/>
      <c r="AJ930" s="266"/>
      <c r="AK930" s="268"/>
      <c r="AL930" s="264"/>
      <c r="AM930" s="266"/>
      <c r="AN930" s="268"/>
      <c r="AO930" s="264"/>
      <c r="AP930" s="266"/>
      <c r="AQ930" s="268"/>
      <c r="AR930" s="264"/>
      <c r="AS930" s="266"/>
      <c r="AT930" s="268"/>
      <c r="AU930" s="264"/>
      <c r="AV930" s="266"/>
      <c r="AW930" s="276"/>
      <c r="AX930" s="271"/>
      <c r="AY930" s="293"/>
      <c r="AZ930" s="229"/>
      <c r="BA930" s="229"/>
      <c r="BB930" s="296"/>
    </row>
    <row r="931" spans="2:62" ht="28.15" customHeight="1" x14ac:dyDescent="0.2">
      <c r="B931" s="30"/>
      <c r="C931" s="242">
        <v>2</v>
      </c>
      <c r="D931" s="44"/>
      <c r="E931" s="43"/>
      <c r="F931" s="43"/>
      <c r="G931" s="42"/>
      <c r="H931" s="223"/>
      <c r="I931" s="246"/>
      <c r="J931" s="246"/>
      <c r="K931" s="246"/>
      <c r="L931" s="41" t="s">
        <v>133</v>
      </c>
      <c r="M931" s="40"/>
      <c r="N931" s="41" t="s">
        <v>131</v>
      </c>
      <c r="O931" s="40"/>
      <c r="P931" s="41" t="s">
        <v>130</v>
      </c>
      <c r="Q931" s="40"/>
      <c r="R931" s="41" t="s">
        <v>129</v>
      </c>
      <c r="S931" s="40"/>
      <c r="T931" s="41" t="s">
        <v>128</v>
      </c>
      <c r="U931" s="40"/>
      <c r="V931" s="41" t="s">
        <v>127</v>
      </c>
      <c r="W931" s="40"/>
      <c r="X931" s="41" t="s">
        <v>126</v>
      </c>
      <c r="Y931" s="40"/>
      <c r="Z931" s="41" t="s">
        <v>125</v>
      </c>
      <c r="AA931" s="40"/>
      <c r="AB931" s="39"/>
      <c r="AC931" s="40"/>
      <c r="AD931" s="39"/>
      <c r="AE931" s="38"/>
      <c r="AF931" s="250"/>
      <c r="AG931" s="250"/>
      <c r="AH931" s="37"/>
      <c r="AI931" s="11"/>
      <c r="AJ931" s="233">
        <f>SUMPRODUCT(LEN($M931:$AA934)-LEN(SUBSTITUTE($M931:$AA934,"A", "")))</f>
        <v>0</v>
      </c>
      <c r="AK931" s="239">
        <f>SUMPRODUCT(LEN($AD931:$AD934)-LEN(SUBSTITUTE($AD931:$AD934,"A", "")))</f>
        <v>0</v>
      </c>
      <c r="AL931" s="230">
        <f>SUMPRODUCT(LEN($AC931:$AC934)-LEN(SUBSTITUTE($AC931:$AC934,"A", "")))</f>
        <v>0</v>
      </c>
      <c r="AM931" s="233">
        <f>SUMPRODUCT(LEN($M931:$AA934)-LEN(SUBSTITUTE($M931:$AA934,"S", "")))</f>
        <v>0</v>
      </c>
      <c r="AN931" s="239">
        <f>SUMPRODUCT(LEN($AD931:$AD934)-LEN(SUBSTITUTE($AD931:$AD934,"S", "")))</f>
        <v>0</v>
      </c>
      <c r="AO931" s="230">
        <f>SUMPRODUCT(LEN($AC931:$AC934)-LEN(SUBSTITUTE($AC931:$AC934,"S", "")))</f>
        <v>0</v>
      </c>
      <c r="AP931" s="233">
        <f>SUMPRODUCT(LEN($M931:$AA934)-LEN(SUBSTITUTE($M931:$AA934,"F", "")))</f>
        <v>0</v>
      </c>
      <c r="AQ931" s="239">
        <f>SUMPRODUCT(LEN($AD931:$AD934)-LEN(SUBSTITUTE($AD931:$AD934,"F", "")))</f>
        <v>0</v>
      </c>
      <c r="AR931" s="230">
        <f>SUMPRODUCT(LEN($AC931:$AC934)-LEN(SUBSTITUTE($AC931:$AC934,"F", "")))</f>
        <v>0</v>
      </c>
      <c r="AS931" s="233">
        <f>SUMPRODUCT(LEN($M931:$AA934)-LEN(SUBSTITUTE($M931:$AA934,"G", "")))</f>
        <v>0</v>
      </c>
      <c r="AT931" s="239">
        <f>SUMPRODUCT(LEN($AD931:$AD934)-LEN(SUBSTITUTE($AD931:$AD934,"G", "")))</f>
        <v>0</v>
      </c>
      <c r="AU931" s="230">
        <f>SUMPRODUCT(LEN($AC931:$AC934)-LEN(SUBSTITUTE($AC931:$AC934,"G", "")))</f>
        <v>0</v>
      </c>
      <c r="AV931" s="233">
        <f>SUMPRODUCT(LEN($L931:$AA934)-LEN(SUBSTITUTE($L931:$AA934,"M", "")))</f>
        <v>0</v>
      </c>
      <c r="AW931" s="236">
        <f>SUMPRODUCT(LEN($AD931:$AD934)-LEN(SUBSTITUTE($AD931:$AD934,"M", "")))</f>
        <v>0</v>
      </c>
      <c r="AX931" s="269">
        <f>SUMPRODUCT(LEN($AC931:$AC934)-LEN(SUBSTITUTE($AC931:$AC934,"M", "")))</f>
        <v>0</v>
      </c>
      <c r="AY931" s="291">
        <f>SUMPRODUCT(LEN($AE931:$AE934)-LEN(SUBSTITUTE($AE931:$AE934,"S", "")))</f>
        <v>0</v>
      </c>
      <c r="AZ931" s="227">
        <f>SUMPRODUCT(LEN($AE931:$AE934)-LEN(SUBSTITUTE($AE931:$AE934,"F", "")))</f>
        <v>0</v>
      </c>
      <c r="BA931" s="227">
        <f>SUMPRODUCT(LEN($AE931:$AE934)-LEN(SUBSTITUTE($AE931:$AE934,"G", "")))</f>
        <v>0</v>
      </c>
      <c r="BB931" s="294">
        <f>SUMPRODUCT(LEN($AE931:$AE934)-LEN(SUBSTITUTE($AE931:$AE934,"M", "")))</f>
        <v>0</v>
      </c>
    </row>
    <row r="932" spans="2:62" ht="28.15" customHeight="1" thickBot="1" x14ac:dyDescent="0.25">
      <c r="B932" s="30"/>
      <c r="C932" s="243"/>
      <c r="D932" s="36"/>
      <c r="E932" s="35"/>
      <c r="F932" s="35"/>
      <c r="G932" s="34"/>
      <c r="H932" s="224"/>
      <c r="I932" s="247"/>
      <c r="J932" s="247"/>
      <c r="K932" s="247"/>
      <c r="L932" s="33" t="s">
        <v>123</v>
      </c>
      <c r="M932" s="32"/>
      <c r="N932" s="33" t="s">
        <v>122</v>
      </c>
      <c r="O932" s="32"/>
      <c r="P932" s="33" t="s">
        <v>120</v>
      </c>
      <c r="Q932" s="32"/>
      <c r="R932" s="33" t="s">
        <v>119</v>
      </c>
      <c r="S932" s="32"/>
      <c r="T932" s="33" t="s">
        <v>118</v>
      </c>
      <c r="U932" s="32"/>
      <c r="V932" s="33" t="s">
        <v>117</v>
      </c>
      <c r="W932" s="32"/>
      <c r="X932" s="33" t="s">
        <v>116</v>
      </c>
      <c r="Y932" s="32"/>
      <c r="Z932" s="33" t="s">
        <v>115</v>
      </c>
      <c r="AA932" s="32"/>
      <c r="AB932" s="31"/>
      <c r="AC932" s="32"/>
      <c r="AD932" s="31"/>
      <c r="AE932" s="23"/>
      <c r="AF932" s="251"/>
      <c r="AG932" s="251"/>
      <c r="AH932" s="22"/>
      <c r="AI932" s="11"/>
      <c r="AJ932" s="265"/>
      <c r="AK932" s="267"/>
      <c r="AL932" s="263"/>
      <c r="AM932" s="265"/>
      <c r="AN932" s="267"/>
      <c r="AO932" s="263"/>
      <c r="AP932" s="265"/>
      <c r="AQ932" s="267"/>
      <c r="AR932" s="263"/>
      <c r="AS932" s="265"/>
      <c r="AT932" s="267"/>
      <c r="AU932" s="263"/>
      <c r="AV932" s="265"/>
      <c r="AW932" s="275"/>
      <c r="AX932" s="270"/>
      <c r="AY932" s="292"/>
      <c r="AZ932" s="228"/>
      <c r="BA932" s="228"/>
      <c r="BB932" s="295"/>
    </row>
    <row r="933" spans="2:62" ht="28.15" customHeight="1" x14ac:dyDescent="0.2">
      <c r="B933" s="30"/>
      <c r="C933" s="244"/>
      <c r="D933" s="29"/>
      <c r="E933" s="28"/>
      <c r="F933" s="28"/>
      <c r="G933" s="27"/>
      <c r="H933" s="225"/>
      <c r="I933" s="248"/>
      <c r="J933" s="248"/>
      <c r="K933" s="248"/>
      <c r="L933" s="26" t="s">
        <v>114</v>
      </c>
      <c r="M933" s="25"/>
      <c r="N933" s="26" t="s">
        <v>112</v>
      </c>
      <c r="O933" s="25"/>
      <c r="P933" s="26" t="s">
        <v>111</v>
      </c>
      <c r="Q933" s="25"/>
      <c r="R933" s="26" t="s">
        <v>110</v>
      </c>
      <c r="S933" s="25"/>
      <c r="T933" s="26" t="s">
        <v>109</v>
      </c>
      <c r="U933" s="25"/>
      <c r="V933" s="26" t="s">
        <v>108</v>
      </c>
      <c r="W933" s="25"/>
      <c r="X933" s="26" t="s">
        <v>107</v>
      </c>
      <c r="Y933" s="25"/>
      <c r="Z933" s="26" t="s">
        <v>106</v>
      </c>
      <c r="AA933" s="25"/>
      <c r="AB933" s="24"/>
      <c r="AC933" s="25"/>
      <c r="AD933" s="24"/>
      <c r="AE933" s="23"/>
      <c r="AF933" s="251"/>
      <c r="AG933" s="251"/>
      <c r="AH933" s="22"/>
      <c r="AI933" s="11"/>
      <c r="AJ933" s="265"/>
      <c r="AK933" s="267"/>
      <c r="AL933" s="263"/>
      <c r="AM933" s="265"/>
      <c r="AN933" s="267"/>
      <c r="AO933" s="263"/>
      <c r="AP933" s="265"/>
      <c r="AQ933" s="267"/>
      <c r="AR933" s="263"/>
      <c r="AS933" s="265"/>
      <c r="AT933" s="267"/>
      <c r="AU933" s="263"/>
      <c r="AV933" s="265"/>
      <c r="AW933" s="275"/>
      <c r="AX933" s="270"/>
      <c r="AY933" s="292"/>
      <c r="AZ933" s="228"/>
      <c r="BA933" s="228"/>
      <c r="BB933" s="295"/>
    </row>
    <row r="934" spans="2:62" ht="28.15" customHeight="1" thickBot="1" x14ac:dyDescent="0.25">
      <c r="B934" s="30"/>
      <c r="C934" s="253"/>
      <c r="D934" s="51"/>
      <c r="E934" s="50"/>
      <c r="F934" s="50"/>
      <c r="G934" s="49"/>
      <c r="H934" s="226"/>
      <c r="I934" s="254"/>
      <c r="J934" s="254"/>
      <c r="K934" s="254"/>
      <c r="L934" s="48" t="s">
        <v>105</v>
      </c>
      <c r="M934" s="47"/>
      <c r="N934" s="48" t="s">
        <v>103</v>
      </c>
      <c r="O934" s="47"/>
      <c r="P934" s="48" t="s">
        <v>102</v>
      </c>
      <c r="Q934" s="47"/>
      <c r="R934" s="48" t="s">
        <v>101</v>
      </c>
      <c r="S934" s="47"/>
      <c r="T934" s="48">
        <v>20</v>
      </c>
      <c r="U934" s="47"/>
      <c r="V934" s="48" t="s">
        <v>100</v>
      </c>
      <c r="W934" s="47"/>
      <c r="X934" s="48" t="s">
        <v>99</v>
      </c>
      <c r="Y934" s="47"/>
      <c r="Z934" s="48" t="s">
        <v>98</v>
      </c>
      <c r="AA934" s="47"/>
      <c r="AB934" s="16"/>
      <c r="AC934" s="47"/>
      <c r="AD934" s="16"/>
      <c r="AE934" s="46"/>
      <c r="AF934" s="255"/>
      <c r="AG934" s="255"/>
      <c r="AH934" s="45"/>
      <c r="AI934" s="11"/>
      <c r="AJ934" s="266"/>
      <c r="AK934" s="268"/>
      <c r="AL934" s="264"/>
      <c r="AM934" s="266"/>
      <c r="AN934" s="268"/>
      <c r="AO934" s="264"/>
      <c r="AP934" s="266"/>
      <c r="AQ934" s="268"/>
      <c r="AR934" s="264"/>
      <c r="AS934" s="266"/>
      <c r="AT934" s="268"/>
      <c r="AU934" s="264"/>
      <c r="AV934" s="266"/>
      <c r="AW934" s="276"/>
      <c r="AX934" s="271"/>
      <c r="AY934" s="293"/>
      <c r="AZ934" s="229"/>
      <c r="BA934" s="229"/>
      <c r="BB934" s="296"/>
    </row>
    <row r="935" spans="2:62" ht="28.15" customHeight="1" x14ac:dyDescent="0.2">
      <c r="B935" s="30"/>
      <c r="C935" s="242">
        <v>3</v>
      </c>
      <c r="D935" s="44"/>
      <c r="E935" s="43"/>
      <c r="F935" s="43"/>
      <c r="G935" s="42"/>
      <c r="H935" s="223"/>
      <c r="I935" s="246"/>
      <c r="J935" s="246"/>
      <c r="K935" s="246"/>
      <c r="L935" s="41" t="s">
        <v>133</v>
      </c>
      <c r="M935" s="40"/>
      <c r="N935" s="41" t="s">
        <v>131</v>
      </c>
      <c r="O935" s="40"/>
      <c r="P935" s="41" t="s">
        <v>130</v>
      </c>
      <c r="Q935" s="40"/>
      <c r="R935" s="41" t="s">
        <v>129</v>
      </c>
      <c r="S935" s="40"/>
      <c r="T935" s="41" t="s">
        <v>128</v>
      </c>
      <c r="U935" s="40"/>
      <c r="V935" s="41" t="s">
        <v>127</v>
      </c>
      <c r="W935" s="40"/>
      <c r="X935" s="41" t="s">
        <v>126</v>
      </c>
      <c r="Y935" s="40"/>
      <c r="Z935" s="41" t="s">
        <v>125</v>
      </c>
      <c r="AA935" s="40"/>
      <c r="AB935" s="39"/>
      <c r="AC935" s="40"/>
      <c r="AD935" s="39"/>
      <c r="AE935" s="38"/>
      <c r="AF935" s="250"/>
      <c r="AG935" s="250"/>
      <c r="AH935" s="37"/>
      <c r="AI935" s="11"/>
      <c r="AJ935" s="233">
        <f>SUMPRODUCT(LEN($M935:$AA938)-LEN(SUBSTITUTE($M935:$AA938,"A", "")))</f>
        <v>0</v>
      </c>
      <c r="AK935" s="239">
        <f>SUMPRODUCT(LEN($AD935:$AD938)-LEN(SUBSTITUTE($AD935:$AD938,"A", "")))</f>
        <v>0</v>
      </c>
      <c r="AL935" s="230">
        <f>SUMPRODUCT(LEN($AC935:$AC938)-LEN(SUBSTITUTE($AC935:$AC938,"A", "")))</f>
        <v>0</v>
      </c>
      <c r="AM935" s="233">
        <f>SUMPRODUCT(LEN($M935:$AA938)-LEN(SUBSTITUTE($M935:$AA938,"S", "")))</f>
        <v>0</v>
      </c>
      <c r="AN935" s="239">
        <f>SUMPRODUCT(LEN($AD935:$AD938)-LEN(SUBSTITUTE($AD935:$AD938,"S", "")))</f>
        <v>0</v>
      </c>
      <c r="AO935" s="230">
        <f>SUMPRODUCT(LEN($AC935:$AC938)-LEN(SUBSTITUTE($AC935:$AC938,"S", "")))</f>
        <v>0</v>
      </c>
      <c r="AP935" s="233">
        <f>SUMPRODUCT(LEN($M935:$AA938)-LEN(SUBSTITUTE($M935:$AA938,"F", "")))</f>
        <v>0</v>
      </c>
      <c r="AQ935" s="239">
        <f>SUMPRODUCT(LEN($AD935:$AD938)-LEN(SUBSTITUTE($AD935:$AD938,"F", "")))</f>
        <v>0</v>
      </c>
      <c r="AR935" s="230">
        <f>SUMPRODUCT(LEN($AC935:$AC938)-LEN(SUBSTITUTE($AC935:$AC938,"F", "")))</f>
        <v>0</v>
      </c>
      <c r="AS935" s="233">
        <f>SUMPRODUCT(LEN($M935:$AA938)-LEN(SUBSTITUTE($M935:$AA938,"G", "")))</f>
        <v>0</v>
      </c>
      <c r="AT935" s="239">
        <f>SUMPRODUCT(LEN($AD935:$AD938)-LEN(SUBSTITUTE($AD935:$AD938,"G", "")))</f>
        <v>0</v>
      </c>
      <c r="AU935" s="230">
        <f>SUMPRODUCT(LEN($AC935:$AC938)-LEN(SUBSTITUTE($AC935:$AC938,"G", "")))</f>
        <v>0</v>
      </c>
      <c r="AV935" s="233">
        <f>SUMPRODUCT(LEN($L935:$AA938)-LEN(SUBSTITUTE($L935:$AA938,"M", "")))</f>
        <v>0</v>
      </c>
      <c r="AW935" s="236">
        <f>SUMPRODUCT(LEN($AD935:$AD938)-LEN(SUBSTITUTE($AD935:$AD938,"M", "")))</f>
        <v>0</v>
      </c>
      <c r="AX935" s="269">
        <f>SUMPRODUCT(LEN($AC935:$AC938)-LEN(SUBSTITUTE($AC935:$AC938,"M", "")))</f>
        <v>0</v>
      </c>
      <c r="AY935" s="291">
        <f>SUMPRODUCT(LEN($AE935:$AE938)-LEN(SUBSTITUTE($AE935:$AE938,"S", "")))</f>
        <v>0</v>
      </c>
      <c r="AZ935" s="227">
        <f>SUMPRODUCT(LEN($AE935:$AE938)-LEN(SUBSTITUTE($AE935:$AE938,"F", "")))</f>
        <v>0</v>
      </c>
      <c r="BA935" s="227">
        <f>SUMPRODUCT(LEN($AE935:$AE938)-LEN(SUBSTITUTE($AE935:$AE938,"G", "")))</f>
        <v>0</v>
      </c>
      <c r="BB935" s="294">
        <f>SUMPRODUCT(LEN($AE935:$AE938)-LEN(SUBSTITUTE($AE935:$AE938,"M", "")))</f>
        <v>0</v>
      </c>
    </row>
    <row r="936" spans="2:62" ht="28.15" customHeight="1" thickBot="1" x14ac:dyDescent="0.25">
      <c r="B936" s="30"/>
      <c r="C936" s="243"/>
      <c r="D936" s="36"/>
      <c r="E936" s="35"/>
      <c r="F936" s="35"/>
      <c r="G936" s="34"/>
      <c r="H936" s="224"/>
      <c r="I936" s="247"/>
      <c r="J936" s="247"/>
      <c r="K936" s="247"/>
      <c r="L936" s="33" t="s">
        <v>123</v>
      </c>
      <c r="M936" s="32"/>
      <c r="N936" s="33" t="s">
        <v>122</v>
      </c>
      <c r="O936" s="32"/>
      <c r="P936" s="33" t="s">
        <v>120</v>
      </c>
      <c r="Q936" s="32"/>
      <c r="R936" s="33" t="s">
        <v>119</v>
      </c>
      <c r="S936" s="32"/>
      <c r="T936" s="33" t="s">
        <v>118</v>
      </c>
      <c r="U936" s="32"/>
      <c r="V936" s="33" t="s">
        <v>117</v>
      </c>
      <c r="W936" s="32"/>
      <c r="X936" s="33" t="s">
        <v>116</v>
      </c>
      <c r="Y936" s="32"/>
      <c r="Z936" s="33" t="s">
        <v>115</v>
      </c>
      <c r="AA936" s="32"/>
      <c r="AB936" s="31"/>
      <c r="AC936" s="32"/>
      <c r="AD936" s="31"/>
      <c r="AE936" s="23"/>
      <c r="AF936" s="251"/>
      <c r="AG936" s="251"/>
      <c r="AH936" s="22"/>
      <c r="AI936" s="11"/>
      <c r="AJ936" s="265"/>
      <c r="AK936" s="267"/>
      <c r="AL936" s="263"/>
      <c r="AM936" s="265"/>
      <c r="AN936" s="267"/>
      <c r="AO936" s="263"/>
      <c r="AP936" s="265"/>
      <c r="AQ936" s="267"/>
      <c r="AR936" s="263"/>
      <c r="AS936" s="265"/>
      <c r="AT936" s="267"/>
      <c r="AU936" s="263"/>
      <c r="AV936" s="265"/>
      <c r="AW936" s="275"/>
      <c r="AX936" s="270"/>
      <c r="AY936" s="292"/>
      <c r="AZ936" s="228"/>
      <c r="BA936" s="228"/>
      <c r="BB936" s="295"/>
    </row>
    <row r="937" spans="2:62" ht="28.15" customHeight="1" x14ac:dyDescent="0.2">
      <c r="B937" s="30"/>
      <c r="C937" s="244"/>
      <c r="D937" s="29"/>
      <c r="E937" s="28"/>
      <c r="F937" s="28"/>
      <c r="G937" s="27"/>
      <c r="H937" s="225"/>
      <c r="I937" s="248"/>
      <c r="J937" s="248"/>
      <c r="K937" s="248"/>
      <c r="L937" s="26" t="s">
        <v>114</v>
      </c>
      <c r="M937" s="25"/>
      <c r="N937" s="26" t="s">
        <v>112</v>
      </c>
      <c r="O937" s="25"/>
      <c r="P937" s="26" t="s">
        <v>111</v>
      </c>
      <c r="Q937" s="25"/>
      <c r="R937" s="26" t="s">
        <v>110</v>
      </c>
      <c r="S937" s="25"/>
      <c r="T937" s="26" t="s">
        <v>109</v>
      </c>
      <c r="U937" s="25"/>
      <c r="V937" s="26" t="s">
        <v>108</v>
      </c>
      <c r="W937" s="25"/>
      <c r="X937" s="26" t="s">
        <v>107</v>
      </c>
      <c r="Y937" s="25"/>
      <c r="Z937" s="26" t="s">
        <v>106</v>
      </c>
      <c r="AA937" s="25"/>
      <c r="AB937" s="24"/>
      <c r="AC937" s="25"/>
      <c r="AD937" s="24"/>
      <c r="AE937" s="23"/>
      <c r="AF937" s="251"/>
      <c r="AG937" s="251"/>
      <c r="AH937" s="22"/>
      <c r="AI937" s="11"/>
      <c r="AJ937" s="265"/>
      <c r="AK937" s="267"/>
      <c r="AL937" s="263"/>
      <c r="AM937" s="265"/>
      <c r="AN937" s="267"/>
      <c r="AO937" s="263"/>
      <c r="AP937" s="265"/>
      <c r="AQ937" s="267"/>
      <c r="AR937" s="263"/>
      <c r="AS937" s="265"/>
      <c r="AT937" s="267"/>
      <c r="AU937" s="263"/>
      <c r="AV937" s="265"/>
      <c r="AW937" s="275"/>
      <c r="AX937" s="270"/>
      <c r="AY937" s="292"/>
      <c r="AZ937" s="228"/>
      <c r="BA937" s="228"/>
      <c r="BB937" s="295"/>
    </row>
    <row r="938" spans="2:62" ht="28.15" customHeight="1" thickBot="1" x14ac:dyDescent="0.25">
      <c r="B938" s="21"/>
      <c r="C938" s="245"/>
      <c r="D938" s="20"/>
      <c r="E938" s="19"/>
      <c r="F938" s="19"/>
      <c r="G938" s="18"/>
      <c r="H938" s="226"/>
      <c r="I938" s="249"/>
      <c r="J938" s="249"/>
      <c r="K938" s="249"/>
      <c r="L938" s="17" t="s">
        <v>105</v>
      </c>
      <c r="M938" s="15"/>
      <c r="N938" s="17" t="s">
        <v>103</v>
      </c>
      <c r="O938" s="15"/>
      <c r="P938" s="17" t="s">
        <v>102</v>
      </c>
      <c r="Q938" s="15"/>
      <c r="R938" s="17" t="s">
        <v>101</v>
      </c>
      <c r="S938" s="15"/>
      <c r="T938" s="17">
        <v>20</v>
      </c>
      <c r="U938" s="15"/>
      <c r="V938" s="17" t="s">
        <v>100</v>
      </c>
      <c r="W938" s="15"/>
      <c r="X938" s="17" t="s">
        <v>99</v>
      </c>
      <c r="Y938" s="15"/>
      <c r="Z938" s="17" t="s">
        <v>98</v>
      </c>
      <c r="AA938" s="15"/>
      <c r="AB938" s="16"/>
      <c r="AC938" s="15"/>
      <c r="AD938" s="14"/>
      <c r="AE938" s="13"/>
      <c r="AF938" s="252"/>
      <c r="AG938" s="252"/>
      <c r="AH938" s="12"/>
      <c r="AI938" s="11"/>
      <c r="AJ938" s="266"/>
      <c r="AK938" s="268"/>
      <c r="AL938" s="264"/>
      <c r="AM938" s="266"/>
      <c r="AN938" s="268"/>
      <c r="AO938" s="264"/>
      <c r="AP938" s="266"/>
      <c r="AQ938" s="268"/>
      <c r="AR938" s="264"/>
      <c r="AS938" s="266"/>
      <c r="AT938" s="268"/>
      <c r="AU938" s="264"/>
      <c r="AV938" s="266"/>
      <c r="AW938" s="276"/>
      <c r="AX938" s="271"/>
      <c r="AY938" s="293"/>
      <c r="AZ938" s="229"/>
      <c r="BA938" s="229"/>
      <c r="BB938" s="296"/>
    </row>
    <row r="939" spans="2:62" ht="85.9" customHeight="1" thickTop="1" thickBot="1" x14ac:dyDescent="0.35">
      <c r="B939" s="105" t="s">
        <v>174</v>
      </c>
      <c r="C939" s="95" t="s">
        <v>173</v>
      </c>
      <c r="D939" s="100" t="s">
        <v>172</v>
      </c>
      <c r="E939" s="104" t="s">
        <v>171</v>
      </c>
      <c r="F939" s="103"/>
      <c r="G939" s="102"/>
      <c r="H939" s="101" t="s">
        <v>170</v>
      </c>
      <c r="I939" s="100" t="s">
        <v>96</v>
      </c>
      <c r="J939" s="100" t="s">
        <v>169</v>
      </c>
      <c r="K939" s="100" t="s">
        <v>97</v>
      </c>
      <c r="L939" s="256" t="s">
        <v>168</v>
      </c>
      <c r="M939" s="262"/>
      <c r="N939" s="256" t="s">
        <v>167</v>
      </c>
      <c r="O939" s="262"/>
      <c r="P939" s="256" t="s">
        <v>167</v>
      </c>
      <c r="Q939" s="257"/>
      <c r="R939" s="256" t="s">
        <v>167</v>
      </c>
      <c r="S939" s="257"/>
      <c r="T939" s="256" t="s">
        <v>167</v>
      </c>
      <c r="U939" s="257"/>
      <c r="V939" s="256" t="s">
        <v>167</v>
      </c>
      <c r="W939" s="257"/>
      <c r="X939" s="256" t="s">
        <v>167</v>
      </c>
      <c r="Y939" s="257"/>
      <c r="Z939" s="256" t="s">
        <v>167</v>
      </c>
      <c r="AA939" s="257"/>
      <c r="AB939" s="261" t="s">
        <v>166</v>
      </c>
      <c r="AC939" s="257"/>
      <c r="AD939" s="101" t="s">
        <v>165</v>
      </c>
      <c r="AE939" s="101" t="s">
        <v>164</v>
      </c>
      <c r="AF939" s="100" t="s">
        <v>163</v>
      </c>
      <c r="AG939" s="100" t="s">
        <v>162</v>
      </c>
      <c r="AH939" s="99" t="s">
        <v>161</v>
      </c>
      <c r="AI939" s="98"/>
      <c r="AJ939" s="96" t="s">
        <v>160</v>
      </c>
      <c r="AK939" s="95" t="s">
        <v>159</v>
      </c>
      <c r="AL939" s="94" t="s">
        <v>158</v>
      </c>
      <c r="AM939" s="96" t="s">
        <v>157</v>
      </c>
      <c r="AN939" s="95" t="s">
        <v>156</v>
      </c>
      <c r="AO939" s="94" t="s">
        <v>155</v>
      </c>
      <c r="AP939" s="96" t="s">
        <v>154</v>
      </c>
      <c r="AQ939" s="95" t="s">
        <v>153</v>
      </c>
      <c r="AR939" s="97" t="s">
        <v>152</v>
      </c>
      <c r="AS939" s="96" t="s">
        <v>151</v>
      </c>
      <c r="AT939" s="95" t="s">
        <v>150</v>
      </c>
      <c r="AU939" s="94" t="s">
        <v>149</v>
      </c>
      <c r="AV939" s="96" t="s">
        <v>148</v>
      </c>
      <c r="AW939" s="95" t="s">
        <v>147</v>
      </c>
      <c r="AX939" s="94" t="s">
        <v>146</v>
      </c>
      <c r="AY939" s="93" t="s">
        <v>145</v>
      </c>
      <c r="AZ939" s="92" t="s">
        <v>144</v>
      </c>
      <c r="BA939" s="92" t="s">
        <v>143</v>
      </c>
      <c r="BB939" s="91" t="s">
        <v>142</v>
      </c>
    </row>
    <row r="940" spans="2:62" ht="48" thickBot="1" x14ac:dyDescent="0.3">
      <c r="B940" s="90" t="s">
        <v>177</v>
      </c>
      <c r="C940" s="89"/>
      <c r="D940" s="88"/>
      <c r="E940" s="258"/>
      <c r="F940" s="259"/>
      <c r="G940" s="260"/>
      <c r="H940" s="87" t="s">
        <v>140</v>
      </c>
      <c r="I940" s="86"/>
      <c r="J940" s="86"/>
      <c r="K940" s="85"/>
      <c r="L940" s="84"/>
      <c r="M940" s="81"/>
      <c r="N940" s="84"/>
      <c r="O940" s="81"/>
      <c r="P940" s="84"/>
      <c r="Q940" s="81"/>
      <c r="R940" s="84"/>
      <c r="S940" s="81"/>
      <c r="T940" s="84"/>
      <c r="U940" s="81"/>
      <c r="V940" s="84"/>
      <c r="W940" s="81"/>
      <c r="X940" s="84"/>
      <c r="Y940" s="81"/>
      <c r="Z940" s="84"/>
      <c r="AA940" s="83"/>
      <c r="AB940" s="82" t="s">
        <v>139</v>
      </c>
      <c r="AC940" s="81"/>
      <c r="AD940" s="81"/>
      <c r="AE940" s="81"/>
      <c r="AF940" s="80"/>
      <c r="AG940" s="80"/>
      <c r="AH940" s="60"/>
      <c r="AI940" s="79" t="s">
        <v>138</v>
      </c>
      <c r="AJ940" s="78">
        <f t="shared" ref="AJ940:BB940" si="124">SUM(AJ942:AJ953)</f>
        <v>43</v>
      </c>
      <c r="AK940" s="77">
        <f t="shared" si="124"/>
        <v>0</v>
      </c>
      <c r="AL940" s="76">
        <f t="shared" si="124"/>
        <v>0</v>
      </c>
      <c r="AM940" s="78">
        <f t="shared" si="124"/>
        <v>14</v>
      </c>
      <c r="AN940" s="77">
        <f t="shared" si="124"/>
        <v>0</v>
      </c>
      <c r="AO940" s="76">
        <f t="shared" si="124"/>
        <v>0</v>
      </c>
      <c r="AP940" s="78">
        <f t="shared" si="124"/>
        <v>2</v>
      </c>
      <c r="AQ940" s="77">
        <f t="shared" si="124"/>
        <v>0</v>
      </c>
      <c r="AR940" s="76">
        <f t="shared" si="124"/>
        <v>0</v>
      </c>
      <c r="AS940" s="78">
        <f t="shared" si="124"/>
        <v>6</v>
      </c>
      <c r="AT940" s="77">
        <f t="shared" si="124"/>
        <v>0</v>
      </c>
      <c r="AU940" s="76">
        <f t="shared" si="124"/>
        <v>0</v>
      </c>
      <c r="AV940" s="78">
        <f t="shared" si="124"/>
        <v>0</v>
      </c>
      <c r="AW940" s="77">
        <f t="shared" si="124"/>
        <v>0</v>
      </c>
      <c r="AX940" s="76">
        <f t="shared" si="124"/>
        <v>0</v>
      </c>
      <c r="AY940" s="75">
        <f t="shared" si="124"/>
        <v>0</v>
      </c>
      <c r="AZ940" s="74">
        <f t="shared" si="124"/>
        <v>0</v>
      </c>
      <c r="BA940" s="74">
        <f t="shared" si="124"/>
        <v>0</v>
      </c>
      <c r="BB940" s="73">
        <f t="shared" si="124"/>
        <v>0</v>
      </c>
      <c r="BC940" s="72" t="s">
        <v>137</v>
      </c>
      <c r="BF940" s="5">
        <f>SUM(AJ940:AL940)/$BG$5</f>
        <v>43</v>
      </c>
      <c r="BG940" s="5">
        <f>SUM(AM940:AO940,AY940)/$BG$5</f>
        <v>14</v>
      </c>
      <c r="BH940" s="5">
        <f>SUM(AP940:AR940,AZ940)/$BG$5</f>
        <v>2</v>
      </c>
      <c r="BI940" s="5">
        <f>SUM(AS940:AU940,BA940)/$BG$5</f>
        <v>6</v>
      </c>
      <c r="BJ940" s="5">
        <f>SUM(AV940:AX940,BB940)/$BG$5</f>
        <v>0</v>
      </c>
    </row>
    <row r="941" spans="2:62" ht="37.5" thickBot="1" x14ac:dyDescent="0.3">
      <c r="B941" s="71"/>
      <c r="C941" s="70"/>
      <c r="D941" s="69"/>
      <c r="E941" s="68"/>
      <c r="F941" s="68"/>
      <c r="G941" s="67"/>
      <c r="H941" s="66"/>
      <c r="I941" s="64"/>
      <c r="J941" s="64"/>
      <c r="K941" s="65"/>
      <c r="L941" s="64"/>
      <c r="M941" s="62"/>
      <c r="N941" s="64"/>
      <c r="O941" s="62"/>
      <c r="P941" s="64"/>
      <c r="Q941" s="62"/>
      <c r="R941" s="64"/>
      <c r="S941" s="62"/>
      <c r="T941" s="64"/>
      <c r="U941" s="62"/>
      <c r="V941" s="64"/>
      <c r="W941" s="62"/>
      <c r="X941" s="64"/>
      <c r="Y941" s="62"/>
      <c r="Z941" s="64"/>
      <c r="AA941" s="62"/>
      <c r="AB941" s="63"/>
      <c r="AC941" s="62"/>
      <c r="AD941" s="62"/>
      <c r="AE941" s="62"/>
      <c r="AF941" s="61"/>
      <c r="AG941" s="61"/>
      <c r="AH941" s="60"/>
      <c r="AI941" s="59" t="s">
        <v>136</v>
      </c>
      <c r="AJ941" s="214">
        <f t="shared" ref="AJ941:BB941" si="125">AJ940/1</f>
        <v>43</v>
      </c>
      <c r="AK941" s="213">
        <f t="shared" si="125"/>
        <v>0</v>
      </c>
      <c r="AL941" s="212">
        <f t="shared" si="125"/>
        <v>0</v>
      </c>
      <c r="AM941" s="214">
        <f t="shared" si="125"/>
        <v>14</v>
      </c>
      <c r="AN941" s="213">
        <f t="shared" si="125"/>
        <v>0</v>
      </c>
      <c r="AO941" s="212">
        <f t="shared" si="125"/>
        <v>0</v>
      </c>
      <c r="AP941" s="214">
        <f t="shared" si="125"/>
        <v>2</v>
      </c>
      <c r="AQ941" s="213">
        <f t="shared" si="125"/>
        <v>0</v>
      </c>
      <c r="AR941" s="212">
        <f t="shared" si="125"/>
        <v>0</v>
      </c>
      <c r="AS941" s="214">
        <f t="shared" si="125"/>
        <v>6</v>
      </c>
      <c r="AT941" s="213">
        <f t="shared" si="125"/>
        <v>0</v>
      </c>
      <c r="AU941" s="212">
        <f t="shared" si="125"/>
        <v>0</v>
      </c>
      <c r="AV941" s="214">
        <f t="shared" si="125"/>
        <v>0</v>
      </c>
      <c r="AW941" s="213">
        <f t="shared" si="125"/>
        <v>0</v>
      </c>
      <c r="AX941" s="212">
        <f t="shared" si="125"/>
        <v>0</v>
      </c>
      <c r="AY941" s="211">
        <f t="shared" si="125"/>
        <v>0</v>
      </c>
      <c r="AZ941" s="210">
        <f t="shared" si="125"/>
        <v>0</v>
      </c>
      <c r="BA941" s="210">
        <f t="shared" si="125"/>
        <v>0</v>
      </c>
      <c r="BB941" s="209">
        <f t="shared" si="125"/>
        <v>0</v>
      </c>
      <c r="BC941" s="52" t="s">
        <v>135</v>
      </c>
    </row>
    <row r="942" spans="2:62" ht="28.15" customHeight="1" x14ac:dyDescent="0.2">
      <c r="B942" s="30"/>
      <c r="C942" s="242">
        <v>1</v>
      </c>
      <c r="D942" s="44"/>
      <c r="E942" s="43"/>
      <c r="F942" s="43"/>
      <c r="G942" s="42"/>
      <c r="H942" s="223" t="s">
        <v>183</v>
      </c>
      <c r="I942" s="246">
        <v>120</v>
      </c>
      <c r="J942" s="246">
        <v>34</v>
      </c>
      <c r="K942" s="246">
        <v>7</v>
      </c>
      <c r="L942" s="41" t="s">
        <v>133</v>
      </c>
      <c r="M942" s="40" t="s">
        <v>634</v>
      </c>
      <c r="N942" s="41" t="s">
        <v>131</v>
      </c>
      <c r="O942" s="40" t="s">
        <v>132</v>
      </c>
      <c r="P942" s="41" t="s">
        <v>130</v>
      </c>
      <c r="Q942" s="40" t="s">
        <v>414</v>
      </c>
      <c r="R942" s="41" t="s">
        <v>129</v>
      </c>
      <c r="S942" s="40" t="s">
        <v>615</v>
      </c>
      <c r="T942" s="41" t="s">
        <v>128</v>
      </c>
      <c r="U942" s="40" t="s">
        <v>385</v>
      </c>
      <c r="V942" s="41" t="s">
        <v>127</v>
      </c>
      <c r="W942" s="40" t="s">
        <v>113</v>
      </c>
      <c r="X942" s="41" t="s">
        <v>126</v>
      </c>
      <c r="Y942" s="40"/>
      <c r="Z942" s="41" t="s">
        <v>125</v>
      </c>
      <c r="AA942" s="40"/>
      <c r="AB942" s="39"/>
      <c r="AC942" s="40"/>
      <c r="AD942" s="39"/>
      <c r="AE942" s="38"/>
      <c r="AF942" s="250">
        <v>7</v>
      </c>
      <c r="AG942" s="250"/>
      <c r="AH942" s="37"/>
      <c r="AI942" s="11"/>
      <c r="AJ942" s="233">
        <f>SUMPRODUCT(LEN($M942:$AA945)-LEN(SUBSTITUTE($M942:$AA945,"A", "")))</f>
        <v>43</v>
      </c>
      <c r="AK942" s="239">
        <f>SUMPRODUCT(LEN($AD942:$AD945)-LEN(SUBSTITUTE($AD942:$AD945,"A", "")))</f>
        <v>0</v>
      </c>
      <c r="AL942" s="230">
        <f>SUMPRODUCT(LEN($AC942:$AC945)-LEN(SUBSTITUTE($AC942:$AC945,"A", "")))</f>
        <v>0</v>
      </c>
      <c r="AM942" s="233">
        <f>SUMPRODUCT(LEN($M942:$AA945)-LEN(SUBSTITUTE($M942:$AA945,"S", "")))</f>
        <v>14</v>
      </c>
      <c r="AN942" s="239">
        <f>SUMPRODUCT(LEN($AD942:$AD945)-LEN(SUBSTITUTE($AD942:$AD945,"S", "")))</f>
        <v>0</v>
      </c>
      <c r="AO942" s="230">
        <f>SUMPRODUCT(LEN($AC942:$AC945)-LEN(SUBSTITUTE($AC942:$AC945,"S", "")))</f>
        <v>0</v>
      </c>
      <c r="AP942" s="233">
        <f>SUMPRODUCT(LEN($M942:$AA945)-LEN(SUBSTITUTE($M942:$AA945,"F", "")))</f>
        <v>2</v>
      </c>
      <c r="AQ942" s="239">
        <f>SUMPRODUCT(LEN($AD942:$AD945)-LEN(SUBSTITUTE($AD942:$AD945,"F", "")))</f>
        <v>0</v>
      </c>
      <c r="AR942" s="230">
        <f>SUMPRODUCT(LEN($AC942:$AC945)-LEN(SUBSTITUTE($AC942:$AC945,"F", "")))</f>
        <v>0</v>
      </c>
      <c r="AS942" s="233">
        <f>SUMPRODUCT(LEN($M942:$AA945)-LEN(SUBSTITUTE($M942:$AA945,"G", "")))</f>
        <v>6</v>
      </c>
      <c r="AT942" s="239">
        <f>SUMPRODUCT(LEN($AD942:$AD945)-LEN(SUBSTITUTE($AD942:$AD945,"G", "")))</f>
        <v>0</v>
      </c>
      <c r="AU942" s="230">
        <f>SUMPRODUCT(LEN($AC942:$AC945)-LEN(SUBSTITUTE($AC942:$AC945,"G", "")))</f>
        <v>0</v>
      </c>
      <c r="AV942" s="233">
        <f>SUMPRODUCT(LEN($L942:$AA945)-LEN(SUBSTITUTE($L942:$AA945,"M", "")))</f>
        <v>0</v>
      </c>
      <c r="AW942" s="236">
        <f>SUMPRODUCT(LEN($AD942:$AD945)-LEN(SUBSTITUTE($AD942:$AD945,"M", "")))</f>
        <v>0</v>
      </c>
      <c r="AX942" s="269">
        <f>SUMPRODUCT(LEN($AC942:$AC945)-LEN(SUBSTITUTE($AC942:$AC945,"M", "")))</f>
        <v>0</v>
      </c>
      <c r="AY942" s="291">
        <f>SUMPRODUCT(LEN($AE942:$AE945)-LEN(SUBSTITUTE($AE942:$AE945,"S", "")))</f>
        <v>0</v>
      </c>
      <c r="AZ942" s="227">
        <f>SUMPRODUCT(LEN($AE942:$AE945)-LEN(SUBSTITUTE($AE942:$AE945,"F", "")))</f>
        <v>0</v>
      </c>
      <c r="BA942" s="227">
        <f>SUMPRODUCT(LEN($AE942:$AE945)-LEN(SUBSTITUTE($AE942:$AE945,"G", "")))</f>
        <v>0</v>
      </c>
      <c r="BB942" s="294">
        <f>SUMPRODUCT(LEN($AE942:$AE945)-LEN(SUBSTITUTE($AE942:$AE945,"M", "")))</f>
        <v>0</v>
      </c>
    </row>
    <row r="943" spans="2:62" ht="28.15" customHeight="1" thickBot="1" x14ac:dyDescent="0.25">
      <c r="B943" s="30"/>
      <c r="C943" s="243"/>
      <c r="D943" s="36"/>
      <c r="E943" s="35"/>
      <c r="F943" s="35"/>
      <c r="G943" s="34"/>
      <c r="H943" s="224"/>
      <c r="I943" s="247"/>
      <c r="J943" s="247"/>
      <c r="K943" s="247"/>
      <c r="L943" s="33" t="s">
        <v>123</v>
      </c>
      <c r="M943" s="32" t="s">
        <v>132</v>
      </c>
      <c r="N943" s="33" t="s">
        <v>122</v>
      </c>
      <c r="O943" s="32" t="s">
        <v>186</v>
      </c>
      <c r="P943" s="33" t="s">
        <v>120</v>
      </c>
      <c r="Q943" s="32" t="s">
        <v>186</v>
      </c>
      <c r="R943" s="33" t="s">
        <v>119</v>
      </c>
      <c r="S943" s="32" t="s">
        <v>376</v>
      </c>
      <c r="T943" s="33" t="s">
        <v>118</v>
      </c>
      <c r="U943" s="32" t="s">
        <v>195</v>
      </c>
      <c r="V943" s="33" t="s">
        <v>117</v>
      </c>
      <c r="W943" s="32" t="s">
        <v>113</v>
      </c>
      <c r="X943" s="33" t="s">
        <v>116</v>
      </c>
      <c r="Y943" s="32"/>
      <c r="Z943" s="33" t="s">
        <v>115</v>
      </c>
      <c r="AA943" s="32"/>
      <c r="AB943" s="31"/>
      <c r="AC943" s="32"/>
      <c r="AD943" s="31"/>
      <c r="AE943" s="23"/>
      <c r="AF943" s="251"/>
      <c r="AG943" s="251"/>
      <c r="AH943" s="22"/>
      <c r="AI943" s="11"/>
      <c r="AJ943" s="265"/>
      <c r="AK943" s="267"/>
      <c r="AL943" s="263"/>
      <c r="AM943" s="265"/>
      <c r="AN943" s="267"/>
      <c r="AO943" s="263"/>
      <c r="AP943" s="265"/>
      <c r="AQ943" s="267"/>
      <c r="AR943" s="263"/>
      <c r="AS943" s="265"/>
      <c r="AT943" s="267"/>
      <c r="AU943" s="263"/>
      <c r="AV943" s="265"/>
      <c r="AW943" s="275"/>
      <c r="AX943" s="270"/>
      <c r="AY943" s="292"/>
      <c r="AZ943" s="228"/>
      <c r="BA943" s="228"/>
      <c r="BB943" s="295"/>
    </row>
    <row r="944" spans="2:62" ht="28.15" customHeight="1" x14ac:dyDescent="0.2">
      <c r="B944" s="30"/>
      <c r="C944" s="244"/>
      <c r="D944" s="29"/>
      <c r="E944" s="28"/>
      <c r="F944" s="28"/>
      <c r="G944" s="27"/>
      <c r="H944" s="225">
        <v>236</v>
      </c>
      <c r="I944" s="248"/>
      <c r="J944" s="248"/>
      <c r="K944" s="248"/>
      <c r="L944" s="26" t="s">
        <v>114</v>
      </c>
      <c r="M944" s="25" t="s">
        <v>132</v>
      </c>
      <c r="N944" s="26" t="s">
        <v>112</v>
      </c>
      <c r="O944" s="25" t="s">
        <v>484</v>
      </c>
      <c r="P944" s="26" t="s">
        <v>111</v>
      </c>
      <c r="Q944" s="25" t="s">
        <v>382</v>
      </c>
      <c r="R944" s="26" t="s">
        <v>110</v>
      </c>
      <c r="S944" s="25" t="s">
        <v>186</v>
      </c>
      <c r="T944" s="26" t="s">
        <v>109</v>
      </c>
      <c r="U944" s="25" t="s">
        <v>187</v>
      </c>
      <c r="V944" s="26" t="s">
        <v>108</v>
      </c>
      <c r="W944" s="25" t="s">
        <v>121</v>
      </c>
      <c r="X944" s="26" t="s">
        <v>107</v>
      </c>
      <c r="Y944" s="25"/>
      <c r="Z944" s="26" t="s">
        <v>106</v>
      </c>
      <c r="AA944" s="25"/>
      <c r="AB944" s="24"/>
      <c r="AC944" s="25"/>
      <c r="AD944" s="24"/>
      <c r="AE944" s="23"/>
      <c r="AF944" s="251"/>
      <c r="AG944" s="251"/>
      <c r="AH944" s="22"/>
      <c r="AI944" s="11"/>
      <c r="AJ944" s="265"/>
      <c r="AK944" s="267"/>
      <c r="AL944" s="263"/>
      <c r="AM944" s="265"/>
      <c r="AN944" s="267"/>
      <c r="AO944" s="263"/>
      <c r="AP944" s="265"/>
      <c r="AQ944" s="267"/>
      <c r="AR944" s="263"/>
      <c r="AS944" s="265"/>
      <c r="AT944" s="267"/>
      <c r="AU944" s="263"/>
      <c r="AV944" s="265"/>
      <c r="AW944" s="275"/>
      <c r="AX944" s="270"/>
      <c r="AY944" s="292"/>
      <c r="AZ944" s="228"/>
      <c r="BA944" s="228"/>
      <c r="BB944" s="295"/>
    </row>
    <row r="945" spans="2:62" ht="28.15" customHeight="1" thickBot="1" x14ac:dyDescent="0.25">
      <c r="B945" s="30"/>
      <c r="C945" s="253"/>
      <c r="D945" s="51"/>
      <c r="E945" s="50"/>
      <c r="F945" s="50"/>
      <c r="G945" s="49"/>
      <c r="H945" s="226"/>
      <c r="I945" s="254"/>
      <c r="J945" s="254"/>
      <c r="K945" s="254"/>
      <c r="L945" s="48" t="s">
        <v>105</v>
      </c>
      <c r="M945" s="47" t="s">
        <v>389</v>
      </c>
      <c r="N945" s="48" t="s">
        <v>103</v>
      </c>
      <c r="O945" s="47" t="s">
        <v>452</v>
      </c>
      <c r="P945" s="48" t="s">
        <v>102</v>
      </c>
      <c r="Q945" s="47" t="s">
        <v>382</v>
      </c>
      <c r="R945" s="48" t="s">
        <v>101</v>
      </c>
      <c r="S945" s="47" t="s">
        <v>458</v>
      </c>
      <c r="T945" s="48">
        <v>20</v>
      </c>
      <c r="U945" s="47" t="s">
        <v>113</v>
      </c>
      <c r="V945" s="48" t="s">
        <v>100</v>
      </c>
      <c r="W945" s="47" t="s">
        <v>121</v>
      </c>
      <c r="X945" s="48" t="s">
        <v>99</v>
      </c>
      <c r="Y945" s="47"/>
      <c r="Z945" s="48" t="s">
        <v>98</v>
      </c>
      <c r="AA945" s="47"/>
      <c r="AB945" s="16"/>
      <c r="AC945" s="47"/>
      <c r="AD945" s="16"/>
      <c r="AE945" s="46"/>
      <c r="AF945" s="255"/>
      <c r="AG945" s="255"/>
      <c r="AH945" s="45"/>
      <c r="AI945" s="11"/>
      <c r="AJ945" s="266"/>
      <c r="AK945" s="268"/>
      <c r="AL945" s="264"/>
      <c r="AM945" s="266"/>
      <c r="AN945" s="268"/>
      <c r="AO945" s="264"/>
      <c r="AP945" s="266"/>
      <c r="AQ945" s="268"/>
      <c r="AR945" s="264"/>
      <c r="AS945" s="266"/>
      <c r="AT945" s="268"/>
      <c r="AU945" s="264"/>
      <c r="AV945" s="266"/>
      <c r="AW945" s="276"/>
      <c r="AX945" s="271"/>
      <c r="AY945" s="293"/>
      <c r="AZ945" s="229"/>
      <c r="BA945" s="229"/>
      <c r="BB945" s="296"/>
    </row>
    <row r="946" spans="2:62" ht="28.15" customHeight="1" x14ac:dyDescent="0.2">
      <c r="B946" s="30"/>
      <c r="C946" s="242">
        <v>2</v>
      </c>
      <c r="D946" s="44"/>
      <c r="E946" s="43"/>
      <c r="F946" s="43"/>
      <c r="G946" s="42"/>
      <c r="H946" s="223"/>
      <c r="I946" s="246"/>
      <c r="J946" s="246"/>
      <c r="K946" s="246"/>
      <c r="L946" s="41" t="s">
        <v>133</v>
      </c>
      <c r="M946" s="40"/>
      <c r="N946" s="41" t="s">
        <v>131</v>
      </c>
      <c r="O946" s="40"/>
      <c r="P946" s="41" t="s">
        <v>130</v>
      </c>
      <c r="Q946" s="40"/>
      <c r="R946" s="41" t="s">
        <v>129</v>
      </c>
      <c r="S946" s="40"/>
      <c r="T946" s="41" t="s">
        <v>128</v>
      </c>
      <c r="U946" s="40"/>
      <c r="V946" s="41" t="s">
        <v>127</v>
      </c>
      <c r="W946" s="40"/>
      <c r="X946" s="41" t="s">
        <v>126</v>
      </c>
      <c r="Y946" s="40"/>
      <c r="Z946" s="41" t="s">
        <v>125</v>
      </c>
      <c r="AA946" s="40"/>
      <c r="AB946" s="39"/>
      <c r="AC946" s="40"/>
      <c r="AD946" s="39"/>
      <c r="AE946" s="38"/>
      <c r="AF946" s="250"/>
      <c r="AG946" s="250"/>
      <c r="AH946" s="37"/>
      <c r="AI946" s="11"/>
      <c r="AJ946" s="233">
        <f>SUMPRODUCT(LEN($M946:$AA949)-LEN(SUBSTITUTE($M946:$AA949,"A", "")))</f>
        <v>0</v>
      </c>
      <c r="AK946" s="239">
        <f>SUMPRODUCT(LEN($AD946:$AD949)-LEN(SUBSTITUTE($AD946:$AD949,"A", "")))</f>
        <v>0</v>
      </c>
      <c r="AL946" s="230">
        <f>SUMPRODUCT(LEN($AC946:$AC949)-LEN(SUBSTITUTE($AC946:$AC949,"A", "")))</f>
        <v>0</v>
      </c>
      <c r="AM946" s="233">
        <f>SUMPRODUCT(LEN($M946:$AA949)-LEN(SUBSTITUTE($M946:$AA949,"S", "")))</f>
        <v>0</v>
      </c>
      <c r="AN946" s="239">
        <f>SUMPRODUCT(LEN($AD946:$AD949)-LEN(SUBSTITUTE($AD946:$AD949,"S", "")))</f>
        <v>0</v>
      </c>
      <c r="AO946" s="230">
        <f>SUMPRODUCT(LEN($AC946:$AC949)-LEN(SUBSTITUTE($AC946:$AC949,"S", "")))</f>
        <v>0</v>
      </c>
      <c r="AP946" s="233">
        <f>SUMPRODUCT(LEN($M946:$AA949)-LEN(SUBSTITUTE($M946:$AA949,"F", "")))</f>
        <v>0</v>
      </c>
      <c r="AQ946" s="239">
        <f>SUMPRODUCT(LEN($AD946:$AD949)-LEN(SUBSTITUTE($AD946:$AD949,"F", "")))</f>
        <v>0</v>
      </c>
      <c r="AR946" s="230">
        <f>SUMPRODUCT(LEN($AC946:$AC949)-LEN(SUBSTITUTE($AC946:$AC949,"F", "")))</f>
        <v>0</v>
      </c>
      <c r="AS946" s="233">
        <f>SUMPRODUCT(LEN($M946:$AA949)-LEN(SUBSTITUTE($M946:$AA949,"G", "")))</f>
        <v>0</v>
      </c>
      <c r="AT946" s="239">
        <f>SUMPRODUCT(LEN($AD946:$AD949)-LEN(SUBSTITUTE($AD946:$AD949,"G", "")))</f>
        <v>0</v>
      </c>
      <c r="AU946" s="230">
        <f>SUMPRODUCT(LEN($AC946:$AC949)-LEN(SUBSTITUTE($AC946:$AC949,"G", "")))</f>
        <v>0</v>
      </c>
      <c r="AV946" s="233">
        <f>SUMPRODUCT(LEN($L946:$AA949)-LEN(SUBSTITUTE($L946:$AA949,"M", "")))</f>
        <v>0</v>
      </c>
      <c r="AW946" s="236">
        <f>SUMPRODUCT(LEN($AD946:$AD949)-LEN(SUBSTITUTE($AD946:$AD949,"M", "")))</f>
        <v>0</v>
      </c>
      <c r="AX946" s="269">
        <f>SUMPRODUCT(LEN($AC946:$AC949)-LEN(SUBSTITUTE($AC946:$AC949,"M", "")))</f>
        <v>0</v>
      </c>
      <c r="AY946" s="291">
        <f>SUMPRODUCT(LEN($AE946:$AE949)-LEN(SUBSTITUTE($AE946:$AE949,"S", "")))</f>
        <v>0</v>
      </c>
      <c r="AZ946" s="227">
        <f>SUMPRODUCT(LEN($AE946:$AE949)-LEN(SUBSTITUTE($AE946:$AE949,"F", "")))</f>
        <v>0</v>
      </c>
      <c r="BA946" s="227">
        <f>SUMPRODUCT(LEN($AE946:$AE949)-LEN(SUBSTITUTE($AE946:$AE949,"G", "")))</f>
        <v>0</v>
      </c>
      <c r="BB946" s="294">
        <f>SUMPRODUCT(LEN($AE946:$AE949)-LEN(SUBSTITUTE($AE946:$AE949,"M", "")))</f>
        <v>0</v>
      </c>
    </row>
    <row r="947" spans="2:62" ht="28.15" customHeight="1" thickBot="1" x14ac:dyDescent="0.25">
      <c r="B947" s="30"/>
      <c r="C947" s="243"/>
      <c r="D947" s="36"/>
      <c r="E947" s="35"/>
      <c r="F947" s="35"/>
      <c r="G947" s="34"/>
      <c r="H947" s="224"/>
      <c r="I947" s="247"/>
      <c r="J947" s="247"/>
      <c r="K947" s="247"/>
      <c r="L947" s="33" t="s">
        <v>123</v>
      </c>
      <c r="M947" s="32"/>
      <c r="N947" s="33" t="s">
        <v>122</v>
      </c>
      <c r="O947" s="32"/>
      <c r="P947" s="33" t="s">
        <v>120</v>
      </c>
      <c r="Q947" s="32"/>
      <c r="R947" s="33" t="s">
        <v>119</v>
      </c>
      <c r="S947" s="32"/>
      <c r="T947" s="33" t="s">
        <v>118</v>
      </c>
      <c r="U947" s="32"/>
      <c r="V947" s="33" t="s">
        <v>117</v>
      </c>
      <c r="W947" s="32"/>
      <c r="X947" s="33" t="s">
        <v>116</v>
      </c>
      <c r="Y947" s="32"/>
      <c r="Z947" s="33" t="s">
        <v>115</v>
      </c>
      <c r="AA947" s="32"/>
      <c r="AB947" s="31"/>
      <c r="AC947" s="32"/>
      <c r="AD947" s="31"/>
      <c r="AE947" s="23"/>
      <c r="AF947" s="251"/>
      <c r="AG947" s="251"/>
      <c r="AH947" s="22"/>
      <c r="AI947" s="11"/>
      <c r="AJ947" s="265"/>
      <c r="AK947" s="267"/>
      <c r="AL947" s="263"/>
      <c r="AM947" s="265"/>
      <c r="AN947" s="267"/>
      <c r="AO947" s="263"/>
      <c r="AP947" s="265"/>
      <c r="AQ947" s="267"/>
      <c r="AR947" s="263"/>
      <c r="AS947" s="265"/>
      <c r="AT947" s="267"/>
      <c r="AU947" s="263"/>
      <c r="AV947" s="265"/>
      <c r="AW947" s="275"/>
      <c r="AX947" s="270"/>
      <c r="AY947" s="292"/>
      <c r="AZ947" s="228"/>
      <c r="BA947" s="228"/>
      <c r="BB947" s="295"/>
    </row>
    <row r="948" spans="2:62" ht="28.15" customHeight="1" x14ac:dyDescent="0.2">
      <c r="B948" s="30"/>
      <c r="C948" s="244"/>
      <c r="D948" s="29"/>
      <c r="E948" s="28"/>
      <c r="F948" s="28"/>
      <c r="G948" s="27"/>
      <c r="H948" s="225"/>
      <c r="I948" s="248"/>
      <c r="J948" s="248"/>
      <c r="K948" s="248"/>
      <c r="L948" s="26" t="s">
        <v>114</v>
      </c>
      <c r="M948" s="25"/>
      <c r="N948" s="26" t="s">
        <v>112</v>
      </c>
      <c r="O948" s="25"/>
      <c r="P948" s="26" t="s">
        <v>111</v>
      </c>
      <c r="Q948" s="25"/>
      <c r="R948" s="26" t="s">
        <v>110</v>
      </c>
      <c r="S948" s="25"/>
      <c r="T948" s="26" t="s">
        <v>109</v>
      </c>
      <c r="U948" s="25"/>
      <c r="V948" s="26" t="s">
        <v>108</v>
      </c>
      <c r="W948" s="25"/>
      <c r="X948" s="26" t="s">
        <v>107</v>
      </c>
      <c r="Y948" s="25"/>
      <c r="Z948" s="26" t="s">
        <v>106</v>
      </c>
      <c r="AA948" s="25"/>
      <c r="AB948" s="24"/>
      <c r="AC948" s="25"/>
      <c r="AD948" s="24"/>
      <c r="AE948" s="23"/>
      <c r="AF948" s="251"/>
      <c r="AG948" s="251"/>
      <c r="AH948" s="22"/>
      <c r="AI948" s="11"/>
      <c r="AJ948" s="265"/>
      <c r="AK948" s="267"/>
      <c r="AL948" s="263"/>
      <c r="AM948" s="265"/>
      <c r="AN948" s="267"/>
      <c r="AO948" s="263"/>
      <c r="AP948" s="265"/>
      <c r="AQ948" s="267"/>
      <c r="AR948" s="263"/>
      <c r="AS948" s="265"/>
      <c r="AT948" s="267"/>
      <c r="AU948" s="263"/>
      <c r="AV948" s="265"/>
      <c r="AW948" s="275"/>
      <c r="AX948" s="270"/>
      <c r="AY948" s="292"/>
      <c r="AZ948" s="228"/>
      <c r="BA948" s="228"/>
      <c r="BB948" s="295"/>
    </row>
    <row r="949" spans="2:62" ht="28.15" customHeight="1" thickBot="1" x14ac:dyDescent="0.25">
      <c r="B949" s="30"/>
      <c r="C949" s="253"/>
      <c r="D949" s="51"/>
      <c r="E949" s="50"/>
      <c r="F949" s="50"/>
      <c r="G949" s="49"/>
      <c r="H949" s="226"/>
      <c r="I949" s="254"/>
      <c r="J949" s="254"/>
      <c r="K949" s="254"/>
      <c r="L949" s="48" t="s">
        <v>105</v>
      </c>
      <c r="M949" s="47"/>
      <c r="N949" s="48" t="s">
        <v>103</v>
      </c>
      <c r="O949" s="47"/>
      <c r="P949" s="48" t="s">
        <v>102</v>
      </c>
      <c r="Q949" s="47"/>
      <c r="R949" s="48" t="s">
        <v>101</v>
      </c>
      <c r="S949" s="47"/>
      <c r="T949" s="48">
        <v>20</v>
      </c>
      <c r="U949" s="47"/>
      <c r="V949" s="48" t="s">
        <v>100</v>
      </c>
      <c r="W949" s="47"/>
      <c r="X949" s="48" t="s">
        <v>99</v>
      </c>
      <c r="Y949" s="47"/>
      <c r="Z949" s="48" t="s">
        <v>98</v>
      </c>
      <c r="AA949" s="47"/>
      <c r="AB949" s="16"/>
      <c r="AC949" s="47"/>
      <c r="AD949" s="16"/>
      <c r="AE949" s="46"/>
      <c r="AF949" s="255"/>
      <c r="AG949" s="255"/>
      <c r="AH949" s="45"/>
      <c r="AI949" s="11"/>
      <c r="AJ949" s="266"/>
      <c r="AK949" s="268"/>
      <c r="AL949" s="264"/>
      <c r="AM949" s="266"/>
      <c r="AN949" s="268"/>
      <c r="AO949" s="264"/>
      <c r="AP949" s="266"/>
      <c r="AQ949" s="268"/>
      <c r="AR949" s="264"/>
      <c r="AS949" s="266"/>
      <c r="AT949" s="268"/>
      <c r="AU949" s="264"/>
      <c r="AV949" s="266"/>
      <c r="AW949" s="276"/>
      <c r="AX949" s="271"/>
      <c r="AY949" s="293"/>
      <c r="AZ949" s="229"/>
      <c r="BA949" s="229"/>
      <c r="BB949" s="296"/>
    </row>
    <row r="950" spans="2:62" ht="28.15" customHeight="1" x14ac:dyDescent="0.2">
      <c r="B950" s="30"/>
      <c r="C950" s="242">
        <v>3</v>
      </c>
      <c r="D950" s="44"/>
      <c r="E950" s="43"/>
      <c r="F950" s="43"/>
      <c r="G950" s="42"/>
      <c r="H950" s="223"/>
      <c r="I950" s="246"/>
      <c r="J950" s="246"/>
      <c r="K950" s="246"/>
      <c r="L950" s="41" t="s">
        <v>133</v>
      </c>
      <c r="M950" s="40"/>
      <c r="N950" s="41" t="s">
        <v>131</v>
      </c>
      <c r="O950" s="40"/>
      <c r="P950" s="41" t="s">
        <v>130</v>
      </c>
      <c r="Q950" s="40"/>
      <c r="R950" s="41" t="s">
        <v>129</v>
      </c>
      <c r="S950" s="40"/>
      <c r="T950" s="41" t="s">
        <v>128</v>
      </c>
      <c r="U950" s="40"/>
      <c r="V950" s="41" t="s">
        <v>127</v>
      </c>
      <c r="W950" s="40"/>
      <c r="X950" s="41" t="s">
        <v>126</v>
      </c>
      <c r="Y950" s="40"/>
      <c r="Z950" s="41" t="s">
        <v>125</v>
      </c>
      <c r="AA950" s="40"/>
      <c r="AB950" s="39"/>
      <c r="AC950" s="40"/>
      <c r="AD950" s="39"/>
      <c r="AE950" s="38"/>
      <c r="AF950" s="250"/>
      <c r="AG950" s="250"/>
      <c r="AH950" s="37"/>
      <c r="AI950" s="11"/>
      <c r="AJ950" s="233">
        <f>SUMPRODUCT(LEN($M950:$AA953)-LEN(SUBSTITUTE($M950:$AA953,"A", "")))</f>
        <v>0</v>
      </c>
      <c r="AK950" s="239">
        <f>SUMPRODUCT(LEN($AD950:$AD953)-LEN(SUBSTITUTE($AD950:$AD953,"A", "")))</f>
        <v>0</v>
      </c>
      <c r="AL950" s="230">
        <f>SUMPRODUCT(LEN($AC950:$AC953)-LEN(SUBSTITUTE($AC950:$AC953,"A", "")))</f>
        <v>0</v>
      </c>
      <c r="AM950" s="233">
        <f>SUMPRODUCT(LEN($M950:$AA953)-LEN(SUBSTITUTE($M950:$AA953,"S", "")))</f>
        <v>0</v>
      </c>
      <c r="AN950" s="239">
        <f>SUMPRODUCT(LEN($AD950:$AD953)-LEN(SUBSTITUTE($AD950:$AD953,"S", "")))</f>
        <v>0</v>
      </c>
      <c r="AO950" s="230">
        <f>SUMPRODUCT(LEN($AC950:$AC953)-LEN(SUBSTITUTE($AC950:$AC953,"S", "")))</f>
        <v>0</v>
      </c>
      <c r="AP950" s="233">
        <f>SUMPRODUCT(LEN($M950:$AA953)-LEN(SUBSTITUTE($M950:$AA953,"F", "")))</f>
        <v>0</v>
      </c>
      <c r="AQ950" s="239">
        <f>SUMPRODUCT(LEN($AD950:$AD953)-LEN(SUBSTITUTE($AD950:$AD953,"F", "")))</f>
        <v>0</v>
      </c>
      <c r="AR950" s="230">
        <f>SUMPRODUCT(LEN($AC950:$AC953)-LEN(SUBSTITUTE($AC950:$AC953,"F", "")))</f>
        <v>0</v>
      </c>
      <c r="AS950" s="233">
        <f>SUMPRODUCT(LEN($M950:$AA953)-LEN(SUBSTITUTE($M950:$AA953,"G", "")))</f>
        <v>0</v>
      </c>
      <c r="AT950" s="239">
        <f>SUMPRODUCT(LEN($AD950:$AD953)-LEN(SUBSTITUTE($AD950:$AD953,"G", "")))</f>
        <v>0</v>
      </c>
      <c r="AU950" s="230">
        <f>SUMPRODUCT(LEN($AC950:$AC953)-LEN(SUBSTITUTE($AC950:$AC953,"G", "")))</f>
        <v>0</v>
      </c>
      <c r="AV950" s="233">
        <f>SUMPRODUCT(LEN($L950:$AA953)-LEN(SUBSTITUTE($L950:$AA953,"M", "")))</f>
        <v>0</v>
      </c>
      <c r="AW950" s="236">
        <f>SUMPRODUCT(LEN($AD950:$AD953)-LEN(SUBSTITUTE($AD950:$AD953,"M", "")))</f>
        <v>0</v>
      </c>
      <c r="AX950" s="269">
        <f>SUMPRODUCT(LEN($AC950:$AC953)-LEN(SUBSTITUTE($AC950:$AC953,"M", "")))</f>
        <v>0</v>
      </c>
      <c r="AY950" s="291">
        <f>SUMPRODUCT(LEN($AE950:$AE953)-LEN(SUBSTITUTE($AE950:$AE953,"S", "")))</f>
        <v>0</v>
      </c>
      <c r="AZ950" s="227">
        <f>SUMPRODUCT(LEN($AE950:$AE953)-LEN(SUBSTITUTE($AE950:$AE953,"F", "")))</f>
        <v>0</v>
      </c>
      <c r="BA950" s="227">
        <f>SUMPRODUCT(LEN($AE950:$AE953)-LEN(SUBSTITUTE($AE950:$AE953,"G", "")))</f>
        <v>0</v>
      </c>
      <c r="BB950" s="294">
        <f>SUMPRODUCT(LEN($AE950:$AE953)-LEN(SUBSTITUTE($AE950:$AE953,"M", "")))</f>
        <v>0</v>
      </c>
    </row>
    <row r="951" spans="2:62" ht="28.15" customHeight="1" thickBot="1" x14ac:dyDescent="0.25">
      <c r="B951" s="30"/>
      <c r="C951" s="243"/>
      <c r="D951" s="36"/>
      <c r="E951" s="35"/>
      <c r="F951" s="35"/>
      <c r="G951" s="34"/>
      <c r="H951" s="224"/>
      <c r="I951" s="247"/>
      <c r="J951" s="247"/>
      <c r="K951" s="247"/>
      <c r="L951" s="33" t="s">
        <v>123</v>
      </c>
      <c r="M951" s="32"/>
      <c r="N951" s="33" t="s">
        <v>122</v>
      </c>
      <c r="O951" s="32"/>
      <c r="P951" s="33" t="s">
        <v>120</v>
      </c>
      <c r="Q951" s="32"/>
      <c r="R951" s="33" t="s">
        <v>119</v>
      </c>
      <c r="S951" s="32"/>
      <c r="T951" s="33" t="s">
        <v>118</v>
      </c>
      <c r="U951" s="32"/>
      <c r="V951" s="33" t="s">
        <v>117</v>
      </c>
      <c r="W951" s="32"/>
      <c r="X951" s="33" t="s">
        <v>116</v>
      </c>
      <c r="Y951" s="32"/>
      <c r="Z951" s="33" t="s">
        <v>115</v>
      </c>
      <c r="AA951" s="32"/>
      <c r="AB951" s="31"/>
      <c r="AC951" s="32"/>
      <c r="AD951" s="31"/>
      <c r="AE951" s="23"/>
      <c r="AF951" s="251"/>
      <c r="AG951" s="251"/>
      <c r="AH951" s="22"/>
      <c r="AI951" s="11"/>
      <c r="AJ951" s="265"/>
      <c r="AK951" s="267"/>
      <c r="AL951" s="263"/>
      <c r="AM951" s="265"/>
      <c r="AN951" s="267"/>
      <c r="AO951" s="263"/>
      <c r="AP951" s="265"/>
      <c r="AQ951" s="267"/>
      <c r="AR951" s="263"/>
      <c r="AS951" s="265"/>
      <c r="AT951" s="267"/>
      <c r="AU951" s="263"/>
      <c r="AV951" s="265"/>
      <c r="AW951" s="275"/>
      <c r="AX951" s="270"/>
      <c r="AY951" s="292"/>
      <c r="AZ951" s="228"/>
      <c r="BA951" s="228"/>
      <c r="BB951" s="295"/>
    </row>
    <row r="952" spans="2:62" ht="28.15" customHeight="1" x14ac:dyDescent="0.2">
      <c r="B952" s="30"/>
      <c r="C952" s="244"/>
      <c r="D952" s="29"/>
      <c r="E952" s="28"/>
      <c r="F952" s="28"/>
      <c r="G952" s="27"/>
      <c r="H952" s="225"/>
      <c r="I952" s="248"/>
      <c r="J952" s="248"/>
      <c r="K952" s="248"/>
      <c r="L952" s="26" t="s">
        <v>114</v>
      </c>
      <c r="M952" s="25"/>
      <c r="N952" s="26" t="s">
        <v>112</v>
      </c>
      <c r="O952" s="25"/>
      <c r="P952" s="26" t="s">
        <v>111</v>
      </c>
      <c r="Q952" s="25"/>
      <c r="R952" s="26" t="s">
        <v>110</v>
      </c>
      <c r="S952" s="25"/>
      <c r="T952" s="26" t="s">
        <v>109</v>
      </c>
      <c r="U952" s="25"/>
      <c r="V952" s="26" t="s">
        <v>108</v>
      </c>
      <c r="W952" s="25"/>
      <c r="X952" s="26" t="s">
        <v>107</v>
      </c>
      <c r="Y952" s="25"/>
      <c r="Z952" s="26" t="s">
        <v>106</v>
      </c>
      <c r="AA952" s="25"/>
      <c r="AB952" s="24"/>
      <c r="AC952" s="25"/>
      <c r="AD952" s="24"/>
      <c r="AE952" s="23"/>
      <c r="AF952" s="251"/>
      <c r="AG952" s="251"/>
      <c r="AH952" s="22"/>
      <c r="AI952" s="11"/>
      <c r="AJ952" s="265"/>
      <c r="AK952" s="267"/>
      <c r="AL952" s="263"/>
      <c r="AM952" s="265"/>
      <c r="AN952" s="267"/>
      <c r="AO952" s="263"/>
      <c r="AP952" s="265"/>
      <c r="AQ952" s="267"/>
      <c r="AR952" s="263"/>
      <c r="AS952" s="265"/>
      <c r="AT952" s="267"/>
      <c r="AU952" s="263"/>
      <c r="AV952" s="265"/>
      <c r="AW952" s="275"/>
      <c r="AX952" s="270"/>
      <c r="AY952" s="292"/>
      <c r="AZ952" s="228"/>
      <c r="BA952" s="228"/>
      <c r="BB952" s="295"/>
    </row>
    <row r="953" spans="2:62" ht="28.15" customHeight="1" thickBot="1" x14ac:dyDescent="0.25">
      <c r="B953" s="21"/>
      <c r="C953" s="245"/>
      <c r="D953" s="20"/>
      <c r="E953" s="19"/>
      <c r="F953" s="19"/>
      <c r="G953" s="18"/>
      <c r="H953" s="226"/>
      <c r="I953" s="249"/>
      <c r="J953" s="249"/>
      <c r="K953" s="249"/>
      <c r="L953" s="17" t="s">
        <v>105</v>
      </c>
      <c r="M953" s="15"/>
      <c r="N953" s="17" t="s">
        <v>103</v>
      </c>
      <c r="O953" s="15"/>
      <c r="P953" s="17" t="s">
        <v>102</v>
      </c>
      <c r="Q953" s="15"/>
      <c r="R953" s="17" t="s">
        <v>101</v>
      </c>
      <c r="S953" s="15"/>
      <c r="T953" s="17">
        <v>20</v>
      </c>
      <c r="U953" s="15"/>
      <c r="V953" s="17" t="s">
        <v>100</v>
      </c>
      <c r="W953" s="15"/>
      <c r="X953" s="17" t="s">
        <v>99</v>
      </c>
      <c r="Y953" s="15"/>
      <c r="Z953" s="17" t="s">
        <v>98</v>
      </c>
      <c r="AA953" s="15"/>
      <c r="AB953" s="16"/>
      <c r="AC953" s="15"/>
      <c r="AD953" s="14"/>
      <c r="AE953" s="13"/>
      <c r="AF953" s="252"/>
      <c r="AG953" s="252"/>
      <c r="AH953" s="12"/>
      <c r="AI953" s="11"/>
      <c r="AJ953" s="266"/>
      <c r="AK953" s="268"/>
      <c r="AL953" s="264"/>
      <c r="AM953" s="266"/>
      <c r="AN953" s="268"/>
      <c r="AO953" s="264"/>
      <c r="AP953" s="266"/>
      <c r="AQ953" s="268"/>
      <c r="AR953" s="264"/>
      <c r="AS953" s="266"/>
      <c r="AT953" s="268"/>
      <c r="AU953" s="264"/>
      <c r="AV953" s="266"/>
      <c r="AW953" s="276"/>
      <c r="AX953" s="271"/>
      <c r="AY953" s="293"/>
      <c r="AZ953" s="229"/>
      <c r="BA953" s="229"/>
      <c r="BB953" s="296"/>
    </row>
    <row r="954" spans="2:62" ht="85.9" customHeight="1" thickTop="1" thickBot="1" x14ac:dyDescent="0.35">
      <c r="B954" s="105" t="s">
        <v>174</v>
      </c>
      <c r="C954" s="95" t="s">
        <v>173</v>
      </c>
      <c r="D954" s="100" t="s">
        <v>172</v>
      </c>
      <c r="E954" s="104" t="s">
        <v>171</v>
      </c>
      <c r="F954" s="103"/>
      <c r="G954" s="102"/>
      <c r="H954" s="101" t="s">
        <v>170</v>
      </c>
      <c r="I954" s="100" t="s">
        <v>96</v>
      </c>
      <c r="J954" s="100" t="s">
        <v>169</v>
      </c>
      <c r="K954" s="100" t="s">
        <v>97</v>
      </c>
      <c r="L954" s="256" t="s">
        <v>168</v>
      </c>
      <c r="M954" s="262"/>
      <c r="N954" s="256" t="s">
        <v>167</v>
      </c>
      <c r="O954" s="262"/>
      <c r="P954" s="256" t="s">
        <v>167</v>
      </c>
      <c r="Q954" s="257"/>
      <c r="R954" s="256" t="s">
        <v>167</v>
      </c>
      <c r="S954" s="257"/>
      <c r="T954" s="256" t="s">
        <v>167</v>
      </c>
      <c r="U954" s="257"/>
      <c r="V954" s="256" t="s">
        <v>167</v>
      </c>
      <c r="W954" s="257"/>
      <c r="X954" s="256" t="s">
        <v>167</v>
      </c>
      <c r="Y954" s="257"/>
      <c r="Z954" s="256" t="s">
        <v>167</v>
      </c>
      <c r="AA954" s="257"/>
      <c r="AB954" s="261" t="s">
        <v>166</v>
      </c>
      <c r="AC954" s="257"/>
      <c r="AD954" s="101" t="s">
        <v>165</v>
      </c>
      <c r="AE954" s="101" t="s">
        <v>164</v>
      </c>
      <c r="AF954" s="100" t="s">
        <v>163</v>
      </c>
      <c r="AG954" s="100" t="s">
        <v>162</v>
      </c>
      <c r="AH954" s="99" t="s">
        <v>161</v>
      </c>
      <c r="AI954" s="98"/>
      <c r="AJ954" s="96" t="s">
        <v>160</v>
      </c>
      <c r="AK954" s="95" t="s">
        <v>159</v>
      </c>
      <c r="AL954" s="94" t="s">
        <v>158</v>
      </c>
      <c r="AM954" s="96" t="s">
        <v>157</v>
      </c>
      <c r="AN954" s="95" t="s">
        <v>156</v>
      </c>
      <c r="AO954" s="94" t="s">
        <v>155</v>
      </c>
      <c r="AP954" s="96" t="s">
        <v>154</v>
      </c>
      <c r="AQ954" s="95" t="s">
        <v>153</v>
      </c>
      <c r="AR954" s="97" t="s">
        <v>152</v>
      </c>
      <c r="AS954" s="96" t="s">
        <v>151</v>
      </c>
      <c r="AT954" s="95" t="s">
        <v>150</v>
      </c>
      <c r="AU954" s="94" t="s">
        <v>149</v>
      </c>
      <c r="AV954" s="96" t="s">
        <v>148</v>
      </c>
      <c r="AW954" s="95" t="s">
        <v>147</v>
      </c>
      <c r="AX954" s="94" t="s">
        <v>146</v>
      </c>
      <c r="AY954" s="93" t="s">
        <v>145</v>
      </c>
      <c r="AZ954" s="92" t="s">
        <v>144</v>
      </c>
      <c r="BA954" s="92" t="s">
        <v>143</v>
      </c>
      <c r="BB954" s="91" t="s">
        <v>142</v>
      </c>
    </row>
    <row r="955" spans="2:62" ht="48" thickBot="1" x14ac:dyDescent="0.3">
      <c r="B955" s="90" t="s">
        <v>141</v>
      </c>
      <c r="C955" s="89"/>
      <c r="D955" s="88"/>
      <c r="E955" s="258"/>
      <c r="F955" s="259"/>
      <c r="G955" s="260"/>
      <c r="H955" s="87" t="s">
        <v>140</v>
      </c>
      <c r="I955" s="86"/>
      <c r="J955" s="86"/>
      <c r="K955" s="85"/>
      <c r="L955" s="84"/>
      <c r="M955" s="81"/>
      <c r="N955" s="84"/>
      <c r="O955" s="81"/>
      <c r="P955" s="84"/>
      <c r="Q955" s="81"/>
      <c r="R955" s="84"/>
      <c r="S955" s="81"/>
      <c r="T955" s="84"/>
      <c r="U955" s="81"/>
      <c r="V955" s="84"/>
      <c r="W955" s="81"/>
      <c r="X955" s="84"/>
      <c r="Y955" s="81"/>
      <c r="Z955" s="84"/>
      <c r="AA955" s="83"/>
      <c r="AB955" s="82" t="s">
        <v>139</v>
      </c>
      <c r="AC955" s="81"/>
      <c r="AD955" s="81"/>
      <c r="AE955" s="81"/>
      <c r="AF955" s="80"/>
      <c r="AG955" s="80"/>
      <c r="AH955" s="60"/>
      <c r="AI955" s="79" t="s">
        <v>138</v>
      </c>
      <c r="AJ955" s="78">
        <f t="shared" ref="AJ955:BB955" si="126">SUM(AJ957:AJ968)</f>
        <v>57</v>
      </c>
      <c r="AK955" s="77">
        <f t="shared" si="126"/>
        <v>0</v>
      </c>
      <c r="AL955" s="76">
        <f t="shared" si="126"/>
        <v>0</v>
      </c>
      <c r="AM955" s="78">
        <f t="shared" si="126"/>
        <v>24</v>
      </c>
      <c r="AN955" s="77">
        <f t="shared" si="126"/>
        <v>0</v>
      </c>
      <c r="AO955" s="76">
        <f t="shared" si="126"/>
        <v>0</v>
      </c>
      <c r="AP955" s="78">
        <f t="shared" si="126"/>
        <v>1</v>
      </c>
      <c r="AQ955" s="77">
        <f t="shared" si="126"/>
        <v>0</v>
      </c>
      <c r="AR955" s="76">
        <f t="shared" si="126"/>
        <v>0</v>
      </c>
      <c r="AS955" s="78">
        <f t="shared" si="126"/>
        <v>7</v>
      </c>
      <c r="AT955" s="77">
        <f t="shared" si="126"/>
        <v>0</v>
      </c>
      <c r="AU955" s="76">
        <f t="shared" si="126"/>
        <v>0</v>
      </c>
      <c r="AV955" s="78">
        <f t="shared" si="126"/>
        <v>1</v>
      </c>
      <c r="AW955" s="77">
        <f t="shared" si="126"/>
        <v>0</v>
      </c>
      <c r="AX955" s="76">
        <f t="shared" si="126"/>
        <v>0</v>
      </c>
      <c r="AY955" s="75">
        <f t="shared" si="126"/>
        <v>0</v>
      </c>
      <c r="AZ955" s="74">
        <f t="shared" si="126"/>
        <v>0</v>
      </c>
      <c r="BA955" s="74">
        <f t="shared" si="126"/>
        <v>0</v>
      </c>
      <c r="BB955" s="73">
        <f t="shared" si="126"/>
        <v>0</v>
      </c>
      <c r="BC955" s="72" t="s">
        <v>137</v>
      </c>
      <c r="BF955" s="5">
        <f>SUM(AJ955:AL955)/$BG$5</f>
        <v>57</v>
      </c>
      <c r="BG955" s="5">
        <f>SUM(AM955:AO955,AY955)/$BG$5</f>
        <v>24</v>
      </c>
      <c r="BH955" s="5">
        <f>SUM(AP955:AR955,AZ955)/$BG$5</f>
        <v>1</v>
      </c>
      <c r="BI955" s="5">
        <f>SUM(AS955:AU955,BA955)/$BG$5</f>
        <v>7</v>
      </c>
      <c r="BJ955" s="5">
        <f>SUM(AV955:AX955,BB955)/$BG$5</f>
        <v>1</v>
      </c>
    </row>
    <row r="956" spans="2:62" ht="37.5" thickBot="1" x14ac:dyDescent="0.3">
      <c r="B956" s="71"/>
      <c r="C956" s="70"/>
      <c r="D956" s="69"/>
      <c r="E956" s="68"/>
      <c r="F956" s="68"/>
      <c r="G956" s="67"/>
      <c r="H956" s="66"/>
      <c r="I956" s="64"/>
      <c r="J956" s="64"/>
      <c r="K956" s="65"/>
      <c r="L956" s="64"/>
      <c r="M956" s="62"/>
      <c r="N956" s="64"/>
      <c r="O956" s="62"/>
      <c r="P956" s="64"/>
      <c r="Q956" s="62"/>
      <c r="R956" s="64"/>
      <c r="S956" s="62"/>
      <c r="T956" s="64"/>
      <c r="U956" s="62"/>
      <c r="V956" s="64"/>
      <c r="W956" s="62"/>
      <c r="X956" s="64"/>
      <c r="Y956" s="62"/>
      <c r="Z956" s="64"/>
      <c r="AA956" s="62"/>
      <c r="AB956" s="63"/>
      <c r="AC956" s="62"/>
      <c r="AD956" s="62"/>
      <c r="AE956" s="62"/>
      <c r="AF956" s="61"/>
      <c r="AG956" s="61"/>
      <c r="AH956" s="60"/>
      <c r="AI956" s="59" t="s">
        <v>136</v>
      </c>
      <c r="AJ956" s="214">
        <f t="shared" ref="AJ956:BB956" si="127">AJ955/1</f>
        <v>57</v>
      </c>
      <c r="AK956" s="213">
        <f t="shared" si="127"/>
        <v>0</v>
      </c>
      <c r="AL956" s="212">
        <f t="shared" si="127"/>
        <v>0</v>
      </c>
      <c r="AM956" s="214">
        <f t="shared" si="127"/>
        <v>24</v>
      </c>
      <c r="AN956" s="213">
        <f t="shared" si="127"/>
        <v>0</v>
      </c>
      <c r="AO956" s="212">
        <f t="shared" si="127"/>
        <v>0</v>
      </c>
      <c r="AP956" s="214">
        <f t="shared" si="127"/>
        <v>1</v>
      </c>
      <c r="AQ956" s="213">
        <f t="shared" si="127"/>
        <v>0</v>
      </c>
      <c r="AR956" s="212">
        <f t="shared" si="127"/>
        <v>0</v>
      </c>
      <c r="AS956" s="214">
        <f t="shared" si="127"/>
        <v>7</v>
      </c>
      <c r="AT956" s="213">
        <f t="shared" si="127"/>
        <v>0</v>
      </c>
      <c r="AU956" s="212">
        <f t="shared" si="127"/>
        <v>0</v>
      </c>
      <c r="AV956" s="214">
        <f t="shared" si="127"/>
        <v>1</v>
      </c>
      <c r="AW956" s="213">
        <f t="shared" si="127"/>
        <v>0</v>
      </c>
      <c r="AX956" s="212">
        <f t="shared" si="127"/>
        <v>0</v>
      </c>
      <c r="AY956" s="211">
        <f t="shared" si="127"/>
        <v>0</v>
      </c>
      <c r="AZ956" s="210">
        <f t="shared" si="127"/>
        <v>0</v>
      </c>
      <c r="BA956" s="210">
        <f t="shared" si="127"/>
        <v>0</v>
      </c>
      <c r="BB956" s="209">
        <f t="shared" si="127"/>
        <v>0</v>
      </c>
      <c r="BC956" s="52" t="s">
        <v>135</v>
      </c>
    </row>
    <row r="957" spans="2:62" ht="28.15" customHeight="1" x14ac:dyDescent="0.2">
      <c r="B957" s="30"/>
      <c r="C957" s="242">
        <v>1</v>
      </c>
      <c r="D957" s="44"/>
      <c r="E957" s="43"/>
      <c r="F957" s="43"/>
      <c r="G957" s="42"/>
      <c r="H957" s="223" t="s">
        <v>134</v>
      </c>
      <c r="I957" s="246">
        <v>165</v>
      </c>
      <c r="J957" s="246">
        <v>36</v>
      </c>
      <c r="K957" s="246">
        <v>8</v>
      </c>
      <c r="L957" s="41" t="s">
        <v>133</v>
      </c>
      <c r="M957" s="40" t="s">
        <v>104</v>
      </c>
      <c r="N957" s="41" t="s">
        <v>131</v>
      </c>
      <c r="O957" s="40" t="s">
        <v>104</v>
      </c>
      <c r="P957" s="41" t="s">
        <v>130</v>
      </c>
      <c r="Q957" s="40" t="s">
        <v>186</v>
      </c>
      <c r="R957" s="41" t="s">
        <v>129</v>
      </c>
      <c r="S957" s="40" t="s">
        <v>382</v>
      </c>
      <c r="T957" s="41" t="s">
        <v>128</v>
      </c>
      <c r="U957" s="40" t="s">
        <v>382</v>
      </c>
      <c r="V957" s="41" t="s">
        <v>127</v>
      </c>
      <c r="W957" s="40" t="s">
        <v>411</v>
      </c>
      <c r="X957" s="41" t="s">
        <v>126</v>
      </c>
      <c r="Y957" s="40" t="s">
        <v>113</v>
      </c>
      <c r="Z957" s="41" t="s">
        <v>125</v>
      </c>
      <c r="AA957" s="40"/>
      <c r="AB957" s="39"/>
      <c r="AC957" s="40"/>
      <c r="AD957" s="39"/>
      <c r="AE957" s="38"/>
      <c r="AF957" s="250">
        <v>6</v>
      </c>
      <c r="AG957" s="250"/>
      <c r="AH957" s="37"/>
      <c r="AI957" s="11"/>
      <c r="AJ957" s="233">
        <f>SUMPRODUCT(LEN($M957:$AA960)-LEN(SUBSTITUTE($M957:$AA960,"A", "")))</f>
        <v>57</v>
      </c>
      <c r="AK957" s="239">
        <f>SUMPRODUCT(LEN($AD957:$AD960)-LEN(SUBSTITUTE($AD957:$AD960,"A", "")))</f>
        <v>0</v>
      </c>
      <c r="AL957" s="230">
        <f>SUMPRODUCT(LEN($AC957:$AC960)-LEN(SUBSTITUTE($AC957:$AC960,"A", "")))</f>
        <v>0</v>
      </c>
      <c r="AM957" s="233">
        <f>SUMPRODUCT(LEN($M957:$AA960)-LEN(SUBSTITUTE($M957:$AA960,"S", "")))</f>
        <v>24</v>
      </c>
      <c r="AN957" s="239">
        <f>SUMPRODUCT(LEN($AD957:$AD960)-LEN(SUBSTITUTE($AD957:$AD960,"S", "")))</f>
        <v>0</v>
      </c>
      <c r="AO957" s="230">
        <f>SUMPRODUCT(LEN($AC957:$AC960)-LEN(SUBSTITUTE($AC957:$AC960,"S", "")))</f>
        <v>0</v>
      </c>
      <c r="AP957" s="233">
        <f>SUMPRODUCT(LEN($M957:$AA960)-LEN(SUBSTITUTE($M957:$AA960,"F", "")))</f>
        <v>1</v>
      </c>
      <c r="AQ957" s="239">
        <f>SUMPRODUCT(LEN($AD957:$AD960)-LEN(SUBSTITUTE($AD957:$AD960,"F", "")))</f>
        <v>0</v>
      </c>
      <c r="AR957" s="230">
        <f>SUMPRODUCT(LEN($AC957:$AC960)-LEN(SUBSTITUTE($AC957:$AC960,"F", "")))</f>
        <v>0</v>
      </c>
      <c r="AS957" s="233">
        <f>SUMPRODUCT(LEN($M957:$AA960)-LEN(SUBSTITUTE($M957:$AA960,"G", "")))</f>
        <v>7</v>
      </c>
      <c r="AT957" s="239">
        <f>SUMPRODUCT(LEN($AD957:$AD960)-LEN(SUBSTITUTE($AD957:$AD960,"G", "")))</f>
        <v>0</v>
      </c>
      <c r="AU957" s="230">
        <f>SUMPRODUCT(LEN($AC957:$AC960)-LEN(SUBSTITUTE($AC957:$AC960,"G", "")))</f>
        <v>0</v>
      </c>
      <c r="AV957" s="233">
        <f>SUMPRODUCT(LEN($L957:$AA960)-LEN(SUBSTITUTE($L957:$AA960,"M", "")))</f>
        <v>1</v>
      </c>
      <c r="AW957" s="236">
        <f>SUMPRODUCT(LEN($AD957:$AD960)-LEN(SUBSTITUTE($AD957:$AD960,"M", "")))</f>
        <v>0</v>
      </c>
      <c r="AX957" s="269">
        <f>SUMPRODUCT(LEN($AC957:$AC960)-LEN(SUBSTITUTE($AC957:$AC960,"M", "")))</f>
        <v>0</v>
      </c>
      <c r="AY957" s="291">
        <f>SUMPRODUCT(LEN($AE957:$AE960)-LEN(SUBSTITUTE($AE957:$AE960,"S", "")))</f>
        <v>0</v>
      </c>
      <c r="AZ957" s="227">
        <f>SUMPRODUCT(LEN($AE957:$AE960)-LEN(SUBSTITUTE($AE957:$AE960,"F", "")))</f>
        <v>0</v>
      </c>
      <c r="BA957" s="227">
        <f>SUMPRODUCT(LEN($AE957:$AE960)-LEN(SUBSTITUTE($AE957:$AE960,"G", "")))</f>
        <v>0</v>
      </c>
      <c r="BB957" s="294">
        <f>SUMPRODUCT(LEN($AE957:$AE960)-LEN(SUBSTITUTE($AE957:$AE960,"M", "")))</f>
        <v>0</v>
      </c>
    </row>
    <row r="958" spans="2:62" ht="28.15" customHeight="1" thickBot="1" x14ac:dyDescent="0.25">
      <c r="B958" s="30"/>
      <c r="C958" s="243"/>
      <c r="D958" s="36"/>
      <c r="E958" s="35"/>
      <c r="F958" s="35"/>
      <c r="G958" s="34"/>
      <c r="H958" s="224"/>
      <c r="I958" s="247"/>
      <c r="J958" s="247"/>
      <c r="K958" s="247"/>
      <c r="L958" s="33" t="s">
        <v>123</v>
      </c>
      <c r="M958" s="32" t="s">
        <v>104</v>
      </c>
      <c r="N958" s="33" t="s">
        <v>122</v>
      </c>
      <c r="O958" s="32" t="s">
        <v>132</v>
      </c>
      <c r="P958" s="33" t="s">
        <v>120</v>
      </c>
      <c r="Q958" s="32" t="s">
        <v>186</v>
      </c>
      <c r="R958" s="33" t="s">
        <v>119</v>
      </c>
      <c r="S958" s="32" t="s">
        <v>417</v>
      </c>
      <c r="T958" s="33" t="s">
        <v>118</v>
      </c>
      <c r="U958" s="32" t="s">
        <v>672</v>
      </c>
      <c r="V958" s="33" t="s">
        <v>117</v>
      </c>
      <c r="W958" s="32" t="s">
        <v>523</v>
      </c>
      <c r="X958" s="33" t="s">
        <v>116</v>
      </c>
      <c r="Y958" s="32" t="s">
        <v>175</v>
      </c>
      <c r="Z958" s="33" t="s">
        <v>115</v>
      </c>
      <c r="AA958" s="32"/>
      <c r="AB958" s="31"/>
      <c r="AC958" s="32"/>
      <c r="AD958" s="31"/>
      <c r="AE958" s="23"/>
      <c r="AF958" s="251"/>
      <c r="AG958" s="251"/>
      <c r="AH958" s="22"/>
      <c r="AI958" s="11"/>
      <c r="AJ958" s="265"/>
      <c r="AK958" s="267"/>
      <c r="AL958" s="263"/>
      <c r="AM958" s="265"/>
      <c r="AN958" s="267"/>
      <c r="AO958" s="263"/>
      <c r="AP958" s="265"/>
      <c r="AQ958" s="267"/>
      <c r="AR958" s="263"/>
      <c r="AS958" s="265"/>
      <c r="AT958" s="267"/>
      <c r="AU958" s="263"/>
      <c r="AV958" s="265"/>
      <c r="AW958" s="275"/>
      <c r="AX958" s="270"/>
      <c r="AY958" s="292"/>
      <c r="AZ958" s="228"/>
      <c r="BA958" s="228"/>
      <c r="BB958" s="295"/>
    </row>
    <row r="959" spans="2:62" ht="28.15" customHeight="1" x14ac:dyDescent="0.2">
      <c r="B959" s="30"/>
      <c r="C959" s="244"/>
      <c r="D959" s="29"/>
      <c r="E959" s="28"/>
      <c r="F959" s="28"/>
      <c r="G959" s="27"/>
      <c r="H959" s="225">
        <v>237</v>
      </c>
      <c r="I959" s="248"/>
      <c r="J959" s="248"/>
      <c r="K959" s="248"/>
      <c r="L959" s="26" t="s">
        <v>114</v>
      </c>
      <c r="M959" s="25" t="s">
        <v>414</v>
      </c>
      <c r="N959" s="26" t="s">
        <v>112</v>
      </c>
      <c r="O959" s="25" t="s">
        <v>186</v>
      </c>
      <c r="P959" s="26" t="s">
        <v>111</v>
      </c>
      <c r="Q959" s="25" t="s">
        <v>382</v>
      </c>
      <c r="R959" s="26" t="s">
        <v>110</v>
      </c>
      <c r="S959" s="25" t="s">
        <v>420</v>
      </c>
      <c r="T959" s="26" t="s">
        <v>109</v>
      </c>
      <c r="U959" s="25" t="s">
        <v>714</v>
      </c>
      <c r="V959" s="26" t="s">
        <v>108</v>
      </c>
      <c r="W959" s="25" t="s">
        <v>195</v>
      </c>
      <c r="X959" s="26" t="s">
        <v>107</v>
      </c>
      <c r="Y959" s="25" t="s">
        <v>121</v>
      </c>
      <c r="Z959" s="26" t="s">
        <v>106</v>
      </c>
      <c r="AA959" s="25"/>
      <c r="AB959" s="24"/>
      <c r="AC959" s="25"/>
      <c r="AD959" s="24"/>
      <c r="AE959" s="23"/>
      <c r="AF959" s="251"/>
      <c r="AG959" s="251"/>
      <c r="AH959" s="22"/>
      <c r="AI959" s="11"/>
      <c r="AJ959" s="265"/>
      <c r="AK959" s="267"/>
      <c r="AL959" s="263"/>
      <c r="AM959" s="265"/>
      <c r="AN959" s="267"/>
      <c r="AO959" s="263"/>
      <c r="AP959" s="265"/>
      <c r="AQ959" s="267"/>
      <c r="AR959" s="263"/>
      <c r="AS959" s="265"/>
      <c r="AT959" s="267"/>
      <c r="AU959" s="263"/>
      <c r="AV959" s="265"/>
      <c r="AW959" s="275"/>
      <c r="AX959" s="270"/>
      <c r="AY959" s="292"/>
      <c r="AZ959" s="228"/>
      <c r="BA959" s="228"/>
      <c r="BB959" s="295"/>
    </row>
    <row r="960" spans="2:62" ht="28.15" customHeight="1" thickBot="1" x14ac:dyDescent="0.25">
      <c r="B960" s="30"/>
      <c r="C960" s="253"/>
      <c r="D960" s="51"/>
      <c r="E960" s="50"/>
      <c r="F960" s="50"/>
      <c r="G960" s="49"/>
      <c r="H960" s="226"/>
      <c r="I960" s="254"/>
      <c r="J960" s="254"/>
      <c r="K960" s="254"/>
      <c r="L960" s="48" t="s">
        <v>105</v>
      </c>
      <c r="M960" s="47" t="s">
        <v>1274</v>
      </c>
      <c r="N960" s="48" t="s">
        <v>103</v>
      </c>
      <c r="O960" s="47" t="s">
        <v>377</v>
      </c>
      <c r="P960" s="48" t="s">
        <v>102</v>
      </c>
      <c r="Q960" s="47" t="s">
        <v>1415</v>
      </c>
      <c r="R960" s="48" t="s">
        <v>101</v>
      </c>
      <c r="S960" s="47" t="s">
        <v>452</v>
      </c>
      <c r="T960" s="48">
        <v>20</v>
      </c>
      <c r="U960" s="47" t="s">
        <v>411</v>
      </c>
      <c r="V960" s="48" t="s">
        <v>100</v>
      </c>
      <c r="W960" s="47" t="s">
        <v>195</v>
      </c>
      <c r="X960" s="48" t="s">
        <v>99</v>
      </c>
      <c r="Y960" s="47" t="s">
        <v>121</v>
      </c>
      <c r="Z960" s="48" t="s">
        <v>98</v>
      </c>
      <c r="AA960" s="47"/>
      <c r="AB960" s="16"/>
      <c r="AC960" s="47"/>
      <c r="AD960" s="16"/>
      <c r="AE960" s="46"/>
      <c r="AF960" s="255"/>
      <c r="AG960" s="255"/>
      <c r="AH960" s="45"/>
      <c r="AI960" s="11"/>
      <c r="AJ960" s="266"/>
      <c r="AK960" s="268"/>
      <c r="AL960" s="264"/>
      <c r="AM960" s="266"/>
      <c r="AN960" s="268"/>
      <c r="AO960" s="264"/>
      <c r="AP960" s="266"/>
      <c r="AQ960" s="268"/>
      <c r="AR960" s="264"/>
      <c r="AS960" s="266"/>
      <c r="AT960" s="268"/>
      <c r="AU960" s="264"/>
      <c r="AV960" s="266"/>
      <c r="AW960" s="276"/>
      <c r="AX960" s="271"/>
      <c r="AY960" s="293"/>
      <c r="AZ960" s="229"/>
      <c r="BA960" s="229"/>
      <c r="BB960" s="296"/>
    </row>
    <row r="961" spans="2:54" ht="28.15" customHeight="1" x14ac:dyDescent="0.2">
      <c r="B961" s="30"/>
      <c r="C961" s="242">
        <v>2</v>
      </c>
      <c r="D961" s="44"/>
      <c r="E961" s="43"/>
      <c r="F961" s="43"/>
      <c r="G961" s="42"/>
      <c r="H961" s="223"/>
      <c r="I961" s="246"/>
      <c r="J961" s="246"/>
      <c r="K961" s="246"/>
      <c r="L961" s="41" t="s">
        <v>133</v>
      </c>
      <c r="M961" s="40"/>
      <c r="N961" s="41" t="s">
        <v>131</v>
      </c>
      <c r="O961" s="40"/>
      <c r="P961" s="41" t="s">
        <v>130</v>
      </c>
      <c r="Q961" s="40"/>
      <c r="R961" s="41" t="s">
        <v>129</v>
      </c>
      <c r="S961" s="40"/>
      <c r="T961" s="41" t="s">
        <v>128</v>
      </c>
      <c r="U961" s="40"/>
      <c r="V961" s="41" t="s">
        <v>127</v>
      </c>
      <c r="W961" s="40"/>
      <c r="X961" s="41" t="s">
        <v>126</v>
      </c>
      <c r="Y961" s="40"/>
      <c r="Z961" s="41" t="s">
        <v>125</v>
      </c>
      <c r="AA961" s="40"/>
      <c r="AB961" s="39"/>
      <c r="AC961" s="40"/>
      <c r="AD961" s="39"/>
      <c r="AE961" s="38"/>
      <c r="AF961" s="250"/>
      <c r="AG961" s="250"/>
      <c r="AH961" s="37"/>
      <c r="AI961" s="11"/>
      <c r="AJ961" s="233">
        <f>SUMPRODUCT(LEN($M961:$AA964)-LEN(SUBSTITUTE($M961:$AA964,"A", "")))</f>
        <v>0</v>
      </c>
      <c r="AK961" s="239">
        <f>SUMPRODUCT(LEN($AD961:$AD964)-LEN(SUBSTITUTE($AD961:$AD964,"A", "")))</f>
        <v>0</v>
      </c>
      <c r="AL961" s="230">
        <f>SUMPRODUCT(LEN($AC961:$AC964)-LEN(SUBSTITUTE($AC961:$AC964,"A", "")))</f>
        <v>0</v>
      </c>
      <c r="AM961" s="233">
        <f>SUMPRODUCT(LEN($M961:$AA964)-LEN(SUBSTITUTE($M961:$AA964,"S", "")))</f>
        <v>0</v>
      </c>
      <c r="AN961" s="239">
        <f>SUMPRODUCT(LEN($AD961:$AD964)-LEN(SUBSTITUTE($AD961:$AD964,"S", "")))</f>
        <v>0</v>
      </c>
      <c r="AO961" s="230">
        <f>SUMPRODUCT(LEN($AC961:$AC964)-LEN(SUBSTITUTE($AC961:$AC964,"S", "")))</f>
        <v>0</v>
      </c>
      <c r="AP961" s="233">
        <f>SUMPRODUCT(LEN($M961:$AA964)-LEN(SUBSTITUTE($M961:$AA964,"F", "")))</f>
        <v>0</v>
      </c>
      <c r="AQ961" s="239">
        <f>SUMPRODUCT(LEN($AD961:$AD964)-LEN(SUBSTITUTE($AD961:$AD964,"F", "")))</f>
        <v>0</v>
      </c>
      <c r="AR961" s="230">
        <f>SUMPRODUCT(LEN($AC961:$AC964)-LEN(SUBSTITUTE($AC961:$AC964,"F", "")))</f>
        <v>0</v>
      </c>
      <c r="AS961" s="233">
        <f>SUMPRODUCT(LEN($M961:$AA964)-LEN(SUBSTITUTE($M961:$AA964,"G", "")))</f>
        <v>0</v>
      </c>
      <c r="AT961" s="239">
        <f>SUMPRODUCT(LEN($AD961:$AD964)-LEN(SUBSTITUTE($AD961:$AD964,"G", "")))</f>
        <v>0</v>
      </c>
      <c r="AU961" s="230">
        <f>SUMPRODUCT(LEN($AC961:$AC964)-LEN(SUBSTITUTE($AC961:$AC964,"G", "")))</f>
        <v>0</v>
      </c>
      <c r="AV961" s="233">
        <f>SUMPRODUCT(LEN($L961:$AA964)-LEN(SUBSTITUTE($L961:$AA964,"M", "")))</f>
        <v>0</v>
      </c>
      <c r="AW961" s="236">
        <f>SUMPRODUCT(LEN($AD961:$AD964)-LEN(SUBSTITUTE($AD961:$AD964,"M", "")))</f>
        <v>0</v>
      </c>
      <c r="AX961" s="269">
        <f>SUMPRODUCT(LEN($AC961:$AC964)-LEN(SUBSTITUTE($AC961:$AC964,"M", "")))</f>
        <v>0</v>
      </c>
      <c r="AY961" s="291">
        <f>SUMPRODUCT(LEN($AE961:$AE964)-LEN(SUBSTITUTE($AE961:$AE964,"S", "")))</f>
        <v>0</v>
      </c>
      <c r="AZ961" s="227">
        <f>SUMPRODUCT(LEN($AE961:$AE964)-LEN(SUBSTITUTE($AE961:$AE964,"F", "")))</f>
        <v>0</v>
      </c>
      <c r="BA961" s="227">
        <f>SUMPRODUCT(LEN($AE961:$AE964)-LEN(SUBSTITUTE($AE961:$AE964,"G", "")))</f>
        <v>0</v>
      </c>
      <c r="BB961" s="294">
        <f>SUMPRODUCT(LEN($AE961:$AE964)-LEN(SUBSTITUTE($AE961:$AE964,"M", "")))</f>
        <v>0</v>
      </c>
    </row>
    <row r="962" spans="2:54" ht="28.15" customHeight="1" thickBot="1" x14ac:dyDescent="0.25">
      <c r="B962" s="30"/>
      <c r="C962" s="243"/>
      <c r="D962" s="36"/>
      <c r="E962" s="35"/>
      <c r="F962" s="35"/>
      <c r="G962" s="34"/>
      <c r="H962" s="224"/>
      <c r="I962" s="247"/>
      <c r="J962" s="247"/>
      <c r="K962" s="247"/>
      <c r="L962" s="33" t="s">
        <v>123</v>
      </c>
      <c r="M962" s="32"/>
      <c r="N962" s="33" t="s">
        <v>122</v>
      </c>
      <c r="O962" s="32"/>
      <c r="P962" s="33" t="s">
        <v>120</v>
      </c>
      <c r="Q962" s="32"/>
      <c r="R962" s="33" t="s">
        <v>119</v>
      </c>
      <c r="S962" s="32"/>
      <c r="T962" s="33" t="s">
        <v>118</v>
      </c>
      <c r="U962" s="32"/>
      <c r="V962" s="33" t="s">
        <v>117</v>
      </c>
      <c r="W962" s="32"/>
      <c r="X962" s="33" t="s">
        <v>116</v>
      </c>
      <c r="Y962" s="32"/>
      <c r="Z962" s="33" t="s">
        <v>115</v>
      </c>
      <c r="AA962" s="32"/>
      <c r="AB962" s="31"/>
      <c r="AC962" s="32"/>
      <c r="AD962" s="31"/>
      <c r="AE962" s="23"/>
      <c r="AF962" s="251"/>
      <c r="AG962" s="251"/>
      <c r="AH962" s="22"/>
      <c r="AI962" s="11"/>
      <c r="AJ962" s="265"/>
      <c r="AK962" s="267"/>
      <c r="AL962" s="263"/>
      <c r="AM962" s="265"/>
      <c r="AN962" s="267"/>
      <c r="AO962" s="263"/>
      <c r="AP962" s="265"/>
      <c r="AQ962" s="267"/>
      <c r="AR962" s="263"/>
      <c r="AS962" s="265"/>
      <c r="AT962" s="267"/>
      <c r="AU962" s="263"/>
      <c r="AV962" s="265"/>
      <c r="AW962" s="275"/>
      <c r="AX962" s="270"/>
      <c r="AY962" s="292"/>
      <c r="AZ962" s="228"/>
      <c r="BA962" s="228"/>
      <c r="BB962" s="295"/>
    </row>
    <row r="963" spans="2:54" ht="28.15" customHeight="1" x14ac:dyDescent="0.2">
      <c r="B963" s="30"/>
      <c r="C963" s="244"/>
      <c r="D963" s="29"/>
      <c r="E963" s="28"/>
      <c r="F963" s="28"/>
      <c r="G963" s="27"/>
      <c r="H963" s="225"/>
      <c r="I963" s="248"/>
      <c r="J963" s="248"/>
      <c r="K963" s="248"/>
      <c r="L963" s="26" t="s">
        <v>114</v>
      </c>
      <c r="M963" s="25"/>
      <c r="N963" s="26" t="s">
        <v>112</v>
      </c>
      <c r="O963" s="25"/>
      <c r="P963" s="26" t="s">
        <v>111</v>
      </c>
      <c r="Q963" s="25"/>
      <c r="R963" s="26" t="s">
        <v>110</v>
      </c>
      <c r="S963" s="25"/>
      <c r="T963" s="26" t="s">
        <v>109</v>
      </c>
      <c r="U963" s="25"/>
      <c r="V963" s="26" t="s">
        <v>108</v>
      </c>
      <c r="W963" s="25"/>
      <c r="X963" s="26" t="s">
        <v>107</v>
      </c>
      <c r="Y963" s="25"/>
      <c r="Z963" s="26" t="s">
        <v>106</v>
      </c>
      <c r="AA963" s="25"/>
      <c r="AB963" s="24"/>
      <c r="AC963" s="25"/>
      <c r="AD963" s="24"/>
      <c r="AE963" s="23"/>
      <c r="AF963" s="251"/>
      <c r="AG963" s="251"/>
      <c r="AH963" s="22"/>
      <c r="AI963" s="11"/>
      <c r="AJ963" s="265"/>
      <c r="AK963" s="267"/>
      <c r="AL963" s="263"/>
      <c r="AM963" s="265"/>
      <c r="AN963" s="267"/>
      <c r="AO963" s="263"/>
      <c r="AP963" s="265"/>
      <c r="AQ963" s="267"/>
      <c r="AR963" s="263"/>
      <c r="AS963" s="265"/>
      <c r="AT963" s="267"/>
      <c r="AU963" s="263"/>
      <c r="AV963" s="265"/>
      <c r="AW963" s="275"/>
      <c r="AX963" s="270"/>
      <c r="AY963" s="292"/>
      <c r="AZ963" s="228"/>
      <c r="BA963" s="228"/>
      <c r="BB963" s="295"/>
    </row>
    <row r="964" spans="2:54" ht="28.15" customHeight="1" thickBot="1" x14ac:dyDescent="0.25">
      <c r="B964" s="30"/>
      <c r="C964" s="253"/>
      <c r="D964" s="51"/>
      <c r="E964" s="50"/>
      <c r="F964" s="50"/>
      <c r="G964" s="49"/>
      <c r="H964" s="226"/>
      <c r="I964" s="254"/>
      <c r="J964" s="254"/>
      <c r="K964" s="254"/>
      <c r="L964" s="48" t="s">
        <v>105</v>
      </c>
      <c r="M964" s="47"/>
      <c r="N964" s="48" t="s">
        <v>103</v>
      </c>
      <c r="O964" s="47"/>
      <c r="P964" s="48" t="s">
        <v>102</v>
      </c>
      <c r="Q964" s="47"/>
      <c r="R964" s="48" t="s">
        <v>101</v>
      </c>
      <c r="S964" s="47"/>
      <c r="T964" s="48">
        <v>20</v>
      </c>
      <c r="U964" s="47"/>
      <c r="V964" s="48" t="s">
        <v>100</v>
      </c>
      <c r="W964" s="47"/>
      <c r="X964" s="48" t="s">
        <v>99</v>
      </c>
      <c r="Y964" s="47"/>
      <c r="Z964" s="48" t="s">
        <v>98</v>
      </c>
      <c r="AA964" s="47"/>
      <c r="AB964" s="16"/>
      <c r="AC964" s="47"/>
      <c r="AD964" s="16"/>
      <c r="AE964" s="46"/>
      <c r="AF964" s="255"/>
      <c r="AG964" s="255"/>
      <c r="AH964" s="45"/>
      <c r="AI964" s="11"/>
      <c r="AJ964" s="266"/>
      <c r="AK964" s="268"/>
      <c r="AL964" s="264"/>
      <c r="AM964" s="266"/>
      <c r="AN964" s="268"/>
      <c r="AO964" s="264"/>
      <c r="AP964" s="266"/>
      <c r="AQ964" s="268"/>
      <c r="AR964" s="264"/>
      <c r="AS964" s="266"/>
      <c r="AT964" s="268"/>
      <c r="AU964" s="264"/>
      <c r="AV964" s="266"/>
      <c r="AW964" s="276"/>
      <c r="AX964" s="271"/>
      <c r="AY964" s="293"/>
      <c r="AZ964" s="229"/>
      <c r="BA964" s="229"/>
      <c r="BB964" s="296"/>
    </row>
    <row r="965" spans="2:54" ht="28.15" customHeight="1" x14ac:dyDescent="0.2">
      <c r="B965" s="30"/>
      <c r="C965" s="242">
        <v>3</v>
      </c>
      <c r="D965" s="44"/>
      <c r="E965" s="43"/>
      <c r="F965" s="43"/>
      <c r="G965" s="42"/>
      <c r="H965" s="223"/>
      <c r="I965" s="246"/>
      <c r="J965" s="246"/>
      <c r="K965" s="246"/>
      <c r="L965" s="41" t="s">
        <v>133</v>
      </c>
      <c r="M965" s="40"/>
      <c r="N965" s="41" t="s">
        <v>131</v>
      </c>
      <c r="O965" s="40"/>
      <c r="P965" s="41" t="s">
        <v>130</v>
      </c>
      <c r="Q965" s="40"/>
      <c r="R965" s="41" t="s">
        <v>129</v>
      </c>
      <c r="S965" s="40"/>
      <c r="T965" s="41" t="s">
        <v>128</v>
      </c>
      <c r="U965" s="40"/>
      <c r="V965" s="41" t="s">
        <v>127</v>
      </c>
      <c r="W965" s="40"/>
      <c r="X965" s="41" t="s">
        <v>126</v>
      </c>
      <c r="Y965" s="40"/>
      <c r="Z965" s="41" t="s">
        <v>125</v>
      </c>
      <c r="AA965" s="40"/>
      <c r="AB965" s="39"/>
      <c r="AC965" s="40"/>
      <c r="AD965" s="39"/>
      <c r="AE965" s="38"/>
      <c r="AF965" s="250"/>
      <c r="AG965" s="250"/>
      <c r="AH965" s="37"/>
      <c r="AI965" s="11"/>
      <c r="AJ965" s="233">
        <f>SUMPRODUCT(LEN($M965:$AA968)-LEN(SUBSTITUTE($M965:$AA968,"A", "")))</f>
        <v>0</v>
      </c>
      <c r="AK965" s="239">
        <f>SUMPRODUCT(LEN($AD965:$AD968)-LEN(SUBSTITUTE($AD965:$AD968,"A", "")))</f>
        <v>0</v>
      </c>
      <c r="AL965" s="230">
        <f>SUMPRODUCT(LEN($AC965:$AC968)-LEN(SUBSTITUTE($AC965:$AC968,"A", "")))</f>
        <v>0</v>
      </c>
      <c r="AM965" s="233">
        <f>SUMPRODUCT(LEN($M965:$AA968)-LEN(SUBSTITUTE($M965:$AA968,"S", "")))</f>
        <v>0</v>
      </c>
      <c r="AN965" s="239">
        <f>SUMPRODUCT(LEN($AD965:$AD968)-LEN(SUBSTITUTE($AD965:$AD968,"S", "")))</f>
        <v>0</v>
      </c>
      <c r="AO965" s="230">
        <f>SUMPRODUCT(LEN($AC965:$AC968)-LEN(SUBSTITUTE($AC965:$AC968,"S", "")))</f>
        <v>0</v>
      </c>
      <c r="AP965" s="233">
        <f>SUMPRODUCT(LEN($M965:$AA968)-LEN(SUBSTITUTE($M965:$AA968,"F", "")))</f>
        <v>0</v>
      </c>
      <c r="AQ965" s="239">
        <f>SUMPRODUCT(LEN($AD965:$AD968)-LEN(SUBSTITUTE($AD965:$AD968,"F", "")))</f>
        <v>0</v>
      </c>
      <c r="AR965" s="230">
        <f>SUMPRODUCT(LEN($AC965:$AC968)-LEN(SUBSTITUTE($AC965:$AC968,"F", "")))</f>
        <v>0</v>
      </c>
      <c r="AS965" s="233">
        <f>SUMPRODUCT(LEN($M965:$AA968)-LEN(SUBSTITUTE($M965:$AA968,"G", "")))</f>
        <v>0</v>
      </c>
      <c r="AT965" s="239">
        <f>SUMPRODUCT(LEN($AD965:$AD968)-LEN(SUBSTITUTE($AD965:$AD968,"G", "")))</f>
        <v>0</v>
      </c>
      <c r="AU965" s="230">
        <f>SUMPRODUCT(LEN($AC965:$AC968)-LEN(SUBSTITUTE($AC965:$AC968,"G", "")))</f>
        <v>0</v>
      </c>
      <c r="AV965" s="233">
        <f>SUMPRODUCT(LEN($L965:$AA968)-LEN(SUBSTITUTE($L965:$AA968,"M", "")))</f>
        <v>0</v>
      </c>
      <c r="AW965" s="236">
        <f>SUMPRODUCT(LEN($AD965:$AD968)-LEN(SUBSTITUTE($AD965:$AD968,"M", "")))</f>
        <v>0</v>
      </c>
      <c r="AX965" s="269">
        <f>SUMPRODUCT(LEN($AC965:$AC968)-LEN(SUBSTITUTE($AC965:$AC968,"M", "")))</f>
        <v>0</v>
      </c>
      <c r="AY965" s="291">
        <f>SUMPRODUCT(LEN($AE965:$AE968)-LEN(SUBSTITUTE($AE965:$AE968,"S", "")))</f>
        <v>0</v>
      </c>
      <c r="AZ965" s="227">
        <f>SUMPRODUCT(LEN($AE965:$AE968)-LEN(SUBSTITUTE($AE965:$AE968,"F", "")))</f>
        <v>0</v>
      </c>
      <c r="BA965" s="227">
        <f>SUMPRODUCT(LEN($AE965:$AE968)-LEN(SUBSTITUTE($AE965:$AE968,"G", "")))</f>
        <v>0</v>
      </c>
      <c r="BB965" s="294">
        <f>SUMPRODUCT(LEN($AE965:$AE968)-LEN(SUBSTITUTE($AE965:$AE968,"M", "")))</f>
        <v>0</v>
      </c>
    </row>
    <row r="966" spans="2:54" ht="28.15" customHeight="1" thickBot="1" x14ac:dyDescent="0.25">
      <c r="B966" s="30"/>
      <c r="C966" s="243"/>
      <c r="D966" s="36"/>
      <c r="E966" s="35"/>
      <c r="F966" s="35"/>
      <c r="G966" s="34"/>
      <c r="H966" s="224"/>
      <c r="I966" s="247"/>
      <c r="J966" s="247"/>
      <c r="K966" s="247"/>
      <c r="L966" s="33" t="s">
        <v>123</v>
      </c>
      <c r="M966" s="32"/>
      <c r="N966" s="33" t="s">
        <v>122</v>
      </c>
      <c r="O966" s="32"/>
      <c r="P966" s="33" t="s">
        <v>120</v>
      </c>
      <c r="Q966" s="32"/>
      <c r="R966" s="33" t="s">
        <v>119</v>
      </c>
      <c r="S966" s="32"/>
      <c r="T966" s="33" t="s">
        <v>118</v>
      </c>
      <c r="U966" s="32"/>
      <c r="V966" s="33" t="s">
        <v>117</v>
      </c>
      <c r="W966" s="32"/>
      <c r="X966" s="33" t="s">
        <v>116</v>
      </c>
      <c r="Y966" s="32"/>
      <c r="Z966" s="33" t="s">
        <v>115</v>
      </c>
      <c r="AA966" s="32"/>
      <c r="AB966" s="31"/>
      <c r="AC966" s="32"/>
      <c r="AD966" s="31"/>
      <c r="AE966" s="23"/>
      <c r="AF966" s="251"/>
      <c r="AG966" s="251"/>
      <c r="AH966" s="22"/>
      <c r="AI966" s="11"/>
      <c r="AJ966" s="265"/>
      <c r="AK966" s="267"/>
      <c r="AL966" s="263"/>
      <c r="AM966" s="265"/>
      <c r="AN966" s="267"/>
      <c r="AO966" s="263"/>
      <c r="AP966" s="265"/>
      <c r="AQ966" s="267"/>
      <c r="AR966" s="263"/>
      <c r="AS966" s="265"/>
      <c r="AT966" s="267"/>
      <c r="AU966" s="263"/>
      <c r="AV966" s="265"/>
      <c r="AW966" s="275"/>
      <c r="AX966" s="270"/>
      <c r="AY966" s="292"/>
      <c r="AZ966" s="228"/>
      <c r="BA966" s="228"/>
      <c r="BB966" s="295"/>
    </row>
    <row r="967" spans="2:54" ht="28.15" customHeight="1" x14ac:dyDescent="0.2">
      <c r="B967" s="30"/>
      <c r="C967" s="244"/>
      <c r="D967" s="29"/>
      <c r="E967" s="28"/>
      <c r="F967" s="28"/>
      <c r="G967" s="27"/>
      <c r="H967" s="225"/>
      <c r="I967" s="248"/>
      <c r="J967" s="248"/>
      <c r="K967" s="248"/>
      <c r="L967" s="26" t="s">
        <v>114</v>
      </c>
      <c r="M967" s="25"/>
      <c r="N967" s="26" t="s">
        <v>112</v>
      </c>
      <c r="O967" s="25"/>
      <c r="P967" s="26" t="s">
        <v>111</v>
      </c>
      <c r="Q967" s="25"/>
      <c r="R967" s="26" t="s">
        <v>110</v>
      </c>
      <c r="S967" s="25"/>
      <c r="T967" s="26" t="s">
        <v>109</v>
      </c>
      <c r="U967" s="25"/>
      <c r="V967" s="26" t="s">
        <v>108</v>
      </c>
      <c r="W967" s="25"/>
      <c r="X967" s="26" t="s">
        <v>107</v>
      </c>
      <c r="Y967" s="25"/>
      <c r="Z967" s="26" t="s">
        <v>106</v>
      </c>
      <c r="AA967" s="25"/>
      <c r="AB967" s="24"/>
      <c r="AC967" s="25"/>
      <c r="AD967" s="24"/>
      <c r="AE967" s="23"/>
      <c r="AF967" s="251"/>
      <c r="AG967" s="251"/>
      <c r="AH967" s="22"/>
      <c r="AI967" s="11"/>
      <c r="AJ967" s="265"/>
      <c r="AK967" s="267"/>
      <c r="AL967" s="263"/>
      <c r="AM967" s="265"/>
      <c r="AN967" s="267"/>
      <c r="AO967" s="263"/>
      <c r="AP967" s="265"/>
      <c r="AQ967" s="267"/>
      <c r="AR967" s="263"/>
      <c r="AS967" s="265"/>
      <c r="AT967" s="267"/>
      <c r="AU967" s="263"/>
      <c r="AV967" s="265"/>
      <c r="AW967" s="275"/>
      <c r="AX967" s="270"/>
      <c r="AY967" s="292"/>
      <c r="AZ967" s="228"/>
      <c r="BA967" s="228"/>
      <c r="BB967" s="295"/>
    </row>
    <row r="968" spans="2:54" ht="28.15" customHeight="1" thickBot="1" x14ac:dyDescent="0.25">
      <c r="B968" s="21"/>
      <c r="C968" s="245"/>
      <c r="D968" s="20"/>
      <c r="E968" s="19"/>
      <c r="F968" s="19"/>
      <c r="G968" s="18"/>
      <c r="H968" s="226"/>
      <c r="I968" s="249"/>
      <c r="J968" s="249"/>
      <c r="K968" s="249"/>
      <c r="L968" s="17" t="s">
        <v>105</v>
      </c>
      <c r="M968" s="15"/>
      <c r="N968" s="17" t="s">
        <v>103</v>
      </c>
      <c r="O968" s="15"/>
      <c r="P968" s="17" t="s">
        <v>102</v>
      </c>
      <c r="Q968" s="15"/>
      <c r="R968" s="17" t="s">
        <v>101</v>
      </c>
      <c r="S968" s="15"/>
      <c r="T968" s="17">
        <v>20</v>
      </c>
      <c r="U968" s="15"/>
      <c r="V968" s="17" t="s">
        <v>100</v>
      </c>
      <c r="W968" s="15"/>
      <c r="X968" s="17" t="s">
        <v>99</v>
      </c>
      <c r="Y968" s="15"/>
      <c r="Z968" s="17" t="s">
        <v>98</v>
      </c>
      <c r="AA968" s="15"/>
      <c r="AB968" s="16"/>
      <c r="AC968" s="15"/>
      <c r="AD968" s="14"/>
      <c r="AE968" s="13"/>
      <c r="AF968" s="252"/>
      <c r="AG968" s="252"/>
      <c r="AH968" s="12"/>
      <c r="AI968" s="11"/>
      <c r="AJ968" s="266"/>
      <c r="AK968" s="268"/>
      <c r="AL968" s="264"/>
      <c r="AM968" s="266"/>
      <c r="AN968" s="268"/>
      <c r="AO968" s="264"/>
      <c r="AP968" s="266"/>
      <c r="AQ968" s="268"/>
      <c r="AR968" s="264"/>
      <c r="AS968" s="266"/>
      <c r="AT968" s="268"/>
      <c r="AU968" s="264"/>
      <c r="AV968" s="266"/>
      <c r="AW968" s="276"/>
      <c r="AX968" s="271"/>
      <c r="AY968" s="293"/>
      <c r="AZ968" s="229"/>
      <c r="BA968" s="229"/>
      <c r="BB968" s="296"/>
    </row>
    <row r="969" spans="2:54" ht="15.75" thickTop="1" x14ac:dyDescent="0.2"/>
  </sheetData>
  <mergeCells count="5829">
    <mergeCell ref="E265:G265"/>
    <mergeCell ref="E280:G280"/>
    <mergeCell ref="E310:G310"/>
    <mergeCell ref="E820:G820"/>
    <mergeCell ref="E685:G685"/>
    <mergeCell ref="E700:G700"/>
    <mergeCell ref="E715:G715"/>
    <mergeCell ref="E730:G730"/>
    <mergeCell ref="E745:G745"/>
    <mergeCell ref="E760:G760"/>
    <mergeCell ref="E940:G940"/>
    <mergeCell ref="E955:G955"/>
    <mergeCell ref="E565:G565"/>
    <mergeCell ref="E580:G580"/>
    <mergeCell ref="E595:G595"/>
    <mergeCell ref="E610:G610"/>
    <mergeCell ref="E625:G625"/>
    <mergeCell ref="E640:G640"/>
    <mergeCell ref="E655:G655"/>
    <mergeCell ref="E670:G670"/>
    <mergeCell ref="C927:C930"/>
    <mergeCell ref="I927:I930"/>
    <mergeCell ref="J927:J930"/>
    <mergeCell ref="K927:K930"/>
    <mergeCell ref="H927:H928"/>
    <mergeCell ref="H929:H930"/>
    <mergeCell ref="L939:M939"/>
    <mergeCell ref="E460:G460"/>
    <mergeCell ref="E490:G490"/>
    <mergeCell ref="E505:G505"/>
    <mergeCell ref="E520:G520"/>
    <mergeCell ref="E535:G535"/>
    <mergeCell ref="E550:G550"/>
    <mergeCell ref="E325:G325"/>
    <mergeCell ref="E340:G340"/>
    <mergeCell ref="E385:G385"/>
    <mergeCell ref="E400:G400"/>
    <mergeCell ref="E430:G430"/>
    <mergeCell ref="E355:G355"/>
    <mergeCell ref="E370:G370"/>
    <mergeCell ref="AN935:AN938"/>
    <mergeCell ref="AG931:AG934"/>
    <mergeCell ref="AJ931:AJ934"/>
    <mergeCell ref="AK931:AK934"/>
    <mergeCell ref="AL931:AL934"/>
    <mergeCell ref="AM931:AM934"/>
    <mergeCell ref="AN931:AN934"/>
    <mergeCell ref="C931:C934"/>
    <mergeCell ref="H942:H943"/>
    <mergeCell ref="H944:H945"/>
    <mergeCell ref="H946:H947"/>
    <mergeCell ref="H948:H949"/>
    <mergeCell ref="E130:G130"/>
    <mergeCell ref="E145:G145"/>
    <mergeCell ref="E160:G160"/>
    <mergeCell ref="E175:G175"/>
    <mergeCell ref="E190:G190"/>
    <mergeCell ref="E205:G205"/>
    <mergeCell ref="C946:C949"/>
    <mergeCell ref="I946:I949"/>
    <mergeCell ref="J946:J949"/>
    <mergeCell ref="K946:K949"/>
    <mergeCell ref="AG942:AG945"/>
    <mergeCell ref="AJ942:AJ945"/>
    <mergeCell ref="C942:C945"/>
    <mergeCell ref="I942:I945"/>
    <mergeCell ref="J942:J945"/>
    <mergeCell ref="K942:K945"/>
    <mergeCell ref="E925:G925"/>
    <mergeCell ref="I931:I934"/>
    <mergeCell ref="J931:J934"/>
    <mergeCell ref="K931:K934"/>
    <mergeCell ref="AN920:AN923"/>
    <mergeCell ref="AO920:AO923"/>
    <mergeCell ref="AP916:AP919"/>
    <mergeCell ref="AO916:AO919"/>
    <mergeCell ref="V924:W924"/>
    <mergeCell ref="X924:Y924"/>
    <mergeCell ref="Z924:AA924"/>
    <mergeCell ref="AP935:AP938"/>
    <mergeCell ref="C950:C953"/>
    <mergeCell ref="I950:I953"/>
    <mergeCell ref="J950:J953"/>
    <mergeCell ref="K950:K953"/>
    <mergeCell ref="AF950:AF953"/>
    <mergeCell ref="AG950:AG953"/>
    <mergeCell ref="H952:H953"/>
    <mergeCell ref="H950:H951"/>
    <mergeCell ref="AO935:AO938"/>
    <mergeCell ref="C935:C938"/>
    <mergeCell ref="AF935:AF938"/>
    <mergeCell ref="AG935:AG938"/>
    <mergeCell ref="AJ935:AJ938"/>
    <mergeCell ref="AK935:AK938"/>
    <mergeCell ref="AL935:AL938"/>
    <mergeCell ref="AO931:AO934"/>
    <mergeCell ref="H931:H932"/>
    <mergeCell ref="H933:H934"/>
    <mergeCell ref="H935:H936"/>
    <mergeCell ref="H937:H938"/>
    <mergeCell ref="I935:I938"/>
    <mergeCell ref="J935:J938"/>
    <mergeCell ref="K935:K938"/>
    <mergeCell ref="AM935:AM938"/>
    <mergeCell ref="AM912:AM915"/>
    <mergeCell ref="AJ916:AJ919"/>
    <mergeCell ref="AK916:AK919"/>
    <mergeCell ref="AL916:AL919"/>
    <mergeCell ref="AM916:AM919"/>
    <mergeCell ref="AF912:AF915"/>
    <mergeCell ref="AG912:AG915"/>
    <mergeCell ref="AJ912:AJ915"/>
    <mergeCell ref="N939:O939"/>
    <mergeCell ref="P939:Q939"/>
    <mergeCell ref="R939:S939"/>
    <mergeCell ref="T939:U939"/>
    <mergeCell ref="L924:M924"/>
    <mergeCell ref="N924:O924"/>
    <mergeCell ref="P924:Q924"/>
    <mergeCell ref="R924:S924"/>
    <mergeCell ref="T924:U924"/>
    <mergeCell ref="AJ920:AJ923"/>
    <mergeCell ref="AK920:AK923"/>
    <mergeCell ref="AL920:AL923"/>
    <mergeCell ref="AM920:AM923"/>
    <mergeCell ref="AF931:AF934"/>
    <mergeCell ref="AP890:AP893"/>
    <mergeCell ref="H888:H889"/>
    <mergeCell ref="H890:H891"/>
    <mergeCell ref="H892:H893"/>
    <mergeCell ref="AO886:AO889"/>
    <mergeCell ref="H916:H917"/>
    <mergeCell ref="AN912:AN915"/>
    <mergeCell ref="AO912:AO915"/>
    <mergeCell ref="AP912:AP915"/>
    <mergeCell ref="AN916:AN919"/>
    <mergeCell ref="AJ890:AJ893"/>
    <mergeCell ref="AK890:AK893"/>
    <mergeCell ref="AL890:AL893"/>
    <mergeCell ref="AM890:AM893"/>
    <mergeCell ref="AN890:AN893"/>
    <mergeCell ref="AO890:AO893"/>
    <mergeCell ref="C890:C893"/>
    <mergeCell ref="I890:I893"/>
    <mergeCell ref="J890:J893"/>
    <mergeCell ref="K890:K893"/>
    <mergeCell ref="AF890:AF893"/>
    <mergeCell ref="AG890:AG893"/>
    <mergeCell ref="AJ886:AJ889"/>
    <mergeCell ref="AK886:AK889"/>
    <mergeCell ref="AL886:AL889"/>
    <mergeCell ref="AM886:AM889"/>
    <mergeCell ref="AN886:AN889"/>
    <mergeCell ref="AP886:AP889"/>
    <mergeCell ref="C886:C889"/>
    <mergeCell ref="I886:I889"/>
    <mergeCell ref="J886:J889"/>
    <mergeCell ref="K886:K889"/>
    <mergeCell ref="AF886:AF889"/>
    <mergeCell ref="AG886:AG889"/>
    <mergeCell ref="AL882:AL885"/>
    <mergeCell ref="AM882:AM885"/>
    <mergeCell ref="AN882:AN885"/>
    <mergeCell ref="AO882:AO885"/>
    <mergeCell ref="AP882:AP885"/>
    <mergeCell ref="C871:C874"/>
    <mergeCell ref="I871:I874"/>
    <mergeCell ref="J871:J874"/>
    <mergeCell ref="AJ875:AJ878"/>
    <mergeCell ref="AK875:AK878"/>
    <mergeCell ref="AF882:AF885"/>
    <mergeCell ref="AG882:AG885"/>
    <mergeCell ref="AJ882:AJ885"/>
    <mergeCell ref="AK882:AK885"/>
    <mergeCell ref="C875:C878"/>
    <mergeCell ref="I875:I878"/>
    <mergeCell ref="J875:J878"/>
    <mergeCell ref="K875:K878"/>
    <mergeCell ref="AF875:AF878"/>
    <mergeCell ref="AG875:AG878"/>
    <mergeCell ref="N879:O879"/>
    <mergeCell ref="P879:Q879"/>
    <mergeCell ref="R879:S879"/>
    <mergeCell ref="T879:U879"/>
    <mergeCell ref="C882:C885"/>
    <mergeCell ref="I882:I885"/>
    <mergeCell ref="J882:J885"/>
    <mergeCell ref="K882:K885"/>
    <mergeCell ref="E880:G880"/>
    <mergeCell ref="K871:K874"/>
    <mergeCell ref="AP867:AP870"/>
    <mergeCell ref="AM871:AM874"/>
    <mergeCell ref="AN871:AN874"/>
    <mergeCell ref="AO871:AO874"/>
    <mergeCell ref="AP871:AP874"/>
    <mergeCell ref="AL875:AL878"/>
    <mergeCell ref="AM875:AM878"/>
    <mergeCell ref="AN875:AN878"/>
    <mergeCell ref="AO875:AO878"/>
    <mergeCell ref="AP875:AP878"/>
    <mergeCell ref="AF867:AF870"/>
    <mergeCell ref="AG867:AG870"/>
    <mergeCell ref="AJ867:AJ870"/>
    <mergeCell ref="AK867:AK870"/>
    <mergeCell ref="AL867:AL870"/>
    <mergeCell ref="AF871:AF874"/>
    <mergeCell ref="AG871:AG874"/>
    <mergeCell ref="AJ871:AJ874"/>
    <mergeCell ref="AK871:AK874"/>
    <mergeCell ref="AL871:AL874"/>
    <mergeCell ref="AF856:AF859"/>
    <mergeCell ref="AG856:AG859"/>
    <mergeCell ref="AJ856:AJ859"/>
    <mergeCell ref="AK856:AK859"/>
    <mergeCell ref="AL856:AL859"/>
    <mergeCell ref="C867:C870"/>
    <mergeCell ref="I867:I870"/>
    <mergeCell ref="J867:J870"/>
    <mergeCell ref="K867:K870"/>
    <mergeCell ref="E865:G865"/>
    <mergeCell ref="AO856:AO859"/>
    <mergeCell ref="C860:C863"/>
    <mergeCell ref="I860:I863"/>
    <mergeCell ref="J860:J863"/>
    <mergeCell ref="K860:K863"/>
    <mergeCell ref="AO841:AO844"/>
    <mergeCell ref="I841:I844"/>
    <mergeCell ref="J841:J844"/>
    <mergeCell ref="K841:K844"/>
    <mergeCell ref="H841:H842"/>
    <mergeCell ref="H843:H844"/>
    <mergeCell ref="K852:K855"/>
    <mergeCell ref="E850:G850"/>
    <mergeCell ref="AF841:AF844"/>
    <mergeCell ref="AG841:AG844"/>
    <mergeCell ref="AJ841:AJ844"/>
    <mergeCell ref="AK841:AK844"/>
    <mergeCell ref="AL841:AL844"/>
    <mergeCell ref="AM867:AM870"/>
    <mergeCell ref="AN867:AN870"/>
    <mergeCell ref="AO867:AO870"/>
    <mergeCell ref="AP841:AP844"/>
    <mergeCell ref="L864:M864"/>
    <mergeCell ref="N864:O864"/>
    <mergeCell ref="P864:Q864"/>
    <mergeCell ref="R864:S864"/>
    <mergeCell ref="T864:U864"/>
    <mergeCell ref="AP856:AP859"/>
    <mergeCell ref="AF860:AF863"/>
    <mergeCell ref="AG860:AG863"/>
    <mergeCell ref="AM826:AM829"/>
    <mergeCell ref="AN826:AN829"/>
    <mergeCell ref="AM837:AM840"/>
    <mergeCell ref="AN837:AN840"/>
    <mergeCell ref="AO837:AO840"/>
    <mergeCell ref="AP837:AP840"/>
    <mergeCell ref="AP830:AP833"/>
    <mergeCell ref="AF822:AF825"/>
    <mergeCell ref="AG822:AG825"/>
    <mergeCell ref="AJ822:AJ825"/>
    <mergeCell ref="AK822:AK825"/>
    <mergeCell ref="AL822:AL825"/>
    <mergeCell ref="AM822:AM825"/>
    <mergeCell ref="AN822:AN825"/>
    <mergeCell ref="AO822:AO825"/>
    <mergeCell ref="AP822:AP825"/>
    <mergeCell ref="AL852:AL855"/>
    <mergeCell ref="AM852:AM855"/>
    <mergeCell ref="AN852:AN855"/>
    <mergeCell ref="AO852:AO855"/>
    <mergeCell ref="AM856:AM859"/>
    <mergeCell ref="AM830:AM833"/>
    <mergeCell ref="AN830:AN833"/>
    <mergeCell ref="AO830:AO833"/>
    <mergeCell ref="AM841:AM844"/>
    <mergeCell ref="AN841:AN844"/>
    <mergeCell ref="J815:J818"/>
    <mergeCell ref="K815:K818"/>
    <mergeCell ref="AF815:AF818"/>
    <mergeCell ref="AG815:AG818"/>
    <mergeCell ref="AJ815:AJ818"/>
    <mergeCell ref="AK852:AK855"/>
    <mergeCell ref="K826:K829"/>
    <mergeCell ref="AF826:AF829"/>
    <mergeCell ref="AG826:AG829"/>
    <mergeCell ref="AJ826:AJ829"/>
    <mergeCell ref="AK826:AK829"/>
    <mergeCell ref="AL826:AL829"/>
    <mergeCell ref="AP826:AP829"/>
    <mergeCell ref="C830:C833"/>
    <mergeCell ref="I830:I833"/>
    <mergeCell ref="J830:J833"/>
    <mergeCell ref="K830:K833"/>
    <mergeCell ref="AF830:AF833"/>
    <mergeCell ref="AG830:AG833"/>
    <mergeCell ref="AJ830:AJ833"/>
    <mergeCell ref="AK830:AK833"/>
    <mergeCell ref="C826:C829"/>
    <mergeCell ref="AL830:AL833"/>
    <mergeCell ref="AJ837:AJ840"/>
    <mergeCell ref="AK837:AK840"/>
    <mergeCell ref="AL837:AL840"/>
    <mergeCell ref="H837:H838"/>
    <mergeCell ref="H839:H840"/>
    <mergeCell ref="C841:C844"/>
    <mergeCell ref="AM796:AM799"/>
    <mergeCell ref="C822:C825"/>
    <mergeCell ref="I822:I825"/>
    <mergeCell ref="J822:J825"/>
    <mergeCell ref="K822:K825"/>
    <mergeCell ref="AO826:AO829"/>
    <mergeCell ref="AN807:AN810"/>
    <mergeCell ref="AO807:AO810"/>
    <mergeCell ref="I826:I829"/>
    <mergeCell ref="J826:J829"/>
    <mergeCell ref="AK807:AK810"/>
    <mergeCell ref="AL807:AL810"/>
    <mergeCell ref="AF796:AF799"/>
    <mergeCell ref="AG796:AG799"/>
    <mergeCell ref="AJ796:AJ799"/>
    <mergeCell ref="AK796:AK799"/>
    <mergeCell ref="AL796:AL799"/>
    <mergeCell ref="AJ807:AJ810"/>
    <mergeCell ref="V819:W819"/>
    <mergeCell ref="X819:Y819"/>
    <mergeCell ref="Z819:AA819"/>
    <mergeCell ref="AB819:AC819"/>
    <mergeCell ref="C807:C810"/>
    <mergeCell ref="I807:I810"/>
    <mergeCell ref="J807:J810"/>
    <mergeCell ref="K807:K810"/>
    <mergeCell ref="C815:C818"/>
    <mergeCell ref="I815:I818"/>
    <mergeCell ref="AK815:AK818"/>
    <mergeCell ref="AL815:AL818"/>
    <mergeCell ref="AM815:AM818"/>
    <mergeCell ref="I796:I799"/>
    <mergeCell ref="J796:J799"/>
    <mergeCell ref="K796:K799"/>
    <mergeCell ref="L804:M804"/>
    <mergeCell ref="N804:O804"/>
    <mergeCell ref="P804:Q804"/>
    <mergeCell ref="R804:S804"/>
    <mergeCell ref="C800:C803"/>
    <mergeCell ref="I800:I803"/>
    <mergeCell ref="J800:J803"/>
    <mergeCell ref="K800:K803"/>
    <mergeCell ref="L789:M789"/>
    <mergeCell ref="N789:O789"/>
    <mergeCell ref="E790:G790"/>
    <mergeCell ref="AL792:AL795"/>
    <mergeCell ref="AK777:AK780"/>
    <mergeCell ref="L774:M774"/>
    <mergeCell ref="N774:O774"/>
    <mergeCell ref="P774:Q774"/>
    <mergeCell ref="R774:S774"/>
    <mergeCell ref="T774:U774"/>
    <mergeCell ref="P789:Q789"/>
    <mergeCell ref="R789:S789"/>
    <mergeCell ref="T789:U789"/>
    <mergeCell ref="C792:C795"/>
    <mergeCell ref="I792:I795"/>
    <mergeCell ref="J792:J795"/>
    <mergeCell ref="K792:K795"/>
    <mergeCell ref="AF792:AF795"/>
    <mergeCell ref="AG792:AG795"/>
    <mergeCell ref="AG781:AG784"/>
    <mergeCell ref="AJ781:AJ784"/>
    <mergeCell ref="AK781:AK784"/>
    <mergeCell ref="AO785:AO788"/>
    <mergeCell ref="C781:C784"/>
    <mergeCell ref="I781:I784"/>
    <mergeCell ref="K785:K788"/>
    <mergeCell ref="E775:G775"/>
    <mergeCell ref="AF770:AF773"/>
    <mergeCell ref="AG770:AG773"/>
    <mergeCell ref="AJ770:AJ773"/>
    <mergeCell ref="AK770:AK773"/>
    <mergeCell ref="AL770:AL773"/>
    <mergeCell ref="AM770:AM773"/>
    <mergeCell ref="AL766:AL769"/>
    <mergeCell ref="AM766:AM769"/>
    <mergeCell ref="AN766:AN769"/>
    <mergeCell ref="AO766:AO769"/>
    <mergeCell ref="H779:H780"/>
    <mergeCell ref="H768:H769"/>
    <mergeCell ref="H770:H771"/>
    <mergeCell ref="AN781:AN784"/>
    <mergeCell ref="AN777:AN780"/>
    <mergeCell ref="AM781:AM784"/>
    <mergeCell ref="AJ777:AJ780"/>
    <mergeCell ref="AL777:AL780"/>
    <mergeCell ref="AM777:AM780"/>
    <mergeCell ref="Z774:AA774"/>
    <mergeCell ref="AB774:AC774"/>
    <mergeCell ref="AF781:AF784"/>
    <mergeCell ref="C785:C788"/>
    <mergeCell ref="I785:I788"/>
    <mergeCell ref="J785:J788"/>
    <mergeCell ref="C796:C799"/>
    <mergeCell ref="AP762:AP765"/>
    <mergeCell ref="C766:C769"/>
    <mergeCell ref="I766:I769"/>
    <mergeCell ref="J766:J769"/>
    <mergeCell ref="K766:K769"/>
    <mergeCell ref="AF766:AF769"/>
    <mergeCell ref="H781:H782"/>
    <mergeCell ref="H783:H784"/>
    <mergeCell ref="AM755:AM758"/>
    <mergeCell ref="AN755:AN758"/>
    <mergeCell ref="AO755:AO758"/>
    <mergeCell ref="V774:W774"/>
    <mergeCell ref="X774:Y774"/>
    <mergeCell ref="AG766:AG769"/>
    <mergeCell ref="AJ766:AJ769"/>
    <mergeCell ref="AK766:AK769"/>
    <mergeCell ref="AJ755:AJ758"/>
    <mergeCell ref="J781:J784"/>
    <mergeCell ref="K781:K784"/>
    <mergeCell ref="AK755:AK758"/>
    <mergeCell ref="C770:C773"/>
    <mergeCell ref="I770:I773"/>
    <mergeCell ref="J770:J773"/>
    <mergeCell ref="H772:H773"/>
    <mergeCell ref="H777:H778"/>
    <mergeCell ref="AN770:AN773"/>
    <mergeCell ref="AO770:AO773"/>
    <mergeCell ref="AJ762:AJ765"/>
    <mergeCell ref="C755:C758"/>
    <mergeCell ref="I755:I758"/>
    <mergeCell ref="J755:J758"/>
    <mergeCell ref="K755:K758"/>
    <mergeCell ref="K770:K773"/>
    <mergeCell ref="AP755:AP758"/>
    <mergeCell ref="AF751:AF754"/>
    <mergeCell ref="AG751:AG754"/>
    <mergeCell ref="J762:J765"/>
    <mergeCell ref="K762:K765"/>
    <mergeCell ref="AK762:AK765"/>
    <mergeCell ref="AL762:AL765"/>
    <mergeCell ref="AM762:AM765"/>
    <mergeCell ref="AN762:AN765"/>
    <mergeCell ref="AO762:AO765"/>
    <mergeCell ref="AL751:AL754"/>
    <mergeCell ref="AM751:AM754"/>
    <mergeCell ref="AN751:AN754"/>
    <mergeCell ref="AO751:AO754"/>
    <mergeCell ref="V759:W759"/>
    <mergeCell ref="X759:Y759"/>
    <mergeCell ref="Z759:AA759"/>
    <mergeCell ref="AB759:AC759"/>
    <mergeCell ref="AF755:AF758"/>
    <mergeCell ref="AG755:AG758"/>
    <mergeCell ref="AP766:AP769"/>
    <mergeCell ref="AF762:AF765"/>
    <mergeCell ref="AG762:AG765"/>
    <mergeCell ref="C762:C765"/>
    <mergeCell ref="I762:I765"/>
    <mergeCell ref="AP770:AP773"/>
    <mergeCell ref="L759:M759"/>
    <mergeCell ref="N759:O759"/>
    <mergeCell ref="P759:Q759"/>
    <mergeCell ref="R759:S759"/>
    <mergeCell ref="T759:U759"/>
    <mergeCell ref="AJ751:AJ754"/>
    <mergeCell ref="AK751:AK754"/>
    <mergeCell ref="AL755:AL758"/>
    <mergeCell ref="H757:H758"/>
    <mergeCell ref="H755:H756"/>
    <mergeCell ref="H753:H754"/>
    <mergeCell ref="K751:K754"/>
    <mergeCell ref="L744:M744"/>
    <mergeCell ref="N744:O744"/>
    <mergeCell ref="P744:Q744"/>
    <mergeCell ref="R744:S744"/>
    <mergeCell ref="T744:U744"/>
    <mergeCell ref="AF747:AF750"/>
    <mergeCell ref="AG747:AG750"/>
    <mergeCell ref="AJ747:AJ750"/>
    <mergeCell ref="AK747:AK750"/>
    <mergeCell ref="AL747:AL750"/>
    <mergeCell ref="H747:H748"/>
    <mergeCell ref="H749:H750"/>
    <mergeCell ref="C736:C739"/>
    <mergeCell ref="I736:I739"/>
    <mergeCell ref="J736:J739"/>
    <mergeCell ref="K736:K739"/>
    <mergeCell ref="AF736:AF739"/>
    <mergeCell ref="AG736:AG739"/>
    <mergeCell ref="H738:H739"/>
    <mergeCell ref="AP751:AP754"/>
    <mergeCell ref="K740:K743"/>
    <mergeCell ref="AF740:AF743"/>
    <mergeCell ref="AG740:AG743"/>
    <mergeCell ref="AJ740:AJ743"/>
    <mergeCell ref="AK740:AK743"/>
    <mergeCell ref="AL740:AL743"/>
    <mergeCell ref="AM740:AM743"/>
    <mergeCell ref="AN740:AN743"/>
    <mergeCell ref="AO740:AO743"/>
    <mergeCell ref="AO736:AO739"/>
    <mergeCell ref="AP736:AP739"/>
    <mergeCell ref="H740:H741"/>
    <mergeCell ref="H742:H743"/>
    <mergeCell ref="AJ725:AJ728"/>
    <mergeCell ref="H736:H737"/>
    <mergeCell ref="AM747:AM750"/>
    <mergeCell ref="AN747:AN750"/>
    <mergeCell ref="AO747:AO750"/>
    <mergeCell ref="AP747:AP750"/>
    <mergeCell ref="AP740:AP743"/>
    <mergeCell ref="AJ736:AJ739"/>
    <mergeCell ref="AK736:AK739"/>
    <mergeCell ref="AL736:AL739"/>
    <mergeCell ref="I725:I728"/>
    <mergeCell ref="J725:J728"/>
    <mergeCell ref="K725:K728"/>
    <mergeCell ref="AF725:AF728"/>
    <mergeCell ref="AG725:AG728"/>
    <mergeCell ref="C725:C728"/>
    <mergeCell ref="C717:C720"/>
    <mergeCell ref="I717:I720"/>
    <mergeCell ref="J717:J720"/>
    <mergeCell ref="K717:K720"/>
    <mergeCell ref="AF717:AF720"/>
    <mergeCell ref="AG717:AG720"/>
    <mergeCell ref="AM721:AM724"/>
    <mergeCell ref="AN721:AN724"/>
    <mergeCell ref="AN725:AN728"/>
    <mergeCell ref="AB729:AC729"/>
    <mergeCell ref="AN732:AN735"/>
    <mergeCell ref="AO732:AO735"/>
    <mergeCell ref="AP732:AP735"/>
    <mergeCell ref="AM732:AM735"/>
    <mergeCell ref="AM736:AM739"/>
    <mergeCell ref="AN736:AN739"/>
    <mergeCell ref="AO710:AO713"/>
    <mergeCell ref="AP710:AP713"/>
    <mergeCell ref="AO721:AO724"/>
    <mergeCell ref="AP721:AP724"/>
    <mergeCell ref="AK721:AK724"/>
    <mergeCell ref="AL721:AL724"/>
    <mergeCell ref="C710:C713"/>
    <mergeCell ref="I710:I713"/>
    <mergeCell ref="J710:J713"/>
    <mergeCell ref="K710:K713"/>
    <mergeCell ref="AF710:AF713"/>
    <mergeCell ref="AG710:AG713"/>
    <mergeCell ref="AJ710:AJ713"/>
    <mergeCell ref="AK710:AK713"/>
    <mergeCell ref="AF706:AF709"/>
    <mergeCell ref="AG706:AG709"/>
    <mergeCell ref="AJ717:AJ720"/>
    <mergeCell ref="AK717:AK720"/>
    <mergeCell ref="AL717:AL720"/>
    <mergeCell ref="L714:M714"/>
    <mergeCell ref="N714:O714"/>
    <mergeCell ref="P714:Q714"/>
    <mergeCell ref="R714:S714"/>
    <mergeCell ref="T714:U714"/>
    <mergeCell ref="AN706:AN709"/>
    <mergeCell ref="AO706:AO709"/>
    <mergeCell ref="C706:C709"/>
    <mergeCell ref="AO717:AO720"/>
    <mergeCell ref="AP717:AP720"/>
    <mergeCell ref="AL710:AL713"/>
    <mergeCell ref="AN717:AN720"/>
    <mergeCell ref="AM702:AM705"/>
    <mergeCell ref="AN702:AN705"/>
    <mergeCell ref="V714:W714"/>
    <mergeCell ref="X714:Y714"/>
    <mergeCell ref="Z714:AA714"/>
    <mergeCell ref="AB714:AC714"/>
    <mergeCell ref="AF721:AF724"/>
    <mergeCell ref="AG721:AG724"/>
    <mergeCell ref="H689:H690"/>
    <mergeCell ref="H691:H692"/>
    <mergeCell ref="H693:H694"/>
    <mergeCell ref="AM680:AM683"/>
    <mergeCell ref="L699:M699"/>
    <mergeCell ref="N699:O699"/>
    <mergeCell ref="P699:Q699"/>
    <mergeCell ref="R699:S699"/>
    <mergeCell ref="T699:U699"/>
    <mergeCell ref="AL680:AL683"/>
    <mergeCell ref="AN680:AN683"/>
    <mergeCell ref="N684:O684"/>
    <mergeCell ref="P684:Q684"/>
    <mergeCell ref="AN695:AN698"/>
    <mergeCell ref="AP706:AP709"/>
    <mergeCell ref="K706:K709"/>
    <mergeCell ref="AJ706:AJ709"/>
    <mergeCell ref="AK706:AK709"/>
    <mergeCell ref="AL706:AL709"/>
    <mergeCell ref="AM706:AM709"/>
    <mergeCell ref="AP672:AP675"/>
    <mergeCell ref="H708:H709"/>
    <mergeCell ref="AM710:AM713"/>
    <mergeCell ref="AN710:AN713"/>
    <mergeCell ref="AO702:AO705"/>
    <mergeCell ref="AP702:AP705"/>
    <mergeCell ref="J680:J683"/>
    <mergeCell ref="K680:K683"/>
    <mergeCell ref="AF680:AF683"/>
    <mergeCell ref="AG680:AG683"/>
    <mergeCell ref="AO672:AO675"/>
    <mergeCell ref="I706:I709"/>
    <mergeCell ref="AL676:AL679"/>
    <mergeCell ref="V684:W684"/>
    <mergeCell ref="X684:Y684"/>
    <mergeCell ref="Z684:AA684"/>
    <mergeCell ref="AB684:AC684"/>
    <mergeCell ref="J706:J709"/>
    <mergeCell ref="J691:J694"/>
    <mergeCell ref="K691:K694"/>
    <mergeCell ref="AF691:AF694"/>
    <mergeCell ref="AG691:AG694"/>
    <mergeCell ref="AJ691:AJ694"/>
    <mergeCell ref="L684:M684"/>
    <mergeCell ref="AK691:AK694"/>
    <mergeCell ref="AL691:AL694"/>
    <mergeCell ref="J687:J690"/>
    <mergeCell ref="K687:K690"/>
    <mergeCell ref="AF687:AF690"/>
    <mergeCell ref="AK661:AK664"/>
    <mergeCell ref="C676:C679"/>
    <mergeCell ref="I676:I679"/>
    <mergeCell ref="AJ680:AJ683"/>
    <mergeCell ref="AK680:AK683"/>
    <mergeCell ref="AM672:AM675"/>
    <mergeCell ref="AN672:AN675"/>
    <mergeCell ref="AO657:AO660"/>
    <mergeCell ref="AP657:AP660"/>
    <mergeCell ref="AK657:AK660"/>
    <mergeCell ref="AL657:AL660"/>
    <mergeCell ref="AK676:AK679"/>
    <mergeCell ref="AO680:AO683"/>
    <mergeCell ref="AP680:AP683"/>
    <mergeCell ref="C650:C653"/>
    <mergeCell ref="I650:I653"/>
    <mergeCell ref="J650:J653"/>
    <mergeCell ref="K650:K653"/>
    <mergeCell ref="AF650:AF653"/>
    <mergeCell ref="AG650:AG653"/>
    <mergeCell ref="AJ650:AJ653"/>
    <mergeCell ref="AK650:AK653"/>
    <mergeCell ref="AL650:AL653"/>
    <mergeCell ref="C646:C649"/>
    <mergeCell ref="I646:I649"/>
    <mergeCell ref="J646:J649"/>
    <mergeCell ref="K646:K649"/>
    <mergeCell ref="AF646:AF649"/>
    <mergeCell ref="AG646:AG649"/>
    <mergeCell ref="C672:C675"/>
    <mergeCell ref="I672:I675"/>
    <mergeCell ref="J672:J675"/>
    <mergeCell ref="K672:K675"/>
    <mergeCell ref="AF657:AF660"/>
    <mergeCell ref="AF672:AF675"/>
    <mergeCell ref="AG672:AG675"/>
    <mergeCell ref="AJ672:AJ675"/>
    <mergeCell ref="AK672:AK675"/>
    <mergeCell ref="AL672:AL675"/>
    <mergeCell ref="H661:H662"/>
    <mergeCell ref="H663:H664"/>
    <mergeCell ref="C665:C668"/>
    <mergeCell ref="I665:I668"/>
    <mergeCell ref="AF661:AF664"/>
    <mergeCell ref="AG661:AG664"/>
    <mergeCell ref="AJ661:AJ664"/>
    <mergeCell ref="AL631:AL634"/>
    <mergeCell ref="J631:J634"/>
    <mergeCell ref="K631:K634"/>
    <mergeCell ref="L639:M639"/>
    <mergeCell ref="N639:O639"/>
    <mergeCell ref="P639:Q639"/>
    <mergeCell ref="AM650:AM653"/>
    <mergeCell ref="AN650:AN653"/>
    <mergeCell ref="AO650:AO653"/>
    <mergeCell ref="AP650:AP653"/>
    <mergeCell ref="R684:S684"/>
    <mergeCell ref="T684:U684"/>
    <mergeCell ref="AL661:AL664"/>
    <mergeCell ref="AM661:AM664"/>
    <mergeCell ref="AN661:AN664"/>
    <mergeCell ref="AO661:AO664"/>
    <mergeCell ref="AP646:AP649"/>
    <mergeCell ref="AM657:AM660"/>
    <mergeCell ref="AN657:AN660"/>
    <mergeCell ref="AP661:AP664"/>
    <mergeCell ref="AP665:AP668"/>
    <mergeCell ref="K601:K604"/>
    <mergeCell ref="V609:W609"/>
    <mergeCell ref="X609:Y609"/>
    <mergeCell ref="Z609:AA609"/>
    <mergeCell ref="AB609:AC609"/>
    <mergeCell ref="C631:C634"/>
    <mergeCell ref="I631:I634"/>
    <mergeCell ref="C642:C645"/>
    <mergeCell ref="I642:I645"/>
    <mergeCell ref="J642:J645"/>
    <mergeCell ref="K642:K645"/>
    <mergeCell ref="C635:C638"/>
    <mergeCell ref="I635:I638"/>
    <mergeCell ref="J635:J638"/>
    <mergeCell ref="K635:K638"/>
    <mergeCell ref="H635:H636"/>
    <mergeCell ref="H637:H638"/>
    <mergeCell ref="V624:W624"/>
    <mergeCell ref="X624:Y624"/>
    <mergeCell ref="Z624:AA624"/>
    <mergeCell ref="L624:M624"/>
    <mergeCell ref="N624:O624"/>
    <mergeCell ref="P624:Q624"/>
    <mergeCell ref="R624:S624"/>
    <mergeCell ref="T624:U624"/>
    <mergeCell ref="J627:J630"/>
    <mergeCell ref="K627:K630"/>
    <mergeCell ref="AF627:AF630"/>
    <mergeCell ref="AG627:AG630"/>
    <mergeCell ref="AL616:AL619"/>
    <mergeCell ref="AM616:AM619"/>
    <mergeCell ref="AN616:AN619"/>
    <mergeCell ref="AO616:AO619"/>
    <mergeCell ref="AP616:AP619"/>
    <mergeCell ref="AF612:AF615"/>
    <mergeCell ref="AG612:AG615"/>
    <mergeCell ref="AJ612:AJ615"/>
    <mergeCell ref="AK612:AK615"/>
    <mergeCell ref="AL612:AL615"/>
    <mergeCell ref="AO612:AO615"/>
    <mergeCell ref="AP612:AP615"/>
    <mergeCell ref="AM620:AM623"/>
    <mergeCell ref="AM627:AM630"/>
    <mergeCell ref="AN627:AN630"/>
    <mergeCell ref="AO627:AO630"/>
    <mergeCell ref="AP627:AP630"/>
    <mergeCell ref="AK627:AK630"/>
    <mergeCell ref="AL627:AL630"/>
    <mergeCell ref="C616:C619"/>
    <mergeCell ref="I616:I619"/>
    <mergeCell ref="J616:J619"/>
    <mergeCell ref="K616:K619"/>
    <mergeCell ref="AF616:AF619"/>
    <mergeCell ref="AG616:AG619"/>
    <mergeCell ref="AK586:AK589"/>
    <mergeCell ref="AL586:AL589"/>
    <mergeCell ref="C586:C589"/>
    <mergeCell ref="K597:K600"/>
    <mergeCell ref="AM612:AM615"/>
    <mergeCell ref="AN612:AN615"/>
    <mergeCell ref="C612:C615"/>
    <mergeCell ref="I612:I615"/>
    <mergeCell ref="J612:J615"/>
    <mergeCell ref="K612:K615"/>
    <mergeCell ref="I586:I589"/>
    <mergeCell ref="J586:J589"/>
    <mergeCell ref="K586:K589"/>
    <mergeCell ref="AF586:AF589"/>
    <mergeCell ref="AG586:AG589"/>
    <mergeCell ref="AJ586:AJ589"/>
    <mergeCell ref="T594:U594"/>
    <mergeCell ref="L594:M594"/>
    <mergeCell ref="N594:O594"/>
    <mergeCell ref="P594:Q594"/>
    <mergeCell ref="R594:S594"/>
    <mergeCell ref="AJ616:AJ619"/>
    <mergeCell ref="AK616:AK619"/>
    <mergeCell ref="C601:C604"/>
    <mergeCell ref="I601:I604"/>
    <mergeCell ref="J601:J604"/>
    <mergeCell ref="C590:C593"/>
    <mergeCell ref="I590:I593"/>
    <mergeCell ref="J590:J593"/>
    <mergeCell ref="K590:K593"/>
    <mergeCell ref="AF590:AF593"/>
    <mergeCell ref="AG590:AG593"/>
    <mergeCell ref="AJ590:AJ593"/>
    <mergeCell ref="AK590:AK593"/>
    <mergeCell ref="AL590:AL593"/>
    <mergeCell ref="AJ582:AJ585"/>
    <mergeCell ref="AK582:AK585"/>
    <mergeCell ref="AL582:AL585"/>
    <mergeCell ref="H584:H585"/>
    <mergeCell ref="H582:H583"/>
    <mergeCell ref="C575:C578"/>
    <mergeCell ref="I575:I578"/>
    <mergeCell ref="J575:J578"/>
    <mergeCell ref="Z579:AA579"/>
    <mergeCell ref="AB579:AC579"/>
    <mergeCell ref="C582:C585"/>
    <mergeCell ref="I582:I585"/>
    <mergeCell ref="J582:J585"/>
    <mergeCell ref="K582:K585"/>
    <mergeCell ref="K575:K578"/>
    <mergeCell ref="H575:H576"/>
    <mergeCell ref="H577:H578"/>
    <mergeCell ref="R579:S579"/>
    <mergeCell ref="T579:U579"/>
    <mergeCell ref="AL571:AL574"/>
    <mergeCell ref="AM571:AM574"/>
    <mergeCell ref="AN571:AN574"/>
    <mergeCell ref="AO571:AO574"/>
    <mergeCell ref="C571:C574"/>
    <mergeCell ref="I571:I574"/>
    <mergeCell ref="J571:J574"/>
    <mergeCell ref="K571:K574"/>
    <mergeCell ref="AF571:AF574"/>
    <mergeCell ref="AG571:AG574"/>
    <mergeCell ref="H571:H572"/>
    <mergeCell ref="AJ567:AJ570"/>
    <mergeCell ref="AK567:AK570"/>
    <mergeCell ref="AL567:AL570"/>
    <mergeCell ref="AM567:AM570"/>
    <mergeCell ref="AN567:AN570"/>
    <mergeCell ref="AL575:AL578"/>
    <mergeCell ref="AM575:AM578"/>
    <mergeCell ref="AN575:AN578"/>
    <mergeCell ref="AO567:AO570"/>
    <mergeCell ref="AO575:AO578"/>
    <mergeCell ref="H567:H568"/>
    <mergeCell ref="C567:C570"/>
    <mergeCell ref="I567:I570"/>
    <mergeCell ref="J567:J570"/>
    <mergeCell ref="K567:K570"/>
    <mergeCell ref="AF567:AF570"/>
    <mergeCell ref="AG567:AG570"/>
    <mergeCell ref="H569:H570"/>
    <mergeCell ref="L564:M564"/>
    <mergeCell ref="N564:O564"/>
    <mergeCell ref="P564:Q564"/>
    <mergeCell ref="R564:S564"/>
    <mergeCell ref="T564:U564"/>
    <mergeCell ref="V579:W579"/>
    <mergeCell ref="X579:Y579"/>
    <mergeCell ref="AJ571:AJ574"/>
    <mergeCell ref="AK571:AK574"/>
    <mergeCell ref="AP560:AP563"/>
    <mergeCell ref="AN556:AN559"/>
    <mergeCell ref="AO556:AO559"/>
    <mergeCell ref="AP556:AP559"/>
    <mergeCell ref="C545:C548"/>
    <mergeCell ref="K541:K544"/>
    <mergeCell ref="AF541:AF544"/>
    <mergeCell ref="AG541:AG544"/>
    <mergeCell ref="C556:C559"/>
    <mergeCell ref="I556:I559"/>
    <mergeCell ref="J556:J559"/>
    <mergeCell ref="K556:K559"/>
    <mergeCell ref="AF556:AF559"/>
    <mergeCell ref="AG556:AG559"/>
    <mergeCell ref="K545:K548"/>
    <mergeCell ref="AF545:AF548"/>
    <mergeCell ref="AG545:AG548"/>
    <mergeCell ref="AJ541:AJ544"/>
    <mergeCell ref="AK541:AK544"/>
    <mergeCell ref="H560:H561"/>
    <mergeCell ref="H562:H563"/>
    <mergeCell ref="Z549:AA549"/>
    <mergeCell ref="AB549:AC549"/>
    <mergeCell ref="C560:C563"/>
    <mergeCell ref="I560:I563"/>
    <mergeCell ref="J560:J563"/>
    <mergeCell ref="K560:K563"/>
    <mergeCell ref="C552:C555"/>
    <mergeCell ref="I552:I555"/>
    <mergeCell ref="J552:J555"/>
    <mergeCell ref="K552:K555"/>
    <mergeCell ref="H552:H553"/>
    <mergeCell ref="H554:H555"/>
    <mergeCell ref="I545:I548"/>
    <mergeCell ref="J545:J548"/>
    <mergeCell ref="I530:I533"/>
    <mergeCell ref="J530:J533"/>
    <mergeCell ref="K530:K533"/>
    <mergeCell ref="AM556:AM559"/>
    <mergeCell ref="AL556:AL559"/>
    <mergeCell ref="H556:H557"/>
    <mergeCell ref="H558:H559"/>
    <mergeCell ref="AN560:AN563"/>
    <mergeCell ref="AO560:AO563"/>
    <mergeCell ref="AF530:AF533"/>
    <mergeCell ref="AG530:AG533"/>
    <mergeCell ref="K522:K525"/>
    <mergeCell ref="AO530:AO533"/>
    <mergeCell ref="AP530:AP533"/>
    <mergeCell ref="C522:C525"/>
    <mergeCell ref="I522:I525"/>
    <mergeCell ref="J522:J525"/>
    <mergeCell ref="H530:H531"/>
    <mergeCell ref="H532:H533"/>
    <mergeCell ref="AF522:AF525"/>
    <mergeCell ref="AG522:AG525"/>
    <mergeCell ref="C530:C533"/>
    <mergeCell ref="AJ522:AJ525"/>
    <mergeCell ref="AJ530:AJ533"/>
    <mergeCell ref="AK530:AK533"/>
    <mergeCell ref="AL530:AL533"/>
    <mergeCell ref="AM530:AM533"/>
    <mergeCell ref="AN530:AN533"/>
    <mergeCell ref="AM522:AM525"/>
    <mergeCell ref="AN522:AN525"/>
    <mergeCell ref="AO522:AO525"/>
    <mergeCell ref="AP522:AP525"/>
    <mergeCell ref="AM526:AM529"/>
    <mergeCell ref="AN526:AN529"/>
    <mergeCell ref="AO526:AO529"/>
    <mergeCell ref="AP526:AP529"/>
    <mergeCell ref="AL526:AL529"/>
    <mergeCell ref="AK522:AK525"/>
    <mergeCell ref="AL522:AL525"/>
    <mergeCell ref="C526:C529"/>
    <mergeCell ref="I526:I529"/>
    <mergeCell ref="K511:K514"/>
    <mergeCell ref="J526:J529"/>
    <mergeCell ref="K526:K529"/>
    <mergeCell ref="AF526:AF529"/>
    <mergeCell ref="AG526:AG529"/>
    <mergeCell ref="AJ526:AJ529"/>
    <mergeCell ref="AK526:AK529"/>
    <mergeCell ref="AK492:AK495"/>
    <mergeCell ref="AL492:AL495"/>
    <mergeCell ref="L504:M504"/>
    <mergeCell ref="N504:O504"/>
    <mergeCell ref="P504:Q504"/>
    <mergeCell ref="R504:S504"/>
    <mergeCell ref="T504:U504"/>
    <mergeCell ref="AK500:AK503"/>
    <mergeCell ref="AL500:AL503"/>
    <mergeCell ref="P519:Q519"/>
    <mergeCell ref="R519:S519"/>
    <mergeCell ref="T519:U519"/>
    <mergeCell ref="AJ511:AJ514"/>
    <mergeCell ref="AK511:AK514"/>
    <mergeCell ref="AL511:AL514"/>
    <mergeCell ref="AF515:AF518"/>
    <mergeCell ref="AF511:AF514"/>
    <mergeCell ref="AG511:AG514"/>
    <mergeCell ref="K515:K518"/>
    <mergeCell ref="AM515:AM518"/>
    <mergeCell ref="AN515:AN518"/>
    <mergeCell ref="AO515:AO518"/>
    <mergeCell ref="AO496:AO499"/>
    <mergeCell ref="H500:H501"/>
    <mergeCell ref="H502:H503"/>
    <mergeCell ref="K500:K503"/>
    <mergeCell ref="C492:C495"/>
    <mergeCell ref="I492:I495"/>
    <mergeCell ref="J492:J495"/>
    <mergeCell ref="K492:K495"/>
    <mergeCell ref="AF492:AF495"/>
    <mergeCell ref="AG492:AG495"/>
    <mergeCell ref="AO500:AO503"/>
    <mergeCell ref="AO492:AO495"/>
    <mergeCell ref="C496:C499"/>
    <mergeCell ref="I496:I499"/>
    <mergeCell ref="J496:J499"/>
    <mergeCell ref="K496:K499"/>
    <mergeCell ref="AF496:AF499"/>
    <mergeCell ref="AG496:AG499"/>
    <mergeCell ref="AJ496:AJ499"/>
    <mergeCell ref="AK496:AK499"/>
    <mergeCell ref="I515:I518"/>
    <mergeCell ref="J515:J518"/>
    <mergeCell ref="C511:C514"/>
    <mergeCell ref="I511:I514"/>
    <mergeCell ref="J511:J514"/>
    <mergeCell ref="J507:J510"/>
    <mergeCell ref="K507:K510"/>
    <mergeCell ref="AF507:AF510"/>
    <mergeCell ref="K470:K473"/>
    <mergeCell ref="AM500:AM503"/>
    <mergeCell ref="AN500:AN503"/>
    <mergeCell ref="AL496:AL499"/>
    <mergeCell ref="AN496:AN499"/>
    <mergeCell ref="AJ492:AJ495"/>
    <mergeCell ref="AO466:AO469"/>
    <mergeCell ref="C462:C465"/>
    <mergeCell ref="I462:I465"/>
    <mergeCell ref="J462:J465"/>
    <mergeCell ref="K462:K465"/>
    <mergeCell ref="AF462:AF465"/>
    <mergeCell ref="AG462:AG465"/>
    <mergeCell ref="AJ462:AJ465"/>
    <mergeCell ref="AK462:AK465"/>
    <mergeCell ref="AL462:AL465"/>
    <mergeCell ref="K477:K480"/>
    <mergeCell ref="AF477:AF480"/>
    <mergeCell ref="AG477:AG480"/>
    <mergeCell ref="AJ477:AJ480"/>
    <mergeCell ref="AK481:AK484"/>
    <mergeCell ref="AL481:AL484"/>
    <mergeCell ref="AM470:AM473"/>
    <mergeCell ref="AN470:AN473"/>
    <mergeCell ref="AO470:AO473"/>
    <mergeCell ref="C500:C503"/>
    <mergeCell ref="I500:I503"/>
    <mergeCell ref="J500:J503"/>
    <mergeCell ref="AP470:AP473"/>
    <mergeCell ref="L489:M489"/>
    <mergeCell ref="N489:O489"/>
    <mergeCell ref="P489:Q489"/>
    <mergeCell ref="R489:S489"/>
    <mergeCell ref="T489:U489"/>
    <mergeCell ref="AL470:AL473"/>
    <mergeCell ref="AO462:AO465"/>
    <mergeCell ref="AP462:AP465"/>
    <mergeCell ref="C466:C469"/>
    <mergeCell ref="I466:I469"/>
    <mergeCell ref="J466:J469"/>
    <mergeCell ref="K466:K469"/>
    <mergeCell ref="AF466:AF469"/>
    <mergeCell ref="AG466:AG469"/>
    <mergeCell ref="AJ466:AJ469"/>
    <mergeCell ref="AK466:AK469"/>
    <mergeCell ref="AN462:AN465"/>
    <mergeCell ref="H470:H471"/>
    <mergeCell ref="H472:H473"/>
    <mergeCell ref="E475:G475"/>
    <mergeCell ref="C477:C480"/>
    <mergeCell ref="I477:I480"/>
    <mergeCell ref="J477:J480"/>
    <mergeCell ref="I481:I484"/>
    <mergeCell ref="AP481:AP484"/>
    <mergeCell ref="AJ481:AJ484"/>
    <mergeCell ref="AF470:AF473"/>
    <mergeCell ref="AG470:AG473"/>
    <mergeCell ref="AJ470:AJ473"/>
    <mergeCell ref="AO477:AO480"/>
    <mergeCell ref="AP477:AP480"/>
    <mergeCell ref="K455:K458"/>
    <mergeCell ref="AF455:AF458"/>
    <mergeCell ref="AG455:AG458"/>
    <mergeCell ref="AJ455:AJ458"/>
    <mergeCell ref="L459:M459"/>
    <mergeCell ref="N459:O459"/>
    <mergeCell ref="P459:Q459"/>
    <mergeCell ref="R459:S459"/>
    <mergeCell ref="T459:U459"/>
    <mergeCell ref="AM462:AM465"/>
    <mergeCell ref="AP440:AP443"/>
    <mergeCell ref="AP466:AP469"/>
    <mergeCell ref="H462:H463"/>
    <mergeCell ref="H464:H465"/>
    <mergeCell ref="H466:H467"/>
    <mergeCell ref="H468:H469"/>
    <mergeCell ref="AM455:AM458"/>
    <mergeCell ref="AN455:AN458"/>
    <mergeCell ref="AO455:AO458"/>
    <mergeCell ref="AP455:AP458"/>
    <mergeCell ref="AM451:AM454"/>
    <mergeCell ref="AN451:AN454"/>
    <mergeCell ref="AO451:AO454"/>
    <mergeCell ref="AP451:AP454"/>
    <mergeCell ref="H451:H452"/>
    <mergeCell ref="AG447:AG450"/>
    <mergeCell ref="AP447:AP450"/>
    <mergeCell ref="AL466:AL469"/>
    <mergeCell ref="AM466:AM469"/>
    <mergeCell ref="AN466:AN469"/>
    <mergeCell ref="I436:I439"/>
    <mergeCell ref="J436:J439"/>
    <mergeCell ref="AM440:AM443"/>
    <mergeCell ref="AJ436:AJ439"/>
    <mergeCell ref="AK436:AK439"/>
    <mergeCell ref="AL436:AL439"/>
    <mergeCell ref="AM436:AM439"/>
    <mergeCell ref="AN436:AN439"/>
    <mergeCell ref="AO436:AO439"/>
    <mergeCell ref="C451:C454"/>
    <mergeCell ref="I451:I454"/>
    <mergeCell ref="J451:J454"/>
    <mergeCell ref="K451:K454"/>
    <mergeCell ref="AF451:AF454"/>
    <mergeCell ref="AG451:AG454"/>
    <mergeCell ref="AJ451:AJ454"/>
    <mergeCell ref="AK451:AK454"/>
    <mergeCell ref="AL451:AL454"/>
    <mergeCell ref="AK447:AK450"/>
    <mergeCell ref="AL447:AL450"/>
    <mergeCell ref="AL440:AL443"/>
    <mergeCell ref="AM447:AM450"/>
    <mergeCell ref="AN447:AN450"/>
    <mergeCell ref="AO447:AO450"/>
    <mergeCell ref="AO440:AO443"/>
    <mergeCell ref="AN440:AN443"/>
    <mergeCell ref="C436:C439"/>
    <mergeCell ref="E445:G445"/>
    <mergeCell ref="H449:H450"/>
    <mergeCell ref="K440:K443"/>
    <mergeCell ref="AF440:AF443"/>
    <mergeCell ref="AG440:AG443"/>
    <mergeCell ref="AJ440:AJ443"/>
    <mergeCell ref="L444:M444"/>
    <mergeCell ref="N444:O444"/>
    <mergeCell ref="P444:Q444"/>
    <mergeCell ref="R444:S444"/>
    <mergeCell ref="T444:U444"/>
    <mergeCell ref="AN421:AN424"/>
    <mergeCell ref="T429:U429"/>
    <mergeCell ref="AF421:AF424"/>
    <mergeCell ref="AG421:AG424"/>
    <mergeCell ref="AJ421:AJ424"/>
    <mergeCell ref="K436:K439"/>
    <mergeCell ref="AF436:AF439"/>
    <mergeCell ref="AG436:AG439"/>
    <mergeCell ref="AP417:AP420"/>
    <mergeCell ref="AP421:AP424"/>
    <mergeCell ref="AO417:AO420"/>
    <mergeCell ref="AK421:AK424"/>
    <mergeCell ref="AL421:AL424"/>
    <mergeCell ref="AM421:AM424"/>
    <mergeCell ref="AG406:AG409"/>
    <mergeCell ref="AJ406:AJ409"/>
    <mergeCell ref="AK406:AK409"/>
    <mergeCell ref="AL406:AL409"/>
    <mergeCell ref="AM406:AM409"/>
    <mergeCell ref="AN406:AN409"/>
    <mergeCell ref="K410:K413"/>
    <mergeCell ref="I395:I398"/>
    <mergeCell ref="J395:J398"/>
    <mergeCell ref="K395:K398"/>
    <mergeCell ref="AP402:AP405"/>
    <mergeCell ref="L399:M399"/>
    <mergeCell ref="N399:O399"/>
    <mergeCell ref="P399:Q399"/>
    <mergeCell ref="R399:S399"/>
    <mergeCell ref="T399:U399"/>
    <mergeCell ref="I402:I405"/>
    <mergeCell ref="J402:J405"/>
    <mergeCell ref="K402:K405"/>
    <mergeCell ref="AM402:AM405"/>
    <mergeCell ref="AN402:AN405"/>
    <mergeCell ref="AO402:AO405"/>
    <mergeCell ref="AN410:AN413"/>
    <mergeCell ref="AO410:AO413"/>
    <mergeCell ref="AP410:AP413"/>
    <mergeCell ref="K417:K420"/>
    <mergeCell ref="L414:M414"/>
    <mergeCell ref="N414:O414"/>
    <mergeCell ref="AO421:AO424"/>
    <mergeCell ref="P414:Q414"/>
    <mergeCell ref="R414:S414"/>
    <mergeCell ref="C432:C435"/>
    <mergeCell ref="I432:I435"/>
    <mergeCell ref="J432:J435"/>
    <mergeCell ref="K432:K435"/>
    <mergeCell ref="AF432:AF435"/>
    <mergeCell ref="AG432:AG435"/>
    <mergeCell ref="AL432:AL435"/>
    <mergeCell ref="AM432:AM435"/>
    <mergeCell ref="AO425:AO428"/>
    <mergeCell ref="AL425:AL428"/>
    <mergeCell ref="AM425:AM428"/>
    <mergeCell ref="AN425:AN428"/>
    <mergeCell ref="AN417:AN420"/>
    <mergeCell ref="P429:Q429"/>
    <mergeCell ref="R429:S429"/>
    <mergeCell ref="T414:U414"/>
    <mergeCell ref="I391:I394"/>
    <mergeCell ref="J391:J394"/>
    <mergeCell ref="K391:K394"/>
    <mergeCell ref="AF391:AF394"/>
    <mergeCell ref="AG391:AG394"/>
    <mergeCell ref="AJ391:AJ394"/>
    <mergeCell ref="AJ395:AJ398"/>
    <mergeCell ref="AK395:AK398"/>
    <mergeCell ref="AL395:AL398"/>
    <mergeCell ref="AO395:AO398"/>
    <mergeCell ref="AM395:AM398"/>
    <mergeCell ref="AN395:AN398"/>
    <mergeCell ref="C406:C409"/>
    <mergeCell ref="I406:I409"/>
    <mergeCell ref="J406:J409"/>
    <mergeCell ref="K406:K409"/>
    <mergeCell ref="AF406:AF409"/>
    <mergeCell ref="C380:C383"/>
    <mergeCell ref="I380:I383"/>
    <mergeCell ref="J380:J383"/>
    <mergeCell ref="K380:K383"/>
    <mergeCell ref="AF380:AF383"/>
    <mergeCell ref="AN361:AN364"/>
    <mergeCell ref="L384:M384"/>
    <mergeCell ref="N384:O384"/>
    <mergeCell ref="AF376:AF379"/>
    <mergeCell ref="AG376:AG379"/>
    <mergeCell ref="AJ376:AJ379"/>
    <mergeCell ref="AK376:AK379"/>
    <mergeCell ref="AG380:AG383"/>
    <mergeCell ref="AJ380:AJ383"/>
    <mergeCell ref="AK380:AK383"/>
    <mergeCell ref="H365:H366"/>
    <mergeCell ref="H367:H368"/>
    <mergeCell ref="L369:M369"/>
    <mergeCell ref="N369:O369"/>
    <mergeCell ref="P369:Q369"/>
    <mergeCell ref="R369:S369"/>
    <mergeCell ref="AO372:AO375"/>
    <mergeCell ref="AN376:AN379"/>
    <mergeCell ref="AL361:AL364"/>
    <mergeCell ref="AM365:AM368"/>
    <mergeCell ref="AN365:AN368"/>
    <mergeCell ref="AO361:AO364"/>
    <mergeCell ref="AG387:AG390"/>
    <mergeCell ref="AO387:AO390"/>
    <mergeCell ref="AL380:AL383"/>
    <mergeCell ref="AM380:AM383"/>
    <mergeCell ref="AN380:AN383"/>
    <mergeCell ref="AO380:AO383"/>
    <mergeCell ref="AP380:AP383"/>
    <mergeCell ref="AN387:AN390"/>
    <mergeCell ref="I387:I390"/>
    <mergeCell ref="J387:J390"/>
    <mergeCell ref="K387:K390"/>
    <mergeCell ref="AO376:AO379"/>
    <mergeCell ref="AP376:AP379"/>
    <mergeCell ref="AL357:AL360"/>
    <mergeCell ref="AF361:AF364"/>
    <mergeCell ref="AG361:AG364"/>
    <mergeCell ref="T384:U384"/>
    <mergeCell ref="AM387:AM390"/>
    <mergeCell ref="V384:W384"/>
    <mergeCell ref="X384:Y384"/>
    <mergeCell ref="Z384:AA384"/>
    <mergeCell ref="AB384:AC384"/>
    <mergeCell ref="T369:U369"/>
    <mergeCell ref="AJ346:AJ349"/>
    <mergeCell ref="AK346:AK349"/>
    <mergeCell ref="AL346:AL349"/>
    <mergeCell ref="AM346:AM349"/>
    <mergeCell ref="AN346:AN349"/>
    <mergeCell ref="T354:U354"/>
    <mergeCell ref="AM357:AM360"/>
    <mergeCell ref="AN357:AN360"/>
    <mergeCell ref="AM361:AM364"/>
    <mergeCell ref="AN372:AN375"/>
    <mergeCell ref="R354:S354"/>
    <mergeCell ref="C361:C364"/>
    <mergeCell ref="I361:I364"/>
    <mergeCell ref="J361:J364"/>
    <mergeCell ref="K361:K364"/>
    <mergeCell ref="H359:H360"/>
    <mergeCell ref="H361:H362"/>
    <mergeCell ref="H363:H364"/>
    <mergeCell ref="H350:H351"/>
    <mergeCell ref="H352:H353"/>
    <mergeCell ref="H357:H358"/>
    <mergeCell ref="L354:M354"/>
    <mergeCell ref="N354:O354"/>
    <mergeCell ref="P354:Q354"/>
    <mergeCell ref="AK357:AK360"/>
    <mergeCell ref="K365:K368"/>
    <mergeCell ref="AF365:AF368"/>
    <mergeCell ref="AG365:AG368"/>
    <mergeCell ref="AJ365:AJ368"/>
    <mergeCell ref="AK365:AK368"/>
    <mergeCell ref="C350:C353"/>
    <mergeCell ref="J365:J368"/>
    <mergeCell ref="C342:C345"/>
    <mergeCell ref="I342:I345"/>
    <mergeCell ref="J342:J345"/>
    <mergeCell ref="K342:K345"/>
    <mergeCell ref="AF342:AF345"/>
    <mergeCell ref="AG342:AG345"/>
    <mergeCell ref="AJ342:AJ345"/>
    <mergeCell ref="AK342:AK345"/>
    <mergeCell ref="AL342:AL345"/>
    <mergeCell ref="AJ331:AJ334"/>
    <mergeCell ref="AK331:AK334"/>
    <mergeCell ref="AL331:AL334"/>
    <mergeCell ref="AP335:AP338"/>
    <mergeCell ref="L339:M339"/>
    <mergeCell ref="N339:O339"/>
    <mergeCell ref="P339:Q339"/>
    <mergeCell ref="R339:S339"/>
    <mergeCell ref="T339:U339"/>
    <mergeCell ref="AJ335:AJ338"/>
    <mergeCell ref="C331:C334"/>
    <mergeCell ref="I331:I334"/>
    <mergeCell ref="J331:J334"/>
    <mergeCell ref="K331:K334"/>
    <mergeCell ref="AF331:AF334"/>
    <mergeCell ref="AG331:AG334"/>
    <mergeCell ref="H342:H343"/>
    <mergeCell ref="H344:H345"/>
    <mergeCell ref="AO342:AO345"/>
    <mergeCell ref="AP342:AP345"/>
    <mergeCell ref="AF335:AF338"/>
    <mergeCell ref="AG335:AG338"/>
    <mergeCell ref="AK350:AK353"/>
    <mergeCell ref="AL350:AL353"/>
    <mergeCell ref="K346:K349"/>
    <mergeCell ref="AF346:AF349"/>
    <mergeCell ref="AG346:AG349"/>
    <mergeCell ref="AN335:AN338"/>
    <mergeCell ref="AK335:AK338"/>
    <mergeCell ref="AL335:AL338"/>
    <mergeCell ref="AM335:AM338"/>
    <mergeCell ref="AL327:AL330"/>
    <mergeCell ref="AM327:AM330"/>
    <mergeCell ref="AN327:AN330"/>
    <mergeCell ref="K335:K338"/>
    <mergeCell ref="I350:I353"/>
    <mergeCell ref="J350:J353"/>
    <mergeCell ref="K350:K353"/>
    <mergeCell ref="AF350:AF353"/>
    <mergeCell ref="AG350:AG353"/>
    <mergeCell ref="J346:J349"/>
    <mergeCell ref="AN342:AN345"/>
    <mergeCell ref="AK327:AK330"/>
    <mergeCell ref="AL290:AL293"/>
    <mergeCell ref="AJ312:AJ315"/>
    <mergeCell ref="AK312:AK315"/>
    <mergeCell ref="AL312:AL315"/>
    <mergeCell ref="V294:W294"/>
    <mergeCell ref="X294:Y294"/>
    <mergeCell ref="AM286:AM289"/>
    <mergeCell ref="AN286:AN289"/>
    <mergeCell ref="AO286:AO289"/>
    <mergeCell ref="AP286:AP289"/>
    <mergeCell ref="J316:J319"/>
    <mergeCell ref="K316:K319"/>
    <mergeCell ref="AF316:AF319"/>
    <mergeCell ref="AG316:AG319"/>
    <mergeCell ref="AJ316:AJ319"/>
    <mergeCell ref="AK316:AK319"/>
    <mergeCell ref="AJ286:AJ289"/>
    <mergeCell ref="AK286:AK289"/>
    <mergeCell ref="AL286:AL289"/>
    <mergeCell ref="AF290:AF293"/>
    <mergeCell ref="AG290:AG293"/>
    <mergeCell ref="AJ290:AJ293"/>
    <mergeCell ref="AK290:AK293"/>
    <mergeCell ref="AM290:AM293"/>
    <mergeCell ref="AN290:AN293"/>
    <mergeCell ref="AO290:AO293"/>
    <mergeCell ref="AP290:AP293"/>
    <mergeCell ref="C286:C289"/>
    <mergeCell ref="I286:I289"/>
    <mergeCell ref="J286:J289"/>
    <mergeCell ref="K286:K289"/>
    <mergeCell ref="AF286:AF289"/>
    <mergeCell ref="AG286:AG289"/>
    <mergeCell ref="C290:C293"/>
    <mergeCell ref="I290:I293"/>
    <mergeCell ref="J290:J293"/>
    <mergeCell ref="K290:K293"/>
    <mergeCell ref="H286:H287"/>
    <mergeCell ref="H288:H289"/>
    <mergeCell ref="H290:H291"/>
    <mergeCell ref="C282:C285"/>
    <mergeCell ref="I282:I285"/>
    <mergeCell ref="J282:J285"/>
    <mergeCell ref="K282:K285"/>
    <mergeCell ref="H292:H293"/>
    <mergeCell ref="C275:C278"/>
    <mergeCell ref="I275:I278"/>
    <mergeCell ref="J275:J278"/>
    <mergeCell ref="K275:K278"/>
    <mergeCell ref="AF275:AF278"/>
    <mergeCell ref="AG275:AG278"/>
    <mergeCell ref="H267:H268"/>
    <mergeCell ref="H269:H270"/>
    <mergeCell ref="H271:H272"/>
    <mergeCell ref="AP282:AP285"/>
    <mergeCell ref="H282:H283"/>
    <mergeCell ref="H284:H285"/>
    <mergeCell ref="R279:S279"/>
    <mergeCell ref="T279:U279"/>
    <mergeCell ref="AJ275:AJ278"/>
    <mergeCell ref="AK282:AK285"/>
    <mergeCell ref="J267:J270"/>
    <mergeCell ref="K267:K270"/>
    <mergeCell ref="AL282:AL285"/>
    <mergeCell ref="AM282:AM285"/>
    <mergeCell ref="AN282:AN285"/>
    <mergeCell ref="AO282:AO285"/>
    <mergeCell ref="L279:M279"/>
    <mergeCell ref="N279:O279"/>
    <mergeCell ref="P279:Q279"/>
    <mergeCell ref="AG282:AG285"/>
    <mergeCell ref="AJ282:AJ285"/>
    <mergeCell ref="AJ256:AJ259"/>
    <mergeCell ref="AK256:AK259"/>
    <mergeCell ref="AL256:AL259"/>
    <mergeCell ref="AM256:AM259"/>
    <mergeCell ref="C260:C263"/>
    <mergeCell ref="I260:I263"/>
    <mergeCell ref="AJ260:AJ263"/>
    <mergeCell ref="AK260:AK263"/>
    <mergeCell ref="AL260:AL263"/>
    <mergeCell ref="AM260:AM263"/>
    <mergeCell ref="AN260:AN263"/>
    <mergeCell ref="AP260:AP263"/>
    <mergeCell ref="AO260:AO263"/>
    <mergeCell ref="AG256:AG259"/>
    <mergeCell ref="H262:H263"/>
    <mergeCell ref="T264:U264"/>
    <mergeCell ref="AN256:AN259"/>
    <mergeCell ref="AO256:AO259"/>
    <mergeCell ref="AP256:AP259"/>
    <mergeCell ref="J260:J263"/>
    <mergeCell ref="K260:K263"/>
    <mergeCell ref="AF260:AF263"/>
    <mergeCell ref="AG260:AG263"/>
    <mergeCell ref="N264:O264"/>
    <mergeCell ref="P264:Q264"/>
    <mergeCell ref="R264:S264"/>
    <mergeCell ref="C256:C259"/>
    <mergeCell ref="I256:I259"/>
    <mergeCell ref="J256:J259"/>
    <mergeCell ref="K256:K259"/>
    <mergeCell ref="AF256:AF259"/>
    <mergeCell ref="P234:Q234"/>
    <mergeCell ref="R234:S234"/>
    <mergeCell ref="C245:C248"/>
    <mergeCell ref="K245:K248"/>
    <mergeCell ref="T234:U234"/>
    <mergeCell ref="C237:C240"/>
    <mergeCell ref="K237:K240"/>
    <mergeCell ref="H252:H253"/>
    <mergeCell ref="H254:H255"/>
    <mergeCell ref="H256:H257"/>
    <mergeCell ref="H258:H259"/>
    <mergeCell ref="I245:I248"/>
    <mergeCell ref="J245:J248"/>
    <mergeCell ref="I237:I240"/>
    <mergeCell ref="J237:J240"/>
    <mergeCell ref="C241:C244"/>
    <mergeCell ref="H245:H246"/>
    <mergeCell ref="E235:G235"/>
    <mergeCell ref="E250:G250"/>
    <mergeCell ref="L234:M234"/>
    <mergeCell ref="N234:O234"/>
    <mergeCell ref="AK252:AK255"/>
    <mergeCell ref="AL252:AL255"/>
    <mergeCell ref="AM252:AM255"/>
    <mergeCell ref="AN252:AN255"/>
    <mergeCell ref="AO252:AO255"/>
    <mergeCell ref="AP252:AP255"/>
    <mergeCell ref="C222:C225"/>
    <mergeCell ref="I222:I225"/>
    <mergeCell ref="J222:J225"/>
    <mergeCell ref="K222:K225"/>
    <mergeCell ref="K252:K255"/>
    <mergeCell ref="AF252:AF255"/>
    <mergeCell ref="C230:C233"/>
    <mergeCell ref="I230:I233"/>
    <mergeCell ref="J230:J233"/>
    <mergeCell ref="K230:K233"/>
    <mergeCell ref="AJ226:AJ229"/>
    <mergeCell ref="AK226:AK229"/>
    <mergeCell ref="AL226:AL229"/>
    <mergeCell ref="AO230:AO233"/>
    <mergeCell ref="AP230:AP233"/>
    <mergeCell ref="AM226:AM229"/>
    <mergeCell ref="AK237:AK240"/>
    <mergeCell ref="AN226:AN229"/>
    <mergeCell ref="AO226:AO229"/>
    <mergeCell ref="AP226:AP229"/>
    <mergeCell ref="AK230:AK233"/>
    <mergeCell ref="AM230:AM233"/>
    <mergeCell ref="AN230:AN233"/>
    <mergeCell ref="AO222:AO225"/>
    <mergeCell ref="AP222:AP225"/>
    <mergeCell ref="C226:C229"/>
    <mergeCell ref="I226:I229"/>
    <mergeCell ref="J226:J229"/>
    <mergeCell ref="K226:K229"/>
    <mergeCell ref="AF226:AF229"/>
    <mergeCell ref="AG226:AG229"/>
    <mergeCell ref="T219:U219"/>
    <mergeCell ref="AF222:AF225"/>
    <mergeCell ref="AG222:AG225"/>
    <mergeCell ref="H230:H231"/>
    <mergeCell ref="H232:H233"/>
    <mergeCell ref="H228:H229"/>
    <mergeCell ref="AL230:AL233"/>
    <mergeCell ref="AF230:AF233"/>
    <mergeCell ref="AG230:AG233"/>
    <mergeCell ref="AJ230:AJ233"/>
    <mergeCell ref="E220:G220"/>
    <mergeCell ref="AN211:AN214"/>
    <mergeCell ref="AO211:AO214"/>
    <mergeCell ref="AJ222:AJ225"/>
    <mergeCell ref="AK222:AK225"/>
    <mergeCell ref="AL222:AL225"/>
    <mergeCell ref="AM222:AM225"/>
    <mergeCell ref="AN222:AN225"/>
    <mergeCell ref="J215:J218"/>
    <mergeCell ref="K215:K218"/>
    <mergeCell ref="L219:M219"/>
    <mergeCell ref="N219:O219"/>
    <mergeCell ref="P219:Q219"/>
    <mergeCell ref="R219:S219"/>
    <mergeCell ref="AL211:AL214"/>
    <mergeCell ref="AM211:AM214"/>
    <mergeCell ref="AP211:AP214"/>
    <mergeCell ref="AF207:AF210"/>
    <mergeCell ref="AG207:AG210"/>
    <mergeCell ref="AP215:AP218"/>
    <mergeCell ref="C200:C203"/>
    <mergeCell ref="I200:I203"/>
    <mergeCell ref="J200:J203"/>
    <mergeCell ref="K200:K203"/>
    <mergeCell ref="AF200:AF203"/>
    <mergeCell ref="AO207:AO210"/>
    <mergeCell ref="AP207:AP210"/>
    <mergeCell ref="C211:C214"/>
    <mergeCell ref="I211:I214"/>
    <mergeCell ref="J211:J214"/>
    <mergeCell ref="K211:K214"/>
    <mergeCell ref="AF211:AF214"/>
    <mergeCell ref="AG211:AG214"/>
    <mergeCell ref="AJ211:AJ214"/>
    <mergeCell ref="AK211:AK214"/>
    <mergeCell ref="AM196:AM199"/>
    <mergeCell ref="AN196:AN199"/>
    <mergeCell ref="AO196:AO199"/>
    <mergeCell ref="AP196:AP199"/>
    <mergeCell ref="C207:C210"/>
    <mergeCell ref="I207:I210"/>
    <mergeCell ref="J207:J210"/>
    <mergeCell ref="K207:K210"/>
    <mergeCell ref="AK207:AK210"/>
    <mergeCell ref="AL207:AL210"/>
    <mergeCell ref="L204:M204"/>
    <mergeCell ref="N204:O204"/>
    <mergeCell ref="P204:Q204"/>
    <mergeCell ref="R204:S204"/>
    <mergeCell ref="T204:U204"/>
    <mergeCell ref="AJ196:AJ199"/>
    <mergeCell ref="AK200:AK203"/>
    <mergeCell ref="AG177:AG180"/>
    <mergeCell ref="I181:I184"/>
    <mergeCell ref="J181:J184"/>
    <mergeCell ref="C177:C180"/>
    <mergeCell ref="I177:I180"/>
    <mergeCell ref="J177:J180"/>
    <mergeCell ref="K177:K180"/>
    <mergeCell ref="AF177:AF180"/>
    <mergeCell ref="H177:H178"/>
    <mergeCell ref="C192:C195"/>
    <mergeCell ref="I192:I195"/>
    <mergeCell ref="J192:J195"/>
    <mergeCell ref="K192:K195"/>
    <mergeCell ref="AF192:AF195"/>
    <mergeCell ref="AG192:AG195"/>
    <mergeCell ref="J196:J199"/>
    <mergeCell ref="J185:J188"/>
    <mergeCell ref="H181:H182"/>
    <mergeCell ref="H183:H184"/>
    <mergeCell ref="H185:H186"/>
    <mergeCell ref="H187:H188"/>
    <mergeCell ref="H192:H193"/>
    <mergeCell ref="H194:H195"/>
    <mergeCell ref="L189:M189"/>
    <mergeCell ref="AP185:AP188"/>
    <mergeCell ref="K181:K184"/>
    <mergeCell ref="AF181:AF184"/>
    <mergeCell ref="AG181:AG184"/>
    <mergeCell ref="AJ181:AJ184"/>
    <mergeCell ref="AK181:AK184"/>
    <mergeCell ref="AL181:AL184"/>
    <mergeCell ref="AM181:AM184"/>
    <mergeCell ref="AN181:AN184"/>
    <mergeCell ref="AL170:AL173"/>
    <mergeCell ref="AM170:AM173"/>
    <mergeCell ref="AN170:AN173"/>
    <mergeCell ref="AO170:AO173"/>
    <mergeCell ref="AP170:AP173"/>
    <mergeCell ref="AO192:AO195"/>
    <mergeCell ref="AP192:AP195"/>
    <mergeCell ref="AO177:AO180"/>
    <mergeCell ref="AP177:AP180"/>
    <mergeCell ref="AP181:AP184"/>
    <mergeCell ref="AK177:AK180"/>
    <mergeCell ref="AL177:AL180"/>
    <mergeCell ref="AM177:AM180"/>
    <mergeCell ref="AN177:AN180"/>
    <mergeCell ref="AJ177:AJ180"/>
    <mergeCell ref="L174:M174"/>
    <mergeCell ref="N174:O174"/>
    <mergeCell ref="P174:Q174"/>
    <mergeCell ref="R174:S174"/>
    <mergeCell ref="T174:U174"/>
    <mergeCell ref="V174:W174"/>
    <mergeCell ref="X174:Y174"/>
    <mergeCell ref="Z174:AA174"/>
    <mergeCell ref="AN166:AN169"/>
    <mergeCell ref="AO166:AO169"/>
    <mergeCell ref="AP166:AP169"/>
    <mergeCell ref="K170:K173"/>
    <mergeCell ref="AF170:AF173"/>
    <mergeCell ref="AG170:AG173"/>
    <mergeCell ref="AJ170:AJ173"/>
    <mergeCell ref="AK170:AK173"/>
    <mergeCell ref="AO162:AO165"/>
    <mergeCell ref="AP162:AP165"/>
    <mergeCell ref="C166:C169"/>
    <mergeCell ref="I166:I169"/>
    <mergeCell ref="J166:J169"/>
    <mergeCell ref="K166:K169"/>
    <mergeCell ref="AF166:AF169"/>
    <mergeCell ref="AG166:AG169"/>
    <mergeCell ref="AJ166:AJ169"/>
    <mergeCell ref="AK166:AK169"/>
    <mergeCell ref="I170:I173"/>
    <mergeCell ref="J170:J173"/>
    <mergeCell ref="H172:H173"/>
    <mergeCell ref="AK162:AK165"/>
    <mergeCell ref="AL162:AL165"/>
    <mergeCell ref="AM162:AM165"/>
    <mergeCell ref="AN162:AN165"/>
    <mergeCell ref="H162:H163"/>
    <mergeCell ref="H164:H165"/>
    <mergeCell ref="AF162:AF165"/>
    <mergeCell ref="AG162:AG165"/>
    <mergeCell ref="AJ162:AJ165"/>
    <mergeCell ref="AN140:AN143"/>
    <mergeCell ref="AO140:AO143"/>
    <mergeCell ref="AP140:AP143"/>
    <mergeCell ref="AN136:AN139"/>
    <mergeCell ref="AO136:AO139"/>
    <mergeCell ref="AP136:AP139"/>
    <mergeCell ref="V144:W144"/>
    <mergeCell ref="X144:Y144"/>
    <mergeCell ref="Z144:AA144"/>
    <mergeCell ref="X159:Y159"/>
    <mergeCell ref="Z159:AA159"/>
    <mergeCell ref="AB159:AC159"/>
    <mergeCell ref="K147:K150"/>
    <mergeCell ref="AF147:AF150"/>
    <mergeCell ref="AG147:AG150"/>
    <mergeCell ref="K155:K158"/>
    <mergeCell ref="AF155:AF158"/>
    <mergeCell ref="AG155:AG158"/>
    <mergeCell ref="AJ155:AJ158"/>
    <mergeCell ref="AK155:AK158"/>
    <mergeCell ref="AL155:AL158"/>
    <mergeCell ref="AP155:AP158"/>
    <mergeCell ref="L159:M159"/>
    <mergeCell ref="N159:O159"/>
    <mergeCell ref="P159:Q159"/>
    <mergeCell ref="R159:S159"/>
    <mergeCell ref="T159:U159"/>
    <mergeCell ref="AM155:AM158"/>
    <mergeCell ref="AN155:AN158"/>
    <mergeCell ref="AO155:AO158"/>
    <mergeCell ref="V159:W159"/>
    <mergeCell ref="K151:K154"/>
    <mergeCell ref="AN147:AN150"/>
    <mergeCell ref="AO147:AO150"/>
    <mergeCell ref="AP147:AP150"/>
    <mergeCell ref="AP151:AP154"/>
    <mergeCell ref="AM151:AM154"/>
    <mergeCell ref="AN151:AN154"/>
    <mergeCell ref="AO151:AO154"/>
    <mergeCell ref="AL151:AL154"/>
    <mergeCell ref="L144:M144"/>
    <mergeCell ref="N144:O144"/>
    <mergeCell ref="P144:Q144"/>
    <mergeCell ref="R144:S144"/>
    <mergeCell ref="T144:U144"/>
    <mergeCell ref="AM147:AM150"/>
    <mergeCell ref="AJ147:AJ150"/>
    <mergeCell ref="AK147:AK150"/>
    <mergeCell ref="AL147:AL150"/>
    <mergeCell ref="AJ151:AJ154"/>
    <mergeCell ref="AK151:AK154"/>
    <mergeCell ref="AF151:AF154"/>
    <mergeCell ref="AG151:AG154"/>
    <mergeCell ref="K117:K120"/>
    <mergeCell ref="AO117:AO120"/>
    <mergeCell ref="AP117:AP120"/>
    <mergeCell ref="K121:K124"/>
    <mergeCell ref="AF121:AF124"/>
    <mergeCell ref="AG121:AG124"/>
    <mergeCell ref="AJ121:AJ124"/>
    <mergeCell ref="AK121:AK124"/>
    <mergeCell ref="AL121:AL124"/>
    <mergeCell ref="AM121:AM124"/>
    <mergeCell ref="AP110:AP113"/>
    <mergeCell ref="AB114:AC114"/>
    <mergeCell ref="L129:M129"/>
    <mergeCell ref="N129:O129"/>
    <mergeCell ref="P129:Q129"/>
    <mergeCell ref="R129:S129"/>
    <mergeCell ref="T129:U129"/>
    <mergeCell ref="AL110:AL113"/>
    <mergeCell ref="AM110:AM113"/>
    <mergeCell ref="AN110:AN113"/>
    <mergeCell ref="AO110:AO113"/>
    <mergeCell ref="P114:Q114"/>
    <mergeCell ref="R114:S114"/>
    <mergeCell ref="T114:U114"/>
    <mergeCell ref="V114:W114"/>
    <mergeCell ref="X114:Y114"/>
    <mergeCell ref="Z114:AA114"/>
    <mergeCell ref="AN125:AN128"/>
    <mergeCell ref="AO125:AO128"/>
    <mergeCell ref="AP125:AP128"/>
    <mergeCell ref="AM106:AM109"/>
    <mergeCell ref="AN106:AN109"/>
    <mergeCell ref="AO106:AO109"/>
    <mergeCell ref="AP106:AP109"/>
    <mergeCell ref="L114:M114"/>
    <mergeCell ref="N114:O114"/>
    <mergeCell ref="AF110:AF113"/>
    <mergeCell ref="AG110:AG113"/>
    <mergeCell ref="AJ110:AJ113"/>
    <mergeCell ref="AK110:AK113"/>
    <mergeCell ref="K106:K109"/>
    <mergeCell ref="AF106:AF109"/>
    <mergeCell ref="AG106:AG109"/>
    <mergeCell ref="AJ106:AJ109"/>
    <mergeCell ref="AK106:AK109"/>
    <mergeCell ref="AL106:AL109"/>
    <mergeCell ref="AN102:AN105"/>
    <mergeCell ref="AO102:AO105"/>
    <mergeCell ref="AP102:AP105"/>
    <mergeCell ref="E100:G100"/>
    <mergeCell ref="H91:H92"/>
    <mergeCell ref="H93:H94"/>
    <mergeCell ref="H95:H96"/>
    <mergeCell ref="AJ102:AJ105"/>
    <mergeCell ref="AK102:AK105"/>
    <mergeCell ref="AL102:AL105"/>
    <mergeCell ref="AM102:AM105"/>
    <mergeCell ref="H97:H98"/>
    <mergeCell ref="C95:C98"/>
    <mergeCell ref="I95:I98"/>
    <mergeCell ref="J95:J98"/>
    <mergeCell ref="K95:K98"/>
    <mergeCell ref="C102:C105"/>
    <mergeCell ref="I102:I105"/>
    <mergeCell ref="J102:J105"/>
    <mergeCell ref="K102:K105"/>
    <mergeCell ref="AF102:AF105"/>
    <mergeCell ref="AG102:AG105"/>
    <mergeCell ref="AP91:AP94"/>
    <mergeCell ref="AM95:AM98"/>
    <mergeCell ref="AN95:AN98"/>
    <mergeCell ref="AO95:AO98"/>
    <mergeCell ref="AP95:AP98"/>
    <mergeCell ref="L99:M99"/>
    <mergeCell ref="N99:O99"/>
    <mergeCell ref="P99:Q99"/>
    <mergeCell ref="R99:S99"/>
    <mergeCell ref="T99:U99"/>
    <mergeCell ref="AM87:AM90"/>
    <mergeCell ref="AN87:AN90"/>
    <mergeCell ref="AO87:AO90"/>
    <mergeCell ref="E85:G85"/>
    <mergeCell ref="H89:H90"/>
    <mergeCell ref="AO91:AO94"/>
    <mergeCell ref="AL87:AL90"/>
    <mergeCell ref="AM91:AM94"/>
    <mergeCell ref="AN91:AN94"/>
    <mergeCell ref="AF91:AF94"/>
    <mergeCell ref="AG91:AG94"/>
    <mergeCell ref="AJ91:AJ94"/>
    <mergeCell ref="AK91:AK94"/>
    <mergeCell ref="AL91:AL94"/>
    <mergeCell ref="AF95:AF98"/>
    <mergeCell ref="AG95:AG98"/>
    <mergeCell ref="AJ95:AJ98"/>
    <mergeCell ref="AK95:AK98"/>
    <mergeCell ref="AL95:AL98"/>
    <mergeCell ref="K80:K83"/>
    <mergeCell ref="AG80:AG83"/>
    <mergeCell ref="AJ80:AJ83"/>
    <mergeCell ref="AK80:AK83"/>
    <mergeCell ref="AL80:AL83"/>
    <mergeCell ref="I76:I79"/>
    <mergeCell ref="J76:J79"/>
    <mergeCell ref="K76:K79"/>
    <mergeCell ref="AK65:AK68"/>
    <mergeCell ref="AL65:AL68"/>
    <mergeCell ref="K87:K90"/>
    <mergeCell ref="AF87:AF90"/>
    <mergeCell ref="AG87:AG90"/>
    <mergeCell ref="AJ87:AJ90"/>
    <mergeCell ref="AK87:AK90"/>
    <mergeCell ref="L84:M84"/>
    <mergeCell ref="N84:O84"/>
    <mergeCell ref="P84:Q84"/>
    <mergeCell ref="R84:S84"/>
    <mergeCell ref="T84:U84"/>
    <mergeCell ref="AK76:AK79"/>
    <mergeCell ref="AL76:AL79"/>
    <mergeCell ref="C72:C75"/>
    <mergeCell ref="I72:I75"/>
    <mergeCell ref="J72:J75"/>
    <mergeCell ref="K72:K75"/>
    <mergeCell ref="C76:C79"/>
    <mergeCell ref="AK72:AK75"/>
    <mergeCell ref="AL72:AL75"/>
    <mergeCell ref="E55:G55"/>
    <mergeCell ref="E70:G70"/>
    <mergeCell ref="V69:W69"/>
    <mergeCell ref="X69:Y69"/>
    <mergeCell ref="AG42:AG45"/>
    <mergeCell ref="AJ42:AJ45"/>
    <mergeCell ref="AK42:AK45"/>
    <mergeCell ref="AL42:AL45"/>
    <mergeCell ref="AJ46:AJ49"/>
    <mergeCell ref="AK46:AK49"/>
    <mergeCell ref="AL46:AL49"/>
    <mergeCell ref="AG46:AG49"/>
    <mergeCell ref="AJ50:AJ53"/>
    <mergeCell ref="AK50:AK53"/>
    <mergeCell ref="AL50:AL53"/>
    <mergeCell ref="H52:H53"/>
    <mergeCell ref="AJ57:AJ60"/>
    <mergeCell ref="C42:C45"/>
    <mergeCell ref="I42:I45"/>
    <mergeCell ref="J42:J45"/>
    <mergeCell ref="K42:K45"/>
    <mergeCell ref="AF42:AF45"/>
    <mergeCell ref="C50:C53"/>
    <mergeCell ref="I50:I53"/>
    <mergeCell ref="J50:J53"/>
    <mergeCell ref="K50:K53"/>
    <mergeCell ref="AF50:AF53"/>
    <mergeCell ref="AG50:AG53"/>
    <mergeCell ref="K31:K34"/>
    <mergeCell ref="AF31:AF34"/>
    <mergeCell ref="L54:M54"/>
    <mergeCell ref="N54:O54"/>
    <mergeCell ref="P54:Q54"/>
    <mergeCell ref="R54:S54"/>
    <mergeCell ref="T54:U54"/>
    <mergeCell ref="K46:K49"/>
    <mergeCell ref="AF46:AF49"/>
    <mergeCell ref="K35:K38"/>
    <mergeCell ref="L39:M39"/>
    <mergeCell ref="N39:O39"/>
    <mergeCell ref="P39:Q39"/>
    <mergeCell ref="R39:S39"/>
    <mergeCell ref="T39:U39"/>
    <mergeCell ref="V39:W39"/>
    <mergeCell ref="V24:W24"/>
    <mergeCell ref="AP31:AP34"/>
    <mergeCell ref="AF35:AF38"/>
    <mergeCell ref="AG35:AG38"/>
    <mergeCell ref="AJ35:AJ38"/>
    <mergeCell ref="AK35:AK38"/>
    <mergeCell ref="AL35:AL38"/>
    <mergeCell ref="AM35:AM38"/>
    <mergeCell ref="AN35:AN38"/>
    <mergeCell ref="AO35:AO38"/>
    <mergeCell ref="R9:S9"/>
    <mergeCell ref="E10:G10"/>
    <mergeCell ref="K12:K15"/>
    <mergeCell ref="L24:M24"/>
    <mergeCell ref="N24:O24"/>
    <mergeCell ref="P24:Q24"/>
    <mergeCell ref="H7:M7"/>
    <mergeCell ref="J16:J19"/>
    <mergeCell ref="K16:K19"/>
    <mergeCell ref="L9:M9"/>
    <mergeCell ref="N9:O9"/>
    <mergeCell ref="P9:Q9"/>
    <mergeCell ref="R24:S24"/>
    <mergeCell ref="T24:U24"/>
    <mergeCell ref="AO20:AO23"/>
    <mergeCell ref="AO16:AO19"/>
    <mergeCell ref="AP20:AP23"/>
    <mergeCell ref="AO12:AO15"/>
    <mergeCell ref="AP12:AP15"/>
    <mergeCell ref="AF27:AF30"/>
    <mergeCell ref="AG27:AG30"/>
    <mergeCell ref="AJ27:AJ30"/>
    <mergeCell ref="C27:C30"/>
    <mergeCell ref="I27:I30"/>
    <mergeCell ref="J27:J30"/>
    <mergeCell ref="K27:K30"/>
    <mergeCell ref="E25:G25"/>
    <mergeCell ref="T9:U9"/>
    <mergeCell ref="AG12:AG15"/>
    <mergeCell ref="AK12:AK15"/>
    <mergeCell ref="AL12:AL15"/>
    <mergeCell ref="AN12:AN15"/>
    <mergeCell ref="AG16:AG19"/>
    <mergeCell ref="V9:W9"/>
    <mergeCell ref="X9:Y9"/>
    <mergeCell ref="Z9:AA9"/>
    <mergeCell ref="AB9:AC9"/>
    <mergeCell ref="AF20:AF23"/>
    <mergeCell ref="AJ20:AJ23"/>
    <mergeCell ref="AM20:AM23"/>
    <mergeCell ref="C12:C15"/>
    <mergeCell ref="I12:I15"/>
    <mergeCell ref="J12:J15"/>
    <mergeCell ref="C16:C19"/>
    <mergeCell ref="I16:I19"/>
    <mergeCell ref="AJ12:AJ15"/>
    <mergeCell ref="AF12:AF15"/>
    <mergeCell ref="AF16:AF19"/>
    <mergeCell ref="AJ16:AJ19"/>
    <mergeCell ref="AM16:AM19"/>
    <mergeCell ref="AK20:AK23"/>
    <mergeCell ref="AL20:AL23"/>
    <mergeCell ref="AN20:AN23"/>
    <mergeCell ref="AM12:AM15"/>
    <mergeCell ref="J106:J109"/>
    <mergeCell ref="E115:G115"/>
    <mergeCell ref="AK16:AK19"/>
    <mergeCell ref="AL16:AL19"/>
    <mergeCell ref="AN16:AN19"/>
    <mergeCell ref="AP16:AP19"/>
    <mergeCell ref="I20:I23"/>
    <mergeCell ref="J20:J23"/>
    <mergeCell ref="K20:K23"/>
    <mergeCell ref="AG20:AG23"/>
    <mergeCell ref="I121:I124"/>
    <mergeCell ref="J121:J124"/>
    <mergeCell ref="C181:C184"/>
    <mergeCell ref="I65:I68"/>
    <mergeCell ref="J65:J68"/>
    <mergeCell ref="E40:G40"/>
    <mergeCell ref="C87:C90"/>
    <mergeCell ref="I87:I90"/>
    <mergeCell ref="J87:J90"/>
    <mergeCell ref="C106:C109"/>
    <mergeCell ref="C31:C34"/>
    <mergeCell ref="I31:I34"/>
    <mergeCell ref="J31:J34"/>
    <mergeCell ref="C136:C139"/>
    <mergeCell ref="I136:I139"/>
    <mergeCell ref="J136:J139"/>
    <mergeCell ref="J155:J158"/>
    <mergeCell ref="C117:C120"/>
    <mergeCell ref="C151:C154"/>
    <mergeCell ref="I151:I154"/>
    <mergeCell ref="J151:J154"/>
    <mergeCell ref="C170:C173"/>
    <mergeCell ref="C65:C68"/>
    <mergeCell ref="C132:C135"/>
    <mergeCell ref="I132:I135"/>
    <mergeCell ref="J132:J135"/>
    <mergeCell ref="C140:C143"/>
    <mergeCell ref="I140:I143"/>
    <mergeCell ref="J140:J143"/>
    <mergeCell ref="I117:I120"/>
    <mergeCell ref="J117:J120"/>
    <mergeCell ref="C121:C124"/>
    <mergeCell ref="C57:C60"/>
    <mergeCell ref="I57:I60"/>
    <mergeCell ref="J57:J60"/>
    <mergeCell ref="C61:C64"/>
    <mergeCell ref="I61:I64"/>
    <mergeCell ref="J61:J64"/>
    <mergeCell ref="C80:C83"/>
    <mergeCell ref="C91:C94"/>
    <mergeCell ref="I91:I94"/>
    <mergeCell ref="J91:J94"/>
    <mergeCell ref="C110:C113"/>
    <mergeCell ref="I110:I113"/>
    <mergeCell ref="J110:J113"/>
    <mergeCell ref="I80:I83"/>
    <mergeCell ref="J80:J83"/>
    <mergeCell ref="I106:I109"/>
    <mergeCell ref="H87:H88"/>
    <mergeCell ref="H72:H73"/>
    <mergeCell ref="H74:H75"/>
    <mergeCell ref="H76:H77"/>
    <mergeCell ref="H78:H79"/>
    <mergeCell ref="H80:H81"/>
    <mergeCell ref="C4:D4"/>
    <mergeCell ref="C35:C38"/>
    <mergeCell ref="I35:I38"/>
    <mergeCell ref="J35:J38"/>
    <mergeCell ref="C46:C49"/>
    <mergeCell ref="I46:I49"/>
    <mergeCell ref="J46:J49"/>
    <mergeCell ref="C20:C23"/>
    <mergeCell ref="H5:M5"/>
    <mergeCell ref="H6:M6"/>
    <mergeCell ref="C346:C349"/>
    <mergeCell ref="I346:I349"/>
    <mergeCell ref="J425:J428"/>
    <mergeCell ref="I305:I308"/>
    <mergeCell ref="J305:J308"/>
    <mergeCell ref="H260:H261"/>
    <mergeCell ref="C271:C274"/>
    <mergeCell ref="I271:I274"/>
    <mergeCell ref="J271:J274"/>
    <mergeCell ref="C267:C270"/>
    <mergeCell ref="H196:H197"/>
    <mergeCell ref="H198:H199"/>
    <mergeCell ref="H200:H201"/>
    <mergeCell ref="H202:H203"/>
    <mergeCell ref="C335:C338"/>
    <mergeCell ref="I335:I338"/>
    <mergeCell ref="C196:C199"/>
    <mergeCell ref="I196:I199"/>
    <mergeCell ref="C215:C218"/>
    <mergeCell ref="I215:I218"/>
    <mergeCell ref="C365:C368"/>
    <mergeCell ref="I365:I368"/>
    <mergeCell ref="C507:C510"/>
    <mergeCell ref="I507:I510"/>
    <mergeCell ref="C447:C450"/>
    <mergeCell ref="I447:I450"/>
    <mergeCell ref="J447:J450"/>
    <mergeCell ref="C455:C458"/>
    <mergeCell ref="I455:I458"/>
    <mergeCell ref="J481:J484"/>
    <mergeCell ref="H477:H478"/>
    <mergeCell ref="H479:H480"/>
    <mergeCell ref="C541:C544"/>
    <mergeCell ref="I541:I544"/>
    <mergeCell ref="J541:J544"/>
    <mergeCell ref="H440:H441"/>
    <mergeCell ref="H442:H443"/>
    <mergeCell ref="H447:H448"/>
    <mergeCell ref="H481:H482"/>
    <mergeCell ref="H483:H484"/>
    <mergeCell ref="H485:H486"/>
    <mergeCell ref="H487:H488"/>
    <mergeCell ref="H507:H508"/>
    <mergeCell ref="H509:H510"/>
    <mergeCell ref="I440:I443"/>
    <mergeCell ref="J440:J443"/>
    <mergeCell ref="H455:H456"/>
    <mergeCell ref="H457:H458"/>
    <mergeCell ref="J455:J458"/>
    <mergeCell ref="C481:C484"/>
    <mergeCell ref="H537:H538"/>
    <mergeCell ref="H539:H540"/>
    <mergeCell ref="H541:H542"/>
    <mergeCell ref="H543:H544"/>
    <mergeCell ref="C440:C443"/>
    <mergeCell ref="I357:I360"/>
    <mergeCell ref="J357:J360"/>
    <mergeCell ref="K357:K360"/>
    <mergeCell ref="AF357:AF360"/>
    <mergeCell ref="AG357:AG360"/>
    <mergeCell ref="AJ357:AJ360"/>
    <mergeCell ref="I421:I424"/>
    <mergeCell ref="J421:J424"/>
    <mergeCell ref="C425:C428"/>
    <mergeCell ref="I425:I428"/>
    <mergeCell ref="AF372:AF375"/>
    <mergeCell ref="AG372:AG375"/>
    <mergeCell ref="AJ372:AJ375"/>
    <mergeCell ref="C357:C360"/>
    <mergeCell ref="C305:C308"/>
    <mergeCell ref="H322:H323"/>
    <mergeCell ref="H320:H321"/>
    <mergeCell ref="X339:Y339"/>
    <mergeCell ref="Z339:AA339"/>
    <mergeCell ref="AB339:AC339"/>
    <mergeCell ref="H335:H336"/>
    <mergeCell ref="J335:J338"/>
    <mergeCell ref="I312:I315"/>
    <mergeCell ref="C327:C330"/>
    <mergeCell ref="I327:I330"/>
    <mergeCell ref="J327:J330"/>
    <mergeCell ref="K327:K330"/>
    <mergeCell ref="AF327:AF330"/>
    <mergeCell ref="AG327:AG330"/>
    <mergeCell ref="AJ327:AJ330"/>
    <mergeCell ref="H346:H347"/>
    <mergeCell ref="AO61:AO64"/>
    <mergeCell ref="L294:M294"/>
    <mergeCell ref="N294:O294"/>
    <mergeCell ref="H151:H152"/>
    <mergeCell ref="AP61:AP64"/>
    <mergeCell ref="AF65:AF68"/>
    <mergeCell ref="AG65:AG68"/>
    <mergeCell ref="AJ65:AJ68"/>
    <mergeCell ref="P294:Q294"/>
    <mergeCell ref="R294:S294"/>
    <mergeCell ref="C605:C608"/>
    <mergeCell ref="C470:C473"/>
    <mergeCell ref="I470:I473"/>
    <mergeCell ref="J470:J473"/>
    <mergeCell ref="C515:C518"/>
    <mergeCell ref="AK61:AK64"/>
    <mergeCell ref="C417:C420"/>
    <mergeCell ref="I417:I420"/>
    <mergeCell ref="J417:J420"/>
    <mergeCell ref="C421:C424"/>
    <mergeCell ref="AF72:AF75"/>
    <mergeCell ref="AG72:AG75"/>
    <mergeCell ref="AJ72:AJ75"/>
    <mergeCell ref="AL61:AL64"/>
    <mergeCell ref="AM61:AM64"/>
    <mergeCell ref="AN61:AN64"/>
    <mergeCell ref="L69:M69"/>
    <mergeCell ref="N69:O69"/>
    <mergeCell ref="P69:Q69"/>
    <mergeCell ref="R69:S69"/>
    <mergeCell ref="T69:U69"/>
    <mergeCell ref="AB69:AC69"/>
    <mergeCell ref="C620:C623"/>
    <mergeCell ref="I620:I623"/>
    <mergeCell ref="C597:C600"/>
    <mergeCell ref="I597:I600"/>
    <mergeCell ref="J597:J600"/>
    <mergeCell ref="AO57:AO60"/>
    <mergeCell ref="AP57:AP60"/>
    <mergeCell ref="K91:K94"/>
    <mergeCell ref="K110:K113"/>
    <mergeCell ref="K57:K60"/>
    <mergeCell ref="K61:K64"/>
    <mergeCell ref="K65:K68"/>
    <mergeCell ref="AF76:AF79"/>
    <mergeCell ref="AG76:AG79"/>
    <mergeCell ref="AJ76:AJ79"/>
    <mergeCell ref="AP65:AP68"/>
    <mergeCell ref="AJ61:AJ64"/>
    <mergeCell ref="AF57:AF60"/>
    <mergeCell ref="AF61:AF64"/>
    <mergeCell ref="AG61:AG64"/>
    <mergeCell ref="AG57:AG60"/>
    <mergeCell ref="AK57:AK60"/>
    <mergeCell ref="AL57:AL60"/>
    <mergeCell ref="AM57:AM60"/>
    <mergeCell ref="AN57:AN60"/>
    <mergeCell ref="H166:H167"/>
    <mergeCell ref="H168:H169"/>
    <mergeCell ref="H170:H171"/>
    <mergeCell ref="AM65:AM68"/>
    <mergeCell ref="AN65:AN68"/>
    <mergeCell ref="AO65:AO68"/>
    <mergeCell ref="Z69:AA69"/>
    <mergeCell ref="K132:K135"/>
    <mergeCell ref="AF132:AF135"/>
    <mergeCell ref="AG132:AG135"/>
    <mergeCell ref="K140:K143"/>
    <mergeCell ref="AF140:AF143"/>
    <mergeCell ref="AG140:AG143"/>
    <mergeCell ref="K136:K139"/>
    <mergeCell ref="AF136:AF139"/>
    <mergeCell ref="AG136:AG139"/>
    <mergeCell ref="AM125:AM128"/>
    <mergeCell ref="H127:H128"/>
    <mergeCell ref="C147:C150"/>
    <mergeCell ref="I147:I150"/>
    <mergeCell ref="J147:J150"/>
    <mergeCell ref="H136:H137"/>
    <mergeCell ref="H138:H139"/>
    <mergeCell ref="C125:C128"/>
    <mergeCell ref="I125:I128"/>
    <mergeCell ref="J125:J128"/>
    <mergeCell ref="K125:K128"/>
    <mergeCell ref="AF125:AF128"/>
    <mergeCell ref="AG125:AG128"/>
    <mergeCell ref="AL140:AL143"/>
    <mergeCell ref="AM140:AM143"/>
    <mergeCell ref="AJ136:AJ139"/>
    <mergeCell ref="AK136:AK139"/>
    <mergeCell ref="AM192:AM195"/>
    <mergeCell ref="AJ192:AJ195"/>
    <mergeCell ref="AK192:AK195"/>
    <mergeCell ref="AL192:AL195"/>
    <mergeCell ref="V189:W189"/>
    <mergeCell ref="X189:Y189"/>
    <mergeCell ref="Z189:AA189"/>
    <mergeCell ref="AB189:AC189"/>
    <mergeCell ref="V204:W204"/>
    <mergeCell ref="X204:Y204"/>
    <mergeCell ref="Z204:AA204"/>
    <mergeCell ref="AB204:AC204"/>
    <mergeCell ref="AL185:AL188"/>
    <mergeCell ref="AM185:AM188"/>
    <mergeCell ref="AB174:AC174"/>
    <mergeCell ref="C155:C158"/>
    <mergeCell ref="I155:I158"/>
    <mergeCell ref="C162:C165"/>
    <mergeCell ref="I162:I165"/>
    <mergeCell ref="J162:J165"/>
    <mergeCell ref="K162:K165"/>
    <mergeCell ref="H157:H158"/>
    <mergeCell ref="AL166:AL169"/>
    <mergeCell ref="AM166:AM169"/>
    <mergeCell ref="AL200:AL203"/>
    <mergeCell ref="K196:K199"/>
    <mergeCell ref="AF196:AF199"/>
    <mergeCell ref="AG196:AG199"/>
    <mergeCell ref="C185:C188"/>
    <mergeCell ref="I185:I188"/>
    <mergeCell ref="AK196:AK199"/>
    <mergeCell ref="AL196:AL199"/>
    <mergeCell ref="AN185:AN188"/>
    <mergeCell ref="AO185:AO188"/>
    <mergeCell ref="AG237:AG240"/>
    <mergeCell ref="AJ207:AJ210"/>
    <mergeCell ref="AO237:AO240"/>
    <mergeCell ref="AN192:AN195"/>
    <mergeCell ref="AG200:AG203"/>
    <mergeCell ref="AJ200:AJ203"/>
    <mergeCell ref="V234:W234"/>
    <mergeCell ref="X234:Y234"/>
    <mergeCell ref="Z234:AA234"/>
    <mergeCell ref="AB234:AC234"/>
    <mergeCell ref="AO181:AO184"/>
    <mergeCell ref="K185:K188"/>
    <mergeCell ref="AF185:AF188"/>
    <mergeCell ref="AG185:AG188"/>
    <mergeCell ref="AJ185:AJ188"/>
    <mergeCell ref="AK185:AK188"/>
    <mergeCell ref="AJ237:AJ240"/>
    <mergeCell ref="AF237:AF240"/>
    <mergeCell ref="AN215:AN218"/>
    <mergeCell ref="AO215:AO218"/>
    <mergeCell ref="AF215:AF218"/>
    <mergeCell ref="AG215:AG218"/>
    <mergeCell ref="AJ215:AJ218"/>
    <mergeCell ref="AK215:AK218"/>
    <mergeCell ref="AL215:AL218"/>
    <mergeCell ref="AM215:AM218"/>
    <mergeCell ref="N189:O189"/>
    <mergeCell ref="P189:Q189"/>
    <mergeCell ref="R189:S189"/>
    <mergeCell ref="T189:U189"/>
    <mergeCell ref="AO241:AO244"/>
    <mergeCell ref="AP241:AP244"/>
    <mergeCell ref="H237:H238"/>
    <mergeCell ref="H239:H240"/>
    <mergeCell ref="H241:H242"/>
    <mergeCell ref="H243:H244"/>
    <mergeCell ref="AL237:AL240"/>
    <mergeCell ref="AM237:AM240"/>
    <mergeCell ref="AN237:AN240"/>
    <mergeCell ref="AF241:AF244"/>
    <mergeCell ref="AG241:AG244"/>
    <mergeCell ref="AJ241:AJ244"/>
    <mergeCell ref="AK241:AK244"/>
    <mergeCell ref="AL241:AL244"/>
    <mergeCell ref="AM241:AM244"/>
    <mergeCell ref="AK301:AK304"/>
    <mergeCell ref="AG252:AG255"/>
    <mergeCell ref="AJ252:AJ255"/>
    <mergeCell ref="AF282:AF285"/>
    <mergeCell ref="AP237:AP240"/>
    <mergeCell ref="I241:I244"/>
    <mergeCell ref="J241:J244"/>
    <mergeCell ref="K241:K244"/>
    <mergeCell ref="H247:H248"/>
    <mergeCell ref="AG297:AG300"/>
    <mergeCell ref="AF245:AF248"/>
    <mergeCell ref="AG245:AG248"/>
    <mergeCell ref="I301:I304"/>
    <mergeCell ref="J301:J304"/>
    <mergeCell ref="K301:K304"/>
    <mergeCell ref="AF301:AF304"/>
    <mergeCell ref="AG301:AG304"/>
    <mergeCell ref="T294:U294"/>
    <mergeCell ref="C297:C300"/>
    <mergeCell ref="I297:I300"/>
    <mergeCell ref="J297:J300"/>
    <mergeCell ref="K297:K300"/>
    <mergeCell ref="AF297:AF300"/>
    <mergeCell ref="E295:G295"/>
    <mergeCell ref="C316:C319"/>
    <mergeCell ref="I316:I319"/>
    <mergeCell ref="L324:M324"/>
    <mergeCell ref="N324:O324"/>
    <mergeCell ref="T249:U249"/>
    <mergeCell ref="C252:C255"/>
    <mergeCell ref="I252:I255"/>
    <mergeCell ref="J252:J255"/>
    <mergeCell ref="K271:K274"/>
    <mergeCell ref="I267:I270"/>
    <mergeCell ref="H307:H308"/>
    <mergeCell ref="H312:H313"/>
    <mergeCell ref="H314:H315"/>
    <mergeCell ref="T309:U309"/>
    <mergeCell ref="L309:M309"/>
    <mergeCell ref="N309:O309"/>
    <mergeCell ref="P309:Q309"/>
    <mergeCell ref="R309:S309"/>
    <mergeCell ref="K305:K308"/>
    <mergeCell ref="AF312:AF315"/>
    <mergeCell ref="L249:M249"/>
    <mergeCell ref="N249:O249"/>
    <mergeCell ref="P249:Q249"/>
    <mergeCell ref="R249:S249"/>
    <mergeCell ref="L264:M264"/>
    <mergeCell ref="C301:C304"/>
    <mergeCell ref="C312:C315"/>
    <mergeCell ref="J312:J315"/>
    <mergeCell ref="K312:K315"/>
    <mergeCell ref="C320:C323"/>
    <mergeCell ref="P384:Q384"/>
    <mergeCell ref="T324:U324"/>
    <mergeCell ref="AO335:AO338"/>
    <mergeCell ref="AO327:AO330"/>
    <mergeCell ref="AP327:AP330"/>
    <mergeCell ref="AF387:AF390"/>
    <mergeCell ref="AP372:AP375"/>
    <mergeCell ref="AL376:AL379"/>
    <mergeCell ref="AM376:AM379"/>
    <mergeCell ref="V339:W339"/>
    <mergeCell ref="AF417:AF420"/>
    <mergeCell ref="AG417:AG420"/>
    <mergeCell ref="AJ417:AJ420"/>
    <mergeCell ref="AK417:AK420"/>
    <mergeCell ref="AL417:AL420"/>
    <mergeCell ref="AM417:AM420"/>
    <mergeCell ref="AN312:AN315"/>
    <mergeCell ref="AO312:AO315"/>
    <mergeCell ref="AP312:AP315"/>
    <mergeCell ref="AJ320:AJ323"/>
    <mergeCell ref="AK320:AK323"/>
    <mergeCell ref="AL320:AL323"/>
    <mergeCell ref="AL316:AL319"/>
    <mergeCell ref="AM316:AM319"/>
    <mergeCell ref="AN316:AN319"/>
    <mergeCell ref="AO316:AO319"/>
    <mergeCell ref="I376:I379"/>
    <mergeCell ref="P324:Q324"/>
    <mergeCell ref="R324:S324"/>
    <mergeCell ref="AM312:AM315"/>
    <mergeCell ref="I320:I323"/>
    <mergeCell ref="J320:J323"/>
    <mergeCell ref="K320:K323"/>
    <mergeCell ref="AF320:AF323"/>
    <mergeCell ref="H410:H411"/>
    <mergeCell ref="H412:H413"/>
    <mergeCell ref="H417:H418"/>
    <mergeCell ref="H419:H420"/>
    <mergeCell ref="C395:C398"/>
    <mergeCell ref="C376:C379"/>
    <mergeCell ref="C387:C390"/>
    <mergeCell ref="C402:C405"/>
    <mergeCell ref="C391:C394"/>
    <mergeCell ref="E415:G415"/>
    <mergeCell ref="H372:H373"/>
    <mergeCell ref="H374:H375"/>
    <mergeCell ref="H376:H377"/>
    <mergeCell ref="H378:H379"/>
    <mergeCell ref="H380:H381"/>
    <mergeCell ref="H382:H383"/>
    <mergeCell ref="H387:H388"/>
    <mergeCell ref="AK372:AK375"/>
    <mergeCell ref="AL372:AL375"/>
    <mergeCell ref="AM372:AM375"/>
    <mergeCell ref="AM342:AM345"/>
    <mergeCell ref="AJ361:AJ364"/>
    <mergeCell ref="AK361:AK364"/>
    <mergeCell ref="AG312:AG315"/>
    <mergeCell ref="R384:S384"/>
    <mergeCell ref="J410:J413"/>
    <mergeCell ref="C372:C375"/>
    <mergeCell ref="I372:I375"/>
    <mergeCell ref="J372:J375"/>
    <mergeCell ref="K372:K375"/>
    <mergeCell ref="H389:H390"/>
    <mergeCell ref="V429:W429"/>
    <mergeCell ref="X429:Y429"/>
    <mergeCell ref="Z429:AA429"/>
    <mergeCell ref="AM481:AM484"/>
    <mergeCell ref="AB429:AC429"/>
    <mergeCell ref="V444:W444"/>
    <mergeCell ref="X444:Y444"/>
    <mergeCell ref="Z444:AA444"/>
    <mergeCell ref="AB444:AC444"/>
    <mergeCell ref="V459:W459"/>
    <mergeCell ref="AF447:AF450"/>
    <mergeCell ref="AK402:AK405"/>
    <mergeCell ref="K425:K428"/>
    <mergeCell ref="AF425:AF428"/>
    <mergeCell ref="AG425:AG428"/>
    <mergeCell ref="AJ425:AJ428"/>
    <mergeCell ref="AK425:AK428"/>
    <mergeCell ref="AJ447:AJ450"/>
    <mergeCell ref="K421:K424"/>
    <mergeCell ref="K447:K450"/>
    <mergeCell ref="L429:M429"/>
    <mergeCell ref="N429:O429"/>
    <mergeCell ref="J376:J379"/>
    <mergeCell ref="K376:K379"/>
    <mergeCell ref="C410:C413"/>
    <mergeCell ref="I410:I413"/>
    <mergeCell ref="AK470:AK473"/>
    <mergeCell ref="AK477:AK480"/>
    <mergeCell ref="AN481:AN484"/>
    <mergeCell ref="AO481:AO484"/>
    <mergeCell ref="AP425:AP428"/>
    <mergeCell ref="L474:M474"/>
    <mergeCell ref="N474:O474"/>
    <mergeCell ref="P474:Q474"/>
    <mergeCell ref="R474:S474"/>
    <mergeCell ref="T474:U474"/>
    <mergeCell ref="AM477:AM480"/>
    <mergeCell ref="AN477:AN480"/>
    <mergeCell ref="AK485:AK488"/>
    <mergeCell ref="V489:W489"/>
    <mergeCell ref="X474:Y474"/>
    <mergeCell ref="Z474:AA474"/>
    <mergeCell ref="AB474:AC474"/>
    <mergeCell ref="AL485:AL488"/>
    <mergeCell ref="AL477:AL480"/>
    <mergeCell ref="X459:Y459"/>
    <mergeCell ref="Z459:AA459"/>
    <mergeCell ref="AB459:AC459"/>
    <mergeCell ref="V474:W474"/>
    <mergeCell ref="AJ432:AJ435"/>
    <mergeCell ref="AK432:AK435"/>
    <mergeCell ref="AN432:AN435"/>
    <mergeCell ref="AO432:AO435"/>
    <mergeCell ref="AP432:AP435"/>
    <mergeCell ref="AP436:AP439"/>
    <mergeCell ref="AK440:AK443"/>
    <mergeCell ref="AK455:AK458"/>
    <mergeCell ref="AL455:AL458"/>
    <mergeCell ref="K485:K488"/>
    <mergeCell ref="AF485:AF488"/>
    <mergeCell ref="AG485:AG488"/>
    <mergeCell ref="AJ485:AJ488"/>
    <mergeCell ref="H492:H493"/>
    <mergeCell ref="H494:H495"/>
    <mergeCell ref="H496:H497"/>
    <mergeCell ref="H498:H499"/>
    <mergeCell ref="C537:C540"/>
    <mergeCell ref="I537:I540"/>
    <mergeCell ref="J537:J540"/>
    <mergeCell ref="K537:K540"/>
    <mergeCell ref="AK537:AK540"/>
    <mergeCell ref="AL537:AL540"/>
    <mergeCell ref="K481:K484"/>
    <mergeCell ref="AF481:AF484"/>
    <mergeCell ref="AG481:AG484"/>
    <mergeCell ref="L534:M534"/>
    <mergeCell ref="N534:O534"/>
    <mergeCell ref="P534:Q534"/>
    <mergeCell ref="R534:S534"/>
    <mergeCell ref="T534:U534"/>
    <mergeCell ref="L519:M519"/>
    <mergeCell ref="N519:O519"/>
    <mergeCell ref="V504:W504"/>
    <mergeCell ref="V534:W534"/>
    <mergeCell ref="X534:Y534"/>
    <mergeCell ref="Z534:AA534"/>
    <mergeCell ref="AB534:AC534"/>
    <mergeCell ref="C485:C488"/>
    <mergeCell ref="I485:I488"/>
    <mergeCell ref="J485:J488"/>
    <mergeCell ref="AP575:AP578"/>
    <mergeCell ref="AN586:AN589"/>
    <mergeCell ref="AO586:AO589"/>
    <mergeCell ref="AM586:AM589"/>
    <mergeCell ref="AP567:AP570"/>
    <mergeCell ref="AP571:AP574"/>
    <mergeCell ref="AO552:AO555"/>
    <mergeCell ref="AP552:AP555"/>
    <mergeCell ref="L549:M549"/>
    <mergeCell ref="N549:O549"/>
    <mergeCell ref="P549:Q549"/>
    <mergeCell ref="R549:S549"/>
    <mergeCell ref="T549:U549"/>
    <mergeCell ref="AF552:AF555"/>
    <mergeCell ref="AG552:AG555"/>
    <mergeCell ref="L579:M579"/>
    <mergeCell ref="N579:O579"/>
    <mergeCell ref="P579:Q579"/>
    <mergeCell ref="AM552:AM555"/>
    <mergeCell ref="AN552:AN555"/>
    <mergeCell ref="AF575:AF578"/>
    <mergeCell ref="AG575:AG578"/>
    <mergeCell ref="AJ575:AJ578"/>
    <mergeCell ref="AK575:AK578"/>
    <mergeCell ref="AF560:AF563"/>
    <mergeCell ref="AG560:AG563"/>
    <mergeCell ref="AJ560:AJ563"/>
    <mergeCell ref="AK560:AK563"/>
    <mergeCell ref="AJ556:AJ559"/>
    <mergeCell ref="AK556:AK559"/>
    <mergeCell ref="V549:W549"/>
    <mergeCell ref="X549:Y549"/>
    <mergeCell ref="T639:U639"/>
    <mergeCell ref="AJ627:AJ630"/>
    <mergeCell ref="AJ642:AJ645"/>
    <mergeCell ref="L609:M609"/>
    <mergeCell ref="N609:O609"/>
    <mergeCell ref="P609:Q609"/>
    <mergeCell ref="R609:S609"/>
    <mergeCell ref="T609:U609"/>
    <mergeCell ref="AB624:AC624"/>
    <mergeCell ref="I605:I608"/>
    <mergeCell ref="J605:J608"/>
    <mergeCell ref="K605:K608"/>
    <mergeCell ref="AF605:AF608"/>
    <mergeCell ref="AG605:AG608"/>
    <mergeCell ref="AJ605:AJ608"/>
    <mergeCell ref="AL620:AL623"/>
    <mergeCell ref="AF635:AF638"/>
    <mergeCell ref="AK635:AK638"/>
    <mergeCell ref="AL635:AL638"/>
    <mergeCell ref="AF631:AF634"/>
    <mergeCell ref="AG631:AG634"/>
    <mergeCell ref="AJ631:AJ634"/>
    <mergeCell ref="AG635:AG638"/>
    <mergeCell ref="AJ635:AJ638"/>
    <mergeCell ref="AK631:AK634"/>
    <mergeCell ref="J620:J623"/>
    <mergeCell ref="K620:K623"/>
    <mergeCell ref="AF620:AF623"/>
    <mergeCell ref="AG620:AG623"/>
    <mergeCell ref="AJ620:AJ623"/>
    <mergeCell ref="AK620:AK623"/>
    <mergeCell ref="I627:I630"/>
    <mergeCell ref="C627:C630"/>
    <mergeCell ref="AG657:AG660"/>
    <mergeCell ref="AJ657:AJ660"/>
    <mergeCell ref="AF642:AF645"/>
    <mergeCell ref="AG642:AG645"/>
    <mergeCell ref="N654:O654"/>
    <mergeCell ref="P654:Q654"/>
    <mergeCell ref="R654:S654"/>
    <mergeCell ref="T654:U654"/>
    <mergeCell ref="C657:C660"/>
    <mergeCell ref="I657:I660"/>
    <mergeCell ref="J657:J660"/>
    <mergeCell ref="K657:K660"/>
    <mergeCell ref="AF676:AF679"/>
    <mergeCell ref="AG676:AG679"/>
    <mergeCell ref="AJ676:AJ679"/>
    <mergeCell ref="L654:M654"/>
    <mergeCell ref="AB669:AC669"/>
    <mergeCell ref="J676:J679"/>
    <mergeCell ref="K676:K679"/>
    <mergeCell ref="P669:Q669"/>
    <mergeCell ref="R669:S669"/>
    <mergeCell ref="T669:U669"/>
    <mergeCell ref="X669:Y669"/>
    <mergeCell ref="Z669:AA669"/>
    <mergeCell ref="V639:W639"/>
    <mergeCell ref="X639:Y639"/>
    <mergeCell ref="Z639:AA639"/>
    <mergeCell ref="AB639:AC639"/>
    <mergeCell ref="V654:W654"/>
    <mergeCell ref="X654:Y654"/>
    <mergeCell ref="R639:S639"/>
    <mergeCell ref="K665:K668"/>
    <mergeCell ref="AF665:AF668"/>
    <mergeCell ref="AG665:AG668"/>
    <mergeCell ref="AJ665:AJ668"/>
    <mergeCell ref="AK665:AK668"/>
    <mergeCell ref="AL665:AL668"/>
    <mergeCell ref="C661:C664"/>
    <mergeCell ref="I661:I664"/>
    <mergeCell ref="J661:J664"/>
    <mergeCell ref="K661:K664"/>
    <mergeCell ref="J665:J668"/>
    <mergeCell ref="AM665:AM668"/>
    <mergeCell ref="AG811:AG814"/>
    <mergeCell ref="AJ811:AJ814"/>
    <mergeCell ref="AK811:AK814"/>
    <mergeCell ref="AL811:AL814"/>
    <mergeCell ref="AL800:AL803"/>
    <mergeCell ref="AG807:AG810"/>
    <mergeCell ref="AG800:AG803"/>
    <mergeCell ref="AJ800:AJ803"/>
    <mergeCell ref="AK800:AK803"/>
    <mergeCell ref="T804:U804"/>
    <mergeCell ref="C811:C814"/>
    <mergeCell ref="I811:I814"/>
    <mergeCell ref="J811:J814"/>
    <mergeCell ref="K811:K814"/>
    <mergeCell ref="AF811:AF814"/>
    <mergeCell ref="AF807:AF810"/>
    <mergeCell ref="E805:G805"/>
    <mergeCell ref="H802:H803"/>
    <mergeCell ref="C687:C690"/>
    <mergeCell ref="I687:I690"/>
    <mergeCell ref="H807:H808"/>
    <mergeCell ref="L834:M834"/>
    <mergeCell ref="N834:O834"/>
    <mergeCell ref="P834:Q834"/>
    <mergeCell ref="C837:C840"/>
    <mergeCell ref="I837:I840"/>
    <mergeCell ref="J837:J840"/>
    <mergeCell ref="K837:K840"/>
    <mergeCell ref="AF837:AF840"/>
    <mergeCell ref="AG837:AG840"/>
    <mergeCell ref="AJ702:AJ705"/>
    <mergeCell ref="AK702:AK705"/>
    <mergeCell ref="AL702:AL705"/>
    <mergeCell ref="K695:K698"/>
    <mergeCell ref="C695:C698"/>
    <mergeCell ref="I695:I698"/>
    <mergeCell ref="J695:J698"/>
    <mergeCell ref="C702:C705"/>
    <mergeCell ref="I702:I705"/>
    <mergeCell ref="J702:J705"/>
    <mergeCell ref="K702:K705"/>
    <mergeCell ref="AF702:AF705"/>
    <mergeCell ref="AG702:AG705"/>
    <mergeCell ref="J747:J750"/>
    <mergeCell ref="K747:K750"/>
    <mergeCell ref="C740:C743"/>
    <mergeCell ref="I740:I743"/>
    <mergeCell ref="J740:J743"/>
    <mergeCell ref="C751:C754"/>
    <mergeCell ref="I751:I754"/>
    <mergeCell ref="J751:J754"/>
    <mergeCell ref="AG777:AG780"/>
    <mergeCell ref="C680:C683"/>
    <mergeCell ref="I680:I683"/>
    <mergeCell ref="V669:W669"/>
    <mergeCell ref="H687:H688"/>
    <mergeCell ref="AM717:AM720"/>
    <mergeCell ref="L669:M669"/>
    <mergeCell ref="N669:O669"/>
    <mergeCell ref="AM676:AM679"/>
    <mergeCell ref="C691:C694"/>
    <mergeCell ref="I691:I694"/>
    <mergeCell ref="C732:C735"/>
    <mergeCell ref="I732:I735"/>
    <mergeCell ref="J732:J735"/>
    <mergeCell ref="K732:K735"/>
    <mergeCell ref="AK732:AK735"/>
    <mergeCell ref="AL732:AL735"/>
    <mergeCell ref="AF732:AF735"/>
    <mergeCell ref="AG732:AG735"/>
    <mergeCell ref="AJ732:AJ735"/>
    <mergeCell ref="H732:H733"/>
    <mergeCell ref="K721:K724"/>
    <mergeCell ref="L729:M729"/>
    <mergeCell ref="N729:O729"/>
    <mergeCell ref="P729:Q729"/>
    <mergeCell ref="R729:S729"/>
    <mergeCell ref="T729:U729"/>
    <mergeCell ref="AJ721:AJ724"/>
    <mergeCell ref="AK725:AK728"/>
    <mergeCell ref="AL725:AL728"/>
    <mergeCell ref="AL695:AL698"/>
    <mergeCell ref="AM695:AM698"/>
    <mergeCell ref="Z729:AA729"/>
    <mergeCell ref="AL781:AL784"/>
    <mergeCell ref="C777:C780"/>
    <mergeCell ref="I777:I780"/>
    <mergeCell ref="J777:J780"/>
    <mergeCell ref="K777:K780"/>
    <mergeCell ref="AF777:AF780"/>
    <mergeCell ref="L819:M819"/>
    <mergeCell ref="N819:O819"/>
    <mergeCell ref="P819:Q819"/>
    <mergeCell ref="R819:S819"/>
    <mergeCell ref="T819:U819"/>
    <mergeCell ref="C721:C724"/>
    <mergeCell ref="I721:I724"/>
    <mergeCell ref="J721:J724"/>
    <mergeCell ref="C747:C750"/>
    <mergeCell ref="I747:I750"/>
    <mergeCell ref="AP815:AP818"/>
    <mergeCell ref="AM811:AM814"/>
    <mergeCell ref="AN811:AN814"/>
    <mergeCell ref="AO811:AO814"/>
    <mergeCell ref="AM800:AM803"/>
    <mergeCell ref="AN800:AN803"/>
    <mergeCell ref="AO800:AO803"/>
    <mergeCell ref="AP800:AP803"/>
    <mergeCell ref="AM807:AM810"/>
    <mergeCell ref="AP807:AP810"/>
    <mergeCell ref="AP811:AP814"/>
    <mergeCell ref="AN815:AN818"/>
    <mergeCell ref="AO815:AO818"/>
    <mergeCell ref="H766:H767"/>
    <mergeCell ref="V729:W729"/>
    <mergeCell ref="X729:Y729"/>
    <mergeCell ref="X879:Y879"/>
    <mergeCell ref="Z879:AA879"/>
    <mergeCell ref="AB879:AC879"/>
    <mergeCell ref="V894:W894"/>
    <mergeCell ref="X894:Y894"/>
    <mergeCell ref="Z894:AA894"/>
    <mergeCell ref="AB894:AC894"/>
    <mergeCell ref="L879:M879"/>
    <mergeCell ref="L894:M894"/>
    <mergeCell ref="N894:O894"/>
    <mergeCell ref="P894:Q894"/>
    <mergeCell ref="R894:S894"/>
    <mergeCell ref="T894:U894"/>
    <mergeCell ref="H873:H874"/>
    <mergeCell ref="H875:H876"/>
    <mergeCell ref="H877:H878"/>
    <mergeCell ref="H882:H883"/>
    <mergeCell ref="H884:H885"/>
    <mergeCell ref="V834:W834"/>
    <mergeCell ref="X834:Y834"/>
    <mergeCell ref="Z834:AA834"/>
    <mergeCell ref="AB834:AC834"/>
    <mergeCell ref="R834:S834"/>
    <mergeCell ref="T834:U834"/>
    <mergeCell ref="E835:G835"/>
    <mergeCell ref="H860:H861"/>
    <mergeCell ref="H862:H863"/>
    <mergeCell ref="H867:H868"/>
    <mergeCell ref="H869:H870"/>
    <mergeCell ref="H871:H872"/>
    <mergeCell ref="J852:J855"/>
    <mergeCell ref="I856:I859"/>
    <mergeCell ref="J856:J859"/>
    <mergeCell ref="C852:C855"/>
    <mergeCell ref="I852:I855"/>
    <mergeCell ref="H852:H853"/>
    <mergeCell ref="H854:H855"/>
    <mergeCell ref="H856:H857"/>
    <mergeCell ref="H858:H859"/>
    <mergeCell ref="C856:C859"/>
    <mergeCell ref="L849:M849"/>
    <mergeCell ref="N849:O849"/>
    <mergeCell ref="P849:Q849"/>
    <mergeCell ref="R849:S849"/>
    <mergeCell ref="T849:U849"/>
    <mergeCell ref="K856:K859"/>
    <mergeCell ref="E895:G895"/>
    <mergeCell ref="AF897:AF900"/>
    <mergeCell ref="C845:C848"/>
    <mergeCell ref="I845:I848"/>
    <mergeCell ref="J845:J848"/>
    <mergeCell ref="K845:K848"/>
    <mergeCell ref="AF845:AF848"/>
    <mergeCell ref="H845:H846"/>
    <mergeCell ref="H847:H848"/>
    <mergeCell ref="AO897:AO900"/>
    <mergeCell ref="C905:C908"/>
    <mergeCell ref="I905:I908"/>
    <mergeCell ref="J905:J908"/>
    <mergeCell ref="K905:K908"/>
    <mergeCell ref="C897:C900"/>
    <mergeCell ref="I897:I900"/>
    <mergeCell ref="J897:J900"/>
    <mergeCell ref="K897:K900"/>
    <mergeCell ref="H897:H898"/>
    <mergeCell ref="AM901:AM904"/>
    <mergeCell ref="AN901:AN904"/>
    <mergeCell ref="AO901:AO904"/>
    <mergeCell ref="H905:H906"/>
    <mergeCell ref="H907:H908"/>
    <mergeCell ref="AM845:AM848"/>
    <mergeCell ref="AN845:AN848"/>
    <mergeCell ref="AO845:AO848"/>
    <mergeCell ref="AN860:AN863"/>
    <mergeCell ref="AO860:AO863"/>
    <mergeCell ref="AO905:AO908"/>
    <mergeCell ref="H886:H887"/>
    <mergeCell ref="V879:W879"/>
    <mergeCell ref="AP901:AP904"/>
    <mergeCell ref="AG897:AG900"/>
    <mergeCell ref="AJ897:AJ900"/>
    <mergeCell ref="AK897:AK900"/>
    <mergeCell ref="AL897:AL900"/>
    <mergeCell ref="AM897:AM900"/>
    <mergeCell ref="AN897:AN900"/>
    <mergeCell ref="AP897:AP900"/>
    <mergeCell ref="C901:C904"/>
    <mergeCell ref="I901:I904"/>
    <mergeCell ref="J901:J904"/>
    <mergeCell ref="K901:K904"/>
    <mergeCell ref="AF901:AF904"/>
    <mergeCell ref="AG901:AG904"/>
    <mergeCell ref="AJ901:AJ904"/>
    <mergeCell ref="AK901:AK904"/>
    <mergeCell ref="AL901:AL904"/>
    <mergeCell ref="H901:H902"/>
    <mergeCell ref="H903:H904"/>
    <mergeCell ref="H899:H900"/>
    <mergeCell ref="T909:U909"/>
    <mergeCell ref="C912:C915"/>
    <mergeCell ref="I912:I915"/>
    <mergeCell ref="J912:J915"/>
    <mergeCell ref="K912:K915"/>
    <mergeCell ref="H912:H913"/>
    <mergeCell ref="H914:H915"/>
    <mergeCell ref="E910:G910"/>
    <mergeCell ref="H959:H960"/>
    <mergeCell ref="AF905:AF908"/>
    <mergeCell ref="AG905:AG908"/>
    <mergeCell ref="AJ905:AJ908"/>
    <mergeCell ref="AK905:AK908"/>
    <mergeCell ref="AL905:AL908"/>
    <mergeCell ref="L909:M909"/>
    <mergeCell ref="N909:O909"/>
    <mergeCell ref="P909:Q909"/>
    <mergeCell ref="R909:S909"/>
    <mergeCell ref="C920:C923"/>
    <mergeCell ref="I920:I923"/>
    <mergeCell ref="J920:J923"/>
    <mergeCell ref="K920:K923"/>
    <mergeCell ref="AF920:AF923"/>
    <mergeCell ref="C916:C919"/>
    <mergeCell ref="I916:I919"/>
    <mergeCell ref="J916:J919"/>
    <mergeCell ref="K916:K919"/>
    <mergeCell ref="AF916:AF919"/>
    <mergeCell ref="AG916:AG919"/>
    <mergeCell ref="H918:H919"/>
    <mergeCell ref="H920:H921"/>
    <mergeCell ref="H922:H923"/>
    <mergeCell ref="AP961:AP964"/>
    <mergeCell ref="H961:H962"/>
    <mergeCell ref="H963:H964"/>
    <mergeCell ref="L954:M954"/>
    <mergeCell ref="N954:O954"/>
    <mergeCell ref="P954:Q954"/>
    <mergeCell ref="R954:S954"/>
    <mergeCell ref="T954:U954"/>
    <mergeCell ref="I957:I960"/>
    <mergeCell ref="J957:J960"/>
    <mergeCell ref="AJ961:AJ964"/>
    <mergeCell ref="AK961:AK964"/>
    <mergeCell ref="AL961:AL964"/>
    <mergeCell ref="AM961:AM964"/>
    <mergeCell ref="AN961:AN964"/>
    <mergeCell ref="AO961:AO964"/>
    <mergeCell ref="AM965:AM968"/>
    <mergeCell ref="AN965:AN968"/>
    <mergeCell ref="AO957:AO960"/>
    <mergeCell ref="AP957:AP960"/>
    <mergeCell ref="C961:C964"/>
    <mergeCell ref="I961:I964"/>
    <mergeCell ref="J961:J964"/>
    <mergeCell ref="K961:K964"/>
    <mergeCell ref="AF961:AF964"/>
    <mergeCell ref="AG961:AG964"/>
    <mergeCell ref="AG957:AG960"/>
    <mergeCell ref="AJ957:AJ960"/>
    <mergeCell ref="AK957:AK960"/>
    <mergeCell ref="AL957:AL960"/>
    <mergeCell ref="AM957:AM960"/>
    <mergeCell ref="AN957:AN960"/>
    <mergeCell ref="AG965:AG968"/>
    <mergeCell ref="AJ965:AJ968"/>
    <mergeCell ref="AK965:AK968"/>
    <mergeCell ref="AL965:AL968"/>
    <mergeCell ref="H965:H966"/>
    <mergeCell ref="H967:H968"/>
    <mergeCell ref="C965:C968"/>
    <mergeCell ref="I965:I968"/>
    <mergeCell ref="J965:J968"/>
    <mergeCell ref="K965:K968"/>
    <mergeCell ref="AF965:AF968"/>
    <mergeCell ref="C957:C960"/>
    <mergeCell ref="K957:K960"/>
    <mergeCell ref="AF957:AF960"/>
    <mergeCell ref="H957:H958"/>
    <mergeCell ref="H57:H58"/>
    <mergeCell ref="H59:H60"/>
    <mergeCell ref="H61:H62"/>
    <mergeCell ref="H63:H64"/>
    <mergeCell ref="H65:H66"/>
    <mergeCell ref="H67:H68"/>
    <mergeCell ref="H37:H38"/>
    <mergeCell ref="H42:H43"/>
    <mergeCell ref="H44:H45"/>
    <mergeCell ref="H46:H47"/>
    <mergeCell ref="H48:H49"/>
    <mergeCell ref="H50:H51"/>
    <mergeCell ref="H22:H23"/>
    <mergeCell ref="H27:H28"/>
    <mergeCell ref="H29:H30"/>
    <mergeCell ref="H31:H32"/>
    <mergeCell ref="H33:H34"/>
    <mergeCell ref="H35:H36"/>
    <mergeCell ref="H179:H180"/>
    <mergeCell ref="AO965:AO968"/>
    <mergeCell ref="AP965:AP968"/>
    <mergeCell ref="H12:H13"/>
    <mergeCell ref="H14:H15"/>
    <mergeCell ref="H16:H17"/>
    <mergeCell ref="H18:H19"/>
    <mergeCell ref="H20:H21"/>
    <mergeCell ref="H123:H124"/>
    <mergeCell ref="H125:H126"/>
    <mergeCell ref="H132:H133"/>
    <mergeCell ref="H134:H135"/>
    <mergeCell ref="H153:H154"/>
    <mergeCell ref="H155:H156"/>
    <mergeCell ref="H140:H141"/>
    <mergeCell ref="H142:H143"/>
    <mergeCell ref="H147:H148"/>
    <mergeCell ref="H149:H150"/>
    <mergeCell ref="H303:H304"/>
    <mergeCell ref="H102:H103"/>
    <mergeCell ref="H104:H105"/>
    <mergeCell ref="H106:H107"/>
    <mergeCell ref="H108:H109"/>
    <mergeCell ref="H110:H111"/>
    <mergeCell ref="H112:H113"/>
    <mergeCell ref="H117:H118"/>
    <mergeCell ref="H119:H120"/>
    <mergeCell ref="H121:H122"/>
    <mergeCell ref="H222:H223"/>
    <mergeCell ref="H224:H225"/>
    <mergeCell ref="H226:H227"/>
    <mergeCell ref="H82:H83"/>
    <mergeCell ref="H207:H208"/>
    <mergeCell ref="H209:H210"/>
    <mergeCell ref="H211:H212"/>
    <mergeCell ref="H213:H214"/>
    <mergeCell ref="H215:H216"/>
    <mergeCell ref="H217:H218"/>
    <mergeCell ref="H425:H426"/>
    <mergeCell ref="H427:H428"/>
    <mergeCell ref="H316:H317"/>
    <mergeCell ref="H318:H319"/>
    <mergeCell ref="H273:H274"/>
    <mergeCell ref="H275:H276"/>
    <mergeCell ref="H277:H278"/>
    <mergeCell ref="H297:H298"/>
    <mergeCell ref="H299:H300"/>
    <mergeCell ref="H301:H302"/>
    <mergeCell ref="H547:H548"/>
    <mergeCell ref="H528:H529"/>
    <mergeCell ref="H402:H403"/>
    <mergeCell ref="H305:H306"/>
    <mergeCell ref="H453:H454"/>
    <mergeCell ref="H348:H349"/>
    <mergeCell ref="H327:H328"/>
    <mergeCell ref="H329:H330"/>
    <mergeCell ref="H331:H332"/>
    <mergeCell ref="H333:H334"/>
    <mergeCell ref="H337:H338"/>
    <mergeCell ref="H391:H392"/>
    <mergeCell ref="H393:H394"/>
    <mergeCell ref="H395:H396"/>
    <mergeCell ref="H397:H398"/>
    <mergeCell ref="H511:H512"/>
    <mergeCell ref="H513:H514"/>
    <mergeCell ref="H515:H516"/>
    <mergeCell ref="H517:H518"/>
    <mergeCell ref="H522:H523"/>
    <mergeCell ref="H545:H546"/>
    <mergeCell ref="H524:H525"/>
    <mergeCell ref="H526:H527"/>
    <mergeCell ref="H436:H437"/>
    <mergeCell ref="H438:H439"/>
    <mergeCell ref="H404:H405"/>
    <mergeCell ref="H406:H407"/>
    <mergeCell ref="H408:H409"/>
    <mergeCell ref="H432:H433"/>
    <mergeCell ref="H434:H435"/>
    <mergeCell ref="H421:H422"/>
    <mergeCell ref="H423:H424"/>
    <mergeCell ref="H794:H795"/>
    <mergeCell ref="H642:H643"/>
    <mergeCell ref="H644:H645"/>
    <mergeCell ref="H646:H647"/>
    <mergeCell ref="H648:H649"/>
    <mergeCell ref="H650:H651"/>
    <mergeCell ref="H652:H653"/>
    <mergeCell ref="H657:H658"/>
    <mergeCell ref="H659:H660"/>
    <mergeCell ref="H665:H666"/>
    <mergeCell ref="H725:H726"/>
    <mergeCell ref="H727:H728"/>
    <mergeCell ref="H597:H598"/>
    <mergeCell ref="H573:H574"/>
    <mergeCell ref="H586:H587"/>
    <mergeCell ref="H588:H589"/>
    <mergeCell ref="H590:H591"/>
    <mergeCell ref="H592:H593"/>
    <mergeCell ref="H627:H628"/>
    <mergeCell ref="H599:H600"/>
    <mergeCell ref="H601:H602"/>
    <mergeCell ref="H603:H604"/>
    <mergeCell ref="H605:H606"/>
    <mergeCell ref="H607:H608"/>
    <mergeCell ref="H612:H613"/>
    <mergeCell ref="H614:H615"/>
    <mergeCell ref="H667:H668"/>
    <mergeCell ref="H704:H705"/>
    <mergeCell ref="H706:H707"/>
    <mergeCell ref="H717:H718"/>
    <mergeCell ref="H719:H720"/>
    <mergeCell ref="H721:H722"/>
    <mergeCell ref="H723:H724"/>
    <mergeCell ref="H712:H713"/>
    <mergeCell ref="H822:H823"/>
    <mergeCell ref="H824:H825"/>
    <mergeCell ref="H616:H617"/>
    <mergeCell ref="H618:H619"/>
    <mergeCell ref="H629:H630"/>
    <mergeCell ref="H631:H632"/>
    <mergeCell ref="H633:H634"/>
    <mergeCell ref="H620:H621"/>
    <mergeCell ref="H622:H623"/>
    <mergeCell ref="H734:H735"/>
    <mergeCell ref="H710:H711"/>
    <mergeCell ref="H672:H673"/>
    <mergeCell ref="H674:H675"/>
    <mergeCell ref="H676:H677"/>
    <mergeCell ref="H678:H679"/>
    <mergeCell ref="H680:H681"/>
    <mergeCell ref="H682:H683"/>
    <mergeCell ref="H826:H827"/>
    <mergeCell ref="H828:H829"/>
    <mergeCell ref="H830:H831"/>
    <mergeCell ref="H832:H833"/>
    <mergeCell ref="N5:O6"/>
    <mergeCell ref="H809:H810"/>
    <mergeCell ref="H811:H812"/>
    <mergeCell ref="H813:H814"/>
    <mergeCell ref="H815:H816"/>
    <mergeCell ref="H817:H818"/>
    <mergeCell ref="H762:H763"/>
    <mergeCell ref="H764:H765"/>
    <mergeCell ref="H798:H799"/>
    <mergeCell ref="H800:H801"/>
    <mergeCell ref="AW20:AW23"/>
    <mergeCell ref="AX20:AX23"/>
    <mergeCell ref="H785:H786"/>
    <mergeCell ref="H787:H788"/>
    <mergeCell ref="H792:H793"/>
    <mergeCell ref="H796:H797"/>
    <mergeCell ref="H751:H752"/>
    <mergeCell ref="H695:H696"/>
    <mergeCell ref="H697:H698"/>
    <mergeCell ref="H702:H703"/>
    <mergeCell ref="AQ20:AQ23"/>
    <mergeCell ref="AR20:AR23"/>
    <mergeCell ref="AS20:AS23"/>
    <mergeCell ref="AT20:AT23"/>
    <mergeCell ref="AU20:AU23"/>
    <mergeCell ref="AV20:AV23"/>
    <mergeCell ref="AW12:AW15"/>
    <mergeCell ref="AX12:AX15"/>
    <mergeCell ref="AQ16:AQ19"/>
    <mergeCell ref="AR16:AR19"/>
    <mergeCell ref="AS16:AS19"/>
    <mergeCell ref="AT16:AT19"/>
    <mergeCell ref="AU16:AU19"/>
    <mergeCell ref="AV16:AV19"/>
    <mergeCell ref="AW16:AW19"/>
    <mergeCell ref="AX16:AX19"/>
    <mergeCell ref="AQ12:AQ15"/>
    <mergeCell ref="AR12:AR15"/>
    <mergeCell ref="AS12:AS15"/>
    <mergeCell ref="AT12:AT15"/>
    <mergeCell ref="AU12:AU15"/>
    <mergeCell ref="AV12:AV15"/>
    <mergeCell ref="AG31:AG34"/>
    <mergeCell ref="AJ31:AJ34"/>
    <mergeCell ref="AK31:AK34"/>
    <mergeCell ref="AL31:AL34"/>
    <mergeCell ref="AM31:AM34"/>
    <mergeCell ref="AN31:AN34"/>
    <mergeCell ref="AV31:AV34"/>
    <mergeCell ref="AW31:AW34"/>
    <mergeCell ref="AX31:AX34"/>
    <mergeCell ref="AP27:AP30"/>
    <mergeCell ref="AK27:AK30"/>
    <mergeCell ref="AL27:AL30"/>
    <mergeCell ref="AM27:AM30"/>
    <mergeCell ref="AN27:AN30"/>
    <mergeCell ref="AO27:AO30"/>
    <mergeCell ref="AO31:AO34"/>
    <mergeCell ref="AT27:AT30"/>
    <mergeCell ref="AU27:AU30"/>
    <mergeCell ref="AV27:AV30"/>
    <mergeCell ref="AW27:AW30"/>
    <mergeCell ref="AX27:AX30"/>
    <mergeCell ref="AQ31:AQ34"/>
    <mergeCell ref="AR31:AR34"/>
    <mergeCell ref="AS31:AS34"/>
    <mergeCell ref="AT31:AT34"/>
    <mergeCell ref="AU31:AU34"/>
    <mergeCell ref="X24:Y24"/>
    <mergeCell ref="Z24:AA24"/>
    <mergeCell ref="AB24:AC24"/>
    <mergeCell ref="AQ27:AQ30"/>
    <mergeCell ref="AR27:AR30"/>
    <mergeCell ref="AS27:AS30"/>
    <mergeCell ref="AS42:AS45"/>
    <mergeCell ref="AT42:AT45"/>
    <mergeCell ref="AU42:AU45"/>
    <mergeCell ref="AV42:AV45"/>
    <mergeCell ref="AW42:AW45"/>
    <mergeCell ref="AX42:AX45"/>
    <mergeCell ref="X39:Y39"/>
    <mergeCell ref="Z39:AA39"/>
    <mergeCell ref="AB39:AC39"/>
    <mergeCell ref="AQ42:AQ45"/>
    <mergeCell ref="AR42:AR45"/>
    <mergeCell ref="AM42:AM45"/>
    <mergeCell ref="AN42:AN45"/>
    <mergeCell ref="AO42:AO45"/>
    <mergeCell ref="AP42:AP45"/>
    <mergeCell ref="AS35:AS38"/>
    <mergeCell ref="AT35:AT38"/>
    <mergeCell ref="AU35:AU38"/>
    <mergeCell ref="AV35:AV38"/>
    <mergeCell ref="AW35:AW38"/>
    <mergeCell ref="AX35:AX38"/>
    <mergeCell ref="AP46:AP49"/>
    <mergeCell ref="AM46:AM49"/>
    <mergeCell ref="AN46:AN49"/>
    <mergeCell ref="AO46:AO49"/>
    <mergeCell ref="AQ35:AQ38"/>
    <mergeCell ref="AR35:AR38"/>
    <mergeCell ref="AP35:AP38"/>
    <mergeCell ref="AW50:AW53"/>
    <mergeCell ref="AX50:AX53"/>
    <mergeCell ref="V54:W54"/>
    <mergeCell ref="X54:Y54"/>
    <mergeCell ref="Z54:AA54"/>
    <mergeCell ref="AB54:AC54"/>
    <mergeCell ref="AM50:AM53"/>
    <mergeCell ref="AN50:AN53"/>
    <mergeCell ref="AO50:AO53"/>
    <mergeCell ref="AP50:AP53"/>
    <mergeCell ref="AQ50:AQ53"/>
    <mergeCell ref="AR50:AR53"/>
    <mergeCell ref="AS50:AS53"/>
    <mergeCell ref="AT50:AT53"/>
    <mergeCell ref="AU50:AU53"/>
    <mergeCell ref="AV50:AV53"/>
    <mergeCell ref="AW65:AW68"/>
    <mergeCell ref="AX65:AX68"/>
    <mergeCell ref="AQ46:AQ49"/>
    <mergeCell ref="AR46:AR49"/>
    <mergeCell ref="AS46:AS49"/>
    <mergeCell ref="AT46:AT49"/>
    <mergeCell ref="AU46:AU49"/>
    <mergeCell ref="AV46:AV49"/>
    <mergeCell ref="AW46:AW49"/>
    <mergeCell ref="AX46:AX49"/>
    <mergeCell ref="AQ65:AQ68"/>
    <mergeCell ref="AR65:AR68"/>
    <mergeCell ref="AS65:AS68"/>
    <mergeCell ref="AT65:AT68"/>
    <mergeCell ref="AU65:AU68"/>
    <mergeCell ref="AV65:AV68"/>
    <mergeCell ref="AW57:AW60"/>
    <mergeCell ref="AX57:AX60"/>
    <mergeCell ref="AQ61:AQ64"/>
    <mergeCell ref="AR61:AR64"/>
    <mergeCell ref="AS61:AS64"/>
    <mergeCell ref="AT61:AT64"/>
    <mergeCell ref="AU61:AU64"/>
    <mergeCell ref="AV61:AV64"/>
    <mergeCell ref="AW61:AW64"/>
    <mergeCell ref="AX61:AX64"/>
    <mergeCell ref="AQ57:AQ60"/>
    <mergeCell ref="AR57:AR60"/>
    <mergeCell ref="AS57:AS60"/>
    <mergeCell ref="AT57:AT60"/>
    <mergeCell ref="AU57:AU60"/>
    <mergeCell ref="AV57:AV60"/>
    <mergeCell ref="AM76:AM79"/>
    <mergeCell ref="AN76:AN79"/>
    <mergeCell ref="AO76:AO79"/>
    <mergeCell ref="AP76:AP79"/>
    <mergeCell ref="AM72:AM75"/>
    <mergeCell ref="AN72:AN75"/>
    <mergeCell ref="AO72:AO75"/>
    <mergeCell ref="AP72:AP75"/>
    <mergeCell ref="AW72:AW75"/>
    <mergeCell ref="AX72:AX75"/>
    <mergeCell ref="AQ76:AQ79"/>
    <mergeCell ref="AR76:AR79"/>
    <mergeCell ref="AS76:AS79"/>
    <mergeCell ref="AT76:AT79"/>
    <mergeCell ref="AU76:AU79"/>
    <mergeCell ref="AV76:AV79"/>
    <mergeCell ref="AW76:AW79"/>
    <mergeCell ref="AX76:AX79"/>
    <mergeCell ref="AQ72:AQ75"/>
    <mergeCell ref="AR72:AR75"/>
    <mergeCell ref="AS72:AS75"/>
    <mergeCell ref="AT72:AT75"/>
    <mergeCell ref="AU72:AU75"/>
    <mergeCell ref="AV72:AV75"/>
    <mergeCell ref="AU87:AU90"/>
    <mergeCell ref="AV87:AV90"/>
    <mergeCell ref="AW87:AW90"/>
    <mergeCell ref="AX87:AX90"/>
    <mergeCell ref="AF80:AF83"/>
    <mergeCell ref="AM80:AM83"/>
    <mergeCell ref="AN80:AN83"/>
    <mergeCell ref="AO80:AO83"/>
    <mergeCell ref="AP80:AP83"/>
    <mergeCell ref="AP87:AP90"/>
    <mergeCell ref="AU80:AU83"/>
    <mergeCell ref="AV80:AV83"/>
    <mergeCell ref="AW80:AW83"/>
    <mergeCell ref="AX80:AX83"/>
    <mergeCell ref="V84:W84"/>
    <mergeCell ref="X84:Y84"/>
    <mergeCell ref="Z84:AA84"/>
    <mergeCell ref="AB84:AC84"/>
    <mergeCell ref="AQ80:AQ83"/>
    <mergeCell ref="AR80:AR83"/>
    <mergeCell ref="AS80:AS83"/>
    <mergeCell ref="AT80:AT83"/>
    <mergeCell ref="AQ87:AQ90"/>
    <mergeCell ref="AR87:AR90"/>
    <mergeCell ref="AS87:AS90"/>
    <mergeCell ref="AT87:AT90"/>
    <mergeCell ref="AW95:AW98"/>
    <mergeCell ref="AX95:AX98"/>
    <mergeCell ref="V99:W99"/>
    <mergeCell ref="X99:Y99"/>
    <mergeCell ref="Z99:AA99"/>
    <mergeCell ref="AB99:AC99"/>
    <mergeCell ref="AQ95:AQ98"/>
    <mergeCell ref="AR95:AR98"/>
    <mergeCell ref="AS95:AS98"/>
    <mergeCell ref="AT95:AT98"/>
    <mergeCell ref="AU95:AU98"/>
    <mergeCell ref="AV95:AV98"/>
    <mergeCell ref="AW110:AW113"/>
    <mergeCell ref="AX110:AX113"/>
    <mergeCell ref="AQ91:AQ94"/>
    <mergeCell ref="AR91:AR94"/>
    <mergeCell ref="AS91:AS94"/>
    <mergeCell ref="AT91:AT94"/>
    <mergeCell ref="AU91:AU94"/>
    <mergeCell ref="AV91:AV94"/>
    <mergeCell ref="AW91:AW94"/>
    <mergeCell ref="AX91:AX94"/>
    <mergeCell ref="AQ110:AQ113"/>
    <mergeCell ref="AR110:AR113"/>
    <mergeCell ref="AS110:AS113"/>
    <mergeCell ref="AT110:AT113"/>
    <mergeCell ref="AU110:AU113"/>
    <mergeCell ref="AV110:AV113"/>
    <mergeCell ref="AW102:AW105"/>
    <mergeCell ref="AX102:AX105"/>
    <mergeCell ref="AQ106:AQ109"/>
    <mergeCell ref="AR106:AR109"/>
    <mergeCell ref="AS106:AS109"/>
    <mergeCell ref="AT106:AT109"/>
    <mergeCell ref="AU106:AU109"/>
    <mergeCell ref="AV106:AV109"/>
    <mergeCell ref="AW106:AW109"/>
    <mergeCell ref="AX106:AX109"/>
    <mergeCell ref="AW121:AW124"/>
    <mergeCell ref="AX121:AX124"/>
    <mergeCell ref="AO121:AO124"/>
    <mergeCell ref="AP121:AP124"/>
    <mergeCell ref="AQ102:AQ105"/>
    <mergeCell ref="AR102:AR105"/>
    <mergeCell ref="AS102:AS105"/>
    <mergeCell ref="AT102:AT105"/>
    <mergeCell ref="AU102:AU105"/>
    <mergeCell ref="AV102:AV105"/>
    <mergeCell ref="AU117:AU120"/>
    <mergeCell ref="AV117:AV120"/>
    <mergeCell ref="AW117:AW120"/>
    <mergeCell ref="AX117:AX120"/>
    <mergeCell ref="AQ121:AQ124"/>
    <mergeCell ref="AR121:AR124"/>
    <mergeCell ref="AS121:AS124"/>
    <mergeCell ref="AT121:AT124"/>
    <mergeCell ref="AU121:AU124"/>
    <mergeCell ref="AV121:AV124"/>
    <mergeCell ref="AQ136:AQ139"/>
    <mergeCell ref="AV125:AV128"/>
    <mergeCell ref="AW125:AW128"/>
    <mergeCell ref="AX125:AX128"/>
    <mergeCell ref="V129:W129"/>
    <mergeCell ref="X129:Y129"/>
    <mergeCell ref="Z129:AA129"/>
    <mergeCell ref="AB129:AC129"/>
    <mergeCell ref="AJ125:AJ128"/>
    <mergeCell ref="AK125:AK128"/>
    <mergeCell ref="AL125:AL128"/>
    <mergeCell ref="AN117:AN120"/>
    <mergeCell ref="AQ125:AQ128"/>
    <mergeCell ref="AR125:AR128"/>
    <mergeCell ref="AS125:AS128"/>
    <mergeCell ref="AT125:AT128"/>
    <mergeCell ref="AU125:AU128"/>
    <mergeCell ref="AQ117:AQ120"/>
    <mergeCell ref="AR117:AR120"/>
    <mergeCell ref="AS117:AS120"/>
    <mergeCell ref="AT117:AT120"/>
    <mergeCell ref="AS147:AS150"/>
    <mergeCell ref="AX136:AX139"/>
    <mergeCell ref="AL136:AL139"/>
    <mergeCell ref="AM136:AM139"/>
    <mergeCell ref="AN121:AN124"/>
    <mergeCell ref="AF117:AF120"/>
    <mergeCell ref="AG117:AG120"/>
    <mergeCell ref="AJ117:AJ120"/>
    <mergeCell ref="AK117:AK120"/>
    <mergeCell ref="AL117:AL120"/>
    <mergeCell ref="AM117:AM120"/>
    <mergeCell ref="AR136:AR139"/>
    <mergeCell ref="AS136:AS139"/>
    <mergeCell ref="AT136:AT139"/>
    <mergeCell ref="AU136:AU139"/>
    <mergeCell ref="AV136:AV139"/>
    <mergeCell ref="AW136:AW139"/>
    <mergeCell ref="AX132:AX135"/>
    <mergeCell ref="AJ132:AJ135"/>
    <mergeCell ref="AK132:AK135"/>
    <mergeCell ref="AL132:AL135"/>
    <mergeCell ref="AM132:AM135"/>
    <mergeCell ref="AN132:AN135"/>
    <mergeCell ref="AO132:AO135"/>
    <mergeCell ref="AP132:AP135"/>
    <mergeCell ref="AR132:AR135"/>
    <mergeCell ref="AS132:AS135"/>
    <mergeCell ref="AT132:AT135"/>
    <mergeCell ref="AU132:AU135"/>
    <mergeCell ref="AV132:AV135"/>
    <mergeCell ref="AW132:AW135"/>
    <mergeCell ref="AQ132:AQ135"/>
    <mergeCell ref="AV166:AV169"/>
    <mergeCell ref="AB144:AC144"/>
    <mergeCell ref="AJ140:AJ143"/>
    <mergeCell ref="AK140:AK143"/>
    <mergeCell ref="AW155:AW158"/>
    <mergeCell ref="AX155:AX158"/>
    <mergeCell ref="AQ140:AQ143"/>
    <mergeCell ref="AR140:AR143"/>
    <mergeCell ref="AS140:AS143"/>
    <mergeCell ref="AT140:AT143"/>
    <mergeCell ref="AU140:AU143"/>
    <mergeCell ref="AV140:AV143"/>
    <mergeCell ref="AW140:AW143"/>
    <mergeCell ref="AX140:AX143"/>
    <mergeCell ref="AQ155:AQ158"/>
    <mergeCell ref="AR155:AR158"/>
    <mergeCell ref="AS155:AS158"/>
    <mergeCell ref="AT155:AT158"/>
    <mergeCell ref="AU155:AU158"/>
    <mergeCell ref="AV155:AV158"/>
    <mergeCell ref="AW147:AW150"/>
    <mergeCell ref="AX147:AX150"/>
    <mergeCell ref="AQ151:AQ154"/>
    <mergeCell ref="AR151:AR154"/>
    <mergeCell ref="AS151:AS154"/>
    <mergeCell ref="AT151:AT154"/>
    <mergeCell ref="AU151:AU154"/>
    <mergeCell ref="AV151:AV154"/>
    <mergeCell ref="AW151:AW154"/>
    <mergeCell ref="AX151:AX154"/>
    <mergeCell ref="AQ147:AQ150"/>
    <mergeCell ref="AR147:AR150"/>
    <mergeCell ref="AQ181:AQ184"/>
    <mergeCell ref="AR181:AR184"/>
    <mergeCell ref="AS181:AS184"/>
    <mergeCell ref="AT181:AT184"/>
    <mergeCell ref="AU181:AU184"/>
    <mergeCell ref="AV181:AV184"/>
    <mergeCell ref="AW181:AW184"/>
    <mergeCell ref="AX181:AX184"/>
    <mergeCell ref="AQ177:AQ180"/>
    <mergeCell ref="AR177:AR180"/>
    <mergeCell ref="AS177:AS180"/>
    <mergeCell ref="AT177:AT180"/>
    <mergeCell ref="AU177:AU180"/>
    <mergeCell ref="AV177:AV180"/>
    <mergeCell ref="AT147:AT150"/>
    <mergeCell ref="AU147:AU150"/>
    <mergeCell ref="AV147:AV150"/>
    <mergeCell ref="AW166:AW169"/>
    <mergeCell ref="AX166:AX169"/>
    <mergeCell ref="AQ170:AQ173"/>
    <mergeCell ref="AR170:AR173"/>
    <mergeCell ref="AS170:AS173"/>
    <mergeCell ref="AT170:AT173"/>
    <mergeCell ref="AU170:AU173"/>
    <mergeCell ref="AV170:AV173"/>
    <mergeCell ref="AW170:AW173"/>
    <mergeCell ref="AX170:AX173"/>
    <mergeCell ref="AQ166:AQ169"/>
    <mergeCell ref="AR166:AR169"/>
    <mergeCell ref="AS166:AS169"/>
    <mergeCell ref="AT166:AT169"/>
    <mergeCell ref="AU166:AU169"/>
    <mergeCell ref="AU200:AU203"/>
    <mergeCell ref="AV200:AV203"/>
    <mergeCell ref="AW200:AW203"/>
    <mergeCell ref="AX200:AX203"/>
    <mergeCell ref="AV192:AV195"/>
    <mergeCell ref="AW192:AW195"/>
    <mergeCell ref="AX192:AX195"/>
    <mergeCell ref="AQ196:AQ199"/>
    <mergeCell ref="AR196:AR199"/>
    <mergeCell ref="AS196:AS199"/>
    <mergeCell ref="AT196:AT199"/>
    <mergeCell ref="AU196:AU199"/>
    <mergeCell ref="AV196:AV199"/>
    <mergeCell ref="AW196:AW199"/>
    <mergeCell ref="AW185:AW188"/>
    <mergeCell ref="AX185:AX188"/>
    <mergeCell ref="AQ162:AQ165"/>
    <mergeCell ref="AR162:AR165"/>
    <mergeCell ref="AS162:AS165"/>
    <mergeCell ref="AT162:AT165"/>
    <mergeCell ref="AU162:AU165"/>
    <mergeCell ref="AV162:AV165"/>
    <mergeCell ref="AW162:AW165"/>
    <mergeCell ref="AX162:AX165"/>
    <mergeCell ref="AQ185:AQ188"/>
    <mergeCell ref="AR185:AR188"/>
    <mergeCell ref="AS185:AS188"/>
    <mergeCell ref="AT185:AT188"/>
    <mergeCell ref="AU185:AU188"/>
    <mergeCell ref="AV185:AV188"/>
    <mergeCell ref="AW177:AW180"/>
    <mergeCell ref="AX177:AX180"/>
    <mergeCell ref="AT211:AT214"/>
    <mergeCell ref="AU211:AU214"/>
    <mergeCell ref="AV211:AV214"/>
    <mergeCell ref="AW211:AW214"/>
    <mergeCell ref="AX211:AX214"/>
    <mergeCell ref="AQ192:AQ195"/>
    <mergeCell ref="AR192:AR195"/>
    <mergeCell ref="AS192:AS195"/>
    <mergeCell ref="AT192:AT195"/>
    <mergeCell ref="AU192:AU195"/>
    <mergeCell ref="AT207:AT210"/>
    <mergeCell ref="AU207:AU210"/>
    <mergeCell ref="AV207:AV210"/>
    <mergeCell ref="AW207:AW210"/>
    <mergeCell ref="AX207:AX210"/>
    <mergeCell ref="AM200:AM203"/>
    <mergeCell ref="AN200:AN203"/>
    <mergeCell ref="AO200:AO203"/>
    <mergeCell ref="AP200:AP203"/>
    <mergeCell ref="AM207:AM210"/>
    <mergeCell ref="AQ207:AQ210"/>
    <mergeCell ref="AR207:AR210"/>
    <mergeCell ref="AS207:AS210"/>
    <mergeCell ref="AQ211:AQ214"/>
    <mergeCell ref="AR211:AR214"/>
    <mergeCell ref="AS211:AS214"/>
    <mergeCell ref="AN207:AN210"/>
    <mergeCell ref="AX196:AX199"/>
    <mergeCell ref="AQ200:AQ203"/>
    <mergeCell ref="AR200:AR203"/>
    <mergeCell ref="AS200:AS203"/>
    <mergeCell ref="AT200:AT203"/>
    <mergeCell ref="AS222:AS225"/>
    <mergeCell ref="AT222:AT225"/>
    <mergeCell ref="AU222:AU225"/>
    <mergeCell ref="AV222:AV225"/>
    <mergeCell ref="AW222:AW225"/>
    <mergeCell ref="AX222:AX225"/>
    <mergeCell ref="V219:W219"/>
    <mergeCell ref="X219:Y219"/>
    <mergeCell ref="Z219:AA219"/>
    <mergeCell ref="AB219:AC219"/>
    <mergeCell ref="AQ222:AQ225"/>
    <mergeCell ref="AR222:AR225"/>
    <mergeCell ref="AW237:AW240"/>
    <mergeCell ref="AX237:AX240"/>
    <mergeCell ref="AQ215:AQ218"/>
    <mergeCell ref="AR215:AR218"/>
    <mergeCell ref="AS215:AS218"/>
    <mergeCell ref="AT215:AT218"/>
    <mergeCell ref="AU215:AU218"/>
    <mergeCell ref="AV215:AV218"/>
    <mergeCell ref="AW215:AW218"/>
    <mergeCell ref="AX215:AX218"/>
    <mergeCell ref="AQ237:AQ240"/>
    <mergeCell ref="AR237:AR240"/>
    <mergeCell ref="AS237:AS240"/>
    <mergeCell ref="AT237:AT240"/>
    <mergeCell ref="AU237:AU240"/>
    <mergeCell ref="AV237:AV240"/>
    <mergeCell ref="AW226:AW229"/>
    <mergeCell ref="AX226:AX229"/>
    <mergeCell ref="AQ230:AQ233"/>
    <mergeCell ref="AR230:AR233"/>
    <mergeCell ref="AS230:AS233"/>
    <mergeCell ref="AT230:AT233"/>
    <mergeCell ref="AU230:AU233"/>
    <mergeCell ref="AV230:AV233"/>
    <mergeCell ref="AW230:AW233"/>
    <mergeCell ref="AX230:AX233"/>
    <mergeCell ref="AQ226:AQ229"/>
    <mergeCell ref="AR226:AR229"/>
    <mergeCell ref="AS226:AS229"/>
    <mergeCell ref="AT226:AT229"/>
    <mergeCell ref="AU226:AU229"/>
    <mergeCell ref="AV226:AV229"/>
    <mergeCell ref="AW245:AW248"/>
    <mergeCell ref="AX245:AX248"/>
    <mergeCell ref="V249:W249"/>
    <mergeCell ref="X249:Y249"/>
    <mergeCell ref="Z249:AA249"/>
    <mergeCell ref="AB249:AC249"/>
    <mergeCell ref="AO245:AO248"/>
    <mergeCell ref="AP245:AP248"/>
    <mergeCell ref="AJ245:AJ248"/>
    <mergeCell ref="AK245:AK248"/>
    <mergeCell ref="AQ245:AQ248"/>
    <mergeCell ref="AR245:AR248"/>
    <mergeCell ref="AS245:AS248"/>
    <mergeCell ref="AT245:AT248"/>
    <mergeCell ref="AU245:AU248"/>
    <mergeCell ref="AV245:AV248"/>
    <mergeCell ref="AL245:AL248"/>
    <mergeCell ref="AM245:AM248"/>
    <mergeCell ref="AN245:AN248"/>
    <mergeCell ref="AN241:AN244"/>
    <mergeCell ref="AW260:AW263"/>
    <mergeCell ref="AX260:AX263"/>
    <mergeCell ref="AQ241:AQ244"/>
    <mergeCell ref="AR241:AR244"/>
    <mergeCell ref="AS241:AS244"/>
    <mergeCell ref="AT241:AT244"/>
    <mergeCell ref="AU241:AU244"/>
    <mergeCell ref="AV241:AV244"/>
    <mergeCell ref="AW241:AW244"/>
    <mergeCell ref="AX241:AX244"/>
    <mergeCell ref="AQ260:AQ263"/>
    <mergeCell ref="AR260:AR263"/>
    <mergeCell ref="AS260:AS263"/>
    <mergeCell ref="AT260:AT263"/>
    <mergeCell ref="AU260:AU263"/>
    <mergeCell ref="AV260:AV263"/>
    <mergeCell ref="AW252:AW255"/>
    <mergeCell ref="AX252:AX255"/>
    <mergeCell ref="AQ256:AQ259"/>
    <mergeCell ref="AR256:AR259"/>
    <mergeCell ref="AS256:AS259"/>
    <mergeCell ref="AT256:AT259"/>
    <mergeCell ref="AU256:AU259"/>
    <mergeCell ref="AV256:AV259"/>
    <mergeCell ref="AW256:AW259"/>
    <mergeCell ref="AX256:AX259"/>
    <mergeCell ref="AQ252:AQ255"/>
    <mergeCell ref="AR252:AR255"/>
    <mergeCell ref="AS252:AS255"/>
    <mergeCell ref="AT252:AT255"/>
    <mergeCell ref="AU252:AU255"/>
    <mergeCell ref="AV252:AV255"/>
    <mergeCell ref="AW267:AW270"/>
    <mergeCell ref="AX267:AX270"/>
    <mergeCell ref="AF267:AF270"/>
    <mergeCell ref="AG267:AG270"/>
    <mergeCell ref="AJ267:AJ270"/>
    <mergeCell ref="AK267:AK270"/>
    <mergeCell ref="AL267:AL270"/>
    <mergeCell ref="AM267:AM270"/>
    <mergeCell ref="AN267:AN270"/>
    <mergeCell ref="AO267:AO270"/>
    <mergeCell ref="AQ267:AQ270"/>
    <mergeCell ref="AR267:AR270"/>
    <mergeCell ref="AS267:AS270"/>
    <mergeCell ref="AT267:AT270"/>
    <mergeCell ref="AU267:AU270"/>
    <mergeCell ref="AV267:AV270"/>
    <mergeCell ref="AP271:AP274"/>
    <mergeCell ref="AP275:AP278"/>
    <mergeCell ref="V264:W264"/>
    <mergeCell ref="X264:Y264"/>
    <mergeCell ref="Z264:AA264"/>
    <mergeCell ref="AB264:AC264"/>
    <mergeCell ref="AP267:AP270"/>
    <mergeCell ref="AK275:AK278"/>
    <mergeCell ref="AL275:AL278"/>
    <mergeCell ref="AG271:AG274"/>
    <mergeCell ref="AF271:AF274"/>
    <mergeCell ref="AL271:AL274"/>
    <mergeCell ref="AM275:AM278"/>
    <mergeCell ref="AN275:AN278"/>
    <mergeCell ref="AO275:AO278"/>
    <mergeCell ref="AM271:AM274"/>
    <mergeCell ref="AN271:AN274"/>
    <mergeCell ref="AO271:AO274"/>
    <mergeCell ref="AJ271:AJ274"/>
    <mergeCell ref="AK271:AK274"/>
    <mergeCell ref="AW275:AW278"/>
    <mergeCell ref="AX275:AX278"/>
    <mergeCell ref="V279:W279"/>
    <mergeCell ref="X279:Y279"/>
    <mergeCell ref="Z279:AA279"/>
    <mergeCell ref="AB279:AC279"/>
    <mergeCell ref="AQ275:AQ278"/>
    <mergeCell ref="AR275:AR278"/>
    <mergeCell ref="AS275:AS278"/>
    <mergeCell ref="AT275:AT278"/>
    <mergeCell ref="AU275:AU278"/>
    <mergeCell ref="AV275:AV278"/>
    <mergeCell ref="AW290:AW293"/>
    <mergeCell ref="AX290:AX293"/>
    <mergeCell ref="AQ271:AQ274"/>
    <mergeCell ref="AR271:AR274"/>
    <mergeCell ref="AS271:AS274"/>
    <mergeCell ref="AT271:AT274"/>
    <mergeCell ref="AU271:AU274"/>
    <mergeCell ref="AV271:AV274"/>
    <mergeCell ref="AW271:AW274"/>
    <mergeCell ref="AX271:AX274"/>
    <mergeCell ref="AQ290:AQ293"/>
    <mergeCell ref="AR290:AR293"/>
    <mergeCell ref="AS290:AS293"/>
    <mergeCell ref="AT290:AT293"/>
    <mergeCell ref="AU290:AU293"/>
    <mergeCell ref="AV290:AV293"/>
    <mergeCell ref="AW282:AW285"/>
    <mergeCell ref="AX282:AX285"/>
    <mergeCell ref="AQ286:AQ289"/>
    <mergeCell ref="AR286:AR289"/>
    <mergeCell ref="AS286:AS289"/>
    <mergeCell ref="AT286:AT289"/>
    <mergeCell ref="AU286:AU289"/>
    <mergeCell ref="AV286:AV289"/>
    <mergeCell ref="AW286:AW289"/>
    <mergeCell ref="AX286:AX289"/>
    <mergeCell ref="AQ282:AQ285"/>
    <mergeCell ref="AR282:AR285"/>
    <mergeCell ref="AS282:AS285"/>
    <mergeCell ref="AT282:AT285"/>
    <mergeCell ref="AU282:AU285"/>
    <mergeCell ref="AV282:AV285"/>
    <mergeCell ref="AW301:AW304"/>
    <mergeCell ref="AX301:AX304"/>
    <mergeCell ref="AJ297:AJ300"/>
    <mergeCell ref="AM301:AM304"/>
    <mergeCell ref="AN301:AN304"/>
    <mergeCell ref="AO301:AO304"/>
    <mergeCell ref="AP301:AP304"/>
    <mergeCell ref="AO297:AO300"/>
    <mergeCell ref="AP297:AP300"/>
    <mergeCell ref="AL301:AL304"/>
    <mergeCell ref="AU297:AU300"/>
    <mergeCell ref="AV297:AV300"/>
    <mergeCell ref="AW297:AW300"/>
    <mergeCell ref="AX297:AX300"/>
    <mergeCell ref="AQ301:AQ304"/>
    <mergeCell ref="AR301:AR304"/>
    <mergeCell ref="AS301:AS304"/>
    <mergeCell ref="AT301:AT304"/>
    <mergeCell ref="AU301:AU304"/>
    <mergeCell ref="AV301:AV304"/>
    <mergeCell ref="AW320:AW323"/>
    <mergeCell ref="Z294:AA294"/>
    <mergeCell ref="AB294:AC294"/>
    <mergeCell ref="AQ297:AQ300"/>
    <mergeCell ref="AR297:AR300"/>
    <mergeCell ref="AS297:AS300"/>
    <mergeCell ref="AT297:AT300"/>
    <mergeCell ref="AK297:AK300"/>
    <mergeCell ref="AL297:AL300"/>
    <mergeCell ref="AM297:AM300"/>
    <mergeCell ref="AN297:AN300"/>
    <mergeCell ref="AW312:AW315"/>
    <mergeCell ref="AX312:AX315"/>
    <mergeCell ref="AP305:AP308"/>
    <mergeCell ref="AF305:AF308"/>
    <mergeCell ref="AJ305:AJ308"/>
    <mergeCell ref="AK305:AK308"/>
    <mergeCell ref="AL305:AL308"/>
    <mergeCell ref="AM305:AM308"/>
    <mergeCell ref="AN305:AN308"/>
    <mergeCell ref="AO305:AO308"/>
    <mergeCell ref="AQ312:AQ315"/>
    <mergeCell ref="AR312:AR315"/>
    <mergeCell ref="AS312:AS315"/>
    <mergeCell ref="AT312:AT315"/>
    <mergeCell ref="AU312:AU315"/>
    <mergeCell ref="AV312:AV315"/>
    <mergeCell ref="AW305:AW308"/>
    <mergeCell ref="AX305:AX308"/>
    <mergeCell ref="AG305:AG308"/>
    <mergeCell ref="AJ301:AJ304"/>
    <mergeCell ref="AP316:AP319"/>
    <mergeCell ref="AX331:AX334"/>
    <mergeCell ref="AR327:AR330"/>
    <mergeCell ref="AS327:AS330"/>
    <mergeCell ref="AT327:AT330"/>
    <mergeCell ref="AU327:AU330"/>
    <mergeCell ref="AV327:AV330"/>
    <mergeCell ref="AW327:AW330"/>
    <mergeCell ref="V309:W309"/>
    <mergeCell ref="X309:Y309"/>
    <mergeCell ref="Z309:AA309"/>
    <mergeCell ref="AB309:AC309"/>
    <mergeCell ref="AQ305:AQ308"/>
    <mergeCell ref="AR305:AR308"/>
    <mergeCell ref="AS305:AS308"/>
    <mergeCell ref="AT305:AT308"/>
    <mergeCell ref="AU305:AU308"/>
    <mergeCell ref="AV305:AV308"/>
    <mergeCell ref="AX320:AX323"/>
    <mergeCell ref="V324:W324"/>
    <mergeCell ref="X324:Y324"/>
    <mergeCell ref="Z324:AA324"/>
    <mergeCell ref="AB324:AC324"/>
    <mergeCell ref="AM320:AM323"/>
    <mergeCell ref="AN320:AN323"/>
    <mergeCell ref="AO320:AO323"/>
    <mergeCell ref="AP320:AP323"/>
    <mergeCell ref="AG320:AG323"/>
    <mergeCell ref="AR320:AR323"/>
    <mergeCell ref="AS320:AS323"/>
    <mergeCell ref="AT320:AT323"/>
    <mergeCell ref="AU320:AU323"/>
    <mergeCell ref="AV320:AV323"/>
    <mergeCell ref="AX342:AX345"/>
    <mergeCell ref="AQ346:AQ349"/>
    <mergeCell ref="AR346:AR349"/>
    <mergeCell ref="AS346:AS349"/>
    <mergeCell ref="AT346:AT349"/>
    <mergeCell ref="AU346:AU349"/>
    <mergeCell ref="AV346:AV349"/>
    <mergeCell ref="AW346:AW349"/>
    <mergeCell ref="AX346:AX349"/>
    <mergeCell ref="AQ342:AQ345"/>
    <mergeCell ref="AR342:AR345"/>
    <mergeCell ref="AS342:AS345"/>
    <mergeCell ref="AT342:AT345"/>
    <mergeCell ref="AU342:AU345"/>
    <mergeCell ref="AV342:AV345"/>
    <mergeCell ref="AX335:AX338"/>
    <mergeCell ref="AQ316:AQ319"/>
    <mergeCell ref="AR316:AR319"/>
    <mergeCell ref="AS316:AS319"/>
    <mergeCell ref="AT316:AT319"/>
    <mergeCell ref="AU316:AU319"/>
    <mergeCell ref="AV316:AV319"/>
    <mergeCell ref="AW316:AW319"/>
    <mergeCell ref="AX316:AX319"/>
    <mergeCell ref="AQ320:AQ323"/>
    <mergeCell ref="AR335:AR338"/>
    <mergeCell ref="AS335:AS338"/>
    <mergeCell ref="AT335:AT338"/>
    <mergeCell ref="AU335:AU338"/>
    <mergeCell ref="AV335:AV338"/>
    <mergeCell ref="AW335:AW338"/>
    <mergeCell ref="AX327:AX330"/>
    <mergeCell ref="AR357:AR360"/>
    <mergeCell ref="AS357:AS360"/>
    <mergeCell ref="AT357:AT360"/>
    <mergeCell ref="AU357:AU360"/>
    <mergeCell ref="AR350:AR353"/>
    <mergeCell ref="AS350:AS353"/>
    <mergeCell ref="AT350:AT353"/>
    <mergeCell ref="AU350:AU353"/>
    <mergeCell ref="AV350:AV353"/>
    <mergeCell ref="AW350:AW353"/>
    <mergeCell ref="AQ350:AQ353"/>
    <mergeCell ref="AP346:AP349"/>
    <mergeCell ref="AQ327:AQ330"/>
    <mergeCell ref="AQ335:AQ338"/>
    <mergeCell ref="AM331:AM334"/>
    <mergeCell ref="AN331:AN334"/>
    <mergeCell ref="AO331:AO334"/>
    <mergeCell ref="AW342:AW345"/>
    <mergeCell ref="AQ331:AQ334"/>
    <mergeCell ref="AR331:AR334"/>
    <mergeCell ref="AS331:AS334"/>
    <mergeCell ref="AT331:AT334"/>
    <mergeCell ref="AU331:AU334"/>
    <mergeCell ref="AV331:AV334"/>
    <mergeCell ref="AW331:AW334"/>
    <mergeCell ref="AP331:AP334"/>
    <mergeCell ref="AO346:AO349"/>
    <mergeCell ref="AP361:AP364"/>
    <mergeCell ref="AP365:AP368"/>
    <mergeCell ref="AJ350:AJ353"/>
    <mergeCell ref="AW365:AW368"/>
    <mergeCell ref="AX365:AX368"/>
    <mergeCell ref="V369:W369"/>
    <mergeCell ref="X369:Y369"/>
    <mergeCell ref="Z369:AA369"/>
    <mergeCell ref="AB369:AC369"/>
    <mergeCell ref="AO365:AO368"/>
    <mergeCell ref="AL365:AL368"/>
    <mergeCell ref="AQ365:AQ368"/>
    <mergeCell ref="AR365:AR368"/>
    <mergeCell ref="AS365:AS368"/>
    <mergeCell ref="AT365:AT368"/>
    <mergeCell ref="AU365:AU368"/>
    <mergeCell ref="AV365:AV368"/>
    <mergeCell ref="AV357:AV360"/>
    <mergeCell ref="AW357:AW360"/>
    <mergeCell ref="AX357:AX360"/>
    <mergeCell ref="AM350:AM353"/>
    <mergeCell ref="AN350:AN353"/>
    <mergeCell ref="AO350:AO353"/>
    <mergeCell ref="AP350:AP353"/>
    <mergeCell ref="AP357:AP360"/>
    <mergeCell ref="AO357:AO360"/>
    <mergeCell ref="AX350:AX353"/>
    <mergeCell ref="V354:W354"/>
    <mergeCell ref="X354:Y354"/>
    <mergeCell ref="Z354:AA354"/>
    <mergeCell ref="AB354:AC354"/>
    <mergeCell ref="AQ357:AQ360"/>
    <mergeCell ref="AW380:AW383"/>
    <mergeCell ref="AX380:AX383"/>
    <mergeCell ref="AQ361:AQ364"/>
    <mergeCell ref="AR361:AR364"/>
    <mergeCell ref="AS361:AS364"/>
    <mergeCell ref="AT361:AT364"/>
    <mergeCell ref="AU361:AU364"/>
    <mergeCell ref="AV361:AV364"/>
    <mergeCell ref="AW361:AW364"/>
    <mergeCell ref="AX361:AX364"/>
    <mergeCell ref="AQ380:AQ383"/>
    <mergeCell ref="AR380:AR383"/>
    <mergeCell ref="AS380:AS383"/>
    <mergeCell ref="AT380:AT383"/>
    <mergeCell ref="AU380:AU383"/>
    <mergeCell ref="AV380:AV383"/>
    <mergeCell ref="AW372:AW375"/>
    <mergeCell ref="AX372:AX375"/>
    <mergeCell ref="AQ376:AQ379"/>
    <mergeCell ref="AR376:AR379"/>
    <mergeCell ref="AS376:AS379"/>
    <mergeCell ref="AT376:AT379"/>
    <mergeCell ref="AU376:AU379"/>
    <mergeCell ref="AV376:AV379"/>
    <mergeCell ref="AW376:AW379"/>
    <mergeCell ref="AX376:AX379"/>
    <mergeCell ref="AQ372:AQ375"/>
    <mergeCell ref="AR372:AR375"/>
    <mergeCell ref="AS372:AS375"/>
    <mergeCell ref="AT372:AT375"/>
    <mergeCell ref="AU372:AU375"/>
    <mergeCell ref="AV372:AV375"/>
    <mergeCell ref="AP387:AP390"/>
    <mergeCell ref="AJ387:AJ390"/>
    <mergeCell ref="AK387:AK390"/>
    <mergeCell ref="AL387:AL390"/>
    <mergeCell ref="AW387:AW390"/>
    <mergeCell ref="AX387:AX390"/>
    <mergeCell ref="AQ391:AQ394"/>
    <mergeCell ref="AR391:AR394"/>
    <mergeCell ref="AS391:AS394"/>
    <mergeCell ref="AT391:AT394"/>
    <mergeCell ref="AU391:AU394"/>
    <mergeCell ref="AV391:AV394"/>
    <mergeCell ref="AW391:AW394"/>
    <mergeCell ref="AX391:AX394"/>
    <mergeCell ref="AQ387:AQ390"/>
    <mergeCell ref="AR387:AR390"/>
    <mergeCell ref="AS387:AS390"/>
    <mergeCell ref="AT387:AT390"/>
    <mergeCell ref="AU387:AU390"/>
    <mergeCell ref="AV387:AV390"/>
    <mergeCell ref="AM391:AM394"/>
    <mergeCell ref="AK391:AK394"/>
    <mergeCell ref="AL391:AL394"/>
    <mergeCell ref="AN391:AN394"/>
    <mergeCell ref="AO391:AO394"/>
    <mergeCell ref="AP391:AP394"/>
    <mergeCell ref="AV402:AV405"/>
    <mergeCell ref="AW402:AW405"/>
    <mergeCell ref="AX402:AX405"/>
    <mergeCell ref="AF402:AF405"/>
    <mergeCell ref="AG402:AG405"/>
    <mergeCell ref="AJ402:AJ405"/>
    <mergeCell ref="AL402:AL405"/>
    <mergeCell ref="AX395:AX398"/>
    <mergeCell ref="V399:W399"/>
    <mergeCell ref="X399:Y399"/>
    <mergeCell ref="Z399:AA399"/>
    <mergeCell ref="AB399:AC399"/>
    <mergeCell ref="AQ402:AQ405"/>
    <mergeCell ref="AR402:AR405"/>
    <mergeCell ref="AS402:AS405"/>
    <mergeCell ref="AT402:AT405"/>
    <mergeCell ref="AU402:AU405"/>
    <mergeCell ref="AR395:AR398"/>
    <mergeCell ref="AS395:AS398"/>
    <mergeCell ref="AT395:AT398"/>
    <mergeCell ref="AU395:AU398"/>
    <mergeCell ref="AV395:AV398"/>
    <mergeCell ref="AW395:AW398"/>
    <mergeCell ref="AQ395:AQ398"/>
    <mergeCell ref="AF395:AF398"/>
    <mergeCell ref="AG395:AG398"/>
    <mergeCell ref="AP395:AP398"/>
    <mergeCell ref="AO406:AO409"/>
    <mergeCell ref="AP406:AP409"/>
    <mergeCell ref="AW410:AW413"/>
    <mergeCell ref="AX410:AX413"/>
    <mergeCell ref="V414:W414"/>
    <mergeCell ref="X414:Y414"/>
    <mergeCell ref="Z414:AA414"/>
    <mergeCell ref="AB414:AC414"/>
    <mergeCell ref="AF410:AF413"/>
    <mergeCell ref="AG410:AG413"/>
    <mergeCell ref="AJ410:AJ413"/>
    <mergeCell ref="AK410:AK413"/>
    <mergeCell ref="AQ410:AQ413"/>
    <mergeCell ref="AR410:AR413"/>
    <mergeCell ref="AS410:AS413"/>
    <mergeCell ref="AT410:AT413"/>
    <mergeCell ref="AU410:AU413"/>
    <mergeCell ref="AV410:AV413"/>
    <mergeCell ref="AL410:AL413"/>
    <mergeCell ref="AM410:AM413"/>
    <mergeCell ref="AQ406:AQ409"/>
    <mergeCell ref="AR406:AR409"/>
    <mergeCell ref="AS406:AS409"/>
    <mergeCell ref="AT406:AT409"/>
    <mergeCell ref="AU406:AU409"/>
    <mergeCell ref="AV406:AV409"/>
    <mergeCell ref="AW406:AW409"/>
    <mergeCell ref="AX406:AX409"/>
    <mergeCell ref="AQ425:AQ428"/>
    <mergeCell ref="AR425:AR428"/>
    <mergeCell ref="AS425:AS428"/>
    <mergeCell ref="AT425:AT428"/>
    <mergeCell ref="AU425:AU428"/>
    <mergeCell ref="AV425:AV428"/>
    <mergeCell ref="AW417:AW420"/>
    <mergeCell ref="AX417:AX420"/>
    <mergeCell ref="AQ421:AQ424"/>
    <mergeCell ref="AR421:AR424"/>
    <mergeCell ref="AS421:AS424"/>
    <mergeCell ref="AT421:AT424"/>
    <mergeCell ref="AU421:AU424"/>
    <mergeCell ref="AV421:AV424"/>
    <mergeCell ref="AW421:AW424"/>
    <mergeCell ref="AX421:AX424"/>
    <mergeCell ref="AQ417:AQ420"/>
    <mergeCell ref="AR417:AR420"/>
    <mergeCell ref="AS417:AS420"/>
    <mergeCell ref="AT417:AT420"/>
    <mergeCell ref="AU417:AU420"/>
    <mergeCell ref="AV417:AV420"/>
    <mergeCell ref="AQ440:AQ443"/>
    <mergeCell ref="AR440:AR443"/>
    <mergeCell ref="AS440:AS443"/>
    <mergeCell ref="AT440:AT443"/>
    <mergeCell ref="AU440:AU443"/>
    <mergeCell ref="AV440:AV443"/>
    <mergeCell ref="AW440:AW443"/>
    <mergeCell ref="AX440:AX443"/>
    <mergeCell ref="AQ436:AQ439"/>
    <mergeCell ref="AR436:AR439"/>
    <mergeCell ref="AS436:AS439"/>
    <mergeCell ref="AT436:AT439"/>
    <mergeCell ref="AU436:AU439"/>
    <mergeCell ref="AV436:AV439"/>
    <mergeCell ref="AW455:AW458"/>
    <mergeCell ref="AX455:AX458"/>
    <mergeCell ref="AW425:AW428"/>
    <mergeCell ref="AX425:AX428"/>
    <mergeCell ref="AQ432:AQ435"/>
    <mergeCell ref="AR432:AR435"/>
    <mergeCell ref="AS432:AS435"/>
    <mergeCell ref="AT432:AT435"/>
    <mergeCell ref="AU432:AU435"/>
    <mergeCell ref="AV432:AV435"/>
    <mergeCell ref="AW432:AW435"/>
    <mergeCell ref="AX432:AX435"/>
    <mergeCell ref="AQ455:AQ458"/>
    <mergeCell ref="AR455:AR458"/>
    <mergeCell ref="AS455:AS458"/>
    <mergeCell ref="AT455:AT458"/>
    <mergeCell ref="AU455:AU458"/>
    <mergeCell ref="AV455:AV458"/>
    <mergeCell ref="AW447:AW450"/>
    <mergeCell ref="AX447:AX450"/>
    <mergeCell ref="AQ451:AQ454"/>
    <mergeCell ref="AR451:AR454"/>
    <mergeCell ref="AS451:AS454"/>
    <mergeCell ref="AT451:AT454"/>
    <mergeCell ref="AU451:AU454"/>
    <mergeCell ref="AV451:AV454"/>
    <mergeCell ref="AW451:AW454"/>
    <mergeCell ref="AX451:AX454"/>
    <mergeCell ref="AQ447:AQ450"/>
    <mergeCell ref="AR447:AR450"/>
    <mergeCell ref="AS447:AS450"/>
    <mergeCell ref="AT447:AT450"/>
    <mergeCell ref="AU447:AU450"/>
    <mergeCell ref="AV447:AV450"/>
    <mergeCell ref="AW436:AW439"/>
    <mergeCell ref="AX436:AX439"/>
    <mergeCell ref="AX466:AX469"/>
    <mergeCell ref="AQ470:AQ473"/>
    <mergeCell ref="AR470:AR473"/>
    <mergeCell ref="AS470:AS473"/>
    <mergeCell ref="AT470:AT473"/>
    <mergeCell ref="AU470:AU473"/>
    <mergeCell ref="AV470:AV473"/>
    <mergeCell ref="AW470:AW473"/>
    <mergeCell ref="AX470:AX473"/>
    <mergeCell ref="AR466:AR469"/>
    <mergeCell ref="AS466:AS469"/>
    <mergeCell ref="AT466:AT469"/>
    <mergeCell ref="AU466:AU469"/>
    <mergeCell ref="AV466:AV469"/>
    <mergeCell ref="AW466:AW469"/>
    <mergeCell ref="AX485:AX488"/>
    <mergeCell ref="AQ462:AQ465"/>
    <mergeCell ref="AR462:AR465"/>
    <mergeCell ref="AS462:AS465"/>
    <mergeCell ref="AT462:AT465"/>
    <mergeCell ref="AU462:AU465"/>
    <mergeCell ref="AV462:AV465"/>
    <mergeCell ref="AW462:AW465"/>
    <mergeCell ref="AX462:AX465"/>
    <mergeCell ref="AQ466:AQ469"/>
    <mergeCell ref="AV481:AV484"/>
    <mergeCell ref="AW481:AW484"/>
    <mergeCell ref="AX481:AX484"/>
    <mergeCell ref="AQ485:AQ488"/>
    <mergeCell ref="AR485:AR488"/>
    <mergeCell ref="AS485:AS488"/>
    <mergeCell ref="AT485:AT488"/>
    <mergeCell ref="AU485:AU488"/>
    <mergeCell ref="AV485:AV488"/>
    <mergeCell ref="AW485:AW488"/>
    <mergeCell ref="AT477:AT480"/>
    <mergeCell ref="AU477:AU480"/>
    <mergeCell ref="AV477:AV480"/>
    <mergeCell ref="AW477:AW480"/>
    <mergeCell ref="AX477:AX480"/>
    <mergeCell ref="AQ481:AQ484"/>
    <mergeCell ref="AR481:AR484"/>
    <mergeCell ref="AS481:AS484"/>
    <mergeCell ref="AT481:AT484"/>
    <mergeCell ref="AU481:AU484"/>
    <mergeCell ref="AP492:AP495"/>
    <mergeCell ref="AP496:AP499"/>
    <mergeCell ref="AM496:AM499"/>
    <mergeCell ref="AQ477:AQ480"/>
    <mergeCell ref="AR477:AR480"/>
    <mergeCell ref="AS477:AS480"/>
    <mergeCell ref="AP485:AP488"/>
    <mergeCell ref="AM485:AM488"/>
    <mergeCell ref="AN485:AN488"/>
    <mergeCell ref="AO485:AO488"/>
    <mergeCell ref="AS496:AS499"/>
    <mergeCell ref="AT496:AT499"/>
    <mergeCell ref="AU496:AU499"/>
    <mergeCell ref="AV496:AV499"/>
    <mergeCell ref="AW496:AW499"/>
    <mergeCell ref="AX496:AX499"/>
    <mergeCell ref="AS492:AS495"/>
    <mergeCell ref="AT492:AT495"/>
    <mergeCell ref="AU492:AU495"/>
    <mergeCell ref="AV492:AV495"/>
    <mergeCell ref="AW492:AW495"/>
    <mergeCell ref="AX492:AX495"/>
    <mergeCell ref="AG500:AG503"/>
    <mergeCell ref="X489:Y489"/>
    <mergeCell ref="Z489:AA489"/>
    <mergeCell ref="AB489:AC489"/>
    <mergeCell ref="AQ492:AQ495"/>
    <mergeCell ref="AR492:AR495"/>
    <mergeCell ref="AQ496:AQ499"/>
    <mergeCell ref="AR496:AR499"/>
    <mergeCell ref="AM492:AM495"/>
    <mergeCell ref="AN492:AN495"/>
    <mergeCell ref="AU507:AU510"/>
    <mergeCell ref="AV507:AV510"/>
    <mergeCell ref="AW507:AW510"/>
    <mergeCell ref="AX507:AX510"/>
    <mergeCell ref="AJ500:AJ503"/>
    <mergeCell ref="AL507:AL510"/>
    <mergeCell ref="AM507:AM510"/>
    <mergeCell ref="AN507:AN510"/>
    <mergeCell ref="AO507:AO510"/>
    <mergeCell ref="AP507:AP510"/>
    <mergeCell ref="AU500:AU503"/>
    <mergeCell ref="AV500:AV503"/>
    <mergeCell ref="AW500:AW503"/>
    <mergeCell ref="AX500:AX503"/>
    <mergeCell ref="X504:Y504"/>
    <mergeCell ref="Z504:AA504"/>
    <mergeCell ref="AB504:AC504"/>
    <mergeCell ref="AP500:AP503"/>
    <mergeCell ref="AF500:AF503"/>
    <mergeCell ref="AP511:AP514"/>
    <mergeCell ref="AP515:AP518"/>
    <mergeCell ref="AQ500:AQ503"/>
    <mergeCell ref="AR500:AR503"/>
    <mergeCell ref="AS500:AS503"/>
    <mergeCell ref="AT500:AT503"/>
    <mergeCell ref="AQ507:AQ510"/>
    <mergeCell ref="AR507:AR510"/>
    <mergeCell ref="AS507:AS510"/>
    <mergeCell ref="AT507:AT510"/>
    <mergeCell ref="AW515:AW518"/>
    <mergeCell ref="AX515:AX518"/>
    <mergeCell ref="V519:W519"/>
    <mergeCell ref="X519:Y519"/>
    <mergeCell ref="Z519:AA519"/>
    <mergeCell ref="AB519:AC519"/>
    <mergeCell ref="AG515:AG518"/>
    <mergeCell ref="AJ515:AJ518"/>
    <mergeCell ref="AK515:AK518"/>
    <mergeCell ref="AL515:AL518"/>
    <mergeCell ref="AQ515:AQ518"/>
    <mergeCell ref="AR515:AR518"/>
    <mergeCell ref="AS515:AS518"/>
    <mergeCell ref="AT515:AT518"/>
    <mergeCell ref="AU515:AU518"/>
    <mergeCell ref="AV515:AV518"/>
    <mergeCell ref="AM511:AM514"/>
    <mergeCell ref="AN511:AN514"/>
    <mergeCell ref="AO511:AO514"/>
    <mergeCell ref="AG507:AG510"/>
    <mergeCell ref="AJ507:AJ510"/>
    <mergeCell ref="AK507:AK510"/>
    <mergeCell ref="AW530:AW533"/>
    <mergeCell ref="AX530:AX533"/>
    <mergeCell ref="AQ511:AQ514"/>
    <mergeCell ref="AR511:AR514"/>
    <mergeCell ref="AS511:AS514"/>
    <mergeCell ref="AT511:AT514"/>
    <mergeCell ref="AU511:AU514"/>
    <mergeCell ref="AV511:AV514"/>
    <mergeCell ref="AW511:AW514"/>
    <mergeCell ref="AX511:AX514"/>
    <mergeCell ref="AQ530:AQ533"/>
    <mergeCell ref="AR530:AR533"/>
    <mergeCell ref="AS530:AS533"/>
    <mergeCell ref="AT530:AT533"/>
    <mergeCell ref="AU530:AU533"/>
    <mergeCell ref="AV530:AV533"/>
    <mergeCell ref="AW522:AW525"/>
    <mergeCell ref="AX522:AX525"/>
    <mergeCell ref="AQ526:AQ529"/>
    <mergeCell ref="AR526:AR529"/>
    <mergeCell ref="AS526:AS529"/>
    <mergeCell ref="AT526:AT529"/>
    <mergeCell ref="AU526:AU529"/>
    <mergeCell ref="AV526:AV529"/>
    <mergeCell ref="AW526:AW529"/>
    <mergeCell ref="AX526:AX529"/>
    <mergeCell ref="AQ522:AQ525"/>
    <mergeCell ref="AR522:AR525"/>
    <mergeCell ref="AS522:AS525"/>
    <mergeCell ref="AT522:AT525"/>
    <mergeCell ref="AU522:AU525"/>
    <mergeCell ref="AV522:AV525"/>
    <mergeCell ref="AW541:AW544"/>
    <mergeCell ref="AX541:AX544"/>
    <mergeCell ref="AP541:AP544"/>
    <mergeCell ref="AF537:AF540"/>
    <mergeCell ref="AG537:AG540"/>
    <mergeCell ref="AJ537:AJ540"/>
    <mergeCell ref="AL541:AL544"/>
    <mergeCell ref="AM541:AM544"/>
    <mergeCell ref="AN541:AN544"/>
    <mergeCell ref="AO541:AO544"/>
    <mergeCell ref="AQ541:AQ544"/>
    <mergeCell ref="AR541:AR544"/>
    <mergeCell ref="AS541:AS544"/>
    <mergeCell ref="AT541:AT544"/>
    <mergeCell ref="AU541:AU544"/>
    <mergeCell ref="AV541:AV544"/>
    <mergeCell ref="AS537:AS540"/>
    <mergeCell ref="AT537:AT540"/>
    <mergeCell ref="AU537:AU540"/>
    <mergeCell ref="AV537:AV540"/>
    <mergeCell ref="AW537:AW540"/>
    <mergeCell ref="AX537:AX540"/>
    <mergeCell ref="AQ537:AQ540"/>
    <mergeCell ref="AR537:AR540"/>
    <mergeCell ref="AM537:AM540"/>
    <mergeCell ref="AN537:AN540"/>
    <mergeCell ref="AO537:AO540"/>
    <mergeCell ref="AP537:AP540"/>
    <mergeCell ref="AW552:AW555"/>
    <mergeCell ref="AX552:AX555"/>
    <mergeCell ref="AJ552:AJ555"/>
    <mergeCell ref="AK552:AK555"/>
    <mergeCell ref="AL552:AL555"/>
    <mergeCell ref="AJ545:AJ548"/>
    <mergeCell ref="AK545:AK548"/>
    <mergeCell ref="AL545:AL548"/>
    <mergeCell ref="AM545:AM548"/>
    <mergeCell ref="AN545:AN548"/>
    <mergeCell ref="AQ552:AQ555"/>
    <mergeCell ref="AR552:AR555"/>
    <mergeCell ref="AS552:AS555"/>
    <mergeCell ref="AT552:AT555"/>
    <mergeCell ref="AU552:AU555"/>
    <mergeCell ref="AV552:AV555"/>
    <mergeCell ref="AW545:AW548"/>
    <mergeCell ref="AX545:AX548"/>
    <mergeCell ref="AO545:AO548"/>
    <mergeCell ref="AP545:AP548"/>
    <mergeCell ref="AQ545:AQ548"/>
    <mergeCell ref="AR545:AR548"/>
    <mergeCell ref="AS545:AS548"/>
    <mergeCell ref="AT545:AT548"/>
    <mergeCell ref="AU545:AU548"/>
    <mergeCell ref="AV545:AV548"/>
    <mergeCell ref="AW560:AW563"/>
    <mergeCell ref="AX560:AX563"/>
    <mergeCell ref="V564:W564"/>
    <mergeCell ref="X564:Y564"/>
    <mergeCell ref="Z564:AA564"/>
    <mergeCell ref="AB564:AC564"/>
    <mergeCell ref="AL560:AL563"/>
    <mergeCell ref="AM560:AM563"/>
    <mergeCell ref="AQ560:AQ563"/>
    <mergeCell ref="AR560:AR563"/>
    <mergeCell ref="AS560:AS563"/>
    <mergeCell ref="AT560:AT563"/>
    <mergeCell ref="AU560:AU563"/>
    <mergeCell ref="AV560:AV563"/>
    <mergeCell ref="AW575:AW578"/>
    <mergeCell ref="AX575:AX578"/>
    <mergeCell ref="AQ556:AQ559"/>
    <mergeCell ref="AR556:AR559"/>
    <mergeCell ref="AS556:AS559"/>
    <mergeCell ref="AT556:AT559"/>
    <mergeCell ref="AU556:AU559"/>
    <mergeCell ref="AV556:AV559"/>
    <mergeCell ref="AW556:AW559"/>
    <mergeCell ref="AX556:AX559"/>
    <mergeCell ref="AQ575:AQ578"/>
    <mergeCell ref="AR575:AR578"/>
    <mergeCell ref="AS575:AS578"/>
    <mergeCell ref="AT575:AT578"/>
    <mergeCell ref="AU575:AU578"/>
    <mergeCell ref="AV575:AV578"/>
    <mergeCell ref="AW567:AW570"/>
    <mergeCell ref="AX567:AX570"/>
    <mergeCell ref="AQ571:AQ574"/>
    <mergeCell ref="AR571:AR574"/>
    <mergeCell ref="AS571:AS574"/>
    <mergeCell ref="AT571:AT574"/>
    <mergeCell ref="AU571:AU574"/>
    <mergeCell ref="AV571:AV574"/>
    <mergeCell ref="AW571:AW574"/>
    <mergeCell ref="AX571:AX574"/>
    <mergeCell ref="AQ567:AQ570"/>
    <mergeCell ref="AR567:AR570"/>
    <mergeCell ref="AS567:AS570"/>
    <mergeCell ref="AT567:AT570"/>
    <mergeCell ref="AU567:AU570"/>
    <mergeCell ref="AV567:AV570"/>
    <mergeCell ref="AX582:AX585"/>
    <mergeCell ref="AQ586:AQ589"/>
    <mergeCell ref="AR586:AR589"/>
    <mergeCell ref="AS586:AS589"/>
    <mergeCell ref="AT586:AT589"/>
    <mergeCell ref="AU586:AU589"/>
    <mergeCell ref="AV586:AV589"/>
    <mergeCell ref="AW586:AW589"/>
    <mergeCell ref="AX586:AX589"/>
    <mergeCell ref="AR582:AR585"/>
    <mergeCell ref="AS582:AS585"/>
    <mergeCell ref="AT582:AT585"/>
    <mergeCell ref="AU582:AU585"/>
    <mergeCell ref="AV582:AV585"/>
    <mergeCell ref="AW582:AW585"/>
    <mergeCell ref="AQ582:AQ585"/>
    <mergeCell ref="AP586:AP589"/>
    <mergeCell ref="AP582:AP585"/>
    <mergeCell ref="AF582:AF585"/>
    <mergeCell ref="AG582:AG585"/>
    <mergeCell ref="AW597:AW600"/>
    <mergeCell ref="AX597:AX600"/>
    <mergeCell ref="AM590:AM593"/>
    <mergeCell ref="AN590:AN593"/>
    <mergeCell ref="AO590:AO593"/>
    <mergeCell ref="AP590:AP593"/>
    <mergeCell ref="AP597:AP600"/>
    <mergeCell ref="AM597:AM600"/>
    <mergeCell ref="AN597:AN600"/>
    <mergeCell ref="AO597:AO600"/>
    <mergeCell ref="AQ597:AQ600"/>
    <mergeCell ref="AR597:AR600"/>
    <mergeCell ref="AS597:AS600"/>
    <mergeCell ref="AT597:AT600"/>
    <mergeCell ref="AU597:AU600"/>
    <mergeCell ref="AV597:AV600"/>
    <mergeCell ref="AW590:AW593"/>
    <mergeCell ref="AX590:AX593"/>
    <mergeCell ref="AM582:AM585"/>
    <mergeCell ref="AN582:AN585"/>
    <mergeCell ref="AO582:AO585"/>
    <mergeCell ref="V594:W594"/>
    <mergeCell ref="X594:Y594"/>
    <mergeCell ref="Z594:AA594"/>
    <mergeCell ref="AB594:AC594"/>
    <mergeCell ref="AQ590:AQ593"/>
    <mergeCell ref="AR590:AR593"/>
    <mergeCell ref="AS590:AS593"/>
    <mergeCell ref="AT590:AT593"/>
    <mergeCell ref="AU590:AU593"/>
    <mergeCell ref="AV590:AV593"/>
    <mergeCell ref="AP605:AP608"/>
    <mergeCell ref="AM601:AM604"/>
    <mergeCell ref="AP601:AP604"/>
    <mergeCell ref="AK601:AK604"/>
    <mergeCell ref="AL601:AL604"/>
    <mergeCell ref="AF601:AF604"/>
    <mergeCell ref="AG601:AG604"/>
    <mergeCell ref="AJ601:AJ604"/>
    <mergeCell ref="AK605:AK608"/>
    <mergeCell ref="AL605:AL608"/>
    <mergeCell ref="AN605:AN608"/>
    <mergeCell ref="AO605:AO608"/>
    <mergeCell ref="AM605:AM608"/>
    <mergeCell ref="AF597:AF600"/>
    <mergeCell ref="AG597:AG600"/>
    <mergeCell ref="AJ597:AJ600"/>
    <mergeCell ref="AK597:AK600"/>
    <mergeCell ref="AL597:AL600"/>
    <mergeCell ref="AN601:AN604"/>
    <mergeCell ref="AO601:AO604"/>
    <mergeCell ref="AW601:AW604"/>
    <mergeCell ref="AX601:AX604"/>
    <mergeCell ref="AQ605:AQ608"/>
    <mergeCell ref="AR605:AR608"/>
    <mergeCell ref="AS605:AS608"/>
    <mergeCell ref="AT605:AT608"/>
    <mergeCell ref="AU605:AU608"/>
    <mergeCell ref="AV605:AV608"/>
    <mergeCell ref="AW605:AW608"/>
    <mergeCell ref="AX605:AX608"/>
    <mergeCell ref="AQ601:AQ604"/>
    <mergeCell ref="AR601:AR604"/>
    <mergeCell ref="AS601:AS604"/>
    <mergeCell ref="AT601:AT604"/>
    <mergeCell ref="AU601:AU604"/>
    <mergeCell ref="AV601:AV604"/>
    <mergeCell ref="AS620:AS623"/>
    <mergeCell ref="AT620:AT623"/>
    <mergeCell ref="AU620:AU623"/>
    <mergeCell ref="AV620:AV623"/>
    <mergeCell ref="AW620:AW623"/>
    <mergeCell ref="AX620:AX623"/>
    <mergeCell ref="AS616:AS619"/>
    <mergeCell ref="AT616:AT619"/>
    <mergeCell ref="AU616:AU619"/>
    <mergeCell ref="AV616:AV619"/>
    <mergeCell ref="AW616:AW619"/>
    <mergeCell ref="AX616:AX619"/>
    <mergeCell ref="AS612:AS615"/>
    <mergeCell ref="AT612:AT615"/>
    <mergeCell ref="AU612:AU615"/>
    <mergeCell ref="AV612:AV615"/>
    <mergeCell ref="AW612:AW615"/>
    <mergeCell ref="AX612:AX615"/>
    <mergeCell ref="AM631:AM634"/>
    <mergeCell ref="AN631:AN634"/>
    <mergeCell ref="AO631:AO634"/>
    <mergeCell ref="AP631:AP634"/>
    <mergeCell ref="AQ612:AQ615"/>
    <mergeCell ref="AR612:AR615"/>
    <mergeCell ref="AQ616:AQ619"/>
    <mergeCell ref="AR616:AR619"/>
    <mergeCell ref="AQ620:AQ623"/>
    <mergeCell ref="AR620:AR623"/>
    <mergeCell ref="AW627:AW630"/>
    <mergeCell ref="AX627:AX630"/>
    <mergeCell ref="AQ631:AQ634"/>
    <mergeCell ref="AR631:AR634"/>
    <mergeCell ref="AS631:AS634"/>
    <mergeCell ref="AT631:AT634"/>
    <mergeCell ref="AU631:AU634"/>
    <mergeCell ref="AV631:AV634"/>
    <mergeCell ref="AW631:AW634"/>
    <mergeCell ref="AX631:AX634"/>
    <mergeCell ref="AQ627:AQ630"/>
    <mergeCell ref="AR627:AR630"/>
    <mergeCell ref="AS627:AS630"/>
    <mergeCell ref="AT627:AT630"/>
    <mergeCell ref="AU627:AU630"/>
    <mergeCell ref="AV627:AV630"/>
    <mergeCell ref="AN620:AN623"/>
    <mergeCell ref="AO620:AO623"/>
    <mergeCell ref="AP620:AP623"/>
    <mergeCell ref="AK642:AK645"/>
    <mergeCell ref="AL642:AL645"/>
    <mergeCell ref="AM642:AM645"/>
    <mergeCell ref="AN642:AN645"/>
    <mergeCell ref="AO642:AO645"/>
    <mergeCell ref="AP642:AP645"/>
    <mergeCell ref="AW642:AW645"/>
    <mergeCell ref="AX642:AX645"/>
    <mergeCell ref="AP635:AP638"/>
    <mergeCell ref="AM635:AM638"/>
    <mergeCell ref="AN635:AN638"/>
    <mergeCell ref="AO635:AO638"/>
    <mergeCell ref="AQ642:AQ645"/>
    <mergeCell ref="AR642:AR645"/>
    <mergeCell ref="AS642:AS645"/>
    <mergeCell ref="AT642:AT645"/>
    <mergeCell ref="AU642:AU645"/>
    <mergeCell ref="AV642:AV645"/>
    <mergeCell ref="AW635:AW638"/>
    <mergeCell ref="AX635:AX638"/>
    <mergeCell ref="AQ635:AQ638"/>
    <mergeCell ref="AR635:AR638"/>
    <mergeCell ref="AS635:AS638"/>
    <mergeCell ref="AT635:AT638"/>
    <mergeCell ref="AU635:AU638"/>
    <mergeCell ref="AV635:AV638"/>
    <mergeCell ref="AN646:AN649"/>
    <mergeCell ref="AO646:AO649"/>
    <mergeCell ref="AJ646:AJ649"/>
    <mergeCell ref="AK646:AK649"/>
    <mergeCell ref="AL646:AL649"/>
    <mergeCell ref="AM646:AM649"/>
    <mergeCell ref="AW646:AW649"/>
    <mergeCell ref="AX646:AX649"/>
    <mergeCell ref="AQ650:AQ653"/>
    <mergeCell ref="AR650:AR653"/>
    <mergeCell ref="AS650:AS653"/>
    <mergeCell ref="AT650:AT653"/>
    <mergeCell ref="AU650:AU653"/>
    <mergeCell ref="AV650:AV653"/>
    <mergeCell ref="AW650:AW653"/>
    <mergeCell ref="AX650:AX653"/>
    <mergeCell ref="AQ646:AQ649"/>
    <mergeCell ref="AR646:AR649"/>
    <mergeCell ref="AS646:AS649"/>
    <mergeCell ref="AT646:AT649"/>
    <mergeCell ref="AU646:AU649"/>
    <mergeCell ref="AV646:AV649"/>
    <mergeCell ref="AQ657:AQ660"/>
    <mergeCell ref="AR657:AR660"/>
    <mergeCell ref="AS657:AS660"/>
    <mergeCell ref="AT657:AT660"/>
    <mergeCell ref="AU657:AU660"/>
    <mergeCell ref="AV657:AV660"/>
    <mergeCell ref="AW657:AW660"/>
    <mergeCell ref="AX657:AX660"/>
    <mergeCell ref="AQ661:AQ664"/>
    <mergeCell ref="AR680:AR683"/>
    <mergeCell ref="AS680:AS683"/>
    <mergeCell ref="AT680:AT683"/>
    <mergeCell ref="AU680:AU683"/>
    <mergeCell ref="AV680:AV683"/>
    <mergeCell ref="AW680:AW683"/>
    <mergeCell ref="AX672:AX675"/>
    <mergeCell ref="Z654:AA654"/>
    <mergeCell ref="AB654:AC654"/>
    <mergeCell ref="AN665:AN668"/>
    <mergeCell ref="AO665:AO668"/>
    <mergeCell ref="AR672:AR675"/>
    <mergeCell ref="AS672:AS675"/>
    <mergeCell ref="AT672:AT675"/>
    <mergeCell ref="AU672:AU675"/>
    <mergeCell ref="AV672:AV675"/>
    <mergeCell ref="AW672:AW675"/>
    <mergeCell ref="AJ687:AJ690"/>
    <mergeCell ref="AK687:AK690"/>
    <mergeCell ref="AL687:AL690"/>
    <mergeCell ref="AM687:AM690"/>
    <mergeCell ref="AN687:AN690"/>
    <mergeCell ref="AQ672:AQ675"/>
    <mergeCell ref="AQ680:AQ683"/>
    <mergeCell ref="AN676:AN679"/>
    <mergeCell ref="AO676:AO679"/>
    <mergeCell ref="AP676:AP679"/>
    <mergeCell ref="AX661:AX664"/>
    <mergeCell ref="AQ665:AQ668"/>
    <mergeCell ref="AR665:AR668"/>
    <mergeCell ref="AS665:AS668"/>
    <mergeCell ref="AT665:AT668"/>
    <mergeCell ref="AU665:AU668"/>
    <mergeCell ref="AV665:AV668"/>
    <mergeCell ref="AW665:AW668"/>
    <mergeCell ref="AX665:AX668"/>
    <mergeCell ref="AR661:AR664"/>
    <mergeCell ref="AS661:AS664"/>
    <mergeCell ref="AT661:AT664"/>
    <mergeCell ref="AU661:AU664"/>
    <mergeCell ref="AV661:AV664"/>
    <mergeCell ref="AW661:AW664"/>
    <mergeCell ref="AX680:AX683"/>
    <mergeCell ref="AT691:AT694"/>
    <mergeCell ref="AU691:AU694"/>
    <mergeCell ref="AV691:AV694"/>
    <mergeCell ref="AR687:AR690"/>
    <mergeCell ref="AS687:AS690"/>
    <mergeCell ref="AT687:AT690"/>
    <mergeCell ref="AU687:AU690"/>
    <mergeCell ref="AV687:AV690"/>
    <mergeCell ref="AW687:AW690"/>
    <mergeCell ref="AQ676:AQ679"/>
    <mergeCell ref="AR676:AR679"/>
    <mergeCell ref="AS676:AS679"/>
    <mergeCell ref="AT676:AT679"/>
    <mergeCell ref="AU676:AU679"/>
    <mergeCell ref="AV676:AV679"/>
    <mergeCell ref="AW676:AW679"/>
    <mergeCell ref="AX676:AX679"/>
    <mergeCell ref="AO695:AO698"/>
    <mergeCell ref="AP695:AP698"/>
    <mergeCell ref="AQ687:AQ690"/>
    <mergeCell ref="AW695:AW698"/>
    <mergeCell ref="AX695:AX698"/>
    <mergeCell ref="V699:W699"/>
    <mergeCell ref="X699:Y699"/>
    <mergeCell ref="Z699:AA699"/>
    <mergeCell ref="AB699:AC699"/>
    <mergeCell ref="AF695:AF698"/>
    <mergeCell ref="AG695:AG698"/>
    <mergeCell ref="AJ695:AJ698"/>
    <mergeCell ref="AK695:AK698"/>
    <mergeCell ref="AQ695:AQ698"/>
    <mergeCell ref="AR695:AR698"/>
    <mergeCell ref="AS695:AS698"/>
    <mergeCell ref="AT695:AT698"/>
    <mergeCell ref="AU695:AU698"/>
    <mergeCell ref="AV695:AV698"/>
    <mergeCell ref="AW691:AW694"/>
    <mergeCell ref="AX691:AX694"/>
    <mergeCell ref="AM691:AM694"/>
    <mergeCell ref="AN691:AN694"/>
    <mergeCell ref="AO691:AO694"/>
    <mergeCell ref="AP691:AP694"/>
    <mergeCell ref="AX687:AX690"/>
    <mergeCell ref="AG687:AG690"/>
    <mergeCell ref="AO687:AO690"/>
    <mergeCell ref="AP687:AP690"/>
    <mergeCell ref="AQ691:AQ694"/>
    <mergeCell ref="AR691:AR694"/>
    <mergeCell ref="AS691:AS694"/>
    <mergeCell ref="AQ725:AQ728"/>
    <mergeCell ref="AR725:AR728"/>
    <mergeCell ref="AW706:AW709"/>
    <mergeCell ref="AX706:AX709"/>
    <mergeCell ref="AQ710:AQ713"/>
    <mergeCell ref="AR710:AR713"/>
    <mergeCell ref="AS710:AS713"/>
    <mergeCell ref="AT710:AT713"/>
    <mergeCell ref="AU710:AU713"/>
    <mergeCell ref="AV710:AV713"/>
    <mergeCell ref="AW710:AW713"/>
    <mergeCell ref="AX710:AX713"/>
    <mergeCell ref="AU702:AU705"/>
    <mergeCell ref="AV702:AV705"/>
    <mergeCell ref="AW702:AW705"/>
    <mergeCell ref="AX702:AX705"/>
    <mergeCell ref="AQ706:AQ709"/>
    <mergeCell ref="AR706:AR709"/>
    <mergeCell ref="AS706:AS709"/>
    <mergeCell ref="AT706:AT709"/>
    <mergeCell ref="AU706:AU709"/>
    <mergeCell ref="AV706:AV709"/>
    <mergeCell ref="AQ702:AQ705"/>
    <mergeCell ref="AR702:AR705"/>
    <mergeCell ref="AS702:AS705"/>
    <mergeCell ref="AT702:AT705"/>
    <mergeCell ref="AV755:AV758"/>
    <mergeCell ref="AW747:AW750"/>
    <mergeCell ref="AW717:AW720"/>
    <mergeCell ref="AX717:AX720"/>
    <mergeCell ref="AQ721:AQ724"/>
    <mergeCell ref="AR721:AR724"/>
    <mergeCell ref="AS721:AS724"/>
    <mergeCell ref="AT721:AT724"/>
    <mergeCell ref="AU721:AU724"/>
    <mergeCell ref="AV721:AV724"/>
    <mergeCell ref="AW721:AW724"/>
    <mergeCell ref="AX721:AX724"/>
    <mergeCell ref="AQ717:AQ720"/>
    <mergeCell ref="AR717:AR720"/>
    <mergeCell ref="AS717:AS720"/>
    <mergeCell ref="AT717:AT720"/>
    <mergeCell ref="AU717:AU720"/>
    <mergeCell ref="AV717:AV720"/>
    <mergeCell ref="AS732:AS735"/>
    <mergeCell ref="AT732:AT735"/>
    <mergeCell ref="AU732:AU735"/>
    <mergeCell ref="AV732:AV735"/>
    <mergeCell ref="AW732:AW735"/>
    <mergeCell ref="AX732:AX735"/>
    <mergeCell ref="AQ732:AQ735"/>
    <mergeCell ref="AR732:AR735"/>
    <mergeCell ref="AS725:AS728"/>
    <mergeCell ref="AT725:AT728"/>
    <mergeCell ref="AU725:AU728"/>
    <mergeCell ref="AV725:AV728"/>
    <mergeCell ref="AW725:AW728"/>
    <mergeCell ref="AX725:AX728"/>
    <mergeCell ref="AV762:AV765"/>
    <mergeCell ref="AW762:AW765"/>
    <mergeCell ref="AO725:AO728"/>
    <mergeCell ref="AP725:AP728"/>
    <mergeCell ref="AM725:AM728"/>
    <mergeCell ref="AW740:AW743"/>
    <mergeCell ref="AX740:AX743"/>
    <mergeCell ref="V744:W744"/>
    <mergeCell ref="X744:Y744"/>
    <mergeCell ref="Z744:AA744"/>
    <mergeCell ref="AB744:AC744"/>
    <mergeCell ref="AQ740:AQ743"/>
    <mergeCell ref="AR740:AR743"/>
    <mergeCell ref="AS740:AS743"/>
    <mergeCell ref="AT740:AT743"/>
    <mergeCell ref="AU740:AU743"/>
    <mergeCell ref="AV740:AV743"/>
    <mergeCell ref="AW755:AW758"/>
    <mergeCell ref="AX755:AX758"/>
    <mergeCell ref="AQ736:AQ739"/>
    <mergeCell ref="AR736:AR739"/>
    <mergeCell ref="AS736:AS739"/>
    <mergeCell ref="AT736:AT739"/>
    <mergeCell ref="AU736:AU739"/>
    <mergeCell ref="AV736:AV739"/>
    <mergeCell ref="AW736:AW739"/>
    <mergeCell ref="AX736:AX739"/>
    <mergeCell ref="AQ755:AQ758"/>
    <mergeCell ref="AR755:AR758"/>
    <mergeCell ref="AS755:AS758"/>
    <mergeCell ref="AT755:AT758"/>
    <mergeCell ref="AU755:AU758"/>
    <mergeCell ref="AU777:AU780"/>
    <mergeCell ref="AV777:AV780"/>
    <mergeCell ref="AX747:AX750"/>
    <mergeCell ref="AQ751:AQ754"/>
    <mergeCell ref="AR751:AR754"/>
    <mergeCell ref="AS751:AS754"/>
    <mergeCell ref="AT751:AT754"/>
    <mergeCell ref="AU751:AU754"/>
    <mergeCell ref="AV751:AV754"/>
    <mergeCell ref="AW751:AW754"/>
    <mergeCell ref="AX751:AX754"/>
    <mergeCell ref="AQ747:AQ750"/>
    <mergeCell ref="AR747:AR750"/>
    <mergeCell ref="AS747:AS750"/>
    <mergeCell ref="AT747:AT750"/>
    <mergeCell ref="AU747:AU750"/>
    <mergeCell ref="AV747:AV750"/>
    <mergeCell ref="AS770:AS773"/>
    <mergeCell ref="AT770:AT773"/>
    <mergeCell ref="AU770:AU773"/>
    <mergeCell ref="AV770:AV773"/>
    <mergeCell ref="AW770:AW773"/>
    <mergeCell ref="AX770:AX773"/>
    <mergeCell ref="AS766:AS769"/>
    <mergeCell ref="AT766:AT769"/>
    <mergeCell ref="AU766:AU769"/>
    <mergeCell ref="AV766:AV769"/>
    <mergeCell ref="AW766:AW769"/>
    <mergeCell ref="AX766:AX769"/>
    <mergeCell ref="AS762:AS765"/>
    <mergeCell ref="AT762:AT765"/>
    <mergeCell ref="AU762:AU765"/>
    <mergeCell ref="AP785:AP788"/>
    <mergeCell ref="AP792:AP795"/>
    <mergeCell ref="AT785:AT788"/>
    <mergeCell ref="AU785:AU788"/>
    <mergeCell ref="AV785:AV788"/>
    <mergeCell ref="AW785:AW788"/>
    <mergeCell ref="AX785:AX788"/>
    <mergeCell ref="AX762:AX765"/>
    <mergeCell ref="AO777:AO780"/>
    <mergeCell ref="AP777:AP780"/>
    <mergeCell ref="AO781:AO784"/>
    <mergeCell ref="AP781:AP784"/>
    <mergeCell ref="AQ762:AQ765"/>
    <mergeCell ref="AR762:AR765"/>
    <mergeCell ref="AQ766:AQ769"/>
    <mergeCell ref="AR766:AR769"/>
    <mergeCell ref="AQ770:AQ773"/>
    <mergeCell ref="AR770:AR773"/>
    <mergeCell ref="AW777:AW780"/>
    <mergeCell ref="AX777:AX780"/>
    <mergeCell ref="AQ781:AQ784"/>
    <mergeCell ref="AR781:AR784"/>
    <mergeCell ref="AS781:AS784"/>
    <mergeCell ref="AT781:AT784"/>
    <mergeCell ref="AU781:AU784"/>
    <mergeCell ref="AV781:AV784"/>
    <mergeCell ref="AW781:AW784"/>
    <mergeCell ref="AX781:AX784"/>
    <mergeCell ref="AQ777:AQ780"/>
    <mergeCell ref="AR777:AR780"/>
    <mergeCell ref="AS777:AS780"/>
    <mergeCell ref="AT777:AT780"/>
    <mergeCell ref="V789:W789"/>
    <mergeCell ref="X789:Y789"/>
    <mergeCell ref="Z789:AA789"/>
    <mergeCell ref="AB789:AC789"/>
    <mergeCell ref="AF785:AF788"/>
    <mergeCell ref="AN796:AN799"/>
    <mergeCell ref="AO796:AO799"/>
    <mergeCell ref="AP796:AP799"/>
    <mergeCell ref="AQ785:AQ788"/>
    <mergeCell ref="AR785:AR788"/>
    <mergeCell ref="AS785:AS788"/>
    <mergeCell ref="AQ792:AQ795"/>
    <mergeCell ref="AR792:AR795"/>
    <mergeCell ref="AS792:AS795"/>
    <mergeCell ref="AO792:AO795"/>
    <mergeCell ref="AW800:AW803"/>
    <mergeCell ref="AX800:AX803"/>
    <mergeCell ref="AG785:AG788"/>
    <mergeCell ref="AJ785:AJ788"/>
    <mergeCell ref="AK785:AK788"/>
    <mergeCell ref="AL785:AL788"/>
    <mergeCell ref="AM792:AM795"/>
    <mergeCell ref="AN792:AN795"/>
    <mergeCell ref="AM785:AM788"/>
    <mergeCell ref="AN785:AN788"/>
    <mergeCell ref="AJ792:AJ795"/>
    <mergeCell ref="AK792:AK795"/>
    <mergeCell ref="AT792:AT795"/>
    <mergeCell ref="AU792:AU795"/>
    <mergeCell ref="AV792:AV795"/>
    <mergeCell ref="AW792:AW795"/>
    <mergeCell ref="AX792:AX795"/>
    <mergeCell ref="V804:W804"/>
    <mergeCell ref="X804:Y804"/>
    <mergeCell ref="Z804:AA804"/>
    <mergeCell ref="AB804:AC804"/>
    <mergeCell ref="AF800:AF803"/>
    <mergeCell ref="AQ800:AQ803"/>
    <mergeCell ref="AR800:AR803"/>
    <mergeCell ref="AS800:AS803"/>
    <mergeCell ref="AT800:AT803"/>
    <mergeCell ref="AU800:AU803"/>
    <mergeCell ref="AV800:AV803"/>
    <mergeCell ref="AW815:AW818"/>
    <mergeCell ref="AX815:AX818"/>
    <mergeCell ref="AQ796:AQ799"/>
    <mergeCell ref="AR796:AR799"/>
    <mergeCell ref="AS796:AS799"/>
    <mergeCell ref="AT796:AT799"/>
    <mergeCell ref="AU796:AU799"/>
    <mergeCell ref="AV796:AV799"/>
    <mergeCell ref="AW796:AW799"/>
    <mergeCell ref="AX796:AX799"/>
    <mergeCell ref="AQ815:AQ818"/>
    <mergeCell ref="AR815:AR818"/>
    <mergeCell ref="AS815:AS818"/>
    <mergeCell ref="AT815:AT818"/>
    <mergeCell ref="AU815:AU818"/>
    <mergeCell ref="AV815:AV818"/>
    <mergeCell ref="AW807:AW810"/>
    <mergeCell ref="AX807:AX810"/>
    <mergeCell ref="AQ811:AQ814"/>
    <mergeCell ref="AR811:AR814"/>
    <mergeCell ref="AS811:AS814"/>
    <mergeCell ref="AT811:AT814"/>
    <mergeCell ref="AU811:AU814"/>
    <mergeCell ref="AV811:AV814"/>
    <mergeCell ref="AW811:AW814"/>
    <mergeCell ref="AX811:AX814"/>
    <mergeCell ref="AQ807:AQ810"/>
    <mergeCell ref="AR807:AR810"/>
    <mergeCell ref="AS807:AS810"/>
    <mergeCell ref="AT807:AT810"/>
    <mergeCell ref="AU807:AU810"/>
    <mergeCell ref="AV807:AV810"/>
    <mergeCell ref="AS830:AS833"/>
    <mergeCell ref="AT830:AT833"/>
    <mergeCell ref="AU830:AU833"/>
    <mergeCell ref="AV830:AV833"/>
    <mergeCell ref="AW830:AW833"/>
    <mergeCell ref="AX830:AX833"/>
    <mergeCell ref="AS826:AS829"/>
    <mergeCell ref="AT826:AT829"/>
    <mergeCell ref="AU826:AU829"/>
    <mergeCell ref="AV826:AV829"/>
    <mergeCell ref="AW826:AW829"/>
    <mergeCell ref="AX826:AX829"/>
    <mergeCell ref="AS822:AS825"/>
    <mergeCell ref="AT822:AT825"/>
    <mergeCell ref="AU822:AU825"/>
    <mergeCell ref="AV822:AV825"/>
    <mergeCell ref="AW822:AW825"/>
    <mergeCell ref="AX822:AX825"/>
    <mergeCell ref="AQ822:AQ825"/>
    <mergeCell ref="AR822:AR825"/>
    <mergeCell ref="AQ826:AQ829"/>
    <mergeCell ref="AR826:AR829"/>
    <mergeCell ref="AQ830:AQ833"/>
    <mergeCell ref="AR830:AR833"/>
    <mergeCell ref="AW837:AW840"/>
    <mergeCell ref="AX837:AX840"/>
    <mergeCell ref="AQ841:AQ844"/>
    <mergeCell ref="AR841:AR844"/>
    <mergeCell ref="AS841:AS844"/>
    <mergeCell ref="AT841:AT844"/>
    <mergeCell ref="AU841:AU844"/>
    <mergeCell ref="AV841:AV844"/>
    <mergeCell ref="AW841:AW844"/>
    <mergeCell ref="AX841:AX844"/>
    <mergeCell ref="AQ837:AQ840"/>
    <mergeCell ref="AR837:AR840"/>
    <mergeCell ref="AS837:AS840"/>
    <mergeCell ref="AT837:AT840"/>
    <mergeCell ref="AU837:AU840"/>
    <mergeCell ref="AV837:AV840"/>
    <mergeCell ref="AJ845:AJ848"/>
    <mergeCell ref="AK845:AK848"/>
    <mergeCell ref="AL845:AL848"/>
    <mergeCell ref="AS852:AS855"/>
    <mergeCell ref="AT852:AT855"/>
    <mergeCell ref="AU852:AU855"/>
    <mergeCell ref="AV852:AV855"/>
    <mergeCell ref="AW852:AW855"/>
    <mergeCell ref="AX852:AX855"/>
    <mergeCell ref="V849:W849"/>
    <mergeCell ref="X849:Y849"/>
    <mergeCell ref="Z849:AA849"/>
    <mergeCell ref="AB849:AC849"/>
    <mergeCell ref="AQ852:AQ855"/>
    <mergeCell ref="AR852:AR855"/>
    <mergeCell ref="AP852:AP855"/>
    <mergeCell ref="AF852:AF855"/>
    <mergeCell ref="AG852:AG855"/>
    <mergeCell ref="AJ852:AJ855"/>
    <mergeCell ref="AS845:AS848"/>
    <mergeCell ref="AT845:AT848"/>
    <mergeCell ref="AU845:AU848"/>
    <mergeCell ref="AV845:AV848"/>
    <mergeCell ref="AW845:AW848"/>
    <mergeCell ref="AX845:AX848"/>
    <mergeCell ref="AW890:AW893"/>
    <mergeCell ref="AX890:AX893"/>
    <mergeCell ref="AP860:AP863"/>
    <mergeCell ref="AN856:AN859"/>
    <mergeCell ref="AQ845:AQ848"/>
    <mergeCell ref="AR845:AR848"/>
    <mergeCell ref="V864:W864"/>
    <mergeCell ref="X864:Y864"/>
    <mergeCell ref="Z864:AA864"/>
    <mergeCell ref="AB864:AC864"/>
    <mergeCell ref="AL860:AL863"/>
    <mergeCell ref="AM860:AM863"/>
    <mergeCell ref="AJ860:AJ863"/>
    <mergeCell ref="AK860:AK863"/>
    <mergeCell ref="AW856:AW859"/>
    <mergeCell ref="AX856:AX859"/>
    <mergeCell ref="AQ860:AQ863"/>
    <mergeCell ref="AR860:AR863"/>
    <mergeCell ref="AS860:AS863"/>
    <mergeCell ref="AT860:AT863"/>
    <mergeCell ref="AU860:AU863"/>
    <mergeCell ref="AV860:AV863"/>
    <mergeCell ref="AW860:AW863"/>
    <mergeCell ref="AX860:AX863"/>
    <mergeCell ref="AQ856:AQ859"/>
    <mergeCell ref="AR856:AR859"/>
    <mergeCell ref="AS856:AS859"/>
    <mergeCell ref="AT856:AT859"/>
    <mergeCell ref="AU856:AU859"/>
    <mergeCell ref="AV856:AV859"/>
    <mergeCell ref="AP845:AP848"/>
    <mergeCell ref="AG845:AG848"/>
    <mergeCell ref="AU882:AU885"/>
    <mergeCell ref="AV882:AV885"/>
    <mergeCell ref="AW871:AW874"/>
    <mergeCell ref="AX871:AX874"/>
    <mergeCell ref="AQ875:AQ878"/>
    <mergeCell ref="AR875:AR878"/>
    <mergeCell ref="AS875:AS878"/>
    <mergeCell ref="AT875:AT878"/>
    <mergeCell ref="AU875:AU878"/>
    <mergeCell ref="AV875:AV878"/>
    <mergeCell ref="AW875:AW878"/>
    <mergeCell ref="AX875:AX878"/>
    <mergeCell ref="AQ871:AQ874"/>
    <mergeCell ref="AR871:AR874"/>
    <mergeCell ref="AS871:AS874"/>
    <mergeCell ref="AT871:AT874"/>
    <mergeCell ref="AU871:AU874"/>
    <mergeCell ref="AV871:AV874"/>
    <mergeCell ref="AU901:AU904"/>
    <mergeCell ref="AV901:AV904"/>
    <mergeCell ref="AW916:AW919"/>
    <mergeCell ref="AX916:AX919"/>
    <mergeCell ref="AQ867:AQ870"/>
    <mergeCell ref="AR867:AR870"/>
    <mergeCell ref="AS867:AS870"/>
    <mergeCell ref="AT867:AT870"/>
    <mergeCell ref="AU867:AU870"/>
    <mergeCell ref="AV867:AV870"/>
    <mergeCell ref="AW867:AW870"/>
    <mergeCell ref="AX867:AX870"/>
    <mergeCell ref="AQ890:AQ893"/>
    <mergeCell ref="AR890:AR893"/>
    <mergeCell ref="AS890:AS893"/>
    <mergeCell ref="AT890:AT893"/>
    <mergeCell ref="AU890:AU893"/>
    <mergeCell ref="AV890:AV893"/>
    <mergeCell ref="AW882:AW885"/>
    <mergeCell ref="AX882:AX885"/>
    <mergeCell ref="AQ886:AQ889"/>
    <mergeCell ref="AR886:AR889"/>
    <mergeCell ref="AS886:AS889"/>
    <mergeCell ref="AT886:AT889"/>
    <mergeCell ref="AU886:AU889"/>
    <mergeCell ref="AV886:AV889"/>
    <mergeCell ref="AW886:AW889"/>
    <mergeCell ref="AX886:AX889"/>
    <mergeCell ref="AQ882:AQ885"/>
    <mergeCell ref="AR882:AR885"/>
    <mergeCell ref="AS882:AS885"/>
    <mergeCell ref="AT882:AT885"/>
    <mergeCell ref="AQ897:AQ900"/>
    <mergeCell ref="AR897:AR900"/>
    <mergeCell ref="AS897:AS900"/>
    <mergeCell ref="AT897:AT900"/>
    <mergeCell ref="AU897:AU900"/>
    <mergeCell ref="AV897:AV900"/>
    <mergeCell ref="AW897:AW900"/>
    <mergeCell ref="AX897:AX900"/>
    <mergeCell ref="AU912:AU915"/>
    <mergeCell ref="AV912:AV915"/>
    <mergeCell ref="AW912:AW915"/>
    <mergeCell ref="AX912:AX915"/>
    <mergeCell ref="AQ916:AQ919"/>
    <mergeCell ref="AR916:AR919"/>
    <mergeCell ref="AS916:AS919"/>
    <mergeCell ref="AT916:AT919"/>
    <mergeCell ref="AU916:AU919"/>
    <mergeCell ref="AV916:AV919"/>
    <mergeCell ref="AW901:AW904"/>
    <mergeCell ref="AX901:AX904"/>
    <mergeCell ref="AQ905:AQ908"/>
    <mergeCell ref="AR905:AR908"/>
    <mergeCell ref="AS905:AS908"/>
    <mergeCell ref="AT905:AT908"/>
    <mergeCell ref="AU905:AU908"/>
    <mergeCell ref="AV905:AV908"/>
    <mergeCell ref="AW905:AW908"/>
    <mergeCell ref="AX905:AX908"/>
    <mergeCell ref="AQ901:AQ904"/>
    <mergeCell ref="AR901:AR904"/>
    <mergeCell ref="AS901:AS904"/>
    <mergeCell ref="AT901:AT904"/>
    <mergeCell ref="AP905:AP908"/>
    <mergeCell ref="AQ912:AQ915"/>
    <mergeCell ref="AR912:AR915"/>
    <mergeCell ref="AS912:AS915"/>
    <mergeCell ref="AT912:AT915"/>
    <mergeCell ref="V909:W909"/>
    <mergeCell ref="X909:Y909"/>
    <mergeCell ref="Z909:AA909"/>
    <mergeCell ref="AB909:AC909"/>
    <mergeCell ref="AM905:AM908"/>
    <mergeCell ref="AN905:AN908"/>
    <mergeCell ref="AU927:AU930"/>
    <mergeCell ref="AV927:AV930"/>
    <mergeCell ref="AW927:AW930"/>
    <mergeCell ref="AX927:AX930"/>
    <mergeCell ref="AF927:AF930"/>
    <mergeCell ref="AG927:AG930"/>
    <mergeCell ref="AJ927:AJ930"/>
    <mergeCell ref="AK927:AK930"/>
    <mergeCell ref="AL927:AL930"/>
    <mergeCell ref="AM927:AM930"/>
    <mergeCell ref="AB924:AC924"/>
    <mergeCell ref="AP920:AP923"/>
    <mergeCell ref="AQ927:AQ930"/>
    <mergeCell ref="AR927:AR930"/>
    <mergeCell ref="AS927:AS930"/>
    <mergeCell ref="AN927:AN930"/>
    <mergeCell ref="AO927:AO930"/>
    <mergeCell ref="AP927:AP930"/>
    <mergeCell ref="AG920:AG923"/>
    <mergeCell ref="AK912:AK915"/>
    <mergeCell ref="AL912:AL915"/>
    <mergeCell ref="AV942:AV945"/>
    <mergeCell ref="AW942:AW945"/>
    <mergeCell ref="AX942:AX945"/>
    <mergeCell ref="AX935:AX938"/>
    <mergeCell ref="AQ920:AQ923"/>
    <mergeCell ref="AR920:AR923"/>
    <mergeCell ref="AS920:AS923"/>
    <mergeCell ref="AT920:AT923"/>
    <mergeCell ref="AU920:AU923"/>
    <mergeCell ref="AV920:AV923"/>
    <mergeCell ref="AW920:AW923"/>
    <mergeCell ref="AX920:AX923"/>
    <mergeCell ref="AT927:AT930"/>
    <mergeCell ref="AW931:AW934"/>
    <mergeCell ref="AX931:AX934"/>
    <mergeCell ref="AP931:AP934"/>
    <mergeCell ref="AQ935:AQ938"/>
    <mergeCell ref="AR935:AR938"/>
    <mergeCell ref="AS935:AS938"/>
    <mergeCell ref="AT935:AT938"/>
    <mergeCell ref="AU935:AU938"/>
    <mergeCell ref="AV935:AV938"/>
    <mergeCell ref="AW935:AW938"/>
    <mergeCell ref="AQ931:AQ934"/>
    <mergeCell ref="AR931:AR934"/>
    <mergeCell ref="AS931:AS934"/>
    <mergeCell ref="AT931:AT934"/>
    <mergeCell ref="AU931:AU934"/>
    <mergeCell ref="AV931:AV934"/>
    <mergeCell ref="AL942:AL945"/>
    <mergeCell ref="AM942:AM945"/>
    <mergeCell ref="AN942:AN945"/>
    <mergeCell ref="AO942:AO945"/>
    <mergeCell ref="AP942:AP945"/>
    <mergeCell ref="AQ946:AQ949"/>
    <mergeCell ref="AR946:AR949"/>
    <mergeCell ref="AS946:AS949"/>
    <mergeCell ref="AT946:AT949"/>
    <mergeCell ref="AU946:AU949"/>
    <mergeCell ref="AM946:AM949"/>
    <mergeCell ref="AN946:AN949"/>
    <mergeCell ref="V939:W939"/>
    <mergeCell ref="X939:Y939"/>
    <mergeCell ref="Z939:AA939"/>
    <mergeCell ref="AB939:AC939"/>
    <mergeCell ref="AF942:AF945"/>
    <mergeCell ref="AK942:AK945"/>
    <mergeCell ref="AP946:AP949"/>
    <mergeCell ref="AQ942:AQ945"/>
    <mergeCell ref="AR942:AR945"/>
    <mergeCell ref="AS942:AS945"/>
    <mergeCell ref="AT942:AT945"/>
    <mergeCell ref="AU942:AU945"/>
    <mergeCell ref="AM950:AM953"/>
    <mergeCell ref="AN950:AN953"/>
    <mergeCell ref="AO950:AO953"/>
    <mergeCell ref="AP950:AP953"/>
    <mergeCell ref="AF946:AF949"/>
    <mergeCell ref="AG946:AG949"/>
    <mergeCell ref="AJ946:AJ949"/>
    <mergeCell ref="AK946:AK949"/>
    <mergeCell ref="AL946:AL949"/>
    <mergeCell ref="AW950:AW953"/>
    <mergeCell ref="AX950:AX953"/>
    <mergeCell ref="V954:W954"/>
    <mergeCell ref="X954:Y954"/>
    <mergeCell ref="Z954:AA954"/>
    <mergeCell ref="AB954:AC954"/>
    <mergeCell ref="AJ950:AJ953"/>
    <mergeCell ref="AK950:AK953"/>
    <mergeCell ref="AL950:AL953"/>
    <mergeCell ref="AQ950:AQ953"/>
    <mergeCell ref="AR950:AR953"/>
    <mergeCell ref="AS950:AS953"/>
    <mergeCell ref="AT950:AT953"/>
    <mergeCell ref="AU950:AU953"/>
    <mergeCell ref="AV950:AV953"/>
    <mergeCell ref="AV946:AV949"/>
    <mergeCell ref="AW946:AW949"/>
    <mergeCell ref="AX946:AX949"/>
    <mergeCell ref="AO946:AO949"/>
    <mergeCell ref="AW961:AW964"/>
    <mergeCell ref="AX961:AX964"/>
    <mergeCell ref="AQ965:AQ968"/>
    <mergeCell ref="AR965:AR968"/>
    <mergeCell ref="AS965:AS968"/>
    <mergeCell ref="AT965:AT968"/>
    <mergeCell ref="AU965:AU968"/>
    <mergeCell ref="AV965:AV968"/>
    <mergeCell ref="AW965:AW968"/>
    <mergeCell ref="AX965:AX968"/>
    <mergeCell ref="AQ961:AQ964"/>
    <mergeCell ref="AR961:AR964"/>
    <mergeCell ref="AS961:AS964"/>
    <mergeCell ref="AT961:AT964"/>
    <mergeCell ref="AU961:AU964"/>
    <mergeCell ref="AV961:AV964"/>
    <mergeCell ref="AW957:AW960"/>
    <mergeCell ref="AX957:AX960"/>
    <mergeCell ref="AQ957:AQ960"/>
    <mergeCell ref="AR957:AR960"/>
    <mergeCell ref="AS957:AS960"/>
    <mergeCell ref="AT957:AT960"/>
    <mergeCell ref="AU957:AU960"/>
    <mergeCell ref="AV957:AV960"/>
    <mergeCell ref="AY20:AY23"/>
    <mergeCell ref="AZ20:AZ23"/>
    <mergeCell ref="BA20:BA23"/>
    <mergeCell ref="BB20:BB23"/>
    <mergeCell ref="AY27:AY30"/>
    <mergeCell ref="AZ27:AZ30"/>
    <mergeCell ref="BA27:BA30"/>
    <mergeCell ref="BB27:BB30"/>
    <mergeCell ref="AY12:AY15"/>
    <mergeCell ref="AZ12:AZ15"/>
    <mergeCell ref="BA12:BA15"/>
    <mergeCell ref="BB12:BB15"/>
    <mergeCell ref="AY16:AY19"/>
    <mergeCell ref="AZ16:AZ19"/>
    <mergeCell ref="BA16:BA19"/>
    <mergeCell ref="BB16:BB19"/>
    <mergeCell ref="AY46:AY49"/>
    <mergeCell ref="AZ46:AZ49"/>
    <mergeCell ref="BA46:BA49"/>
    <mergeCell ref="BB46:BB49"/>
    <mergeCell ref="AY50:AY53"/>
    <mergeCell ref="AZ50:AZ53"/>
    <mergeCell ref="BA50:BA53"/>
    <mergeCell ref="BB50:BB53"/>
    <mergeCell ref="BA35:BA38"/>
    <mergeCell ref="BB35:BB38"/>
    <mergeCell ref="AY42:AY45"/>
    <mergeCell ref="AZ42:AZ45"/>
    <mergeCell ref="BA42:BA45"/>
    <mergeCell ref="BB42:BB45"/>
    <mergeCell ref="AY76:AY79"/>
    <mergeCell ref="AZ76:AZ79"/>
    <mergeCell ref="BA76:BA79"/>
    <mergeCell ref="BB76:BB79"/>
    <mergeCell ref="AY31:AY34"/>
    <mergeCell ref="AZ31:AZ34"/>
    <mergeCell ref="BA31:BA34"/>
    <mergeCell ref="BB31:BB34"/>
    <mergeCell ref="AY35:AY38"/>
    <mergeCell ref="AZ35:AZ38"/>
    <mergeCell ref="AY65:AY68"/>
    <mergeCell ref="AZ65:AZ68"/>
    <mergeCell ref="BA65:BA68"/>
    <mergeCell ref="BB65:BB68"/>
    <mergeCell ref="AY72:AY75"/>
    <mergeCell ref="AZ72:AZ75"/>
    <mergeCell ref="BA72:BA75"/>
    <mergeCell ref="BB72:BB75"/>
    <mergeCell ref="AY57:AY60"/>
    <mergeCell ref="AZ57:AZ60"/>
    <mergeCell ref="BA57:BA60"/>
    <mergeCell ref="BB57:BB60"/>
    <mergeCell ref="BA106:BA109"/>
    <mergeCell ref="BB106:BB109"/>
    <mergeCell ref="AY110:AY113"/>
    <mergeCell ref="AZ110:AZ113"/>
    <mergeCell ref="BA110:BA113"/>
    <mergeCell ref="BB110:BB113"/>
    <mergeCell ref="AY61:AY64"/>
    <mergeCell ref="AZ61:AZ64"/>
    <mergeCell ref="BA61:BA64"/>
    <mergeCell ref="BB61:BB64"/>
    <mergeCell ref="AY95:AY98"/>
    <mergeCell ref="AZ95:AZ98"/>
    <mergeCell ref="BA95:BA98"/>
    <mergeCell ref="BB95:BB98"/>
    <mergeCell ref="AY102:AY105"/>
    <mergeCell ref="AZ102:AZ105"/>
    <mergeCell ref="BA102:BA105"/>
    <mergeCell ref="BB102:BB105"/>
    <mergeCell ref="BA87:BA90"/>
    <mergeCell ref="BB87:BB90"/>
    <mergeCell ref="AY91:AY94"/>
    <mergeCell ref="AZ91:AZ94"/>
    <mergeCell ref="BA91:BA94"/>
    <mergeCell ref="BB91:BB94"/>
    <mergeCell ref="BA151:BA154"/>
    <mergeCell ref="BB151:BB154"/>
    <mergeCell ref="BA136:BA139"/>
    <mergeCell ref="BB136:BB139"/>
    <mergeCell ref="AY140:AY143"/>
    <mergeCell ref="AZ140:AZ143"/>
    <mergeCell ref="BA140:BA143"/>
    <mergeCell ref="BB140:BB143"/>
    <mergeCell ref="AY177:AY180"/>
    <mergeCell ref="AZ177:AZ180"/>
    <mergeCell ref="BA177:BA180"/>
    <mergeCell ref="BB177:BB180"/>
    <mergeCell ref="AY125:AY128"/>
    <mergeCell ref="AZ125:AZ128"/>
    <mergeCell ref="BA125:BA128"/>
    <mergeCell ref="BB125:BB128"/>
    <mergeCell ref="AY80:AY83"/>
    <mergeCell ref="AZ80:AZ83"/>
    <mergeCell ref="BA80:BA83"/>
    <mergeCell ref="BB80:BB83"/>
    <mergeCell ref="AY87:AY90"/>
    <mergeCell ref="AZ87:AZ90"/>
    <mergeCell ref="AY117:AY120"/>
    <mergeCell ref="AZ117:AZ120"/>
    <mergeCell ref="BA117:BA120"/>
    <mergeCell ref="BB117:BB120"/>
    <mergeCell ref="AY121:AY124"/>
    <mergeCell ref="AZ121:AZ124"/>
    <mergeCell ref="BA121:BA124"/>
    <mergeCell ref="BB121:BB124"/>
    <mergeCell ref="AY106:AY109"/>
    <mergeCell ref="AZ106:AZ109"/>
    <mergeCell ref="AY226:AY229"/>
    <mergeCell ref="AZ226:AZ229"/>
    <mergeCell ref="BA226:BA229"/>
    <mergeCell ref="BB226:BB229"/>
    <mergeCell ref="AY132:AY135"/>
    <mergeCell ref="AZ132:AZ135"/>
    <mergeCell ref="BA132:BA135"/>
    <mergeCell ref="BB132:BB135"/>
    <mergeCell ref="AY136:AY139"/>
    <mergeCell ref="AZ136:AZ139"/>
    <mergeCell ref="AY166:AY169"/>
    <mergeCell ref="AZ166:AZ169"/>
    <mergeCell ref="BA166:BA169"/>
    <mergeCell ref="BB166:BB169"/>
    <mergeCell ref="AY170:AY173"/>
    <mergeCell ref="AZ170:AZ173"/>
    <mergeCell ref="BA170:BA173"/>
    <mergeCell ref="BB170:BB173"/>
    <mergeCell ref="AY155:AY158"/>
    <mergeCell ref="AZ155:AZ158"/>
    <mergeCell ref="BA155:BA158"/>
    <mergeCell ref="BB155:BB158"/>
    <mergeCell ref="AY162:AY165"/>
    <mergeCell ref="AZ162:AZ165"/>
    <mergeCell ref="BA162:BA165"/>
    <mergeCell ref="BB162:BB165"/>
    <mergeCell ref="AY147:AY150"/>
    <mergeCell ref="AZ147:AZ150"/>
    <mergeCell ref="BA147:BA150"/>
    <mergeCell ref="BB147:BB150"/>
    <mergeCell ref="AY151:AY154"/>
    <mergeCell ref="AZ151:AZ154"/>
    <mergeCell ref="BA207:BA210"/>
    <mergeCell ref="BB207:BB210"/>
    <mergeCell ref="AY211:AY214"/>
    <mergeCell ref="AZ211:AZ214"/>
    <mergeCell ref="BA211:BA214"/>
    <mergeCell ref="BB211:BB214"/>
    <mergeCell ref="AY196:AY199"/>
    <mergeCell ref="AZ196:AZ199"/>
    <mergeCell ref="BA196:BA199"/>
    <mergeCell ref="BB196:BB199"/>
    <mergeCell ref="AY200:AY203"/>
    <mergeCell ref="AZ200:AZ203"/>
    <mergeCell ref="BA200:BA203"/>
    <mergeCell ref="BB200:BB203"/>
    <mergeCell ref="BA185:BA188"/>
    <mergeCell ref="BB185:BB188"/>
    <mergeCell ref="AY192:AY195"/>
    <mergeCell ref="AZ192:AZ195"/>
    <mergeCell ref="BA192:BA195"/>
    <mergeCell ref="BB192:BB195"/>
    <mergeCell ref="BA245:BA248"/>
    <mergeCell ref="BB245:BB248"/>
    <mergeCell ref="AY252:AY255"/>
    <mergeCell ref="AZ252:AZ255"/>
    <mergeCell ref="BA252:BA255"/>
    <mergeCell ref="BB252:BB255"/>
    <mergeCell ref="BA237:BA240"/>
    <mergeCell ref="BB237:BB240"/>
    <mergeCell ref="AY241:AY244"/>
    <mergeCell ref="AZ241:AZ244"/>
    <mergeCell ref="BA241:BA244"/>
    <mergeCell ref="BB241:BB244"/>
    <mergeCell ref="AY275:AY278"/>
    <mergeCell ref="AZ275:AZ278"/>
    <mergeCell ref="BA275:BA278"/>
    <mergeCell ref="BB275:BB278"/>
    <mergeCell ref="AY181:AY184"/>
    <mergeCell ref="AZ181:AZ184"/>
    <mergeCell ref="BA181:BA184"/>
    <mergeCell ref="BB181:BB184"/>
    <mergeCell ref="AY185:AY188"/>
    <mergeCell ref="AZ185:AZ188"/>
    <mergeCell ref="AY215:AY218"/>
    <mergeCell ref="AZ215:AZ218"/>
    <mergeCell ref="BA215:BA218"/>
    <mergeCell ref="BB215:BB218"/>
    <mergeCell ref="AY222:AY225"/>
    <mergeCell ref="AZ222:AZ225"/>
    <mergeCell ref="BA222:BA225"/>
    <mergeCell ref="BB222:BB225"/>
    <mergeCell ref="AY207:AY210"/>
    <mergeCell ref="AZ207:AZ210"/>
    <mergeCell ref="AY290:AY293"/>
    <mergeCell ref="AZ290:AZ293"/>
    <mergeCell ref="BA290:BA293"/>
    <mergeCell ref="BB290:BB293"/>
    <mergeCell ref="AY327:AY330"/>
    <mergeCell ref="AZ327:AZ330"/>
    <mergeCell ref="BA327:BA330"/>
    <mergeCell ref="BB327:BB330"/>
    <mergeCell ref="AY230:AY233"/>
    <mergeCell ref="AZ230:AZ233"/>
    <mergeCell ref="BA230:BA233"/>
    <mergeCell ref="BB230:BB233"/>
    <mergeCell ref="AY237:AY240"/>
    <mergeCell ref="AZ237:AZ240"/>
    <mergeCell ref="AY267:AY270"/>
    <mergeCell ref="AZ267:AZ270"/>
    <mergeCell ref="BA267:BA270"/>
    <mergeCell ref="BB267:BB270"/>
    <mergeCell ref="AY271:AY274"/>
    <mergeCell ref="AZ271:AZ274"/>
    <mergeCell ref="BA271:BA274"/>
    <mergeCell ref="BB271:BB274"/>
    <mergeCell ref="AY256:AY259"/>
    <mergeCell ref="AZ256:AZ259"/>
    <mergeCell ref="BA256:BA259"/>
    <mergeCell ref="BB256:BB259"/>
    <mergeCell ref="AY260:AY263"/>
    <mergeCell ref="AZ260:AZ263"/>
    <mergeCell ref="BA260:BA263"/>
    <mergeCell ref="BB260:BB263"/>
    <mergeCell ref="AY245:AY248"/>
    <mergeCell ref="AZ245:AZ248"/>
    <mergeCell ref="AY282:AY285"/>
    <mergeCell ref="AZ282:AZ285"/>
    <mergeCell ref="BA282:BA285"/>
    <mergeCell ref="BB282:BB285"/>
    <mergeCell ref="AY286:AY289"/>
    <mergeCell ref="AZ286:AZ289"/>
    <mergeCell ref="AY316:AY319"/>
    <mergeCell ref="AZ316:AZ319"/>
    <mergeCell ref="BA316:BA319"/>
    <mergeCell ref="BB316:BB319"/>
    <mergeCell ref="AY320:AY323"/>
    <mergeCell ref="AZ320:AZ323"/>
    <mergeCell ref="BA320:BA323"/>
    <mergeCell ref="BB320:BB323"/>
    <mergeCell ref="AY305:AY308"/>
    <mergeCell ref="AZ305:AZ308"/>
    <mergeCell ref="BA305:BA308"/>
    <mergeCell ref="BB305:BB308"/>
    <mergeCell ref="AY312:AY315"/>
    <mergeCell ref="AZ312:AZ315"/>
    <mergeCell ref="BA312:BA315"/>
    <mergeCell ref="BB312:BB315"/>
    <mergeCell ref="AY297:AY300"/>
    <mergeCell ref="AZ297:AZ300"/>
    <mergeCell ref="BA297:BA300"/>
    <mergeCell ref="BB297:BB300"/>
    <mergeCell ref="AY301:AY304"/>
    <mergeCell ref="AZ301:AZ304"/>
    <mergeCell ref="BA301:BA304"/>
    <mergeCell ref="BB301:BB304"/>
    <mergeCell ref="BA286:BA289"/>
    <mergeCell ref="BB286:BB289"/>
    <mergeCell ref="BA361:BA364"/>
    <mergeCell ref="BB361:BB364"/>
    <mergeCell ref="AY346:AY349"/>
    <mergeCell ref="AZ346:AZ349"/>
    <mergeCell ref="BA346:BA349"/>
    <mergeCell ref="BB346:BB349"/>
    <mergeCell ref="AY350:AY353"/>
    <mergeCell ref="AZ350:AZ353"/>
    <mergeCell ref="BA350:BA353"/>
    <mergeCell ref="BB350:BB353"/>
    <mergeCell ref="BA335:BA338"/>
    <mergeCell ref="BB335:BB338"/>
    <mergeCell ref="AY342:AY345"/>
    <mergeCell ref="AZ342:AZ345"/>
    <mergeCell ref="BA342:BA345"/>
    <mergeCell ref="BB342:BB345"/>
    <mergeCell ref="AY376:AY379"/>
    <mergeCell ref="AZ376:AZ379"/>
    <mergeCell ref="BA376:BA379"/>
    <mergeCell ref="BB376:BB379"/>
    <mergeCell ref="BA402:BA405"/>
    <mergeCell ref="BB402:BB405"/>
    <mergeCell ref="BA387:BA390"/>
    <mergeCell ref="BB387:BB390"/>
    <mergeCell ref="AY391:AY394"/>
    <mergeCell ref="AZ391:AZ394"/>
    <mergeCell ref="BA391:BA394"/>
    <mergeCell ref="BB391:BB394"/>
    <mergeCell ref="AY425:AY428"/>
    <mergeCell ref="AZ425:AZ428"/>
    <mergeCell ref="BA425:BA428"/>
    <mergeCell ref="BB425:BB428"/>
    <mergeCell ref="AY331:AY334"/>
    <mergeCell ref="AZ331:AZ334"/>
    <mergeCell ref="BA331:BA334"/>
    <mergeCell ref="BB331:BB334"/>
    <mergeCell ref="AY335:AY338"/>
    <mergeCell ref="AZ335:AZ338"/>
    <mergeCell ref="AY365:AY368"/>
    <mergeCell ref="AZ365:AZ368"/>
    <mergeCell ref="BA365:BA368"/>
    <mergeCell ref="BB365:BB368"/>
    <mergeCell ref="AY372:AY375"/>
    <mergeCell ref="AZ372:AZ375"/>
    <mergeCell ref="BA372:BA375"/>
    <mergeCell ref="BB372:BB375"/>
    <mergeCell ref="AY357:AY360"/>
    <mergeCell ref="AZ357:AZ360"/>
    <mergeCell ref="BA357:BA360"/>
    <mergeCell ref="BB357:BB360"/>
    <mergeCell ref="AY361:AY364"/>
    <mergeCell ref="AZ361:AZ364"/>
    <mergeCell ref="AY477:AY480"/>
    <mergeCell ref="AZ477:AZ480"/>
    <mergeCell ref="BA477:BA480"/>
    <mergeCell ref="BB477:BB480"/>
    <mergeCell ref="AY380:AY383"/>
    <mergeCell ref="AZ380:AZ383"/>
    <mergeCell ref="BA380:BA383"/>
    <mergeCell ref="BB380:BB383"/>
    <mergeCell ref="AY387:AY390"/>
    <mergeCell ref="AZ387:AZ390"/>
    <mergeCell ref="AY417:AY420"/>
    <mergeCell ref="AZ417:AZ420"/>
    <mergeCell ref="BA417:BA420"/>
    <mergeCell ref="BB417:BB420"/>
    <mergeCell ref="AY421:AY424"/>
    <mergeCell ref="AZ421:AZ424"/>
    <mergeCell ref="BA421:BA424"/>
    <mergeCell ref="BB421:BB424"/>
    <mergeCell ref="AY406:AY409"/>
    <mergeCell ref="AZ406:AZ409"/>
    <mergeCell ref="BA406:BA409"/>
    <mergeCell ref="BB406:BB409"/>
    <mergeCell ref="AY410:AY413"/>
    <mergeCell ref="AZ410:AZ413"/>
    <mergeCell ref="BA410:BA413"/>
    <mergeCell ref="BB410:BB413"/>
    <mergeCell ref="AY395:AY398"/>
    <mergeCell ref="AZ395:AZ398"/>
    <mergeCell ref="BA395:BA398"/>
    <mergeCell ref="BB395:BB398"/>
    <mergeCell ref="AY402:AY405"/>
    <mergeCell ref="AZ402:AZ405"/>
    <mergeCell ref="BA455:BA458"/>
    <mergeCell ref="BB455:BB458"/>
    <mergeCell ref="AY462:AY465"/>
    <mergeCell ref="AZ462:AZ465"/>
    <mergeCell ref="BA462:BA465"/>
    <mergeCell ref="BB462:BB465"/>
    <mergeCell ref="AY447:AY450"/>
    <mergeCell ref="AZ447:AZ450"/>
    <mergeCell ref="BA447:BA450"/>
    <mergeCell ref="BB447:BB450"/>
    <mergeCell ref="AY451:AY454"/>
    <mergeCell ref="AZ451:AZ454"/>
    <mergeCell ref="BA451:BA454"/>
    <mergeCell ref="BB451:BB454"/>
    <mergeCell ref="BA436:BA439"/>
    <mergeCell ref="BB436:BB439"/>
    <mergeCell ref="AY440:AY443"/>
    <mergeCell ref="AZ440:AZ443"/>
    <mergeCell ref="BA440:BA443"/>
    <mergeCell ref="BB440:BB443"/>
    <mergeCell ref="BA496:BA499"/>
    <mergeCell ref="BB496:BB499"/>
    <mergeCell ref="AY500:AY503"/>
    <mergeCell ref="AZ500:AZ503"/>
    <mergeCell ref="BA500:BA503"/>
    <mergeCell ref="BB500:BB503"/>
    <mergeCell ref="BA485:BA488"/>
    <mergeCell ref="BB485:BB488"/>
    <mergeCell ref="AY492:AY495"/>
    <mergeCell ref="AZ492:AZ495"/>
    <mergeCell ref="BA492:BA495"/>
    <mergeCell ref="BB492:BB495"/>
    <mergeCell ref="AY526:AY529"/>
    <mergeCell ref="AZ526:AZ529"/>
    <mergeCell ref="BA526:BA529"/>
    <mergeCell ref="BB526:BB529"/>
    <mergeCell ref="AY432:AY435"/>
    <mergeCell ref="AZ432:AZ435"/>
    <mergeCell ref="BA432:BA435"/>
    <mergeCell ref="BB432:BB435"/>
    <mergeCell ref="AY436:AY439"/>
    <mergeCell ref="AZ436:AZ439"/>
    <mergeCell ref="AY466:AY469"/>
    <mergeCell ref="AZ466:AZ469"/>
    <mergeCell ref="BA466:BA469"/>
    <mergeCell ref="BB466:BB469"/>
    <mergeCell ref="AY470:AY473"/>
    <mergeCell ref="AZ470:AZ473"/>
    <mergeCell ref="BA470:BA473"/>
    <mergeCell ref="BB470:BB473"/>
    <mergeCell ref="AY455:AY458"/>
    <mergeCell ref="AZ455:AZ458"/>
    <mergeCell ref="AY541:AY544"/>
    <mergeCell ref="AZ541:AZ544"/>
    <mergeCell ref="BA541:BA544"/>
    <mergeCell ref="BB541:BB544"/>
    <mergeCell ref="AY575:AY578"/>
    <mergeCell ref="AZ575:AZ578"/>
    <mergeCell ref="BA575:BA578"/>
    <mergeCell ref="BB575:BB578"/>
    <mergeCell ref="AY481:AY484"/>
    <mergeCell ref="AZ481:AZ484"/>
    <mergeCell ref="BA481:BA484"/>
    <mergeCell ref="BB481:BB484"/>
    <mergeCell ref="AY485:AY488"/>
    <mergeCell ref="AZ485:AZ488"/>
    <mergeCell ref="AY515:AY518"/>
    <mergeCell ref="AZ515:AZ518"/>
    <mergeCell ref="BA515:BA518"/>
    <mergeCell ref="BB515:BB518"/>
    <mergeCell ref="AY522:AY525"/>
    <mergeCell ref="AZ522:AZ525"/>
    <mergeCell ref="BA522:BA525"/>
    <mergeCell ref="BB522:BB525"/>
    <mergeCell ref="AY507:AY510"/>
    <mergeCell ref="AZ507:AZ510"/>
    <mergeCell ref="BA507:BA510"/>
    <mergeCell ref="BB507:BB510"/>
    <mergeCell ref="AY511:AY514"/>
    <mergeCell ref="AZ511:AZ514"/>
    <mergeCell ref="BA511:BA514"/>
    <mergeCell ref="BB511:BB514"/>
    <mergeCell ref="AY496:AY499"/>
    <mergeCell ref="AZ496:AZ499"/>
    <mergeCell ref="AY530:AY533"/>
    <mergeCell ref="AZ530:AZ533"/>
    <mergeCell ref="BA530:BA533"/>
    <mergeCell ref="BB530:BB533"/>
    <mergeCell ref="AY537:AY540"/>
    <mergeCell ref="AZ537:AZ540"/>
    <mergeCell ref="AY567:AY570"/>
    <mergeCell ref="AZ567:AZ570"/>
    <mergeCell ref="BA567:BA570"/>
    <mergeCell ref="BB567:BB570"/>
    <mergeCell ref="AY571:AY574"/>
    <mergeCell ref="AZ571:AZ574"/>
    <mergeCell ref="BA571:BA574"/>
    <mergeCell ref="BB571:BB574"/>
    <mergeCell ref="AY556:AY559"/>
    <mergeCell ref="AZ556:AZ559"/>
    <mergeCell ref="BA556:BA559"/>
    <mergeCell ref="BB556:BB559"/>
    <mergeCell ref="AY560:AY563"/>
    <mergeCell ref="AZ560:AZ563"/>
    <mergeCell ref="BA560:BA563"/>
    <mergeCell ref="BB560:BB563"/>
    <mergeCell ref="AY545:AY548"/>
    <mergeCell ref="AZ545:AZ548"/>
    <mergeCell ref="BA545:BA548"/>
    <mergeCell ref="BB545:BB548"/>
    <mergeCell ref="AY552:AY555"/>
    <mergeCell ref="AZ552:AZ555"/>
    <mergeCell ref="BA552:BA555"/>
    <mergeCell ref="BB552:BB555"/>
    <mergeCell ref="BA537:BA540"/>
    <mergeCell ref="BB537:BB540"/>
    <mergeCell ref="BA612:BA615"/>
    <mergeCell ref="BB612:BB615"/>
    <mergeCell ref="AY597:AY600"/>
    <mergeCell ref="AZ597:AZ600"/>
    <mergeCell ref="BA597:BA600"/>
    <mergeCell ref="BB597:BB600"/>
    <mergeCell ref="AY601:AY604"/>
    <mergeCell ref="AZ601:AZ604"/>
    <mergeCell ref="BA601:BA604"/>
    <mergeCell ref="BB601:BB604"/>
    <mergeCell ref="BA586:BA589"/>
    <mergeCell ref="BB586:BB589"/>
    <mergeCell ref="AY590:AY593"/>
    <mergeCell ref="AZ590:AZ593"/>
    <mergeCell ref="BA590:BA593"/>
    <mergeCell ref="BB590:BB593"/>
    <mergeCell ref="AY627:AY630"/>
    <mergeCell ref="AZ627:AZ630"/>
    <mergeCell ref="BA627:BA630"/>
    <mergeCell ref="BB627:BB630"/>
    <mergeCell ref="BA650:BA653"/>
    <mergeCell ref="BB650:BB653"/>
    <mergeCell ref="BA635:BA638"/>
    <mergeCell ref="BB635:BB638"/>
    <mergeCell ref="AY642:AY645"/>
    <mergeCell ref="AZ642:AZ645"/>
    <mergeCell ref="BA642:BA645"/>
    <mergeCell ref="BB642:BB645"/>
    <mergeCell ref="AY676:AY679"/>
    <mergeCell ref="AZ676:AZ679"/>
    <mergeCell ref="BA676:BA679"/>
    <mergeCell ref="BB676:BB679"/>
    <mergeCell ref="AY582:AY585"/>
    <mergeCell ref="AZ582:AZ585"/>
    <mergeCell ref="BA582:BA585"/>
    <mergeCell ref="BB582:BB585"/>
    <mergeCell ref="AY586:AY589"/>
    <mergeCell ref="AZ586:AZ589"/>
    <mergeCell ref="AY616:AY619"/>
    <mergeCell ref="AZ616:AZ619"/>
    <mergeCell ref="BA616:BA619"/>
    <mergeCell ref="BB616:BB619"/>
    <mergeCell ref="AY620:AY623"/>
    <mergeCell ref="AZ620:AZ623"/>
    <mergeCell ref="BA620:BA623"/>
    <mergeCell ref="BB620:BB623"/>
    <mergeCell ref="AY605:AY608"/>
    <mergeCell ref="AZ605:AZ608"/>
    <mergeCell ref="BA605:BA608"/>
    <mergeCell ref="BB605:BB608"/>
    <mergeCell ref="AY612:AY615"/>
    <mergeCell ref="AZ612:AZ615"/>
    <mergeCell ref="AY725:AY728"/>
    <mergeCell ref="AZ725:AZ728"/>
    <mergeCell ref="BA725:BA728"/>
    <mergeCell ref="BB725:BB728"/>
    <mergeCell ref="AY631:AY634"/>
    <mergeCell ref="AZ631:AZ634"/>
    <mergeCell ref="BA631:BA634"/>
    <mergeCell ref="BB631:BB634"/>
    <mergeCell ref="AY635:AY638"/>
    <mergeCell ref="AZ635:AZ638"/>
    <mergeCell ref="AY665:AY668"/>
    <mergeCell ref="AZ665:AZ668"/>
    <mergeCell ref="BA665:BA668"/>
    <mergeCell ref="BB665:BB668"/>
    <mergeCell ref="AY672:AY675"/>
    <mergeCell ref="AZ672:AZ675"/>
    <mergeCell ref="BA672:BA675"/>
    <mergeCell ref="BB672:BB675"/>
    <mergeCell ref="AY657:AY660"/>
    <mergeCell ref="AZ657:AZ660"/>
    <mergeCell ref="BA657:BA660"/>
    <mergeCell ref="BB657:BB660"/>
    <mergeCell ref="AY661:AY664"/>
    <mergeCell ref="AZ661:AZ664"/>
    <mergeCell ref="BA661:BA664"/>
    <mergeCell ref="BB661:BB664"/>
    <mergeCell ref="AY646:AY649"/>
    <mergeCell ref="AZ646:AZ649"/>
    <mergeCell ref="BA646:BA649"/>
    <mergeCell ref="BB646:BB649"/>
    <mergeCell ref="AY650:AY653"/>
    <mergeCell ref="AZ650:AZ653"/>
    <mergeCell ref="BA706:BA709"/>
    <mergeCell ref="BB706:BB709"/>
    <mergeCell ref="AY710:AY713"/>
    <mergeCell ref="AZ710:AZ713"/>
    <mergeCell ref="BA710:BA713"/>
    <mergeCell ref="BB710:BB713"/>
    <mergeCell ref="AY695:AY698"/>
    <mergeCell ref="AZ695:AZ698"/>
    <mergeCell ref="BA695:BA698"/>
    <mergeCell ref="BB695:BB698"/>
    <mergeCell ref="AY702:AY705"/>
    <mergeCell ref="AZ702:AZ705"/>
    <mergeCell ref="BA702:BA705"/>
    <mergeCell ref="BB702:BB705"/>
    <mergeCell ref="BA687:BA690"/>
    <mergeCell ref="BB687:BB690"/>
    <mergeCell ref="AY691:AY694"/>
    <mergeCell ref="AZ691:AZ694"/>
    <mergeCell ref="BA691:BA694"/>
    <mergeCell ref="BB691:BB694"/>
    <mergeCell ref="BA747:BA750"/>
    <mergeCell ref="BB747:BB750"/>
    <mergeCell ref="AY751:AY754"/>
    <mergeCell ref="AZ751:AZ754"/>
    <mergeCell ref="BA751:BA754"/>
    <mergeCell ref="BB751:BB754"/>
    <mergeCell ref="BA736:BA739"/>
    <mergeCell ref="BB736:BB739"/>
    <mergeCell ref="AY740:AY743"/>
    <mergeCell ref="AZ740:AZ743"/>
    <mergeCell ref="BA740:BA743"/>
    <mergeCell ref="BB740:BB743"/>
    <mergeCell ref="AY777:AY780"/>
    <mergeCell ref="AZ777:AZ780"/>
    <mergeCell ref="BA777:BA780"/>
    <mergeCell ref="BB777:BB780"/>
    <mergeCell ref="AY680:AY683"/>
    <mergeCell ref="AZ680:AZ683"/>
    <mergeCell ref="BA680:BA683"/>
    <mergeCell ref="BB680:BB683"/>
    <mergeCell ref="AY687:AY690"/>
    <mergeCell ref="AZ687:AZ690"/>
    <mergeCell ref="AY717:AY720"/>
    <mergeCell ref="AZ717:AZ720"/>
    <mergeCell ref="BA717:BA720"/>
    <mergeCell ref="BB717:BB720"/>
    <mergeCell ref="AY721:AY724"/>
    <mergeCell ref="AZ721:AZ724"/>
    <mergeCell ref="BA721:BA724"/>
    <mergeCell ref="BB721:BB724"/>
    <mergeCell ref="AY706:AY709"/>
    <mergeCell ref="AZ706:AZ709"/>
    <mergeCell ref="AY792:AY795"/>
    <mergeCell ref="AZ792:AZ795"/>
    <mergeCell ref="BA792:BA795"/>
    <mergeCell ref="BB792:BB795"/>
    <mergeCell ref="AY826:AY829"/>
    <mergeCell ref="AZ826:AZ829"/>
    <mergeCell ref="BA826:BA829"/>
    <mergeCell ref="BB826:BB829"/>
    <mergeCell ref="AY732:AY735"/>
    <mergeCell ref="AZ732:AZ735"/>
    <mergeCell ref="BA732:BA735"/>
    <mergeCell ref="BB732:BB735"/>
    <mergeCell ref="AY736:AY739"/>
    <mergeCell ref="AZ736:AZ739"/>
    <mergeCell ref="AY766:AY769"/>
    <mergeCell ref="AZ766:AZ769"/>
    <mergeCell ref="BA766:BA769"/>
    <mergeCell ref="BB766:BB769"/>
    <mergeCell ref="AY770:AY773"/>
    <mergeCell ref="AZ770:AZ773"/>
    <mergeCell ref="BA770:BA773"/>
    <mergeCell ref="BB770:BB773"/>
    <mergeCell ref="AY755:AY758"/>
    <mergeCell ref="AZ755:AZ758"/>
    <mergeCell ref="BA755:BA758"/>
    <mergeCell ref="BB755:BB758"/>
    <mergeCell ref="AY762:AY765"/>
    <mergeCell ref="AZ762:AZ765"/>
    <mergeCell ref="BA762:BA765"/>
    <mergeCell ref="BB762:BB765"/>
    <mergeCell ref="AY747:AY750"/>
    <mergeCell ref="AZ747:AZ750"/>
    <mergeCell ref="AY781:AY784"/>
    <mergeCell ref="AZ781:AZ784"/>
    <mergeCell ref="BA781:BA784"/>
    <mergeCell ref="BB781:BB784"/>
    <mergeCell ref="AY785:AY788"/>
    <mergeCell ref="AZ785:AZ788"/>
    <mergeCell ref="AY815:AY818"/>
    <mergeCell ref="AZ815:AZ818"/>
    <mergeCell ref="BA815:BA818"/>
    <mergeCell ref="BB815:BB818"/>
    <mergeCell ref="AY822:AY825"/>
    <mergeCell ref="AZ822:AZ825"/>
    <mergeCell ref="BA822:BA825"/>
    <mergeCell ref="BB822:BB825"/>
    <mergeCell ref="AY807:AY810"/>
    <mergeCell ref="AZ807:AZ810"/>
    <mergeCell ref="BA807:BA810"/>
    <mergeCell ref="BB807:BB810"/>
    <mergeCell ref="AY811:AY814"/>
    <mergeCell ref="AZ811:AZ814"/>
    <mergeCell ref="BA811:BA814"/>
    <mergeCell ref="BB811:BB814"/>
    <mergeCell ref="AY796:AY799"/>
    <mergeCell ref="AZ796:AZ799"/>
    <mergeCell ref="BA796:BA799"/>
    <mergeCell ref="BB796:BB799"/>
    <mergeCell ref="AY800:AY803"/>
    <mergeCell ref="AZ800:AZ803"/>
    <mergeCell ref="BA800:BA803"/>
    <mergeCell ref="BB800:BB803"/>
    <mergeCell ref="BA785:BA788"/>
    <mergeCell ref="BB785:BB788"/>
    <mergeCell ref="BA860:BA863"/>
    <mergeCell ref="BB860:BB863"/>
    <mergeCell ref="AY845:AY848"/>
    <mergeCell ref="AZ845:AZ848"/>
    <mergeCell ref="BA845:BA848"/>
    <mergeCell ref="BB845:BB848"/>
    <mergeCell ref="AY852:AY855"/>
    <mergeCell ref="AZ852:AZ855"/>
    <mergeCell ref="BA852:BA855"/>
    <mergeCell ref="BB852:BB855"/>
    <mergeCell ref="BA837:BA840"/>
    <mergeCell ref="BB837:BB840"/>
    <mergeCell ref="AY841:AY844"/>
    <mergeCell ref="AZ841:AZ844"/>
    <mergeCell ref="BA841:BA844"/>
    <mergeCell ref="BB841:BB844"/>
    <mergeCell ref="AY875:AY878"/>
    <mergeCell ref="AZ875:AZ878"/>
    <mergeCell ref="BA875:BA878"/>
    <mergeCell ref="BB875:BB878"/>
    <mergeCell ref="BA901:BA904"/>
    <mergeCell ref="BB901:BB904"/>
    <mergeCell ref="BA886:BA889"/>
    <mergeCell ref="BB886:BB889"/>
    <mergeCell ref="AY890:AY893"/>
    <mergeCell ref="AZ890:AZ893"/>
    <mergeCell ref="BA890:BA893"/>
    <mergeCell ref="BB890:BB893"/>
    <mergeCell ref="AY927:AY930"/>
    <mergeCell ref="AZ927:AZ930"/>
    <mergeCell ref="BA927:BA930"/>
    <mergeCell ref="BB927:BB930"/>
    <mergeCell ref="AY830:AY833"/>
    <mergeCell ref="AZ830:AZ833"/>
    <mergeCell ref="BA830:BA833"/>
    <mergeCell ref="BB830:BB833"/>
    <mergeCell ref="AY837:AY840"/>
    <mergeCell ref="AZ837:AZ840"/>
    <mergeCell ref="AY867:AY870"/>
    <mergeCell ref="AZ867:AZ870"/>
    <mergeCell ref="BA867:BA870"/>
    <mergeCell ref="BB867:BB870"/>
    <mergeCell ref="AY871:AY874"/>
    <mergeCell ref="AZ871:AZ874"/>
    <mergeCell ref="BA871:BA874"/>
    <mergeCell ref="BB871:BB874"/>
    <mergeCell ref="AY856:AY859"/>
    <mergeCell ref="AZ856:AZ859"/>
    <mergeCell ref="BA856:BA859"/>
    <mergeCell ref="BB856:BB859"/>
    <mergeCell ref="AY860:AY863"/>
    <mergeCell ref="AZ860:AZ863"/>
    <mergeCell ref="AY965:AY968"/>
    <mergeCell ref="AZ965:AZ968"/>
    <mergeCell ref="BA965:BA968"/>
    <mergeCell ref="BB965:BB968"/>
    <mergeCell ref="AY882:AY885"/>
    <mergeCell ref="AZ882:AZ885"/>
    <mergeCell ref="BA882:BA885"/>
    <mergeCell ref="BB882:BB885"/>
    <mergeCell ref="AY886:AY889"/>
    <mergeCell ref="AZ886:AZ889"/>
    <mergeCell ref="AY916:AY919"/>
    <mergeCell ref="AZ916:AZ919"/>
    <mergeCell ref="BA916:BA919"/>
    <mergeCell ref="BB916:BB919"/>
    <mergeCell ref="AY920:AY923"/>
    <mergeCell ref="AZ920:AZ923"/>
    <mergeCell ref="BA920:BA923"/>
    <mergeCell ref="BB920:BB923"/>
    <mergeCell ref="AY905:AY908"/>
    <mergeCell ref="AZ905:AZ908"/>
    <mergeCell ref="BA905:BA908"/>
    <mergeCell ref="BB905:BB908"/>
    <mergeCell ref="AY912:AY915"/>
    <mergeCell ref="AZ912:AZ915"/>
    <mergeCell ref="BA912:BA915"/>
    <mergeCell ref="BB912:BB915"/>
    <mergeCell ref="AY897:AY900"/>
    <mergeCell ref="AZ897:AZ900"/>
    <mergeCell ref="BA897:BA900"/>
    <mergeCell ref="BB897:BB900"/>
    <mergeCell ref="AY901:AY904"/>
    <mergeCell ref="AZ901:AZ904"/>
    <mergeCell ref="AY931:AY934"/>
    <mergeCell ref="AZ931:AZ934"/>
    <mergeCell ref="BA931:BA934"/>
    <mergeCell ref="BB931:BB934"/>
    <mergeCell ref="AY935:AY938"/>
    <mergeCell ref="AZ935:AZ938"/>
    <mergeCell ref="AY957:AY960"/>
    <mergeCell ref="AZ957:AZ960"/>
    <mergeCell ref="BA957:BA960"/>
    <mergeCell ref="BB957:BB960"/>
    <mergeCell ref="AY961:AY964"/>
    <mergeCell ref="AZ961:AZ964"/>
    <mergeCell ref="BA961:BA964"/>
    <mergeCell ref="BB961:BB964"/>
    <mergeCell ref="AY946:AY949"/>
    <mergeCell ref="AZ946:AZ949"/>
    <mergeCell ref="BA946:BA949"/>
    <mergeCell ref="BB946:BB949"/>
    <mergeCell ref="AY950:AY953"/>
    <mergeCell ref="AZ950:AZ953"/>
    <mergeCell ref="BA950:BA953"/>
    <mergeCell ref="BB950:BB953"/>
    <mergeCell ref="BA935:BA938"/>
    <mergeCell ref="BB935:BB938"/>
    <mergeCell ref="AY942:AY945"/>
    <mergeCell ref="AZ942:AZ945"/>
    <mergeCell ref="BA942:BA945"/>
    <mergeCell ref="BB942:BB945"/>
  </mergeCells>
  <conditionalFormatting sqref="L9:AA968">
    <cfRule type="beginsWith" dxfId="129" priority="1" operator="beginsWith" text="Fruit">
      <formula>LEFT(L9,LEN("Fruit"))="Fruit"</formula>
    </cfRule>
    <cfRule type="beginsWith" dxfId="128" priority="2" operator="beginsWith" text="F">
      <formula>LEFT(L9,LEN("F"))="F"</formula>
    </cfRule>
  </conditionalFormatting>
  <printOptions verticalCentered="1"/>
  <pageMargins left="0" right="0.1" top="0.25" bottom="0.25" header="0" footer="0.17"/>
  <pageSetup paperSize="17" scale="50" fitToHeight="32" orientation="landscape" r:id="rId1"/>
  <headerFooter alignWithMargins="0">
    <oddFooter>&amp;R&amp;Z&amp;F    page &amp;P &amp; of &amp;N</oddFooter>
  </headerFooter>
  <rowBreaks count="31" manualBreakCount="31">
    <brk id="38" max="30" man="1"/>
    <brk id="68" max="30" man="1"/>
    <brk id="98" max="30" man="1"/>
    <brk id="128" max="30" man="1"/>
    <brk id="158" max="30" man="1"/>
    <brk id="188" max="30" man="1"/>
    <brk id="218" max="30" man="1"/>
    <brk id="248" max="30" man="1"/>
    <brk id="278" max="30" man="1"/>
    <brk id="308" max="30" man="1"/>
    <brk id="338" max="30" man="1"/>
    <brk id="368" max="30" man="1"/>
    <brk id="398" max="30" man="1"/>
    <brk id="428" max="30" man="1"/>
    <brk id="458" max="30" man="1"/>
    <brk id="488" max="30" man="1"/>
    <brk id="518" max="30" man="1"/>
    <brk id="548" max="30" man="1"/>
    <brk id="578" max="30" man="1"/>
    <brk id="608" max="30" man="1"/>
    <brk id="638" max="30" man="1"/>
    <brk id="668" max="30" man="1"/>
    <brk id="698" max="30" man="1"/>
    <brk id="728" max="30" man="1"/>
    <brk id="758" max="30" man="1"/>
    <brk id="788" max="30" man="1"/>
    <brk id="818" max="30" man="1"/>
    <brk id="848" max="30" man="1"/>
    <brk id="878" max="30" man="1"/>
    <brk id="908" max="30" man="1"/>
    <brk id="938" max="30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23041-49E7-460A-81ED-EDE84DF5C966}">
  <dimension ref="A1:U220"/>
  <sheetViews>
    <sheetView zoomScale="85" zoomScaleNormal="85" zoomScaleSheetLayoutView="55" workbookViewId="0">
      <selection activeCell="M9" sqref="M9:U72"/>
    </sheetView>
  </sheetViews>
  <sheetFormatPr defaultRowHeight="15" x14ac:dyDescent="0.2"/>
  <cols>
    <col min="1" max="1" width="6.28515625" style="151" bestFit="1" customWidth="1"/>
    <col min="2" max="2" width="8" style="7" customWidth="1"/>
    <col min="3" max="4" width="0" style="5" hidden="1" customWidth="1"/>
    <col min="5" max="5" width="9.7109375" style="5" bestFit="1" customWidth="1"/>
    <col min="6" max="6" width="6" style="5" customWidth="1"/>
    <col min="7" max="7" width="9.28515625" style="5" bestFit="1" customWidth="1"/>
    <col min="8" max="9" width="9.28515625" style="5" customWidth="1"/>
    <col min="10" max="10" width="10.7109375" style="5" customWidth="1"/>
    <col min="11" max="11" width="28.7109375" style="5" customWidth="1"/>
    <col min="12" max="16384" width="9.140625" style="5"/>
  </cols>
  <sheetData>
    <row r="1" spans="1:21" ht="20.25" x14ac:dyDescent="0.3">
      <c r="A1" s="196">
        <v>2017</v>
      </c>
      <c r="B1" s="196" t="s">
        <v>275</v>
      </c>
      <c r="C1" s="196"/>
      <c r="D1" s="196"/>
      <c r="E1" s="196"/>
      <c r="F1" s="195" t="s">
        <v>274</v>
      </c>
      <c r="G1" s="194"/>
      <c r="H1" s="185" t="s">
        <v>273</v>
      </c>
    </row>
    <row r="2" spans="1:21" ht="15.75" x14ac:dyDescent="0.25">
      <c r="B2" s="193" t="s">
        <v>272</v>
      </c>
      <c r="M2" s="5" t="s">
        <v>307</v>
      </c>
    </row>
    <row r="3" spans="1:21" x14ac:dyDescent="0.2">
      <c r="G3" s="188"/>
      <c r="M3" s="5" t="s">
        <v>306</v>
      </c>
      <c r="N3" s="156">
        <v>9.4</v>
      </c>
      <c r="O3" s="5" t="s">
        <v>305</v>
      </c>
    </row>
    <row r="4" spans="1:21" ht="13.5" thickBot="1" x14ac:dyDescent="0.25">
      <c r="B4" s="188" t="s">
        <v>269</v>
      </c>
      <c r="C4" s="188"/>
      <c r="D4" s="188"/>
      <c r="E4" s="190">
        <v>42969</v>
      </c>
      <c r="F4" s="186"/>
      <c r="H4" s="188" t="s">
        <v>304</v>
      </c>
      <c r="I4" s="190" t="s">
        <v>1705</v>
      </c>
      <c r="J4" s="190"/>
      <c r="K4" s="186"/>
    </row>
    <row r="5" spans="1:21" ht="13.5" thickBot="1" x14ac:dyDescent="0.25">
      <c r="B5" s="188" t="s">
        <v>266</v>
      </c>
      <c r="C5" s="188"/>
      <c r="D5" s="188"/>
      <c r="E5" s="187">
        <v>234</v>
      </c>
      <c r="F5" s="189"/>
      <c r="G5" s="188"/>
      <c r="H5" s="188" t="s">
        <v>302</v>
      </c>
      <c r="I5" s="187" t="s">
        <v>134</v>
      </c>
      <c r="J5" s="187"/>
      <c r="K5" s="187"/>
      <c r="M5" s="5" t="s">
        <v>4</v>
      </c>
      <c r="N5" s="5">
        <v>1</v>
      </c>
    </row>
    <row r="6" spans="1:21" ht="25.15" customHeight="1" thickBot="1" x14ac:dyDescent="0.3">
      <c r="B6" s="134" t="s">
        <v>301</v>
      </c>
      <c r="C6" s="134"/>
      <c r="D6" s="134"/>
      <c r="E6" s="186" t="s">
        <v>543</v>
      </c>
      <c r="F6" s="186"/>
      <c r="G6" s="186"/>
      <c r="H6" s="216" t="s">
        <v>1703</v>
      </c>
      <c r="I6" s="186"/>
      <c r="J6" s="186"/>
      <c r="K6" s="186"/>
    </row>
    <row r="7" spans="1:21" ht="15.6" customHeight="1" thickBot="1" x14ac:dyDescent="0.35">
      <c r="C7" s="185"/>
      <c r="D7" s="185"/>
    </row>
    <row r="8" spans="1:21" ht="57" customHeight="1" thickBot="1" x14ac:dyDescent="0.3">
      <c r="B8" s="184" t="s">
        <v>174</v>
      </c>
      <c r="C8" s="183" t="s">
        <v>299</v>
      </c>
      <c r="D8" s="183" t="s">
        <v>298</v>
      </c>
      <c r="E8" s="183" t="s">
        <v>297</v>
      </c>
      <c r="F8" s="183" t="s">
        <v>296</v>
      </c>
      <c r="G8" s="183" t="s">
        <v>295</v>
      </c>
      <c r="H8" s="182" t="s">
        <v>542</v>
      </c>
      <c r="I8" s="182" t="s">
        <v>541</v>
      </c>
      <c r="J8" s="182" t="s">
        <v>293</v>
      </c>
      <c r="K8" s="181" t="s">
        <v>540</v>
      </c>
      <c r="M8" s="5" t="s">
        <v>19</v>
      </c>
      <c r="N8" s="5" t="s">
        <v>20</v>
      </c>
      <c r="O8" s="5" t="s">
        <v>21</v>
      </c>
      <c r="P8" s="5" t="s">
        <v>22</v>
      </c>
      <c r="Q8" s="5" t="s">
        <v>23</v>
      </c>
      <c r="R8" s="5" t="s">
        <v>24</v>
      </c>
      <c r="S8" s="5" t="s">
        <v>25</v>
      </c>
      <c r="T8" s="5" t="s">
        <v>26</v>
      </c>
      <c r="U8" s="5" t="s">
        <v>27</v>
      </c>
    </row>
    <row r="9" spans="1:21" ht="31.9" customHeight="1" x14ac:dyDescent="0.2">
      <c r="A9" s="153"/>
      <c r="B9" s="178" t="s">
        <v>258</v>
      </c>
      <c r="C9" s="174" t="s">
        <v>277</v>
      </c>
      <c r="D9" s="174"/>
      <c r="E9" s="173">
        <v>58.67</v>
      </c>
      <c r="F9" s="173"/>
      <c r="G9" s="173">
        <v>83.87</v>
      </c>
      <c r="H9" s="172">
        <v>2.08</v>
      </c>
      <c r="I9" s="172">
        <v>88.26</v>
      </c>
      <c r="J9" s="171">
        <v>25.52</v>
      </c>
      <c r="K9" s="170">
        <v>10084.56</v>
      </c>
      <c r="M9" s="5">
        <f t="shared" ref="M9:M40" si="0">E9/$N$5</f>
        <v>58.67</v>
      </c>
      <c r="N9" s="5">
        <f t="shared" ref="N9:N40" si="1">G9/$N$5</f>
        <v>83.87</v>
      </c>
      <c r="O9" s="8">
        <f t="shared" ref="O9:O40" si="2">SUM(E9,G9,H9,I9,J9)/$N$5</f>
        <v>258.40000000000003</v>
      </c>
      <c r="P9" s="156">
        <f t="shared" ref="P9:P40" si="3">(E9/$N$5)/1000*$N$3*10000</f>
        <v>5514.9800000000005</v>
      </c>
      <c r="Q9" s="156">
        <f t="shared" ref="Q9:Q40" si="4">(G9/$N$5)/1000*$N$3*10000</f>
        <v>7883.7800000000007</v>
      </c>
      <c r="R9" s="156">
        <f t="shared" ref="R9:R40" si="5">(J9/$N$5)/1000*$N$3*10000</f>
        <v>2398.88</v>
      </c>
      <c r="S9" s="156">
        <f t="shared" ref="S9:S40" si="6">((H9+I9+J9)/$N$5)/1000*$N$3*10000</f>
        <v>10890.840000000002</v>
      </c>
      <c r="T9" s="156">
        <f t="shared" ref="T9:T40" si="7">SUM(P9,Q9,S9)</f>
        <v>24289.600000000006</v>
      </c>
      <c r="U9" s="155">
        <f t="shared" ref="U9:U40" si="8">(K9/$N$5)/(100*100)*$N$3</f>
        <v>9.4794864000000008</v>
      </c>
    </row>
    <row r="10" spans="1:21" ht="31.9" customHeight="1" x14ac:dyDescent="0.2">
      <c r="A10" s="153"/>
      <c r="B10" s="177" t="s">
        <v>254</v>
      </c>
      <c r="C10" s="167" t="s">
        <v>280</v>
      </c>
      <c r="D10" s="167"/>
      <c r="E10" s="166">
        <v>29.51</v>
      </c>
      <c r="F10" s="166"/>
      <c r="G10" s="166">
        <v>38.93</v>
      </c>
      <c r="H10" s="165">
        <v>0.88</v>
      </c>
      <c r="I10" s="165">
        <v>30.05</v>
      </c>
      <c r="J10" s="164"/>
      <c r="K10" s="163">
        <v>5938.48</v>
      </c>
      <c r="M10" s="5">
        <f t="shared" si="0"/>
        <v>29.51</v>
      </c>
      <c r="N10" s="5">
        <f t="shared" si="1"/>
        <v>38.93</v>
      </c>
      <c r="O10" s="8">
        <f t="shared" si="2"/>
        <v>99.36999999999999</v>
      </c>
      <c r="P10" s="156">
        <f t="shared" si="3"/>
        <v>2773.9400000000005</v>
      </c>
      <c r="Q10" s="156">
        <f t="shared" si="4"/>
        <v>3659.42</v>
      </c>
      <c r="R10" s="156">
        <f t="shared" si="5"/>
        <v>0</v>
      </c>
      <c r="S10" s="156">
        <f t="shared" si="6"/>
        <v>2907.42</v>
      </c>
      <c r="T10" s="156">
        <f t="shared" si="7"/>
        <v>9340.7800000000007</v>
      </c>
      <c r="U10" s="155">
        <f t="shared" si="8"/>
        <v>5.5821711999999994</v>
      </c>
    </row>
    <row r="11" spans="1:21" ht="31.9" customHeight="1" x14ac:dyDescent="0.2">
      <c r="A11" s="153"/>
      <c r="B11" s="177" t="s">
        <v>253</v>
      </c>
      <c r="C11" s="167" t="s">
        <v>288</v>
      </c>
      <c r="D11" s="167"/>
      <c r="E11" s="166">
        <v>17.78</v>
      </c>
      <c r="F11" s="166"/>
      <c r="G11" s="166">
        <v>25.33</v>
      </c>
      <c r="H11" s="165">
        <v>0.99</v>
      </c>
      <c r="I11" s="165">
        <v>2.62</v>
      </c>
      <c r="J11" s="164">
        <v>9.8800000000000008</v>
      </c>
      <c r="K11" s="163">
        <v>3340.23</v>
      </c>
      <c r="M11" s="5">
        <f t="shared" si="0"/>
        <v>17.78</v>
      </c>
      <c r="N11" s="5">
        <f t="shared" si="1"/>
        <v>25.33</v>
      </c>
      <c r="O11" s="8">
        <f t="shared" si="2"/>
        <v>56.6</v>
      </c>
      <c r="P11" s="156">
        <f t="shared" si="3"/>
        <v>1671.32</v>
      </c>
      <c r="Q11" s="156">
        <f t="shared" si="4"/>
        <v>2381.02</v>
      </c>
      <c r="R11" s="156">
        <f t="shared" si="5"/>
        <v>928.72000000000025</v>
      </c>
      <c r="S11" s="156">
        <f t="shared" si="6"/>
        <v>1268.0600000000004</v>
      </c>
      <c r="T11" s="156">
        <f t="shared" si="7"/>
        <v>5320.4000000000005</v>
      </c>
      <c r="U11" s="155">
        <f t="shared" si="8"/>
        <v>3.1398162000000003</v>
      </c>
    </row>
    <row r="12" spans="1:21" ht="31.9" customHeight="1" thickBot="1" x14ac:dyDescent="0.25">
      <c r="A12" s="153"/>
      <c r="B12" s="176" t="s">
        <v>252</v>
      </c>
      <c r="C12" s="161" t="s">
        <v>282</v>
      </c>
      <c r="D12" s="161"/>
      <c r="E12" s="160">
        <v>16.86</v>
      </c>
      <c r="F12" s="160"/>
      <c r="G12" s="160">
        <v>18.57</v>
      </c>
      <c r="H12" s="159">
        <v>0.4</v>
      </c>
      <c r="I12" s="159">
        <v>24.05</v>
      </c>
      <c r="J12" s="158">
        <v>2.79</v>
      </c>
      <c r="K12" s="157">
        <v>2272.6799999999998</v>
      </c>
      <c r="M12" s="5">
        <f t="shared" si="0"/>
        <v>16.86</v>
      </c>
      <c r="N12" s="5">
        <f t="shared" si="1"/>
        <v>18.57</v>
      </c>
      <c r="O12" s="8">
        <f t="shared" si="2"/>
        <v>62.669999999999995</v>
      </c>
      <c r="P12" s="156">
        <f t="shared" si="3"/>
        <v>1584.8400000000001</v>
      </c>
      <c r="Q12" s="156">
        <f t="shared" si="4"/>
        <v>1745.58</v>
      </c>
      <c r="R12" s="156">
        <f t="shared" si="5"/>
        <v>262.26</v>
      </c>
      <c r="S12" s="156">
        <f t="shared" si="6"/>
        <v>2560.56</v>
      </c>
      <c r="T12" s="156">
        <f t="shared" si="7"/>
        <v>5890.98</v>
      </c>
      <c r="U12" s="155">
        <f t="shared" si="8"/>
        <v>2.1363192</v>
      </c>
    </row>
    <row r="13" spans="1:21" ht="31.9" customHeight="1" x14ac:dyDescent="0.2">
      <c r="A13" s="153"/>
      <c r="B13" s="175" t="s">
        <v>251</v>
      </c>
      <c r="C13" s="174" t="s">
        <v>279</v>
      </c>
      <c r="D13" s="174"/>
      <c r="E13" s="173">
        <v>13.7</v>
      </c>
      <c r="F13" s="173"/>
      <c r="G13" s="173">
        <v>19.079999999999998</v>
      </c>
      <c r="H13" s="172">
        <v>0.21</v>
      </c>
      <c r="I13" s="172">
        <v>16.89</v>
      </c>
      <c r="J13" s="171"/>
      <c r="K13" s="170">
        <v>2567.8000000000002</v>
      </c>
      <c r="M13" s="5">
        <f t="shared" si="0"/>
        <v>13.7</v>
      </c>
      <c r="N13" s="5">
        <f t="shared" si="1"/>
        <v>19.079999999999998</v>
      </c>
      <c r="O13" s="8">
        <f t="shared" si="2"/>
        <v>49.88</v>
      </c>
      <c r="P13" s="156">
        <f t="shared" si="3"/>
        <v>1287.8</v>
      </c>
      <c r="Q13" s="156">
        <f t="shared" si="4"/>
        <v>1793.5200000000002</v>
      </c>
      <c r="R13" s="156">
        <f t="shared" si="5"/>
        <v>0</v>
      </c>
      <c r="S13" s="156">
        <f t="shared" si="6"/>
        <v>1607.4000000000003</v>
      </c>
      <c r="T13" s="156">
        <f t="shared" si="7"/>
        <v>4688.72</v>
      </c>
      <c r="U13" s="155">
        <f t="shared" si="8"/>
        <v>2.413732</v>
      </c>
    </row>
    <row r="14" spans="1:21" ht="31.9" customHeight="1" x14ac:dyDescent="0.2">
      <c r="A14" s="153"/>
      <c r="B14" s="180" t="s">
        <v>250</v>
      </c>
      <c r="C14" s="167" t="s">
        <v>285</v>
      </c>
      <c r="D14" s="167"/>
      <c r="E14" s="166">
        <v>18.8</v>
      </c>
      <c r="F14" s="166"/>
      <c r="G14" s="166">
        <v>28.43</v>
      </c>
      <c r="H14" s="165">
        <v>0.81</v>
      </c>
      <c r="I14" s="165">
        <v>0.43</v>
      </c>
      <c r="J14" s="164">
        <v>6.31</v>
      </c>
      <c r="K14" s="163">
        <v>3934.59</v>
      </c>
      <c r="M14" s="5">
        <f t="shared" si="0"/>
        <v>18.8</v>
      </c>
      <c r="N14" s="5">
        <f t="shared" si="1"/>
        <v>28.43</v>
      </c>
      <c r="O14" s="8">
        <f t="shared" si="2"/>
        <v>54.780000000000008</v>
      </c>
      <c r="P14" s="156">
        <f t="shared" si="3"/>
        <v>1767.2000000000003</v>
      </c>
      <c r="Q14" s="156">
        <f t="shared" si="4"/>
        <v>2672.4200000000005</v>
      </c>
      <c r="R14" s="156">
        <f t="shared" si="5"/>
        <v>593.14</v>
      </c>
      <c r="S14" s="156">
        <f t="shared" si="6"/>
        <v>709.69999999999993</v>
      </c>
      <c r="T14" s="156">
        <f t="shared" si="7"/>
        <v>5149.3200000000006</v>
      </c>
      <c r="U14" s="155">
        <f t="shared" si="8"/>
        <v>3.6985146000000002</v>
      </c>
    </row>
    <row r="15" spans="1:21" ht="31.9" customHeight="1" x14ac:dyDescent="0.2">
      <c r="A15" s="153"/>
      <c r="B15" s="180" t="s">
        <v>249</v>
      </c>
      <c r="C15" s="167" t="s">
        <v>283</v>
      </c>
      <c r="D15" s="167"/>
      <c r="E15" s="166">
        <v>29.79</v>
      </c>
      <c r="F15" s="166"/>
      <c r="G15" s="166">
        <v>51.86</v>
      </c>
      <c r="H15" s="165">
        <v>0.24</v>
      </c>
      <c r="I15" s="165">
        <v>46.21</v>
      </c>
      <c r="J15" s="164">
        <v>1.47</v>
      </c>
      <c r="K15" s="163">
        <v>5033.88</v>
      </c>
      <c r="M15" s="5">
        <f t="shared" si="0"/>
        <v>29.79</v>
      </c>
      <c r="N15" s="5">
        <f t="shared" si="1"/>
        <v>51.86</v>
      </c>
      <c r="O15" s="8">
        <f t="shared" si="2"/>
        <v>129.57</v>
      </c>
      <c r="P15" s="156">
        <f t="shared" si="3"/>
        <v>2800.2599999999998</v>
      </c>
      <c r="Q15" s="156">
        <f t="shared" si="4"/>
        <v>4874.84</v>
      </c>
      <c r="R15" s="156">
        <f t="shared" si="5"/>
        <v>138.18</v>
      </c>
      <c r="S15" s="156">
        <f t="shared" si="6"/>
        <v>4504.4800000000005</v>
      </c>
      <c r="T15" s="156">
        <f t="shared" si="7"/>
        <v>12179.580000000002</v>
      </c>
      <c r="U15" s="155">
        <f t="shared" si="8"/>
        <v>4.7318472000000007</v>
      </c>
    </row>
    <row r="16" spans="1:21" ht="31.9" customHeight="1" thickBot="1" x14ac:dyDescent="0.25">
      <c r="A16" s="153"/>
      <c r="B16" s="179" t="s">
        <v>248</v>
      </c>
      <c r="C16" s="161" t="s">
        <v>278</v>
      </c>
      <c r="D16" s="161"/>
      <c r="E16" s="160">
        <v>37.85</v>
      </c>
      <c r="F16" s="160"/>
      <c r="G16" s="160">
        <v>54.1</v>
      </c>
      <c r="H16" s="159">
        <v>1.1100000000000001</v>
      </c>
      <c r="I16" s="159">
        <v>23.38</v>
      </c>
      <c r="J16" s="158">
        <v>23.76</v>
      </c>
      <c r="K16" s="157">
        <v>7528.04</v>
      </c>
      <c r="M16" s="5">
        <f t="shared" si="0"/>
        <v>37.85</v>
      </c>
      <c r="N16" s="5">
        <f t="shared" si="1"/>
        <v>54.1</v>
      </c>
      <c r="O16" s="8">
        <f t="shared" si="2"/>
        <v>140.19999999999999</v>
      </c>
      <c r="P16" s="156">
        <f t="shared" si="3"/>
        <v>3557.9000000000005</v>
      </c>
      <c r="Q16" s="156">
        <f t="shared" si="4"/>
        <v>5085.3999999999996</v>
      </c>
      <c r="R16" s="156">
        <f t="shared" si="5"/>
        <v>2233.44</v>
      </c>
      <c r="S16" s="156">
        <f t="shared" si="6"/>
        <v>4535.5</v>
      </c>
      <c r="T16" s="156">
        <f t="shared" si="7"/>
        <v>13178.8</v>
      </c>
      <c r="U16" s="155">
        <f t="shared" si="8"/>
        <v>7.0763576000000006</v>
      </c>
    </row>
    <row r="17" spans="1:21" ht="31.9" customHeight="1" x14ac:dyDescent="0.2">
      <c r="A17" s="153"/>
      <c r="B17" s="178" t="s">
        <v>247</v>
      </c>
      <c r="C17" s="174" t="s">
        <v>286</v>
      </c>
      <c r="D17" s="174"/>
      <c r="E17" s="173">
        <v>47.56</v>
      </c>
      <c r="F17" s="173"/>
      <c r="G17" s="173">
        <v>83.32</v>
      </c>
      <c r="H17" s="172">
        <v>1.35</v>
      </c>
      <c r="I17" s="172">
        <v>47.1</v>
      </c>
      <c r="J17" s="171">
        <v>21.46</v>
      </c>
      <c r="K17" s="170">
        <v>8961.16</v>
      </c>
      <c r="M17" s="5">
        <f t="shared" si="0"/>
        <v>47.56</v>
      </c>
      <c r="N17" s="5">
        <f t="shared" si="1"/>
        <v>83.32</v>
      </c>
      <c r="O17" s="8">
        <f t="shared" si="2"/>
        <v>200.79</v>
      </c>
      <c r="P17" s="156">
        <f t="shared" si="3"/>
        <v>4470.6400000000003</v>
      </c>
      <c r="Q17" s="156">
        <f t="shared" si="4"/>
        <v>7832.079999999999</v>
      </c>
      <c r="R17" s="156">
        <f t="shared" si="5"/>
        <v>2017.2400000000002</v>
      </c>
      <c r="S17" s="156">
        <f t="shared" si="6"/>
        <v>6571.54</v>
      </c>
      <c r="T17" s="156">
        <f t="shared" si="7"/>
        <v>18874.259999999998</v>
      </c>
      <c r="U17" s="155">
        <f t="shared" si="8"/>
        <v>8.4234904000000004</v>
      </c>
    </row>
    <row r="18" spans="1:21" ht="31.9" customHeight="1" x14ac:dyDescent="0.2">
      <c r="A18" s="153"/>
      <c r="B18" s="177" t="s">
        <v>246</v>
      </c>
      <c r="C18" s="167" t="s">
        <v>287</v>
      </c>
      <c r="D18" s="167"/>
      <c r="E18" s="166">
        <v>27.01</v>
      </c>
      <c r="F18" s="166"/>
      <c r="G18" s="166">
        <v>31.29</v>
      </c>
      <c r="H18" s="165">
        <v>0.88</v>
      </c>
      <c r="I18" s="165">
        <v>38.33</v>
      </c>
      <c r="J18" s="164">
        <v>3.6</v>
      </c>
      <c r="K18" s="163">
        <v>4371.33</v>
      </c>
      <c r="M18" s="5">
        <f t="shared" si="0"/>
        <v>27.01</v>
      </c>
      <c r="N18" s="5">
        <f t="shared" si="1"/>
        <v>31.29</v>
      </c>
      <c r="O18" s="8">
        <f t="shared" si="2"/>
        <v>101.10999999999999</v>
      </c>
      <c r="P18" s="156">
        <f t="shared" si="3"/>
        <v>2538.94</v>
      </c>
      <c r="Q18" s="156">
        <f t="shared" si="4"/>
        <v>2941.2599999999998</v>
      </c>
      <c r="R18" s="156">
        <f t="shared" si="5"/>
        <v>338.40000000000003</v>
      </c>
      <c r="S18" s="156">
        <f t="shared" si="6"/>
        <v>4024.1400000000003</v>
      </c>
      <c r="T18" s="156">
        <f t="shared" si="7"/>
        <v>9504.34</v>
      </c>
      <c r="U18" s="155">
        <f t="shared" si="8"/>
        <v>4.1090502000000004</v>
      </c>
    </row>
    <row r="19" spans="1:21" ht="31.9" customHeight="1" x14ac:dyDescent="0.2">
      <c r="A19" s="153"/>
      <c r="B19" s="177" t="s">
        <v>245</v>
      </c>
      <c r="C19" s="167" t="s">
        <v>289</v>
      </c>
      <c r="D19" s="167"/>
      <c r="E19" s="166">
        <v>13.89</v>
      </c>
      <c r="F19" s="166"/>
      <c r="G19" s="166">
        <v>13.36</v>
      </c>
      <c r="H19" s="165">
        <v>0.93</v>
      </c>
      <c r="I19" s="165">
        <v>8.83</v>
      </c>
      <c r="J19" s="164">
        <v>3.33</v>
      </c>
      <c r="K19" s="163">
        <v>2121.8000000000002</v>
      </c>
      <c r="M19" s="5">
        <f t="shared" si="0"/>
        <v>13.89</v>
      </c>
      <c r="N19" s="5">
        <f t="shared" si="1"/>
        <v>13.36</v>
      </c>
      <c r="O19" s="8">
        <f t="shared" si="2"/>
        <v>40.339999999999996</v>
      </c>
      <c r="P19" s="156">
        <f t="shared" si="3"/>
        <v>1305.6600000000001</v>
      </c>
      <c r="Q19" s="156">
        <f t="shared" si="4"/>
        <v>1255.8399999999999</v>
      </c>
      <c r="R19" s="156">
        <f t="shared" si="5"/>
        <v>313.02000000000004</v>
      </c>
      <c r="S19" s="156">
        <f t="shared" si="6"/>
        <v>1230.46</v>
      </c>
      <c r="T19" s="156">
        <f t="shared" si="7"/>
        <v>3791.96</v>
      </c>
      <c r="U19" s="155">
        <f t="shared" si="8"/>
        <v>1.9944920000000002</v>
      </c>
    </row>
    <row r="20" spans="1:21" ht="31.9" customHeight="1" thickBot="1" x14ac:dyDescent="0.25">
      <c r="A20" s="153"/>
      <c r="B20" s="176" t="s">
        <v>244</v>
      </c>
      <c r="C20" s="161" t="s">
        <v>281</v>
      </c>
      <c r="D20" s="161"/>
      <c r="E20" s="160">
        <v>27.48</v>
      </c>
      <c r="F20" s="160"/>
      <c r="G20" s="160">
        <v>50.51</v>
      </c>
      <c r="H20" s="159">
        <v>0.22</v>
      </c>
      <c r="I20" s="159">
        <v>27.89</v>
      </c>
      <c r="J20" s="158">
        <v>9.5299999999999994</v>
      </c>
      <c r="K20" s="157">
        <v>4845.24</v>
      </c>
      <c r="M20" s="5">
        <f t="shared" si="0"/>
        <v>27.48</v>
      </c>
      <c r="N20" s="5">
        <f t="shared" si="1"/>
        <v>50.51</v>
      </c>
      <c r="O20" s="8">
        <f t="shared" si="2"/>
        <v>115.63</v>
      </c>
      <c r="P20" s="156">
        <f t="shared" si="3"/>
        <v>2583.1200000000003</v>
      </c>
      <c r="Q20" s="156">
        <f t="shared" si="4"/>
        <v>4747.9399999999996</v>
      </c>
      <c r="R20" s="156">
        <f t="shared" si="5"/>
        <v>895.81999999999994</v>
      </c>
      <c r="S20" s="156">
        <f t="shared" si="6"/>
        <v>3538.1600000000003</v>
      </c>
      <c r="T20" s="156">
        <f t="shared" si="7"/>
        <v>10869.22</v>
      </c>
      <c r="U20" s="155">
        <f t="shared" si="8"/>
        <v>4.5545255999999998</v>
      </c>
    </row>
    <row r="21" spans="1:21" ht="31.9" customHeight="1" x14ac:dyDescent="0.2">
      <c r="A21" s="153"/>
      <c r="B21" s="175" t="s">
        <v>243</v>
      </c>
      <c r="C21" s="174" t="s">
        <v>290</v>
      </c>
      <c r="D21" s="174"/>
      <c r="E21" s="173">
        <v>15.77</v>
      </c>
      <c r="F21" s="173"/>
      <c r="G21" s="173">
        <v>17.489999999999998</v>
      </c>
      <c r="H21" s="172"/>
      <c r="I21" s="172">
        <v>28.35</v>
      </c>
      <c r="J21" s="171">
        <v>6.87</v>
      </c>
      <c r="K21" s="170">
        <v>2800.29</v>
      </c>
      <c r="M21" s="5">
        <f t="shared" si="0"/>
        <v>15.77</v>
      </c>
      <c r="N21" s="5">
        <f t="shared" si="1"/>
        <v>17.489999999999998</v>
      </c>
      <c r="O21" s="8">
        <f t="shared" si="2"/>
        <v>68.48</v>
      </c>
      <c r="P21" s="156">
        <f t="shared" si="3"/>
        <v>1482.38</v>
      </c>
      <c r="Q21" s="156">
        <f t="shared" si="4"/>
        <v>1644.06</v>
      </c>
      <c r="R21" s="156">
        <f t="shared" si="5"/>
        <v>645.78000000000009</v>
      </c>
      <c r="S21" s="156">
        <f t="shared" si="6"/>
        <v>3310.6800000000003</v>
      </c>
      <c r="T21" s="156">
        <f t="shared" si="7"/>
        <v>6437.1200000000008</v>
      </c>
      <c r="U21" s="155">
        <f t="shared" si="8"/>
        <v>2.6322725999999999</v>
      </c>
    </row>
    <row r="22" spans="1:21" ht="31.9" customHeight="1" x14ac:dyDescent="0.2">
      <c r="A22" s="153"/>
      <c r="B22" s="169" t="s">
        <v>240</v>
      </c>
      <c r="C22" s="167" t="s">
        <v>284</v>
      </c>
      <c r="D22" s="167"/>
      <c r="E22" s="166">
        <v>44.51</v>
      </c>
      <c r="F22" s="166"/>
      <c r="G22" s="166">
        <v>62.82</v>
      </c>
      <c r="H22" s="165">
        <v>0.32</v>
      </c>
      <c r="I22" s="165">
        <v>74.55</v>
      </c>
      <c r="J22" s="164">
        <v>11.86</v>
      </c>
      <c r="K22" s="163">
        <v>7046.52</v>
      </c>
      <c r="M22" s="5">
        <f t="shared" si="0"/>
        <v>44.51</v>
      </c>
      <c r="N22" s="5">
        <f t="shared" si="1"/>
        <v>62.82</v>
      </c>
      <c r="O22" s="8">
        <f t="shared" si="2"/>
        <v>194.06</v>
      </c>
      <c r="P22" s="156">
        <f t="shared" si="3"/>
        <v>4183.9400000000005</v>
      </c>
      <c r="Q22" s="156">
        <f t="shared" si="4"/>
        <v>5905.08</v>
      </c>
      <c r="R22" s="156">
        <f t="shared" si="5"/>
        <v>1114.8399999999999</v>
      </c>
      <c r="S22" s="156">
        <f t="shared" si="6"/>
        <v>8152.619999999999</v>
      </c>
      <c r="T22" s="156">
        <f t="shared" si="7"/>
        <v>18241.64</v>
      </c>
      <c r="U22" s="155">
        <f t="shared" si="8"/>
        <v>6.6237288000000012</v>
      </c>
    </row>
    <row r="23" spans="1:21" ht="31.9" customHeight="1" x14ac:dyDescent="0.2">
      <c r="A23" s="153"/>
      <c r="B23" s="168" t="s">
        <v>239</v>
      </c>
      <c r="C23" s="167" t="s">
        <v>276</v>
      </c>
      <c r="D23" s="167"/>
      <c r="E23" s="166">
        <v>39.1</v>
      </c>
      <c r="F23" s="166"/>
      <c r="G23" s="166">
        <v>64.67</v>
      </c>
      <c r="H23" s="165">
        <v>0.26</v>
      </c>
      <c r="I23" s="165">
        <v>57.84</v>
      </c>
      <c r="J23" s="164">
        <v>17.489999999999998</v>
      </c>
      <c r="K23" s="163">
        <v>7660.36</v>
      </c>
      <c r="M23" s="5">
        <f t="shared" si="0"/>
        <v>39.1</v>
      </c>
      <c r="N23" s="5">
        <f t="shared" si="1"/>
        <v>64.67</v>
      </c>
      <c r="O23" s="8">
        <f t="shared" si="2"/>
        <v>179.36</v>
      </c>
      <c r="P23" s="156">
        <f t="shared" si="3"/>
        <v>3675.4000000000005</v>
      </c>
      <c r="Q23" s="156">
        <f t="shared" si="4"/>
        <v>6078.9800000000005</v>
      </c>
      <c r="R23" s="156">
        <f t="shared" si="5"/>
        <v>1644.06</v>
      </c>
      <c r="S23" s="156">
        <f t="shared" si="6"/>
        <v>7105.4600000000009</v>
      </c>
      <c r="T23" s="156">
        <f t="shared" si="7"/>
        <v>16859.840000000004</v>
      </c>
      <c r="U23" s="155">
        <f t="shared" si="8"/>
        <v>7.2007383999999997</v>
      </c>
    </row>
    <row r="24" spans="1:21" ht="31.9" customHeight="1" thickBot="1" x14ac:dyDescent="0.25">
      <c r="A24" s="153"/>
      <c r="B24" s="162" t="s">
        <v>238</v>
      </c>
      <c r="C24" s="161" t="s">
        <v>291</v>
      </c>
      <c r="D24" s="161"/>
      <c r="E24" s="160">
        <v>34.51</v>
      </c>
      <c r="F24" s="160"/>
      <c r="G24" s="160">
        <v>63.53</v>
      </c>
      <c r="H24" s="159">
        <v>1.3</v>
      </c>
      <c r="I24" s="159">
        <v>39.82</v>
      </c>
      <c r="J24" s="158"/>
      <c r="K24" s="157">
        <v>6146.24</v>
      </c>
      <c r="M24" s="5">
        <f t="shared" si="0"/>
        <v>34.51</v>
      </c>
      <c r="N24" s="5">
        <f t="shared" si="1"/>
        <v>63.53</v>
      </c>
      <c r="O24" s="8">
        <f t="shared" si="2"/>
        <v>139.16</v>
      </c>
      <c r="P24" s="156">
        <f t="shared" si="3"/>
        <v>3243.94</v>
      </c>
      <c r="Q24" s="156">
        <f t="shared" si="4"/>
        <v>5971.8200000000006</v>
      </c>
      <c r="R24" s="156">
        <f t="shared" si="5"/>
        <v>0</v>
      </c>
      <c r="S24" s="156">
        <f t="shared" si="6"/>
        <v>3865.2799999999997</v>
      </c>
      <c r="T24" s="156">
        <f t="shared" si="7"/>
        <v>13081.04</v>
      </c>
      <c r="U24" s="155">
        <f t="shared" si="8"/>
        <v>5.7774655999999993</v>
      </c>
    </row>
    <row r="25" spans="1:21" ht="31.9" customHeight="1" x14ac:dyDescent="0.2">
      <c r="A25" s="153"/>
      <c r="B25" s="178" t="s">
        <v>237</v>
      </c>
      <c r="C25" s="174" t="s">
        <v>276</v>
      </c>
      <c r="D25" s="174"/>
      <c r="E25" s="173">
        <v>53.31</v>
      </c>
      <c r="F25" s="173"/>
      <c r="G25" s="173">
        <v>53.31</v>
      </c>
      <c r="H25" s="172">
        <v>0.25</v>
      </c>
      <c r="I25" s="172">
        <v>29.05</v>
      </c>
      <c r="J25" s="171">
        <v>26.43</v>
      </c>
      <c r="K25" s="170">
        <v>5428.8</v>
      </c>
      <c r="M25" s="5">
        <f t="shared" si="0"/>
        <v>53.31</v>
      </c>
      <c r="N25" s="5">
        <f t="shared" si="1"/>
        <v>53.31</v>
      </c>
      <c r="O25" s="8">
        <f t="shared" si="2"/>
        <v>162.35000000000002</v>
      </c>
      <c r="P25" s="156">
        <f t="shared" si="3"/>
        <v>5011.1400000000003</v>
      </c>
      <c r="Q25" s="156">
        <f t="shared" si="4"/>
        <v>5011.1400000000003</v>
      </c>
      <c r="R25" s="156">
        <f t="shared" si="5"/>
        <v>2484.42</v>
      </c>
      <c r="S25" s="156">
        <f t="shared" si="6"/>
        <v>5238.6200000000008</v>
      </c>
      <c r="T25" s="156">
        <f t="shared" si="7"/>
        <v>15260.900000000001</v>
      </c>
      <c r="U25" s="155">
        <f t="shared" si="8"/>
        <v>5.1030720000000001</v>
      </c>
    </row>
    <row r="26" spans="1:21" ht="31.9" customHeight="1" x14ac:dyDescent="0.2">
      <c r="A26" s="153"/>
      <c r="B26" s="177" t="s">
        <v>236</v>
      </c>
      <c r="C26" s="167" t="s">
        <v>283</v>
      </c>
      <c r="D26" s="167"/>
      <c r="E26" s="166">
        <v>62.57</v>
      </c>
      <c r="F26" s="166"/>
      <c r="G26" s="166">
        <v>62.57</v>
      </c>
      <c r="H26" s="165">
        <v>0.56999999999999995</v>
      </c>
      <c r="I26" s="165">
        <v>37.909999999999997</v>
      </c>
      <c r="J26" s="164">
        <v>8.8800000000000008</v>
      </c>
      <c r="K26" s="163">
        <v>6904.86</v>
      </c>
      <c r="M26" s="5">
        <f t="shared" si="0"/>
        <v>62.57</v>
      </c>
      <c r="N26" s="5">
        <f t="shared" si="1"/>
        <v>62.57</v>
      </c>
      <c r="O26" s="8">
        <f t="shared" si="2"/>
        <v>172.5</v>
      </c>
      <c r="P26" s="156">
        <f t="shared" si="3"/>
        <v>5881.5800000000008</v>
      </c>
      <c r="Q26" s="156">
        <f t="shared" si="4"/>
        <v>5881.5800000000008</v>
      </c>
      <c r="R26" s="156">
        <f t="shared" si="5"/>
        <v>834.72</v>
      </c>
      <c r="S26" s="156">
        <f t="shared" si="6"/>
        <v>4451.84</v>
      </c>
      <c r="T26" s="156">
        <f t="shared" si="7"/>
        <v>16215.000000000002</v>
      </c>
      <c r="U26" s="155">
        <f t="shared" si="8"/>
        <v>6.4905683999999999</v>
      </c>
    </row>
    <row r="27" spans="1:21" ht="31.9" customHeight="1" x14ac:dyDescent="0.2">
      <c r="A27" s="153"/>
      <c r="B27" s="177" t="s">
        <v>235</v>
      </c>
      <c r="C27" s="167" t="s">
        <v>286</v>
      </c>
      <c r="D27" s="167"/>
      <c r="E27" s="166">
        <v>31.12</v>
      </c>
      <c r="F27" s="166"/>
      <c r="G27" s="166">
        <v>31.12</v>
      </c>
      <c r="H27" s="165">
        <v>0.3</v>
      </c>
      <c r="I27" s="165">
        <v>19.989999999999998</v>
      </c>
      <c r="J27" s="164"/>
      <c r="K27" s="163">
        <v>2911.23</v>
      </c>
      <c r="M27" s="5">
        <f t="shared" si="0"/>
        <v>31.12</v>
      </c>
      <c r="N27" s="5">
        <f t="shared" si="1"/>
        <v>31.12</v>
      </c>
      <c r="O27" s="8">
        <f t="shared" si="2"/>
        <v>82.53</v>
      </c>
      <c r="P27" s="156">
        <f t="shared" si="3"/>
        <v>2925.28</v>
      </c>
      <c r="Q27" s="156">
        <f t="shared" si="4"/>
        <v>2925.28</v>
      </c>
      <c r="R27" s="156">
        <f t="shared" si="5"/>
        <v>0</v>
      </c>
      <c r="S27" s="156">
        <f t="shared" si="6"/>
        <v>1907.26</v>
      </c>
      <c r="T27" s="156">
        <f t="shared" si="7"/>
        <v>7757.8200000000006</v>
      </c>
      <c r="U27" s="155">
        <f t="shared" si="8"/>
        <v>2.7365562000000003</v>
      </c>
    </row>
    <row r="28" spans="1:21" ht="31.9" customHeight="1" thickBot="1" x14ac:dyDescent="0.25">
      <c r="A28" s="153"/>
      <c r="B28" s="176" t="s">
        <v>234</v>
      </c>
      <c r="C28" s="161" t="s">
        <v>287</v>
      </c>
      <c r="D28" s="161"/>
      <c r="E28" s="160">
        <v>14.76</v>
      </c>
      <c r="F28" s="160"/>
      <c r="G28" s="160">
        <v>14.76</v>
      </c>
      <c r="H28" s="159">
        <v>0.63</v>
      </c>
      <c r="I28" s="159">
        <v>14.38</v>
      </c>
      <c r="J28" s="158">
        <v>4.13</v>
      </c>
      <c r="K28" s="157">
        <v>2145</v>
      </c>
      <c r="M28" s="5">
        <f t="shared" si="0"/>
        <v>14.76</v>
      </c>
      <c r="N28" s="5">
        <f t="shared" si="1"/>
        <v>14.76</v>
      </c>
      <c r="O28" s="8">
        <f t="shared" si="2"/>
        <v>48.660000000000004</v>
      </c>
      <c r="P28" s="156">
        <f t="shared" si="3"/>
        <v>1387.44</v>
      </c>
      <c r="Q28" s="156">
        <f t="shared" si="4"/>
        <v>1387.44</v>
      </c>
      <c r="R28" s="156">
        <f t="shared" si="5"/>
        <v>388.22</v>
      </c>
      <c r="S28" s="156">
        <f t="shared" si="6"/>
        <v>1799.1600000000003</v>
      </c>
      <c r="T28" s="156">
        <f t="shared" si="7"/>
        <v>4574.0400000000009</v>
      </c>
      <c r="U28" s="155">
        <f t="shared" si="8"/>
        <v>2.0163000000000002</v>
      </c>
    </row>
    <row r="29" spans="1:21" ht="31.9" customHeight="1" x14ac:dyDescent="0.2">
      <c r="A29" s="153"/>
      <c r="B29" s="175" t="s">
        <v>233</v>
      </c>
      <c r="C29" s="174" t="s">
        <v>288</v>
      </c>
      <c r="D29" s="174"/>
      <c r="E29" s="173">
        <v>27.67</v>
      </c>
      <c r="F29" s="173"/>
      <c r="G29" s="173">
        <v>27.67</v>
      </c>
      <c r="H29" s="172">
        <v>0.54</v>
      </c>
      <c r="I29" s="172">
        <v>36.94</v>
      </c>
      <c r="J29" s="171">
        <v>22.27</v>
      </c>
      <c r="K29" s="170">
        <v>3781.6</v>
      </c>
      <c r="M29" s="5">
        <f t="shared" si="0"/>
        <v>27.67</v>
      </c>
      <c r="N29" s="5">
        <f t="shared" si="1"/>
        <v>27.67</v>
      </c>
      <c r="O29" s="8">
        <f t="shared" si="2"/>
        <v>115.08999999999999</v>
      </c>
      <c r="P29" s="156">
        <f t="shared" si="3"/>
        <v>2600.98</v>
      </c>
      <c r="Q29" s="156">
        <f t="shared" si="4"/>
        <v>2600.98</v>
      </c>
      <c r="R29" s="156">
        <f t="shared" si="5"/>
        <v>2093.38</v>
      </c>
      <c r="S29" s="156">
        <f t="shared" si="6"/>
        <v>5616.5</v>
      </c>
      <c r="T29" s="156">
        <f t="shared" si="7"/>
        <v>10818.46</v>
      </c>
      <c r="U29" s="155">
        <f t="shared" si="8"/>
        <v>3.5547040000000001</v>
      </c>
    </row>
    <row r="30" spans="1:21" ht="31.9" customHeight="1" x14ac:dyDescent="0.2">
      <c r="A30" s="153"/>
      <c r="B30" s="180" t="s">
        <v>232</v>
      </c>
      <c r="C30" s="167" t="s">
        <v>282</v>
      </c>
      <c r="D30" s="167"/>
      <c r="E30" s="166">
        <v>37.770000000000003</v>
      </c>
      <c r="F30" s="166"/>
      <c r="G30" s="166">
        <v>37.770000000000003</v>
      </c>
      <c r="H30" s="165">
        <v>0.14000000000000001</v>
      </c>
      <c r="I30" s="165">
        <v>43.88</v>
      </c>
      <c r="J30" s="164">
        <v>6.67</v>
      </c>
      <c r="K30" s="163">
        <v>4389.2700000000004</v>
      </c>
      <c r="M30" s="5">
        <f t="shared" si="0"/>
        <v>37.770000000000003</v>
      </c>
      <c r="N30" s="5">
        <f t="shared" si="1"/>
        <v>37.770000000000003</v>
      </c>
      <c r="O30" s="8">
        <f t="shared" si="2"/>
        <v>126.23</v>
      </c>
      <c r="P30" s="156">
        <f t="shared" si="3"/>
        <v>3550.3800000000006</v>
      </c>
      <c r="Q30" s="156">
        <f t="shared" si="4"/>
        <v>3550.3800000000006</v>
      </c>
      <c r="R30" s="156">
        <f t="shared" si="5"/>
        <v>626.98</v>
      </c>
      <c r="S30" s="156">
        <f t="shared" si="6"/>
        <v>4764.8600000000006</v>
      </c>
      <c r="T30" s="156">
        <f t="shared" si="7"/>
        <v>11865.620000000003</v>
      </c>
      <c r="U30" s="155">
        <f t="shared" si="8"/>
        <v>4.1259138000000011</v>
      </c>
    </row>
    <row r="31" spans="1:21" ht="31.9" customHeight="1" x14ac:dyDescent="0.2">
      <c r="A31" s="153"/>
      <c r="B31" s="180" t="s">
        <v>231</v>
      </c>
      <c r="C31" s="167" t="s">
        <v>285</v>
      </c>
      <c r="D31" s="167"/>
      <c r="E31" s="166">
        <v>60.25</v>
      </c>
      <c r="F31" s="166"/>
      <c r="G31" s="166">
        <v>60.25</v>
      </c>
      <c r="H31" s="165">
        <v>1.65</v>
      </c>
      <c r="I31" s="165">
        <v>18.059999999999999</v>
      </c>
      <c r="J31" s="164">
        <v>23.1</v>
      </c>
      <c r="K31" s="163">
        <v>7751.61</v>
      </c>
      <c r="M31" s="5">
        <f t="shared" si="0"/>
        <v>60.25</v>
      </c>
      <c r="N31" s="5">
        <f t="shared" si="1"/>
        <v>60.25</v>
      </c>
      <c r="O31" s="8">
        <f t="shared" si="2"/>
        <v>163.31</v>
      </c>
      <c r="P31" s="156">
        <f t="shared" si="3"/>
        <v>5663.5</v>
      </c>
      <c r="Q31" s="156">
        <f t="shared" si="4"/>
        <v>5663.5</v>
      </c>
      <c r="R31" s="156">
        <f t="shared" si="5"/>
        <v>2171.4</v>
      </c>
      <c r="S31" s="156">
        <f t="shared" si="6"/>
        <v>4024.1400000000003</v>
      </c>
      <c r="T31" s="156">
        <f t="shared" si="7"/>
        <v>15351.14</v>
      </c>
      <c r="U31" s="155">
        <f t="shared" si="8"/>
        <v>7.2865134000000005</v>
      </c>
    </row>
    <row r="32" spans="1:21" ht="31.9" customHeight="1" thickBot="1" x14ac:dyDescent="0.25">
      <c r="A32" s="153"/>
      <c r="B32" s="179" t="s">
        <v>230</v>
      </c>
      <c r="C32" s="161" t="s">
        <v>289</v>
      </c>
      <c r="D32" s="161"/>
      <c r="E32" s="160">
        <v>67.17</v>
      </c>
      <c r="F32" s="160"/>
      <c r="G32" s="160">
        <v>67.17</v>
      </c>
      <c r="H32" s="159">
        <v>1.55</v>
      </c>
      <c r="I32" s="159">
        <v>15.57</v>
      </c>
      <c r="J32" s="158">
        <v>14.93</v>
      </c>
      <c r="K32" s="157">
        <v>8460.8799999999992</v>
      </c>
      <c r="M32" s="5">
        <f t="shared" si="0"/>
        <v>67.17</v>
      </c>
      <c r="N32" s="5">
        <f t="shared" si="1"/>
        <v>67.17</v>
      </c>
      <c r="O32" s="8">
        <f t="shared" si="2"/>
        <v>166.39000000000001</v>
      </c>
      <c r="P32" s="156">
        <f t="shared" si="3"/>
        <v>6313.9800000000014</v>
      </c>
      <c r="Q32" s="156">
        <f t="shared" si="4"/>
        <v>6313.9800000000014</v>
      </c>
      <c r="R32" s="156">
        <f t="shared" si="5"/>
        <v>1403.4200000000003</v>
      </c>
      <c r="S32" s="156">
        <f t="shared" si="6"/>
        <v>3012.7</v>
      </c>
      <c r="T32" s="156">
        <f t="shared" si="7"/>
        <v>15640.660000000003</v>
      </c>
      <c r="U32" s="155">
        <f t="shared" si="8"/>
        <v>7.9532271999999997</v>
      </c>
    </row>
    <row r="33" spans="1:21" ht="31.9" customHeight="1" x14ac:dyDescent="0.2">
      <c r="A33" s="153"/>
      <c r="B33" s="178" t="s">
        <v>229</v>
      </c>
      <c r="C33" s="174" t="s">
        <v>281</v>
      </c>
      <c r="D33" s="174"/>
      <c r="E33" s="173">
        <v>47.7</v>
      </c>
      <c r="F33" s="173"/>
      <c r="G33" s="173">
        <v>47.7</v>
      </c>
      <c r="H33" s="172">
        <v>0.35</v>
      </c>
      <c r="I33" s="172">
        <v>23.67</v>
      </c>
      <c r="J33" s="171">
        <v>20.29</v>
      </c>
      <c r="K33" s="170">
        <v>5508.18</v>
      </c>
      <c r="M33" s="5">
        <f t="shared" si="0"/>
        <v>47.7</v>
      </c>
      <c r="N33" s="5">
        <f t="shared" si="1"/>
        <v>47.7</v>
      </c>
      <c r="O33" s="8">
        <f t="shared" si="2"/>
        <v>139.71</v>
      </c>
      <c r="P33" s="156">
        <f t="shared" si="3"/>
        <v>4483.8</v>
      </c>
      <c r="Q33" s="156">
        <f t="shared" si="4"/>
        <v>4483.8</v>
      </c>
      <c r="R33" s="156">
        <f t="shared" si="5"/>
        <v>1907.26</v>
      </c>
      <c r="S33" s="156">
        <f t="shared" si="6"/>
        <v>4165.1400000000003</v>
      </c>
      <c r="T33" s="156">
        <f t="shared" si="7"/>
        <v>13132.740000000002</v>
      </c>
      <c r="U33" s="155">
        <f t="shared" si="8"/>
        <v>5.1776892000000005</v>
      </c>
    </row>
    <row r="34" spans="1:21" ht="31.9" customHeight="1" x14ac:dyDescent="0.2">
      <c r="A34" s="153"/>
      <c r="B34" s="177" t="s">
        <v>228</v>
      </c>
      <c r="C34" s="167" t="s">
        <v>284</v>
      </c>
      <c r="D34" s="167"/>
      <c r="E34" s="166">
        <v>61.81</v>
      </c>
      <c r="F34" s="166"/>
      <c r="G34" s="166">
        <v>61.81</v>
      </c>
      <c r="H34" s="165">
        <v>0.56999999999999995</v>
      </c>
      <c r="I34" s="165">
        <v>59.99</v>
      </c>
      <c r="J34" s="164">
        <v>15.19</v>
      </c>
      <c r="K34" s="163">
        <v>5929.32</v>
      </c>
      <c r="M34" s="5">
        <f t="shared" si="0"/>
        <v>61.81</v>
      </c>
      <c r="N34" s="5">
        <f t="shared" si="1"/>
        <v>61.81</v>
      </c>
      <c r="O34" s="8">
        <f t="shared" si="2"/>
        <v>199.37</v>
      </c>
      <c r="P34" s="156">
        <f t="shared" si="3"/>
        <v>5810.14</v>
      </c>
      <c r="Q34" s="156">
        <f t="shared" si="4"/>
        <v>5810.14</v>
      </c>
      <c r="R34" s="156">
        <f t="shared" si="5"/>
        <v>1427.86</v>
      </c>
      <c r="S34" s="156">
        <f t="shared" si="6"/>
        <v>7120.5</v>
      </c>
      <c r="T34" s="156">
        <f t="shared" si="7"/>
        <v>18740.78</v>
      </c>
      <c r="U34" s="155">
        <f t="shared" si="8"/>
        <v>5.5735608000000001</v>
      </c>
    </row>
    <row r="35" spans="1:21" ht="31.9" customHeight="1" x14ac:dyDescent="0.2">
      <c r="A35" s="153"/>
      <c r="B35" s="177" t="s">
        <v>227</v>
      </c>
      <c r="C35" s="167" t="s">
        <v>279</v>
      </c>
      <c r="D35" s="167"/>
      <c r="E35" s="166">
        <v>88.57</v>
      </c>
      <c r="F35" s="166"/>
      <c r="G35" s="166">
        <v>88.57</v>
      </c>
      <c r="H35" s="165">
        <v>1.21</v>
      </c>
      <c r="I35" s="165">
        <v>40.520000000000003</v>
      </c>
      <c r="J35" s="164"/>
      <c r="K35" s="163">
        <v>8798.5</v>
      </c>
      <c r="M35" s="5">
        <f t="shared" si="0"/>
        <v>88.57</v>
      </c>
      <c r="N35" s="5">
        <f t="shared" si="1"/>
        <v>88.57</v>
      </c>
      <c r="O35" s="8">
        <f t="shared" si="2"/>
        <v>218.87</v>
      </c>
      <c r="P35" s="156">
        <f t="shared" si="3"/>
        <v>8325.58</v>
      </c>
      <c r="Q35" s="156">
        <f t="shared" si="4"/>
        <v>8325.58</v>
      </c>
      <c r="R35" s="156">
        <f t="shared" si="5"/>
        <v>0</v>
      </c>
      <c r="S35" s="156">
        <f t="shared" si="6"/>
        <v>3922.6200000000003</v>
      </c>
      <c r="T35" s="156">
        <f t="shared" si="7"/>
        <v>20573.78</v>
      </c>
      <c r="U35" s="155">
        <f t="shared" si="8"/>
        <v>8.2705900000000003</v>
      </c>
    </row>
    <row r="36" spans="1:21" ht="31.9" customHeight="1" thickBot="1" x14ac:dyDescent="0.25">
      <c r="A36" s="153"/>
      <c r="B36" s="176" t="s">
        <v>226</v>
      </c>
      <c r="C36" s="161" t="s">
        <v>290</v>
      </c>
      <c r="D36" s="161"/>
      <c r="E36" s="160">
        <v>51.9</v>
      </c>
      <c r="F36" s="160"/>
      <c r="G36" s="160">
        <v>51.9</v>
      </c>
      <c r="H36" s="159">
        <v>1.4</v>
      </c>
      <c r="I36" s="159">
        <v>36.86</v>
      </c>
      <c r="J36" s="158">
        <v>3.25</v>
      </c>
      <c r="K36" s="157">
        <v>6656.67</v>
      </c>
      <c r="M36" s="5">
        <f t="shared" si="0"/>
        <v>51.9</v>
      </c>
      <c r="N36" s="5">
        <f t="shared" si="1"/>
        <v>51.9</v>
      </c>
      <c r="O36" s="8">
        <f t="shared" si="2"/>
        <v>145.31</v>
      </c>
      <c r="P36" s="156">
        <f t="shared" si="3"/>
        <v>4878.6000000000004</v>
      </c>
      <c r="Q36" s="156">
        <f t="shared" si="4"/>
        <v>4878.6000000000004</v>
      </c>
      <c r="R36" s="156">
        <f t="shared" si="5"/>
        <v>305.5</v>
      </c>
      <c r="S36" s="156">
        <f t="shared" si="6"/>
        <v>3901.94</v>
      </c>
      <c r="T36" s="156">
        <f t="shared" si="7"/>
        <v>13659.140000000001</v>
      </c>
      <c r="U36" s="155">
        <f t="shared" si="8"/>
        <v>6.2572698000000004</v>
      </c>
    </row>
    <row r="37" spans="1:21" ht="31.9" customHeight="1" x14ac:dyDescent="0.2">
      <c r="A37" s="153"/>
      <c r="B37" s="175" t="s">
        <v>225</v>
      </c>
      <c r="C37" s="174" t="s">
        <v>277</v>
      </c>
      <c r="D37" s="174"/>
      <c r="E37" s="173">
        <v>98.35</v>
      </c>
      <c r="F37" s="173"/>
      <c r="G37" s="173">
        <v>98.35</v>
      </c>
      <c r="H37" s="172">
        <v>3.67</v>
      </c>
      <c r="I37" s="172">
        <v>38.58</v>
      </c>
      <c r="J37" s="171">
        <v>26.86</v>
      </c>
      <c r="K37" s="170">
        <v>10773.84</v>
      </c>
      <c r="M37" s="5">
        <f t="shared" si="0"/>
        <v>98.35</v>
      </c>
      <c r="N37" s="5">
        <f t="shared" si="1"/>
        <v>98.35</v>
      </c>
      <c r="O37" s="8">
        <f t="shared" si="2"/>
        <v>265.81</v>
      </c>
      <c r="P37" s="156">
        <f t="shared" si="3"/>
        <v>9244.9</v>
      </c>
      <c r="Q37" s="156">
        <f t="shared" si="4"/>
        <v>9244.9</v>
      </c>
      <c r="R37" s="156">
        <f t="shared" si="5"/>
        <v>2524.8399999999997</v>
      </c>
      <c r="S37" s="156">
        <f t="shared" si="6"/>
        <v>6496.34</v>
      </c>
      <c r="T37" s="156">
        <f t="shared" si="7"/>
        <v>24986.14</v>
      </c>
      <c r="U37" s="155">
        <f t="shared" si="8"/>
        <v>10.127409600000002</v>
      </c>
    </row>
    <row r="38" spans="1:21" ht="31.9" customHeight="1" x14ac:dyDescent="0.2">
      <c r="A38" s="153"/>
      <c r="B38" s="169" t="s">
        <v>224</v>
      </c>
      <c r="C38" s="167" t="s">
        <v>278</v>
      </c>
      <c r="D38" s="167"/>
      <c r="E38" s="166">
        <v>68.83</v>
      </c>
      <c r="F38" s="166"/>
      <c r="G38" s="166">
        <v>68.83</v>
      </c>
      <c r="H38" s="165">
        <v>0.43</v>
      </c>
      <c r="I38" s="165">
        <v>32.71</v>
      </c>
      <c r="J38" s="164">
        <v>6.82</v>
      </c>
      <c r="K38" s="163">
        <v>7922.4</v>
      </c>
      <c r="M38" s="5">
        <f t="shared" si="0"/>
        <v>68.83</v>
      </c>
      <c r="N38" s="5">
        <f t="shared" si="1"/>
        <v>68.83</v>
      </c>
      <c r="O38" s="8">
        <f t="shared" si="2"/>
        <v>177.62</v>
      </c>
      <c r="P38" s="156">
        <f t="shared" si="3"/>
        <v>6470.02</v>
      </c>
      <c r="Q38" s="156">
        <f t="shared" si="4"/>
        <v>6470.02</v>
      </c>
      <c r="R38" s="156">
        <f t="shared" si="5"/>
        <v>641.08000000000015</v>
      </c>
      <c r="S38" s="156">
        <f t="shared" si="6"/>
        <v>3756.2400000000002</v>
      </c>
      <c r="T38" s="156">
        <f t="shared" si="7"/>
        <v>16696.280000000002</v>
      </c>
      <c r="U38" s="155">
        <f t="shared" si="8"/>
        <v>7.4470559999999999</v>
      </c>
    </row>
    <row r="39" spans="1:21" ht="31.9" customHeight="1" x14ac:dyDescent="0.2">
      <c r="A39" s="153"/>
      <c r="B39" s="168" t="s">
        <v>222</v>
      </c>
      <c r="C39" s="167" t="s">
        <v>280</v>
      </c>
      <c r="D39" s="167"/>
      <c r="E39" s="166">
        <v>105.13</v>
      </c>
      <c r="F39" s="166"/>
      <c r="G39" s="166">
        <v>105.13</v>
      </c>
      <c r="H39" s="165">
        <v>1.9</v>
      </c>
      <c r="I39" s="165">
        <v>5.98</v>
      </c>
      <c r="J39" s="164">
        <v>7.55</v>
      </c>
      <c r="K39" s="163">
        <v>9450.86</v>
      </c>
      <c r="M39" s="5">
        <f t="shared" si="0"/>
        <v>105.13</v>
      </c>
      <c r="N39" s="5">
        <f t="shared" si="1"/>
        <v>105.13</v>
      </c>
      <c r="O39" s="8">
        <f t="shared" si="2"/>
        <v>225.69</v>
      </c>
      <c r="P39" s="156">
        <f t="shared" si="3"/>
        <v>9882.2200000000012</v>
      </c>
      <c r="Q39" s="156">
        <f t="shared" si="4"/>
        <v>9882.2200000000012</v>
      </c>
      <c r="R39" s="156">
        <f t="shared" si="5"/>
        <v>709.69999999999993</v>
      </c>
      <c r="S39" s="156">
        <f t="shared" si="6"/>
        <v>1450.42</v>
      </c>
      <c r="T39" s="156">
        <f t="shared" si="7"/>
        <v>21214.86</v>
      </c>
      <c r="U39" s="155">
        <f t="shared" si="8"/>
        <v>8.8838084000000013</v>
      </c>
    </row>
    <row r="40" spans="1:21" ht="31.9" customHeight="1" thickBot="1" x14ac:dyDescent="0.25">
      <c r="A40" s="153"/>
      <c r="B40" s="162" t="s">
        <v>221</v>
      </c>
      <c r="C40" s="161" t="s">
        <v>291</v>
      </c>
      <c r="D40" s="161"/>
      <c r="E40" s="160">
        <v>22.09</v>
      </c>
      <c r="F40" s="160"/>
      <c r="G40" s="160">
        <v>36.630000000000003</v>
      </c>
      <c r="H40" s="159">
        <v>0.61</v>
      </c>
      <c r="I40" s="159">
        <v>20.54</v>
      </c>
      <c r="J40" s="158">
        <v>3.45</v>
      </c>
      <c r="K40" s="157">
        <v>4016.27</v>
      </c>
      <c r="M40" s="5">
        <f t="shared" si="0"/>
        <v>22.09</v>
      </c>
      <c r="N40" s="5">
        <f t="shared" si="1"/>
        <v>36.630000000000003</v>
      </c>
      <c r="O40" s="8">
        <f t="shared" si="2"/>
        <v>83.320000000000007</v>
      </c>
      <c r="P40" s="156">
        <f t="shared" si="3"/>
        <v>2076.46</v>
      </c>
      <c r="Q40" s="156">
        <f t="shared" si="4"/>
        <v>3443.2200000000003</v>
      </c>
      <c r="R40" s="156">
        <f t="shared" si="5"/>
        <v>324.30000000000007</v>
      </c>
      <c r="S40" s="156">
        <f t="shared" si="6"/>
        <v>2312.3999999999996</v>
      </c>
      <c r="T40" s="156">
        <f t="shared" si="7"/>
        <v>7832.08</v>
      </c>
      <c r="U40" s="155">
        <f t="shared" si="8"/>
        <v>3.7752938</v>
      </c>
    </row>
    <row r="41" spans="1:21" ht="31.9" customHeight="1" x14ac:dyDescent="0.2">
      <c r="A41" s="153"/>
      <c r="B41" s="178" t="s">
        <v>220</v>
      </c>
      <c r="C41" s="174" t="s">
        <v>290</v>
      </c>
      <c r="D41" s="174"/>
      <c r="E41" s="173">
        <v>40.020000000000003</v>
      </c>
      <c r="F41" s="173"/>
      <c r="G41" s="173">
        <v>66.959999999999994</v>
      </c>
      <c r="H41" s="172">
        <v>3.45</v>
      </c>
      <c r="I41" s="172">
        <v>21.74</v>
      </c>
      <c r="J41" s="171">
        <v>4.3600000000000003</v>
      </c>
      <c r="K41" s="170">
        <v>6391.6</v>
      </c>
      <c r="M41" s="5">
        <f t="shared" ref="M41:M72" si="9">E41/$N$5</f>
        <v>40.020000000000003</v>
      </c>
      <c r="N41" s="5">
        <f t="shared" ref="N41:N72" si="10">G41/$N$5</f>
        <v>66.959999999999994</v>
      </c>
      <c r="O41" s="8">
        <f t="shared" ref="O41:O72" si="11">SUM(E41,G41,H41,I41,J41)/$N$5</f>
        <v>136.53</v>
      </c>
      <c r="P41" s="156">
        <f t="shared" ref="P41:P72" si="12">(E41/$N$5)/1000*$N$3*10000</f>
        <v>3761.88</v>
      </c>
      <c r="Q41" s="156">
        <f t="shared" ref="Q41:Q72" si="13">(G41/$N$5)/1000*$N$3*10000</f>
        <v>6294.24</v>
      </c>
      <c r="R41" s="156">
        <f t="shared" ref="R41:R72" si="14">(J41/$N$5)/1000*$N$3*10000</f>
        <v>409.84</v>
      </c>
      <c r="S41" s="156">
        <f t="shared" ref="S41:S72" si="15">((H41+I41+J41)/$N$5)/1000*$N$3*10000</f>
        <v>2777.7</v>
      </c>
      <c r="T41" s="156">
        <f t="shared" ref="T41:T72" si="16">SUM(P41,Q41,S41)</f>
        <v>12833.82</v>
      </c>
      <c r="U41" s="155">
        <f t="shared" ref="U41:U72" si="17">(K41/$N$5)/(100*100)*$N$3</f>
        <v>6.0081040000000012</v>
      </c>
    </row>
    <row r="42" spans="1:21" ht="31.9" customHeight="1" x14ac:dyDescent="0.2">
      <c r="A42" s="153"/>
      <c r="B42" s="177" t="s">
        <v>218</v>
      </c>
      <c r="C42" s="167" t="s">
        <v>279</v>
      </c>
      <c r="D42" s="167"/>
      <c r="E42" s="166">
        <v>30.02</v>
      </c>
      <c r="F42" s="166"/>
      <c r="G42" s="166">
        <v>62.96</v>
      </c>
      <c r="H42" s="165">
        <v>1.5</v>
      </c>
      <c r="I42" s="165">
        <v>7.43</v>
      </c>
      <c r="J42" s="164">
        <v>5.97</v>
      </c>
      <c r="K42" s="163">
        <v>5038.08</v>
      </c>
      <c r="M42" s="5">
        <f t="shared" si="9"/>
        <v>30.02</v>
      </c>
      <c r="N42" s="5">
        <f t="shared" si="10"/>
        <v>62.96</v>
      </c>
      <c r="O42" s="8">
        <f t="shared" si="11"/>
        <v>107.88</v>
      </c>
      <c r="P42" s="156">
        <f t="shared" si="12"/>
        <v>2821.88</v>
      </c>
      <c r="Q42" s="156">
        <f t="shared" si="13"/>
        <v>5918.24</v>
      </c>
      <c r="R42" s="156">
        <f t="shared" si="14"/>
        <v>561.18000000000006</v>
      </c>
      <c r="S42" s="156">
        <f t="shared" si="15"/>
        <v>1400.6</v>
      </c>
      <c r="T42" s="156">
        <f t="shared" si="16"/>
        <v>10140.719999999999</v>
      </c>
      <c r="U42" s="155">
        <f t="shared" si="17"/>
        <v>4.7357952000000001</v>
      </c>
    </row>
    <row r="43" spans="1:21" ht="31.9" customHeight="1" x14ac:dyDescent="0.2">
      <c r="A43" s="153"/>
      <c r="B43" s="177" t="s">
        <v>216</v>
      </c>
      <c r="C43" s="167" t="s">
        <v>284</v>
      </c>
      <c r="D43" s="167"/>
      <c r="E43" s="166">
        <v>27.24</v>
      </c>
      <c r="F43" s="166"/>
      <c r="G43" s="166">
        <v>46.17</v>
      </c>
      <c r="H43" s="165">
        <v>0.32</v>
      </c>
      <c r="I43" s="165">
        <v>30.44</v>
      </c>
      <c r="J43" s="164">
        <v>4.03</v>
      </c>
      <c r="K43" s="163">
        <v>4728.63</v>
      </c>
      <c r="M43" s="5">
        <f t="shared" si="9"/>
        <v>27.24</v>
      </c>
      <c r="N43" s="5">
        <f t="shared" si="10"/>
        <v>46.17</v>
      </c>
      <c r="O43" s="8">
        <f t="shared" si="11"/>
        <v>108.19999999999999</v>
      </c>
      <c r="P43" s="156">
        <f t="shared" si="12"/>
        <v>2560.56</v>
      </c>
      <c r="Q43" s="156">
        <f t="shared" si="13"/>
        <v>4339.9800000000005</v>
      </c>
      <c r="R43" s="156">
        <f t="shared" si="14"/>
        <v>378.82000000000005</v>
      </c>
      <c r="S43" s="156">
        <f t="shared" si="15"/>
        <v>3270.26</v>
      </c>
      <c r="T43" s="156">
        <f t="shared" si="16"/>
        <v>10170.800000000001</v>
      </c>
      <c r="U43" s="155">
        <f t="shared" si="17"/>
        <v>4.4449122000000001</v>
      </c>
    </row>
    <row r="44" spans="1:21" ht="31.9" customHeight="1" thickBot="1" x14ac:dyDescent="0.25">
      <c r="A44" s="153"/>
      <c r="B44" s="176" t="s">
        <v>214</v>
      </c>
      <c r="C44" s="161" t="s">
        <v>283</v>
      </c>
      <c r="D44" s="161"/>
      <c r="E44" s="160">
        <v>25.98</v>
      </c>
      <c r="F44" s="160"/>
      <c r="G44" s="160">
        <v>42.3</v>
      </c>
      <c r="H44" s="159">
        <v>0.55000000000000004</v>
      </c>
      <c r="I44" s="159">
        <v>27.11</v>
      </c>
      <c r="J44" s="158"/>
      <c r="K44" s="157">
        <v>4160.4399999999996</v>
      </c>
      <c r="M44" s="5">
        <f t="shared" si="9"/>
        <v>25.98</v>
      </c>
      <c r="N44" s="5">
        <f t="shared" si="10"/>
        <v>42.3</v>
      </c>
      <c r="O44" s="8">
        <f t="shared" si="11"/>
        <v>95.94</v>
      </c>
      <c r="P44" s="156">
        <f t="shared" si="12"/>
        <v>2442.1200000000003</v>
      </c>
      <c r="Q44" s="156">
        <f t="shared" si="13"/>
        <v>3976.2</v>
      </c>
      <c r="R44" s="156">
        <f t="shared" si="14"/>
        <v>0</v>
      </c>
      <c r="S44" s="156">
        <f t="shared" si="15"/>
        <v>2600.04</v>
      </c>
      <c r="T44" s="156">
        <f t="shared" si="16"/>
        <v>9018.36</v>
      </c>
      <c r="U44" s="155">
        <f t="shared" si="17"/>
        <v>3.9108136</v>
      </c>
    </row>
    <row r="45" spans="1:21" ht="31.9" customHeight="1" x14ac:dyDescent="0.2">
      <c r="A45" s="153"/>
      <c r="B45" s="175" t="s">
        <v>213</v>
      </c>
      <c r="C45" s="174" t="s">
        <v>280</v>
      </c>
      <c r="D45" s="174"/>
      <c r="E45" s="173">
        <v>25.3</v>
      </c>
      <c r="F45" s="173"/>
      <c r="G45" s="173">
        <v>41.65</v>
      </c>
      <c r="H45" s="172">
        <v>0.6</v>
      </c>
      <c r="I45" s="172">
        <v>24.7</v>
      </c>
      <c r="J45" s="171">
        <v>4.08</v>
      </c>
      <c r="K45" s="170">
        <v>4201.1499999999996</v>
      </c>
      <c r="M45" s="5">
        <f t="shared" si="9"/>
        <v>25.3</v>
      </c>
      <c r="N45" s="5">
        <f t="shared" si="10"/>
        <v>41.65</v>
      </c>
      <c r="O45" s="8">
        <f t="shared" si="11"/>
        <v>96.33</v>
      </c>
      <c r="P45" s="156">
        <f t="shared" si="12"/>
        <v>2378.1999999999998</v>
      </c>
      <c r="Q45" s="156">
        <f t="shared" si="13"/>
        <v>3915.1000000000004</v>
      </c>
      <c r="R45" s="156">
        <f t="shared" si="14"/>
        <v>383.52000000000004</v>
      </c>
      <c r="S45" s="156">
        <f t="shared" si="15"/>
        <v>2761.7200000000003</v>
      </c>
      <c r="T45" s="156">
        <f t="shared" si="16"/>
        <v>9055.02</v>
      </c>
      <c r="U45" s="155">
        <f t="shared" si="17"/>
        <v>3.9490809999999996</v>
      </c>
    </row>
    <row r="46" spans="1:21" ht="31.9" customHeight="1" x14ac:dyDescent="0.2">
      <c r="A46" s="153"/>
      <c r="B46" s="180" t="s">
        <v>212</v>
      </c>
      <c r="C46" s="167" t="s">
        <v>287</v>
      </c>
      <c r="D46" s="167"/>
      <c r="E46" s="166">
        <v>33.950000000000003</v>
      </c>
      <c r="F46" s="166"/>
      <c r="G46" s="166">
        <v>46.95</v>
      </c>
      <c r="H46" s="165">
        <v>2.1</v>
      </c>
      <c r="I46" s="165">
        <v>13.98</v>
      </c>
      <c r="J46" s="164">
        <v>17.649999999999999</v>
      </c>
      <c r="K46" s="163">
        <v>5297.51</v>
      </c>
      <c r="M46" s="5">
        <f t="shared" si="9"/>
        <v>33.950000000000003</v>
      </c>
      <c r="N46" s="5">
        <f t="shared" si="10"/>
        <v>46.95</v>
      </c>
      <c r="O46" s="8">
        <f t="shared" si="11"/>
        <v>114.63</v>
      </c>
      <c r="P46" s="156">
        <f t="shared" si="12"/>
        <v>3191.3</v>
      </c>
      <c r="Q46" s="156">
        <f t="shared" si="13"/>
        <v>4413.3</v>
      </c>
      <c r="R46" s="156">
        <f t="shared" si="14"/>
        <v>1659.1</v>
      </c>
      <c r="S46" s="156">
        <f t="shared" si="15"/>
        <v>3170.6200000000008</v>
      </c>
      <c r="T46" s="156">
        <f t="shared" si="16"/>
        <v>10775.220000000001</v>
      </c>
      <c r="U46" s="155">
        <f t="shared" si="17"/>
        <v>4.9796594000000001</v>
      </c>
    </row>
    <row r="47" spans="1:21" ht="31.9" customHeight="1" x14ac:dyDescent="0.2">
      <c r="A47" s="153"/>
      <c r="B47" s="180" t="s">
        <v>211</v>
      </c>
      <c r="C47" s="167" t="s">
        <v>282</v>
      </c>
      <c r="D47" s="167"/>
      <c r="E47" s="166">
        <v>17.32</v>
      </c>
      <c r="F47" s="166"/>
      <c r="G47" s="166">
        <v>19.95</v>
      </c>
      <c r="H47" s="165">
        <v>0.48</v>
      </c>
      <c r="I47" s="165">
        <v>19.190000000000001</v>
      </c>
      <c r="J47" s="164">
        <v>3.89</v>
      </c>
      <c r="K47" s="163">
        <v>2482.63</v>
      </c>
      <c r="M47" s="5">
        <f t="shared" si="9"/>
        <v>17.32</v>
      </c>
      <c r="N47" s="5">
        <f t="shared" si="10"/>
        <v>19.95</v>
      </c>
      <c r="O47" s="8">
        <f t="shared" si="11"/>
        <v>60.83</v>
      </c>
      <c r="P47" s="156">
        <f t="shared" si="12"/>
        <v>1628.0799999999997</v>
      </c>
      <c r="Q47" s="156">
        <f t="shared" si="13"/>
        <v>1875.3</v>
      </c>
      <c r="R47" s="156">
        <f t="shared" si="14"/>
        <v>365.66</v>
      </c>
      <c r="S47" s="156">
        <f t="shared" si="15"/>
        <v>2214.6400000000003</v>
      </c>
      <c r="T47" s="156">
        <f t="shared" si="16"/>
        <v>5718.02</v>
      </c>
      <c r="U47" s="155">
        <f t="shared" si="17"/>
        <v>2.3336722000000001</v>
      </c>
    </row>
    <row r="48" spans="1:21" ht="31.9" customHeight="1" thickBot="1" x14ac:dyDescent="0.25">
      <c r="A48" s="153"/>
      <c r="B48" s="179" t="s">
        <v>210</v>
      </c>
      <c r="C48" s="161" t="s">
        <v>289</v>
      </c>
      <c r="D48" s="161"/>
      <c r="E48" s="160">
        <v>19</v>
      </c>
      <c r="F48" s="160"/>
      <c r="G48" s="160">
        <v>20.149999999999999</v>
      </c>
      <c r="H48" s="159">
        <v>0.56999999999999995</v>
      </c>
      <c r="I48" s="159">
        <v>10.99</v>
      </c>
      <c r="J48" s="158">
        <v>10.28</v>
      </c>
      <c r="K48" s="157">
        <v>2878.61</v>
      </c>
      <c r="M48" s="5">
        <f t="shared" si="9"/>
        <v>19</v>
      </c>
      <c r="N48" s="5">
        <f t="shared" si="10"/>
        <v>20.149999999999999</v>
      </c>
      <c r="O48" s="8">
        <f t="shared" si="11"/>
        <v>60.99</v>
      </c>
      <c r="P48" s="156">
        <f t="shared" si="12"/>
        <v>1786</v>
      </c>
      <c r="Q48" s="156">
        <f t="shared" si="13"/>
        <v>1894.1</v>
      </c>
      <c r="R48" s="156">
        <f t="shared" si="14"/>
        <v>966.31999999999994</v>
      </c>
      <c r="S48" s="156">
        <f t="shared" si="15"/>
        <v>2052.9599999999996</v>
      </c>
      <c r="T48" s="156">
        <f t="shared" si="16"/>
        <v>5733.0599999999995</v>
      </c>
      <c r="U48" s="155">
        <f t="shared" si="17"/>
        <v>2.7058934000000003</v>
      </c>
    </row>
    <row r="49" spans="1:21" ht="31.9" customHeight="1" x14ac:dyDescent="0.2">
      <c r="A49" s="153"/>
      <c r="B49" s="178" t="s">
        <v>207</v>
      </c>
      <c r="C49" s="174" t="s">
        <v>285</v>
      </c>
      <c r="D49" s="174"/>
      <c r="E49" s="173">
        <v>44.58</v>
      </c>
      <c r="F49" s="173"/>
      <c r="G49" s="173">
        <v>56.82</v>
      </c>
      <c r="H49" s="172">
        <v>2.0299999999999998</v>
      </c>
      <c r="I49" s="172">
        <v>6.57</v>
      </c>
      <c r="J49" s="171">
        <v>18.82</v>
      </c>
      <c r="K49" s="170">
        <v>8141.71</v>
      </c>
      <c r="M49" s="5">
        <f t="shared" si="9"/>
        <v>44.58</v>
      </c>
      <c r="N49" s="5">
        <f t="shared" si="10"/>
        <v>56.82</v>
      </c>
      <c r="O49" s="8">
        <f t="shared" si="11"/>
        <v>128.82</v>
      </c>
      <c r="P49" s="156">
        <f t="shared" si="12"/>
        <v>4190.5200000000004</v>
      </c>
      <c r="Q49" s="156">
        <f t="shared" si="13"/>
        <v>5341.08</v>
      </c>
      <c r="R49" s="156">
        <f t="shared" si="14"/>
        <v>1769.0800000000002</v>
      </c>
      <c r="S49" s="156">
        <f t="shared" si="15"/>
        <v>2577.4800000000005</v>
      </c>
      <c r="T49" s="156">
        <f t="shared" si="16"/>
        <v>12109.080000000002</v>
      </c>
      <c r="U49" s="155">
        <f t="shared" si="17"/>
        <v>7.6532074000000003</v>
      </c>
    </row>
    <row r="50" spans="1:21" ht="31.9" customHeight="1" x14ac:dyDescent="0.2">
      <c r="A50" s="153"/>
      <c r="B50" s="177" t="s">
        <v>206</v>
      </c>
      <c r="C50" s="167" t="s">
        <v>277</v>
      </c>
      <c r="D50" s="167"/>
      <c r="E50" s="166">
        <v>47.9</v>
      </c>
      <c r="F50" s="166"/>
      <c r="G50" s="166">
        <v>71.17</v>
      </c>
      <c r="H50" s="165">
        <v>1.86</v>
      </c>
      <c r="I50" s="165">
        <v>33.97</v>
      </c>
      <c r="J50" s="164"/>
      <c r="K50" s="163">
        <v>8546.85</v>
      </c>
      <c r="M50" s="5">
        <f t="shared" si="9"/>
        <v>47.9</v>
      </c>
      <c r="N50" s="5">
        <f t="shared" si="10"/>
        <v>71.17</v>
      </c>
      <c r="O50" s="8">
        <f t="shared" si="11"/>
        <v>154.89999999999998</v>
      </c>
      <c r="P50" s="156">
        <f t="shared" si="12"/>
        <v>4502.6000000000004</v>
      </c>
      <c r="Q50" s="156">
        <f t="shared" si="13"/>
        <v>6689.98</v>
      </c>
      <c r="R50" s="156">
        <f t="shared" si="14"/>
        <v>0</v>
      </c>
      <c r="S50" s="156">
        <f t="shared" si="15"/>
        <v>3368.0200000000004</v>
      </c>
      <c r="T50" s="156">
        <f t="shared" si="16"/>
        <v>14560.6</v>
      </c>
      <c r="U50" s="155">
        <f t="shared" si="17"/>
        <v>8.0340389999999999</v>
      </c>
    </row>
    <row r="51" spans="1:21" ht="31.9" customHeight="1" x14ac:dyDescent="0.2">
      <c r="A51" s="153"/>
      <c r="B51" s="177" t="s">
        <v>205</v>
      </c>
      <c r="C51" s="167" t="s">
        <v>291</v>
      </c>
      <c r="D51" s="167"/>
      <c r="E51" s="166">
        <v>28.5</v>
      </c>
      <c r="F51" s="166"/>
      <c r="G51" s="166">
        <v>45.75</v>
      </c>
      <c r="H51" s="165">
        <v>0.22</v>
      </c>
      <c r="I51" s="165">
        <v>36.57</v>
      </c>
      <c r="J51" s="164">
        <v>21.52</v>
      </c>
      <c r="K51" s="163">
        <v>4888.45</v>
      </c>
      <c r="M51" s="5">
        <f t="shared" si="9"/>
        <v>28.5</v>
      </c>
      <c r="N51" s="5">
        <f t="shared" si="10"/>
        <v>45.75</v>
      </c>
      <c r="O51" s="8">
        <f t="shared" si="11"/>
        <v>132.56</v>
      </c>
      <c r="P51" s="156">
        <f t="shared" si="12"/>
        <v>2679.0000000000005</v>
      </c>
      <c r="Q51" s="156">
        <f t="shared" si="13"/>
        <v>4300.5</v>
      </c>
      <c r="R51" s="156">
        <f t="shared" si="14"/>
        <v>2022.8800000000003</v>
      </c>
      <c r="S51" s="156">
        <f t="shared" si="15"/>
        <v>5481.14</v>
      </c>
      <c r="T51" s="156">
        <f t="shared" si="16"/>
        <v>12460.64</v>
      </c>
      <c r="U51" s="155">
        <f t="shared" si="17"/>
        <v>4.5951430000000002</v>
      </c>
    </row>
    <row r="52" spans="1:21" ht="31.9" customHeight="1" thickBot="1" x14ac:dyDescent="0.25">
      <c r="A52" s="153"/>
      <c r="B52" s="176" t="s">
        <v>204</v>
      </c>
      <c r="C52" s="161" t="s">
        <v>281</v>
      </c>
      <c r="D52" s="161"/>
      <c r="E52" s="160">
        <v>15.85</v>
      </c>
      <c r="F52" s="160"/>
      <c r="G52" s="160">
        <v>20.86</v>
      </c>
      <c r="H52" s="159">
        <v>0.02</v>
      </c>
      <c r="I52" s="159">
        <v>16.61</v>
      </c>
      <c r="J52" s="158">
        <v>20.48</v>
      </c>
      <c r="K52" s="157">
        <v>2285.39</v>
      </c>
      <c r="M52" s="5">
        <f t="shared" si="9"/>
        <v>15.85</v>
      </c>
      <c r="N52" s="5">
        <f t="shared" si="10"/>
        <v>20.86</v>
      </c>
      <c r="O52" s="8">
        <f t="shared" si="11"/>
        <v>73.820000000000007</v>
      </c>
      <c r="P52" s="156">
        <f t="shared" si="12"/>
        <v>1489.9</v>
      </c>
      <c r="Q52" s="156">
        <f t="shared" si="13"/>
        <v>1960.8400000000001</v>
      </c>
      <c r="R52" s="156">
        <f t="shared" si="14"/>
        <v>1925.1200000000001</v>
      </c>
      <c r="S52" s="156">
        <f t="shared" si="15"/>
        <v>3488.3399999999997</v>
      </c>
      <c r="T52" s="156">
        <f t="shared" si="16"/>
        <v>6939.08</v>
      </c>
      <c r="U52" s="155">
        <f t="shared" si="17"/>
        <v>2.1482665999999999</v>
      </c>
    </row>
    <row r="53" spans="1:21" ht="31.9" customHeight="1" x14ac:dyDescent="0.2">
      <c r="A53" s="153"/>
      <c r="B53" s="175" t="s">
        <v>202</v>
      </c>
      <c r="C53" s="174" t="s">
        <v>278</v>
      </c>
      <c r="D53" s="174"/>
      <c r="E53" s="173">
        <v>30.63</v>
      </c>
      <c r="F53" s="173"/>
      <c r="G53" s="173">
        <v>51.06</v>
      </c>
      <c r="H53" s="172">
        <v>0.82</v>
      </c>
      <c r="I53" s="172">
        <v>31.49</v>
      </c>
      <c r="J53" s="171">
        <v>15.94</v>
      </c>
      <c r="K53" s="170">
        <v>5357.83</v>
      </c>
      <c r="M53" s="5">
        <f t="shared" si="9"/>
        <v>30.63</v>
      </c>
      <c r="N53" s="5">
        <f t="shared" si="10"/>
        <v>51.06</v>
      </c>
      <c r="O53" s="8">
        <f t="shared" si="11"/>
        <v>129.94</v>
      </c>
      <c r="P53" s="156">
        <f t="shared" si="12"/>
        <v>2879.2200000000003</v>
      </c>
      <c r="Q53" s="156">
        <f t="shared" si="13"/>
        <v>4799.6400000000003</v>
      </c>
      <c r="R53" s="156">
        <f t="shared" si="14"/>
        <v>1498.36</v>
      </c>
      <c r="S53" s="156">
        <f t="shared" si="15"/>
        <v>4535.4999999999991</v>
      </c>
      <c r="T53" s="156">
        <f t="shared" si="16"/>
        <v>12214.36</v>
      </c>
      <c r="U53" s="155">
        <f t="shared" si="17"/>
        <v>5.0363601999999998</v>
      </c>
    </row>
    <row r="54" spans="1:21" ht="31.9" customHeight="1" x14ac:dyDescent="0.2">
      <c r="A54" s="153"/>
      <c r="B54" s="169" t="s">
        <v>201</v>
      </c>
      <c r="C54" s="167" t="s">
        <v>276</v>
      </c>
      <c r="D54" s="167"/>
      <c r="E54" s="166">
        <v>19.559999999999999</v>
      </c>
      <c r="F54" s="166"/>
      <c r="G54" s="166">
        <v>33.58</v>
      </c>
      <c r="H54" s="165">
        <v>0.85</v>
      </c>
      <c r="I54" s="165">
        <v>11.35</v>
      </c>
      <c r="J54" s="164"/>
      <c r="K54" s="163">
        <v>3675.88</v>
      </c>
      <c r="M54" s="5">
        <f t="shared" si="9"/>
        <v>19.559999999999999</v>
      </c>
      <c r="N54" s="5">
        <f t="shared" si="10"/>
        <v>33.58</v>
      </c>
      <c r="O54" s="8">
        <f t="shared" si="11"/>
        <v>65.34</v>
      </c>
      <c r="P54" s="156">
        <f t="shared" si="12"/>
        <v>1838.6399999999996</v>
      </c>
      <c r="Q54" s="156">
        <f t="shared" si="13"/>
        <v>3156.52</v>
      </c>
      <c r="R54" s="156">
        <f t="shared" si="14"/>
        <v>0</v>
      </c>
      <c r="S54" s="156">
        <f t="shared" si="15"/>
        <v>1146.8</v>
      </c>
      <c r="T54" s="156">
        <f t="shared" si="16"/>
        <v>6141.96</v>
      </c>
      <c r="U54" s="155">
        <f t="shared" si="17"/>
        <v>3.4553272000000002</v>
      </c>
    </row>
    <row r="55" spans="1:21" ht="31.9" customHeight="1" x14ac:dyDescent="0.2">
      <c r="A55" s="153"/>
      <c r="B55" s="168" t="s">
        <v>200</v>
      </c>
      <c r="C55" s="167" t="s">
        <v>288</v>
      </c>
      <c r="D55" s="167"/>
      <c r="E55" s="166">
        <v>27.26</v>
      </c>
      <c r="F55" s="166"/>
      <c r="G55" s="166">
        <v>41.46</v>
      </c>
      <c r="H55" s="165">
        <v>1.08</v>
      </c>
      <c r="I55" s="165">
        <v>25.86</v>
      </c>
      <c r="J55" s="164">
        <v>4.45</v>
      </c>
      <c r="K55" s="163">
        <v>5082.5</v>
      </c>
      <c r="M55" s="5">
        <f t="shared" si="9"/>
        <v>27.26</v>
      </c>
      <c r="N55" s="5">
        <f t="shared" si="10"/>
        <v>41.46</v>
      </c>
      <c r="O55" s="8">
        <f t="shared" si="11"/>
        <v>100.11</v>
      </c>
      <c r="P55" s="156">
        <f t="shared" si="12"/>
        <v>2562.44</v>
      </c>
      <c r="Q55" s="156">
        <f t="shared" si="13"/>
        <v>3897.2400000000007</v>
      </c>
      <c r="R55" s="156">
        <f t="shared" si="14"/>
        <v>418.3</v>
      </c>
      <c r="S55" s="156">
        <f t="shared" si="15"/>
        <v>2950.6599999999994</v>
      </c>
      <c r="T55" s="156">
        <f t="shared" si="16"/>
        <v>9410.34</v>
      </c>
      <c r="U55" s="155">
        <f t="shared" si="17"/>
        <v>4.7775499999999997</v>
      </c>
    </row>
    <row r="56" spans="1:21" ht="31.9" customHeight="1" thickBot="1" x14ac:dyDescent="0.25">
      <c r="A56" s="153"/>
      <c r="B56" s="162" t="s">
        <v>199</v>
      </c>
      <c r="C56" s="161" t="s">
        <v>286</v>
      </c>
      <c r="D56" s="161"/>
      <c r="E56" s="160">
        <v>23.49</v>
      </c>
      <c r="F56" s="160"/>
      <c r="G56" s="160">
        <v>35.14</v>
      </c>
      <c r="H56" s="159">
        <v>0.28999999999999998</v>
      </c>
      <c r="I56" s="159">
        <v>30.1</v>
      </c>
      <c r="J56" s="158">
        <v>6.12</v>
      </c>
      <c r="K56" s="157">
        <v>4106.13</v>
      </c>
      <c r="M56" s="5">
        <f t="shared" si="9"/>
        <v>23.49</v>
      </c>
      <c r="N56" s="5">
        <f t="shared" si="10"/>
        <v>35.14</v>
      </c>
      <c r="O56" s="8">
        <f t="shared" si="11"/>
        <v>95.14</v>
      </c>
      <c r="P56" s="156">
        <f t="shared" si="12"/>
        <v>2208.06</v>
      </c>
      <c r="Q56" s="156">
        <f t="shared" si="13"/>
        <v>3303.16</v>
      </c>
      <c r="R56" s="156">
        <f t="shared" si="14"/>
        <v>575.28000000000009</v>
      </c>
      <c r="S56" s="156">
        <f t="shared" si="15"/>
        <v>3431.94</v>
      </c>
      <c r="T56" s="156">
        <f t="shared" si="16"/>
        <v>8943.16</v>
      </c>
      <c r="U56" s="155">
        <f t="shared" si="17"/>
        <v>3.8597622</v>
      </c>
    </row>
    <row r="57" spans="1:21" ht="31.9" customHeight="1" x14ac:dyDescent="0.2">
      <c r="A57" s="153"/>
      <c r="B57" s="178" t="s">
        <v>198</v>
      </c>
      <c r="C57" s="174" t="s">
        <v>291</v>
      </c>
      <c r="D57" s="174"/>
      <c r="E57" s="173">
        <v>20.03</v>
      </c>
      <c r="F57" s="173"/>
      <c r="G57" s="173">
        <v>19.190000000000001</v>
      </c>
      <c r="H57" s="172">
        <v>0.38</v>
      </c>
      <c r="I57" s="172">
        <v>24.56</v>
      </c>
      <c r="J57" s="171"/>
      <c r="K57" s="170">
        <v>2659.76</v>
      </c>
      <c r="M57" s="5">
        <f t="shared" si="9"/>
        <v>20.03</v>
      </c>
      <c r="N57" s="5">
        <f t="shared" si="10"/>
        <v>19.190000000000001</v>
      </c>
      <c r="O57" s="8">
        <f t="shared" si="11"/>
        <v>64.16</v>
      </c>
      <c r="P57" s="156">
        <f t="shared" si="12"/>
        <v>1882.8200000000004</v>
      </c>
      <c r="Q57" s="156">
        <f t="shared" si="13"/>
        <v>1803.8600000000001</v>
      </c>
      <c r="R57" s="156">
        <f t="shared" si="14"/>
        <v>0</v>
      </c>
      <c r="S57" s="156">
        <f t="shared" si="15"/>
        <v>2344.3599999999997</v>
      </c>
      <c r="T57" s="156">
        <f t="shared" si="16"/>
        <v>6031.04</v>
      </c>
      <c r="U57" s="155">
        <f t="shared" si="17"/>
        <v>2.5001744000000006</v>
      </c>
    </row>
    <row r="58" spans="1:21" ht="31.9" customHeight="1" x14ac:dyDescent="0.2">
      <c r="A58" s="153"/>
      <c r="B58" s="177" t="s">
        <v>197</v>
      </c>
      <c r="C58" s="167" t="s">
        <v>290</v>
      </c>
      <c r="D58" s="167"/>
      <c r="E58" s="166">
        <v>45.92</v>
      </c>
      <c r="F58" s="166"/>
      <c r="G58" s="166">
        <v>60.46</v>
      </c>
      <c r="H58" s="165">
        <v>1.42</v>
      </c>
      <c r="I58" s="165">
        <v>45.77</v>
      </c>
      <c r="J58" s="164">
        <v>13.334</v>
      </c>
      <c r="K58" s="163">
        <v>8178.13</v>
      </c>
      <c r="M58" s="5">
        <f t="shared" si="9"/>
        <v>45.92</v>
      </c>
      <c r="N58" s="5">
        <f t="shared" si="10"/>
        <v>60.46</v>
      </c>
      <c r="O58" s="8">
        <f t="shared" si="11"/>
        <v>166.904</v>
      </c>
      <c r="P58" s="156">
        <f t="shared" si="12"/>
        <v>4316.4800000000005</v>
      </c>
      <c r="Q58" s="156">
        <f t="shared" si="13"/>
        <v>5683.2400000000007</v>
      </c>
      <c r="R58" s="156">
        <f t="shared" si="14"/>
        <v>1253.396</v>
      </c>
      <c r="S58" s="156">
        <f t="shared" si="15"/>
        <v>5689.2560000000003</v>
      </c>
      <c r="T58" s="156">
        <f t="shared" si="16"/>
        <v>15688.976000000002</v>
      </c>
      <c r="U58" s="155">
        <f t="shared" si="17"/>
        <v>7.6874422000000004</v>
      </c>
    </row>
    <row r="59" spans="1:21" ht="31.9" customHeight="1" x14ac:dyDescent="0.2">
      <c r="A59" s="153"/>
      <c r="B59" s="177" t="s">
        <v>196</v>
      </c>
      <c r="C59" s="167" t="s">
        <v>289</v>
      </c>
      <c r="D59" s="167"/>
      <c r="E59" s="166">
        <v>52.77</v>
      </c>
      <c r="F59" s="166"/>
      <c r="G59" s="166">
        <v>82.84</v>
      </c>
      <c r="H59" s="165">
        <v>1.4</v>
      </c>
      <c r="I59" s="165">
        <v>43</v>
      </c>
      <c r="J59" s="164">
        <v>3.3</v>
      </c>
      <c r="K59" s="163">
        <v>10358.32</v>
      </c>
      <c r="M59" s="5">
        <f t="shared" si="9"/>
        <v>52.77</v>
      </c>
      <c r="N59" s="5">
        <f t="shared" si="10"/>
        <v>82.84</v>
      </c>
      <c r="O59" s="8">
        <f t="shared" si="11"/>
        <v>183.31000000000003</v>
      </c>
      <c r="P59" s="156">
        <f t="shared" si="12"/>
        <v>4960.38</v>
      </c>
      <c r="Q59" s="156">
        <f t="shared" si="13"/>
        <v>7786.9600000000009</v>
      </c>
      <c r="R59" s="156">
        <f t="shared" si="14"/>
        <v>310.20000000000005</v>
      </c>
      <c r="S59" s="156">
        <f t="shared" si="15"/>
        <v>4483.7999999999993</v>
      </c>
      <c r="T59" s="156">
        <f t="shared" si="16"/>
        <v>17231.14</v>
      </c>
      <c r="U59" s="155">
        <f t="shared" si="17"/>
        <v>9.7368207999999985</v>
      </c>
    </row>
    <row r="60" spans="1:21" ht="31.9" customHeight="1" thickBot="1" x14ac:dyDescent="0.25">
      <c r="A60" s="153"/>
      <c r="B60" s="176" t="s">
        <v>194</v>
      </c>
      <c r="C60" s="161" t="s">
        <v>288</v>
      </c>
      <c r="D60" s="161"/>
      <c r="E60" s="160">
        <v>48.76</v>
      </c>
      <c r="F60" s="160"/>
      <c r="G60" s="160">
        <v>83.6</v>
      </c>
      <c r="H60" s="159">
        <v>1.71</v>
      </c>
      <c r="I60" s="159">
        <v>26.69</v>
      </c>
      <c r="J60" s="158">
        <v>10.050000000000001</v>
      </c>
      <c r="K60" s="157">
        <v>9469.26</v>
      </c>
      <c r="M60" s="5">
        <f t="shared" si="9"/>
        <v>48.76</v>
      </c>
      <c r="N60" s="5">
        <f t="shared" si="10"/>
        <v>83.6</v>
      </c>
      <c r="O60" s="8">
        <f t="shared" si="11"/>
        <v>170.81</v>
      </c>
      <c r="P60" s="156">
        <f t="shared" si="12"/>
        <v>4583.4399999999996</v>
      </c>
      <c r="Q60" s="156">
        <f t="shared" si="13"/>
        <v>7858.4</v>
      </c>
      <c r="R60" s="156">
        <f t="shared" si="14"/>
        <v>944.69999999999993</v>
      </c>
      <c r="S60" s="156">
        <f t="shared" si="15"/>
        <v>3614.3000000000006</v>
      </c>
      <c r="T60" s="156">
        <f t="shared" si="16"/>
        <v>16056.140000000001</v>
      </c>
      <c r="U60" s="155">
        <f t="shared" si="17"/>
        <v>8.9011044000000012</v>
      </c>
    </row>
    <row r="61" spans="1:21" ht="31.9" customHeight="1" x14ac:dyDescent="0.2">
      <c r="A61" s="153"/>
      <c r="B61" s="175" t="s">
        <v>193</v>
      </c>
      <c r="C61" s="174" t="s">
        <v>287</v>
      </c>
      <c r="D61" s="174"/>
      <c r="E61" s="173">
        <v>23.02</v>
      </c>
      <c r="F61" s="173"/>
      <c r="G61" s="173">
        <v>36.4</v>
      </c>
      <c r="H61" s="172">
        <v>0.87</v>
      </c>
      <c r="I61" s="172">
        <v>19.91</v>
      </c>
      <c r="J61" s="171">
        <v>12.04</v>
      </c>
      <c r="K61" s="170">
        <v>3714.51</v>
      </c>
      <c r="M61" s="5">
        <f t="shared" si="9"/>
        <v>23.02</v>
      </c>
      <c r="N61" s="5">
        <f t="shared" si="10"/>
        <v>36.4</v>
      </c>
      <c r="O61" s="8">
        <f t="shared" si="11"/>
        <v>92.240000000000009</v>
      </c>
      <c r="P61" s="156">
        <f t="shared" si="12"/>
        <v>2163.88</v>
      </c>
      <c r="Q61" s="156">
        <f t="shared" si="13"/>
        <v>3421.6000000000004</v>
      </c>
      <c r="R61" s="156">
        <f t="shared" si="14"/>
        <v>1131.7599999999998</v>
      </c>
      <c r="S61" s="156">
        <f t="shared" si="15"/>
        <v>3085.08</v>
      </c>
      <c r="T61" s="156">
        <f t="shared" si="16"/>
        <v>8670.5600000000013</v>
      </c>
      <c r="U61" s="155">
        <f t="shared" si="17"/>
        <v>3.4916394000000004</v>
      </c>
    </row>
    <row r="62" spans="1:21" ht="31.9" customHeight="1" x14ac:dyDescent="0.2">
      <c r="A62" s="153"/>
      <c r="B62" s="180" t="s">
        <v>192</v>
      </c>
      <c r="C62" s="167" t="s">
        <v>286</v>
      </c>
      <c r="D62" s="167"/>
      <c r="E62" s="166">
        <v>32.75</v>
      </c>
      <c r="F62" s="166"/>
      <c r="G62" s="166">
        <v>59.55</v>
      </c>
      <c r="H62" s="165">
        <v>0.72</v>
      </c>
      <c r="I62" s="165">
        <v>29.22</v>
      </c>
      <c r="J62" s="164">
        <v>5.12</v>
      </c>
      <c r="K62" s="163">
        <v>7390.92</v>
      </c>
      <c r="M62" s="5">
        <f t="shared" si="9"/>
        <v>32.75</v>
      </c>
      <c r="N62" s="5">
        <f t="shared" si="10"/>
        <v>59.55</v>
      </c>
      <c r="O62" s="8">
        <f t="shared" si="11"/>
        <v>127.36</v>
      </c>
      <c r="P62" s="156">
        <f t="shared" si="12"/>
        <v>3078.5</v>
      </c>
      <c r="Q62" s="156">
        <f t="shared" si="13"/>
        <v>5597.7</v>
      </c>
      <c r="R62" s="156">
        <f t="shared" si="14"/>
        <v>481.28000000000003</v>
      </c>
      <c r="S62" s="156">
        <f t="shared" si="15"/>
        <v>3295.64</v>
      </c>
      <c r="T62" s="156">
        <f t="shared" si="16"/>
        <v>11971.84</v>
      </c>
      <c r="U62" s="155">
        <f t="shared" si="17"/>
        <v>6.9474647999999997</v>
      </c>
    </row>
    <row r="63" spans="1:21" ht="31.9" customHeight="1" x14ac:dyDescent="0.2">
      <c r="A63" s="153"/>
      <c r="B63" s="180" t="s">
        <v>191</v>
      </c>
      <c r="C63" s="167" t="s">
        <v>285</v>
      </c>
      <c r="D63" s="167"/>
      <c r="E63" s="166">
        <v>23.39</v>
      </c>
      <c r="F63" s="166"/>
      <c r="G63" s="166">
        <v>33.11</v>
      </c>
      <c r="H63" s="165">
        <v>0.65</v>
      </c>
      <c r="I63" s="165">
        <v>6.58</v>
      </c>
      <c r="J63" s="164">
        <v>8.91</v>
      </c>
      <c r="K63" s="163">
        <v>4139.37</v>
      </c>
      <c r="M63" s="5">
        <f t="shared" si="9"/>
        <v>23.39</v>
      </c>
      <c r="N63" s="5">
        <f t="shared" si="10"/>
        <v>33.11</v>
      </c>
      <c r="O63" s="8">
        <f t="shared" si="11"/>
        <v>72.64</v>
      </c>
      <c r="P63" s="156">
        <f t="shared" si="12"/>
        <v>2198.66</v>
      </c>
      <c r="Q63" s="156">
        <f t="shared" si="13"/>
        <v>3112.34</v>
      </c>
      <c r="R63" s="156">
        <f t="shared" si="14"/>
        <v>837.54</v>
      </c>
      <c r="S63" s="156">
        <f t="shared" si="15"/>
        <v>1517.16</v>
      </c>
      <c r="T63" s="156">
        <f t="shared" si="16"/>
        <v>6828.16</v>
      </c>
      <c r="U63" s="155">
        <f t="shared" si="17"/>
        <v>3.8910078000000001</v>
      </c>
    </row>
    <row r="64" spans="1:21" ht="31.9" customHeight="1" thickBot="1" x14ac:dyDescent="0.25">
      <c r="A64" s="153"/>
      <c r="B64" s="179" t="s">
        <v>190</v>
      </c>
      <c r="C64" s="161" t="s">
        <v>284</v>
      </c>
      <c r="D64" s="161"/>
      <c r="E64" s="160">
        <v>33.39</v>
      </c>
      <c r="F64" s="160"/>
      <c r="G64" s="160">
        <v>45.36</v>
      </c>
      <c r="H64" s="159">
        <v>1.45</v>
      </c>
      <c r="I64" s="159">
        <v>35.270000000000003</v>
      </c>
      <c r="J64" s="158">
        <v>7.38</v>
      </c>
      <c r="K64" s="157">
        <v>4546.55</v>
      </c>
      <c r="M64" s="5">
        <f t="shared" si="9"/>
        <v>33.39</v>
      </c>
      <c r="N64" s="5">
        <f t="shared" si="10"/>
        <v>45.36</v>
      </c>
      <c r="O64" s="8">
        <f t="shared" si="11"/>
        <v>122.85</v>
      </c>
      <c r="P64" s="156">
        <f t="shared" si="12"/>
        <v>3138.6600000000003</v>
      </c>
      <c r="Q64" s="156">
        <f t="shared" si="13"/>
        <v>4263.84</v>
      </c>
      <c r="R64" s="156">
        <f t="shared" si="14"/>
        <v>693.72</v>
      </c>
      <c r="S64" s="156">
        <f t="shared" si="15"/>
        <v>4145.4000000000005</v>
      </c>
      <c r="T64" s="156">
        <f t="shared" si="16"/>
        <v>11547.900000000001</v>
      </c>
      <c r="U64" s="155">
        <f t="shared" si="17"/>
        <v>4.2737570000000007</v>
      </c>
    </row>
    <row r="65" spans="1:21" ht="31.9" customHeight="1" x14ac:dyDescent="0.2">
      <c r="A65" s="153"/>
      <c r="B65" s="178" t="s">
        <v>189</v>
      </c>
      <c r="C65" s="174" t="s">
        <v>283</v>
      </c>
      <c r="D65" s="174"/>
      <c r="E65" s="173">
        <v>25.88</v>
      </c>
      <c r="F65" s="173"/>
      <c r="G65" s="173">
        <v>38.03</v>
      </c>
      <c r="H65" s="172">
        <v>0.14000000000000001</v>
      </c>
      <c r="I65" s="172">
        <v>45.54</v>
      </c>
      <c r="J65" s="171">
        <v>9.3800000000000008</v>
      </c>
      <c r="K65" s="170">
        <v>4299.47</v>
      </c>
      <c r="M65" s="5">
        <f t="shared" si="9"/>
        <v>25.88</v>
      </c>
      <c r="N65" s="5">
        <f t="shared" si="10"/>
        <v>38.03</v>
      </c>
      <c r="O65" s="8">
        <f t="shared" si="11"/>
        <v>118.97</v>
      </c>
      <c r="P65" s="156">
        <f t="shared" si="12"/>
        <v>2432.7200000000003</v>
      </c>
      <c r="Q65" s="156">
        <f t="shared" si="13"/>
        <v>3574.82</v>
      </c>
      <c r="R65" s="156">
        <f t="shared" si="14"/>
        <v>881.72000000000014</v>
      </c>
      <c r="S65" s="156">
        <f t="shared" si="15"/>
        <v>5175.6400000000003</v>
      </c>
      <c r="T65" s="156">
        <f t="shared" si="16"/>
        <v>11183.18</v>
      </c>
      <c r="U65" s="155">
        <f t="shared" si="17"/>
        <v>4.0415018000000007</v>
      </c>
    </row>
    <row r="66" spans="1:21" ht="31.9" customHeight="1" x14ac:dyDescent="0.2">
      <c r="A66" s="153"/>
      <c r="B66" s="177" t="s">
        <v>185</v>
      </c>
      <c r="C66" s="167" t="s">
        <v>282</v>
      </c>
      <c r="D66" s="167"/>
      <c r="E66" s="166">
        <v>43.74</v>
      </c>
      <c r="F66" s="166"/>
      <c r="G66" s="166">
        <v>54.27</v>
      </c>
      <c r="H66" s="165">
        <v>0.76</v>
      </c>
      <c r="I66" s="165">
        <v>44.22</v>
      </c>
      <c r="J66" s="164">
        <v>15.19</v>
      </c>
      <c r="K66" s="163">
        <v>5914.4</v>
      </c>
      <c r="M66" s="5">
        <f t="shared" si="9"/>
        <v>43.74</v>
      </c>
      <c r="N66" s="5">
        <f t="shared" si="10"/>
        <v>54.27</v>
      </c>
      <c r="O66" s="8">
        <f t="shared" si="11"/>
        <v>158.18</v>
      </c>
      <c r="P66" s="156">
        <f t="shared" si="12"/>
        <v>4111.5600000000004</v>
      </c>
      <c r="Q66" s="156">
        <f t="shared" si="13"/>
        <v>5101.380000000001</v>
      </c>
      <c r="R66" s="156">
        <f t="shared" si="14"/>
        <v>1427.86</v>
      </c>
      <c r="S66" s="156">
        <f t="shared" si="15"/>
        <v>5655.98</v>
      </c>
      <c r="T66" s="156">
        <f t="shared" si="16"/>
        <v>14868.920000000002</v>
      </c>
      <c r="U66" s="155">
        <f t="shared" si="17"/>
        <v>5.5595359999999996</v>
      </c>
    </row>
    <row r="67" spans="1:21" ht="31.9" customHeight="1" x14ac:dyDescent="0.2">
      <c r="A67" s="153"/>
      <c r="B67" s="177" t="s">
        <v>184</v>
      </c>
      <c r="C67" s="167" t="s">
        <v>281</v>
      </c>
      <c r="D67" s="167"/>
      <c r="E67" s="166">
        <v>21.94</v>
      </c>
      <c r="F67" s="166"/>
      <c r="G67" s="166">
        <v>43.07</v>
      </c>
      <c r="H67" s="165">
        <v>0.69</v>
      </c>
      <c r="I67" s="165">
        <v>13.24</v>
      </c>
      <c r="J67" s="164"/>
      <c r="K67" s="163">
        <v>3843.21</v>
      </c>
      <c r="M67" s="5">
        <f t="shared" si="9"/>
        <v>21.94</v>
      </c>
      <c r="N67" s="5">
        <f t="shared" si="10"/>
        <v>43.07</v>
      </c>
      <c r="O67" s="8">
        <f t="shared" si="11"/>
        <v>78.94</v>
      </c>
      <c r="P67" s="156">
        <f t="shared" si="12"/>
        <v>2062.36</v>
      </c>
      <c r="Q67" s="156">
        <f t="shared" si="13"/>
        <v>4048.58</v>
      </c>
      <c r="R67" s="156">
        <f t="shared" si="14"/>
        <v>0</v>
      </c>
      <c r="S67" s="156">
        <f t="shared" si="15"/>
        <v>1309.42</v>
      </c>
      <c r="T67" s="156">
        <f t="shared" si="16"/>
        <v>7420.3600000000006</v>
      </c>
      <c r="U67" s="155">
        <f t="shared" si="17"/>
        <v>3.6126174000000004</v>
      </c>
    </row>
    <row r="68" spans="1:21" ht="31.9" customHeight="1" thickBot="1" x14ac:dyDescent="0.25">
      <c r="A68" s="153"/>
      <c r="B68" s="176" t="s">
        <v>182</v>
      </c>
      <c r="C68" s="161" t="s">
        <v>280</v>
      </c>
      <c r="D68" s="161"/>
      <c r="E68" s="160">
        <v>38.72</v>
      </c>
      <c r="F68" s="160"/>
      <c r="G68" s="160">
        <v>73.95</v>
      </c>
      <c r="H68" s="159">
        <v>1.41</v>
      </c>
      <c r="I68" s="159">
        <v>29.24</v>
      </c>
      <c r="J68" s="158">
        <v>1.04</v>
      </c>
      <c r="K68" s="157">
        <v>6657.43</v>
      </c>
      <c r="M68" s="5">
        <f t="shared" si="9"/>
        <v>38.72</v>
      </c>
      <c r="N68" s="5">
        <f t="shared" si="10"/>
        <v>73.95</v>
      </c>
      <c r="O68" s="8">
        <f t="shared" si="11"/>
        <v>144.35999999999999</v>
      </c>
      <c r="P68" s="156">
        <f t="shared" si="12"/>
        <v>3639.6800000000003</v>
      </c>
      <c r="Q68" s="156">
        <f t="shared" si="13"/>
        <v>6951.3</v>
      </c>
      <c r="R68" s="156">
        <f t="shared" si="14"/>
        <v>97.760000000000019</v>
      </c>
      <c r="S68" s="156">
        <f t="shared" si="15"/>
        <v>2978.8599999999997</v>
      </c>
      <c r="T68" s="156">
        <f t="shared" si="16"/>
        <v>13569.84</v>
      </c>
      <c r="U68" s="155">
        <f t="shared" si="17"/>
        <v>6.2579842000000001</v>
      </c>
    </row>
    <row r="69" spans="1:21" ht="31.9" customHeight="1" x14ac:dyDescent="0.2">
      <c r="A69" s="153"/>
      <c r="B69" s="175" t="s">
        <v>181</v>
      </c>
      <c r="C69" s="174" t="s">
        <v>279</v>
      </c>
      <c r="D69" s="174"/>
      <c r="E69" s="173">
        <v>33.29</v>
      </c>
      <c r="F69" s="173"/>
      <c r="G69" s="173">
        <v>40.39</v>
      </c>
      <c r="H69" s="172">
        <v>0.17</v>
      </c>
      <c r="I69" s="172">
        <v>51.58</v>
      </c>
      <c r="J69" s="171">
        <v>18.149999999999999</v>
      </c>
      <c r="K69" s="170">
        <v>5279.58</v>
      </c>
      <c r="M69" s="5">
        <f t="shared" si="9"/>
        <v>33.29</v>
      </c>
      <c r="N69" s="5">
        <f t="shared" si="10"/>
        <v>40.39</v>
      </c>
      <c r="O69" s="8">
        <f t="shared" si="11"/>
        <v>143.58000000000001</v>
      </c>
      <c r="P69" s="156">
        <f t="shared" si="12"/>
        <v>3129.26</v>
      </c>
      <c r="Q69" s="156">
        <f t="shared" si="13"/>
        <v>3796.6600000000008</v>
      </c>
      <c r="R69" s="156">
        <f t="shared" si="14"/>
        <v>1706.1000000000001</v>
      </c>
      <c r="S69" s="156">
        <f t="shared" si="15"/>
        <v>6570.6000000000013</v>
      </c>
      <c r="T69" s="156">
        <f t="shared" si="16"/>
        <v>13496.520000000002</v>
      </c>
      <c r="U69" s="155">
        <f t="shared" si="17"/>
        <v>4.9628052000000009</v>
      </c>
    </row>
    <row r="70" spans="1:21" ht="31.9" customHeight="1" x14ac:dyDescent="0.2">
      <c r="A70" s="153"/>
      <c r="B70" s="169" t="s">
        <v>179</v>
      </c>
      <c r="C70" s="167" t="s">
        <v>278</v>
      </c>
      <c r="D70" s="167"/>
      <c r="E70" s="166">
        <v>39.909999999999997</v>
      </c>
      <c r="F70" s="166"/>
      <c r="G70" s="166">
        <v>68.08</v>
      </c>
      <c r="H70" s="165">
        <v>0.86</v>
      </c>
      <c r="I70" s="165">
        <v>36.31</v>
      </c>
      <c r="J70" s="164">
        <v>25.09</v>
      </c>
      <c r="K70" s="163">
        <v>7810.85</v>
      </c>
      <c r="M70" s="5">
        <f t="shared" si="9"/>
        <v>39.909999999999997</v>
      </c>
      <c r="N70" s="5">
        <f t="shared" si="10"/>
        <v>68.08</v>
      </c>
      <c r="O70" s="8">
        <f t="shared" si="11"/>
        <v>170.25</v>
      </c>
      <c r="P70" s="156">
        <f t="shared" si="12"/>
        <v>3751.5399999999995</v>
      </c>
      <c r="Q70" s="156">
        <f t="shared" si="13"/>
        <v>6399.52</v>
      </c>
      <c r="R70" s="156">
        <f t="shared" si="14"/>
        <v>2358.4600000000005</v>
      </c>
      <c r="S70" s="156">
        <f t="shared" si="15"/>
        <v>5852.4400000000014</v>
      </c>
      <c r="T70" s="156">
        <f t="shared" si="16"/>
        <v>16003.5</v>
      </c>
      <c r="U70" s="155">
        <f t="shared" si="17"/>
        <v>7.3421990000000008</v>
      </c>
    </row>
    <row r="71" spans="1:21" ht="31.9" customHeight="1" x14ac:dyDescent="0.2">
      <c r="A71" s="153"/>
      <c r="B71" s="168" t="s">
        <v>177</v>
      </c>
      <c r="C71" s="167" t="s">
        <v>277</v>
      </c>
      <c r="D71" s="167"/>
      <c r="E71" s="166">
        <v>17.57</v>
      </c>
      <c r="F71" s="166"/>
      <c r="G71" s="166">
        <v>23.8</v>
      </c>
      <c r="H71" s="165">
        <v>0.46</v>
      </c>
      <c r="I71" s="165">
        <v>18.27</v>
      </c>
      <c r="J71" s="164"/>
      <c r="K71" s="163">
        <v>3528.22</v>
      </c>
      <c r="M71" s="5">
        <f t="shared" si="9"/>
        <v>17.57</v>
      </c>
      <c r="N71" s="5">
        <f t="shared" si="10"/>
        <v>23.8</v>
      </c>
      <c r="O71" s="8">
        <f t="shared" si="11"/>
        <v>60.100000000000009</v>
      </c>
      <c r="P71" s="156">
        <f t="shared" si="12"/>
        <v>1651.58</v>
      </c>
      <c r="Q71" s="156">
        <f t="shared" si="13"/>
        <v>2237.2000000000003</v>
      </c>
      <c r="R71" s="156">
        <f t="shared" si="14"/>
        <v>0</v>
      </c>
      <c r="S71" s="156">
        <f t="shared" si="15"/>
        <v>1760.62</v>
      </c>
      <c r="T71" s="156">
        <f t="shared" si="16"/>
        <v>5649.4</v>
      </c>
      <c r="U71" s="155">
        <f t="shared" si="17"/>
        <v>3.3165267999999997</v>
      </c>
    </row>
    <row r="72" spans="1:21" ht="31.9" customHeight="1" thickBot="1" x14ac:dyDescent="0.25">
      <c r="A72" s="153"/>
      <c r="B72" s="162" t="s">
        <v>141</v>
      </c>
      <c r="C72" s="161" t="s">
        <v>276</v>
      </c>
      <c r="D72" s="161"/>
      <c r="E72" s="160">
        <v>27.57</v>
      </c>
      <c r="F72" s="160"/>
      <c r="G72" s="160">
        <v>57.25</v>
      </c>
      <c r="H72" s="159">
        <v>1.38</v>
      </c>
      <c r="I72" s="159">
        <v>13.02</v>
      </c>
      <c r="J72" s="158">
        <v>2</v>
      </c>
      <c r="K72" s="157">
        <v>5446.42</v>
      </c>
      <c r="M72" s="5">
        <f t="shared" si="9"/>
        <v>27.57</v>
      </c>
      <c r="N72" s="5">
        <f t="shared" si="10"/>
        <v>57.25</v>
      </c>
      <c r="O72" s="8">
        <f t="shared" si="11"/>
        <v>101.21999999999998</v>
      </c>
      <c r="P72" s="156">
        <f t="shared" si="12"/>
        <v>2591.58</v>
      </c>
      <c r="Q72" s="156">
        <f t="shared" si="13"/>
        <v>5381.5</v>
      </c>
      <c r="R72" s="156">
        <f t="shared" si="14"/>
        <v>188</v>
      </c>
      <c r="S72" s="156">
        <f t="shared" si="15"/>
        <v>1541.6</v>
      </c>
      <c r="T72" s="156">
        <f t="shared" si="16"/>
        <v>9514.68</v>
      </c>
      <c r="U72" s="155">
        <f t="shared" si="17"/>
        <v>5.1196348</v>
      </c>
    </row>
    <row r="73" spans="1:21" x14ac:dyDescent="0.2">
      <c r="A73" s="153"/>
      <c r="B73" s="154"/>
    </row>
    <row r="74" spans="1:21" x14ac:dyDescent="0.2">
      <c r="A74" s="153"/>
      <c r="B74" s="154"/>
    </row>
    <row r="75" spans="1:21" x14ac:dyDescent="0.2">
      <c r="A75" s="153"/>
      <c r="B75" s="154"/>
    </row>
    <row r="76" spans="1:21" x14ac:dyDescent="0.2">
      <c r="A76" s="153"/>
      <c r="B76" s="154"/>
    </row>
    <row r="77" spans="1:21" x14ac:dyDescent="0.2">
      <c r="A77" s="153"/>
      <c r="B77" s="154"/>
    </row>
    <row r="78" spans="1:21" x14ac:dyDescent="0.2">
      <c r="A78" s="153"/>
      <c r="B78" s="154"/>
    </row>
    <row r="79" spans="1:21" x14ac:dyDescent="0.2">
      <c r="A79" s="153"/>
      <c r="B79" s="154"/>
    </row>
    <row r="80" spans="1:21" x14ac:dyDescent="0.2">
      <c r="A80" s="153"/>
      <c r="B80" s="154"/>
    </row>
    <row r="81" spans="1:2" x14ac:dyDescent="0.2">
      <c r="A81" s="153"/>
      <c r="B81" s="154"/>
    </row>
    <row r="82" spans="1:2" x14ac:dyDescent="0.2">
      <c r="A82" s="153"/>
      <c r="B82" s="154"/>
    </row>
    <row r="83" spans="1:2" x14ac:dyDescent="0.2">
      <c r="A83" s="153"/>
      <c r="B83" s="154"/>
    </row>
    <row r="84" spans="1:2" x14ac:dyDescent="0.2">
      <c r="A84" s="153"/>
      <c r="B84" s="154"/>
    </row>
    <row r="85" spans="1:2" x14ac:dyDescent="0.2">
      <c r="A85" s="153"/>
      <c r="B85" s="154"/>
    </row>
    <row r="86" spans="1:2" x14ac:dyDescent="0.2">
      <c r="A86" s="153"/>
      <c r="B86" s="154"/>
    </row>
    <row r="87" spans="1:2" x14ac:dyDescent="0.2">
      <c r="A87" s="153"/>
      <c r="B87" s="154"/>
    </row>
    <row r="88" spans="1:2" x14ac:dyDescent="0.2">
      <c r="A88" s="153"/>
      <c r="B88" s="154"/>
    </row>
    <row r="89" spans="1:2" x14ac:dyDescent="0.2">
      <c r="A89" s="153"/>
      <c r="B89" s="154"/>
    </row>
    <row r="90" spans="1:2" x14ac:dyDescent="0.2">
      <c r="A90" s="153"/>
      <c r="B90" s="154"/>
    </row>
    <row r="91" spans="1:2" x14ac:dyDescent="0.2">
      <c r="A91" s="153"/>
      <c r="B91" s="154"/>
    </row>
    <row r="92" spans="1:2" x14ac:dyDescent="0.2">
      <c r="A92" s="153"/>
      <c r="B92" s="154"/>
    </row>
    <row r="93" spans="1:2" x14ac:dyDescent="0.2">
      <c r="A93" s="153"/>
      <c r="B93" s="154"/>
    </row>
    <row r="94" spans="1:2" x14ac:dyDescent="0.2">
      <c r="A94" s="153"/>
      <c r="B94" s="154"/>
    </row>
    <row r="95" spans="1:2" x14ac:dyDescent="0.2">
      <c r="A95" s="153"/>
      <c r="B95" s="154"/>
    </row>
    <row r="96" spans="1:2" x14ac:dyDescent="0.2">
      <c r="A96" s="153"/>
      <c r="B96" s="154"/>
    </row>
    <row r="97" spans="1:2" x14ac:dyDescent="0.2">
      <c r="A97" s="153"/>
      <c r="B97" s="154"/>
    </row>
    <row r="98" spans="1:2" x14ac:dyDescent="0.2">
      <c r="A98" s="153"/>
      <c r="B98" s="154"/>
    </row>
    <row r="99" spans="1:2" x14ac:dyDescent="0.2">
      <c r="A99" s="153"/>
      <c r="B99" s="154"/>
    </row>
    <row r="100" spans="1:2" x14ac:dyDescent="0.2">
      <c r="A100" s="153"/>
      <c r="B100" s="154"/>
    </row>
    <row r="101" spans="1:2" x14ac:dyDescent="0.2">
      <c r="A101" s="153"/>
      <c r="B101" s="154"/>
    </row>
    <row r="102" spans="1:2" x14ac:dyDescent="0.2">
      <c r="A102" s="153"/>
      <c r="B102" s="154"/>
    </row>
    <row r="103" spans="1:2" x14ac:dyDescent="0.2">
      <c r="A103" s="153"/>
      <c r="B103" s="154"/>
    </row>
    <row r="104" spans="1:2" x14ac:dyDescent="0.2">
      <c r="A104" s="153"/>
      <c r="B104" s="154"/>
    </row>
    <row r="105" spans="1:2" x14ac:dyDescent="0.2">
      <c r="A105" s="153"/>
      <c r="B105" s="154"/>
    </row>
    <row r="106" spans="1:2" x14ac:dyDescent="0.2">
      <c r="A106" s="153"/>
      <c r="B106" s="154"/>
    </row>
    <row r="107" spans="1:2" x14ac:dyDescent="0.2">
      <c r="A107" s="153"/>
      <c r="B107" s="154"/>
    </row>
    <row r="108" spans="1:2" x14ac:dyDescent="0.2">
      <c r="A108" s="153"/>
      <c r="B108" s="154"/>
    </row>
    <row r="109" spans="1:2" x14ac:dyDescent="0.2">
      <c r="A109" s="153"/>
      <c r="B109" s="154"/>
    </row>
    <row r="110" spans="1:2" x14ac:dyDescent="0.2">
      <c r="A110" s="153"/>
      <c r="B110" s="154"/>
    </row>
    <row r="111" spans="1:2" x14ac:dyDescent="0.2">
      <c r="A111" s="153"/>
      <c r="B111" s="154"/>
    </row>
    <row r="112" spans="1:2" x14ac:dyDescent="0.2">
      <c r="A112" s="153"/>
      <c r="B112" s="154"/>
    </row>
    <row r="113" spans="1:2" x14ac:dyDescent="0.2">
      <c r="A113" s="153"/>
      <c r="B113" s="154"/>
    </row>
    <row r="114" spans="1:2" x14ac:dyDescent="0.2">
      <c r="A114" s="153"/>
      <c r="B114" s="154"/>
    </row>
    <row r="115" spans="1:2" x14ac:dyDescent="0.2">
      <c r="A115" s="153"/>
      <c r="B115" s="154"/>
    </row>
    <row r="116" spans="1:2" x14ac:dyDescent="0.2">
      <c r="A116" s="153"/>
      <c r="B116" s="154"/>
    </row>
    <row r="117" spans="1:2" x14ac:dyDescent="0.2">
      <c r="A117" s="153"/>
      <c r="B117" s="154"/>
    </row>
    <row r="118" spans="1:2" x14ac:dyDescent="0.2">
      <c r="A118" s="153"/>
      <c r="B118" s="154"/>
    </row>
    <row r="119" spans="1:2" x14ac:dyDescent="0.2">
      <c r="A119" s="153"/>
      <c r="B119" s="154"/>
    </row>
    <row r="120" spans="1:2" x14ac:dyDescent="0.2">
      <c r="A120" s="153"/>
      <c r="B120" s="154"/>
    </row>
    <row r="121" spans="1:2" x14ac:dyDescent="0.2">
      <c r="A121" s="153"/>
      <c r="B121" s="154"/>
    </row>
    <row r="122" spans="1:2" x14ac:dyDescent="0.2">
      <c r="A122" s="153"/>
      <c r="B122" s="154"/>
    </row>
    <row r="123" spans="1:2" x14ac:dyDescent="0.2">
      <c r="A123" s="153"/>
      <c r="B123" s="154"/>
    </row>
    <row r="124" spans="1:2" x14ac:dyDescent="0.2">
      <c r="A124" s="153"/>
      <c r="B124" s="154"/>
    </row>
    <row r="125" spans="1:2" x14ac:dyDescent="0.2">
      <c r="A125" s="153"/>
      <c r="B125" s="154"/>
    </row>
    <row r="126" spans="1:2" x14ac:dyDescent="0.2">
      <c r="A126" s="153"/>
      <c r="B126" s="154"/>
    </row>
    <row r="127" spans="1:2" x14ac:dyDescent="0.2">
      <c r="A127" s="153"/>
      <c r="B127" s="154"/>
    </row>
    <row r="128" spans="1:2" x14ac:dyDescent="0.2">
      <c r="A128" s="153"/>
      <c r="B128" s="154"/>
    </row>
    <row r="129" spans="1:2" x14ac:dyDescent="0.2">
      <c r="A129" s="153"/>
      <c r="B129" s="154"/>
    </row>
    <row r="130" spans="1:2" x14ac:dyDescent="0.2">
      <c r="A130" s="153"/>
      <c r="B130" s="154"/>
    </row>
    <row r="131" spans="1:2" x14ac:dyDescent="0.2">
      <c r="A131" s="153"/>
      <c r="B131" s="154"/>
    </row>
    <row r="132" spans="1:2" x14ac:dyDescent="0.2">
      <c r="A132" s="153"/>
      <c r="B132" s="154"/>
    </row>
    <row r="133" spans="1:2" x14ac:dyDescent="0.2">
      <c r="A133" s="153"/>
      <c r="B133" s="154"/>
    </row>
    <row r="134" spans="1:2" x14ac:dyDescent="0.2">
      <c r="A134" s="153"/>
      <c r="B134" s="154"/>
    </row>
    <row r="135" spans="1:2" x14ac:dyDescent="0.2">
      <c r="A135" s="153"/>
      <c r="B135" s="154"/>
    </row>
    <row r="136" spans="1:2" x14ac:dyDescent="0.2">
      <c r="A136" s="153"/>
      <c r="B136" s="154"/>
    </row>
    <row r="137" spans="1:2" x14ac:dyDescent="0.2">
      <c r="A137" s="153"/>
      <c r="B137" s="154"/>
    </row>
    <row r="138" spans="1:2" x14ac:dyDescent="0.2">
      <c r="A138" s="153"/>
      <c r="B138" s="154"/>
    </row>
    <row r="139" spans="1:2" x14ac:dyDescent="0.2">
      <c r="A139" s="153"/>
      <c r="B139" s="154"/>
    </row>
    <row r="140" spans="1:2" x14ac:dyDescent="0.2">
      <c r="A140" s="153"/>
      <c r="B140" s="154"/>
    </row>
    <row r="141" spans="1:2" x14ac:dyDescent="0.2">
      <c r="A141" s="153"/>
      <c r="B141" s="154"/>
    </row>
    <row r="142" spans="1:2" x14ac:dyDescent="0.2">
      <c r="A142" s="153"/>
      <c r="B142" s="154"/>
    </row>
    <row r="143" spans="1:2" x14ac:dyDescent="0.2">
      <c r="A143" s="153"/>
      <c r="B143" s="154"/>
    </row>
    <row r="144" spans="1:2" x14ac:dyDescent="0.2">
      <c r="A144" s="153"/>
      <c r="B144" s="154"/>
    </row>
    <row r="145" spans="1:2" x14ac:dyDescent="0.2">
      <c r="A145" s="153"/>
      <c r="B145" s="154"/>
    </row>
    <row r="146" spans="1:2" x14ac:dyDescent="0.2">
      <c r="A146" s="153"/>
      <c r="B146" s="154"/>
    </row>
    <row r="147" spans="1:2" x14ac:dyDescent="0.2">
      <c r="A147" s="153"/>
      <c r="B147" s="154"/>
    </row>
    <row r="148" spans="1:2" x14ac:dyDescent="0.2">
      <c r="A148" s="153"/>
      <c r="B148" s="154"/>
    </row>
    <row r="149" spans="1:2" x14ac:dyDescent="0.2">
      <c r="A149" s="153"/>
      <c r="B149" s="154"/>
    </row>
    <row r="150" spans="1:2" x14ac:dyDescent="0.2">
      <c r="A150" s="153"/>
      <c r="B150" s="154"/>
    </row>
    <row r="151" spans="1:2" x14ac:dyDescent="0.2">
      <c r="A151" s="153"/>
    </row>
    <row r="152" spans="1:2" x14ac:dyDescent="0.2">
      <c r="A152" s="153"/>
    </row>
    <row r="153" spans="1:2" x14ac:dyDescent="0.2">
      <c r="A153" s="153"/>
    </row>
    <row r="154" spans="1:2" x14ac:dyDescent="0.2">
      <c r="A154" s="153"/>
    </row>
    <row r="155" spans="1:2" x14ac:dyDescent="0.2">
      <c r="A155" s="153"/>
    </row>
    <row r="156" spans="1:2" x14ac:dyDescent="0.2">
      <c r="A156" s="153"/>
    </row>
    <row r="157" spans="1:2" x14ac:dyDescent="0.2">
      <c r="A157" s="153"/>
    </row>
    <row r="158" spans="1:2" x14ac:dyDescent="0.2">
      <c r="A158" s="153"/>
    </row>
    <row r="159" spans="1:2" x14ac:dyDescent="0.2">
      <c r="A159" s="153"/>
    </row>
    <row r="160" spans="1:2" x14ac:dyDescent="0.2">
      <c r="A160" s="153"/>
    </row>
    <row r="161" spans="1:1" x14ac:dyDescent="0.2">
      <c r="A161" s="153"/>
    </row>
    <row r="162" spans="1:1" x14ac:dyDescent="0.2">
      <c r="A162" s="153"/>
    </row>
    <row r="163" spans="1:1" x14ac:dyDescent="0.2">
      <c r="A163" s="153"/>
    </row>
    <row r="164" spans="1:1" x14ac:dyDescent="0.2">
      <c r="A164" s="153"/>
    </row>
    <row r="165" spans="1:1" x14ac:dyDescent="0.2">
      <c r="A165" s="153"/>
    </row>
    <row r="166" spans="1:1" x14ac:dyDescent="0.2">
      <c r="A166" s="153"/>
    </row>
    <row r="167" spans="1:1" x14ac:dyDescent="0.2">
      <c r="A167" s="153"/>
    </row>
    <row r="168" spans="1:1" x14ac:dyDescent="0.2">
      <c r="A168" s="153"/>
    </row>
    <row r="169" spans="1:1" x14ac:dyDescent="0.2">
      <c r="A169" s="153"/>
    </row>
    <row r="170" spans="1:1" x14ac:dyDescent="0.2">
      <c r="A170" s="153"/>
    </row>
    <row r="171" spans="1:1" x14ac:dyDescent="0.2">
      <c r="A171" s="153"/>
    </row>
    <row r="172" spans="1:1" x14ac:dyDescent="0.2">
      <c r="A172" s="153"/>
    </row>
    <row r="173" spans="1:1" x14ac:dyDescent="0.2">
      <c r="A173" s="153"/>
    </row>
    <row r="174" spans="1:1" x14ac:dyDescent="0.2">
      <c r="A174" s="153"/>
    </row>
    <row r="175" spans="1:1" x14ac:dyDescent="0.2">
      <c r="A175" s="153"/>
    </row>
    <row r="176" spans="1:1" x14ac:dyDescent="0.2">
      <c r="A176" s="153"/>
    </row>
    <row r="177" spans="1:1" x14ac:dyDescent="0.2">
      <c r="A177" s="153"/>
    </row>
    <row r="178" spans="1:1" x14ac:dyDescent="0.2">
      <c r="A178" s="153"/>
    </row>
    <row r="179" spans="1:1" x14ac:dyDescent="0.2">
      <c r="A179" s="153"/>
    </row>
    <row r="180" spans="1:1" x14ac:dyDescent="0.2">
      <c r="A180" s="153"/>
    </row>
    <row r="181" spans="1:1" x14ac:dyDescent="0.2">
      <c r="A181" s="153"/>
    </row>
    <row r="182" spans="1:1" x14ac:dyDescent="0.2">
      <c r="A182" s="153"/>
    </row>
    <row r="183" spans="1:1" x14ac:dyDescent="0.2">
      <c r="A183" s="153"/>
    </row>
    <row r="184" spans="1:1" x14ac:dyDescent="0.2">
      <c r="A184" s="153"/>
    </row>
    <row r="185" spans="1:1" x14ac:dyDescent="0.2">
      <c r="A185" s="153"/>
    </row>
    <row r="186" spans="1:1" x14ac:dyDescent="0.2">
      <c r="A186" s="153"/>
    </row>
    <row r="187" spans="1:1" x14ac:dyDescent="0.2">
      <c r="A187" s="153"/>
    </row>
    <row r="188" spans="1:1" x14ac:dyDescent="0.2">
      <c r="A188" s="153"/>
    </row>
    <row r="189" spans="1:1" x14ac:dyDescent="0.2">
      <c r="A189" s="153"/>
    </row>
    <row r="190" spans="1:1" x14ac:dyDescent="0.2">
      <c r="A190" s="153"/>
    </row>
    <row r="191" spans="1:1" x14ac:dyDescent="0.2">
      <c r="A191" s="153"/>
    </row>
    <row r="192" spans="1:1" x14ac:dyDescent="0.2">
      <c r="A192" s="153"/>
    </row>
    <row r="193" spans="1:1" x14ac:dyDescent="0.2">
      <c r="A193" s="153"/>
    </row>
    <row r="194" spans="1:1" x14ac:dyDescent="0.2">
      <c r="A194" s="153"/>
    </row>
    <row r="195" spans="1:1" x14ac:dyDescent="0.2">
      <c r="A195" s="153"/>
    </row>
    <row r="196" spans="1:1" x14ac:dyDescent="0.2">
      <c r="A196" s="153"/>
    </row>
    <row r="197" spans="1:1" x14ac:dyDescent="0.2">
      <c r="A197" s="153"/>
    </row>
    <row r="198" spans="1:1" x14ac:dyDescent="0.2">
      <c r="A198" s="153"/>
    </row>
    <row r="199" spans="1:1" x14ac:dyDescent="0.2">
      <c r="A199" s="153"/>
    </row>
    <row r="200" spans="1:1" x14ac:dyDescent="0.2">
      <c r="A200" s="153"/>
    </row>
    <row r="201" spans="1:1" x14ac:dyDescent="0.2">
      <c r="A201" s="153"/>
    </row>
    <row r="202" spans="1:1" x14ac:dyDescent="0.2">
      <c r="A202" s="153"/>
    </row>
    <row r="203" spans="1:1" x14ac:dyDescent="0.2">
      <c r="A203" s="153"/>
    </row>
    <row r="204" spans="1:1" x14ac:dyDescent="0.2">
      <c r="A204" s="152"/>
    </row>
    <row r="205" spans="1:1" x14ac:dyDescent="0.2">
      <c r="A205" s="152"/>
    </row>
    <row r="206" spans="1:1" x14ac:dyDescent="0.2">
      <c r="A206" s="152"/>
    </row>
    <row r="207" spans="1:1" x14ac:dyDescent="0.2">
      <c r="A207" s="152"/>
    </row>
    <row r="208" spans="1:1" x14ac:dyDescent="0.2">
      <c r="A208" s="152"/>
    </row>
    <row r="209" spans="1:1" x14ac:dyDescent="0.2">
      <c r="A209" s="152"/>
    </row>
    <row r="210" spans="1:1" x14ac:dyDescent="0.2">
      <c r="A210" s="152"/>
    </row>
    <row r="211" spans="1:1" x14ac:dyDescent="0.2">
      <c r="A211" s="152"/>
    </row>
    <row r="212" spans="1:1" x14ac:dyDescent="0.2">
      <c r="A212" s="152"/>
    </row>
    <row r="213" spans="1:1" x14ac:dyDescent="0.2">
      <c r="A213" s="152"/>
    </row>
    <row r="214" spans="1:1" x14ac:dyDescent="0.2">
      <c r="A214" s="152"/>
    </row>
    <row r="215" spans="1:1" x14ac:dyDescent="0.2">
      <c r="A215" s="152"/>
    </row>
    <row r="216" spans="1:1" x14ac:dyDescent="0.2">
      <c r="A216" s="152"/>
    </row>
    <row r="217" spans="1:1" x14ac:dyDescent="0.2">
      <c r="A217" s="152"/>
    </row>
    <row r="218" spans="1:1" x14ac:dyDescent="0.2">
      <c r="A218" s="152"/>
    </row>
    <row r="219" spans="1:1" x14ac:dyDescent="0.2">
      <c r="A219" s="152"/>
    </row>
    <row r="220" spans="1:1" x14ac:dyDescent="0.2">
      <c r="A220" s="152"/>
    </row>
  </sheetData>
  <pageMargins left="0.25" right="0.25" top="0.5" bottom="0.5" header="0" footer="0"/>
  <pageSetup fitToHeight="4" orientation="portrait" r:id="rId1"/>
  <headerFooter>
    <oddFooter>&amp;R&amp;Z&amp;F    &amp;A    &amp;P of &amp;N</oddFooter>
  </headerFooter>
  <rowBreaks count="3" manualBreakCount="3">
    <brk id="24" max="16383" man="1"/>
    <brk id="40" max="16383" man="1"/>
    <brk id="56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18FDA-1FCB-45A6-B1CF-8ACE3A6E3A94}">
  <dimension ref="A1:BJ969"/>
  <sheetViews>
    <sheetView topLeftCell="AM911" zoomScale="55" zoomScaleNormal="55" zoomScaleSheetLayoutView="40" workbookViewId="0">
      <selection activeCell="BF10" sqref="BF10:BJ955"/>
    </sheetView>
  </sheetViews>
  <sheetFormatPr defaultRowHeight="15" x14ac:dyDescent="0.2"/>
  <cols>
    <col min="1" max="1" width="6.140625" style="5" customWidth="1"/>
    <col min="2" max="2" width="16.42578125" style="10" customWidth="1"/>
    <col min="3" max="3" width="9" style="5" hidden="1" customWidth="1"/>
    <col min="4" max="4" width="12.7109375" style="9" hidden="1" customWidth="1"/>
    <col min="5" max="7" width="12.7109375" style="8" hidden="1" customWidth="1"/>
    <col min="8" max="8" width="11.7109375" style="7" customWidth="1"/>
    <col min="9" max="11" width="10.7109375" style="5" customWidth="1"/>
    <col min="12" max="12" width="4.28515625" style="5" customWidth="1"/>
    <col min="13" max="13" width="25.7109375" style="6" customWidth="1"/>
    <col min="14" max="14" width="4.28515625" style="5" customWidth="1"/>
    <col min="15" max="15" width="25.7109375" style="6" customWidth="1"/>
    <col min="16" max="16" width="4.28515625" style="5" customWidth="1"/>
    <col min="17" max="17" width="25.7109375" style="6" customWidth="1"/>
    <col min="18" max="18" width="4.28515625" style="5" customWidth="1"/>
    <col min="19" max="19" width="22.7109375" style="6" customWidth="1"/>
    <col min="20" max="20" width="4.28515625" style="5" customWidth="1"/>
    <col min="21" max="21" width="20.7109375" style="6" customWidth="1"/>
    <col min="22" max="22" width="4.28515625" style="6" customWidth="1"/>
    <col min="23" max="23" width="20.7109375" style="6" customWidth="1"/>
    <col min="24" max="24" width="4.28515625" style="5" customWidth="1"/>
    <col min="25" max="25" width="12.140625" style="5" customWidth="1"/>
    <col min="26" max="26" width="4.28515625" style="5" customWidth="1"/>
    <col min="27" max="27" width="13.7109375" style="5" customWidth="1"/>
    <col min="28" max="28" width="5.5703125" style="5" bestFit="1" customWidth="1"/>
    <col min="29" max="29" width="9.42578125" style="5" customWidth="1"/>
    <col min="30" max="31" width="8" style="5" customWidth="1"/>
    <col min="32" max="32" width="64.140625" style="5" customWidth="1"/>
    <col min="33" max="34" width="13.7109375" style="5" customWidth="1"/>
    <col min="35" max="35" width="22.42578125" style="5" customWidth="1"/>
    <col min="36" max="50" width="13.7109375" style="5" customWidth="1"/>
    <col min="51" max="16384" width="9.140625" style="5"/>
  </cols>
  <sheetData>
    <row r="1" spans="1:62" ht="31.9" customHeight="1" x14ac:dyDescent="0.4">
      <c r="B1" s="150">
        <v>2017</v>
      </c>
      <c r="C1" s="150" t="s">
        <v>275</v>
      </c>
      <c r="D1" s="149" t="s">
        <v>274</v>
      </c>
      <c r="E1" s="148"/>
      <c r="F1" s="147" t="s">
        <v>273</v>
      </c>
      <c r="H1" s="8"/>
      <c r="I1" s="7"/>
      <c r="M1" s="5"/>
      <c r="N1" s="6"/>
      <c r="O1" s="5"/>
      <c r="P1" s="6"/>
      <c r="Q1" s="5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6"/>
      <c r="AF1" s="6"/>
      <c r="AG1" s="6"/>
      <c r="AH1" s="6"/>
    </row>
    <row r="2" spans="1:62" ht="22.15" customHeight="1" x14ac:dyDescent="0.25">
      <c r="B2" s="146" t="s">
        <v>272</v>
      </c>
      <c r="G2" s="145" t="s">
        <v>271</v>
      </c>
      <c r="H2" s="144" t="s">
        <v>1821</v>
      </c>
      <c r="I2" s="142"/>
      <c r="J2" s="142"/>
      <c r="K2" s="142"/>
      <c r="L2" s="142"/>
      <c r="M2" s="143"/>
      <c r="N2" s="142"/>
      <c r="O2" s="143"/>
      <c r="P2" s="142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E2" s="6"/>
      <c r="AF2" s="6"/>
      <c r="AG2" s="6"/>
    </row>
    <row r="3" spans="1:62" ht="6.6" customHeight="1" x14ac:dyDescent="0.3">
      <c r="B3" s="9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E3" s="6"/>
      <c r="AF3" s="129"/>
      <c r="AG3" s="129"/>
      <c r="AH3" s="141"/>
      <c r="AI3" s="129"/>
      <c r="AJ3" s="129"/>
    </row>
    <row r="4" spans="1:62" ht="22.15" customHeight="1" thickBot="1" x14ac:dyDescent="0.3">
      <c r="B4" s="134" t="s">
        <v>269</v>
      </c>
      <c r="C4" s="277">
        <v>42990</v>
      </c>
      <c r="D4" s="278"/>
      <c r="G4" s="135"/>
      <c r="H4" s="134"/>
      <c r="M4" s="130"/>
      <c r="N4" s="130"/>
      <c r="O4" s="130"/>
      <c r="P4" s="130"/>
      <c r="Q4" s="130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0"/>
      <c r="AE4" s="130"/>
      <c r="AF4" s="6"/>
      <c r="AG4" s="6"/>
    </row>
    <row r="5" spans="1:62" ht="22.15" customHeight="1" thickTop="1" x14ac:dyDescent="0.35">
      <c r="B5" s="134" t="s">
        <v>266</v>
      </c>
      <c r="C5" s="137">
        <v>255</v>
      </c>
      <c r="D5" s="136"/>
      <c r="E5" s="135"/>
      <c r="F5" s="135"/>
      <c r="G5" s="135"/>
      <c r="H5" s="282" t="s">
        <v>265</v>
      </c>
      <c r="I5" s="283"/>
      <c r="J5" s="283"/>
      <c r="K5" s="283"/>
      <c r="L5" s="283"/>
      <c r="M5" s="283"/>
      <c r="N5" s="297" t="s">
        <v>535</v>
      </c>
      <c r="O5" s="298"/>
      <c r="P5" s="130"/>
      <c r="Q5" s="219" t="s">
        <v>1820</v>
      </c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M5" s="128"/>
      <c r="AN5" s="128"/>
      <c r="BF5" s="5" t="s">
        <v>4</v>
      </c>
      <c r="BG5" s="5">
        <v>1</v>
      </c>
    </row>
    <row r="6" spans="1:62" ht="22.15" customHeight="1" x14ac:dyDescent="0.35">
      <c r="B6" s="134" t="s">
        <v>264</v>
      </c>
      <c r="C6" s="7"/>
      <c r="H6" s="285" t="s">
        <v>262</v>
      </c>
      <c r="I6" s="286"/>
      <c r="J6" s="286"/>
      <c r="K6" s="286"/>
      <c r="L6" s="286"/>
      <c r="M6" s="286"/>
      <c r="N6" s="299"/>
      <c r="O6" s="300"/>
      <c r="P6" s="130"/>
      <c r="Q6" s="219" t="s">
        <v>1819</v>
      </c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M6" s="128"/>
      <c r="AN6" s="128"/>
    </row>
    <row r="7" spans="1:62" ht="22.15" customHeight="1" thickBot="1" x14ac:dyDescent="0.4">
      <c r="B7" s="134" t="s">
        <v>261</v>
      </c>
      <c r="C7" s="133" t="s">
        <v>1818</v>
      </c>
      <c r="D7" s="132"/>
      <c r="E7" s="131"/>
      <c r="F7" s="131"/>
      <c r="H7" s="288" t="s">
        <v>259</v>
      </c>
      <c r="I7" s="289"/>
      <c r="J7" s="289"/>
      <c r="K7" s="289"/>
      <c r="L7" s="289"/>
      <c r="M7" s="289"/>
      <c r="N7" s="201" t="s">
        <v>532</v>
      </c>
      <c r="O7" s="200"/>
      <c r="P7" s="130"/>
      <c r="Q7" s="219" t="s">
        <v>1817</v>
      </c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30"/>
      <c r="AG7" s="130"/>
      <c r="AM7" s="128"/>
      <c r="AN7" s="128"/>
    </row>
    <row r="8" spans="1:62" ht="11.45" customHeight="1" thickTop="1" thickBot="1" x14ac:dyDescent="0.35">
      <c r="B8" s="129"/>
      <c r="V8" s="5"/>
      <c r="Y8" s="6"/>
      <c r="AA8" s="6"/>
      <c r="AB8" s="6"/>
      <c r="AC8" s="6"/>
      <c r="AE8" s="6"/>
      <c r="AF8" s="6"/>
      <c r="AG8" s="6"/>
      <c r="AK8" s="128"/>
      <c r="AL8" s="128"/>
    </row>
    <row r="9" spans="1:62" ht="90.6" customHeight="1" thickBot="1" x14ac:dyDescent="0.35">
      <c r="B9" s="105" t="s">
        <v>174</v>
      </c>
      <c r="C9" s="95" t="s">
        <v>173</v>
      </c>
      <c r="D9" s="100" t="s">
        <v>172</v>
      </c>
      <c r="E9" s="104" t="s">
        <v>171</v>
      </c>
      <c r="F9" s="103"/>
      <c r="G9" s="102"/>
      <c r="H9" s="101" t="s">
        <v>170</v>
      </c>
      <c r="I9" s="100" t="s">
        <v>96</v>
      </c>
      <c r="J9" s="100" t="s">
        <v>169</v>
      </c>
      <c r="K9" s="100" t="s">
        <v>97</v>
      </c>
      <c r="L9" s="256" t="s">
        <v>168</v>
      </c>
      <c r="M9" s="262"/>
      <c r="N9" s="256" t="s">
        <v>167</v>
      </c>
      <c r="O9" s="262"/>
      <c r="P9" s="256" t="s">
        <v>167</v>
      </c>
      <c r="Q9" s="257"/>
      <c r="R9" s="256" t="s">
        <v>167</v>
      </c>
      <c r="S9" s="257"/>
      <c r="T9" s="256" t="s">
        <v>167</v>
      </c>
      <c r="U9" s="257"/>
      <c r="V9" s="256" t="s">
        <v>167</v>
      </c>
      <c r="W9" s="257"/>
      <c r="X9" s="256" t="s">
        <v>167</v>
      </c>
      <c r="Y9" s="257"/>
      <c r="Z9" s="256" t="s">
        <v>167</v>
      </c>
      <c r="AA9" s="257"/>
      <c r="AB9" s="256" t="s">
        <v>167</v>
      </c>
      <c r="AC9" s="257"/>
      <c r="AD9" s="261" t="s">
        <v>166</v>
      </c>
      <c r="AE9" s="257"/>
      <c r="AF9" s="101" t="s">
        <v>165</v>
      </c>
      <c r="AG9" s="101" t="s">
        <v>164</v>
      </c>
      <c r="AH9" s="100" t="s">
        <v>163</v>
      </c>
      <c r="AI9" s="98"/>
      <c r="AJ9" s="96" t="s">
        <v>160</v>
      </c>
      <c r="AK9" s="95" t="s">
        <v>159</v>
      </c>
      <c r="AL9" s="94" t="s">
        <v>158</v>
      </c>
      <c r="AM9" s="96" t="s">
        <v>157</v>
      </c>
      <c r="AN9" s="95" t="s">
        <v>156</v>
      </c>
      <c r="AO9" s="94" t="s">
        <v>155</v>
      </c>
      <c r="AP9" s="96" t="s">
        <v>154</v>
      </c>
      <c r="AQ9" s="95" t="s">
        <v>153</v>
      </c>
      <c r="AR9" s="97" t="s">
        <v>152</v>
      </c>
      <c r="AS9" s="96" t="s">
        <v>151</v>
      </c>
      <c r="AT9" s="95" t="s">
        <v>150</v>
      </c>
      <c r="AU9" s="94" t="s">
        <v>149</v>
      </c>
      <c r="AV9" s="96" t="s">
        <v>148</v>
      </c>
      <c r="AW9" s="95" t="s">
        <v>147</v>
      </c>
      <c r="AX9" s="94" t="s">
        <v>146</v>
      </c>
      <c r="AY9" s="93" t="s">
        <v>145</v>
      </c>
      <c r="AZ9" s="92" t="s">
        <v>144</v>
      </c>
      <c r="BA9" s="92" t="s">
        <v>143</v>
      </c>
      <c r="BB9" s="91" t="s">
        <v>142</v>
      </c>
    </row>
    <row r="10" spans="1:62" ht="47.45" customHeight="1" thickBot="1" x14ac:dyDescent="0.3">
      <c r="B10" s="90" t="s">
        <v>258</v>
      </c>
      <c r="C10" s="89"/>
      <c r="D10" s="127"/>
      <c r="E10" s="258"/>
      <c r="F10" s="259"/>
      <c r="G10" s="260"/>
      <c r="H10" s="87" t="s">
        <v>140</v>
      </c>
      <c r="I10" s="86"/>
      <c r="J10" s="86"/>
      <c r="K10" s="85"/>
      <c r="L10" s="84"/>
      <c r="M10" s="81"/>
      <c r="N10" s="84"/>
      <c r="O10" s="81"/>
      <c r="P10" s="84"/>
      <c r="Q10" s="81"/>
      <c r="R10" s="84"/>
      <c r="S10" s="81"/>
      <c r="T10" s="84"/>
      <c r="U10" s="81"/>
      <c r="V10" s="84"/>
      <c r="W10" s="81"/>
      <c r="X10" s="84"/>
      <c r="Y10" s="81"/>
      <c r="Z10" s="84"/>
      <c r="AA10" s="83"/>
      <c r="AB10" s="217"/>
      <c r="AC10" s="217"/>
      <c r="AD10" s="82" t="s">
        <v>139</v>
      </c>
      <c r="AE10" s="81"/>
      <c r="AF10" s="81"/>
      <c r="AG10" s="81"/>
      <c r="AH10" s="80"/>
      <c r="AI10" s="59" t="s">
        <v>138</v>
      </c>
      <c r="AJ10" s="78">
        <f t="shared" ref="AJ10:BB10" si="0">SUM(AJ12:AJ23)</f>
        <v>36</v>
      </c>
      <c r="AK10" s="77">
        <f t="shared" si="0"/>
        <v>0</v>
      </c>
      <c r="AL10" s="76">
        <f t="shared" si="0"/>
        <v>0</v>
      </c>
      <c r="AM10" s="78">
        <f t="shared" si="0"/>
        <v>12</v>
      </c>
      <c r="AN10" s="77">
        <f t="shared" si="0"/>
        <v>0</v>
      </c>
      <c r="AO10" s="76">
        <f t="shared" si="0"/>
        <v>0</v>
      </c>
      <c r="AP10" s="78">
        <f t="shared" si="0"/>
        <v>0</v>
      </c>
      <c r="AQ10" s="77">
        <f t="shared" si="0"/>
        <v>0</v>
      </c>
      <c r="AR10" s="76">
        <f t="shared" si="0"/>
        <v>0</v>
      </c>
      <c r="AS10" s="78">
        <f t="shared" si="0"/>
        <v>3</v>
      </c>
      <c r="AT10" s="77">
        <f t="shared" si="0"/>
        <v>0</v>
      </c>
      <c r="AU10" s="76">
        <f t="shared" si="0"/>
        <v>0</v>
      </c>
      <c r="AV10" s="78">
        <f t="shared" si="0"/>
        <v>12</v>
      </c>
      <c r="AW10" s="77">
        <f t="shared" si="0"/>
        <v>0</v>
      </c>
      <c r="AX10" s="76">
        <f t="shared" si="0"/>
        <v>0</v>
      </c>
      <c r="AY10" s="75">
        <f t="shared" si="0"/>
        <v>0</v>
      </c>
      <c r="AZ10" s="74">
        <f t="shared" si="0"/>
        <v>0</v>
      </c>
      <c r="BA10" s="74">
        <f t="shared" si="0"/>
        <v>0</v>
      </c>
      <c r="BB10" s="73">
        <f t="shared" si="0"/>
        <v>0</v>
      </c>
      <c r="BC10" s="72" t="s">
        <v>137</v>
      </c>
      <c r="BF10" s="5">
        <f>SUM(AJ10:AL10)/$BG$5</f>
        <v>36</v>
      </c>
      <c r="BG10" s="5">
        <f>SUM(AM10:AO10,AY10)/$BG$5</f>
        <v>12</v>
      </c>
      <c r="BH10" s="5">
        <f>SUM(AP10:AR10,AZ10)/$BG$5</f>
        <v>0</v>
      </c>
      <c r="BI10" s="5">
        <f>SUM(AS10:AU10,BA10)/$BG$5</f>
        <v>3</v>
      </c>
      <c r="BJ10" s="5">
        <f>SUM(AV10:AX10,BB10)/$BG$5</f>
        <v>12</v>
      </c>
    </row>
    <row r="11" spans="1:62" ht="47.45" customHeight="1" thickBot="1" x14ac:dyDescent="0.3">
      <c r="B11" s="71"/>
      <c r="C11" s="70"/>
      <c r="D11" s="69"/>
      <c r="E11" s="68"/>
      <c r="F11" s="68"/>
      <c r="G11" s="67"/>
      <c r="H11" s="66"/>
      <c r="I11" s="64"/>
      <c r="J11" s="64"/>
      <c r="K11" s="65"/>
      <c r="L11" s="64"/>
      <c r="M11" s="62"/>
      <c r="N11" s="64"/>
      <c r="O11" s="62"/>
      <c r="P11" s="64"/>
      <c r="Q11" s="62"/>
      <c r="R11" s="64"/>
      <c r="S11" s="62"/>
      <c r="T11" s="64"/>
      <c r="U11" s="62"/>
      <c r="V11" s="64"/>
      <c r="W11" s="62"/>
      <c r="X11" s="64"/>
      <c r="Y11" s="62"/>
      <c r="Z11" s="64"/>
      <c r="AA11" s="62"/>
      <c r="AB11" s="62"/>
      <c r="AC11" s="62"/>
      <c r="AD11" s="63"/>
      <c r="AE11" s="62"/>
      <c r="AF11" s="62"/>
      <c r="AG11" s="62"/>
      <c r="AH11" s="61"/>
      <c r="AI11" s="59" t="s">
        <v>136</v>
      </c>
      <c r="AJ11" s="214">
        <f t="shared" ref="AJ11:BB11" si="1">AJ10/1</f>
        <v>36</v>
      </c>
      <c r="AK11" s="213">
        <f t="shared" si="1"/>
        <v>0</v>
      </c>
      <c r="AL11" s="212">
        <f t="shared" si="1"/>
        <v>0</v>
      </c>
      <c r="AM11" s="214">
        <f t="shared" si="1"/>
        <v>12</v>
      </c>
      <c r="AN11" s="213">
        <f t="shared" si="1"/>
        <v>0</v>
      </c>
      <c r="AO11" s="212">
        <f t="shared" si="1"/>
        <v>0</v>
      </c>
      <c r="AP11" s="214">
        <f t="shared" si="1"/>
        <v>0</v>
      </c>
      <c r="AQ11" s="213">
        <f t="shared" si="1"/>
        <v>0</v>
      </c>
      <c r="AR11" s="212">
        <f t="shared" si="1"/>
        <v>0</v>
      </c>
      <c r="AS11" s="214">
        <f t="shared" si="1"/>
        <v>3</v>
      </c>
      <c r="AT11" s="213">
        <f t="shared" si="1"/>
        <v>0</v>
      </c>
      <c r="AU11" s="212">
        <f t="shared" si="1"/>
        <v>0</v>
      </c>
      <c r="AV11" s="214">
        <f t="shared" si="1"/>
        <v>12</v>
      </c>
      <c r="AW11" s="213">
        <f t="shared" si="1"/>
        <v>0</v>
      </c>
      <c r="AX11" s="212">
        <f t="shared" si="1"/>
        <v>0</v>
      </c>
      <c r="AY11" s="211">
        <f t="shared" si="1"/>
        <v>0</v>
      </c>
      <c r="AZ11" s="210">
        <f t="shared" si="1"/>
        <v>0</v>
      </c>
      <c r="BA11" s="210">
        <f t="shared" si="1"/>
        <v>0</v>
      </c>
      <c r="BB11" s="209">
        <f t="shared" si="1"/>
        <v>0</v>
      </c>
      <c r="BC11" s="52" t="s">
        <v>135</v>
      </c>
    </row>
    <row r="12" spans="1:62" ht="28.15" customHeight="1" x14ac:dyDescent="0.4">
      <c r="A12" s="125"/>
      <c r="B12" s="30"/>
      <c r="C12" s="242">
        <v>1</v>
      </c>
      <c r="D12" s="124"/>
      <c r="E12" s="123"/>
      <c r="F12" s="123"/>
      <c r="G12" s="122"/>
      <c r="H12" s="223" t="s">
        <v>660</v>
      </c>
      <c r="I12" s="246">
        <v>108</v>
      </c>
      <c r="J12" s="246">
        <v>34</v>
      </c>
      <c r="K12" s="246">
        <v>7</v>
      </c>
      <c r="L12" s="41" t="s">
        <v>133</v>
      </c>
      <c r="M12" s="40" t="s">
        <v>186</v>
      </c>
      <c r="N12" s="41" t="s">
        <v>131</v>
      </c>
      <c r="O12" s="40" t="s">
        <v>1686</v>
      </c>
      <c r="P12" s="41" t="s">
        <v>130</v>
      </c>
      <c r="Q12" s="40" t="s">
        <v>186</v>
      </c>
      <c r="R12" s="41" t="s">
        <v>129</v>
      </c>
      <c r="S12" s="40" t="s">
        <v>132</v>
      </c>
      <c r="T12" s="41" t="s">
        <v>128</v>
      </c>
      <c r="U12" s="40" t="s">
        <v>104</v>
      </c>
      <c r="V12" s="41" t="s">
        <v>127</v>
      </c>
      <c r="W12" s="40" t="s">
        <v>430</v>
      </c>
      <c r="X12" s="41" t="s">
        <v>126</v>
      </c>
      <c r="Y12" s="40" t="s">
        <v>121</v>
      </c>
      <c r="Z12" s="41" t="s">
        <v>125</v>
      </c>
      <c r="AA12" s="40"/>
      <c r="AB12" s="41" t="s">
        <v>1709</v>
      </c>
      <c r="AC12" s="40"/>
      <c r="AD12" s="39"/>
      <c r="AE12" s="40"/>
      <c r="AF12" s="39"/>
      <c r="AG12" s="38" t="s">
        <v>414</v>
      </c>
      <c r="AH12" s="250"/>
      <c r="AI12" s="11"/>
      <c r="AJ12" s="310">
        <f>SUMPRODUCT(LEN($M12:$AC15)-LEN(SUBSTITUTE($M12:$AC15,"A", "")))</f>
        <v>36</v>
      </c>
      <c r="AK12" s="239">
        <f>SUMPRODUCT(LEN($AF12:$AF15)-LEN(SUBSTITUTE($AF12:$AF15,"A", "")))</f>
        <v>0</v>
      </c>
      <c r="AL12" s="230">
        <f>SUMPRODUCT(LEN($AE12:$AE15)-LEN(SUBSTITUTE($AE12:$AE15,"A", "")))</f>
        <v>0</v>
      </c>
      <c r="AM12" s="233">
        <f>SUMPRODUCT(LEN($M12:$AC15)-LEN(SUBSTITUTE($M12:$AC15,"S", "")))</f>
        <v>12</v>
      </c>
      <c r="AN12" s="239">
        <f>SUMPRODUCT(LEN($AF12:$AF15)-LEN(SUBSTITUTE($AF12:$AF15,"S", "")))</f>
        <v>0</v>
      </c>
      <c r="AO12" s="230">
        <f>SUMPRODUCT(LEN($AE12:$AE15)-LEN(SUBSTITUTE($AE12:$AE15,"S", "")))</f>
        <v>0</v>
      </c>
      <c r="AP12" s="233">
        <f>SUMPRODUCT(LEN($M12:$AC15)-LEN(SUBSTITUTE($M12:$AC15,"F", "")))</f>
        <v>0</v>
      </c>
      <c r="AQ12" s="239">
        <f>SUMPRODUCT(LEN($AF12:$AF15)-LEN(SUBSTITUTE($AF12:$AF15,"F", "")))</f>
        <v>0</v>
      </c>
      <c r="AR12" s="230">
        <f>SUMPRODUCT(LEN($AE12:$AE15)-LEN(SUBSTITUTE($AE12:$AE15,"F", "")))</f>
        <v>0</v>
      </c>
      <c r="AS12" s="233">
        <f>SUMPRODUCT(LEN($M12:$AC15)-LEN(SUBSTITUTE($M12:$AC15,"G", "")))</f>
        <v>3</v>
      </c>
      <c r="AT12" s="239">
        <f>SUMPRODUCT(LEN($AF12:$AF15)-LEN(SUBSTITUTE($AF12:$AF15,"G", "")))</f>
        <v>0</v>
      </c>
      <c r="AU12" s="230">
        <f>SUMPRODUCT(LEN($AE12:$AE15)-LEN(SUBSTITUTE($AE12:$AE15,"G", "")))</f>
        <v>0</v>
      </c>
      <c r="AV12" s="233">
        <f>SUMPRODUCT(LEN($M12:$AC15)-LEN(SUBSTITUTE($M12:$AC15,"M", "")))</f>
        <v>12</v>
      </c>
      <c r="AW12" s="239">
        <f>SUMPRODUCT(LEN($AF12:$AF15)-LEN(SUBSTITUTE($AF12:$AF15,"M", "")))</f>
        <v>0</v>
      </c>
      <c r="AX12" s="230">
        <f>SUMPRODUCT(LEN($AE12:$AE15)-LEN(SUBSTITUTE($AE12:$AE15,"M", "")))</f>
        <v>0</v>
      </c>
      <c r="AY12" s="291">
        <f>SUMPRODUCT(LEN($AE12:$AE15)-LEN(SUBSTITUTE($AE12:$AE15,"S", "")))</f>
        <v>0</v>
      </c>
      <c r="AZ12" s="227">
        <f>SUMPRODUCT(LEN($AE12:$AE15)-LEN(SUBSTITUTE($AE12:$AE15,"F", "")))</f>
        <v>0</v>
      </c>
      <c r="BA12" s="227">
        <f>SUMPRODUCT(LEN($AE12:$AE15)-LEN(SUBSTITUTE($AE12:$AE15,"G", "")))</f>
        <v>0</v>
      </c>
      <c r="BB12" s="294">
        <f>SUMPRODUCT(LEN($AE12:$AE15)-LEN(SUBSTITUTE($AE12:$AE15,"M", "")))</f>
        <v>0</v>
      </c>
    </row>
    <row r="13" spans="1:62" ht="28.15" customHeight="1" thickBot="1" x14ac:dyDescent="0.25">
      <c r="B13" s="30"/>
      <c r="C13" s="243"/>
      <c r="D13" s="36"/>
      <c r="E13" s="111"/>
      <c r="F13" s="111"/>
      <c r="G13" s="110"/>
      <c r="H13" s="224"/>
      <c r="I13" s="247"/>
      <c r="J13" s="247"/>
      <c r="K13" s="247"/>
      <c r="L13" s="33" t="s">
        <v>123</v>
      </c>
      <c r="M13" s="32" t="s">
        <v>1656</v>
      </c>
      <c r="N13" s="33" t="s">
        <v>122</v>
      </c>
      <c r="O13" s="32" t="s">
        <v>1656</v>
      </c>
      <c r="P13" s="33" t="s">
        <v>120</v>
      </c>
      <c r="Q13" s="32" t="s">
        <v>1613</v>
      </c>
      <c r="R13" s="33" t="s">
        <v>119</v>
      </c>
      <c r="S13" s="32" t="s">
        <v>132</v>
      </c>
      <c r="T13" s="33" t="s">
        <v>118</v>
      </c>
      <c r="U13" s="32" t="s">
        <v>132</v>
      </c>
      <c r="V13" s="33" t="s">
        <v>117</v>
      </c>
      <c r="W13" s="32" t="s">
        <v>430</v>
      </c>
      <c r="X13" s="33" t="s">
        <v>116</v>
      </c>
      <c r="Y13" s="32" t="s">
        <v>121</v>
      </c>
      <c r="Z13" s="33" t="s">
        <v>115</v>
      </c>
      <c r="AA13" s="32"/>
      <c r="AB13" s="33" t="s">
        <v>1708</v>
      </c>
      <c r="AC13" s="32"/>
      <c r="AD13" s="31"/>
      <c r="AE13" s="32"/>
      <c r="AF13" s="31"/>
      <c r="AG13" s="23"/>
      <c r="AH13" s="251"/>
      <c r="AI13" s="11"/>
      <c r="AJ13" s="311"/>
      <c r="AK13" s="267"/>
      <c r="AL13" s="263"/>
      <c r="AM13" s="265"/>
      <c r="AN13" s="267"/>
      <c r="AO13" s="263"/>
      <c r="AP13" s="265"/>
      <c r="AQ13" s="267"/>
      <c r="AR13" s="263"/>
      <c r="AS13" s="265"/>
      <c r="AT13" s="267"/>
      <c r="AU13" s="263"/>
      <c r="AV13" s="265"/>
      <c r="AW13" s="267"/>
      <c r="AX13" s="263"/>
      <c r="AY13" s="292"/>
      <c r="AZ13" s="228"/>
      <c r="BA13" s="228"/>
      <c r="BB13" s="295"/>
    </row>
    <row r="14" spans="1:62" ht="28.15" customHeight="1" x14ac:dyDescent="0.2">
      <c r="B14" s="30"/>
      <c r="C14" s="244"/>
      <c r="D14" s="29"/>
      <c r="E14" s="109"/>
      <c r="F14" s="109"/>
      <c r="G14" s="108"/>
      <c r="H14" s="225">
        <v>258</v>
      </c>
      <c r="I14" s="248"/>
      <c r="J14" s="248"/>
      <c r="K14" s="248"/>
      <c r="L14" s="26" t="s">
        <v>114</v>
      </c>
      <c r="M14" s="25" t="s">
        <v>1273</v>
      </c>
      <c r="N14" s="26" t="s">
        <v>112</v>
      </c>
      <c r="O14" s="25" t="s">
        <v>1273</v>
      </c>
      <c r="P14" s="26" t="s">
        <v>111</v>
      </c>
      <c r="Q14" s="25" t="s">
        <v>1613</v>
      </c>
      <c r="R14" s="26" t="s">
        <v>110</v>
      </c>
      <c r="S14" s="25" t="s">
        <v>104</v>
      </c>
      <c r="T14" s="26" t="s">
        <v>109</v>
      </c>
      <c r="U14" s="25" t="s">
        <v>124</v>
      </c>
      <c r="V14" s="26" t="s">
        <v>108</v>
      </c>
      <c r="W14" s="25" t="s">
        <v>195</v>
      </c>
      <c r="X14" s="26" t="s">
        <v>107</v>
      </c>
      <c r="Y14" s="25" t="s">
        <v>121</v>
      </c>
      <c r="Z14" s="26" t="s">
        <v>106</v>
      </c>
      <c r="AA14" s="25"/>
      <c r="AB14" s="26" t="s">
        <v>1707</v>
      </c>
      <c r="AC14" s="25"/>
      <c r="AD14" s="24"/>
      <c r="AE14" s="25"/>
      <c r="AF14" s="24"/>
      <c r="AG14" s="23"/>
      <c r="AH14" s="251"/>
      <c r="AI14" s="11"/>
      <c r="AJ14" s="311"/>
      <c r="AK14" s="267"/>
      <c r="AL14" s="263"/>
      <c r="AM14" s="265"/>
      <c r="AN14" s="267"/>
      <c r="AO14" s="263"/>
      <c r="AP14" s="265"/>
      <c r="AQ14" s="267"/>
      <c r="AR14" s="263"/>
      <c r="AS14" s="265"/>
      <c r="AT14" s="267"/>
      <c r="AU14" s="263"/>
      <c r="AV14" s="265"/>
      <c r="AW14" s="267"/>
      <c r="AX14" s="263"/>
      <c r="AY14" s="292"/>
      <c r="AZ14" s="228"/>
      <c r="BA14" s="228"/>
      <c r="BB14" s="295"/>
    </row>
    <row r="15" spans="1:62" ht="28.15" customHeight="1" thickBot="1" x14ac:dyDescent="0.25">
      <c r="B15" s="30"/>
      <c r="C15" s="253"/>
      <c r="D15" s="51"/>
      <c r="E15" s="115"/>
      <c r="F15" s="115"/>
      <c r="G15" s="114"/>
      <c r="H15" s="226"/>
      <c r="I15" s="254"/>
      <c r="J15" s="254"/>
      <c r="K15" s="254"/>
      <c r="L15" s="48" t="s">
        <v>105</v>
      </c>
      <c r="M15" s="47" t="s">
        <v>186</v>
      </c>
      <c r="N15" s="48" t="s">
        <v>103</v>
      </c>
      <c r="O15" s="47" t="s">
        <v>1699</v>
      </c>
      <c r="P15" s="48" t="s">
        <v>102</v>
      </c>
      <c r="Q15" s="47" t="s">
        <v>1347</v>
      </c>
      <c r="R15" s="48" t="s">
        <v>101</v>
      </c>
      <c r="S15" s="47" t="s">
        <v>104</v>
      </c>
      <c r="T15" s="48">
        <v>20</v>
      </c>
      <c r="U15" s="47" t="s">
        <v>104</v>
      </c>
      <c r="V15" s="48" t="s">
        <v>100</v>
      </c>
      <c r="W15" s="47" t="s">
        <v>195</v>
      </c>
      <c r="X15" s="48" t="s">
        <v>99</v>
      </c>
      <c r="Y15" s="47"/>
      <c r="Z15" s="48" t="s">
        <v>98</v>
      </c>
      <c r="AA15" s="47"/>
      <c r="AB15" s="48" t="s">
        <v>1706</v>
      </c>
      <c r="AC15" s="47"/>
      <c r="AD15" s="16"/>
      <c r="AE15" s="47"/>
      <c r="AF15" s="16"/>
      <c r="AG15" s="46"/>
      <c r="AH15" s="255"/>
      <c r="AI15" s="11"/>
      <c r="AJ15" s="312"/>
      <c r="AK15" s="268"/>
      <c r="AL15" s="264"/>
      <c r="AM15" s="266"/>
      <c r="AN15" s="268"/>
      <c r="AO15" s="264"/>
      <c r="AP15" s="266"/>
      <c r="AQ15" s="268"/>
      <c r="AR15" s="264"/>
      <c r="AS15" s="266"/>
      <c r="AT15" s="268"/>
      <c r="AU15" s="264"/>
      <c r="AV15" s="266"/>
      <c r="AW15" s="268"/>
      <c r="AX15" s="264"/>
      <c r="AY15" s="293"/>
      <c r="AZ15" s="229"/>
      <c r="BA15" s="229"/>
      <c r="BB15" s="296"/>
    </row>
    <row r="16" spans="1:62" ht="28.15" customHeight="1" x14ac:dyDescent="0.2">
      <c r="B16" s="30"/>
      <c r="C16" s="242">
        <v>2</v>
      </c>
      <c r="D16" s="44"/>
      <c r="E16" s="113"/>
      <c r="F16" s="113"/>
      <c r="G16" s="112"/>
      <c r="H16" s="223"/>
      <c r="I16" s="246"/>
      <c r="J16" s="246"/>
      <c r="K16" s="246"/>
      <c r="L16" s="41" t="s">
        <v>133</v>
      </c>
      <c r="M16" s="40"/>
      <c r="N16" s="41" t="s">
        <v>131</v>
      </c>
      <c r="O16" s="40"/>
      <c r="P16" s="41" t="s">
        <v>130</v>
      </c>
      <c r="Q16" s="40"/>
      <c r="R16" s="41" t="s">
        <v>129</v>
      </c>
      <c r="S16" s="40"/>
      <c r="T16" s="41" t="s">
        <v>128</v>
      </c>
      <c r="U16" s="40"/>
      <c r="V16" s="41" t="s">
        <v>127</v>
      </c>
      <c r="W16" s="40"/>
      <c r="X16" s="41" t="s">
        <v>126</v>
      </c>
      <c r="Y16" s="40"/>
      <c r="Z16" s="41" t="s">
        <v>125</v>
      </c>
      <c r="AA16" s="40"/>
      <c r="AB16" s="41" t="s">
        <v>1709</v>
      </c>
      <c r="AC16" s="40"/>
      <c r="AD16" s="39"/>
      <c r="AE16" s="40"/>
      <c r="AF16" s="39"/>
      <c r="AG16" s="38"/>
      <c r="AH16" s="250"/>
      <c r="AI16" s="11"/>
      <c r="AJ16" s="310">
        <f>SUMPRODUCT(LEN($M16:$AC19)-LEN(SUBSTITUTE($M16:$AC19,"A", "")))</f>
        <v>0</v>
      </c>
      <c r="AK16" s="239">
        <f>SUMPRODUCT(LEN($AF16:$AF19)-LEN(SUBSTITUTE($AF16:$AF19,"A", "")))</f>
        <v>0</v>
      </c>
      <c r="AL16" s="230">
        <f>SUMPRODUCT(LEN($AE16:$AE19)-LEN(SUBSTITUTE($AE16:$AE19,"A", "")))</f>
        <v>0</v>
      </c>
      <c r="AM16" s="233">
        <f>SUMPRODUCT(LEN($M16:$AC19)-LEN(SUBSTITUTE($M16:$AC19,"S", "")))</f>
        <v>0</v>
      </c>
      <c r="AN16" s="239">
        <f>SUMPRODUCT(LEN($AF16:$AF19)-LEN(SUBSTITUTE($AF16:$AF19,"S", "")))</f>
        <v>0</v>
      </c>
      <c r="AO16" s="230">
        <f>SUMPRODUCT(LEN($AE16:$AE19)-LEN(SUBSTITUTE($AE16:$AE19,"S", "")))</f>
        <v>0</v>
      </c>
      <c r="AP16" s="233">
        <f>SUMPRODUCT(LEN($M16:$AC19)-LEN(SUBSTITUTE($M16:$AC19,"F", "")))</f>
        <v>0</v>
      </c>
      <c r="AQ16" s="239">
        <f>SUMPRODUCT(LEN($AF16:$AF19)-LEN(SUBSTITUTE($AF16:$AF19,"F", "")))</f>
        <v>0</v>
      </c>
      <c r="AR16" s="230">
        <f>SUMPRODUCT(LEN($AE16:$AE19)-LEN(SUBSTITUTE($AE16:$AE19,"F", "")))</f>
        <v>0</v>
      </c>
      <c r="AS16" s="233">
        <f>SUMPRODUCT(LEN($M16:$AC19)-LEN(SUBSTITUTE($M16:$AC19,"G", "")))</f>
        <v>0</v>
      </c>
      <c r="AT16" s="239">
        <f>SUMPRODUCT(LEN($AF16:$AF19)-LEN(SUBSTITUTE($AF16:$AF19,"G", "")))</f>
        <v>0</v>
      </c>
      <c r="AU16" s="230">
        <f>SUMPRODUCT(LEN($AE16:$AE19)-LEN(SUBSTITUTE($AE16:$AE19,"G", "")))</f>
        <v>0</v>
      </c>
      <c r="AV16" s="233">
        <f>SUMPRODUCT(LEN($M16:$AC19)-LEN(SUBSTITUTE($M16:$AC19,"M", "")))</f>
        <v>0</v>
      </c>
      <c r="AW16" s="239">
        <f>SUMPRODUCT(LEN($AF16:$AF19)-LEN(SUBSTITUTE($AF16:$AF19,"M", "")))</f>
        <v>0</v>
      </c>
      <c r="AX16" s="230">
        <f>SUMPRODUCT(LEN($AE16:$AE19)-LEN(SUBSTITUTE($AE16:$AE19,"M", "")))</f>
        <v>0</v>
      </c>
      <c r="AY16" s="291">
        <f>SUMPRODUCT(LEN($AE16:$AE19)-LEN(SUBSTITUTE($AE16:$AE19,"S", "")))</f>
        <v>0</v>
      </c>
      <c r="AZ16" s="227">
        <f>SUMPRODUCT(LEN($AE16:$AE19)-LEN(SUBSTITUTE($AE16:$AE19,"F", "")))</f>
        <v>0</v>
      </c>
      <c r="BA16" s="227">
        <f>SUMPRODUCT(LEN($AE16:$AE19)-LEN(SUBSTITUTE($AE16:$AE19,"G", "")))</f>
        <v>0</v>
      </c>
      <c r="BB16" s="294">
        <f>SUMPRODUCT(LEN($AE16:$AE19)-LEN(SUBSTITUTE($AE16:$AE19,"M", "")))</f>
        <v>0</v>
      </c>
    </row>
    <row r="17" spans="2:62" ht="28.15" customHeight="1" thickBot="1" x14ac:dyDescent="0.25">
      <c r="B17" s="30"/>
      <c r="C17" s="243"/>
      <c r="D17" s="36"/>
      <c r="E17" s="111"/>
      <c r="F17" s="111"/>
      <c r="G17" s="110"/>
      <c r="H17" s="224"/>
      <c r="I17" s="247"/>
      <c r="J17" s="247"/>
      <c r="K17" s="247"/>
      <c r="L17" s="33" t="s">
        <v>123</v>
      </c>
      <c r="M17" s="32"/>
      <c r="N17" s="33" t="s">
        <v>122</v>
      </c>
      <c r="O17" s="32"/>
      <c r="P17" s="33" t="s">
        <v>120</v>
      </c>
      <c r="Q17" s="32"/>
      <c r="R17" s="33" t="s">
        <v>119</v>
      </c>
      <c r="S17" s="32"/>
      <c r="T17" s="33" t="s">
        <v>118</v>
      </c>
      <c r="U17" s="32"/>
      <c r="V17" s="33" t="s">
        <v>117</v>
      </c>
      <c r="W17" s="32"/>
      <c r="X17" s="33" t="s">
        <v>116</v>
      </c>
      <c r="Y17" s="32"/>
      <c r="Z17" s="33" t="s">
        <v>115</v>
      </c>
      <c r="AA17" s="32"/>
      <c r="AB17" s="33" t="s">
        <v>1708</v>
      </c>
      <c r="AC17" s="32"/>
      <c r="AD17" s="31"/>
      <c r="AE17" s="32"/>
      <c r="AF17" s="31"/>
      <c r="AG17" s="23"/>
      <c r="AH17" s="251"/>
      <c r="AI17" s="11"/>
      <c r="AJ17" s="311"/>
      <c r="AK17" s="267"/>
      <c r="AL17" s="263"/>
      <c r="AM17" s="265"/>
      <c r="AN17" s="267"/>
      <c r="AO17" s="263"/>
      <c r="AP17" s="265"/>
      <c r="AQ17" s="267"/>
      <c r="AR17" s="263"/>
      <c r="AS17" s="265"/>
      <c r="AT17" s="267"/>
      <c r="AU17" s="263"/>
      <c r="AV17" s="265"/>
      <c r="AW17" s="267"/>
      <c r="AX17" s="263"/>
      <c r="AY17" s="292"/>
      <c r="AZ17" s="228"/>
      <c r="BA17" s="228"/>
      <c r="BB17" s="295"/>
    </row>
    <row r="18" spans="2:62" ht="28.15" customHeight="1" x14ac:dyDescent="0.2">
      <c r="B18" s="30"/>
      <c r="C18" s="244"/>
      <c r="D18" s="29"/>
      <c r="E18" s="109"/>
      <c r="F18" s="109"/>
      <c r="G18" s="108"/>
      <c r="H18" s="225"/>
      <c r="I18" s="248"/>
      <c r="J18" s="248"/>
      <c r="K18" s="248"/>
      <c r="L18" s="26" t="s">
        <v>114</v>
      </c>
      <c r="M18" s="25"/>
      <c r="N18" s="26" t="s">
        <v>112</v>
      </c>
      <c r="O18" s="25"/>
      <c r="P18" s="26" t="s">
        <v>111</v>
      </c>
      <c r="Q18" s="25"/>
      <c r="R18" s="26" t="s">
        <v>110</v>
      </c>
      <c r="S18" s="25"/>
      <c r="T18" s="26" t="s">
        <v>109</v>
      </c>
      <c r="U18" s="25"/>
      <c r="V18" s="26" t="s">
        <v>108</v>
      </c>
      <c r="W18" s="25"/>
      <c r="X18" s="26" t="s">
        <v>107</v>
      </c>
      <c r="Y18" s="25"/>
      <c r="Z18" s="26" t="s">
        <v>106</v>
      </c>
      <c r="AA18" s="25"/>
      <c r="AB18" s="26" t="s">
        <v>1707</v>
      </c>
      <c r="AC18" s="25"/>
      <c r="AD18" s="24"/>
      <c r="AE18" s="25"/>
      <c r="AF18" s="24"/>
      <c r="AG18" s="23"/>
      <c r="AH18" s="251"/>
      <c r="AI18" s="11"/>
      <c r="AJ18" s="311"/>
      <c r="AK18" s="267"/>
      <c r="AL18" s="263"/>
      <c r="AM18" s="265"/>
      <c r="AN18" s="267"/>
      <c r="AO18" s="263"/>
      <c r="AP18" s="265"/>
      <c r="AQ18" s="267"/>
      <c r="AR18" s="263"/>
      <c r="AS18" s="265"/>
      <c r="AT18" s="267"/>
      <c r="AU18" s="263"/>
      <c r="AV18" s="265"/>
      <c r="AW18" s="267"/>
      <c r="AX18" s="263"/>
      <c r="AY18" s="292"/>
      <c r="AZ18" s="228"/>
      <c r="BA18" s="228"/>
      <c r="BB18" s="295"/>
    </row>
    <row r="19" spans="2:62" ht="28.15" customHeight="1" thickBot="1" x14ac:dyDescent="0.25">
      <c r="B19" s="30"/>
      <c r="C19" s="253"/>
      <c r="D19" s="51"/>
      <c r="E19" s="115"/>
      <c r="F19" s="115"/>
      <c r="G19" s="114"/>
      <c r="H19" s="226"/>
      <c r="I19" s="254"/>
      <c r="J19" s="254"/>
      <c r="K19" s="254"/>
      <c r="L19" s="48" t="s">
        <v>105</v>
      </c>
      <c r="M19" s="47"/>
      <c r="N19" s="48" t="s">
        <v>103</v>
      </c>
      <c r="O19" s="47"/>
      <c r="P19" s="48" t="s">
        <v>102</v>
      </c>
      <c r="Q19" s="47"/>
      <c r="R19" s="48" t="s">
        <v>101</v>
      </c>
      <c r="S19" s="47"/>
      <c r="T19" s="48">
        <v>20</v>
      </c>
      <c r="U19" s="47"/>
      <c r="V19" s="48" t="s">
        <v>100</v>
      </c>
      <c r="W19" s="47"/>
      <c r="X19" s="48" t="s">
        <v>99</v>
      </c>
      <c r="Y19" s="47"/>
      <c r="Z19" s="48" t="s">
        <v>98</v>
      </c>
      <c r="AA19" s="47"/>
      <c r="AB19" s="48" t="s">
        <v>1706</v>
      </c>
      <c r="AC19" s="47"/>
      <c r="AD19" s="16"/>
      <c r="AE19" s="47"/>
      <c r="AF19" s="16"/>
      <c r="AG19" s="46"/>
      <c r="AH19" s="255"/>
      <c r="AI19" s="11"/>
      <c r="AJ19" s="312"/>
      <c r="AK19" s="268"/>
      <c r="AL19" s="264"/>
      <c r="AM19" s="266"/>
      <c r="AN19" s="268"/>
      <c r="AO19" s="264"/>
      <c r="AP19" s="266"/>
      <c r="AQ19" s="268"/>
      <c r="AR19" s="264"/>
      <c r="AS19" s="266"/>
      <c r="AT19" s="268"/>
      <c r="AU19" s="264"/>
      <c r="AV19" s="266"/>
      <c r="AW19" s="268"/>
      <c r="AX19" s="264"/>
      <c r="AY19" s="293"/>
      <c r="AZ19" s="229"/>
      <c r="BA19" s="229"/>
      <c r="BB19" s="296"/>
    </row>
    <row r="20" spans="2:62" ht="28.15" customHeight="1" x14ac:dyDescent="0.2">
      <c r="B20" s="30"/>
      <c r="C20" s="242">
        <v>3</v>
      </c>
      <c r="D20" s="44"/>
      <c r="E20" s="113"/>
      <c r="F20" s="113"/>
      <c r="G20" s="112"/>
      <c r="H20" s="223"/>
      <c r="I20" s="246"/>
      <c r="J20" s="246"/>
      <c r="K20" s="246"/>
      <c r="L20" s="41" t="s">
        <v>133</v>
      </c>
      <c r="M20" s="40"/>
      <c r="N20" s="41" t="s">
        <v>131</v>
      </c>
      <c r="O20" s="40"/>
      <c r="P20" s="41" t="s">
        <v>130</v>
      </c>
      <c r="Q20" s="40"/>
      <c r="R20" s="41" t="s">
        <v>129</v>
      </c>
      <c r="S20" s="40"/>
      <c r="T20" s="41" t="s">
        <v>128</v>
      </c>
      <c r="U20" s="40"/>
      <c r="V20" s="41" t="s">
        <v>127</v>
      </c>
      <c r="W20" s="40"/>
      <c r="X20" s="41" t="s">
        <v>126</v>
      </c>
      <c r="Y20" s="40"/>
      <c r="Z20" s="41" t="s">
        <v>125</v>
      </c>
      <c r="AA20" s="40"/>
      <c r="AB20" s="41" t="s">
        <v>1709</v>
      </c>
      <c r="AC20" s="40"/>
      <c r="AD20" s="39"/>
      <c r="AE20" s="40"/>
      <c r="AF20" s="39"/>
      <c r="AG20" s="38"/>
      <c r="AH20" s="250"/>
      <c r="AI20" s="11"/>
      <c r="AJ20" s="310">
        <f>SUMPRODUCT(LEN($M20:$AC23)-LEN(SUBSTITUTE($M20:$AC23,"A", "")))</f>
        <v>0</v>
      </c>
      <c r="AK20" s="239">
        <f>SUMPRODUCT(LEN($AF20:$AF23)-LEN(SUBSTITUTE($AF20:$AF23,"A", "")))</f>
        <v>0</v>
      </c>
      <c r="AL20" s="230">
        <f>SUMPRODUCT(LEN($AE20:$AE23)-LEN(SUBSTITUTE($AE20:$AE23,"A", "")))</f>
        <v>0</v>
      </c>
      <c r="AM20" s="233">
        <f>SUMPRODUCT(LEN($M20:$AC23)-LEN(SUBSTITUTE($M20:$AC23,"S", "")))</f>
        <v>0</v>
      </c>
      <c r="AN20" s="239">
        <f>SUMPRODUCT(LEN($AF20:$AF23)-LEN(SUBSTITUTE($AF20:$AF23,"S", "")))</f>
        <v>0</v>
      </c>
      <c r="AO20" s="230">
        <f>SUMPRODUCT(LEN($AE20:$AE23)-LEN(SUBSTITUTE($AE20:$AE23,"S", "")))</f>
        <v>0</v>
      </c>
      <c r="AP20" s="233">
        <f>SUMPRODUCT(LEN($M20:$AC23)-LEN(SUBSTITUTE($M20:$AC23,"F", "")))</f>
        <v>0</v>
      </c>
      <c r="AQ20" s="239">
        <f>SUMPRODUCT(LEN($AF20:$AF23)-LEN(SUBSTITUTE($AF20:$AF23,"F", "")))</f>
        <v>0</v>
      </c>
      <c r="AR20" s="230">
        <f>SUMPRODUCT(LEN($AE20:$AE23)-LEN(SUBSTITUTE($AE20:$AE23,"F", "")))</f>
        <v>0</v>
      </c>
      <c r="AS20" s="233">
        <f>SUMPRODUCT(LEN($M20:$AC23)-LEN(SUBSTITUTE($M20:$AC23,"G", "")))</f>
        <v>0</v>
      </c>
      <c r="AT20" s="239">
        <f>SUMPRODUCT(LEN($AF20:$AF23)-LEN(SUBSTITUTE($AF20:$AF23,"G", "")))</f>
        <v>0</v>
      </c>
      <c r="AU20" s="230">
        <f>SUMPRODUCT(LEN($AE20:$AE23)-LEN(SUBSTITUTE($AE20:$AE23,"G", "")))</f>
        <v>0</v>
      </c>
      <c r="AV20" s="233">
        <f>SUMPRODUCT(LEN($M20:$AC23)-LEN(SUBSTITUTE($M20:$AC23,"M", "")))</f>
        <v>0</v>
      </c>
      <c r="AW20" s="239">
        <f>SUMPRODUCT(LEN($AF20:$AF23)-LEN(SUBSTITUTE($AF20:$AF23,"M", "")))</f>
        <v>0</v>
      </c>
      <c r="AX20" s="230">
        <f>SUMPRODUCT(LEN($AE20:$AE23)-LEN(SUBSTITUTE($AE20:$AE23,"M", "")))</f>
        <v>0</v>
      </c>
      <c r="AY20" s="291">
        <f>SUMPRODUCT(LEN($AE20:$AE23)-LEN(SUBSTITUTE($AE20:$AE23,"S", "")))</f>
        <v>0</v>
      </c>
      <c r="AZ20" s="227">
        <f>SUMPRODUCT(LEN($AE20:$AE23)-LEN(SUBSTITUTE($AE20:$AE23,"F", "")))</f>
        <v>0</v>
      </c>
      <c r="BA20" s="227">
        <f>SUMPRODUCT(LEN($AE20:$AE23)-LEN(SUBSTITUTE($AE20:$AE23,"G", "")))</f>
        <v>0</v>
      </c>
      <c r="BB20" s="294">
        <f>SUMPRODUCT(LEN($AE20:$AE23)-LEN(SUBSTITUTE($AE20:$AE23,"M", "")))</f>
        <v>0</v>
      </c>
    </row>
    <row r="21" spans="2:62" ht="28.15" customHeight="1" thickBot="1" x14ac:dyDescent="0.25">
      <c r="B21" s="30"/>
      <c r="C21" s="243"/>
      <c r="D21" s="36"/>
      <c r="E21" s="111"/>
      <c r="F21" s="111"/>
      <c r="G21" s="110"/>
      <c r="H21" s="224"/>
      <c r="I21" s="247"/>
      <c r="J21" s="247"/>
      <c r="K21" s="247"/>
      <c r="L21" s="33" t="s">
        <v>123</v>
      </c>
      <c r="M21" s="32"/>
      <c r="N21" s="33" t="s">
        <v>122</v>
      </c>
      <c r="O21" s="32"/>
      <c r="P21" s="33" t="s">
        <v>120</v>
      </c>
      <c r="Q21" s="32"/>
      <c r="R21" s="33" t="s">
        <v>119</v>
      </c>
      <c r="S21" s="32"/>
      <c r="T21" s="33" t="s">
        <v>118</v>
      </c>
      <c r="U21" s="32"/>
      <c r="V21" s="33" t="s">
        <v>117</v>
      </c>
      <c r="W21" s="32"/>
      <c r="X21" s="33" t="s">
        <v>116</v>
      </c>
      <c r="Y21" s="32"/>
      <c r="Z21" s="33" t="s">
        <v>115</v>
      </c>
      <c r="AA21" s="32"/>
      <c r="AB21" s="33" t="s">
        <v>1708</v>
      </c>
      <c r="AC21" s="32"/>
      <c r="AD21" s="31"/>
      <c r="AE21" s="32"/>
      <c r="AF21" s="31"/>
      <c r="AG21" s="23"/>
      <c r="AH21" s="251"/>
      <c r="AI21" s="11"/>
      <c r="AJ21" s="311"/>
      <c r="AK21" s="267"/>
      <c r="AL21" s="263"/>
      <c r="AM21" s="265"/>
      <c r="AN21" s="267"/>
      <c r="AO21" s="263"/>
      <c r="AP21" s="265"/>
      <c r="AQ21" s="267"/>
      <c r="AR21" s="263"/>
      <c r="AS21" s="265"/>
      <c r="AT21" s="267"/>
      <c r="AU21" s="263"/>
      <c r="AV21" s="265"/>
      <c r="AW21" s="267"/>
      <c r="AX21" s="263"/>
      <c r="AY21" s="292"/>
      <c r="AZ21" s="228"/>
      <c r="BA21" s="228"/>
      <c r="BB21" s="295"/>
    </row>
    <row r="22" spans="2:62" ht="28.15" customHeight="1" x14ac:dyDescent="0.2">
      <c r="B22" s="30"/>
      <c r="C22" s="244"/>
      <c r="D22" s="29"/>
      <c r="E22" s="109"/>
      <c r="F22" s="109"/>
      <c r="G22" s="108"/>
      <c r="H22" s="225"/>
      <c r="I22" s="248"/>
      <c r="J22" s="248"/>
      <c r="K22" s="248"/>
      <c r="L22" s="26" t="s">
        <v>114</v>
      </c>
      <c r="M22" s="25"/>
      <c r="N22" s="26" t="s">
        <v>112</v>
      </c>
      <c r="O22" s="25"/>
      <c r="P22" s="26" t="s">
        <v>111</v>
      </c>
      <c r="Q22" s="25"/>
      <c r="R22" s="26" t="s">
        <v>110</v>
      </c>
      <c r="S22" s="25"/>
      <c r="T22" s="26" t="s">
        <v>109</v>
      </c>
      <c r="U22" s="25"/>
      <c r="V22" s="26" t="s">
        <v>108</v>
      </c>
      <c r="W22" s="25"/>
      <c r="X22" s="26" t="s">
        <v>107</v>
      </c>
      <c r="Y22" s="25"/>
      <c r="Z22" s="26" t="s">
        <v>106</v>
      </c>
      <c r="AA22" s="25"/>
      <c r="AB22" s="26" t="s">
        <v>1707</v>
      </c>
      <c r="AC22" s="25"/>
      <c r="AD22" s="24"/>
      <c r="AE22" s="25"/>
      <c r="AF22" s="24"/>
      <c r="AG22" s="23"/>
      <c r="AH22" s="251"/>
      <c r="AI22" s="11"/>
      <c r="AJ22" s="311"/>
      <c r="AK22" s="267"/>
      <c r="AL22" s="263"/>
      <c r="AM22" s="265"/>
      <c r="AN22" s="267"/>
      <c r="AO22" s="263"/>
      <c r="AP22" s="265"/>
      <c r="AQ22" s="267"/>
      <c r="AR22" s="263"/>
      <c r="AS22" s="265"/>
      <c r="AT22" s="267"/>
      <c r="AU22" s="263"/>
      <c r="AV22" s="265"/>
      <c r="AW22" s="267"/>
      <c r="AX22" s="263"/>
      <c r="AY22" s="292"/>
      <c r="AZ22" s="228"/>
      <c r="BA22" s="228"/>
      <c r="BB22" s="295"/>
    </row>
    <row r="23" spans="2:62" ht="28.15" customHeight="1" thickBot="1" x14ac:dyDescent="0.25">
      <c r="B23" s="21"/>
      <c r="C23" s="245"/>
      <c r="D23" s="20"/>
      <c r="E23" s="19"/>
      <c r="F23" s="19"/>
      <c r="G23" s="18"/>
      <c r="H23" s="226"/>
      <c r="I23" s="249"/>
      <c r="J23" s="249"/>
      <c r="K23" s="249"/>
      <c r="L23" s="17" t="s">
        <v>105</v>
      </c>
      <c r="M23" s="15"/>
      <c r="N23" s="17" t="s">
        <v>103</v>
      </c>
      <c r="O23" s="15"/>
      <c r="P23" s="17" t="s">
        <v>102</v>
      </c>
      <c r="Q23" s="15"/>
      <c r="R23" s="17" t="s">
        <v>101</v>
      </c>
      <c r="S23" s="15"/>
      <c r="T23" s="17">
        <v>20</v>
      </c>
      <c r="U23" s="15"/>
      <c r="V23" s="17" t="s">
        <v>100</v>
      </c>
      <c r="W23" s="15"/>
      <c r="X23" s="17" t="s">
        <v>99</v>
      </c>
      <c r="Y23" s="15"/>
      <c r="Z23" s="17" t="s">
        <v>98</v>
      </c>
      <c r="AA23" s="15"/>
      <c r="AB23" s="17" t="s">
        <v>1706</v>
      </c>
      <c r="AC23" s="15"/>
      <c r="AD23" s="14"/>
      <c r="AE23" s="15"/>
      <c r="AF23" s="14"/>
      <c r="AG23" s="13"/>
      <c r="AH23" s="252"/>
      <c r="AI23" s="11"/>
      <c r="AJ23" s="312"/>
      <c r="AK23" s="268"/>
      <c r="AL23" s="264"/>
      <c r="AM23" s="266"/>
      <c r="AN23" s="268"/>
      <c r="AO23" s="264"/>
      <c r="AP23" s="266"/>
      <c r="AQ23" s="268"/>
      <c r="AR23" s="264"/>
      <c r="AS23" s="266"/>
      <c r="AT23" s="268"/>
      <c r="AU23" s="264"/>
      <c r="AV23" s="266"/>
      <c r="AW23" s="268"/>
      <c r="AX23" s="264"/>
      <c r="AY23" s="293"/>
      <c r="AZ23" s="229"/>
      <c r="BA23" s="229"/>
      <c r="BB23" s="296"/>
    </row>
    <row r="24" spans="2:62" ht="85.9" customHeight="1" thickTop="1" thickBot="1" x14ac:dyDescent="0.35">
      <c r="B24" s="105" t="s">
        <v>174</v>
      </c>
      <c r="C24" s="95" t="s">
        <v>173</v>
      </c>
      <c r="D24" s="100" t="s">
        <v>172</v>
      </c>
      <c r="E24" s="104" t="s">
        <v>171</v>
      </c>
      <c r="F24" s="103"/>
      <c r="G24" s="102"/>
      <c r="H24" s="101" t="s">
        <v>170</v>
      </c>
      <c r="I24" s="100" t="s">
        <v>96</v>
      </c>
      <c r="J24" s="100" t="s">
        <v>169</v>
      </c>
      <c r="K24" s="100" t="s">
        <v>97</v>
      </c>
      <c r="L24" s="256" t="s">
        <v>168</v>
      </c>
      <c r="M24" s="262"/>
      <c r="N24" s="256" t="s">
        <v>167</v>
      </c>
      <c r="O24" s="262"/>
      <c r="P24" s="256" t="s">
        <v>167</v>
      </c>
      <c r="Q24" s="257"/>
      <c r="R24" s="256" t="s">
        <v>167</v>
      </c>
      <c r="S24" s="257"/>
      <c r="T24" s="256" t="s">
        <v>167</v>
      </c>
      <c r="U24" s="257"/>
      <c r="V24" s="256" t="s">
        <v>167</v>
      </c>
      <c r="W24" s="257"/>
      <c r="X24" s="256" t="s">
        <v>167</v>
      </c>
      <c r="Y24" s="257"/>
      <c r="Z24" s="256" t="s">
        <v>167</v>
      </c>
      <c r="AA24" s="257"/>
      <c r="AB24" s="256" t="s">
        <v>167</v>
      </c>
      <c r="AC24" s="257"/>
      <c r="AD24" s="315" t="s">
        <v>166</v>
      </c>
      <c r="AE24" s="257"/>
      <c r="AF24" s="101" t="s">
        <v>165</v>
      </c>
      <c r="AG24" s="101" t="s">
        <v>164</v>
      </c>
      <c r="AH24" s="100" t="s">
        <v>163</v>
      </c>
      <c r="AI24" s="98"/>
      <c r="AJ24" s="96" t="s">
        <v>160</v>
      </c>
      <c r="AK24" s="95" t="s">
        <v>159</v>
      </c>
      <c r="AL24" s="94" t="s">
        <v>158</v>
      </c>
      <c r="AM24" s="96" t="s">
        <v>157</v>
      </c>
      <c r="AN24" s="95" t="s">
        <v>156</v>
      </c>
      <c r="AO24" s="94" t="s">
        <v>155</v>
      </c>
      <c r="AP24" s="96" t="s">
        <v>154</v>
      </c>
      <c r="AQ24" s="95" t="s">
        <v>153</v>
      </c>
      <c r="AR24" s="97" t="s">
        <v>152</v>
      </c>
      <c r="AS24" s="96" t="s">
        <v>151</v>
      </c>
      <c r="AT24" s="95" t="s">
        <v>150</v>
      </c>
      <c r="AU24" s="94" t="s">
        <v>149</v>
      </c>
      <c r="AV24" s="96" t="s">
        <v>148</v>
      </c>
      <c r="AW24" s="95" t="s">
        <v>147</v>
      </c>
      <c r="AX24" s="94" t="s">
        <v>146</v>
      </c>
      <c r="AY24" s="93" t="s">
        <v>145</v>
      </c>
      <c r="AZ24" s="92" t="s">
        <v>144</v>
      </c>
      <c r="BA24" s="92" t="s">
        <v>143</v>
      </c>
      <c r="BB24" s="91" t="s">
        <v>142</v>
      </c>
    </row>
    <row r="25" spans="2:62" ht="47.45" customHeight="1" thickBot="1" x14ac:dyDescent="0.3">
      <c r="B25" s="90" t="s">
        <v>254</v>
      </c>
      <c r="C25" s="89"/>
      <c r="D25" s="88"/>
      <c r="E25" s="258"/>
      <c r="F25" s="259"/>
      <c r="G25" s="260"/>
      <c r="H25" s="87" t="s">
        <v>140</v>
      </c>
      <c r="I25" s="86"/>
      <c r="J25" s="86"/>
      <c r="K25" s="85"/>
      <c r="L25" s="84"/>
      <c r="M25" s="81"/>
      <c r="N25" s="84"/>
      <c r="O25" s="81"/>
      <c r="P25" s="84"/>
      <c r="Q25" s="81"/>
      <c r="R25" s="84"/>
      <c r="S25" s="81"/>
      <c r="T25" s="84"/>
      <c r="U25" s="81"/>
      <c r="V25" s="84"/>
      <c r="W25" s="81"/>
      <c r="X25" s="84"/>
      <c r="Y25" s="81"/>
      <c r="Z25" s="84"/>
      <c r="AA25" s="83"/>
      <c r="AB25" s="217"/>
      <c r="AC25" s="217"/>
      <c r="AD25" s="82" t="s">
        <v>139</v>
      </c>
      <c r="AE25" s="81"/>
      <c r="AF25" s="81"/>
      <c r="AG25" s="81"/>
      <c r="AH25" s="80"/>
      <c r="AI25" s="79" t="s">
        <v>138</v>
      </c>
      <c r="AJ25" s="78">
        <f t="shared" ref="AJ25:BB25" si="2">SUM(AJ27:AJ38)</f>
        <v>15</v>
      </c>
      <c r="AK25" s="77">
        <f t="shared" si="2"/>
        <v>8</v>
      </c>
      <c r="AL25" s="76">
        <f t="shared" si="2"/>
        <v>0</v>
      </c>
      <c r="AM25" s="78">
        <f t="shared" si="2"/>
        <v>12</v>
      </c>
      <c r="AN25" s="77">
        <f t="shared" si="2"/>
        <v>7</v>
      </c>
      <c r="AO25" s="76">
        <f t="shared" si="2"/>
        <v>0</v>
      </c>
      <c r="AP25" s="78">
        <f t="shared" si="2"/>
        <v>1</v>
      </c>
      <c r="AQ25" s="77">
        <f t="shared" si="2"/>
        <v>0</v>
      </c>
      <c r="AR25" s="76">
        <f t="shared" si="2"/>
        <v>0</v>
      </c>
      <c r="AS25" s="78">
        <f t="shared" si="2"/>
        <v>1</v>
      </c>
      <c r="AT25" s="77">
        <f t="shared" si="2"/>
        <v>0</v>
      </c>
      <c r="AU25" s="76">
        <f t="shared" si="2"/>
        <v>0</v>
      </c>
      <c r="AV25" s="78">
        <f t="shared" si="2"/>
        <v>4</v>
      </c>
      <c r="AW25" s="77">
        <f t="shared" si="2"/>
        <v>5</v>
      </c>
      <c r="AX25" s="76">
        <f t="shared" si="2"/>
        <v>0</v>
      </c>
      <c r="AY25" s="75">
        <f t="shared" si="2"/>
        <v>0</v>
      </c>
      <c r="AZ25" s="74">
        <f t="shared" si="2"/>
        <v>0</v>
      </c>
      <c r="BA25" s="74">
        <f t="shared" si="2"/>
        <v>0</v>
      </c>
      <c r="BB25" s="73">
        <f t="shared" si="2"/>
        <v>0</v>
      </c>
      <c r="BC25" s="72" t="s">
        <v>137</v>
      </c>
      <c r="BF25" s="5">
        <f>SUM(AJ25:AL25)/$BG$5</f>
        <v>23</v>
      </c>
      <c r="BG25" s="5">
        <f>SUM(AM25:AO25,AY25)/$BG$5</f>
        <v>19</v>
      </c>
      <c r="BH25" s="5">
        <f>SUM(AP25:AR25,AZ25)/$BG$5</f>
        <v>1</v>
      </c>
      <c r="BI25" s="5">
        <f>SUM(AS25:AU25,BA25)/$BG$5</f>
        <v>1</v>
      </c>
      <c r="BJ25" s="5">
        <f>SUM(AV25:AX25,BB25)/$BG$5</f>
        <v>9</v>
      </c>
    </row>
    <row r="26" spans="2:62" ht="47.45" customHeight="1" thickBot="1" x14ac:dyDescent="0.3">
      <c r="B26" s="71"/>
      <c r="C26" s="70"/>
      <c r="D26" s="69"/>
      <c r="E26" s="68"/>
      <c r="F26" s="68"/>
      <c r="G26" s="67"/>
      <c r="H26" s="66"/>
      <c r="I26" s="64"/>
      <c r="J26" s="64"/>
      <c r="K26" s="65"/>
      <c r="L26" s="64"/>
      <c r="M26" s="62"/>
      <c r="N26" s="64"/>
      <c r="O26" s="62"/>
      <c r="P26" s="64"/>
      <c r="Q26" s="62"/>
      <c r="R26" s="64"/>
      <c r="S26" s="62"/>
      <c r="T26" s="64"/>
      <c r="U26" s="62"/>
      <c r="V26" s="64"/>
      <c r="W26" s="62"/>
      <c r="X26" s="64"/>
      <c r="Y26" s="62"/>
      <c r="Z26" s="64"/>
      <c r="AA26" s="62"/>
      <c r="AB26" s="62"/>
      <c r="AC26" s="62"/>
      <c r="AD26" s="63"/>
      <c r="AE26" s="62"/>
      <c r="AF26" s="62"/>
      <c r="AG26" s="62"/>
      <c r="AH26" s="61"/>
      <c r="AI26" s="59" t="s">
        <v>136</v>
      </c>
      <c r="AJ26" s="214">
        <f t="shared" ref="AJ26:BB26" si="3">AJ25/1</f>
        <v>15</v>
      </c>
      <c r="AK26" s="213">
        <f t="shared" si="3"/>
        <v>8</v>
      </c>
      <c r="AL26" s="212">
        <f t="shared" si="3"/>
        <v>0</v>
      </c>
      <c r="AM26" s="214">
        <f t="shared" si="3"/>
        <v>12</v>
      </c>
      <c r="AN26" s="213">
        <f t="shared" si="3"/>
        <v>7</v>
      </c>
      <c r="AO26" s="212">
        <f t="shared" si="3"/>
        <v>0</v>
      </c>
      <c r="AP26" s="214">
        <f t="shared" si="3"/>
        <v>1</v>
      </c>
      <c r="AQ26" s="213">
        <f t="shared" si="3"/>
        <v>0</v>
      </c>
      <c r="AR26" s="212">
        <f t="shared" si="3"/>
        <v>0</v>
      </c>
      <c r="AS26" s="214">
        <f t="shared" si="3"/>
        <v>1</v>
      </c>
      <c r="AT26" s="213">
        <f t="shared" si="3"/>
        <v>0</v>
      </c>
      <c r="AU26" s="212">
        <f t="shared" si="3"/>
        <v>0</v>
      </c>
      <c r="AV26" s="214">
        <f t="shared" si="3"/>
        <v>4</v>
      </c>
      <c r="AW26" s="213">
        <f t="shared" si="3"/>
        <v>5</v>
      </c>
      <c r="AX26" s="212">
        <f t="shared" si="3"/>
        <v>0</v>
      </c>
      <c r="AY26" s="211">
        <f t="shared" si="3"/>
        <v>0</v>
      </c>
      <c r="AZ26" s="210">
        <f t="shared" si="3"/>
        <v>0</v>
      </c>
      <c r="BA26" s="210">
        <f t="shared" si="3"/>
        <v>0</v>
      </c>
      <c r="BB26" s="209">
        <f t="shared" si="3"/>
        <v>0</v>
      </c>
      <c r="BC26" s="52" t="s">
        <v>135</v>
      </c>
    </row>
    <row r="27" spans="2:62" ht="28.15" customHeight="1" x14ac:dyDescent="0.2">
      <c r="B27" s="30"/>
      <c r="C27" s="242">
        <v>1</v>
      </c>
      <c r="D27" s="44"/>
      <c r="E27" s="113"/>
      <c r="F27" s="113"/>
      <c r="G27" s="112"/>
      <c r="H27" s="223" t="s">
        <v>183</v>
      </c>
      <c r="I27" s="246">
        <v>103</v>
      </c>
      <c r="J27" s="246">
        <v>29</v>
      </c>
      <c r="K27" s="246">
        <v>8</v>
      </c>
      <c r="L27" s="41" t="s">
        <v>133</v>
      </c>
      <c r="M27" s="40" t="s">
        <v>1315</v>
      </c>
      <c r="N27" s="41" t="s">
        <v>131</v>
      </c>
      <c r="O27" s="40" t="s">
        <v>104</v>
      </c>
      <c r="P27" s="41" t="s">
        <v>130</v>
      </c>
      <c r="Q27" s="40" t="s">
        <v>104</v>
      </c>
      <c r="R27" s="41" t="s">
        <v>129</v>
      </c>
      <c r="S27" s="40" t="s">
        <v>104</v>
      </c>
      <c r="T27" s="41" t="s">
        <v>128</v>
      </c>
      <c r="U27" s="40" t="s">
        <v>113</v>
      </c>
      <c r="V27" s="41" t="s">
        <v>127</v>
      </c>
      <c r="W27" s="40" t="s">
        <v>121</v>
      </c>
      <c r="X27" s="41" t="s">
        <v>126</v>
      </c>
      <c r="Y27" s="40"/>
      <c r="Z27" s="41" t="s">
        <v>125</v>
      </c>
      <c r="AA27" s="40"/>
      <c r="AB27" s="41" t="s">
        <v>1709</v>
      </c>
      <c r="AC27" s="40"/>
      <c r="AD27" s="39"/>
      <c r="AE27" s="40"/>
      <c r="AF27" s="39" t="s">
        <v>1816</v>
      </c>
      <c r="AG27" s="38"/>
      <c r="AH27" s="250">
        <v>5</v>
      </c>
      <c r="AI27" s="11"/>
      <c r="AJ27" s="310">
        <f>SUMPRODUCT(LEN($M27:$AC30)-LEN(SUBSTITUTE($M27:$AC30,"A", "")))</f>
        <v>15</v>
      </c>
      <c r="AK27" s="239">
        <f>SUMPRODUCT(LEN($AF27:$AF30)-LEN(SUBSTITUTE($AF27:$AF30,"A", "")))</f>
        <v>8</v>
      </c>
      <c r="AL27" s="230">
        <f>SUMPRODUCT(LEN($AE27:$AE30)-LEN(SUBSTITUTE($AE27:$AE30,"A", "")))</f>
        <v>0</v>
      </c>
      <c r="AM27" s="233">
        <f>SUMPRODUCT(LEN($M27:$AC30)-LEN(SUBSTITUTE($M27:$AC30,"S", "")))</f>
        <v>12</v>
      </c>
      <c r="AN27" s="239">
        <f>SUMPRODUCT(LEN($AF27:$AF30)-LEN(SUBSTITUTE($AF27:$AF30,"S", "")))</f>
        <v>7</v>
      </c>
      <c r="AO27" s="230">
        <f>SUMPRODUCT(LEN($AE27:$AE30)-LEN(SUBSTITUTE($AE27:$AE30,"S", "")))</f>
        <v>0</v>
      </c>
      <c r="AP27" s="233">
        <f>SUMPRODUCT(LEN($M27:$AC30)-LEN(SUBSTITUTE($M27:$AC30,"F", "")))</f>
        <v>1</v>
      </c>
      <c r="AQ27" s="239">
        <f>SUMPRODUCT(LEN($AF27:$AF30)-LEN(SUBSTITUTE($AF27:$AF30,"F", "")))</f>
        <v>0</v>
      </c>
      <c r="AR27" s="230">
        <f>SUMPRODUCT(LEN($AE27:$AE30)-LEN(SUBSTITUTE($AE27:$AE30,"F", "")))</f>
        <v>0</v>
      </c>
      <c r="AS27" s="233">
        <f>SUMPRODUCT(LEN($M27:$AC30)-LEN(SUBSTITUTE($M27:$AC30,"G", "")))</f>
        <v>1</v>
      </c>
      <c r="AT27" s="239">
        <f>SUMPRODUCT(LEN($AF27:$AF30)-LEN(SUBSTITUTE($AF27:$AF30,"G", "")))</f>
        <v>0</v>
      </c>
      <c r="AU27" s="230">
        <f>SUMPRODUCT(LEN($AE27:$AE30)-LEN(SUBSTITUTE($AE27:$AE30,"G", "")))</f>
        <v>0</v>
      </c>
      <c r="AV27" s="233">
        <f>SUMPRODUCT(LEN($M27:$AC30)-LEN(SUBSTITUTE($M27:$AC30,"M", "")))</f>
        <v>4</v>
      </c>
      <c r="AW27" s="239">
        <f>SUMPRODUCT(LEN($AF27:$AF30)-LEN(SUBSTITUTE($AF27:$AF30,"M", "")))</f>
        <v>5</v>
      </c>
      <c r="AX27" s="230">
        <f>SUMPRODUCT(LEN($AE27:$AE30)-LEN(SUBSTITUTE($AE27:$AE30,"M", "")))</f>
        <v>0</v>
      </c>
      <c r="AY27" s="291">
        <f>SUMPRODUCT(LEN($AE27:$AE30)-LEN(SUBSTITUTE($AE27:$AE30,"S", "")))</f>
        <v>0</v>
      </c>
      <c r="AZ27" s="227">
        <f>SUMPRODUCT(LEN($AE27:$AE30)-LEN(SUBSTITUTE($AE27:$AE30,"F", "")))</f>
        <v>0</v>
      </c>
      <c r="BA27" s="227">
        <f>SUMPRODUCT(LEN($AE27:$AE30)-LEN(SUBSTITUTE($AE27:$AE30,"G", "")))</f>
        <v>0</v>
      </c>
      <c r="BB27" s="294">
        <f>SUMPRODUCT(LEN($AE27:$AE30)-LEN(SUBSTITUTE($AE27:$AE30,"M", "")))</f>
        <v>0</v>
      </c>
    </row>
    <row r="28" spans="2:62" ht="28.15" customHeight="1" thickBot="1" x14ac:dyDescent="0.25">
      <c r="B28" s="30"/>
      <c r="C28" s="243"/>
      <c r="D28" s="36"/>
      <c r="E28" s="111"/>
      <c r="F28" s="111"/>
      <c r="G28" s="110"/>
      <c r="H28" s="224"/>
      <c r="I28" s="247"/>
      <c r="J28" s="247"/>
      <c r="K28" s="247"/>
      <c r="L28" s="33" t="s">
        <v>123</v>
      </c>
      <c r="M28" s="32" t="s">
        <v>1315</v>
      </c>
      <c r="N28" s="33" t="s">
        <v>122</v>
      </c>
      <c r="O28" s="32" t="s">
        <v>1347</v>
      </c>
      <c r="P28" s="33" t="s">
        <v>120</v>
      </c>
      <c r="Q28" s="32" t="s">
        <v>104</v>
      </c>
      <c r="R28" s="33" t="s">
        <v>119</v>
      </c>
      <c r="S28" s="32" t="s">
        <v>124</v>
      </c>
      <c r="T28" s="33" t="s">
        <v>118</v>
      </c>
      <c r="U28" s="32" t="s">
        <v>113</v>
      </c>
      <c r="V28" s="33" t="s">
        <v>117</v>
      </c>
      <c r="W28" s="32"/>
      <c r="X28" s="33" t="s">
        <v>116</v>
      </c>
      <c r="Y28" s="32"/>
      <c r="Z28" s="33" t="s">
        <v>115</v>
      </c>
      <c r="AA28" s="32"/>
      <c r="AB28" s="33" t="s">
        <v>1708</v>
      </c>
      <c r="AC28" s="32"/>
      <c r="AD28" s="31"/>
      <c r="AE28" s="32"/>
      <c r="AF28" s="31"/>
      <c r="AG28" s="23"/>
      <c r="AH28" s="251"/>
      <c r="AI28" s="11"/>
      <c r="AJ28" s="311"/>
      <c r="AK28" s="267"/>
      <c r="AL28" s="263"/>
      <c r="AM28" s="265"/>
      <c r="AN28" s="267"/>
      <c r="AO28" s="263"/>
      <c r="AP28" s="265"/>
      <c r="AQ28" s="267"/>
      <c r="AR28" s="263"/>
      <c r="AS28" s="265"/>
      <c r="AT28" s="267"/>
      <c r="AU28" s="263"/>
      <c r="AV28" s="265"/>
      <c r="AW28" s="267"/>
      <c r="AX28" s="263"/>
      <c r="AY28" s="292"/>
      <c r="AZ28" s="228"/>
      <c r="BA28" s="228"/>
      <c r="BB28" s="295"/>
    </row>
    <row r="29" spans="2:62" ht="28.15" customHeight="1" x14ac:dyDescent="0.2">
      <c r="B29" s="30"/>
      <c r="C29" s="244"/>
      <c r="D29" s="29"/>
      <c r="E29" s="109"/>
      <c r="F29" s="109"/>
      <c r="G29" s="108"/>
      <c r="H29" s="225">
        <v>257</v>
      </c>
      <c r="I29" s="248"/>
      <c r="J29" s="248"/>
      <c r="K29" s="248"/>
      <c r="L29" s="26" t="s">
        <v>114</v>
      </c>
      <c r="M29" s="25" t="s">
        <v>104</v>
      </c>
      <c r="N29" s="26" t="s">
        <v>112</v>
      </c>
      <c r="O29" s="25" t="s">
        <v>132</v>
      </c>
      <c r="P29" s="26" t="s">
        <v>111</v>
      </c>
      <c r="Q29" s="25" t="s">
        <v>104</v>
      </c>
      <c r="R29" s="26" t="s">
        <v>110</v>
      </c>
      <c r="S29" s="25" t="s">
        <v>458</v>
      </c>
      <c r="T29" s="26" t="s">
        <v>109</v>
      </c>
      <c r="U29" s="25" t="s">
        <v>113</v>
      </c>
      <c r="V29" s="26" t="s">
        <v>108</v>
      </c>
      <c r="W29" s="25"/>
      <c r="X29" s="26" t="s">
        <v>107</v>
      </c>
      <c r="Y29" s="25"/>
      <c r="Z29" s="26" t="s">
        <v>106</v>
      </c>
      <c r="AA29" s="25"/>
      <c r="AB29" s="26" t="s">
        <v>1707</v>
      </c>
      <c r="AC29" s="25"/>
      <c r="AD29" s="24"/>
      <c r="AE29" s="25"/>
      <c r="AF29" s="24"/>
      <c r="AG29" s="23"/>
      <c r="AH29" s="251"/>
      <c r="AI29" s="11"/>
      <c r="AJ29" s="311"/>
      <c r="AK29" s="267"/>
      <c r="AL29" s="263"/>
      <c r="AM29" s="265"/>
      <c r="AN29" s="267"/>
      <c r="AO29" s="263"/>
      <c r="AP29" s="265"/>
      <c r="AQ29" s="267"/>
      <c r="AR29" s="263"/>
      <c r="AS29" s="265"/>
      <c r="AT29" s="267"/>
      <c r="AU29" s="263"/>
      <c r="AV29" s="265"/>
      <c r="AW29" s="267"/>
      <c r="AX29" s="263"/>
      <c r="AY29" s="292"/>
      <c r="AZ29" s="228"/>
      <c r="BA29" s="228"/>
      <c r="BB29" s="295"/>
    </row>
    <row r="30" spans="2:62" ht="28.15" customHeight="1" thickBot="1" x14ac:dyDescent="0.25">
      <c r="B30" s="30"/>
      <c r="C30" s="253"/>
      <c r="D30" s="51"/>
      <c r="E30" s="115"/>
      <c r="F30" s="115"/>
      <c r="G30" s="114"/>
      <c r="H30" s="226"/>
      <c r="I30" s="254"/>
      <c r="J30" s="254"/>
      <c r="K30" s="254"/>
      <c r="L30" s="48" t="s">
        <v>105</v>
      </c>
      <c r="M30" s="47" t="s">
        <v>1315</v>
      </c>
      <c r="N30" s="48" t="s">
        <v>103</v>
      </c>
      <c r="O30" s="47" t="s">
        <v>132</v>
      </c>
      <c r="P30" s="48" t="s">
        <v>102</v>
      </c>
      <c r="Q30" s="47" t="s">
        <v>104</v>
      </c>
      <c r="R30" s="48" t="s">
        <v>101</v>
      </c>
      <c r="S30" s="47" t="s">
        <v>509</v>
      </c>
      <c r="T30" s="48">
        <v>20</v>
      </c>
      <c r="U30" s="47" t="s">
        <v>121</v>
      </c>
      <c r="V30" s="48" t="s">
        <v>100</v>
      </c>
      <c r="W30" s="47"/>
      <c r="X30" s="48" t="s">
        <v>99</v>
      </c>
      <c r="Y30" s="47"/>
      <c r="Z30" s="48" t="s">
        <v>98</v>
      </c>
      <c r="AA30" s="47"/>
      <c r="AB30" s="48" t="s">
        <v>1706</v>
      </c>
      <c r="AC30" s="47"/>
      <c r="AD30" s="16"/>
      <c r="AE30" s="47"/>
      <c r="AF30" s="16"/>
      <c r="AG30" s="46"/>
      <c r="AH30" s="255"/>
      <c r="AI30" s="11"/>
      <c r="AJ30" s="312"/>
      <c r="AK30" s="268"/>
      <c r="AL30" s="264"/>
      <c r="AM30" s="266"/>
      <c r="AN30" s="268"/>
      <c r="AO30" s="264"/>
      <c r="AP30" s="266"/>
      <c r="AQ30" s="268"/>
      <c r="AR30" s="264"/>
      <c r="AS30" s="266"/>
      <c r="AT30" s="268"/>
      <c r="AU30" s="264"/>
      <c r="AV30" s="266"/>
      <c r="AW30" s="268"/>
      <c r="AX30" s="264"/>
      <c r="AY30" s="293"/>
      <c r="AZ30" s="229"/>
      <c r="BA30" s="229"/>
      <c r="BB30" s="296"/>
    </row>
    <row r="31" spans="2:62" ht="28.15" customHeight="1" x14ac:dyDescent="0.2">
      <c r="B31" s="30"/>
      <c r="C31" s="242">
        <v>2</v>
      </c>
      <c r="D31" s="44"/>
      <c r="E31" s="113"/>
      <c r="F31" s="113"/>
      <c r="G31" s="112"/>
      <c r="H31" s="223"/>
      <c r="I31" s="246"/>
      <c r="J31" s="246"/>
      <c r="K31" s="246"/>
      <c r="L31" s="41" t="s">
        <v>133</v>
      </c>
      <c r="M31" s="40"/>
      <c r="N31" s="41" t="s">
        <v>131</v>
      </c>
      <c r="O31" s="40"/>
      <c r="P31" s="41" t="s">
        <v>130</v>
      </c>
      <c r="Q31" s="40"/>
      <c r="R31" s="41" t="s">
        <v>129</v>
      </c>
      <c r="S31" s="40"/>
      <c r="T31" s="41" t="s">
        <v>128</v>
      </c>
      <c r="U31" s="40"/>
      <c r="V31" s="41" t="s">
        <v>127</v>
      </c>
      <c r="W31" s="40"/>
      <c r="X31" s="41" t="s">
        <v>126</v>
      </c>
      <c r="Y31" s="40"/>
      <c r="Z31" s="41" t="s">
        <v>125</v>
      </c>
      <c r="AA31" s="40"/>
      <c r="AB31" s="41" t="s">
        <v>1709</v>
      </c>
      <c r="AC31" s="40"/>
      <c r="AD31" s="39"/>
      <c r="AE31" s="40"/>
      <c r="AF31" s="39"/>
      <c r="AG31" s="38"/>
      <c r="AH31" s="250"/>
      <c r="AI31" s="11"/>
      <c r="AJ31" s="310">
        <f>SUMPRODUCT(LEN($M31:$AC34)-LEN(SUBSTITUTE($M31:$AC34,"A", "")))</f>
        <v>0</v>
      </c>
      <c r="AK31" s="239">
        <f>SUMPRODUCT(LEN($AF31:$AF34)-LEN(SUBSTITUTE($AF31:$AF34,"A", "")))</f>
        <v>0</v>
      </c>
      <c r="AL31" s="230">
        <f>SUMPRODUCT(LEN($AE31:$AE34)-LEN(SUBSTITUTE($AE31:$AE34,"A", "")))</f>
        <v>0</v>
      </c>
      <c r="AM31" s="233">
        <f>SUMPRODUCT(LEN($M31:$AC34)-LEN(SUBSTITUTE($M31:$AC34,"S", "")))</f>
        <v>0</v>
      </c>
      <c r="AN31" s="239">
        <f>SUMPRODUCT(LEN($AF31:$AF34)-LEN(SUBSTITUTE($AF31:$AF34,"S", "")))</f>
        <v>0</v>
      </c>
      <c r="AO31" s="230">
        <f>SUMPRODUCT(LEN($AE31:$AE34)-LEN(SUBSTITUTE($AE31:$AE34,"S", "")))</f>
        <v>0</v>
      </c>
      <c r="AP31" s="233">
        <f>SUMPRODUCT(LEN($M31:$AC34)-LEN(SUBSTITUTE($M31:$AC34,"F", "")))</f>
        <v>0</v>
      </c>
      <c r="AQ31" s="239">
        <f>SUMPRODUCT(LEN($AF31:$AF34)-LEN(SUBSTITUTE($AF31:$AF34,"F", "")))</f>
        <v>0</v>
      </c>
      <c r="AR31" s="230">
        <f>SUMPRODUCT(LEN($AE31:$AE34)-LEN(SUBSTITUTE($AE31:$AE34,"F", "")))</f>
        <v>0</v>
      </c>
      <c r="AS31" s="233">
        <f>SUMPRODUCT(LEN($M31:$AC34)-LEN(SUBSTITUTE($M31:$AC34,"G", "")))</f>
        <v>0</v>
      </c>
      <c r="AT31" s="239">
        <f>SUMPRODUCT(LEN($AF31:$AF34)-LEN(SUBSTITUTE($AF31:$AF34,"G", "")))</f>
        <v>0</v>
      </c>
      <c r="AU31" s="230">
        <f>SUMPRODUCT(LEN($AE31:$AE34)-LEN(SUBSTITUTE($AE31:$AE34,"G", "")))</f>
        <v>0</v>
      </c>
      <c r="AV31" s="233">
        <f>SUMPRODUCT(LEN($M31:$AC34)-LEN(SUBSTITUTE($M31:$AC34,"M", "")))</f>
        <v>0</v>
      </c>
      <c r="AW31" s="239">
        <f>SUMPRODUCT(LEN($AF31:$AF34)-LEN(SUBSTITUTE($AF31:$AF34,"M", "")))</f>
        <v>0</v>
      </c>
      <c r="AX31" s="230">
        <f>SUMPRODUCT(LEN($AE31:$AE34)-LEN(SUBSTITUTE($AE31:$AE34,"M", "")))</f>
        <v>0</v>
      </c>
      <c r="AY31" s="291">
        <f>SUMPRODUCT(LEN($AE31:$AE34)-LEN(SUBSTITUTE($AE31:$AE34,"S", "")))</f>
        <v>0</v>
      </c>
      <c r="AZ31" s="227">
        <f>SUMPRODUCT(LEN($AE31:$AE34)-LEN(SUBSTITUTE($AE31:$AE34,"F", "")))</f>
        <v>0</v>
      </c>
      <c r="BA31" s="227">
        <f>SUMPRODUCT(LEN($AE31:$AE34)-LEN(SUBSTITUTE($AE31:$AE34,"G", "")))</f>
        <v>0</v>
      </c>
      <c r="BB31" s="294">
        <f>SUMPRODUCT(LEN($AE31:$AE34)-LEN(SUBSTITUTE($AE31:$AE34,"M", "")))</f>
        <v>0</v>
      </c>
    </row>
    <row r="32" spans="2:62" ht="28.15" customHeight="1" thickBot="1" x14ac:dyDescent="0.25">
      <c r="B32" s="30"/>
      <c r="C32" s="243"/>
      <c r="D32" s="36"/>
      <c r="E32" s="111"/>
      <c r="F32" s="111"/>
      <c r="G32" s="110"/>
      <c r="H32" s="224"/>
      <c r="I32" s="247"/>
      <c r="J32" s="247"/>
      <c r="K32" s="247"/>
      <c r="L32" s="33" t="s">
        <v>123</v>
      </c>
      <c r="M32" s="32"/>
      <c r="N32" s="33" t="s">
        <v>122</v>
      </c>
      <c r="O32" s="32"/>
      <c r="P32" s="33" t="s">
        <v>120</v>
      </c>
      <c r="Q32" s="32"/>
      <c r="R32" s="33" t="s">
        <v>119</v>
      </c>
      <c r="S32" s="32"/>
      <c r="T32" s="33" t="s">
        <v>118</v>
      </c>
      <c r="U32" s="32"/>
      <c r="V32" s="33" t="s">
        <v>117</v>
      </c>
      <c r="W32" s="32"/>
      <c r="X32" s="33" t="s">
        <v>116</v>
      </c>
      <c r="Y32" s="32"/>
      <c r="Z32" s="33" t="s">
        <v>115</v>
      </c>
      <c r="AA32" s="32"/>
      <c r="AB32" s="33" t="s">
        <v>1708</v>
      </c>
      <c r="AC32" s="32"/>
      <c r="AD32" s="31"/>
      <c r="AE32" s="32"/>
      <c r="AF32" s="31"/>
      <c r="AG32" s="23"/>
      <c r="AH32" s="251"/>
      <c r="AI32" s="11"/>
      <c r="AJ32" s="311"/>
      <c r="AK32" s="267"/>
      <c r="AL32" s="263"/>
      <c r="AM32" s="265"/>
      <c r="AN32" s="267"/>
      <c r="AO32" s="263"/>
      <c r="AP32" s="265"/>
      <c r="AQ32" s="267"/>
      <c r="AR32" s="263"/>
      <c r="AS32" s="265"/>
      <c r="AT32" s="267"/>
      <c r="AU32" s="263"/>
      <c r="AV32" s="265"/>
      <c r="AW32" s="267"/>
      <c r="AX32" s="263"/>
      <c r="AY32" s="292"/>
      <c r="AZ32" s="228"/>
      <c r="BA32" s="228"/>
      <c r="BB32" s="295"/>
    </row>
    <row r="33" spans="2:62" ht="28.15" customHeight="1" x14ac:dyDescent="0.2">
      <c r="B33" s="30"/>
      <c r="C33" s="244"/>
      <c r="D33" s="29"/>
      <c r="E33" s="109"/>
      <c r="F33" s="109"/>
      <c r="G33" s="108"/>
      <c r="H33" s="225"/>
      <c r="I33" s="248"/>
      <c r="J33" s="248"/>
      <c r="K33" s="248"/>
      <c r="L33" s="26" t="s">
        <v>114</v>
      </c>
      <c r="M33" s="25"/>
      <c r="N33" s="26" t="s">
        <v>112</v>
      </c>
      <c r="O33" s="25"/>
      <c r="P33" s="26" t="s">
        <v>111</v>
      </c>
      <c r="Q33" s="25"/>
      <c r="R33" s="26" t="s">
        <v>110</v>
      </c>
      <c r="S33" s="25"/>
      <c r="T33" s="26" t="s">
        <v>109</v>
      </c>
      <c r="U33" s="25"/>
      <c r="V33" s="26" t="s">
        <v>108</v>
      </c>
      <c r="W33" s="25"/>
      <c r="X33" s="26" t="s">
        <v>107</v>
      </c>
      <c r="Y33" s="25"/>
      <c r="Z33" s="26" t="s">
        <v>106</v>
      </c>
      <c r="AA33" s="25"/>
      <c r="AB33" s="26" t="s">
        <v>1707</v>
      </c>
      <c r="AC33" s="25"/>
      <c r="AD33" s="24"/>
      <c r="AE33" s="25"/>
      <c r="AF33" s="24"/>
      <c r="AG33" s="23"/>
      <c r="AH33" s="251"/>
      <c r="AI33" s="11"/>
      <c r="AJ33" s="311"/>
      <c r="AK33" s="267"/>
      <c r="AL33" s="263"/>
      <c r="AM33" s="265"/>
      <c r="AN33" s="267"/>
      <c r="AO33" s="263"/>
      <c r="AP33" s="265"/>
      <c r="AQ33" s="267"/>
      <c r="AR33" s="263"/>
      <c r="AS33" s="265"/>
      <c r="AT33" s="267"/>
      <c r="AU33" s="263"/>
      <c r="AV33" s="265"/>
      <c r="AW33" s="267"/>
      <c r="AX33" s="263"/>
      <c r="AY33" s="292"/>
      <c r="AZ33" s="228"/>
      <c r="BA33" s="228"/>
      <c r="BB33" s="295"/>
    </row>
    <row r="34" spans="2:62" ht="28.15" customHeight="1" thickBot="1" x14ac:dyDescent="0.25">
      <c r="B34" s="30"/>
      <c r="C34" s="253"/>
      <c r="D34" s="51"/>
      <c r="E34" s="115"/>
      <c r="F34" s="115"/>
      <c r="G34" s="114"/>
      <c r="H34" s="226"/>
      <c r="I34" s="254"/>
      <c r="J34" s="254"/>
      <c r="K34" s="254"/>
      <c r="L34" s="48" t="s">
        <v>105</v>
      </c>
      <c r="M34" s="47"/>
      <c r="N34" s="48" t="s">
        <v>103</v>
      </c>
      <c r="O34" s="47"/>
      <c r="P34" s="48" t="s">
        <v>102</v>
      </c>
      <c r="Q34" s="47"/>
      <c r="R34" s="48" t="s">
        <v>101</v>
      </c>
      <c r="S34" s="47"/>
      <c r="T34" s="48">
        <v>20</v>
      </c>
      <c r="U34" s="47"/>
      <c r="V34" s="48" t="s">
        <v>100</v>
      </c>
      <c r="W34" s="47"/>
      <c r="X34" s="48" t="s">
        <v>99</v>
      </c>
      <c r="Y34" s="47"/>
      <c r="Z34" s="48" t="s">
        <v>98</v>
      </c>
      <c r="AA34" s="47"/>
      <c r="AB34" s="48" t="s">
        <v>1706</v>
      </c>
      <c r="AC34" s="47"/>
      <c r="AD34" s="16"/>
      <c r="AE34" s="47"/>
      <c r="AF34" s="16"/>
      <c r="AG34" s="46"/>
      <c r="AH34" s="255"/>
      <c r="AI34" s="11"/>
      <c r="AJ34" s="312"/>
      <c r="AK34" s="268"/>
      <c r="AL34" s="264"/>
      <c r="AM34" s="266"/>
      <c r="AN34" s="268"/>
      <c r="AO34" s="264"/>
      <c r="AP34" s="266"/>
      <c r="AQ34" s="268"/>
      <c r="AR34" s="264"/>
      <c r="AS34" s="266"/>
      <c r="AT34" s="268"/>
      <c r="AU34" s="264"/>
      <c r="AV34" s="266"/>
      <c r="AW34" s="268"/>
      <c r="AX34" s="264"/>
      <c r="AY34" s="293"/>
      <c r="AZ34" s="229"/>
      <c r="BA34" s="229"/>
      <c r="BB34" s="296"/>
    </row>
    <row r="35" spans="2:62" ht="28.15" customHeight="1" x14ac:dyDescent="0.2">
      <c r="B35" s="30"/>
      <c r="C35" s="242">
        <v>3</v>
      </c>
      <c r="D35" s="44"/>
      <c r="E35" s="113"/>
      <c r="F35" s="113"/>
      <c r="G35" s="112"/>
      <c r="H35" s="223"/>
      <c r="I35" s="246"/>
      <c r="J35" s="246"/>
      <c r="K35" s="246"/>
      <c r="L35" s="41" t="s">
        <v>133</v>
      </c>
      <c r="M35" s="40"/>
      <c r="N35" s="41" t="s">
        <v>131</v>
      </c>
      <c r="O35" s="40"/>
      <c r="P35" s="41" t="s">
        <v>130</v>
      </c>
      <c r="Q35" s="40"/>
      <c r="R35" s="41" t="s">
        <v>129</v>
      </c>
      <c r="S35" s="40"/>
      <c r="T35" s="41" t="s">
        <v>128</v>
      </c>
      <c r="U35" s="40"/>
      <c r="V35" s="41" t="s">
        <v>127</v>
      </c>
      <c r="W35" s="40"/>
      <c r="X35" s="41" t="s">
        <v>126</v>
      </c>
      <c r="Y35" s="40"/>
      <c r="Z35" s="41" t="s">
        <v>125</v>
      </c>
      <c r="AA35" s="40"/>
      <c r="AB35" s="41" t="s">
        <v>1709</v>
      </c>
      <c r="AC35" s="40"/>
      <c r="AD35" s="39"/>
      <c r="AE35" s="40"/>
      <c r="AF35" s="39"/>
      <c r="AG35" s="38"/>
      <c r="AH35" s="250"/>
      <c r="AI35" s="11"/>
      <c r="AJ35" s="310">
        <f>SUMPRODUCT(LEN($M35:$AC38)-LEN(SUBSTITUTE($M35:$AC38,"A", "")))</f>
        <v>0</v>
      </c>
      <c r="AK35" s="239">
        <f>SUMPRODUCT(LEN($AF35:$AF38)-LEN(SUBSTITUTE($AF35:$AF38,"A", "")))</f>
        <v>0</v>
      </c>
      <c r="AL35" s="230">
        <f>SUMPRODUCT(LEN($AE35:$AE38)-LEN(SUBSTITUTE($AE35:$AE38,"A", "")))</f>
        <v>0</v>
      </c>
      <c r="AM35" s="233">
        <f>SUMPRODUCT(LEN($M35:$AC38)-LEN(SUBSTITUTE($M35:$AC38,"S", "")))</f>
        <v>0</v>
      </c>
      <c r="AN35" s="239">
        <f>SUMPRODUCT(LEN($AF35:$AF38)-LEN(SUBSTITUTE($AF35:$AF38,"S", "")))</f>
        <v>0</v>
      </c>
      <c r="AO35" s="230">
        <f>SUMPRODUCT(LEN($AE35:$AE38)-LEN(SUBSTITUTE($AE35:$AE38,"S", "")))</f>
        <v>0</v>
      </c>
      <c r="AP35" s="233">
        <f>SUMPRODUCT(LEN($M35:$AC38)-LEN(SUBSTITUTE($M35:$AC38,"F", "")))</f>
        <v>0</v>
      </c>
      <c r="AQ35" s="239">
        <f>SUMPRODUCT(LEN($AF35:$AF38)-LEN(SUBSTITUTE($AF35:$AF38,"F", "")))</f>
        <v>0</v>
      </c>
      <c r="AR35" s="230">
        <f>SUMPRODUCT(LEN($AE35:$AE38)-LEN(SUBSTITUTE($AE35:$AE38,"F", "")))</f>
        <v>0</v>
      </c>
      <c r="AS35" s="233">
        <f>SUMPRODUCT(LEN($M35:$AC38)-LEN(SUBSTITUTE($M35:$AC38,"G", "")))</f>
        <v>0</v>
      </c>
      <c r="AT35" s="239">
        <f>SUMPRODUCT(LEN($AF35:$AF38)-LEN(SUBSTITUTE($AF35:$AF38,"G", "")))</f>
        <v>0</v>
      </c>
      <c r="AU35" s="230">
        <f>SUMPRODUCT(LEN($AE35:$AE38)-LEN(SUBSTITUTE($AE35:$AE38,"G", "")))</f>
        <v>0</v>
      </c>
      <c r="AV35" s="233">
        <f>SUMPRODUCT(LEN($M35:$AC38)-LEN(SUBSTITUTE($M35:$AC38,"M", "")))</f>
        <v>0</v>
      </c>
      <c r="AW35" s="239">
        <f>SUMPRODUCT(LEN($AF35:$AF38)-LEN(SUBSTITUTE($AF35:$AF38,"M", "")))</f>
        <v>0</v>
      </c>
      <c r="AX35" s="230">
        <f>SUMPRODUCT(LEN($AE35:$AE38)-LEN(SUBSTITUTE($AE35:$AE38,"M", "")))</f>
        <v>0</v>
      </c>
      <c r="AY35" s="291">
        <f>SUMPRODUCT(LEN($AE35:$AE38)-LEN(SUBSTITUTE($AE35:$AE38,"S", "")))</f>
        <v>0</v>
      </c>
      <c r="AZ35" s="227">
        <f>SUMPRODUCT(LEN($AE35:$AE38)-LEN(SUBSTITUTE($AE35:$AE38,"F", "")))</f>
        <v>0</v>
      </c>
      <c r="BA35" s="227">
        <f>SUMPRODUCT(LEN($AE35:$AE38)-LEN(SUBSTITUTE($AE35:$AE38,"G", "")))</f>
        <v>0</v>
      </c>
      <c r="BB35" s="294">
        <f>SUMPRODUCT(LEN($AE35:$AE38)-LEN(SUBSTITUTE($AE35:$AE38,"M", "")))</f>
        <v>0</v>
      </c>
    </row>
    <row r="36" spans="2:62" ht="28.15" customHeight="1" thickBot="1" x14ac:dyDescent="0.25">
      <c r="B36" s="30"/>
      <c r="C36" s="243"/>
      <c r="D36" s="36"/>
      <c r="E36" s="111"/>
      <c r="F36" s="111"/>
      <c r="G36" s="110"/>
      <c r="H36" s="224"/>
      <c r="I36" s="247"/>
      <c r="J36" s="247"/>
      <c r="K36" s="247"/>
      <c r="L36" s="33" t="s">
        <v>123</v>
      </c>
      <c r="M36" s="32"/>
      <c r="N36" s="33" t="s">
        <v>122</v>
      </c>
      <c r="O36" s="32"/>
      <c r="P36" s="33" t="s">
        <v>120</v>
      </c>
      <c r="Q36" s="32"/>
      <c r="R36" s="33" t="s">
        <v>119</v>
      </c>
      <c r="S36" s="32"/>
      <c r="T36" s="33" t="s">
        <v>118</v>
      </c>
      <c r="U36" s="32"/>
      <c r="V36" s="33" t="s">
        <v>117</v>
      </c>
      <c r="W36" s="32"/>
      <c r="X36" s="33" t="s">
        <v>116</v>
      </c>
      <c r="Y36" s="32"/>
      <c r="Z36" s="33" t="s">
        <v>115</v>
      </c>
      <c r="AA36" s="32"/>
      <c r="AB36" s="33" t="s">
        <v>1708</v>
      </c>
      <c r="AC36" s="32"/>
      <c r="AD36" s="31"/>
      <c r="AE36" s="32"/>
      <c r="AF36" s="31"/>
      <c r="AG36" s="23"/>
      <c r="AH36" s="251"/>
      <c r="AI36" s="11"/>
      <c r="AJ36" s="311"/>
      <c r="AK36" s="267"/>
      <c r="AL36" s="263"/>
      <c r="AM36" s="265"/>
      <c r="AN36" s="267"/>
      <c r="AO36" s="263"/>
      <c r="AP36" s="265"/>
      <c r="AQ36" s="267"/>
      <c r="AR36" s="263"/>
      <c r="AS36" s="265"/>
      <c r="AT36" s="267"/>
      <c r="AU36" s="263"/>
      <c r="AV36" s="265"/>
      <c r="AW36" s="267"/>
      <c r="AX36" s="263"/>
      <c r="AY36" s="292"/>
      <c r="AZ36" s="228"/>
      <c r="BA36" s="228"/>
      <c r="BB36" s="295"/>
    </row>
    <row r="37" spans="2:62" ht="28.15" customHeight="1" x14ac:dyDescent="0.2">
      <c r="B37" s="30"/>
      <c r="C37" s="244"/>
      <c r="D37" s="29"/>
      <c r="E37" s="109"/>
      <c r="F37" s="109"/>
      <c r="G37" s="108"/>
      <c r="H37" s="225"/>
      <c r="I37" s="248"/>
      <c r="J37" s="248"/>
      <c r="K37" s="248"/>
      <c r="L37" s="26" t="s">
        <v>114</v>
      </c>
      <c r="M37" s="25"/>
      <c r="N37" s="26" t="s">
        <v>112</v>
      </c>
      <c r="O37" s="25"/>
      <c r="P37" s="26" t="s">
        <v>111</v>
      </c>
      <c r="Q37" s="25"/>
      <c r="R37" s="26" t="s">
        <v>110</v>
      </c>
      <c r="S37" s="25"/>
      <c r="T37" s="26" t="s">
        <v>109</v>
      </c>
      <c r="U37" s="25"/>
      <c r="V37" s="26" t="s">
        <v>108</v>
      </c>
      <c r="W37" s="25"/>
      <c r="X37" s="26" t="s">
        <v>107</v>
      </c>
      <c r="Y37" s="25"/>
      <c r="Z37" s="26" t="s">
        <v>106</v>
      </c>
      <c r="AA37" s="25"/>
      <c r="AB37" s="26" t="s">
        <v>1707</v>
      </c>
      <c r="AC37" s="25"/>
      <c r="AD37" s="24"/>
      <c r="AE37" s="25"/>
      <c r="AF37" s="24"/>
      <c r="AG37" s="23"/>
      <c r="AH37" s="251"/>
      <c r="AI37" s="11"/>
      <c r="AJ37" s="311"/>
      <c r="AK37" s="267"/>
      <c r="AL37" s="263"/>
      <c r="AM37" s="265"/>
      <c r="AN37" s="267"/>
      <c r="AO37" s="263"/>
      <c r="AP37" s="265"/>
      <c r="AQ37" s="267"/>
      <c r="AR37" s="263"/>
      <c r="AS37" s="265"/>
      <c r="AT37" s="267"/>
      <c r="AU37" s="263"/>
      <c r="AV37" s="265"/>
      <c r="AW37" s="267"/>
      <c r="AX37" s="263"/>
      <c r="AY37" s="292"/>
      <c r="AZ37" s="228"/>
      <c r="BA37" s="228"/>
      <c r="BB37" s="295"/>
    </row>
    <row r="38" spans="2:62" ht="28.15" customHeight="1" thickBot="1" x14ac:dyDescent="0.25">
      <c r="B38" s="21"/>
      <c r="C38" s="245"/>
      <c r="D38" s="20"/>
      <c r="E38" s="117"/>
      <c r="F38" s="117"/>
      <c r="G38" s="116"/>
      <c r="H38" s="226"/>
      <c r="I38" s="249"/>
      <c r="J38" s="249"/>
      <c r="K38" s="249"/>
      <c r="L38" s="17" t="s">
        <v>105</v>
      </c>
      <c r="M38" s="15"/>
      <c r="N38" s="17" t="s">
        <v>103</v>
      </c>
      <c r="O38" s="15"/>
      <c r="P38" s="17" t="s">
        <v>102</v>
      </c>
      <c r="Q38" s="15"/>
      <c r="R38" s="17" t="s">
        <v>101</v>
      </c>
      <c r="S38" s="15"/>
      <c r="T38" s="17">
        <v>20</v>
      </c>
      <c r="U38" s="15"/>
      <c r="V38" s="17" t="s">
        <v>100</v>
      </c>
      <c r="W38" s="15"/>
      <c r="X38" s="17" t="s">
        <v>99</v>
      </c>
      <c r="Y38" s="15"/>
      <c r="Z38" s="17" t="s">
        <v>98</v>
      </c>
      <c r="AA38" s="15"/>
      <c r="AB38" s="17" t="s">
        <v>1706</v>
      </c>
      <c r="AC38" s="15"/>
      <c r="AD38" s="16"/>
      <c r="AE38" s="15"/>
      <c r="AF38" s="14"/>
      <c r="AG38" s="13"/>
      <c r="AH38" s="252"/>
      <c r="AI38" s="11"/>
      <c r="AJ38" s="312"/>
      <c r="AK38" s="268"/>
      <c r="AL38" s="264"/>
      <c r="AM38" s="266"/>
      <c r="AN38" s="268"/>
      <c r="AO38" s="264"/>
      <c r="AP38" s="266"/>
      <c r="AQ38" s="268"/>
      <c r="AR38" s="264"/>
      <c r="AS38" s="266"/>
      <c r="AT38" s="268"/>
      <c r="AU38" s="264"/>
      <c r="AV38" s="266"/>
      <c r="AW38" s="268"/>
      <c r="AX38" s="264"/>
      <c r="AY38" s="293"/>
      <c r="AZ38" s="229"/>
      <c r="BA38" s="229"/>
      <c r="BB38" s="296"/>
    </row>
    <row r="39" spans="2:62" ht="85.9" customHeight="1" thickTop="1" thickBot="1" x14ac:dyDescent="0.35">
      <c r="B39" s="105" t="s">
        <v>174</v>
      </c>
      <c r="C39" s="95" t="s">
        <v>173</v>
      </c>
      <c r="D39" s="100" t="s">
        <v>172</v>
      </c>
      <c r="E39" s="104" t="s">
        <v>171</v>
      </c>
      <c r="F39" s="103"/>
      <c r="G39" s="102"/>
      <c r="H39" s="101" t="s">
        <v>170</v>
      </c>
      <c r="I39" s="100" t="s">
        <v>96</v>
      </c>
      <c r="J39" s="100" t="s">
        <v>169</v>
      </c>
      <c r="K39" s="100" t="s">
        <v>97</v>
      </c>
      <c r="L39" s="256" t="s">
        <v>168</v>
      </c>
      <c r="M39" s="262"/>
      <c r="N39" s="256" t="s">
        <v>167</v>
      </c>
      <c r="O39" s="262"/>
      <c r="P39" s="256" t="s">
        <v>167</v>
      </c>
      <c r="Q39" s="257"/>
      <c r="R39" s="256" t="s">
        <v>167</v>
      </c>
      <c r="S39" s="257"/>
      <c r="T39" s="256" t="s">
        <v>167</v>
      </c>
      <c r="U39" s="257"/>
      <c r="V39" s="256" t="s">
        <v>167</v>
      </c>
      <c r="W39" s="257"/>
      <c r="X39" s="256" t="s">
        <v>167</v>
      </c>
      <c r="Y39" s="257"/>
      <c r="Z39" s="256" t="s">
        <v>167</v>
      </c>
      <c r="AA39" s="257"/>
      <c r="AB39" s="256" t="s">
        <v>167</v>
      </c>
      <c r="AC39" s="257"/>
      <c r="AD39" s="261" t="s">
        <v>166</v>
      </c>
      <c r="AE39" s="257"/>
      <c r="AF39" s="101" t="s">
        <v>165</v>
      </c>
      <c r="AG39" s="101" t="s">
        <v>164</v>
      </c>
      <c r="AH39" s="100" t="s">
        <v>163</v>
      </c>
      <c r="AI39" s="98"/>
      <c r="AJ39" s="96" t="s">
        <v>160</v>
      </c>
      <c r="AK39" s="95" t="s">
        <v>159</v>
      </c>
      <c r="AL39" s="94" t="s">
        <v>158</v>
      </c>
      <c r="AM39" s="96" t="s">
        <v>157</v>
      </c>
      <c r="AN39" s="95" t="s">
        <v>156</v>
      </c>
      <c r="AO39" s="94" t="s">
        <v>155</v>
      </c>
      <c r="AP39" s="96" t="s">
        <v>154</v>
      </c>
      <c r="AQ39" s="95" t="s">
        <v>153</v>
      </c>
      <c r="AR39" s="97" t="s">
        <v>152</v>
      </c>
      <c r="AS39" s="96" t="s">
        <v>151</v>
      </c>
      <c r="AT39" s="95" t="s">
        <v>150</v>
      </c>
      <c r="AU39" s="94" t="s">
        <v>149</v>
      </c>
      <c r="AV39" s="96" t="s">
        <v>148</v>
      </c>
      <c r="AW39" s="95" t="s">
        <v>147</v>
      </c>
      <c r="AX39" s="94" t="s">
        <v>146</v>
      </c>
      <c r="AY39" s="93" t="s">
        <v>145</v>
      </c>
      <c r="AZ39" s="92" t="s">
        <v>144</v>
      </c>
      <c r="BA39" s="92" t="s">
        <v>143</v>
      </c>
      <c r="BB39" s="91" t="s">
        <v>142</v>
      </c>
    </row>
    <row r="40" spans="2:62" ht="48" thickBot="1" x14ac:dyDescent="0.3">
      <c r="B40" s="90" t="s">
        <v>253</v>
      </c>
      <c r="C40" s="89"/>
      <c r="D40" s="88"/>
      <c r="E40" s="258"/>
      <c r="F40" s="259"/>
      <c r="G40" s="260"/>
      <c r="H40" s="87" t="s">
        <v>140</v>
      </c>
      <c r="I40" s="86"/>
      <c r="J40" s="86"/>
      <c r="K40" s="85"/>
      <c r="L40" s="84"/>
      <c r="M40" s="81"/>
      <c r="N40" s="84"/>
      <c r="O40" s="81"/>
      <c r="P40" s="84"/>
      <c r="Q40" s="81"/>
      <c r="R40" s="84"/>
      <c r="S40" s="81"/>
      <c r="T40" s="84"/>
      <c r="U40" s="81"/>
      <c r="V40" s="84"/>
      <c r="W40" s="81"/>
      <c r="X40" s="84"/>
      <c r="Y40" s="81"/>
      <c r="Z40" s="84"/>
      <c r="AA40" s="83"/>
      <c r="AB40" s="217"/>
      <c r="AC40" s="217"/>
      <c r="AD40" s="82" t="s">
        <v>139</v>
      </c>
      <c r="AE40" s="81"/>
      <c r="AF40" s="81"/>
      <c r="AG40" s="81"/>
      <c r="AH40" s="80"/>
      <c r="AI40" s="79" t="s">
        <v>138</v>
      </c>
      <c r="AJ40" s="78">
        <f t="shared" ref="AJ40:BB40" si="4">SUM(AJ42:AJ53)</f>
        <v>60</v>
      </c>
      <c r="AK40" s="77">
        <f t="shared" si="4"/>
        <v>0</v>
      </c>
      <c r="AL40" s="76">
        <f t="shared" si="4"/>
        <v>0</v>
      </c>
      <c r="AM40" s="78">
        <f t="shared" si="4"/>
        <v>11</v>
      </c>
      <c r="AN40" s="77">
        <f t="shared" si="4"/>
        <v>0</v>
      </c>
      <c r="AO40" s="76">
        <f t="shared" si="4"/>
        <v>3</v>
      </c>
      <c r="AP40" s="78">
        <f t="shared" si="4"/>
        <v>1</v>
      </c>
      <c r="AQ40" s="77">
        <f t="shared" si="4"/>
        <v>0</v>
      </c>
      <c r="AR40" s="76">
        <f t="shared" si="4"/>
        <v>0</v>
      </c>
      <c r="AS40" s="78">
        <f t="shared" si="4"/>
        <v>10</v>
      </c>
      <c r="AT40" s="77">
        <f t="shared" si="4"/>
        <v>0</v>
      </c>
      <c r="AU40" s="76">
        <f t="shared" si="4"/>
        <v>0</v>
      </c>
      <c r="AV40" s="78">
        <f t="shared" si="4"/>
        <v>8</v>
      </c>
      <c r="AW40" s="77">
        <f t="shared" si="4"/>
        <v>0</v>
      </c>
      <c r="AX40" s="76">
        <f t="shared" si="4"/>
        <v>0</v>
      </c>
      <c r="AY40" s="75">
        <f t="shared" si="4"/>
        <v>3</v>
      </c>
      <c r="AZ40" s="74">
        <f t="shared" si="4"/>
        <v>0</v>
      </c>
      <c r="BA40" s="74">
        <f t="shared" si="4"/>
        <v>0</v>
      </c>
      <c r="BB40" s="73">
        <f t="shared" si="4"/>
        <v>0</v>
      </c>
      <c r="BC40" s="72" t="s">
        <v>137</v>
      </c>
      <c r="BF40" s="5">
        <f>SUM(AJ40:AL40)/$BG$5</f>
        <v>60</v>
      </c>
      <c r="BG40" s="5">
        <f>SUM(AM40:AO40,AY40)/$BG$5</f>
        <v>17</v>
      </c>
      <c r="BH40" s="5">
        <f>SUM(AP40:AR40,AZ40)/$BG$5</f>
        <v>1</v>
      </c>
      <c r="BI40" s="5">
        <f>SUM(AS40:AU40,BA40)/$BG$5</f>
        <v>10</v>
      </c>
      <c r="BJ40" s="5">
        <f>SUM(AV40:AX40,BB40)/$BG$5</f>
        <v>8</v>
      </c>
    </row>
    <row r="41" spans="2:62" ht="37.5" thickBot="1" x14ac:dyDescent="0.3">
      <c r="B41" s="71"/>
      <c r="C41" s="70"/>
      <c r="D41" s="69"/>
      <c r="E41" s="68"/>
      <c r="F41" s="68"/>
      <c r="G41" s="67"/>
      <c r="H41" s="66"/>
      <c r="I41" s="64"/>
      <c r="J41" s="64"/>
      <c r="K41" s="65"/>
      <c r="L41" s="64"/>
      <c r="M41" s="62"/>
      <c r="N41" s="64"/>
      <c r="O41" s="62"/>
      <c r="P41" s="64"/>
      <c r="Q41" s="62"/>
      <c r="R41" s="64"/>
      <c r="S41" s="62"/>
      <c r="T41" s="64"/>
      <c r="U41" s="62"/>
      <c r="V41" s="64"/>
      <c r="W41" s="62"/>
      <c r="X41" s="64"/>
      <c r="Y41" s="62"/>
      <c r="Z41" s="64"/>
      <c r="AA41" s="62"/>
      <c r="AB41" s="62"/>
      <c r="AC41" s="62"/>
      <c r="AD41" s="63"/>
      <c r="AE41" s="62"/>
      <c r="AF41" s="62"/>
      <c r="AG41" s="62"/>
      <c r="AH41" s="61"/>
      <c r="AI41" s="59" t="s">
        <v>136</v>
      </c>
      <c r="AJ41" s="214">
        <f t="shared" ref="AJ41:BB41" si="5">AJ40/1</f>
        <v>60</v>
      </c>
      <c r="AK41" s="213">
        <f t="shared" si="5"/>
        <v>0</v>
      </c>
      <c r="AL41" s="212">
        <f t="shared" si="5"/>
        <v>0</v>
      </c>
      <c r="AM41" s="214">
        <f t="shared" si="5"/>
        <v>11</v>
      </c>
      <c r="AN41" s="213">
        <f t="shared" si="5"/>
        <v>0</v>
      </c>
      <c r="AO41" s="212">
        <f t="shared" si="5"/>
        <v>3</v>
      </c>
      <c r="AP41" s="214">
        <f t="shared" si="5"/>
        <v>1</v>
      </c>
      <c r="AQ41" s="213">
        <f t="shared" si="5"/>
        <v>0</v>
      </c>
      <c r="AR41" s="212">
        <f t="shared" si="5"/>
        <v>0</v>
      </c>
      <c r="AS41" s="214">
        <f t="shared" si="5"/>
        <v>10</v>
      </c>
      <c r="AT41" s="213">
        <f t="shared" si="5"/>
        <v>0</v>
      </c>
      <c r="AU41" s="212">
        <f t="shared" si="5"/>
        <v>0</v>
      </c>
      <c r="AV41" s="214">
        <f t="shared" si="5"/>
        <v>8</v>
      </c>
      <c r="AW41" s="213">
        <f t="shared" si="5"/>
        <v>0</v>
      </c>
      <c r="AX41" s="212">
        <f t="shared" si="5"/>
        <v>0</v>
      </c>
      <c r="AY41" s="211">
        <f t="shared" si="5"/>
        <v>3</v>
      </c>
      <c r="AZ41" s="210">
        <f t="shared" si="5"/>
        <v>0</v>
      </c>
      <c r="BA41" s="210">
        <f t="shared" si="5"/>
        <v>0</v>
      </c>
      <c r="BB41" s="209">
        <f t="shared" si="5"/>
        <v>0</v>
      </c>
      <c r="BC41" s="52" t="s">
        <v>135</v>
      </c>
    </row>
    <row r="42" spans="2:62" ht="28.15" customHeight="1" x14ac:dyDescent="0.2">
      <c r="B42" s="30"/>
      <c r="C42" s="242">
        <v>1</v>
      </c>
      <c r="D42" s="44"/>
      <c r="E42" s="113"/>
      <c r="F42" s="113"/>
      <c r="G42" s="112"/>
      <c r="H42" s="223" t="s">
        <v>660</v>
      </c>
      <c r="I42" s="246">
        <v>132</v>
      </c>
      <c r="J42" s="246">
        <v>37</v>
      </c>
      <c r="K42" s="246">
        <v>6</v>
      </c>
      <c r="L42" s="41" t="s">
        <v>133</v>
      </c>
      <c r="M42" s="40" t="s">
        <v>1315</v>
      </c>
      <c r="N42" s="41" t="s">
        <v>131</v>
      </c>
      <c r="O42" s="40" t="s">
        <v>1686</v>
      </c>
      <c r="P42" s="41" t="s">
        <v>130</v>
      </c>
      <c r="Q42" s="40" t="s">
        <v>1273</v>
      </c>
      <c r="R42" s="41" t="s">
        <v>129</v>
      </c>
      <c r="S42" s="40" t="s">
        <v>186</v>
      </c>
      <c r="T42" s="41" t="s">
        <v>128</v>
      </c>
      <c r="U42" s="40" t="s">
        <v>377</v>
      </c>
      <c r="V42" s="41" t="s">
        <v>127</v>
      </c>
      <c r="W42" s="40" t="s">
        <v>656</v>
      </c>
      <c r="X42" s="41" t="s">
        <v>126</v>
      </c>
      <c r="Y42" s="40" t="s">
        <v>113</v>
      </c>
      <c r="Z42" s="41" t="s">
        <v>125</v>
      </c>
      <c r="AA42" s="40"/>
      <c r="AB42" s="41" t="s">
        <v>1709</v>
      </c>
      <c r="AC42" s="40"/>
      <c r="AD42" s="39">
        <v>33</v>
      </c>
      <c r="AE42" s="40" t="s">
        <v>121</v>
      </c>
      <c r="AF42" s="39"/>
      <c r="AG42" s="38"/>
      <c r="AH42" s="250"/>
      <c r="AI42" s="11"/>
      <c r="AJ42" s="310">
        <f>SUMPRODUCT(LEN($M42:$AC45)-LEN(SUBSTITUTE($M42:$AC45,"A", "")))</f>
        <v>60</v>
      </c>
      <c r="AK42" s="239">
        <f>SUMPRODUCT(LEN($AF42:$AF45)-LEN(SUBSTITUTE($AF42:$AF45,"A", "")))</f>
        <v>0</v>
      </c>
      <c r="AL42" s="230">
        <f>SUMPRODUCT(LEN($AE42:$AE45)-LEN(SUBSTITUTE($AE42:$AE45,"A", "")))</f>
        <v>0</v>
      </c>
      <c r="AM42" s="233">
        <f>SUMPRODUCT(LEN($M42:$AC45)-LEN(SUBSTITUTE($M42:$AC45,"S", "")))</f>
        <v>11</v>
      </c>
      <c r="AN42" s="239">
        <f>SUMPRODUCT(LEN($AF42:$AF45)-LEN(SUBSTITUTE($AF42:$AF45,"S", "")))</f>
        <v>0</v>
      </c>
      <c r="AO42" s="230">
        <f>SUMPRODUCT(LEN($AE42:$AE45)-LEN(SUBSTITUTE($AE42:$AE45,"S", "")))</f>
        <v>3</v>
      </c>
      <c r="AP42" s="233">
        <f>SUMPRODUCT(LEN($M42:$AC45)-LEN(SUBSTITUTE($M42:$AC45,"F", "")))</f>
        <v>1</v>
      </c>
      <c r="AQ42" s="239">
        <f>SUMPRODUCT(LEN($AF42:$AF45)-LEN(SUBSTITUTE($AF42:$AF45,"F", "")))</f>
        <v>0</v>
      </c>
      <c r="AR42" s="230">
        <f>SUMPRODUCT(LEN($AE42:$AE45)-LEN(SUBSTITUTE($AE42:$AE45,"F", "")))</f>
        <v>0</v>
      </c>
      <c r="AS42" s="233">
        <f>SUMPRODUCT(LEN($M42:$AC45)-LEN(SUBSTITUTE($M42:$AC45,"G", "")))</f>
        <v>10</v>
      </c>
      <c r="AT42" s="239">
        <f>SUMPRODUCT(LEN($AF42:$AF45)-LEN(SUBSTITUTE($AF42:$AF45,"G", "")))</f>
        <v>0</v>
      </c>
      <c r="AU42" s="230">
        <f>SUMPRODUCT(LEN($AE42:$AE45)-LEN(SUBSTITUTE($AE42:$AE45,"G", "")))</f>
        <v>0</v>
      </c>
      <c r="AV42" s="233">
        <f>SUMPRODUCT(LEN($M42:$AC45)-LEN(SUBSTITUTE($M42:$AC45,"M", "")))</f>
        <v>8</v>
      </c>
      <c r="AW42" s="239">
        <f>SUMPRODUCT(LEN($AF42:$AF45)-LEN(SUBSTITUTE($AF42:$AF45,"M", "")))</f>
        <v>0</v>
      </c>
      <c r="AX42" s="230">
        <f>SUMPRODUCT(LEN($AE42:$AE45)-LEN(SUBSTITUTE($AE42:$AE45,"M", "")))</f>
        <v>0</v>
      </c>
      <c r="AY42" s="291">
        <f>SUMPRODUCT(LEN($AE42:$AE45)-LEN(SUBSTITUTE($AE42:$AE45,"S", "")))</f>
        <v>3</v>
      </c>
      <c r="AZ42" s="227">
        <f>SUMPRODUCT(LEN($AE42:$AE45)-LEN(SUBSTITUTE($AE42:$AE45,"F", "")))</f>
        <v>0</v>
      </c>
      <c r="BA42" s="227">
        <f>SUMPRODUCT(LEN($AE42:$AE45)-LEN(SUBSTITUTE($AE42:$AE45,"G", "")))</f>
        <v>0</v>
      </c>
      <c r="BB42" s="294">
        <f>SUMPRODUCT(LEN($AE42:$AE45)-LEN(SUBSTITUTE($AE42:$AE45,"M", "")))</f>
        <v>0</v>
      </c>
    </row>
    <row r="43" spans="2:62" ht="28.15" customHeight="1" thickBot="1" x14ac:dyDescent="0.25">
      <c r="B43" s="30"/>
      <c r="C43" s="243"/>
      <c r="D43" s="36"/>
      <c r="E43" s="111"/>
      <c r="F43" s="111"/>
      <c r="G43" s="110"/>
      <c r="H43" s="224"/>
      <c r="I43" s="247"/>
      <c r="J43" s="247"/>
      <c r="K43" s="247"/>
      <c r="L43" s="33" t="s">
        <v>123</v>
      </c>
      <c r="M43" s="32" t="s">
        <v>132</v>
      </c>
      <c r="N43" s="33" t="s">
        <v>122</v>
      </c>
      <c r="O43" s="32" t="s">
        <v>186</v>
      </c>
      <c r="P43" s="33" t="s">
        <v>120</v>
      </c>
      <c r="Q43" s="32" t="s">
        <v>382</v>
      </c>
      <c r="R43" s="33" t="s">
        <v>119</v>
      </c>
      <c r="S43" s="32" t="s">
        <v>382</v>
      </c>
      <c r="T43" s="33" t="s">
        <v>118</v>
      </c>
      <c r="U43" s="32" t="s">
        <v>689</v>
      </c>
      <c r="V43" s="33" t="s">
        <v>117</v>
      </c>
      <c r="W43" s="32" t="s">
        <v>1049</v>
      </c>
      <c r="X43" s="33" t="s">
        <v>116</v>
      </c>
      <c r="Y43" s="32" t="s">
        <v>121</v>
      </c>
      <c r="Z43" s="33" t="s">
        <v>115</v>
      </c>
      <c r="AA43" s="32"/>
      <c r="AB43" s="33" t="s">
        <v>1708</v>
      </c>
      <c r="AC43" s="32"/>
      <c r="AD43" s="31">
        <v>34</v>
      </c>
      <c r="AE43" s="32" t="s">
        <v>121</v>
      </c>
      <c r="AF43" s="31"/>
      <c r="AG43" s="23"/>
      <c r="AH43" s="251"/>
      <c r="AI43" s="11"/>
      <c r="AJ43" s="311"/>
      <c r="AK43" s="267"/>
      <c r="AL43" s="263"/>
      <c r="AM43" s="265"/>
      <c r="AN43" s="267"/>
      <c r="AO43" s="263"/>
      <c r="AP43" s="265"/>
      <c r="AQ43" s="267"/>
      <c r="AR43" s="263"/>
      <c r="AS43" s="265"/>
      <c r="AT43" s="267"/>
      <c r="AU43" s="263"/>
      <c r="AV43" s="265"/>
      <c r="AW43" s="267"/>
      <c r="AX43" s="263"/>
      <c r="AY43" s="292"/>
      <c r="AZ43" s="228"/>
      <c r="BA43" s="228"/>
      <c r="BB43" s="295"/>
    </row>
    <row r="44" spans="2:62" ht="28.15" customHeight="1" x14ac:dyDescent="0.2">
      <c r="B44" s="30"/>
      <c r="C44" s="244"/>
      <c r="D44" s="29"/>
      <c r="E44" s="109"/>
      <c r="F44" s="109"/>
      <c r="G44" s="108"/>
      <c r="H44" s="225">
        <v>258</v>
      </c>
      <c r="I44" s="248"/>
      <c r="J44" s="248"/>
      <c r="K44" s="248"/>
      <c r="L44" s="26" t="s">
        <v>114</v>
      </c>
      <c r="M44" s="25" t="s">
        <v>1723</v>
      </c>
      <c r="N44" s="26" t="s">
        <v>112</v>
      </c>
      <c r="O44" s="25" t="s">
        <v>186</v>
      </c>
      <c r="P44" s="26" t="s">
        <v>111</v>
      </c>
      <c r="Q44" s="25" t="s">
        <v>1273</v>
      </c>
      <c r="R44" s="26" t="s">
        <v>110</v>
      </c>
      <c r="S44" s="25" t="s">
        <v>417</v>
      </c>
      <c r="T44" s="26" t="s">
        <v>109</v>
      </c>
      <c r="U44" s="25" t="s">
        <v>986</v>
      </c>
      <c r="V44" s="26" t="s">
        <v>108</v>
      </c>
      <c r="W44" s="25" t="s">
        <v>428</v>
      </c>
      <c r="X44" s="26" t="s">
        <v>107</v>
      </c>
      <c r="Y44" s="25" t="s">
        <v>121</v>
      </c>
      <c r="Z44" s="26" t="s">
        <v>106</v>
      </c>
      <c r="AA44" s="25"/>
      <c r="AB44" s="26" t="s">
        <v>1707</v>
      </c>
      <c r="AC44" s="25"/>
      <c r="AD44" s="24">
        <v>35</v>
      </c>
      <c r="AE44" s="25" t="s">
        <v>121</v>
      </c>
      <c r="AF44" s="24"/>
      <c r="AG44" s="23"/>
      <c r="AH44" s="251"/>
      <c r="AI44" s="11"/>
      <c r="AJ44" s="311"/>
      <c r="AK44" s="267"/>
      <c r="AL44" s="263"/>
      <c r="AM44" s="265"/>
      <c r="AN44" s="267"/>
      <c r="AO44" s="263"/>
      <c r="AP44" s="265"/>
      <c r="AQ44" s="267"/>
      <c r="AR44" s="263"/>
      <c r="AS44" s="265"/>
      <c r="AT44" s="267"/>
      <c r="AU44" s="263"/>
      <c r="AV44" s="265"/>
      <c r="AW44" s="267"/>
      <c r="AX44" s="263"/>
      <c r="AY44" s="292"/>
      <c r="AZ44" s="228"/>
      <c r="BA44" s="228"/>
      <c r="BB44" s="295"/>
    </row>
    <row r="45" spans="2:62" ht="28.15" customHeight="1" thickBot="1" x14ac:dyDescent="0.25">
      <c r="B45" s="30"/>
      <c r="C45" s="253"/>
      <c r="D45" s="51"/>
      <c r="E45" s="115"/>
      <c r="F45" s="115"/>
      <c r="G45" s="114"/>
      <c r="H45" s="226"/>
      <c r="I45" s="254"/>
      <c r="J45" s="254"/>
      <c r="K45" s="254"/>
      <c r="L45" s="48" t="s">
        <v>105</v>
      </c>
      <c r="M45" s="47" t="s">
        <v>186</v>
      </c>
      <c r="N45" s="48" t="s">
        <v>103</v>
      </c>
      <c r="O45" s="47" t="s">
        <v>1315</v>
      </c>
      <c r="P45" s="48" t="s">
        <v>102</v>
      </c>
      <c r="Q45" s="47" t="s">
        <v>382</v>
      </c>
      <c r="R45" s="48" t="s">
        <v>101</v>
      </c>
      <c r="S45" s="47" t="s">
        <v>417</v>
      </c>
      <c r="T45" s="48">
        <v>20</v>
      </c>
      <c r="U45" s="47" t="s">
        <v>618</v>
      </c>
      <c r="V45" s="48" t="s">
        <v>100</v>
      </c>
      <c r="W45" s="47" t="s">
        <v>863</v>
      </c>
      <c r="X45" s="48" t="s">
        <v>99</v>
      </c>
      <c r="Y45" s="47"/>
      <c r="Z45" s="48" t="s">
        <v>98</v>
      </c>
      <c r="AA45" s="47"/>
      <c r="AB45" s="48" t="s">
        <v>1706</v>
      </c>
      <c r="AC45" s="47"/>
      <c r="AD45" s="16"/>
      <c r="AE45" s="47"/>
      <c r="AF45" s="16"/>
      <c r="AG45" s="46"/>
      <c r="AH45" s="255"/>
      <c r="AI45" s="11"/>
      <c r="AJ45" s="312"/>
      <c r="AK45" s="268"/>
      <c r="AL45" s="264"/>
      <c r="AM45" s="266"/>
      <c r="AN45" s="268"/>
      <c r="AO45" s="264"/>
      <c r="AP45" s="266"/>
      <c r="AQ45" s="268"/>
      <c r="AR45" s="264"/>
      <c r="AS45" s="266"/>
      <c r="AT45" s="268"/>
      <c r="AU45" s="264"/>
      <c r="AV45" s="266"/>
      <c r="AW45" s="268"/>
      <c r="AX45" s="264"/>
      <c r="AY45" s="293"/>
      <c r="AZ45" s="229"/>
      <c r="BA45" s="229"/>
      <c r="BB45" s="296"/>
    </row>
    <row r="46" spans="2:62" ht="28.15" customHeight="1" x14ac:dyDescent="0.2">
      <c r="B46" s="30"/>
      <c r="C46" s="242">
        <v>2</v>
      </c>
      <c r="D46" s="44"/>
      <c r="E46" s="113"/>
      <c r="F46" s="113"/>
      <c r="G46" s="112"/>
      <c r="H46" s="223"/>
      <c r="I46" s="246"/>
      <c r="J46" s="246"/>
      <c r="K46" s="246"/>
      <c r="L46" s="41" t="s">
        <v>133</v>
      </c>
      <c r="M46" s="40"/>
      <c r="N46" s="41" t="s">
        <v>131</v>
      </c>
      <c r="O46" s="40"/>
      <c r="P46" s="41" t="s">
        <v>130</v>
      </c>
      <c r="Q46" s="40"/>
      <c r="R46" s="41" t="s">
        <v>129</v>
      </c>
      <c r="S46" s="40"/>
      <c r="T46" s="41" t="s">
        <v>128</v>
      </c>
      <c r="U46" s="40"/>
      <c r="V46" s="41" t="s">
        <v>127</v>
      </c>
      <c r="W46" s="40"/>
      <c r="X46" s="41" t="s">
        <v>126</v>
      </c>
      <c r="Y46" s="40"/>
      <c r="Z46" s="41" t="s">
        <v>125</v>
      </c>
      <c r="AA46" s="40"/>
      <c r="AB46" s="41" t="s">
        <v>1709</v>
      </c>
      <c r="AC46" s="40"/>
      <c r="AD46" s="39"/>
      <c r="AE46" s="40"/>
      <c r="AF46" s="39"/>
      <c r="AG46" s="38"/>
      <c r="AH46" s="250"/>
      <c r="AI46" s="11"/>
      <c r="AJ46" s="310">
        <f>SUMPRODUCT(LEN($M46:$AC49)-LEN(SUBSTITUTE($M46:$AC49,"A", "")))</f>
        <v>0</v>
      </c>
      <c r="AK46" s="239">
        <f>SUMPRODUCT(LEN($AF46:$AF49)-LEN(SUBSTITUTE($AF46:$AF49,"A", "")))</f>
        <v>0</v>
      </c>
      <c r="AL46" s="230">
        <f>SUMPRODUCT(LEN($AE46:$AE49)-LEN(SUBSTITUTE($AE46:$AE49,"A", "")))</f>
        <v>0</v>
      </c>
      <c r="AM46" s="233">
        <f>SUMPRODUCT(LEN($M46:$AC49)-LEN(SUBSTITUTE($M46:$AC49,"S", "")))</f>
        <v>0</v>
      </c>
      <c r="AN46" s="239">
        <f>SUMPRODUCT(LEN($AF46:$AF49)-LEN(SUBSTITUTE($AF46:$AF49,"S", "")))</f>
        <v>0</v>
      </c>
      <c r="AO46" s="230">
        <f>SUMPRODUCT(LEN($AE46:$AE49)-LEN(SUBSTITUTE($AE46:$AE49,"S", "")))</f>
        <v>0</v>
      </c>
      <c r="AP46" s="233">
        <f>SUMPRODUCT(LEN($M46:$AC49)-LEN(SUBSTITUTE($M46:$AC49,"F", "")))</f>
        <v>0</v>
      </c>
      <c r="AQ46" s="239">
        <f>SUMPRODUCT(LEN($AF46:$AF49)-LEN(SUBSTITUTE($AF46:$AF49,"F", "")))</f>
        <v>0</v>
      </c>
      <c r="AR46" s="230">
        <f>SUMPRODUCT(LEN($AE46:$AE49)-LEN(SUBSTITUTE($AE46:$AE49,"F", "")))</f>
        <v>0</v>
      </c>
      <c r="AS46" s="233">
        <f>SUMPRODUCT(LEN($M46:$AC49)-LEN(SUBSTITUTE($M46:$AC49,"G", "")))</f>
        <v>0</v>
      </c>
      <c r="AT46" s="239">
        <f>SUMPRODUCT(LEN($AF46:$AF49)-LEN(SUBSTITUTE($AF46:$AF49,"G", "")))</f>
        <v>0</v>
      </c>
      <c r="AU46" s="230">
        <f>SUMPRODUCT(LEN($AE46:$AE49)-LEN(SUBSTITUTE($AE46:$AE49,"G", "")))</f>
        <v>0</v>
      </c>
      <c r="AV46" s="233">
        <f>SUMPRODUCT(LEN($M46:$AC49)-LEN(SUBSTITUTE($M46:$AC49,"M", "")))</f>
        <v>0</v>
      </c>
      <c r="AW46" s="239">
        <f>SUMPRODUCT(LEN($AF46:$AF49)-LEN(SUBSTITUTE($AF46:$AF49,"M", "")))</f>
        <v>0</v>
      </c>
      <c r="AX46" s="230">
        <f>SUMPRODUCT(LEN($AE46:$AE49)-LEN(SUBSTITUTE($AE46:$AE49,"M", "")))</f>
        <v>0</v>
      </c>
      <c r="AY46" s="291">
        <f>SUMPRODUCT(LEN($AE46:$AE49)-LEN(SUBSTITUTE($AE46:$AE49,"S", "")))</f>
        <v>0</v>
      </c>
      <c r="AZ46" s="227">
        <f>SUMPRODUCT(LEN($AE46:$AE49)-LEN(SUBSTITUTE($AE46:$AE49,"F", "")))</f>
        <v>0</v>
      </c>
      <c r="BA46" s="227">
        <f>SUMPRODUCT(LEN($AE46:$AE49)-LEN(SUBSTITUTE($AE46:$AE49,"G", "")))</f>
        <v>0</v>
      </c>
      <c r="BB46" s="294">
        <f>SUMPRODUCT(LEN($AE46:$AE49)-LEN(SUBSTITUTE($AE46:$AE49,"M", "")))</f>
        <v>0</v>
      </c>
    </row>
    <row r="47" spans="2:62" ht="28.15" customHeight="1" thickBot="1" x14ac:dyDescent="0.25">
      <c r="B47" s="30"/>
      <c r="C47" s="243"/>
      <c r="D47" s="36"/>
      <c r="E47" s="111"/>
      <c r="F47" s="111"/>
      <c r="G47" s="110"/>
      <c r="H47" s="224"/>
      <c r="I47" s="247"/>
      <c r="J47" s="247"/>
      <c r="K47" s="247"/>
      <c r="L47" s="33" t="s">
        <v>123</v>
      </c>
      <c r="M47" s="32"/>
      <c r="N47" s="33" t="s">
        <v>122</v>
      </c>
      <c r="O47" s="32"/>
      <c r="P47" s="33" t="s">
        <v>120</v>
      </c>
      <c r="Q47" s="32"/>
      <c r="R47" s="33" t="s">
        <v>119</v>
      </c>
      <c r="S47" s="32"/>
      <c r="T47" s="33" t="s">
        <v>118</v>
      </c>
      <c r="U47" s="32"/>
      <c r="V47" s="33" t="s">
        <v>117</v>
      </c>
      <c r="W47" s="32"/>
      <c r="X47" s="33" t="s">
        <v>116</v>
      </c>
      <c r="Y47" s="32"/>
      <c r="Z47" s="33" t="s">
        <v>115</v>
      </c>
      <c r="AA47" s="32"/>
      <c r="AB47" s="33" t="s">
        <v>1708</v>
      </c>
      <c r="AC47" s="32"/>
      <c r="AD47" s="31"/>
      <c r="AE47" s="32"/>
      <c r="AF47" s="31"/>
      <c r="AG47" s="23"/>
      <c r="AH47" s="251"/>
      <c r="AI47" s="11"/>
      <c r="AJ47" s="311"/>
      <c r="AK47" s="267"/>
      <c r="AL47" s="263"/>
      <c r="AM47" s="265"/>
      <c r="AN47" s="267"/>
      <c r="AO47" s="263"/>
      <c r="AP47" s="265"/>
      <c r="AQ47" s="267"/>
      <c r="AR47" s="263"/>
      <c r="AS47" s="265"/>
      <c r="AT47" s="267"/>
      <c r="AU47" s="263"/>
      <c r="AV47" s="265"/>
      <c r="AW47" s="267"/>
      <c r="AX47" s="263"/>
      <c r="AY47" s="292"/>
      <c r="AZ47" s="228"/>
      <c r="BA47" s="228"/>
      <c r="BB47" s="295"/>
    </row>
    <row r="48" spans="2:62" ht="28.15" customHeight="1" x14ac:dyDescent="0.2">
      <c r="B48" s="30"/>
      <c r="C48" s="244"/>
      <c r="D48" s="29"/>
      <c r="E48" s="109"/>
      <c r="F48" s="109"/>
      <c r="G48" s="108"/>
      <c r="H48" s="225"/>
      <c r="I48" s="248"/>
      <c r="J48" s="248"/>
      <c r="K48" s="248"/>
      <c r="L48" s="26" t="s">
        <v>114</v>
      </c>
      <c r="M48" s="25"/>
      <c r="N48" s="26" t="s">
        <v>112</v>
      </c>
      <c r="O48" s="25"/>
      <c r="P48" s="26" t="s">
        <v>111</v>
      </c>
      <c r="Q48" s="25"/>
      <c r="R48" s="26" t="s">
        <v>110</v>
      </c>
      <c r="S48" s="25"/>
      <c r="T48" s="26" t="s">
        <v>109</v>
      </c>
      <c r="U48" s="25"/>
      <c r="V48" s="26" t="s">
        <v>108</v>
      </c>
      <c r="W48" s="25"/>
      <c r="X48" s="26" t="s">
        <v>107</v>
      </c>
      <c r="Y48" s="25"/>
      <c r="Z48" s="26" t="s">
        <v>106</v>
      </c>
      <c r="AA48" s="25"/>
      <c r="AB48" s="26" t="s">
        <v>1707</v>
      </c>
      <c r="AC48" s="25"/>
      <c r="AD48" s="24"/>
      <c r="AE48" s="25"/>
      <c r="AF48" s="24"/>
      <c r="AG48" s="23"/>
      <c r="AH48" s="251"/>
      <c r="AI48" s="11"/>
      <c r="AJ48" s="311"/>
      <c r="AK48" s="267"/>
      <c r="AL48" s="263"/>
      <c r="AM48" s="265"/>
      <c r="AN48" s="267"/>
      <c r="AO48" s="263"/>
      <c r="AP48" s="265"/>
      <c r="AQ48" s="267"/>
      <c r="AR48" s="263"/>
      <c r="AS48" s="265"/>
      <c r="AT48" s="267"/>
      <c r="AU48" s="263"/>
      <c r="AV48" s="265"/>
      <c r="AW48" s="267"/>
      <c r="AX48" s="263"/>
      <c r="AY48" s="292"/>
      <c r="AZ48" s="228"/>
      <c r="BA48" s="228"/>
      <c r="BB48" s="295"/>
    </row>
    <row r="49" spans="2:62" ht="28.15" customHeight="1" thickBot="1" x14ac:dyDescent="0.25">
      <c r="B49" s="30"/>
      <c r="C49" s="253"/>
      <c r="D49" s="51"/>
      <c r="E49" s="115"/>
      <c r="F49" s="115"/>
      <c r="G49" s="114"/>
      <c r="H49" s="226"/>
      <c r="I49" s="254"/>
      <c r="J49" s="254"/>
      <c r="K49" s="254"/>
      <c r="L49" s="48" t="s">
        <v>105</v>
      </c>
      <c r="M49" s="47"/>
      <c r="N49" s="48" t="s">
        <v>103</v>
      </c>
      <c r="O49" s="47"/>
      <c r="P49" s="48" t="s">
        <v>102</v>
      </c>
      <c r="Q49" s="47"/>
      <c r="R49" s="48" t="s">
        <v>101</v>
      </c>
      <c r="S49" s="47"/>
      <c r="T49" s="48">
        <v>20</v>
      </c>
      <c r="U49" s="47"/>
      <c r="V49" s="48" t="s">
        <v>100</v>
      </c>
      <c r="W49" s="47"/>
      <c r="X49" s="48" t="s">
        <v>99</v>
      </c>
      <c r="Y49" s="47"/>
      <c r="Z49" s="48" t="s">
        <v>98</v>
      </c>
      <c r="AA49" s="47"/>
      <c r="AB49" s="48" t="s">
        <v>1706</v>
      </c>
      <c r="AC49" s="47"/>
      <c r="AD49" s="16"/>
      <c r="AE49" s="47"/>
      <c r="AF49" s="16"/>
      <c r="AG49" s="46"/>
      <c r="AH49" s="255"/>
      <c r="AI49" s="11"/>
      <c r="AJ49" s="312"/>
      <c r="AK49" s="268"/>
      <c r="AL49" s="264"/>
      <c r="AM49" s="266"/>
      <c r="AN49" s="268"/>
      <c r="AO49" s="264"/>
      <c r="AP49" s="266"/>
      <c r="AQ49" s="268"/>
      <c r="AR49" s="264"/>
      <c r="AS49" s="266"/>
      <c r="AT49" s="268"/>
      <c r="AU49" s="264"/>
      <c r="AV49" s="266"/>
      <c r="AW49" s="268"/>
      <c r="AX49" s="264"/>
      <c r="AY49" s="293"/>
      <c r="AZ49" s="229"/>
      <c r="BA49" s="229"/>
      <c r="BB49" s="296"/>
    </row>
    <row r="50" spans="2:62" ht="28.15" customHeight="1" x14ac:dyDescent="0.2">
      <c r="B50" s="30"/>
      <c r="C50" s="242">
        <v>3</v>
      </c>
      <c r="D50" s="44"/>
      <c r="E50" s="113"/>
      <c r="F50" s="113"/>
      <c r="G50" s="112"/>
      <c r="H50" s="223"/>
      <c r="I50" s="246"/>
      <c r="J50" s="246"/>
      <c r="K50" s="246"/>
      <c r="L50" s="41" t="s">
        <v>133</v>
      </c>
      <c r="M50" s="40"/>
      <c r="N50" s="41" t="s">
        <v>131</v>
      </c>
      <c r="O50" s="40"/>
      <c r="P50" s="41" t="s">
        <v>130</v>
      </c>
      <c r="Q50" s="40"/>
      <c r="R50" s="41" t="s">
        <v>129</v>
      </c>
      <c r="S50" s="40"/>
      <c r="T50" s="41" t="s">
        <v>128</v>
      </c>
      <c r="U50" s="40"/>
      <c r="V50" s="41" t="s">
        <v>127</v>
      </c>
      <c r="W50" s="40"/>
      <c r="X50" s="41" t="s">
        <v>126</v>
      </c>
      <c r="Y50" s="40"/>
      <c r="Z50" s="41" t="s">
        <v>125</v>
      </c>
      <c r="AA50" s="40"/>
      <c r="AB50" s="41" t="s">
        <v>1709</v>
      </c>
      <c r="AC50" s="40"/>
      <c r="AD50" s="39"/>
      <c r="AE50" s="40"/>
      <c r="AF50" s="39"/>
      <c r="AG50" s="38"/>
      <c r="AH50" s="250"/>
      <c r="AI50" s="11"/>
      <c r="AJ50" s="310">
        <f>SUMPRODUCT(LEN($M50:$AC53)-LEN(SUBSTITUTE($M50:$AC53,"A", "")))</f>
        <v>0</v>
      </c>
      <c r="AK50" s="239">
        <f>SUMPRODUCT(LEN($AF50:$AF53)-LEN(SUBSTITUTE($AF50:$AF53,"A", "")))</f>
        <v>0</v>
      </c>
      <c r="AL50" s="230">
        <f>SUMPRODUCT(LEN($AE50:$AE53)-LEN(SUBSTITUTE($AE50:$AE53,"A", "")))</f>
        <v>0</v>
      </c>
      <c r="AM50" s="233">
        <f>SUMPRODUCT(LEN($M50:$AC53)-LEN(SUBSTITUTE($M50:$AC53,"S", "")))</f>
        <v>0</v>
      </c>
      <c r="AN50" s="239">
        <f>SUMPRODUCT(LEN($AF50:$AF53)-LEN(SUBSTITUTE($AF50:$AF53,"S", "")))</f>
        <v>0</v>
      </c>
      <c r="AO50" s="230">
        <f>SUMPRODUCT(LEN($AE50:$AE53)-LEN(SUBSTITUTE($AE50:$AE53,"S", "")))</f>
        <v>0</v>
      </c>
      <c r="AP50" s="233">
        <f>SUMPRODUCT(LEN($M50:$AC53)-LEN(SUBSTITUTE($M50:$AC53,"F", "")))</f>
        <v>0</v>
      </c>
      <c r="AQ50" s="239">
        <f>SUMPRODUCT(LEN($AF50:$AF53)-LEN(SUBSTITUTE($AF50:$AF53,"F", "")))</f>
        <v>0</v>
      </c>
      <c r="AR50" s="230">
        <f>SUMPRODUCT(LEN($AE50:$AE53)-LEN(SUBSTITUTE($AE50:$AE53,"F", "")))</f>
        <v>0</v>
      </c>
      <c r="AS50" s="233">
        <f>SUMPRODUCT(LEN($M50:$AC53)-LEN(SUBSTITUTE($M50:$AC53,"G", "")))</f>
        <v>0</v>
      </c>
      <c r="AT50" s="239">
        <f>SUMPRODUCT(LEN($AF50:$AF53)-LEN(SUBSTITUTE($AF50:$AF53,"G", "")))</f>
        <v>0</v>
      </c>
      <c r="AU50" s="230">
        <f>SUMPRODUCT(LEN($AE50:$AE53)-LEN(SUBSTITUTE($AE50:$AE53,"G", "")))</f>
        <v>0</v>
      </c>
      <c r="AV50" s="233">
        <f>SUMPRODUCT(LEN($M50:$AC53)-LEN(SUBSTITUTE($M50:$AC53,"M", "")))</f>
        <v>0</v>
      </c>
      <c r="AW50" s="239">
        <f>SUMPRODUCT(LEN($AF50:$AF53)-LEN(SUBSTITUTE($AF50:$AF53,"M", "")))</f>
        <v>0</v>
      </c>
      <c r="AX50" s="230">
        <f>SUMPRODUCT(LEN($AE50:$AE53)-LEN(SUBSTITUTE($AE50:$AE53,"M", "")))</f>
        <v>0</v>
      </c>
      <c r="AY50" s="291">
        <f>SUMPRODUCT(LEN($AE50:$AE53)-LEN(SUBSTITUTE($AE50:$AE53,"S", "")))</f>
        <v>0</v>
      </c>
      <c r="AZ50" s="227">
        <f>SUMPRODUCT(LEN($AE50:$AE53)-LEN(SUBSTITUTE($AE50:$AE53,"F", "")))</f>
        <v>0</v>
      </c>
      <c r="BA50" s="227">
        <f>SUMPRODUCT(LEN($AE50:$AE53)-LEN(SUBSTITUTE($AE50:$AE53,"G", "")))</f>
        <v>0</v>
      </c>
      <c r="BB50" s="294">
        <f>SUMPRODUCT(LEN($AE50:$AE53)-LEN(SUBSTITUTE($AE50:$AE53,"M", "")))</f>
        <v>0</v>
      </c>
    </row>
    <row r="51" spans="2:62" ht="28.15" customHeight="1" thickBot="1" x14ac:dyDescent="0.25">
      <c r="B51" s="30"/>
      <c r="C51" s="243"/>
      <c r="D51" s="36"/>
      <c r="E51" s="111"/>
      <c r="F51" s="111"/>
      <c r="G51" s="110"/>
      <c r="H51" s="224"/>
      <c r="I51" s="247"/>
      <c r="J51" s="247"/>
      <c r="K51" s="247"/>
      <c r="L51" s="33" t="s">
        <v>123</v>
      </c>
      <c r="M51" s="32"/>
      <c r="N51" s="33" t="s">
        <v>122</v>
      </c>
      <c r="O51" s="32"/>
      <c r="P51" s="33" t="s">
        <v>120</v>
      </c>
      <c r="Q51" s="32"/>
      <c r="R51" s="33" t="s">
        <v>119</v>
      </c>
      <c r="S51" s="32"/>
      <c r="T51" s="33" t="s">
        <v>118</v>
      </c>
      <c r="U51" s="32"/>
      <c r="V51" s="33" t="s">
        <v>117</v>
      </c>
      <c r="W51" s="32"/>
      <c r="X51" s="33" t="s">
        <v>116</v>
      </c>
      <c r="Y51" s="32"/>
      <c r="Z51" s="33" t="s">
        <v>115</v>
      </c>
      <c r="AA51" s="32"/>
      <c r="AB51" s="33" t="s">
        <v>1708</v>
      </c>
      <c r="AC51" s="32"/>
      <c r="AD51" s="31"/>
      <c r="AE51" s="32"/>
      <c r="AF51" s="31"/>
      <c r="AG51" s="23"/>
      <c r="AH51" s="251"/>
      <c r="AI51" s="11"/>
      <c r="AJ51" s="311"/>
      <c r="AK51" s="267"/>
      <c r="AL51" s="263"/>
      <c r="AM51" s="265"/>
      <c r="AN51" s="267"/>
      <c r="AO51" s="263"/>
      <c r="AP51" s="265"/>
      <c r="AQ51" s="267"/>
      <c r="AR51" s="263"/>
      <c r="AS51" s="265"/>
      <c r="AT51" s="267"/>
      <c r="AU51" s="263"/>
      <c r="AV51" s="265"/>
      <c r="AW51" s="267"/>
      <c r="AX51" s="263"/>
      <c r="AY51" s="292"/>
      <c r="AZ51" s="228"/>
      <c r="BA51" s="228"/>
      <c r="BB51" s="295"/>
    </row>
    <row r="52" spans="2:62" ht="28.15" customHeight="1" x14ac:dyDescent="0.2">
      <c r="B52" s="30"/>
      <c r="C52" s="244"/>
      <c r="D52" s="29"/>
      <c r="E52" s="109"/>
      <c r="F52" s="109"/>
      <c r="G52" s="108"/>
      <c r="H52" s="225"/>
      <c r="I52" s="248"/>
      <c r="J52" s="248"/>
      <c r="K52" s="248"/>
      <c r="L52" s="26" t="s">
        <v>114</v>
      </c>
      <c r="M52" s="25"/>
      <c r="N52" s="26" t="s">
        <v>112</v>
      </c>
      <c r="O52" s="25"/>
      <c r="P52" s="26" t="s">
        <v>111</v>
      </c>
      <c r="Q52" s="25"/>
      <c r="R52" s="26" t="s">
        <v>110</v>
      </c>
      <c r="S52" s="25"/>
      <c r="T52" s="26" t="s">
        <v>109</v>
      </c>
      <c r="U52" s="25"/>
      <c r="V52" s="26" t="s">
        <v>108</v>
      </c>
      <c r="W52" s="25"/>
      <c r="X52" s="26" t="s">
        <v>107</v>
      </c>
      <c r="Y52" s="25"/>
      <c r="Z52" s="26" t="s">
        <v>106</v>
      </c>
      <c r="AA52" s="25"/>
      <c r="AB52" s="26" t="s">
        <v>1707</v>
      </c>
      <c r="AC52" s="25"/>
      <c r="AD52" s="24"/>
      <c r="AE52" s="25"/>
      <c r="AF52" s="24"/>
      <c r="AG52" s="23"/>
      <c r="AH52" s="251"/>
      <c r="AI52" s="11"/>
      <c r="AJ52" s="311"/>
      <c r="AK52" s="267"/>
      <c r="AL52" s="263"/>
      <c r="AM52" s="265"/>
      <c r="AN52" s="267"/>
      <c r="AO52" s="263"/>
      <c r="AP52" s="265"/>
      <c r="AQ52" s="267"/>
      <c r="AR52" s="263"/>
      <c r="AS52" s="265"/>
      <c r="AT52" s="267"/>
      <c r="AU52" s="263"/>
      <c r="AV52" s="265"/>
      <c r="AW52" s="267"/>
      <c r="AX52" s="263"/>
      <c r="AY52" s="292"/>
      <c r="AZ52" s="228"/>
      <c r="BA52" s="228"/>
      <c r="BB52" s="295"/>
    </row>
    <row r="53" spans="2:62" ht="28.15" customHeight="1" thickBot="1" x14ac:dyDescent="0.25">
      <c r="B53" s="21"/>
      <c r="C53" s="245"/>
      <c r="D53" s="20"/>
      <c r="E53" s="117"/>
      <c r="F53" s="117"/>
      <c r="G53" s="116"/>
      <c r="H53" s="226"/>
      <c r="I53" s="249"/>
      <c r="J53" s="249"/>
      <c r="K53" s="249"/>
      <c r="L53" s="17" t="s">
        <v>105</v>
      </c>
      <c r="M53" s="15"/>
      <c r="N53" s="17" t="s">
        <v>103</v>
      </c>
      <c r="O53" s="15"/>
      <c r="P53" s="17" t="s">
        <v>102</v>
      </c>
      <c r="Q53" s="15"/>
      <c r="R53" s="17" t="s">
        <v>101</v>
      </c>
      <c r="S53" s="15"/>
      <c r="T53" s="17">
        <v>20</v>
      </c>
      <c r="U53" s="15"/>
      <c r="V53" s="17" t="s">
        <v>100</v>
      </c>
      <c r="W53" s="15"/>
      <c r="X53" s="17" t="s">
        <v>99</v>
      </c>
      <c r="Y53" s="15"/>
      <c r="Z53" s="17" t="s">
        <v>98</v>
      </c>
      <c r="AA53" s="15"/>
      <c r="AB53" s="17" t="s">
        <v>1706</v>
      </c>
      <c r="AC53" s="15"/>
      <c r="AD53" s="16"/>
      <c r="AE53" s="15"/>
      <c r="AF53" s="14"/>
      <c r="AG53" s="13"/>
      <c r="AH53" s="252"/>
      <c r="AI53" s="11"/>
      <c r="AJ53" s="312"/>
      <c r="AK53" s="268"/>
      <c r="AL53" s="264"/>
      <c r="AM53" s="266"/>
      <c r="AN53" s="268"/>
      <c r="AO53" s="264"/>
      <c r="AP53" s="266"/>
      <c r="AQ53" s="268"/>
      <c r="AR53" s="264"/>
      <c r="AS53" s="266"/>
      <c r="AT53" s="268"/>
      <c r="AU53" s="264"/>
      <c r="AV53" s="266"/>
      <c r="AW53" s="268"/>
      <c r="AX53" s="264"/>
      <c r="AY53" s="293"/>
      <c r="AZ53" s="229"/>
      <c r="BA53" s="229"/>
      <c r="BB53" s="296"/>
    </row>
    <row r="54" spans="2:62" ht="85.9" customHeight="1" thickTop="1" thickBot="1" x14ac:dyDescent="0.35">
      <c r="B54" s="105" t="s">
        <v>174</v>
      </c>
      <c r="C54" s="95" t="s">
        <v>173</v>
      </c>
      <c r="D54" s="100" t="s">
        <v>172</v>
      </c>
      <c r="E54" s="104" t="s">
        <v>171</v>
      </c>
      <c r="F54" s="103"/>
      <c r="G54" s="102"/>
      <c r="H54" s="101" t="s">
        <v>170</v>
      </c>
      <c r="I54" s="100" t="s">
        <v>96</v>
      </c>
      <c r="J54" s="100" t="s">
        <v>169</v>
      </c>
      <c r="K54" s="100" t="s">
        <v>97</v>
      </c>
      <c r="L54" s="256" t="s">
        <v>168</v>
      </c>
      <c r="M54" s="262"/>
      <c r="N54" s="256" t="s">
        <v>167</v>
      </c>
      <c r="O54" s="262"/>
      <c r="P54" s="256" t="s">
        <v>167</v>
      </c>
      <c r="Q54" s="257"/>
      <c r="R54" s="256" t="s">
        <v>167</v>
      </c>
      <c r="S54" s="257"/>
      <c r="T54" s="256" t="s">
        <v>167</v>
      </c>
      <c r="U54" s="257"/>
      <c r="V54" s="256" t="s">
        <v>167</v>
      </c>
      <c r="W54" s="257"/>
      <c r="X54" s="256" t="s">
        <v>167</v>
      </c>
      <c r="Y54" s="257"/>
      <c r="Z54" s="256" t="s">
        <v>167</v>
      </c>
      <c r="AA54" s="257"/>
      <c r="AB54" s="256" t="s">
        <v>167</v>
      </c>
      <c r="AC54" s="257"/>
      <c r="AD54" s="261" t="s">
        <v>166</v>
      </c>
      <c r="AE54" s="257"/>
      <c r="AF54" s="101" t="s">
        <v>165</v>
      </c>
      <c r="AG54" s="101" t="s">
        <v>164</v>
      </c>
      <c r="AH54" s="100" t="s">
        <v>163</v>
      </c>
      <c r="AI54" s="98"/>
      <c r="AJ54" s="96" t="s">
        <v>160</v>
      </c>
      <c r="AK54" s="95" t="s">
        <v>159</v>
      </c>
      <c r="AL54" s="94" t="s">
        <v>158</v>
      </c>
      <c r="AM54" s="96" t="s">
        <v>157</v>
      </c>
      <c r="AN54" s="95" t="s">
        <v>156</v>
      </c>
      <c r="AO54" s="94" t="s">
        <v>155</v>
      </c>
      <c r="AP54" s="96" t="s">
        <v>154</v>
      </c>
      <c r="AQ54" s="95" t="s">
        <v>153</v>
      </c>
      <c r="AR54" s="97" t="s">
        <v>152</v>
      </c>
      <c r="AS54" s="96" t="s">
        <v>151</v>
      </c>
      <c r="AT54" s="95" t="s">
        <v>150</v>
      </c>
      <c r="AU54" s="94" t="s">
        <v>149</v>
      </c>
      <c r="AV54" s="96" t="s">
        <v>148</v>
      </c>
      <c r="AW54" s="95" t="s">
        <v>147</v>
      </c>
      <c r="AX54" s="94" t="s">
        <v>146</v>
      </c>
      <c r="AY54" s="93" t="s">
        <v>145</v>
      </c>
      <c r="AZ54" s="92" t="s">
        <v>144</v>
      </c>
      <c r="BA54" s="92" t="s">
        <v>143</v>
      </c>
      <c r="BB54" s="91" t="s">
        <v>142</v>
      </c>
    </row>
    <row r="55" spans="2:62" ht="48" thickBot="1" x14ac:dyDescent="0.3">
      <c r="B55" s="90" t="s">
        <v>252</v>
      </c>
      <c r="C55" s="89"/>
      <c r="D55" s="88"/>
      <c r="E55" s="258"/>
      <c r="F55" s="259"/>
      <c r="G55" s="260"/>
      <c r="H55" s="87" t="s">
        <v>140</v>
      </c>
      <c r="I55" s="86"/>
      <c r="J55" s="86"/>
      <c r="K55" s="85"/>
      <c r="L55" s="84"/>
      <c r="M55" s="81"/>
      <c r="N55" s="84"/>
      <c r="O55" s="81"/>
      <c r="P55" s="84"/>
      <c r="Q55" s="81"/>
      <c r="R55" s="84"/>
      <c r="S55" s="81"/>
      <c r="T55" s="84"/>
      <c r="U55" s="81"/>
      <c r="V55" s="84"/>
      <c r="W55" s="81"/>
      <c r="X55" s="84"/>
      <c r="Y55" s="81"/>
      <c r="Z55" s="84"/>
      <c r="AA55" s="83"/>
      <c r="AB55" s="217"/>
      <c r="AC55" s="217"/>
      <c r="AD55" s="82" t="s">
        <v>139</v>
      </c>
      <c r="AE55" s="81"/>
      <c r="AF55" s="81"/>
      <c r="AG55" s="81"/>
      <c r="AH55" s="80"/>
      <c r="AI55" s="79" t="s">
        <v>138</v>
      </c>
      <c r="AJ55" s="78">
        <f t="shared" ref="AJ55:BB55" si="6">SUM(AJ57:AJ68)</f>
        <v>18</v>
      </c>
      <c r="AK55" s="77">
        <f t="shared" si="6"/>
        <v>2</v>
      </c>
      <c r="AL55" s="76">
        <f t="shared" si="6"/>
        <v>0</v>
      </c>
      <c r="AM55" s="78">
        <f t="shared" si="6"/>
        <v>10</v>
      </c>
      <c r="AN55" s="77">
        <f t="shared" si="6"/>
        <v>4</v>
      </c>
      <c r="AO55" s="76">
        <f t="shared" si="6"/>
        <v>0</v>
      </c>
      <c r="AP55" s="78">
        <f t="shared" si="6"/>
        <v>0</v>
      </c>
      <c r="AQ55" s="77">
        <f t="shared" si="6"/>
        <v>0</v>
      </c>
      <c r="AR55" s="76">
        <f t="shared" si="6"/>
        <v>0</v>
      </c>
      <c r="AS55" s="78">
        <f t="shared" si="6"/>
        <v>1</v>
      </c>
      <c r="AT55" s="77">
        <f t="shared" si="6"/>
        <v>0</v>
      </c>
      <c r="AU55" s="76">
        <f t="shared" si="6"/>
        <v>0</v>
      </c>
      <c r="AV55" s="78">
        <f t="shared" si="6"/>
        <v>5</v>
      </c>
      <c r="AW55" s="77">
        <f t="shared" si="6"/>
        <v>1</v>
      </c>
      <c r="AX55" s="76">
        <f t="shared" si="6"/>
        <v>0</v>
      </c>
      <c r="AY55" s="75">
        <f t="shared" si="6"/>
        <v>0</v>
      </c>
      <c r="AZ55" s="74">
        <f t="shared" si="6"/>
        <v>0</v>
      </c>
      <c r="BA55" s="74">
        <f t="shared" si="6"/>
        <v>0</v>
      </c>
      <c r="BB55" s="73">
        <f t="shared" si="6"/>
        <v>0</v>
      </c>
      <c r="BC55" s="72" t="s">
        <v>137</v>
      </c>
      <c r="BF55" s="5">
        <f>SUM(AJ55:AL55)/$BG$5</f>
        <v>20</v>
      </c>
      <c r="BG55" s="5">
        <f>SUM(AM55:AO55,AY55)/$BG$5</f>
        <v>14</v>
      </c>
      <c r="BH55" s="5">
        <f>SUM(AP55:AR55,AZ55)/$BG$5</f>
        <v>0</v>
      </c>
      <c r="BI55" s="5">
        <f>SUM(AS55:AU55,BA55)/$BG$5</f>
        <v>1</v>
      </c>
      <c r="BJ55" s="5">
        <f>SUM(AV55:AX55,BB55)/$BG$5</f>
        <v>6</v>
      </c>
    </row>
    <row r="56" spans="2:62" ht="37.5" thickBot="1" x14ac:dyDescent="0.3">
      <c r="B56" s="71"/>
      <c r="C56" s="70"/>
      <c r="D56" s="69"/>
      <c r="E56" s="68"/>
      <c r="F56" s="68"/>
      <c r="G56" s="67"/>
      <c r="H56" s="66"/>
      <c r="I56" s="64"/>
      <c r="J56" s="64"/>
      <c r="K56" s="65"/>
      <c r="L56" s="64"/>
      <c r="M56" s="62"/>
      <c r="N56" s="64"/>
      <c r="O56" s="62"/>
      <c r="P56" s="64"/>
      <c r="Q56" s="62"/>
      <c r="R56" s="64"/>
      <c r="S56" s="62"/>
      <c r="T56" s="64"/>
      <c r="U56" s="62"/>
      <c r="V56" s="64"/>
      <c r="W56" s="62"/>
      <c r="X56" s="64"/>
      <c r="Y56" s="62"/>
      <c r="Z56" s="64"/>
      <c r="AA56" s="62"/>
      <c r="AB56" s="62"/>
      <c r="AC56" s="62"/>
      <c r="AD56" s="63"/>
      <c r="AE56" s="62"/>
      <c r="AF56" s="62"/>
      <c r="AG56" s="62"/>
      <c r="AH56" s="61"/>
      <c r="AI56" s="59" t="s">
        <v>136</v>
      </c>
      <c r="AJ56" s="214">
        <f t="shared" ref="AJ56:BB56" si="7">AJ55/1</f>
        <v>18</v>
      </c>
      <c r="AK56" s="213">
        <f t="shared" si="7"/>
        <v>2</v>
      </c>
      <c r="AL56" s="212">
        <f t="shared" si="7"/>
        <v>0</v>
      </c>
      <c r="AM56" s="214">
        <f t="shared" si="7"/>
        <v>10</v>
      </c>
      <c r="AN56" s="213">
        <f t="shared" si="7"/>
        <v>4</v>
      </c>
      <c r="AO56" s="212">
        <f t="shared" si="7"/>
        <v>0</v>
      </c>
      <c r="AP56" s="214">
        <f t="shared" si="7"/>
        <v>0</v>
      </c>
      <c r="AQ56" s="213">
        <f t="shared" si="7"/>
        <v>0</v>
      </c>
      <c r="AR56" s="212">
        <f t="shared" si="7"/>
        <v>0</v>
      </c>
      <c r="AS56" s="214">
        <f t="shared" si="7"/>
        <v>1</v>
      </c>
      <c r="AT56" s="213">
        <f t="shared" si="7"/>
        <v>0</v>
      </c>
      <c r="AU56" s="212">
        <f t="shared" si="7"/>
        <v>0</v>
      </c>
      <c r="AV56" s="214">
        <f t="shared" si="7"/>
        <v>5</v>
      </c>
      <c r="AW56" s="213">
        <f t="shared" si="7"/>
        <v>1</v>
      </c>
      <c r="AX56" s="212">
        <f t="shared" si="7"/>
        <v>0</v>
      </c>
      <c r="AY56" s="211">
        <f t="shared" si="7"/>
        <v>0</v>
      </c>
      <c r="AZ56" s="210">
        <f t="shared" si="7"/>
        <v>0</v>
      </c>
      <c r="BA56" s="210">
        <f t="shared" si="7"/>
        <v>0</v>
      </c>
      <c r="BB56" s="209">
        <f t="shared" si="7"/>
        <v>0</v>
      </c>
      <c r="BC56" s="52" t="s">
        <v>135</v>
      </c>
    </row>
    <row r="57" spans="2:62" ht="28.15" customHeight="1" x14ac:dyDescent="0.2">
      <c r="B57" s="30"/>
      <c r="C57" s="242">
        <v>1</v>
      </c>
      <c r="D57" s="44"/>
      <c r="E57" s="113"/>
      <c r="F57" s="113"/>
      <c r="G57" s="112"/>
      <c r="H57" s="223" t="s">
        <v>183</v>
      </c>
      <c r="I57" s="246">
        <v>72</v>
      </c>
      <c r="J57" s="246">
        <v>30</v>
      </c>
      <c r="K57" s="246">
        <v>7</v>
      </c>
      <c r="L57" s="41" t="s">
        <v>133</v>
      </c>
      <c r="M57" s="40" t="s">
        <v>104</v>
      </c>
      <c r="N57" s="41" t="s">
        <v>131</v>
      </c>
      <c r="O57" s="40" t="s">
        <v>1315</v>
      </c>
      <c r="P57" s="41" t="s">
        <v>130</v>
      </c>
      <c r="Q57" s="40" t="s">
        <v>1347</v>
      </c>
      <c r="R57" s="41" t="s">
        <v>129</v>
      </c>
      <c r="S57" s="40" t="s">
        <v>104</v>
      </c>
      <c r="T57" s="41" t="s">
        <v>128</v>
      </c>
      <c r="U57" s="40" t="s">
        <v>104</v>
      </c>
      <c r="V57" s="41" t="s">
        <v>127</v>
      </c>
      <c r="W57" s="40" t="s">
        <v>113</v>
      </c>
      <c r="X57" s="41" t="s">
        <v>126</v>
      </c>
      <c r="Y57" s="40"/>
      <c r="Z57" s="41" t="s">
        <v>125</v>
      </c>
      <c r="AA57" s="40"/>
      <c r="AB57" s="41" t="s">
        <v>1709</v>
      </c>
      <c r="AC57" s="40"/>
      <c r="AD57" s="39"/>
      <c r="AE57" s="40"/>
      <c r="AF57" s="39" t="s">
        <v>1815</v>
      </c>
      <c r="AG57" s="38"/>
      <c r="AH57" s="250"/>
      <c r="AI57" s="11"/>
      <c r="AJ57" s="310">
        <f>SUMPRODUCT(LEN($M57:$AC60)-LEN(SUBSTITUTE($M57:$AC60,"A", "")))</f>
        <v>18</v>
      </c>
      <c r="AK57" s="239">
        <f>SUMPRODUCT(LEN($AF57:$AF60)-LEN(SUBSTITUTE($AF57:$AF60,"A", "")))</f>
        <v>2</v>
      </c>
      <c r="AL57" s="230">
        <f>SUMPRODUCT(LEN($AE57:$AE60)-LEN(SUBSTITUTE($AE57:$AE60,"A", "")))</f>
        <v>0</v>
      </c>
      <c r="AM57" s="233">
        <f>SUMPRODUCT(LEN($M57:$AC60)-LEN(SUBSTITUTE($M57:$AC60,"S", "")))</f>
        <v>10</v>
      </c>
      <c r="AN57" s="239">
        <f>SUMPRODUCT(LEN($AF57:$AF60)-LEN(SUBSTITUTE($AF57:$AF60,"S", "")))</f>
        <v>4</v>
      </c>
      <c r="AO57" s="230">
        <f>SUMPRODUCT(LEN($AE57:$AE60)-LEN(SUBSTITUTE($AE57:$AE60,"S", "")))</f>
        <v>0</v>
      </c>
      <c r="AP57" s="233">
        <f>SUMPRODUCT(LEN($M57:$AC60)-LEN(SUBSTITUTE($M57:$AC60,"F", "")))</f>
        <v>0</v>
      </c>
      <c r="AQ57" s="239">
        <f>SUMPRODUCT(LEN($AF57:$AF60)-LEN(SUBSTITUTE($AF57:$AF60,"F", "")))</f>
        <v>0</v>
      </c>
      <c r="AR57" s="230">
        <f>SUMPRODUCT(LEN($AE57:$AE60)-LEN(SUBSTITUTE($AE57:$AE60,"F", "")))</f>
        <v>0</v>
      </c>
      <c r="AS57" s="233">
        <f>SUMPRODUCT(LEN($M57:$AC60)-LEN(SUBSTITUTE($M57:$AC60,"G", "")))</f>
        <v>1</v>
      </c>
      <c r="AT57" s="239">
        <f>SUMPRODUCT(LEN($AF57:$AF60)-LEN(SUBSTITUTE($AF57:$AF60,"G", "")))</f>
        <v>0</v>
      </c>
      <c r="AU57" s="230">
        <f>SUMPRODUCT(LEN($AE57:$AE60)-LEN(SUBSTITUTE($AE57:$AE60,"G", "")))</f>
        <v>0</v>
      </c>
      <c r="AV57" s="233">
        <f>SUMPRODUCT(LEN($M57:$AC60)-LEN(SUBSTITUTE($M57:$AC60,"M", "")))</f>
        <v>5</v>
      </c>
      <c r="AW57" s="239">
        <f>SUMPRODUCT(LEN($AF57:$AF60)-LEN(SUBSTITUTE($AF57:$AF60,"M", "")))</f>
        <v>1</v>
      </c>
      <c r="AX57" s="230">
        <f>SUMPRODUCT(LEN($AE57:$AE60)-LEN(SUBSTITUTE($AE57:$AE60,"M", "")))</f>
        <v>0</v>
      </c>
      <c r="AY57" s="291">
        <f>SUMPRODUCT(LEN($AE57:$AE60)-LEN(SUBSTITUTE($AE57:$AE60,"S", "")))</f>
        <v>0</v>
      </c>
      <c r="AZ57" s="227">
        <f>SUMPRODUCT(LEN($AE57:$AE60)-LEN(SUBSTITUTE($AE57:$AE60,"F", "")))</f>
        <v>0</v>
      </c>
      <c r="BA57" s="227">
        <f>SUMPRODUCT(LEN($AE57:$AE60)-LEN(SUBSTITUTE($AE57:$AE60,"G", "")))</f>
        <v>0</v>
      </c>
      <c r="BB57" s="294">
        <f>SUMPRODUCT(LEN($AE57:$AE60)-LEN(SUBSTITUTE($AE57:$AE60,"M", "")))</f>
        <v>0</v>
      </c>
    </row>
    <row r="58" spans="2:62" ht="28.15" customHeight="1" thickBot="1" x14ac:dyDescent="0.25">
      <c r="B58" s="30"/>
      <c r="C58" s="243"/>
      <c r="D58" s="36"/>
      <c r="E58" s="111"/>
      <c r="F58" s="111"/>
      <c r="G58" s="110"/>
      <c r="H58" s="224"/>
      <c r="I58" s="247"/>
      <c r="J58" s="247"/>
      <c r="K58" s="247"/>
      <c r="L58" s="33" t="s">
        <v>123</v>
      </c>
      <c r="M58" s="32" t="s">
        <v>104</v>
      </c>
      <c r="N58" s="33" t="s">
        <v>122</v>
      </c>
      <c r="O58" s="32" t="s">
        <v>132</v>
      </c>
      <c r="P58" s="33" t="s">
        <v>120</v>
      </c>
      <c r="Q58" s="32" t="s">
        <v>104</v>
      </c>
      <c r="R58" s="33" t="s">
        <v>119</v>
      </c>
      <c r="S58" s="32" t="s">
        <v>104</v>
      </c>
      <c r="T58" s="33" t="s">
        <v>118</v>
      </c>
      <c r="U58" s="32" t="s">
        <v>113</v>
      </c>
      <c r="V58" s="33" t="s">
        <v>117</v>
      </c>
      <c r="W58" s="32" t="s">
        <v>113</v>
      </c>
      <c r="X58" s="33" t="s">
        <v>116</v>
      </c>
      <c r="Y58" s="32"/>
      <c r="Z58" s="33" t="s">
        <v>115</v>
      </c>
      <c r="AA58" s="32"/>
      <c r="AB58" s="33" t="s">
        <v>1708</v>
      </c>
      <c r="AC58" s="32"/>
      <c r="AD58" s="31"/>
      <c r="AE58" s="32"/>
      <c r="AF58" s="31"/>
      <c r="AG58" s="23"/>
      <c r="AH58" s="251"/>
      <c r="AI58" s="11"/>
      <c r="AJ58" s="311"/>
      <c r="AK58" s="267"/>
      <c r="AL58" s="263"/>
      <c r="AM58" s="265"/>
      <c r="AN58" s="267"/>
      <c r="AO58" s="263"/>
      <c r="AP58" s="265"/>
      <c r="AQ58" s="267"/>
      <c r="AR58" s="263"/>
      <c r="AS58" s="265"/>
      <c r="AT58" s="267"/>
      <c r="AU58" s="263"/>
      <c r="AV58" s="265"/>
      <c r="AW58" s="267"/>
      <c r="AX58" s="263"/>
      <c r="AY58" s="292"/>
      <c r="AZ58" s="228"/>
      <c r="BA58" s="228"/>
      <c r="BB58" s="295"/>
    </row>
    <row r="59" spans="2:62" ht="28.15" customHeight="1" x14ac:dyDescent="0.2">
      <c r="B59" s="30"/>
      <c r="C59" s="244"/>
      <c r="D59" s="29"/>
      <c r="E59" s="109"/>
      <c r="F59" s="109"/>
      <c r="G59" s="108"/>
      <c r="H59" s="225">
        <v>257</v>
      </c>
      <c r="I59" s="248"/>
      <c r="J59" s="248"/>
      <c r="K59" s="248"/>
      <c r="L59" s="26" t="s">
        <v>114</v>
      </c>
      <c r="M59" s="25" t="s">
        <v>132</v>
      </c>
      <c r="N59" s="26" t="s">
        <v>112</v>
      </c>
      <c r="O59" s="25" t="s">
        <v>1315</v>
      </c>
      <c r="P59" s="26" t="s">
        <v>111</v>
      </c>
      <c r="Q59" s="25" t="s">
        <v>1347</v>
      </c>
      <c r="R59" s="26" t="s">
        <v>110</v>
      </c>
      <c r="S59" s="25" t="s">
        <v>176</v>
      </c>
      <c r="T59" s="26" t="s">
        <v>109</v>
      </c>
      <c r="U59" s="25" t="s">
        <v>458</v>
      </c>
      <c r="V59" s="26" t="s">
        <v>108</v>
      </c>
      <c r="W59" s="25" t="s">
        <v>121</v>
      </c>
      <c r="X59" s="26" t="s">
        <v>107</v>
      </c>
      <c r="Y59" s="25"/>
      <c r="Z59" s="26" t="s">
        <v>106</v>
      </c>
      <c r="AA59" s="25"/>
      <c r="AB59" s="26" t="s">
        <v>1707</v>
      </c>
      <c r="AC59" s="25"/>
      <c r="AD59" s="24"/>
      <c r="AE59" s="25"/>
      <c r="AF59" s="24"/>
      <c r="AG59" s="23"/>
      <c r="AH59" s="251"/>
      <c r="AI59" s="11"/>
      <c r="AJ59" s="311"/>
      <c r="AK59" s="267"/>
      <c r="AL59" s="263"/>
      <c r="AM59" s="265"/>
      <c r="AN59" s="267"/>
      <c r="AO59" s="263"/>
      <c r="AP59" s="265"/>
      <c r="AQ59" s="267"/>
      <c r="AR59" s="263"/>
      <c r="AS59" s="265"/>
      <c r="AT59" s="267"/>
      <c r="AU59" s="263"/>
      <c r="AV59" s="265"/>
      <c r="AW59" s="267"/>
      <c r="AX59" s="263"/>
      <c r="AY59" s="292"/>
      <c r="AZ59" s="228"/>
      <c r="BA59" s="228"/>
      <c r="BB59" s="295"/>
    </row>
    <row r="60" spans="2:62" ht="28.15" customHeight="1" thickBot="1" x14ac:dyDescent="0.25">
      <c r="B60" s="30"/>
      <c r="C60" s="253"/>
      <c r="D60" s="51"/>
      <c r="E60" s="115"/>
      <c r="F60" s="115"/>
      <c r="G60" s="114"/>
      <c r="H60" s="226"/>
      <c r="I60" s="254"/>
      <c r="J60" s="254"/>
      <c r="K60" s="254"/>
      <c r="L60" s="48" t="s">
        <v>105</v>
      </c>
      <c r="M60" s="47" t="s">
        <v>104</v>
      </c>
      <c r="N60" s="48" t="s">
        <v>103</v>
      </c>
      <c r="O60" s="47" t="s">
        <v>1273</v>
      </c>
      <c r="P60" s="48" t="s">
        <v>102</v>
      </c>
      <c r="Q60" s="47" t="s">
        <v>104</v>
      </c>
      <c r="R60" s="48" t="s">
        <v>101</v>
      </c>
      <c r="S60" s="47" t="s">
        <v>132</v>
      </c>
      <c r="T60" s="48">
        <v>20</v>
      </c>
      <c r="U60" s="47" t="s">
        <v>113</v>
      </c>
      <c r="V60" s="48" t="s">
        <v>100</v>
      </c>
      <c r="W60" s="47"/>
      <c r="X60" s="48" t="s">
        <v>99</v>
      </c>
      <c r="Y60" s="47"/>
      <c r="Z60" s="48" t="s">
        <v>98</v>
      </c>
      <c r="AA60" s="47"/>
      <c r="AB60" s="48" t="s">
        <v>1706</v>
      </c>
      <c r="AC60" s="47"/>
      <c r="AD60" s="16"/>
      <c r="AE60" s="47"/>
      <c r="AF60" s="16"/>
      <c r="AG60" s="46"/>
      <c r="AH60" s="255"/>
      <c r="AI60" s="11"/>
      <c r="AJ60" s="312"/>
      <c r="AK60" s="268"/>
      <c r="AL60" s="264"/>
      <c r="AM60" s="266"/>
      <c r="AN60" s="268"/>
      <c r="AO60" s="264"/>
      <c r="AP60" s="266"/>
      <c r="AQ60" s="268"/>
      <c r="AR60" s="264"/>
      <c r="AS60" s="266"/>
      <c r="AT60" s="268"/>
      <c r="AU60" s="264"/>
      <c r="AV60" s="266"/>
      <c r="AW60" s="268"/>
      <c r="AX60" s="264"/>
      <c r="AY60" s="293"/>
      <c r="AZ60" s="229"/>
      <c r="BA60" s="229"/>
      <c r="BB60" s="296"/>
    </row>
    <row r="61" spans="2:62" ht="28.15" customHeight="1" x14ac:dyDescent="0.2">
      <c r="B61" s="30"/>
      <c r="C61" s="242">
        <v>2</v>
      </c>
      <c r="D61" s="44"/>
      <c r="E61" s="113"/>
      <c r="F61" s="113"/>
      <c r="G61" s="112"/>
      <c r="H61" s="223"/>
      <c r="I61" s="246"/>
      <c r="J61" s="246"/>
      <c r="K61" s="246"/>
      <c r="L61" s="41" t="s">
        <v>133</v>
      </c>
      <c r="M61" s="40"/>
      <c r="N61" s="41" t="s">
        <v>131</v>
      </c>
      <c r="O61" s="40"/>
      <c r="P61" s="41" t="s">
        <v>130</v>
      </c>
      <c r="Q61" s="40"/>
      <c r="R61" s="41" t="s">
        <v>129</v>
      </c>
      <c r="S61" s="40"/>
      <c r="T61" s="41" t="s">
        <v>128</v>
      </c>
      <c r="U61" s="40"/>
      <c r="V61" s="41" t="s">
        <v>127</v>
      </c>
      <c r="W61" s="40"/>
      <c r="X61" s="41" t="s">
        <v>126</v>
      </c>
      <c r="Y61" s="40"/>
      <c r="Z61" s="41" t="s">
        <v>125</v>
      </c>
      <c r="AA61" s="40"/>
      <c r="AB61" s="41" t="s">
        <v>1709</v>
      </c>
      <c r="AC61" s="40"/>
      <c r="AD61" s="39"/>
      <c r="AE61" s="40"/>
      <c r="AF61" s="39"/>
      <c r="AG61" s="38"/>
      <c r="AH61" s="250"/>
      <c r="AI61" s="11"/>
      <c r="AJ61" s="310">
        <f>SUMPRODUCT(LEN($M61:$AC64)-LEN(SUBSTITUTE($M61:$AC64,"A", "")))</f>
        <v>0</v>
      </c>
      <c r="AK61" s="239">
        <f>SUMPRODUCT(LEN($AF61:$AF64)-LEN(SUBSTITUTE($AF61:$AF64,"A", "")))</f>
        <v>0</v>
      </c>
      <c r="AL61" s="230">
        <f>SUMPRODUCT(LEN($AE61:$AE64)-LEN(SUBSTITUTE($AE61:$AE64,"A", "")))</f>
        <v>0</v>
      </c>
      <c r="AM61" s="233">
        <f>SUMPRODUCT(LEN($M61:$AC64)-LEN(SUBSTITUTE($M61:$AC64,"S", "")))</f>
        <v>0</v>
      </c>
      <c r="AN61" s="239">
        <f>SUMPRODUCT(LEN($AF61:$AF64)-LEN(SUBSTITUTE($AF61:$AF64,"S", "")))</f>
        <v>0</v>
      </c>
      <c r="AO61" s="230">
        <f>SUMPRODUCT(LEN($AE61:$AE64)-LEN(SUBSTITUTE($AE61:$AE64,"S", "")))</f>
        <v>0</v>
      </c>
      <c r="AP61" s="233">
        <f>SUMPRODUCT(LEN($M61:$AC64)-LEN(SUBSTITUTE($M61:$AC64,"F", "")))</f>
        <v>0</v>
      </c>
      <c r="AQ61" s="239">
        <f>SUMPRODUCT(LEN($AF61:$AF64)-LEN(SUBSTITUTE($AF61:$AF64,"F", "")))</f>
        <v>0</v>
      </c>
      <c r="AR61" s="230">
        <f>SUMPRODUCT(LEN($AE61:$AE64)-LEN(SUBSTITUTE($AE61:$AE64,"F", "")))</f>
        <v>0</v>
      </c>
      <c r="AS61" s="233">
        <f>SUMPRODUCT(LEN($M61:$AC64)-LEN(SUBSTITUTE($M61:$AC64,"G", "")))</f>
        <v>0</v>
      </c>
      <c r="AT61" s="239">
        <f>SUMPRODUCT(LEN($AF61:$AF64)-LEN(SUBSTITUTE($AF61:$AF64,"G", "")))</f>
        <v>0</v>
      </c>
      <c r="AU61" s="230">
        <f>SUMPRODUCT(LEN($AE61:$AE64)-LEN(SUBSTITUTE($AE61:$AE64,"G", "")))</f>
        <v>0</v>
      </c>
      <c r="AV61" s="233">
        <f>SUMPRODUCT(LEN($M61:$AC64)-LEN(SUBSTITUTE($M61:$AC64,"M", "")))</f>
        <v>0</v>
      </c>
      <c r="AW61" s="239">
        <f>SUMPRODUCT(LEN($AF61:$AF64)-LEN(SUBSTITUTE($AF61:$AF64,"M", "")))</f>
        <v>0</v>
      </c>
      <c r="AX61" s="230">
        <f>SUMPRODUCT(LEN($AE61:$AE64)-LEN(SUBSTITUTE($AE61:$AE64,"M", "")))</f>
        <v>0</v>
      </c>
      <c r="AY61" s="291">
        <f>SUMPRODUCT(LEN($AE61:$AE64)-LEN(SUBSTITUTE($AE61:$AE64,"S", "")))</f>
        <v>0</v>
      </c>
      <c r="AZ61" s="227">
        <f>SUMPRODUCT(LEN($AE61:$AE64)-LEN(SUBSTITUTE($AE61:$AE64,"F", "")))</f>
        <v>0</v>
      </c>
      <c r="BA61" s="227">
        <f>SUMPRODUCT(LEN($AE61:$AE64)-LEN(SUBSTITUTE($AE61:$AE64,"G", "")))</f>
        <v>0</v>
      </c>
      <c r="BB61" s="294">
        <f>SUMPRODUCT(LEN($AE61:$AE64)-LEN(SUBSTITUTE($AE61:$AE64,"M", "")))</f>
        <v>0</v>
      </c>
    </row>
    <row r="62" spans="2:62" ht="28.15" customHeight="1" thickBot="1" x14ac:dyDescent="0.25">
      <c r="B62" s="30"/>
      <c r="C62" s="243"/>
      <c r="D62" s="36"/>
      <c r="E62" s="111"/>
      <c r="F62" s="111"/>
      <c r="G62" s="110"/>
      <c r="H62" s="224"/>
      <c r="I62" s="247"/>
      <c r="J62" s="247"/>
      <c r="K62" s="247"/>
      <c r="L62" s="33" t="s">
        <v>123</v>
      </c>
      <c r="M62" s="32"/>
      <c r="N62" s="33" t="s">
        <v>122</v>
      </c>
      <c r="O62" s="32"/>
      <c r="P62" s="33" t="s">
        <v>120</v>
      </c>
      <c r="Q62" s="32"/>
      <c r="R62" s="33" t="s">
        <v>119</v>
      </c>
      <c r="S62" s="32"/>
      <c r="T62" s="33" t="s">
        <v>118</v>
      </c>
      <c r="U62" s="32"/>
      <c r="V62" s="33" t="s">
        <v>117</v>
      </c>
      <c r="W62" s="32"/>
      <c r="X62" s="33" t="s">
        <v>116</v>
      </c>
      <c r="Y62" s="32"/>
      <c r="Z62" s="33" t="s">
        <v>115</v>
      </c>
      <c r="AA62" s="32"/>
      <c r="AB62" s="33" t="s">
        <v>1708</v>
      </c>
      <c r="AC62" s="32"/>
      <c r="AD62" s="31"/>
      <c r="AE62" s="32"/>
      <c r="AF62" s="31"/>
      <c r="AG62" s="23"/>
      <c r="AH62" s="251"/>
      <c r="AI62" s="11"/>
      <c r="AJ62" s="311"/>
      <c r="AK62" s="267"/>
      <c r="AL62" s="263"/>
      <c r="AM62" s="265"/>
      <c r="AN62" s="267"/>
      <c r="AO62" s="263"/>
      <c r="AP62" s="265"/>
      <c r="AQ62" s="267"/>
      <c r="AR62" s="263"/>
      <c r="AS62" s="265"/>
      <c r="AT62" s="267"/>
      <c r="AU62" s="263"/>
      <c r="AV62" s="265"/>
      <c r="AW62" s="267"/>
      <c r="AX62" s="263"/>
      <c r="AY62" s="292"/>
      <c r="AZ62" s="228"/>
      <c r="BA62" s="228"/>
      <c r="BB62" s="295"/>
    </row>
    <row r="63" spans="2:62" ht="28.15" customHeight="1" x14ac:dyDescent="0.2">
      <c r="B63" s="30"/>
      <c r="C63" s="244"/>
      <c r="D63" s="29"/>
      <c r="E63" s="109"/>
      <c r="F63" s="109"/>
      <c r="G63" s="108"/>
      <c r="H63" s="225"/>
      <c r="I63" s="248"/>
      <c r="J63" s="248"/>
      <c r="K63" s="248"/>
      <c r="L63" s="26" t="s">
        <v>114</v>
      </c>
      <c r="M63" s="25"/>
      <c r="N63" s="26" t="s">
        <v>112</v>
      </c>
      <c r="O63" s="25"/>
      <c r="P63" s="26" t="s">
        <v>111</v>
      </c>
      <c r="Q63" s="25"/>
      <c r="R63" s="26" t="s">
        <v>110</v>
      </c>
      <c r="S63" s="25"/>
      <c r="T63" s="26" t="s">
        <v>109</v>
      </c>
      <c r="U63" s="25"/>
      <c r="V63" s="26" t="s">
        <v>108</v>
      </c>
      <c r="W63" s="25"/>
      <c r="X63" s="26" t="s">
        <v>107</v>
      </c>
      <c r="Y63" s="25"/>
      <c r="Z63" s="26" t="s">
        <v>106</v>
      </c>
      <c r="AA63" s="25"/>
      <c r="AB63" s="26" t="s">
        <v>1707</v>
      </c>
      <c r="AC63" s="25"/>
      <c r="AD63" s="24"/>
      <c r="AE63" s="25"/>
      <c r="AF63" s="24"/>
      <c r="AG63" s="23"/>
      <c r="AH63" s="251"/>
      <c r="AI63" s="11"/>
      <c r="AJ63" s="311"/>
      <c r="AK63" s="267"/>
      <c r="AL63" s="263"/>
      <c r="AM63" s="265"/>
      <c r="AN63" s="267"/>
      <c r="AO63" s="263"/>
      <c r="AP63" s="265"/>
      <c r="AQ63" s="267"/>
      <c r="AR63" s="263"/>
      <c r="AS63" s="265"/>
      <c r="AT63" s="267"/>
      <c r="AU63" s="263"/>
      <c r="AV63" s="265"/>
      <c r="AW63" s="267"/>
      <c r="AX63" s="263"/>
      <c r="AY63" s="292"/>
      <c r="AZ63" s="228"/>
      <c r="BA63" s="228"/>
      <c r="BB63" s="295"/>
    </row>
    <row r="64" spans="2:62" ht="28.15" customHeight="1" thickBot="1" x14ac:dyDescent="0.25">
      <c r="B64" s="30"/>
      <c r="C64" s="253"/>
      <c r="D64" s="51"/>
      <c r="E64" s="115"/>
      <c r="F64" s="115"/>
      <c r="G64" s="114"/>
      <c r="H64" s="226"/>
      <c r="I64" s="254"/>
      <c r="J64" s="254"/>
      <c r="K64" s="254"/>
      <c r="L64" s="48" t="s">
        <v>105</v>
      </c>
      <c r="M64" s="47"/>
      <c r="N64" s="48" t="s">
        <v>103</v>
      </c>
      <c r="O64" s="47"/>
      <c r="P64" s="48" t="s">
        <v>102</v>
      </c>
      <c r="Q64" s="47"/>
      <c r="R64" s="48" t="s">
        <v>101</v>
      </c>
      <c r="S64" s="47"/>
      <c r="T64" s="48">
        <v>20</v>
      </c>
      <c r="U64" s="47"/>
      <c r="V64" s="48" t="s">
        <v>100</v>
      </c>
      <c r="W64" s="47"/>
      <c r="X64" s="48" t="s">
        <v>99</v>
      </c>
      <c r="Y64" s="47"/>
      <c r="Z64" s="48" t="s">
        <v>98</v>
      </c>
      <c r="AA64" s="47"/>
      <c r="AB64" s="48" t="s">
        <v>1706</v>
      </c>
      <c r="AC64" s="47"/>
      <c r="AD64" s="16"/>
      <c r="AE64" s="47"/>
      <c r="AF64" s="16"/>
      <c r="AG64" s="46"/>
      <c r="AH64" s="255"/>
      <c r="AI64" s="11"/>
      <c r="AJ64" s="312"/>
      <c r="AK64" s="268"/>
      <c r="AL64" s="264"/>
      <c r="AM64" s="266"/>
      <c r="AN64" s="268"/>
      <c r="AO64" s="264"/>
      <c r="AP64" s="266"/>
      <c r="AQ64" s="268"/>
      <c r="AR64" s="264"/>
      <c r="AS64" s="266"/>
      <c r="AT64" s="268"/>
      <c r="AU64" s="264"/>
      <c r="AV64" s="266"/>
      <c r="AW64" s="268"/>
      <c r="AX64" s="264"/>
      <c r="AY64" s="293"/>
      <c r="AZ64" s="229"/>
      <c r="BA64" s="229"/>
      <c r="BB64" s="296"/>
    </row>
    <row r="65" spans="2:62" ht="28.15" customHeight="1" x14ac:dyDescent="0.2">
      <c r="B65" s="30"/>
      <c r="C65" s="242">
        <v>3</v>
      </c>
      <c r="D65" s="44"/>
      <c r="E65" s="113"/>
      <c r="F65" s="113"/>
      <c r="G65" s="112"/>
      <c r="H65" s="223"/>
      <c r="I65" s="246"/>
      <c r="J65" s="246"/>
      <c r="K65" s="246"/>
      <c r="L65" s="41" t="s">
        <v>133</v>
      </c>
      <c r="M65" s="40"/>
      <c r="N65" s="41" t="s">
        <v>131</v>
      </c>
      <c r="O65" s="40"/>
      <c r="P65" s="41" t="s">
        <v>130</v>
      </c>
      <c r="Q65" s="40"/>
      <c r="R65" s="41" t="s">
        <v>129</v>
      </c>
      <c r="S65" s="40"/>
      <c r="T65" s="41" t="s">
        <v>128</v>
      </c>
      <c r="U65" s="40"/>
      <c r="V65" s="41" t="s">
        <v>127</v>
      </c>
      <c r="W65" s="40"/>
      <c r="X65" s="41" t="s">
        <v>126</v>
      </c>
      <c r="Y65" s="40"/>
      <c r="Z65" s="41" t="s">
        <v>125</v>
      </c>
      <c r="AA65" s="40"/>
      <c r="AB65" s="41" t="s">
        <v>1709</v>
      </c>
      <c r="AC65" s="40"/>
      <c r="AD65" s="39"/>
      <c r="AE65" s="40"/>
      <c r="AF65" s="39"/>
      <c r="AG65" s="38"/>
      <c r="AH65" s="250"/>
      <c r="AI65" s="11"/>
      <c r="AJ65" s="310">
        <f>SUMPRODUCT(LEN($M65:$AC68)-LEN(SUBSTITUTE($M65:$AC68,"A", "")))</f>
        <v>0</v>
      </c>
      <c r="AK65" s="239">
        <f>SUMPRODUCT(LEN($AF65:$AF68)-LEN(SUBSTITUTE($AF65:$AF68,"A", "")))</f>
        <v>0</v>
      </c>
      <c r="AL65" s="230">
        <f>SUMPRODUCT(LEN($AE65:$AE68)-LEN(SUBSTITUTE($AE65:$AE68,"A", "")))</f>
        <v>0</v>
      </c>
      <c r="AM65" s="233">
        <f>SUMPRODUCT(LEN($M65:$AC68)-LEN(SUBSTITUTE($M65:$AC68,"S", "")))</f>
        <v>0</v>
      </c>
      <c r="AN65" s="239">
        <f>SUMPRODUCT(LEN($AF65:$AF68)-LEN(SUBSTITUTE($AF65:$AF68,"S", "")))</f>
        <v>0</v>
      </c>
      <c r="AO65" s="230">
        <f>SUMPRODUCT(LEN($AE65:$AE68)-LEN(SUBSTITUTE($AE65:$AE68,"S", "")))</f>
        <v>0</v>
      </c>
      <c r="AP65" s="233">
        <f>SUMPRODUCT(LEN($M65:$AC68)-LEN(SUBSTITUTE($M65:$AC68,"F", "")))</f>
        <v>0</v>
      </c>
      <c r="AQ65" s="239">
        <f>SUMPRODUCT(LEN($AF65:$AF68)-LEN(SUBSTITUTE($AF65:$AF68,"F", "")))</f>
        <v>0</v>
      </c>
      <c r="AR65" s="230">
        <f>SUMPRODUCT(LEN($AE65:$AE68)-LEN(SUBSTITUTE($AE65:$AE68,"F", "")))</f>
        <v>0</v>
      </c>
      <c r="AS65" s="233">
        <f>SUMPRODUCT(LEN($M65:$AC68)-LEN(SUBSTITUTE($M65:$AC68,"G", "")))</f>
        <v>0</v>
      </c>
      <c r="AT65" s="239">
        <f>SUMPRODUCT(LEN($AF65:$AF68)-LEN(SUBSTITUTE($AF65:$AF68,"G", "")))</f>
        <v>0</v>
      </c>
      <c r="AU65" s="230">
        <f>SUMPRODUCT(LEN($AE65:$AE68)-LEN(SUBSTITUTE($AE65:$AE68,"G", "")))</f>
        <v>0</v>
      </c>
      <c r="AV65" s="233">
        <f>SUMPRODUCT(LEN($M65:$AC68)-LEN(SUBSTITUTE($M65:$AC68,"M", "")))</f>
        <v>0</v>
      </c>
      <c r="AW65" s="239">
        <f>SUMPRODUCT(LEN($AF65:$AF68)-LEN(SUBSTITUTE($AF65:$AF68,"M", "")))</f>
        <v>0</v>
      </c>
      <c r="AX65" s="230">
        <f>SUMPRODUCT(LEN($AE65:$AE68)-LEN(SUBSTITUTE($AE65:$AE68,"M", "")))</f>
        <v>0</v>
      </c>
      <c r="AY65" s="291">
        <f>SUMPRODUCT(LEN($AE65:$AE68)-LEN(SUBSTITUTE($AE65:$AE68,"S", "")))</f>
        <v>0</v>
      </c>
      <c r="AZ65" s="227">
        <f>SUMPRODUCT(LEN($AE65:$AE68)-LEN(SUBSTITUTE($AE65:$AE68,"F", "")))</f>
        <v>0</v>
      </c>
      <c r="BA65" s="227">
        <f>SUMPRODUCT(LEN($AE65:$AE68)-LEN(SUBSTITUTE($AE65:$AE68,"G", "")))</f>
        <v>0</v>
      </c>
      <c r="BB65" s="294">
        <f>SUMPRODUCT(LEN($AE65:$AE68)-LEN(SUBSTITUTE($AE65:$AE68,"M", "")))</f>
        <v>0</v>
      </c>
    </row>
    <row r="66" spans="2:62" ht="28.15" customHeight="1" thickBot="1" x14ac:dyDescent="0.25">
      <c r="B66" s="30"/>
      <c r="C66" s="243"/>
      <c r="D66" s="36"/>
      <c r="E66" s="111"/>
      <c r="F66" s="111"/>
      <c r="G66" s="110"/>
      <c r="H66" s="224"/>
      <c r="I66" s="247"/>
      <c r="J66" s="247"/>
      <c r="K66" s="247"/>
      <c r="L66" s="33" t="s">
        <v>123</v>
      </c>
      <c r="M66" s="32"/>
      <c r="N66" s="33" t="s">
        <v>122</v>
      </c>
      <c r="O66" s="32"/>
      <c r="P66" s="33" t="s">
        <v>120</v>
      </c>
      <c r="Q66" s="32"/>
      <c r="R66" s="33" t="s">
        <v>119</v>
      </c>
      <c r="S66" s="32"/>
      <c r="T66" s="33" t="s">
        <v>118</v>
      </c>
      <c r="U66" s="32"/>
      <c r="V66" s="33" t="s">
        <v>117</v>
      </c>
      <c r="W66" s="32"/>
      <c r="X66" s="33" t="s">
        <v>116</v>
      </c>
      <c r="Y66" s="32"/>
      <c r="Z66" s="33" t="s">
        <v>115</v>
      </c>
      <c r="AA66" s="32"/>
      <c r="AB66" s="33" t="s">
        <v>1708</v>
      </c>
      <c r="AC66" s="32"/>
      <c r="AD66" s="31"/>
      <c r="AE66" s="32"/>
      <c r="AF66" s="31"/>
      <c r="AG66" s="23"/>
      <c r="AH66" s="251"/>
      <c r="AI66" s="11"/>
      <c r="AJ66" s="311"/>
      <c r="AK66" s="267"/>
      <c r="AL66" s="263"/>
      <c r="AM66" s="265"/>
      <c r="AN66" s="267"/>
      <c r="AO66" s="263"/>
      <c r="AP66" s="265"/>
      <c r="AQ66" s="267"/>
      <c r="AR66" s="263"/>
      <c r="AS66" s="265"/>
      <c r="AT66" s="267"/>
      <c r="AU66" s="263"/>
      <c r="AV66" s="265"/>
      <c r="AW66" s="267"/>
      <c r="AX66" s="263"/>
      <c r="AY66" s="292"/>
      <c r="AZ66" s="228"/>
      <c r="BA66" s="228"/>
      <c r="BB66" s="295"/>
    </row>
    <row r="67" spans="2:62" ht="28.15" customHeight="1" x14ac:dyDescent="0.2">
      <c r="B67" s="30"/>
      <c r="C67" s="244"/>
      <c r="D67" s="29"/>
      <c r="E67" s="109"/>
      <c r="F67" s="109"/>
      <c r="G67" s="108"/>
      <c r="H67" s="225"/>
      <c r="I67" s="248"/>
      <c r="J67" s="248"/>
      <c r="K67" s="248"/>
      <c r="L67" s="26" t="s">
        <v>114</v>
      </c>
      <c r="M67" s="25"/>
      <c r="N67" s="26" t="s">
        <v>112</v>
      </c>
      <c r="O67" s="25"/>
      <c r="P67" s="26" t="s">
        <v>111</v>
      </c>
      <c r="Q67" s="25"/>
      <c r="R67" s="26" t="s">
        <v>110</v>
      </c>
      <c r="S67" s="25"/>
      <c r="T67" s="26" t="s">
        <v>109</v>
      </c>
      <c r="U67" s="25"/>
      <c r="V67" s="26" t="s">
        <v>108</v>
      </c>
      <c r="W67" s="25"/>
      <c r="X67" s="26" t="s">
        <v>107</v>
      </c>
      <c r="Y67" s="25"/>
      <c r="Z67" s="26" t="s">
        <v>106</v>
      </c>
      <c r="AA67" s="25"/>
      <c r="AB67" s="26" t="s">
        <v>1707</v>
      </c>
      <c r="AC67" s="25"/>
      <c r="AD67" s="24"/>
      <c r="AE67" s="25"/>
      <c r="AF67" s="24"/>
      <c r="AG67" s="23"/>
      <c r="AH67" s="251"/>
      <c r="AI67" s="11"/>
      <c r="AJ67" s="311"/>
      <c r="AK67" s="267"/>
      <c r="AL67" s="263"/>
      <c r="AM67" s="265"/>
      <c r="AN67" s="267"/>
      <c r="AO67" s="263"/>
      <c r="AP67" s="265"/>
      <c r="AQ67" s="267"/>
      <c r="AR67" s="263"/>
      <c r="AS67" s="265"/>
      <c r="AT67" s="267"/>
      <c r="AU67" s="263"/>
      <c r="AV67" s="265"/>
      <c r="AW67" s="267"/>
      <c r="AX67" s="263"/>
      <c r="AY67" s="292"/>
      <c r="AZ67" s="228"/>
      <c r="BA67" s="228"/>
      <c r="BB67" s="295"/>
    </row>
    <row r="68" spans="2:62" ht="28.15" customHeight="1" thickBot="1" x14ac:dyDescent="0.25">
      <c r="B68" s="21"/>
      <c r="C68" s="245"/>
      <c r="D68" s="20"/>
      <c r="E68" s="117"/>
      <c r="F68" s="117"/>
      <c r="G68" s="116"/>
      <c r="H68" s="226"/>
      <c r="I68" s="249"/>
      <c r="J68" s="249"/>
      <c r="K68" s="249"/>
      <c r="L68" s="17" t="s">
        <v>105</v>
      </c>
      <c r="M68" s="15"/>
      <c r="N68" s="17" t="s">
        <v>103</v>
      </c>
      <c r="O68" s="15"/>
      <c r="P68" s="17" t="s">
        <v>102</v>
      </c>
      <c r="Q68" s="15"/>
      <c r="R68" s="17" t="s">
        <v>101</v>
      </c>
      <c r="S68" s="15"/>
      <c r="T68" s="17">
        <v>20</v>
      </c>
      <c r="U68" s="15"/>
      <c r="V68" s="17" t="s">
        <v>100</v>
      </c>
      <c r="W68" s="15"/>
      <c r="X68" s="17" t="s">
        <v>99</v>
      </c>
      <c r="Y68" s="15"/>
      <c r="Z68" s="17" t="s">
        <v>98</v>
      </c>
      <c r="AA68" s="15"/>
      <c r="AB68" s="17" t="s">
        <v>1706</v>
      </c>
      <c r="AC68" s="15"/>
      <c r="AD68" s="16"/>
      <c r="AE68" s="15"/>
      <c r="AF68" s="14"/>
      <c r="AG68" s="13"/>
      <c r="AH68" s="252"/>
      <c r="AI68" s="11"/>
      <c r="AJ68" s="312"/>
      <c r="AK68" s="268"/>
      <c r="AL68" s="264"/>
      <c r="AM68" s="266"/>
      <c r="AN68" s="268"/>
      <c r="AO68" s="264"/>
      <c r="AP68" s="266"/>
      <c r="AQ68" s="268"/>
      <c r="AR68" s="264"/>
      <c r="AS68" s="266"/>
      <c r="AT68" s="268"/>
      <c r="AU68" s="264"/>
      <c r="AV68" s="266"/>
      <c r="AW68" s="268"/>
      <c r="AX68" s="264"/>
      <c r="AY68" s="293"/>
      <c r="AZ68" s="229"/>
      <c r="BA68" s="229"/>
      <c r="BB68" s="296"/>
    </row>
    <row r="69" spans="2:62" ht="85.9" customHeight="1" thickTop="1" thickBot="1" x14ac:dyDescent="0.35">
      <c r="B69" s="105" t="s">
        <v>174</v>
      </c>
      <c r="C69" s="95" t="s">
        <v>173</v>
      </c>
      <c r="D69" s="100" t="s">
        <v>172</v>
      </c>
      <c r="E69" s="104" t="s">
        <v>171</v>
      </c>
      <c r="F69" s="103"/>
      <c r="G69" s="102"/>
      <c r="H69" s="101" t="s">
        <v>170</v>
      </c>
      <c r="I69" s="100" t="s">
        <v>96</v>
      </c>
      <c r="J69" s="100" t="s">
        <v>169</v>
      </c>
      <c r="K69" s="100" t="s">
        <v>97</v>
      </c>
      <c r="L69" s="256" t="s">
        <v>168</v>
      </c>
      <c r="M69" s="262"/>
      <c r="N69" s="256" t="s">
        <v>167</v>
      </c>
      <c r="O69" s="262"/>
      <c r="P69" s="256" t="s">
        <v>167</v>
      </c>
      <c r="Q69" s="257"/>
      <c r="R69" s="256" t="s">
        <v>167</v>
      </c>
      <c r="S69" s="257"/>
      <c r="T69" s="256" t="s">
        <v>167</v>
      </c>
      <c r="U69" s="257"/>
      <c r="V69" s="256" t="s">
        <v>167</v>
      </c>
      <c r="W69" s="257"/>
      <c r="X69" s="256" t="s">
        <v>167</v>
      </c>
      <c r="Y69" s="257"/>
      <c r="Z69" s="256" t="s">
        <v>167</v>
      </c>
      <c r="AA69" s="257"/>
      <c r="AB69" s="256" t="s">
        <v>167</v>
      </c>
      <c r="AC69" s="257"/>
      <c r="AD69" s="261" t="s">
        <v>166</v>
      </c>
      <c r="AE69" s="257"/>
      <c r="AF69" s="101" t="s">
        <v>165</v>
      </c>
      <c r="AG69" s="101" t="s">
        <v>164</v>
      </c>
      <c r="AH69" s="100" t="s">
        <v>163</v>
      </c>
      <c r="AI69" s="98"/>
      <c r="AJ69" s="96" t="s">
        <v>160</v>
      </c>
      <c r="AK69" s="95" t="s">
        <v>159</v>
      </c>
      <c r="AL69" s="94" t="s">
        <v>158</v>
      </c>
      <c r="AM69" s="96" t="s">
        <v>157</v>
      </c>
      <c r="AN69" s="95" t="s">
        <v>156</v>
      </c>
      <c r="AO69" s="94" t="s">
        <v>155</v>
      </c>
      <c r="AP69" s="96" t="s">
        <v>154</v>
      </c>
      <c r="AQ69" s="95" t="s">
        <v>153</v>
      </c>
      <c r="AR69" s="97" t="s">
        <v>152</v>
      </c>
      <c r="AS69" s="96" t="s">
        <v>151</v>
      </c>
      <c r="AT69" s="95" t="s">
        <v>150</v>
      </c>
      <c r="AU69" s="94" t="s">
        <v>149</v>
      </c>
      <c r="AV69" s="96" t="s">
        <v>148</v>
      </c>
      <c r="AW69" s="95" t="s">
        <v>147</v>
      </c>
      <c r="AX69" s="94" t="s">
        <v>146</v>
      </c>
      <c r="AY69" s="93" t="s">
        <v>145</v>
      </c>
      <c r="AZ69" s="92" t="s">
        <v>144</v>
      </c>
      <c r="BA69" s="92" t="s">
        <v>143</v>
      </c>
      <c r="BB69" s="91" t="s">
        <v>142</v>
      </c>
    </row>
    <row r="70" spans="2:62" ht="48" thickBot="1" x14ac:dyDescent="0.3">
      <c r="B70" s="90" t="s">
        <v>251</v>
      </c>
      <c r="C70" s="89"/>
      <c r="D70" s="88"/>
      <c r="E70" s="258"/>
      <c r="F70" s="259"/>
      <c r="G70" s="260"/>
      <c r="H70" s="87" t="s">
        <v>140</v>
      </c>
      <c r="I70" s="86"/>
      <c r="J70" s="86"/>
      <c r="K70" s="85"/>
      <c r="L70" s="84"/>
      <c r="M70" s="81"/>
      <c r="N70" s="84"/>
      <c r="O70" s="81"/>
      <c r="P70" s="84"/>
      <c r="Q70" s="81"/>
      <c r="R70" s="84"/>
      <c r="S70" s="81"/>
      <c r="T70" s="84"/>
      <c r="U70" s="81"/>
      <c r="V70" s="84"/>
      <c r="W70" s="81"/>
      <c r="X70" s="84"/>
      <c r="Y70" s="81"/>
      <c r="Z70" s="84"/>
      <c r="AA70" s="83"/>
      <c r="AB70" s="217"/>
      <c r="AC70" s="217"/>
      <c r="AD70" s="82" t="s">
        <v>139</v>
      </c>
      <c r="AE70" s="81"/>
      <c r="AF70" s="81"/>
      <c r="AG70" s="81"/>
      <c r="AH70" s="80"/>
      <c r="AI70" s="79" t="s">
        <v>138</v>
      </c>
      <c r="AJ70" s="78">
        <f t="shared" ref="AJ70:BB70" si="8">SUM(AJ72:AJ83)</f>
        <v>57</v>
      </c>
      <c r="AK70" s="77">
        <f t="shared" si="8"/>
        <v>1</v>
      </c>
      <c r="AL70" s="76">
        <f t="shared" si="8"/>
        <v>0</v>
      </c>
      <c r="AM70" s="78">
        <f t="shared" si="8"/>
        <v>0</v>
      </c>
      <c r="AN70" s="77">
        <f t="shared" si="8"/>
        <v>0</v>
      </c>
      <c r="AO70" s="76">
        <f t="shared" si="8"/>
        <v>0</v>
      </c>
      <c r="AP70" s="78">
        <f t="shared" si="8"/>
        <v>0</v>
      </c>
      <c r="AQ70" s="77">
        <f t="shared" si="8"/>
        <v>0</v>
      </c>
      <c r="AR70" s="76">
        <f t="shared" si="8"/>
        <v>0</v>
      </c>
      <c r="AS70" s="78">
        <f t="shared" si="8"/>
        <v>6</v>
      </c>
      <c r="AT70" s="77">
        <f t="shared" si="8"/>
        <v>0</v>
      </c>
      <c r="AU70" s="76">
        <f t="shared" si="8"/>
        <v>0</v>
      </c>
      <c r="AV70" s="78">
        <f t="shared" si="8"/>
        <v>7</v>
      </c>
      <c r="AW70" s="77">
        <f t="shared" si="8"/>
        <v>0</v>
      </c>
      <c r="AX70" s="76">
        <f t="shared" si="8"/>
        <v>0</v>
      </c>
      <c r="AY70" s="75">
        <f t="shared" si="8"/>
        <v>0</v>
      </c>
      <c r="AZ70" s="74">
        <f t="shared" si="8"/>
        <v>0</v>
      </c>
      <c r="BA70" s="74">
        <f t="shared" si="8"/>
        <v>0</v>
      </c>
      <c r="BB70" s="73">
        <f t="shared" si="8"/>
        <v>0</v>
      </c>
      <c r="BC70" s="72" t="s">
        <v>137</v>
      </c>
      <c r="BF70" s="5">
        <f>SUM(AJ70:AL70)/$BG$5</f>
        <v>58</v>
      </c>
      <c r="BG70" s="5">
        <f>SUM(AM70:AO70,AY70)/$BG$5</f>
        <v>0</v>
      </c>
      <c r="BH70" s="5">
        <f>SUM(AP70:AR70,AZ70)/$BG$5</f>
        <v>0</v>
      </c>
      <c r="BI70" s="5">
        <f>SUM(AS70:AU70,BA70)/$BG$5</f>
        <v>6</v>
      </c>
      <c r="BJ70" s="5">
        <f>SUM(AV70:AX70,BB70)/$BG$5</f>
        <v>7</v>
      </c>
    </row>
    <row r="71" spans="2:62" ht="37.5" thickBot="1" x14ac:dyDescent="0.3">
      <c r="B71" s="71"/>
      <c r="C71" s="70"/>
      <c r="D71" s="69"/>
      <c r="E71" s="68"/>
      <c r="F71" s="68"/>
      <c r="G71" s="67"/>
      <c r="H71" s="66"/>
      <c r="I71" s="64"/>
      <c r="J71" s="64"/>
      <c r="K71" s="65"/>
      <c r="L71" s="64"/>
      <c r="M71" s="62"/>
      <c r="N71" s="64"/>
      <c r="O71" s="62"/>
      <c r="P71" s="64"/>
      <c r="Q71" s="62"/>
      <c r="R71" s="64"/>
      <c r="S71" s="62"/>
      <c r="T71" s="64"/>
      <c r="U71" s="62"/>
      <c r="V71" s="64"/>
      <c r="W71" s="62"/>
      <c r="X71" s="64"/>
      <c r="Y71" s="62"/>
      <c r="Z71" s="64"/>
      <c r="AA71" s="62"/>
      <c r="AB71" s="62"/>
      <c r="AC71" s="62"/>
      <c r="AD71" s="63"/>
      <c r="AE71" s="62"/>
      <c r="AF71" s="62"/>
      <c r="AG71" s="62"/>
      <c r="AH71" s="61"/>
      <c r="AI71" s="59" t="s">
        <v>136</v>
      </c>
      <c r="AJ71" s="214">
        <f t="shared" ref="AJ71:BB71" si="9">AJ70/1</f>
        <v>57</v>
      </c>
      <c r="AK71" s="213">
        <f t="shared" si="9"/>
        <v>1</v>
      </c>
      <c r="AL71" s="212">
        <f t="shared" si="9"/>
        <v>0</v>
      </c>
      <c r="AM71" s="214">
        <f t="shared" si="9"/>
        <v>0</v>
      </c>
      <c r="AN71" s="213">
        <f t="shared" si="9"/>
        <v>0</v>
      </c>
      <c r="AO71" s="212">
        <f t="shared" si="9"/>
        <v>0</v>
      </c>
      <c r="AP71" s="214">
        <f t="shared" si="9"/>
        <v>0</v>
      </c>
      <c r="AQ71" s="213">
        <f t="shared" si="9"/>
        <v>0</v>
      </c>
      <c r="AR71" s="212">
        <f t="shared" si="9"/>
        <v>0</v>
      </c>
      <c r="AS71" s="214">
        <f t="shared" si="9"/>
        <v>6</v>
      </c>
      <c r="AT71" s="213">
        <f t="shared" si="9"/>
        <v>0</v>
      </c>
      <c r="AU71" s="212">
        <f t="shared" si="9"/>
        <v>0</v>
      </c>
      <c r="AV71" s="214">
        <f t="shared" si="9"/>
        <v>7</v>
      </c>
      <c r="AW71" s="213">
        <f t="shared" si="9"/>
        <v>0</v>
      </c>
      <c r="AX71" s="212">
        <f t="shared" si="9"/>
        <v>0</v>
      </c>
      <c r="AY71" s="211">
        <f t="shared" si="9"/>
        <v>0</v>
      </c>
      <c r="AZ71" s="210">
        <f t="shared" si="9"/>
        <v>0</v>
      </c>
      <c r="BA71" s="210">
        <f t="shared" si="9"/>
        <v>0</v>
      </c>
      <c r="BB71" s="209">
        <f t="shared" si="9"/>
        <v>0</v>
      </c>
      <c r="BC71" s="52" t="s">
        <v>135</v>
      </c>
    </row>
    <row r="72" spans="2:62" ht="28.15" customHeight="1" x14ac:dyDescent="0.2">
      <c r="B72" s="30"/>
      <c r="C72" s="242">
        <v>1</v>
      </c>
      <c r="D72" s="44"/>
      <c r="E72" s="113"/>
      <c r="F72" s="113"/>
      <c r="G72" s="112"/>
      <c r="H72" s="223" t="s">
        <v>660</v>
      </c>
      <c r="I72" s="246">
        <v>122</v>
      </c>
      <c r="J72" s="246">
        <v>30</v>
      </c>
      <c r="K72" s="246">
        <v>6</v>
      </c>
      <c r="L72" s="41" t="s">
        <v>133</v>
      </c>
      <c r="M72" s="40" t="s">
        <v>1347</v>
      </c>
      <c r="N72" s="41" t="s">
        <v>131</v>
      </c>
      <c r="O72" s="40" t="s">
        <v>186</v>
      </c>
      <c r="P72" s="41" t="s">
        <v>130</v>
      </c>
      <c r="Q72" s="40" t="s">
        <v>1274</v>
      </c>
      <c r="R72" s="41" t="s">
        <v>129</v>
      </c>
      <c r="S72" s="40" t="s">
        <v>382</v>
      </c>
      <c r="T72" s="41" t="s">
        <v>128</v>
      </c>
      <c r="U72" s="40" t="s">
        <v>389</v>
      </c>
      <c r="V72" s="41" t="s">
        <v>127</v>
      </c>
      <c r="W72" s="40" t="s">
        <v>104</v>
      </c>
      <c r="X72" s="41" t="s">
        <v>126</v>
      </c>
      <c r="Y72" s="40"/>
      <c r="Z72" s="41" t="s">
        <v>125</v>
      </c>
      <c r="AA72" s="40"/>
      <c r="AB72" s="41" t="s">
        <v>1709</v>
      </c>
      <c r="AC72" s="40"/>
      <c r="AD72" s="39"/>
      <c r="AE72" s="40"/>
      <c r="AF72" s="39" t="s">
        <v>104</v>
      </c>
      <c r="AG72" s="38"/>
      <c r="AH72" s="250"/>
      <c r="AI72" s="11"/>
      <c r="AJ72" s="310">
        <f>SUMPRODUCT(LEN($M72:$AC75)-LEN(SUBSTITUTE($M72:$AC75,"A", "")))</f>
        <v>57</v>
      </c>
      <c r="AK72" s="239">
        <f>SUMPRODUCT(LEN($AF72:$AF75)-LEN(SUBSTITUTE($AF72:$AF75,"A", "")))</f>
        <v>1</v>
      </c>
      <c r="AL72" s="230">
        <f>SUMPRODUCT(LEN($AE72:$AE75)-LEN(SUBSTITUTE($AE72:$AE75,"A", "")))</f>
        <v>0</v>
      </c>
      <c r="AM72" s="233">
        <f>SUMPRODUCT(LEN($M72:$AC75)-LEN(SUBSTITUTE($M72:$AC75,"S", "")))</f>
        <v>0</v>
      </c>
      <c r="AN72" s="239">
        <f>SUMPRODUCT(LEN($AF72:$AF75)-LEN(SUBSTITUTE($AF72:$AF75,"S", "")))</f>
        <v>0</v>
      </c>
      <c r="AO72" s="230">
        <f>SUMPRODUCT(LEN($AE72:$AE75)-LEN(SUBSTITUTE($AE72:$AE75,"S", "")))</f>
        <v>0</v>
      </c>
      <c r="AP72" s="233">
        <f>SUMPRODUCT(LEN($M72:$AC75)-LEN(SUBSTITUTE($M72:$AC75,"F", "")))</f>
        <v>0</v>
      </c>
      <c r="AQ72" s="239">
        <f>SUMPRODUCT(LEN($AF72:$AF75)-LEN(SUBSTITUTE($AF72:$AF75,"F", "")))</f>
        <v>0</v>
      </c>
      <c r="AR72" s="230">
        <f>SUMPRODUCT(LEN($AE72:$AE75)-LEN(SUBSTITUTE($AE72:$AE75,"F", "")))</f>
        <v>0</v>
      </c>
      <c r="AS72" s="233">
        <f>SUMPRODUCT(LEN($M72:$AC75)-LEN(SUBSTITUTE($M72:$AC75,"G", "")))</f>
        <v>6</v>
      </c>
      <c r="AT72" s="239">
        <f>SUMPRODUCT(LEN($AF72:$AF75)-LEN(SUBSTITUTE($AF72:$AF75,"G", "")))</f>
        <v>0</v>
      </c>
      <c r="AU72" s="230">
        <f>SUMPRODUCT(LEN($AE72:$AE75)-LEN(SUBSTITUTE($AE72:$AE75,"G", "")))</f>
        <v>0</v>
      </c>
      <c r="AV72" s="233">
        <f>SUMPRODUCT(LEN($M72:$AC75)-LEN(SUBSTITUTE($M72:$AC75,"M", "")))</f>
        <v>7</v>
      </c>
      <c r="AW72" s="239">
        <f>SUMPRODUCT(LEN($AF72:$AF75)-LEN(SUBSTITUTE($AF72:$AF75,"M", "")))</f>
        <v>0</v>
      </c>
      <c r="AX72" s="230">
        <f>SUMPRODUCT(LEN($AE72:$AE75)-LEN(SUBSTITUTE($AE72:$AE75,"M", "")))</f>
        <v>0</v>
      </c>
      <c r="AY72" s="291">
        <f>SUMPRODUCT(LEN($AE72:$AE75)-LEN(SUBSTITUTE($AE72:$AE75,"S", "")))</f>
        <v>0</v>
      </c>
      <c r="AZ72" s="227">
        <f>SUMPRODUCT(LEN($AE72:$AE75)-LEN(SUBSTITUTE($AE72:$AE75,"F", "")))</f>
        <v>0</v>
      </c>
      <c r="BA72" s="227">
        <f>SUMPRODUCT(LEN($AE72:$AE75)-LEN(SUBSTITUTE($AE72:$AE75,"G", "")))</f>
        <v>0</v>
      </c>
      <c r="BB72" s="294">
        <f>SUMPRODUCT(LEN($AE72:$AE75)-LEN(SUBSTITUTE($AE72:$AE75,"M", "")))</f>
        <v>0</v>
      </c>
    </row>
    <row r="73" spans="2:62" ht="28.15" customHeight="1" thickBot="1" x14ac:dyDescent="0.25">
      <c r="B73" s="30"/>
      <c r="C73" s="243"/>
      <c r="D73" s="36"/>
      <c r="E73" s="111"/>
      <c r="F73" s="111"/>
      <c r="G73" s="110"/>
      <c r="H73" s="224"/>
      <c r="I73" s="247"/>
      <c r="J73" s="247"/>
      <c r="K73" s="247"/>
      <c r="L73" s="33" t="s">
        <v>123</v>
      </c>
      <c r="M73" s="32" t="s">
        <v>132</v>
      </c>
      <c r="N73" s="33" t="s">
        <v>122</v>
      </c>
      <c r="O73" s="32" t="s">
        <v>1814</v>
      </c>
      <c r="P73" s="33" t="s">
        <v>120</v>
      </c>
      <c r="Q73" s="32" t="s">
        <v>1315</v>
      </c>
      <c r="R73" s="33" t="s">
        <v>119</v>
      </c>
      <c r="S73" s="32" t="s">
        <v>649</v>
      </c>
      <c r="T73" s="33" t="s">
        <v>118</v>
      </c>
      <c r="U73" s="32" t="s">
        <v>399</v>
      </c>
      <c r="V73" s="33" t="s">
        <v>117</v>
      </c>
      <c r="W73" s="32" t="s">
        <v>399</v>
      </c>
      <c r="X73" s="33" t="s">
        <v>116</v>
      </c>
      <c r="Y73" s="32"/>
      <c r="Z73" s="33" t="s">
        <v>115</v>
      </c>
      <c r="AA73" s="32"/>
      <c r="AB73" s="33" t="s">
        <v>1708</v>
      </c>
      <c r="AC73" s="32"/>
      <c r="AD73" s="31"/>
      <c r="AE73" s="32"/>
      <c r="AF73" s="31"/>
      <c r="AG73" s="23"/>
      <c r="AH73" s="251"/>
      <c r="AI73" s="11"/>
      <c r="AJ73" s="311"/>
      <c r="AK73" s="267"/>
      <c r="AL73" s="263"/>
      <c r="AM73" s="265"/>
      <c r="AN73" s="267"/>
      <c r="AO73" s="263"/>
      <c r="AP73" s="265"/>
      <c r="AQ73" s="267"/>
      <c r="AR73" s="263"/>
      <c r="AS73" s="265"/>
      <c r="AT73" s="267"/>
      <c r="AU73" s="263"/>
      <c r="AV73" s="265"/>
      <c r="AW73" s="267"/>
      <c r="AX73" s="263"/>
      <c r="AY73" s="292"/>
      <c r="AZ73" s="228"/>
      <c r="BA73" s="228"/>
      <c r="BB73" s="295"/>
    </row>
    <row r="74" spans="2:62" ht="28.15" customHeight="1" x14ac:dyDescent="0.2">
      <c r="B74" s="30"/>
      <c r="C74" s="244"/>
      <c r="D74" s="29"/>
      <c r="E74" s="109"/>
      <c r="F74" s="109"/>
      <c r="G74" s="108"/>
      <c r="H74" s="225">
        <v>258</v>
      </c>
      <c r="I74" s="248"/>
      <c r="J74" s="248"/>
      <c r="K74" s="248"/>
      <c r="L74" s="26" t="s">
        <v>114</v>
      </c>
      <c r="M74" s="25" t="s">
        <v>186</v>
      </c>
      <c r="N74" s="26" t="s">
        <v>112</v>
      </c>
      <c r="O74" s="25" t="s">
        <v>1350</v>
      </c>
      <c r="P74" s="26" t="s">
        <v>111</v>
      </c>
      <c r="Q74" s="25" t="s">
        <v>1683</v>
      </c>
      <c r="R74" s="26" t="s">
        <v>110</v>
      </c>
      <c r="S74" s="25" t="s">
        <v>484</v>
      </c>
      <c r="T74" s="26" t="s">
        <v>109</v>
      </c>
      <c r="U74" s="25" t="s">
        <v>484</v>
      </c>
      <c r="V74" s="26" t="s">
        <v>108</v>
      </c>
      <c r="W74" s="25" t="s">
        <v>104</v>
      </c>
      <c r="X74" s="26" t="s">
        <v>107</v>
      </c>
      <c r="Y74" s="25"/>
      <c r="Z74" s="26" t="s">
        <v>106</v>
      </c>
      <c r="AA74" s="25"/>
      <c r="AB74" s="26" t="s">
        <v>1707</v>
      </c>
      <c r="AC74" s="25"/>
      <c r="AD74" s="24"/>
      <c r="AE74" s="25"/>
      <c r="AF74" s="24"/>
      <c r="AG74" s="23"/>
      <c r="AH74" s="251"/>
      <c r="AI74" s="11"/>
      <c r="AJ74" s="311"/>
      <c r="AK74" s="267"/>
      <c r="AL74" s="263"/>
      <c r="AM74" s="265"/>
      <c r="AN74" s="267"/>
      <c r="AO74" s="263"/>
      <c r="AP74" s="265"/>
      <c r="AQ74" s="267"/>
      <c r="AR74" s="263"/>
      <c r="AS74" s="265"/>
      <c r="AT74" s="267"/>
      <c r="AU74" s="263"/>
      <c r="AV74" s="265"/>
      <c r="AW74" s="267"/>
      <c r="AX74" s="263"/>
      <c r="AY74" s="292"/>
      <c r="AZ74" s="228"/>
      <c r="BA74" s="228"/>
      <c r="BB74" s="295"/>
    </row>
    <row r="75" spans="2:62" ht="28.15" customHeight="1" thickBot="1" x14ac:dyDescent="0.25">
      <c r="B75" s="30"/>
      <c r="C75" s="253"/>
      <c r="D75" s="51"/>
      <c r="E75" s="115"/>
      <c r="F75" s="115"/>
      <c r="G75" s="114"/>
      <c r="H75" s="226"/>
      <c r="I75" s="254"/>
      <c r="J75" s="254"/>
      <c r="K75" s="254"/>
      <c r="L75" s="48" t="s">
        <v>105</v>
      </c>
      <c r="M75" s="47" t="s">
        <v>382</v>
      </c>
      <c r="N75" s="48" t="s">
        <v>103</v>
      </c>
      <c r="O75" s="47" t="s">
        <v>132</v>
      </c>
      <c r="P75" s="48" t="s">
        <v>102</v>
      </c>
      <c r="Q75" s="47" t="s">
        <v>1273</v>
      </c>
      <c r="R75" s="48" t="s">
        <v>101</v>
      </c>
      <c r="S75" s="47" t="s">
        <v>382</v>
      </c>
      <c r="T75" s="48">
        <v>20</v>
      </c>
      <c r="U75" s="47" t="s">
        <v>186</v>
      </c>
      <c r="V75" s="48" t="s">
        <v>100</v>
      </c>
      <c r="W75" s="47" t="s">
        <v>104</v>
      </c>
      <c r="X75" s="48" t="s">
        <v>99</v>
      </c>
      <c r="Y75" s="47"/>
      <c r="Z75" s="48" t="s">
        <v>98</v>
      </c>
      <c r="AA75" s="47"/>
      <c r="AB75" s="48" t="s">
        <v>1706</v>
      </c>
      <c r="AC75" s="47"/>
      <c r="AD75" s="16"/>
      <c r="AE75" s="47"/>
      <c r="AF75" s="16"/>
      <c r="AG75" s="46"/>
      <c r="AH75" s="255"/>
      <c r="AI75" s="11"/>
      <c r="AJ75" s="312"/>
      <c r="AK75" s="268"/>
      <c r="AL75" s="264"/>
      <c r="AM75" s="266"/>
      <c r="AN75" s="268"/>
      <c r="AO75" s="264"/>
      <c r="AP75" s="266"/>
      <c r="AQ75" s="268"/>
      <c r="AR75" s="264"/>
      <c r="AS75" s="266"/>
      <c r="AT75" s="268"/>
      <c r="AU75" s="264"/>
      <c r="AV75" s="266"/>
      <c r="AW75" s="268"/>
      <c r="AX75" s="264"/>
      <c r="AY75" s="293"/>
      <c r="AZ75" s="229"/>
      <c r="BA75" s="229"/>
      <c r="BB75" s="296"/>
    </row>
    <row r="76" spans="2:62" ht="28.15" customHeight="1" x14ac:dyDescent="0.2">
      <c r="B76" s="30"/>
      <c r="C76" s="242">
        <v>2</v>
      </c>
      <c r="D76" s="44"/>
      <c r="E76" s="113"/>
      <c r="F76" s="113"/>
      <c r="G76" s="112"/>
      <c r="H76" s="223"/>
      <c r="I76" s="246"/>
      <c r="J76" s="246"/>
      <c r="K76" s="246"/>
      <c r="L76" s="41" t="s">
        <v>133</v>
      </c>
      <c r="M76" s="40"/>
      <c r="N76" s="41" t="s">
        <v>131</v>
      </c>
      <c r="O76" s="40"/>
      <c r="P76" s="41" t="s">
        <v>130</v>
      </c>
      <c r="Q76" s="40"/>
      <c r="R76" s="41" t="s">
        <v>129</v>
      </c>
      <c r="S76" s="40"/>
      <c r="T76" s="41" t="s">
        <v>128</v>
      </c>
      <c r="U76" s="40"/>
      <c r="V76" s="41" t="s">
        <v>127</v>
      </c>
      <c r="W76" s="40"/>
      <c r="X76" s="41" t="s">
        <v>126</v>
      </c>
      <c r="Y76" s="40"/>
      <c r="Z76" s="41" t="s">
        <v>125</v>
      </c>
      <c r="AA76" s="40"/>
      <c r="AB76" s="41" t="s">
        <v>1709</v>
      </c>
      <c r="AC76" s="40"/>
      <c r="AD76" s="39"/>
      <c r="AE76" s="40"/>
      <c r="AF76" s="39"/>
      <c r="AG76" s="38"/>
      <c r="AH76" s="250"/>
      <c r="AI76" s="11"/>
      <c r="AJ76" s="310">
        <f>SUMPRODUCT(LEN($M76:$AC79)-LEN(SUBSTITUTE($M76:$AC79,"A", "")))</f>
        <v>0</v>
      </c>
      <c r="AK76" s="239">
        <f>SUMPRODUCT(LEN($AF76:$AF79)-LEN(SUBSTITUTE($AF76:$AF79,"A", "")))</f>
        <v>0</v>
      </c>
      <c r="AL76" s="230">
        <f>SUMPRODUCT(LEN($AE76:$AE79)-LEN(SUBSTITUTE($AE76:$AE79,"A", "")))</f>
        <v>0</v>
      </c>
      <c r="AM76" s="233">
        <f>SUMPRODUCT(LEN($M76:$AC79)-LEN(SUBSTITUTE($M76:$AC79,"S", "")))</f>
        <v>0</v>
      </c>
      <c r="AN76" s="239">
        <f>SUMPRODUCT(LEN($AF76:$AF79)-LEN(SUBSTITUTE($AF76:$AF79,"S", "")))</f>
        <v>0</v>
      </c>
      <c r="AO76" s="230">
        <f>SUMPRODUCT(LEN($AE76:$AE79)-LEN(SUBSTITUTE($AE76:$AE79,"S", "")))</f>
        <v>0</v>
      </c>
      <c r="AP76" s="233">
        <f>SUMPRODUCT(LEN($M76:$AC79)-LEN(SUBSTITUTE($M76:$AC79,"F", "")))</f>
        <v>0</v>
      </c>
      <c r="AQ76" s="239">
        <f>SUMPRODUCT(LEN($AF76:$AF79)-LEN(SUBSTITUTE($AF76:$AF79,"F", "")))</f>
        <v>0</v>
      </c>
      <c r="AR76" s="230">
        <f>SUMPRODUCT(LEN($AE76:$AE79)-LEN(SUBSTITUTE($AE76:$AE79,"F", "")))</f>
        <v>0</v>
      </c>
      <c r="AS76" s="233">
        <f>SUMPRODUCT(LEN($M76:$AC79)-LEN(SUBSTITUTE($M76:$AC79,"G", "")))</f>
        <v>0</v>
      </c>
      <c r="AT76" s="239">
        <f>SUMPRODUCT(LEN($AF76:$AF79)-LEN(SUBSTITUTE($AF76:$AF79,"G", "")))</f>
        <v>0</v>
      </c>
      <c r="AU76" s="230">
        <f>SUMPRODUCT(LEN($AE76:$AE79)-LEN(SUBSTITUTE($AE76:$AE79,"G", "")))</f>
        <v>0</v>
      </c>
      <c r="AV76" s="233">
        <f>SUMPRODUCT(LEN($M76:$AC79)-LEN(SUBSTITUTE($M76:$AC79,"M", "")))</f>
        <v>0</v>
      </c>
      <c r="AW76" s="239">
        <f>SUMPRODUCT(LEN($AF76:$AF79)-LEN(SUBSTITUTE($AF76:$AF79,"M", "")))</f>
        <v>0</v>
      </c>
      <c r="AX76" s="230">
        <f>SUMPRODUCT(LEN($AE76:$AE79)-LEN(SUBSTITUTE($AE76:$AE79,"M", "")))</f>
        <v>0</v>
      </c>
      <c r="AY76" s="291">
        <f>SUMPRODUCT(LEN($AE76:$AE79)-LEN(SUBSTITUTE($AE76:$AE79,"S", "")))</f>
        <v>0</v>
      </c>
      <c r="AZ76" s="227">
        <f>SUMPRODUCT(LEN($AE76:$AE79)-LEN(SUBSTITUTE($AE76:$AE79,"F", "")))</f>
        <v>0</v>
      </c>
      <c r="BA76" s="227">
        <f>SUMPRODUCT(LEN($AE76:$AE79)-LEN(SUBSTITUTE($AE76:$AE79,"G", "")))</f>
        <v>0</v>
      </c>
      <c r="BB76" s="294">
        <f>SUMPRODUCT(LEN($AE76:$AE79)-LEN(SUBSTITUTE($AE76:$AE79,"M", "")))</f>
        <v>0</v>
      </c>
    </row>
    <row r="77" spans="2:62" ht="28.15" customHeight="1" thickBot="1" x14ac:dyDescent="0.25">
      <c r="B77" s="30"/>
      <c r="C77" s="243"/>
      <c r="D77" s="36"/>
      <c r="E77" s="111"/>
      <c r="F77" s="111"/>
      <c r="G77" s="110"/>
      <c r="H77" s="224"/>
      <c r="I77" s="247"/>
      <c r="J77" s="247"/>
      <c r="K77" s="247"/>
      <c r="L77" s="33" t="s">
        <v>123</v>
      </c>
      <c r="M77" s="32"/>
      <c r="N77" s="33" t="s">
        <v>122</v>
      </c>
      <c r="O77" s="32"/>
      <c r="P77" s="33" t="s">
        <v>120</v>
      </c>
      <c r="Q77" s="32"/>
      <c r="R77" s="33" t="s">
        <v>119</v>
      </c>
      <c r="S77" s="32"/>
      <c r="T77" s="33" t="s">
        <v>118</v>
      </c>
      <c r="U77" s="32"/>
      <c r="V77" s="33" t="s">
        <v>117</v>
      </c>
      <c r="W77" s="32"/>
      <c r="X77" s="33" t="s">
        <v>116</v>
      </c>
      <c r="Y77" s="32"/>
      <c r="Z77" s="33" t="s">
        <v>115</v>
      </c>
      <c r="AA77" s="32"/>
      <c r="AB77" s="33" t="s">
        <v>1708</v>
      </c>
      <c r="AC77" s="32"/>
      <c r="AD77" s="31"/>
      <c r="AE77" s="32"/>
      <c r="AF77" s="31"/>
      <c r="AG77" s="23"/>
      <c r="AH77" s="251"/>
      <c r="AI77" s="11"/>
      <c r="AJ77" s="311"/>
      <c r="AK77" s="267"/>
      <c r="AL77" s="263"/>
      <c r="AM77" s="265"/>
      <c r="AN77" s="267"/>
      <c r="AO77" s="263"/>
      <c r="AP77" s="265"/>
      <c r="AQ77" s="267"/>
      <c r="AR77" s="263"/>
      <c r="AS77" s="265"/>
      <c r="AT77" s="267"/>
      <c r="AU77" s="263"/>
      <c r="AV77" s="265"/>
      <c r="AW77" s="267"/>
      <c r="AX77" s="263"/>
      <c r="AY77" s="292"/>
      <c r="AZ77" s="228"/>
      <c r="BA77" s="228"/>
      <c r="BB77" s="295"/>
    </row>
    <row r="78" spans="2:62" ht="28.15" customHeight="1" x14ac:dyDescent="0.2">
      <c r="B78" s="30"/>
      <c r="C78" s="244"/>
      <c r="D78" s="29"/>
      <c r="E78" s="109"/>
      <c r="F78" s="109"/>
      <c r="G78" s="108"/>
      <c r="H78" s="225"/>
      <c r="I78" s="248"/>
      <c r="J78" s="248"/>
      <c r="K78" s="248"/>
      <c r="L78" s="26" t="s">
        <v>114</v>
      </c>
      <c r="M78" s="25"/>
      <c r="N78" s="26" t="s">
        <v>112</v>
      </c>
      <c r="O78" s="25"/>
      <c r="P78" s="26" t="s">
        <v>111</v>
      </c>
      <c r="Q78" s="25"/>
      <c r="R78" s="26" t="s">
        <v>110</v>
      </c>
      <c r="S78" s="25"/>
      <c r="T78" s="26" t="s">
        <v>109</v>
      </c>
      <c r="U78" s="25"/>
      <c r="V78" s="26" t="s">
        <v>108</v>
      </c>
      <c r="W78" s="25"/>
      <c r="X78" s="26" t="s">
        <v>107</v>
      </c>
      <c r="Y78" s="25"/>
      <c r="Z78" s="26" t="s">
        <v>106</v>
      </c>
      <c r="AA78" s="25"/>
      <c r="AB78" s="26" t="s">
        <v>1707</v>
      </c>
      <c r="AC78" s="25"/>
      <c r="AD78" s="24"/>
      <c r="AE78" s="25"/>
      <c r="AF78" s="24"/>
      <c r="AG78" s="23"/>
      <c r="AH78" s="251"/>
      <c r="AI78" s="11"/>
      <c r="AJ78" s="311"/>
      <c r="AK78" s="267"/>
      <c r="AL78" s="263"/>
      <c r="AM78" s="265"/>
      <c r="AN78" s="267"/>
      <c r="AO78" s="263"/>
      <c r="AP78" s="265"/>
      <c r="AQ78" s="267"/>
      <c r="AR78" s="263"/>
      <c r="AS78" s="265"/>
      <c r="AT78" s="267"/>
      <c r="AU78" s="263"/>
      <c r="AV78" s="265"/>
      <c r="AW78" s="267"/>
      <c r="AX78" s="263"/>
      <c r="AY78" s="292"/>
      <c r="AZ78" s="228"/>
      <c r="BA78" s="228"/>
      <c r="BB78" s="295"/>
    </row>
    <row r="79" spans="2:62" ht="28.15" customHeight="1" thickBot="1" x14ac:dyDescent="0.25">
      <c r="B79" s="30"/>
      <c r="C79" s="253"/>
      <c r="D79" s="51"/>
      <c r="E79" s="115"/>
      <c r="F79" s="115"/>
      <c r="G79" s="114"/>
      <c r="H79" s="226"/>
      <c r="I79" s="254"/>
      <c r="J79" s="254"/>
      <c r="K79" s="254"/>
      <c r="L79" s="48" t="s">
        <v>105</v>
      </c>
      <c r="M79" s="47"/>
      <c r="N79" s="48" t="s">
        <v>103</v>
      </c>
      <c r="O79" s="47"/>
      <c r="P79" s="48" t="s">
        <v>102</v>
      </c>
      <c r="Q79" s="47"/>
      <c r="R79" s="48" t="s">
        <v>101</v>
      </c>
      <c r="S79" s="47"/>
      <c r="T79" s="48">
        <v>20</v>
      </c>
      <c r="U79" s="47"/>
      <c r="V79" s="48" t="s">
        <v>100</v>
      </c>
      <c r="W79" s="47"/>
      <c r="X79" s="48" t="s">
        <v>99</v>
      </c>
      <c r="Y79" s="47"/>
      <c r="Z79" s="48" t="s">
        <v>98</v>
      </c>
      <c r="AA79" s="47"/>
      <c r="AB79" s="48" t="s">
        <v>1706</v>
      </c>
      <c r="AC79" s="47"/>
      <c r="AD79" s="16"/>
      <c r="AE79" s="47"/>
      <c r="AF79" s="16"/>
      <c r="AG79" s="46"/>
      <c r="AH79" s="255"/>
      <c r="AI79" s="11"/>
      <c r="AJ79" s="312"/>
      <c r="AK79" s="268"/>
      <c r="AL79" s="264"/>
      <c r="AM79" s="266"/>
      <c r="AN79" s="268"/>
      <c r="AO79" s="264"/>
      <c r="AP79" s="266"/>
      <c r="AQ79" s="268"/>
      <c r="AR79" s="264"/>
      <c r="AS79" s="266"/>
      <c r="AT79" s="268"/>
      <c r="AU79" s="264"/>
      <c r="AV79" s="266"/>
      <c r="AW79" s="268"/>
      <c r="AX79" s="264"/>
      <c r="AY79" s="293"/>
      <c r="AZ79" s="229"/>
      <c r="BA79" s="229"/>
      <c r="BB79" s="296"/>
    </row>
    <row r="80" spans="2:62" ht="28.15" customHeight="1" x14ac:dyDescent="0.2">
      <c r="B80" s="30"/>
      <c r="C80" s="242">
        <v>3</v>
      </c>
      <c r="D80" s="44"/>
      <c r="E80" s="113"/>
      <c r="F80" s="113"/>
      <c r="G80" s="112"/>
      <c r="H80" s="223"/>
      <c r="I80" s="246"/>
      <c r="J80" s="246"/>
      <c r="K80" s="246"/>
      <c r="L80" s="41" t="s">
        <v>133</v>
      </c>
      <c r="M80" s="40"/>
      <c r="N80" s="41" t="s">
        <v>131</v>
      </c>
      <c r="O80" s="40"/>
      <c r="P80" s="41" t="s">
        <v>130</v>
      </c>
      <c r="Q80" s="40"/>
      <c r="R80" s="41" t="s">
        <v>129</v>
      </c>
      <c r="S80" s="40"/>
      <c r="T80" s="41" t="s">
        <v>128</v>
      </c>
      <c r="U80" s="40"/>
      <c r="V80" s="41" t="s">
        <v>127</v>
      </c>
      <c r="W80" s="40"/>
      <c r="X80" s="41" t="s">
        <v>126</v>
      </c>
      <c r="Y80" s="40"/>
      <c r="Z80" s="41" t="s">
        <v>125</v>
      </c>
      <c r="AA80" s="40"/>
      <c r="AB80" s="41" t="s">
        <v>1709</v>
      </c>
      <c r="AC80" s="40"/>
      <c r="AD80" s="39"/>
      <c r="AE80" s="40"/>
      <c r="AF80" s="39"/>
      <c r="AG80" s="38"/>
      <c r="AH80" s="250"/>
      <c r="AI80" s="11"/>
      <c r="AJ80" s="310">
        <f>SUMPRODUCT(LEN($M80:$AC83)-LEN(SUBSTITUTE($M80:$AC83,"A", "")))</f>
        <v>0</v>
      </c>
      <c r="AK80" s="239">
        <f>SUMPRODUCT(LEN($AF80:$AF83)-LEN(SUBSTITUTE($AF80:$AF83,"A", "")))</f>
        <v>0</v>
      </c>
      <c r="AL80" s="230">
        <f>SUMPRODUCT(LEN($AE80:$AE83)-LEN(SUBSTITUTE($AE80:$AE83,"A", "")))</f>
        <v>0</v>
      </c>
      <c r="AM80" s="233">
        <f>SUMPRODUCT(LEN($M80:$AC83)-LEN(SUBSTITUTE($M80:$AC83,"S", "")))</f>
        <v>0</v>
      </c>
      <c r="AN80" s="239">
        <f>SUMPRODUCT(LEN($AF80:$AF83)-LEN(SUBSTITUTE($AF80:$AF83,"S", "")))</f>
        <v>0</v>
      </c>
      <c r="AO80" s="230">
        <f>SUMPRODUCT(LEN($AE80:$AE83)-LEN(SUBSTITUTE($AE80:$AE83,"S", "")))</f>
        <v>0</v>
      </c>
      <c r="AP80" s="233">
        <f>SUMPRODUCT(LEN($M80:$AC83)-LEN(SUBSTITUTE($M80:$AC83,"F", "")))</f>
        <v>0</v>
      </c>
      <c r="AQ80" s="239">
        <f>SUMPRODUCT(LEN($AF80:$AF83)-LEN(SUBSTITUTE($AF80:$AF83,"F", "")))</f>
        <v>0</v>
      </c>
      <c r="AR80" s="230">
        <f>SUMPRODUCT(LEN($AE80:$AE83)-LEN(SUBSTITUTE($AE80:$AE83,"F", "")))</f>
        <v>0</v>
      </c>
      <c r="AS80" s="233">
        <f>SUMPRODUCT(LEN($M80:$AC83)-LEN(SUBSTITUTE($M80:$AC83,"G", "")))</f>
        <v>0</v>
      </c>
      <c r="AT80" s="239">
        <f>SUMPRODUCT(LEN($AF80:$AF83)-LEN(SUBSTITUTE($AF80:$AF83,"G", "")))</f>
        <v>0</v>
      </c>
      <c r="AU80" s="230">
        <f>SUMPRODUCT(LEN($AE80:$AE83)-LEN(SUBSTITUTE($AE80:$AE83,"G", "")))</f>
        <v>0</v>
      </c>
      <c r="AV80" s="233">
        <f>SUMPRODUCT(LEN($M80:$AC83)-LEN(SUBSTITUTE($M80:$AC83,"M", "")))</f>
        <v>0</v>
      </c>
      <c r="AW80" s="239">
        <f>SUMPRODUCT(LEN($AF80:$AF83)-LEN(SUBSTITUTE($AF80:$AF83,"M", "")))</f>
        <v>0</v>
      </c>
      <c r="AX80" s="230">
        <f>SUMPRODUCT(LEN($AE80:$AE83)-LEN(SUBSTITUTE($AE80:$AE83,"M", "")))</f>
        <v>0</v>
      </c>
      <c r="AY80" s="291">
        <f>SUMPRODUCT(LEN($AE80:$AE83)-LEN(SUBSTITUTE($AE80:$AE83,"S", "")))</f>
        <v>0</v>
      </c>
      <c r="AZ80" s="227">
        <f>SUMPRODUCT(LEN($AE80:$AE83)-LEN(SUBSTITUTE($AE80:$AE83,"F", "")))</f>
        <v>0</v>
      </c>
      <c r="BA80" s="227">
        <f>SUMPRODUCT(LEN($AE80:$AE83)-LEN(SUBSTITUTE($AE80:$AE83,"G", "")))</f>
        <v>0</v>
      </c>
      <c r="BB80" s="294">
        <f>SUMPRODUCT(LEN($AE80:$AE83)-LEN(SUBSTITUTE($AE80:$AE83,"M", "")))</f>
        <v>0</v>
      </c>
    </row>
    <row r="81" spans="2:62" ht="28.15" customHeight="1" thickBot="1" x14ac:dyDescent="0.25">
      <c r="B81" s="30"/>
      <c r="C81" s="243"/>
      <c r="D81" s="36"/>
      <c r="E81" s="111"/>
      <c r="F81" s="111"/>
      <c r="G81" s="110"/>
      <c r="H81" s="224"/>
      <c r="I81" s="247"/>
      <c r="J81" s="247"/>
      <c r="K81" s="247"/>
      <c r="L81" s="33" t="s">
        <v>123</v>
      </c>
      <c r="M81" s="32"/>
      <c r="N81" s="33" t="s">
        <v>122</v>
      </c>
      <c r="O81" s="32"/>
      <c r="P81" s="33" t="s">
        <v>120</v>
      </c>
      <c r="Q81" s="32"/>
      <c r="R81" s="33" t="s">
        <v>119</v>
      </c>
      <c r="S81" s="32"/>
      <c r="T81" s="33" t="s">
        <v>118</v>
      </c>
      <c r="U81" s="32"/>
      <c r="V81" s="33" t="s">
        <v>117</v>
      </c>
      <c r="W81" s="32"/>
      <c r="X81" s="33" t="s">
        <v>116</v>
      </c>
      <c r="Y81" s="32"/>
      <c r="Z81" s="33" t="s">
        <v>115</v>
      </c>
      <c r="AA81" s="32"/>
      <c r="AB81" s="33" t="s">
        <v>1708</v>
      </c>
      <c r="AC81" s="32"/>
      <c r="AD81" s="31"/>
      <c r="AE81" s="32"/>
      <c r="AF81" s="31"/>
      <c r="AG81" s="23"/>
      <c r="AH81" s="251"/>
      <c r="AI81" s="11"/>
      <c r="AJ81" s="311"/>
      <c r="AK81" s="267"/>
      <c r="AL81" s="263"/>
      <c r="AM81" s="265"/>
      <c r="AN81" s="267"/>
      <c r="AO81" s="263"/>
      <c r="AP81" s="265"/>
      <c r="AQ81" s="267"/>
      <c r="AR81" s="263"/>
      <c r="AS81" s="265"/>
      <c r="AT81" s="267"/>
      <c r="AU81" s="263"/>
      <c r="AV81" s="265"/>
      <c r="AW81" s="267"/>
      <c r="AX81" s="263"/>
      <c r="AY81" s="292"/>
      <c r="AZ81" s="228"/>
      <c r="BA81" s="228"/>
      <c r="BB81" s="295"/>
    </row>
    <row r="82" spans="2:62" ht="28.15" customHeight="1" x14ac:dyDescent="0.2">
      <c r="B82" s="30"/>
      <c r="C82" s="244"/>
      <c r="D82" s="29"/>
      <c r="E82" s="109"/>
      <c r="F82" s="109"/>
      <c r="G82" s="108"/>
      <c r="H82" s="225"/>
      <c r="I82" s="248"/>
      <c r="J82" s="248"/>
      <c r="K82" s="248"/>
      <c r="L82" s="26" t="s">
        <v>114</v>
      </c>
      <c r="M82" s="25"/>
      <c r="N82" s="26" t="s">
        <v>112</v>
      </c>
      <c r="O82" s="25"/>
      <c r="P82" s="26" t="s">
        <v>111</v>
      </c>
      <c r="Q82" s="25"/>
      <c r="R82" s="26" t="s">
        <v>110</v>
      </c>
      <c r="S82" s="25"/>
      <c r="T82" s="26" t="s">
        <v>109</v>
      </c>
      <c r="U82" s="25"/>
      <c r="V82" s="26" t="s">
        <v>108</v>
      </c>
      <c r="W82" s="25"/>
      <c r="X82" s="26" t="s">
        <v>107</v>
      </c>
      <c r="Y82" s="25"/>
      <c r="Z82" s="26" t="s">
        <v>106</v>
      </c>
      <c r="AA82" s="25"/>
      <c r="AB82" s="26" t="s">
        <v>1707</v>
      </c>
      <c r="AC82" s="25"/>
      <c r="AD82" s="24"/>
      <c r="AE82" s="25"/>
      <c r="AF82" s="24"/>
      <c r="AG82" s="23"/>
      <c r="AH82" s="251"/>
      <c r="AI82" s="11"/>
      <c r="AJ82" s="311"/>
      <c r="AK82" s="267"/>
      <c r="AL82" s="263"/>
      <c r="AM82" s="265"/>
      <c r="AN82" s="267"/>
      <c r="AO82" s="263"/>
      <c r="AP82" s="265"/>
      <c r="AQ82" s="267"/>
      <c r="AR82" s="263"/>
      <c r="AS82" s="265"/>
      <c r="AT82" s="267"/>
      <c r="AU82" s="263"/>
      <c r="AV82" s="265"/>
      <c r="AW82" s="267"/>
      <c r="AX82" s="263"/>
      <c r="AY82" s="292"/>
      <c r="AZ82" s="228"/>
      <c r="BA82" s="228"/>
      <c r="BB82" s="295"/>
    </row>
    <row r="83" spans="2:62" ht="28.15" customHeight="1" thickBot="1" x14ac:dyDescent="0.25">
      <c r="B83" s="21"/>
      <c r="C83" s="245"/>
      <c r="D83" s="20"/>
      <c r="E83" s="117"/>
      <c r="F83" s="117"/>
      <c r="G83" s="116"/>
      <c r="H83" s="226"/>
      <c r="I83" s="249"/>
      <c r="J83" s="249"/>
      <c r="K83" s="249"/>
      <c r="L83" s="17" t="s">
        <v>105</v>
      </c>
      <c r="M83" s="15"/>
      <c r="N83" s="17" t="s">
        <v>103</v>
      </c>
      <c r="O83" s="15"/>
      <c r="P83" s="17" t="s">
        <v>102</v>
      </c>
      <c r="Q83" s="15"/>
      <c r="R83" s="17" t="s">
        <v>101</v>
      </c>
      <c r="S83" s="15"/>
      <c r="T83" s="17">
        <v>20</v>
      </c>
      <c r="U83" s="15"/>
      <c r="V83" s="17" t="s">
        <v>100</v>
      </c>
      <c r="W83" s="15"/>
      <c r="X83" s="17" t="s">
        <v>99</v>
      </c>
      <c r="Y83" s="15"/>
      <c r="Z83" s="17" t="s">
        <v>98</v>
      </c>
      <c r="AA83" s="15"/>
      <c r="AB83" s="17" t="s">
        <v>1706</v>
      </c>
      <c r="AC83" s="15"/>
      <c r="AD83" s="16"/>
      <c r="AE83" s="15"/>
      <c r="AF83" s="14"/>
      <c r="AG83" s="13"/>
      <c r="AH83" s="252"/>
      <c r="AI83" s="11"/>
      <c r="AJ83" s="312"/>
      <c r="AK83" s="268"/>
      <c r="AL83" s="264"/>
      <c r="AM83" s="266"/>
      <c r="AN83" s="268"/>
      <c r="AO83" s="264"/>
      <c r="AP83" s="266"/>
      <c r="AQ83" s="268"/>
      <c r="AR83" s="264"/>
      <c r="AS83" s="266"/>
      <c r="AT83" s="268"/>
      <c r="AU83" s="264"/>
      <c r="AV83" s="266"/>
      <c r="AW83" s="268"/>
      <c r="AX83" s="264"/>
      <c r="AY83" s="293"/>
      <c r="AZ83" s="229"/>
      <c r="BA83" s="229"/>
      <c r="BB83" s="296"/>
    </row>
    <row r="84" spans="2:62" ht="85.9" customHeight="1" thickTop="1" thickBot="1" x14ac:dyDescent="0.35">
      <c r="B84" s="105" t="s">
        <v>174</v>
      </c>
      <c r="C84" s="95" t="s">
        <v>173</v>
      </c>
      <c r="D84" s="100" t="s">
        <v>172</v>
      </c>
      <c r="E84" s="104" t="s">
        <v>171</v>
      </c>
      <c r="F84" s="103"/>
      <c r="G84" s="102"/>
      <c r="H84" s="101" t="s">
        <v>170</v>
      </c>
      <c r="I84" s="100" t="s">
        <v>96</v>
      </c>
      <c r="J84" s="100" t="s">
        <v>169</v>
      </c>
      <c r="K84" s="100" t="s">
        <v>97</v>
      </c>
      <c r="L84" s="256" t="s">
        <v>168</v>
      </c>
      <c r="M84" s="262"/>
      <c r="N84" s="256" t="s">
        <v>167</v>
      </c>
      <c r="O84" s="262"/>
      <c r="P84" s="256" t="s">
        <v>167</v>
      </c>
      <c r="Q84" s="257"/>
      <c r="R84" s="256" t="s">
        <v>167</v>
      </c>
      <c r="S84" s="257"/>
      <c r="T84" s="256" t="s">
        <v>167</v>
      </c>
      <c r="U84" s="257"/>
      <c r="V84" s="256" t="s">
        <v>167</v>
      </c>
      <c r="W84" s="257"/>
      <c r="X84" s="256" t="s">
        <v>167</v>
      </c>
      <c r="Y84" s="257"/>
      <c r="Z84" s="256" t="s">
        <v>167</v>
      </c>
      <c r="AA84" s="257"/>
      <c r="AB84" s="256" t="s">
        <v>167</v>
      </c>
      <c r="AC84" s="257"/>
      <c r="AD84" s="261" t="s">
        <v>166</v>
      </c>
      <c r="AE84" s="257"/>
      <c r="AF84" s="101" t="s">
        <v>165</v>
      </c>
      <c r="AG84" s="101" t="s">
        <v>164</v>
      </c>
      <c r="AH84" s="100" t="s">
        <v>163</v>
      </c>
      <c r="AI84" s="98"/>
      <c r="AJ84" s="96" t="s">
        <v>160</v>
      </c>
      <c r="AK84" s="95" t="s">
        <v>159</v>
      </c>
      <c r="AL84" s="94" t="s">
        <v>158</v>
      </c>
      <c r="AM84" s="96" t="s">
        <v>157</v>
      </c>
      <c r="AN84" s="95" t="s">
        <v>156</v>
      </c>
      <c r="AO84" s="94" t="s">
        <v>155</v>
      </c>
      <c r="AP84" s="96" t="s">
        <v>154</v>
      </c>
      <c r="AQ84" s="95" t="s">
        <v>153</v>
      </c>
      <c r="AR84" s="97" t="s">
        <v>152</v>
      </c>
      <c r="AS84" s="96" t="s">
        <v>151</v>
      </c>
      <c r="AT84" s="95" t="s">
        <v>150</v>
      </c>
      <c r="AU84" s="94" t="s">
        <v>149</v>
      </c>
      <c r="AV84" s="96" t="s">
        <v>148</v>
      </c>
      <c r="AW84" s="95" t="s">
        <v>147</v>
      </c>
      <c r="AX84" s="94" t="s">
        <v>146</v>
      </c>
      <c r="AY84" s="93" t="s">
        <v>145</v>
      </c>
      <c r="AZ84" s="92" t="s">
        <v>144</v>
      </c>
      <c r="BA84" s="92" t="s">
        <v>143</v>
      </c>
      <c r="BB84" s="91" t="s">
        <v>142</v>
      </c>
    </row>
    <row r="85" spans="2:62" ht="48" customHeight="1" thickBot="1" x14ac:dyDescent="0.3">
      <c r="B85" s="90" t="s">
        <v>250</v>
      </c>
      <c r="C85" s="89"/>
      <c r="D85" s="88"/>
      <c r="E85" s="258"/>
      <c r="F85" s="259"/>
      <c r="G85" s="260"/>
      <c r="H85" s="87" t="s">
        <v>140</v>
      </c>
      <c r="I85" s="86"/>
      <c r="J85" s="86"/>
      <c r="K85" s="85"/>
      <c r="L85" s="84"/>
      <c r="M85" s="81"/>
      <c r="N85" s="84"/>
      <c r="O85" s="81"/>
      <c r="P85" s="84"/>
      <c r="Q85" s="81"/>
      <c r="R85" s="84"/>
      <c r="S85" s="81"/>
      <c r="T85" s="84"/>
      <c r="U85" s="81"/>
      <c r="V85" s="84"/>
      <c r="W85" s="81"/>
      <c r="X85" s="84"/>
      <c r="Y85" s="81"/>
      <c r="Z85" s="84"/>
      <c r="AA85" s="83"/>
      <c r="AB85" s="217"/>
      <c r="AC85" s="217"/>
      <c r="AD85" s="82" t="s">
        <v>139</v>
      </c>
      <c r="AE85" s="81"/>
      <c r="AF85" s="81"/>
      <c r="AG85" s="81"/>
      <c r="AH85" s="80"/>
      <c r="AI85" s="79" t="s">
        <v>138</v>
      </c>
      <c r="AJ85" s="78">
        <f t="shared" ref="AJ85:BB85" si="10">SUM(AJ87:AJ98)</f>
        <v>47</v>
      </c>
      <c r="AK85" s="77">
        <f t="shared" si="10"/>
        <v>3</v>
      </c>
      <c r="AL85" s="76">
        <f t="shared" si="10"/>
        <v>0</v>
      </c>
      <c r="AM85" s="78">
        <f t="shared" si="10"/>
        <v>9</v>
      </c>
      <c r="AN85" s="77">
        <f t="shared" si="10"/>
        <v>0</v>
      </c>
      <c r="AO85" s="76">
        <f t="shared" si="10"/>
        <v>0</v>
      </c>
      <c r="AP85" s="78">
        <f t="shared" si="10"/>
        <v>0</v>
      </c>
      <c r="AQ85" s="77">
        <f t="shared" si="10"/>
        <v>0</v>
      </c>
      <c r="AR85" s="76">
        <f t="shared" si="10"/>
        <v>0</v>
      </c>
      <c r="AS85" s="78">
        <f t="shared" si="10"/>
        <v>4</v>
      </c>
      <c r="AT85" s="77">
        <f t="shared" si="10"/>
        <v>0</v>
      </c>
      <c r="AU85" s="76">
        <f t="shared" si="10"/>
        <v>0</v>
      </c>
      <c r="AV85" s="78">
        <f t="shared" si="10"/>
        <v>8</v>
      </c>
      <c r="AW85" s="77">
        <f t="shared" si="10"/>
        <v>1</v>
      </c>
      <c r="AX85" s="76">
        <f t="shared" si="10"/>
        <v>0</v>
      </c>
      <c r="AY85" s="75">
        <f t="shared" si="10"/>
        <v>0</v>
      </c>
      <c r="AZ85" s="74">
        <f t="shared" si="10"/>
        <v>0</v>
      </c>
      <c r="BA85" s="74">
        <f t="shared" si="10"/>
        <v>0</v>
      </c>
      <c r="BB85" s="73">
        <f t="shared" si="10"/>
        <v>0</v>
      </c>
      <c r="BC85" s="72" t="s">
        <v>137</v>
      </c>
      <c r="BF85" s="5">
        <f>SUM(AJ85:AL85)/$BG$5</f>
        <v>50</v>
      </c>
      <c r="BG85" s="5">
        <f>SUM(AM85:AO85,AY85)/$BG$5</f>
        <v>9</v>
      </c>
      <c r="BH85" s="5">
        <f>SUM(AP85:AR85,AZ85)/$BG$5</f>
        <v>0</v>
      </c>
      <c r="BI85" s="5">
        <f>SUM(AS85:AU85,BA85)/$BG$5</f>
        <v>4</v>
      </c>
      <c r="BJ85" s="5">
        <f>SUM(AV85:AX85,BB85)/$BG$5</f>
        <v>9</v>
      </c>
    </row>
    <row r="86" spans="2:62" ht="48" customHeight="1" thickBot="1" x14ac:dyDescent="0.3">
      <c r="B86" s="71"/>
      <c r="C86" s="70"/>
      <c r="D86" s="69"/>
      <c r="E86" s="68"/>
      <c r="F86" s="68"/>
      <c r="G86" s="67"/>
      <c r="H86" s="66"/>
      <c r="I86" s="64"/>
      <c r="J86" s="64"/>
      <c r="K86" s="65"/>
      <c r="L86" s="64"/>
      <c r="M86" s="62"/>
      <c r="N86" s="64"/>
      <c r="O86" s="62"/>
      <c r="P86" s="64"/>
      <c r="Q86" s="62"/>
      <c r="R86" s="64"/>
      <c r="S86" s="62"/>
      <c r="T86" s="64"/>
      <c r="U86" s="62"/>
      <c r="V86" s="64"/>
      <c r="W86" s="62"/>
      <c r="X86" s="64"/>
      <c r="Y86" s="62"/>
      <c r="Z86" s="64"/>
      <c r="AA86" s="62"/>
      <c r="AB86" s="62"/>
      <c r="AC86" s="62"/>
      <c r="AD86" s="63"/>
      <c r="AE86" s="62"/>
      <c r="AF86" s="62"/>
      <c r="AG86" s="62"/>
      <c r="AH86" s="61"/>
      <c r="AI86" s="59" t="s">
        <v>136</v>
      </c>
      <c r="AJ86" s="214">
        <f t="shared" ref="AJ86:BB86" si="11">AJ85/1</f>
        <v>47</v>
      </c>
      <c r="AK86" s="213">
        <f t="shared" si="11"/>
        <v>3</v>
      </c>
      <c r="AL86" s="212">
        <f t="shared" si="11"/>
        <v>0</v>
      </c>
      <c r="AM86" s="214">
        <f t="shared" si="11"/>
        <v>9</v>
      </c>
      <c r="AN86" s="213">
        <f t="shared" si="11"/>
        <v>0</v>
      </c>
      <c r="AO86" s="212">
        <f t="shared" si="11"/>
        <v>0</v>
      </c>
      <c r="AP86" s="214">
        <f t="shared" si="11"/>
        <v>0</v>
      </c>
      <c r="AQ86" s="213">
        <f t="shared" si="11"/>
        <v>0</v>
      </c>
      <c r="AR86" s="212">
        <f t="shared" si="11"/>
        <v>0</v>
      </c>
      <c r="AS86" s="214">
        <f t="shared" si="11"/>
        <v>4</v>
      </c>
      <c r="AT86" s="213">
        <f t="shared" si="11"/>
        <v>0</v>
      </c>
      <c r="AU86" s="212">
        <f t="shared" si="11"/>
        <v>0</v>
      </c>
      <c r="AV86" s="214">
        <f t="shared" si="11"/>
        <v>8</v>
      </c>
      <c r="AW86" s="213">
        <f t="shared" si="11"/>
        <v>1</v>
      </c>
      <c r="AX86" s="212">
        <f t="shared" si="11"/>
        <v>0</v>
      </c>
      <c r="AY86" s="211">
        <f t="shared" si="11"/>
        <v>0</v>
      </c>
      <c r="AZ86" s="210">
        <f t="shared" si="11"/>
        <v>0</v>
      </c>
      <c r="BA86" s="210">
        <f t="shared" si="11"/>
        <v>0</v>
      </c>
      <c r="BB86" s="209">
        <f t="shared" si="11"/>
        <v>0</v>
      </c>
      <c r="BC86" s="52" t="s">
        <v>135</v>
      </c>
    </row>
    <row r="87" spans="2:62" ht="28.15" customHeight="1" x14ac:dyDescent="0.2">
      <c r="B87" s="30"/>
      <c r="C87" s="242">
        <v>1</v>
      </c>
      <c r="D87" s="44"/>
      <c r="E87" s="113"/>
      <c r="F87" s="113"/>
      <c r="G87" s="112"/>
      <c r="H87" s="223" t="s">
        <v>660</v>
      </c>
      <c r="I87" s="246">
        <v>134</v>
      </c>
      <c r="J87" s="246">
        <v>35</v>
      </c>
      <c r="K87" s="246">
        <v>7</v>
      </c>
      <c r="L87" s="41" t="s">
        <v>133</v>
      </c>
      <c r="M87" s="40" t="s">
        <v>1653</v>
      </c>
      <c r="N87" s="41" t="s">
        <v>131</v>
      </c>
      <c r="O87" s="40" t="s">
        <v>1274</v>
      </c>
      <c r="P87" s="41" t="s">
        <v>130</v>
      </c>
      <c r="Q87" s="40" t="s">
        <v>1315</v>
      </c>
      <c r="R87" s="41" t="s">
        <v>129</v>
      </c>
      <c r="S87" s="40" t="s">
        <v>186</v>
      </c>
      <c r="T87" s="41" t="s">
        <v>128</v>
      </c>
      <c r="U87" s="40" t="s">
        <v>104</v>
      </c>
      <c r="V87" s="41" t="s">
        <v>127</v>
      </c>
      <c r="W87" s="40" t="s">
        <v>414</v>
      </c>
      <c r="X87" s="41" t="s">
        <v>126</v>
      </c>
      <c r="Y87" s="40" t="s">
        <v>113</v>
      </c>
      <c r="Z87" s="41" t="s">
        <v>125</v>
      </c>
      <c r="AA87" s="40"/>
      <c r="AB87" s="41" t="s">
        <v>1709</v>
      </c>
      <c r="AC87" s="40"/>
      <c r="AD87" s="39"/>
      <c r="AE87" s="40"/>
      <c r="AF87" s="39" t="s">
        <v>1274</v>
      </c>
      <c r="AG87" s="38"/>
      <c r="AH87" s="250"/>
      <c r="AI87" s="11"/>
      <c r="AJ87" s="310">
        <f>SUMPRODUCT(LEN($M87:$AC90)-LEN(SUBSTITUTE($M87:$AC90,"A", "")))</f>
        <v>47</v>
      </c>
      <c r="AK87" s="239">
        <f>SUMPRODUCT(LEN($AF87:$AF90)-LEN(SUBSTITUTE($AF87:$AF90,"A", "")))</f>
        <v>3</v>
      </c>
      <c r="AL87" s="230">
        <f>SUMPRODUCT(LEN($AE87:$AE90)-LEN(SUBSTITUTE($AE87:$AE90,"A", "")))</f>
        <v>0</v>
      </c>
      <c r="AM87" s="233">
        <f>SUMPRODUCT(LEN($M87:$AC90)-LEN(SUBSTITUTE($M87:$AC90,"S", "")))</f>
        <v>9</v>
      </c>
      <c r="AN87" s="239">
        <f>SUMPRODUCT(LEN($AF87:$AF90)-LEN(SUBSTITUTE($AF87:$AF90,"S", "")))</f>
        <v>0</v>
      </c>
      <c r="AO87" s="230">
        <f>SUMPRODUCT(LEN($AE87:$AE90)-LEN(SUBSTITUTE($AE87:$AE90,"S", "")))</f>
        <v>0</v>
      </c>
      <c r="AP87" s="233">
        <f>SUMPRODUCT(LEN($M87:$AC90)-LEN(SUBSTITUTE($M87:$AC90,"F", "")))</f>
        <v>0</v>
      </c>
      <c r="AQ87" s="239">
        <f>SUMPRODUCT(LEN($AF87:$AF90)-LEN(SUBSTITUTE($AF87:$AF90,"F", "")))</f>
        <v>0</v>
      </c>
      <c r="AR87" s="230">
        <f>SUMPRODUCT(LEN($AE87:$AE90)-LEN(SUBSTITUTE($AE87:$AE90,"F", "")))</f>
        <v>0</v>
      </c>
      <c r="AS87" s="233">
        <f>SUMPRODUCT(LEN($M87:$AC90)-LEN(SUBSTITUTE($M87:$AC90,"G", "")))</f>
        <v>4</v>
      </c>
      <c r="AT87" s="239">
        <f>SUMPRODUCT(LEN($AF87:$AF90)-LEN(SUBSTITUTE($AF87:$AF90,"G", "")))</f>
        <v>0</v>
      </c>
      <c r="AU87" s="230">
        <f>SUMPRODUCT(LEN($AE87:$AE90)-LEN(SUBSTITUTE($AE87:$AE90,"G", "")))</f>
        <v>0</v>
      </c>
      <c r="AV87" s="233">
        <f>SUMPRODUCT(LEN($M87:$AC90)-LEN(SUBSTITUTE($M87:$AC90,"M", "")))</f>
        <v>8</v>
      </c>
      <c r="AW87" s="239">
        <f>SUMPRODUCT(LEN($AF87:$AF90)-LEN(SUBSTITUTE($AF87:$AF90,"M", "")))</f>
        <v>1</v>
      </c>
      <c r="AX87" s="230">
        <f>SUMPRODUCT(LEN($AE87:$AE90)-LEN(SUBSTITUTE($AE87:$AE90,"M", "")))</f>
        <v>0</v>
      </c>
      <c r="AY87" s="291">
        <f>SUMPRODUCT(LEN($AE87:$AE90)-LEN(SUBSTITUTE($AE87:$AE90,"S", "")))</f>
        <v>0</v>
      </c>
      <c r="AZ87" s="227">
        <f>SUMPRODUCT(LEN($AE87:$AE90)-LEN(SUBSTITUTE($AE87:$AE90,"F", "")))</f>
        <v>0</v>
      </c>
      <c r="BA87" s="227">
        <f>SUMPRODUCT(LEN($AE87:$AE90)-LEN(SUBSTITUTE($AE87:$AE90,"G", "")))</f>
        <v>0</v>
      </c>
      <c r="BB87" s="294">
        <f>SUMPRODUCT(LEN($AE87:$AE90)-LEN(SUBSTITUTE($AE87:$AE90,"M", "")))</f>
        <v>0</v>
      </c>
    </row>
    <row r="88" spans="2:62" ht="28.15" customHeight="1" thickBot="1" x14ac:dyDescent="0.25">
      <c r="B88" s="30"/>
      <c r="C88" s="243"/>
      <c r="D88" s="36"/>
      <c r="E88" s="111"/>
      <c r="F88" s="111"/>
      <c r="G88" s="110"/>
      <c r="H88" s="224"/>
      <c r="I88" s="247"/>
      <c r="J88" s="247"/>
      <c r="K88" s="247"/>
      <c r="L88" s="33" t="s">
        <v>123</v>
      </c>
      <c r="M88" s="32" t="s">
        <v>1613</v>
      </c>
      <c r="N88" s="33" t="s">
        <v>122</v>
      </c>
      <c r="O88" s="32" t="s">
        <v>1653</v>
      </c>
      <c r="P88" s="33" t="s">
        <v>120</v>
      </c>
      <c r="Q88" s="32" t="s">
        <v>1350</v>
      </c>
      <c r="R88" s="33" t="s">
        <v>119</v>
      </c>
      <c r="S88" s="32" t="s">
        <v>132</v>
      </c>
      <c r="T88" s="33" t="s">
        <v>118</v>
      </c>
      <c r="U88" s="32" t="s">
        <v>132</v>
      </c>
      <c r="V88" s="33" t="s">
        <v>117</v>
      </c>
      <c r="W88" s="32" t="s">
        <v>121</v>
      </c>
      <c r="X88" s="33" t="s">
        <v>116</v>
      </c>
      <c r="Y88" s="32" t="s">
        <v>113</v>
      </c>
      <c r="Z88" s="33" t="s">
        <v>115</v>
      </c>
      <c r="AA88" s="32"/>
      <c r="AB88" s="33" t="s">
        <v>1708</v>
      </c>
      <c r="AC88" s="32"/>
      <c r="AD88" s="31"/>
      <c r="AE88" s="32"/>
      <c r="AF88" s="31"/>
      <c r="AG88" s="23"/>
      <c r="AH88" s="251"/>
      <c r="AI88" s="11"/>
      <c r="AJ88" s="311"/>
      <c r="AK88" s="267"/>
      <c r="AL88" s="263"/>
      <c r="AM88" s="265"/>
      <c r="AN88" s="267"/>
      <c r="AO88" s="263"/>
      <c r="AP88" s="265"/>
      <c r="AQ88" s="267"/>
      <c r="AR88" s="263"/>
      <c r="AS88" s="265"/>
      <c r="AT88" s="267"/>
      <c r="AU88" s="263"/>
      <c r="AV88" s="265"/>
      <c r="AW88" s="267"/>
      <c r="AX88" s="263"/>
      <c r="AY88" s="292"/>
      <c r="AZ88" s="228"/>
      <c r="BA88" s="228"/>
      <c r="BB88" s="295"/>
    </row>
    <row r="89" spans="2:62" ht="28.15" customHeight="1" x14ac:dyDescent="0.2">
      <c r="B89" s="30"/>
      <c r="C89" s="244"/>
      <c r="D89" s="29"/>
      <c r="E89" s="109"/>
      <c r="F89" s="109"/>
      <c r="G89" s="108"/>
      <c r="H89" s="225">
        <v>258</v>
      </c>
      <c r="I89" s="248"/>
      <c r="J89" s="248"/>
      <c r="K89" s="248"/>
      <c r="L89" s="26" t="s">
        <v>114</v>
      </c>
      <c r="M89" s="25" t="s">
        <v>1813</v>
      </c>
      <c r="N89" s="26" t="s">
        <v>112</v>
      </c>
      <c r="O89" s="25" t="s">
        <v>417</v>
      </c>
      <c r="P89" s="26" t="s">
        <v>111</v>
      </c>
      <c r="Q89" s="25" t="s">
        <v>1315</v>
      </c>
      <c r="R89" s="26" t="s">
        <v>110</v>
      </c>
      <c r="S89" s="25" t="s">
        <v>132</v>
      </c>
      <c r="T89" s="26" t="s">
        <v>109</v>
      </c>
      <c r="U89" s="25" t="s">
        <v>132</v>
      </c>
      <c r="V89" s="26" t="s">
        <v>108</v>
      </c>
      <c r="W89" s="25" t="s">
        <v>178</v>
      </c>
      <c r="X89" s="26" t="s">
        <v>107</v>
      </c>
      <c r="Y89" s="25" t="s">
        <v>121</v>
      </c>
      <c r="Z89" s="26" t="s">
        <v>106</v>
      </c>
      <c r="AA89" s="25"/>
      <c r="AB89" s="26" t="s">
        <v>1707</v>
      </c>
      <c r="AC89" s="25"/>
      <c r="AD89" s="24"/>
      <c r="AE89" s="25"/>
      <c r="AF89" s="24"/>
      <c r="AG89" s="23"/>
      <c r="AH89" s="251"/>
      <c r="AI89" s="11"/>
      <c r="AJ89" s="311"/>
      <c r="AK89" s="267"/>
      <c r="AL89" s="263"/>
      <c r="AM89" s="265"/>
      <c r="AN89" s="267"/>
      <c r="AO89" s="263"/>
      <c r="AP89" s="265"/>
      <c r="AQ89" s="267"/>
      <c r="AR89" s="263"/>
      <c r="AS89" s="265"/>
      <c r="AT89" s="267"/>
      <c r="AU89" s="263"/>
      <c r="AV89" s="265"/>
      <c r="AW89" s="267"/>
      <c r="AX89" s="263"/>
      <c r="AY89" s="292"/>
      <c r="AZ89" s="228"/>
      <c r="BA89" s="228"/>
      <c r="BB89" s="295"/>
    </row>
    <row r="90" spans="2:62" ht="28.15" customHeight="1" thickBot="1" x14ac:dyDescent="0.25">
      <c r="B90" s="30"/>
      <c r="C90" s="253"/>
      <c r="D90" s="51"/>
      <c r="E90" s="115"/>
      <c r="F90" s="115"/>
      <c r="G90" s="114"/>
      <c r="H90" s="226"/>
      <c r="I90" s="254"/>
      <c r="J90" s="254"/>
      <c r="K90" s="254"/>
      <c r="L90" s="48" t="s">
        <v>105</v>
      </c>
      <c r="M90" s="47" t="s">
        <v>132</v>
      </c>
      <c r="N90" s="48" t="s">
        <v>103</v>
      </c>
      <c r="O90" s="47" t="s">
        <v>382</v>
      </c>
      <c r="P90" s="48" t="s">
        <v>102</v>
      </c>
      <c r="Q90" s="47" t="s">
        <v>389</v>
      </c>
      <c r="R90" s="48" t="s">
        <v>101</v>
      </c>
      <c r="S90" s="47" t="s">
        <v>132</v>
      </c>
      <c r="T90" s="48">
        <v>20</v>
      </c>
      <c r="U90" s="47" t="s">
        <v>104</v>
      </c>
      <c r="V90" s="48" t="s">
        <v>100</v>
      </c>
      <c r="W90" s="47" t="s">
        <v>399</v>
      </c>
      <c r="X90" s="48" t="s">
        <v>99</v>
      </c>
      <c r="Y90" s="47" t="s">
        <v>121</v>
      </c>
      <c r="Z90" s="48" t="s">
        <v>98</v>
      </c>
      <c r="AA90" s="47"/>
      <c r="AB90" s="48" t="s">
        <v>1706</v>
      </c>
      <c r="AC90" s="47"/>
      <c r="AD90" s="16"/>
      <c r="AE90" s="47"/>
      <c r="AF90" s="16"/>
      <c r="AG90" s="46"/>
      <c r="AH90" s="255"/>
      <c r="AI90" s="11"/>
      <c r="AJ90" s="312"/>
      <c r="AK90" s="268"/>
      <c r="AL90" s="264"/>
      <c r="AM90" s="266"/>
      <c r="AN90" s="268"/>
      <c r="AO90" s="264"/>
      <c r="AP90" s="266"/>
      <c r="AQ90" s="268"/>
      <c r="AR90" s="264"/>
      <c r="AS90" s="266"/>
      <c r="AT90" s="268"/>
      <c r="AU90" s="264"/>
      <c r="AV90" s="266"/>
      <c r="AW90" s="268"/>
      <c r="AX90" s="264"/>
      <c r="AY90" s="293"/>
      <c r="AZ90" s="229"/>
      <c r="BA90" s="229"/>
      <c r="BB90" s="296"/>
    </row>
    <row r="91" spans="2:62" ht="28.15" customHeight="1" x14ac:dyDescent="0.2">
      <c r="B91" s="30"/>
      <c r="C91" s="242">
        <v>2</v>
      </c>
      <c r="D91" s="44"/>
      <c r="E91" s="113"/>
      <c r="F91" s="113"/>
      <c r="G91" s="112"/>
      <c r="H91" s="223"/>
      <c r="I91" s="246"/>
      <c r="J91" s="246"/>
      <c r="K91" s="246"/>
      <c r="L91" s="41" t="s">
        <v>133</v>
      </c>
      <c r="M91" s="40"/>
      <c r="N91" s="41" t="s">
        <v>131</v>
      </c>
      <c r="O91" s="40"/>
      <c r="P91" s="41" t="s">
        <v>130</v>
      </c>
      <c r="Q91" s="40"/>
      <c r="R91" s="41" t="s">
        <v>129</v>
      </c>
      <c r="S91" s="40"/>
      <c r="T91" s="41" t="s">
        <v>128</v>
      </c>
      <c r="U91" s="40"/>
      <c r="V91" s="41" t="s">
        <v>127</v>
      </c>
      <c r="W91" s="40"/>
      <c r="X91" s="41" t="s">
        <v>126</v>
      </c>
      <c r="Y91" s="40"/>
      <c r="Z91" s="41" t="s">
        <v>125</v>
      </c>
      <c r="AA91" s="40"/>
      <c r="AB91" s="41" t="s">
        <v>1709</v>
      </c>
      <c r="AC91" s="40"/>
      <c r="AD91" s="39"/>
      <c r="AE91" s="40"/>
      <c r="AF91" s="39"/>
      <c r="AG91" s="38"/>
      <c r="AH91" s="250"/>
      <c r="AI91" s="11"/>
      <c r="AJ91" s="310">
        <f>SUMPRODUCT(LEN($M91:$AC94)-LEN(SUBSTITUTE($M91:$AC94,"A", "")))</f>
        <v>0</v>
      </c>
      <c r="AK91" s="239">
        <f>SUMPRODUCT(LEN($AF91:$AF94)-LEN(SUBSTITUTE($AF91:$AF94,"A", "")))</f>
        <v>0</v>
      </c>
      <c r="AL91" s="230">
        <f>SUMPRODUCT(LEN($AE91:$AE94)-LEN(SUBSTITUTE($AE91:$AE94,"A", "")))</f>
        <v>0</v>
      </c>
      <c r="AM91" s="233">
        <f>SUMPRODUCT(LEN($M91:$AC94)-LEN(SUBSTITUTE($M91:$AC94,"S", "")))</f>
        <v>0</v>
      </c>
      <c r="AN91" s="239">
        <f>SUMPRODUCT(LEN($AF91:$AF94)-LEN(SUBSTITUTE($AF91:$AF94,"S", "")))</f>
        <v>0</v>
      </c>
      <c r="AO91" s="230">
        <f>SUMPRODUCT(LEN($AE91:$AE94)-LEN(SUBSTITUTE($AE91:$AE94,"S", "")))</f>
        <v>0</v>
      </c>
      <c r="AP91" s="233">
        <f>SUMPRODUCT(LEN($M91:$AC94)-LEN(SUBSTITUTE($M91:$AC94,"F", "")))</f>
        <v>0</v>
      </c>
      <c r="AQ91" s="239">
        <f>SUMPRODUCT(LEN($AF91:$AF94)-LEN(SUBSTITUTE($AF91:$AF94,"F", "")))</f>
        <v>0</v>
      </c>
      <c r="AR91" s="230">
        <f>SUMPRODUCT(LEN($AE91:$AE94)-LEN(SUBSTITUTE($AE91:$AE94,"F", "")))</f>
        <v>0</v>
      </c>
      <c r="AS91" s="233">
        <f>SUMPRODUCT(LEN($M91:$AC94)-LEN(SUBSTITUTE($M91:$AC94,"G", "")))</f>
        <v>0</v>
      </c>
      <c r="AT91" s="239">
        <f>SUMPRODUCT(LEN($AF91:$AF94)-LEN(SUBSTITUTE($AF91:$AF94,"G", "")))</f>
        <v>0</v>
      </c>
      <c r="AU91" s="230">
        <f>SUMPRODUCT(LEN($AE91:$AE94)-LEN(SUBSTITUTE($AE91:$AE94,"G", "")))</f>
        <v>0</v>
      </c>
      <c r="AV91" s="233">
        <f>SUMPRODUCT(LEN($M91:$AC94)-LEN(SUBSTITUTE($M91:$AC94,"M", "")))</f>
        <v>0</v>
      </c>
      <c r="AW91" s="239">
        <f>SUMPRODUCT(LEN($AF91:$AF94)-LEN(SUBSTITUTE($AF91:$AF94,"M", "")))</f>
        <v>0</v>
      </c>
      <c r="AX91" s="230">
        <f>SUMPRODUCT(LEN($AE91:$AE94)-LEN(SUBSTITUTE($AE91:$AE94,"M", "")))</f>
        <v>0</v>
      </c>
      <c r="AY91" s="291">
        <f>SUMPRODUCT(LEN($AE91:$AE94)-LEN(SUBSTITUTE($AE91:$AE94,"S", "")))</f>
        <v>0</v>
      </c>
      <c r="AZ91" s="227">
        <f>SUMPRODUCT(LEN($AE91:$AE94)-LEN(SUBSTITUTE($AE91:$AE94,"F", "")))</f>
        <v>0</v>
      </c>
      <c r="BA91" s="227">
        <f>SUMPRODUCT(LEN($AE91:$AE94)-LEN(SUBSTITUTE($AE91:$AE94,"G", "")))</f>
        <v>0</v>
      </c>
      <c r="BB91" s="294">
        <f>SUMPRODUCT(LEN($AE91:$AE94)-LEN(SUBSTITUTE($AE91:$AE94,"M", "")))</f>
        <v>0</v>
      </c>
    </row>
    <row r="92" spans="2:62" ht="28.15" customHeight="1" thickBot="1" x14ac:dyDescent="0.25">
      <c r="B92" s="30"/>
      <c r="C92" s="243"/>
      <c r="D92" s="36"/>
      <c r="E92" s="111"/>
      <c r="F92" s="111"/>
      <c r="G92" s="110"/>
      <c r="H92" s="224"/>
      <c r="I92" s="247"/>
      <c r="J92" s="247"/>
      <c r="K92" s="247"/>
      <c r="L92" s="33" t="s">
        <v>123</v>
      </c>
      <c r="M92" s="32"/>
      <c r="N92" s="33" t="s">
        <v>122</v>
      </c>
      <c r="O92" s="32"/>
      <c r="P92" s="33" t="s">
        <v>120</v>
      </c>
      <c r="Q92" s="32"/>
      <c r="R92" s="33" t="s">
        <v>119</v>
      </c>
      <c r="S92" s="32"/>
      <c r="T92" s="33" t="s">
        <v>118</v>
      </c>
      <c r="U92" s="32"/>
      <c r="V92" s="33" t="s">
        <v>117</v>
      </c>
      <c r="W92" s="32"/>
      <c r="X92" s="33" t="s">
        <v>116</v>
      </c>
      <c r="Y92" s="32"/>
      <c r="Z92" s="33" t="s">
        <v>115</v>
      </c>
      <c r="AA92" s="32"/>
      <c r="AB92" s="33" t="s">
        <v>1708</v>
      </c>
      <c r="AC92" s="32"/>
      <c r="AD92" s="31"/>
      <c r="AE92" s="32"/>
      <c r="AF92" s="31"/>
      <c r="AG92" s="23"/>
      <c r="AH92" s="251"/>
      <c r="AI92" s="11"/>
      <c r="AJ92" s="311"/>
      <c r="AK92" s="267"/>
      <c r="AL92" s="263"/>
      <c r="AM92" s="265"/>
      <c r="AN92" s="267"/>
      <c r="AO92" s="263"/>
      <c r="AP92" s="265"/>
      <c r="AQ92" s="267"/>
      <c r="AR92" s="263"/>
      <c r="AS92" s="265"/>
      <c r="AT92" s="267"/>
      <c r="AU92" s="263"/>
      <c r="AV92" s="265"/>
      <c r="AW92" s="267"/>
      <c r="AX92" s="263"/>
      <c r="AY92" s="292"/>
      <c r="AZ92" s="228"/>
      <c r="BA92" s="228"/>
      <c r="BB92" s="295"/>
    </row>
    <row r="93" spans="2:62" ht="28.15" customHeight="1" x14ac:dyDescent="0.2">
      <c r="B93" s="30"/>
      <c r="C93" s="244"/>
      <c r="D93" s="29"/>
      <c r="E93" s="109"/>
      <c r="F93" s="109"/>
      <c r="G93" s="108"/>
      <c r="H93" s="225"/>
      <c r="I93" s="248"/>
      <c r="J93" s="248"/>
      <c r="K93" s="248"/>
      <c r="L93" s="26" t="s">
        <v>114</v>
      </c>
      <c r="M93" s="25"/>
      <c r="N93" s="26" t="s">
        <v>112</v>
      </c>
      <c r="O93" s="25"/>
      <c r="P93" s="26" t="s">
        <v>111</v>
      </c>
      <c r="Q93" s="25"/>
      <c r="R93" s="26" t="s">
        <v>110</v>
      </c>
      <c r="S93" s="25"/>
      <c r="T93" s="26" t="s">
        <v>109</v>
      </c>
      <c r="U93" s="25"/>
      <c r="V93" s="26" t="s">
        <v>108</v>
      </c>
      <c r="W93" s="25"/>
      <c r="X93" s="26" t="s">
        <v>107</v>
      </c>
      <c r="Y93" s="25"/>
      <c r="Z93" s="26" t="s">
        <v>106</v>
      </c>
      <c r="AA93" s="25"/>
      <c r="AB93" s="26" t="s">
        <v>1707</v>
      </c>
      <c r="AC93" s="25"/>
      <c r="AD93" s="24"/>
      <c r="AE93" s="25"/>
      <c r="AF93" s="24"/>
      <c r="AG93" s="23"/>
      <c r="AH93" s="251"/>
      <c r="AI93" s="11"/>
      <c r="AJ93" s="311"/>
      <c r="AK93" s="267"/>
      <c r="AL93" s="263"/>
      <c r="AM93" s="265"/>
      <c r="AN93" s="267"/>
      <c r="AO93" s="263"/>
      <c r="AP93" s="265"/>
      <c r="AQ93" s="267"/>
      <c r="AR93" s="263"/>
      <c r="AS93" s="265"/>
      <c r="AT93" s="267"/>
      <c r="AU93" s="263"/>
      <c r="AV93" s="265"/>
      <c r="AW93" s="267"/>
      <c r="AX93" s="263"/>
      <c r="AY93" s="292"/>
      <c r="AZ93" s="228"/>
      <c r="BA93" s="228"/>
      <c r="BB93" s="295"/>
    </row>
    <row r="94" spans="2:62" ht="28.15" customHeight="1" thickBot="1" x14ac:dyDescent="0.25">
      <c r="B94" s="30"/>
      <c r="C94" s="253"/>
      <c r="D94" s="51"/>
      <c r="E94" s="115"/>
      <c r="F94" s="115"/>
      <c r="G94" s="114"/>
      <c r="H94" s="226"/>
      <c r="I94" s="254"/>
      <c r="J94" s="254"/>
      <c r="K94" s="254"/>
      <c r="L94" s="48" t="s">
        <v>105</v>
      </c>
      <c r="M94" s="47"/>
      <c r="N94" s="48" t="s">
        <v>103</v>
      </c>
      <c r="O94" s="47"/>
      <c r="P94" s="48" t="s">
        <v>102</v>
      </c>
      <c r="Q94" s="47"/>
      <c r="R94" s="48" t="s">
        <v>101</v>
      </c>
      <c r="S94" s="47"/>
      <c r="T94" s="48">
        <v>20</v>
      </c>
      <c r="U94" s="47"/>
      <c r="V94" s="48" t="s">
        <v>100</v>
      </c>
      <c r="W94" s="47"/>
      <c r="X94" s="48" t="s">
        <v>99</v>
      </c>
      <c r="Y94" s="47"/>
      <c r="Z94" s="48" t="s">
        <v>98</v>
      </c>
      <c r="AA94" s="47"/>
      <c r="AB94" s="48" t="s">
        <v>1706</v>
      </c>
      <c r="AC94" s="47"/>
      <c r="AD94" s="16"/>
      <c r="AE94" s="47"/>
      <c r="AF94" s="16"/>
      <c r="AG94" s="46"/>
      <c r="AH94" s="255"/>
      <c r="AI94" s="11"/>
      <c r="AJ94" s="312"/>
      <c r="AK94" s="268"/>
      <c r="AL94" s="264"/>
      <c r="AM94" s="266"/>
      <c r="AN94" s="268"/>
      <c r="AO94" s="264"/>
      <c r="AP94" s="266"/>
      <c r="AQ94" s="268"/>
      <c r="AR94" s="264"/>
      <c r="AS94" s="266"/>
      <c r="AT94" s="268"/>
      <c r="AU94" s="264"/>
      <c r="AV94" s="266"/>
      <c r="AW94" s="268"/>
      <c r="AX94" s="264"/>
      <c r="AY94" s="293"/>
      <c r="AZ94" s="229"/>
      <c r="BA94" s="229"/>
      <c r="BB94" s="296"/>
    </row>
    <row r="95" spans="2:62" ht="28.15" customHeight="1" x14ac:dyDescent="0.2">
      <c r="B95" s="30"/>
      <c r="C95" s="242">
        <v>3</v>
      </c>
      <c r="D95" s="44"/>
      <c r="E95" s="113"/>
      <c r="F95" s="113"/>
      <c r="G95" s="112"/>
      <c r="H95" s="223"/>
      <c r="I95" s="246"/>
      <c r="J95" s="246"/>
      <c r="K95" s="246"/>
      <c r="L95" s="41" t="s">
        <v>133</v>
      </c>
      <c r="M95" s="40"/>
      <c r="N95" s="41" t="s">
        <v>131</v>
      </c>
      <c r="O95" s="40"/>
      <c r="P95" s="41" t="s">
        <v>130</v>
      </c>
      <c r="Q95" s="40"/>
      <c r="R95" s="41" t="s">
        <v>129</v>
      </c>
      <c r="S95" s="40"/>
      <c r="T95" s="41" t="s">
        <v>128</v>
      </c>
      <c r="U95" s="40"/>
      <c r="V95" s="41" t="s">
        <v>127</v>
      </c>
      <c r="W95" s="40"/>
      <c r="X95" s="41" t="s">
        <v>126</v>
      </c>
      <c r="Y95" s="40"/>
      <c r="Z95" s="41" t="s">
        <v>125</v>
      </c>
      <c r="AA95" s="40"/>
      <c r="AB95" s="41" t="s">
        <v>1709</v>
      </c>
      <c r="AC95" s="40"/>
      <c r="AD95" s="39"/>
      <c r="AE95" s="40"/>
      <c r="AF95" s="39"/>
      <c r="AG95" s="38"/>
      <c r="AH95" s="250"/>
      <c r="AI95" s="11"/>
      <c r="AJ95" s="310">
        <f>SUMPRODUCT(LEN($M95:$AC98)-LEN(SUBSTITUTE($M95:$AC98,"A", "")))</f>
        <v>0</v>
      </c>
      <c r="AK95" s="239">
        <f>SUMPRODUCT(LEN($AF95:$AF98)-LEN(SUBSTITUTE($AF95:$AF98,"A", "")))</f>
        <v>0</v>
      </c>
      <c r="AL95" s="230">
        <f>SUMPRODUCT(LEN($AE95:$AE98)-LEN(SUBSTITUTE($AE95:$AE98,"A", "")))</f>
        <v>0</v>
      </c>
      <c r="AM95" s="233">
        <f>SUMPRODUCT(LEN($M95:$AC98)-LEN(SUBSTITUTE($M95:$AC98,"S", "")))</f>
        <v>0</v>
      </c>
      <c r="AN95" s="239">
        <f>SUMPRODUCT(LEN($AF95:$AF98)-LEN(SUBSTITUTE($AF95:$AF98,"S", "")))</f>
        <v>0</v>
      </c>
      <c r="AO95" s="230">
        <f>SUMPRODUCT(LEN($AE95:$AE98)-LEN(SUBSTITUTE($AE95:$AE98,"S", "")))</f>
        <v>0</v>
      </c>
      <c r="AP95" s="233">
        <f>SUMPRODUCT(LEN($M95:$AC98)-LEN(SUBSTITUTE($M95:$AC98,"F", "")))</f>
        <v>0</v>
      </c>
      <c r="AQ95" s="239">
        <f>SUMPRODUCT(LEN($AF95:$AF98)-LEN(SUBSTITUTE($AF95:$AF98,"F", "")))</f>
        <v>0</v>
      </c>
      <c r="AR95" s="230">
        <f>SUMPRODUCT(LEN($AE95:$AE98)-LEN(SUBSTITUTE($AE95:$AE98,"F", "")))</f>
        <v>0</v>
      </c>
      <c r="AS95" s="233">
        <f>SUMPRODUCT(LEN($M95:$AC98)-LEN(SUBSTITUTE($M95:$AC98,"G", "")))</f>
        <v>0</v>
      </c>
      <c r="AT95" s="239">
        <f>SUMPRODUCT(LEN($AF95:$AF98)-LEN(SUBSTITUTE($AF95:$AF98,"G", "")))</f>
        <v>0</v>
      </c>
      <c r="AU95" s="230">
        <f>SUMPRODUCT(LEN($AE95:$AE98)-LEN(SUBSTITUTE($AE95:$AE98,"G", "")))</f>
        <v>0</v>
      </c>
      <c r="AV95" s="233">
        <f>SUMPRODUCT(LEN($M95:$AC98)-LEN(SUBSTITUTE($M95:$AC98,"M", "")))</f>
        <v>0</v>
      </c>
      <c r="AW95" s="239">
        <f>SUMPRODUCT(LEN($AF95:$AF98)-LEN(SUBSTITUTE($AF95:$AF98,"M", "")))</f>
        <v>0</v>
      </c>
      <c r="AX95" s="230">
        <f>SUMPRODUCT(LEN($AE95:$AE98)-LEN(SUBSTITUTE($AE95:$AE98,"M", "")))</f>
        <v>0</v>
      </c>
      <c r="AY95" s="291">
        <f>SUMPRODUCT(LEN($AE95:$AE98)-LEN(SUBSTITUTE($AE95:$AE98,"S", "")))</f>
        <v>0</v>
      </c>
      <c r="AZ95" s="227">
        <f>SUMPRODUCT(LEN($AE95:$AE98)-LEN(SUBSTITUTE($AE95:$AE98,"F", "")))</f>
        <v>0</v>
      </c>
      <c r="BA95" s="227">
        <f>SUMPRODUCT(LEN($AE95:$AE98)-LEN(SUBSTITUTE($AE95:$AE98,"G", "")))</f>
        <v>0</v>
      </c>
      <c r="BB95" s="294">
        <f>SUMPRODUCT(LEN($AE95:$AE98)-LEN(SUBSTITUTE($AE95:$AE98,"M", "")))</f>
        <v>0</v>
      </c>
    </row>
    <row r="96" spans="2:62" ht="28.15" customHeight="1" thickBot="1" x14ac:dyDescent="0.25">
      <c r="B96" s="30"/>
      <c r="C96" s="243"/>
      <c r="D96" s="36"/>
      <c r="E96" s="111"/>
      <c r="F96" s="111"/>
      <c r="G96" s="110"/>
      <c r="H96" s="224"/>
      <c r="I96" s="247"/>
      <c r="J96" s="247"/>
      <c r="K96" s="247"/>
      <c r="L96" s="33" t="s">
        <v>123</v>
      </c>
      <c r="M96" s="32"/>
      <c r="N96" s="33" t="s">
        <v>122</v>
      </c>
      <c r="O96" s="32"/>
      <c r="P96" s="33" t="s">
        <v>120</v>
      </c>
      <c r="Q96" s="32"/>
      <c r="R96" s="33" t="s">
        <v>119</v>
      </c>
      <c r="S96" s="32"/>
      <c r="T96" s="33" t="s">
        <v>118</v>
      </c>
      <c r="U96" s="32"/>
      <c r="V96" s="33" t="s">
        <v>117</v>
      </c>
      <c r="W96" s="32"/>
      <c r="X96" s="33" t="s">
        <v>116</v>
      </c>
      <c r="Y96" s="32"/>
      <c r="Z96" s="33" t="s">
        <v>115</v>
      </c>
      <c r="AA96" s="32"/>
      <c r="AB96" s="33" t="s">
        <v>1708</v>
      </c>
      <c r="AC96" s="32"/>
      <c r="AD96" s="31"/>
      <c r="AE96" s="32"/>
      <c r="AF96" s="31"/>
      <c r="AG96" s="23"/>
      <c r="AH96" s="251"/>
      <c r="AI96" s="11"/>
      <c r="AJ96" s="311"/>
      <c r="AK96" s="267"/>
      <c r="AL96" s="263"/>
      <c r="AM96" s="265"/>
      <c r="AN96" s="267"/>
      <c r="AO96" s="263"/>
      <c r="AP96" s="265"/>
      <c r="AQ96" s="267"/>
      <c r="AR96" s="263"/>
      <c r="AS96" s="265"/>
      <c r="AT96" s="267"/>
      <c r="AU96" s="263"/>
      <c r="AV96" s="265"/>
      <c r="AW96" s="267"/>
      <c r="AX96" s="263"/>
      <c r="AY96" s="292"/>
      <c r="AZ96" s="228"/>
      <c r="BA96" s="228"/>
      <c r="BB96" s="295"/>
    </row>
    <row r="97" spans="2:62" ht="28.15" customHeight="1" x14ac:dyDescent="0.2">
      <c r="B97" s="30"/>
      <c r="C97" s="244"/>
      <c r="D97" s="29"/>
      <c r="E97" s="109"/>
      <c r="F97" s="109"/>
      <c r="G97" s="108"/>
      <c r="H97" s="225"/>
      <c r="I97" s="248"/>
      <c r="J97" s="248"/>
      <c r="K97" s="248"/>
      <c r="L97" s="26" t="s">
        <v>114</v>
      </c>
      <c r="M97" s="25"/>
      <c r="N97" s="26" t="s">
        <v>112</v>
      </c>
      <c r="O97" s="25"/>
      <c r="P97" s="26" t="s">
        <v>111</v>
      </c>
      <c r="Q97" s="25"/>
      <c r="R97" s="26" t="s">
        <v>110</v>
      </c>
      <c r="S97" s="25"/>
      <c r="T97" s="26" t="s">
        <v>109</v>
      </c>
      <c r="U97" s="25"/>
      <c r="V97" s="26" t="s">
        <v>108</v>
      </c>
      <c r="W97" s="25"/>
      <c r="X97" s="26" t="s">
        <v>107</v>
      </c>
      <c r="Y97" s="25"/>
      <c r="Z97" s="26" t="s">
        <v>106</v>
      </c>
      <c r="AA97" s="25"/>
      <c r="AB97" s="26" t="s">
        <v>1707</v>
      </c>
      <c r="AC97" s="25"/>
      <c r="AD97" s="24"/>
      <c r="AE97" s="25"/>
      <c r="AF97" s="24"/>
      <c r="AG97" s="23"/>
      <c r="AH97" s="251"/>
      <c r="AI97" s="11"/>
      <c r="AJ97" s="311"/>
      <c r="AK97" s="267"/>
      <c r="AL97" s="263"/>
      <c r="AM97" s="265"/>
      <c r="AN97" s="267"/>
      <c r="AO97" s="263"/>
      <c r="AP97" s="265"/>
      <c r="AQ97" s="267"/>
      <c r="AR97" s="263"/>
      <c r="AS97" s="265"/>
      <c r="AT97" s="267"/>
      <c r="AU97" s="263"/>
      <c r="AV97" s="265"/>
      <c r="AW97" s="267"/>
      <c r="AX97" s="263"/>
      <c r="AY97" s="292"/>
      <c r="AZ97" s="228"/>
      <c r="BA97" s="228"/>
      <c r="BB97" s="295"/>
    </row>
    <row r="98" spans="2:62" ht="28.15" customHeight="1" thickBot="1" x14ac:dyDescent="0.25">
      <c r="B98" s="21"/>
      <c r="C98" s="245"/>
      <c r="D98" s="20"/>
      <c r="E98" s="117"/>
      <c r="F98" s="117"/>
      <c r="G98" s="116"/>
      <c r="H98" s="226"/>
      <c r="I98" s="249"/>
      <c r="J98" s="249"/>
      <c r="K98" s="249"/>
      <c r="L98" s="17" t="s">
        <v>105</v>
      </c>
      <c r="M98" s="15"/>
      <c r="N98" s="17" t="s">
        <v>103</v>
      </c>
      <c r="O98" s="15"/>
      <c r="P98" s="17" t="s">
        <v>102</v>
      </c>
      <c r="Q98" s="15"/>
      <c r="R98" s="17" t="s">
        <v>101</v>
      </c>
      <c r="S98" s="15"/>
      <c r="T98" s="17">
        <v>20</v>
      </c>
      <c r="U98" s="15"/>
      <c r="V98" s="17" t="s">
        <v>100</v>
      </c>
      <c r="W98" s="15"/>
      <c r="X98" s="17" t="s">
        <v>99</v>
      </c>
      <c r="Y98" s="15"/>
      <c r="Z98" s="17" t="s">
        <v>98</v>
      </c>
      <c r="AA98" s="15"/>
      <c r="AB98" s="17" t="s">
        <v>1706</v>
      </c>
      <c r="AC98" s="15"/>
      <c r="AD98" s="16"/>
      <c r="AE98" s="15"/>
      <c r="AF98" s="14"/>
      <c r="AG98" s="13"/>
      <c r="AH98" s="252"/>
      <c r="AI98" s="11"/>
      <c r="AJ98" s="312"/>
      <c r="AK98" s="268"/>
      <c r="AL98" s="264"/>
      <c r="AM98" s="266"/>
      <c r="AN98" s="268"/>
      <c r="AO98" s="264"/>
      <c r="AP98" s="266"/>
      <c r="AQ98" s="268"/>
      <c r="AR98" s="264"/>
      <c r="AS98" s="266"/>
      <c r="AT98" s="268"/>
      <c r="AU98" s="264"/>
      <c r="AV98" s="266"/>
      <c r="AW98" s="268"/>
      <c r="AX98" s="264"/>
      <c r="AY98" s="293"/>
      <c r="AZ98" s="229"/>
      <c r="BA98" s="229"/>
      <c r="BB98" s="296"/>
    </row>
    <row r="99" spans="2:62" ht="85.9" customHeight="1" thickTop="1" thickBot="1" x14ac:dyDescent="0.35">
      <c r="B99" s="105" t="s">
        <v>174</v>
      </c>
      <c r="C99" s="95" t="s">
        <v>173</v>
      </c>
      <c r="D99" s="100" t="s">
        <v>172</v>
      </c>
      <c r="E99" s="104" t="s">
        <v>171</v>
      </c>
      <c r="F99" s="103"/>
      <c r="G99" s="102"/>
      <c r="H99" s="101" t="s">
        <v>170</v>
      </c>
      <c r="I99" s="100" t="s">
        <v>96</v>
      </c>
      <c r="J99" s="100" t="s">
        <v>169</v>
      </c>
      <c r="K99" s="100" t="s">
        <v>97</v>
      </c>
      <c r="L99" s="256" t="s">
        <v>168</v>
      </c>
      <c r="M99" s="262"/>
      <c r="N99" s="256" t="s">
        <v>167</v>
      </c>
      <c r="O99" s="262"/>
      <c r="P99" s="256" t="s">
        <v>167</v>
      </c>
      <c r="Q99" s="257"/>
      <c r="R99" s="256" t="s">
        <v>167</v>
      </c>
      <c r="S99" s="257"/>
      <c r="T99" s="256" t="s">
        <v>167</v>
      </c>
      <c r="U99" s="257"/>
      <c r="V99" s="256" t="s">
        <v>167</v>
      </c>
      <c r="W99" s="257"/>
      <c r="X99" s="256" t="s">
        <v>167</v>
      </c>
      <c r="Y99" s="257"/>
      <c r="Z99" s="256" t="s">
        <v>167</v>
      </c>
      <c r="AA99" s="257"/>
      <c r="AB99" s="256" t="s">
        <v>167</v>
      </c>
      <c r="AC99" s="257"/>
      <c r="AD99" s="261" t="s">
        <v>166</v>
      </c>
      <c r="AE99" s="257"/>
      <c r="AF99" s="101" t="s">
        <v>165</v>
      </c>
      <c r="AG99" s="101" t="s">
        <v>164</v>
      </c>
      <c r="AH99" s="100" t="s">
        <v>163</v>
      </c>
      <c r="AI99" s="98"/>
      <c r="AJ99" s="96" t="s">
        <v>160</v>
      </c>
      <c r="AK99" s="95" t="s">
        <v>159</v>
      </c>
      <c r="AL99" s="94" t="s">
        <v>158</v>
      </c>
      <c r="AM99" s="96" t="s">
        <v>157</v>
      </c>
      <c r="AN99" s="95" t="s">
        <v>156</v>
      </c>
      <c r="AO99" s="94" t="s">
        <v>155</v>
      </c>
      <c r="AP99" s="96" t="s">
        <v>154</v>
      </c>
      <c r="AQ99" s="95" t="s">
        <v>153</v>
      </c>
      <c r="AR99" s="97" t="s">
        <v>152</v>
      </c>
      <c r="AS99" s="96" t="s">
        <v>151</v>
      </c>
      <c r="AT99" s="95" t="s">
        <v>150</v>
      </c>
      <c r="AU99" s="94" t="s">
        <v>149</v>
      </c>
      <c r="AV99" s="96" t="s">
        <v>148</v>
      </c>
      <c r="AW99" s="95" t="s">
        <v>147</v>
      </c>
      <c r="AX99" s="94" t="s">
        <v>146</v>
      </c>
      <c r="AY99" s="93" t="s">
        <v>145</v>
      </c>
      <c r="AZ99" s="92" t="s">
        <v>144</v>
      </c>
      <c r="BA99" s="92" t="s">
        <v>143</v>
      </c>
      <c r="BB99" s="91" t="s">
        <v>142</v>
      </c>
    </row>
    <row r="100" spans="2:62" ht="48" thickBot="1" x14ac:dyDescent="0.3">
      <c r="B100" s="90" t="s">
        <v>249</v>
      </c>
      <c r="C100" s="89"/>
      <c r="D100" s="88"/>
      <c r="E100" s="258"/>
      <c r="F100" s="259"/>
      <c r="G100" s="260"/>
      <c r="H100" s="87" t="s">
        <v>140</v>
      </c>
      <c r="I100" s="86"/>
      <c r="J100" s="86"/>
      <c r="K100" s="85"/>
      <c r="L100" s="84"/>
      <c r="M100" s="81"/>
      <c r="N100" s="84"/>
      <c r="O100" s="81"/>
      <c r="P100" s="84"/>
      <c r="Q100" s="81"/>
      <c r="R100" s="84"/>
      <c r="S100" s="81"/>
      <c r="T100" s="84"/>
      <c r="U100" s="81"/>
      <c r="V100" s="84"/>
      <c r="W100" s="81"/>
      <c r="X100" s="84"/>
      <c r="Y100" s="81"/>
      <c r="Z100" s="84"/>
      <c r="AA100" s="83"/>
      <c r="AB100" s="217"/>
      <c r="AC100" s="217"/>
      <c r="AD100" s="82" t="s">
        <v>139</v>
      </c>
      <c r="AE100" s="81"/>
      <c r="AF100" s="81"/>
      <c r="AG100" s="81"/>
      <c r="AH100" s="80"/>
      <c r="AI100" s="79" t="s">
        <v>138</v>
      </c>
      <c r="AJ100" s="78">
        <f t="shared" ref="AJ100:BB100" si="12">SUM(AJ102:AJ113)</f>
        <v>57</v>
      </c>
      <c r="AK100" s="77">
        <f t="shared" si="12"/>
        <v>0</v>
      </c>
      <c r="AL100" s="76">
        <f t="shared" si="12"/>
        <v>0</v>
      </c>
      <c r="AM100" s="78">
        <f t="shared" si="12"/>
        <v>0</v>
      </c>
      <c r="AN100" s="77">
        <f t="shared" si="12"/>
        <v>0</v>
      </c>
      <c r="AO100" s="76">
        <f t="shared" si="12"/>
        <v>0</v>
      </c>
      <c r="AP100" s="78">
        <f t="shared" si="12"/>
        <v>0</v>
      </c>
      <c r="AQ100" s="77">
        <f t="shared" si="12"/>
        <v>0</v>
      </c>
      <c r="AR100" s="76">
        <f t="shared" si="12"/>
        <v>0</v>
      </c>
      <c r="AS100" s="78">
        <f t="shared" si="12"/>
        <v>12</v>
      </c>
      <c r="AT100" s="77">
        <f t="shared" si="12"/>
        <v>0</v>
      </c>
      <c r="AU100" s="76">
        <f t="shared" si="12"/>
        <v>0</v>
      </c>
      <c r="AV100" s="78">
        <f t="shared" si="12"/>
        <v>5</v>
      </c>
      <c r="AW100" s="77">
        <f t="shared" si="12"/>
        <v>0</v>
      </c>
      <c r="AX100" s="76">
        <f t="shared" si="12"/>
        <v>0</v>
      </c>
      <c r="AY100" s="75">
        <f t="shared" si="12"/>
        <v>0</v>
      </c>
      <c r="AZ100" s="74">
        <f t="shared" si="12"/>
        <v>0</v>
      </c>
      <c r="BA100" s="74">
        <f t="shared" si="12"/>
        <v>0</v>
      </c>
      <c r="BB100" s="73">
        <f t="shared" si="12"/>
        <v>0</v>
      </c>
      <c r="BC100" s="72" t="s">
        <v>137</v>
      </c>
      <c r="BF100" s="5">
        <f>SUM(AJ100:AL100)/$BG$5</f>
        <v>57</v>
      </c>
      <c r="BG100" s="5">
        <f>SUM(AM100:AO100,AY100)/$BG$5</f>
        <v>0</v>
      </c>
      <c r="BH100" s="5">
        <f>SUM(AP100:AR100,AZ100)/$BG$5</f>
        <v>0</v>
      </c>
      <c r="BI100" s="5">
        <f>SUM(AS100:AU100,BA100)/$BG$5</f>
        <v>12</v>
      </c>
      <c r="BJ100" s="5">
        <f>SUM(AV100:AX100,BB100)/$BG$5</f>
        <v>5</v>
      </c>
    </row>
    <row r="101" spans="2:62" ht="37.5" thickBot="1" x14ac:dyDescent="0.3">
      <c r="B101" s="71"/>
      <c r="C101" s="70"/>
      <c r="D101" s="69"/>
      <c r="E101" s="68"/>
      <c r="F101" s="68"/>
      <c r="G101" s="67"/>
      <c r="H101" s="66"/>
      <c r="I101" s="64"/>
      <c r="J101" s="64"/>
      <c r="K101" s="65"/>
      <c r="L101" s="64"/>
      <c r="M101" s="62"/>
      <c r="N101" s="64"/>
      <c r="O101" s="62"/>
      <c r="P101" s="64"/>
      <c r="Q101" s="62"/>
      <c r="R101" s="64"/>
      <c r="S101" s="62"/>
      <c r="T101" s="64"/>
      <c r="U101" s="62"/>
      <c r="V101" s="64"/>
      <c r="W101" s="62"/>
      <c r="X101" s="64"/>
      <c r="Y101" s="62"/>
      <c r="Z101" s="64"/>
      <c r="AA101" s="62"/>
      <c r="AB101" s="62"/>
      <c r="AC101" s="62"/>
      <c r="AD101" s="63"/>
      <c r="AE101" s="62"/>
      <c r="AF101" s="62"/>
      <c r="AG101" s="62"/>
      <c r="AH101" s="61"/>
      <c r="AI101" s="59" t="s">
        <v>136</v>
      </c>
      <c r="AJ101" s="214">
        <f t="shared" ref="AJ101:BB101" si="13">AJ100/1</f>
        <v>57</v>
      </c>
      <c r="AK101" s="213">
        <f t="shared" si="13"/>
        <v>0</v>
      </c>
      <c r="AL101" s="212">
        <f t="shared" si="13"/>
        <v>0</v>
      </c>
      <c r="AM101" s="214">
        <f t="shared" si="13"/>
        <v>0</v>
      </c>
      <c r="AN101" s="213">
        <f t="shared" si="13"/>
        <v>0</v>
      </c>
      <c r="AO101" s="212">
        <f t="shared" si="13"/>
        <v>0</v>
      </c>
      <c r="AP101" s="214">
        <f t="shared" si="13"/>
        <v>0</v>
      </c>
      <c r="AQ101" s="213">
        <f t="shared" si="13"/>
        <v>0</v>
      </c>
      <c r="AR101" s="212">
        <f t="shared" si="13"/>
        <v>0</v>
      </c>
      <c r="AS101" s="214">
        <f t="shared" si="13"/>
        <v>12</v>
      </c>
      <c r="AT101" s="213">
        <f t="shared" si="13"/>
        <v>0</v>
      </c>
      <c r="AU101" s="212">
        <f t="shared" si="13"/>
        <v>0</v>
      </c>
      <c r="AV101" s="214">
        <f t="shared" si="13"/>
        <v>5</v>
      </c>
      <c r="AW101" s="213">
        <f t="shared" si="13"/>
        <v>0</v>
      </c>
      <c r="AX101" s="212">
        <f t="shared" si="13"/>
        <v>0</v>
      </c>
      <c r="AY101" s="211">
        <f t="shared" si="13"/>
        <v>0</v>
      </c>
      <c r="AZ101" s="210">
        <f t="shared" si="13"/>
        <v>0</v>
      </c>
      <c r="BA101" s="210">
        <f t="shared" si="13"/>
        <v>0</v>
      </c>
      <c r="BB101" s="209">
        <f t="shared" si="13"/>
        <v>0</v>
      </c>
      <c r="BC101" s="52" t="s">
        <v>135</v>
      </c>
    </row>
    <row r="102" spans="2:62" ht="28.15" customHeight="1" x14ac:dyDescent="0.2">
      <c r="B102" s="30"/>
      <c r="C102" s="242">
        <v>1</v>
      </c>
      <c r="D102" s="44"/>
      <c r="E102" s="113"/>
      <c r="F102" s="113"/>
      <c r="G102" s="112"/>
      <c r="H102" s="223" t="s">
        <v>660</v>
      </c>
      <c r="I102" s="246">
        <v>116</v>
      </c>
      <c r="J102" s="246">
        <v>32</v>
      </c>
      <c r="K102" s="246">
        <v>7</v>
      </c>
      <c r="L102" s="41" t="s">
        <v>133</v>
      </c>
      <c r="M102" s="40" t="s">
        <v>132</v>
      </c>
      <c r="N102" s="41" t="s">
        <v>131</v>
      </c>
      <c r="O102" s="40" t="s">
        <v>186</v>
      </c>
      <c r="P102" s="41" t="s">
        <v>130</v>
      </c>
      <c r="Q102" s="40" t="s">
        <v>1812</v>
      </c>
      <c r="R102" s="41" t="s">
        <v>129</v>
      </c>
      <c r="S102" s="40" t="s">
        <v>725</v>
      </c>
      <c r="T102" s="41" t="s">
        <v>128</v>
      </c>
      <c r="U102" s="40" t="s">
        <v>377</v>
      </c>
      <c r="V102" s="41" t="s">
        <v>127</v>
      </c>
      <c r="W102" s="40" t="s">
        <v>132</v>
      </c>
      <c r="X102" s="41" t="s">
        <v>126</v>
      </c>
      <c r="Y102" s="40" t="s">
        <v>104</v>
      </c>
      <c r="Z102" s="41" t="s">
        <v>125</v>
      </c>
      <c r="AA102" s="40"/>
      <c r="AB102" s="41" t="s">
        <v>1709</v>
      </c>
      <c r="AC102" s="40"/>
      <c r="AD102" s="39"/>
      <c r="AE102" s="40"/>
      <c r="AF102" s="39"/>
      <c r="AG102" s="38"/>
      <c r="AH102" s="250"/>
      <c r="AI102" s="11"/>
      <c r="AJ102" s="310">
        <f>SUMPRODUCT(LEN($M102:$AC105)-LEN(SUBSTITUTE($M102:$AC105,"A", "")))</f>
        <v>57</v>
      </c>
      <c r="AK102" s="239">
        <f>SUMPRODUCT(LEN($AF102:$AF105)-LEN(SUBSTITUTE($AF102:$AF105,"A", "")))</f>
        <v>0</v>
      </c>
      <c r="AL102" s="230">
        <f>SUMPRODUCT(LEN($AE102:$AE105)-LEN(SUBSTITUTE($AE102:$AE105,"A", "")))</f>
        <v>0</v>
      </c>
      <c r="AM102" s="233">
        <f>SUMPRODUCT(LEN($M102:$AC105)-LEN(SUBSTITUTE($M102:$AC105,"S", "")))</f>
        <v>0</v>
      </c>
      <c r="AN102" s="239">
        <f>SUMPRODUCT(LEN($AF102:$AF105)-LEN(SUBSTITUTE($AF102:$AF105,"S", "")))</f>
        <v>0</v>
      </c>
      <c r="AO102" s="230">
        <f>SUMPRODUCT(LEN($AE102:$AE105)-LEN(SUBSTITUTE($AE102:$AE105,"S", "")))</f>
        <v>0</v>
      </c>
      <c r="AP102" s="233">
        <f>SUMPRODUCT(LEN($M102:$AC105)-LEN(SUBSTITUTE($M102:$AC105,"F", "")))</f>
        <v>0</v>
      </c>
      <c r="AQ102" s="239">
        <f>SUMPRODUCT(LEN($AF102:$AF105)-LEN(SUBSTITUTE($AF102:$AF105,"F", "")))</f>
        <v>0</v>
      </c>
      <c r="AR102" s="230">
        <f>SUMPRODUCT(LEN($AE102:$AE105)-LEN(SUBSTITUTE($AE102:$AE105,"F", "")))</f>
        <v>0</v>
      </c>
      <c r="AS102" s="233">
        <f>SUMPRODUCT(LEN($M102:$AC105)-LEN(SUBSTITUTE($M102:$AC105,"G", "")))</f>
        <v>12</v>
      </c>
      <c r="AT102" s="239">
        <f>SUMPRODUCT(LEN($AF102:$AF105)-LEN(SUBSTITUTE($AF102:$AF105,"G", "")))</f>
        <v>0</v>
      </c>
      <c r="AU102" s="230">
        <f>SUMPRODUCT(LEN($AE102:$AE105)-LEN(SUBSTITUTE($AE102:$AE105,"G", "")))</f>
        <v>0</v>
      </c>
      <c r="AV102" s="233">
        <f>SUMPRODUCT(LEN($M102:$AC105)-LEN(SUBSTITUTE($M102:$AC105,"M", "")))</f>
        <v>5</v>
      </c>
      <c r="AW102" s="239">
        <f>SUMPRODUCT(LEN($AF102:$AF105)-LEN(SUBSTITUTE($AF102:$AF105,"M", "")))</f>
        <v>0</v>
      </c>
      <c r="AX102" s="230">
        <f>SUMPRODUCT(LEN($AE102:$AE105)-LEN(SUBSTITUTE($AE102:$AE105,"M", "")))</f>
        <v>0</v>
      </c>
      <c r="AY102" s="291">
        <f>SUMPRODUCT(LEN($AE102:$AE105)-LEN(SUBSTITUTE($AE102:$AE105,"S", "")))</f>
        <v>0</v>
      </c>
      <c r="AZ102" s="227">
        <f>SUMPRODUCT(LEN($AE102:$AE105)-LEN(SUBSTITUTE($AE102:$AE105,"F", "")))</f>
        <v>0</v>
      </c>
      <c r="BA102" s="227">
        <f>SUMPRODUCT(LEN($AE102:$AE105)-LEN(SUBSTITUTE($AE102:$AE105,"G", "")))</f>
        <v>0</v>
      </c>
      <c r="BB102" s="294">
        <f>SUMPRODUCT(LEN($AE102:$AE105)-LEN(SUBSTITUTE($AE102:$AE105,"M", "")))</f>
        <v>0</v>
      </c>
    </row>
    <row r="103" spans="2:62" ht="28.15" customHeight="1" thickBot="1" x14ac:dyDescent="0.25">
      <c r="B103" s="30"/>
      <c r="C103" s="243"/>
      <c r="D103" s="36"/>
      <c r="E103" s="111"/>
      <c r="F103" s="111"/>
      <c r="G103" s="110"/>
      <c r="H103" s="224"/>
      <c r="I103" s="247"/>
      <c r="J103" s="247"/>
      <c r="K103" s="247"/>
      <c r="L103" s="33" t="s">
        <v>123</v>
      </c>
      <c r="M103" s="32" t="s">
        <v>104</v>
      </c>
      <c r="N103" s="33" t="s">
        <v>122</v>
      </c>
      <c r="O103" s="32" t="s">
        <v>1273</v>
      </c>
      <c r="P103" s="33" t="s">
        <v>120</v>
      </c>
      <c r="Q103" s="32" t="s">
        <v>1359</v>
      </c>
      <c r="R103" s="33" t="s">
        <v>119</v>
      </c>
      <c r="S103" s="32" t="s">
        <v>773</v>
      </c>
      <c r="T103" s="33" t="s">
        <v>118</v>
      </c>
      <c r="U103" s="32" t="s">
        <v>382</v>
      </c>
      <c r="V103" s="33" t="s">
        <v>117</v>
      </c>
      <c r="W103" s="32" t="s">
        <v>104</v>
      </c>
      <c r="X103" s="33" t="s">
        <v>116</v>
      </c>
      <c r="Y103" s="32"/>
      <c r="Z103" s="33" t="s">
        <v>115</v>
      </c>
      <c r="AA103" s="32"/>
      <c r="AB103" s="33" t="s">
        <v>1708</v>
      </c>
      <c r="AC103" s="32"/>
      <c r="AD103" s="31"/>
      <c r="AE103" s="32"/>
      <c r="AF103" s="31"/>
      <c r="AG103" s="23"/>
      <c r="AH103" s="251"/>
      <c r="AI103" s="11"/>
      <c r="AJ103" s="311"/>
      <c r="AK103" s="267"/>
      <c r="AL103" s="263"/>
      <c r="AM103" s="265"/>
      <c r="AN103" s="267"/>
      <c r="AO103" s="263"/>
      <c r="AP103" s="265"/>
      <c r="AQ103" s="267"/>
      <c r="AR103" s="263"/>
      <c r="AS103" s="265"/>
      <c r="AT103" s="267"/>
      <c r="AU103" s="263"/>
      <c r="AV103" s="265"/>
      <c r="AW103" s="267"/>
      <c r="AX103" s="263"/>
      <c r="AY103" s="292"/>
      <c r="AZ103" s="228"/>
      <c r="BA103" s="228"/>
      <c r="BB103" s="295"/>
    </row>
    <row r="104" spans="2:62" ht="28.15" customHeight="1" x14ac:dyDescent="0.2">
      <c r="B104" s="30"/>
      <c r="C104" s="244"/>
      <c r="D104" s="29"/>
      <c r="E104" s="109"/>
      <c r="F104" s="109"/>
      <c r="G104" s="108"/>
      <c r="H104" s="225">
        <v>261</v>
      </c>
      <c r="I104" s="248"/>
      <c r="J104" s="248"/>
      <c r="K104" s="248"/>
      <c r="L104" s="26" t="s">
        <v>114</v>
      </c>
      <c r="M104" s="25" t="s">
        <v>382</v>
      </c>
      <c r="N104" s="26" t="s">
        <v>112</v>
      </c>
      <c r="O104" s="25" t="s">
        <v>1315</v>
      </c>
      <c r="P104" s="26" t="s">
        <v>111</v>
      </c>
      <c r="Q104" s="25" t="s">
        <v>417</v>
      </c>
      <c r="R104" s="26" t="s">
        <v>110</v>
      </c>
      <c r="S104" s="25" t="s">
        <v>132</v>
      </c>
      <c r="T104" s="26" t="s">
        <v>109</v>
      </c>
      <c r="U104" s="25" t="s">
        <v>389</v>
      </c>
      <c r="V104" s="26" t="s">
        <v>108</v>
      </c>
      <c r="W104" s="25" t="s">
        <v>414</v>
      </c>
      <c r="X104" s="26" t="s">
        <v>107</v>
      </c>
      <c r="Y104" s="25"/>
      <c r="Z104" s="26" t="s">
        <v>106</v>
      </c>
      <c r="AA104" s="25"/>
      <c r="AB104" s="26" t="s">
        <v>1707</v>
      </c>
      <c r="AC104" s="25"/>
      <c r="AD104" s="24"/>
      <c r="AE104" s="25"/>
      <c r="AF104" s="24"/>
      <c r="AG104" s="23"/>
      <c r="AH104" s="251"/>
      <c r="AI104" s="11"/>
      <c r="AJ104" s="311"/>
      <c r="AK104" s="267"/>
      <c r="AL104" s="263"/>
      <c r="AM104" s="265"/>
      <c r="AN104" s="267"/>
      <c r="AO104" s="263"/>
      <c r="AP104" s="265"/>
      <c r="AQ104" s="267"/>
      <c r="AR104" s="263"/>
      <c r="AS104" s="265"/>
      <c r="AT104" s="267"/>
      <c r="AU104" s="263"/>
      <c r="AV104" s="265"/>
      <c r="AW104" s="267"/>
      <c r="AX104" s="263"/>
      <c r="AY104" s="292"/>
      <c r="AZ104" s="228"/>
      <c r="BA104" s="228"/>
      <c r="BB104" s="295"/>
    </row>
    <row r="105" spans="2:62" ht="28.15" customHeight="1" thickBot="1" x14ac:dyDescent="0.25">
      <c r="B105" s="30"/>
      <c r="C105" s="253"/>
      <c r="D105" s="51"/>
      <c r="E105" s="115"/>
      <c r="F105" s="115"/>
      <c r="G105" s="114"/>
      <c r="H105" s="226"/>
      <c r="I105" s="254"/>
      <c r="J105" s="254"/>
      <c r="K105" s="254"/>
      <c r="L105" s="48" t="s">
        <v>105</v>
      </c>
      <c r="M105" s="47" t="s">
        <v>132</v>
      </c>
      <c r="N105" s="48" t="s">
        <v>103</v>
      </c>
      <c r="O105" s="47" t="s">
        <v>417</v>
      </c>
      <c r="P105" s="48" t="s">
        <v>102</v>
      </c>
      <c r="Q105" s="47" t="s">
        <v>1811</v>
      </c>
      <c r="R105" s="48" t="s">
        <v>101</v>
      </c>
      <c r="S105" s="47" t="s">
        <v>186</v>
      </c>
      <c r="T105" s="48">
        <v>20</v>
      </c>
      <c r="U105" s="47" t="s">
        <v>414</v>
      </c>
      <c r="V105" s="48" t="s">
        <v>100</v>
      </c>
      <c r="W105" s="47" t="s">
        <v>104</v>
      </c>
      <c r="X105" s="48" t="s">
        <v>99</v>
      </c>
      <c r="Y105" s="47"/>
      <c r="Z105" s="48" t="s">
        <v>98</v>
      </c>
      <c r="AA105" s="47"/>
      <c r="AB105" s="48" t="s">
        <v>1706</v>
      </c>
      <c r="AC105" s="47"/>
      <c r="AD105" s="16"/>
      <c r="AE105" s="47"/>
      <c r="AF105" s="16"/>
      <c r="AG105" s="46"/>
      <c r="AH105" s="255"/>
      <c r="AI105" s="11"/>
      <c r="AJ105" s="312"/>
      <c r="AK105" s="268"/>
      <c r="AL105" s="264"/>
      <c r="AM105" s="266"/>
      <c r="AN105" s="268"/>
      <c r="AO105" s="264"/>
      <c r="AP105" s="266"/>
      <c r="AQ105" s="268"/>
      <c r="AR105" s="264"/>
      <c r="AS105" s="266"/>
      <c r="AT105" s="268"/>
      <c r="AU105" s="264"/>
      <c r="AV105" s="266"/>
      <c r="AW105" s="268"/>
      <c r="AX105" s="264"/>
      <c r="AY105" s="293"/>
      <c r="AZ105" s="229"/>
      <c r="BA105" s="229"/>
      <c r="BB105" s="296"/>
    </row>
    <row r="106" spans="2:62" ht="28.15" customHeight="1" x14ac:dyDescent="0.2">
      <c r="B106" s="30"/>
      <c r="C106" s="242">
        <v>2</v>
      </c>
      <c r="D106" s="44"/>
      <c r="E106" s="113"/>
      <c r="F106" s="113"/>
      <c r="G106" s="112"/>
      <c r="H106" s="223"/>
      <c r="I106" s="246"/>
      <c r="J106" s="246"/>
      <c r="K106" s="246"/>
      <c r="L106" s="41" t="s">
        <v>133</v>
      </c>
      <c r="M106" s="40"/>
      <c r="N106" s="41" t="s">
        <v>131</v>
      </c>
      <c r="O106" s="40"/>
      <c r="P106" s="41" t="s">
        <v>130</v>
      </c>
      <c r="Q106" s="40"/>
      <c r="R106" s="41" t="s">
        <v>129</v>
      </c>
      <c r="S106" s="40"/>
      <c r="T106" s="41" t="s">
        <v>128</v>
      </c>
      <c r="U106" s="40"/>
      <c r="V106" s="41" t="s">
        <v>127</v>
      </c>
      <c r="W106" s="40"/>
      <c r="X106" s="41" t="s">
        <v>126</v>
      </c>
      <c r="Y106" s="40"/>
      <c r="Z106" s="41" t="s">
        <v>125</v>
      </c>
      <c r="AA106" s="40"/>
      <c r="AB106" s="41" t="s">
        <v>1709</v>
      </c>
      <c r="AC106" s="40"/>
      <c r="AD106" s="39"/>
      <c r="AE106" s="40"/>
      <c r="AF106" s="39"/>
      <c r="AG106" s="38"/>
      <c r="AH106" s="250"/>
      <c r="AI106" s="11"/>
      <c r="AJ106" s="310">
        <f>SUMPRODUCT(LEN($M106:$AC109)-LEN(SUBSTITUTE($M106:$AC109,"A", "")))</f>
        <v>0</v>
      </c>
      <c r="AK106" s="239">
        <f>SUMPRODUCT(LEN($AF106:$AF109)-LEN(SUBSTITUTE($AF106:$AF109,"A", "")))</f>
        <v>0</v>
      </c>
      <c r="AL106" s="230">
        <f>SUMPRODUCT(LEN($AE106:$AE109)-LEN(SUBSTITUTE($AE106:$AE109,"A", "")))</f>
        <v>0</v>
      </c>
      <c r="AM106" s="233">
        <f>SUMPRODUCT(LEN($M106:$AC109)-LEN(SUBSTITUTE($M106:$AC109,"S", "")))</f>
        <v>0</v>
      </c>
      <c r="AN106" s="239">
        <f>SUMPRODUCT(LEN($AF106:$AF109)-LEN(SUBSTITUTE($AF106:$AF109,"S", "")))</f>
        <v>0</v>
      </c>
      <c r="AO106" s="230">
        <f>SUMPRODUCT(LEN($AE106:$AE109)-LEN(SUBSTITUTE($AE106:$AE109,"S", "")))</f>
        <v>0</v>
      </c>
      <c r="AP106" s="233">
        <f>SUMPRODUCT(LEN($M106:$AC109)-LEN(SUBSTITUTE($M106:$AC109,"F", "")))</f>
        <v>0</v>
      </c>
      <c r="AQ106" s="239">
        <f>SUMPRODUCT(LEN($AF106:$AF109)-LEN(SUBSTITUTE($AF106:$AF109,"F", "")))</f>
        <v>0</v>
      </c>
      <c r="AR106" s="230">
        <f>SUMPRODUCT(LEN($AE106:$AE109)-LEN(SUBSTITUTE($AE106:$AE109,"F", "")))</f>
        <v>0</v>
      </c>
      <c r="AS106" s="233">
        <f>SUMPRODUCT(LEN($M106:$AC109)-LEN(SUBSTITUTE($M106:$AC109,"G", "")))</f>
        <v>0</v>
      </c>
      <c r="AT106" s="239">
        <f>SUMPRODUCT(LEN($AF106:$AF109)-LEN(SUBSTITUTE($AF106:$AF109,"G", "")))</f>
        <v>0</v>
      </c>
      <c r="AU106" s="230">
        <f>SUMPRODUCT(LEN($AE106:$AE109)-LEN(SUBSTITUTE($AE106:$AE109,"G", "")))</f>
        <v>0</v>
      </c>
      <c r="AV106" s="233">
        <f>SUMPRODUCT(LEN($M106:$AC109)-LEN(SUBSTITUTE($M106:$AC109,"M", "")))</f>
        <v>0</v>
      </c>
      <c r="AW106" s="239">
        <f>SUMPRODUCT(LEN($AF106:$AF109)-LEN(SUBSTITUTE($AF106:$AF109,"M", "")))</f>
        <v>0</v>
      </c>
      <c r="AX106" s="230">
        <f>SUMPRODUCT(LEN($AE106:$AE109)-LEN(SUBSTITUTE($AE106:$AE109,"M", "")))</f>
        <v>0</v>
      </c>
      <c r="AY106" s="291">
        <f>SUMPRODUCT(LEN($AE106:$AE109)-LEN(SUBSTITUTE($AE106:$AE109,"S", "")))</f>
        <v>0</v>
      </c>
      <c r="AZ106" s="227">
        <f>SUMPRODUCT(LEN($AE106:$AE109)-LEN(SUBSTITUTE($AE106:$AE109,"F", "")))</f>
        <v>0</v>
      </c>
      <c r="BA106" s="227">
        <f>SUMPRODUCT(LEN($AE106:$AE109)-LEN(SUBSTITUTE($AE106:$AE109,"G", "")))</f>
        <v>0</v>
      </c>
      <c r="BB106" s="294">
        <f>SUMPRODUCT(LEN($AE106:$AE109)-LEN(SUBSTITUTE($AE106:$AE109,"M", "")))</f>
        <v>0</v>
      </c>
    </row>
    <row r="107" spans="2:62" ht="28.15" customHeight="1" thickBot="1" x14ac:dyDescent="0.25">
      <c r="B107" s="30"/>
      <c r="C107" s="243"/>
      <c r="D107" s="36"/>
      <c r="E107" s="111"/>
      <c r="F107" s="111"/>
      <c r="G107" s="110"/>
      <c r="H107" s="224"/>
      <c r="I107" s="247"/>
      <c r="J107" s="247"/>
      <c r="K107" s="247"/>
      <c r="L107" s="33" t="s">
        <v>123</v>
      </c>
      <c r="M107" s="32"/>
      <c r="N107" s="33" t="s">
        <v>122</v>
      </c>
      <c r="O107" s="32"/>
      <c r="P107" s="33" t="s">
        <v>120</v>
      </c>
      <c r="Q107" s="32"/>
      <c r="R107" s="33" t="s">
        <v>119</v>
      </c>
      <c r="S107" s="32"/>
      <c r="T107" s="33" t="s">
        <v>118</v>
      </c>
      <c r="U107" s="32"/>
      <c r="V107" s="33" t="s">
        <v>117</v>
      </c>
      <c r="W107" s="32"/>
      <c r="X107" s="33" t="s">
        <v>116</v>
      </c>
      <c r="Y107" s="32"/>
      <c r="Z107" s="33" t="s">
        <v>115</v>
      </c>
      <c r="AA107" s="32"/>
      <c r="AB107" s="33" t="s">
        <v>1708</v>
      </c>
      <c r="AC107" s="32"/>
      <c r="AD107" s="31"/>
      <c r="AE107" s="32"/>
      <c r="AF107" s="31"/>
      <c r="AG107" s="23"/>
      <c r="AH107" s="251"/>
      <c r="AI107" s="11"/>
      <c r="AJ107" s="311"/>
      <c r="AK107" s="267"/>
      <c r="AL107" s="263"/>
      <c r="AM107" s="265"/>
      <c r="AN107" s="267"/>
      <c r="AO107" s="263"/>
      <c r="AP107" s="265"/>
      <c r="AQ107" s="267"/>
      <c r="AR107" s="263"/>
      <c r="AS107" s="265"/>
      <c r="AT107" s="267"/>
      <c r="AU107" s="263"/>
      <c r="AV107" s="265"/>
      <c r="AW107" s="267"/>
      <c r="AX107" s="263"/>
      <c r="AY107" s="292"/>
      <c r="AZ107" s="228"/>
      <c r="BA107" s="228"/>
      <c r="BB107" s="295"/>
    </row>
    <row r="108" spans="2:62" ht="28.15" customHeight="1" x14ac:dyDescent="0.2">
      <c r="B108" s="30"/>
      <c r="C108" s="244"/>
      <c r="D108" s="29"/>
      <c r="E108" s="109"/>
      <c r="F108" s="109"/>
      <c r="G108" s="108"/>
      <c r="H108" s="225"/>
      <c r="I108" s="248"/>
      <c r="J108" s="248"/>
      <c r="K108" s="248"/>
      <c r="L108" s="26" t="s">
        <v>114</v>
      </c>
      <c r="M108" s="25"/>
      <c r="N108" s="26" t="s">
        <v>112</v>
      </c>
      <c r="O108" s="25"/>
      <c r="P108" s="26" t="s">
        <v>111</v>
      </c>
      <c r="Q108" s="25"/>
      <c r="R108" s="26" t="s">
        <v>110</v>
      </c>
      <c r="S108" s="25"/>
      <c r="T108" s="26" t="s">
        <v>109</v>
      </c>
      <c r="U108" s="25"/>
      <c r="V108" s="26" t="s">
        <v>108</v>
      </c>
      <c r="W108" s="25"/>
      <c r="X108" s="26" t="s">
        <v>107</v>
      </c>
      <c r="Y108" s="25"/>
      <c r="Z108" s="26" t="s">
        <v>106</v>
      </c>
      <c r="AA108" s="25"/>
      <c r="AB108" s="26" t="s">
        <v>1707</v>
      </c>
      <c r="AC108" s="25"/>
      <c r="AD108" s="24"/>
      <c r="AE108" s="25"/>
      <c r="AF108" s="24"/>
      <c r="AG108" s="23"/>
      <c r="AH108" s="251"/>
      <c r="AI108" s="11"/>
      <c r="AJ108" s="311"/>
      <c r="AK108" s="267"/>
      <c r="AL108" s="263"/>
      <c r="AM108" s="265"/>
      <c r="AN108" s="267"/>
      <c r="AO108" s="263"/>
      <c r="AP108" s="265"/>
      <c r="AQ108" s="267"/>
      <c r="AR108" s="263"/>
      <c r="AS108" s="265"/>
      <c r="AT108" s="267"/>
      <c r="AU108" s="263"/>
      <c r="AV108" s="265"/>
      <c r="AW108" s="267"/>
      <c r="AX108" s="263"/>
      <c r="AY108" s="292"/>
      <c r="AZ108" s="228"/>
      <c r="BA108" s="228"/>
      <c r="BB108" s="295"/>
    </row>
    <row r="109" spans="2:62" ht="28.15" customHeight="1" thickBot="1" x14ac:dyDescent="0.25">
      <c r="B109" s="30"/>
      <c r="C109" s="253"/>
      <c r="D109" s="51"/>
      <c r="E109" s="115"/>
      <c r="F109" s="115"/>
      <c r="G109" s="114"/>
      <c r="H109" s="226"/>
      <c r="I109" s="254"/>
      <c r="J109" s="254"/>
      <c r="K109" s="254"/>
      <c r="L109" s="48" t="s">
        <v>105</v>
      </c>
      <c r="M109" s="47"/>
      <c r="N109" s="48" t="s">
        <v>103</v>
      </c>
      <c r="O109" s="47"/>
      <c r="P109" s="48" t="s">
        <v>102</v>
      </c>
      <c r="Q109" s="47"/>
      <c r="R109" s="48" t="s">
        <v>101</v>
      </c>
      <c r="S109" s="47"/>
      <c r="T109" s="48">
        <v>20</v>
      </c>
      <c r="U109" s="47"/>
      <c r="V109" s="48" t="s">
        <v>100</v>
      </c>
      <c r="W109" s="47"/>
      <c r="X109" s="48" t="s">
        <v>99</v>
      </c>
      <c r="Y109" s="47"/>
      <c r="Z109" s="48" t="s">
        <v>98</v>
      </c>
      <c r="AA109" s="47"/>
      <c r="AB109" s="48" t="s">
        <v>1706</v>
      </c>
      <c r="AC109" s="47"/>
      <c r="AD109" s="16"/>
      <c r="AE109" s="47"/>
      <c r="AF109" s="16"/>
      <c r="AG109" s="46"/>
      <c r="AH109" s="255"/>
      <c r="AI109" s="11"/>
      <c r="AJ109" s="312"/>
      <c r="AK109" s="268"/>
      <c r="AL109" s="264"/>
      <c r="AM109" s="266"/>
      <c r="AN109" s="268"/>
      <c r="AO109" s="264"/>
      <c r="AP109" s="266"/>
      <c r="AQ109" s="268"/>
      <c r="AR109" s="264"/>
      <c r="AS109" s="266"/>
      <c r="AT109" s="268"/>
      <c r="AU109" s="264"/>
      <c r="AV109" s="266"/>
      <c r="AW109" s="268"/>
      <c r="AX109" s="264"/>
      <c r="AY109" s="293"/>
      <c r="AZ109" s="229"/>
      <c r="BA109" s="229"/>
      <c r="BB109" s="296"/>
    </row>
    <row r="110" spans="2:62" ht="28.15" customHeight="1" x14ac:dyDescent="0.2">
      <c r="B110" s="30"/>
      <c r="C110" s="242">
        <v>3</v>
      </c>
      <c r="D110" s="44"/>
      <c r="E110" s="113"/>
      <c r="F110" s="113"/>
      <c r="G110" s="112"/>
      <c r="H110" s="223"/>
      <c r="I110" s="246"/>
      <c r="J110" s="246"/>
      <c r="K110" s="246"/>
      <c r="L110" s="41" t="s">
        <v>133</v>
      </c>
      <c r="M110" s="40"/>
      <c r="N110" s="41" t="s">
        <v>131</v>
      </c>
      <c r="O110" s="40"/>
      <c r="P110" s="41" t="s">
        <v>130</v>
      </c>
      <c r="Q110" s="40"/>
      <c r="R110" s="41" t="s">
        <v>129</v>
      </c>
      <c r="S110" s="40"/>
      <c r="T110" s="41" t="s">
        <v>128</v>
      </c>
      <c r="U110" s="40"/>
      <c r="V110" s="41" t="s">
        <v>127</v>
      </c>
      <c r="W110" s="40"/>
      <c r="X110" s="41" t="s">
        <v>126</v>
      </c>
      <c r="Y110" s="40"/>
      <c r="Z110" s="41" t="s">
        <v>125</v>
      </c>
      <c r="AA110" s="40"/>
      <c r="AB110" s="41" t="s">
        <v>1709</v>
      </c>
      <c r="AC110" s="40"/>
      <c r="AD110" s="39"/>
      <c r="AE110" s="40"/>
      <c r="AF110" s="39"/>
      <c r="AG110" s="38"/>
      <c r="AH110" s="250"/>
      <c r="AI110" s="11"/>
      <c r="AJ110" s="310">
        <f>SUMPRODUCT(LEN($M110:$AC113)-LEN(SUBSTITUTE($M110:$AC113,"A", "")))</f>
        <v>0</v>
      </c>
      <c r="AK110" s="239">
        <f>SUMPRODUCT(LEN($AF110:$AF113)-LEN(SUBSTITUTE($AF110:$AF113,"A", "")))</f>
        <v>0</v>
      </c>
      <c r="AL110" s="230">
        <f>SUMPRODUCT(LEN($AE110:$AE113)-LEN(SUBSTITUTE($AE110:$AE113,"A", "")))</f>
        <v>0</v>
      </c>
      <c r="AM110" s="233">
        <f>SUMPRODUCT(LEN($M110:$AC113)-LEN(SUBSTITUTE($M110:$AC113,"S", "")))</f>
        <v>0</v>
      </c>
      <c r="AN110" s="239">
        <f>SUMPRODUCT(LEN($AF110:$AF113)-LEN(SUBSTITUTE($AF110:$AF113,"S", "")))</f>
        <v>0</v>
      </c>
      <c r="AO110" s="230">
        <f>SUMPRODUCT(LEN($AE110:$AE113)-LEN(SUBSTITUTE($AE110:$AE113,"S", "")))</f>
        <v>0</v>
      </c>
      <c r="AP110" s="233">
        <f>SUMPRODUCT(LEN($M110:$AC113)-LEN(SUBSTITUTE($M110:$AC113,"F", "")))</f>
        <v>0</v>
      </c>
      <c r="AQ110" s="239">
        <f>SUMPRODUCT(LEN($AF110:$AF113)-LEN(SUBSTITUTE($AF110:$AF113,"F", "")))</f>
        <v>0</v>
      </c>
      <c r="AR110" s="230">
        <f>SUMPRODUCT(LEN($AE110:$AE113)-LEN(SUBSTITUTE($AE110:$AE113,"F", "")))</f>
        <v>0</v>
      </c>
      <c r="AS110" s="233">
        <f>SUMPRODUCT(LEN($M110:$AC113)-LEN(SUBSTITUTE($M110:$AC113,"G", "")))</f>
        <v>0</v>
      </c>
      <c r="AT110" s="239">
        <f>SUMPRODUCT(LEN($AF110:$AF113)-LEN(SUBSTITUTE($AF110:$AF113,"G", "")))</f>
        <v>0</v>
      </c>
      <c r="AU110" s="230">
        <f>SUMPRODUCT(LEN($AE110:$AE113)-LEN(SUBSTITUTE($AE110:$AE113,"G", "")))</f>
        <v>0</v>
      </c>
      <c r="AV110" s="233">
        <f>SUMPRODUCT(LEN($M110:$AC113)-LEN(SUBSTITUTE($M110:$AC113,"M", "")))</f>
        <v>0</v>
      </c>
      <c r="AW110" s="239">
        <f>SUMPRODUCT(LEN($AF110:$AF113)-LEN(SUBSTITUTE($AF110:$AF113,"M", "")))</f>
        <v>0</v>
      </c>
      <c r="AX110" s="230">
        <f>SUMPRODUCT(LEN($AE110:$AE113)-LEN(SUBSTITUTE($AE110:$AE113,"M", "")))</f>
        <v>0</v>
      </c>
      <c r="AY110" s="291">
        <f>SUMPRODUCT(LEN($AE110:$AE113)-LEN(SUBSTITUTE($AE110:$AE113,"S", "")))</f>
        <v>0</v>
      </c>
      <c r="AZ110" s="227">
        <f>SUMPRODUCT(LEN($AE110:$AE113)-LEN(SUBSTITUTE($AE110:$AE113,"F", "")))</f>
        <v>0</v>
      </c>
      <c r="BA110" s="227">
        <f>SUMPRODUCT(LEN($AE110:$AE113)-LEN(SUBSTITUTE($AE110:$AE113,"G", "")))</f>
        <v>0</v>
      </c>
      <c r="BB110" s="294">
        <f>SUMPRODUCT(LEN($AE110:$AE113)-LEN(SUBSTITUTE($AE110:$AE113,"M", "")))</f>
        <v>0</v>
      </c>
    </row>
    <row r="111" spans="2:62" ht="28.15" customHeight="1" thickBot="1" x14ac:dyDescent="0.25">
      <c r="B111" s="30"/>
      <c r="C111" s="243"/>
      <c r="D111" s="36"/>
      <c r="E111" s="111"/>
      <c r="F111" s="111"/>
      <c r="G111" s="110"/>
      <c r="H111" s="224"/>
      <c r="I111" s="247"/>
      <c r="J111" s="247"/>
      <c r="K111" s="247"/>
      <c r="L111" s="33" t="s">
        <v>123</v>
      </c>
      <c r="M111" s="32"/>
      <c r="N111" s="33" t="s">
        <v>122</v>
      </c>
      <c r="O111" s="32"/>
      <c r="P111" s="33" t="s">
        <v>120</v>
      </c>
      <c r="Q111" s="32"/>
      <c r="R111" s="33" t="s">
        <v>119</v>
      </c>
      <c r="S111" s="32"/>
      <c r="T111" s="33" t="s">
        <v>118</v>
      </c>
      <c r="U111" s="32"/>
      <c r="V111" s="33" t="s">
        <v>117</v>
      </c>
      <c r="W111" s="32"/>
      <c r="X111" s="33" t="s">
        <v>116</v>
      </c>
      <c r="Y111" s="32"/>
      <c r="Z111" s="33" t="s">
        <v>115</v>
      </c>
      <c r="AA111" s="32"/>
      <c r="AB111" s="33" t="s">
        <v>1708</v>
      </c>
      <c r="AC111" s="32"/>
      <c r="AD111" s="31"/>
      <c r="AE111" s="32"/>
      <c r="AF111" s="31"/>
      <c r="AG111" s="23"/>
      <c r="AH111" s="251"/>
      <c r="AI111" s="11"/>
      <c r="AJ111" s="311"/>
      <c r="AK111" s="267"/>
      <c r="AL111" s="263"/>
      <c r="AM111" s="265"/>
      <c r="AN111" s="267"/>
      <c r="AO111" s="263"/>
      <c r="AP111" s="265"/>
      <c r="AQ111" s="267"/>
      <c r="AR111" s="263"/>
      <c r="AS111" s="265"/>
      <c r="AT111" s="267"/>
      <c r="AU111" s="263"/>
      <c r="AV111" s="265"/>
      <c r="AW111" s="267"/>
      <c r="AX111" s="263"/>
      <c r="AY111" s="292"/>
      <c r="AZ111" s="228"/>
      <c r="BA111" s="228"/>
      <c r="BB111" s="295"/>
    </row>
    <row r="112" spans="2:62" ht="28.15" customHeight="1" x14ac:dyDescent="0.2">
      <c r="B112" s="30"/>
      <c r="C112" s="244"/>
      <c r="D112" s="29"/>
      <c r="E112" s="109"/>
      <c r="F112" s="109"/>
      <c r="G112" s="108"/>
      <c r="H112" s="225"/>
      <c r="I112" s="248"/>
      <c r="J112" s="248"/>
      <c r="K112" s="248"/>
      <c r="L112" s="26" t="s">
        <v>114</v>
      </c>
      <c r="M112" s="25"/>
      <c r="N112" s="26" t="s">
        <v>112</v>
      </c>
      <c r="O112" s="25"/>
      <c r="P112" s="26" t="s">
        <v>111</v>
      </c>
      <c r="Q112" s="25"/>
      <c r="R112" s="26" t="s">
        <v>110</v>
      </c>
      <c r="S112" s="25"/>
      <c r="T112" s="26" t="s">
        <v>109</v>
      </c>
      <c r="U112" s="25"/>
      <c r="V112" s="26" t="s">
        <v>108</v>
      </c>
      <c r="W112" s="25"/>
      <c r="X112" s="26" t="s">
        <v>107</v>
      </c>
      <c r="Y112" s="25"/>
      <c r="Z112" s="26" t="s">
        <v>106</v>
      </c>
      <c r="AA112" s="25"/>
      <c r="AB112" s="26" t="s">
        <v>1707</v>
      </c>
      <c r="AC112" s="25"/>
      <c r="AD112" s="24"/>
      <c r="AE112" s="25"/>
      <c r="AF112" s="24"/>
      <c r="AG112" s="23"/>
      <c r="AH112" s="251"/>
      <c r="AI112" s="11"/>
      <c r="AJ112" s="311"/>
      <c r="AK112" s="267"/>
      <c r="AL112" s="263"/>
      <c r="AM112" s="265"/>
      <c r="AN112" s="267"/>
      <c r="AO112" s="263"/>
      <c r="AP112" s="265"/>
      <c r="AQ112" s="267"/>
      <c r="AR112" s="263"/>
      <c r="AS112" s="265"/>
      <c r="AT112" s="267"/>
      <c r="AU112" s="263"/>
      <c r="AV112" s="265"/>
      <c r="AW112" s="267"/>
      <c r="AX112" s="263"/>
      <c r="AY112" s="292"/>
      <c r="AZ112" s="228"/>
      <c r="BA112" s="228"/>
      <c r="BB112" s="295"/>
    </row>
    <row r="113" spans="2:62" ht="28.15" customHeight="1" thickBot="1" x14ac:dyDescent="0.25">
      <c r="B113" s="21"/>
      <c r="C113" s="245"/>
      <c r="D113" s="20"/>
      <c r="E113" s="117"/>
      <c r="F113" s="117"/>
      <c r="G113" s="116"/>
      <c r="H113" s="226"/>
      <c r="I113" s="249"/>
      <c r="J113" s="249"/>
      <c r="K113" s="249"/>
      <c r="L113" s="17" t="s">
        <v>105</v>
      </c>
      <c r="M113" s="15"/>
      <c r="N113" s="17" t="s">
        <v>103</v>
      </c>
      <c r="O113" s="15"/>
      <c r="P113" s="17" t="s">
        <v>102</v>
      </c>
      <c r="Q113" s="15"/>
      <c r="R113" s="17" t="s">
        <v>101</v>
      </c>
      <c r="S113" s="15"/>
      <c r="T113" s="17">
        <v>20</v>
      </c>
      <c r="U113" s="15"/>
      <c r="V113" s="17" t="s">
        <v>100</v>
      </c>
      <c r="W113" s="15"/>
      <c r="X113" s="17" t="s">
        <v>99</v>
      </c>
      <c r="Y113" s="15"/>
      <c r="Z113" s="17" t="s">
        <v>98</v>
      </c>
      <c r="AA113" s="15"/>
      <c r="AB113" s="17" t="s">
        <v>1706</v>
      </c>
      <c r="AC113" s="15"/>
      <c r="AD113" s="16"/>
      <c r="AE113" s="15"/>
      <c r="AF113" s="14"/>
      <c r="AG113" s="13"/>
      <c r="AH113" s="252"/>
      <c r="AI113" s="11"/>
      <c r="AJ113" s="312"/>
      <c r="AK113" s="268"/>
      <c r="AL113" s="264"/>
      <c r="AM113" s="266"/>
      <c r="AN113" s="268"/>
      <c r="AO113" s="264"/>
      <c r="AP113" s="266"/>
      <c r="AQ113" s="268"/>
      <c r="AR113" s="264"/>
      <c r="AS113" s="266"/>
      <c r="AT113" s="268"/>
      <c r="AU113" s="264"/>
      <c r="AV113" s="266"/>
      <c r="AW113" s="268"/>
      <c r="AX113" s="264"/>
      <c r="AY113" s="293"/>
      <c r="AZ113" s="229"/>
      <c r="BA113" s="229"/>
      <c r="BB113" s="296"/>
    </row>
    <row r="114" spans="2:62" ht="85.9" customHeight="1" thickTop="1" thickBot="1" x14ac:dyDescent="0.35">
      <c r="B114" s="105" t="s">
        <v>174</v>
      </c>
      <c r="C114" s="95" t="s">
        <v>173</v>
      </c>
      <c r="D114" s="100" t="s">
        <v>172</v>
      </c>
      <c r="E114" s="104" t="s">
        <v>171</v>
      </c>
      <c r="F114" s="103"/>
      <c r="G114" s="102"/>
      <c r="H114" s="101" t="s">
        <v>170</v>
      </c>
      <c r="I114" s="100" t="s">
        <v>96</v>
      </c>
      <c r="J114" s="100" t="s">
        <v>169</v>
      </c>
      <c r="K114" s="100" t="s">
        <v>97</v>
      </c>
      <c r="L114" s="256" t="s">
        <v>168</v>
      </c>
      <c r="M114" s="262"/>
      <c r="N114" s="256" t="s">
        <v>167</v>
      </c>
      <c r="O114" s="262"/>
      <c r="P114" s="256" t="s">
        <v>167</v>
      </c>
      <c r="Q114" s="257"/>
      <c r="R114" s="256" t="s">
        <v>167</v>
      </c>
      <c r="S114" s="257"/>
      <c r="T114" s="256" t="s">
        <v>167</v>
      </c>
      <c r="U114" s="257"/>
      <c r="V114" s="256" t="s">
        <v>167</v>
      </c>
      <c r="W114" s="257"/>
      <c r="X114" s="256" t="s">
        <v>167</v>
      </c>
      <c r="Y114" s="257"/>
      <c r="Z114" s="256" t="s">
        <v>167</v>
      </c>
      <c r="AA114" s="257"/>
      <c r="AB114" s="256" t="s">
        <v>167</v>
      </c>
      <c r="AC114" s="257"/>
      <c r="AD114" s="261" t="s">
        <v>166</v>
      </c>
      <c r="AE114" s="257"/>
      <c r="AF114" s="101" t="s">
        <v>165</v>
      </c>
      <c r="AG114" s="101" t="s">
        <v>164</v>
      </c>
      <c r="AH114" s="100" t="s">
        <v>163</v>
      </c>
      <c r="AI114" s="98"/>
      <c r="AJ114" s="96" t="s">
        <v>160</v>
      </c>
      <c r="AK114" s="95" t="s">
        <v>159</v>
      </c>
      <c r="AL114" s="94" t="s">
        <v>158</v>
      </c>
      <c r="AM114" s="96" t="s">
        <v>157</v>
      </c>
      <c r="AN114" s="95" t="s">
        <v>156</v>
      </c>
      <c r="AO114" s="94" t="s">
        <v>155</v>
      </c>
      <c r="AP114" s="96" t="s">
        <v>154</v>
      </c>
      <c r="AQ114" s="95" t="s">
        <v>153</v>
      </c>
      <c r="AR114" s="97" t="s">
        <v>152</v>
      </c>
      <c r="AS114" s="96" t="s">
        <v>151</v>
      </c>
      <c r="AT114" s="95" t="s">
        <v>150</v>
      </c>
      <c r="AU114" s="94" t="s">
        <v>149</v>
      </c>
      <c r="AV114" s="96" t="s">
        <v>148</v>
      </c>
      <c r="AW114" s="95" t="s">
        <v>147</v>
      </c>
      <c r="AX114" s="94" t="s">
        <v>146</v>
      </c>
      <c r="AY114" s="93" t="s">
        <v>145</v>
      </c>
      <c r="AZ114" s="92" t="s">
        <v>144</v>
      </c>
      <c r="BA114" s="92" t="s">
        <v>143</v>
      </c>
      <c r="BB114" s="91" t="s">
        <v>142</v>
      </c>
    </row>
    <row r="115" spans="2:62" ht="48" thickBot="1" x14ac:dyDescent="0.3">
      <c r="B115" s="90" t="s">
        <v>248</v>
      </c>
      <c r="C115" s="89"/>
      <c r="D115" s="88"/>
      <c r="E115" s="258"/>
      <c r="F115" s="259"/>
      <c r="G115" s="260"/>
      <c r="H115" s="87" t="s">
        <v>140</v>
      </c>
      <c r="I115" s="86"/>
      <c r="J115" s="86"/>
      <c r="K115" s="85"/>
      <c r="L115" s="84"/>
      <c r="M115" s="81"/>
      <c r="N115" s="84"/>
      <c r="O115" s="81"/>
      <c r="P115" s="84"/>
      <c r="Q115" s="81"/>
      <c r="R115" s="84"/>
      <c r="S115" s="81"/>
      <c r="T115" s="84"/>
      <c r="U115" s="81"/>
      <c r="V115" s="84"/>
      <c r="W115" s="81"/>
      <c r="X115" s="84"/>
      <c r="Y115" s="81"/>
      <c r="Z115" s="84"/>
      <c r="AA115" s="83"/>
      <c r="AB115" s="217"/>
      <c r="AC115" s="217"/>
      <c r="AD115" s="82" t="s">
        <v>139</v>
      </c>
      <c r="AE115" s="81"/>
      <c r="AF115" s="81"/>
      <c r="AG115" s="81"/>
      <c r="AH115" s="80"/>
      <c r="AI115" s="79" t="s">
        <v>138</v>
      </c>
      <c r="AJ115" s="78">
        <f t="shared" ref="AJ115:BB115" si="14">SUM(AJ117:AJ128)</f>
        <v>36</v>
      </c>
      <c r="AK115" s="77">
        <f t="shared" si="14"/>
        <v>5</v>
      </c>
      <c r="AL115" s="76">
        <f t="shared" si="14"/>
        <v>0</v>
      </c>
      <c r="AM115" s="78">
        <f t="shared" si="14"/>
        <v>5</v>
      </c>
      <c r="AN115" s="77">
        <f t="shared" si="14"/>
        <v>2</v>
      </c>
      <c r="AO115" s="76">
        <f t="shared" si="14"/>
        <v>0</v>
      </c>
      <c r="AP115" s="78">
        <f t="shared" si="14"/>
        <v>1</v>
      </c>
      <c r="AQ115" s="77">
        <f t="shared" si="14"/>
        <v>0</v>
      </c>
      <c r="AR115" s="76">
        <f t="shared" si="14"/>
        <v>0</v>
      </c>
      <c r="AS115" s="78">
        <f t="shared" si="14"/>
        <v>5</v>
      </c>
      <c r="AT115" s="77">
        <f t="shared" si="14"/>
        <v>0</v>
      </c>
      <c r="AU115" s="76">
        <f t="shared" si="14"/>
        <v>0</v>
      </c>
      <c r="AV115" s="78">
        <f t="shared" si="14"/>
        <v>10</v>
      </c>
      <c r="AW115" s="77">
        <f t="shared" si="14"/>
        <v>0</v>
      </c>
      <c r="AX115" s="76">
        <f t="shared" si="14"/>
        <v>0</v>
      </c>
      <c r="AY115" s="75">
        <f t="shared" si="14"/>
        <v>0</v>
      </c>
      <c r="AZ115" s="74">
        <f t="shared" si="14"/>
        <v>0</v>
      </c>
      <c r="BA115" s="74">
        <f t="shared" si="14"/>
        <v>0</v>
      </c>
      <c r="BB115" s="73">
        <f t="shared" si="14"/>
        <v>0</v>
      </c>
      <c r="BC115" s="72" t="s">
        <v>137</v>
      </c>
      <c r="BF115" s="5">
        <f>SUM(AJ115:AL115)/$BG$5</f>
        <v>41</v>
      </c>
      <c r="BG115" s="5">
        <f>SUM(AM115:AO115,AY115)/$BG$5</f>
        <v>7</v>
      </c>
      <c r="BH115" s="5">
        <f>SUM(AP115:AR115,AZ115)/$BG$5</f>
        <v>1</v>
      </c>
      <c r="BI115" s="5">
        <f>SUM(AS115:AU115,BA115)/$BG$5</f>
        <v>5</v>
      </c>
      <c r="BJ115" s="5">
        <f>SUM(AV115:AX115,BB115)/$BG$5</f>
        <v>10</v>
      </c>
    </row>
    <row r="116" spans="2:62" ht="37.5" thickBot="1" x14ac:dyDescent="0.3">
      <c r="B116" s="71"/>
      <c r="C116" s="70"/>
      <c r="D116" s="69"/>
      <c r="E116" s="68"/>
      <c r="F116" s="68"/>
      <c r="G116" s="67"/>
      <c r="H116" s="66"/>
      <c r="I116" s="64"/>
      <c r="J116" s="64"/>
      <c r="K116" s="65"/>
      <c r="L116" s="64"/>
      <c r="M116" s="62"/>
      <c r="N116" s="64"/>
      <c r="O116" s="62"/>
      <c r="P116" s="64"/>
      <c r="Q116" s="62"/>
      <c r="R116" s="64"/>
      <c r="S116" s="62"/>
      <c r="T116" s="64"/>
      <c r="U116" s="62"/>
      <c r="V116" s="64"/>
      <c r="W116" s="62"/>
      <c r="X116" s="64"/>
      <c r="Y116" s="62"/>
      <c r="Z116" s="64"/>
      <c r="AA116" s="62"/>
      <c r="AB116" s="62"/>
      <c r="AC116" s="62"/>
      <c r="AD116" s="63"/>
      <c r="AE116" s="62"/>
      <c r="AF116" s="62"/>
      <c r="AG116" s="62"/>
      <c r="AH116" s="61"/>
      <c r="AI116" s="59" t="s">
        <v>136</v>
      </c>
      <c r="AJ116" s="214">
        <f t="shared" ref="AJ116:BB116" si="15">AJ115/1</f>
        <v>36</v>
      </c>
      <c r="AK116" s="213">
        <f t="shared" si="15"/>
        <v>5</v>
      </c>
      <c r="AL116" s="212">
        <f t="shared" si="15"/>
        <v>0</v>
      </c>
      <c r="AM116" s="214">
        <f t="shared" si="15"/>
        <v>5</v>
      </c>
      <c r="AN116" s="213">
        <f t="shared" si="15"/>
        <v>2</v>
      </c>
      <c r="AO116" s="212">
        <f t="shared" si="15"/>
        <v>0</v>
      </c>
      <c r="AP116" s="214">
        <f t="shared" si="15"/>
        <v>1</v>
      </c>
      <c r="AQ116" s="213">
        <f t="shared" si="15"/>
        <v>0</v>
      </c>
      <c r="AR116" s="212">
        <f t="shared" si="15"/>
        <v>0</v>
      </c>
      <c r="AS116" s="214">
        <f t="shared" si="15"/>
        <v>5</v>
      </c>
      <c r="AT116" s="213">
        <f t="shared" si="15"/>
        <v>0</v>
      </c>
      <c r="AU116" s="212">
        <f t="shared" si="15"/>
        <v>0</v>
      </c>
      <c r="AV116" s="214">
        <f t="shared" si="15"/>
        <v>10</v>
      </c>
      <c r="AW116" s="213">
        <f t="shared" si="15"/>
        <v>0</v>
      </c>
      <c r="AX116" s="212">
        <f t="shared" si="15"/>
        <v>0</v>
      </c>
      <c r="AY116" s="211">
        <f t="shared" si="15"/>
        <v>0</v>
      </c>
      <c r="AZ116" s="210">
        <f t="shared" si="15"/>
        <v>0</v>
      </c>
      <c r="BA116" s="210">
        <f t="shared" si="15"/>
        <v>0</v>
      </c>
      <c r="BB116" s="209">
        <f t="shared" si="15"/>
        <v>0</v>
      </c>
      <c r="BC116" s="52" t="s">
        <v>135</v>
      </c>
    </row>
    <row r="117" spans="2:62" ht="28.15" customHeight="1" x14ac:dyDescent="0.2">
      <c r="B117" s="30"/>
      <c r="C117" s="242">
        <v>1</v>
      </c>
      <c r="D117" s="44"/>
      <c r="E117" s="113"/>
      <c r="F117" s="113"/>
      <c r="G117" s="112"/>
      <c r="H117" s="223" t="s">
        <v>660</v>
      </c>
      <c r="I117" s="246">
        <v>113</v>
      </c>
      <c r="J117" s="246">
        <v>34</v>
      </c>
      <c r="K117" s="246">
        <v>7</v>
      </c>
      <c r="L117" s="41" t="s">
        <v>133</v>
      </c>
      <c r="M117" s="40" t="s">
        <v>104</v>
      </c>
      <c r="N117" s="41" t="s">
        <v>131</v>
      </c>
      <c r="O117" s="40" t="s">
        <v>1654</v>
      </c>
      <c r="P117" s="41" t="s">
        <v>130</v>
      </c>
      <c r="Q117" s="40" t="s">
        <v>132</v>
      </c>
      <c r="R117" s="41" t="s">
        <v>129</v>
      </c>
      <c r="S117" s="40" t="s">
        <v>1347</v>
      </c>
      <c r="T117" s="41" t="s">
        <v>128</v>
      </c>
      <c r="U117" s="40" t="s">
        <v>104</v>
      </c>
      <c r="V117" s="41" t="s">
        <v>127</v>
      </c>
      <c r="W117" s="40" t="s">
        <v>414</v>
      </c>
      <c r="X117" s="41" t="s">
        <v>126</v>
      </c>
      <c r="Y117" s="40" t="s">
        <v>256</v>
      </c>
      <c r="Z117" s="41" t="s">
        <v>125</v>
      </c>
      <c r="AA117" s="40"/>
      <c r="AB117" s="41" t="s">
        <v>1709</v>
      </c>
      <c r="AC117" s="40"/>
      <c r="AD117" s="39"/>
      <c r="AE117" s="40"/>
      <c r="AF117" s="39" t="s">
        <v>728</v>
      </c>
      <c r="AG117" s="38"/>
      <c r="AH117" s="250">
        <v>2</v>
      </c>
      <c r="AI117" s="11"/>
      <c r="AJ117" s="310">
        <f>SUMPRODUCT(LEN($M117:$AC120)-LEN(SUBSTITUTE($M117:$AC120,"A", "")))</f>
        <v>36</v>
      </c>
      <c r="AK117" s="239">
        <f>SUMPRODUCT(LEN($AF117:$AF120)-LEN(SUBSTITUTE($AF117:$AF120,"A", "")))</f>
        <v>5</v>
      </c>
      <c r="AL117" s="230">
        <f>SUMPRODUCT(LEN($AE117:$AE120)-LEN(SUBSTITUTE($AE117:$AE120,"A", "")))</f>
        <v>0</v>
      </c>
      <c r="AM117" s="233">
        <f>SUMPRODUCT(LEN($M117:$AC120)-LEN(SUBSTITUTE($M117:$AC120,"S", "")))</f>
        <v>5</v>
      </c>
      <c r="AN117" s="239">
        <f>SUMPRODUCT(LEN($AF117:$AF120)-LEN(SUBSTITUTE($AF117:$AF120,"S", "")))</f>
        <v>2</v>
      </c>
      <c r="AO117" s="230">
        <f>SUMPRODUCT(LEN($AE117:$AE120)-LEN(SUBSTITUTE($AE117:$AE120,"S", "")))</f>
        <v>0</v>
      </c>
      <c r="AP117" s="233">
        <f>SUMPRODUCT(LEN($M117:$AC120)-LEN(SUBSTITUTE($M117:$AC120,"F", "")))</f>
        <v>1</v>
      </c>
      <c r="AQ117" s="239">
        <f>SUMPRODUCT(LEN($AF117:$AF120)-LEN(SUBSTITUTE($AF117:$AF120,"F", "")))</f>
        <v>0</v>
      </c>
      <c r="AR117" s="230">
        <f>SUMPRODUCT(LEN($AE117:$AE120)-LEN(SUBSTITUTE($AE117:$AE120,"F", "")))</f>
        <v>0</v>
      </c>
      <c r="AS117" s="233">
        <f>SUMPRODUCT(LEN($M117:$AC120)-LEN(SUBSTITUTE($M117:$AC120,"G", "")))</f>
        <v>5</v>
      </c>
      <c r="AT117" s="239">
        <f>SUMPRODUCT(LEN($AF117:$AF120)-LEN(SUBSTITUTE($AF117:$AF120,"G", "")))</f>
        <v>0</v>
      </c>
      <c r="AU117" s="230">
        <f>SUMPRODUCT(LEN($AE117:$AE120)-LEN(SUBSTITUTE($AE117:$AE120,"G", "")))</f>
        <v>0</v>
      </c>
      <c r="AV117" s="233">
        <f>SUMPRODUCT(LEN($M117:$AC120)-LEN(SUBSTITUTE($M117:$AC120,"M", "")))</f>
        <v>10</v>
      </c>
      <c r="AW117" s="239">
        <f>SUMPRODUCT(LEN($AF117:$AF120)-LEN(SUBSTITUTE($AF117:$AF120,"M", "")))</f>
        <v>0</v>
      </c>
      <c r="AX117" s="230">
        <f>SUMPRODUCT(LEN($AE117:$AE120)-LEN(SUBSTITUTE($AE117:$AE120,"M", "")))</f>
        <v>0</v>
      </c>
      <c r="AY117" s="291">
        <f>SUMPRODUCT(LEN($AE117:$AE120)-LEN(SUBSTITUTE($AE117:$AE120,"S", "")))</f>
        <v>0</v>
      </c>
      <c r="AZ117" s="227">
        <f>SUMPRODUCT(LEN($AE117:$AE120)-LEN(SUBSTITUTE($AE117:$AE120,"F", "")))</f>
        <v>0</v>
      </c>
      <c r="BA117" s="227">
        <f>SUMPRODUCT(LEN($AE117:$AE120)-LEN(SUBSTITUTE($AE117:$AE120,"G", "")))</f>
        <v>0</v>
      </c>
      <c r="BB117" s="294">
        <f>SUMPRODUCT(LEN($AE117:$AE120)-LEN(SUBSTITUTE($AE117:$AE120,"M", "")))</f>
        <v>0</v>
      </c>
    </row>
    <row r="118" spans="2:62" ht="28.15" customHeight="1" thickBot="1" x14ac:dyDescent="0.25">
      <c r="B118" s="30"/>
      <c r="C118" s="243"/>
      <c r="D118" s="36"/>
      <c r="E118" s="111"/>
      <c r="F118" s="111"/>
      <c r="G118" s="110"/>
      <c r="H118" s="224"/>
      <c r="I118" s="247"/>
      <c r="J118" s="247"/>
      <c r="K118" s="247"/>
      <c r="L118" s="33" t="s">
        <v>123</v>
      </c>
      <c r="M118" s="32" t="s">
        <v>1810</v>
      </c>
      <c r="N118" s="33" t="s">
        <v>122</v>
      </c>
      <c r="O118" s="32" t="s">
        <v>1315</v>
      </c>
      <c r="P118" s="33" t="s">
        <v>120</v>
      </c>
      <c r="Q118" s="32" t="s">
        <v>1273</v>
      </c>
      <c r="R118" s="33" t="s">
        <v>119</v>
      </c>
      <c r="S118" s="32" t="s">
        <v>104</v>
      </c>
      <c r="T118" s="33" t="s">
        <v>118</v>
      </c>
      <c r="U118" s="32" t="s">
        <v>414</v>
      </c>
      <c r="V118" s="33" t="s">
        <v>117</v>
      </c>
      <c r="W118" s="32" t="s">
        <v>124</v>
      </c>
      <c r="X118" s="33" t="s">
        <v>116</v>
      </c>
      <c r="Y118" s="32" t="s">
        <v>121</v>
      </c>
      <c r="Z118" s="33" t="s">
        <v>115</v>
      </c>
      <c r="AA118" s="32"/>
      <c r="AB118" s="33" t="s">
        <v>1708</v>
      </c>
      <c r="AC118" s="32"/>
      <c r="AD118" s="31"/>
      <c r="AE118" s="32"/>
      <c r="AF118" s="31"/>
      <c r="AG118" s="23"/>
      <c r="AH118" s="251"/>
      <c r="AI118" s="11"/>
      <c r="AJ118" s="311"/>
      <c r="AK118" s="267"/>
      <c r="AL118" s="263"/>
      <c r="AM118" s="265"/>
      <c r="AN118" s="267"/>
      <c r="AO118" s="263"/>
      <c r="AP118" s="265"/>
      <c r="AQ118" s="267"/>
      <c r="AR118" s="263"/>
      <c r="AS118" s="265"/>
      <c r="AT118" s="267"/>
      <c r="AU118" s="263"/>
      <c r="AV118" s="265"/>
      <c r="AW118" s="267"/>
      <c r="AX118" s="263"/>
      <c r="AY118" s="292"/>
      <c r="AZ118" s="228"/>
      <c r="BA118" s="228"/>
      <c r="BB118" s="295"/>
    </row>
    <row r="119" spans="2:62" ht="28.15" customHeight="1" x14ac:dyDescent="0.2">
      <c r="B119" s="30"/>
      <c r="C119" s="244"/>
      <c r="D119" s="29"/>
      <c r="E119" s="109"/>
      <c r="F119" s="109"/>
      <c r="G119" s="108"/>
      <c r="H119" s="225">
        <v>237</v>
      </c>
      <c r="I119" s="248"/>
      <c r="J119" s="248"/>
      <c r="K119" s="248"/>
      <c r="L119" s="26" t="s">
        <v>114</v>
      </c>
      <c r="M119" s="25" t="s">
        <v>1724</v>
      </c>
      <c r="N119" s="26" t="s">
        <v>112</v>
      </c>
      <c r="O119" s="25" t="s">
        <v>1670</v>
      </c>
      <c r="P119" s="26" t="s">
        <v>111</v>
      </c>
      <c r="Q119" s="25" t="s">
        <v>104</v>
      </c>
      <c r="R119" s="26" t="s">
        <v>110</v>
      </c>
      <c r="S119" s="25" t="s">
        <v>132</v>
      </c>
      <c r="T119" s="26" t="s">
        <v>109</v>
      </c>
      <c r="U119" s="25" t="s">
        <v>104</v>
      </c>
      <c r="V119" s="26" t="s">
        <v>108</v>
      </c>
      <c r="W119" s="25" t="s">
        <v>458</v>
      </c>
      <c r="X119" s="26" t="s">
        <v>107</v>
      </c>
      <c r="Y119" s="25" t="s">
        <v>121</v>
      </c>
      <c r="Z119" s="26" t="s">
        <v>106</v>
      </c>
      <c r="AA119" s="25"/>
      <c r="AB119" s="26" t="s">
        <v>1707</v>
      </c>
      <c r="AC119" s="25"/>
      <c r="AD119" s="24"/>
      <c r="AE119" s="25"/>
      <c r="AF119" s="24"/>
      <c r="AG119" s="23"/>
      <c r="AH119" s="251"/>
      <c r="AI119" s="11"/>
      <c r="AJ119" s="311"/>
      <c r="AK119" s="267"/>
      <c r="AL119" s="263"/>
      <c r="AM119" s="265"/>
      <c r="AN119" s="267"/>
      <c r="AO119" s="263"/>
      <c r="AP119" s="265"/>
      <c r="AQ119" s="267"/>
      <c r="AR119" s="263"/>
      <c r="AS119" s="265"/>
      <c r="AT119" s="267"/>
      <c r="AU119" s="263"/>
      <c r="AV119" s="265"/>
      <c r="AW119" s="267"/>
      <c r="AX119" s="263"/>
      <c r="AY119" s="292"/>
      <c r="AZ119" s="228"/>
      <c r="BA119" s="228"/>
      <c r="BB119" s="295"/>
    </row>
    <row r="120" spans="2:62" ht="28.15" customHeight="1" thickBot="1" x14ac:dyDescent="0.25">
      <c r="B120" s="30"/>
      <c r="C120" s="253"/>
      <c r="D120" s="51"/>
      <c r="E120" s="115"/>
      <c r="F120" s="115"/>
      <c r="G120" s="114"/>
      <c r="H120" s="226"/>
      <c r="I120" s="254"/>
      <c r="J120" s="254"/>
      <c r="K120" s="254"/>
      <c r="L120" s="48" t="s">
        <v>105</v>
      </c>
      <c r="M120" s="47" t="s">
        <v>1601</v>
      </c>
      <c r="N120" s="48" t="s">
        <v>103</v>
      </c>
      <c r="O120" s="47" t="s">
        <v>186</v>
      </c>
      <c r="P120" s="48" t="s">
        <v>102</v>
      </c>
      <c r="Q120" s="47" t="s">
        <v>417</v>
      </c>
      <c r="R120" s="48" t="s">
        <v>101</v>
      </c>
      <c r="S120" s="47" t="s">
        <v>104</v>
      </c>
      <c r="T120" s="48">
        <v>20</v>
      </c>
      <c r="U120" s="47" t="s">
        <v>414</v>
      </c>
      <c r="V120" s="48" t="s">
        <v>100</v>
      </c>
      <c r="W120" s="47" t="s">
        <v>458</v>
      </c>
      <c r="X120" s="48" t="s">
        <v>99</v>
      </c>
      <c r="Y120" s="47"/>
      <c r="Z120" s="48" t="s">
        <v>98</v>
      </c>
      <c r="AA120" s="47"/>
      <c r="AB120" s="48" t="s">
        <v>1706</v>
      </c>
      <c r="AC120" s="47"/>
      <c r="AD120" s="16"/>
      <c r="AE120" s="47"/>
      <c r="AF120" s="16"/>
      <c r="AG120" s="46"/>
      <c r="AH120" s="255"/>
      <c r="AI120" s="11"/>
      <c r="AJ120" s="312"/>
      <c r="AK120" s="268"/>
      <c r="AL120" s="264"/>
      <c r="AM120" s="266"/>
      <c r="AN120" s="268"/>
      <c r="AO120" s="264"/>
      <c r="AP120" s="266"/>
      <c r="AQ120" s="268"/>
      <c r="AR120" s="264"/>
      <c r="AS120" s="266"/>
      <c r="AT120" s="268"/>
      <c r="AU120" s="264"/>
      <c r="AV120" s="266"/>
      <c r="AW120" s="268"/>
      <c r="AX120" s="264"/>
      <c r="AY120" s="293"/>
      <c r="AZ120" s="229"/>
      <c r="BA120" s="229"/>
      <c r="BB120" s="296"/>
    </row>
    <row r="121" spans="2:62" ht="28.15" customHeight="1" x14ac:dyDescent="0.2">
      <c r="B121" s="30"/>
      <c r="C121" s="242">
        <v>2</v>
      </c>
      <c r="D121" s="44"/>
      <c r="E121" s="113"/>
      <c r="F121" s="113"/>
      <c r="G121" s="112"/>
      <c r="H121" s="223"/>
      <c r="I121" s="246"/>
      <c r="J121" s="246"/>
      <c r="K121" s="246"/>
      <c r="L121" s="41" t="s">
        <v>133</v>
      </c>
      <c r="M121" s="40"/>
      <c r="N121" s="41" t="s">
        <v>131</v>
      </c>
      <c r="O121" s="40"/>
      <c r="P121" s="41" t="s">
        <v>130</v>
      </c>
      <c r="Q121" s="40"/>
      <c r="R121" s="41" t="s">
        <v>129</v>
      </c>
      <c r="S121" s="40"/>
      <c r="T121" s="41" t="s">
        <v>128</v>
      </c>
      <c r="U121" s="40"/>
      <c r="V121" s="41" t="s">
        <v>127</v>
      </c>
      <c r="W121" s="40"/>
      <c r="X121" s="41" t="s">
        <v>126</v>
      </c>
      <c r="Y121" s="40"/>
      <c r="Z121" s="41" t="s">
        <v>125</v>
      </c>
      <c r="AA121" s="40"/>
      <c r="AB121" s="41" t="s">
        <v>1709</v>
      </c>
      <c r="AC121" s="40"/>
      <c r="AD121" s="39"/>
      <c r="AE121" s="40"/>
      <c r="AF121" s="39"/>
      <c r="AG121" s="38"/>
      <c r="AH121" s="250"/>
      <c r="AI121" s="11"/>
      <c r="AJ121" s="310">
        <f>SUMPRODUCT(LEN($M121:$AC124)-LEN(SUBSTITUTE($M121:$AC124,"A", "")))</f>
        <v>0</v>
      </c>
      <c r="AK121" s="239">
        <f>SUMPRODUCT(LEN($AF121:$AF124)-LEN(SUBSTITUTE($AF121:$AF124,"A", "")))</f>
        <v>0</v>
      </c>
      <c r="AL121" s="230">
        <f>SUMPRODUCT(LEN($AE121:$AE124)-LEN(SUBSTITUTE($AE121:$AE124,"A", "")))</f>
        <v>0</v>
      </c>
      <c r="AM121" s="233">
        <f>SUMPRODUCT(LEN($M121:$AC124)-LEN(SUBSTITUTE($M121:$AC124,"S", "")))</f>
        <v>0</v>
      </c>
      <c r="AN121" s="239">
        <f>SUMPRODUCT(LEN($AF121:$AF124)-LEN(SUBSTITUTE($AF121:$AF124,"S", "")))</f>
        <v>0</v>
      </c>
      <c r="AO121" s="230">
        <f>SUMPRODUCT(LEN($AE121:$AE124)-LEN(SUBSTITUTE($AE121:$AE124,"S", "")))</f>
        <v>0</v>
      </c>
      <c r="AP121" s="233">
        <f>SUMPRODUCT(LEN($M121:$AC124)-LEN(SUBSTITUTE($M121:$AC124,"F", "")))</f>
        <v>0</v>
      </c>
      <c r="AQ121" s="239">
        <f>SUMPRODUCT(LEN($AF121:$AF124)-LEN(SUBSTITUTE($AF121:$AF124,"F", "")))</f>
        <v>0</v>
      </c>
      <c r="AR121" s="230">
        <f>SUMPRODUCT(LEN($AE121:$AE124)-LEN(SUBSTITUTE($AE121:$AE124,"F", "")))</f>
        <v>0</v>
      </c>
      <c r="AS121" s="233">
        <f>SUMPRODUCT(LEN($M121:$AC124)-LEN(SUBSTITUTE($M121:$AC124,"G", "")))</f>
        <v>0</v>
      </c>
      <c r="AT121" s="239">
        <f>SUMPRODUCT(LEN($AF121:$AF124)-LEN(SUBSTITUTE($AF121:$AF124,"G", "")))</f>
        <v>0</v>
      </c>
      <c r="AU121" s="230">
        <f>SUMPRODUCT(LEN($AE121:$AE124)-LEN(SUBSTITUTE($AE121:$AE124,"G", "")))</f>
        <v>0</v>
      </c>
      <c r="AV121" s="233">
        <f>SUMPRODUCT(LEN($M121:$AC124)-LEN(SUBSTITUTE($M121:$AC124,"M", "")))</f>
        <v>0</v>
      </c>
      <c r="AW121" s="239">
        <f>SUMPRODUCT(LEN($AF121:$AF124)-LEN(SUBSTITUTE($AF121:$AF124,"M", "")))</f>
        <v>0</v>
      </c>
      <c r="AX121" s="230">
        <f>SUMPRODUCT(LEN($AE121:$AE124)-LEN(SUBSTITUTE($AE121:$AE124,"M", "")))</f>
        <v>0</v>
      </c>
      <c r="AY121" s="291">
        <f>SUMPRODUCT(LEN($AE121:$AE124)-LEN(SUBSTITUTE($AE121:$AE124,"S", "")))</f>
        <v>0</v>
      </c>
      <c r="AZ121" s="227">
        <f>SUMPRODUCT(LEN($AE121:$AE124)-LEN(SUBSTITUTE($AE121:$AE124,"F", "")))</f>
        <v>0</v>
      </c>
      <c r="BA121" s="227">
        <f>SUMPRODUCT(LEN($AE121:$AE124)-LEN(SUBSTITUTE($AE121:$AE124,"G", "")))</f>
        <v>0</v>
      </c>
      <c r="BB121" s="294">
        <f>SUMPRODUCT(LEN($AE121:$AE124)-LEN(SUBSTITUTE($AE121:$AE124,"M", "")))</f>
        <v>0</v>
      </c>
    </row>
    <row r="122" spans="2:62" ht="28.15" customHeight="1" thickBot="1" x14ac:dyDescent="0.25">
      <c r="B122" s="30"/>
      <c r="C122" s="243"/>
      <c r="D122" s="36"/>
      <c r="E122" s="111"/>
      <c r="F122" s="111"/>
      <c r="G122" s="110"/>
      <c r="H122" s="224"/>
      <c r="I122" s="247"/>
      <c r="J122" s="247"/>
      <c r="K122" s="247"/>
      <c r="L122" s="33" t="s">
        <v>123</v>
      </c>
      <c r="M122" s="32"/>
      <c r="N122" s="33" t="s">
        <v>122</v>
      </c>
      <c r="O122" s="32"/>
      <c r="P122" s="33" t="s">
        <v>120</v>
      </c>
      <c r="Q122" s="32"/>
      <c r="R122" s="33" t="s">
        <v>119</v>
      </c>
      <c r="S122" s="32"/>
      <c r="T122" s="33" t="s">
        <v>118</v>
      </c>
      <c r="U122" s="32"/>
      <c r="V122" s="33" t="s">
        <v>117</v>
      </c>
      <c r="W122" s="32"/>
      <c r="X122" s="33" t="s">
        <v>116</v>
      </c>
      <c r="Y122" s="32"/>
      <c r="Z122" s="33" t="s">
        <v>115</v>
      </c>
      <c r="AA122" s="32"/>
      <c r="AB122" s="33" t="s">
        <v>1708</v>
      </c>
      <c r="AC122" s="32"/>
      <c r="AD122" s="31"/>
      <c r="AE122" s="32"/>
      <c r="AF122" s="31"/>
      <c r="AG122" s="23"/>
      <c r="AH122" s="251"/>
      <c r="AI122" s="11"/>
      <c r="AJ122" s="311"/>
      <c r="AK122" s="267"/>
      <c r="AL122" s="263"/>
      <c r="AM122" s="265"/>
      <c r="AN122" s="267"/>
      <c r="AO122" s="263"/>
      <c r="AP122" s="265"/>
      <c r="AQ122" s="267"/>
      <c r="AR122" s="263"/>
      <c r="AS122" s="265"/>
      <c r="AT122" s="267"/>
      <c r="AU122" s="263"/>
      <c r="AV122" s="265"/>
      <c r="AW122" s="267"/>
      <c r="AX122" s="263"/>
      <c r="AY122" s="292"/>
      <c r="AZ122" s="228"/>
      <c r="BA122" s="228"/>
      <c r="BB122" s="295"/>
    </row>
    <row r="123" spans="2:62" ht="28.15" customHeight="1" x14ac:dyDescent="0.2">
      <c r="B123" s="30"/>
      <c r="C123" s="244"/>
      <c r="D123" s="29"/>
      <c r="E123" s="109"/>
      <c r="F123" s="109"/>
      <c r="G123" s="108"/>
      <c r="H123" s="225"/>
      <c r="I123" s="248"/>
      <c r="J123" s="248"/>
      <c r="K123" s="248"/>
      <c r="L123" s="26" t="s">
        <v>114</v>
      </c>
      <c r="M123" s="25"/>
      <c r="N123" s="26" t="s">
        <v>112</v>
      </c>
      <c r="O123" s="25"/>
      <c r="P123" s="26" t="s">
        <v>111</v>
      </c>
      <c r="Q123" s="25"/>
      <c r="R123" s="26" t="s">
        <v>110</v>
      </c>
      <c r="S123" s="25"/>
      <c r="T123" s="26" t="s">
        <v>109</v>
      </c>
      <c r="U123" s="25"/>
      <c r="V123" s="26" t="s">
        <v>108</v>
      </c>
      <c r="W123" s="25"/>
      <c r="X123" s="26" t="s">
        <v>107</v>
      </c>
      <c r="Y123" s="25"/>
      <c r="Z123" s="26" t="s">
        <v>106</v>
      </c>
      <c r="AA123" s="25"/>
      <c r="AB123" s="26" t="s">
        <v>1707</v>
      </c>
      <c r="AC123" s="25"/>
      <c r="AD123" s="24"/>
      <c r="AE123" s="25"/>
      <c r="AF123" s="24"/>
      <c r="AG123" s="23"/>
      <c r="AH123" s="251"/>
      <c r="AI123" s="11"/>
      <c r="AJ123" s="311"/>
      <c r="AK123" s="267"/>
      <c r="AL123" s="263"/>
      <c r="AM123" s="265"/>
      <c r="AN123" s="267"/>
      <c r="AO123" s="263"/>
      <c r="AP123" s="265"/>
      <c r="AQ123" s="267"/>
      <c r="AR123" s="263"/>
      <c r="AS123" s="265"/>
      <c r="AT123" s="267"/>
      <c r="AU123" s="263"/>
      <c r="AV123" s="265"/>
      <c r="AW123" s="267"/>
      <c r="AX123" s="263"/>
      <c r="AY123" s="292"/>
      <c r="AZ123" s="228"/>
      <c r="BA123" s="228"/>
      <c r="BB123" s="295"/>
    </row>
    <row r="124" spans="2:62" ht="28.15" customHeight="1" thickBot="1" x14ac:dyDescent="0.25">
      <c r="B124" s="30"/>
      <c r="C124" s="253"/>
      <c r="D124" s="51"/>
      <c r="E124" s="115"/>
      <c r="F124" s="115"/>
      <c r="G124" s="114"/>
      <c r="H124" s="226"/>
      <c r="I124" s="254"/>
      <c r="J124" s="254"/>
      <c r="K124" s="254"/>
      <c r="L124" s="48" t="s">
        <v>105</v>
      </c>
      <c r="M124" s="47"/>
      <c r="N124" s="48" t="s">
        <v>103</v>
      </c>
      <c r="O124" s="47"/>
      <c r="P124" s="48" t="s">
        <v>102</v>
      </c>
      <c r="Q124" s="47"/>
      <c r="R124" s="48" t="s">
        <v>101</v>
      </c>
      <c r="S124" s="47"/>
      <c r="T124" s="48">
        <v>20</v>
      </c>
      <c r="U124" s="47"/>
      <c r="V124" s="48" t="s">
        <v>100</v>
      </c>
      <c r="W124" s="47"/>
      <c r="X124" s="48" t="s">
        <v>99</v>
      </c>
      <c r="Y124" s="47"/>
      <c r="Z124" s="48" t="s">
        <v>98</v>
      </c>
      <c r="AA124" s="47"/>
      <c r="AB124" s="48" t="s">
        <v>1706</v>
      </c>
      <c r="AC124" s="47"/>
      <c r="AD124" s="16"/>
      <c r="AE124" s="47"/>
      <c r="AF124" s="16"/>
      <c r="AG124" s="46"/>
      <c r="AH124" s="255"/>
      <c r="AI124" s="11"/>
      <c r="AJ124" s="312"/>
      <c r="AK124" s="268"/>
      <c r="AL124" s="264"/>
      <c r="AM124" s="266"/>
      <c r="AN124" s="268"/>
      <c r="AO124" s="264"/>
      <c r="AP124" s="266"/>
      <c r="AQ124" s="268"/>
      <c r="AR124" s="264"/>
      <c r="AS124" s="266"/>
      <c r="AT124" s="268"/>
      <c r="AU124" s="264"/>
      <c r="AV124" s="266"/>
      <c r="AW124" s="268"/>
      <c r="AX124" s="264"/>
      <c r="AY124" s="293"/>
      <c r="AZ124" s="229"/>
      <c r="BA124" s="229"/>
      <c r="BB124" s="296"/>
    </row>
    <row r="125" spans="2:62" ht="28.15" customHeight="1" x14ac:dyDescent="0.2">
      <c r="B125" s="30"/>
      <c r="C125" s="242">
        <v>3</v>
      </c>
      <c r="D125" s="44"/>
      <c r="E125" s="113"/>
      <c r="F125" s="113"/>
      <c r="G125" s="112"/>
      <c r="H125" s="223"/>
      <c r="I125" s="246"/>
      <c r="J125" s="246"/>
      <c r="K125" s="246"/>
      <c r="L125" s="41" t="s">
        <v>133</v>
      </c>
      <c r="M125" s="40"/>
      <c r="N125" s="41" t="s">
        <v>131</v>
      </c>
      <c r="O125" s="40"/>
      <c r="P125" s="41" t="s">
        <v>130</v>
      </c>
      <c r="Q125" s="40"/>
      <c r="R125" s="41" t="s">
        <v>129</v>
      </c>
      <c r="S125" s="40"/>
      <c r="T125" s="41" t="s">
        <v>128</v>
      </c>
      <c r="U125" s="40"/>
      <c r="V125" s="41" t="s">
        <v>127</v>
      </c>
      <c r="W125" s="40"/>
      <c r="X125" s="41" t="s">
        <v>126</v>
      </c>
      <c r="Y125" s="40"/>
      <c r="Z125" s="41" t="s">
        <v>125</v>
      </c>
      <c r="AA125" s="40"/>
      <c r="AB125" s="41" t="s">
        <v>1709</v>
      </c>
      <c r="AC125" s="40"/>
      <c r="AD125" s="39"/>
      <c r="AE125" s="40"/>
      <c r="AF125" s="39"/>
      <c r="AG125" s="38"/>
      <c r="AH125" s="250"/>
      <c r="AI125" s="11"/>
      <c r="AJ125" s="310">
        <f>SUMPRODUCT(LEN($M125:$AC128)-LEN(SUBSTITUTE($M125:$AC128,"A", "")))</f>
        <v>0</v>
      </c>
      <c r="AK125" s="239">
        <f>SUMPRODUCT(LEN($AF125:$AF128)-LEN(SUBSTITUTE($AF125:$AF128,"A", "")))</f>
        <v>0</v>
      </c>
      <c r="AL125" s="230">
        <f>SUMPRODUCT(LEN($AE125:$AE128)-LEN(SUBSTITUTE($AE125:$AE128,"A", "")))</f>
        <v>0</v>
      </c>
      <c r="AM125" s="233">
        <f>SUMPRODUCT(LEN($M125:$AC128)-LEN(SUBSTITUTE($M125:$AC128,"S", "")))</f>
        <v>0</v>
      </c>
      <c r="AN125" s="239">
        <f>SUMPRODUCT(LEN($AF125:$AF128)-LEN(SUBSTITUTE($AF125:$AF128,"S", "")))</f>
        <v>0</v>
      </c>
      <c r="AO125" s="230">
        <f>SUMPRODUCT(LEN($AE125:$AE128)-LEN(SUBSTITUTE($AE125:$AE128,"S", "")))</f>
        <v>0</v>
      </c>
      <c r="AP125" s="233">
        <f>SUMPRODUCT(LEN($M125:$AC128)-LEN(SUBSTITUTE($M125:$AC128,"F", "")))</f>
        <v>0</v>
      </c>
      <c r="AQ125" s="239">
        <f>SUMPRODUCT(LEN($AF125:$AF128)-LEN(SUBSTITUTE($AF125:$AF128,"F", "")))</f>
        <v>0</v>
      </c>
      <c r="AR125" s="230">
        <f>SUMPRODUCT(LEN($AE125:$AE128)-LEN(SUBSTITUTE($AE125:$AE128,"F", "")))</f>
        <v>0</v>
      </c>
      <c r="AS125" s="233">
        <f>SUMPRODUCT(LEN($M125:$AC128)-LEN(SUBSTITUTE($M125:$AC128,"G", "")))</f>
        <v>0</v>
      </c>
      <c r="AT125" s="239">
        <f>SUMPRODUCT(LEN($AF125:$AF128)-LEN(SUBSTITUTE($AF125:$AF128,"G", "")))</f>
        <v>0</v>
      </c>
      <c r="AU125" s="230">
        <f>SUMPRODUCT(LEN($AE125:$AE128)-LEN(SUBSTITUTE($AE125:$AE128,"G", "")))</f>
        <v>0</v>
      </c>
      <c r="AV125" s="233">
        <f>SUMPRODUCT(LEN($M125:$AC128)-LEN(SUBSTITUTE($M125:$AC128,"M", "")))</f>
        <v>0</v>
      </c>
      <c r="AW125" s="239">
        <f>SUMPRODUCT(LEN($AF125:$AF128)-LEN(SUBSTITUTE($AF125:$AF128,"M", "")))</f>
        <v>0</v>
      </c>
      <c r="AX125" s="230">
        <f>SUMPRODUCT(LEN($AE125:$AE128)-LEN(SUBSTITUTE($AE125:$AE128,"M", "")))</f>
        <v>0</v>
      </c>
      <c r="AY125" s="291">
        <f>SUMPRODUCT(LEN($AE125:$AE128)-LEN(SUBSTITUTE($AE125:$AE128,"S", "")))</f>
        <v>0</v>
      </c>
      <c r="AZ125" s="227">
        <f>SUMPRODUCT(LEN($AE125:$AE128)-LEN(SUBSTITUTE($AE125:$AE128,"F", "")))</f>
        <v>0</v>
      </c>
      <c r="BA125" s="227">
        <f>SUMPRODUCT(LEN($AE125:$AE128)-LEN(SUBSTITUTE($AE125:$AE128,"G", "")))</f>
        <v>0</v>
      </c>
      <c r="BB125" s="294">
        <f>SUMPRODUCT(LEN($AE125:$AE128)-LEN(SUBSTITUTE($AE125:$AE128,"M", "")))</f>
        <v>0</v>
      </c>
    </row>
    <row r="126" spans="2:62" ht="28.15" customHeight="1" thickBot="1" x14ac:dyDescent="0.25">
      <c r="B126" s="30"/>
      <c r="C126" s="243"/>
      <c r="D126" s="36"/>
      <c r="E126" s="111"/>
      <c r="F126" s="111"/>
      <c r="G126" s="110"/>
      <c r="H126" s="224"/>
      <c r="I126" s="247"/>
      <c r="J126" s="247"/>
      <c r="K126" s="247"/>
      <c r="L126" s="33" t="s">
        <v>123</v>
      </c>
      <c r="M126" s="32"/>
      <c r="N126" s="33" t="s">
        <v>122</v>
      </c>
      <c r="O126" s="32"/>
      <c r="P126" s="33" t="s">
        <v>120</v>
      </c>
      <c r="Q126" s="32"/>
      <c r="R126" s="33" t="s">
        <v>119</v>
      </c>
      <c r="S126" s="32"/>
      <c r="T126" s="33" t="s">
        <v>118</v>
      </c>
      <c r="U126" s="32"/>
      <c r="V126" s="33" t="s">
        <v>117</v>
      </c>
      <c r="W126" s="32"/>
      <c r="X126" s="33" t="s">
        <v>116</v>
      </c>
      <c r="Y126" s="32"/>
      <c r="Z126" s="33" t="s">
        <v>115</v>
      </c>
      <c r="AA126" s="32"/>
      <c r="AB126" s="33" t="s">
        <v>1708</v>
      </c>
      <c r="AC126" s="32"/>
      <c r="AD126" s="31"/>
      <c r="AE126" s="32"/>
      <c r="AF126" s="31"/>
      <c r="AG126" s="23"/>
      <c r="AH126" s="251"/>
      <c r="AI126" s="11"/>
      <c r="AJ126" s="311"/>
      <c r="AK126" s="267"/>
      <c r="AL126" s="263"/>
      <c r="AM126" s="265"/>
      <c r="AN126" s="267"/>
      <c r="AO126" s="263"/>
      <c r="AP126" s="265"/>
      <c r="AQ126" s="267"/>
      <c r="AR126" s="263"/>
      <c r="AS126" s="265"/>
      <c r="AT126" s="267"/>
      <c r="AU126" s="263"/>
      <c r="AV126" s="265"/>
      <c r="AW126" s="267"/>
      <c r="AX126" s="263"/>
      <c r="AY126" s="292"/>
      <c r="AZ126" s="228"/>
      <c r="BA126" s="228"/>
      <c r="BB126" s="295"/>
    </row>
    <row r="127" spans="2:62" ht="28.15" customHeight="1" x14ac:dyDescent="0.2">
      <c r="B127" s="30"/>
      <c r="C127" s="244"/>
      <c r="D127" s="29"/>
      <c r="E127" s="109"/>
      <c r="F127" s="109"/>
      <c r="G127" s="108"/>
      <c r="H127" s="225"/>
      <c r="I127" s="248"/>
      <c r="J127" s="248"/>
      <c r="K127" s="248"/>
      <c r="L127" s="26" t="s">
        <v>114</v>
      </c>
      <c r="M127" s="25"/>
      <c r="N127" s="26" t="s">
        <v>112</v>
      </c>
      <c r="O127" s="25"/>
      <c r="P127" s="26" t="s">
        <v>111</v>
      </c>
      <c r="Q127" s="25"/>
      <c r="R127" s="26" t="s">
        <v>110</v>
      </c>
      <c r="S127" s="25"/>
      <c r="T127" s="26" t="s">
        <v>109</v>
      </c>
      <c r="U127" s="25"/>
      <c r="V127" s="26" t="s">
        <v>108</v>
      </c>
      <c r="W127" s="25"/>
      <c r="X127" s="26" t="s">
        <v>107</v>
      </c>
      <c r="Y127" s="25"/>
      <c r="Z127" s="26" t="s">
        <v>106</v>
      </c>
      <c r="AA127" s="25"/>
      <c r="AB127" s="26" t="s">
        <v>1707</v>
      </c>
      <c r="AC127" s="25"/>
      <c r="AD127" s="24"/>
      <c r="AE127" s="25"/>
      <c r="AF127" s="24"/>
      <c r="AG127" s="23"/>
      <c r="AH127" s="251"/>
      <c r="AI127" s="11"/>
      <c r="AJ127" s="311"/>
      <c r="AK127" s="267"/>
      <c r="AL127" s="263"/>
      <c r="AM127" s="265"/>
      <c r="AN127" s="267"/>
      <c r="AO127" s="263"/>
      <c r="AP127" s="265"/>
      <c r="AQ127" s="267"/>
      <c r="AR127" s="263"/>
      <c r="AS127" s="265"/>
      <c r="AT127" s="267"/>
      <c r="AU127" s="263"/>
      <c r="AV127" s="265"/>
      <c r="AW127" s="267"/>
      <c r="AX127" s="263"/>
      <c r="AY127" s="292"/>
      <c r="AZ127" s="228"/>
      <c r="BA127" s="228"/>
      <c r="BB127" s="295"/>
    </row>
    <row r="128" spans="2:62" ht="28.15" customHeight="1" thickBot="1" x14ac:dyDescent="0.25">
      <c r="B128" s="21"/>
      <c r="C128" s="245"/>
      <c r="D128" s="20"/>
      <c r="E128" s="117"/>
      <c r="F128" s="117"/>
      <c r="G128" s="116"/>
      <c r="H128" s="226"/>
      <c r="I128" s="249"/>
      <c r="J128" s="249"/>
      <c r="K128" s="249"/>
      <c r="L128" s="17" t="s">
        <v>105</v>
      </c>
      <c r="M128" s="15"/>
      <c r="N128" s="17" t="s">
        <v>103</v>
      </c>
      <c r="O128" s="15"/>
      <c r="P128" s="17" t="s">
        <v>102</v>
      </c>
      <c r="Q128" s="15"/>
      <c r="R128" s="17" t="s">
        <v>101</v>
      </c>
      <c r="S128" s="15"/>
      <c r="T128" s="17">
        <v>20</v>
      </c>
      <c r="U128" s="15"/>
      <c r="V128" s="17" t="s">
        <v>100</v>
      </c>
      <c r="W128" s="15"/>
      <c r="X128" s="17" t="s">
        <v>99</v>
      </c>
      <c r="Y128" s="15"/>
      <c r="Z128" s="17" t="s">
        <v>98</v>
      </c>
      <c r="AA128" s="15"/>
      <c r="AB128" s="17" t="s">
        <v>1706</v>
      </c>
      <c r="AC128" s="15"/>
      <c r="AD128" s="16"/>
      <c r="AE128" s="15"/>
      <c r="AF128" s="14"/>
      <c r="AG128" s="13"/>
      <c r="AH128" s="252"/>
      <c r="AI128" s="11"/>
      <c r="AJ128" s="312"/>
      <c r="AK128" s="268"/>
      <c r="AL128" s="264"/>
      <c r="AM128" s="266"/>
      <c r="AN128" s="268"/>
      <c r="AO128" s="264"/>
      <c r="AP128" s="266"/>
      <c r="AQ128" s="268"/>
      <c r="AR128" s="264"/>
      <c r="AS128" s="266"/>
      <c r="AT128" s="268"/>
      <c r="AU128" s="264"/>
      <c r="AV128" s="266"/>
      <c r="AW128" s="268"/>
      <c r="AX128" s="264"/>
      <c r="AY128" s="293"/>
      <c r="AZ128" s="229"/>
      <c r="BA128" s="229"/>
      <c r="BB128" s="296"/>
    </row>
    <row r="129" spans="2:62" ht="85.9" customHeight="1" thickTop="1" thickBot="1" x14ac:dyDescent="0.35">
      <c r="B129" s="105" t="s">
        <v>174</v>
      </c>
      <c r="C129" s="95" t="s">
        <v>173</v>
      </c>
      <c r="D129" s="100" t="s">
        <v>172</v>
      </c>
      <c r="E129" s="104" t="s">
        <v>171</v>
      </c>
      <c r="F129" s="103"/>
      <c r="G129" s="102"/>
      <c r="H129" s="101" t="s">
        <v>170</v>
      </c>
      <c r="I129" s="100" t="s">
        <v>96</v>
      </c>
      <c r="J129" s="100" t="s">
        <v>169</v>
      </c>
      <c r="K129" s="100" t="s">
        <v>97</v>
      </c>
      <c r="L129" s="256" t="s">
        <v>168</v>
      </c>
      <c r="M129" s="262"/>
      <c r="N129" s="256" t="s">
        <v>167</v>
      </c>
      <c r="O129" s="262"/>
      <c r="P129" s="256" t="s">
        <v>167</v>
      </c>
      <c r="Q129" s="257"/>
      <c r="R129" s="256" t="s">
        <v>167</v>
      </c>
      <c r="S129" s="257"/>
      <c r="T129" s="256" t="s">
        <v>167</v>
      </c>
      <c r="U129" s="257"/>
      <c r="V129" s="256" t="s">
        <v>167</v>
      </c>
      <c r="W129" s="257"/>
      <c r="X129" s="256" t="s">
        <v>167</v>
      </c>
      <c r="Y129" s="257"/>
      <c r="Z129" s="256" t="s">
        <v>167</v>
      </c>
      <c r="AA129" s="257"/>
      <c r="AB129" s="256" t="s">
        <v>167</v>
      </c>
      <c r="AC129" s="257"/>
      <c r="AD129" s="261" t="s">
        <v>166</v>
      </c>
      <c r="AE129" s="257"/>
      <c r="AF129" s="101" t="s">
        <v>165</v>
      </c>
      <c r="AG129" s="101" t="s">
        <v>164</v>
      </c>
      <c r="AH129" s="100" t="s">
        <v>163</v>
      </c>
      <c r="AI129" s="98"/>
      <c r="AJ129" s="96" t="s">
        <v>160</v>
      </c>
      <c r="AK129" s="95" t="s">
        <v>159</v>
      </c>
      <c r="AL129" s="94" t="s">
        <v>158</v>
      </c>
      <c r="AM129" s="96" t="s">
        <v>157</v>
      </c>
      <c r="AN129" s="95" t="s">
        <v>156</v>
      </c>
      <c r="AO129" s="94" t="s">
        <v>155</v>
      </c>
      <c r="AP129" s="96" t="s">
        <v>154</v>
      </c>
      <c r="AQ129" s="95" t="s">
        <v>153</v>
      </c>
      <c r="AR129" s="97" t="s">
        <v>152</v>
      </c>
      <c r="AS129" s="96" t="s">
        <v>151</v>
      </c>
      <c r="AT129" s="95" t="s">
        <v>150</v>
      </c>
      <c r="AU129" s="94" t="s">
        <v>149</v>
      </c>
      <c r="AV129" s="96" t="s">
        <v>148</v>
      </c>
      <c r="AW129" s="95" t="s">
        <v>147</v>
      </c>
      <c r="AX129" s="94" t="s">
        <v>146</v>
      </c>
      <c r="AY129" s="93" t="s">
        <v>145</v>
      </c>
      <c r="AZ129" s="92" t="s">
        <v>144</v>
      </c>
      <c r="BA129" s="92" t="s">
        <v>143</v>
      </c>
      <c r="BB129" s="91" t="s">
        <v>142</v>
      </c>
    </row>
    <row r="130" spans="2:62" ht="48" thickBot="1" x14ac:dyDescent="0.3">
      <c r="B130" s="90" t="s">
        <v>247</v>
      </c>
      <c r="C130" s="89"/>
      <c r="D130" s="88"/>
      <c r="E130" s="258"/>
      <c r="F130" s="259"/>
      <c r="G130" s="260"/>
      <c r="H130" s="87" t="s">
        <v>140</v>
      </c>
      <c r="I130" s="86"/>
      <c r="J130" s="86"/>
      <c r="K130" s="85"/>
      <c r="L130" s="84"/>
      <c r="M130" s="81"/>
      <c r="N130" s="84"/>
      <c r="O130" s="81"/>
      <c r="P130" s="84"/>
      <c r="Q130" s="81"/>
      <c r="R130" s="84"/>
      <c r="S130" s="81"/>
      <c r="T130" s="84"/>
      <c r="U130" s="81"/>
      <c r="V130" s="84"/>
      <c r="W130" s="81"/>
      <c r="X130" s="84"/>
      <c r="Y130" s="81"/>
      <c r="Z130" s="84"/>
      <c r="AA130" s="83"/>
      <c r="AB130" s="217"/>
      <c r="AC130" s="217"/>
      <c r="AD130" s="82" t="s">
        <v>139</v>
      </c>
      <c r="AE130" s="81"/>
      <c r="AF130" s="81"/>
      <c r="AG130" s="81"/>
      <c r="AH130" s="80"/>
      <c r="AI130" s="79" t="s">
        <v>138</v>
      </c>
      <c r="AJ130" s="78">
        <f t="shared" ref="AJ130:BB130" si="16">SUM(AJ132:AJ143)</f>
        <v>68</v>
      </c>
      <c r="AK130" s="77">
        <f t="shared" si="16"/>
        <v>13</v>
      </c>
      <c r="AL130" s="76">
        <f t="shared" si="16"/>
        <v>0</v>
      </c>
      <c r="AM130" s="78">
        <f t="shared" si="16"/>
        <v>2</v>
      </c>
      <c r="AN130" s="77">
        <f t="shared" si="16"/>
        <v>0</v>
      </c>
      <c r="AO130" s="76">
        <f t="shared" si="16"/>
        <v>0</v>
      </c>
      <c r="AP130" s="78">
        <f t="shared" si="16"/>
        <v>0</v>
      </c>
      <c r="AQ130" s="77">
        <f t="shared" si="16"/>
        <v>0</v>
      </c>
      <c r="AR130" s="76">
        <f t="shared" si="16"/>
        <v>0</v>
      </c>
      <c r="AS130" s="78">
        <f t="shared" si="16"/>
        <v>10</v>
      </c>
      <c r="AT130" s="77">
        <f t="shared" si="16"/>
        <v>2</v>
      </c>
      <c r="AU130" s="76">
        <f t="shared" si="16"/>
        <v>0</v>
      </c>
      <c r="AV130" s="78">
        <f t="shared" si="16"/>
        <v>10</v>
      </c>
      <c r="AW130" s="77">
        <f t="shared" si="16"/>
        <v>3</v>
      </c>
      <c r="AX130" s="76">
        <f t="shared" si="16"/>
        <v>0</v>
      </c>
      <c r="AY130" s="75">
        <f t="shared" si="16"/>
        <v>0</v>
      </c>
      <c r="AZ130" s="74">
        <f t="shared" si="16"/>
        <v>0</v>
      </c>
      <c r="BA130" s="74">
        <f t="shared" si="16"/>
        <v>0</v>
      </c>
      <c r="BB130" s="73">
        <f t="shared" si="16"/>
        <v>0</v>
      </c>
      <c r="BC130" s="72" t="s">
        <v>137</v>
      </c>
      <c r="BF130" s="5">
        <f>SUM(AJ130:AL130)/$BG$5</f>
        <v>81</v>
      </c>
      <c r="BG130" s="5">
        <f>SUM(AM130:AO130,AY130)/$BG$5</f>
        <v>2</v>
      </c>
      <c r="BH130" s="5">
        <f>SUM(AP130:AR130,AZ130)/$BG$5</f>
        <v>0</v>
      </c>
      <c r="BI130" s="5">
        <f>SUM(AS130:AU130,BA130)/$BG$5</f>
        <v>12</v>
      </c>
      <c r="BJ130" s="5">
        <f>SUM(AV130:AX130,BB130)/$BG$5</f>
        <v>13</v>
      </c>
    </row>
    <row r="131" spans="2:62" ht="37.5" thickBot="1" x14ac:dyDescent="0.3">
      <c r="B131" s="71"/>
      <c r="C131" s="70"/>
      <c r="D131" s="69"/>
      <c r="E131" s="68"/>
      <c r="F131" s="68"/>
      <c r="G131" s="67"/>
      <c r="H131" s="66"/>
      <c r="I131" s="64"/>
      <c r="J131" s="64"/>
      <c r="K131" s="65"/>
      <c r="L131" s="64"/>
      <c r="M131" s="62"/>
      <c r="N131" s="64"/>
      <c r="O131" s="62"/>
      <c r="P131" s="64"/>
      <c r="Q131" s="62"/>
      <c r="R131" s="64"/>
      <c r="S131" s="62"/>
      <c r="T131" s="64"/>
      <c r="U131" s="62"/>
      <c r="V131" s="64"/>
      <c r="W131" s="62"/>
      <c r="X131" s="64"/>
      <c r="Y131" s="62"/>
      <c r="Z131" s="64"/>
      <c r="AA131" s="62"/>
      <c r="AB131" s="62"/>
      <c r="AC131" s="62"/>
      <c r="AD131" s="63"/>
      <c r="AE131" s="62"/>
      <c r="AF131" s="62"/>
      <c r="AG131" s="62"/>
      <c r="AH131" s="61"/>
      <c r="AI131" s="59" t="s">
        <v>136</v>
      </c>
      <c r="AJ131" s="214">
        <f t="shared" ref="AJ131:BB131" si="17">AJ130/1</f>
        <v>68</v>
      </c>
      <c r="AK131" s="213">
        <f t="shared" si="17"/>
        <v>13</v>
      </c>
      <c r="AL131" s="212">
        <f t="shared" si="17"/>
        <v>0</v>
      </c>
      <c r="AM131" s="214">
        <f t="shared" si="17"/>
        <v>2</v>
      </c>
      <c r="AN131" s="213">
        <f t="shared" si="17"/>
        <v>0</v>
      </c>
      <c r="AO131" s="212">
        <f t="shared" si="17"/>
        <v>0</v>
      </c>
      <c r="AP131" s="214">
        <f t="shared" si="17"/>
        <v>0</v>
      </c>
      <c r="AQ131" s="213">
        <f t="shared" si="17"/>
        <v>0</v>
      </c>
      <c r="AR131" s="212">
        <f t="shared" si="17"/>
        <v>0</v>
      </c>
      <c r="AS131" s="214">
        <f t="shared" si="17"/>
        <v>10</v>
      </c>
      <c r="AT131" s="213">
        <f t="shared" si="17"/>
        <v>2</v>
      </c>
      <c r="AU131" s="212">
        <f t="shared" si="17"/>
        <v>0</v>
      </c>
      <c r="AV131" s="214">
        <f t="shared" si="17"/>
        <v>10</v>
      </c>
      <c r="AW131" s="213">
        <f t="shared" si="17"/>
        <v>3</v>
      </c>
      <c r="AX131" s="212">
        <f t="shared" si="17"/>
        <v>0</v>
      </c>
      <c r="AY131" s="211">
        <f t="shared" si="17"/>
        <v>0</v>
      </c>
      <c r="AZ131" s="210">
        <f t="shared" si="17"/>
        <v>0</v>
      </c>
      <c r="BA131" s="210">
        <f t="shared" si="17"/>
        <v>0</v>
      </c>
      <c r="BB131" s="209">
        <f t="shared" si="17"/>
        <v>0</v>
      </c>
      <c r="BC131" s="52" t="s">
        <v>135</v>
      </c>
    </row>
    <row r="132" spans="2:62" ht="28.15" customHeight="1" x14ac:dyDescent="0.2">
      <c r="B132" s="30"/>
      <c r="C132" s="242">
        <v>1</v>
      </c>
      <c r="D132" s="44"/>
      <c r="E132" s="113"/>
      <c r="F132" s="113"/>
      <c r="G132" s="112"/>
      <c r="H132" s="223" t="s">
        <v>183</v>
      </c>
      <c r="I132" s="246">
        <v>111</v>
      </c>
      <c r="J132" s="246">
        <v>33</v>
      </c>
      <c r="K132" s="246">
        <v>6</v>
      </c>
      <c r="L132" s="41" t="s">
        <v>133</v>
      </c>
      <c r="M132" s="40" t="s">
        <v>104</v>
      </c>
      <c r="N132" s="41" t="s">
        <v>131</v>
      </c>
      <c r="O132" s="40" t="s">
        <v>1653</v>
      </c>
      <c r="P132" s="41" t="s">
        <v>130</v>
      </c>
      <c r="Q132" s="40" t="s">
        <v>1787</v>
      </c>
      <c r="R132" s="41" t="s">
        <v>129</v>
      </c>
      <c r="S132" s="40" t="s">
        <v>382</v>
      </c>
      <c r="T132" s="41" t="s">
        <v>128</v>
      </c>
      <c r="U132" s="40" t="s">
        <v>382</v>
      </c>
      <c r="V132" s="41" t="s">
        <v>127</v>
      </c>
      <c r="W132" s="40" t="s">
        <v>399</v>
      </c>
      <c r="X132" s="41" t="s">
        <v>126</v>
      </c>
      <c r="Y132" s="40" t="s">
        <v>104</v>
      </c>
      <c r="Z132" s="41" t="s">
        <v>125</v>
      </c>
      <c r="AA132" s="40"/>
      <c r="AB132" s="41" t="s">
        <v>1709</v>
      </c>
      <c r="AC132" s="40"/>
      <c r="AD132" s="39"/>
      <c r="AE132" s="40"/>
      <c r="AF132" s="39" t="s">
        <v>1809</v>
      </c>
      <c r="AG132" s="38"/>
      <c r="AH132" s="250"/>
      <c r="AI132" s="11"/>
      <c r="AJ132" s="310">
        <f>SUMPRODUCT(LEN($M132:$AC135)-LEN(SUBSTITUTE($M132:$AC135,"A", "")))</f>
        <v>68</v>
      </c>
      <c r="AK132" s="239">
        <f>SUMPRODUCT(LEN($AF132:$AF135)-LEN(SUBSTITUTE($AF132:$AF135,"A", "")))</f>
        <v>13</v>
      </c>
      <c r="AL132" s="230">
        <f>SUMPRODUCT(LEN($AE132:$AE135)-LEN(SUBSTITUTE($AE132:$AE135,"A", "")))</f>
        <v>0</v>
      </c>
      <c r="AM132" s="233">
        <f>SUMPRODUCT(LEN($M132:$AC135)-LEN(SUBSTITUTE($M132:$AC135,"S", "")))</f>
        <v>2</v>
      </c>
      <c r="AN132" s="239">
        <f>SUMPRODUCT(LEN($AF132:$AF135)-LEN(SUBSTITUTE($AF132:$AF135,"S", "")))</f>
        <v>0</v>
      </c>
      <c r="AO132" s="230">
        <f>SUMPRODUCT(LEN($AE132:$AE135)-LEN(SUBSTITUTE($AE132:$AE135,"S", "")))</f>
        <v>0</v>
      </c>
      <c r="AP132" s="233">
        <f>SUMPRODUCT(LEN($M132:$AC135)-LEN(SUBSTITUTE($M132:$AC135,"F", "")))</f>
        <v>0</v>
      </c>
      <c r="AQ132" s="239">
        <f>SUMPRODUCT(LEN($AF132:$AF135)-LEN(SUBSTITUTE($AF132:$AF135,"F", "")))</f>
        <v>0</v>
      </c>
      <c r="AR132" s="230">
        <f>SUMPRODUCT(LEN($AE132:$AE135)-LEN(SUBSTITUTE($AE132:$AE135,"F", "")))</f>
        <v>0</v>
      </c>
      <c r="AS132" s="233">
        <f>SUMPRODUCT(LEN($M132:$AC135)-LEN(SUBSTITUTE($M132:$AC135,"G", "")))</f>
        <v>10</v>
      </c>
      <c r="AT132" s="239">
        <f>SUMPRODUCT(LEN($AF132:$AF135)-LEN(SUBSTITUTE($AF132:$AF135,"G", "")))</f>
        <v>2</v>
      </c>
      <c r="AU132" s="230">
        <f>SUMPRODUCT(LEN($AE132:$AE135)-LEN(SUBSTITUTE($AE132:$AE135,"G", "")))</f>
        <v>0</v>
      </c>
      <c r="AV132" s="233">
        <f>SUMPRODUCT(LEN($M132:$AC135)-LEN(SUBSTITUTE($M132:$AC135,"M", "")))</f>
        <v>10</v>
      </c>
      <c r="AW132" s="239">
        <f>SUMPRODUCT(LEN($AF132:$AF135)-LEN(SUBSTITUTE($AF132:$AF135,"M", "")))</f>
        <v>3</v>
      </c>
      <c r="AX132" s="230">
        <f>SUMPRODUCT(LEN($AE132:$AE135)-LEN(SUBSTITUTE($AE132:$AE135,"M", "")))</f>
        <v>0</v>
      </c>
      <c r="AY132" s="291">
        <f>SUMPRODUCT(LEN($AE132:$AE135)-LEN(SUBSTITUTE($AE132:$AE135,"S", "")))</f>
        <v>0</v>
      </c>
      <c r="AZ132" s="227">
        <f>SUMPRODUCT(LEN($AE132:$AE135)-LEN(SUBSTITUTE($AE132:$AE135,"F", "")))</f>
        <v>0</v>
      </c>
      <c r="BA132" s="227">
        <f>SUMPRODUCT(LEN($AE132:$AE135)-LEN(SUBSTITUTE($AE132:$AE135,"G", "")))</f>
        <v>0</v>
      </c>
      <c r="BB132" s="294">
        <f>SUMPRODUCT(LEN($AE132:$AE135)-LEN(SUBSTITUTE($AE132:$AE135,"M", "")))</f>
        <v>0</v>
      </c>
    </row>
    <row r="133" spans="2:62" ht="28.15" customHeight="1" thickBot="1" x14ac:dyDescent="0.25">
      <c r="B133" s="30"/>
      <c r="C133" s="243"/>
      <c r="D133" s="36"/>
      <c r="E133" s="111"/>
      <c r="F133" s="111"/>
      <c r="G133" s="110"/>
      <c r="H133" s="224"/>
      <c r="I133" s="247"/>
      <c r="J133" s="247"/>
      <c r="K133" s="247"/>
      <c r="L133" s="33" t="s">
        <v>123</v>
      </c>
      <c r="M133" s="32" t="s">
        <v>1653</v>
      </c>
      <c r="N133" s="33" t="s">
        <v>122</v>
      </c>
      <c r="O133" s="32" t="s">
        <v>1315</v>
      </c>
      <c r="P133" s="33" t="s">
        <v>120</v>
      </c>
      <c r="Q133" s="32" t="s">
        <v>1126</v>
      </c>
      <c r="R133" s="33" t="s">
        <v>119</v>
      </c>
      <c r="S133" s="32" t="s">
        <v>1779</v>
      </c>
      <c r="T133" s="33" t="s">
        <v>118</v>
      </c>
      <c r="U133" s="32" t="s">
        <v>377</v>
      </c>
      <c r="V133" s="33" t="s">
        <v>117</v>
      </c>
      <c r="W133" s="32" t="s">
        <v>414</v>
      </c>
      <c r="X133" s="33" t="s">
        <v>116</v>
      </c>
      <c r="Y133" s="32" t="s">
        <v>104</v>
      </c>
      <c r="Z133" s="33" t="s">
        <v>115</v>
      </c>
      <c r="AA133" s="32"/>
      <c r="AB133" s="33" t="s">
        <v>1708</v>
      </c>
      <c r="AC133" s="32"/>
      <c r="AD133" s="31"/>
      <c r="AE133" s="32"/>
      <c r="AF133" s="31"/>
      <c r="AG133" s="23"/>
      <c r="AH133" s="251"/>
      <c r="AI133" s="11"/>
      <c r="AJ133" s="311"/>
      <c r="AK133" s="267"/>
      <c r="AL133" s="263"/>
      <c r="AM133" s="265"/>
      <c r="AN133" s="267"/>
      <c r="AO133" s="263"/>
      <c r="AP133" s="265"/>
      <c r="AQ133" s="267"/>
      <c r="AR133" s="263"/>
      <c r="AS133" s="265"/>
      <c r="AT133" s="267"/>
      <c r="AU133" s="263"/>
      <c r="AV133" s="265"/>
      <c r="AW133" s="267"/>
      <c r="AX133" s="263"/>
      <c r="AY133" s="292"/>
      <c r="AZ133" s="228"/>
      <c r="BA133" s="228"/>
      <c r="BB133" s="295"/>
    </row>
    <row r="134" spans="2:62" ht="28.15" customHeight="1" x14ac:dyDescent="0.2">
      <c r="B134" s="30"/>
      <c r="C134" s="244"/>
      <c r="D134" s="29"/>
      <c r="E134" s="109"/>
      <c r="F134" s="109"/>
      <c r="G134" s="108"/>
      <c r="H134" s="225">
        <v>257</v>
      </c>
      <c r="I134" s="248"/>
      <c r="J134" s="248"/>
      <c r="K134" s="248"/>
      <c r="L134" s="26" t="s">
        <v>114</v>
      </c>
      <c r="M134" s="25" t="s">
        <v>186</v>
      </c>
      <c r="N134" s="26" t="s">
        <v>112</v>
      </c>
      <c r="O134" s="25" t="s">
        <v>1350</v>
      </c>
      <c r="P134" s="26" t="s">
        <v>111</v>
      </c>
      <c r="Q134" s="25" t="s">
        <v>1686</v>
      </c>
      <c r="R134" s="26" t="s">
        <v>110</v>
      </c>
      <c r="S134" s="25" t="s">
        <v>417</v>
      </c>
      <c r="T134" s="26" t="s">
        <v>109</v>
      </c>
      <c r="U134" s="25" t="s">
        <v>434</v>
      </c>
      <c r="V134" s="26" t="s">
        <v>108</v>
      </c>
      <c r="W134" s="25" t="s">
        <v>399</v>
      </c>
      <c r="X134" s="26" t="s">
        <v>107</v>
      </c>
      <c r="Y134" s="25" t="s">
        <v>121</v>
      </c>
      <c r="Z134" s="26" t="s">
        <v>106</v>
      </c>
      <c r="AA134" s="25"/>
      <c r="AB134" s="26" t="s">
        <v>1707</v>
      </c>
      <c r="AC134" s="25"/>
      <c r="AD134" s="24"/>
      <c r="AE134" s="25"/>
      <c r="AF134" s="24"/>
      <c r="AG134" s="23"/>
      <c r="AH134" s="251"/>
      <c r="AI134" s="11"/>
      <c r="AJ134" s="311"/>
      <c r="AK134" s="267"/>
      <c r="AL134" s="263"/>
      <c r="AM134" s="265"/>
      <c r="AN134" s="267"/>
      <c r="AO134" s="263"/>
      <c r="AP134" s="265"/>
      <c r="AQ134" s="267"/>
      <c r="AR134" s="263"/>
      <c r="AS134" s="265"/>
      <c r="AT134" s="267"/>
      <c r="AU134" s="263"/>
      <c r="AV134" s="265"/>
      <c r="AW134" s="267"/>
      <c r="AX134" s="263"/>
      <c r="AY134" s="292"/>
      <c r="AZ134" s="228"/>
      <c r="BA134" s="228"/>
      <c r="BB134" s="295"/>
    </row>
    <row r="135" spans="2:62" ht="28.15" customHeight="1" thickBot="1" x14ac:dyDescent="0.25">
      <c r="B135" s="30"/>
      <c r="C135" s="253"/>
      <c r="D135" s="51"/>
      <c r="E135" s="115"/>
      <c r="F135" s="115"/>
      <c r="G135" s="114"/>
      <c r="H135" s="226"/>
      <c r="I135" s="254"/>
      <c r="J135" s="254"/>
      <c r="K135" s="254"/>
      <c r="L135" s="48" t="s">
        <v>105</v>
      </c>
      <c r="M135" s="47" t="s">
        <v>649</v>
      </c>
      <c r="N135" s="48" t="s">
        <v>103</v>
      </c>
      <c r="O135" s="47" t="s">
        <v>1274</v>
      </c>
      <c r="P135" s="48" t="s">
        <v>102</v>
      </c>
      <c r="Q135" s="47" t="s">
        <v>1273</v>
      </c>
      <c r="R135" s="48" t="s">
        <v>101</v>
      </c>
      <c r="S135" s="47" t="s">
        <v>621</v>
      </c>
      <c r="T135" s="48">
        <v>20</v>
      </c>
      <c r="U135" s="47" t="s">
        <v>484</v>
      </c>
      <c r="V135" s="48" t="s">
        <v>100</v>
      </c>
      <c r="W135" s="47" t="s">
        <v>399</v>
      </c>
      <c r="X135" s="48" t="s">
        <v>99</v>
      </c>
      <c r="Y135" s="47"/>
      <c r="Z135" s="48" t="s">
        <v>98</v>
      </c>
      <c r="AA135" s="47"/>
      <c r="AB135" s="48" t="s">
        <v>1706</v>
      </c>
      <c r="AC135" s="47"/>
      <c r="AD135" s="16"/>
      <c r="AE135" s="47"/>
      <c r="AF135" s="16"/>
      <c r="AG135" s="46"/>
      <c r="AH135" s="255"/>
      <c r="AI135" s="11"/>
      <c r="AJ135" s="312"/>
      <c r="AK135" s="268"/>
      <c r="AL135" s="264"/>
      <c r="AM135" s="266"/>
      <c r="AN135" s="268"/>
      <c r="AO135" s="264"/>
      <c r="AP135" s="266"/>
      <c r="AQ135" s="268"/>
      <c r="AR135" s="264"/>
      <c r="AS135" s="266"/>
      <c r="AT135" s="268"/>
      <c r="AU135" s="264"/>
      <c r="AV135" s="266"/>
      <c r="AW135" s="268"/>
      <c r="AX135" s="264"/>
      <c r="AY135" s="293"/>
      <c r="AZ135" s="229"/>
      <c r="BA135" s="229"/>
      <c r="BB135" s="296"/>
    </row>
    <row r="136" spans="2:62" ht="28.15" customHeight="1" x14ac:dyDescent="0.2">
      <c r="B136" s="30"/>
      <c r="C136" s="242">
        <v>2</v>
      </c>
      <c r="D136" s="44"/>
      <c r="E136" s="113"/>
      <c r="F136" s="113"/>
      <c r="G136" s="112"/>
      <c r="H136" s="223"/>
      <c r="I136" s="246"/>
      <c r="J136" s="246"/>
      <c r="K136" s="246"/>
      <c r="L136" s="41" t="s">
        <v>133</v>
      </c>
      <c r="M136" s="40"/>
      <c r="N136" s="41" t="s">
        <v>131</v>
      </c>
      <c r="O136" s="40"/>
      <c r="P136" s="41" t="s">
        <v>130</v>
      </c>
      <c r="Q136" s="40"/>
      <c r="R136" s="41" t="s">
        <v>129</v>
      </c>
      <c r="S136" s="40"/>
      <c r="T136" s="41" t="s">
        <v>128</v>
      </c>
      <c r="U136" s="40"/>
      <c r="V136" s="41" t="s">
        <v>127</v>
      </c>
      <c r="W136" s="40"/>
      <c r="X136" s="41" t="s">
        <v>126</v>
      </c>
      <c r="Y136" s="40"/>
      <c r="Z136" s="41" t="s">
        <v>125</v>
      </c>
      <c r="AA136" s="40"/>
      <c r="AB136" s="41" t="s">
        <v>1709</v>
      </c>
      <c r="AC136" s="40"/>
      <c r="AD136" s="39"/>
      <c r="AE136" s="40"/>
      <c r="AF136" s="39"/>
      <c r="AG136" s="38"/>
      <c r="AH136" s="250"/>
      <c r="AI136" s="11"/>
      <c r="AJ136" s="310">
        <f>SUMPRODUCT(LEN($M136:$AC139)-LEN(SUBSTITUTE($M136:$AC139,"A", "")))</f>
        <v>0</v>
      </c>
      <c r="AK136" s="239">
        <f>SUMPRODUCT(LEN($AF136:$AF139)-LEN(SUBSTITUTE($AF136:$AF139,"A", "")))</f>
        <v>0</v>
      </c>
      <c r="AL136" s="230">
        <f>SUMPRODUCT(LEN($AE136:$AE139)-LEN(SUBSTITUTE($AE136:$AE139,"A", "")))</f>
        <v>0</v>
      </c>
      <c r="AM136" s="233">
        <f>SUMPRODUCT(LEN($M136:$AC139)-LEN(SUBSTITUTE($M136:$AC139,"S", "")))</f>
        <v>0</v>
      </c>
      <c r="AN136" s="239">
        <f>SUMPRODUCT(LEN($AF136:$AF139)-LEN(SUBSTITUTE($AF136:$AF139,"S", "")))</f>
        <v>0</v>
      </c>
      <c r="AO136" s="230">
        <f>SUMPRODUCT(LEN($AE136:$AE139)-LEN(SUBSTITUTE($AE136:$AE139,"S", "")))</f>
        <v>0</v>
      </c>
      <c r="AP136" s="233">
        <f>SUMPRODUCT(LEN($M136:$AC139)-LEN(SUBSTITUTE($M136:$AC139,"F", "")))</f>
        <v>0</v>
      </c>
      <c r="AQ136" s="239">
        <f>SUMPRODUCT(LEN($AF136:$AF139)-LEN(SUBSTITUTE($AF136:$AF139,"F", "")))</f>
        <v>0</v>
      </c>
      <c r="AR136" s="230">
        <f>SUMPRODUCT(LEN($AE136:$AE139)-LEN(SUBSTITUTE($AE136:$AE139,"F", "")))</f>
        <v>0</v>
      </c>
      <c r="AS136" s="233">
        <f>SUMPRODUCT(LEN($M136:$AC139)-LEN(SUBSTITUTE($M136:$AC139,"G", "")))</f>
        <v>0</v>
      </c>
      <c r="AT136" s="239">
        <f>SUMPRODUCT(LEN($AF136:$AF139)-LEN(SUBSTITUTE($AF136:$AF139,"G", "")))</f>
        <v>0</v>
      </c>
      <c r="AU136" s="230">
        <f>SUMPRODUCT(LEN($AE136:$AE139)-LEN(SUBSTITUTE($AE136:$AE139,"G", "")))</f>
        <v>0</v>
      </c>
      <c r="AV136" s="233">
        <f>SUMPRODUCT(LEN($M136:$AC139)-LEN(SUBSTITUTE($M136:$AC139,"M", "")))</f>
        <v>0</v>
      </c>
      <c r="AW136" s="239">
        <f>SUMPRODUCT(LEN($AF136:$AF139)-LEN(SUBSTITUTE($AF136:$AF139,"M", "")))</f>
        <v>0</v>
      </c>
      <c r="AX136" s="230">
        <f>SUMPRODUCT(LEN($AE136:$AE139)-LEN(SUBSTITUTE($AE136:$AE139,"M", "")))</f>
        <v>0</v>
      </c>
      <c r="AY136" s="291">
        <f>SUMPRODUCT(LEN($AE136:$AE139)-LEN(SUBSTITUTE($AE136:$AE139,"S", "")))</f>
        <v>0</v>
      </c>
      <c r="AZ136" s="227">
        <f>SUMPRODUCT(LEN($AE136:$AE139)-LEN(SUBSTITUTE($AE136:$AE139,"F", "")))</f>
        <v>0</v>
      </c>
      <c r="BA136" s="227">
        <f>SUMPRODUCT(LEN($AE136:$AE139)-LEN(SUBSTITUTE($AE136:$AE139,"G", "")))</f>
        <v>0</v>
      </c>
      <c r="BB136" s="294">
        <f>SUMPRODUCT(LEN($AE136:$AE139)-LEN(SUBSTITUTE($AE136:$AE139,"M", "")))</f>
        <v>0</v>
      </c>
    </row>
    <row r="137" spans="2:62" ht="28.15" customHeight="1" thickBot="1" x14ac:dyDescent="0.25">
      <c r="B137" s="30"/>
      <c r="C137" s="243"/>
      <c r="D137" s="36"/>
      <c r="E137" s="111"/>
      <c r="F137" s="111"/>
      <c r="G137" s="110"/>
      <c r="H137" s="224"/>
      <c r="I137" s="247"/>
      <c r="J137" s="247"/>
      <c r="K137" s="247"/>
      <c r="L137" s="33" t="s">
        <v>123</v>
      </c>
      <c r="M137" s="32"/>
      <c r="N137" s="33" t="s">
        <v>122</v>
      </c>
      <c r="O137" s="32"/>
      <c r="P137" s="33" t="s">
        <v>120</v>
      </c>
      <c r="Q137" s="32"/>
      <c r="R137" s="33" t="s">
        <v>119</v>
      </c>
      <c r="S137" s="32"/>
      <c r="T137" s="33" t="s">
        <v>118</v>
      </c>
      <c r="U137" s="32"/>
      <c r="V137" s="33" t="s">
        <v>117</v>
      </c>
      <c r="W137" s="32"/>
      <c r="X137" s="33" t="s">
        <v>116</v>
      </c>
      <c r="Y137" s="32"/>
      <c r="Z137" s="33" t="s">
        <v>115</v>
      </c>
      <c r="AA137" s="32"/>
      <c r="AB137" s="33" t="s">
        <v>1708</v>
      </c>
      <c r="AC137" s="32"/>
      <c r="AD137" s="31"/>
      <c r="AE137" s="32"/>
      <c r="AF137" s="31"/>
      <c r="AG137" s="23"/>
      <c r="AH137" s="251"/>
      <c r="AI137" s="11"/>
      <c r="AJ137" s="311"/>
      <c r="AK137" s="267"/>
      <c r="AL137" s="263"/>
      <c r="AM137" s="265"/>
      <c r="AN137" s="267"/>
      <c r="AO137" s="263"/>
      <c r="AP137" s="265"/>
      <c r="AQ137" s="267"/>
      <c r="AR137" s="263"/>
      <c r="AS137" s="265"/>
      <c r="AT137" s="267"/>
      <c r="AU137" s="263"/>
      <c r="AV137" s="265"/>
      <c r="AW137" s="267"/>
      <c r="AX137" s="263"/>
      <c r="AY137" s="292"/>
      <c r="AZ137" s="228"/>
      <c r="BA137" s="228"/>
      <c r="BB137" s="295"/>
    </row>
    <row r="138" spans="2:62" ht="28.15" customHeight="1" x14ac:dyDescent="0.2">
      <c r="B138" s="30"/>
      <c r="C138" s="244"/>
      <c r="D138" s="29"/>
      <c r="E138" s="109"/>
      <c r="F138" s="109"/>
      <c r="G138" s="108"/>
      <c r="H138" s="225"/>
      <c r="I138" s="248"/>
      <c r="J138" s="248"/>
      <c r="K138" s="248"/>
      <c r="L138" s="26" t="s">
        <v>114</v>
      </c>
      <c r="M138" s="25"/>
      <c r="N138" s="26" t="s">
        <v>112</v>
      </c>
      <c r="O138" s="25"/>
      <c r="P138" s="26" t="s">
        <v>111</v>
      </c>
      <c r="Q138" s="25"/>
      <c r="R138" s="26" t="s">
        <v>110</v>
      </c>
      <c r="S138" s="25"/>
      <c r="T138" s="26" t="s">
        <v>109</v>
      </c>
      <c r="U138" s="25"/>
      <c r="V138" s="26" t="s">
        <v>108</v>
      </c>
      <c r="W138" s="25"/>
      <c r="X138" s="26" t="s">
        <v>107</v>
      </c>
      <c r="Y138" s="25"/>
      <c r="Z138" s="26" t="s">
        <v>106</v>
      </c>
      <c r="AA138" s="25"/>
      <c r="AB138" s="26" t="s">
        <v>1707</v>
      </c>
      <c r="AC138" s="25"/>
      <c r="AD138" s="24"/>
      <c r="AE138" s="25"/>
      <c r="AF138" s="24"/>
      <c r="AG138" s="23"/>
      <c r="AH138" s="251"/>
      <c r="AI138" s="11"/>
      <c r="AJ138" s="311"/>
      <c r="AK138" s="267"/>
      <c r="AL138" s="263"/>
      <c r="AM138" s="265"/>
      <c r="AN138" s="267"/>
      <c r="AO138" s="263"/>
      <c r="AP138" s="265"/>
      <c r="AQ138" s="267"/>
      <c r="AR138" s="263"/>
      <c r="AS138" s="265"/>
      <c r="AT138" s="267"/>
      <c r="AU138" s="263"/>
      <c r="AV138" s="265"/>
      <c r="AW138" s="267"/>
      <c r="AX138" s="263"/>
      <c r="AY138" s="292"/>
      <c r="AZ138" s="228"/>
      <c r="BA138" s="228"/>
      <c r="BB138" s="295"/>
    </row>
    <row r="139" spans="2:62" ht="28.15" customHeight="1" thickBot="1" x14ac:dyDescent="0.25">
      <c r="B139" s="30"/>
      <c r="C139" s="253"/>
      <c r="D139" s="51"/>
      <c r="E139" s="115"/>
      <c r="F139" s="115"/>
      <c r="G139" s="114"/>
      <c r="H139" s="226"/>
      <c r="I139" s="254"/>
      <c r="J139" s="254"/>
      <c r="K139" s="254"/>
      <c r="L139" s="48" t="s">
        <v>105</v>
      </c>
      <c r="M139" s="47"/>
      <c r="N139" s="48" t="s">
        <v>103</v>
      </c>
      <c r="O139" s="47"/>
      <c r="P139" s="48" t="s">
        <v>102</v>
      </c>
      <c r="Q139" s="47"/>
      <c r="R139" s="48" t="s">
        <v>101</v>
      </c>
      <c r="S139" s="47"/>
      <c r="T139" s="48">
        <v>20</v>
      </c>
      <c r="U139" s="47"/>
      <c r="V139" s="48" t="s">
        <v>100</v>
      </c>
      <c r="W139" s="47"/>
      <c r="X139" s="48" t="s">
        <v>99</v>
      </c>
      <c r="Y139" s="47"/>
      <c r="Z139" s="48" t="s">
        <v>98</v>
      </c>
      <c r="AA139" s="47"/>
      <c r="AB139" s="48" t="s">
        <v>1706</v>
      </c>
      <c r="AC139" s="47"/>
      <c r="AD139" s="16"/>
      <c r="AE139" s="47"/>
      <c r="AF139" s="16"/>
      <c r="AG139" s="46"/>
      <c r="AH139" s="255"/>
      <c r="AI139" s="11"/>
      <c r="AJ139" s="312"/>
      <c r="AK139" s="268"/>
      <c r="AL139" s="264"/>
      <c r="AM139" s="266"/>
      <c r="AN139" s="268"/>
      <c r="AO139" s="264"/>
      <c r="AP139" s="266"/>
      <c r="AQ139" s="268"/>
      <c r="AR139" s="264"/>
      <c r="AS139" s="266"/>
      <c r="AT139" s="268"/>
      <c r="AU139" s="264"/>
      <c r="AV139" s="266"/>
      <c r="AW139" s="268"/>
      <c r="AX139" s="264"/>
      <c r="AY139" s="293"/>
      <c r="AZ139" s="229"/>
      <c r="BA139" s="229"/>
      <c r="BB139" s="296"/>
    </row>
    <row r="140" spans="2:62" ht="28.15" customHeight="1" x14ac:dyDescent="0.2">
      <c r="B140" s="30"/>
      <c r="C140" s="242">
        <v>3</v>
      </c>
      <c r="D140" s="44"/>
      <c r="E140" s="113"/>
      <c r="F140" s="113"/>
      <c r="G140" s="112"/>
      <c r="H140" s="223"/>
      <c r="I140" s="246"/>
      <c r="J140" s="246"/>
      <c r="K140" s="246"/>
      <c r="L140" s="41" t="s">
        <v>133</v>
      </c>
      <c r="M140" s="40"/>
      <c r="N140" s="41" t="s">
        <v>131</v>
      </c>
      <c r="O140" s="40"/>
      <c r="P140" s="41" t="s">
        <v>130</v>
      </c>
      <c r="Q140" s="40"/>
      <c r="R140" s="41" t="s">
        <v>129</v>
      </c>
      <c r="S140" s="40"/>
      <c r="T140" s="41" t="s">
        <v>128</v>
      </c>
      <c r="U140" s="40"/>
      <c r="V140" s="41" t="s">
        <v>127</v>
      </c>
      <c r="W140" s="40"/>
      <c r="X140" s="41" t="s">
        <v>126</v>
      </c>
      <c r="Y140" s="40"/>
      <c r="Z140" s="41" t="s">
        <v>125</v>
      </c>
      <c r="AA140" s="40"/>
      <c r="AB140" s="41" t="s">
        <v>1709</v>
      </c>
      <c r="AC140" s="40"/>
      <c r="AD140" s="39"/>
      <c r="AE140" s="40"/>
      <c r="AF140" s="39"/>
      <c r="AG140" s="38"/>
      <c r="AH140" s="250"/>
      <c r="AI140" s="11"/>
      <c r="AJ140" s="310">
        <f>SUMPRODUCT(LEN($M140:$AC143)-LEN(SUBSTITUTE($M140:$AC143,"A", "")))</f>
        <v>0</v>
      </c>
      <c r="AK140" s="239">
        <f>SUMPRODUCT(LEN($AF140:$AF143)-LEN(SUBSTITUTE($AF140:$AF143,"A", "")))</f>
        <v>0</v>
      </c>
      <c r="AL140" s="230">
        <f>SUMPRODUCT(LEN($AE140:$AE143)-LEN(SUBSTITUTE($AE140:$AE143,"A", "")))</f>
        <v>0</v>
      </c>
      <c r="AM140" s="233">
        <f>SUMPRODUCT(LEN($M140:$AC143)-LEN(SUBSTITUTE($M140:$AC143,"S", "")))</f>
        <v>0</v>
      </c>
      <c r="AN140" s="239">
        <f>SUMPRODUCT(LEN($AF140:$AF143)-LEN(SUBSTITUTE($AF140:$AF143,"S", "")))</f>
        <v>0</v>
      </c>
      <c r="AO140" s="230">
        <f>SUMPRODUCT(LEN($AE140:$AE143)-LEN(SUBSTITUTE($AE140:$AE143,"S", "")))</f>
        <v>0</v>
      </c>
      <c r="AP140" s="233">
        <f>SUMPRODUCT(LEN($M140:$AC143)-LEN(SUBSTITUTE($M140:$AC143,"F", "")))</f>
        <v>0</v>
      </c>
      <c r="AQ140" s="239">
        <f>SUMPRODUCT(LEN($AF140:$AF143)-LEN(SUBSTITUTE($AF140:$AF143,"F", "")))</f>
        <v>0</v>
      </c>
      <c r="AR140" s="230">
        <f>SUMPRODUCT(LEN($AE140:$AE143)-LEN(SUBSTITUTE($AE140:$AE143,"F", "")))</f>
        <v>0</v>
      </c>
      <c r="AS140" s="233">
        <f>SUMPRODUCT(LEN($M140:$AC143)-LEN(SUBSTITUTE($M140:$AC143,"G", "")))</f>
        <v>0</v>
      </c>
      <c r="AT140" s="239">
        <f>SUMPRODUCT(LEN($AF140:$AF143)-LEN(SUBSTITUTE($AF140:$AF143,"G", "")))</f>
        <v>0</v>
      </c>
      <c r="AU140" s="230">
        <f>SUMPRODUCT(LEN($AE140:$AE143)-LEN(SUBSTITUTE($AE140:$AE143,"G", "")))</f>
        <v>0</v>
      </c>
      <c r="AV140" s="233">
        <f>SUMPRODUCT(LEN($M140:$AC143)-LEN(SUBSTITUTE($M140:$AC143,"M", "")))</f>
        <v>0</v>
      </c>
      <c r="AW140" s="239">
        <f>SUMPRODUCT(LEN($AF140:$AF143)-LEN(SUBSTITUTE($AF140:$AF143,"M", "")))</f>
        <v>0</v>
      </c>
      <c r="AX140" s="230">
        <f>SUMPRODUCT(LEN($AE140:$AE143)-LEN(SUBSTITUTE($AE140:$AE143,"M", "")))</f>
        <v>0</v>
      </c>
      <c r="AY140" s="291">
        <f>SUMPRODUCT(LEN($AE140:$AE143)-LEN(SUBSTITUTE($AE140:$AE143,"S", "")))</f>
        <v>0</v>
      </c>
      <c r="AZ140" s="227">
        <f>SUMPRODUCT(LEN($AE140:$AE143)-LEN(SUBSTITUTE($AE140:$AE143,"F", "")))</f>
        <v>0</v>
      </c>
      <c r="BA140" s="227">
        <f>SUMPRODUCT(LEN($AE140:$AE143)-LEN(SUBSTITUTE($AE140:$AE143,"G", "")))</f>
        <v>0</v>
      </c>
      <c r="BB140" s="294">
        <f>SUMPRODUCT(LEN($AE140:$AE143)-LEN(SUBSTITUTE($AE140:$AE143,"M", "")))</f>
        <v>0</v>
      </c>
    </row>
    <row r="141" spans="2:62" ht="28.15" customHeight="1" thickBot="1" x14ac:dyDescent="0.25">
      <c r="B141" s="30"/>
      <c r="C141" s="243"/>
      <c r="D141" s="36"/>
      <c r="E141" s="111"/>
      <c r="F141" s="111"/>
      <c r="G141" s="110"/>
      <c r="H141" s="224"/>
      <c r="I141" s="247"/>
      <c r="J141" s="247"/>
      <c r="K141" s="247"/>
      <c r="L141" s="33" t="s">
        <v>123</v>
      </c>
      <c r="M141" s="32"/>
      <c r="N141" s="33" t="s">
        <v>122</v>
      </c>
      <c r="O141" s="32"/>
      <c r="P141" s="33" t="s">
        <v>120</v>
      </c>
      <c r="Q141" s="32"/>
      <c r="R141" s="33" t="s">
        <v>119</v>
      </c>
      <c r="S141" s="32"/>
      <c r="T141" s="33" t="s">
        <v>118</v>
      </c>
      <c r="U141" s="32"/>
      <c r="V141" s="33" t="s">
        <v>117</v>
      </c>
      <c r="W141" s="32"/>
      <c r="X141" s="33" t="s">
        <v>116</v>
      </c>
      <c r="Y141" s="32"/>
      <c r="Z141" s="33" t="s">
        <v>115</v>
      </c>
      <c r="AA141" s="32"/>
      <c r="AB141" s="33" t="s">
        <v>1708</v>
      </c>
      <c r="AC141" s="32"/>
      <c r="AD141" s="31"/>
      <c r="AE141" s="32"/>
      <c r="AF141" s="31"/>
      <c r="AG141" s="23"/>
      <c r="AH141" s="251"/>
      <c r="AI141" s="11"/>
      <c r="AJ141" s="311"/>
      <c r="AK141" s="267"/>
      <c r="AL141" s="263"/>
      <c r="AM141" s="265"/>
      <c r="AN141" s="267"/>
      <c r="AO141" s="263"/>
      <c r="AP141" s="265"/>
      <c r="AQ141" s="267"/>
      <c r="AR141" s="263"/>
      <c r="AS141" s="265"/>
      <c r="AT141" s="267"/>
      <c r="AU141" s="263"/>
      <c r="AV141" s="265"/>
      <c r="AW141" s="267"/>
      <c r="AX141" s="263"/>
      <c r="AY141" s="292"/>
      <c r="AZ141" s="228"/>
      <c r="BA141" s="228"/>
      <c r="BB141" s="295"/>
    </row>
    <row r="142" spans="2:62" ht="28.15" customHeight="1" x14ac:dyDescent="0.2">
      <c r="B142" s="30"/>
      <c r="C142" s="244"/>
      <c r="D142" s="29"/>
      <c r="E142" s="109"/>
      <c r="F142" s="109"/>
      <c r="G142" s="108"/>
      <c r="H142" s="225"/>
      <c r="I142" s="248"/>
      <c r="J142" s="248"/>
      <c r="K142" s="248"/>
      <c r="L142" s="26" t="s">
        <v>114</v>
      </c>
      <c r="M142" s="25"/>
      <c r="N142" s="26" t="s">
        <v>112</v>
      </c>
      <c r="O142" s="25"/>
      <c r="P142" s="26" t="s">
        <v>111</v>
      </c>
      <c r="Q142" s="25"/>
      <c r="R142" s="26" t="s">
        <v>110</v>
      </c>
      <c r="S142" s="25"/>
      <c r="T142" s="26" t="s">
        <v>109</v>
      </c>
      <c r="U142" s="25"/>
      <c r="V142" s="26" t="s">
        <v>108</v>
      </c>
      <c r="W142" s="25"/>
      <c r="X142" s="26" t="s">
        <v>107</v>
      </c>
      <c r="Y142" s="25"/>
      <c r="Z142" s="26" t="s">
        <v>106</v>
      </c>
      <c r="AA142" s="25"/>
      <c r="AB142" s="26" t="s">
        <v>1707</v>
      </c>
      <c r="AC142" s="25"/>
      <c r="AD142" s="24"/>
      <c r="AE142" s="25"/>
      <c r="AF142" s="24"/>
      <c r="AG142" s="23"/>
      <c r="AH142" s="251"/>
      <c r="AI142" s="11"/>
      <c r="AJ142" s="311"/>
      <c r="AK142" s="267"/>
      <c r="AL142" s="263"/>
      <c r="AM142" s="265"/>
      <c r="AN142" s="267"/>
      <c r="AO142" s="263"/>
      <c r="AP142" s="265"/>
      <c r="AQ142" s="267"/>
      <c r="AR142" s="263"/>
      <c r="AS142" s="265"/>
      <c r="AT142" s="267"/>
      <c r="AU142" s="263"/>
      <c r="AV142" s="265"/>
      <c r="AW142" s="267"/>
      <c r="AX142" s="263"/>
      <c r="AY142" s="292"/>
      <c r="AZ142" s="228"/>
      <c r="BA142" s="228"/>
      <c r="BB142" s="295"/>
    </row>
    <row r="143" spans="2:62" ht="28.15" customHeight="1" thickBot="1" x14ac:dyDescent="0.25">
      <c r="B143" s="21"/>
      <c r="C143" s="245"/>
      <c r="D143" s="20"/>
      <c r="E143" s="117"/>
      <c r="F143" s="117"/>
      <c r="G143" s="116"/>
      <c r="H143" s="226"/>
      <c r="I143" s="249"/>
      <c r="J143" s="249"/>
      <c r="K143" s="249"/>
      <c r="L143" s="17" t="s">
        <v>105</v>
      </c>
      <c r="M143" s="15"/>
      <c r="N143" s="17" t="s">
        <v>103</v>
      </c>
      <c r="O143" s="15"/>
      <c r="P143" s="17" t="s">
        <v>102</v>
      </c>
      <c r="Q143" s="15"/>
      <c r="R143" s="17" t="s">
        <v>101</v>
      </c>
      <c r="S143" s="15"/>
      <c r="T143" s="17">
        <v>20</v>
      </c>
      <c r="U143" s="15"/>
      <c r="V143" s="17" t="s">
        <v>100</v>
      </c>
      <c r="W143" s="15"/>
      <c r="X143" s="17" t="s">
        <v>99</v>
      </c>
      <c r="Y143" s="15"/>
      <c r="Z143" s="17" t="s">
        <v>98</v>
      </c>
      <c r="AA143" s="15"/>
      <c r="AB143" s="17" t="s">
        <v>1706</v>
      </c>
      <c r="AC143" s="15"/>
      <c r="AD143" s="16"/>
      <c r="AE143" s="15"/>
      <c r="AF143" s="14"/>
      <c r="AG143" s="13"/>
      <c r="AH143" s="252"/>
      <c r="AI143" s="11"/>
      <c r="AJ143" s="312"/>
      <c r="AK143" s="268"/>
      <c r="AL143" s="264"/>
      <c r="AM143" s="266"/>
      <c r="AN143" s="268"/>
      <c r="AO143" s="264"/>
      <c r="AP143" s="266"/>
      <c r="AQ143" s="268"/>
      <c r="AR143" s="264"/>
      <c r="AS143" s="266"/>
      <c r="AT143" s="268"/>
      <c r="AU143" s="264"/>
      <c r="AV143" s="266"/>
      <c r="AW143" s="268"/>
      <c r="AX143" s="264"/>
      <c r="AY143" s="293"/>
      <c r="AZ143" s="229"/>
      <c r="BA143" s="229"/>
      <c r="BB143" s="296"/>
    </row>
    <row r="144" spans="2:62" ht="85.9" customHeight="1" thickTop="1" thickBot="1" x14ac:dyDescent="0.35">
      <c r="B144" s="105" t="s">
        <v>174</v>
      </c>
      <c r="C144" s="95" t="s">
        <v>173</v>
      </c>
      <c r="D144" s="100" t="s">
        <v>172</v>
      </c>
      <c r="E144" s="104" t="s">
        <v>171</v>
      </c>
      <c r="F144" s="103"/>
      <c r="G144" s="102"/>
      <c r="H144" s="101" t="s">
        <v>170</v>
      </c>
      <c r="I144" s="100" t="s">
        <v>96</v>
      </c>
      <c r="J144" s="100" t="s">
        <v>169</v>
      </c>
      <c r="K144" s="100" t="s">
        <v>97</v>
      </c>
      <c r="L144" s="256" t="s">
        <v>168</v>
      </c>
      <c r="M144" s="262"/>
      <c r="N144" s="256" t="s">
        <v>167</v>
      </c>
      <c r="O144" s="262"/>
      <c r="P144" s="256" t="s">
        <v>167</v>
      </c>
      <c r="Q144" s="257"/>
      <c r="R144" s="256" t="s">
        <v>167</v>
      </c>
      <c r="S144" s="257"/>
      <c r="T144" s="256" t="s">
        <v>167</v>
      </c>
      <c r="U144" s="257"/>
      <c r="V144" s="256" t="s">
        <v>167</v>
      </c>
      <c r="W144" s="257"/>
      <c r="X144" s="256" t="s">
        <v>167</v>
      </c>
      <c r="Y144" s="257"/>
      <c r="Z144" s="256" t="s">
        <v>167</v>
      </c>
      <c r="AA144" s="257"/>
      <c r="AB144" s="256" t="s">
        <v>167</v>
      </c>
      <c r="AC144" s="257"/>
      <c r="AD144" s="261" t="s">
        <v>166</v>
      </c>
      <c r="AE144" s="257"/>
      <c r="AF144" s="101" t="s">
        <v>165</v>
      </c>
      <c r="AG144" s="101" t="s">
        <v>164</v>
      </c>
      <c r="AH144" s="100" t="s">
        <v>163</v>
      </c>
      <c r="AI144" s="98"/>
      <c r="AJ144" s="96" t="s">
        <v>160</v>
      </c>
      <c r="AK144" s="95" t="s">
        <v>159</v>
      </c>
      <c r="AL144" s="94" t="s">
        <v>158</v>
      </c>
      <c r="AM144" s="96" t="s">
        <v>157</v>
      </c>
      <c r="AN144" s="95" t="s">
        <v>156</v>
      </c>
      <c r="AO144" s="94" t="s">
        <v>155</v>
      </c>
      <c r="AP144" s="96" t="s">
        <v>154</v>
      </c>
      <c r="AQ144" s="95" t="s">
        <v>153</v>
      </c>
      <c r="AR144" s="97" t="s">
        <v>152</v>
      </c>
      <c r="AS144" s="96" t="s">
        <v>151</v>
      </c>
      <c r="AT144" s="95" t="s">
        <v>150</v>
      </c>
      <c r="AU144" s="94" t="s">
        <v>149</v>
      </c>
      <c r="AV144" s="96" t="s">
        <v>148</v>
      </c>
      <c r="AW144" s="95" t="s">
        <v>147</v>
      </c>
      <c r="AX144" s="94" t="s">
        <v>146</v>
      </c>
      <c r="AY144" s="93" t="s">
        <v>145</v>
      </c>
      <c r="AZ144" s="92" t="s">
        <v>144</v>
      </c>
      <c r="BA144" s="92" t="s">
        <v>143</v>
      </c>
      <c r="BB144" s="91" t="s">
        <v>142</v>
      </c>
    </row>
    <row r="145" spans="2:62" ht="48" thickBot="1" x14ac:dyDescent="0.3">
      <c r="B145" s="90" t="s">
        <v>246</v>
      </c>
      <c r="C145" s="89"/>
      <c r="D145" s="88"/>
      <c r="E145" s="258"/>
      <c r="F145" s="259"/>
      <c r="G145" s="260"/>
      <c r="H145" s="87" t="s">
        <v>140</v>
      </c>
      <c r="I145" s="86"/>
      <c r="J145" s="86"/>
      <c r="K145" s="85"/>
      <c r="L145" s="84"/>
      <c r="M145" s="81"/>
      <c r="N145" s="84"/>
      <c r="O145" s="81"/>
      <c r="P145" s="84"/>
      <c r="Q145" s="81"/>
      <c r="R145" s="84"/>
      <c r="S145" s="81"/>
      <c r="T145" s="84"/>
      <c r="U145" s="81"/>
      <c r="V145" s="84"/>
      <c r="W145" s="81"/>
      <c r="X145" s="84"/>
      <c r="Y145" s="81"/>
      <c r="Z145" s="84"/>
      <c r="AA145" s="83"/>
      <c r="AB145" s="217"/>
      <c r="AC145" s="217"/>
      <c r="AD145" s="82" t="s">
        <v>139</v>
      </c>
      <c r="AE145" s="81"/>
      <c r="AF145" s="81"/>
      <c r="AG145" s="81"/>
      <c r="AH145" s="80"/>
      <c r="AI145" s="79" t="s">
        <v>138</v>
      </c>
      <c r="AJ145" s="78">
        <f t="shared" ref="AJ145:BB145" si="18">SUM(AJ147:AJ158)</f>
        <v>64</v>
      </c>
      <c r="AK145" s="77">
        <f t="shared" si="18"/>
        <v>11</v>
      </c>
      <c r="AL145" s="76">
        <f t="shared" si="18"/>
        <v>0</v>
      </c>
      <c r="AM145" s="78">
        <f t="shared" si="18"/>
        <v>11</v>
      </c>
      <c r="AN145" s="77">
        <f t="shared" si="18"/>
        <v>5</v>
      </c>
      <c r="AO145" s="76">
        <f t="shared" si="18"/>
        <v>0</v>
      </c>
      <c r="AP145" s="78">
        <f t="shared" si="18"/>
        <v>0</v>
      </c>
      <c r="AQ145" s="77">
        <f t="shared" si="18"/>
        <v>0</v>
      </c>
      <c r="AR145" s="76">
        <f t="shared" si="18"/>
        <v>0</v>
      </c>
      <c r="AS145" s="78">
        <f t="shared" si="18"/>
        <v>7</v>
      </c>
      <c r="AT145" s="77">
        <f t="shared" si="18"/>
        <v>4</v>
      </c>
      <c r="AU145" s="76">
        <f t="shared" si="18"/>
        <v>0</v>
      </c>
      <c r="AV145" s="78">
        <f t="shared" si="18"/>
        <v>4</v>
      </c>
      <c r="AW145" s="77">
        <f t="shared" si="18"/>
        <v>2</v>
      </c>
      <c r="AX145" s="76">
        <f t="shared" si="18"/>
        <v>0</v>
      </c>
      <c r="AY145" s="75">
        <f t="shared" si="18"/>
        <v>0</v>
      </c>
      <c r="AZ145" s="74">
        <f t="shared" si="18"/>
        <v>0</v>
      </c>
      <c r="BA145" s="74">
        <f t="shared" si="18"/>
        <v>0</v>
      </c>
      <c r="BB145" s="73">
        <f t="shared" si="18"/>
        <v>0</v>
      </c>
      <c r="BC145" s="72" t="s">
        <v>137</v>
      </c>
      <c r="BF145" s="5">
        <f>SUM(AJ145:AL145)/$BG$5</f>
        <v>75</v>
      </c>
      <c r="BG145" s="5">
        <f>SUM(AM145:AO145,AY145)/$BG$5</f>
        <v>16</v>
      </c>
      <c r="BH145" s="5">
        <f>SUM(AP145:AR145,AZ145)/$BG$5</f>
        <v>0</v>
      </c>
      <c r="BI145" s="5">
        <f>SUM(AS145:AU145,BA145)/$BG$5</f>
        <v>11</v>
      </c>
      <c r="BJ145" s="5">
        <f>SUM(AV145:AX145,BB145)/$BG$5</f>
        <v>6</v>
      </c>
    </row>
    <row r="146" spans="2:62" ht="37.5" thickBot="1" x14ac:dyDescent="0.3">
      <c r="B146" s="71"/>
      <c r="C146" s="70"/>
      <c r="D146" s="69"/>
      <c r="E146" s="68"/>
      <c r="F146" s="68"/>
      <c r="G146" s="67"/>
      <c r="H146" s="66"/>
      <c r="I146" s="64"/>
      <c r="J146" s="64"/>
      <c r="K146" s="65"/>
      <c r="L146" s="64"/>
      <c r="M146" s="62"/>
      <c r="N146" s="64"/>
      <c r="O146" s="62"/>
      <c r="P146" s="64"/>
      <c r="Q146" s="62"/>
      <c r="R146" s="64"/>
      <c r="S146" s="62"/>
      <c r="T146" s="64"/>
      <c r="U146" s="62"/>
      <c r="V146" s="64"/>
      <c r="W146" s="62"/>
      <c r="X146" s="64"/>
      <c r="Y146" s="62"/>
      <c r="Z146" s="64"/>
      <c r="AA146" s="62"/>
      <c r="AB146" s="62"/>
      <c r="AC146" s="62"/>
      <c r="AD146" s="63"/>
      <c r="AE146" s="62"/>
      <c r="AF146" s="62"/>
      <c r="AG146" s="62"/>
      <c r="AH146" s="61"/>
      <c r="AI146" s="59" t="s">
        <v>136</v>
      </c>
      <c r="AJ146" s="214">
        <f t="shared" ref="AJ146:BB146" si="19">AJ145/1</f>
        <v>64</v>
      </c>
      <c r="AK146" s="213">
        <f t="shared" si="19"/>
        <v>11</v>
      </c>
      <c r="AL146" s="212">
        <f t="shared" si="19"/>
        <v>0</v>
      </c>
      <c r="AM146" s="214">
        <f t="shared" si="19"/>
        <v>11</v>
      </c>
      <c r="AN146" s="213">
        <f t="shared" si="19"/>
        <v>5</v>
      </c>
      <c r="AO146" s="212">
        <f t="shared" si="19"/>
        <v>0</v>
      </c>
      <c r="AP146" s="214">
        <f t="shared" si="19"/>
        <v>0</v>
      </c>
      <c r="AQ146" s="213">
        <f t="shared" si="19"/>
        <v>0</v>
      </c>
      <c r="AR146" s="212">
        <f t="shared" si="19"/>
        <v>0</v>
      </c>
      <c r="AS146" s="214">
        <f t="shared" si="19"/>
        <v>7</v>
      </c>
      <c r="AT146" s="213">
        <f t="shared" si="19"/>
        <v>4</v>
      </c>
      <c r="AU146" s="212">
        <f t="shared" si="19"/>
        <v>0</v>
      </c>
      <c r="AV146" s="214">
        <f t="shared" si="19"/>
        <v>4</v>
      </c>
      <c r="AW146" s="213">
        <f t="shared" si="19"/>
        <v>2</v>
      </c>
      <c r="AX146" s="212">
        <f t="shared" si="19"/>
        <v>0</v>
      </c>
      <c r="AY146" s="211">
        <f t="shared" si="19"/>
        <v>0</v>
      </c>
      <c r="AZ146" s="210">
        <f t="shared" si="19"/>
        <v>0</v>
      </c>
      <c r="BA146" s="210">
        <f t="shared" si="19"/>
        <v>0</v>
      </c>
      <c r="BB146" s="209">
        <f t="shared" si="19"/>
        <v>0</v>
      </c>
      <c r="BC146" s="52" t="s">
        <v>135</v>
      </c>
    </row>
    <row r="147" spans="2:62" ht="28.15" customHeight="1" x14ac:dyDescent="0.2">
      <c r="B147" s="30"/>
      <c r="C147" s="242">
        <v>1</v>
      </c>
      <c r="D147" s="44"/>
      <c r="E147" s="113"/>
      <c r="F147" s="113"/>
      <c r="G147" s="112"/>
      <c r="H147" s="223" t="s">
        <v>183</v>
      </c>
      <c r="I147" s="246">
        <v>95</v>
      </c>
      <c r="J147" s="246">
        <v>35</v>
      </c>
      <c r="K147" s="246">
        <v>7</v>
      </c>
      <c r="L147" s="41" t="s">
        <v>133</v>
      </c>
      <c r="M147" s="40" t="s">
        <v>104</v>
      </c>
      <c r="N147" s="41" t="s">
        <v>131</v>
      </c>
      <c r="O147" s="40" t="s">
        <v>186</v>
      </c>
      <c r="P147" s="41" t="s">
        <v>130</v>
      </c>
      <c r="Q147" s="40" t="s">
        <v>1274</v>
      </c>
      <c r="R147" s="41" t="s">
        <v>129</v>
      </c>
      <c r="S147" s="40" t="s">
        <v>707</v>
      </c>
      <c r="T147" s="41" t="s">
        <v>128</v>
      </c>
      <c r="U147" s="40" t="s">
        <v>418</v>
      </c>
      <c r="V147" s="41" t="s">
        <v>127</v>
      </c>
      <c r="W147" s="40" t="s">
        <v>187</v>
      </c>
      <c r="X147" s="41" t="s">
        <v>126</v>
      </c>
      <c r="Y147" s="40" t="s">
        <v>113</v>
      </c>
      <c r="Z147" s="41" t="s">
        <v>125</v>
      </c>
      <c r="AA147" s="40"/>
      <c r="AB147" s="41" t="s">
        <v>1709</v>
      </c>
      <c r="AC147" s="40"/>
      <c r="AD147" s="39"/>
      <c r="AE147" s="40"/>
      <c r="AF147" s="39" t="s">
        <v>1808</v>
      </c>
      <c r="AG147" s="38"/>
      <c r="AH147" s="250"/>
      <c r="AI147" s="11"/>
      <c r="AJ147" s="310">
        <f>SUMPRODUCT(LEN($M147:$AC150)-LEN(SUBSTITUTE($M147:$AC150,"A", "")))</f>
        <v>64</v>
      </c>
      <c r="AK147" s="239">
        <f>SUMPRODUCT(LEN($AF147:$AF150)-LEN(SUBSTITUTE($AF147:$AF150,"A", "")))</f>
        <v>11</v>
      </c>
      <c r="AL147" s="230">
        <f>SUMPRODUCT(LEN($AE147:$AE150)-LEN(SUBSTITUTE($AE147:$AE150,"A", "")))</f>
        <v>0</v>
      </c>
      <c r="AM147" s="233">
        <f>SUMPRODUCT(LEN($M147:$AC150)-LEN(SUBSTITUTE($M147:$AC150,"S", "")))</f>
        <v>11</v>
      </c>
      <c r="AN147" s="239">
        <f>SUMPRODUCT(LEN($AF147:$AF150)-LEN(SUBSTITUTE($AF147:$AF150,"S", "")))</f>
        <v>5</v>
      </c>
      <c r="AO147" s="230">
        <f>SUMPRODUCT(LEN($AE147:$AE150)-LEN(SUBSTITUTE($AE147:$AE150,"S", "")))</f>
        <v>0</v>
      </c>
      <c r="AP147" s="233">
        <f>SUMPRODUCT(LEN($M147:$AC150)-LEN(SUBSTITUTE($M147:$AC150,"F", "")))</f>
        <v>0</v>
      </c>
      <c r="AQ147" s="239">
        <f>SUMPRODUCT(LEN($AF147:$AF150)-LEN(SUBSTITUTE($AF147:$AF150,"F", "")))</f>
        <v>0</v>
      </c>
      <c r="AR147" s="230">
        <f>SUMPRODUCT(LEN($AE147:$AE150)-LEN(SUBSTITUTE($AE147:$AE150,"F", "")))</f>
        <v>0</v>
      </c>
      <c r="AS147" s="233">
        <f>SUMPRODUCT(LEN($M147:$AC150)-LEN(SUBSTITUTE($M147:$AC150,"G", "")))</f>
        <v>7</v>
      </c>
      <c r="AT147" s="239">
        <f>SUMPRODUCT(LEN($AF147:$AF150)-LEN(SUBSTITUTE($AF147:$AF150,"G", "")))</f>
        <v>4</v>
      </c>
      <c r="AU147" s="230">
        <f>SUMPRODUCT(LEN($AE147:$AE150)-LEN(SUBSTITUTE($AE147:$AE150,"G", "")))</f>
        <v>0</v>
      </c>
      <c r="AV147" s="233">
        <f>SUMPRODUCT(LEN($M147:$AC150)-LEN(SUBSTITUTE($M147:$AC150,"M", "")))</f>
        <v>4</v>
      </c>
      <c r="AW147" s="239">
        <f>SUMPRODUCT(LEN($AF147:$AF150)-LEN(SUBSTITUTE($AF147:$AF150,"M", "")))</f>
        <v>2</v>
      </c>
      <c r="AX147" s="230">
        <f>SUMPRODUCT(LEN($AE147:$AE150)-LEN(SUBSTITUTE($AE147:$AE150,"M", "")))</f>
        <v>0</v>
      </c>
      <c r="AY147" s="291">
        <f>SUMPRODUCT(LEN($AE147:$AE150)-LEN(SUBSTITUTE($AE147:$AE150,"S", "")))</f>
        <v>0</v>
      </c>
      <c r="AZ147" s="227">
        <f>SUMPRODUCT(LEN($AE147:$AE150)-LEN(SUBSTITUTE($AE147:$AE150,"F", "")))</f>
        <v>0</v>
      </c>
      <c r="BA147" s="227">
        <f>SUMPRODUCT(LEN($AE147:$AE150)-LEN(SUBSTITUTE($AE147:$AE150,"G", "")))</f>
        <v>0</v>
      </c>
      <c r="BB147" s="294">
        <f>SUMPRODUCT(LEN($AE147:$AE150)-LEN(SUBSTITUTE($AE147:$AE150,"M", "")))</f>
        <v>0</v>
      </c>
    </row>
    <row r="148" spans="2:62" ht="28.15" customHeight="1" thickBot="1" x14ac:dyDescent="0.25">
      <c r="B148" s="30"/>
      <c r="C148" s="243"/>
      <c r="D148" s="36"/>
      <c r="E148" s="111"/>
      <c r="F148" s="111"/>
      <c r="G148" s="110"/>
      <c r="H148" s="224"/>
      <c r="I148" s="247"/>
      <c r="J148" s="247"/>
      <c r="K148" s="247"/>
      <c r="L148" s="33" t="s">
        <v>123</v>
      </c>
      <c r="M148" s="32" t="s">
        <v>186</v>
      </c>
      <c r="N148" s="33" t="s">
        <v>122</v>
      </c>
      <c r="O148" s="32" t="s">
        <v>1607</v>
      </c>
      <c r="P148" s="33" t="s">
        <v>120</v>
      </c>
      <c r="Q148" s="32" t="s">
        <v>417</v>
      </c>
      <c r="R148" s="33" t="s">
        <v>119</v>
      </c>
      <c r="S148" s="32" t="s">
        <v>389</v>
      </c>
      <c r="T148" s="33" t="s">
        <v>118</v>
      </c>
      <c r="U148" s="32" t="s">
        <v>389</v>
      </c>
      <c r="V148" s="33" t="s">
        <v>117</v>
      </c>
      <c r="W148" s="32" t="s">
        <v>399</v>
      </c>
      <c r="X148" s="33" t="s">
        <v>116</v>
      </c>
      <c r="Y148" s="32" t="s">
        <v>113</v>
      </c>
      <c r="Z148" s="33" t="s">
        <v>115</v>
      </c>
      <c r="AA148" s="32"/>
      <c r="AB148" s="33" t="s">
        <v>1708</v>
      </c>
      <c r="AC148" s="32"/>
      <c r="AD148" s="31"/>
      <c r="AE148" s="32"/>
      <c r="AF148" s="31" t="s">
        <v>1807</v>
      </c>
      <c r="AG148" s="23"/>
      <c r="AH148" s="251"/>
      <c r="AI148" s="11"/>
      <c r="AJ148" s="311"/>
      <c r="AK148" s="267"/>
      <c r="AL148" s="263"/>
      <c r="AM148" s="265"/>
      <c r="AN148" s="267"/>
      <c r="AO148" s="263"/>
      <c r="AP148" s="265"/>
      <c r="AQ148" s="267"/>
      <c r="AR148" s="263"/>
      <c r="AS148" s="265"/>
      <c r="AT148" s="267"/>
      <c r="AU148" s="263"/>
      <c r="AV148" s="265"/>
      <c r="AW148" s="267"/>
      <c r="AX148" s="263"/>
      <c r="AY148" s="292"/>
      <c r="AZ148" s="228"/>
      <c r="BA148" s="228"/>
      <c r="BB148" s="295"/>
    </row>
    <row r="149" spans="2:62" ht="28.15" customHeight="1" x14ac:dyDescent="0.2">
      <c r="B149" s="30"/>
      <c r="C149" s="244"/>
      <c r="D149" s="29"/>
      <c r="E149" s="109"/>
      <c r="F149" s="109"/>
      <c r="G149" s="108"/>
      <c r="H149" s="225">
        <v>257</v>
      </c>
      <c r="I149" s="248"/>
      <c r="J149" s="248"/>
      <c r="K149" s="248"/>
      <c r="L149" s="26" t="s">
        <v>114</v>
      </c>
      <c r="M149" s="25" t="s">
        <v>186</v>
      </c>
      <c r="N149" s="26" t="s">
        <v>112</v>
      </c>
      <c r="O149" s="25" t="s">
        <v>1601</v>
      </c>
      <c r="P149" s="26" t="s">
        <v>111</v>
      </c>
      <c r="Q149" s="25" t="s">
        <v>186</v>
      </c>
      <c r="R149" s="26" t="s">
        <v>110</v>
      </c>
      <c r="S149" s="25" t="s">
        <v>707</v>
      </c>
      <c r="T149" s="26" t="s">
        <v>109</v>
      </c>
      <c r="U149" s="25" t="s">
        <v>186</v>
      </c>
      <c r="V149" s="26" t="s">
        <v>108</v>
      </c>
      <c r="W149" s="25" t="s">
        <v>187</v>
      </c>
      <c r="X149" s="26" t="s">
        <v>107</v>
      </c>
      <c r="Y149" s="25" t="s">
        <v>121</v>
      </c>
      <c r="Z149" s="26" t="s">
        <v>106</v>
      </c>
      <c r="AA149" s="25"/>
      <c r="AB149" s="26" t="s">
        <v>1707</v>
      </c>
      <c r="AC149" s="25"/>
      <c r="AD149" s="24"/>
      <c r="AE149" s="25"/>
      <c r="AF149" s="24"/>
      <c r="AG149" s="23"/>
      <c r="AH149" s="251"/>
      <c r="AI149" s="11"/>
      <c r="AJ149" s="311"/>
      <c r="AK149" s="267"/>
      <c r="AL149" s="263"/>
      <c r="AM149" s="265"/>
      <c r="AN149" s="267"/>
      <c r="AO149" s="263"/>
      <c r="AP149" s="265"/>
      <c r="AQ149" s="267"/>
      <c r="AR149" s="263"/>
      <c r="AS149" s="265"/>
      <c r="AT149" s="267"/>
      <c r="AU149" s="263"/>
      <c r="AV149" s="265"/>
      <c r="AW149" s="267"/>
      <c r="AX149" s="263"/>
      <c r="AY149" s="292"/>
      <c r="AZ149" s="228"/>
      <c r="BA149" s="228"/>
      <c r="BB149" s="295"/>
    </row>
    <row r="150" spans="2:62" ht="28.15" customHeight="1" thickBot="1" x14ac:dyDescent="0.25">
      <c r="B150" s="30"/>
      <c r="C150" s="253"/>
      <c r="D150" s="51"/>
      <c r="E150" s="115"/>
      <c r="F150" s="115"/>
      <c r="G150" s="114"/>
      <c r="H150" s="226"/>
      <c r="I150" s="254"/>
      <c r="J150" s="254"/>
      <c r="K150" s="254"/>
      <c r="L150" s="48" t="s">
        <v>105</v>
      </c>
      <c r="M150" s="47" t="s">
        <v>186</v>
      </c>
      <c r="N150" s="48" t="s">
        <v>103</v>
      </c>
      <c r="O150" s="47" t="s">
        <v>186</v>
      </c>
      <c r="P150" s="48" t="s">
        <v>102</v>
      </c>
      <c r="Q150" s="47" t="s">
        <v>417</v>
      </c>
      <c r="R150" s="48" t="s">
        <v>101</v>
      </c>
      <c r="S150" s="47" t="s">
        <v>132</v>
      </c>
      <c r="T150" s="48">
        <v>20</v>
      </c>
      <c r="U150" s="47" t="s">
        <v>484</v>
      </c>
      <c r="V150" s="48" t="s">
        <v>100</v>
      </c>
      <c r="W150" s="47" t="s">
        <v>178</v>
      </c>
      <c r="X150" s="48" t="s">
        <v>99</v>
      </c>
      <c r="Y150" s="47" t="s">
        <v>121</v>
      </c>
      <c r="Z150" s="48" t="s">
        <v>98</v>
      </c>
      <c r="AA150" s="47"/>
      <c r="AB150" s="48" t="s">
        <v>1706</v>
      </c>
      <c r="AC150" s="47"/>
      <c r="AD150" s="16"/>
      <c r="AE150" s="47"/>
      <c r="AF150" s="16"/>
      <c r="AG150" s="46"/>
      <c r="AH150" s="255"/>
      <c r="AI150" s="11"/>
      <c r="AJ150" s="312"/>
      <c r="AK150" s="268"/>
      <c r="AL150" s="264"/>
      <c r="AM150" s="266"/>
      <c r="AN150" s="268"/>
      <c r="AO150" s="264"/>
      <c r="AP150" s="266"/>
      <c r="AQ150" s="268"/>
      <c r="AR150" s="264"/>
      <c r="AS150" s="266"/>
      <c r="AT150" s="268"/>
      <c r="AU150" s="264"/>
      <c r="AV150" s="266"/>
      <c r="AW150" s="268"/>
      <c r="AX150" s="264"/>
      <c r="AY150" s="293"/>
      <c r="AZ150" s="229"/>
      <c r="BA150" s="229"/>
      <c r="BB150" s="296"/>
    </row>
    <row r="151" spans="2:62" ht="28.15" customHeight="1" x14ac:dyDescent="0.2">
      <c r="B151" s="30"/>
      <c r="C151" s="242">
        <v>2</v>
      </c>
      <c r="D151" s="44"/>
      <c r="E151" s="113"/>
      <c r="F151" s="113"/>
      <c r="G151" s="112"/>
      <c r="H151" s="223"/>
      <c r="I151" s="246"/>
      <c r="J151" s="246"/>
      <c r="K151" s="246"/>
      <c r="L151" s="41" t="s">
        <v>133</v>
      </c>
      <c r="M151" s="40"/>
      <c r="N151" s="41" t="s">
        <v>131</v>
      </c>
      <c r="O151" s="40"/>
      <c r="P151" s="41" t="s">
        <v>130</v>
      </c>
      <c r="Q151" s="40"/>
      <c r="R151" s="41" t="s">
        <v>129</v>
      </c>
      <c r="S151" s="40"/>
      <c r="T151" s="41" t="s">
        <v>128</v>
      </c>
      <c r="U151" s="40"/>
      <c r="V151" s="41" t="s">
        <v>127</v>
      </c>
      <c r="W151" s="40"/>
      <c r="X151" s="41" t="s">
        <v>126</v>
      </c>
      <c r="Y151" s="40"/>
      <c r="Z151" s="41" t="s">
        <v>125</v>
      </c>
      <c r="AA151" s="40"/>
      <c r="AB151" s="41" t="s">
        <v>1709</v>
      </c>
      <c r="AC151" s="40"/>
      <c r="AD151" s="39"/>
      <c r="AE151" s="40"/>
      <c r="AF151" s="39"/>
      <c r="AG151" s="38"/>
      <c r="AH151" s="250"/>
      <c r="AI151" s="11"/>
      <c r="AJ151" s="310">
        <f>SUMPRODUCT(LEN($M151:$AC154)-LEN(SUBSTITUTE($M151:$AC154,"A", "")))</f>
        <v>0</v>
      </c>
      <c r="AK151" s="239">
        <f>SUMPRODUCT(LEN($AF151:$AF154)-LEN(SUBSTITUTE($AF151:$AF154,"A", "")))</f>
        <v>0</v>
      </c>
      <c r="AL151" s="230">
        <f>SUMPRODUCT(LEN($AE151:$AE154)-LEN(SUBSTITUTE($AE151:$AE154,"A", "")))</f>
        <v>0</v>
      </c>
      <c r="AM151" s="233">
        <f>SUMPRODUCT(LEN($M151:$AC154)-LEN(SUBSTITUTE($M151:$AC154,"S", "")))</f>
        <v>0</v>
      </c>
      <c r="AN151" s="239">
        <f>SUMPRODUCT(LEN($AF151:$AF154)-LEN(SUBSTITUTE($AF151:$AF154,"S", "")))</f>
        <v>0</v>
      </c>
      <c r="AO151" s="230">
        <f>SUMPRODUCT(LEN($AE151:$AE154)-LEN(SUBSTITUTE($AE151:$AE154,"S", "")))</f>
        <v>0</v>
      </c>
      <c r="AP151" s="233">
        <f>SUMPRODUCT(LEN($M151:$AC154)-LEN(SUBSTITUTE($M151:$AC154,"F", "")))</f>
        <v>0</v>
      </c>
      <c r="AQ151" s="239">
        <f>SUMPRODUCT(LEN($AF151:$AF154)-LEN(SUBSTITUTE($AF151:$AF154,"F", "")))</f>
        <v>0</v>
      </c>
      <c r="AR151" s="230">
        <f>SUMPRODUCT(LEN($AE151:$AE154)-LEN(SUBSTITUTE($AE151:$AE154,"F", "")))</f>
        <v>0</v>
      </c>
      <c r="AS151" s="233">
        <f>SUMPRODUCT(LEN($M151:$AC154)-LEN(SUBSTITUTE($M151:$AC154,"G", "")))</f>
        <v>0</v>
      </c>
      <c r="AT151" s="239">
        <f>SUMPRODUCT(LEN($AF151:$AF154)-LEN(SUBSTITUTE($AF151:$AF154,"G", "")))</f>
        <v>0</v>
      </c>
      <c r="AU151" s="230">
        <f>SUMPRODUCT(LEN($AE151:$AE154)-LEN(SUBSTITUTE($AE151:$AE154,"G", "")))</f>
        <v>0</v>
      </c>
      <c r="AV151" s="233">
        <f>SUMPRODUCT(LEN($M151:$AC154)-LEN(SUBSTITUTE($M151:$AC154,"M", "")))</f>
        <v>0</v>
      </c>
      <c r="AW151" s="239">
        <f>SUMPRODUCT(LEN($AF151:$AF154)-LEN(SUBSTITUTE($AF151:$AF154,"M", "")))</f>
        <v>0</v>
      </c>
      <c r="AX151" s="230">
        <f>SUMPRODUCT(LEN($AE151:$AE154)-LEN(SUBSTITUTE($AE151:$AE154,"M", "")))</f>
        <v>0</v>
      </c>
      <c r="AY151" s="291">
        <f>SUMPRODUCT(LEN($AE151:$AE154)-LEN(SUBSTITUTE($AE151:$AE154,"S", "")))</f>
        <v>0</v>
      </c>
      <c r="AZ151" s="227">
        <f>SUMPRODUCT(LEN($AE151:$AE154)-LEN(SUBSTITUTE($AE151:$AE154,"F", "")))</f>
        <v>0</v>
      </c>
      <c r="BA151" s="227">
        <f>SUMPRODUCT(LEN($AE151:$AE154)-LEN(SUBSTITUTE($AE151:$AE154,"G", "")))</f>
        <v>0</v>
      </c>
      <c r="BB151" s="294">
        <f>SUMPRODUCT(LEN($AE151:$AE154)-LEN(SUBSTITUTE($AE151:$AE154,"M", "")))</f>
        <v>0</v>
      </c>
    </row>
    <row r="152" spans="2:62" ht="28.15" customHeight="1" thickBot="1" x14ac:dyDescent="0.25">
      <c r="B152" s="30"/>
      <c r="C152" s="243"/>
      <c r="D152" s="36"/>
      <c r="E152" s="111"/>
      <c r="F152" s="111"/>
      <c r="G152" s="110"/>
      <c r="H152" s="224"/>
      <c r="I152" s="247"/>
      <c r="J152" s="247"/>
      <c r="K152" s="247"/>
      <c r="L152" s="33" t="s">
        <v>123</v>
      </c>
      <c r="M152" s="32"/>
      <c r="N152" s="33" t="s">
        <v>122</v>
      </c>
      <c r="O152" s="32"/>
      <c r="P152" s="33" t="s">
        <v>120</v>
      </c>
      <c r="Q152" s="32"/>
      <c r="R152" s="33" t="s">
        <v>119</v>
      </c>
      <c r="S152" s="32"/>
      <c r="T152" s="33" t="s">
        <v>118</v>
      </c>
      <c r="U152" s="32"/>
      <c r="V152" s="33" t="s">
        <v>117</v>
      </c>
      <c r="W152" s="32"/>
      <c r="X152" s="33" t="s">
        <v>116</v>
      </c>
      <c r="Y152" s="32"/>
      <c r="Z152" s="33" t="s">
        <v>115</v>
      </c>
      <c r="AA152" s="32"/>
      <c r="AB152" s="33" t="s">
        <v>1708</v>
      </c>
      <c r="AC152" s="32"/>
      <c r="AD152" s="31"/>
      <c r="AE152" s="32"/>
      <c r="AF152" s="31"/>
      <c r="AG152" s="23"/>
      <c r="AH152" s="251"/>
      <c r="AI152" s="11"/>
      <c r="AJ152" s="311"/>
      <c r="AK152" s="267"/>
      <c r="AL152" s="263"/>
      <c r="AM152" s="265"/>
      <c r="AN152" s="267"/>
      <c r="AO152" s="263"/>
      <c r="AP152" s="265"/>
      <c r="AQ152" s="267"/>
      <c r="AR152" s="263"/>
      <c r="AS152" s="265"/>
      <c r="AT152" s="267"/>
      <c r="AU152" s="263"/>
      <c r="AV152" s="265"/>
      <c r="AW152" s="267"/>
      <c r="AX152" s="263"/>
      <c r="AY152" s="292"/>
      <c r="AZ152" s="228"/>
      <c r="BA152" s="228"/>
      <c r="BB152" s="295"/>
    </row>
    <row r="153" spans="2:62" ht="28.15" customHeight="1" x14ac:dyDescent="0.2">
      <c r="B153" s="30"/>
      <c r="C153" s="244"/>
      <c r="D153" s="29"/>
      <c r="E153" s="109"/>
      <c r="F153" s="109"/>
      <c r="G153" s="108"/>
      <c r="H153" s="225"/>
      <c r="I153" s="248"/>
      <c r="J153" s="248"/>
      <c r="K153" s="248"/>
      <c r="L153" s="26" t="s">
        <v>114</v>
      </c>
      <c r="M153" s="25"/>
      <c r="N153" s="26" t="s">
        <v>112</v>
      </c>
      <c r="O153" s="25"/>
      <c r="P153" s="26" t="s">
        <v>111</v>
      </c>
      <c r="Q153" s="25"/>
      <c r="R153" s="26" t="s">
        <v>110</v>
      </c>
      <c r="S153" s="25"/>
      <c r="T153" s="26" t="s">
        <v>109</v>
      </c>
      <c r="U153" s="25"/>
      <c r="V153" s="26" t="s">
        <v>108</v>
      </c>
      <c r="W153" s="25"/>
      <c r="X153" s="26" t="s">
        <v>107</v>
      </c>
      <c r="Y153" s="25"/>
      <c r="Z153" s="26" t="s">
        <v>106</v>
      </c>
      <c r="AA153" s="25"/>
      <c r="AB153" s="26" t="s">
        <v>1707</v>
      </c>
      <c r="AC153" s="25"/>
      <c r="AD153" s="24"/>
      <c r="AE153" s="25"/>
      <c r="AF153" s="24"/>
      <c r="AG153" s="23"/>
      <c r="AH153" s="251"/>
      <c r="AI153" s="11"/>
      <c r="AJ153" s="311"/>
      <c r="AK153" s="267"/>
      <c r="AL153" s="263"/>
      <c r="AM153" s="265"/>
      <c r="AN153" s="267"/>
      <c r="AO153" s="263"/>
      <c r="AP153" s="265"/>
      <c r="AQ153" s="267"/>
      <c r="AR153" s="263"/>
      <c r="AS153" s="265"/>
      <c r="AT153" s="267"/>
      <c r="AU153" s="263"/>
      <c r="AV153" s="265"/>
      <c r="AW153" s="267"/>
      <c r="AX153" s="263"/>
      <c r="AY153" s="292"/>
      <c r="AZ153" s="228"/>
      <c r="BA153" s="228"/>
      <c r="BB153" s="295"/>
    </row>
    <row r="154" spans="2:62" ht="28.15" customHeight="1" thickBot="1" x14ac:dyDescent="0.25">
      <c r="B154" s="30"/>
      <c r="C154" s="253"/>
      <c r="D154" s="51"/>
      <c r="E154" s="115"/>
      <c r="F154" s="115"/>
      <c r="G154" s="114"/>
      <c r="H154" s="226"/>
      <c r="I154" s="254"/>
      <c r="J154" s="254"/>
      <c r="K154" s="254"/>
      <c r="L154" s="48" t="s">
        <v>105</v>
      </c>
      <c r="M154" s="47"/>
      <c r="N154" s="48" t="s">
        <v>103</v>
      </c>
      <c r="O154" s="47"/>
      <c r="P154" s="48" t="s">
        <v>102</v>
      </c>
      <c r="Q154" s="47"/>
      <c r="R154" s="48" t="s">
        <v>101</v>
      </c>
      <c r="S154" s="47"/>
      <c r="T154" s="48">
        <v>20</v>
      </c>
      <c r="U154" s="47"/>
      <c r="V154" s="48" t="s">
        <v>100</v>
      </c>
      <c r="W154" s="47"/>
      <c r="X154" s="48" t="s">
        <v>99</v>
      </c>
      <c r="Y154" s="47"/>
      <c r="Z154" s="48" t="s">
        <v>98</v>
      </c>
      <c r="AA154" s="47"/>
      <c r="AB154" s="48" t="s">
        <v>1706</v>
      </c>
      <c r="AC154" s="47"/>
      <c r="AD154" s="16"/>
      <c r="AE154" s="47"/>
      <c r="AF154" s="16"/>
      <c r="AG154" s="46"/>
      <c r="AH154" s="255"/>
      <c r="AI154" s="11"/>
      <c r="AJ154" s="312"/>
      <c r="AK154" s="268"/>
      <c r="AL154" s="264"/>
      <c r="AM154" s="266"/>
      <c r="AN154" s="268"/>
      <c r="AO154" s="264"/>
      <c r="AP154" s="266"/>
      <c r="AQ154" s="268"/>
      <c r="AR154" s="264"/>
      <c r="AS154" s="266"/>
      <c r="AT154" s="268"/>
      <c r="AU154" s="264"/>
      <c r="AV154" s="266"/>
      <c r="AW154" s="268"/>
      <c r="AX154" s="264"/>
      <c r="AY154" s="293"/>
      <c r="AZ154" s="229"/>
      <c r="BA154" s="229"/>
      <c r="BB154" s="296"/>
    </row>
    <row r="155" spans="2:62" ht="28.15" customHeight="1" x14ac:dyDescent="0.2">
      <c r="B155" s="30"/>
      <c r="C155" s="242">
        <v>3</v>
      </c>
      <c r="D155" s="44"/>
      <c r="E155" s="113"/>
      <c r="F155" s="113"/>
      <c r="G155" s="112"/>
      <c r="H155" s="223"/>
      <c r="I155" s="246"/>
      <c r="J155" s="246"/>
      <c r="K155" s="246"/>
      <c r="L155" s="41" t="s">
        <v>133</v>
      </c>
      <c r="M155" s="40"/>
      <c r="N155" s="41" t="s">
        <v>131</v>
      </c>
      <c r="O155" s="40"/>
      <c r="P155" s="41" t="s">
        <v>130</v>
      </c>
      <c r="Q155" s="40"/>
      <c r="R155" s="41" t="s">
        <v>129</v>
      </c>
      <c r="S155" s="40"/>
      <c r="T155" s="41" t="s">
        <v>128</v>
      </c>
      <c r="U155" s="40"/>
      <c r="V155" s="41" t="s">
        <v>127</v>
      </c>
      <c r="W155" s="40"/>
      <c r="X155" s="41" t="s">
        <v>126</v>
      </c>
      <c r="Y155" s="40"/>
      <c r="Z155" s="41" t="s">
        <v>125</v>
      </c>
      <c r="AA155" s="40"/>
      <c r="AB155" s="41" t="s">
        <v>1709</v>
      </c>
      <c r="AC155" s="40"/>
      <c r="AD155" s="39"/>
      <c r="AE155" s="40"/>
      <c r="AF155" s="39"/>
      <c r="AG155" s="38"/>
      <c r="AH155" s="250"/>
      <c r="AI155" s="11"/>
      <c r="AJ155" s="310">
        <f>SUMPRODUCT(LEN($M155:$AC158)-LEN(SUBSTITUTE($M155:$AC158,"A", "")))</f>
        <v>0</v>
      </c>
      <c r="AK155" s="239">
        <f>SUMPRODUCT(LEN($AF155:$AF158)-LEN(SUBSTITUTE($AF155:$AF158,"A", "")))</f>
        <v>0</v>
      </c>
      <c r="AL155" s="230">
        <f>SUMPRODUCT(LEN($AE155:$AE158)-LEN(SUBSTITUTE($AE155:$AE158,"A", "")))</f>
        <v>0</v>
      </c>
      <c r="AM155" s="233">
        <f>SUMPRODUCT(LEN($M155:$AC158)-LEN(SUBSTITUTE($M155:$AC158,"S", "")))</f>
        <v>0</v>
      </c>
      <c r="AN155" s="239">
        <f>SUMPRODUCT(LEN($AF155:$AF158)-LEN(SUBSTITUTE($AF155:$AF158,"S", "")))</f>
        <v>0</v>
      </c>
      <c r="AO155" s="230">
        <f>SUMPRODUCT(LEN($AE155:$AE158)-LEN(SUBSTITUTE($AE155:$AE158,"S", "")))</f>
        <v>0</v>
      </c>
      <c r="AP155" s="233">
        <f>SUMPRODUCT(LEN($M155:$AC158)-LEN(SUBSTITUTE($M155:$AC158,"F", "")))</f>
        <v>0</v>
      </c>
      <c r="AQ155" s="239">
        <f>SUMPRODUCT(LEN($AF155:$AF158)-LEN(SUBSTITUTE($AF155:$AF158,"F", "")))</f>
        <v>0</v>
      </c>
      <c r="AR155" s="230">
        <f>SUMPRODUCT(LEN($AE155:$AE158)-LEN(SUBSTITUTE($AE155:$AE158,"F", "")))</f>
        <v>0</v>
      </c>
      <c r="AS155" s="233">
        <f>SUMPRODUCT(LEN($M155:$AC158)-LEN(SUBSTITUTE($M155:$AC158,"G", "")))</f>
        <v>0</v>
      </c>
      <c r="AT155" s="239">
        <f>SUMPRODUCT(LEN($AF155:$AF158)-LEN(SUBSTITUTE($AF155:$AF158,"G", "")))</f>
        <v>0</v>
      </c>
      <c r="AU155" s="230">
        <f>SUMPRODUCT(LEN($AE155:$AE158)-LEN(SUBSTITUTE($AE155:$AE158,"G", "")))</f>
        <v>0</v>
      </c>
      <c r="AV155" s="233">
        <f>SUMPRODUCT(LEN($M155:$AC158)-LEN(SUBSTITUTE($M155:$AC158,"M", "")))</f>
        <v>0</v>
      </c>
      <c r="AW155" s="239">
        <f>SUMPRODUCT(LEN($AF155:$AF158)-LEN(SUBSTITUTE($AF155:$AF158,"M", "")))</f>
        <v>0</v>
      </c>
      <c r="AX155" s="230">
        <f>SUMPRODUCT(LEN($AE155:$AE158)-LEN(SUBSTITUTE($AE155:$AE158,"M", "")))</f>
        <v>0</v>
      </c>
      <c r="AY155" s="291">
        <f>SUMPRODUCT(LEN($AE155:$AE158)-LEN(SUBSTITUTE($AE155:$AE158,"S", "")))</f>
        <v>0</v>
      </c>
      <c r="AZ155" s="227">
        <f>SUMPRODUCT(LEN($AE155:$AE158)-LEN(SUBSTITUTE($AE155:$AE158,"F", "")))</f>
        <v>0</v>
      </c>
      <c r="BA155" s="227">
        <f>SUMPRODUCT(LEN($AE155:$AE158)-LEN(SUBSTITUTE($AE155:$AE158,"G", "")))</f>
        <v>0</v>
      </c>
      <c r="BB155" s="294">
        <f>SUMPRODUCT(LEN($AE155:$AE158)-LEN(SUBSTITUTE($AE155:$AE158,"M", "")))</f>
        <v>0</v>
      </c>
    </row>
    <row r="156" spans="2:62" ht="28.15" customHeight="1" thickBot="1" x14ac:dyDescent="0.25">
      <c r="B156" s="30"/>
      <c r="C156" s="243"/>
      <c r="D156" s="36"/>
      <c r="E156" s="111"/>
      <c r="F156" s="111"/>
      <c r="G156" s="110"/>
      <c r="H156" s="224"/>
      <c r="I156" s="247"/>
      <c r="J156" s="247"/>
      <c r="K156" s="247"/>
      <c r="L156" s="33" t="s">
        <v>123</v>
      </c>
      <c r="M156" s="32"/>
      <c r="N156" s="33" t="s">
        <v>122</v>
      </c>
      <c r="O156" s="32"/>
      <c r="P156" s="33" t="s">
        <v>120</v>
      </c>
      <c r="Q156" s="32"/>
      <c r="R156" s="33" t="s">
        <v>119</v>
      </c>
      <c r="S156" s="32"/>
      <c r="T156" s="33" t="s">
        <v>118</v>
      </c>
      <c r="U156" s="32"/>
      <c r="V156" s="33" t="s">
        <v>117</v>
      </c>
      <c r="W156" s="32"/>
      <c r="X156" s="33" t="s">
        <v>116</v>
      </c>
      <c r="Y156" s="32"/>
      <c r="Z156" s="33" t="s">
        <v>115</v>
      </c>
      <c r="AA156" s="32"/>
      <c r="AB156" s="33" t="s">
        <v>1708</v>
      </c>
      <c r="AC156" s="32"/>
      <c r="AD156" s="31"/>
      <c r="AE156" s="32"/>
      <c r="AF156" s="31"/>
      <c r="AG156" s="23"/>
      <c r="AH156" s="251"/>
      <c r="AI156" s="11"/>
      <c r="AJ156" s="311"/>
      <c r="AK156" s="267"/>
      <c r="AL156" s="263"/>
      <c r="AM156" s="265"/>
      <c r="AN156" s="267"/>
      <c r="AO156" s="263"/>
      <c r="AP156" s="265"/>
      <c r="AQ156" s="267"/>
      <c r="AR156" s="263"/>
      <c r="AS156" s="265"/>
      <c r="AT156" s="267"/>
      <c r="AU156" s="263"/>
      <c r="AV156" s="265"/>
      <c r="AW156" s="267"/>
      <c r="AX156" s="263"/>
      <c r="AY156" s="292"/>
      <c r="AZ156" s="228"/>
      <c r="BA156" s="228"/>
      <c r="BB156" s="295"/>
    </row>
    <row r="157" spans="2:62" ht="28.15" customHeight="1" x14ac:dyDescent="0.2">
      <c r="B157" s="30"/>
      <c r="C157" s="244"/>
      <c r="D157" s="29"/>
      <c r="E157" s="109"/>
      <c r="F157" s="109"/>
      <c r="G157" s="108"/>
      <c r="H157" s="225"/>
      <c r="I157" s="248"/>
      <c r="J157" s="248"/>
      <c r="K157" s="248"/>
      <c r="L157" s="26" t="s">
        <v>114</v>
      </c>
      <c r="M157" s="25"/>
      <c r="N157" s="26" t="s">
        <v>112</v>
      </c>
      <c r="O157" s="25"/>
      <c r="P157" s="26" t="s">
        <v>111</v>
      </c>
      <c r="Q157" s="25"/>
      <c r="R157" s="26" t="s">
        <v>110</v>
      </c>
      <c r="S157" s="25"/>
      <c r="T157" s="26" t="s">
        <v>109</v>
      </c>
      <c r="U157" s="25"/>
      <c r="V157" s="26" t="s">
        <v>108</v>
      </c>
      <c r="W157" s="25"/>
      <c r="X157" s="26" t="s">
        <v>107</v>
      </c>
      <c r="Y157" s="25"/>
      <c r="Z157" s="26" t="s">
        <v>106</v>
      </c>
      <c r="AA157" s="25"/>
      <c r="AB157" s="26" t="s">
        <v>1707</v>
      </c>
      <c r="AC157" s="25"/>
      <c r="AD157" s="24"/>
      <c r="AE157" s="25"/>
      <c r="AF157" s="24"/>
      <c r="AG157" s="23"/>
      <c r="AH157" s="251"/>
      <c r="AI157" s="11"/>
      <c r="AJ157" s="311"/>
      <c r="AK157" s="267"/>
      <c r="AL157" s="263"/>
      <c r="AM157" s="265"/>
      <c r="AN157" s="267"/>
      <c r="AO157" s="263"/>
      <c r="AP157" s="265"/>
      <c r="AQ157" s="267"/>
      <c r="AR157" s="263"/>
      <c r="AS157" s="265"/>
      <c r="AT157" s="267"/>
      <c r="AU157" s="263"/>
      <c r="AV157" s="265"/>
      <c r="AW157" s="267"/>
      <c r="AX157" s="263"/>
      <c r="AY157" s="292"/>
      <c r="AZ157" s="228"/>
      <c r="BA157" s="228"/>
      <c r="BB157" s="295"/>
    </row>
    <row r="158" spans="2:62" ht="28.15" customHeight="1" thickBot="1" x14ac:dyDescent="0.25">
      <c r="B158" s="21"/>
      <c r="C158" s="245"/>
      <c r="D158" s="20"/>
      <c r="E158" s="117"/>
      <c r="F158" s="117"/>
      <c r="G158" s="116"/>
      <c r="H158" s="226"/>
      <c r="I158" s="249"/>
      <c r="J158" s="249"/>
      <c r="K158" s="249"/>
      <c r="L158" s="17" t="s">
        <v>105</v>
      </c>
      <c r="M158" s="15"/>
      <c r="N158" s="17" t="s">
        <v>103</v>
      </c>
      <c r="O158" s="15"/>
      <c r="P158" s="17" t="s">
        <v>102</v>
      </c>
      <c r="Q158" s="15"/>
      <c r="R158" s="17" t="s">
        <v>101</v>
      </c>
      <c r="S158" s="15"/>
      <c r="T158" s="17">
        <v>20</v>
      </c>
      <c r="U158" s="15"/>
      <c r="V158" s="17" t="s">
        <v>100</v>
      </c>
      <c r="W158" s="15"/>
      <c r="X158" s="17" t="s">
        <v>99</v>
      </c>
      <c r="Y158" s="15"/>
      <c r="Z158" s="17" t="s">
        <v>98</v>
      </c>
      <c r="AA158" s="15"/>
      <c r="AB158" s="17" t="s">
        <v>1706</v>
      </c>
      <c r="AC158" s="15"/>
      <c r="AD158" s="16"/>
      <c r="AE158" s="15"/>
      <c r="AF158" s="14"/>
      <c r="AG158" s="13"/>
      <c r="AH158" s="252"/>
      <c r="AI158" s="11"/>
      <c r="AJ158" s="312"/>
      <c r="AK158" s="268"/>
      <c r="AL158" s="264"/>
      <c r="AM158" s="266"/>
      <c r="AN158" s="268"/>
      <c r="AO158" s="264"/>
      <c r="AP158" s="266"/>
      <c r="AQ158" s="268"/>
      <c r="AR158" s="264"/>
      <c r="AS158" s="266"/>
      <c r="AT158" s="268"/>
      <c r="AU158" s="264"/>
      <c r="AV158" s="266"/>
      <c r="AW158" s="268"/>
      <c r="AX158" s="264"/>
      <c r="AY158" s="293"/>
      <c r="AZ158" s="229"/>
      <c r="BA158" s="229"/>
      <c r="BB158" s="296"/>
    </row>
    <row r="159" spans="2:62" ht="85.9" customHeight="1" thickTop="1" thickBot="1" x14ac:dyDescent="0.35">
      <c r="B159" s="105" t="s">
        <v>174</v>
      </c>
      <c r="C159" s="95" t="s">
        <v>173</v>
      </c>
      <c r="D159" s="100" t="s">
        <v>172</v>
      </c>
      <c r="E159" s="104" t="s">
        <v>171</v>
      </c>
      <c r="F159" s="103"/>
      <c r="G159" s="102"/>
      <c r="H159" s="101" t="s">
        <v>170</v>
      </c>
      <c r="I159" s="100" t="s">
        <v>96</v>
      </c>
      <c r="J159" s="100" t="s">
        <v>169</v>
      </c>
      <c r="K159" s="100" t="s">
        <v>97</v>
      </c>
      <c r="L159" s="256" t="s">
        <v>168</v>
      </c>
      <c r="M159" s="262"/>
      <c r="N159" s="256" t="s">
        <v>167</v>
      </c>
      <c r="O159" s="262"/>
      <c r="P159" s="256" t="s">
        <v>167</v>
      </c>
      <c r="Q159" s="257"/>
      <c r="R159" s="256" t="s">
        <v>167</v>
      </c>
      <c r="S159" s="257"/>
      <c r="T159" s="256" t="s">
        <v>167</v>
      </c>
      <c r="U159" s="257"/>
      <c r="V159" s="256" t="s">
        <v>167</v>
      </c>
      <c r="W159" s="257"/>
      <c r="X159" s="256" t="s">
        <v>167</v>
      </c>
      <c r="Y159" s="257"/>
      <c r="Z159" s="256" t="s">
        <v>167</v>
      </c>
      <c r="AA159" s="257"/>
      <c r="AB159" s="256" t="s">
        <v>167</v>
      </c>
      <c r="AC159" s="257"/>
      <c r="AD159" s="261" t="s">
        <v>166</v>
      </c>
      <c r="AE159" s="257"/>
      <c r="AF159" s="101" t="s">
        <v>165</v>
      </c>
      <c r="AG159" s="101" t="s">
        <v>164</v>
      </c>
      <c r="AH159" s="100" t="s">
        <v>163</v>
      </c>
      <c r="AI159" s="98"/>
      <c r="AJ159" s="96" t="s">
        <v>160</v>
      </c>
      <c r="AK159" s="95" t="s">
        <v>159</v>
      </c>
      <c r="AL159" s="94" t="s">
        <v>158</v>
      </c>
      <c r="AM159" s="96" t="s">
        <v>157</v>
      </c>
      <c r="AN159" s="95" t="s">
        <v>156</v>
      </c>
      <c r="AO159" s="94" t="s">
        <v>155</v>
      </c>
      <c r="AP159" s="96" t="s">
        <v>154</v>
      </c>
      <c r="AQ159" s="95" t="s">
        <v>153</v>
      </c>
      <c r="AR159" s="97" t="s">
        <v>152</v>
      </c>
      <c r="AS159" s="96" t="s">
        <v>151</v>
      </c>
      <c r="AT159" s="95" t="s">
        <v>150</v>
      </c>
      <c r="AU159" s="94" t="s">
        <v>149</v>
      </c>
      <c r="AV159" s="96" t="s">
        <v>148</v>
      </c>
      <c r="AW159" s="95" t="s">
        <v>147</v>
      </c>
      <c r="AX159" s="94" t="s">
        <v>146</v>
      </c>
      <c r="AY159" s="93" t="s">
        <v>145</v>
      </c>
      <c r="AZ159" s="92" t="s">
        <v>144</v>
      </c>
      <c r="BA159" s="92" t="s">
        <v>143</v>
      </c>
      <c r="BB159" s="91" t="s">
        <v>142</v>
      </c>
    </row>
    <row r="160" spans="2:62" ht="48" thickBot="1" x14ac:dyDescent="0.3">
      <c r="B160" s="90" t="s">
        <v>245</v>
      </c>
      <c r="C160" s="89"/>
      <c r="D160" s="88"/>
      <c r="E160" s="258"/>
      <c r="F160" s="259"/>
      <c r="G160" s="260"/>
      <c r="H160" s="87" t="s">
        <v>140</v>
      </c>
      <c r="I160" s="86"/>
      <c r="J160" s="86"/>
      <c r="K160" s="85"/>
      <c r="L160" s="84"/>
      <c r="M160" s="81"/>
      <c r="N160" s="84"/>
      <c r="O160" s="81"/>
      <c r="P160" s="84"/>
      <c r="Q160" s="81"/>
      <c r="R160" s="84"/>
      <c r="S160" s="81"/>
      <c r="T160" s="84"/>
      <c r="U160" s="81"/>
      <c r="V160" s="84"/>
      <c r="W160" s="81"/>
      <c r="X160" s="84"/>
      <c r="Y160" s="81"/>
      <c r="Z160" s="84"/>
      <c r="AA160" s="83"/>
      <c r="AB160" s="217"/>
      <c r="AC160" s="217"/>
      <c r="AD160" s="82" t="s">
        <v>139</v>
      </c>
      <c r="AE160" s="81"/>
      <c r="AF160" s="81"/>
      <c r="AG160" s="81"/>
      <c r="AH160" s="80"/>
      <c r="AI160" s="79" t="s">
        <v>138</v>
      </c>
      <c r="AJ160" s="78">
        <f t="shared" ref="AJ160:BB160" si="20">SUM(AJ162:AJ173)</f>
        <v>28</v>
      </c>
      <c r="AK160" s="77">
        <f t="shared" si="20"/>
        <v>3</v>
      </c>
      <c r="AL160" s="76">
        <f t="shared" si="20"/>
        <v>0</v>
      </c>
      <c r="AM160" s="78">
        <f t="shared" si="20"/>
        <v>14</v>
      </c>
      <c r="AN160" s="77">
        <f t="shared" si="20"/>
        <v>3</v>
      </c>
      <c r="AO160" s="76">
        <f t="shared" si="20"/>
        <v>0</v>
      </c>
      <c r="AP160" s="78">
        <f t="shared" si="20"/>
        <v>1</v>
      </c>
      <c r="AQ160" s="77">
        <f t="shared" si="20"/>
        <v>0</v>
      </c>
      <c r="AR160" s="76">
        <f t="shared" si="20"/>
        <v>0</v>
      </c>
      <c r="AS160" s="78">
        <f t="shared" si="20"/>
        <v>6</v>
      </c>
      <c r="AT160" s="77">
        <f t="shared" si="20"/>
        <v>0</v>
      </c>
      <c r="AU160" s="76">
        <f t="shared" si="20"/>
        <v>0</v>
      </c>
      <c r="AV160" s="78">
        <f t="shared" si="20"/>
        <v>10</v>
      </c>
      <c r="AW160" s="77">
        <f t="shared" si="20"/>
        <v>2</v>
      </c>
      <c r="AX160" s="76">
        <f t="shared" si="20"/>
        <v>0</v>
      </c>
      <c r="AY160" s="75">
        <f t="shared" si="20"/>
        <v>0</v>
      </c>
      <c r="AZ160" s="74">
        <f t="shared" si="20"/>
        <v>0</v>
      </c>
      <c r="BA160" s="74">
        <f t="shared" si="20"/>
        <v>0</v>
      </c>
      <c r="BB160" s="73">
        <f t="shared" si="20"/>
        <v>0</v>
      </c>
      <c r="BC160" s="72" t="s">
        <v>137</v>
      </c>
      <c r="BF160" s="5">
        <f>SUM(AJ160:AL160)/$BG$5</f>
        <v>31</v>
      </c>
      <c r="BG160" s="5">
        <f>SUM(AM160:AO160,AY160)/$BG$5</f>
        <v>17</v>
      </c>
      <c r="BH160" s="5">
        <f>SUM(AP160:AR160,AZ160)/$BG$5</f>
        <v>1</v>
      </c>
      <c r="BI160" s="5">
        <f>SUM(AS160:AU160,BA160)/$BG$5</f>
        <v>6</v>
      </c>
      <c r="BJ160" s="5">
        <f>SUM(AV160:AX160,BB160)/$BG$5</f>
        <v>12</v>
      </c>
    </row>
    <row r="161" spans="2:62" ht="37.5" thickBot="1" x14ac:dyDescent="0.3">
      <c r="B161" s="71"/>
      <c r="C161" s="70"/>
      <c r="D161" s="69"/>
      <c r="E161" s="68"/>
      <c r="F161" s="68"/>
      <c r="G161" s="67"/>
      <c r="H161" s="66"/>
      <c r="I161" s="64"/>
      <c r="J161" s="64"/>
      <c r="K161" s="65"/>
      <c r="L161" s="64"/>
      <c r="M161" s="62"/>
      <c r="N161" s="64"/>
      <c r="O161" s="62"/>
      <c r="P161" s="64"/>
      <c r="Q161" s="62"/>
      <c r="R161" s="64"/>
      <c r="S161" s="62"/>
      <c r="T161" s="64"/>
      <c r="U161" s="62"/>
      <c r="V161" s="64"/>
      <c r="W161" s="62"/>
      <c r="X161" s="64"/>
      <c r="Y161" s="62"/>
      <c r="Z161" s="64"/>
      <c r="AA161" s="62"/>
      <c r="AB161" s="62"/>
      <c r="AC161" s="62"/>
      <c r="AD161" s="63"/>
      <c r="AE161" s="62"/>
      <c r="AF161" s="62"/>
      <c r="AG161" s="62"/>
      <c r="AH161" s="61"/>
      <c r="AI161" s="59" t="s">
        <v>136</v>
      </c>
      <c r="AJ161" s="214">
        <f t="shared" ref="AJ161:BB161" si="21">AJ160/1</f>
        <v>28</v>
      </c>
      <c r="AK161" s="213">
        <f t="shared" si="21"/>
        <v>3</v>
      </c>
      <c r="AL161" s="212">
        <f t="shared" si="21"/>
        <v>0</v>
      </c>
      <c r="AM161" s="214">
        <f t="shared" si="21"/>
        <v>14</v>
      </c>
      <c r="AN161" s="213">
        <f t="shared" si="21"/>
        <v>3</v>
      </c>
      <c r="AO161" s="212">
        <f t="shared" si="21"/>
        <v>0</v>
      </c>
      <c r="AP161" s="214">
        <f t="shared" si="21"/>
        <v>1</v>
      </c>
      <c r="AQ161" s="213">
        <f t="shared" si="21"/>
        <v>0</v>
      </c>
      <c r="AR161" s="212">
        <f t="shared" si="21"/>
        <v>0</v>
      </c>
      <c r="AS161" s="214">
        <f t="shared" si="21"/>
        <v>6</v>
      </c>
      <c r="AT161" s="213">
        <f t="shared" si="21"/>
        <v>0</v>
      </c>
      <c r="AU161" s="212">
        <f t="shared" si="21"/>
        <v>0</v>
      </c>
      <c r="AV161" s="214">
        <f t="shared" si="21"/>
        <v>10</v>
      </c>
      <c r="AW161" s="213">
        <f t="shared" si="21"/>
        <v>2</v>
      </c>
      <c r="AX161" s="212">
        <f t="shared" si="21"/>
        <v>0</v>
      </c>
      <c r="AY161" s="211">
        <f t="shared" si="21"/>
        <v>0</v>
      </c>
      <c r="AZ161" s="210">
        <f t="shared" si="21"/>
        <v>0</v>
      </c>
      <c r="BA161" s="210">
        <f t="shared" si="21"/>
        <v>0</v>
      </c>
      <c r="BB161" s="209">
        <f t="shared" si="21"/>
        <v>0</v>
      </c>
      <c r="BC161" s="52" t="s">
        <v>135</v>
      </c>
    </row>
    <row r="162" spans="2:62" ht="28.15" customHeight="1" x14ac:dyDescent="0.2">
      <c r="B162" s="30"/>
      <c r="C162" s="242">
        <v>1</v>
      </c>
      <c r="D162" s="44"/>
      <c r="E162" s="113"/>
      <c r="F162" s="113"/>
      <c r="G162" s="112"/>
      <c r="H162" s="223" t="s">
        <v>183</v>
      </c>
      <c r="I162" s="246">
        <v>102</v>
      </c>
      <c r="J162" s="246">
        <v>36</v>
      </c>
      <c r="K162" s="246">
        <v>8</v>
      </c>
      <c r="L162" s="41" t="s">
        <v>133</v>
      </c>
      <c r="M162" s="40" t="s">
        <v>176</v>
      </c>
      <c r="N162" s="41" t="s">
        <v>131</v>
      </c>
      <c r="O162" s="40" t="s">
        <v>1607</v>
      </c>
      <c r="P162" s="41" t="s">
        <v>130</v>
      </c>
      <c r="Q162" s="40" t="s">
        <v>1315</v>
      </c>
      <c r="R162" s="41" t="s">
        <v>129</v>
      </c>
      <c r="S162" s="40" t="s">
        <v>132</v>
      </c>
      <c r="T162" s="41" t="s">
        <v>128</v>
      </c>
      <c r="U162" s="40" t="s">
        <v>176</v>
      </c>
      <c r="V162" s="41" t="s">
        <v>127</v>
      </c>
      <c r="W162" s="40" t="s">
        <v>104</v>
      </c>
      <c r="X162" s="41" t="s">
        <v>126</v>
      </c>
      <c r="Y162" s="40" t="s">
        <v>113</v>
      </c>
      <c r="Z162" s="41" t="s">
        <v>125</v>
      </c>
      <c r="AA162" s="40"/>
      <c r="AB162" s="41" t="s">
        <v>1709</v>
      </c>
      <c r="AC162" s="40"/>
      <c r="AD162" s="39"/>
      <c r="AE162" s="40"/>
      <c r="AF162" s="39" t="s">
        <v>1806</v>
      </c>
      <c r="AG162" s="38"/>
      <c r="AH162" s="250">
        <v>4</v>
      </c>
      <c r="AI162" s="11"/>
      <c r="AJ162" s="310">
        <f>SUMPRODUCT(LEN($M162:$AC165)-LEN(SUBSTITUTE($M162:$AC165,"A", "")))</f>
        <v>28</v>
      </c>
      <c r="AK162" s="239">
        <f>SUMPRODUCT(LEN($AF162:$AF165)-LEN(SUBSTITUTE($AF162:$AF165,"A", "")))</f>
        <v>3</v>
      </c>
      <c r="AL162" s="230">
        <f>SUMPRODUCT(LEN($AE162:$AE165)-LEN(SUBSTITUTE($AE162:$AE165,"A", "")))</f>
        <v>0</v>
      </c>
      <c r="AM162" s="233">
        <f>SUMPRODUCT(LEN($M162:$AC165)-LEN(SUBSTITUTE($M162:$AC165,"S", "")))</f>
        <v>14</v>
      </c>
      <c r="AN162" s="239">
        <f>SUMPRODUCT(LEN($AF162:$AF165)-LEN(SUBSTITUTE($AF162:$AF165,"S", "")))</f>
        <v>3</v>
      </c>
      <c r="AO162" s="230">
        <f>SUMPRODUCT(LEN($AE162:$AE165)-LEN(SUBSTITUTE($AE162:$AE165,"S", "")))</f>
        <v>0</v>
      </c>
      <c r="AP162" s="233">
        <f>SUMPRODUCT(LEN($M162:$AC165)-LEN(SUBSTITUTE($M162:$AC165,"F", "")))</f>
        <v>1</v>
      </c>
      <c r="AQ162" s="239">
        <f>SUMPRODUCT(LEN($AF162:$AF165)-LEN(SUBSTITUTE($AF162:$AF165,"F", "")))</f>
        <v>0</v>
      </c>
      <c r="AR162" s="230">
        <f>SUMPRODUCT(LEN($AE162:$AE165)-LEN(SUBSTITUTE($AE162:$AE165,"F", "")))</f>
        <v>0</v>
      </c>
      <c r="AS162" s="233">
        <f>SUMPRODUCT(LEN($M162:$AC165)-LEN(SUBSTITUTE($M162:$AC165,"G", "")))</f>
        <v>6</v>
      </c>
      <c r="AT162" s="239">
        <f>SUMPRODUCT(LEN($AF162:$AF165)-LEN(SUBSTITUTE($AF162:$AF165,"G", "")))</f>
        <v>0</v>
      </c>
      <c r="AU162" s="230">
        <f>SUMPRODUCT(LEN($AE162:$AE165)-LEN(SUBSTITUTE($AE162:$AE165,"G", "")))</f>
        <v>0</v>
      </c>
      <c r="AV162" s="233">
        <f>SUMPRODUCT(LEN($M162:$AC165)-LEN(SUBSTITUTE($M162:$AC165,"M", "")))</f>
        <v>10</v>
      </c>
      <c r="AW162" s="239">
        <f>SUMPRODUCT(LEN($AF162:$AF165)-LEN(SUBSTITUTE($AF162:$AF165,"M", "")))</f>
        <v>2</v>
      </c>
      <c r="AX162" s="230">
        <f>SUMPRODUCT(LEN($AE162:$AE165)-LEN(SUBSTITUTE($AE162:$AE165,"M", "")))</f>
        <v>0</v>
      </c>
      <c r="AY162" s="291">
        <f>SUMPRODUCT(LEN($AE162:$AE165)-LEN(SUBSTITUTE($AE162:$AE165,"S", "")))</f>
        <v>0</v>
      </c>
      <c r="AZ162" s="227">
        <f>SUMPRODUCT(LEN($AE162:$AE165)-LEN(SUBSTITUTE($AE162:$AE165,"F", "")))</f>
        <v>0</v>
      </c>
      <c r="BA162" s="227">
        <f>SUMPRODUCT(LEN($AE162:$AE165)-LEN(SUBSTITUTE($AE162:$AE165,"G", "")))</f>
        <v>0</v>
      </c>
      <c r="BB162" s="294">
        <f>SUMPRODUCT(LEN($AE162:$AE165)-LEN(SUBSTITUTE($AE162:$AE165,"M", "")))</f>
        <v>0</v>
      </c>
    </row>
    <row r="163" spans="2:62" ht="28.15" customHeight="1" thickBot="1" x14ac:dyDescent="0.25">
      <c r="B163" s="30"/>
      <c r="C163" s="243"/>
      <c r="D163" s="36"/>
      <c r="E163" s="111"/>
      <c r="F163" s="111"/>
      <c r="G163" s="110"/>
      <c r="H163" s="224"/>
      <c r="I163" s="247"/>
      <c r="J163" s="247"/>
      <c r="K163" s="247"/>
      <c r="L163" s="33" t="s">
        <v>123</v>
      </c>
      <c r="M163" s="32" t="s">
        <v>1347</v>
      </c>
      <c r="N163" s="33" t="s">
        <v>122</v>
      </c>
      <c r="O163" s="32" t="s">
        <v>1315</v>
      </c>
      <c r="P163" s="33" t="s">
        <v>120</v>
      </c>
      <c r="Q163" s="32" t="s">
        <v>1273</v>
      </c>
      <c r="R163" s="33" t="s">
        <v>119</v>
      </c>
      <c r="S163" s="32" t="s">
        <v>389</v>
      </c>
      <c r="T163" s="33" t="s">
        <v>118</v>
      </c>
      <c r="U163" s="32" t="s">
        <v>132</v>
      </c>
      <c r="V163" s="33" t="s">
        <v>117</v>
      </c>
      <c r="W163" s="32" t="s">
        <v>399</v>
      </c>
      <c r="X163" s="33" t="s">
        <v>116</v>
      </c>
      <c r="Y163" s="32" t="s">
        <v>113</v>
      </c>
      <c r="Z163" s="33" t="s">
        <v>115</v>
      </c>
      <c r="AA163" s="32"/>
      <c r="AB163" s="33" t="s">
        <v>1708</v>
      </c>
      <c r="AC163" s="32"/>
      <c r="AD163" s="31"/>
      <c r="AE163" s="32"/>
      <c r="AF163" s="31"/>
      <c r="AG163" s="23"/>
      <c r="AH163" s="251"/>
      <c r="AI163" s="11"/>
      <c r="AJ163" s="311"/>
      <c r="AK163" s="267"/>
      <c r="AL163" s="263"/>
      <c r="AM163" s="265"/>
      <c r="AN163" s="267"/>
      <c r="AO163" s="263"/>
      <c r="AP163" s="265"/>
      <c r="AQ163" s="267"/>
      <c r="AR163" s="263"/>
      <c r="AS163" s="265"/>
      <c r="AT163" s="267"/>
      <c r="AU163" s="263"/>
      <c r="AV163" s="265"/>
      <c r="AW163" s="267"/>
      <c r="AX163" s="263"/>
      <c r="AY163" s="292"/>
      <c r="AZ163" s="228"/>
      <c r="BA163" s="228"/>
      <c r="BB163" s="295"/>
    </row>
    <row r="164" spans="2:62" ht="28.15" customHeight="1" x14ac:dyDescent="0.2">
      <c r="B164" s="30"/>
      <c r="C164" s="244"/>
      <c r="D164" s="29"/>
      <c r="E164" s="109"/>
      <c r="F164" s="109"/>
      <c r="G164" s="108"/>
      <c r="H164" s="225">
        <v>257</v>
      </c>
      <c r="I164" s="248"/>
      <c r="J164" s="248"/>
      <c r="K164" s="248"/>
      <c r="L164" s="26" t="s">
        <v>114</v>
      </c>
      <c r="M164" s="25" t="s">
        <v>1347</v>
      </c>
      <c r="N164" s="26" t="s">
        <v>112</v>
      </c>
      <c r="O164" s="25" t="s">
        <v>132</v>
      </c>
      <c r="P164" s="26" t="s">
        <v>111</v>
      </c>
      <c r="Q164" s="25" t="s">
        <v>1315</v>
      </c>
      <c r="R164" s="26" t="s">
        <v>110</v>
      </c>
      <c r="S164" s="25" t="s">
        <v>186</v>
      </c>
      <c r="T164" s="26" t="s">
        <v>109</v>
      </c>
      <c r="U164" s="25" t="s">
        <v>656</v>
      </c>
      <c r="V164" s="26" t="s">
        <v>108</v>
      </c>
      <c r="W164" s="25" t="s">
        <v>424</v>
      </c>
      <c r="X164" s="26" t="s">
        <v>107</v>
      </c>
      <c r="Y164" s="25" t="s">
        <v>121</v>
      </c>
      <c r="Z164" s="26" t="s">
        <v>106</v>
      </c>
      <c r="AA164" s="25"/>
      <c r="AB164" s="26" t="s">
        <v>1707</v>
      </c>
      <c r="AC164" s="25"/>
      <c r="AD164" s="24"/>
      <c r="AE164" s="25"/>
      <c r="AF164" s="24"/>
      <c r="AG164" s="23"/>
      <c r="AH164" s="251"/>
      <c r="AI164" s="11"/>
      <c r="AJ164" s="311"/>
      <c r="AK164" s="267"/>
      <c r="AL164" s="263"/>
      <c r="AM164" s="265"/>
      <c r="AN164" s="267"/>
      <c r="AO164" s="263"/>
      <c r="AP164" s="265"/>
      <c r="AQ164" s="267"/>
      <c r="AR164" s="263"/>
      <c r="AS164" s="265"/>
      <c r="AT164" s="267"/>
      <c r="AU164" s="263"/>
      <c r="AV164" s="265"/>
      <c r="AW164" s="267"/>
      <c r="AX164" s="263"/>
      <c r="AY164" s="292"/>
      <c r="AZ164" s="228"/>
      <c r="BA164" s="228"/>
      <c r="BB164" s="295"/>
    </row>
    <row r="165" spans="2:62" ht="28.15" customHeight="1" thickBot="1" x14ac:dyDescent="0.25">
      <c r="B165" s="30"/>
      <c r="C165" s="253"/>
      <c r="D165" s="51"/>
      <c r="E165" s="115"/>
      <c r="F165" s="115"/>
      <c r="G165" s="114"/>
      <c r="H165" s="226"/>
      <c r="I165" s="254"/>
      <c r="J165" s="254"/>
      <c r="K165" s="254"/>
      <c r="L165" s="48" t="s">
        <v>105</v>
      </c>
      <c r="M165" s="47" t="s">
        <v>180</v>
      </c>
      <c r="N165" s="48" t="s">
        <v>103</v>
      </c>
      <c r="O165" s="47" t="s">
        <v>1724</v>
      </c>
      <c r="P165" s="48" t="s">
        <v>102</v>
      </c>
      <c r="Q165" s="47" t="s">
        <v>484</v>
      </c>
      <c r="R165" s="48" t="s">
        <v>101</v>
      </c>
      <c r="S165" s="47" t="s">
        <v>434</v>
      </c>
      <c r="T165" s="48">
        <v>20</v>
      </c>
      <c r="U165" s="47" t="s">
        <v>630</v>
      </c>
      <c r="V165" s="48" t="s">
        <v>100</v>
      </c>
      <c r="W165" s="47" t="s">
        <v>509</v>
      </c>
      <c r="X165" s="48" t="s">
        <v>99</v>
      </c>
      <c r="Y165" s="47" t="s">
        <v>121</v>
      </c>
      <c r="Z165" s="48" t="s">
        <v>98</v>
      </c>
      <c r="AA165" s="47"/>
      <c r="AB165" s="48" t="s">
        <v>1706</v>
      </c>
      <c r="AC165" s="47"/>
      <c r="AD165" s="16"/>
      <c r="AE165" s="47"/>
      <c r="AF165" s="16"/>
      <c r="AG165" s="46"/>
      <c r="AH165" s="255"/>
      <c r="AI165" s="11"/>
      <c r="AJ165" s="312"/>
      <c r="AK165" s="268"/>
      <c r="AL165" s="264"/>
      <c r="AM165" s="266"/>
      <c r="AN165" s="268"/>
      <c r="AO165" s="264"/>
      <c r="AP165" s="266"/>
      <c r="AQ165" s="268"/>
      <c r="AR165" s="264"/>
      <c r="AS165" s="266"/>
      <c r="AT165" s="268"/>
      <c r="AU165" s="264"/>
      <c r="AV165" s="266"/>
      <c r="AW165" s="268"/>
      <c r="AX165" s="264"/>
      <c r="AY165" s="293"/>
      <c r="AZ165" s="229"/>
      <c r="BA165" s="229"/>
      <c r="BB165" s="296"/>
    </row>
    <row r="166" spans="2:62" ht="28.15" customHeight="1" x14ac:dyDescent="0.2">
      <c r="B166" s="30"/>
      <c r="C166" s="242">
        <v>2</v>
      </c>
      <c r="D166" s="44"/>
      <c r="E166" s="113"/>
      <c r="F166" s="113"/>
      <c r="G166" s="112"/>
      <c r="H166" s="223"/>
      <c r="I166" s="246"/>
      <c r="J166" s="246"/>
      <c r="K166" s="246"/>
      <c r="L166" s="41" t="s">
        <v>133</v>
      </c>
      <c r="M166" s="40"/>
      <c r="N166" s="41" t="s">
        <v>131</v>
      </c>
      <c r="O166" s="40"/>
      <c r="P166" s="41" t="s">
        <v>130</v>
      </c>
      <c r="Q166" s="40"/>
      <c r="R166" s="41" t="s">
        <v>129</v>
      </c>
      <c r="S166" s="40"/>
      <c r="T166" s="41" t="s">
        <v>128</v>
      </c>
      <c r="U166" s="40"/>
      <c r="V166" s="41" t="s">
        <v>127</v>
      </c>
      <c r="W166" s="40"/>
      <c r="X166" s="41" t="s">
        <v>126</v>
      </c>
      <c r="Y166" s="40"/>
      <c r="Z166" s="41" t="s">
        <v>125</v>
      </c>
      <c r="AA166" s="40"/>
      <c r="AB166" s="41" t="s">
        <v>1709</v>
      </c>
      <c r="AC166" s="40"/>
      <c r="AD166" s="39"/>
      <c r="AE166" s="40"/>
      <c r="AF166" s="39"/>
      <c r="AG166" s="38"/>
      <c r="AH166" s="250"/>
      <c r="AI166" s="11"/>
      <c r="AJ166" s="310">
        <f>SUMPRODUCT(LEN($M166:$AC169)-LEN(SUBSTITUTE($M166:$AC169,"A", "")))</f>
        <v>0</v>
      </c>
      <c r="AK166" s="239">
        <f>SUMPRODUCT(LEN($AF166:$AF169)-LEN(SUBSTITUTE($AF166:$AF169,"A", "")))</f>
        <v>0</v>
      </c>
      <c r="AL166" s="230">
        <f>SUMPRODUCT(LEN($AE166:$AE169)-LEN(SUBSTITUTE($AE166:$AE169,"A", "")))</f>
        <v>0</v>
      </c>
      <c r="AM166" s="233">
        <f>SUMPRODUCT(LEN($M166:$AC169)-LEN(SUBSTITUTE($M166:$AC169,"S", "")))</f>
        <v>0</v>
      </c>
      <c r="AN166" s="239">
        <f>SUMPRODUCT(LEN($AF166:$AF169)-LEN(SUBSTITUTE($AF166:$AF169,"S", "")))</f>
        <v>0</v>
      </c>
      <c r="AO166" s="230">
        <f>SUMPRODUCT(LEN($AE166:$AE169)-LEN(SUBSTITUTE($AE166:$AE169,"S", "")))</f>
        <v>0</v>
      </c>
      <c r="AP166" s="233">
        <f>SUMPRODUCT(LEN($M166:$AC169)-LEN(SUBSTITUTE($M166:$AC169,"F", "")))</f>
        <v>0</v>
      </c>
      <c r="AQ166" s="239">
        <f>SUMPRODUCT(LEN($AF166:$AF169)-LEN(SUBSTITUTE($AF166:$AF169,"F", "")))</f>
        <v>0</v>
      </c>
      <c r="AR166" s="230">
        <f>SUMPRODUCT(LEN($AE166:$AE169)-LEN(SUBSTITUTE($AE166:$AE169,"F", "")))</f>
        <v>0</v>
      </c>
      <c r="AS166" s="233">
        <f>SUMPRODUCT(LEN($M166:$AC169)-LEN(SUBSTITUTE($M166:$AC169,"G", "")))</f>
        <v>0</v>
      </c>
      <c r="AT166" s="239">
        <f>SUMPRODUCT(LEN($AF166:$AF169)-LEN(SUBSTITUTE($AF166:$AF169,"G", "")))</f>
        <v>0</v>
      </c>
      <c r="AU166" s="230">
        <f>SUMPRODUCT(LEN($AE166:$AE169)-LEN(SUBSTITUTE($AE166:$AE169,"G", "")))</f>
        <v>0</v>
      </c>
      <c r="AV166" s="233">
        <f>SUMPRODUCT(LEN($M166:$AC169)-LEN(SUBSTITUTE($M166:$AC169,"M", "")))</f>
        <v>0</v>
      </c>
      <c r="AW166" s="239">
        <f>SUMPRODUCT(LEN($AF166:$AF169)-LEN(SUBSTITUTE($AF166:$AF169,"M", "")))</f>
        <v>0</v>
      </c>
      <c r="AX166" s="230">
        <f>SUMPRODUCT(LEN($AE166:$AE169)-LEN(SUBSTITUTE($AE166:$AE169,"M", "")))</f>
        <v>0</v>
      </c>
      <c r="AY166" s="291">
        <f>SUMPRODUCT(LEN($AE166:$AE169)-LEN(SUBSTITUTE($AE166:$AE169,"S", "")))</f>
        <v>0</v>
      </c>
      <c r="AZ166" s="227">
        <f>SUMPRODUCT(LEN($AE166:$AE169)-LEN(SUBSTITUTE($AE166:$AE169,"F", "")))</f>
        <v>0</v>
      </c>
      <c r="BA166" s="227">
        <f>SUMPRODUCT(LEN($AE166:$AE169)-LEN(SUBSTITUTE($AE166:$AE169,"G", "")))</f>
        <v>0</v>
      </c>
      <c r="BB166" s="294">
        <f>SUMPRODUCT(LEN($AE166:$AE169)-LEN(SUBSTITUTE($AE166:$AE169,"M", "")))</f>
        <v>0</v>
      </c>
    </row>
    <row r="167" spans="2:62" ht="28.15" customHeight="1" thickBot="1" x14ac:dyDescent="0.25">
      <c r="B167" s="30"/>
      <c r="C167" s="243"/>
      <c r="D167" s="36"/>
      <c r="E167" s="111"/>
      <c r="F167" s="111"/>
      <c r="G167" s="110"/>
      <c r="H167" s="224"/>
      <c r="I167" s="247"/>
      <c r="J167" s="247"/>
      <c r="K167" s="247"/>
      <c r="L167" s="33" t="s">
        <v>123</v>
      </c>
      <c r="M167" s="32"/>
      <c r="N167" s="33" t="s">
        <v>122</v>
      </c>
      <c r="O167" s="32"/>
      <c r="P167" s="33" t="s">
        <v>120</v>
      </c>
      <c r="Q167" s="32"/>
      <c r="R167" s="33" t="s">
        <v>119</v>
      </c>
      <c r="S167" s="32"/>
      <c r="T167" s="33" t="s">
        <v>118</v>
      </c>
      <c r="U167" s="32"/>
      <c r="V167" s="33" t="s">
        <v>117</v>
      </c>
      <c r="W167" s="32"/>
      <c r="X167" s="33" t="s">
        <v>116</v>
      </c>
      <c r="Y167" s="32"/>
      <c r="Z167" s="33" t="s">
        <v>115</v>
      </c>
      <c r="AA167" s="32"/>
      <c r="AB167" s="33" t="s">
        <v>1708</v>
      </c>
      <c r="AC167" s="32"/>
      <c r="AD167" s="31"/>
      <c r="AE167" s="32"/>
      <c r="AF167" s="31"/>
      <c r="AG167" s="23"/>
      <c r="AH167" s="251"/>
      <c r="AI167" s="11"/>
      <c r="AJ167" s="311"/>
      <c r="AK167" s="267"/>
      <c r="AL167" s="263"/>
      <c r="AM167" s="265"/>
      <c r="AN167" s="267"/>
      <c r="AO167" s="263"/>
      <c r="AP167" s="265"/>
      <c r="AQ167" s="267"/>
      <c r="AR167" s="263"/>
      <c r="AS167" s="265"/>
      <c r="AT167" s="267"/>
      <c r="AU167" s="263"/>
      <c r="AV167" s="265"/>
      <c r="AW167" s="267"/>
      <c r="AX167" s="263"/>
      <c r="AY167" s="292"/>
      <c r="AZ167" s="228"/>
      <c r="BA167" s="228"/>
      <c r="BB167" s="295"/>
    </row>
    <row r="168" spans="2:62" ht="28.15" customHeight="1" x14ac:dyDescent="0.2">
      <c r="B168" s="30"/>
      <c r="C168" s="244"/>
      <c r="D168" s="29"/>
      <c r="E168" s="109"/>
      <c r="F168" s="109"/>
      <c r="G168" s="108"/>
      <c r="H168" s="225"/>
      <c r="I168" s="248"/>
      <c r="J168" s="248"/>
      <c r="K168" s="248"/>
      <c r="L168" s="26" t="s">
        <v>114</v>
      </c>
      <c r="M168" s="25"/>
      <c r="N168" s="26" t="s">
        <v>112</v>
      </c>
      <c r="O168" s="25"/>
      <c r="P168" s="26" t="s">
        <v>111</v>
      </c>
      <c r="Q168" s="25"/>
      <c r="R168" s="26" t="s">
        <v>110</v>
      </c>
      <c r="S168" s="25"/>
      <c r="T168" s="26" t="s">
        <v>109</v>
      </c>
      <c r="U168" s="25"/>
      <c r="V168" s="26" t="s">
        <v>108</v>
      </c>
      <c r="W168" s="25"/>
      <c r="X168" s="26" t="s">
        <v>107</v>
      </c>
      <c r="Y168" s="25"/>
      <c r="Z168" s="26" t="s">
        <v>106</v>
      </c>
      <c r="AA168" s="25"/>
      <c r="AB168" s="26" t="s">
        <v>1707</v>
      </c>
      <c r="AC168" s="25"/>
      <c r="AD168" s="24"/>
      <c r="AE168" s="25"/>
      <c r="AF168" s="24"/>
      <c r="AG168" s="23"/>
      <c r="AH168" s="251"/>
      <c r="AI168" s="11"/>
      <c r="AJ168" s="311"/>
      <c r="AK168" s="267"/>
      <c r="AL168" s="263"/>
      <c r="AM168" s="265"/>
      <c r="AN168" s="267"/>
      <c r="AO168" s="263"/>
      <c r="AP168" s="265"/>
      <c r="AQ168" s="267"/>
      <c r="AR168" s="263"/>
      <c r="AS168" s="265"/>
      <c r="AT168" s="267"/>
      <c r="AU168" s="263"/>
      <c r="AV168" s="265"/>
      <c r="AW168" s="267"/>
      <c r="AX168" s="263"/>
      <c r="AY168" s="292"/>
      <c r="AZ168" s="228"/>
      <c r="BA168" s="228"/>
      <c r="BB168" s="295"/>
    </row>
    <row r="169" spans="2:62" ht="28.15" customHeight="1" thickBot="1" x14ac:dyDescent="0.25">
      <c r="B169" s="30"/>
      <c r="C169" s="253"/>
      <c r="D169" s="51"/>
      <c r="E169" s="115"/>
      <c r="F169" s="115"/>
      <c r="G169" s="114"/>
      <c r="H169" s="226"/>
      <c r="I169" s="254"/>
      <c r="J169" s="254"/>
      <c r="K169" s="254"/>
      <c r="L169" s="48" t="s">
        <v>105</v>
      </c>
      <c r="M169" s="47"/>
      <c r="N169" s="48" t="s">
        <v>103</v>
      </c>
      <c r="O169" s="47"/>
      <c r="P169" s="48" t="s">
        <v>102</v>
      </c>
      <c r="Q169" s="47"/>
      <c r="R169" s="48" t="s">
        <v>101</v>
      </c>
      <c r="S169" s="47"/>
      <c r="T169" s="48">
        <v>20</v>
      </c>
      <c r="U169" s="47"/>
      <c r="V169" s="48" t="s">
        <v>100</v>
      </c>
      <c r="W169" s="47"/>
      <c r="X169" s="48" t="s">
        <v>99</v>
      </c>
      <c r="Y169" s="47"/>
      <c r="Z169" s="48" t="s">
        <v>98</v>
      </c>
      <c r="AA169" s="47"/>
      <c r="AB169" s="48" t="s">
        <v>1706</v>
      </c>
      <c r="AC169" s="47"/>
      <c r="AD169" s="16"/>
      <c r="AE169" s="47"/>
      <c r="AF169" s="16"/>
      <c r="AG169" s="46"/>
      <c r="AH169" s="255"/>
      <c r="AI169" s="11"/>
      <c r="AJ169" s="312"/>
      <c r="AK169" s="268"/>
      <c r="AL169" s="264"/>
      <c r="AM169" s="266"/>
      <c r="AN169" s="268"/>
      <c r="AO169" s="264"/>
      <c r="AP169" s="266"/>
      <c r="AQ169" s="268"/>
      <c r="AR169" s="264"/>
      <c r="AS169" s="266"/>
      <c r="AT169" s="268"/>
      <c r="AU169" s="264"/>
      <c r="AV169" s="266"/>
      <c r="AW169" s="268"/>
      <c r="AX169" s="264"/>
      <c r="AY169" s="293"/>
      <c r="AZ169" s="229"/>
      <c r="BA169" s="229"/>
      <c r="BB169" s="296"/>
    </row>
    <row r="170" spans="2:62" ht="28.15" customHeight="1" x14ac:dyDescent="0.2">
      <c r="B170" s="30"/>
      <c r="C170" s="242">
        <v>3</v>
      </c>
      <c r="D170" s="44"/>
      <c r="E170" s="113"/>
      <c r="F170" s="113"/>
      <c r="G170" s="112"/>
      <c r="H170" s="223"/>
      <c r="I170" s="246"/>
      <c r="J170" s="246"/>
      <c r="K170" s="246"/>
      <c r="L170" s="41" t="s">
        <v>133</v>
      </c>
      <c r="M170" s="40"/>
      <c r="N170" s="41" t="s">
        <v>131</v>
      </c>
      <c r="O170" s="40"/>
      <c r="P170" s="41" t="s">
        <v>130</v>
      </c>
      <c r="Q170" s="40"/>
      <c r="R170" s="41" t="s">
        <v>129</v>
      </c>
      <c r="S170" s="40"/>
      <c r="T170" s="41" t="s">
        <v>128</v>
      </c>
      <c r="U170" s="40"/>
      <c r="V170" s="41" t="s">
        <v>127</v>
      </c>
      <c r="W170" s="40"/>
      <c r="X170" s="41" t="s">
        <v>126</v>
      </c>
      <c r="Y170" s="40"/>
      <c r="Z170" s="41" t="s">
        <v>125</v>
      </c>
      <c r="AA170" s="40"/>
      <c r="AB170" s="41" t="s">
        <v>1709</v>
      </c>
      <c r="AC170" s="40"/>
      <c r="AD170" s="39"/>
      <c r="AE170" s="40"/>
      <c r="AF170" s="39"/>
      <c r="AG170" s="38"/>
      <c r="AH170" s="250"/>
      <c r="AI170" s="11"/>
      <c r="AJ170" s="310">
        <f>SUMPRODUCT(LEN($M170:$AC173)-LEN(SUBSTITUTE($M170:$AC173,"A", "")))</f>
        <v>0</v>
      </c>
      <c r="AK170" s="239">
        <f>SUMPRODUCT(LEN($AF170:$AF173)-LEN(SUBSTITUTE($AF170:$AF173,"A", "")))</f>
        <v>0</v>
      </c>
      <c r="AL170" s="230">
        <f>SUMPRODUCT(LEN($AE170:$AE173)-LEN(SUBSTITUTE($AE170:$AE173,"A", "")))</f>
        <v>0</v>
      </c>
      <c r="AM170" s="233">
        <f>SUMPRODUCT(LEN($M170:$AC173)-LEN(SUBSTITUTE($M170:$AC173,"S", "")))</f>
        <v>0</v>
      </c>
      <c r="AN170" s="239">
        <f>SUMPRODUCT(LEN($AF170:$AF173)-LEN(SUBSTITUTE($AF170:$AF173,"S", "")))</f>
        <v>0</v>
      </c>
      <c r="AO170" s="230">
        <f>SUMPRODUCT(LEN($AE170:$AE173)-LEN(SUBSTITUTE($AE170:$AE173,"S", "")))</f>
        <v>0</v>
      </c>
      <c r="AP170" s="233">
        <f>SUMPRODUCT(LEN($M170:$AC173)-LEN(SUBSTITUTE($M170:$AC173,"F", "")))</f>
        <v>0</v>
      </c>
      <c r="AQ170" s="239">
        <f>SUMPRODUCT(LEN($AF170:$AF173)-LEN(SUBSTITUTE($AF170:$AF173,"F", "")))</f>
        <v>0</v>
      </c>
      <c r="AR170" s="230">
        <f>SUMPRODUCT(LEN($AE170:$AE173)-LEN(SUBSTITUTE($AE170:$AE173,"F", "")))</f>
        <v>0</v>
      </c>
      <c r="AS170" s="233">
        <f>SUMPRODUCT(LEN($M170:$AC173)-LEN(SUBSTITUTE($M170:$AC173,"G", "")))</f>
        <v>0</v>
      </c>
      <c r="AT170" s="239">
        <f>SUMPRODUCT(LEN($AF170:$AF173)-LEN(SUBSTITUTE($AF170:$AF173,"G", "")))</f>
        <v>0</v>
      </c>
      <c r="AU170" s="230">
        <f>SUMPRODUCT(LEN($AE170:$AE173)-LEN(SUBSTITUTE($AE170:$AE173,"G", "")))</f>
        <v>0</v>
      </c>
      <c r="AV170" s="233">
        <f>SUMPRODUCT(LEN($M170:$AC173)-LEN(SUBSTITUTE($M170:$AC173,"M", "")))</f>
        <v>0</v>
      </c>
      <c r="AW170" s="239">
        <f>SUMPRODUCT(LEN($AF170:$AF173)-LEN(SUBSTITUTE($AF170:$AF173,"M", "")))</f>
        <v>0</v>
      </c>
      <c r="AX170" s="230">
        <f>SUMPRODUCT(LEN($AE170:$AE173)-LEN(SUBSTITUTE($AE170:$AE173,"M", "")))</f>
        <v>0</v>
      </c>
      <c r="AY170" s="291">
        <f>SUMPRODUCT(LEN($AE170:$AE173)-LEN(SUBSTITUTE($AE170:$AE173,"S", "")))</f>
        <v>0</v>
      </c>
      <c r="AZ170" s="227">
        <f>SUMPRODUCT(LEN($AE170:$AE173)-LEN(SUBSTITUTE($AE170:$AE173,"F", "")))</f>
        <v>0</v>
      </c>
      <c r="BA170" s="227">
        <f>SUMPRODUCT(LEN($AE170:$AE173)-LEN(SUBSTITUTE($AE170:$AE173,"G", "")))</f>
        <v>0</v>
      </c>
      <c r="BB170" s="294">
        <f>SUMPRODUCT(LEN($AE170:$AE173)-LEN(SUBSTITUTE($AE170:$AE173,"M", "")))</f>
        <v>0</v>
      </c>
    </row>
    <row r="171" spans="2:62" ht="28.15" customHeight="1" thickBot="1" x14ac:dyDescent="0.25">
      <c r="B171" s="30"/>
      <c r="C171" s="243"/>
      <c r="D171" s="36"/>
      <c r="E171" s="111"/>
      <c r="F171" s="111"/>
      <c r="G171" s="110"/>
      <c r="H171" s="224"/>
      <c r="I171" s="247"/>
      <c r="J171" s="247"/>
      <c r="K171" s="247"/>
      <c r="L171" s="33" t="s">
        <v>123</v>
      </c>
      <c r="M171" s="32"/>
      <c r="N171" s="33" t="s">
        <v>122</v>
      </c>
      <c r="O171" s="32"/>
      <c r="P171" s="33" t="s">
        <v>120</v>
      </c>
      <c r="Q171" s="32"/>
      <c r="R171" s="33" t="s">
        <v>119</v>
      </c>
      <c r="S171" s="32"/>
      <c r="T171" s="33" t="s">
        <v>118</v>
      </c>
      <c r="U171" s="32"/>
      <c r="V171" s="33" t="s">
        <v>117</v>
      </c>
      <c r="W171" s="32"/>
      <c r="X171" s="33" t="s">
        <v>116</v>
      </c>
      <c r="Y171" s="32"/>
      <c r="Z171" s="33" t="s">
        <v>115</v>
      </c>
      <c r="AA171" s="32"/>
      <c r="AB171" s="33" t="s">
        <v>1708</v>
      </c>
      <c r="AC171" s="32"/>
      <c r="AD171" s="31"/>
      <c r="AE171" s="32"/>
      <c r="AF171" s="31"/>
      <c r="AG171" s="23"/>
      <c r="AH171" s="251"/>
      <c r="AI171" s="11"/>
      <c r="AJ171" s="311"/>
      <c r="AK171" s="267"/>
      <c r="AL171" s="263"/>
      <c r="AM171" s="265"/>
      <c r="AN171" s="267"/>
      <c r="AO171" s="263"/>
      <c r="AP171" s="265"/>
      <c r="AQ171" s="267"/>
      <c r="AR171" s="263"/>
      <c r="AS171" s="265"/>
      <c r="AT171" s="267"/>
      <c r="AU171" s="263"/>
      <c r="AV171" s="265"/>
      <c r="AW171" s="267"/>
      <c r="AX171" s="263"/>
      <c r="AY171" s="292"/>
      <c r="AZ171" s="228"/>
      <c r="BA171" s="228"/>
      <c r="BB171" s="295"/>
    </row>
    <row r="172" spans="2:62" ht="28.15" customHeight="1" x14ac:dyDescent="0.2">
      <c r="B172" s="30"/>
      <c r="C172" s="244"/>
      <c r="D172" s="29"/>
      <c r="E172" s="109"/>
      <c r="F172" s="109"/>
      <c r="G172" s="108"/>
      <c r="H172" s="225"/>
      <c r="I172" s="248"/>
      <c r="J172" s="248"/>
      <c r="K172" s="248"/>
      <c r="L172" s="26" t="s">
        <v>114</v>
      </c>
      <c r="M172" s="25"/>
      <c r="N172" s="26" t="s">
        <v>112</v>
      </c>
      <c r="O172" s="25"/>
      <c r="P172" s="26" t="s">
        <v>111</v>
      </c>
      <c r="Q172" s="25"/>
      <c r="R172" s="26" t="s">
        <v>110</v>
      </c>
      <c r="S172" s="25"/>
      <c r="T172" s="26" t="s">
        <v>109</v>
      </c>
      <c r="U172" s="25"/>
      <c r="V172" s="26" t="s">
        <v>108</v>
      </c>
      <c r="W172" s="25"/>
      <c r="X172" s="26" t="s">
        <v>107</v>
      </c>
      <c r="Y172" s="25"/>
      <c r="Z172" s="26" t="s">
        <v>106</v>
      </c>
      <c r="AA172" s="25"/>
      <c r="AB172" s="26" t="s">
        <v>1707</v>
      </c>
      <c r="AC172" s="25"/>
      <c r="AD172" s="24"/>
      <c r="AE172" s="25"/>
      <c r="AF172" s="24"/>
      <c r="AG172" s="23"/>
      <c r="AH172" s="251"/>
      <c r="AI172" s="11"/>
      <c r="AJ172" s="311"/>
      <c r="AK172" s="267"/>
      <c r="AL172" s="263"/>
      <c r="AM172" s="265"/>
      <c r="AN172" s="267"/>
      <c r="AO172" s="263"/>
      <c r="AP172" s="265"/>
      <c r="AQ172" s="267"/>
      <c r="AR172" s="263"/>
      <c r="AS172" s="265"/>
      <c r="AT172" s="267"/>
      <c r="AU172" s="263"/>
      <c r="AV172" s="265"/>
      <c r="AW172" s="267"/>
      <c r="AX172" s="263"/>
      <c r="AY172" s="292"/>
      <c r="AZ172" s="228"/>
      <c r="BA172" s="228"/>
      <c r="BB172" s="295"/>
    </row>
    <row r="173" spans="2:62" ht="28.15" customHeight="1" thickBot="1" x14ac:dyDescent="0.25">
      <c r="B173" s="21"/>
      <c r="C173" s="245"/>
      <c r="D173" s="20"/>
      <c r="E173" s="117"/>
      <c r="F173" s="117"/>
      <c r="G173" s="116"/>
      <c r="H173" s="226"/>
      <c r="I173" s="249"/>
      <c r="J173" s="249"/>
      <c r="K173" s="249"/>
      <c r="L173" s="17" t="s">
        <v>105</v>
      </c>
      <c r="M173" s="15"/>
      <c r="N173" s="17" t="s">
        <v>103</v>
      </c>
      <c r="O173" s="15"/>
      <c r="P173" s="17" t="s">
        <v>102</v>
      </c>
      <c r="Q173" s="15"/>
      <c r="R173" s="17" t="s">
        <v>101</v>
      </c>
      <c r="S173" s="15"/>
      <c r="T173" s="17">
        <v>20</v>
      </c>
      <c r="U173" s="15"/>
      <c r="V173" s="17" t="s">
        <v>100</v>
      </c>
      <c r="W173" s="15"/>
      <c r="X173" s="17" t="s">
        <v>99</v>
      </c>
      <c r="Y173" s="15"/>
      <c r="Z173" s="17" t="s">
        <v>98</v>
      </c>
      <c r="AA173" s="15"/>
      <c r="AB173" s="17" t="s">
        <v>1706</v>
      </c>
      <c r="AC173" s="15"/>
      <c r="AD173" s="16"/>
      <c r="AE173" s="15"/>
      <c r="AF173" s="14"/>
      <c r="AG173" s="13"/>
      <c r="AH173" s="252"/>
      <c r="AI173" s="11"/>
      <c r="AJ173" s="312"/>
      <c r="AK173" s="268"/>
      <c r="AL173" s="264"/>
      <c r="AM173" s="266"/>
      <c r="AN173" s="268"/>
      <c r="AO173" s="264"/>
      <c r="AP173" s="266"/>
      <c r="AQ173" s="268"/>
      <c r="AR173" s="264"/>
      <c r="AS173" s="266"/>
      <c r="AT173" s="268"/>
      <c r="AU173" s="264"/>
      <c r="AV173" s="266"/>
      <c r="AW173" s="268"/>
      <c r="AX173" s="264"/>
      <c r="AY173" s="293"/>
      <c r="AZ173" s="229"/>
      <c r="BA173" s="229"/>
      <c r="BB173" s="296"/>
    </row>
    <row r="174" spans="2:62" ht="85.9" customHeight="1" thickTop="1" thickBot="1" x14ac:dyDescent="0.35">
      <c r="B174" s="105" t="s">
        <v>174</v>
      </c>
      <c r="C174" s="95" t="s">
        <v>173</v>
      </c>
      <c r="D174" s="100" t="s">
        <v>172</v>
      </c>
      <c r="E174" s="104" t="s">
        <v>171</v>
      </c>
      <c r="F174" s="103"/>
      <c r="G174" s="102"/>
      <c r="H174" s="101" t="s">
        <v>170</v>
      </c>
      <c r="I174" s="100" t="s">
        <v>96</v>
      </c>
      <c r="J174" s="100" t="s">
        <v>169</v>
      </c>
      <c r="K174" s="100" t="s">
        <v>97</v>
      </c>
      <c r="L174" s="256" t="s">
        <v>168</v>
      </c>
      <c r="M174" s="262"/>
      <c r="N174" s="256" t="s">
        <v>167</v>
      </c>
      <c r="O174" s="262"/>
      <c r="P174" s="256" t="s">
        <v>167</v>
      </c>
      <c r="Q174" s="257"/>
      <c r="R174" s="256" t="s">
        <v>167</v>
      </c>
      <c r="S174" s="257"/>
      <c r="T174" s="256" t="s">
        <v>167</v>
      </c>
      <c r="U174" s="257"/>
      <c r="V174" s="256" t="s">
        <v>167</v>
      </c>
      <c r="W174" s="257"/>
      <c r="X174" s="256" t="s">
        <v>167</v>
      </c>
      <c r="Y174" s="257"/>
      <c r="Z174" s="256" t="s">
        <v>167</v>
      </c>
      <c r="AA174" s="257"/>
      <c r="AB174" s="256" t="s">
        <v>167</v>
      </c>
      <c r="AC174" s="257"/>
      <c r="AD174" s="261" t="s">
        <v>166</v>
      </c>
      <c r="AE174" s="257"/>
      <c r="AF174" s="101" t="s">
        <v>165</v>
      </c>
      <c r="AG174" s="101" t="s">
        <v>164</v>
      </c>
      <c r="AH174" s="100" t="s">
        <v>163</v>
      </c>
      <c r="AI174" s="98"/>
      <c r="AJ174" s="96" t="s">
        <v>160</v>
      </c>
      <c r="AK174" s="95" t="s">
        <v>159</v>
      </c>
      <c r="AL174" s="94" t="s">
        <v>158</v>
      </c>
      <c r="AM174" s="96" t="s">
        <v>157</v>
      </c>
      <c r="AN174" s="95" t="s">
        <v>156</v>
      </c>
      <c r="AO174" s="94" t="s">
        <v>155</v>
      </c>
      <c r="AP174" s="96" t="s">
        <v>154</v>
      </c>
      <c r="AQ174" s="95" t="s">
        <v>153</v>
      </c>
      <c r="AR174" s="97" t="s">
        <v>152</v>
      </c>
      <c r="AS174" s="96" t="s">
        <v>151</v>
      </c>
      <c r="AT174" s="95" t="s">
        <v>150</v>
      </c>
      <c r="AU174" s="94" t="s">
        <v>149</v>
      </c>
      <c r="AV174" s="96" t="s">
        <v>148</v>
      </c>
      <c r="AW174" s="95" t="s">
        <v>147</v>
      </c>
      <c r="AX174" s="94" t="s">
        <v>146</v>
      </c>
      <c r="AY174" s="93" t="s">
        <v>145</v>
      </c>
      <c r="AZ174" s="92" t="s">
        <v>144</v>
      </c>
      <c r="BA174" s="92" t="s">
        <v>143</v>
      </c>
      <c r="BB174" s="91" t="s">
        <v>142</v>
      </c>
    </row>
    <row r="175" spans="2:62" ht="48" thickBot="1" x14ac:dyDescent="0.3">
      <c r="B175" s="90" t="s">
        <v>244</v>
      </c>
      <c r="C175" s="89"/>
      <c r="D175" s="88"/>
      <c r="E175" s="258"/>
      <c r="F175" s="259"/>
      <c r="G175" s="260"/>
      <c r="H175" s="87" t="s">
        <v>140</v>
      </c>
      <c r="I175" s="86"/>
      <c r="J175" s="86"/>
      <c r="K175" s="85"/>
      <c r="L175" s="84"/>
      <c r="M175" s="81"/>
      <c r="N175" s="84"/>
      <c r="O175" s="81"/>
      <c r="P175" s="84"/>
      <c r="Q175" s="81"/>
      <c r="R175" s="84"/>
      <c r="S175" s="81"/>
      <c r="T175" s="84"/>
      <c r="U175" s="81"/>
      <c r="V175" s="84"/>
      <c r="W175" s="81"/>
      <c r="X175" s="84"/>
      <c r="Y175" s="81"/>
      <c r="Z175" s="84"/>
      <c r="AA175" s="83"/>
      <c r="AB175" s="217"/>
      <c r="AC175" s="217"/>
      <c r="AD175" s="82" t="s">
        <v>139</v>
      </c>
      <c r="AE175" s="81"/>
      <c r="AF175" s="81"/>
      <c r="AG175" s="81"/>
      <c r="AH175" s="80"/>
      <c r="AI175" s="79" t="s">
        <v>138</v>
      </c>
      <c r="AJ175" s="78">
        <f t="shared" ref="AJ175:BB175" si="22">SUM(AJ177:AJ188)</f>
        <v>63</v>
      </c>
      <c r="AK175" s="77">
        <f t="shared" si="22"/>
        <v>2</v>
      </c>
      <c r="AL175" s="76">
        <f t="shared" si="22"/>
        <v>0</v>
      </c>
      <c r="AM175" s="78">
        <f t="shared" si="22"/>
        <v>0</v>
      </c>
      <c r="AN175" s="77">
        <f t="shared" si="22"/>
        <v>0</v>
      </c>
      <c r="AO175" s="76">
        <f t="shared" si="22"/>
        <v>0</v>
      </c>
      <c r="AP175" s="78">
        <f t="shared" si="22"/>
        <v>0</v>
      </c>
      <c r="AQ175" s="77">
        <f t="shared" si="22"/>
        <v>0</v>
      </c>
      <c r="AR175" s="76">
        <f t="shared" si="22"/>
        <v>0</v>
      </c>
      <c r="AS175" s="78">
        <f t="shared" si="22"/>
        <v>7</v>
      </c>
      <c r="AT175" s="77">
        <f t="shared" si="22"/>
        <v>0</v>
      </c>
      <c r="AU175" s="76">
        <f t="shared" si="22"/>
        <v>0</v>
      </c>
      <c r="AV175" s="78">
        <f t="shared" si="22"/>
        <v>5</v>
      </c>
      <c r="AW175" s="77">
        <f t="shared" si="22"/>
        <v>1</v>
      </c>
      <c r="AX175" s="76">
        <f t="shared" si="22"/>
        <v>0</v>
      </c>
      <c r="AY175" s="75">
        <f t="shared" si="22"/>
        <v>0</v>
      </c>
      <c r="AZ175" s="74">
        <f t="shared" si="22"/>
        <v>0</v>
      </c>
      <c r="BA175" s="74">
        <f t="shared" si="22"/>
        <v>0</v>
      </c>
      <c r="BB175" s="73">
        <f t="shared" si="22"/>
        <v>0</v>
      </c>
      <c r="BC175" s="72" t="s">
        <v>137</v>
      </c>
      <c r="BF175" s="5">
        <f>SUM(AJ175:AL175)/$BG$5</f>
        <v>65</v>
      </c>
      <c r="BG175" s="5">
        <f>SUM(AM175:AO175,AY175)/$BG$5</f>
        <v>0</v>
      </c>
      <c r="BH175" s="5">
        <f>SUM(AP175:AR175,AZ175)/$BG$5</f>
        <v>0</v>
      </c>
      <c r="BI175" s="5">
        <f>SUM(AS175:AU175,BA175)/$BG$5</f>
        <v>7</v>
      </c>
      <c r="BJ175" s="5">
        <f>SUM(AV175:AX175,BB175)/$BG$5</f>
        <v>6</v>
      </c>
    </row>
    <row r="176" spans="2:62" ht="37.5" thickBot="1" x14ac:dyDescent="0.3">
      <c r="B176" s="71"/>
      <c r="C176" s="70"/>
      <c r="D176" s="69"/>
      <c r="E176" s="68"/>
      <c r="F176" s="68"/>
      <c r="G176" s="67"/>
      <c r="H176" s="66"/>
      <c r="I176" s="64"/>
      <c r="J176" s="64"/>
      <c r="K176" s="65"/>
      <c r="L176" s="64"/>
      <c r="M176" s="62"/>
      <c r="N176" s="64"/>
      <c r="O176" s="62"/>
      <c r="P176" s="64"/>
      <c r="Q176" s="62"/>
      <c r="R176" s="64"/>
      <c r="S176" s="62"/>
      <c r="T176" s="64"/>
      <c r="U176" s="62"/>
      <c r="V176" s="64"/>
      <c r="W176" s="62"/>
      <c r="X176" s="64"/>
      <c r="Y176" s="62"/>
      <c r="Z176" s="64"/>
      <c r="AA176" s="62"/>
      <c r="AB176" s="62"/>
      <c r="AC176" s="62"/>
      <c r="AD176" s="63"/>
      <c r="AE176" s="62"/>
      <c r="AF176" s="62"/>
      <c r="AG176" s="62"/>
      <c r="AH176" s="61"/>
      <c r="AI176" s="59" t="s">
        <v>136</v>
      </c>
      <c r="AJ176" s="214">
        <f t="shared" ref="AJ176:BB176" si="23">AJ175/1</f>
        <v>63</v>
      </c>
      <c r="AK176" s="213">
        <f t="shared" si="23"/>
        <v>2</v>
      </c>
      <c r="AL176" s="212">
        <f t="shared" si="23"/>
        <v>0</v>
      </c>
      <c r="AM176" s="214">
        <f t="shared" si="23"/>
        <v>0</v>
      </c>
      <c r="AN176" s="213">
        <f t="shared" si="23"/>
        <v>0</v>
      </c>
      <c r="AO176" s="212">
        <f t="shared" si="23"/>
        <v>0</v>
      </c>
      <c r="AP176" s="214">
        <f t="shared" si="23"/>
        <v>0</v>
      </c>
      <c r="AQ176" s="213">
        <f t="shared" si="23"/>
        <v>0</v>
      </c>
      <c r="AR176" s="212">
        <f t="shared" si="23"/>
        <v>0</v>
      </c>
      <c r="AS176" s="214">
        <f t="shared" si="23"/>
        <v>7</v>
      </c>
      <c r="AT176" s="213">
        <f t="shared" si="23"/>
        <v>0</v>
      </c>
      <c r="AU176" s="212">
        <f t="shared" si="23"/>
        <v>0</v>
      </c>
      <c r="AV176" s="214">
        <f t="shared" si="23"/>
        <v>5</v>
      </c>
      <c r="AW176" s="213">
        <f t="shared" si="23"/>
        <v>1</v>
      </c>
      <c r="AX176" s="212">
        <f t="shared" si="23"/>
        <v>0</v>
      </c>
      <c r="AY176" s="211">
        <f t="shared" si="23"/>
        <v>0</v>
      </c>
      <c r="AZ176" s="210">
        <f t="shared" si="23"/>
        <v>0</v>
      </c>
      <c r="BA176" s="210">
        <f t="shared" si="23"/>
        <v>0</v>
      </c>
      <c r="BB176" s="209">
        <f t="shared" si="23"/>
        <v>0</v>
      </c>
      <c r="BC176" s="52" t="s">
        <v>135</v>
      </c>
    </row>
    <row r="177" spans="2:62" ht="28.15" customHeight="1" x14ac:dyDescent="0.2">
      <c r="B177" s="30"/>
      <c r="C177" s="242">
        <v>1</v>
      </c>
      <c r="D177" s="44"/>
      <c r="E177" s="113"/>
      <c r="F177" s="113"/>
      <c r="G177" s="112"/>
      <c r="H177" s="223" t="s">
        <v>660</v>
      </c>
      <c r="I177" s="246">
        <v>134</v>
      </c>
      <c r="J177" s="246">
        <v>33</v>
      </c>
      <c r="K177" s="246">
        <v>8</v>
      </c>
      <c r="L177" s="41" t="s">
        <v>133</v>
      </c>
      <c r="M177" s="40" t="s">
        <v>104</v>
      </c>
      <c r="N177" s="41" t="s">
        <v>131</v>
      </c>
      <c r="O177" s="40" t="s">
        <v>1315</v>
      </c>
      <c r="P177" s="41" t="s">
        <v>130</v>
      </c>
      <c r="Q177" s="40" t="s">
        <v>1273</v>
      </c>
      <c r="R177" s="41" t="s">
        <v>129</v>
      </c>
      <c r="S177" s="40" t="s">
        <v>1138</v>
      </c>
      <c r="T177" s="41" t="s">
        <v>128</v>
      </c>
      <c r="U177" s="40" t="s">
        <v>382</v>
      </c>
      <c r="V177" s="41" t="s">
        <v>127</v>
      </c>
      <c r="W177" s="40" t="s">
        <v>614</v>
      </c>
      <c r="X177" s="41" t="s">
        <v>126</v>
      </c>
      <c r="Y177" s="40" t="s">
        <v>104</v>
      </c>
      <c r="Z177" s="41" t="s">
        <v>125</v>
      </c>
      <c r="AA177" s="40"/>
      <c r="AB177" s="41" t="s">
        <v>1709</v>
      </c>
      <c r="AC177" s="40"/>
      <c r="AD177" s="39"/>
      <c r="AE177" s="40"/>
      <c r="AF177" s="39" t="s">
        <v>1273</v>
      </c>
      <c r="AG177" s="38"/>
      <c r="AH177" s="250"/>
      <c r="AI177" s="11"/>
      <c r="AJ177" s="310">
        <f>SUMPRODUCT(LEN($M177:$AC180)-LEN(SUBSTITUTE($M177:$AC180,"A", "")))</f>
        <v>63</v>
      </c>
      <c r="AK177" s="239">
        <f>SUMPRODUCT(LEN($AF177:$AF180)-LEN(SUBSTITUTE($AF177:$AF180,"A", "")))</f>
        <v>2</v>
      </c>
      <c r="AL177" s="230">
        <f>SUMPRODUCT(LEN($AE177:$AE180)-LEN(SUBSTITUTE($AE177:$AE180,"A", "")))</f>
        <v>0</v>
      </c>
      <c r="AM177" s="233">
        <f>SUMPRODUCT(LEN($M177:$AC180)-LEN(SUBSTITUTE($M177:$AC180,"S", "")))</f>
        <v>0</v>
      </c>
      <c r="AN177" s="239">
        <f>SUMPRODUCT(LEN($AF177:$AF180)-LEN(SUBSTITUTE($AF177:$AF180,"S", "")))</f>
        <v>0</v>
      </c>
      <c r="AO177" s="230">
        <f>SUMPRODUCT(LEN($AE177:$AE180)-LEN(SUBSTITUTE($AE177:$AE180,"S", "")))</f>
        <v>0</v>
      </c>
      <c r="AP177" s="233">
        <f>SUMPRODUCT(LEN($M177:$AC180)-LEN(SUBSTITUTE($M177:$AC180,"F", "")))</f>
        <v>0</v>
      </c>
      <c r="AQ177" s="239">
        <f>SUMPRODUCT(LEN($AF177:$AF180)-LEN(SUBSTITUTE($AF177:$AF180,"F", "")))</f>
        <v>0</v>
      </c>
      <c r="AR177" s="230">
        <f>SUMPRODUCT(LEN($AE177:$AE180)-LEN(SUBSTITUTE($AE177:$AE180,"F", "")))</f>
        <v>0</v>
      </c>
      <c r="AS177" s="233">
        <f>SUMPRODUCT(LEN($M177:$AC180)-LEN(SUBSTITUTE($M177:$AC180,"G", "")))</f>
        <v>7</v>
      </c>
      <c r="AT177" s="239">
        <f>SUMPRODUCT(LEN($AF177:$AF180)-LEN(SUBSTITUTE($AF177:$AF180,"G", "")))</f>
        <v>0</v>
      </c>
      <c r="AU177" s="230">
        <f>SUMPRODUCT(LEN($AE177:$AE180)-LEN(SUBSTITUTE($AE177:$AE180,"G", "")))</f>
        <v>0</v>
      </c>
      <c r="AV177" s="233">
        <f>SUMPRODUCT(LEN($M177:$AC180)-LEN(SUBSTITUTE($M177:$AC180,"M", "")))</f>
        <v>5</v>
      </c>
      <c r="AW177" s="239">
        <f>SUMPRODUCT(LEN($AF177:$AF180)-LEN(SUBSTITUTE($AF177:$AF180,"M", "")))</f>
        <v>1</v>
      </c>
      <c r="AX177" s="230">
        <f>SUMPRODUCT(LEN($AE177:$AE180)-LEN(SUBSTITUTE($AE177:$AE180,"M", "")))</f>
        <v>0</v>
      </c>
      <c r="AY177" s="291">
        <f>SUMPRODUCT(LEN($AE177:$AE180)-LEN(SUBSTITUTE($AE177:$AE180,"S", "")))</f>
        <v>0</v>
      </c>
      <c r="AZ177" s="227">
        <f>SUMPRODUCT(LEN($AE177:$AE180)-LEN(SUBSTITUTE($AE177:$AE180,"F", "")))</f>
        <v>0</v>
      </c>
      <c r="BA177" s="227">
        <f>SUMPRODUCT(LEN($AE177:$AE180)-LEN(SUBSTITUTE($AE177:$AE180,"G", "")))</f>
        <v>0</v>
      </c>
      <c r="BB177" s="294">
        <f>SUMPRODUCT(LEN($AE177:$AE180)-LEN(SUBSTITUTE($AE177:$AE180,"M", "")))</f>
        <v>0</v>
      </c>
    </row>
    <row r="178" spans="2:62" ht="28.15" customHeight="1" thickBot="1" x14ac:dyDescent="0.25">
      <c r="B178" s="30"/>
      <c r="C178" s="243"/>
      <c r="D178" s="36"/>
      <c r="E178" s="111"/>
      <c r="F178" s="111"/>
      <c r="G178" s="110"/>
      <c r="H178" s="224"/>
      <c r="I178" s="247"/>
      <c r="J178" s="247"/>
      <c r="K178" s="247"/>
      <c r="L178" s="33" t="s">
        <v>123</v>
      </c>
      <c r="M178" s="32" t="s">
        <v>104</v>
      </c>
      <c r="N178" s="33" t="s">
        <v>122</v>
      </c>
      <c r="O178" s="32" t="s">
        <v>186</v>
      </c>
      <c r="P178" s="33" t="s">
        <v>120</v>
      </c>
      <c r="Q178" s="32" t="s">
        <v>186</v>
      </c>
      <c r="R178" s="33" t="s">
        <v>119</v>
      </c>
      <c r="S178" s="32" t="s">
        <v>707</v>
      </c>
      <c r="T178" s="33" t="s">
        <v>118</v>
      </c>
      <c r="U178" s="32" t="s">
        <v>382</v>
      </c>
      <c r="V178" s="33" t="s">
        <v>117</v>
      </c>
      <c r="W178" s="32" t="s">
        <v>414</v>
      </c>
      <c r="X178" s="33" t="s">
        <v>116</v>
      </c>
      <c r="Y178" s="32"/>
      <c r="Z178" s="33" t="s">
        <v>115</v>
      </c>
      <c r="AA178" s="32"/>
      <c r="AB178" s="33" t="s">
        <v>1708</v>
      </c>
      <c r="AC178" s="32"/>
      <c r="AD178" s="31"/>
      <c r="AE178" s="32"/>
      <c r="AF178" s="31"/>
      <c r="AG178" s="23"/>
      <c r="AH178" s="251"/>
      <c r="AI178" s="11"/>
      <c r="AJ178" s="311"/>
      <c r="AK178" s="267"/>
      <c r="AL178" s="263"/>
      <c r="AM178" s="265"/>
      <c r="AN178" s="267"/>
      <c r="AO178" s="263"/>
      <c r="AP178" s="265"/>
      <c r="AQ178" s="267"/>
      <c r="AR178" s="263"/>
      <c r="AS178" s="265"/>
      <c r="AT178" s="267"/>
      <c r="AU178" s="263"/>
      <c r="AV178" s="265"/>
      <c r="AW178" s="267"/>
      <c r="AX178" s="263"/>
      <c r="AY178" s="292"/>
      <c r="AZ178" s="228"/>
      <c r="BA178" s="228"/>
      <c r="BB178" s="295"/>
    </row>
    <row r="179" spans="2:62" ht="28.15" customHeight="1" x14ac:dyDescent="0.2">
      <c r="B179" s="30"/>
      <c r="C179" s="244"/>
      <c r="D179" s="29"/>
      <c r="E179" s="109"/>
      <c r="F179" s="109"/>
      <c r="G179" s="108"/>
      <c r="H179" s="225">
        <v>261</v>
      </c>
      <c r="I179" s="248"/>
      <c r="J179" s="248"/>
      <c r="K179" s="248"/>
      <c r="L179" s="26" t="s">
        <v>114</v>
      </c>
      <c r="M179" s="25" t="s">
        <v>1602</v>
      </c>
      <c r="N179" s="26" t="s">
        <v>112</v>
      </c>
      <c r="O179" s="25" t="s">
        <v>649</v>
      </c>
      <c r="P179" s="26" t="s">
        <v>111</v>
      </c>
      <c r="Q179" s="25" t="s">
        <v>1274</v>
      </c>
      <c r="R179" s="26" t="s">
        <v>110</v>
      </c>
      <c r="S179" s="25" t="s">
        <v>611</v>
      </c>
      <c r="T179" s="26" t="s">
        <v>109</v>
      </c>
      <c r="U179" s="25" t="s">
        <v>377</v>
      </c>
      <c r="V179" s="26" t="s">
        <v>108</v>
      </c>
      <c r="W179" s="25" t="s">
        <v>104</v>
      </c>
      <c r="X179" s="26" t="s">
        <v>107</v>
      </c>
      <c r="Y179" s="25"/>
      <c r="Z179" s="26" t="s">
        <v>106</v>
      </c>
      <c r="AA179" s="25"/>
      <c r="AB179" s="26" t="s">
        <v>1707</v>
      </c>
      <c r="AC179" s="25"/>
      <c r="AD179" s="24"/>
      <c r="AE179" s="25"/>
      <c r="AF179" s="24"/>
      <c r="AG179" s="23"/>
      <c r="AH179" s="251"/>
      <c r="AI179" s="11"/>
      <c r="AJ179" s="311"/>
      <c r="AK179" s="267"/>
      <c r="AL179" s="263"/>
      <c r="AM179" s="265"/>
      <c r="AN179" s="267"/>
      <c r="AO179" s="263"/>
      <c r="AP179" s="265"/>
      <c r="AQ179" s="267"/>
      <c r="AR179" s="263"/>
      <c r="AS179" s="265"/>
      <c r="AT179" s="267"/>
      <c r="AU179" s="263"/>
      <c r="AV179" s="265"/>
      <c r="AW179" s="267"/>
      <c r="AX179" s="263"/>
      <c r="AY179" s="292"/>
      <c r="AZ179" s="228"/>
      <c r="BA179" s="228"/>
      <c r="BB179" s="295"/>
    </row>
    <row r="180" spans="2:62" ht="28.15" customHeight="1" thickBot="1" x14ac:dyDescent="0.25">
      <c r="B180" s="30"/>
      <c r="C180" s="253"/>
      <c r="D180" s="51"/>
      <c r="E180" s="115"/>
      <c r="F180" s="115"/>
      <c r="G180" s="114"/>
      <c r="H180" s="226"/>
      <c r="I180" s="254"/>
      <c r="J180" s="254"/>
      <c r="K180" s="254"/>
      <c r="L180" s="48" t="s">
        <v>105</v>
      </c>
      <c r="M180" s="47" t="s">
        <v>132</v>
      </c>
      <c r="N180" s="48" t="s">
        <v>103</v>
      </c>
      <c r="O180" s="47" t="s">
        <v>417</v>
      </c>
      <c r="P180" s="48" t="s">
        <v>102</v>
      </c>
      <c r="Q180" s="47" t="s">
        <v>649</v>
      </c>
      <c r="R180" s="48" t="s">
        <v>101</v>
      </c>
      <c r="S180" s="47" t="s">
        <v>1350</v>
      </c>
      <c r="T180" s="48">
        <v>20</v>
      </c>
      <c r="U180" s="47" t="s">
        <v>132</v>
      </c>
      <c r="V180" s="48" t="s">
        <v>100</v>
      </c>
      <c r="W180" s="47" t="s">
        <v>104</v>
      </c>
      <c r="X180" s="48" t="s">
        <v>99</v>
      </c>
      <c r="Y180" s="47"/>
      <c r="Z180" s="48" t="s">
        <v>98</v>
      </c>
      <c r="AA180" s="47"/>
      <c r="AB180" s="48" t="s">
        <v>1706</v>
      </c>
      <c r="AC180" s="47"/>
      <c r="AD180" s="16"/>
      <c r="AE180" s="47"/>
      <c r="AF180" s="16"/>
      <c r="AG180" s="46"/>
      <c r="AH180" s="255"/>
      <c r="AI180" s="11"/>
      <c r="AJ180" s="312"/>
      <c r="AK180" s="268"/>
      <c r="AL180" s="264"/>
      <c r="AM180" s="266"/>
      <c r="AN180" s="268"/>
      <c r="AO180" s="264"/>
      <c r="AP180" s="266"/>
      <c r="AQ180" s="268"/>
      <c r="AR180" s="264"/>
      <c r="AS180" s="266"/>
      <c r="AT180" s="268"/>
      <c r="AU180" s="264"/>
      <c r="AV180" s="266"/>
      <c r="AW180" s="268"/>
      <c r="AX180" s="264"/>
      <c r="AY180" s="293"/>
      <c r="AZ180" s="229"/>
      <c r="BA180" s="229"/>
      <c r="BB180" s="296"/>
    </row>
    <row r="181" spans="2:62" ht="28.15" customHeight="1" x14ac:dyDescent="0.2">
      <c r="B181" s="30"/>
      <c r="C181" s="242">
        <v>2</v>
      </c>
      <c r="D181" s="44"/>
      <c r="E181" s="113"/>
      <c r="F181" s="113"/>
      <c r="G181" s="112"/>
      <c r="H181" s="223"/>
      <c r="I181" s="246"/>
      <c r="J181" s="246"/>
      <c r="K181" s="246"/>
      <c r="L181" s="41" t="s">
        <v>133</v>
      </c>
      <c r="M181" s="40"/>
      <c r="N181" s="41" t="s">
        <v>131</v>
      </c>
      <c r="O181" s="40"/>
      <c r="P181" s="41" t="s">
        <v>130</v>
      </c>
      <c r="Q181" s="40"/>
      <c r="R181" s="41" t="s">
        <v>129</v>
      </c>
      <c r="S181" s="40"/>
      <c r="T181" s="41" t="s">
        <v>128</v>
      </c>
      <c r="U181" s="40"/>
      <c r="V181" s="41" t="s">
        <v>127</v>
      </c>
      <c r="W181" s="40"/>
      <c r="X181" s="41" t="s">
        <v>126</v>
      </c>
      <c r="Y181" s="40"/>
      <c r="Z181" s="41" t="s">
        <v>125</v>
      </c>
      <c r="AA181" s="40"/>
      <c r="AB181" s="41" t="s">
        <v>1709</v>
      </c>
      <c r="AC181" s="40"/>
      <c r="AD181" s="39"/>
      <c r="AE181" s="40"/>
      <c r="AF181" s="39"/>
      <c r="AG181" s="38"/>
      <c r="AH181" s="250"/>
      <c r="AI181" s="11"/>
      <c r="AJ181" s="310">
        <f>SUMPRODUCT(LEN($M181:$AC184)-LEN(SUBSTITUTE($M181:$AC184,"A", "")))</f>
        <v>0</v>
      </c>
      <c r="AK181" s="239">
        <f>SUMPRODUCT(LEN($AF181:$AF184)-LEN(SUBSTITUTE($AF181:$AF184,"A", "")))</f>
        <v>0</v>
      </c>
      <c r="AL181" s="230">
        <f>SUMPRODUCT(LEN($AE181:$AE184)-LEN(SUBSTITUTE($AE181:$AE184,"A", "")))</f>
        <v>0</v>
      </c>
      <c r="AM181" s="233">
        <f>SUMPRODUCT(LEN($M181:$AC184)-LEN(SUBSTITUTE($M181:$AC184,"S", "")))</f>
        <v>0</v>
      </c>
      <c r="AN181" s="239">
        <f>SUMPRODUCT(LEN($AF181:$AF184)-LEN(SUBSTITUTE($AF181:$AF184,"S", "")))</f>
        <v>0</v>
      </c>
      <c r="AO181" s="230">
        <f>SUMPRODUCT(LEN($AE181:$AE184)-LEN(SUBSTITUTE($AE181:$AE184,"S", "")))</f>
        <v>0</v>
      </c>
      <c r="AP181" s="233">
        <f>SUMPRODUCT(LEN($M181:$AC184)-LEN(SUBSTITUTE($M181:$AC184,"F", "")))</f>
        <v>0</v>
      </c>
      <c r="AQ181" s="239">
        <f>SUMPRODUCT(LEN($AF181:$AF184)-LEN(SUBSTITUTE($AF181:$AF184,"F", "")))</f>
        <v>0</v>
      </c>
      <c r="AR181" s="230">
        <f>SUMPRODUCT(LEN($AE181:$AE184)-LEN(SUBSTITUTE($AE181:$AE184,"F", "")))</f>
        <v>0</v>
      </c>
      <c r="AS181" s="233">
        <f>SUMPRODUCT(LEN($M181:$AC184)-LEN(SUBSTITUTE($M181:$AC184,"G", "")))</f>
        <v>0</v>
      </c>
      <c r="AT181" s="239">
        <f>SUMPRODUCT(LEN($AF181:$AF184)-LEN(SUBSTITUTE($AF181:$AF184,"G", "")))</f>
        <v>0</v>
      </c>
      <c r="AU181" s="230">
        <f>SUMPRODUCT(LEN($AE181:$AE184)-LEN(SUBSTITUTE($AE181:$AE184,"G", "")))</f>
        <v>0</v>
      </c>
      <c r="AV181" s="233">
        <f>SUMPRODUCT(LEN($M181:$AC184)-LEN(SUBSTITUTE($M181:$AC184,"M", "")))</f>
        <v>0</v>
      </c>
      <c r="AW181" s="239">
        <f>SUMPRODUCT(LEN($AF181:$AF184)-LEN(SUBSTITUTE($AF181:$AF184,"M", "")))</f>
        <v>0</v>
      </c>
      <c r="AX181" s="230">
        <f>SUMPRODUCT(LEN($AE181:$AE184)-LEN(SUBSTITUTE($AE181:$AE184,"M", "")))</f>
        <v>0</v>
      </c>
      <c r="AY181" s="291">
        <f>SUMPRODUCT(LEN($AE181:$AE184)-LEN(SUBSTITUTE($AE181:$AE184,"S", "")))</f>
        <v>0</v>
      </c>
      <c r="AZ181" s="227">
        <f>SUMPRODUCT(LEN($AE181:$AE184)-LEN(SUBSTITUTE($AE181:$AE184,"F", "")))</f>
        <v>0</v>
      </c>
      <c r="BA181" s="227">
        <f>SUMPRODUCT(LEN($AE181:$AE184)-LEN(SUBSTITUTE($AE181:$AE184,"G", "")))</f>
        <v>0</v>
      </c>
      <c r="BB181" s="294">
        <f>SUMPRODUCT(LEN($AE181:$AE184)-LEN(SUBSTITUTE($AE181:$AE184,"M", "")))</f>
        <v>0</v>
      </c>
    </row>
    <row r="182" spans="2:62" ht="28.15" customHeight="1" thickBot="1" x14ac:dyDescent="0.25">
      <c r="B182" s="30"/>
      <c r="C182" s="243"/>
      <c r="D182" s="36"/>
      <c r="E182" s="111"/>
      <c r="F182" s="111"/>
      <c r="G182" s="110"/>
      <c r="H182" s="224"/>
      <c r="I182" s="247"/>
      <c r="J182" s="247"/>
      <c r="K182" s="247"/>
      <c r="L182" s="33" t="s">
        <v>123</v>
      </c>
      <c r="M182" s="32"/>
      <c r="N182" s="33" t="s">
        <v>122</v>
      </c>
      <c r="O182" s="32"/>
      <c r="P182" s="33" t="s">
        <v>120</v>
      </c>
      <c r="Q182" s="32"/>
      <c r="R182" s="33" t="s">
        <v>119</v>
      </c>
      <c r="S182" s="32"/>
      <c r="T182" s="33" t="s">
        <v>118</v>
      </c>
      <c r="U182" s="32"/>
      <c r="V182" s="33" t="s">
        <v>117</v>
      </c>
      <c r="W182" s="32"/>
      <c r="X182" s="33" t="s">
        <v>116</v>
      </c>
      <c r="Y182" s="32"/>
      <c r="Z182" s="33" t="s">
        <v>115</v>
      </c>
      <c r="AA182" s="32"/>
      <c r="AB182" s="33" t="s">
        <v>1708</v>
      </c>
      <c r="AC182" s="32"/>
      <c r="AD182" s="31"/>
      <c r="AE182" s="32"/>
      <c r="AF182" s="31"/>
      <c r="AG182" s="23"/>
      <c r="AH182" s="251"/>
      <c r="AI182" s="11"/>
      <c r="AJ182" s="311"/>
      <c r="AK182" s="267"/>
      <c r="AL182" s="263"/>
      <c r="AM182" s="265"/>
      <c r="AN182" s="267"/>
      <c r="AO182" s="263"/>
      <c r="AP182" s="265"/>
      <c r="AQ182" s="267"/>
      <c r="AR182" s="263"/>
      <c r="AS182" s="265"/>
      <c r="AT182" s="267"/>
      <c r="AU182" s="263"/>
      <c r="AV182" s="265"/>
      <c r="AW182" s="267"/>
      <c r="AX182" s="263"/>
      <c r="AY182" s="292"/>
      <c r="AZ182" s="228"/>
      <c r="BA182" s="228"/>
      <c r="BB182" s="295"/>
    </row>
    <row r="183" spans="2:62" ht="28.15" customHeight="1" x14ac:dyDescent="0.2">
      <c r="B183" s="30"/>
      <c r="C183" s="244"/>
      <c r="D183" s="29"/>
      <c r="E183" s="109"/>
      <c r="F183" s="109"/>
      <c r="G183" s="108"/>
      <c r="H183" s="225"/>
      <c r="I183" s="248"/>
      <c r="J183" s="248"/>
      <c r="K183" s="248"/>
      <c r="L183" s="26" t="s">
        <v>114</v>
      </c>
      <c r="M183" s="25"/>
      <c r="N183" s="26" t="s">
        <v>112</v>
      </c>
      <c r="O183" s="25"/>
      <c r="P183" s="26" t="s">
        <v>111</v>
      </c>
      <c r="Q183" s="25"/>
      <c r="R183" s="26" t="s">
        <v>110</v>
      </c>
      <c r="S183" s="25"/>
      <c r="T183" s="26" t="s">
        <v>109</v>
      </c>
      <c r="U183" s="25"/>
      <c r="V183" s="26" t="s">
        <v>108</v>
      </c>
      <c r="W183" s="25"/>
      <c r="X183" s="26" t="s">
        <v>107</v>
      </c>
      <c r="Y183" s="25"/>
      <c r="Z183" s="26" t="s">
        <v>106</v>
      </c>
      <c r="AA183" s="25"/>
      <c r="AB183" s="26" t="s">
        <v>1707</v>
      </c>
      <c r="AC183" s="25"/>
      <c r="AD183" s="24"/>
      <c r="AE183" s="25"/>
      <c r="AF183" s="24"/>
      <c r="AG183" s="23"/>
      <c r="AH183" s="251"/>
      <c r="AI183" s="11"/>
      <c r="AJ183" s="311"/>
      <c r="AK183" s="267"/>
      <c r="AL183" s="263"/>
      <c r="AM183" s="265"/>
      <c r="AN183" s="267"/>
      <c r="AO183" s="263"/>
      <c r="AP183" s="265"/>
      <c r="AQ183" s="267"/>
      <c r="AR183" s="263"/>
      <c r="AS183" s="265"/>
      <c r="AT183" s="267"/>
      <c r="AU183" s="263"/>
      <c r="AV183" s="265"/>
      <c r="AW183" s="267"/>
      <c r="AX183" s="263"/>
      <c r="AY183" s="292"/>
      <c r="AZ183" s="228"/>
      <c r="BA183" s="228"/>
      <c r="BB183" s="295"/>
    </row>
    <row r="184" spans="2:62" ht="28.15" customHeight="1" thickBot="1" x14ac:dyDescent="0.25">
      <c r="B184" s="30"/>
      <c r="C184" s="253"/>
      <c r="D184" s="51"/>
      <c r="E184" s="115"/>
      <c r="F184" s="115"/>
      <c r="G184" s="114"/>
      <c r="H184" s="226"/>
      <c r="I184" s="254"/>
      <c r="J184" s="254"/>
      <c r="K184" s="254"/>
      <c r="L184" s="48" t="s">
        <v>105</v>
      </c>
      <c r="M184" s="47"/>
      <c r="N184" s="48" t="s">
        <v>103</v>
      </c>
      <c r="O184" s="47"/>
      <c r="P184" s="48" t="s">
        <v>102</v>
      </c>
      <c r="Q184" s="47"/>
      <c r="R184" s="48" t="s">
        <v>101</v>
      </c>
      <c r="S184" s="47"/>
      <c r="T184" s="48">
        <v>20</v>
      </c>
      <c r="U184" s="47"/>
      <c r="V184" s="48" t="s">
        <v>100</v>
      </c>
      <c r="W184" s="47"/>
      <c r="X184" s="48" t="s">
        <v>99</v>
      </c>
      <c r="Y184" s="47"/>
      <c r="Z184" s="48" t="s">
        <v>98</v>
      </c>
      <c r="AA184" s="47"/>
      <c r="AB184" s="48" t="s">
        <v>1706</v>
      </c>
      <c r="AC184" s="47"/>
      <c r="AD184" s="16"/>
      <c r="AE184" s="47"/>
      <c r="AF184" s="16"/>
      <c r="AG184" s="46"/>
      <c r="AH184" s="255"/>
      <c r="AI184" s="11"/>
      <c r="AJ184" s="312"/>
      <c r="AK184" s="268"/>
      <c r="AL184" s="264"/>
      <c r="AM184" s="266"/>
      <c r="AN184" s="268"/>
      <c r="AO184" s="264"/>
      <c r="AP184" s="266"/>
      <c r="AQ184" s="268"/>
      <c r="AR184" s="264"/>
      <c r="AS184" s="266"/>
      <c r="AT184" s="268"/>
      <c r="AU184" s="264"/>
      <c r="AV184" s="266"/>
      <c r="AW184" s="268"/>
      <c r="AX184" s="264"/>
      <c r="AY184" s="293"/>
      <c r="AZ184" s="229"/>
      <c r="BA184" s="229"/>
      <c r="BB184" s="296"/>
    </row>
    <row r="185" spans="2:62" ht="28.15" customHeight="1" x14ac:dyDescent="0.2">
      <c r="B185" s="30"/>
      <c r="C185" s="242">
        <v>3</v>
      </c>
      <c r="D185" s="44"/>
      <c r="E185" s="113"/>
      <c r="F185" s="113"/>
      <c r="G185" s="112"/>
      <c r="H185" s="223"/>
      <c r="I185" s="246"/>
      <c r="J185" s="246"/>
      <c r="K185" s="246"/>
      <c r="L185" s="41" t="s">
        <v>133</v>
      </c>
      <c r="M185" s="40"/>
      <c r="N185" s="41" t="s">
        <v>131</v>
      </c>
      <c r="O185" s="40"/>
      <c r="P185" s="41" t="s">
        <v>130</v>
      </c>
      <c r="Q185" s="40"/>
      <c r="R185" s="41" t="s">
        <v>129</v>
      </c>
      <c r="S185" s="40"/>
      <c r="T185" s="41" t="s">
        <v>128</v>
      </c>
      <c r="U185" s="40"/>
      <c r="V185" s="41" t="s">
        <v>127</v>
      </c>
      <c r="W185" s="40"/>
      <c r="X185" s="41" t="s">
        <v>126</v>
      </c>
      <c r="Y185" s="40"/>
      <c r="Z185" s="41" t="s">
        <v>125</v>
      </c>
      <c r="AA185" s="40"/>
      <c r="AB185" s="41" t="s">
        <v>1709</v>
      </c>
      <c r="AC185" s="40"/>
      <c r="AD185" s="39"/>
      <c r="AE185" s="40"/>
      <c r="AF185" s="39"/>
      <c r="AG185" s="38"/>
      <c r="AH185" s="250"/>
      <c r="AI185" s="11"/>
      <c r="AJ185" s="310">
        <f>SUMPRODUCT(LEN($M185:$AC188)-LEN(SUBSTITUTE($M185:$AC188,"A", "")))</f>
        <v>0</v>
      </c>
      <c r="AK185" s="239">
        <f>SUMPRODUCT(LEN($AF185:$AF188)-LEN(SUBSTITUTE($AF185:$AF188,"A", "")))</f>
        <v>0</v>
      </c>
      <c r="AL185" s="230">
        <f>SUMPRODUCT(LEN($AE185:$AE188)-LEN(SUBSTITUTE($AE185:$AE188,"A", "")))</f>
        <v>0</v>
      </c>
      <c r="AM185" s="233">
        <f>SUMPRODUCT(LEN($M185:$AC188)-LEN(SUBSTITUTE($M185:$AC188,"S", "")))</f>
        <v>0</v>
      </c>
      <c r="AN185" s="239">
        <f>SUMPRODUCT(LEN($AF185:$AF188)-LEN(SUBSTITUTE($AF185:$AF188,"S", "")))</f>
        <v>0</v>
      </c>
      <c r="AO185" s="230">
        <f>SUMPRODUCT(LEN($AE185:$AE188)-LEN(SUBSTITUTE($AE185:$AE188,"S", "")))</f>
        <v>0</v>
      </c>
      <c r="AP185" s="233">
        <f>SUMPRODUCT(LEN($M185:$AC188)-LEN(SUBSTITUTE($M185:$AC188,"F", "")))</f>
        <v>0</v>
      </c>
      <c r="AQ185" s="239">
        <f>SUMPRODUCT(LEN($AF185:$AF188)-LEN(SUBSTITUTE($AF185:$AF188,"F", "")))</f>
        <v>0</v>
      </c>
      <c r="AR185" s="230">
        <f>SUMPRODUCT(LEN($AE185:$AE188)-LEN(SUBSTITUTE($AE185:$AE188,"F", "")))</f>
        <v>0</v>
      </c>
      <c r="AS185" s="233">
        <f>SUMPRODUCT(LEN($M185:$AC188)-LEN(SUBSTITUTE($M185:$AC188,"G", "")))</f>
        <v>0</v>
      </c>
      <c r="AT185" s="239">
        <f>SUMPRODUCT(LEN($AF185:$AF188)-LEN(SUBSTITUTE($AF185:$AF188,"G", "")))</f>
        <v>0</v>
      </c>
      <c r="AU185" s="230">
        <f>SUMPRODUCT(LEN($AE185:$AE188)-LEN(SUBSTITUTE($AE185:$AE188,"G", "")))</f>
        <v>0</v>
      </c>
      <c r="AV185" s="233">
        <f>SUMPRODUCT(LEN($M185:$AC188)-LEN(SUBSTITUTE($M185:$AC188,"M", "")))</f>
        <v>0</v>
      </c>
      <c r="AW185" s="239">
        <f>SUMPRODUCT(LEN($AF185:$AF188)-LEN(SUBSTITUTE($AF185:$AF188,"M", "")))</f>
        <v>0</v>
      </c>
      <c r="AX185" s="230">
        <f>SUMPRODUCT(LEN($AE185:$AE188)-LEN(SUBSTITUTE($AE185:$AE188,"M", "")))</f>
        <v>0</v>
      </c>
      <c r="AY185" s="291">
        <f>SUMPRODUCT(LEN($AE185:$AE188)-LEN(SUBSTITUTE($AE185:$AE188,"S", "")))</f>
        <v>0</v>
      </c>
      <c r="AZ185" s="227">
        <f>SUMPRODUCT(LEN($AE185:$AE188)-LEN(SUBSTITUTE($AE185:$AE188,"F", "")))</f>
        <v>0</v>
      </c>
      <c r="BA185" s="227">
        <f>SUMPRODUCT(LEN($AE185:$AE188)-LEN(SUBSTITUTE($AE185:$AE188,"G", "")))</f>
        <v>0</v>
      </c>
      <c r="BB185" s="294">
        <f>SUMPRODUCT(LEN($AE185:$AE188)-LEN(SUBSTITUTE($AE185:$AE188,"M", "")))</f>
        <v>0</v>
      </c>
    </row>
    <row r="186" spans="2:62" ht="28.15" customHeight="1" thickBot="1" x14ac:dyDescent="0.25">
      <c r="B186" s="30"/>
      <c r="C186" s="243"/>
      <c r="D186" s="36"/>
      <c r="E186" s="111"/>
      <c r="F186" s="111"/>
      <c r="G186" s="110"/>
      <c r="H186" s="224"/>
      <c r="I186" s="247"/>
      <c r="J186" s="247"/>
      <c r="K186" s="247"/>
      <c r="L186" s="33" t="s">
        <v>123</v>
      </c>
      <c r="M186" s="32"/>
      <c r="N186" s="33" t="s">
        <v>122</v>
      </c>
      <c r="O186" s="32"/>
      <c r="P186" s="33" t="s">
        <v>120</v>
      </c>
      <c r="Q186" s="32"/>
      <c r="R186" s="33" t="s">
        <v>119</v>
      </c>
      <c r="S186" s="32"/>
      <c r="T186" s="33" t="s">
        <v>118</v>
      </c>
      <c r="U186" s="32"/>
      <c r="V186" s="33" t="s">
        <v>117</v>
      </c>
      <c r="W186" s="32"/>
      <c r="X186" s="33" t="s">
        <v>116</v>
      </c>
      <c r="Y186" s="32"/>
      <c r="Z186" s="33" t="s">
        <v>115</v>
      </c>
      <c r="AA186" s="32"/>
      <c r="AB186" s="33" t="s">
        <v>1708</v>
      </c>
      <c r="AC186" s="32"/>
      <c r="AD186" s="31"/>
      <c r="AE186" s="32"/>
      <c r="AF186" s="31"/>
      <c r="AG186" s="23"/>
      <c r="AH186" s="251"/>
      <c r="AI186" s="11"/>
      <c r="AJ186" s="311"/>
      <c r="AK186" s="267"/>
      <c r="AL186" s="263"/>
      <c r="AM186" s="265"/>
      <c r="AN186" s="267"/>
      <c r="AO186" s="263"/>
      <c r="AP186" s="265"/>
      <c r="AQ186" s="267"/>
      <c r="AR186" s="263"/>
      <c r="AS186" s="265"/>
      <c r="AT186" s="267"/>
      <c r="AU186" s="263"/>
      <c r="AV186" s="265"/>
      <c r="AW186" s="267"/>
      <c r="AX186" s="263"/>
      <c r="AY186" s="292"/>
      <c r="AZ186" s="228"/>
      <c r="BA186" s="228"/>
      <c r="BB186" s="295"/>
    </row>
    <row r="187" spans="2:62" ht="28.15" customHeight="1" x14ac:dyDescent="0.2">
      <c r="B187" s="30"/>
      <c r="C187" s="244"/>
      <c r="D187" s="29"/>
      <c r="E187" s="109"/>
      <c r="F187" s="109"/>
      <c r="G187" s="108"/>
      <c r="H187" s="225"/>
      <c r="I187" s="248"/>
      <c r="J187" s="248"/>
      <c r="K187" s="248"/>
      <c r="L187" s="26" t="s">
        <v>114</v>
      </c>
      <c r="M187" s="25"/>
      <c r="N187" s="26" t="s">
        <v>112</v>
      </c>
      <c r="O187" s="25"/>
      <c r="P187" s="26" t="s">
        <v>111</v>
      </c>
      <c r="Q187" s="25"/>
      <c r="R187" s="26" t="s">
        <v>110</v>
      </c>
      <c r="S187" s="25"/>
      <c r="T187" s="26" t="s">
        <v>109</v>
      </c>
      <c r="U187" s="25"/>
      <c r="V187" s="26" t="s">
        <v>108</v>
      </c>
      <c r="W187" s="25"/>
      <c r="X187" s="26" t="s">
        <v>107</v>
      </c>
      <c r="Y187" s="25"/>
      <c r="Z187" s="26" t="s">
        <v>106</v>
      </c>
      <c r="AA187" s="25"/>
      <c r="AB187" s="26" t="s">
        <v>1707</v>
      </c>
      <c r="AC187" s="25"/>
      <c r="AD187" s="24"/>
      <c r="AE187" s="25"/>
      <c r="AF187" s="24"/>
      <c r="AG187" s="23"/>
      <c r="AH187" s="251"/>
      <c r="AI187" s="11"/>
      <c r="AJ187" s="311"/>
      <c r="AK187" s="267"/>
      <c r="AL187" s="263"/>
      <c r="AM187" s="265"/>
      <c r="AN187" s="267"/>
      <c r="AO187" s="263"/>
      <c r="AP187" s="265"/>
      <c r="AQ187" s="267"/>
      <c r="AR187" s="263"/>
      <c r="AS187" s="265"/>
      <c r="AT187" s="267"/>
      <c r="AU187" s="263"/>
      <c r="AV187" s="265"/>
      <c r="AW187" s="267"/>
      <c r="AX187" s="263"/>
      <c r="AY187" s="292"/>
      <c r="AZ187" s="228"/>
      <c r="BA187" s="228"/>
      <c r="BB187" s="295"/>
    </row>
    <row r="188" spans="2:62" ht="28.15" customHeight="1" thickBot="1" x14ac:dyDescent="0.25">
      <c r="B188" s="21"/>
      <c r="C188" s="245"/>
      <c r="D188" s="20"/>
      <c r="E188" s="117"/>
      <c r="F188" s="117"/>
      <c r="G188" s="116"/>
      <c r="H188" s="226"/>
      <c r="I188" s="249"/>
      <c r="J188" s="249"/>
      <c r="K188" s="249"/>
      <c r="L188" s="17" t="s">
        <v>105</v>
      </c>
      <c r="M188" s="15"/>
      <c r="N188" s="17" t="s">
        <v>103</v>
      </c>
      <c r="O188" s="15"/>
      <c r="P188" s="17" t="s">
        <v>102</v>
      </c>
      <c r="Q188" s="15"/>
      <c r="R188" s="17" t="s">
        <v>101</v>
      </c>
      <c r="S188" s="15"/>
      <c r="T188" s="17">
        <v>20</v>
      </c>
      <c r="U188" s="15"/>
      <c r="V188" s="17" t="s">
        <v>100</v>
      </c>
      <c r="W188" s="15"/>
      <c r="X188" s="17" t="s">
        <v>99</v>
      </c>
      <c r="Y188" s="15"/>
      <c r="Z188" s="17" t="s">
        <v>98</v>
      </c>
      <c r="AA188" s="15"/>
      <c r="AB188" s="17" t="s">
        <v>1706</v>
      </c>
      <c r="AC188" s="15"/>
      <c r="AD188" s="16"/>
      <c r="AE188" s="15"/>
      <c r="AF188" s="14"/>
      <c r="AG188" s="13"/>
      <c r="AH188" s="252"/>
      <c r="AI188" s="11"/>
      <c r="AJ188" s="312"/>
      <c r="AK188" s="268"/>
      <c r="AL188" s="264"/>
      <c r="AM188" s="266"/>
      <c r="AN188" s="268"/>
      <c r="AO188" s="264"/>
      <c r="AP188" s="266"/>
      <c r="AQ188" s="268"/>
      <c r="AR188" s="264"/>
      <c r="AS188" s="266"/>
      <c r="AT188" s="268"/>
      <c r="AU188" s="264"/>
      <c r="AV188" s="266"/>
      <c r="AW188" s="268"/>
      <c r="AX188" s="264"/>
      <c r="AY188" s="293"/>
      <c r="AZ188" s="229"/>
      <c r="BA188" s="229"/>
      <c r="BB188" s="296"/>
    </row>
    <row r="189" spans="2:62" ht="85.9" customHeight="1" thickTop="1" thickBot="1" x14ac:dyDescent="0.35">
      <c r="B189" s="105" t="s">
        <v>174</v>
      </c>
      <c r="C189" s="95" t="s">
        <v>173</v>
      </c>
      <c r="D189" s="100" t="s">
        <v>172</v>
      </c>
      <c r="E189" s="104" t="s">
        <v>171</v>
      </c>
      <c r="F189" s="103"/>
      <c r="G189" s="102"/>
      <c r="H189" s="101" t="s">
        <v>170</v>
      </c>
      <c r="I189" s="100" t="s">
        <v>96</v>
      </c>
      <c r="J189" s="100" t="s">
        <v>169</v>
      </c>
      <c r="K189" s="100" t="s">
        <v>97</v>
      </c>
      <c r="L189" s="256" t="s">
        <v>168</v>
      </c>
      <c r="M189" s="262"/>
      <c r="N189" s="256" t="s">
        <v>167</v>
      </c>
      <c r="O189" s="262"/>
      <c r="P189" s="256" t="s">
        <v>167</v>
      </c>
      <c r="Q189" s="257"/>
      <c r="R189" s="256" t="s">
        <v>167</v>
      </c>
      <c r="S189" s="257"/>
      <c r="T189" s="256" t="s">
        <v>167</v>
      </c>
      <c r="U189" s="257"/>
      <c r="V189" s="256" t="s">
        <v>167</v>
      </c>
      <c r="W189" s="257"/>
      <c r="X189" s="256" t="s">
        <v>167</v>
      </c>
      <c r="Y189" s="257"/>
      <c r="Z189" s="256" t="s">
        <v>167</v>
      </c>
      <c r="AA189" s="257"/>
      <c r="AB189" s="256" t="s">
        <v>167</v>
      </c>
      <c r="AC189" s="257"/>
      <c r="AD189" s="261" t="s">
        <v>166</v>
      </c>
      <c r="AE189" s="257"/>
      <c r="AF189" s="101" t="s">
        <v>165</v>
      </c>
      <c r="AG189" s="101" t="s">
        <v>164</v>
      </c>
      <c r="AH189" s="100" t="s">
        <v>163</v>
      </c>
      <c r="AI189" s="98"/>
      <c r="AJ189" s="96" t="s">
        <v>160</v>
      </c>
      <c r="AK189" s="95" t="s">
        <v>159</v>
      </c>
      <c r="AL189" s="94" t="s">
        <v>158</v>
      </c>
      <c r="AM189" s="96" t="s">
        <v>157</v>
      </c>
      <c r="AN189" s="95" t="s">
        <v>156</v>
      </c>
      <c r="AO189" s="94" t="s">
        <v>155</v>
      </c>
      <c r="AP189" s="96" t="s">
        <v>154</v>
      </c>
      <c r="AQ189" s="95" t="s">
        <v>153</v>
      </c>
      <c r="AR189" s="97" t="s">
        <v>152</v>
      </c>
      <c r="AS189" s="96" t="s">
        <v>151</v>
      </c>
      <c r="AT189" s="95" t="s">
        <v>150</v>
      </c>
      <c r="AU189" s="94" t="s">
        <v>149</v>
      </c>
      <c r="AV189" s="96" t="s">
        <v>148</v>
      </c>
      <c r="AW189" s="95" t="s">
        <v>147</v>
      </c>
      <c r="AX189" s="94" t="s">
        <v>146</v>
      </c>
      <c r="AY189" s="93" t="s">
        <v>145</v>
      </c>
      <c r="AZ189" s="92" t="s">
        <v>144</v>
      </c>
      <c r="BA189" s="92" t="s">
        <v>143</v>
      </c>
      <c r="BB189" s="91" t="s">
        <v>142</v>
      </c>
    </row>
    <row r="190" spans="2:62" ht="48" thickBot="1" x14ac:dyDescent="0.3">
      <c r="B190" s="90" t="s">
        <v>243</v>
      </c>
      <c r="C190" s="89"/>
      <c r="D190" s="88"/>
      <c r="E190" s="258"/>
      <c r="F190" s="259"/>
      <c r="G190" s="260"/>
      <c r="H190" s="87" t="s">
        <v>140</v>
      </c>
      <c r="I190" s="86"/>
      <c r="J190" s="86"/>
      <c r="K190" s="85"/>
      <c r="L190" s="84"/>
      <c r="M190" s="81"/>
      <c r="N190" s="84"/>
      <c r="O190" s="81"/>
      <c r="P190" s="84"/>
      <c r="Q190" s="81"/>
      <c r="R190" s="84"/>
      <c r="S190" s="81"/>
      <c r="T190" s="84"/>
      <c r="U190" s="81"/>
      <c r="V190" s="84"/>
      <c r="W190" s="81"/>
      <c r="X190" s="84"/>
      <c r="Y190" s="81"/>
      <c r="Z190" s="84"/>
      <c r="AA190" s="83"/>
      <c r="AB190" s="217"/>
      <c r="AC190" s="217"/>
      <c r="AD190" s="82" t="s">
        <v>139</v>
      </c>
      <c r="AE190" s="81"/>
      <c r="AF190" s="81"/>
      <c r="AG190" s="81"/>
      <c r="AH190" s="80"/>
      <c r="AI190" s="79" t="s">
        <v>138</v>
      </c>
      <c r="AJ190" s="78">
        <f t="shared" ref="AJ190:BB190" si="24">SUM(AJ192:AJ203)</f>
        <v>57</v>
      </c>
      <c r="AK190" s="77">
        <f t="shared" si="24"/>
        <v>3</v>
      </c>
      <c r="AL190" s="76">
        <f t="shared" si="24"/>
        <v>0</v>
      </c>
      <c r="AM190" s="78">
        <f t="shared" si="24"/>
        <v>3</v>
      </c>
      <c r="AN190" s="77">
        <f t="shared" si="24"/>
        <v>0</v>
      </c>
      <c r="AO190" s="76">
        <f t="shared" si="24"/>
        <v>0</v>
      </c>
      <c r="AP190" s="78">
        <f t="shared" si="24"/>
        <v>0</v>
      </c>
      <c r="AQ190" s="77">
        <f t="shared" si="24"/>
        <v>0</v>
      </c>
      <c r="AR190" s="76">
        <f t="shared" si="24"/>
        <v>0</v>
      </c>
      <c r="AS190" s="78">
        <f t="shared" si="24"/>
        <v>15</v>
      </c>
      <c r="AT190" s="77">
        <f t="shared" si="24"/>
        <v>0</v>
      </c>
      <c r="AU190" s="76">
        <f t="shared" si="24"/>
        <v>0</v>
      </c>
      <c r="AV190" s="78">
        <f t="shared" si="24"/>
        <v>11</v>
      </c>
      <c r="AW190" s="77">
        <f t="shared" si="24"/>
        <v>3</v>
      </c>
      <c r="AX190" s="76">
        <f t="shared" si="24"/>
        <v>0</v>
      </c>
      <c r="AY190" s="75">
        <f t="shared" si="24"/>
        <v>0</v>
      </c>
      <c r="AZ190" s="74">
        <f t="shared" si="24"/>
        <v>0</v>
      </c>
      <c r="BA190" s="74">
        <f t="shared" si="24"/>
        <v>0</v>
      </c>
      <c r="BB190" s="73">
        <f t="shared" si="24"/>
        <v>0</v>
      </c>
      <c r="BC190" s="72" t="s">
        <v>137</v>
      </c>
      <c r="BF190" s="5">
        <f>SUM(AJ190:AL190)/$BG$5</f>
        <v>60</v>
      </c>
      <c r="BG190" s="5">
        <f>SUM(AM190:AO190,AY190)/$BG$5</f>
        <v>3</v>
      </c>
      <c r="BH190" s="5">
        <f>SUM(AP190:AR190,AZ190)/$BG$5</f>
        <v>0</v>
      </c>
      <c r="BI190" s="5">
        <f>SUM(AS190:AU190,BA190)/$BG$5</f>
        <v>15</v>
      </c>
      <c r="BJ190" s="5">
        <f>SUM(AV190:AX190,BB190)/$BG$5</f>
        <v>14</v>
      </c>
    </row>
    <row r="191" spans="2:62" ht="37.5" thickBot="1" x14ac:dyDescent="0.3">
      <c r="B191" s="71"/>
      <c r="C191" s="70"/>
      <c r="D191" s="69"/>
      <c r="E191" s="68"/>
      <c r="F191" s="68"/>
      <c r="G191" s="67"/>
      <c r="H191" s="66"/>
      <c r="I191" s="64"/>
      <c r="J191" s="64"/>
      <c r="K191" s="65"/>
      <c r="L191" s="64"/>
      <c r="M191" s="62"/>
      <c r="N191" s="64"/>
      <c r="O191" s="62"/>
      <c r="P191" s="64"/>
      <c r="Q191" s="62"/>
      <c r="R191" s="64"/>
      <c r="S191" s="62"/>
      <c r="T191" s="64"/>
      <c r="U191" s="62"/>
      <c r="V191" s="64"/>
      <c r="W191" s="62"/>
      <c r="X191" s="64"/>
      <c r="Y191" s="62"/>
      <c r="Z191" s="64"/>
      <c r="AA191" s="62"/>
      <c r="AB191" s="62"/>
      <c r="AC191" s="62"/>
      <c r="AD191" s="63"/>
      <c r="AE191" s="62"/>
      <c r="AF191" s="62"/>
      <c r="AG191" s="62"/>
      <c r="AH191" s="61"/>
      <c r="AI191" s="59" t="s">
        <v>136</v>
      </c>
      <c r="AJ191" s="214">
        <f t="shared" ref="AJ191:BB191" si="25">AJ190/1</f>
        <v>57</v>
      </c>
      <c r="AK191" s="213">
        <f t="shared" si="25"/>
        <v>3</v>
      </c>
      <c r="AL191" s="212">
        <f t="shared" si="25"/>
        <v>0</v>
      </c>
      <c r="AM191" s="214">
        <f t="shared" si="25"/>
        <v>3</v>
      </c>
      <c r="AN191" s="213">
        <f t="shared" si="25"/>
        <v>0</v>
      </c>
      <c r="AO191" s="212">
        <f t="shared" si="25"/>
        <v>0</v>
      </c>
      <c r="AP191" s="214">
        <f t="shared" si="25"/>
        <v>0</v>
      </c>
      <c r="AQ191" s="213">
        <f t="shared" si="25"/>
        <v>0</v>
      </c>
      <c r="AR191" s="212">
        <f t="shared" si="25"/>
        <v>0</v>
      </c>
      <c r="AS191" s="214">
        <f t="shared" si="25"/>
        <v>15</v>
      </c>
      <c r="AT191" s="213">
        <f t="shared" si="25"/>
        <v>0</v>
      </c>
      <c r="AU191" s="212">
        <f t="shared" si="25"/>
        <v>0</v>
      </c>
      <c r="AV191" s="214">
        <f t="shared" si="25"/>
        <v>11</v>
      </c>
      <c r="AW191" s="213">
        <f t="shared" si="25"/>
        <v>3</v>
      </c>
      <c r="AX191" s="212">
        <f t="shared" si="25"/>
        <v>0</v>
      </c>
      <c r="AY191" s="211">
        <f t="shared" si="25"/>
        <v>0</v>
      </c>
      <c r="AZ191" s="210">
        <f t="shared" si="25"/>
        <v>0</v>
      </c>
      <c r="BA191" s="210">
        <f t="shared" si="25"/>
        <v>0</v>
      </c>
      <c r="BB191" s="209">
        <f t="shared" si="25"/>
        <v>0</v>
      </c>
      <c r="BC191" s="52" t="s">
        <v>135</v>
      </c>
    </row>
    <row r="192" spans="2:62" ht="28.15" customHeight="1" x14ac:dyDescent="0.2">
      <c r="B192" s="30"/>
      <c r="C192" s="242">
        <v>1</v>
      </c>
      <c r="D192" s="44"/>
      <c r="E192" s="113"/>
      <c r="F192" s="113"/>
      <c r="G192" s="112"/>
      <c r="H192" s="223" t="s">
        <v>660</v>
      </c>
      <c r="I192" s="246">
        <v>121</v>
      </c>
      <c r="J192" s="246">
        <v>35</v>
      </c>
      <c r="K192" s="246">
        <v>7</v>
      </c>
      <c r="L192" s="41" t="s">
        <v>133</v>
      </c>
      <c r="M192" s="40" t="s">
        <v>104</v>
      </c>
      <c r="N192" s="41" t="s">
        <v>131</v>
      </c>
      <c r="O192" s="40" t="s">
        <v>1273</v>
      </c>
      <c r="P192" s="41" t="s">
        <v>130</v>
      </c>
      <c r="Q192" s="40" t="s">
        <v>1273</v>
      </c>
      <c r="R192" s="41" t="s">
        <v>129</v>
      </c>
      <c r="S192" s="40" t="s">
        <v>611</v>
      </c>
      <c r="T192" s="41" t="s">
        <v>128</v>
      </c>
      <c r="U192" s="40" t="s">
        <v>976</v>
      </c>
      <c r="V192" s="41" t="s">
        <v>127</v>
      </c>
      <c r="W192" s="40" t="s">
        <v>507</v>
      </c>
      <c r="X192" s="41" t="s">
        <v>126</v>
      </c>
      <c r="Y192" s="40" t="s">
        <v>104</v>
      </c>
      <c r="Z192" s="41" t="s">
        <v>125</v>
      </c>
      <c r="AA192" s="40"/>
      <c r="AB192" s="41" t="s">
        <v>1709</v>
      </c>
      <c r="AC192" s="40"/>
      <c r="AD192" s="39"/>
      <c r="AE192" s="40"/>
      <c r="AF192" s="39" t="s">
        <v>1805</v>
      </c>
      <c r="AG192" s="38"/>
      <c r="AH192" s="250"/>
      <c r="AI192" s="11"/>
      <c r="AJ192" s="310">
        <f>SUMPRODUCT(LEN($M192:$AC195)-LEN(SUBSTITUTE($M192:$AC195,"A", "")))</f>
        <v>57</v>
      </c>
      <c r="AK192" s="239">
        <f>SUMPRODUCT(LEN($AF192:$AF195)-LEN(SUBSTITUTE($AF192:$AF195,"A", "")))</f>
        <v>3</v>
      </c>
      <c r="AL192" s="230">
        <f>SUMPRODUCT(LEN($AE192:$AE195)-LEN(SUBSTITUTE($AE192:$AE195,"A", "")))</f>
        <v>0</v>
      </c>
      <c r="AM192" s="233">
        <f>SUMPRODUCT(LEN($M192:$AC195)-LEN(SUBSTITUTE($M192:$AC195,"S", "")))</f>
        <v>3</v>
      </c>
      <c r="AN192" s="239">
        <f>SUMPRODUCT(LEN($AF192:$AF195)-LEN(SUBSTITUTE($AF192:$AF195,"S", "")))</f>
        <v>0</v>
      </c>
      <c r="AO192" s="230">
        <f>SUMPRODUCT(LEN($AE192:$AE195)-LEN(SUBSTITUTE($AE192:$AE195,"S", "")))</f>
        <v>0</v>
      </c>
      <c r="AP192" s="233">
        <f>SUMPRODUCT(LEN($M192:$AC195)-LEN(SUBSTITUTE($M192:$AC195,"F", "")))</f>
        <v>0</v>
      </c>
      <c r="AQ192" s="239">
        <f>SUMPRODUCT(LEN($AF192:$AF195)-LEN(SUBSTITUTE($AF192:$AF195,"F", "")))</f>
        <v>0</v>
      </c>
      <c r="AR192" s="230">
        <f>SUMPRODUCT(LEN($AE192:$AE195)-LEN(SUBSTITUTE($AE192:$AE195,"F", "")))</f>
        <v>0</v>
      </c>
      <c r="AS192" s="233">
        <f>SUMPRODUCT(LEN($M192:$AC195)-LEN(SUBSTITUTE($M192:$AC195,"G", "")))</f>
        <v>15</v>
      </c>
      <c r="AT192" s="239">
        <f>SUMPRODUCT(LEN($AF192:$AF195)-LEN(SUBSTITUTE($AF192:$AF195,"G", "")))</f>
        <v>0</v>
      </c>
      <c r="AU192" s="230">
        <f>SUMPRODUCT(LEN($AE192:$AE195)-LEN(SUBSTITUTE($AE192:$AE195,"G", "")))</f>
        <v>0</v>
      </c>
      <c r="AV192" s="233">
        <f>SUMPRODUCT(LEN($M192:$AC195)-LEN(SUBSTITUTE($M192:$AC195,"M", "")))</f>
        <v>11</v>
      </c>
      <c r="AW192" s="239">
        <f>SUMPRODUCT(LEN($AF192:$AF195)-LEN(SUBSTITUTE($AF192:$AF195,"M", "")))</f>
        <v>3</v>
      </c>
      <c r="AX192" s="230">
        <f>SUMPRODUCT(LEN($AE192:$AE195)-LEN(SUBSTITUTE($AE192:$AE195,"M", "")))</f>
        <v>0</v>
      </c>
      <c r="AY192" s="291">
        <f>SUMPRODUCT(LEN($AE192:$AE195)-LEN(SUBSTITUTE($AE192:$AE195,"S", "")))</f>
        <v>0</v>
      </c>
      <c r="AZ192" s="227">
        <f>SUMPRODUCT(LEN($AE192:$AE195)-LEN(SUBSTITUTE($AE192:$AE195,"F", "")))</f>
        <v>0</v>
      </c>
      <c r="BA192" s="227">
        <f>SUMPRODUCT(LEN($AE192:$AE195)-LEN(SUBSTITUTE($AE192:$AE195,"G", "")))</f>
        <v>0</v>
      </c>
      <c r="BB192" s="294">
        <f>SUMPRODUCT(LEN($AE192:$AE195)-LEN(SUBSTITUTE($AE192:$AE195,"M", "")))</f>
        <v>0</v>
      </c>
    </row>
    <row r="193" spans="2:62" ht="28.15" customHeight="1" thickBot="1" x14ac:dyDescent="0.25">
      <c r="B193" s="30"/>
      <c r="C193" s="243"/>
      <c r="D193" s="36"/>
      <c r="E193" s="111"/>
      <c r="F193" s="111"/>
      <c r="G193" s="110"/>
      <c r="H193" s="224"/>
      <c r="I193" s="247"/>
      <c r="J193" s="247"/>
      <c r="K193" s="247"/>
      <c r="L193" s="33" t="s">
        <v>123</v>
      </c>
      <c r="M193" s="32" t="s">
        <v>1315</v>
      </c>
      <c r="N193" s="33" t="s">
        <v>122</v>
      </c>
      <c r="O193" s="32" t="s">
        <v>1273</v>
      </c>
      <c r="P193" s="33" t="s">
        <v>120</v>
      </c>
      <c r="Q193" s="32" t="s">
        <v>186</v>
      </c>
      <c r="R193" s="33" t="s">
        <v>119</v>
      </c>
      <c r="S193" s="32" t="s">
        <v>186</v>
      </c>
      <c r="T193" s="33" t="s">
        <v>118</v>
      </c>
      <c r="U193" s="32" t="s">
        <v>613</v>
      </c>
      <c r="V193" s="33" t="s">
        <v>117</v>
      </c>
      <c r="W193" s="32" t="s">
        <v>527</v>
      </c>
      <c r="X193" s="33" t="s">
        <v>116</v>
      </c>
      <c r="Y193" s="32" t="s">
        <v>104</v>
      </c>
      <c r="Z193" s="33" t="s">
        <v>115</v>
      </c>
      <c r="AA193" s="32"/>
      <c r="AB193" s="33" t="s">
        <v>1708</v>
      </c>
      <c r="AC193" s="32"/>
      <c r="AD193" s="31"/>
      <c r="AE193" s="32"/>
      <c r="AF193" s="31"/>
      <c r="AG193" s="23"/>
      <c r="AH193" s="251"/>
      <c r="AI193" s="11"/>
      <c r="AJ193" s="311"/>
      <c r="AK193" s="267"/>
      <c r="AL193" s="263"/>
      <c r="AM193" s="265"/>
      <c r="AN193" s="267"/>
      <c r="AO193" s="263"/>
      <c r="AP193" s="265"/>
      <c r="AQ193" s="267"/>
      <c r="AR193" s="263"/>
      <c r="AS193" s="265"/>
      <c r="AT193" s="267"/>
      <c r="AU193" s="263"/>
      <c r="AV193" s="265"/>
      <c r="AW193" s="267"/>
      <c r="AX193" s="263"/>
      <c r="AY193" s="292"/>
      <c r="AZ193" s="228"/>
      <c r="BA193" s="228"/>
      <c r="BB193" s="295"/>
    </row>
    <row r="194" spans="2:62" ht="28.15" customHeight="1" x14ac:dyDescent="0.2">
      <c r="B194" s="30"/>
      <c r="C194" s="244"/>
      <c r="D194" s="29"/>
      <c r="E194" s="109"/>
      <c r="F194" s="109"/>
      <c r="G194" s="108"/>
      <c r="H194" s="225">
        <v>258</v>
      </c>
      <c r="I194" s="248"/>
      <c r="J194" s="248"/>
      <c r="K194" s="248"/>
      <c r="L194" s="26" t="s">
        <v>114</v>
      </c>
      <c r="M194" s="25" t="s">
        <v>1734</v>
      </c>
      <c r="N194" s="26" t="s">
        <v>112</v>
      </c>
      <c r="O194" s="25" t="s">
        <v>1804</v>
      </c>
      <c r="P194" s="26" t="s">
        <v>111</v>
      </c>
      <c r="Q194" s="25" t="s">
        <v>1315</v>
      </c>
      <c r="R194" s="26" t="s">
        <v>110</v>
      </c>
      <c r="S194" s="25" t="s">
        <v>417</v>
      </c>
      <c r="T194" s="26" t="s">
        <v>109</v>
      </c>
      <c r="U194" s="25" t="s">
        <v>376</v>
      </c>
      <c r="V194" s="26" t="s">
        <v>108</v>
      </c>
      <c r="W194" s="25" t="s">
        <v>507</v>
      </c>
      <c r="X194" s="26" t="s">
        <v>107</v>
      </c>
      <c r="Y194" s="25" t="s">
        <v>121</v>
      </c>
      <c r="Z194" s="26" t="s">
        <v>106</v>
      </c>
      <c r="AA194" s="25"/>
      <c r="AB194" s="26" t="s">
        <v>1707</v>
      </c>
      <c r="AC194" s="25"/>
      <c r="AD194" s="24"/>
      <c r="AE194" s="25"/>
      <c r="AF194" s="24"/>
      <c r="AG194" s="23"/>
      <c r="AH194" s="251"/>
      <c r="AI194" s="11"/>
      <c r="AJ194" s="311"/>
      <c r="AK194" s="267"/>
      <c r="AL194" s="263"/>
      <c r="AM194" s="265"/>
      <c r="AN194" s="267"/>
      <c r="AO194" s="263"/>
      <c r="AP194" s="265"/>
      <c r="AQ194" s="267"/>
      <c r="AR194" s="263"/>
      <c r="AS194" s="265"/>
      <c r="AT194" s="267"/>
      <c r="AU194" s="263"/>
      <c r="AV194" s="265"/>
      <c r="AW194" s="267"/>
      <c r="AX194" s="263"/>
      <c r="AY194" s="292"/>
      <c r="AZ194" s="228"/>
      <c r="BA194" s="228"/>
      <c r="BB194" s="295"/>
    </row>
    <row r="195" spans="2:62" ht="28.15" customHeight="1" thickBot="1" x14ac:dyDescent="0.25">
      <c r="B195" s="30"/>
      <c r="C195" s="253"/>
      <c r="D195" s="51"/>
      <c r="E195" s="115"/>
      <c r="F195" s="115"/>
      <c r="G195" s="114"/>
      <c r="H195" s="226"/>
      <c r="I195" s="254"/>
      <c r="J195" s="254"/>
      <c r="K195" s="254"/>
      <c r="L195" s="48" t="s">
        <v>105</v>
      </c>
      <c r="M195" s="47" t="s">
        <v>1803</v>
      </c>
      <c r="N195" s="48" t="s">
        <v>103</v>
      </c>
      <c r="O195" s="47" t="s">
        <v>1273</v>
      </c>
      <c r="P195" s="48" t="s">
        <v>102</v>
      </c>
      <c r="Q195" s="47" t="s">
        <v>1274</v>
      </c>
      <c r="R195" s="48" t="s">
        <v>101</v>
      </c>
      <c r="S195" s="47" t="s">
        <v>1619</v>
      </c>
      <c r="T195" s="48">
        <v>20</v>
      </c>
      <c r="U195" s="47" t="s">
        <v>527</v>
      </c>
      <c r="V195" s="48" t="s">
        <v>100</v>
      </c>
      <c r="W195" s="47" t="s">
        <v>399</v>
      </c>
      <c r="X195" s="48" t="s">
        <v>99</v>
      </c>
      <c r="Y195" s="47" t="s">
        <v>121</v>
      </c>
      <c r="Z195" s="48" t="s">
        <v>98</v>
      </c>
      <c r="AA195" s="47"/>
      <c r="AB195" s="48" t="s">
        <v>1706</v>
      </c>
      <c r="AC195" s="47"/>
      <c r="AD195" s="16"/>
      <c r="AE195" s="47"/>
      <c r="AF195" s="16"/>
      <c r="AG195" s="46"/>
      <c r="AH195" s="255"/>
      <c r="AI195" s="11"/>
      <c r="AJ195" s="312"/>
      <c r="AK195" s="268"/>
      <c r="AL195" s="264"/>
      <c r="AM195" s="266"/>
      <c r="AN195" s="268"/>
      <c r="AO195" s="264"/>
      <c r="AP195" s="266"/>
      <c r="AQ195" s="268"/>
      <c r="AR195" s="264"/>
      <c r="AS195" s="266"/>
      <c r="AT195" s="268"/>
      <c r="AU195" s="264"/>
      <c r="AV195" s="266"/>
      <c r="AW195" s="268"/>
      <c r="AX195" s="264"/>
      <c r="AY195" s="293"/>
      <c r="AZ195" s="229"/>
      <c r="BA195" s="229"/>
      <c r="BB195" s="296"/>
    </row>
    <row r="196" spans="2:62" ht="28.15" customHeight="1" x14ac:dyDescent="0.2">
      <c r="B196" s="30"/>
      <c r="C196" s="242">
        <v>2</v>
      </c>
      <c r="D196" s="44"/>
      <c r="E196" s="113"/>
      <c r="F196" s="113"/>
      <c r="G196" s="112"/>
      <c r="H196" s="223"/>
      <c r="I196" s="246"/>
      <c r="J196" s="246"/>
      <c r="K196" s="246"/>
      <c r="L196" s="41" t="s">
        <v>133</v>
      </c>
      <c r="M196" s="40"/>
      <c r="N196" s="41" t="s">
        <v>131</v>
      </c>
      <c r="O196" s="40"/>
      <c r="P196" s="41" t="s">
        <v>130</v>
      </c>
      <c r="Q196" s="40"/>
      <c r="R196" s="41" t="s">
        <v>129</v>
      </c>
      <c r="S196" s="40"/>
      <c r="T196" s="41" t="s">
        <v>128</v>
      </c>
      <c r="U196" s="40"/>
      <c r="V196" s="41" t="s">
        <v>127</v>
      </c>
      <c r="W196" s="40"/>
      <c r="X196" s="41" t="s">
        <v>126</v>
      </c>
      <c r="Y196" s="40"/>
      <c r="Z196" s="41" t="s">
        <v>125</v>
      </c>
      <c r="AA196" s="40"/>
      <c r="AB196" s="41" t="s">
        <v>1709</v>
      </c>
      <c r="AC196" s="40"/>
      <c r="AD196" s="39"/>
      <c r="AE196" s="40"/>
      <c r="AF196" s="39"/>
      <c r="AG196" s="38"/>
      <c r="AH196" s="250"/>
      <c r="AI196" s="11"/>
      <c r="AJ196" s="310">
        <f>SUMPRODUCT(LEN($M196:$AC199)-LEN(SUBSTITUTE($M196:$AC199,"A", "")))</f>
        <v>0</v>
      </c>
      <c r="AK196" s="239">
        <f>SUMPRODUCT(LEN($AF196:$AF199)-LEN(SUBSTITUTE($AF196:$AF199,"A", "")))</f>
        <v>0</v>
      </c>
      <c r="AL196" s="230">
        <f>SUMPRODUCT(LEN($AE196:$AE199)-LEN(SUBSTITUTE($AE196:$AE199,"A", "")))</f>
        <v>0</v>
      </c>
      <c r="AM196" s="233">
        <f>SUMPRODUCT(LEN($M196:$AC199)-LEN(SUBSTITUTE($M196:$AC199,"S", "")))</f>
        <v>0</v>
      </c>
      <c r="AN196" s="239">
        <f>SUMPRODUCT(LEN($AF196:$AF199)-LEN(SUBSTITUTE($AF196:$AF199,"S", "")))</f>
        <v>0</v>
      </c>
      <c r="AO196" s="230">
        <f>SUMPRODUCT(LEN($AE196:$AE199)-LEN(SUBSTITUTE($AE196:$AE199,"S", "")))</f>
        <v>0</v>
      </c>
      <c r="AP196" s="233">
        <f>SUMPRODUCT(LEN($M196:$AC199)-LEN(SUBSTITUTE($M196:$AC199,"F", "")))</f>
        <v>0</v>
      </c>
      <c r="AQ196" s="239">
        <f>SUMPRODUCT(LEN($AF196:$AF199)-LEN(SUBSTITUTE($AF196:$AF199,"F", "")))</f>
        <v>0</v>
      </c>
      <c r="AR196" s="230">
        <f>SUMPRODUCT(LEN($AE196:$AE199)-LEN(SUBSTITUTE($AE196:$AE199,"F", "")))</f>
        <v>0</v>
      </c>
      <c r="AS196" s="233">
        <f>SUMPRODUCT(LEN($M196:$AC199)-LEN(SUBSTITUTE($M196:$AC199,"G", "")))</f>
        <v>0</v>
      </c>
      <c r="AT196" s="239">
        <f>SUMPRODUCT(LEN($AF196:$AF199)-LEN(SUBSTITUTE($AF196:$AF199,"G", "")))</f>
        <v>0</v>
      </c>
      <c r="AU196" s="230">
        <f>SUMPRODUCT(LEN($AE196:$AE199)-LEN(SUBSTITUTE($AE196:$AE199,"G", "")))</f>
        <v>0</v>
      </c>
      <c r="AV196" s="233">
        <f>SUMPRODUCT(LEN($M196:$AC199)-LEN(SUBSTITUTE($M196:$AC199,"M", "")))</f>
        <v>0</v>
      </c>
      <c r="AW196" s="239">
        <f>SUMPRODUCT(LEN($AF196:$AF199)-LEN(SUBSTITUTE($AF196:$AF199,"M", "")))</f>
        <v>0</v>
      </c>
      <c r="AX196" s="230">
        <f>SUMPRODUCT(LEN($AE196:$AE199)-LEN(SUBSTITUTE($AE196:$AE199,"M", "")))</f>
        <v>0</v>
      </c>
      <c r="AY196" s="291">
        <f>SUMPRODUCT(LEN($AE196:$AE199)-LEN(SUBSTITUTE($AE196:$AE199,"S", "")))</f>
        <v>0</v>
      </c>
      <c r="AZ196" s="227">
        <f>SUMPRODUCT(LEN($AE196:$AE199)-LEN(SUBSTITUTE($AE196:$AE199,"F", "")))</f>
        <v>0</v>
      </c>
      <c r="BA196" s="227">
        <f>SUMPRODUCT(LEN($AE196:$AE199)-LEN(SUBSTITUTE($AE196:$AE199,"G", "")))</f>
        <v>0</v>
      </c>
      <c r="BB196" s="294">
        <f>SUMPRODUCT(LEN($AE196:$AE199)-LEN(SUBSTITUTE($AE196:$AE199,"M", "")))</f>
        <v>0</v>
      </c>
    </row>
    <row r="197" spans="2:62" ht="28.15" customHeight="1" thickBot="1" x14ac:dyDescent="0.25">
      <c r="B197" s="30"/>
      <c r="C197" s="243"/>
      <c r="D197" s="36"/>
      <c r="E197" s="111"/>
      <c r="F197" s="111"/>
      <c r="G197" s="110"/>
      <c r="H197" s="224"/>
      <c r="I197" s="247"/>
      <c r="J197" s="247"/>
      <c r="K197" s="247"/>
      <c r="L197" s="33" t="s">
        <v>123</v>
      </c>
      <c r="M197" s="32"/>
      <c r="N197" s="33" t="s">
        <v>122</v>
      </c>
      <c r="O197" s="32"/>
      <c r="P197" s="33" t="s">
        <v>120</v>
      </c>
      <c r="Q197" s="32"/>
      <c r="R197" s="33" t="s">
        <v>119</v>
      </c>
      <c r="S197" s="32"/>
      <c r="T197" s="33" t="s">
        <v>118</v>
      </c>
      <c r="U197" s="32"/>
      <c r="V197" s="33" t="s">
        <v>117</v>
      </c>
      <c r="W197" s="32"/>
      <c r="X197" s="33" t="s">
        <v>116</v>
      </c>
      <c r="Y197" s="32"/>
      <c r="Z197" s="33" t="s">
        <v>115</v>
      </c>
      <c r="AA197" s="32"/>
      <c r="AB197" s="33" t="s">
        <v>1708</v>
      </c>
      <c r="AC197" s="32"/>
      <c r="AD197" s="31"/>
      <c r="AE197" s="32"/>
      <c r="AF197" s="31"/>
      <c r="AG197" s="23"/>
      <c r="AH197" s="251"/>
      <c r="AI197" s="11"/>
      <c r="AJ197" s="311"/>
      <c r="AK197" s="267"/>
      <c r="AL197" s="263"/>
      <c r="AM197" s="265"/>
      <c r="AN197" s="267"/>
      <c r="AO197" s="263"/>
      <c r="AP197" s="265"/>
      <c r="AQ197" s="267"/>
      <c r="AR197" s="263"/>
      <c r="AS197" s="265"/>
      <c r="AT197" s="267"/>
      <c r="AU197" s="263"/>
      <c r="AV197" s="265"/>
      <c r="AW197" s="267"/>
      <c r="AX197" s="263"/>
      <c r="AY197" s="292"/>
      <c r="AZ197" s="228"/>
      <c r="BA197" s="228"/>
      <c r="BB197" s="295"/>
    </row>
    <row r="198" spans="2:62" ht="28.15" customHeight="1" x14ac:dyDescent="0.2">
      <c r="B198" s="30"/>
      <c r="C198" s="244"/>
      <c r="D198" s="29"/>
      <c r="E198" s="109"/>
      <c r="F198" s="109"/>
      <c r="G198" s="108"/>
      <c r="H198" s="225"/>
      <c r="I198" s="248"/>
      <c r="J198" s="248"/>
      <c r="K198" s="248"/>
      <c r="L198" s="26" t="s">
        <v>114</v>
      </c>
      <c r="M198" s="25"/>
      <c r="N198" s="26" t="s">
        <v>112</v>
      </c>
      <c r="O198" s="25"/>
      <c r="P198" s="26" t="s">
        <v>111</v>
      </c>
      <c r="Q198" s="25"/>
      <c r="R198" s="26" t="s">
        <v>110</v>
      </c>
      <c r="S198" s="25"/>
      <c r="T198" s="26" t="s">
        <v>109</v>
      </c>
      <c r="U198" s="25"/>
      <c r="V198" s="26" t="s">
        <v>108</v>
      </c>
      <c r="W198" s="25"/>
      <c r="X198" s="26" t="s">
        <v>107</v>
      </c>
      <c r="Y198" s="25"/>
      <c r="Z198" s="26" t="s">
        <v>106</v>
      </c>
      <c r="AA198" s="25"/>
      <c r="AB198" s="26" t="s">
        <v>1707</v>
      </c>
      <c r="AC198" s="25"/>
      <c r="AD198" s="24"/>
      <c r="AE198" s="25"/>
      <c r="AF198" s="24"/>
      <c r="AG198" s="23"/>
      <c r="AH198" s="251"/>
      <c r="AI198" s="11"/>
      <c r="AJ198" s="311"/>
      <c r="AK198" s="267"/>
      <c r="AL198" s="263"/>
      <c r="AM198" s="265"/>
      <c r="AN198" s="267"/>
      <c r="AO198" s="263"/>
      <c r="AP198" s="265"/>
      <c r="AQ198" s="267"/>
      <c r="AR198" s="263"/>
      <c r="AS198" s="265"/>
      <c r="AT198" s="267"/>
      <c r="AU198" s="263"/>
      <c r="AV198" s="265"/>
      <c r="AW198" s="267"/>
      <c r="AX198" s="263"/>
      <c r="AY198" s="292"/>
      <c r="AZ198" s="228"/>
      <c r="BA198" s="228"/>
      <c r="BB198" s="295"/>
    </row>
    <row r="199" spans="2:62" ht="28.15" customHeight="1" thickBot="1" x14ac:dyDescent="0.25">
      <c r="B199" s="30"/>
      <c r="C199" s="253"/>
      <c r="D199" s="51"/>
      <c r="E199" s="115"/>
      <c r="F199" s="115"/>
      <c r="G199" s="114"/>
      <c r="H199" s="226"/>
      <c r="I199" s="254"/>
      <c r="J199" s="254"/>
      <c r="K199" s="254"/>
      <c r="L199" s="48" t="s">
        <v>105</v>
      </c>
      <c r="M199" s="47"/>
      <c r="N199" s="48" t="s">
        <v>103</v>
      </c>
      <c r="O199" s="47"/>
      <c r="P199" s="48" t="s">
        <v>102</v>
      </c>
      <c r="Q199" s="47"/>
      <c r="R199" s="48" t="s">
        <v>101</v>
      </c>
      <c r="S199" s="47"/>
      <c r="T199" s="48">
        <v>20</v>
      </c>
      <c r="U199" s="47"/>
      <c r="V199" s="48" t="s">
        <v>100</v>
      </c>
      <c r="W199" s="47"/>
      <c r="X199" s="48" t="s">
        <v>99</v>
      </c>
      <c r="Y199" s="47"/>
      <c r="Z199" s="48" t="s">
        <v>98</v>
      </c>
      <c r="AA199" s="47"/>
      <c r="AB199" s="48" t="s">
        <v>1706</v>
      </c>
      <c r="AC199" s="47"/>
      <c r="AD199" s="16"/>
      <c r="AE199" s="47"/>
      <c r="AF199" s="16"/>
      <c r="AG199" s="46"/>
      <c r="AH199" s="255"/>
      <c r="AI199" s="11"/>
      <c r="AJ199" s="312"/>
      <c r="AK199" s="268"/>
      <c r="AL199" s="264"/>
      <c r="AM199" s="266"/>
      <c r="AN199" s="268"/>
      <c r="AO199" s="264"/>
      <c r="AP199" s="266"/>
      <c r="AQ199" s="268"/>
      <c r="AR199" s="264"/>
      <c r="AS199" s="266"/>
      <c r="AT199" s="268"/>
      <c r="AU199" s="264"/>
      <c r="AV199" s="266"/>
      <c r="AW199" s="268"/>
      <c r="AX199" s="264"/>
      <c r="AY199" s="293"/>
      <c r="AZ199" s="229"/>
      <c r="BA199" s="229"/>
      <c r="BB199" s="296"/>
    </row>
    <row r="200" spans="2:62" ht="28.15" customHeight="1" x14ac:dyDescent="0.2">
      <c r="B200" s="30"/>
      <c r="C200" s="242">
        <v>3</v>
      </c>
      <c r="D200" s="44"/>
      <c r="E200" s="113"/>
      <c r="F200" s="113"/>
      <c r="G200" s="112"/>
      <c r="H200" s="223"/>
      <c r="I200" s="246"/>
      <c r="J200" s="246"/>
      <c r="K200" s="246"/>
      <c r="L200" s="41" t="s">
        <v>133</v>
      </c>
      <c r="M200" s="40"/>
      <c r="N200" s="41" t="s">
        <v>131</v>
      </c>
      <c r="O200" s="40"/>
      <c r="P200" s="41" t="s">
        <v>130</v>
      </c>
      <c r="Q200" s="40"/>
      <c r="R200" s="41" t="s">
        <v>129</v>
      </c>
      <c r="S200" s="40"/>
      <c r="T200" s="41" t="s">
        <v>128</v>
      </c>
      <c r="U200" s="40"/>
      <c r="V200" s="41" t="s">
        <v>127</v>
      </c>
      <c r="W200" s="40"/>
      <c r="X200" s="41" t="s">
        <v>126</v>
      </c>
      <c r="Y200" s="40"/>
      <c r="Z200" s="41" t="s">
        <v>125</v>
      </c>
      <c r="AA200" s="40"/>
      <c r="AB200" s="41" t="s">
        <v>1709</v>
      </c>
      <c r="AC200" s="40"/>
      <c r="AD200" s="39"/>
      <c r="AE200" s="40"/>
      <c r="AF200" s="39"/>
      <c r="AG200" s="38"/>
      <c r="AH200" s="250"/>
      <c r="AI200" s="11"/>
      <c r="AJ200" s="310">
        <f>SUMPRODUCT(LEN($M200:$AC203)-LEN(SUBSTITUTE($M200:$AC203,"A", "")))</f>
        <v>0</v>
      </c>
      <c r="AK200" s="239">
        <f>SUMPRODUCT(LEN($AF200:$AF203)-LEN(SUBSTITUTE($AF200:$AF203,"A", "")))</f>
        <v>0</v>
      </c>
      <c r="AL200" s="230">
        <f>SUMPRODUCT(LEN($AE200:$AE203)-LEN(SUBSTITUTE($AE200:$AE203,"A", "")))</f>
        <v>0</v>
      </c>
      <c r="AM200" s="233">
        <f>SUMPRODUCT(LEN($M200:$AC203)-LEN(SUBSTITUTE($M200:$AC203,"S", "")))</f>
        <v>0</v>
      </c>
      <c r="AN200" s="239">
        <f>SUMPRODUCT(LEN($AF200:$AF203)-LEN(SUBSTITUTE($AF200:$AF203,"S", "")))</f>
        <v>0</v>
      </c>
      <c r="AO200" s="230">
        <f>SUMPRODUCT(LEN($AE200:$AE203)-LEN(SUBSTITUTE($AE200:$AE203,"S", "")))</f>
        <v>0</v>
      </c>
      <c r="AP200" s="233">
        <f>SUMPRODUCT(LEN($M200:$AC203)-LEN(SUBSTITUTE($M200:$AC203,"F", "")))</f>
        <v>0</v>
      </c>
      <c r="AQ200" s="239">
        <f>SUMPRODUCT(LEN($AF200:$AF203)-LEN(SUBSTITUTE($AF200:$AF203,"F", "")))</f>
        <v>0</v>
      </c>
      <c r="AR200" s="230">
        <f>SUMPRODUCT(LEN($AE200:$AE203)-LEN(SUBSTITUTE($AE200:$AE203,"F", "")))</f>
        <v>0</v>
      </c>
      <c r="AS200" s="233">
        <f>SUMPRODUCT(LEN($M200:$AC203)-LEN(SUBSTITUTE($M200:$AC203,"G", "")))</f>
        <v>0</v>
      </c>
      <c r="AT200" s="239">
        <f>SUMPRODUCT(LEN($AF200:$AF203)-LEN(SUBSTITUTE($AF200:$AF203,"G", "")))</f>
        <v>0</v>
      </c>
      <c r="AU200" s="230">
        <f>SUMPRODUCT(LEN($AE200:$AE203)-LEN(SUBSTITUTE($AE200:$AE203,"G", "")))</f>
        <v>0</v>
      </c>
      <c r="AV200" s="233">
        <f>SUMPRODUCT(LEN($M200:$AC203)-LEN(SUBSTITUTE($M200:$AC203,"M", "")))</f>
        <v>0</v>
      </c>
      <c r="AW200" s="239">
        <f>SUMPRODUCT(LEN($AF200:$AF203)-LEN(SUBSTITUTE($AF200:$AF203,"M", "")))</f>
        <v>0</v>
      </c>
      <c r="AX200" s="230">
        <f>SUMPRODUCT(LEN($AE200:$AE203)-LEN(SUBSTITUTE($AE200:$AE203,"M", "")))</f>
        <v>0</v>
      </c>
      <c r="AY200" s="291">
        <f>SUMPRODUCT(LEN($AE200:$AE203)-LEN(SUBSTITUTE($AE200:$AE203,"S", "")))</f>
        <v>0</v>
      </c>
      <c r="AZ200" s="227">
        <f>SUMPRODUCT(LEN($AE200:$AE203)-LEN(SUBSTITUTE($AE200:$AE203,"F", "")))</f>
        <v>0</v>
      </c>
      <c r="BA200" s="227">
        <f>SUMPRODUCT(LEN($AE200:$AE203)-LEN(SUBSTITUTE($AE200:$AE203,"G", "")))</f>
        <v>0</v>
      </c>
      <c r="BB200" s="294">
        <f>SUMPRODUCT(LEN($AE200:$AE203)-LEN(SUBSTITUTE($AE200:$AE203,"M", "")))</f>
        <v>0</v>
      </c>
    </row>
    <row r="201" spans="2:62" ht="28.15" customHeight="1" thickBot="1" x14ac:dyDescent="0.25">
      <c r="B201" s="30"/>
      <c r="C201" s="243"/>
      <c r="D201" s="36"/>
      <c r="E201" s="111"/>
      <c r="F201" s="111"/>
      <c r="G201" s="110"/>
      <c r="H201" s="224"/>
      <c r="I201" s="247"/>
      <c r="J201" s="247"/>
      <c r="K201" s="247"/>
      <c r="L201" s="33" t="s">
        <v>123</v>
      </c>
      <c r="M201" s="32"/>
      <c r="N201" s="33" t="s">
        <v>122</v>
      </c>
      <c r="O201" s="32"/>
      <c r="P201" s="33" t="s">
        <v>120</v>
      </c>
      <c r="Q201" s="32"/>
      <c r="R201" s="33" t="s">
        <v>119</v>
      </c>
      <c r="S201" s="32"/>
      <c r="T201" s="33" t="s">
        <v>118</v>
      </c>
      <c r="U201" s="32"/>
      <c r="V201" s="33" t="s">
        <v>117</v>
      </c>
      <c r="W201" s="32"/>
      <c r="X201" s="33" t="s">
        <v>116</v>
      </c>
      <c r="Y201" s="32"/>
      <c r="Z201" s="33" t="s">
        <v>115</v>
      </c>
      <c r="AA201" s="32"/>
      <c r="AB201" s="33" t="s">
        <v>1708</v>
      </c>
      <c r="AC201" s="32"/>
      <c r="AD201" s="31"/>
      <c r="AE201" s="32"/>
      <c r="AF201" s="31"/>
      <c r="AG201" s="23"/>
      <c r="AH201" s="251"/>
      <c r="AI201" s="11"/>
      <c r="AJ201" s="311"/>
      <c r="AK201" s="267"/>
      <c r="AL201" s="263"/>
      <c r="AM201" s="265"/>
      <c r="AN201" s="267"/>
      <c r="AO201" s="263"/>
      <c r="AP201" s="265"/>
      <c r="AQ201" s="267"/>
      <c r="AR201" s="263"/>
      <c r="AS201" s="265"/>
      <c r="AT201" s="267"/>
      <c r="AU201" s="263"/>
      <c r="AV201" s="265"/>
      <c r="AW201" s="267"/>
      <c r="AX201" s="263"/>
      <c r="AY201" s="292"/>
      <c r="AZ201" s="228"/>
      <c r="BA201" s="228"/>
      <c r="BB201" s="295"/>
    </row>
    <row r="202" spans="2:62" ht="28.15" customHeight="1" x14ac:dyDescent="0.2">
      <c r="B202" s="30"/>
      <c r="C202" s="244"/>
      <c r="D202" s="29"/>
      <c r="E202" s="109"/>
      <c r="F202" s="109"/>
      <c r="G202" s="108"/>
      <c r="H202" s="225"/>
      <c r="I202" s="248"/>
      <c r="J202" s="248"/>
      <c r="K202" s="248"/>
      <c r="L202" s="26" t="s">
        <v>114</v>
      </c>
      <c r="M202" s="25"/>
      <c r="N202" s="26" t="s">
        <v>112</v>
      </c>
      <c r="O202" s="25"/>
      <c r="P202" s="26" t="s">
        <v>111</v>
      </c>
      <c r="Q202" s="25"/>
      <c r="R202" s="26" t="s">
        <v>110</v>
      </c>
      <c r="S202" s="25"/>
      <c r="T202" s="26" t="s">
        <v>109</v>
      </c>
      <c r="U202" s="25"/>
      <c r="V202" s="26" t="s">
        <v>108</v>
      </c>
      <c r="W202" s="25"/>
      <c r="X202" s="26" t="s">
        <v>107</v>
      </c>
      <c r="Y202" s="25"/>
      <c r="Z202" s="26" t="s">
        <v>106</v>
      </c>
      <c r="AA202" s="25"/>
      <c r="AB202" s="26" t="s">
        <v>1707</v>
      </c>
      <c r="AC202" s="25"/>
      <c r="AD202" s="24"/>
      <c r="AE202" s="25"/>
      <c r="AF202" s="24"/>
      <c r="AG202" s="23"/>
      <c r="AH202" s="251"/>
      <c r="AI202" s="11"/>
      <c r="AJ202" s="311"/>
      <c r="AK202" s="267"/>
      <c r="AL202" s="263"/>
      <c r="AM202" s="265"/>
      <c r="AN202" s="267"/>
      <c r="AO202" s="263"/>
      <c r="AP202" s="265"/>
      <c r="AQ202" s="267"/>
      <c r="AR202" s="263"/>
      <c r="AS202" s="265"/>
      <c r="AT202" s="267"/>
      <c r="AU202" s="263"/>
      <c r="AV202" s="265"/>
      <c r="AW202" s="267"/>
      <c r="AX202" s="263"/>
      <c r="AY202" s="292"/>
      <c r="AZ202" s="228"/>
      <c r="BA202" s="228"/>
      <c r="BB202" s="295"/>
    </row>
    <row r="203" spans="2:62" ht="28.15" customHeight="1" thickBot="1" x14ac:dyDescent="0.25">
      <c r="B203" s="21"/>
      <c r="C203" s="245"/>
      <c r="D203" s="20"/>
      <c r="E203" s="117"/>
      <c r="F203" s="117"/>
      <c r="G203" s="116"/>
      <c r="H203" s="226"/>
      <c r="I203" s="249"/>
      <c r="J203" s="249"/>
      <c r="K203" s="249"/>
      <c r="L203" s="17" t="s">
        <v>105</v>
      </c>
      <c r="M203" s="15"/>
      <c r="N203" s="17" t="s">
        <v>103</v>
      </c>
      <c r="O203" s="15"/>
      <c r="P203" s="17" t="s">
        <v>102</v>
      </c>
      <c r="Q203" s="15"/>
      <c r="R203" s="17" t="s">
        <v>101</v>
      </c>
      <c r="S203" s="15"/>
      <c r="T203" s="17">
        <v>20</v>
      </c>
      <c r="U203" s="15"/>
      <c r="V203" s="17" t="s">
        <v>100</v>
      </c>
      <c r="W203" s="15"/>
      <c r="X203" s="17" t="s">
        <v>99</v>
      </c>
      <c r="Y203" s="15"/>
      <c r="Z203" s="17" t="s">
        <v>98</v>
      </c>
      <c r="AA203" s="15"/>
      <c r="AB203" s="17" t="s">
        <v>1706</v>
      </c>
      <c r="AC203" s="15"/>
      <c r="AD203" s="16"/>
      <c r="AE203" s="15"/>
      <c r="AF203" s="14"/>
      <c r="AG203" s="13"/>
      <c r="AH203" s="252"/>
      <c r="AI203" s="11"/>
      <c r="AJ203" s="312"/>
      <c r="AK203" s="268"/>
      <c r="AL203" s="264"/>
      <c r="AM203" s="266"/>
      <c r="AN203" s="268"/>
      <c r="AO203" s="264"/>
      <c r="AP203" s="266"/>
      <c r="AQ203" s="268"/>
      <c r="AR203" s="264"/>
      <c r="AS203" s="266"/>
      <c r="AT203" s="268"/>
      <c r="AU203" s="264"/>
      <c r="AV203" s="266"/>
      <c r="AW203" s="268"/>
      <c r="AX203" s="264"/>
      <c r="AY203" s="293"/>
      <c r="AZ203" s="229"/>
      <c r="BA203" s="229"/>
      <c r="BB203" s="296"/>
    </row>
    <row r="204" spans="2:62" ht="85.9" customHeight="1" thickTop="1" thickBot="1" x14ac:dyDescent="0.35">
      <c r="B204" s="105" t="s">
        <v>174</v>
      </c>
      <c r="C204" s="95" t="s">
        <v>173</v>
      </c>
      <c r="D204" s="100" t="s">
        <v>172</v>
      </c>
      <c r="E204" s="104" t="s">
        <v>171</v>
      </c>
      <c r="F204" s="103"/>
      <c r="G204" s="102"/>
      <c r="H204" s="101" t="s">
        <v>170</v>
      </c>
      <c r="I204" s="100" t="s">
        <v>96</v>
      </c>
      <c r="J204" s="100" t="s">
        <v>169</v>
      </c>
      <c r="K204" s="100" t="s">
        <v>97</v>
      </c>
      <c r="L204" s="256" t="s">
        <v>168</v>
      </c>
      <c r="M204" s="262"/>
      <c r="N204" s="256" t="s">
        <v>167</v>
      </c>
      <c r="O204" s="262"/>
      <c r="P204" s="256" t="s">
        <v>167</v>
      </c>
      <c r="Q204" s="257"/>
      <c r="R204" s="256" t="s">
        <v>167</v>
      </c>
      <c r="S204" s="257"/>
      <c r="T204" s="256" t="s">
        <v>167</v>
      </c>
      <c r="U204" s="257"/>
      <c r="V204" s="256" t="s">
        <v>167</v>
      </c>
      <c r="W204" s="257"/>
      <c r="X204" s="256" t="s">
        <v>167</v>
      </c>
      <c r="Y204" s="257"/>
      <c r="Z204" s="256" t="s">
        <v>167</v>
      </c>
      <c r="AA204" s="257"/>
      <c r="AB204" s="256" t="s">
        <v>167</v>
      </c>
      <c r="AC204" s="257"/>
      <c r="AD204" s="261" t="s">
        <v>166</v>
      </c>
      <c r="AE204" s="257"/>
      <c r="AF204" s="101" t="s">
        <v>165</v>
      </c>
      <c r="AG204" s="101" t="s">
        <v>164</v>
      </c>
      <c r="AH204" s="100" t="s">
        <v>163</v>
      </c>
      <c r="AI204" s="98"/>
      <c r="AJ204" s="96" t="s">
        <v>160</v>
      </c>
      <c r="AK204" s="95" t="s">
        <v>159</v>
      </c>
      <c r="AL204" s="94" t="s">
        <v>158</v>
      </c>
      <c r="AM204" s="96" t="s">
        <v>157</v>
      </c>
      <c r="AN204" s="95" t="s">
        <v>156</v>
      </c>
      <c r="AO204" s="94" t="s">
        <v>155</v>
      </c>
      <c r="AP204" s="96" t="s">
        <v>154</v>
      </c>
      <c r="AQ204" s="95" t="s">
        <v>153</v>
      </c>
      <c r="AR204" s="97" t="s">
        <v>152</v>
      </c>
      <c r="AS204" s="96" t="s">
        <v>151</v>
      </c>
      <c r="AT204" s="95" t="s">
        <v>150</v>
      </c>
      <c r="AU204" s="94" t="s">
        <v>149</v>
      </c>
      <c r="AV204" s="96" t="s">
        <v>148</v>
      </c>
      <c r="AW204" s="95" t="s">
        <v>147</v>
      </c>
      <c r="AX204" s="94" t="s">
        <v>146</v>
      </c>
      <c r="AY204" s="93" t="s">
        <v>145</v>
      </c>
      <c r="AZ204" s="92" t="s">
        <v>144</v>
      </c>
      <c r="BA204" s="92" t="s">
        <v>143</v>
      </c>
      <c r="BB204" s="91" t="s">
        <v>142</v>
      </c>
    </row>
    <row r="205" spans="2:62" ht="48" thickBot="1" x14ac:dyDescent="0.3">
      <c r="B205" s="90" t="s">
        <v>240</v>
      </c>
      <c r="C205" s="89"/>
      <c r="D205" s="88"/>
      <c r="E205" s="258"/>
      <c r="F205" s="259"/>
      <c r="G205" s="260"/>
      <c r="H205" s="87" t="s">
        <v>140</v>
      </c>
      <c r="I205" s="86"/>
      <c r="J205" s="86"/>
      <c r="K205" s="85"/>
      <c r="L205" s="84"/>
      <c r="M205" s="81"/>
      <c r="N205" s="84"/>
      <c r="O205" s="81"/>
      <c r="P205" s="84"/>
      <c r="Q205" s="81"/>
      <c r="R205" s="84"/>
      <c r="S205" s="81"/>
      <c r="T205" s="84"/>
      <c r="U205" s="81"/>
      <c r="V205" s="84"/>
      <c r="W205" s="81"/>
      <c r="X205" s="84"/>
      <c r="Y205" s="81"/>
      <c r="Z205" s="84"/>
      <c r="AA205" s="83"/>
      <c r="AB205" s="217"/>
      <c r="AC205" s="217"/>
      <c r="AD205" s="82" t="s">
        <v>139</v>
      </c>
      <c r="AE205" s="81"/>
      <c r="AF205" s="81"/>
      <c r="AG205" s="81"/>
      <c r="AH205" s="80"/>
      <c r="AI205" s="79" t="s">
        <v>138</v>
      </c>
      <c r="AJ205" s="78">
        <f t="shared" ref="AJ205:BB205" si="26">SUM(AJ207:AJ218)</f>
        <v>44</v>
      </c>
      <c r="AK205" s="77">
        <f t="shared" si="26"/>
        <v>7</v>
      </c>
      <c r="AL205" s="76">
        <f t="shared" si="26"/>
        <v>0</v>
      </c>
      <c r="AM205" s="78">
        <f t="shared" si="26"/>
        <v>19</v>
      </c>
      <c r="AN205" s="77">
        <f t="shared" si="26"/>
        <v>2</v>
      </c>
      <c r="AO205" s="76">
        <f t="shared" si="26"/>
        <v>0</v>
      </c>
      <c r="AP205" s="78">
        <f t="shared" si="26"/>
        <v>0</v>
      </c>
      <c r="AQ205" s="77">
        <f t="shared" si="26"/>
        <v>0</v>
      </c>
      <c r="AR205" s="76">
        <f t="shared" si="26"/>
        <v>0</v>
      </c>
      <c r="AS205" s="78">
        <f t="shared" si="26"/>
        <v>1</v>
      </c>
      <c r="AT205" s="77">
        <f t="shared" si="26"/>
        <v>1</v>
      </c>
      <c r="AU205" s="76">
        <f t="shared" si="26"/>
        <v>0</v>
      </c>
      <c r="AV205" s="78">
        <f t="shared" si="26"/>
        <v>11</v>
      </c>
      <c r="AW205" s="77">
        <f t="shared" si="26"/>
        <v>3</v>
      </c>
      <c r="AX205" s="76">
        <f t="shared" si="26"/>
        <v>0</v>
      </c>
      <c r="AY205" s="75">
        <f t="shared" si="26"/>
        <v>0</v>
      </c>
      <c r="AZ205" s="74">
        <f t="shared" si="26"/>
        <v>0</v>
      </c>
      <c r="BA205" s="74">
        <f t="shared" si="26"/>
        <v>0</v>
      </c>
      <c r="BB205" s="73">
        <f t="shared" si="26"/>
        <v>0</v>
      </c>
      <c r="BC205" s="72" t="s">
        <v>137</v>
      </c>
      <c r="BF205" s="5">
        <f>SUM(AJ205:AL205)/$BG$5</f>
        <v>51</v>
      </c>
      <c r="BG205" s="5">
        <f>SUM(AM205:AO205,AY205)/$BG$5</f>
        <v>21</v>
      </c>
      <c r="BH205" s="5">
        <f>SUM(AP205:AR205,AZ205)/$BG$5</f>
        <v>0</v>
      </c>
      <c r="BI205" s="5">
        <f>SUM(AS205:AU205,BA205)/$BG$5</f>
        <v>2</v>
      </c>
      <c r="BJ205" s="5">
        <f>SUM(AV205:AX205,BB205)/$BG$5</f>
        <v>14</v>
      </c>
    </row>
    <row r="206" spans="2:62" ht="37.5" thickBot="1" x14ac:dyDescent="0.3">
      <c r="B206" s="71"/>
      <c r="C206" s="70"/>
      <c r="D206" s="69"/>
      <c r="E206" s="68"/>
      <c r="F206" s="68"/>
      <c r="G206" s="67"/>
      <c r="H206" s="66"/>
      <c r="I206" s="64"/>
      <c r="J206" s="64"/>
      <c r="K206" s="65"/>
      <c r="L206" s="64"/>
      <c r="M206" s="62"/>
      <c r="N206" s="64"/>
      <c r="O206" s="62"/>
      <c r="P206" s="64"/>
      <c r="Q206" s="62"/>
      <c r="R206" s="64"/>
      <c r="S206" s="62"/>
      <c r="T206" s="64"/>
      <c r="U206" s="62"/>
      <c r="V206" s="64"/>
      <c r="W206" s="62"/>
      <c r="X206" s="64"/>
      <c r="Y206" s="62"/>
      <c r="Z206" s="64"/>
      <c r="AA206" s="62"/>
      <c r="AB206" s="62"/>
      <c r="AC206" s="62"/>
      <c r="AD206" s="63"/>
      <c r="AE206" s="62"/>
      <c r="AF206" s="62"/>
      <c r="AG206" s="62"/>
      <c r="AH206" s="61"/>
      <c r="AI206" s="59" t="s">
        <v>136</v>
      </c>
      <c r="AJ206" s="214">
        <f t="shared" ref="AJ206:BB206" si="27">AJ205/1</f>
        <v>44</v>
      </c>
      <c r="AK206" s="213">
        <f t="shared" si="27"/>
        <v>7</v>
      </c>
      <c r="AL206" s="212">
        <f t="shared" si="27"/>
        <v>0</v>
      </c>
      <c r="AM206" s="214">
        <f t="shared" si="27"/>
        <v>19</v>
      </c>
      <c r="AN206" s="213">
        <f t="shared" si="27"/>
        <v>2</v>
      </c>
      <c r="AO206" s="212">
        <f t="shared" si="27"/>
        <v>0</v>
      </c>
      <c r="AP206" s="214">
        <f t="shared" si="27"/>
        <v>0</v>
      </c>
      <c r="AQ206" s="213">
        <f t="shared" si="27"/>
        <v>0</v>
      </c>
      <c r="AR206" s="212">
        <f t="shared" si="27"/>
        <v>0</v>
      </c>
      <c r="AS206" s="214">
        <f t="shared" si="27"/>
        <v>1</v>
      </c>
      <c r="AT206" s="213">
        <f t="shared" si="27"/>
        <v>1</v>
      </c>
      <c r="AU206" s="212">
        <f t="shared" si="27"/>
        <v>0</v>
      </c>
      <c r="AV206" s="214">
        <f t="shared" si="27"/>
        <v>11</v>
      </c>
      <c r="AW206" s="213">
        <f t="shared" si="27"/>
        <v>3</v>
      </c>
      <c r="AX206" s="212">
        <f t="shared" si="27"/>
        <v>0</v>
      </c>
      <c r="AY206" s="211">
        <f t="shared" si="27"/>
        <v>0</v>
      </c>
      <c r="AZ206" s="210">
        <f t="shared" si="27"/>
        <v>0</v>
      </c>
      <c r="BA206" s="210">
        <f t="shared" si="27"/>
        <v>0</v>
      </c>
      <c r="BB206" s="209">
        <f t="shared" si="27"/>
        <v>0</v>
      </c>
      <c r="BC206" s="52" t="s">
        <v>135</v>
      </c>
    </row>
    <row r="207" spans="2:62" ht="28.15" customHeight="1" x14ac:dyDescent="0.2">
      <c r="B207" s="30"/>
      <c r="C207" s="242">
        <v>1</v>
      </c>
      <c r="D207" s="44"/>
      <c r="E207" s="113"/>
      <c r="F207" s="113"/>
      <c r="G207" s="112"/>
      <c r="H207" s="223" t="s">
        <v>183</v>
      </c>
      <c r="I207" s="246">
        <v>94</v>
      </c>
      <c r="J207" s="246">
        <v>32</v>
      </c>
      <c r="K207" s="246">
        <v>6</v>
      </c>
      <c r="L207" s="41" t="s">
        <v>133</v>
      </c>
      <c r="M207" s="40" t="s">
        <v>104</v>
      </c>
      <c r="N207" s="41" t="s">
        <v>131</v>
      </c>
      <c r="O207" s="40" t="s">
        <v>1273</v>
      </c>
      <c r="P207" s="41" t="s">
        <v>130</v>
      </c>
      <c r="Q207" s="40" t="s">
        <v>1613</v>
      </c>
      <c r="R207" s="41" t="s">
        <v>129</v>
      </c>
      <c r="S207" s="40" t="s">
        <v>434</v>
      </c>
      <c r="T207" s="41" t="s">
        <v>128</v>
      </c>
      <c r="U207" s="40" t="s">
        <v>187</v>
      </c>
      <c r="V207" s="41" t="s">
        <v>127</v>
      </c>
      <c r="W207" s="40" t="s">
        <v>178</v>
      </c>
      <c r="X207" s="41" t="s">
        <v>126</v>
      </c>
      <c r="Y207" s="40" t="s">
        <v>121</v>
      </c>
      <c r="Z207" s="41" t="s">
        <v>125</v>
      </c>
      <c r="AA207" s="40"/>
      <c r="AB207" s="41" t="s">
        <v>1709</v>
      </c>
      <c r="AC207" s="40"/>
      <c r="AD207" s="39"/>
      <c r="AE207" s="40"/>
      <c r="AF207" s="39" t="s">
        <v>1802</v>
      </c>
      <c r="AG207" s="38"/>
      <c r="AH207" s="250"/>
      <c r="AI207" s="11"/>
      <c r="AJ207" s="310">
        <f>SUMPRODUCT(LEN($M207:$AC210)-LEN(SUBSTITUTE($M207:$AC210,"A", "")))</f>
        <v>44</v>
      </c>
      <c r="AK207" s="239">
        <f>SUMPRODUCT(LEN($AF207:$AF210)-LEN(SUBSTITUTE($AF207:$AF210,"A", "")))</f>
        <v>7</v>
      </c>
      <c r="AL207" s="230">
        <f>SUMPRODUCT(LEN($AE207:$AE210)-LEN(SUBSTITUTE($AE207:$AE210,"A", "")))</f>
        <v>0</v>
      </c>
      <c r="AM207" s="233">
        <f>SUMPRODUCT(LEN($M207:$AC210)-LEN(SUBSTITUTE($M207:$AC210,"S", "")))</f>
        <v>19</v>
      </c>
      <c r="AN207" s="239">
        <f>SUMPRODUCT(LEN($AF207:$AF210)-LEN(SUBSTITUTE($AF207:$AF210,"S", "")))</f>
        <v>2</v>
      </c>
      <c r="AO207" s="230">
        <f>SUMPRODUCT(LEN($AE207:$AE210)-LEN(SUBSTITUTE($AE207:$AE210,"S", "")))</f>
        <v>0</v>
      </c>
      <c r="AP207" s="233">
        <f>SUMPRODUCT(LEN($M207:$AC210)-LEN(SUBSTITUTE($M207:$AC210,"F", "")))</f>
        <v>0</v>
      </c>
      <c r="AQ207" s="239">
        <f>SUMPRODUCT(LEN($AF207:$AF210)-LEN(SUBSTITUTE($AF207:$AF210,"F", "")))</f>
        <v>0</v>
      </c>
      <c r="AR207" s="230">
        <f>SUMPRODUCT(LEN($AE207:$AE210)-LEN(SUBSTITUTE($AE207:$AE210,"F", "")))</f>
        <v>0</v>
      </c>
      <c r="AS207" s="233">
        <f>SUMPRODUCT(LEN($M207:$AC210)-LEN(SUBSTITUTE($M207:$AC210,"G", "")))</f>
        <v>1</v>
      </c>
      <c r="AT207" s="239">
        <f>SUMPRODUCT(LEN($AF207:$AF210)-LEN(SUBSTITUTE($AF207:$AF210,"G", "")))</f>
        <v>1</v>
      </c>
      <c r="AU207" s="230">
        <f>SUMPRODUCT(LEN($AE207:$AE210)-LEN(SUBSTITUTE($AE207:$AE210,"G", "")))</f>
        <v>0</v>
      </c>
      <c r="AV207" s="233">
        <f>SUMPRODUCT(LEN($M207:$AC210)-LEN(SUBSTITUTE($M207:$AC210,"M", "")))</f>
        <v>11</v>
      </c>
      <c r="AW207" s="239">
        <f>SUMPRODUCT(LEN($AF207:$AF210)-LEN(SUBSTITUTE($AF207:$AF210,"M", "")))</f>
        <v>3</v>
      </c>
      <c r="AX207" s="230">
        <f>SUMPRODUCT(LEN($AE207:$AE210)-LEN(SUBSTITUTE($AE207:$AE210,"M", "")))</f>
        <v>0</v>
      </c>
      <c r="AY207" s="291">
        <f>SUMPRODUCT(LEN($AE207:$AE210)-LEN(SUBSTITUTE($AE207:$AE210,"S", "")))</f>
        <v>0</v>
      </c>
      <c r="AZ207" s="227">
        <f>SUMPRODUCT(LEN($AE207:$AE210)-LEN(SUBSTITUTE($AE207:$AE210,"F", "")))</f>
        <v>0</v>
      </c>
      <c r="BA207" s="227">
        <f>SUMPRODUCT(LEN($AE207:$AE210)-LEN(SUBSTITUTE($AE207:$AE210,"G", "")))</f>
        <v>0</v>
      </c>
      <c r="BB207" s="294">
        <f>SUMPRODUCT(LEN($AE207:$AE210)-LEN(SUBSTITUTE($AE207:$AE210,"M", "")))</f>
        <v>0</v>
      </c>
    </row>
    <row r="208" spans="2:62" ht="28.15" customHeight="1" thickBot="1" x14ac:dyDescent="0.25">
      <c r="B208" s="30"/>
      <c r="C208" s="243"/>
      <c r="D208" s="36"/>
      <c r="E208" s="111"/>
      <c r="F208" s="111"/>
      <c r="G208" s="110"/>
      <c r="H208" s="224"/>
      <c r="I208" s="247"/>
      <c r="J208" s="247"/>
      <c r="K208" s="247"/>
      <c r="L208" s="33" t="s">
        <v>123</v>
      </c>
      <c r="M208" s="32" t="s">
        <v>1347</v>
      </c>
      <c r="N208" s="33" t="s">
        <v>122</v>
      </c>
      <c r="O208" s="32" t="s">
        <v>1653</v>
      </c>
      <c r="P208" s="33" t="s">
        <v>120</v>
      </c>
      <c r="Q208" s="32" t="s">
        <v>1656</v>
      </c>
      <c r="R208" s="33" t="s">
        <v>119</v>
      </c>
      <c r="S208" s="32" t="s">
        <v>104</v>
      </c>
      <c r="T208" s="33" t="s">
        <v>118</v>
      </c>
      <c r="U208" s="32" t="s">
        <v>187</v>
      </c>
      <c r="V208" s="33" t="s">
        <v>117</v>
      </c>
      <c r="W208" s="32" t="s">
        <v>178</v>
      </c>
      <c r="X208" s="33" t="s">
        <v>116</v>
      </c>
      <c r="Y208" s="32" t="s">
        <v>121</v>
      </c>
      <c r="Z208" s="33" t="s">
        <v>115</v>
      </c>
      <c r="AA208" s="32"/>
      <c r="AB208" s="33" t="s">
        <v>1708</v>
      </c>
      <c r="AC208" s="32"/>
      <c r="AD208" s="31"/>
      <c r="AE208" s="32"/>
      <c r="AF208" s="31" t="s">
        <v>1801</v>
      </c>
      <c r="AG208" s="23"/>
      <c r="AH208" s="251"/>
      <c r="AI208" s="11"/>
      <c r="AJ208" s="311"/>
      <c r="AK208" s="267"/>
      <c r="AL208" s="263"/>
      <c r="AM208" s="265"/>
      <c r="AN208" s="267"/>
      <c r="AO208" s="263"/>
      <c r="AP208" s="265"/>
      <c r="AQ208" s="267"/>
      <c r="AR208" s="263"/>
      <c r="AS208" s="265"/>
      <c r="AT208" s="267"/>
      <c r="AU208" s="263"/>
      <c r="AV208" s="265"/>
      <c r="AW208" s="267"/>
      <c r="AX208" s="263"/>
      <c r="AY208" s="292"/>
      <c r="AZ208" s="228"/>
      <c r="BA208" s="228"/>
      <c r="BB208" s="295"/>
    </row>
    <row r="209" spans="2:62" ht="28.15" customHeight="1" x14ac:dyDescent="0.2">
      <c r="B209" s="30"/>
      <c r="C209" s="244"/>
      <c r="D209" s="29"/>
      <c r="E209" s="109"/>
      <c r="F209" s="109"/>
      <c r="G209" s="108"/>
      <c r="H209" s="225">
        <v>257</v>
      </c>
      <c r="I209" s="248"/>
      <c r="J209" s="248"/>
      <c r="K209" s="248"/>
      <c r="L209" s="26" t="s">
        <v>114</v>
      </c>
      <c r="M209" s="25" t="s">
        <v>132</v>
      </c>
      <c r="N209" s="26" t="s">
        <v>112</v>
      </c>
      <c r="O209" s="25" t="s">
        <v>132</v>
      </c>
      <c r="P209" s="26" t="s">
        <v>111</v>
      </c>
      <c r="Q209" s="25" t="s">
        <v>1781</v>
      </c>
      <c r="R209" s="26" t="s">
        <v>110</v>
      </c>
      <c r="S209" s="25" t="s">
        <v>619</v>
      </c>
      <c r="T209" s="26" t="s">
        <v>109</v>
      </c>
      <c r="U209" s="25" t="s">
        <v>124</v>
      </c>
      <c r="V209" s="26" t="s">
        <v>108</v>
      </c>
      <c r="W209" s="25" t="s">
        <v>178</v>
      </c>
      <c r="X209" s="26" t="s">
        <v>107</v>
      </c>
      <c r="Y209" s="25"/>
      <c r="Z209" s="26" t="s">
        <v>106</v>
      </c>
      <c r="AA209" s="25"/>
      <c r="AB209" s="26" t="s">
        <v>1707</v>
      </c>
      <c r="AC209" s="25"/>
      <c r="AD209" s="24"/>
      <c r="AE209" s="25"/>
      <c r="AF209" s="24"/>
      <c r="AG209" s="23"/>
      <c r="AH209" s="251"/>
      <c r="AI209" s="11"/>
      <c r="AJ209" s="311"/>
      <c r="AK209" s="267"/>
      <c r="AL209" s="263"/>
      <c r="AM209" s="265"/>
      <c r="AN209" s="267"/>
      <c r="AO209" s="263"/>
      <c r="AP209" s="265"/>
      <c r="AQ209" s="267"/>
      <c r="AR209" s="263"/>
      <c r="AS209" s="265"/>
      <c r="AT209" s="267"/>
      <c r="AU209" s="263"/>
      <c r="AV209" s="265"/>
      <c r="AW209" s="267"/>
      <c r="AX209" s="263"/>
      <c r="AY209" s="292"/>
      <c r="AZ209" s="228"/>
      <c r="BA209" s="228"/>
      <c r="BB209" s="295"/>
    </row>
    <row r="210" spans="2:62" ht="28.15" customHeight="1" thickBot="1" x14ac:dyDescent="0.25">
      <c r="B210" s="30"/>
      <c r="C210" s="253"/>
      <c r="D210" s="51"/>
      <c r="E210" s="115"/>
      <c r="F210" s="115"/>
      <c r="G210" s="114"/>
      <c r="H210" s="226"/>
      <c r="I210" s="254"/>
      <c r="J210" s="254"/>
      <c r="K210" s="254"/>
      <c r="L210" s="48" t="s">
        <v>105</v>
      </c>
      <c r="M210" s="47" t="s">
        <v>132</v>
      </c>
      <c r="N210" s="48" t="s">
        <v>103</v>
      </c>
      <c r="O210" s="47" t="s">
        <v>1734</v>
      </c>
      <c r="P210" s="48" t="s">
        <v>102</v>
      </c>
      <c r="Q210" s="47" t="s">
        <v>1800</v>
      </c>
      <c r="R210" s="48" t="s">
        <v>101</v>
      </c>
      <c r="S210" s="47" t="s">
        <v>525</v>
      </c>
      <c r="T210" s="48">
        <v>20</v>
      </c>
      <c r="U210" s="47" t="s">
        <v>187</v>
      </c>
      <c r="V210" s="48" t="s">
        <v>100</v>
      </c>
      <c r="W210" s="47" t="s">
        <v>124</v>
      </c>
      <c r="X210" s="48" t="s">
        <v>99</v>
      </c>
      <c r="Y210" s="47"/>
      <c r="Z210" s="48" t="s">
        <v>98</v>
      </c>
      <c r="AA210" s="47"/>
      <c r="AB210" s="48" t="s">
        <v>1706</v>
      </c>
      <c r="AC210" s="47"/>
      <c r="AD210" s="16"/>
      <c r="AE210" s="47"/>
      <c r="AF210" s="16"/>
      <c r="AG210" s="46"/>
      <c r="AH210" s="255"/>
      <c r="AI210" s="11"/>
      <c r="AJ210" s="312"/>
      <c r="AK210" s="268"/>
      <c r="AL210" s="264"/>
      <c r="AM210" s="266"/>
      <c r="AN210" s="268"/>
      <c r="AO210" s="264"/>
      <c r="AP210" s="266"/>
      <c r="AQ210" s="268"/>
      <c r="AR210" s="264"/>
      <c r="AS210" s="266"/>
      <c r="AT210" s="268"/>
      <c r="AU210" s="264"/>
      <c r="AV210" s="266"/>
      <c r="AW210" s="268"/>
      <c r="AX210" s="264"/>
      <c r="AY210" s="293"/>
      <c r="AZ210" s="229"/>
      <c r="BA210" s="229"/>
      <c r="BB210" s="296"/>
    </row>
    <row r="211" spans="2:62" ht="28.15" customHeight="1" x14ac:dyDescent="0.2">
      <c r="B211" s="30"/>
      <c r="C211" s="242">
        <v>2</v>
      </c>
      <c r="D211" s="44"/>
      <c r="E211" s="113"/>
      <c r="F211" s="113"/>
      <c r="G211" s="112"/>
      <c r="H211" s="223"/>
      <c r="I211" s="246"/>
      <c r="J211" s="246"/>
      <c r="K211" s="246"/>
      <c r="L211" s="41" t="s">
        <v>133</v>
      </c>
      <c r="M211" s="40"/>
      <c r="N211" s="41" t="s">
        <v>131</v>
      </c>
      <c r="O211" s="40"/>
      <c r="P211" s="41" t="s">
        <v>130</v>
      </c>
      <c r="Q211" s="40"/>
      <c r="R211" s="41" t="s">
        <v>129</v>
      </c>
      <c r="S211" s="40"/>
      <c r="T211" s="41" t="s">
        <v>128</v>
      </c>
      <c r="U211" s="40"/>
      <c r="V211" s="41" t="s">
        <v>127</v>
      </c>
      <c r="W211" s="40"/>
      <c r="X211" s="41" t="s">
        <v>126</v>
      </c>
      <c r="Y211" s="40"/>
      <c r="Z211" s="41" t="s">
        <v>125</v>
      </c>
      <c r="AA211" s="40"/>
      <c r="AB211" s="41" t="s">
        <v>1709</v>
      </c>
      <c r="AC211" s="40"/>
      <c r="AD211" s="39"/>
      <c r="AE211" s="40"/>
      <c r="AF211" s="39"/>
      <c r="AG211" s="38"/>
      <c r="AH211" s="250"/>
      <c r="AI211" s="11"/>
      <c r="AJ211" s="310">
        <f>SUMPRODUCT(LEN($M211:$AC214)-LEN(SUBSTITUTE($M211:$AC214,"A", "")))</f>
        <v>0</v>
      </c>
      <c r="AK211" s="239">
        <f>SUMPRODUCT(LEN($AF211:$AF214)-LEN(SUBSTITUTE($AF211:$AF214,"A", "")))</f>
        <v>0</v>
      </c>
      <c r="AL211" s="230">
        <f>SUMPRODUCT(LEN($AE211:$AE214)-LEN(SUBSTITUTE($AE211:$AE214,"A", "")))</f>
        <v>0</v>
      </c>
      <c r="AM211" s="233">
        <f>SUMPRODUCT(LEN($M211:$AC214)-LEN(SUBSTITUTE($M211:$AC214,"S", "")))</f>
        <v>0</v>
      </c>
      <c r="AN211" s="239">
        <f>SUMPRODUCT(LEN($AF211:$AF214)-LEN(SUBSTITUTE($AF211:$AF214,"S", "")))</f>
        <v>0</v>
      </c>
      <c r="AO211" s="230">
        <f>SUMPRODUCT(LEN($AE211:$AE214)-LEN(SUBSTITUTE($AE211:$AE214,"S", "")))</f>
        <v>0</v>
      </c>
      <c r="AP211" s="233">
        <f>SUMPRODUCT(LEN($M211:$AC214)-LEN(SUBSTITUTE($M211:$AC214,"F", "")))</f>
        <v>0</v>
      </c>
      <c r="AQ211" s="239">
        <f>SUMPRODUCT(LEN($AF211:$AF214)-LEN(SUBSTITUTE($AF211:$AF214,"F", "")))</f>
        <v>0</v>
      </c>
      <c r="AR211" s="230">
        <f>SUMPRODUCT(LEN($AE211:$AE214)-LEN(SUBSTITUTE($AE211:$AE214,"F", "")))</f>
        <v>0</v>
      </c>
      <c r="AS211" s="233">
        <f>SUMPRODUCT(LEN($M211:$AC214)-LEN(SUBSTITUTE($M211:$AC214,"G", "")))</f>
        <v>0</v>
      </c>
      <c r="AT211" s="239">
        <f>SUMPRODUCT(LEN($AF211:$AF214)-LEN(SUBSTITUTE($AF211:$AF214,"G", "")))</f>
        <v>0</v>
      </c>
      <c r="AU211" s="230">
        <f>SUMPRODUCT(LEN($AE211:$AE214)-LEN(SUBSTITUTE($AE211:$AE214,"G", "")))</f>
        <v>0</v>
      </c>
      <c r="AV211" s="233">
        <f>SUMPRODUCT(LEN($M211:$AC214)-LEN(SUBSTITUTE($M211:$AC214,"M", "")))</f>
        <v>0</v>
      </c>
      <c r="AW211" s="239">
        <f>SUMPRODUCT(LEN($AF211:$AF214)-LEN(SUBSTITUTE($AF211:$AF214,"M", "")))</f>
        <v>0</v>
      </c>
      <c r="AX211" s="230">
        <f>SUMPRODUCT(LEN($AE211:$AE214)-LEN(SUBSTITUTE($AE211:$AE214,"M", "")))</f>
        <v>0</v>
      </c>
      <c r="AY211" s="291">
        <f>SUMPRODUCT(LEN($AE211:$AE214)-LEN(SUBSTITUTE($AE211:$AE214,"S", "")))</f>
        <v>0</v>
      </c>
      <c r="AZ211" s="227">
        <f>SUMPRODUCT(LEN($AE211:$AE214)-LEN(SUBSTITUTE($AE211:$AE214,"F", "")))</f>
        <v>0</v>
      </c>
      <c r="BA211" s="227">
        <f>SUMPRODUCT(LEN($AE211:$AE214)-LEN(SUBSTITUTE($AE211:$AE214,"G", "")))</f>
        <v>0</v>
      </c>
      <c r="BB211" s="294">
        <f>SUMPRODUCT(LEN($AE211:$AE214)-LEN(SUBSTITUTE($AE211:$AE214,"M", "")))</f>
        <v>0</v>
      </c>
    </row>
    <row r="212" spans="2:62" ht="28.15" customHeight="1" thickBot="1" x14ac:dyDescent="0.25">
      <c r="B212" s="30"/>
      <c r="C212" s="243"/>
      <c r="D212" s="36"/>
      <c r="E212" s="111"/>
      <c r="F212" s="111"/>
      <c r="G212" s="110"/>
      <c r="H212" s="224"/>
      <c r="I212" s="247"/>
      <c r="J212" s="247"/>
      <c r="K212" s="247"/>
      <c r="L212" s="33" t="s">
        <v>123</v>
      </c>
      <c r="M212" s="32"/>
      <c r="N212" s="33" t="s">
        <v>122</v>
      </c>
      <c r="O212" s="32"/>
      <c r="P212" s="33" t="s">
        <v>120</v>
      </c>
      <c r="Q212" s="32"/>
      <c r="R212" s="33" t="s">
        <v>119</v>
      </c>
      <c r="S212" s="32"/>
      <c r="T212" s="33" t="s">
        <v>118</v>
      </c>
      <c r="U212" s="32"/>
      <c r="V212" s="33" t="s">
        <v>117</v>
      </c>
      <c r="W212" s="32"/>
      <c r="X212" s="33" t="s">
        <v>116</v>
      </c>
      <c r="Y212" s="32"/>
      <c r="Z212" s="33" t="s">
        <v>115</v>
      </c>
      <c r="AA212" s="32"/>
      <c r="AB212" s="33" t="s">
        <v>1708</v>
      </c>
      <c r="AC212" s="32"/>
      <c r="AD212" s="31"/>
      <c r="AE212" s="32"/>
      <c r="AF212" s="31"/>
      <c r="AG212" s="23"/>
      <c r="AH212" s="251"/>
      <c r="AI212" s="11"/>
      <c r="AJ212" s="311"/>
      <c r="AK212" s="267"/>
      <c r="AL212" s="263"/>
      <c r="AM212" s="265"/>
      <c r="AN212" s="267"/>
      <c r="AO212" s="263"/>
      <c r="AP212" s="265"/>
      <c r="AQ212" s="267"/>
      <c r="AR212" s="263"/>
      <c r="AS212" s="265"/>
      <c r="AT212" s="267"/>
      <c r="AU212" s="263"/>
      <c r="AV212" s="265"/>
      <c r="AW212" s="267"/>
      <c r="AX212" s="263"/>
      <c r="AY212" s="292"/>
      <c r="AZ212" s="228"/>
      <c r="BA212" s="228"/>
      <c r="BB212" s="295"/>
    </row>
    <row r="213" spans="2:62" ht="28.15" customHeight="1" x14ac:dyDescent="0.2">
      <c r="B213" s="30"/>
      <c r="C213" s="244"/>
      <c r="D213" s="29"/>
      <c r="E213" s="109"/>
      <c r="F213" s="109"/>
      <c r="G213" s="108"/>
      <c r="H213" s="225"/>
      <c r="I213" s="248"/>
      <c r="J213" s="248"/>
      <c r="K213" s="248"/>
      <c r="L213" s="26" t="s">
        <v>114</v>
      </c>
      <c r="M213" s="25"/>
      <c r="N213" s="26" t="s">
        <v>112</v>
      </c>
      <c r="O213" s="25"/>
      <c r="P213" s="26" t="s">
        <v>111</v>
      </c>
      <c r="Q213" s="25"/>
      <c r="R213" s="26" t="s">
        <v>110</v>
      </c>
      <c r="S213" s="25"/>
      <c r="T213" s="26" t="s">
        <v>109</v>
      </c>
      <c r="U213" s="25"/>
      <c r="V213" s="26" t="s">
        <v>108</v>
      </c>
      <c r="W213" s="25"/>
      <c r="X213" s="26" t="s">
        <v>107</v>
      </c>
      <c r="Y213" s="25"/>
      <c r="Z213" s="26" t="s">
        <v>106</v>
      </c>
      <c r="AA213" s="25"/>
      <c r="AB213" s="26" t="s">
        <v>1707</v>
      </c>
      <c r="AC213" s="25"/>
      <c r="AD213" s="24"/>
      <c r="AE213" s="25"/>
      <c r="AF213" s="24"/>
      <c r="AG213" s="23"/>
      <c r="AH213" s="251"/>
      <c r="AI213" s="11"/>
      <c r="AJ213" s="311"/>
      <c r="AK213" s="267"/>
      <c r="AL213" s="263"/>
      <c r="AM213" s="265"/>
      <c r="AN213" s="267"/>
      <c r="AO213" s="263"/>
      <c r="AP213" s="265"/>
      <c r="AQ213" s="267"/>
      <c r="AR213" s="263"/>
      <c r="AS213" s="265"/>
      <c r="AT213" s="267"/>
      <c r="AU213" s="263"/>
      <c r="AV213" s="265"/>
      <c r="AW213" s="267"/>
      <c r="AX213" s="263"/>
      <c r="AY213" s="292"/>
      <c r="AZ213" s="228"/>
      <c r="BA213" s="228"/>
      <c r="BB213" s="295"/>
    </row>
    <row r="214" spans="2:62" ht="28.15" customHeight="1" thickBot="1" x14ac:dyDescent="0.25">
      <c r="B214" s="30"/>
      <c r="C214" s="253"/>
      <c r="D214" s="51"/>
      <c r="E214" s="115"/>
      <c r="F214" s="115"/>
      <c r="G214" s="114"/>
      <c r="H214" s="226"/>
      <c r="I214" s="254"/>
      <c r="J214" s="254"/>
      <c r="K214" s="254"/>
      <c r="L214" s="48" t="s">
        <v>105</v>
      </c>
      <c r="M214" s="47"/>
      <c r="N214" s="48" t="s">
        <v>103</v>
      </c>
      <c r="O214" s="47"/>
      <c r="P214" s="48" t="s">
        <v>102</v>
      </c>
      <c r="Q214" s="47"/>
      <c r="R214" s="48" t="s">
        <v>101</v>
      </c>
      <c r="S214" s="47"/>
      <c r="T214" s="48">
        <v>20</v>
      </c>
      <c r="U214" s="47"/>
      <c r="V214" s="48" t="s">
        <v>100</v>
      </c>
      <c r="W214" s="47"/>
      <c r="X214" s="48" t="s">
        <v>99</v>
      </c>
      <c r="Y214" s="47"/>
      <c r="Z214" s="48" t="s">
        <v>98</v>
      </c>
      <c r="AA214" s="47"/>
      <c r="AB214" s="48" t="s">
        <v>1706</v>
      </c>
      <c r="AC214" s="47"/>
      <c r="AD214" s="16"/>
      <c r="AE214" s="47"/>
      <c r="AF214" s="16"/>
      <c r="AG214" s="46"/>
      <c r="AH214" s="255"/>
      <c r="AI214" s="11"/>
      <c r="AJ214" s="312"/>
      <c r="AK214" s="268"/>
      <c r="AL214" s="264"/>
      <c r="AM214" s="266"/>
      <c r="AN214" s="268"/>
      <c r="AO214" s="264"/>
      <c r="AP214" s="266"/>
      <c r="AQ214" s="268"/>
      <c r="AR214" s="264"/>
      <c r="AS214" s="266"/>
      <c r="AT214" s="268"/>
      <c r="AU214" s="264"/>
      <c r="AV214" s="266"/>
      <c r="AW214" s="268"/>
      <c r="AX214" s="264"/>
      <c r="AY214" s="293"/>
      <c r="AZ214" s="229"/>
      <c r="BA214" s="229"/>
      <c r="BB214" s="296"/>
    </row>
    <row r="215" spans="2:62" ht="28.15" customHeight="1" x14ac:dyDescent="0.2">
      <c r="B215" s="30"/>
      <c r="C215" s="242">
        <v>3</v>
      </c>
      <c r="D215" s="44"/>
      <c r="E215" s="113"/>
      <c r="F215" s="113"/>
      <c r="G215" s="112"/>
      <c r="H215" s="223"/>
      <c r="I215" s="246"/>
      <c r="J215" s="246"/>
      <c r="K215" s="246"/>
      <c r="L215" s="41" t="s">
        <v>133</v>
      </c>
      <c r="M215" s="40"/>
      <c r="N215" s="41" t="s">
        <v>131</v>
      </c>
      <c r="O215" s="40"/>
      <c r="P215" s="41" t="s">
        <v>130</v>
      </c>
      <c r="Q215" s="40"/>
      <c r="R215" s="41" t="s">
        <v>129</v>
      </c>
      <c r="S215" s="40"/>
      <c r="T215" s="41" t="s">
        <v>128</v>
      </c>
      <c r="U215" s="40"/>
      <c r="V215" s="41" t="s">
        <v>127</v>
      </c>
      <c r="W215" s="40"/>
      <c r="X215" s="41" t="s">
        <v>126</v>
      </c>
      <c r="Y215" s="40"/>
      <c r="Z215" s="41" t="s">
        <v>125</v>
      </c>
      <c r="AA215" s="40"/>
      <c r="AB215" s="41" t="s">
        <v>1709</v>
      </c>
      <c r="AC215" s="40"/>
      <c r="AD215" s="39"/>
      <c r="AE215" s="40"/>
      <c r="AF215" s="39"/>
      <c r="AG215" s="38"/>
      <c r="AH215" s="250"/>
      <c r="AI215" s="11"/>
      <c r="AJ215" s="310">
        <f>SUMPRODUCT(LEN($M215:$AC218)-LEN(SUBSTITUTE($M215:$AC218,"A", "")))</f>
        <v>0</v>
      </c>
      <c r="AK215" s="239">
        <f>SUMPRODUCT(LEN($AF215:$AF218)-LEN(SUBSTITUTE($AF215:$AF218,"A", "")))</f>
        <v>0</v>
      </c>
      <c r="AL215" s="230">
        <f>SUMPRODUCT(LEN($AE215:$AE218)-LEN(SUBSTITUTE($AE215:$AE218,"A", "")))</f>
        <v>0</v>
      </c>
      <c r="AM215" s="233">
        <f>SUMPRODUCT(LEN($M215:$AC218)-LEN(SUBSTITUTE($M215:$AC218,"S", "")))</f>
        <v>0</v>
      </c>
      <c r="AN215" s="239">
        <f>SUMPRODUCT(LEN($AF215:$AF218)-LEN(SUBSTITUTE($AF215:$AF218,"S", "")))</f>
        <v>0</v>
      </c>
      <c r="AO215" s="230">
        <f>SUMPRODUCT(LEN($AE215:$AE218)-LEN(SUBSTITUTE($AE215:$AE218,"S", "")))</f>
        <v>0</v>
      </c>
      <c r="AP215" s="233">
        <f>SUMPRODUCT(LEN($M215:$AC218)-LEN(SUBSTITUTE($M215:$AC218,"F", "")))</f>
        <v>0</v>
      </c>
      <c r="AQ215" s="239">
        <f>SUMPRODUCT(LEN($AF215:$AF218)-LEN(SUBSTITUTE($AF215:$AF218,"F", "")))</f>
        <v>0</v>
      </c>
      <c r="AR215" s="230">
        <f>SUMPRODUCT(LEN($AE215:$AE218)-LEN(SUBSTITUTE($AE215:$AE218,"F", "")))</f>
        <v>0</v>
      </c>
      <c r="AS215" s="233">
        <f>SUMPRODUCT(LEN($M215:$AC218)-LEN(SUBSTITUTE($M215:$AC218,"G", "")))</f>
        <v>0</v>
      </c>
      <c r="AT215" s="239">
        <f>SUMPRODUCT(LEN($AF215:$AF218)-LEN(SUBSTITUTE($AF215:$AF218,"G", "")))</f>
        <v>0</v>
      </c>
      <c r="AU215" s="230">
        <f>SUMPRODUCT(LEN($AE215:$AE218)-LEN(SUBSTITUTE($AE215:$AE218,"G", "")))</f>
        <v>0</v>
      </c>
      <c r="AV215" s="233">
        <f>SUMPRODUCT(LEN($M215:$AC218)-LEN(SUBSTITUTE($M215:$AC218,"M", "")))</f>
        <v>0</v>
      </c>
      <c r="AW215" s="239">
        <f>SUMPRODUCT(LEN($AF215:$AF218)-LEN(SUBSTITUTE($AF215:$AF218,"M", "")))</f>
        <v>0</v>
      </c>
      <c r="AX215" s="230">
        <f>SUMPRODUCT(LEN($AE215:$AE218)-LEN(SUBSTITUTE($AE215:$AE218,"M", "")))</f>
        <v>0</v>
      </c>
      <c r="AY215" s="291">
        <f>SUMPRODUCT(LEN($AE215:$AE218)-LEN(SUBSTITUTE($AE215:$AE218,"S", "")))</f>
        <v>0</v>
      </c>
      <c r="AZ215" s="227">
        <f>SUMPRODUCT(LEN($AE215:$AE218)-LEN(SUBSTITUTE($AE215:$AE218,"F", "")))</f>
        <v>0</v>
      </c>
      <c r="BA215" s="227">
        <f>SUMPRODUCT(LEN($AE215:$AE218)-LEN(SUBSTITUTE($AE215:$AE218,"G", "")))</f>
        <v>0</v>
      </c>
      <c r="BB215" s="294">
        <f>SUMPRODUCT(LEN($AE215:$AE218)-LEN(SUBSTITUTE($AE215:$AE218,"M", "")))</f>
        <v>0</v>
      </c>
    </row>
    <row r="216" spans="2:62" ht="28.15" customHeight="1" thickBot="1" x14ac:dyDescent="0.25">
      <c r="B216" s="30"/>
      <c r="C216" s="243"/>
      <c r="D216" s="36"/>
      <c r="E216" s="111"/>
      <c r="F216" s="111"/>
      <c r="G216" s="110"/>
      <c r="H216" s="224"/>
      <c r="I216" s="247"/>
      <c r="J216" s="247"/>
      <c r="K216" s="247"/>
      <c r="L216" s="33" t="s">
        <v>123</v>
      </c>
      <c r="M216" s="32"/>
      <c r="N216" s="33" t="s">
        <v>122</v>
      </c>
      <c r="O216" s="32"/>
      <c r="P216" s="33" t="s">
        <v>120</v>
      </c>
      <c r="Q216" s="32"/>
      <c r="R216" s="33" t="s">
        <v>119</v>
      </c>
      <c r="S216" s="32"/>
      <c r="T216" s="33" t="s">
        <v>118</v>
      </c>
      <c r="U216" s="32"/>
      <c r="V216" s="33" t="s">
        <v>117</v>
      </c>
      <c r="W216" s="32"/>
      <c r="X216" s="33" t="s">
        <v>116</v>
      </c>
      <c r="Y216" s="32"/>
      <c r="Z216" s="33" t="s">
        <v>115</v>
      </c>
      <c r="AA216" s="32"/>
      <c r="AB216" s="33" t="s">
        <v>1708</v>
      </c>
      <c r="AC216" s="32"/>
      <c r="AD216" s="31"/>
      <c r="AE216" s="32"/>
      <c r="AF216" s="31"/>
      <c r="AG216" s="23"/>
      <c r="AH216" s="251"/>
      <c r="AI216" s="11"/>
      <c r="AJ216" s="311"/>
      <c r="AK216" s="267"/>
      <c r="AL216" s="263"/>
      <c r="AM216" s="265"/>
      <c r="AN216" s="267"/>
      <c r="AO216" s="263"/>
      <c r="AP216" s="265"/>
      <c r="AQ216" s="267"/>
      <c r="AR216" s="263"/>
      <c r="AS216" s="265"/>
      <c r="AT216" s="267"/>
      <c r="AU216" s="263"/>
      <c r="AV216" s="265"/>
      <c r="AW216" s="267"/>
      <c r="AX216" s="263"/>
      <c r="AY216" s="292"/>
      <c r="AZ216" s="228"/>
      <c r="BA216" s="228"/>
      <c r="BB216" s="295"/>
    </row>
    <row r="217" spans="2:62" ht="28.15" customHeight="1" x14ac:dyDescent="0.2">
      <c r="B217" s="30"/>
      <c r="C217" s="244"/>
      <c r="D217" s="29"/>
      <c r="E217" s="109"/>
      <c r="F217" s="109"/>
      <c r="G217" s="108"/>
      <c r="H217" s="225"/>
      <c r="I217" s="248"/>
      <c r="J217" s="248"/>
      <c r="K217" s="248"/>
      <c r="L217" s="26" t="s">
        <v>114</v>
      </c>
      <c r="M217" s="25"/>
      <c r="N217" s="26" t="s">
        <v>112</v>
      </c>
      <c r="O217" s="25"/>
      <c r="P217" s="26" t="s">
        <v>111</v>
      </c>
      <c r="Q217" s="25"/>
      <c r="R217" s="26" t="s">
        <v>110</v>
      </c>
      <c r="S217" s="25"/>
      <c r="T217" s="26" t="s">
        <v>109</v>
      </c>
      <c r="U217" s="25"/>
      <c r="V217" s="26" t="s">
        <v>108</v>
      </c>
      <c r="W217" s="25"/>
      <c r="X217" s="26" t="s">
        <v>107</v>
      </c>
      <c r="Y217" s="25"/>
      <c r="Z217" s="26" t="s">
        <v>106</v>
      </c>
      <c r="AA217" s="25"/>
      <c r="AB217" s="26" t="s">
        <v>1707</v>
      </c>
      <c r="AC217" s="25"/>
      <c r="AD217" s="24"/>
      <c r="AE217" s="25"/>
      <c r="AF217" s="24"/>
      <c r="AG217" s="23"/>
      <c r="AH217" s="251"/>
      <c r="AI217" s="11"/>
      <c r="AJ217" s="311"/>
      <c r="AK217" s="267"/>
      <c r="AL217" s="263"/>
      <c r="AM217" s="265"/>
      <c r="AN217" s="267"/>
      <c r="AO217" s="263"/>
      <c r="AP217" s="265"/>
      <c r="AQ217" s="267"/>
      <c r="AR217" s="263"/>
      <c r="AS217" s="265"/>
      <c r="AT217" s="267"/>
      <c r="AU217" s="263"/>
      <c r="AV217" s="265"/>
      <c r="AW217" s="267"/>
      <c r="AX217" s="263"/>
      <c r="AY217" s="292"/>
      <c r="AZ217" s="228"/>
      <c r="BA217" s="228"/>
      <c r="BB217" s="295"/>
    </row>
    <row r="218" spans="2:62" ht="28.15" customHeight="1" thickBot="1" x14ac:dyDescent="0.25">
      <c r="B218" s="21"/>
      <c r="C218" s="245"/>
      <c r="D218" s="20"/>
      <c r="E218" s="19"/>
      <c r="F218" s="19"/>
      <c r="G218" s="18"/>
      <c r="H218" s="226"/>
      <c r="I218" s="249"/>
      <c r="J218" s="249"/>
      <c r="K218" s="249"/>
      <c r="L218" s="17" t="s">
        <v>105</v>
      </c>
      <c r="M218" s="15"/>
      <c r="N218" s="17" t="s">
        <v>103</v>
      </c>
      <c r="O218" s="15"/>
      <c r="P218" s="17" t="s">
        <v>102</v>
      </c>
      <c r="Q218" s="15"/>
      <c r="R218" s="17" t="s">
        <v>101</v>
      </c>
      <c r="S218" s="15"/>
      <c r="T218" s="17">
        <v>20</v>
      </c>
      <c r="U218" s="15"/>
      <c r="V218" s="17" t="s">
        <v>100</v>
      </c>
      <c r="W218" s="15"/>
      <c r="X218" s="17" t="s">
        <v>99</v>
      </c>
      <c r="Y218" s="15"/>
      <c r="Z218" s="17" t="s">
        <v>98</v>
      </c>
      <c r="AA218" s="15"/>
      <c r="AB218" s="17" t="s">
        <v>1706</v>
      </c>
      <c r="AC218" s="15"/>
      <c r="AD218" s="16"/>
      <c r="AE218" s="15"/>
      <c r="AF218" s="14"/>
      <c r="AG218" s="13"/>
      <c r="AH218" s="252"/>
      <c r="AI218" s="11"/>
      <c r="AJ218" s="312"/>
      <c r="AK218" s="268"/>
      <c r="AL218" s="264"/>
      <c r="AM218" s="266"/>
      <c r="AN218" s="268"/>
      <c r="AO218" s="264"/>
      <c r="AP218" s="266"/>
      <c r="AQ218" s="268"/>
      <c r="AR218" s="264"/>
      <c r="AS218" s="266"/>
      <c r="AT218" s="268"/>
      <c r="AU218" s="264"/>
      <c r="AV218" s="266"/>
      <c r="AW218" s="268"/>
      <c r="AX218" s="264"/>
      <c r="AY218" s="293"/>
      <c r="AZ218" s="229"/>
      <c r="BA218" s="229"/>
      <c r="BB218" s="296"/>
    </row>
    <row r="219" spans="2:62" ht="85.9" customHeight="1" thickTop="1" thickBot="1" x14ac:dyDescent="0.35">
      <c r="B219" s="105" t="s">
        <v>174</v>
      </c>
      <c r="C219" s="95" t="s">
        <v>173</v>
      </c>
      <c r="D219" s="100" t="s">
        <v>172</v>
      </c>
      <c r="E219" s="104" t="s">
        <v>171</v>
      </c>
      <c r="F219" s="103"/>
      <c r="G219" s="102"/>
      <c r="H219" s="101" t="s">
        <v>170</v>
      </c>
      <c r="I219" s="100" t="s">
        <v>96</v>
      </c>
      <c r="J219" s="100" t="s">
        <v>169</v>
      </c>
      <c r="K219" s="100" t="s">
        <v>97</v>
      </c>
      <c r="L219" s="256" t="s">
        <v>168</v>
      </c>
      <c r="M219" s="262"/>
      <c r="N219" s="256" t="s">
        <v>167</v>
      </c>
      <c r="O219" s="262"/>
      <c r="P219" s="256" t="s">
        <v>167</v>
      </c>
      <c r="Q219" s="257"/>
      <c r="R219" s="256" t="s">
        <v>167</v>
      </c>
      <c r="S219" s="257"/>
      <c r="T219" s="256" t="s">
        <v>167</v>
      </c>
      <c r="U219" s="257"/>
      <c r="V219" s="256" t="s">
        <v>167</v>
      </c>
      <c r="W219" s="257"/>
      <c r="X219" s="256" t="s">
        <v>167</v>
      </c>
      <c r="Y219" s="257"/>
      <c r="Z219" s="256" t="s">
        <v>167</v>
      </c>
      <c r="AA219" s="257"/>
      <c r="AB219" s="256" t="s">
        <v>167</v>
      </c>
      <c r="AC219" s="257"/>
      <c r="AD219" s="261" t="s">
        <v>166</v>
      </c>
      <c r="AE219" s="257"/>
      <c r="AF219" s="101" t="s">
        <v>165</v>
      </c>
      <c r="AG219" s="101" t="s">
        <v>164</v>
      </c>
      <c r="AH219" s="100" t="s">
        <v>163</v>
      </c>
      <c r="AI219" s="98"/>
      <c r="AJ219" s="96" t="s">
        <v>160</v>
      </c>
      <c r="AK219" s="95" t="s">
        <v>159</v>
      </c>
      <c r="AL219" s="94" t="s">
        <v>158</v>
      </c>
      <c r="AM219" s="96" t="s">
        <v>157</v>
      </c>
      <c r="AN219" s="95" t="s">
        <v>156</v>
      </c>
      <c r="AO219" s="94" t="s">
        <v>155</v>
      </c>
      <c r="AP219" s="96" t="s">
        <v>154</v>
      </c>
      <c r="AQ219" s="95" t="s">
        <v>153</v>
      </c>
      <c r="AR219" s="97" t="s">
        <v>152</v>
      </c>
      <c r="AS219" s="96" t="s">
        <v>151</v>
      </c>
      <c r="AT219" s="95" t="s">
        <v>150</v>
      </c>
      <c r="AU219" s="94" t="s">
        <v>149</v>
      </c>
      <c r="AV219" s="96" t="s">
        <v>148</v>
      </c>
      <c r="AW219" s="95" t="s">
        <v>147</v>
      </c>
      <c r="AX219" s="94" t="s">
        <v>146</v>
      </c>
      <c r="AY219" s="93" t="s">
        <v>145</v>
      </c>
      <c r="AZ219" s="92" t="s">
        <v>144</v>
      </c>
      <c r="BA219" s="92" t="s">
        <v>143</v>
      </c>
      <c r="BB219" s="91" t="s">
        <v>142</v>
      </c>
    </row>
    <row r="220" spans="2:62" ht="48" thickBot="1" x14ac:dyDescent="0.3">
      <c r="B220" s="90" t="s">
        <v>239</v>
      </c>
      <c r="C220" s="89"/>
      <c r="D220" s="88"/>
      <c r="E220" s="258"/>
      <c r="F220" s="259"/>
      <c r="G220" s="260"/>
      <c r="H220" s="87" t="s">
        <v>140</v>
      </c>
      <c r="I220" s="86"/>
      <c r="J220" s="86"/>
      <c r="K220" s="85"/>
      <c r="L220" s="84"/>
      <c r="M220" s="81"/>
      <c r="N220" s="84"/>
      <c r="O220" s="81"/>
      <c r="P220" s="84"/>
      <c r="Q220" s="81"/>
      <c r="R220" s="84"/>
      <c r="S220" s="81"/>
      <c r="T220" s="84"/>
      <c r="U220" s="81"/>
      <c r="V220" s="84"/>
      <c r="W220" s="81"/>
      <c r="X220" s="84"/>
      <c r="Y220" s="81"/>
      <c r="Z220" s="84"/>
      <c r="AA220" s="83"/>
      <c r="AB220" s="217"/>
      <c r="AC220" s="217"/>
      <c r="AD220" s="82" t="s">
        <v>139</v>
      </c>
      <c r="AE220" s="81"/>
      <c r="AF220" s="81"/>
      <c r="AG220" s="81"/>
      <c r="AH220" s="80"/>
      <c r="AI220" s="79" t="s">
        <v>138</v>
      </c>
      <c r="AJ220" s="78">
        <f t="shared" ref="AJ220:BB220" si="28">SUM(AJ222:AJ233)</f>
        <v>65</v>
      </c>
      <c r="AK220" s="77">
        <f t="shared" si="28"/>
        <v>14</v>
      </c>
      <c r="AL220" s="76">
        <f t="shared" si="28"/>
        <v>0</v>
      </c>
      <c r="AM220" s="78">
        <f t="shared" si="28"/>
        <v>9</v>
      </c>
      <c r="AN220" s="77">
        <f t="shared" si="28"/>
        <v>0</v>
      </c>
      <c r="AO220" s="76">
        <f t="shared" si="28"/>
        <v>0</v>
      </c>
      <c r="AP220" s="78">
        <f t="shared" si="28"/>
        <v>1</v>
      </c>
      <c r="AQ220" s="77">
        <f t="shared" si="28"/>
        <v>0</v>
      </c>
      <c r="AR220" s="76">
        <f t="shared" si="28"/>
        <v>0</v>
      </c>
      <c r="AS220" s="78">
        <f t="shared" si="28"/>
        <v>11</v>
      </c>
      <c r="AT220" s="77">
        <f t="shared" si="28"/>
        <v>1</v>
      </c>
      <c r="AU220" s="76">
        <f t="shared" si="28"/>
        <v>0</v>
      </c>
      <c r="AV220" s="78">
        <f t="shared" si="28"/>
        <v>12</v>
      </c>
      <c r="AW220" s="77">
        <f t="shared" si="28"/>
        <v>3</v>
      </c>
      <c r="AX220" s="76">
        <f t="shared" si="28"/>
        <v>0</v>
      </c>
      <c r="AY220" s="75">
        <f t="shared" si="28"/>
        <v>0</v>
      </c>
      <c r="AZ220" s="74">
        <f t="shared" si="28"/>
        <v>0</v>
      </c>
      <c r="BA220" s="74">
        <f t="shared" si="28"/>
        <v>0</v>
      </c>
      <c r="BB220" s="73">
        <f t="shared" si="28"/>
        <v>0</v>
      </c>
      <c r="BC220" s="72" t="s">
        <v>137</v>
      </c>
      <c r="BF220" s="5">
        <f>SUM(AJ220:AL220)/$BG$5</f>
        <v>79</v>
      </c>
      <c r="BG220" s="5">
        <f>SUM(AM220:AO220,AY220)/$BG$5</f>
        <v>9</v>
      </c>
      <c r="BH220" s="5">
        <f>SUM(AP220:AR220,AZ220)/$BG$5</f>
        <v>1</v>
      </c>
      <c r="BI220" s="5">
        <f>SUM(AS220:AU220,BA220)/$BG$5</f>
        <v>12</v>
      </c>
      <c r="BJ220" s="5">
        <f>SUM(AV220:AX220,BB220)/$BG$5</f>
        <v>15</v>
      </c>
    </row>
    <row r="221" spans="2:62" ht="37.5" thickBot="1" x14ac:dyDescent="0.3">
      <c r="B221" s="71"/>
      <c r="C221" s="70"/>
      <c r="D221" s="69"/>
      <c r="E221" s="68"/>
      <c r="F221" s="68"/>
      <c r="G221" s="67"/>
      <c r="H221" s="66"/>
      <c r="I221" s="64"/>
      <c r="J221" s="64"/>
      <c r="K221" s="65"/>
      <c r="L221" s="64"/>
      <c r="M221" s="62"/>
      <c r="N221" s="64"/>
      <c r="O221" s="62"/>
      <c r="P221" s="64"/>
      <c r="Q221" s="62"/>
      <c r="R221" s="64"/>
      <c r="S221" s="62"/>
      <c r="T221" s="64"/>
      <c r="U221" s="62"/>
      <c r="V221" s="64"/>
      <c r="W221" s="62"/>
      <c r="X221" s="64"/>
      <c r="Y221" s="62"/>
      <c r="Z221" s="64"/>
      <c r="AA221" s="62"/>
      <c r="AB221" s="62"/>
      <c r="AC221" s="62"/>
      <c r="AD221" s="63"/>
      <c r="AE221" s="62"/>
      <c r="AF221" s="62"/>
      <c r="AG221" s="62"/>
      <c r="AH221" s="61"/>
      <c r="AI221" s="59" t="s">
        <v>136</v>
      </c>
      <c r="AJ221" s="214">
        <f t="shared" ref="AJ221:BB221" si="29">AJ220/1</f>
        <v>65</v>
      </c>
      <c r="AK221" s="213">
        <f t="shared" si="29"/>
        <v>14</v>
      </c>
      <c r="AL221" s="212">
        <f t="shared" si="29"/>
        <v>0</v>
      </c>
      <c r="AM221" s="214">
        <f t="shared" si="29"/>
        <v>9</v>
      </c>
      <c r="AN221" s="213">
        <f t="shared" si="29"/>
        <v>0</v>
      </c>
      <c r="AO221" s="212">
        <f t="shared" si="29"/>
        <v>0</v>
      </c>
      <c r="AP221" s="214">
        <f t="shared" si="29"/>
        <v>1</v>
      </c>
      <c r="AQ221" s="213">
        <f t="shared" si="29"/>
        <v>0</v>
      </c>
      <c r="AR221" s="212">
        <f t="shared" si="29"/>
        <v>0</v>
      </c>
      <c r="AS221" s="214">
        <f t="shared" si="29"/>
        <v>11</v>
      </c>
      <c r="AT221" s="213">
        <f t="shared" si="29"/>
        <v>1</v>
      </c>
      <c r="AU221" s="212">
        <f t="shared" si="29"/>
        <v>0</v>
      </c>
      <c r="AV221" s="214">
        <f t="shared" si="29"/>
        <v>12</v>
      </c>
      <c r="AW221" s="213">
        <f t="shared" si="29"/>
        <v>3</v>
      </c>
      <c r="AX221" s="212">
        <f t="shared" si="29"/>
        <v>0</v>
      </c>
      <c r="AY221" s="211">
        <f t="shared" si="29"/>
        <v>0</v>
      </c>
      <c r="AZ221" s="210">
        <f t="shared" si="29"/>
        <v>0</v>
      </c>
      <c r="BA221" s="210">
        <f t="shared" si="29"/>
        <v>0</v>
      </c>
      <c r="BB221" s="209">
        <f t="shared" si="29"/>
        <v>0</v>
      </c>
      <c r="BC221" s="52" t="s">
        <v>135</v>
      </c>
    </row>
    <row r="222" spans="2:62" ht="28.15" customHeight="1" x14ac:dyDescent="0.2">
      <c r="B222" s="30"/>
      <c r="C222" s="242">
        <v>1</v>
      </c>
      <c r="D222" s="44"/>
      <c r="E222" s="43"/>
      <c r="F222" s="43"/>
      <c r="G222" s="42"/>
      <c r="H222" s="223" t="s">
        <v>183</v>
      </c>
      <c r="I222" s="246">
        <v>149</v>
      </c>
      <c r="J222" s="246">
        <v>39</v>
      </c>
      <c r="K222" s="246">
        <v>7</v>
      </c>
      <c r="L222" s="41" t="s">
        <v>133</v>
      </c>
      <c r="M222" s="40" t="s">
        <v>1602</v>
      </c>
      <c r="N222" s="41" t="s">
        <v>131</v>
      </c>
      <c r="O222" s="40" t="s">
        <v>1656</v>
      </c>
      <c r="P222" s="41" t="s">
        <v>130</v>
      </c>
      <c r="Q222" s="40" t="s">
        <v>1613</v>
      </c>
      <c r="R222" s="41" t="s">
        <v>129</v>
      </c>
      <c r="S222" s="40" t="s">
        <v>611</v>
      </c>
      <c r="T222" s="41" t="s">
        <v>128</v>
      </c>
      <c r="U222" s="40" t="s">
        <v>186</v>
      </c>
      <c r="V222" s="41" t="s">
        <v>127</v>
      </c>
      <c r="W222" s="40" t="s">
        <v>186</v>
      </c>
      <c r="X222" s="41" t="s">
        <v>126</v>
      </c>
      <c r="Y222" s="40" t="s">
        <v>780</v>
      </c>
      <c r="Z222" s="41" t="s">
        <v>125</v>
      </c>
      <c r="AA222" s="40" t="s">
        <v>113</v>
      </c>
      <c r="AB222" s="41" t="s">
        <v>1709</v>
      </c>
      <c r="AC222" s="40"/>
      <c r="AD222" s="39"/>
      <c r="AE222" s="40"/>
      <c r="AF222" s="39" t="s">
        <v>1799</v>
      </c>
      <c r="AG222" s="38" t="s">
        <v>1347</v>
      </c>
      <c r="AH222" s="250"/>
      <c r="AI222" s="11"/>
      <c r="AJ222" s="310">
        <f>SUMPRODUCT(LEN($M222:$AC225)-LEN(SUBSTITUTE($M222:$AC225,"A", "")))</f>
        <v>65</v>
      </c>
      <c r="AK222" s="239">
        <f>SUMPRODUCT(LEN($AF222:$AF225)-LEN(SUBSTITUTE($AF222:$AF225,"A", "")))</f>
        <v>14</v>
      </c>
      <c r="AL222" s="230">
        <f>SUMPRODUCT(LEN($AE222:$AE225)-LEN(SUBSTITUTE($AE222:$AE225,"A", "")))</f>
        <v>0</v>
      </c>
      <c r="AM222" s="233">
        <f>SUMPRODUCT(LEN($M222:$AC225)-LEN(SUBSTITUTE($M222:$AC225,"S", "")))</f>
        <v>9</v>
      </c>
      <c r="AN222" s="239">
        <f>SUMPRODUCT(LEN($AF222:$AF225)-LEN(SUBSTITUTE($AF222:$AF225,"S", "")))</f>
        <v>0</v>
      </c>
      <c r="AO222" s="230">
        <f>SUMPRODUCT(LEN($AE222:$AE225)-LEN(SUBSTITUTE($AE222:$AE225,"S", "")))</f>
        <v>0</v>
      </c>
      <c r="AP222" s="233">
        <f>SUMPRODUCT(LEN($M222:$AC225)-LEN(SUBSTITUTE($M222:$AC225,"F", "")))</f>
        <v>1</v>
      </c>
      <c r="AQ222" s="239">
        <f>SUMPRODUCT(LEN($AF222:$AF225)-LEN(SUBSTITUTE($AF222:$AF225,"F", "")))</f>
        <v>0</v>
      </c>
      <c r="AR222" s="230">
        <f>SUMPRODUCT(LEN($AE222:$AE225)-LEN(SUBSTITUTE($AE222:$AE225,"F", "")))</f>
        <v>0</v>
      </c>
      <c r="AS222" s="233">
        <f>SUMPRODUCT(LEN($M222:$AC225)-LEN(SUBSTITUTE($M222:$AC225,"G", "")))</f>
        <v>11</v>
      </c>
      <c r="AT222" s="239">
        <f>SUMPRODUCT(LEN($AF222:$AF225)-LEN(SUBSTITUTE($AF222:$AF225,"G", "")))</f>
        <v>1</v>
      </c>
      <c r="AU222" s="230">
        <f>SUMPRODUCT(LEN($AE222:$AE225)-LEN(SUBSTITUTE($AE222:$AE225,"G", "")))</f>
        <v>0</v>
      </c>
      <c r="AV222" s="233">
        <f>SUMPRODUCT(LEN($M222:$AC225)-LEN(SUBSTITUTE($M222:$AC225,"M", "")))</f>
        <v>12</v>
      </c>
      <c r="AW222" s="239">
        <f>SUMPRODUCT(LEN($AF222:$AF225)-LEN(SUBSTITUTE($AF222:$AF225,"M", "")))</f>
        <v>3</v>
      </c>
      <c r="AX222" s="230">
        <f>SUMPRODUCT(LEN($AE222:$AE225)-LEN(SUBSTITUTE($AE222:$AE225,"M", "")))</f>
        <v>0</v>
      </c>
      <c r="AY222" s="291">
        <f>SUMPRODUCT(LEN($AE222:$AE225)-LEN(SUBSTITUTE($AE222:$AE225,"S", "")))</f>
        <v>0</v>
      </c>
      <c r="AZ222" s="227">
        <f>SUMPRODUCT(LEN($AE222:$AE225)-LEN(SUBSTITUTE($AE222:$AE225,"F", "")))</f>
        <v>0</v>
      </c>
      <c r="BA222" s="227">
        <f>SUMPRODUCT(LEN($AE222:$AE225)-LEN(SUBSTITUTE($AE222:$AE225,"G", "")))</f>
        <v>0</v>
      </c>
      <c r="BB222" s="294">
        <f>SUMPRODUCT(LEN($AE222:$AE225)-LEN(SUBSTITUTE($AE222:$AE225,"M", "")))</f>
        <v>0</v>
      </c>
    </row>
    <row r="223" spans="2:62" ht="28.15" customHeight="1" thickBot="1" x14ac:dyDescent="0.25">
      <c r="B223" s="30"/>
      <c r="C223" s="243"/>
      <c r="D223" s="36"/>
      <c r="E223" s="35"/>
      <c r="F223" s="35"/>
      <c r="G223" s="34"/>
      <c r="H223" s="224"/>
      <c r="I223" s="247"/>
      <c r="J223" s="247"/>
      <c r="K223" s="247"/>
      <c r="L223" s="33" t="s">
        <v>123</v>
      </c>
      <c r="M223" s="32" t="s">
        <v>1274</v>
      </c>
      <c r="N223" s="33" t="s">
        <v>122</v>
      </c>
      <c r="O223" s="32" t="s">
        <v>1274</v>
      </c>
      <c r="P223" s="33" t="s">
        <v>120</v>
      </c>
      <c r="Q223" s="32" t="s">
        <v>186</v>
      </c>
      <c r="R223" s="33" t="s">
        <v>119</v>
      </c>
      <c r="S223" s="32" t="s">
        <v>186</v>
      </c>
      <c r="T223" s="33" t="s">
        <v>118</v>
      </c>
      <c r="U223" s="32" t="s">
        <v>434</v>
      </c>
      <c r="V223" s="33" t="s">
        <v>117</v>
      </c>
      <c r="W223" s="32" t="s">
        <v>411</v>
      </c>
      <c r="X223" s="33" t="s">
        <v>116</v>
      </c>
      <c r="Y223" s="32" t="s">
        <v>700</v>
      </c>
      <c r="Z223" s="33" t="s">
        <v>115</v>
      </c>
      <c r="AA223" s="32" t="s">
        <v>132</v>
      </c>
      <c r="AB223" s="33" t="s">
        <v>1708</v>
      </c>
      <c r="AC223" s="32"/>
      <c r="AD223" s="31"/>
      <c r="AE223" s="32"/>
      <c r="AF223" s="31"/>
      <c r="AG223" s="23"/>
      <c r="AH223" s="251"/>
      <c r="AI223" s="11"/>
      <c r="AJ223" s="311"/>
      <c r="AK223" s="267"/>
      <c r="AL223" s="263"/>
      <c r="AM223" s="265"/>
      <c r="AN223" s="267"/>
      <c r="AO223" s="263"/>
      <c r="AP223" s="265"/>
      <c r="AQ223" s="267"/>
      <c r="AR223" s="263"/>
      <c r="AS223" s="265"/>
      <c r="AT223" s="267"/>
      <c r="AU223" s="263"/>
      <c r="AV223" s="265"/>
      <c r="AW223" s="267"/>
      <c r="AX223" s="263"/>
      <c r="AY223" s="292"/>
      <c r="AZ223" s="228"/>
      <c r="BA223" s="228"/>
      <c r="BB223" s="295"/>
    </row>
    <row r="224" spans="2:62" ht="28.15" customHeight="1" x14ac:dyDescent="0.2">
      <c r="B224" s="30"/>
      <c r="C224" s="244"/>
      <c r="D224" s="29"/>
      <c r="E224" s="28"/>
      <c r="F224" s="28"/>
      <c r="G224" s="27"/>
      <c r="H224" s="225">
        <v>257</v>
      </c>
      <c r="I224" s="248"/>
      <c r="J224" s="248"/>
      <c r="K224" s="248"/>
      <c r="L224" s="26" t="s">
        <v>114</v>
      </c>
      <c r="M224" s="25" t="s">
        <v>186</v>
      </c>
      <c r="N224" s="26" t="s">
        <v>112</v>
      </c>
      <c r="O224" s="25" t="s">
        <v>1747</v>
      </c>
      <c r="P224" s="26" t="s">
        <v>111</v>
      </c>
      <c r="Q224" s="25" t="s">
        <v>1315</v>
      </c>
      <c r="R224" s="26" t="s">
        <v>110</v>
      </c>
      <c r="S224" s="25" t="s">
        <v>382</v>
      </c>
      <c r="T224" s="26" t="s">
        <v>109</v>
      </c>
      <c r="U224" s="25" t="s">
        <v>132</v>
      </c>
      <c r="V224" s="26" t="s">
        <v>108</v>
      </c>
      <c r="W224" s="25" t="s">
        <v>1138</v>
      </c>
      <c r="X224" s="26" t="s">
        <v>107</v>
      </c>
      <c r="Y224" s="25" t="s">
        <v>414</v>
      </c>
      <c r="Z224" s="26" t="s">
        <v>106</v>
      </c>
      <c r="AA224" s="25" t="s">
        <v>121</v>
      </c>
      <c r="AB224" s="26" t="s">
        <v>1707</v>
      </c>
      <c r="AC224" s="25"/>
      <c r="AD224" s="24"/>
      <c r="AE224" s="25"/>
      <c r="AF224" s="24"/>
      <c r="AG224" s="23"/>
      <c r="AH224" s="251"/>
      <c r="AI224" s="11"/>
      <c r="AJ224" s="311"/>
      <c r="AK224" s="267"/>
      <c r="AL224" s="263"/>
      <c r="AM224" s="265"/>
      <c r="AN224" s="267"/>
      <c r="AO224" s="263"/>
      <c r="AP224" s="265"/>
      <c r="AQ224" s="267"/>
      <c r="AR224" s="263"/>
      <c r="AS224" s="265"/>
      <c r="AT224" s="267"/>
      <c r="AU224" s="263"/>
      <c r="AV224" s="265"/>
      <c r="AW224" s="267"/>
      <c r="AX224" s="263"/>
      <c r="AY224" s="292"/>
      <c r="AZ224" s="228"/>
      <c r="BA224" s="228"/>
      <c r="BB224" s="295"/>
    </row>
    <row r="225" spans="2:62" ht="28.15" customHeight="1" thickBot="1" x14ac:dyDescent="0.25">
      <c r="B225" s="30"/>
      <c r="C225" s="253"/>
      <c r="D225" s="51"/>
      <c r="E225" s="50"/>
      <c r="F225" s="50"/>
      <c r="G225" s="49"/>
      <c r="H225" s="226"/>
      <c r="I225" s="254"/>
      <c r="J225" s="254"/>
      <c r="K225" s="254"/>
      <c r="L225" s="48" t="s">
        <v>105</v>
      </c>
      <c r="M225" s="47" t="s">
        <v>1781</v>
      </c>
      <c r="N225" s="48" t="s">
        <v>103</v>
      </c>
      <c r="O225" s="47" t="s">
        <v>1274</v>
      </c>
      <c r="P225" s="48" t="s">
        <v>102</v>
      </c>
      <c r="Q225" s="47" t="s">
        <v>1273</v>
      </c>
      <c r="R225" s="48" t="s">
        <v>101</v>
      </c>
      <c r="S225" s="47" t="s">
        <v>186</v>
      </c>
      <c r="T225" s="48">
        <v>20</v>
      </c>
      <c r="U225" s="47" t="s">
        <v>611</v>
      </c>
      <c r="V225" s="48" t="s">
        <v>100</v>
      </c>
      <c r="W225" s="47" t="s">
        <v>876</v>
      </c>
      <c r="X225" s="48" t="s">
        <v>99</v>
      </c>
      <c r="Y225" s="47" t="s">
        <v>428</v>
      </c>
      <c r="Z225" s="48" t="s">
        <v>98</v>
      </c>
      <c r="AA225" s="47" t="s">
        <v>121</v>
      </c>
      <c r="AB225" s="48" t="s">
        <v>1706</v>
      </c>
      <c r="AC225" s="47"/>
      <c r="AD225" s="16"/>
      <c r="AE225" s="47"/>
      <c r="AF225" s="16"/>
      <c r="AG225" s="46"/>
      <c r="AH225" s="255"/>
      <c r="AI225" s="11"/>
      <c r="AJ225" s="312"/>
      <c r="AK225" s="268"/>
      <c r="AL225" s="264"/>
      <c r="AM225" s="266"/>
      <c r="AN225" s="268"/>
      <c r="AO225" s="264"/>
      <c r="AP225" s="266"/>
      <c r="AQ225" s="268"/>
      <c r="AR225" s="264"/>
      <c r="AS225" s="266"/>
      <c r="AT225" s="268"/>
      <c r="AU225" s="264"/>
      <c r="AV225" s="266"/>
      <c r="AW225" s="268"/>
      <c r="AX225" s="264"/>
      <c r="AY225" s="293"/>
      <c r="AZ225" s="229"/>
      <c r="BA225" s="229"/>
      <c r="BB225" s="296"/>
    </row>
    <row r="226" spans="2:62" ht="28.15" customHeight="1" x14ac:dyDescent="0.2">
      <c r="B226" s="30"/>
      <c r="C226" s="242">
        <v>2</v>
      </c>
      <c r="D226" s="44"/>
      <c r="E226" s="43"/>
      <c r="F226" s="43"/>
      <c r="G226" s="42"/>
      <c r="H226" s="223"/>
      <c r="I226" s="246"/>
      <c r="J226" s="246"/>
      <c r="K226" s="246"/>
      <c r="L226" s="41" t="s">
        <v>133</v>
      </c>
      <c r="M226" s="40"/>
      <c r="N226" s="41" t="s">
        <v>131</v>
      </c>
      <c r="O226" s="40"/>
      <c r="P226" s="41" t="s">
        <v>130</v>
      </c>
      <c r="Q226" s="40"/>
      <c r="R226" s="41" t="s">
        <v>129</v>
      </c>
      <c r="S226" s="40"/>
      <c r="T226" s="41" t="s">
        <v>128</v>
      </c>
      <c r="U226" s="40"/>
      <c r="V226" s="41" t="s">
        <v>127</v>
      </c>
      <c r="W226" s="40"/>
      <c r="X226" s="41" t="s">
        <v>126</v>
      </c>
      <c r="Y226" s="40"/>
      <c r="Z226" s="41" t="s">
        <v>125</v>
      </c>
      <c r="AA226" s="40"/>
      <c r="AB226" s="41" t="s">
        <v>1709</v>
      </c>
      <c r="AC226" s="40"/>
      <c r="AD226" s="39"/>
      <c r="AE226" s="40"/>
      <c r="AF226" s="39"/>
      <c r="AG226" s="38"/>
      <c r="AH226" s="250"/>
      <c r="AI226" s="11"/>
      <c r="AJ226" s="310">
        <f>SUMPRODUCT(LEN($M226:$AC229)-LEN(SUBSTITUTE($M226:$AC229,"A", "")))</f>
        <v>0</v>
      </c>
      <c r="AK226" s="239">
        <f>SUMPRODUCT(LEN($AF226:$AF229)-LEN(SUBSTITUTE($AF226:$AF229,"A", "")))</f>
        <v>0</v>
      </c>
      <c r="AL226" s="230">
        <f>SUMPRODUCT(LEN($AE226:$AE229)-LEN(SUBSTITUTE($AE226:$AE229,"A", "")))</f>
        <v>0</v>
      </c>
      <c r="AM226" s="233">
        <f>SUMPRODUCT(LEN($M226:$AC229)-LEN(SUBSTITUTE($M226:$AC229,"S", "")))</f>
        <v>0</v>
      </c>
      <c r="AN226" s="239">
        <f>SUMPRODUCT(LEN($AF226:$AF229)-LEN(SUBSTITUTE($AF226:$AF229,"S", "")))</f>
        <v>0</v>
      </c>
      <c r="AO226" s="230">
        <f>SUMPRODUCT(LEN($AE226:$AE229)-LEN(SUBSTITUTE($AE226:$AE229,"S", "")))</f>
        <v>0</v>
      </c>
      <c r="AP226" s="233">
        <f>SUMPRODUCT(LEN($M226:$AC229)-LEN(SUBSTITUTE($M226:$AC229,"F", "")))</f>
        <v>0</v>
      </c>
      <c r="AQ226" s="239">
        <f>SUMPRODUCT(LEN($AF226:$AF229)-LEN(SUBSTITUTE($AF226:$AF229,"F", "")))</f>
        <v>0</v>
      </c>
      <c r="AR226" s="230">
        <f>SUMPRODUCT(LEN($AE226:$AE229)-LEN(SUBSTITUTE($AE226:$AE229,"F", "")))</f>
        <v>0</v>
      </c>
      <c r="AS226" s="233">
        <f>SUMPRODUCT(LEN($M226:$AC229)-LEN(SUBSTITUTE($M226:$AC229,"G", "")))</f>
        <v>0</v>
      </c>
      <c r="AT226" s="239">
        <f>SUMPRODUCT(LEN($AF226:$AF229)-LEN(SUBSTITUTE($AF226:$AF229,"G", "")))</f>
        <v>0</v>
      </c>
      <c r="AU226" s="230">
        <f>SUMPRODUCT(LEN($AE226:$AE229)-LEN(SUBSTITUTE($AE226:$AE229,"G", "")))</f>
        <v>0</v>
      </c>
      <c r="AV226" s="233">
        <f>SUMPRODUCT(LEN($M226:$AC229)-LEN(SUBSTITUTE($M226:$AC229,"M", "")))</f>
        <v>0</v>
      </c>
      <c r="AW226" s="239">
        <f>SUMPRODUCT(LEN($AF226:$AF229)-LEN(SUBSTITUTE($AF226:$AF229,"M", "")))</f>
        <v>0</v>
      </c>
      <c r="AX226" s="230">
        <f>SUMPRODUCT(LEN($AE226:$AE229)-LEN(SUBSTITUTE($AE226:$AE229,"M", "")))</f>
        <v>0</v>
      </c>
      <c r="AY226" s="291">
        <f>SUMPRODUCT(LEN($AE226:$AE229)-LEN(SUBSTITUTE($AE226:$AE229,"S", "")))</f>
        <v>0</v>
      </c>
      <c r="AZ226" s="227">
        <f>SUMPRODUCT(LEN($AE226:$AE229)-LEN(SUBSTITUTE($AE226:$AE229,"F", "")))</f>
        <v>0</v>
      </c>
      <c r="BA226" s="227">
        <f>SUMPRODUCT(LEN($AE226:$AE229)-LEN(SUBSTITUTE($AE226:$AE229,"G", "")))</f>
        <v>0</v>
      </c>
      <c r="BB226" s="294">
        <f>SUMPRODUCT(LEN($AE226:$AE229)-LEN(SUBSTITUTE($AE226:$AE229,"M", "")))</f>
        <v>0</v>
      </c>
    </row>
    <row r="227" spans="2:62" ht="28.15" customHeight="1" thickBot="1" x14ac:dyDescent="0.25">
      <c r="B227" s="30"/>
      <c r="C227" s="243"/>
      <c r="D227" s="36"/>
      <c r="E227" s="35"/>
      <c r="F227" s="35"/>
      <c r="G227" s="34"/>
      <c r="H227" s="224"/>
      <c r="I227" s="247"/>
      <c r="J227" s="247"/>
      <c r="K227" s="247"/>
      <c r="L227" s="33" t="s">
        <v>123</v>
      </c>
      <c r="M227" s="32"/>
      <c r="N227" s="33" t="s">
        <v>122</v>
      </c>
      <c r="O227" s="32"/>
      <c r="P227" s="33" t="s">
        <v>120</v>
      </c>
      <c r="Q227" s="32"/>
      <c r="R227" s="33" t="s">
        <v>119</v>
      </c>
      <c r="S227" s="32"/>
      <c r="T227" s="33" t="s">
        <v>118</v>
      </c>
      <c r="U227" s="32"/>
      <c r="V227" s="33" t="s">
        <v>117</v>
      </c>
      <c r="W227" s="32"/>
      <c r="X227" s="33" t="s">
        <v>116</v>
      </c>
      <c r="Y227" s="32"/>
      <c r="Z227" s="33" t="s">
        <v>115</v>
      </c>
      <c r="AA227" s="32"/>
      <c r="AB227" s="33" t="s">
        <v>1708</v>
      </c>
      <c r="AC227" s="32"/>
      <c r="AD227" s="31"/>
      <c r="AE227" s="32"/>
      <c r="AF227" s="31"/>
      <c r="AG227" s="23"/>
      <c r="AH227" s="251"/>
      <c r="AI227" s="11"/>
      <c r="AJ227" s="311"/>
      <c r="AK227" s="267"/>
      <c r="AL227" s="263"/>
      <c r="AM227" s="265"/>
      <c r="AN227" s="267"/>
      <c r="AO227" s="263"/>
      <c r="AP227" s="265"/>
      <c r="AQ227" s="267"/>
      <c r="AR227" s="263"/>
      <c r="AS227" s="265"/>
      <c r="AT227" s="267"/>
      <c r="AU227" s="263"/>
      <c r="AV227" s="265"/>
      <c r="AW227" s="267"/>
      <c r="AX227" s="263"/>
      <c r="AY227" s="292"/>
      <c r="AZ227" s="228"/>
      <c r="BA227" s="228"/>
      <c r="BB227" s="295"/>
    </row>
    <row r="228" spans="2:62" ht="28.15" customHeight="1" x14ac:dyDescent="0.2">
      <c r="B228" s="30"/>
      <c r="C228" s="244"/>
      <c r="D228" s="29"/>
      <c r="E228" s="28"/>
      <c r="F228" s="28"/>
      <c r="G228" s="27"/>
      <c r="H228" s="225"/>
      <c r="I228" s="248"/>
      <c r="J228" s="248"/>
      <c r="K228" s="248"/>
      <c r="L228" s="26" t="s">
        <v>114</v>
      </c>
      <c r="M228" s="25"/>
      <c r="N228" s="26" t="s">
        <v>112</v>
      </c>
      <c r="O228" s="25"/>
      <c r="P228" s="26" t="s">
        <v>111</v>
      </c>
      <c r="Q228" s="25"/>
      <c r="R228" s="26" t="s">
        <v>110</v>
      </c>
      <c r="S228" s="25"/>
      <c r="T228" s="26" t="s">
        <v>109</v>
      </c>
      <c r="U228" s="25"/>
      <c r="V228" s="26" t="s">
        <v>108</v>
      </c>
      <c r="W228" s="25"/>
      <c r="X228" s="26" t="s">
        <v>107</v>
      </c>
      <c r="Y228" s="25"/>
      <c r="Z228" s="26" t="s">
        <v>106</v>
      </c>
      <c r="AA228" s="25"/>
      <c r="AB228" s="26" t="s">
        <v>1707</v>
      </c>
      <c r="AC228" s="25"/>
      <c r="AD228" s="24"/>
      <c r="AE228" s="25"/>
      <c r="AF228" s="24"/>
      <c r="AG228" s="23"/>
      <c r="AH228" s="251"/>
      <c r="AI228" s="11"/>
      <c r="AJ228" s="311"/>
      <c r="AK228" s="267"/>
      <c r="AL228" s="263"/>
      <c r="AM228" s="265"/>
      <c r="AN228" s="267"/>
      <c r="AO228" s="263"/>
      <c r="AP228" s="265"/>
      <c r="AQ228" s="267"/>
      <c r="AR228" s="263"/>
      <c r="AS228" s="265"/>
      <c r="AT228" s="267"/>
      <c r="AU228" s="263"/>
      <c r="AV228" s="265"/>
      <c r="AW228" s="267"/>
      <c r="AX228" s="263"/>
      <c r="AY228" s="292"/>
      <c r="AZ228" s="228"/>
      <c r="BA228" s="228"/>
      <c r="BB228" s="295"/>
    </row>
    <row r="229" spans="2:62" ht="28.15" customHeight="1" thickBot="1" x14ac:dyDescent="0.25">
      <c r="B229" s="30"/>
      <c r="C229" s="253"/>
      <c r="D229" s="51"/>
      <c r="E229" s="50"/>
      <c r="F229" s="50"/>
      <c r="G229" s="49"/>
      <c r="H229" s="226"/>
      <c r="I229" s="254"/>
      <c r="J229" s="254"/>
      <c r="K229" s="254"/>
      <c r="L229" s="48" t="s">
        <v>105</v>
      </c>
      <c r="M229" s="47"/>
      <c r="N229" s="48" t="s">
        <v>103</v>
      </c>
      <c r="O229" s="47"/>
      <c r="P229" s="48" t="s">
        <v>102</v>
      </c>
      <c r="Q229" s="47"/>
      <c r="R229" s="48" t="s">
        <v>101</v>
      </c>
      <c r="S229" s="47"/>
      <c r="T229" s="48">
        <v>20</v>
      </c>
      <c r="U229" s="47"/>
      <c r="V229" s="48" t="s">
        <v>100</v>
      </c>
      <c r="W229" s="47"/>
      <c r="X229" s="48" t="s">
        <v>99</v>
      </c>
      <c r="Y229" s="47"/>
      <c r="Z229" s="48" t="s">
        <v>98</v>
      </c>
      <c r="AA229" s="47"/>
      <c r="AB229" s="48" t="s">
        <v>1706</v>
      </c>
      <c r="AC229" s="47"/>
      <c r="AD229" s="16"/>
      <c r="AE229" s="47"/>
      <c r="AF229" s="16"/>
      <c r="AG229" s="46"/>
      <c r="AH229" s="255"/>
      <c r="AI229" s="11"/>
      <c r="AJ229" s="312"/>
      <c r="AK229" s="268"/>
      <c r="AL229" s="264"/>
      <c r="AM229" s="266"/>
      <c r="AN229" s="268"/>
      <c r="AO229" s="264"/>
      <c r="AP229" s="266"/>
      <c r="AQ229" s="268"/>
      <c r="AR229" s="264"/>
      <c r="AS229" s="266"/>
      <c r="AT229" s="268"/>
      <c r="AU229" s="264"/>
      <c r="AV229" s="266"/>
      <c r="AW229" s="268"/>
      <c r="AX229" s="264"/>
      <c r="AY229" s="293"/>
      <c r="AZ229" s="229"/>
      <c r="BA229" s="229"/>
      <c r="BB229" s="296"/>
    </row>
    <row r="230" spans="2:62" ht="28.15" customHeight="1" x14ac:dyDescent="0.2">
      <c r="B230" s="30"/>
      <c r="C230" s="242">
        <v>3</v>
      </c>
      <c r="D230" s="44"/>
      <c r="E230" s="43"/>
      <c r="F230" s="43"/>
      <c r="G230" s="42"/>
      <c r="H230" s="223"/>
      <c r="I230" s="246"/>
      <c r="J230" s="246"/>
      <c r="K230" s="246"/>
      <c r="L230" s="41" t="s">
        <v>133</v>
      </c>
      <c r="M230" s="40"/>
      <c r="N230" s="41" t="s">
        <v>131</v>
      </c>
      <c r="O230" s="40"/>
      <c r="P230" s="41" t="s">
        <v>130</v>
      </c>
      <c r="Q230" s="40"/>
      <c r="R230" s="41" t="s">
        <v>129</v>
      </c>
      <c r="S230" s="40"/>
      <c r="T230" s="41" t="s">
        <v>128</v>
      </c>
      <c r="U230" s="40"/>
      <c r="V230" s="41" t="s">
        <v>127</v>
      </c>
      <c r="W230" s="40"/>
      <c r="X230" s="41" t="s">
        <v>126</v>
      </c>
      <c r="Y230" s="40"/>
      <c r="Z230" s="41" t="s">
        <v>125</v>
      </c>
      <c r="AA230" s="40"/>
      <c r="AB230" s="41" t="s">
        <v>1709</v>
      </c>
      <c r="AC230" s="40"/>
      <c r="AD230" s="39"/>
      <c r="AE230" s="40"/>
      <c r="AF230" s="39"/>
      <c r="AG230" s="38"/>
      <c r="AH230" s="250"/>
      <c r="AI230" s="11"/>
      <c r="AJ230" s="310">
        <f>SUMPRODUCT(LEN($M230:$AC233)-LEN(SUBSTITUTE($M230:$AC233,"A", "")))</f>
        <v>0</v>
      </c>
      <c r="AK230" s="239">
        <f>SUMPRODUCT(LEN($AF230:$AF233)-LEN(SUBSTITUTE($AF230:$AF233,"A", "")))</f>
        <v>0</v>
      </c>
      <c r="AL230" s="230">
        <f>SUMPRODUCT(LEN($AE230:$AE233)-LEN(SUBSTITUTE($AE230:$AE233,"A", "")))</f>
        <v>0</v>
      </c>
      <c r="AM230" s="233">
        <f>SUMPRODUCT(LEN($M230:$AC233)-LEN(SUBSTITUTE($M230:$AC233,"S", "")))</f>
        <v>0</v>
      </c>
      <c r="AN230" s="239">
        <f>SUMPRODUCT(LEN($AF230:$AF233)-LEN(SUBSTITUTE($AF230:$AF233,"S", "")))</f>
        <v>0</v>
      </c>
      <c r="AO230" s="230">
        <f>SUMPRODUCT(LEN($AE230:$AE233)-LEN(SUBSTITUTE($AE230:$AE233,"S", "")))</f>
        <v>0</v>
      </c>
      <c r="AP230" s="233">
        <f>SUMPRODUCT(LEN($M230:$AC233)-LEN(SUBSTITUTE($M230:$AC233,"F", "")))</f>
        <v>0</v>
      </c>
      <c r="AQ230" s="239">
        <f>SUMPRODUCT(LEN($AF230:$AF233)-LEN(SUBSTITUTE($AF230:$AF233,"F", "")))</f>
        <v>0</v>
      </c>
      <c r="AR230" s="230">
        <f>SUMPRODUCT(LEN($AE230:$AE233)-LEN(SUBSTITUTE($AE230:$AE233,"F", "")))</f>
        <v>0</v>
      </c>
      <c r="AS230" s="233">
        <f>SUMPRODUCT(LEN($M230:$AC233)-LEN(SUBSTITUTE($M230:$AC233,"G", "")))</f>
        <v>0</v>
      </c>
      <c r="AT230" s="239">
        <f>SUMPRODUCT(LEN($AF230:$AF233)-LEN(SUBSTITUTE($AF230:$AF233,"G", "")))</f>
        <v>0</v>
      </c>
      <c r="AU230" s="230">
        <f>SUMPRODUCT(LEN($AE230:$AE233)-LEN(SUBSTITUTE($AE230:$AE233,"G", "")))</f>
        <v>0</v>
      </c>
      <c r="AV230" s="233">
        <f>SUMPRODUCT(LEN($M230:$AC233)-LEN(SUBSTITUTE($M230:$AC233,"M", "")))</f>
        <v>0</v>
      </c>
      <c r="AW230" s="239">
        <f>SUMPRODUCT(LEN($AF230:$AF233)-LEN(SUBSTITUTE($AF230:$AF233,"M", "")))</f>
        <v>0</v>
      </c>
      <c r="AX230" s="230">
        <f>SUMPRODUCT(LEN($AE230:$AE233)-LEN(SUBSTITUTE($AE230:$AE233,"M", "")))</f>
        <v>0</v>
      </c>
      <c r="AY230" s="291">
        <f>SUMPRODUCT(LEN($AE230:$AE233)-LEN(SUBSTITUTE($AE230:$AE233,"S", "")))</f>
        <v>0</v>
      </c>
      <c r="AZ230" s="227">
        <f>SUMPRODUCT(LEN($AE230:$AE233)-LEN(SUBSTITUTE($AE230:$AE233,"F", "")))</f>
        <v>0</v>
      </c>
      <c r="BA230" s="227">
        <f>SUMPRODUCT(LEN($AE230:$AE233)-LEN(SUBSTITUTE($AE230:$AE233,"G", "")))</f>
        <v>0</v>
      </c>
      <c r="BB230" s="294">
        <f>SUMPRODUCT(LEN($AE230:$AE233)-LEN(SUBSTITUTE($AE230:$AE233,"M", "")))</f>
        <v>0</v>
      </c>
    </row>
    <row r="231" spans="2:62" ht="28.15" customHeight="1" thickBot="1" x14ac:dyDescent="0.25">
      <c r="B231" s="30"/>
      <c r="C231" s="243"/>
      <c r="D231" s="36"/>
      <c r="E231" s="35"/>
      <c r="F231" s="35"/>
      <c r="G231" s="34"/>
      <c r="H231" s="224"/>
      <c r="I231" s="247"/>
      <c r="J231" s="247"/>
      <c r="K231" s="247"/>
      <c r="L231" s="33" t="s">
        <v>123</v>
      </c>
      <c r="M231" s="32"/>
      <c r="N231" s="33" t="s">
        <v>122</v>
      </c>
      <c r="O231" s="32"/>
      <c r="P231" s="33" t="s">
        <v>120</v>
      </c>
      <c r="Q231" s="32"/>
      <c r="R231" s="33" t="s">
        <v>119</v>
      </c>
      <c r="S231" s="32"/>
      <c r="T231" s="33" t="s">
        <v>118</v>
      </c>
      <c r="U231" s="32"/>
      <c r="V231" s="33" t="s">
        <v>117</v>
      </c>
      <c r="W231" s="32"/>
      <c r="X231" s="33" t="s">
        <v>116</v>
      </c>
      <c r="Y231" s="32"/>
      <c r="Z231" s="33" t="s">
        <v>115</v>
      </c>
      <c r="AA231" s="32"/>
      <c r="AB231" s="33" t="s">
        <v>1708</v>
      </c>
      <c r="AC231" s="32"/>
      <c r="AD231" s="31"/>
      <c r="AE231" s="32"/>
      <c r="AF231" s="31"/>
      <c r="AG231" s="23"/>
      <c r="AH231" s="251"/>
      <c r="AI231" s="11"/>
      <c r="AJ231" s="311"/>
      <c r="AK231" s="267"/>
      <c r="AL231" s="263"/>
      <c r="AM231" s="265"/>
      <c r="AN231" s="267"/>
      <c r="AO231" s="263"/>
      <c r="AP231" s="265"/>
      <c r="AQ231" s="267"/>
      <c r="AR231" s="263"/>
      <c r="AS231" s="265"/>
      <c r="AT231" s="267"/>
      <c r="AU231" s="263"/>
      <c r="AV231" s="265"/>
      <c r="AW231" s="267"/>
      <c r="AX231" s="263"/>
      <c r="AY231" s="292"/>
      <c r="AZ231" s="228"/>
      <c r="BA231" s="228"/>
      <c r="BB231" s="295"/>
    </row>
    <row r="232" spans="2:62" ht="28.15" customHeight="1" x14ac:dyDescent="0.2">
      <c r="B232" s="30"/>
      <c r="C232" s="244"/>
      <c r="D232" s="29"/>
      <c r="E232" s="28"/>
      <c r="F232" s="28"/>
      <c r="G232" s="27"/>
      <c r="H232" s="225"/>
      <c r="I232" s="248"/>
      <c r="J232" s="248"/>
      <c r="K232" s="248"/>
      <c r="L232" s="26" t="s">
        <v>114</v>
      </c>
      <c r="M232" s="25"/>
      <c r="N232" s="26" t="s">
        <v>112</v>
      </c>
      <c r="O232" s="25"/>
      <c r="P232" s="26" t="s">
        <v>111</v>
      </c>
      <c r="Q232" s="25"/>
      <c r="R232" s="26" t="s">
        <v>110</v>
      </c>
      <c r="S232" s="25"/>
      <c r="T232" s="26" t="s">
        <v>109</v>
      </c>
      <c r="U232" s="25"/>
      <c r="V232" s="26" t="s">
        <v>108</v>
      </c>
      <c r="W232" s="25"/>
      <c r="X232" s="26" t="s">
        <v>107</v>
      </c>
      <c r="Y232" s="25"/>
      <c r="Z232" s="26" t="s">
        <v>106</v>
      </c>
      <c r="AA232" s="25"/>
      <c r="AB232" s="26" t="s">
        <v>1707</v>
      </c>
      <c r="AC232" s="25"/>
      <c r="AD232" s="24"/>
      <c r="AE232" s="25"/>
      <c r="AF232" s="24"/>
      <c r="AG232" s="23"/>
      <c r="AH232" s="251"/>
      <c r="AI232" s="11"/>
      <c r="AJ232" s="311"/>
      <c r="AK232" s="267"/>
      <c r="AL232" s="263"/>
      <c r="AM232" s="265"/>
      <c r="AN232" s="267"/>
      <c r="AO232" s="263"/>
      <c r="AP232" s="265"/>
      <c r="AQ232" s="267"/>
      <c r="AR232" s="263"/>
      <c r="AS232" s="265"/>
      <c r="AT232" s="267"/>
      <c r="AU232" s="263"/>
      <c r="AV232" s="265"/>
      <c r="AW232" s="267"/>
      <c r="AX232" s="263"/>
      <c r="AY232" s="292"/>
      <c r="AZ232" s="228"/>
      <c r="BA232" s="228"/>
      <c r="BB232" s="295"/>
    </row>
    <row r="233" spans="2:62" ht="28.15" customHeight="1" thickBot="1" x14ac:dyDescent="0.25">
      <c r="B233" s="21"/>
      <c r="C233" s="245"/>
      <c r="D233" s="20"/>
      <c r="E233" s="19"/>
      <c r="F233" s="19"/>
      <c r="G233" s="18"/>
      <c r="H233" s="226"/>
      <c r="I233" s="249"/>
      <c r="J233" s="249"/>
      <c r="K233" s="249"/>
      <c r="L233" s="17" t="s">
        <v>105</v>
      </c>
      <c r="M233" s="15"/>
      <c r="N233" s="17" t="s">
        <v>103</v>
      </c>
      <c r="O233" s="15"/>
      <c r="P233" s="17" t="s">
        <v>102</v>
      </c>
      <c r="Q233" s="15"/>
      <c r="R233" s="17" t="s">
        <v>101</v>
      </c>
      <c r="S233" s="15"/>
      <c r="T233" s="17">
        <v>20</v>
      </c>
      <c r="U233" s="15"/>
      <c r="V233" s="17" t="s">
        <v>100</v>
      </c>
      <c r="W233" s="15"/>
      <c r="X233" s="17" t="s">
        <v>99</v>
      </c>
      <c r="Y233" s="15"/>
      <c r="Z233" s="17" t="s">
        <v>98</v>
      </c>
      <c r="AA233" s="15"/>
      <c r="AB233" s="17" t="s">
        <v>1706</v>
      </c>
      <c r="AC233" s="15"/>
      <c r="AD233" s="16"/>
      <c r="AE233" s="15"/>
      <c r="AF233" s="14"/>
      <c r="AG233" s="13"/>
      <c r="AH233" s="252"/>
      <c r="AI233" s="11"/>
      <c r="AJ233" s="312"/>
      <c r="AK233" s="268"/>
      <c r="AL233" s="264"/>
      <c r="AM233" s="266"/>
      <c r="AN233" s="268"/>
      <c r="AO233" s="264"/>
      <c r="AP233" s="266"/>
      <c r="AQ233" s="268"/>
      <c r="AR233" s="264"/>
      <c r="AS233" s="266"/>
      <c r="AT233" s="268"/>
      <c r="AU233" s="264"/>
      <c r="AV233" s="266"/>
      <c r="AW233" s="268"/>
      <c r="AX233" s="264"/>
      <c r="AY233" s="293"/>
      <c r="AZ233" s="229"/>
      <c r="BA233" s="229"/>
      <c r="BB233" s="296"/>
    </row>
    <row r="234" spans="2:62" ht="85.9" customHeight="1" thickTop="1" thickBot="1" x14ac:dyDescent="0.35">
      <c r="B234" s="105" t="s">
        <v>174</v>
      </c>
      <c r="C234" s="95" t="s">
        <v>173</v>
      </c>
      <c r="D234" s="100" t="s">
        <v>172</v>
      </c>
      <c r="E234" s="104" t="s">
        <v>171</v>
      </c>
      <c r="F234" s="103"/>
      <c r="G234" s="102"/>
      <c r="H234" s="101" t="s">
        <v>170</v>
      </c>
      <c r="I234" s="100" t="s">
        <v>96</v>
      </c>
      <c r="J234" s="100" t="s">
        <v>169</v>
      </c>
      <c r="K234" s="100" t="s">
        <v>97</v>
      </c>
      <c r="L234" s="256" t="s">
        <v>168</v>
      </c>
      <c r="M234" s="262"/>
      <c r="N234" s="256" t="s">
        <v>167</v>
      </c>
      <c r="O234" s="262"/>
      <c r="P234" s="256" t="s">
        <v>167</v>
      </c>
      <c r="Q234" s="257"/>
      <c r="R234" s="256" t="s">
        <v>167</v>
      </c>
      <c r="S234" s="257"/>
      <c r="T234" s="256" t="s">
        <v>167</v>
      </c>
      <c r="U234" s="257"/>
      <c r="V234" s="256" t="s">
        <v>167</v>
      </c>
      <c r="W234" s="257"/>
      <c r="X234" s="256" t="s">
        <v>167</v>
      </c>
      <c r="Y234" s="257"/>
      <c r="Z234" s="256" t="s">
        <v>167</v>
      </c>
      <c r="AA234" s="257"/>
      <c r="AB234" s="256" t="s">
        <v>167</v>
      </c>
      <c r="AC234" s="257"/>
      <c r="AD234" s="261" t="s">
        <v>166</v>
      </c>
      <c r="AE234" s="257"/>
      <c r="AF234" s="101" t="s">
        <v>165</v>
      </c>
      <c r="AG234" s="101" t="s">
        <v>164</v>
      </c>
      <c r="AH234" s="100" t="s">
        <v>163</v>
      </c>
      <c r="AI234" s="98"/>
      <c r="AJ234" s="96" t="s">
        <v>160</v>
      </c>
      <c r="AK234" s="95" t="s">
        <v>159</v>
      </c>
      <c r="AL234" s="94" t="s">
        <v>158</v>
      </c>
      <c r="AM234" s="96" t="s">
        <v>157</v>
      </c>
      <c r="AN234" s="95" t="s">
        <v>156</v>
      </c>
      <c r="AO234" s="94" t="s">
        <v>155</v>
      </c>
      <c r="AP234" s="96" t="s">
        <v>154</v>
      </c>
      <c r="AQ234" s="95" t="s">
        <v>153</v>
      </c>
      <c r="AR234" s="97" t="s">
        <v>152</v>
      </c>
      <c r="AS234" s="96" t="s">
        <v>151</v>
      </c>
      <c r="AT234" s="95" t="s">
        <v>150</v>
      </c>
      <c r="AU234" s="94" t="s">
        <v>149</v>
      </c>
      <c r="AV234" s="96" t="s">
        <v>148</v>
      </c>
      <c r="AW234" s="95" t="s">
        <v>147</v>
      </c>
      <c r="AX234" s="94" t="s">
        <v>146</v>
      </c>
      <c r="AY234" s="93" t="s">
        <v>145</v>
      </c>
      <c r="AZ234" s="92" t="s">
        <v>144</v>
      </c>
      <c r="BA234" s="92" t="s">
        <v>143</v>
      </c>
      <c r="BB234" s="91" t="s">
        <v>142</v>
      </c>
    </row>
    <row r="235" spans="2:62" ht="48" thickBot="1" x14ac:dyDescent="0.3">
      <c r="B235" s="90" t="s">
        <v>238</v>
      </c>
      <c r="C235" s="89"/>
      <c r="D235" s="88"/>
      <c r="E235" s="258"/>
      <c r="F235" s="259"/>
      <c r="G235" s="260"/>
      <c r="H235" s="87" t="s">
        <v>140</v>
      </c>
      <c r="I235" s="86"/>
      <c r="J235" s="86"/>
      <c r="K235" s="85"/>
      <c r="L235" s="84"/>
      <c r="M235" s="81"/>
      <c r="N235" s="84"/>
      <c r="O235" s="81"/>
      <c r="P235" s="84"/>
      <c r="Q235" s="81"/>
      <c r="R235" s="84"/>
      <c r="S235" s="81"/>
      <c r="T235" s="84"/>
      <c r="U235" s="81"/>
      <c r="V235" s="84"/>
      <c r="W235" s="81"/>
      <c r="X235" s="84"/>
      <c r="Y235" s="81"/>
      <c r="Z235" s="84"/>
      <c r="AA235" s="83"/>
      <c r="AB235" s="217"/>
      <c r="AC235" s="217"/>
      <c r="AD235" s="82" t="s">
        <v>139</v>
      </c>
      <c r="AE235" s="81"/>
      <c r="AF235" s="81"/>
      <c r="AG235" s="81"/>
      <c r="AH235" s="80"/>
      <c r="AI235" s="79" t="s">
        <v>138</v>
      </c>
      <c r="AJ235" s="78">
        <f t="shared" ref="AJ235:BB235" si="30">SUM(AJ237:AJ248)</f>
        <v>40</v>
      </c>
      <c r="AK235" s="77">
        <f t="shared" si="30"/>
        <v>10</v>
      </c>
      <c r="AL235" s="76">
        <f t="shared" si="30"/>
        <v>0</v>
      </c>
      <c r="AM235" s="78">
        <f t="shared" si="30"/>
        <v>4</v>
      </c>
      <c r="AN235" s="77">
        <f t="shared" si="30"/>
        <v>0</v>
      </c>
      <c r="AO235" s="76">
        <f t="shared" si="30"/>
        <v>0</v>
      </c>
      <c r="AP235" s="78">
        <f t="shared" si="30"/>
        <v>0</v>
      </c>
      <c r="AQ235" s="77">
        <f t="shared" si="30"/>
        <v>0</v>
      </c>
      <c r="AR235" s="76">
        <f t="shared" si="30"/>
        <v>0</v>
      </c>
      <c r="AS235" s="78">
        <f t="shared" si="30"/>
        <v>3</v>
      </c>
      <c r="AT235" s="77">
        <f t="shared" si="30"/>
        <v>3</v>
      </c>
      <c r="AU235" s="76">
        <f t="shared" si="30"/>
        <v>0</v>
      </c>
      <c r="AV235" s="78">
        <f t="shared" si="30"/>
        <v>5</v>
      </c>
      <c r="AW235" s="77">
        <f t="shared" si="30"/>
        <v>2</v>
      </c>
      <c r="AX235" s="76">
        <f t="shared" si="30"/>
        <v>0</v>
      </c>
      <c r="AY235" s="75">
        <f t="shared" si="30"/>
        <v>0</v>
      </c>
      <c r="AZ235" s="74">
        <f t="shared" si="30"/>
        <v>0</v>
      </c>
      <c r="BA235" s="74">
        <f t="shared" si="30"/>
        <v>0</v>
      </c>
      <c r="BB235" s="73">
        <f t="shared" si="30"/>
        <v>0</v>
      </c>
      <c r="BC235" s="72" t="s">
        <v>137</v>
      </c>
      <c r="BF235" s="5">
        <f>SUM(AJ235:AL235)/$BG$5</f>
        <v>50</v>
      </c>
      <c r="BG235" s="5">
        <f>SUM(AM235:AO235,AY235)/$BG$5</f>
        <v>4</v>
      </c>
      <c r="BH235" s="5">
        <f>SUM(AP235:AR235,AZ235)/$BG$5</f>
        <v>0</v>
      </c>
      <c r="BI235" s="5">
        <f>SUM(AS235:AU235,BA235)/$BG$5</f>
        <v>6</v>
      </c>
      <c r="BJ235" s="5">
        <f>SUM(AV235:AX235,BB235)/$BG$5</f>
        <v>7</v>
      </c>
    </row>
    <row r="236" spans="2:62" ht="37.5" thickBot="1" x14ac:dyDescent="0.3">
      <c r="B236" s="71"/>
      <c r="C236" s="70"/>
      <c r="D236" s="69"/>
      <c r="E236" s="68"/>
      <c r="F236" s="68"/>
      <c r="G236" s="67"/>
      <c r="H236" s="66"/>
      <c r="I236" s="64"/>
      <c r="J236" s="64"/>
      <c r="K236" s="65"/>
      <c r="L236" s="64"/>
      <c r="M236" s="62"/>
      <c r="N236" s="64"/>
      <c r="O236" s="62"/>
      <c r="P236" s="64"/>
      <c r="Q236" s="62"/>
      <c r="R236" s="64"/>
      <c r="S236" s="62"/>
      <c r="T236" s="64"/>
      <c r="U236" s="62"/>
      <c r="V236" s="64"/>
      <c r="W236" s="62"/>
      <c r="X236" s="64"/>
      <c r="Y236" s="62"/>
      <c r="Z236" s="64"/>
      <c r="AA236" s="62"/>
      <c r="AB236" s="62"/>
      <c r="AC236" s="62"/>
      <c r="AD236" s="63"/>
      <c r="AE236" s="62"/>
      <c r="AF236" s="62"/>
      <c r="AG236" s="62"/>
      <c r="AH236" s="61"/>
      <c r="AI236" s="59" t="s">
        <v>136</v>
      </c>
      <c r="AJ236" s="214">
        <f t="shared" ref="AJ236:BB236" si="31">AJ235/1</f>
        <v>40</v>
      </c>
      <c r="AK236" s="213">
        <f t="shared" si="31"/>
        <v>10</v>
      </c>
      <c r="AL236" s="212">
        <f t="shared" si="31"/>
        <v>0</v>
      </c>
      <c r="AM236" s="214">
        <f t="shared" si="31"/>
        <v>4</v>
      </c>
      <c r="AN236" s="213">
        <f t="shared" si="31"/>
        <v>0</v>
      </c>
      <c r="AO236" s="212">
        <f t="shared" si="31"/>
        <v>0</v>
      </c>
      <c r="AP236" s="214">
        <f t="shared" si="31"/>
        <v>0</v>
      </c>
      <c r="AQ236" s="213">
        <f t="shared" si="31"/>
        <v>0</v>
      </c>
      <c r="AR236" s="212">
        <f t="shared" si="31"/>
        <v>0</v>
      </c>
      <c r="AS236" s="214">
        <f t="shared" si="31"/>
        <v>3</v>
      </c>
      <c r="AT236" s="213">
        <f t="shared" si="31"/>
        <v>3</v>
      </c>
      <c r="AU236" s="212">
        <f t="shared" si="31"/>
        <v>0</v>
      </c>
      <c r="AV236" s="214">
        <f t="shared" si="31"/>
        <v>5</v>
      </c>
      <c r="AW236" s="213">
        <f t="shared" si="31"/>
        <v>2</v>
      </c>
      <c r="AX236" s="212">
        <f t="shared" si="31"/>
        <v>0</v>
      </c>
      <c r="AY236" s="211">
        <f t="shared" si="31"/>
        <v>0</v>
      </c>
      <c r="AZ236" s="210">
        <f t="shared" si="31"/>
        <v>0</v>
      </c>
      <c r="BA236" s="210">
        <f t="shared" si="31"/>
        <v>0</v>
      </c>
      <c r="BB236" s="209">
        <f t="shared" si="31"/>
        <v>0</v>
      </c>
      <c r="BC236" s="52" t="s">
        <v>135</v>
      </c>
    </row>
    <row r="237" spans="2:62" ht="28.15" customHeight="1" x14ac:dyDescent="0.2">
      <c r="B237" s="30"/>
      <c r="C237" s="242">
        <v>1</v>
      </c>
      <c r="D237" s="44"/>
      <c r="E237" s="43"/>
      <c r="F237" s="43"/>
      <c r="G237" s="42"/>
      <c r="H237" s="223" t="s">
        <v>183</v>
      </c>
      <c r="I237" s="246">
        <v>106</v>
      </c>
      <c r="J237" s="246">
        <v>32</v>
      </c>
      <c r="K237" s="246">
        <v>7</v>
      </c>
      <c r="L237" s="41" t="s">
        <v>133</v>
      </c>
      <c r="M237" s="40" t="s">
        <v>132</v>
      </c>
      <c r="N237" s="41" t="s">
        <v>131</v>
      </c>
      <c r="O237" s="40" t="s">
        <v>132</v>
      </c>
      <c r="P237" s="41" t="s">
        <v>130</v>
      </c>
      <c r="Q237" s="40" t="s">
        <v>1274</v>
      </c>
      <c r="R237" s="41" t="s">
        <v>129</v>
      </c>
      <c r="S237" s="40" t="s">
        <v>104</v>
      </c>
      <c r="T237" s="41" t="s">
        <v>128</v>
      </c>
      <c r="U237" s="40" t="s">
        <v>104</v>
      </c>
      <c r="V237" s="41" t="s">
        <v>127</v>
      </c>
      <c r="W237" s="40" t="s">
        <v>104</v>
      </c>
      <c r="X237" s="41" t="s">
        <v>126</v>
      </c>
      <c r="Y237" s="40" t="s">
        <v>121</v>
      </c>
      <c r="Z237" s="41" t="s">
        <v>125</v>
      </c>
      <c r="AA237" s="40"/>
      <c r="AB237" s="41" t="s">
        <v>1709</v>
      </c>
      <c r="AC237" s="40"/>
      <c r="AD237" s="39"/>
      <c r="AE237" s="40"/>
      <c r="AF237" s="39" t="s">
        <v>1798</v>
      </c>
      <c r="AG237" s="38"/>
      <c r="AH237" s="250"/>
      <c r="AI237" s="11"/>
      <c r="AJ237" s="310">
        <f>SUMPRODUCT(LEN($M237:$AC240)-LEN(SUBSTITUTE($M237:$AC240,"A", "")))</f>
        <v>40</v>
      </c>
      <c r="AK237" s="239">
        <f>SUMPRODUCT(LEN($AF237:$AF240)-LEN(SUBSTITUTE($AF237:$AF240,"A", "")))</f>
        <v>10</v>
      </c>
      <c r="AL237" s="230">
        <f>SUMPRODUCT(LEN($AE237:$AE240)-LEN(SUBSTITUTE($AE237:$AE240,"A", "")))</f>
        <v>0</v>
      </c>
      <c r="AM237" s="233">
        <f>SUMPRODUCT(LEN($M237:$AC240)-LEN(SUBSTITUTE($M237:$AC240,"S", "")))</f>
        <v>4</v>
      </c>
      <c r="AN237" s="239">
        <f>SUMPRODUCT(LEN($AF237:$AF240)-LEN(SUBSTITUTE($AF237:$AF240,"S", "")))</f>
        <v>0</v>
      </c>
      <c r="AO237" s="230">
        <f>SUMPRODUCT(LEN($AE237:$AE240)-LEN(SUBSTITUTE($AE237:$AE240,"S", "")))</f>
        <v>0</v>
      </c>
      <c r="AP237" s="233">
        <f>SUMPRODUCT(LEN($M237:$AC240)-LEN(SUBSTITUTE($M237:$AC240,"F", "")))</f>
        <v>0</v>
      </c>
      <c r="AQ237" s="239">
        <f>SUMPRODUCT(LEN($AF237:$AF240)-LEN(SUBSTITUTE($AF237:$AF240,"F", "")))</f>
        <v>0</v>
      </c>
      <c r="AR237" s="230">
        <f>SUMPRODUCT(LEN($AE237:$AE240)-LEN(SUBSTITUTE($AE237:$AE240,"F", "")))</f>
        <v>0</v>
      </c>
      <c r="AS237" s="233">
        <f>SUMPRODUCT(LEN($M237:$AC240)-LEN(SUBSTITUTE($M237:$AC240,"G", "")))</f>
        <v>3</v>
      </c>
      <c r="AT237" s="239">
        <f>SUMPRODUCT(LEN($AF237:$AF240)-LEN(SUBSTITUTE($AF237:$AF240,"G", "")))</f>
        <v>3</v>
      </c>
      <c r="AU237" s="230">
        <f>SUMPRODUCT(LEN($AE237:$AE240)-LEN(SUBSTITUTE($AE237:$AE240,"G", "")))</f>
        <v>0</v>
      </c>
      <c r="AV237" s="233">
        <f>SUMPRODUCT(LEN($M237:$AC240)-LEN(SUBSTITUTE($M237:$AC240,"M", "")))</f>
        <v>5</v>
      </c>
      <c r="AW237" s="239">
        <f>SUMPRODUCT(LEN($AF237:$AF240)-LEN(SUBSTITUTE($AF237:$AF240,"M", "")))</f>
        <v>2</v>
      </c>
      <c r="AX237" s="230">
        <f>SUMPRODUCT(LEN($AE237:$AE240)-LEN(SUBSTITUTE($AE237:$AE240,"M", "")))</f>
        <v>0</v>
      </c>
      <c r="AY237" s="291">
        <f>SUMPRODUCT(LEN($AE237:$AE240)-LEN(SUBSTITUTE($AE237:$AE240,"S", "")))</f>
        <v>0</v>
      </c>
      <c r="AZ237" s="227">
        <f>SUMPRODUCT(LEN($AE237:$AE240)-LEN(SUBSTITUTE($AE237:$AE240,"F", "")))</f>
        <v>0</v>
      </c>
      <c r="BA237" s="227">
        <f>SUMPRODUCT(LEN($AE237:$AE240)-LEN(SUBSTITUTE($AE237:$AE240,"G", "")))</f>
        <v>0</v>
      </c>
      <c r="BB237" s="294">
        <f>SUMPRODUCT(LEN($AE237:$AE240)-LEN(SUBSTITUTE($AE237:$AE240,"M", "")))</f>
        <v>0</v>
      </c>
    </row>
    <row r="238" spans="2:62" ht="28.15" customHeight="1" thickBot="1" x14ac:dyDescent="0.25">
      <c r="B238" s="30"/>
      <c r="C238" s="243"/>
      <c r="D238" s="36"/>
      <c r="E238" s="35"/>
      <c r="F238" s="35"/>
      <c r="G238" s="34"/>
      <c r="H238" s="224"/>
      <c r="I238" s="247"/>
      <c r="J238" s="247"/>
      <c r="K238" s="247"/>
      <c r="L238" s="33" t="s">
        <v>123</v>
      </c>
      <c r="M238" s="32" t="s">
        <v>104</v>
      </c>
      <c r="N238" s="33" t="s">
        <v>122</v>
      </c>
      <c r="O238" s="32" t="s">
        <v>1274</v>
      </c>
      <c r="P238" s="33" t="s">
        <v>120</v>
      </c>
      <c r="Q238" s="32" t="s">
        <v>1273</v>
      </c>
      <c r="R238" s="33" t="s">
        <v>119</v>
      </c>
      <c r="S238" s="32" t="s">
        <v>132</v>
      </c>
      <c r="T238" s="33" t="s">
        <v>118</v>
      </c>
      <c r="U238" s="32" t="s">
        <v>132</v>
      </c>
      <c r="V238" s="33" t="s">
        <v>117</v>
      </c>
      <c r="W238" s="32" t="s">
        <v>104</v>
      </c>
      <c r="X238" s="33" t="s">
        <v>116</v>
      </c>
      <c r="Y238" s="32"/>
      <c r="Z238" s="33" t="s">
        <v>115</v>
      </c>
      <c r="AA238" s="32"/>
      <c r="AB238" s="33" t="s">
        <v>1708</v>
      </c>
      <c r="AC238" s="32"/>
      <c r="AD238" s="31"/>
      <c r="AE238" s="32"/>
      <c r="AF238" s="31"/>
      <c r="AG238" s="23"/>
      <c r="AH238" s="251"/>
      <c r="AI238" s="11"/>
      <c r="AJ238" s="311"/>
      <c r="AK238" s="267"/>
      <c r="AL238" s="263"/>
      <c r="AM238" s="265"/>
      <c r="AN238" s="267"/>
      <c r="AO238" s="263"/>
      <c r="AP238" s="265"/>
      <c r="AQ238" s="267"/>
      <c r="AR238" s="263"/>
      <c r="AS238" s="265"/>
      <c r="AT238" s="267"/>
      <c r="AU238" s="263"/>
      <c r="AV238" s="265"/>
      <c r="AW238" s="267"/>
      <c r="AX238" s="263"/>
      <c r="AY238" s="292"/>
      <c r="AZ238" s="228"/>
      <c r="BA238" s="228"/>
      <c r="BB238" s="295"/>
    </row>
    <row r="239" spans="2:62" ht="28.15" customHeight="1" x14ac:dyDescent="0.2">
      <c r="B239" s="30"/>
      <c r="C239" s="244"/>
      <c r="D239" s="29"/>
      <c r="E239" s="28"/>
      <c r="F239" s="28"/>
      <c r="G239" s="27"/>
      <c r="H239" s="225">
        <v>257</v>
      </c>
      <c r="I239" s="248"/>
      <c r="J239" s="248"/>
      <c r="K239" s="248"/>
      <c r="L239" s="26" t="s">
        <v>114</v>
      </c>
      <c r="M239" s="25" t="s">
        <v>186</v>
      </c>
      <c r="N239" s="26" t="s">
        <v>112</v>
      </c>
      <c r="O239" s="25" t="s">
        <v>1656</v>
      </c>
      <c r="P239" s="26" t="s">
        <v>111</v>
      </c>
      <c r="Q239" s="25" t="s">
        <v>132</v>
      </c>
      <c r="R239" s="26" t="s">
        <v>110</v>
      </c>
      <c r="S239" s="25" t="s">
        <v>525</v>
      </c>
      <c r="T239" s="26" t="s">
        <v>109</v>
      </c>
      <c r="U239" s="25" t="s">
        <v>399</v>
      </c>
      <c r="V239" s="26" t="s">
        <v>108</v>
      </c>
      <c r="W239" s="25" t="s">
        <v>104</v>
      </c>
      <c r="X239" s="26" t="s">
        <v>107</v>
      </c>
      <c r="Y239" s="25"/>
      <c r="Z239" s="26" t="s">
        <v>106</v>
      </c>
      <c r="AA239" s="25"/>
      <c r="AB239" s="26" t="s">
        <v>1707</v>
      </c>
      <c r="AC239" s="25"/>
      <c r="AD239" s="24"/>
      <c r="AE239" s="25"/>
      <c r="AF239" s="24"/>
      <c r="AG239" s="23"/>
      <c r="AH239" s="251"/>
      <c r="AI239" s="11"/>
      <c r="AJ239" s="311"/>
      <c r="AK239" s="267"/>
      <c r="AL239" s="263"/>
      <c r="AM239" s="265"/>
      <c r="AN239" s="267"/>
      <c r="AO239" s="263"/>
      <c r="AP239" s="265"/>
      <c r="AQ239" s="267"/>
      <c r="AR239" s="263"/>
      <c r="AS239" s="265"/>
      <c r="AT239" s="267"/>
      <c r="AU239" s="263"/>
      <c r="AV239" s="265"/>
      <c r="AW239" s="267"/>
      <c r="AX239" s="263"/>
      <c r="AY239" s="292"/>
      <c r="AZ239" s="228"/>
      <c r="BA239" s="228"/>
      <c r="BB239" s="295"/>
    </row>
    <row r="240" spans="2:62" ht="28.15" customHeight="1" thickBot="1" x14ac:dyDescent="0.25">
      <c r="B240" s="30"/>
      <c r="C240" s="253"/>
      <c r="D240" s="51"/>
      <c r="E240" s="50"/>
      <c r="F240" s="50"/>
      <c r="G240" s="49"/>
      <c r="H240" s="226"/>
      <c r="I240" s="254"/>
      <c r="J240" s="254"/>
      <c r="K240" s="254"/>
      <c r="L240" s="48" t="s">
        <v>105</v>
      </c>
      <c r="M240" s="47" t="s">
        <v>104</v>
      </c>
      <c r="N240" s="48" t="s">
        <v>103</v>
      </c>
      <c r="O240" s="47" t="s">
        <v>186</v>
      </c>
      <c r="P240" s="48" t="s">
        <v>102</v>
      </c>
      <c r="Q240" s="47" t="s">
        <v>132</v>
      </c>
      <c r="R240" s="48" t="s">
        <v>101</v>
      </c>
      <c r="S240" s="47" t="s">
        <v>186</v>
      </c>
      <c r="T240" s="48">
        <v>20</v>
      </c>
      <c r="U240" s="47" t="s">
        <v>414</v>
      </c>
      <c r="V240" s="48" t="s">
        <v>100</v>
      </c>
      <c r="W240" s="47" t="s">
        <v>121</v>
      </c>
      <c r="X240" s="48" t="s">
        <v>99</v>
      </c>
      <c r="Y240" s="47"/>
      <c r="Z240" s="48" t="s">
        <v>98</v>
      </c>
      <c r="AA240" s="47"/>
      <c r="AB240" s="48" t="s">
        <v>1706</v>
      </c>
      <c r="AC240" s="47"/>
      <c r="AD240" s="16"/>
      <c r="AE240" s="47"/>
      <c r="AF240" s="16"/>
      <c r="AG240" s="46"/>
      <c r="AH240" s="255"/>
      <c r="AI240" s="11"/>
      <c r="AJ240" s="312"/>
      <c r="AK240" s="268"/>
      <c r="AL240" s="264"/>
      <c r="AM240" s="266"/>
      <c r="AN240" s="268"/>
      <c r="AO240" s="264"/>
      <c r="AP240" s="266"/>
      <c r="AQ240" s="268"/>
      <c r="AR240" s="264"/>
      <c r="AS240" s="266"/>
      <c r="AT240" s="268"/>
      <c r="AU240" s="264"/>
      <c r="AV240" s="266"/>
      <c r="AW240" s="268"/>
      <c r="AX240" s="264"/>
      <c r="AY240" s="293"/>
      <c r="AZ240" s="229"/>
      <c r="BA240" s="229"/>
      <c r="BB240" s="296"/>
    </row>
    <row r="241" spans="2:62" ht="28.15" customHeight="1" x14ac:dyDescent="0.2">
      <c r="B241" s="30"/>
      <c r="C241" s="242">
        <v>2</v>
      </c>
      <c r="D241" s="44"/>
      <c r="E241" s="43"/>
      <c r="F241" s="43"/>
      <c r="G241" s="42"/>
      <c r="H241" s="223"/>
      <c r="I241" s="246"/>
      <c r="J241" s="246"/>
      <c r="K241" s="246"/>
      <c r="L241" s="41" t="s">
        <v>133</v>
      </c>
      <c r="M241" s="40"/>
      <c r="N241" s="41" t="s">
        <v>131</v>
      </c>
      <c r="O241" s="40"/>
      <c r="P241" s="41" t="s">
        <v>130</v>
      </c>
      <c r="Q241" s="40"/>
      <c r="R241" s="41" t="s">
        <v>129</v>
      </c>
      <c r="S241" s="40"/>
      <c r="T241" s="41" t="s">
        <v>128</v>
      </c>
      <c r="U241" s="40"/>
      <c r="V241" s="41" t="s">
        <v>127</v>
      </c>
      <c r="W241" s="40"/>
      <c r="X241" s="41" t="s">
        <v>126</v>
      </c>
      <c r="Y241" s="40"/>
      <c r="Z241" s="41" t="s">
        <v>125</v>
      </c>
      <c r="AA241" s="40"/>
      <c r="AB241" s="41" t="s">
        <v>1709</v>
      </c>
      <c r="AC241" s="40"/>
      <c r="AD241" s="39"/>
      <c r="AE241" s="40"/>
      <c r="AF241" s="39"/>
      <c r="AG241" s="38"/>
      <c r="AH241" s="250"/>
      <c r="AI241" s="11"/>
      <c r="AJ241" s="310">
        <f>SUMPRODUCT(LEN($M241:$AC244)-LEN(SUBSTITUTE($M241:$AC244,"A", "")))</f>
        <v>0</v>
      </c>
      <c r="AK241" s="239">
        <f>SUMPRODUCT(LEN($AF241:$AF244)-LEN(SUBSTITUTE($AF241:$AF244,"A", "")))</f>
        <v>0</v>
      </c>
      <c r="AL241" s="230">
        <f>SUMPRODUCT(LEN($AE241:$AE244)-LEN(SUBSTITUTE($AE241:$AE244,"A", "")))</f>
        <v>0</v>
      </c>
      <c r="AM241" s="233">
        <f>SUMPRODUCT(LEN($M241:$AC244)-LEN(SUBSTITUTE($M241:$AC244,"S", "")))</f>
        <v>0</v>
      </c>
      <c r="AN241" s="239">
        <f>SUMPRODUCT(LEN($AF241:$AF244)-LEN(SUBSTITUTE($AF241:$AF244,"S", "")))</f>
        <v>0</v>
      </c>
      <c r="AO241" s="230">
        <f>SUMPRODUCT(LEN($AE241:$AE244)-LEN(SUBSTITUTE($AE241:$AE244,"S", "")))</f>
        <v>0</v>
      </c>
      <c r="AP241" s="233">
        <f>SUMPRODUCT(LEN($M241:$AC244)-LEN(SUBSTITUTE($M241:$AC244,"F", "")))</f>
        <v>0</v>
      </c>
      <c r="AQ241" s="239">
        <f>SUMPRODUCT(LEN($AF241:$AF244)-LEN(SUBSTITUTE($AF241:$AF244,"F", "")))</f>
        <v>0</v>
      </c>
      <c r="AR241" s="230">
        <f>SUMPRODUCT(LEN($AE241:$AE244)-LEN(SUBSTITUTE($AE241:$AE244,"F", "")))</f>
        <v>0</v>
      </c>
      <c r="AS241" s="233">
        <f>SUMPRODUCT(LEN($M241:$AC244)-LEN(SUBSTITUTE($M241:$AC244,"G", "")))</f>
        <v>0</v>
      </c>
      <c r="AT241" s="239">
        <f>SUMPRODUCT(LEN($AF241:$AF244)-LEN(SUBSTITUTE($AF241:$AF244,"G", "")))</f>
        <v>0</v>
      </c>
      <c r="AU241" s="230">
        <f>SUMPRODUCT(LEN($AE241:$AE244)-LEN(SUBSTITUTE($AE241:$AE244,"G", "")))</f>
        <v>0</v>
      </c>
      <c r="AV241" s="233">
        <f>SUMPRODUCT(LEN($M241:$AC244)-LEN(SUBSTITUTE($M241:$AC244,"M", "")))</f>
        <v>0</v>
      </c>
      <c r="AW241" s="239">
        <f>SUMPRODUCT(LEN($AF241:$AF244)-LEN(SUBSTITUTE($AF241:$AF244,"M", "")))</f>
        <v>0</v>
      </c>
      <c r="AX241" s="230">
        <f>SUMPRODUCT(LEN($AE241:$AE244)-LEN(SUBSTITUTE($AE241:$AE244,"M", "")))</f>
        <v>0</v>
      </c>
      <c r="AY241" s="291">
        <f>SUMPRODUCT(LEN($AE241:$AE244)-LEN(SUBSTITUTE($AE241:$AE244,"S", "")))</f>
        <v>0</v>
      </c>
      <c r="AZ241" s="227">
        <f>SUMPRODUCT(LEN($AE241:$AE244)-LEN(SUBSTITUTE($AE241:$AE244,"F", "")))</f>
        <v>0</v>
      </c>
      <c r="BA241" s="227">
        <f>SUMPRODUCT(LEN($AE241:$AE244)-LEN(SUBSTITUTE($AE241:$AE244,"G", "")))</f>
        <v>0</v>
      </c>
      <c r="BB241" s="294">
        <f>SUMPRODUCT(LEN($AE241:$AE244)-LEN(SUBSTITUTE($AE241:$AE244,"M", "")))</f>
        <v>0</v>
      </c>
    </row>
    <row r="242" spans="2:62" ht="28.15" customHeight="1" thickBot="1" x14ac:dyDescent="0.25">
      <c r="B242" s="30"/>
      <c r="C242" s="243"/>
      <c r="D242" s="36"/>
      <c r="E242" s="35"/>
      <c r="F242" s="35"/>
      <c r="G242" s="34"/>
      <c r="H242" s="224"/>
      <c r="I242" s="247"/>
      <c r="J242" s="247"/>
      <c r="K242" s="247"/>
      <c r="L242" s="33" t="s">
        <v>123</v>
      </c>
      <c r="M242" s="32"/>
      <c r="N242" s="33" t="s">
        <v>122</v>
      </c>
      <c r="O242" s="32"/>
      <c r="P242" s="33" t="s">
        <v>120</v>
      </c>
      <c r="Q242" s="32"/>
      <c r="R242" s="33" t="s">
        <v>119</v>
      </c>
      <c r="S242" s="32"/>
      <c r="T242" s="33" t="s">
        <v>118</v>
      </c>
      <c r="U242" s="32"/>
      <c r="V242" s="33" t="s">
        <v>117</v>
      </c>
      <c r="W242" s="32"/>
      <c r="X242" s="33" t="s">
        <v>116</v>
      </c>
      <c r="Y242" s="32"/>
      <c r="Z242" s="33" t="s">
        <v>115</v>
      </c>
      <c r="AA242" s="32"/>
      <c r="AB242" s="33" t="s">
        <v>1708</v>
      </c>
      <c r="AC242" s="32"/>
      <c r="AD242" s="31"/>
      <c r="AE242" s="32"/>
      <c r="AF242" s="31"/>
      <c r="AG242" s="23"/>
      <c r="AH242" s="251"/>
      <c r="AI242" s="11"/>
      <c r="AJ242" s="311"/>
      <c r="AK242" s="267"/>
      <c r="AL242" s="263"/>
      <c r="AM242" s="265"/>
      <c r="AN242" s="267"/>
      <c r="AO242" s="263"/>
      <c r="AP242" s="265"/>
      <c r="AQ242" s="267"/>
      <c r="AR242" s="263"/>
      <c r="AS242" s="265"/>
      <c r="AT242" s="267"/>
      <c r="AU242" s="263"/>
      <c r="AV242" s="265"/>
      <c r="AW242" s="267"/>
      <c r="AX242" s="263"/>
      <c r="AY242" s="292"/>
      <c r="AZ242" s="228"/>
      <c r="BA242" s="228"/>
      <c r="BB242" s="295"/>
    </row>
    <row r="243" spans="2:62" ht="28.15" customHeight="1" x14ac:dyDescent="0.2">
      <c r="B243" s="30"/>
      <c r="C243" s="244"/>
      <c r="D243" s="29"/>
      <c r="E243" s="28"/>
      <c r="F243" s="28"/>
      <c r="G243" s="27"/>
      <c r="H243" s="225"/>
      <c r="I243" s="248"/>
      <c r="J243" s="248"/>
      <c r="K243" s="248"/>
      <c r="L243" s="26" t="s">
        <v>114</v>
      </c>
      <c r="M243" s="25"/>
      <c r="N243" s="26" t="s">
        <v>112</v>
      </c>
      <c r="O243" s="25"/>
      <c r="P243" s="26" t="s">
        <v>111</v>
      </c>
      <c r="Q243" s="25"/>
      <c r="R243" s="26" t="s">
        <v>110</v>
      </c>
      <c r="S243" s="25"/>
      <c r="T243" s="26" t="s">
        <v>109</v>
      </c>
      <c r="U243" s="25"/>
      <c r="V243" s="26" t="s">
        <v>108</v>
      </c>
      <c r="W243" s="25"/>
      <c r="X243" s="26" t="s">
        <v>107</v>
      </c>
      <c r="Y243" s="25"/>
      <c r="Z243" s="26" t="s">
        <v>106</v>
      </c>
      <c r="AA243" s="25"/>
      <c r="AB243" s="26" t="s">
        <v>1707</v>
      </c>
      <c r="AC243" s="25"/>
      <c r="AD243" s="24"/>
      <c r="AE243" s="25"/>
      <c r="AF243" s="24"/>
      <c r="AG243" s="23"/>
      <c r="AH243" s="251"/>
      <c r="AI243" s="11"/>
      <c r="AJ243" s="311"/>
      <c r="AK243" s="267"/>
      <c r="AL243" s="263"/>
      <c r="AM243" s="265"/>
      <c r="AN243" s="267"/>
      <c r="AO243" s="263"/>
      <c r="AP243" s="265"/>
      <c r="AQ243" s="267"/>
      <c r="AR243" s="263"/>
      <c r="AS243" s="265"/>
      <c r="AT243" s="267"/>
      <c r="AU243" s="263"/>
      <c r="AV243" s="265"/>
      <c r="AW243" s="267"/>
      <c r="AX243" s="263"/>
      <c r="AY243" s="292"/>
      <c r="AZ243" s="228"/>
      <c r="BA243" s="228"/>
      <c r="BB243" s="295"/>
    </row>
    <row r="244" spans="2:62" ht="28.15" customHeight="1" thickBot="1" x14ac:dyDescent="0.25">
      <c r="B244" s="30"/>
      <c r="C244" s="253"/>
      <c r="D244" s="51"/>
      <c r="E244" s="50"/>
      <c r="F244" s="50"/>
      <c r="G244" s="49"/>
      <c r="H244" s="226"/>
      <c r="I244" s="254"/>
      <c r="J244" s="254"/>
      <c r="K244" s="254"/>
      <c r="L244" s="48" t="s">
        <v>105</v>
      </c>
      <c r="M244" s="47"/>
      <c r="N244" s="48" t="s">
        <v>103</v>
      </c>
      <c r="O244" s="47"/>
      <c r="P244" s="48" t="s">
        <v>102</v>
      </c>
      <c r="Q244" s="47"/>
      <c r="R244" s="48" t="s">
        <v>101</v>
      </c>
      <c r="S244" s="47"/>
      <c r="T244" s="48">
        <v>20</v>
      </c>
      <c r="U244" s="47"/>
      <c r="V244" s="48" t="s">
        <v>100</v>
      </c>
      <c r="W244" s="47"/>
      <c r="X244" s="48" t="s">
        <v>99</v>
      </c>
      <c r="Y244" s="47"/>
      <c r="Z244" s="48" t="s">
        <v>98</v>
      </c>
      <c r="AA244" s="47"/>
      <c r="AB244" s="48" t="s">
        <v>1706</v>
      </c>
      <c r="AC244" s="47"/>
      <c r="AD244" s="16"/>
      <c r="AE244" s="47"/>
      <c r="AF244" s="16"/>
      <c r="AG244" s="46"/>
      <c r="AH244" s="255"/>
      <c r="AI244" s="11"/>
      <c r="AJ244" s="312"/>
      <c r="AK244" s="268"/>
      <c r="AL244" s="264"/>
      <c r="AM244" s="266"/>
      <c r="AN244" s="268"/>
      <c r="AO244" s="264"/>
      <c r="AP244" s="266"/>
      <c r="AQ244" s="268"/>
      <c r="AR244" s="264"/>
      <c r="AS244" s="266"/>
      <c r="AT244" s="268"/>
      <c r="AU244" s="264"/>
      <c r="AV244" s="266"/>
      <c r="AW244" s="268"/>
      <c r="AX244" s="264"/>
      <c r="AY244" s="293"/>
      <c r="AZ244" s="229"/>
      <c r="BA244" s="229"/>
      <c r="BB244" s="296"/>
    </row>
    <row r="245" spans="2:62" ht="28.15" customHeight="1" x14ac:dyDescent="0.2">
      <c r="B245" s="30"/>
      <c r="C245" s="242">
        <v>3</v>
      </c>
      <c r="D245" s="44"/>
      <c r="E245" s="43"/>
      <c r="F245" s="43"/>
      <c r="G245" s="42"/>
      <c r="H245" s="223"/>
      <c r="I245" s="246"/>
      <c r="J245" s="246"/>
      <c r="K245" s="246"/>
      <c r="L245" s="41" t="s">
        <v>133</v>
      </c>
      <c r="M245" s="40"/>
      <c r="N245" s="41" t="s">
        <v>131</v>
      </c>
      <c r="O245" s="40"/>
      <c r="P245" s="41" t="s">
        <v>130</v>
      </c>
      <c r="Q245" s="40"/>
      <c r="R245" s="41" t="s">
        <v>129</v>
      </c>
      <c r="S245" s="40"/>
      <c r="T245" s="41" t="s">
        <v>128</v>
      </c>
      <c r="U245" s="40"/>
      <c r="V245" s="41" t="s">
        <v>127</v>
      </c>
      <c r="W245" s="40"/>
      <c r="X245" s="41" t="s">
        <v>126</v>
      </c>
      <c r="Y245" s="40"/>
      <c r="Z245" s="41" t="s">
        <v>125</v>
      </c>
      <c r="AA245" s="40"/>
      <c r="AB245" s="41" t="s">
        <v>1709</v>
      </c>
      <c r="AC245" s="40"/>
      <c r="AD245" s="39"/>
      <c r="AE245" s="40"/>
      <c r="AF245" s="39"/>
      <c r="AG245" s="38"/>
      <c r="AH245" s="250"/>
      <c r="AI245" s="11"/>
      <c r="AJ245" s="310">
        <f>SUMPRODUCT(LEN($M245:$AC248)-LEN(SUBSTITUTE($M245:$AC248,"A", "")))</f>
        <v>0</v>
      </c>
      <c r="AK245" s="239">
        <f>SUMPRODUCT(LEN($AF245:$AF248)-LEN(SUBSTITUTE($AF245:$AF248,"A", "")))</f>
        <v>0</v>
      </c>
      <c r="AL245" s="230">
        <f>SUMPRODUCT(LEN($AE245:$AE248)-LEN(SUBSTITUTE($AE245:$AE248,"A", "")))</f>
        <v>0</v>
      </c>
      <c r="AM245" s="233">
        <f>SUMPRODUCT(LEN($M245:$AC248)-LEN(SUBSTITUTE($M245:$AC248,"S", "")))</f>
        <v>0</v>
      </c>
      <c r="AN245" s="239">
        <f>SUMPRODUCT(LEN($AF245:$AF248)-LEN(SUBSTITUTE($AF245:$AF248,"S", "")))</f>
        <v>0</v>
      </c>
      <c r="AO245" s="230">
        <f>SUMPRODUCT(LEN($AE245:$AE248)-LEN(SUBSTITUTE($AE245:$AE248,"S", "")))</f>
        <v>0</v>
      </c>
      <c r="AP245" s="233">
        <f>SUMPRODUCT(LEN($M245:$AC248)-LEN(SUBSTITUTE($M245:$AC248,"F", "")))</f>
        <v>0</v>
      </c>
      <c r="AQ245" s="239">
        <f>SUMPRODUCT(LEN($AF245:$AF248)-LEN(SUBSTITUTE($AF245:$AF248,"F", "")))</f>
        <v>0</v>
      </c>
      <c r="AR245" s="230">
        <f>SUMPRODUCT(LEN($AE245:$AE248)-LEN(SUBSTITUTE($AE245:$AE248,"F", "")))</f>
        <v>0</v>
      </c>
      <c r="AS245" s="233">
        <f>SUMPRODUCT(LEN($M245:$AC248)-LEN(SUBSTITUTE($M245:$AC248,"G", "")))</f>
        <v>0</v>
      </c>
      <c r="AT245" s="239">
        <f>SUMPRODUCT(LEN($AF245:$AF248)-LEN(SUBSTITUTE($AF245:$AF248,"G", "")))</f>
        <v>0</v>
      </c>
      <c r="AU245" s="230">
        <f>SUMPRODUCT(LEN($AE245:$AE248)-LEN(SUBSTITUTE($AE245:$AE248,"G", "")))</f>
        <v>0</v>
      </c>
      <c r="AV245" s="233">
        <f>SUMPRODUCT(LEN($M245:$AC248)-LEN(SUBSTITUTE($M245:$AC248,"M", "")))</f>
        <v>0</v>
      </c>
      <c r="AW245" s="239">
        <f>SUMPRODUCT(LEN($AF245:$AF248)-LEN(SUBSTITUTE($AF245:$AF248,"M", "")))</f>
        <v>0</v>
      </c>
      <c r="AX245" s="230">
        <f>SUMPRODUCT(LEN($AE245:$AE248)-LEN(SUBSTITUTE($AE245:$AE248,"M", "")))</f>
        <v>0</v>
      </c>
      <c r="AY245" s="291">
        <f>SUMPRODUCT(LEN($AE245:$AE248)-LEN(SUBSTITUTE($AE245:$AE248,"S", "")))</f>
        <v>0</v>
      </c>
      <c r="AZ245" s="227">
        <f>SUMPRODUCT(LEN($AE245:$AE248)-LEN(SUBSTITUTE($AE245:$AE248,"F", "")))</f>
        <v>0</v>
      </c>
      <c r="BA245" s="227">
        <f>SUMPRODUCT(LEN($AE245:$AE248)-LEN(SUBSTITUTE($AE245:$AE248,"G", "")))</f>
        <v>0</v>
      </c>
      <c r="BB245" s="294">
        <f>SUMPRODUCT(LEN($AE245:$AE248)-LEN(SUBSTITUTE($AE245:$AE248,"M", "")))</f>
        <v>0</v>
      </c>
    </row>
    <row r="246" spans="2:62" ht="28.15" customHeight="1" thickBot="1" x14ac:dyDescent="0.25">
      <c r="B246" s="30"/>
      <c r="C246" s="243"/>
      <c r="D246" s="36"/>
      <c r="E246" s="35"/>
      <c r="F246" s="35"/>
      <c r="G246" s="34"/>
      <c r="H246" s="224"/>
      <c r="I246" s="247"/>
      <c r="J246" s="247"/>
      <c r="K246" s="247"/>
      <c r="L246" s="33" t="s">
        <v>123</v>
      </c>
      <c r="M246" s="32"/>
      <c r="N246" s="33" t="s">
        <v>122</v>
      </c>
      <c r="O246" s="32"/>
      <c r="P246" s="33" t="s">
        <v>120</v>
      </c>
      <c r="Q246" s="32"/>
      <c r="R246" s="33" t="s">
        <v>119</v>
      </c>
      <c r="S246" s="32"/>
      <c r="T246" s="33" t="s">
        <v>118</v>
      </c>
      <c r="U246" s="32"/>
      <c r="V246" s="33" t="s">
        <v>117</v>
      </c>
      <c r="W246" s="32"/>
      <c r="X246" s="33" t="s">
        <v>116</v>
      </c>
      <c r="Y246" s="32"/>
      <c r="Z246" s="33" t="s">
        <v>115</v>
      </c>
      <c r="AA246" s="32"/>
      <c r="AB246" s="33" t="s">
        <v>1708</v>
      </c>
      <c r="AC246" s="32"/>
      <c r="AD246" s="31"/>
      <c r="AE246" s="32"/>
      <c r="AF246" s="31"/>
      <c r="AG246" s="23"/>
      <c r="AH246" s="251"/>
      <c r="AI246" s="11"/>
      <c r="AJ246" s="311"/>
      <c r="AK246" s="267"/>
      <c r="AL246" s="263"/>
      <c r="AM246" s="265"/>
      <c r="AN246" s="267"/>
      <c r="AO246" s="263"/>
      <c r="AP246" s="265"/>
      <c r="AQ246" s="267"/>
      <c r="AR246" s="263"/>
      <c r="AS246" s="265"/>
      <c r="AT246" s="267"/>
      <c r="AU246" s="263"/>
      <c r="AV246" s="265"/>
      <c r="AW246" s="267"/>
      <c r="AX246" s="263"/>
      <c r="AY246" s="292"/>
      <c r="AZ246" s="228"/>
      <c r="BA246" s="228"/>
      <c r="BB246" s="295"/>
    </row>
    <row r="247" spans="2:62" ht="28.15" customHeight="1" x14ac:dyDescent="0.2">
      <c r="B247" s="30"/>
      <c r="C247" s="244"/>
      <c r="D247" s="29"/>
      <c r="E247" s="28"/>
      <c r="F247" s="28"/>
      <c r="G247" s="27"/>
      <c r="H247" s="225"/>
      <c r="I247" s="248"/>
      <c r="J247" s="248"/>
      <c r="K247" s="248"/>
      <c r="L247" s="26" t="s">
        <v>114</v>
      </c>
      <c r="M247" s="25"/>
      <c r="N247" s="26" t="s">
        <v>112</v>
      </c>
      <c r="O247" s="25"/>
      <c r="P247" s="26" t="s">
        <v>111</v>
      </c>
      <c r="Q247" s="25"/>
      <c r="R247" s="26" t="s">
        <v>110</v>
      </c>
      <c r="S247" s="25"/>
      <c r="T247" s="26" t="s">
        <v>109</v>
      </c>
      <c r="U247" s="25"/>
      <c r="V247" s="26" t="s">
        <v>108</v>
      </c>
      <c r="W247" s="25"/>
      <c r="X247" s="26" t="s">
        <v>107</v>
      </c>
      <c r="Y247" s="25"/>
      <c r="Z247" s="26" t="s">
        <v>106</v>
      </c>
      <c r="AA247" s="25"/>
      <c r="AB247" s="26" t="s">
        <v>1707</v>
      </c>
      <c r="AC247" s="25"/>
      <c r="AD247" s="24"/>
      <c r="AE247" s="25"/>
      <c r="AF247" s="24"/>
      <c r="AG247" s="23"/>
      <c r="AH247" s="251"/>
      <c r="AI247" s="11"/>
      <c r="AJ247" s="311"/>
      <c r="AK247" s="267"/>
      <c r="AL247" s="263"/>
      <c r="AM247" s="265"/>
      <c r="AN247" s="267"/>
      <c r="AO247" s="263"/>
      <c r="AP247" s="265"/>
      <c r="AQ247" s="267"/>
      <c r="AR247" s="263"/>
      <c r="AS247" s="265"/>
      <c r="AT247" s="267"/>
      <c r="AU247" s="263"/>
      <c r="AV247" s="265"/>
      <c r="AW247" s="267"/>
      <c r="AX247" s="263"/>
      <c r="AY247" s="292"/>
      <c r="AZ247" s="228"/>
      <c r="BA247" s="228"/>
      <c r="BB247" s="295"/>
    </row>
    <row r="248" spans="2:62" ht="28.15" customHeight="1" thickBot="1" x14ac:dyDescent="0.25">
      <c r="B248" s="21"/>
      <c r="C248" s="245"/>
      <c r="D248" s="20"/>
      <c r="E248" s="19"/>
      <c r="F248" s="19"/>
      <c r="G248" s="18"/>
      <c r="H248" s="226"/>
      <c r="I248" s="249"/>
      <c r="J248" s="249"/>
      <c r="K248" s="249"/>
      <c r="L248" s="17" t="s">
        <v>105</v>
      </c>
      <c r="M248" s="15"/>
      <c r="N248" s="17" t="s">
        <v>103</v>
      </c>
      <c r="O248" s="15"/>
      <c r="P248" s="17" t="s">
        <v>102</v>
      </c>
      <c r="Q248" s="15"/>
      <c r="R248" s="17" t="s">
        <v>101</v>
      </c>
      <c r="S248" s="15"/>
      <c r="T248" s="17">
        <v>20</v>
      </c>
      <c r="U248" s="15"/>
      <c r="V248" s="17" t="s">
        <v>100</v>
      </c>
      <c r="W248" s="15"/>
      <c r="X248" s="17" t="s">
        <v>99</v>
      </c>
      <c r="Y248" s="15"/>
      <c r="Z248" s="17" t="s">
        <v>98</v>
      </c>
      <c r="AA248" s="15"/>
      <c r="AB248" s="17" t="s">
        <v>1706</v>
      </c>
      <c r="AC248" s="15"/>
      <c r="AD248" s="16"/>
      <c r="AE248" s="15"/>
      <c r="AF248" s="14"/>
      <c r="AG248" s="13"/>
      <c r="AH248" s="252"/>
      <c r="AI248" s="11"/>
      <c r="AJ248" s="312"/>
      <c r="AK248" s="268"/>
      <c r="AL248" s="264"/>
      <c r="AM248" s="266"/>
      <c r="AN248" s="268"/>
      <c r="AO248" s="264"/>
      <c r="AP248" s="266"/>
      <c r="AQ248" s="268"/>
      <c r="AR248" s="264"/>
      <c r="AS248" s="266"/>
      <c r="AT248" s="268"/>
      <c r="AU248" s="264"/>
      <c r="AV248" s="266"/>
      <c r="AW248" s="268"/>
      <c r="AX248" s="264"/>
      <c r="AY248" s="293"/>
      <c r="AZ248" s="229"/>
      <c r="BA248" s="229"/>
      <c r="BB248" s="296"/>
    </row>
    <row r="249" spans="2:62" ht="85.9" customHeight="1" thickTop="1" thickBot="1" x14ac:dyDescent="0.35">
      <c r="B249" s="105" t="s">
        <v>174</v>
      </c>
      <c r="C249" s="95" t="s">
        <v>173</v>
      </c>
      <c r="D249" s="100" t="s">
        <v>172</v>
      </c>
      <c r="E249" s="104" t="s">
        <v>171</v>
      </c>
      <c r="F249" s="103"/>
      <c r="G249" s="102"/>
      <c r="H249" s="101" t="s">
        <v>170</v>
      </c>
      <c r="I249" s="100" t="s">
        <v>96</v>
      </c>
      <c r="J249" s="100" t="s">
        <v>169</v>
      </c>
      <c r="K249" s="100" t="s">
        <v>97</v>
      </c>
      <c r="L249" s="256" t="s">
        <v>168</v>
      </c>
      <c r="M249" s="262"/>
      <c r="N249" s="256" t="s">
        <v>167</v>
      </c>
      <c r="O249" s="262"/>
      <c r="P249" s="256" t="s">
        <v>167</v>
      </c>
      <c r="Q249" s="257"/>
      <c r="R249" s="256" t="s">
        <v>167</v>
      </c>
      <c r="S249" s="257"/>
      <c r="T249" s="256" t="s">
        <v>167</v>
      </c>
      <c r="U249" s="257"/>
      <c r="V249" s="256" t="s">
        <v>167</v>
      </c>
      <c r="W249" s="257"/>
      <c r="X249" s="256" t="s">
        <v>167</v>
      </c>
      <c r="Y249" s="257"/>
      <c r="Z249" s="256" t="s">
        <v>167</v>
      </c>
      <c r="AA249" s="257"/>
      <c r="AB249" s="256" t="s">
        <v>167</v>
      </c>
      <c r="AC249" s="257"/>
      <c r="AD249" s="261" t="s">
        <v>166</v>
      </c>
      <c r="AE249" s="257"/>
      <c r="AF249" s="101" t="s">
        <v>165</v>
      </c>
      <c r="AG249" s="101" t="s">
        <v>164</v>
      </c>
      <c r="AH249" s="100" t="s">
        <v>163</v>
      </c>
      <c r="AI249" s="98"/>
      <c r="AJ249" s="96" t="s">
        <v>160</v>
      </c>
      <c r="AK249" s="95" t="s">
        <v>159</v>
      </c>
      <c r="AL249" s="94" t="s">
        <v>158</v>
      </c>
      <c r="AM249" s="96" t="s">
        <v>157</v>
      </c>
      <c r="AN249" s="95" t="s">
        <v>156</v>
      </c>
      <c r="AO249" s="94" t="s">
        <v>155</v>
      </c>
      <c r="AP249" s="96" t="s">
        <v>154</v>
      </c>
      <c r="AQ249" s="95" t="s">
        <v>153</v>
      </c>
      <c r="AR249" s="97" t="s">
        <v>152</v>
      </c>
      <c r="AS249" s="96" t="s">
        <v>151</v>
      </c>
      <c r="AT249" s="95" t="s">
        <v>150</v>
      </c>
      <c r="AU249" s="94" t="s">
        <v>149</v>
      </c>
      <c r="AV249" s="96" t="s">
        <v>148</v>
      </c>
      <c r="AW249" s="95" t="s">
        <v>147</v>
      </c>
      <c r="AX249" s="94" t="s">
        <v>146</v>
      </c>
      <c r="AY249" s="93" t="s">
        <v>145</v>
      </c>
      <c r="AZ249" s="92" t="s">
        <v>144</v>
      </c>
      <c r="BA249" s="92" t="s">
        <v>143</v>
      </c>
      <c r="BB249" s="91" t="s">
        <v>142</v>
      </c>
    </row>
    <row r="250" spans="2:62" ht="48" thickBot="1" x14ac:dyDescent="0.3">
      <c r="B250" s="90" t="s">
        <v>237</v>
      </c>
      <c r="C250" s="89"/>
      <c r="D250" s="88"/>
      <c r="E250" s="258"/>
      <c r="F250" s="259"/>
      <c r="G250" s="260"/>
      <c r="H250" s="87" t="s">
        <v>140</v>
      </c>
      <c r="I250" s="86"/>
      <c r="J250" s="86"/>
      <c r="K250" s="85"/>
      <c r="L250" s="84"/>
      <c r="M250" s="81"/>
      <c r="N250" s="84"/>
      <c r="O250" s="81"/>
      <c r="P250" s="84"/>
      <c r="Q250" s="81"/>
      <c r="R250" s="84"/>
      <c r="S250" s="81"/>
      <c r="T250" s="84"/>
      <c r="U250" s="81"/>
      <c r="V250" s="84"/>
      <c r="W250" s="81"/>
      <c r="X250" s="84"/>
      <c r="Y250" s="81"/>
      <c r="Z250" s="84"/>
      <c r="AA250" s="83"/>
      <c r="AB250" s="217"/>
      <c r="AC250" s="217"/>
      <c r="AD250" s="82" t="s">
        <v>139</v>
      </c>
      <c r="AE250" s="81"/>
      <c r="AF250" s="81"/>
      <c r="AG250" s="81"/>
      <c r="AH250" s="80"/>
      <c r="AI250" s="79" t="s">
        <v>138</v>
      </c>
      <c r="AJ250" s="78">
        <f t="shared" ref="AJ250:BB250" si="32">SUM(AJ252:AJ263)</f>
        <v>55</v>
      </c>
      <c r="AK250" s="77">
        <f t="shared" si="32"/>
        <v>0</v>
      </c>
      <c r="AL250" s="76">
        <f t="shared" si="32"/>
        <v>0</v>
      </c>
      <c r="AM250" s="78">
        <f t="shared" si="32"/>
        <v>2</v>
      </c>
      <c r="AN250" s="77">
        <f t="shared" si="32"/>
        <v>0</v>
      </c>
      <c r="AO250" s="76">
        <f t="shared" si="32"/>
        <v>0</v>
      </c>
      <c r="AP250" s="78">
        <f t="shared" si="32"/>
        <v>0</v>
      </c>
      <c r="AQ250" s="77">
        <f t="shared" si="32"/>
        <v>0</v>
      </c>
      <c r="AR250" s="76">
        <f t="shared" si="32"/>
        <v>0</v>
      </c>
      <c r="AS250" s="78">
        <f t="shared" si="32"/>
        <v>11</v>
      </c>
      <c r="AT250" s="77">
        <f t="shared" si="32"/>
        <v>0</v>
      </c>
      <c r="AU250" s="76">
        <f t="shared" si="32"/>
        <v>0</v>
      </c>
      <c r="AV250" s="78">
        <f t="shared" si="32"/>
        <v>6</v>
      </c>
      <c r="AW250" s="77">
        <f t="shared" si="32"/>
        <v>0</v>
      </c>
      <c r="AX250" s="76">
        <f t="shared" si="32"/>
        <v>0</v>
      </c>
      <c r="AY250" s="75">
        <f t="shared" si="32"/>
        <v>0</v>
      </c>
      <c r="AZ250" s="74">
        <f t="shared" si="32"/>
        <v>0</v>
      </c>
      <c r="BA250" s="74">
        <f t="shared" si="32"/>
        <v>0</v>
      </c>
      <c r="BB250" s="73">
        <f t="shared" si="32"/>
        <v>0</v>
      </c>
      <c r="BC250" s="72" t="s">
        <v>137</v>
      </c>
      <c r="BF250" s="5">
        <f>SUM(AJ250:AL250)/$BG$5</f>
        <v>55</v>
      </c>
      <c r="BG250" s="5">
        <f>SUM(AM250:AO250,AY250)/$BG$5</f>
        <v>2</v>
      </c>
      <c r="BH250" s="5">
        <f>SUM(AP250:AR250,AZ250)/$BG$5</f>
        <v>0</v>
      </c>
      <c r="BI250" s="5">
        <f>SUM(AS250:AU250,BA250)/$BG$5</f>
        <v>11</v>
      </c>
      <c r="BJ250" s="5">
        <f>SUM(AV250:AX250,BB250)/$BG$5</f>
        <v>6</v>
      </c>
    </row>
    <row r="251" spans="2:62" ht="37.5" thickBot="1" x14ac:dyDescent="0.3">
      <c r="B251" s="71"/>
      <c r="C251" s="70"/>
      <c r="D251" s="69"/>
      <c r="E251" s="68"/>
      <c r="F251" s="68"/>
      <c r="G251" s="67"/>
      <c r="H251" s="66"/>
      <c r="I251" s="64"/>
      <c r="J251" s="64"/>
      <c r="K251" s="65"/>
      <c r="L251" s="64"/>
      <c r="M251" s="62"/>
      <c r="N251" s="64"/>
      <c r="O251" s="62"/>
      <c r="P251" s="64"/>
      <c r="Q251" s="62"/>
      <c r="R251" s="64"/>
      <c r="S251" s="62"/>
      <c r="T251" s="64"/>
      <c r="U251" s="62"/>
      <c r="V251" s="64"/>
      <c r="W251" s="62"/>
      <c r="X251" s="64"/>
      <c r="Y251" s="62"/>
      <c r="Z251" s="64"/>
      <c r="AA251" s="62"/>
      <c r="AB251" s="62"/>
      <c r="AC251" s="62"/>
      <c r="AD251" s="63"/>
      <c r="AE251" s="62"/>
      <c r="AF251" s="62"/>
      <c r="AG251" s="62"/>
      <c r="AH251" s="61"/>
      <c r="AI251" s="59" t="s">
        <v>136</v>
      </c>
      <c r="AJ251" s="214">
        <f t="shared" ref="AJ251:BB251" si="33">AJ250/1</f>
        <v>55</v>
      </c>
      <c r="AK251" s="213">
        <f t="shared" si="33"/>
        <v>0</v>
      </c>
      <c r="AL251" s="212">
        <f t="shared" si="33"/>
        <v>0</v>
      </c>
      <c r="AM251" s="214">
        <f t="shared" si="33"/>
        <v>2</v>
      </c>
      <c r="AN251" s="213">
        <f t="shared" si="33"/>
        <v>0</v>
      </c>
      <c r="AO251" s="212">
        <f t="shared" si="33"/>
        <v>0</v>
      </c>
      <c r="AP251" s="214">
        <f t="shared" si="33"/>
        <v>0</v>
      </c>
      <c r="AQ251" s="213">
        <f t="shared" si="33"/>
        <v>0</v>
      </c>
      <c r="AR251" s="212">
        <f t="shared" si="33"/>
        <v>0</v>
      </c>
      <c r="AS251" s="214">
        <f t="shared" si="33"/>
        <v>11</v>
      </c>
      <c r="AT251" s="213">
        <f t="shared" si="33"/>
        <v>0</v>
      </c>
      <c r="AU251" s="212">
        <f t="shared" si="33"/>
        <v>0</v>
      </c>
      <c r="AV251" s="214">
        <f t="shared" si="33"/>
        <v>6</v>
      </c>
      <c r="AW251" s="213">
        <f t="shared" si="33"/>
        <v>0</v>
      </c>
      <c r="AX251" s="212">
        <f t="shared" si="33"/>
        <v>0</v>
      </c>
      <c r="AY251" s="211">
        <f t="shared" si="33"/>
        <v>0</v>
      </c>
      <c r="AZ251" s="210">
        <f t="shared" si="33"/>
        <v>0</v>
      </c>
      <c r="BA251" s="210">
        <f t="shared" si="33"/>
        <v>0</v>
      </c>
      <c r="BB251" s="209">
        <f t="shared" si="33"/>
        <v>0</v>
      </c>
      <c r="BC251" s="52" t="s">
        <v>135</v>
      </c>
    </row>
    <row r="252" spans="2:62" ht="28.15" customHeight="1" x14ac:dyDescent="0.2">
      <c r="B252" s="30"/>
      <c r="C252" s="242">
        <v>1</v>
      </c>
      <c r="D252" s="44"/>
      <c r="E252" s="43"/>
      <c r="F252" s="43"/>
      <c r="G252" s="42"/>
      <c r="H252" s="223" t="s">
        <v>183</v>
      </c>
      <c r="I252" s="246">
        <v>147</v>
      </c>
      <c r="J252" s="246">
        <v>34</v>
      </c>
      <c r="K252" s="246">
        <v>8</v>
      </c>
      <c r="L252" s="41" t="s">
        <v>133</v>
      </c>
      <c r="M252" s="40" t="s">
        <v>104</v>
      </c>
      <c r="N252" s="41" t="s">
        <v>131</v>
      </c>
      <c r="O252" s="40" t="s">
        <v>1315</v>
      </c>
      <c r="P252" s="41" t="s">
        <v>130</v>
      </c>
      <c r="Q252" s="40" t="s">
        <v>417</v>
      </c>
      <c r="R252" s="41" t="s">
        <v>129</v>
      </c>
      <c r="S252" s="40" t="s">
        <v>382</v>
      </c>
      <c r="T252" s="41" t="s">
        <v>128</v>
      </c>
      <c r="U252" s="40" t="s">
        <v>484</v>
      </c>
      <c r="V252" s="41" t="s">
        <v>127</v>
      </c>
      <c r="W252" s="40" t="s">
        <v>399</v>
      </c>
      <c r="X252" s="41" t="s">
        <v>126</v>
      </c>
      <c r="Y252" s="40" t="s">
        <v>399</v>
      </c>
      <c r="Z252" s="41" t="s">
        <v>125</v>
      </c>
      <c r="AA252" s="40"/>
      <c r="AB252" s="41" t="s">
        <v>1709</v>
      </c>
      <c r="AC252" s="40"/>
      <c r="AD252" s="39"/>
      <c r="AE252" s="40"/>
      <c r="AF252" s="39"/>
      <c r="AG252" s="38"/>
      <c r="AH252" s="250"/>
      <c r="AI252" s="11"/>
      <c r="AJ252" s="310">
        <f>SUMPRODUCT(LEN($M252:$AC255)-LEN(SUBSTITUTE($M252:$AC255,"A", "")))</f>
        <v>55</v>
      </c>
      <c r="AK252" s="239">
        <f>SUMPRODUCT(LEN($AF252:$AF255)-LEN(SUBSTITUTE($AF252:$AF255,"A", "")))</f>
        <v>0</v>
      </c>
      <c r="AL252" s="230">
        <f>SUMPRODUCT(LEN($AE252:$AE255)-LEN(SUBSTITUTE($AE252:$AE255,"A", "")))</f>
        <v>0</v>
      </c>
      <c r="AM252" s="233">
        <f>SUMPRODUCT(LEN($M252:$AC255)-LEN(SUBSTITUTE($M252:$AC255,"S", "")))</f>
        <v>2</v>
      </c>
      <c r="AN252" s="239">
        <f>SUMPRODUCT(LEN($AF252:$AF255)-LEN(SUBSTITUTE($AF252:$AF255,"S", "")))</f>
        <v>0</v>
      </c>
      <c r="AO252" s="230">
        <f>SUMPRODUCT(LEN($AE252:$AE255)-LEN(SUBSTITUTE($AE252:$AE255,"S", "")))</f>
        <v>0</v>
      </c>
      <c r="AP252" s="233">
        <f>SUMPRODUCT(LEN($M252:$AC255)-LEN(SUBSTITUTE($M252:$AC255,"F", "")))</f>
        <v>0</v>
      </c>
      <c r="AQ252" s="239">
        <f>SUMPRODUCT(LEN($AF252:$AF255)-LEN(SUBSTITUTE($AF252:$AF255,"F", "")))</f>
        <v>0</v>
      </c>
      <c r="AR252" s="230">
        <f>SUMPRODUCT(LEN($AE252:$AE255)-LEN(SUBSTITUTE($AE252:$AE255,"F", "")))</f>
        <v>0</v>
      </c>
      <c r="AS252" s="233">
        <f>SUMPRODUCT(LEN($M252:$AC255)-LEN(SUBSTITUTE($M252:$AC255,"G", "")))</f>
        <v>11</v>
      </c>
      <c r="AT252" s="239">
        <f>SUMPRODUCT(LEN($AF252:$AF255)-LEN(SUBSTITUTE($AF252:$AF255,"G", "")))</f>
        <v>0</v>
      </c>
      <c r="AU252" s="230">
        <f>SUMPRODUCT(LEN($AE252:$AE255)-LEN(SUBSTITUTE($AE252:$AE255,"G", "")))</f>
        <v>0</v>
      </c>
      <c r="AV252" s="233">
        <f>SUMPRODUCT(LEN($M252:$AC255)-LEN(SUBSTITUTE($M252:$AC255,"M", "")))</f>
        <v>6</v>
      </c>
      <c r="AW252" s="239">
        <f>SUMPRODUCT(LEN($AF252:$AF255)-LEN(SUBSTITUTE($AF252:$AF255,"M", "")))</f>
        <v>0</v>
      </c>
      <c r="AX252" s="230">
        <f>SUMPRODUCT(LEN($AE252:$AE255)-LEN(SUBSTITUTE($AE252:$AE255,"M", "")))</f>
        <v>0</v>
      </c>
      <c r="AY252" s="291">
        <f>SUMPRODUCT(LEN($AE252:$AE255)-LEN(SUBSTITUTE($AE252:$AE255,"S", "")))</f>
        <v>0</v>
      </c>
      <c r="AZ252" s="227">
        <f>SUMPRODUCT(LEN($AE252:$AE255)-LEN(SUBSTITUTE($AE252:$AE255,"F", "")))</f>
        <v>0</v>
      </c>
      <c r="BA252" s="227">
        <f>SUMPRODUCT(LEN($AE252:$AE255)-LEN(SUBSTITUTE($AE252:$AE255,"G", "")))</f>
        <v>0</v>
      </c>
      <c r="BB252" s="294">
        <f>SUMPRODUCT(LEN($AE252:$AE255)-LEN(SUBSTITUTE($AE252:$AE255,"M", "")))</f>
        <v>0</v>
      </c>
    </row>
    <row r="253" spans="2:62" ht="28.15" customHeight="1" thickBot="1" x14ac:dyDescent="0.25">
      <c r="B253" s="30"/>
      <c r="C253" s="243"/>
      <c r="D253" s="36"/>
      <c r="E253" s="35"/>
      <c r="F253" s="35"/>
      <c r="G253" s="34"/>
      <c r="H253" s="224"/>
      <c r="I253" s="247"/>
      <c r="J253" s="247"/>
      <c r="K253" s="247"/>
      <c r="L253" s="33" t="s">
        <v>123</v>
      </c>
      <c r="M253" s="32" t="s">
        <v>1602</v>
      </c>
      <c r="N253" s="33" t="s">
        <v>122</v>
      </c>
      <c r="O253" s="32" t="s">
        <v>382</v>
      </c>
      <c r="P253" s="33" t="s">
        <v>120</v>
      </c>
      <c r="Q253" s="32" t="s">
        <v>382</v>
      </c>
      <c r="R253" s="33" t="s">
        <v>119</v>
      </c>
      <c r="S253" s="32" t="s">
        <v>382</v>
      </c>
      <c r="T253" s="33" t="s">
        <v>118</v>
      </c>
      <c r="U253" s="32" t="s">
        <v>186</v>
      </c>
      <c r="V253" s="33" t="s">
        <v>117</v>
      </c>
      <c r="W253" s="32" t="s">
        <v>132</v>
      </c>
      <c r="X253" s="33" t="s">
        <v>116</v>
      </c>
      <c r="Y253" s="32" t="s">
        <v>121</v>
      </c>
      <c r="Z253" s="33" t="s">
        <v>115</v>
      </c>
      <c r="AA253" s="32"/>
      <c r="AB253" s="33" t="s">
        <v>1708</v>
      </c>
      <c r="AC253" s="32"/>
      <c r="AD253" s="31"/>
      <c r="AE253" s="32"/>
      <c r="AF253" s="31"/>
      <c r="AG253" s="23"/>
      <c r="AH253" s="251"/>
      <c r="AI253" s="11"/>
      <c r="AJ253" s="311"/>
      <c r="AK253" s="267"/>
      <c r="AL253" s="263"/>
      <c r="AM253" s="265"/>
      <c r="AN253" s="267"/>
      <c r="AO253" s="263"/>
      <c r="AP253" s="265"/>
      <c r="AQ253" s="267"/>
      <c r="AR253" s="263"/>
      <c r="AS253" s="265"/>
      <c r="AT253" s="267"/>
      <c r="AU253" s="263"/>
      <c r="AV253" s="265"/>
      <c r="AW253" s="267"/>
      <c r="AX253" s="263"/>
      <c r="AY253" s="292"/>
      <c r="AZ253" s="228"/>
      <c r="BA253" s="228"/>
      <c r="BB253" s="295"/>
    </row>
    <row r="254" spans="2:62" ht="28.15" customHeight="1" x14ac:dyDescent="0.2">
      <c r="B254" s="30"/>
      <c r="C254" s="244"/>
      <c r="D254" s="29"/>
      <c r="E254" s="28"/>
      <c r="F254" s="28"/>
      <c r="G254" s="27"/>
      <c r="H254" s="225">
        <v>257</v>
      </c>
      <c r="I254" s="248"/>
      <c r="J254" s="248"/>
      <c r="K254" s="248"/>
      <c r="L254" s="26" t="s">
        <v>114</v>
      </c>
      <c r="M254" s="25" t="s">
        <v>1656</v>
      </c>
      <c r="N254" s="26" t="s">
        <v>112</v>
      </c>
      <c r="O254" s="25" t="s">
        <v>1613</v>
      </c>
      <c r="P254" s="26" t="s">
        <v>111</v>
      </c>
      <c r="Q254" s="25" t="s">
        <v>186</v>
      </c>
      <c r="R254" s="26" t="s">
        <v>110</v>
      </c>
      <c r="S254" s="25" t="s">
        <v>725</v>
      </c>
      <c r="T254" s="26" t="s">
        <v>109</v>
      </c>
      <c r="U254" s="25" t="s">
        <v>399</v>
      </c>
      <c r="V254" s="26" t="s">
        <v>108</v>
      </c>
      <c r="W254" s="25" t="s">
        <v>507</v>
      </c>
      <c r="X254" s="26" t="s">
        <v>107</v>
      </c>
      <c r="Y254" s="25"/>
      <c r="Z254" s="26" t="s">
        <v>106</v>
      </c>
      <c r="AA254" s="25"/>
      <c r="AB254" s="26" t="s">
        <v>1707</v>
      </c>
      <c r="AC254" s="25"/>
      <c r="AD254" s="24"/>
      <c r="AE254" s="25"/>
      <c r="AF254" s="24"/>
      <c r="AG254" s="23"/>
      <c r="AH254" s="251"/>
      <c r="AI254" s="11"/>
      <c r="AJ254" s="311"/>
      <c r="AK254" s="267"/>
      <c r="AL254" s="263"/>
      <c r="AM254" s="265"/>
      <c r="AN254" s="267"/>
      <c r="AO254" s="263"/>
      <c r="AP254" s="265"/>
      <c r="AQ254" s="267"/>
      <c r="AR254" s="263"/>
      <c r="AS254" s="265"/>
      <c r="AT254" s="267"/>
      <c r="AU254" s="263"/>
      <c r="AV254" s="265"/>
      <c r="AW254" s="267"/>
      <c r="AX254" s="263"/>
      <c r="AY254" s="292"/>
      <c r="AZ254" s="228"/>
      <c r="BA254" s="228"/>
      <c r="BB254" s="295"/>
    </row>
    <row r="255" spans="2:62" ht="28.15" customHeight="1" thickBot="1" x14ac:dyDescent="0.25">
      <c r="B255" s="30"/>
      <c r="C255" s="253"/>
      <c r="D255" s="51"/>
      <c r="E255" s="50"/>
      <c r="F255" s="50"/>
      <c r="G255" s="49"/>
      <c r="H255" s="226"/>
      <c r="I255" s="254"/>
      <c r="J255" s="254"/>
      <c r="K255" s="254"/>
      <c r="L255" s="48" t="s">
        <v>105</v>
      </c>
      <c r="M255" s="47" t="s">
        <v>1274</v>
      </c>
      <c r="N255" s="48" t="s">
        <v>103</v>
      </c>
      <c r="O255" s="47" t="s">
        <v>132</v>
      </c>
      <c r="P255" s="48" t="s">
        <v>102</v>
      </c>
      <c r="Q255" s="47" t="s">
        <v>382</v>
      </c>
      <c r="R255" s="48" t="s">
        <v>101</v>
      </c>
      <c r="S255" s="47" t="s">
        <v>377</v>
      </c>
      <c r="T255" s="48">
        <v>20</v>
      </c>
      <c r="U255" s="47" t="s">
        <v>614</v>
      </c>
      <c r="V255" s="48" t="s">
        <v>100</v>
      </c>
      <c r="W255" s="47" t="s">
        <v>458</v>
      </c>
      <c r="X255" s="48" t="s">
        <v>99</v>
      </c>
      <c r="Y255" s="47"/>
      <c r="Z255" s="48" t="s">
        <v>98</v>
      </c>
      <c r="AA255" s="47"/>
      <c r="AB255" s="48" t="s">
        <v>1706</v>
      </c>
      <c r="AC255" s="47"/>
      <c r="AD255" s="16"/>
      <c r="AE255" s="47"/>
      <c r="AF255" s="16"/>
      <c r="AG255" s="46"/>
      <c r="AH255" s="255"/>
      <c r="AI255" s="11"/>
      <c r="AJ255" s="312"/>
      <c r="AK255" s="268"/>
      <c r="AL255" s="264"/>
      <c r="AM255" s="266"/>
      <c r="AN255" s="268"/>
      <c r="AO255" s="264"/>
      <c r="AP255" s="266"/>
      <c r="AQ255" s="268"/>
      <c r="AR255" s="264"/>
      <c r="AS255" s="266"/>
      <c r="AT255" s="268"/>
      <c r="AU255" s="264"/>
      <c r="AV255" s="266"/>
      <c r="AW255" s="268"/>
      <c r="AX255" s="264"/>
      <c r="AY255" s="293"/>
      <c r="AZ255" s="229"/>
      <c r="BA255" s="229"/>
      <c r="BB255" s="296"/>
    </row>
    <row r="256" spans="2:62" ht="28.15" customHeight="1" x14ac:dyDescent="0.2">
      <c r="B256" s="30"/>
      <c r="C256" s="242">
        <v>2</v>
      </c>
      <c r="D256" s="44"/>
      <c r="E256" s="43"/>
      <c r="F256" s="43"/>
      <c r="G256" s="42"/>
      <c r="H256" s="223"/>
      <c r="I256" s="246"/>
      <c r="J256" s="246"/>
      <c r="K256" s="246"/>
      <c r="L256" s="41" t="s">
        <v>133</v>
      </c>
      <c r="M256" s="40"/>
      <c r="N256" s="41" t="s">
        <v>131</v>
      </c>
      <c r="O256" s="40"/>
      <c r="P256" s="41" t="s">
        <v>130</v>
      </c>
      <c r="Q256" s="40"/>
      <c r="R256" s="41" t="s">
        <v>129</v>
      </c>
      <c r="S256" s="40"/>
      <c r="T256" s="41" t="s">
        <v>128</v>
      </c>
      <c r="U256" s="40"/>
      <c r="V256" s="41" t="s">
        <v>127</v>
      </c>
      <c r="W256" s="40"/>
      <c r="X256" s="41" t="s">
        <v>126</v>
      </c>
      <c r="Y256" s="40"/>
      <c r="Z256" s="41" t="s">
        <v>125</v>
      </c>
      <c r="AA256" s="40"/>
      <c r="AB256" s="41" t="s">
        <v>1709</v>
      </c>
      <c r="AC256" s="40"/>
      <c r="AD256" s="39"/>
      <c r="AE256" s="40"/>
      <c r="AF256" s="39"/>
      <c r="AG256" s="38"/>
      <c r="AH256" s="250"/>
      <c r="AI256" s="11"/>
      <c r="AJ256" s="310">
        <f>SUMPRODUCT(LEN($M256:$AC259)-LEN(SUBSTITUTE($M256:$AC259,"A", "")))</f>
        <v>0</v>
      </c>
      <c r="AK256" s="239">
        <f>SUMPRODUCT(LEN($AF256:$AF259)-LEN(SUBSTITUTE($AF256:$AF259,"A", "")))</f>
        <v>0</v>
      </c>
      <c r="AL256" s="230">
        <f>SUMPRODUCT(LEN($AE256:$AE259)-LEN(SUBSTITUTE($AE256:$AE259,"A", "")))</f>
        <v>0</v>
      </c>
      <c r="AM256" s="233">
        <f>SUMPRODUCT(LEN($M256:$AC259)-LEN(SUBSTITUTE($M256:$AC259,"S", "")))</f>
        <v>0</v>
      </c>
      <c r="AN256" s="239">
        <f>SUMPRODUCT(LEN($AF256:$AF259)-LEN(SUBSTITUTE($AF256:$AF259,"S", "")))</f>
        <v>0</v>
      </c>
      <c r="AO256" s="230">
        <f>SUMPRODUCT(LEN($AE256:$AE259)-LEN(SUBSTITUTE($AE256:$AE259,"S", "")))</f>
        <v>0</v>
      </c>
      <c r="AP256" s="233">
        <f>SUMPRODUCT(LEN($M256:$AC259)-LEN(SUBSTITUTE($M256:$AC259,"F", "")))</f>
        <v>0</v>
      </c>
      <c r="AQ256" s="239">
        <f>SUMPRODUCT(LEN($AF256:$AF259)-LEN(SUBSTITUTE($AF256:$AF259,"F", "")))</f>
        <v>0</v>
      </c>
      <c r="AR256" s="230">
        <f>SUMPRODUCT(LEN($AE256:$AE259)-LEN(SUBSTITUTE($AE256:$AE259,"F", "")))</f>
        <v>0</v>
      </c>
      <c r="AS256" s="233">
        <f>SUMPRODUCT(LEN($M256:$AC259)-LEN(SUBSTITUTE($M256:$AC259,"G", "")))</f>
        <v>0</v>
      </c>
      <c r="AT256" s="239">
        <f>SUMPRODUCT(LEN($AF256:$AF259)-LEN(SUBSTITUTE($AF256:$AF259,"G", "")))</f>
        <v>0</v>
      </c>
      <c r="AU256" s="230">
        <f>SUMPRODUCT(LEN($AE256:$AE259)-LEN(SUBSTITUTE($AE256:$AE259,"G", "")))</f>
        <v>0</v>
      </c>
      <c r="AV256" s="233">
        <f>SUMPRODUCT(LEN($M256:$AC259)-LEN(SUBSTITUTE($M256:$AC259,"M", "")))</f>
        <v>0</v>
      </c>
      <c r="AW256" s="239">
        <f>SUMPRODUCT(LEN($AF256:$AF259)-LEN(SUBSTITUTE($AF256:$AF259,"M", "")))</f>
        <v>0</v>
      </c>
      <c r="AX256" s="230">
        <f>SUMPRODUCT(LEN($AE256:$AE259)-LEN(SUBSTITUTE($AE256:$AE259,"M", "")))</f>
        <v>0</v>
      </c>
      <c r="AY256" s="291">
        <f>SUMPRODUCT(LEN($AE256:$AE259)-LEN(SUBSTITUTE($AE256:$AE259,"S", "")))</f>
        <v>0</v>
      </c>
      <c r="AZ256" s="227">
        <f>SUMPRODUCT(LEN($AE256:$AE259)-LEN(SUBSTITUTE($AE256:$AE259,"F", "")))</f>
        <v>0</v>
      </c>
      <c r="BA256" s="227">
        <f>SUMPRODUCT(LEN($AE256:$AE259)-LEN(SUBSTITUTE($AE256:$AE259,"G", "")))</f>
        <v>0</v>
      </c>
      <c r="BB256" s="294">
        <f>SUMPRODUCT(LEN($AE256:$AE259)-LEN(SUBSTITUTE($AE256:$AE259,"M", "")))</f>
        <v>0</v>
      </c>
    </row>
    <row r="257" spans="2:62" ht="28.15" customHeight="1" thickBot="1" x14ac:dyDescent="0.25">
      <c r="B257" s="30"/>
      <c r="C257" s="243"/>
      <c r="D257" s="36"/>
      <c r="E257" s="35"/>
      <c r="F257" s="35"/>
      <c r="G257" s="34"/>
      <c r="H257" s="224"/>
      <c r="I257" s="247"/>
      <c r="J257" s="247"/>
      <c r="K257" s="247"/>
      <c r="L257" s="33" t="s">
        <v>123</v>
      </c>
      <c r="M257" s="32"/>
      <c r="N257" s="33" t="s">
        <v>122</v>
      </c>
      <c r="O257" s="32"/>
      <c r="P257" s="33" t="s">
        <v>120</v>
      </c>
      <c r="Q257" s="32"/>
      <c r="R257" s="33" t="s">
        <v>119</v>
      </c>
      <c r="S257" s="32"/>
      <c r="T257" s="33" t="s">
        <v>118</v>
      </c>
      <c r="U257" s="32"/>
      <c r="V257" s="33" t="s">
        <v>117</v>
      </c>
      <c r="W257" s="32"/>
      <c r="X257" s="33" t="s">
        <v>116</v>
      </c>
      <c r="Y257" s="32"/>
      <c r="Z257" s="33" t="s">
        <v>115</v>
      </c>
      <c r="AA257" s="32"/>
      <c r="AB257" s="33" t="s">
        <v>1708</v>
      </c>
      <c r="AC257" s="32"/>
      <c r="AD257" s="31"/>
      <c r="AE257" s="32"/>
      <c r="AF257" s="31"/>
      <c r="AG257" s="23"/>
      <c r="AH257" s="251"/>
      <c r="AI257" s="11"/>
      <c r="AJ257" s="311"/>
      <c r="AK257" s="267"/>
      <c r="AL257" s="263"/>
      <c r="AM257" s="265"/>
      <c r="AN257" s="267"/>
      <c r="AO257" s="263"/>
      <c r="AP257" s="265"/>
      <c r="AQ257" s="267"/>
      <c r="AR257" s="263"/>
      <c r="AS257" s="265"/>
      <c r="AT257" s="267"/>
      <c r="AU257" s="263"/>
      <c r="AV257" s="265"/>
      <c r="AW257" s="267"/>
      <c r="AX257" s="263"/>
      <c r="AY257" s="292"/>
      <c r="AZ257" s="228"/>
      <c r="BA257" s="228"/>
      <c r="BB257" s="295"/>
    </row>
    <row r="258" spans="2:62" ht="28.15" customHeight="1" x14ac:dyDescent="0.2">
      <c r="B258" s="30"/>
      <c r="C258" s="244"/>
      <c r="D258" s="29"/>
      <c r="E258" s="28"/>
      <c r="F258" s="28"/>
      <c r="G258" s="27"/>
      <c r="H258" s="225"/>
      <c r="I258" s="248"/>
      <c r="J258" s="248"/>
      <c r="K258" s="248"/>
      <c r="L258" s="26" t="s">
        <v>114</v>
      </c>
      <c r="M258" s="25"/>
      <c r="N258" s="26" t="s">
        <v>112</v>
      </c>
      <c r="O258" s="25"/>
      <c r="P258" s="26" t="s">
        <v>111</v>
      </c>
      <c r="Q258" s="25"/>
      <c r="R258" s="26" t="s">
        <v>110</v>
      </c>
      <c r="S258" s="25"/>
      <c r="T258" s="26" t="s">
        <v>109</v>
      </c>
      <c r="U258" s="25"/>
      <c r="V258" s="26" t="s">
        <v>108</v>
      </c>
      <c r="W258" s="25"/>
      <c r="X258" s="26" t="s">
        <v>107</v>
      </c>
      <c r="Y258" s="25"/>
      <c r="Z258" s="26" t="s">
        <v>106</v>
      </c>
      <c r="AA258" s="25"/>
      <c r="AB258" s="26" t="s">
        <v>1707</v>
      </c>
      <c r="AC258" s="25"/>
      <c r="AD258" s="24"/>
      <c r="AE258" s="25"/>
      <c r="AF258" s="24"/>
      <c r="AG258" s="23"/>
      <c r="AH258" s="251"/>
      <c r="AI258" s="11"/>
      <c r="AJ258" s="311"/>
      <c r="AK258" s="267"/>
      <c r="AL258" s="263"/>
      <c r="AM258" s="265"/>
      <c r="AN258" s="267"/>
      <c r="AO258" s="263"/>
      <c r="AP258" s="265"/>
      <c r="AQ258" s="267"/>
      <c r="AR258" s="263"/>
      <c r="AS258" s="265"/>
      <c r="AT258" s="267"/>
      <c r="AU258" s="263"/>
      <c r="AV258" s="265"/>
      <c r="AW258" s="267"/>
      <c r="AX258" s="263"/>
      <c r="AY258" s="292"/>
      <c r="AZ258" s="228"/>
      <c r="BA258" s="228"/>
      <c r="BB258" s="295"/>
    </row>
    <row r="259" spans="2:62" ht="28.15" customHeight="1" thickBot="1" x14ac:dyDescent="0.25">
      <c r="B259" s="30"/>
      <c r="C259" s="253"/>
      <c r="D259" s="51"/>
      <c r="E259" s="50"/>
      <c r="F259" s="50"/>
      <c r="G259" s="49"/>
      <c r="H259" s="226"/>
      <c r="I259" s="254"/>
      <c r="J259" s="254"/>
      <c r="K259" s="254"/>
      <c r="L259" s="48" t="s">
        <v>105</v>
      </c>
      <c r="M259" s="47"/>
      <c r="N259" s="48" t="s">
        <v>103</v>
      </c>
      <c r="O259" s="47"/>
      <c r="P259" s="48" t="s">
        <v>102</v>
      </c>
      <c r="Q259" s="47"/>
      <c r="R259" s="48" t="s">
        <v>101</v>
      </c>
      <c r="S259" s="47"/>
      <c r="T259" s="48">
        <v>20</v>
      </c>
      <c r="U259" s="47"/>
      <c r="V259" s="48" t="s">
        <v>100</v>
      </c>
      <c r="W259" s="47"/>
      <c r="X259" s="48" t="s">
        <v>99</v>
      </c>
      <c r="Y259" s="47"/>
      <c r="Z259" s="48" t="s">
        <v>98</v>
      </c>
      <c r="AA259" s="47"/>
      <c r="AB259" s="48" t="s">
        <v>1706</v>
      </c>
      <c r="AC259" s="47"/>
      <c r="AD259" s="16"/>
      <c r="AE259" s="47"/>
      <c r="AF259" s="16"/>
      <c r="AG259" s="46"/>
      <c r="AH259" s="255"/>
      <c r="AI259" s="11"/>
      <c r="AJ259" s="312"/>
      <c r="AK259" s="268"/>
      <c r="AL259" s="264"/>
      <c r="AM259" s="266"/>
      <c r="AN259" s="268"/>
      <c r="AO259" s="264"/>
      <c r="AP259" s="266"/>
      <c r="AQ259" s="268"/>
      <c r="AR259" s="264"/>
      <c r="AS259" s="266"/>
      <c r="AT259" s="268"/>
      <c r="AU259" s="264"/>
      <c r="AV259" s="266"/>
      <c r="AW259" s="268"/>
      <c r="AX259" s="264"/>
      <c r="AY259" s="293"/>
      <c r="AZ259" s="229"/>
      <c r="BA259" s="229"/>
      <c r="BB259" s="296"/>
    </row>
    <row r="260" spans="2:62" ht="28.15" customHeight="1" x14ac:dyDescent="0.2">
      <c r="B260" s="30"/>
      <c r="C260" s="242">
        <v>3</v>
      </c>
      <c r="D260" s="44"/>
      <c r="E260" s="43"/>
      <c r="F260" s="43"/>
      <c r="G260" s="42"/>
      <c r="H260" s="223"/>
      <c r="I260" s="246"/>
      <c r="J260" s="246"/>
      <c r="K260" s="246"/>
      <c r="L260" s="41" t="s">
        <v>133</v>
      </c>
      <c r="M260" s="40"/>
      <c r="N260" s="41" t="s">
        <v>131</v>
      </c>
      <c r="O260" s="40"/>
      <c r="P260" s="41" t="s">
        <v>130</v>
      </c>
      <c r="Q260" s="40"/>
      <c r="R260" s="41" t="s">
        <v>129</v>
      </c>
      <c r="S260" s="40"/>
      <c r="T260" s="41" t="s">
        <v>128</v>
      </c>
      <c r="U260" s="40"/>
      <c r="V260" s="41" t="s">
        <v>127</v>
      </c>
      <c r="W260" s="40"/>
      <c r="X260" s="41" t="s">
        <v>126</v>
      </c>
      <c r="Y260" s="40"/>
      <c r="Z260" s="41" t="s">
        <v>125</v>
      </c>
      <c r="AA260" s="40"/>
      <c r="AB260" s="41" t="s">
        <v>1709</v>
      </c>
      <c r="AC260" s="40"/>
      <c r="AD260" s="39"/>
      <c r="AE260" s="40"/>
      <c r="AF260" s="39"/>
      <c r="AG260" s="38"/>
      <c r="AH260" s="250"/>
      <c r="AI260" s="11"/>
      <c r="AJ260" s="310">
        <f>SUMPRODUCT(LEN($M260:$AC263)-LEN(SUBSTITUTE($M260:$AC263,"A", "")))</f>
        <v>0</v>
      </c>
      <c r="AK260" s="239">
        <f>SUMPRODUCT(LEN($AF260:$AF263)-LEN(SUBSTITUTE($AF260:$AF263,"A", "")))</f>
        <v>0</v>
      </c>
      <c r="AL260" s="230">
        <f>SUMPRODUCT(LEN($AE260:$AE263)-LEN(SUBSTITUTE($AE260:$AE263,"A", "")))</f>
        <v>0</v>
      </c>
      <c r="AM260" s="233">
        <f>SUMPRODUCT(LEN($M260:$AC263)-LEN(SUBSTITUTE($M260:$AC263,"S", "")))</f>
        <v>0</v>
      </c>
      <c r="AN260" s="239">
        <f>SUMPRODUCT(LEN($AF260:$AF263)-LEN(SUBSTITUTE($AF260:$AF263,"S", "")))</f>
        <v>0</v>
      </c>
      <c r="AO260" s="230">
        <f>SUMPRODUCT(LEN($AE260:$AE263)-LEN(SUBSTITUTE($AE260:$AE263,"S", "")))</f>
        <v>0</v>
      </c>
      <c r="AP260" s="233">
        <f>SUMPRODUCT(LEN($M260:$AC263)-LEN(SUBSTITUTE($M260:$AC263,"F", "")))</f>
        <v>0</v>
      </c>
      <c r="AQ260" s="239">
        <f>SUMPRODUCT(LEN($AF260:$AF263)-LEN(SUBSTITUTE($AF260:$AF263,"F", "")))</f>
        <v>0</v>
      </c>
      <c r="AR260" s="230">
        <f>SUMPRODUCT(LEN($AE260:$AE263)-LEN(SUBSTITUTE($AE260:$AE263,"F", "")))</f>
        <v>0</v>
      </c>
      <c r="AS260" s="233">
        <f>SUMPRODUCT(LEN($M260:$AC263)-LEN(SUBSTITUTE($M260:$AC263,"G", "")))</f>
        <v>0</v>
      </c>
      <c r="AT260" s="239">
        <f>SUMPRODUCT(LEN($AF260:$AF263)-LEN(SUBSTITUTE($AF260:$AF263,"G", "")))</f>
        <v>0</v>
      </c>
      <c r="AU260" s="230">
        <f>SUMPRODUCT(LEN($AE260:$AE263)-LEN(SUBSTITUTE($AE260:$AE263,"G", "")))</f>
        <v>0</v>
      </c>
      <c r="AV260" s="233">
        <f>SUMPRODUCT(LEN($M260:$AC263)-LEN(SUBSTITUTE($M260:$AC263,"M", "")))</f>
        <v>0</v>
      </c>
      <c r="AW260" s="239">
        <f>SUMPRODUCT(LEN($AF260:$AF263)-LEN(SUBSTITUTE($AF260:$AF263,"M", "")))</f>
        <v>0</v>
      </c>
      <c r="AX260" s="230">
        <f>SUMPRODUCT(LEN($AE260:$AE263)-LEN(SUBSTITUTE($AE260:$AE263,"M", "")))</f>
        <v>0</v>
      </c>
      <c r="AY260" s="291">
        <f>SUMPRODUCT(LEN($AE260:$AE263)-LEN(SUBSTITUTE($AE260:$AE263,"S", "")))</f>
        <v>0</v>
      </c>
      <c r="AZ260" s="227">
        <f>SUMPRODUCT(LEN($AE260:$AE263)-LEN(SUBSTITUTE($AE260:$AE263,"F", "")))</f>
        <v>0</v>
      </c>
      <c r="BA260" s="227">
        <f>SUMPRODUCT(LEN($AE260:$AE263)-LEN(SUBSTITUTE($AE260:$AE263,"G", "")))</f>
        <v>0</v>
      </c>
      <c r="BB260" s="294">
        <f>SUMPRODUCT(LEN($AE260:$AE263)-LEN(SUBSTITUTE($AE260:$AE263,"M", "")))</f>
        <v>0</v>
      </c>
    </row>
    <row r="261" spans="2:62" ht="28.15" customHeight="1" thickBot="1" x14ac:dyDescent="0.25">
      <c r="B261" s="30"/>
      <c r="C261" s="243"/>
      <c r="D261" s="36"/>
      <c r="E261" s="35"/>
      <c r="F261" s="35"/>
      <c r="G261" s="34"/>
      <c r="H261" s="224"/>
      <c r="I261" s="247"/>
      <c r="J261" s="247"/>
      <c r="K261" s="247"/>
      <c r="L261" s="33" t="s">
        <v>123</v>
      </c>
      <c r="M261" s="32"/>
      <c r="N261" s="33" t="s">
        <v>122</v>
      </c>
      <c r="O261" s="32"/>
      <c r="P261" s="33" t="s">
        <v>120</v>
      </c>
      <c r="Q261" s="32"/>
      <c r="R261" s="33" t="s">
        <v>119</v>
      </c>
      <c r="S261" s="32"/>
      <c r="T261" s="33" t="s">
        <v>118</v>
      </c>
      <c r="U261" s="32"/>
      <c r="V261" s="33" t="s">
        <v>117</v>
      </c>
      <c r="W261" s="32"/>
      <c r="X261" s="33" t="s">
        <v>116</v>
      </c>
      <c r="Y261" s="32"/>
      <c r="Z261" s="33" t="s">
        <v>115</v>
      </c>
      <c r="AA261" s="32"/>
      <c r="AB261" s="33" t="s">
        <v>1708</v>
      </c>
      <c r="AC261" s="32"/>
      <c r="AD261" s="31"/>
      <c r="AE261" s="32"/>
      <c r="AF261" s="31"/>
      <c r="AG261" s="23"/>
      <c r="AH261" s="251"/>
      <c r="AI261" s="11"/>
      <c r="AJ261" s="311"/>
      <c r="AK261" s="267"/>
      <c r="AL261" s="263"/>
      <c r="AM261" s="265"/>
      <c r="AN261" s="267"/>
      <c r="AO261" s="263"/>
      <c r="AP261" s="265"/>
      <c r="AQ261" s="267"/>
      <c r="AR261" s="263"/>
      <c r="AS261" s="265"/>
      <c r="AT261" s="267"/>
      <c r="AU261" s="263"/>
      <c r="AV261" s="265"/>
      <c r="AW261" s="267"/>
      <c r="AX261" s="263"/>
      <c r="AY261" s="292"/>
      <c r="AZ261" s="228"/>
      <c r="BA261" s="228"/>
      <c r="BB261" s="295"/>
    </row>
    <row r="262" spans="2:62" ht="28.15" customHeight="1" x14ac:dyDescent="0.2">
      <c r="B262" s="30"/>
      <c r="C262" s="244"/>
      <c r="D262" s="29"/>
      <c r="E262" s="28"/>
      <c r="F262" s="28"/>
      <c r="G262" s="27"/>
      <c r="H262" s="225"/>
      <c r="I262" s="248"/>
      <c r="J262" s="248"/>
      <c r="K262" s="248"/>
      <c r="L262" s="26" t="s">
        <v>114</v>
      </c>
      <c r="M262" s="25"/>
      <c r="N262" s="26" t="s">
        <v>112</v>
      </c>
      <c r="O262" s="25"/>
      <c r="P262" s="26" t="s">
        <v>111</v>
      </c>
      <c r="Q262" s="25"/>
      <c r="R262" s="26" t="s">
        <v>110</v>
      </c>
      <c r="S262" s="25"/>
      <c r="T262" s="26" t="s">
        <v>109</v>
      </c>
      <c r="U262" s="25"/>
      <c r="V262" s="26" t="s">
        <v>108</v>
      </c>
      <c r="W262" s="25"/>
      <c r="X262" s="26" t="s">
        <v>107</v>
      </c>
      <c r="Y262" s="25"/>
      <c r="Z262" s="26" t="s">
        <v>106</v>
      </c>
      <c r="AA262" s="25"/>
      <c r="AB262" s="26" t="s">
        <v>1707</v>
      </c>
      <c r="AC262" s="25"/>
      <c r="AD262" s="24"/>
      <c r="AE262" s="25"/>
      <c r="AF262" s="24"/>
      <c r="AG262" s="23"/>
      <c r="AH262" s="251"/>
      <c r="AI262" s="11"/>
      <c r="AJ262" s="311"/>
      <c r="AK262" s="267"/>
      <c r="AL262" s="263"/>
      <c r="AM262" s="265"/>
      <c r="AN262" s="267"/>
      <c r="AO262" s="263"/>
      <c r="AP262" s="265"/>
      <c r="AQ262" s="267"/>
      <c r="AR262" s="263"/>
      <c r="AS262" s="265"/>
      <c r="AT262" s="267"/>
      <c r="AU262" s="263"/>
      <c r="AV262" s="265"/>
      <c r="AW262" s="267"/>
      <c r="AX262" s="263"/>
      <c r="AY262" s="292"/>
      <c r="AZ262" s="228"/>
      <c r="BA262" s="228"/>
      <c r="BB262" s="295"/>
    </row>
    <row r="263" spans="2:62" ht="28.15" customHeight="1" thickBot="1" x14ac:dyDescent="0.25">
      <c r="B263" s="21"/>
      <c r="C263" s="245"/>
      <c r="D263" s="20"/>
      <c r="E263" s="19"/>
      <c r="F263" s="19"/>
      <c r="G263" s="18"/>
      <c r="H263" s="226"/>
      <c r="I263" s="249"/>
      <c r="J263" s="249"/>
      <c r="K263" s="249"/>
      <c r="L263" s="17" t="s">
        <v>105</v>
      </c>
      <c r="M263" s="15"/>
      <c r="N263" s="17" t="s">
        <v>103</v>
      </c>
      <c r="O263" s="15"/>
      <c r="P263" s="17" t="s">
        <v>102</v>
      </c>
      <c r="Q263" s="15"/>
      <c r="R263" s="17" t="s">
        <v>101</v>
      </c>
      <c r="S263" s="15"/>
      <c r="T263" s="17">
        <v>20</v>
      </c>
      <c r="U263" s="15"/>
      <c r="V263" s="17" t="s">
        <v>100</v>
      </c>
      <c r="W263" s="15"/>
      <c r="X263" s="17" t="s">
        <v>99</v>
      </c>
      <c r="Y263" s="15"/>
      <c r="Z263" s="17" t="s">
        <v>98</v>
      </c>
      <c r="AA263" s="15"/>
      <c r="AB263" s="17" t="s">
        <v>1706</v>
      </c>
      <c r="AC263" s="15"/>
      <c r="AD263" s="16"/>
      <c r="AE263" s="15"/>
      <c r="AF263" s="14"/>
      <c r="AG263" s="13"/>
      <c r="AH263" s="252"/>
      <c r="AI263" s="11"/>
      <c r="AJ263" s="312"/>
      <c r="AK263" s="268"/>
      <c r="AL263" s="264"/>
      <c r="AM263" s="266"/>
      <c r="AN263" s="268"/>
      <c r="AO263" s="264"/>
      <c r="AP263" s="266"/>
      <c r="AQ263" s="268"/>
      <c r="AR263" s="264"/>
      <c r="AS263" s="266"/>
      <c r="AT263" s="268"/>
      <c r="AU263" s="264"/>
      <c r="AV263" s="266"/>
      <c r="AW263" s="268"/>
      <c r="AX263" s="264"/>
      <c r="AY263" s="293"/>
      <c r="AZ263" s="229"/>
      <c r="BA263" s="229"/>
      <c r="BB263" s="296"/>
    </row>
    <row r="264" spans="2:62" ht="85.9" customHeight="1" thickTop="1" thickBot="1" x14ac:dyDescent="0.35">
      <c r="B264" s="105" t="s">
        <v>174</v>
      </c>
      <c r="C264" s="95" t="s">
        <v>173</v>
      </c>
      <c r="D264" s="100" t="s">
        <v>172</v>
      </c>
      <c r="E264" s="104" t="s">
        <v>171</v>
      </c>
      <c r="F264" s="103"/>
      <c r="G264" s="102"/>
      <c r="H264" s="101" t="s">
        <v>170</v>
      </c>
      <c r="I264" s="100" t="s">
        <v>96</v>
      </c>
      <c r="J264" s="100" t="s">
        <v>169</v>
      </c>
      <c r="K264" s="100" t="s">
        <v>97</v>
      </c>
      <c r="L264" s="256" t="s">
        <v>168</v>
      </c>
      <c r="M264" s="262"/>
      <c r="N264" s="256" t="s">
        <v>167</v>
      </c>
      <c r="O264" s="262"/>
      <c r="P264" s="256" t="s">
        <v>167</v>
      </c>
      <c r="Q264" s="257"/>
      <c r="R264" s="256" t="s">
        <v>167</v>
      </c>
      <c r="S264" s="257"/>
      <c r="T264" s="256" t="s">
        <v>167</v>
      </c>
      <c r="U264" s="257"/>
      <c r="V264" s="256" t="s">
        <v>167</v>
      </c>
      <c r="W264" s="257"/>
      <c r="X264" s="256" t="s">
        <v>167</v>
      </c>
      <c r="Y264" s="257"/>
      <c r="Z264" s="256" t="s">
        <v>167</v>
      </c>
      <c r="AA264" s="257"/>
      <c r="AB264" s="256" t="s">
        <v>167</v>
      </c>
      <c r="AC264" s="257"/>
      <c r="AD264" s="261" t="s">
        <v>166</v>
      </c>
      <c r="AE264" s="257"/>
      <c r="AF264" s="101" t="s">
        <v>165</v>
      </c>
      <c r="AG264" s="101" t="s">
        <v>164</v>
      </c>
      <c r="AH264" s="100" t="s">
        <v>163</v>
      </c>
      <c r="AI264" s="98"/>
      <c r="AJ264" s="96" t="s">
        <v>160</v>
      </c>
      <c r="AK264" s="95" t="s">
        <v>159</v>
      </c>
      <c r="AL264" s="94" t="s">
        <v>158</v>
      </c>
      <c r="AM264" s="96" t="s">
        <v>157</v>
      </c>
      <c r="AN264" s="95" t="s">
        <v>156</v>
      </c>
      <c r="AO264" s="94" t="s">
        <v>155</v>
      </c>
      <c r="AP264" s="96" t="s">
        <v>154</v>
      </c>
      <c r="AQ264" s="95" t="s">
        <v>153</v>
      </c>
      <c r="AR264" s="97" t="s">
        <v>152</v>
      </c>
      <c r="AS264" s="96" t="s">
        <v>151</v>
      </c>
      <c r="AT264" s="95" t="s">
        <v>150</v>
      </c>
      <c r="AU264" s="94" t="s">
        <v>149</v>
      </c>
      <c r="AV264" s="96" t="s">
        <v>148</v>
      </c>
      <c r="AW264" s="95" t="s">
        <v>147</v>
      </c>
      <c r="AX264" s="94" t="s">
        <v>146</v>
      </c>
      <c r="AY264" s="93" t="s">
        <v>145</v>
      </c>
      <c r="AZ264" s="92" t="s">
        <v>144</v>
      </c>
      <c r="BA264" s="92" t="s">
        <v>143</v>
      </c>
      <c r="BB264" s="91" t="s">
        <v>142</v>
      </c>
    </row>
    <row r="265" spans="2:62" ht="48" thickBot="1" x14ac:dyDescent="0.3">
      <c r="B265" s="90" t="s">
        <v>236</v>
      </c>
      <c r="C265" s="89"/>
      <c r="D265" s="88">
        <v>256</v>
      </c>
      <c r="E265" s="258"/>
      <c r="F265" s="259"/>
      <c r="G265" s="260"/>
      <c r="H265" s="87" t="s">
        <v>140</v>
      </c>
      <c r="I265" s="86"/>
      <c r="J265" s="86"/>
      <c r="K265" s="85"/>
      <c r="L265" s="84"/>
      <c r="M265" s="81"/>
      <c r="N265" s="84"/>
      <c r="O265" s="81"/>
      <c r="P265" s="84"/>
      <c r="Q265" s="81"/>
      <c r="R265" s="84"/>
      <c r="S265" s="81"/>
      <c r="T265" s="84"/>
      <c r="U265" s="81"/>
      <c r="V265" s="84"/>
      <c r="W265" s="81"/>
      <c r="X265" s="84"/>
      <c r="Y265" s="81"/>
      <c r="Z265" s="84"/>
      <c r="AA265" s="83"/>
      <c r="AB265" s="217"/>
      <c r="AC265" s="217"/>
      <c r="AD265" s="82" t="s">
        <v>139</v>
      </c>
      <c r="AE265" s="81"/>
      <c r="AF265" s="81"/>
      <c r="AG265" s="81"/>
      <c r="AH265" s="80"/>
      <c r="AI265" s="79" t="s">
        <v>138</v>
      </c>
      <c r="AJ265" s="78">
        <f t="shared" ref="AJ265:BB265" si="34">SUM(AJ267:AJ278)</f>
        <v>61</v>
      </c>
      <c r="AK265" s="77">
        <f t="shared" si="34"/>
        <v>15</v>
      </c>
      <c r="AL265" s="76">
        <f t="shared" si="34"/>
        <v>0</v>
      </c>
      <c r="AM265" s="78">
        <f t="shared" si="34"/>
        <v>12</v>
      </c>
      <c r="AN265" s="77">
        <f t="shared" si="34"/>
        <v>2</v>
      </c>
      <c r="AO265" s="76">
        <f t="shared" si="34"/>
        <v>0</v>
      </c>
      <c r="AP265" s="78">
        <f t="shared" si="34"/>
        <v>3</v>
      </c>
      <c r="AQ265" s="77">
        <f t="shared" si="34"/>
        <v>0</v>
      </c>
      <c r="AR265" s="76">
        <f t="shared" si="34"/>
        <v>0</v>
      </c>
      <c r="AS265" s="78">
        <f t="shared" si="34"/>
        <v>9</v>
      </c>
      <c r="AT265" s="77">
        <f t="shared" si="34"/>
        <v>1</v>
      </c>
      <c r="AU265" s="76">
        <f t="shared" si="34"/>
        <v>0</v>
      </c>
      <c r="AV265" s="78">
        <f t="shared" si="34"/>
        <v>11</v>
      </c>
      <c r="AW265" s="77">
        <f t="shared" si="34"/>
        <v>3</v>
      </c>
      <c r="AX265" s="76">
        <f t="shared" si="34"/>
        <v>0</v>
      </c>
      <c r="AY265" s="75">
        <f t="shared" si="34"/>
        <v>0</v>
      </c>
      <c r="AZ265" s="74">
        <f t="shared" si="34"/>
        <v>0</v>
      </c>
      <c r="BA265" s="74">
        <f t="shared" si="34"/>
        <v>0</v>
      </c>
      <c r="BB265" s="73">
        <f t="shared" si="34"/>
        <v>0</v>
      </c>
      <c r="BC265" s="72" t="s">
        <v>137</v>
      </c>
      <c r="BF265" s="5">
        <f>SUM(AJ265:AL265)/$BG$5</f>
        <v>76</v>
      </c>
      <c r="BG265" s="5">
        <f>SUM(AM265:AO265,AY265)/$BG$5</f>
        <v>14</v>
      </c>
      <c r="BH265" s="5">
        <f>SUM(AP265:AR265,AZ265)/$BG$5</f>
        <v>3</v>
      </c>
      <c r="BI265" s="5">
        <f>SUM(AS265:AU265,BA265)/$BG$5</f>
        <v>10</v>
      </c>
      <c r="BJ265" s="5">
        <f>SUM(AV265:AX265,BB265)/$BG$5</f>
        <v>14</v>
      </c>
    </row>
    <row r="266" spans="2:62" ht="37.5" thickBot="1" x14ac:dyDescent="0.3">
      <c r="B266" s="71"/>
      <c r="C266" s="70"/>
      <c r="D266" s="69"/>
      <c r="E266" s="68"/>
      <c r="F266" s="68"/>
      <c r="G266" s="67"/>
      <c r="H266" s="66"/>
      <c r="I266" s="64"/>
      <c r="J266" s="64"/>
      <c r="K266" s="65"/>
      <c r="L266" s="64"/>
      <c r="M266" s="62"/>
      <c r="N266" s="64"/>
      <c r="O266" s="62"/>
      <c r="P266" s="64"/>
      <c r="Q266" s="62"/>
      <c r="R266" s="64"/>
      <c r="S266" s="62"/>
      <c r="T266" s="64"/>
      <c r="U266" s="62"/>
      <c r="V266" s="64"/>
      <c r="W266" s="62"/>
      <c r="X266" s="64"/>
      <c r="Y266" s="62"/>
      <c r="Z266" s="64"/>
      <c r="AA266" s="62"/>
      <c r="AB266" s="62"/>
      <c r="AC266" s="62"/>
      <c r="AD266" s="63"/>
      <c r="AE266" s="62"/>
      <c r="AF266" s="62"/>
      <c r="AG266" s="62"/>
      <c r="AH266" s="61"/>
      <c r="AI266" s="59" t="s">
        <v>136</v>
      </c>
      <c r="AJ266" s="214">
        <f t="shared" ref="AJ266:BB266" si="35">AJ265/1</f>
        <v>61</v>
      </c>
      <c r="AK266" s="213">
        <f t="shared" si="35"/>
        <v>15</v>
      </c>
      <c r="AL266" s="212">
        <f t="shared" si="35"/>
        <v>0</v>
      </c>
      <c r="AM266" s="214">
        <f t="shared" si="35"/>
        <v>12</v>
      </c>
      <c r="AN266" s="213">
        <f t="shared" si="35"/>
        <v>2</v>
      </c>
      <c r="AO266" s="212">
        <f t="shared" si="35"/>
        <v>0</v>
      </c>
      <c r="AP266" s="214">
        <f t="shared" si="35"/>
        <v>3</v>
      </c>
      <c r="AQ266" s="213">
        <f t="shared" si="35"/>
        <v>0</v>
      </c>
      <c r="AR266" s="212">
        <f t="shared" si="35"/>
        <v>0</v>
      </c>
      <c r="AS266" s="214">
        <f t="shared" si="35"/>
        <v>9</v>
      </c>
      <c r="AT266" s="213">
        <f t="shared" si="35"/>
        <v>1</v>
      </c>
      <c r="AU266" s="212">
        <f t="shared" si="35"/>
        <v>0</v>
      </c>
      <c r="AV266" s="214">
        <f t="shared" si="35"/>
        <v>11</v>
      </c>
      <c r="AW266" s="213">
        <f t="shared" si="35"/>
        <v>3</v>
      </c>
      <c r="AX266" s="212">
        <f t="shared" si="35"/>
        <v>0</v>
      </c>
      <c r="AY266" s="211">
        <f t="shared" si="35"/>
        <v>0</v>
      </c>
      <c r="AZ266" s="210">
        <f t="shared" si="35"/>
        <v>0</v>
      </c>
      <c r="BA266" s="210">
        <f t="shared" si="35"/>
        <v>0</v>
      </c>
      <c r="BB266" s="209">
        <f t="shared" si="35"/>
        <v>0</v>
      </c>
      <c r="BC266" s="52" t="s">
        <v>135</v>
      </c>
    </row>
    <row r="267" spans="2:62" ht="28.15" customHeight="1" x14ac:dyDescent="0.2">
      <c r="B267" s="30"/>
      <c r="C267" s="242">
        <v>1</v>
      </c>
      <c r="D267" s="44"/>
      <c r="E267" s="43"/>
      <c r="F267" s="43"/>
      <c r="G267" s="42"/>
      <c r="H267" s="223" t="s">
        <v>1251</v>
      </c>
      <c r="I267" s="246">
        <v>123</v>
      </c>
      <c r="J267" s="246">
        <v>34</v>
      </c>
      <c r="K267" s="246">
        <v>6</v>
      </c>
      <c r="L267" s="41" t="s">
        <v>133</v>
      </c>
      <c r="M267" s="40" t="s">
        <v>1607</v>
      </c>
      <c r="N267" s="41" t="s">
        <v>131</v>
      </c>
      <c r="O267" s="40" t="s">
        <v>186</v>
      </c>
      <c r="P267" s="41" t="s">
        <v>130</v>
      </c>
      <c r="Q267" s="40" t="s">
        <v>1273</v>
      </c>
      <c r="R267" s="41" t="s">
        <v>129</v>
      </c>
      <c r="S267" s="40" t="s">
        <v>382</v>
      </c>
      <c r="T267" s="41" t="s">
        <v>128</v>
      </c>
      <c r="U267" s="40" t="s">
        <v>1795</v>
      </c>
      <c r="V267" s="41" t="s">
        <v>127</v>
      </c>
      <c r="W267" s="40" t="s">
        <v>1795</v>
      </c>
      <c r="X267" s="41" t="s">
        <v>126</v>
      </c>
      <c r="Y267" s="40" t="s">
        <v>432</v>
      </c>
      <c r="Z267" s="41" t="s">
        <v>125</v>
      </c>
      <c r="AA267" s="40" t="s">
        <v>614</v>
      </c>
      <c r="AB267" s="41" t="s">
        <v>1709</v>
      </c>
      <c r="AC267" s="40"/>
      <c r="AD267" s="39"/>
      <c r="AE267" s="40"/>
      <c r="AF267" s="39" t="s">
        <v>649</v>
      </c>
      <c r="AG267" s="38"/>
      <c r="AH267" s="250"/>
      <c r="AI267" s="11"/>
      <c r="AJ267" s="310">
        <f>SUMPRODUCT(LEN($M267:$AC270)-LEN(SUBSTITUTE($M267:$AC270,"A", "")))</f>
        <v>61</v>
      </c>
      <c r="AK267" s="239">
        <f>SUMPRODUCT(LEN($AF267:$AF270)-LEN(SUBSTITUTE($AF267:$AF270,"A", "")))</f>
        <v>15</v>
      </c>
      <c r="AL267" s="230">
        <f>SUMPRODUCT(LEN($AE267:$AE270)-LEN(SUBSTITUTE($AE267:$AE270,"A", "")))</f>
        <v>0</v>
      </c>
      <c r="AM267" s="233">
        <f>SUMPRODUCT(LEN($M267:$AC270)-LEN(SUBSTITUTE($M267:$AC270,"S", "")))</f>
        <v>12</v>
      </c>
      <c r="AN267" s="239">
        <f>SUMPRODUCT(LEN($AF267:$AF270)-LEN(SUBSTITUTE($AF267:$AF270,"S", "")))</f>
        <v>2</v>
      </c>
      <c r="AO267" s="230">
        <f>SUMPRODUCT(LEN($AE267:$AE270)-LEN(SUBSTITUTE($AE267:$AE270,"S", "")))</f>
        <v>0</v>
      </c>
      <c r="AP267" s="233">
        <f>SUMPRODUCT(LEN($M267:$AC270)-LEN(SUBSTITUTE($M267:$AC270,"F", "")))</f>
        <v>3</v>
      </c>
      <c r="AQ267" s="239">
        <f>SUMPRODUCT(LEN($AF267:$AF270)-LEN(SUBSTITUTE($AF267:$AF270,"F", "")))</f>
        <v>0</v>
      </c>
      <c r="AR267" s="230">
        <f>SUMPRODUCT(LEN($AE267:$AE270)-LEN(SUBSTITUTE($AE267:$AE270,"F", "")))</f>
        <v>0</v>
      </c>
      <c r="AS267" s="233">
        <f>SUMPRODUCT(LEN($M267:$AC270)-LEN(SUBSTITUTE($M267:$AC270,"G", "")))</f>
        <v>9</v>
      </c>
      <c r="AT267" s="239">
        <f>SUMPRODUCT(LEN($AF267:$AF270)-LEN(SUBSTITUTE($AF267:$AF270,"G", "")))</f>
        <v>1</v>
      </c>
      <c r="AU267" s="230">
        <f>SUMPRODUCT(LEN($AE267:$AE270)-LEN(SUBSTITUTE($AE267:$AE270,"G", "")))</f>
        <v>0</v>
      </c>
      <c r="AV267" s="233">
        <f>SUMPRODUCT(LEN($M267:$AC270)-LEN(SUBSTITUTE($M267:$AC270,"M", "")))</f>
        <v>11</v>
      </c>
      <c r="AW267" s="239">
        <f>SUMPRODUCT(LEN($AF267:$AF270)-LEN(SUBSTITUTE($AF267:$AF270,"M", "")))</f>
        <v>3</v>
      </c>
      <c r="AX267" s="230">
        <f>SUMPRODUCT(LEN($AE267:$AE270)-LEN(SUBSTITUTE($AE267:$AE270,"M", "")))</f>
        <v>0</v>
      </c>
      <c r="AY267" s="291">
        <f>SUMPRODUCT(LEN($AE267:$AE270)-LEN(SUBSTITUTE($AE267:$AE270,"S", "")))</f>
        <v>0</v>
      </c>
      <c r="AZ267" s="227">
        <f>SUMPRODUCT(LEN($AE267:$AE270)-LEN(SUBSTITUTE($AE267:$AE270,"F", "")))</f>
        <v>0</v>
      </c>
      <c r="BA267" s="227">
        <f>SUMPRODUCT(LEN($AE267:$AE270)-LEN(SUBSTITUTE($AE267:$AE270,"G", "")))</f>
        <v>0</v>
      </c>
      <c r="BB267" s="294">
        <f>SUMPRODUCT(LEN($AE267:$AE270)-LEN(SUBSTITUTE($AE267:$AE270,"M", "")))</f>
        <v>0</v>
      </c>
    </row>
    <row r="268" spans="2:62" ht="28.15" customHeight="1" thickBot="1" x14ac:dyDescent="0.25">
      <c r="B268" s="30"/>
      <c r="C268" s="243"/>
      <c r="D268" s="36"/>
      <c r="E268" s="35"/>
      <c r="F268" s="35"/>
      <c r="G268" s="34"/>
      <c r="H268" s="224"/>
      <c r="I268" s="247"/>
      <c r="J268" s="247"/>
      <c r="K268" s="247"/>
      <c r="L268" s="33" t="s">
        <v>123</v>
      </c>
      <c r="M268" s="32" t="s">
        <v>186</v>
      </c>
      <c r="N268" s="33" t="s">
        <v>122</v>
      </c>
      <c r="O268" s="32" t="s">
        <v>1797</v>
      </c>
      <c r="P268" s="33" t="s">
        <v>120</v>
      </c>
      <c r="Q268" s="32" t="s">
        <v>1315</v>
      </c>
      <c r="R268" s="33" t="s">
        <v>119</v>
      </c>
      <c r="S268" s="32" t="s">
        <v>634</v>
      </c>
      <c r="T268" s="33" t="s">
        <v>118</v>
      </c>
      <c r="U268" s="32" t="s">
        <v>484</v>
      </c>
      <c r="V268" s="33" t="s">
        <v>117</v>
      </c>
      <c r="W268" s="32" t="s">
        <v>132</v>
      </c>
      <c r="X268" s="33" t="s">
        <v>116</v>
      </c>
      <c r="Y268" s="32" t="s">
        <v>132</v>
      </c>
      <c r="Z268" s="33" t="s">
        <v>115</v>
      </c>
      <c r="AA268" s="32" t="s">
        <v>383</v>
      </c>
      <c r="AB268" s="33" t="s">
        <v>1708</v>
      </c>
      <c r="AC268" s="32"/>
      <c r="AD268" s="31"/>
      <c r="AE268" s="32"/>
      <c r="AF268" s="31" t="s">
        <v>1796</v>
      </c>
      <c r="AG268" s="23"/>
      <c r="AH268" s="251"/>
      <c r="AI268" s="11"/>
      <c r="AJ268" s="311"/>
      <c r="AK268" s="267"/>
      <c r="AL268" s="263"/>
      <c r="AM268" s="265"/>
      <c r="AN268" s="267"/>
      <c r="AO268" s="263"/>
      <c r="AP268" s="265"/>
      <c r="AQ268" s="267"/>
      <c r="AR268" s="263"/>
      <c r="AS268" s="265"/>
      <c r="AT268" s="267"/>
      <c r="AU268" s="263"/>
      <c r="AV268" s="265"/>
      <c r="AW268" s="267"/>
      <c r="AX268" s="263"/>
      <c r="AY268" s="292"/>
      <c r="AZ268" s="228"/>
      <c r="BA268" s="228"/>
      <c r="BB268" s="295"/>
    </row>
    <row r="269" spans="2:62" ht="28.15" customHeight="1" x14ac:dyDescent="0.2">
      <c r="B269" s="30"/>
      <c r="C269" s="244"/>
      <c r="D269" s="29"/>
      <c r="E269" s="28"/>
      <c r="F269" s="28"/>
      <c r="G269" s="27"/>
      <c r="H269" s="225">
        <v>256</v>
      </c>
      <c r="I269" s="248"/>
      <c r="J269" s="248"/>
      <c r="K269" s="248"/>
      <c r="L269" s="26" t="s">
        <v>114</v>
      </c>
      <c r="M269" s="25" t="s">
        <v>132</v>
      </c>
      <c r="N269" s="26" t="s">
        <v>112</v>
      </c>
      <c r="O269" s="25" t="s">
        <v>1656</v>
      </c>
      <c r="P269" s="26" t="s">
        <v>111</v>
      </c>
      <c r="Q269" s="25" t="s">
        <v>1274</v>
      </c>
      <c r="R269" s="26" t="s">
        <v>110</v>
      </c>
      <c r="S269" s="25" t="s">
        <v>376</v>
      </c>
      <c r="T269" s="26" t="s">
        <v>109</v>
      </c>
      <c r="U269" s="25" t="s">
        <v>611</v>
      </c>
      <c r="V269" s="26" t="s">
        <v>108</v>
      </c>
      <c r="W269" s="25" t="s">
        <v>178</v>
      </c>
      <c r="X269" s="26" t="s">
        <v>107</v>
      </c>
      <c r="Y269" s="25" t="s">
        <v>178</v>
      </c>
      <c r="Z269" s="26" t="s">
        <v>106</v>
      </c>
      <c r="AA269" s="25" t="s">
        <v>121</v>
      </c>
      <c r="AB269" s="26" t="s">
        <v>1707</v>
      </c>
      <c r="AC269" s="25"/>
      <c r="AD269" s="24"/>
      <c r="AE269" s="25"/>
      <c r="AF269" s="24"/>
      <c r="AG269" s="23"/>
      <c r="AH269" s="251"/>
      <c r="AI269" s="11"/>
      <c r="AJ269" s="311"/>
      <c r="AK269" s="267"/>
      <c r="AL269" s="263"/>
      <c r="AM269" s="265"/>
      <c r="AN269" s="267"/>
      <c r="AO269" s="263"/>
      <c r="AP269" s="265"/>
      <c r="AQ269" s="267"/>
      <c r="AR269" s="263"/>
      <c r="AS269" s="265"/>
      <c r="AT269" s="267"/>
      <c r="AU269" s="263"/>
      <c r="AV269" s="265"/>
      <c r="AW269" s="267"/>
      <c r="AX269" s="263"/>
      <c r="AY269" s="292"/>
      <c r="AZ269" s="228"/>
      <c r="BA269" s="228"/>
      <c r="BB269" s="295"/>
    </row>
    <row r="270" spans="2:62" ht="28.15" customHeight="1" thickBot="1" x14ac:dyDescent="0.25">
      <c r="B270" s="30"/>
      <c r="C270" s="253"/>
      <c r="D270" s="51"/>
      <c r="E270" s="50"/>
      <c r="F270" s="50"/>
      <c r="G270" s="49"/>
      <c r="H270" s="226"/>
      <c r="I270" s="254"/>
      <c r="J270" s="254"/>
      <c r="K270" s="254"/>
      <c r="L270" s="48" t="s">
        <v>105</v>
      </c>
      <c r="M270" s="47" t="s">
        <v>1605</v>
      </c>
      <c r="N270" s="48" t="s">
        <v>103</v>
      </c>
      <c r="O270" s="47" t="s">
        <v>186</v>
      </c>
      <c r="P270" s="48" t="s">
        <v>102</v>
      </c>
      <c r="Q270" s="47" t="s">
        <v>417</v>
      </c>
      <c r="R270" s="48" t="s">
        <v>101</v>
      </c>
      <c r="S270" s="47" t="s">
        <v>634</v>
      </c>
      <c r="T270" s="48">
        <v>20</v>
      </c>
      <c r="U270" s="47" t="s">
        <v>1795</v>
      </c>
      <c r="V270" s="48" t="s">
        <v>100</v>
      </c>
      <c r="W270" s="47" t="s">
        <v>614</v>
      </c>
      <c r="X270" s="48" t="s">
        <v>99</v>
      </c>
      <c r="Y270" s="47" t="s">
        <v>614</v>
      </c>
      <c r="Z270" s="48" t="s">
        <v>98</v>
      </c>
      <c r="AA270" s="47" t="s">
        <v>121</v>
      </c>
      <c r="AB270" s="48" t="s">
        <v>1706</v>
      </c>
      <c r="AC270" s="47"/>
      <c r="AD270" s="16"/>
      <c r="AE270" s="47"/>
      <c r="AF270" s="16"/>
      <c r="AG270" s="46"/>
      <c r="AH270" s="255"/>
      <c r="AI270" s="11"/>
      <c r="AJ270" s="312"/>
      <c r="AK270" s="268"/>
      <c r="AL270" s="264"/>
      <c r="AM270" s="266"/>
      <c r="AN270" s="268"/>
      <c r="AO270" s="264"/>
      <c r="AP270" s="266"/>
      <c r="AQ270" s="268"/>
      <c r="AR270" s="264"/>
      <c r="AS270" s="266"/>
      <c r="AT270" s="268"/>
      <c r="AU270" s="264"/>
      <c r="AV270" s="266"/>
      <c r="AW270" s="268"/>
      <c r="AX270" s="264"/>
      <c r="AY270" s="293"/>
      <c r="AZ270" s="229"/>
      <c r="BA270" s="229"/>
      <c r="BB270" s="296"/>
    </row>
    <row r="271" spans="2:62" ht="28.15" customHeight="1" x14ac:dyDescent="0.2">
      <c r="B271" s="30"/>
      <c r="C271" s="242">
        <v>2</v>
      </c>
      <c r="D271" s="44"/>
      <c r="E271" s="43"/>
      <c r="F271" s="43"/>
      <c r="G271" s="42"/>
      <c r="H271" s="223"/>
      <c r="I271" s="246"/>
      <c r="J271" s="246"/>
      <c r="K271" s="246"/>
      <c r="L271" s="41" t="s">
        <v>133</v>
      </c>
      <c r="M271" s="40"/>
      <c r="N271" s="41" t="s">
        <v>131</v>
      </c>
      <c r="O271" s="40"/>
      <c r="P271" s="41" t="s">
        <v>130</v>
      </c>
      <c r="Q271" s="40"/>
      <c r="R271" s="41" t="s">
        <v>129</v>
      </c>
      <c r="S271" s="40"/>
      <c r="T271" s="41" t="s">
        <v>128</v>
      </c>
      <c r="U271" s="40"/>
      <c r="V271" s="41" t="s">
        <v>127</v>
      </c>
      <c r="W271" s="40"/>
      <c r="X271" s="41" t="s">
        <v>126</v>
      </c>
      <c r="Y271" s="40"/>
      <c r="Z271" s="41" t="s">
        <v>125</v>
      </c>
      <c r="AA271" s="40"/>
      <c r="AB271" s="41" t="s">
        <v>1709</v>
      </c>
      <c r="AC271" s="40"/>
      <c r="AD271" s="39"/>
      <c r="AE271" s="40"/>
      <c r="AF271" s="39"/>
      <c r="AG271" s="38"/>
      <c r="AH271" s="250"/>
      <c r="AI271" s="11"/>
      <c r="AJ271" s="310">
        <f>SUMPRODUCT(LEN($M271:$AC274)-LEN(SUBSTITUTE($M271:$AC274,"A", "")))</f>
        <v>0</v>
      </c>
      <c r="AK271" s="239">
        <f>SUMPRODUCT(LEN($AF271:$AF274)-LEN(SUBSTITUTE($AF271:$AF274,"A", "")))</f>
        <v>0</v>
      </c>
      <c r="AL271" s="230">
        <f>SUMPRODUCT(LEN($AE271:$AE274)-LEN(SUBSTITUTE($AE271:$AE274,"A", "")))</f>
        <v>0</v>
      </c>
      <c r="AM271" s="233">
        <f>SUMPRODUCT(LEN($M271:$AC274)-LEN(SUBSTITUTE($M271:$AC274,"S", "")))</f>
        <v>0</v>
      </c>
      <c r="AN271" s="239">
        <f>SUMPRODUCT(LEN($AF271:$AF274)-LEN(SUBSTITUTE($AF271:$AF274,"S", "")))</f>
        <v>0</v>
      </c>
      <c r="AO271" s="230">
        <f>SUMPRODUCT(LEN($AE271:$AE274)-LEN(SUBSTITUTE($AE271:$AE274,"S", "")))</f>
        <v>0</v>
      </c>
      <c r="AP271" s="233">
        <f>SUMPRODUCT(LEN($M271:$AC274)-LEN(SUBSTITUTE($M271:$AC274,"F", "")))</f>
        <v>0</v>
      </c>
      <c r="AQ271" s="239">
        <f>SUMPRODUCT(LEN($AF271:$AF274)-LEN(SUBSTITUTE($AF271:$AF274,"F", "")))</f>
        <v>0</v>
      </c>
      <c r="AR271" s="230">
        <f>SUMPRODUCT(LEN($AE271:$AE274)-LEN(SUBSTITUTE($AE271:$AE274,"F", "")))</f>
        <v>0</v>
      </c>
      <c r="AS271" s="233">
        <f>SUMPRODUCT(LEN($M271:$AC274)-LEN(SUBSTITUTE($M271:$AC274,"G", "")))</f>
        <v>0</v>
      </c>
      <c r="AT271" s="239">
        <f>SUMPRODUCT(LEN($AF271:$AF274)-LEN(SUBSTITUTE($AF271:$AF274,"G", "")))</f>
        <v>0</v>
      </c>
      <c r="AU271" s="230">
        <f>SUMPRODUCT(LEN($AE271:$AE274)-LEN(SUBSTITUTE($AE271:$AE274,"G", "")))</f>
        <v>0</v>
      </c>
      <c r="AV271" s="233">
        <f>SUMPRODUCT(LEN($M271:$AC274)-LEN(SUBSTITUTE($M271:$AC274,"M", "")))</f>
        <v>0</v>
      </c>
      <c r="AW271" s="239">
        <f>SUMPRODUCT(LEN($AF271:$AF274)-LEN(SUBSTITUTE($AF271:$AF274,"M", "")))</f>
        <v>0</v>
      </c>
      <c r="AX271" s="230">
        <f>SUMPRODUCT(LEN($AE271:$AE274)-LEN(SUBSTITUTE($AE271:$AE274,"M", "")))</f>
        <v>0</v>
      </c>
      <c r="AY271" s="291">
        <f>SUMPRODUCT(LEN($AE271:$AE274)-LEN(SUBSTITUTE($AE271:$AE274,"S", "")))</f>
        <v>0</v>
      </c>
      <c r="AZ271" s="227">
        <f>SUMPRODUCT(LEN($AE271:$AE274)-LEN(SUBSTITUTE($AE271:$AE274,"F", "")))</f>
        <v>0</v>
      </c>
      <c r="BA271" s="227">
        <f>SUMPRODUCT(LEN($AE271:$AE274)-LEN(SUBSTITUTE($AE271:$AE274,"G", "")))</f>
        <v>0</v>
      </c>
      <c r="BB271" s="294">
        <f>SUMPRODUCT(LEN($AE271:$AE274)-LEN(SUBSTITUTE($AE271:$AE274,"M", "")))</f>
        <v>0</v>
      </c>
    </row>
    <row r="272" spans="2:62" ht="28.15" customHeight="1" thickBot="1" x14ac:dyDescent="0.25">
      <c r="B272" s="30"/>
      <c r="C272" s="243"/>
      <c r="D272" s="36"/>
      <c r="E272" s="35"/>
      <c r="F272" s="35"/>
      <c r="G272" s="34"/>
      <c r="H272" s="224"/>
      <c r="I272" s="247"/>
      <c r="J272" s="247"/>
      <c r="K272" s="247"/>
      <c r="L272" s="33" t="s">
        <v>123</v>
      </c>
      <c r="M272" s="32"/>
      <c r="N272" s="33" t="s">
        <v>122</v>
      </c>
      <c r="O272" s="32"/>
      <c r="P272" s="33" t="s">
        <v>120</v>
      </c>
      <c r="Q272" s="32"/>
      <c r="R272" s="33" t="s">
        <v>119</v>
      </c>
      <c r="S272" s="32"/>
      <c r="T272" s="33" t="s">
        <v>118</v>
      </c>
      <c r="U272" s="32"/>
      <c r="V272" s="33" t="s">
        <v>117</v>
      </c>
      <c r="W272" s="32"/>
      <c r="X272" s="33" t="s">
        <v>116</v>
      </c>
      <c r="Y272" s="32"/>
      <c r="Z272" s="33" t="s">
        <v>115</v>
      </c>
      <c r="AA272" s="32"/>
      <c r="AB272" s="33" t="s">
        <v>1708</v>
      </c>
      <c r="AC272" s="32"/>
      <c r="AD272" s="31"/>
      <c r="AE272" s="32"/>
      <c r="AF272" s="31"/>
      <c r="AG272" s="23"/>
      <c r="AH272" s="251"/>
      <c r="AI272" s="11"/>
      <c r="AJ272" s="311"/>
      <c r="AK272" s="267"/>
      <c r="AL272" s="263"/>
      <c r="AM272" s="265"/>
      <c r="AN272" s="267"/>
      <c r="AO272" s="263"/>
      <c r="AP272" s="265"/>
      <c r="AQ272" s="267"/>
      <c r="AR272" s="263"/>
      <c r="AS272" s="265"/>
      <c r="AT272" s="267"/>
      <c r="AU272" s="263"/>
      <c r="AV272" s="265"/>
      <c r="AW272" s="267"/>
      <c r="AX272" s="263"/>
      <c r="AY272" s="292"/>
      <c r="AZ272" s="228"/>
      <c r="BA272" s="228"/>
      <c r="BB272" s="295"/>
    </row>
    <row r="273" spans="2:62" ht="28.15" customHeight="1" x14ac:dyDescent="0.2">
      <c r="B273" s="30"/>
      <c r="C273" s="244"/>
      <c r="D273" s="29"/>
      <c r="E273" s="28"/>
      <c r="F273" s="28"/>
      <c r="G273" s="27"/>
      <c r="H273" s="225"/>
      <c r="I273" s="248"/>
      <c r="J273" s="248"/>
      <c r="K273" s="248"/>
      <c r="L273" s="26" t="s">
        <v>114</v>
      </c>
      <c r="M273" s="25"/>
      <c r="N273" s="26" t="s">
        <v>112</v>
      </c>
      <c r="O273" s="25"/>
      <c r="P273" s="26" t="s">
        <v>111</v>
      </c>
      <c r="Q273" s="25"/>
      <c r="R273" s="26" t="s">
        <v>110</v>
      </c>
      <c r="S273" s="25"/>
      <c r="T273" s="26" t="s">
        <v>109</v>
      </c>
      <c r="U273" s="25"/>
      <c r="V273" s="26" t="s">
        <v>108</v>
      </c>
      <c r="W273" s="25"/>
      <c r="X273" s="26" t="s">
        <v>107</v>
      </c>
      <c r="Y273" s="25"/>
      <c r="Z273" s="26" t="s">
        <v>106</v>
      </c>
      <c r="AA273" s="25"/>
      <c r="AB273" s="26" t="s">
        <v>1707</v>
      </c>
      <c r="AC273" s="25"/>
      <c r="AD273" s="24"/>
      <c r="AE273" s="25"/>
      <c r="AF273" s="24"/>
      <c r="AG273" s="23"/>
      <c r="AH273" s="251"/>
      <c r="AI273" s="11"/>
      <c r="AJ273" s="311"/>
      <c r="AK273" s="267"/>
      <c r="AL273" s="263"/>
      <c r="AM273" s="265"/>
      <c r="AN273" s="267"/>
      <c r="AO273" s="263"/>
      <c r="AP273" s="265"/>
      <c r="AQ273" s="267"/>
      <c r="AR273" s="263"/>
      <c r="AS273" s="265"/>
      <c r="AT273" s="267"/>
      <c r="AU273" s="263"/>
      <c r="AV273" s="265"/>
      <c r="AW273" s="267"/>
      <c r="AX273" s="263"/>
      <c r="AY273" s="292"/>
      <c r="AZ273" s="228"/>
      <c r="BA273" s="228"/>
      <c r="BB273" s="295"/>
    </row>
    <row r="274" spans="2:62" ht="28.15" customHeight="1" thickBot="1" x14ac:dyDescent="0.25">
      <c r="B274" s="30"/>
      <c r="C274" s="253"/>
      <c r="D274" s="51"/>
      <c r="E274" s="50"/>
      <c r="F274" s="50"/>
      <c r="G274" s="49"/>
      <c r="H274" s="226"/>
      <c r="I274" s="254"/>
      <c r="J274" s="254"/>
      <c r="K274" s="254"/>
      <c r="L274" s="48" t="s">
        <v>105</v>
      </c>
      <c r="M274" s="47"/>
      <c r="N274" s="48" t="s">
        <v>103</v>
      </c>
      <c r="O274" s="47"/>
      <c r="P274" s="48" t="s">
        <v>102</v>
      </c>
      <c r="Q274" s="47"/>
      <c r="R274" s="48" t="s">
        <v>101</v>
      </c>
      <c r="S274" s="47"/>
      <c r="T274" s="48">
        <v>20</v>
      </c>
      <c r="U274" s="47"/>
      <c r="V274" s="48" t="s">
        <v>100</v>
      </c>
      <c r="W274" s="47"/>
      <c r="X274" s="48" t="s">
        <v>99</v>
      </c>
      <c r="Y274" s="47"/>
      <c r="Z274" s="48" t="s">
        <v>98</v>
      </c>
      <c r="AA274" s="47"/>
      <c r="AB274" s="48" t="s">
        <v>1706</v>
      </c>
      <c r="AC274" s="47"/>
      <c r="AD274" s="16"/>
      <c r="AE274" s="47"/>
      <c r="AF274" s="16"/>
      <c r="AG274" s="46"/>
      <c r="AH274" s="255"/>
      <c r="AI274" s="11"/>
      <c r="AJ274" s="312"/>
      <c r="AK274" s="268"/>
      <c r="AL274" s="264"/>
      <c r="AM274" s="266"/>
      <c r="AN274" s="268"/>
      <c r="AO274" s="264"/>
      <c r="AP274" s="266"/>
      <c r="AQ274" s="268"/>
      <c r="AR274" s="264"/>
      <c r="AS274" s="266"/>
      <c r="AT274" s="268"/>
      <c r="AU274" s="264"/>
      <c r="AV274" s="266"/>
      <c r="AW274" s="268"/>
      <c r="AX274" s="264"/>
      <c r="AY274" s="293"/>
      <c r="AZ274" s="229"/>
      <c r="BA274" s="229"/>
      <c r="BB274" s="296"/>
    </row>
    <row r="275" spans="2:62" ht="28.15" customHeight="1" x14ac:dyDescent="0.2">
      <c r="B275" s="30"/>
      <c r="C275" s="242">
        <v>3</v>
      </c>
      <c r="D275" s="44"/>
      <c r="E275" s="43"/>
      <c r="F275" s="43"/>
      <c r="G275" s="42"/>
      <c r="H275" s="223"/>
      <c r="I275" s="246"/>
      <c r="J275" s="246"/>
      <c r="K275" s="246"/>
      <c r="L275" s="41" t="s">
        <v>133</v>
      </c>
      <c r="M275" s="40"/>
      <c r="N275" s="41" t="s">
        <v>131</v>
      </c>
      <c r="O275" s="40"/>
      <c r="P275" s="41" t="s">
        <v>130</v>
      </c>
      <c r="Q275" s="40"/>
      <c r="R275" s="41" t="s">
        <v>129</v>
      </c>
      <c r="S275" s="40"/>
      <c r="T275" s="41" t="s">
        <v>128</v>
      </c>
      <c r="U275" s="40"/>
      <c r="V275" s="41" t="s">
        <v>127</v>
      </c>
      <c r="W275" s="40"/>
      <c r="X275" s="41" t="s">
        <v>126</v>
      </c>
      <c r="Y275" s="40"/>
      <c r="Z275" s="41" t="s">
        <v>125</v>
      </c>
      <c r="AA275" s="40"/>
      <c r="AB275" s="41" t="s">
        <v>1709</v>
      </c>
      <c r="AC275" s="40"/>
      <c r="AD275" s="39"/>
      <c r="AE275" s="40"/>
      <c r="AF275" s="39"/>
      <c r="AG275" s="38"/>
      <c r="AH275" s="250"/>
      <c r="AI275" s="11"/>
      <c r="AJ275" s="310">
        <f>SUMPRODUCT(LEN($M275:$AC278)-LEN(SUBSTITUTE($M275:$AC278,"A", "")))</f>
        <v>0</v>
      </c>
      <c r="AK275" s="239">
        <f>SUMPRODUCT(LEN($AF275:$AF278)-LEN(SUBSTITUTE($AF275:$AF278,"A", "")))</f>
        <v>0</v>
      </c>
      <c r="AL275" s="230">
        <f>SUMPRODUCT(LEN($AE275:$AE278)-LEN(SUBSTITUTE($AE275:$AE278,"A", "")))</f>
        <v>0</v>
      </c>
      <c r="AM275" s="233">
        <f>SUMPRODUCT(LEN($M275:$AC278)-LEN(SUBSTITUTE($M275:$AC278,"S", "")))</f>
        <v>0</v>
      </c>
      <c r="AN275" s="239">
        <f>SUMPRODUCT(LEN($AF275:$AF278)-LEN(SUBSTITUTE($AF275:$AF278,"S", "")))</f>
        <v>0</v>
      </c>
      <c r="AO275" s="230">
        <f>SUMPRODUCT(LEN($AE275:$AE278)-LEN(SUBSTITUTE($AE275:$AE278,"S", "")))</f>
        <v>0</v>
      </c>
      <c r="AP275" s="233">
        <f>SUMPRODUCT(LEN($M275:$AC278)-LEN(SUBSTITUTE($M275:$AC278,"F", "")))</f>
        <v>0</v>
      </c>
      <c r="AQ275" s="239">
        <f>SUMPRODUCT(LEN($AF275:$AF278)-LEN(SUBSTITUTE($AF275:$AF278,"F", "")))</f>
        <v>0</v>
      </c>
      <c r="AR275" s="230">
        <f>SUMPRODUCT(LEN($AE275:$AE278)-LEN(SUBSTITUTE($AE275:$AE278,"F", "")))</f>
        <v>0</v>
      </c>
      <c r="AS275" s="233">
        <f>SUMPRODUCT(LEN($M275:$AC278)-LEN(SUBSTITUTE($M275:$AC278,"G", "")))</f>
        <v>0</v>
      </c>
      <c r="AT275" s="239">
        <f>SUMPRODUCT(LEN($AF275:$AF278)-LEN(SUBSTITUTE($AF275:$AF278,"G", "")))</f>
        <v>0</v>
      </c>
      <c r="AU275" s="230">
        <f>SUMPRODUCT(LEN($AE275:$AE278)-LEN(SUBSTITUTE($AE275:$AE278,"G", "")))</f>
        <v>0</v>
      </c>
      <c r="AV275" s="233">
        <f>SUMPRODUCT(LEN($M275:$AC278)-LEN(SUBSTITUTE($M275:$AC278,"M", "")))</f>
        <v>0</v>
      </c>
      <c r="AW275" s="239">
        <f>SUMPRODUCT(LEN($AF275:$AF278)-LEN(SUBSTITUTE($AF275:$AF278,"M", "")))</f>
        <v>0</v>
      </c>
      <c r="AX275" s="230">
        <f>SUMPRODUCT(LEN($AE275:$AE278)-LEN(SUBSTITUTE($AE275:$AE278,"M", "")))</f>
        <v>0</v>
      </c>
      <c r="AY275" s="291">
        <f>SUMPRODUCT(LEN($AE275:$AE278)-LEN(SUBSTITUTE($AE275:$AE278,"S", "")))</f>
        <v>0</v>
      </c>
      <c r="AZ275" s="227">
        <f>SUMPRODUCT(LEN($AE275:$AE278)-LEN(SUBSTITUTE($AE275:$AE278,"F", "")))</f>
        <v>0</v>
      </c>
      <c r="BA275" s="227">
        <f>SUMPRODUCT(LEN($AE275:$AE278)-LEN(SUBSTITUTE($AE275:$AE278,"G", "")))</f>
        <v>0</v>
      </c>
      <c r="BB275" s="294">
        <f>SUMPRODUCT(LEN($AE275:$AE278)-LEN(SUBSTITUTE($AE275:$AE278,"M", "")))</f>
        <v>0</v>
      </c>
    </row>
    <row r="276" spans="2:62" ht="28.15" customHeight="1" thickBot="1" x14ac:dyDescent="0.25">
      <c r="B276" s="30"/>
      <c r="C276" s="243"/>
      <c r="D276" s="36"/>
      <c r="E276" s="35"/>
      <c r="F276" s="35"/>
      <c r="G276" s="34"/>
      <c r="H276" s="224"/>
      <c r="I276" s="247"/>
      <c r="J276" s="247"/>
      <c r="K276" s="247"/>
      <c r="L276" s="33" t="s">
        <v>123</v>
      </c>
      <c r="M276" s="32"/>
      <c r="N276" s="33" t="s">
        <v>122</v>
      </c>
      <c r="O276" s="32"/>
      <c r="P276" s="33" t="s">
        <v>120</v>
      </c>
      <c r="Q276" s="32"/>
      <c r="R276" s="33" t="s">
        <v>119</v>
      </c>
      <c r="S276" s="32"/>
      <c r="T276" s="33" t="s">
        <v>118</v>
      </c>
      <c r="U276" s="32"/>
      <c r="V276" s="33" t="s">
        <v>117</v>
      </c>
      <c r="W276" s="32"/>
      <c r="X276" s="33" t="s">
        <v>116</v>
      </c>
      <c r="Y276" s="32"/>
      <c r="Z276" s="33" t="s">
        <v>115</v>
      </c>
      <c r="AA276" s="32"/>
      <c r="AB276" s="33" t="s">
        <v>1708</v>
      </c>
      <c r="AC276" s="32"/>
      <c r="AD276" s="31"/>
      <c r="AE276" s="32"/>
      <c r="AF276" s="31"/>
      <c r="AG276" s="23"/>
      <c r="AH276" s="251"/>
      <c r="AI276" s="11"/>
      <c r="AJ276" s="311"/>
      <c r="AK276" s="267"/>
      <c r="AL276" s="263"/>
      <c r="AM276" s="265"/>
      <c r="AN276" s="267"/>
      <c r="AO276" s="263"/>
      <c r="AP276" s="265"/>
      <c r="AQ276" s="267"/>
      <c r="AR276" s="263"/>
      <c r="AS276" s="265"/>
      <c r="AT276" s="267"/>
      <c r="AU276" s="263"/>
      <c r="AV276" s="265"/>
      <c r="AW276" s="267"/>
      <c r="AX276" s="263"/>
      <c r="AY276" s="292"/>
      <c r="AZ276" s="228"/>
      <c r="BA276" s="228"/>
      <c r="BB276" s="295"/>
    </row>
    <row r="277" spans="2:62" ht="28.15" customHeight="1" x14ac:dyDescent="0.2">
      <c r="B277" s="30"/>
      <c r="C277" s="244"/>
      <c r="D277" s="29"/>
      <c r="E277" s="28"/>
      <c r="F277" s="28"/>
      <c r="G277" s="27"/>
      <c r="H277" s="225"/>
      <c r="I277" s="248"/>
      <c r="J277" s="248"/>
      <c r="K277" s="248"/>
      <c r="L277" s="26" t="s">
        <v>114</v>
      </c>
      <c r="M277" s="25"/>
      <c r="N277" s="26" t="s">
        <v>112</v>
      </c>
      <c r="O277" s="25"/>
      <c r="P277" s="26" t="s">
        <v>111</v>
      </c>
      <c r="Q277" s="25"/>
      <c r="R277" s="26" t="s">
        <v>110</v>
      </c>
      <c r="S277" s="25"/>
      <c r="T277" s="26" t="s">
        <v>109</v>
      </c>
      <c r="U277" s="25"/>
      <c r="V277" s="26" t="s">
        <v>108</v>
      </c>
      <c r="W277" s="25"/>
      <c r="X277" s="26" t="s">
        <v>107</v>
      </c>
      <c r="Y277" s="25"/>
      <c r="Z277" s="26" t="s">
        <v>106</v>
      </c>
      <c r="AA277" s="25"/>
      <c r="AB277" s="26" t="s">
        <v>1707</v>
      </c>
      <c r="AC277" s="25"/>
      <c r="AD277" s="24"/>
      <c r="AE277" s="25"/>
      <c r="AF277" s="24"/>
      <c r="AG277" s="23"/>
      <c r="AH277" s="251"/>
      <c r="AI277" s="11"/>
      <c r="AJ277" s="311"/>
      <c r="AK277" s="267"/>
      <c r="AL277" s="263"/>
      <c r="AM277" s="265"/>
      <c r="AN277" s="267"/>
      <c r="AO277" s="263"/>
      <c r="AP277" s="265"/>
      <c r="AQ277" s="267"/>
      <c r="AR277" s="263"/>
      <c r="AS277" s="265"/>
      <c r="AT277" s="267"/>
      <c r="AU277" s="263"/>
      <c r="AV277" s="265"/>
      <c r="AW277" s="267"/>
      <c r="AX277" s="263"/>
      <c r="AY277" s="292"/>
      <c r="AZ277" s="228"/>
      <c r="BA277" s="228"/>
      <c r="BB277" s="295"/>
    </row>
    <row r="278" spans="2:62" ht="28.15" customHeight="1" thickBot="1" x14ac:dyDescent="0.25">
      <c r="B278" s="21"/>
      <c r="C278" s="245"/>
      <c r="D278" s="20"/>
      <c r="E278" s="19"/>
      <c r="F278" s="19"/>
      <c r="G278" s="18"/>
      <c r="H278" s="226"/>
      <c r="I278" s="249"/>
      <c r="J278" s="249"/>
      <c r="K278" s="249"/>
      <c r="L278" s="17" t="s">
        <v>105</v>
      </c>
      <c r="M278" s="15"/>
      <c r="N278" s="17" t="s">
        <v>103</v>
      </c>
      <c r="O278" s="15"/>
      <c r="P278" s="17" t="s">
        <v>102</v>
      </c>
      <c r="Q278" s="15"/>
      <c r="R278" s="17" t="s">
        <v>101</v>
      </c>
      <c r="S278" s="15"/>
      <c r="T278" s="17">
        <v>20</v>
      </c>
      <c r="U278" s="15"/>
      <c r="V278" s="17" t="s">
        <v>100</v>
      </c>
      <c r="W278" s="15"/>
      <c r="X278" s="17" t="s">
        <v>99</v>
      </c>
      <c r="Y278" s="15"/>
      <c r="Z278" s="17" t="s">
        <v>98</v>
      </c>
      <c r="AA278" s="15"/>
      <c r="AB278" s="17" t="s">
        <v>1706</v>
      </c>
      <c r="AC278" s="15"/>
      <c r="AD278" s="16"/>
      <c r="AE278" s="15"/>
      <c r="AF278" s="14"/>
      <c r="AG278" s="13"/>
      <c r="AH278" s="252"/>
      <c r="AI278" s="11"/>
      <c r="AJ278" s="312"/>
      <c r="AK278" s="268"/>
      <c r="AL278" s="264"/>
      <c r="AM278" s="266"/>
      <c r="AN278" s="268"/>
      <c r="AO278" s="264"/>
      <c r="AP278" s="266"/>
      <c r="AQ278" s="268"/>
      <c r="AR278" s="264"/>
      <c r="AS278" s="266"/>
      <c r="AT278" s="268"/>
      <c r="AU278" s="264"/>
      <c r="AV278" s="266"/>
      <c r="AW278" s="268"/>
      <c r="AX278" s="264"/>
      <c r="AY278" s="293"/>
      <c r="AZ278" s="229"/>
      <c r="BA278" s="229"/>
      <c r="BB278" s="296"/>
    </row>
    <row r="279" spans="2:62" ht="85.9" customHeight="1" thickTop="1" thickBot="1" x14ac:dyDescent="0.35">
      <c r="B279" s="105" t="s">
        <v>174</v>
      </c>
      <c r="C279" s="95" t="s">
        <v>173</v>
      </c>
      <c r="D279" s="100" t="s">
        <v>172</v>
      </c>
      <c r="E279" s="104" t="s">
        <v>171</v>
      </c>
      <c r="F279" s="103"/>
      <c r="G279" s="102"/>
      <c r="H279" s="101" t="s">
        <v>170</v>
      </c>
      <c r="I279" s="100" t="s">
        <v>96</v>
      </c>
      <c r="J279" s="100" t="s">
        <v>169</v>
      </c>
      <c r="K279" s="100" t="s">
        <v>97</v>
      </c>
      <c r="L279" s="256" t="s">
        <v>168</v>
      </c>
      <c r="M279" s="262"/>
      <c r="N279" s="256" t="s">
        <v>167</v>
      </c>
      <c r="O279" s="262"/>
      <c r="P279" s="256" t="s">
        <v>167</v>
      </c>
      <c r="Q279" s="257"/>
      <c r="R279" s="256" t="s">
        <v>167</v>
      </c>
      <c r="S279" s="257"/>
      <c r="T279" s="256" t="s">
        <v>167</v>
      </c>
      <c r="U279" s="257"/>
      <c r="V279" s="256" t="s">
        <v>167</v>
      </c>
      <c r="W279" s="257"/>
      <c r="X279" s="256" t="s">
        <v>167</v>
      </c>
      <c r="Y279" s="257"/>
      <c r="Z279" s="256" t="s">
        <v>167</v>
      </c>
      <c r="AA279" s="257"/>
      <c r="AB279" s="256" t="s">
        <v>167</v>
      </c>
      <c r="AC279" s="257"/>
      <c r="AD279" s="261" t="s">
        <v>166</v>
      </c>
      <c r="AE279" s="257"/>
      <c r="AF279" s="101" t="s">
        <v>165</v>
      </c>
      <c r="AG279" s="101" t="s">
        <v>164</v>
      </c>
      <c r="AH279" s="100" t="s">
        <v>163</v>
      </c>
      <c r="AI279" s="98"/>
      <c r="AJ279" s="96" t="s">
        <v>160</v>
      </c>
      <c r="AK279" s="95" t="s">
        <v>159</v>
      </c>
      <c r="AL279" s="94" t="s">
        <v>158</v>
      </c>
      <c r="AM279" s="96" t="s">
        <v>157</v>
      </c>
      <c r="AN279" s="95" t="s">
        <v>156</v>
      </c>
      <c r="AO279" s="94" t="s">
        <v>155</v>
      </c>
      <c r="AP279" s="96" t="s">
        <v>154</v>
      </c>
      <c r="AQ279" s="95" t="s">
        <v>153</v>
      </c>
      <c r="AR279" s="97" t="s">
        <v>152</v>
      </c>
      <c r="AS279" s="96" t="s">
        <v>151</v>
      </c>
      <c r="AT279" s="95" t="s">
        <v>150</v>
      </c>
      <c r="AU279" s="94" t="s">
        <v>149</v>
      </c>
      <c r="AV279" s="96" t="s">
        <v>148</v>
      </c>
      <c r="AW279" s="95" t="s">
        <v>147</v>
      </c>
      <c r="AX279" s="94" t="s">
        <v>146</v>
      </c>
      <c r="AY279" s="93" t="s">
        <v>145</v>
      </c>
      <c r="AZ279" s="92" t="s">
        <v>144</v>
      </c>
      <c r="BA279" s="92" t="s">
        <v>143</v>
      </c>
      <c r="BB279" s="91" t="s">
        <v>142</v>
      </c>
    </row>
    <row r="280" spans="2:62" ht="48" thickBot="1" x14ac:dyDescent="0.3">
      <c r="B280" s="90" t="s">
        <v>235</v>
      </c>
      <c r="C280" s="89"/>
      <c r="D280" s="88">
        <v>256</v>
      </c>
      <c r="E280" s="258"/>
      <c r="F280" s="259"/>
      <c r="G280" s="260"/>
      <c r="H280" s="87" t="s">
        <v>140</v>
      </c>
      <c r="I280" s="86"/>
      <c r="J280" s="86"/>
      <c r="K280" s="85"/>
      <c r="L280" s="84"/>
      <c r="M280" s="81"/>
      <c r="N280" s="84"/>
      <c r="O280" s="81"/>
      <c r="P280" s="84"/>
      <c r="Q280" s="81"/>
      <c r="R280" s="84"/>
      <c r="S280" s="81"/>
      <c r="T280" s="84"/>
      <c r="U280" s="81"/>
      <c r="V280" s="84"/>
      <c r="W280" s="81"/>
      <c r="X280" s="84"/>
      <c r="Y280" s="81"/>
      <c r="Z280" s="84"/>
      <c r="AA280" s="83"/>
      <c r="AB280" s="217"/>
      <c r="AC280" s="217"/>
      <c r="AD280" s="82" t="s">
        <v>139</v>
      </c>
      <c r="AE280" s="81"/>
      <c r="AF280" s="81"/>
      <c r="AG280" s="81"/>
      <c r="AH280" s="80"/>
      <c r="AI280" s="79" t="s">
        <v>138</v>
      </c>
      <c r="AJ280" s="78">
        <f t="shared" ref="AJ280:BB280" si="36">SUM(AJ282:AJ293)</f>
        <v>80</v>
      </c>
      <c r="AK280" s="77">
        <f t="shared" si="36"/>
        <v>4</v>
      </c>
      <c r="AL280" s="76">
        <f t="shared" si="36"/>
        <v>0</v>
      </c>
      <c r="AM280" s="78">
        <f t="shared" si="36"/>
        <v>9</v>
      </c>
      <c r="AN280" s="77">
        <f t="shared" si="36"/>
        <v>1</v>
      </c>
      <c r="AO280" s="76">
        <f t="shared" si="36"/>
        <v>0</v>
      </c>
      <c r="AP280" s="78">
        <f t="shared" si="36"/>
        <v>0</v>
      </c>
      <c r="AQ280" s="77">
        <f t="shared" si="36"/>
        <v>0</v>
      </c>
      <c r="AR280" s="76">
        <f t="shared" si="36"/>
        <v>0</v>
      </c>
      <c r="AS280" s="78">
        <f t="shared" si="36"/>
        <v>19</v>
      </c>
      <c r="AT280" s="77">
        <f t="shared" si="36"/>
        <v>0</v>
      </c>
      <c r="AU280" s="76">
        <f t="shared" si="36"/>
        <v>0</v>
      </c>
      <c r="AV280" s="78">
        <f t="shared" si="36"/>
        <v>1</v>
      </c>
      <c r="AW280" s="77">
        <f t="shared" si="36"/>
        <v>1</v>
      </c>
      <c r="AX280" s="76">
        <f t="shared" si="36"/>
        <v>0</v>
      </c>
      <c r="AY280" s="75">
        <f t="shared" si="36"/>
        <v>0</v>
      </c>
      <c r="AZ280" s="74">
        <f t="shared" si="36"/>
        <v>0</v>
      </c>
      <c r="BA280" s="74">
        <f t="shared" si="36"/>
        <v>0</v>
      </c>
      <c r="BB280" s="73">
        <f t="shared" si="36"/>
        <v>0</v>
      </c>
      <c r="BC280" s="72" t="s">
        <v>137</v>
      </c>
      <c r="BF280" s="5">
        <f>SUM(AJ280:AL280)/$BG$5</f>
        <v>84</v>
      </c>
      <c r="BG280" s="5">
        <f>SUM(AM280:AO280,AY280)/$BG$5</f>
        <v>10</v>
      </c>
      <c r="BH280" s="5">
        <f>SUM(AP280:AR280,AZ280)/$BG$5</f>
        <v>0</v>
      </c>
      <c r="BI280" s="5">
        <f>SUM(AS280:AU280,BA280)/$BG$5</f>
        <v>19</v>
      </c>
      <c r="BJ280" s="5">
        <f>SUM(AV280:AX280,BB280)/$BG$5</f>
        <v>2</v>
      </c>
    </row>
    <row r="281" spans="2:62" ht="37.5" thickBot="1" x14ac:dyDescent="0.3">
      <c r="B281" s="71"/>
      <c r="C281" s="70"/>
      <c r="D281" s="69"/>
      <c r="E281" s="68"/>
      <c r="F281" s="68"/>
      <c r="G281" s="67"/>
      <c r="H281" s="66"/>
      <c r="I281" s="64"/>
      <c r="J281" s="64"/>
      <c r="K281" s="65"/>
      <c r="L281" s="64"/>
      <c r="M281" s="62"/>
      <c r="N281" s="64"/>
      <c r="O281" s="62"/>
      <c r="P281" s="64"/>
      <c r="Q281" s="62"/>
      <c r="R281" s="64"/>
      <c r="S281" s="62"/>
      <c r="T281" s="64"/>
      <c r="U281" s="62"/>
      <c r="V281" s="64"/>
      <c r="W281" s="62"/>
      <c r="X281" s="64"/>
      <c r="Y281" s="62"/>
      <c r="Z281" s="64"/>
      <c r="AA281" s="62"/>
      <c r="AB281" s="62"/>
      <c r="AC281" s="62"/>
      <c r="AD281" s="63"/>
      <c r="AE281" s="62"/>
      <c r="AF281" s="62"/>
      <c r="AG281" s="62"/>
      <c r="AH281" s="61"/>
      <c r="AI281" s="59" t="s">
        <v>136</v>
      </c>
      <c r="AJ281" s="214">
        <f t="shared" ref="AJ281:BB281" si="37">AJ280/1</f>
        <v>80</v>
      </c>
      <c r="AK281" s="213">
        <f t="shared" si="37"/>
        <v>4</v>
      </c>
      <c r="AL281" s="212">
        <f t="shared" si="37"/>
        <v>0</v>
      </c>
      <c r="AM281" s="214">
        <f t="shared" si="37"/>
        <v>9</v>
      </c>
      <c r="AN281" s="213">
        <f t="shared" si="37"/>
        <v>1</v>
      </c>
      <c r="AO281" s="212">
        <f t="shared" si="37"/>
        <v>0</v>
      </c>
      <c r="AP281" s="214">
        <f t="shared" si="37"/>
        <v>0</v>
      </c>
      <c r="AQ281" s="213">
        <f t="shared" si="37"/>
        <v>0</v>
      </c>
      <c r="AR281" s="212">
        <f t="shared" si="37"/>
        <v>0</v>
      </c>
      <c r="AS281" s="214">
        <f t="shared" si="37"/>
        <v>19</v>
      </c>
      <c r="AT281" s="213">
        <f t="shared" si="37"/>
        <v>0</v>
      </c>
      <c r="AU281" s="212">
        <f t="shared" si="37"/>
        <v>0</v>
      </c>
      <c r="AV281" s="214">
        <f t="shared" si="37"/>
        <v>1</v>
      </c>
      <c r="AW281" s="213">
        <f t="shared" si="37"/>
        <v>1</v>
      </c>
      <c r="AX281" s="212">
        <f t="shared" si="37"/>
        <v>0</v>
      </c>
      <c r="AY281" s="211">
        <f t="shared" si="37"/>
        <v>0</v>
      </c>
      <c r="AZ281" s="210">
        <f t="shared" si="37"/>
        <v>0</v>
      </c>
      <c r="BA281" s="210">
        <f t="shared" si="37"/>
        <v>0</v>
      </c>
      <c r="BB281" s="209">
        <f t="shared" si="37"/>
        <v>0</v>
      </c>
      <c r="BC281" s="52" t="s">
        <v>135</v>
      </c>
    </row>
    <row r="282" spans="2:62" ht="28.15" customHeight="1" x14ac:dyDescent="0.2">
      <c r="B282" s="30"/>
      <c r="C282" s="242">
        <v>1</v>
      </c>
      <c r="D282" s="44"/>
      <c r="E282" s="43"/>
      <c r="F282" s="43"/>
      <c r="G282" s="42"/>
      <c r="H282" s="223" t="s">
        <v>1251</v>
      </c>
      <c r="I282" s="246">
        <v>188</v>
      </c>
      <c r="J282" s="246">
        <v>39</v>
      </c>
      <c r="K282" s="246">
        <v>7</v>
      </c>
      <c r="L282" s="41" t="s">
        <v>133</v>
      </c>
      <c r="M282" s="40" t="s">
        <v>132</v>
      </c>
      <c r="N282" s="41" t="s">
        <v>131</v>
      </c>
      <c r="O282" s="40" t="s">
        <v>417</v>
      </c>
      <c r="P282" s="41" t="s">
        <v>130</v>
      </c>
      <c r="Q282" s="40" t="s">
        <v>382</v>
      </c>
      <c r="R282" s="41" t="s">
        <v>129</v>
      </c>
      <c r="S282" s="40" t="s">
        <v>186</v>
      </c>
      <c r="T282" s="41" t="s">
        <v>128</v>
      </c>
      <c r="U282" s="40" t="s">
        <v>976</v>
      </c>
      <c r="V282" s="41" t="s">
        <v>127</v>
      </c>
      <c r="W282" s="40" t="s">
        <v>1099</v>
      </c>
      <c r="X282" s="41" t="s">
        <v>126</v>
      </c>
      <c r="Y282" s="40" t="s">
        <v>780</v>
      </c>
      <c r="Z282" s="41" t="s">
        <v>125</v>
      </c>
      <c r="AA282" s="40" t="s">
        <v>458</v>
      </c>
      <c r="AB282" s="41" t="s">
        <v>1709</v>
      </c>
      <c r="AC282" s="40"/>
      <c r="AD282" s="39"/>
      <c r="AE282" s="40"/>
      <c r="AF282" s="39" t="s">
        <v>1720</v>
      </c>
      <c r="AG282" s="38" t="s">
        <v>1794</v>
      </c>
      <c r="AH282" s="250"/>
      <c r="AI282" s="11"/>
      <c r="AJ282" s="310">
        <f>SUMPRODUCT(LEN($M282:$AC285)-LEN(SUBSTITUTE($M282:$AC285,"A", "")))</f>
        <v>80</v>
      </c>
      <c r="AK282" s="239">
        <f>SUMPRODUCT(LEN($AF282:$AF285)-LEN(SUBSTITUTE($AF282:$AF285,"A", "")))</f>
        <v>4</v>
      </c>
      <c r="AL282" s="230">
        <f>SUMPRODUCT(LEN($AE282:$AE285)-LEN(SUBSTITUTE($AE282:$AE285,"A", "")))</f>
        <v>0</v>
      </c>
      <c r="AM282" s="233">
        <f>SUMPRODUCT(LEN($M282:$AC285)-LEN(SUBSTITUTE($M282:$AC285,"S", "")))</f>
        <v>9</v>
      </c>
      <c r="AN282" s="239">
        <f>SUMPRODUCT(LEN($AF282:$AF285)-LEN(SUBSTITUTE($AF282:$AF285,"S", "")))</f>
        <v>1</v>
      </c>
      <c r="AO282" s="230">
        <f>SUMPRODUCT(LEN($AE282:$AE285)-LEN(SUBSTITUTE($AE282:$AE285,"S", "")))</f>
        <v>0</v>
      </c>
      <c r="AP282" s="233">
        <f>SUMPRODUCT(LEN($M282:$AC285)-LEN(SUBSTITUTE($M282:$AC285,"F", "")))</f>
        <v>0</v>
      </c>
      <c r="AQ282" s="239">
        <f>SUMPRODUCT(LEN($AF282:$AF285)-LEN(SUBSTITUTE($AF282:$AF285,"F", "")))</f>
        <v>0</v>
      </c>
      <c r="AR282" s="230">
        <f>SUMPRODUCT(LEN($AE282:$AE285)-LEN(SUBSTITUTE($AE282:$AE285,"F", "")))</f>
        <v>0</v>
      </c>
      <c r="AS282" s="233">
        <f>SUMPRODUCT(LEN($M282:$AC285)-LEN(SUBSTITUTE($M282:$AC285,"G", "")))</f>
        <v>19</v>
      </c>
      <c r="AT282" s="239">
        <f>SUMPRODUCT(LEN($AF282:$AF285)-LEN(SUBSTITUTE($AF282:$AF285,"G", "")))</f>
        <v>0</v>
      </c>
      <c r="AU282" s="230">
        <f>SUMPRODUCT(LEN($AE282:$AE285)-LEN(SUBSTITUTE($AE282:$AE285,"G", "")))</f>
        <v>0</v>
      </c>
      <c r="AV282" s="233">
        <f>SUMPRODUCT(LEN($M282:$AC285)-LEN(SUBSTITUTE($M282:$AC285,"M", "")))</f>
        <v>1</v>
      </c>
      <c r="AW282" s="239">
        <f>SUMPRODUCT(LEN($AF282:$AF285)-LEN(SUBSTITUTE($AF282:$AF285,"M", "")))</f>
        <v>1</v>
      </c>
      <c r="AX282" s="230">
        <f>SUMPRODUCT(LEN($AE282:$AE285)-LEN(SUBSTITUTE($AE282:$AE285,"M", "")))</f>
        <v>0</v>
      </c>
      <c r="AY282" s="291">
        <f>SUMPRODUCT(LEN($AE282:$AE285)-LEN(SUBSTITUTE($AE282:$AE285,"S", "")))</f>
        <v>0</v>
      </c>
      <c r="AZ282" s="227">
        <f>SUMPRODUCT(LEN($AE282:$AE285)-LEN(SUBSTITUTE($AE282:$AE285,"F", "")))</f>
        <v>0</v>
      </c>
      <c r="BA282" s="227">
        <f>SUMPRODUCT(LEN($AE282:$AE285)-LEN(SUBSTITUTE($AE282:$AE285,"G", "")))</f>
        <v>0</v>
      </c>
      <c r="BB282" s="294">
        <f>SUMPRODUCT(LEN($AE282:$AE285)-LEN(SUBSTITUTE($AE282:$AE285,"M", "")))</f>
        <v>0</v>
      </c>
    </row>
    <row r="283" spans="2:62" ht="28.15" customHeight="1" thickBot="1" x14ac:dyDescent="0.25">
      <c r="B283" s="30"/>
      <c r="C283" s="243"/>
      <c r="D283" s="36"/>
      <c r="E283" s="35"/>
      <c r="F283" s="35"/>
      <c r="G283" s="34"/>
      <c r="H283" s="224"/>
      <c r="I283" s="247"/>
      <c r="J283" s="247"/>
      <c r="K283" s="247"/>
      <c r="L283" s="33" t="s">
        <v>123</v>
      </c>
      <c r="M283" s="32" t="s">
        <v>104</v>
      </c>
      <c r="N283" s="33" t="s">
        <v>122</v>
      </c>
      <c r="O283" s="32" t="s">
        <v>1273</v>
      </c>
      <c r="P283" s="33" t="s">
        <v>120</v>
      </c>
      <c r="Q283" s="32" t="s">
        <v>382</v>
      </c>
      <c r="R283" s="33" t="s">
        <v>119</v>
      </c>
      <c r="S283" s="32" t="s">
        <v>611</v>
      </c>
      <c r="T283" s="33" t="s">
        <v>118</v>
      </c>
      <c r="U283" s="32" t="s">
        <v>1793</v>
      </c>
      <c r="V283" s="33" t="s">
        <v>117</v>
      </c>
      <c r="W283" s="32" t="s">
        <v>689</v>
      </c>
      <c r="X283" s="33" t="s">
        <v>116</v>
      </c>
      <c r="Y283" s="32" t="s">
        <v>614</v>
      </c>
      <c r="Z283" s="33" t="s">
        <v>115</v>
      </c>
      <c r="AA283" s="32" t="s">
        <v>383</v>
      </c>
      <c r="AB283" s="33" t="s">
        <v>1708</v>
      </c>
      <c r="AC283" s="32"/>
      <c r="AD283" s="31"/>
      <c r="AE283" s="32"/>
      <c r="AF283" s="31"/>
      <c r="AG283" s="23"/>
      <c r="AH283" s="251"/>
      <c r="AI283" s="11"/>
      <c r="AJ283" s="311"/>
      <c r="AK283" s="267"/>
      <c r="AL283" s="263"/>
      <c r="AM283" s="265"/>
      <c r="AN283" s="267"/>
      <c r="AO283" s="263"/>
      <c r="AP283" s="265"/>
      <c r="AQ283" s="267"/>
      <c r="AR283" s="263"/>
      <c r="AS283" s="265"/>
      <c r="AT283" s="267"/>
      <c r="AU283" s="263"/>
      <c r="AV283" s="265"/>
      <c r="AW283" s="267"/>
      <c r="AX283" s="263"/>
      <c r="AY283" s="292"/>
      <c r="AZ283" s="228"/>
      <c r="BA283" s="228"/>
      <c r="BB283" s="295"/>
    </row>
    <row r="284" spans="2:62" ht="28.15" customHeight="1" x14ac:dyDescent="0.2">
      <c r="B284" s="30"/>
      <c r="C284" s="244"/>
      <c r="D284" s="29"/>
      <c r="E284" s="28"/>
      <c r="F284" s="28"/>
      <c r="G284" s="27"/>
      <c r="H284" s="225">
        <v>256</v>
      </c>
      <c r="I284" s="248"/>
      <c r="J284" s="248"/>
      <c r="K284" s="248"/>
      <c r="L284" s="26" t="s">
        <v>114</v>
      </c>
      <c r="M284" s="25" t="s">
        <v>104</v>
      </c>
      <c r="N284" s="26" t="s">
        <v>112</v>
      </c>
      <c r="O284" s="25" t="s">
        <v>382</v>
      </c>
      <c r="P284" s="26" t="s">
        <v>111</v>
      </c>
      <c r="Q284" s="25" t="s">
        <v>132</v>
      </c>
      <c r="R284" s="26" t="s">
        <v>110</v>
      </c>
      <c r="S284" s="25" t="s">
        <v>417</v>
      </c>
      <c r="T284" s="26" t="s">
        <v>109</v>
      </c>
      <c r="U284" s="25" t="s">
        <v>1778</v>
      </c>
      <c r="V284" s="26" t="s">
        <v>108</v>
      </c>
      <c r="W284" s="25" t="s">
        <v>672</v>
      </c>
      <c r="X284" s="26" t="s">
        <v>107</v>
      </c>
      <c r="Y284" s="25" t="s">
        <v>399</v>
      </c>
      <c r="Z284" s="26" t="s">
        <v>106</v>
      </c>
      <c r="AA284" s="25" t="s">
        <v>121</v>
      </c>
      <c r="AB284" s="26" t="s">
        <v>1707</v>
      </c>
      <c r="AC284" s="25"/>
      <c r="AD284" s="24"/>
      <c r="AE284" s="25"/>
      <c r="AF284" s="24"/>
      <c r="AG284" s="23"/>
      <c r="AH284" s="251"/>
      <c r="AI284" s="11"/>
      <c r="AJ284" s="311"/>
      <c r="AK284" s="267"/>
      <c r="AL284" s="263"/>
      <c r="AM284" s="265"/>
      <c r="AN284" s="267"/>
      <c r="AO284" s="263"/>
      <c r="AP284" s="265"/>
      <c r="AQ284" s="267"/>
      <c r="AR284" s="263"/>
      <c r="AS284" s="265"/>
      <c r="AT284" s="267"/>
      <c r="AU284" s="263"/>
      <c r="AV284" s="265"/>
      <c r="AW284" s="267"/>
      <c r="AX284" s="263"/>
      <c r="AY284" s="292"/>
      <c r="AZ284" s="228"/>
      <c r="BA284" s="228"/>
      <c r="BB284" s="295"/>
    </row>
    <row r="285" spans="2:62" ht="28.15" customHeight="1" thickBot="1" x14ac:dyDescent="0.25">
      <c r="B285" s="30"/>
      <c r="C285" s="253"/>
      <c r="D285" s="51"/>
      <c r="E285" s="50"/>
      <c r="F285" s="50"/>
      <c r="G285" s="49"/>
      <c r="H285" s="226"/>
      <c r="I285" s="254"/>
      <c r="J285" s="254"/>
      <c r="K285" s="254"/>
      <c r="L285" s="48" t="s">
        <v>105</v>
      </c>
      <c r="M285" s="47" t="s">
        <v>132</v>
      </c>
      <c r="N285" s="48" t="s">
        <v>103</v>
      </c>
      <c r="O285" s="47" t="s">
        <v>417</v>
      </c>
      <c r="P285" s="48" t="s">
        <v>102</v>
      </c>
      <c r="Q285" s="47" t="s">
        <v>382</v>
      </c>
      <c r="R285" s="48" t="s">
        <v>101</v>
      </c>
      <c r="S285" s="47" t="s">
        <v>417</v>
      </c>
      <c r="T285" s="48">
        <v>20</v>
      </c>
      <c r="U285" s="47" t="s">
        <v>625</v>
      </c>
      <c r="V285" s="48" t="s">
        <v>100</v>
      </c>
      <c r="W285" s="47" t="s">
        <v>780</v>
      </c>
      <c r="X285" s="48" t="s">
        <v>99</v>
      </c>
      <c r="Y285" s="47" t="s">
        <v>124</v>
      </c>
      <c r="Z285" s="48" t="s">
        <v>98</v>
      </c>
      <c r="AA285" s="47" t="s">
        <v>414</v>
      </c>
      <c r="AB285" s="48" t="s">
        <v>1706</v>
      </c>
      <c r="AC285" s="47"/>
      <c r="AD285" s="16"/>
      <c r="AE285" s="47"/>
      <c r="AF285" s="16"/>
      <c r="AG285" s="46"/>
      <c r="AH285" s="255"/>
      <c r="AI285" s="11"/>
      <c r="AJ285" s="312"/>
      <c r="AK285" s="268"/>
      <c r="AL285" s="264"/>
      <c r="AM285" s="266"/>
      <c r="AN285" s="268"/>
      <c r="AO285" s="264"/>
      <c r="AP285" s="266"/>
      <c r="AQ285" s="268"/>
      <c r="AR285" s="264"/>
      <c r="AS285" s="266"/>
      <c r="AT285" s="268"/>
      <c r="AU285" s="264"/>
      <c r="AV285" s="266"/>
      <c r="AW285" s="268"/>
      <c r="AX285" s="264"/>
      <c r="AY285" s="293"/>
      <c r="AZ285" s="229"/>
      <c r="BA285" s="229"/>
      <c r="BB285" s="296"/>
    </row>
    <row r="286" spans="2:62" ht="28.15" customHeight="1" x14ac:dyDescent="0.2">
      <c r="B286" s="30"/>
      <c r="C286" s="242">
        <v>2</v>
      </c>
      <c r="D286" s="44"/>
      <c r="E286" s="43"/>
      <c r="F286" s="43"/>
      <c r="G286" s="42"/>
      <c r="H286" s="223"/>
      <c r="I286" s="246"/>
      <c r="J286" s="246"/>
      <c r="K286" s="246"/>
      <c r="L286" s="41" t="s">
        <v>133</v>
      </c>
      <c r="M286" s="40"/>
      <c r="N286" s="41" t="s">
        <v>131</v>
      </c>
      <c r="O286" s="40"/>
      <c r="P286" s="41" t="s">
        <v>130</v>
      </c>
      <c r="Q286" s="40"/>
      <c r="R286" s="41" t="s">
        <v>129</v>
      </c>
      <c r="S286" s="40"/>
      <c r="T286" s="41" t="s">
        <v>128</v>
      </c>
      <c r="U286" s="40"/>
      <c r="V286" s="41" t="s">
        <v>127</v>
      </c>
      <c r="W286" s="40"/>
      <c r="X286" s="41" t="s">
        <v>126</v>
      </c>
      <c r="Y286" s="40"/>
      <c r="Z286" s="41" t="s">
        <v>125</v>
      </c>
      <c r="AA286" s="40"/>
      <c r="AB286" s="41" t="s">
        <v>1709</v>
      </c>
      <c r="AC286" s="40"/>
      <c r="AD286" s="39"/>
      <c r="AE286" s="40"/>
      <c r="AF286" s="39"/>
      <c r="AG286" s="38"/>
      <c r="AH286" s="250"/>
      <c r="AI286" s="11"/>
      <c r="AJ286" s="310">
        <f>SUMPRODUCT(LEN($M286:$AC289)-LEN(SUBSTITUTE($M286:$AC289,"A", "")))</f>
        <v>0</v>
      </c>
      <c r="AK286" s="239">
        <f>SUMPRODUCT(LEN($AF286:$AF289)-LEN(SUBSTITUTE($AF286:$AF289,"A", "")))</f>
        <v>0</v>
      </c>
      <c r="AL286" s="230">
        <f>SUMPRODUCT(LEN($AE286:$AE289)-LEN(SUBSTITUTE($AE286:$AE289,"A", "")))</f>
        <v>0</v>
      </c>
      <c r="AM286" s="233">
        <f>SUMPRODUCT(LEN($M286:$AC289)-LEN(SUBSTITUTE($M286:$AC289,"S", "")))</f>
        <v>0</v>
      </c>
      <c r="AN286" s="239">
        <f>SUMPRODUCT(LEN($AF286:$AF289)-LEN(SUBSTITUTE($AF286:$AF289,"S", "")))</f>
        <v>0</v>
      </c>
      <c r="AO286" s="230">
        <f>SUMPRODUCT(LEN($AE286:$AE289)-LEN(SUBSTITUTE($AE286:$AE289,"S", "")))</f>
        <v>0</v>
      </c>
      <c r="AP286" s="233">
        <f>SUMPRODUCT(LEN($M286:$AC289)-LEN(SUBSTITUTE($M286:$AC289,"F", "")))</f>
        <v>0</v>
      </c>
      <c r="AQ286" s="239">
        <f>SUMPRODUCT(LEN($AF286:$AF289)-LEN(SUBSTITUTE($AF286:$AF289,"F", "")))</f>
        <v>0</v>
      </c>
      <c r="AR286" s="230">
        <f>SUMPRODUCT(LEN($AE286:$AE289)-LEN(SUBSTITUTE($AE286:$AE289,"F", "")))</f>
        <v>0</v>
      </c>
      <c r="AS286" s="233">
        <f>SUMPRODUCT(LEN($M286:$AC289)-LEN(SUBSTITUTE($M286:$AC289,"G", "")))</f>
        <v>0</v>
      </c>
      <c r="AT286" s="239">
        <f>SUMPRODUCT(LEN($AF286:$AF289)-LEN(SUBSTITUTE($AF286:$AF289,"G", "")))</f>
        <v>0</v>
      </c>
      <c r="AU286" s="230">
        <f>SUMPRODUCT(LEN($AE286:$AE289)-LEN(SUBSTITUTE($AE286:$AE289,"G", "")))</f>
        <v>0</v>
      </c>
      <c r="AV286" s="233">
        <f>SUMPRODUCT(LEN($M286:$AC289)-LEN(SUBSTITUTE($M286:$AC289,"M", "")))</f>
        <v>0</v>
      </c>
      <c r="AW286" s="239">
        <f>SUMPRODUCT(LEN($AF286:$AF289)-LEN(SUBSTITUTE($AF286:$AF289,"M", "")))</f>
        <v>0</v>
      </c>
      <c r="AX286" s="230">
        <f>SUMPRODUCT(LEN($AE286:$AE289)-LEN(SUBSTITUTE($AE286:$AE289,"M", "")))</f>
        <v>0</v>
      </c>
      <c r="AY286" s="291">
        <f>SUMPRODUCT(LEN($AE286:$AE289)-LEN(SUBSTITUTE($AE286:$AE289,"S", "")))</f>
        <v>0</v>
      </c>
      <c r="AZ286" s="227">
        <f>SUMPRODUCT(LEN($AE286:$AE289)-LEN(SUBSTITUTE($AE286:$AE289,"F", "")))</f>
        <v>0</v>
      </c>
      <c r="BA286" s="227">
        <f>SUMPRODUCT(LEN($AE286:$AE289)-LEN(SUBSTITUTE($AE286:$AE289,"G", "")))</f>
        <v>0</v>
      </c>
      <c r="BB286" s="294">
        <f>SUMPRODUCT(LEN($AE286:$AE289)-LEN(SUBSTITUTE($AE286:$AE289,"M", "")))</f>
        <v>0</v>
      </c>
    </row>
    <row r="287" spans="2:62" ht="28.15" customHeight="1" thickBot="1" x14ac:dyDescent="0.25">
      <c r="B287" s="30"/>
      <c r="C287" s="243"/>
      <c r="D287" s="36"/>
      <c r="E287" s="35"/>
      <c r="F287" s="35"/>
      <c r="G287" s="34"/>
      <c r="H287" s="224"/>
      <c r="I287" s="247"/>
      <c r="J287" s="247"/>
      <c r="K287" s="247"/>
      <c r="L287" s="33" t="s">
        <v>123</v>
      </c>
      <c r="M287" s="32"/>
      <c r="N287" s="33" t="s">
        <v>122</v>
      </c>
      <c r="O287" s="32"/>
      <c r="P287" s="33" t="s">
        <v>120</v>
      </c>
      <c r="Q287" s="32"/>
      <c r="R287" s="33" t="s">
        <v>119</v>
      </c>
      <c r="S287" s="32"/>
      <c r="T287" s="33" t="s">
        <v>118</v>
      </c>
      <c r="U287" s="32"/>
      <c r="V287" s="33" t="s">
        <v>117</v>
      </c>
      <c r="W287" s="32"/>
      <c r="X287" s="33" t="s">
        <v>116</v>
      </c>
      <c r="Y287" s="32"/>
      <c r="Z287" s="33" t="s">
        <v>115</v>
      </c>
      <c r="AA287" s="32"/>
      <c r="AB287" s="33" t="s">
        <v>1708</v>
      </c>
      <c r="AC287" s="32"/>
      <c r="AD287" s="31"/>
      <c r="AE287" s="32"/>
      <c r="AF287" s="31"/>
      <c r="AG287" s="23"/>
      <c r="AH287" s="251"/>
      <c r="AI287" s="11"/>
      <c r="AJ287" s="311"/>
      <c r="AK287" s="267"/>
      <c r="AL287" s="263"/>
      <c r="AM287" s="265"/>
      <c r="AN287" s="267"/>
      <c r="AO287" s="263"/>
      <c r="AP287" s="265"/>
      <c r="AQ287" s="267"/>
      <c r="AR287" s="263"/>
      <c r="AS287" s="265"/>
      <c r="AT287" s="267"/>
      <c r="AU287" s="263"/>
      <c r="AV287" s="265"/>
      <c r="AW287" s="267"/>
      <c r="AX287" s="263"/>
      <c r="AY287" s="292"/>
      <c r="AZ287" s="228"/>
      <c r="BA287" s="228"/>
      <c r="BB287" s="295"/>
    </row>
    <row r="288" spans="2:62" ht="28.15" customHeight="1" x14ac:dyDescent="0.2">
      <c r="B288" s="30"/>
      <c r="C288" s="244"/>
      <c r="D288" s="29"/>
      <c r="E288" s="28"/>
      <c r="F288" s="28"/>
      <c r="G288" s="27"/>
      <c r="H288" s="225"/>
      <c r="I288" s="248"/>
      <c r="J288" s="248"/>
      <c r="K288" s="248"/>
      <c r="L288" s="26" t="s">
        <v>114</v>
      </c>
      <c r="M288" s="25"/>
      <c r="N288" s="26" t="s">
        <v>112</v>
      </c>
      <c r="O288" s="25"/>
      <c r="P288" s="26" t="s">
        <v>111</v>
      </c>
      <c r="Q288" s="25"/>
      <c r="R288" s="26" t="s">
        <v>110</v>
      </c>
      <c r="S288" s="25"/>
      <c r="T288" s="26" t="s">
        <v>109</v>
      </c>
      <c r="U288" s="25"/>
      <c r="V288" s="26" t="s">
        <v>108</v>
      </c>
      <c r="W288" s="25"/>
      <c r="X288" s="26" t="s">
        <v>107</v>
      </c>
      <c r="Y288" s="25"/>
      <c r="Z288" s="26" t="s">
        <v>106</v>
      </c>
      <c r="AA288" s="25"/>
      <c r="AB288" s="26" t="s">
        <v>1707</v>
      </c>
      <c r="AC288" s="25"/>
      <c r="AD288" s="24"/>
      <c r="AE288" s="25"/>
      <c r="AF288" s="24"/>
      <c r="AG288" s="23"/>
      <c r="AH288" s="251"/>
      <c r="AI288" s="11"/>
      <c r="AJ288" s="311"/>
      <c r="AK288" s="267"/>
      <c r="AL288" s="263"/>
      <c r="AM288" s="265"/>
      <c r="AN288" s="267"/>
      <c r="AO288" s="263"/>
      <c r="AP288" s="265"/>
      <c r="AQ288" s="267"/>
      <c r="AR288" s="263"/>
      <c r="AS288" s="265"/>
      <c r="AT288" s="267"/>
      <c r="AU288" s="263"/>
      <c r="AV288" s="265"/>
      <c r="AW288" s="267"/>
      <c r="AX288" s="263"/>
      <c r="AY288" s="292"/>
      <c r="AZ288" s="228"/>
      <c r="BA288" s="228"/>
      <c r="BB288" s="295"/>
    </row>
    <row r="289" spans="2:62" ht="28.15" customHeight="1" thickBot="1" x14ac:dyDescent="0.25">
      <c r="B289" s="30"/>
      <c r="C289" s="253"/>
      <c r="D289" s="51"/>
      <c r="E289" s="50"/>
      <c r="F289" s="50"/>
      <c r="G289" s="49"/>
      <c r="H289" s="226"/>
      <c r="I289" s="254"/>
      <c r="J289" s="254"/>
      <c r="K289" s="254"/>
      <c r="L289" s="48" t="s">
        <v>105</v>
      </c>
      <c r="M289" s="47"/>
      <c r="N289" s="48" t="s">
        <v>103</v>
      </c>
      <c r="O289" s="47"/>
      <c r="P289" s="48" t="s">
        <v>102</v>
      </c>
      <c r="Q289" s="47"/>
      <c r="R289" s="48" t="s">
        <v>101</v>
      </c>
      <c r="S289" s="47"/>
      <c r="T289" s="48">
        <v>20</v>
      </c>
      <c r="U289" s="47"/>
      <c r="V289" s="48" t="s">
        <v>100</v>
      </c>
      <c r="W289" s="47"/>
      <c r="X289" s="48" t="s">
        <v>99</v>
      </c>
      <c r="Y289" s="47"/>
      <c r="Z289" s="48" t="s">
        <v>98</v>
      </c>
      <c r="AA289" s="47"/>
      <c r="AB289" s="48" t="s">
        <v>1706</v>
      </c>
      <c r="AC289" s="47"/>
      <c r="AD289" s="16"/>
      <c r="AE289" s="47"/>
      <c r="AF289" s="16"/>
      <c r="AG289" s="46"/>
      <c r="AH289" s="255"/>
      <c r="AI289" s="11"/>
      <c r="AJ289" s="312"/>
      <c r="AK289" s="268"/>
      <c r="AL289" s="264"/>
      <c r="AM289" s="266"/>
      <c r="AN289" s="268"/>
      <c r="AO289" s="264"/>
      <c r="AP289" s="266"/>
      <c r="AQ289" s="268"/>
      <c r="AR289" s="264"/>
      <c r="AS289" s="266"/>
      <c r="AT289" s="268"/>
      <c r="AU289" s="264"/>
      <c r="AV289" s="266"/>
      <c r="AW289" s="268"/>
      <c r="AX289" s="264"/>
      <c r="AY289" s="293"/>
      <c r="AZ289" s="229"/>
      <c r="BA289" s="229"/>
      <c r="BB289" s="296"/>
    </row>
    <row r="290" spans="2:62" ht="28.15" customHeight="1" x14ac:dyDescent="0.2">
      <c r="B290" s="30"/>
      <c r="C290" s="242">
        <v>3</v>
      </c>
      <c r="D290" s="44"/>
      <c r="E290" s="43"/>
      <c r="F290" s="43"/>
      <c r="G290" s="42"/>
      <c r="H290" s="223"/>
      <c r="I290" s="246"/>
      <c r="J290" s="246"/>
      <c r="K290" s="246"/>
      <c r="L290" s="41" t="s">
        <v>133</v>
      </c>
      <c r="M290" s="40"/>
      <c r="N290" s="41" t="s">
        <v>131</v>
      </c>
      <c r="O290" s="40"/>
      <c r="P290" s="41" t="s">
        <v>130</v>
      </c>
      <c r="Q290" s="40"/>
      <c r="R290" s="41" t="s">
        <v>129</v>
      </c>
      <c r="S290" s="40"/>
      <c r="T290" s="41" t="s">
        <v>128</v>
      </c>
      <c r="U290" s="40"/>
      <c r="V290" s="41" t="s">
        <v>127</v>
      </c>
      <c r="W290" s="40"/>
      <c r="X290" s="41" t="s">
        <v>126</v>
      </c>
      <c r="Y290" s="40"/>
      <c r="Z290" s="41" t="s">
        <v>125</v>
      </c>
      <c r="AA290" s="40"/>
      <c r="AB290" s="41" t="s">
        <v>1709</v>
      </c>
      <c r="AC290" s="40"/>
      <c r="AD290" s="39"/>
      <c r="AE290" s="40"/>
      <c r="AF290" s="39"/>
      <c r="AG290" s="38"/>
      <c r="AH290" s="250"/>
      <c r="AI290" s="11"/>
      <c r="AJ290" s="310">
        <f>SUMPRODUCT(LEN($M290:$AC293)-LEN(SUBSTITUTE($M290:$AC293,"A", "")))</f>
        <v>0</v>
      </c>
      <c r="AK290" s="239">
        <f>SUMPRODUCT(LEN($AF290:$AF293)-LEN(SUBSTITUTE($AF290:$AF293,"A", "")))</f>
        <v>0</v>
      </c>
      <c r="AL290" s="230">
        <f>SUMPRODUCT(LEN($AE290:$AE293)-LEN(SUBSTITUTE($AE290:$AE293,"A", "")))</f>
        <v>0</v>
      </c>
      <c r="AM290" s="233">
        <f>SUMPRODUCT(LEN($M290:$AC293)-LEN(SUBSTITUTE($M290:$AC293,"S", "")))</f>
        <v>0</v>
      </c>
      <c r="AN290" s="239">
        <f>SUMPRODUCT(LEN($AF290:$AF293)-LEN(SUBSTITUTE($AF290:$AF293,"S", "")))</f>
        <v>0</v>
      </c>
      <c r="AO290" s="230">
        <f>SUMPRODUCT(LEN($AE290:$AE293)-LEN(SUBSTITUTE($AE290:$AE293,"S", "")))</f>
        <v>0</v>
      </c>
      <c r="AP290" s="233">
        <f>SUMPRODUCT(LEN($M290:$AC293)-LEN(SUBSTITUTE($M290:$AC293,"F", "")))</f>
        <v>0</v>
      </c>
      <c r="AQ290" s="239">
        <f>SUMPRODUCT(LEN($AF290:$AF293)-LEN(SUBSTITUTE($AF290:$AF293,"F", "")))</f>
        <v>0</v>
      </c>
      <c r="AR290" s="230">
        <f>SUMPRODUCT(LEN($AE290:$AE293)-LEN(SUBSTITUTE($AE290:$AE293,"F", "")))</f>
        <v>0</v>
      </c>
      <c r="AS290" s="233">
        <f>SUMPRODUCT(LEN($M290:$AC293)-LEN(SUBSTITUTE($M290:$AC293,"G", "")))</f>
        <v>0</v>
      </c>
      <c r="AT290" s="239">
        <f>SUMPRODUCT(LEN($AF290:$AF293)-LEN(SUBSTITUTE($AF290:$AF293,"G", "")))</f>
        <v>0</v>
      </c>
      <c r="AU290" s="230">
        <f>SUMPRODUCT(LEN($AE290:$AE293)-LEN(SUBSTITUTE($AE290:$AE293,"G", "")))</f>
        <v>0</v>
      </c>
      <c r="AV290" s="233">
        <f>SUMPRODUCT(LEN($M290:$AC293)-LEN(SUBSTITUTE($M290:$AC293,"M", "")))</f>
        <v>0</v>
      </c>
      <c r="AW290" s="239">
        <f>SUMPRODUCT(LEN($AF290:$AF293)-LEN(SUBSTITUTE($AF290:$AF293,"M", "")))</f>
        <v>0</v>
      </c>
      <c r="AX290" s="230">
        <f>SUMPRODUCT(LEN($AE290:$AE293)-LEN(SUBSTITUTE($AE290:$AE293,"M", "")))</f>
        <v>0</v>
      </c>
      <c r="AY290" s="291">
        <f>SUMPRODUCT(LEN($AE290:$AE293)-LEN(SUBSTITUTE($AE290:$AE293,"S", "")))</f>
        <v>0</v>
      </c>
      <c r="AZ290" s="227">
        <f>SUMPRODUCT(LEN($AE290:$AE293)-LEN(SUBSTITUTE($AE290:$AE293,"F", "")))</f>
        <v>0</v>
      </c>
      <c r="BA290" s="227">
        <f>SUMPRODUCT(LEN($AE290:$AE293)-LEN(SUBSTITUTE($AE290:$AE293,"G", "")))</f>
        <v>0</v>
      </c>
      <c r="BB290" s="294">
        <f>SUMPRODUCT(LEN($AE290:$AE293)-LEN(SUBSTITUTE($AE290:$AE293,"M", "")))</f>
        <v>0</v>
      </c>
    </row>
    <row r="291" spans="2:62" ht="28.15" customHeight="1" thickBot="1" x14ac:dyDescent="0.25">
      <c r="B291" s="30"/>
      <c r="C291" s="243"/>
      <c r="D291" s="36"/>
      <c r="E291" s="35"/>
      <c r="F291" s="35"/>
      <c r="G291" s="34"/>
      <c r="H291" s="224"/>
      <c r="I291" s="247"/>
      <c r="J291" s="247"/>
      <c r="K291" s="247"/>
      <c r="L291" s="33" t="s">
        <v>123</v>
      </c>
      <c r="M291" s="32"/>
      <c r="N291" s="33" t="s">
        <v>122</v>
      </c>
      <c r="O291" s="32"/>
      <c r="P291" s="33" t="s">
        <v>120</v>
      </c>
      <c r="Q291" s="32"/>
      <c r="R291" s="33" t="s">
        <v>119</v>
      </c>
      <c r="S291" s="32"/>
      <c r="T291" s="33" t="s">
        <v>118</v>
      </c>
      <c r="U291" s="32"/>
      <c r="V291" s="33" t="s">
        <v>117</v>
      </c>
      <c r="W291" s="32"/>
      <c r="X291" s="33" t="s">
        <v>116</v>
      </c>
      <c r="Y291" s="32"/>
      <c r="Z291" s="33" t="s">
        <v>115</v>
      </c>
      <c r="AA291" s="32"/>
      <c r="AB291" s="33" t="s">
        <v>1708</v>
      </c>
      <c r="AC291" s="32"/>
      <c r="AD291" s="31"/>
      <c r="AE291" s="32"/>
      <c r="AF291" s="31"/>
      <c r="AG291" s="23"/>
      <c r="AH291" s="251"/>
      <c r="AI291" s="11"/>
      <c r="AJ291" s="311"/>
      <c r="AK291" s="267"/>
      <c r="AL291" s="263"/>
      <c r="AM291" s="265"/>
      <c r="AN291" s="267"/>
      <c r="AO291" s="263"/>
      <c r="AP291" s="265"/>
      <c r="AQ291" s="267"/>
      <c r="AR291" s="263"/>
      <c r="AS291" s="265"/>
      <c r="AT291" s="267"/>
      <c r="AU291" s="263"/>
      <c r="AV291" s="265"/>
      <c r="AW291" s="267"/>
      <c r="AX291" s="263"/>
      <c r="AY291" s="292"/>
      <c r="AZ291" s="228"/>
      <c r="BA291" s="228"/>
      <c r="BB291" s="295"/>
    </row>
    <row r="292" spans="2:62" ht="28.15" customHeight="1" x14ac:dyDescent="0.2">
      <c r="B292" s="30"/>
      <c r="C292" s="244"/>
      <c r="D292" s="29"/>
      <c r="E292" s="28"/>
      <c r="F292" s="28"/>
      <c r="G292" s="27"/>
      <c r="H292" s="225"/>
      <c r="I292" s="248"/>
      <c r="J292" s="248"/>
      <c r="K292" s="248"/>
      <c r="L292" s="26" t="s">
        <v>114</v>
      </c>
      <c r="M292" s="25"/>
      <c r="N292" s="26" t="s">
        <v>112</v>
      </c>
      <c r="O292" s="25"/>
      <c r="P292" s="26" t="s">
        <v>111</v>
      </c>
      <c r="Q292" s="25"/>
      <c r="R292" s="26" t="s">
        <v>110</v>
      </c>
      <c r="S292" s="25"/>
      <c r="T292" s="26" t="s">
        <v>109</v>
      </c>
      <c r="U292" s="25"/>
      <c r="V292" s="26" t="s">
        <v>108</v>
      </c>
      <c r="W292" s="25"/>
      <c r="X292" s="26" t="s">
        <v>107</v>
      </c>
      <c r="Y292" s="25"/>
      <c r="Z292" s="26" t="s">
        <v>106</v>
      </c>
      <c r="AA292" s="25"/>
      <c r="AB292" s="26" t="s">
        <v>1707</v>
      </c>
      <c r="AC292" s="25"/>
      <c r="AD292" s="24"/>
      <c r="AE292" s="25"/>
      <c r="AF292" s="24"/>
      <c r="AG292" s="23"/>
      <c r="AH292" s="251"/>
      <c r="AI292" s="11"/>
      <c r="AJ292" s="311"/>
      <c r="AK292" s="267"/>
      <c r="AL292" s="263"/>
      <c r="AM292" s="265"/>
      <c r="AN292" s="267"/>
      <c r="AO292" s="263"/>
      <c r="AP292" s="265"/>
      <c r="AQ292" s="267"/>
      <c r="AR292" s="263"/>
      <c r="AS292" s="265"/>
      <c r="AT292" s="267"/>
      <c r="AU292" s="263"/>
      <c r="AV292" s="265"/>
      <c r="AW292" s="267"/>
      <c r="AX292" s="263"/>
      <c r="AY292" s="292"/>
      <c r="AZ292" s="228"/>
      <c r="BA292" s="228"/>
      <c r="BB292" s="295"/>
    </row>
    <row r="293" spans="2:62" ht="28.15" customHeight="1" thickBot="1" x14ac:dyDescent="0.25">
      <c r="B293" s="21"/>
      <c r="C293" s="245"/>
      <c r="D293" s="20"/>
      <c r="E293" s="19"/>
      <c r="F293" s="19"/>
      <c r="G293" s="18"/>
      <c r="H293" s="226"/>
      <c r="I293" s="249"/>
      <c r="J293" s="249"/>
      <c r="K293" s="249"/>
      <c r="L293" s="17" t="s">
        <v>105</v>
      </c>
      <c r="M293" s="15"/>
      <c r="N293" s="17" t="s">
        <v>103</v>
      </c>
      <c r="O293" s="15"/>
      <c r="P293" s="17" t="s">
        <v>102</v>
      </c>
      <c r="Q293" s="15"/>
      <c r="R293" s="17" t="s">
        <v>101</v>
      </c>
      <c r="S293" s="15"/>
      <c r="T293" s="17">
        <v>20</v>
      </c>
      <c r="U293" s="15"/>
      <c r="V293" s="17" t="s">
        <v>100</v>
      </c>
      <c r="W293" s="15"/>
      <c r="X293" s="17" t="s">
        <v>99</v>
      </c>
      <c r="Y293" s="15"/>
      <c r="Z293" s="17" t="s">
        <v>98</v>
      </c>
      <c r="AA293" s="15"/>
      <c r="AB293" s="17" t="s">
        <v>1706</v>
      </c>
      <c r="AC293" s="15"/>
      <c r="AD293" s="16"/>
      <c r="AE293" s="15"/>
      <c r="AF293" s="14"/>
      <c r="AG293" s="13"/>
      <c r="AH293" s="252"/>
      <c r="AI293" s="11"/>
      <c r="AJ293" s="312"/>
      <c r="AK293" s="268"/>
      <c r="AL293" s="264"/>
      <c r="AM293" s="266"/>
      <c r="AN293" s="268"/>
      <c r="AO293" s="264"/>
      <c r="AP293" s="266"/>
      <c r="AQ293" s="268"/>
      <c r="AR293" s="264"/>
      <c r="AS293" s="266"/>
      <c r="AT293" s="268"/>
      <c r="AU293" s="264"/>
      <c r="AV293" s="266"/>
      <c r="AW293" s="268"/>
      <c r="AX293" s="264"/>
      <c r="AY293" s="293"/>
      <c r="AZ293" s="229"/>
      <c r="BA293" s="229"/>
      <c r="BB293" s="296"/>
    </row>
    <row r="294" spans="2:62" ht="85.9" customHeight="1" thickTop="1" thickBot="1" x14ac:dyDescent="0.35">
      <c r="B294" s="105" t="s">
        <v>174</v>
      </c>
      <c r="C294" s="95" t="s">
        <v>173</v>
      </c>
      <c r="D294" s="100" t="s">
        <v>172</v>
      </c>
      <c r="E294" s="104" t="s">
        <v>171</v>
      </c>
      <c r="F294" s="103"/>
      <c r="G294" s="102"/>
      <c r="H294" s="101" t="s">
        <v>170</v>
      </c>
      <c r="I294" s="100" t="s">
        <v>96</v>
      </c>
      <c r="J294" s="100" t="s">
        <v>169</v>
      </c>
      <c r="K294" s="100" t="s">
        <v>97</v>
      </c>
      <c r="L294" s="256" t="s">
        <v>168</v>
      </c>
      <c r="M294" s="262"/>
      <c r="N294" s="256" t="s">
        <v>167</v>
      </c>
      <c r="O294" s="262"/>
      <c r="P294" s="256" t="s">
        <v>167</v>
      </c>
      <c r="Q294" s="257"/>
      <c r="R294" s="256" t="s">
        <v>167</v>
      </c>
      <c r="S294" s="257"/>
      <c r="T294" s="256" t="s">
        <v>167</v>
      </c>
      <c r="U294" s="257"/>
      <c r="V294" s="256" t="s">
        <v>167</v>
      </c>
      <c r="W294" s="257"/>
      <c r="X294" s="256" t="s">
        <v>167</v>
      </c>
      <c r="Y294" s="257"/>
      <c r="Z294" s="256" t="s">
        <v>167</v>
      </c>
      <c r="AA294" s="257"/>
      <c r="AB294" s="256" t="s">
        <v>167</v>
      </c>
      <c r="AC294" s="257"/>
      <c r="AD294" s="261" t="s">
        <v>166</v>
      </c>
      <c r="AE294" s="257"/>
      <c r="AF294" s="101" t="s">
        <v>165</v>
      </c>
      <c r="AG294" s="101" t="s">
        <v>164</v>
      </c>
      <c r="AH294" s="100" t="s">
        <v>163</v>
      </c>
      <c r="AI294" s="98"/>
      <c r="AJ294" s="96" t="s">
        <v>160</v>
      </c>
      <c r="AK294" s="95" t="s">
        <v>159</v>
      </c>
      <c r="AL294" s="94" t="s">
        <v>158</v>
      </c>
      <c r="AM294" s="96" t="s">
        <v>157</v>
      </c>
      <c r="AN294" s="95" t="s">
        <v>156</v>
      </c>
      <c r="AO294" s="94" t="s">
        <v>155</v>
      </c>
      <c r="AP294" s="96" t="s">
        <v>154</v>
      </c>
      <c r="AQ294" s="95" t="s">
        <v>153</v>
      </c>
      <c r="AR294" s="97" t="s">
        <v>152</v>
      </c>
      <c r="AS294" s="96" t="s">
        <v>151</v>
      </c>
      <c r="AT294" s="95" t="s">
        <v>150</v>
      </c>
      <c r="AU294" s="94" t="s">
        <v>149</v>
      </c>
      <c r="AV294" s="96" t="s">
        <v>148</v>
      </c>
      <c r="AW294" s="95" t="s">
        <v>147</v>
      </c>
      <c r="AX294" s="94" t="s">
        <v>146</v>
      </c>
      <c r="AY294" s="93" t="s">
        <v>145</v>
      </c>
      <c r="AZ294" s="92" t="s">
        <v>144</v>
      </c>
      <c r="BA294" s="92" t="s">
        <v>143</v>
      </c>
      <c r="BB294" s="91" t="s">
        <v>142</v>
      </c>
    </row>
    <row r="295" spans="2:62" ht="48" thickBot="1" x14ac:dyDescent="0.3">
      <c r="B295" s="90" t="s">
        <v>234</v>
      </c>
      <c r="C295" s="89"/>
      <c r="D295" s="88"/>
      <c r="E295" s="258"/>
      <c r="F295" s="259"/>
      <c r="G295" s="260"/>
      <c r="H295" s="87" t="s">
        <v>140</v>
      </c>
      <c r="I295" s="86"/>
      <c r="J295" s="86"/>
      <c r="K295" s="85"/>
      <c r="L295" s="84"/>
      <c r="M295" s="81"/>
      <c r="N295" s="84"/>
      <c r="O295" s="81"/>
      <c r="P295" s="84"/>
      <c r="Q295" s="81"/>
      <c r="R295" s="84"/>
      <c r="S295" s="81"/>
      <c r="T295" s="84"/>
      <c r="U295" s="81"/>
      <c r="V295" s="84"/>
      <c r="W295" s="81"/>
      <c r="X295" s="84"/>
      <c r="Y295" s="81"/>
      <c r="Z295" s="84"/>
      <c r="AA295" s="83"/>
      <c r="AB295" s="217"/>
      <c r="AC295" s="217"/>
      <c r="AD295" s="82" t="s">
        <v>139</v>
      </c>
      <c r="AE295" s="81"/>
      <c r="AF295" s="81"/>
      <c r="AG295" s="81"/>
      <c r="AH295" s="80"/>
      <c r="AI295" s="79" t="s">
        <v>138</v>
      </c>
      <c r="AJ295" s="78">
        <f t="shared" ref="AJ295:BB295" si="38">SUM(AJ297:AJ308)</f>
        <v>27</v>
      </c>
      <c r="AK295" s="77">
        <f t="shared" si="38"/>
        <v>0</v>
      </c>
      <c r="AL295" s="76">
        <f t="shared" si="38"/>
        <v>0</v>
      </c>
      <c r="AM295" s="78">
        <f t="shared" si="38"/>
        <v>8</v>
      </c>
      <c r="AN295" s="77">
        <f t="shared" si="38"/>
        <v>0</v>
      </c>
      <c r="AO295" s="76">
        <f t="shared" si="38"/>
        <v>0</v>
      </c>
      <c r="AP295" s="78">
        <f t="shared" si="38"/>
        <v>0</v>
      </c>
      <c r="AQ295" s="77">
        <f t="shared" si="38"/>
        <v>0</v>
      </c>
      <c r="AR295" s="76">
        <f t="shared" si="38"/>
        <v>0</v>
      </c>
      <c r="AS295" s="78">
        <f t="shared" si="38"/>
        <v>8</v>
      </c>
      <c r="AT295" s="77">
        <f t="shared" si="38"/>
        <v>0</v>
      </c>
      <c r="AU295" s="76">
        <f t="shared" si="38"/>
        <v>0</v>
      </c>
      <c r="AV295" s="78">
        <f t="shared" si="38"/>
        <v>3</v>
      </c>
      <c r="AW295" s="77">
        <f t="shared" si="38"/>
        <v>0</v>
      </c>
      <c r="AX295" s="76">
        <f t="shared" si="38"/>
        <v>0</v>
      </c>
      <c r="AY295" s="75">
        <f t="shared" si="38"/>
        <v>0</v>
      </c>
      <c r="AZ295" s="74">
        <f t="shared" si="38"/>
        <v>0</v>
      </c>
      <c r="BA295" s="74">
        <f t="shared" si="38"/>
        <v>0</v>
      </c>
      <c r="BB295" s="73">
        <f t="shared" si="38"/>
        <v>0</v>
      </c>
      <c r="BC295" s="72" t="s">
        <v>137</v>
      </c>
      <c r="BF295" s="5">
        <f>SUM(AJ295:AL295)/$BG$5</f>
        <v>27</v>
      </c>
      <c r="BG295" s="5">
        <f>SUM(AM295:AO295,AY295)/$BG$5</f>
        <v>8</v>
      </c>
      <c r="BH295" s="5">
        <f>SUM(AP295:AR295,AZ295)/$BG$5</f>
        <v>0</v>
      </c>
      <c r="BI295" s="5">
        <f>SUM(AS295:AU295,BA295)/$BG$5</f>
        <v>8</v>
      </c>
      <c r="BJ295" s="5">
        <f>SUM(AV295:AX295,BB295)/$BG$5</f>
        <v>3</v>
      </c>
    </row>
    <row r="296" spans="2:62" ht="37.5" thickBot="1" x14ac:dyDescent="0.3">
      <c r="B296" s="71"/>
      <c r="C296" s="70"/>
      <c r="D296" s="69"/>
      <c r="E296" s="68"/>
      <c r="F296" s="68"/>
      <c r="G296" s="67"/>
      <c r="H296" s="66"/>
      <c r="I296" s="64"/>
      <c r="J296" s="64"/>
      <c r="K296" s="65"/>
      <c r="L296" s="64"/>
      <c r="M296" s="62"/>
      <c r="N296" s="64"/>
      <c r="O296" s="62"/>
      <c r="P296" s="64"/>
      <c r="Q296" s="62"/>
      <c r="R296" s="64"/>
      <c r="S296" s="62"/>
      <c r="T296" s="64"/>
      <c r="U296" s="62"/>
      <c r="V296" s="64"/>
      <c r="W296" s="62"/>
      <c r="X296" s="64"/>
      <c r="Y296" s="62"/>
      <c r="Z296" s="64"/>
      <c r="AA296" s="62"/>
      <c r="AB296" s="62"/>
      <c r="AC296" s="62"/>
      <c r="AD296" s="63"/>
      <c r="AE296" s="62"/>
      <c r="AF296" s="62"/>
      <c r="AG296" s="62"/>
      <c r="AH296" s="61"/>
      <c r="AI296" s="59" t="s">
        <v>136</v>
      </c>
      <c r="AJ296" s="214">
        <f t="shared" ref="AJ296:BB296" si="39">AJ295/1</f>
        <v>27</v>
      </c>
      <c r="AK296" s="213">
        <f t="shared" si="39"/>
        <v>0</v>
      </c>
      <c r="AL296" s="212">
        <f t="shared" si="39"/>
        <v>0</v>
      </c>
      <c r="AM296" s="214">
        <f t="shared" si="39"/>
        <v>8</v>
      </c>
      <c r="AN296" s="213">
        <f t="shared" si="39"/>
        <v>0</v>
      </c>
      <c r="AO296" s="212">
        <f t="shared" si="39"/>
        <v>0</v>
      </c>
      <c r="AP296" s="214">
        <f t="shared" si="39"/>
        <v>0</v>
      </c>
      <c r="AQ296" s="213">
        <f t="shared" si="39"/>
        <v>0</v>
      </c>
      <c r="AR296" s="212">
        <f t="shared" si="39"/>
        <v>0</v>
      </c>
      <c r="AS296" s="214">
        <f t="shared" si="39"/>
        <v>8</v>
      </c>
      <c r="AT296" s="213">
        <f t="shared" si="39"/>
        <v>0</v>
      </c>
      <c r="AU296" s="212">
        <f t="shared" si="39"/>
        <v>0</v>
      </c>
      <c r="AV296" s="214">
        <f t="shared" si="39"/>
        <v>3</v>
      </c>
      <c r="AW296" s="213">
        <f t="shared" si="39"/>
        <v>0</v>
      </c>
      <c r="AX296" s="212">
        <f t="shared" si="39"/>
        <v>0</v>
      </c>
      <c r="AY296" s="211">
        <f t="shared" si="39"/>
        <v>0</v>
      </c>
      <c r="AZ296" s="210">
        <f t="shared" si="39"/>
        <v>0</v>
      </c>
      <c r="BA296" s="210">
        <f t="shared" si="39"/>
        <v>0</v>
      </c>
      <c r="BB296" s="209">
        <f t="shared" si="39"/>
        <v>0</v>
      </c>
      <c r="BC296" s="52" t="s">
        <v>135</v>
      </c>
    </row>
    <row r="297" spans="2:62" ht="28.15" customHeight="1" x14ac:dyDescent="0.2">
      <c r="B297" s="30"/>
      <c r="C297" s="242">
        <v>1</v>
      </c>
      <c r="D297" s="44"/>
      <c r="E297" s="43"/>
      <c r="F297" s="43"/>
      <c r="G297" s="42"/>
      <c r="H297" s="223" t="s">
        <v>183</v>
      </c>
      <c r="I297" s="246">
        <v>84</v>
      </c>
      <c r="J297" s="246">
        <v>30</v>
      </c>
      <c r="K297" s="246">
        <v>7</v>
      </c>
      <c r="L297" s="41" t="s">
        <v>133</v>
      </c>
      <c r="M297" s="40" t="s">
        <v>104</v>
      </c>
      <c r="N297" s="41" t="s">
        <v>131</v>
      </c>
      <c r="O297" s="40" t="s">
        <v>132</v>
      </c>
      <c r="P297" s="41" t="s">
        <v>130</v>
      </c>
      <c r="Q297" s="40" t="s">
        <v>132</v>
      </c>
      <c r="R297" s="41" t="s">
        <v>129</v>
      </c>
      <c r="S297" s="40" t="s">
        <v>389</v>
      </c>
      <c r="T297" s="41" t="s">
        <v>128</v>
      </c>
      <c r="U297" s="40" t="s">
        <v>399</v>
      </c>
      <c r="V297" s="41" t="s">
        <v>127</v>
      </c>
      <c r="W297" s="40" t="s">
        <v>113</v>
      </c>
      <c r="X297" s="41" t="s">
        <v>126</v>
      </c>
      <c r="Y297" s="40"/>
      <c r="Z297" s="41" t="s">
        <v>125</v>
      </c>
      <c r="AA297" s="40"/>
      <c r="AB297" s="41" t="s">
        <v>1709</v>
      </c>
      <c r="AC297" s="40"/>
      <c r="AD297" s="39"/>
      <c r="AE297" s="40"/>
      <c r="AF297" s="39"/>
      <c r="AG297" s="38"/>
      <c r="AH297" s="250"/>
      <c r="AI297" s="11"/>
      <c r="AJ297" s="310">
        <f>SUMPRODUCT(LEN($M297:$AC300)-LEN(SUBSTITUTE($M297:$AC300,"A", "")))</f>
        <v>27</v>
      </c>
      <c r="AK297" s="239">
        <f>SUMPRODUCT(LEN($AF297:$AF300)-LEN(SUBSTITUTE($AF297:$AF300,"A", "")))</f>
        <v>0</v>
      </c>
      <c r="AL297" s="230">
        <f>SUMPRODUCT(LEN($AE297:$AE300)-LEN(SUBSTITUTE($AE297:$AE300,"A", "")))</f>
        <v>0</v>
      </c>
      <c r="AM297" s="233">
        <f>SUMPRODUCT(LEN($M297:$AC300)-LEN(SUBSTITUTE($M297:$AC300,"S", "")))</f>
        <v>8</v>
      </c>
      <c r="AN297" s="239">
        <f>SUMPRODUCT(LEN($AF297:$AF300)-LEN(SUBSTITUTE($AF297:$AF300,"S", "")))</f>
        <v>0</v>
      </c>
      <c r="AO297" s="230">
        <f>SUMPRODUCT(LEN($AE297:$AE300)-LEN(SUBSTITUTE($AE297:$AE300,"S", "")))</f>
        <v>0</v>
      </c>
      <c r="AP297" s="233">
        <f>SUMPRODUCT(LEN($M297:$AC300)-LEN(SUBSTITUTE($M297:$AC300,"F", "")))</f>
        <v>0</v>
      </c>
      <c r="AQ297" s="239">
        <f>SUMPRODUCT(LEN($AF297:$AF300)-LEN(SUBSTITUTE($AF297:$AF300,"F", "")))</f>
        <v>0</v>
      </c>
      <c r="AR297" s="230">
        <f>SUMPRODUCT(LEN($AE297:$AE300)-LEN(SUBSTITUTE($AE297:$AE300,"F", "")))</f>
        <v>0</v>
      </c>
      <c r="AS297" s="233">
        <f>SUMPRODUCT(LEN($M297:$AC300)-LEN(SUBSTITUTE($M297:$AC300,"G", "")))</f>
        <v>8</v>
      </c>
      <c r="AT297" s="239">
        <f>SUMPRODUCT(LEN($AF297:$AF300)-LEN(SUBSTITUTE($AF297:$AF300,"G", "")))</f>
        <v>0</v>
      </c>
      <c r="AU297" s="230">
        <f>SUMPRODUCT(LEN($AE297:$AE300)-LEN(SUBSTITUTE($AE297:$AE300,"G", "")))</f>
        <v>0</v>
      </c>
      <c r="AV297" s="233">
        <f>SUMPRODUCT(LEN($M297:$AC300)-LEN(SUBSTITUTE($M297:$AC300,"M", "")))</f>
        <v>3</v>
      </c>
      <c r="AW297" s="239">
        <f>SUMPRODUCT(LEN($AF297:$AF300)-LEN(SUBSTITUTE($AF297:$AF300,"M", "")))</f>
        <v>0</v>
      </c>
      <c r="AX297" s="230">
        <f>SUMPRODUCT(LEN($AE297:$AE300)-LEN(SUBSTITUTE($AE297:$AE300,"M", "")))</f>
        <v>0</v>
      </c>
      <c r="AY297" s="291">
        <f>SUMPRODUCT(LEN($AE297:$AE300)-LEN(SUBSTITUTE($AE297:$AE300,"S", "")))</f>
        <v>0</v>
      </c>
      <c r="AZ297" s="227">
        <f>SUMPRODUCT(LEN($AE297:$AE300)-LEN(SUBSTITUTE($AE297:$AE300,"F", "")))</f>
        <v>0</v>
      </c>
      <c r="BA297" s="227">
        <f>SUMPRODUCT(LEN($AE297:$AE300)-LEN(SUBSTITUTE($AE297:$AE300,"G", "")))</f>
        <v>0</v>
      </c>
      <c r="BB297" s="294">
        <f>SUMPRODUCT(LEN($AE297:$AE300)-LEN(SUBSTITUTE($AE297:$AE300,"M", "")))</f>
        <v>0</v>
      </c>
    </row>
    <row r="298" spans="2:62" ht="28.15" customHeight="1" thickBot="1" x14ac:dyDescent="0.25">
      <c r="B298" s="30"/>
      <c r="C298" s="243"/>
      <c r="D298" s="36"/>
      <c r="E298" s="35"/>
      <c r="F298" s="35"/>
      <c r="G298" s="34"/>
      <c r="H298" s="224"/>
      <c r="I298" s="247"/>
      <c r="J298" s="247"/>
      <c r="K298" s="247"/>
      <c r="L298" s="33" t="s">
        <v>123</v>
      </c>
      <c r="M298" s="32" t="s">
        <v>104</v>
      </c>
      <c r="N298" s="33" t="s">
        <v>122</v>
      </c>
      <c r="O298" s="32" t="s">
        <v>1315</v>
      </c>
      <c r="P298" s="33" t="s">
        <v>120</v>
      </c>
      <c r="Q298" s="32" t="s">
        <v>176</v>
      </c>
      <c r="R298" s="33" t="s">
        <v>119</v>
      </c>
      <c r="S298" s="32" t="s">
        <v>389</v>
      </c>
      <c r="T298" s="33" t="s">
        <v>118</v>
      </c>
      <c r="U298" s="32" t="s">
        <v>399</v>
      </c>
      <c r="V298" s="33" t="s">
        <v>117</v>
      </c>
      <c r="W298" s="32" t="s">
        <v>121</v>
      </c>
      <c r="X298" s="33" t="s">
        <v>116</v>
      </c>
      <c r="Y298" s="32"/>
      <c r="Z298" s="33" t="s">
        <v>115</v>
      </c>
      <c r="AA298" s="32"/>
      <c r="AB298" s="33" t="s">
        <v>1708</v>
      </c>
      <c r="AC298" s="32"/>
      <c r="AD298" s="31"/>
      <c r="AE298" s="32"/>
      <c r="AF298" s="31"/>
      <c r="AG298" s="23"/>
      <c r="AH298" s="251"/>
      <c r="AI298" s="11"/>
      <c r="AJ298" s="311"/>
      <c r="AK298" s="267"/>
      <c r="AL298" s="263"/>
      <c r="AM298" s="265"/>
      <c r="AN298" s="267"/>
      <c r="AO298" s="263"/>
      <c r="AP298" s="265"/>
      <c r="AQ298" s="267"/>
      <c r="AR298" s="263"/>
      <c r="AS298" s="265"/>
      <c r="AT298" s="267"/>
      <c r="AU298" s="263"/>
      <c r="AV298" s="265"/>
      <c r="AW298" s="267"/>
      <c r="AX298" s="263"/>
      <c r="AY298" s="292"/>
      <c r="AZ298" s="228"/>
      <c r="BA298" s="228"/>
      <c r="BB298" s="295"/>
    </row>
    <row r="299" spans="2:62" ht="28.15" customHeight="1" x14ac:dyDescent="0.2">
      <c r="B299" s="30"/>
      <c r="C299" s="244"/>
      <c r="D299" s="29"/>
      <c r="E299" s="28"/>
      <c r="F299" s="28"/>
      <c r="G299" s="27"/>
      <c r="H299" s="225">
        <v>257</v>
      </c>
      <c r="I299" s="248"/>
      <c r="J299" s="248"/>
      <c r="K299" s="248"/>
      <c r="L299" s="26" t="s">
        <v>114</v>
      </c>
      <c r="M299" s="25" t="s">
        <v>1315</v>
      </c>
      <c r="N299" s="26" t="s">
        <v>112</v>
      </c>
      <c r="O299" s="25" t="s">
        <v>104</v>
      </c>
      <c r="P299" s="26" t="s">
        <v>111</v>
      </c>
      <c r="Q299" s="25" t="s">
        <v>132</v>
      </c>
      <c r="R299" s="26" t="s">
        <v>110</v>
      </c>
      <c r="S299" s="25" t="s">
        <v>630</v>
      </c>
      <c r="T299" s="26" t="s">
        <v>109</v>
      </c>
      <c r="U299" s="25" t="s">
        <v>424</v>
      </c>
      <c r="V299" s="26" t="s">
        <v>108</v>
      </c>
      <c r="W299" s="25" t="s">
        <v>121</v>
      </c>
      <c r="X299" s="26" t="s">
        <v>107</v>
      </c>
      <c r="Y299" s="25"/>
      <c r="Z299" s="26" t="s">
        <v>106</v>
      </c>
      <c r="AA299" s="25"/>
      <c r="AB299" s="26" t="s">
        <v>1707</v>
      </c>
      <c r="AC299" s="25"/>
      <c r="AD299" s="24"/>
      <c r="AE299" s="25"/>
      <c r="AF299" s="24"/>
      <c r="AG299" s="23"/>
      <c r="AH299" s="251"/>
      <c r="AI299" s="11"/>
      <c r="AJ299" s="311"/>
      <c r="AK299" s="267"/>
      <c r="AL299" s="263"/>
      <c r="AM299" s="265"/>
      <c r="AN299" s="267"/>
      <c r="AO299" s="263"/>
      <c r="AP299" s="265"/>
      <c r="AQ299" s="267"/>
      <c r="AR299" s="263"/>
      <c r="AS299" s="265"/>
      <c r="AT299" s="267"/>
      <c r="AU299" s="263"/>
      <c r="AV299" s="265"/>
      <c r="AW299" s="267"/>
      <c r="AX299" s="263"/>
      <c r="AY299" s="292"/>
      <c r="AZ299" s="228"/>
      <c r="BA299" s="228"/>
      <c r="BB299" s="295"/>
    </row>
    <row r="300" spans="2:62" ht="28.15" customHeight="1" thickBot="1" x14ac:dyDescent="0.25">
      <c r="B300" s="30"/>
      <c r="C300" s="253"/>
      <c r="D300" s="51"/>
      <c r="E300" s="50"/>
      <c r="F300" s="50"/>
      <c r="G300" s="49"/>
      <c r="H300" s="226"/>
      <c r="I300" s="254"/>
      <c r="J300" s="254"/>
      <c r="K300" s="254"/>
      <c r="L300" s="48" t="s">
        <v>105</v>
      </c>
      <c r="M300" s="47" t="s">
        <v>1273</v>
      </c>
      <c r="N300" s="48" t="s">
        <v>103</v>
      </c>
      <c r="O300" s="47" t="s">
        <v>104</v>
      </c>
      <c r="P300" s="48" t="s">
        <v>102</v>
      </c>
      <c r="Q300" s="47" t="s">
        <v>382</v>
      </c>
      <c r="R300" s="48" t="s">
        <v>101</v>
      </c>
      <c r="S300" s="47" t="s">
        <v>484</v>
      </c>
      <c r="T300" s="48">
        <v>20</v>
      </c>
      <c r="U300" s="47" t="s">
        <v>458</v>
      </c>
      <c r="V300" s="48" t="s">
        <v>100</v>
      </c>
      <c r="W300" s="47"/>
      <c r="X300" s="48" t="s">
        <v>99</v>
      </c>
      <c r="Y300" s="47"/>
      <c r="Z300" s="48" t="s">
        <v>98</v>
      </c>
      <c r="AA300" s="47"/>
      <c r="AB300" s="48" t="s">
        <v>1706</v>
      </c>
      <c r="AC300" s="47"/>
      <c r="AD300" s="16"/>
      <c r="AE300" s="47"/>
      <c r="AF300" s="16"/>
      <c r="AG300" s="46"/>
      <c r="AH300" s="255"/>
      <c r="AI300" s="11"/>
      <c r="AJ300" s="312"/>
      <c r="AK300" s="268"/>
      <c r="AL300" s="264"/>
      <c r="AM300" s="266"/>
      <c r="AN300" s="268"/>
      <c r="AO300" s="264"/>
      <c r="AP300" s="266"/>
      <c r="AQ300" s="268"/>
      <c r="AR300" s="264"/>
      <c r="AS300" s="266"/>
      <c r="AT300" s="268"/>
      <c r="AU300" s="264"/>
      <c r="AV300" s="266"/>
      <c r="AW300" s="268"/>
      <c r="AX300" s="264"/>
      <c r="AY300" s="293"/>
      <c r="AZ300" s="229"/>
      <c r="BA300" s="229"/>
      <c r="BB300" s="296"/>
    </row>
    <row r="301" spans="2:62" ht="28.15" customHeight="1" x14ac:dyDescent="0.2">
      <c r="B301" s="30"/>
      <c r="C301" s="242">
        <v>2</v>
      </c>
      <c r="D301" s="44"/>
      <c r="E301" s="43"/>
      <c r="F301" s="43"/>
      <c r="G301" s="42"/>
      <c r="H301" s="223"/>
      <c r="I301" s="246"/>
      <c r="J301" s="246"/>
      <c r="K301" s="246"/>
      <c r="L301" s="41" t="s">
        <v>133</v>
      </c>
      <c r="M301" s="40"/>
      <c r="N301" s="41" t="s">
        <v>131</v>
      </c>
      <c r="O301" s="40"/>
      <c r="P301" s="41" t="s">
        <v>130</v>
      </c>
      <c r="Q301" s="40"/>
      <c r="R301" s="41" t="s">
        <v>129</v>
      </c>
      <c r="S301" s="40"/>
      <c r="T301" s="41" t="s">
        <v>128</v>
      </c>
      <c r="U301" s="40"/>
      <c r="V301" s="41" t="s">
        <v>127</v>
      </c>
      <c r="W301" s="40"/>
      <c r="X301" s="41" t="s">
        <v>126</v>
      </c>
      <c r="Y301" s="40"/>
      <c r="Z301" s="41" t="s">
        <v>125</v>
      </c>
      <c r="AA301" s="40"/>
      <c r="AB301" s="41" t="s">
        <v>1709</v>
      </c>
      <c r="AC301" s="40"/>
      <c r="AD301" s="39"/>
      <c r="AE301" s="40"/>
      <c r="AF301" s="39"/>
      <c r="AG301" s="38"/>
      <c r="AH301" s="250"/>
      <c r="AI301" s="11"/>
      <c r="AJ301" s="310">
        <f>SUMPRODUCT(LEN($M301:$AC304)-LEN(SUBSTITUTE($M301:$AC304,"A", "")))</f>
        <v>0</v>
      </c>
      <c r="AK301" s="239">
        <f>SUMPRODUCT(LEN($AF301:$AF304)-LEN(SUBSTITUTE($AF301:$AF304,"A", "")))</f>
        <v>0</v>
      </c>
      <c r="AL301" s="230">
        <f>SUMPRODUCT(LEN($AE301:$AE304)-LEN(SUBSTITUTE($AE301:$AE304,"A", "")))</f>
        <v>0</v>
      </c>
      <c r="AM301" s="233">
        <f>SUMPRODUCT(LEN($M301:$AC304)-LEN(SUBSTITUTE($M301:$AC304,"S", "")))</f>
        <v>0</v>
      </c>
      <c r="AN301" s="239">
        <f>SUMPRODUCT(LEN($AF301:$AF304)-LEN(SUBSTITUTE($AF301:$AF304,"S", "")))</f>
        <v>0</v>
      </c>
      <c r="AO301" s="230">
        <f>SUMPRODUCT(LEN($AE301:$AE304)-LEN(SUBSTITUTE($AE301:$AE304,"S", "")))</f>
        <v>0</v>
      </c>
      <c r="AP301" s="233">
        <f>SUMPRODUCT(LEN($M301:$AC304)-LEN(SUBSTITUTE($M301:$AC304,"F", "")))</f>
        <v>0</v>
      </c>
      <c r="AQ301" s="239">
        <f>SUMPRODUCT(LEN($AF301:$AF304)-LEN(SUBSTITUTE($AF301:$AF304,"F", "")))</f>
        <v>0</v>
      </c>
      <c r="AR301" s="230">
        <f>SUMPRODUCT(LEN($AE301:$AE304)-LEN(SUBSTITUTE($AE301:$AE304,"F", "")))</f>
        <v>0</v>
      </c>
      <c r="AS301" s="233">
        <f>SUMPRODUCT(LEN($M301:$AC304)-LEN(SUBSTITUTE($M301:$AC304,"G", "")))</f>
        <v>0</v>
      </c>
      <c r="AT301" s="239">
        <f>SUMPRODUCT(LEN($AF301:$AF304)-LEN(SUBSTITUTE($AF301:$AF304,"G", "")))</f>
        <v>0</v>
      </c>
      <c r="AU301" s="230">
        <f>SUMPRODUCT(LEN($AE301:$AE304)-LEN(SUBSTITUTE($AE301:$AE304,"G", "")))</f>
        <v>0</v>
      </c>
      <c r="AV301" s="233">
        <f>SUMPRODUCT(LEN($M301:$AC304)-LEN(SUBSTITUTE($M301:$AC304,"M", "")))</f>
        <v>0</v>
      </c>
      <c r="AW301" s="239">
        <f>SUMPRODUCT(LEN($AF301:$AF304)-LEN(SUBSTITUTE($AF301:$AF304,"M", "")))</f>
        <v>0</v>
      </c>
      <c r="AX301" s="230">
        <f>SUMPRODUCT(LEN($AE301:$AE304)-LEN(SUBSTITUTE($AE301:$AE304,"M", "")))</f>
        <v>0</v>
      </c>
      <c r="AY301" s="291">
        <f>SUMPRODUCT(LEN($AE301:$AE304)-LEN(SUBSTITUTE($AE301:$AE304,"S", "")))</f>
        <v>0</v>
      </c>
      <c r="AZ301" s="227">
        <f>SUMPRODUCT(LEN($AE301:$AE304)-LEN(SUBSTITUTE($AE301:$AE304,"F", "")))</f>
        <v>0</v>
      </c>
      <c r="BA301" s="227">
        <f>SUMPRODUCT(LEN($AE301:$AE304)-LEN(SUBSTITUTE($AE301:$AE304,"G", "")))</f>
        <v>0</v>
      </c>
      <c r="BB301" s="294">
        <f>SUMPRODUCT(LEN($AE301:$AE304)-LEN(SUBSTITUTE($AE301:$AE304,"M", "")))</f>
        <v>0</v>
      </c>
    </row>
    <row r="302" spans="2:62" ht="28.15" customHeight="1" thickBot="1" x14ac:dyDescent="0.25">
      <c r="B302" s="30"/>
      <c r="C302" s="243"/>
      <c r="D302" s="36"/>
      <c r="E302" s="35"/>
      <c r="F302" s="35"/>
      <c r="G302" s="34"/>
      <c r="H302" s="224"/>
      <c r="I302" s="247"/>
      <c r="J302" s="247"/>
      <c r="K302" s="247"/>
      <c r="L302" s="33" t="s">
        <v>123</v>
      </c>
      <c r="M302" s="32"/>
      <c r="N302" s="33" t="s">
        <v>122</v>
      </c>
      <c r="O302" s="32"/>
      <c r="P302" s="33" t="s">
        <v>120</v>
      </c>
      <c r="Q302" s="32"/>
      <c r="R302" s="33" t="s">
        <v>119</v>
      </c>
      <c r="S302" s="32"/>
      <c r="T302" s="33" t="s">
        <v>118</v>
      </c>
      <c r="U302" s="32"/>
      <c r="V302" s="33" t="s">
        <v>117</v>
      </c>
      <c r="W302" s="32"/>
      <c r="X302" s="33" t="s">
        <v>116</v>
      </c>
      <c r="Y302" s="32"/>
      <c r="Z302" s="33" t="s">
        <v>115</v>
      </c>
      <c r="AA302" s="32"/>
      <c r="AB302" s="33" t="s">
        <v>1708</v>
      </c>
      <c r="AC302" s="32"/>
      <c r="AD302" s="31"/>
      <c r="AE302" s="32"/>
      <c r="AF302" s="31"/>
      <c r="AG302" s="23"/>
      <c r="AH302" s="251"/>
      <c r="AI302" s="11"/>
      <c r="AJ302" s="311"/>
      <c r="AK302" s="267"/>
      <c r="AL302" s="263"/>
      <c r="AM302" s="265"/>
      <c r="AN302" s="267"/>
      <c r="AO302" s="263"/>
      <c r="AP302" s="265"/>
      <c r="AQ302" s="267"/>
      <c r="AR302" s="263"/>
      <c r="AS302" s="265"/>
      <c r="AT302" s="267"/>
      <c r="AU302" s="263"/>
      <c r="AV302" s="265"/>
      <c r="AW302" s="267"/>
      <c r="AX302" s="263"/>
      <c r="AY302" s="292"/>
      <c r="AZ302" s="228"/>
      <c r="BA302" s="228"/>
      <c r="BB302" s="295"/>
    </row>
    <row r="303" spans="2:62" ht="28.15" customHeight="1" x14ac:dyDescent="0.2">
      <c r="B303" s="30"/>
      <c r="C303" s="244"/>
      <c r="D303" s="29"/>
      <c r="E303" s="28"/>
      <c r="F303" s="28"/>
      <c r="G303" s="27"/>
      <c r="H303" s="225"/>
      <c r="I303" s="248"/>
      <c r="J303" s="248"/>
      <c r="K303" s="248"/>
      <c r="L303" s="26" t="s">
        <v>114</v>
      </c>
      <c r="M303" s="25"/>
      <c r="N303" s="26" t="s">
        <v>112</v>
      </c>
      <c r="O303" s="25"/>
      <c r="P303" s="26" t="s">
        <v>111</v>
      </c>
      <c r="Q303" s="25"/>
      <c r="R303" s="26" t="s">
        <v>110</v>
      </c>
      <c r="S303" s="25"/>
      <c r="T303" s="26" t="s">
        <v>109</v>
      </c>
      <c r="U303" s="25"/>
      <c r="V303" s="26" t="s">
        <v>108</v>
      </c>
      <c r="W303" s="25"/>
      <c r="X303" s="26" t="s">
        <v>107</v>
      </c>
      <c r="Y303" s="25"/>
      <c r="Z303" s="26" t="s">
        <v>106</v>
      </c>
      <c r="AA303" s="25"/>
      <c r="AB303" s="26" t="s">
        <v>1707</v>
      </c>
      <c r="AC303" s="25"/>
      <c r="AD303" s="24"/>
      <c r="AE303" s="25"/>
      <c r="AF303" s="24"/>
      <c r="AG303" s="23"/>
      <c r="AH303" s="251"/>
      <c r="AI303" s="11"/>
      <c r="AJ303" s="311"/>
      <c r="AK303" s="267"/>
      <c r="AL303" s="263"/>
      <c r="AM303" s="265"/>
      <c r="AN303" s="267"/>
      <c r="AO303" s="263"/>
      <c r="AP303" s="265"/>
      <c r="AQ303" s="267"/>
      <c r="AR303" s="263"/>
      <c r="AS303" s="265"/>
      <c r="AT303" s="267"/>
      <c r="AU303" s="263"/>
      <c r="AV303" s="265"/>
      <c r="AW303" s="267"/>
      <c r="AX303" s="263"/>
      <c r="AY303" s="292"/>
      <c r="AZ303" s="228"/>
      <c r="BA303" s="228"/>
      <c r="BB303" s="295"/>
    </row>
    <row r="304" spans="2:62" ht="28.15" customHeight="1" thickBot="1" x14ac:dyDescent="0.25">
      <c r="B304" s="30"/>
      <c r="C304" s="253"/>
      <c r="D304" s="51"/>
      <c r="E304" s="50"/>
      <c r="F304" s="50"/>
      <c r="G304" s="49"/>
      <c r="H304" s="226"/>
      <c r="I304" s="254"/>
      <c r="J304" s="254"/>
      <c r="K304" s="254"/>
      <c r="L304" s="48" t="s">
        <v>105</v>
      </c>
      <c r="M304" s="47"/>
      <c r="N304" s="48" t="s">
        <v>103</v>
      </c>
      <c r="O304" s="47"/>
      <c r="P304" s="48" t="s">
        <v>102</v>
      </c>
      <c r="Q304" s="47"/>
      <c r="R304" s="48" t="s">
        <v>101</v>
      </c>
      <c r="S304" s="47"/>
      <c r="T304" s="48">
        <v>20</v>
      </c>
      <c r="U304" s="47"/>
      <c r="V304" s="48" t="s">
        <v>100</v>
      </c>
      <c r="W304" s="47"/>
      <c r="X304" s="48" t="s">
        <v>99</v>
      </c>
      <c r="Y304" s="47"/>
      <c r="Z304" s="48" t="s">
        <v>98</v>
      </c>
      <c r="AA304" s="47"/>
      <c r="AB304" s="48" t="s">
        <v>1706</v>
      </c>
      <c r="AC304" s="47"/>
      <c r="AD304" s="16"/>
      <c r="AE304" s="47"/>
      <c r="AF304" s="16"/>
      <c r="AG304" s="46"/>
      <c r="AH304" s="255"/>
      <c r="AI304" s="11"/>
      <c r="AJ304" s="312"/>
      <c r="AK304" s="268"/>
      <c r="AL304" s="264"/>
      <c r="AM304" s="266"/>
      <c r="AN304" s="268"/>
      <c r="AO304" s="264"/>
      <c r="AP304" s="266"/>
      <c r="AQ304" s="268"/>
      <c r="AR304" s="264"/>
      <c r="AS304" s="266"/>
      <c r="AT304" s="268"/>
      <c r="AU304" s="264"/>
      <c r="AV304" s="266"/>
      <c r="AW304" s="268"/>
      <c r="AX304" s="264"/>
      <c r="AY304" s="293"/>
      <c r="AZ304" s="229"/>
      <c r="BA304" s="229"/>
      <c r="BB304" s="296"/>
    </row>
    <row r="305" spans="2:62" ht="28.15" customHeight="1" x14ac:dyDescent="0.2">
      <c r="B305" s="30"/>
      <c r="C305" s="242">
        <v>3</v>
      </c>
      <c r="D305" s="44"/>
      <c r="E305" s="43"/>
      <c r="F305" s="43"/>
      <c r="G305" s="42"/>
      <c r="H305" s="223"/>
      <c r="I305" s="246"/>
      <c r="J305" s="246"/>
      <c r="K305" s="246"/>
      <c r="L305" s="41" t="s">
        <v>133</v>
      </c>
      <c r="M305" s="40"/>
      <c r="N305" s="41" t="s">
        <v>131</v>
      </c>
      <c r="O305" s="40"/>
      <c r="P305" s="41" t="s">
        <v>130</v>
      </c>
      <c r="Q305" s="40"/>
      <c r="R305" s="41" t="s">
        <v>129</v>
      </c>
      <c r="S305" s="40"/>
      <c r="T305" s="41" t="s">
        <v>128</v>
      </c>
      <c r="U305" s="40"/>
      <c r="V305" s="41" t="s">
        <v>127</v>
      </c>
      <c r="W305" s="40"/>
      <c r="X305" s="41" t="s">
        <v>126</v>
      </c>
      <c r="Y305" s="40"/>
      <c r="Z305" s="41" t="s">
        <v>125</v>
      </c>
      <c r="AA305" s="40"/>
      <c r="AB305" s="41" t="s">
        <v>1709</v>
      </c>
      <c r="AC305" s="40"/>
      <c r="AD305" s="39"/>
      <c r="AE305" s="40"/>
      <c r="AF305" s="39"/>
      <c r="AG305" s="38"/>
      <c r="AH305" s="250"/>
      <c r="AI305" s="11"/>
      <c r="AJ305" s="310">
        <f>SUMPRODUCT(LEN($M305:$AC308)-LEN(SUBSTITUTE($M305:$AC308,"A", "")))</f>
        <v>0</v>
      </c>
      <c r="AK305" s="239">
        <f>SUMPRODUCT(LEN($AF305:$AF308)-LEN(SUBSTITUTE($AF305:$AF308,"A", "")))</f>
        <v>0</v>
      </c>
      <c r="AL305" s="230">
        <f>SUMPRODUCT(LEN($AE305:$AE308)-LEN(SUBSTITUTE($AE305:$AE308,"A", "")))</f>
        <v>0</v>
      </c>
      <c r="AM305" s="233">
        <f>SUMPRODUCT(LEN($M305:$AC308)-LEN(SUBSTITUTE($M305:$AC308,"S", "")))</f>
        <v>0</v>
      </c>
      <c r="AN305" s="239">
        <f>SUMPRODUCT(LEN($AF305:$AF308)-LEN(SUBSTITUTE($AF305:$AF308,"S", "")))</f>
        <v>0</v>
      </c>
      <c r="AO305" s="230">
        <f>SUMPRODUCT(LEN($AE305:$AE308)-LEN(SUBSTITUTE($AE305:$AE308,"S", "")))</f>
        <v>0</v>
      </c>
      <c r="AP305" s="233">
        <f>SUMPRODUCT(LEN($M305:$AC308)-LEN(SUBSTITUTE($M305:$AC308,"F", "")))</f>
        <v>0</v>
      </c>
      <c r="AQ305" s="239">
        <f>SUMPRODUCT(LEN($AF305:$AF308)-LEN(SUBSTITUTE($AF305:$AF308,"F", "")))</f>
        <v>0</v>
      </c>
      <c r="AR305" s="230">
        <f>SUMPRODUCT(LEN($AE305:$AE308)-LEN(SUBSTITUTE($AE305:$AE308,"F", "")))</f>
        <v>0</v>
      </c>
      <c r="AS305" s="233">
        <f>SUMPRODUCT(LEN($M305:$AC308)-LEN(SUBSTITUTE($M305:$AC308,"G", "")))</f>
        <v>0</v>
      </c>
      <c r="AT305" s="239">
        <f>SUMPRODUCT(LEN($AF305:$AF308)-LEN(SUBSTITUTE($AF305:$AF308,"G", "")))</f>
        <v>0</v>
      </c>
      <c r="AU305" s="230">
        <f>SUMPRODUCT(LEN($AE305:$AE308)-LEN(SUBSTITUTE($AE305:$AE308,"G", "")))</f>
        <v>0</v>
      </c>
      <c r="AV305" s="233">
        <f>SUMPRODUCT(LEN($M305:$AC308)-LEN(SUBSTITUTE($M305:$AC308,"M", "")))</f>
        <v>0</v>
      </c>
      <c r="AW305" s="239">
        <f>SUMPRODUCT(LEN($AF305:$AF308)-LEN(SUBSTITUTE($AF305:$AF308,"M", "")))</f>
        <v>0</v>
      </c>
      <c r="AX305" s="230">
        <f>SUMPRODUCT(LEN($AE305:$AE308)-LEN(SUBSTITUTE($AE305:$AE308,"M", "")))</f>
        <v>0</v>
      </c>
      <c r="AY305" s="291">
        <f>SUMPRODUCT(LEN($AE305:$AE308)-LEN(SUBSTITUTE($AE305:$AE308,"S", "")))</f>
        <v>0</v>
      </c>
      <c r="AZ305" s="227">
        <f>SUMPRODUCT(LEN($AE305:$AE308)-LEN(SUBSTITUTE($AE305:$AE308,"F", "")))</f>
        <v>0</v>
      </c>
      <c r="BA305" s="227">
        <f>SUMPRODUCT(LEN($AE305:$AE308)-LEN(SUBSTITUTE($AE305:$AE308,"G", "")))</f>
        <v>0</v>
      </c>
      <c r="BB305" s="294">
        <f>SUMPRODUCT(LEN($AE305:$AE308)-LEN(SUBSTITUTE($AE305:$AE308,"M", "")))</f>
        <v>0</v>
      </c>
    </row>
    <row r="306" spans="2:62" ht="28.15" customHeight="1" thickBot="1" x14ac:dyDescent="0.25">
      <c r="B306" s="30"/>
      <c r="C306" s="243"/>
      <c r="D306" s="36"/>
      <c r="E306" s="35"/>
      <c r="F306" s="35"/>
      <c r="G306" s="34"/>
      <c r="H306" s="224"/>
      <c r="I306" s="247"/>
      <c r="J306" s="247"/>
      <c r="K306" s="247"/>
      <c r="L306" s="33" t="s">
        <v>123</v>
      </c>
      <c r="M306" s="32"/>
      <c r="N306" s="33" t="s">
        <v>122</v>
      </c>
      <c r="O306" s="32"/>
      <c r="P306" s="33" t="s">
        <v>120</v>
      </c>
      <c r="Q306" s="32"/>
      <c r="R306" s="33" t="s">
        <v>119</v>
      </c>
      <c r="S306" s="32"/>
      <c r="T306" s="33" t="s">
        <v>118</v>
      </c>
      <c r="U306" s="32"/>
      <c r="V306" s="33" t="s">
        <v>117</v>
      </c>
      <c r="W306" s="32"/>
      <c r="X306" s="33" t="s">
        <v>116</v>
      </c>
      <c r="Y306" s="32"/>
      <c r="Z306" s="33" t="s">
        <v>115</v>
      </c>
      <c r="AA306" s="32"/>
      <c r="AB306" s="33" t="s">
        <v>1708</v>
      </c>
      <c r="AC306" s="32"/>
      <c r="AD306" s="31"/>
      <c r="AE306" s="32"/>
      <c r="AF306" s="31"/>
      <c r="AG306" s="23"/>
      <c r="AH306" s="251"/>
      <c r="AI306" s="11"/>
      <c r="AJ306" s="311"/>
      <c r="AK306" s="267"/>
      <c r="AL306" s="263"/>
      <c r="AM306" s="265"/>
      <c r="AN306" s="267"/>
      <c r="AO306" s="263"/>
      <c r="AP306" s="265"/>
      <c r="AQ306" s="267"/>
      <c r="AR306" s="263"/>
      <c r="AS306" s="265"/>
      <c r="AT306" s="267"/>
      <c r="AU306" s="263"/>
      <c r="AV306" s="265"/>
      <c r="AW306" s="267"/>
      <c r="AX306" s="263"/>
      <c r="AY306" s="292"/>
      <c r="AZ306" s="228"/>
      <c r="BA306" s="228"/>
      <c r="BB306" s="295"/>
    </row>
    <row r="307" spans="2:62" ht="28.15" customHeight="1" x14ac:dyDescent="0.2">
      <c r="B307" s="30"/>
      <c r="C307" s="244"/>
      <c r="D307" s="29"/>
      <c r="E307" s="28"/>
      <c r="F307" s="28"/>
      <c r="G307" s="27"/>
      <c r="H307" s="225"/>
      <c r="I307" s="248"/>
      <c r="J307" s="248"/>
      <c r="K307" s="248"/>
      <c r="L307" s="26" t="s">
        <v>114</v>
      </c>
      <c r="M307" s="25"/>
      <c r="N307" s="26" t="s">
        <v>112</v>
      </c>
      <c r="O307" s="25"/>
      <c r="P307" s="26" t="s">
        <v>111</v>
      </c>
      <c r="Q307" s="25"/>
      <c r="R307" s="26" t="s">
        <v>110</v>
      </c>
      <c r="S307" s="25"/>
      <c r="T307" s="26" t="s">
        <v>109</v>
      </c>
      <c r="U307" s="25"/>
      <c r="V307" s="26" t="s">
        <v>108</v>
      </c>
      <c r="W307" s="25"/>
      <c r="X307" s="26" t="s">
        <v>107</v>
      </c>
      <c r="Y307" s="25"/>
      <c r="Z307" s="26" t="s">
        <v>106</v>
      </c>
      <c r="AA307" s="25"/>
      <c r="AB307" s="26" t="s">
        <v>1707</v>
      </c>
      <c r="AC307" s="25"/>
      <c r="AD307" s="24"/>
      <c r="AE307" s="25"/>
      <c r="AF307" s="24"/>
      <c r="AG307" s="23"/>
      <c r="AH307" s="251"/>
      <c r="AI307" s="11"/>
      <c r="AJ307" s="311"/>
      <c r="AK307" s="267"/>
      <c r="AL307" s="263"/>
      <c r="AM307" s="265"/>
      <c r="AN307" s="267"/>
      <c r="AO307" s="263"/>
      <c r="AP307" s="265"/>
      <c r="AQ307" s="267"/>
      <c r="AR307" s="263"/>
      <c r="AS307" s="265"/>
      <c r="AT307" s="267"/>
      <c r="AU307" s="263"/>
      <c r="AV307" s="265"/>
      <c r="AW307" s="267"/>
      <c r="AX307" s="263"/>
      <c r="AY307" s="292"/>
      <c r="AZ307" s="228"/>
      <c r="BA307" s="228"/>
      <c r="BB307" s="295"/>
    </row>
    <row r="308" spans="2:62" ht="28.15" customHeight="1" thickBot="1" x14ac:dyDescent="0.25">
      <c r="B308" s="21"/>
      <c r="C308" s="245"/>
      <c r="D308" s="20"/>
      <c r="E308" s="19"/>
      <c r="F308" s="19"/>
      <c r="G308" s="18"/>
      <c r="H308" s="226"/>
      <c r="I308" s="249"/>
      <c r="J308" s="249"/>
      <c r="K308" s="249"/>
      <c r="L308" s="17" t="s">
        <v>105</v>
      </c>
      <c r="M308" s="15"/>
      <c r="N308" s="17" t="s">
        <v>103</v>
      </c>
      <c r="O308" s="15"/>
      <c r="P308" s="17" t="s">
        <v>102</v>
      </c>
      <c r="Q308" s="15"/>
      <c r="R308" s="17" t="s">
        <v>101</v>
      </c>
      <c r="S308" s="15"/>
      <c r="T308" s="17">
        <v>20</v>
      </c>
      <c r="U308" s="15"/>
      <c r="V308" s="17" t="s">
        <v>100</v>
      </c>
      <c r="W308" s="15"/>
      <c r="X308" s="17" t="s">
        <v>99</v>
      </c>
      <c r="Y308" s="15"/>
      <c r="Z308" s="17" t="s">
        <v>98</v>
      </c>
      <c r="AA308" s="15"/>
      <c r="AB308" s="17" t="s">
        <v>1706</v>
      </c>
      <c r="AC308" s="15"/>
      <c r="AD308" s="16"/>
      <c r="AE308" s="15"/>
      <c r="AF308" s="14"/>
      <c r="AG308" s="13"/>
      <c r="AH308" s="252"/>
      <c r="AI308" s="11"/>
      <c r="AJ308" s="312"/>
      <c r="AK308" s="268"/>
      <c r="AL308" s="264"/>
      <c r="AM308" s="266"/>
      <c r="AN308" s="268"/>
      <c r="AO308" s="264"/>
      <c r="AP308" s="266"/>
      <c r="AQ308" s="268"/>
      <c r="AR308" s="264"/>
      <c r="AS308" s="266"/>
      <c r="AT308" s="268"/>
      <c r="AU308" s="264"/>
      <c r="AV308" s="266"/>
      <c r="AW308" s="268"/>
      <c r="AX308" s="264"/>
      <c r="AY308" s="293"/>
      <c r="AZ308" s="229"/>
      <c r="BA308" s="229"/>
      <c r="BB308" s="296"/>
    </row>
    <row r="309" spans="2:62" ht="85.9" customHeight="1" thickTop="1" thickBot="1" x14ac:dyDescent="0.35">
      <c r="B309" s="105" t="s">
        <v>174</v>
      </c>
      <c r="C309" s="95" t="s">
        <v>173</v>
      </c>
      <c r="D309" s="100" t="s">
        <v>172</v>
      </c>
      <c r="E309" s="104" t="s">
        <v>171</v>
      </c>
      <c r="F309" s="103"/>
      <c r="G309" s="102"/>
      <c r="H309" s="101" t="s">
        <v>170</v>
      </c>
      <c r="I309" s="100" t="s">
        <v>96</v>
      </c>
      <c r="J309" s="100" t="s">
        <v>169</v>
      </c>
      <c r="K309" s="100" t="s">
        <v>97</v>
      </c>
      <c r="L309" s="256" t="s">
        <v>168</v>
      </c>
      <c r="M309" s="262"/>
      <c r="N309" s="256" t="s">
        <v>167</v>
      </c>
      <c r="O309" s="262"/>
      <c r="P309" s="256" t="s">
        <v>167</v>
      </c>
      <c r="Q309" s="257"/>
      <c r="R309" s="256" t="s">
        <v>167</v>
      </c>
      <c r="S309" s="257"/>
      <c r="T309" s="256" t="s">
        <v>167</v>
      </c>
      <c r="U309" s="257"/>
      <c r="V309" s="256" t="s">
        <v>167</v>
      </c>
      <c r="W309" s="257"/>
      <c r="X309" s="256" t="s">
        <v>167</v>
      </c>
      <c r="Y309" s="257"/>
      <c r="Z309" s="256" t="s">
        <v>167</v>
      </c>
      <c r="AA309" s="257"/>
      <c r="AB309" s="256" t="s">
        <v>167</v>
      </c>
      <c r="AC309" s="257"/>
      <c r="AD309" s="261" t="s">
        <v>166</v>
      </c>
      <c r="AE309" s="257"/>
      <c r="AF309" s="101" t="s">
        <v>165</v>
      </c>
      <c r="AG309" s="101" t="s">
        <v>164</v>
      </c>
      <c r="AH309" s="100" t="s">
        <v>163</v>
      </c>
      <c r="AI309" s="98"/>
      <c r="AJ309" s="96" t="s">
        <v>160</v>
      </c>
      <c r="AK309" s="95" t="s">
        <v>159</v>
      </c>
      <c r="AL309" s="94" t="s">
        <v>158</v>
      </c>
      <c r="AM309" s="96" t="s">
        <v>157</v>
      </c>
      <c r="AN309" s="95" t="s">
        <v>156</v>
      </c>
      <c r="AO309" s="94" t="s">
        <v>155</v>
      </c>
      <c r="AP309" s="96" t="s">
        <v>154</v>
      </c>
      <c r="AQ309" s="95" t="s">
        <v>153</v>
      </c>
      <c r="AR309" s="97" t="s">
        <v>152</v>
      </c>
      <c r="AS309" s="96" t="s">
        <v>151</v>
      </c>
      <c r="AT309" s="95" t="s">
        <v>150</v>
      </c>
      <c r="AU309" s="94" t="s">
        <v>149</v>
      </c>
      <c r="AV309" s="96" t="s">
        <v>148</v>
      </c>
      <c r="AW309" s="95" t="s">
        <v>147</v>
      </c>
      <c r="AX309" s="94" t="s">
        <v>146</v>
      </c>
      <c r="AY309" s="93" t="s">
        <v>145</v>
      </c>
      <c r="AZ309" s="92" t="s">
        <v>144</v>
      </c>
      <c r="BA309" s="92" t="s">
        <v>143</v>
      </c>
      <c r="BB309" s="91" t="s">
        <v>142</v>
      </c>
    </row>
    <row r="310" spans="2:62" ht="48" thickBot="1" x14ac:dyDescent="0.3">
      <c r="B310" s="90" t="s">
        <v>233</v>
      </c>
      <c r="C310" s="89"/>
      <c r="D310" s="88">
        <v>256</v>
      </c>
      <c r="E310" s="258"/>
      <c r="F310" s="259"/>
      <c r="G310" s="260"/>
      <c r="H310" s="87" t="s">
        <v>140</v>
      </c>
      <c r="I310" s="86"/>
      <c r="J310" s="86"/>
      <c r="K310" s="85"/>
      <c r="L310" s="84"/>
      <c r="M310" s="81"/>
      <c r="N310" s="84"/>
      <c r="O310" s="81"/>
      <c r="P310" s="84"/>
      <c r="Q310" s="81"/>
      <c r="R310" s="84"/>
      <c r="S310" s="81"/>
      <c r="T310" s="84"/>
      <c r="U310" s="81"/>
      <c r="V310" s="84"/>
      <c r="W310" s="81"/>
      <c r="X310" s="84"/>
      <c r="Y310" s="81"/>
      <c r="Z310" s="84"/>
      <c r="AA310" s="83"/>
      <c r="AB310" s="217"/>
      <c r="AC310" s="217"/>
      <c r="AD310" s="82" t="s">
        <v>139</v>
      </c>
      <c r="AE310" s="81"/>
      <c r="AF310" s="81"/>
      <c r="AG310" s="81"/>
      <c r="AH310" s="80"/>
      <c r="AI310" s="79" t="s">
        <v>138</v>
      </c>
      <c r="AJ310" s="78">
        <f t="shared" ref="AJ310:BB310" si="40">SUM(AJ312:AJ323)</f>
        <v>40</v>
      </c>
      <c r="AK310" s="77">
        <f t="shared" si="40"/>
        <v>0</v>
      </c>
      <c r="AL310" s="76">
        <f t="shared" si="40"/>
        <v>0</v>
      </c>
      <c r="AM310" s="78">
        <f t="shared" si="40"/>
        <v>15</v>
      </c>
      <c r="AN310" s="77">
        <f t="shared" si="40"/>
        <v>0</v>
      </c>
      <c r="AO310" s="76">
        <f t="shared" si="40"/>
        <v>0</v>
      </c>
      <c r="AP310" s="78">
        <f t="shared" si="40"/>
        <v>0</v>
      </c>
      <c r="AQ310" s="77">
        <f t="shared" si="40"/>
        <v>0</v>
      </c>
      <c r="AR310" s="76">
        <f t="shared" si="40"/>
        <v>0</v>
      </c>
      <c r="AS310" s="78">
        <f t="shared" si="40"/>
        <v>5</v>
      </c>
      <c r="AT310" s="77">
        <f t="shared" si="40"/>
        <v>0</v>
      </c>
      <c r="AU310" s="76">
        <f t="shared" si="40"/>
        <v>0</v>
      </c>
      <c r="AV310" s="78">
        <f t="shared" si="40"/>
        <v>7</v>
      </c>
      <c r="AW310" s="77">
        <f t="shared" si="40"/>
        <v>0</v>
      </c>
      <c r="AX310" s="76">
        <f t="shared" si="40"/>
        <v>0</v>
      </c>
      <c r="AY310" s="75">
        <f t="shared" si="40"/>
        <v>0</v>
      </c>
      <c r="AZ310" s="74">
        <f t="shared" si="40"/>
        <v>0</v>
      </c>
      <c r="BA310" s="74">
        <f t="shared" si="40"/>
        <v>0</v>
      </c>
      <c r="BB310" s="73">
        <f t="shared" si="40"/>
        <v>0</v>
      </c>
      <c r="BC310" s="72" t="s">
        <v>137</v>
      </c>
      <c r="BF310" s="5">
        <f>SUM(AJ310:AL310)/$BG$5</f>
        <v>40</v>
      </c>
      <c r="BG310" s="5">
        <f>SUM(AM310:AO310,AY310)/$BG$5</f>
        <v>15</v>
      </c>
      <c r="BH310" s="5">
        <f>SUM(AP310:AR310,AZ310)/$BG$5</f>
        <v>0</v>
      </c>
      <c r="BI310" s="5">
        <f>SUM(AS310:AU310,BA310)/$BG$5</f>
        <v>5</v>
      </c>
      <c r="BJ310" s="5">
        <f>SUM(AV310:AX310,BB310)/$BG$5</f>
        <v>7</v>
      </c>
    </row>
    <row r="311" spans="2:62" ht="37.5" thickBot="1" x14ac:dyDescent="0.3">
      <c r="B311" s="71"/>
      <c r="C311" s="70"/>
      <c r="D311" s="69"/>
      <c r="E311" s="68"/>
      <c r="F311" s="68"/>
      <c r="G311" s="67"/>
      <c r="H311" s="66"/>
      <c r="I311" s="64"/>
      <c r="J311" s="64"/>
      <c r="K311" s="65"/>
      <c r="L311" s="64"/>
      <c r="M311" s="62"/>
      <c r="N311" s="64"/>
      <c r="O311" s="62"/>
      <c r="P311" s="64"/>
      <c r="Q311" s="62"/>
      <c r="R311" s="64"/>
      <c r="S311" s="62"/>
      <c r="T311" s="64"/>
      <c r="U311" s="62"/>
      <c r="V311" s="64"/>
      <c r="W311" s="62"/>
      <c r="X311" s="64"/>
      <c r="Y311" s="62"/>
      <c r="Z311" s="64"/>
      <c r="AA311" s="62"/>
      <c r="AB311" s="62"/>
      <c r="AC311" s="62"/>
      <c r="AD311" s="63"/>
      <c r="AE311" s="62"/>
      <c r="AF311" s="62"/>
      <c r="AG311" s="62"/>
      <c r="AH311" s="61"/>
      <c r="AI311" s="59" t="s">
        <v>136</v>
      </c>
      <c r="AJ311" s="214">
        <f t="shared" ref="AJ311:BB311" si="41">AJ310/1</f>
        <v>40</v>
      </c>
      <c r="AK311" s="213">
        <f t="shared" si="41"/>
        <v>0</v>
      </c>
      <c r="AL311" s="212">
        <f t="shared" si="41"/>
        <v>0</v>
      </c>
      <c r="AM311" s="214">
        <f t="shared" si="41"/>
        <v>15</v>
      </c>
      <c r="AN311" s="213">
        <f t="shared" si="41"/>
        <v>0</v>
      </c>
      <c r="AO311" s="212">
        <f t="shared" si="41"/>
        <v>0</v>
      </c>
      <c r="AP311" s="214">
        <f t="shared" si="41"/>
        <v>0</v>
      </c>
      <c r="AQ311" s="213">
        <f t="shared" si="41"/>
        <v>0</v>
      </c>
      <c r="AR311" s="212">
        <f t="shared" si="41"/>
        <v>0</v>
      </c>
      <c r="AS311" s="214">
        <f t="shared" si="41"/>
        <v>5</v>
      </c>
      <c r="AT311" s="213">
        <f t="shared" si="41"/>
        <v>0</v>
      </c>
      <c r="AU311" s="212">
        <f t="shared" si="41"/>
        <v>0</v>
      </c>
      <c r="AV311" s="214">
        <f t="shared" si="41"/>
        <v>7</v>
      </c>
      <c r="AW311" s="213">
        <f t="shared" si="41"/>
        <v>0</v>
      </c>
      <c r="AX311" s="212">
        <f t="shared" si="41"/>
        <v>0</v>
      </c>
      <c r="AY311" s="211">
        <f t="shared" si="41"/>
        <v>0</v>
      </c>
      <c r="AZ311" s="210">
        <f t="shared" si="41"/>
        <v>0</v>
      </c>
      <c r="BA311" s="210">
        <f t="shared" si="41"/>
        <v>0</v>
      </c>
      <c r="BB311" s="209">
        <f t="shared" si="41"/>
        <v>0</v>
      </c>
      <c r="BC311" s="52" t="s">
        <v>135</v>
      </c>
    </row>
    <row r="312" spans="2:62" ht="28.15" customHeight="1" x14ac:dyDescent="0.2">
      <c r="B312" s="30"/>
      <c r="C312" s="242">
        <v>1</v>
      </c>
      <c r="D312" s="44"/>
      <c r="E312" s="43"/>
      <c r="F312" s="43"/>
      <c r="G312" s="42"/>
      <c r="H312" s="223" t="s">
        <v>1251</v>
      </c>
      <c r="I312" s="246">
        <v>112</v>
      </c>
      <c r="J312" s="246">
        <v>45</v>
      </c>
      <c r="K312" s="246">
        <v>5</v>
      </c>
      <c r="L312" s="41" t="s">
        <v>133</v>
      </c>
      <c r="M312" s="40" t="s">
        <v>104</v>
      </c>
      <c r="N312" s="41" t="s">
        <v>131</v>
      </c>
      <c r="O312" s="40" t="s">
        <v>1602</v>
      </c>
      <c r="P312" s="41" t="s">
        <v>130</v>
      </c>
      <c r="Q312" s="40" t="s">
        <v>417</v>
      </c>
      <c r="R312" s="41" t="s">
        <v>129</v>
      </c>
      <c r="S312" s="40" t="s">
        <v>104</v>
      </c>
      <c r="T312" s="41" t="s">
        <v>128</v>
      </c>
      <c r="U312" s="40" t="s">
        <v>186</v>
      </c>
      <c r="V312" s="41" t="s">
        <v>127</v>
      </c>
      <c r="W312" s="40" t="s">
        <v>124</v>
      </c>
      <c r="X312" s="41" t="s">
        <v>126</v>
      </c>
      <c r="Y312" s="40" t="s">
        <v>195</v>
      </c>
      <c r="Z312" s="41" t="s">
        <v>125</v>
      </c>
      <c r="AA312" s="40" t="s">
        <v>121</v>
      </c>
      <c r="AB312" s="41" t="s">
        <v>1709</v>
      </c>
      <c r="AC312" s="40"/>
      <c r="AD312" s="39"/>
      <c r="AE312" s="40"/>
      <c r="AF312" s="39"/>
      <c r="AG312" s="38" t="s">
        <v>1347</v>
      </c>
      <c r="AH312" s="250"/>
      <c r="AI312" s="11"/>
      <c r="AJ312" s="310">
        <f>SUMPRODUCT(LEN($M312:$AC315)-LEN(SUBSTITUTE($M312:$AC315,"A", "")))</f>
        <v>40</v>
      </c>
      <c r="AK312" s="239">
        <f>SUMPRODUCT(LEN($AF312:$AF315)-LEN(SUBSTITUTE($AF312:$AF315,"A", "")))</f>
        <v>0</v>
      </c>
      <c r="AL312" s="230">
        <f>SUMPRODUCT(LEN($AE312:$AE315)-LEN(SUBSTITUTE($AE312:$AE315,"A", "")))</f>
        <v>0</v>
      </c>
      <c r="AM312" s="233">
        <f>SUMPRODUCT(LEN($M312:$AC315)-LEN(SUBSTITUTE($M312:$AC315,"S", "")))</f>
        <v>15</v>
      </c>
      <c r="AN312" s="239">
        <f>SUMPRODUCT(LEN($AF312:$AF315)-LEN(SUBSTITUTE($AF312:$AF315,"S", "")))</f>
        <v>0</v>
      </c>
      <c r="AO312" s="230">
        <f>SUMPRODUCT(LEN($AE312:$AE315)-LEN(SUBSTITUTE($AE312:$AE315,"S", "")))</f>
        <v>0</v>
      </c>
      <c r="AP312" s="233">
        <f>SUMPRODUCT(LEN($M312:$AC315)-LEN(SUBSTITUTE($M312:$AC315,"F", "")))</f>
        <v>0</v>
      </c>
      <c r="AQ312" s="239">
        <f>SUMPRODUCT(LEN($AF312:$AF315)-LEN(SUBSTITUTE($AF312:$AF315,"F", "")))</f>
        <v>0</v>
      </c>
      <c r="AR312" s="230">
        <f>SUMPRODUCT(LEN($AE312:$AE315)-LEN(SUBSTITUTE($AE312:$AE315,"F", "")))</f>
        <v>0</v>
      </c>
      <c r="AS312" s="233">
        <f>SUMPRODUCT(LEN($M312:$AC315)-LEN(SUBSTITUTE($M312:$AC315,"G", "")))</f>
        <v>5</v>
      </c>
      <c r="AT312" s="239">
        <f>SUMPRODUCT(LEN($AF312:$AF315)-LEN(SUBSTITUTE($AF312:$AF315,"G", "")))</f>
        <v>0</v>
      </c>
      <c r="AU312" s="230">
        <f>SUMPRODUCT(LEN($AE312:$AE315)-LEN(SUBSTITUTE($AE312:$AE315,"G", "")))</f>
        <v>0</v>
      </c>
      <c r="AV312" s="233">
        <f>SUMPRODUCT(LEN($M312:$AC315)-LEN(SUBSTITUTE($M312:$AC315,"M", "")))</f>
        <v>7</v>
      </c>
      <c r="AW312" s="239">
        <f>SUMPRODUCT(LEN($AF312:$AF315)-LEN(SUBSTITUTE($AF312:$AF315,"M", "")))</f>
        <v>0</v>
      </c>
      <c r="AX312" s="230">
        <f>SUMPRODUCT(LEN($AE312:$AE315)-LEN(SUBSTITUTE($AE312:$AE315,"M", "")))</f>
        <v>0</v>
      </c>
      <c r="AY312" s="291">
        <f>SUMPRODUCT(LEN($AE312:$AE315)-LEN(SUBSTITUTE($AE312:$AE315,"S", "")))</f>
        <v>0</v>
      </c>
      <c r="AZ312" s="227">
        <f>SUMPRODUCT(LEN($AE312:$AE315)-LEN(SUBSTITUTE($AE312:$AE315,"F", "")))</f>
        <v>0</v>
      </c>
      <c r="BA312" s="227">
        <f>SUMPRODUCT(LEN($AE312:$AE315)-LEN(SUBSTITUTE($AE312:$AE315,"G", "")))</f>
        <v>0</v>
      </c>
      <c r="BB312" s="294">
        <f>SUMPRODUCT(LEN($AE312:$AE315)-LEN(SUBSTITUTE($AE312:$AE315,"M", "")))</f>
        <v>0</v>
      </c>
    </row>
    <row r="313" spans="2:62" ht="28.15" customHeight="1" thickBot="1" x14ac:dyDescent="0.25">
      <c r="B313" s="30"/>
      <c r="C313" s="243"/>
      <c r="D313" s="36"/>
      <c r="E313" s="35"/>
      <c r="F313" s="35"/>
      <c r="G313" s="34"/>
      <c r="H313" s="224"/>
      <c r="I313" s="247"/>
      <c r="J313" s="247"/>
      <c r="K313" s="247"/>
      <c r="L313" s="33" t="s">
        <v>123</v>
      </c>
      <c r="M313" s="32" t="s">
        <v>104</v>
      </c>
      <c r="N313" s="33" t="s">
        <v>122</v>
      </c>
      <c r="O313" s="32" t="s">
        <v>1601</v>
      </c>
      <c r="P313" s="33" t="s">
        <v>120</v>
      </c>
      <c r="Q313" s="32" t="s">
        <v>1379</v>
      </c>
      <c r="R313" s="33" t="s">
        <v>119</v>
      </c>
      <c r="S313" s="32" t="s">
        <v>389</v>
      </c>
      <c r="T313" s="33" t="s">
        <v>118</v>
      </c>
      <c r="U313" s="32" t="s">
        <v>389</v>
      </c>
      <c r="V313" s="33" t="s">
        <v>117</v>
      </c>
      <c r="W313" s="32" t="s">
        <v>124</v>
      </c>
      <c r="X313" s="33" t="s">
        <v>116</v>
      </c>
      <c r="Y313" s="32" t="s">
        <v>113</v>
      </c>
      <c r="Z313" s="33" t="s">
        <v>115</v>
      </c>
      <c r="AA313" s="32"/>
      <c r="AB313" s="33" t="s">
        <v>1708</v>
      </c>
      <c r="AC313" s="32"/>
      <c r="AD313" s="31"/>
      <c r="AE313" s="32"/>
      <c r="AF313" s="31"/>
      <c r="AG313" s="23"/>
      <c r="AH313" s="251"/>
      <c r="AI313" s="11"/>
      <c r="AJ313" s="311"/>
      <c r="AK313" s="267"/>
      <c r="AL313" s="263"/>
      <c r="AM313" s="265"/>
      <c r="AN313" s="267"/>
      <c r="AO313" s="263"/>
      <c r="AP313" s="265"/>
      <c r="AQ313" s="267"/>
      <c r="AR313" s="263"/>
      <c r="AS313" s="265"/>
      <c r="AT313" s="267"/>
      <c r="AU313" s="263"/>
      <c r="AV313" s="265"/>
      <c r="AW313" s="267"/>
      <c r="AX313" s="263"/>
      <c r="AY313" s="292"/>
      <c r="AZ313" s="228"/>
      <c r="BA313" s="228"/>
      <c r="BB313" s="295"/>
    </row>
    <row r="314" spans="2:62" ht="28.15" customHeight="1" x14ac:dyDescent="0.2">
      <c r="B314" s="30"/>
      <c r="C314" s="244"/>
      <c r="D314" s="29"/>
      <c r="E314" s="28"/>
      <c r="F314" s="28"/>
      <c r="G314" s="27"/>
      <c r="H314" s="225">
        <v>256</v>
      </c>
      <c r="I314" s="248"/>
      <c r="J314" s="248"/>
      <c r="K314" s="248"/>
      <c r="L314" s="26" t="s">
        <v>114</v>
      </c>
      <c r="M314" s="25" t="s">
        <v>132</v>
      </c>
      <c r="N314" s="26" t="s">
        <v>112</v>
      </c>
      <c r="O314" s="25" t="s">
        <v>132</v>
      </c>
      <c r="P314" s="26" t="s">
        <v>111</v>
      </c>
      <c r="Q314" s="25" t="s">
        <v>1360</v>
      </c>
      <c r="R314" s="26" t="s">
        <v>110</v>
      </c>
      <c r="S314" s="25" t="s">
        <v>186</v>
      </c>
      <c r="T314" s="26" t="s">
        <v>109</v>
      </c>
      <c r="U314" s="25" t="s">
        <v>132</v>
      </c>
      <c r="V314" s="26" t="s">
        <v>108</v>
      </c>
      <c r="W314" s="25" t="s">
        <v>1792</v>
      </c>
      <c r="X314" s="26" t="s">
        <v>107</v>
      </c>
      <c r="Y314" s="25" t="s">
        <v>113</v>
      </c>
      <c r="Z314" s="26" t="s">
        <v>106</v>
      </c>
      <c r="AA314" s="25"/>
      <c r="AB314" s="26" t="s">
        <v>1707</v>
      </c>
      <c r="AC314" s="25"/>
      <c r="AD314" s="24"/>
      <c r="AE314" s="25"/>
      <c r="AF314" s="24"/>
      <c r="AG314" s="23"/>
      <c r="AH314" s="251"/>
      <c r="AI314" s="11"/>
      <c r="AJ314" s="311"/>
      <c r="AK314" s="267"/>
      <c r="AL314" s="263"/>
      <c r="AM314" s="265"/>
      <c r="AN314" s="267"/>
      <c r="AO314" s="263"/>
      <c r="AP314" s="265"/>
      <c r="AQ314" s="267"/>
      <c r="AR314" s="263"/>
      <c r="AS314" s="265"/>
      <c r="AT314" s="267"/>
      <c r="AU314" s="263"/>
      <c r="AV314" s="265"/>
      <c r="AW314" s="267"/>
      <c r="AX314" s="263"/>
      <c r="AY314" s="292"/>
      <c r="AZ314" s="228"/>
      <c r="BA314" s="228"/>
      <c r="BB314" s="295"/>
    </row>
    <row r="315" spans="2:62" ht="28.15" customHeight="1" thickBot="1" x14ac:dyDescent="0.25">
      <c r="B315" s="30"/>
      <c r="C315" s="253"/>
      <c r="D315" s="51"/>
      <c r="E315" s="50"/>
      <c r="F315" s="50"/>
      <c r="G315" s="49"/>
      <c r="H315" s="226"/>
      <c r="I315" s="254"/>
      <c r="J315" s="254"/>
      <c r="K315" s="254"/>
      <c r="L315" s="48" t="s">
        <v>105</v>
      </c>
      <c r="M315" s="47" t="s">
        <v>1602</v>
      </c>
      <c r="N315" s="48" t="s">
        <v>103</v>
      </c>
      <c r="O315" s="47" t="s">
        <v>186</v>
      </c>
      <c r="P315" s="48" t="s">
        <v>102</v>
      </c>
      <c r="Q315" s="47" t="s">
        <v>1379</v>
      </c>
      <c r="R315" s="48" t="s">
        <v>101</v>
      </c>
      <c r="S315" s="47" t="s">
        <v>382</v>
      </c>
      <c r="T315" s="48">
        <v>20</v>
      </c>
      <c r="U315" s="47" t="s">
        <v>124</v>
      </c>
      <c r="V315" s="48" t="s">
        <v>100</v>
      </c>
      <c r="W315" s="47" t="s">
        <v>121</v>
      </c>
      <c r="X315" s="48" t="s">
        <v>99</v>
      </c>
      <c r="Y315" s="47" t="s">
        <v>121</v>
      </c>
      <c r="Z315" s="48" t="s">
        <v>98</v>
      </c>
      <c r="AA315" s="47"/>
      <c r="AB315" s="48" t="s">
        <v>1706</v>
      </c>
      <c r="AC315" s="47"/>
      <c r="AD315" s="16"/>
      <c r="AE315" s="47"/>
      <c r="AF315" s="16"/>
      <c r="AG315" s="46"/>
      <c r="AH315" s="255"/>
      <c r="AI315" s="11"/>
      <c r="AJ315" s="312"/>
      <c r="AK315" s="268"/>
      <c r="AL315" s="264"/>
      <c r="AM315" s="266"/>
      <c r="AN315" s="268"/>
      <c r="AO315" s="264"/>
      <c r="AP315" s="266"/>
      <c r="AQ315" s="268"/>
      <c r="AR315" s="264"/>
      <c r="AS315" s="266"/>
      <c r="AT315" s="268"/>
      <c r="AU315" s="264"/>
      <c r="AV315" s="266"/>
      <c r="AW315" s="268"/>
      <c r="AX315" s="264"/>
      <c r="AY315" s="293"/>
      <c r="AZ315" s="229"/>
      <c r="BA315" s="229"/>
      <c r="BB315" s="296"/>
    </row>
    <row r="316" spans="2:62" ht="28.15" customHeight="1" x14ac:dyDescent="0.2">
      <c r="B316" s="30"/>
      <c r="C316" s="242">
        <v>2</v>
      </c>
      <c r="D316" s="44"/>
      <c r="E316" s="43"/>
      <c r="F316" s="43"/>
      <c r="G316" s="42"/>
      <c r="H316" s="223"/>
      <c r="I316" s="246"/>
      <c r="J316" s="246"/>
      <c r="K316" s="246"/>
      <c r="L316" s="41" t="s">
        <v>133</v>
      </c>
      <c r="M316" s="40"/>
      <c r="N316" s="41" t="s">
        <v>131</v>
      </c>
      <c r="O316" s="40"/>
      <c r="P316" s="41" t="s">
        <v>130</v>
      </c>
      <c r="Q316" s="40"/>
      <c r="R316" s="41" t="s">
        <v>129</v>
      </c>
      <c r="S316" s="40"/>
      <c r="T316" s="41" t="s">
        <v>128</v>
      </c>
      <c r="U316" s="40"/>
      <c r="V316" s="41" t="s">
        <v>127</v>
      </c>
      <c r="W316" s="40"/>
      <c r="X316" s="41" t="s">
        <v>126</v>
      </c>
      <c r="Y316" s="40"/>
      <c r="Z316" s="41" t="s">
        <v>125</v>
      </c>
      <c r="AA316" s="40"/>
      <c r="AB316" s="41" t="s">
        <v>1709</v>
      </c>
      <c r="AC316" s="40"/>
      <c r="AD316" s="39"/>
      <c r="AE316" s="40"/>
      <c r="AF316" s="39"/>
      <c r="AG316" s="38"/>
      <c r="AH316" s="250"/>
      <c r="AI316" s="11"/>
      <c r="AJ316" s="310">
        <f>SUMPRODUCT(LEN($M316:$AC319)-LEN(SUBSTITUTE($M316:$AC319,"A", "")))</f>
        <v>0</v>
      </c>
      <c r="AK316" s="239">
        <f>SUMPRODUCT(LEN($AF316:$AF319)-LEN(SUBSTITUTE($AF316:$AF319,"A", "")))</f>
        <v>0</v>
      </c>
      <c r="AL316" s="230">
        <f>SUMPRODUCT(LEN($AE316:$AE319)-LEN(SUBSTITUTE($AE316:$AE319,"A", "")))</f>
        <v>0</v>
      </c>
      <c r="AM316" s="233">
        <f>SUMPRODUCT(LEN($M316:$AC319)-LEN(SUBSTITUTE($M316:$AC319,"S", "")))</f>
        <v>0</v>
      </c>
      <c r="AN316" s="239">
        <f>SUMPRODUCT(LEN($AF316:$AF319)-LEN(SUBSTITUTE($AF316:$AF319,"S", "")))</f>
        <v>0</v>
      </c>
      <c r="AO316" s="230">
        <f>SUMPRODUCT(LEN($AE316:$AE319)-LEN(SUBSTITUTE($AE316:$AE319,"S", "")))</f>
        <v>0</v>
      </c>
      <c r="AP316" s="233">
        <f>SUMPRODUCT(LEN($M316:$AC319)-LEN(SUBSTITUTE($M316:$AC319,"F", "")))</f>
        <v>0</v>
      </c>
      <c r="AQ316" s="239">
        <f>SUMPRODUCT(LEN($AF316:$AF319)-LEN(SUBSTITUTE($AF316:$AF319,"F", "")))</f>
        <v>0</v>
      </c>
      <c r="AR316" s="230">
        <f>SUMPRODUCT(LEN($AE316:$AE319)-LEN(SUBSTITUTE($AE316:$AE319,"F", "")))</f>
        <v>0</v>
      </c>
      <c r="AS316" s="233">
        <f>SUMPRODUCT(LEN($M316:$AC319)-LEN(SUBSTITUTE($M316:$AC319,"G", "")))</f>
        <v>0</v>
      </c>
      <c r="AT316" s="239">
        <f>SUMPRODUCT(LEN($AF316:$AF319)-LEN(SUBSTITUTE($AF316:$AF319,"G", "")))</f>
        <v>0</v>
      </c>
      <c r="AU316" s="230">
        <f>SUMPRODUCT(LEN($AE316:$AE319)-LEN(SUBSTITUTE($AE316:$AE319,"G", "")))</f>
        <v>0</v>
      </c>
      <c r="AV316" s="233">
        <f>SUMPRODUCT(LEN($M316:$AC319)-LEN(SUBSTITUTE($M316:$AC319,"M", "")))</f>
        <v>0</v>
      </c>
      <c r="AW316" s="239">
        <f>SUMPRODUCT(LEN($AF316:$AF319)-LEN(SUBSTITUTE($AF316:$AF319,"M", "")))</f>
        <v>0</v>
      </c>
      <c r="AX316" s="230">
        <f>SUMPRODUCT(LEN($AE316:$AE319)-LEN(SUBSTITUTE($AE316:$AE319,"M", "")))</f>
        <v>0</v>
      </c>
      <c r="AY316" s="291">
        <f>SUMPRODUCT(LEN($AE316:$AE319)-LEN(SUBSTITUTE($AE316:$AE319,"S", "")))</f>
        <v>0</v>
      </c>
      <c r="AZ316" s="227">
        <f>SUMPRODUCT(LEN($AE316:$AE319)-LEN(SUBSTITUTE($AE316:$AE319,"F", "")))</f>
        <v>0</v>
      </c>
      <c r="BA316" s="227">
        <f>SUMPRODUCT(LEN($AE316:$AE319)-LEN(SUBSTITUTE($AE316:$AE319,"G", "")))</f>
        <v>0</v>
      </c>
      <c r="BB316" s="294">
        <f>SUMPRODUCT(LEN($AE316:$AE319)-LEN(SUBSTITUTE($AE316:$AE319,"M", "")))</f>
        <v>0</v>
      </c>
    </row>
    <row r="317" spans="2:62" ht="28.15" customHeight="1" thickBot="1" x14ac:dyDescent="0.25">
      <c r="B317" s="30"/>
      <c r="C317" s="243"/>
      <c r="D317" s="36"/>
      <c r="E317" s="35"/>
      <c r="F317" s="35"/>
      <c r="G317" s="34"/>
      <c r="H317" s="224"/>
      <c r="I317" s="247"/>
      <c r="J317" s="247"/>
      <c r="K317" s="247"/>
      <c r="L317" s="33" t="s">
        <v>123</v>
      </c>
      <c r="M317" s="32"/>
      <c r="N317" s="33" t="s">
        <v>122</v>
      </c>
      <c r="O317" s="32"/>
      <c r="P317" s="33" t="s">
        <v>120</v>
      </c>
      <c r="Q317" s="32"/>
      <c r="R317" s="33" t="s">
        <v>119</v>
      </c>
      <c r="S317" s="32"/>
      <c r="T317" s="33" t="s">
        <v>118</v>
      </c>
      <c r="U317" s="32"/>
      <c r="V317" s="33" t="s">
        <v>117</v>
      </c>
      <c r="W317" s="32"/>
      <c r="X317" s="33" t="s">
        <v>116</v>
      </c>
      <c r="Y317" s="32"/>
      <c r="Z317" s="33" t="s">
        <v>115</v>
      </c>
      <c r="AA317" s="32"/>
      <c r="AB317" s="33" t="s">
        <v>1708</v>
      </c>
      <c r="AC317" s="32"/>
      <c r="AD317" s="31"/>
      <c r="AE317" s="32"/>
      <c r="AF317" s="31"/>
      <c r="AG317" s="23"/>
      <c r="AH317" s="251"/>
      <c r="AI317" s="11"/>
      <c r="AJ317" s="311"/>
      <c r="AK317" s="267"/>
      <c r="AL317" s="263"/>
      <c r="AM317" s="265"/>
      <c r="AN317" s="267"/>
      <c r="AO317" s="263"/>
      <c r="AP317" s="265"/>
      <c r="AQ317" s="267"/>
      <c r="AR317" s="263"/>
      <c r="AS317" s="265"/>
      <c r="AT317" s="267"/>
      <c r="AU317" s="263"/>
      <c r="AV317" s="265"/>
      <c r="AW317" s="267"/>
      <c r="AX317" s="263"/>
      <c r="AY317" s="292"/>
      <c r="AZ317" s="228"/>
      <c r="BA317" s="228"/>
      <c r="BB317" s="295"/>
    </row>
    <row r="318" spans="2:62" ht="28.15" customHeight="1" x14ac:dyDescent="0.2">
      <c r="B318" s="30"/>
      <c r="C318" s="244"/>
      <c r="D318" s="29"/>
      <c r="E318" s="28"/>
      <c r="F318" s="28"/>
      <c r="G318" s="27"/>
      <c r="H318" s="225"/>
      <c r="I318" s="248"/>
      <c r="J318" s="248"/>
      <c r="K318" s="248"/>
      <c r="L318" s="26" t="s">
        <v>114</v>
      </c>
      <c r="M318" s="25"/>
      <c r="N318" s="26" t="s">
        <v>112</v>
      </c>
      <c r="O318" s="25"/>
      <c r="P318" s="26" t="s">
        <v>111</v>
      </c>
      <c r="Q318" s="25"/>
      <c r="R318" s="26" t="s">
        <v>110</v>
      </c>
      <c r="S318" s="25"/>
      <c r="T318" s="26" t="s">
        <v>109</v>
      </c>
      <c r="U318" s="25"/>
      <c r="V318" s="26" t="s">
        <v>108</v>
      </c>
      <c r="W318" s="25"/>
      <c r="X318" s="26" t="s">
        <v>107</v>
      </c>
      <c r="Y318" s="25"/>
      <c r="Z318" s="26" t="s">
        <v>106</v>
      </c>
      <c r="AA318" s="25"/>
      <c r="AB318" s="26" t="s">
        <v>1707</v>
      </c>
      <c r="AC318" s="25"/>
      <c r="AD318" s="24"/>
      <c r="AE318" s="25"/>
      <c r="AF318" s="24"/>
      <c r="AG318" s="23"/>
      <c r="AH318" s="251"/>
      <c r="AI318" s="11"/>
      <c r="AJ318" s="311"/>
      <c r="AK318" s="267"/>
      <c r="AL318" s="263"/>
      <c r="AM318" s="265"/>
      <c r="AN318" s="267"/>
      <c r="AO318" s="263"/>
      <c r="AP318" s="265"/>
      <c r="AQ318" s="267"/>
      <c r="AR318" s="263"/>
      <c r="AS318" s="265"/>
      <c r="AT318" s="267"/>
      <c r="AU318" s="263"/>
      <c r="AV318" s="265"/>
      <c r="AW318" s="267"/>
      <c r="AX318" s="263"/>
      <c r="AY318" s="292"/>
      <c r="AZ318" s="228"/>
      <c r="BA318" s="228"/>
      <c r="BB318" s="295"/>
    </row>
    <row r="319" spans="2:62" ht="28.15" customHeight="1" thickBot="1" x14ac:dyDescent="0.25">
      <c r="B319" s="30"/>
      <c r="C319" s="253"/>
      <c r="D319" s="51"/>
      <c r="E319" s="50"/>
      <c r="F319" s="50"/>
      <c r="G319" s="49"/>
      <c r="H319" s="226"/>
      <c r="I319" s="254"/>
      <c r="J319" s="254"/>
      <c r="K319" s="254"/>
      <c r="L319" s="48" t="s">
        <v>105</v>
      </c>
      <c r="M319" s="47"/>
      <c r="N319" s="48" t="s">
        <v>103</v>
      </c>
      <c r="O319" s="47"/>
      <c r="P319" s="48" t="s">
        <v>102</v>
      </c>
      <c r="Q319" s="47"/>
      <c r="R319" s="48" t="s">
        <v>101</v>
      </c>
      <c r="S319" s="47"/>
      <c r="T319" s="48">
        <v>20</v>
      </c>
      <c r="U319" s="47"/>
      <c r="V319" s="48" t="s">
        <v>100</v>
      </c>
      <c r="W319" s="47"/>
      <c r="X319" s="48" t="s">
        <v>99</v>
      </c>
      <c r="Y319" s="47"/>
      <c r="Z319" s="48" t="s">
        <v>98</v>
      </c>
      <c r="AA319" s="47"/>
      <c r="AB319" s="48" t="s">
        <v>1706</v>
      </c>
      <c r="AC319" s="47"/>
      <c r="AD319" s="16"/>
      <c r="AE319" s="47"/>
      <c r="AF319" s="16"/>
      <c r="AG319" s="46"/>
      <c r="AH319" s="255"/>
      <c r="AI319" s="11"/>
      <c r="AJ319" s="312"/>
      <c r="AK319" s="268"/>
      <c r="AL319" s="264"/>
      <c r="AM319" s="266"/>
      <c r="AN319" s="268"/>
      <c r="AO319" s="264"/>
      <c r="AP319" s="266"/>
      <c r="AQ319" s="268"/>
      <c r="AR319" s="264"/>
      <c r="AS319" s="266"/>
      <c r="AT319" s="268"/>
      <c r="AU319" s="264"/>
      <c r="AV319" s="266"/>
      <c r="AW319" s="268"/>
      <c r="AX319" s="264"/>
      <c r="AY319" s="293"/>
      <c r="AZ319" s="229"/>
      <c r="BA319" s="229"/>
      <c r="BB319" s="296"/>
    </row>
    <row r="320" spans="2:62" ht="28.15" customHeight="1" x14ac:dyDescent="0.2">
      <c r="B320" s="30"/>
      <c r="C320" s="242">
        <v>3</v>
      </c>
      <c r="D320" s="44"/>
      <c r="E320" s="43"/>
      <c r="F320" s="43"/>
      <c r="G320" s="42"/>
      <c r="H320" s="223"/>
      <c r="I320" s="246"/>
      <c r="J320" s="246"/>
      <c r="K320" s="246"/>
      <c r="L320" s="41" t="s">
        <v>133</v>
      </c>
      <c r="M320" s="40"/>
      <c r="N320" s="41" t="s">
        <v>131</v>
      </c>
      <c r="O320" s="40"/>
      <c r="P320" s="41" t="s">
        <v>130</v>
      </c>
      <c r="Q320" s="40"/>
      <c r="R320" s="41" t="s">
        <v>129</v>
      </c>
      <c r="S320" s="40"/>
      <c r="T320" s="41" t="s">
        <v>128</v>
      </c>
      <c r="U320" s="40"/>
      <c r="V320" s="41" t="s">
        <v>127</v>
      </c>
      <c r="W320" s="40"/>
      <c r="X320" s="41" t="s">
        <v>126</v>
      </c>
      <c r="Y320" s="40"/>
      <c r="Z320" s="41" t="s">
        <v>125</v>
      </c>
      <c r="AA320" s="40"/>
      <c r="AB320" s="41" t="s">
        <v>1709</v>
      </c>
      <c r="AC320" s="40"/>
      <c r="AD320" s="39"/>
      <c r="AE320" s="40"/>
      <c r="AF320" s="39"/>
      <c r="AG320" s="38"/>
      <c r="AH320" s="250"/>
      <c r="AI320" s="11"/>
      <c r="AJ320" s="310">
        <f>SUMPRODUCT(LEN($M320:$AC323)-LEN(SUBSTITUTE($M320:$AC323,"A", "")))</f>
        <v>0</v>
      </c>
      <c r="AK320" s="239">
        <f>SUMPRODUCT(LEN($AF320:$AF323)-LEN(SUBSTITUTE($AF320:$AF323,"A", "")))</f>
        <v>0</v>
      </c>
      <c r="AL320" s="230">
        <f>SUMPRODUCT(LEN($AE320:$AE323)-LEN(SUBSTITUTE($AE320:$AE323,"A", "")))</f>
        <v>0</v>
      </c>
      <c r="AM320" s="233">
        <f>SUMPRODUCT(LEN($M320:$AC323)-LEN(SUBSTITUTE($M320:$AC323,"S", "")))</f>
        <v>0</v>
      </c>
      <c r="AN320" s="239">
        <f>SUMPRODUCT(LEN($AF320:$AF323)-LEN(SUBSTITUTE($AF320:$AF323,"S", "")))</f>
        <v>0</v>
      </c>
      <c r="AO320" s="230">
        <f>SUMPRODUCT(LEN($AE320:$AE323)-LEN(SUBSTITUTE($AE320:$AE323,"S", "")))</f>
        <v>0</v>
      </c>
      <c r="AP320" s="233">
        <f>SUMPRODUCT(LEN($M320:$AC323)-LEN(SUBSTITUTE($M320:$AC323,"F", "")))</f>
        <v>0</v>
      </c>
      <c r="AQ320" s="239">
        <f>SUMPRODUCT(LEN($AF320:$AF323)-LEN(SUBSTITUTE($AF320:$AF323,"F", "")))</f>
        <v>0</v>
      </c>
      <c r="AR320" s="230">
        <f>SUMPRODUCT(LEN($AE320:$AE323)-LEN(SUBSTITUTE($AE320:$AE323,"F", "")))</f>
        <v>0</v>
      </c>
      <c r="AS320" s="233">
        <f>SUMPRODUCT(LEN($M320:$AC323)-LEN(SUBSTITUTE($M320:$AC323,"G", "")))</f>
        <v>0</v>
      </c>
      <c r="AT320" s="239">
        <f>SUMPRODUCT(LEN($AF320:$AF323)-LEN(SUBSTITUTE($AF320:$AF323,"G", "")))</f>
        <v>0</v>
      </c>
      <c r="AU320" s="230">
        <f>SUMPRODUCT(LEN($AE320:$AE323)-LEN(SUBSTITUTE($AE320:$AE323,"G", "")))</f>
        <v>0</v>
      </c>
      <c r="AV320" s="233">
        <f>SUMPRODUCT(LEN($M320:$AC323)-LEN(SUBSTITUTE($M320:$AC323,"M", "")))</f>
        <v>0</v>
      </c>
      <c r="AW320" s="239">
        <f>SUMPRODUCT(LEN($AF320:$AF323)-LEN(SUBSTITUTE($AF320:$AF323,"M", "")))</f>
        <v>0</v>
      </c>
      <c r="AX320" s="230">
        <f>SUMPRODUCT(LEN($AE320:$AE323)-LEN(SUBSTITUTE($AE320:$AE323,"M", "")))</f>
        <v>0</v>
      </c>
      <c r="AY320" s="291">
        <f>SUMPRODUCT(LEN($AE320:$AE323)-LEN(SUBSTITUTE($AE320:$AE323,"S", "")))</f>
        <v>0</v>
      </c>
      <c r="AZ320" s="227">
        <f>SUMPRODUCT(LEN($AE320:$AE323)-LEN(SUBSTITUTE($AE320:$AE323,"F", "")))</f>
        <v>0</v>
      </c>
      <c r="BA320" s="227">
        <f>SUMPRODUCT(LEN($AE320:$AE323)-LEN(SUBSTITUTE($AE320:$AE323,"G", "")))</f>
        <v>0</v>
      </c>
      <c r="BB320" s="294">
        <f>SUMPRODUCT(LEN($AE320:$AE323)-LEN(SUBSTITUTE($AE320:$AE323,"M", "")))</f>
        <v>0</v>
      </c>
    </row>
    <row r="321" spans="2:62" ht="28.15" customHeight="1" thickBot="1" x14ac:dyDescent="0.25">
      <c r="B321" s="30"/>
      <c r="C321" s="243"/>
      <c r="D321" s="36"/>
      <c r="E321" s="35"/>
      <c r="F321" s="35"/>
      <c r="G321" s="34"/>
      <c r="H321" s="224"/>
      <c r="I321" s="247"/>
      <c r="J321" s="247"/>
      <c r="K321" s="247"/>
      <c r="L321" s="33" t="s">
        <v>123</v>
      </c>
      <c r="M321" s="32"/>
      <c r="N321" s="33" t="s">
        <v>122</v>
      </c>
      <c r="O321" s="32"/>
      <c r="P321" s="33" t="s">
        <v>120</v>
      </c>
      <c r="Q321" s="32"/>
      <c r="R321" s="33" t="s">
        <v>119</v>
      </c>
      <c r="S321" s="32"/>
      <c r="T321" s="33" t="s">
        <v>118</v>
      </c>
      <c r="U321" s="32"/>
      <c r="V321" s="33" t="s">
        <v>117</v>
      </c>
      <c r="W321" s="32"/>
      <c r="X321" s="33" t="s">
        <v>116</v>
      </c>
      <c r="Y321" s="32"/>
      <c r="Z321" s="33" t="s">
        <v>115</v>
      </c>
      <c r="AA321" s="32"/>
      <c r="AB321" s="33" t="s">
        <v>1708</v>
      </c>
      <c r="AC321" s="32"/>
      <c r="AD321" s="31"/>
      <c r="AE321" s="32"/>
      <c r="AF321" s="31"/>
      <c r="AG321" s="23"/>
      <c r="AH321" s="251"/>
      <c r="AI321" s="11"/>
      <c r="AJ321" s="311"/>
      <c r="AK321" s="267"/>
      <c r="AL321" s="263"/>
      <c r="AM321" s="265"/>
      <c r="AN321" s="267"/>
      <c r="AO321" s="263"/>
      <c r="AP321" s="265"/>
      <c r="AQ321" s="267"/>
      <c r="AR321" s="263"/>
      <c r="AS321" s="265"/>
      <c r="AT321" s="267"/>
      <c r="AU321" s="263"/>
      <c r="AV321" s="265"/>
      <c r="AW321" s="267"/>
      <c r="AX321" s="263"/>
      <c r="AY321" s="292"/>
      <c r="AZ321" s="228"/>
      <c r="BA321" s="228"/>
      <c r="BB321" s="295"/>
    </row>
    <row r="322" spans="2:62" ht="28.15" customHeight="1" x14ac:dyDescent="0.2">
      <c r="B322" s="30"/>
      <c r="C322" s="244"/>
      <c r="D322" s="29"/>
      <c r="E322" s="28"/>
      <c r="F322" s="28"/>
      <c r="G322" s="27"/>
      <c r="H322" s="225"/>
      <c r="I322" s="248"/>
      <c r="J322" s="248"/>
      <c r="K322" s="248"/>
      <c r="L322" s="26" t="s">
        <v>114</v>
      </c>
      <c r="M322" s="25"/>
      <c r="N322" s="26" t="s">
        <v>112</v>
      </c>
      <c r="O322" s="25"/>
      <c r="P322" s="26" t="s">
        <v>111</v>
      </c>
      <c r="Q322" s="25"/>
      <c r="R322" s="26" t="s">
        <v>110</v>
      </c>
      <c r="S322" s="25"/>
      <c r="T322" s="26" t="s">
        <v>109</v>
      </c>
      <c r="U322" s="25"/>
      <c r="V322" s="26" t="s">
        <v>108</v>
      </c>
      <c r="W322" s="25"/>
      <c r="X322" s="26" t="s">
        <v>107</v>
      </c>
      <c r="Y322" s="25"/>
      <c r="Z322" s="26" t="s">
        <v>106</v>
      </c>
      <c r="AA322" s="25"/>
      <c r="AB322" s="26" t="s">
        <v>1707</v>
      </c>
      <c r="AC322" s="25"/>
      <c r="AD322" s="24"/>
      <c r="AE322" s="25"/>
      <c r="AF322" s="24"/>
      <c r="AG322" s="23"/>
      <c r="AH322" s="251"/>
      <c r="AI322" s="11"/>
      <c r="AJ322" s="311"/>
      <c r="AK322" s="267"/>
      <c r="AL322" s="263"/>
      <c r="AM322" s="265"/>
      <c r="AN322" s="267"/>
      <c r="AO322" s="263"/>
      <c r="AP322" s="265"/>
      <c r="AQ322" s="267"/>
      <c r="AR322" s="263"/>
      <c r="AS322" s="265"/>
      <c r="AT322" s="267"/>
      <c r="AU322" s="263"/>
      <c r="AV322" s="265"/>
      <c r="AW322" s="267"/>
      <c r="AX322" s="263"/>
      <c r="AY322" s="292"/>
      <c r="AZ322" s="228"/>
      <c r="BA322" s="228"/>
      <c r="BB322" s="295"/>
    </row>
    <row r="323" spans="2:62" ht="28.15" customHeight="1" thickBot="1" x14ac:dyDescent="0.25">
      <c r="B323" s="21"/>
      <c r="C323" s="245"/>
      <c r="D323" s="20"/>
      <c r="E323" s="19"/>
      <c r="F323" s="19"/>
      <c r="G323" s="18"/>
      <c r="H323" s="226"/>
      <c r="I323" s="249"/>
      <c r="J323" s="249"/>
      <c r="K323" s="249"/>
      <c r="L323" s="17" t="s">
        <v>105</v>
      </c>
      <c r="M323" s="15"/>
      <c r="N323" s="17" t="s">
        <v>103</v>
      </c>
      <c r="O323" s="15"/>
      <c r="P323" s="17" t="s">
        <v>102</v>
      </c>
      <c r="Q323" s="15"/>
      <c r="R323" s="17" t="s">
        <v>101</v>
      </c>
      <c r="S323" s="15"/>
      <c r="T323" s="17">
        <v>20</v>
      </c>
      <c r="U323" s="15"/>
      <c r="V323" s="17" t="s">
        <v>100</v>
      </c>
      <c r="W323" s="15"/>
      <c r="X323" s="17" t="s">
        <v>99</v>
      </c>
      <c r="Y323" s="15"/>
      <c r="Z323" s="17" t="s">
        <v>98</v>
      </c>
      <c r="AA323" s="15"/>
      <c r="AB323" s="17" t="s">
        <v>1706</v>
      </c>
      <c r="AC323" s="15"/>
      <c r="AD323" s="16"/>
      <c r="AE323" s="15"/>
      <c r="AF323" s="14"/>
      <c r="AG323" s="13"/>
      <c r="AH323" s="252"/>
      <c r="AI323" s="11"/>
      <c r="AJ323" s="312"/>
      <c r="AK323" s="268"/>
      <c r="AL323" s="264"/>
      <c r="AM323" s="266"/>
      <c r="AN323" s="268"/>
      <c r="AO323" s="264"/>
      <c r="AP323" s="266"/>
      <c r="AQ323" s="268"/>
      <c r="AR323" s="264"/>
      <c r="AS323" s="266"/>
      <c r="AT323" s="268"/>
      <c r="AU323" s="264"/>
      <c r="AV323" s="266"/>
      <c r="AW323" s="268"/>
      <c r="AX323" s="264"/>
      <c r="AY323" s="293"/>
      <c r="AZ323" s="229"/>
      <c r="BA323" s="229"/>
      <c r="BB323" s="296"/>
    </row>
    <row r="324" spans="2:62" ht="85.9" customHeight="1" thickTop="1" thickBot="1" x14ac:dyDescent="0.35">
      <c r="B324" s="105" t="s">
        <v>174</v>
      </c>
      <c r="C324" s="95" t="s">
        <v>173</v>
      </c>
      <c r="D324" s="100" t="s">
        <v>172</v>
      </c>
      <c r="E324" s="104" t="s">
        <v>171</v>
      </c>
      <c r="F324" s="103"/>
      <c r="G324" s="102"/>
      <c r="H324" s="101" t="s">
        <v>170</v>
      </c>
      <c r="I324" s="100" t="s">
        <v>96</v>
      </c>
      <c r="J324" s="100" t="s">
        <v>169</v>
      </c>
      <c r="K324" s="100" t="s">
        <v>97</v>
      </c>
      <c r="L324" s="256" t="s">
        <v>168</v>
      </c>
      <c r="M324" s="262"/>
      <c r="N324" s="256" t="s">
        <v>167</v>
      </c>
      <c r="O324" s="262"/>
      <c r="P324" s="256" t="s">
        <v>167</v>
      </c>
      <c r="Q324" s="257"/>
      <c r="R324" s="256" t="s">
        <v>167</v>
      </c>
      <c r="S324" s="257"/>
      <c r="T324" s="256" t="s">
        <v>167</v>
      </c>
      <c r="U324" s="257"/>
      <c r="V324" s="256" t="s">
        <v>167</v>
      </c>
      <c r="W324" s="257"/>
      <c r="X324" s="256" t="s">
        <v>167</v>
      </c>
      <c r="Y324" s="257"/>
      <c r="Z324" s="256" t="s">
        <v>167</v>
      </c>
      <c r="AA324" s="257"/>
      <c r="AB324" s="256" t="s">
        <v>167</v>
      </c>
      <c r="AC324" s="257"/>
      <c r="AD324" s="261" t="s">
        <v>166</v>
      </c>
      <c r="AE324" s="257"/>
      <c r="AF324" s="101" t="s">
        <v>165</v>
      </c>
      <c r="AG324" s="101" t="s">
        <v>164</v>
      </c>
      <c r="AH324" s="100" t="s">
        <v>163</v>
      </c>
      <c r="AI324" s="98"/>
      <c r="AJ324" s="96" t="s">
        <v>160</v>
      </c>
      <c r="AK324" s="95" t="s">
        <v>159</v>
      </c>
      <c r="AL324" s="94" t="s">
        <v>158</v>
      </c>
      <c r="AM324" s="96" t="s">
        <v>157</v>
      </c>
      <c r="AN324" s="95" t="s">
        <v>156</v>
      </c>
      <c r="AO324" s="94" t="s">
        <v>155</v>
      </c>
      <c r="AP324" s="96" t="s">
        <v>154</v>
      </c>
      <c r="AQ324" s="95" t="s">
        <v>153</v>
      </c>
      <c r="AR324" s="97" t="s">
        <v>152</v>
      </c>
      <c r="AS324" s="96" t="s">
        <v>151</v>
      </c>
      <c r="AT324" s="95" t="s">
        <v>150</v>
      </c>
      <c r="AU324" s="94" t="s">
        <v>149</v>
      </c>
      <c r="AV324" s="96" t="s">
        <v>148</v>
      </c>
      <c r="AW324" s="95" t="s">
        <v>147</v>
      </c>
      <c r="AX324" s="94" t="s">
        <v>146</v>
      </c>
      <c r="AY324" s="93" t="s">
        <v>145</v>
      </c>
      <c r="AZ324" s="92" t="s">
        <v>144</v>
      </c>
      <c r="BA324" s="92" t="s">
        <v>143</v>
      </c>
      <c r="BB324" s="91" t="s">
        <v>142</v>
      </c>
    </row>
    <row r="325" spans="2:62" ht="48" thickBot="1" x14ac:dyDescent="0.3">
      <c r="B325" s="90" t="s">
        <v>232</v>
      </c>
      <c r="C325" s="89"/>
      <c r="D325" s="88">
        <v>256</v>
      </c>
      <c r="E325" s="258"/>
      <c r="F325" s="259"/>
      <c r="G325" s="260"/>
      <c r="H325" s="87" t="s">
        <v>140</v>
      </c>
      <c r="I325" s="86"/>
      <c r="J325" s="86"/>
      <c r="K325" s="85"/>
      <c r="L325" s="84"/>
      <c r="M325" s="81"/>
      <c r="N325" s="84"/>
      <c r="O325" s="81"/>
      <c r="P325" s="84"/>
      <c r="Q325" s="81"/>
      <c r="R325" s="84"/>
      <c r="S325" s="81"/>
      <c r="T325" s="84"/>
      <c r="U325" s="81"/>
      <c r="V325" s="84"/>
      <c r="W325" s="81"/>
      <c r="X325" s="84"/>
      <c r="Y325" s="81"/>
      <c r="Z325" s="84"/>
      <c r="AA325" s="83"/>
      <c r="AB325" s="217"/>
      <c r="AC325" s="217"/>
      <c r="AD325" s="82" t="s">
        <v>139</v>
      </c>
      <c r="AE325" s="81"/>
      <c r="AF325" s="81"/>
      <c r="AG325" s="81"/>
      <c r="AH325" s="80"/>
      <c r="AI325" s="79" t="s">
        <v>138</v>
      </c>
      <c r="AJ325" s="78">
        <f t="shared" ref="AJ325:BB325" si="42">SUM(AJ327:AJ338)</f>
        <v>50</v>
      </c>
      <c r="AK325" s="77">
        <f t="shared" si="42"/>
        <v>21</v>
      </c>
      <c r="AL325" s="76">
        <f t="shared" si="42"/>
        <v>0</v>
      </c>
      <c r="AM325" s="78">
        <f t="shared" si="42"/>
        <v>4</v>
      </c>
      <c r="AN325" s="77">
        <f t="shared" si="42"/>
        <v>5</v>
      </c>
      <c r="AO325" s="76">
        <f t="shared" si="42"/>
        <v>0</v>
      </c>
      <c r="AP325" s="78">
        <f t="shared" si="42"/>
        <v>0</v>
      </c>
      <c r="AQ325" s="77">
        <f t="shared" si="42"/>
        <v>0</v>
      </c>
      <c r="AR325" s="76">
        <f t="shared" si="42"/>
        <v>0</v>
      </c>
      <c r="AS325" s="78">
        <f t="shared" si="42"/>
        <v>11</v>
      </c>
      <c r="AT325" s="77">
        <f t="shared" si="42"/>
        <v>3</v>
      </c>
      <c r="AU325" s="76">
        <f t="shared" si="42"/>
        <v>0</v>
      </c>
      <c r="AV325" s="78">
        <f t="shared" si="42"/>
        <v>12</v>
      </c>
      <c r="AW325" s="77">
        <f t="shared" si="42"/>
        <v>6</v>
      </c>
      <c r="AX325" s="76">
        <f t="shared" si="42"/>
        <v>0</v>
      </c>
      <c r="AY325" s="75">
        <f t="shared" si="42"/>
        <v>0</v>
      </c>
      <c r="AZ325" s="74">
        <f t="shared" si="42"/>
        <v>0</v>
      </c>
      <c r="BA325" s="74">
        <f t="shared" si="42"/>
        <v>0</v>
      </c>
      <c r="BB325" s="73">
        <f t="shared" si="42"/>
        <v>0</v>
      </c>
      <c r="BC325" s="72" t="s">
        <v>137</v>
      </c>
      <c r="BF325" s="5">
        <f>SUM(AJ325:AL325)/$BG$5</f>
        <v>71</v>
      </c>
      <c r="BG325" s="5">
        <f>SUM(AM325:AO325,AY325)/$BG$5</f>
        <v>9</v>
      </c>
      <c r="BH325" s="5">
        <f>SUM(AP325:AR325,AZ325)/$BG$5</f>
        <v>0</v>
      </c>
      <c r="BI325" s="5">
        <f>SUM(AS325:AU325,BA325)/$BG$5</f>
        <v>14</v>
      </c>
      <c r="BJ325" s="5">
        <f>SUM(AV325:AX325,BB325)/$BG$5</f>
        <v>18</v>
      </c>
    </row>
    <row r="326" spans="2:62" ht="37.5" thickBot="1" x14ac:dyDescent="0.3">
      <c r="B326" s="71"/>
      <c r="C326" s="70"/>
      <c r="D326" s="69"/>
      <c r="E326" s="68"/>
      <c r="F326" s="68"/>
      <c r="G326" s="67"/>
      <c r="H326" s="66"/>
      <c r="I326" s="64"/>
      <c r="J326" s="64"/>
      <c r="K326" s="65"/>
      <c r="L326" s="64"/>
      <c r="M326" s="62"/>
      <c r="N326" s="64"/>
      <c r="O326" s="62"/>
      <c r="P326" s="64"/>
      <c r="Q326" s="62"/>
      <c r="R326" s="64"/>
      <c r="S326" s="62"/>
      <c r="T326" s="64"/>
      <c r="U326" s="62"/>
      <c r="V326" s="64"/>
      <c r="W326" s="62"/>
      <c r="X326" s="64"/>
      <c r="Y326" s="62"/>
      <c r="Z326" s="64"/>
      <c r="AA326" s="62"/>
      <c r="AB326" s="62"/>
      <c r="AC326" s="62"/>
      <c r="AD326" s="63"/>
      <c r="AE326" s="62"/>
      <c r="AF326" s="62"/>
      <c r="AG326" s="62"/>
      <c r="AH326" s="61"/>
      <c r="AI326" s="59" t="s">
        <v>136</v>
      </c>
      <c r="AJ326" s="214">
        <f t="shared" ref="AJ326:BB326" si="43">AJ325/1</f>
        <v>50</v>
      </c>
      <c r="AK326" s="213">
        <f t="shared" si="43"/>
        <v>21</v>
      </c>
      <c r="AL326" s="212">
        <f t="shared" si="43"/>
        <v>0</v>
      </c>
      <c r="AM326" s="214">
        <f t="shared" si="43"/>
        <v>4</v>
      </c>
      <c r="AN326" s="213">
        <f t="shared" si="43"/>
        <v>5</v>
      </c>
      <c r="AO326" s="212">
        <f t="shared" si="43"/>
        <v>0</v>
      </c>
      <c r="AP326" s="214">
        <f t="shared" si="43"/>
        <v>0</v>
      </c>
      <c r="AQ326" s="213">
        <f t="shared" si="43"/>
        <v>0</v>
      </c>
      <c r="AR326" s="212">
        <f t="shared" si="43"/>
        <v>0</v>
      </c>
      <c r="AS326" s="214">
        <f t="shared" si="43"/>
        <v>11</v>
      </c>
      <c r="AT326" s="213">
        <f t="shared" si="43"/>
        <v>3</v>
      </c>
      <c r="AU326" s="212">
        <f t="shared" si="43"/>
        <v>0</v>
      </c>
      <c r="AV326" s="214">
        <f t="shared" si="43"/>
        <v>12</v>
      </c>
      <c r="AW326" s="213">
        <f t="shared" si="43"/>
        <v>6</v>
      </c>
      <c r="AX326" s="212">
        <f t="shared" si="43"/>
        <v>0</v>
      </c>
      <c r="AY326" s="211">
        <f t="shared" si="43"/>
        <v>0</v>
      </c>
      <c r="AZ326" s="210">
        <f t="shared" si="43"/>
        <v>0</v>
      </c>
      <c r="BA326" s="210">
        <f t="shared" si="43"/>
        <v>0</v>
      </c>
      <c r="BB326" s="209">
        <f t="shared" si="43"/>
        <v>0</v>
      </c>
      <c r="BC326" s="52" t="s">
        <v>135</v>
      </c>
    </row>
    <row r="327" spans="2:62" ht="28.15" customHeight="1" x14ac:dyDescent="0.2">
      <c r="B327" s="30"/>
      <c r="C327" s="242">
        <v>1</v>
      </c>
      <c r="D327" s="44"/>
      <c r="E327" s="43"/>
      <c r="F327" s="43"/>
      <c r="G327" s="42"/>
      <c r="H327" s="223" t="s">
        <v>1251</v>
      </c>
      <c r="I327" s="246">
        <v>121</v>
      </c>
      <c r="J327" s="246">
        <v>33</v>
      </c>
      <c r="K327" s="246">
        <v>6</v>
      </c>
      <c r="L327" s="41" t="s">
        <v>133</v>
      </c>
      <c r="M327" s="40" t="s">
        <v>104</v>
      </c>
      <c r="N327" s="41" t="s">
        <v>131</v>
      </c>
      <c r="O327" s="40" t="s">
        <v>382</v>
      </c>
      <c r="P327" s="41" t="s">
        <v>130</v>
      </c>
      <c r="Q327" s="40" t="s">
        <v>1791</v>
      </c>
      <c r="R327" s="41" t="s">
        <v>129</v>
      </c>
      <c r="S327" s="40" t="s">
        <v>1350</v>
      </c>
      <c r="T327" s="41" t="s">
        <v>128</v>
      </c>
      <c r="U327" s="40" t="s">
        <v>725</v>
      </c>
      <c r="V327" s="41" t="s">
        <v>127</v>
      </c>
      <c r="W327" s="40" t="s">
        <v>104</v>
      </c>
      <c r="X327" s="41" t="s">
        <v>126</v>
      </c>
      <c r="Y327" s="40"/>
      <c r="Z327" s="41" t="s">
        <v>125</v>
      </c>
      <c r="AA327" s="40"/>
      <c r="AB327" s="41" t="s">
        <v>1709</v>
      </c>
      <c r="AC327" s="40"/>
      <c r="AD327" s="39"/>
      <c r="AE327" s="40"/>
      <c r="AF327" s="39" t="s">
        <v>1790</v>
      </c>
      <c r="AG327" s="38" t="s">
        <v>1347</v>
      </c>
      <c r="AH327" s="250"/>
      <c r="AI327" s="11"/>
      <c r="AJ327" s="310">
        <f>SUMPRODUCT(LEN($M327:$AC330)-LEN(SUBSTITUTE($M327:$AC330,"A", "")))</f>
        <v>50</v>
      </c>
      <c r="AK327" s="239">
        <f>SUMPRODUCT(LEN($AF327:$AF330)-LEN(SUBSTITUTE($AF327:$AF330,"A", "")))</f>
        <v>21</v>
      </c>
      <c r="AL327" s="230">
        <f>SUMPRODUCT(LEN($AE327:$AE330)-LEN(SUBSTITUTE($AE327:$AE330,"A", "")))</f>
        <v>0</v>
      </c>
      <c r="AM327" s="233">
        <f>SUMPRODUCT(LEN($M327:$AC330)-LEN(SUBSTITUTE($M327:$AC330,"S", "")))</f>
        <v>4</v>
      </c>
      <c r="AN327" s="239">
        <f>SUMPRODUCT(LEN($AF327:$AF330)-LEN(SUBSTITUTE($AF327:$AF330,"S", "")))</f>
        <v>5</v>
      </c>
      <c r="AO327" s="230">
        <f>SUMPRODUCT(LEN($AE327:$AE330)-LEN(SUBSTITUTE($AE327:$AE330,"S", "")))</f>
        <v>0</v>
      </c>
      <c r="AP327" s="233">
        <f>SUMPRODUCT(LEN($M327:$AC330)-LEN(SUBSTITUTE($M327:$AC330,"F", "")))</f>
        <v>0</v>
      </c>
      <c r="AQ327" s="239">
        <f>SUMPRODUCT(LEN($AF327:$AF330)-LEN(SUBSTITUTE($AF327:$AF330,"F", "")))</f>
        <v>0</v>
      </c>
      <c r="AR327" s="230">
        <f>SUMPRODUCT(LEN($AE327:$AE330)-LEN(SUBSTITUTE($AE327:$AE330,"F", "")))</f>
        <v>0</v>
      </c>
      <c r="AS327" s="233">
        <f>SUMPRODUCT(LEN($M327:$AC330)-LEN(SUBSTITUTE($M327:$AC330,"G", "")))</f>
        <v>11</v>
      </c>
      <c r="AT327" s="239">
        <f>SUMPRODUCT(LEN($AF327:$AF330)-LEN(SUBSTITUTE($AF327:$AF330,"G", "")))</f>
        <v>3</v>
      </c>
      <c r="AU327" s="230">
        <f>SUMPRODUCT(LEN($AE327:$AE330)-LEN(SUBSTITUTE($AE327:$AE330,"G", "")))</f>
        <v>0</v>
      </c>
      <c r="AV327" s="233">
        <f>SUMPRODUCT(LEN($M327:$AC330)-LEN(SUBSTITUTE($M327:$AC330,"M", "")))</f>
        <v>12</v>
      </c>
      <c r="AW327" s="239">
        <f>SUMPRODUCT(LEN($AF327:$AF330)-LEN(SUBSTITUTE($AF327:$AF330,"M", "")))</f>
        <v>6</v>
      </c>
      <c r="AX327" s="230">
        <f>SUMPRODUCT(LEN($AE327:$AE330)-LEN(SUBSTITUTE($AE327:$AE330,"M", "")))</f>
        <v>0</v>
      </c>
      <c r="AY327" s="291">
        <f>SUMPRODUCT(LEN($AE327:$AE330)-LEN(SUBSTITUTE($AE327:$AE330,"S", "")))</f>
        <v>0</v>
      </c>
      <c r="AZ327" s="227">
        <f>SUMPRODUCT(LEN($AE327:$AE330)-LEN(SUBSTITUTE($AE327:$AE330,"F", "")))</f>
        <v>0</v>
      </c>
      <c r="BA327" s="227">
        <f>SUMPRODUCT(LEN($AE327:$AE330)-LEN(SUBSTITUTE($AE327:$AE330,"G", "")))</f>
        <v>0</v>
      </c>
      <c r="BB327" s="294">
        <f>SUMPRODUCT(LEN($AE327:$AE330)-LEN(SUBSTITUTE($AE327:$AE330,"M", "")))</f>
        <v>0</v>
      </c>
    </row>
    <row r="328" spans="2:62" ht="28.15" customHeight="1" thickBot="1" x14ac:dyDescent="0.25">
      <c r="B328" s="30"/>
      <c r="C328" s="243"/>
      <c r="D328" s="36"/>
      <c r="E328" s="35"/>
      <c r="F328" s="35"/>
      <c r="G328" s="34"/>
      <c r="H328" s="224"/>
      <c r="I328" s="247"/>
      <c r="J328" s="247"/>
      <c r="K328" s="247"/>
      <c r="L328" s="33" t="s">
        <v>123</v>
      </c>
      <c r="M328" s="32" t="s">
        <v>104</v>
      </c>
      <c r="N328" s="33" t="s">
        <v>122</v>
      </c>
      <c r="O328" s="32" t="s">
        <v>1686</v>
      </c>
      <c r="P328" s="33" t="s">
        <v>120</v>
      </c>
      <c r="Q328" s="32" t="s">
        <v>1634</v>
      </c>
      <c r="R328" s="33" t="s">
        <v>119</v>
      </c>
      <c r="S328" s="32" t="s">
        <v>1654</v>
      </c>
      <c r="T328" s="33" t="s">
        <v>118</v>
      </c>
      <c r="U328" s="32" t="s">
        <v>410</v>
      </c>
      <c r="V328" s="33" t="s">
        <v>117</v>
      </c>
      <c r="W328" s="32" t="s">
        <v>113</v>
      </c>
      <c r="X328" s="33" t="s">
        <v>116</v>
      </c>
      <c r="Y328" s="32"/>
      <c r="Z328" s="33" t="s">
        <v>115</v>
      </c>
      <c r="AA328" s="32"/>
      <c r="AB328" s="33" t="s">
        <v>1708</v>
      </c>
      <c r="AC328" s="32"/>
      <c r="AD328" s="31"/>
      <c r="AE328" s="32"/>
      <c r="AF328" s="31" t="s">
        <v>1789</v>
      </c>
      <c r="AG328" s="23"/>
      <c r="AH328" s="251"/>
      <c r="AI328" s="11"/>
      <c r="AJ328" s="311"/>
      <c r="AK328" s="267"/>
      <c r="AL328" s="263"/>
      <c r="AM328" s="265"/>
      <c r="AN328" s="267"/>
      <c r="AO328" s="263"/>
      <c r="AP328" s="265"/>
      <c r="AQ328" s="267"/>
      <c r="AR328" s="263"/>
      <c r="AS328" s="265"/>
      <c r="AT328" s="267"/>
      <c r="AU328" s="263"/>
      <c r="AV328" s="265"/>
      <c r="AW328" s="267"/>
      <c r="AX328" s="263"/>
      <c r="AY328" s="292"/>
      <c r="AZ328" s="228"/>
      <c r="BA328" s="228"/>
      <c r="BB328" s="295"/>
    </row>
    <row r="329" spans="2:62" ht="28.15" customHeight="1" x14ac:dyDescent="0.2">
      <c r="B329" s="30"/>
      <c r="C329" s="244"/>
      <c r="D329" s="29"/>
      <c r="E329" s="28"/>
      <c r="F329" s="28"/>
      <c r="G329" s="27"/>
      <c r="H329" s="225">
        <v>256</v>
      </c>
      <c r="I329" s="248"/>
      <c r="J329" s="248"/>
      <c r="K329" s="248"/>
      <c r="L329" s="26" t="s">
        <v>114</v>
      </c>
      <c r="M329" s="25" t="s">
        <v>104</v>
      </c>
      <c r="N329" s="26" t="s">
        <v>112</v>
      </c>
      <c r="O329" s="25" t="s">
        <v>1788</v>
      </c>
      <c r="P329" s="26" t="s">
        <v>111</v>
      </c>
      <c r="Q329" s="25" t="s">
        <v>1787</v>
      </c>
      <c r="R329" s="26" t="s">
        <v>110</v>
      </c>
      <c r="S329" s="25" t="s">
        <v>976</v>
      </c>
      <c r="T329" s="26" t="s">
        <v>109</v>
      </c>
      <c r="U329" s="25" t="s">
        <v>389</v>
      </c>
      <c r="V329" s="26" t="s">
        <v>108</v>
      </c>
      <c r="W329" s="25" t="s">
        <v>121</v>
      </c>
      <c r="X329" s="26" t="s">
        <v>107</v>
      </c>
      <c r="Y329" s="25"/>
      <c r="Z329" s="26" t="s">
        <v>106</v>
      </c>
      <c r="AA329" s="25"/>
      <c r="AB329" s="26" t="s">
        <v>1707</v>
      </c>
      <c r="AC329" s="25"/>
      <c r="AD329" s="24"/>
      <c r="AE329" s="25"/>
      <c r="AF329" s="24"/>
      <c r="AG329" s="23"/>
      <c r="AH329" s="251"/>
      <c r="AI329" s="11"/>
      <c r="AJ329" s="311"/>
      <c r="AK329" s="267"/>
      <c r="AL329" s="263"/>
      <c r="AM329" s="265"/>
      <c r="AN329" s="267"/>
      <c r="AO329" s="263"/>
      <c r="AP329" s="265"/>
      <c r="AQ329" s="267"/>
      <c r="AR329" s="263"/>
      <c r="AS329" s="265"/>
      <c r="AT329" s="267"/>
      <c r="AU329" s="263"/>
      <c r="AV329" s="265"/>
      <c r="AW329" s="267"/>
      <c r="AX329" s="263"/>
      <c r="AY329" s="292"/>
      <c r="AZ329" s="228"/>
      <c r="BA329" s="228"/>
      <c r="BB329" s="295"/>
    </row>
    <row r="330" spans="2:62" ht="28.15" customHeight="1" thickBot="1" x14ac:dyDescent="0.25">
      <c r="B330" s="30"/>
      <c r="C330" s="253"/>
      <c r="D330" s="51"/>
      <c r="E330" s="50"/>
      <c r="F330" s="50"/>
      <c r="G330" s="49"/>
      <c r="H330" s="226"/>
      <c r="I330" s="254"/>
      <c r="J330" s="254"/>
      <c r="K330" s="254"/>
      <c r="L330" s="48" t="s">
        <v>105</v>
      </c>
      <c r="M330" s="47" t="s">
        <v>104</v>
      </c>
      <c r="N330" s="48" t="s">
        <v>103</v>
      </c>
      <c r="O330" s="47" t="s">
        <v>382</v>
      </c>
      <c r="P330" s="48" t="s">
        <v>102</v>
      </c>
      <c r="Q330" s="47" t="s">
        <v>1656</v>
      </c>
      <c r="R330" s="48" t="s">
        <v>101</v>
      </c>
      <c r="S330" s="47" t="s">
        <v>1274</v>
      </c>
      <c r="T330" s="48">
        <v>20</v>
      </c>
      <c r="U330" s="47" t="s">
        <v>399</v>
      </c>
      <c r="V330" s="48" t="s">
        <v>100</v>
      </c>
      <c r="W330" s="47"/>
      <c r="X330" s="48" t="s">
        <v>99</v>
      </c>
      <c r="Y330" s="47"/>
      <c r="Z330" s="48" t="s">
        <v>98</v>
      </c>
      <c r="AA330" s="47"/>
      <c r="AB330" s="48" t="s">
        <v>1706</v>
      </c>
      <c r="AC330" s="47"/>
      <c r="AD330" s="16"/>
      <c r="AE330" s="47"/>
      <c r="AF330" s="16"/>
      <c r="AG330" s="46"/>
      <c r="AH330" s="255"/>
      <c r="AI330" s="11"/>
      <c r="AJ330" s="312"/>
      <c r="AK330" s="268"/>
      <c r="AL330" s="264"/>
      <c r="AM330" s="266"/>
      <c r="AN330" s="268"/>
      <c r="AO330" s="264"/>
      <c r="AP330" s="266"/>
      <c r="AQ330" s="268"/>
      <c r="AR330" s="264"/>
      <c r="AS330" s="266"/>
      <c r="AT330" s="268"/>
      <c r="AU330" s="264"/>
      <c r="AV330" s="266"/>
      <c r="AW330" s="268"/>
      <c r="AX330" s="264"/>
      <c r="AY330" s="293"/>
      <c r="AZ330" s="229"/>
      <c r="BA330" s="229"/>
      <c r="BB330" s="296"/>
    </row>
    <row r="331" spans="2:62" ht="28.15" customHeight="1" x14ac:dyDescent="0.2">
      <c r="B331" s="30"/>
      <c r="C331" s="242">
        <v>2</v>
      </c>
      <c r="D331" s="44"/>
      <c r="E331" s="43"/>
      <c r="F331" s="43"/>
      <c r="G331" s="42"/>
      <c r="H331" s="223"/>
      <c r="I331" s="246"/>
      <c r="J331" s="246"/>
      <c r="K331" s="246"/>
      <c r="L331" s="41" t="s">
        <v>133</v>
      </c>
      <c r="M331" s="40"/>
      <c r="N331" s="41" t="s">
        <v>131</v>
      </c>
      <c r="O331" s="40"/>
      <c r="P331" s="41" t="s">
        <v>130</v>
      </c>
      <c r="Q331" s="40"/>
      <c r="R331" s="41" t="s">
        <v>129</v>
      </c>
      <c r="S331" s="40"/>
      <c r="T331" s="41" t="s">
        <v>128</v>
      </c>
      <c r="U331" s="40"/>
      <c r="V331" s="41" t="s">
        <v>127</v>
      </c>
      <c r="W331" s="40"/>
      <c r="X331" s="41" t="s">
        <v>126</v>
      </c>
      <c r="Y331" s="40"/>
      <c r="Z331" s="41" t="s">
        <v>125</v>
      </c>
      <c r="AA331" s="40"/>
      <c r="AB331" s="41" t="s">
        <v>1709</v>
      </c>
      <c r="AC331" s="40"/>
      <c r="AD331" s="39"/>
      <c r="AE331" s="40"/>
      <c r="AF331" s="39"/>
      <c r="AG331" s="38"/>
      <c r="AH331" s="250"/>
      <c r="AI331" s="11"/>
      <c r="AJ331" s="310">
        <f>SUMPRODUCT(LEN($M331:$AC334)-LEN(SUBSTITUTE($M331:$AC334,"A", "")))</f>
        <v>0</v>
      </c>
      <c r="AK331" s="239">
        <f>SUMPRODUCT(LEN($AF331:$AF334)-LEN(SUBSTITUTE($AF331:$AF334,"A", "")))</f>
        <v>0</v>
      </c>
      <c r="AL331" s="230">
        <f>SUMPRODUCT(LEN($AE331:$AE334)-LEN(SUBSTITUTE($AE331:$AE334,"A", "")))</f>
        <v>0</v>
      </c>
      <c r="AM331" s="233">
        <f>SUMPRODUCT(LEN($M331:$AC334)-LEN(SUBSTITUTE($M331:$AC334,"S", "")))</f>
        <v>0</v>
      </c>
      <c r="AN331" s="239">
        <f>SUMPRODUCT(LEN($AF331:$AF334)-LEN(SUBSTITUTE($AF331:$AF334,"S", "")))</f>
        <v>0</v>
      </c>
      <c r="AO331" s="230">
        <f>SUMPRODUCT(LEN($AE331:$AE334)-LEN(SUBSTITUTE($AE331:$AE334,"S", "")))</f>
        <v>0</v>
      </c>
      <c r="AP331" s="233">
        <f>SUMPRODUCT(LEN($M331:$AC334)-LEN(SUBSTITUTE($M331:$AC334,"F", "")))</f>
        <v>0</v>
      </c>
      <c r="AQ331" s="239">
        <f>SUMPRODUCT(LEN($AF331:$AF334)-LEN(SUBSTITUTE($AF331:$AF334,"F", "")))</f>
        <v>0</v>
      </c>
      <c r="AR331" s="230">
        <f>SUMPRODUCT(LEN($AE331:$AE334)-LEN(SUBSTITUTE($AE331:$AE334,"F", "")))</f>
        <v>0</v>
      </c>
      <c r="AS331" s="233">
        <f>SUMPRODUCT(LEN($M331:$AC334)-LEN(SUBSTITUTE($M331:$AC334,"G", "")))</f>
        <v>0</v>
      </c>
      <c r="AT331" s="239">
        <f>SUMPRODUCT(LEN($AF331:$AF334)-LEN(SUBSTITUTE($AF331:$AF334,"G", "")))</f>
        <v>0</v>
      </c>
      <c r="AU331" s="230">
        <f>SUMPRODUCT(LEN($AE331:$AE334)-LEN(SUBSTITUTE($AE331:$AE334,"G", "")))</f>
        <v>0</v>
      </c>
      <c r="AV331" s="233">
        <f>SUMPRODUCT(LEN($M331:$AC334)-LEN(SUBSTITUTE($M331:$AC334,"M", "")))</f>
        <v>0</v>
      </c>
      <c r="AW331" s="239">
        <f>SUMPRODUCT(LEN($AF331:$AF334)-LEN(SUBSTITUTE($AF331:$AF334,"M", "")))</f>
        <v>0</v>
      </c>
      <c r="AX331" s="230">
        <f>SUMPRODUCT(LEN($AE331:$AE334)-LEN(SUBSTITUTE($AE331:$AE334,"M", "")))</f>
        <v>0</v>
      </c>
      <c r="AY331" s="291">
        <f>SUMPRODUCT(LEN($AE331:$AE334)-LEN(SUBSTITUTE($AE331:$AE334,"S", "")))</f>
        <v>0</v>
      </c>
      <c r="AZ331" s="227">
        <f>SUMPRODUCT(LEN($AE331:$AE334)-LEN(SUBSTITUTE($AE331:$AE334,"F", "")))</f>
        <v>0</v>
      </c>
      <c r="BA331" s="227">
        <f>SUMPRODUCT(LEN($AE331:$AE334)-LEN(SUBSTITUTE($AE331:$AE334,"G", "")))</f>
        <v>0</v>
      </c>
      <c r="BB331" s="294">
        <f>SUMPRODUCT(LEN($AE331:$AE334)-LEN(SUBSTITUTE($AE331:$AE334,"M", "")))</f>
        <v>0</v>
      </c>
    </row>
    <row r="332" spans="2:62" ht="28.15" customHeight="1" thickBot="1" x14ac:dyDescent="0.25">
      <c r="B332" s="30"/>
      <c r="C332" s="243"/>
      <c r="D332" s="36"/>
      <c r="E332" s="35"/>
      <c r="F332" s="35"/>
      <c r="G332" s="34"/>
      <c r="H332" s="224"/>
      <c r="I332" s="247"/>
      <c r="J332" s="247"/>
      <c r="K332" s="247"/>
      <c r="L332" s="33" t="s">
        <v>123</v>
      </c>
      <c r="M332" s="32"/>
      <c r="N332" s="33" t="s">
        <v>122</v>
      </c>
      <c r="O332" s="32"/>
      <c r="P332" s="33" t="s">
        <v>120</v>
      </c>
      <c r="Q332" s="32"/>
      <c r="R332" s="33" t="s">
        <v>119</v>
      </c>
      <c r="S332" s="32"/>
      <c r="T332" s="33" t="s">
        <v>118</v>
      </c>
      <c r="U332" s="32"/>
      <c r="V332" s="33" t="s">
        <v>117</v>
      </c>
      <c r="W332" s="32"/>
      <c r="X332" s="33" t="s">
        <v>116</v>
      </c>
      <c r="Y332" s="32"/>
      <c r="Z332" s="33" t="s">
        <v>115</v>
      </c>
      <c r="AA332" s="32"/>
      <c r="AB332" s="33" t="s">
        <v>1708</v>
      </c>
      <c r="AC332" s="32"/>
      <c r="AD332" s="31"/>
      <c r="AE332" s="32"/>
      <c r="AF332" s="31"/>
      <c r="AG332" s="23"/>
      <c r="AH332" s="251"/>
      <c r="AI332" s="11"/>
      <c r="AJ332" s="311"/>
      <c r="AK332" s="267"/>
      <c r="AL332" s="263"/>
      <c r="AM332" s="265"/>
      <c r="AN332" s="267"/>
      <c r="AO332" s="263"/>
      <c r="AP332" s="265"/>
      <c r="AQ332" s="267"/>
      <c r="AR332" s="263"/>
      <c r="AS332" s="265"/>
      <c r="AT332" s="267"/>
      <c r="AU332" s="263"/>
      <c r="AV332" s="265"/>
      <c r="AW332" s="267"/>
      <c r="AX332" s="263"/>
      <c r="AY332" s="292"/>
      <c r="AZ332" s="228"/>
      <c r="BA332" s="228"/>
      <c r="BB332" s="295"/>
    </row>
    <row r="333" spans="2:62" ht="28.15" customHeight="1" x14ac:dyDescent="0.2">
      <c r="B333" s="30"/>
      <c r="C333" s="244"/>
      <c r="D333" s="29"/>
      <c r="E333" s="28"/>
      <c r="F333" s="28"/>
      <c r="G333" s="27"/>
      <c r="H333" s="225"/>
      <c r="I333" s="248"/>
      <c r="J333" s="248"/>
      <c r="K333" s="248"/>
      <c r="L333" s="26" t="s">
        <v>114</v>
      </c>
      <c r="M333" s="25"/>
      <c r="N333" s="26" t="s">
        <v>112</v>
      </c>
      <c r="O333" s="25"/>
      <c r="P333" s="26" t="s">
        <v>111</v>
      </c>
      <c r="Q333" s="25"/>
      <c r="R333" s="26" t="s">
        <v>110</v>
      </c>
      <c r="S333" s="25"/>
      <c r="T333" s="26" t="s">
        <v>109</v>
      </c>
      <c r="U333" s="25"/>
      <c r="V333" s="26" t="s">
        <v>108</v>
      </c>
      <c r="W333" s="25"/>
      <c r="X333" s="26" t="s">
        <v>107</v>
      </c>
      <c r="Y333" s="25"/>
      <c r="Z333" s="26" t="s">
        <v>106</v>
      </c>
      <c r="AA333" s="25"/>
      <c r="AB333" s="26" t="s">
        <v>1707</v>
      </c>
      <c r="AC333" s="25"/>
      <c r="AD333" s="24"/>
      <c r="AE333" s="25"/>
      <c r="AF333" s="24"/>
      <c r="AG333" s="23"/>
      <c r="AH333" s="251"/>
      <c r="AI333" s="11"/>
      <c r="AJ333" s="311"/>
      <c r="AK333" s="267"/>
      <c r="AL333" s="263"/>
      <c r="AM333" s="265"/>
      <c r="AN333" s="267"/>
      <c r="AO333" s="263"/>
      <c r="AP333" s="265"/>
      <c r="AQ333" s="267"/>
      <c r="AR333" s="263"/>
      <c r="AS333" s="265"/>
      <c r="AT333" s="267"/>
      <c r="AU333" s="263"/>
      <c r="AV333" s="265"/>
      <c r="AW333" s="267"/>
      <c r="AX333" s="263"/>
      <c r="AY333" s="292"/>
      <c r="AZ333" s="228"/>
      <c r="BA333" s="228"/>
      <c r="BB333" s="295"/>
    </row>
    <row r="334" spans="2:62" ht="28.15" customHeight="1" thickBot="1" x14ac:dyDescent="0.25">
      <c r="B334" s="30"/>
      <c r="C334" s="253"/>
      <c r="D334" s="51"/>
      <c r="E334" s="50"/>
      <c r="F334" s="50"/>
      <c r="G334" s="49"/>
      <c r="H334" s="226"/>
      <c r="I334" s="254"/>
      <c r="J334" s="254"/>
      <c r="K334" s="254"/>
      <c r="L334" s="48" t="s">
        <v>105</v>
      </c>
      <c r="M334" s="47"/>
      <c r="N334" s="48" t="s">
        <v>103</v>
      </c>
      <c r="O334" s="47"/>
      <c r="P334" s="48" t="s">
        <v>102</v>
      </c>
      <c r="Q334" s="47"/>
      <c r="R334" s="48" t="s">
        <v>101</v>
      </c>
      <c r="S334" s="47"/>
      <c r="T334" s="48">
        <v>20</v>
      </c>
      <c r="U334" s="47"/>
      <c r="V334" s="48" t="s">
        <v>100</v>
      </c>
      <c r="W334" s="47"/>
      <c r="X334" s="48" t="s">
        <v>99</v>
      </c>
      <c r="Y334" s="47"/>
      <c r="Z334" s="48" t="s">
        <v>98</v>
      </c>
      <c r="AA334" s="47"/>
      <c r="AB334" s="48" t="s">
        <v>1706</v>
      </c>
      <c r="AC334" s="47"/>
      <c r="AD334" s="16"/>
      <c r="AE334" s="47"/>
      <c r="AF334" s="16"/>
      <c r="AG334" s="46"/>
      <c r="AH334" s="255"/>
      <c r="AI334" s="11"/>
      <c r="AJ334" s="312"/>
      <c r="AK334" s="268"/>
      <c r="AL334" s="264"/>
      <c r="AM334" s="266"/>
      <c r="AN334" s="268"/>
      <c r="AO334" s="264"/>
      <c r="AP334" s="266"/>
      <c r="AQ334" s="268"/>
      <c r="AR334" s="264"/>
      <c r="AS334" s="266"/>
      <c r="AT334" s="268"/>
      <c r="AU334" s="264"/>
      <c r="AV334" s="266"/>
      <c r="AW334" s="268"/>
      <c r="AX334" s="264"/>
      <c r="AY334" s="293"/>
      <c r="AZ334" s="229"/>
      <c r="BA334" s="229"/>
      <c r="BB334" s="296"/>
    </row>
    <row r="335" spans="2:62" ht="28.15" customHeight="1" x14ac:dyDescent="0.2">
      <c r="B335" s="30"/>
      <c r="C335" s="242">
        <v>3</v>
      </c>
      <c r="D335" s="44"/>
      <c r="E335" s="43"/>
      <c r="F335" s="43"/>
      <c r="G335" s="42"/>
      <c r="H335" s="223"/>
      <c r="I335" s="246"/>
      <c r="J335" s="246"/>
      <c r="K335" s="246"/>
      <c r="L335" s="41" t="s">
        <v>133</v>
      </c>
      <c r="M335" s="40"/>
      <c r="N335" s="41" t="s">
        <v>131</v>
      </c>
      <c r="O335" s="40"/>
      <c r="P335" s="41" t="s">
        <v>130</v>
      </c>
      <c r="Q335" s="40"/>
      <c r="R335" s="41" t="s">
        <v>129</v>
      </c>
      <c r="S335" s="40"/>
      <c r="T335" s="41" t="s">
        <v>128</v>
      </c>
      <c r="U335" s="40"/>
      <c r="V335" s="41" t="s">
        <v>127</v>
      </c>
      <c r="W335" s="40"/>
      <c r="X335" s="41" t="s">
        <v>126</v>
      </c>
      <c r="Y335" s="40"/>
      <c r="Z335" s="41" t="s">
        <v>125</v>
      </c>
      <c r="AA335" s="40"/>
      <c r="AB335" s="41" t="s">
        <v>1709</v>
      </c>
      <c r="AC335" s="40"/>
      <c r="AD335" s="39"/>
      <c r="AE335" s="40"/>
      <c r="AF335" s="39"/>
      <c r="AG335" s="38"/>
      <c r="AH335" s="250"/>
      <c r="AI335" s="11"/>
      <c r="AJ335" s="310">
        <f>SUMPRODUCT(LEN($M335:$AC338)-LEN(SUBSTITUTE($M335:$AC338,"A", "")))</f>
        <v>0</v>
      </c>
      <c r="AK335" s="239">
        <f>SUMPRODUCT(LEN($AF335:$AF338)-LEN(SUBSTITUTE($AF335:$AF338,"A", "")))</f>
        <v>0</v>
      </c>
      <c r="AL335" s="230">
        <f>SUMPRODUCT(LEN($AE335:$AE338)-LEN(SUBSTITUTE($AE335:$AE338,"A", "")))</f>
        <v>0</v>
      </c>
      <c r="AM335" s="233">
        <f>SUMPRODUCT(LEN($M335:$AC338)-LEN(SUBSTITUTE($M335:$AC338,"S", "")))</f>
        <v>0</v>
      </c>
      <c r="AN335" s="239">
        <f>SUMPRODUCT(LEN($AF335:$AF338)-LEN(SUBSTITUTE($AF335:$AF338,"S", "")))</f>
        <v>0</v>
      </c>
      <c r="AO335" s="230">
        <f>SUMPRODUCT(LEN($AE335:$AE338)-LEN(SUBSTITUTE($AE335:$AE338,"S", "")))</f>
        <v>0</v>
      </c>
      <c r="AP335" s="233">
        <f>SUMPRODUCT(LEN($M335:$AC338)-LEN(SUBSTITUTE($M335:$AC338,"F", "")))</f>
        <v>0</v>
      </c>
      <c r="AQ335" s="239">
        <f>SUMPRODUCT(LEN($AF335:$AF338)-LEN(SUBSTITUTE($AF335:$AF338,"F", "")))</f>
        <v>0</v>
      </c>
      <c r="AR335" s="230">
        <f>SUMPRODUCT(LEN($AE335:$AE338)-LEN(SUBSTITUTE($AE335:$AE338,"F", "")))</f>
        <v>0</v>
      </c>
      <c r="AS335" s="233">
        <f>SUMPRODUCT(LEN($M335:$AC338)-LEN(SUBSTITUTE($M335:$AC338,"G", "")))</f>
        <v>0</v>
      </c>
      <c r="AT335" s="239">
        <f>SUMPRODUCT(LEN($AF335:$AF338)-LEN(SUBSTITUTE($AF335:$AF338,"G", "")))</f>
        <v>0</v>
      </c>
      <c r="AU335" s="230">
        <f>SUMPRODUCT(LEN($AE335:$AE338)-LEN(SUBSTITUTE($AE335:$AE338,"G", "")))</f>
        <v>0</v>
      </c>
      <c r="AV335" s="233">
        <f>SUMPRODUCT(LEN($M335:$AC338)-LEN(SUBSTITUTE($M335:$AC338,"M", "")))</f>
        <v>0</v>
      </c>
      <c r="AW335" s="239">
        <f>SUMPRODUCT(LEN($AF335:$AF338)-LEN(SUBSTITUTE($AF335:$AF338,"M", "")))</f>
        <v>0</v>
      </c>
      <c r="AX335" s="230">
        <f>SUMPRODUCT(LEN($AE335:$AE338)-LEN(SUBSTITUTE($AE335:$AE338,"M", "")))</f>
        <v>0</v>
      </c>
      <c r="AY335" s="291">
        <f>SUMPRODUCT(LEN($AE335:$AE338)-LEN(SUBSTITUTE($AE335:$AE338,"S", "")))</f>
        <v>0</v>
      </c>
      <c r="AZ335" s="227">
        <f>SUMPRODUCT(LEN($AE335:$AE338)-LEN(SUBSTITUTE($AE335:$AE338,"F", "")))</f>
        <v>0</v>
      </c>
      <c r="BA335" s="227">
        <f>SUMPRODUCT(LEN($AE335:$AE338)-LEN(SUBSTITUTE($AE335:$AE338,"G", "")))</f>
        <v>0</v>
      </c>
      <c r="BB335" s="294">
        <f>SUMPRODUCT(LEN($AE335:$AE338)-LEN(SUBSTITUTE($AE335:$AE338,"M", "")))</f>
        <v>0</v>
      </c>
    </row>
    <row r="336" spans="2:62" ht="28.15" customHeight="1" thickBot="1" x14ac:dyDescent="0.25">
      <c r="B336" s="30"/>
      <c r="C336" s="243"/>
      <c r="D336" s="36"/>
      <c r="E336" s="35"/>
      <c r="F336" s="35"/>
      <c r="G336" s="34"/>
      <c r="H336" s="224"/>
      <c r="I336" s="247"/>
      <c r="J336" s="247"/>
      <c r="K336" s="247"/>
      <c r="L336" s="33" t="s">
        <v>123</v>
      </c>
      <c r="M336" s="32"/>
      <c r="N336" s="33" t="s">
        <v>122</v>
      </c>
      <c r="O336" s="32"/>
      <c r="P336" s="33" t="s">
        <v>120</v>
      </c>
      <c r="Q336" s="32"/>
      <c r="R336" s="33" t="s">
        <v>119</v>
      </c>
      <c r="S336" s="32"/>
      <c r="T336" s="33" t="s">
        <v>118</v>
      </c>
      <c r="U336" s="32"/>
      <c r="V336" s="33" t="s">
        <v>117</v>
      </c>
      <c r="W336" s="32"/>
      <c r="X336" s="33" t="s">
        <v>116</v>
      </c>
      <c r="Y336" s="32"/>
      <c r="Z336" s="33" t="s">
        <v>115</v>
      </c>
      <c r="AA336" s="32"/>
      <c r="AB336" s="33" t="s">
        <v>1708</v>
      </c>
      <c r="AC336" s="32"/>
      <c r="AD336" s="31"/>
      <c r="AE336" s="32"/>
      <c r="AF336" s="31"/>
      <c r="AG336" s="23"/>
      <c r="AH336" s="251"/>
      <c r="AI336" s="11"/>
      <c r="AJ336" s="311"/>
      <c r="AK336" s="267"/>
      <c r="AL336" s="263"/>
      <c r="AM336" s="265"/>
      <c r="AN336" s="267"/>
      <c r="AO336" s="263"/>
      <c r="AP336" s="265"/>
      <c r="AQ336" s="267"/>
      <c r="AR336" s="263"/>
      <c r="AS336" s="265"/>
      <c r="AT336" s="267"/>
      <c r="AU336" s="263"/>
      <c r="AV336" s="265"/>
      <c r="AW336" s="267"/>
      <c r="AX336" s="263"/>
      <c r="AY336" s="292"/>
      <c r="AZ336" s="228"/>
      <c r="BA336" s="228"/>
      <c r="BB336" s="295"/>
    </row>
    <row r="337" spans="2:62" ht="28.15" customHeight="1" x14ac:dyDescent="0.2">
      <c r="B337" s="30"/>
      <c r="C337" s="244"/>
      <c r="D337" s="29"/>
      <c r="E337" s="28"/>
      <c r="F337" s="28"/>
      <c r="G337" s="27"/>
      <c r="H337" s="225"/>
      <c r="I337" s="248"/>
      <c r="J337" s="248"/>
      <c r="K337" s="248"/>
      <c r="L337" s="26" t="s">
        <v>114</v>
      </c>
      <c r="M337" s="25"/>
      <c r="N337" s="26" t="s">
        <v>112</v>
      </c>
      <c r="O337" s="25"/>
      <c r="P337" s="26" t="s">
        <v>111</v>
      </c>
      <c r="Q337" s="25"/>
      <c r="R337" s="26" t="s">
        <v>110</v>
      </c>
      <c r="S337" s="25"/>
      <c r="T337" s="26" t="s">
        <v>109</v>
      </c>
      <c r="U337" s="25"/>
      <c r="V337" s="26" t="s">
        <v>108</v>
      </c>
      <c r="W337" s="25"/>
      <c r="X337" s="26" t="s">
        <v>107</v>
      </c>
      <c r="Y337" s="25"/>
      <c r="Z337" s="26" t="s">
        <v>106</v>
      </c>
      <c r="AA337" s="25"/>
      <c r="AB337" s="26" t="s">
        <v>1707</v>
      </c>
      <c r="AC337" s="25"/>
      <c r="AD337" s="24"/>
      <c r="AE337" s="25"/>
      <c r="AF337" s="24"/>
      <c r="AG337" s="23"/>
      <c r="AH337" s="251"/>
      <c r="AI337" s="11"/>
      <c r="AJ337" s="311"/>
      <c r="AK337" s="267"/>
      <c r="AL337" s="263"/>
      <c r="AM337" s="265"/>
      <c r="AN337" s="267"/>
      <c r="AO337" s="263"/>
      <c r="AP337" s="265"/>
      <c r="AQ337" s="267"/>
      <c r="AR337" s="263"/>
      <c r="AS337" s="265"/>
      <c r="AT337" s="267"/>
      <c r="AU337" s="263"/>
      <c r="AV337" s="265"/>
      <c r="AW337" s="267"/>
      <c r="AX337" s="263"/>
      <c r="AY337" s="292"/>
      <c r="AZ337" s="228"/>
      <c r="BA337" s="228"/>
      <c r="BB337" s="295"/>
    </row>
    <row r="338" spans="2:62" ht="28.15" customHeight="1" thickBot="1" x14ac:dyDescent="0.25">
      <c r="B338" s="21"/>
      <c r="C338" s="245"/>
      <c r="D338" s="20"/>
      <c r="E338" s="19"/>
      <c r="F338" s="19"/>
      <c r="G338" s="18"/>
      <c r="H338" s="226"/>
      <c r="I338" s="249"/>
      <c r="J338" s="249"/>
      <c r="K338" s="249"/>
      <c r="L338" s="17" t="s">
        <v>105</v>
      </c>
      <c r="M338" s="15"/>
      <c r="N338" s="17" t="s">
        <v>103</v>
      </c>
      <c r="O338" s="15"/>
      <c r="P338" s="17" t="s">
        <v>102</v>
      </c>
      <c r="Q338" s="15"/>
      <c r="R338" s="17" t="s">
        <v>101</v>
      </c>
      <c r="S338" s="15"/>
      <c r="T338" s="17">
        <v>20</v>
      </c>
      <c r="U338" s="15"/>
      <c r="V338" s="17" t="s">
        <v>100</v>
      </c>
      <c r="W338" s="15"/>
      <c r="X338" s="17" t="s">
        <v>99</v>
      </c>
      <c r="Y338" s="15"/>
      <c r="Z338" s="17" t="s">
        <v>98</v>
      </c>
      <c r="AA338" s="15"/>
      <c r="AB338" s="17" t="s">
        <v>1706</v>
      </c>
      <c r="AC338" s="15"/>
      <c r="AD338" s="16"/>
      <c r="AE338" s="15"/>
      <c r="AF338" s="14"/>
      <c r="AG338" s="13"/>
      <c r="AH338" s="252"/>
      <c r="AI338" s="11"/>
      <c r="AJ338" s="312"/>
      <c r="AK338" s="268"/>
      <c r="AL338" s="264"/>
      <c r="AM338" s="266"/>
      <c r="AN338" s="268"/>
      <c r="AO338" s="264"/>
      <c r="AP338" s="266"/>
      <c r="AQ338" s="268"/>
      <c r="AR338" s="264"/>
      <c r="AS338" s="266"/>
      <c r="AT338" s="268"/>
      <c r="AU338" s="264"/>
      <c r="AV338" s="266"/>
      <c r="AW338" s="268"/>
      <c r="AX338" s="264"/>
      <c r="AY338" s="293"/>
      <c r="AZ338" s="229"/>
      <c r="BA338" s="229"/>
      <c r="BB338" s="296"/>
    </row>
    <row r="339" spans="2:62" ht="85.9" customHeight="1" thickTop="1" thickBot="1" x14ac:dyDescent="0.35">
      <c r="B339" s="105" t="s">
        <v>174</v>
      </c>
      <c r="C339" s="95" t="s">
        <v>173</v>
      </c>
      <c r="D339" s="100" t="s">
        <v>172</v>
      </c>
      <c r="E339" s="104" t="s">
        <v>171</v>
      </c>
      <c r="F339" s="103"/>
      <c r="G339" s="102"/>
      <c r="H339" s="101" t="s">
        <v>170</v>
      </c>
      <c r="I339" s="100" t="s">
        <v>96</v>
      </c>
      <c r="J339" s="100" t="s">
        <v>169</v>
      </c>
      <c r="K339" s="100" t="s">
        <v>97</v>
      </c>
      <c r="L339" s="256" t="s">
        <v>168</v>
      </c>
      <c r="M339" s="262"/>
      <c r="N339" s="256" t="s">
        <v>167</v>
      </c>
      <c r="O339" s="262"/>
      <c r="P339" s="256" t="s">
        <v>167</v>
      </c>
      <c r="Q339" s="257"/>
      <c r="R339" s="256" t="s">
        <v>167</v>
      </c>
      <c r="S339" s="257"/>
      <c r="T339" s="256" t="s">
        <v>167</v>
      </c>
      <c r="U339" s="257"/>
      <c r="V339" s="256" t="s">
        <v>167</v>
      </c>
      <c r="W339" s="257"/>
      <c r="X339" s="256" t="s">
        <v>167</v>
      </c>
      <c r="Y339" s="257"/>
      <c r="Z339" s="256" t="s">
        <v>167</v>
      </c>
      <c r="AA339" s="257"/>
      <c r="AB339" s="256" t="s">
        <v>167</v>
      </c>
      <c r="AC339" s="257"/>
      <c r="AD339" s="261" t="s">
        <v>166</v>
      </c>
      <c r="AE339" s="257"/>
      <c r="AF339" s="101" t="s">
        <v>165</v>
      </c>
      <c r="AG339" s="101" t="s">
        <v>164</v>
      </c>
      <c r="AH339" s="100" t="s">
        <v>163</v>
      </c>
      <c r="AI339" s="98"/>
      <c r="AJ339" s="96" t="s">
        <v>160</v>
      </c>
      <c r="AK339" s="95" t="s">
        <v>159</v>
      </c>
      <c r="AL339" s="94" t="s">
        <v>158</v>
      </c>
      <c r="AM339" s="96" t="s">
        <v>157</v>
      </c>
      <c r="AN339" s="95" t="s">
        <v>156</v>
      </c>
      <c r="AO339" s="94" t="s">
        <v>155</v>
      </c>
      <c r="AP339" s="96" t="s">
        <v>154</v>
      </c>
      <c r="AQ339" s="95" t="s">
        <v>153</v>
      </c>
      <c r="AR339" s="97" t="s">
        <v>152</v>
      </c>
      <c r="AS339" s="96" t="s">
        <v>151</v>
      </c>
      <c r="AT339" s="95" t="s">
        <v>150</v>
      </c>
      <c r="AU339" s="94" t="s">
        <v>149</v>
      </c>
      <c r="AV339" s="96" t="s">
        <v>148</v>
      </c>
      <c r="AW339" s="95" t="s">
        <v>147</v>
      </c>
      <c r="AX339" s="94" t="s">
        <v>146</v>
      </c>
      <c r="AY339" s="93" t="s">
        <v>145</v>
      </c>
      <c r="AZ339" s="92" t="s">
        <v>144</v>
      </c>
      <c r="BA339" s="92" t="s">
        <v>143</v>
      </c>
      <c r="BB339" s="91" t="s">
        <v>142</v>
      </c>
    </row>
    <row r="340" spans="2:62" ht="48" thickBot="1" x14ac:dyDescent="0.3">
      <c r="B340" s="90" t="s">
        <v>231</v>
      </c>
      <c r="C340" s="89"/>
      <c r="D340" s="88"/>
      <c r="E340" s="258"/>
      <c r="F340" s="259"/>
      <c r="G340" s="260"/>
      <c r="H340" s="87" t="s">
        <v>140</v>
      </c>
      <c r="I340" s="86"/>
      <c r="J340" s="86"/>
      <c r="K340" s="85"/>
      <c r="L340" s="84"/>
      <c r="M340" s="81"/>
      <c r="N340" s="84"/>
      <c r="O340" s="81"/>
      <c r="P340" s="84"/>
      <c r="Q340" s="81"/>
      <c r="R340" s="84"/>
      <c r="S340" s="81"/>
      <c r="T340" s="84"/>
      <c r="U340" s="81"/>
      <c r="V340" s="84"/>
      <c r="W340" s="81"/>
      <c r="X340" s="84"/>
      <c r="Y340" s="81"/>
      <c r="Z340" s="84"/>
      <c r="AA340" s="83"/>
      <c r="AB340" s="217"/>
      <c r="AC340" s="217"/>
      <c r="AD340" s="82" t="s">
        <v>139</v>
      </c>
      <c r="AE340" s="81"/>
      <c r="AF340" s="81"/>
      <c r="AG340" s="81"/>
      <c r="AH340" s="80"/>
      <c r="AI340" s="79" t="s">
        <v>138</v>
      </c>
      <c r="AJ340" s="78">
        <f t="shared" ref="AJ340:BB340" si="44">SUM(AJ342:AJ353)</f>
        <v>71</v>
      </c>
      <c r="AK340" s="77">
        <f t="shared" si="44"/>
        <v>2</v>
      </c>
      <c r="AL340" s="76">
        <f t="shared" si="44"/>
        <v>0</v>
      </c>
      <c r="AM340" s="78">
        <f t="shared" si="44"/>
        <v>14</v>
      </c>
      <c r="AN340" s="77">
        <f t="shared" si="44"/>
        <v>0</v>
      </c>
      <c r="AO340" s="76">
        <f t="shared" si="44"/>
        <v>1</v>
      </c>
      <c r="AP340" s="78">
        <f t="shared" si="44"/>
        <v>0</v>
      </c>
      <c r="AQ340" s="77">
        <f t="shared" si="44"/>
        <v>0</v>
      </c>
      <c r="AR340" s="76">
        <f t="shared" si="44"/>
        <v>0</v>
      </c>
      <c r="AS340" s="78">
        <f t="shared" si="44"/>
        <v>9</v>
      </c>
      <c r="AT340" s="77">
        <f t="shared" si="44"/>
        <v>0</v>
      </c>
      <c r="AU340" s="76">
        <f t="shared" si="44"/>
        <v>0</v>
      </c>
      <c r="AV340" s="78">
        <f t="shared" si="44"/>
        <v>10</v>
      </c>
      <c r="AW340" s="77">
        <f t="shared" si="44"/>
        <v>0</v>
      </c>
      <c r="AX340" s="76">
        <f t="shared" si="44"/>
        <v>0</v>
      </c>
      <c r="AY340" s="75">
        <f t="shared" si="44"/>
        <v>1</v>
      </c>
      <c r="AZ340" s="74">
        <f t="shared" si="44"/>
        <v>0</v>
      </c>
      <c r="BA340" s="74">
        <f t="shared" si="44"/>
        <v>0</v>
      </c>
      <c r="BB340" s="73">
        <f t="shared" si="44"/>
        <v>0</v>
      </c>
      <c r="BC340" s="72" t="s">
        <v>137</v>
      </c>
      <c r="BF340" s="5">
        <f>SUM(AJ340:AL340)/$BG$5</f>
        <v>73</v>
      </c>
      <c r="BG340" s="5">
        <f>SUM(AM340:AO340,AY340)/$BG$5</f>
        <v>16</v>
      </c>
      <c r="BH340" s="5">
        <f>SUM(AP340:AR340,AZ340)/$BG$5</f>
        <v>0</v>
      </c>
      <c r="BI340" s="5">
        <f>SUM(AS340:AU340,BA340)/$BG$5</f>
        <v>9</v>
      </c>
      <c r="BJ340" s="5">
        <f>SUM(AV340:AX340,BB340)/$BG$5</f>
        <v>10</v>
      </c>
    </row>
    <row r="341" spans="2:62" ht="37.5" thickBot="1" x14ac:dyDescent="0.3">
      <c r="B341" s="71"/>
      <c r="C341" s="70"/>
      <c r="D341" s="69"/>
      <c r="E341" s="68"/>
      <c r="F341" s="68"/>
      <c r="G341" s="67"/>
      <c r="H341" s="66"/>
      <c r="I341" s="64"/>
      <c r="J341" s="64"/>
      <c r="K341" s="65"/>
      <c r="L341" s="64"/>
      <c r="M341" s="62"/>
      <c r="N341" s="64"/>
      <c r="O341" s="62"/>
      <c r="P341" s="64"/>
      <c r="Q341" s="62"/>
      <c r="R341" s="64"/>
      <c r="S341" s="62"/>
      <c r="T341" s="64"/>
      <c r="U341" s="62"/>
      <c r="V341" s="64"/>
      <c r="W341" s="62"/>
      <c r="X341" s="64"/>
      <c r="Y341" s="62"/>
      <c r="Z341" s="64"/>
      <c r="AA341" s="62"/>
      <c r="AB341" s="62"/>
      <c r="AC341" s="62"/>
      <c r="AD341" s="63"/>
      <c r="AE341" s="62"/>
      <c r="AF341" s="62"/>
      <c r="AG341" s="62"/>
      <c r="AH341" s="61"/>
      <c r="AI341" s="59" t="s">
        <v>136</v>
      </c>
      <c r="AJ341" s="214">
        <f t="shared" ref="AJ341:BB341" si="45">AJ340/1</f>
        <v>71</v>
      </c>
      <c r="AK341" s="213">
        <f t="shared" si="45"/>
        <v>2</v>
      </c>
      <c r="AL341" s="212">
        <f t="shared" si="45"/>
        <v>0</v>
      </c>
      <c r="AM341" s="214">
        <f t="shared" si="45"/>
        <v>14</v>
      </c>
      <c r="AN341" s="213">
        <f t="shared" si="45"/>
        <v>0</v>
      </c>
      <c r="AO341" s="212">
        <f t="shared" si="45"/>
        <v>1</v>
      </c>
      <c r="AP341" s="214">
        <f t="shared" si="45"/>
        <v>0</v>
      </c>
      <c r="AQ341" s="213">
        <f t="shared" si="45"/>
        <v>0</v>
      </c>
      <c r="AR341" s="212">
        <f t="shared" si="45"/>
        <v>0</v>
      </c>
      <c r="AS341" s="214">
        <f t="shared" si="45"/>
        <v>9</v>
      </c>
      <c r="AT341" s="213">
        <f t="shared" si="45"/>
        <v>0</v>
      </c>
      <c r="AU341" s="212">
        <f t="shared" si="45"/>
        <v>0</v>
      </c>
      <c r="AV341" s="214">
        <f t="shared" si="45"/>
        <v>10</v>
      </c>
      <c r="AW341" s="213">
        <f t="shared" si="45"/>
        <v>0</v>
      </c>
      <c r="AX341" s="212">
        <f t="shared" si="45"/>
        <v>0</v>
      </c>
      <c r="AY341" s="211">
        <f t="shared" si="45"/>
        <v>1</v>
      </c>
      <c r="AZ341" s="210">
        <f t="shared" si="45"/>
        <v>0</v>
      </c>
      <c r="BA341" s="210">
        <f t="shared" si="45"/>
        <v>0</v>
      </c>
      <c r="BB341" s="209">
        <f t="shared" si="45"/>
        <v>0</v>
      </c>
      <c r="BC341" s="52" t="s">
        <v>135</v>
      </c>
    </row>
    <row r="342" spans="2:62" ht="28.15" customHeight="1" x14ac:dyDescent="0.2">
      <c r="B342" s="30"/>
      <c r="C342" s="242">
        <v>1</v>
      </c>
      <c r="D342" s="44"/>
      <c r="E342" s="43"/>
      <c r="F342" s="43"/>
      <c r="G342" s="42"/>
      <c r="H342" s="223" t="s">
        <v>660</v>
      </c>
      <c r="I342" s="246">
        <v>149</v>
      </c>
      <c r="J342" s="246">
        <v>40</v>
      </c>
      <c r="K342" s="246">
        <v>7</v>
      </c>
      <c r="L342" s="41" t="s">
        <v>133</v>
      </c>
      <c r="M342" s="40" t="s">
        <v>132</v>
      </c>
      <c r="N342" s="41" t="s">
        <v>131</v>
      </c>
      <c r="O342" s="40" t="s">
        <v>186</v>
      </c>
      <c r="P342" s="41" t="s">
        <v>130</v>
      </c>
      <c r="Q342" s="40" t="s">
        <v>1274</v>
      </c>
      <c r="R342" s="41" t="s">
        <v>129</v>
      </c>
      <c r="S342" s="40" t="s">
        <v>417</v>
      </c>
      <c r="T342" s="41" t="s">
        <v>128</v>
      </c>
      <c r="U342" s="40" t="s">
        <v>382</v>
      </c>
      <c r="V342" s="41" t="s">
        <v>127</v>
      </c>
      <c r="W342" s="40" t="s">
        <v>132</v>
      </c>
      <c r="X342" s="41" t="s">
        <v>126</v>
      </c>
      <c r="Y342" s="40" t="s">
        <v>780</v>
      </c>
      <c r="Z342" s="41" t="s">
        <v>125</v>
      </c>
      <c r="AA342" s="40" t="s">
        <v>195</v>
      </c>
      <c r="AB342" s="41" t="s">
        <v>1709</v>
      </c>
      <c r="AC342" s="40"/>
      <c r="AD342" s="39">
        <v>37</v>
      </c>
      <c r="AE342" s="40" t="s">
        <v>121</v>
      </c>
      <c r="AF342" s="39" t="s">
        <v>132</v>
      </c>
      <c r="AG342" s="38"/>
      <c r="AH342" s="250"/>
      <c r="AI342" s="11"/>
      <c r="AJ342" s="310">
        <f>SUMPRODUCT(LEN($M342:$AC345)-LEN(SUBSTITUTE($M342:$AC345,"A", "")))</f>
        <v>71</v>
      </c>
      <c r="AK342" s="239">
        <f>SUMPRODUCT(LEN($AF342:$AF345)-LEN(SUBSTITUTE($AF342:$AF345,"A", "")))</f>
        <v>2</v>
      </c>
      <c r="AL342" s="230">
        <f>SUMPRODUCT(LEN($AE342:$AE345)-LEN(SUBSTITUTE($AE342:$AE345,"A", "")))</f>
        <v>0</v>
      </c>
      <c r="AM342" s="233">
        <f>SUMPRODUCT(LEN($M342:$AC345)-LEN(SUBSTITUTE($M342:$AC345,"S", "")))</f>
        <v>14</v>
      </c>
      <c r="AN342" s="239">
        <f>SUMPRODUCT(LEN($AF342:$AF345)-LEN(SUBSTITUTE($AF342:$AF345,"S", "")))</f>
        <v>0</v>
      </c>
      <c r="AO342" s="230">
        <f>SUMPRODUCT(LEN($AE342:$AE345)-LEN(SUBSTITUTE($AE342:$AE345,"S", "")))</f>
        <v>1</v>
      </c>
      <c r="AP342" s="233">
        <f>SUMPRODUCT(LEN($M342:$AC345)-LEN(SUBSTITUTE($M342:$AC345,"F", "")))</f>
        <v>0</v>
      </c>
      <c r="AQ342" s="239">
        <f>SUMPRODUCT(LEN($AF342:$AF345)-LEN(SUBSTITUTE($AF342:$AF345,"F", "")))</f>
        <v>0</v>
      </c>
      <c r="AR342" s="230">
        <f>SUMPRODUCT(LEN($AE342:$AE345)-LEN(SUBSTITUTE($AE342:$AE345,"F", "")))</f>
        <v>0</v>
      </c>
      <c r="AS342" s="233">
        <f>SUMPRODUCT(LEN($M342:$AC345)-LEN(SUBSTITUTE($M342:$AC345,"G", "")))</f>
        <v>9</v>
      </c>
      <c r="AT342" s="239">
        <f>SUMPRODUCT(LEN($AF342:$AF345)-LEN(SUBSTITUTE($AF342:$AF345,"G", "")))</f>
        <v>0</v>
      </c>
      <c r="AU342" s="230">
        <f>SUMPRODUCT(LEN($AE342:$AE345)-LEN(SUBSTITUTE($AE342:$AE345,"G", "")))</f>
        <v>0</v>
      </c>
      <c r="AV342" s="233">
        <f>SUMPRODUCT(LEN($M342:$AC345)-LEN(SUBSTITUTE($M342:$AC345,"M", "")))</f>
        <v>10</v>
      </c>
      <c r="AW342" s="239">
        <f>SUMPRODUCT(LEN($AF342:$AF345)-LEN(SUBSTITUTE($AF342:$AF345,"M", "")))</f>
        <v>0</v>
      </c>
      <c r="AX342" s="230">
        <f>SUMPRODUCT(LEN($AE342:$AE345)-LEN(SUBSTITUTE($AE342:$AE345,"M", "")))</f>
        <v>0</v>
      </c>
      <c r="AY342" s="291">
        <f>SUMPRODUCT(LEN($AE342:$AE345)-LEN(SUBSTITUTE($AE342:$AE345,"S", "")))</f>
        <v>1</v>
      </c>
      <c r="AZ342" s="227">
        <f>SUMPRODUCT(LEN($AE342:$AE345)-LEN(SUBSTITUTE($AE342:$AE345,"F", "")))</f>
        <v>0</v>
      </c>
      <c r="BA342" s="227">
        <f>SUMPRODUCT(LEN($AE342:$AE345)-LEN(SUBSTITUTE($AE342:$AE345,"G", "")))</f>
        <v>0</v>
      </c>
      <c r="BB342" s="294">
        <f>SUMPRODUCT(LEN($AE342:$AE345)-LEN(SUBSTITUTE($AE342:$AE345,"M", "")))</f>
        <v>0</v>
      </c>
    </row>
    <row r="343" spans="2:62" ht="28.15" customHeight="1" thickBot="1" x14ac:dyDescent="0.25">
      <c r="B343" s="30"/>
      <c r="C343" s="243"/>
      <c r="D343" s="36"/>
      <c r="E343" s="35"/>
      <c r="F343" s="35"/>
      <c r="G343" s="34"/>
      <c r="H343" s="224"/>
      <c r="I343" s="247"/>
      <c r="J343" s="247"/>
      <c r="K343" s="247"/>
      <c r="L343" s="33" t="s">
        <v>123</v>
      </c>
      <c r="M343" s="32" t="s">
        <v>1656</v>
      </c>
      <c r="N343" s="33" t="s">
        <v>122</v>
      </c>
      <c r="O343" s="32" t="s">
        <v>1273</v>
      </c>
      <c r="P343" s="33" t="s">
        <v>120</v>
      </c>
      <c r="Q343" s="32" t="s">
        <v>1315</v>
      </c>
      <c r="R343" s="33" t="s">
        <v>119</v>
      </c>
      <c r="S343" s="32" t="s">
        <v>1350</v>
      </c>
      <c r="T343" s="33" t="s">
        <v>118</v>
      </c>
      <c r="U343" s="32" t="s">
        <v>382</v>
      </c>
      <c r="V343" s="33" t="s">
        <v>117</v>
      </c>
      <c r="W343" s="32" t="s">
        <v>389</v>
      </c>
      <c r="X343" s="33" t="s">
        <v>116</v>
      </c>
      <c r="Y343" s="32" t="s">
        <v>424</v>
      </c>
      <c r="Z343" s="33" t="s">
        <v>115</v>
      </c>
      <c r="AA343" s="32" t="s">
        <v>113</v>
      </c>
      <c r="AB343" s="33" t="s">
        <v>1708</v>
      </c>
      <c r="AC343" s="32"/>
      <c r="AD343" s="31"/>
      <c r="AE343" s="32"/>
      <c r="AF343" s="31"/>
      <c r="AG343" s="23"/>
      <c r="AH343" s="251"/>
      <c r="AI343" s="11"/>
      <c r="AJ343" s="311"/>
      <c r="AK343" s="267"/>
      <c r="AL343" s="263"/>
      <c r="AM343" s="265"/>
      <c r="AN343" s="267"/>
      <c r="AO343" s="263"/>
      <c r="AP343" s="265"/>
      <c r="AQ343" s="267"/>
      <c r="AR343" s="263"/>
      <c r="AS343" s="265"/>
      <c r="AT343" s="267"/>
      <c r="AU343" s="263"/>
      <c r="AV343" s="265"/>
      <c r="AW343" s="267"/>
      <c r="AX343" s="263"/>
      <c r="AY343" s="292"/>
      <c r="AZ343" s="228"/>
      <c r="BA343" s="228"/>
      <c r="BB343" s="295"/>
    </row>
    <row r="344" spans="2:62" ht="28.15" customHeight="1" x14ac:dyDescent="0.2">
      <c r="B344" s="30"/>
      <c r="C344" s="244"/>
      <c r="D344" s="29"/>
      <c r="E344" s="28"/>
      <c r="F344" s="28"/>
      <c r="G344" s="27"/>
      <c r="H344" s="225">
        <v>258</v>
      </c>
      <c r="I344" s="248"/>
      <c r="J344" s="248"/>
      <c r="K344" s="248"/>
      <c r="L344" s="26" t="s">
        <v>114</v>
      </c>
      <c r="M344" s="25" t="s">
        <v>186</v>
      </c>
      <c r="N344" s="26" t="s">
        <v>112</v>
      </c>
      <c r="O344" s="25" t="s">
        <v>1350</v>
      </c>
      <c r="P344" s="26" t="s">
        <v>111</v>
      </c>
      <c r="Q344" s="25" t="s">
        <v>1350</v>
      </c>
      <c r="R344" s="26" t="s">
        <v>110</v>
      </c>
      <c r="S344" s="25" t="s">
        <v>186</v>
      </c>
      <c r="T344" s="26" t="s">
        <v>109</v>
      </c>
      <c r="U344" s="25" t="s">
        <v>976</v>
      </c>
      <c r="V344" s="26" t="s">
        <v>108</v>
      </c>
      <c r="W344" s="25" t="s">
        <v>630</v>
      </c>
      <c r="X344" s="26" t="s">
        <v>107</v>
      </c>
      <c r="Y344" s="25" t="s">
        <v>178</v>
      </c>
      <c r="Z344" s="26" t="s">
        <v>106</v>
      </c>
      <c r="AA344" s="25" t="s">
        <v>121</v>
      </c>
      <c r="AB344" s="26" t="s">
        <v>1707</v>
      </c>
      <c r="AC344" s="25"/>
      <c r="AD344" s="24"/>
      <c r="AE344" s="25"/>
      <c r="AF344" s="24"/>
      <c r="AG344" s="23"/>
      <c r="AH344" s="251"/>
      <c r="AI344" s="11"/>
      <c r="AJ344" s="311"/>
      <c r="AK344" s="267"/>
      <c r="AL344" s="263"/>
      <c r="AM344" s="265"/>
      <c r="AN344" s="267"/>
      <c r="AO344" s="263"/>
      <c r="AP344" s="265"/>
      <c r="AQ344" s="267"/>
      <c r="AR344" s="263"/>
      <c r="AS344" s="265"/>
      <c r="AT344" s="267"/>
      <c r="AU344" s="263"/>
      <c r="AV344" s="265"/>
      <c r="AW344" s="267"/>
      <c r="AX344" s="263"/>
      <c r="AY344" s="292"/>
      <c r="AZ344" s="228"/>
      <c r="BA344" s="228"/>
      <c r="BB344" s="295"/>
    </row>
    <row r="345" spans="2:62" ht="28.15" customHeight="1" thickBot="1" x14ac:dyDescent="0.25">
      <c r="B345" s="30"/>
      <c r="C345" s="253"/>
      <c r="D345" s="51"/>
      <c r="E345" s="50"/>
      <c r="F345" s="50"/>
      <c r="G345" s="49"/>
      <c r="H345" s="226"/>
      <c r="I345" s="254"/>
      <c r="J345" s="254"/>
      <c r="K345" s="254"/>
      <c r="L345" s="48" t="s">
        <v>105</v>
      </c>
      <c r="M345" s="47" t="s">
        <v>417</v>
      </c>
      <c r="N345" s="48" t="s">
        <v>103</v>
      </c>
      <c r="O345" s="47" t="s">
        <v>1601</v>
      </c>
      <c r="P345" s="48" t="s">
        <v>102</v>
      </c>
      <c r="Q345" s="47" t="s">
        <v>1273</v>
      </c>
      <c r="R345" s="48" t="s">
        <v>101</v>
      </c>
      <c r="S345" s="47" t="s">
        <v>417</v>
      </c>
      <c r="T345" s="48">
        <v>20</v>
      </c>
      <c r="U345" s="47" t="s">
        <v>132</v>
      </c>
      <c r="V345" s="48" t="s">
        <v>100</v>
      </c>
      <c r="W345" s="47" t="s">
        <v>780</v>
      </c>
      <c r="X345" s="48" t="s">
        <v>99</v>
      </c>
      <c r="Y345" s="47" t="s">
        <v>399</v>
      </c>
      <c r="Z345" s="48" t="s">
        <v>98</v>
      </c>
      <c r="AA345" s="47" t="s">
        <v>121</v>
      </c>
      <c r="AB345" s="48" t="s">
        <v>1706</v>
      </c>
      <c r="AC345" s="47"/>
      <c r="AD345" s="16"/>
      <c r="AE345" s="47"/>
      <c r="AF345" s="16"/>
      <c r="AG345" s="46"/>
      <c r="AH345" s="255"/>
      <c r="AI345" s="11"/>
      <c r="AJ345" s="312"/>
      <c r="AK345" s="268"/>
      <c r="AL345" s="264"/>
      <c r="AM345" s="266"/>
      <c r="AN345" s="268"/>
      <c r="AO345" s="264"/>
      <c r="AP345" s="266"/>
      <c r="AQ345" s="268"/>
      <c r="AR345" s="264"/>
      <c r="AS345" s="266"/>
      <c r="AT345" s="268"/>
      <c r="AU345" s="264"/>
      <c r="AV345" s="266"/>
      <c r="AW345" s="268"/>
      <c r="AX345" s="264"/>
      <c r="AY345" s="293"/>
      <c r="AZ345" s="229"/>
      <c r="BA345" s="229"/>
      <c r="BB345" s="296"/>
    </row>
    <row r="346" spans="2:62" ht="28.15" customHeight="1" x14ac:dyDescent="0.2">
      <c r="B346" s="30"/>
      <c r="C346" s="242">
        <v>2</v>
      </c>
      <c r="D346" s="44"/>
      <c r="E346" s="43"/>
      <c r="F346" s="43"/>
      <c r="G346" s="42"/>
      <c r="H346" s="223"/>
      <c r="I346" s="246"/>
      <c r="J346" s="246"/>
      <c r="K346" s="246"/>
      <c r="L346" s="41" t="s">
        <v>133</v>
      </c>
      <c r="M346" s="40"/>
      <c r="N346" s="41" t="s">
        <v>131</v>
      </c>
      <c r="O346" s="40"/>
      <c r="P346" s="41" t="s">
        <v>130</v>
      </c>
      <c r="Q346" s="40"/>
      <c r="R346" s="41" t="s">
        <v>129</v>
      </c>
      <c r="S346" s="40"/>
      <c r="T346" s="41" t="s">
        <v>128</v>
      </c>
      <c r="U346" s="40"/>
      <c r="V346" s="41" t="s">
        <v>127</v>
      </c>
      <c r="W346" s="40"/>
      <c r="X346" s="41" t="s">
        <v>126</v>
      </c>
      <c r="Y346" s="40"/>
      <c r="Z346" s="41" t="s">
        <v>125</v>
      </c>
      <c r="AA346" s="40"/>
      <c r="AB346" s="41" t="s">
        <v>1709</v>
      </c>
      <c r="AC346" s="40"/>
      <c r="AD346" s="39"/>
      <c r="AE346" s="40"/>
      <c r="AF346" s="39"/>
      <c r="AG346" s="38"/>
      <c r="AH346" s="250"/>
      <c r="AI346" s="11"/>
      <c r="AJ346" s="310">
        <f>SUMPRODUCT(LEN($M346:$AC349)-LEN(SUBSTITUTE($M346:$AC349,"A", "")))</f>
        <v>0</v>
      </c>
      <c r="AK346" s="239">
        <f>SUMPRODUCT(LEN($AF346:$AF349)-LEN(SUBSTITUTE($AF346:$AF349,"A", "")))</f>
        <v>0</v>
      </c>
      <c r="AL346" s="230">
        <f>SUMPRODUCT(LEN($AE346:$AE349)-LEN(SUBSTITUTE($AE346:$AE349,"A", "")))</f>
        <v>0</v>
      </c>
      <c r="AM346" s="233">
        <f>SUMPRODUCT(LEN($M346:$AC349)-LEN(SUBSTITUTE($M346:$AC349,"S", "")))</f>
        <v>0</v>
      </c>
      <c r="AN346" s="239">
        <f>SUMPRODUCT(LEN($AF346:$AF349)-LEN(SUBSTITUTE($AF346:$AF349,"S", "")))</f>
        <v>0</v>
      </c>
      <c r="AO346" s="230">
        <f>SUMPRODUCT(LEN($AE346:$AE349)-LEN(SUBSTITUTE($AE346:$AE349,"S", "")))</f>
        <v>0</v>
      </c>
      <c r="AP346" s="233">
        <f>SUMPRODUCT(LEN($M346:$AC349)-LEN(SUBSTITUTE($M346:$AC349,"F", "")))</f>
        <v>0</v>
      </c>
      <c r="AQ346" s="239">
        <f>SUMPRODUCT(LEN($AF346:$AF349)-LEN(SUBSTITUTE($AF346:$AF349,"F", "")))</f>
        <v>0</v>
      </c>
      <c r="AR346" s="230">
        <f>SUMPRODUCT(LEN($AE346:$AE349)-LEN(SUBSTITUTE($AE346:$AE349,"F", "")))</f>
        <v>0</v>
      </c>
      <c r="AS346" s="233">
        <f>SUMPRODUCT(LEN($M346:$AC349)-LEN(SUBSTITUTE($M346:$AC349,"G", "")))</f>
        <v>0</v>
      </c>
      <c r="AT346" s="239">
        <f>SUMPRODUCT(LEN($AF346:$AF349)-LEN(SUBSTITUTE($AF346:$AF349,"G", "")))</f>
        <v>0</v>
      </c>
      <c r="AU346" s="230">
        <f>SUMPRODUCT(LEN($AE346:$AE349)-LEN(SUBSTITUTE($AE346:$AE349,"G", "")))</f>
        <v>0</v>
      </c>
      <c r="AV346" s="233">
        <f>SUMPRODUCT(LEN($M346:$AC349)-LEN(SUBSTITUTE($M346:$AC349,"M", "")))</f>
        <v>0</v>
      </c>
      <c r="AW346" s="239">
        <f>SUMPRODUCT(LEN($AF346:$AF349)-LEN(SUBSTITUTE($AF346:$AF349,"M", "")))</f>
        <v>0</v>
      </c>
      <c r="AX346" s="230">
        <f>SUMPRODUCT(LEN($AE346:$AE349)-LEN(SUBSTITUTE($AE346:$AE349,"M", "")))</f>
        <v>0</v>
      </c>
      <c r="AY346" s="291">
        <f>SUMPRODUCT(LEN($AE346:$AE349)-LEN(SUBSTITUTE($AE346:$AE349,"S", "")))</f>
        <v>0</v>
      </c>
      <c r="AZ346" s="227">
        <f>SUMPRODUCT(LEN($AE346:$AE349)-LEN(SUBSTITUTE($AE346:$AE349,"F", "")))</f>
        <v>0</v>
      </c>
      <c r="BA346" s="227">
        <f>SUMPRODUCT(LEN($AE346:$AE349)-LEN(SUBSTITUTE($AE346:$AE349,"G", "")))</f>
        <v>0</v>
      </c>
      <c r="BB346" s="294">
        <f>SUMPRODUCT(LEN($AE346:$AE349)-LEN(SUBSTITUTE($AE346:$AE349,"M", "")))</f>
        <v>0</v>
      </c>
    </row>
    <row r="347" spans="2:62" ht="28.15" customHeight="1" thickBot="1" x14ac:dyDescent="0.25">
      <c r="B347" s="30"/>
      <c r="C347" s="243"/>
      <c r="D347" s="36"/>
      <c r="E347" s="35"/>
      <c r="F347" s="35"/>
      <c r="G347" s="34"/>
      <c r="H347" s="224"/>
      <c r="I347" s="247"/>
      <c r="J347" s="247"/>
      <c r="K347" s="247"/>
      <c r="L347" s="33" t="s">
        <v>123</v>
      </c>
      <c r="M347" s="32"/>
      <c r="N347" s="33" t="s">
        <v>122</v>
      </c>
      <c r="O347" s="32"/>
      <c r="P347" s="33" t="s">
        <v>120</v>
      </c>
      <c r="Q347" s="32"/>
      <c r="R347" s="33" t="s">
        <v>119</v>
      </c>
      <c r="S347" s="32"/>
      <c r="T347" s="33" t="s">
        <v>118</v>
      </c>
      <c r="U347" s="32"/>
      <c r="V347" s="33" t="s">
        <v>117</v>
      </c>
      <c r="W347" s="32"/>
      <c r="X347" s="33" t="s">
        <v>116</v>
      </c>
      <c r="Y347" s="32"/>
      <c r="Z347" s="33" t="s">
        <v>115</v>
      </c>
      <c r="AA347" s="32"/>
      <c r="AB347" s="33" t="s">
        <v>1708</v>
      </c>
      <c r="AC347" s="32"/>
      <c r="AD347" s="31"/>
      <c r="AE347" s="32"/>
      <c r="AF347" s="31"/>
      <c r="AG347" s="23"/>
      <c r="AH347" s="251"/>
      <c r="AI347" s="11"/>
      <c r="AJ347" s="311"/>
      <c r="AK347" s="267"/>
      <c r="AL347" s="263"/>
      <c r="AM347" s="265"/>
      <c r="AN347" s="267"/>
      <c r="AO347" s="263"/>
      <c r="AP347" s="265"/>
      <c r="AQ347" s="267"/>
      <c r="AR347" s="263"/>
      <c r="AS347" s="265"/>
      <c r="AT347" s="267"/>
      <c r="AU347" s="263"/>
      <c r="AV347" s="265"/>
      <c r="AW347" s="267"/>
      <c r="AX347" s="263"/>
      <c r="AY347" s="292"/>
      <c r="AZ347" s="228"/>
      <c r="BA347" s="228"/>
      <c r="BB347" s="295"/>
    </row>
    <row r="348" spans="2:62" ht="28.15" customHeight="1" x14ac:dyDescent="0.2">
      <c r="B348" s="30"/>
      <c r="C348" s="244"/>
      <c r="D348" s="29"/>
      <c r="E348" s="28"/>
      <c r="F348" s="28"/>
      <c r="G348" s="27"/>
      <c r="H348" s="225"/>
      <c r="I348" s="248"/>
      <c r="J348" s="248"/>
      <c r="K348" s="248"/>
      <c r="L348" s="26" t="s">
        <v>114</v>
      </c>
      <c r="M348" s="25"/>
      <c r="N348" s="26" t="s">
        <v>112</v>
      </c>
      <c r="O348" s="25"/>
      <c r="P348" s="26" t="s">
        <v>111</v>
      </c>
      <c r="Q348" s="25"/>
      <c r="R348" s="26" t="s">
        <v>110</v>
      </c>
      <c r="S348" s="25"/>
      <c r="T348" s="26" t="s">
        <v>109</v>
      </c>
      <c r="U348" s="25"/>
      <c r="V348" s="26" t="s">
        <v>108</v>
      </c>
      <c r="W348" s="25"/>
      <c r="X348" s="26" t="s">
        <v>107</v>
      </c>
      <c r="Y348" s="25"/>
      <c r="Z348" s="26" t="s">
        <v>106</v>
      </c>
      <c r="AA348" s="25"/>
      <c r="AB348" s="26" t="s">
        <v>1707</v>
      </c>
      <c r="AC348" s="25"/>
      <c r="AD348" s="24"/>
      <c r="AE348" s="25"/>
      <c r="AF348" s="24"/>
      <c r="AG348" s="23"/>
      <c r="AH348" s="251"/>
      <c r="AI348" s="11"/>
      <c r="AJ348" s="311"/>
      <c r="AK348" s="267"/>
      <c r="AL348" s="263"/>
      <c r="AM348" s="265"/>
      <c r="AN348" s="267"/>
      <c r="AO348" s="263"/>
      <c r="AP348" s="265"/>
      <c r="AQ348" s="267"/>
      <c r="AR348" s="263"/>
      <c r="AS348" s="265"/>
      <c r="AT348" s="267"/>
      <c r="AU348" s="263"/>
      <c r="AV348" s="265"/>
      <c r="AW348" s="267"/>
      <c r="AX348" s="263"/>
      <c r="AY348" s="292"/>
      <c r="AZ348" s="228"/>
      <c r="BA348" s="228"/>
      <c r="BB348" s="295"/>
    </row>
    <row r="349" spans="2:62" ht="28.15" customHeight="1" thickBot="1" x14ac:dyDescent="0.25">
      <c r="B349" s="30"/>
      <c r="C349" s="253"/>
      <c r="D349" s="51"/>
      <c r="E349" s="50"/>
      <c r="F349" s="50"/>
      <c r="G349" s="49"/>
      <c r="H349" s="226"/>
      <c r="I349" s="254"/>
      <c r="J349" s="254"/>
      <c r="K349" s="254"/>
      <c r="L349" s="48" t="s">
        <v>105</v>
      </c>
      <c r="M349" s="47"/>
      <c r="N349" s="48" t="s">
        <v>103</v>
      </c>
      <c r="O349" s="47"/>
      <c r="P349" s="48" t="s">
        <v>102</v>
      </c>
      <c r="Q349" s="47"/>
      <c r="R349" s="48" t="s">
        <v>101</v>
      </c>
      <c r="S349" s="47"/>
      <c r="T349" s="48">
        <v>20</v>
      </c>
      <c r="U349" s="47"/>
      <c r="V349" s="48" t="s">
        <v>100</v>
      </c>
      <c r="W349" s="47"/>
      <c r="X349" s="48" t="s">
        <v>99</v>
      </c>
      <c r="Y349" s="47"/>
      <c r="Z349" s="48" t="s">
        <v>98</v>
      </c>
      <c r="AA349" s="47"/>
      <c r="AB349" s="48" t="s">
        <v>1706</v>
      </c>
      <c r="AC349" s="47"/>
      <c r="AD349" s="16"/>
      <c r="AE349" s="47"/>
      <c r="AF349" s="16"/>
      <c r="AG349" s="46"/>
      <c r="AH349" s="255"/>
      <c r="AI349" s="11"/>
      <c r="AJ349" s="312"/>
      <c r="AK349" s="268"/>
      <c r="AL349" s="264"/>
      <c r="AM349" s="266"/>
      <c r="AN349" s="268"/>
      <c r="AO349" s="264"/>
      <c r="AP349" s="266"/>
      <c r="AQ349" s="268"/>
      <c r="AR349" s="264"/>
      <c r="AS349" s="266"/>
      <c r="AT349" s="268"/>
      <c r="AU349" s="264"/>
      <c r="AV349" s="266"/>
      <c r="AW349" s="268"/>
      <c r="AX349" s="264"/>
      <c r="AY349" s="293"/>
      <c r="AZ349" s="229"/>
      <c r="BA349" s="229"/>
      <c r="BB349" s="296"/>
    </row>
    <row r="350" spans="2:62" ht="28.15" customHeight="1" x14ac:dyDescent="0.2">
      <c r="B350" s="30"/>
      <c r="C350" s="242">
        <v>3</v>
      </c>
      <c r="D350" s="44"/>
      <c r="E350" s="43"/>
      <c r="F350" s="43"/>
      <c r="G350" s="42"/>
      <c r="H350" s="223"/>
      <c r="I350" s="246"/>
      <c r="J350" s="246"/>
      <c r="K350" s="246"/>
      <c r="L350" s="41" t="s">
        <v>133</v>
      </c>
      <c r="M350" s="40"/>
      <c r="N350" s="41" t="s">
        <v>131</v>
      </c>
      <c r="O350" s="40"/>
      <c r="P350" s="41" t="s">
        <v>130</v>
      </c>
      <c r="Q350" s="40"/>
      <c r="R350" s="41" t="s">
        <v>129</v>
      </c>
      <c r="S350" s="40"/>
      <c r="T350" s="41" t="s">
        <v>128</v>
      </c>
      <c r="U350" s="40"/>
      <c r="V350" s="41" t="s">
        <v>127</v>
      </c>
      <c r="W350" s="40"/>
      <c r="X350" s="41" t="s">
        <v>126</v>
      </c>
      <c r="Y350" s="40"/>
      <c r="Z350" s="41" t="s">
        <v>125</v>
      </c>
      <c r="AA350" s="40"/>
      <c r="AB350" s="41" t="s">
        <v>1709</v>
      </c>
      <c r="AC350" s="40"/>
      <c r="AD350" s="39"/>
      <c r="AE350" s="40"/>
      <c r="AF350" s="39"/>
      <c r="AG350" s="38"/>
      <c r="AH350" s="250"/>
      <c r="AI350" s="11"/>
      <c r="AJ350" s="310">
        <f>SUMPRODUCT(LEN($M350:$AC353)-LEN(SUBSTITUTE($M350:$AC353,"A", "")))</f>
        <v>0</v>
      </c>
      <c r="AK350" s="239">
        <f>SUMPRODUCT(LEN($AF350:$AF353)-LEN(SUBSTITUTE($AF350:$AF353,"A", "")))</f>
        <v>0</v>
      </c>
      <c r="AL350" s="230">
        <f>SUMPRODUCT(LEN($AE350:$AE353)-LEN(SUBSTITUTE($AE350:$AE353,"A", "")))</f>
        <v>0</v>
      </c>
      <c r="AM350" s="233">
        <f>SUMPRODUCT(LEN($M350:$AC353)-LEN(SUBSTITUTE($M350:$AC353,"S", "")))</f>
        <v>0</v>
      </c>
      <c r="AN350" s="239">
        <f>SUMPRODUCT(LEN($AF350:$AF353)-LEN(SUBSTITUTE($AF350:$AF353,"S", "")))</f>
        <v>0</v>
      </c>
      <c r="AO350" s="230">
        <f>SUMPRODUCT(LEN($AE350:$AE353)-LEN(SUBSTITUTE($AE350:$AE353,"S", "")))</f>
        <v>0</v>
      </c>
      <c r="AP350" s="233">
        <f>SUMPRODUCT(LEN($M350:$AC353)-LEN(SUBSTITUTE($M350:$AC353,"F", "")))</f>
        <v>0</v>
      </c>
      <c r="AQ350" s="239">
        <f>SUMPRODUCT(LEN($AF350:$AF353)-LEN(SUBSTITUTE($AF350:$AF353,"F", "")))</f>
        <v>0</v>
      </c>
      <c r="AR350" s="230">
        <f>SUMPRODUCT(LEN($AE350:$AE353)-LEN(SUBSTITUTE($AE350:$AE353,"F", "")))</f>
        <v>0</v>
      </c>
      <c r="AS350" s="233">
        <f>SUMPRODUCT(LEN($M350:$AC353)-LEN(SUBSTITUTE($M350:$AC353,"G", "")))</f>
        <v>0</v>
      </c>
      <c r="AT350" s="239">
        <f>SUMPRODUCT(LEN($AF350:$AF353)-LEN(SUBSTITUTE($AF350:$AF353,"G", "")))</f>
        <v>0</v>
      </c>
      <c r="AU350" s="230">
        <f>SUMPRODUCT(LEN($AE350:$AE353)-LEN(SUBSTITUTE($AE350:$AE353,"G", "")))</f>
        <v>0</v>
      </c>
      <c r="AV350" s="233">
        <f>SUMPRODUCT(LEN($M350:$AC353)-LEN(SUBSTITUTE($M350:$AC353,"M", "")))</f>
        <v>0</v>
      </c>
      <c r="AW350" s="239">
        <f>SUMPRODUCT(LEN($AF350:$AF353)-LEN(SUBSTITUTE($AF350:$AF353,"M", "")))</f>
        <v>0</v>
      </c>
      <c r="AX350" s="230">
        <f>SUMPRODUCT(LEN($AE350:$AE353)-LEN(SUBSTITUTE($AE350:$AE353,"M", "")))</f>
        <v>0</v>
      </c>
      <c r="AY350" s="291">
        <f>SUMPRODUCT(LEN($AE350:$AE353)-LEN(SUBSTITUTE($AE350:$AE353,"S", "")))</f>
        <v>0</v>
      </c>
      <c r="AZ350" s="227">
        <f>SUMPRODUCT(LEN($AE350:$AE353)-LEN(SUBSTITUTE($AE350:$AE353,"F", "")))</f>
        <v>0</v>
      </c>
      <c r="BA350" s="227">
        <f>SUMPRODUCT(LEN($AE350:$AE353)-LEN(SUBSTITUTE($AE350:$AE353,"G", "")))</f>
        <v>0</v>
      </c>
      <c r="BB350" s="294">
        <f>SUMPRODUCT(LEN($AE350:$AE353)-LEN(SUBSTITUTE($AE350:$AE353,"M", "")))</f>
        <v>0</v>
      </c>
    </row>
    <row r="351" spans="2:62" ht="28.15" customHeight="1" thickBot="1" x14ac:dyDescent="0.25">
      <c r="B351" s="30"/>
      <c r="C351" s="243"/>
      <c r="D351" s="36"/>
      <c r="E351" s="35"/>
      <c r="F351" s="35"/>
      <c r="G351" s="34"/>
      <c r="H351" s="224"/>
      <c r="I351" s="247"/>
      <c r="J351" s="247"/>
      <c r="K351" s="247"/>
      <c r="L351" s="33" t="s">
        <v>123</v>
      </c>
      <c r="M351" s="32"/>
      <c r="N351" s="33" t="s">
        <v>122</v>
      </c>
      <c r="O351" s="32"/>
      <c r="P351" s="33" t="s">
        <v>120</v>
      </c>
      <c r="Q351" s="32"/>
      <c r="R351" s="33" t="s">
        <v>119</v>
      </c>
      <c r="S351" s="32"/>
      <c r="T351" s="33" t="s">
        <v>118</v>
      </c>
      <c r="U351" s="32"/>
      <c r="V351" s="33" t="s">
        <v>117</v>
      </c>
      <c r="W351" s="32"/>
      <c r="X351" s="33" t="s">
        <v>116</v>
      </c>
      <c r="Y351" s="32"/>
      <c r="Z351" s="33" t="s">
        <v>115</v>
      </c>
      <c r="AA351" s="32"/>
      <c r="AB351" s="33" t="s">
        <v>1708</v>
      </c>
      <c r="AC351" s="32"/>
      <c r="AD351" s="31"/>
      <c r="AE351" s="32"/>
      <c r="AF351" s="31"/>
      <c r="AG351" s="23"/>
      <c r="AH351" s="251"/>
      <c r="AI351" s="11"/>
      <c r="AJ351" s="311"/>
      <c r="AK351" s="267"/>
      <c r="AL351" s="263"/>
      <c r="AM351" s="265"/>
      <c r="AN351" s="267"/>
      <c r="AO351" s="263"/>
      <c r="AP351" s="265"/>
      <c r="AQ351" s="267"/>
      <c r="AR351" s="263"/>
      <c r="AS351" s="265"/>
      <c r="AT351" s="267"/>
      <c r="AU351" s="263"/>
      <c r="AV351" s="265"/>
      <c r="AW351" s="267"/>
      <c r="AX351" s="263"/>
      <c r="AY351" s="292"/>
      <c r="AZ351" s="228"/>
      <c r="BA351" s="228"/>
      <c r="BB351" s="295"/>
    </row>
    <row r="352" spans="2:62" ht="28.15" customHeight="1" x14ac:dyDescent="0.2">
      <c r="B352" s="30"/>
      <c r="C352" s="244"/>
      <c r="D352" s="29"/>
      <c r="E352" s="28"/>
      <c r="F352" s="28"/>
      <c r="G352" s="27"/>
      <c r="H352" s="225"/>
      <c r="I352" s="248"/>
      <c r="J352" s="248"/>
      <c r="K352" s="248"/>
      <c r="L352" s="26" t="s">
        <v>114</v>
      </c>
      <c r="M352" s="25"/>
      <c r="N352" s="26" t="s">
        <v>112</v>
      </c>
      <c r="O352" s="25"/>
      <c r="P352" s="26" t="s">
        <v>111</v>
      </c>
      <c r="Q352" s="25"/>
      <c r="R352" s="26" t="s">
        <v>110</v>
      </c>
      <c r="S352" s="25"/>
      <c r="T352" s="26" t="s">
        <v>109</v>
      </c>
      <c r="U352" s="25"/>
      <c r="V352" s="26" t="s">
        <v>108</v>
      </c>
      <c r="W352" s="25"/>
      <c r="X352" s="26" t="s">
        <v>107</v>
      </c>
      <c r="Y352" s="25"/>
      <c r="Z352" s="26" t="s">
        <v>106</v>
      </c>
      <c r="AA352" s="25"/>
      <c r="AB352" s="26" t="s">
        <v>1707</v>
      </c>
      <c r="AC352" s="25"/>
      <c r="AD352" s="24"/>
      <c r="AE352" s="25"/>
      <c r="AF352" s="24"/>
      <c r="AG352" s="23"/>
      <c r="AH352" s="251"/>
      <c r="AI352" s="11"/>
      <c r="AJ352" s="311"/>
      <c r="AK352" s="267"/>
      <c r="AL352" s="263"/>
      <c r="AM352" s="265"/>
      <c r="AN352" s="267"/>
      <c r="AO352" s="263"/>
      <c r="AP352" s="265"/>
      <c r="AQ352" s="267"/>
      <c r="AR352" s="263"/>
      <c r="AS352" s="265"/>
      <c r="AT352" s="267"/>
      <c r="AU352" s="263"/>
      <c r="AV352" s="265"/>
      <c r="AW352" s="267"/>
      <c r="AX352" s="263"/>
      <c r="AY352" s="292"/>
      <c r="AZ352" s="228"/>
      <c r="BA352" s="228"/>
      <c r="BB352" s="295"/>
    </row>
    <row r="353" spans="2:62" ht="28.15" customHeight="1" thickBot="1" x14ac:dyDescent="0.25">
      <c r="B353" s="21"/>
      <c r="C353" s="245"/>
      <c r="D353" s="20"/>
      <c r="E353" s="19"/>
      <c r="F353" s="19"/>
      <c r="G353" s="18"/>
      <c r="H353" s="226"/>
      <c r="I353" s="249"/>
      <c r="J353" s="249"/>
      <c r="K353" s="249"/>
      <c r="L353" s="17" t="s">
        <v>105</v>
      </c>
      <c r="M353" s="15"/>
      <c r="N353" s="17" t="s">
        <v>103</v>
      </c>
      <c r="O353" s="15"/>
      <c r="P353" s="17" t="s">
        <v>102</v>
      </c>
      <c r="Q353" s="15"/>
      <c r="R353" s="17" t="s">
        <v>101</v>
      </c>
      <c r="S353" s="15"/>
      <c r="T353" s="17">
        <v>20</v>
      </c>
      <c r="U353" s="15"/>
      <c r="V353" s="17" t="s">
        <v>100</v>
      </c>
      <c r="W353" s="15"/>
      <c r="X353" s="17" t="s">
        <v>99</v>
      </c>
      <c r="Y353" s="15"/>
      <c r="Z353" s="17" t="s">
        <v>98</v>
      </c>
      <c r="AA353" s="15"/>
      <c r="AB353" s="17" t="s">
        <v>1706</v>
      </c>
      <c r="AC353" s="15"/>
      <c r="AD353" s="16"/>
      <c r="AE353" s="15"/>
      <c r="AF353" s="14"/>
      <c r="AG353" s="13"/>
      <c r="AH353" s="252"/>
      <c r="AI353" s="11"/>
      <c r="AJ353" s="312"/>
      <c r="AK353" s="268"/>
      <c r="AL353" s="264"/>
      <c r="AM353" s="266"/>
      <c r="AN353" s="268"/>
      <c r="AO353" s="264"/>
      <c r="AP353" s="266"/>
      <c r="AQ353" s="268"/>
      <c r="AR353" s="264"/>
      <c r="AS353" s="266"/>
      <c r="AT353" s="268"/>
      <c r="AU353" s="264"/>
      <c r="AV353" s="266"/>
      <c r="AW353" s="268"/>
      <c r="AX353" s="264"/>
      <c r="AY353" s="293"/>
      <c r="AZ353" s="229"/>
      <c r="BA353" s="229"/>
      <c r="BB353" s="296"/>
    </row>
    <row r="354" spans="2:62" ht="85.9" customHeight="1" thickTop="1" thickBot="1" x14ac:dyDescent="0.35">
      <c r="B354" s="105" t="s">
        <v>174</v>
      </c>
      <c r="C354" s="95" t="s">
        <v>173</v>
      </c>
      <c r="D354" s="100" t="s">
        <v>172</v>
      </c>
      <c r="E354" s="104" t="s">
        <v>171</v>
      </c>
      <c r="F354" s="103"/>
      <c r="G354" s="102"/>
      <c r="H354" s="101" t="s">
        <v>170</v>
      </c>
      <c r="I354" s="100" t="s">
        <v>96</v>
      </c>
      <c r="J354" s="100" t="s">
        <v>169</v>
      </c>
      <c r="K354" s="100" t="s">
        <v>97</v>
      </c>
      <c r="L354" s="256" t="s">
        <v>168</v>
      </c>
      <c r="M354" s="262"/>
      <c r="N354" s="256" t="s">
        <v>167</v>
      </c>
      <c r="O354" s="262"/>
      <c r="P354" s="256" t="s">
        <v>167</v>
      </c>
      <c r="Q354" s="257"/>
      <c r="R354" s="256" t="s">
        <v>167</v>
      </c>
      <c r="S354" s="257"/>
      <c r="T354" s="256" t="s">
        <v>167</v>
      </c>
      <c r="U354" s="257"/>
      <c r="V354" s="256" t="s">
        <v>167</v>
      </c>
      <c r="W354" s="257"/>
      <c r="X354" s="256" t="s">
        <v>167</v>
      </c>
      <c r="Y354" s="257"/>
      <c r="Z354" s="256" t="s">
        <v>167</v>
      </c>
      <c r="AA354" s="257"/>
      <c r="AB354" s="256" t="s">
        <v>167</v>
      </c>
      <c r="AC354" s="257"/>
      <c r="AD354" s="261" t="s">
        <v>166</v>
      </c>
      <c r="AE354" s="257"/>
      <c r="AF354" s="101" t="s">
        <v>165</v>
      </c>
      <c r="AG354" s="101" t="s">
        <v>164</v>
      </c>
      <c r="AH354" s="100" t="s">
        <v>163</v>
      </c>
      <c r="AI354" s="98"/>
      <c r="AJ354" s="96" t="s">
        <v>160</v>
      </c>
      <c r="AK354" s="95" t="s">
        <v>159</v>
      </c>
      <c r="AL354" s="94" t="s">
        <v>158</v>
      </c>
      <c r="AM354" s="96" t="s">
        <v>157</v>
      </c>
      <c r="AN354" s="95" t="s">
        <v>156</v>
      </c>
      <c r="AO354" s="94" t="s">
        <v>155</v>
      </c>
      <c r="AP354" s="96" t="s">
        <v>154</v>
      </c>
      <c r="AQ354" s="95" t="s">
        <v>153</v>
      </c>
      <c r="AR354" s="97" t="s">
        <v>152</v>
      </c>
      <c r="AS354" s="96" t="s">
        <v>151</v>
      </c>
      <c r="AT354" s="95" t="s">
        <v>150</v>
      </c>
      <c r="AU354" s="94" t="s">
        <v>149</v>
      </c>
      <c r="AV354" s="96" t="s">
        <v>148</v>
      </c>
      <c r="AW354" s="95" t="s">
        <v>147</v>
      </c>
      <c r="AX354" s="94" t="s">
        <v>146</v>
      </c>
      <c r="AY354" s="93" t="s">
        <v>145</v>
      </c>
      <c r="AZ354" s="92" t="s">
        <v>144</v>
      </c>
      <c r="BA354" s="92" t="s">
        <v>143</v>
      </c>
      <c r="BB354" s="91" t="s">
        <v>142</v>
      </c>
    </row>
    <row r="355" spans="2:62" ht="48" thickBot="1" x14ac:dyDescent="0.3">
      <c r="B355" s="90" t="s">
        <v>230</v>
      </c>
      <c r="C355" s="89"/>
      <c r="D355" s="88"/>
      <c r="E355" s="258"/>
      <c r="F355" s="259"/>
      <c r="G355" s="260"/>
      <c r="H355" s="87" t="s">
        <v>140</v>
      </c>
      <c r="I355" s="86"/>
      <c r="J355" s="86"/>
      <c r="K355" s="85"/>
      <c r="L355" s="84"/>
      <c r="M355" s="81"/>
      <c r="N355" s="84"/>
      <c r="O355" s="81"/>
      <c r="P355" s="84"/>
      <c r="Q355" s="81"/>
      <c r="R355" s="84"/>
      <c r="S355" s="81"/>
      <c r="T355" s="84"/>
      <c r="U355" s="81"/>
      <c r="V355" s="84"/>
      <c r="W355" s="81"/>
      <c r="X355" s="84"/>
      <c r="Y355" s="81"/>
      <c r="Z355" s="84"/>
      <c r="AA355" s="83"/>
      <c r="AB355" s="217"/>
      <c r="AC355" s="217"/>
      <c r="AD355" s="82" t="s">
        <v>139</v>
      </c>
      <c r="AE355" s="81"/>
      <c r="AF355" s="81"/>
      <c r="AG355" s="81"/>
      <c r="AH355" s="80"/>
      <c r="AI355" s="79" t="s">
        <v>138</v>
      </c>
      <c r="AJ355" s="78">
        <f t="shared" ref="AJ355:BB355" si="46">SUM(AJ357:AJ368)</f>
        <v>32</v>
      </c>
      <c r="AK355" s="77">
        <f t="shared" si="46"/>
        <v>5</v>
      </c>
      <c r="AL355" s="76">
        <f t="shared" si="46"/>
        <v>0</v>
      </c>
      <c r="AM355" s="78">
        <f t="shared" si="46"/>
        <v>5</v>
      </c>
      <c r="AN355" s="77">
        <f t="shared" si="46"/>
        <v>0</v>
      </c>
      <c r="AO355" s="76">
        <f t="shared" si="46"/>
        <v>0</v>
      </c>
      <c r="AP355" s="78">
        <f t="shared" si="46"/>
        <v>0</v>
      </c>
      <c r="AQ355" s="77">
        <f t="shared" si="46"/>
        <v>0</v>
      </c>
      <c r="AR355" s="76">
        <f t="shared" si="46"/>
        <v>0</v>
      </c>
      <c r="AS355" s="78">
        <f t="shared" si="46"/>
        <v>14</v>
      </c>
      <c r="AT355" s="77">
        <f t="shared" si="46"/>
        <v>0</v>
      </c>
      <c r="AU355" s="76">
        <f t="shared" si="46"/>
        <v>0</v>
      </c>
      <c r="AV355" s="78">
        <f t="shared" si="46"/>
        <v>4</v>
      </c>
      <c r="AW355" s="77">
        <f t="shared" si="46"/>
        <v>1</v>
      </c>
      <c r="AX355" s="76">
        <f t="shared" si="46"/>
        <v>0</v>
      </c>
      <c r="AY355" s="75">
        <f t="shared" si="46"/>
        <v>0</v>
      </c>
      <c r="AZ355" s="74">
        <f t="shared" si="46"/>
        <v>0</v>
      </c>
      <c r="BA355" s="74">
        <f t="shared" si="46"/>
        <v>0</v>
      </c>
      <c r="BB355" s="73">
        <f t="shared" si="46"/>
        <v>0</v>
      </c>
      <c r="BC355" s="72" t="s">
        <v>137</v>
      </c>
      <c r="BF355" s="5">
        <f>SUM(AJ355:AL355)/$BG$5</f>
        <v>37</v>
      </c>
      <c r="BG355" s="5">
        <f>SUM(AM355:AO355,AY355)/$BG$5</f>
        <v>5</v>
      </c>
      <c r="BH355" s="5">
        <f>SUM(AP355:AR355,AZ355)/$BG$5</f>
        <v>0</v>
      </c>
      <c r="BI355" s="5">
        <f>SUM(AS355:AU355,BA355)/$BG$5</f>
        <v>14</v>
      </c>
      <c r="BJ355" s="5">
        <f>SUM(AV355:AX355,BB355)/$BG$5</f>
        <v>5</v>
      </c>
    </row>
    <row r="356" spans="2:62" ht="37.5" thickBot="1" x14ac:dyDescent="0.3">
      <c r="B356" s="71"/>
      <c r="C356" s="70"/>
      <c r="D356" s="69"/>
      <c r="E356" s="68"/>
      <c r="F356" s="68"/>
      <c r="G356" s="67"/>
      <c r="H356" s="66"/>
      <c r="I356" s="64"/>
      <c r="J356" s="64"/>
      <c r="K356" s="65"/>
      <c r="L356" s="64"/>
      <c r="M356" s="62"/>
      <c r="N356" s="64"/>
      <c r="O356" s="62"/>
      <c r="P356" s="64"/>
      <c r="Q356" s="62"/>
      <c r="R356" s="64"/>
      <c r="S356" s="62"/>
      <c r="T356" s="64"/>
      <c r="U356" s="62"/>
      <c r="V356" s="64"/>
      <c r="W356" s="62"/>
      <c r="X356" s="64"/>
      <c r="Y356" s="62"/>
      <c r="Z356" s="64"/>
      <c r="AA356" s="62"/>
      <c r="AB356" s="62"/>
      <c r="AC356" s="62"/>
      <c r="AD356" s="63"/>
      <c r="AE356" s="62"/>
      <c r="AF356" s="62"/>
      <c r="AG356" s="62"/>
      <c r="AH356" s="61"/>
      <c r="AI356" s="59" t="s">
        <v>136</v>
      </c>
      <c r="AJ356" s="214">
        <f t="shared" ref="AJ356:BB356" si="47">AJ355/1</f>
        <v>32</v>
      </c>
      <c r="AK356" s="213">
        <f t="shared" si="47"/>
        <v>5</v>
      </c>
      <c r="AL356" s="212">
        <f t="shared" si="47"/>
        <v>0</v>
      </c>
      <c r="AM356" s="214">
        <f t="shared" si="47"/>
        <v>5</v>
      </c>
      <c r="AN356" s="213">
        <f t="shared" si="47"/>
        <v>0</v>
      </c>
      <c r="AO356" s="212">
        <f t="shared" si="47"/>
        <v>0</v>
      </c>
      <c r="AP356" s="214">
        <f t="shared" si="47"/>
        <v>0</v>
      </c>
      <c r="AQ356" s="213">
        <f t="shared" si="47"/>
        <v>0</v>
      </c>
      <c r="AR356" s="212">
        <f t="shared" si="47"/>
        <v>0</v>
      </c>
      <c r="AS356" s="214">
        <f t="shared" si="47"/>
        <v>14</v>
      </c>
      <c r="AT356" s="213">
        <f t="shared" si="47"/>
        <v>0</v>
      </c>
      <c r="AU356" s="212">
        <f t="shared" si="47"/>
        <v>0</v>
      </c>
      <c r="AV356" s="214">
        <f t="shared" si="47"/>
        <v>4</v>
      </c>
      <c r="AW356" s="213">
        <f t="shared" si="47"/>
        <v>1</v>
      </c>
      <c r="AX356" s="212">
        <f t="shared" si="47"/>
        <v>0</v>
      </c>
      <c r="AY356" s="211">
        <f t="shared" si="47"/>
        <v>0</v>
      </c>
      <c r="AZ356" s="210">
        <f t="shared" si="47"/>
        <v>0</v>
      </c>
      <c r="BA356" s="210">
        <f t="shared" si="47"/>
        <v>0</v>
      </c>
      <c r="BB356" s="209">
        <f t="shared" si="47"/>
        <v>0</v>
      </c>
      <c r="BC356" s="52" t="s">
        <v>135</v>
      </c>
    </row>
    <row r="357" spans="2:62" ht="28.15" customHeight="1" x14ac:dyDescent="0.2">
      <c r="B357" s="30"/>
      <c r="C357" s="242">
        <v>1</v>
      </c>
      <c r="D357" s="44"/>
      <c r="E357" s="43"/>
      <c r="F357" s="43"/>
      <c r="G357" s="42"/>
      <c r="H357" s="223" t="s">
        <v>660</v>
      </c>
      <c r="I357" s="246">
        <v>133</v>
      </c>
      <c r="J357" s="246">
        <v>33</v>
      </c>
      <c r="K357" s="246">
        <v>9</v>
      </c>
      <c r="L357" s="41" t="s">
        <v>133</v>
      </c>
      <c r="M357" s="40" t="s">
        <v>1602</v>
      </c>
      <c r="N357" s="41" t="s">
        <v>131</v>
      </c>
      <c r="O357" s="40" t="s">
        <v>611</v>
      </c>
      <c r="P357" s="41" t="s">
        <v>130</v>
      </c>
      <c r="Q357" s="40" t="s">
        <v>132</v>
      </c>
      <c r="R357" s="41" t="s">
        <v>129</v>
      </c>
      <c r="S357" s="40" t="s">
        <v>389</v>
      </c>
      <c r="T357" s="41" t="s">
        <v>128</v>
      </c>
      <c r="U357" s="40" t="s">
        <v>484</v>
      </c>
      <c r="V357" s="41" t="s">
        <v>127</v>
      </c>
      <c r="W357" s="40" t="s">
        <v>458</v>
      </c>
      <c r="X357" s="41" t="s">
        <v>126</v>
      </c>
      <c r="Y357" s="40"/>
      <c r="Z357" s="41" t="s">
        <v>125</v>
      </c>
      <c r="AA357" s="40"/>
      <c r="AB357" s="41" t="s">
        <v>1709</v>
      </c>
      <c r="AC357" s="40"/>
      <c r="AD357" s="39"/>
      <c r="AE357" s="40"/>
      <c r="AF357" s="39" t="s">
        <v>1742</v>
      </c>
      <c r="AG357" s="38"/>
      <c r="AH357" s="250"/>
      <c r="AI357" s="11"/>
      <c r="AJ357" s="310">
        <f>SUMPRODUCT(LEN($M357:$AC360)-LEN(SUBSTITUTE($M357:$AC360,"A", "")))</f>
        <v>32</v>
      </c>
      <c r="AK357" s="239">
        <f>SUMPRODUCT(LEN($AF357:$AF360)-LEN(SUBSTITUTE($AF357:$AF360,"A", "")))</f>
        <v>5</v>
      </c>
      <c r="AL357" s="230">
        <f>SUMPRODUCT(LEN($AE357:$AE360)-LEN(SUBSTITUTE($AE357:$AE360,"A", "")))</f>
        <v>0</v>
      </c>
      <c r="AM357" s="233">
        <f>SUMPRODUCT(LEN($M357:$AC360)-LEN(SUBSTITUTE($M357:$AC360,"S", "")))</f>
        <v>5</v>
      </c>
      <c r="AN357" s="239">
        <f>SUMPRODUCT(LEN($AF357:$AF360)-LEN(SUBSTITUTE($AF357:$AF360,"S", "")))</f>
        <v>0</v>
      </c>
      <c r="AO357" s="230">
        <f>SUMPRODUCT(LEN($AE357:$AE360)-LEN(SUBSTITUTE($AE357:$AE360,"S", "")))</f>
        <v>0</v>
      </c>
      <c r="AP357" s="233">
        <f>SUMPRODUCT(LEN($M357:$AC360)-LEN(SUBSTITUTE($M357:$AC360,"F", "")))</f>
        <v>0</v>
      </c>
      <c r="AQ357" s="239">
        <f>SUMPRODUCT(LEN($AF357:$AF360)-LEN(SUBSTITUTE($AF357:$AF360,"F", "")))</f>
        <v>0</v>
      </c>
      <c r="AR357" s="230">
        <f>SUMPRODUCT(LEN($AE357:$AE360)-LEN(SUBSTITUTE($AE357:$AE360,"F", "")))</f>
        <v>0</v>
      </c>
      <c r="AS357" s="233">
        <f>SUMPRODUCT(LEN($M357:$AC360)-LEN(SUBSTITUTE($M357:$AC360,"G", "")))</f>
        <v>14</v>
      </c>
      <c r="AT357" s="239">
        <f>SUMPRODUCT(LEN($AF357:$AF360)-LEN(SUBSTITUTE($AF357:$AF360,"G", "")))</f>
        <v>0</v>
      </c>
      <c r="AU357" s="230">
        <f>SUMPRODUCT(LEN($AE357:$AE360)-LEN(SUBSTITUTE($AE357:$AE360,"G", "")))</f>
        <v>0</v>
      </c>
      <c r="AV357" s="233">
        <f>SUMPRODUCT(LEN($M357:$AC360)-LEN(SUBSTITUTE($M357:$AC360,"M", "")))</f>
        <v>4</v>
      </c>
      <c r="AW357" s="239">
        <f>SUMPRODUCT(LEN($AF357:$AF360)-LEN(SUBSTITUTE($AF357:$AF360,"M", "")))</f>
        <v>1</v>
      </c>
      <c r="AX357" s="230">
        <f>SUMPRODUCT(LEN($AE357:$AE360)-LEN(SUBSTITUTE($AE357:$AE360,"M", "")))</f>
        <v>0</v>
      </c>
      <c r="AY357" s="291">
        <f>SUMPRODUCT(LEN($AE357:$AE360)-LEN(SUBSTITUTE($AE357:$AE360,"S", "")))</f>
        <v>0</v>
      </c>
      <c r="AZ357" s="227">
        <f>SUMPRODUCT(LEN($AE357:$AE360)-LEN(SUBSTITUTE($AE357:$AE360,"F", "")))</f>
        <v>0</v>
      </c>
      <c r="BA357" s="227">
        <f>SUMPRODUCT(LEN($AE357:$AE360)-LEN(SUBSTITUTE($AE357:$AE360,"G", "")))</f>
        <v>0</v>
      </c>
      <c r="BB357" s="294">
        <f>SUMPRODUCT(LEN($AE357:$AE360)-LEN(SUBSTITUTE($AE357:$AE360,"M", "")))</f>
        <v>0</v>
      </c>
    </row>
    <row r="358" spans="2:62" ht="28.15" customHeight="1" thickBot="1" x14ac:dyDescent="0.25">
      <c r="B358" s="30"/>
      <c r="C358" s="243"/>
      <c r="D358" s="36"/>
      <c r="E358" s="35"/>
      <c r="F358" s="35"/>
      <c r="G358" s="34"/>
      <c r="H358" s="224"/>
      <c r="I358" s="247"/>
      <c r="J358" s="247"/>
      <c r="K358" s="247"/>
      <c r="L358" s="33" t="s">
        <v>123</v>
      </c>
      <c r="M358" s="32" t="s">
        <v>1315</v>
      </c>
      <c r="N358" s="33" t="s">
        <v>122</v>
      </c>
      <c r="O358" s="32" t="s">
        <v>104</v>
      </c>
      <c r="P358" s="33" t="s">
        <v>120</v>
      </c>
      <c r="Q358" s="32" t="s">
        <v>399</v>
      </c>
      <c r="R358" s="33" t="s">
        <v>119</v>
      </c>
      <c r="S358" s="32" t="s">
        <v>634</v>
      </c>
      <c r="T358" s="33" t="s">
        <v>118</v>
      </c>
      <c r="U358" s="32" t="s">
        <v>507</v>
      </c>
      <c r="V358" s="33" t="s">
        <v>117</v>
      </c>
      <c r="W358" s="32" t="s">
        <v>121</v>
      </c>
      <c r="X358" s="33" t="s">
        <v>116</v>
      </c>
      <c r="Y358" s="32"/>
      <c r="Z358" s="33" t="s">
        <v>115</v>
      </c>
      <c r="AA358" s="32"/>
      <c r="AB358" s="33" t="s">
        <v>1708</v>
      </c>
      <c r="AC358" s="32"/>
      <c r="AD358" s="31"/>
      <c r="AE358" s="32"/>
      <c r="AF358" s="31"/>
      <c r="AG358" s="23"/>
      <c r="AH358" s="251"/>
      <c r="AI358" s="11"/>
      <c r="AJ358" s="311"/>
      <c r="AK358" s="267"/>
      <c r="AL358" s="263"/>
      <c r="AM358" s="265"/>
      <c r="AN358" s="267"/>
      <c r="AO358" s="263"/>
      <c r="AP358" s="265"/>
      <c r="AQ358" s="267"/>
      <c r="AR358" s="263"/>
      <c r="AS358" s="265"/>
      <c r="AT358" s="267"/>
      <c r="AU358" s="263"/>
      <c r="AV358" s="265"/>
      <c r="AW358" s="267"/>
      <c r="AX358" s="263"/>
      <c r="AY358" s="292"/>
      <c r="AZ358" s="228"/>
      <c r="BA358" s="228"/>
      <c r="BB358" s="295"/>
    </row>
    <row r="359" spans="2:62" ht="28.15" customHeight="1" x14ac:dyDescent="0.2">
      <c r="B359" s="30"/>
      <c r="C359" s="244"/>
      <c r="D359" s="29"/>
      <c r="E359" s="28"/>
      <c r="F359" s="28"/>
      <c r="G359" s="27"/>
      <c r="H359" s="225">
        <v>261</v>
      </c>
      <c r="I359" s="248"/>
      <c r="J359" s="248"/>
      <c r="K359" s="248"/>
      <c r="L359" s="26" t="s">
        <v>114</v>
      </c>
      <c r="M359" s="25" t="s">
        <v>1315</v>
      </c>
      <c r="N359" s="26" t="s">
        <v>112</v>
      </c>
      <c r="O359" s="25" t="s">
        <v>104</v>
      </c>
      <c r="P359" s="26" t="s">
        <v>111</v>
      </c>
      <c r="Q359" s="25" t="s">
        <v>725</v>
      </c>
      <c r="R359" s="26" t="s">
        <v>110</v>
      </c>
      <c r="S359" s="25" t="s">
        <v>484</v>
      </c>
      <c r="T359" s="26" t="s">
        <v>109</v>
      </c>
      <c r="U359" s="25" t="s">
        <v>458</v>
      </c>
      <c r="V359" s="26" t="s">
        <v>108</v>
      </c>
      <c r="W359" s="25" t="s">
        <v>121</v>
      </c>
      <c r="X359" s="26" t="s">
        <v>107</v>
      </c>
      <c r="Y359" s="25"/>
      <c r="Z359" s="26" t="s">
        <v>106</v>
      </c>
      <c r="AA359" s="25"/>
      <c r="AB359" s="26" t="s">
        <v>1707</v>
      </c>
      <c r="AC359" s="25"/>
      <c r="AD359" s="24"/>
      <c r="AE359" s="25"/>
      <c r="AF359" s="24"/>
      <c r="AG359" s="23"/>
      <c r="AH359" s="251"/>
      <c r="AI359" s="11"/>
      <c r="AJ359" s="311"/>
      <c r="AK359" s="267"/>
      <c r="AL359" s="263"/>
      <c r="AM359" s="265"/>
      <c r="AN359" s="267"/>
      <c r="AO359" s="263"/>
      <c r="AP359" s="265"/>
      <c r="AQ359" s="267"/>
      <c r="AR359" s="263"/>
      <c r="AS359" s="265"/>
      <c r="AT359" s="267"/>
      <c r="AU359" s="263"/>
      <c r="AV359" s="265"/>
      <c r="AW359" s="267"/>
      <c r="AX359" s="263"/>
      <c r="AY359" s="292"/>
      <c r="AZ359" s="228"/>
      <c r="BA359" s="228"/>
      <c r="BB359" s="295"/>
    </row>
    <row r="360" spans="2:62" ht="28.15" customHeight="1" thickBot="1" x14ac:dyDescent="0.25">
      <c r="B360" s="30"/>
      <c r="C360" s="253"/>
      <c r="D360" s="51"/>
      <c r="E360" s="50"/>
      <c r="F360" s="50"/>
      <c r="G360" s="49"/>
      <c r="H360" s="226"/>
      <c r="I360" s="254"/>
      <c r="J360" s="254"/>
      <c r="K360" s="254"/>
      <c r="L360" s="48" t="s">
        <v>105</v>
      </c>
      <c r="M360" s="47" t="s">
        <v>1315</v>
      </c>
      <c r="N360" s="48" t="s">
        <v>103</v>
      </c>
      <c r="O360" s="47" t="s">
        <v>707</v>
      </c>
      <c r="P360" s="48" t="s">
        <v>102</v>
      </c>
      <c r="Q360" s="47" t="s">
        <v>186</v>
      </c>
      <c r="R360" s="48" t="s">
        <v>101</v>
      </c>
      <c r="S360" s="47" t="s">
        <v>132</v>
      </c>
      <c r="T360" s="48">
        <v>20</v>
      </c>
      <c r="U360" s="47" t="s">
        <v>458</v>
      </c>
      <c r="V360" s="48" t="s">
        <v>100</v>
      </c>
      <c r="W360" s="47" t="s">
        <v>104</v>
      </c>
      <c r="X360" s="48" t="s">
        <v>99</v>
      </c>
      <c r="Y360" s="47"/>
      <c r="Z360" s="48" t="s">
        <v>98</v>
      </c>
      <c r="AA360" s="47"/>
      <c r="AB360" s="48" t="s">
        <v>1706</v>
      </c>
      <c r="AC360" s="47"/>
      <c r="AD360" s="16"/>
      <c r="AE360" s="47"/>
      <c r="AF360" s="16"/>
      <c r="AG360" s="46"/>
      <c r="AH360" s="255"/>
      <c r="AI360" s="11"/>
      <c r="AJ360" s="312"/>
      <c r="AK360" s="268"/>
      <c r="AL360" s="264"/>
      <c r="AM360" s="266"/>
      <c r="AN360" s="268"/>
      <c r="AO360" s="264"/>
      <c r="AP360" s="266"/>
      <c r="AQ360" s="268"/>
      <c r="AR360" s="264"/>
      <c r="AS360" s="266"/>
      <c r="AT360" s="268"/>
      <c r="AU360" s="264"/>
      <c r="AV360" s="266"/>
      <c r="AW360" s="268"/>
      <c r="AX360" s="264"/>
      <c r="AY360" s="293"/>
      <c r="AZ360" s="229"/>
      <c r="BA360" s="229"/>
      <c r="BB360" s="296"/>
    </row>
    <row r="361" spans="2:62" ht="28.15" customHeight="1" x14ac:dyDescent="0.2">
      <c r="B361" s="30"/>
      <c r="C361" s="242">
        <v>2</v>
      </c>
      <c r="D361" s="44"/>
      <c r="E361" s="43"/>
      <c r="F361" s="43"/>
      <c r="G361" s="42"/>
      <c r="H361" s="223"/>
      <c r="I361" s="246"/>
      <c r="J361" s="246"/>
      <c r="K361" s="246"/>
      <c r="L361" s="41" t="s">
        <v>133</v>
      </c>
      <c r="M361" s="40"/>
      <c r="N361" s="41" t="s">
        <v>131</v>
      </c>
      <c r="O361" s="40"/>
      <c r="P361" s="41" t="s">
        <v>130</v>
      </c>
      <c r="Q361" s="40"/>
      <c r="R361" s="41" t="s">
        <v>129</v>
      </c>
      <c r="S361" s="40"/>
      <c r="T361" s="41" t="s">
        <v>128</v>
      </c>
      <c r="U361" s="40"/>
      <c r="V361" s="41" t="s">
        <v>127</v>
      </c>
      <c r="W361" s="40"/>
      <c r="X361" s="41" t="s">
        <v>126</v>
      </c>
      <c r="Y361" s="40"/>
      <c r="Z361" s="41" t="s">
        <v>125</v>
      </c>
      <c r="AA361" s="40"/>
      <c r="AB361" s="41" t="s">
        <v>1709</v>
      </c>
      <c r="AC361" s="40"/>
      <c r="AD361" s="39"/>
      <c r="AE361" s="40"/>
      <c r="AF361" s="39"/>
      <c r="AG361" s="38"/>
      <c r="AH361" s="250"/>
      <c r="AI361" s="11"/>
      <c r="AJ361" s="310">
        <f>SUMPRODUCT(LEN($M361:$AC364)-LEN(SUBSTITUTE($M361:$AC364,"A", "")))</f>
        <v>0</v>
      </c>
      <c r="AK361" s="239">
        <f>SUMPRODUCT(LEN($AF361:$AF364)-LEN(SUBSTITUTE($AF361:$AF364,"A", "")))</f>
        <v>0</v>
      </c>
      <c r="AL361" s="230">
        <f>SUMPRODUCT(LEN($AE361:$AE364)-LEN(SUBSTITUTE($AE361:$AE364,"A", "")))</f>
        <v>0</v>
      </c>
      <c r="AM361" s="233">
        <f>SUMPRODUCT(LEN($M361:$AC364)-LEN(SUBSTITUTE($M361:$AC364,"S", "")))</f>
        <v>0</v>
      </c>
      <c r="AN361" s="239">
        <f>SUMPRODUCT(LEN($AF361:$AF364)-LEN(SUBSTITUTE($AF361:$AF364,"S", "")))</f>
        <v>0</v>
      </c>
      <c r="AO361" s="230">
        <f>SUMPRODUCT(LEN($AE361:$AE364)-LEN(SUBSTITUTE($AE361:$AE364,"S", "")))</f>
        <v>0</v>
      </c>
      <c r="AP361" s="233">
        <f>SUMPRODUCT(LEN($M361:$AC364)-LEN(SUBSTITUTE($M361:$AC364,"F", "")))</f>
        <v>0</v>
      </c>
      <c r="AQ361" s="239">
        <f>SUMPRODUCT(LEN($AF361:$AF364)-LEN(SUBSTITUTE($AF361:$AF364,"F", "")))</f>
        <v>0</v>
      </c>
      <c r="AR361" s="230">
        <f>SUMPRODUCT(LEN($AE361:$AE364)-LEN(SUBSTITUTE($AE361:$AE364,"F", "")))</f>
        <v>0</v>
      </c>
      <c r="AS361" s="233">
        <f>SUMPRODUCT(LEN($M361:$AC364)-LEN(SUBSTITUTE($M361:$AC364,"G", "")))</f>
        <v>0</v>
      </c>
      <c r="AT361" s="239">
        <f>SUMPRODUCT(LEN($AF361:$AF364)-LEN(SUBSTITUTE($AF361:$AF364,"G", "")))</f>
        <v>0</v>
      </c>
      <c r="AU361" s="230">
        <f>SUMPRODUCT(LEN($AE361:$AE364)-LEN(SUBSTITUTE($AE361:$AE364,"G", "")))</f>
        <v>0</v>
      </c>
      <c r="AV361" s="233">
        <f>SUMPRODUCT(LEN($M361:$AC364)-LEN(SUBSTITUTE($M361:$AC364,"M", "")))</f>
        <v>0</v>
      </c>
      <c r="AW361" s="239">
        <f>SUMPRODUCT(LEN($AF361:$AF364)-LEN(SUBSTITUTE($AF361:$AF364,"M", "")))</f>
        <v>0</v>
      </c>
      <c r="AX361" s="230">
        <f>SUMPRODUCT(LEN($AE361:$AE364)-LEN(SUBSTITUTE($AE361:$AE364,"M", "")))</f>
        <v>0</v>
      </c>
      <c r="AY361" s="291">
        <f>SUMPRODUCT(LEN($AE361:$AE364)-LEN(SUBSTITUTE($AE361:$AE364,"S", "")))</f>
        <v>0</v>
      </c>
      <c r="AZ361" s="227">
        <f>SUMPRODUCT(LEN($AE361:$AE364)-LEN(SUBSTITUTE($AE361:$AE364,"F", "")))</f>
        <v>0</v>
      </c>
      <c r="BA361" s="227">
        <f>SUMPRODUCT(LEN($AE361:$AE364)-LEN(SUBSTITUTE($AE361:$AE364,"G", "")))</f>
        <v>0</v>
      </c>
      <c r="BB361" s="294">
        <f>SUMPRODUCT(LEN($AE361:$AE364)-LEN(SUBSTITUTE($AE361:$AE364,"M", "")))</f>
        <v>0</v>
      </c>
    </row>
    <row r="362" spans="2:62" ht="28.15" customHeight="1" thickBot="1" x14ac:dyDescent="0.25">
      <c r="B362" s="30"/>
      <c r="C362" s="243"/>
      <c r="D362" s="36"/>
      <c r="E362" s="35"/>
      <c r="F362" s="35"/>
      <c r="G362" s="34"/>
      <c r="H362" s="224"/>
      <c r="I362" s="247"/>
      <c r="J362" s="247"/>
      <c r="K362" s="247"/>
      <c r="L362" s="33" t="s">
        <v>123</v>
      </c>
      <c r="M362" s="32"/>
      <c r="N362" s="33" t="s">
        <v>122</v>
      </c>
      <c r="O362" s="32"/>
      <c r="P362" s="33" t="s">
        <v>120</v>
      </c>
      <c r="Q362" s="32"/>
      <c r="R362" s="33" t="s">
        <v>119</v>
      </c>
      <c r="S362" s="32"/>
      <c r="T362" s="33" t="s">
        <v>118</v>
      </c>
      <c r="U362" s="32"/>
      <c r="V362" s="33" t="s">
        <v>117</v>
      </c>
      <c r="W362" s="32"/>
      <c r="X362" s="33" t="s">
        <v>116</v>
      </c>
      <c r="Y362" s="32"/>
      <c r="Z362" s="33" t="s">
        <v>115</v>
      </c>
      <c r="AA362" s="32"/>
      <c r="AB362" s="33" t="s">
        <v>1708</v>
      </c>
      <c r="AC362" s="32"/>
      <c r="AD362" s="31"/>
      <c r="AE362" s="32"/>
      <c r="AF362" s="31"/>
      <c r="AG362" s="23"/>
      <c r="AH362" s="251"/>
      <c r="AI362" s="11"/>
      <c r="AJ362" s="311"/>
      <c r="AK362" s="267"/>
      <c r="AL362" s="263"/>
      <c r="AM362" s="265"/>
      <c r="AN362" s="267"/>
      <c r="AO362" s="263"/>
      <c r="AP362" s="265"/>
      <c r="AQ362" s="267"/>
      <c r="AR362" s="263"/>
      <c r="AS362" s="265"/>
      <c r="AT362" s="267"/>
      <c r="AU362" s="263"/>
      <c r="AV362" s="265"/>
      <c r="AW362" s="267"/>
      <c r="AX362" s="263"/>
      <c r="AY362" s="292"/>
      <c r="AZ362" s="228"/>
      <c r="BA362" s="228"/>
      <c r="BB362" s="295"/>
    </row>
    <row r="363" spans="2:62" ht="28.15" customHeight="1" x14ac:dyDescent="0.2">
      <c r="B363" s="30"/>
      <c r="C363" s="244"/>
      <c r="D363" s="29"/>
      <c r="E363" s="28"/>
      <c r="F363" s="28"/>
      <c r="G363" s="27"/>
      <c r="H363" s="225"/>
      <c r="I363" s="248"/>
      <c r="J363" s="248"/>
      <c r="K363" s="248"/>
      <c r="L363" s="26" t="s">
        <v>114</v>
      </c>
      <c r="M363" s="25"/>
      <c r="N363" s="26" t="s">
        <v>112</v>
      </c>
      <c r="O363" s="25"/>
      <c r="P363" s="26" t="s">
        <v>111</v>
      </c>
      <c r="Q363" s="25"/>
      <c r="R363" s="26" t="s">
        <v>110</v>
      </c>
      <c r="S363" s="25"/>
      <c r="T363" s="26" t="s">
        <v>109</v>
      </c>
      <c r="U363" s="25"/>
      <c r="V363" s="26" t="s">
        <v>108</v>
      </c>
      <c r="W363" s="25"/>
      <c r="X363" s="26" t="s">
        <v>107</v>
      </c>
      <c r="Y363" s="25"/>
      <c r="Z363" s="26" t="s">
        <v>106</v>
      </c>
      <c r="AA363" s="25"/>
      <c r="AB363" s="26" t="s">
        <v>1707</v>
      </c>
      <c r="AC363" s="25"/>
      <c r="AD363" s="24"/>
      <c r="AE363" s="25"/>
      <c r="AF363" s="24"/>
      <c r="AG363" s="23"/>
      <c r="AH363" s="251"/>
      <c r="AI363" s="11"/>
      <c r="AJ363" s="311"/>
      <c r="AK363" s="267"/>
      <c r="AL363" s="263"/>
      <c r="AM363" s="265"/>
      <c r="AN363" s="267"/>
      <c r="AO363" s="263"/>
      <c r="AP363" s="265"/>
      <c r="AQ363" s="267"/>
      <c r="AR363" s="263"/>
      <c r="AS363" s="265"/>
      <c r="AT363" s="267"/>
      <c r="AU363" s="263"/>
      <c r="AV363" s="265"/>
      <c r="AW363" s="267"/>
      <c r="AX363" s="263"/>
      <c r="AY363" s="292"/>
      <c r="AZ363" s="228"/>
      <c r="BA363" s="228"/>
      <c r="BB363" s="295"/>
    </row>
    <row r="364" spans="2:62" ht="28.15" customHeight="1" thickBot="1" x14ac:dyDescent="0.25">
      <c r="B364" s="30"/>
      <c r="C364" s="253"/>
      <c r="D364" s="51"/>
      <c r="E364" s="50"/>
      <c r="F364" s="50"/>
      <c r="G364" s="49"/>
      <c r="H364" s="226"/>
      <c r="I364" s="254"/>
      <c r="J364" s="254"/>
      <c r="K364" s="254"/>
      <c r="L364" s="48" t="s">
        <v>105</v>
      </c>
      <c r="M364" s="47"/>
      <c r="N364" s="48" t="s">
        <v>103</v>
      </c>
      <c r="O364" s="47"/>
      <c r="P364" s="48" t="s">
        <v>102</v>
      </c>
      <c r="Q364" s="47"/>
      <c r="R364" s="48" t="s">
        <v>101</v>
      </c>
      <c r="S364" s="47"/>
      <c r="T364" s="48">
        <v>20</v>
      </c>
      <c r="U364" s="47"/>
      <c r="V364" s="48" t="s">
        <v>100</v>
      </c>
      <c r="W364" s="47"/>
      <c r="X364" s="48" t="s">
        <v>99</v>
      </c>
      <c r="Y364" s="47"/>
      <c r="Z364" s="48" t="s">
        <v>98</v>
      </c>
      <c r="AA364" s="47"/>
      <c r="AB364" s="48" t="s">
        <v>1706</v>
      </c>
      <c r="AC364" s="47"/>
      <c r="AD364" s="16"/>
      <c r="AE364" s="47"/>
      <c r="AF364" s="16"/>
      <c r="AG364" s="46"/>
      <c r="AH364" s="255"/>
      <c r="AI364" s="11"/>
      <c r="AJ364" s="312"/>
      <c r="AK364" s="268"/>
      <c r="AL364" s="264"/>
      <c r="AM364" s="266"/>
      <c r="AN364" s="268"/>
      <c r="AO364" s="264"/>
      <c r="AP364" s="266"/>
      <c r="AQ364" s="268"/>
      <c r="AR364" s="264"/>
      <c r="AS364" s="266"/>
      <c r="AT364" s="268"/>
      <c r="AU364" s="264"/>
      <c r="AV364" s="266"/>
      <c r="AW364" s="268"/>
      <c r="AX364" s="264"/>
      <c r="AY364" s="293"/>
      <c r="AZ364" s="229"/>
      <c r="BA364" s="229"/>
      <c r="BB364" s="296"/>
    </row>
    <row r="365" spans="2:62" ht="28.15" customHeight="1" x14ac:dyDescent="0.2">
      <c r="B365" s="30"/>
      <c r="C365" s="242">
        <v>3</v>
      </c>
      <c r="D365" s="44"/>
      <c r="E365" s="43"/>
      <c r="F365" s="43"/>
      <c r="G365" s="42"/>
      <c r="H365" s="223"/>
      <c r="I365" s="246"/>
      <c r="J365" s="246"/>
      <c r="K365" s="246"/>
      <c r="L365" s="41" t="s">
        <v>133</v>
      </c>
      <c r="M365" s="40"/>
      <c r="N365" s="41" t="s">
        <v>131</v>
      </c>
      <c r="O365" s="40"/>
      <c r="P365" s="41" t="s">
        <v>130</v>
      </c>
      <c r="Q365" s="40"/>
      <c r="R365" s="41" t="s">
        <v>129</v>
      </c>
      <c r="S365" s="40"/>
      <c r="T365" s="41" t="s">
        <v>128</v>
      </c>
      <c r="U365" s="40"/>
      <c r="V365" s="41" t="s">
        <v>127</v>
      </c>
      <c r="W365" s="40"/>
      <c r="X365" s="41" t="s">
        <v>126</v>
      </c>
      <c r="Y365" s="40"/>
      <c r="Z365" s="41" t="s">
        <v>125</v>
      </c>
      <c r="AA365" s="40"/>
      <c r="AB365" s="41" t="s">
        <v>1709</v>
      </c>
      <c r="AC365" s="40"/>
      <c r="AD365" s="39"/>
      <c r="AE365" s="40"/>
      <c r="AF365" s="39"/>
      <c r="AG365" s="38"/>
      <c r="AH365" s="250"/>
      <c r="AI365" s="11"/>
      <c r="AJ365" s="310">
        <f>SUMPRODUCT(LEN($M365:$AC368)-LEN(SUBSTITUTE($M365:$AC368,"A", "")))</f>
        <v>0</v>
      </c>
      <c r="AK365" s="239">
        <f>SUMPRODUCT(LEN($AF365:$AF368)-LEN(SUBSTITUTE($AF365:$AF368,"A", "")))</f>
        <v>0</v>
      </c>
      <c r="AL365" s="230">
        <f>SUMPRODUCT(LEN($AE365:$AE368)-LEN(SUBSTITUTE($AE365:$AE368,"A", "")))</f>
        <v>0</v>
      </c>
      <c r="AM365" s="233">
        <f>SUMPRODUCT(LEN($M365:$AC368)-LEN(SUBSTITUTE($M365:$AC368,"S", "")))</f>
        <v>0</v>
      </c>
      <c r="AN365" s="239">
        <f>SUMPRODUCT(LEN($AF365:$AF368)-LEN(SUBSTITUTE($AF365:$AF368,"S", "")))</f>
        <v>0</v>
      </c>
      <c r="AO365" s="230">
        <f>SUMPRODUCT(LEN($AE365:$AE368)-LEN(SUBSTITUTE($AE365:$AE368,"S", "")))</f>
        <v>0</v>
      </c>
      <c r="AP365" s="233">
        <f>SUMPRODUCT(LEN($M365:$AC368)-LEN(SUBSTITUTE($M365:$AC368,"F", "")))</f>
        <v>0</v>
      </c>
      <c r="AQ365" s="239">
        <f>SUMPRODUCT(LEN($AF365:$AF368)-LEN(SUBSTITUTE($AF365:$AF368,"F", "")))</f>
        <v>0</v>
      </c>
      <c r="AR365" s="230">
        <f>SUMPRODUCT(LEN($AE365:$AE368)-LEN(SUBSTITUTE($AE365:$AE368,"F", "")))</f>
        <v>0</v>
      </c>
      <c r="AS365" s="233">
        <f>SUMPRODUCT(LEN($M365:$AC368)-LEN(SUBSTITUTE($M365:$AC368,"G", "")))</f>
        <v>0</v>
      </c>
      <c r="AT365" s="239">
        <f>SUMPRODUCT(LEN($AF365:$AF368)-LEN(SUBSTITUTE($AF365:$AF368,"G", "")))</f>
        <v>0</v>
      </c>
      <c r="AU365" s="230">
        <f>SUMPRODUCT(LEN($AE365:$AE368)-LEN(SUBSTITUTE($AE365:$AE368,"G", "")))</f>
        <v>0</v>
      </c>
      <c r="AV365" s="233">
        <f>SUMPRODUCT(LEN($M365:$AC368)-LEN(SUBSTITUTE($M365:$AC368,"M", "")))</f>
        <v>0</v>
      </c>
      <c r="AW365" s="239">
        <f>SUMPRODUCT(LEN($AF365:$AF368)-LEN(SUBSTITUTE($AF365:$AF368,"M", "")))</f>
        <v>0</v>
      </c>
      <c r="AX365" s="230">
        <f>SUMPRODUCT(LEN($AE365:$AE368)-LEN(SUBSTITUTE($AE365:$AE368,"M", "")))</f>
        <v>0</v>
      </c>
      <c r="AY365" s="291">
        <f>SUMPRODUCT(LEN($AE365:$AE368)-LEN(SUBSTITUTE($AE365:$AE368,"S", "")))</f>
        <v>0</v>
      </c>
      <c r="AZ365" s="227">
        <f>SUMPRODUCT(LEN($AE365:$AE368)-LEN(SUBSTITUTE($AE365:$AE368,"F", "")))</f>
        <v>0</v>
      </c>
      <c r="BA365" s="227">
        <f>SUMPRODUCT(LEN($AE365:$AE368)-LEN(SUBSTITUTE($AE365:$AE368,"G", "")))</f>
        <v>0</v>
      </c>
      <c r="BB365" s="294">
        <f>SUMPRODUCT(LEN($AE365:$AE368)-LEN(SUBSTITUTE($AE365:$AE368,"M", "")))</f>
        <v>0</v>
      </c>
    </row>
    <row r="366" spans="2:62" ht="28.15" customHeight="1" thickBot="1" x14ac:dyDescent="0.25">
      <c r="B366" s="30"/>
      <c r="C366" s="243"/>
      <c r="D366" s="36"/>
      <c r="E366" s="35"/>
      <c r="F366" s="35"/>
      <c r="G366" s="34"/>
      <c r="H366" s="224"/>
      <c r="I366" s="247"/>
      <c r="J366" s="247"/>
      <c r="K366" s="247"/>
      <c r="L366" s="33" t="s">
        <v>123</v>
      </c>
      <c r="M366" s="32"/>
      <c r="N366" s="33" t="s">
        <v>122</v>
      </c>
      <c r="O366" s="32"/>
      <c r="P366" s="33" t="s">
        <v>120</v>
      </c>
      <c r="Q366" s="32"/>
      <c r="R366" s="33" t="s">
        <v>119</v>
      </c>
      <c r="S366" s="32"/>
      <c r="T366" s="33" t="s">
        <v>118</v>
      </c>
      <c r="U366" s="32"/>
      <c r="V366" s="33" t="s">
        <v>117</v>
      </c>
      <c r="W366" s="32"/>
      <c r="X366" s="33" t="s">
        <v>116</v>
      </c>
      <c r="Y366" s="32"/>
      <c r="Z366" s="33" t="s">
        <v>115</v>
      </c>
      <c r="AA366" s="32"/>
      <c r="AB366" s="33" t="s">
        <v>1708</v>
      </c>
      <c r="AC366" s="32"/>
      <c r="AD366" s="31"/>
      <c r="AE366" s="32"/>
      <c r="AF366" s="31"/>
      <c r="AG366" s="23"/>
      <c r="AH366" s="251"/>
      <c r="AI366" s="11"/>
      <c r="AJ366" s="311"/>
      <c r="AK366" s="267"/>
      <c r="AL366" s="263"/>
      <c r="AM366" s="265"/>
      <c r="AN366" s="267"/>
      <c r="AO366" s="263"/>
      <c r="AP366" s="265"/>
      <c r="AQ366" s="267"/>
      <c r="AR366" s="263"/>
      <c r="AS366" s="265"/>
      <c r="AT366" s="267"/>
      <c r="AU366" s="263"/>
      <c r="AV366" s="265"/>
      <c r="AW366" s="267"/>
      <c r="AX366" s="263"/>
      <c r="AY366" s="292"/>
      <c r="AZ366" s="228"/>
      <c r="BA366" s="228"/>
      <c r="BB366" s="295"/>
    </row>
    <row r="367" spans="2:62" ht="28.15" customHeight="1" x14ac:dyDescent="0.2">
      <c r="B367" s="30"/>
      <c r="C367" s="244"/>
      <c r="D367" s="29"/>
      <c r="E367" s="28"/>
      <c r="F367" s="28"/>
      <c r="G367" s="27"/>
      <c r="H367" s="225"/>
      <c r="I367" s="248"/>
      <c r="J367" s="248"/>
      <c r="K367" s="248"/>
      <c r="L367" s="26" t="s">
        <v>114</v>
      </c>
      <c r="M367" s="25"/>
      <c r="N367" s="26" t="s">
        <v>112</v>
      </c>
      <c r="O367" s="25"/>
      <c r="P367" s="26" t="s">
        <v>111</v>
      </c>
      <c r="Q367" s="25"/>
      <c r="R367" s="26" t="s">
        <v>110</v>
      </c>
      <c r="S367" s="25"/>
      <c r="T367" s="26" t="s">
        <v>109</v>
      </c>
      <c r="U367" s="25"/>
      <c r="V367" s="26" t="s">
        <v>108</v>
      </c>
      <c r="W367" s="25"/>
      <c r="X367" s="26" t="s">
        <v>107</v>
      </c>
      <c r="Y367" s="25"/>
      <c r="Z367" s="26" t="s">
        <v>106</v>
      </c>
      <c r="AA367" s="25"/>
      <c r="AB367" s="26" t="s">
        <v>1707</v>
      </c>
      <c r="AC367" s="25"/>
      <c r="AD367" s="24"/>
      <c r="AE367" s="25"/>
      <c r="AF367" s="24"/>
      <c r="AG367" s="23"/>
      <c r="AH367" s="251"/>
      <c r="AI367" s="11"/>
      <c r="AJ367" s="311"/>
      <c r="AK367" s="267"/>
      <c r="AL367" s="263"/>
      <c r="AM367" s="265"/>
      <c r="AN367" s="267"/>
      <c r="AO367" s="263"/>
      <c r="AP367" s="265"/>
      <c r="AQ367" s="267"/>
      <c r="AR367" s="263"/>
      <c r="AS367" s="265"/>
      <c r="AT367" s="267"/>
      <c r="AU367" s="263"/>
      <c r="AV367" s="265"/>
      <c r="AW367" s="267"/>
      <c r="AX367" s="263"/>
      <c r="AY367" s="292"/>
      <c r="AZ367" s="228"/>
      <c r="BA367" s="228"/>
      <c r="BB367" s="295"/>
    </row>
    <row r="368" spans="2:62" ht="28.15" customHeight="1" thickBot="1" x14ac:dyDescent="0.25">
      <c r="B368" s="21"/>
      <c r="C368" s="245"/>
      <c r="D368" s="20"/>
      <c r="E368" s="19"/>
      <c r="F368" s="19"/>
      <c r="G368" s="18"/>
      <c r="H368" s="226"/>
      <c r="I368" s="249"/>
      <c r="J368" s="249"/>
      <c r="K368" s="249"/>
      <c r="L368" s="17" t="s">
        <v>105</v>
      </c>
      <c r="M368" s="15"/>
      <c r="N368" s="17" t="s">
        <v>103</v>
      </c>
      <c r="O368" s="15"/>
      <c r="P368" s="17" t="s">
        <v>102</v>
      </c>
      <c r="Q368" s="15"/>
      <c r="R368" s="17" t="s">
        <v>101</v>
      </c>
      <c r="S368" s="15"/>
      <c r="T368" s="17">
        <v>20</v>
      </c>
      <c r="U368" s="15"/>
      <c r="V368" s="17" t="s">
        <v>100</v>
      </c>
      <c r="W368" s="15"/>
      <c r="X368" s="17" t="s">
        <v>99</v>
      </c>
      <c r="Y368" s="15"/>
      <c r="Z368" s="17" t="s">
        <v>98</v>
      </c>
      <c r="AA368" s="15"/>
      <c r="AB368" s="17" t="s">
        <v>1706</v>
      </c>
      <c r="AC368" s="15"/>
      <c r="AD368" s="16"/>
      <c r="AE368" s="15"/>
      <c r="AF368" s="14"/>
      <c r="AG368" s="13"/>
      <c r="AH368" s="252"/>
      <c r="AI368" s="11"/>
      <c r="AJ368" s="312"/>
      <c r="AK368" s="268"/>
      <c r="AL368" s="264"/>
      <c r="AM368" s="266"/>
      <c r="AN368" s="268"/>
      <c r="AO368" s="264"/>
      <c r="AP368" s="266"/>
      <c r="AQ368" s="268"/>
      <c r="AR368" s="264"/>
      <c r="AS368" s="266"/>
      <c r="AT368" s="268"/>
      <c r="AU368" s="264"/>
      <c r="AV368" s="266"/>
      <c r="AW368" s="268"/>
      <c r="AX368" s="264"/>
      <c r="AY368" s="293"/>
      <c r="AZ368" s="229"/>
      <c r="BA368" s="229"/>
      <c r="BB368" s="296"/>
    </row>
    <row r="369" spans="2:62" ht="85.9" customHeight="1" thickTop="1" thickBot="1" x14ac:dyDescent="0.35">
      <c r="B369" s="105" t="s">
        <v>174</v>
      </c>
      <c r="C369" s="95" t="s">
        <v>173</v>
      </c>
      <c r="D369" s="100" t="s">
        <v>172</v>
      </c>
      <c r="E369" s="104" t="s">
        <v>171</v>
      </c>
      <c r="F369" s="103"/>
      <c r="G369" s="102"/>
      <c r="H369" s="101" t="s">
        <v>170</v>
      </c>
      <c r="I369" s="100" t="s">
        <v>96</v>
      </c>
      <c r="J369" s="100" t="s">
        <v>169</v>
      </c>
      <c r="K369" s="100" t="s">
        <v>97</v>
      </c>
      <c r="L369" s="256" t="s">
        <v>168</v>
      </c>
      <c r="M369" s="262"/>
      <c r="N369" s="256" t="s">
        <v>167</v>
      </c>
      <c r="O369" s="262"/>
      <c r="P369" s="256" t="s">
        <v>167</v>
      </c>
      <c r="Q369" s="257"/>
      <c r="R369" s="256" t="s">
        <v>167</v>
      </c>
      <c r="S369" s="257"/>
      <c r="T369" s="256" t="s">
        <v>167</v>
      </c>
      <c r="U369" s="257"/>
      <c r="V369" s="256" t="s">
        <v>167</v>
      </c>
      <c r="W369" s="257"/>
      <c r="X369" s="256" t="s">
        <v>167</v>
      </c>
      <c r="Y369" s="257"/>
      <c r="Z369" s="256" t="s">
        <v>167</v>
      </c>
      <c r="AA369" s="257"/>
      <c r="AB369" s="256" t="s">
        <v>167</v>
      </c>
      <c r="AC369" s="257"/>
      <c r="AD369" s="261" t="s">
        <v>166</v>
      </c>
      <c r="AE369" s="257"/>
      <c r="AF369" s="101" t="s">
        <v>165</v>
      </c>
      <c r="AG369" s="101" t="s">
        <v>164</v>
      </c>
      <c r="AH369" s="100" t="s">
        <v>163</v>
      </c>
      <c r="AI369" s="98"/>
      <c r="AJ369" s="96" t="s">
        <v>160</v>
      </c>
      <c r="AK369" s="95" t="s">
        <v>159</v>
      </c>
      <c r="AL369" s="94" t="s">
        <v>158</v>
      </c>
      <c r="AM369" s="96" t="s">
        <v>157</v>
      </c>
      <c r="AN369" s="95" t="s">
        <v>156</v>
      </c>
      <c r="AO369" s="94" t="s">
        <v>155</v>
      </c>
      <c r="AP369" s="96" t="s">
        <v>154</v>
      </c>
      <c r="AQ369" s="95" t="s">
        <v>153</v>
      </c>
      <c r="AR369" s="97" t="s">
        <v>152</v>
      </c>
      <c r="AS369" s="96" t="s">
        <v>151</v>
      </c>
      <c r="AT369" s="95" t="s">
        <v>150</v>
      </c>
      <c r="AU369" s="94" t="s">
        <v>149</v>
      </c>
      <c r="AV369" s="96" t="s">
        <v>148</v>
      </c>
      <c r="AW369" s="95" t="s">
        <v>147</v>
      </c>
      <c r="AX369" s="94" t="s">
        <v>146</v>
      </c>
      <c r="AY369" s="93" t="s">
        <v>145</v>
      </c>
      <c r="AZ369" s="92" t="s">
        <v>144</v>
      </c>
      <c r="BA369" s="92" t="s">
        <v>143</v>
      </c>
      <c r="BB369" s="91" t="s">
        <v>142</v>
      </c>
    </row>
    <row r="370" spans="2:62" ht="48" thickBot="1" x14ac:dyDescent="0.3">
      <c r="B370" s="90" t="s">
        <v>229</v>
      </c>
      <c r="C370" s="89"/>
      <c r="D370" s="88"/>
      <c r="E370" s="258"/>
      <c r="F370" s="259"/>
      <c r="G370" s="260"/>
      <c r="H370" s="87" t="s">
        <v>140</v>
      </c>
      <c r="I370" s="86"/>
      <c r="J370" s="86"/>
      <c r="K370" s="85"/>
      <c r="L370" s="84"/>
      <c r="M370" s="81"/>
      <c r="N370" s="84"/>
      <c r="O370" s="81"/>
      <c r="P370" s="84"/>
      <c r="Q370" s="81"/>
      <c r="R370" s="84"/>
      <c r="S370" s="81"/>
      <c r="T370" s="84"/>
      <c r="U370" s="81"/>
      <c r="V370" s="84"/>
      <c r="W370" s="81"/>
      <c r="X370" s="84"/>
      <c r="Y370" s="81"/>
      <c r="Z370" s="84"/>
      <c r="AA370" s="83"/>
      <c r="AB370" s="217"/>
      <c r="AC370" s="217"/>
      <c r="AD370" s="82" t="s">
        <v>139</v>
      </c>
      <c r="AE370" s="81"/>
      <c r="AF370" s="81"/>
      <c r="AG370" s="81"/>
      <c r="AH370" s="80"/>
      <c r="AI370" s="79" t="s">
        <v>138</v>
      </c>
      <c r="AJ370" s="78">
        <f t="shared" ref="AJ370:BB370" si="48">SUM(AJ372:AJ383)</f>
        <v>55</v>
      </c>
      <c r="AK370" s="77">
        <f t="shared" si="48"/>
        <v>19</v>
      </c>
      <c r="AL370" s="76">
        <f t="shared" si="48"/>
        <v>0</v>
      </c>
      <c r="AM370" s="78">
        <f t="shared" si="48"/>
        <v>0</v>
      </c>
      <c r="AN370" s="77">
        <f t="shared" si="48"/>
        <v>0</v>
      </c>
      <c r="AO370" s="76">
        <f t="shared" si="48"/>
        <v>0</v>
      </c>
      <c r="AP370" s="78">
        <f t="shared" si="48"/>
        <v>0</v>
      </c>
      <c r="AQ370" s="77">
        <f t="shared" si="48"/>
        <v>0</v>
      </c>
      <c r="AR370" s="76">
        <f t="shared" si="48"/>
        <v>0</v>
      </c>
      <c r="AS370" s="78">
        <f t="shared" si="48"/>
        <v>10</v>
      </c>
      <c r="AT370" s="77">
        <f t="shared" si="48"/>
        <v>5</v>
      </c>
      <c r="AU370" s="76">
        <f t="shared" si="48"/>
        <v>0</v>
      </c>
      <c r="AV370" s="78">
        <f t="shared" si="48"/>
        <v>10</v>
      </c>
      <c r="AW370" s="77">
        <f t="shared" si="48"/>
        <v>1</v>
      </c>
      <c r="AX370" s="76">
        <f t="shared" si="48"/>
        <v>0</v>
      </c>
      <c r="AY370" s="75">
        <f t="shared" si="48"/>
        <v>0</v>
      </c>
      <c r="AZ370" s="74">
        <f t="shared" si="48"/>
        <v>0</v>
      </c>
      <c r="BA370" s="74">
        <f t="shared" si="48"/>
        <v>0</v>
      </c>
      <c r="BB370" s="73">
        <f t="shared" si="48"/>
        <v>0</v>
      </c>
      <c r="BC370" s="72" t="s">
        <v>137</v>
      </c>
      <c r="BF370" s="5">
        <f>SUM(AJ370:AL370)/$BG$5</f>
        <v>74</v>
      </c>
      <c r="BG370" s="5">
        <f>SUM(AM370:AO370,AY370)/$BG$5</f>
        <v>0</v>
      </c>
      <c r="BH370" s="5">
        <f>SUM(AP370:AR370,AZ370)/$BG$5</f>
        <v>0</v>
      </c>
      <c r="BI370" s="5">
        <f>SUM(AS370:AU370,BA370)/$BG$5</f>
        <v>15</v>
      </c>
      <c r="BJ370" s="5">
        <f>SUM(AV370:AX370,BB370)/$BG$5</f>
        <v>11</v>
      </c>
    </row>
    <row r="371" spans="2:62" ht="37.5" thickBot="1" x14ac:dyDescent="0.3">
      <c r="B371" s="71"/>
      <c r="C371" s="70"/>
      <c r="D371" s="69"/>
      <c r="E371" s="68"/>
      <c r="F371" s="68"/>
      <c r="G371" s="67"/>
      <c r="H371" s="66"/>
      <c r="I371" s="64"/>
      <c r="J371" s="64"/>
      <c r="K371" s="65"/>
      <c r="L371" s="64"/>
      <c r="M371" s="62"/>
      <c r="N371" s="64"/>
      <c r="O371" s="62"/>
      <c r="P371" s="64"/>
      <c r="Q371" s="62"/>
      <c r="R371" s="64"/>
      <c r="S371" s="62"/>
      <c r="T371" s="64"/>
      <c r="U371" s="62"/>
      <c r="V371" s="64"/>
      <c r="W371" s="62"/>
      <c r="X371" s="64"/>
      <c r="Y371" s="62"/>
      <c r="Z371" s="64"/>
      <c r="AA371" s="62"/>
      <c r="AB371" s="62"/>
      <c r="AC371" s="62"/>
      <c r="AD371" s="63"/>
      <c r="AE371" s="62"/>
      <c r="AF371" s="62"/>
      <c r="AG371" s="62"/>
      <c r="AH371" s="61"/>
      <c r="AI371" s="59" t="s">
        <v>136</v>
      </c>
      <c r="AJ371" s="214">
        <f t="shared" ref="AJ371:BB371" si="49">AJ370/1</f>
        <v>55</v>
      </c>
      <c r="AK371" s="213">
        <f t="shared" si="49"/>
        <v>19</v>
      </c>
      <c r="AL371" s="212">
        <f t="shared" si="49"/>
        <v>0</v>
      </c>
      <c r="AM371" s="214">
        <f t="shared" si="49"/>
        <v>0</v>
      </c>
      <c r="AN371" s="213">
        <f t="shared" si="49"/>
        <v>0</v>
      </c>
      <c r="AO371" s="212">
        <f t="shared" si="49"/>
        <v>0</v>
      </c>
      <c r="AP371" s="214">
        <f t="shared" si="49"/>
        <v>0</v>
      </c>
      <c r="AQ371" s="213">
        <f t="shared" si="49"/>
        <v>0</v>
      </c>
      <c r="AR371" s="212">
        <f t="shared" si="49"/>
        <v>0</v>
      </c>
      <c r="AS371" s="214">
        <f t="shared" si="49"/>
        <v>10</v>
      </c>
      <c r="AT371" s="213">
        <f t="shared" si="49"/>
        <v>5</v>
      </c>
      <c r="AU371" s="212">
        <f t="shared" si="49"/>
        <v>0</v>
      </c>
      <c r="AV371" s="214">
        <f t="shared" si="49"/>
        <v>10</v>
      </c>
      <c r="AW371" s="213">
        <f t="shared" si="49"/>
        <v>1</v>
      </c>
      <c r="AX371" s="212">
        <f t="shared" si="49"/>
        <v>0</v>
      </c>
      <c r="AY371" s="211">
        <f t="shared" si="49"/>
        <v>0</v>
      </c>
      <c r="AZ371" s="210">
        <f t="shared" si="49"/>
        <v>0</v>
      </c>
      <c r="BA371" s="210">
        <f t="shared" si="49"/>
        <v>0</v>
      </c>
      <c r="BB371" s="209">
        <f t="shared" si="49"/>
        <v>0</v>
      </c>
      <c r="BC371" s="52" t="s">
        <v>135</v>
      </c>
    </row>
    <row r="372" spans="2:62" ht="28.15" customHeight="1" x14ac:dyDescent="0.2">
      <c r="B372" s="30"/>
      <c r="C372" s="242">
        <v>1</v>
      </c>
      <c r="D372" s="44"/>
      <c r="E372" s="43"/>
      <c r="F372" s="43"/>
      <c r="G372" s="42"/>
      <c r="H372" s="223" t="s">
        <v>660</v>
      </c>
      <c r="I372" s="246">
        <v>136</v>
      </c>
      <c r="J372" s="246">
        <v>33</v>
      </c>
      <c r="K372" s="246">
        <v>7</v>
      </c>
      <c r="L372" s="41" t="s">
        <v>133</v>
      </c>
      <c r="M372" s="40" t="s">
        <v>132</v>
      </c>
      <c r="N372" s="41" t="s">
        <v>131</v>
      </c>
      <c r="O372" s="40" t="s">
        <v>104</v>
      </c>
      <c r="P372" s="41" t="s">
        <v>130</v>
      </c>
      <c r="Q372" s="40" t="s">
        <v>417</v>
      </c>
      <c r="R372" s="41" t="s">
        <v>129</v>
      </c>
      <c r="S372" s="40" t="s">
        <v>1350</v>
      </c>
      <c r="T372" s="41" t="s">
        <v>128</v>
      </c>
      <c r="U372" s="40" t="s">
        <v>382</v>
      </c>
      <c r="V372" s="41" t="s">
        <v>127</v>
      </c>
      <c r="W372" s="40" t="s">
        <v>186</v>
      </c>
      <c r="X372" s="41" t="s">
        <v>126</v>
      </c>
      <c r="Y372" s="40" t="s">
        <v>104</v>
      </c>
      <c r="Z372" s="41" t="s">
        <v>125</v>
      </c>
      <c r="AA372" s="40"/>
      <c r="AB372" s="41" t="s">
        <v>1709</v>
      </c>
      <c r="AC372" s="40"/>
      <c r="AD372" s="39"/>
      <c r="AE372" s="40"/>
      <c r="AF372" s="39" t="s">
        <v>1786</v>
      </c>
      <c r="AG372" s="38"/>
      <c r="AH372" s="250"/>
      <c r="AI372" s="11"/>
      <c r="AJ372" s="310">
        <f>SUMPRODUCT(LEN($M372:$AC375)-LEN(SUBSTITUTE($M372:$AC375,"A", "")))</f>
        <v>55</v>
      </c>
      <c r="AK372" s="239">
        <f>SUMPRODUCT(LEN($AF372:$AF375)-LEN(SUBSTITUTE($AF372:$AF375,"A", "")))</f>
        <v>19</v>
      </c>
      <c r="AL372" s="230">
        <f>SUMPRODUCT(LEN($AE372:$AE375)-LEN(SUBSTITUTE($AE372:$AE375,"A", "")))</f>
        <v>0</v>
      </c>
      <c r="AM372" s="233">
        <f>SUMPRODUCT(LEN($M372:$AC375)-LEN(SUBSTITUTE($M372:$AC375,"S", "")))</f>
        <v>0</v>
      </c>
      <c r="AN372" s="239">
        <f>SUMPRODUCT(LEN($AF372:$AF375)-LEN(SUBSTITUTE($AF372:$AF375,"S", "")))</f>
        <v>0</v>
      </c>
      <c r="AO372" s="230">
        <f>SUMPRODUCT(LEN($AE372:$AE375)-LEN(SUBSTITUTE($AE372:$AE375,"S", "")))</f>
        <v>0</v>
      </c>
      <c r="AP372" s="233">
        <f>SUMPRODUCT(LEN($M372:$AC375)-LEN(SUBSTITUTE($M372:$AC375,"F", "")))</f>
        <v>0</v>
      </c>
      <c r="AQ372" s="239">
        <f>SUMPRODUCT(LEN($AF372:$AF375)-LEN(SUBSTITUTE($AF372:$AF375,"F", "")))</f>
        <v>0</v>
      </c>
      <c r="AR372" s="230">
        <f>SUMPRODUCT(LEN($AE372:$AE375)-LEN(SUBSTITUTE($AE372:$AE375,"F", "")))</f>
        <v>0</v>
      </c>
      <c r="AS372" s="233">
        <f>SUMPRODUCT(LEN($M372:$AC375)-LEN(SUBSTITUTE($M372:$AC375,"G", "")))</f>
        <v>10</v>
      </c>
      <c r="AT372" s="239">
        <f>SUMPRODUCT(LEN($AF372:$AF375)-LEN(SUBSTITUTE($AF372:$AF375,"G", "")))</f>
        <v>5</v>
      </c>
      <c r="AU372" s="230">
        <f>SUMPRODUCT(LEN($AE372:$AE375)-LEN(SUBSTITUTE($AE372:$AE375,"G", "")))</f>
        <v>0</v>
      </c>
      <c r="AV372" s="233">
        <f>SUMPRODUCT(LEN($M372:$AC375)-LEN(SUBSTITUTE($M372:$AC375,"M", "")))</f>
        <v>10</v>
      </c>
      <c r="AW372" s="239">
        <f>SUMPRODUCT(LEN($AF372:$AF375)-LEN(SUBSTITUTE($AF372:$AF375,"M", "")))</f>
        <v>1</v>
      </c>
      <c r="AX372" s="230">
        <f>SUMPRODUCT(LEN($AE372:$AE375)-LEN(SUBSTITUTE($AE372:$AE375,"M", "")))</f>
        <v>0</v>
      </c>
      <c r="AY372" s="291">
        <f>SUMPRODUCT(LEN($AE372:$AE375)-LEN(SUBSTITUTE($AE372:$AE375,"S", "")))</f>
        <v>0</v>
      </c>
      <c r="AZ372" s="227">
        <f>SUMPRODUCT(LEN($AE372:$AE375)-LEN(SUBSTITUTE($AE372:$AE375,"F", "")))</f>
        <v>0</v>
      </c>
      <c r="BA372" s="227">
        <f>SUMPRODUCT(LEN($AE372:$AE375)-LEN(SUBSTITUTE($AE372:$AE375,"G", "")))</f>
        <v>0</v>
      </c>
      <c r="BB372" s="294">
        <f>SUMPRODUCT(LEN($AE372:$AE375)-LEN(SUBSTITUTE($AE372:$AE375,"M", "")))</f>
        <v>0</v>
      </c>
    </row>
    <row r="373" spans="2:62" ht="28.15" customHeight="1" thickBot="1" x14ac:dyDescent="0.25">
      <c r="B373" s="30"/>
      <c r="C373" s="243"/>
      <c r="D373" s="36"/>
      <c r="E373" s="35"/>
      <c r="F373" s="35"/>
      <c r="G373" s="34"/>
      <c r="H373" s="224"/>
      <c r="I373" s="247"/>
      <c r="J373" s="247"/>
      <c r="K373" s="247"/>
      <c r="L373" s="33" t="s">
        <v>123</v>
      </c>
      <c r="M373" s="32" t="s">
        <v>1724</v>
      </c>
      <c r="N373" s="33" t="s">
        <v>122</v>
      </c>
      <c r="O373" s="32" t="s">
        <v>104</v>
      </c>
      <c r="P373" s="33" t="s">
        <v>120</v>
      </c>
      <c r="Q373" s="32" t="s">
        <v>1601</v>
      </c>
      <c r="R373" s="33" t="s">
        <v>119</v>
      </c>
      <c r="S373" s="32" t="s">
        <v>382</v>
      </c>
      <c r="T373" s="33" t="s">
        <v>118</v>
      </c>
      <c r="U373" s="32" t="s">
        <v>613</v>
      </c>
      <c r="V373" s="33" t="s">
        <v>117</v>
      </c>
      <c r="W373" s="32" t="s">
        <v>399</v>
      </c>
      <c r="X373" s="33" t="s">
        <v>116</v>
      </c>
      <c r="Y373" s="32" t="s">
        <v>104</v>
      </c>
      <c r="Z373" s="33" t="s">
        <v>115</v>
      </c>
      <c r="AA373" s="32"/>
      <c r="AB373" s="33" t="s">
        <v>1708</v>
      </c>
      <c r="AC373" s="32"/>
      <c r="AD373" s="31"/>
      <c r="AE373" s="32"/>
      <c r="AF373" s="31"/>
      <c r="AG373" s="23"/>
      <c r="AH373" s="251"/>
      <c r="AI373" s="11"/>
      <c r="AJ373" s="311"/>
      <c r="AK373" s="267"/>
      <c r="AL373" s="263"/>
      <c r="AM373" s="265"/>
      <c r="AN373" s="267"/>
      <c r="AO373" s="263"/>
      <c r="AP373" s="265"/>
      <c r="AQ373" s="267"/>
      <c r="AR373" s="263"/>
      <c r="AS373" s="265"/>
      <c r="AT373" s="267"/>
      <c r="AU373" s="263"/>
      <c r="AV373" s="265"/>
      <c r="AW373" s="267"/>
      <c r="AX373" s="263"/>
      <c r="AY373" s="292"/>
      <c r="AZ373" s="228"/>
      <c r="BA373" s="228"/>
      <c r="BB373" s="295"/>
    </row>
    <row r="374" spans="2:62" ht="28.15" customHeight="1" x14ac:dyDescent="0.2">
      <c r="B374" s="30"/>
      <c r="C374" s="244"/>
      <c r="D374" s="29"/>
      <c r="E374" s="28"/>
      <c r="F374" s="28"/>
      <c r="G374" s="27"/>
      <c r="H374" s="225">
        <v>261</v>
      </c>
      <c r="I374" s="248"/>
      <c r="J374" s="248"/>
      <c r="K374" s="248"/>
      <c r="L374" s="26" t="s">
        <v>114</v>
      </c>
      <c r="M374" s="25" t="s">
        <v>1734</v>
      </c>
      <c r="N374" s="26" t="s">
        <v>112</v>
      </c>
      <c r="O374" s="25" t="s">
        <v>1602</v>
      </c>
      <c r="P374" s="26" t="s">
        <v>111</v>
      </c>
      <c r="Q374" s="25" t="s">
        <v>1273</v>
      </c>
      <c r="R374" s="26" t="s">
        <v>110</v>
      </c>
      <c r="S374" s="25" t="s">
        <v>1138</v>
      </c>
      <c r="T374" s="26" t="s">
        <v>109</v>
      </c>
      <c r="U374" s="25" t="s">
        <v>389</v>
      </c>
      <c r="V374" s="26" t="s">
        <v>108</v>
      </c>
      <c r="W374" s="25" t="s">
        <v>104</v>
      </c>
      <c r="X374" s="26" t="s">
        <v>107</v>
      </c>
      <c r="Y374" s="25"/>
      <c r="Z374" s="26" t="s">
        <v>106</v>
      </c>
      <c r="AA374" s="25"/>
      <c r="AB374" s="26" t="s">
        <v>1707</v>
      </c>
      <c r="AC374" s="25"/>
      <c r="AD374" s="24"/>
      <c r="AE374" s="25"/>
      <c r="AF374" s="24"/>
      <c r="AG374" s="23"/>
      <c r="AH374" s="251"/>
      <c r="AI374" s="11"/>
      <c r="AJ374" s="311"/>
      <c r="AK374" s="267"/>
      <c r="AL374" s="263"/>
      <c r="AM374" s="265"/>
      <c r="AN374" s="267"/>
      <c r="AO374" s="263"/>
      <c r="AP374" s="265"/>
      <c r="AQ374" s="267"/>
      <c r="AR374" s="263"/>
      <c r="AS374" s="265"/>
      <c r="AT374" s="267"/>
      <c r="AU374" s="263"/>
      <c r="AV374" s="265"/>
      <c r="AW374" s="267"/>
      <c r="AX374" s="263"/>
      <c r="AY374" s="292"/>
      <c r="AZ374" s="228"/>
      <c r="BA374" s="228"/>
      <c r="BB374" s="295"/>
    </row>
    <row r="375" spans="2:62" ht="28.15" customHeight="1" thickBot="1" x14ac:dyDescent="0.25">
      <c r="B375" s="30"/>
      <c r="C375" s="253"/>
      <c r="D375" s="51"/>
      <c r="E375" s="50"/>
      <c r="F375" s="50"/>
      <c r="G375" s="49"/>
      <c r="H375" s="226"/>
      <c r="I375" s="254"/>
      <c r="J375" s="254"/>
      <c r="K375" s="254"/>
      <c r="L375" s="48" t="s">
        <v>105</v>
      </c>
      <c r="M375" s="47" t="s">
        <v>1315</v>
      </c>
      <c r="N375" s="48" t="s">
        <v>103</v>
      </c>
      <c r="O375" s="47" t="s">
        <v>1274</v>
      </c>
      <c r="P375" s="48" t="s">
        <v>102</v>
      </c>
      <c r="Q375" s="47" t="s">
        <v>679</v>
      </c>
      <c r="R375" s="48" t="s">
        <v>101</v>
      </c>
      <c r="S375" s="47" t="s">
        <v>740</v>
      </c>
      <c r="T375" s="48">
        <v>20</v>
      </c>
      <c r="U375" s="47" t="s">
        <v>399</v>
      </c>
      <c r="V375" s="48" t="s">
        <v>100</v>
      </c>
      <c r="W375" s="47" t="s">
        <v>389</v>
      </c>
      <c r="X375" s="48" t="s">
        <v>99</v>
      </c>
      <c r="Y375" s="47"/>
      <c r="Z375" s="48" t="s">
        <v>98</v>
      </c>
      <c r="AA375" s="47"/>
      <c r="AB375" s="48" t="s">
        <v>1706</v>
      </c>
      <c r="AC375" s="47"/>
      <c r="AD375" s="16"/>
      <c r="AE375" s="47"/>
      <c r="AF375" s="16"/>
      <c r="AG375" s="46"/>
      <c r="AH375" s="255"/>
      <c r="AI375" s="11"/>
      <c r="AJ375" s="312"/>
      <c r="AK375" s="268"/>
      <c r="AL375" s="264"/>
      <c r="AM375" s="266"/>
      <c r="AN375" s="268"/>
      <c r="AO375" s="264"/>
      <c r="AP375" s="266"/>
      <c r="AQ375" s="268"/>
      <c r="AR375" s="264"/>
      <c r="AS375" s="266"/>
      <c r="AT375" s="268"/>
      <c r="AU375" s="264"/>
      <c r="AV375" s="266"/>
      <c r="AW375" s="268"/>
      <c r="AX375" s="264"/>
      <c r="AY375" s="293"/>
      <c r="AZ375" s="229"/>
      <c r="BA375" s="229"/>
      <c r="BB375" s="296"/>
    </row>
    <row r="376" spans="2:62" ht="28.15" customHeight="1" x14ac:dyDescent="0.2">
      <c r="B376" s="30"/>
      <c r="C376" s="242">
        <v>2</v>
      </c>
      <c r="D376" s="44"/>
      <c r="E376" s="43"/>
      <c r="F376" s="43"/>
      <c r="G376" s="42"/>
      <c r="H376" s="223"/>
      <c r="I376" s="246"/>
      <c r="J376" s="246"/>
      <c r="K376" s="246"/>
      <c r="L376" s="41" t="s">
        <v>133</v>
      </c>
      <c r="M376" s="40"/>
      <c r="N376" s="41" t="s">
        <v>131</v>
      </c>
      <c r="O376" s="40"/>
      <c r="P376" s="41" t="s">
        <v>130</v>
      </c>
      <c r="Q376" s="40"/>
      <c r="R376" s="41" t="s">
        <v>129</v>
      </c>
      <c r="S376" s="40"/>
      <c r="T376" s="41" t="s">
        <v>128</v>
      </c>
      <c r="U376" s="40"/>
      <c r="V376" s="41" t="s">
        <v>127</v>
      </c>
      <c r="W376" s="40"/>
      <c r="X376" s="41" t="s">
        <v>126</v>
      </c>
      <c r="Y376" s="40"/>
      <c r="Z376" s="41" t="s">
        <v>125</v>
      </c>
      <c r="AA376" s="40"/>
      <c r="AB376" s="41" t="s">
        <v>1709</v>
      </c>
      <c r="AC376" s="40"/>
      <c r="AD376" s="39"/>
      <c r="AE376" s="40"/>
      <c r="AF376" s="39"/>
      <c r="AG376" s="38"/>
      <c r="AH376" s="250"/>
      <c r="AI376" s="11"/>
      <c r="AJ376" s="310">
        <f>SUMPRODUCT(LEN($M376:$AC379)-LEN(SUBSTITUTE($M376:$AC379,"A", "")))</f>
        <v>0</v>
      </c>
      <c r="AK376" s="239">
        <f>SUMPRODUCT(LEN($AF376:$AF379)-LEN(SUBSTITUTE($AF376:$AF379,"A", "")))</f>
        <v>0</v>
      </c>
      <c r="AL376" s="230">
        <f>SUMPRODUCT(LEN($AE376:$AE379)-LEN(SUBSTITUTE($AE376:$AE379,"A", "")))</f>
        <v>0</v>
      </c>
      <c r="AM376" s="233">
        <f>SUMPRODUCT(LEN($M376:$AC379)-LEN(SUBSTITUTE($M376:$AC379,"S", "")))</f>
        <v>0</v>
      </c>
      <c r="AN376" s="239">
        <f>SUMPRODUCT(LEN($AF376:$AF379)-LEN(SUBSTITUTE($AF376:$AF379,"S", "")))</f>
        <v>0</v>
      </c>
      <c r="AO376" s="230">
        <f>SUMPRODUCT(LEN($AE376:$AE379)-LEN(SUBSTITUTE($AE376:$AE379,"S", "")))</f>
        <v>0</v>
      </c>
      <c r="AP376" s="233">
        <f>SUMPRODUCT(LEN($M376:$AC379)-LEN(SUBSTITUTE($M376:$AC379,"F", "")))</f>
        <v>0</v>
      </c>
      <c r="AQ376" s="239">
        <f>SUMPRODUCT(LEN($AF376:$AF379)-LEN(SUBSTITUTE($AF376:$AF379,"F", "")))</f>
        <v>0</v>
      </c>
      <c r="AR376" s="230">
        <f>SUMPRODUCT(LEN($AE376:$AE379)-LEN(SUBSTITUTE($AE376:$AE379,"F", "")))</f>
        <v>0</v>
      </c>
      <c r="AS376" s="233">
        <f>SUMPRODUCT(LEN($M376:$AC379)-LEN(SUBSTITUTE($M376:$AC379,"G", "")))</f>
        <v>0</v>
      </c>
      <c r="AT376" s="239">
        <f>SUMPRODUCT(LEN($AF376:$AF379)-LEN(SUBSTITUTE($AF376:$AF379,"G", "")))</f>
        <v>0</v>
      </c>
      <c r="AU376" s="230">
        <f>SUMPRODUCT(LEN($AE376:$AE379)-LEN(SUBSTITUTE($AE376:$AE379,"G", "")))</f>
        <v>0</v>
      </c>
      <c r="AV376" s="233">
        <f>SUMPRODUCT(LEN($M376:$AC379)-LEN(SUBSTITUTE($M376:$AC379,"M", "")))</f>
        <v>0</v>
      </c>
      <c r="AW376" s="239">
        <f>SUMPRODUCT(LEN($AF376:$AF379)-LEN(SUBSTITUTE($AF376:$AF379,"M", "")))</f>
        <v>0</v>
      </c>
      <c r="AX376" s="230">
        <f>SUMPRODUCT(LEN($AE376:$AE379)-LEN(SUBSTITUTE($AE376:$AE379,"M", "")))</f>
        <v>0</v>
      </c>
      <c r="AY376" s="291">
        <f>SUMPRODUCT(LEN($AE376:$AE379)-LEN(SUBSTITUTE($AE376:$AE379,"S", "")))</f>
        <v>0</v>
      </c>
      <c r="AZ376" s="227">
        <f>SUMPRODUCT(LEN($AE376:$AE379)-LEN(SUBSTITUTE($AE376:$AE379,"F", "")))</f>
        <v>0</v>
      </c>
      <c r="BA376" s="227">
        <f>SUMPRODUCT(LEN($AE376:$AE379)-LEN(SUBSTITUTE($AE376:$AE379,"G", "")))</f>
        <v>0</v>
      </c>
      <c r="BB376" s="294">
        <f>SUMPRODUCT(LEN($AE376:$AE379)-LEN(SUBSTITUTE($AE376:$AE379,"M", "")))</f>
        <v>0</v>
      </c>
    </row>
    <row r="377" spans="2:62" ht="28.15" customHeight="1" thickBot="1" x14ac:dyDescent="0.25">
      <c r="B377" s="30"/>
      <c r="C377" s="243"/>
      <c r="D377" s="36"/>
      <c r="E377" s="35"/>
      <c r="F377" s="35"/>
      <c r="G377" s="34"/>
      <c r="H377" s="224"/>
      <c r="I377" s="247"/>
      <c r="J377" s="247"/>
      <c r="K377" s="247"/>
      <c r="L377" s="33" t="s">
        <v>123</v>
      </c>
      <c r="M377" s="32"/>
      <c r="N377" s="33" t="s">
        <v>122</v>
      </c>
      <c r="O377" s="32"/>
      <c r="P377" s="33" t="s">
        <v>120</v>
      </c>
      <c r="Q377" s="32"/>
      <c r="R377" s="33" t="s">
        <v>119</v>
      </c>
      <c r="S377" s="32"/>
      <c r="T377" s="33" t="s">
        <v>118</v>
      </c>
      <c r="U377" s="32"/>
      <c r="V377" s="33" t="s">
        <v>117</v>
      </c>
      <c r="W377" s="32"/>
      <c r="X377" s="33" t="s">
        <v>116</v>
      </c>
      <c r="Y377" s="32"/>
      <c r="Z377" s="33" t="s">
        <v>115</v>
      </c>
      <c r="AA377" s="32"/>
      <c r="AB377" s="33" t="s">
        <v>1708</v>
      </c>
      <c r="AC377" s="32"/>
      <c r="AD377" s="31"/>
      <c r="AE377" s="32"/>
      <c r="AF377" s="31"/>
      <c r="AG377" s="23"/>
      <c r="AH377" s="251"/>
      <c r="AI377" s="11"/>
      <c r="AJ377" s="311"/>
      <c r="AK377" s="267"/>
      <c r="AL377" s="263"/>
      <c r="AM377" s="265"/>
      <c r="AN377" s="267"/>
      <c r="AO377" s="263"/>
      <c r="AP377" s="265"/>
      <c r="AQ377" s="267"/>
      <c r="AR377" s="263"/>
      <c r="AS377" s="265"/>
      <c r="AT377" s="267"/>
      <c r="AU377" s="263"/>
      <c r="AV377" s="265"/>
      <c r="AW377" s="267"/>
      <c r="AX377" s="263"/>
      <c r="AY377" s="292"/>
      <c r="AZ377" s="228"/>
      <c r="BA377" s="228"/>
      <c r="BB377" s="295"/>
    </row>
    <row r="378" spans="2:62" ht="28.15" customHeight="1" x14ac:dyDescent="0.2">
      <c r="B378" s="30"/>
      <c r="C378" s="244"/>
      <c r="D378" s="29"/>
      <c r="E378" s="28"/>
      <c r="F378" s="28"/>
      <c r="G378" s="27"/>
      <c r="H378" s="225"/>
      <c r="I378" s="248"/>
      <c r="J378" s="248"/>
      <c r="K378" s="248"/>
      <c r="L378" s="26" t="s">
        <v>114</v>
      </c>
      <c r="M378" s="25"/>
      <c r="N378" s="26" t="s">
        <v>112</v>
      </c>
      <c r="O378" s="25"/>
      <c r="P378" s="26" t="s">
        <v>111</v>
      </c>
      <c r="Q378" s="25"/>
      <c r="R378" s="26" t="s">
        <v>110</v>
      </c>
      <c r="S378" s="25"/>
      <c r="T378" s="26" t="s">
        <v>109</v>
      </c>
      <c r="U378" s="25"/>
      <c r="V378" s="26" t="s">
        <v>108</v>
      </c>
      <c r="W378" s="25"/>
      <c r="X378" s="26" t="s">
        <v>107</v>
      </c>
      <c r="Y378" s="25"/>
      <c r="Z378" s="26" t="s">
        <v>106</v>
      </c>
      <c r="AA378" s="25"/>
      <c r="AB378" s="26" t="s">
        <v>1707</v>
      </c>
      <c r="AC378" s="25"/>
      <c r="AD378" s="24"/>
      <c r="AE378" s="25"/>
      <c r="AF378" s="24"/>
      <c r="AG378" s="23"/>
      <c r="AH378" s="251"/>
      <c r="AI378" s="11"/>
      <c r="AJ378" s="311"/>
      <c r="AK378" s="267"/>
      <c r="AL378" s="263"/>
      <c r="AM378" s="265"/>
      <c r="AN378" s="267"/>
      <c r="AO378" s="263"/>
      <c r="AP378" s="265"/>
      <c r="AQ378" s="267"/>
      <c r="AR378" s="263"/>
      <c r="AS378" s="265"/>
      <c r="AT378" s="267"/>
      <c r="AU378" s="263"/>
      <c r="AV378" s="265"/>
      <c r="AW378" s="267"/>
      <c r="AX378" s="263"/>
      <c r="AY378" s="292"/>
      <c r="AZ378" s="228"/>
      <c r="BA378" s="228"/>
      <c r="BB378" s="295"/>
    </row>
    <row r="379" spans="2:62" ht="28.15" customHeight="1" thickBot="1" x14ac:dyDescent="0.25">
      <c r="B379" s="30"/>
      <c r="C379" s="253"/>
      <c r="D379" s="51"/>
      <c r="E379" s="50"/>
      <c r="F379" s="50"/>
      <c r="G379" s="49"/>
      <c r="H379" s="226"/>
      <c r="I379" s="254"/>
      <c r="J379" s="254"/>
      <c r="K379" s="254"/>
      <c r="L379" s="48" t="s">
        <v>105</v>
      </c>
      <c r="M379" s="47"/>
      <c r="N379" s="48" t="s">
        <v>103</v>
      </c>
      <c r="O379" s="47"/>
      <c r="P379" s="48" t="s">
        <v>102</v>
      </c>
      <c r="Q379" s="47"/>
      <c r="R379" s="48" t="s">
        <v>101</v>
      </c>
      <c r="S379" s="47"/>
      <c r="T379" s="48">
        <v>20</v>
      </c>
      <c r="U379" s="47"/>
      <c r="V379" s="48" t="s">
        <v>100</v>
      </c>
      <c r="W379" s="47"/>
      <c r="X379" s="48" t="s">
        <v>99</v>
      </c>
      <c r="Y379" s="47"/>
      <c r="Z379" s="48" t="s">
        <v>98</v>
      </c>
      <c r="AA379" s="47"/>
      <c r="AB379" s="48" t="s">
        <v>1706</v>
      </c>
      <c r="AC379" s="47"/>
      <c r="AD379" s="16"/>
      <c r="AE379" s="47"/>
      <c r="AF379" s="16"/>
      <c r="AG379" s="46"/>
      <c r="AH379" s="255"/>
      <c r="AI379" s="11"/>
      <c r="AJ379" s="312"/>
      <c r="AK379" s="268"/>
      <c r="AL379" s="264"/>
      <c r="AM379" s="266"/>
      <c r="AN379" s="268"/>
      <c r="AO379" s="264"/>
      <c r="AP379" s="266"/>
      <c r="AQ379" s="268"/>
      <c r="AR379" s="264"/>
      <c r="AS379" s="266"/>
      <c r="AT379" s="268"/>
      <c r="AU379" s="264"/>
      <c r="AV379" s="266"/>
      <c r="AW379" s="268"/>
      <c r="AX379" s="264"/>
      <c r="AY379" s="293"/>
      <c r="AZ379" s="229"/>
      <c r="BA379" s="229"/>
      <c r="BB379" s="296"/>
    </row>
    <row r="380" spans="2:62" ht="28.15" customHeight="1" x14ac:dyDescent="0.2">
      <c r="B380" s="30"/>
      <c r="C380" s="242">
        <v>3</v>
      </c>
      <c r="D380" s="44"/>
      <c r="E380" s="43"/>
      <c r="F380" s="43"/>
      <c r="G380" s="42"/>
      <c r="H380" s="223"/>
      <c r="I380" s="246"/>
      <c r="J380" s="246"/>
      <c r="K380" s="246"/>
      <c r="L380" s="41" t="s">
        <v>133</v>
      </c>
      <c r="M380" s="40"/>
      <c r="N380" s="41" t="s">
        <v>131</v>
      </c>
      <c r="O380" s="40"/>
      <c r="P380" s="41" t="s">
        <v>130</v>
      </c>
      <c r="Q380" s="40"/>
      <c r="R380" s="41" t="s">
        <v>129</v>
      </c>
      <c r="S380" s="40"/>
      <c r="T380" s="41" t="s">
        <v>128</v>
      </c>
      <c r="U380" s="40"/>
      <c r="V380" s="41" t="s">
        <v>127</v>
      </c>
      <c r="W380" s="40"/>
      <c r="X380" s="41" t="s">
        <v>126</v>
      </c>
      <c r="Y380" s="40"/>
      <c r="Z380" s="41" t="s">
        <v>125</v>
      </c>
      <c r="AA380" s="40"/>
      <c r="AB380" s="41" t="s">
        <v>1709</v>
      </c>
      <c r="AC380" s="40"/>
      <c r="AD380" s="39"/>
      <c r="AE380" s="40"/>
      <c r="AF380" s="39"/>
      <c r="AG380" s="38"/>
      <c r="AH380" s="250"/>
      <c r="AI380" s="11"/>
      <c r="AJ380" s="310">
        <f>SUMPRODUCT(LEN($M380:$AC383)-LEN(SUBSTITUTE($M380:$AC383,"A", "")))</f>
        <v>0</v>
      </c>
      <c r="AK380" s="239">
        <f>SUMPRODUCT(LEN($AF380:$AF383)-LEN(SUBSTITUTE($AF380:$AF383,"A", "")))</f>
        <v>0</v>
      </c>
      <c r="AL380" s="230">
        <f>SUMPRODUCT(LEN($AE380:$AE383)-LEN(SUBSTITUTE($AE380:$AE383,"A", "")))</f>
        <v>0</v>
      </c>
      <c r="AM380" s="233">
        <f>SUMPRODUCT(LEN($M380:$AC383)-LEN(SUBSTITUTE($M380:$AC383,"S", "")))</f>
        <v>0</v>
      </c>
      <c r="AN380" s="239">
        <f>SUMPRODUCT(LEN($AF380:$AF383)-LEN(SUBSTITUTE($AF380:$AF383,"S", "")))</f>
        <v>0</v>
      </c>
      <c r="AO380" s="230">
        <f>SUMPRODUCT(LEN($AE380:$AE383)-LEN(SUBSTITUTE($AE380:$AE383,"S", "")))</f>
        <v>0</v>
      </c>
      <c r="AP380" s="233">
        <f>SUMPRODUCT(LEN($M380:$AC383)-LEN(SUBSTITUTE($M380:$AC383,"F", "")))</f>
        <v>0</v>
      </c>
      <c r="AQ380" s="239">
        <f>SUMPRODUCT(LEN($AF380:$AF383)-LEN(SUBSTITUTE($AF380:$AF383,"F", "")))</f>
        <v>0</v>
      </c>
      <c r="AR380" s="230">
        <f>SUMPRODUCT(LEN($AE380:$AE383)-LEN(SUBSTITUTE($AE380:$AE383,"F", "")))</f>
        <v>0</v>
      </c>
      <c r="AS380" s="233">
        <f>SUMPRODUCT(LEN($M380:$AC383)-LEN(SUBSTITUTE($M380:$AC383,"G", "")))</f>
        <v>0</v>
      </c>
      <c r="AT380" s="239">
        <f>SUMPRODUCT(LEN($AF380:$AF383)-LEN(SUBSTITUTE($AF380:$AF383,"G", "")))</f>
        <v>0</v>
      </c>
      <c r="AU380" s="230">
        <f>SUMPRODUCT(LEN($AE380:$AE383)-LEN(SUBSTITUTE($AE380:$AE383,"G", "")))</f>
        <v>0</v>
      </c>
      <c r="AV380" s="233">
        <f>SUMPRODUCT(LEN($M380:$AC383)-LEN(SUBSTITUTE($M380:$AC383,"M", "")))</f>
        <v>0</v>
      </c>
      <c r="AW380" s="239">
        <f>SUMPRODUCT(LEN($AF380:$AF383)-LEN(SUBSTITUTE($AF380:$AF383,"M", "")))</f>
        <v>0</v>
      </c>
      <c r="AX380" s="230">
        <f>SUMPRODUCT(LEN($AE380:$AE383)-LEN(SUBSTITUTE($AE380:$AE383,"M", "")))</f>
        <v>0</v>
      </c>
      <c r="AY380" s="291">
        <f>SUMPRODUCT(LEN($AE380:$AE383)-LEN(SUBSTITUTE($AE380:$AE383,"S", "")))</f>
        <v>0</v>
      </c>
      <c r="AZ380" s="227">
        <f>SUMPRODUCT(LEN($AE380:$AE383)-LEN(SUBSTITUTE($AE380:$AE383,"F", "")))</f>
        <v>0</v>
      </c>
      <c r="BA380" s="227">
        <f>SUMPRODUCT(LEN($AE380:$AE383)-LEN(SUBSTITUTE($AE380:$AE383,"G", "")))</f>
        <v>0</v>
      </c>
      <c r="BB380" s="294">
        <f>SUMPRODUCT(LEN($AE380:$AE383)-LEN(SUBSTITUTE($AE380:$AE383,"M", "")))</f>
        <v>0</v>
      </c>
    </row>
    <row r="381" spans="2:62" ht="28.15" customHeight="1" thickBot="1" x14ac:dyDescent="0.25">
      <c r="B381" s="30"/>
      <c r="C381" s="243"/>
      <c r="D381" s="36"/>
      <c r="E381" s="35"/>
      <c r="F381" s="35"/>
      <c r="G381" s="34"/>
      <c r="H381" s="224"/>
      <c r="I381" s="247"/>
      <c r="J381" s="247"/>
      <c r="K381" s="247"/>
      <c r="L381" s="33" t="s">
        <v>123</v>
      </c>
      <c r="M381" s="32"/>
      <c r="N381" s="33" t="s">
        <v>122</v>
      </c>
      <c r="O381" s="32"/>
      <c r="P381" s="33" t="s">
        <v>120</v>
      </c>
      <c r="Q381" s="32"/>
      <c r="R381" s="33" t="s">
        <v>119</v>
      </c>
      <c r="S381" s="32"/>
      <c r="T381" s="33" t="s">
        <v>118</v>
      </c>
      <c r="U381" s="32"/>
      <c r="V381" s="33" t="s">
        <v>117</v>
      </c>
      <c r="W381" s="32"/>
      <c r="X381" s="33" t="s">
        <v>116</v>
      </c>
      <c r="Y381" s="32"/>
      <c r="Z381" s="33" t="s">
        <v>115</v>
      </c>
      <c r="AA381" s="32"/>
      <c r="AB381" s="33" t="s">
        <v>1708</v>
      </c>
      <c r="AC381" s="32"/>
      <c r="AD381" s="31"/>
      <c r="AE381" s="32"/>
      <c r="AF381" s="31"/>
      <c r="AG381" s="23"/>
      <c r="AH381" s="251"/>
      <c r="AI381" s="11"/>
      <c r="AJ381" s="311"/>
      <c r="AK381" s="267"/>
      <c r="AL381" s="263"/>
      <c r="AM381" s="265"/>
      <c r="AN381" s="267"/>
      <c r="AO381" s="263"/>
      <c r="AP381" s="265"/>
      <c r="AQ381" s="267"/>
      <c r="AR381" s="263"/>
      <c r="AS381" s="265"/>
      <c r="AT381" s="267"/>
      <c r="AU381" s="263"/>
      <c r="AV381" s="265"/>
      <c r="AW381" s="267"/>
      <c r="AX381" s="263"/>
      <c r="AY381" s="292"/>
      <c r="AZ381" s="228"/>
      <c r="BA381" s="228"/>
      <c r="BB381" s="295"/>
    </row>
    <row r="382" spans="2:62" ht="28.15" customHeight="1" x14ac:dyDescent="0.2">
      <c r="B382" s="30"/>
      <c r="C382" s="244"/>
      <c r="D382" s="29"/>
      <c r="E382" s="28"/>
      <c r="F382" s="28"/>
      <c r="G382" s="27"/>
      <c r="H382" s="225"/>
      <c r="I382" s="248"/>
      <c r="J382" s="248"/>
      <c r="K382" s="248"/>
      <c r="L382" s="26" t="s">
        <v>114</v>
      </c>
      <c r="M382" s="25"/>
      <c r="N382" s="26" t="s">
        <v>112</v>
      </c>
      <c r="O382" s="25"/>
      <c r="P382" s="26" t="s">
        <v>111</v>
      </c>
      <c r="Q382" s="25"/>
      <c r="R382" s="26" t="s">
        <v>110</v>
      </c>
      <c r="S382" s="25"/>
      <c r="T382" s="26" t="s">
        <v>109</v>
      </c>
      <c r="U382" s="25"/>
      <c r="V382" s="26" t="s">
        <v>108</v>
      </c>
      <c r="W382" s="25"/>
      <c r="X382" s="26" t="s">
        <v>107</v>
      </c>
      <c r="Y382" s="25"/>
      <c r="Z382" s="26" t="s">
        <v>106</v>
      </c>
      <c r="AA382" s="25"/>
      <c r="AB382" s="26" t="s">
        <v>1707</v>
      </c>
      <c r="AC382" s="25"/>
      <c r="AD382" s="24"/>
      <c r="AE382" s="25"/>
      <c r="AF382" s="24"/>
      <c r="AG382" s="23"/>
      <c r="AH382" s="251"/>
      <c r="AI382" s="11"/>
      <c r="AJ382" s="311"/>
      <c r="AK382" s="267"/>
      <c r="AL382" s="263"/>
      <c r="AM382" s="265"/>
      <c r="AN382" s="267"/>
      <c r="AO382" s="263"/>
      <c r="AP382" s="265"/>
      <c r="AQ382" s="267"/>
      <c r="AR382" s="263"/>
      <c r="AS382" s="265"/>
      <c r="AT382" s="267"/>
      <c r="AU382" s="263"/>
      <c r="AV382" s="265"/>
      <c r="AW382" s="267"/>
      <c r="AX382" s="263"/>
      <c r="AY382" s="292"/>
      <c r="AZ382" s="228"/>
      <c r="BA382" s="228"/>
      <c r="BB382" s="295"/>
    </row>
    <row r="383" spans="2:62" ht="28.15" customHeight="1" thickBot="1" x14ac:dyDescent="0.25">
      <c r="B383" s="21"/>
      <c r="C383" s="245"/>
      <c r="D383" s="20"/>
      <c r="E383" s="19"/>
      <c r="F383" s="19"/>
      <c r="G383" s="18"/>
      <c r="H383" s="226"/>
      <c r="I383" s="249"/>
      <c r="J383" s="249"/>
      <c r="K383" s="249"/>
      <c r="L383" s="17" t="s">
        <v>105</v>
      </c>
      <c r="M383" s="15"/>
      <c r="N383" s="17" t="s">
        <v>103</v>
      </c>
      <c r="O383" s="15"/>
      <c r="P383" s="17" t="s">
        <v>102</v>
      </c>
      <c r="Q383" s="15"/>
      <c r="R383" s="17" t="s">
        <v>101</v>
      </c>
      <c r="S383" s="15"/>
      <c r="T383" s="17">
        <v>20</v>
      </c>
      <c r="U383" s="15"/>
      <c r="V383" s="17" t="s">
        <v>100</v>
      </c>
      <c r="W383" s="15"/>
      <c r="X383" s="17" t="s">
        <v>99</v>
      </c>
      <c r="Y383" s="15"/>
      <c r="Z383" s="17" t="s">
        <v>98</v>
      </c>
      <c r="AA383" s="15"/>
      <c r="AB383" s="17" t="s">
        <v>1706</v>
      </c>
      <c r="AC383" s="15"/>
      <c r="AD383" s="16"/>
      <c r="AE383" s="15"/>
      <c r="AF383" s="14"/>
      <c r="AG383" s="13"/>
      <c r="AH383" s="252"/>
      <c r="AI383" s="11"/>
      <c r="AJ383" s="312"/>
      <c r="AK383" s="268"/>
      <c r="AL383" s="264"/>
      <c r="AM383" s="266"/>
      <c r="AN383" s="268"/>
      <c r="AO383" s="264"/>
      <c r="AP383" s="266"/>
      <c r="AQ383" s="268"/>
      <c r="AR383" s="264"/>
      <c r="AS383" s="266"/>
      <c r="AT383" s="268"/>
      <c r="AU383" s="264"/>
      <c r="AV383" s="266"/>
      <c r="AW383" s="268"/>
      <c r="AX383" s="264"/>
      <c r="AY383" s="293"/>
      <c r="AZ383" s="229"/>
      <c r="BA383" s="229"/>
      <c r="BB383" s="296"/>
    </row>
    <row r="384" spans="2:62" ht="85.9" customHeight="1" thickTop="1" thickBot="1" x14ac:dyDescent="0.35">
      <c r="B384" s="105" t="s">
        <v>174</v>
      </c>
      <c r="C384" s="95" t="s">
        <v>173</v>
      </c>
      <c r="D384" s="100" t="s">
        <v>172</v>
      </c>
      <c r="E384" s="104" t="s">
        <v>171</v>
      </c>
      <c r="F384" s="103"/>
      <c r="G384" s="102"/>
      <c r="H384" s="101" t="s">
        <v>170</v>
      </c>
      <c r="I384" s="100" t="s">
        <v>96</v>
      </c>
      <c r="J384" s="100" t="s">
        <v>169</v>
      </c>
      <c r="K384" s="100" t="s">
        <v>97</v>
      </c>
      <c r="L384" s="256" t="s">
        <v>168</v>
      </c>
      <c r="M384" s="262"/>
      <c r="N384" s="256" t="s">
        <v>167</v>
      </c>
      <c r="O384" s="262"/>
      <c r="P384" s="256" t="s">
        <v>167</v>
      </c>
      <c r="Q384" s="257"/>
      <c r="R384" s="256" t="s">
        <v>167</v>
      </c>
      <c r="S384" s="257"/>
      <c r="T384" s="256" t="s">
        <v>167</v>
      </c>
      <c r="U384" s="257"/>
      <c r="V384" s="256" t="s">
        <v>167</v>
      </c>
      <c r="W384" s="257"/>
      <c r="X384" s="256" t="s">
        <v>167</v>
      </c>
      <c r="Y384" s="257"/>
      <c r="Z384" s="256" t="s">
        <v>167</v>
      </c>
      <c r="AA384" s="257"/>
      <c r="AB384" s="256" t="s">
        <v>167</v>
      </c>
      <c r="AC384" s="257"/>
      <c r="AD384" s="261" t="s">
        <v>166</v>
      </c>
      <c r="AE384" s="257"/>
      <c r="AF384" s="101" t="s">
        <v>165</v>
      </c>
      <c r="AG384" s="101" t="s">
        <v>164</v>
      </c>
      <c r="AH384" s="100" t="s">
        <v>163</v>
      </c>
      <c r="AI384" s="98"/>
      <c r="AJ384" s="96" t="s">
        <v>160</v>
      </c>
      <c r="AK384" s="95" t="s">
        <v>159</v>
      </c>
      <c r="AL384" s="94" t="s">
        <v>158</v>
      </c>
      <c r="AM384" s="96" t="s">
        <v>157</v>
      </c>
      <c r="AN384" s="95" t="s">
        <v>156</v>
      </c>
      <c r="AO384" s="94" t="s">
        <v>155</v>
      </c>
      <c r="AP384" s="96" t="s">
        <v>154</v>
      </c>
      <c r="AQ384" s="95" t="s">
        <v>153</v>
      </c>
      <c r="AR384" s="97" t="s">
        <v>152</v>
      </c>
      <c r="AS384" s="96" t="s">
        <v>151</v>
      </c>
      <c r="AT384" s="95" t="s">
        <v>150</v>
      </c>
      <c r="AU384" s="94" t="s">
        <v>149</v>
      </c>
      <c r="AV384" s="96" t="s">
        <v>148</v>
      </c>
      <c r="AW384" s="95" t="s">
        <v>147</v>
      </c>
      <c r="AX384" s="94" t="s">
        <v>146</v>
      </c>
      <c r="AY384" s="93" t="s">
        <v>145</v>
      </c>
      <c r="AZ384" s="92" t="s">
        <v>144</v>
      </c>
      <c r="BA384" s="92" t="s">
        <v>143</v>
      </c>
      <c r="BB384" s="91" t="s">
        <v>142</v>
      </c>
    </row>
    <row r="385" spans="2:62" ht="48" thickBot="1" x14ac:dyDescent="0.3">
      <c r="B385" s="90" t="s">
        <v>228</v>
      </c>
      <c r="C385" s="89"/>
      <c r="D385" s="88"/>
      <c r="E385" s="258"/>
      <c r="F385" s="259"/>
      <c r="G385" s="260"/>
      <c r="H385" s="87" t="s">
        <v>140</v>
      </c>
      <c r="I385" s="86"/>
      <c r="J385" s="86"/>
      <c r="K385" s="85"/>
      <c r="L385" s="84"/>
      <c r="M385" s="81"/>
      <c r="N385" s="84"/>
      <c r="O385" s="81"/>
      <c r="P385" s="84"/>
      <c r="Q385" s="81"/>
      <c r="R385" s="84"/>
      <c r="S385" s="81"/>
      <c r="T385" s="84"/>
      <c r="U385" s="81"/>
      <c r="V385" s="84"/>
      <c r="W385" s="81"/>
      <c r="X385" s="84"/>
      <c r="Y385" s="81"/>
      <c r="Z385" s="84"/>
      <c r="AA385" s="83"/>
      <c r="AB385" s="217"/>
      <c r="AC385" s="217"/>
      <c r="AD385" s="82" t="s">
        <v>139</v>
      </c>
      <c r="AE385" s="81"/>
      <c r="AF385" s="81"/>
      <c r="AG385" s="81"/>
      <c r="AH385" s="80"/>
      <c r="AI385" s="79" t="s">
        <v>138</v>
      </c>
      <c r="AJ385" s="78">
        <f t="shared" ref="AJ385:BB385" si="50">SUM(AJ387:AJ398)</f>
        <v>41</v>
      </c>
      <c r="AK385" s="77">
        <f t="shared" si="50"/>
        <v>1</v>
      </c>
      <c r="AL385" s="76">
        <f t="shared" si="50"/>
        <v>0</v>
      </c>
      <c r="AM385" s="78">
        <f t="shared" si="50"/>
        <v>9</v>
      </c>
      <c r="AN385" s="77">
        <f t="shared" si="50"/>
        <v>1</v>
      </c>
      <c r="AO385" s="76">
        <f t="shared" si="50"/>
        <v>0</v>
      </c>
      <c r="AP385" s="78">
        <f t="shared" si="50"/>
        <v>0</v>
      </c>
      <c r="AQ385" s="77">
        <f t="shared" si="50"/>
        <v>0</v>
      </c>
      <c r="AR385" s="76">
        <f t="shared" si="50"/>
        <v>0</v>
      </c>
      <c r="AS385" s="78">
        <f t="shared" si="50"/>
        <v>8</v>
      </c>
      <c r="AT385" s="77">
        <f t="shared" si="50"/>
        <v>2</v>
      </c>
      <c r="AU385" s="76">
        <f t="shared" si="50"/>
        <v>0</v>
      </c>
      <c r="AV385" s="78">
        <f t="shared" si="50"/>
        <v>4</v>
      </c>
      <c r="AW385" s="77">
        <f t="shared" si="50"/>
        <v>0</v>
      </c>
      <c r="AX385" s="76">
        <f t="shared" si="50"/>
        <v>0</v>
      </c>
      <c r="AY385" s="75">
        <f t="shared" si="50"/>
        <v>0</v>
      </c>
      <c r="AZ385" s="74">
        <f t="shared" si="50"/>
        <v>0</v>
      </c>
      <c r="BA385" s="74">
        <f t="shared" si="50"/>
        <v>0</v>
      </c>
      <c r="BB385" s="73">
        <f t="shared" si="50"/>
        <v>0</v>
      </c>
      <c r="BC385" s="72" t="s">
        <v>137</v>
      </c>
      <c r="BF385" s="5">
        <f>SUM(AJ385:AL385)/$BG$5</f>
        <v>42</v>
      </c>
      <c r="BG385" s="5">
        <f>SUM(AM385:AO385,AY385)/$BG$5</f>
        <v>10</v>
      </c>
      <c r="BH385" s="5">
        <f>SUM(AP385:AR385,AZ385)/$BG$5</f>
        <v>0</v>
      </c>
      <c r="BI385" s="5">
        <f>SUM(AS385:AU385,BA385)/$BG$5</f>
        <v>10</v>
      </c>
      <c r="BJ385" s="5">
        <f>SUM(AV385:AX385,BB385)/$BG$5</f>
        <v>4</v>
      </c>
    </row>
    <row r="386" spans="2:62" ht="37.5" thickBot="1" x14ac:dyDescent="0.3">
      <c r="B386" s="71"/>
      <c r="C386" s="70"/>
      <c r="D386" s="69"/>
      <c r="E386" s="68"/>
      <c r="F386" s="68"/>
      <c r="G386" s="67"/>
      <c r="H386" s="66"/>
      <c r="I386" s="64"/>
      <c r="J386" s="64"/>
      <c r="K386" s="65"/>
      <c r="L386" s="64"/>
      <c r="M386" s="62"/>
      <c r="N386" s="64"/>
      <c r="O386" s="62"/>
      <c r="P386" s="64"/>
      <c r="Q386" s="62"/>
      <c r="R386" s="64"/>
      <c r="S386" s="62"/>
      <c r="T386" s="64"/>
      <c r="U386" s="62"/>
      <c r="V386" s="64"/>
      <c r="W386" s="62"/>
      <c r="X386" s="64"/>
      <c r="Y386" s="62"/>
      <c r="Z386" s="64"/>
      <c r="AA386" s="62"/>
      <c r="AB386" s="62"/>
      <c r="AC386" s="62"/>
      <c r="AD386" s="63"/>
      <c r="AE386" s="62"/>
      <c r="AF386" s="62"/>
      <c r="AG386" s="62"/>
      <c r="AH386" s="61"/>
      <c r="AI386" s="59" t="s">
        <v>136</v>
      </c>
      <c r="AJ386" s="214">
        <f t="shared" ref="AJ386:BB386" si="51">AJ385/1</f>
        <v>41</v>
      </c>
      <c r="AK386" s="213">
        <f t="shared" si="51"/>
        <v>1</v>
      </c>
      <c r="AL386" s="212">
        <f t="shared" si="51"/>
        <v>0</v>
      </c>
      <c r="AM386" s="214">
        <f t="shared" si="51"/>
        <v>9</v>
      </c>
      <c r="AN386" s="213">
        <f t="shared" si="51"/>
        <v>1</v>
      </c>
      <c r="AO386" s="212">
        <f t="shared" si="51"/>
        <v>0</v>
      </c>
      <c r="AP386" s="214">
        <f t="shared" si="51"/>
        <v>0</v>
      </c>
      <c r="AQ386" s="213">
        <f t="shared" si="51"/>
        <v>0</v>
      </c>
      <c r="AR386" s="212">
        <f t="shared" si="51"/>
        <v>0</v>
      </c>
      <c r="AS386" s="214">
        <f t="shared" si="51"/>
        <v>8</v>
      </c>
      <c r="AT386" s="213">
        <f t="shared" si="51"/>
        <v>2</v>
      </c>
      <c r="AU386" s="212">
        <f t="shared" si="51"/>
        <v>0</v>
      </c>
      <c r="AV386" s="214">
        <f t="shared" si="51"/>
        <v>4</v>
      </c>
      <c r="AW386" s="213">
        <f t="shared" si="51"/>
        <v>0</v>
      </c>
      <c r="AX386" s="212">
        <f t="shared" si="51"/>
        <v>0</v>
      </c>
      <c r="AY386" s="211">
        <f t="shared" si="51"/>
        <v>0</v>
      </c>
      <c r="AZ386" s="210">
        <f t="shared" si="51"/>
        <v>0</v>
      </c>
      <c r="BA386" s="210">
        <f t="shared" si="51"/>
        <v>0</v>
      </c>
      <c r="BB386" s="209">
        <f t="shared" si="51"/>
        <v>0</v>
      </c>
      <c r="BC386" s="52" t="s">
        <v>135</v>
      </c>
    </row>
    <row r="387" spans="2:62" ht="28.15" customHeight="1" x14ac:dyDescent="0.2">
      <c r="B387" s="30"/>
      <c r="C387" s="242">
        <v>1</v>
      </c>
      <c r="D387" s="44"/>
      <c r="E387" s="43"/>
      <c r="F387" s="43"/>
      <c r="G387" s="42"/>
      <c r="H387" s="223" t="s">
        <v>660</v>
      </c>
      <c r="I387" s="246">
        <v>91</v>
      </c>
      <c r="J387" s="246">
        <v>30</v>
      </c>
      <c r="K387" s="246">
        <v>8</v>
      </c>
      <c r="L387" s="41" t="s">
        <v>133</v>
      </c>
      <c r="M387" s="40" t="s">
        <v>1653</v>
      </c>
      <c r="N387" s="41" t="s">
        <v>131</v>
      </c>
      <c r="O387" s="40" t="s">
        <v>186</v>
      </c>
      <c r="P387" s="41" t="s">
        <v>130</v>
      </c>
      <c r="Q387" s="40" t="s">
        <v>1749</v>
      </c>
      <c r="R387" s="41" t="s">
        <v>129</v>
      </c>
      <c r="S387" s="40" t="s">
        <v>389</v>
      </c>
      <c r="T387" s="41" t="s">
        <v>128</v>
      </c>
      <c r="U387" s="40" t="s">
        <v>458</v>
      </c>
      <c r="V387" s="41" t="s">
        <v>127</v>
      </c>
      <c r="W387" s="40" t="s">
        <v>121</v>
      </c>
      <c r="X387" s="41" t="s">
        <v>126</v>
      </c>
      <c r="Y387" s="40"/>
      <c r="Z387" s="41" t="s">
        <v>125</v>
      </c>
      <c r="AA387" s="40"/>
      <c r="AB387" s="41" t="s">
        <v>1709</v>
      </c>
      <c r="AC387" s="40"/>
      <c r="AD387" s="39"/>
      <c r="AE387" s="40"/>
      <c r="AF387" s="39" t="s">
        <v>1785</v>
      </c>
      <c r="AG387" s="38"/>
      <c r="AH387" s="250"/>
      <c r="AI387" s="11"/>
      <c r="AJ387" s="310">
        <f>SUMPRODUCT(LEN($M387:$AC390)-LEN(SUBSTITUTE($M387:$AC390,"A", "")))</f>
        <v>41</v>
      </c>
      <c r="AK387" s="239">
        <f>SUMPRODUCT(LEN($AF387:$AF390)-LEN(SUBSTITUTE($AF387:$AF390,"A", "")))</f>
        <v>1</v>
      </c>
      <c r="AL387" s="230">
        <f>SUMPRODUCT(LEN($AE387:$AE390)-LEN(SUBSTITUTE($AE387:$AE390,"A", "")))</f>
        <v>0</v>
      </c>
      <c r="AM387" s="233">
        <f>SUMPRODUCT(LEN($M387:$AC390)-LEN(SUBSTITUTE($M387:$AC390,"S", "")))</f>
        <v>9</v>
      </c>
      <c r="AN387" s="239">
        <f>SUMPRODUCT(LEN($AF387:$AF390)-LEN(SUBSTITUTE($AF387:$AF390,"S", "")))</f>
        <v>1</v>
      </c>
      <c r="AO387" s="230">
        <f>SUMPRODUCT(LEN($AE387:$AE390)-LEN(SUBSTITUTE($AE387:$AE390,"S", "")))</f>
        <v>0</v>
      </c>
      <c r="AP387" s="233">
        <f>SUMPRODUCT(LEN($M387:$AC390)-LEN(SUBSTITUTE($M387:$AC390,"F", "")))</f>
        <v>0</v>
      </c>
      <c r="AQ387" s="239">
        <f>SUMPRODUCT(LEN($AF387:$AF390)-LEN(SUBSTITUTE($AF387:$AF390,"F", "")))</f>
        <v>0</v>
      </c>
      <c r="AR387" s="230">
        <f>SUMPRODUCT(LEN($AE387:$AE390)-LEN(SUBSTITUTE($AE387:$AE390,"F", "")))</f>
        <v>0</v>
      </c>
      <c r="AS387" s="233">
        <f>SUMPRODUCT(LEN($M387:$AC390)-LEN(SUBSTITUTE($M387:$AC390,"G", "")))</f>
        <v>8</v>
      </c>
      <c r="AT387" s="239">
        <f>SUMPRODUCT(LEN($AF387:$AF390)-LEN(SUBSTITUTE($AF387:$AF390,"G", "")))</f>
        <v>2</v>
      </c>
      <c r="AU387" s="230">
        <f>SUMPRODUCT(LEN($AE387:$AE390)-LEN(SUBSTITUTE($AE387:$AE390,"G", "")))</f>
        <v>0</v>
      </c>
      <c r="AV387" s="233">
        <f>SUMPRODUCT(LEN($M387:$AC390)-LEN(SUBSTITUTE($M387:$AC390,"M", "")))</f>
        <v>4</v>
      </c>
      <c r="AW387" s="239">
        <f>SUMPRODUCT(LEN($AF387:$AF390)-LEN(SUBSTITUTE($AF387:$AF390,"M", "")))</f>
        <v>0</v>
      </c>
      <c r="AX387" s="230">
        <f>SUMPRODUCT(LEN($AE387:$AE390)-LEN(SUBSTITUTE($AE387:$AE390,"M", "")))</f>
        <v>0</v>
      </c>
      <c r="AY387" s="291">
        <f>SUMPRODUCT(LEN($AE387:$AE390)-LEN(SUBSTITUTE($AE387:$AE390,"S", "")))</f>
        <v>0</v>
      </c>
      <c r="AZ387" s="227">
        <f>SUMPRODUCT(LEN($AE387:$AE390)-LEN(SUBSTITUTE($AE387:$AE390,"F", "")))</f>
        <v>0</v>
      </c>
      <c r="BA387" s="227">
        <f>SUMPRODUCT(LEN($AE387:$AE390)-LEN(SUBSTITUTE($AE387:$AE390,"G", "")))</f>
        <v>0</v>
      </c>
      <c r="BB387" s="294">
        <f>SUMPRODUCT(LEN($AE387:$AE390)-LEN(SUBSTITUTE($AE387:$AE390,"M", "")))</f>
        <v>0</v>
      </c>
    </row>
    <row r="388" spans="2:62" ht="28.15" customHeight="1" thickBot="1" x14ac:dyDescent="0.25">
      <c r="B388" s="30"/>
      <c r="C388" s="243"/>
      <c r="D388" s="36"/>
      <c r="E388" s="35"/>
      <c r="F388" s="35"/>
      <c r="G388" s="34"/>
      <c r="H388" s="224"/>
      <c r="I388" s="247"/>
      <c r="J388" s="247"/>
      <c r="K388" s="247"/>
      <c r="L388" s="33" t="s">
        <v>123</v>
      </c>
      <c r="M388" s="32" t="s">
        <v>132</v>
      </c>
      <c r="N388" s="33" t="s">
        <v>122</v>
      </c>
      <c r="O388" s="32" t="s">
        <v>1784</v>
      </c>
      <c r="P388" s="33" t="s">
        <v>120</v>
      </c>
      <c r="Q388" s="32" t="s">
        <v>186</v>
      </c>
      <c r="R388" s="33" t="s">
        <v>119</v>
      </c>
      <c r="S388" s="32" t="s">
        <v>132</v>
      </c>
      <c r="T388" s="33" t="s">
        <v>118</v>
      </c>
      <c r="U388" s="32" t="s">
        <v>124</v>
      </c>
      <c r="V388" s="33" t="s">
        <v>117</v>
      </c>
      <c r="W388" s="32" t="s">
        <v>121</v>
      </c>
      <c r="X388" s="33" t="s">
        <v>116</v>
      </c>
      <c r="Y388" s="32"/>
      <c r="Z388" s="33" t="s">
        <v>115</v>
      </c>
      <c r="AA388" s="32"/>
      <c r="AB388" s="33" t="s">
        <v>1708</v>
      </c>
      <c r="AC388" s="32"/>
      <c r="AD388" s="31"/>
      <c r="AE388" s="32"/>
      <c r="AF388" s="31"/>
      <c r="AG388" s="23"/>
      <c r="AH388" s="251"/>
      <c r="AI388" s="11"/>
      <c r="AJ388" s="311"/>
      <c r="AK388" s="267"/>
      <c r="AL388" s="263"/>
      <c r="AM388" s="265"/>
      <c r="AN388" s="267"/>
      <c r="AO388" s="263"/>
      <c r="AP388" s="265"/>
      <c r="AQ388" s="267"/>
      <c r="AR388" s="263"/>
      <c r="AS388" s="265"/>
      <c r="AT388" s="267"/>
      <c r="AU388" s="263"/>
      <c r="AV388" s="265"/>
      <c r="AW388" s="267"/>
      <c r="AX388" s="263"/>
      <c r="AY388" s="292"/>
      <c r="AZ388" s="228"/>
      <c r="BA388" s="228"/>
      <c r="BB388" s="295"/>
    </row>
    <row r="389" spans="2:62" ht="28.15" customHeight="1" x14ac:dyDescent="0.2">
      <c r="B389" s="30"/>
      <c r="C389" s="244"/>
      <c r="D389" s="29"/>
      <c r="E389" s="28"/>
      <c r="F389" s="28"/>
      <c r="G389" s="27"/>
      <c r="H389" s="225">
        <v>258</v>
      </c>
      <c r="I389" s="248"/>
      <c r="J389" s="248"/>
      <c r="K389" s="248"/>
      <c r="L389" s="26" t="s">
        <v>114</v>
      </c>
      <c r="M389" s="25" t="s">
        <v>186</v>
      </c>
      <c r="N389" s="26" t="s">
        <v>112</v>
      </c>
      <c r="O389" s="25" t="s">
        <v>1720</v>
      </c>
      <c r="P389" s="26" t="s">
        <v>111</v>
      </c>
      <c r="Q389" s="25" t="s">
        <v>382</v>
      </c>
      <c r="R389" s="26" t="s">
        <v>110</v>
      </c>
      <c r="S389" s="25" t="s">
        <v>399</v>
      </c>
      <c r="T389" s="26" t="s">
        <v>109</v>
      </c>
      <c r="U389" s="25" t="s">
        <v>458</v>
      </c>
      <c r="V389" s="26" t="s">
        <v>108</v>
      </c>
      <c r="W389" s="25"/>
      <c r="X389" s="26" t="s">
        <v>107</v>
      </c>
      <c r="Y389" s="25"/>
      <c r="Z389" s="26" t="s">
        <v>106</v>
      </c>
      <c r="AA389" s="25"/>
      <c r="AB389" s="26" t="s">
        <v>1707</v>
      </c>
      <c r="AC389" s="25"/>
      <c r="AD389" s="24"/>
      <c r="AE389" s="25"/>
      <c r="AF389" s="24"/>
      <c r="AG389" s="23"/>
      <c r="AH389" s="251"/>
      <c r="AI389" s="11"/>
      <c r="AJ389" s="311"/>
      <c r="AK389" s="267"/>
      <c r="AL389" s="263"/>
      <c r="AM389" s="265"/>
      <c r="AN389" s="267"/>
      <c r="AO389" s="263"/>
      <c r="AP389" s="265"/>
      <c r="AQ389" s="267"/>
      <c r="AR389" s="263"/>
      <c r="AS389" s="265"/>
      <c r="AT389" s="267"/>
      <c r="AU389" s="263"/>
      <c r="AV389" s="265"/>
      <c r="AW389" s="267"/>
      <c r="AX389" s="263"/>
      <c r="AY389" s="292"/>
      <c r="AZ389" s="228"/>
      <c r="BA389" s="228"/>
      <c r="BB389" s="295"/>
    </row>
    <row r="390" spans="2:62" ht="28.15" customHeight="1" thickBot="1" x14ac:dyDescent="0.25">
      <c r="B390" s="30"/>
      <c r="C390" s="253"/>
      <c r="D390" s="51"/>
      <c r="E390" s="50"/>
      <c r="F390" s="50"/>
      <c r="G390" s="49"/>
      <c r="H390" s="226"/>
      <c r="I390" s="254"/>
      <c r="J390" s="254"/>
      <c r="K390" s="254"/>
      <c r="L390" s="48" t="s">
        <v>105</v>
      </c>
      <c r="M390" s="47" t="s">
        <v>611</v>
      </c>
      <c r="N390" s="48" t="s">
        <v>103</v>
      </c>
      <c r="O390" s="47" t="s">
        <v>611</v>
      </c>
      <c r="P390" s="48" t="s">
        <v>102</v>
      </c>
      <c r="Q390" s="47" t="s">
        <v>618</v>
      </c>
      <c r="R390" s="48" t="s">
        <v>101</v>
      </c>
      <c r="S390" s="47" t="s">
        <v>132</v>
      </c>
      <c r="T390" s="48">
        <v>20</v>
      </c>
      <c r="U390" s="47" t="s">
        <v>121</v>
      </c>
      <c r="V390" s="48" t="s">
        <v>100</v>
      </c>
      <c r="W390" s="47"/>
      <c r="X390" s="48" t="s">
        <v>99</v>
      </c>
      <c r="Y390" s="47"/>
      <c r="Z390" s="48" t="s">
        <v>98</v>
      </c>
      <c r="AA390" s="47"/>
      <c r="AB390" s="48" t="s">
        <v>1706</v>
      </c>
      <c r="AC390" s="47"/>
      <c r="AD390" s="16"/>
      <c r="AE390" s="47"/>
      <c r="AF390" s="16"/>
      <c r="AG390" s="46"/>
      <c r="AH390" s="255"/>
      <c r="AI390" s="11"/>
      <c r="AJ390" s="312"/>
      <c r="AK390" s="268"/>
      <c r="AL390" s="264"/>
      <c r="AM390" s="266"/>
      <c r="AN390" s="268"/>
      <c r="AO390" s="264"/>
      <c r="AP390" s="266"/>
      <c r="AQ390" s="268"/>
      <c r="AR390" s="264"/>
      <c r="AS390" s="266"/>
      <c r="AT390" s="268"/>
      <c r="AU390" s="264"/>
      <c r="AV390" s="266"/>
      <c r="AW390" s="268"/>
      <c r="AX390" s="264"/>
      <c r="AY390" s="293"/>
      <c r="AZ390" s="229"/>
      <c r="BA390" s="229"/>
      <c r="BB390" s="296"/>
    </row>
    <row r="391" spans="2:62" ht="28.15" customHeight="1" x14ac:dyDescent="0.2">
      <c r="B391" s="30"/>
      <c r="C391" s="242">
        <v>2</v>
      </c>
      <c r="D391" s="44"/>
      <c r="E391" s="43"/>
      <c r="F391" s="43"/>
      <c r="G391" s="42"/>
      <c r="H391" s="223"/>
      <c r="I391" s="246"/>
      <c r="J391" s="246"/>
      <c r="K391" s="246"/>
      <c r="L391" s="41" t="s">
        <v>133</v>
      </c>
      <c r="M391" s="40"/>
      <c r="N391" s="41" t="s">
        <v>131</v>
      </c>
      <c r="O391" s="40"/>
      <c r="P391" s="41" t="s">
        <v>130</v>
      </c>
      <c r="Q391" s="40"/>
      <c r="R391" s="41" t="s">
        <v>129</v>
      </c>
      <c r="S391" s="40"/>
      <c r="T391" s="41" t="s">
        <v>128</v>
      </c>
      <c r="U391" s="40"/>
      <c r="V391" s="41" t="s">
        <v>127</v>
      </c>
      <c r="W391" s="40"/>
      <c r="X391" s="41" t="s">
        <v>126</v>
      </c>
      <c r="Y391" s="40"/>
      <c r="Z391" s="41" t="s">
        <v>125</v>
      </c>
      <c r="AA391" s="40"/>
      <c r="AB391" s="41" t="s">
        <v>1709</v>
      </c>
      <c r="AC391" s="40"/>
      <c r="AD391" s="39"/>
      <c r="AE391" s="40"/>
      <c r="AF391" s="39"/>
      <c r="AG391" s="38"/>
      <c r="AH391" s="250"/>
      <c r="AI391" s="11"/>
      <c r="AJ391" s="310">
        <f>SUMPRODUCT(LEN($M391:$AC394)-LEN(SUBSTITUTE($M391:$AC394,"A", "")))</f>
        <v>0</v>
      </c>
      <c r="AK391" s="239">
        <f>SUMPRODUCT(LEN($AF391:$AF394)-LEN(SUBSTITUTE($AF391:$AF394,"A", "")))</f>
        <v>0</v>
      </c>
      <c r="AL391" s="230">
        <f>SUMPRODUCT(LEN($AE391:$AE394)-LEN(SUBSTITUTE($AE391:$AE394,"A", "")))</f>
        <v>0</v>
      </c>
      <c r="AM391" s="233">
        <f>SUMPRODUCT(LEN($M391:$AC394)-LEN(SUBSTITUTE($M391:$AC394,"S", "")))</f>
        <v>0</v>
      </c>
      <c r="AN391" s="239">
        <f>SUMPRODUCT(LEN($AF391:$AF394)-LEN(SUBSTITUTE($AF391:$AF394,"S", "")))</f>
        <v>0</v>
      </c>
      <c r="AO391" s="230">
        <f>SUMPRODUCT(LEN($AE391:$AE394)-LEN(SUBSTITUTE($AE391:$AE394,"S", "")))</f>
        <v>0</v>
      </c>
      <c r="AP391" s="233">
        <f>SUMPRODUCT(LEN($M391:$AC394)-LEN(SUBSTITUTE($M391:$AC394,"F", "")))</f>
        <v>0</v>
      </c>
      <c r="AQ391" s="239">
        <f>SUMPRODUCT(LEN($AF391:$AF394)-LEN(SUBSTITUTE($AF391:$AF394,"F", "")))</f>
        <v>0</v>
      </c>
      <c r="AR391" s="230">
        <f>SUMPRODUCT(LEN($AE391:$AE394)-LEN(SUBSTITUTE($AE391:$AE394,"F", "")))</f>
        <v>0</v>
      </c>
      <c r="AS391" s="233">
        <f>SUMPRODUCT(LEN($M391:$AC394)-LEN(SUBSTITUTE($M391:$AC394,"G", "")))</f>
        <v>0</v>
      </c>
      <c r="AT391" s="239">
        <f>SUMPRODUCT(LEN($AF391:$AF394)-LEN(SUBSTITUTE($AF391:$AF394,"G", "")))</f>
        <v>0</v>
      </c>
      <c r="AU391" s="230">
        <f>SUMPRODUCT(LEN($AE391:$AE394)-LEN(SUBSTITUTE($AE391:$AE394,"G", "")))</f>
        <v>0</v>
      </c>
      <c r="AV391" s="233">
        <f>SUMPRODUCT(LEN($M391:$AC394)-LEN(SUBSTITUTE($M391:$AC394,"M", "")))</f>
        <v>0</v>
      </c>
      <c r="AW391" s="239">
        <f>SUMPRODUCT(LEN($AF391:$AF394)-LEN(SUBSTITUTE($AF391:$AF394,"M", "")))</f>
        <v>0</v>
      </c>
      <c r="AX391" s="230">
        <f>SUMPRODUCT(LEN($AE391:$AE394)-LEN(SUBSTITUTE($AE391:$AE394,"M", "")))</f>
        <v>0</v>
      </c>
      <c r="AY391" s="291">
        <f>SUMPRODUCT(LEN($AE391:$AE394)-LEN(SUBSTITUTE($AE391:$AE394,"S", "")))</f>
        <v>0</v>
      </c>
      <c r="AZ391" s="227">
        <f>SUMPRODUCT(LEN($AE391:$AE394)-LEN(SUBSTITUTE($AE391:$AE394,"F", "")))</f>
        <v>0</v>
      </c>
      <c r="BA391" s="227">
        <f>SUMPRODUCT(LEN($AE391:$AE394)-LEN(SUBSTITUTE($AE391:$AE394,"G", "")))</f>
        <v>0</v>
      </c>
      <c r="BB391" s="294">
        <f>SUMPRODUCT(LEN($AE391:$AE394)-LEN(SUBSTITUTE($AE391:$AE394,"M", "")))</f>
        <v>0</v>
      </c>
    </row>
    <row r="392" spans="2:62" ht="28.15" customHeight="1" thickBot="1" x14ac:dyDescent="0.25">
      <c r="B392" s="30"/>
      <c r="C392" s="243"/>
      <c r="D392" s="36"/>
      <c r="E392" s="35"/>
      <c r="F392" s="35"/>
      <c r="G392" s="34"/>
      <c r="H392" s="224"/>
      <c r="I392" s="247"/>
      <c r="J392" s="247"/>
      <c r="K392" s="247"/>
      <c r="L392" s="33" t="s">
        <v>123</v>
      </c>
      <c r="M392" s="32"/>
      <c r="N392" s="33" t="s">
        <v>122</v>
      </c>
      <c r="O392" s="32"/>
      <c r="P392" s="33" t="s">
        <v>120</v>
      </c>
      <c r="Q392" s="32"/>
      <c r="R392" s="33" t="s">
        <v>119</v>
      </c>
      <c r="S392" s="32"/>
      <c r="T392" s="33" t="s">
        <v>118</v>
      </c>
      <c r="U392" s="32"/>
      <c r="V392" s="33" t="s">
        <v>117</v>
      </c>
      <c r="W392" s="32"/>
      <c r="X392" s="33" t="s">
        <v>116</v>
      </c>
      <c r="Y392" s="32"/>
      <c r="Z392" s="33" t="s">
        <v>115</v>
      </c>
      <c r="AA392" s="32"/>
      <c r="AB392" s="33" t="s">
        <v>1708</v>
      </c>
      <c r="AC392" s="32"/>
      <c r="AD392" s="31"/>
      <c r="AE392" s="32"/>
      <c r="AF392" s="31"/>
      <c r="AG392" s="23"/>
      <c r="AH392" s="251"/>
      <c r="AI392" s="11"/>
      <c r="AJ392" s="311"/>
      <c r="AK392" s="267"/>
      <c r="AL392" s="263"/>
      <c r="AM392" s="265"/>
      <c r="AN392" s="267"/>
      <c r="AO392" s="263"/>
      <c r="AP392" s="265"/>
      <c r="AQ392" s="267"/>
      <c r="AR392" s="263"/>
      <c r="AS392" s="265"/>
      <c r="AT392" s="267"/>
      <c r="AU392" s="263"/>
      <c r="AV392" s="265"/>
      <c r="AW392" s="267"/>
      <c r="AX392" s="263"/>
      <c r="AY392" s="292"/>
      <c r="AZ392" s="228"/>
      <c r="BA392" s="228"/>
      <c r="BB392" s="295"/>
    </row>
    <row r="393" spans="2:62" ht="28.15" customHeight="1" x14ac:dyDescent="0.2">
      <c r="B393" s="30"/>
      <c r="C393" s="244"/>
      <c r="D393" s="29"/>
      <c r="E393" s="28"/>
      <c r="F393" s="28"/>
      <c r="G393" s="27"/>
      <c r="H393" s="225"/>
      <c r="I393" s="248"/>
      <c r="J393" s="248"/>
      <c r="K393" s="248"/>
      <c r="L393" s="26" t="s">
        <v>114</v>
      </c>
      <c r="M393" s="25"/>
      <c r="N393" s="26" t="s">
        <v>112</v>
      </c>
      <c r="O393" s="25"/>
      <c r="P393" s="26" t="s">
        <v>111</v>
      </c>
      <c r="Q393" s="25"/>
      <c r="R393" s="26" t="s">
        <v>110</v>
      </c>
      <c r="S393" s="25"/>
      <c r="T393" s="26" t="s">
        <v>109</v>
      </c>
      <c r="U393" s="25"/>
      <c r="V393" s="26" t="s">
        <v>108</v>
      </c>
      <c r="W393" s="25"/>
      <c r="X393" s="26" t="s">
        <v>107</v>
      </c>
      <c r="Y393" s="25"/>
      <c r="Z393" s="26" t="s">
        <v>106</v>
      </c>
      <c r="AA393" s="25"/>
      <c r="AB393" s="26" t="s">
        <v>1707</v>
      </c>
      <c r="AC393" s="25"/>
      <c r="AD393" s="24"/>
      <c r="AE393" s="25"/>
      <c r="AF393" s="24"/>
      <c r="AG393" s="23"/>
      <c r="AH393" s="251"/>
      <c r="AI393" s="11"/>
      <c r="AJ393" s="311"/>
      <c r="AK393" s="267"/>
      <c r="AL393" s="263"/>
      <c r="AM393" s="265"/>
      <c r="AN393" s="267"/>
      <c r="AO393" s="263"/>
      <c r="AP393" s="265"/>
      <c r="AQ393" s="267"/>
      <c r="AR393" s="263"/>
      <c r="AS393" s="265"/>
      <c r="AT393" s="267"/>
      <c r="AU393" s="263"/>
      <c r="AV393" s="265"/>
      <c r="AW393" s="267"/>
      <c r="AX393" s="263"/>
      <c r="AY393" s="292"/>
      <c r="AZ393" s="228"/>
      <c r="BA393" s="228"/>
      <c r="BB393" s="295"/>
    </row>
    <row r="394" spans="2:62" ht="28.15" customHeight="1" thickBot="1" x14ac:dyDescent="0.25">
      <c r="B394" s="30"/>
      <c r="C394" s="253"/>
      <c r="D394" s="51"/>
      <c r="E394" s="50"/>
      <c r="F394" s="50"/>
      <c r="G394" s="49"/>
      <c r="H394" s="226"/>
      <c r="I394" s="254"/>
      <c r="J394" s="254"/>
      <c r="K394" s="254"/>
      <c r="L394" s="48" t="s">
        <v>105</v>
      </c>
      <c r="M394" s="47"/>
      <c r="N394" s="48" t="s">
        <v>103</v>
      </c>
      <c r="O394" s="47"/>
      <c r="P394" s="48" t="s">
        <v>102</v>
      </c>
      <c r="Q394" s="47"/>
      <c r="R394" s="48" t="s">
        <v>101</v>
      </c>
      <c r="S394" s="47"/>
      <c r="T394" s="48">
        <v>20</v>
      </c>
      <c r="U394" s="47"/>
      <c r="V394" s="48" t="s">
        <v>100</v>
      </c>
      <c r="W394" s="47"/>
      <c r="X394" s="48" t="s">
        <v>99</v>
      </c>
      <c r="Y394" s="47"/>
      <c r="Z394" s="48" t="s">
        <v>98</v>
      </c>
      <c r="AA394" s="47"/>
      <c r="AB394" s="48" t="s">
        <v>1706</v>
      </c>
      <c r="AC394" s="47"/>
      <c r="AD394" s="16"/>
      <c r="AE394" s="47"/>
      <c r="AF394" s="16"/>
      <c r="AG394" s="46"/>
      <c r="AH394" s="255"/>
      <c r="AI394" s="11"/>
      <c r="AJ394" s="312"/>
      <c r="AK394" s="268"/>
      <c r="AL394" s="264"/>
      <c r="AM394" s="266"/>
      <c r="AN394" s="268"/>
      <c r="AO394" s="264"/>
      <c r="AP394" s="266"/>
      <c r="AQ394" s="268"/>
      <c r="AR394" s="264"/>
      <c r="AS394" s="266"/>
      <c r="AT394" s="268"/>
      <c r="AU394" s="264"/>
      <c r="AV394" s="266"/>
      <c r="AW394" s="268"/>
      <c r="AX394" s="264"/>
      <c r="AY394" s="293"/>
      <c r="AZ394" s="229"/>
      <c r="BA394" s="229"/>
      <c r="BB394" s="296"/>
    </row>
    <row r="395" spans="2:62" ht="28.15" customHeight="1" x14ac:dyDescent="0.2">
      <c r="B395" s="30"/>
      <c r="C395" s="242">
        <v>3</v>
      </c>
      <c r="D395" s="44"/>
      <c r="E395" s="43"/>
      <c r="F395" s="43"/>
      <c r="G395" s="42"/>
      <c r="H395" s="223"/>
      <c r="I395" s="246"/>
      <c r="J395" s="246"/>
      <c r="K395" s="246"/>
      <c r="L395" s="41" t="s">
        <v>133</v>
      </c>
      <c r="M395" s="40"/>
      <c r="N395" s="41" t="s">
        <v>131</v>
      </c>
      <c r="O395" s="40"/>
      <c r="P395" s="41" t="s">
        <v>130</v>
      </c>
      <c r="Q395" s="40"/>
      <c r="R395" s="41" t="s">
        <v>129</v>
      </c>
      <c r="S395" s="40"/>
      <c r="T395" s="41" t="s">
        <v>128</v>
      </c>
      <c r="U395" s="40"/>
      <c r="V395" s="41" t="s">
        <v>127</v>
      </c>
      <c r="W395" s="40"/>
      <c r="X395" s="41" t="s">
        <v>126</v>
      </c>
      <c r="Y395" s="40"/>
      <c r="Z395" s="41" t="s">
        <v>125</v>
      </c>
      <c r="AA395" s="40"/>
      <c r="AB395" s="41" t="s">
        <v>1709</v>
      </c>
      <c r="AC395" s="40"/>
      <c r="AD395" s="39"/>
      <c r="AE395" s="40"/>
      <c r="AF395" s="39"/>
      <c r="AG395" s="38"/>
      <c r="AH395" s="250"/>
      <c r="AI395" s="11"/>
      <c r="AJ395" s="310">
        <f>SUMPRODUCT(LEN($M395:$AC398)-LEN(SUBSTITUTE($M395:$AC398,"A", "")))</f>
        <v>0</v>
      </c>
      <c r="AK395" s="239">
        <f>SUMPRODUCT(LEN($AF395:$AF398)-LEN(SUBSTITUTE($AF395:$AF398,"A", "")))</f>
        <v>0</v>
      </c>
      <c r="AL395" s="230">
        <f>SUMPRODUCT(LEN($AE395:$AE398)-LEN(SUBSTITUTE($AE395:$AE398,"A", "")))</f>
        <v>0</v>
      </c>
      <c r="AM395" s="233">
        <f>SUMPRODUCT(LEN($M395:$AC398)-LEN(SUBSTITUTE($M395:$AC398,"S", "")))</f>
        <v>0</v>
      </c>
      <c r="AN395" s="239">
        <f>SUMPRODUCT(LEN($AF395:$AF398)-LEN(SUBSTITUTE($AF395:$AF398,"S", "")))</f>
        <v>0</v>
      </c>
      <c r="AO395" s="230">
        <f>SUMPRODUCT(LEN($AE395:$AE398)-LEN(SUBSTITUTE($AE395:$AE398,"S", "")))</f>
        <v>0</v>
      </c>
      <c r="AP395" s="233">
        <f>SUMPRODUCT(LEN($M395:$AC398)-LEN(SUBSTITUTE($M395:$AC398,"F", "")))</f>
        <v>0</v>
      </c>
      <c r="AQ395" s="239">
        <f>SUMPRODUCT(LEN($AF395:$AF398)-LEN(SUBSTITUTE($AF395:$AF398,"F", "")))</f>
        <v>0</v>
      </c>
      <c r="AR395" s="230">
        <f>SUMPRODUCT(LEN($AE395:$AE398)-LEN(SUBSTITUTE($AE395:$AE398,"F", "")))</f>
        <v>0</v>
      </c>
      <c r="AS395" s="233">
        <f>SUMPRODUCT(LEN($M395:$AC398)-LEN(SUBSTITUTE($M395:$AC398,"G", "")))</f>
        <v>0</v>
      </c>
      <c r="AT395" s="239">
        <f>SUMPRODUCT(LEN($AF395:$AF398)-LEN(SUBSTITUTE($AF395:$AF398,"G", "")))</f>
        <v>0</v>
      </c>
      <c r="AU395" s="230">
        <f>SUMPRODUCT(LEN($AE395:$AE398)-LEN(SUBSTITUTE($AE395:$AE398,"G", "")))</f>
        <v>0</v>
      </c>
      <c r="AV395" s="233">
        <f>SUMPRODUCT(LEN($M395:$AC398)-LEN(SUBSTITUTE($M395:$AC398,"M", "")))</f>
        <v>0</v>
      </c>
      <c r="AW395" s="239">
        <f>SUMPRODUCT(LEN($AF395:$AF398)-LEN(SUBSTITUTE($AF395:$AF398,"M", "")))</f>
        <v>0</v>
      </c>
      <c r="AX395" s="230">
        <f>SUMPRODUCT(LEN($AE395:$AE398)-LEN(SUBSTITUTE($AE395:$AE398,"M", "")))</f>
        <v>0</v>
      </c>
      <c r="AY395" s="291">
        <f>SUMPRODUCT(LEN($AE395:$AE398)-LEN(SUBSTITUTE($AE395:$AE398,"S", "")))</f>
        <v>0</v>
      </c>
      <c r="AZ395" s="227">
        <f>SUMPRODUCT(LEN($AE395:$AE398)-LEN(SUBSTITUTE($AE395:$AE398,"F", "")))</f>
        <v>0</v>
      </c>
      <c r="BA395" s="227">
        <f>SUMPRODUCT(LEN($AE395:$AE398)-LEN(SUBSTITUTE($AE395:$AE398,"G", "")))</f>
        <v>0</v>
      </c>
      <c r="BB395" s="294">
        <f>SUMPRODUCT(LEN($AE395:$AE398)-LEN(SUBSTITUTE($AE395:$AE398,"M", "")))</f>
        <v>0</v>
      </c>
    </row>
    <row r="396" spans="2:62" ht="28.15" customHeight="1" thickBot="1" x14ac:dyDescent="0.25">
      <c r="B396" s="30"/>
      <c r="C396" s="243"/>
      <c r="D396" s="36"/>
      <c r="E396" s="35"/>
      <c r="F396" s="35"/>
      <c r="G396" s="34"/>
      <c r="H396" s="224"/>
      <c r="I396" s="247"/>
      <c r="J396" s="247"/>
      <c r="K396" s="247"/>
      <c r="L396" s="33" t="s">
        <v>123</v>
      </c>
      <c r="M396" s="32"/>
      <c r="N396" s="33" t="s">
        <v>122</v>
      </c>
      <c r="O396" s="32"/>
      <c r="P396" s="33" t="s">
        <v>120</v>
      </c>
      <c r="Q396" s="32"/>
      <c r="R396" s="33" t="s">
        <v>119</v>
      </c>
      <c r="S396" s="32"/>
      <c r="T396" s="33" t="s">
        <v>118</v>
      </c>
      <c r="U396" s="32"/>
      <c r="V396" s="33" t="s">
        <v>117</v>
      </c>
      <c r="W396" s="32"/>
      <c r="X396" s="33" t="s">
        <v>116</v>
      </c>
      <c r="Y396" s="32"/>
      <c r="Z396" s="33" t="s">
        <v>115</v>
      </c>
      <c r="AA396" s="32"/>
      <c r="AB396" s="33" t="s">
        <v>1708</v>
      </c>
      <c r="AC396" s="32"/>
      <c r="AD396" s="31"/>
      <c r="AE396" s="32"/>
      <c r="AF396" s="31"/>
      <c r="AG396" s="23"/>
      <c r="AH396" s="251"/>
      <c r="AI396" s="11"/>
      <c r="AJ396" s="311"/>
      <c r="AK396" s="267"/>
      <c r="AL396" s="263"/>
      <c r="AM396" s="265"/>
      <c r="AN396" s="267"/>
      <c r="AO396" s="263"/>
      <c r="AP396" s="265"/>
      <c r="AQ396" s="267"/>
      <c r="AR396" s="263"/>
      <c r="AS396" s="265"/>
      <c r="AT396" s="267"/>
      <c r="AU396" s="263"/>
      <c r="AV396" s="265"/>
      <c r="AW396" s="267"/>
      <c r="AX396" s="263"/>
      <c r="AY396" s="292"/>
      <c r="AZ396" s="228"/>
      <c r="BA396" s="228"/>
      <c r="BB396" s="295"/>
    </row>
    <row r="397" spans="2:62" ht="28.15" customHeight="1" x14ac:dyDescent="0.2">
      <c r="B397" s="30"/>
      <c r="C397" s="244"/>
      <c r="D397" s="29"/>
      <c r="E397" s="28"/>
      <c r="F397" s="28"/>
      <c r="G397" s="27"/>
      <c r="H397" s="225"/>
      <c r="I397" s="248"/>
      <c r="J397" s="248"/>
      <c r="K397" s="248"/>
      <c r="L397" s="26" t="s">
        <v>114</v>
      </c>
      <c r="M397" s="25"/>
      <c r="N397" s="26" t="s">
        <v>112</v>
      </c>
      <c r="O397" s="25"/>
      <c r="P397" s="26" t="s">
        <v>111</v>
      </c>
      <c r="Q397" s="25"/>
      <c r="R397" s="26" t="s">
        <v>110</v>
      </c>
      <c r="S397" s="25"/>
      <c r="T397" s="26" t="s">
        <v>109</v>
      </c>
      <c r="U397" s="25"/>
      <c r="V397" s="26" t="s">
        <v>108</v>
      </c>
      <c r="W397" s="25"/>
      <c r="X397" s="26" t="s">
        <v>107</v>
      </c>
      <c r="Y397" s="25"/>
      <c r="Z397" s="26" t="s">
        <v>106</v>
      </c>
      <c r="AA397" s="25"/>
      <c r="AB397" s="26" t="s">
        <v>1707</v>
      </c>
      <c r="AC397" s="25"/>
      <c r="AD397" s="24"/>
      <c r="AE397" s="25"/>
      <c r="AF397" s="24"/>
      <c r="AG397" s="23"/>
      <c r="AH397" s="251"/>
      <c r="AI397" s="11"/>
      <c r="AJ397" s="311"/>
      <c r="AK397" s="267"/>
      <c r="AL397" s="263"/>
      <c r="AM397" s="265"/>
      <c r="AN397" s="267"/>
      <c r="AO397" s="263"/>
      <c r="AP397" s="265"/>
      <c r="AQ397" s="267"/>
      <c r="AR397" s="263"/>
      <c r="AS397" s="265"/>
      <c r="AT397" s="267"/>
      <c r="AU397" s="263"/>
      <c r="AV397" s="265"/>
      <c r="AW397" s="267"/>
      <c r="AX397" s="263"/>
      <c r="AY397" s="292"/>
      <c r="AZ397" s="228"/>
      <c r="BA397" s="228"/>
      <c r="BB397" s="295"/>
    </row>
    <row r="398" spans="2:62" ht="28.15" customHeight="1" thickBot="1" x14ac:dyDescent="0.25">
      <c r="B398" s="21"/>
      <c r="C398" s="245"/>
      <c r="D398" s="20"/>
      <c r="E398" s="19"/>
      <c r="F398" s="19"/>
      <c r="G398" s="18"/>
      <c r="H398" s="226"/>
      <c r="I398" s="249"/>
      <c r="J398" s="249"/>
      <c r="K398" s="249"/>
      <c r="L398" s="17" t="s">
        <v>105</v>
      </c>
      <c r="M398" s="15"/>
      <c r="N398" s="17" t="s">
        <v>103</v>
      </c>
      <c r="O398" s="15"/>
      <c r="P398" s="17" t="s">
        <v>102</v>
      </c>
      <c r="Q398" s="15"/>
      <c r="R398" s="17" t="s">
        <v>101</v>
      </c>
      <c r="S398" s="15"/>
      <c r="T398" s="17">
        <v>20</v>
      </c>
      <c r="U398" s="15"/>
      <c r="V398" s="17" t="s">
        <v>100</v>
      </c>
      <c r="W398" s="15"/>
      <c r="X398" s="17" t="s">
        <v>99</v>
      </c>
      <c r="Y398" s="15"/>
      <c r="Z398" s="17" t="s">
        <v>98</v>
      </c>
      <c r="AA398" s="15"/>
      <c r="AB398" s="17" t="s">
        <v>1706</v>
      </c>
      <c r="AC398" s="15"/>
      <c r="AD398" s="16"/>
      <c r="AE398" s="15"/>
      <c r="AF398" s="14"/>
      <c r="AG398" s="13"/>
      <c r="AH398" s="252"/>
      <c r="AI398" s="11"/>
      <c r="AJ398" s="312"/>
      <c r="AK398" s="268"/>
      <c r="AL398" s="264"/>
      <c r="AM398" s="266"/>
      <c r="AN398" s="268"/>
      <c r="AO398" s="264"/>
      <c r="AP398" s="266"/>
      <c r="AQ398" s="268"/>
      <c r="AR398" s="264"/>
      <c r="AS398" s="266"/>
      <c r="AT398" s="268"/>
      <c r="AU398" s="264"/>
      <c r="AV398" s="266"/>
      <c r="AW398" s="268"/>
      <c r="AX398" s="264"/>
      <c r="AY398" s="293"/>
      <c r="AZ398" s="229"/>
      <c r="BA398" s="229"/>
      <c r="BB398" s="296"/>
    </row>
    <row r="399" spans="2:62" ht="85.9" customHeight="1" thickTop="1" thickBot="1" x14ac:dyDescent="0.35">
      <c r="B399" s="105" t="s">
        <v>174</v>
      </c>
      <c r="C399" s="95" t="s">
        <v>173</v>
      </c>
      <c r="D399" s="100" t="s">
        <v>172</v>
      </c>
      <c r="E399" s="104" t="s">
        <v>171</v>
      </c>
      <c r="F399" s="103"/>
      <c r="G399" s="102"/>
      <c r="H399" s="101" t="s">
        <v>170</v>
      </c>
      <c r="I399" s="100" t="s">
        <v>96</v>
      </c>
      <c r="J399" s="100" t="s">
        <v>169</v>
      </c>
      <c r="K399" s="100" t="s">
        <v>97</v>
      </c>
      <c r="L399" s="256" t="s">
        <v>168</v>
      </c>
      <c r="M399" s="262"/>
      <c r="N399" s="256" t="s">
        <v>167</v>
      </c>
      <c r="O399" s="262"/>
      <c r="P399" s="256" t="s">
        <v>167</v>
      </c>
      <c r="Q399" s="257"/>
      <c r="R399" s="256" t="s">
        <v>167</v>
      </c>
      <c r="S399" s="257"/>
      <c r="T399" s="256" t="s">
        <v>167</v>
      </c>
      <c r="U399" s="257"/>
      <c r="V399" s="256" t="s">
        <v>167</v>
      </c>
      <c r="W399" s="257"/>
      <c r="X399" s="256" t="s">
        <v>167</v>
      </c>
      <c r="Y399" s="257"/>
      <c r="Z399" s="256" t="s">
        <v>167</v>
      </c>
      <c r="AA399" s="257"/>
      <c r="AB399" s="256" t="s">
        <v>167</v>
      </c>
      <c r="AC399" s="257"/>
      <c r="AD399" s="261" t="s">
        <v>166</v>
      </c>
      <c r="AE399" s="257"/>
      <c r="AF399" s="101" t="s">
        <v>165</v>
      </c>
      <c r="AG399" s="101" t="s">
        <v>164</v>
      </c>
      <c r="AH399" s="100" t="s">
        <v>163</v>
      </c>
      <c r="AI399" s="98"/>
      <c r="AJ399" s="96" t="s">
        <v>160</v>
      </c>
      <c r="AK399" s="95" t="s">
        <v>159</v>
      </c>
      <c r="AL399" s="94" t="s">
        <v>158</v>
      </c>
      <c r="AM399" s="96" t="s">
        <v>157</v>
      </c>
      <c r="AN399" s="95" t="s">
        <v>156</v>
      </c>
      <c r="AO399" s="94" t="s">
        <v>155</v>
      </c>
      <c r="AP399" s="96" t="s">
        <v>154</v>
      </c>
      <c r="AQ399" s="95" t="s">
        <v>153</v>
      </c>
      <c r="AR399" s="97" t="s">
        <v>152</v>
      </c>
      <c r="AS399" s="96" t="s">
        <v>151</v>
      </c>
      <c r="AT399" s="95" t="s">
        <v>150</v>
      </c>
      <c r="AU399" s="94" t="s">
        <v>149</v>
      </c>
      <c r="AV399" s="96" t="s">
        <v>148</v>
      </c>
      <c r="AW399" s="95" t="s">
        <v>147</v>
      </c>
      <c r="AX399" s="94" t="s">
        <v>146</v>
      </c>
      <c r="AY399" s="93" t="s">
        <v>145</v>
      </c>
      <c r="AZ399" s="92" t="s">
        <v>144</v>
      </c>
      <c r="BA399" s="92" t="s">
        <v>143</v>
      </c>
      <c r="BB399" s="91" t="s">
        <v>142</v>
      </c>
    </row>
    <row r="400" spans="2:62" ht="48" thickBot="1" x14ac:dyDescent="0.3">
      <c r="B400" s="90" t="s">
        <v>227</v>
      </c>
      <c r="C400" s="89"/>
      <c r="D400" s="88"/>
      <c r="E400" s="258"/>
      <c r="F400" s="259"/>
      <c r="G400" s="260"/>
      <c r="H400" s="87" t="s">
        <v>140</v>
      </c>
      <c r="I400" s="86"/>
      <c r="J400" s="86"/>
      <c r="K400" s="85"/>
      <c r="L400" s="84"/>
      <c r="M400" s="81"/>
      <c r="N400" s="84"/>
      <c r="O400" s="81"/>
      <c r="P400" s="84"/>
      <c r="Q400" s="81"/>
      <c r="R400" s="84"/>
      <c r="S400" s="81"/>
      <c r="T400" s="84"/>
      <c r="U400" s="81"/>
      <c r="V400" s="84"/>
      <c r="W400" s="81"/>
      <c r="X400" s="84"/>
      <c r="Y400" s="81"/>
      <c r="Z400" s="84"/>
      <c r="AA400" s="83"/>
      <c r="AB400" s="217"/>
      <c r="AC400" s="217"/>
      <c r="AD400" s="82" t="s">
        <v>139</v>
      </c>
      <c r="AE400" s="81"/>
      <c r="AF400" s="81"/>
      <c r="AG400" s="81"/>
      <c r="AH400" s="80"/>
      <c r="AI400" s="79" t="s">
        <v>138</v>
      </c>
      <c r="AJ400" s="78">
        <f t="shared" ref="AJ400:BB400" si="52">SUM(AJ402:AJ413)</f>
        <v>35</v>
      </c>
      <c r="AK400" s="77">
        <f t="shared" si="52"/>
        <v>0</v>
      </c>
      <c r="AL400" s="76">
        <f t="shared" si="52"/>
        <v>0</v>
      </c>
      <c r="AM400" s="78">
        <f t="shared" si="52"/>
        <v>2</v>
      </c>
      <c r="AN400" s="77">
        <f t="shared" si="52"/>
        <v>0</v>
      </c>
      <c r="AO400" s="76">
        <f t="shared" si="52"/>
        <v>0</v>
      </c>
      <c r="AP400" s="78">
        <f t="shared" si="52"/>
        <v>0</v>
      </c>
      <c r="AQ400" s="77">
        <f t="shared" si="52"/>
        <v>0</v>
      </c>
      <c r="AR400" s="76">
        <f t="shared" si="52"/>
        <v>0</v>
      </c>
      <c r="AS400" s="78">
        <f t="shared" si="52"/>
        <v>8</v>
      </c>
      <c r="AT400" s="77">
        <f t="shared" si="52"/>
        <v>0</v>
      </c>
      <c r="AU400" s="76">
        <f t="shared" si="52"/>
        <v>0</v>
      </c>
      <c r="AV400" s="78">
        <f t="shared" si="52"/>
        <v>5</v>
      </c>
      <c r="AW400" s="77">
        <f t="shared" si="52"/>
        <v>0</v>
      </c>
      <c r="AX400" s="76">
        <f t="shared" si="52"/>
        <v>0</v>
      </c>
      <c r="AY400" s="75">
        <f t="shared" si="52"/>
        <v>0</v>
      </c>
      <c r="AZ400" s="74">
        <f t="shared" si="52"/>
        <v>0</v>
      </c>
      <c r="BA400" s="74">
        <f t="shared" si="52"/>
        <v>0</v>
      </c>
      <c r="BB400" s="73">
        <f t="shared" si="52"/>
        <v>0</v>
      </c>
      <c r="BC400" s="72" t="s">
        <v>137</v>
      </c>
      <c r="BF400" s="5">
        <f>SUM(AJ400:AL400)/$BG$5</f>
        <v>35</v>
      </c>
      <c r="BG400" s="5">
        <f>SUM(AM400:AO400,AY400)/$BG$5</f>
        <v>2</v>
      </c>
      <c r="BH400" s="5">
        <f>SUM(AP400:AR400,AZ400)/$BG$5</f>
        <v>0</v>
      </c>
      <c r="BI400" s="5">
        <f>SUM(AS400:AU400,BA400)/$BG$5</f>
        <v>8</v>
      </c>
      <c r="BJ400" s="5">
        <f>SUM(AV400:AX400,BB400)/$BG$5</f>
        <v>5</v>
      </c>
    </row>
    <row r="401" spans="2:62" ht="37.5" thickBot="1" x14ac:dyDescent="0.3">
      <c r="B401" s="71"/>
      <c r="C401" s="70"/>
      <c r="D401" s="69"/>
      <c r="E401" s="68"/>
      <c r="F401" s="68"/>
      <c r="G401" s="67"/>
      <c r="H401" s="66"/>
      <c r="I401" s="64"/>
      <c r="J401" s="64"/>
      <c r="K401" s="65"/>
      <c r="L401" s="64"/>
      <c r="M401" s="62"/>
      <c r="N401" s="64"/>
      <c r="O401" s="62"/>
      <c r="P401" s="64"/>
      <c r="Q401" s="62"/>
      <c r="R401" s="64"/>
      <c r="S401" s="62"/>
      <c r="T401" s="64"/>
      <c r="U401" s="62"/>
      <c r="V401" s="64"/>
      <c r="W401" s="62"/>
      <c r="X401" s="64"/>
      <c r="Y401" s="62"/>
      <c r="Z401" s="64"/>
      <c r="AA401" s="62"/>
      <c r="AB401" s="62"/>
      <c r="AC401" s="62"/>
      <c r="AD401" s="63"/>
      <c r="AE401" s="62"/>
      <c r="AF401" s="62"/>
      <c r="AG401" s="62"/>
      <c r="AH401" s="61"/>
      <c r="AI401" s="59" t="s">
        <v>136</v>
      </c>
      <c r="AJ401" s="214">
        <f t="shared" ref="AJ401:BB401" si="53">AJ400/1</f>
        <v>35</v>
      </c>
      <c r="AK401" s="213">
        <f t="shared" si="53"/>
        <v>0</v>
      </c>
      <c r="AL401" s="212">
        <f t="shared" si="53"/>
        <v>0</v>
      </c>
      <c r="AM401" s="214">
        <f t="shared" si="53"/>
        <v>2</v>
      </c>
      <c r="AN401" s="213">
        <f t="shared" si="53"/>
        <v>0</v>
      </c>
      <c r="AO401" s="212">
        <f t="shared" si="53"/>
        <v>0</v>
      </c>
      <c r="AP401" s="214">
        <f t="shared" si="53"/>
        <v>0</v>
      </c>
      <c r="AQ401" s="213">
        <f t="shared" si="53"/>
        <v>0</v>
      </c>
      <c r="AR401" s="212">
        <f t="shared" si="53"/>
        <v>0</v>
      </c>
      <c r="AS401" s="214">
        <f t="shared" si="53"/>
        <v>8</v>
      </c>
      <c r="AT401" s="213">
        <f t="shared" si="53"/>
        <v>0</v>
      </c>
      <c r="AU401" s="212">
        <f t="shared" si="53"/>
        <v>0</v>
      </c>
      <c r="AV401" s="214">
        <f t="shared" si="53"/>
        <v>5</v>
      </c>
      <c r="AW401" s="213">
        <f t="shared" si="53"/>
        <v>0</v>
      </c>
      <c r="AX401" s="212">
        <f t="shared" si="53"/>
        <v>0</v>
      </c>
      <c r="AY401" s="211">
        <f t="shared" si="53"/>
        <v>0</v>
      </c>
      <c r="AZ401" s="210">
        <f t="shared" si="53"/>
        <v>0</v>
      </c>
      <c r="BA401" s="210">
        <f t="shared" si="53"/>
        <v>0</v>
      </c>
      <c r="BB401" s="209">
        <f t="shared" si="53"/>
        <v>0</v>
      </c>
      <c r="BC401" s="52" t="s">
        <v>135</v>
      </c>
    </row>
    <row r="402" spans="2:62" ht="28.15" customHeight="1" x14ac:dyDescent="0.2">
      <c r="B402" s="30"/>
      <c r="C402" s="242">
        <v>1</v>
      </c>
      <c r="D402" s="44"/>
      <c r="E402" s="43"/>
      <c r="F402" s="43"/>
      <c r="G402" s="42"/>
      <c r="H402" s="223" t="s">
        <v>660</v>
      </c>
      <c r="I402" s="246">
        <v>125</v>
      </c>
      <c r="J402" s="246">
        <v>30</v>
      </c>
      <c r="K402" s="246">
        <v>7</v>
      </c>
      <c r="L402" s="41" t="s">
        <v>133</v>
      </c>
      <c r="M402" s="40" t="s">
        <v>132</v>
      </c>
      <c r="N402" s="41" t="s">
        <v>131</v>
      </c>
      <c r="O402" s="40" t="s">
        <v>132</v>
      </c>
      <c r="P402" s="41" t="s">
        <v>130</v>
      </c>
      <c r="Q402" s="40" t="s">
        <v>614</v>
      </c>
      <c r="R402" s="41" t="s">
        <v>129</v>
      </c>
      <c r="S402" s="40" t="s">
        <v>382</v>
      </c>
      <c r="T402" s="41" t="s">
        <v>128</v>
      </c>
      <c r="U402" s="40" t="s">
        <v>187</v>
      </c>
      <c r="V402" s="41" t="s">
        <v>127</v>
      </c>
      <c r="W402" s="40" t="s">
        <v>414</v>
      </c>
      <c r="X402" s="41" t="s">
        <v>126</v>
      </c>
      <c r="Y402" s="40"/>
      <c r="Z402" s="41" t="s">
        <v>125</v>
      </c>
      <c r="AA402" s="40"/>
      <c r="AB402" s="41" t="s">
        <v>1709</v>
      </c>
      <c r="AC402" s="40"/>
      <c r="AD402" s="39"/>
      <c r="AE402" s="40"/>
      <c r="AF402" s="39"/>
      <c r="AG402" s="38"/>
      <c r="AH402" s="250"/>
      <c r="AI402" s="11"/>
      <c r="AJ402" s="310">
        <f>SUMPRODUCT(LEN($M402:$AC405)-LEN(SUBSTITUTE($M402:$AC405,"A", "")))</f>
        <v>35</v>
      </c>
      <c r="AK402" s="239">
        <f>SUMPRODUCT(LEN($AF402:$AF405)-LEN(SUBSTITUTE($AF402:$AF405,"A", "")))</f>
        <v>0</v>
      </c>
      <c r="AL402" s="230">
        <f>SUMPRODUCT(LEN($AE402:$AE405)-LEN(SUBSTITUTE($AE402:$AE405,"A", "")))</f>
        <v>0</v>
      </c>
      <c r="AM402" s="233">
        <f>SUMPRODUCT(LEN($M402:$AC405)-LEN(SUBSTITUTE($M402:$AC405,"S", "")))</f>
        <v>2</v>
      </c>
      <c r="AN402" s="239">
        <f>SUMPRODUCT(LEN($AF402:$AF405)-LEN(SUBSTITUTE($AF402:$AF405,"S", "")))</f>
        <v>0</v>
      </c>
      <c r="AO402" s="230">
        <f>SUMPRODUCT(LEN($AE402:$AE405)-LEN(SUBSTITUTE($AE402:$AE405,"S", "")))</f>
        <v>0</v>
      </c>
      <c r="AP402" s="233">
        <f>SUMPRODUCT(LEN($M402:$AC405)-LEN(SUBSTITUTE($M402:$AC405,"F", "")))</f>
        <v>0</v>
      </c>
      <c r="AQ402" s="239">
        <f>SUMPRODUCT(LEN($AF402:$AF405)-LEN(SUBSTITUTE($AF402:$AF405,"F", "")))</f>
        <v>0</v>
      </c>
      <c r="AR402" s="230">
        <f>SUMPRODUCT(LEN($AE402:$AE405)-LEN(SUBSTITUTE($AE402:$AE405,"F", "")))</f>
        <v>0</v>
      </c>
      <c r="AS402" s="233">
        <f>SUMPRODUCT(LEN($M402:$AC405)-LEN(SUBSTITUTE($M402:$AC405,"G", "")))</f>
        <v>8</v>
      </c>
      <c r="AT402" s="239">
        <f>SUMPRODUCT(LEN($AF402:$AF405)-LEN(SUBSTITUTE($AF402:$AF405,"G", "")))</f>
        <v>0</v>
      </c>
      <c r="AU402" s="230">
        <f>SUMPRODUCT(LEN($AE402:$AE405)-LEN(SUBSTITUTE($AE402:$AE405,"G", "")))</f>
        <v>0</v>
      </c>
      <c r="AV402" s="233">
        <f>SUMPRODUCT(LEN($M402:$AC405)-LEN(SUBSTITUTE($M402:$AC405,"M", "")))</f>
        <v>5</v>
      </c>
      <c r="AW402" s="239">
        <f>SUMPRODUCT(LEN($AF402:$AF405)-LEN(SUBSTITUTE($AF402:$AF405,"M", "")))</f>
        <v>0</v>
      </c>
      <c r="AX402" s="230">
        <f>SUMPRODUCT(LEN($AE402:$AE405)-LEN(SUBSTITUTE($AE402:$AE405,"M", "")))</f>
        <v>0</v>
      </c>
      <c r="AY402" s="291">
        <f>SUMPRODUCT(LEN($AE402:$AE405)-LEN(SUBSTITUTE($AE402:$AE405,"S", "")))</f>
        <v>0</v>
      </c>
      <c r="AZ402" s="227">
        <f>SUMPRODUCT(LEN($AE402:$AE405)-LEN(SUBSTITUTE($AE402:$AE405,"F", "")))</f>
        <v>0</v>
      </c>
      <c r="BA402" s="227">
        <f>SUMPRODUCT(LEN($AE402:$AE405)-LEN(SUBSTITUTE($AE402:$AE405,"G", "")))</f>
        <v>0</v>
      </c>
      <c r="BB402" s="294">
        <f>SUMPRODUCT(LEN($AE402:$AE405)-LEN(SUBSTITUTE($AE402:$AE405,"M", "")))</f>
        <v>0</v>
      </c>
    </row>
    <row r="403" spans="2:62" ht="28.15" customHeight="1" thickBot="1" x14ac:dyDescent="0.25">
      <c r="B403" s="30"/>
      <c r="C403" s="243"/>
      <c r="D403" s="36"/>
      <c r="E403" s="35"/>
      <c r="F403" s="35"/>
      <c r="G403" s="34"/>
      <c r="H403" s="224"/>
      <c r="I403" s="247"/>
      <c r="J403" s="247"/>
      <c r="K403" s="247"/>
      <c r="L403" s="33" t="s">
        <v>123</v>
      </c>
      <c r="M403" s="32" t="s">
        <v>1347</v>
      </c>
      <c r="N403" s="33" t="s">
        <v>122</v>
      </c>
      <c r="O403" s="32" t="s">
        <v>1273</v>
      </c>
      <c r="P403" s="33" t="s">
        <v>120</v>
      </c>
      <c r="Q403" s="32" t="s">
        <v>104</v>
      </c>
      <c r="R403" s="33" t="s">
        <v>119</v>
      </c>
      <c r="S403" s="32" t="s">
        <v>389</v>
      </c>
      <c r="T403" s="33" t="s">
        <v>118</v>
      </c>
      <c r="U403" s="32" t="s">
        <v>414</v>
      </c>
      <c r="V403" s="33" t="s">
        <v>117</v>
      </c>
      <c r="W403" s="32" t="s">
        <v>104</v>
      </c>
      <c r="X403" s="33" t="s">
        <v>116</v>
      </c>
      <c r="Y403" s="32"/>
      <c r="Z403" s="33" t="s">
        <v>115</v>
      </c>
      <c r="AA403" s="32"/>
      <c r="AB403" s="33" t="s">
        <v>1708</v>
      </c>
      <c r="AC403" s="32"/>
      <c r="AD403" s="31"/>
      <c r="AE403" s="32"/>
      <c r="AF403" s="31"/>
      <c r="AG403" s="23"/>
      <c r="AH403" s="251"/>
      <c r="AI403" s="11"/>
      <c r="AJ403" s="311"/>
      <c r="AK403" s="267"/>
      <c r="AL403" s="263"/>
      <c r="AM403" s="265"/>
      <c r="AN403" s="267"/>
      <c r="AO403" s="263"/>
      <c r="AP403" s="265"/>
      <c r="AQ403" s="267"/>
      <c r="AR403" s="263"/>
      <c r="AS403" s="265"/>
      <c r="AT403" s="267"/>
      <c r="AU403" s="263"/>
      <c r="AV403" s="265"/>
      <c r="AW403" s="267"/>
      <c r="AX403" s="263"/>
      <c r="AY403" s="292"/>
      <c r="AZ403" s="228"/>
      <c r="BA403" s="228"/>
      <c r="BB403" s="295"/>
    </row>
    <row r="404" spans="2:62" ht="28.15" customHeight="1" x14ac:dyDescent="0.2">
      <c r="B404" s="30"/>
      <c r="C404" s="244"/>
      <c r="D404" s="29"/>
      <c r="E404" s="28"/>
      <c r="F404" s="28"/>
      <c r="G404" s="27"/>
      <c r="H404" s="225">
        <v>261</v>
      </c>
      <c r="I404" s="248"/>
      <c r="J404" s="248"/>
      <c r="K404" s="248"/>
      <c r="L404" s="26" t="s">
        <v>114</v>
      </c>
      <c r="M404" s="25" t="s">
        <v>1602</v>
      </c>
      <c r="N404" s="26" t="s">
        <v>112</v>
      </c>
      <c r="O404" s="25" t="s">
        <v>1274</v>
      </c>
      <c r="P404" s="26" t="s">
        <v>111</v>
      </c>
      <c r="Q404" s="25" t="s">
        <v>389</v>
      </c>
      <c r="R404" s="26" t="s">
        <v>110</v>
      </c>
      <c r="S404" s="25" t="s">
        <v>389</v>
      </c>
      <c r="T404" s="26" t="s">
        <v>109</v>
      </c>
      <c r="U404" s="25" t="s">
        <v>187</v>
      </c>
      <c r="V404" s="26" t="s">
        <v>108</v>
      </c>
      <c r="W404" s="25" t="s">
        <v>414</v>
      </c>
      <c r="X404" s="26" t="s">
        <v>107</v>
      </c>
      <c r="Y404" s="25"/>
      <c r="Z404" s="26" t="s">
        <v>106</v>
      </c>
      <c r="AA404" s="25"/>
      <c r="AB404" s="26" t="s">
        <v>1707</v>
      </c>
      <c r="AC404" s="25"/>
      <c r="AD404" s="24"/>
      <c r="AE404" s="25"/>
      <c r="AF404" s="24"/>
      <c r="AG404" s="23"/>
      <c r="AH404" s="251"/>
      <c r="AI404" s="11"/>
      <c r="AJ404" s="311"/>
      <c r="AK404" s="267"/>
      <c r="AL404" s="263"/>
      <c r="AM404" s="265"/>
      <c r="AN404" s="267"/>
      <c r="AO404" s="263"/>
      <c r="AP404" s="265"/>
      <c r="AQ404" s="267"/>
      <c r="AR404" s="263"/>
      <c r="AS404" s="265"/>
      <c r="AT404" s="267"/>
      <c r="AU404" s="263"/>
      <c r="AV404" s="265"/>
      <c r="AW404" s="267"/>
      <c r="AX404" s="263"/>
      <c r="AY404" s="292"/>
      <c r="AZ404" s="228"/>
      <c r="BA404" s="228"/>
      <c r="BB404" s="295"/>
    </row>
    <row r="405" spans="2:62" ht="28.15" customHeight="1" thickBot="1" x14ac:dyDescent="0.25">
      <c r="B405" s="30"/>
      <c r="C405" s="253"/>
      <c r="D405" s="51"/>
      <c r="E405" s="50"/>
      <c r="F405" s="50"/>
      <c r="G405" s="49"/>
      <c r="H405" s="226"/>
      <c r="I405" s="254"/>
      <c r="J405" s="254"/>
      <c r="K405" s="254"/>
      <c r="L405" s="48" t="s">
        <v>105</v>
      </c>
      <c r="M405" s="47" t="s">
        <v>1315</v>
      </c>
      <c r="N405" s="48" t="s">
        <v>103</v>
      </c>
      <c r="O405" s="47" t="s">
        <v>132</v>
      </c>
      <c r="P405" s="48" t="s">
        <v>102</v>
      </c>
      <c r="Q405" s="47" t="s">
        <v>132</v>
      </c>
      <c r="R405" s="48" t="s">
        <v>101</v>
      </c>
      <c r="S405" s="47" t="s">
        <v>132</v>
      </c>
      <c r="T405" s="48">
        <v>20</v>
      </c>
      <c r="U405" s="47" t="s">
        <v>399</v>
      </c>
      <c r="V405" s="48" t="s">
        <v>100</v>
      </c>
      <c r="W405" s="47"/>
      <c r="X405" s="48" t="s">
        <v>99</v>
      </c>
      <c r="Y405" s="47"/>
      <c r="Z405" s="48" t="s">
        <v>98</v>
      </c>
      <c r="AA405" s="47"/>
      <c r="AB405" s="48" t="s">
        <v>1706</v>
      </c>
      <c r="AC405" s="47"/>
      <c r="AD405" s="16"/>
      <c r="AE405" s="47"/>
      <c r="AF405" s="16"/>
      <c r="AG405" s="46"/>
      <c r="AH405" s="255"/>
      <c r="AI405" s="11"/>
      <c r="AJ405" s="312"/>
      <c r="AK405" s="268"/>
      <c r="AL405" s="264"/>
      <c r="AM405" s="266"/>
      <c r="AN405" s="268"/>
      <c r="AO405" s="264"/>
      <c r="AP405" s="266"/>
      <c r="AQ405" s="268"/>
      <c r="AR405" s="264"/>
      <c r="AS405" s="266"/>
      <c r="AT405" s="268"/>
      <c r="AU405" s="264"/>
      <c r="AV405" s="266"/>
      <c r="AW405" s="268"/>
      <c r="AX405" s="264"/>
      <c r="AY405" s="293"/>
      <c r="AZ405" s="229"/>
      <c r="BA405" s="229"/>
      <c r="BB405" s="296"/>
    </row>
    <row r="406" spans="2:62" ht="28.15" customHeight="1" x14ac:dyDescent="0.2">
      <c r="B406" s="30"/>
      <c r="C406" s="242">
        <v>2</v>
      </c>
      <c r="D406" s="44"/>
      <c r="E406" s="43"/>
      <c r="F406" s="43"/>
      <c r="G406" s="42"/>
      <c r="H406" s="223"/>
      <c r="I406" s="246"/>
      <c r="J406" s="246"/>
      <c r="K406" s="246"/>
      <c r="L406" s="41" t="s">
        <v>133</v>
      </c>
      <c r="M406" s="40"/>
      <c r="N406" s="41" t="s">
        <v>131</v>
      </c>
      <c r="O406" s="40"/>
      <c r="P406" s="41" t="s">
        <v>130</v>
      </c>
      <c r="Q406" s="40"/>
      <c r="R406" s="41" t="s">
        <v>129</v>
      </c>
      <c r="S406" s="40"/>
      <c r="T406" s="41" t="s">
        <v>128</v>
      </c>
      <c r="U406" s="40"/>
      <c r="V406" s="41" t="s">
        <v>127</v>
      </c>
      <c r="W406" s="40"/>
      <c r="X406" s="41" t="s">
        <v>126</v>
      </c>
      <c r="Y406" s="40"/>
      <c r="Z406" s="41" t="s">
        <v>125</v>
      </c>
      <c r="AA406" s="40"/>
      <c r="AB406" s="41" t="s">
        <v>1709</v>
      </c>
      <c r="AC406" s="40"/>
      <c r="AD406" s="39"/>
      <c r="AE406" s="40"/>
      <c r="AF406" s="39"/>
      <c r="AG406" s="38"/>
      <c r="AH406" s="250"/>
      <c r="AI406" s="11"/>
      <c r="AJ406" s="310">
        <f>SUMPRODUCT(LEN($M406:$AC409)-LEN(SUBSTITUTE($M406:$AC409,"A", "")))</f>
        <v>0</v>
      </c>
      <c r="AK406" s="239">
        <f>SUMPRODUCT(LEN($AF406:$AF409)-LEN(SUBSTITUTE($AF406:$AF409,"A", "")))</f>
        <v>0</v>
      </c>
      <c r="AL406" s="230">
        <f>SUMPRODUCT(LEN($AE406:$AE409)-LEN(SUBSTITUTE($AE406:$AE409,"A", "")))</f>
        <v>0</v>
      </c>
      <c r="AM406" s="233">
        <f>SUMPRODUCT(LEN($M406:$AC409)-LEN(SUBSTITUTE($M406:$AC409,"S", "")))</f>
        <v>0</v>
      </c>
      <c r="AN406" s="239">
        <f>SUMPRODUCT(LEN($AF406:$AF409)-LEN(SUBSTITUTE($AF406:$AF409,"S", "")))</f>
        <v>0</v>
      </c>
      <c r="AO406" s="230">
        <f>SUMPRODUCT(LEN($AE406:$AE409)-LEN(SUBSTITUTE($AE406:$AE409,"S", "")))</f>
        <v>0</v>
      </c>
      <c r="AP406" s="233">
        <f>SUMPRODUCT(LEN($M406:$AC409)-LEN(SUBSTITUTE($M406:$AC409,"F", "")))</f>
        <v>0</v>
      </c>
      <c r="AQ406" s="239">
        <f>SUMPRODUCT(LEN($AF406:$AF409)-LEN(SUBSTITUTE($AF406:$AF409,"F", "")))</f>
        <v>0</v>
      </c>
      <c r="AR406" s="230">
        <f>SUMPRODUCT(LEN($AE406:$AE409)-LEN(SUBSTITUTE($AE406:$AE409,"F", "")))</f>
        <v>0</v>
      </c>
      <c r="AS406" s="233">
        <f>SUMPRODUCT(LEN($M406:$AC409)-LEN(SUBSTITUTE($M406:$AC409,"G", "")))</f>
        <v>0</v>
      </c>
      <c r="AT406" s="239">
        <f>SUMPRODUCT(LEN($AF406:$AF409)-LEN(SUBSTITUTE($AF406:$AF409,"G", "")))</f>
        <v>0</v>
      </c>
      <c r="AU406" s="230">
        <f>SUMPRODUCT(LEN($AE406:$AE409)-LEN(SUBSTITUTE($AE406:$AE409,"G", "")))</f>
        <v>0</v>
      </c>
      <c r="AV406" s="233">
        <f>SUMPRODUCT(LEN($M406:$AC409)-LEN(SUBSTITUTE($M406:$AC409,"M", "")))</f>
        <v>0</v>
      </c>
      <c r="AW406" s="239">
        <f>SUMPRODUCT(LEN($AF406:$AF409)-LEN(SUBSTITUTE($AF406:$AF409,"M", "")))</f>
        <v>0</v>
      </c>
      <c r="AX406" s="230">
        <f>SUMPRODUCT(LEN($AE406:$AE409)-LEN(SUBSTITUTE($AE406:$AE409,"M", "")))</f>
        <v>0</v>
      </c>
      <c r="AY406" s="291">
        <f>SUMPRODUCT(LEN($AE406:$AE409)-LEN(SUBSTITUTE($AE406:$AE409,"S", "")))</f>
        <v>0</v>
      </c>
      <c r="AZ406" s="227">
        <f>SUMPRODUCT(LEN($AE406:$AE409)-LEN(SUBSTITUTE($AE406:$AE409,"F", "")))</f>
        <v>0</v>
      </c>
      <c r="BA406" s="227">
        <f>SUMPRODUCT(LEN($AE406:$AE409)-LEN(SUBSTITUTE($AE406:$AE409,"G", "")))</f>
        <v>0</v>
      </c>
      <c r="BB406" s="294">
        <f>SUMPRODUCT(LEN($AE406:$AE409)-LEN(SUBSTITUTE($AE406:$AE409,"M", "")))</f>
        <v>0</v>
      </c>
    </row>
    <row r="407" spans="2:62" ht="28.15" customHeight="1" thickBot="1" x14ac:dyDescent="0.25">
      <c r="B407" s="30"/>
      <c r="C407" s="243"/>
      <c r="D407" s="36"/>
      <c r="E407" s="35"/>
      <c r="F407" s="35"/>
      <c r="G407" s="34"/>
      <c r="H407" s="224"/>
      <c r="I407" s="247"/>
      <c r="J407" s="247"/>
      <c r="K407" s="247"/>
      <c r="L407" s="33" t="s">
        <v>123</v>
      </c>
      <c r="M407" s="32"/>
      <c r="N407" s="33" t="s">
        <v>122</v>
      </c>
      <c r="O407" s="32"/>
      <c r="P407" s="33" t="s">
        <v>120</v>
      </c>
      <c r="Q407" s="32"/>
      <c r="R407" s="33" t="s">
        <v>119</v>
      </c>
      <c r="S407" s="32"/>
      <c r="T407" s="33" t="s">
        <v>118</v>
      </c>
      <c r="U407" s="32"/>
      <c r="V407" s="33" t="s">
        <v>117</v>
      </c>
      <c r="W407" s="32"/>
      <c r="X407" s="33" t="s">
        <v>116</v>
      </c>
      <c r="Y407" s="32"/>
      <c r="Z407" s="33" t="s">
        <v>115</v>
      </c>
      <c r="AA407" s="32"/>
      <c r="AB407" s="33" t="s">
        <v>1708</v>
      </c>
      <c r="AC407" s="32"/>
      <c r="AD407" s="31"/>
      <c r="AE407" s="32"/>
      <c r="AF407" s="31"/>
      <c r="AG407" s="23"/>
      <c r="AH407" s="251"/>
      <c r="AI407" s="11"/>
      <c r="AJ407" s="311"/>
      <c r="AK407" s="267"/>
      <c r="AL407" s="263"/>
      <c r="AM407" s="265"/>
      <c r="AN407" s="267"/>
      <c r="AO407" s="263"/>
      <c r="AP407" s="265"/>
      <c r="AQ407" s="267"/>
      <c r="AR407" s="263"/>
      <c r="AS407" s="265"/>
      <c r="AT407" s="267"/>
      <c r="AU407" s="263"/>
      <c r="AV407" s="265"/>
      <c r="AW407" s="267"/>
      <c r="AX407" s="263"/>
      <c r="AY407" s="292"/>
      <c r="AZ407" s="228"/>
      <c r="BA407" s="228"/>
      <c r="BB407" s="295"/>
    </row>
    <row r="408" spans="2:62" ht="28.15" customHeight="1" x14ac:dyDescent="0.2">
      <c r="B408" s="30"/>
      <c r="C408" s="244"/>
      <c r="D408" s="29"/>
      <c r="E408" s="28"/>
      <c r="F408" s="28"/>
      <c r="G408" s="27"/>
      <c r="H408" s="225"/>
      <c r="I408" s="248"/>
      <c r="J408" s="248"/>
      <c r="K408" s="248"/>
      <c r="L408" s="26" t="s">
        <v>114</v>
      </c>
      <c r="M408" s="25"/>
      <c r="N408" s="26" t="s">
        <v>112</v>
      </c>
      <c r="O408" s="25"/>
      <c r="P408" s="26" t="s">
        <v>111</v>
      </c>
      <c r="Q408" s="25"/>
      <c r="R408" s="26" t="s">
        <v>110</v>
      </c>
      <c r="S408" s="25"/>
      <c r="T408" s="26" t="s">
        <v>109</v>
      </c>
      <c r="U408" s="25"/>
      <c r="V408" s="26" t="s">
        <v>108</v>
      </c>
      <c r="W408" s="25"/>
      <c r="X408" s="26" t="s">
        <v>107</v>
      </c>
      <c r="Y408" s="25"/>
      <c r="Z408" s="26" t="s">
        <v>106</v>
      </c>
      <c r="AA408" s="25"/>
      <c r="AB408" s="26" t="s">
        <v>1707</v>
      </c>
      <c r="AC408" s="25"/>
      <c r="AD408" s="24"/>
      <c r="AE408" s="25"/>
      <c r="AF408" s="24"/>
      <c r="AG408" s="23"/>
      <c r="AH408" s="251"/>
      <c r="AI408" s="11"/>
      <c r="AJ408" s="311"/>
      <c r="AK408" s="267"/>
      <c r="AL408" s="263"/>
      <c r="AM408" s="265"/>
      <c r="AN408" s="267"/>
      <c r="AO408" s="263"/>
      <c r="AP408" s="265"/>
      <c r="AQ408" s="267"/>
      <c r="AR408" s="263"/>
      <c r="AS408" s="265"/>
      <c r="AT408" s="267"/>
      <c r="AU408" s="263"/>
      <c r="AV408" s="265"/>
      <c r="AW408" s="267"/>
      <c r="AX408" s="263"/>
      <c r="AY408" s="292"/>
      <c r="AZ408" s="228"/>
      <c r="BA408" s="228"/>
      <c r="BB408" s="295"/>
    </row>
    <row r="409" spans="2:62" ht="28.15" customHeight="1" thickBot="1" x14ac:dyDescent="0.25">
      <c r="B409" s="30"/>
      <c r="C409" s="253"/>
      <c r="D409" s="51"/>
      <c r="E409" s="50"/>
      <c r="F409" s="50"/>
      <c r="G409" s="49"/>
      <c r="H409" s="226"/>
      <c r="I409" s="254"/>
      <c r="J409" s="254"/>
      <c r="K409" s="254"/>
      <c r="L409" s="48" t="s">
        <v>105</v>
      </c>
      <c r="M409" s="47"/>
      <c r="N409" s="48" t="s">
        <v>103</v>
      </c>
      <c r="O409" s="47"/>
      <c r="P409" s="48" t="s">
        <v>102</v>
      </c>
      <c r="Q409" s="47"/>
      <c r="R409" s="48" t="s">
        <v>101</v>
      </c>
      <c r="S409" s="47"/>
      <c r="T409" s="48">
        <v>20</v>
      </c>
      <c r="U409" s="47"/>
      <c r="V409" s="48" t="s">
        <v>100</v>
      </c>
      <c r="W409" s="47"/>
      <c r="X409" s="48" t="s">
        <v>99</v>
      </c>
      <c r="Y409" s="47"/>
      <c r="Z409" s="48" t="s">
        <v>98</v>
      </c>
      <c r="AA409" s="47"/>
      <c r="AB409" s="48" t="s">
        <v>1706</v>
      </c>
      <c r="AC409" s="47"/>
      <c r="AD409" s="16"/>
      <c r="AE409" s="47"/>
      <c r="AF409" s="16"/>
      <c r="AG409" s="46"/>
      <c r="AH409" s="255"/>
      <c r="AI409" s="11"/>
      <c r="AJ409" s="312"/>
      <c r="AK409" s="268"/>
      <c r="AL409" s="264"/>
      <c r="AM409" s="266"/>
      <c r="AN409" s="268"/>
      <c r="AO409" s="264"/>
      <c r="AP409" s="266"/>
      <c r="AQ409" s="268"/>
      <c r="AR409" s="264"/>
      <c r="AS409" s="266"/>
      <c r="AT409" s="268"/>
      <c r="AU409" s="264"/>
      <c r="AV409" s="266"/>
      <c r="AW409" s="268"/>
      <c r="AX409" s="264"/>
      <c r="AY409" s="293"/>
      <c r="AZ409" s="229"/>
      <c r="BA409" s="229"/>
      <c r="BB409" s="296"/>
    </row>
    <row r="410" spans="2:62" ht="28.15" customHeight="1" x14ac:dyDescent="0.2">
      <c r="B410" s="30"/>
      <c r="C410" s="242">
        <v>3</v>
      </c>
      <c r="D410" s="44"/>
      <c r="E410" s="43"/>
      <c r="F410" s="43"/>
      <c r="G410" s="42"/>
      <c r="H410" s="223"/>
      <c r="I410" s="246"/>
      <c r="J410" s="246"/>
      <c r="K410" s="246"/>
      <c r="L410" s="41" t="s">
        <v>133</v>
      </c>
      <c r="M410" s="40"/>
      <c r="N410" s="41" t="s">
        <v>131</v>
      </c>
      <c r="O410" s="40"/>
      <c r="P410" s="41" t="s">
        <v>130</v>
      </c>
      <c r="Q410" s="40"/>
      <c r="R410" s="41" t="s">
        <v>129</v>
      </c>
      <c r="S410" s="40"/>
      <c r="T410" s="41" t="s">
        <v>128</v>
      </c>
      <c r="U410" s="40"/>
      <c r="V410" s="41" t="s">
        <v>127</v>
      </c>
      <c r="W410" s="40"/>
      <c r="X410" s="41" t="s">
        <v>126</v>
      </c>
      <c r="Y410" s="40"/>
      <c r="Z410" s="41" t="s">
        <v>125</v>
      </c>
      <c r="AA410" s="40"/>
      <c r="AB410" s="41" t="s">
        <v>1709</v>
      </c>
      <c r="AC410" s="40"/>
      <c r="AD410" s="39"/>
      <c r="AE410" s="40"/>
      <c r="AF410" s="39"/>
      <c r="AG410" s="38"/>
      <c r="AH410" s="250"/>
      <c r="AI410" s="11"/>
      <c r="AJ410" s="310">
        <f>SUMPRODUCT(LEN($M410:$AC413)-LEN(SUBSTITUTE($M410:$AC413,"A", "")))</f>
        <v>0</v>
      </c>
      <c r="AK410" s="239">
        <f>SUMPRODUCT(LEN($AF410:$AF413)-LEN(SUBSTITUTE($AF410:$AF413,"A", "")))</f>
        <v>0</v>
      </c>
      <c r="AL410" s="230">
        <f>SUMPRODUCT(LEN($AE410:$AE413)-LEN(SUBSTITUTE($AE410:$AE413,"A", "")))</f>
        <v>0</v>
      </c>
      <c r="AM410" s="233">
        <f>SUMPRODUCT(LEN($M410:$AC413)-LEN(SUBSTITUTE($M410:$AC413,"S", "")))</f>
        <v>0</v>
      </c>
      <c r="AN410" s="239">
        <f>SUMPRODUCT(LEN($AF410:$AF413)-LEN(SUBSTITUTE($AF410:$AF413,"S", "")))</f>
        <v>0</v>
      </c>
      <c r="AO410" s="230">
        <f>SUMPRODUCT(LEN($AE410:$AE413)-LEN(SUBSTITUTE($AE410:$AE413,"S", "")))</f>
        <v>0</v>
      </c>
      <c r="AP410" s="233">
        <f>SUMPRODUCT(LEN($M410:$AC413)-LEN(SUBSTITUTE($M410:$AC413,"F", "")))</f>
        <v>0</v>
      </c>
      <c r="AQ410" s="239">
        <f>SUMPRODUCT(LEN($AF410:$AF413)-LEN(SUBSTITUTE($AF410:$AF413,"F", "")))</f>
        <v>0</v>
      </c>
      <c r="AR410" s="230">
        <f>SUMPRODUCT(LEN($AE410:$AE413)-LEN(SUBSTITUTE($AE410:$AE413,"F", "")))</f>
        <v>0</v>
      </c>
      <c r="AS410" s="233">
        <f>SUMPRODUCT(LEN($M410:$AC413)-LEN(SUBSTITUTE($M410:$AC413,"G", "")))</f>
        <v>0</v>
      </c>
      <c r="AT410" s="239">
        <f>SUMPRODUCT(LEN($AF410:$AF413)-LEN(SUBSTITUTE($AF410:$AF413,"G", "")))</f>
        <v>0</v>
      </c>
      <c r="AU410" s="230">
        <f>SUMPRODUCT(LEN($AE410:$AE413)-LEN(SUBSTITUTE($AE410:$AE413,"G", "")))</f>
        <v>0</v>
      </c>
      <c r="AV410" s="233">
        <f>SUMPRODUCT(LEN($M410:$AC413)-LEN(SUBSTITUTE($M410:$AC413,"M", "")))</f>
        <v>0</v>
      </c>
      <c r="AW410" s="239">
        <f>SUMPRODUCT(LEN($AF410:$AF413)-LEN(SUBSTITUTE($AF410:$AF413,"M", "")))</f>
        <v>0</v>
      </c>
      <c r="AX410" s="230">
        <f>SUMPRODUCT(LEN($AE410:$AE413)-LEN(SUBSTITUTE($AE410:$AE413,"M", "")))</f>
        <v>0</v>
      </c>
      <c r="AY410" s="291">
        <f>SUMPRODUCT(LEN($AE410:$AE413)-LEN(SUBSTITUTE($AE410:$AE413,"S", "")))</f>
        <v>0</v>
      </c>
      <c r="AZ410" s="227">
        <f>SUMPRODUCT(LEN($AE410:$AE413)-LEN(SUBSTITUTE($AE410:$AE413,"F", "")))</f>
        <v>0</v>
      </c>
      <c r="BA410" s="227">
        <f>SUMPRODUCT(LEN($AE410:$AE413)-LEN(SUBSTITUTE($AE410:$AE413,"G", "")))</f>
        <v>0</v>
      </c>
      <c r="BB410" s="294">
        <f>SUMPRODUCT(LEN($AE410:$AE413)-LEN(SUBSTITUTE($AE410:$AE413,"M", "")))</f>
        <v>0</v>
      </c>
    </row>
    <row r="411" spans="2:62" ht="28.15" customHeight="1" thickBot="1" x14ac:dyDescent="0.25">
      <c r="B411" s="30"/>
      <c r="C411" s="243"/>
      <c r="D411" s="36"/>
      <c r="E411" s="35"/>
      <c r="F411" s="35"/>
      <c r="G411" s="34"/>
      <c r="H411" s="224"/>
      <c r="I411" s="247"/>
      <c r="J411" s="247"/>
      <c r="K411" s="247"/>
      <c r="L411" s="33" t="s">
        <v>123</v>
      </c>
      <c r="M411" s="32"/>
      <c r="N411" s="33" t="s">
        <v>122</v>
      </c>
      <c r="O411" s="32"/>
      <c r="P411" s="33" t="s">
        <v>120</v>
      </c>
      <c r="Q411" s="32"/>
      <c r="R411" s="33" t="s">
        <v>119</v>
      </c>
      <c r="S411" s="32"/>
      <c r="T411" s="33" t="s">
        <v>118</v>
      </c>
      <c r="U411" s="32"/>
      <c r="V411" s="33" t="s">
        <v>117</v>
      </c>
      <c r="W411" s="32"/>
      <c r="X411" s="33" t="s">
        <v>116</v>
      </c>
      <c r="Y411" s="32"/>
      <c r="Z411" s="33" t="s">
        <v>115</v>
      </c>
      <c r="AA411" s="32"/>
      <c r="AB411" s="33" t="s">
        <v>1708</v>
      </c>
      <c r="AC411" s="32"/>
      <c r="AD411" s="31"/>
      <c r="AE411" s="32"/>
      <c r="AF411" s="31"/>
      <c r="AG411" s="23"/>
      <c r="AH411" s="251"/>
      <c r="AI411" s="11"/>
      <c r="AJ411" s="311"/>
      <c r="AK411" s="267"/>
      <c r="AL411" s="263"/>
      <c r="AM411" s="265"/>
      <c r="AN411" s="267"/>
      <c r="AO411" s="263"/>
      <c r="AP411" s="265"/>
      <c r="AQ411" s="267"/>
      <c r="AR411" s="263"/>
      <c r="AS411" s="265"/>
      <c r="AT411" s="267"/>
      <c r="AU411" s="263"/>
      <c r="AV411" s="265"/>
      <c r="AW411" s="267"/>
      <c r="AX411" s="263"/>
      <c r="AY411" s="292"/>
      <c r="AZ411" s="228"/>
      <c r="BA411" s="228"/>
      <c r="BB411" s="295"/>
    </row>
    <row r="412" spans="2:62" ht="28.15" customHeight="1" x14ac:dyDescent="0.2">
      <c r="B412" s="30"/>
      <c r="C412" s="244"/>
      <c r="D412" s="29"/>
      <c r="E412" s="28"/>
      <c r="F412" s="28"/>
      <c r="G412" s="27"/>
      <c r="H412" s="225"/>
      <c r="I412" s="248"/>
      <c r="J412" s="248"/>
      <c r="K412" s="248"/>
      <c r="L412" s="26" t="s">
        <v>114</v>
      </c>
      <c r="M412" s="25"/>
      <c r="N412" s="26" t="s">
        <v>112</v>
      </c>
      <c r="O412" s="25"/>
      <c r="P412" s="26" t="s">
        <v>111</v>
      </c>
      <c r="Q412" s="25"/>
      <c r="R412" s="26" t="s">
        <v>110</v>
      </c>
      <c r="S412" s="25"/>
      <c r="T412" s="26" t="s">
        <v>109</v>
      </c>
      <c r="U412" s="25"/>
      <c r="V412" s="26" t="s">
        <v>108</v>
      </c>
      <c r="W412" s="25"/>
      <c r="X412" s="26" t="s">
        <v>107</v>
      </c>
      <c r="Y412" s="25"/>
      <c r="Z412" s="26" t="s">
        <v>106</v>
      </c>
      <c r="AA412" s="25"/>
      <c r="AB412" s="26" t="s">
        <v>1707</v>
      </c>
      <c r="AC412" s="25"/>
      <c r="AD412" s="24"/>
      <c r="AE412" s="25"/>
      <c r="AF412" s="24"/>
      <c r="AG412" s="23"/>
      <c r="AH412" s="251"/>
      <c r="AI412" s="11"/>
      <c r="AJ412" s="311"/>
      <c r="AK412" s="267"/>
      <c r="AL412" s="263"/>
      <c r="AM412" s="265"/>
      <c r="AN412" s="267"/>
      <c r="AO412" s="263"/>
      <c r="AP412" s="265"/>
      <c r="AQ412" s="267"/>
      <c r="AR412" s="263"/>
      <c r="AS412" s="265"/>
      <c r="AT412" s="267"/>
      <c r="AU412" s="263"/>
      <c r="AV412" s="265"/>
      <c r="AW412" s="267"/>
      <c r="AX412" s="263"/>
      <c r="AY412" s="292"/>
      <c r="AZ412" s="228"/>
      <c r="BA412" s="228"/>
      <c r="BB412" s="295"/>
    </row>
    <row r="413" spans="2:62" ht="28.15" customHeight="1" thickBot="1" x14ac:dyDescent="0.25">
      <c r="B413" s="21"/>
      <c r="C413" s="245"/>
      <c r="D413" s="20"/>
      <c r="E413" s="19"/>
      <c r="F413" s="19"/>
      <c r="G413" s="18"/>
      <c r="H413" s="226"/>
      <c r="I413" s="249"/>
      <c r="J413" s="249"/>
      <c r="K413" s="249"/>
      <c r="L413" s="17" t="s">
        <v>105</v>
      </c>
      <c r="M413" s="15"/>
      <c r="N413" s="17" t="s">
        <v>103</v>
      </c>
      <c r="O413" s="15"/>
      <c r="P413" s="17" t="s">
        <v>102</v>
      </c>
      <c r="Q413" s="15"/>
      <c r="R413" s="17" t="s">
        <v>101</v>
      </c>
      <c r="S413" s="15"/>
      <c r="T413" s="17">
        <v>20</v>
      </c>
      <c r="U413" s="15"/>
      <c r="V413" s="17" t="s">
        <v>100</v>
      </c>
      <c r="W413" s="15"/>
      <c r="X413" s="17" t="s">
        <v>99</v>
      </c>
      <c r="Y413" s="15"/>
      <c r="Z413" s="17" t="s">
        <v>98</v>
      </c>
      <c r="AA413" s="15"/>
      <c r="AB413" s="17" t="s">
        <v>1706</v>
      </c>
      <c r="AC413" s="15"/>
      <c r="AD413" s="16"/>
      <c r="AE413" s="15"/>
      <c r="AF413" s="14"/>
      <c r="AG413" s="13"/>
      <c r="AH413" s="252"/>
      <c r="AI413" s="11"/>
      <c r="AJ413" s="312"/>
      <c r="AK413" s="268"/>
      <c r="AL413" s="264"/>
      <c r="AM413" s="266"/>
      <c r="AN413" s="268"/>
      <c r="AO413" s="264"/>
      <c r="AP413" s="266"/>
      <c r="AQ413" s="268"/>
      <c r="AR413" s="264"/>
      <c r="AS413" s="266"/>
      <c r="AT413" s="268"/>
      <c r="AU413" s="264"/>
      <c r="AV413" s="266"/>
      <c r="AW413" s="268"/>
      <c r="AX413" s="264"/>
      <c r="AY413" s="293"/>
      <c r="AZ413" s="229"/>
      <c r="BA413" s="229"/>
      <c r="BB413" s="296"/>
    </row>
    <row r="414" spans="2:62" ht="85.9" customHeight="1" thickTop="1" thickBot="1" x14ac:dyDescent="0.35">
      <c r="B414" s="105" t="s">
        <v>174</v>
      </c>
      <c r="C414" s="95" t="s">
        <v>173</v>
      </c>
      <c r="D414" s="100" t="s">
        <v>172</v>
      </c>
      <c r="E414" s="104" t="s">
        <v>171</v>
      </c>
      <c r="F414" s="103"/>
      <c r="G414" s="102"/>
      <c r="H414" s="101" t="s">
        <v>170</v>
      </c>
      <c r="I414" s="100" t="s">
        <v>96</v>
      </c>
      <c r="J414" s="100" t="s">
        <v>169</v>
      </c>
      <c r="K414" s="100" t="s">
        <v>97</v>
      </c>
      <c r="L414" s="256" t="s">
        <v>168</v>
      </c>
      <c r="M414" s="262"/>
      <c r="N414" s="256" t="s">
        <v>167</v>
      </c>
      <c r="O414" s="262"/>
      <c r="P414" s="256" t="s">
        <v>167</v>
      </c>
      <c r="Q414" s="257"/>
      <c r="R414" s="256" t="s">
        <v>167</v>
      </c>
      <c r="S414" s="257"/>
      <c r="T414" s="256" t="s">
        <v>167</v>
      </c>
      <c r="U414" s="257"/>
      <c r="V414" s="256" t="s">
        <v>167</v>
      </c>
      <c r="W414" s="257"/>
      <c r="X414" s="256" t="s">
        <v>167</v>
      </c>
      <c r="Y414" s="257"/>
      <c r="Z414" s="256" t="s">
        <v>167</v>
      </c>
      <c r="AA414" s="257"/>
      <c r="AB414" s="256" t="s">
        <v>167</v>
      </c>
      <c r="AC414" s="257"/>
      <c r="AD414" s="261" t="s">
        <v>166</v>
      </c>
      <c r="AE414" s="257"/>
      <c r="AF414" s="101" t="s">
        <v>165</v>
      </c>
      <c r="AG414" s="101" t="s">
        <v>164</v>
      </c>
      <c r="AH414" s="100" t="s">
        <v>163</v>
      </c>
      <c r="AI414" s="98"/>
      <c r="AJ414" s="96" t="s">
        <v>160</v>
      </c>
      <c r="AK414" s="95" t="s">
        <v>159</v>
      </c>
      <c r="AL414" s="94" t="s">
        <v>158</v>
      </c>
      <c r="AM414" s="96" t="s">
        <v>157</v>
      </c>
      <c r="AN414" s="95" t="s">
        <v>156</v>
      </c>
      <c r="AO414" s="94" t="s">
        <v>155</v>
      </c>
      <c r="AP414" s="96" t="s">
        <v>154</v>
      </c>
      <c r="AQ414" s="95" t="s">
        <v>153</v>
      </c>
      <c r="AR414" s="97" t="s">
        <v>152</v>
      </c>
      <c r="AS414" s="96" t="s">
        <v>151</v>
      </c>
      <c r="AT414" s="95" t="s">
        <v>150</v>
      </c>
      <c r="AU414" s="94" t="s">
        <v>149</v>
      </c>
      <c r="AV414" s="96" t="s">
        <v>148</v>
      </c>
      <c r="AW414" s="95" t="s">
        <v>147</v>
      </c>
      <c r="AX414" s="94" t="s">
        <v>146</v>
      </c>
      <c r="AY414" s="93" t="s">
        <v>145</v>
      </c>
      <c r="AZ414" s="92" t="s">
        <v>144</v>
      </c>
      <c r="BA414" s="92" t="s">
        <v>143</v>
      </c>
      <c r="BB414" s="91" t="s">
        <v>142</v>
      </c>
    </row>
    <row r="415" spans="2:62" ht="48" thickBot="1" x14ac:dyDescent="0.3">
      <c r="B415" s="90" t="s">
        <v>226</v>
      </c>
      <c r="C415" s="89"/>
      <c r="D415" s="88"/>
      <c r="E415" s="258"/>
      <c r="F415" s="259"/>
      <c r="G415" s="260"/>
      <c r="H415" s="87" t="s">
        <v>140</v>
      </c>
      <c r="I415" s="86"/>
      <c r="J415" s="86"/>
      <c r="K415" s="85"/>
      <c r="L415" s="84"/>
      <c r="M415" s="81"/>
      <c r="N415" s="84"/>
      <c r="O415" s="81"/>
      <c r="P415" s="84"/>
      <c r="Q415" s="81"/>
      <c r="R415" s="84"/>
      <c r="S415" s="81"/>
      <c r="T415" s="84"/>
      <c r="U415" s="81"/>
      <c r="V415" s="84"/>
      <c r="W415" s="81"/>
      <c r="X415" s="84"/>
      <c r="Y415" s="81"/>
      <c r="Z415" s="84"/>
      <c r="AA415" s="83"/>
      <c r="AB415" s="217"/>
      <c r="AC415" s="217"/>
      <c r="AD415" s="82" t="s">
        <v>139</v>
      </c>
      <c r="AE415" s="81"/>
      <c r="AF415" s="81"/>
      <c r="AG415" s="81"/>
      <c r="AH415" s="80"/>
      <c r="AI415" s="79" t="s">
        <v>138</v>
      </c>
      <c r="AJ415" s="78">
        <f t="shared" ref="AJ415:BB415" si="54">SUM(AJ417:AJ428)</f>
        <v>68</v>
      </c>
      <c r="AK415" s="77">
        <f t="shared" si="54"/>
        <v>19</v>
      </c>
      <c r="AL415" s="76">
        <f t="shared" si="54"/>
        <v>0</v>
      </c>
      <c r="AM415" s="78">
        <f t="shared" si="54"/>
        <v>2</v>
      </c>
      <c r="AN415" s="77">
        <f t="shared" si="54"/>
        <v>2</v>
      </c>
      <c r="AO415" s="76">
        <f t="shared" si="54"/>
        <v>0</v>
      </c>
      <c r="AP415" s="78">
        <f t="shared" si="54"/>
        <v>0</v>
      </c>
      <c r="AQ415" s="77">
        <f t="shared" si="54"/>
        <v>0</v>
      </c>
      <c r="AR415" s="76">
        <f t="shared" si="54"/>
        <v>0</v>
      </c>
      <c r="AS415" s="78">
        <f t="shared" si="54"/>
        <v>10</v>
      </c>
      <c r="AT415" s="77">
        <f t="shared" si="54"/>
        <v>6</v>
      </c>
      <c r="AU415" s="76">
        <f t="shared" si="54"/>
        <v>0</v>
      </c>
      <c r="AV415" s="78">
        <f t="shared" si="54"/>
        <v>8</v>
      </c>
      <c r="AW415" s="77">
        <f t="shared" si="54"/>
        <v>4</v>
      </c>
      <c r="AX415" s="76">
        <f t="shared" si="54"/>
        <v>0</v>
      </c>
      <c r="AY415" s="75">
        <f t="shared" si="54"/>
        <v>0</v>
      </c>
      <c r="AZ415" s="74">
        <f t="shared" si="54"/>
        <v>0</v>
      </c>
      <c r="BA415" s="74">
        <f t="shared" si="54"/>
        <v>0</v>
      </c>
      <c r="BB415" s="73">
        <f t="shared" si="54"/>
        <v>0</v>
      </c>
      <c r="BC415" s="72" t="s">
        <v>137</v>
      </c>
      <c r="BF415" s="5">
        <f>SUM(AJ415:AL415)/$BG$5</f>
        <v>87</v>
      </c>
      <c r="BG415" s="5">
        <f>SUM(AM415:AO415,AY415)/$BG$5</f>
        <v>4</v>
      </c>
      <c r="BH415" s="5">
        <f>SUM(AP415:AR415,AZ415)/$BG$5</f>
        <v>0</v>
      </c>
      <c r="BI415" s="5">
        <f>SUM(AS415:AU415,BA415)/$BG$5</f>
        <v>16</v>
      </c>
      <c r="BJ415" s="5">
        <f>SUM(AV415:AX415,BB415)/$BG$5</f>
        <v>12</v>
      </c>
    </row>
    <row r="416" spans="2:62" ht="37.5" thickBot="1" x14ac:dyDescent="0.3">
      <c r="B416" s="71"/>
      <c r="C416" s="70"/>
      <c r="D416" s="69"/>
      <c r="E416" s="68"/>
      <c r="F416" s="68"/>
      <c r="G416" s="67"/>
      <c r="H416" s="66"/>
      <c r="I416" s="64"/>
      <c r="J416" s="64"/>
      <c r="K416" s="65"/>
      <c r="L416" s="64"/>
      <c r="M416" s="62"/>
      <c r="N416" s="64"/>
      <c r="O416" s="62"/>
      <c r="P416" s="64"/>
      <c r="Q416" s="62"/>
      <c r="R416" s="64"/>
      <c r="S416" s="62"/>
      <c r="T416" s="64"/>
      <c r="U416" s="62"/>
      <c r="V416" s="64"/>
      <c r="W416" s="62"/>
      <c r="X416" s="64"/>
      <c r="Y416" s="62"/>
      <c r="Z416" s="64"/>
      <c r="AA416" s="62"/>
      <c r="AB416" s="62"/>
      <c r="AC416" s="62"/>
      <c r="AD416" s="63"/>
      <c r="AE416" s="62"/>
      <c r="AF416" s="62"/>
      <c r="AG416" s="62"/>
      <c r="AH416" s="61"/>
      <c r="AI416" s="59" t="s">
        <v>136</v>
      </c>
      <c r="AJ416" s="214">
        <f t="shared" ref="AJ416:BB416" si="55">AJ415/1</f>
        <v>68</v>
      </c>
      <c r="AK416" s="213">
        <f t="shared" si="55"/>
        <v>19</v>
      </c>
      <c r="AL416" s="212">
        <f t="shared" si="55"/>
        <v>0</v>
      </c>
      <c r="AM416" s="214">
        <f t="shared" si="55"/>
        <v>2</v>
      </c>
      <c r="AN416" s="213">
        <f t="shared" si="55"/>
        <v>2</v>
      </c>
      <c r="AO416" s="212">
        <f t="shared" si="55"/>
        <v>0</v>
      </c>
      <c r="AP416" s="214">
        <f t="shared" si="55"/>
        <v>0</v>
      </c>
      <c r="AQ416" s="213">
        <f t="shared" si="55"/>
        <v>0</v>
      </c>
      <c r="AR416" s="212">
        <f t="shared" si="55"/>
        <v>0</v>
      </c>
      <c r="AS416" s="214">
        <f t="shared" si="55"/>
        <v>10</v>
      </c>
      <c r="AT416" s="213">
        <f t="shared" si="55"/>
        <v>6</v>
      </c>
      <c r="AU416" s="212">
        <f t="shared" si="55"/>
        <v>0</v>
      </c>
      <c r="AV416" s="214">
        <f t="shared" si="55"/>
        <v>8</v>
      </c>
      <c r="AW416" s="213">
        <f t="shared" si="55"/>
        <v>4</v>
      </c>
      <c r="AX416" s="212">
        <f t="shared" si="55"/>
        <v>0</v>
      </c>
      <c r="AY416" s="211">
        <f t="shared" si="55"/>
        <v>0</v>
      </c>
      <c r="AZ416" s="210">
        <f t="shared" si="55"/>
        <v>0</v>
      </c>
      <c r="BA416" s="210">
        <f t="shared" si="55"/>
        <v>0</v>
      </c>
      <c r="BB416" s="209">
        <f t="shared" si="55"/>
        <v>0</v>
      </c>
      <c r="BC416" s="52" t="s">
        <v>135</v>
      </c>
    </row>
    <row r="417" spans="2:62" ht="28.15" customHeight="1" x14ac:dyDescent="0.2">
      <c r="B417" s="30"/>
      <c r="C417" s="242">
        <v>1</v>
      </c>
      <c r="D417" s="44"/>
      <c r="E417" s="43"/>
      <c r="F417" s="43"/>
      <c r="G417" s="42"/>
      <c r="H417" s="223" t="s">
        <v>660</v>
      </c>
      <c r="I417" s="246">
        <v>110</v>
      </c>
      <c r="J417" s="246">
        <v>35</v>
      </c>
      <c r="K417" s="246">
        <v>8</v>
      </c>
      <c r="L417" s="41" t="s">
        <v>133</v>
      </c>
      <c r="M417" s="40" t="s">
        <v>1613</v>
      </c>
      <c r="N417" s="41" t="s">
        <v>131</v>
      </c>
      <c r="O417" s="40" t="s">
        <v>382</v>
      </c>
      <c r="P417" s="41" t="s">
        <v>130</v>
      </c>
      <c r="Q417" s="40" t="s">
        <v>417</v>
      </c>
      <c r="R417" s="41" t="s">
        <v>129</v>
      </c>
      <c r="S417" s="40" t="s">
        <v>1360</v>
      </c>
      <c r="T417" s="41" t="s">
        <v>128</v>
      </c>
      <c r="U417" s="40" t="s">
        <v>611</v>
      </c>
      <c r="V417" s="41" t="s">
        <v>127</v>
      </c>
      <c r="W417" s="40" t="s">
        <v>484</v>
      </c>
      <c r="X417" s="41" t="s">
        <v>126</v>
      </c>
      <c r="Y417" s="40" t="s">
        <v>414</v>
      </c>
      <c r="Z417" s="41" t="s">
        <v>125</v>
      </c>
      <c r="AA417" s="40"/>
      <c r="AB417" s="41" t="s">
        <v>1709</v>
      </c>
      <c r="AC417" s="40"/>
      <c r="AD417" s="39"/>
      <c r="AE417" s="40"/>
      <c r="AF417" s="39" t="s">
        <v>1783</v>
      </c>
      <c r="AG417" s="38" t="s">
        <v>414</v>
      </c>
      <c r="AH417" s="250"/>
      <c r="AI417" s="11"/>
      <c r="AJ417" s="310">
        <f>SUMPRODUCT(LEN($M417:$AC420)-LEN(SUBSTITUTE($M417:$AC420,"A", "")))</f>
        <v>68</v>
      </c>
      <c r="AK417" s="239">
        <f>SUMPRODUCT(LEN($AF417:$AF420)-LEN(SUBSTITUTE($AF417:$AF420,"A", "")))</f>
        <v>19</v>
      </c>
      <c r="AL417" s="230">
        <f>SUMPRODUCT(LEN($AE417:$AE420)-LEN(SUBSTITUTE($AE417:$AE420,"A", "")))</f>
        <v>0</v>
      </c>
      <c r="AM417" s="233">
        <f>SUMPRODUCT(LEN($M417:$AC420)-LEN(SUBSTITUTE($M417:$AC420,"S", "")))</f>
        <v>2</v>
      </c>
      <c r="AN417" s="239">
        <f>SUMPRODUCT(LEN($AF417:$AF420)-LEN(SUBSTITUTE($AF417:$AF420,"S", "")))</f>
        <v>2</v>
      </c>
      <c r="AO417" s="230">
        <f>SUMPRODUCT(LEN($AE417:$AE420)-LEN(SUBSTITUTE($AE417:$AE420,"S", "")))</f>
        <v>0</v>
      </c>
      <c r="AP417" s="233">
        <f>SUMPRODUCT(LEN($M417:$AC420)-LEN(SUBSTITUTE($M417:$AC420,"F", "")))</f>
        <v>0</v>
      </c>
      <c r="AQ417" s="239">
        <f>SUMPRODUCT(LEN($AF417:$AF420)-LEN(SUBSTITUTE($AF417:$AF420,"F", "")))</f>
        <v>0</v>
      </c>
      <c r="AR417" s="230">
        <f>SUMPRODUCT(LEN($AE417:$AE420)-LEN(SUBSTITUTE($AE417:$AE420,"F", "")))</f>
        <v>0</v>
      </c>
      <c r="AS417" s="233">
        <f>SUMPRODUCT(LEN($M417:$AC420)-LEN(SUBSTITUTE($M417:$AC420,"G", "")))</f>
        <v>10</v>
      </c>
      <c r="AT417" s="239">
        <f>SUMPRODUCT(LEN($AF417:$AF420)-LEN(SUBSTITUTE($AF417:$AF420,"G", "")))</f>
        <v>6</v>
      </c>
      <c r="AU417" s="230">
        <f>SUMPRODUCT(LEN($AE417:$AE420)-LEN(SUBSTITUTE($AE417:$AE420,"G", "")))</f>
        <v>0</v>
      </c>
      <c r="AV417" s="233">
        <f>SUMPRODUCT(LEN($M417:$AC420)-LEN(SUBSTITUTE($M417:$AC420,"M", "")))</f>
        <v>8</v>
      </c>
      <c r="AW417" s="239">
        <f>SUMPRODUCT(LEN($AF417:$AF420)-LEN(SUBSTITUTE($AF417:$AF420,"M", "")))</f>
        <v>4</v>
      </c>
      <c r="AX417" s="230">
        <f>SUMPRODUCT(LEN($AE417:$AE420)-LEN(SUBSTITUTE($AE417:$AE420,"M", "")))</f>
        <v>0</v>
      </c>
      <c r="AY417" s="291">
        <f>SUMPRODUCT(LEN($AE417:$AE420)-LEN(SUBSTITUTE($AE417:$AE420,"S", "")))</f>
        <v>0</v>
      </c>
      <c r="AZ417" s="227">
        <f>SUMPRODUCT(LEN($AE417:$AE420)-LEN(SUBSTITUTE($AE417:$AE420,"F", "")))</f>
        <v>0</v>
      </c>
      <c r="BA417" s="227">
        <f>SUMPRODUCT(LEN($AE417:$AE420)-LEN(SUBSTITUTE($AE417:$AE420,"G", "")))</f>
        <v>0</v>
      </c>
      <c r="BB417" s="294">
        <f>SUMPRODUCT(LEN($AE417:$AE420)-LEN(SUBSTITUTE($AE417:$AE420,"M", "")))</f>
        <v>0</v>
      </c>
    </row>
    <row r="418" spans="2:62" ht="28.15" customHeight="1" thickBot="1" x14ac:dyDescent="0.25">
      <c r="B418" s="30"/>
      <c r="C418" s="243"/>
      <c r="D418" s="36"/>
      <c r="E418" s="35"/>
      <c r="F418" s="35"/>
      <c r="G418" s="34"/>
      <c r="H418" s="224"/>
      <c r="I418" s="247"/>
      <c r="J418" s="247"/>
      <c r="K418" s="247"/>
      <c r="L418" s="33" t="s">
        <v>123</v>
      </c>
      <c r="M418" s="32" t="s">
        <v>1273</v>
      </c>
      <c r="N418" s="33" t="s">
        <v>122</v>
      </c>
      <c r="O418" s="32" t="s">
        <v>417</v>
      </c>
      <c r="P418" s="33" t="s">
        <v>120</v>
      </c>
      <c r="Q418" s="32" t="s">
        <v>1315</v>
      </c>
      <c r="R418" s="33" t="s">
        <v>119</v>
      </c>
      <c r="S418" s="32" t="s">
        <v>649</v>
      </c>
      <c r="T418" s="33" t="s">
        <v>118</v>
      </c>
      <c r="U418" s="32" t="s">
        <v>132</v>
      </c>
      <c r="V418" s="33" t="s">
        <v>117</v>
      </c>
      <c r="W418" s="32" t="s">
        <v>527</v>
      </c>
      <c r="X418" s="33" t="s">
        <v>116</v>
      </c>
      <c r="Y418" s="32" t="s">
        <v>124</v>
      </c>
      <c r="Z418" s="33" t="s">
        <v>115</v>
      </c>
      <c r="AA418" s="32"/>
      <c r="AB418" s="33" t="s">
        <v>1708</v>
      </c>
      <c r="AC418" s="32"/>
      <c r="AD418" s="31"/>
      <c r="AE418" s="32"/>
      <c r="AF418" s="31" t="s">
        <v>1782</v>
      </c>
      <c r="AG418" s="23"/>
      <c r="AH418" s="251"/>
      <c r="AI418" s="11"/>
      <c r="AJ418" s="311"/>
      <c r="AK418" s="267"/>
      <c r="AL418" s="263"/>
      <c r="AM418" s="265"/>
      <c r="AN418" s="267"/>
      <c r="AO418" s="263"/>
      <c r="AP418" s="265"/>
      <c r="AQ418" s="267"/>
      <c r="AR418" s="263"/>
      <c r="AS418" s="265"/>
      <c r="AT418" s="267"/>
      <c r="AU418" s="263"/>
      <c r="AV418" s="265"/>
      <c r="AW418" s="267"/>
      <c r="AX418" s="263"/>
      <c r="AY418" s="292"/>
      <c r="AZ418" s="228"/>
      <c r="BA418" s="228"/>
      <c r="BB418" s="295"/>
    </row>
    <row r="419" spans="2:62" ht="28.15" customHeight="1" x14ac:dyDescent="0.2">
      <c r="B419" s="30"/>
      <c r="C419" s="244"/>
      <c r="D419" s="29"/>
      <c r="E419" s="28"/>
      <c r="F419" s="28"/>
      <c r="G419" s="27"/>
      <c r="H419" s="225">
        <v>261</v>
      </c>
      <c r="I419" s="248"/>
      <c r="J419" s="248"/>
      <c r="K419" s="248"/>
      <c r="L419" s="26" t="s">
        <v>114</v>
      </c>
      <c r="M419" s="25" t="s">
        <v>1722</v>
      </c>
      <c r="N419" s="26" t="s">
        <v>112</v>
      </c>
      <c r="O419" s="25" t="s">
        <v>132</v>
      </c>
      <c r="P419" s="26" t="s">
        <v>111</v>
      </c>
      <c r="Q419" s="25" t="s">
        <v>1273</v>
      </c>
      <c r="R419" s="26" t="s">
        <v>110</v>
      </c>
      <c r="S419" s="25" t="s">
        <v>377</v>
      </c>
      <c r="T419" s="26" t="s">
        <v>109</v>
      </c>
      <c r="U419" s="25" t="s">
        <v>484</v>
      </c>
      <c r="V419" s="26" t="s">
        <v>108</v>
      </c>
      <c r="W419" s="25" t="s">
        <v>399</v>
      </c>
      <c r="X419" s="26" t="s">
        <v>107</v>
      </c>
      <c r="Y419" s="25" t="s">
        <v>121</v>
      </c>
      <c r="Z419" s="26" t="s">
        <v>106</v>
      </c>
      <c r="AA419" s="25"/>
      <c r="AB419" s="26" t="s">
        <v>1707</v>
      </c>
      <c r="AC419" s="25"/>
      <c r="AD419" s="24"/>
      <c r="AE419" s="25"/>
      <c r="AF419" s="24"/>
      <c r="AG419" s="23"/>
      <c r="AH419" s="251"/>
      <c r="AI419" s="11"/>
      <c r="AJ419" s="311"/>
      <c r="AK419" s="267"/>
      <c r="AL419" s="263"/>
      <c r="AM419" s="265"/>
      <c r="AN419" s="267"/>
      <c r="AO419" s="263"/>
      <c r="AP419" s="265"/>
      <c r="AQ419" s="267"/>
      <c r="AR419" s="263"/>
      <c r="AS419" s="265"/>
      <c r="AT419" s="267"/>
      <c r="AU419" s="263"/>
      <c r="AV419" s="265"/>
      <c r="AW419" s="267"/>
      <c r="AX419" s="263"/>
      <c r="AY419" s="292"/>
      <c r="AZ419" s="228"/>
      <c r="BA419" s="228"/>
      <c r="BB419" s="295"/>
    </row>
    <row r="420" spans="2:62" ht="28.15" customHeight="1" thickBot="1" x14ac:dyDescent="0.25">
      <c r="B420" s="30"/>
      <c r="C420" s="253"/>
      <c r="D420" s="51"/>
      <c r="E420" s="50"/>
      <c r="F420" s="50"/>
      <c r="G420" s="49"/>
      <c r="H420" s="226"/>
      <c r="I420" s="254"/>
      <c r="J420" s="254"/>
      <c r="K420" s="254"/>
      <c r="L420" s="48" t="s">
        <v>105</v>
      </c>
      <c r="M420" s="47" t="s">
        <v>649</v>
      </c>
      <c r="N420" s="48" t="s">
        <v>103</v>
      </c>
      <c r="O420" s="47" t="s">
        <v>1274</v>
      </c>
      <c r="P420" s="48" t="s">
        <v>102</v>
      </c>
      <c r="Q420" s="47" t="s">
        <v>417</v>
      </c>
      <c r="R420" s="48" t="s">
        <v>101</v>
      </c>
      <c r="S420" s="47" t="s">
        <v>377</v>
      </c>
      <c r="T420" s="48">
        <v>20</v>
      </c>
      <c r="U420" s="47" t="s">
        <v>186</v>
      </c>
      <c r="V420" s="48" t="s">
        <v>100</v>
      </c>
      <c r="W420" s="47" t="s">
        <v>104</v>
      </c>
      <c r="X420" s="48" t="s">
        <v>99</v>
      </c>
      <c r="Y420" s="47"/>
      <c r="Z420" s="48" t="s">
        <v>98</v>
      </c>
      <c r="AA420" s="47"/>
      <c r="AB420" s="48" t="s">
        <v>1706</v>
      </c>
      <c r="AC420" s="47"/>
      <c r="AD420" s="16"/>
      <c r="AE420" s="47"/>
      <c r="AF420" s="16"/>
      <c r="AG420" s="46"/>
      <c r="AH420" s="255"/>
      <c r="AI420" s="11"/>
      <c r="AJ420" s="312"/>
      <c r="AK420" s="268"/>
      <c r="AL420" s="264"/>
      <c r="AM420" s="266"/>
      <c r="AN420" s="268"/>
      <c r="AO420" s="264"/>
      <c r="AP420" s="266"/>
      <c r="AQ420" s="268"/>
      <c r="AR420" s="264"/>
      <c r="AS420" s="266"/>
      <c r="AT420" s="268"/>
      <c r="AU420" s="264"/>
      <c r="AV420" s="266"/>
      <c r="AW420" s="268"/>
      <c r="AX420" s="264"/>
      <c r="AY420" s="293"/>
      <c r="AZ420" s="229"/>
      <c r="BA420" s="229"/>
      <c r="BB420" s="296"/>
    </row>
    <row r="421" spans="2:62" ht="28.15" customHeight="1" x14ac:dyDescent="0.2">
      <c r="B421" s="30"/>
      <c r="C421" s="242">
        <v>2</v>
      </c>
      <c r="D421" s="44"/>
      <c r="E421" s="43"/>
      <c r="F421" s="43"/>
      <c r="G421" s="42"/>
      <c r="H421" s="223"/>
      <c r="I421" s="246"/>
      <c r="J421" s="246"/>
      <c r="K421" s="246"/>
      <c r="L421" s="41" t="s">
        <v>133</v>
      </c>
      <c r="M421" s="40"/>
      <c r="N421" s="41" t="s">
        <v>131</v>
      </c>
      <c r="O421" s="40"/>
      <c r="P421" s="41" t="s">
        <v>130</v>
      </c>
      <c r="Q421" s="40"/>
      <c r="R421" s="41" t="s">
        <v>129</v>
      </c>
      <c r="S421" s="40"/>
      <c r="T421" s="41" t="s">
        <v>128</v>
      </c>
      <c r="U421" s="40"/>
      <c r="V421" s="41" t="s">
        <v>127</v>
      </c>
      <c r="W421" s="40"/>
      <c r="X421" s="41" t="s">
        <v>126</v>
      </c>
      <c r="Y421" s="40"/>
      <c r="Z421" s="41" t="s">
        <v>125</v>
      </c>
      <c r="AA421" s="40"/>
      <c r="AB421" s="41" t="s">
        <v>1709</v>
      </c>
      <c r="AC421" s="40"/>
      <c r="AD421" s="39"/>
      <c r="AE421" s="40"/>
      <c r="AF421" s="39"/>
      <c r="AG421" s="38"/>
      <c r="AH421" s="250"/>
      <c r="AI421" s="11"/>
      <c r="AJ421" s="310">
        <f>SUMPRODUCT(LEN($M421:$AC424)-LEN(SUBSTITUTE($M421:$AC424,"A", "")))</f>
        <v>0</v>
      </c>
      <c r="AK421" s="239">
        <f>SUMPRODUCT(LEN($AF421:$AF424)-LEN(SUBSTITUTE($AF421:$AF424,"A", "")))</f>
        <v>0</v>
      </c>
      <c r="AL421" s="230">
        <f>SUMPRODUCT(LEN($AE421:$AE424)-LEN(SUBSTITUTE($AE421:$AE424,"A", "")))</f>
        <v>0</v>
      </c>
      <c r="AM421" s="233">
        <f>SUMPRODUCT(LEN($M421:$AC424)-LEN(SUBSTITUTE($M421:$AC424,"S", "")))</f>
        <v>0</v>
      </c>
      <c r="AN421" s="239">
        <f>SUMPRODUCT(LEN($AF421:$AF424)-LEN(SUBSTITUTE($AF421:$AF424,"S", "")))</f>
        <v>0</v>
      </c>
      <c r="AO421" s="230">
        <f>SUMPRODUCT(LEN($AE421:$AE424)-LEN(SUBSTITUTE($AE421:$AE424,"S", "")))</f>
        <v>0</v>
      </c>
      <c r="AP421" s="233">
        <f>SUMPRODUCT(LEN($M421:$AC424)-LEN(SUBSTITUTE($M421:$AC424,"F", "")))</f>
        <v>0</v>
      </c>
      <c r="AQ421" s="239">
        <f>SUMPRODUCT(LEN($AF421:$AF424)-LEN(SUBSTITUTE($AF421:$AF424,"F", "")))</f>
        <v>0</v>
      </c>
      <c r="AR421" s="230">
        <f>SUMPRODUCT(LEN($AE421:$AE424)-LEN(SUBSTITUTE($AE421:$AE424,"F", "")))</f>
        <v>0</v>
      </c>
      <c r="AS421" s="233">
        <f>SUMPRODUCT(LEN($M421:$AC424)-LEN(SUBSTITUTE($M421:$AC424,"G", "")))</f>
        <v>0</v>
      </c>
      <c r="AT421" s="239">
        <f>SUMPRODUCT(LEN($AF421:$AF424)-LEN(SUBSTITUTE($AF421:$AF424,"G", "")))</f>
        <v>0</v>
      </c>
      <c r="AU421" s="230">
        <f>SUMPRODUCT(LEN($AE421:$AE424)-LEN(SUBSTITUTE($AE421:$AE424,"G", "")))</f>
        <v>0</v>
      </c>
      <c r="AV421" s="233">
        <f>SUMPRODUCT(LEN($M421:$AC424)-LEN(SUBSTITUTE($M421:$AC424,"M", "")))</f>
        <v>0</v>
      </c>
      <c r="AW421" s="239">
        <f>SUMPRODUCT(LEN($AF421:$AF424)-LEN(SUBSTITUTE($AF421:$AF424,"M", "")))</f>
        <v>0</v>
      </c>
      <c r="AX421" s="230">
        <f>SUMPRODUCT(LEN($AE421:$AE424)-LEN(SUBSTITUTE($AE421:$AE424,"M", "")))</f>
        <v>0</v>
      </c>
      <c r="AY421" s="291">
        <f>SUMPRODUCT(LEN($AE421:$AE424)-LEN(SUBSTITUTE($AE421:$AE424,"S", "")))</f>
        <v>0</v>
      </c>
      <c r="AZ421" s="227">
        <f>SUMPRODUCT(LEN($AE421:$AE424)-LEN(SUBSTITUTE($AE421:$AE424,"F", "")))</f>
        <v>0</v>
      </c>
      <c r="BA421" s="227">
        <f>SUMPRODUCT(LEN($AE421:$AE424)-LEN(SUBSTITUTE($AE421:$AE424,"G", "")))</f>
        <v>0</v>
      </c>
      <c r="BB421" s="294">
        <f>SUMPRODUCT(LEN($AE421:$AE424)-LEN(SUBSTITUTE($AE421:$AE424,"M", "")))</f>
        <v>0</v>
      </c>
    </row>
    <row r="422" spans="2:62" ht="28.15" customHeight="1" thickBot="1" x14ac:dyDescent="0.25">
      <c r="B422" s="30"/>
      <c r="C422" s="243"/>
      <c r="D422" s="36"/>
      <c r="E422" s="35"/>
      <c r="F422" s="35"/>
      <c r="G422" s="34"/>
      <c r="H422" s="224"/>
      <c r="I422" s="247"/>
      <c r="J422" s="247"/>
      <c r="K422" s="247"/>
      <c r="L422" s="33" t="s">
        <v>123</v>
      </c>
      <c r="M422" s="32"/>
      <c r="N422" s="33" t="s">
        <v>122</v>
      </c>
      <c r="O422" s="32"/>
      <c r="P422" s="33" t="s">
        <v>120</v>
      </c>
      <c r="Q422" s="32"/>
      <c r="R422" s="33" t="s">
        <v>119</v>
      </c>
      <c r="S422" s="32"/>
      <c r="T422" s="33" t="s">
        <v>118</v>
      </c>
      <c r="U422" s="32"/>
      <c r="V422" s="33" t="s">
        <v>117</v>
      </c>
      <c r="W422" s="32"/>
      <c r="X422" s="33" t="s">
        <v>116</v>
      </c>
      <c r="Y422" s="32"/>
      <c r="Z422" s="33" t="s">
        <v>115</v>
      </c>
      <c r="AA422" s="32"/>
      <c r="AB422" s="33" t="s">
        <v>1708</v>
      </c>
      <c r="AC422" s="32"/>
      <c r="AD422" s="31"/>
      <c r="AE422" s="32"/>
      <c r="AF422" s="31"/>
      <c r="AG422" s="23"/>
      <c r="AH422" s="251"/>
      <c r="AI422" s="11"/>
      <c r="AJ422" s="311"/>
      <c r="AK422" s="267"/>
      <c r="AL422" s="263"/>
      <c r="AM422" s="265"/>
      <c r="AN422" s="267"/>
      <c r="AO422" s="263"/>
      <c r="AP422" s="265"/>
      <c r="AQ422" s="267"/>
      <c r="AR422" s="263"/>
      <c r="AS422" s="265"/>
      <c r="AT422" s="267"/>
      <c r="AU422" s="263"/>
      <c r="AV422" s="265"/>
      <c r="AW422" s="267"/>
      <c r="AX422" s="263"/>
      <c r="AY422" s="292"/>
      <c r="AZ422" s="228"/>
      <c r="BA422" s="228"/>
      <c r="BB422" s="295"/>
    </row>
    <row r="423" spans="2:62" ht="28.15" customHeight="1" x14ac:dyDescent="0.2">
      <c r="B423" s="30"/>
      <c r="C423" s="244"/>
      <c r="D423" s="29"/>
      <c r="E423" s="28"/>
      <c r="F423" s="28"/>
      <c r="G423" s="27"/>
      <c r="H423" s="225"/>
      <c r="I423" s="248"/>
      <c r="J423" s="248"/>
      <c r="K423" s="248"/>
      <c r="L423" s="26" t="s">
        <v>114</v>
      </c>
      <c r="M423" s="25"/>
      <c r="N423" s="26" t="s">
        <v>112</v>
      </c>
      <c r="O423" s="25"/>
      <c r="P423" s="26" t="s">
        <v>111</v>
      </c>
      <c r="Q423" s="25"/>
      <c r="R423" s="26" t="s">
        <v>110</v>
      </c>
      <c r="S423" s="25"/>
      <c r="T423" s="26" t="s">
        <v>109</v>
      </c>
      <c r="U423" s="25"/>
      <c r="V423" s="26" t="s">
        <v>108</v>
      </c>
      <c r="W423" s="25"/>
      <c r="X423" s="26" t="s">
        <v>107</v>
      </c>
      <c r="Y423" s="25"/>
      <c r="Z423" s="26" t="s">
        <v>106</v>
      </c>
      <c r="AA423" s="25"/>
      <c r="AB423" s="26" t="s">
        <v>1707</v>
      </c>
      <c r="AC423" s="25"/>
      <c r="AD423" s="24"/>
      <c r="AE423" s="25"/>
      <c r="AF423" s="24"/>
      <c r="AG423" s="23"/>
      <c r="AH423" s="251"/>
      <c r="AI423" s="11"/>
      <c r="AJ423" s="311"/>
      <c r="AK423" s="267"/>
      <c r="AL423" s="263"/>
      <c r="AM423" s="265"/>
      <c r="AN423" s="267"/>
      <c r="AO423" s="263"/>
      <c r="AP423" s="265"/>
      <c r="AQ423" s="267"/>
      <c r="AR423" s="263"/>
      <c r="AS423" s="265"/>
      <c r="AT423" s="267"/>
      <c r="AU423" s="263"/>
      <c r="AV423" s="265"/>
      <c r="AW423" s="267"/>
      <c r="AX423" s="263"/>
      <c r="AY423" s="292"/>
      <c r="AZ423" s="228"/>
      <c r="BA423" s="228"/>
      <c r="BB423" s="295"/>
    </row>
    <row r="424" spans="2:62" ht="28.15" customHeight="1" thickBot="1" x14ac:dyDescent="0.25">
      <c r="B424" s="30"/>
      <c r="C424" s="253"/>
      <c r="D424" s="51"/>
      <c r="E424" s="50"/>
      <c r="F424" s="50"/>
      <c r="G424" s="49"/>
      <c r="H424" s="226"/>
      <c r="I424" s="254"/>
      <c r="J424" s="254"/>
      <c r="K424" s="254"/>
      <c r="L424" s="48" t="s">
        <v>105</v>
      </c>
      <c r="M424" s="47"/>
      <c r="N424" s="48" t="s">
        <v>103</v>
      </c>
      <c r="O424" s="47"/>
      <c r="P424" s="48" t="s">
        <v>102</v>
      </c>
      <c r="Q424" s="47"/>
      <c r="R424" s="48" t="s">
        <v>101</v>
      </c>
      <c r="S424" s="47"/>
      <c r="T424" s="48">
        <v>20</v>
      </c>
      <c r="U424" s="47"/>
      <c r="V424" s="48" t="s">
        <v>100</v>
      </c>
      <c r="W424" s="47"/>
      <c r="X424" s="48" t="s">
        <v>99</v>
      </c>
      <c r="Y424" s="47"/>
      <c r="Z424" s="48" t="s">
        <v>98</v>
      </c>
      <c r="AA424" s="47"/>
      <c r="AB424" s="48" t="s">
        <v>1706</v>
      </c>
      <c r="AC424" s="47"/>
      <c r="AD424" s="16"/>
      <c r="AE424" s="47"/>
      <c r="AF424" s="16"/>
      <c r="AG424" s="46"/>
      <c r="AH424" s="255"/>
      <c r="AI424" s="11"/>
      <c r="AJ424" s="312"/>
      <c r="AK424" s="268"/>
      <c r="AL424" s="264"/>
      <c r="AM424" s="266"/>
      <c r="AN424" s="268"/>
      <c r="AO424" s="264"/>
      <c r="AP424" s="266"/>
      <c r="AQ424" s="268"/>
      <c r="AR424" s="264"/>
      <c r="AS424" s="266"/>
      <c r="AT424" s="268"/>
      <c r="AU424" s="264"/>
      <c r="AV424" s="266"/>
      <c r="AW424" s="268"/>
      <c r="AX424" s="264"/>
      <c r="AY424" s="293"/>
      <c r="AZ424" s="229"/>
      <c r="BA424" s="229"/>
      <c r="BB424" s="296"/>
    </row>
    <row r="425" spans="2:62" ht="28.15" customHeight="1" x14ac:dyDescent="0.2">
      <c r="B425" s="30"/>
      <c r="C425" s="242">
        <v>3</v>
      </c>
      <c r="D425" s="44"/>
      <c r="E425" s="43"/>
      <c r="F425" s="43"/>
      <c r="G425" s="42"/>
      <c r="H425" s="223"/>
      <c r="I425" s="246"/>
      <c r="J425" s="246"/>
      <c r="K425" s="246"/>
      <c r="L425" s="41" t="s">
        <v>133</v>
      </c>
      <c r="M425" s="40"/>
      <c r="N425" s="41" t="s">
        <v>131</v>
      </c>
      <c r="O425" s="40"/>
      <c r="P425" s="41" t="s">
        <v>130</v>
      </c>
      <c r="Q425" s="40"/>
      <c r="R425" s="41" t="s">
        <v>129</v>
      </c>
      <c r="S425" s="40"/>
      <c r="T425" s="41" t="s">
        <v>128</v>
      </c>
      <c r="U425" s="40"/>
      <c r="V425" s="41" t="s">
        <v>127</v>
      </c>
      <c r="W425" s="40"/>
      <c r="X425" s="41" t="s">
        <v>126</v>
      </c>
      <c r="Y425" s="40"/>
      <c r="Z425" s="41" t="s">
        <v>125</v>
      </c>
      <c r="AA425" s="40"/>
      <c r="AB425" s="41" t="s">
        <v>1709</v>
      </c>
      <c r="AC425" s="40"/>
      <c r="AD425" s="39"/>
      <c r="AE425" s="40"/>
      <c r="AF425" s="39"/>
      <c r="AG425" s="38"/>
      <c r="AH425" s="250"/>
      <c r="AI425" s="11"/>
      <c r="AJ425" s="310">
        <f>SUMPRODUCT(LEN($M425:$AC428)-LEN(SUBSTITUTE($M425:$AC428,"A", "")))</f>
        <v>0</v>
      </c>
      <c r="AK425" s="239">
        <f>SUMPRODUCT(LEN($AF425:$AF428)-LEN(SUBSTITUTE($AF425:$AF428,"A", "")))</f>
        <v>0</v>
      </c>
      <c r="AL425" s="230">
        <f>SUMPRODUCT(LEN($AE425:$AE428)-LEN(SUBSTITUTE($AE425:$AE428,"A", "")))</f>
        <v>0</v>
      </c>
      <c r="AM425" s="233">
        <f>SUMPRODUCT(LEN($M425:$AC428)-LEN(SUBSTITUTE($M425:$AC428,"S", "")))</f>
        <v>0</v>
      </c>
      <c r="AN425" s="239">
        <f>SUMPRODUCT(LEN($AF425:$AF428)-LEN(SUBSTITUTE($AF425:$AF428,"S", "")))</f>
        <v>0</v>
      </c>
      <c r="AO425" s="230">
        <f>SUMPRODUCT(LEN($AE425:$AE428)-LEN(SUBSTITUTE($AE425:$AE428,"S", "")))</f>
        <v>0</v>
      </c>
      <c r="AP425" s="233">
        <f>SUMPRODUCT(LEN($M425:$AC428)-LEN(SUBSTITUTE($M425:$AC428,"F", "")))</f>
        <v>0</v>
      </c>
      <c r="AQ425" s="239">
        <f>SUMPRODUCT(LEN($AF425:$AF428)-LEN(SUBSTITUTE($AF425:$AF428,"F", "")))</f>
        <v>0</v>
      </c>
      <c r="AR425" s="230">
        <f>SUMPRODUCT(LEN($AE425:$AE428)-LEN(SUBSTITUTE($AE425:$AE428,"F", "")))</f>
        <v>0</v>
      </c>
      <c r="AS425" s="233">
        <f>SUMPRODUCT(LEN($M425:$AC428)-LEN(SUBSTITUTE($M425:$AC428,"G", "")))</f>
        <v>0</v>
      </c>
      <c r="AT425" s="239">
        <f>SUMPRODUCT(LEN($AF425:$AF428)-LEN(SUBSTITUTE($AF425:$AF428,"G", "")))</f>
        <v>0</v>
      </c>
      <c r="AU425" s="230">
        <f>SUMPRODUCT(LEN($AE425:$AE428)-LEN(SUBSTITUTE($AE425:$AE428,"G", "")))</f>
        <v>0</v>
      </c>
      <c r="AV425" s="233">
        <f>SUMPRODUCT(LEN($M425:$AC428)-LEN(SUBSTITUTE($M425:$AC428,"M", "")))</f>
        <v>0</v>
      </c>
      <c r="AW425" s="239">
        <f>SUMPRODUCT(LEN($AF425:$AF428)-LEN(SUBSTITUTE($AF425:$AF428,"M", "")))</f>
        <v>0</v>
      </c>
      <c r="AX425" s="230">
        <f>SUMPRODUCT(LEN($AE425:$AE428)-LEN(SUBSTITUTE($AE425:$AE428,"M", "")))</f>
        <v>0</v>
      </c>
      <c r="AY425" s="291">
        <f>SUMPRODUCT(LEN($AE425:$AE428)-LEN(SUBSTITUTE($AE425:$AE428,"S", "")))</f>
        <v>0</v>
      </c>
      <c r="AZ425" s="227">
        <f>SUMPRODUCT(LEN($AE425:$AE428)-LEN(SUBSTITUTE($AE425:$AE428,"F", "")))</f>
        <v>0</v>
      </c>
      <c r="BA425" s="227">
        <f>SUMPRODUCT(LEN($AE425:$AE428)-LEN(SUBSTITUTE($AE425:$AE428,"G", "")))</f>
        <v>0</v>
      </c>
      <c r="BB425" s="294">
        <f>SUMPRODUCT(LEN($AE425:$AE428)-LEN(SUBSTITUTE($AE425:$AE428,"M", "")))</f>
        <v>0</v>
      </c>
    </row>
    <row r="426" spans="2:62" ht="28.15" customHeight="1" thickBot="1" x14ac:dyDescent="0.25">
      <c r="B426" s="30"/>
      <c r="C426" s="243"/>
      <c r="D426" s="36"/>
      <c r="E426" s="35"/>
      <c r="F426" s="35"/>
      <c r="G426" s="34"/>
      <c r="H426" s="224"/>
      <c r="I426" s="247"/>
      <c r="J426" s="247"/>
      <c r="K426" s="247"/>
      <c r="L426" s="33" t="s">
        <v>123</v>
      </c>
      <c r="M426" s="32"/>
      <c r="N426" s="33" t="s">
        <v>122</v>
      </c>
      <c r="O426" s="32"/>
      <c r="P426" s="33" t="s">
        <v>120</v>
      </c>
      <c r="Q426" s="32"/>
      <c r="R426" s="33" t="s">
        <v>119</v>
      </c>
      <c r="S426" s="32"/>
      <c r="T426" s="33" t="s">
        <v>118</v>
      </c>
      <c r="U426" s="32"/>
      <c r="V426" s="33" t="s">
        <v>117</v>
      </c>
      <c r="W426" s="32"/>
      <c r="X426" s="33" t="s">
        <v>116</v>
      </c>
      <c r="Y426" s="32"/>
      <c r="Z426" s="33" t="s">
        <v>115</v>
      </c>
      <c r="AA426" s="32"/>
      <c r="AB426" s="33" t="s">
        <v>1708</v>
      </c>
      <c r="AC426" s="32"/>
      <c r="AD426" s="31"/>
      <c r="AE426" s="32"/>
      <c r="AF426" s="31"/>
      <c r="AG426" s="23"/>
      <c r="AH426" s="251"/>
      <c r="AI426" s="11"/>
      <c r="AJ426" s="311"/>
      <c r="AK426" s="267"/>
      <c r="AL426" s="263"/>
      <c r="AM426" s="265"/>
      <c r="AN426" s="267"/>
      <c r="AO426" s="263"/>
      <c r="AP426" s="265"/>
      <c r="AQ426" s="267"/>
      <c r="AR426" s="263"/>
      <c r="AS426" s="265"/>
      <c r="AT426" s="267"/>
      <c r="AU426" s="263"/>
      <c r="AV426" s="265"/>
      <c r="AW426" s="267"/>
      <c r="AX426" s="263"/>
      <c r="AY426" s="292"/>
      <c r="AZ426" s="228"/>
      <c r="BA426" s="228"/>
      <c r="BB426" s="295"/>
    </row>
    <row r="427" spans="2:62" ht="28.15" customHeight="1" x14ac:dyDescent="0.2">
      <c r="B427" s="30"/>
      <c r="C427" s="244"/>
      <c r="D427" s="29"/>
      <c r="E427" s="28"/>
      <c r="F427" s="28"/>
      <c r="G427" s="27"/>
      <c r="H427" s="225"/>
      <c r="I427" s="248"/>
      <c r="J427" s="248"/>
      <c r="K427" s="248"/>
      <c r="L427" s="26" t="s">
        <v>114</v>
      </c>
      <c r="M427" s="25"/>
      <c r="N427" s="26" t="s">
        <v>112</v>
      </c>
      <c r="O427" s="25"/>
      <c r="P427" s="26" t="s">
        <v>111</v>
      </c>
      <c r="Q427" s="25"/>
      <c r="R427" s="26" t="s">
        <v>110</v>
      </c>
      <c r="S427" s="25"/>
      <c r="T427" s="26" t="s">
        <v>109</v>
      </c>
      <c r="U427" s="25"/>
      <c r="V427" s="26" t="s">
        <v>108</v>
      </c>
      <c r="W427" s="25"/>
      <c r="X427" s="26" t="s">
        <v>107</v>
      </c>
      <c r="Y427" s="25"/>
      <c r="Z427" s="26" t="s">
        <v>106</v>
      </c>
      <c r="AA427" s="25"/>
      <c r="AB427" s="26" t="s">
        <v>1707</v>
      </c>
      <c r="AC427" s="25"/>
      <c r="AD427" s="24"/>
      <c r="AE427" s="25"/>
      <c r="AF427" s="24"/>
      <c r="AG427" s="23"/>
      <c r="AH427" s="251"/>
      <c r="AI427" s="11"/>
      <c r="AJ427" s="311"/>
      <c r="AK427" s="267"/>
      <c r="AL427" s="263"/>
      <c r="AM427" s="265"/>
      <c r="AN427" s="267"/>
      <c r="AO427" s="263"/>
      <c r="AP427" s="265"/>
      <c r="AQ427" s="267"/>
      <c r="AR427" s="263"/>
      <c r="AS427" s="265"/>
      <c r="AT427" s="267"/>
      <c r="AU427" s="263"/>
      <c r="AV427" s="265"/>
      <c r="AW427" s="267"/>
      <c r="AX427" s="263"/>
      <c r="AY427" s="292"/>
      <c r="AZ427" s="228"/>
      <c r="BA427" s="228"/>
      <c r="BB427" s="295"/>
    </row>
    <row r="428" spans="2:62" ht="28.15" customHeight="1" thickBot="1" x14ac:dyDescent="0.25">
      <c r="B428" s="21"/>
      <c r="C428" s="245"/>
      <c r="D428" s="20"/>
      <c r="E428" s="19"/>
      <c r="F428" s="19"/>
      <c r="G428" s="18"/>
      <c r="H428" s="226"/>
      <c r="I428" s="249"/>
      <c r="J428" s="249"/>
      <c r="K428" s="249"/>
      <c r="L428" s="17" t="s">
        <v>105</v>
      </c>
      <c r="M428" s="15"/>
      <c r="N428" s="17" t="s">
        <v>103</v>
      </c>
      <c r="O428" s="15"/>
      <c r="P428" s="17" t="s">
        <v>102</v>
      </c>
      <c r="Q428" s="15"/>
      <c r="R428" s="17" t="s">
        <v>101</v>
      </c>
      <c r="S428" s="15"/>
      <c r="T428" s="17">
        <v>20</v>
      </c>
      <c r="U428" s="15"/>
      <c r="V428" s="17" t="s">
        <v>100</v>
      </c>
      <c r="W428" s="15"/>
      <c r="X428" s="17" t="s">
        <v>99</v>
      </c>
      <c r="Y428" s="15"/>
      <c r="Z428" s="17" t="s">
        <v>98</v>
      </c>
      <c r="AA428" s="15"/>
      <c r="AB428" s="17" t="s">
        <v>1706</v>
      </c>
      <c r="AC428" s="15"/>
      <c r="AD428" s="16"/>
      <c r="AE428" s="15"/>
      <c r="AF428" s="14"/>
      <c r="AG428" s="13"/>
      <c r="AH428" s="252"/>
      <c r="AI428" s="11"/>
      <c r="AJ428" s="312"/>
      <c r="AK428" s="268"/>
      <c r="AL428" s="264"/>
      <c r="AM428" s="266"/>
      <c r="AN428" s="268"/>
      <c r="AO428" s="264"/>
      <c r="AP428" s="266"/>
      <c r="AQ428" s="268"/>
      <c r="AR428" s="264"/>
      <c r="AS428" s="266"/>
      <c r="AT428" s="268"/>
      <c r="AU428" s="264"/>
      <c r="AV428" s="266"/>
      <c r="AW428" s="268"/>
      <c r="AX428" s="264"/>
      <c r="AY428" s="293"/>
      <c r="AZ428" s="229"/>
      <c r="BA428" s="229"/>
      <c r="BB428" s="296"/>
    </row>
    <row r="429" spans="2:62" ht="85.9" customHeight="1" thickTop="1" thickBot="1" x14ac:dyDescent="0.35">
      <c r="B429" s="105" t="s">
        <v>174</v>
      </c>
      <c r="C429" s="95" t="s">
        <v>173</v>
      </c>
      <c r="D429" s="100" t="s">
        <v>172</v>
      </c>
      <c r="E429" s="104" t="s">
        <v>171</v>
      </c>
      <c r="F429" s="103"/>
      <c r="G429" s="102"/>
      <c r="H429" s="101" t="s">
        <v>170</v>
      </c>
      <c r="I429" s="100" t="s">
        <v>96</v>
      </c>
      <c r="J429" s="100" t="s">
        <v>169</v>
      </c>
      <c r="K429" s="100" t="s">
        <v>97</v>
      </c>
      <c r="L429" s="256" t="s">
        <v>168</v>
      </c>
      <c r="M429" s="262"/>
      <c r="N429" s="256" t="s">
        <v>167</v>
      </c>
      <c r="O429" s="262"/>
      <c r="P429" s="256" t="s">
        <v>167</v>
      </c>
      <c r="Q429" s="257"/>
      <c r="R429" s="256" t="s">
        <v>167</v>
      </c>
      <c r="S429" s="257"/>
      <c r="T429" s="256" t="s">
        <v>167</v>
      </c>
      <c r="U429" s="257"/>
      <c r="V429" s="256" t="s">
        <v>167</v>
      </c>
      <c r="W429" s="257"/>
      <c r="X429" s="256" t="s">
        <v>167</v>
      </c>
      <c r="Y429" s="257"/>
      <c r="Z429" s="256" t="s">
        <v>167</v>
      </c>
      <c r="AA429" s="257"/>
      <c r="AB429" s="256" t="s">
        <v>167</v>
      </c>
      <c r="AC429" s="257"/>
      <c r="AD429" s="261" t="s">
        <v>166</v>
      </c>
      <c r="AE429" s="257"/>
      <c r="AF429" s="101" t="s">
        <v>165</v>
      </c>
      <c r="AG429" s="101" t="s">
        <v>164</v>
      </c>
      <c r="AH429" s="100" t="s">
        <v>163</v>
      </c>
      <c r="AI429" s="98"/>
      <c r="AJ429" s="96" t="s">
        <v>160</v>
      </c>
      <c r="AK429" s="95" t="s">
        <v>159</v>
      </c>
      <c r="AL429" s="94" t="s">
        <v>158</v>
      </c>
      <c r="AM429" s="96" t="s">
        <v>157</v>
      </c>
      <c r="AN429" s="95" t="s">
        <v>156</v>
      </c>
      <c r="AO429" s="94" t="s">
        <v>155</v>
      </c>
      <c r="AP429" s="96" t="s">
        <v>154</v>
      </c>
      <c r="AQ429" s="95" t="s">
        <v>153</v>
      </c>
      <c r="AR429" s="97" t="s">
        <v>152</v>
      </c>
      <c r="AS429" s="96" t="s">
        <v>151</v>
      </c>
      <c r="AT429" s="95" t="s">
        <v>150</v>
      </c>
      <c r="AU429" s="94" t="s">
        <v>149</v>
      </c>
      <c r="AV429" s="96" t="s">
        <v>148</v>
      </c>
      <c r="AW429" s="95" t="s">
        <v>147</v>
      </c>
      <c r="AX429" s="94" t="s">
        <v>146</v>
      </c>
      <c r="AY429" s="93" t="s">
        <v>145</v>
      </c>
      <c r="AZ429" s="92" t="s">
        <v>144</v>
      </c>
      <c r="BA429" s="92" t="s">
        <v>143</v>
      </c>
      <c r="BB429" s="91" t="s">
        <v>142</v>
      </c>
    </row>
    <row r="430" spans="2:62" ht="48" thickBot="1" x14ac:dyDescent="0.3">
      <c r="B430" s="90" t="s">
        <v>225</v>
      </c>
      <c r="C430" s="89"/>
      <c r="D430" s="88"/>
      <c r="E430" s="258"/>
      <c r="F430" s="259"/>
      <c r="G430" s="260"/>
      <c r="H430" s="87" t="s">
        <v>140</v>
      </c>
      <c r="I430" s="86"/>
      <c r="J430" s="86"/>
      <c r="K430" s="85"/>
      <c r="L430" s="84"/>
      <c r="M430" s="81"/>
      <c r="N430" s="84"/>
      <c r="O430" s="81"/>
      <c r="P430" s="84"/>
      <c r="Q430" s="81"/>
      <c r="R430" s="84"/>
      <c r="S430" s="81"/>
      <c r="T430" s="84"/>
      <c r="U430" s="81"/>
      <c r="V430" s="84"/>
      <c r="W430" s="81"/>
      <c r="X430" s="84"/>
      <c r="Y430" s="81"/>
      <c r="Z430" s="84"/>
      <c r="AA430" s="83"/>
      <c r="AB430" s="217"/>
      <c r="AC430" s="217"/>
      <c r="AD430" s="82" t="s">
        <v>139</v>
      </c>
      <c r="AE430" s="81"/>
      <c r="AF430" s="81"/>
      <c r="AG430" s="81"/>
      <c r="AH430" s="80"/>
      <c r="AI430" s="79" t="s">
        <v>138</v>
      </c>
      <c r="AJ430" s="78">
        <f t="shared" ref="AJ430:BB430" si="56">SUM(AJ432:AJ443)</f>
        <v>61</v>
      </c>
      <c r="AK430" s="77">
        <f t="shared" si="56"/>
        <v>0</v>
      </c>
      <c r="AL430" s="76">
        <f t="shared" si="56"/>
        <v>0</v>
      </c>
      <c r="AM430" s="78">
        <f t="shared" si="56"/>
        <v>5</v>
      </c>
      <c r="AN430" s="77">
        <f t="shared" si="56"/>
        <v>0</v>
      </c>
      <c r="AO430" s="76">
        <f t="shared" si="56"/>
        <v>0</v>
      </c>
      <c r="AP430" s="78">
        <f t="shared" si="56"/>
        <v>0</v>
      </c>
      <c r="AQ430" s="77">
        <f t="shared" si="56"/>
        <v>0</v>
      </c>
      <c r="AR430" s="76">
        <f t="shared" si="56"/>
        <v>0</v>
      </c>
      <c r="AS430" s="78">
        <f t="shared" si="56"/>
        <v>15</v>
      </c>
      <c r="AT430" s="77">
        <f t="shared" si="56"/>
        <v>0</v>
      </c>
      <c r="AU430" s="76">
        <f t="shared" si="56"/>
        <v>0</v>
      </c>
      <c r="AV430" s="78">
        <f t="shared" si="56"/>
        <v>7</v>
      </c>
      <c r="AW430" s="77">
        <f t="shared" si="56"/>
        <v>0</v>
      </c>
      <c r="AX430" s="76">
        <f t="shared" si="56"/>
        <v>0</v>
      </c>
      <c r="AY430" s="75">
        <f t="shared" si="56"/>
        <v>0</v>
      </c>
      <c r="AZ430" s="74">
        <f t="shared" si="56"/>
        <v>0</v>
      </c>
      <c r="BA430" s="74">
        <f t="shared" si="56"/>
        <v>0</v>
      </c>
      <c r="BB430" s="73">
        <f t="shared" si="56"/>
        <v>0</v>
      </c>
      <c r="BC430" s="72" t="s">
        <v>137</v>
      </c>
      <c r="BF430" s="5">
        <f>SUM(AJ430:AL430)/$BG$5</f>
        <v>61</v>
      </c>
      <c r="BG430" s="5">
        <f>SUM(AM430:AO430,AY430)/$BG$5</f>
        <v>5</v>
      </c>
      <c r="BH430" s="5">
        <f>SUM(AP430:AR430,AZ430)/$BG$5</f>
        <v>0</v>
      </c>
      <c r="BI430" s="5">
        <f>SUM(AS430:AU430,BA430)/$BG$5</f>
        <v>15</v>
      </c>
      <c r="BJ430" s="5">
        <f>SUM(AV430:AX430,BB430)/$BG$5</f>
        <v>7</v>
      </c>
    </row>
    <row r="431" spans="2:62" ht="37.5" thickBot="1" x14ac:dyDescent="0.3">
      <c r="B431" s="71"/>
      <c r="C431" s="70"/>
      <c r="D431" s="69"/>
      <c r="E431" s="68"/>
      <c r="F431" s="68"/>
      <c r="G431" s="67"/>
      <c r="H431" s="66"/>
      <c r="I431" s="64"/>
      <c r="J431" s="64"/>
      <c r="K431" s="65"/>
      <c r="L431" s="64"/>
      <c r="M431" s="62"/>
      <c r="N431" s="64"/>
      <c r="O431" s="62"/>
      <c r="P431" s="64"/>
      <c r="Q431" s="62"/>
      <c r="R431" s="64"/>
      <c r="S431" s="62"/>
      <c r="T431" s="64"/>
      <c r="U431" s="62"/>
      <c r="V431" s="64"/>
      <c r="W431" s="62"/>
      <c r="X431" s="64"/>
      <c r="Y431" s="62"/>
      <c r="Z431" s="64"/>
      <c r="AA431" s="62"/>
      <c r="AB431" s="62"/>
      <c r="AC431" s="62"/>
      <c r="AD431" s="63"/>
      <c r="AE431" s="62"/>
      <c r="AF431" s="62"/>
      <c r="AG431" s="62"/>
      <c r="AH431" s="61"/>
      <c r="AI431" s="59" t="s">
        <v>136</v>
      </c>
      <c r="AJ431" s="214">
        <f t="shared" ref="AJ431:BB431" si="57">AJ430/1</f>
        <v>61</v>
      </c>
      <c r="AK431" s="213">
        <f t="shared" si="57"/>
        <v>0</v>
      </c>
      <c r="AL431" s="212">
        <f t="shared" si="57"/>
        <v>0</v>
      </c>
      <c r="AM431" s="214">
        <f t="shared" si="57"/>
        <v>5</v>
      </c>
      <c r="AN431" s="213">
        <f t="shared" si="57"/>
        <v>0</v>
      </c>
      <c r="AO431" s="212">
        <f t="shared" si="57"/>
        <v>0</v>
      </c>
      <c r="AP431" s="214">
        <f t="shared" si="57"/>
        <v>0</v>
      </c>
      <c r="AQ431" s="213">
        <f t="shared" si="57"/>
        <v>0</v>
      </c>
      <c r="AR431" s="212">
        <f t="shared" si="57"/>
        <v>0</v>
      </c>
      <c r="AS431" s="214">
        <f t="shared" si="57"/>
        <v>15</v>
      </c>
      <c r="AT431" s="213">
        <f t="shared" si="57"/>
        <v>0</v>
      </c>
      <c r="AU431" s="212">
        <f t="shared" si="57"/>
        <v>0</v>
      </c>
      <c r="AV431" s="214">
        <f t="shared" si="57"/>
        <v>7</v>
      </c>
      <c r="AW431" s="213">
        <f t="shared" si="57"/>
        <v>0</v>
      </c>
      <c r="AX431" s="212">
        <f t="shared" si="57"/>
        <v>0</v>
      </c>
      <c r="AY431" s="211">
        <f t="shared" si="57"/>
        <v>0</v>
      </c>
      <c r="AZ431" s="210">
        <f t="shared" si="57"/>
        <v>0</v>
      </c>
      <c r="BA431" s="210">
        <f t="shared" si="57"/>
        <v>0</v>
      </c>
      <c r="BB431" s="209">
        <f t="shared" si="57"/>
        <v>0</v>
      </c>
      <c r="BC431" s="52" t="s">
        <v>135</v>
      </c>
    </row>
    <row r="432" spans="2:62" ht="28.15" customHeight="1" x14ac:dyDescent="0.2">
      <c r="B432" s="30"/>
      <c r="C432" s="242">
        <v>1</v>
      </c>
      <c r="D432" s="44"/>
      <c r="E432" s="43"/>
      <c r="F432" s="43"/>
      <c r="G432" s="42"/>
      <c r="H432" s="223" t="s">
        <v>660</v>
      </c>
      <c r="I432" s="246">
        <v>125</v>
      </c>
      <c r="J432" s="246">
        <v>56</v>
      </c>
      <c r="K432" s="246">
        <v>8</v>
      </c>
      <c r="L432" s="41" t="s">
        <v>133</v>
      </c>
      <c r="M432" s="40" t="s">
        <v>1602</v>
      </c>
      <c r="N432" s="41" t="s">
        <v>131</v>
      </c>
      <c r="O432" s="40" t="s">
        <v>417</v>
      </c>
      <c r="P432" s="41" t="s">
        <v>130</v>
      </c>
      <c r="Q432" s="40" t="s">
        <v>186</v>
      </c>
      <c r="R432" s="41" t="s">
        <v>129</v>
      </c>
      <c r="S432" s="40" t="s">
        <v>707</v>
      </c>
      <c r="T432" s="41" t="s">
        <v>128</v>
      </c>
      <c r="U432" s="40" t="s">
        <v>377</v>
      </c>
      <c r="V432" s="41" t="s">
        <v>127</v>
      </c>
      <c r="W432" s="40" t="s">
        <v>507</v>
      </c>
      <c r="X432" s="41" t="s">
        <v>126</v>
      </c>
      <c r="Y432" s="40" t="s">
        <v>458</v>
      </c>
      <c r="Z432" s="41" t="s">
        <v>125</v>
      </c>
      <c r="AA432" s="40"/>
      <c r="AB432" s="41" t="s">
        <v>1709</v>
      </c>
      <c r="AC432" s="40"/>
      <c r="AD432" s="39"/>
      <c r="AE432" s="40"/>
      <c r="AF432" s="39"/>
      <c r="AG432" s="38"/>
      <c r="AH432" s="250"/>
      <c r="AI432" s="11"/>
      <c r="AJ432" s="310">
        <f>SUMPRODUCT(LEN($M432:$AC435)-LEN(SUBSTITUTE($M432:$AC435,"A", "")))</f>
        <v>61</v>
      </c>
      <c r="AK432" s="239">
        <f>SUMPRODUCT(LEN($AF432:$AF435)-LEN(SUBSTITUTE($AF432:$AF435,"A", "")))</f>
        <v>0</v>
      </c>
      <c r="AL432" s="230">
        <f>SUMPRODUCT(LEN($AE432:$AE435)-LEN(SUBSTITUTE($AE432:$AE435,"A", "")))</f>
        <v>0</v>
      </c>
      <c r="AM432" s="233">
        <f>SUMPRODUCT(LEN($M432:$AC435)-LEN(SUBSTITUTE($M432:$AC435,"S", "")))</f>
        <v>5</v>
      </c>
      <c r="AN432" s="239">
        <f>SUMPRODUCT(LEN($AF432:$AF435)-LEN(SUBSTITUTE($AF432:$AF435,"S", "")))</f>
        <v>0</v>
      </c>
      <c r="AO432" s="230">
        <f>SUMPRODUCT(LEN($AE432:$AE435)-LEN(SUBSTITUTE($AE432:$AE435,"S", "")))</f>
        <v>0</v>
      </c>
      <c r="AP432" s="233">
        <f>SUMPRODUCT(LEN($M432:$AC435)-LEN(SUBSTITUTE($M432:$AC435,"F", "")))</f>
        <v>0</v>
      </c>
      <c r="AQ432" s="239">
        <f>SUMPRODUCT(LEN($AF432:$AF435)-LEN(SUBSTITUTE($AF432:$AF435,"F", "")))</f>
        <v>0</v>
      </c>
      <c r="AR432" s="230">
        <f>SUMPRODUCT(LEN($AE432:$AE435)-LEN(SUBSTITUTE($AE432:$AE435,"F", "")))</f>
        <v>0</v>
      </c>
      <c r="AS432" s="233">
        <f>SUMPRODUCT(LEN($M432:$AC435)-LEN(SUBSTITUTE($M432:$AC435,"G", "")))</f>
        <v>15</v>
      </c>
      <c r="AT432" s="239">
        <f>SUMPRODUCT(LEN($AF432:$AF435)-LEN(SUBSTITUTE($AF432:$AF435,"G", "")))</f>
        <v>0</v>
      </c>
      <c r="AU432" s="230">
        <f>SUMPRODUCT(LEN($AE432:$AE435)-LEN(SUBSTITUTE($AE432:$AE435,"G", "")))</f>
        <v>0</v>
      </c>
      <c r="AV432" s="233">
        <f>SUMPRODUCT(LEN($M432:$AC435)-LEN(SUBSTITUTE($M432:$AC435,"M", "")))</f>
        <v>7</v>
      </c>
      <c r="AW432" s="239">
        <f>SUMPRODUCT(LEN($AF432:$AF435)-LEN(SUBSTITUTE($AF432:$AF435,"M", "")))</f>
        <v>0</v>
      </c>
      <c r="AX432" s="230">
        <f>SUMPRODUCT(LEN($AE432:$AE435)-LEN(SUBSTITUTE($AE432:$AE435,"M", "")))</f>
        <v>0</v>
      </c>
      <c r="AY432" s="291">
        <f>SUMPRODUCT(LEN($AE432:$AE435)-LEN(SUBSTITUTE($AE432:$AE435,"S", "")))</f>
        <v>0</v>
      </c>
      <c r="AZ432" s="227">
        <f>SUMPRODUCT(LEN($AE432:$AE435)-LEN(SUBSTITUTE($AE432:$AE435,"F", "")))</f>
        <v>0</v>
      </c>
      <c r="BA432" s="227">
        <f>SUMPRODUCT(LEN($AE432:$AE435)-LEN(SUBSTITUTE($AE432:$AE435,"G", "")))</f>
        <v>0</v>
      </c>
      <c r="BB432" s="294">
        <f>SUMPRODUCT(LEN($AE432:$AE435)-LEN(SUBSTITUTE($AE432:$AE435,"M", "")))</f>
        <v>0</v>
      </c>
    </row>
    <row r="433" spans="2:62" ht="28.15" customHeight="1" thickBot="1" x14ac:dyDescent="0.25">
      <c r="B433" s="30"/>
      <c r="C433" s="243"/>
      <c r="D433" s="36"/>
      <c r="E433" s="35"/>
      <c r="F433" s="35"/>
      <c r="G433" s="34"/>
      <c r="H433" s="224"/>
      <c r="I433" s="247"/>
      <c r="J433" s="247"/>
      <c r="K433" s="247"/>
      <c r="L433" s="33" t="s">
        <v>123</v>
      </c>
      <c r="M433" s="32" t="s">
        <v>104</v>
      </c>
      <c r="N433" s="33" t="s">
        <v>122</v>
      </c>
      <c r="O433" s="32" t="s">
        <v>1273</v>
      </c>
      <c r="P433" s="33" t="s">
        <v>120</v>
      </c>
      <c r="Q433" s="32" t="s">
        <v>611</v>
      </c>
      <c r="R433" s="33" t="s">
        <v>119</v>
      </c>
      <c r="S433" s="32" t="s">
        <v>417</v>
      </c>
      <c r="T433" s="33" t="s">
        <v>118</v>
      </c>
      <c r="U433" s="32" t="s">
        <v>645</v>
      </c>
      <c r="V433" s="33" t="s">
        <v>117</v>
      </c>
      <c r="W433" s="32" t="s">
        <v>780</v>
      </c>
      <c r="X433" s="33" t="s">
        <v>116</v>
      </c>
      <c r="Y433" s="32" t="s">
        <v>121</v>
      </c>
      <c r="Z433" s="33" t="s">
        <v>115</v>
      </c>
      <c r="AA433" s="32"/>
      <c r="AB433" s="33" t="s">
        <v>1708</v>
      </c>
      <c r="AC433" s="32"/>
      <c r="AD433" s="31"/>
      <c r="AE433" s="32"/>
      <c r="AF433" s="31"/>
      <c r="AG433" s="23"/>
      <c r="AH433" s="251"/>
      <c r="AI433" s="11"/>
      <c r="AJ433" s="311"/>
      <c r="AK433" s="267"/>
      <c r="AL433" s="263"/>
      <c r="AM433" s="265"/>
      <c r="AN433" s="267"/>
      <c r="AO433" s="263"/>
      <c r="AP433" s="265"/>
      <c r="AQ433" s="267"/>
      <c r="AR433" s="263"/>
      <c r="AS433" s="265"/>
      <c r="AT433" s="267"/>
      <c r="AU433" s="263"/>
      <c r="AV433" s="265"/>
      <c r="AW433" s="267"/>
      <c r="AX433" s="263"/>
      <c r="AY433" s="292"/>
      <c r="AZ433" s="228"/>
      <c r="BA433" s="228"/>
      <c r="BB433" s="295"/>
    </row>
    <row r="434" spans="2:62" ht="28.15" customHeight="1" x14ac:dyDescent="0.2">
      <c r="B434" s="30"/>
      <c r="C434" s="244"/>
      <c r="D434" s="29"/>
      <c r="E434" s="28"/>
      <c r="F434" s="28"/>
      <c r="G434" s="27"/>
      <c r="H434" s="225">
        <v>261</v>
      </c>
      <c r="I434" s="248"/>
      <c r="J434" s="248"/>
      <c r="K434" s="248"/>
      <c r="L434" s="26" t="s">
        <v>114</v>
      </c>
      <c r="M434" s="25" t="s">
        <v>186</v>
      </c>
      <c r="N434" s="26" t="s">
        <v>112</v>
      </c>
      <c r="O434" s="25" t="s">
        <v>1274</v>
      </c>
      <c r="P434" s="26" t="s">
        <v>111</v>
      </c>
      <c r="Q434" s="25" t="s">
        <v>186</v>
      </c>
      <c r="R434" s="26" t="s">
        <v>110</v>
      </c>
      <c r="S434" s="25" t="s">
        <v>417</v>
      </c>
      <c r="T434" s="26" t="s">
        <v>109</v>
      </c>
      <c r="U434" s="25" t="s">
        <v>611</v>
      </c>
      <c r="V434" s="26" t="s">
        <v>108</v>
      </c>
      <c r="W434" s="25" t="s">
        <v>399</v>
      </c>
      <c r="X434" s="26" t="s">
        <v>107</v>
      </c>
      <c r="Y434" s="25" t="s">
        <v>121</v>
      </c>
      <c r="Z434" s="26" t="s">
        <v>106</v>
      </c>
      <c r="AA434" s="25"/>
      <c r="AB434" s="26" t="s">
        <v>1707</v>
      </c>
      <c r="AC434" s="25"/>
      <c r="AD434" s="24"/>
      <c r="AE434" s="25"/>
      <c r="AF434" s="24"/>
      <c r="AG434" s="23"/>
      <c r="AH434" s="251"/>
      <c r="AI434" s="11"/>
      <c r="AJ434" s="311"/>
      <c r="AK434" s="267"/>
      <c r="AL434" s="263"/>
      <c r="AM434" s="265"/>
      <c r="AN434" s="267"/>
      <c r="AO434" s="263"/>
      <c r="AP434" s="265"/>
      <c r="AQ434" s="267"/>
      <c r="AR434" s="263"/>
      <c r="AS434" s="265"/>
      <c r="AT434" s="267"/>
      <c r="AU434" s="263"/>
      <c r="AV434" s="265"/>
      <c r="AW434" s="267"/>
      <c r="AX434" s="263"/>
      <c r="AY434" s="292"/>
      <c r="AZ434" s="228"/>
      <c r="BA434" s="228"/>
      <c r="BB434" s="295"/>
    </row>
    <row r="435" spans="2:62" ht="28.15" customHeight="1" thickBot="1" x14ac:dyDescent="0.25">
      <c r="B435" s="30"/>
      <c r="C435" s="253"/>
      <c r="D435" s="51"/>
      <c r="E435" s="50"/>
      <c r="F435" s="50"/>
      <c r="G435" s="49"/>
      <c r="H435" s="226"/>
      <c r="I435" s="254"/>
      <c r="J435" s="254"/>
      <c r="K435" s="254"/>
      <c r="L435" s="48" t="s">
        <v>105</v>
      </c>
      <c r="M435" s="47" t="s">
        <v>1723</v>
      </c>
      <c r="N435" s="48" t="s">
        <v>103</v>
      </c>
      <c r="O435" s="47" t="s">
        <v>1781</v>
      </c>
      <c r="P435" s="48" t="s">
        <v>102</v>
      </c>
      <c r="Q435" s="47" t="s">
        <v>707</v>
      </c>
      <c r="R435" s="48" t="s">
        <v>101</v>
      </c>
      <c r="S435" s="47" t="s">
        <v>382</v>
      </c>
      <c r="T435" s="48">
        <v>20</v>
      </c>
      <c r="U435" s="47" t="s">
        <v>399</v>
      </c>
      <c r="V435" s="48" t="s">
        <v>100</v>
      </c>
      <c r="W435" s="47" t="s">
        <v>399</v>
      </c>
      <c r="X435" s="48" t="s">
        <v>99</v>
      </c>
      <c r="Y435" s="47" t="s">
        <v>121</v>
      </c>
      <c r="Z435" s="48" t="s">
        <v>98</v>
      </c>
      <c r="AA435" s="47"/>
      <c r="AB435" s="48" t="s">
        <v>1706</v>
      </c>
      <c r="AC435" s="47"/>
      <c r="AD435" s="16"/>
      <c r="AE435" s="47"/>
      <c r="AF435" s="16"/>
      <c r="AG435" s="46"/>
      <c r="AH435" s="255"/>
      <c r="AI435" s="11"/>
      <c r="AJ435" s="312"/>
      <c r="AK435" s="268"/>
      <c r="AL435" s="264"/>
      <c r="AM435" s="266"/>
      <c r="AN435" s="268"/>
      <c r="AO435" s="264"/>
      <c r="AP435" s="266"/>
      <c r="AQ435" s="268"/>
      <c r="AR435" s="264"/>
      <c r="AS435" s="266"/>
      <c r="AT435" s="268"/>
      <c r="AU435" s="264"/>
      <c r="AV435" s="266"/>
      <c r="AW435" s="268"/>
      <c r="AX435" s="264"/>
      <c r="AY435" s="293"/>
      <c r="AZ435" s="229"/>
      <c r="BA435" s="229"/>
      <c r="BB435" s="296"/>
    </row>
    <row r="436" spans="2:62" ht="28.15" customHeight="1" x14ac:dyDescent="0.2">
      <c r="B436" s="30"/>
      <c r="C436" s="242">
        <v>2</v>
      </c>
      <c r="D436" s="44"/>
      <c r="E436" s="43"/>
      <c r="F436" s="43"/>
      <c r="G436" s="42"/>
      <c r="H436" s="223"/>
      <c r="I436" s="246"/>
      <c r="J436" s="246"/>
      <c r="K436" s="246"/>
      <c r="L436" s="41" t="s">
        <v>133</v>
      </c>
      <c r="M436" s="40"/>
      <c r="N436" s="41" t="s">
        <v>131</v>
      </c>
      <c r="O436" s="40"/>
      <c r="P436" s="41" t="s">
        <v>130</v>
      </c>
      <c r="Q436" s="40"/>
      <c r="R436" s="41" t="s">
        <v>129</v>
      </c>
      <c r="S436" s="40"/>
      <c r="T436" s="41" t="s">
        <v>128</v>
      </c>
      <c r="U436" s="40"/>
      <c r="V436" s="41" t="s">
        <v>127</v>
      </c>
      <c r="W436" s="40"/>
      <c r="X436" s="41" t="s">
        <v>126</v>
      </c>
      <c r="Y436" s="40"/>
      <c r="Z436" s="41" t="s">
        <v>125</v>
      </c>
      <c r="AA436" s="40"/>
      <c r="AB436" s="41" t="s">
        <v>1709</v>
      </c>
      <c r="AC436" s="40"/>
      <c r="AD436" s="39"/>
      <c r="AE436" s="40"/>
      <c r="AF436" s="39"/>
      <c r="AG436" s="38"/>
      <c r="AH436" s="250"/>
      <c r="AI436" s="11"/>
      <c r="AJ436" s="310">
        <f>SUMPRODUCT(LEN($M436:$AC439)-LEN(SUBSTITUTE($M436:$AC439,"A", "")))</f>
        <v>0</v>
      </c>
      <c r="AK436" s="239">
        <f>SUMPRODUCT(LEN($AF436:$AF439)-LEN(SUBSTITUTE($AF436:$AF439,"A", "")))</f>
        <v>0</v>
      </c>
      <c r="AL436" s="230">
        <f>SUMPRODUCT(LEN($AE436:$AE439)-LEN(SUBSTITUTE($AE436:$AE439,"A", "")))</f>
        <v>0</v>
      </c>
      <c r="AM436" s="233">
        <f>SUMPRODUCT(LEN($M436:$AC439)-LEN(SUBSTITUTE($M436:$AC439,"S", "")))</f>
        <v>0</v>
      </c>
      <c r="AN436" s="239">
        <f>SUMPRODUCT(LEN($AF436:$AF439)-LEN(SUBSTITUTE($AF436:$AF439,"S", "")))</f>
        <v>0</v>
      </c>
      <c r="AO436" s="230">
        <f>SUMPRODUCT(LEN($AE436:$AE439)-LEN(SUBSTITUTE($AE436:$AE439,"S", "")))</f>
        <v>0</v>
      </c>
      <c r="AP436" s="233">
        <f>SUMPRODUCT(LEN($M436:$AC439)-LEN(SUBSTITUTE($M436:$AC439,"F", "")))</f>
        <v>0</v>
      </c>
      <c r="AQ436" s="239">
        <f>SUMPRODUCT(LEN($AF436:$AF439)-LEN(SUBSTITUTE($AF436:$AF439,"F", "")))</f>
        <v>0</v>
      </c>
      <c r="AR436" s="230">
        <f>SUMPRODUCT(LEN($AE436:$AE439)-LEN(SUBSTITUTE($AE436:$AE439,"F", "")))</f>
        <v>0</v>
      </c>
      <c r="AS436" s="233">
        <f>SUMPRODUCT(LEN($M436:$AC439)-LEN(SUBSTITUTE($M436:$AC439,"G", "")))</f>
        <v>0</v>
      </c>
      <c r="AT436" s="239">
        <f>SUMPRODUCT(LEN($AF436:$AF439)-LEN(SUBSTITUTE($AF436:$AF439,"G", "")))</f>
        <v>0</v>
      </c>
      <c r="AU436" s="230">
        <f>SUMPRODUCT(LEN($AE436:$AE439)-LEN(SUBSTITUTE($AE436:$AE439,"G", "")))</f>
        <v>0</v>
      </c>
      <c r="AV436" s="233">
        <f>SUMPRODUCT(LEN($M436:$AC439)-LEN(SUBSTITUTE($M436:$AC439,"M", "")))</f>
        <v>0</v>
      </c>
      <c r="AW436" s="239">
        <f>SUMPRODUCT(LEN($AF436:$AF439)-LEN(SUBSTITUTE($AF436:$AF439,"M", "")))</f>
        <v>0</v>
      </c>
      <c r="AX436" s="230">
        <f>SUMPRODUCT(LEN($AE436:$AE439)-LEN(SUBSTITUTE($AE436:$AE439,"M", "")))</f>
        <v>0</v>
      </c>
      <c r="AY436" s="291">
        <f>SUMPRODUCT(LEN($AE436:$AE439)-LEN(SUBSTITUTE($AE436:$AE439,"S", "")))</f>
        <v>0</v>
      </c>
      <c r="AZ436" s="227">
        <f>SUMPRODUCT(LEN($AE436:$AE439)-LEN(SUBSTITUTE($AE436:$AE439,"F", "")))</f>
        <v>0</v>
      </c>
      <c r="BA436" s="227">
        <f>SUMPRODUCT(LEN($AE436:$AE439)-LEN(SUBSTITUTE($AE436:$AE439,"G", "")))</f>
        <v>0</v>
      </c>
      <c r="BB436" s="294">
        <f>SUMPRODUCT(LEN($AE436:$AE439)-LEN(SUBSTITUTE($AE436:$AE439,"M", "")))</f>
        <v>0</v>
      </c>
    </row>
    <row r="437" spans="2:62" ht="28.15" customHeight="1" thickBot="1" x14ac:dyDescent="0.25">
      <c r="B437" s="30"/>
      <c r="C437" s="243"/>
      <c r="D437" s="36"/>
      <c r="E437" s="35"/>
      <c r="F437" s="35"/>
      <c r="G437" s="34"/>
      <c r="H437" s="224"/>
      <c r="I437" s="247"/>
      <c r="J437" s="247"/>
      <c r="K437" s="247"/>
      <c r="L437" s="33" t="s">
        <v>123</v>
      </c>
      <c r="M437" s="32"/>
      <c r="N437" s="33" t="s">
        <v>122</v>
      </c>
      <c r="O437" s="32"/>
      <c r="P437" s="33" t="s">
        <v>120</v>
      </c>
      <c r="Q437" s="32"/>
      <c r="R437" s="33" t="s">
        <v>119</v>
      </c>
      <c r="S437" s="32"/>
      <c r="T437" s="33" t="s">
        <v>118</v>
      </c>
      <c r="U437" s="32"/>
      <c r="V437" s="33" t="s">
        <v>117</v>
      </c>
      <c r="W437" s="32"/>
      <c r="X437" s="33" t="s">
        <v>116</v>
      </c>
      <c r="Y437" s="32"/>
      <c r="Z437" s="33" t="s">
        <v>115</v>
      </c>
      <c r="AA437" s="32"/>
      <c r="AB437" s="33" t="s">
        <v>1708</v>
      </c>
      <c r="AC437" s="32"/>
      <c r="AD437" s="31"/>
      <c r="AE437" s="32"/>
      <c r="AF437" s="31"/>
      <c r="AG437" s="23"/>
      <c r="AH437" s="251"/>
      <c r="AI437" s="11"/>
      <c r="AJ437" s="311"/>
      <c r="AK437" s="267"/>
      <c r="AL437" s="263"/>
      <c r="AM437" s="265"/>
      <c r="AN437" s="267"/>
      <c r="AO437" s="263"/>
      <c r="AP437" s="265"/>
      <c r="AQ437" s="267"/>
      <c r="AR437" s="263"/>
      <c r="AS437" s="265"/>
      <c r="AT437" s="267"/>
      <c r="AU437" s="263"/>
      <c r="AV437" s="265"/>
      <c r="AW437" s="267"/>
      <c r="AX437" s="263"/>
      <c r="AY437" s="292"/>
      <c r="AZ437" s="228"/>
      <c r="BA437" s="228"/>
      <c r="BB437" s="295"/>
    </row>
    <row r="438" spans="2:62" ht="28.15" customHeight="1" x14ac:dyDescent="0.2">
      <c r="B438" s="30"/>
      <c r="C438" s="244"/>
      <c r="D438" s="29"/>
      <c r="E438" s="28"/>
      <c r="F438" s="28"/>
      <c r="G438" s="27"/>
      <c r="H438" s="225"/>
      <c r="I438" s="248"/>
      <c r="J438" s="248"/>
      <c r="K438" s="248"/>
      <c r="L438" s="26" t="s">
        <v>114</v>
      </c>
      <c r="M438" s="25"/>
      <c r="N438" s="26" t="s">
        <v>112</v>
      </c>
      <c r="O438" s="25"/>
      <c r="P438" s="26" t="s">
        <v>111</v>
      </c>
      <c r="Q438" s="25"/>
      <c r="R438" s="26" t="s">
        <v>110</v>
      </c>
      <c r="S438" s="25"/>
      <c r="T438" s="26" t="s">
        <v>109</v>
      </c>
      <c r="U438" s="25"/>
      <c r="V438" s="26" t="s">
        <v>108</v>
      </c>
      <c r="W438" s="25"/>
      <c r="X438" s="26" t="s">
        <v>107</v>
      </c>
      <c r="Y438" s="25"/>
      <c r="Z438" s="26" t="s">
        <v>106</v>
      </c>
      <c r="AA438" s="25"/>
      <c r="AB438" s="26" t="s">
        <v>1707</v>
      </c>
      <c r="AC438" s="25"/>
      <c r="AD438" s="24"/>
      <c r="AE438" s="25"/>
      <c r="AF438" s="24"/>
      <c r="AG438" s="23"/>
      <c r="AH438" s="251"/>
      <c r="AI438" s="11"/>
      <c r="AJ438" s="311"/>
      <c r="AK438" s="267"/>
      <c r="AL438" s="263"/>
      <c r="AM438" s="265"/>
      <c r="AN438" s="267"/>
      <c r="AO438" s="263"/>
      <c r="AP438" s="265"/>
      <c r="AQ438" s="267"/>
      <c r="AR438" s="263"/>
      <c r="AS438" s="265"/>
      <c r="AT438" s="267"/>
      <c r="AU438" s="263"/>
      <c r="AV438" s="265"/>
      <c r="AW438" s="267"/>
      <c r="AX438" s="263"/>
      <c r="AY438" s="292"/>
      <c r="AZ438" s="228"/>
      <c r="BA438" s="228"/>
      <c r="BB438" s="295"/>
    </row>
    <row r="439" spans="2:62" ht="28.15" customHeight="1" thickBot="1" x14ac:dyDescent="0.25">
      <c r="B439" s="30"/>
      <c r="C439" s="253"/>
      <c r="D439" s="51"/>
      <c r="E439" s="50"/>
      <c r="F439" s="50"/>
      <c r="G439" s="49"/>
      <c r="H439" s="226"/>
      <c r="I439" s="254"/>
      <c r="J439" s="254"/>
      <c r="K439" s="254"/>
      <c r="L439" s="48" t="s">
        <v>105</v>
      </c>
      <c r="M439" s="47"/>
      <c r="N439" s="48" t="s">
        <v>103</v>
      </c>
      <c r="O439" s="47"/>
      <c r="P439" s="48" t="s">
        <v>102</v>
      </c>
      <c r="Q439" s="47"/>
      <c r="R439" s="48" t="s">
        <v>101</v>
      </c>
      <c r="S439" s="47"/>
      <c r="T439" s="48">
        <v>20</v>
      </c>
      <c r="U439" s="47"/>
      <c r="V439" s="48" t="s">
        <v>100</v>
      </c>
      <c r="W439" s="47"/>
      <c r="X439" s="48" t="s">
        <v>99</v>
      </c>
      <c r="Y439" s="47"/>
      <c r="Z439" s="48" t="s">
        <v>98</v>
      </c>
      <c r="AA439" s="47"/>
      <c r="AB439" s="48" t="s">
        <v>1706</v>
      </c>
      <c r="AC439" s="47"/>
      <c r="AD439" s="16"/>
      <c r="AE439" s="47"/>
      <c r="AF439" s="16"/>
      <c r="AG439" s="46"/>
      <c r="AH439" s="255"/>
      <c r="AI439" s="11"/>
      <c r="AJ439" s="312"/>
      <c r="AK439" s="268"/>
      <c r="AL439" s="264"/>
      <c r="AM439" s="266"/>
      <c r="AN439" s="268"/>
      <c r="AO439" s="264"/>
      <c r="AP439" s="266"/>
      <c r="AQ439" s="268"/>
      <c r="AR439" s="264"/>
      <c r="AS439" s="266"/>
      <c r="AT439" s="268"/>
      <c r="AU439" s="264"/>
      <c r="AV439" s="266"/>
      <c r="AW439" s="268"/>
      <c r="AX439" s="264"/>
      <c r="AY439" s="293"/>
      <c r="AZ439" s="229"/>
      <c r="BA439" s="229"/>
      <c r="BB439" s="296"/>
    </row>
    <row r="440" spans="2:62" ht="28.15" customHeight="1" x14ac:dyDescent="0.2">
      <c r="B440" s="30"/>
      <c r="C440" s="242">
        <v>3</v>
      </c>
      <c r="D440" s="44"/>
      <c r="E440" s="43"/>
      <c r="F440" s="43"/>
      <c r="G440" s="42"/>
      <c r="H440" s="223"/>
      <c r="I440" s="246"/>
      <c r="J440" s="246"/>
      <c r="K440" s="246"/>
      <c r="L440" s="41" t="s">
        <v>133</v>
      </c>
      <c r="M440" s="40"/>
      <c r="N440" s="41" t="s">
        <v>131</v>
      </c>
      <c r="O440" s="40"/>
      <c r="P440" s="41" t="s">
        <v>130</v>
      </c>
      <c r="Q440" s="40"/>
      <c r="R440" s="41" t="s">
        <v>129</v>
      </c>
      <c r="S440" s="40"/>
      <c r="T440" s="41" t="s">
        <v>128</v>
      </c>
      <c r="U440" s="40"/>
      <c r="V440" s="41" t="s">
        <v>127</v>
      </c>
      <c r="W440" s="40"/>
      <c r="X440" s="41" t="s">
        <v>126</v>
      </c>
      <c r="Y440" s="40"/>
      <c r="Z440" s="41" t="s">
        <v>125</v>
      </c>
      <c r="AA440" s="40"/>
      <c r="AB440" s="41" t="s">
        <v>1709</v>
      </c>
      <c r="AC440" s="40"/>
      <c r="AD440" s="39"/>
      <c r="AE440" s="40"/>
      <c r="AF440" s="39"/>
      <c r="AG440" s="38"/>
      <c r="AH440" s="250"/>
      <c r="AI440" s="11"/>
      <c r="AJ440" s="310">
        <f>SUMPRODUCT(LEN($M440:$AC443)-LEN(SUBSTITUTE($M440:$AC443,"A", "")))</f>
        <v>0</v>
      </c>
      <c r="AK440" s="239">
        <f>SUMPRODUCT(LEN($AF440:$AF443)-LEN(SUBSTITUTE($AF440:$AF443,"A", "")))</f>
        <v>0</v>
      </c>
      <c r="AL440" s="230">
        <f>SUMPRODUCT(LEN($AE440:$AE443)-LEN(SUBSTITUTE($AE440:$AE443,"A", "")))</f>
        <v>0</v>
      </c>
      <c r="AM440" s="233">
        <f>SUMPRODUCT(LEN($M440:$AC443)-LEN(SUBSTITUTE($M440:$AC443,"S", "")))</f>
        <v>0</v>
      </c>
      <c r="AN440" s="239">
        <f>SUMPRODUCT(LEN($AF440:$AF443)-LEN(SUBSTITUTE($AF440:$AF443,"S", "")))</f>
        <v>0</v>
      </c>
      <c r="AO440" s="230">
        <f>SUMPRODUCT(LEN($AE440:$AE443)-LEN(SUBSTITUTE($AE440:$AE443,"S", "")))</f>
        <v>0</v>
      </c>
      <c r="AP440" s="233">
        <f>SUMPRODUCT(LEN($M440:$AC443)-LEN(SUBSTITUTE($M440:$AC443,"F", "")))</f>
        <v>0</v>
      </c>
      <c r="AQ440" s="239">
        <f>SUMPRODUCT(LEN($AF440:$AF443)-LEN(SUBSTITUTE($AF440:$AF443,"F", "")))</f>
        <v>0</v>
      </c>
      <c r="AR440" s="230">
        <f>SUMPRODUCT(LEN($AE440:$AE443)-LEN(SUBSTITUTE($AE440:$AE443,"F", "")))</f>
        <v>0</v>
      </c>
      <c r="AS440" s="233">
        <f>SUMPRODUCT(LEN($M440:$AC443)-LEN(SUBSTITUTE($M440:$AC443,"G", "")))</f>
        <v>0</v>
      </c>
      <c r="AT440" s="239">
        <f>SUMPRODUCT(LEN($AF440:$AF443)-LEN(SUBSTITUTE($AF440:$AF443,"G", "")))</f>
        <v>0</v>
      </c>
      <c r="AU440" s="230">
        <f>SUMPRODUCT(LEN($AE440:$AE443)-LEN(SUBSTITUTE($AE440:$AE443,"G", "")))</f>
        <v>0</v>
      </c>
      <c r="AV440" s="233">
        <f>SUMPRODUCT(LEN($M440:$AC443)-LEN(SUBSTITUTE($M440:$AC443,"M", "")))</f>
        <v>0</v>
      </c>
      <c r="AW440" s="239">
        <f>SUMPRODUCT(LEN($AF440:$AF443)-LEN(SUBSTITUTE($AF440:$AF443,"M", "")))</f>
        <v>0</v>
      </c>
      <c r="AX440" s="230">
        <f>SUMPRODUCT(LEN($AE440:$AE443)-LEN(SUBSTITUTE($AE440:$AE443,"M", "")))</f>
        <v>0</v>
      </c>
      <c r="AY440" s="291">
        <f>SUMPRODUCT(LEN($AE440:$AE443)-LEN(SUBSTITUTE($AE440:$AE443,"S", "")))</f>
        <v>0</v>
      </c>
      <c r="AZ440" s="227">
        <f>SUMPRODUCT(LEN($AE440:$AE443)-LEN(SUBSTITUTE($AE440:$AE443,"F", "")))</f>
        <v>0</v>
      </c>
      <c r="BA440" s="227">
        <f>SUMPRODUCT(LEN($AE440:$AE443)-LEN(SUBSTITUTE($AE440:$AE443,"G", "")))</f>
        <v>0</v>
      </c>
      <c r="BB440" s="294">
        <f>SUMPRODUCT(LEN($AE440:$AE443)-LEN(SUBSTITUTE($AE440:$AE443,"M", "")))</f>
        <v>0</v>
      </c>
    </row>
    <row r="441" spans="2:62" ht="28.15" customHeight="1" thickBot="1" x14ac:dyDescent="0.25">
      <c r="B441" s="30"/>
      <c r="C441" s="243"/>
      <c r="D441" s="36"/>
      <c r="E441" s="35"/>
      <c r="F441" s="35"/>
      <c r="G441" s="34"/>
      <c r="H441" s="224"/>
      <c r="I441" s="247"/>
      <c r="J441" s="247"/>
      <c r="K441" s="247"/>
      <c r="L441" s="33" t="s">
        <v>123</v>
      </c>
      <c r="M441" s="32"/>
      <c r="N441" s="33" t="s">
        <v>122</v>
      </c>
      <c r="O441" s="32"/>
      <c r="P441" s="33" t="s">
        <v>120</v>
      </c>
      <c r="Q441" s="32"/>
      <c r="R441" s="33" t="s">
        <v>119</v>
      </c>
      <c r="S441" s="32"/>
      <c r="T441" s="33" t="s">
        <v>118</v>
      </c>
      <c r="U441" s="32"/>
      <c r="V441" s="33" t="s">
        <v>117</v>
      </c>
      <c r="W441" s="32"/>
      <c r="X441" s="33" t="s">
        <v>116</v>
      </c>
      <c r="Y441" s="32"/>
      <c r="Z441" s="33" t="s">
        <v>115</v>
      </c>
      <c r="AA441" s="32"/>
      <c r="AB441" s="33" t="s">
        <v>1708</v>
      </c>
      <c r="AC441" s="32"/>
      <c r="AD441" s="31"/>
      <c r="AE441" s="32"/>
      <c r="AF441" s="31"/>
      <c r="AG441" s="23"/>
      <c r="AH441" s="251"/>
      <c r="AI441" s="11"/>
      <c r="AJ441" s="311"/>
      <c r="AK441" s="267"/>
      <c r="AL441" s="263"/>
      <c r="AM441" s="265"/>
      <c r="AN441" s="267"/>
      <c r="AO441" s="263"/>
      <c r="AP441" s="265"/>
      <c r="AQ441" s="267"/>
      <c r="AR441" s="263"/>
      <c r="AS441" s="265"/>
      <c r="AT441" s="267"/>
      <c r="AU441" s="263"/>
      <c r="AV441" s="265"/>
      <c r="AW441" s="267"/>
      <c r="AX441" s="263"/>
      <c r="AY441" s="292"/>
      <c r="AZ441" s="228"/>
      <c r="BA441" s="228"/>
      <c r="BB441" s="295"/>
    </row>
    <row r="442" spans="2:62" ht="28.15" customHeight="1" x14ac:dyDescent="0.2">
      <c r="B442" s="30"/>
      <c r="C442" s="244"/>
      <c r="D442" s="29"/>
      <c r="E442" s="28"/>
      <c r="F442" s="28"/>
      <c r="G442" s="27"/>
      <c r="H442" s="225"/>
      <c r="I442" s="248"/>
      <c r="J442" s="248"/>
      <c r="K442" s="248"/>
      <c r="L442" s="26" t="s">
        <v>114</v>
      </c>
      <c r="M442" s="25"/>
      <c r="N442" s="26" t="s">
        <v>112</v>
      </c>
      <c r="O442" s="25"/>
      <c r="P442" s="26" t="s">
        <v>111</v>
      </c>
      <c r="Q442" s="25"/>
      <c r="R442" s="26" t="s">
        <v>110</v>
      </c>
      <c r="S442" s="25"/>
      <c r="T442" s="26" t="s">
        <v>109</v>
      </c>
      <c r="U442" s="25"/>
      <c r="V442" s="26" t="s">
        <v>108</v>
      </c>
      <c r="W442" s="25"/>
      <c r="X442" s="26" t="s">
        <v>107</v>
      </c>
      <c r="Y442" s="25"/>
      <c r="Z442" s="26" t="s">
        <v>106</v>
      </c>
      <c r="AA442" s="25"/>
      <c r="AB442" s="26" t="s">
        <v>1707</v>
      </c>
      <c r="AC442" s="25"/>
      <c r="AD442" s="24"/>
      <c r="AE442" s="25"/>
      <c r="AF442" s="24"/>
      <c r="AG442" s="23"/>
      <c r="AH442" s="251"/>
      <c r="AI442" s="11"/>
      <c r="AJ442" s="311"/>
      <c r="AK442" s="267"/>
      <c r="AL442" s="263"/>
      <c r="AM442" s="265"/>
      <c r="AN442" s="267"/>
      <c r="AO442" s="263"/>
      <c r="AP442" s="265"/>
      <c r="AQ442" s="267"/>
      <c r="AR442" s="263"/>
      <c r="AS442" s="265"/>
      <c r="AT442" s="267"/>
      <c r="AU442" s="263"/>
      <c r="AV442" s="265"/>
      <c r="AW442" s="267"/>
      <c r="AX442" s="263"/>
      <c r="AY442" s="292"/>
      <c r="AZ442" s="228"/>
      <c r="BA442" s="228"/>
      <c r="BB442" s="295"/>
    </row>
    <row r="443" spans="2:62" ht="28.15" customHeight="1" thickBot="1" x14ac:dyDescent="0.25">
      <c r="B443" s="21"/>
      <c r="C443" s="245"/>
      <c r="D443" s="20"/>
      <c r="E443" s="19"/>
      <c r="F443" s="19"/>
      <c r="G443" s="18"/>
      <c r="H443" s="226"/>
      <c r="I443" s="249"/>
      <c r="J443" s="249"/>
      <c r="K443" s="249"/>
      <c r="L443" s="17" t="s">
        <v>105</v>
      </c>
      <c r="M443" s="15"/>
      <c r="N443" s="17" t="s">
        <v>103</v>
      </c>
      <c r="O443" s="15"/>
      <c r="P443" s="17" t="s">
        <v>102</v>
      </c>
      <c r="Q443" s="15"/>
      <c r="R443" s="17" t="s">
        <v>101</v>
      </c>
      <c r="S443" s="15"/>
      <c r="T443" s="17">
        <v>20</v>
      </c>
      <c r="U443" s="15"/>
      <c r="V443" s="17" t="s">
        <v>100</v>
      </c>
      <c r="W443" s="15"/>
      <c r="X443" s="17" t="s">
        <v>99</v>
      </c>
      <c r="Y443" s="15"/>
      <c r="Z443" s="17" t="s">
        <v>98</v>
      </c>
      <c r="AA443" s="15"/>
      <c r="AB443" s="17" t="s">
        <v>1706</v>
      </c>
      <c r="AC443" s="15"/>
      <c r="AD443" s="16"/>
      <c r="AE443" s="15"/>
      <c r="AF443" s="14"/>
      <c r="AG443" s="13"/>
      <c r="AH443" s="252"/>
      <c r="AI443" s="11"/>
      <c r="AJ443" s="312"/>
      <c r="AK443" s="268"/>
      <c r="AL443" s="264"/>
      <c r="AM443" s="266"/>
      <c r="AN443" s="268"/>
      <c r="AO443" s="264"/>
      <c r="AP443" s="266"/>
      <c r="AQ443" s="268"/>
      <c r="AR443" s="264"/>
      <c r="AS443" s="266"/>
      <c r="AT443" s="268"/>
      <c r="AU443" s="264"/>
      <c r="AV443" s="266"/>
      <c r="AW443" s="268"/>
      <c r="AX443" s="264"/>
      <c r="AY443" s="293"/>
      <c r="AZ443" s="229"/>
      <c r="BA443" s="229"/>
      <c r="BB443" s="296"/>
    </row>
    <row r="444" spans="2:62" ht="85.9" customHeight="1" thickTop="1" thickBot="1" x14ac:dyDescent="0.35">
      <c r="B444" s="105" t="s">
        <v>174</v>
      </c>
      <c r="C444" s="95" t="s">
        <v>173</v>
      </c>
      <c r="D444" s="100" t="s">
        <v>172</v>
      </c>
      <c r="E444" s="104" t="s">
        <v>171</v>
      </c>
      <c r="F444" s="103"/>
      <c r="G444" s="102"/>
      <c r="H444" s="101" t="s">
        <v>170</v>
      </c>
      <c r="I444" s="100" t="s">
        <v>96</v>
      </c>
      <c r="J444" s="100" t="s">
        <v>169</v>
      </c>
      <c r="K444" s="100" t="s">
        <v>97</v>
      </c>
      <c r="L444" s="256" t="s">
        <v>168</v>
      </c>
      <c r="M444" s="262"/>
      <c r="N444" s="256" t="s">
        <v>167</v>
      </c>
      <c r="O444" s="262"/>
      <c r="P444" s="256" t="s">
        <v>167</v>
      </c>
      <c r="Q444" s="257"/>
      <c r="R444" s="256" t="s">
        <v>167</v>
      </c>
      <c r="S444" s="257"/>
      <c r="T444" s="256" t="s">
        <v>167</v>
      </c>
      <c r="U444" s="257"/>
      <c r="V444" s="256" t="s">
        <v>167</v>
      </c>
      <c r="W444" s="257"/>
      <c r="X444" s="256" t="s">
        <v>167</v>
      </c>
      <c r="Y444" s="257"/>
      <c r="Z444" s="256" t="s">
        <v>167</v>
      </c>
      <c r="AA444" s="257"/>
      <c r="AB444" s="256" t="s">
        <v>167</v>
      </c>
      <c r="AC444" s="257"/>
      <c r="AD444" s="261" t="s">
        <v>166</v>
      </c>
      <c r="AE444" s="257"/>
      <c r="AF444" s="101" t="s">
        <v>165</v>
      </c>
      <c r="AG444" s="101" t="s">
        <v>164</v>
      </c>
      <c r="AH444" s="100" t="s">
        <v>163</v>
      </c>
      <c r="AI444" s="98"/>
      <c r="AJ444" s="96" t="s">
        <v>160</v>
      </c>
      <c r="AK444" s="95" t="s">
        <v>159</v>
      </c>
      <c r="AL444" s="94" t="s">
        <v>158</v>
      </c>
      <c r="AM444" s="96" t="s">
        <v>157</v>
      </c>
      <c r="AN444" s="95" t="s">
        <v>156</v>
      </c>
      <c r="AO444" s="94" t="s">
        <v>155</v>
      </c>
      <c r="AP444" s="96" t="s">
        <v>154</v>
      </c>
      <c r="AQ444" s="95" t="s">
        <v>153</v>
      </c>
      <c r="AR444" s="97" t="s">
        <v>152</v>
      </c>
      <c r="AS444" s="96" t="s">
        <v>151</v>
      </c>
      <c r="AT444" s="95" t="s">
        <v>150</v>
      </c>
      <c r="AU444" s="94" t="s">
        <v>149</v>
      </c>
      <c r="AV444" s="96" t="s">
        <v>148</v>
      </c>
      <c r="AW444" s="95" t="s">
        <v>147</v>
      </c>
      <c r="AX444" s="94" t="s">
        <v>146</v>
      </c>
      <c r="AY444" s="93" t="s">
        <v>145</v>
      </c>
      <c r="AZ444" s="92" t="s">
        <v>144</v>
      </c>
      <c r="BA444" s="92" t="s">
        <v>143</v>
      </c>
      <c r="BB444" s="91" t="s">
        <v>142</v>
      </c>
    </row>
    <row r="445" spans="2:62" ht="48" thickBot="1" x14ac:dyDescent="0.3">
      <c r="B445" s="90" t="s">
        <v>224</v>
      </c>
      <c r="C445" s="89"/>
      <c r="D445" s="88"/>
      <c r="E445" s="258"/>
      <c r="F445" s="259"/>
      <c r="G445" s="260"/>
      <c r="H445" s="87" t="s">
        <v>140</v>
      </c>
      <c r="I445" s="86"/>
      <c r="J445" s="86"/>
      <c r="K445" s="85"/>
      <c r="L445" s="84"/>
      <c r="M445" s="81"/>
      <c r="N445" s="84"/>
      <c r="O445" s="81"/>
      <c r="P445" s="84"/>
      <c r="Q445" s="81"/>
      <c r="R445" s="84"/>
      <c r="S445" s="81"/>
      <c r="T445" s="84"/>
      <c r="U445" s="81"/>
      <c r="V445" s="84"/>
      <c r="W445" s="81"/>
      <c r="X445" s="84"/>
      <c r="Y445" s="81"/>
      <c r="Z445" s="84"/>
      <c r="AA445" s="83"/>
      <c r="AB445" s="217"/>
      <c r="AC445" s="217"/>
      <c r="AD445" s="82" t="s">
        <v>139</v>
      </c>
      <c r="AE445" s="81"/>
      <c r="AF445" s="81"/>
      <c r="AG445" s="81"/>
      <c r="AH445" s="80"/>
      <c r="AI445" s="79" t="s">
        <v>138</v>
      </c>
      <c r="AJ445" s="78">
        <f t="shared" ref="AJ445:BB445" si="58">SUM(AJ447:AJ458)</f>
        <v>66</v>
      </c>
      <c r="AK445" s="77">
        <f t="shared" si="58"/>
        <v>0</v>
      </c>
      <c r="AL445" s="76">
        <f t="shared" si="58"/>
        <v>0</v>
      </c>
      <c r="AM445" s="78">
        <f t="shared" si="58"/>
        <v>2</v>
      </c>
      <c r="AN445" s="77">
        <f t="shared" si="58"/>
        <v>1</v>
      </c>
      <c r="AO445" s="76">
        <f t="shared" si="58"/>
        <v>0</v>
      </c>
      <c r="AP445" s="78">
        <f t="shared" si="58"/>
        <v>0</v>
      </c>
      <c r="AQ445" s="77">
        <f t="shared" si="58"/>
        <v>0</v>
      </c>
      <c r="AR445" s="76">
        <f t="shared" si="58"/>
        <v>0</v>
      </c>
      <c r="AS445" s="78">
        <f t="shared" si="58"/>
        <v>11</v>
      </c>
      <c r="AT445" s="77">
        <f t="shared" si="58"/>
        <v>0</v>
      </c>
      <c r="AU445" s="76">
        <f t="shared" si="58"/>
        <v>0</v>
      </c>
      <c r="AV445" s="78">
        <f t="shared" si="58"/>
        <v>5</v>
      </c>
      <c r="AW445" s="77">
        <f t="shared" si="58"/>
        <v>0</v>
      </c>
      <c r="AX445" s="76">
        <f t="shared" si="58"/>
        <v>0</v>
      </c>
      <c r="AY445" s="75">
        <f t="shared" si="58"/>
        <v>0</v>
      </c>
      <c r="AZ445" s="74">
        <f t="shared" si="58"/>
        <v>0</v>
      </c>
      <c r="BA445" s="74">
        <f t="shared" si="58"/>
        <v>0</v>
      </c>
      <c r="BB445" s="73">
        <f t="shared" si="58"/>
        <v>0</v>
      </c>
      <c r="BC445" s="72" t="s">
        <v>137</v>
      </c>
      <c r="BF445" s="5">
        <f>SUM(AJ445:AL445)/$BG$5</f>
        <v>66</v>
      </c>
      <c r="BG445" s="5">
        <f>SUM(AM445:AO445,AY445)/$BG$5</f>
        <v>3</v>
      </c>
      <c r="BH445" s="5">
        <f>SUM(AP445:AR445,AZ445)/$BG$5</f>
        <v>0</v>
      </c>
      <c r="BI445" s="5">
        <f>SUM(AS445:AU445,BA445)/$BG$5</f>
        <v>11</v>
      </c>
      <c r="BJ445" s="5">
        <f>SUM(AV445:AX445,BB445)/$BG$5</f>
        <v>5</v>
      </c>
    </row>
    <row r="446" spans="2:62" ht="37.5" thickBot="1" x14ac:dyDescent="0.3">
      <c r="B446" s="71"/>
      <c r="C446" s="70"/>
      <c r="D446" s="69"/>
      <c r="E446" s="68"/>
      <c r="F446" s="68"/>
      <c r="G446" s="67"/>
      <c r="H446" s="66"/>
      <c r="I446" s="64"/>
      <c r="J446" s="64"/>
      <c r="K446" s="65"/>
      <c r="L446" s="64"/>
      <c r="M446" s="62"/>
      <c r="N446" s="64"/>
      <c r="O446" s="62"/>
      <c r="P446" s="64"/>
      <c r="Q446" s="62"/>
      <c r="R446" s="64"/>
      <c r="S446" s="62"/>
      <c r="T446" s="64"/>
      <c r="U446" s="62"/>
      <c r="V446" s="64"/>
      <c r="W446" s="62"/>
      <c r="X446" s="64"/>
      <c r="Y446" s="62"/>
      <c r="Z446" s="64"/>
      <c r="AA446" s="62"/>
      <c r="AB446" s="62"/>
      <c r="AC446" s="62"/>
      <c r="AD446" s="63"/>
      <c r="AE446" s="62"/>
      <c r="AF446" s="62"/>
      <c r="AG446" s="62"/>
      <c r="AH446" s="61"/>
      <c r="AI446" s="59" t="s">
        <v>136</v>
      </c>
      <c r="AJ446" s="214">
        <f t="shared" ref="AJ446:BB446" si="59">AJ445/1</f>
        <v>66</v>
      </c>
      <c r="AK446" s="213">
        <f t="shared" si="59"/>
        <v>0</v>
      </c>
      <c r="AL446" s="212">
        <f t="shared" si="59"/>
        <v>0</v>
      </c>
      <c r="AM446" s="214">
        <f t="shared" si="59"/>
        <v>2</v>
      </c>
      <c r="AN446" s="213">
        <f t="shared" si="59"/>
        <v>1</v>
      </c>
      <c r="AO446" s="212">
        <f t="shared" si="59"/>
        <v>0</v>
      </c>
      <c r="AP446" s="214">
        <f t="shared" si="59"/>
        <v>0</v>
      </c>
      <c r="AQ446" s="213">
        <f t="shared" si="59"/>
        <v>0</v>
      </c>
      <c r="AR446" s="212">
        <f t="shared" si="59"/>
        <v>0</v>
      </c>
      <c r="AS446" s="214">
        <f t="shared" si="59"/>
        <v>11</v>
      </c>
      <c r="AT446" s="213">
        <f t="shared" si="59"/>
        <v>0</v>
      </c>
      <c r="AU446" s="212">
        <f t="shared" si="59"/>
        <v>0</v>
      </c>
      <c r="AV446" s="214">
        <f t="shared" si="59"/>
        <v>5</v>
      </c>
      <c r="AW446" s="213">
        <f t="shared" si="59"/>
        <v>0</v>
      </c>
      <c r="AX446" s="212">
        <f t="shared" si="59"/>
        <v>0</v>
      </c>
      <c r="AY446" s="211">
        <f t="shared" si="59"/>
        <v>0</v>
      </c>
      <c r="AZ446" s="210">
        <f t="shared" si="59"/>
        <v>0</v>
      </c>
      <c r="BA446" s="210">
        <f t="shared" si="59"/>
        <v>0</v>
      </c>
      <c r="BB446" s="209">
        <f t="shared" si="59"/>
        <v>0</v>
      </c>
      <c r="BC446" s="52" t="s">
        <v>135</v>
      </c>
    </row>
    <row r="447" spans="2:62" ht="28.15" customHeight="1" x14ac:dyDescent="0.2">
      <c r="B447" s="30"/>
      <c r="C447" s="242">
        <v>1</v>
      </c>
      <c r="D447" s="44"/>
      <c r="E447" s="43"/>
      <c r="F447" s="43"/>
      <c r="G447" s="42"/>
      <c r="H447" s="223" t="s">
        <v>660</v>
      </c>
      <c r="I447" s="246">
        <v>161</v>
      </c>
      <c r="J447" s="246">
        <v>36</v>
      </c>
      <c r="K447" s="246">
        <v>9</v>
      </c>
      <c r="L447" s="41" t="s">
        <v>133</v>
      </c>
      <c r="M447" s="40" t="s">
        <v>132</v>
      </c>
      <c r="N447" s="41" t="s">
        <v>131</v>
      </c>
      <c r="O447" s="40" t="s">
        <v>1350</v>
      </c>
      <c r="P447" s="41" t="s">
        <v>130</v>
      </c>
      <c r="Q447" s="40" t="s">
        <v>958</v>
      </c>
      <c r="R447" s="41" t="s">
        <v>129</v>
      </c>
      <c r="S447" s="40" t="s">
        <v>382</v>
      </c>
      <c r="T447" s="41" t="s">
        <v>128</v>
      </c>
      <c r="U447" s="40" t="s">
        <v>462</v>
      </c>
      <c r="V447" s="41" t="s">
        <v>127</v>
      </c>
      <c r="W447" s="40" t="s">
        <v>389</v>
      </c>
      <c r="X447" s="41" t="s">
        <v>126</v>
      </c>
      <c r="Y447" s="40" t="s">
        <v>399</v>
      </c>
      <c r="Z447" s="41" t="s">
        <v>125</v>
      </c>
      <c r="AA447" s="40"/>
      <c r="AB447" s="41" t="s">
        <v>1709</v>
      </c>
      <c r="AC447" s="40"/>
      <c r="AD447" s="39"/>
      <c r="AE447" s="40"/>
      <c r="AF447" s="39" t="s">
        <v>121</v>
      </c>
      <c r="AG447" s="38"/>
      <c r="AH447" s="250"/>
      <c r="AI447" s="11"/>
      <c r="AJ447" s="310">
        <f>SUMPRODUCT(LEN($M447:$AC450)-LEN(SUBSTITUTE($M447:$AC450,"A", "")))</f>
        <v>66</v>
      </c>
      <c r="AK447" s="239">
        <f>SUMPRODUCT(LEN($AF447:$AF450)-LEN(SUBSTITUTE($AF447:$AF450,"A", "")))</f>
        <v>0</v>
      </c>
      <c r="AL447" s="230">
        <f>SUMPRODUCT(LEN($AE447:$AE450)-LEN(SUBSTITUTE($AE447:$AE450,"A", "")))</f>
        <v>0</v>
      </c>
      <c r="AM447" s="233">
        <f>SUMPRODUCT(LEN($M447:$AC450)-LEN(SUBSTITUTE($M447:$AC450,"S", "")))</f>
        <v>2</v>
      </c>
      <c r="AN447" s="239">
        <f>SUMPRODUCT(LEN($AF447:$AF450)-LEN(SUBSTITUTE($AF447:$AF450,"S", "")))</f>
        <v>1</v>
      </c>
      <c r="AO447" s="230">
        <f>SUMPRODUCT(LEN($AE447:$AE450)-LEN(SUBSTITUTE($AE447:$AE450,"S", "")))</f>
        <v>0</v>
      </c>
      <c r="AP447" s="233">
        <f>SUMPRODUCT(LEN($M447:$AC450)-LEN(SUBSTITUTE($M447:$AC450,"F", "")))</f>
        <v>0</v>
      </c>
      <c r="AQ447" s="239">
        <f>SUMPRODUCT(LEN($AF447:$AF450)-LEN(SUBSTITUTE($AF447:$AF450,"F", "")))</f>
        <v>0</v>
      </c>
      <c r="AR447" s="230">
        <f>SUMPRODUCT(LEN($AE447:$AE450)-LEN(SUBSTITUTE($AE447:$AE450,"F", "")))</f>
        <v>0</v>
      </c>
      <c r="AS447" s="233">
        <f>SUMPRODUCT(LEN($M447:$AC450)-LEN(SUBSTITUTE($M447:$AC450,"G", "")))</f>
        <v>11</v>
      </c>
      <c r="AT447" s="239">
        <f>SUMPRODUCT(LEN($AF447:$AF450)-LEN(SUBSTITUTE($AF447:$AF450,"G", "")))</f>
        <v>0</v>
      </c>
      <c r="AU447" s="230">
        <f>SUMPRODUCT(LEN($AE447:$AE450)-LEN(SUBSTITUTE($AE447:$AE450,"G", "")))</f>
        <v>0</v>
      </c>
      <c r="AV447" s="233">
        <f>SUMPRODUCT(LEN($M447:$AC450)-LEN(SUBSTITUTE($M447:$AC450,"M", "")))</f>
        <v>5</v>
      </c>
      <c r="AW447" s="239">
        <f>SUMPRODUCT(LEN($AF447:$AF450)-LEN(SUBSTITUTE($AF447:$AF450,"M", "")))</f>
        <v>0</v>
      </c>
      <c r="AX447" s="230">
        <f>SUMPRODUCT(LEN($AE447:$AE450)-LEN(SUBSTITUTE($AE447:$AE450,"M", "")))</f>
        <v>0</v>
      </c>
      <c r="AY447" s="291">
        <f>SUMPRODUCT(LEN($AE447:$AE450)-LEN(SUBSTITUTE($AE447:$AE450,"S", "")))</f>
        <v>0</v>
      </c>
      <c r="AZ447" s="227">
        <f>SUMPRODUCT(LEN($AE447:$AE450)-LEN(SUBSTITUTE($AE447:$AE450,"F", "")))</f>
        <v>0</v>
      </c>
      <c r="BA447" s="227">
        <f>SUMPRODUCT(LEN($AE447:$AE450)-LEN(SUBSTITUTE($AE447:$AE450,"G", "")))</f>
        <v>0</v>
      </c>
      <c r="BB447" s="294">
        <f>SUMPRODUCT(LEN($AE447:$AE450)-LEN(SUBSTITUTE($AE447:$AE450,"M", "")))</f>
        <v>0</v>
      </c>
    </row>
    <row r="448" spans="2:62" ht="28.15" customHeight="1" thickBot="1" x14ac:dyDescent="0.25">
      <c r="B448" s="30"/>
      <c r="C448" s="243"/>
      <c r="D448" s="36"/>
      <c r="E448" s="35"/>
      <c r="F448" s="35"/>
      <c r="G448" s="34"/>
      <c r="H448" s="224"/>
      <c r="I448" s="247"/>
      <c r="J448" s="247"/>
      <c r="K448" s="247"/>
      <c r="L448" s="33" t="s">
        <v>123</v>
      </c>
      <c r="M448" s="32" t="s">
        <v>1653</v>
      </c>
      <c r="N448" s="33" t="s">
        <v>122</v>
      </c>
      <c r="O448" s="32" t="s">
        <v>382</v>
      </c>
      <c r="P448" s="33" t="s">
        <v>120</v>
      </c>
      <c r="Q448" s="32" t="s">
        <v>1273</v>
      </c>
      <c r="R448" s="33" t="s">
        <v>119</v>
      </c>
      <c r="S448" s="32" t="s">
        <v>186</v>
      </c>
      <c r="T448" s="33" t="s">
        <v>118</v>
      </c>
      <c r="U448" s="32" t="s">
        <v>382</v>
      </c>
      <c r="V448" s="33" t="s">
        <v>117</v>
      </c>
      <c r="W448" s="32" t="s">
        <v>399</v>
      </c>
      <c r="X448" s="33" t="s">
        <v>116</v>
      </c>
      <c r="Y448" s="32" t="s">
        <v>124</v>
      </c>
      <c r="Z448" s="33" t="s">
        <v>115</v>
      </c>
      <c r="AA448" s="32"/>
      <c r="AB448" s="33" t="s">
        <v>1708</v>
      </c>
      <c r="AC448" s="32"/>
      <c r="AD448" s="31"/>
      <c r="AE448" s="32"/>
      <c r="AF448" s="31"/>
      <c r="AG448" s="23"/>
      <c r="AH448" s="251"/>
      <c r="AI448" s="11"/>
      <c r="AJ448" s="311"/>
      <c r="AK448" s="267"/>
      <c r="AL448" s="263"/>
      <c r="AM448" s="265"/>
      <c r="AN448" s="267"/>
      <c r="AO448" s="263"/>
      <c r="AP448" s="265"/>
      <c r="AQ448" s="267"/>
      <c r="AR448" s="263"/>
      <c r="AS448" s="265"/>
      <c r="AT448" s="267"/>
      <c r="AU448" s="263"/>
      <c r="AV448" s="265"/>
      <c r="AW448" s="267"/>
      <c r="AX448" s="263"/>
      <c r="AY448" s="292"/>
      <c r="AZ448" s="228"/>
      <c r="BA448" s="228"/>
      <c r="BB448" s="295"/>
    </row>
    <row r="449" spans="2:62" ht="28.15" customHeight="1" x14ac:dyDescent="0.2">
      <c r="B449" s="30"/>
      <c r="C449" s="244"/>
      <c r="D449" s="29"/>
      <c r="E449" s="28"/>
      <c r="F449" s="28"/>
      <c r="G449" s="27"/>
      <c r="H449" s="225">
        <v>257</v>
      </c>
      <c r="I449" s="248"/>
      <c r="J449" s="248"/>
      <c r="K449" s="248"/>
      <c r="L449" s="26" t="s">
        <v>114</v>
      </c>
      <c r="M449" s="25" t="s">
        <v>186</v>
      </c>
      <c r="N449" s="26" t="s">
        <v>112</v>
      </c>
      <c r="O449" s="25" t="s">
        <v>186</v>
      </c>
      <c r="P449" s="26" t="s">
        <v>111</v>
      </c>
      <c r="Q449" s="25" t="s">
        <v>382</v>
      </c>
      <c r="R449" s="26" t="s">
        <v>110</v>
      </c>
      <c r="S449" s="25" t="s">
        <v>1138</v>
      </c>
      <c r="T449" s="26" t="s">
        <v>109</v>
      </c>
      <c r="U449" s="25" t="s">
        <v>186</v>
      </c>
      <c r="V449" s="26" t="s">
        <v>108</v>
      </c>
      <c r="W449" s="25" t="s">
        <v>132</v>
      </c>
      <c r="X449" s="26" t="s">
        <v>107</v>
      </c>
      <c r="Y449" s="25" t="s">
        <v>121</v>
      </c>
      <c r="Z449" s="26" t="s">
        <v>106</v>
      </c>
      <c r="AA449" s="25"/>
      <c r="AB449" s="26" t="s">
        <v>1707</v>
      </c>
      <c r="AC449" s="25"/>
      <c r="AD449" s="24"/>
      <c r="AE449" s="25"/>
      <c r="AF449" s="24"/>
      <c r="AG449" s="23"/>
      <c r="AH449" s="251"/>
      <c r="AI449" s="11"/>
      <c r="AJ449" s="311"/>
      <c r="AK449" s="267"/>
      <c r="AL449" s="263"/>
      <c r="AM449" s="265"/>
      <c r="AN449" s="267"/>
      <c r="AO449" s="263"/>
      <c r="AP449" s="265"/>
      <c r="AQ449" s="267"/>
      <c r="AR449" s="263"/>
      <c r="AS449" s="265"/>
      <c r="AT449" s="267"/>
      <c r="AU449" s="263"/>
      <c r="AV449" s="265"/>
      <c r="AW449" s="267"/>
      <c r="AX449" s="263"/>
      <c r="AY449" s="292"/>
      <c r="AZ449" s="228"/>
      <c r="BA449" s="228"/>
      <c r="BB449" s="295"/>
    </row>
    <row r="450" spans="2:62" ht="28.15" customHeight="1" thickBot="1" x14ac:dyDescent="0.25">
      <c r="B450" s="30"/>
      <c r="C450" s="253"/>
      <c r="D450" s="51"/>
      <c r="E450" s="50"/>
      <c r="F450" s="50"/>
      <c r="G450" s="49"/>
      <c r="H450" s="226"/>
      <c r="I450" s="254"/>
      <c r="J450" s="254"/>
      <c r="K450" s="254"/>
      <c r="L450" s="48" t="s">
        <v>105</v>
      </c>
      <c r="M450" s="47" t="s">
        <v>1273</v>
      </c>
      <c r="N450" s="48" t="s">
        <v>103</v>
      </c>
      <c r="O450" s="47" t="s">
        <v>1274</v>
      </c>
      <c r="P450" s="48" t="s">
        <v>102</v>
      </c>
      <c r="Q450" s="47" t="s">
        <v>186</v>
      </c>
      <c r="R450" s="48" t="s">
        <v>101</v>
      </c>
      <c r="S450" s="47" t="s">
        <v>382</v>
      </c>
      <c r="T450" s="48">
        <v>20</v>
      </c>
      <c r="U450" s="47" t="s">
        <v>186</v>
      </c>
      <c r="V450" s="48" t="s">
        <v>100</v>
      </c>
      <c r="W450" s="47" t="s">
        <v>507</v>
      </c>
      <c r="X450" s="48" t="s">
        <v>99</v>
      </c>
      <c r="Y450" s="47"/>
      <c r="Z450" s="48" t="s">
        <v>98</v>
      </c>
      <c r="AA450" s="47"/>
      <c r="AB450" s="48" t="s">
        <v>1706</v>
      </c>
      <c r="AC450" s="47"/>
      <c r="AD450" s="16"/>
      <c r="AE450" s="47"/>
      <c r="AF450" s="16"/>
      <c r="AG450" s="46"/>
      <c r="AH450" s="255"/>
      <c r="AI450" s="11"/>
      <c r="AJ450" s="312"/>
      <c r="AK450" s="268"/>
      <c r="AL450" s="264"/>
      <c r="AM450" s="266"/>
      <c r="AN450" s="268"/>
      <c r="AO450" s="264"/>
      <c r="AP450" s="266"/>
      <c r="AQ450" s="268"/>
      <c r="AR450" s="264"/>
      <c r="AS450" s="266"/>
      <c r="AT450" s="268"/>
      <c r="AU450" s="264"/>
      <c r="AV450" s="266"/>
      <c r="AW450" s="268"/>
      <c r="AX450" s="264"/>
      <c r="AY450" s="293"/>
      <c r="AZ450" s="229"/>
      <c r="BA450" s="229"/>
      <c r="BB450" s="296"/>
    </row>
    <row r="451" spans="2:62" ht="28.15" customHeight="1" x14ac:dyDescent="0.2">
      <c r="B451" s="30"/>
      <c r="C451" s="242">
        <v>2</v>
      </c>
      <c r="D451" s="44"/>
      <c r="E451" s="43"/>
      <c r="F451" s="43"/>
      <c r="G451" s="42"/>
      <c r="H451" s="223"/>
      <c r="I451" s="246"/>
      <c r="J451" s="246"/>
      <c r="K451" s="246"/>
      <c r="L451" s="41" t="s">
        <v>133</v>
      </c>
      <c r="M451" s="40"/>
      <c r="N451" s="41" t="s">
        <v>131</v>
      </c>
      <c r="O451" s="40"/>
      <c r="P451" s="41" t="s">
        <v>130</v>
      </c>
      <c r="Q451" s="40"/>
      <c r="R451" s="41" t="s">
        <v>129</v>
      </c>
      <c r="S451" s="40"/>
      <c r="T451" s="41" t="s">
        <v>128</v>
      </c>
      <c r="U451" s="40"/>
      <c r="V451" s="41" t="s">
        <v>127</v>
      </c>
      <c r="W451" s="40"/>
      <c r="X451" s="41" t="s">
        <v>126</v>
      </c>
      <c r="Y451" s="40"/>
      <c r="Z451" s="41" t="s">
        <v>125</v>
      </c>
      <c r="AA451" s="40"/>
      <c r="AB451" s="41" t="s">
        <v>1709</v>
      </c>
      <c r="AC451" s="40"/>
      <c r="AD451" s="39"/>
      <c r="AE451" s="40"/>
      <c r="AF451" s="39"/>
      <c r="AG451" s="38"/>
      <c r="AH451" s="250"/>
      <c r="AI451" s="11"/>
      <c r="AJ451" s="310">
        <f>SUMPRODUCT(LEN($M451:$AC454)-LEN(SUBSTITUTE($M451:$AC454,"A", "")))</f>
        <v>0</v>
      </c>
      <c r="AK451" s="239">
        <f>SUMPRODUCT(LEN($AF451:$AF454)-LEN(SUBSTITUTE($AF451:$AF454,"A", "")))</f>
        <v>0</v>
      </c>
      <c r="AL451" s="230">
        <f>SUMPRODUCT(LEN($AE451:$AE454)-LEN(SUBSTITUTE($AE451:$AE454,"A", "")))</f>
        <v>0</v>
      </c>
      <c r="AM451" s="233">
        <f>SUMPRODUCT(LEN($M451:$AC454)-LEN(SUBSTITUTE($M451:$AC454,"S", "")))</f>
        <v>0</v>
      </c>
      <c r="AN451" s="239">
        <f>SUMPRODUCT(LEN($AF451:$AF454)-LEN(SUBSTITUTE($AF451:$AF454,"S", "")))</f>
        <v>0</v>
      </c>
      <c r="AO451" s="230">
        <f>SUMPRODUCT(LEN($AE451:$AE454)-LEN(SUBSTITUTE($AE451:$AE454,"S", "")))</f>
        <v>0</v>
      </c>
      <c r="AP451" s="233">
        <f>SUMPRODUCT(LEN($M451:$AC454)-LEN(SUBSTITUTE($M451:$AC454,"F", "")))</f>
        <v>0</v>
      </c>
      <c r="AQ451" s="239">
        <f>SUMPRODUCT(LEN($AF451:$AF454)-LEN(SUBSTITUTE($AF451:$AF454,"F", "")))</f>
        <v>0</v>
      </c>
      <c r="AR451" s="230">
        <f>SUMPRODUCT(LEN($AE451:$AE454)-LEN(SUBSTITUTE($AE451:$AE454,"F", "")))</f>
        <v>0</v>
      </c>
      <c r="AS451" s="233">
        <f>SUMPRODUCT(LEN($M451:$AC454)-LEN(SUBSTITUTE($M451:$AC454,"G", "")))</f>
        <v>0</v>
      </c>
      <c r="AT451" s="239">
        <f>SUMPRODUCT(LEN($AF451:$AF454)-LEN(SUBSTITUTE($AF451:$AF454,"G", "")))</f>
        <v>0</v>
      </c>
      <c r="AU451" s="230">
        <f>SUMPRODUCT(LEN($AE451:$AE454)-LEN(SUBSTITUTE($AE451:$AE454,"G", "")))</f>
        <v>0</v>
      </c>
      <c r="AV451" s="233">
        <f>SUMPRODUCT(LEN($M451:$AC454)-LEN(SUBSTITUTE($M451:$AC454,"M", "")))</f>
        <v>0</v>
      </c>
      <c r="AW451" s="239">
        <f>SUMPRODUCT(LEN($AF451:$AF454)-LEN(SUBSTITUTE($AF451:$AF454,"M", "")))</f>
        <v>0</v>
      </c>
      <c r="AX451" s="230">
        <f>SUMPRODUCT(LEN($AE451:$AE454)-LEN(SUBSTITUTE($AE451:$AE454,"M", "")))</f>
        <v>0</v>
      </c>
      <c r="AY451" s="291">
        <f>SUMPRODUCT(LEN($AE451:$AE454)-LEN(SUBSTITUTE($AE451:$AE454,"S", "")))</f>
        <v>0</v>
      </c>
      <c r="AZ451" s="227">
        <f>SUMPRODUCT(LEN($AE451:$AE454)-LEN(SUBSTITUTE($AE451:$AE454,"F", "")))</f>
        <v>0</v>
      </c>
      <c r="BA451" s="227">
        <f>SUMPRODUCT(LEN($AE451:$AE454)-LEN(SUBSTITUTE($AE451:$AE454,"G", "")))</f>
        <v>0</v>
      </c>
      <c r="BB451" s="294">
        <f>SUMPRODUCT(LEN($AE451:$AE454)-LEN(SUBSTITUTE($AE451:$AE454,"M", "")))</f>
        <v>0</v>
      </c>
    </row>
    <row r="452" spans="2:62" ht="28.15" customHeight="1" thickBot="1" x14ac:dyDescent="0.25">
      <c r="B452" s="30"/>
      <c r="C452" s="243"/>
      <c r="D452" s="36"/>
      <c r="E452" s="35"/>
      <c r="F452" s="35"/>
      <c r="G452" s="34"/>
      <c r="H452" s="224"/>
      <c r="I452" s="247"/>
      <c r="J452" s="247"/>
      <c r="K452" s="247"/>
      <c r="L452" s="33" t="s">
        <v>123</v>
      </c>
      <c r="M452" s="32"/>
      <c r="N452" s="33" t="s">
        <v>122</v>
      </c>
      <c r="O452" s="32"/>
      <c r="P452" s="33" t="s">
        <v>120</v>
      </c>
      <c r="Q452" s="32"/>
      <c r="R452" s="33" t="s">
        <v>119</v>
      </c>
      <c r="S452" s="32"/>
      <c r="T452" s="33" t="s">
        <v>118</v>
      </c>
      <c r="U452" s="32"/>
      <c r="V452" s="33" t="s">
        <v>117</v>
      </c>
      <c r="W452" s="32"/>
      <c r="X452" s="33" t="s">
        <v>116</v>
      </c>
      <c r="Y452" s="32"/>
      <c r="Z452" s="33" t="s">
        <v>115</v>
      </c>
      <c r="AA452" s="32"/>
      <c r="AB452" s="33" t="s">
        <v>1708</v>
      </c>
      <c r="AC452" s="32"/>
      <c r="AD452" s="31"/>
      <c r="AE452" s="32"/>
      <c r="AF452" s="31"/>
      <c r="AG452" s="23"/>
      <c r="AH452" s="251"/>
      <c r="AI452" s="11"/>
      <c r="AJ452" s="311"/>
      <c r="AK452" s="267"/>
      <c r="AL452" s="263"/>
      <c r="AM452" s="265"/>
      <c r="AN452" s="267"/>
      <c r="AO452" s="263"/>
      <c r="AP452" s="265"/>
      <c r="AQ452" s="267"/>
      <c r="AR452" s="263"/>
      <c r="AS452" s="265"/>
      <c r="AT452" s="267"/>
      <c r="AU452" s="263"/>
      <c r="AV452" s="265"/>
      <c r="AW452" s="267"/>
      <c r="AX452" s="263"/>
      <c r="AY452" s="292"/>
      <c r="AZ452" s="228"/>
      <c r="BA452" s="228"/>
      <c r="BB452" s="295"/>
    </row>
    <row r="453" spans="2:62" ht="28.15" customHeight="1" x14ac:dyDescent="0.2">
      <c r="B453" s="30"/>
      <c r="C453" s="244"/>
      <c r="D453" s="29"/>
      <c r="E453" s="28"/>
      <c r="F453" s="28"/>
      <c r="G453" s="27"/>
      <c r="H453" s="225"/>
      <c r="I453" s="248"/>
      <c r="J453" s="248"/>
      <c r="K453" s="248"/>
      <c r="L453" s="26" t="s">
        <v>114</v>
      </c>
      <c r="M453" s="25"/>
      <c r="N453" s="26" t="s">
        <v>112</v>
      </c>
      <c r="O453" s="25"/>
      <c r="P453" s="26" t="s">
        <v>111</v>
      </c>
      <c r="Q453" s="25"/>
      <c r="R453" s="26" t="s">
        <v>110</v>
      </c>
      <c r="S453" s="25"/>
      <c r="T453" s="26" t="s">
        <v>109</v>
      </c>
      <c r="U453" s="25"/>
      <c r="V453" s="26" t="s">
        <v>108</v>
      </c>
      <c r="W453" s="25"/>
      <c r="X453" s="26" t="s">
        <v>107</v>
      </c>
      <c r="Y453" s="25"/>
      <c r="Z453" s="26" t="s">
        <v>106</v>
      </c>
      <c r="AA453" s="25"/>
      <c r="AB453" s="26" t="s">
        <v>1707</v>
      </c>
      <c r="AC453" s="25"/>
      <c r="AD453" s="24"/>
      <c r="AE453" s="25"/>
      <c r="AF453" s="24"/>
      <c r="AG453" s="23"/>
      <c r="AH453" s="251"/>
      <c r="AI453" s="11"/>
      <c r="AJ453" s="311"/>
      <c r="AK453" s="267"/>
      <c r="AL453" s="263"/>
      <c r="AM453" s="265"/>
      <c r="AN453" s="267"/>
      <c r="AO453" s="263"/>
      <c r="AP453" s="265"/>
      <c r="AQ453" s="267"/>
      <c r="AR453" s="263"/>
      <c r="AS453" s="265"/>
      <c r="AT453" s="267"/>
      <c r="AU453" s="263"/>
      <c r="AV453" s="265"/>
      <c r="AW453" s="267"/>
      <c r="AX453" s="263"/>
      <c r="AY453" s="292"/>
      <c r="AZ453" s="228"/>
      <c r="BA453" s="228"/>
      <c r="BB453" s="295"/>
    </row>
    <row r="454" spans="2:62" ht="28.15" customHeight="1" thickBot="1" x14ac:dyDescent="0.25">
      <c r="B454" s="30"/>
      <c r="C454" s="253"/>
      <c r="D454" s="51"/>
      <c r="E454" s="50"/>
      <c r="F454" s="50"/>
      <c r="G454" s="49"/>
      <c r="H454" s="226"/>
      <c r="I454" s="254"/>
      <c r="J454" s="254"/>
      <c r="K454" s="254"/>
      <c r="L454" s="48" t="s">
        <v>105</v>
      </c>
      <c r="M454" s="47"/>
      <c r="N454" s="48" t="s">
        <v>103</v>
      </c>
      <c r="O454" s="47"/>
      <c r="P454" s="48" t="s">
        <v>102</v>
      </c>
      <c r="Q454" s="47"/>
      <c r="R454" s="48" t="s">
        <v>101</v>
      </c>
      <c r="S454" s="47"/>
      <c r="T454" s="48">
        <v>20</v>
      </c>
      <c r="U454" s="47"/>
      <c r="V454" s="48" t="s">
        <v>100</v>
      </c>
      <c r="W454" s="47"/>
      <c r="X454" s="48" t="s">
        <v>99</v>
      </c>
      <c r="Y454" s="47"/>
      <c r="Z454" s="48" t="s">
        <v>98</v>
      </c>
      <c r="AA454" s="47"/>
      <c r="AB454" s="48" t="s">
        <v>1706</v>
      </c>
      <c r="AC454" s="47"/>
      <c r="AD454" s="16"/>
      <c r="AE454" s="47"/>
      <c r="AF454" s="16"/>
      <c r="AG454" s="46"/>
      <c r="AH454" s="255"/>
      <c r="AI454" s="11"/>
      <c r="AJ454" s="312"/>
      <c r="AK454" s="268"/>
      <c r="AL454" s="264"/>
      <c r="AM454" s="266"/>
      <c r="AN454" s="268"/>
      <c r="AO454" s="264"/>
      <c r="AP454" s="266"/>
      <c r="AQ454" s="268"/>
      <c r="AR454" s="264"/>
      <c r="AS454" s="266"/>
      <c r="AT454" s="268"/>
      <c r="AU454" s="264"/>
      <c r="AV454" s="266"/>
      <c r="AW454" s="268"/>
      <c r="AX454" s="264"/>
      <c r="AY454" s="293"/>
      <c r="AZ454" s="229"/>
      <c r="BA454" s="229"/>
      <c r="BB454" s="296"/>
    </row>
    <row r="455" spans="2:62" ht="28.15" customHeight="1" x14ac:dyDescent="0.2">
      <c r="B455" s="30"/>
      <c r="C455" s="242">
        <v>3</v>
      </c>
      <c r="D455" s="44"/>
      <c r="E455" s="43"/>
      <c r="F455" s="43"/>
      <c r="G455" s="42"/>
      <c r="H455" s="223"/>
      <c r="I455" s="246"/>
      <c r="J455" s="246"/>
      <c r="K455" s="246"/>
      <c r="L455" s="41" t="s">
        <v>133</v>
      </c>
      <c r="M455" s="40"/>
      <c r="N455" s="41" t="s">
        <v>131</v>
      </c>
      <c r="O455" s="40"/>
      <c r="P455" s="41" t="s">
        <v>130</v>
      </c>
      <c r="Q455" s="40"/>
      <c r="R455" s="41" t="s">
        <v>129</v>
      </c>
      <c r="S455" s="40"/>
      <c r="T455" s="41" t="s">
        <v>128</v>
      </c>
      <c r="U455" s="40"/>
      <c r="V455" s="41" t="s">
        <v>127</v>
      </c>
      <c r="W455" s="40"/>
      <c r="X455" s="41" t="s">
        <v>126</v>
      </c>
      <c r="Y455" s="40"/>
      <c r="Z455" s="41" t="s">
        <v>125</v>
      </c>
      <c r="AA455" s="40"/>
      <c r="AB455" s="41" t="s">
        <v>1709</v>
      </c>
      <c r="AC455" s="40"/>
      <c r="AD455" s="39"/>
      <c r="AE455" s="40"/>
      <c r="AF455" s="39"/>
      <c r="AG455" s="38"/>
      <c r="AH455" s="250"/>
      <c r="AI455" s="11"/>
      <c r="AJ455" s="310">
        <f>SUMPRODUCT(LEN($M455:$AC458)-LEN(SUBSTITUTE($M455:$AC458,"A", "")))</f>
        <v>0</v>
      </c>
      <c r="AK455" s="239">
        <f>SUMPRODUCT(LEN($AF455:$AF458)-LEN(SUBSTITUTE($AF455:$AF458,"A", "")))</f>
        <v>0</v>
      </c>
      <c r="AL455" s="230">
        <f>SUMPRODUCT(LEN($AE455:$AE458)-LEN(SUBSTITUTE($AE455:$AE458,"A", "")))</f>
        <v>0</v>
      </c>
      <c r="AM455" s="233">
        <f>SUMPRODUCT(LEN($M455:$AC458)-LEN(SUBSTITUTE($M455:$AC458,"S", "")))</f>
        <v>0</v>
      </c>
      <c r="AN455" s="239">
        <f>SUMPRODUCT(LEN($AF455:$AF458)-LEN(SUBSTITUTE($AF455:$AF458,"S", "")))</f>
        <v>0</v>
      </c>
      <c r="AO455" s="230">
        <f>SUMPRODUCT(LEN($AE455:$AE458)-LEN(SUBSTITUTE($AE455:$AE458,"S", "")))</f>
        <v>0</v>
      </c>
      <c r="AP455" s="233">
        <f>SUMPRODUCT(LEN($M455:$AC458)-LEN(SUBSTITUTE($M455:$AC458,"F", "")))</f>
        <v>0</v>
      </c>
      <c r="AQ455" s="239">
        <f>SUMPRODUCT(LEN($AF455:$AF458)-LEN(SUBSTITUTE($AF455:$AF458,"F", "")))</f>
        <v>0</v>
      </c>
      <c r="AR455" s="230">
        <f>SUMPRODUCT(LEN($AE455:$AE458)-LEN(SUBSTITUTE($AE455:$AE458,"F", "")))</f>
        <v>0</v>
      </c>
      <c r="AS455" s="233">
        <f>SUMPRODUCT(LEN($M455:$AC458)-LEN(SUBSTITUTE($M455:$AC458,"G", "")))</f>
        <v>0</v>
      </c>
      <c r="AT455" s="239">
        <f>SUMPRODUCT(LEN($AF455:$AF458)-LEN(SUBSTITUTE($AF455:$AF458,"G", "")))</f>
        <v>0</v>
      </c>
      <c r="AU455" s="230">
        <f>SUMPRODUCT(LEN($AE455:$AE458)-LEN(SUBSTITUTE($AE455:$AE458,"G", "")))</f>
        <v>0</v>
      </c>
      <c r="AV455" s="233">
        <f>SUMPRODUCT(LEN($M455:$AC458)-LEN(SUBSTITUTE($M455:$AC458,"M", "")))</f>
        <v>0</v>
      </c>
      <c r="AW455" s="239">
        <f>SUMPRODUCT(LEN($AF455:$AF458)-LEN(SUBSTITUTE($AF455:$AF458,"M", "")))</f>
        <v>0</v>
      </c>
      <c r="AX455" s="230">
        <f>SUMPRODUCT(LEN($AE455:$AE458)-LEN(SUBSTITUTE($AE455:$AE458,"M", "")))</f>
        <v>0</v>
      </c>
      <c r="AY455" s="291">
        <f>SUMPRODUCT(LEN($AE455:$AE458)-LEN(SUBSTITUTE($AE455:$AE458,"S", "")))</f>
        <v>0</v>
      </c>
      <c r="AZ455" s="227">
        <f>SUMPRODUCT(LEN($AE455:$AE458)-LEN(SUBSTITUTE($AE455:$AE458,"F", "")))</f>
        <v>0</v>
      </c>
      <c r="BA455" s="227">
        <f>SUMPRODUCT(LEN($AE455:$AE458)-LEN(SUBSTITUTE($AE455:$AE458,"G", "")))</f>
        <v>0</v>
      </c>
      <c r="BB455" s="294">
        <f>SUMPRODUCT(LEN($AE455:$AE458)-LEN(SUBSTITUTE($AE455:$AE458,"M", "")))</f>
        <v>0</v>
      </c>
    </row>
    <row r="456" spans="2:62" ht="28.15" customHeight="1" thickBot="1" x14ac:dyDescent="0.25">
      <c r="B456" s="30"/>
      <c r="C456" s="243"/>
      <c r="D456" s="36"/>
      <c r="E456" s="35"/>
      <c r="F456" s="35"/>
      <c r="G456" s="34"/>
      <c r="H456" s="224"/>
      <c r="I456" s="247"/>
      <c r="J456" s="247"/>
      <c r="K456" s="247"/>
      <c r="L456" s="33" t="s">
        <v>123</v>
      </c>
      <c r="M456" s="32"/>
      <c r="N456" s="33" t="s">
        <v>122</v>
      </c>
      <c r="O456" s="32"/>
      <c r="P456" s="33" t="s">
        <v>120</v>
      </c>
      <c r="Q456" s="32"/>
      <c r="R456" s="33" t="s">
        <v>119</v>
      </c>
      <c r="S456" s="32"/>
      <c r="T456" s="33" t="s">
        <v>118</v>
      </c>
      <c r="U456" s="32"/>
      <c r="V456" s="33" t="s">
        <v>117</v>
      </c>
      <c r="W456" s="32"/>
      <c r="X456" s="33" t="s">
        <v>116</v>
      </c>
      <c r="Y456" s="32"/>
      <c r="Z456" s="33" t="s">
        <v>115</v>
      </c>
      <c r="AA456" s="32"/>
      <c r="AB456" s="33" t="s">
        <v>1708</v>
      </c>
      <c r="AC456" s="32"/>
      <c r="AD456" s="31"/>
      <c r="AE456" s="32"/>
      <c r="AF456" s="31"/>
      <c r="AG456" s="23"/>
      <c r="AH456" s="251"/>
      <c r="AI456" s="11"/>
      <c r="AJ456" s="311"/>
      <c r="AK456" s="267"/>
      <c r="AL456" s="263"/>
      <c r="AM456" s="265"/>
      <c r="AN456" s="267"/>
      <c r="AO456" s="263"/>
      <c r="AP456" s="265"/>
      <c r="AQ456" s="267"/>
      <c r="AR456" s="263"/>
      <c r="AS456" s="265"/>
      <c r="AT456" s="267"/>
      <c r="AU456" s="263"/>
      <c r="AV456" s="265"/>
      <c r="AW456" s="267"/>
      <c r="AX456" s="263"/>
      <c r="AY456" s="292"/>
      <c r="AZ456" s="228"/>
      <c r="BA456" s="228"/>
      <c r="BB456" s="295"/>
    </row>
    <row r="457" spans="2:62" ht="28.15" customHeight="1" x14ac:dyDescent="0.2">
      <c r="B457" s="30"/>
      <c r="C457" s="244"/>
      <c r="D457" s="29"/>
      <c r="E457" s="28"/>
      <c r="F457" s="28"/>
      <c r="G457" s="27"/>
      <c r="H457" s="225"/>
      <c r="I457" s="248"/>
      <c r="J457" s="248"/>
      <c r="K457" s="248"/>
      <c r="L457" s="26" t="s">
        <v>114</v>
      </c>
      <c r="M457" s="25"/>
      <c r="N457" s="26" t="s">
        <v>112</v>
      </c>
      <c r="O457" s="25"/>
      <c r="P457" s="26" t="s">
        <v>111</v>
      </c>
      <c r="Q457" s="25"/>
      <c r="R457" s="26" t="s">
        <v>110</v>
      </c>
      <c r="S457" s="25"/>
      <c r="T457" s="26" t="s">
        <v>109</v>
      </c>
      <c r="U457" s="25"/>
      <c r="V457" s="26" t="s">
        <v>108</v>
      </c>
      <c r="W457" s="25"/>
      <c r="X457" s="26" t="s">
        <v>107</v>
      </c>
      <c r="Y457" s="25"/>
      <c r="Z457" s="26" t="s">
        <v>106</v>
      </c>
      <c r="AA457" s="25"/>
      <c r="AB457" s="26" t="s">
        <v>1707</v>
      </c>
      <c r="AC457" s="25"/>
      <c r="AD457" s="24"/>
      <c r="AE457" s="25"/>
      <c r="AF457" s="24"/>
      <c r="AG457" s="23"/>
      <c r="AH457" s="251"/>
      <c r="AI457" s="11"/>
      <c r="AJ457" s="311"/>
      <c r="AK457" s="267"/>
      <c r="AL457" s="263"/>
      <c r="AM457" s="265"/>
      <c r="AN457" s="267"/>
      <c r="AO457" s="263"/>
      <c r="AP457" s="265"/>
      <c r="AQ457" s="267"/>
      <c r="AR457" s="263"/>
      <c r="AS457" s="265"/>
      <c r="AT457" s="267"/>
      <c r="AU457" s="263"/>
      <c r="AV457" s="265"/>
      <c r="AW457" s="267"/>
      <c r="AX457" s="263"/>
      <c r="AY457" s="292"/>
      <c r="AZ457" s="228"/>
      <c r="BA457" s="228"/>
      <c r="BB457" s="295"/>
    </row>
    <row r="458" spans="2:62" ht="28.15" customHeight="1" thickBot="1" x14ac:dyDescent="0.25">
      <c r="B458" s="21"/>
      <c r="C458" s="245"/>
      <c r="D458" s="20"/>
      <c r="E458" s="19"/>
      <c r="F458" s="19"/>
      <c r="G458" s="18"/>
      <c r="H458" s="226"/>
      <c r="I458" s="249"/>
      <c r="J458" s="249"/>
      <c r="K458" s="249"/>
      <c r="L458" s="17" t="s">
        <v>105</v>
      </c>
      <c r="M458" s="15"/>
      <c r="N458" s="17" t="s">
        <v>103</v>
      </c>
      <c r="O458" s="15"/>
      <c r="P458" s="17" t="s">
        <v>102</v>
      </c>
      <c r="Q458" s="15"/>
      <c r="R458" s="17" t="s">
        <v>101</v>
      </c>
      <c r="S458" s="15"/>
      <c r="T458" s="17">
        <v>20</v>
      </c>
      <c r="U458" s="15"/>
      <c r="V458" s="17" t="s">
        <v>100</v>
      </c>
      <c r="W458" s="15"/>
      <c r="X458" s="17" t="s">
        <v>99</v>
      </c>
      <c r="Y458" s="15"/>
      <c r="Z458" s="17" t="s">
        <v>98</v>
      </c>
      <c r="AA458" s="15"/>
      <c r="AB458" s="17" t="s">
        <v>1706</v>
      </c>
      <c r="AC458" s="15"/>
      <c r="AD458" s="16"/>
      <c r="AE458" s="15"/>
      <c r="AF458" s="14"/>
      <c r="AG458" s="13"/>
      <c r="AH458" s="252"/>
      <c r="AI458" s="11"/>
      <c r="AJ458" s="312"/>
      <c r="AK458" s="268"/>
      <c r="AL458" s="264"/>
      <c r="AM458" s="266"/>
      <c r="AN458" s="268"/>
      <c r="AO458" s="264"/>
      <c r="AP458" s="266"/>
      <c r="AQ458" s="268"/>
      <c r="AR458" s="264"/>
      <c r="AS458" s="266"/>
      <c r="AT458" s="268"/>
      <c r="AU458" s="264"/>
      <c r="AV458" s="266"/>
      <c r="AW458" s="268"/>
      <c r="AX458" s="264"/>
      <c r="AY458" s="293"/>
      <c r="AZ458" s="229"/>
      <c r="BA458" s="229"/>
      <c r="BB458" s="296"/>
    </row>
    <row r="459" spans="2:62" ht="85.9" customHeight="1" thickTop="1" thickBot="1" x14ac:dyDescent="0.35">
      <c r="B459" s="105" t="s">
        <v>174</v>
      </c>
      <c r="C459" s="95" t="s">
        <v>173</v>
      </c>
      <c r="D459" s="100" t="s">
        <v>172</v>
      </c>
      <c r="E459" s="104" t="s">
        <v>171</v>
      </c>
      <c r="F459" s="103"/>
      <c r="G459" s="102"/>
      <c r="H459" s="101" t="s">
        <v>170</v>
      </c>
      <c r="I459" s="100" t="s">
        <v>96</v>
      </c>
      <c r="J459" s="100" t="s">
        <v>169</v>
      </c>
      <c r="K459" s="100" t="s">
        <v>97</v>
      </c>
      <c r="L459" s="256" t="s">
        <v>168</v>
      </c>
      <c r="M459" s="262"/>
      <c r="N459" s="256" t="s">
        <v>167</v>
      </c>
      <c r="O459" s="262"/>
      <c r="P459" s="256" t="s">
        <v>167</v>
      </c>
      <c r="Q459" s="257"/>
      <c r="R459" s="256" t="s">
        <v>167</v>
      </c>
      <c r="S459" s="257"/>
      <c r="T459" s="256" t="s">
        <v>167</v>
      </c>
      <c r="U459" s="257"/>
      <c r="V459" s="256" t="s">
        <v>167</v>
      </c>
      <c r="W459" s="257"/>
      <c r="X459" s="256" t="s">
        <v>167</v>
      </c>
      <c r="Y459" s="257"/>
      <c r="Z459" s="256" t="s">
        <v>167</v>
      </c>
      <c r="AA459" s="257"/>
      <c r="AB459" s="256" t="s">
        <v>167</v>
      </c>
      <c r="AC459" s="257"/>
      <c r="AD459" s="261" t="s">
        <v>166</v>
      </c>
      <c r="AE459" s="257"/>
      <c r="AF459" s="101" t="s">
        <v>165</v>
      </c>
      <c r="AG459" s="101" t="s">
        <v>164</v>
      </c>
      <c r="AH459" s="100" t="s">
        <v>163</v>
      </c>
      <c r="AI459" s="98"/>
      <c r="AJ459" s="96" t="s">
        <v>160</v>
      </c>
      <c r="AK459" s="95" t="s">
        <v>159</v>
      </c>
      <c r="AL459" s="94" t="s">
        <v>158</v>
      </c>
      <c r="AM459" s="96" t="s">
        <v>157</v>
      </c>
      <c r="AN459" s="95" t="s">
        <v>156</v>
      </c>
      <c r="AO459" s="94" t="s">
        <v>155</v>
      </c>
      <c r="AP459" s="96" t="s">
        <v>154</v>
      </c>
      <c r="AQ459" s="95" t="s">
        <v>153</v>
      </c>
      <c r="AR459" s="97" t="s">
        <v>152</v>
      </c>
      <c r="AS459" s="96" t="s">
        <v>151</v>
      </c>
      <c r="AT459" s="95" t="s">
        <v>150</v>
      </c>
      <c r="AU459" s="94" t="s">
        <v>149</v>
      </c>
      <c r="AV459" s="96" t="s">
        <v>148</v>
      </c>
      <c r="AW459" s="95" t="s">
        <v>147</v>
      </c>
      <c r="AX459" s="94" t="s">
        <v>146</v>
      </c>
      <c r="AY459" s="93" t="s">
        <v>145</v>
      </c>
      <c r="AZ459" s="92" t="s">
        <v>144</v>
      </c>
      <c r="BA459" s="92" t="s">
        <v>143</v>
      </c>
      <c r="BB459" s="91" t="s">
        <v>142</v>
      </c>
    </row>
    <row r="460" spans="2:62" ht="48" thickBot="1" x14ac:dyDescent="0.3">
      <c r="B460" s="90" t="s">
        <v>222</v>
      </c>
      <c r="C460" s="89"/>
      <c r="D460" s="88"/>
      <c r="E460" s="258"/>
      <c r="F460" s="259"/>
      <c r="G460" s="260"/>
      <c r="H460" s="87" t="s">
        <v>140</v>
      </c>
      <c r="I460" s="86"/>
      <c r="J460" s="86"/>
      <c r="K460" s="85"/>
      <c r="L460" s="84"/>
      <c r="M460" s="81"/>
      <c r="N460" s="84"/>
      <c r="O460" s="81"/>
      <c r="P460" s="84"/>
      <c r="Q460" s="81"/>
      <c r="R460" s="84"/>
      <c r="S460" s="81"/>
      <c r="T460" s="84"/>
      <c r="U460" s="81"/>
      <c r="V460" s="84"/>
      <c r="W460" s="81"/>
      <c r="X460" s="84"/>
      <c r="Y460" s="81"/>
      <c r="Z460" s="84"/>
      <c r="AA460" s="83"/>
      <c r="AB460" s="217"/>
      <c r="AC460" s="217"/>
      <c r="AD460" s="82" t="s">
        <v>139</v>
      </c>
      <c r="AE460" s="81"/>
      <c r="AF460" s="81"/>
      <c r="AG460" s="81"/>
      <c r="AH460" s="80"/>
      <c r="AI460" s="79" t="s">
        <v>138</v>
      </c>
      <c r="AJ460" s="78">
        <f t="shared" ref="AJ460:BB460" si="60">SUM(AJ462:AJ473)</f>
        <v>64</v>
      </c>
      <c r="AK460" s="77">
        <f t="shared" si="60"/>
        <v>0</v>
      </c>
      <c r="AL460" s="76">
        <f t="shared" si="60"/>
        <v>0</v>
      </c>
      <c r="AM460" s="78">
        <f t="shared" si="60"/>
        <v>0</v>
      </c>
      <c r="AN460" s="77">
        <f t="shared" si="60"/>
        <v>0</v>
      </c>
      <c r="AO460" s="76">
        <f t="shared" si="60"/>
        <v>0</v>
      </c>
      <c r="AP460" s="78">
        <f t="shared" si="60"/>
        <v>0</v>
      </c>
      <c r="AQ460" s="77">
        <f t="shared" si="60"/>
        <v>0</v>
      </c>
      <c r="AR460" s="76">
        <f t="shared" si="60"/>
        <v>0</v>
      </c>
      <c r="AS460" s="78">
        <f t="shared" si="60"/>
        <v>16</v>
      </c>
      <c r="AT460" s="77">
        <f t="shared" si="60"/>
        <v>0</v>
      </c>
      <c r="AU460" s="76">
        <f t="shared" si="60"/>
        <v>0</v>
      </c>
      <c r="AV460" s="78">
        <f t="shared" si="60"/>
        <v>6</v>
      </c>
      <c r="AW460" s="77">
        <f t="shared" si="60"/>
        <v>0</v>
      </c>
      <c r="AX460" s="76">
        <f t="shared" si="60"/>
        <v>0</v>
      </c>
      <c r="AY460" s="75">
        <f t="shared" si="60"/>
        <v>0</v>
      </c>
      <c r="AZ460" s="74">
        <f t="shared" si="60"/>
        <v>0</v>
      </c>
      <c r="BA460" s="74">
        <f t="shared" si="60"/>
        <v>0</v>
      </c>
      <c r="BB460" s="73">
        <f t="shared" si="60"/>
        <v>0</v>
      </c>
      <c r="BC460" s="72" t="s">
        <v>137</v>
      </c>
      <c r="BF460" s="5">
        <f>SUM(AJ460:AL460)/$BG$5</f>
        <v>64</v>
      </c>
      <c r="BG460" s="5">
        <f>SUM(AM460:AO460,AY460)/$BG$5</f>
        <v>0</v>
      </c>
      <c r="BH460" s="5">
        <f>SUM(AP460:AR460,AZ460)/$BG$5</f>
        <v>0</v>
      </c>
      <c r="BI460" s="5">
        <f>SUM(AS460:AU460,BA460)/$BG$5</f>
        <v>16</v>
      </c>
      <c r="BJ460" s="5">
        <f>SUM(AV460:AX460,BB460)/$BG$5</f>
        <v>6</v>
      </c>
    </row>
    <row r="461" spans="2:62" ht="37.5" thickBot="1" x14ac:dyDescent="0.3">
      <c r="B461" s="71"/>
      <c r="C461" s="70"/>
      <c r="D461" s="69"/>
      <c r="E461" s="68"/>
      <c r="F461" s="68"/>
      <c r="G461" s="67"/>
      <c r="H461" s="66"/>
      <c r="I461" s="64"/>
      <c r="J461" s="64"/>
      <c r="K461" s="65"/>
      <c r="L461" s="64"/>
      <c r="M461" s="62"/>
      <c r="N461" s="64"/>
      <c r="O461" s="62"/>
      <c r="P461" s="64"/>
      <c r="Q461" s="62"/>
      <c r="R461" s="64"/>
      <c r="S461" s="62"/>
      <c r="T461" s="64"/>
      <c r="U461" s="62"/>
      <c r="V461" s="64"/>
      <c r="W461" s="62"/>
      <c r="X461" s="64"/>
      <c r="Y461" s="62"/>
      <c r="Z461" s="64"/>
      <c r="AA461" s="62"/>
      <c r="AB461" s="62"/>
      <c r="AC461" s="62"/>
      <c r="AD461" s="63"/>
      <c r="AE461" s="62"/>
      <c r="AF461" s="62"/>
      <c r="AG461" s="62"/>
      <c r="AH461" s="61"/>
      <c r="AI461" s="59" t="s">
        <v>136</v>
      </c>
      <c r="AJ461" s="214">
        <f t="shared" ref="AJ461:BB461" si="61">AJ460/1</f>
        <v>64</v>
      </c>
      <c r="AK461" s="213">
        <f t="shared" si="61"/>
        <v>0</v>
      </c>
      <c r="AL461" s="212">
        <f t="shared" si="61"/>
        <v>0</v>
      </c>
      <c r="AM461" s="214">
        <f t="shared" si="61"/>
        <v>0</v>
      </c>
      <c r="AN461" s="213">
        <f t="shared" si="61"/>
        <v>0</v>
      </c>
      <c r="AO461" s="212">
        <f t="shared" si="61"/>
        <v>0</v>
      </c>
      <c r="AP461" s="214">
        <f t="shared" si="61"/>
        <v>0</v>
      </c>
      <c r="AQ461" s="213">
        <f t="shared" si="61"/>
        <v>0</v>
      </c>
      <c r="AR461" s="212">
        <f t="shared" si="61"/>
        <v>0</v>
      </c>
      <c r="AS461" s="214">
        <f t="shared" si="61"/>
        <v>16</v>
      </c>
      <c r="AT461" s="213">
        <f t="shared" si="61"/>
        <v>0</v>
      </c>
      <c r="AU461" s="212">
        <f t="shared" si="61"/>
        <v>0</v>
      </c>
      <c r="AV461" s="214">
        <f t="shared" si="61"/>
        <v>6</v>
      </c>
      <c r="AW461" s="213">
        <f t="shared" si="61"/>
        <v>0</v>
      </c>
      <c r="AX461" s="212">
        <f t="shared" si="61"/>
        <v>0</v>
      </c>
      <c r="AY461" s="211">
        <f t="shared" si="61"/>
        <v>0</v>
      </c>
      <c r="AZ461" s="210">
        <f t="shared" si="61"/>
        <v>0</v>
      </c>
      <c r="BA461" s="210">
        <f t="shared" si="61"/>
        <v>0</v>
      </c>
      <c r="BB461" s="209">
        <f t="shared" si="61"/>
        <v>0</v>
      </c>
      <c r="BC461" s="52" t="s">
        <v>135</v>
      </c>
    </row>
    <row r="462" spans="2:62" ht="28.15" customHeight="1" x14ac:dyDescent="0.2">
      <c r="B462" s="30"/>
      <c r="C462" s="242">
        <v>1</v>
      </c>
      <c r="D462" s="44"/>
      <c r="E462" s="43"/>
      <c r="F462" s="43"/>
      <c r="G462" s="42"/>
      <c r="H462" s="223" t="s">
        <v>660</v>
      </c>
      <c r="I462" s="246">
        <v>152</v>
      </c>
      <c r="J462" s="246">
        <v>35</v>
      </c>
      <c r="K462" s="246">
        <v>6</v>
      </c>
      <c r="L462" s="41" t="s">
        <v>133</v>
      </c>
      <c r="M462" s="40" t="s">
        <v>104</v>
      </c>
      <c r="N462" s="41" t="s">
        <v>131</v>
      </c>
      <c r="O462" s="40" t="s">
        <v>1780</v>
      </c>
      <c r="P462" s="41" t="s">
        <v>130</v>
      </c>
      <c r="Q462" s="40" t="s">
        <v>649</v>
      </c>
      <c r="R462" s="41" t="s">
        <v>129</v>
      </c>
      <c r="S462" s="40" t="s">
        <v>132</v>
      </c>
      <c r="T462" s="41" t="s">
        <v>128</v>
      </c>
      <c r="U462" s="40" t="s">
        <v>867</v>
      </c>
      <c r="V462" s="41" t="s">
        <v>127</v>
      </c>
      <c r="W462" s="40" t="s">
        <v>104</v>
      </c>
      <c r="X462" s="41" t="s">
        <v>126</v>
      </c>
      <c r="Y462" s="40" t="s">
        <v>389</v>
      </c>
      <c r="Z462" s="41" t="s">
        <v>125</v>
      </c>
      <c r="AA462" s="40" t="s">
        <v>414</v>
      </c>
      <c r="AB462" s="41" t="s">
        <v>1709</v>
      </c>
      <c r="AC462" s="40"/>
      <c r="AD462" s="39"/>
      <c r="AE462" s="40"/>
      <c r="AF462" s="39"/>
      <c r="AG462" s="38"/>
      <c r="AH462" s="250"/>
      <c r="AI462" s="11"/>
      <c r="AJ462" s="310">
        <f>SUMPRODUCT(LEN($M462:$AC465)-LEN(SUBSTITUTE($M462:$AC465,"A", "")))</f>
        <v>64</v>
      </c>
      <c r="AK462" s="239">
        <f>SUMPRODUCT(LEN($AF462:$AF465)-LEN(SUBSTITUTE($AF462:$AF465,"A", "")))</f>
        <v>0</v>
      </c>
      <c r="AL462" s="230">
        <f>SUMPRODUCT(LEN($AE462:$AE465)-LEN(SUBSTITUTE($AE462:$AE465,"A", "")))</f>
        <v>0</v>
      </c>
      <c r="AM462" s="233">
        <f>SUMPRODUCT(LEN($M462:$AC465)-LEN(SUBSTITUTE($M462:$AC465,"S", "")))</f>
        <v>0</v>
      </c>
      <c r="AN462" s="239">
        <f>SUMPRODUCT(LEN($AF462:$AF465)-LEN(SUBSTITUTE($AF462:$AF465,"S", "")))</f>
        <v>0</v>
      </c>
      <c r="AO462" s="230">
        <f>SUMPRODUCT(LEN($AE462:$AE465)-LEN(SUBSTITUTE($AE462:$AE465,"S", "")))</f>
        <v>0</v>
      </c>
      <c r="AP462" s="233">
        <f>SUMPRODUCT(LEN($M462:$AC465)-LEN(SUBSTITUTE($M462:$AC465,"F", "")))</f>
        <v>0</v>
      </c>
      <c r="AQ462" s="239">
        <f>SUMPRODUCT(LEN($AF462:$AF465)-LEN(SUBSTITUTE($AF462:$AF465,"F", "")))</f>
        <v>0</v>
      </c>
      <c r="AR462" s="230">
        <f>SUMPRODUCT(LEN($AE462:$AE465)-LEN(SUBSTITUTE($AE462:$AE465,"F", "")))</f>
        <v>0</v>
      </c>
      <c r="AS462" s="233">
        <f>SUMPRODUCT(LEN($M462:$AC465)-LEN(SUBSTITUTE($M462:$AC465,"G", "")))</f>
        <v>16</v>
      </c>
      <c r="AT462" s="239">
        <f>SUMPRODUCT(LEN($AF462:$AF465)-LEN(SUBSTITUTE($AF462:$AF465,"G", "")))</f>
        <v>0</v>
      </c>
      <c r="AU462" s="230">
        <f>SUMPRODUCT(LEN($AE462:$AE465)-LEN(SUBSTITUTE($AE462:$AE465,"G", "")))</f>
        <v>0</v>
      </c>
      <c r="AV462" s="233">
        <f>SUMPRODUCT(LEN($M462:$AC465)-LEN(SUBSTITUTE($M462:$AC465,"M", "")))</f>
        <v>6</v>
      </c>
      <c r="AW462" s="239">
        <f>SUMPRODUCT(LEN($AF462:$AF465)-LEN(SUBSTITUTE($AF462:$AF465,"M", "")))</f>
        <v>0</v>
      </c>
      <c r="AX462" s="230">
        <f>SUMPRODUCT(LEN($AE462:$AE465)-LEN(SUBSTITUTE($AE462:$AE465,"M", "")))</f>
        <v>0</v>
      </c>
      <c r="AY462" s="291">
        <f>SUMPRODUCT(LEN($AE462:$AE465)-LEN(SUBSTITUTE($AE462:$AE465,"S", "")))</f>
        <v>0</v>
      </c>
      <c r="AZ462" s="227">
        <f>SUMPRODUCT(LEN($AE462:$AE465)-LEN(SUBSTITUTE($AE462:$AE465,"F", "")))</f>
        <v>0</v>
      </c>
      <c r="BA462" s="227">
        <f>SUMPRODUCT(LEN($AE462:$AE465)-LEN(SUBSTITUTE($AE462:$AE465,"G", "")))</f>
        <v>0</v>
      </c>
      <c r="BB462" s="294">
        <f>SUMPRODUCT(LEN($AE462:$AE465)-LEN(SUBSTITUTE($AE462:$AE465,"M", "")))</f>
        <v>0</v>
      </c>
    </row>
    <row r="463" spans="2:62" ht="28.15" customHeight="1" thickBot="1" x14ac:dyDescent="0.25">
      <c r="B463" s="30"/>
      <c r="C463" s="243"/>
      <c r="D463" s="36"/>
      <c r="E463" s="35"/>
      <c r="F463" s="35"/>
      <c r="G463" s="34"/>
      <c r="H463" s="224"/>
      <c r="I463" s="247"/>
      <c r="J463" s="247"/>
      <c r="K463" s="247"/>
      <c r="L463" s="33" t="s">
        <v>123</v>
      </c>
      <c r="M463" s="32" t="s">
        <v>1602</v>
      </c>
      <c r="N463" s="33" t="s">
        <v>122</v>
      </c>
      <c r="O463" s="32" t="s">
        <v>186</v>
      </c>
      <c r="P463" s="33" t="s">
        <v>120</v>
      </c>
      <c r="Q463" s="32" t="s">
        <v>1315</v>
      </c>
      <c r="R463" s="33" t="s">
        <v>119</v>
      </c>
      <c r="S463" s="32" t="s">
        <v>1274</v>
      </c>
      <c r="T463" s="33" t="s">
        <v>118</v>
      </c>
      <c r="U463" s="32" t="s">
        <v>389</v>
      </c>
      <c r="V463" s="33" t="s">
        <v>117</v>
      </c>
      <c r="W463" s="32" t="s">
        <v>186</v>
      </c>
      <c r="X463" s="33" t="s">
        <v>116</v>
      </c>
      <c r="Y463" s="32" t="s">
        <v>186</v>
      </c>
      <c r="Z463" s="33" t="s">
        <v>115</v>
      </c>
      <c r="AA463" s="32"/>
      <c r="AB463" s="33" t="s">
        <v>1708</v>
      </c>
      <c r="AC463" s="32"/>
      <c r="AD463" s="31"/>
      <c r="AE463" s="32"/>
      <c r="AF463" s="31"/>
      <c r="AG463" s="23"/>
      <c r="AH463" s="251"/>
      <c r="AI463" s="11"/>
      <c r="AJ463" s="311"/>
      <c r="AK463" s="267"/>
      <c r="AL463" s="263"/>
      <c r="AM463" s="265"/>
      <c r="AN463" s="267"/>
      <c r="AO463" s="263"/>
      <c r="AP463" s="265"/>
      <c r="AQ463" s="267"/>
      <c r="AR463" s="263"/>
      <c r="AS463" s="265"/>
      <c r="AT463" s="267"/>
      <c r="AU463" s="263"/>
      <c r="AV463" s="265"/>
      <c r="AW463" s="267"/>
      <c r="AX463" s="263"/>
      <c r="AY463" s="292"/>
      <c r="AZ463" s="228"/>
      <c r="BA463" s="228"/>
      <c r="BB463" s="295"/>
    </row>
    <row r="464" spans="2:62" ht="28.15" customHeight="1" x14ac:dyDescent="0.2">
      <c r="B464" s="30"/>
      <c r="C464" s="244"/>
      <c r="D464" s="29"/>
      <c r="E464" s="28"/>
      <c r="F464" s="28"/>
      <c r="G464" s="27"/>
      <c r="H464" s="225">
        <v>261</v>
      </c>
      <c r="I464" s="248"/>
      <c r="J464" s="248"/>
      <c r="K464" s="248"/>
      <c r="L464" s="26" t="s">
        <v>114</v>
      </c>
      <c r="M464" s="25" t="s">
        <v>132</v>
      </c>
      <c r="N464" s="26" t="s">
        <v>112</v>
      </c>
      <c r="O464" s="25" t="s">
        <v>382</v>
      </c>
      <c r="P464" s="26" t="s">
        <v>111</v>
      </c>
      <c r="Q464" s="25" t="s">
        <v>1779</v>
      </c>
      <c r="R464" s="26" t="s">
        <v>110</v>
      </c>
      <c r="S464" s="25" t="s">
        <v>382</v>
      </c>
      <c r="T464" s="26" t="s">
        <v>109</v>
      </c>
      <c r="U464" s="25" t="s">
        <v>645</v>
      </c>
      <c r="V464" s="26" t="s">
        <v>108</v>
      </c>
      <c r="W464" s="25" t="s">
        <v>399</v>
      </c>
      <c r="X464" s="26" t="s">
        <v>107</v>
      </c>
      <c r="Y464" s="25" t="s">
        <v>399</v>
      </c>
      <c r="Z464" s="26" t="s">
        <v>106</v>
      </c>
      <c r="AA464" s="25"/>
      <c r="AB464" s="26" t="s">
        <v>1707</v>
      </c>
      <c r="AC464" s="25"/>
      <c r="AD464" s="24"/>
      <c r="AE464" s="25"/>
      <c r="AF464" s="24"/>
      <c r="AG464" s="23"/>
      <c r="AH464" s="251"/>
      <c r="AI464" s="11"/>
      <c r="AJ464" s="311"/>
      <c r="AK464" s="267"/>
      <c r="AL464" s="263"/>
      <c r="AM464" s="265"/>
      <c r="AN464" s="267"/>
      <c r="AO464" s="263"/>
      <c r="AP464" s="265"/>
      <c r="AQ464" s="267"/>
      <c r="AR464" s="263"/>
      <c r="AS464" s="265"/>
      <c r="AT464" s="267"/>
      <c r="AU464" s="263"/>
      <c r="AV464" s="265"/>
      <c r="AW464" s="267"/>
      <c r="AX464" s="263"/>
      <c r="AY464" s="292"/>
      <c r="AZ464" s="228"/>
      <c r="BA464" s="228"/>
      <c r="BB464" s="295"/>
    </row>
    <row r="465" spans="2:62" ht="28.15" customHeight="1" thickBot="1" x14ac:dyDescent="0.25">
      <c r="B465" s="30"/>
      <c r="C465" s="253"/>
      <c r="D465" s="51"/>
      <c r="E465" s="50"/>
      <c r="F465" s="50"/>
      <c r="G465" s="49"/>
      <c r="H465" s="226"/>
      <c r="I465" s="254"/>
      <c r="J465" s="254"/>
      <c r="K465" s="254"/>
      <c r="L465" s="48" t="s">
        <v>105</v>
      </c>
      <c r="M465" s="47" t="s">
        <v>132</v>
      </c>
      <c r="N465" s="48" t="s">
        <v>103</v>
      </c>
      <c r="O465" s="47" t="s">
        <v>689</v>
      </c>
      <c r="P465" s="48" t="s">
        <v>102</v>
      </c>
      <c r="Q465" s="47" t="s">
        <v>104</v>
      </c>
      <c r="R465" s="48" t="s">
        <v>101</v>
      </c>
      <c r="S465" s="47" t="s">
        <v>707</v>
      </c>
      <c r="T465" s="48">
        <v>20</v>
      </c>
      <c r="U465" s="47" t="s">
        <v>740</v>
      </c>
      <c r="V465" s="48" t="s">
        <v>100</v>
      </c>
      <c r="W465" s="47" t="s">
        <v>399</v>
      </c>
      <c r="X465" s="48" t="s">
        <v>99</v>
      </c>
      <c r="Y465" s="47" t="s">
        <v>399</v>
      </c>
      <c r="Z465" s="48" t="s">
        <v>98</v>
      </c>
      <c r="AA465" s="47"/>
      <c r="AB465" s="48" t="s">
        <v>1706</v>
      </c>
      <c r="AC465" s="47"/>
      <c r="AD465" s="16"/>
      <c r="AE465" s="47"/>
      <c r="AF465" s="16"/>
      <c r="AG465" s="46"/>
      <c r="AH465" s="255"/>
      <c r="AI465" s="11"/>
      <c r="AJ465" s="312"/>
      <c r="AK465" s="268"/>
      <c r="AL465" s="264"/>
      <c r="AM465" s="266"/>
      <c r="AN465" s="268"/>
      <c r="AO465" s="264"/>
      <c r="AP465" s="266"/>
      <c r="AQ465" s="268"/>
      <c r="AR465" s="264"/>
      <c r="AS465" s="266"/>
      <c r="AT465" s="268"/>
      <c r="AU465" s="264"/>
      <c r="AV465" s="266"/>
      <c r="AW465" s="268"/>
      <c r="AX465" s="264"/>
      <c r="AY465" s="293"/>
      <c r="AZ465" s="229"/>
      <c r="BA465" s="229"/>
      <c r="BB465" s="296"/>
    </row>
    <row r="466" spans="2:62" ht="28.15" customHeight="1" x14ac:dyDescent="0.2">
      <c r="B466" s="30"/>
      <c r="C466" s="242">
        <v>2</v>
      </c>
      <c r="D466" s="44"/>
      <c r="E466" s="43"/>
      <c r="F466" s="43"/>
      <c r="G466" s="42"/>
      <c r="H466" s="223"/>
      <c r="I466" s="246"/>
      <c r="J466" s="246"/>
      <c r="K466" s="246"/>
      <c r="L466" s="41" t="s">
        <v>133</v>
      </c>
      <c r="M466" s="40"/>
      <c r="N466" s="41" t="s">
        <v>131</v>
      </c>
      <c r="O466" s="40"/>
      <c r="P466" s="41" t="s">
        <v>130</v>
      </c>
      <c r="Q466" s="40"/>
      <c r="R466" s="41" t="s">
        <v>129</v>
      </c>
      <c r="S466" s="40"/>
      <c r="T466" s="41" t="s">
        <v>128</v>
      </c>
      <c r="U466" s="40"/>
      <c r="V466" s="41" t="s">
        <v>127</v>
      </c>
      <c r="W466" s="40"/>
      <c r="X466" s="41" t="s">
        <v>126</v>
      </c>
      <c r="Y466" s="40"/>
      <c r="Z466" s="41" t="s">
        <v>125</v>
      </c>
      <c r="AA466" s="40"/>
      <c r="AB466" s="41" t="s">
        <v>1709</v>
      </c>
      <c r="AC466" s="40"/>
      <c r="AD466" s="39"/>
      <c r="AE466" s="40"/>
      <c r="AF466" s="39"/>
      <c r="AG466" s="38"/>
      <c r="AH466" s="250"/>
      <c r="AI466" s="11"/>
      <c r="AJ466" s="310">
        <f>SUMPRODUCT(LEN($M466:$AC469)-LEN(SUBSTITUTE($M466:$AC469,"A", "")))</f>
        <v>0</v>
      </c>
      <c r="AK466" s="239">
        <f>SUMPRODUCT(LEN($AF466:$AF469)-LEN(SUBSTITUTE($AF466:$AF469,"A", "")))</f>
        <v>0</v>
      </c>
      <c r="AL466" s="230">
        <f>SUMPRODUCT(LEN($AE466:$AE469)-LEN(SUBSTITUTE($AE466:$AE469,"A", "")))</f>
        <v>0</v>
      </c>
      <c r="AM466" s="233">
        <f>SUMPRODUCT(LEN($M466:$AC469)-LEN(SUBSTITUTE($M466:$AC469,"S", "")))</f>
        <v>0</v>
      </c>
      <c r="AN466" s="239">
        <f>SUMPRODUCT(LEN($AF466:$AF469)-LEN(SUBSTITUTE($AF466:$AF469,"S", "")))</f>
        <v>0</v>
      </c>
      <c r="AO466" s="230">
        <f>SUMPRODUCT(LEN($AE466:$AE469)-LEN(SUBSTITUTE($AE466:$AE469,"S", "")))</f>
        <v>0</v>
      </c>
      <c r="AP466" s="233">
        <f>SUMPRODUCT(LEN($M466:$AC469)-LEN(SUBSTITUTE($M466:$AC469,"F", "")))</f>
        <v>0</v>
      </c>
      <c r="AQ466" s="239">
        <f>SUMPRODUCT(LEN($AF466:$AF469)-LEN(SUBSTITUTE($AF466:$AF469,"F", "")))</f>
        <v>0</v>
      </c>
      <c r="AR466" s="230">
        <f>SUMPRODUCT(LEN($AE466:$AE469)-LEN(SUBSTITUTE($AE466:$AE469,"F", "")))</f>
        <v>0</v>
      </c>
      <c r="AS466" s="233">
        <f>SUMPRODUCT(LEN($M466:$AC469)-LEN(SUBSTITUTE($M466:$AC469,"G", "")))</f>
        <v>0</v>
      </c>
      <c r="AT466" s="239">
        <f>SUMPRODUCT(LEN($AF466:$AF469)-LEN(SUBSTITUTE($AF466:$AF469,"G", "")))</f>
        <v>0</v>
      </c>
      <c r="AU466" s="230">
        <f>SUMPRODUCT(LEN($AE466:$AE469)-LEN(SUBSTITUTE($AE466:$AE469,"G", "")))</f>
        <v>0</v>
      </c>
      <c r="AV466" s="233">
        <f>SUMPRODUCT(LEN($M466:$AC469)-LEN(SUBSTITUTE($M466:$AC469,"M", "")))</f>
        <v>0</v>
      </c>
      <c r="AW466" s="239">
        <f>SUMPRODUCT(LEN($AF466:$AF469)-LEN(SUBSTITUTE($AF466:$AF469,"M", "")))</f>
        <v>0</v>
      </c>
      <c r="AX466" s="230">
        <f>SUMPRODUCT(LEN($AE466:$AE469)-LEN(SUBSTITUTE($AE466:$AE469,"M", "")))</f>
        <v>0</v>
      </c>
      <c r="AY466" s="291">
        <f>SUMPRODUCT(LEN($AE466:$AE469)-LEN(SUBSTITUTE($AE466:$AE469,"S", "")))</f>
        <v>0</v>
      </c>
      <c r="AZ466" s="227">
        <f>SUMPRODUCT(LEN($AE466:$AE469)-LEN(SUBSTITUTE($AE466:$AE469,"F", "")))</f>
        <v>0</v>
      </c>
      <c r="BA466" s="227">
        <f>SUMPRODUCT(LEN($AE466:$AE469)-LEN(SUBSTITUTE($AE466:$AE469,"G", "")))</f>
        <v>0</v>
      </c>
      <c r="BB466" s="294">
        <f>SUMPRODUCT(LEN($AE466:$AE469)-LEN(SUBSTITUTE($AE466:$AE469,"M", "")))</f>
        <v>0</v>
      </c>
    </row>
    <row r="467" spans="2:62" ht="28.15" customHeight="1" thickBot="1" x14ac:dyDescent="0.25">
      <c r="B467" s="30"/>
      <c r="C467" s="243"/>
      <c r="D467" s="36"/>
      <c r="E467" s="35"/>
      <c r="F467" s="35"/>
      <c r="G467" s="34"/>
      <c r="H467" s="224"/>
      <c r="I467" s="247"/>
      <c r="J467" s="247"/>
      <c r="K467" s="247"/>
      <c r="L467" s="33" t="s">
        <v>123</v>
      </c>
      <c r="M467" s="32"/>
      <c r="N467" s="33" t="s">
        <v>122</v>
      </c>
      <c r="O467" s="32"/>
      <c r="P467" s="33" t="s">
        <v>120</v>
      </c>
      <c r="Q467" s="32"/>
      <c r="R467" s="33" t="s">
        <v>119</v>
      </c>
      <c r="S467" s="32"/>
      <c r="T467" s="33" t="s">
        <v>118</v>
      </c>
      <c r="U467" s="32"/>
      <c r="V467" s="33" t="s">
        <v>117</v>
      </c>
      <c r="W467" s="32"/>
      <c r="X467" s="33" t="s">
        <v>116</v>
      </c>
      <c r="Y467" s="32"/>
      <c r="Z467" s="33" t="s">
        <v>115</v>
      </c>
      <c r="AA467" s="32"/>
      <c r="AB467" s="33" t="s">
        <v>1708</v>
      </c>
      <c r="AC467" s="32"/>
      <c r="AD467" s="31"/>
      <c r="AE467" s="32"/>
      <c r="AF467" s="31"/>
      <c r="AG467" s="23"/>
      <c r="AH467" s="251"/>
      <c r="AI467" s="11"/>
      <c r="AJ467" s="311"/>
      <c r="AK467" s="267"/>
      <c r="AL467" s="263"/>
      <c r="AM467" s="265"/>
      <c r="AN467" s="267"/>
      <c r="AO467" s="263"/>
      <c r="AP467" s="265"/>
      <c r="AQ467" s="267"/>
      <c r="AR467" s="263"/>
      <c r="AS467" s="265"/>
      <c r="AT467" s="267"/>
      <c r="AU467" s="263"/>
      <c r="AV467" s="265"/>
      <c r="AW467" s="267"/>
      <c r="AX467" s="263"/>
      <c r="AY467" s="292"/>
      <c r="AZ467" s="228"/>
      <c r="BA467" s="228"/>
      <c r="BB467" s="295"/>
    </row>
    <row r="468" spans="2:62" ht="28.15" customHeight="1" x14ac:dyDescent="0.2">
      <c r="B468" s="30"/>
      <c r="C468" s="244"/>
      <c r="D468" s="29"/>
      <c r="E468" s="28"/>
      <c r="F468" s="28"/>
      <c r="G468" s="27"/>
      <c r="H468" s="225"/>
      <c r="I468" s="248"/>
      <c r="J468" s="248"/>
      <c r="K468" s="248"/>
      <c r="L468" s="26" t="s">
        <v>114</v>
      </c>
      <c r="M468" s="25"/>
      <c r="N468" s="26" t="s">
        <v>112</v>
      </c>
      <c r="O468" s="25"/>
      <c r="P468" s="26" t="s">
        <v>111</v>
      </c>
      <c r="Q468" s="25"/>
      <c r="R468" s="26" t="s">
        <v>110</v>
      </c>
      <c r="S468" s="25"/>
      <c r="T468" s="26" t="s">
        <v>109</v>
      </c>
      <c r="U468" s="25"/>
      <c r="V468" s="26" t="s">
        <v>108</v>
      </c>
      <c r="W468" s="25"/>
      <c r="X468" s="26" t="s">
        <v>107</v>
      </c>
      <c r="Y468" s="25"/>
      <c r="Z468" s="26" t="s">
        <v>106</v>
      </c>
      <c r="AA468" s="25"/>
      <c r="AB468" s="26" t="s">
        <v>1707</v>
      </c>
      <c r="AC468" s="25"/>
      <c r="AD468" s="24"/>
      <c r="AE468" s="25"/>
      <c r="AF468" s="24"/>
      <c r="AG468" s="23"/>
      <c r="AH468" s="251"/>
      <c r="AI468" s="11"/>
      <c r="AJ468" s="311"/>
      <c r="AK468" s="267"/>
      <c r="AL468" s="263"/>
      <c r="AM468" s="265"/>
      <c r="AN468" s="267"/>
      <c r="AO468" s="263"/>
      <c r="AP468" s="265"/>
      <c r="AQ468" s="267"/>
      <c r="AR468" s="263"/>
      <c r="AS468" s="265"/>
      <c r="AT468" s="267"/>
      <c r="AU468" s="263"/>
      <c r="AV468" s="265"/>
      <c r="AW468" s="267"/>
      <c r="AX468" s="263"/>
      <c r="AY468" s="292"/>
      <c r="AZ468" s="228"/>
      <c r="BA468" s="228"/>
      <c r="BB468" s="295"/>
    </row>
    <row r="469" spans="2:62" ht="28.15" customHeight="1" thickBot="1" x14ac:dyDescent="0.25">
      <c r="B469" s="30"/>
      <c r="C469" s="253"/>
      <c r="D469" s="51"/>
      <c r="E469" s="50"/>
      <c r="F469" s="50"/>
      <c r="G469" s="49"/>
      <c r="H469" s="226"/>
      <c r="I469" s="254"/>
      <c r="J469" s="254"/>
      <c r="K469" s="254"/>
      <c r="L469" s="48" t="s">
        <v>105</v>
      </c>
      <c r="M469" s="47"/>
      <c r="N469" s="48" t="s">
        <v>103</v>
      </c>
      <c r="O469" s="47"/>
      <c r="P469" s="48" t="s">
        <v>102</v>
      </c>
      <c r="Q469" s="47"/>
      <c r="R469" s="48" t="s">
        <v>101</v>
      </c>
      <c r="S469" s="47"/>
      <c r="T469" s="48">
        <v>20</v>
      </c>
      <c r="U469" s="47"/>
      <c r="V469" s="48" t="s">
        <v>100</v>
      </c>
      <c r="W469" s="47"/>
      <c r="X469" s="48" t="s">
        <v>99</v>
      </c>
      <c r="Y469" s="47"/>
      <c r="Z469" s="48" t="s">
        <v>98</v>
      </c>
      <c r="AA469" s="47"/>
      <c r="AB469" s="48" t="s">
        <v>1706</v>
      </c>
      <c r="AC469" s="47"/>
      <c r="AD469" s="16"/>
      <c r="AE469" s="47"/>
      <c r="AF469" s="16"/>
      <c r="AG469" s="46"/>
      <c r="AH469" s="255"/>
      <c r="AI469" s="11"/>
      <c r="AJ469" s="312"/>
      <c r="AK469" s="268"/>
      <c r="AL469" s="264"/>
      <c r="AM469" s="266"/>
      <c r="AN469" s="268"/>
      <c r="AO469" s="264"/>
      <c r="AP469" s="266"/>
      <c r="AQ469" s="268"/>
      <c r="AR469" s="264"/>
      <c r="AS469" s="266"/>
      <c r="AT469" s="268"/>
      <c r="AU469" s="264"/>
      <c r="AV469" s="266"/>
      <c r="AW469" s="268"/>
      <c r="AX469" s="264"/>
      <c r="AY469" s="293"/>
      <c r="AZ469" s="229"/>
      <c r="BA469" s="229"/>
      <c r="BB469" s="296"/>
    </row>
    <row r="470" spans="2:62" ht="28.15" customHeight="1" x14ac:dyDescent="0.2">
      <c r="B470" s="30"/>
      <c r="C470" s="242">
        <v>3</v>
      </c>
      <c r="D470" s="44"/>
      <c r="E470" s="43"/>
      <c r="F470" s="43"/>
      <c r="G470" s="42"/>
      <c r="H470" s="223"/>
      <c r="I470" s="246"/>
      <c r="J470" s="246"/>
      <c r="K470" s="246"/>
      <c r="L470" s="41" t="s">
        <v>133</v>
      </c>
      <c r="M470" s="40"/>
      <c r="N470" s="41" t="s">
        <v>131</v>
      </c>
      <c r="O470" s="40"/>
      <c r="P470" s="41" t="s">
        <v>130</v>
      </c>
      <c r="Q470" s="40"/>
      <c r="R470" s="41" t="s">
        <v>129</v>
      </c>
      <c r="S470" s="40"/>
      <c r="T470" s="41" t="s">
        <v>128</v>
      </c>
      <c r="U470" s="40"/>
      <c r="V470" s="41" t="s">
        <v>127</v>
      </c>
      <c r="W470" s="40"/>
      <c r="X470" s="41" t="s">
        <v>126</v>
      </c>
      <c r="Y470" s="40"/>
      <c r="Z470" s="41" t="s">
        <v>125</v>
      </c>
      <c r="AA470" s="40"/>
      <c r="AB470" s="41" t="s">
        <v>1709</v>
      </c>
      <c r="AC470" s="40"/>
      <c r="AD470" s="39"/>
      <c r="AE470" s="40"/>
      <c r="AF470" s="39"/>
      <c r="AG470" s="38"/>
      <c r="AH470" s="250"/>
      <c r="AI470" s="11"/>
      <c r="AJ470" s="310">
        <f>SUMPRODUCT(LEN($M470:$AC473)-LEN(SUBSTITUTE($M470:$AC473,"A", "")))</f>
        <v>0</v>
      </c>
      <c r="AK470" s="239">
        <f>SUMPRODUCT(LEN($AF470:$AF473)-LEN(SUBSTITUTE($AF470:$AF473,"A", "")))</f>
        <v>0</v>
      </c>
      <c r="AL470" s="230">
        <f>SUMPRODUCT(LEN($AE470:$AE473)-LEN(SUBSTITUTE($AE470:$AE473,"A", "")))</f>
        <v>0</v>
      </c>
      <c r="AM470" s="233">
        <f>SUMPRODUCT(LEN($M470:$AC473)-LEN(SUBSTITUTE($M470:$AC473,"S", "")))</f>
        <v>0</v>
      </c>
      <c r="AN470" s="239">
        <f>SUMPRODUCT(LEN($AF470:$AF473)-LEN(SUBSTITUTE($AF470:$AF473,"S", "")))</f>
        <v>0</v>
      </c>
      <c r="AO470" s="230">
        <f>SUMPRODUCT(LEN($AE470:$AE473)-LEN(SUBSTITUTE($AE470:$AE473,"S", "")))</f>
        <v>0</v>
      </c>
      <c r="AP470" s="233">
        <f>SUMPRODUCT(LEN($M470:$AC473)-LEN(SUBSTITUTE($M470:$AC473,"F", "")))</f>
        <v>0</v>
      </c>
      <c r="AQ470" s="239">
        <f>SUMPRODUCT(LEN($AF470:$AF473)-LEN(SUBSTITUTE($AF470:$AF473,"F", "")))</f>
        <v>0</v>
      </c>
      <c r="AR470" s="230">
        <f>SUMPRODUCT(LEN($AE470:$AE473)-LEN(SUBSTITUTE($AE470:$AE473,"F", "")))</f>
        <v>0</v>
      </c>
      <c r="AS470" s="233">
        <f>SUMPRODUCT(LEN($M470:$AC473)-LEN(SUBSTITUTE($M470:$AC473,"G", "")))</f>
        <v>0</v>
      </c>
      <c r="AT470" s="239">
        <f>SUMPRODUCT(LEN($AF470:$AF473)-LEN(SUBSTITUTE($AF470:$AF473,"G", "")))</f>
        <v>0</v>
      </c>
      <c r="AU470" s="230">
        <f>SUMPRODUCT(LEN($AE470:$AE473)-LEN(SUBSTITUTE($AE470:$AE473,"G", "")))</f>
        <v>0</v>
      </c>
      <c r="AV470" s="233">
        <f>SUMPRODUCT(LEN($M470:$AC473)-LEN(SUBSTITUTE($M470:$AC473,"M", "")))</f>
        <v>0</v>
      </c>
      <c r="AW470" s="239">
        <f>SUMPRODUCT(LEN($AF470:$AF473)-LEN(SUBSTITUTE($AF470:$AF473,"M", "")))</f>
        <v>0</v>
      </c>
      <c r="AX470" s="230">
        <f>SUMPRODUCT(LEN($AE470:$AE473)-LEN(SUBSTITUTE($AE470:$AE473,"M", "")))</f>
        <v>0</v>
      </c>
      <c r="AY470" s="291">
        <f>SUMPRODUCT(LEN($AE470:$AE473)-LEN(SUBSTITUTE($AE470:$AE473,"S", "")))</f>
        <v>0</v>
      </c>
      <c r="AZ470" s="227">
        <f>SUMPRODUCT(LEN($AE470:$AE473)-LEN(SUBSTITUTE($AE470:$AE473,"F", "")))</f>
        <v>0</v>
      </c>
      <c r="BA470" s="227">
        <f>SUMPRODUCT(LEN($AE470:$AE473)-LEN(SUBSTITUTE($AE470:$AE473,"G", "")))</f>
        <v>0</v>
      </c>
      <c r="BB470" s="294">
        <f>SUMPRODUCT(LEN($AE470:$AE473)-LEN(SUBSTITUTE($AE470:$AE473,"M", "")))</f>
        <v>0</v>
      </c>
    </row>
    <row r="471" spans="2:62" ht="28.15" customHeight="1" thickBot="1" x14ac:dyDescent="0.25">
      <c r="B471" s="30"/>
      <c r="C471" s="243"/>
      <c r="D471" s="36"/>
      <c r="E471" s="35"/>
      <c r="F471" s="35"/>
      <c r="G471" s="34"/>
      <c r="H471" s="224"/>
      <c r="I471" s="247"/>
      <c r="J471" s="247"/>
      <c r="K471" s="247"/>
      <c r="L471" s="33" t="s">
        <v>123</v>
      </c>
      <c r="M471" s="32"/>
      <c r="N471" s="33" t="s">
        <v>122</v>
      </c>
      <c r="O471" s="32"/>
      <c r="P471" s="33" t="s">
        <v>120</v>
      </c>
      <c r="Q471" s="32"/>
      <c r="R471" s="33" t="s">
        <v>119</v>
      </c>
      <c r="S471" s="32"/>
      <c r="T471" s="33" t="s">
        <v>118</v>
      </c>
      <c r="U471" s="32"/>
      <c r="V471" s="33" t="s">
        <v>117</v>
      </c>
      <c r="W471" s="32"/>
      <c r="X471" s="33" t="s">
        <v>116</v>
      </c>
      <c r="Y471" s="32"/>
      <c r="Z471" s="33" t="s">
        <v>115</v>
      </c>
      <c r="AA471" s="32"/>
      <c r="AB471" s="33" t="s">
        <v>1708</v>
      </c>
      <c r="AC471" s="32"/>
      <c r="AD471" s="31"/>
      <c r="AE471" s="32"/>
      <c r="AF471" s="31"/>
      <c r="AG471" s="23"/>
      <c r="AH471" s="251"/>
      <c r="AI471" s="11"/>
      <c r="AJ471" s="311"/>
      <c r="AK471" s="267"/>
      <c r="AL471" s="263"/>
      <c r="AM471" s="265"/>
      <c r="AN471" s="267"/>
      <c r="AO471" s="263"/>
      <c r="AP471" s="265"/>
      <c r="AQ471" s="267"/>
      <c r="AR471" s="263"/>
      <c r="AS471" s="265"/>
      <c r="AT471" s="267"/>
      <c r="AU471" s="263"/>
      <c r="AV471" s="265"/>
      <c r="AW471" s="267"/>
      <c r="AX471" s="263"/>
      <c r="AY471" s="292"/>
      <c r="AZ471" s="228"/>
      <c r="BA471" s="228"/>
      <c r="BB471" s="295"/>
    </row>
    <row r="472" spans="2:62" ht="28.15" customHeight="1" x14ac:dyDescent="0.2">
      <c r="B472" s="30"/>
      <c r="C472" s="244"/>
      <c r="D472" s="29"/>
      <c r="E472" s="28"/>
      <c r="F472" s="28"/>
      <c r="G472" s="27"/>
      <c r="H472" s="225"/>
      <c r="I472" s="248"/>
      <c r="J472" s="248"/>
      <c r="K472" s="248"/>
      <c r="L472" s="26" t="s">
        <v>114</v>
      </c>
      <c r="M472" s="25"/>
      <c r="N472" s="26" t="s">
        <v>112</v>
      </c>
      <c r="O472" s="25"/>
      <c r="P472" s="26" t="s">
        <v>111</v>
      </c>
      <c r="Q472" s="25"/>
      <c r="R472" s="26" t="s">
        <v>110</v>
      </c>
      <c r="S472" s="25"/>
      <c r="T472" s="26" t="s">
        <v>109</v>
      </c>
      <c r="U472" s="25"/>
      <c r="V472" s="26" t="s">
        <v>108</v>
      </c>
      <c r="W472" s="25"/>
      <c r="X472" s="26" t="s">
        <v>107</v>
      </c>
      <c r="Y472" s="25"/>
      <c r="Z472" s="26" t="s">
        <v>106</v>
      </c>
      <c r="AA472" s="25"/>
      <c r="AB472" s="26" t="s">
        <v>1707</v>
      </c>
      <c r="AC472" s="25"/>
      <c r="AD472" s="24"/>
      <c r="AE472" s="25"/>
      <c r="AF472" s="24"/>
      <c r="AG472" s="23"/>
      <c r="AH472" s="251"/>
      <c r="AI472" s="11"/>
      <c r="AJ472" s="311"/>
      <c r="AK472" s="267"/>
      <c r="AL472" s="263"/>
      <c r="AM472" s="265"/>
      <c r="AN472" s="267"/>
      <c r="AO472" s="263"/>
      <c r="AP472" s="265"/>
      <c r="AQ472" s="267"/>
      <c r="AR472" s="263"/>
      <c r="AS472" s="265"/>
      <c r="AT472" s="267"/>
      <c r="AU472" s="263"/>
      <c r="AV472" s="265"/>
      <c r="AW472" s="267"/>
      <c r="AX472" s="263"/>
      <c r="AY472" s="292"/>
      <c r="AZ472" s="228"/>
      <c r="BA472" s="228"/>
      <c r="BB472" s="295"/>
    </row>
    <row r="473" spans="2:62" ht="28.15" customHeight="1" thickBot="1" x14ac:dyDescent="0.25">
      <c r="B473" s="21"/>
      <c r="C473" s="245"/>
      <c r="D473" s="20"/>
      <c r="E473" s="19"/>
      <c r="F473" s="19"/>
      <c r="G473" s="18"/>
      <c r="H473" s="226"/>
      <c r="I473" s="249"/>
      <c r="J473" s="249"/>
      <c r="K473" s="249"/>
      <c r="L473" s="17" t="s">
        <v>105</v>
      </c>
      <c r="M473" s="15"/>
      <c r="N473" s="17" t="s">
        <v>103</v>
      </c>
      <c r="O473" s="15"/>
      <c r="P473" s="17" t="s">
        <v>102</v>
      </c>
      <c r="Q473" s="15"/>
      <c r="R473" s="17" t="s">
        <v>101</v>
      </c>
      <c r="S473" s="15"/>
      <c r="T473" s="17">
        <v>20</v>
      </c>
      <c r="U473" s="15"/>
      <c r="V473" s="17" t="s">
        <v>100</v>
      </c>
      <c r="W473" s="15"/>
      <c r="X473" s="17" t="s">
        <v>99</v>
      </c>
      <c r="Y473" s="15"/>
      <c r="Z473" s="17" t="s">
        <v>98</v>
      </c>
      <c r="AA473" s="15"/>
      <c r="AB473" s="17" t="s">
        <v>1706</v>
      </c>
      <c r="AC473" s="15"/>
      <c r="AD473" s="16"/>
      <c r="AE473" s="15"/>
      <c r="AF473" s="14"/>
      <c r="AG473" s="13"/>
      <c r="AH473" s="252"/>
      <c r="AI473" s="11"/>
      <c r="AJ473" s="312"/>
      <c r="AK473" s="268"/>
      <c r="AL473" s="264"/>
      <c r="AM473" s="266"/>
      <c r="AN473" s="268"/>
      <c r="AO473" s="264"/>
      <c r="AP473" s="266"/>
      <c r="AQ473" s="268"/>
      <c r="AR473" s="264"/>
      <c r="AS473" s="266"/>
      <c r="AT473" s="268"/>
      <c r="AU473" s="264"/>
      <c r="AV473" s="266"/>
      <c r="AW473" s="268"/>
      <c r="AX473" s="264"/>
      <c r="AY473" s="293"/>
      <c r="AZ473" s="229"/>
      <c r="BA473" s="229"/>
      <c r="BB473" s="296"/>
    </row>
    <row r="474" spans="2:62" ht="85.9" customHeight="1" thickTop="1" thickBot="1" x14ac:dyDescent="0.35">
      <c r="B474" s="105" t="s">
        <v>174</v>
      </c>
      <c r="C474" s="95" t="s">
        <v>173</v>
      </c>
      <c r="D474" s="100" t="s">
        <v>172</v>
      </c>
      <c r="E474" s="104" t="s">
        <v>171</v>
      </c>
      <c r="F474" s="103"/>
      <c r="G474" s="102"/>
      <c r="H474" s="101" t="s">
        <v>170</v>
      </c>
      <c r="I474" s="100" t="s">
        <v>96</v>
      </c>
      <c r="J474" s="100" t="s">
        <v>169</v>
      </c>
      <c r="K474" s="100" t="s">
        <v>97</v>
      </c>
      <c r="L474" s="256" t="s">
        <v>168</v>
      </c>
      <c r="M474" s="262"/>
      <c r="N474" s="256" t="s">
        <v>167</v>
      </c>
      <c r="O474" s="262"/>
      <c r="P474" s="256" t="s">
        <v>167</v>
      </c>
      <c r="Q474" s="257"/>
      <c r="R474" s="256" t="s">
        <v>167</v>
      </c>
      <c r="S474" s="257"/>
      <c r="T474" s="256" t="s">
        <v>167</v>
      </c>
      <c r="U474" s="257"/>
      <c r="V474" s="256" t="s">
        <v>167</v>
      </c>
      <c r="W474" s="257"/>
      <c r="X474" s="256" t="s">
        <v>167</v>
      </c>
      <c r="Y474" s="257"/>
      <c r="Z474" s="256" t="s">
        <v>167</v>
      </c>
      <c r="AA474" s="257"/>
      <c r="AB474" s="256" t="s">
        <v>167</v>
      </c>
      <c r="AC474" s="257"/>
      <c r="AD474" s="261" t="s">
        <v>166</v>
      </c>
      <c r="AE474" s="257"/>
      <c r="AF474" s="101" t="s">
        <v>165</v>
      </c>
      <c r="AG474" s="101" t="s">
        <v>164</v>
      </c>
      <c r="AH474" s="100" t="s">
        <v>163</v>
      </c>
      <c r="AI474" s="98"/>
      <c r="AJ474" s="96" t="s">
        <v>160</v>
      </c>
      <c r="AK474" s="95" t="s">
        <v>159</v>
      </c>
      <c r="AL474" s="94" t="s">
        <v>158</v>
      </c>
      <c r="AM474" s="96" t="s">
        <v>157</v>
      </c>
      <c r="AN474" s="95" t="s">
        <v>156</v>
      </c>
      <c r="AO474" s="94" t="s">
        <v>155</v>
      </c>
      <c r="AP474" s="96" t="s">
        <v>154</v>
      </c>
      <c r="AQ474" s="95" t="s">
        <v>153</v>
      </c>
      <c r="AR474" s="97" t="s">
        <v>152</v>
      </c>
      <c r="AS474" s="96" t="s">
        <v>151</v>
      </c>
      <c r="AT474" s="95" t="s">
        <v>150</v>
      </c>
      <c r="AU474" s="94" t="s">
        <v>149</v>
      </c>
      <c r="AV474" s="96" t="s">
        <v>148</v>
      </c>
      <c r="AW474" s="95" t="s">
        <v>147</v>
      </c>
      <c r="AX474" s="94" t="s">
        <v>146</v>
      </c>
      <c r="AY474" s="93" t="s">
        <v>145</v>
      </c>
      <c r="AZ474" s="92" t="s">
        <v>144</v>
      </c>
      <c r="BA474" s="92" t="s">
        <v>143</v>
      </c>
      <c r="BB474" s="91" t="s">
        <v>142</v>
      </c>
    </row>
    <row r="475" spans="2:62" ht="48" thickBot="1" x14ac:dyDescent="0.3">
      <c r="B475" s="90" t="s">
        <v>221</v>
      </c>
      <c r="C475" s="89"/>
      <c r="D475" s="88"/>
      <c r="E475" s="258"/>
      <c r="F475" s="259"/>
      <c r="G475" s="260"/>
      <c r="H475" s="87" t="s">
        <v>140</v>
      </c>
      <c r="I475" s="86"/>
      <c r="J475" s="86"/>
      <c r="K475" s="85"/>
      <c r="L475" s="84"/>
      <c r="M475" s="81"/>
      <c r="N475" s="84"/>
      <c r="O475" s="81"/>
      <c r="P475" s="84"/>
      <c r="Q475" s="81"/>
      <c r="R475" s="84"/>
      <c r="S475" s="81"/>
      <c r="T475" s="84"/>
      <c r="U475" s="81"/>
      <c r="V475" s="84"/>
      <c r="W475" s="81"/>
      <c r="X475" s="84"/>
      <c r="Y475" s="81"/>
      <c r="Z475" s="84"/>
      <c r="AA475" s="83"/>
      <c r="AB475" s="217"/>
      <c r="AC475" s="217"/>
      <c r="AD475" s="82" t="s">
        <v>139</v>
      </c>
      <c r="AE475" s="81"/>
      <c r="AF475" s="81"/>
      <c r="AG475" s="81"/>
      <c r="AH475" s="80"/>
      <c r="AI475" s="79" t="s">
        <v>138</v>
      </c>
      <c r="AJ475" s="78">
        <f t="shared" ref="AJ475:BB475" si="62">SUM(AJ477:AJ488)</f>
        <v>44</v>
      </c>
      <c r="AK475" s="77">
        <f t="shared" si="62"/>
        <v>0</v>
      </c>
      <c r="AL475" s="76">
        <f t="shared" si="62"/>
        <v>0</v>
      </c>
      <c r="AM475" s="78">
        <f t="shared" si="62"/>
        <v>1</v>
      </c>
      <c r="AN475" s="77">
        <f t="shared" si="62"/>
        <v>0</v>
      </c>
      <c r="AO475" s="76">
        <f t="shared" si="62"/>
        <v>0</v>
      </c>
      <c r="AP475" s="78">
        <f t="shared" si="62"/>
        <v>0</v>
      </c>
      <c r="AQ475" s="77">
        <f t="shared" si="62"/>
        <v>0</v>
      </c>
      <c r="AR475" s="76">
        <f t="shared" si="62"/>
        <v>0</v>
      </c>
      <c r="AS475" s="78">
        <f t="shared" si="62"/>
        <v>6</v>
      </c>
      <c r="AT475" s="77">
        <f t="shared" si="62"/>
        <v>0</v>
      </c>
      <c r="AU475" s="76">
        <f t="shared" si="62"/>
        <v>0</v>
      </c>
      <c r="AV475" s="78">
        <f t="shared" si="62"/>
        <v>7</v>
      </c>
      <c r="AW475" s="77">
        <f t="shared" si="62"/>
        <v>0</v>
      </c>
      <c r="AX475" s="76">
        <f t="shared" si="62"/>
        <v>0</v>
      </c>
      <c r="AY475" s="75">
        <f t="shared" si="62"/>
        <v>0</v>
      </c>
      <c r="AZ475" s="74">
        <f t="shared" si="62"/>
        <v>0</v>
      </c>
      <c r="BA475" s="74">
        <f t="shared" si="62"/>
        <v>0</v>
      </c>
      <c r="BB475" s="73">
        <f t="shared" si="62"/>
        <v>0</v>
      </c>
      <c r="BC475" s="72" t="s">
        <v>137</v>
      </c>
      <c r="BF475" s="5">
        <f>SUM(AJ475:AL475)/$BG$5</f>
        <v>44</v>
      </c>
      <c r="BG475" s="5">
        <f>SUM(AM475:AO475,AY475)/$BG$5</f>
        <v>1</v>
      </c>
      <c r="BH475" s="5">
        <f>SUM(AP475:AR475,AZ475)/$BG$5</f>
        <v>0</v>
      </c>
      <c r="BI475" s="5">
        <f>SUM(AS475:AU475,BA475)/$BG$5</f>
        <v>6</v>
      </c>
      <c r="BJ475" s="5">
        <f>SUM(AV475:AX475,BB475)/$BG$5</f>
        <v>7</v>
      </c>
    </row>
    <row r="476" spans="2:62" ht="37.5" thickBot="1" x14ac:dyDescent="0.3">
      <c r="B476" s="71"/>
      <c r="C476" s="70"/>
      <c r="D476" s="69"/>
      <c r="E476" s="68"/>
      <c r="F476" s="68"/>
      <c r="G476" s="67"/>
      <c r="H476" s="66"/>
      <c r="I476" s="64"/>
      <c r="J476" s="64"/>
      <c r="K476" s="65"/>
      <c r="L476" s="64"/>
      <c r="M476" s="62"/>
      <c r="N476" s="64"/>
      <c r="O476" s="62"/>
      <c r="P476" s="64"/>
      <c r="Q476" s="62"/>
      <c r="R476" s="64"/>
      <c r="S476" s="62"/>
      <c r="T476" s="64"/>
      <c r="U476" s="62"/>
      <c r="V476" s="64"/>
      <c r="W476" s="62"/>
      <c r="X476" s="64"/>
      <c r="Y476" s="62"/>
      <c r="Z476" s="64"/>
      <c r="AA476" s="62"/>
      <c r="AB476" s="62"/>
      <c r="AC476" s="62"/>
      <c r="AD476" s="63"/>
      <c r="AE476" s="62"/>
      <c r="AF476" s="62"/>
      <c r="AG476" s="62"/>
      <c r="AH476" s="61"/>
      <c r="AI476" s="59" t="s">
        <v>136</v>
      </c>
      <c r="AJ476" s="214">
        <f t="shared" ref="AJ476:BB476" si="63">AJ475/1</f>
        <v>44</v>
      </c>
      <c r="AK476" s="213">
        <f t="shared" si="63"/>
        <v>0</v>
      </c>
      <c r="AL476" s="212">
        <f t="shared" si="63"/>
        <v>0</v>
      </c>
      <c r="AM476" s="214">
        <f t="shared" si="63"/>
        <v>1</v>
      </c>
      <c r="AN476" s="213">
        <f t="shared" si="63"/>
        <v>0</v>
      </c>
      <c r="AO476" s="212">
        <f t="shared" si="63"/>
        <v>0</v>
      </c>
      <c r="AP476" s="214">
        <f t="shared" si="63"/>
        <v>0</v>
      </c>
      <c r="AQ476" s="213">
        <f t="shared" si="63"/>
        <v>0</v>
      </c>
      <c r="AR476" s="212">
        <f t="shared" si="63"/>
        <v>0</v>
      </c>
      <c r="AS476" s="214">
        <f t="shared" si="63"/>
        <v>6</v>
      </c>
      <c r="AT476" s="213">
        <f t="shared" si="63"/>
        <v>0</v>
      </c>
      <c r="AU476" s="212">
        <f t="shared" si="63"/>
        <v>0</v>
      </c>
      <c r="AV476" s="214">
        <f t="shared" si="63"/>
        <v>7</v>
      </c>
      <c r="AW476" s="213">
        <f t="shared" si="63"/>
        <v>0</v>
      </c>
      <c r="AX476" s="212">
        <f t="shared" si="63"/>
        <v>0</v>
      </c>
      <c r="AY476" s="211">
        <f t="shared" si="63"/>
        <v>0</v>
      </c>
      <c r="AZ476" s="210">
        <f t="shared" si="63"/>
        <v>0</v>
      </c>
      <c r="BA476" s="210">
        <f t="shared" si="63"/>
        <v>0</v>
      </c>
      <c r="BB476" s="209">
        <f t="shared" si="63"/>
        <v>0</v>
      </c>
      <c r="BC476" s="52" t="s">
        <v>135</v>
      </c>
    </row>
    <row r="477" spans="2:62" ht="28.15" customHeight="1" x14ac:dyDescent="0.2">
      <c r="B477" s="30"/>
      <c r="C477" s="242">
        <v>1</v>
      </c>
      <c r="D477" s="44"/>
      <c r="E477" s="43"/>
      <c r="F477" s="43"/>
      <c r="G477" s="42"/>
      <c r="H477" s="223" t="s">
        <v>660</v>
      </c>
      <c r="I477" s="246">
        <v>112</v>
      </c>
      <c r="J477" s="246">
        <v>31</v>
      </c>
      <c r="K477" s="246">
        <v>6</v>
      </c>
      <c r="L477" s="41" t="s">
        <v>133</v>
      </c>
      <c r="M477" s="40" t="s">
        <v>417</v>
      </c>
      <c r="N477" s="41" t="s">
        <v>131</v>
      </c>
      <c r="O477" s="40" t="s">
        <v>104</v>
      </c>
      <c r="P477" s="41" t="s">
        <v>130</v>
      </c>
      <c r="Q477" s="40" t="s">
        <v>1419</v>
      </c>
      <c r="R477" s="41" t="s">
        <v>129</v>
      </c>
      <c r="S477" s="40" t="s">
        <v>176</v>
      </c>
      <c r="T477" s="41" t="s">
        <v>128</v>
      </c>
      <c r="U477" s="40" t="s">
        <v>389</v>
      </c>
      <c r="V477" s="41" t="s">
        <v>127</v>
      </c>
      <c r="W477" s="40" t="s">
        <v>414</v>
      </c>
      <c r="X477" s="41" t="s">
        <v>126</v>
      </c>
      <c r="Y477" s="40" t="s">
        <v>104</v>
      </c>
      <c r="Z477" s="41" t="s">
        <v>125</v>
      </c>
      <c r="AA477" s="40"/>
      <c r="AB477" s="41" t="s">
        <v>1709</v>
      </c>
      <c r="AC477" s="40"/>
      <c r="AD477" s="39"/>
      <c r="AE477" s="40"/>
      <c r="AF477" s="39"/>
      <c r="AG477" s="38"/>
      <c r="AH477" s="250"/>
      <c r="AI477" s="11"/>
      <c r="AJ477" s="310">
        <f>SUMPRODUCT(LEN($M477:$AC480)-LEN(SUBSTITUTE($M477:$AC480,"A", "")))</f>
        <v>44</v>
      </c>
      <c r="AK477" s="239">
        <f>SUMPRODUCT(LEN($AF477:$AF480)-LEN(SUBSTITUTE($AF477:$AF480,"A", "")))</f>
        <v>0</v>
      </c>
      <c r="AL477" s="230">
        <f>SUMPRODUCT(LEN($AE477:$AE480)-LEN(SUBSTITUTE($AE477:$AE480,"A", "")))</f>
        <v>0</v>
      </c>
      <c r="AM477" s="233">
        <f>SUMPRODUCT(LEN($M477:$AC480)-LEN(SUBSTITUTE($M477:$AC480,"S", "")))</f>
        <v>1</v>
      </c>
      <c r="AN477" s="239">
        <f>SUMPRODUCT(LEN($AF477:$AF480)-LEN(SUBSTITUTE($AF477:$AF480,"S", "")))</f>
        <v>0</v>
      </c>
      <c r="AO477" s="230">
        <f>SUMPRODUCT(LEN($AE477:$AE480)-LEN(SUBSTITUTE($AE477:$AE480,"S", "")))</f>
        <v>0</v>
      </c>
      <c r="AP477" s="233">
        <f>SUMPRODUCT(LEN($M477:$AC480)-LEN(SUBSTITUTE($M477:$AC480,"F", "")))</f>
        <v>0</v>
      </c>
      <c r="AQ477" s="239">
        <f>SUMPRODUCT(LEN($AF477:$AF480)-LEN(SUBSTITUTE($AF477:$AF480,"F", "")))</f>
        <v>0</v>
      </c>
      <c r="AR477" s="230">
        <f>SUMPRODUCT(LEN($AE477:$AE480)-LEN(SUBSTITUTE($AE477:$AE480,"F", "")))</f>
        <v>0</v>
      </c>
      <c r="AS477" s="233">
        <f>SUMPRODUCT(LEN($M477:$AC480)-LEN(SUBSTITUTE($M477:$AC480,"G", "")))</f>
        <v>6</v>
      </c>
      <c r="AT477" s="239">
        <f>SUMPRODUCT(LEN($AF477:$AF480)-LEN(SUBSTITUTE($AF477:$AF480,"G", "")))</f>
        <v>0</v>
      </c>
      <c r="AU477" s="230">
        <f>SUMPRODUCT(LEN($AE477:$AE480)-LEN(SUBSTITUTE($AE477:$AE480,"G", "")))</f>
        <v>0</v>
      </c>
      <c r="AV477" s="233">
        <f>SUMPRODUCT(LEN($M477:$AC480)-LEN(SUBSTITUTE($M477:$AC480,"M", "")))</f>
        <v>7</v>
      </c>
      <c r="AW477" s="239">
        <f>SUMPRODUCT(LEN($AF477:$AF480)-LEN(SUBSTITUTE($AF477:$AF480,"M", "")))</f>
        <v>0</v>
      </c>
      <c r="AX477" s="230">
        <f>SUMPRODUCT(LEN($AE477:$AE480)-LEN(SUBSTITUTE($AE477:$AE480,"M", "")))</f>
        <v>0</v>
      </c>
      <c r="AY477" s="291">
        <f>SUMPRODUCT(LEN($AE477:$AE480)-LEN(SUBSTITUTE($AE477:$AE480,"S", "")))</f>
        <v>0</v>
      </c>
      <c r="AZ477" s="227">
        <f>SUMPRODUCT(LEN($AE477:$AE480)-LEN(SUBSTITUTE($AE477:$AE480,"F", "")))</f>
        <v>0</v>
      </c>
      <c r="BA477" s="227">
        <f>SUMPRODUCT(LEN($AE477:$AE480)-LEN(SUBSTITUTE($AE477:$AE480,"G", "")))</f>
        <v>0</v>
      </c>
      <c r="BB477" s="294">
        <f>SUMPRODUCT(LEN($AE477:$AE480)-LEN(SUBSTITUTE($AE477:$AE480,"M", "")))</f>
        <v>0</v>
      </c>
    </row>
    <row r="478" spans="2:62" ht="28.15" customHeight="1" thickBot="1" x14ac:dyDescent="0.25">
      <c r="B478" s="30"/>
      <c r="C478" s="243"/>
      <c r="D478" s="36"/>
      <c r="E478" s="35"/>
      <c r="F478" s="35"/>
      <c r="G478" s="34"/>
      <c r="H478" s="224"/>
      <c r="I478" s="247"/>
      <c r="J478" s="247"/>
      <c r="K478" s="247"/>
      <c r="L478" s="33" t="s">
        <v>123</v>
      </c>
      <c r="M478" s="32" t="s">
        <v>1347</v>
      </c>
      <c r="N478" s="33" t="s">
        <v>122</v>
      </c>
      <c r="O478" s="32" t="s">
        <v>417</v>
      </c>
      <c r="P478" s="33" t="s">
        <v>120</v>
      </c>
      <c r="Q478" s="32" t="s">
        <v>132</v>
      </c>
      <c r="R478" s="33" t="s">
        <v>119</v>
      </c>
      <c r="S478" s="32" t="s">
        <v>132</v>
      </c>
      <c r="T478" s="33" t="s">
        <v>118</v>
      </c>
      <c r="U478" s="32" t="s">
        <v>132</v>
      </c>
      <c r="V478" s="33" t="s">
        <v>117</v>
      </c>
      <c r="W478" s="32" t="s">
        <v>132</v>
      </c>
      <c r="X478" s="33" t="s">
        <v>116</v>
      </c>
      <c r="Y478" s="32"/>
      <c r="Z478" s="33" t="s">
        <v>115</v>
      </c>
      <c r="AA478" s="32"/>
      <c r="AB478" s="33" t="s">
        <v>1708</v>
      </c>
      <c r="AC478" s="32"/>
      <c r="AD478" s="31"/>
      <c r="AE478" s="32"/>
      <c r="AF478" s="31"/>
      <c r="AG478" s="23"/>
      <c r="AH478" s="251"/>
      <c r="AI478" s="11"/>
      <c r="AJ478" s="311"/>
      <c r="AK478" s="267"/>
      <c r="AL478" s="263"/>
      <c r="AM478" s="265"/>
      <c r="AN478" s="267"/>
      <c r="AO478" s="263"/>
      <c r="AP478" s="265"/>
      <c r="AQ478" s="267"/>
      <c r="AR478" s="263"/>
      <c r="AS478" s="265"/>
      <c r="AT478" s="267"/>
      <c r="AU478" s="263"/>
      <c r="AV478" s="265"/>
      <c r="AW478" s="267"/>
      <c r="AX478" s="263"/>
      <c r="AY478" s="292"/>
      <c r="AZ478" s="228"/>
      <c r="BA478" s="228"/>
      <c r="BB478" s="295"/>
    </row>
    <row r="479" spans="2:62" ht="28.15" customHeight="1" x14ac:dyDescent="0.2">
      <c r="B479" s="30"/>
      <c r="C479" s="244"/>
      <c r="D479" s="29"/>
      <c r="E479" s="28"/>
      <c r="F479" s="28"/>
      <c r="G479" s="27"/>
      <c r="H479" s="225">
        <v>258</v>
      </c>
      <c r="I479" s="248"/>
      <c r="J479" s="248"/>
      <c r="K479" s="248"/>
      <c r="L479" s="26" t="s">
        <v>114</v>
      </c>
      <c r="M479" s="25" t="s">
        <v>104</v>
      </c>
      <c r="N479" s="26" t="s">
        <v>112</v>
      </c>
      <c r="O479" s="25" t="s">
        <v>1315</v>
      </c>
      <c r="P479" s="26" t="s">
        <v>111</v>
      </c>
      <c r="Q479" s="25" t="s">
        <v>1315</v>
      </c>
      <c r="R479" s="26" t="s">
        <v>110</v>
      </c>
      <c r="S479" s="25" t="s">
        <v>434</v>
      </c>
      <c r="T479" s="26" t="s">
        <v>109</v>
      </c>
      <c r="U479" s="25" t="s">
        <v>389</v>
      </c>
      <c r="V479" s="26" t="s">
        <v>108</v>
      </c>
      <c r="W479" s="25" t="s">
        <v>104</v>
      </c>
      <c r="X479" s="26" t="s">
        <v>107</v>
      </c>
      <c r="Y479" s="25"/>
      <c r="Z479" s="26" t="s">
        <v>106</v>
      </c>
      <c r="AA479" s="25"/>
      <c r="AB479" s="26" t="s">
        <v>1707</v>
      </c>
      <c r="AC479" s="25"/>
      <c r="AD479" s="24"/>
      <c r="AE479" s="25"/>
      <c r="AF479" s="24"/>
      <c r="AG479" s="23"/>
      <c r="AH479" s="251"/>
      <c r="AI479" s="11"/>
      <c r="AJ479" s="311"/>
      <c r="AK479" s="267"/>
      <c r="AL479" s="263"/>
      <c r="AM479" s="265"/>
      <c r="AN479" s="267"/>
      <c r="AO479" s="263"/>
      <c r="AP479" s="265"/>
      <c r="AQ479" s="267"/>
      <c r="AR479" s="263"/>
      <c r="AS479" s="265"/>
      <c r="AT479" s="267"/>
      <c r="AU479" s="263"/>
      <c r="AV479" s="265"/>
      <c r="AW479" s="267"/>
      <c r="AX479" s="263"/>
      <c r="AY479" s="292"/>
      <c r="AZ479" s="228"/>
      <c r="BA479" s="228"/>
      <c r="BB479" s="295"/>
    </row>
    <row r="480" spans="2:62" ht="28.15" customHeight="1" thickBot="1" x14ac:dyDescent="0.25">
      <c r="B480" s="30"/>
      <c r="C480" s="253"/>
      <c r="D480" s="51"/>
      <c r="E480" s="50"/>
      <c r="F480" s="50"/>
      <c r="G480" s="49"/>
      <c r="H480" s="226"/>
      <c r="I480" s="254"/>
      <c r="J480" s="254"/>
      <c r="K480" s="254"/>
      <c r="L480" s="48" t="s">
        <v>105</v>
      </c>
      <c r="M480" s="47" t="s">
        <v>1656</v>
      </c>
      <c r="N480" s="48" t="s">
        <v>103</v>
      </c>
      <c r="O480" s="47" t="s">
        <v>132</v>
      </c>
      <c r="P480" s="48" t="s">
        <v>102</v>
      </c>
      <c r="Q480" s="47" t="s">
        <v>1315</v>
      </c>
      <c r="R480" s="48" t="s">
        <v>101</v>
      </c>
      <c r="S480" s="47" t="s">
        <v>527</v>
      </c>
      <c r="T480" s="48">
        <v>20</v>
      </c>
      <c r="U480" s="47" t="s">
        <v>132</v>
      </c>
      <c r="V480" s="48" t="s">
        <v>100</v>
      </c>
      <c r="W480" s="47" t="s">
        <v>104</v>
      </c>
      <c r="X480" s="48" t="s">
        <v>99</v>
      </c>
      <c r="Y480" s="47"/>
      <c r="Z480" s="48" t="s">
        <v>98</v>
      </c>
      <c r="AA480" s="47"/>
      <c r="AB480" s="48" t="s">
        <v>1706</v>
      </c>
      <c r="AC480" s="47"/>
      <c r="AD480" s="16"/>
      <c r="AE480" s="47"/>
      <c r="AF480" s="16"/>
      <c r="AG480" s="46"/>
      <c r="AH480" s="255"/>
      <c r="AI480" s="11"/>
      <c r="AJ480" s="312"/>
      <c r="AK480" s="268"/>
      <c r="AL480" s="264"/>
      <c r="AM480" s="266"/>
      <c r="AN480" s="268"/>
      <c r="AO480" s="264"/>
      <c r="AP480" s="266"/>
      <c r="AQ480" s="268"/>
      <c r="AR480" s="264"/>
      <c r="AS480" s="266"/>
      <c r="AT480" s="268"/>
      <c r="AU480" s="264"/>
      <c r="AV480" s="266"/>
      <c r="AW480" s="268"/>
      <c r="AX480" s="264"/>
      <c r="AY480" s="293"/>
      <c r="AZ480" s="229"/>
      <c r="BA480" s="229"/>
      <c r="BB480" s="296"/>
    </row>
    <row r="481" spans="2:62" ht="28.15" customHeight="1" x14ac:dyDescent="0.2">
      <c r="B481" s="30"/>
      <c r="C481" s="242">
        <v>2</v>
      </c>
      <c r="D481" s="44"/>
      <c r="E481" s="43"/>
      <c r="F481" s="43"/>
      <c r="G481" s="42"/>
      <c r="H481" s="223"/>
      <c r="I481" s="246"/>
      <c r="J481" s="246"/>
      <c r="K481" s="246"/>
      <c r="L481" s="41" t="s">
        <v>133</v>
      </c>
      <c r="M481" s="40"/>
      <c r="N481" s="41" t="s">
        <v>131</v>
      </c>
      <c r="O481" s="40"/>
      <c r="P481" s="41" t="s">
        <v>130</v>
      </c>
      <c r="Q481" s="40"/>
      <c r="R481" s="41" t="s">
        <v>129</v>
      </c>
      <c r="S481" s="40"/>
      <c r="T481" s="41" t="s">
        <v>128</v>
      </c>
      <c r="U481" s="40"/>
      <c r="V481" s="41" t="s">
        <v>127</v>
      </c>
      <c r="W481" s="40"/>
      <c r="X481" s="41" t="s">
        <v>126</v>
      </c>
      <c r="Y481" s="40"/>
      <c r="Z481" s="41" t="s">
        <v>125</v>
      </c>
      <c r="AA481" s="40"/>
      <c r="AB481" s="41" t="s">
        <v>1709</v>
      </c>
      <c r="AC481" s="40"/>
      <c r="AD481" s="39"/>
      <c r="AE481" s="40"/>
      <c r="AF481" s="39"/>
      <c r="AG481" s="38"/>
      <c r="AH481" s="250"/>
      <c r="AI481" s="11"/>
      <c r="AJ481" s="310">
        <f>SUMPRODUCT(LEN($M481:$AC484)-LEN(SUBSTITUTE($M481:$AC484,"A", "")))</f>
        <v>0</v>
      </c>
      <c r="AK481" s="239">
        <f>SUMPRODUCT(LEN($AF481:$AF484)-LEN(SUBSTITUTE($AF481:$AF484,"A", "")))</f>
        <v>0</v>
      </c>
      <c r="AL481" s="230">
        <f>SUMPRODUCT(LEN($AE481:$AE484)-LEN(SUBSTITUTE($AE481:$AE484,"A", "")))</f>
        <v>0</v>
      </c>
      <c r="AM481" s="233">
        <f>SUMPRODUCT(LEN($M481:$AC484)-LEN(SUBSTITUTE($M481:$AC484,"S", "")))</f>
        <v>0</v>
      </c>
      <c r="AN481" s="239">
        <f>SUMPRODUCT(LEN($AF481:$AF484)-LEN(SUBSTITUTE($AF481:$AF484,"S", "")))</f>
        <v>0</v>
      </c>
      <c r="AO481" s="230">
        <f>SUMPRODUCT(LEN($AE481:$AE484)-LEN(SUBSTITUTE($AE481:$AE484,"S", "")))</f>
        <v>0</v>
      </c>
      <c r="AP481" s="233">
        <f>SUMPRODUCT(LEN($M481:$AC484)-LEN(SUBSTITUTE($M481:$AC484,"F", "")))</f>
        <v>0</v>
      </c>
      <c r="AQ481" s="239">
        <f>SUMPRODUCT(LEN($AF481:$AF484)-LEN(SUBSTITUTE($AF481:$AF484,"F", "")))</f>
        <v>0</v>
      </c>
      <c r="AR481" s="230">
        <f>SUMPRODUCT(LEN($AE481:$AE484)-LEN(SUBSTITUTE($AE481:$AE484,"F", "")))</f>
        <v>0</v>
      </c>
      <c r="AS481" s="233">
        <f>SUMPRODUCT(LEN($M481:$AC484)-LEN(SUBSTITUTE($M481:$AC484,"G", "")))</f>
        <v>0</v>
      </c>
      <c r="AT481" s="239">
        <f>SUMPRODUCT(LEN($AF481:$AF484)-LEN(SUBSTITUTE($AF481:$AF484,"G", "")))</f>
        <v>0</v>
      </c>
      <c r="AU481" s="230">
        <f>SUMPRODUCT(LEN($AE481:$AE484)-LEN(SUBSTITUTE($AE481:$AE484,"G", "")))</f>
        <v>0</v>
      </c>
      <c r="AV481" s="233">
        <f>SUMPRODUCT(LEN($M481:$AC484)-LEN(SUBSTITUTE($M481:$AC484,"M", "")))</f>
        <v>0</v>
      </c>
      <c r="AW481" s="239">
        <f>SUMPRODUCT(LEN($AF481:$AF484)-LEN(SUBSTITUTE($AF481:$AF484,"M", "")))</f>
        <v>0</v>
      </c>
      <c r="AX481" s="230">
        <f>SUMPRODUCT(LEN($AE481:$AE484)-LEN(SUBSTITUTE($AE481:$AE484,"M", "")))</f>
        <v>0</v>
      </c>
      <c r="AY481" s="291">
        <f>SUMPRODUCT(LEN($AE481:$AE484)-LEN(SUBSTITUTE($AE481:$AE484,"S", "")))</f>
        <v>0</v>
      </c>
      <c r="AZ481" s="227">
        <f>SUMPRODUCT(LEN($AE481:$AE484)-LEN(SUBSTITUTE($AE481:$AE484,"F", "")))</f>
        <v>0</v>
      </c>
      <c r="BA481" s="227">
        <f>SUMPRODUCT(LEN($AE481:$AE484)-LEN(SUBSTITUTE($AE481:$AE484,"G", "")))</f>
        <v>0</v>
      </c>
      <c r="BB481" s="294">
        <f>SUMPRODUCT(LEN($AE481:$AE484)-LEN(SUBSTITUTE($AE481:$AE484,"M", "")))</f>
        <v>0</v>
      </c>
    </row>
    <row r="482" spans="2:62" ht="28.15" customHeight="1" thickBot="1" x14ac:dyDescent="0.25">
      <c r="B482" s="30"/>
      <c r="C482" s="243"/>
      <c r="D482" s="36"/>
      <c r="E482" s="35"/>
      <c r="F482" s="35"/>
      <c r="G482" s="34"/>
      <c r="H482" s="224"/>
      <c r="I482" s="247"/>
      <c r="J482" s="247"/>
      <c r="K482" s="247"/>
      <c r="L482" s="33" t="s">
        <v>123</v>
      </c>
      <c r="M482" s="32"/>
      <c r="N482" s="33" t="s">
        <v>122</v>
      </c>
      <c r="O482" s="32"/>
      <c r="P482" s="33" t="s">
        <v>120</v>
      </c>
      <c r="Q482" s="32"/>
      <c r="R482" s="33" t="s">
        <v>119</v>
      </c>
      <c r="S482" s="32"/>
      <c r="T482" s="33" t="s">
        <v>118</v>
      </c>
      <c r="U482" s="32"/>
      <c r="V482" s="33" t="s">
        <v>117</v>
      </c>
      <c r="W482" s="32"/>
      <c r="X482" s="33" t="s">
        <v>116</v>
      </c>
      <c r="Y482" s="32"/>
      <c r="Z482" s="33" t="s">
        <v>115</v>
      </c>
      <c r="AA482" s="32"/>
      <c r="AB482" s="33" t="s">
        <v>1708</v>
      </c>
      <c r="AC482" s="32"/>
      <c r="AD482" s="31"/>
      <c r="AE482" s="32"/>
      <c r="AF482" s="31"/>
      <c r="AG482" s="23"/>
      <c r="AH482" s="251"/>
      <c r="AI482" s="11"/>
      <c r="AJ482" s="311"/>
      <c r="AK482" s="267"/>
      <c r="AL482" s="263"/>
      <c r="AM482" s="265"/>
      <c r="AN482" s="267"/>
      <c r="AO482" s="263"/>
      <c r="AP482" s="265"/>
      <c r="AQ482" s="267"/>
      <c r="AR482" s="263"/>
      <c r="AS482" s="265"/>
      <c r="AT482" s="267"/>
      <c r="AU482" s="263"/>
      <c r="AV482" s="265"/>
      <c r="AW482" s="267"/>
      <c r="AX482" s="263"/>
      <c r="AY482" s="292"/>
      <c r="AZ482" s="228"/>
      <c r="BA482" s="228"/>
      <c r="BB482" s="295"/>
    </row>
    <row r="483" spans="2:62" ht="28.15" customHeight="1" x14ac:dyDescent="0.2">
      <c r="B483" s="30"/>
      <c r="C483" s="244"/>
      <c r="D483" s="29"/>
      <c r="E483" s="28"/>
      <c r="F483" s="28"/>
      <c r="G483" s="27"/>
      <c r="H483" s="225"/>
      <c r="I483" s="248"/>
      <c r="J483" s="248"/>
      <c r="K483" s="248"/>
      <c r="L483" s="26" t="s">
        <v>114</v>
      </c>
      <c r="M483" s="25"/>
      <c r="N483" s="26" t="s">
        <v>112</v>
      </c>
      <c r="O483" s="25"/>
      <c r="P483" s="26" t="s">
        <v>111</v>
      </c>
      <c r="Q483" s="25"/>
      <c r="R483" s="26" t="s">
        <v>110</v>
      </c>
      <c r="S483" s="25"/>
      <c r="T483" s="26" t="s">
        <v>109</v>
      </c>
      <c r="U483" s="25"/>
      <c r="V483" s="26" t="s">
        <v>108</v>
      </c>
      <c r="W483" s="25"/>
      <c r="X483" s="26" t="s">
        <v>107</v>
      </c>
      <c r="Y483" s="25"/>
      <c r="Z483" s="26" t="s">
        <v>106</v>
      </c>
      <c r="AA483" s="25"/>
      <c r="AB483" s="26" t="s">
        <v>1707</v>
      </c>
      <c r="AC483" s="25"/>
      <c r="AD483" s="24"/>
      <c r="AE483" s="25"/>
      <c r="AF483" s="24"/>
      <c r="AG483" s="23"/>
      <c r="AH483" s="251"/>
      <c r="AI483" s="11"/>
      <c r="AJ483" s="311"/>
      <c r="AK483" s="267"/>
      <c r="AL483" s="263"/>
      <c r="AM483" s="265"/>
      <c r="AN483" s="267"/>
      <c r="AO483" s="263"/>
      <c r="AP483" s="265"/>
      <c r="AQ483" s="267"/>
      <c r="AR483" s="263"/>
      <c r="AS483" s="265"/>
      <c r="AT483" s="267"/>
      <c r="AU483" s="263"/>
      <c r="AV483" s="265"/>
      <c r="AW483" s="267"/>
      <c r="AX483" s="263"/>
      <c r="AY483" s="292"/>
      <c r="AZ483" s="228"/>
      <c r="BA483" s="228"/>
      <c r="BB483" s="295"/>
    </row>
    <row r="484" spans="2:62" ht="28.15" customHeight="1" thickBot="1" x14ac:dyDescent="0.25">
      <c r="B484" s="30"/>
      <c r="C484" s="253"/>
      <c r="D484" s="51"/>
      <c r="E484" s="50"/>
      <c r="F484" s="50"/>
      <c r="G484" s="49"/>
      <c r="H484" s="226"/>
      <c r="I484" s="254"/>
      <c r="J484" s="254"/>
      <c r="K484" s="254"/>
      <c r="L484" s="48" t="s">
        <v>105</v>
      </c>
      <c r="M484" s="47"/>
      <c r="N484" s="48" t="s">
        <v>103</v>
      </c>
      <c r="O484" s="47"/>
      <c r="P484" s="48" t="s">
        <v>102</v>
      </c>
      <c r="Q484" s="47"/>
      <c r="R484" s="48" t="s">
        <v>101</v>
      </c>
      <c r="S484" s="47"/>
      <c r="T484" s="48">
        <v>20</v>
      </c>
      <c r="U484" s="47"/>
      <c r="V484" s="48" t="s">
        <v>100</v>
      </c>
      <c r="W484" s="47"/>
      <c r="X484" s="48" t="s">
        <v>99</v>
      </c>
      <c r="Y484" s="47"/>
      <c r="Z484" s="48" t="s">
        <v>98</v>
      </c>
      <c r="AA484" s="47"/>
      <c r="AB484" s="48" t="s">
        <v>1706</v>
      </c>
      <c r="AC484" s="47"/>
      <c r="AD484" s="16"/>
      <c r="AE484" s="47"/>
      <c r="AF484" s="16"/>
      <c r="AG484" s="46"/>
      <c r="AH484" s="255"/>
      <c r="AI484" s="11"/>
      <c r="AJ484" s="312"/>
      <c r="AK484" s="268"/>
      <c r="AL484" s="264"/>
      <c r="AM484" s="266"/>
      <c r="AN484" s="268"/>
      <c r="AO484" s="264"/>
      <c r="AP484" s="266"/>
      <c r="AQ484" s="268"/>
      <c r="AR484" s="264"/>
      <c r="AS484" s="266"/>
      <c r="AT484" s="268"/>
      <c r="AU484" s="264"/>
      <c r="AV484" s="266"/>
      <c r="AW484" s="268"/>
      <c r="AX484" s="264"/>
      <c r="AY484" s="293"/>
      <c r="AZ484" s="229"/>
      <c r="BA484" s="229"/>
      <c r="BB484" s="296"/>
    </row>
    <row r="485" spans="2:62" ht="28.15" customHeight="1" x14ac:dyDescent="0.2">
      <c r="B485" s="30"/>
      <c r="C485" s="242">
        <v>3</v>
      </c>
      <c r="D485" s="44"/>
      <c r="E485" s="43"/>
      <c r="F485" s="43"/>
      <c r="G485" s="42"/>
      <c r="H485" s="223"/>
      <c r="I485" s="246"/>
      <c r="J485" s="246"/>
      <c r="K485" s="246"/>
      <c r="L485" s="41" t="s">
        <v>133</v>
      </c>
      <c r="M485" s="40"/>
      <c r="N485" s="41" t="s">
        <v>131</v>
      </c>
      <c r="O485" s="40"/>
      <c r="P485" s="41" t="s">
        <v>130</v>
      </c>
      <c r="Q485" s="40"/>
      <c r="R485" s="41" t="s">
        <v>129</v>
      </c>
      <c r="S485" s="40"/>
      <c r="T485" s="41" t="s">
        <v>128</v>
      </c>
      <c r="U485" s="40"/>
      <c r="V485" s="41" t="s">
        <v>127</v>
      </c>
      <c r="W485" s="40"/>
      <c r="X485" s="41" t="s">
        <v>126</v>
      </c>
      <c r="Y485" s="40"/>
      <c r="Z485" s="41" t="s">
        <v>125</v>
      </c>
      <c r="AA485" s="40"/>
      <c r="AB485" s="41" t="s">
        <v>1709</v>
      </c>
      <c r="AC485" s="40"/>
      <c r="AD485" s="39"/>
      <c r="AE485" s="40"/>
      <c r="AF485" s="39"/>
      <c r="AG485" s="38"/>
      <c r="AH485" s="250"/>
      <c r="AI485" s="11"/>
      <c r="AJ485" s="310">
        <f>SUMPRODUCT(LEN($M485:$AC488)-LEN(SUBSTITUTE($M485:$AC488,"A", "")))</f>
        <v>0</v>
      </c>
      <c r="AK485" s="239">
        <f>SUMPRODUCT(LEN($AF485:$AF488)-LEN(SUBSTITUTE($AF485:$AF488,"A", "")))</f>
        <v>0</v>
      </c>
      <c r="AL485" s="230">
        <f>SUMPRODUCT(LEN($AE485:$AE488)-LEN(SUBSTITUTE($AE485:$AE488,"A", "")))</f>
        <v>0</v>
      </c>
      <c r="AM485" s="233">
        <f>SUMPRODUCT(LEN($M485:$AC488)-LEN(SUBSTITUTE($M485:$AC488,"S", "")))</f>
        <v>0</v>
      </c>
      <c r="AN485" s="239">
        <f>SUMPRODUCT(LEN($AF485:$AF488)-LEN(SUBSTITUTE($AF485:$AF488,"S", "")))</f>
        <v>0</v>
      </c>
      <c r="AO485" s="230">
        <f>SUMPRODUCT(LEN($AE485:$AE488)-LEN(SUBSTITUTE($AE485:$AE488,"S", "")))</f>
        <v>0</v>
      </c>
      <c r="AP485" s="233">
        <f>SUMPRODUCT(LEN($M485:$AC488)-LEN(SUBSTITUTE($M485:$AC488,"F", "")))</f>
        <v>0</v>
      </c>
      <c r="AQ485" s="239">
        <f>SUMPRODUCT(LEN($AF485:$AF488)-LEN(SUBSTITUTE($AF485:$AF488,"F", "")))</f>
        <v>0</v>
      </c>
      <c r="AR485" s="230">
        <f>SUMPRODUCT(LEN($AE485:$AE488)-LEN(SUBSTITUTE($AE485:$AE488,"F", "")))</f>
        <v>0</v>
      </c>
      <c r="AS485" s="233">
        <f>SUMPRODUCT(LEN($M485:$AC488)-LEN(SUBSTITUTE($M485:$AC488,"G", "")))</f>
        <v>0</v>
      </c>
      <c r="AT485" s="239">
        <f>SUMPRODUCT(LEN($AF485:$AF488)-LEN(SUBSTITUTE($AF485:$AF488,"G", "")))</f>
        <v>0</v>
      </c>
      <c r="AU485" s="230">
        <f>SUMPRODUCT(LEN($AE485:$AE488)-LEN(SUBSTITUTE($AE485:$AE488,"G", "")))</f>
        <v>0</v>
      </c>
      <c r="AV485" s="233">
        <f>SUMPRODUCT(LEN($M485:$AC488)-LEN(SUBSTITUTE($M485:$AC488,"M", "")))</f>
        <v>0</v>
      </c>
      <c r="AW485" s="239">
        <f>SUMPRODUCT(LEN($AF485:$AF488)-LEN(SUBSTITUTE($AF485:$AF488,"M", "")))</f>
        <v>0</v>
      </c>
      <c r="AX485" s="230">
        <f>SUMPRODUCT(LEN($AE485:$AE488)-LEN(SUBSTITUTE($AE485:$AE488,"M", "")))</f>
        <v>0</v>
      </c>
      <c r="AY485" s="291">
        <f>SUMPRODUCT(LEN($AE485:$AE488)-LEN(SUBSTITUTE($AE485:$AE488,"S", "")))</f>
        <v>0</v>
      </c>
      <c r="AZ485" s="227">
        <f>SUMPRODUCT(LEN($AE485:$AE488)-LEN(SUBSTITUTE($AE485:$AE488,"F", "")))</f>
        <v>0</v>
      </c>
      <c r="BA485" s="227">
        <f>SUMPRODUCT(LEN($AE485:$AE488)-LEN(SUBSTITUTE($AE485:$AE488,"G", "")))</f>
        <v>0</v>
      </c>
      <c r="BB485" s="294">
        <f>SUMPRODUCT(LEN($AE485:$AE488)-LEN(SUBSTITUTE($AE485:$AE488,"M", "")))</f>
        <v>0</v>
      </c>
    </row>
    <row r="486" spans="2:62" ht="28.15" customHeight="1" thickBot="1" x14ac:dyDescent="0.25">
      <c r="B486" s="30"/>
      <c r="C486" s="243"/>
      <c r="D486" s="36"/>
      <c r="E486" s="35"/>
      <c r="F486" s="35"/>
      <c r="G486" s="34"/>
      <c r="H486" s="224"/>
      <c r="I486" s="247"/>
      <c r="J486" s="247"/>
      <c r="K486" s="247"/>
      <c r="L486" s="33" t="s">
        <v>123</v>
      </c>
      <c r="M486" s="32"/>
      <c r="N486" s="33" t="s">
        <v>122</v>
      </c>
      <c r="O486" s="32"/>
      <c r="P486" s="33" t="s">
        <v>120</v>
      </c>
      <c r="Q486" s="32"/>
      <c r="R486" s="33" t="s">
        <v>119</v>
      </c>
      <c r="S486" s="32"/>
      <c r="T486" s="33" t="s">
        <v>118</v>
      </c>
      <c r="U486" s="32"/>
      <c r="V486" s="33" t="s">
        <v>117</v>
      </c>
      <c r="W486" s="32"/>
      <c r="X486" s="33" t="s">
        <v>116</v>
      </c>
      <c r="Y486" s="32"/>
      <c r="Z486" s="33" t="s">
        <v>115</v>
      </c>
      <c r="AA486" s="32"/>
      <c r="AB486" s="33" t="s">
        <v>1708</v>
      </c>
      <c r="AC486" s="32"/>
      <c r="AD486" s="31"/>
      <c r="AE486" s="32"/>
      <c r="AF486" s="31"/>
      <c r="AG486" s="23"/>
      <c r="AH486" s="251"/>
      <c r="AI486" s="11"/>
      <c r="AJ486" s="311"/>
      <c r="AK486" s="267"/>
      <c r="AL486" s="263"/>
      <c r="AM486" s="265"/>
      <c r="AN486" s="267"/>
      <c r="AO486" s="263"/>
      <c r="AP486" s="265"/>
      <c r="AQ486" s="267"/>
      <c r="AR486" s="263"/>
      <c r="AS486" s="265"/>
      <c r="AT486" s="267"/>
      <c r="AU486" s="263"/>
      <c r="AV486" s="265"/>
      <c r="AW486" s="267"/>
      <c r="AX486" s="263"/>
      <c r="AY486" s="292"/>
      <c r="AZ486" s="228"/>
      <c r="BA486" s="228"/>
      <c r="BB486" s="295"/>
    </row>
    <row r="487" spans="2:62" ht="28.15" customHeight="1" x14ac:dyDescent="0.2">
      <c r="B487" s="30"/>
      <c r="C487" s="244"/>
      <c r="D487" s="29"/>
      <c r="E487" s="28"/>
      <c r="F487" s="28"/>
      <c r="G487" s="27"/>
      <c r="H487" s="225"/>
      <c r="I487" s="248"/>
      <c r="J487" s="248"/>
      <c r="K487" s="248"/>
      <c r="L487" s="26" t="s">
        <v>114</v>
      </c>
      <c r="M487" s="25"/>
      <c r="N487" s="26" t="s">
        <v>112</v>
      </c>
      <c r="O487" s="25"/>
      <c r="P487" s="26" t="s">
        <v>111</v>
      </c>
      <c r="Q487" s="25"/>
      <c r="R487" s="26" t="s">
        <v>110</v>
      </c>
      <c r="S487" s="25"/>
      <c r="T487" s="26" t="s">
        <v>109</v>
      </c>
      <c r="U487" s="25"/>
      <c r="V487" s="26" t="s">
        <v>108</v>
      </c>
      <c r="W487" s="25"/>
      <c r="X487" s="26" t="s">
        <v>107</v>
      </c>
      <c r="Y487" s="25"/>
      <c r="Z487" s="26" t="s">
        <v>106</v>
      </c>
      <c r="AA487" s="25"/>
      <c r="AB487" s="26" t="s">
        <v>1707</v>
      </c>
      <c r="AC487" s="25"/>
      <c r="AD487" s="24"/>
      <c r="AE487" s="25"/>
      <c r="AF487" s="24"/>
      <c r="AG487" s="23"/>
      <c r="AH487" s="251"/>
      <c r="AI487" s="11"/>
      <c r="AJ487" s="311"/>
      <c r="AK487" s="267"/>
      <c r="AL487" s="263"/>
      <c r="AM487" s="265"/>
      <c r="AN487" s="267"/>
      <c r="AO487" s="263"/>
      <c r="AP487" s="265"/>
      <c r="AQ487" s="267"/>
      <c r="AR487" s="263"/>
      <c r="AS487" s="265"/>
      <c r="AT487" s="267"/>
      <c r="AU487" s="263"/>
      <c r="AV487" s="265"/>
      <c r="AW487" s="267"/>
      <c r="AX487" s="263"/>
      <c r="AY487" s="292"/>
      <c r="AZ487" s="228"/>
      <c r="BA487" s="228"/>
      <c r="BB487" s="295"/>
    </row>
    <row r="488" spans="2:62" ht="28.15" customHeight="1" thickBot="1" x14ac:dyDescent="0.25">
      <c r="B488" s="21"/>
      <c r="C488" s="245"/>
      <c r="D488" s="20"/>
      <c r="E488" s="19"/>
      <c r="F488" s="19"/>
      <c r="G488" s="18"/>
      <c r="H488" s="226"/>
      <c r="I488" s="249"/>
      <c r="J488" s="249"/>
      <c r="K488" s="249"/>
      <c r="L488" s="17" t="s">
        <v>105</v>
      </c>
      <c r="M488" s="15"/>
      <c r="N488" s="17" t="s">
        <v>103</v>
      </c>
      <c r="O488" s="15"/>
      <c r="P488" s="17" t="s">
        <v>102</v>
      </c>
      <c r="Q488" s="15"/>
      <c r="R488" s="17" t="s">
        <v>101</v>
      </c>
      <c r="S488" s="15"/>
      <c r="T488" s="17">
        <v>20</v>
      </c>
      <c r="U488" s="15"/>
      <c r="V488" s="17" t="s">
        <v>100</v>
      </c>
      <c r="W488" s="15"/>
      <c r="X488" s="17" t="s">
        <v>99</v>
      </c>
      <c r="Y488" s="15"/>
      <c r="Z488" s="17" t="s">
        <v>98</v>
      </c>
      <c r="AA488" s="15"/>
      <c r="AB488" s="17" t="s">
        <v>1706</v>
      </c>
      <c r="AC488" s="15"/>
      <c r="AD488" s="16"/>
      <c r="AE488" s="15"/>
      <c r="AF488" s="14"/>
      <c r="AG488" s="13"/>
      <c r="AH488" s="252"/>
      <c r="AI488" s="11"/>
      <c r="AJ488" s="312"/>
      <c r="AK488" s="268"/>
      <c r="AL488" s="264"/>
      <c r="AM488" s="266"/>
      <c r="AN488" s="268"/>
      <c r="AO488" s="264"/>
      <c r="AP488" s="266"/>
      <c r="AQ488" s="268"/>
      <c r="AR488" s="264"/>
      <c r="AS488" s="266"/>
      <c r="AT488" s="268"/>
      <c r="AU488" s="264"/>
      <c r="AV488" s="266"/>
      <c r="AW488" s="268"/>
      <c r="AX488" s="264"/>
      <c r="AY488" s="293"/>
      <c r="AZ488" s="229"/>
      <c r="BA488" s="229"/>
      <c r="BB488" s="296"/>
    </row>
    <row r="489" spans="2:62" ht="85.9" customHeight="1" thickTop="1" thickBot="1" x14ac:dyDescent="0.35">
      <c r="B489" s="105" t="s">
        <v>174</v>
      </c>
      <c r="C489" s="95" t="s">
        <v>173</v>
      </c>
      <c r="D489" s="100" t="s">
        <v>172</v>
      </c>
      <c r="E489" s="104" t="s">
        <v>171</v>
      </c>
      <c r="F489" s="103"/>
      <c r="G489" s="102"/>
      <c r="H489" s="101" t="s">
        <v>170</v>
      </c>
      <c r="I489" s="100" t="s">
        <v>96</v>
      </c>
      <c r="J489" s="100" t="s">
        <v>169</v>
      </c>
      <c r="K489" s="100" t="s">
        <v>97</v>
      </c>
      <c r="L489" s="256" t="s">
        <v>168</v>
      </c>
      <c r="M489" s="262"/>
      <c r="N489" s="256" t="s">
        <v>167</v>
      </c>
      <c r="O489" s="262"/>
      <c r="P489" s="256" t="s">
        <v>167</v>
      </c>
      <c r="Q489" s="257"/>
      <c r="R489" s="256" t="s">
        <v>167</v>
      </c>
      <c r="S489" s="257"/>
      <c r="T489" s="256" t="s">
        <v>167</v>
      </c>
      <c r="U489" s="257"/>
      <c r="V489" s="256" t="s">
        <v>167</v>
      </c>
      <c r="W489" s="257"/>
      <c r="X489" s="256" t="s">
        <v>167</v>
      </c>
      <c r="Y489" s="257"/>
      <c r="Z489" s="256" t="s">
        <v>167</v>
      </c>
      <c r="AA489" s="257"/>
      <c r="AB489" s="256" t="s">
        <v>167</v>
      </c>
      <c r="AC489" s="257"/>
      <c r="AD489" s="261" t="s">
        <v>166</v>
      </c>
      <c r="AE489" s="257"/>
      <c r="AF489" s="101" t="s">
        <v>165</v>
      </c>
      <c r="AG489" s="101" t="s">
        <v>164</v>
      </c>
      <c r="AH489" s="100" t="s">
        <v>163</v>
      </c>
      <c r="AI489" s="98"/>
      <c r="AJ489" s="107" t="s">
        <v>160</v>
      </c>
      <c r="AK489" s="95" t="s">
        <v>159</v>
      </c>
      <c r="AL489" s="94" t="s">
        <v>158</v>
      </c>
      <c r="AM489" s="96" t="s">
        <v>157</v>
      </c>
      <c r="AN489" s="95" t="s">
        <v>156</v>
      </c>
      <c r="AO489" s="94" t="s">
        <v>155</v>
      </c>
      <c r="AP489" s="96" t="s">
        <v>154</v>
      </c>
      <c r="AQ489" s="95" t="s">
        <v>153</v>
      </c>
      <c r="AR489" s="97" t="s">
        <v>152</v>
      </c>
      <c r="AS489" s="96" t="s">
        <v>151</v>
      </c>
      <c r="AT489" s="95" t="s">
        <v>150</v>
      </c>
      <c r="AU489" s="94" t="s">
        <v>149</v>
      </c>
      <c r="AV489" s="96" t="s">
        <v>148</v>
      </c>
      <c r="AW489" s="95" t="s">
        <v>147</v>
      </c>
      <c r="AX489" s="94" t="s">
        <v>146</v>
      </c>
      <c r="AY489" s="93" t="s">
        <v>145</v>
      </c>
      <c r="AZ489" s="92" t="s">
        <v>144</v>
      </c>
      <c r="BA489" s="92" t="s">
        <v>143</v>
      </c>
      <c r="BB489" s="91" t="s">
        <v>142</v>
      </c>
    </row>
    <row r="490" spans="2:62" ht="48" thickBot="1" x14ac:dyDescent="0.3">
      <c r="B490" s="90" t="s">
        <v>220</v>
      </c>
      <c r="C490" s="89"/>
      <c r="D490" s="88"/>
      <c r="E490" s="258"/>
      <c r="F490" s="259"/>
      <c r="G490" s="260"/>
      <c r="H490" s="87" t="s">
        <v>140</v>
      </c>
      <c r="I490" s="86"/>
      <c r="J490" s="86"/>
      <c r="K490" s="85"/>
      <c r="L490" s="84"/>
      <c r="M490" s="81"/>
      <c r="N490" s="84"/>
      <c r="O490" s="81"/>
      <c r="P490" s="84"/>
      <c r="Q490" s="81"/>
      <c r="R490" s="84"/>
      <c r="S490" s="81"/>
      <c r="T490" s="84"/>
      <c r="U490" s="81"/>
      <c r="V490" s="84"/>
      <c r="W490" s="81"/>
      <c r="X490" s="84"/>
      <c r="Y490" s="81"/>
      <c r="Z490" s="84"/>
      <c r="AA490" s="83"/>
      <c r="AB490" s="217"/>
      <c r="AC490" s="217"/>
      <c r="AD490" s="82" t="s">
        <v>139</v>
      </c>
      <c r="AE490" s="81"/>
      <c r="AF490" s="81"/>
      <c r="AG490" s="81"/>
      <c r="AH490" s="80"/>
      <c r="AI490" s="79" t="s">
        <v>138</v>
      </c>
      <c r="AJ490" s="78">
        <f t="shared" ref="AJ490:BB490" si="64">SUM(AJ492:AJ503)</f>
        <v>77</v>
      </c>
      <c r="AK490" s="77">
        <f t="shared" si="64"/>
        <v>0</v>
      </c>
      <c r="AL490" s="76">
        <f t="shared" si="64"/>
        <v>0</v>
      </c>
      <c r="AM490" s="78">
        <f t="shared" si="64"/>
        <v>2</v>
      </c>
      <c r="AN490" s="77">
        <f t="shared" si="64"/>
        <v>0</v>
      </c>
      <c r="AO490" s="76">
        <f t="shared" si="64"/>
        <v>0</v>
      </c>
      <c r="AP490" s="78">
        <f t="shared" si="64"/>
        <v>0</v>
      </c>
      <c r="AQ490" s="77">
        <f t="shared" si="64"/>
        <v>0</v>
      </c>
      <c r="AR490" s="76">
        <f t="shared" si="64"/>
        <v>0</v>
      </c>
      <c r="AS490" s="78">
        <f t="shared" si="64"/>
        <v>17</v>
      </c>
      <c r="AT490" s="77">
        <f t="shared" si="64"/>
        <v>0</v>
      </c>
      <c r="AU490" s="76">
        <f t="shared" si="64"/>
        <v>0</v>
      </c>
      <c r="AV490" s="78">
        <f t="shared" si="64"/>
        <v>6</v>
      </c>
      <c r="AW490" s="77">
        <f t="shared" si="64"/>
        <v>0</v>
      </c>
      <c r="AX490" s="76">
        <f t="shared" si="64"/>
        <v>0</v>
      </c>
      <c r="AY490" s="75">
        <f t="shared" si="64"/>
        <v>0</v>
      </c>
      <c r="AZ490" s="74">
        <f t="shared" si="64"/>
        <v>0</v>
      </c>
      <c r="BA490" s="74">
        <f t="shared" si="64"/>
        <v>0</v>
      </c>
      <c r="BB490" s="73">
        <f t="shared" si="64"/>
        <v>0</v>
      </c>
      <c r="BC490" s="72" t="s">
        <v>137</v>
      </c>
      <c r="BF490" s="5">
        <f>SUM(AJ490:AL490)/$BG$5</f>
        <v>77</v>
      </c>
      <c r="BG490" s="5">
        <f>SUM(AM490:AO490,AY490)/$BG$5</f>
        <v>2</v>
      </c>
      <c r="BH490" s="5">
        <f>SUM(AP490:AR490,AZ490)/$BG$5</f>
        <v>0</v>
      </c>
      <c r="BI490" s="5">
        <f>SUM(AS490:AU490,BA490)/$BG$5</f>
        <v>17</v>
      </c>
      <c r="BJ490" s="5">
        <f>SUM(AV490:AX490,BB490)/$BG$5</f>
        <v>6</v>
      </c>
    </row>
    <row r="491" spans="2:62" ht="37.5" thickBot="1" x14ac:dyDescent="0.3">
      <c r="B491" s="71"/>
      <c r="C491" s="70"/>
      <c r="D491" s="69"/>
      <c r="E491" s="68"/>
      <c r="F491" s="68"/>
      <c r="G491" s="67"/>
      <c r="H491" s="66"/>
      <c r="I491" s="64"/>
      <c r="J491" s="64"/>
      <c r="K491" s="65"/>
      <c r="L491" s="64"/>
      <c r="M491" s="62"/>
      <c r="N491" s="64"/>
      <c r="O491" s="62"/>
      <c r="P491" s="64"/>
      <c r="Q491" s="62"/>
      <c r="R491" s="64"/>
      <c r="S491" s="62"/>
      <c r="T491" s="64"/>
      <c r="U491" s="62"/>
      <c r="V491" s="64"/>
      <c r="W491" s="62"/>
      <c r="X491" s="64"/>
      <c r="Y491" s="62"/>
      <c r="Z491" s="64"/>
      <c r="AA491" s="62"/>
      <c r="AB491" s="62"/>
      <c r="AC491" s="62"/>
      <c r="AD491" s="63"/>
      <c r="AE491" s="62"/>
      <c r="AF491" s="62"/>
      <c r="AG491" s="62"/>
      <c r="AH491" s="61"/>
      <c r="AI491" s="59" t="s">
        <v>136</v>
      </c>
      <c r="AJ491" s="214">
        <f t="shared" ref="AJ491:BB491" si="65">AJ490/1</f>
        <v>77</v>
      </c>
      <c r="AK491" s="213">
        <f t="shared" si="65"/>
        <v>0</v>
      </c>
      <c r="AL491" s="212">
        <f t="shared" si="65"/>
        <v>0</v>
      </c>
      <c r="AM491" s="214">
        <f t="shared" si="65"/>
        <v>2</v>
      </c>
      <c r="AN491" s="213">
        <f t="shared" si="65"/>
        <v>0</v>
      </c>
      <c r="AO491" s="212">
        <f t="shared" si="65"/>
        <v>0</v>
      </c>
      <c r="AP491" s="214">
        <f t="shared" si="65"/>
        <v>0</v>
      </c>
      <c r="AQ491" s="213">
        <f t="shared" si="65"/>
        <v>0</v>
      </c>
      <c r="AR491" s="212">
        <f t="shared" si="65"/>
        <v>0</v>
      </c>
      <c r="AS491" s="214">
        <f t="shared" si="65"/>
        <v>17</v>
      </c>
      <c r="AT491" s="213">
        <f t="shared" si="65"/>
        <v>0</v>
      </c>
      <c r="AU491" s="212">
        <f t="shared" si="65"/>
        <v>0</v>
      </c>
      <c r="AV491" s="214">
        <f t="shared" si="65"/>
        <v>6</v>
      </c>
      <c r="AW491" s="213">
        <f t="shared" si="65"/>
        <v>0</v>
      </c>
      <c r="AX491" s="212">
        <f t="shared" si="65"/>
        <v>0</v>
      </c>
      <c r="AY491" s="211">
        <f t="shared" si="65"/>
        <v>0</v>
      </c>
      <c r="AZ491" s="210">
        <f t="shared" si="65"/>
        <v>0</v>
      </c>
      <c r="BA491" s="210">
        <f t="shared" si="65"/>
        <v>0</v>
      </c>
      <c r="BB491" s="209">
        <f t="shared" si="65"/>
        <v>0</v>
      </c>
      <c r="BC491" s="52" t="s">
        <v>135</v>
      </c>
    </row>
    <row r="492" spans="2:62" ht="28.15" customHeight="1" x14ac:dyDescent="0.2">
      <c r="B492" s="30"/>
      <c r="C492" s="242">
        <v>1</v>
      </c>
      <c r="D492" s="44"/>
      <c r="E492" s="43"/>
      <c r="F492" s="43"/>
      <c r="G492" s="42"/>
      <c r="H492" s="223" t="s">
        <v>660</v>
      </c>
      <c r="I492" s="246">
        <v>128</v>
      </c>
      <c r="J492" s="246">
        <v>35</v>
      </c>
      <c r="K492" s="246">
        <v>5</v>
      </c>
      <c r="L492" s="41" t="s">
        <v>133</v>
      </c>
      <c r="M492" s="40" t="s">
        <v>132</v>
      </c>
      <c r="N492" s="41" t="s">
        <v>131</v>
      </c>
      <c r="O492" s="40" t="s">
        <v>132</v>
      </c>
      <c r="P492" s="41" t="s">
        <v>130</v>
      </c>
      <c r="Q492" s="40" t="s">
        <v>382</v>
      </c>
      <c r="R492" s="41" t="s">
        <v>129</v>
      </c>
      <c r="S492" s="40" t="s">
        <v>1047</v>
      </c>
      <c r="T492" s="41" t="s">
        <v>128</v>
      </c>
      <c r="U492" s="40" t="s">
        <v>417</v>
      </c>
      <c r="V492" s="41" t="s">
        <v>127</v>
      </c>
      <c r="W492" s="40" t="s">
        <v>484</v>
      </c>
      <c r="X492" s="41" t="s">
        <v>126</v>
      </c>
      <c r="Y492" s="40" t="s">
        <v>186</v>
      </c>
      <c r="Z492" s="41" t="s">
        <v>125</v>
      </c>
      <c r="AA492" s="40" t="s">
        <v>104</v>
      </c>
      <c r="AB492" s="41" t="s">
        <v>1709</v>
      </c>
      <c r="AC492" s="40"/>
      <c r="AD492" s="39"/>
      <c r="AE492" s="40"/>
      <c r="AF492" s="39"/>
      <c r="AG492" s="38"/>
      <c r="AH492" s="250"/>
      <c r="AI492" s="11"/>
      <c r="AJ492" s="310">
        <f>SUMPRODUCT(LEN($M492:$AC495)-LEN(SUBSTITUTE($M492:$AC495,"A", "")))</f>
        <v>77</v>
      </c>
      <c r="AK492" s="239">
        <f>SUMPRODUCT(LEN($AF492:$AF495)-LEN(SUBSTITUTE($AF492:$AF495,"A", "")))</f>
        <v>0</v>
      </c>
      <c r="AL492" s="230">
        <f>SUMPRODUCT(LEN($AE492:$AE495)-LEN(SUBSTITUTE($AE492:$AE495,"A", "")))</f>
        <v>0</v>
      </c>
      <c r="AM492" s="233">
        <f>SUMPRODUCT(LEN($M492:$AC495)-LEN(SUBSTITUTE($M492:$AC495,"S", "")))</f>
        <v>2</v>
      </c>
      <c r="AN492" s="239">
        <f>SUMPRODUCT(LEN($AF492:$AF495)-LEN(SUBSTITUTE($AF492:$AF495,"S", "")))</f>
        <v>0</v>
      </c>
      <c r="AO492" s="230">
        <f>SUMPRODUCT(LEN($AE492:$AE495)-LEN(SUBSTITUTE($AE492:$AE495,"S", "")))</f>
        <v>0</v>
      </c>
      <c r="AP492" s="233">
        <f>SUMPRODUCT(LEN($M492:$AC495)-LEN(SUBSTITUTE($M492:$AC495,"F", "")))</f>
        <v>0</v>
      </c>
      <c r="AQ492" s="239">
        <f>SUMPRODUCT(LEN($AF492:$AF495)-LEN(SUBSTITUTE($AF492:$AF495,"F", "")))</f>
        <v>0</v>
      </c>
      <c r="AR492" s="230">
        <f>SUMPRODUCT(LEN($AE492:$AE495)-LEN(SUBSTITUTE($AE492:$AE495,"F", "")))</f>
        <v>0</v>
      </c>
      <c r="AS492" s="233">
        <f>SUMPRODUCT(LEN($M492:$AC495)-LEN(SUBSTITUTE($M492:$AC495,"G", "")))</f>
        <v>17</v>
      </c>
      <c r="AT492" s="239">
        <f>SUMPRODUCT(LEN($AF492:$AF495)-LEN(SUBSTITUTE($AF492:$AF495,"G", "")))</f>
        <v>0</v>
      </c>
      <c r="AU492" s="230">
        <f>SUMPRODUCT(LEN($AE492:$AE495)-LEN(SUBSTITUTE($AE492:$AE495,"G", "")))</f>
        <v>0</v>
      </c>
      <c r="AV492" s="233">
        <f>SUMPRODUCT(LEN($M492:$AC495)-LEN(SUBSTITUTE($M492:$AC495,"M", "")))</f>
        <v>6</v>
      </c>
      <c r="AW492" s="239">
        <f>SUMPRODUCT(LEN($AF492:$AF495)-LEN(SUBSTITUTE($AF492:$AF495,"M", "")))</f>
        <v>0</v>
      </c>
      <c r="AX492" s="230">
        <f>SUMPRODUCT(LEN($AE492:$AE495)-LEN(SUBSTITUTE($AE492:$AE495,"M", "")))</f>
        <v>0</v>
      </c>
      <c r="AY492" s="291">
        <f>SUMPRODUCT(LEN($AE492:$AE495)-LEN(SUBSTITUTE($AE492:$AE495,"S", "")))</f>
        <v>0</v>
      </c>
      <c r="AZ492" s="227">
        <f>SUMPRODUCT(LEN($AE492:$AE495)-LEN(SUBSTITUTE($AE492:$AE495,"F", "")))</f>
        <v>0</v>
      </c>
      <c r="BA492" s="227">
        <f>SUMPRODUCT(LEN($AE492:$AE495)-LEN(SUBSTITUTE($AE492:$AE495,"G", "")))</f>
        <v>0</v>
      </c>
      <c r="BB492" s="294">
        <f>SUMPRODUCT(LEN($AE492:$AE495)-LEN(SUBSTITUTE($AE492:$AE495,"M", "")))</f>
        <v>0</v>
      </c>
    </row>
    <row r="493" spans="2:62" ht="28.15" customHeight="1" thickBot="1" x14ac:dyDescent="0.25">
      <c r="B493" s="30"/>
      <c r="C493" s="243"/>
      <c r="D493" s="36"/>
      <c r="E493" s="35"/>
      <c r="F493" s="35"/>
      <c r="G493" s="34"/>
      <c r="H493" s="224"/>
      <c r="I493" s="247"/>
      <c r="J493" s="247"/>
      <c r="K493" s="247"/>
      <c r="L493" s="33" t="s">
        <v>123</v>
      </c>
      <c r="M493" s="32" t="s">
        <v>104</v>
      </c>
      <c r="N493" s="33" t="s">
        <v>122</v>
      </c>
      <c r="O493" s="32" t="s">
        <v>1350</v>
      </c>
      <c r="P493" s="33" t="s">
        <v>120</v>
      </c>
      <c r="Q493" s="32" t="s">
        <v>1774</v>
      </c>
      <c r="R493" s="33" t="s">
        <v>119</v>
      </c>
      <c r="S493" s="32" t="s">
        <v>1350</v>
      </c>
      <c r="T493" s="33" t="s">
        <v>118</v>
      </c>
      <c r="U493" s="32" t="s">
        <v>707</v>
      </c>
      <c r="V493" s="33" t="s">
        <v>117</v>
      </c>
      <c r="W493" s="32" t="s">
        <v>700</v>
      </c>
      <c r="X493" s="33" t="s">
        <v>116</v>
      </c>
      <c r="Y493" s="32" t="s">
        <v>399</v>
      </c>
      <c r="Z493" s="33" t="s">
        <v>115</v>
      </c>
      <c r="AA493" s="32" t="s">
        <v>121</v>
      </c>
      <c r="AB493" s="33" t="s">
        <v>1708</v>
      </c>
      <c r="AC493" s="32"/>
      <c r="AD493" s="31"/>
      <c r="AE493" s="32"/>
      <c r="AF493" s="31"/>
      <c r="AG493" s="23"/>
      <c r="AH493" s="251"/>
      <c r="AI493" s="11"/>
      <c r="AJ493" s="311"/>
      <c r="AK493" s="267"/>
      <c r="AL493" s="263"/>
      <c r="AM493" s="265"/>
      <c r="AN493" s="267"/>
      <c r="AO493" s="263"/>
      <c r="AP493" s="265"/>
      <c r="AQ493" s="267"/>
      <c r="AR493" s="263"/>
      <c r="AS493" s="265"/>
      <c r="AT493" s="267"/>
      <c r="AU493" s="263"/>
      <c r="AV493" s="265"/>
      <c r="AW493" s="267"/>
      <c r="AX493" s="263"/>
      <c r="AY493" s="292"/>
      <c r="AZ493" s="228"/>
      <c r="BA493" s="228"/>
      <c r="BB493" s="295"/>
    </row>
    <row r="494" spans="2:62" ht="28.15" customHeight="1" x14ac:dyDescent="0.2">
      <c r="B494" s="30"/>
      <c r="C494" s="244"/>
      <c r="D494" s="29"/>
      <c r="E494" s="28"/>
      <c r="F494" s="28"/>
      <c r="G494" s="27"/>
      <c r="H494" s="225">
        <v>261</v>
      </c>
      <c r="I494" s="248"/>
      <c r="J494" s="248"/>
      <c r="K494" s="248"/>
      <c r="L494" s="26" t="s">
        <v>114</v>
      </c>
      <c r="M494" s="25" t="s">
        <v>132</v>
      </c>
      <c r="N494" s="26" t="s">
        <v>112</v>
      </c>
      <c r="O494" s="25" t="s">
        <v>382</v>
      </c>
      <c r="P494" s="26" t="s">
        <v>111</v>
      </c>
      <c r="Q494" s="25" t="s">
        <v>1778</v>
      </c>
      <c r="R494" s="26" t="s">
        <v>110</v>
      </c>
      <c r="S494" s="25" t="s">
        <v>417</v>
      </c>
      <c r="T494" s="26" t="s">
        <v>109</v>
      </c>
      <c r="U494" s="25" t="s">
        <v>377</v>
      </c>
      <c r="V494" s="26" t="s">
        <v>108</v>
      </c>
      <c r="W494" s="25" t="s">
        <v>186</v>
      </c>
      <c r="X494" s="26" t="s">
        <v>107</v>
      </c>
      <c r="Y494" s="25" t="s">
        <v>399</v>
      </c>
      <c r="Z494" s="26" t="s">
        <v>106</v>
      </c>
      <c r="AA494" s="25"/>
      <c r="AB494" s="26" t="s">
        <v>1707</v>
      </c>
      <c r="AC494" s="25"/>
      <c r="AD494" s="24"/>
      <c r="AE494" s="25"/>
      <c r="AF494" s="24"/>
      <c r="AG494" s="23"/>
      <c r="AH494" s="251"/>
      <c r="AI494" s="11"/>
      <c r="AJ494" s="311"/>
      <c r="AK494" s="267"/>
      <c r="AL494" s="263"/>
      <c r="AM494" s="265"/>
      <c r="AN494" s="267"/>
      <c r="AO494" s="263"/>
      <c r="AP494" s="265"/>
      <c r="AQ494" s="267"/>
      <c r="AR494" s="263"/>
      <c r="AS494" s="265"/>
      <c r="AT494" s="267"/>
      <c r="AU494" s="263"/>
      <c r="AV494" s="265"/>
      <c r="AW494" s="267"/>
      <c r="AX494" s="263"/>
      <c r="AY494" s="292"/>
      <c r="AZ494" s="228"/>
      <c r="BA494" s="228"/>
      <c r="BB494" s="295"/>
    </row>
    <row r="495" spans="2:62" ht="28.15" customHeight="1" thickBot="1" x14ac:dyDescent="0.25">
      <c r="B495" s="30"/>
      <c r="C495" s="253"/>
      <c r="D495" s="51"/>
      <c r="E495" s="50"/>
      <c r="F495" s="50"/>
      <c r="G495" s="49"/>
      <c r="H495" s="226"/>
      <c r="I495" s="254"/>
      <c r="J495" s="254"/>
      <c r="K495" s="254"/>
      <c r="L495" s="48" t="s">
        <v>105</v>
      </c>
      <c r="M495" s="47" t="s">
        <v>1723</v>
      </c>
      <c r="N495" s="48" t="s">
        <v>103</v>
      </c>
      <c r="O495" s="47" t="s">
        <v>1273</v>
      </c>
      <c r="P495" s="48" t="s">
        <v>102</v>
      </c>
      <c r="Q495" s="47" t="s">
        <v>186</v>
      </c>
      <c r="R495" s="48" t="s">
        <v>101</v>
      </c>
      <c r="S495" s="47" t="s">
        <v>1690</v>
      </c>
      <c r="T495" s="48">
        <v>20</v>
      </c>
      <c r="U495" s="47" t="s">
        <v>740</v>
      </c>
      <c r="V495" s="48" t="s">
        <v>100</v>
      </c>
      <c r="W495" s="47" t="s">
        <v>186</v>
      </c>
      <c r="X495" s="48" t="s">
        <v>99</v>
      </c>
      <c r="Y495" s="47" t="s">
        <v>121</v>
      </c>
      <c r="Z495" s="48" t="s">
        <v>98</v>
      </c>
      <c r="AA495" s="47"/>
      <c r="AB495" s="48" t="s">
        <v>1706</v>
      </c>
      <c r="AC495" s="47"/>
      <c r="AD495" s="16"/>
      <c r="AE495" s="47"/>
      <c r="AF495" s="16"/>
      <c r="AG495" s="46"/>
      <c r="AH495" s="255"/>
      <c r="AI495" s="11"/>
      <c r="AJ495" s="312"/>
      <c r="AK495" s="268"/>
      <c r="AL495" s="264"/>
      <c r="AM495" s="266"/>
      <c r="AN495" s="268"/>
      <c r="AO495" s="264"/>
      <c r="AP495" s="266"/>
      <c r="AQ495" s="268"/>
      <c r="AR495" s="264"/>
      <c r="AS495" s="266"/>
      <c r="AT495" s="268"/>
      <c r="AU495" s="264"/>
      <c r="AV495" s="266"/>
      <c r="AW495" s="268"/>
      <c r="AX495" s="264"/>
      <c r="AY495" s="293"/>
      <c r="AZ495" s="229"/>
      <c r="BA495" s="229"/>
      <c r="BB495" s="296"/>
    </row>
    <row r="496" spans="2:62" ht="28.15" customHeight="1" x14ac:dyDescent="0.2">
      <c r="B496" s="30"/>
      <c r="C496" s="242">
        <v>2</v>
      </c>
      <c r="D496" s="44"/>
      <c r="E496" s="43"/>
      <c r="F496" s="43"/>
      <c r="G496" s="42"/>
      <c r="H496" s="223"/>
      <c r="I496" s="246"/>
      <c r="J496" s="246"/>
      <c r="K496" s="246"/>
      <c r="L496" s="41" t="s">
        <v>133</v>
      </c>
      <c r="M496" s="40"/>
      <c r="N496" s="41" t="s">
        <v>131</v>
      </c>
      <c r="O496" s="40"/>
      <c r="P496" s="41" t="s">
        <v>130</v>
      </c>
      <c r="Q496" s="40"/>
      <c r="R496" s="41" t="s">
        <v>129</v>
      </c>
      <c r="S496" s="40"/>
      <c r="T496" s="41" t="s">
        <v>128</v>
      </c>
      <c r="U496" s="40"/>
      <c r="V496" s="41" t="s">
        <v>127</v>
      </c>
      <c r="W496" s="40"/>
      <c r="X496" s="41" t="s">
        <v>126</v>
      </c>
      <c r="Y496" s="40"/>
      <c r="Z496" s="41" t="s">
        <v>125</v>
      </c>
      <c r="AA496" s="40"/>
      <c r="AB496" s="41" t="s">
        <v>1709</v>
      </c>
      <c r="AC496" s="40"/>
      <c r="AD496" s="39"/>
      <c r="AE496" s="40"/>
      <c r="AF496" s="39"/>
      <c r="AG496" s="38"/>
      <c r="AH496" s="250"/>
      <c r="AI496" s="11"/>
      <c r="AJ496" s="310">
        <f>SUMPRODUCT(LEN($M496:$AC499)-LEN(SUBSTITUTE($M496:$AC499,"A", "")))</f>
        <v>0</v>
      </c>
      <c r="AK496" s="239">
        <f>SUMPRODUCT(LEN($AF496:$AF499)-LEN(SUBSTITUTE($AF496:$AF499,"A", "")))</f>
        <v>0</v>
      </c>
      <c r="AL496" s="230">
        <f>SUMPRODUCT(LEN($AE496:$AE499)-LEN(SUBSTITUTE($AE496:$AE499,"A", "")))</f>
        <v>0</v>
      </c>
      <c r="AM496" s="233">
        <f>SUMPRODUCT(LEN($M496:$AC499)-LEN(SUBSTITUTE($M496:$AC499,"S", "")))</f>
        <v>0</v>
      </c>
      <c r="AN496" s="239">
        <f>SUMPRODUCT(LEN($AF496:$AF499)-LEN(SUBSTITUTE($AF496:$AF499,"S", "")))</f>
        <v>0</v>
      </c>
      <c r="AO496" s="230">
        <f>SUMPRODUCT(LEN($AE496:$AE499)-LEN(SUBSTITUTE($AE496:$AE499,"S", "")))</f>
        <v>0</v>
      </c>
      <c r="AP496" s="233">
        <f>SUMPRODUCT(LEN($M496:$AC499)-LEN(SUBSTITUTE($M496:$AC499,"F", "")))</f>
        <v>0</v>
      </c>
      <c r="AQ496" s="239">
        <f>SUMPRODUCT(LEN($AF496:$AF499)-LEN(SUBSTITUTE($AF496:$AF499,"F", "")))</f>
        <v>0</v>
      </c>
      <c r="AR496" s="230">
        <f>SUMPRODUCT(LEN($AE496:$AE499)-LEN(SUBSTITUTE($AE496:$AE499,"F", "")))</f>
        <v>0</v>
      </c>
      <c r="AS496" s="233">
        <f>SUMPRODUCT(LEN($M496:$AC499)-LEN(SUBSTITUTE($M496:$AC499,"G", "")))</f>
        <v>0</v>
      </c>
      <c r="AT496" s="239">
        <f>SUMPRODUCT(LEN($AF496:$AF499)-LEN(SUBSTITUTE($AF496:$AF499,"G", "")))</f>
        <v>0</v>
      </c>
      <c r="AU496" s="230">
        <f>SUMPRODUCT(LEN($AE496:$AE499)-LEN(SUBSTITUTE($AE496:$AE499,"G", "")))</f>
        <v>0</v>
      </c>
      <c r="AV496" s="233">
        <f>SUMPRODUCT(LEN($M496:$AC499)-LEN(SUBSTITUTE($M496:$AC499,"M", "")))</f>
        <v>0</v>
      </c>
      <c r="AW496" s="239">
        <f>SUMPRODUCT(LEN($AF496:$AF499)-LEN(SUBSTITUTE($AF496:$AF499,"M", "")))</f>
        <v>0</v>
      </c>
      <c r="AX496" s="230">
        <f>SUMPRODUCT(LEN($AE496:$AE499)-LEN(SUBSTITUTE($AE496:$AE499,"M", "")))</f>
        <v>0</v>
      </c>
      <c r="AY496" s="291">
        <f>SUMPRODUCT(LEN($AE496:$AE499)-LEN(SUBSTITUTE($AE496:$AE499,"S", "")))</f>
        <v>0</v>
      </c>
      <c r="AZ496" s="227">
        <f>SUMPRODUCT(LEN($AE496:$AE499)-LEN(SUBSTITUTE($AE496:$AE499,"F", "")))</f>
        <v>0</v>
      </c>
      <c r="BA496" s="227">
        <f>SUMPRODUCT(LEN($AE496:$AE499)-LEN(SUBSTITUTE($AE496:$AE499,"G", "")))</f>
        <v>0</v>
      </c>
      <c r="BB496" s="294">
        <f>SUMPRODUCT(LEN($AE496:$AE499)-LEN(SUBSTITUTE($AE496:$AE499,"M", "")))</f>
        <v>0</v>
      </c>
    </row>
    <row r="497" spans="2:62" ht="28.15" customHeight="1" thickBot="1" x14ac:dyDescent="0.25">
      <c r="B497" s="30"/>
      <c r="C497" s="243"/>
      <c r="D497" s="36"/>
      <c r="E497" s="35"/>
      <c r="F497" s="35"/>
      <c r="G497" s="34"/>
      <c r="H497" s="224"/>
      <c r="I497" s="247"/>
      <c r="J497" s="247"/>
      <c r="K497" s="247"/>
      <c r="L497" s="33" t="s">
        <v>123</v>
      </c>
      <c r="M497" s="32"/>
      <c r="N497" s="33" t="s">
        <v>122</v>
      </c>
      <c r="O497" s="32"/>
      <c r="P497" s="33" t="s">
        <v>120</v>
      </c>
      <c r="Q497" s="32"/>
      <c r="R497" s="33" t="s">
        <v>119</v>
      </c>
      <c r="S497" s="32"/>
      <c r="T497" s="33" t="s">
        <v>118</v>
      </c>
      <c r="U497" s="32"/>
      <c r="V497" s="33" t="s">
        <v>117</v>
      </c>
      <c r="W497" s="32"/>
      <c r="X497" s="33" t="s">
        <v>116</v>
      </c>
      <c r="Y497" s="32"/>
      <c r="Z497" s="33" t="s">
        <v>115</v>
      </c>
      <c r="AA497" s="32"/>
      <c r="AB497" s="33" t="s">
        <v>1708</v>
      </c>
      <c r="AC497" s="32"/>
      <c r="AD497" s="31"/>
      <c r="AE497" s="32"/>
      <c r="AF497" s="31"/>
      <c r="AG497" s="23"/>
      <c r="AH497" s="251"/>
      <c r="AI497" s="11"/>
      <c r="AJ497" s="311"/>
      <c r="AK497" s="267"/>
      <c r="AL497" s="263"/>
      <c r="AM497" s="265"/>
      <c r="AN497" s="267"/>
      <c r="AO497" s="263"/>
      <c r="AP497" s="265"/>
      <c r="AQ497" s="267"/>
      <c r="AR497" s="263"/>
      <c r="AS497" s="265"/>
      <c r="AT497" s="267"/>
      <c r="AU497" s="263"/>
      <c r="AV497" s="265"/>
      <c r="AW497" s="267"/>
      <c r="AX497" s="263"/>
      <c r="AY497" s="292"/>
      <c r="AZ497" s="228"/>
      <c r="BA497" s="228"/>
      <c r="BB497" s="295"/>
    </row>
    <row r="498" spans="2:62" ht="28.15" customHeight="1" x14ac:dyDescent="0.2">
      <c r="B498" s="30"/>
      <c r="C498" s="244"/>
      <c r="D498" s="29"/>
      <c r="E498" s="28"/>
      <c r="F498" s="28"/>
      <c r="G498" s="27"/>
      <c r="H498" s="225"/>
      <c r="I498" s="248"/>
      <c r="J498" s="248"/>
      <c r="K498" s="248"/>
      <c r="L498" s="26" t="s">
        <v>114</v>
      </c>
      <c r="M498" s="25"/>
      <c r="N498" s="26" t="s">
        <v>112</v>
      </c>
      <c r="O498" s="25"/>
      <c r="P498" s="26" t="s">
        <v>111</v>
      </c>
      <c r="Q498" s="25"/>
      <c r="R498" s="26" t="s">
        <v>110</v>
      </c>
      <c r="S498" s="25"/>
      <c r="T498" s="26" t="s">
        <v>109</v>
      </c>
      <c r="U498" s="25"/>
      <c r="V498" s="26" t="s">
        <v>108</v>
      </c>
      <c r="W498" s="25"/>
      <c r="X498" s="26" t="s">
        <v>107</v>
      </c>
      <c r="Y498" s="25"/>
      <c r="Z498" s="26" t="s">
        <v>106</v>
      </c>
      <c r="AA498" s="25"/>
      <c r="AB498" s="26" t="s">
        <v>1707</v>
      </c>
      <c r="AC498" s="25"/>
      <c r="AD498" s="24"/>
      <c r="AE498" s="25"/>
      <c r="AF498" s="24"/>
      <c r="AG498" s="23"/>
      <c r="AH498" s="251"/>
      <c r="AI498" s="11"/>
      <c r="AJ498" s="311"/>
      <c r="AK498" s="267"/>
      <c r="AL498" s="263"/>
      <c r="AM498" s="265"/>
      <c r="AN498" s="267"/>
      <c r="AO498" s="263"/>
      <c r="AP498" s="265"/>
      <c r="AQ498" s="267"/>
      <c r="AR498" s="263"/>
      <c r="AS498" s="265"/>
      <c r="AT498" s="267"/>
      <c r="AU498" s="263"/>
      <c r="AV498" s="265"/>
      <c r="AW498" s="267"/>
      <c r="AX498" s="263"/>
      <c r="AY498" s="292"/>
      <c r="AZ498" s="228"/>
      <c r="BA498" s="228"/>
      <c r="BB498" s="295"/>
    </row>
    <row r="499" spans="2:62" ht="28.15" customHeight="1" thickBot="1" x14ac:dyDescent="0.25">
      <c r="B499" s="30"/>
      <c r="C499" s="253"/>
      <c r="D499" s="51"/>
      <c r="E499" s="50"/>
      <c r="F499" s="50"/>
      <c r="G499" s="49"/>
      <c r="H499" s="226"/>
      <c r="I499" s="254"/>
      <c r="J499" s="254"/>
      <c r="K499" s="254"/>
      <c r="L499" s="48" t="s">
        <v>105</v>
      </c>
      <c r="M499" s="47"/>
      <c r="N499" s="48" t="s">
        <v>103</v>
      </c>
      <c r="O499" s="47"/>
      <c r="P499" s="48" t="s">
        <v>102</v>
      </c>
      <c r="Q499" s="47"/>
      <c r="R499" s="48" t="s">
        <v>101</v>
      </c>
      <c r="S499" s="47"/>
      <c r="T499" s="48">
        <v>20</v>
      </c>
      <c r="U499" s="47"/>
      <c r="V499" s="48" t="s">
        <v>100</v>
      </c>
      <c r="W499" s="47"/>
      <c r="X499" s="48" t="s">
        <v>99</v>
      </c>
      <c r="Y499" s="47"/>
      <c r="Z499" s="48" t="s">
        <v>98</v>
      </c>
      <c r="AA499" s="47"/>
      <c r="AB499" s="48" t="s">
        <v>1706</v>
      </c>
      <c r="AC499" s="47"/>
      <c r="AD499" s="16"/>
      <c r="AE499" s="47"/>
      <c r="AF499" s="16"/>
      <c r="AG499" s="46"/>
      <c r="AH499" s="255"/>
      <c r="AI499" s="11"/>
      <c r="AJ499" s="312"/>
      <c r="AK499" s="268"/>
      <c r="AL499" s="264"/>
      <c r="AM499" s="266"/>
      <c r="AN499" s="268"/>
      <c r="AO499" s="264"/>
      <c r="AP499" s="266"/>
      <c r="AQ499" s="268"/>
      <c r="AR499" s="264"/>
      <c r="AS499" s="266"/>
      <c r="AT499" s="268"/>
      <c r="AU499" s="264"/>
      <c r="AV499" s="266"/>
      <c r="AW499" s="268"/>
      <c r="AX499" s="264"/>
      <c r="AY499" s="293"/>
      <c r="AZ499" s="229"/>
      <c r="BA499" s="229"/>
      <c r="BB499" s="296"/>
    </row>
    <row r="500" spans="2:62" ht="28.15" customHeight="1" x14ac:dyDescent="0.2">
      <c r="B500" s="30"/>
      <c r="C500" s="242">
        <v>3</v>
      </c>
      <c r="D500" s="44"/>
      <c r="E500" s="43"/>
      <c r="F500" s="43"/>
      <c r="G500" s="42"/>
      <c r="H500" s="223"/>
      <c r="I500" s="246"/>
      <c r="J500" s="246"/>
      <c r="K500" s="246"/>
      <c r="L500" s="41" t="s">
        <v>133</v>
      </c>
      <c r="M500" s="40"/>
      <c r="N500" s="41" t="s">
        <v>131</v>
      </c>
      <c r="O500" s="40"/>
      <c r="P500" s="41" t="s">
        <v>130</v>
      </c>
      <c r="Q500" s="40"/>
      <c r="R500" s="41" t="s">
        <v>129</v>
      </c>
      <c r="S500" s="40"/>
      <c r="T500" s="41" t="s">
        <v>128</v>
      </c>
      <c r="U500" s="40"/>
      <c r="V500" s="41" t="s">
        <v>127</v>
      </c>
      <c r="W500" s="40"/>
      <c r="X500" s="41" t="s">
        <v>126</v>
      </c>
      <c r="Y500" s="40"/>
      <c r="Z500" s="41" t="s">
        <v>125</v>
      </c>
      <c r="AA500" s="40"/>
      <c r="AB500" s="41" t="s">
        <v>1709</v>
      </c>
      <c r="AC500" s="40"/>
      <c r="AD500" s="39"/>
      <c r="AE500" s="40"/>
      <c r="AF500" s="39"/>
      <c r="AG500" s="38"/>
      <c r="AH500" s="250"/>
      <c r="AI500" s="11"/>
      <c r="AJ500" s="310">
        <f>SUMPRODUCT(LEN($M500:$AC503)-LEN(SUBSTITUTE($M500:$AC503,"A", "")))</f>
        <v>0</v>
      </c>
      <c r="AK500" s="239">
        <f>SUMPRODUCT(LEN($AF500:$AF503)-LEN(SUBSTITUTE($AF500:$AF503,"A", "")))</f>
        <v>0</v>
      </c>
      <c r="AL500" s="230">
        <f>SUMPRODUCT(LEN($AE500:$AE503)-LEN(SUBSTITUTE($AE500:$AE503,"A", "")))</f>
        <v>0</v>
      </c>
      <c r="AM500" s="233">
        <f>SUMPRODUCT(LEN($M500:$AC503)-LEN(SUBSTITUTE($M500:$AC503,"S", "")))</f>
        <v>0</v>
      </c>
      <c r="AN500" s="239">
        <f>SUMPRODUCT(LEN($AF500:$AF503)-LEN(SUBSTITUTE($AF500:$AF503,"S", "")))</f>
        <v>0</v>
      </c>
      <c r="AO500" s="230">
        <f>SUMPRODUCT(LEN($AE500:$AE503)-LEN(SUBSTITUTE($AE500:$AE503,"S", "")))</f>
        <v>0</v>
      </c>
      <c r="AP500" s="233">
        <f>SUMPRODUCT(LEN($M500:$AC503)-LEN(SUBSTITUTE($M500:$AC503,"F", "")))</f>
        <v>0</v>
      </c>
      <c r="AQ500" s="239">
        <f>SUMPRODUCT(LEN($AF500:$AF503)-LEN(SUBSTITUTE($AF500:$AF503,"F", "")))</f>
        <v>0</v>
      </c>
      <c r="AR500" s="230">
        <f>SUMPRODUCT(LEN($AE500:$AE503)-LEN(SUBSTITUTE($AE500:$AE503,"F", "")))</f>
        <v>0</v>
      </c>
      <c r="AS500" s="233">
        <f>SUMPRODUCT(LEN($M500:$AC503)-LEN(SUBSTITUTE($M500:$AC503,"G", "")))</f>
        <v>0</v>
      </c>
      <c r="AT500" s="239">
        <f>SUMPRODUCT(LEN($AF500:$AF503)-LEN(SUBSTITUTE($AF500:$AF503,"G", "")))</f>
        <v>0</v>
      </c>
      <c r="AU500" s="230">
        <f>SUMPRODUCT(LEN($AE500:$AE503)-LEN(SUBSTITUTE($AE500:$AE503,"G", "")))</f>
        <v>0</v>
      </c>
      <c r="AV500" s="233">
        <f>SUMPRODUCT(LEN($M500:$AC503)-LEN(SUBSTITUTE($M500:$AC503,"M", "")))</f>
        <v>0</v>
      </c>
      <c r="AW500" s="239">
        <f>SUMPRODUCT(LEN($AF500:$AF503)-LEN(SUBSTITUTE($AF500:$AF503,"M", "")))</f>
        <v>0</v>
      </c>
      <c r="AX500" s="230">
        <f>SUMPRODUCT(LEN($AE500:$AE503)-LEN(SUBSTITUTE($AE500:$AE503,"M", "")))</f>
        <v>0</v>
      </c>
      <c r="AY500" s="291">
        <f>SUMPRODUCT(LEN($AE500:$AE503)-LEN(SUBSTITUTE($AE500:$AE503,"S", "")))</f>
        <v>0</v>
      </c>
      <c r="AZ500" s="227">
        <f>SUMPRODUCT(LEN($AE500:$AE503)-LEN(SUBSTITUTE($AE500:$AE503,"F", "")))</f>
        <v>0</v>
      </c>
      <c r="BA500" s="227">
        <f>SUMPRODUCT(LEN($AE500:$AE503)-LEN(SUBSTITUTE($AE500:$AE503,"G", "")))</f>
        <v>0</v>
      </c>
      <c r="BB500" s="294">
        <f>SUMPRODUCT(LEN($AE500:$AE503)-LEN(SUBSTITUTE($AE500:$AE503,"M", "")))</f>
        <v>0</v>
      </c>
    </row>
    <row r="501" spans="2:62" ht="28.15" customHeight="1" thickBot="1" x14ac:dyDescent="0.25">
      <c r="B501" s="30"/>
      <c r="C501" s="243"/>
      <c r="D501" s="36"/>
      <c r="E501" s="35"/>
      <c r="F501" s="35"/>
      <c r="G501" s="34"/>
      <c r="H501" s="224"/>
      <c r="I501" s="247"/>
      <c r="J501" s="247"/>
      <c r="K501" s="247"/>
      <c r="L501" s="33" t="s">
        <v>123</v>
      </c>
      <c r="M501" s="32"/>
      <c r="N501" s="33" t="s">
        <v>122</v>
      </c>
      <c r="O501" s="32"/>
      <c r="P501" s="33" t="s">
        <v>120</v>
      </c>
      <c r="Q501" s="32"/>
      <c r="R501" s="33" t="s">
        <v>119</v>
      </c>
      <c r="S501" s="32"/>
      <c r="T501" s="33" t="s">
        <v>118</v>
      </c>
      <c r="U501" s="32"/>
      <c r="V501" s="33" t="s">
        <v>117</v>
      </c>
      <c r="W501" s="32"/>
      <c r="X501" s="33" t="s">
        <v>116</v>
      </c>
      <c r="Y501" s="32"/>
      <c r="Z501" s="33" t="s">
        <v>115</v>
      </c>
      <c r="AA501" s="32"/>
      <c r="AB501" s="33" t="s">
        <v>1708</v>
      </c>
      <c r="AC501" s="32"/>
      <c r="AD501" s="31"/>
      <c r="AE501" s="32"/>
      <c r="AF501" s="31"/>
      <c r="AG501" s="23"/>
      <c r="AH501" s="251"/>
      <c r="AI501" s="11"/>
      <c r="AJ501" s="311"/>
      <c r="AK501" s="267"/>
      <c r="AL501" s="263"/>
      <c r="AM501" s="265"/>
      <c r="AN501" s="267"/>
      <c r="AO501" s="263"/>
      <c r="AP501" s="265"/>
      <c r="AQ501" s="267"/>
      <c r="AR501" s="263"/>
      <c r="AS501" s="265"/>
      <c r="AT501" s="267"/>
      <c r="AU501" s="263"/>
      <c r="AV501" s="265"/>
      <c r="AW501" s="267"/>
      <c r="AX501" s="263"/>
      <c r="AY501" s="292"/>
      <c r="AZ501" s="228"/>
      <c r="BA501" s="228"/>
      <c r="BB501" s="295"/>
    </row>
    <row r="502" spans="2:62" ht="28.15" customHeight="1" x14ac:dyDescent="0.2">
      <c r="B502" s="30"/>
      <c r="C502" s="244"/>
      <c r="D502" s="29"/>
      <c r="E502" s="28"/>
      <c r="F502" s="28"/>
      <c r="G502" s="27"/>
      <c r="H502" s="225"/>
      <c r="I502" s="248"/>
      <c r="J502" s="248"/>
      <c r="K502" s="248"/>
      <c r="L502" s="26" t="s">
        <v>114</v>
      </c>
      <c r="M502" s="25"/>
      <c r="N502" s="26" t="s">
        <v>112</v>
      </c>
      <c r="O502" s="25"/>
      <c r="P502" s="26" t="s">
        <v>111</v>
      </c>
      <c r="Q502" s="25"/>
      <c r="R502" s="26" t="s">
        <v>110</v>
      </c>
      <c r="S502" s="25"/>
      <c r="T502" s="26" t="s">
        <v>109</v>
      </c>
      <c r="U502" s="25"/>
      <c r="V502" s="26" t="s">
        <v>108</v>
      </c>
      <c r="W502" s="25"/>
      <c r="X502" s="26" t="s">
        <v>107</v>
      </c>
      <c r="Y502" s="25"/>
      <c r="Z502" s="26" t="s">
        <v>106</v>
      </c>
      <c r="AA502" s="25"/>
      <c r="AB502" s="26" t="s">
        <v>1707</v>
      </c>
      <c r="AC502" s="25"/>
      <c r="AD502" s="24"/>
      <c r="AE502" s="25"/>
      <c r="AF502" s="24"/>
      <c r="AG502" s="23"/>
      <c r="AH502" s="251"/>
      <c r="AI502" s="11"/>
      <c r="AJ502" s="311"/>
      <c r="AK502" s="267"/>
      <c r="AL502" s="263"/>
      <c r="AM502" s="265"/>
      <c r="AN502" s="267"/>
      <c r="AO502" s="263"/>
      <c r="AP502" s="265"/>
      <c r="AQ502" s="267"/>
      <c r="AR502" s="263"/>
      <c r="AS502" s="265"/>
      <c r="AT502" s="267"/>
      <c r="AU502" s="263"/>
      <c r="AV502" s="265"/>
      <c r="AW502" s="267"/>
      <c r="AX502" s="263"/>
      <c r="AY502" s="292"/>
      <c r="AZ502" s="228"/>
      <c r="BA502" s="228"/>
      <c r="BB502" s="295"/>
    </row>
    <row r="503" spans="2:62" ht="28.15" customHeight="1" thickBot="1" x14ac:dyDescent="0.25">
      <c r="B503" s="21"/>
      <c r="C503" s="245"/>
      <c r="D503" s="20"/>
      <c r="E503" s="19"/>
      <c r="F503" s="19"/>
      <c r="G503" s="18"/>
      <c r="H503" s="226"/>
      <c r="I503" s="249"/>
      <c r="J503" s="249"/>
      <c r="K503" s="249"/>
      <c r="L503" s="17" t="s">
        <v>105</v>
      </c>
      <c r="M503" s="15"/>
      <c r="N503" s="17" t="s">
        <v>103</v>
      </c>
      <c r="O503" s="15"/>
      <c r="P503" s="17" t="s">
        <v>102</v>
      </c>
      <c r="Q503" s="15"/>
      <c r="R503" s="17" t="s">
        <v>101</v>
      </c>
      <c r="S503" s="15"/>
      <c r="T503" s="17">
        <v>20</v>
      </c>
      <c r="U503" s="15"/>
      <c r="V503" s="17" t="s">
        <v>100</v>
      </c>
      <c r="W503" s="15"/>
      <c r="X503" s="17" t="s">
        <v>99</v>
      </c>
      <c r="Y503" s="15"/>
      <c r="Z503" s="17" t="s">
        <v>98</v>
      </c>
      <c r="AA503" s="15"/>
      <c r="AB503" s="17" t="s">
        <v>1706</v>
      </c>
      <c r="AC503" s="15"/>
      <c r="AD503" s="16"/>
      <c r="AE503" s="15"/>
      <c r="AF503" s="14"/>
      <c r="AG503" s="13"/>
      <c r="AH503" s="252"/>
      <c r="AI503" s="11"/>
      <c r="AJ503" s="312"/>
      <c r="AK503" s="268"/>
      <c r="AL503" s="264"/>
      <c r="AM503" s="266"/>
      <c r="AN503" s="268"/>
      <c r="AO503" s="264"/>
      <c r="AP503" s="266"/>
      <c r="AQ503" s="268"/>
      <c r="AR503" s="264"/>
      <c r="AS503" s="266"/>
      <c r="AT503" s="268"/>
      <c r="AU503" s="264"/>
      <c r="AV503" s="266"/>
      <c r="AW503" s="268"/>
      <c r="AX503" s="264"/>
      <c r="AY503" s="293"/>
      <c r="AZ503" s="229"/>
      <c r="BA503" s="229"/>
      <c r="BB503" s="296"/>
    </row>
    <row r="504" spans="2:62" ht="85.9" customHeight="1" thickTop="1" thickBot="1" x14ac:dyDescent="0.35">
      <c r="B504" s="105" t="s">
        <v>174</v>
      </c>
      <c r="C504" s="95" t="s">
        <v>173</v>
      </c>
      <c r="D504" s="100" t="s">
        <v>172</v>
      </c>
      <c r="E504" s="104" t="s">
        <v>171</v>
      </c>
      <c r="F504" s="103"/>
      <c r="G504" s="102"/>
      <c r="H504" s="101" t="s">
        <v>170</v>
      </c>
      <c r="I504" s="100" t="s">
        <v>96</v>
      </c>
      <c r="J504" s="100" t="s">
        <v>169</v>
      </c>
      <c r="K504" s="100" t="s">
        <v>97</v>
      </c>
      <c r="L504" s="256" t="s">
        <v>168</v>
      </c>
      <c r="M504" s="262"/>
      <c r="N504" s="256" t="s">
        <v>167</v>
      </c>
      <c r="O504" s="262"/>
      <c r="P504" s="256" t="s">
        <v>167</v>
      </c>
      <c r="Q504" s="257"/>
      <c r="R504" s="256" t="s">
        <v>167</v>
      </c>
      <c r="S504" s="257"/>
      <c r="T504" s="256" t="s">
        <v>167</v>
      </c>
      <c r="U504" s="257"/>
      <c r="V504" s="256" t="s">
        <v>167</v>
      </c>
      <c r="W504" s="257"/>
      <c r="X504" s="256" t="s">
        <v>167</v>
      </c>
      <c r="Y504" s="257"/>
      <c r="Z504" s="256" t="s">
        <v>167</v>
      </c>
      <c r="AA504" s="257"/>
      <c r="AB504" s="256" t="s">
        <v>167</v>
      </c>
      <c r="AC504" s="257"/>
      <c r="AD504" s="261" t="s">
        <v>166</v>
      </c>
      <c r="AE504" s="257"/>
      <c r="AF504" s="101" t="s">
        <v>165</v>
      </c>
      <c r="AG504" s="101" t="s">
        <v>164</v>
      </c>
      <c r="AH504" s="100" t="s">
        <v>163</v>
      </c>
      <c r="AI504" s="98"/>
      <c r="AJ504" s="96" t="s">
        <v>160</v>
      </c>
      <c r="AK504" s="95" t="s">
        <v>159</v>
      </c>
      <c r="AL504" s="94" t="s">
        <v>158</v>
      </c>
      <c r="AM504" s="96" t="s">
        <v>157</v>
      </c>
      <c r="AN504" s="95" t="s">
        <v>156</v>
      </c>
      <c r="AO504" s="94" t="s">
        <v>155</v>
      </c>
      <c r="AP504" s="96" t="s">
        <v>154</v>
      </c>
      <c r="AQ504" s="95" t="s">
        <v>153</v>
      </c>
      <c r="AR504" s="97" t="s">
        <v>152</v>
      </c>
      <c r="AS504" s="96" t="s">
        <v>151</v>
      </c>
      <c r="AT504" s="95" t="s">
        <v>150</v>
      </c>
      <c r="AU504" s="94" t="s">
        <v>149</v>
      </c>
      <c r="AV504" s="96" t="s">
        <v>148</v>
      </c>
      <c r="AW504" s="95" t="s">
        <v>147</v>
      </c>
      <c r="AX504" s="94" t="s">
        <v>146</v>
      </c>
      <c r="AY504" s="93" t="s">
        <v>145</v>
      </c>
      <c r="AZ504" s="92" t="s">
        <v>144</v>
      </c>
      <c r="BA504" s="92" t="s">
        <v>143</v>
      </c>
      <c r="BB504" s="91" t="s">
        <v>142</v>
      </c>
    </row>
    <row r="505" spans="2:62" ht="48" thickBot="1" x14ac:dyDescent="0.3">
      <c r="B505" s="90" t="s">
        <v>218</v>
      </c>
      <c r="C505" s="89"/>
      <c r="D505" s="88"/>
      <c r="E505" s="258"/>
      <c r="F505" s="259"/>
      <c r="G505" s="260"/>
      <c r="H505" s="87" t="s">
        <v>140</v>
      </c>
      <c r="I505" s="86"/>
      <c r="J505" s="86"/>
      <c r="K505" s="85"/>
      <c r="L505" s="84"/>
      <c r="M505" s="81"/>
      <c r="N505" s="84"/>
      <c r="O505" s="81"/>
      <c r="P505" s="84"/>
      <c r="Q505" s="81"/>
      <c r="R505" s="84"/>
      <c r="S505" s="81"/>
      <c r="T505" s="84"/>
      <c r="U505" s="81"/>
      <c r="V505" s="84"/>
      <c r="W505" s="81"/>
      <c r="X505" s="84"/>
      <c r="Y505" s="81"/>
      <c r="Z505" s="84"/>
      <c r="AA505" s="83"/>
      <c r="AB505" s="217"/>
      <c r="AC505" s="217"/>
      <c r="AD505" s="82" t="s">
        <v>139</v>
      </c>
      <c r="AE505" s="81"/>
      <c r="AF505" s="81"/>
      <c r="AG505" s="81"/>
      <c r="AH505" s="80"/>
      <c r="AI505" s="79" t="s">
        <v>138</v>
      </c>
      <c r="AJ505" s="78">
        <f t="shared" ref="AJ505:BB505" si="66">SUM(AJ507:AJ518)</f>
        <v>55</v>
      </c>
      <c r="AK505" s="77">
        <f t="shared" si="66"/>
        <v>0</v>
      </c>
      <c r="AL505" s="76">
        <f t="shared" si="66"/>
        <v>0</v>
      </c>
      <c r="AM505" s="78">
        <f t="shared" si="66"/>
        <v>10</v>
      </c>
      <c r="AN505" s="77">
        <f t="shared" si="66"/>
        <v>0</v>
      </c>
      <c r="AO505" s="76">
        <f t="shared" si="66"/>
        <v>1</v>
      </c>
      <c r="AP505" s="78">
        <f t="shared" si="66"/>
        <v>2</v>
      </c>
      <c r="AQ505" s="77">
        <f t="shared" si="66"/>
        <v>0</v>
      </c>
      <c r="AR505" s="76">
        <f t="shared" si="66"/>
        <v>0</v>
      </c>
      <c r="AS505" s="78">
        <f t="shared" si="66"/>
        <v>12</v>
      </c>
      <c r="AT505" s="77">
        <f t="shared" si="66"/>
        <v>0</v>
      </c>
      <c r="AU505" s="76">
        <f t="shared" si="66"/>
        <v>1</v>
      </c>
      <c r="AV505" s="78">
        <f t="shared" si="66"/>
        <v>3</v>
      </c>
      <c r="AW505" s="77">
        <f t="shared" si="66"/>
        <v>0</v>
      </c>
      <c r="AX505" s="76">
        <f t="shared" si="66"/>
        <v>0</v>
      </c>
      <c r="AY505" s="75">
        <f t="shared" si="66"/>
        <v>1</v>
      </c>
      <c r="AZ505" s="74">
        <f t="shared" si="66"/>
        <v>0</v>
      </c>
      <c r="BA505" s="74">
        <f t="shared" si="66"/>
        <v>1</v>
      </c>
      <c r="BB505" s="73">
        <f t="shared" si="66"/>
        <v>0</v>
      </c>
      <c r="BC505" s="72" t="s">
        <v>137</v>
      </c>
      <c r="BF505" s="5">
        <f>SUM(AJ505:AL505)/$BG$5</f>
        <v>55</v>
      </c>
      <c r="BG505" s="5">
        <f>SUM(AM505:AO505,AY505)/$BG$5</f>
        <v>12</v>
      </c>
      <c r="BH505" s="5">
        <f>SUM(AP505:AR505,AZ505)/$BG$5</f>
        <v>2</v>
      </c>
      <c r="BI505" s="5">
        <f>SUM(AS505:AU505,BA505)/$BG$5</f>
        <v>14</v>
      </c>
      <c r="BJ505" s="5">
        <f>SUM(AV505:AX505,BB505)/$BG$5</f>
        <v>3</v>
      </c>
    </row>
    <row r="506" spans="2:62" ht="37.5" thickBot="1" x14ac:dyDescent="0.3">
      <c r="B506" s="71"/>
      <c r="C506" s="70"/>
      <c r="D506" s="69"/>
      <c r="E506" s="68"/>
      <c r="F506" s="68"/>
      <c r="G506" s="67"/>
      <c r="H506" s="66"/>
      <c r="I506" s="64"/>
      <c r="J506" s="64"/>
      <c r="K506" s="65"/>
      <c r="L506" s="64"/>
      <c r="M506" s="62"/>
      <c r="N506" s="64"/>
      <c r="O506" s="62"/>
      <c r="P506" s="64"/>
      <c r="Q506" s="62"/>
      <c r="R506" s="64"/>
      <c r="S506" s="62"/>
      <c r="T506" s="64"/>
      <c r="U506" s="62"/>
      <c r="V506" s="64"/>
      <c r="W506" s="62"/>
      <c r="X506" s="64"/>
      <c r="Y506" s="62"/>
      <c r="Z506" s="64"/>
      <c r="AA506" s="62"/>
      <c r="AB506" s="62"/>
      <c r="AC506" s="62"/>
      <c r="AD506" s="63"/>
      <c r="AE506" s="62"/>
      <c r="AF506" s="62"/>
      <c r="AG506" s="62"/>
      <c r="AH506" s="61"/>
      <c r="AI506" s="59" t="s">
        <v>136</v>
      </c>
      <c r="AJ506" s="214">
        <f t="shared" ref="AJ506:BB506" si="67">AJ505/1</f>
        <v>55</v>
      </c>
      <c r="AK506" s="213">
        <f t="shared" si="67"/>
        <v>0</v>
      </c>
      <c r="AL506" s="212">
        <f t="shared" si="67"/>
        <v>0</v>
      </c>
      <c r="AM506" s="214">
        <f t="shared" si="67"/>
        <v>10</v>
      </c>
      <c r="AN506" s="213">
        <f t="shared" si="67"/>
        <v>0</v>
      </c>
      <c r="AO506" s="212">
        <f t="shared" si="67"/>
        <v>1</v>
      </c>
      <c r="AP506" s="214">
        <f t="shared" si="67"/>
        <v>2</v>
      </c>
      <c r="AQ506" s="213">
        <f t="shared" si="67"/>
        <v>0</v>
      </c>
      <c r="AR506" s="212">
        <f t="shared" si="67"/>
        <v>0</v>
      </c>
      <c r="AS506" s="214">
        <f t="shared" si="67"/>
        <v>12</v>
      </c>
      <c r="AT506" s="213">
        <f t="shared" si="67"/>
        <v>0</v>
      </c>
      <c r="AU506" s="212">
        <f t="shared" si="67"/>
        <v>1</v>
      </c>
      <c r="AV506" s="214">
        <f t="shared" si="67"/>
        <v>3</v>
      </c>
      <c r="AW506" s="213">
        <f t="shared" si="67"/>
        <v>0</v>
      </c>
      <c r="AX506" s="212">
        <f t="shared" si="67"/>
        <v>0</v>
      </c>
      <c r="AY506" s="211">
        <f t="shared" si="67"/>
        <v>1</v>
      </c>
      <c r="AZ506" s="210">
        <f t="shared" si="67"/>
        <v>0</v>
      </c>
      <c r="BA506" s="210">
        <f t="shared" si="67"/>
        <v>1</v>
      </c>
      <c r="BB506" s="209">
        <f t="shared" si="67"/>
        <v>0</v>
      </c>
      <c r="BC506" s="52" t="s">
        <v>135</v>
      </c>
    </row>
    <row r="507" spans="2:62" ht="28.15" customHeight="1" x14ac:dyDescent="0.2">
      <c r="B507" s="30"/>
      <c r="C507" s="242">
        <v>1</v>
      </c>
      <c r="D507" s="44"/>
      <c r="E507" s="43"/>
      <c r="F507" s="43"/>
      <c r="G507" s="42"/>
      <c r="H507" s="223" t="s">
        <v>660</v>
      </c>
      <c r="I507" s="246">
        <v>163</v>
      </c>
      <c r="J507" s="246">
        <v>37</v>
      </c>
      <c r="K507" s="246">
        <v>7</v>
      </c>
      <c r="L507" s="41" t="s">
        <v>133</v>
      </c>
      <c r="M507" s="40" t="s">
        <v>104</v>
      </c>
      <c r="N507" s="41" t="s">
        <v>131</v>
      </c>
      <c r="O507" s="40" t="s">
        <v>186</v>
      </c>
      <c r="P507" s="41" t="s">
        <v>130</v>
      </c>
      <c r="Q507" s="40" t="s">
        <v>132</v>
      </c>
      <c r="R507" s="41" t="s">
        <v>129</v>
      </c>
      <c r="S507" s="40" t="s">
        <v>186</v>
      </c>
      <c r="T507" s="41" t="s">
        <v>128</v>
      </c>
      <c r="U507" s="40" t="s">
        <v>389</v>
      </c>
      <c r="V507" s="41" t="s">
        <v>127</v>
      </c>
      <c r="W507" s="40" t="s">
        <v>428</v>
      </c>
      <c r="X507" s="41" t="s">
        <v>126</v>
      </c>
      <c r="Y507" s="40" t="s">
        <v>443</v>
      </c>
      <c r="Z507" s="41" t="s">
        <v>125</v>
      </c>
      <c r="AA507" s="40" t="s">
        <v>113</v>
      </c>
      <c r="AB507" s="41" t="s">
        <v>1709</v>
      </c>
      <c r="AC507" s="40"/>
      <c r="AD507" s="39">
        <v>32</v>
      </c>
      <c r="AE507" s="40" t="s">
        <v>414</v>
      </c>
      <c r="AF507" s="39"/>
      <c r="AG507" s="38"/>
      <c r="AH507" s="250">
        <v>3</v>
      </c>
      <c r="AI507" s="11"/>
      <c r="AJ507" s="310">
        <f>SUMPRODUCT(LEN($M507:$AC510)-LEN(SUBSTITUTE($M507:$AC510,"A", "")))</f>
        <v>55</v>
      </c>
      <c r="AK507" s="239">
        <f>SUMPRODUCT(LEN($AF507:$AF510)-LEN(SUBSTITUTE($AF507:$AF510,"A", "")))</f>
        <v>0</v>
      </c>
      <c r="AL507" s="230">
        <f>SUMPRODUCT(LEN($AE507:$AE510)-LEN(SUBSTITUTE($AE507:$AE510,"A", "")))</f>
        <v>0</v>
      </c>
      <c r="AM507" s="233">
        <f>SUMPRODUCT(LEN($M507:$AC510)-LEN(SUBSTITUTE($M507:$AC510,"S", "")))</f>
        <v>10</v>
      </c>
      <c r="AN507" s="239">
        <f>SUMPRODUCT(LEN($AF507:$AF510)-LEN(SUBSTITUTE($AF507:$AF510,"S", "")))</f>
        <v>0</v>
      </c>
      <c r="AO507" s="230">
        <f>SUMPRODUCT(LEN($AE507:$AE510)-LEN(SUBSTITUTE($AE507:$AE510,"S", "")))</f>
        <v>1</v>
      </c>
      <c r="AP507" s="233">
        <f>SUMPRODUCT(LEN($M507:$AC510)-LEN(SUBSTITUTE($M507:$AC510,"F", "")))</f>
        <v>2</v>
      </c>
      <c r="AQ507" s="239">
        <f>SUMPRODUCT(LEN($AF507:$AF510)-LEN(SUBSTITUTE($AF507:$AF510,"F", "")))</f>
        <v>0</v>
      </c>
      <c r="AR507" s="230">
        <f>SUMPRODUCT(LEN($AE507:$AE510)-LEN(SUBSTITUTE($AE507:$AE510,"F", "")))</f>
        <v>0</v>
      </c>
      <c r="AS507" s="233">
        <f>SUMPRODUCT(LEN($M507:$AC510)-LEN(SUBSTITUTE($M507:$AC510,"G", "")))</f>
        <v>12</v>
      </c>
      <c r="AT507" s="239">
        <f>SUMPRODUCT(LEN($AF507:$AF510)-LEN(SUBSTITUTE($AF507:$AF510,"G", "")))</f>
        <v>0</v>
      </c>
      <c r="AU507" s="230">
        <f>SUMPRODUCT(LEN($AE507:$AE510)-LEN(SUBSTITUTE($AE507:$AE510,"G", "")))</f>
        <v>1</v>
      </c>
      <c r="AV507" s="233">
        <f>SUMPRODUCT(LEN($M507:$AC510)-LEN(SUBSTITUTE($M507:$AC510,"M", "")))</f>
        <v>3</v>
      </c>
      <c r="AW507" s="239">
        <f>SUMPRODUCT(LEN($AF507:$AF510)-LEN(SUBSTITUTE($AF507:$AF510,"M", "")))</f>
        <v>0</v>
      </c>
      <c r="AX507" s="230">
        <f>SUMPRODUCT(LEN($AE507:$AE510)-LEN(SUBSTITUTE($AE507:$AE510,"M", "")))</f>
        <v>0</v>
      </c>
      <c r="AY507" s="291">
        <f>SUMPRODUCT(LEN($AE507:$AE510)-LEN(SUBSTITUTE($AE507:$AE510,"S", "")))</f>
        <v>1</v>
      </c>
      <c r="AZ507" s="227">
        <f>SUMPRODUCT(LEN($AE507:$AE510)-LEN(SUBSTITUTE($AE507:$AE510,"F", "")))</f>
        <v>0</v>
      </c>
      <c r="BA507" s="227">
        <f>SUMPRODUCT(LEN($AE507:$AE510)-LEN(SUBSTITUTE($AE507:$AE510,"G", "")))</f>
        <v>1</v>
      </c>
      <c r="BB507" s="294">
        <f>SUMPRODUCT(LEN($AE507:$AE510)-LEN(SUBSTITUTE($AE507:$AE510,"M", "")))</f>
        <v>0</v>
      </c>
    </row>
    <row r="508" spans="2:62" ht="28.15" customHeight="1" thickBot="1" x14ac:dyDescent="0.25">
      <c r="B508" s="30"/>
      <c r="C508" s="243"/>
      <c r="D508" s="36"/>
      <c r="E508" s="35"/>
      <c r="F508" s="35"/>
      <c r="G508" s="34"/>
      <c r="H508" s="224"/>
      <c r="I508" s="247"/>
      <c r="J508" s="247"/>
      <c r="K508" s="247"/>
      <c r="L508" s="33" t="s">
        <v>123</v>
      </c>
      <c r="M508" s="32" t="s">
        <v>104</v>
      </c>
      <c r="N508" s="33" t="s">
        <v>122</v>
      </c>
      <c r="O508" s="32" t="s">
        <v>186</v>
      </c>
      <c r="P508" s="33" t="s">
        <v>120</v>
      </c>
      <c r="Q508" s="32" t="s">
        <v>186</v>
      </c>
      <c r="R508" s="33" t="s">
        <v>119</v>
      </c>
      <c r="S508" s="32" t="s">
        <v>382</v>
      </c>
      <c r="T508" s="33" t="s">
        <v>118</v>
      </c>
      <c r="U508" s="32" t="s">
        <v>186</v>
      </c>
      <c r="V508" s="33" t="s">
        <v>117</v>
      </c>
      <c r="W508" s="32" t="s">
        <v>411</v>
      </c>
      <c r="X508" s="33" t="s">
        <v>116</v>
      </c>
      <c r="Y508" s="32" t="s">
        <v>399</v>
      </c>
      <c r="Z508" s="33" t="s">
        <v>115</v>
      </c>
      <c r="AA508" s="32" t="s">
        <v>121</v>
      </c>
      <c r="AB508" s="33" t="s">
        <v>1708</v>
      </c>
      <c r="AC508" s="32"/>
      <c r="AD508" s="31">
        <v>33</v>
      </c>
      <c r="AE508" s="32" t="s">
        <v>121</v>
      </c>
      <c r="AF508" s="31"/>
      <c r="AG508" s="23"/>
      <c r="AH508" s="251"/>
      <c r="AI508" s="11"/>
      <c r="AJ508" s="311"/>
      <c r="AK508" s="267"/>
      <c r="AL508" s="263"/>
      <c r="AM508" s="265"/>
      <c r="AN508" s="267"/>
      <c r="AO508" s="263"/>
      <c r="AP508" s="265"/>
      <c r="AQ508" s="267"/>
      <c r="AR508" s="263"/>
      <c r="AS508" s="265"/>
      <c r="AT508" s="267"/>
      <c r="AU508" s="263"/>
      <c r="AV508" s="265"/>
      <c r="AW508" s="267"/>
      <c r="AX508" s="263"/>
      <c r="AY508" s="292"/>
      <c r="AZ508" s="228"/>
      <c r="BA508" s="228"/>
      <c r="BB508" s="295"/>
    </row>
    <row r="509" spans="2:62" ht="28.15" customHeight="1" x14ac:dyDescent="0.2">
      <c r="B509" s="30"/>
      <c r="C509" s="244"/>
      <c r="D509" s="29"/>
      <c r="E509" s="28"/>
      <c r="F509" s="28"/>
      <c r="G509" s="27"/>
      <c r="H509" s="225">
        <v>258</v>
      </c>
      <c r="I509" s="248"/>
      <c r="J509" s="248"/>
      <c r="K509" s="248"/>
      <c r="L509" s="26" t="s">
        <v>114</v>
      </c>
      <c r="M509" s="25" t="s">
        <v>1347</v>
      </c>
      <c r="N509" s="26" t="s">
        <v>112</v>
      </c>
      <c r="O509" s="25" t="s">
        <v>1273</v>
      </c>
      <c r="P509" s="26" t="s">
        <v>111</v>
      </c>
      <c r="Q509" s="25" t="s">
        <v>679</v>
      </c>
      <c r="R509" s="26" t="s">
        <v>110</v>
      </c>
      <c r="S509" s="25" t="s">
        <v>132</v>
      </c>
      <c r="T509" s="26" t="s">
        <v>109</v>
      </c>
      <c r="U509" s="25" t="s">
        <v>1146</v>
      </c>
      <c r="V509" s="26" t="s">
        <v>108</v>
      </c>
      <c r="W509" s="25" t="s">
        <v>132</v>
      </c>
      <c r="X509" s="26" t="s">
        <v>107</v>
      </c>
      <c r="Y509" s="25" t="s">
        <v>256</v>
      </c>
      <c r="Z509" s="26" t="s">
        <v>106</v>
      </c>
      <c r="AA509" s="25"/>
      <c r="AB509" s="26" t="s">
        <v>1707</v>
      </c>
      <c r="AC509" s="25"/>
      <c r="AD509" s="24"/>
      <c r="AE509" s="25"/>
      <c r="AF509" s="24"/>
      <c r="AG509" s="23"/>
      <c r="AH509" s="251"/>
      <c r="AI509" s="11"/>
      <c r="AJ509" s="311"/>
      <c r="AK509" s="267"/>
      <c r="AL509" s="263"/>
      <c r="AM509" s="265"/>
      <c r="AN509" s="267"/>
      <c r="AO509" s="263"/>
      <c r="AP509" s="265"/>
      <c r="AQ509" s="267"/>
      <c r="AR509" s="263"/>
      <c r="AS509" s="265"/>
      <c r="AT509" s="267"/>
      <c r="AU509" s="263"/>
      <c r="AV509" s="265"/>
      <c r="AW509" s="267"/>
      <c r="AX509" s="263"/>
      <c r="AY509" s="292"/>
      <c r="AZ509" s="228"/>
      <c r="BA509" s="228"/>
      <c r="BB509" s="295"/>
    </row>
    <row r="510" spans="2:62" ht="28.15" customHeight="1" thickBot="1" x14ac:dyDescent="0.25">
      <c r="B510" s="30"/>
      <c r="C510" s="253"/>
      <c r="D510" s="51"/>
      <c r="E510" s="50"/>
      <c r="F510" s="50"/>
      <c r="G510" s="49"/>
      <c r="H510" s="226"/>
      <c r="I510" s="254"/>
      <c r="J510" s="254"/>
      <c r="K510" s="254"/>
      <c r="L510" s="48" t="s">
        <v>105</v>
      </c>
      <c r="M510" s="47" t="s">
        <v>104</v>
      </c>
      <c r="N510" s="48" t="s">
        <v>103</v>
      </c>
      <c r="O510" s="47" t="s">
        <v>1274</v>
      </c>
      <c r="P510" s="48" t="s">
        <v>102</v>
      </c>
      <c r="Q510" s="47" t="s">
        <v>382</v>
      </c>
      <c r="R510" s="48" t="s">
        <v>101</v>
      </c>
      <c r="S510" s="47" t="s">
        <v>1777</v>
      </c>
      <c r="T510" s="48">
        <v>20</v>
      </c>
      <c r="U510" s="47" t="s">
        <v>389</v>
      </c>
      <c r="V510" s="48" t="s">
        <v>100</v>
      </c>
      <c r="W510" s="47" t="s">
        <v>507</v>
      </c>
      <c r="X510" s="48" t="s">
        <v>99</v>
      </c>
      <c r="Y510" s="47" t="s">
        <v>175</v>
      </c>
      <c r="Z510" s="48" t="s">
        <v>98</v>
      </c>
      <c r="AA510" s="47"/>
      <c r="AB510" s="48" t="s">
        <v>1706</v>
      </c>
      <c r="AC510" s="47"/>
      <c r="AD510" s="16"/>
      <c r="AE510" s="47"/>
      <c r="AF510" s="16"/>
      <c r="AG510" s="46"/>
      <c r="AH510" s="255"/>
      <c r="AI510" s="11"/>
      <c r="AJ510" s="312"/>
      <c r="AK510" s="268"/>
      <c r="AL510" s="264"/>
      <c r="AM510" s="266"/>
      <c r="AN510" s="268"/>
      <c r="AO510" s="264"/>
      <c r="AP510" s="266"/>
      <c r="AQ510" s="268"/>
      <c r="AR510" s="264"/>
      <c r="AS510" s="266"/>
      <c r="AT510" s="268"/>
      <c r="AU510" s="264"/>
      <c r="AV510" s="266"/>
      <c r="AW510" s="268"/>
      <c r="AX510" s="264"/>
      <c r="AY510" s="293"/>
      <c r="AZ510" s="229"/>
      <c r="BA510" s="229"/>
      <c r="BB510" s="296"/>
    </row>
    <row r="511" spans="2:62" ht="28.15" customHeight="1" x14ac:dyDescent="0.2">
      <c r="B511" s="30"/>
      <c r="C511" s="242">
        <v>2</v>
      </c>
      <c r="D511" s="44"/>
      <c r="E511" s="43"/>
      <c r="F511" s="43"/>
      <c r="G511" s="42"/>
      <c r="H511" s="223"/>
      <c r="I511" s="246"/>
      <c r="J511" s="246"/>
      <c r="K511" s="246"/>
      <c r="L511" s="41" t="s">
        <v>133</v>
      </c>
      <c r="M511" s="40"/>
      <c r="N511" s="41" t="s">
        <v>131</v>
      </c>
      <c r="O511" s="40"/>
      <c r="P511" s="41" t="s">
        <v>130</v>
      </c>
      <c r="Q511" s="40"/>
      <c r="R511" s="41" t="s">
        <v>129</v>
      </c>
      <c r="S511" s="40"/>
      <c r="T511" s="41" t="s">
        <v>128</v>
      </c>
      <c r="U511" s="40"/>
      <c r="V511" s="41" t="s">
        <v>127</v>
      </c>
      <c r="W511" s="40"/>
      <c r="X511" s="41" t="s">
        <v>126</v>
      </c>
      <c r="Y511" s="40"/>
      <c r="Z511" s="41" t="s">
        <v>125</v>
      </c>
      <c r="AA511" s="40"/>
      <c r="AB511" s="41" t="s">
        <v>1709</v>
      </c>
      <c r="AC511" s="40"/>
      <c r="AD511" s="39"/>
      <c r="AE511" s="40"/>
      <c r="AF511" s="39"/>
      <c r="AG511" s="38"/>
      <c r="AH511" s="250"/>
      <c r="AI511" s="11"/>
      <c r="AJ511" s="310">
        <f>SUMPRODUCT(LEN($M511:$AC514)-LEN(SUBSTITUTE($M511:$AC514,"A", "")))</f>
        <v>0</v>
      </c>
      <c r="AK511" s="239">
        <f>SUMPRODUCT(LEN($AF511:$AF514)-LEN(SUBSTITUTE($AF511:$AF514,"A", "")))</f>
        <v>0</v>
      </c>
      <c r="AL511" s="230">
        <f>SUMPRODUCT(LEN($AE511:$AE514)-LEN(SUBSTITUTE($AE511:$AE514,"A", "")))</f>
        <v>0</v>
      </c>
      <c r="AM511" s="233">
        <f>SUMPRODUCT(LEN($M511:$AC514)-LEN(SUBSTITUTE($M511:$AC514,"S", "")))</f>
        <v>0</v>
      </c>
      <c r="AN511" s="239">
        <f>SUMPRODUCT(LEN($AF511:$AF514)-LEN(SUBSTITUTE($AF511:$AF514,"S", "")))</f>
        <v>0</v>
      </c>
      <c r="AO511" s="230">
        <f>SUMPRODUCT(LEN($AE511:$AE514)-LEN(SUBSTITUTE($AE511:$AE514,"S", "")))</f>
        <v>0</v>
      </c>
      <c r="AP511" s="233">
        <f>SUMPRODUCT(LEN($M511:$AC514)-LEN(SUBSTITUTE($M511:$AC514,"F", "")))</f>
        <v>0</v>
      </c>
      <c r="AQ511" s="239">
        <f>SUMPRODUCT(LEN($AF511:$AF514)-LEN(SUBSTITUTE($AF511:$AF514,"F", "")))</f>
        <v>0</v>
      </c>
      <c r="AR511" s="230">
        <f>SUMPRODUCT(LEN($AE511:$AE514)-LEN(SUBSTITUTE($AE511:$AE514,"F", "")))</f>
        <v>0</v>
      </c>
      <c r="AS511" s="233">
        <f>SUMPRODUCT(LEN($M511:$AC514)-LEN(SUBSTITUTE($M511:$AC514,"G", "")))</f>
        <v>0</v>
      </c>
      <c r="AT511" s="239">
        <f>SUMPRODUCT(LEN($AF511:$AF514)-LEN(SUBSTITUTE($AF511:$AF514,"G", "")))</f>
        <v>0</v>
      </c>
      <c r="AU511" s="230">
        <f>SUMPRODUCT(LEN($AE511:$AE514)-LEN(SUBSTITUTE($AE511:$AE514,"G", "")))</f>
        <v>0</v>
      </c>
      <c r="AV511" s="233">
        <f>SUMPRODUCT(LEN($M511:$AC514)-LEN(SUBSTITUTE($M511:$AC514,"M", "")))</f>
        <v>0</v>
      </c>
      <c r="AW511" s="239">
        <f>SUMPRODUCT(LEN($AF511:$AF514)-LEN(SUBSTITUTE($AF511:$AF514,"M", "")))</f>
        <v>0</v>
      </c>
      <c r="AX511" s="230">
        <f>SUMPRODUCT(LEN($AE511:$AE514)-LEN(SUBSTITUTE($AE511:$AE514,"M", "")))</f>
        <v>0</v>
      </c>
      <c r="AY511" s="291">
        <f>SUMPRODUCT(LEN($AE511:$AE514)-LEN(SUBSTITUTE($AE511:$AE514,"S", "")))</f>
        <v>0</v>
      </c>
      <c r="AZ511" s="227">
        <f>SUMPRODUCT(LEN($AE511:$AE514)-LEN(SUBSTITUTE($AE511:$AE514,"F", "")))</f>
        <v>0</v>
      </c>
      <c r="BA511" s="227">
        <f>SUMPRODUCT(LEN($AE511:$AE514)-LEN(SUBSTITUTE($AE511:$AE514,"G", "")))</f>
        <v>0</v>
      </c>
      <c r="BB511" s="294">
        <f>SUMPRODUCT(LEN($AE511:$AE514)-LEN(SUBSTITUTE($AE511:$AE514,"M", "")))</f>
        <v>0</v>
      </c>
    </row>
    <row r="512" spans="2:62" ht="28.15" customHeight="1" thickBot="1" x14ac:dyDescent="0.25">
      <c r="B512" s="30"/>
      <c r="C512" s="243"/>
      <c r="D512" s="36"/>
      <c r="E512" s="35"/>
      <c r="F512" s="35"/>
      <c r="G512" s="34"/>
      <c r="H512" s="224"/>
      <c r="I512" s="247"/>
      <c r="J512" s="247"/>
      <c r="K512" s="247"/>
      <c r="L512" s="33" t="s">
        <v>123</v>
      </c>
      <c r="M512" s="32"/>
      <c r="N512" s="33" t="s">
        <v>122</v>
      </c>
      <c r="O512" s="32"/>
      <c r="P512" s="33" t="s">
        <v>120</v>
      </c>
      <c r="Q512" s="32"/>
      <c r="R512" s="33" t="s">
        <v>119</v>
      </c>
      <c r="S512" s="32"/>
      <c r="T512" s="33" t="s">
        <v>118</v>
      </c>
      <c r="U512" s="32"/>
      <c r="V512" s="33" t="s">
        <v>117</v>
      </c>
      <c r="W512" s="32"/>
      <c r="X512" s="33" t="s">
        <v>116</v>
      </c>
      <c r="Y512" s="32"/>
      <c r="Z512" s="33" t="s">
        <v>115</v>
      </c>
      <c r="AA512" s="32"/>
      <c r="AB512" s="33" t="s">
        <v>1708</v>
      </c>
      <c r="AC512" s="32"/>
      <c r="AD512" s="31"/>
      <c r="AE512" s="32"/>
      <c r="AF512" s="31"/>
      <c r="AG512" s="23"/>
      <c r="AH512" s="251"/>
      <c r="AI512" s="11"/>
      <c r="AJ512" s="311"/>
      <c r="AK512" s="267"/>
      <c r="AL512" s="263"/>
      <c r="AM512" s="265"/>
      <c r="AN512" s="267"/>
      <c r="AO512" s="263"/>
      <c r="AP512" s="265"/>
      <c r="AQ512" s="267"/>
      <c r="AR512" s="263"/>
      <c r="AS512" s="265"/>
      <c r="AT512" s="267"/>
      <c r="AU512" s="263"/>
      <c r="AV512" s="265"/>
      <c r="AW512" s="267"/>
      <c r="AX512" s="263"/>
      <c r="AY512" s="292"/>
      <c r="AZ512" s="228"/>
      <c r="BA512" s="228"/>
      <c r="BB512" s="295"/>
    </row>
    <row r="513" spans="2:62" ht="28.15" customHeight="1" x14ac:dyDescent="0.2">
      <c r="B513" s="30"/>
      <c r="C513" s="244"/>
      <c r="D513" s="29"/>
      <c r="E513" s="28"/>
      <c r="F513" s="28"/>
      <c r="G513" s="27"/>
      <c r="H513" s="225"/>
      <c r="I513" s="248"/>
      <c r="J513" s="248"/>
      <c r="K513" s="248"/>
      <c r="L513" s="26" t="s">
        <v>114</v>
      </c>
      <c r="M513" s="25"/>
      <c r="N513" s="26" t="s">
        <v>112</v>
      </c>
      <c r="O513" s="25"/>
      <c r="P513" s="26" t="s">
        <v>111</v>
      </c>
      <c r="Q513" s="25"/>
      <c r="R513" s="26" t="s">
        <v>110</v>
      </c>
      <c r="S513" s="25"/>
      <c r="T513" s="26" t="s">
        <v>109</v>
      </c>
      <c r="U513" s="25"/>
      <c r="V513" s="26" t="s">
        <v>108</v>
      </c>
      <c r="W513" s="25"/>
      <c r="X513" s="26" t="s">
        <v>107</v>
      </c>
      <c r="Y513" s="25"/>
      <c r="Z513" s="26" t="s">
        <v>106</v>
      </c>
      <c r="AA513" s="25"/>
      <c r="AB513" s="26" t="s">
        <v>1707</v>
      </c>
      <c r="AC513" s="25"/>
      <c r="AD513" s="24"/>
      <c r="AE513" s="25"/>
      <c r="AF513" s="24"/>
      <c r="AG513" s="23"/>
      <c r="AH513" s="251"/>
      <c r="AI513" s="11"/>
      <c r="AJ513" s="311"/>
      <c r="AK513" s="267"/>
      <c r="AL513" s="263"/>
      <c r="AM513" s="265"/>
      <c r="AN513" s="267"/>
      <c r="AO513" s="263"/>
      <c r="AP513" s="265"/>
      <c r="AQ513" s="267"/>
      <c r="AR513" s="263"/>
      <c r="AS513" s="265"/>
      <c r="AT513" s="267"/>
      <c r="AU513" s="263"/>
      <c r="AV513" s="265"/>
      <c r="AW513" s="267"/>
      <c r="AX513" s="263"/>
      <c r="AY513" s="292"/>
      <c r="AZ513" s="228"/>
      <c r="BA513" s="228"/>
      <c r="BB513" s="295"/>
    </row>
    <row r="514" spans="2:62" ht="28.15" customHeight="1" thickBot="1" x14ac:dyDescent="0.25">
      <c r="B514" s="30"/>
      <c r="C514" s="253"/>
      <c r="D514" s="51"/>
      <c r="E514" s="50"/>
      <c r="F514" s="50"/>
      <c r="G514" s="49"/>
      <c r="H514" s="226"/>
      <c r="I514" s="254"/>
      <c r="J514" s="254"/>
      <c r="K514" s="254"/>
      <c r="L514" s="48" t="s">
        <v>105</v>
      </c>
      <c r="M514" s="47"/>
      <c r="N514" s="48" t="s">
        <v>103</v>
      </c>
      <c r="O514" s="47"/>
      <c r="P514" s="48" t="s">
        <v>102</v>
      </c>
      <c r="Q514" s="47"/>
      <c r="R514" s="48" t="s">
        <v>101</v>
      </c>
      <c r="S514" s="47"/>
      <c r="T514" s="48">
        <v>20</v>
      </c>
      <c r="U514" s="47"/>
      <c r="V514" s="48" t="s">
        <v>100</v>
      </c>
      <c r="W514" s="47"/>
      <c r="X514" s="48" t="s">
        <v>99</v>
      </c>
      <c r="Y514" s="47"/>
      <c r="Z514" s="48" t="s">
        <v>98</v>
      </c>
      <c r="AA514" s="47"/>
      <c r="AB514" s="48" t="s">
        <v>1706</v>
      </c>
      <c r="AC514" s="47"/>
      <c r="AD514" s="16"/>
      <c r="AE514" s="47"/>
      <c r="AF514" s="16"/>
      <c r="AG514" s="46"/>
      <c r="AH514" s="255"/>
      <c r="AI514" s="11"/>
      <c r="AJ514" s="312"/>
      <c r="AK514" s="268"/>
      <c r="AL514" s="264"/>
      <c r="AM514" s="266"/>
      <c r="AN514" s="268"/>
      <c r="AO514" s="264"/>
      <c r="AP514" s="266"/>
      <c r="AQ514" s="268"/>
      <c r="AR514" s="264"/>
      <c r="AS514" s="266"/>
      <c r="AT514" s="268"/>
      <c r="AU514" s="264"/>
      <c r="AV514" s="266"/>
      <c r="AW514" s="268"/>
      <c r="AX514" s="264"/>
      <c r="AY514" s="293"/>
      <c r="AZ514" s="229"/>
      <c r="BA514" s="229"/>
      <c r="BB514" s="296"/>
    </row>
    <row r="515" spans="2:62" ht="28.15" customHeight="1" x14ac:dyDescent="0.2">
      <c r="B515" s="30"/>
      <c r="C515" s="242">
        <v>3</v>
      </c>
      <c r="D515" s="44"/>
      <c r="E515" s="43"/>
      <c r="F515" s="43"/>
      <c r="G515" s="42"/>
      <c r="H515" s="223"/>
      <c r="I515" s="246"/>
      <c r="J515" s="246"/>
      <c r="K515" s="246"/>
      <c r="L515" s="41" t="s">
        <v>133</v>
      </c>
      <c r="M515" s="40"/>
      <c r="N515" s="41" t="s">
        <v>131</v>
      </c>
      <c r="O515" s="40"/>
      <c r="P515" s="41" t="s">
        <v>130</v>
      </c>
      <c r="Q515" s="40"/>
      <c r="R515" s="41" t="s">
        <v>129</v>
      </c>
      <c r="S515" s="40"/>
      <c r="T515" s="41" t="s">
        <v>128</v>
      </c>
      <c r="U515" s="40"/>
      <c r="V515" s="41" t="s">
        <v>127</v>
      </c>
      <c r="W515" s="40"/>
      <c r="X515" s="41" t="s">
        <v>126</v>
      </c>
      <c r="Y515" s="40"/>
      <c r="Z515" s="41" t="s">
        <v>125</v>
      </c>
      <c r="AA515" s="40"/>
      <c r="AB515" s="41" t="s">
        <v>1709</v>
      </c>
      <c r="AC515" s="40"/>
      <c r="AD515" s="39"/>
      <c r="AE515" s="40"/>
      <c r="AF515" s="39"/>
      <c r="AG515" s="38"/>
      <c r="AH515" s="250"/>
      <c r="AI515" s="11"/>
      <c r="AJ515" s="310">
        <f>SUMPRODUCT(LEN($M515:$AC518)-LEN(SUBSTITUTE($M515:$AC518,"A", "")))</f>
        <v>0</v>
      </c>
      <c r="AK515" s="239">
        <f>SUMPRODUCT(LEN($AF515:$AF518)-LEN(SUBSTITUTE($AF515:$AF518,"A", "")))</f>
        <v>0</v>
      </c>
      <c r="AL515" s="230">
        <f>SUMPRODUCT(LEN($AE515:$AE518)-LEN(SUBSTITUTE($AE515:$AE518,"A", "")))</f>
        <v>0</v>
      </c>
      <c r="AM515" s="233">
        <f>SUMPRODUCT(LEN($M515:$AC518)-LEN(SUBSTITUTE($M515:$AC518,"S", "")))</f>
        <v>0</v>
      </c>
      <c r="AN515" s="239">
        <f>SUMPRODUCT(LEN($AF515:$AF518)-LEN(SUBSTITUTE($AF515:$AF518,"S", "")))</f>
        <v>0</v>
      </c>
      <c r="AO515" s="230">
        <f>SUMPRODUCT(LEN($AE515:$AE518)-LEN(SUBSTITUTE($AE515:$AE518,"S", "")))</f>
        <v>0</v>
      </c>
      <c r="AP515" s="233">
        <f>SUMPRODUCT(LEN($M515:$AC518)-LEN(SUBSTITUTE($M515:$AC518,"F", "")))</f>
        <v>0</v>
      </c>
      <c r="AQ515" s="239">
        <f>SUMPRODUCT(LEN($AF515:$AF518)-LEN(SUBSTITUTE($AF515:$AF518,"F", "")))</f>
        <v>0</v>
      </c>
      <c r="AR515" s="230">
        <f>SUMPRODUCT(LEN($AE515:$AE518)-LEN(SUBSTITUTE($AE515:$AE518,"F", "")))</f>
        <v>0</v>
      </c>
      <c r="AS515" s="233">
        <f>SUMPRODUCT(LEN($M515:$AC518)-LEN(SUBSTITUTE($M515:$AC518,"G", "")))</f>
        <v>0</v>
      </c>
      <c r="AT515" s="239">
        <f>SUMPRODUCT(LEN($AF515:$AF518)-LEN(SUBSTITUTE($AF515:$AF518,"G", "")))</f>
        <v>0</v>
      </c>
      <c r="AU515" s="230">
        <f>SUMPRODUCT(LEN($AE515:$AE518)-LEN(SUBSTITUTE($AE515:$AE518,"G", "")))</f>
        <v>0</v>
      </c>
      <c r="AV515" s="233">
        <f>SUMPRODUCT(LEN($M515:$AC518)-LEN(SUBSTITUTE($M515:$AC518,"M", "")))</f>
        <v>0</v>
      </c>
      <c r="AW515" s="239">
        <f>SUMPRODUCT(LEN($AF515:$AF518)-LEN(SUBSTITUTE($AF515:$AF518,"M", "")))</f>
        <v>0</v>
      </c>
      <c r="AX515" s="230">
        <f>SUMPRODUCT(LEN($AE515:$AE518)-LEN(SUBSTITUTE($AE515:$AE518,"M", "")))</f>
        <v>0</v>
      </c>
      <c r="AY515" s="291">
        <f>SUMPRODUCT(LEN($AE515:$AE518)-LEN(SUBSTITUTE($AE515:$AE518,"S", "")))</f>
        <v>0</v>
      </c>
      <c r="AZ515" s="227">
        <f>SUMPRODUCT(LEN($AE515:$AE518)-LEN(SUBSTITUTE($AE515:$AE518,"F", "")))</f>
        <v>0</v>
      </c>
      <c r="BA515" s="227">
        <f>SUMPRODUCT(LEN($AE515:$AE518)-LEN(SUBSTITUTE($AE515:$AE518,"G", "")))</f>
        <v>0</v>
      </c>
      <c r="BB515" s="294">
        <f>SUMPRODUCT(LEN($AE515:$AE518)-LEN(SUBSTITUTE($AE515:$AE518,"M", "")))</f>
        <v>0</v>
      </c>
    </row>
    <row r="516" spans="2:62" ht="28.15" customHeight="1" thickBot="1" x14ac:dyDescent="0.25">
      <c r="B516" s="30"/>
      <c r="C516" s="243"/>
      <c r="D516" s="36"/>
      <c r="E516" s="35"/>
      <c r="F516" s="35"/>
      <c r="G516" s="34"/>
      <c r="H516" s="224"/>
      <c r="I516" s="247"/>
      <c r="J516" s="247"/>
      <c r="K516" s="247"/>
      <c r="L516" s="33" t="s">
        <v>123</v>
      </c>
      <c r="M516" s="32"/>
      <c r="N516" s="33" t="s">
        <v>122</v>
      </c>
      <c r="O516" s="32"/>
      <c r="P516" s="33" t="s">
        <v>120</v>
      </c>
      <c r="Q516" s="32"/>
      <c r="R516" s="33" t="s">
        <v>119</v>
      </c>
      <c r="S516" s="32"/>
      <c r="T516" s="33" t="s">
        <v>118</v>
      </c>
      <c r="U516" s="32"/>
      <c r="V516" s="33" t="s">
        <v>117</v>
      </c>
      <c r="W516" s="32"/>
      <c r="X516" s="33" t="s">
        <v>116</v>
      </c>
      <c r="Y516" s="32"/>
      <c r="Z516" s="33" t="s">
        <v>115</v>
      </c>
      <c r="AA516" s="32"/>
      <c r="AB516" s="33" t="s">
        <v>1708</v>
      </c>
      <c r="AC516" s="32"/>
      <c r="AD516" s="31"/>
      <c r="AE516" s="32"/>
      <c r="AF516" s="31"/>
      <c r="AG516" s="23"/>
      <c r="AH516" s="251"/>
      <c r="AI516" s="11"/>
      <c r="AJ516" s="311"/>
      <c r="AK516" s="267"/>
      <c r="AL516" s="263"/>
      <c r="AM516" s="265"/>
      <c r="AN516" s="267"/>
      <c r="AO516" s="263"/>
      <c r="AP516" s="265"/>
      <c r="AQ516" s="267"/>
      <c r="AR516" s="263"/>
      <c r="AS516" s="265"/>
      <c r="AT516" s="267"/>
      <c r="AU516" s="263"/>
      <c r="AV516" s="265"/>
      <c r="AW516" s="267"/>
      <c r="AX516" s="263"/>
      <c r="AY516" s="292"/>
      <c r="AZ516" s="228"/>
      <c r="BA516" s="228"/>
      <c r="BB516" s="295"/>
    </row>
    <row r="517" spans="2:62" ht="28.15" customHeight="1" x14ac:dyDescent="0.2">
      <c r="B517" s="30"/>
      <c r="C517" s="244"/>
      <c r="D517" s="29"/>
      <c r="E517" s="28"/>
      <c r="F517" s="28"/>
      <c r="G517" s="27"/>
      <c r="H517" s="225"/>
      <c r="I517" s="248"/>
      <c r="J517" s="248"/>
      <c r="K517" s="248"/>
      <c r="L517" s="26" t="s">
        <v>114</v>
      </c>
      <c r="M517" s="25"/>
      <c r="N517" s="26" t="s">
        <v>112</v>
      </c>
      <c r="O517" s="25"/>
      <c r="P517" s="26" t="s">
        <v>111</v>
      </c>
      <c r="Q517" s="25"/>
      <c r="R517" s="26" t="s">
        <v>110</v>
      </c>
      <c r="S517" s="25"/>
      <c r="T517" s="26" t="s">
        <v>109</v>
      </c>
      <c r="U517" s="25"/>
      <c r="V517" s="26" t="s">
        <v>108</v>
      </c>
      <c r="W517" s="25"/>
      <c r="X517" s="26" t="s">
        <v>107</v>
      </c>
      <c r="Y517" s="25"/>
      <c r="Z517" s="26" t="s">
        <v>106</v>
      </c>
      <c r="AA517" s="25"/>
      <c r="AB517" s="26" t="s">
        <v>1707</v>
      </c>
      <c r="AC517" s="25"/>
      <c r="AD517" s="24"/>
      <c r="AE517" s="25"/>
      <c r="AF517" s="24"/>
      <c r="AG517" s="23"/>
      <c r="AH517" s="251"/>
      <c r="AI517" s="11"/>
      <c r="AJ517" s="311"/>
      <c r="AK517" s="267"/>
      <c r="AL517" s="263"/>
      <c r="AM517" s="265"/>
      <c r="AN517" s="267"/>
      <c r="AO517" s="263"/>
      <c r="AP517" s="265"/>
      <c r="AQ517" s="267"/>
      <c r="AR517" s="263"/>
      <c r="AS517" s="265"/>
      <c r="AT517" s="267"/>
      <c r="AU517" s="263"/>
      <c r="AV517" s="265"/>
      <c r="AW517" s="267"/>
      <c r="AX517" s="263"/>
      <c r="AY517" s="292"/>
      <c r="AZ517" s="228"/>
      <c r="BA517" s="228"/>
      <c r="BB517" s="295"/>
    </row>
    <row r="518" spans="2:62" ht="28.15" customHeight="1" thickBot="1" x14ac:dyDescent="0.25">
      <c r="B518" s="21"/>
      <c r="C518" s="245"/>
      <c r="D518" s="20"/>
      <c r="E518" s="19"/>
      <c r="F518" s="19"/>
      <c r="G518" s="18"/>
      <c r="H518" s="226"/>
      <c r="I518" s="249"/>
      <c r="J518" s="249"/>
      <c r="K518" s="249"/>
      <c r="L518" s="17" t="s">
        <v>105</v>
      </c>
      <c r="M518" s="15"/>
      <c r="N518" s="17" t="s">
        <v>103</v>
      </c>
      <c r="O518" s="15"/>
      <c r="P518" s="17" t="s">
        <v>102</v>
      </c>
      <c r="Q518" s="15"/>
      <c r="R518" s="17" t="s">
        <v>101</v>
      </c>
      <c r="S518" s="15"/>
      <c r="T518" s="17">
        <v>20</v>
      </c>
      <c r="U518" s="15"/>
      <c r="V518" s="17" t="s">
        <v>100</v>
      </c>
      <c r="W518" s="15"/>
      <c r="X518" s="17" t="s">
        <v>99</v>
      </c>
      <c r="Y518" s="15"/>
      <c r="Z518" s="17" t="s">
        <v>98</v>
      </c>
      <c r="AA518" s="15"/>
      <c r="AB518" s="17" t="s">
        <v>1706</v>
      </c>
      <c r="AC518" s="15"/>
      <c r="AD518" s="16"/>
      <c r="AE518" s="15"/>
      <c r="AF518" s="14"/>
      <c r="AG518" s="13"/>
      <c r="AH518" s="252"/>
      <c r="AI518" s="11"/>
      <c r="AJ518" s="312"/>
      <c r="AK518" s="268"/>
      <c r="AL518" s="264"/>
      <c r="AM518" s="266"/>
      <c r="AN518" s="268"/>
      <c r="AO518" s="264"/>
      <c r="AP518" s="266"/>
      <c r="AQ518" s="268"/>
      <c r="AR518" s="264"/>
      <c r="AS518" s="266"/>
      <c r="AT518" s="268"/>
      <c r="AU518" s="264"/>
      <c r="AV518" s="266"/>
      <c r="AW518" s="268"/>
      <c r="AX518" s="264"/>
      <c r="AY518" s="293"/>
      <c r="AZ518" s="229"/>
      <c r="BA518" s="229"/>
      <c r="BB518" s="296"/>
    </row>
    <row r="519" spans="2:62" ht="85.9" customHeight="1" thickTop="1" thickBot="1" x14ac:dyDescent="0.35">
      <c r="B519" s="105" t="s">
        <v>174</v>
      </c>
      <c r="C519" s="95" t="s">
        <v>173</v>
      </c>
      <c r="D519" s="100" t="s">
        <v>172</v>
      </c>
      <c r="E519" s="104" t="s">
        <v>171</v>
      </c>
      <c r="F519" s="103"/>
      <c r="G519" s="102"/>
      <c r="H519" s="101" t="s">
        <v>170</v>
      </c>
      <c r="I519" s="100" t="s">
        <v>96</v>
      </c>
      <c r="J519" s="100" t="s">
        <v>169</v>
      </c>
      <c r="K519" s="100" t="s">
        <v>97</v>
      </c>
      <c r="L519" s="256" t="s">
        <v>168</v>
      </c>
      <c r="M519" s="262"/>
      <c r="N519" s="256" t="s">
        <v>167</v>
      </c>
      <c r="O519" s="262"/>
      <c r="P519" s="256" t="s">
        <v>167</v>
      </c>
      <c r="Q519" s="257"/>
      <c r="R519" s="256" t="s">
        <v>167</v>
      </c>
      <c r="S519" s="257"/>
      <c r="T519" s="256" t="s">
        <v>167</v>
      </c>
      <c r="U519" s="257"/>
      <c r="V519" s="256" t="s">
        <v>167</v>
      </c>
      <c r="W519" s="257"/>
      <c r="X519" s="256" t="s">
        <v>167</v>
      </c>
      <c r="Y519" s="257"/>
      <c r="Z519" s="256" t="s">
        <v>167</v>
      </c>
      <c r="AA519" s="257"/>
      <c r="AB519" s="256" t="s">
        <v>167</v>
      </c>
      <c r="AC519" s="257"/>
      <c r="AD519" s="261" t="s">
        <v>166</v>
      </c>
      <c r="AE519" s="257"/>
      <c r="AF519" s="101" t="s">
        <v>165</v>
      </c>
      <c r="AG519" s="101" t="s">
        <v>164</v>
      </c>
      <c r="AH519" s="100" t="s">
        <v>163</v>
      </c>
      <c r="AI519" s="98"/>
      <c r="AJ519" s="96" t="s">
        <v>160</v>
      </c>
      <c r="AK519" s="95" t="s">
        <v>159</v>
      </c>
      <c r="AL519" s="94" t="s">
        <v>158</v>
      </c>
      <c r="AM519" s="96" t="s">
        <v>157</v>
      </c>
      <c r="AN519" s="95" t="s">
        <v>156</v>
      </c>
      <c r="AO519" s="94" t="s">
        <v>155</v>
      </c>
      <c r="AP519" s="96" t="s">
        <v>154</v>
      </c>
      <c r="AQ519" s="95" t="s">
        <v>153</v>
      </c>
      <c r="AR519" s="97" t="s">
        <v>152</v>
      </c>
      <c r="AS519" s="96" t="s">
        <v>151</v>
      </c>
      <c r="AT519" s="95" t="s">
        <v>150</v>
      </c>
      <c r="AU519" s="94" t="s">
        <v>149</v>
      </c>
      <c r="AV519" s="96" t="s">
        <v>148</v>
      </c>
      <c r="AW519" s="95" t="s">
        <v>147</v>
      </c>
      <c r="AX519" s="94" t="s">
        <v>146</v>
      </c>
      <c r="AY519" s="93" t="s">
        <v>145</v>
      </c>
      <c r="AZ519" s="92" t="s">
        <v>144</v>
      </c>
      <c r="BA519" s="92" t="s">
        <v>143</v>
      </c>
      <c r="BB519" s="91" t="s">
        <v>142</v>
      </c>
    </row>
    <row r="520" spans="2:62" ht="48" thickBot="1" x14ac:dyDescent="0.3">
      <c r="B520" s="90" t="s">
        <v>216</v>
      </c>
      <c r="C520" s="89"/>
      <c r="D520" s="88"/>
      <c r="E520" s="258"/>
      <c r="F520" s="259"/>
      <c r="G520" s="260"/>
      <c r="H520" s="87" t="s">
        <v>140</v>
      </c>
      <c r="I520" s="86"/>
      <c r="J520" s="86"/>
      <c r="K520" s="85"/>
      <c r="L520" s="84"/>
      <c r="M520" s="81"/>
      <c r="N520" s="84"/>
      <c r="O520" s="81"/>
      <c r="P520" s="84"/>
      <c r="Q520" s="81"/>
      <c r="R520" s="84"/>
      <c r="S520" s="81"/>
      <c r="T520" s="84"/>
      <c r="U520" s="81"/>
      <c r="V520" s="84"/>
      <c r="W520" s="81"/>
      <c r="X520" s="84"/>
      <c r="Y520" s="81"/>
      <c r="Z520" s="84"/>
      <c r="AA520" s="83"/>
      <c r="AB520" s="217"/>
      <c r="AC520" s="217"/>
      <c r="AD520" s="82" t="s">
        <v>139</v>
      </c>
      <c r="AE520" s="81"/>
      <c r="AF520" s="81"/>
      <c r="AG520" s="81"/>
      <c r="AH520" s="80"/>
      <c r="AI520" s="79" t="s">
        <v>138</v>
      </c>
      <c r="AJ520" s="78">
        <f t="shared" ref="AJ520:BB520" si="68">SUM(AJ522:AJ533)</f>
        <v>73</v>
      </c>
      <c r="AK520" s="77">
        <f t="shared" si="68"/>
        <v>7</v>
      </c>
      <c r="AL520" s="76">
        <f t="shared" si="68"/>
        <v>0</v>
      </c>
      <c r="AM520" s="78">
        <f t="shared" si="68"/>
        <v>1</v>
      </c>
      <c r="AN520" s="77">
        <f t="shared" si="68"/>
        <v>5</v>
      </c>
      <c r="AO520" s="76">
        <f t="shared" si="68"/>
        <v>0</v>
      </c>
      <c r="AP520" s="78">
        <f t="shared" si="68"/>
        <v>1</v>
      </c>
      <c r="AQ520" s="77">
        <f t="shared" si="68"/>
        <v>0</v>
      </c>
      <c r="AR520" s="76">
        <f t="shared" si="68"/>
        <v>0</v>
      </c>
      <c r="AS520" s="78">
        <f t="shared" si="68"/>
        <v>18</v>
      </c>
      <c r="AT520" s="77">
        <f t="shared" si="68"/>
        <v>2</v>
      </c>
      <c r="AU520" s="76">
        <f t="shared" si="68"/>
        <v>0</v>
      </c>
      <c r="AV520" s="78">
        <f t="shared" si="68"/>
        <v>5</v>
      </c>
      <c r="AW520" s="77">
        <f t="shared" si="68"/>
        <v>1</v>
      </c>
      <c r="AX520" s="76">
        <f t="shared" si="68"/>
        <v>0</v>
      </c>
      <c r="AY520" s="75">
        <f t="shared" si="68"/>
        <v>0</v>
      </c>
      <c r="AZ520" s="74">
        <f t="shared" si="68"/>
        <v>0</v>
      </c>
      <c r="BA520" s="74">
        <f t="shared" si="68"/>
        <v>0</v>
      </c>
      <c r="BB520" s="73">
        <f t="shared" si="68"/>
        <v>0</v>
      </c>
      <c r="BC520" s="72" t="s">
        <v>137</v>
      </c>
      <c r="BF520" s="5">
        <f>SUM(AJ520:AL520)/$BG$5</f>
        <v>80</v>
      </c>
      <c r="BG520" s="5">
        <f>SUM(AM520:AO520,AY520)/$BG$5</f>
        <v>6</v>
      </c>
      <c r="BH520" s="5">
        <f>SUM(AP520:AR520,AZ520)/$BG$5</f>
        <v>1</v>
      </c>
      <c r="BI520" s="5">
        <f>SUM(AS520:AU520,BA520)/$BG$5</f>
        <v>20</v>
      </c>
      <c r="BJ520" s="5">
        <f>SUM(AV520:AX520,BB520)/$BG$5</f>
        <v>6</v>
      </c>
    </row>
    <row r="521" spans="2:62" ht="37.5" thickBot="1" x14ac:dyDescent="0.3">
      <c r="B521" s="71"/>
      <c r="C521" s="70"/>
      <c r="D521" s="69"/>
      <c r="E521" s="68"/>
      <c r="F521" s="68"/>
      <c r="G521" s="67"/>
      <c r="H521" s="66"/>
      <c r="I521" s="64"/>
      <c r="J521" s="64"/>
      <c r="K521" s="65"/>
      <c r="L521" s="64"/>
      <c r="M521" s="62"/>
      <c r="N521" s="64"/>
      <c r="O521" s="62"/>
      <c r="P521" s="64"/>
      <c r="Q521" s="62"/>
      <c r="R521" s="64"/>
      <c r="S521" s="62"/>
      <c r="T521" s="64"/>
      <c r="U521" s="62"/>
      <c r="V521" s="64"/>
      <c r="W521" s="62"/>
      <c r="X521" s="64"/>
      <c r="Y521" s="62"/>
      <c r="Z521" s="64"/>
      <c r="AA521" s="62"/>
      <c r="AB521" s="62"/>
      <c r="AC521" s="62"/>
      <c r="AD521" s="63"/>
      <c r="AE521" s="62"/>
      <c r="AF521" s="62"/>
      <c r="AG521" s="62"/>
      <c r="AH521" s="61"/>
      <c r="AI521" s="59" t="s">
        <v>136</v>
      </c>
      <c r="AJ521" s="214">
        <f t="shared" ref="AJ521:BB521" si="69">AJ520/1</f>
        <v>73</v>
      </c>
      <c r="AK521" s="213">
        <f t="shared" si="69"/>
        <v>7</v>
      </c>
      <c r="AL521" s="212">
        <f t="shared" si="69"/>
        <v>0</v>
      </c>
      <c r="AM521" s="214">
        <f t="shared" si="69"/>
        <v>1</v>
      </c>
      <c r="AN521" s="213">
        <f t="shared" si="69"/>
        <v>5</v>
      </c>
      <c r="AO521" s="212">
        <f t="shared" si="69"/>
        <v>0</v>
      </c>
      <c r="AP521" s="214">
        <f t="shared" si="69"/>
        <v>1</v>
      </c>
      <c r="AQ521" s="213">
        <f t="shared" si="69"/>
        <v>0</v>
      </c>
      <c r="AR521" s="212">
        <f t="shared" si="69"/>
        <v>0</v>
      </c>
      <c r="AS521" s="214">
        <f t="shared" si="69"/>
        <v>18</v>
      </c>
      <c r="AT521" s="213">
        <f t="shared" si="69"/>
        <v>2</v>
      </c>
      <c r="AU521" s="212">
        <f t="shared" si="69"/>
        <v>0</v>
      </c>
      <c r="AV521" s="214">
        <f t="shared" si="69"/>
        <v>5</v>
      </c>
      <c r="AW521" s="213">
        <f t="shared" si="69"/>
        <v>1</v>
      </c>
      <c r="AX521" s="212">
        <f t="shared" si="69"/>
        <v>0</v>
      </c>
      <c r="AY521" s="211">
        <f t="shared" si="69"/>
        <v>0</v>
      </c>
      <c r="AZ521" s="210">
        <f t="shared" si="69"/>
        <v>0</v>
      </c>
      <c r="BA521" s="210">
        <f t="shared" si="69"/>
        <v>0</v>
      </c>
      <c r="BB521" s="209">
        <f t="shared" si="69"/>
        <v>0</v>
      </c>
      <c r="BC521" s="52" t="s">
        <v>135</v>
      </c>
    </row>
    <row r="522" spans="2:62" ht="28.15" customHeight="1" x14ac:dyDescent="0.2">
      <c r="B522" s="30"/>
      <c r="C522" s="242">
        <v>1</v>
      </c>
      <c r="D522" s="44"/>
      <c r="E522" s="43"/>
      <c r="F522" s="43"/>
      <c r="G522" s="42"/>
      <c r="H522" s="223" t="s">
        <v>660</v>
      </c>
      <c r="I522" s="246">
        <v>102</v>
      </c>
      <c r="J522" s="246">
        <v>34</v>
      </c>
      <c r="K522" s="246">
        <v>6</v>
      </c>
      <c r="L522" s="41" t="s">
        <v>133</v>
      </c>
      <c r="M522" s="40" t="s">
        <v>104</v>
      </c>
      <c r="N522" s="41" t="s">
        <v>131</v>
      </c>
      <c r="O522" s="40" t="s">
        <v>382</v>
      </c>
      <c r="P522" s="41" t="s">
        <v>130</v>
      </c>
      <c r="Q522" s="40" t="s">
        <v>1666</v>
      </c>
      <c r="R522" s="41" t="s">
        <v>129</v>
      </c>
      <c r="S522" s="40" t="s">
        <v>1350</v>
      </c>
      <c r="T522" s="41" t="s">
        <v>128</v>
      </c>
      <c r="U522" s="40" t="s">
        <v>186</v>
      </c>
      <c r="V522" s="41" t="s">
        <v>127</v>
      </c>
      <c r="W522" s="40" t="s">
        <v>700</v>
      </c>
      <c r="X522" s="41" t="s">
        <v>126</v>
      </c>
      <c r="Y522" s="40" t="s">
        <v>414</v>
      </c>
      <c r="Z522" s="41" t="s">
        <v>125</v>
      </c>
      <c r="AA522" s="40"/>
      <c r="AB522" s="41" t="s">
        <v>1709</v>
      </c>
      <c r="AC522" s="40"/>
      <c r="AD522" s="39"/>
      <c r="AE522" s="40"/>
      <c r="AF522" s="39" t="s">
        <v>1776</v>
      </c>
      <c r="AG522" s="38" t="s">
        <v>458</v>
      </c>
      <c r="AH522" s="250"/>
      <c r="AI522" s="11"/>
      <c r="AJ522" s="310">
        <f>SUMPRODUCT(LEN($M522:$AC525)-LEN(SUBSTITUTE($M522:$AC525,"A", "")))</f>
        <v>73</v>
      </c>
      <c r="AK522" s="239">
        <f>SUMPRODUCT(LEN($AF522:$AF525)-LEN(SUBSTITUTE($AF522:$AF525,"A", "")))</f>
        <v>7</v>
      </c>
      <c r="AL522" s="230">
        <f>SUMPRODUCT(LEN($AE522:$AE525)-LEN(SUBSTITUTE($AE522:$AE525,"A", "")))</f>
        <v>0</v>
      </c>
      <c r="AM522" s="233">
        <f>SUMPRODUCT(LEN($M522:$AC525)-LEN(SUBSTITUTE($M522:$AC525,"S", "")))</f>
        <v>1</v>
      </c>
      <c r="AN522" s="239">
        <f>SUMPRODUCT(LEN($AF522:$AF525)-LEN(SUBSTITUTE($AF522:$AF525,"S", "")))</f>
        <v>5</v>
      </c>
      <c r="AO522" s="230">
        <f>SUMPRODUCT(LEN($AE522:$AE525)-LEN(SUBSTITUTE($AE522:$AE525,"S", "")))</f>
        <v>0</v>
      </c>
      <c r="AP522" s="233">
        <f>SUMPRODUCT(LEN($M522:$AC525)-LEN(SUBSTITUTE($M522:$AC525,"F", "")))</f>
        <v>1</v>
      </c>
      <c r="AQ522" s="239">
        <f>SUMPRODUCT(LEN($AF522:$AF525)-LEN(SUBSTITUTE($AF522:$AF525,"F", "")))</f>
        <v>0</v>
      </c>
      <c r="AR522" s="230">
        <f>SUMPRODUCT(LEN($AE522:$AE525)-LEN(SUBSTITUTE($AE522:$AE525,"F", "")))</f>
        <v>0</v>
      </c>
      <c r="AS522" s="233">
        <f>SUMPRODUCT(LEN($M522:$AC525)-LEN(SUBSTITUTE($M522:$AC525,"G", "")))</f>
        <v>18</v>
      </c>
      <c r="AT522" s="239">
        <f>SUMPRODUCT(LEN($AF522:$AF525)-LEN(SUBSTITUTE($AF522:$AF525,"G", "")))</f>
        <v>2</v>
      </c>
      <c r="AU522" s="230">
        <f>SUMPRODUCT(LEN($AE522:$AE525)-LEN(SUBSTITUTE($AE522:$AE525,"G", "")))</f>
        <v>0</v>
      </c>
      <c r="AV522" s="233">
        <f>SUMPRODUCT(LEN($M522:$AC525)-LEN(SUBSTITUTE($M522:$AC525,"M", "")))</f>
        <v>5</v>
      </c>
      <c r="AW522" s="239">
        <f>SUMPRODUCT(LEN($AF522:$AF525)-LEN(SUBSTITUTE($AF522:$AF525,"M", "")))</f>
        <v>1</v>
      </c>
      <c r="AX522" s="230">
        <f>SUMPRODUCT(LEN($AE522:$AE525)-LEN(SUBSTITUTE($AE522:$AE525,"M", "")))</f>
        <v>0</v>
      </c>
      <c r="AY522" s="291">
        <f>SUMPRODUCT(LEN($AE522:$AE525)-LEN(SUBSTITUTE($AE522:$AE525,"S", "")))</f>
        <v>0</v>
      </c>
      <c r="AZ522" s="227">
        <f>SUMPRODUCT(LEN($AE522:$AE525)-LEN(SUBSTITUTE($AE522:$AE525,"F", "")))</f>
        <v>0</v>
      </c>
      <c r="BA522" s="227">
        <f>SUMPRODUCT(LEN($AE522:$AE525)-LEN(SUBSTITUTE($AE522:$AE525,"G", "")))</f>
        <v>0</v>
      </c>
      <c r="BB522" s="294">
        <f>SUMPRODUCT(LEN($AE522:$AE525)-LEN(SUBSTITUTE($AE522:$AE525,"M", "")))</f>
        <v>0</v>
      </c>
    </row>
    <row r="523" spans="2:62" ht="28.15" customHeight="1" thickBot="1" x14ac:dyDescent="0.25">
      <c r="B523" s="30"/>
      <c r="C523" s="243"/>
      <c r="D523" s="36"/>
      <c r="E523" s="35"/>
      <c r="F523" s="35"/>
      <c r="G523" s="34"/>
      <c r="H523" s="224"/>
      <c r="I523" s="247"/>
      <c r="J523" s="247"/>
      <c r="K523" s="247"/>
      <c r="L523" s="33" t="s">
        <v>123</v>
      </c>
      <c r="M523" s="32" t="s">
        <v>132</v>
      </c>
      <c r="N523" s="33" t="s">
        <v>122</v>
      </c>
      <c r="O523" s="32" t="s">
        <v>1775</v>
      </c>
      <c r="P523" s="33" t="s">
        <v>120</v>
      </c>
      <c r="Q523" s="32" t="s">
        <v>1774</v>
      </c>
      <c r="R523" s="33" t="s">
        <v>119</v>
      </c>
      <c r="S523" s="32" t="s">
        <v>417</v>
      </c>
      <c r="T523" s="33" t="s">
        <v>118</v>
      </c>
      <c r="U523" s="32" t="s">
        <v>613</v>
      </c>
      <c r="V523" s="33" t="s">
        <v>117</v>
      </c>
      <c r="W523" s="32" t="s">
        <v>484</v>
      </c>
      <c r="X523" s="33" t="s">
        <v>116</v>
      </c>
      <c r="Y523" s="32" t="s">
        <v>104</v>
      </c>
      <c r="Z523" s="33" t="s">
        <v>115</v>
      </c>
      <c r="AA523" s="32"/>
      <c r="AB523" s="33" t="s">
        <v>1708</v>
      </c>
      <c r="AC523" s="32"/>
      <c r="AD523" s="31"/>
      <c r="AE523" s="32"/>
      <c r="AF523" s="31"/>
      <c r="AG523" s="23"/>
      <c r="AH523" s="251"/>
      <c r="AI523" s="11"/>
      <c r="AJ523" s="311"/>
      <c r="AK523" s="267"/>
      <c r="AL523" s="263"/>
      <c r="AM523" s="265"/>
      <c r="AN523" s="267"/>
      <c r="AO523" s="263"/>
      <c r="AP523" s="265"/>
      <c r="AQ523" s="267"/>
      <c r="AR523" s="263"/>
      <c r="AS523" s="265"/>
      <c r="AT523" s="267"/>
      <c r="AU523" s="263"/>
      <c r="AV523" s="265"/>
      <c r="AW523" s="267"/>
      <c r="AX523" s="263"/>
      <c r="AY523" s="292"/>
      <c r="AZ523" s="228"/>
      <c r="BA523" s="228"/>
      <c r="BB523" s="295"/>
    </row>
    <row r="524" spans="2:62" ht="28.15" customHeight="1" x14ac:dyDescent="0.2">
      <c r="B524" s="30"/>
      <c r="C524" s="244"/>
      <c r="D524" s="29"/>
      <c r="E524" s="28"/>
      <c r="F524" s="28"/>
      <c r="G524" s="27"/>
      <c r="H524" s="225">
        <v>258</v>
      </c>
      <c r="I524" s="248"/>
      <c r="J524" s="248"/>
      <c r="K524" s="248"/>
      <c r="L524" s="26" t="s">
        <v>114</v>
      </c>
      <c r="M524" s="25" t="s">
        <v>1347</v>
      </c>
      <c r="N524" s="26" t="s">
        <v>112</v>
      </c>
      <c r="O524" s="25" t="s">
        <v>132</v>
      </c>
      <c r="P524" s="26" t="s">
        <v>111</v>
      </c>
      <c r="Q524" s="25" t="s">
        <v>1773</v>
      </c>
      <c r="R524" s="26" t="s">
        <v>110</v>
      </c>
      <c r="S524" s="25" t="s">
        <v>621</v>
      </c>
      <c r="T524" s="26" t="s">
        <v>109</v>
      </c>
      <c r="U524" s="25" t="s">
        <v>952</v>
      </c>
      <c r="V524" s="26" t="s">
        <v>108</v>
      </c>
      <c r="W524" s="25" t="s">
        <v>399</v>
      </c>
      <c r="X524" s="26" t="s">
        <v>107</v>
      </c>
      <c r="Y524" s="25" t="s">
        <v>104</v>
      </c>
      <c r="Z524" s="26" t="s">
        <v>106</v>
      </c>
      <c r="AA524" s="25"/>
      <c r="AB524" s="26" t="s">
        <v>1707</v>
      </c>
      <c r="AC524" s="25"/>
      <c r="AD524" s="24"/>
      <c r="AE524" s="25"/>
      <c r="AF524" s="24"/>
      <c r="AG524" s="23"/>
      <c r="AH524" s="251"/>
      <c r="AI524" s="11"/>
      <c r="AJ524" s="311"/>
      <c r="AK524" s="267"/>
      <c r="AL524" s="263"/>
      <c r="AM524" s="265"/>
      <c r="AN524" s="267"/>
      <c r="AO524" s="263"/>
      <c r="AP524" s="265"/>
      <c r="AQ524" s="267"/>
      <c r="AR524" s="263"/>
      <c r="AS524" s="265"/>
      <c r="AT524" s="267"/>
      <c r="AU524" s="263"/>
      <c r="AV524" s="265"/>
      <c r="AW524" s="267"/>
      <c r="AX524" s="263"/>
      <c r="AY524" s="292"/>
      <c r="AZ524" s="228"/>
      <c r="BA524" s="228"/>
      <c r="BB524" s="295"/>
    </row>
    <row r="525" spans="2:62" ht="28.15" customHeight="1" thickBot="1" x14ac:dyDescent="0.25">
      <c r="B525" s="30"/>
      <c r="C525" s="253"/>
      <c r="D525" s="51"/>
      <c r="E525" s="50"/>
      <c r="F525" s="50"/>
      <c r="G525" s="49"/>
      <c r="H525" s="226"/>
      <c r="I525" s="254"/>
      <c r="J525" s="254"/>
      <c r="K525" s="254"/>
      <c r="L525" s="48" t="s">
        <v>105</v>
      </c>
      <c r="M525" s="47" t="s">
        <v>186</v>
      </c>
      <c r="N525" s="48" t="s">
        <v>103</v>
      </c>
      <c r="O525" s="47" t="s">
        <v>679</v>
      </c>
      <c r="P525" s="48" t="s">
        <v>102</v>
      </c>
      <c r="Q525" s="47" t="s">
        <v>382</v>
      </c>
      <c r="R525" s="48" t="s">
        <v>101</v>
      </c>
      <c r="S525" s="47" t="s">
        <v>649</v>
      </c>
      <c r="T525" s="48">
        <v>20</v>
      </c>
      <c r="U525" s="47" t="s">
        <v>1138</v>
      </c>
      <c r="V525" s="48" t="s">
        <v>100</v>
      </c>
      <c r="W525" s="47" t="s">
        <v>507</v>
      </c>
      <c r="X525" s="48" t="s">
        <v>99</v>
      </c>
      <c r="Y525" s="47" t="s">
        <v>104</v>
      </c>
      <c r="Z525" s="48" t="s">
        <v>98</v>
      </c>
      <c r="AA525" s="47"/>
      <c r="AB525" s="48" t="s">
        <v>1706</v>
      </c>
      <c r="AC525" s="47"/>
      <c r="AD525" s="16"/>
      <c r="AE525" s="47"/>
      <c r="AF525" s="16"/>
      <c r="AG525" s="46"/>
      <c r="AH525" s="255"/>
      <c r="AI525" s="11"/>
      <c r="AJ525" s="312"/>
      <c r="AK525" s="268"/>
      <c r="AL525" s="264"/>
      <c r="AM525" s="266"/>
      <c r="AN525" s="268"/>
      <c r="AO525" s="264"/>
      <c r="AP525" s="266"/>
      <c r="AQ525" s="268"/>
      <c r="AR525" s="264"/>
      <c r="AS525" s="266"/>
      <c r="AT525" s="268"/>
      <c r="AU525" s="264"/>
      <c r="AV525" s="266"/>
      <c r="AW525" s="268"/>
      <c r="AX525" s="264"/>
      <c r="AY525" s="293"/>
      <c r="AZ525" s="229"/>
      <c r="BA525" s="229"/>
      <c r="BB525" s="296"/>
    </row>
    <row r="526" spans="2:62" ht="28.15" customHeight="1" x14ac:dyDescent="0.2">
      <c r="B526" s="30"/>
      <c r="C526" s="242">
        <v>2</v>
      </c>
      <c r="D526" s="44"/>
      <c r="E526" s="43"/>
      <c r="F526" s="43"/>
      <c r="G526" s="42"/>
      <c r="H526" s="223"/>
      <c r="I526" s="246"/>
      <c r="J526" s="246"/>
      <c r="K526" s="246"/>
      <c r="L526" s="41" t="s">
        <v>133</v>
      </c>
      <c r="M526" s="40"/>
      <c r="N526" s="41" t="s">
        <v>131</v>
      </c>
      <c r="O526" s="40"/>
      <c r="P526" s="41" t="s">
        <v>130</v>
      </c>
      <c r="Q526" s="40"/>
      <c r="R526" s="41" t="s">
        <v>129</v>
      </c>
      <c r="S526" s="40"/>
      <c r="T526" s="41" t="s">
        <v>128</v>
      </c>
      <c r="U526" s="40"/>
      <c r="V526" s="41" t="s">
        <v>127</v>
      </c>
      <c r="W526" s="40"/>
      <c r="X526" s="41" t="s">
        <v>126</v>
      </c>
      <c r="Y526" s="40"/>
      <c r="Z526" s="41" t="s">
        <v>125</v>
      </c>
      <c r="AA526" s="40"/>
      <c r="AB526" s="41" t="s">
        <v>1709</v>
      </c>
      <c r="AC526" s="40"/>
      <c r="AD526" s="39"/>
      <c r="AE526" s="40"/>
      <c r="AF526" s="39"/>
      <c r="AG526" s="38"/>
      <c r="AH526" s="250"/>
      <c r="AI526" s="11"/>
      <c r="AJ526" s="310">
        <f>SUMPRODUCT(LEN($M526:$AC529)-LEN(SUBSTITUTE($M526:$AC529,"A", "")))</f>
        <v>0</v>
      </c>
      <c r="AK526" s="239">
        <f>SUMPRODUCT(LEN($AF526:$AF529)-LEN(SUBSTITUTE($AF526:$AF529,"A", "")))</f>
        <v>0</v>
      </c>
      <c r="AL526" s="230">
        <f>SUMPRODUCT(LEN($AE526:$AE529)-LEN(SUBSTITUTE($AE526:$AE529,"A", "")))</f>
        <v>0</v>
      </c>
      <c r="AM526" s="233">
        <f>SUMPRODUCT(LEN($M526:$AC529)-LEN(SUBSTITUTE($M526:$AC529,"S", "")))</f>
        <v>0</v>
      </c>
      <c r="AN526" s="239">
        <f>SUMPRODUCT(LEN($AF526:$AF529)-LEN(SUBSTITUTE($AF526:$AF529,"S", "")))</f>
        <v>0</v>
      </c>
      <c r="AO526" s="230">
        <f>SUMPRODUCT(LEN($AE526:$AE529)-LEN(SUBSTITUTE($AE526:$AE529,"S", "")))</f>
        <v>0</v>
      </c>
      <c r="AP526" s="233">
        <f>SUMPRODUCT(LEN($M526:$AC529)-LEN(SUBSTITUTE($M526:$AC529,"F", "")))</f>
        <v>0</v>
      </c>
      <c r="AQ526" s="239">
        <f>SUMPRODUCT(LEN($AF526:$AF529)-LEN(SUBSTITUTE($AF526:$AF529,"F", "")))</f>
        <v>0</v>
      </c>
      <c r="AR526" s="230">
        <f>SUMPRODUCT(LEN($AE526:$AE529)-LEN(SUBSTITUTE($AE526:$AE529,"F", "")))</f>
        <v>0</v>
      </c>
      <c r="AS526" s="233">
        <f>SUMPRODUCT(LEN($M526:$AC529)-LEN(SUBSTITUTE($M526:$AC529,"G", "")))</f>
        <v>0</v>
      </c>
      <c r="AT526" s="239">
        <f>SUMPRODUCT(LEN($AF526:$AF529)-LEN(SUBSTITUTE($AF526:$AF529,"G", "")))</f>
        <v>0</v>
      </c>
      <c r="AU526" s="230">
        <f>SUMPRODUCT(LEN($AE526:$AE529)-LEN(SUBSTITUTE($AE526:$AE529,"G", "")))</f>
        <v>0</v>
      </c>
      <c r="AV526" s="233">
        <f>SUMPRODUCT(LEN($M526:$AC529)-LEN(SUBSTITUTE($M526:$AC529,"M", "")))</f>
        <v>0</v>
      </c>
      <c r="AW526" s="239">
        <f>SUMPRODUCT(LEN($AF526:$AF529)-LEN(SUBSTITUTE($AF526:$AF529,"M", "")))</f>
        <v>0</v>
      </c>
      <c r="AX526" s="230">
        <f>SUMPRODUCT(LEN($AE526:$AE529)-LEN(SUBSTITUTE($AE526:$AE529,"M", "")))</f>
        <v>0</v>
      </c>
      <c r="AY526" s="291">
        <f>SUMPRODUCT(LEN($AE526:$AE529)-LEN(SUBSTITUTE($AE526:$AE529,"S", "")))</f>
        <v>0</v>
      </c>
      <c r="AZ526" s="227">
        <f>SUMPRODUCT(LEN($AE526:$AE529)-LEN(SUBSTITUTE($AE526:$AE529,"F", "")))</f>
        <v>0</v>
      </c>
      <c r="BA526" s="227">
        <f>SUMPRODUCT(LEN($AE526:$AE529)-LEN(SUBSTITUTE($AE526:$AE529,"G", "")))</f>
        <v>0</v>
      </c>
      <c r="BB526" s="294">
        <f>SUMPRODUCT(LEN($AE526:$AE529)-LEN(SUBSTITUTE($AE526:$AE529,"M", "")))</f>
        <v>0</v>
      </c>
    </row>
    <row r="527" spans="2:62" ht="28.15" customHeight="1" thickBot="1" x14ac:dyDescent="0.25">
      <c r="B527" s="30"/>
      <c r="C527" s="243"/>
      <c r="D527" s="36"/>
      <c r="E527" s="35"/>
      <c r="F527" s="35"/>
      <c r="G527" s="34"/>
      <c r="H527" s="224"/>
      <c r="I527" s="247"/>
      <c r="J527" s="247"/>
      <c r="K527" s="247"/>
      <c r="L527" s="33" t="s">
        <v>123</v>
      </c>
      <c r="M527" s="32"/>
      <c r="N527" s="33" t="s">
        <v>122</v>
      </c>
      <c r="O527" s="32"/>
      <c r="P527" s="33" t="s">
        <v>120</v>
      </c>
      <c r="Q527" s="32"/>
      <c r="R527" s="33" t="s">
        <v>119</v>
      </c>
      <c r="S527" s="32"/>
      <c r="T527" s="33" t="s">
        <v>118</v>
      </c>
      <c r="U527" s="32"/>
      <c r="V527" s="33" t="s">
        <v>117</v>
      </c>
      <c r="W527" s="32"/>
      <c r="X527" s="33" t="s">
        <v>116</v>
      </c>
      <c r="Y527" s="32"/>
      <c r="Z527" s="33" t="s">
        <v>115</v>
      </c>
      <c r="AA527" s="32"/>
      <c r="AB527" s="33" t="s">
        <v>1708</v>
      </c>
      <c r="AC527" s="32"/>
      <c r="AD527" s="31"/>
      <c r="AE527" s="32"/>
      <c r="AF527" s="31"/>
      <c r="AG527" s="23"/>
      <c r="AH527" s="251"/>
      <c r="AI527" s="11"/>
      <c r="AJ527" s="311"/>
      <c r="AK527" s="267"/>
      <c r="AL527" s="263"/>
      <c r="AM527" s="265"/>
      <c r="AN527" s="267"/>
      <c r="AO527" s="263"/>
      <c r="AP527" s="265"/>
      <c r="AQ527" s="267"/>
      <c r="AR527" s="263"/>
      <c r="AS527" s="265"/>
      <c r="AT527" s="267"/>
      <c r="AU527" s="263"/>
      <c r="AV527" s="265"/>
      <c r="AW527" s="267"/>
      <c r="AX527" s="263"/>
      <c r="AY527" s="292"/>
      <c r="AZ527" s="228"/>
      <c r="BA527" s="228"/>
      <c r="BB527" s="295"/>
    </row>
    <row r="528" spans="2:62" ht="28.15" customHeight="1" x14ac:dyDescent="0.2">
      <c r="B528" s="30"/>
      <c r="C528" s="244"/>
      <c r="D528" s="29"/>
      <c r="E528" s="28"/>
      <c r="F528" s="28"/>
      <c r="G528" s="27"/>
      <c r="H528" s="225"/>
      <c r="I528" s="248"/>
      <c r="J528" s="248"/>
      <c r="K528" s="248"/>
      <c r="L528" s="26" t="s">
        <v>114</v>
      </c>
      <c r="M528" s="25"/>
      <c r="N528" s="26" t="s">
        <v>112</v>
      </c>
      <c r="O528" s="25"/>
      <c r="P528" s="26" t="s">
        <v>111</v>
      </c>
      <c r="Q528" s="25"/>
      <c r="R528" s="26" t="s">
        <v>110</v>
      </c>
      <c r="S528" s="25"/>
      <c r="T528" s="26" t="s">
        <v>109</v>
      </c>
      <c r="U528" s="25"/>
      <c r="V528" s="26" t="s">
        <v>108</v>
      </c>
      <c r="W528" s="25"/>
      <c r="X528" s="26" t="s">
        <v>107</v>
      </c>
      <c r="Y528" s="25"/>
      <c r="Z528" s="26" t="s">
        <v>106</v>
      </c>
      <c r="AA528" s="25"/>
      <c r="AB528" s="26" t="s">
        <v>1707</v>
      </c>
      <c r="AC528" s="25"/>
      <c r="AD528" s="24"/>
      <c r="AE528" s="25"/>
      <c r="AF528" s="24"/>
      <c r="AG528" s="23"/>
      <c r="AH528" s="251"/>
      <c r="AI528" s="11"/>
      <c r="AJ528" s="311"/>
      <c r="AK528" s="267"/>
      <c r="AL528" s="263"/>
      <c r="AM528" s="265"/>
      <c r="AN528" s="267"/>
      <c r="AO528" s="263"/>
      <c r="AP528" s="265"/>
      <c r="AQ528" s="267"/>
      <c r="AR528" s="263"/>
      <c r="AS528" s="265"/>
      <c r="AT528" s="267"/>
      <c r="AU528" s="263"/>
      <c r="AV528" s="265"/>
      <c r="AW528" s="267"/>
      <c r="AX528" s="263"/>
      <c r="AY528" s="292"/>
      <c r="AZ528" s="228"/>
      <c r="BA528" s="228"/>
      <c r="BB528" s="295"/>
    </row>
    <row r="529" spans="2:62" ht="28.15" customHeight="1" thickBot="1" x14ac:dyDescent="0.25">
      <c r="B529" s="30"/>
      <c r="C529" s="253"/>
      <c r="D529" s="51"/>
      <c r="E529" s="50"/>
      <c r="F529" s="50"/>
      <c r="G529" s="49"/>
      <c r="H529" s="226"/>
      <c r="I529" s="254"/>
      <c r="J529" s="254"/>
      <c r="K529" s="254"/>
      <c r="L529" s="48" t="s">
        <v>105</v>
      </c>
      <c r="M529" s="47"/>
      <c r="N529" s="48" t="s">
        <v>103</v>
      </c>
      <c r="O529" s="47"/>
      <c r="P529" s="48" t="s">
        <v>102</v>
      </c>
      <c r="Q529" s="47"/>
      <c r="R529" s="48" t="s">
        <v>101</v>
      </c>
      <c r="S529" s="47"/>
      <c r="T529" s="48">
        <v>20</v>
      </c>
      <c r="U529" s="47"/>
      <c r="V529" s="48" t="s">
        <v>100</v>
      </c>
      <c r="W529" s="47"/>
      <c r="X529" s="48" t="s">
        <v>99</v>
      </c>
      <c r="Y529" s="47"/>
      <c r="Z529" s="48" t="s">
        <v>98</v>
      </c>
      <c r="AA529" s="47"/>
      <c r="AB529" s="48" t="s">
        <v>1706</v>
      </c>
      <c r="AC529" s="47"/>
      <c r="AD529" s="16"/>
      <c r="AE529" s="47"/>
      <c r="AF529" s="16"/>
      <c r="AG529" s="46"/>
      <c r="AH529" s="255"/>
      <c r="AI529" s="11"/>
      <c r="AJ529" s="312"/>
      <c r="AK529" s="268"/>
      <c r="AL529" s="264"/>
      <c r="AM529" s="266"/>
      <c r="AN529" s="268"/>
      <c r="AO529" s="264"/>
      <c r="AP529" s="266"/>
      <c r="AQ529" s="268"/>
      <c r="AR529" s="264"/>
      <c r="AS529" s="266"/>
      <c r="AT529" s="268"/>
      <c r="AU529" s="264"/>
      <c r="AV529" s="266"/>
      <c r="AW529" s="268"/>
      <c r="AX529" s="264"/>
      <c r="AY529" s="293"/>
      <c r="AZ529" s="229"/>
      <c r="BA529" s="229"/>
      <c r="BB529" s="296"/>
    </row>
    <row r="530" spans="2:62" ht="28.15" customHeight="1" x14ac:dyDescent="0.2">
      <c r="B530" s="30"/>
      <c r="C530" s="242">
        <v>3</v>
      </c>
      <c r="D530" s="44"/>
      <c r="E530" s="43"/>
      <c r="F530" s="43"/>
      <c r="G530" s="42"/>
      <c r="H530" s="223"/>
      <c r="I530" s="246"/>
      <c r="J530" s="246"/>
      <c r="K530" s="246"/>
      <c r="L530" s="41" t="s">
        <v>133</v>
      </c>
      <c r="M530" s="40"/>
      <c r="N530" s="41" t="s">
        <v>131</v>
      </c>
      <c r="O530" s="40"/>
      <c r="P530" s="41" t="s">
        <v>130</v>
      </c>
      <c r="Q530" s="40"/>
      <c r="R530" s="41" t="s">
        <v>129</v>
      </c>
      <c r="S530" s="40"/>
      <c r="T530" s="41" t="s">
        <v>128</v>
      </c>
      <c r="U530" s="40"/>
      <c r="V530" s="41" t="s">
        <v>127</v>
      </c>
      <c r="W530" s="40"/>
      <c r="X530" s="41" t="s">
        <v>126</v>
      </c>
      <c r="Y530" s="40"/>
      <c r="Z530" s="41" t="s">
        <v>125</v>
      </c>
      <c r="AA530" s="40"/>
      <c r="AB530" s="41" t="s">
        <v>1709</v>
      </c>
      <c r="AC530" s="40"/>
      <c r="AD530" s="39"/>
      <c r="AE530" s="40"/>
      <c r="AF530" s="39"/>
      <c r="AG530" s="38"/>
      <c r="AH530" s="250"/>
      <c r="AI530" s="11"/>
      <c r="AJ530" s="310">
        <f>SUMPRODUCT(LEN($M530:$AC533)-LEN(SUBSTITUTE($M530:$AC533,"A", "")))</f>
        <v>0</v>
      </c>
      <c r="AK530" s="239">
        <f>SUMPRODUCT(LEN($AF530:$AF533)-LEN(SUBSTITUTE($AF530:$AF533,"A", "")))</f>
        <v>0</v>
      </c>
      <c r="AL530" s="230">
        <f>SUMPRODUCT(LEN($AE530:$AE533)-LEN(SUBSTITUTE($AE530:$AE533,"A", "")))</f>
        <v>0</v>
      </c>
      <c r="AM530" s="233">
        <f>SUMPRODUCT(LEN($M530:$AC533)-LEN(SUBSTITUTE($M530:$AC533,"S", "")))</f>
        <v>0</v>
      </c>
      <c r="AN530" s="239">
        <f>SUMPRODUCT(LEN($AF530:$AF533)-LEN(SUBSTITUTE($AF530:$AF533,"S", "")))</f>
        <v>0</v>
      </c>
      <c r="AO530" s="230">
        <f>SUMPRODUCT(LEN($AE530:$AE533)-LEN(SUBSTITUTE($AE530:$AE533,"S", "")))</f>
        <v>0</v>
      </c>
      <c r="AP530" s="233">
        <f>SUMPRODUCT(LEN($M530:$AC533)-LEN(SUBSTITUTE($M530:$AC533,"F", "")))</f>
        <v>0</v>
      </c>
      <c r="AQ530" s="239">
        <f>SUMPRODUCT(LEN($AF530:$AF533)-LEN(SUBSTITUTE($AF530:$AF533,"F", "")))</f>
        <v>0</v>
      </c>
      <c r="AR530" s="230">
        <f>SUMPRODUCT(LEN($AE530:$AE533)-LEN(SUBSTITUTE($AE530:$AE533,"F", "")))</f>
        <v>0</v>
      </c>
      <c r="AS530" s="233">
        <f>SUMPRODUCT(LEN($M530:$AC533)-LEN(SUBSTITUTE($M530:$AC533,"G", "")))</f>
        <v>0</v>
      </c>
      <c r="AT530" s="239">
        <f>SUMPRODUCT(LEN($AF530:$AF533)-LEN(SUBSTITUTE($AF530:$AF533,"G", "")))</f>
        <v>0</v>
      </c>
      <c r="AU530" s="230">
        <f>SUMPRODUCT(LEN($AE530:$AE533)-LEN(SUBSTITUTE($AE530:$AE533,"G", "")))</f>
        <v>0</v>
      </c>
      <c r="AV530" s="233">
        <f>SUMPRODUCT(LEN($M530:$AC533)-LEN(SUBSTITUTE($M530:$AC533,"M", "")))</f>
        <v>0</v>
      </c>
      <c r="AW530" s="239">
        <f>SUMPRODUCT(LEN($AF530:$AF533)-LEN(SUBSTITUTE($AF530:$AF533,"M", "")))</f>
        <v>0</v>
      </c>
      <c r="AX530" s="230">
        <f>SUMPRODUCT(LEN($AE530:$AE533)-LEN(SUBSTITUTE($AE530:$AE533,"M", "")))</f>
        <v>0</v>
      </c>
      <c r="AY530" s="291">
        <f>SUMPRODUCT(LEN($AE530:$AE533)-LEN(SUBSTITUTE($AE530:$AE533,"S", "")))</f>
        <v>0</v>
      </c>
      <c r="AZ530" s="227">
        <f>SUMPRODUCT(LEN($AE530:$AE533)-LEN(SUBSTITUTE($AE530:$AE533,"F", "")))</f>
        <v>0</v>
      </c>
      <c r="BA530" s="227">
        <f>SUMPRODUCT(LEN($AE530:$AE533)-LEN(SUBSTITUTE($AE530:$AE533,"G", "")))</f>
        <v>0</v>
      </c>
      <c r="BB530" s="294">
        <f>SUMPRODUCT(LEN($AE530:$AE533)-LEN(SUBSTITUTE($AE530:$AE533,"M", "")))</f>
        <v>0</v>
      </c>
    </row>
    <row r="531" spans="2:62" ht="28.15" customHeight="1" thickBot="1" x14ac:dyDescent="0.25">
      <c r="B531" s="30"/>
      <c r="C531" s="243"/>
      <c r="D531" s="36"/>
      <c r="E531" s="35"/>
      <c r="F531" s="35"/>
      <c r="G531" s="34"/>
      <c r="H531" s="224"/>
      <c r="I531" s="247"/>
      <c r="J531" s="247"/>
      <c r="K531" s="247"/>
      <c r="L531" s="33" t="s">
        <v>123</v>
      </c>
      <c r="M531" s="32"/>
      <c r="N531" s="33" t="s">
        <v>122</v>
      </c>
      <c r="O531" s="32"/>
      <c r="P531" s="33" t="s">
        <v>120</v>
      </c>
      <c r="Q531" s="32"/>
      <c r="R531" s="33" t="s">
        <v>119</v>
      </c>
      <c r="S531" s="32"/>
      <c r="T531" s="33" t="s">
        <v>118</v>
      </c>
      <c r="U531" s="32"/>
      <c r="V531" s="33" t="s">
        <v>117</v>
      </c>
      <c r="W531" s="32"/>
      <c r="X531" s="33" t="s">
        <v>116</v>
      </c>
      <c r="Y531" s="32"/>
      <c r="Z531" s="33" t="s">
        <v>115</v>
      </c>
      <c r="AA531" s="32"/>
      <c r="AB531" s="33" t="s">
        <v>1708</v>
      </c>
      <c r="AC531" s="32"/>
      <c r="AD531" s="31"/>
      <c r="AE531" s="32"/>
      <c r="AF531" s="31"/>
      <c r="AG531" s="23"/>
      <c r="AH531" s="251"/>
      <c r="AI531" s="11"/>
      <c r="AJ531" s="311"/>
      <c r="AK531" s="267"/>
      <c r="AL531" s="263"/>
      <c r="AM531" s="265"/>
      <c r="AN531" s="267"/>
      <c r="AO531" s="263"/>
      <c r="AP531" s="265"/>
      <c r="AQ531" s="267"/>
      <c r="AR531" s="263"/>
      <c r="AS531" s="265"/>
      <c r="AT531" s="267"/>
      <c r="AU531" s="263"/>
      <c r="AV531" s="265"/>
      <c r="AW531" s="267"/>
      <c r="AX531" s="263"/>
      <c r="AY531" s="292"/>
      <c r="AZ531" s="228"/>
      <c r="BA531" s="228"/>
      <c r="BB531" s="295"/>
    </row>
    <row r="532" spans="2:62" ht="28.15" customHeight="1" x14ac:dyDescent="0.2">
      <c r="B532" s="30"/>
      <c r="C532" s="244"/>
      <c r="D532" s="29"/>
      <c r="E532" s="28"/>
      <c r="F532" s="28"/>
      <c r="G532" s="27"/>
      <c r="H532" s="225"/>
      <c r="I532" s="248"/>
      <c r="J532" s="248"/>
      <c r="K532" s="248"/>
      <c r="L532" s="26" t="s">
        <v>114</v>
      </c>
      <c r="M532" s="25"/>
      <c r="N532" s="26" t="s">
        <v>112</v>
      </c>
      <c r="O532" s="25"/>
      <c r="P532" s="26" t="s">
        <v>111</v>
      </c>
      <c r="Q532" s="25"/>
      <c r="R532" s="26" t="s">
        <v>110</v>
      </c>
      <c r="S532" s="25"/>
      <c r="T532" s="26" t="s">
        <v>109</v>
      </c>
      <c r="U532" s="25"/>
      <c r="V532" s="26" t="s">
        <v>108</v>
      </c>
      <c r="W532" s="25"/>
      <c r="X532" s="26" t="s">
        <v>107</v>
      </c>
      <c r="Y532" s="25"/>
      <c r="Z532" s="26" t="s">
        <v>106</v>
      </c>
      <c r="AA532" s="25"/>
      <c r="AB532" s="26" t="s">
        <v>1707</v>
      </c>
      <c r="AC532" s="25"/>
      <c r="AD532" s="24"/>
      <c r="AE532" s="25"/>
      <c r="AF532" s="24"/>
      <c r="AG532" s="23"/>
      <c r="AH532" s="251"/>
      <c r="AI532" s="11"/>
      <c r="AJ532" s="311"/>
      <c r="AK532" s="267"/>
      <c r="AL532" s="263"/>
      <c r="AM532" s="265"/>
      <c r="AN532" s="267"/>
      <c r="AO532" s="263"/>
      <c r="AP532" s="265"/>
      <c r="AQ532" s="267"/>
      <c r="AR532" s="263"/>
      <c r="AS532" s="265"/>
      <c r="AT532" s="267"/>
      <c r="AU532" s="263"/>
      <c r="AV532" s="265"/>
      <c r="AW532" s="267"/>
      <c r="AX532" s="263"/>
      <c r="AY532" s="292"/>
      <c r="AZ532" s="228"/>
      <c r="BA532" s="228"/>
      <c r="BB532" s="295"/>
    </row>
    <row r="533" spans="2:62" ht="28.15" customHeight="1" thickBot="1" x14ac:dyDescent="0.25">
      <c r="B533" s="21"/>
      <c r="C533" s="245"/>
      <c r="D533" s="20"/>
      <c r="E533" s="19"/>
      <c r="F533" s="19"/>
      <c r="G533" s="18"/>
      <c r="H533" s="226"/>
      <c r="I533" s="249"/>
      <c r="J533" s="249"/>
      <c r="K533" s="249"/>
      <c r="L533" s="17" t="s">
        <v>105</v>
      </c>
      <c r="M533" s="15"/>
      <c r="N533" s="17" t="s">
        <v>103</v>
      </c>
      <c r="O533" s="15"/>
      <c r="P533" s="17" t="s">
        <v>102</v>
      </c>
      <c r="Q533" s="15"/>
      <c r="R533" s="17" t="s">
        <v>101</v>
      </c>
      <c r="S533" s="15"/>
      <c r="T533" s="17">
        <v>20</v>
      </c>
      <c r="U533" s="15"/>
      <c r="V533" s="17" t="s">
        <v>100</v>
      </c>
      <c r="W533" s="15"/>
      <c r="X533" s="17" t="s">
        <v>99</v>
      </c>
      <c r="Y533" s="15"/>
      <c r="Z533" s="17" t="s">
        <v>98</v>
      </c>
      <c r="AA533" s="15"/>
      <c r="AB533" s="17" t="s">
        <v>1706</v>
      </c>
      <c r="AC533" s="15"/>
      <c r="AD533" s="16"/>
      <c r="AE533" s="15"/>
      <c r="AF533" s="14"/>
      <c r="AG533" s="13"/>
      <c r="AH533" s="252"/>
      <c r="AI533" s="11"/>
      <c r="AJ533" s="312"/>
      <c r="AK533" s="268"/>
      <c r="AL533" s="264"/>
      <c r="AM533" s="266"/>
      <c r="AN533" s="268"/>
      <c r="AO533" s="264"/>
      <c r="AP533" s="266"/>
      <c r="AQ533" s="268"/>
      <c r="AR533" s="264"/>
      <c r="AS533" s="266"/>
      <c r="AT533" s="268"/>
      <c r="AU533" s="264"/>
      <c r="AV533" s="266"/>
      <c r="AW533" s="268"/>
      <c r="AX533" s="264"/>
      <c r="AY533" s="293"/>
      <c r="AZ533" s="229"/>
      <c r="BA533" s="229"/>
      <c r="BB533" s="296"/>
    </row>
    <row r="534" spans="2:62" ht="85.9" customHeight="1" thickTop="1" thickBot="1" x14ac:dyDescent="0.35">
      <c r="B534" s="105" t="s">
        <v>174</v>
      </c>
      <c r="C534" s="95" t="s">
        <v>173</v>
      </c>
      <c r="D534" s="100" t="s">
        <v>172</v>
      </c>
      <c r="E534" s="104" t="s">
        <v>171</v>
      </c>
      <c r="F534" s="103"/>
      <c r="G534" s="102"/>
      <c r="H534" s="101" t="s">
        <v>170</v>
      </c>
      <c r="I534" s="100" t="s">
        <v>96</v>
      </c>
      <c r="J534" s="100" t="s">
        <v>169</v>
      </c>
      <c r="K534" s="100" t="s">
        <v>97</v>
      </c>
      <c r="L534" s="256" t="s">
        <v>168</v>
      </c>
      <c r="M534" s="262"/>
      <c r="N534" s="256" t="s">
        <v>167</v>
      </c>
      <c r="O534" s="262"/>
      <c r="P534" s="256" t="s">
        <v>167</v>
      </c>
      <c r="Q534" s="257"/>
      <c r="R534" s="256" t="s">
        <v>167</v>
      </c>
      <c r="S534" s="257"/>
      <c r="T534" s="256" t="s">
        <v>167</v>
      </c>
      <c r="U534" s="257"/>
      <c r="V534" s="256" t="s">
        <v>167</v>
      </c>
      <c r="W534" s="257"/>
      <c r="X534" s="256" t="s">
        <v>167</v>
      </c>
      <c r="Y534" s="257"/>
      <c r="Z534" s="256" t="s">
        <v>167</v>
      </c>
      <c r="AA534" s="257"/>
      <c r="AB534" s="256" t="s">
        <v>167</v>
      </c>
      <c r="AC534" s="257"/>
      <c r="AD534" s="261" t="s">
        <v>166</v>
      </c>
      <c r="AE534" s="257"/>
      <c r="AF534" s="101" t="s">
        <v>165</v>
      </c>
      <c r="AG534" s="101" t="s">
        <v>164</v>
      </c>
      <c r="AH534" s="100" t="s">
        <v>163</v>
      </c>
      <c r="AI534" s="98"/>
      <c r="AJ534" s="96" t="s">
        <v>160</v>
      </c>
      <c r="AK534" s="95" t="s">
        <v>159</v>
      </c>
      <c r="AL534" s="94" t="s">
        <v>158</v>
      </c>
      <c r="AM534" s="96" t="s">
        <v>157</v>
      </c>
      <c r="AN534" s="95" t="s">
        <v>156</v>
      </c>
      <c r="AO534" s="94" t="s">
        <v>155</v>
      </c>
      <c r="AP534" s="96" t="s">
        <v>154</v>
      </c>
      <c r="AQ534" s="95" t="s">
        <v>153</v>
      </c>
      <c r="AR534" s="97" t="s">
        <v>152</v>
      </c>
      <c r="AS534" s="96" t="s">
        <v>151</v>
      </c>
      <c r="AT534" s="95" t="s">
        <v>150</v>
      </c>
      <c r="AU534" s="94" t="s">
        <v>149</v>
      </c>
      <c r="AV534" s="96" t="s">
        <v>148</v>
      </c>
      <c r="AW534" s="95" t="s">
        <v>147</v>
      </c>
      <c r="AX534" s="94" t="s">
        <v>146</v>
      </c>
      <c r="AY534" s="93" t="s">
        <v>145</v>
      </c>
      <c r="AZ534" s="92" t="s">
        <v>144</v>
      </c>
      <c r="BA534" s="92" t="s">
        <v>143</v>
      </c>
      <c r="BB534" s="91" t="s">
        <v>142</v>
      </c>
    </row>
    <row r="535" spans="2:62" ht="48" thickBot="1" x14ac:dyDescent="0.3">
      <c r="B535" s="90" t="s">
        <v>214</v>
      </c>
      <c r="C535" s="89"/>
      <c r="D535" s="88"/>
      <c r="E535" s="258"/>
      <c r="F535" s="259"/>
      <c r="G535" s="260"/>
      <c r="H535" s="87" t="s">
        <v>140</v>
      </c>
      <c r="I535" s="86"/>
      <c r="J535" s="86"/>
      <c r="K535" s="85"/>
      <c r="L535" s="84"/>
      <c r="M535" s="81"/>
      <c r="N535" s="84"/>
      <c r="O535" s="81"/>
      <c r="P535" s="84"/>
      <c r="Q535" s="81"/>
      <c r="R535" s="84"/>
      <c r="S535" s="81"/>
      <c r="T535" s="84"/>
      <c r="U535" s="81"/>
      <c r="V535" s="84"/>
      <c r="W535" s="81"/>
      <c r="X535" s="84"/>
      <c r="Y535" s="81"/>
      <c r="Z535" s="84"/>
      <c r="AA535" s="83"/>
      <c r="AB535" s="217"/>
      <c r="AC535" s="217"/>
      <c r="AD535" s="82" t="s">
        <v>139</v>
      </c>
      <c r="AE535" s="81"/>
      <c r="AF535" s="81"/>
      <c r="AG535" s="81"/>
      <c r="AH535" s="80"/>
      <c r="AI535" s="79" t="s">
        <v>138</v>
      </c>
      <c r="AJ535" s="78">
        <f t="shared" ref="AJ535:BB535" si="70">SUM(AJ537:AJ548)</f>
        <v>61</v>
      </c>
      <c r="AK535" s="77">
        <f t="shared" si="70"/>
        <v>39</v>
      </c>
      <c r="AL535" s="76">
        <f t="shared" si="70"/>
        <v>0</v>
      </c>
      <c r="AM535" s="78">
        <f t="shared" si="70"/>
        <v>2</v>
      </c>
      <c r="AN535" s="77">
        <f t="shared" si="70"/>
        <v>0</v>
      </c>
      <c r="AO535" s="76">
        <f t="shared" si="70"/>
        <v>0</v>
      </c>
      <c r="AP535" s="78">
        <f t="shared" si="70"/>
        <v>0</v>
      </c>
      <c r="AQ535" s="77">
        <f t="shared" si="70"/>
        <v>0</v>
      </c>
      <c r="AR535" s="76">
        <f t="shared" si="70"/>
        <v>0</v>
      </c>
      <c r="AS535" s="78">
        <f t="shared" si="70"/>
        <v>9</v>
      </c>
      <c r="AT535" s="77">
        <f t="shared" si="70"/>
        <v>7</v>
      </c>
      <c r="AU535" s="76">
        <f t="shared" si="70"/>
        <v>0</v>
      </c>
      <c r="AV535" s="78">
        <f t="shared" si="70"/>
        <v>8</v>
      </c>
      <c r="AW535" s="77">
        <f t="shared" si="70"/>
        <v>4</v>
      </c>
      <c r="AX535" s="76">
        <f t="shared" si="70"/>
        <v>0</v>
      </c>
      <c r="AY535" s="75">
        <f t="shared" si="70"/>
        <v>0</v>
      </c>
      <c r="AZ535" s="74">
        <f t="shared" si="70"/>
        <v>0</v>
      </c>
      <c r="BA535" s="74">
        <f t="shared" si="70"/>
        <v>0</v>
      </c>
      <c r="BB535" s="73">
        <f t="shared" si="70"/>
        <v>0</v>
      </c>
      <c r="BC535" s="72" t="s">
        <v>137</v>
      </c>
      <c r="BF535" s="5">
        <f>SUM(AJ535:AL535)/$BG$5</f>
        <v>100</v>
      </c>
      <c r="BG535" s="5">
        <f>SUM(AM535:AO535,AY535)/$BG$5</f>
        <v>2</v>
      </c>
      <c r="BH535" s="5">
        <f>SUM(AP535:AR535,AZ535)/$BG$5</f>
        <v>0</v>
      </c>
      <c r="BI535" s="5">
        <f>SUM(AS535:AU535,BA535)/$BG$5</f>
        <v>16</v>
      </c>
      <c r="BJ535" s="5">
        <f>SUM(AV535:AX535,BB535)/$BG$5</f>
        <v>12</v>
      </c>
    </row>
    <row r="536" spans="2:62" ht="37.5" thickBot="1" x14ac:dyDescent="0.3">
      <c r="B536" s="71"/>
      <c r="C536" s="70"/>
      <c r="D536" s="69"/>
      <c r="E536" s="68"/>
      <c r="F536" s="68"/>
      <c r="G536" s="67"/>
      <c r="H536" s="66"/>
      <c r="I536" s="64"/>
      <c r="J536" s="64"/>
      <c r="K536" s="65"/>
      <c r="L536" s="64"/>
      <c r="M536" s="62"/>
      <c r="N536" s="64"/>
      <c r="O536" s="62"/>
      <c r="P536" s="64"/>
      <c r="Q536" s="62"/>
      <c r="R536" s="64"/>
      <c r="S536" s="62"/>
      <c r="T536" s="64"/>
      <c r="U536" s="62"/>
      <c r="V536" s="64"/>
      <c r="W536" s="62"/>
      <c r="X536" s="64"/>
      <c r="Y536" s="62"/>
      <c r="Z536" s="64"/>
      <c r="AA536" s="62"/>
      <c r="AB536" s="62"/>
      <c r="AC536" s="62"/>
      <c r="AD536" s="63"/>
      <c r="AE536" s="62"/>
      <c r="AF536" s="62"/>
      <c r="AG536" s="62"/>
      <c r="AH536" s="61"/>
      <c r="AI536" s="59" t="s">
        <v>136</v>
      </c>
      <c r="AJ536" s="214">
        <f t="shared" ref="AJ536:BB536" si="71">AJ535/1</f>
        <v>61</v>
      </c>
      <c r="AK536" s="213">
        <f t="shared" si="71"/>
        <v>39</v>
      </c>
      <c r="AL536" s="212">
        <f t="shared" si="71"/>
        <v>0</v>
      </c>
      <c r="AM536" s="214">
        <f t="shared" si="71"/>
        <v>2</v>
      </c>
      <c r="AN536" s="213">
        <f t="shared" si="71"/>
        <v>0</v>
      </c>
      <c r="AO536" s="212">
        <f t="shared" si="71"/>
        <v>0</v>
      </c>
      <c r="AP536" s="214">
        <f t="shared" si="71"/>
        <v>0</v>
      </c>
      <c r="AQ536" s="213">
        <f t="shared" si="71"/>
        <v>0</v>
      </c>
      <c r="AR536" s="212">
        <f t="shared" si="71"/>
        <v>0</v>
      </c>
      <c r="AS536" s="214">
        <f t="shared" si="71"/>
        <v>9</v>
      </c>
      <c r="AT536" s="213">
        <f t="shared" si="71"/>
        <v>7</v>
      </c>
      <c r="AU536" s="212">
        <f t="shared" si="71"/>
        <v>0</v>
      </c>
      <c r="AV536" s="214">
        <f t="shared" si="71"/>
        <v>8</v>
      </c>
      <c r="AW536" s="213">
        <f t="shared" si="71"/>
        <v>4</v>
      </c>
      <c r="AX536" s="212">
        <f t="shared" si="71"/>
        <v>0</v>
      </c>
      <c r="AY536" s="211">
        <f t="shared" si="71"/>
        <v>0</v>
      </c>
      <c r="AZ536" s="210">
        <f t="shared" si="71"/>
        <v>0</v>
      </c>
      <c r="BA536" s="210">
        <f t="shared" si="71"/>
        <v>0</v>
      </c>
      <c r="BB536" s="209">
        <f t="shared" si="71"/>
        <v>0</v>
      </c>
      <c r="BC536" s="52" t="s">
        <v>135</v>
      </c>
    </row>
    <row r="537" spans="2:62" ht="28.15" customHeight="1" x14ac:dyDescent="0.2">
      <c r="B537" s="30"/>
      <c r="C537" s="242">
        <v>1</v>
      </c>
      <c r="D537" s="44"/>
      <c r="E537" s="43"/>
      <c r="F537" s="43"/>
      <c r="G537" s="42"/>
      <c r="H537" s="223">
        <v>257</v>
      </c>
      <c r="I537" s="246">
        <v>121</v>
      </c>
      <c r="J537" s="246">
        <v>35</v>
      </c>
      <c r="K537" s="246">
        <v>8</v>
      </c>
      <c r="L537" s="41" t="s">
        <v>133</v>
      </c>
      <c r="M537" s="40" t="s">
        <v>104</v>
      </c>
      <c r="N537" s="41" t="s">
        <v>131</v>
      </c>
      <c r="O537" s="40" t="s">
        <v>1613</v>
      </c>
      <c r="P537" s="41" t="s">
        <v>130</v>
      </c>
      <c r="Q537" s="40" t="s">
        <v>1772</v>
      </c>
      <c r="R537" s="41" t="s">
        <v>129</v>
      </c>
      <c r="S537" s="40" t="s">
        <v>649</v>
      </c>
      <c r="T537" s="41" t="s">
        <v>128</v>
      </c>
      <c r="U537" s="40" t="s">
        <v>377</v>
      </c>
      <c r="V537" s="41" t="s">
        <v>127</v>
      </c>
      <c r="W537" s="40" t="s">
        <v>527</v>
      </c>
      <c r="X537" s="41" t="s">
        <v>126</v>
      </c>
      <c r="Y537" s="40" t="s">
        <v>414</v>
      </c>
      <c r="Z537" s="41" t="s">
        <v>125</v>
      </c>
      <c r="AA537" s="40"/>
      <c r="AB537" s="41" t="s">
        <v>1709</v>
      </c>
      <c r="AC537" s="40"/>
      <c r="AD537" s="39"/>
      <c r="AE537" s="40"/>
      <c r="AF537" s="39" t="s">
        <v>104</v>
      </c>
      <c r="AG537" s="38"/>
      <c r="AH537" s="250"/>
      <c r="AI537" s="11"/>
      <c r="AJ537" s="310">
        <f>SUMPRODUCT(LEN($M537:$AC540)-LEN(SUBSTITUTE($M537:$AC540,"A", "")))</f>
        <v>61</v>
      </c>
      <c r="AK537" s="239">
        <f>SUMPRODUCT(LEN($AF537:$AF540)-LEN(SUBSTITUTE($AF537:$AF540,"A", "")))</f>
        <v>39</v>
      </c>
      <c r="AL537" s="230">
        <f>SUMPRODUCT(LEN($AE537:$AE540)-LEN(SUBSTITUTE($AE537:$AE540,"A", "")))</f>
        <v>0</v>
      </c>
      <c r="AM537" s="233">
        <f>SUMPRODUCT(LEN($M537:$AC540)-LEN(SUBSTITUTE($M537:$AC540,"S", "")))</f>
        <v>2</v>
      </c>
      <c r="AN537" s="239">
        <f>SUMPRODUCT(LEN($AF537:$AF540)-LEN(SUBSTITUTE($AF537:$AF540,"S", "")))</f>
        <v>0</v>
      </c>
      <c r="AO537" s="230">
        <f>SUMPRODUCT(LEN($AE537:$AE540)-LEN(SUBSTITUTE($AE537:$AE540,"S", "")))</f>
        <v>0</v>
      </c>
      <c r="AP537" s="233">
        <f>SUMPRODUCT(LEN($M537:$AC540)-LEN(SUBSTITUTE($M537:$AC540,"F", "")))</f>
        <v>0</v>
      </c>
      <c r="AQ537" s="239">
        <f>SUMPRODUCT(LEN($AF537:$AF540)-LEN(SUBSTITUTE($AF537:$AF540,"F", "")))</f>
        <v>0</v>
      </c>
      <c r="AR537" s="230">
        <f>SUMPRODUCT(LEN($AE537:$AE540)-LEN(SUBSTITUTE($AE537:$AE540,"F", "")))</f>
        <v>0</v>
      </c>
      <c r="AS537" s="233">
        <f>SUMPRODUCT(LEN($M537:$AC540)-LEN(SUBSTITUTE($M537:$AC540,"G", "")))</f>
        <v>9</v>
      </c>
      <c r="AT537" s="239">
        <f>SUMPRODUCT(LEN($AF537:$AF540)-LEN(SUBSTITUTE($AF537:$AF540,"G", "")))</f>
        <v>7</v>
      </c>
      <c r="AU537" s="230">
        <f>SUMPRODUCT(LEN($AE537:$AE540)-LEN(SUBSTITUTE($AE537:$AE540,"G", "")))</f>
        <v>0</v>
      </c>
      <c r="AV537" s="233">
        <f>SUMPRODUCT(LEN($M537:$AC540)-LEN(SUBSTITUTE($M537:$AC540,"M", "")))</f>
        <v>8</v>
      </c>
      <c r="AW537" s="239">
        <f>SUMPRODUCT(LEN($AF537:$AF540)-LEN(SUBSTITUTE($AF537:$AF540,"M", "")))</f>
        <v>4</v>
      </c>
      <c r="AX537" s="230">
        <f>SUMPRODUCT(LEN($AE537:$AE540)-LEN(SUBSTITUTE($AE537:$AE540,"M", "")))</f>
        <v>0</v>
      </c>
      <c r="AY537" s="291">
        <f>SUMPRODUCT(LEN($AE537:$AE540)-LEN(SUBSTITUTE($AE537:$AE540,"S", "")))</f>
        <v>0</v>
      </c>
      <c r="AZ537" s="227">
        <f>SUMPRODUCT(LEN($AE537:$AE540)-LEN(SUBSTITUTE($AE537:$AE540,"F", "")))</f>
        <v>0</v>
      </c>
      <c r="BA537" s="227">
        <f>SUMPRODUCT(LEN($AE537:$AE540)-LEN(SUBSTITUTE($AE537:$AE540,"G", "")))</f>
        <v>0</v>
      </c>
      <c r="BB537" s="294">
        <f>SUMPRODUCT(LEN($AE537:$AE540)-LEN(SUBSTITUTE($AE537:$AE540,"M", "")))</f>
        <v>0</v>
      </c>
    </row>
    <row r="538" spans="2:62" ht="28.15" customHeight="1" thickBot="1" x14ac:dyDescent="0.25">
      <c r="B538" s="30"/>
      <c r="C538" s="243"/>
      <c r="D538" s="36"/>
      <c r="E538" s="35"/>
      <c r="F538" s="35"/>
      <c r="G538" s="34"/>
      <c r="H538" s="224"/>
      <c r="I538" s="247"/>
      <c r="J538" s="247"/>
      <c r="K538" s="247"/>
      <c r="L538" s="33" t="s">
        <v>123</v>
      </c>
      <c r="M538" s="32" t="s">
        <v>104</v>
      </c>
      <c r="N538" s="33" t="s">
        <v>122</v>
      </c>
      <c r="O538" s="32" t="s">
        <v>186</v>
      </c>
      <c r="P538" s="33" t="s">
        <v>120</v>
      </c>
      <c r="Q538" s="32" t="s">
        <v>1350</v>
      </c>
      <c r="R538" s="33" t="s">
        <v>119</v>
      </c>
      <c r="S538" s="32" t="s">
        <v>1090</v>
      </c>
      <c r="T538" s="33" t="s">
        <v>118</v>
      </c>
      <c r="U538" s="32" t="s">
        <v>389</v>
      </c>
      <c r="V538" s="33" t="s">
        <v>117</v>
      </c>
      <c r="W538" s="32" t="s">
        <v>132</v>
      </c>
      <c r="X538" s="33" t="s">
        <v>116</v>
      </c>
      <c r="Y538" s="32" t="s">
        <v>104</v>
      </c>
      <c r="Z538" s="33" t="s">
        <v>115</v>
      </c>
      <c r="AA538" s="32"/>
      <c r="AB538" s="33" t="s">
        <v>1708</v>
      </c>
      <c r="AC538" s="32"/>
      <c r="AD538" s="31"/>
      <c r="AE538" s="32"/>
      <c r="AF538" s="31" t="s">
        <v>1771</v>
      </c>
      <c r="AG538" s="23"/>
      <c r="AH538" s="251"/>
      <c r="AI538" s="11"/>
      <c r="AJ538" s="311"/>
      <c r="AK538" s="267"/>
      <c r="AL538" s="263"/>
      <c r="AM538" s="265"/>
      <c r="AN538" s="267"/>
      <c r="AO538" s="263"/>
      <c r="AP538" s="265"/>
      <c r="AQ538" s="267"/>
      <c r="AR538" s="263"/>
      <c r="AS538" s="265"/>
      <c r="AT538" s="267"/>
      <c r="AU538" s="263"/>
      <c r="AV538" s="265"/>
      <c r="AW538" s="267"/>
      <c r="AX538" s="263"/>
      <c r="AY538" s="292"/>
      <c r="AZ538" s="228"/>
      <c r="BA538" s="228"/>
      <c r="BB538" s="295"/>
    </row>
    <row r="539" spans="2:62" ht="28.15" customHeight="1" x14ac:dyDescent="0.2">
      <c r="B539" s="30"/>
      <c r="C539" s="244"/>
      <c r="D539" s="29"/>
      <c r="E539" s="28"/>
      <c r="F539" s="28"/>
      <c r="G539" s="27"/>
      <c r="H539" s="225" t="s">
        <v>660</v>
      </c>
      <c r="I539" s="248"/>
      <c r="J539" s="248"/>
      <c r="K539" s="248"/>
      <c r="L539" s="26" t="s">
        <v>114</v>
      </c>
      <c r="M539" s="25" t="s">
        <v>1273</v>
      </c>
      <c r="N539" s="26" t="s">
        <v>112</v>
      </c>
      <c r="O539" s="25" t="s">
        <v>1315</v>
      </c>
      <c r="P539" s="26" t="s">
        <v>111</v>
      </c>
      <c r="Q539" s="25" t="s">
        <v>1350</v>
      </c>
      <c r="R539" s="26" t="s">
        <v>110</v>
      </c>
      <c r="S539" s="25" t="s">
        <v>417</v>
      </c>
      <c r="T539" s="26" t="s">
        <v>109</v>
      </c>
      <c r="U539" s="25" t="s">
        <v>132</v>
      </c>
      <c r="V539" s="26" t="s">
        <v>108</v>
      </c>
      <c r="W539" s="25" t="s">
        <v>132</v>
      </c>
      <c r="X539" s="26" t="s">
        <v>107</v>
      </c>
      <c r="Y539" s="25" t="s">
        <v>121</v>
      </c>
      <c r="Z539" s="26" t="s">
        <v>106</v>
      </c>
      <c r="AA539" s="25"/>
      <c r="AB539" s="26" t="s">
        <v>1707</v>
      </c>
      <c r="AC539" s="25"/>
      <c r="AD539" s="24"/>
      <c r="AE539" s="25"/>
      <c r="AF539" s="24" t="s">
        <v>1770</v>
      </c>
      <c r="AG539" s="23"/>
      <c r="AH539" s="251"/>
      <c r="AI539" s="11"/>
      <c r="AJ539" s="311"/>
      <c r="AK539" s="267"/>
      <c r="AL539" s="263"/>
      <c r="AM539" s="265"/>
      <c r="AN539" s="267"/>
      <c r="AO539" s="263"/>
      <c r="AP539" s="265"/>
      <c r="AQ539" s="267"/>
      <c r="AR539" s="263"/>
      <c r="AS539" s="265"/>
      <c r="AT539" s="267"/>
      <c r="AU539" s="263"/>
      <c r="AV539" s="265"/>
      <c r="AW539" s="267"/>
      <c r="AX539" s="263"/>
      <c r="AY539" s="292"/>
      <c r="AZ539" s="228"/>
      <c r="BA539" s="228"/>
      <c r="BB539" s="295"/>
    </row>
    <row r="540" spans="2:62" ht="28.15" customHeight="1" thickBot="1" x14ac:dyDescent="0.25">
      <c r="B540" s="30"/>
      <c r="C540" s="253"/>
      <c r="D540" s="51"/>
      <c r="E540" s="50"/>
      <c r="F540" s="50"/>
      <c r="G540" s="49"/>
      <c r="H540" s="226"/>
      <c r="I540" s="254"/>
      <c r="J540" s="254"/>
      <c r="K540" s="254"/>
      <c r="L540" s="48" t="s">
        <v>105</v>
      </c>
      <c r="M540" s="47" t="s">
        <v>1686</v>
      </c>
      <c r="N540" s="48" t="s">
        <v>103</v>
      </c>
      <c r="O540" s="47" t="s">
        <v>132</v>
      </c>
      <c r="P540" s="48" t="s">
        <v>102</v>
      </c>
      <c r="Q540" s="47" t="s">
        <v>417</v>
      </c>
      <c r="R540" s="48" t="s">
        <v>101</v>
      </c>
      <c r="S540" s="47" t="s">
        <v>434</v>
      </c>
      <c r="T540" s="48">
        <v>20</v>
      </c>
      <c r="U540" s="47" t="s">
        <v>399</v>
      </c>
      <c r="V540" s="48" t="s">
        <v>100</v>
      </c>
      <c r="W540" s="47" t="s">
        <v>104</v>
      </c>
      <c r="X540" s="48" t="s">
        <v>99</v>
      </c>
      <c r="Y540" s="47"/>
      <c r="Z540" s="48" t="s">
        <v>98</v>
      </c>
      <c r="AA540" s="47"/>
      <c r="AB540" s="48" t="s">
        <v>1706</v>
      </c>
      <c r="AC540" s="47"/>
      <c r="AD540" s="16"/>
      <c r="AE540" s="47"/>
      <c r="AF540" s="16"/>
      <c r="AG540" s="46"/>
      <c r="AH540" s="255"/>
      <c r="AI540" s="11"/>
      <c r="AJ540" s="312"/>
      <c r="AK540" s="268"/>
      <c r="AL540" s="264"/>
      <c r="AM540" s="266"/>
      <c r="AN540" s="268"/>
      <c r="AO540" s="264"/>
      <c r="AP540" s="266"/>
      <c r="AQ540" s="268"/>
      <c r="AR540" s="264"/>
      <c r="AS540" s="266"/>
      <c r="AT540" s="268"/>
      <c r="AU540" s="264"/>
      <c r="AV540" s="266"/>
      <c r="AW540" s="268"/>
      <c r="AX540" s="264"/>
      <c r="AY540" s="293"/>
      <c r="AZ540" s="229"/>
      <c r="BA540" s="229"/>
      <c r="BB540" s="296"/>
    </row>
    <row r="541" spans="2:62" ht="28.15" customHeight="1" x14ac:dyDescent="0.2">
      <c r="B541" s="30"/>
      <c r="C541" s="242">
        <v>2</v>
      </c>
      <c r="D541" s="44"/>
      <c r="E541" s="43"/>
      <c r="F541" s="43"/>
      <c r="G541" s="42"/>
      <c r="H541" s="223"/>
      <c r="I541" s="246"/>
      <c r="J541" s="246"/>
      <c r="K541" s="246"/>
      <c r="L541" s="41" t="s">
        <v>133</v>
      </c>
      <c r="M541" s="40"/>
      <c r="N541" s="41" t="s">
        <v>131</v>
      </c>
      <c r="O541" s="40"/>
      <c r="P541" s="41" t="s">
        <v>130</v>
      </c>
      <c r="Q541" s="40"/>
      <c r="R541" s="41" t="s">
        <v>129</v>
      </c>
      <c r="S541" s="40"/>
      <c r="T541" s="41" t="s">
        <v>128</v>
      </c>
      <c r="U541" s="40"/>
      <c r="V541" s="41" t="s">
        <v>127</v>
      </c>
      <c r="W541" s="40"/>
      <c r="X541" s="41" t="s">
        <v>126</v>
      </c>
      <c r="Y541" s="40"/>
      <c r="Z541" s="41" t="s">
        <v>125</v>
      </c>
      <c r="AA541" s="40"/>
      <c r="AB541" s="41" t="s">
        <v>1709</v>
      </c>
      <c r="AC541" s="40"/>
      <c r="AD541" s="39"/>
      <c r="AE541" s="40"/>
      <c r="AF541" s="39"/>
      <c r="AG541" s="38"/>
      <c r="AH541" s="250"/>
      <c r="AI541" s="11"/>
      <c r="AJ541" s="310">
        <f>SUMPRODUCT(LEN($M541:$AC544)-LEN(SUBSTITUTE($M541:$AC544,"A", "")))</f>
        <v>0</v>
      </c>
      <c r="AK541" s="239">
        <f>SUMPRODUCT(LEN($AF541:$AF544)-LEN(SUBSTITUTE($AF541:$AF544,"A", "")))</f>
        <v>0</v>
      </c>
      <c r="AL541" s="230">
        <f>SUMPRODUCT(LEN($AE541:$AE544)-LEN(SUBSTITUTE($AE541:$AE544,"A", "")))</f>
        <v>0</v>
      </c>
      <c r="AM541" s="233">
        <f>SUMPRODUCT(LEN($M541:$AC544)-LEN(SUBSTITUTE($M541:$AC544,"S", "")))</f>
        <v>0</v>
      </c>
      <c r="AN541" s="239">
        <f>SUMPRODUCT(LEN($AF541:$AF544)-LEN(SUBSTITUTE($AF541:$AF544,"S", "")))</f>
        <v>0</v>
      </c>
      <c r="AO541" s="230">
        <f>SUMPRODUCT(LEN($AE541:$AE544)-LEN(SUBSTITUTE($AE541:$AE544,"S", "")))</f>
        <v>0</v>
      </c>
      <c r="AP541" s="233">
        <f>SUMPRODUCT(LEN($M541:$AC544)-LEN(SUBSTITUTE($M541:$AC544,"F", "")))</f>
        <v>0</v>
      </c>
      <c r="AQ541" s="239">
        <f>SUMPRODUCT(LEN($AF541:$AF544)-LEN(SUBSTITUTE($AF541:$AF544,"F", "")))</f>
        <v>0</v>
      </c>
      <c r="AR541" s="230">
        <f>SUMPRODUCT(LEN($AE541:$AE544)-LEN(SUBSTITUTE($AE541:$AE544,"F", "")))</f>
        <v>0</v>
      </c>
      <c r="AS541" s="233">
        <f>SUMPRODUCT(LEN($M541:$AC544)-LEN(SUBSTITUTE($M541:$AC544,"G", "")))</f>
        <v>0</v>
      </c>
      <c r="AT541" s="239">
        <f>SUMPRODUCT(LEN($AF541:$AF544)-LEN(SUBSTITUTE($AF541:$AF544,"G", "")))</f>
        <v>0</v>
      </c>
      <c r="AU541" s="230">
        <f>SUMPRODUCT(LEN($AE541:$AE544)-LEN(SUBSTITUTE($AE541:$AE544,"G", "")))</f>
        <v>0</v>
      </c>
      <c r="AV541" s="233">
        <f>SUMPRODUCT(LEN($M541:$AC544)-LEN(SUBSTITUTE($M541:$AC544,"M", "")))</f>
        <v>0</v>
      </c>
      <c r="AW541" s="239">
        <f>SUMPRODUCT(LEN($AF541:$AF544)-LEN(SUBSTITUTE($AF541:$AF544,"M", "")))</f>
        <v>0</v>
      </c>
      <c r="AX541" s="230">
        <f>SUMPRODUCT(LEN($AE541:$AE544)-LEN(SUBSTITUTE($AE541:$AE544,"M", "")))</f>
        <v>0</v>
      </c>
      <c r="AY541" s="291">
        <f>SUMPRODUCT(LEN($AE541:$AE544)-LEN(SUBSTITUTE($AE541:$AE544,"S", "")))</f>
        <v>0</v>
      </c>
      <c r="AZ541" s="227">
        <f>SUMPRODUCT(LEN($AE541:$AE544)-LEN(SUBSTITUTE($AE541:$AE544,"F", "")))</f>
        <v>0</v>
      </c>
      <c r="BA541" s="227">
        <f>SUMPRODUCT(LEN($AE541:$AE544)-LEN(SUBSTITUTE($AE541:$AE544,"G", "")))</f>
        <v>0</v>
      </c>
      <c r="BB541" s="294">
        <f>SUMPRODUCT(LEN($AE541:$AE544)-LEN(SUBSTITUTE($AE541:$AE544,"M", "")))</f>
        <v>0</v>
      </c>
    </row>
    <row r="542" spans="2:62" ht="28.15" customHeight="1" thickBot="1" x14ac:dyDescent="0.25">
      <c r="B542" s="30"/>
      <c r="C542" s="243"/>
      <c r="D542" s="36"/>
      <c r="E542" s="35"/>
      <c r="F542" s="35"/>
      <c r="G542" s="34"/>
      <c r="H542" s="224"/>
      <c r="I542" s="247"/>
      <c r="J542" s="247"/>
      <c r="K542" s="247"/>
      <c r="L542" s="33" t="s">
        <v>123</v>
      </c>
      <c r="M542" s="32"/>
      <c r="N542" s="33" t="s">
        <v>122</v>
      </c>
      <c r="O542" s="32"/>
      <c r="P542" s="33" t="s">
        <v>120</v>
      </c>
      <c r="Q542" s="32"/>
      <c r="R542" s="33" t="s">
        <v>119</v>
      </c>
      <c r="S542" s="32"/>
      <c r="T542" s="33" t="s">
        <v>118</v>
      </c>
      <c r="U542" s="32"/>
      <c r="V542" s="33" t="s">
        <v>117</v>
      </c>
      <c r="W542" s="32"/>
      <c r="X542" s="33" t="s">
        <v>116</v>
      </c>
      <c r="Y542" s="32"/>
      <c r="Z542" s="33" t="s">
        <v>115</v>
      </c>
      <c r="AA542" s="32"/>
      <c r="AB542" s="33" t="s">
        <v>1708</v>
      </c>
      <c r="AC542" s="32"/>
      <c r="AD542" s="31"/>
      <c r="AE542" s="32"/>
      <c r="AF542" s="31"/>
      <c r="AG542" s="23"/>
      <c r="AH542" s="251"/>
      <c r="AI542" s="11"/>
      <c r="AJ542" s="311"/>
      <c r="AK542" s="267"/>
      <c r="AL542" s="263"/>
      <c r="AM542" s="265"/>
      <c r="AN542" s="267"/>
      <c r="AO542" s="263"/>
      <c r="AP542" s="265"/>
      <c r="AQ542" s="267"/>
      <c r="AR542" s="263"/>
      <c r="AS542" s="265"/>
      <c r="AT542" s="267"/>
      <c r="AU542" s="263"/>
      <c r="AV542" s="265"/>
      <c r="AW542" s="267"/>
      <c r="AX542" s="263"/>
      <c r="AY542" s="292"/>
      <c r="AZ542" s="228"/>
      <c r="BA542" s="228"/>
      <c r="BB542" s="295"/>
    </row>
    <row r="543" spans="2:62" ht="28.15" customHeight="1" x14ac:dyDescent="0.2">
      <c r="B543" s="30"/>
      <c r="C543" s="244"/>
      <c r="D543" s="29"/>
      <c r="E543" s="28"/>
      <c r="F543" s="28"/>
      <c r="G543" s="27"/>
      <c r="H543" s="225"/>
      <c r="I543" s="248"/>
      <c r="J543" s="248"/>
      <c r="K543" s="248"/>
      <c r="L543" s="26" t="s">
        <v>114</v>
      </c>
      <c r="M543" s="25"/>
      <c r="N543" s="26" t="s">
        <v>112</v>
      </c>
      <c r="O543" s="25"/>
      <c r="P543" s="26" t="s">
        <v>111</v>
      </c>
      <c r="Q543" s="25"/>
      <c r="R543" s="26" t="s">
        <v>110</v>
      </c>
      <c r="S543" s="25"/>
      <c r="T543" s="26" t="s">
        <v>109</v>
      </c>
      <c r="U543" s="25"/>
      <c r="V543" s="26" t="s">
        <v>108</v>
      </c>
      <c r="W543" s="25"/>
      <c r="X543" s="26" t="s">
        <v>107</v>
      </c>
      <c r="Y543" s="25"/>
      <c r="Z543" s="26" t="s">
        <v>106</v>
      </c>
      <c r="AA543" s="25"/>
      <c r="AB543" s="26" t="s">
        <v>1707</v>
      </c>
      <c r="AC543" s="25"/>
      <c r="AD543" s="24"/>
      <c r="AE543" s="25"/>
      <c r="AF543" s="24"/>
      <c r="AG543" s="23"/>
      <c r="AH543" s="251"/>
      <c r="AI543" s="11"/>
      <c r="AJ543" s="311"/>
      <c r="AK543" s="267"/>
      <c r="AL543" s="263"/>
      <c r="AM543" s="265"/>
      <c r="AN543" s="267"/>
      <c r="AO543" s="263"/>
      <c r="AP543" s="265"/>
      <c r="AQ543" s="267"/>
      <c r="AR543" s="263"/>
      <c r="AS543" s="265"/>
      <c r="AT543" s="267"/>
      <c r="AU543" s="263"/>
      <c r="AV543" s="265"/>
      <c r="AW543" s="267"/>
      <c r="AX543" s="263"/>
      <c r="AY543" s="292"/>
      <c r="AZ543" s="228"/>
      <c r="BA543" s="228"/>
      <c r="BB543" s="295"/>
    </row>
    <row r="544" spans="2:62" ht="28.15" customHeight="1" thickBot="1" x14ac:dyDescent="0.25">
      <c r="B544" s="30"/>
      <c r="C544" s="253"/>
      <c r="D544" s="51"/>
      <c r="E544" s="50"/>
      <c r="F544" s="50"/>
      <c r="G544" s="49"/>
      <c r="H544" s="226"/>
      <c r="I544" s="254"/>
      <c r="J544" s="254"/>
      <c r="K544" s="254"/>
      <c r="L544" s="48" t="s">
        <v>105</v>
      </c>
      <c r="M544" s="47"/>
      <c r="N544" s="48" t="s">
        <v>103</v>
      </c>
      <c r="O544" s="47"/>
      <c r="P544" s="48" t="s">
        <v>102</v>
      </c>
      <c r="Q544" s="47"/>
      <c r="R544" s="48" t="s">
        <v>101</v>
      </c>
      <c r="S544" s="47"/>
      <c r="T544" s="48">
        <v>20</v>
      </c>
      <c r="U544" s="47"/>
      <c r="V544" s="48" t="s">
        <v>100</v>
      </c>
      <c r="W544" s="47"/>
      <c r="X544" s="48" t="s">
        <v>99</v>
      </c>
      <c r="Y544" s="47"/>
      <c r="Z544" s="48" t="s">
        <v>98</v>
      </c>
      <c r="AA544" s="47"/>
      <c r="AB544" s="48" t="s">
        <v>1706</v>
      </c>
      <c r="AC544" s="47"/>
      <c r="AD544" s="16"/>
      <c r="AE544" s="47"/>
      <c r="AF544" s="16"/>
      <c r="AG544" s="46"/>
      <c r="AH544" s="255"/>
      <c r="AI544" s="11"/>
      <c r="AJ544" s="312"/>
      <c r="AK544" s="268"/>
      <c r="AL544" s="264"/>
      <c r="AM544" s="266"/>
      <c r="AN544" s="268"/>
      <c r="AO544" s="264"/>
      <c r="AP544" s="266"/>
      <c r="AQ544" s="268"/>
      <c r="AR544" s="264"/>
      <c r="AS544" s="266"/>
      <c r="AT544" s="268"/>
      <c r="AU544" s="264"/>
      <c r="AV544" s="266"/>
      <c r="AW544" s="268"/>
      <c r="AX544" s="264"/>
      <c r="AY544" s="293"/>
      <c r="AZ544" s="229"/>
      <c r="BA544" s="229"/>
      <c r="BB544" s="296"/>
    </row>
    <row r="545" spans="2:62" ht="28.15" customHeight="1" x14ac:dyDescent="0.2">
      <c r="B545" s="30"/>
      <c r="C545" s="242">
        <v>3</v>
      </c>
      <c r="D545" s="44"/>
      <c r="E545" s="43"/>
      <c r="F545" s="43"/>
      <c r="G545" s="42"/>
      <c r="H545" s="223"/>
      <c r="I545" s="246"/>
      <c r="J545" s="246"/>
      <c r="K545" s="246"/>
      <c r="L545" s="41" t="s">
        <v>133</v>
      </c>
      <c r="M545" s="40"/>
      <c r="N545" s="41" t="s">
        <v>131</v>
      </c>
      <c r="O545" s="40"/>
      <c r="P545" s="41" t="s">
        <v>130</v>
      </c>
      <c r="Q545" s="40"/>
      <c r="R545" s="41" t="s">
        <v>129</v>
      </c>
      <c r="S545" s="40"/>
      <c r="T545" s="41" t="s">
        <v>128</v>
      </c>
      <c r="U545" s="40"/>
      <c r="V545" s="41" t="s">
        <v>127</v>
      </c>
      <c r="W545" s="40"/>
      <c r="X545" s="41" t="s">
        <v>126</v>
      </c>
      <c r="Y545" s="40"/>
      <c r="Z545" s="41" t="s">
        <v>125</v>
      </c>
      <c r="AA545" s="40"/>
      <c r="AB545" s="41" t="s">
        <v>1709</v>
      </c>
      <c r="AC545" s="40"/>
      <c r="AD545" s="39"/>
      <c r="AE545" s="40"/>
      <c r="AF545" s="39"/>
      <c r="AG545" s="38"/>
      <c r="AH545" s="250"/>
      <c r="AI545" s="11"/>
      <c r="AJ545" s="310">
        <f>SUMPRODUCT(LEN($M545:$AC548)-LEN(SUBSTITUTE($M545:$AC548,"A", "")))</f>
        <v>0</v>
      </c>
      <c r="AK545" s="239">
        <f>SUMPRODUCT(LEN($AF545:$AF548)-LEN(SUBSTITUTE($AF545:$AF548,"A", "")))</f>
        <v>0</v>
      </c>
      <c r="AL545" s="230">
        <f>SUMPRODUCT(LEN($AE545:$AE548)-LEN(SUBSTITUTE($AE545:$AE548,"A", "")))</f>
        <v>0</v>
      </c>
      <c r="AM545" s="233">
        <f>SUMPRODUCT(LEN($M545:$AC548)-LEN(SUBSTITUTE($M545:$AC548,"S", "")))</f>
        <v>0</v>
      </c>
      <c r="AN545" s="239">
        <f>SUMPRODUCT(LEN($AF545:$AF548)-LEN(SUBSTITUTE($AF545:$AF548,"S", "")))</f>
        <v>0</v>
      </c>
      <c r="AO545" s="230">
        <f>SUMPRODUCT(LEN($AE545:$AE548)-LEN(SUBSTITUTE($AE545:$AE548,"S", "")))</f>
        <v>0</v>
      </c>
      <c r="AP545" s="233">
        <f>SUMPRODUCT(LEN($M545:$AC548)-LEN(SUBSTITUTE($M545:$AC548,"F", "")))</f>
        <v>0</v>
      </c>
      <c r="AQ545" s="239">
        <f>SUMPRODUCT(LEN($AF545:$AF548)-LEN(SUBSTITUTE($AF545:$AF548,"F", "")))</f>
        <v>0</v>
      </c>
      <c r="AR545" s="230">
        <f>SUMPRODUCT(LEN($AE545:$AE548)-LEN(SUBSTITUTE($AE545:$AE548,"F", "")))</f>
        <v>0</v>
      </c>
      <c r="AS545" s="233">
        <f>SUMPRODUCT(LEN($M545:$AC548)-LEN(SUBSTITUTE($M545:$AC548,"G", "")))</f>
        <v>0</v>
      </c>
      <c r="AT545" s="239">
        <f>SUMPRODUCT(LEN($AF545:$AF548)-LEN(SUBSTITUTE($AF545:$AF548,"G", "")))</f>
        <v>0</v>
      </c>
      <c r="AU545" s="230">
        <f>SUMPRODUCT(LEN($AE545:$AE548)-LEN(SUBSTITUTE($AE545:$AE548,"G", "")))</f>
        <v>0</v>
      </c>
      <c r="AV545" s="233">
        <f>SUMPRODUCT(LEN($M545:$AC548)-LEN(SUBSTITUTE($M545:$AC548,"M", "")))</f>
        <v>0</v>
      </c>
      <c r="AW545" s="239">
        <f>SUMPRODUCT(LEN($AF545:$AF548)-LEN(SUBSTITUTE($AF545:$AF548,"M", "")))</f>
        <v>0</v>
      </c>
      <c r="AX545" s="230">
        <f>SUMPRODUCT(LEN($AE545:$AE548)-LEN(SUBSTITUTE($AE545:$AE548,"M", "")))</f>
        <v>0</v>
      </c>
      <c r="AY545" s="291">
        <f>SUMPRODUCT(LEN($AE545:$AE548)-LEN(SUBSTITUTE($AE545:$AE548,"S", "")))</f>
        <v>0</v>
      </c>
      <c r="AZ545" s="227">
        <f>SUMPRODUCT(LEN($AE545:$AE548)-LEN(SUBSTITUTE($AE545:$AE548,"F", "")))</f>
        <v>0</v>
      </c>
      <c r="BA545" s="227">
        <f>SUMPRODUCT(LEN($AE545:$AE548)-LEN(SUBSTITUTE($AE545:$AE548,"G", "")))</f>
        <v>0</v>
      </c>
      <c r="BB545" s="294">
        <f>SUMPRODUCT(LEN($AE545:$AE548)-LEN(SUBSTITUTE($AE545:$AE548,"M", "")))</f>
        <v>0</v>
      </c>
    </row>
    <row r="546" spans="2:62" ht="28.15" customHeight="1" thickBot="1" x14ac:dyDescent="0.25">
      <c r="B546" s="30"/>
      <c r="C546" s="243"/>
      <c r="D546" s="36"/>
      <c r="E546" s="35"/>
      <c r="F546" s="35"/>
      <c r="G546" s="34"/>
      <c r="H546" s="224"/>
      <c r="I546" s="247"/>
      <c r="J546" s="247"/>
      <c r="K546" s="247"/>
      <c r="L546" s="33" t="s">
        <v>123</v>
      </c>
      <c r="M546" s="32"/>
      <c r="N546" s="33" t="s">
        <v>122</v>
      </c>
      <c r="O546" s="32"/>
      <c r="P546" s="33" t="s">
        <v>120</v>
      </c>
      <c r="Q546" s="32"/>
      <c r="R546" s="33" t="s">
        <v>119</v>
      </c>
      <c r="S546" s="32"/>
      <c r="T546" s="33" t="s">
        <v>118</v>
      </c>
      <c r="U546" s="32"/>
      <c r="V546" s="33" t="s">
        <v>117</v>
      </c>
      <c r="W546" s="32"/>
      <c r="X546" s="33" t="s">
        <v>116</v>
      </c>
      <c r="Y546" s="32"/>
      <c r="Z546" s="33" t="s">
        <v>115</v>
      </c>
      <c r="AA546" s="32"/>
      <c r="AB546" s="33" t="s">
        <v>1708</v>
      </c>
      <c r="AC546" s="32"/>
      <c r="AD546" s="31"/>
      <c r="AE546" s="32"/>
      <c r="AF546" s="31"/>
      <c r="AG546" s="23"/>
      <c r="AH546" s="251"/>
      <c r="AI546" s="11"/>
      <c r="AJ546" s="311"/>
      <c r="AK546" s="267"/>
      <c r="AL546" s="263"/>
      <c r="AM546" s="265"/>
      <c r="AN546" s="267"/>
      <c r="AO546" s="263"/>
      <c r="AP546" s="265"/>
      <c r="AQ546" s="267"/>
      <c r="AR546" s="263"/>
      <c r="AS546" s="265"/>
      <c r="AT546" s="267"/>
      <c r="AU546" s="263"/>
      <c r="AV546" s="265"/>
      <c r="AW546" s="267"/>
      <c r="AX546" s="263"/>
      <c r="AY546" s="292"/>
      <c r="AZ546" s="228"/>
      <c r="BA546" s="228"/>
      <c r="BB546" s="295"/>
    </row>
    <row r="547" spans="2:62" ht="28.15" customHeight="1" x14ac:dyDescent="0.2">
      <c r="B547" s="30"/>
      <c r="C547" s="244"/>
      <c r="D547" s="29"/>
      <c r="E547" s="28"/>
      <c r="F547" s="28"/>
      <c r="G547" s="27"/>
      <c r="H547" s="225"/>
      <c r="I547" s="248"/>
      <c r="J547" s="248"/>
      <c r="K547" s="248"/>
      <c r="L547" s="26" t="s">
        <v>114</v>
      </c>
      <c r="M547" s="25"/>
      <c r="N547" s="26" t="s">
        <v>112</v>
      </c>
      <c r="O547" s="25"/>
      <c r="P547" s="26" t="s">
        <v>111</v>
      </c>
      <c r="Q547" s="25"/>
      <c r="R547" s="26" t="s">
        <v>110</v>
      </c>
      <c r="S547" s="25"/>
      <c r="T547" s="26" t="s">
        <v>109</v>
      </c>
      <c r="U547" s="25"/>
      <c r="V547" s="26" t="s">
        <v>108</v>
      </c>
      <c r="W547" s="25"/>
      <c r="X547" s="26" t="s">
        <v>107</v>
      </c>
      <c r="Y547" s="25"/>
      <c r="Z547" s="26" t="s">
        <v>106</v>
      </c>
      <c r="AA547" s="25"/>
      <c r="AB547" s="26" t="s">
        <v>1707</v>
      </c>
      <c r="AC547" s="25"/>
      <c r="AD547" s="24"/>
      <c r="AE547" s="25"/>
      <c r="AF547" s="24"/>
      <c r="AG547" s="23"/>
      <c r="AH547" s="251"/>
      <c r="AI547" s="11"/>
      <c r="AJ547" s="311"/>
      <c r="AK547" s="267"/>
      <c r="AL547" s="263"/>
      <c r="AM547" s="265"/>
      <c r="AN547" s="267"/>
      <c r="AO547" s="263"/>
      <c r="AP547" s="265"/>
      <c r="AQ547" s="267"/>
      <c r="AR547" s="263"/>
      <c r="AS547" s="265"/>
      <c r="AT547" s="267"/>
      <c r="AU547" s="263"/>
      <c r="AV547" s="265"/>
      <c r="AW547" s="267"/>
      <c r="AX547" s="263"/>
      <c r="AY547" s="292"/>
      <c r="AZ547" s="228"/>
      <c r="BA547" s="228"/>
      <c r="BB547" s="295"/>
    </row>
    <row r="548" spans="2:62" ht="28.15" customHeight="1" thickBot="1" x14ac:dyDescent="0.25">
      <c r="B548" s="21"/>
      <c r="C548" s="245"/>
      <c r="D548" s="20"/>
      <c r="E548" s="19"/>
      <c r="F548" s="19"/>
      <c r="G548" s="18"/>
      <c r="H548" s="226"/>
      <c r="I548" s="249"/>
      <c r="J548" s="249"/>
      <c r="K548" s="249"/>
      <c r="L548" s="17" t="s">
        <v>105</v>
      </c>
      <c r="M548" s="15"/>
      <c r="N548" s="17" t="s">
        <v>103</v>
      </c>
      <c r="O548" s="15"/>
      <c r="P548" s="17" t="s">
        <v>102</v>
      </c>
      <c r="Q548" s="15"/>
      <c r="R548" s="17" t="s">
        <v>101</v>
      </c>
      <c r="S548" s="15"/>
      <c r="T548" s="17">
        <v>20</v>
      </c>
      <c r="U548" s="15"/>
      <c r="V548" s="17" t="s">
        <v>100</v>
      </c>
      <c r="W548" s="15"/>
      <c r="X548" s="17" t="s">
        <v>99</v>
      </c>
      <c r="Y548" s="15"/>
      <c r="Z548" s="17" t="s">
        <v>98</v>
      </c>
      <c r="AA548" s="15"/>
      <c r="AB548" s="17" t="s">
        <v>1706</v>
      </c>
      <c r="AC548" s="15"/>
      <c r="AD548" s="16"/>
      <c r="AE548" s="15"/>
      <c r="AF548" s="14"/>
      <c r="AG548" s="13"/>
      <c r="AH548" s="252"/>
      <c r="AI548" s="11"/>
      <c r="AJ548" s="312"/>
      <c r="AK548" s="268"/>
      <c r="AL548" s="264"/>
      <c r="AM548" s="266"/>
      <c r="AN548" s="268"/>
      <c r="AO548" s="264"/>
      <c r="AP548" s="266"/>
      <c r="AQ548" s="268"/>
      <c r="AR548" s="264"/>
      <c r="AS548" s="266"/>
      <c r="AT548" s="268"/>
      <c r="AU548" s="264"/>
      <c r="AV548" s="266"/>
      <c r="AW548" s="268"/>
      <c r="AX548" s="264"/>
      <c r="AY548" s="293"/>
      <c r="AZ548" s="229"/>
      <c r="BA548" s="229"/>
      <c r="BB548" s="296"/>
    </row>
    <row r="549" spans="2:62" ht="85.9" customHeight="1" thickTop="1" thickBot="1" x14ac:dyDescent="0.35">
      <c r="B549" s="105" t="s">
        <v>174</v>
      </c>
      <c r="C549" s="95" t="s">
        <v>173</v>
      </c>
      <c r="D549" s="100" t="s">
        <v>172</v>
      </c>
      <c r="E549" s="104" t="s">
        <v>171</v>
      </c>
      <c r="F549" s="103"/>
      <c r="G549" s="102"/>
      <c r="H549" s="101" t="s">
        <v>170</v>
      </c>
      <c r="I549" s="100" t="s">
        <v>96</v>
      </c>
      <c r="J549" s="100" t="s">
        <v>169</v>
      </c>
      <c r="K549" s="100" t="s">
        <v>97</v>
      </c>
      <c r="L549" s="256" t="s">
        <v>168</v>
      </c>
      <c r="M549" s="262"/>
      <c r="N549" s="256" t="s">
        <v>167</v>
      </c>
      <c r="O549" s="262"/>
      <c r="P549" s="256" t="s">
        <v>167</v>
      </c>
      <c r="Q549" s="257"/>
      <c r="R549" s="256" t="s">
        <v>167</v>
      </c>
      <c r="S549" s="257"/>
      <c r="T549" s="256" t="s">
        <v>167</v>
      </c>
      <c r="U549" s="257"/>
      <c r="V549" s="256" t="s">
        <v>167</v>
      </c>
      <c r="W549" s="257"/>
      <c r="X549" s="256" t="s">
        <v>167</v>
      </c>
      <c r="Y549" s="257"/>
      <c r="Z549" s="256" t="s">
        <v>167</v>
      </c>
      <c r="AA549" s="257"/>
      <c r="AB549" s="256" t="s">
        <v>167</v>
      </c>
      <c r="AC549" s="257"/>
      <c r="AD549" s="261" t="s">
        <v>166</v>
      </c>
      <c r="AE549" s="257"/>
      <c r="AF549" s="101" t="s">
        <v>165</v>
      </c>
      <c r="AG549" s="101" t="s">
        <v>164</v>
      </c>
      <c r="AH549" s="100" t="s">
        <v>163</v>
      </c>
      <c r="AI549" s="98"/>
      <c r="AJ549" s="96" t="s">
        <v>160</v>
      </c>
      <c r="AK549" s="95" t="s">
        <v>159</v>
      </c>
      <c r="AL549" s="94" t="s">
        <v>158</v>
      </c>
      <c r="AM549" s="96" t="s">
        <v>157</v>
      </c>
      <c r="AN549" s="95" t="s">
        <v>156</v>
      </c>
      <c r="AO549" s="94" t="s">
        <v>155</v>
      </c>
      <c r="AP549" s="96" t="s">
        <v>154</v>
      </c>
      <c r="AQ549" s="95" t="s">
        <v>153</v>
      </c>
      <c r="AR549" s="97" t="s">
        <v>152</v>
      </c>
      <c r="AS549" s="96" t="s">
        <v>151</v>
      </c>
      <c r="AT549" s="95" t="s">
        <v>150</v>
      </c>
      <c r="AU549" s="94" t="s">
        <v>149</v>
      </c>
      <c r="AV549" s="96" t="s">
        <v>148</v>
      </c>
      <c r="AW549" s="95" t="s">
        <v>147</v>
      </c>
      <c r="AX549" s="94" t="s">
        <v>146</v>
      </c>
      <c r="AY549" s="93" t="s">
        <v>145</v>
      </c>
      <c r="AZ549" s="92" t="s">
        <v>144</v>
      </c>
      <c r="BA549" s="92" t="s">
        <v>143</v>
      </c>
      <c r="BB549" s="91" t="s">
        <v>142</v>
      </c>
    </row>
    <row r="550" spans="2:62" ht="48" thickBot="1" x14ac:dyDescent="0.3">
      <c r="B550" s="90" t="s">
        <v>213</v>
      </c>
      <c r="C550" s="89"/>
      <c r="D550" s="88"/>
      <c r="E550" s="258"/>
      <c r="F550" s="259"/>
      <c r="G550" s="260"/>
      <c r="H550" s="87" t="s">
        <v>140</v>
      </c>
      <c r="I550" s="86"/>
      <c r="J550" s="86"/>
      <c r="K550" s="85"/>
      <c r="L550" s="84"/>
      <c r="M550" s="81"/>
      <c r="N550" s="84"/>
      <c r="O550" s="81"/>
      <c r="P550" s="84"/>
      <c r="Q550" s="81"/>
      <c r="R550" s="84"/>
      <c r="S550" s="81"/>
      <c r="T550" s="84"/>
      <c r="U550" s="81"/>
      <c r="V550" s="84"/>
      <c r="W550" s="81"/>
      <c r="X550" s="84"/>
      <c r="Y550" s="81"/>
      <c r="Z550" s="84"/>
      <c r="AA550" s="83"/>
      <c r="AB550" s="217"/>
      <c r="AC550" s="217"/>
      <c r="AD550" s="82" t="s">
        <v>139</v>
      </c>
      <c r="AE550" s="81"/>
      <c r="AF550" s="81"/>
      <c r="AG550" s="81"/>
      <c r="AH550" s="80"/>
      <c r="AI550" s="79" t="s">
        <v>138</v>
      </c>
      <c r="AJ550" s="78">
        <f t="shared" ref="AJ550:BB550" si="72">SUM(AJ552:AJ563)</f>
        <v>15</v>
      </c>
      <c r="AK550" s="77">
        <f t="shared" si="72"/>
        <v>15</v>
      </c>
      <c r="AL550" s="76">
        <f t="shared" si="72"/>
        <v>0</v>
      </c>
      <c r="AM550" s="78">
        <f t="shared" si="72"/>
        <v>7</v>
      </c>
      <c r="AN550" s="77">
        <f t="shared" si="72"/>
        <v>2</v>
      </c>
      <c r="AO550" s="76">
        <f t="shared" si="72"/>
        <v>0</v>
      </c>
      <c r="AP550" s="78">
        <f t="shared" si="72"/>
        <v>0</v>
      </c>
      <c r="AQ550" s="77">
        <f t="shared" si="72"/>
        <v>0</v>
      </c>
      <c r="AR550" s="76">
        <f t="shared" si="72"/>
        <v>0</v>
      </c>
      <c r="AS550" s="78">
        <f t="shared" si="72"/>
        <v>4</v>
      </c>
      <c r="AT550" s="77">
        <f t="shared" si="72"/>
        <v>1</v>
      </c>
      <c r="AU550" s="76">
        <f t="shared" si="72"/>
        <v>0</v>
      </c>
      <c r="AV550" s="78">
        <f t="shared" si="72"/>
        <v>2</v>
      </c>
      <c r="AW550" s="77">
        <f t="shared" si="72"/>
        <v>5</v>
      </c>
      <c r="AX550" s="76">
        <f t="shared" si="72"/>
        <v>0</v>
      </c>
      <c r="AY550" s="75">
        <f t="shared" si="72"/>
        <v>0</v>
      </c>
      <c r="AZ550" s="74">
        <f t="shared" si="72"/>
        <v>0</v>
      </c>
      <c r="BA550" s="74">
        <f t="shared" si="72"/>
        <v>0</v>
      </c>
      <c r="BB550" s="73">
        <f t="shared" si="72"/>
        <v>0</v>
      </c>
      <c r="BC550" s="72" t="s">
        <v>137</v>
      </c>
      <c r="BF550" s="5">
        <f>SUM(AJ550:AL550)/$BG$5</f>
        <v>30</v>
      </c>
      <c r="BG550" s="5">
        <f>SUM(AM550:AO550,AY550)/$BG$5</f>
        <v>9</v>
      </c>
      <c r="BH550" s="5">
        <f>SUM(AP550:AR550,AZ550)/$BG$5</f>
        <v>0</v>
      </c>
      <c r="BI550" s="5">
        <f>SUM(AS550:AU550,BA550)/$BG$5</f>
        <v>5</v>
      </c>
      <c r="BJ550" s="5">
        <f>SUM(AV550:AX550,BB550)/$BG$5</f>
        <v>7</v>
      </c>
    </row>
    <row r="551" spans="2:62" ht="37.5" thickBot="1" x14ac:dyDescent="0.3">
      <c r="B551" s="71"/>
      <c r="C551" s="70"/>
      <c r="D551" s="69"/>
      <c r="E551" s="68"/>
      <c r="F551" s="68"/>
      <c r="G551" s="67"/>
      <c r="H551" s="66"/>
      <c r="I551" s="64"/>
      <c r="J551" s="64"/>
      <c r="K551" s="65"/>
      <c r="L551" s="64"/>
      <c r="M551" s="62"/>
      <c r="N551" s="64"/>
      <c r="O551" s="62"/>
      <c r="P551" s="64"/>
      <c r="Q551" s="62"/>
      <c r="R551" s="64"/>
      <c r="S551" s="62"/>
      <c r="T551" s="64"/>
      <c r="U551" s="62"/>
      <c r="V551" s="64"/>
      <c r="W551" s="62"/>
      <c r="X551" s="64"/>
      <c r="Y551" s="62"/>
      <c r="Z551" s="64"/>
      <c r="AA551" s="62"/>
      <c r="AB551" s="62"/>
      <c r="AC551" s="62"/>
      <c r="AD551" s="63"/>
      <c r="AE551" s="62"/>
      <c r="AF551" s="62"/>
      <c r="AG551" s="62"/>
      <c r="AH551" s="61"/>
      <c r="AI551" s="59" t="s">
        <v>136</v>
      </c>
      <c r="AJ551" s="214">
        <f t="shared" ref="AJ551:BB551" si="73">AJ550/1</f>
        <v>15</v>
      </c>
      <c r="AK551" s="213">
        <f t="shared" si="73"/>
        <v>15</v>
      </c>
      <c r="AL551" s="212">
        <f t="shared" si="73"/>
        <v>0</v>
      </c>
      <c r="AM551" s="214">
        <f t="shared" si="73"/>
        <v>7</v>
      </c>
      <c r="AN551" s="213">
        <f t="shared" si="73"/>
        <v>2</v>
      </c>
      <c r="AO551" s="212">
        <f t="shared" si="73"/>
        <v>0</v>
      </c>
      <c r="AP551" s="214">
        <f t="shared" si="73"/>
        <v>0</v>
      </c>
      <c r="AQ551" s="213">
        <f t="shared" si="73"/>
        <v>0</v>
      </c>
      <c r="AR551" s="212">
        <f t="shared" si="73"/>
        <v>0</v>
      </c>
      <c r="AS551" s="214">
        <f t="shared" si="73"/>
        <v>4</v>
      </c>
      <c r="AT551" s="213">
        <f t="shared" si="73"/>
        <v>1</v>
      </c>
      <c r="AU551" s="212">
        <f t="shared" si="73"/>
        <v>0</v>
      </c>
      <c r="AV551" s="214">
        <f t="shared" si="73"/>
        <v>2</v>
      </c>
      <c r="AW551" s="213">
        <f t="shared" si="73"/>
        <v>5</v>
      </c>
      <c r="AX551" s="212">
        <f t="shared" si="73"/>
        <v>0</v>
      </c>
      <c r="AY551" s="211">
        <f t="shared" si="73"/>
        <v>0</v>
      </c>
      <c r="AZ551" s="210">
        <f t="shared" si="73"/>
        <v>0</v>
      </c>
      <c r="BA551" s="210">
        <f t="shared" si="73"/>
        <v>0</v>
      </c>
      <c r="BB551" s="209">
        <f t="shared" si="73"/>
        <v>0</v>
      </c>
      <c r="BC551" s="52" t="s">
        <v>135</v>
      </c>
    </row>
    <row r="552" spans="2:62" ht="28.15" customHeight="1" x14ac:dyDescent="0.2">
      <c r="B552" s="30"/>
      <c r="C552" s="242">
        <v>1</v>
      </c>
      <c r="D552" s="44"/>
      <c r="E552" s="43"/>
      <c r="F552" s="43"/>
      <c r="G552" s="42"/>
      <c r="H552" s="223" t="s">
        <v>660</v>
      </c>
      <c r="I552" s="246">
        <v>101</v>
      </c>
      <c r="J552" s="246">
        <v>30</v>
      </c>
      <c r="K552" s="246">
        <v>6</v>
      </c>
      <c r="L552" s="41" t="s">
        <v>133</v>
      </c>
      <c r="M552" s="40" t="s">
        <v>132</v>
      </c>
      <c r="N552" s="41" t="s">
        <v>131</v>
      </c>
      <c r="O552" s="40" t="s">
        <v>104</v>
      </c>
      <c r="P552" s="41" t="s">
        <v>130</v>
      </c>
      <c r="Q552" s="40" t="s">
        <v>1766</v>
      </c>
      <c r="R552" s="41" t="s">
        <v>129</v>
      </c>
      <c r="S552" s="40" t="s">
        <v>414</v>
      </c>
      <c r="T552" s="41" t="s">
        <v>128</v>
      </c>
      <c r="U552" s="40" t="s">
        <v>414</v>
      </c>
      <c r="V552" s="41" t="s">
        <v>127</v>
      </c>
      <c r="W552" s="40" t="s">
        <v>121</v>
      </c>
      <c r="X552" s="41" t="s">
        <v>126</v>
      </c>
      <c r="Y552" s="40"/>
      <c r="Z552" s="41" t="s">
        <v>125</v>
      </c>
      <c r="AA552" s="40"/>
      <c r="AB552" s="41" t="s">
        <v>1709</v>
      </c>
      <c r="AC552" s="40"/>
      <c r="AD552" s="39"/>
      <c r="AE552" s="40"/>
      <c r="AF552" s="39" t="s">
        <v>1769</v>
      </c>
      <c r="AG552" s="38"/>
      <c r="AH552" s="250"/>
      <c r="AI552" s="11"/>
      <c r="AJ552" s="310">
        <f>SUMPRODUCT(LEN($M552:$AC555)-LEN(SUBSTITUTE($M552:$AC555,"A", "")))</f>
        <v>15</v>
      </c>
      <c r="AK552" s="239">
        <f>SUMPRODUCT(LEN($AF552:$AF555)-LEN(SUBSTITUTE($AF552:$AF555,"A", "")))</f>
        <v>15</v>
      </c>
      <c r="AL552" s="230">
        <f>SUMPRODUCT(LEN($AE552:$AE555)-LEN(SUBSTITUTE($AE552:$AE555,"A", "")))</f>
        <v>0</v>
      </c>
      <c r="AM552" s="233">
        <f>SUMPRODUCT(LEN($M552:$AC555)-LEN(SUBSTITUTE($M552:$AC555,"S", "")))</f>
        <v>7</v>
      </c>
      <c r="AN552" s="239">
        <f>SUMPRODUCT(LEN($AF552:$AF555)-LEN(SUBSTITUTE($AF552:$AF555,"S", "")))</f>
        <v>2</v>
      </c>
      <c r="AO552" s="230">
        <f>SUMPRODUCT(LEN($AE552:$AE555)-LEN(SUBSTITUTE($AE552:$AE555,"S", "")))</f>
        <v>0</v>
      </c>
      <c r="AP552" s="233">
        <f>SUMPRODUCT(LEN($M552:$AC555)-LEN(SUBSTITUTE($M552:$AC555,"F", "")))</f>
        <v>0</v>
      </c>
      <c r="AQ552" s="239">
        <f>SUMPRODUCT(LEN($AF552:$AF555)-LEN(SUBSTITUTE($AF552:$AF555,"F", "")))</f>
        <v>0</v>
      </c>
      <c r="AR552" s="230">
        <f>SUMPRODUCT(LEN($AE552:$AE555)-LEN(SUBSTITUTE($AE552:$AE555,"F", "")))</f>
        <v>0</v>
      </c>
      <c r="AS552" s="233">
        <f>SUMPRODUCT(LEN($M552:$AC555)-LEN(SUBSTITUTE($M552:$AC555,"G", "")))</f>
        <v>4</v>
      </c>
      <c r="AT552" s="239">
        <f>SUMPRODUCT(LEN($AF552:$AF555)-LEN(SUBSTITUTE($AF552:$AF555,"G", "")))</f>
        <v>1</v>
      </c>
      <c r="AU552" s="230">
        <f>SUMPRODUCT(LEN($AE552:$AE555)-LEN(SUBSTITUTE($AE552:$AE555,"G", "")))</f>
        <v>0</v>
      </c>
      <c r="AV552" s="233">
        <f>SUMPRODUCT(LEN($M552:$AC555)-LEN(SUBSTITUTE($M552:$AC555,"M", "")))</f>
        <v>2</v>
      </c>
      <c r="AW552" s="239">
        <f>SUMPRODUCT(LEN($AF552:$AF555)-LEN(SUBSTITUTE($AF552:$AF555,"M", "")))</f>
        <v>5</v>
      </c>
      <c r="AX552" s="230">
        <f>SUMPRODUCT(LEN($AE552:$AE555)-LEN(SUBSTITUTE($AE552:$AE555,"M", "")))</f>
        <v>0</v>
      </c>
      <c r="AY552" s="291">
        <f>SUMPRODUCT(LEN($AE552:$AE555)-LEN(SUBSTITUTE($AE552:$AE555,"S", "")))</f>
        <v>0</v>
      </c>
      <c r="AZ552" s="227">
        <f>SUMPRODUCT(LEN($AE552:$AE555)-LEN(SUBSTITUTE($AE552:$AE555,"F", "")))</f>
        <v>0</v>
      </c>
      <c r="BA552" s="227">
        <f>SUMPRODUCT(LEN($AE552:$AE555)-LEN(SUBSTITUTE($AE552:$AE555,"G", "")))</f>
        <v>0</v>
      </c>
      <c r="BB552" s="294">
        <f>SUMPRODUCT(LEN($AE552:$AE555)-LEN(SUBSTITUTE($AE552:$AE555,"M", "")))</f>
        <v>0</v>
      </c>
    </row>
    <row r="553" spans="2:62" ht="28.15" customHeight="1" thickBot="1" x14ac:dyDescent="0.25">
      <c r="B553" s="30"/>
      <c r="C553" s="243"/>
      <c r="D553" s="36" t="s">
        <v>1768</v>
      </c>
      <c r="E553" s="35"/>
      <c r="F553" s="35"/>
      <c r="G553" s="34"/>
      <c r="H553" s="224"/>
      <c r="I553" s="247"/>
      <c r="J553" s="247"/>
      <c r="K553" s="247"/>
      <c r="L553" s="33" t="s">
        <v>123</v>
      </c>
      <c r="M553" s="32" t="s">
        <v>104</v>
      </c>
      <c r="N553" s="33" t="s">
        <v>122</v>
      </c>
      <c r="O553" s="32" t="s">
        <v>104</v>
      </c>
      <c r="P553" s="33" t="s">
        <v>120</v>
      </c>
      <c r="Q553" s="32" t="s">
        <v>104</v>
      </c>
      <c r="R553" s="33" t="s">
        <v>119</v>
      </c>
      <c r="S553" s="32" t="s">
        <v>104</v>
      </c>
      <c r="T553" s="33" t="s">
        <v>118</v>
      </c>
      <c r="U553" s="32" t="s">
        <v>399</v>
      </c>
      <c r="V553" s="33" t="s">
        <v>117</v>
      </c>
      <c r="W553" s="32" t="s">
        <v>113</v>
      </c>
      <c r="X553" s="33" t="s">
        <v>116</v>
      </c>
      <c r="Y553" s="32"/>
      <c r="Z553" s="33" t="s">
        <v>115</v>
      </c>
      <c r="AA553" s="32"/>
      <c r="AB553" s="33" t="s">
        <v>1708</v>
      </c>
      <c r="AC553" s="32"/>
      <c r="AD553" s="31"/>
      <c r="AE553" s="32"/>
      <c r="AF553" s="31" t="s">
        <v>1767</v>
      </c>
      <c r="AG553" s="23"/>
      <c r="AH553" s="251"/>
      <c r="AI553" s="11"/>
      <c r="AJ553" s="311"/>
      <c r="AK553" s="267"/>
      <c r="AL553" s="263"/>
      <c r="AM553" s="265"/>
      <c r="AN553" s="267"/>
      <c r="AO553" s="263"/>
      <c r="AP553" s="265"/>
      <c r="AQ553" s="267"/>
      <c r="AR553" s="263"/>
      <c r="AS553" s="265"/>
      <c r="AT553" s="267"/>
      <c r="AU553" s="263"/>
      <c r="AV553" s="265"/>
      <c r="AW553" s="267"/>
      <c r="AX553" s="263"/>
      <c r="AY553" s="292"/>
      <c r="AZ553" s="228"/>
      <c r="BA553" s="228"/>
      <c r="BB553" s="295"/>
    </row>
    <row r="554" spans="2:62" ht="28.15" customHeight="1" x14ac:dyDescent="0.2">
      <c r="B554" s="30"/>
      <c r="C554" s="244"/>
      <c r="D554" s="29"/>
      <c r="E554" s="28"/>
      <c r="F554" s="28"/>
      <c r="G554" s="27"/>
      <c r="H554" s="225">
        <v>257</v>
      </c>
      <c r="I554" s="248"/>
      <c r="J554" s="248"/>
      <c r="K554" s="248"/>
      <c r="L554" s="26" t="s">
        <v>114</v>
      </c>
      <c r="M554" s="25" t="s">
        <v>104</v>
      </c>
      <c r="N554" s="26" t="s">
        <v>112</v>
      </c>
      <c r="O554" s="25" t="s">
        <v>104</v>
      </c>
      <c r="P554" s="26" t="s">
        <v>111</v>
      </c>
      <c r="Q554" s="25" t="s">
        <v>104</v>
      </c>
      <c r="R554" s="26" t="s">
        <v>110</v>
      </c>
      <c r="S554" s="25" t="s">
        <v>176</v>
      </c>
      <c r="T554" s="26" t="s">
        <v>109</v>
      </c>
      <c r="U554" s="25" t="s">
        <v>458</v>
      </c>
      <c r="V554" s="26" t="s">
        <v>108</v>
      </c>
      <c r="W554" s="25" t="s">
        <v>121</v>
      </c>
      <c r="X554" s="26" t="s">
        <v>107</v>
      </c>
      <c r="Y554" s="25"/>
      <c r="Z554" s="26" t="s">
        <v>106</v>
      </c>
      <c r="AA554" s="25"/>
      <c r="AB554" s="26" t="s">
        <v>1707</v>
      </c>
      <c r="AC554" s="25"/>
      <c r="AD554" s="24"/>
      <c r="AE554" s="25"/>
      <c r="AF554" s="24"/>
      <c r="AG554" s="23"/>
      <c r="AH554" s="251"/>
      <c r="AI554" s="11"/>
      <c r="AJ554" s="311"/>
      <c r="AK554" s="267"/>
      <c r="AL554" s="263"/>
      <c r="AM554" s="265"/>
      <c r="AN554" s="267"/>
      <c r="AO554" s="263"/>
      <c r="AP554" s="265"/>
      <c r="AQ554" s="267"/>
      <c r="AR554" s="263"/>
      <c r="AS554" s="265"/>
      <c r="AT554" s="267"/>
      <c r="AU554" s="263"/>
      <c r="AV554" s="265"/>
      <c r="AW554" s="267"/>
      <c r="AX554" s="263"/>
      <c r="AY554" s="292"/>
      <c r="AZ554" s="228"/>
      <c r="BA554" s="228"/>
      <c r="BB554" s="295"/>
    </row>
    <row r="555" spans="2:62" ht="28.15" customHeight="1" thickBot="1" x14ac:dyDescent="0.25">
      <c r="B555" s="30"/>
      <c r="C555" s="253"/>
      <c r="D555" s="51"/>
      <c r="E555" s="50"/>
      <c r="F555" s="50"/>
      <c r="G555" s="49"/>
      <c r="H555" s="226"/>
      <c r="I555" s="254"/>
      <c r="J555" s="254"/>
      <c r="K555" s="254"/>
      <c r="L555" s="48" t="s">
        <v>105</v>
      </c>
      <c r="M555" s="47" t="s">
        <v>104</v>
      </c>
      <c r="N555" s="48" t="s">
        <v>103</v>
      </c>
      <c r="O555" s="47" t="s">
        <v>1766</v>
      </c>
      <c r="P555" s="48" t="s">
        <v>102</v>
      </c>
      <c r="Q555" s="47" t="s">
        <v>132</v>
      </c>
      <c r="R555" s="48" t="s">
        <v>101</v>
      </c>
      <c r="S555" s="47" t="s">
        <v>104</v>
      </c>
      <c r="T555" s="48">
        <v>20</v>
      </c>
      <c r="U555" s="47" t="s">
        <v>121</v>
      </c>
      <c r="V555" s="48" t="s">
        <v>100</v>
      </c>
      <c r="W555" s="47" t="s">
        <v>121</v>
      </c>
      <c r="X555" s="48" t="s">
        <v>99</v>
      </c>
      <c r="Y555" s="47"/>
      <c r="Z555" s="48" t="s">
        <v>98</v>
      </c>
      <c r="AA555" s="47"/>
      <c r="AB555" s="48" t="s">
        <v>1706</v>
      </c>
      <c r="AC555" s="47"/>
      <c r="AD555" s="16"/>
      <c r="AE555" s="47"/>
      <c r="AF555" s="16"/>
      <c r="AG555" s="46"/>
      <c r="AH555" s="255"/>
      <c r="AI555" s="11"/>
      <c r="AJ555" s="312"/>
      <c r="AK555" s="268"/>
      <c r="AL555" s="264"/>
      <c r="AM555" s="266"/>
      <c r="AN555" s="268"/>
      <c r="AO555" s="264"/>
      <c r="AP555" s="266"/>
      <c r="AQ555" s="268"/>
      <c r="AR555" s="264"/>
      <c r="AS555" s="266"/>
      <c r="AT555" s="268"/>
      <c r="AU555" s="264"/>
      <c r="AV555" s="266"/>
      <c r="AW555" s="268"/>
      <c r="AX555" s="264"/>
      <c r="AY555" s="293"/>
      <c r="AZ555" s="229"/>
      <c r="BA555" s="229"/>
      <c r="BB555" s="296"/>
    </row>
    <row r="556" spans="2:62" ht="28.15" customHeight="1" x14ac:dyDescent="0.2">
      <c r="B556" s="30"/>
      <c r="C556" s="242">
        <v>2</v>
      </c>
      <c r="D556" s="44"/>
      <c r="E556" s="43"/>
      <c r="F556" s="43"/>
      <c r="G556" s="42"/>
      <c r="H556" s="223"/>
      <c r="I556" s="246"/>
      <c r="J556" s="246"/>
      <c r="K556" s="246"/>
      <c r="L556" s="41" t="s">
        <v>133</v>
      </c>
      <c r="M556" s="40"/>
      <c r="N556" s="41" t="s">
        <v>131</v>
      </c>
      <c r="O556" s="40"/>
      <c r="P556" s="41" t="s">
        <v>130</v>
      </c>
      <c r="Q556" s="40"/>
      <c r="R556" s="41" t="s">
        <v>129</v>
      </c>
      <c r="S556" s="40"/>
      <c r="T556" s="41" t="s">
        <v>128</v>
      </c>
      <c r="U556" s="40"/>
      <c r="V556" s="41" t="s">
        <v>127</v>
      </c>
      <c r="W556" s="40"/>
      <c r="X556" s="41" t="s">
        <v>126</v>
      </c>
      <c r="Y556" s="40"/>
      <c r="Z556" s="41" t="s">
        <v>125</v>
      </c>
      <c r="AA556" s="40"/>
      <c r="AB556" s="41" t="s">
        <v>1709</v>
      </c>
      <c r="AC556" s="40"/>
      <c r="AD556" s="39"/>
      <c r="AE556" s="40"/>
      <c r="AF556" s="39"/>
      <c r="AG556" s="38"/>
      <c r="AH556" s="250"/>
      <c r="AI556" s="11"/>
      <c r="AJ556" s="310">
        <f>SUMPRODUCT(LEN($M556:$AC559)-LEN(SUBSTITUTE($M556:$AC559,"A", "")))</f>
        <v>0</v>
      </c>
      <c r="AK556" s="239">
        <f>SUMPRODUCT(LEN($AF556:$AF559)-LEN(SUBSTITUTE($AF556:$AF559,"A", "")))</f>
        <v>0</v>
      </c>
      <c r="AL556" s="230">
        <f>SUMPRODUCT(LEN($AE556:$AE559)-LEN(SUBSTITUTE($AE556:$AE559,"A", "")))</f>
        <v>0</v>
      </c>
      <c r="AM556" s="233">
        <f>SUMPRODUCT(LEN($M556:$AC559)-LEN(SUBSTITUTE($M556:$AC559,"S", "")))</f>
        <v>0</v>
      </c>
      <c r="AN556" s="239">
        <f>SUMPRODUCT(LEN($AF556:$AF559)-LEN(SUBSTITUTE($AF556:$AF559,"S", "")))</f>
        <v>0</v>
      </c>
      <c r="AO556" s="230">
        <f>SUMPRODUCT(LEN($AE556:$AE559)-LEN(SUBSTITUTE($AE556:$AE559,"S", "")))</f>
        <v>0</v>
      </c>
      <c r="AP556" s="233">
        <f>SUMPRODUCT(LEN($M556:$AC559)-LEN(SUBSTITUTE($M556:$AC559,"F", "")))</f>
        <v>0</v>
      </c>
      <c r="AQ556" s="239">
        <f>SUMPRODUCT(LEN($AF556:$AF559)-LEN(SUBSTITUTE($AF556:$AF559,"F", "")))</f>
        <v>0</v>
      </c>
      <c r="AR556" s="230">
        <f>SUMPRODUCT(LEN($AE556:$AE559)-LEN(SUBSTITUTE($AE556:$AE559,"F", "")))</f>
        <v>0</v>
      </c>
      <c r="AS556" s="233">
        <f>SUMPRODUCT(LEN($M556:$AC559)-LEN(SUBSTITUTE($M556:$AC559,"G", "")))</f>
        <v>0</v>
      </c>
      <c r="AT556" s="239">
        <f>SUMPRODUCT(LEN($AF556:$AF559)-LEN(SUBSTITUTE($AF556:$AF559,"G", "")))</f>
        <v>0</v>
      </c>
      <c r="AU556" s="230">
        <f>SUMPRODUCT(LEN($AE556:$AE559)-LEN(SUBSTITUTE($AE556:$AE559,"G", "")))</f>
        <v>0</v>
      </c>
      <c r="AV556" s="233">
        <f>SUMPRODUCT(LEN($M556:$AC559)-LEN(SUBSTITUTE($M556:$AC559,"M", "")))</f>
        <v>0</v>
      </c>
      <c r="AW556" s="239">
        <f>SUMPRODUCT(LEN($AF556:$AF559)-LEN(SUBSTITUTE($AF556:$AF559,"M", "")))</f>
        <v>0</v>
      </c>
      <c r="AX556" s="230">
        <f>SUMPRODUCT(LEN($AE556:$AE559)-LEN(SUBSTITUTE($AE556:$AE559,"M", "")))</f>
        <v>0</v>
      </c>
      <c r="AY556" s="291">
        <f>SUMPRODUCT(LEN($AE556:$AE559)-LEN(SUBSTITUTE($AE556:$AE559,"S", "")))</f>
        <v>0</v>
      </c>
      <c r="AZ556" s="227">
        <f>SUMPRODUCT(LEN($AE556:$AE559)-LEN(SUBSTITUTE($AE556:$AE559,"F", "")))</f>
        <v>0</v>
      </c>
      <c r="BA556" s="227">
        <f>SUMPRODUCT(LEN($AE556:$AE559)-LEN(SUBSTITUTE($AE556:$AE559,"G", "")))</f>
        <v>0</v>
      </c>
      <c r="BB556" s="294">
        <f>SUMPRODUCT(LEN($AE556:$AE559)-LEN(SUBSTITUTE($AE556:$AE559,"M", "")))</f>
        <v>0</v>
      </c>
    </row>
    <row r="557" spans="2:62" ht="28.15" customHeight="1" thickBot="1" x14ac:dyDescent="0.25">
      <c r="B557" s="30"/>
      <c r="C557" s="243"/>
      <c r="D557" s="36"/>
      <c r="E557" s="35"/>
      <c r="F557" s="35"/>
      <c r="G557" s="34"/>
      <c r="H557" s="224"/>
      <c r="I557" s="247"/>
      <c r="J557" s="247"/>
      <c r="K557" s="247"/>
      <c r="L557" s="33" t="s">
        <v>123</v>
      </c>
      <c r="M557" s="32"/>
      <c r="N557" s="33" t="s">
        <v>122</v>
      </c>
      <c r="O557" s="32"/>
      <c r="P557" s="33" t="s">
        <v>120</v>
      </c>
      <c r="Q557" s="32"/>
      <c r="R557" s="33" t="s">
        <v>119</v>
      </c>
      <c r="S557" s="32"/>
      <c r="T557" s="33" t="s">
        <v>118</v>
      </c>
      <c r="U557" s="32"/>
      <c r="V557" s="33" t="s">
        <v>117</v>
      </c>
      <c r="W557" s="32"/>
      <c r="X557" s="33" t="s">
        <v>116</v>
      </c>
      <c r="Y557" s="32"/>
      <c r="Z557" s="33" t="s">
        <v>115</v>
      </c>
      <c r="AA557" s="32"/>
      <c r="AB557" s="33" t="s">
        <v>1708</v>
      </c>
      <c r="AC557" s="32"/>
      <c r="AD557" s="31"/>
      <c r="AE557" s="32"/>
      <c r="AF557" s="31"/>
      <c r="AG557" s="23"/>
      <c r="AH557" s="251"/>
      <c r="AI557" s="11"/>
      <c r="AJ557" s="311"/>
      <c r="AK557" s="267"/>
      <c r="AL557" s="263"/>
      <c r="AM557" s="265"/>
      <c r="AN557" s="267"/>
      <c r="AO557" s="263"/>
      <c r="AP557" s="265"/>
      <c r="AQ557" s="267"/>
      <c r="AR557" s="263"/>
      <c r="AS557" s="265"/>
      <c r="AT557" s="267"/>
      <c r="AU557" s="263"/>
      <c r="AV557" s="265"/>
      <c r="AW557" s="267"/>
      <c r="AX557" s="263"/>
      <c r="AY557" s="292"/>
      <c r="AZ557" s="228"/>
      <c r="BA557" s="228"/>
      <c r="BB557" s="295"/>
    </row>
    <row r="558" spans="2:62" ht="28.15" customHeight="1" x14ac:dyDescent="0.2">
      <c r="B558" s="30"/>
      <c r="C558" s="244"/>
      <c r="D558" s="29"/>
      <c r="E558" s="28"/>
      <c r="F558" s="28"/>
      <c r="G558" s="27"/>
      <c r="H558" s="225"/>
      <c r="I558" s="248"/>
      <c r="J558" s="248"/>
      <c r="K558" s="248"/>
      <c r="L558" s="26" t="s">
        <v>114</v>
      </c>
      <c r="M558" s="25"/>
      <c r="N558" s="26" t="s">
        <v>112</v>
      </c>
      <c r="O558" s="25"/>
      <c r="P558" s="26" t="s">
        <v>111</v>
      </c>
      <c r="Q558" s="25"/>
      <c r="R558" s="26" t="s">
        <v>110</v>
      </c>
      <c r="S558" s="25"/>
      <c r="T558" s="26" t="s">
        <v>109</v>
      </c>
      <c r="U558" s="25"/>
      <c r="V558" s="26" t="s">
        <v>108</v>
      </c>
      <c r="W558" s="25"/>
      <c r="X558" s="26" t="s">
        <v>107</v>
      </c>
      <c r="Y558" s="25"/>
      <c r="Z558" s="26" t="s">
        <v>106</v>
      </c>
      <c r="AA558" s="25"/>
      <c r="AB558" s="26" t="s">
        <v>1707</v>
      </c>
      <c r="AC558" s="25"/>
      <c r="AD558" s="24"/>
      <c r="AE558" s="25"/>
      <c r="AF558" s="24"/>
      <c r="AG558" s="23"/>
      <c r="AH558" s="251"/>
      <c r="AI558" s="11"/>
      <c r="AJ558" s="311"/>
      <c r="AK558" s="267"/>
      <c r="AL558" s="263"/>
      <c r="AM558" s="265"/>
      <c r="AN558" s="267"/>
      <c r="AO558" s="263"/>
      <c r="AP558" s="265"/>
      <c r="AQ558" s="267"/>
      <c r="AR558" s="263"/>
      <c r="AS558" s="265"/>
      <c r="AT558" s="267"/>
      <c r="AU558" s="263"/>
      <c r="AV558" s="265"/>
      <c r="AW558" s="267"/>
      <c r="AX558" s="263"/>
      <c r="AY558" s="292"/>
      <c r="AZ558" s="228"/>
      <c r="BA558" s="228"/>
      <c r="BB558" s="295"/>
    </row>
    <row r="559" spans="2:62" ht="28.15" customHeight="1" thickBot="1" x14ac:dyDescent="0.25">
      <c r="B559" s="30"/>
      <c r="C559" s="253"/>
      <c r="D559" s="51"/>
      <c r="E559" s="50"/>
      <c r="F559" s="50"/>
      <c r="G559" s="49"/>
      <c r="H559" s="226"/>
      <c r="I559" s="254"/>
      <c r="J559" s="254"/>
      <c r="K559" s="254"/>
      <c r="L559" s="48" t="s">
        <v>105</v>
      </c>
      <c r="M559" s="47"/>
      <c r="N559" s="48" t="s">
        <v>103</v>
      </c>
      <c r="O559" s="47"/>
      <c r="P559" s="48" t="s">
        <v>102</v>
      </c>
      <c r="Q559" s="47"/>
      <c r="R559" s="48" t="s">
        <v>101</v>
      </c>
      <c r="S559" s="47"/>
      <c r="T559" s="48">
        <v>20</v>
      </c>
      <c r="U559" s="47"/>
      <c r="V559" s="48" t="s">
        <v>100</v>
      </c>
      <c r="W559" s="47"/>
      <c r="X559" s="48" t="s">
        <v>99</v>
      </c>
      <c r="Y559" s="47"/>
      <c r="Z559" s="48" t="s">
        <v>98</v>
      </c>
      <c r="AA559" s="47"/>
      <c r="AB559" s="48" t="s">
        <v>1706</v>
      </c>
      <c r="AC559" s="47"/>
      <c r="AD559" s="16"/>
      <c r="AE559" s="47"/>
      <c r="AF559" s="16"/>
      <c r="AG559" s="46"/>
      <c r="AH559" s="255"/>
      <c r="AI559" s="11"/>
      <c r="AJ559" s="312"/>
      <c r="AK559" s="268"/>
      <c r="AL559" s="264"/>
      <c r="AM559" s="266"/>
      <c r="AN559" s="268"/>
      <c r="AO559" s="264"/>
      <c r="AP559" s="266"/>
      <c r="AQ559" s="268"/>
      <c r="AR559" s="264"/>
      <c r="AS559" s="266"/>
      <c r="AT559" s="268"/>
      <c r="AU559" s="264"/>
      <c r="AV559" s="266"/>
      <c r="AW559" s="268"/>
      <c r="AX559" s="264"/>
      <c r="AY559" s="293"/>
      <c r="AZ559" s="229"/>
      <c r="BA559" s="229"/>
      <c r="BB559" s="296"/>
    </row>
    <row r="560" spans="2:62" ht="28.15" customHeight="1" x14ac:dyDescent="0.2">
      <c r="B560" s="30"/>
      <c r="C560" s="242">
        <v>3</v>
      </c>
      <c r="D560" s="44"/>
      <c r="E560" s="43"/>
      <c r="F560" s="43"/>
      <c r="G560" s="42"/>
      <c r="H560" s="223"/>
      <c r="I560" s="246"/>
      <c r="J560" s="246"/>
      <c r="K560" s="246"/>
      <c r="L560" s="41" t="s">
        <v>133</v>
      </c>
      <c r="M560" s="40"/>
      <c r="N560" s="41" t="s">
        <v>131</v>
      </c>
      <c r="O560" s="40"/>
      <c r="P560" s="41" t="s">
        <v>130</v>
      </c>
      <c r="Q560" s="40"/>
      <c r="R560" s="41" t="s">
        <v>129</v>
      </c>
      <c r="S560" s="40"/>
      <c r="T560" s="41" t="s">
        <v>128</v>
      </c>
      <c r="U560" s="40"/>
      <c r="V560" s="41" t="s">
        <v>127</v>
      </c>
      <c r="W560" s="40"/>
      <c r="X560" s="41" t="s">
        <v>126</v>
      </c>
      <c r="Y560" s="40"/>
      <c r="Z560" s="41" t="s">
        <v>125</v>
      </c>
      <c r="AA560" s="40"/>
      <c r="AB560" s="41" t="s">
        <v>1709</v>
      </c>
      <c r="AC560" s="40"/>
      <c r="AD560" s="39"/>
      <c r="AE560" s="40"/>
      <c r="AF560" s="39"/>
      <c r="AG560" s="38"/>
      <c r="AH560" s="250"/>
      <c r="AI560" s="11"/>
      <c r="AJ560" s="310">
        <f>SUMPRODUCT(LEN($M560:$AC563)-LEN(SUBSTITUTE($M560:$AC563,"A", "")))</f>
        <v>0</v>
      </c>
      <c r="AK560" s="239">
        <f>SUMPRODUCT(LEN($AF560:$AF563)-LEN(SUBSTITUTE($AF560:$AF563,"A", "")))</f>
        <v>0</v>
      </c>
      <c r="AL560" s="230">
        <f>SUMPRODUCT(LEN($AE560:$AE563)-LEN(SUBSTITUTE($AE560:$AE563,"A", "")))</f>
        <v>0</v>
      </c>
      <c r="AM560" s="233">
        <f>SUMPRODUCT(LEN($M560:$AC563)-LEN(SUBSTITUTE($M560:$AC563,"S", "")))</f>
        <v>0</v>
      </c>
      <c r="AN560" s="239">
        <f>SUMPRODUCT(LEN($AF560:$AF563)-LEN(SUBSTITUTE($AF560:$AF563,"S", "")))</f>
        <v>0</v>
      </c>
      <c r="AO560" s="230">
        <f>SUMPRODUCT(LEN($AE560:$AE563)-LEN(SUBSTITUTE($AE560:$AE563,"S", "")))</f>
        <v>0</v>
      </c>
      <c r="AP560" s="233">
        <f>SUMPRODUCT(LEN($M560:$AC563)-LEN(SUBSTITUTE($M560:$AC563,"F", "")))</f>
        <v>0</v>
      </c>
      <c r="AQ560" s="239">
        <f>SUMPRODUCT(LEN($AF560:$AF563)-LEN(SUBSTITUTE($AF560:$AF563,"F", "")))</f>
        <v>0</v>
      </c>
      <c r="AR560" s="230">
        <f>SUMPRODUCT(LEN($AE560:$AE563)-LEN(SUBSTITUTE($AE560:$AE563,"F", "")))</f>
        <v>0</v>
      </c>
      <c r="AS560" s="233">
        <f>SUMPRODUCT(LEN($M560:$AC563)-LEN(SUBSTITUTE($M560:$AC563,"G", "")))</f>
        <v>0</v>
      </c>
      <c r="AT560" s="239">
        <f>SUMPRODUCT(LEN($AF560:$AF563)-LEN(SUBSTITUTE($AF560:$AF563,"G", "")))</f>
        <v>0</v>
      </c>
      <c r="AU560" s="230">
        <f>SUMPRODUCT(LEN($AE560:$AE563)-LEN(SUBSTITUTE($AE560:$AE563,"G", "")))</f>
        <v>0</v>
      </c>
      <c r="AV560" s="233">
        <f>SUMPRODUCT(LEN($M560:$AC563)-LEN(SUBSTITUTE($M560:$AC563,"M", "")))</f>
        <v>0</v>
      </c>
      <c r="AW560" s="239">
        <f>SUMPRODUCT(LEN($AF560:$AF563)-LEN(SUBSTITUTE($AF560:$AF563,"M", "")))</f>
        <v>0</v>
      </c>
      <c r="AX560" s="230">
        <f>SUMPRODUCT(LEN($AE560:$AE563)-LEN(SUBSTITUTE($AE560:$AE563,"M", "")))</f>
        <v>0</v>
      </c>
      <c r="AY560" s="291">
        <f>SUMPRODUCT(LEN($AE560:$AE563)-LEN(SUBSTITUTE($AE560:$AE563,"S", "")))</f>
        <v>0</v>
      </c>
      <c r="AZ560" s="227">
        <f>SUMPRODUCT(LEN($AE560:$AE563)-LEN(SUBSTITUTE($AE560:$AE563,"F", "")))</f>
        <v>0</v>
      </c>
      <c r="BA560" s="227">
        <f>SUMPRODUCT(LEN($AE560:$AE563)-LEN(SUBSTITUTE($AE560:$AE563,"G", "")))</f>
        <v>0</v>
      </c>
      <c r="BB560" s="294">
        <f>SUMPRODUCT(LEN($AE560:$AE563)-LEN(SUBSTITUTE($AE560:$AE563,"M", "")))</f>
        <v>0</v>
      </c>
    </row>
    <row r="561" spans="2:62" ht="28.15" customHeight="1" thickBot="1" x14ac:dyDescent="0.25">
      <c r="B561" s="30"/>
      <c r="C561" s="243"/>
      <c r="D561" s="36"/>
      <c r="E561" s="35"/>
      <c r="F561" s="35"/>
      <c r="G561" s="34"/>
      <c r="H561" s="224"/>
      <c r="I561" s="247"/>
      <c r="J561" s="247"/>
      <c r="K561" s="247"/>
      <c r="L561" s="33" t="s">
        <v>123</v>
      </c>
      <c r="M561" s="32"/>
      <c r="N561" s="33" t="s">
        <v>122</v>
      </c>
      <c r="O561" s="32"/>
      <c r="P561" s="33" t="s">
        <v>120</v>
      </c>
      <c r="Q561" s="32"/>
      <c r="R561" s="33" t="s">
        <v>119</v>
      </c>
      <c r="S561" s="32"/>
      <c r="T561" s="33" t="s">
        <v>118</v>
      </c>
      <c r="U561" s="32"/>
      <c r="V561" s="33" t="s">
        <v>117</v>
      </c>
      <c r="W561" s="32"/>
      <c r="X561" s="33" t="s">
        <v>116</v>
      </c>
      <c r="Y561" s="32"/>
      <c r="Z561" s="33" t="s">
        <v>115</v>
      </c>
      <c r="AA561" s="32"/>
      <c r="AB561" s="33" t="s">
        <v>1708</v>
      </c>
      <c r="AC561" s="32"/>
      <c r="AD561" s="31"/>
      <c r="AE561" s="32"/>
      <c r="AF561" s="31"/>
      <c r="AG561" s="23"/>
      <c r="AH561" s="251"/>
      <c r="AI561" s="11"/>
      <c r="AJ561" s="311"/>
      <c r="AK561" s="267"/>
      <c r="AL561" s="263"/>
      <c r="AM561" s="265"/>
      <c r="AN561" s="267"/>
      <c r="AO561" s="263"/>
      <c r="AP561" s="265"/>
      <c r="AQ561" s="267"/>
      <c r="AR561" s="263"/>
      <c r="AS561" s="265"/>
      <c r="AT561" s="267"/>
      <c r="AU561" s="263"/>
      <c r="AV561" s="265"/>
      <c r="AW561" s="267"/>
      <c r="AX561" s="263"/>
      <c r="AY561" s="292"/>
      <c r="AZ561" s="228"/>
      <c r="BA561" s="228"/>
      <c r="BB561" s="295"/>
    </row>
    <row r="562" spans="2:62" ht="28.15" customHeight="1" x14ac:dyDescent="0.2">
      <c r="B562" s="30"/>
      <c r="C562" s="244"/>
      <c r="D562" s="29"/>
      <c r="E562" s="28"/>
      <c r="F562" s="28"/>
      <c r="G562" s="27"/>
      <c r="H562" s="225"/>
      <c r="I562" s="248"/>
      <c r="J562" s="248"/>
      <c r="K562" s="248"/>
      <c r="L562" s="26" t="s">
        <v>114</v>
      </c>
      <c r="M562" s="25"/>
      <c r="N562" s="26" t="s">
        <v>112</v>
      </c>
      <c r="O562" s="25"/>
      <c r="P562" s="26" t="s">
        <v>111</v>
      </c>
      <c r="Q562" s="25"/>
      <c r="R562" s="26" t="s">
        <v>110</v>
      </c>
      <c r="S562" s="25"/>
      <c r="T562" s="26" t="s">
        <v>109</v>
      </c>
      <c r="U562" s="25"/>
      <c r="V562" s="26" t="s">
        <v>108</v>
      </c>
      <c r="W562" s="25"/>
      <c r="X562" s="26" t="s">
        <v>107</v>
      </c>
      <c r="Y562" s="25"/>
      <c r="Z562" s="26" t="s">
        <v>106</v>
      </c>
      <c r="AA562" s="25"/>
      <c r="AB562" s="26" t="s">
        <v>1707</v>
      </c>
      <c r="AC562" s="25"/>
      <c r="AD562" s="24"/>
      <c r="AE562" s="25"/>
      <c r="AF562" s="24"/>
      <c r="AG562" s="23"/>
      <c r="AH562" s="251"/>
      <c r="AI562" s="11"/>
      <c r="AJ562" s="311"/>
      <c r="AK562" s="267"/>
      <c r="AL562" s="263"/>
      <c r="AM562" s="265"/>
      <c r="AN562" s="267"/>
      <c r="AO562" s="263"/>
      <c r="AP562" s="265"/>
      <c r="AQ562" s="267"/>
      <c r="AR562" s="263"/>
      <c r="AS562" s="265"/>
      <c r="AT562" s="267"/>
      <c r="AU562" s="263"/>
      <c r="AV562" s="265"/>
      <c r="AW562" s="267"/>
      <c r="AX562" s="263"/>
      <c r="AY562" s="292"/>
      <c r="AZ562" s="228"/>
      <c r="BA562" s="228"/>
      <c r="BB562" s="295"/>
    </row>
    <row r="563" spans="2:62" ht="28.15" customHeight="1" thickBot="1" x14ac:dyDescent="0.25">
      <c r="B563" s="21"/>
      <c r="C563" s="245"/>
      <c r="D563" s="20"/>
      <c r="E563" s="19"/>
      <c r="F563" s="19"/>
      <c r="G563" s="18"/>
      <c r="H563" s="226"/>
      <c r="I563" s="249"/>
      <c r="J563" s="249"/>
      <c r="K563" s="249"/>
      <c r="L563" s="17" t="s">
        <v>105</v>
      </c>
      <c r="M563" s="15"/>
      <c r="N563" s="17" t="s">
        <v>103</v>
      </c>
      <c r="O563" s="15"/>
      <c r="P563" s="17" t="s">
        <v>102</v>
      </c>
      <c r="Q563" s="15"/>
      <c r="R563" s="17" t="s">
        <v>101</v>
      </c>
      <c r="S563" s="15"/>
      <c r="T563" s="17">
        <v>20</v>
      </c>
      <c r="U563" s="15"/>
      <c r="V563" s="17" t="s">
        <v>100</v>
      </c>
      <c r="W563" s="15"/>
      <c r="X563" s="17" t="s">
        <v>99</v>
      </c>
      <c r="Y563" s="15"/>
      <c r="Z563" s="17" t="s">
        <v>98</v>
      </c>
      <c r="AA563" s="15"/>
      <c r="AB563" s="17" t="s">
        <v>1706</v>
      </c>
      <c r="AC563" s="15"/>
      <c r="AD563" s="16"/>
      <c r="AE563" s="15"/>
      <c r="AF563" s="14"/>
      <c r="AG563" s="13"/>
      <c r="AH563" s="252"/>
      <c r="AI563" s="11"/>
      <c r="AJ563" s="312"/>
      <c r="AK563" s="268"/>
      <c r="AL563" s="264"/>
      <c r="AM563" s="266"/>
      <c r="AN563" s="268"/>
      <c r="AO563" s="264"/>
      <c r="AP563" s="266"/>
      <c r="AQ563" s="268"/>
      <c r="AR563" s="264"/>
      <c r="AS563" s="266"/>
      <c r="AT563" s="268"/>
      <c r="AU563" s="264"/>
      <c r="AV563" s="266"/>
      <c r="AW563" s="268"/>
      <c r="AX563" s="264"/>
      <c r="AY563" s="293"/>
      <c r="AZ563" s="229"/>
      <c r="BA563" s="229"/>
      <c r="BB563" s="296"/>
    </row>
    <row r="564" spans="2:62" ht="85.9" customHeight="1" thickTop="1" thickBot="1" x14ac:dyDescent="0.35">
      <c r="B564" s="105" t="s">
        <v>174</v>
      </c>
      <c r="C564" s="95" t="s">
        <v>173</v>
      </c>
      <c r="D564" s="100" t="s">
        <v>172</v>
      </c>
      <c r="E564" s="104" t="s">
        <v>171</v>
      </c>
      <c r="F564" s="103"/>
      <c r="G564" s="102"/>
      <c r="H564" s="101" t="s">
        <v>170</v>
      </c>
      <c r="I564" s="100" t="s">
        <v>96</v>
      </c>
      <c r="J564" s="100" t="s">
        <v>169</v>
      </c>
      <c r="K564" s="100" t="s">
        <v>97</v>
      </c>
      <c r="L564" s="256" t="s">
        <v>168</v>
      </c>
      <c r="M564" s="262"/>
      <c r="N564" s="256" t="s">
        <v>167</v>
      </c>
      <c r="O564" s="262"/>
      <c r="P564" s="256" t="s">
        <v>167</v>
      </c>
      <c r="Q564" s="257"/>
      <c r="R564" s="256" t="s">
        <v>167</v>
      </c>
      <c r="S564" s="257"/>
      <c r="T564" s="256" t="s">
        <v>167</v>
      </c>
      <c r="U564" s="257"/>
      <c r="V564" s="256" t="s">
        <v>167</v>
      </c>
      <c r="W564" s="257"/>
      <c r="X564" s="256" t="s">
        <v>167</v>
      </c>
      <c r="Y564" s="257"/>
      <c r="Z564" s="256" t="s">
        <v>167</v>
      </c>
      <c r="AA564" s="257"/>
      <c r="AB564" s="256" t="s">
        <v>167</v>
      </c>
      <c r="AC564" s="257"/>
      <c r="AD564" s="261" t="s">
        <v>166</v>
      </c>
      <c r="AE564" s="257"/>
      <c r="AF564" s="101" t="s">
        <v>165</v>
      </c>
      <c r="AG564" s="101" t="s">
        <v>164</v>
      </c>
      <c r="AH564" s="100" t="s">
        <v>163</v>
      </c>
      <c r="AI564" s="98"/>
      <c r="AJ564" s="96" t="s">
        <v>160</v>
      </c>
      <c r="AK564" s="95" t="s">
        <v>159</v>
      </c>
      <c r="AL564" s="94" t="s">
        <v>158</v>
      </c>
      <c r="AM564" s="96" t="s">
        <v>157</v>
      </c>
      <c r="AN564" s="95" t="s">
        <v>156</v>
      </c>
      <c r="AO564" s="94" t="s">
        <v>155</v>
      </c>
      <c r="AP564" s="96" t="s">
        <v>154</v>
      </c>
      <c r="AQ564" s="95" t="s">
        <v>153</v>
      </c>
      <c r="AR564" s="97" t="s">
        <v>152</v>
      </c>
      <c r="AS564" s="96" t="s">
        <v>151</v>
      </c>
      <c r="AT564" s="95" t="s">
        <v>150</v>
      </c>
      <c r="AU564" s="94" t="s">
        <v>149</v>
      </c>
      <c r="AV564" s="96" t="s">
        <v>148</v>
      </c>
      <c r="AW564" s="95" t="s">
        <v>147</v>
      </c>
      <c r="AX564" s="94" t="s">
        <v>146</v>
      </c>
      <c r="AY564" s="93" t="s">
        <v>145</v>
      </c>
      <c r="AZ564" s="92" t="s">
        <v>144</v>
      </c>
      <c r="BA564" s="92" t="s">
        <v>143</v>
      </c>
      <c r="BB564" s="91" t="s">
        <v>142</v>
      </c>
    </row>
    <row r="565" spans="2:62" ht="48" thickBot="1" x14ac:dyDescent="0.3">
      <c r="B565" s="90" t="s">
        <v>212</v>
      </c>
      <c r="C565" s="89"/>
      <c r="D565" s="88"/>
      <c r="E565" s="258"/>
      <c r="F565" s="259"/>
      <c r="G565" s="260"/>
      <c r="H565" s="87" t="s">
        <v>140</v>
      </c>
      <c r="I565" s="86"/>
      <c r="J565" s="86"/>
      <c r="K565" s="85"/>
      <c r="L565" s="84"/>
      <c r="M565" s="81"/>
      <c r="N565" s="84"/>
      <c r="O565" s="81"/>
      <c r="P565" s="84"/>
      <c r="Q565" s="81"/>
      <c r="R565" s="84"/>
      <c r="S565" s="81"/>
      <c r="T565" s="84"/>
      <c r="U565" s="81"/>
      <c r="V565" s="84"/>
      <c r="W565" s="81"/>
      <c r="X565" s="84"/>
      <c r="Y565" s="81"/>
      <c r="Z565" s="84"/>
      <c r="AA565" s="83"/>
      <c r="AB565" s="217"/>
      <c r="AC565" s="217"/>
      <c r="AD565" s="82" t="s">
        <v>139</v>
      </c>
      <c r="AE565" s="81"/>
      <c r="AF565" s="81"/>
      <c r="AG565" s="81"/>
      <c r="AH565" s="80"/>
      <c r="AI565" s="79" t="s">
        <v>138</v>
      </c>
      <c r="AJ565" s="78">
        <f t="shared" ref="AJ565:BB565" si="74">SUM(AJ567:AJ578)</f>
        <v>55</v>
      </c>
      <c r="AK565" s="77">
        <f t="shared" si="74"/>
        <v>19</v>
      </c>
      <c r="AL565" s="76">
        <f t="shared" si="74"/>
        <v>0</v>
      </c>
      <c r="AM565" s="78">
        <f t="shared" si="74"/>
        <v>22</v>
      </c>
      <c r="AN565" s="77">
        <f t="shared" si="74"/>
        <v>5</v>
      </c>
      <c r="AO565" s="76">
        <f t="shared" si="74"/>
        <v>0</v>
      </c>
      <c r="AP565" s="78">
        <f t="shared" si="74"/>
        <v>0</v>
      </c>
      <c r="AQ565" s="77">
        <f t="shared" si="74"/>
        <v>0</v>
      </c>
      <c r="AR565" s="76">
        <f t="shared" si="74"/>
        <v>0</v>
      </c>
      <c r="AS565" s="78">
        <f t="shared" si="74"/>
        <v>17</v>
      </c>
      <c r="AT565" s="77">
        <f t="shared" si="74"/>
        <v>1</v>
      </c>
      <c r="AU565" s="76">
        <f t="shared" si="74"/>
        <v>0</v>
      </c>
      <c r="AV565" s="78">
        <f t="shared" si="74"/>
        <v>10</v>
      </c>
      <c r="AW565" s="77">
        <f t="shared" si="74"/>
        <v>0</v>
      </c>
      <c r="AX565" s="76">
        <f t="shared" si="74"/>
        <v>0</v>
      </c>
      <c r="AY565" s="75">
        <f t="shared" si="74"/>
        <v>0</v>
      </c>
      <c r="AZ565" s="74">
        <f t="shared" si="74"/>
        <v>0</v>
      </c>
      <c r="BA565" s="74">
        <f t="shared" si="74"/>
        <v>0</v>
      </c>
      <c r="BB565" s="73">
        <f t="shared" si="74"/>
        <v>0</v>
      </c>
      <c r="BC565" s="72" t="s">
        <v>137</v>
      </c>
      <c r="BF565" s="5">
        <f>SUM(AJ565:AL565)/$BG$5</f>
        <v>74</v>
      </c>
      <c r="BG565" s="5">
        <f>SUM(AM565:AO565,AY565)/$BG$5</f>
        <v>27</v>
      </c>
      <c r="BH565" s="5">
        <f>SUM(AP565:AR565,AZ565)/$BG$5</f>
        <v>0</v>
      </c>
      <c r="BI565" s="5">
        <f>SUM(AS565:AU565,BA565)/$BG$5</f>
        <v>18</v>
      </c>
      <c r="BJ565" s="5">
        <f>SUM(AV565:AX565,BB565)/$BG$5</f>
        <v>10</v>
      </c>
    </row>
    <row r="566" spans="2:62" ht="37.5" thickBot="1" x14ac:dyDescent="0.3">
      <c r="B566" s="71"/>
      <c r="C566" s="70"/>
      <c r="D566" s="69"/>
      <c r="E566" s="68"/>
      <c r="F566" s="68"/>
      <c r="G566" s="67"/>
      <c r="H566" s="66"/>
      <c r="I566" s="64"/>
      <c r="J566" s="64"/>
      <c r="K566" s="65"/>
      <c r="L566" s="64"/>
      <c r="M566" s="62"/>
      <c r="N566" s="64"/>
      <c r="O566" s="62"/>
      <c r="P566" s="64"/>
      <c r="Q566" s="62"/>
      <c r="R566" s="64"/>
      <c r="S566" s="62"/>
      <c r="T566" s="64"/>
      <c r="U566" s="62"/>
      <c r="V566" s="64"/>
      <c r="W566" s="62"/>
      <c r="X566" s="64"/>
      <c r="Y566" s="62"/>
      <c r="Z566" s="64"/>
      <c r="AA566" s="62"/>
      <c r="AB566" s="62"/>
      <c r="AC566" s="62"/>
      <c r="AD566" s="63"/>
      <c r="AE566" s="62"/>
      <c r="AF566" s="62"/>
      <c r="AG566" s="62"/>
      <c r="AH566" s="61"/>
      <c r="AI566" s="59" t="s">
        <v>136</v>
      </c>
      <c r="AJ566" s="214">
        <f t="shared" ref="AJ566:BB566" si="75">AJ565/1</f>
        <v>55</v>
      </c>
      <c r="AK566" s="213">
        <f t="shared" si="75"/>
        <v>19</v>
      </c>
      <c r="AL566" s="212">
        <f t="shared" si="75"/>
        <v>0</v>
      </c>
      <c r="AM566" s="214">
        <f t="shared" si="75"/>
        <v>22</v>
      </c>
      <c r="AN566" s="213">
        <f t="shared" si="75"/>
        <v>5</v>
      </c>
      <c r="AO566" s="212">
        <f t="shared" si="75"/>
        <v>0</v>
      </c>
      <c r="AP566" s="214">
        <f t="shared" si="75"/>
        <v>0</v>
      </c>
      <c r="AQ566" s="213">
        <f t="shared" si="75"/>
        <v>0</v>
      </c>
      <c r="AR566" s="212">
        <f t="shared" si="75"/>
        <v>0</v>
      </c>
      <c r="AS566" s="214">
        <f t="shared" si="75"/>
        <v>17</v>
      </c>
      <c r="AT566" s="213">
        <f t="shared" si="75"/>
        <v>1</v>
      </c>
      <c r="AU566" s="212">
        <f t="shared" si="75"/>
        <v>0</v>
      </c>
      <c r="AV566" s="214">
        <f t="shared" si="75"/>
        <v>10</v>
      </c>
      <c r="AW566" s="213">
        <f t="shared" si="75"/>
        <v>0</v>
      </c>
      <c r="AX566" s="212">
        <f t="shared" si="75"/>
        <v>0</v>
      </c>
      <c r="AY566" s="211">
        <f t="shared" si="75"/>
        <v>0</v>
      </c>
      <c r="AZ566" s="210">
        <f t="shared" si="75"/>
        <v>0</v>
      </c>
      <c r="BA566" s="210">
        <f t="shared" si="75"/>
        <v>0</v>
      </c>
      <c r="BB566" s="209">
        <f t="shared" si="75"/>
        <v>0</v>
      </c>
      <c r="BC566" s="52" t="s">
        <v>135</v>
      </c>
    </row>
    <row r="567" spans="2:62" ht="28.15" customHeight="1" x14ac:dyDescent="0.2">
      <c r="B567" s="30"/>
      <c r="C567" s="242">
        <v>1</v>
      </c>
      <c r="D567" s="44"/>
      <c r="E567" s="43"/>
      <c r="F567" s="43"/>
      <c r="G567" s="42"/>
      <c r="H567" s="223" t="s">
        <v>1251</v>
      </c>
      <c r="I567" s="246">
        <v>121</v>
      </c>
      <c r="J567" s="246">
        <v>34</v>
      </c>
      <c r="K567" s="246">
        <v>7</v>
      </c>
      <c r="L567" s="41" t="s">
        <v>133</v>
      </c>
      <c r="M567" s="40" t="s">
        <v>104</v>
      </c>
      <c r="N567" s="41" t="s">
        <v>131</v>
      </c>
      <c r="O567" s="40" t="s">
        <v>1765</v>
      </c>
      <c r="P567" s="41" t="s">
        <v>130</v>
      </c>
      <c r="Q567" s="40" t="s">
        <v>1634</v>
      </c>
      <c r="R567" s="41" t="s">
        <v>129</v>
      </c>
      <c r="S567" s="40" t="s">
        <v>1047</v>
      </c>
      <c r="T567" s="41" t="s">
        <v>128</v>
      </c>
      <c r="U567" s="40" t="s">
        <v>389</v>
      </c>
      <c r="V567" s="41" t="s">
        <v>127</v>
      </c>
      <c r="W567" s="40" t="s">
        <v>527</v>
      </c>
      <c r="X567" s="41" t="s">
        <v>126</v>
      </c>
      <c r="Y567" s="40" t="s">
        <v>113</v>
      </c>
      <c r="Z567" s="41" t="s">
        <v>125</v>
      </c>
      <c r="AA567" s="40"/>
      <c r="AB567" s="41" t="s">
        <v>1709</v>
      </c>
      <c r="AC567" s="40"/>
      <c r="AD567" s="39"/>
      <c r="AE567" s="40"/>
      <c r="AF567" s="39" t="s">
        <v>1381</v>
      </c>
      <c r="AG567" s="38" t="s">
        <v>1724</v>
      </c>
      <c r="AH567" s="250"/>
      <c r="AI567" s="11"/>
      <c r="AJ567" s="310">
        <f>SUMPRODUCT(LEN($M567:$AC570)-LEN(SUBSTITUTE($M567:$AC570,"A", "")))</f>
        <v>55</v>
      </c>
      <c r="AK567" s="239">
        <f>SUMPRODUCT(LEN($AF567:$AF570)-LEN(SUBSTITUTE($AF567:$AF570,"A", "")))</f>
        <v>19</v>
      </c>
      <c r="AL567" s="230">
        <f>SUMPRODUCT(LEN($AE567:$AE570)-LEN(SUBSTITUTE($AE567:$AE570,"A", "")))</f>
        <v>0</v>
      </c>
      <c r="AM567" s="233">
        <f>SUMPRODUCT(LEN($M567:$AC570)-LEN(SUBSTITUTE($M567:$AC570,"S", "")))</f>
        <v>22</v>
      </c>
      <c r="AN567" s="239">
        <f>SUMPRODUCT(LEN($AF567:$AF570)-LEN(SUBSTITUTE($AF567:$AF570,"S", "")))</f>
        <v>5</v>
      </c>
      <c r="AO567" s="230">
        <f>SUMPRODUCT(LEN($AE567:$AE570)-LEN(SUBSTITUTE($AE567:$AE570,"S", "")))</f>
        <v>0</v>
      </c>
      <c r="AP567" s="233">
        <f>SUMPRODUCT(LEN($M567:$AC570)-LEN(SUBSTITUTE($M567:$AC570,"F", "")))</f>
        <v>0</v>
      </c>
      <c r="AQ567" s="239">
        <f>SUMPRODUCT(LEN($AF567:$AF570)-LEN(SUBSTITUTE($AF567:$AF570,"F", "")))</f>
        <v>0</v>
      </c>
      <c r="AR567" s="230">
        <f>SUMPRODUCT(LEN($AE567:$AE570)-LEN(SUBSTITUTE($AE567:$AE570,"F", "")))</f>
        <v>0</v>
      </c>
      <c r="AS567" s="233">
        <f>SUMPRODUCT(LEN($M567:$AC570)-LEN(SUBSTITUTE($M567:$AC570,"G", "")))</f>
        <v>17</v>
      </c>
      <c r="AT567" s="239">
        <f>SUMPRODUCT(LEN($AF567:$AF570)-LEN(SUBSTITUTE($AF567:$AF570,"G", "")))</f>
        <v>1</v>
      </c>
      <c r="AU567" s="230">
        <f>SUMPRODUCT(LEN($AE567:$AE570)-LEN(SUBSTITUTE($AE567:$AE570,"G", "")))</f>
        <v>0</v>
      </c>
      <c r="AV567" s="233">
        <f>SUMPRODUCT(LEN($M567:$AC570)-LEN(SUBSTITUTE($M567:$AC570,"M", "")))</f>
        <v>10</v>
      </c>
      <c r="AW567" s="239">
        <f>SUMPRODUCT(LEN($AF567:$AF570)-LEN(SUBSTITUTE($AF567:$AF570,"M", "")))</f>
        <v>0</v>
      </c>
      <c r="AX567" s="230">
        <f>SUMPRODUCT(LEN($AE567:$AE570)-LEN(SUBSTITUTE($AE567:$AE570,"M", "")))</f>
        <v>0</v>
      </c>
      <c r="AY567" s="291">
        <f>SUMPRODUCT(LEN($AE567:$AE570)-LEN(SUBSTITUTE($AE567:$AE570,"S", "")))</f>
        <v>0</v>
      </c>
      <c r="AZ567" s="227">
        <f>SUMPRODUCT(LEN($AE567:$AE570)-LEN(SUBSTITUTE($AE567:$AE570,"F", "")))</f>
        <v>0</v>
      </c>
      <c r="BA567" s="227">
        <f>SUMPRODUCT(LEN($AE567:$AE570)-LEN(SUBSTITUTE($AE567:$AE570,"G", "")))</f>
        <v>0</v>
      </c>
      <c r="BB567" s="294">
        <f>SUMPRODUCT(LEN($AE567:$AE570)-LEN(SUBSTITUTE($AE567:$AE570,"M", "")))</f>
        <v>0</v>
      </c>
    </row>
    <row r="568" spans="2:62" ht="28.15" customHeight="1" thickBot="1" x14ac:dyDescent="0.25">
      <c r="B568" s="30"/>
      <c r="C568" s="243"/>
      <c r="D568" s="36"/>
      <c r="E568" s="35"/>
      <c r="F568" s="35"/>
      <c r="G568" s="34"/>
      <c r="H568" s="224"/>
      <c r="I568" s="247"/>
      <c r="J568" s="247"/>
      <c r="K568" s="247"/>
      <c r="L568" s="33" t="s">
        <v>123</v>
      </c>
      <c r="M568" s="32" t="s">
        <v>1273</v>
      </c>
      <c r="N568" s="33" t="s">
        <v>122</v>
      </c>
      <c r="O568" s="32" t="s">
        <v>1315</v>
      </c>
      <c r="P568" s="33" t="s">
        <v>120</v>
      </c>
      <c r="Q568" s="32" t="s">
        <v>382</v>
      </c>
      <c r="R568" s="33" t="s">
        <v>119</v>
      </c>
      <c r="S568" s="32" t="s">
        <v>707</v>
      </c>
      <c r="T568" s="33" t="s">
        <v>118</v>
      </c>
      <c r="U568" s="32" t="s">
        <v>1764</v>
      </c>
      <c r="V568" s="33" t="s">
        <v>117</v>
      </c>
      <c r="W568" s="32" t="s">
        <v>1740</v>
      </c>
      <c r="X568" s="33" t="s">
        <v>116</v>
      </c>
      <c r="Y568" s="32" t="s">
        <v>113</v>
      </c>
      <c r="Z568" s="33" t="s">
        <v>115</v>
      </c>
      <c r="AA568" s="32"/>
      <c r="AB568" s="33" t="s">
        <v>1708</v>
      </c>
      <c r="AC568" s="32"/>
      <c r="AD568" s="31"/>
      <c r="AE568" s="32"/>
      <c r="AF568" s="31" t="s">
        <v>1763</v>
      </c>
      <c r="AG568" s="23"/>
      <c r="AH568" s="251"/>
      <c r="AI568" s="11"/>
      <c r="AJ568" s="311"/>
      <c r="AK568" s="267"/>
      <c r="AL568" s="263"/>
      <c r="AM568" s="265"/>
      <c r="AN568" s="267"/>
      <c r="AO568" s="263"/>
      <c r="AP568" s="265"/>
      <c r="AQ568" s="267"/>
      <c r="AR568" s="263"/>
      <c r="AS568" s="265"/>
      <c r="AT568" s="267"/>
      <c r="AU568" s="263"/>
      <c r="AV568" s="265"/>
      <c r="AW568" s="267"/>
      <c r="AX568" s="263"/>
      <c r="AY568" s="292"/>
      <c r="AZ568" s="228"/>
      <c r="BA568" s="228"/>
      <c r="BB568" s="295"/>
    </row>
    <row r="569" spans="2:62" ht="28.15" customHeight="1" x14ac:dyDescent="0.2">
      <c r="B569" s="30"/>
      <c r="C569" s="244"/>
      <c r="D569" s="29"/>
      <c r="E569" s="28"/>
      <c r="F569" s="28"/>
      <c r="G569" s="27"/>
      <c r="H569" s="225">
        <v>257</v>
      </c>
      <c r="I569" s="248"/>
      <c r="J569" s="248"/>
      <c r="K569" s="248"/>
      <c r="L569" s="26" t="s">
        <v>114</v>
      </c>
      <c r="M569" s="25" t="s">
        <v>132</v>
      </c>
      <c r="N569" s="26" t="s">
        <v>112</v>
      </c>
      <c r="O569" s="25" t="s">
        <v>186</v>
      </c>
      <c r="P569" s="26" t="s">
        <v>111</v>
      </c>
      <c r="Q569" s="25" t="s">
        <v>1419</v>
      </c>
      <c r="R569" s="26" t="s">
        <v>110</v>
      </c>
      <c r="S569" s="25" t="s">
        <v>377</v>
      </c>
      <c r="T569" s="26" t="s">
        <v>109</v>
      </c>
      <c r="U569" s="25" t="s">
        <v>1762</v>
      </c>
      <c r="V569" s="26" t="s">
        <v>108</v>
      </c>
      <c r="W569" s="25" t="s">
        <v>1761</v>
      </c>
      <c r="X569" s="26" t="s">
        <v>107</v>
      </c>
      <c r="Y569" s="25" t="s">
        <v>113</v>
      </c>
      <c r="Z569" s="26" t="s">
        <v>106</v>
      </c>
      <c r="AA569" s="25"/>
      <c r="AB569" s="26" t="s">
        <v>1707</v>
      </c>
      <c r="AC569" s="25"/>
      <c r="AD569" s="24"/>
      <c r="AE569" s="25"/>
      <c r="AF569" s="24"/>
      <c r="AG569" s="23"/>
      <c r="AH569" s="251"/>
      <c r="AI569" s="11"/>
      <c r="AJ569" s="311"/>
      <c r="AK569" s="267"/>
      <c r="AL569" s="263"/>
      <c r="AM569" s="265"/>
      <c r="AN569" s="267"/>
      <c r="AO569" s="263"/>
      <c r="AP569" s="265"/>
      <c r="AQ569" s="267"/>
      <c r="AR569" s="263"/>
      <c r="AS569" s="265"/>
      <c r="AT569" s="267"/>
      <c r="AU569" s="263"/>
      <c r="AV569" s="265"/>
      <c r="AW569" s="267"/>
      <c r="AX569" s="263"/>
      <c r="AY569" s="292"/>
      <c r="AZ569" s="228"/>
      <c r="BA569" s="228"/>
      <c r="BB569" s="295"/>
    </row>
    <row r="570" spans="2:62" ht="28.15" customHeight="1" thickBot="1" x14ac:dyDescent="0.25">
      <c r="B570" s="30"/>
      <c r="C570" s="253"/>
      <c r="D570" s="51"/>
      <c r="E570" s="50"/>
      <c r="F570" s="50"/>
      <c r="G570" s="49"/>
      <c r="H570" s="226"/>
      <c r="I570" s="254"/>
      <c r="J570" s="254"/>
      <c r="K570" s="254"/>
      <c r="L570" s="48" t="s">
        <v>105</v>
      </c>
      <c r="M570" s="47" t="s">
        <v>1760</v>
      </c>
      <c r="N570" s="48" t="s">
        <v>103</v>
      </c>
      <c r="O570" s="47" t="s">
        <v>1759</v>
      </c>
      <c r="P570" s="48" t="s">
        <v>102</v>
      </c>
      <c r="Q570" s="47" t="s">
        <v>1068</v>
      </c>
      <c r="R570" s="48" t="s">
        <v>101</v>
      </c>
      <c r="S570" s="47" t="s">
        <v>443</v>
      </c>
      <c r="T570" s="48">
        <v>20</v>
      </c>
      <c r="U570" s="47" t="s">
        <v>412</v>
      </c>
      <c r="V570" s="48" t="s">
        <v>100</v>
      </c>
      <c r="W570" s="47" t="s">
        <v>390</v>
      </c>
      <c r="X570" s="48" t="s">
        <v>99</v>
      </c>
      <c r="Y570" s="47"/>
      <c r="Z570" s="48" t="s">
        <v>98</v>
      </c>
      <c r="AA570" s="47"/>
      <c r="AB570" s="48" t="s">
        <v>1706</v>
      </c>
      <c r="AC570" s="47"/>
      <c r="AD570" s="16"/>
      <c r="AE570" s="47"/>
      <c r="AF570" s="16"/>
      <c r="AG570" s="46"/>
      <c r="AH570" s="255"/>
      <c r="AI570" s="11"/>
      <c r="AJ570" s="312"/>
      <c r="AK570" s="268"/>
      <c r="AL570" s="264"/>
      <c r="AM570" s="266"/>
      <c r="AN570" s="268"/>
      <c r="AO570" s="264"/>
      <c r="AP570" s="266"/>
      <c r="AQ570" s="268"/>
      <c r="AR570" s="264"/>
      <c r="AS570" s="266"/>
      <c r="AT570" s="268"/>
      <c r="AU570" s="264"/>
      <c r="AV570" s="266"/>
      <c r="AW570" s="268"/>
      <c r="AX570" s="264"/>
      <c r="AY570" s="293"/>
      <c r="AZ570" s="229"/>
      <c r="BA570" s="229"/>
      <c r="BB570" s="296"/>
    </row>
    <row r="571" spans="2:62" ht="28.15" customHeight="1" x14ac:dyDescent="0.2">
      <c r="B571" s="30"/>
      <c r="C571" s="242">
        <v>2</v>
      </c>
      <c r="D571" s="44"/>
      <c r="E571" s="43"/>
      <c r="F571" s="43"/>
      <c r="G571" s="42"/>
      <c r="H571" s="223"/>
      <c r="I571" s="246"/>
      <c r="J571" s="246"/>
      <c r="K571" s="246"/>
      <c r="L571" s="41" t="s">
        <v>133</v>
      </c>
      <c r="M571" s="40"/>
      <c r="N571" s="41" t="s">
        <v>131</v>
      </c>
      <c r="O571" s="40"/>
      <c r="P571" s="41" t="s">
        <v>130</v>
      </c>
      <c r="Q571" s="40"/>
      <c r="R571" s="41" t="s">
        <v>129</v>
      </c>
      <c r="S571" s="40"/>
      <c r="T571" s="41" t="s">
        <v>128</v>
      </c>
      <c r="U571" s="40"/>
      <c r="V571" s="41" t="s">
        <v>127</v>
      </c>
      <c r="W571" s="40"/>
      <c r="X571" s="41" t="s">
        <v>126</v>
      </c>
      <c r="Y571" s="40"/>
      <c r="Z571" s="41" t="s">
        <v>125</v>
      </c>
      <c r="AA571" s="40"/>
      <c r="AB571" s="41" t="s">
        <v>1709</v>
      </c>
      <c r="AC571" s="40"/>
      <c r="AD571" s="39"/>
      <c r="AE571" s="40"/>
      <c r="AF571" s="39"/>
      <c r="AG571" s="38"/>
      <c r="AH571" s="250"/>
      <c r="AI571" s="11"/>
      <c r="AJ571" s="310">
        <f>SUMPRODUCT(LEN($M571:$AC574)-LEN(SUBSTITUTE($M571:$AC574,"A", "")))</f>
        <v>0</v>
      </c>
      <c r="AK571" s="239">
        <f>SUMPRODUCT(LEN($AF571:$AF574)-LEN(SUBSTITUTE($AF571:$AF574,"A", "")))</f>
        <v>0</v>
      </c>
      <c r="AL571" s="230">
        <f>SUMPRODUCT(LEN($AE571:$AE574)-LEN(SUBSTITUTE($AE571:$AE574,"A", "")))</f>
        <v>0</v>
      </c>
      <c r="AM571" s="233">
        <f>SUMPRODUCT(LEN($M571:$AC574)-LEN(SUBSTITUTE($M571:$AC574,"S", "")))</f>
        <v>0</v>
      </c>
      <c r="AN571" s="239">
        <f>SUMPRODUCT(LEN($AF571:$AF574)-LEN(SUBSTITUTE($AF571:$AF574,"S", "")))</f>
        <v>0</v>
      </c>
      <c r="AO571" s="230">
        <f>SUMPRODUCT(LEN($AE571:$AE574)-LEN(SUBSTITUTE($AE571:$AE574,"S", "")))</f>
        <v>0</v>
      </c>
      <c r="AP571" s="233">
        <f>SUMPRODUCT(LEN($M571:$AC574)-LEN(SUBSTITUTE($M571:$AC574,"F", "")))</f>
        <v>0</v>
      </c>
      <c r="AQ571" s="239">
        <f>SUMPRODUCT(LEN($AF571:$AF574)-LEN(SUBSTITUTE($AF571:$AF574,"F", "")))</f>
        <v>0</v>
      </c>
      <c r="AR571" s="230">
        <f>SUMPRODUCT(LEN($AE571:$AE574)-LEN(SUBSTITUTE($AE571:$AE574,"F", "")))</f>
        <v>0</v>
      </c>
      <c r="AS571" s="233">
        <f>SUMPRODUCT(LEN($M571:$AC574)-LEN(SUBSTITUTE($M571:$AC574,"G", "")))</f>
        <v>0</v>
      </c>
      <c r="AT571" s="239">
        <f>SUMPRODUCT(LEN($AF571:$AF574)-LEN(SUBSTITUTE($AF571:$AF574,"G", "")))</f>
        <v>0</v>
      </c>
      <c r="AU571" s="230">
        <f>SUMPRODUCT(LEN($AE571:$AE574)-LEN(SUBSTITUTE($AE571:$AE574,"G", "")))</f>
        <v>0</v>
      </c>
      <c r="AV571" s="233">
        <f>SUMPRODUCT(LEN($M571:$AC574)-LEN(SUBSTITUTE($M571:$AC574,"M", "")))</f>
        <v>0</v>
      </c>
      <c r="AW571" s="239">
        <f>SUMPRODUCT(LEN($AF571:$AF574)-LEN(SUBSTITUTE($AF571:$AF574,"M", "")))</f>
        <v>0</v>
      </c>
      <c r="AX571" s="230">
        <f>SUMPRODUCT(LEN($AE571:$AE574)-LEN(SUBSTITUTE($AE571:$AE574,"M", "")))</f>
        <v>0</v>
      </c>
      <c r="AY571" s="291">
        <f>SUMPRODUCT(LEN($AE571:$AE574)-LEN(SUBSTITUTE($AE571:$AE574,"S", "")))</f>
        <v>0</v>
      </c>
      <c r="AZ571" s="227">
        <f>SUMPRODUCT(LEN($AE571:$AE574)-LEN(SUBSTITUTE($AE571:$AE574,"F", "")))</f>
        <v>0</v>
      </c>
      <c r="BA571" s="227">
        <f>SUMPRODUCT(LEN($AE571:$AE574)-LEN(SUBSTITUTE($AE571:$AE574,"G", "")))</f>
        <v>0</v>
      </c>
      <c r="BB571" s="294">
        <f>SUMPRODUCT(LEN($AE571:$AE574)-LEN(SUBSTITUTE($AE571:$AE574,"M", "")))</f>
        <v>0</v>
      </c>
    </row>
    <row r="572" spans="2:62" ht="28.15" customHeight="1" thickBot="1" x14ac:dyDescent="0.25">
      <c r="B572" s="30"/>
      <c r="C572" s="243"/>
      <c r="D572" s="36"/>
      <c r="E572" s="35"/>
      <c r="F572" s="35"/>
      <c r="G572" s="34"/>
      <c r="H572" s="224"/>
      <c r="I572" s="247"/>
      <c r="J572" s="247"/>
      <c r="K572" s="247"/>
      <c r="L572" s="33" t="s">
        <v>123</v>
      </c>
      <c r="M572" s="32"/>
      <c r="N572" s="33" t="s">
        <v>122</v>
      </c>
      <c r="O572" s="32"/>
      <c r="P572" s="33" t="s">
        <v>120</v>
      </c>
      <c r="Q572" s="32"/>
      <c r="R572" s="33" t="s">
        <v>119</v>
      </c>
      <c r="S572" s="32"/>
      <c r="T572" s="33" t="s">
        <v>118</v>
      </c>
      <c r="U572" s="32"/>
      <c r="V572" s="33" t="s">
        <v>117</v>
      </c>
      <c r="W572" s="32"/>
      <c r="X572" s="33" t="s">
        <v>116</v>
      </c>
      <c r="Y572" s="32"/>
      <c r="Z572" s="33" t="s">
        <v>115</v>
      </c>
      <c r="AA572" s="32"/>
      <c r="AB572" s="33" t="s">
        <v>1708</v>
      </c>
      <c r="AC572" s="32"/>
      <c r="AD572" s="31"/>
      <c r="AE572" s="32"/>
      <c r="AF572" s="31"/>
      <c r="AG572" s="23"/>
      <c r="AH572" s="251"/>
      <c r="AI572" s="11"/>
      <c r="AJ572" s="311"/>
      <c r="AK572" s="267"/>
      <c r="AL572" s="263"/>
      <c r="AM572" s="265"/>
      <c r="AN572" s="267"/>
      <c r="AO572" s="263"/>
      <c r="AP572" s="265"/>
      <c r="AQ572" s="267"/>
      <c r="AR572" s="263"/>
      <c r="AS572" s="265"/>
      <c r="AT572" s="267"/>
      <c r="AU572" s="263"/>
      <c r="AV572" s="265"/>
      <c r="AW572" s="267"/>
      <c r="AX572" s="263"/>
      <c r="AY572" s="292"/>
      <c r="AZ572" s="228"/>
      <c r="BA572" s="228"/>
      <c r="BB572" s="295"/>
    </row>
    <row r="573" spans="2:62" ht="28.15" customHeight="1" x14ac:dyDescent="0.2">
      <c r="B573" s="30"/>
      <c r="C573" s="244"/>
      <c r="D573" s="29"/>
      <c r="E573" s="28"/>
      <c r="F573" s="28"/>
      <c r="G573" s="27"/>
      <c r="H573" s="225"/>
      <c r="I573" s="248"/>
      <c r="J573" s="248"/>
      <c r="K573" s="248"/>
      <c r="L573" s="26" t="s">
        <v>114</v>
      </c>
      <c r="M573" s="25"/>
      <c r="N573" s="26" t="s">
        <v>112</v>
      </c>
      <c r="O573" s="25"/>
      <c r="P573" s="26" t="s">
        <v>111</v>
      </c>
      <c r="Q573" s="25"/>
      <c r="R573" s="26" t="s">
        <v>110</v>
      </c>
      <c r="S573" s="25"/>
      <c r="T573" s="26" t="s">
        <v>109</v>
      </c>
      <c r="U573" s="25"/>
      <c r="V573" s="26" t="s">
        <v>108</v>
      </c>
      <c r="W573" s="25"/>
      <c r="X573" s="26" t="s">
        <v>107</v>
      </c>
      <c r="Y573" s="25"/>
      <c r="Z573" s="26" t="s">
        <v>106</v>
      </c>
      <c r="AA573" s="25"/>
      <c r="AB573" s="26" t="s">
        <v>1707</v>
      </c>
      <c r="AC573" s="25"/>
      <c r="AD573" s="24"/>
      <c r="AE573" s="25"/>
      <c r="AF573" s="24"/>
      <c r="AG573" s="23"/>
      <c r="AH573" s="251"/>
      <c r="AI573" s="11"/>
      <c r="AJ573" s="311"/>
      <c r="AK573" s="267"/>
      <c r="AL573" s="263"/>
      <c r="AM573" s="265"/>
      <c r="AN573" s="267"/>
      <c r="AO573" s="263"/>
      <c r="AP573" s="265"/>
      <c r="AQ573" s="267"/>
      <c r="AR573" s="263"/>
      <c r="AS573" s="265"/>
      <c r="AT573" s="267"/>
      <c r="AU573" s="263"/>
      <c r="AV573" s="265"/>
      <c r="AW573" s="267"/>
      <c r="AX573" s="263"/>
      <c r="AY573" s="292"/>
      <c r="AZ573" s="228"/>
      <c r="BA573" s="228"/>
      <c r="BB573" s="295"/>
    </row>
    <row r="574" spans="2:62" ht="28.15" customHeight="1" thickBot="1" x14ac:dyDescent="0.25">
      <c r="B574" s="30"/>
      <c r="C574" s="253"/>
      <c r="D574" s="51"/>
      <c r="E574" s="50"/>
      <c r="F574" s="50"/>
      <c r="G574" s="49"/>
      <c r="H574" s="226"/>
      <c r="I574" s="254"/>
      <c r="J574" s="254"/>
      <c r="K574" s="254"/>
      <c r="L574" s="48" t="s">
        <v>105</v>
      </c>
      <c r="M574" s="47"/>
      <c r="N574" s="48" t="s">
        <v>103</v>
      </c>
      <c r="O574" s="47"/>
      <c r="P574" s="48" t="s">
        <v>102</v>
      </c>
      <c r="Q574" s="47"/>
      <c r="R574" s="48" t="s">
        <v>101</v>
      </c>
      <c r="S574" s="47"/>
      <c r="T574" s="48">
        <v>20</v>
      </c>
      <c r="U574" s="47"/>
      <c r="V574" s="48" t="s">
        <v>100</v>
      </c>
      <c r="W574" s="47"/>
      <c r="X574" s="48" t="s">
        <v>99</v>
      </c>
      <c r="Y574" s="47"/>
      <c r="Z574" s="48" t="s">
        <v>98</v>
      </c>
      <c r="AA574" s="47"/>
      <c r="AB574" s="48" t="s">
        <v>1706</v>
      </c>
      <c r="AC574" s="47"/>
      <c r="AD574" s="16"/>
      <c r="AE574" s="47"/>
      <c r="AF574" s="16"/>
      <c r="AG574" s="46"/>
      <c r="AH574" s="255"/>
      <c r="AI574" s="11"/>
      <c r="AJ574" s="312"/>
      <c r="AK574" s="268"/>
      <c r="AL574" s="264"/>
      <c r="AM574" s="266"/>
      <c r="AN574" s="268"/>
      <c r="AO574" s="264"/>
      <c r="AP574" s="266"/>
      <c r="AQ574" s="268"/>
      <c r="AR574" s="264"/>
      <c r="AS574" s="266"/>
      <c r="AT574" s="268"/>
      <c r="AU574" s="264"/>
      <c r="AV574" s="266"/>
      <c r="AW574" s="268"/>
      <c r="AX574" s="264"/>
      <c r="AY574" s="293"/>
      <c r="AZ574" s="229"/>
      <c r="BA574" s="229"/>
      <c r="BB574" s="296"/>
    </row>
    <row r="575" spans="2:62" ht="28.15" customHeight="1" x14ac:dyDescent="0.2">
      <c r="B575" s="30"/>
      <c r="C575" s="242">
        <v>3</v>
      </c>
      <c r="D575" s="44"/>
      <c r="E575" s="43"/>
      <c r="F575" s="43"/>
      <c r="G575" s="42"/>
      <c r="H575" s="223"/>
      <c r="I575" s="246"/>
      <c r="J575" s="246"/>
      <c r="K575" s="246"/>
      <c r="L575" s="41" t="s">
        <v>133</v>
      </c>
      <c r="M575" s="40"/>
      <c r="N575" s="41" t="s">
        <v>131</v>
      </c>
      <c r="O575" s="40"/>
      <c r="P575" s="41" t="s">
        <v>130</v>
      </c>
      <c r="Q575" s="40"/>
      <c r="R575" s="41" t="s">
        <v>129</v>
      </c>
      <c r="S575" s="40"/>
      <c r="T575" s="41" t="s">
        <v>128</v>
      </c>
      <c r="U575" s="40"/>
      <c r="V575" s="41" t="s">
        <v>127</v>
      </c>
      <c r="W575" s="40"/>
      <c r="X575" s="41" t="s">
        <v>126</v>
      </c>
      <c r="Y575" s="40"/>
      <c r="Z575" s="41" t="s">
        <v>125</v>
      </c>
      <c r="AA575" s="40"/>
      <c r="AB575" s="41" t="s">
        <v>1709</v>
      </c>
      <c r="AC575" s="40"/>
      <c r="AD575" s="39"/>
      <c r="AE575" s="40"/>
      <c r="AF575" s="39"/>
      <c r="AG575" s="38"/>
      <c r="AH575" s="250"/>
      <c r="AI575" s="11"/>
      <c r="AJ575" s="310">
        <f>SUMPRODUCT(LEN($M575:$AC578)-LEN(SUBSTITUTE($M575:$AC578,"A", "")))</f>
        <v>0</v>
      </c>
      <c r="AK575" s="239">
        <f>SUMPRODUCT(LEN($AF575:$AF578)-LEN(SUBSTITUTE($AF575:$AF578,"A", "")))</f>
        <v>0</v>
      </c>
      <c r="AL575" s="230">
        <f>SUMPRODUCT(LEN($AE575:$AE578)-LEN(SUBSTITUTE($AE575:$AE578,"A", "")))</f>
        <v>0</v>
      </c>
      <c r="AM575" s="233">
        <f>SUMPRODUCT(LEN($M575:$AC578)-LEN(SUBSTITUTE($M575:$AC578,"S", "")))</f>
        <v>0</v>
      </c>
      <c r="AN575" s="239">
        <f>SUMPRODUCT(LEN($AF575:$AF578)-LEN(SUBSTITUTE($AF575:$AF578,"S", "")))</f>
        <v>0</v>
      </c>
      <c r="AO575" s="230">
        <f>SUMPRODUCT(LEN($AE575:$AE578)-LEN(SUBSTITUTE($AE575:$AE578,"S", "")))</f>
        <v>0</v>
      </c>
      <c r="AP575" s="233">
        <f>SUMPRODUCT(LEN($M575:$AC578)-LEN(SUBSTITUTE($M575:$AC578,"F", "")))</f>
        <v>0</v>
      </c>
      <c r="AQ575" s="239">
        <f>SUMPRODUCT(LEN($AF575:$AF578)-LEN(SUBSTITUTE($AF575:$AF578,"F", "")))</f>
        <v>0</v>
      </c>
      <c r="AR575" s="230">
        <f>SUMPRODUCT(LEN($AE575:$AE578)-LEN(SUBSTITUTE($AE575:$AE578,"F", "")))</f>
        <v>0</v>
      </c>
      <c r="AS575" s="233">
        <f>SUMPRODUCT(LEN($M575:$AC578)-LEN(SUBSTITUTE($M575:$AC578,"G", "")))</f>
        <v>0</v>
      </c>
      <c r="AT575" s="239">
        <f>SUMPRODUCT(LEN($AF575:$AF578)-LEN(SUBSTITUTE($AF575:$AF578,"G", "")))</f>
        <v>0</v>
      </c>
      <c r="AU575" s="230">
        <f>SUMPRODUCT(LEN($AE575:$AE578)-LEN(SUBSTITUTE($AE575:$AE578,"G", "")))</f>
        <v>0</v>
      </c>
      <c r="AV575" s="233">
        <f>SUMPRODUCT(LEN($M575:$AC578)-LEN(SUBSTITUTE($M575:$AC578,"M", "")))</f>
        <v>0</v>
      </c>
      <c r="AW575" s="239">
        <f>SUMPRODUCT(LEN($AF575:$AF578)-LEN(SUBSTITUTE($AF575:$AF578,"M", "")))</f>
        <v>0</v>
      </c>
      <c r="AX575" s="230">
        <f>SUMPRODUCT(LEN($AE575:$AE578)-LEN(SUBSTITUTE($AE575:$AE578,"M", "")))</f>
        <v>0</v>
      </c>
      <c r="AY575" s="291">
        <f>SUMPRODUCT(LEN($AE575:$AE578)-LEN(SUBSTITUTE($AE575:$AE578,"S", "")))</f>
        <v>0</v>
      </c>
      <c r="AZ575" s="227">
        <f>SUMPRODUCT(LEN($AE575:$AE578)-LEN(SUBSTITUTE($AE575:$AE578,"F", "")))</f>
        <v>0</v>
      </c>
      <c r="BA575" s="227">
        <f>SUMPRODUCT(LEN($AE575:$AE578)-LEN(SUBSTITUTE($AE575:$AE578,"G", "")))</f>
        <v>0</v>
      </c>
      <c r="BB575" s="294">
        <f>SUMPRODUCT(LEN($AE575:$AE578)-LEN(SUBSTITUTE($AE575:$AE578,"M", "")))</f>
        <v>0</v>
      </c>
    </row>
    <row r="576" spans="2:62" ht="28.15" customHeight="1" thickBot="1" x14ac:dyDescent="0.25">
      <c r="B576" s="30"/>
      <c r="C576" s="243"/>
      <c r="D576" s="36"/>
      <c r="E576" s="35"/>
      <c r="F576" s="35"/>
      <c r="G576" s="34"/>
      <c r="H576" s="224"/>
      <c r="I576" s="247"/>
      <c r="J576" s="247"/>
      <c r="K576" s="247"/>
      <c r="L576" s="33" t="s">
        <v>123</v>
      </c>
      <c r="M576" s="32"/>
      <c r="N576" s="33" t="s">
        <v>122</v>
      </c>
      <c r="O576" s="32"/>
      <c r="P576" s="33" t="s">
        <v>120</v>
      </c>
      <c r="Q576" s="32"/>
      <c r="R576" s="33" t="s">
        <v>119</v>
      </c>
      <c r="S576" s="32"/>
      <c r="T576" s="33" t="s">
        <v>118</v>
      </c>
      <c r="U576" s="32"/>
      <c r="V576" s="33" t="s">
        <v>117</v>
      </c>
      <c r="W576" s="32"/>
      <c r="X576" s="33" t="s">
        <v>116</v>
      </c>
      <c r="Y576" s="32"/>
      <c r="Z576" s="33" t="s">
        <v>115</v>
      </c>
      <c r="AA576" s="32"/>
      <c r="AB576" s="33" t="s">
        <v>1708</v>
      </c>
      <c r="AC576" s="32"/>
      <c r="AD576" s="31"/>
      <c r="AE576" s="32"/>
      <c r="AF576" s="31"/>
      <c r="AG576" s="23"/>
      <c r="AH576" s="251"/>
      <c r="AI576" s="11"/>
      <c r="AJ576" s="311"/>
      <c r="AK576" s="267"/>
      <c r="AL576" s="263"/>
      <c r="AM576" s="265"/>
      <c r="AN576" s="267"/>
      <c r="AO576" s="263"/>
      <c r="AP576" s="265"/>
      <c r="AQ576" s="267"/>
      <c r="AR576" s="263"/>
      <c r="AS576" s="265"/>
      <c r="AT576" s="267"/>
      <c r="AU576" s="263"/>
      <c r="AV576" s="265"/>
      <c r="AW576" s="267"/>
      <c r="AX576" s="263"/>
      <c r="AY576" s="292"/>
      <c r="AZ576" s="228"/>
      <c r="BA576" s="228"/>
      <c r="BB576" s="295"/>
    </row>
    <row r="577" spans="2:62" ht="28.15" customHeight="1" x14ac:dyDescent="0.2">
      <c r="B577" s="30"/>
      <c r="C577" s="244"/>
      <c r="D577" s="29"/>
      <c r="E577" s="28"/>
      <c r="F577" s="28"/>
      <c r="G577" s="27"/>
      <c r="H577" s="225"/>
      <c r="I577" s="248"/>
      <c r="J577" s="248"/>
      <c r="K577" s="248"/>
      <c r="L577" s="26" t="s">
        <v>114</v>
      </c>
      <c r="M577" s="25"/>
      <c r="N577" s="26" t="s">
        <v>112</v>
      </c>
      <c r="O577" s="25"/>
      <c r="P577" s="26" t="s">
        <v>111</v>
      </c>
      <c r="Q577" s="25"/>
      <c r="R577" s="26" t="s">
        <v>110</v>
      </c>
      <c r="S577" s="25"/>
      <c r="T577" s="26" t="s">
        <v>109</v>
      </c>
      <c r="U577" s="25"/>
      <c r="V577" s="26" t="s">
        <v>108</v>
      </c>
      <c r="W577" s="25"/>
      <c r="X577" s="26" t="s">
        <v>107</v>
      </c>
      <c r="Y577" s="25"/>
      <c r="Z577" s="26" t="s">
        <v>106</v>
      </c>
      <c r="AA577" s="25"/>
      <c r="AB577" s="26" t="s">
        <v>1707</v>
      </c>
      <c r="AC577" s="25"/>
      <c r="AD577" s="24"/>
      <c r="AE577" s="25"/>
      <c r="AF577" s="24"/>
      <c r="AG577" s="23"/>
      <c r="AH577" s="251"/>
      <c r="AI577" s="11"/>
      <c r="AJ577" s="311"/>
      <c r="AK577" s="267"/>
      <c r="AL577" s="263"/>
      <c r="AM577" s="265"/>
      <c r="AN577" s="267"/>
      <c r="AO577" s="263"/>
      <c r="AP577" s="265"/>
      <c r="AQ577" s="267"/>
      <c r="AR577" s="263"/>
      <c r="AS577" s="265"/>
      <c r="AT577" s="267"/>
      <c r="AU577" s="263"/>
      <c r="AV577" s="265"/>
      <c r="AW577" s="267"/>
      <c r="AX577" s="263"/>
      <c r="AY577" s="292"/>
      <c r="AZ577" s="228"/>
      <c r="BA577" s="228"/>
      <c r="BB577" s="295"/>
    </row>
    <row r="578" spans="2:62" ht="28.15" customHeight="1" thickBot="1" x14ac:dyDescent="0.25">
      <c r="B578" s="21"/>
      <c r="C578" s="245"/>
      <c r="D578" s="20"/>
      <c r="E578" s="19"/>
      <c r="F578" s="19"/>
      <c r="G578" s="18"/>
      <c r="H578" s="226"/>
      <c r="I578" s="249"/>
      <c r="J578" s="249"/>
      <c r="K578" s="249"/>
      <c r="L578" s="17" t="s">
        <v>105</v>
      </c>
      <c r="M578" s="15"/>
      <c r="N578" s="17" t="s">
        <v>103</v>
      </c>
      <c r="O578" s="15"/>
      <c r="P578" s="17" t="s">
        <v>102</v>
      </c>
      <c r="Q578" s="15"/>
      <c r="R578" s="17" t="s">
        <v>101</v>
      </c>
      <c r="S578" s="15"/>
      <c r="T578" s="17">
        <v>20</v>
      </c>
      <c r="U578" s="15"/>
      <c r="V578" s="17" t="s">
        <v>100</v>
      </c>
      <c r="W578" s="15"/>
      <c r="X578" s="17" t="s">
        <v>99</v>
      </c>
      <c r="Y578" s="15"/>
      <c r="Z578" s="17" t="s">
        <v>98</v>
      </c>
      <c r="AA578" s="15"/>
      <c r="AB578" s="17" t="s">
        <v>1706</v>
      </c>
      <c r="AC578" s="15"/>
      <c r="AD578" s="16"/>
      <c r="AE578" s="15"/>
      <c r="AF578" s="14"/>
      <c r="AG578" s="13"/>
      <c r="AH578" s="252"/>
      <c r="AI578" s="11"/>
      <c r="AJ578" s="312"/>
      <c r="AK578" s="268"/>
      <c r="AL578" s="264"/>
      <c r="AM578" s="266"/>
      <c r="AN578" s="268"/>
      <c r="AO578" s="264"/>
      <c r="AP578" s="266"/>
      <c r="AQ578" s="268"/>
      <c r="AR578" s="264"/>
      <c r="AS578" s="266"/>
      <c r="AT578" s="268"/>
      <c r="AU578" s="264"/>
      <c r="AV578" s="266"/>
      <c r="AW578" s="268"/>
      <c r="AX578" s="264"/>
      <c r="AY578" s="293"/>
      <c r="AZ578" s="229"/>
      <c r="BA578" s="229"/>
      <c r="BB578" s="296"/>
    </row>
    <row r="579" spans="2:62" ht="85.9" customHeight="1" thickTop="1" thickBot="1" x14ac:dyDescent="0.35">
      <c r="B579" s="105" t="s">
        <v>174</v>
      </c>
      <c r="C579" s="95" t="s">
        <v>173</v>
      </c>
      <c r="D579" s="100" t="s">
        <v>172</v>
      </c>
      <c r="E579" s="104" t="s">
        <v>171</v>
      </c>
      <c r="F579" s="103"/>
      <c r="G579" s="102"/>
      <c r="H579" s="101" t="s">
        <v>170</v>
      </c>
      <c r="I579" s="100" t="s">
        <v>96</v>
      </c>
      <c r="J579" s="100" t="s">
        <v>169</v>
      </c>
      <c r="K579" s="100" t="s">
        <v>97</v>
      </c>
      <c r="L579" s="256" t="s">
        <v>168</v>
      </c>
      <c r="M579" s="262"/>
      <c r="N579" s="256" t="s">
        <v>167</v>
      </c>
      <c r="O579" s="262"/>
      <c r="P579" s="256" t="s">
        <v>167</v>
      </c>
      <c r="Q579" s="257"/>
      <c r="R579" s="256" t="s">
        <v>167</v>
      </c>
      <c r="S579" s="257"/>
      <c r="T579" s="256" t="s">
        <v>167</v>
      </c>
      <c r="U579" s="257"/>
      <c r="V579" s="256" t="s">
        <v>167</v>
      </c>
      <c r="W579" s="257"/>
      <c r="X579" s="256" t="s">
        <v>167</v>
      </c>
      <c r="Y579" s="257"/>
      <c r="Z579" s="256" t="s">
        <v>167</v>
      </c>
      <c r="AA579" s="257"/>
      <c r="AB579" s="256" t="s">
        <v>167</v>
      </c>
      <c r="AC579" s="257"/>
      <c r="AD579" s="261" t="s">
        <v>166</v>
      </c>
      <c r="AE579" s="257"/>
      <c r="AF579" s="101" t="s">
        <v>165</v>
      </c>
      <c r="AG579" s="101" t="s">
        <v>164</v>
      </c>
      <c r="AH579" s="100" t="s">
        <v>163</v>
      </c>
      <c r="AI579" s="98"/>
      <c r="AJ579" s="96" t="s">
        <v>160</v>
      </c>
      <c r="AK579" s="95" t="s">
        <v>159</v>
      </c>
      <c r="AL579" s="94" t="s">
        <v>158</v>
      </c>
      <c r="AM579" s="96" t="s">
        <v>157</v>
      </c>
      <c r="AN579" s="95" t="s">
        <v>156</v>
      </c>
      <c r="AO579" s="94" t="s">
        <v>155</v>
      </c>
      <c r="AP579" s="96" t="s">
        <v>154</v>
      </c>
      <c r="AQ579" s="95" t="s">
        <v>153</v>
      </c>
      <c r="AR579" s="97" t="s">
        <v>152</v>
      </c>
      <c r="AS579" s="96" t="s">
        <v>151</v>
      </c>
      <c r="AT579" s="95" t="s">
        <v>150</v>
      </c>
      <c r="AU579" s="94" t="s">
        <v>149</v>
      </c>
      <c r="AV579" s="96" t="s">
        <v>148</v>
      </c>
      <c r="AW579" s="95" t="s">
        <v>147</v>
      </c>
      <c r="AX579" s="94" t="s">
        <v>146</v>
      </c>
      <c r="AY579" s="93" t="s">
        <v>145</v>
      </c>
      <c r="AZ579" s="92" t="s">
        <v>144</v>
      </c>
      <c r="BA579" s="92" t="s">
        <v>143</v>
      </c>
      <c r="BB579" s="91" t="s">
        <v>142</v>
      </c>
    </row>
    <row r="580" spans="2:62" ht="48" thickBot="1" x14ac:dyDescent="0.3">
      <c r="B580" s="90" t="s">
        <v>211</v>
      </c>
      <c r="C580" s="89"/>
      <c r="D580" s="88"/>
      <c r="E580" s="258"/>
      <c r="F580" s="259"/>
      <c r="G580" s="260"/>
      <c r="H580" s="87" t="s">
        <v>140</v>
      </c>
      <c r="I580" s="86"/>
      <c r="J580" s="86"/>
      <c r="K580" s="85"/>
      <c r="L580" s="84"/>
      <c r="M580" s="81"/>
      <c r="N580" s="84"/>
      <c r="O580" s="81"/>
      <c r="P580" s="84"/>
      <c r="Q580" s="81"/>
      <c r="R580" s="84"/>
      <c r="S580" s="81"/>
      <c r="T580" s="84"/>
      <c r="U580" s="81"/>
      <c r="V580" s="84"/>
      <c r="W580" s="81"/>
      <c r="X580" s="84"/>
      <c r="Y580" s="81"/>
      <c r="Z580" s="84"/>
      <c r="AA580" s="83"/>
      <c r="AB580" s="217"/>
      <c r="AC580" s="217"/>
      <c r="AD580" s="82" t="s">
        <v>139</v>
      </c>
      <c r="AE580" s="81"/>
      <c r="AF580" s="81"/>
      <c r="AG580" s="81"/>
      <c r="AH580" s="80"/>
      <c r="AI580" s="79" t="s">
        <v>138</v>
      </c>
      <c r="AJ580" s="78">
        <f t="shared" ref="AJ580:BB580" si="76">SUM(AJ582:AJ593)</f>
        <v>19</v>
      </c>
      <c r="AK580" s="77">
        <f t="shared" si="76"/>
        <v>34</v>
      </c>
      <c r="AL580" s="76">
        <f t="shared" si="76"/>
        <v>0</v>
      </c>
      <c r="AM580" s="78">
        <f t="shared" si="76"/>
        <v>3</v>
      </c>
      <c r="AN580" s="77">
        <f t="shared" si="76"/>
        <v>3</v>
      </c>
      <c r="AO580" s="76">
        <f t="shared" si="76"/>
        <v>0</v>
      </c>
      <c r="AP580" s="78">
        <f t="shared" si="76"/>
        <v>0</v>
      </c>
      <c r="AQ580" s="77">
        <f t="shared" si="76"/>
        <v>0</v>
      </c>
      <c r="AR580" s="76">
        <f t="shared" si="76"/>
        <v>0</v>
      </c>
      <c r="AS580" s="78">
        <f t="shared" si="76"/>
        <v>2</v>
      </c>
      <c r="AT580" s="77">
        <f t="shared" si="76"/>
        <v>3</v>
      </c>
      <c r="AU580" s="76">
        <f t="shared" si="76"/>
        <v>0</v>
      </c>
      <c r="AV580" s="78">
        <f t="shared" si="76"/>
        <v>4</v>
      </c>
      <c r="AW580" s="77">
        <f t="shared" si="76"/>
        <v>6</v>
      </c>
      <c r="AX580" s="76">
        <f t="shared" si="76"/>
        <v>0</v>
      </c>
      <c r="AY580" s="75">
        <f t="shared" si="76"/>
        <v>0</v>
      </c>
      <c r="AZ580" s="74">
        <f t="shared" si="76"/>
        <v>0</v>
      </c>
      <c r="BA580" s="74">
        <f t="shared" si="76"/>
        <v>0</v>
      </c>
      <c r="BB580" s="73">
        <f t="shared" si="76"/>
        <v>0</v>
      </c>
      <c r="BC580" s="72" t="s">
        <v>137</v>
      </c>
      <c r="BF580" s="5">
        <f>SUM(AJ580:AL580)/$BG$5</f>
        <v>53</v>
      </c>
      <c r="BG580" s="5">
        <f>SUM(AM580:AO580,AY580)/$BG$5</f>
        <v>6</v>
      </c>
      <c r="BH580" s="5">
        <f>SUM(AP580:AR580,AZ580)/$BG$5</f>
        <v>0</v>
      </c>
      <c r="BI580" s="5">
        <f>SUM(AS580:AU580,BA580)/$BG$5</f>
        <v>5</v>
      </c>
      <c r="BJ580" s="5">
        <f>SUM(AV580:AX580,BB580)/$BG$5</f>
        <v>10</v>
      </c>
    </row>
    <row r="581" spans="2:62" ht="37.5" thickBot="1" x14ac:dyDescent="0.3">
      <c r="B581" s="71"/>
      <c r="C581" s="70"/>
      <c r="D581" s="69"/>
      <c r="E581" s="68"/>
      <c r="F581" s="68"/>
      <c r="G581" s="67"/>
      <c r="H581" s="66"/>
      <c r="I581" s="64"/>
      <c r="J581" s="64"/>
      <c r="K581" s="65"/>
      <c r="L581" s="64"/>
      <c r="M581" s="62"/>
      <c r="N581" s="64"/>
      <c r="O581" s="62"/>
      <c r="P581" s="64"/>
      <c r="Q581" s="62"/>
      <c r="R581" s="64"/>
      <c r="S581" s="62"/>
      <c r="T581" s="64"/>
      <c r="U581" s="62"/>
      <c r="V581" s="64"/>
      <c r="W581" s="62"/>
      <c r="X581" s="64"/>
      <c r="Y581" s="62"/>
      <c r="Z581" s="64"/>
      <c r="AA581" s="62"/>
      <c r="AB581" s="62"/>
      <c r="AC581" s="62"/>
      <c r="AD581" s="63"/>
      <c r="AE581" s="62"/>
      <c r="AF581" s="62"/>
      <c r="AG581" s="62"/>
      <c r="AH581" s="61"/>
      <c r="AI581" s="59" t="s">
        <v>136</v>
      </c>
      <c r="AJ581" s="214">
        <f t="shared" ref="AJ581:BB581" si="77">AJ580/1</f>
        <v>19</v>
      </c>
      <c r="AK581" s="213">
        <f t="shared" si="77"/>
        <v>34</v>
      </c>
      <c r="AL581" s="212">
        <f t="shared" si="77"/>
        <v>0</v>
      </c>
      <c r="AM581" s="214">
        <f t="shared" si="77"/>
        <v>3</v>
      </c>
      <c r="AN581" s="213">
        <f t="shared" si="77"/>
        <v>3</v>
      </c>
      <c r="AO581" s="212">
        <f t="shared" si="77"/>
        <v>0</v>
      </c>
      <c r="AP581" s="214">
        <f t="shared" si="77"/>
        <v>0</v>
      </c>
      <c r="AQ581" s="213">
        <f t="shared" si="77"/>
        <v>0</v>
      </c>
      <c r="AR581" s="212">
        <f t="shared" si="77"/>
        <v>0</v>
      </c>
      <c r="AS581" s="214">
        <f t="shared" si="77"/>
        <v>2</v>
      </c>
      <c r="AT581" s="213">
        <f t="shared" si="77"/>
        <v>3</v>
      </c>
      <c r="AU581" s="212">
        <f t="shared" si="77"/>
        <v>0</v>
      </c>
      <c r="AV581" s="214">
        <f t="shared" si="77"/>
        <v>4</v>
      </c>
      <c r="AW581" s="213">
        <f t="shared" si="77"/>
        <v>6</v>
      </c>
      <c r="AX581" s="212">
        <f t="shared" si="77"/>
        <v>0</v>
      </c>
      <c r="AY581" s="211">
        <f t="shared" si="77"/>
        <v>0</v>
      </c>
      <c r="AZ581" s="210">
        <f t="shared" si="77"/>
        <v>0</v>
      </c>
      <c r="BA581" s="210">
        <f t="shared" si="77"/>
        <v>0</v>
      </c>
      <c r="BB581" s="209">
        <f t="shared" si="77"/>
        <v>0</v>
      </c>
      <c r="BC581" s="52" t="s">
        <v>135</v>
      </c>
    </row>
    <row r="582" spans="2:62" ht="28.15" customHeight="1" x14ac:dyDescent="0.2">
      <c r="B582" s="30"/>
      <c r="C582" s="242">
        <v>1</v>
      </c>
      <c r="D582" s="44"/>
      <c r="E582" s="43"/>
      <c r="F582" s="43"/>
      <c r="G582" s="42"/>
      <c r="H582" s="223" t="s">
        <v>1251</v>
      </c>
      <c r="I582" s="246">
        <v>77</v>
      </c>
      <c r="J582" s="246">
        <v>24</v>
      </c>
      <c r="K582" s="246">
        <v>5</v>
      </c>
      <c r="L582" s="41" t="s">
        <v>133</v>
      </c>
      <c r="M582" s="40" t="s">
        <v>1656</v>
      </c>
      <c r="N582" s="41" t="s">
        <v>131</v>
      </c>
      <c r="O582" s="40" t="s">
        <v>104</v>
      </c>
      <c r="P582" s="41" t="s">
        <v>130</v>
      </c>
      <c r="Q582" s="40" t="s">
        <v>1315</v>
      </c>
      <c r="R582" s="41" t="s">
        <v>129</v>
      </c>
      <c r="S582" s="40" t="s">
        <v>104</v>
      </c>
      <c r="T582" s="41" t="s">
        <v>128</v>
      </c>
      <c r="U582" s="40" t="s">
        <v>124</v>
      </c>
      <c r="V582" s="41" t="s">
        <v>127</v>
      </c>
      <c r="W582" s="40"/>
      <c r="X582" s="41" t="s">
        <v>126</v>
      </c>
      <c r="Y582" s="40"/>
      <c r="Z582" s="41" t="s">
        <v>125</v>
      </c>
      <c r="AA582" s="40"/>
      <c r="AB582" s="41" t="s">
        <v>1709</v>
      </c>
      <c r="AC582" s="40"/>
      <c r="AD582" s="39"/>
      <c r="AE582" s="40"/>
      <c r="AF582" s="39" t="s">
        <v>1758</v>
      </c>
      <c r="AG582" s="38"/>
      <c r="AH582" s="250"/>
      <c r="AI582" s="11"/>
      <c r="AJ582" s="310">
        <f>SUMPRODUCT(LEN($M582:$AC585)-LEN(SUBSTITUTE($M582:$AC585,"A", "")))</f>
        <v>19</v>
      </c>
      <c r="AK582" s="239">
        <f>SUMPRODUCT(LEN($AF582:$AF585)-LEN(SUBSTITUTE($AF582:$AF585,"A", "")))</f>
        <v>34</v>
      </c>
      <c r="AL582" s="230">
        <f>SUMPRODUCT(LEN($AE582:$AE585)-LEN(SUBSTITUTE($AE582:$AE585,"A", "")))</f>
        <v>0</v>
      </c>
      <c r="AM582" s="233">
        <f>SUMPRODUCT(LEN($M582:$AC585)-LEN(SUBSTITUTE($M582:$AC585,"S", "")))</f>
        <v>3</v>
      </c>
      <c r="AN582" s="239">
        <f>SUMPRODUCT(LEN($AF582:$AF585)-LEN(SUBSTITUTE($AF582:$AF585,"S", "")))</f>
        <v>3</v>
      </c>
      <c r="AO582" s="230">
        <f>SUMPRODUCT(LEN($AE582:$AE585)-LEN(SUBSTITUTE($AE582:$AE585,"S", "")))</f>
        <v>0</v>
      </c>
      <c r="AP582" s="233">
        <f>SUMPRODUCT(LEN($M582:$AC585)-LEN(SUBSTITUTE($M582:$AC585,"F", "")))</f>
        <v>0</v>
      </c>
      <c r="AQ582" s="239">
        <f>SUMPRODUCT(LEN($AF582:$AF585)-LEN(SUBSTITUTE($AF582:$AF585,"F", "")))</f>
        <v>0</v>
      </c>
      <c r="AR582" s="230">
        <f>SUMPRODUCT(LEN($AE582:$AE585)-LEN(SUBSTITUTE($AE582:$AE585,"F", "")))</f>
        <v>0</v>
      </c>
      <c r="AS582" s="233">
        <f>SUMPRODUCT(LEN($M582:$AC585)-LEN(SUBSTITUTE($M582:$AC585,"G", "")))</f>
        <v>2</v>
      </c>
      <c r="AT582" s="239">
        <f>SUMPRODUCT(LEN($AF582:$AF585)-LEN(SUBSTITUTE($AF582:$AF585,"G", "")))</f>
        <v>3</v>
      </c>
      <c r="AU582" s="230">
        <f>SUMPRODUCT(LEN($AE582:$AE585)-LEN(SUBSTITUTE($AE582:$AE585,"G", "")))</f>
        <v>0</v>
      </c>
      <c r="AV582" s="233">
        <f>SUMPRODUCT(LEN($M582:$AC585)-LEN(SUBSTITUTE($M582:$AC585,"M", "")))</f>
        <v>4</v>
      </c>
      <c r="AW582" s="239">
        <f>SUMPRODUCT(LEN($AF582:$AF585)-LEN(SUBSTITUTE($AF582:$AF585,"M", "")))</f>
        <v>6</v>
      </c>
      <c r="AX582" s="230">
        <f>SUMPRODUCT(LEN($AE582:$AE585)-LEN(SUBSTITUTE($AE582:$AE585,"M", "")))</f>
        <v>0</v>
      </c>
      <c r="AY582" s="291">
        <f>SUMPRODUCT(LEN($AE582:$AE585)-LEN(SUBSTITUTE($AE582:$AE585,"S", "")))</f>
        <v>0</v>
      </c>
      <c r="AZ582" s="227">
        <f>SUMPRODUCT(LEN($AE582:$AE585)-LEN(SUBSTITUTE($AE582:$AE585,"F", "")))</f>
        <v>0</v>
      </c>
      <c r="BA582" s="227">
        <f>SUMPRODUCT(LEN($AE582:$AE585)-LEN(SUBSTITUTE($AE582:$AE585,"G", "")))</f>
        <v>0</v>
      </c>
      <c r="BB582" s="294">
        <f>SUMPRODUCT(LEN($AE582:$AE585)-LEN(SUBSTITUTE($AE582:$AE585,"M", "")))</f>
        <v>0</v>
      </c>
    </row>
    <row r="583" spans="2:62" ht="28.15" customHeight="1" thickBot="1" x14ac:dyDescent="0.25">
      <c r="B583" s="30"/>
      <c r="C583" s="243"/>
      <c r="D583" s="36" t="s">
        <v>1757</v>
      </c>
      <c r="E583" s="35"/>
      <c r="F583" s="35"/>
      <c r="G583" s="34"/>
      <c r="H583" s="224"/>
      <c r="I583" s="247"/>
      <c r="J583" s="247"/>
      <c r="K583" s="247"/>
      <c r="L583" s="33" t="s">
        <v>123</v>
      </c>
      <c r="M583" s="32" t="s">
        <v>104</v>
      </c>
      <c r="N583" s="33" t="s">
        <v>122</v>
      </c>
      <c r="O583" s="32" t="s">
        <v>1602</v>
      </c>
      <c r="P583" s="33" t="s">
        <v>120</v>
      </c>
      <c r="Q583" s="32" t="s">
        <v>132</v>
      </c>
      <c r="R583" s="33" t="s">
        <v>119</v>
      </c>
      <c r="S583" s="32" t="s">
        <v>614</v>
      </c>
      <c r="T583" s="33" t="s">
        <v>118</v>
      </c>
      <c r="U583" s="32" t="s">
        <v>121</v>
      </c>
      <c r="V583" s="33" t="s">
        <v>117</v>
      </c>
      <c r="W583" s="32"/>
      <c r="X583" s="33" t="s">
        <v>116</v>
      </c>
      <c r="Y583" s="32"/>
      <c r="Z583" s="33" t="s">
        <v>115</v>
      </c>
      <c r="AA583" s="32"/>
      <c r="AB583" s="33" t="s">
        <v>1708</v>
      </c>
      <c r="AC583" s="32"/>
      <c r="AD583" s="31"/>
      <c r="AE583" s="32"/>
      <c r="AF583" s="31" t="s">
        <v>1756</v>
      </c>
      <c r="AG583" s="23"/>
      <c r="AH583" s="251"/>
      <c r="AI583" s="11"/>
      <c r="AJ583" s="311"/>
      <c r="AK583" s="267"/>
      <c r="AL583" s="263"/>
      <c r="AM583" s="265"/>
      <c r="AN583" s="267"/>
      <c r="AO583" s="263"/>
      <c r="AP583" s="265"/>
      <c r="AQ583" s="267"/>
      <c r="AR583" s="263"/>
      <c r="AS583" s="265"/>
      <c r="AT583" s="267"/>
      <c r="AU583" s="263"/>
      <c r="AV583" s="265"/>
      <c r="AW583" s="267"/>
      <c r="AX583" s="263"/>
      <c r="AY583" s="292"/>
      <c r="AZ583" s="228"/>
      <c r="BA583" s="228"/>
      <c r="BB583" s="295"/>
    </row>
    <row r="584" spans="2:62" ht="28.15" customHeight="1" x14ac:dyDescent="0.2">
      <c r="B584" s="30"/>
      <c r="C584" s="244"/>
      <c r="D584" s="29"/>
      <c r="E584" s="28"/>
      <c r="F584" s="28"/>
      <c r="G584" s="27"/>
      <c r="H584" s="225">
        <v>257</v>
      </c>
      <c r="I584" s="248"/>
      <c r="J584" s="248"/>
      <c r="K584" s="248"/>
      <c r="L584" s="26" t="s">
        <v>114</v>
      </c>
      <c r="M584" s="25" t="s">
        <v>176</v>
      </c>
      <c r="N584" s="26" t="s">
        <v>112</v>
      </c>
      <c r="O584" s="25" t="s">
        <v>104</v>
      </c>
      <c r="P584" s="26" t="s">
        <v>111</v>
      </c>
      <c r="Q584" s="25" t="s">
        <v>104</v>
      </c>
      <c r="R584" s="26" t="s">
        <v>110</v>
      </c>
      <c r="S584" s="25" t="s">
        <v>104</v>
      </c>
      <c r="T584" s="26" t="s">
        <v>109</v>
      </c>
      <c r="U584" s="25" t="s">
        <v>121</v>
      </c>
      <c r="V584" s="26" t="s">
        <v>108</v>
      </c>
      <c r="W584" s="25"/>
      <c r="X584" s="26" t="s">
        <v>107</v>
      </c>
      <c r="Y584" s="25"/>
      <c r="Z584" s="26" t="s">
        <v>106</v>
      </c>
      <c r="AA584" s="25"/>
      <c r="AB584" s="26" t="s">
        <v>1707</v>
      </c>
      <c r="AC584" s="25"/>
      <c r="AD584" s="24"/>
      <c r="AE584" s="25"/>
      <c r="AF584" s="24" t="s">
        <v>1755</v>
      </c>
      <c r="AG584" s="23"/>
      <c r="AH584" s="251"/>
      <c r="AI584" s="11"/>
      <c r="AJ584" s="311"/>
      <c r="AK584" s="267"/>
      <c r="AL584" s="263"/>
      <c r="AM584" s="265"/>
      <c r="AN584" s="267"/>
      <c r="AO584" s="263"/>
      <c r="AP584" s="265"/>
      <c r="AQ584" s="267"/>
      <c r="AR584" s="263"/>
      <c r="AS584" s="265"/>
      <c r="AT584" s="267"/>
      <c r="AU584" s="263"/>
      <c r="AV584" s="265"/>
      <c r="AW584" s="267"/>
      <c r="AX584" s="263"/>
      <c r="AY584" s="292"/>
      <c r="AZ584" s="228"/>
      <c r="BA584" s="228"/>
      <c r="BB584" s="295"/>
    </row>
    <row r="585" spans="2:62" ht="28.15" customHeight="1" thickBot="1" x14ac:dyDescent="0.25">
      <c r="B585" s="30"/>
      <c r="C585" s="253"/>
      <c r="D585" s="51"/>
      <c r="E585" s="50"/>
      <c r="F585" s="50"/>
      <c r="G585" s="49"/>
      <c r="H585" s="226"/>
      <c r="I585" s="254"/>
      <c r="J585" s="254"/>
      <c r="K585" s="254"/>
      <c r="L585" s="48" t="s">
        <v>105</v>
      </c>
      <c r="M585" s="47" t="s">
        <v>186</v>
      </c>
      <c r="N585" s="48" t="s">
        <v>103</v>
      </c>
      <c r="O585" s="47" t="s">
        <v>104</v>
      </c>
      <c r="P585" s="48" t="s">
        <v>102</v>
      </c>
      <c r="Q585" s="47" t="s">
        <v>614</v>
      </c>
      <c r="R585" s="48" t="s">
        <v>101</v>
      </c>
      <c r="S585" s="47" t="s">
        <v>104</v>
      </c>
      <c r="T585" s="48">
        <v>20</v>
      </c>
      <c r="U585" s="47"/>
      <c r="V585" s="48" t="s">
        <v>100</v>
      </c>
      <c r="W585" s="47"/>
      <c r="X585" s="48" t="s">
        <v>99</v>
      </c>
      <c r="Y585" s="47"/>
      <c r="Z585" s="48" t="s">
        <v>98</v>
      </c>
      <c r="AA585" s="47"/>
      <c r="AB585" s="48" t="s">
        <v>1706</v>
      </c>
      <c r="AC585" s="47"/>
      <c r="AD585" s="16"/>
      <c r="AE585" s="47"/>
      <c r="AF585" s="16"/>
      <c r="AG585" s="46"/>
      <c r="AH585" s="255"/>
      <c r="AI585" s="11"/>
      <c r="AJ585" s="312"/>
      <c r="AK585" s="268"/>
      <c r="AL585" s="264"/>
      <c r="AM585" s="266"/>
      <c r="AN585" s="268"/>
      <c r="AO585" s="264"/>
      <c r="AP585" s="266"/>
      <c r="AQ585" s="268"/>
      <c r="AR585" s="264"/>
      <c r="AS585" s="266"/>
      <c r="AT585" s="268"/>
      <c r="AU585" s="264"/>
      <c r="AV585" s="266"/>
      <c r="AW585" s="268"/>
      <c r="AX585" s="264"/>
      <c r="AY585" s="293"/>
      <c r="AZ585" s="229"/>
      <c r="BA585" s="229"/>
      <c r="BB585" s="296"/>
    </row>
    <row r="586" spans="2:62" ht="28.15" customHeight="1" x14ac:dyDescent="0.2">
      <c r="B586" s="30"/>
      <c r="C586" s="242">
        <v>2</v>
      </c>
      <c r="D586" s="44"/>
      <c r="E586" s="43"/>
      <c r="F586" s="43"/>
      <c r="G586" s="42"/>
      <c r="H586" s="223"/>
      <c r="I586" s="246"/>
      <c r="J586" s="246"/>
      <c r="K586" s="246"/>
      <c r="L586" s="41" t="s">
        <v>133</v>
      </c>
      <c r="M586" s="40"/>
      <c r="N586" s="41" t="s">
        <v>131</v>
      </c>
      <c r="O586" s="40"/>
      <c r="P586" s="41" t="s">
        <v>130</v>
      </c>
      <c r="Q586" s="40"/>
      <c r="R586" s="41" t="s">
        <v>129</v>
      </c>
      <c r="S586" s="40"/>
      <c r="T586" s="41" t="s">
        <v>128</v>
      </c>
      <c r="U586" s="40"/>
      <c r="V586" s="41" t="s">
        <v>127</v>
      </c>
      <c r="W586" s="40"/>
      <c r="X586" s="41" t="s">
        <v>126</v>
      </c>
      <c r="Y586" s="40"/>
      <c r="Z586" s="41" t="s">
        <v>125</v>
      </c>
      <c r="AA586" s="40"/>
      <c r="AB586" s="41" t="s">
        <v>1709</v>
      </c>
      <c r="AC586" s="40"/>
      <c r="AD586" s="39"/>
      <c r="AE586" s="40"/>
      <c r="AF586" s="39"/>
      <c r="AG586" s="38"/>
      <c r="AH586" s="250"/>
      <c r="AI586" s="11"/>
      <c r="AJ586" s="310">
        <f>SUMPRODUCT(LEN($M586:$AC589)-LEN(SUBSTITUTE($M586:$AC589,"A", "")))</f>
        <v>0</v>
      </c>
      <c r="AK586" s="239">
        <f>SUMPRODUCT(LEN($AF586:$AF589)-LEN(SUBSTITUTE($AF586:$AF589,"A", "")))</f>
        <v>0</v>
      </c>
      <c r="AL586" s="230">
        <f>SUMPRODUCT(LEN($AE586:$AE589)-LEN(SUBSTITUTE($AE586:$AE589,"A", "")))</f>
        <v>0</v>
      </c>
      <c r="AM586" s="233">
        <f>SUMPRODUCT(LEN($M586:$AC589)-LEN(SUBSTITUTE($M586:$AC589,"S", "")))</f>
        <v>0</v>
      </c>
      <c r="AN586" s="239">
        <f>SUMPRODUCT(LEN($AF586:$AF589)-LEN(SUBSTITUTE($AF586:$AF589,"S", "")))</f>
        <v>0</v>
      </c>
      <c r="AO586" s="230">
        <f>SUMPRODUCT(LEN($AE586:$AE589)-LEN(SUBSTITUTE($AE586:$AE589,"S", "")))</f>
        <v>0</v>
      </c>
      <c r="AP586" s="233">
        <f>SUMPRODUCT(LEN($M586:$AC589)-LEN(SUBSTITUTE($M586:$AC589,"F", "")))</f>
        <v>0</v>
      </c>
      <c r="AQ586" s="239">
        <f>SUMPRODUCT(LEN($AF586:$AF589)-LEN(SUBSTITUTE($AF586:$AF589,"F", "")))</f>
        <v>0</v>
      </c>
      <c r="AR586" s="230">
        <f>SUMPRODUCT(LEN($AE586:$AE589)-LEN(SUBSTITUTE($AE586:$AE589,"F", "")))</f>
        <v>0</v>
      </c>
      <c r="AS586" s="233">
        <f>SUMPRODUCT(LEN($M586:$AC589)-LEN(SUBSTITUTE($M586:$AC589,"G", "")))</f>
        <v>0</v>
      </c>
      <c r="AT586" s="239">
        <f>SUMPRODUCT(LEN($AF586:$AF589)-LEN(SUBSTITUTE($AF586:$AF589,"G", "")))</f>
        <v>0</v>
      </c>
      <c r="AU586" s="230">
        <f>SUMPRODUCT(LEN($AE586:$AE589)-LEN(SUBSTITUTE($AE586:$AE589,"G", "")))</f>
        <v>0</v>
      </c>
      <c r="AV586" s="233">
        <f>SUMPRODUCT(LEN($M586:$AC589)-LEN(SUBSTITUTE($M586:$AC589,"M", "")))</f>
        <v>0</v>
      </c>
      <c r="AW586" s="239">
        <f>SUMPRODUCT(LEN($AF586:$AF589)-LEN(SUBSTITUTE($AF586:$AF589,"M", "")))</f>
        <v>0</v>
      </c>
      <c r="AX586" s="230">
        <f>SUMPRODUCT(LEN($AE586:$AE589)-LEN(SUBSTITUTE($AE586:$AE589,"M", "")))</f>
        <v>0</v>
      </c>
      <c r="AY586" s="291">
        <f>SUMPRODUCT(LEN($AE586:$AE589)-LEN(SUBSTITUTE($AE586:$AE589,"S", "")))</f>
        <v>0</v>
      </c>
      <c r="AZ586" s="227">
        <f>SUMPRODUCT(LEN($AE586:$AE589)-LEN(SUBSTITUTE($AE586:$AE589,"F", "")))</f>
        <v>0</v>
      </c>
      <c r="BA586" s="227">
        <f>SUMPRODUCT(LEN($AE586:$AE589)-LEN(SUBSTITUTE($AE586:$AE589,"G", "")))</f>
        <v>0</v>
      </c>
      <c r="BB586" s="294">
        <f>SUMPRODUCT(LEN($AE586:$AE589)-LEN(SUBSTITUTE($AE586:$AE589,"M", "")))</f>
        <v>0</v>
      </c>
    </row>
    <row r="587" spans="2:62" ht="28.15" customHeight="1" thickBot="1" x14ac:dyDescent="0.25">
      <c r="B587" s="30"/>
      <c r="C587" s="243"/>
      <c r="D587" s="36"/>
      <c r="E587" s="35"/>
      <c r="F587" s="35"/>
      <c r="G587" s="34"/>
      <c r="H587" s="224"/>
      <c r="I587" s="247"/>
      <c r="J587" s="247"/>
      <c r="K587" s="247"/>
      <c r="L587" s="33" t="s">
        <v>123</v>
      </c>
      <c r="M587" s="32"/>
      <c r="N587" s="33" t="s">
        <v>122</v>
      </c>
      <c r="O587" s="32"/>
      <c r="P587" s="33" t="s">
        <v>120</v>
      </c>
      <c r="Q587" s="32"/>
      <c r="R587" s="33" t="s">
        <v>119</v>
      </c>
      <c r="S587" s="32"/>
      <c r="T587" s="33" t="s">
        <v>118</v>
      </c>
      <c r="U587" s="32"/>
      <c r="V587" s="33" t="s">
        <v>117</v>
      </c>
      <c r="W587" s="32"/>
      <c r="X587" s="33" t="s">
        <v>116</v>
      </c>
      <c r="Y587" s="32"/>
      <c r="Z587" s="33" t="s">
        <v>115</v>
      </c>
      <c r="AA587" s="32"/>
      <c r="AB587" s="33" t="s">
        <v>1708</v>
      </c>
      <c r="AC587" s="32"/>
      <c r="AD587" s="31"/>
      <c r="AE587" s="32"/>
      <c r="AF587" s="31"/>
      <c r="AG587" s="23"/>
      <c r="AH587" s="251"/>
      <c r="AI587" s="11"/>
      <c r="AJ587" s="311"/>
      <c r="AK587" s="267"/>
      <c r="AL587" s="263"/>
      <c r="AM587" s="265"/>
      <c r="AN587" s="267"/>
      <c r="AO587" s="263"/>
      <c r="AP587" s="265"/>
      <c r="AQ587" s="267"/>
      <c r="AR587" s="263"/>
      <c r="AS587" s="265"/>
      <c r="AT587" s="267"/>
      <c r="AU587" s="263"/>
      <c r="AV587" s="265"/>
      <c r="AW587" s="267"/>
      <c r="AX587" s="263"/>
      <c r="AY587" s="292"/>
      <c r="AZ587" s="228"/>
      <c r="BA587" s="228"/>
      <c r="BB587" s="295"/>
    </row>
    <row r="588" spans="2:62" ht="28.15" customHeight="1" x14ac:dyDescent="0.2">
      <c r="B588" s="30"/>
      <c r="C588" s="244"/>
      <c r="D588" s="29"/>
      <c r="E588" s="28"/>
      <c r="F588" s="28"/>
      <c r="G588" s="27"/>
      <c r="H588" s="225"/>
      <c r="I588" s="248"/>
      <c r="J588" s="248"/>
      <c r="K588" s="248"/>
      <c r="L588" s="26" t="s">
        <v>114</v>
      </c>
      <c r="M588" s="25"/>
      <c r="N588" s="26" t="s">
        <v>112</v>
      </c>
      <c r="O588" s="25"/>
      <c r="P588" s="26" t="s">
        <v>111</v>
      </c>
      <c r="Q588" s="25"/>
      <c r="R588" s="26" t="s">
        <v>110</v>
      </c>
      <c r="S588" s="25"/>
      <c r="T588" s="26" t="s">
        <v>109</v>
      </c>
      <c r="U588" s="25"/>
      <c r="V588" s="26" t="s">
        <v>108</v>
      </c>
      <c r="W588" s="25"/>
      <c r="X588" s="26" t="s">
        <v>107</v>
      </c>
      <c r="Y588" s="25"/>
      <c r="Z588" s="26" t="s">
        <v>106</v>
      </c>
      <c r="AA588" s="25"/>
      <c r="AB588" s="26" t="s">
        <v>1707</v>
      </c>
      <c r="AC588" s="25"/>
      <c r="AD588" s="24"/>
      <c r="AE588" s="25"/>
      <c r="AF588" s="24"/>
      <c r="AG588" s="23"/>
      <c r="AH588" s="251"/>
      <c r="AI588" s="11"/>
      <c r="AJ588" s="311"/>
      <c r="AK588" s="267"/>
      <c r="AL588" s="263"/>
      <c r="AM588" s="265"/>
      <c r="AN588" s="267"/>
      <c r="AO588" s="263"/>
      <c r="AP588" s="265"/>
      <c r="AQ588" s="267"/>
      <c r="AR588" s="263"/>
      <c r="AS588" s="265"/>
      <c r="AT588" s="267"/>
      <c r="AU588" s="263"/>
      <c r="AV588" s="265"/>
      <c r="AW588" s="267"/>
      <c r="AX588" s="263"/>
      <c r="AY588" s="292"/>
      <c r="AZ588" s="228"/>
      <c r="BA588" s="228"/>
      <c r="BB588" s="295"/>
    </row>
    <row r="589" spans="2:62" ht="28.15" customHeight="1" thickBot="1" x14ac:dyDescent="0.25">
      <c r="B589" s="30"/>
      <c r="C589" s="253"/>
      <c r="D589" s="51"/>
      <c r="E589" s="50"/>
      <c r="F589" s="50"/>
      <c r="G589" s="49"/>
      <c r="H589" s="226"/>
      <c r="I589" s="254"/>
      <c r="J589" s="254"/>
      <c r="K589" s="254"/>
      <c r="L589" s="48" t="s">
        <v>105</v>
      </c>
      <c r="M589" s="47"/>
      <c r="N589" s="48" t="s">
        <v>103</v>
      </c>
      <c r="O589" s="47"/>
      <c r="P589" s="48" t="s">
        <v>102</v>
      </c>
      <c r="Q589" s="47"/>
      <c r="R589" s="48" t="s">
        <v>101</v>
      </c>
      <c r="S589" s="47"/>
      <c r="T589" s="48">
        <v>20</v>
      </c>
      <c r="U589" s="47"/>
      <c r="V589" s="48" t="s">
        <v>100</v>
      </c>
      <c r="W589" s="47"/>
      <c r="X589" s="48" t="s">
        <v>99</v>
      </c>
      <c r="Y589" s="47"/>
      <c r="Z589" s="48" t="s">
        <v>98</v>
      </c>
      <c r="AA589" s="47"/>
      <c r="AB589" s="48" t="s">
        <v>1706</v>
      </c>
      <c r="AC589" s="47"/>
      <c r="AD589" s="16"/>
      <c r="AE589" s="47"/>
      <c r="AF589" s="16"/>
      <c r="AG589" s="46"/>
      <c r="AH589" s="255"/>
      <c r="AI589" s="11"/>
      <c r="AJ589" s="312"/>
      <c r="AK589" s="268"/>
      <c r="AL589" s="264"/>
      <c r="AM589" s="266"/>
      <c r="AN589" s="268"/>
      <c r="AO589" s="264"/>
      <c r="AP589" s="266"/>
      <c r="AQ589" s="268"/>
      <c r="AR589" s="264"/>
      <c r="AS589" s="266"/>
      <c r="AT589" s="268"/>
      <c r="AU589" s="264"/>
      <c r="AV589" s="266"/>
      <c r="AW589" s="268"/>
      <c r="AX589" s="264"/>
      <c r="AY589" s="293"/>
      <c r="AZ589" s="229"/>
      <c r="BA589" s="229"/>
      <c r="BB589" s="296"/>
    </row>
    <row r="590" spans="2:62" ht="28.15" customHeight="1" x14ac:dyDescent="0.2">
      <c r="B590" s="30"/>
      <c r="C590" s="242">
        <v>3</v>
      </c>
      <c r="D590" s="44"/>
      <c r="E590" s="43"/>
      <c r="F590" s="43"/>
      <c r="G590" s="42"/>
      <c r="H590" s="223"/>
      <c r="I590" s="246"/>
      <c r="J590" s="246"/>
      <c r="K590" s="246"/>
      <c r="L590" s="41" t="s">
        <v>133</v>
      </c>
      <c r="M590" s="40"/>
      <c r="N590" s="41" t="s">
        <v>131</v>
      </c>
      <c r="O590" s="40"/>
      <c r="P590" s="41" t="s">
        <v>130</v>
      </c>
      <c r="Q590" s="40"/>
      <c r="R590" s="41" t="s">
        <v>129</v>
      </c>
      <c r="S590" s="40"/>
      <c r="T590" s="41" t="s">
        <v>128</v>
      </c>
      <c r="U590" s="40"/>
      <c r="V590" s="41" t="s">
        <v>127</v>
      </c>
      <c r="W590" s="40"/>
      <c r="X590" s="41" t="s">
        <v>126</v>
      </c>
      <c r="Y590" s="40"/>
      <c r="Z590" s="41" t="s">
        <v>125</v>
      </c>
      <c r="AA590" s="40"/>
      <c r="AB590" s="41" t="s">
        <v>1709</v>
      </c>
      <c r="AC590" s="40"/>
      <c r="AD590" s="39"/>
      <c r="AE590" s="40"/>
      <c r="AF590" s="39"/>
      <c r="AG590" s="38"/>
      <c r="AH590" s="250"/>
      <c r="AI590" s="11"/>
      <c r="AJ590" s="310">
        <f>SUMPRODUCT(LEN($M590:$AC593)-LEN(SUBSTITUTE($M590:$AC593,"A", "")))</f>
        <v>0</v>
      </c>
      <c r="AK590" s="239">
        <f>SUMPRODUCT(LEN($AF590:$AF593)-LEN(SUBSTITUTE($AF590:$AF593,"A", "")))</f>
        <v>0</v>
      </c>
      <c r="AL590" s="230">
        <f>SUMPRODUCT(LEN($AE590:$AE593)-LEN(SUBSTITUTE($AE590:$AE593,"A", "")))</f>
        <v>0</v>
      </c>
      <c r="AM590" s="233">
        <f>SUMPRODUCT(LEN($M590:$AC593)-LEN(SUBSTITUTE($M590:$AC593,"S", "")))</f>
        <v>0</v>
      </c>
      <c r="AN590" s="239">
        <f>SUMPRODUCT(LEN($AF590:$AF593)-LEN(SUBSTITUTE($AF590:$AF593,"S", "")))</f>
        <v>0</v>
      </c>
      <c r="AO590" s="230">
        <f>SUMPRODUCT(LEN($AE590:$AE593)-LEN(SUBSTITUTE($AE590:$AE593,"S", "")))</f>
        <v>0</v>
      </c>
      <c r="AP590" s="233">
        <f>SUMPRODUCT(LEN($M590:$AC593)-LEN(SUBSTITUTE($M590:$AC593,"F", "")))</f>
        <v>0</v>
      </c>
      <c r="AQ590" s="239">
        <f>SUMPRODUCT(LEN($AF590:$AF593)-LEN(SUBSTITUTE($AF590:$AF593,"F", "")))</f>
        <v>0</v>
      </c>
      <c r="AR590" s="230">
        <f>SUMPRODUCT(LEN($AE590:$AE593)-LEN(SUBSTITUTE($AE590:$AE593,"F", "")))</f>
        <v>0</v>
      </c>
      <c r="AS590" s="233">
        <f>SUMPRODUCT(LEN($M590:$AC593)-LEN(SUBSTITUTE($M590:$AC593,"G", "")))</f>
        <v>0</v>
      </c>
      <c r="AT590" s="239">
        <f>SUMPRODUCT(LEN($AF590:$AF593)-LEN(SUBSTITUTE($AF590:$AF593,"G", "")))</f>
        <v>0</v>
      </c>
      <c r="AU590" s="230">
        <f>SUMPRODUCT(LEN($AE590:$AE593)-LEN(SUBSTITUTE($AE590:$AE593,"G", "")))</f>
        <v>0</v>
      </c>
      <c r="AV590" s="233">
        <f>SUMPRODUCT(LEN($M590:$AC593)-LEN(SUBSTITUTE($M590:$AC593,"M", "")))</f>
        <v>0</v>
      </c>
      <c r="AW590" s="239">
        <f>SUMPRODUCT(LEN($AF590:$AF593)-LEN(SUBSTITUTE($AF590:$AF593,"M", "")))</f>
        <v>0</v>
      </c>
      <c r="AX590" s="230">
        <f>SUMPRODUCT(LEN($AE590:$AE593)-LEN(SUBSTITUTE($AE590:$AE593,"M", "")))</f>
        <v>0</v>
      </c>
      <c r="AY590" s="291">
        <f>SUMPRODUCT(LEN($AE590:$AE593)-LEN(SUBSTITUTE($AE590:$AE593,"S", "")))</f>
        <v>0</v>
      </c>
      <c r="AZ590" s="227">
        <f>SUMPRODUCT(LEN($AE590:$AE593)-LEN(SUBSTITUTE($AE590:$AE593,"F", "")))</f>
        <v>0</v>
      </c>
      <c r="BA590" s="227">
        <f>SUMPRODUCT(LEN($AE590:$AE593)-LEN(SUBSTITUTE($AE590:$AE593,"G", "")))</f>
        <v>0</v>
      </c>
      <c r="BB590" s="294">
        <f>SUMPRODUCT(LEN($AE590:$AE593)-LEN(SUBSTITUTE($AE590:$AE593,"M", "")))</f>
        <v>0</v>
      </c>
    </row>
    <row r="591" spans="2:62" ht="28.15" customHeight="1" thickBot="1" x14ac:dyDescent="0.25">
      <c r="B591" s="30"/>
      <c r="C591" s="243"/>
      <c r="D591" s="36"/>
      <c r="E591" s="35"/>
      <c r="F591" s="35"/>
      <c r="G591" s="34"/>
      <c r="H591" s="224"/>
      <c r="I591" s="247"/>
      <c r="J591" s="247"/>
      <c r="K591" s="247"/>
      <c r="L591" s="33" t="s">
        <v>123</v>
      </c>
      <c r="M591" s="32"/>
      <c r="N591" s="33" t="s">
        <v>122</v>
      </c>
      <c r="O591" s="32"/>
      <c r="P591" s="33" t="s">
        <v>120</v>
      </c>
      <c r="Q591" s="32"/>
      <c r="R591" s="33" t="s">
        <v>119</v>
      </c>
      <c r="S591" s="32"/>
      <c r="T591" s="33" t="s">
        <v>118</v>
      </c>
      <c r="U591" s="32"/>
      <c r="V591" s="33" t="s">
        <v>117</v>
      </c>
      <c r="W591" s="32"/>
      <c r="X591" s="33" t="s">
        <v>116</v>
      </c>
      <c r="Y591" s="32"/>
      <c r="Z591" s="33" t="s">
        <v>115</v>
      </c>
      <c r="AA591" s="32"/>
      <c r="AB591" s="33" t="s">
        <v>1708</v>
      </c>
      <c r="AC591" s="32"/>
      <c r="AD591" s="31"/>
      <c r="AE591" s="32"/>
      <c r="AF591" s="31"/>
      <c r="AG591" s="23"/>
      <c r="AH591" s="251"/>
      <c r="AI591" s="11"/>
      <c r="AJ591" s="311"/>
      <c r="AK591" s="267"/>
      <c r="AL591" s="263"/>
      <c r="AM591" s="265"/>
      <c r="AN591" s="267"/>
      <c r="AO591" s="263"/>
      <c r="AP591" s="265"/>
      <c r="AQ591" s="267"/>
      <c r="AR591" s="263"/>
      <c r="AS591" s="265"/>
      <c r="AT591" s="267"/>
      <c r="AU591" s="263"/>
      <c r="AV591" s="265"/>
      <c r="AW591" s="267"/>
      <c r="AX591" s="263"/>
      <c r="AY591" s="292"/>
      <c r="AZ591" s="228"/>
      <c r="BA591" s="228"/>
      <c r="BB591" s="295"/>
    </row>
    <row r="592" spans="2:62" ht="28.15" customHeight="1" x14ac:dyDescent="0.2">
      <c r="B592" s="30"/>
      <c r="C592" s="244"/>
      <c r="D592" s="29"/>
      <c r="E592" s="28"/>
      <c r="F592" s="28"/>
      <c r="G592" s="27"/>
      <c r="H592" s="225"/>
      <c r="I592" s="248"/>
      <c r="J592" s="248"/>
      <c r="K592" s="248"/>
      <c r="L592" s="26" t="s">
        <v>114</v>
      </c>
      <c r="M592" s="25"/>
      <c r="N592" s="26" t="s">
        <v>112</v>
      </c>
      <c r="O592" s="25"/>
      <c r="P592" s="26" t="s">
        <v>111</v>
      </c>
      <c r="Q592" s="25"/>
      <c r="R592" s="26" t="s">
        <v>110</v>
      </c>
      <c r="S592" s="25"/>
      <c r="T592" s="26" t="s">
        <v>109</v>
      </c>
      <c r="U592" s="25"/>
      <c r="V592" s="26" t="s">
        <v>108</v>
      </c>
      <c r="W592" s="25"/>
      <c r="X592" s="26" t="s">
        <v>107</v>
      </c>
      <c r="Y592" s="25"/>
      <c r="Z592" s="26" t="s">
        <v>106</v>
      </c>
      <c r="AA592" s="25"/>
      <c r="AB592" s="26" t="s">
        <v>1707</v>
      </c>
      <c r="AC592" s="25"/>
      <c r="AD592" s="24"/>
      <c r="AE592" s="25"/>
      <c r="AF592" s="24"/>
      <c r="AG592" s="23"/>
      <c r="AH592" s="251"/>
      <c r="AI592" s="11"/>
      <c r="AJ592" s="311"/>
      <c r="AK592" s="267"/>
      <c r="AL592" s="263"/>
      <c r="AM592" s="265"/>
      <c r="AN592" s="267"/>
      <c r="AO592" s="263"/>
      <c r="AP592" s="265"/>
      <c r="AQ592" s="267"/>
      <c r="AR592" s="263"/>
      <c r="AS592" s="265"/>
      <c r="AT592" s="267"/>
      <c r="AU592" s="263"/>
      <c r="AV592" s="265"/>
      <c r="AW592" s="267"/>
      <c r="AX592" s="263"/>
      <c r="AY592" s="292"/>
      <c r="AZ592" s="228"/>
      <c r="BA592" s="228"/>
      <c r="BB592" s="295"/>
    </row>
    <row r="593" spans="2:62" ht="28.15" customHeight="1" thickBot="1" x14ac:dyDescent="0.25">
      <c r="B593" s="21"/>
      <c r="C593" s="245"/>
      <c r="D593" s="20"/>
      <c r="E593" s="19"/>
      <c r="F593" s="19"/>
      <c r="G593" s="18"/>
      <c r="H593" s="226"/>
      <c r="I593" s="249"/>
      <c r="J593" s="249"/>
      <c r="K593" s="249"/>
      <c r="L593" s="17" t="s">
        <v>105</v>
      </c>
      <c r="M593" s="15"/>
      <c r="N593" s="17" t="s">
        <v>103</v>
      </c>
      <c r="O593" s="15"/>
      <c r="P593" s="17" t="s">
        <v>102</v>
      </c>
      <c r="Q593" s="15"/>
      <c r="R593" s="17" t="s">
        <v>101</v>
      </c>
      <c r="S593" s="15"/>
      <c r="T593" s="17">
        <v>20</v>
      </c>
      <c r="U593" s="15"/>
      <c r="V593" s="17" t="s">
        <v>100</v>
      </c>
      <c r="W593" s="15"/>
      <c r="X593" s="17" t="s">
        <v>99</v>
      </c>
      <c r="Y593" s="15"/>
      <c r="Z593" s="17" t="s">
        <v>98</v>
      </c>
      <c r="AA593" s="15"/>
      <c r="AB593" s="17" t="s">
        <v>1706</v>
      </c>
      <c r="AC593" s="15"/>
      <c r="AD593" s="16"/>
      <c r="AE593" s="15"/>
      <c r="AF593" s="14"/>
      <c r="AG593" s="13"/>
      <c r="AH593" s="252"/>
      <c r="AI593" s="11"/>
      <c r="AJ593" s="312"/>
      <c r="AK593" s="268"/>
      <c r="AL593" s="264"/>
      <c r="AM593" s="266"/>
      <c r="AN593" s="268"/>
      <c r="AO593" s="264"/>
      <c r="AP593" s="266"/>
      <c r="AQ593" s="268"/>
      <c r="AR593" s="264"/>
      <c r="AS593" s="266"/>
      <c r="AT593" s="268"/>
      <c r="AU593" s="264"/>
      <c r="AV593" s="266"/>
      <c r="AW593" s="268"/>
      <c r="AX593" s="264"/>
      <c r="AY593" s="293"/>
      <c r="AZ593" s="229"/>
      <c r="BA593" s="229"/>
      <c r="BB593" s="296"/>
    </row>
    <row r="594" spans="2:62" ht="85.9" customHeight="1" thickTop="1" thickBot="1" x14ac:dyDescent="0.35">
      <c r="B594" s="105" t="s">
        <v>174</v>
      </c>
      <c r="C594" s="95" t="s">
        <v>173</v>
      </c>
      <c r="D594" s="100" t="s">
        <v>172</v>
      </c>
      <c r="E594" s="104" t="s">
        <v>171</v>
      </c>
      <c r="F594" s="103"/>
      <c r="G594" s="102"/>
      <c r="H594" s="101" t="s">
        <v>170</v>
      </c>
      <c r="I594" s="100" t="s">
        <v>96</v>
      </c>
      <c r="J594" s="100" t="s">
        <v>169</v>
      </c>
      <c r="K594" s="100" t="s">
        <v>97</v>
      </c>
      <c r="L594" s="256" t="s">
        <v>168</v>
      </c>
      <c r="M594" s="262"/>
      <c r="N594" s="256" t="s">
        <v>167</v>
      </c>
      <c r="O594" s="262"/>
      <c r="P594" s="256" t="s">
        <v>167</v>
      </c>
      <c r="Q594" s="257"/>
      <c r="R594" s="256" t="s">
        <v>167</v>
      </c>
      <c r="S594" s="257"/>
      <c r="T594" s="256" t="s">
        <v>167</v>
      </c>
      <c r="U594" s="257"/>
      <c r="V594" s="256" t="s">
        <v>167</v>
      </c>
      <c r="W594" s="257"/>
      <c r="X594" s="256" t="s">
        <v>167</v>
      </c>
      <c r="Y594" s="257"/>
      <c r="Z594" s="256" t="s">
        <v>167</v>
      </c>
      <c r="AA594" s="257"/>
      <c r="AB594" s="256" t="s">
        <v>167</v>
      </c>
      <c r="AC594" s="257"/>
      <c r="AD594" s="261" t="s">
        <v>166</v>
      </c>
      <c r="AE594" s="257"/>
      <c r="AF594" s="101" t="s">
        <v>165</v>
      </c>
      <c r="AG594" s="101" t="s">
        <v>164</v>
      </c>
      <c r="AH594" s="100" t="s">
        <v>163</v>
      </c>
      <c r="AI594" s="98"/>
      <c r="AJ594" s="96" t="s">
        <v>160</v>
      </c>
      <c r="AK594" s="95" t="s">
        <v>159</v>
      </c>
      <c r="AL594" s="94" t="s">
        <v>158</v>
      </c>
      <c r="AM594" s="96" t="s">
        <v>157</v>
      </c>
      <c r="AN594" s="95" t="s">
        <v>156</v>
      </c>
      <c r="AO594" s="94" t="s">
        <v>155</v>
      </c>
      <c r="AP594" s="96" t="s">
        <v>154</v>
      </c>
      <c r="AQ594" s="95" t="s">
        <v>153</v>
      </c>
      <c r="AR594" s="97" t="s">
        <v>152</v>
      </c>
      <c r="AS594" s="96" t="s">
        <v>151</v>
      </c>
      <c r="AT594" s="95" t="s">
        <v>150</v>
      </c>
      <c r="AU594" s="94" t="s">
        <v>149</v>
      </c>
      <c r="AV594" s="96" t="s">
        <v>148</v>
      </c>
      <c r="AW594" s="95" t="s">
        <v>147</v>
      </c>
      <c r="AX594" s="94" t="s">
        <v>146</v>
      </c>
      <c r="AY594" s="93" t="s">
        <v>145</v>
      </c>
      <c r="AZ594" s="92" t="s">
        <v>144</v>
      </c>
      <c r="BA594" s="92" t="s">
        <v>143</v>
      </c>
      <c r="BB594" s="91" t="s">
        <v>142</v>
      </c>
    </row>
    <row r="595" spans="2:62" ht="48" thickBot="1" x14ac:dyDescent="0.3">
      <c r="B595" s="90" t="s">
        <v>210</v>
      </c>
      <c r="C595" s="89"/>
      <c r="D595" s="88"/>
      <c r="E595" s="258"/>
      <c r="F595" s="259"/>
      <c r="G595" s="260"/>
      <c r="H595" s="87" t="s">
        <v>140</v>
      </c>
      <c r="I595" s="86"/>
      <c r="J595" s="86"/>
      <c r="K595" s="85"/>
      <c r="L595" s="84"/>
      <c r="M595" s="81"/>
      <c r="N595" s="84"/>
      <c r="O595" s="81"/>
      <c r="P595" s="84"/>
      <c r="Q595" s="81"/>
      <c r="R595" s="84"/>
      <c r="S595" s="81"/>
      <c r="T595" s="84"/>
      <c r="U595" s="81"/>
      <c r="V595" s="84"/>
      <c r="W595" s="81"/>
      <c r="X595" s="84"/>
      <c r="Y595" s="81"/>
      <c r="Z595" s="84"/>
      <c r="AA595" s="83"/>
      <c r="AB595" s="217"/>
      <c r="AC595" s="217"/>
      <c r="AD595" s="82" t="s">
        <v>139</v>
      </c>
      <c r="AE595" s="81"/>
      <c r="AF595" s="81"/>
      <c r="AG595" s="81"/>
      <c r="AH595" s="80"/>
      <c r="AI595" s="79" t="s">
        <v>138</v>
      </c>
      <c r="AJ595" s="78">
        <f t="shared" ref="AJ595:BB595" si="78">SUM(AJ597:AJ608)</f>
        <v>26</v>
      </c>
      <c r="AK595" s="77">
        <f t="shared" si="78"/>
        <v>0</v>
      </c>
      <c r="AL595" s="76">
        <f t="shared" si="78"/>
        <v>0</v>
      </c>
      <c r="AM595" s="78">
        <f t="shared" si="78"/>
        <v>15</v>
      </c>
      <c r="AN595" s="77">
        <f t="shared" si="78"/>
        <v>0</v>
      </c>
      <c r="AO595" s="76">
        <f t="shared" si="78"/>
        <v>0</v>
      </c>
      <c r="AP595" s="78">
        <f t="shared" si="78"/>
        <v>0</v>
      </c>
      <c r="AQ595" s="77">
        <f t="shared" si="78"/>
        <v>0</v>
      </c>
      <c r="AR595" s="76">
        <f t="shared" si="78"/>
        <v>0</v>
      </c>
      <c r="AS595" s="78">
        <f t="shared" si="78"/>
        <v>14</v>
      </c>
      <c r="AT595" s="77">
        <f t="shared" si="78"/>
        <v>0</v>
      </c>
      <c r="AU595" s="76">
        <f t="shared" si="78"/>
        <v>0</v>
      </c>
      <c r="AV595" s="78">
        <f t="shared" si="78"/>
        <v>1</v>
      </c>
      <c r="AW595" s="77">
        <f t="shared" si="78"/>
        <v>0</v>
      </c>
      <c r="AX595" s="76">
        <f t="shared" si="78"/>
        <v>0</v>
      </c>
      <c r="AY595" s="75">
        <f t="shared" si="78"/>
        <v>0</v>
      </c>
      <c r="AZ595" s="74">
        <f t="shared" si="78"/>
        <v>0</v>
      </c>
      <c r="BA595" s="74">
        <f t="shared" si="78"/>
        <v>0</v>
      </c>
      <c r="BB595" s="73">
        <f t="shared" si="78"/>
        <v>0</v>
      </c>
      <c r="BC595" s="72" t="s">
        <v>137</v>
      </c>
      <c r="BF595" s="5">
        <f>SUM(AJ595:AL595)/$BG$5</f>
        <v>26</v>
      </c>
      <c r="BG595" s="5">
        <f>SUM(AM595:AO595,AY595)/$BG$5</f>
        <v>15</v>
      </c>
      <c r="BH595" s="5">
        <f>SUM(AP595:AR595,AZ595)/$BG$5</f>
        <v>0</v>
      </c>
      <c r="BI595" s="5">
        <f>SUM(AS595:AU595,BA595)/$BG$5</f>
        <v>14</v>
      </c>
      <c r="BJ595" s="5">
        <f>SUM(AV595:AX595,BB595)/$BG$5</f>
        <v>1</v>
      </c>
    </row>
    <row r="596" spans="2:62" ht="37.5" thickBot="1" x14ac:dyDescent="0.3">
      <c r="B596" s="71"/>
      <c r="C596" s="70"/>
      <c r="D596" s="69"/>
      <c r="E596" s="68"/>
      <c r="F596" s="68"/>
      <c r="G596" s="67"/>
      <c r="H596" s="66"/>
      <c r="I596" s="64"/>
      <c r="J596" s="64"/>
      <c r="K596" s="65"/>
      <c r="L596" s="64"/>
      <c r="M596" s="62"/>
      <c r="N596" s="64"/>
      <c r="O596" s="62"/>
      <c r="P596" s="64"/>
      <c r="Q596" s="62"/>
      <c r="R596" s="64"/>
      <c r="S596" s="62"/>
      <c r="T596" s="64"/>
      <c r="U596" s="62"/>
      <c r="V596" s="64"/>
      <c r="W596" s="62"/>
      <c r="X596" s="64"/>
      <c r="Y596" s="62"/>
      <c r="Z596" s="64"/>
      <c r="AA596" s="62"/>
      <c r="AB596" s="62"/>
      <c r="AC596" s="62"/>
      <c r="AD596" s="63"/>
      <c r="AE596" s="62"/>
      <c r="AF596" s="62"/>
      <c r="AG596" s="62"/>
      <c r="AH596" s="61"/>
      <c r="AI596" s="59" t="s">
        <v>136</v>
      </c>
      <c r="AJ596" s="214">
        <f t="shared" ref="AJ596:BB596" si="79">AJ595/1</f>
        <v>26</v>
      </c>
      <c r="AK596" s="213">
        <f t="shared" si="79"/>
        <v>0</v>
      </c>
      <c r="AL596" s="212">
        <f t="shared" si="79"/>
        <v>0</v>
      </c>
      <c r="AM596" s="214">
        <f t="shared" si="79"/>
        <v>15</v>
      </c>
      <c r="AN596" s="213">
        <f t="shared" si="79"/>
        <v>0</v>
      </c>
      <c r="AO596" s="212">
        <f t="shared" si="79"/>
        <v>0</v>
      </c>
      <c r="AP596" s="214">
        <f t="shared" si="79"/>
        <v>0</v>
      </c>
      <c r="AQ596" s="213">
        <f t="shared" si="79"/>
        <v>0</v>
      </c>
      <c r="AR596" s="212">
        <f t="shared" si="79"/>
        <v>0</v>
      </c>
      <c r="AS596" s="214">
        <f t="shared" si="79"/>
        <v>14</v>
      </c>
      <c r="AT596" s="213">
        <f t="shared" si="79"/>
        <v>0</v>
      </c>
      <c r="AU596" s="212">
        <f t="shared" si="79"/>
        <v>0</v>
      </c>
      <c r="AV596" s="214">
        <f t="shared" si="79"/>
        <v>1</v>
      </c>
      <c r="AW596" s="213">
        <f t="shared" si="79"/>
        <v>0</v>
      </c>
      <c r="AX596" s="212">
        <f t="shared" si="79"/>
        <v>0</v>
      </c>
      <c r="AY596" s="211">
        <f t="shared" si="79"/>
        <v>0</v>
      </c>
      <c r="AZ596" s="210">
        <f t="shared" si="79"/>
        <v>0</v>
      </c>
      <c r="BA596" s="210">
        <f t="shared" si="79"/>
        <v>0</v>
      </c>
      <c r="BB596" s="209">
        <f t="shared" si="79"/>
        <v>0</v>
      </c>
      <c r="BC596" s="52" t="s">
        <v>135</v>
      </c>
    </row>
    <row r="597" spans="2:62" ht="28.15" customHeight="1" x14ac:dyDescent="0.2">
      <c r="B597" s="30"/>
      <c r="C597" s="242">
        <v>1</v>
      </c>
      <c r="D597" s="44"/>
      <c r="E597" s="43"/>
      <c r="F597" s="43"/>
      <c r="G597" s="42"/>
      <c r="H597" s="223" t="s">
        <v>1251</v>
      </c>
      <c r="I597" s="246">
        <v>129</v>
      </c>
      <c r="J597" s="246">
        <v>33</v>
      </c>
      <c r="K597" s="246">
        <v>7</v>
      </c>
      <c r="L597" s="41" t="s">
        <v>133</v>
      </c>
      <c r="M597" s="40" t="s">
        <v>104</v>
      </c>
      <c r="N597" s="41" t="s">
        <v>131</v>
      </c>
      <c r="O597" s="40" t="s">
        <v>104</v>
      </c>
      <c r="P597" s="41" t="s">
        <v>130</v>
      </c>
      <c r="Q597" s="40" t="s">
        <v>132</v>
      </c>
      <c r="R597" s="41" t="s">
        <v>129</v>
      </c>
      <c r="S597" s="40" t="s">
        <v>507</v>
      </c>
      <c r="T597" s="41" t="s">
        <v>128</v>
      </c>
      <c r="U597" s="40" t="s">
        <v>614</v>
      </c>
      <c r="V597" s="41" t="s">
        <v>127</v>
      </c>
      <c r="W597" s="40" t="s">
        <v>711</v>
      </c>
      <c r="X597" s="41" t="s">
        <v>126</v>
      </c>
      <c r="Y597" s="40" t="s">
        <v>121</v>
      </c>
      <c r="Z597" s="41" t="s">
        <v>125</v>
      </c>
      <c r="AA597" s="40"/>
      <c r="AB597" s="41" t="s">
        <v>1709</v>
      </c>
      <c r="AC597" s="40"/>
      <c r="AD597" s="39"/>
      <c r="AE597" s="40"/>
      <c r="AF597" s="39"/>
      <c r="AG597" s="38"/>
      <c r="AH597" s="250"/>
      <c r="AI597" s="11"/>
      <c r="AJ597" s="310">
        <f>SUMPRODUCT(LEN($M597:$AC600)-LEN(SUBSTITUTE($M597:$AC600,"A", "")))</f>
        <v>26</v>
      </c>
      <c r="AK597" s="239">
        <f>SUMPRODUCT(LEN($AF597:$AF600)-LEN(SUBSTITUTE($AF597:$AF600,"A", "")))</f>
        <v>0</v>
      </c>
      <c r="AL597" s="230">
        <f>SUMPRODUCT(LEN($AE597:$AE600)-LEN(SUBSTITUTE($AE597:$AE600,"A", "")))</f>
        <v>0</v>
      </c>
      <c r="AM597" s="233">
        <f>SUMPRODUCT(LEN($M597:$AC600)-LEN(SUBSTITUTE($M597:$AC600,"S", "")))</f>
        <v>15</v>
      </c>
      <c r="AN597" s="239">
        <f>SUMPRODUCT(LEN($AF597:$AF600)-LEN(SUBSTITUTE($AF597:$AF600,"S", "")))</f>
        <v>0</v>
      </c>
      <c r="AO597" s="230">
        <f>SUMPRODUCT(LEN($AE597:$AE600)-LEN(SUBSTITUTE($AE597:$AE600,"S", "")))</f>
        <v>0</v>
      </c>
      <c r="AP597" s="233">
        <f>SUMPRODUCT(LEN($M597:$AC600)-LEN(SUBSTITUTE($M597:$AC600,"F", "")))</f>
        <v>0</v>
      </c>
      <c r="AQ597" s="239">
        <f>SUMPRODUCT(LEN($AF597:$AF600)-LEN(SUBSTITUTE($AF597:$AF600,"F", "")))</f>
        <v>0</v>
      </c>
      <c r="AR597" s="230">
        <f>SUMPRODUCT(LEN($AE597:$AE600)-LEN(SUBSTITUTE($AE597:$AE600,"F", "")))</f>
        <v>0</v>
      </c>
      <c r="AS597" s="233">
        <f>SUMPRODUCT(LEN($M597:$AC600)-LEN(SUBSTITUTE($M597:$AC600,"G", "")))</f>
        <v>14</v>
      </c>
      <c r="AT597" s="239">
        <f>SUMPRODUCT(LEN($AF597:$AF600)-LEN(SUBSTITUTE($AF597:$AF600,"G", "")))</f>
        <v>0</v>
      </c>
      <c r="AU597" s="230">
        <f>SUMPRODUCT(LEN($AE597:$AE600)-LEN(SUBSTITUTE($AE597:$AE600,"G", "")))</f>
        <v>0</v>
      </c>
      <c r="AV597" s="233">
        <f>SUMPRODUCT(LEN($M597:$AC600)-LEN(SUBSTITUTE($M597:$AC600,"M", "")))</f>
        <v>1</v>
      </c>
      <c r="AW597" s="239">
        <f>SUMPRODUCT(LEN($AF597:$AF600)-LEN(SUBSTITUTE($AF597:$AF600,"M", "")))</f>
        <v>0</v>
      </c>
      <c r="AX597" s="230">
        <f>SUMPRODUCT(LEN($AE597:$AE600)-LEN(SUBSTITUTE($AE597:$AE600,"M", "")))</f>
        <v>0</v>
      </c>
      <c r="AY597" s="291">
        <f>SUMPRODUCT(LEN($AE597:$AE600)-LEN(SUBSTITUTE($AE597:$AE600,"S", "")))</f>
        <v>0</v>
      </c>
      <c r="AZ597" s="227">
        <f>SUMPRODUCT(LEN($AE597:$AE600)-LEN(SUBSTITUTE($AE597:$AE600,"F", "")))</f>
        <v>0</v>
      </c>
      <c r="BA597" s="227">
        <f>SUMPRODUCT(LEN($AE597:$AE600)-LEN(SUBSTITUTE($AE597:$AE600,"G", "")))</f>
        <v>0</v>
      </c>
      <c r="BB597" s="294">
        <f>SUMPRODUCT(LEN($AE597:$AE600)-LEN(SUBSTITUTE($AE597:$AE600,"M", "")))</f>
        <v>0</v>
      </c>
    </row>
    <row r="598" spans="2:62" ht="28.15" customHeight="1" thickBot="1" x14ac:dyDescent="0.25">
      <c r="B598" s="30"/>
      <c r="C598" s="243"/>
      <c r="D598" s="36"/>
      <c r="E598" s="35"/>
      <c r="F598" s="35"/>
      <c r="G598" s="34"/>
      <c r="H598" s="224"/>
      <c r="I598" s="247"/>
      <c r="J598" s="247"/>
      <c r="K598" s="247"/>
      <c r="L598" s="33" t="s">
        <v>123</v>
      </c>
      <c r="M598" s="32" t="s">
        <v>104</v>
      </c>
      <c r="N598" s="33" t="s">
        <v>122</v>
      </c>
      <c r="O598" s="32" t="s">
        <v>1602</v>
      </c>
      <c r="P598" s="33" t="s">
        <v>120</v>
      </c>
      <c r="Q598" s="32" t="s">
        <v>132</v>
      </c>
      <c r="R598" s="33" t="s">
        <v>119</v>
      </c>
      <c r="S598" s="32" t="s">
        <v>1710</v>
      </c>
      <c r="T598" s="33" t="s">
        <v>118</v>
      </c>
      <c r="U598" s="32" t="s">
        <v>432</v>
      </c>
      <c r="V598" s="33" t="s">
        <v>117</v>
      </c>
      <c r="W598" s="32" t="s">
        <v>672</v>
      </c>
      <c r="X598" s="33" t="s">
        <v>116</v>
      </c>
      <c r="Y598" s="32" t="s">
        <v>121</v>
      </c>
      <c r="Z598" s="33" t="s">
        <v>115</v>
      </c>
      <c r="AA598" s="32"/>
      <c r="AB598" s="33" t="s">
        <v>1708</v>
      </c>
      <c r="AC598" s="32"/>
      <c r="AD598" s="31"/>
      <c r="AE598" s="32"/>
      <c r="AF598" s="31"/>
      <c r="AG598" s="23"/>
      <c r="AH598" s="251"/>
      <c r="AI598" s="11"/>
      <c r="AJ598" s="311"/>
      <c r="AK598" s="267"/>
      <c r="AL598" s="263"/>
      <c r="AM598" s="265"/>
      <c r="AN598" s="267"/>
      <c r="AO598" s="263"/>
      <c r="AP598" s="265"/>
      <c r="AQ598" s="267"/>
      <c r="AR598" s="263"/>
      <c r="AS598" s="265"/>
      <c r="AT598" s="267"/>
      <c r="AU598" s="263"/>
      <c r="AV598" s="265"/>
      <c r="AW598" s="267"/>
      <c r="AX598" s="263"/>
      <c r="AY598" s="292"/>
      <c r="AZ598" s="228"/>
      <c r="BA598" s="228"/>
      <c r="BB598" s="295"/>
    </row>
    <row r="599" spans="2:62" ht="28.15" customHeight="1" x14ac:dyDescent="0.2">
      <c r="B599" s="30"/>
      <c r="C599" s="244"/>
      <c r="D599" s="29"/>
      <c r="E599" s="28"/>
      <c r="F599" s="28"/>
      <c r="G599" s="27"/>
      <c r="H599" s="225">
        <v>257</v>
      </c>
      <c r="I599" s="248"/>
      <c r="J599" s="248"/>
      <c r="K599" s="248"/>
      <c r="L599" s="26" t="s">
        <v>114</v>
      </c>
      <c r="M599" s="25" t="s">
        <v>104</v>
      </c>
      <c r="N599" s="26" t="s">
        <v>112</v>
      </c>
      <c r="O599" s="25" t="s">
        <v>132</v>
      </c>
      <c r="P599" s="26" t="s">
        <v>111</v>
      </c>
      <c r="Q599" s="25" t="s">
        <v>132</v>
      </c>
      <c r="R599" s="26" t="s">
        <v>110</v>
      </c>
      <c r="S599" s="25" t="s">
        <v>443</v>
      </c>
      <c r="T599" s="26" t="s">
        <v>109</v>
      </c>
      <c r="U599" s="25" t="s">
        <v>424</v>
      </c>
      <c r="V599" s="26" t="s">
        <v>108</v>
      </c>
      <c r="W599" s="25" t="s">
        <v>390</v>
      </c>
      <c r="X599" s="26" t="s">
        <v>107</v>
      </c>
      <c r="Y599" s="25"/>
      <c r="Z599" s="26" t="s">
        <v>106</v>
      </c>
      <c r="AA599" s="25"/>
      <c r="AB599" s="26" t="s">
        <v>1707</v>
      </c>
      <c r="AC599" s="25"/>
      <c r="AD599" s="24"/>
      <c r="AE599" s="25"/>
      <c r="AF599" s="24"/>
      <c r="AG599" s="23"/>
      <c r="AH599" s="251"/>
      <c r="AI599" s="11"/>
      <c r="AJ599" s="311"/>
      <c r="AK599" s="267"/>
      <c r="AL599" s="263"/>
      <c r="AM599" s="265"/>
      <c r="AN599" s="267"/>
      <c r="AO599" s="263"/>
      <c r="AP599" s="265"/>
      <c r="AQ599" s="267"/>
      <c r="AR599" s="263"/>
      <c r="AS599" s="265"/>
      <c r="AT599" s="267"/>
      <c r="AU599" s="263"/>
      <c r="AV599" s="265"/>
      <c r="AW599" s="267"/>
      <c r="AX599" s="263"/>
      <c r="AY599" s="292"/>
      <c r="AZ599" s="228"/>
      <c r="BA599" s="228"/>
      <c r="BB599" s="295"/>
    </row>
    <row r="600" spans="2:62" ht="28.15" customHeight="1" thickBot="1" x14ac:dyDescent="0.25">
      <c r="B600" s="30"/>
      <c r="C600" s="253"/>
      <c r="D600" s="51"/>
      <c r="E600" s="50"/>
      <c r="F600" s="50"/>
      <c r="G600" s="49"/>
      <c r="H600" s="226"/>
      <c r="I600" s="254"/>
      <c r="J600" s="254"/>
      <c r="K600" s="254"/>
      <c r="L600" s="48" t="s">
        <v>105</v>
      </c>
      <c r="M600" s="47" t="s">
        <v>104</v>
      </c>
      <c r="N600" s="48" t="s">
        <v>103</v>
      </c>
      <c r="O600" s="47" t="s">
        <v>132</v>
      </c>
      <c r="P600" s="48" t="s">
        <v>102</v>
      </c>
      <c r="Q600" s="47" t="s">
        <v>104</v>
      </c>
      <c r="R600" s="48" t="s">
        <v>101</v>
      </c>
      <c r="S600" s="47" t="s">
        <v>389</v>
      </c>
      <c r="T600" s="48">
        <v>20</v>
      </c>
      <c r="U600" s="47" t="s">
        <v>527</v>
      </c>
      <c r="V600" s="48" t="s">
        <v>100</v>
      </c>
      <c r="W600" s="47" t="s">
        <v>113</v>
      </c>
      <c r="X600" s="48" t="s">
        <v>99</v>
      </c>
      <c r="Y600" s="47"/>
      <c r="Z600" s="48" t="s">
        <v>98</v>
      </c>
      <c r="AA600" s="47"/>
      <c r="AB600" s="48" t="s">
        <v>1706</v>
      </c>
      <c r="AC600" s="47"/>
      <c r="AD600" s="16"/>
      <c r="AE600" s="47"/>
      <c r="AF600" s="16"/>
      <c r="AG600" s="46"/>
      <c r="AH600" s="255"/>
      <c r="AI600" s="11"/>
      <c r="AJ600" s="312"/>
      <c r="AK600" s="268"/>
      <c r="AL600" s="264"/>
      <c r="AM600" s="266"/>
      <c r="AN600" s="268"/>
      <c r="AO600" s="264"/>
      <c r="AP600" s="266"/>
      <c r="AQ600" s="268"/>
      <c r="AR600" s="264"/>
      <c r="AS600" s="266"/>
      <c r="AT600" s="268"/>
      <c r="AU600" s="264"/>
      <c r="AV600" s="266"/>
      <c r="AW600" s="268"/>
      <c r="AX600" s="264"/>
      <c r="AY600" s="293"/>
      <c r="AZ600" s="229"/>
      <c r="BA600" s="229"/>
      <c r="BB600" s="296"/>
    </row>
    <row r="601" spans="2:62" ht="28.15" customHeight="1" x14ac:dyDescent="0.2">
      <c r="B601" s="30"/>
      <c r="C601" s="242">
        <v>2</v>
      </c>
      <c r="D601" s="44"/>
      <c r="E601" s="43"/>
      <c r="F601" s="43"/>
      <c r="G601" s="42"/>
      <c r="H601" s="223"/>
      <c r="I601" s="246"/>
      <c r="J601" s="246"/>
      <c r="K601" s="246"/>
      <c r="L601" s="41" t="s">
        <v>133</v>
      </c>
      <c r="M601" s="40"/>
      <c r="N601" s="41" t="s">
        <v>131</v>
      </c>
      <c r="O601" s="40"/>
      <c r="P601" s="41" t="s">
        <v>130</v>
      </c>
      <c r="Q601" s="40"/>
      <c r="R601" s="41" t="s">
        <v>129</v>
      </c>
      <c r="S601" s="40"/>
      <c r="T601" s="41" t="s">
        <v>128</v>
      </c>
      <c r="U601" s="40"/>
      <c r="V601" s="41" t="s">
        <v>127</v>
      </c>
      <c r="W601" s="40"/>
      <c r="X601" s="41" t="s">
        <v>126</v>
      </c>
      <c r="Y601" s="40"/>
      <c r="Z601" s="41" t="s">
        <v>125</v>
      </c>
      <c r="AA601" s="40"/>
      <c r="AB601" s="41" t="s">
        <v>1709</v>
      </c>
      <c r="AC601" s="40"/>
      <c r="AD601" s="39"/>
      <c r="AE601" s="40"/>
      <c r="AF601" s="39"/>
      <c r="AG601" s="38"/>
      <c r="AH601" s="250"/>
      <c r="AI601" s="11"/>
      <c r="AJ601" s="310">
        <f>SUMPRODUCT(LEN($M601:$AC604)-LEN(SUBSTITUTE($M601:$AC604,"A", "")))</f>
        <v>0</v>
      </c>
      <c r="AK601" s="239">
        <f>SUMPRODUCT(LEN($AF601:$AF604)-LEN(SUBSTITUTE($AF601:$AF604,"A", "")))</f>
        <v>0</v>
      </c>
      <c r="AL601" s="230">
        <f>SUMPRODUCT(LEN($AE601:$AE604)-LEN(SUBSTITUTE($AE601:$AE604,"A", "")))</f>
        <v>0</v>
      </c>
      <c r="AM601" s="233">
        <f>SUMPRODUCT(LEN($M601:$AC604)-LEN(SUBSTITUTE($M601:$AC604,"S", "")))</f>
        <v>0</v>
      </c>
      <c r="AN601" s="239">
        <f>SUMPRODUCT(LEN($AF601:$AF604)-LEN(SUBSTITUTE($AF601:$AF604,"S", "")))</f>
        <v>0</v>
      </c>
      <c r="AO601" s="230">
        <f>SUMPRODUCT(LEN($AE601:$AE604)-LEN(SUBSTITUTE($AE601:$AE604,"S", "")))</f>
        <v>0</v>
      </c>
      <c r="AP601" s="233">
        <f>SUMPRODUCT(LEN($M601:$AC604)-LEN(SUBSTITUTE($M601:$AC604,"F", "")))</f>
        <v>0</v>
      </c>
      <c r="AQ601" s="239">
        <f>SUMPRODUCT(LEN($AF601:$AF604)-LEN(SUBSTITUTE($AF601:$AF604,"F", "")))</f>
        <v>0</v>
      </c>
      <c r="AR601" s="230">
        <f>SUMPRODUCT(LEN($AE601:$AE604)-LEN(SUBSTITUTE($AE601:$AE604,"F", "")))</f>
        <v>0</v>
      </c>
      <c r="AS601" s="233">
        <f>SUMPRODUCT(LEN($M601:$AC604)-LEN(SUBSTITUTE($M601:$AC604,"G", "")))</f>
        <v>0</v>
      </c>
      <c r="AT601" s="239">
        <f>SUMPRODUCT(LEN($AF601:$AF604)-LEN(SUBSTITUTE($AF601:$AF604,"G", "")))</f>
        <v>0</v>
      </c>
      <c r="AU601" s="230">
        <f>SUMPRODUCT(LEN($AE601:$AE604)-LEN(SUBSTITUTE($AE601:$AE604,"G", "")))</f>
        <v>0</v>
      </c>
      <c r="AV601" s="233">
        <f>SUMPRODUCT(LEN($M601:$AC604)-LEN(SUBSTITUTE($M601:$AC604,"M", "")))</f>
        <v>0</v>
      </c>
      <c r="AW601" s="239">
        <f>SUMPRODUCT(LEN($AF601:$AF604)-LEN(SUBSTITUTE($AF601:$AF604,"M", "")))</f>
        <v>0</v>
      </c>
      <c r="AX601" s="230">
        <f>SUMPRODUCT(LEN($AE601:$AE604)-LEN(SUBSTITUTE($AE601:$AE604,"M", "")))</f>
        <v>0</v>
      </c>
      <c r="AY601" s="291">
        <f>SUMPRODUCT(LEN($AE601:$AE604)-LEN(SUBSTITUTE($AE601:$AE604,"S", "")))</f>
        <v>0</v>
      </c>
      <c r="AZ601" s="227">
        <f>SUMPRODUCT(LEN($AE601:$AE604)-LEN(SUBSTITUTE($AE601:$AE604,"F", "")))</f>
        <v>0</v>
      </c>
      <c r="BA601" s="227">
        <f>SUMPRODUCT(LEN($AE601:$AE604)-LEN(SUBSTITUTE($AE601:$AE604,"G", "")))</f>
        <v>0</v>
      </c>
      <c r="BB601" s="294">
        <f>SUMPRODUCT(LEN($AE601:$AE604)-LEN(SUBSTITUTE($AE601:$AE604,"M", "")))</f>
        <v>0</v>
      </c>
    </row>
    <row r="602" spans="2:62" ht="28.15" customHeight="1" thickBot="1" x14ac:dyDescent="0.25">
      <c r="B602" s="30"/>
      <c r="C602" s="243"/>
      <c r="D602" s="36"/>
      <c r="E602" s="35"/>
      <c r="F602" s="35"/>
      <c r="G602" s="34"/>
      <c r="H602" s="224"/>
      <c r="I602" s="247"/>
      <c r="J602" s="247"/>
      <c r="K602" s="247"/>
      <c r="L602" s="33" t="s">
        <v>123</v>
      </c>
      <c r="M602" s="32"/>
      <c r="N602" s="33" t="s">
        <v>122</v>
      </c>
      <c r="O602" s="32"/>
      <c r="P602" s="33" t="s">
        <v>120</v>
      </c>
      <c r="Q602" s="32"/>
      <c r="R602" s="33" t="s">
        <v>119</v>
      </c>
      <c r="S602" s="32"/>
      <c r="T602" s="33" t="s">
        <v>118</v>
      </c>
      <c r="U602" s="32"/>
      <c r="V602" s="33" t="s">
        <v>117</v>
      </c>
      <c r="W602" s="32"/>
      <c r="X602" s="33" t="s">
        <v>116</v>
      </c>
      <c r="Y602" s="32"/>
      <c r="Z602" s="33" t="s">
        <v>115</v>
      </c>
      <c r="AA602" s="32"/>
      <c r="AB602" s="33" t="s">
        <v>1708</v>
      </c>
      <c r="AC602" s="32"/>
      <c r="AD602" s="31"/>
      <c r="AE602" s="32"/>
      <c r="AF602" s="31"/>
      <c r="AG602" s="23"/>
      <c r="AH602" s="251"/>
      <c r="AI602" s="11"/>
      <c r="AJ602" s="311"/>
      <c r="AK602" s="267"/>
      <c r="AL602" s="263"/>
      <c r="AM602" s="265"/>
      <c r="AN602" s="267"/>
      <c r="AO602" s="263"/>
      <c r="AP602" s="265"/>
      <c r="AQ602" s="267"/>
      <c r="AR602" s="263"/>
      <c r="AS602" s="265"/>
      <c r="AT602" s="267"/>
      <c r="AU602" s="263"/>
      <c r="AV602" s="265"/>
      <c r="AW602" s="267"/>
      <c r="AX602" s="263"/>
      <c r="AY602" s="292"/>
      <c r="AZ602" s="228"/>
      <c r="BA602" s="228"/>
      <c r="BB602" s="295"/>
    </row>
    <row r="603" spans="2:62" ht="28.15" customHeight="1" x14ac:dyDescent="0.2">
      <c r="B603" s="30"/>
      <c r="C603" s="244"/>
      <c r="D603" s="29"/>
      <c r="E603" s="28"/>
      <c r="F603" s="28"/>
      <c r="G603" s="27"/>
      <c r="H603" s="225"/>
      <c r="I603" s="248"/>
      <c r="J603" s="248"/>
      <c r="K603" s="248"/>
      <c r="L603" s="26" t="s">
        <v>114</v>
      </c>
      <c r="M603" s="25"/>
      <c r="N603" s="26" t="s">
        <v>112</v>
      </c>
      <c r="O603" s="25"/>
      <c r="P603" s="26" t="s">
        <v>111</v>
      </c>
      <c r="Q603" s="25"/>
      <c r="R603" s="26" t="s">
        <v>110</v>
      </c>
      <c r="S603" s="25"/>
      <c r="T603" s="26" t="s">
        <v>109</v>
      </c>
      <c r="U603" s="25"/>
      <c r="V603" s="26" t="s">
        <v>108</v>
      </c>
      <c r="W603" s="25"/>
      <c r="X603" s="26" t="s">
        <v>107</v>
      </c>
      <c r="Y603" s="25"/>
      <c r="Z603" s="26" t="s">
        <v>106</v>
      </c>
      <c r="AA603" s="25"/>
      <c r="AB603" s="26" t="s">
        <v>1707</v>
      </c>
      <c r="AC603" s="25"/>
      <c r="AD603" s="24"/>
      <c r="AE603" s="25"/>
      <c r="AF603" s="24"/>
      <c r="AG603" s="23"/>
      <c r="AH603" s="251"/>
      <c r="AI603" s="11"/>
      <c r="AJ603" s="311"/>
      <c r="AK603" s="267"/>
      <c r="AL603" s="263"/>
      <c r="AM603" s="265"/>
      <c r="AN603" s="267"/>
      <c r="AO603" s="263"/>
      <c r="AP603" s="265"/>
      <c r="AQ603" s="267"/>
      <c r="AR603" s="263"/>
      <c r="AS603" s="265"/>
      <c r="AT603" s="267"/>
      <c r="AU603" s="263"/>
      <c r="AV603" s="265"/>
      <c r="AW603" s="267"/>
      <c r="AX603" s="263"/>
      <c r="AY603" s="292"/>
      <c r="AZ603" s="228"/>
      <c r="BA603" s="228"/>
      <c r="BB603" s="295"/>
    </row>
    <row r="604" spans="2:62" ht="28.15" customHeight="1" thickBot="1" x14ac:dyDescent="0.25">
      <c r="B604" s="30"/>
      <c r="C604" s="253"/>
      <c r="D604" s="51"/>
      <c r="E604" s="50"/>
      <c r="F604" s="50"/>
      <c r="G604" s="49"/>
      <c r="H604" s="226"/>
      <c r="I604" s="254"/>
      <c r="J604" s="254"/>
      <c r="K604" s="254"/>
      <c r="L604" s="48" t="s">
        <v>105</v>
      </c>
      <c r="M604" s="47"/>
      <c r="N604" s="48" t="s">
        <v>103</v>
      </c>
      <c r="O604" s="47"/>
      <c r="P604" s="48" t="s">
        <v>102</v>
      </c>
      <c r="Q604" s="47"/>
      <c r="R604" s="48" t="s">
        <v>101</v>
      </c>
      <c r="S604" s="47"/>
      <c r="T604" s="48">
        <v>20</v>
      </c>
      <c r="U604" s="47"/>
      <c r="V604" s="48" t="s">
        <v>100</v>
      </c>
      <c r="W604" s="47"/>
      <c r="X604" s="48" t="s">
        <v>99</v>
      </c>
      <c r="Y604" s="47"/>
      <c r="Z604" s="48" t="s">
        <v>98</v>
      </c>
      <c r="AA604" s="47"/>
      <c r="AB604" s="48" t="s">
        <v>1706</v>
      </c>
      <c r="AC604" s="47"/>
      <c r="AD604" s="16"/>
      <c r="AE604" s="47"/>
      <c r="AF604" s="16"/>
      <c r="AG604" s="46"/>
      <c r="AH604" s="255"/>
      <c r="AI604" s="11"/>
      <c r="AJ604" s="312"/>
      <c r="AK604" s="268"/>
      <c r="AL604" s="264"/>
      <c r="AM604" s="266"/>
      <c r="AN604" s="268"/>
      <c r="AO604" s="264"/>
      <c r="AP604" s="266"/>
      <c r="AQ604" s="268"/>
      <c r="AR604" s="264"/>
      <c r="AS604" s="266"/>
      <c r="AT604" s="268"/>
      <c r="AU604" s="264"/>
      <c r="AV604" s="266"/>
      <c r="AW604" s="268"/>
      <c r="AX604" s="264"/>
      <c r="AY604" s="293"/>
      <c r="AZ604" s="229"/>
      <c r="BA604" s="229"/>
      <c r="BB604" s="296"/>
    </row>
    <row r="605" spans="2:62" ht="28.15" customHeight="1" x14ac:dyDescent="0.2">
      <c r="B605" s="30"/>
      <c r="C605" s="242">
        <v>3</v>
      </c>
      <c r="D605" s="44"/>
      <c r="E605" s="43"/>
      <c r="F605" s="43"/>
      <c r="G605" s="42"/>
      <c r="H605" s="223"/>
      <c r="I605" s="246"/>
      <c r="J605" s="246"/>
      <c r="K605" s="246"/>
      <c r="L605" s="41" t="s">
        <v>133</v>
      </c>
      <c r="M605" s="40"/>
      <c r="N605" s="41" t="s">
        <v>131</v>
      </c>
      <c r="O605" s="40"/>
      <c r="P605" s="41" t="s">
        <v>130</v>
      </c>
      <c r="Q605" s="40"/>
      <c r="R605" s="41" t="s">
        <v>129</v>
      </c>
      <c r="S605" s="40"/>
      <c r="T605" s="41" t="s">
        <v>128</v>
      </c>
      <c r="U605" s="40"/>
      <c r="V605" s="41" t="s">
        <v>127</v>
      </c>
      <c r="W605" s="40"/>
      <c r="X605" s="41" t="s">
        <v>126</v>
      </c>
      <c r="Y605" s="40"/>
      <c r="Z605" s="41" t="s">
        <v>125</v>
      </c>
      <c r="AA605" s="40"/>
      <c r="AB605" s="41" t="s">
        <v>1709</v>
      </c>
      <c r="AC605" s="40"/>
      <c r="AD605" s="39"/>
      <c r="AE605" s="40"/>
      <c r="AF605" s="39"/>
      <c r="AG605" s="38"/>
      <c r="AH605" s="250"/>
      <c r="AI605" s="11"/>
      <c r="AJ605" s="310">
        <f>SUMPRODUCT(LEN($M605:$AC608)-LEN(SUBSTITUTE($M605:$AC608,"A", "")))</f>
        <v>0</v>
      </c>
      <c r="AK605" s="239">
        <f>SUMPRODUCT(LEN($AF605:$AF608)-LEN(SUBSTITUTE($AF605:$AF608,"A", "")))</f>
        <v>0</v>
      </c>
      <c r="AL605" s="230">
        <f>SUMPRODUCT(LEN($AE605:$AE608)-LEN(SUBSTITUTE($AE605:$AE608,"A", "")))</f>
        <v>0</v>
      </c>
      <c r="AM605" s="233">
        <f>SUMPRODUCT(LEN($M605:$AC608)-LEN(SUBSTITUTE($M605:$AC608,"S", "")))</f>
        <v>0</v>
      </c>
      <c r="AN605" s="239">
        <f>SUMPRODUCT(LEN($AF605:$AF608)-LEN(SUBSTITUTE($AF605:$AF608,"S", "")))</f>
        <v>0</v>
      </c>
      <c r="AO605" s="230">
        <f>SUMPRODUCT(LEN($AE605:$AE608)-LEN(SUBSTITUTE($AE605:$AE608,"S", "")))</f>
        <v>0</v>
      </c>
      <c r="AP605" s="233">
        <f>SUMPRODUCT(LEN($M605:$AC608)-LEN(SUBSTITUTE($M605:$AC608,"F", "")))</f>
        <v>0</v>
      </c>
      <c r="AQ605" s="239">
        <f>SUMPRODUCT(LEN($AF605:$AF608)-LEN(SUBSTITUTE($AF605:$AF608,"F", "")))</f>
        <v>0</v>
      </c>
      <c r="AR605" s="230">
        <f>SUMPRODUCT(LEN($AE605:$AE608)-LEN(SUBSTITUTE($AE605:$AE608,"F", "")))</f>
        <v>0</v>
      </c>
      <c r="AS605" s="233">
        <f>SUMPRODUCT(LEN($M605:$AC608)-LEN(SUBSTITUTE($M605:$AC608,"G", "")))</f>
        <v>0</v>
      </c>
      <c r="AT605" s="239">
        <f>SUMPRODUCT(LEN($AF605:$AF608)-LEN(SUBSTITUTE($AF605:$AF608,"G", "")))</f>
        <v>0</v>
      </c>
      <c r="AU605" s="230">
        <f>SUMPRODUCT(LEN($AE605:$AE608)-LEN(SUBSTITUTE($AE605:$AE608,"G", "")))</f>
        <v>0</v>
      </c>
      <c r="AV605" s="233">
        <f>SUMPRODUCT(LEN($M605:$AC608)-LEN(SUBSTITUTE($M605:$AC608,"M", "")))</f>
        <v>0</v>
      </c>
      <c r="AW605" s="239">
        <f>SUMPRODUCT(LEN($AF605:$AF608)-LEN(SUBSTITUTE($AF605:$AF608,"M", "")))</f>
        <v>0</v>
      </c>
      <c r="AX605" s="230">
        <f>SUMPRODUCT(LEN($AE605:$AE608)-LEN(SUBSTITUTE($AE605:$AE608,"M", "")))</f>
        <v>0</v>
      </c>
      <c r="AY605" s="291">
        <f>SUMPRODUCT(LEN($AE605:$AE608)-LEN(SUBSTITUTE($AE605:$AE608,"S", "")))</f>
        <v>0</v>
      </c>
      <c r="AZ605" s="227">
        <f>SUMPRODUCT(LEN($AE605:$AE608)-LEN(SUBSTITUTE($AE605:$AE608,"F", "")))</f>
        <v>0</v>
      </c>
      <c r="BA605" s="227">
        <f>SUMPRODUCT(LEN($AE605:$AE608)-LEN(SUBSTITUTE($AE605:$AE608,"G", "")))</f>
        <v>0</v>
      </c>
      <c r="BB605" s="294">
        <f>SUMPRODUCT(LEN($AE605:$AE608)-LEN(SUBSTITUTE($AE605:$AE608,"M", "")))</f>
        <v>0</v>
      </c>
    </row>
    <row r="606" spans="2:62" ht="28.15" customHeight="1" thickBot="1" x14ac:dyDescent="0.25">
      <c r="B606" s="30"/>
      <c r="C606" s="243"/>
      <c r="D606" s="36"/>
      <c r="E606" s="35"/>
      <c r="F606" s="35"/>
      <c r="G606" s="34"/>
      <c r="H606" s="224"/>
      <c r="I606" s="247"/>
      <c r="J606" s="247"/>
      <c r="K606" s="247"/>
      <c r="L606" s="33" t="s">
        <v>123</v>
      </c>
      <c r="M606" s="32"/>
      <c r="N606" s="33" t="s">
        <v>122</v>
      </c>
      <c r="O606" s="32"/>
      <c r="P606" s="33" t="s">
        <v>120</v>
      </c>
      <c r="Q606" s="32"/>
      <c r="R606" s="33" t="s">
        <v>119</v>
      </c>
      <c r="S606" s="32"/>
      <c r="T606" s="33" t="s">
        <v>118</v>
      </c>
      <c r="U606" s="32"/>
      <c r="V606" s="33" t="s">
        <v>117</v>
      </c>
      <c r="W606" s="32"/>
      <c r="X606" s="33" t="s">
        <v>116</v>
      </c>
      <c r="Y606" s="32"/>
      <c r="Z606" s="33" t="s">
        <v>115</v>
      </c>
      <c r="AA606" s="32"/>
      <c r="AB606" s="33" t="s">
        <v>1708</v>
      </c>
      <c r="AC606" s="32"/>
      <c r="AD606" s="31"/>
      <c r="AE606" s="32"/>
      <c r="AF606" s="31"/>
      <c r="AG606" s="23"/>
      <c r="AH606" s="251"/>
      <c r="AI606" s="11"/>
      <c r="AJ606" s="311"/>
      <c r="AK606" s="267"/>
      <c r="AL606" s="263"/>
      <c r="AM606" s="265"/>
      <c r="AN606" s="267"/>
      <c r="AO606" s="263"/>
      <c r="AP606" s="265"/>
      <c r="AQ606" s="267"/>
      <c r="AR606" s="263"/>
      <c r="AS606" s="265"/>
      <c r="AT606" s="267"/>
      <c r="AU606" s="263"/>
      <c r="AV606" s="265"/>
      <c r="AW606" s="267"/>
      <c r="AX606" s="263"/>
      <c r="AY606" s="292"/>
      <c r="AZ606" s="228"/>
      <c r="BA606" s="228"/>
      <c r="BB606" s="295"/>
    </row>
    <row r="607" spans="2:62" ht="28.15" customHeight="1" x14ac:dyDescent="0.2">
      <c r="B607" s="30"/>
      <c r="C607" s="244"/>
      <c r="D607" s="29"/>
      <c r="E607" s="28"/>
      <c r="F607" s="28"/>
      <c r="G607" s="27"/>
      <c r="H607" s="225"/>
      <c r="I607" s="248"/>
      <c r="J607" s="248"/>
      <c r="K607" s="248"/>
      <c r="L607" s="26" t="s">
        <v>114</v>
      </c>
      <c r="M607" s="25"/>
      <c r="N607" s="26" t="s">
        <v>112</v>
      </c>
      <c r="O607" s="25"/>
      <c r="P607" s="26" t="s">
        <v>111</v>
      </c>
      <c r="Q607" s="25"/>
      <c r="R607" s="26" t="s">
        <v>110</v>
      </c>
      <c r="S607" s="25"/>
      <c r="T607" s="26" t="s">
        <v>109</v>
      </c>
      <c r="U607" s="25"/>
      <c r="V607" s="26" t="s">
        <v>108</v>
      </c>
      <c r="W607" s="25"/>
      <c r="X607" s="26" t="s">
        <v>107</v>
      </c>
      <c r="Y607" s="25"/>
      <c r="Z607" s="26" t="s">
        <v>106</v>
      </c>
      <c r="AA607" s="25"/>
      <c r="AB607" s="26" t="s">
        <v>1707</v>
      </c>
      <c r="AC607" s="25"/>
      <c r="AD607" s="24"/>
      <c r="AE607" s="25"/>
      <c r="AF607" s="24"/>
      <c r="AG607" s="23"/>
      <c r="AH607" s="251"/>
      <c r="AI607" s="11"/>
      <c r="AJ607" s="311"/>
      <c r="AK607" s="267"/>
      <c r="AL607" s="263"/>
      <c r="AM607" s="265"/>
      <c r="AN607" s="267"/>
      <c r="AO607" s="263"/>
      <c r="AP607" s="265"/>
      <c r="AQ607" s="267"/>
      <c r="AR607" s="263"/>
      <c r="AS607" s="265"/>
      <c r="AT607" s="267"/>
      <c r="AU607" s="263"/>
      <c r="AV607" s="265"/>
      <c r="AW607" s="267"/>
      <c r="AX607" s="263"/>
      <c r="AY607" s="292"/>
      <c r="AZ607" s="228"/>
      <c r="BA607" s="228"/>
      <c r="BB607" s="295"/>
    </row>
    <row r="608" spans="2:62" ht="28.15" customHeight="1" thickBot="1" x14ac:dyDescent="0.25">
      <c r="B608" s="21"/>
      <c r="C608" s="245"/>
      <c r="D608" s="20"/>
      <c r="E608" s="19"/>
      <c r="F608" s="19"/>
      <c r="G608" s="18"/>
      <c r="H608" s="226"/>
      <c r="I608" s="249"/>
      <c r="J608" s="249"/>
      <c r="K608" s="249"/>
      <c r="L608" s="17" t="s">
        <v>105</v>
      </c>
      <c r="M608" s="15"/>
      <c r="N608" s="17" t="s">
        <v>103</v>
      </c>
      <c r="O608" s="15"/>
      <c r="P608" s="17" t="s">
        <v>102</v>
      </c>
      <c r="Q608" s="15"/>
      <c r="R608" s="17" t="s">
        <v>101</v>
      </c>
      <c r="S608" s="15"/>
      <c r="T608" s="17">
        <v>20</v>
      </c>
      <c r="U608" s="15"/>
      <c r="V608" s="17" t="s">
        <v>100</v>
      </c>
      <c r="W608" s="15"/>
      <c r="X608" s="17" t="s">
        <v>99</v>
      </c>
      <c r="Y608" s="15"/>
      <c r="Z608" s="17" t="s">
        <v>98</v>
      </c>
      <c r="AA608" s="15"/>
      <c r="AB608" s="17" t="s">
        <v>1706</v>
      </c>
      <c r="AC608" s="15"/>
      <c r="AD608" s="16"/>
      <c r="AE608" s="15"/>
      <c r="AF608" s="14"/>
      <c r="AG608" s="13"/>
      <c r="AH608" s="252"/>
      <c r="AI608" s="11"/>
      <c r="AJ608" s="312"/>
      <c r="AK608" s="268"/>
      <c r="AL608" s="264"/>
      <c r="AM608" s="266"/>
      <c r="AN608" s="268"/>
      <c r="AO608" s="264"/>
      <c r="AP608" s="266"/>
      <c r="AQ608" s="268"/>
      <c r="AR608" s="264"/>
      <c r="AS608" s="266"/>
      <c r="AT608" s="268"/>
      <c r="AU608" s="264"/>
      <c r="AV608" s="266"/>
      <c r="AW608" s="268"/>
      <c r="AX608" s="264"/>
      <c r="AY608" s="293"/>
      <c r="AZ608" s="229"/>
      <c r="BA608" s="229"/>
      <c r="BB608" s="296"/>
    </row>
    <row r="609" spans="2:62" ht="85.9" customHeight="1" thickTop="1" thickBot="1" x14ac:dyDescent="0.35">
      <c r="B609" s="105" t="s">
        <v>174</v>
      </c>
      <c r="C609" s="95" t="s">
        <v>173</v>
      </c>
      <c r="D609" s="100" t="s">
        <v>172</v>
      </c>
      <c r="E609" s="104" t="s">
        <v>171</v>
      </c>
      <c r="F609" s="103"/>
      <c r="G609" s="102"/>
      <c r="H609" s="101" t="s">
        <v>170</v>
      </c>
      <c r="I609" s="100" t="s">
        <v>96</v>
      </c>
      <c r="J609" s="100" t="s">
        <v>169</v>
      </c>
      <c r="K609" s="100" t="s">
        <v>97</v>
      </c>
      <c r="L609" s="256" t="s">
        <v>168</v>
      </c>
      <c r="M609" s="262"/>
      <c r="N609" s="256" t="s">
        <v>167</v>
      </c>
      <c r="O609" s="262"/>
      <c r="P609" s="256" t="s">
        <v>167</v>
      </c>
      <c r="Q609" s="257"/>
      <c r="R609" s="256" t="s">
        <v>167</v>
      </c>
      <c r="S609" s="257"/>
      <c r="T609" s="256" t="s">
        <v>167</v>
      </c>
      <c r="U609" s="257"/>
      <c r="V609" s="256" t="s">
        <v>167</v>
      </c>
      <c r="W609" s="257"/>
      <c r="X609" s="256" t="s">
        <v>167</v>
      </c>
      <c r="Y609" s="257"/>
      <c r="Z609" s="256" t="s">
        <v>167</v>
      </c>
      <c r="AA609" s="257"/>
      <c r="AB609" s="256" t="s">
        <v>167</v>
      </c>
      <c r="AC609" s="257"/>
      <c r="AD609" s="261" t="s">
        <v>166</v>
      </c>
      <c r="AE609" s="257"/>
      <c r="AF609" s="101" t="s">
        <v>165</v>
      </c>
      <c r="AG609" s="101" t="s">
        <v>164</v>
      </c>
      <c r="AH609" s="100" t="s">
        <v>163</v>
      </c>
      <c r="AI609" s="98"/>
      <c r="AJ609" s="96" t="s">
        <v>160</v>
      </c>
      <c r="AK609" s="95" t="s">
        <v>159</v>
      </c>
      <c r="AL609" s="94" t="s">
        <v>158</v>
      </c>
      <c r="AM609" s="96" t="s">
        <v>157</v>
      </c>
      <c r="AN609" s="95" t="s">
        <v>156</v>
      </c>
      <c r="AO609" s="94" t="s">
        <v>155</v>
      </c>
      <c r="AP609" s="96" t="s">
        <v>154</v>
      </c>
      <c r="AQ609" s="95" t="s">
        <v>153</v>
      </c>
      <c r="AR609" s="97" t="s">
        <v>152</v>
      </c>
      <c r="AS609" s="96" t="s">
        <v>151</v>
      </c>
      <c r="AT609" s="95" t="s">
        <v>150</v>
      </c>
      <c r="AU609" s="94" t="s">
        <v>149</v>
      </c>
      <c r="AV609" s="96" t="s">
        <v>148</v>
      </c>
      <c r="AW609" s="95" t="s">
        <v>147</v>
      </c>
      <c r="AX609" s="94" t="s">
        <v>146</v>
      </c>
      <c r="AY609" s="93" t="s">
        <v>145</v>
      </c>
      <c r="AZ609" s="92" t="s">
        <v>144</v>
      </c>
      <c r="BA609" s="92" t="s">
        <v>143</v>
      </c>
      <c r="BB609" s="91" t="s">
        <v>142</v>
      </c>
    </row>
    <row r="610" spans="2:62" ht="48" thickBot="1" x14ac:dyDescent="0.3">
      <c r="B610" s="90" t="s">
        <v>207</v>
      </c>
      <c r="C610" s="89"/>
      <c r="D610" s="88"/>
      <c r="E610" s="258"/>
      <c r="F610" s="259"/>
      <c r="G610" s="260"/>
      <c r="H610" s="87" t="s">
        <v>140</v>
      </c>
      <c r="I610" s="86"/>
      <c r="J610" s="86"/>
      <c r="K610" s="85"/>
      <c r="L610" s="84"/>
      <c r="M610" s="81"/>
      <c r="N610" s="84"/>
      <c r="O610" s="81"/>
      <c r="P610" s="84"/>
      <c r="Q610" s="81"/>
      <c r="R610" s="84"/>
      <c r="S610" s="81"/>
      <c r="T610" s="84"/>
      <c r="U610" s="81"/>
      <c r="V610" s="84"/>
      <c r="W610" s="81"/>
      <c r="X610" s="84"/>
      <c r="Y610" s="81"/>
      <c r="Z610" s="84"/>
      <c r="AA610" s="83"/>
      <c r="AB610" s="217"/>
      <c r="AC610" s="217"/>
      <c r="AD610" s="82" t="s">
        <v>139</v>
      </c>
      <c r="AE610" s="81"/>
      <c r="AF610" s="81"/>
      <c r="AG610" s="81"/>
      <c r="AH610" s="80"/>
      <c r="AI610" s="79" t="s">
        <v>138</v>
      </c>
      <c r="AJ610" s="78">
        <f t="shared" ref="AJ610:BB610" si="80">SUM(AJ612:AJ623)</f>
        <v>73</v>
      </c>
      <c r="AK610" s="77">
        <f t="shared" si="80"/>
        <v>2</v>
      </c>
      <c r="AL610" s="76">
        <f t="shared" si="80"/>
        <v>0</v>
      </c>
      <c r="AM610" s="78">
        <f t="shared" si="80"/>
        <v>26</v>
      </c>
      <c r="AN610" s="77">
        <f t="shared" si="80"/>
        <v>4</v>
      </c>
      <c r="AO610" s="76">
        <f t="shared" si="80"/>
        <v>2</v>
      </c>
      <c r="AP610" s="78">
        <f t="shared" si="80"/>
        <v>1</v>
      </c>
      <c r="AQ610" s="77">
        <f t="shared" si="80"/>
        <v>1</v>
      </c>
      <c r="AR610" s="76">
        <f t="shared" si="80"/>
        <v>0</v>
      </c>
      <c r="AS610" s="78">
        <f t="shared" si="80"/>
        <v>24</v>
      </c>
      <c r="AT610" s="77">
        <f t="shared" si="80"/>
        <v>3</v>
      </c>
      <c r="AU610" s="76">
        <f t="shared" si="80"/>
        <v>1</v>
      </c>
      <c r="AV610" s="78">
        <f t="shared" si="80"/>
        <v>4</v>
      </c>
      <c r="AW610" s="77">
        <f t="shared" si="80"/>
        <v>0</v>
      </c>
      <c r="AX610" s="76">
        <f t="shared" si="80"/>
        <v>0</v>
      </c>
      <c r="AY610" s="75">
        <f t="shared" si="80"/>
        <v>2</v>
      </c>
      <c r="AZ610" s="74">
        <f t="shared" si="80"/>
        <v>0</v>
      </c>
      <c r="BA610" s="74">
        <f t="shared" si="80"/>
        <v>1</v>
      </c>
      <c r="BB610" s="73">
        <f t="shared" si="80"/>
        <v>0</v>
      </c>
      <c r="BC610" s="72" t="s">
        <v>137</v>
      </c>
      <c r="BF610" s="5">
        <f>SUM(AJ610:AL610)/$BG$5</f>
        <v>75</v>
      </c>
      <c r="BG610" s="5">
        <f>SUM(AM610:AO610,AY610)/$BG$5</f>
        <v>34</v>
      </c>
      <c r="BH610" s="5">
        <f>SUM(AP610:AR610,AZ610)/$BG$5</f>
        <v>2</v>
      </c>
      <c r="BI610" s="5">
        <f>SUM(AS610:AU610,BA610)/$BG$5</f>
        <v>29</v>
      </c>
      <c r="BJ610" s="5">
        <f>SUM(AV610:AX610,BB610)/$BG$5</f>
        <v>4</v>
      </c>
    </row>
    <row r="611" spans="2:62" ht="37.5" thickBot="1" x14ac:dyDescent="0.3">
      <c r="B611" s="71"/>
      <c r="C611" s="70"/>
      <c r="D611" s="69"/>
      <c r="E611" s="68"/>
      <c r="F611" s="68"/>
      <c r="G611" s="67"/>
      <c r="H611" s="66"/>
      <c r="I611" s="64"/>
      <c r="J611" s="64"/>
      <c r="K611" s="65"/>
      <c r="L611" s="64"/>
      <c r="M611" s="62"/>
      <c r="N611" s="64"/>
      <c r="O611" s="62"/>
      <c r="P611" s="64"/>
      <c r="Q611" s="62"/>
      <c r="R611" s="64"/>
      <c r="S611" s="62"/>
      <c r="T611" s="64"/>
      <c r="U611" s="62"/>
      <c r="V611" s="64"/>
      <c r="W611" s="62"/>
      <c r="X611" s="64"/>
      <c r="Y611" s="62"/>
      <c r="Z611" s="64"/>
      <c r="AA611" s="62"/>
      <c r="AB611" s="62"/>
      <c r="AC611" s="62"/>
      <c r="AD611" s="63"/>
      <c r="AE611" s="62"/>
      <c r="AF611" s="62"/>
      <c r="AG611" s="62"/>
      <c r="AH611" s="61"/>
      <c r="AI611" s="59" t="s">
        <v>136</v>
      </c>
      <c r="AJ611" s="214">
        <f t="shared" ref="AJ611:BB611" si="81">AJ610/1</f>
        <v>73</v>
      </c>
      <c r="AK611" s="213">
        <f t="shared" si="81"/>
        <v>2</v>
      </c>
      <c r="AL611" s="212">
        <f t="shared" si="81"/>
        <v>0</v>
      </c>
      <c r="AM611" s="214">
        <f t="shared" si="81"/>
        <v>26</v>
      </c>
      <c r="AN611" s="213">
        <f t="shared" si="81"/>
        <v>4</v>
      </c>
      <c r="AO611" s="212">
        <f t="shared" si="81"/>
        <v>2</v>
      </c>
      <c r="AP611" s="214">
        <f t="shared" si="81"/>
        <v>1</v>
      </c>
      <c r="AQ611" s="213">
        <f t="shared" si="81"/>
        <v>1</v>
      </c>
      <c r="AR611" s="212">
        <f t="shared" si="81"/>
        <v>0</v>
      </c>
      <c r="AS611" s="214">
        <f t="shared" si="81"/>
        <v>24</v>
      </c>
      <c r="AT611" s="213">
        <f t="shared" si="81"/>
        <v>3</v>
      </c>
      <c r="AU611" s="212">
        <f t="shared" si="81"/>
        <v>1</v>
      </c>
      <c r="AV611" s="214">
        <f t="shared" si="81"/>
        <v>4</v>
      </c>
      <c r="AW611" s="213">
        <f t="shared" si="81"/>
        <v>0</v>
      </c>
      <c r="AX611" s="212">
        <f t="shared" si="81"/>
        <v>0</v>
      </c>
      <c r="AY611" s="211">
        <f t="shared" si="81"/>
        <v>2</v>
      </c>
      <c r="AZ611" s="210">
        <f t="shared" si="81"/>
        <v>0</v>
      </c>
      <c r="BA611" s="210">
        <f t="shared" si="81"/>
        <v>1</v>
      </c>
      <c r="BB611" s="209">
        <f t="shared" si="81"/>
        <v>0</v>
      </c>
      <c r="BC611" s="52" t="s">
        <v>135</v>
      </c>
    </row>
    <row r="612" spans="2:62" ht="28.15" customHeight="1" x14ac:dyDescent="0.2">
      <c r="B612" s="30"/>
      <c r="C612" s="242">
        <v>1</v>
      </c>
      <c r="D612" s="44"/>
      <c r="E612" s="43"/>
      <c r="F612" s="43"/>
      <c r="G612" s="42"/>
      <c r="H612" s="223" t="s">
        <v>660</v>
      </c>
      <c r="I612" s="246">
        <v>152</v>
      </c>
      <c r="J612" s="246">
        <v>41</v>
      </c>
      <c r="K612" s="246">
        <v>7</v>
      </c>
      <c r="L612" s="41" t="s">
        <v>133</v>
      </c>
      <c r="M612" s="40" t="s">
        <v>104</v>
      </c>
      <c r="N612" s="41" t="s">
        <v>131</v>
      </c>
      <c r="O612" s="40" t="s">
        <v>382</v>
      </c>
      <c r="P612" s="41" t="s">
        <v>130</v>
      </c>
      <c r="Q612" s="40" t="s">
        <v>1274</v>
      </c>
      <c r="R612" s="41" t="s">
        <v>129</v>
      </c>
      <c r="S612" s="40" t="s">
        <v>186</v>
      </c>
      <c r="T612" s="41" t="s">
        <v>128</v>
      </c>
      <c r="U612" s="40" t="s">
        <v>773</v>
      </c>
      <c r="V612" s="41" t="s">
        <v>127</v>
      </c>
      <c r="W612" s="40" t="s">
        <v>952</v>
      </c>
      <c r="X612" s="41" t="s">
        <v>126</v>
      </c>
      <c r="Y612" s="40" t="s">
        <v>632</v>
      </c>
      <c r="Z612" s="41" t="s">
        <v>125</v>
      </c>
      <c r="AA612" s="40" t="s">
        <v>424</v>
      </c>
      <c r="AB612" s="41" t="s">
        <v>1709</v>
      </c>
      <c r="AC612" s="40" t="s">
        <v>121</v>
      </c>
      <c r="AD612" s="39">
        <v>36</v>
      </c>
      <c r="AE612" s="40" t="s">
        <v>414</v>
      </c>
      <c r="AF612" s="39" t="s">
        <v>1754</v>
      </c>
      <c r="AG612" s="38" t="s">
        <v>507</v>
      </c>
      <c r="AH612" s="250"/>
      <c r="AI612" s="11"/>
      <c r="AJ612" s="310">
        <f>SUMPRODUCT(LEN($M612:$AC615)-LEN(SUBSTITUTE($M612:$AC615,"A", "")))</f>
        <v>73</v>
      </c>
      <c r="AK612" s="239">
        <f>SUMPRODUCT(LEN($AF612:$AF615)-LEN(SUBSTITUTE($AF612:$AF615,"A", "")))</f>
        <v>2</v>
      </c>
      <c r="AL612" s="230">
        <f>SUMPRODUCT(LEN($AE612:$AE615)-LEN(SUBSTITUTE($AE612:$AE615,"A", "")))</f>
        <v>0</v>
      </c>
      <c r="AM612" s="233">
        <f>SUMPRODUCT(LEN($M612:$AC615)-LEN(SUBSTITUTE($M612:$AC615,"S", "")))</f>
        <v>26</v>
      </c>
      <c r="AN612" s="239">
        <f>SUMPRODUCT(LEN($AF612:$AF615)-LEN(SUBSTITUTE($AF612:$AF615,"S", "")))</f>
        <v>4</v>
      </c>
      <c r="AO612" s="230">
        <f>SUMPRODUCT(LEN($AE612:$AE615)-LEN(SUBSTITUTE($AE612:$AE615,"S", "")))</f>
        <v>2</v>
      </c>
      <c r="AP612" s="233">
        <f>SUMPRODUCT(LEN($M612:$AC615)-LEN(SUBSTITUTE($M612:$AC615,"F", "")))</f>
        <v>1</v>
      </c>
      <c r="AQ612" s="239">
        <f>SUMPRODUCT(LEN($AF612:$AF615)-LEN(SUBSTITUTE($AF612:$AF615,"F", "")))</f>
        <v>1</v>
      </c>
      <c r="AR612" s="230">
        <f>SUMPRODUCT(LEN($AE612:$AE615)-LEN(SUBSTITUTE($AE612:$AE615,"F", "")))</f>
        <v>0</v>
      </c>
      <c r="AS612" s="233">
        <f>SUMPRODUCT(LEN($M612:$AC615)-LEN(SUBSTITUTE($M612:$AC615,"G", "")))</f>
        <v>24</v>
      </c>
      <c r="AT612" s="239">
        <f>SUMPRODUCT(LEN($AF612:$AF615)-LEN(SUBSTITUTE($AF612:$AF615,"G", "")))</f>
        <v>3</v>
      </c>
      <c r="AU612" s="230">
        <f>SUMPRODUCT(LEN($AE612:$AE615)-LEN(SUBSTITUTE($AE612:$AE615,"G", "")))</f>
        <v>1</v>
      </c>
      <c r="AV612" s="233">
        <f>SUMPRODUCT(LEN($M612:$AC615)-LEN(SUBSTITUTE($M612:$AC615,"M", "")))</f>
        <v>4</v>
      </c>
      <c r="AW612" s="239">
        <f>SUMPRODUCT(LEN($AF612:$AF615)-LEN(SUBSTITUTE($AF612:$AF615,"M", "")))</f>
        <v>0</v>
      </c>
      <c r="AX612" s="230">
        <f>SUMPRODUCT(LEN($AE612:$AE615)-LEN(SUBSTITUTE($AE612:$AE615,"M", "")))</f>
        <v>0</v>
      </c>
      <c r="AY612" s="291">
        <f>SUMPRODUCT(LEN($AE612:$AE615)-LEN(SUBSTITUTE($AE612:$AE615,"S", "")))</f>
        <v>2</v>
      </c>
      <c r="AZ612" s="227">
        <f>SUMPRODUCT(LEN($AE612:$AE615)-LEN(SUBSTITUTE($AE612:$AE615,"F", "")))</f>
        <v>0</v>
      </c>
      <c r="BA612" s="227">
        <f>SUMPRODUCT(LEN($AE612:$AE615)-LEN(SUBSTITUTE($AE612:$AE615,"G", "")))</f>
        <v>1</v>
      </c>
      <c r="BB612" s="294">
        <f>SUMPRODUCT(LEN($AE612:$AE615)-LEN(SUBSTITUTE($AE612:$AE615,"M", "")))</f>
        <v>0</v>
      </c>
    </row>
    <row r="613" spans="2:62" ht="28.15" customHeight="1" thickBot="1" x14ac:dyDescent="0.25">
      <c r="B613" s="30"/>
      <c r="C613" s="243"/>
      <c r="D613" s="36"/>
      <c r="E613" s="35"/>
      <c r="F613" s="35"/>
      <c r="G613" s="34"/>
      <c r="H613" s="224"/>
      <c r="I613" s="247"/>
      <c r="J613" s="247"/>
      <c r="K613" s="247"/>
      <c r="L613" s="33" t="s">
        <v>123</v>
      </c>
      <c r="M613" s="32" t="s">
        <v>1315</v>
      </c>
      <c r="N613" s="33" t="s">
        <v>122</v>
      </c>
      <c r="O613" s="32" t="s">
        <v>1274</v>
      </c>
      <c r="P613" s="33" t="s">
        <v>120</v>
      </c>
      <c r="Q613" s="32" t="s">
        <v>1274</v>
      </c>
      <c r="R613" s="33" t="s">
        <v>119</v>
      </c>
      <c r="S613" s="32" t="s">
        <v>1690</v>
      </c>
      <c r="T613" s="33" t="s">
        <v>118</v>
      </c>
      <c r="U613" s="32" t="s">
        <v>1305</v>
      </c>
      <c r="V613" s="33" t="s">
        <v>117</v>
      </c>
      <c r="W613" s="32" t="s">
        <v>1048</v>
      </c>
      <c r="X613" s="33" t="s">
        <v>116</v>
      </c>
      <c r="Y613" s="32" t="s">
        <v>780</v>
      </c>
      <c r="Z613" s="33" t="s">
        <v>115</v>
      </c>
      <c r="AA613" s="32" t="s">
        <v>424</v>
      </c>
      <c r="AB613" s="33" t="s">
        <v>1708</v>
      </c>
      <c r="AC613" s="32" t="s">
        <v>121</v>
      </c>
      <c r="AD613" s="31">
        <v>37</v>
      </c>
      <c r="AE613" s="32" t="s">
        <v>121</v>
      </c>
      <c r="AF613" s="31"/>
      <c r="AG613" s="23"/>
      <c r="AH613" s="251"/>
      <c r="AI613" s="11"/>
      <c r="AJ613" s="311"/>
      <c r="AK613" s="267"/>
      <c r="AL613" s="263"/>
      <c r="AM613" s="265"/>
      <c r="AN613" s="267"/>
      <c r="AO613" s="263"/>
      <c r="AP613" s="265"/>
      <c r="AQ613" s="267"/>
      <c r="AR613" s="263"/>
      <c r="AS613" s="265"/>
      <c r="AT613" s="267"/>
      <c r="AU613" s="263"/>
      <c r="AV613" s="265"/>
      <c r="AW613" s="267"/>
      <c r="AX613" s="263"/>
      <c r="AY613" s="292"/>
      <c r="AZ613" s="228"/>
      <c r="BA613" s="228"/>
      <c r="BB613" s="295"/>
    </row>
    <row r="614" spans="2:62" ht="28.15" customHeight="1" x14ac:dyDescent="0.2">
      <c r="B614" s="30"/>
      <c r="C614" s="244"/>
      <c r="D614" s="29"/>
      <c r="E614" s="28"/>
      <c r="F614" s="28"/>
      <c r="G614" s="27"/>
      <c r="H614" s="225">
        <v>261</v>
      </c>
      <c r="I614" s="248"/>
      <c r="J614" s="248"/>
      <c r="K614" s="248"/>
      <c r="L614" s="26" t="s">
        <v>114</v>
      </c>
      <c r="M614" s="25" t="s">
        <v>104</v>
      </c>
      <c r="N614" s="26" t="s">
        <v>112</v>
      </c>
      <c r="O614" s="25" t="s">
        <v>132</v>
      </c>
      <c r="P614" s="26" t="s">
        <v>111</v>
      </c>
      <c r="Q614" s="25" t="s">
        <v>382</v>
      </c>
      <c r="R614" s="26" t="s">
        <v>110</v>
      </c>
      <c r="S614" s="25" t="s">
        <v>1753</v>
      </c>
      <c r="T614" s="26" t="s">
        <v>109</v>
      </c>
      <c r="U614" s="25" t="s">
        <v>1752</v>
      </c>
      <c r="V614" s="26" t="s">
        <v>108</v>
      </c>
      <c r="W614" s="25" t="s">
        <v>443</v>
      </c>
      <c r="X614" s="26" t="s">
        <v>107</v>
      </c>
      <c r="Y614" s="25" t="s">
        <v>863</v>
      </c>
      <c r="Z614" s="26" t="s">
        <v>106</v>
      </c>
      <c r="AA614" s="25" t="s">
        <v>113</v>
      </c>
      <c r="AB614" s="26" t="s">
        <v>1707</v>
      </c>
      <c r="AC614" s="25"/>
      <c r="AD614" s="24">
        <v>38</v>
      </c>
      <c r="AE614" s="25" t="s">
        <v>121</v>
      </c>
      <c r="AF614" s="24"/>
      <c r="AG614" s="23"/>
      <c r="AH614" s="251"/>
      <c r="AI614" s="11"/>
      <c r="AJ614" s="311"/>
      <c r="AK614" s="267"/>
      <c r="AL614" s="263"/>
      <c r="AM614" s="265"/>
      <c r="AN614" s="267"/>
      <c r="AO614" s="263"/>
      <c r="AP614" s="265"/>
      <c r="AQ614" s="267"/>
      <c r="AR614" s="263"/>
      <c r="AS614" s="265"/>
      <c r="AT614" s="267"/>
      <c r="AU614" s="263"/>
      <c r="AV614" s="265"/>
      <c r="AW614" s="267"/>
      <c r="AX614" s="263"/>
      <c r="AY614" s="292"/>
      <c r="AZ614" s="228"/>
      <c r="BA614" s="228"/>
      <c r="BB614" s="295"/>
    </row>
    <row r="615" spans="2:62" ht="27.75" customHeight="1" thickBot="1" x14ac:dyDescent="0.25">
      <c r="B615" s="30"/>
      <c r="C615" s="253"/>
      <c r="D615" s="51"/>
      <c r="E615" s="50"/>
      <c r="F615" s="50"/>
      <c r="G615" s="49"/>
      <c r="H615" s="226"/>
      <c r="I615" s="254"/>
      <c r="J615" s="254"/>
      <c r="K615" s="254"/>
      <c r="L615" s="48" t="s">
        <v>105</v>
      </c>
      <c r="M615" s="47" t="s">
        <v>186</v>
      </c>
      <c r="N615" s="48" t="s">
        <v>103</v>
      </c>
      <c r="O615" s="47" t="s">
        <v>382</v>
      </c>
      <c r="P615" s="48" t="s">
        <v>102</v>
      </c>
      <c r="Q615" s="47" t="s">
        <v>417</v>
      </c>
      <c r="R615" s="48" t="s">
        <v>101</v>
      </c>
      <c r="S615" s="47" t="s">
        <v>707</v>
      </c>
      <c r="T615" s="48">
        <v>20</v>
      </c>
      <c r="U615" s="47" t="s">
        <v>132</v>
      </c>
      <c r="V615" s="48" t="s">
        <v>100</v>
      </c>
      <c r="W615" s="47" t="s">
        <v>447</v>
      </c>
      <c r="X615" s="48" t="s">
        <v>99</v>
      </c>
      <c r="Y615" s="47" t="s">
        <v>664</v>
      </c>
      <c r="Z615" s="48" t="s">
        <v>98</v>
      </c>
      <c r="AA615" s="47" t="s">
        <v>113</v>
      </c>
      <c r="AB615" s="48" t="s">
        <v>1706</v>
      </c>
      <c r="AC615" s="47"/>
      <c r="AD615" s="16"/>
      <c r="AE615" s="47"/>
      <c r="AF615" s="16"/>
      <c r="AG615" s="46"/>
      <c r="AH615" s="255"/>
      <c r="AI615" s="11"/>
      <c r="AJ615" s="312"/>
      <c r="AK615" s="268"/>
      <c r="AL615" s="264"/>
      <c r="AM615" s="266"/>
      <c r="AN615" s="268"/>
      <c r="AO615" s="264"/>
      <c r="AP615" s="266"/>
      <c r="AQ615" s="268"/>
      <c r="AR615" s="264"/>
      <c r="AS615" s="266"/>
      <c r="AT615" s="268"/>
      <c r="AU615" s="264"/>
      <c r="AV615" s="266"/>
      <c r="AW615" s="268"/>
      <c r="AX615" s="264"/>
      <c r="AY615" s="293"/>
      <c r="AZ615" s="229"/>
      <c r="BA615" s="229"/>
      <c r="BB615" s="296"/>
    </row>
    <row r="616" spans="2:62" ht="28.15" customHeight="1" x14ac:dyDescent="0.2">
      <c r="B616" s="30"/>
      <c r="C616" s="242">
        <v>2</v>
      </c>
      <c r="D616" s="44"/>
      <c r="E616" s="43"/>
      <c r="F616" s="43"/>
      <c r="G616" s="42"/>
      <c r="H616" s="223"/>
      <c r="I616" s="246"/>
      <c r="J616" s="246"/>
      <c r="K616" s="246"/>
      <c r="L616" s="41" t="s">
        <v>133</v>
      </c>
      <c r="M616" s="40"/>
      <c r="N616" s="41" t="s">
        <v>131</v>
      </c>
      <c r="O616" s="40"/>
      <c r="P616" s="41" t="s">
        <v>130</v>
      </c>
      <c r="Q616" s="40"/>
      <c r="R616" s="41" t="s">
        <v>129</v>
      </c>
      <c r="S616" s="40"/>
      <c r="T616" s="41" t="s">
        <v>128</v>
      </c>
      <c r="U616" s="40"/>
      <c r="V616" s="41" t="s">
        <v>127</v>
      </c>
      <c r="W616" s="40"/>
      <c r="X616" s="41" t="s">
        <v>126</v>
      </c>
      <c r="Y616" s="40"/>
      <c r="Z616" s="41" t="s">
        <v>125</v>
      </c>
      <c r="AA616" s="40"/>
      <c r="AB616" s="41" t="s">
        <v>1709</v>
      </c>
      <c r="AC616" s="40"/>
      <c r="AD616" s="39"/>
      <c r="AE616" s="40"/>
      <c r="AF616" s="39"/>
      <c r="AG616" s="38"/>
      <c r="AH616" s="250"/>
      <c r="AI616" s="11"/>
      <c r="AJ616" s="310">
        <f>SUMPRODUCT(LEN($M616:$AC619)-LEN(SUBSTITUTE($M616:$AC619,"A", "")))</f>
        <v>0</v>
      </c>
      <c r="AK616" s="239">
        <f>SUMPRODUCT(LEN($AF616:$AF619)-LEN(SUBSTITUTE($AF616:$AF619,"A", "")))</f>
        <v>0</v>
      </c>
      <c r="AL616" s="230">
        <f>SUMPRODUCT(LEN($AE616:$AE619)-LEN(SUBSTITUTE($AE616:$AE619,"A", "")))</f>
        <v>0</v>
      </c>
      <c r="AM616" s="233">
        <f>SUMPRODUCT(LEN($M616:$AC619)-LEN(SUBSTITUTE($M616:$AC619,"S", "")))</f>
        <v>0</v>
      </c>
      <c r="AN616" s="239">
        <f>SUMPRODUCT(LEN($AF616:$AF619)-LEN(SUBSTITUTE($AF616:$AF619,"S", "")))</f>
        <v>0</v>
      </c>
      <c r="AO616" s="230">
        <f>SUMPRODUCT(LEN($AE616:$AE619)-LEN(SUBSTITUTE($AE616:$AE619,"S", "")))</f>
        <v>0</v>
      </c>
      <c r="AP616" s="233">
        <f>SUMPRODUCT(LEN($M616:$AC619)-LEN(SUBSTITUTE($M616:$AC619,"F", "")))</f>
        <v>0</v>
      </c>
      <c r="AQ616" s="239">
        <f>SUMPRODUCT(LEN($AF616:$AF619)-LEN(SUBSTITUTE($AF616:$AF619,"F", "")))</f>
        <v>0</v>
      </c>
      <c r="AR616" s="230">
        <f>SUMPRODUCT(LEN($AE616:$AE619)-LEN(SUBSTITUTE($AE616:$AE619,"F", "")))</f>
        <v>0</v>
      </c>
      <c r="AS616" s="233">
        <f>SUMPRODUCT(LEN($M616:$AC619)-LEN(SUBSTITUTE($M616:$AC619,"G", "")))</f>
        <v>0</v>
      </c>
      <c r="AT616" s="239">
        <f>SUMPRODUCT(LEN($AF616:$AF619)-LEN(SUBSTITUTE($AF616:$AF619,"G", "")))</f>
        <v>0</v>
      </c>
      <c r="AU616" s="230">
        <f>SUMPRODUCT(LEN($AE616:$AE619)-LEN(SUBSTITUTE($AE616:$AE619,"G", "")))</f>
        <v>0</v>
      </c>
      <c r="AV616" s="233">
        <f>SUMPRODUCT(LEN($M616:$AC619)-LEN(SUBSTITUTE($M616:$AC619,"M", "")))</f>
        <v>0</v>
      </c>
      <c r="AW616" s="239">
        <f>SUMPRODUCT(LEN($AF616:$AF619)-LEN(SUBSTITUTE($AF616:$AF619,"M", "")))</f>
        <v>0</v>
      </c>
      <c r="AX616" s="230">
        <f>SUMPRODUCT(LEN($AE616:$AE619)-LEN(SUBSTITUTE($AE616:$AE619,"M", "")))</f>
        <v>0</v>
      </c>
      <c r="AY616" s="291">
        <f>SUMPRODUCT(LEN($AE616:$AE619)-LEN(SUBSTITUTE($AE616:$AE619,"S", "")))</f>
        <v>0</v>
      </c>
      <c r="AZ616" s="227">
        <f>SUMPRODUCT(LEN($AE616:$AE619)-LEN(SUBSTITUTE($AE616:$AE619,"F", "")))</f>
        <v>0</v>
      </c>
      <c r="BA616" s="227">
        <f>SUMPRODUCT(LEN($AE616:$AE619)-LEN(SUBSTITUTE($AE616:$AE619,"G", "")))</f>
        <v>0</v>
      </c>
      <c r="BB616" s="294">
        <f>SUMPRODUCT(LEN($AE616:$AE619)-LEN(SUBSTITUTE($AE616:$AE619,"M", "")))</f>
        <v>0</v>
      </c>
    </row>
    <row r="617" spans="2:62" ht="28.15" customHeight="1" thickBot="1" x14ac:dyDescent="0.25">
      <c r="B617" s="30"/>
      <c r="C617" s="243"/>
      <c r="D617" s="36"/>
      <c r="E617" s="35"/>
      <c r="F617" s="35"/>
      <c r="G617" s="34"/>
      <c r="H617" s="224"/>
      <c r="I617" s="247"/>
      <c r="J617" s="247"/>
      <c r="K617" s="247"/>
      <c r="L617" s="33" t="s">
        <v>123</v>
      </c>
      <c r="M617" s="32"/>
      <c r="N617" s="33" t="s">
        <v>122</v>
      </c>
      <c r="O617" s="32"/>
      <c r="P617" s="33" t="s">
        <v>120</v>
      </c>
      <c r="Q617" s="32"/>
      <c r="R617" s="33" t="s">
        <v>119</v>
      </c>
      <c r="S617" s="32"/>
      <c r="T617" s="33" t="s">
        <v>118</v>
      </c>
      <c r="U617" s="32"/>
      <c r="V617" s="33" t="s">
        <v>117</v>
      </c>
      <c r="W617" s="32"/>
      <c r="X617" s="33" t="s">
        <v>116</v>
      </c>
      <c r="Y617" s="32"/>
      <c r="Z617" s="33" t="s">
        <v>115</v>
      </c>
      <c r="AA617" s="32"/>
      <c r="AB617" s="33" t="s">
        <v>1708</v>
      </c>
      <c r="AC617" s="32"/>
      <c r="AD617" s="31"/>
      <c r="AE617" s="32"/>
      <c r="AF617" s="31"/>
      <c r="AG617" s="23"/>
      <c r="AH617" s="251"/>
      <c r="AI617" s="11"/>
      <c r="AJ617" s="311"/>
      <c r="AK617" s="267"/>
      <c r="AL617" s="263"/>
      <c r="AM617" s="265"/>
      <c r="AN617" s="267"/>
      <c r="AO617" s="263"/>
      <c r="AP617" s="265"/>
      <c r="AQ617" s="267"/>
      <c r="AR617" s="263"/>
      <c r="AS617" s="265"/>
      <c r="AT617" s="267"/>
      <c r="AU617" s="263"/>
      <c r="AV617" s="265"/>
      <c r="AW617" s="267"/>
      <c r="AX617" s="263"/>
      <c r="AY617" s="292"/>
      <c r="AZ617" s="228"/>
      <c r="BA617" s="228"/>
      <c r="BB617" s="295"/>
    </row>
    <row r="618" spans="2:62" ht="28.15" customHeight="1" x14ac:dyDescent="0.2">
      <c r="B618" s="30"/>
      <c r="C618" s="244"/>
      <c r="D618" s="29"/>
      <c r="E618" s="28"/>
      <c r="F618" s="28"/>
      <c r="G618" s="27"/>
      <c r="H618" s="225"/>
      <c r="I618" s="248"/>
      <c r="J618" s="248"/>
      <c r="K618" s="248"/>
      <c r="L618" s="26" t="s">
        <v>114</v>
      </c>
      <c r="M618" s="25"/>
      <c r="N618" s="26" t="s">
        <v>112</v>
      </c>
      <c r="O618" s="25"/>
      <c r="P618" s="26" t="s">
        <v>111</v>
      </c>
      <c r="Q618" s="25"/>
      <c r="R618" s="26" t="s">
        <v>110</v>
      </c>
      <c r="S618" s="25"/>
      <c r="T618" s="26" t="s">
        <v>109</v>
      </c>
      <c r="U618" s="25"/>
      <c r="V618" s="26" t="s">
        <v>108</v>
      </c>
      <c r="W618" s="25"/>
      <c r="X618" s="26" t="s">
        <v>107</v>
      </c>
      <c r="Y618" s="25"/>
      <c r="Z618" s="26" t="s">
        <v>106</v>
      </c>
      <c r="AA618" s="25"/>
      <c r="AB618" s="26" t="s">
        <v>1707</v>
      </c>
      <c r="AC618" s="25"/>
      <c r="AD618" s="24"/>
      <c r="AE618" s="25"/>
      <c r="AF618" s="24"/>
      <c r="AG618" s="23"/>
      <c r="AH618" s="251"/>
      <c r="AI618" s="11"/>
      <c r="AJ618" s="311"/>
      <c r="AK618" s="267"/>
      <c r="AL618" s="263"/>
      <c r="AM618" s="265"/>
      <c r="AN618" s="267"/>
      <c r="AO618" s="263"/>
      <c r="AP618" s="265"/>
      <c r="AQ618" s="267"/>
      <c r="AR618" s="263"/>
      <c r="AS618" s="265"/>
      <c r="AT618" s="267"/>
      <c r="AU618" s="263"/>
      <c r="AV618" s="265"/>
      <c r="AW618" s="267"/>
      <c r="AX618" s="263"/>
      <c r="AY618" s="292"/>
      <c r="AZ618" s="228"/>
      <c r="BA618" s="228"/>
      <c r="BB618" s="295"/>
    </row>
    <row r="619" spans="2:62" ht="28.15" customHeight="1" thickBot="1" x14ac:dyDescent="0.25">
      <c r="B619" s="30"/>
      <c r="C619" s="253"/>
      <c r="D619" s="51"/>
      <c r="E619" s="50"/>
      <c r="F619" s="50"/>
      <c r="G619" s="49"/>
      <c r="H619" s="226"/>
      <c r="I619" s="254"/>
      <c r="J619" s="254"/>
      <c r="K619" s="254"/>
      <c r="L619" s="48" t="s">
        <v>105</v>
      </c>
      <c r="M619" s="47"/>
      <c r="N619" s="48" t="s">
        <v>103</v>
      </c>
      <c r="O619" s="47"/>
      <c r="P619" s="48" t="s">
        <v>102</v>
      </c>
      <c r="Q619" s="47"/>
      <c r="R619" s="48" t="s">
        <v>101</v>
      </c>
      <c r="S619" s="47"/>
      <c r="T619" s="48">
        <v>20</v>
      </c>
      <c r="U619" s="47"/>
      <c r="V619" s="48" t="s">
        <v>100</v>
      </c>
      <c r="W619" s="47"/>
      <c r="X619" s="48" t="s">
        <v>99</v>
      </c>
      <c r="Y619" s="47"/>
      <c r="Z619" s="48" t="s">
        <v>98</v>
      </c>
      <c r="AA619" s="47"/>
      <c r="AB619" s="48" t="s">
        <v>1706</v>
      </c>
      <c r="AC619" s="47"/>
      <c r="AD619" s="16"/>
      <c r="AE619" s="47"/>
      <c r="AF619" s="16"/>
      <c r="AG619" s="46"/>
      <c r="AH619" s="255"/>
      <c r="AI619" s="11"/>
      <c r="AJ619" s="312"/>
      <c r="AK619" s="268"/>
      <c r="AL619" s="264"/>
      <c r="AM619" s="266"/>
      <c r="AN619" s="268"/>
      <c r="AO619" s="264"/>
      <c r="AP619" s="266"/>
      <c r="AQ619" s="268"/>
      <c r="AR619" s="264"/>
      <c r="AS619" s="266"/>
      <c r="AT619" s="268"/>
      <c r="AU619" s="264"/>
      <c r="AV619" s="266"/>
      <c r="AW619" s="268"/>
      <c r="AX619" s="264"/>
      <c r="AY619" s="293"/>
      <c r="AZ619" s="229"/>
      <c r="BA619" s="229"/>
      <c r="BB619" s="296"/>
    </row>
    <row r="620" spans="2:62" ht="28.15" customHeight="1" x14ac:dyDescent="0.2">
      <c r="B620" s="30"/>
      <c r="C620" s="242">
        <v>3</v>
      </c>
      <c r="D620" s="44"/>
      <c r="E620" s="43"/>
      <c r="F620" s="43"/>
      <c r="G620" s="42"/>
      <c r="H620" s="223"/>
      <c r="I620" s="246"/>
      <c r="J620" s="246"/>
      <c r="K620" s="246"/>
      <c r="L620" s="41" t="s">
        <v>133</v>
      </c>
      <c r="M620" s="40"/>
      <c r="N620" s="41" t="s">
        <v>131</v>
      </c>
      <c r="O620" s="40"/>
      <c r="P620" s="41" t="s">
        <v>130</v>
      </c>
      <c r="Q620" s="40"/>
      <c r="R620" s="41" t="s">
        <v>129</v>
      </c>
      <c r="S620" s="40"/>
      <c r="T620" s="41" t="s">
        <v>128</v>
      </c>
      <c r="U620" s="40"/>
      <c r="V620" s="41" t="s">
        <v>127</v>
      </c>
      <c r="W620" s="40"/>
      <c r="X620" s="41" t="s">
        <v>126</v>
      </c>
      <c r="Y620" s="40"/>
      <c r="Z620" s="41" t="s">
        <v>125</v>
      </c>
      <c r="AA620" s="40"/>
      <c r="AB620" s="41" t="s">
        <v>1709</v>
      </c>
      <c r="AC620" s="40"/>
      <c r="AD620" s="39"/>
      <c r="AE620" s="40"/>
      <c r="AF620" s="39"/>
      <c r="AG620" s="38"/>
      <c r="AH620" s="250"/>
      <c r="AI620" s="11"/>
      <c r="AJ620" s="310">
        <f>SUMPRODUCT(LEN($M620:$AC623)-LEN(SUBSTITUTE($M620:$AC623,"A", "")))</f>
        <v>0</v>
      </c>
      <c r="AK620" s="239">
        <f>SUMPRODUCT(LEN($AF620:$AF623)-LEN(SUBSTITUTE($AF620:$AF623,"A", "")))</f>
        <v>0</v>
      </c>
      <c r="AL620" s="230">
        <f>SUMPRODUCT(LEN($AE620:$AE623)-LEN(SUBSTITUTE($AE620:$AE623,"A", "")))</f>
        <v>0</v>
      </c>
      <c r="AM620" s="233">
        <f>SUMPRODUCT(LEN($M620:$AC623)-LEN(SUBSTITUTE($M620:$AC623,"S", "")))</f>
        <v>0</v>
      </c>
      <c r="AN620" s="239">
        <f>SUMPRODUCT(LEN($AF620:$AF623)-LEN(SUBSTITUTE($AF620:$AF623,"S", "")))</f>
        <v>0</v>
      </c>
      <c r="AO620" s="230">
        <f>SUMPRODUCT(LEN($AE620:$AE623)-LEN(SUBSTITUTE($AE620:$AE623,"S", "")))</f>
        <v>0</v>
      </c>
      <c r="AP620" s="233">
        <f>SUMPRODUCT(LEN($M620:$AC623)-LEN(SUBSTITUTE($M620:$AC623,"F", "")))</f>
        <v>0</v>
      </c>
      <c r="AQ620" s="239">
        <f>SUMPRODUCT(LEN($AF620:$AF623)-LEN(SUBSTITUTE($AF620:$AF623,"F", "")))</f>
        <v>0</v>
      </c>
      <c r="AR620" s="230">
        <f>SUMPRODUCT(LEN($AE620:$AE623)-LEN(SUBSTITUTE($AE620:$AE623,"F", "")))</f>
        <v>0</v>
      </c>
      <c r="AS620" s="233">
        <f>SUMPRODUCT(LEN($M620:$AC623)-LEN(SUBSTITUTE($M620:$AC623,"G", "")))</f>
        <v>0</v>
      </c>
      <c r="AT620" s="239">
        <f>SUMPRODUCT(LEN($AF620:$AF623)-LEN(SUBSTITUTE($AF620:$AF623,"G", "")))</f>
        <v>0</v>
      </c>
      <c r="AU620" s="230">
        <f>SUMPRODUCT(LEN($AE620:$AE623)-LEN(SUBSTITUTE($AE620:$AE623,"G", "")))</f>
        <v>0</v>
      </c>
      <c r="AV620" s="233">
        <f>SUMPRODUCT(LEN($M620:$AC623)-LEN(SUBSTITUTE($M620:$AC623,"M", "")))</f>
        <v>0</v>
      </c>
      <c r="AW620" s="239">
        <f>SUMPRODUCT(LEN($AF620:$AF623)-LEN(SUBSTITUTE($AF620:$AF623,"M", "")))</f>
        <v>0</v>
      </c>
      <c r="AX620" s="230">
        <f>SUMPRODUCT(LEN($AE620:$AE623)-LEN(SUBSTITUTE($AE620:$AE623,"M", "")))</f>
        <v>0</v>
      </c>
      <c r="AY620" s="291">
        <f>SUMPRODUCT(LEN($AE620:$AE623)-LEN(SUBSTITUTE($AE620:$AE623,"S", "")))</f>
        <v>0</v>
      </c>
      <c r="AZ620" s="227">
        <f>SUMPRODUCT(LEN($AE620:$AE623)-LEN(SUBSTITUTE($AE620:$AE623,"F", "")))</f>
        <v>0</v>
      </c>
      <c r="BA620" s="227">
        <f>SUMPRODUCT(LEN($AE620:$AE623)-LEN(SUBSTITUTE($AE620:$AE623,"G", "")))</f>
        <v>0</v>
      </c>
      <c r="BB620" s="294">
        <f>SUMPRODUCT(LEN($AE620:$AE623)-LEN(SUBSTITUTE($AE620:$AE623,"M", "")))</f>
        <v>0</v>
      </c>
    </row>
    <row r="621" spans="2:62" ht="28.15" customHeight="1" thickBot="1" x14ac:dyDescent="0.25">
      <c r="B621" s="30"/>
      <c r="C621" s="243"/>
      <c r="D621" s="36"/>
      <c r="E621" s="35"/>
      <c r="F621" s="35"/>
      <c r="G621" s="34"/>
      <c r="H621" s="224"/>
      <c r="I621" s="247"/>
      <c r="J621" s="247"/>
      <c r="K621" s="247"/>
      <c r="L621" s="33" t="s">
        <v>123</v>
      </c>
      <c r="M621" s="32"/>
      <c r="N621" s="33" t="s">
        <v>122</v>
      </c>
      <c r="O621" s="32"/>
      <c r="P621" s="33" t="s">
        <v>120</v>
      </c>
      <c r="Q621" s="32"/>
      <c r="R621" s="33" t="s">
        <v>119</v>
      </c>
      <c r="S621" s="32"/>
      <c r="T621" s="33" t="s">
        <v>118</v>
      </c>
      <c r="U621" s="32"/>
      <c r="V621" s="33" t="s">
        <v>117</v>
      </c>
      <c r="W621" s="32"/>
      <c r="X621" s="33" t="s">
        <v>116</v>
      </c>
      <c r="Y621" s="32"/>
      <c r="Z621" s="33" t="s">
        <v>115</v>
      </c>
      <c r="AA621" s="32"/>
      <c r="AB621" s="33" t="s">
        <v>1708</v>
      </c>
      <c r="AC621" s="32"/>
      <c r="AD621" s="31"/>
      <c r="AE621" s="32"/>
      <c r="AF621" s="31"/>
      <c r="AG621" s="23"/>
      <c r="AH621" s="251"/>
      <c r="AI621" s="11"/>
      <c r="AJ621" s="311"/>
      <c r="AK621" s="267"/>
      <c r="AL621" s="263"/>
      <c r="AM621" s="265"/>
      <c r="AN621" s="267"/>
      <c r="AO621" s="263"/>
      <c r="AP621" s="265"/>
      <c r="AQ621" s="267"/>
      <c r="AR621" s="263"/>
      <c r="AS621" s="265"/>
      <c r="AT621" s="267"/>
      <c r="AU621" s="263"/>
      <c r="AV621" s="265"/>
      <c r="AW621" s="267"/>
      <c r="AX621" s="263"/>
      <c r="AY621" s="292"/>
      <c r="AZ621" s="228"/>
      <c r="BA621" s="228"/>
      <c r="BB621" s="295"/>
    </row>
    <row r="622" spans="2:62" ht="28.15" customHeight="1" x14ac:dyDescent="0.2">
      <c r="B622" s="30"/>
      <c r="C622" s="244"/>
      <c r="D622" s="29"/>
      <c r="E622" s="28"/>
      <c r="F622" s="28"/>
      <c r="G622" s="27"/>
      <c r="H622" s="225"/>
      <c r="I622" s="248"/>
      <c r="J622" s="248"/>
      <c r="K622" s="248"/>
      <c r="L622" s="26" t="s">
        <v>114</v>
      </c>
      <c r="M622" s="25"/>
      <c r="N622" s="26" t="s">
        <v>112</v>
      </c>
      <c r="O622" s="25"/>
      <c r="P622" s="26" t="s">
        <v>111</v>
      </c>
      <c r="Q622" s="25"/>
      <c r="R622" s="26" t="s">
        <v>110</v>
      </c>
      <c r="S622" s="25"/>
      <c r="T622" s="26" t="s">
        <v>109</v>
      </c>
      <c r="U622" s="25"/>
      <c r="V622" s="26" t="s">
        <v>108</v>
      </c>
      <c r="W622" s="25"/>
      <c r="X622" s="26" t="s">
        <v>107</v>
      </c>
      <c r="Y622" s="25"/>
      <c r="Z622" s="26" t="s">
        <v>106</v>
      </c>
      <c r="AA622" s="25"/>
      <c r="AB622" s="26" t="s">
        <v>1707</v>
      </c>
      <c r="AC622" s="25"/>
      <c r="AD622" s="24"/>
      <c r="AE622" s="25"/>
      <c r="AF622" s="24"/>
      <c r="AG622" s="23"/>
      <c r="AH622" s="251"/>
      <c r="AI622" s="11"/>
      <c r="AJ622" s="311"/>
      <c r="AK622" s="267"/>
      <c r="AL622" s="263"/>
      <c r="AM622" s="265"/>
      <c r="AN622" s="267"/>
      <c r="AO622" s="263"/>
      <c r="AP622" s="265"/>
      <c r="AQ622" s="267"/>
      <c r="AR622" s="263"/>
      <c r="AS622" s="265"/>
      <c r="AT622" s="267"/>
      <c r="AU622" s="263"/>
      <c r="AV622" s="265"/>
      <c r="AW622" s="267"/>
      <c r="AX622" s="263"/>
      <c r="AY622" s="292"/>
      <c r="AZ622" s="228"/>
      <c r="BA622" s="228"/>
      <c r="BB622" s="295"/>
    </row>
    <row r="623" spans="2:62" ht="28.15" customHeight="1" thickBot="1" x14ac:dyDescent="0.25">
      <c r="B623" s="21"/>
      <c r="C623" s="245"/>
      <c r="D623" s="20"/>
      <c r="E623" s="19"/>
      <c r="F623" s="19"/>
      <c r="G623" s="18"/>
      <c r="H623" s="226"/>
      <c r="I623" s="249"/>
      <c r="J623" s="249"/>
      <c r="K623" s="249"/>
      <c r="L623" s="17" t="s">
        <v>105</v>
      </c>
      <c r="M623" s="15"/>
      <c r="N623" s="17" t="s">
        <v>103</v>
      </c>
      <c r="O623" s="15"/>
      <c r="P623" s="17" t="s">
        <v>102</v>
      </c>
      <c r="Q623" s="15"/>
      <c r="R623" s="17" t="s">
        <v>101</v>
      </c>
      <c r="S623" s="15"/>
      <c r="T623" s="17">
        <v>20</v>
      </c>
      <c r="U623" s="15"/>
      <c r="V623" s="17" t="s">
        <v>100</v>
      </c>
      <c r="W623" s="15"/>
      <c r="X623" s="17" t="s">
        <v>99</v>
      </c>
      <c r="Y623" s="15"/>
      <c r="Z623" s="17" t="s">
        <v>98</v>
      </c>
      <c r="AA623" s="15"/>
      <c r="AB623" s="17" t="s">
        <v>1706</v>
      </c>
      <c r="AC623" s="25"/>
      <c r="AD623" s="16"/>
      <c r="AE623" s="15"/>
      <c r="AF623" s="14"/>
      <c r="AG623" s="13"/>
      <c r="AH623" s="252"/>
      <c r="AI623" s="11"/>
      <c r="AJ623" s="312"/>
      <c r="AK623" s="268"/>
      <c r="AL623" s="264"/>
      <c r="AM623" s="266"/>
      <c r="AN623" s="268"/>
      <c r="AO623" s="264"/>
      <c r="AP623" s="266"/>
      <c r="AQ623" s="268"/>
      <c r="AR623" s="264"/>
      <c r="AS623" s="266"/>
      <c r="AT623" s="268"/>
      <c r="AU623" s="264"/>
      <c r="AV623" s="266"/>
      <c r="AW623" s="268"/>
      <c r="AX623" s="264"/>
      <c r="AY623" s="293"/>
      <c r="AZ623" s="229"/>
      <c r="BA623" s="229"/>
      <c r="BB623" s="296"/>
    </row>
    <row r="624" spans="2:62" ht="85.9" customHeight="1" thickTop="1" thickBot="1" x14ac:dyDescent="0.35">
      <c r="B624" s="105" t="s">
        <v>174</v>
      </c>
      <c r="C624" s="95" t="s">
        <v>173</v>
      </c>
      <c r="D624" s="100" t="s">
        <v>172</v>
      </c>
      <c r="E624" s="104" t="s">
        <v>171</v>
      </c>
      <c r="F624" s="103"/>
      <c r="G624" s="102"/>
      <c r="H624" s="101" t="s">
        <v>170</v>
      </c>
      <c r="I624" s="100" t="s">
        <v>96</v>
      </c>
      <c r="J624" s="100" t="s">
        <v>169</v>
      </c>
      <c r="K624" s="100" t="s">
        <v>97</v>
      </c>
      <c r="L624" s="256" t="s">
        <v>168</v>
      </c>
      <c r="M624" s="262"/>
      <c r="N624" s="256" t="s">
        <v>167</v>
      </c>
      <c r="O624" s="262"/>
      <c r="P624" s="256" t="s">
        <v>167</v>
      </c>
      <c r="Q624" s="257"/>
      <c r="R624" s="256" t="s">
        <v>167</v>
      </c>
      <c r="S624" s="257"/>
      <c r="T624" s="256" t="s">
        <v>167</v>
      </c>
      <c r="U624" s="257"/>
      <c r="V624" s="256" t="s">
        <v>167</v>
      </c>
      <c r="W624" s="257"/>
      <c r="X624" s="256" t="s">
        <v>167</v>
      </c>
      <c r="Y624" s="257"/>
      <c r="Z624" s="256" t="s">
        <v>167</v>
      </c>
      <c r="AA624" s="257"/>
      <c r="AB624" s="256" t="s">
        <v>167</v>
      </c>
      <c r="AC624" s="257"/>
      <c r="AD624" s="261" t="s">
        <v>166</v>
      </c>
      <c r="AE624" s="257"/>
      <c r="AF624" s="101" t="s">
        <v>165</v>
      </c>
      <c r="AG624" s="101" t="s">
        <v>164</v>
      </c>
      <c r="AH624" s="100" t="s">
        <v>163</v>
      </c>
      <c r="AI624" s="98"/>
      <c r="AJ624" s="96" t="s">
        <v>160</v>
      </c>
      <c r="AK624" s="95" t="s">
        <v>159</v>
      </c>
      <c r="AL624" s="94" t="s">
        <v>158</v>
      </c>
      <c r="AM624" s="96" t="s">
        <v>157</v>
      </c>
      <c r="AN624" s="95" t="s">
        <v>156</v>
      </c>
      <c r="AO624" s="94" t="s">
        <v>155</v>
      </c>
      <c r="AP624" s="96" t="s">
        <v>154</v>
      </c>
      <c r="AQ624" s="95" t="s">
        <v>153</v>
      </c>
      <c r="AR624" s="97" t="s">
        <v>152</v>
      </c>
      <c r="AS624" s="96" t="s">
        <v>151</v>
      </c>
      <c r="AT624" s="95" t="s">
        <v>150</v>
      </c>
      <c r="AU624" s="94" t="s">
        <v>149</v>
      </c>
      <c r="AV624" s="96" t="s">
        <v>148</v>
      </c>
      <c r="AW624" s="95" t="s">
        <v>147</v>
      </c>
      <c r="AX624" s="94" t="s">
        <v>146</v>
      </c>
      <c r="AY624" s="93" t="s">
        <v>145</v>
      </c>
      <c r="AZ624" s="92" t="s">
        <v>144</v>
      </c>
      <c r="BA624" s="92" t="s">
        <v>143</v>
      </c>
      <c r="BB624" s="91" t="s">
        <v>142</v>
      </c>
    </row>
    <row r="625" spans="2:62" ht="48" thickBot="1" x14ac:dyDescent="0.3">
      <c r="B625" s="90" t="s">
        <v>206</v>
      </c>
      <c r="C625" s="89"/>
      <c r="D625" s="88"/>
      <c r="E625" s="258"/>
      <c r="F625" s="259"/>
      <c r="G625" s="260"/>
      <c r="H625" s="87" t="s">
        <v>140</v>
      </c>
      <c r="I625" s="86"/>
      <c r="J625" s="86"/>
      <c r="K625" s="85"/>
      <c r="L625" s="84"/>
      <c r="M625" s="81"/>
      <c r="N625" s="84"/>
      <c r="O625" s="81"/>
      <c r="P625" s="84"/>
      <c r="Q625" s="81"/>
      <c r="R625" s="84"/>
      <c r="S625" s="81"/>
      <c r="T625" s="84"/>
      <c r="U625" s="81"/>
      <c r="V625" s="84"/>
      <c r="W625" s="81"/>
      <c r="X625" s="84"/>
      <c r="Y625" s="81"/>
      <c r="Z625" s="84"/>
      <c r="AA625" s="83"/>
      <c r="AB625" s="217"/>
      <c r="AC625" s="217"/>
      <c r="AD625" s="82" t="s">
        <v>139</v>
      </c>
      <c r="AE625" s="81"/>
      <c r="AF625" s="81"/>
      <c r="AG625" s="81"/>
      <c r="AH625" s="80"/>
      <c r="AI625" s="79" t="s">
        <v>138</v>
      </c>
      <c r="AJ625" s="78">
        <f t="shared" ref="AJ625:BB625" si="82">SUM(AJ627:AJ638)</f>
        <v>66</v>
      </c>
      <c r="AK625" s="77">
        <f t="shared" si="82"/>
        <v>19</v>
      </c>
      <c r="AL625" s="76">
        <f t="shared" si="82"/>
        <v>0</v>
      </c>
      <c r="AM625" s="78">
        <f t="shared" si="82"/>
        <v>10</v>
      </c>
      <c r="AN625" s="77">
        <f t="shared" si="82"/>
        <v>0</v>
      </c>
      <c r="AO625" s="76">
        <f t="shared" si="82"/>
        <v>0</v>
      </c>
      <c r="AP625" s="78">
        <f t="shared" si="82"/>
        <v>0</v>
      </c>
      <c r="AQ625" s="77">
        <f t="shared" si="82"/>
        <v>0</v>
      </c>
      <c r="AR625" s="76">
        <f t="shared" si="82"/>
        <v>0</v>
      </c>
      <c r="AS625" s="78">
        <f t="shared" si="82"/>
        <v>18</v>
      </c>
      <c r="AT625" s="77">
        <f t="shared" si="82"/>
        <v>6</v>
      </c>
      <c r="AU625" s="76">
        <f t="shared" si="82"/>
        <v>0</v>
      </c>
      <c r="AV625" s="78">
        <f t="shared" si="82"/>
        <v>12</v>
      </c>
      <c r="AW625" s="77">
        <f t="shared" si="82"/>
        <v>2</v>
      </c>
      <c r="AX625" s="76">
        <f t="shared" si="82"/>
        <v>0</v>
      </c>
      <c r="AY625" s="75">
        <f t="shared" si="82"/>
        <v>0</v>
      </c>
      <c r="AZ625" s="74">
        <f t="shared" si="82"/>
        <v>0</v>
      </c>
      <c r="BA625" s="74">
        <f t="shared" si="82"/>
        <v>0</v>
      </c>
      <c r="BB625" s="73">
        <f t="shared" si="82"/>
        <v>0</v>
      </c>
      <c r="BC625" s="72" t="s">
        <v>137</v>
      </c>
      <c r="BF625" s="5">
        <f>SUM(AJ625:AL625)/$BG$5</f>
        <v>85</v>
      </c>
      <c r="BG625" s="5">
        <f>SUM(AM625:AO625,AY625)/$BG$5</f>
        <v>10</v>
      </c>
      <c r="BH625" s="5">
        <f>SUM(AP625:AR625,AZ625)/$BG$5</f>
        <v>0</v>
      </c>
      <c r="BI625" s="5">
        <f>SUM(AS625:AU625,BA625)/$BG$5</f>
        <v>24</v>
      </c>
      <c r="BJ625" s="5">
        <f>SUM(AV625:AX625,BB625)/$BG$5</f>
        <v>14</v>
      </c>
    </row>
    <row r="626" spans="2:62" ht="37.5" thickBot="1" x14ac:dyDescent="0.3">
      <c r="B626" s="71"/>
      <c r="C626" s="70"/>
      <c r="D626" s="69"/>
      <c r="E626" s="68"/>
      <c r="F626" s="68"/>
      <c r="G626" s="67"/>
      <c r="H626" s="66"/>
      <c r="I626" s="64"/>
      <c r="J626" s="64"/>
      <c r="K626" s="65"/>
      <c r="L626" s="64"/>
      <c r="M626" s="62"/>
      <c r="N626" s="64"/>
      <c r="O626" s="62"/>
      <c r="P626" s="64"/>
      <c r="Q626" s="62"/>
      <c r="R626" s="64"/>
      <c r="S626" s="62"/>
      <c r="T626" s="64"/>
      <c r="U626" s="62"/>
      <c r="V626" s="64"/>
      <c r="W626" s="62"/>
      <c r="X626" s="64"/>
      <c r="Y626" s="62"/>
      <c r="Z626" s="64"/>
      <c r="AA626" s="62"/>
      <c r="AB626" s="62"/>
      <c r="AC626" s="62"/>
      <c r="AD626" s="63"/>
      <c r="AE626" s="62"/>
      <c r="AF626" s="62"/>
      <c r="AG626" s="62"/>
      <c r="AH626" s="61"/>
      <c r="AI626" s="59" t="s">
        <v>136</v>
      </c>
      <c r="AJ626" s="214">
        <f t="shared" ref="AJ626:BB626" si="83">AJ625/1</f>
        <v>66</v>
      </c>
      <c r="AK626" s="213">
        <f t="shared" si="83"/>
        <v>19</v>
      </c>
      <c r="AL626" s="212">
        <f t="shared" si="83"/>
        <v>0</v>
      </c>
      <c r="AM626" s="214">
        <f t="shared" si="83"/>
        <v>10</v>
      </c>
      <c r="AN626" s="213">
        <f t="shared" si="83"/>
        <v>0</v>
      </c>
      <c r="AO626" s="212">
        <f t="shared" si="83"/>
        <v>0</v>
      </c>
      <c r="AP626" s="214">
        <f t="shared" si="83"/>
        <v>0</v>
      </c>
      <c r="AQ626" s="213">
        <f t="shared" si="83"/>
        <v>0</v>
      </c>
      <c r="AR626" s="212">
        <f t="shared" si="83"/>
        <v>0</v>
      </c>
      <c r="AS626" s="214">
        <f t="shared" si="83"/>
        <v>18</v>
      </c>
      <c r="AT626" s="213">
        <f t="shared" si="83"/>
        <v>6</v>
      </c>
      <c r="AU626" s="212">
        <f t="shared" si="83"/>
        <v>0</v>
      </c>
      <c r="AV626" s="214">
        <f t="shared" si="83"/>
        <v>12</v>
      </c>
      <c r="AW626" s="213">
        <f t="shared" si="83"/>
        <v>2</v>
      </c>
      <c r="AX626" s="212">
        <f t="shared" si="83"/>
        <v>0</v>
      </c>
      <c r="AY626" s="211">
        <f t="shared" si="83"/>
        <v>0</v>
      </c>
      <c r="AZ626" s="210">
        <f t="shared" si="83"/>
        <v>0</v>
      </c>
      <c r="BA626" s="210">
        <f t="shared" si="83"/>
        <v>0</v>
      </c>
      <c r="BB626" s="209">
        <f t="shared" si="83"/>
        <v>0</v>
      </c>
      <c r="BC626" s="52" t="s">
        <v>135</v>
      </c>
    </row>
    <row r="627" spans="2:62" ht="28.15" customHeight="1" x14ac:dyDescent="0.2">
      <c r="B627" s="30"/>
      <c r="C627" s="242">
        <v>1</v>
      </c>
      <c r="D627" s="44"/>
      <c r="E627" s="43"/>
      <c r="F627" s="43"/>
      <c r="G627" s="42"/>
      <c r="H627" s="223" t="s">
        <v>134</v>
      </c>
      <c r="I627" s="246">
        <v>148</v>
      </c>
      <c r="J627" s="246">
        <v>38</v>
      </c>
      <c r="K627" s="246">
        <v>6</v>
      </c>
      <c r="L627" s="41" t="s">
        <v>133</v>
      </c>
      <c r="M627" s="40" t="s">
        <v>1315</v>
      </c>
      <c r="N627" s="41" t="s">
        <v>131</v>
      </c>
      <c r="O627" s="40" t="s">
        <v>1726</v>
      </c>
      <c r="P627" s="41" t="s">
        <v>130</v>
      </c>
      <c r="Q627" s="40" t="s">
        <v>611</v>
      </c>
      <c r="R627" s="41" t="s">
        <v>129</v>
      </c>
      <c r="S627" s="40" t="s">
        <v>132</v>
      </c>
      <c r="T627" s="41" t="s">
        <v>128</v>
      </c>
      <c r="U627" s="40" t="s">
        <v>649</v>
      </c>
      <c r="V627" s="41" t="s">
        <v>127</v>
      </c>
      <c r="W627" s="40" t="s">
        <v>186</v>
      </c>
      <c r="X627" s="41" t="s">
        <v>126</v>
      </c>
      <c r="Y627" s="40" t="s">
        <v>780</v>
      </c>
      <c r="Z627" s="41" t="s">
        <v>125</v>
      </c>
      <c r="AA627" s="40" t="s">
        <v>458</v>
      </c>
      <c r="AB627" s="41" t="s">
        <v>1709</v>
      </c>
      <c r="AC627" s="40"/>
      <c r="AD627" s="39"/>
      <c r="AE627" s="40"/>
      <c r="AF627" s="39" t="s">
        <v>1751</v>
      </c>
      <c r="AG627" s="38"/>
      <c r="AH627" s="250"/>
      <c r="AI627" s="11"/>
      <c r="AJ627" s="310">
        <f>SUMPRODUCT(LEN($M627:$AC630)-LEN(SUBSTITUTE($M627:$AC630,"A", "")))</f>
        <v>66</v>
      </c>
      <c r="AK627" s="239">
        <f>SUMPRODUCT(LEN($AF627:$AF630)-LEN(SUBSTITUTE($AF627:$AF630,"A", "")))</f>
        <v>19</v>
      </c>
      <c r="AL627" s="230">
        <f>SUMPRODUCT(LEN($AE627:$AE630)-LEN(SUBSTITUTE($AE627:$AE630,"A", "")))</f>
        <v>0</v>
      </c>
      <c r="AM627" s="233">
        <f>SUMPRODUCT(LEN($M627:$AC630)-LEN(SUBSTITUTE($M627:$AC630,"S", "")))</f>
        <v>10</v>
      </c>
      <c r="AN627" s="239">
        <f>SUMPRODUCT(LEN($AF627:$AF630)-LEN(SUBSTITUTE($AF627:$AF630,"S", "")))</f>
        <v>0</v>
      </c>
      <c r="AO627" s="230">
        <f>SUMPRODUCT(LEN($AE627:$AE630)-LEN(SUBSTITUTE($AE627:$AE630,"S", "")))</f>
        <v>0</v>
      </c>
      <c r="AP627" s="233">
        <f>SUMPRODUCT(LEN($M627:$AC630)-LEN(SUBSTITUTE($M627:$AC630,"F", "")))</f>
        <v>0</v>
      </c>
      <c r="AQ627" s="239">
        <f>SUMPRODUCT(LEN($AF627:$AF630)-LEN(SUBSTITUTE($AF627:$AF630,"F", "")))</f>
        <v>0</v>
      </c>
      <c r="AR627" s="230">
        <f>SUMPRODUCT(LEN($AE627:$AE630)-LEN(SUBSTITUTE($AE627:$AE630,"F", "")))</f>
        <v>0</v>
      </c>
      <c r="AS627" s="233">
        <f>SUMPRODUCT(LEN($M627:$AC630)-LEN(SUBSTITUTE($M627:$AC630,"G", "")))</f>
        <v>18</v>
      </c>
      <c r="AT627" s="239">
        <f>SUMPRODUCT(LEN($AF627:$AF630)-LEN(SUBSTITUTE($AF627:$AF630,"G", "")))</f>
        <v>6</v>
      </c>
      <c r="AU627" s="230">
        <f>SUMPRODUCT(LEN($AE627:$AE630)-LEN(SUBSTITUTE($AE627:$AE630,"G", "")))</f>
        <v>0</v>
      </c>
      <c r="AV627" s="233">
        <f>SUMPRODUCT(LEN($M627:$AC630)-LEN(SUBSTITUTE($M627:$AC630,"M", "")))</f>
        <v>12</v>
      </c>
      <c r="AW627" s="239">
        <f>SUMPRODUCT(LEN($AF627:$AF630)-LEN(SUBSTITUTE($AF627:$AF630,"M", "")))</f>
        <v>2</v>
      </c>
      <c r="AX627" s="230">
        <f>SUMPRODUCT(LEN($AE627:$AE630)-LEN(SUBSTITUTE($AE627:$AE630,"M", "")))</f>
        <v>0</v>
      </c>
      <c r="AY627" s="291">
        <f>SUMPRODUCT(LEN($AE627:$AE630)-LEN(SUBSTITUTE($AE627:$AE630,"S", "")))</f>
        <v>0</v>
      </c>
      <c r="AZ627" s="227">
        <f>SUMPRODUCT(LEN($AE627:$AE630)-LEN(SUBSTITUTE($AE627:$AE630,"F", "")))</f>
        <v>0</v>
      </c>
      <c r="BA627" s="227">
        <f>SUMPRODUCT(LEN($AE627:$AE630)-LEN(SUBSTITUTE($AE627:$AE630,"G", "")))</f>
        <v>0</v>
      </c>
      <c r="BB627" s="294">
        <f>SUMPRODUCT(LEN($AE627:$AE630)-LEN(SUBSTITUTE($AE627:$AE630,"M", "")))</f>
        <v>0</v>
      </c>
    </row>
    <row r="628" spans="2:62" ht="28.15" customHeight="1" thickBot="1" x14ac:dyDescent="0.25">
      <c r="B628" s="30"/>
      <c r="C628" s="243"/>
      <c r="D628" s="36"/>
      <c r="E628" s="35"/>
      <c r="F628" s="35"/>
      <c r="G628" s="34"/>
      <c r="H628" s="224"/>
      <c r="I628" s="247"/>
      <c r="J628" s="247"/>
      <c r="K628" s="247"/>
      <c r="L628" s="33" t="s">
        <v>123</v>
      </c>
      <c r="M628" s="32" t="s">
        <v>1315</v>
      </c>
      <c r="N628" s="33" t="s">
        <v>122</v>
      </c>
      <c r="O628" s="32" t="s">
        <v>1750</v>
      </c>
      <c r="P628" s="33" t="s">
        <v>120</v>
      </c>
      <c r="Q628" s="32" t="s">
        <v>1002</v>
      </c>
      <c r="R628" s="33" t="s">
        <v>119</v>
      </c>
      <c r="S628" s="32" t="s">
        <v>132</v>
      </c>
      <c r="T628" s="33" t="s">
        <v>118</v>
      </c>
      <c r="U628" s="32" t="s">
        <v>382</v>
      </c>
      <c r="V628" s="33" t="s">
        <v>117</v>
      </c>
      <c r="W628" s="32" t="s">
        <v>377</v>
      </c>
      <c r="X628" s="33" t="s">
        <v>116</v>
      </c>
      <c r="Y628" s="32" t="s">
        <v>507</v>
      </c>
      <c r="Z628" s="33" t="s">
        <v>115</v>
      </c>
      <c r="AA628" s="32" t="s">
        <v>113</v>
      </c>
      <c r="AB628" s="33" t="s">
        <v>1708</v>
      </c>
      <c r="AC628" s="32"/>
      <c r="AD628" s="31"/>
      <c r="AE628" s="32"/>
      <c r="AF628" s="31"/>
      <c r="AG628" s="23"/>
      <c r="AH628" s="251"/>
      <c r="AI628" s="11"/>
      <c r="AJ628" s="311"/>
      <c r="AK628" s="267"/>
      <c r="AL628" s="263"/>
      <c r="AM628" s="265"/>
      <c r="AN628" s="267"/>
      <c r="AO628" s="263"/>
      <c r="AP628" s="265"/>
      <c r="AQ628" s="267"/>
      <c r="AR628" s="263"/>
      <c r="AS628" s="265"/>
      <c r="AT628" s="267"/>
      <c r="AU628" s="263"/>
      <c r="AV628" s="265"/>
      <c r="AW628" s="267"/>
      <c r="AX628" s="263"/>
      <c r="AY628" s="292"/>
      <c r="AZ628" s="228"/>
      <c r="BA628" s="228"/>
      <c r="BB628" s="295"/>
    </row>
    <row r="629" spans="2:62" ht="28.15" customHeight="1" x14ac:dyDescent="0.2">
      <c r="B629" s="30"/>
      <c r="C629" s="244"/>
      <c r="D629" s="29"/>
      <c r="E629" s="28"/>
      <c r="F629" s="28"/>
      <c r="G629" s="27"/>
      <c r="H629" s="225">
        <v>257</v>
      </c>
      <c r="I629" s="248"/>
      <c r="J629" s="248"/>
      <c r="K629" s="248"/>
      <c r="L629" s="26" t="s">
        <v>114</v>
      </c>
      <c r="M629" s="25" t="s">
        <v>186</v>
      </c>
      <c r="N629" s="26" t="s">
        <v>112</v>
      </c>
      <c r="O629" s="25" t="s">
        <v>1274</v>
      </c>
      <c r="P629" s="26" t="s">
        <v>111</v>
      </c>
      <c r="Q629" s="25" t="s">
        <v>1273</v>
      </c>
      <c r="R629" s="26" t="s">
        <v>110</v>
      </c>
      <c r="S629" s="25" t="s">
        <v>452</v>
      </c>
      <c r="T629" s="26" t="s">
        <v>109</v>
      </c>
      <c r="U629" s="25" t="s">
        <v>1099</v>
      </c>
      <c r="V629" s="26" t="s">
        <v>108</v>
      </c>
      <c r="W629" s="25" t="s">
        <v>1120</v>
      </c>
      <c r="X629" s="26" t="s">
        <v>107</v>
      </c>
      <c r="Y629" s="25" t="s">
        <v>447</v>
      </c>
      <c r="Z629" s="26" t="s">
        <v>106</v>
      </c>
      <c r="AA629" s="25" t="s">
        <v>121</v>
      </c>
      <c r="AB629" s="26" t="s">
        <v>1707</v>
      </c>
      <c r="AC629" s="25"/>
      <c r="AD629" s="24"/>
      <c r="AE629" s="25"/>
      <c r="AF629" s="24"/>
      <c r="AG629" s="23"/>
      <c r="AH629" s="251"/>
      <c r="AI629" s="11"/>
      <c r="AJ629" s="311"/>
      <c r="AK629" s="267"/>
      <c r="AL629" s="263"/>
      <c r="AM629" s="265"/>
      <c r="AN629" s="267"/>
      <c r="AO629" s="263"/>
      <c r="AP629" s="265"/>
      <c r="AQ629" s="267"/>
      <c r="AR629" s="263"/>
      <c r="AS629" s="265"/>
      <c r="AT629" s="267"/>
      <c r="AU629" s="263"/>
      <c r="AV629" s="265"/>
      <c r="AW629" s="267"/>
      <c r="AX629" s="263"/>
      <c r="AY629" s="292"/>
      <c r="AZ629" s="228"/>
      <c r="BA629" s="228"/>
      <c r="BB629" s="295"/>
    </row>
    <row r="630" spans="2:62" ht="28.15" customHeight="1" thickBot="1" x14ac:dyDescent="0.25">
      <c r="B630" s="30"/>
      <c r="C630" s="253"/>
      <c r="D630" s="51"/>
      <c r="E630" s="50"/>
      <c r="F630" s="50"/>
      <c r="G630" s="49"/>
      <c r="H630" s="226"/>
      <c r="I630" s="254"/>
      <c r="J630" s="254"/>
      <c r="K630" s="254"/>
      <c r="L630" s="48" t="s">
        <v>105</v>
      </c>
      <c r="M630" s="47" t="s">
        <v>1315</v>
      </c>
      <c r="N630" s="48" t="s">
        <v>103</v>
      </c>
      <c r="O630" s="47" t="s">
        <v>1613</v>
      </c>
      <c r="P630" s="48" t="s">
        <v>102</v>
      </c>
      <c r="Q630" s="47" t="s">
        <v>1350</v>
      </c>
      <c r="R630" s="48" t="s">
        <v>101</v>
      </c>
      <c r="S630" s="47" t="s">
        <v>833</v>
      </c>
      <c r="T630" s="48">
        <v>20</v>
      </c>
      <c r="U630" s="47" t="s">
        <v>613</v>
      </c>
      <c r="V630" s="48" t="s">
        <v>100</v>
      </c>
      <c r="W630" s="47" t="s">
        <v>382</v>
      </c>
      <c r="X630" s="48" t="s">
        <v>99</v>
      </c>
      <c r="Y630" s="47" t="s">
        <v>399</v>
      </c>
      <c r="Z630" s="48" t="s">
        <v>98</v>
      </c>
      <c r="AA630" s="47" t="s">
        <v>121</v>
      </c>
      <c r="AB630" s="48" t="s">
        <v>1706</v>
      </c>
      <c r="AC630" s="47"/>
      <c r="AD630" s="16"/>
      <c r="AE630" s="47"/>
      <c r="AF630" s="16"/>
      <c r="AG630" s="46"/>
      <c r="AH630" s="255"/>
      <c r="AI630" s="11"/>
      <c r="AJ630" s="312"/>
      <c r="AK630" s="268"/>
      <c r="AL630" s="264"/>
      <c r="AM630" s="266"/>
      <c r="AN630" s="268"/>
      <c r="AO630" s="264"/>
      <c r="AP630" s="266"/>
      <c r="AQ630" s="268"/>
      <c r="AR630" s="264"/>
      <c r="AS630" s="266"/>
      <c r="AT630" s="268"/>
      <c r="AU630" s="264"/>
      <c r="AV630" s="266"/>
      <c r="AW630" s="268"/>
      <c r="AX630" s="264"/>
      <c r="AY630" s="293"/>
      <c r="AZ630" s="229"/>
      <c r="BA630" s="229"/>
      <c r="BB630" s="296"/>
    </row>
    <row r="631" spans="2:62" ht="28.15" customHeight="1" x14ac:dyDescent="0.2">
      <c r="B631" s="30"/>
      <c r="C631" s="242">
        <v>2</v>
      </c>
      <c r="D631" s="44"/>
      <c r="E631" s="43"/>
      <c r="F631" s="43"/>
      <c r="G631" s="42"/>
      <c r="H631" s="223"/>
      <c r="I631" s="246"/>
      <c r="J631" s="246"/>
      <c r="K631" s="246"/>
      <c r="L631" s="41" t="s">
        <v>133</v>
      </c>
      <c r="M631" s="40"/>
      <c r="N631" s="41" t="s">
        <v>131</v>
      </c>
      <c r="O631" s="40"/>
      <c r="P631" s="41" t="s">
        <v>130</v>
      </c>
      <c r="Q631" s="40"/>
      <c r="R631" s="41" t="s">
        <v>129</v>
      </c>
      <c r="S631" s="40"/>
      <c r="T631" s="41" t="s">
        <v>128</v>
      </c>
      <c r="U631" s="40"/>
      <c r="V631" s="41" t="s">
        <v>127</v>
      </c>
      <c r="W631" s="40"/>
      <c r="X631" s="41" t="s">
        <v>126</v>
      </c>
      <c r="Y631" s="40"/>
      <c r="Z631" s="41" t="s">
        <v>125</v>
      </c>
      <c r="AA631" s="40"/>
      <c r="AB631" s="41" t="s">
        <v>1709</v>
      </c>
      <c r="AC631" s="40"/>
      <c r="AD631" s="39"/>
      <c r="AE631" s="40"/>
      <c r="AF631" s="39"/>
      <c r="AG631" s="38"/>
      <c r="AH631" s="250"/>
      <c r="AI631" s="11"/>
      <c r="AJ631" s="310">
        <f>SUMPRODUCT(LEN($M631:$AC634)-LEN(SUBSTITUTE($M631:$AC634,"A", "")))</f>
        <v>0</v>
      </c>
      <c r="AK631" s="239">
        <f>SUMPRODUCT(LEN($AF631:$AF634)-LEN(SUBSTITUTE($AF631:$AF634,"A", "")))</f>
        <v>0</v>
      </c>
      <c r="AL631" s="230">
        <f>SUMPRODUCT(LEN($AE631:$AE634)-LEN(SUBSTITUTE($AE631:$AE634,"A", "")))</f>
        <v>0</v>
      </c>
      <c r="AM631" s="233">
        <f>SUMPRODUCT(LEN($M631:$AC634)-LEN(SUBSTITUTE($M631:$AC634,"S", "")))</f>
        <v>0</v>
      </c>
      <c r="AN631" s="239">
        <f>SUMPRODUCT(LEN($AF631:$AF634)-LEN(SUBSTITUTE($AF631:$AF634,"S", "")))</f>
        <v>0</v>
      </c>
      <c r="AO631" s="230">
        <f>SUMPRODUCT(LEN($AE631:$AE634)-LEN(SUBSTITUTE($AE631:$AE634,"S", "")))</f>
        <v>0</v>
      </c>
      <c r="AP631" s="233">
        <f>SUMPRODUCT(LEN($M631:$AC634)-LEN(SUBSTITUTE($M631:$AC634,"F", "")))</f>
        <v>0</v>
      </c>
      <c r="AQ631" s="239">
        <f>SUMPRODUCT(LEN($AF631:$AF634)-LEN(SUBSTITUTE($AF631:$AF634,"F", "")))</f>
        <v>0</v>
      </c>
      <c r="AR631" s="230">
        <f>SUMPRODUCT(LEN($AE631:$AE634)-LEN(SUBSTITUTE($AE631:$AE634,"F", "")))</f>
        <v>0</v>
      </c>
      <c r="AS631" s="233">
        <f>SUMPRODUCT(LEN($M631:$AC634)-LEN(SUBSTITUTE($M631:$AC634,"G", "")))</f>
        <v>0</v>
      </c>
      <c r="AT631" s="239">
        <f>SUMPRODUCT(LEN($AF631:$AF634)-LEN(SUBSTITUTE($AF631:$AF634,"G", "")))</f>
        <v>0</v>
      </c>
      <c r="AU631" s="230">
        <f>SUMPRODUCT(LEN($AE631:$AE634)-LEN(SUBSTITUTE($AE631:$AE634,"G", "")))</f>
        <v>0</v>
      </c>
      <c r="AV631" s="233">
        <f>SUMPRODUCT(LEN($M631:$AC634)-LEN(SUBSTITUTE($M631:$AC634,"M", "")))</f>
        <v>0</v>
      </c>
      <c r="AW631" s="239">
        <f>SUMPRODUCT(LEN($AF631:$AF634)-LEN(SUBSTITUTE($AF631:$AF634,"M", "")))</f>
        <v>0</v>
      </c>
      <c r="AX631" s="230">
        <f>SUMPRODUCT(LEN($AE631:$AE634)-LEN(SUBSTITUTE($AE631:$AE634,"M", "")))</f>
        <v>0</v>
      </c>
      <c r="AY631" s="291">
        <f>SUMPRODUCT(LEN($AE631:$AE634)-LEN(SUBSTITUTE($AE631:$AE634,"S", "")))</f>
        <v>0</v>
      </c>
      <c r="AZ631" s="227">
        <f>SUMPRODUCT(LEN($AE631:$AE634)-LEN(SUBSTITUTE($AE631:$AE634,"F", "")))</f>
        <v>0</v>
      </c>
      <c r="BA631" s="227">
        <f>SUMPRODUCT(LEN($AE631:$AE634)-LEN(SUBSTITUTE($AE631:$AE634,"G", "")))</f>
        <v>0</v>
      </c>
      <c r="BB631" s="294">
        <f>SUMPRODUCT(LEN($AE631:$AE634)-LEN(SUBSTITUTE($AE631:$AE634,"M", "")))</f>
        <v>0</v>
      </c>
    </row>
    <row r="632" spans="2:62" ht="28.15" customHeight="1" thickBot="1" x14ac:dyDescent="0.25">
      <c r="B632" s="30"/>
      <c r="C632" s="243"/>
      <c r="D632" s="36"/>
      <c r="E632" s="35"/>
      <c r="F632" s="35"/>
      <c r="G632" s="34"/>
      <c r="H632" s="224"/>
      <c r="I632" s="247"/>
      <c r="J632" s="247"/>
      <c r="K632" s="247"/>
      <c r="L632" s="33" t="s">
        <v>123</v>
      </c>
      <c r="M632" s="32"/>
      <c r="N632" s="33" t="s">
        <v>122</v>
      </c>
      <c r="O632" s="32"/>
      <c r="P632" s="33" t="s">
        <v>120</v>
      </c>
      <c r="Q632" s="32"/>
      <c r="R632" s="33" t="s">
        <v>119</v>
      </c>
      <c r="S632" s="32"/>
      <c r="T632" s="33" t="s">
        <v>118</v>
      </c>
      <c r="U632" s="32"/>
      <c r="V632" s="33" t="s">
        <v>117</v>
      </c>
      <c r="W632" s="32"/>
      <c r="X632" s="33" t="s">
        <v>116</v>
      </c>
      <c r="Y632" s="32"/>
      <c r="Z632" s="33" t="s">
        <v>115</v>
      </c>
      <c r="AA632" s="32"/>
      <c r="AB632" s="33" t="s">
        <v>1708</v>
      </c>
      <c r="AC632" s="32"/>
      <c r="AD632" s="31"/>
      <c r="AE632" s="32"/>
      <c r="AF632" s="31"/>
      <c r="AG632" s="23"/>
      <c r="AH632" s="251"/>
      <c r="AI632" s="11"/>
      <c r="AJ632" s="311"/>
      <c r="AK632" s="267"/>
      <c r="AL632" s="263"/>
      <c r="AM632" s="265"/>
      <c r="AN632" s="267"/>
      <c r="AO632" s="263"/>
      <c r="AP632" s="265"/>
      <c r="AQ632" s="267"/>
      <c r="AR632" s="263"/>
      <c r="AS632" s="265"/>
      <c r="AT632" s="267"/>
      <c r="AU632" s="263"/>
      <c r="AV632" s="265"/>
      <c r="AW632" s="267"/>
      <c r="AX632" s="263"/>
      <c r="AY632" s="292"/>
      <c r="AZ632" s="228"/>
      <c r="BA632" s="228"/>
      <c r="BB632" s="295"/>
    </row>
    <row r="633" spans="2:62" ht="28.15" customHeight="1" x14ac:dyDescent="0.2">
      <c r="B633" s="30"/>
      <c r="C633" s="244"/>
      <c r="D633" s="29"/>
      <c r="E633" s="28"/>
      <c r="F633" s="28"/>
      <c r="G633" s="27"/>
      <c r="H633" s="225"/>
      <c r="I633" s="248"/>
      <c r="J633" s="248"/>
      <c r="K633" s="248"/>
      <c r="L633" s="26" t="s">
        <v>114</v>
      </c>
      <c r="M633" s="25"/>
      <c r="N633" s="26" t="s">
        <v>112</v>
      </c>
      <c r="O633" s="25"/>
      <c r="P633" s="26" t="s">
        <v>111</v>
      </c>
      <c r="Q633" s="25"/>
      <c r="R633" s="26" t="s">
        <v>110</v>
      </c>
      <c r="S633" s="25"/>
      <c r="T633" s="26" t="s">
        <v>109</v>
      </c>
      <c r="U633" s="25"/>
      <c r="V633" s="26" t="s">
        <v>108</v>
      </c>
      <c r="W633" s="25"/>
      <c r="X633" s="26" t="s">
        <v>107</v>
      </c>
      <c r="Y633" s="25"/>
      <c r="Z633" s="26" t="s">
        <v>106</v>
      </c>
      <c r="AA633" s="25"/>
      <c r="AB633" s="26" t="s">
        <v>1707</v>
      </c>
      <c r="AC633" s="25"/>
      <c r="AD633" s="24"/>
      <c r="AE633" s="25"/>
      <c r="AF633" s="24"/>
      <c r="AG633" s="23"/>
      <c r="AH633" s="251"/>
      <c r="AI633" s="11"/>
      <c r="AJ633" s="311"/>
      <c r="AK633" s="267"/>
      <c r="AL633" s="263"/>
      <c r="AM633" s="265"/>
      <c r="AN633" s="267"/>
      <c r="AO633" s="263"/>
      <c r="AP633" s="265"/>
      <c r="AQ633" s="267"/>
      <c r="AR633" s="263"/>
      <c r="AS633" s="265"/>
      <c r="AT633" s="267"/>
      <c r="AU633" s="263"/>
      <c r="AV633" s="265"/>
      <c r="AW633" s="267"/>
      <c r="AX633" s="263"/>
      <c r="AY633" s="292"/>
      <c r="AZ633" s="228"/>
      <c r="BA633" s="228"/>
      <c r="BB633" s="295"/>
    </row>
    <row r="634" spans="2:62" ht="28.15" customHeight="1" thickBot="1" x14ac:dyDescent="0.25">
      <c r="B634" s="30"/>
      <c r="C634" s="253"/>
      <c r="D634" s="51"/>
      <c r="E634" s="50"/>
      <c r="F634" s="50"/>
      <c r="G634" s="49"/>
      <c r="H634" s="226"/>
      <c r="I634" s="254"/>
      <c r="J634" s="254"/>
      <c r="K634" s="254"/>
      <c r="L634" s="48" t="s">
        <v>105</v>
      </c>
      <c r="M634" s="47"/>
      <c r="N634" s="48" t="s">
        <v>103</v>
      </c>
      <c r="O634" s="47"/>
      <c r="P634" s="48" t="s">
        <v>102</v>
      </c>
      <c r="Q634" s="47"/>
      <c r="R634" s="48" t="s">
        <v>101</v>
      </c>
      <c r="S634" s="47"/>
      <c r="T634" s="48">
        <v>20</v>
      </c>
      <c r="U634" s="47"/>
      <c r="V634" s="48" t="s">
        <v>100</v>
      </c>
      <c r="W634" s="47"/>
      <c r="X634" s="48" t="s">
        <v>99</v>
      </c>
      <c r="Y634" s="47"/>
      <c r="Z634" s="48" t="s">
        <v>98</v>
      </c>
      <c r="AA634" s="47"/>
      <c r="AB634" s="48" t="s">
        <v>1706</v>
      </c>
      <c r="AC634" s="47"/>
      <c r="AD634" s="16"/>
      <c r="AE634" s="47"/>
      <c r="AF634" s="16"/>
      <c r="AG634" s="46"/>
      <c r="AH634" s="255"/>
      <c r="AI634" s="11"/>
      <c r="AJ634" s="312"/>
      <c r="AK634" s="268"/>
      <c r="AL634" s="264"/>
      <c r="AM634" s="266"/>
      <c r="AN634" s="268"/>
      <c r="AO634" s="264"/>
      <c r="AP634" s="266"/>
      <c r="AQ634" s="268"/>
      <c r="AR634" s="264"/>
      <c r="AS634" s="266"/>
      <c r="AT634" s="268"/>
      <c r="AU634" s="264"/>
      <c r="AV634" s="266"/>
      <c r="AW634" s="268"/>
      <c r="AX634" s="264"/>
      <c r="AY634" s="293"/>
      <c r="AZ634" s="229"/>
      <c r="BA634" s="229"/>
      <c r="BB634" s="296"/>
    </row>
    <row r="635" spans="2:62" ht="28.15" customHeight="1" x14ac:dyDescent="0.2">
      <c r="B635" s="30"/>
      <c r="C635" s="242">
        <v>3</v>
      </c>
      <c r="D635" s="44"/>
      <c r="E635" s="43"/>
      <c r="F635" s="43"/>
      <c r="G635" s="42"/>
      <c r="H635" s="223"/>
      <c r="I635" s="246"/>
      <c r="J635" s="246"/>
      <c r="K635" s="246"/>
      <c r="L635" s="41" t="s">
        <v>133</v>
      </c>
      <c r="M635" s="40"/>
      <c r="N635" s="41" t="s">
        <v>131</v>
      </c>
      <c r="O635" s="40"/>
      <c r="P635" s="41" t="s">
        <v>130</v>
      </c>
      <c r="Q635" s="40"/>
      <c r="R635" s="41" t="s">
        <v>129</v>
      </c>
      <c r="S635" s="40"/>
      <c r="T635" s="41" t="s">
        <v>128</v>
      </c>
      <c r="U635" s="40"/>
      <c r="V635" s="41" t="s">
        <v>127</v>
      </c>
      <c r="W635" s="40"/>
      <c r="X635" s="41" t="s">
        <v>126</v>
      </c>
      <c r="Y635" s="40"/>
      <c r="Z635" s="41" t="s">
        <v>125</v>
      </c>
      <c r="AA635" s="40"/>
      <c r="AB635" s="41" t="s">
        <v>1709</v>
      </c>
      <c r="AC635" s="40"/>
      <c r="AD635" s="39"/>
      <c r="AE635" s="40"/>
      <c r="AF635" s="39"/>
      <c r="AG635" s="38"/>
      <c r="AH635" s="250"/>
      <c r="AI635" s="11"/>
      <c r="AJ635" s="310">
        <f>SUMPRODUCT(LEN($M635:$AC638)-LEN(SUBSTITUTE($M635:$AC638,"A", "")))</f>
        <v>0</v>
      </c>
      <c r="AK635" s="239">
        <f>SUMPRODUCT(LEN($AF635:$AF638)-LEN(SUBSTITUTE($AF635:$AF638,"A", "")))</f>
        <v>0</v>
      </c>
      <c r="AL635" s="230">
        <f>SUMPRODUCT(LEN($AE635:$AE638)-LEN(SUBSTITUTE($AE635:$AE638,"A", "")))</f>
        <v>0</v>
      </c>
      <c r="AM635" s="233">
        <f>SUMPRODUCT(LEN($M635:$AC638)-LEN(SUBSTITUTE($M635:$AC638,"S", "")))</f>
        <v>0</v>
      </c>
      <c r="AN635" s="239">
        <f>SUMPRODUCT(LEN($AF635:$AF638)-LEN(SUBSTITUTE($AF635:$AF638,"S", "")))</f>
        <v>0</v>
      </c>
      <c r="AO635" s="230">
        <f>SUMPRODUCT(LEN($AE635:$AE638)-LEN(SUBSTITUTE($AE635:$AE638,"S", "")))</f>
        <v>0</v>
      </c>
      <c r="AP635" s="233">
        <f>SUMPRODUCT(LEN($M635:$AC638)-LEN(SUBSTITUTE($M635:$AC638,"F", "")))</f>
        <v>0</v>
      </c>
      <c r="AQ635" s="239">
        <f>SUMPRODUCT(LEN($AF635:$AF638)-LEN(SUBSTITUTE($AF635:$AF638,"F", "")))</f>
        <v>0</v>
      </c>
      <c r="AR635" s="230">
        <f>SUMPRODUCT(LEN($AE635:$AE638)-LEN(SUBSTITUTE($AE635:$AE638,"F", "")))</f>
        <v>0</v>
      </c>
      <c r="AS635" s="233">
        <f>SUMPRODUCT(LEN($M635:$AC638)-LEN(SUBSTITUTE($M635:$AC638,"G", "")))</f>
        <v>0</v>
      </c>
      <c r="AT635" s="239">
        <f>SUMPRODUCT(LEN($AF635:$AF638)-LEN(SUBSTITUTE($AF635:$AF638,"G", "")))</f>
        <v>0</v>
      </c>
      <c r="AU635" s="230">
        <f>SUMPRODUCT(LEN($AE635:$AE638)-LEN(SUBSTITUTE($AE635:$AE638,"G", "")))</f>
        <v>0</v>
      </c>
      <c r="AV635" s="233">
        <f>SUMPRODUCT(LEN($M635:$AC638)-LEN(SUBSTITUTE($M635:$AC638,"M", "")))</f>
        <v>0</v>
      </c>
      <c r="AW635" s="239">
        <f>SUMPRODUCT(LEN($AF635:$AF638)-LEN(SUBSTITUTE($AF635:$AF638,"M", "")))</f>
        <v>0</v>
      </c>
      <c r="AX635" s="230">
        <f>SUMPRODUCT(LEN($AE635:$AE638)-LEN(SUBSTITUTE($AE635:$AE638,"M", "")))</f>
        <v>0</v>
      </c>
      <c r="AY635" s="291">
        <f>SUMPRODUCT(LEN($AE635:$AE638)-LEN(SUBSTITUTE($AE635:$AE638,"S", "")))</f>
        <v>0</v>
      </c>
      <c r="AZ635" s="227">
        <f>SUMPRODUCT(LEN($AE635:$AE638)-LEN(SUBSTITUTE($AE635:$AE638,"F", "")))</f>
        <v>0</v>
      </c>
      <c r="BA635" s="227">
        <f>SUMPRODUCT(LEN($AE635:$AE638)-LEN(SUBSTITUTE($AE635:$AE638,"G", "")))</f>
        <v>0</v>
      </c>
      <c r="BB635" s="294">
        <f>SUMPRODUCT(LEN($AE635:$AE638)-LEN(SUBSTITUTE($AE635:$AE638,"M", "")))</f>
        <v>0</v>
      </c>
    </row>
    <row r="636" spans="2:62" ht="28.15" customHeight="1" thickBot="1" x14ac:dyDescent="0.25">
      <c r="B636" s="30"/>
      <c r="C636" s="243"/>
      <c r="D636" s="36"/>
      <c r="E636" s="35"/>
      <c r="F636" s="35"/>
      <c r="G636" s="34"/>
      <c r="H636" s="224"/>
      <c r="I636" s="247"/>
      <c r="J636" s="247"/>
      <c r="K636" s="247"/>
      <c r="L636" s="33" t="s">
        <v>123</v>
      </c>
      <c r="M636" s="32"/>
      <c r="N636" s="33" t="s">
        <v>122</v>
      </c>
      <c r="O636" s="32"/>
      <c r="P636" s="33" t="s">
        <v>120</v>
      </c>
      <c r="Q636" s="32"/>
      <c r="R636" s="33" t="s">
        <v>119</v>
      </c>
      <c r="S636" s="32"/>
      <c r="T636" s="33" t="s">
        <v>118</v>
      </c>
      <c r="U636" s="32"/>
      <c r="V636" s="33" t="s">
        <v>117</v>
      </c>
      <c r="W636" s="32"/>
      <c r="X636" s="33" t="s">
        <v>116</v>
      </c>
      <c r="Y636" s="32"/>
      <c r="Z636" s="33" t="s">
        <v>115</v>
      </c>
      <c r="AA636" s="32"/>
      <c r="AB636" s="33" t="s">
        <v>1708</v>
      </c>
      <c r="AC636" s="32"/>
      <c r="AD636" s="31"/>
      <c r="AE636" s="32"/>
      <c r="AF636" s="31"/>
      <c r="AG636" s="23"/>
      <c r="AH636" s="251"/>
      <c r="AI636" s="11"/>
      <c r="AJ636" s="311"/>
      <c r="AK636" s="267"/>
      <c r="AL636" s="263"/>
      <c r="AM636" s="265"/>
      <c r="AN636" s="267"/>
      <c r="AO636" s="263"/>
      <c r="AP636" s="265"/>
      <c r="AQ636" s="267"/>
      <c r="AR636" s="263"/>
      <c r="AS636" s="265"/>
      <c r="AT636" s="267"/>
      <c r="AU636" s="263"/>
      <c r="AV636" s="265"/>
      <c r="AW636" s="267"/>
      <c r="AX636" s="263"/>
      <c r="AY636" s="292"/>
      <c r="AZ636" s="228"/>
      <c r="BA636" s="228"/>
      <c r="BB636" s="295"/>
    </row>
    <row r="637" spans="2:62" ht="28.15" customHeight="1" x14ac:dyDescent="0.2">
      <c r="B637" s="30"/>
      <c r="C637" s="244"/>
      <c r="D637" s="29"/>
      <c r="E637" s="28"/>
      <c r="F637" s="28"/>
      <c r="G637" s="27"/>
      <c r="H637" s="225"/>
      <c r="I637" s="248"/>
      <c r="J637" s="248"/>
      <c r="K637" s="248"/>
      <c r="L637" s="26" t="s">
        <v>114</v>
      </c>
      <c r="M637" s="25"/>
      <c r="N637" s="26" t="s">
        <v>112</v>
      </c>
      <c r="O637" s="25"/>
      <c r="P637" s="26" t="s">
        <v>111</v>
      </c>
      <c r="Q637" s="25"/>
      <c r="R637" s="26" t="s">
        <v>110</v>
      </c>
      <c r="S637" s="25"/>
      <c r="T637" s="26" t="s">
        <v>109</v>
      </c>
      <c r="U637" s="25"/>
      <c r="V637" s="26" t="s">
        <v>108</v>
      </c>
      <c r="W637" s="25"/>
      <c r="X637" s="26" t="s">
        <v>107</v>
      </c>
      <c r="Y637" s="25"/>
      <c r="Z637" s="26" t="s">
        <v>106</v>
      </c>
      <c r="AA637" s="25"/>
      <c r="AB637" s="26" t="s">
        <v>1707</v>
      </c>
      <c r="AC637" s="25"/>
      <c r="AD637" s="24"/>
      <c r="AE637" s="25"/>
      <c r="AF637" s="24"/>
      <c r="AG637" s="23"/>
      <c r="AH637" s="251"/>
      <c r="AI637" s="11"/>
      <c r="AJ637" s="311"/>
      <c r="AK637" s="267"/>
      <c r="AL637" s="263"/>
      <c r="AM637" s="265"/>
      <c r="AN637" s="267"/>
      <c r="AO637" s="263"/>
      <c r="AP637" s="265"/>
      <c r="AQ637" s="267"/>
      <c r="AR637" s="263"/>
      <c r="AS637" s="265"/>
      <c r="AT637" s="267"/>
      <c r="AU637" s="263"/>
      <c r="AV637" s="265"/>
      <c r="AW637" s="267"/>
      <c r="AX637" s="263"/>
      <c r="AY637" s="292"/>
      <c r="AZ637" s="228"/>
      <c r="BA637" s="228"/>
      <c r="BB637" s="295"/>
    </row>
    <row r="638" spans="2:62" ht="28.15" customHeight="1" thickBot="1" x14ac:dyDescent="0.25">
      <c r="B638" s="21"/>
      <c r="C638" s="245"/>
      <c r="D638" s="20"/>
      <c r="E638" s="19"/>
      <c r="F638" s="19"/>
      <c r="G638" s="18"/>
      <c r="H638" s="226"/>
      <c r="I638" s="249"/>
      <c r="J638" s="249"/>
      <c r="K638" s="249"/>
      <c r="L638" s="17" t="s">
        <v>105</v>
      </c>
      <c r="M638" s="15"/>
      <c r="N638" s="17" t="s">
        <v>103</v>
      </c>
      <c r="O638" s="15"/>
      <c r="P638" s="17" t="s">
        <v>102</v>
      </c>
      <c r="Q638" s="15"/>
      <c r="R638" s="17" t="s">
        <v>101</v>
      </c>
      <c r="S638" s="15"/>
      <c r="T638" s="17">
        <v>20</v>
      </c>
      <c r="U638" s="15"/>
      <c r="V638" s="17" t="s">
        <v>100</v>
      </c>
      <c r="W638" s="15"/>
      <c r="X638" s="17" t="s">
        <v>99</v>
      </c>
      <c r="Y638" s="15"/>
      <c r="Z638" s="17" t="s">
        <v>98</v>
      </c>
      <c r="AA638" s="15"/>
      <c r="AB638" s="17" t="s">
        <v>1706</v>
      </c>
      <c r="AC638" s="15"/>
      <c r="AD638" s="16"/>
      <c r="AE638" s="15"/>
      <c r="AF638" s="14"/>
      <c r="AG638" s="13"/>
      <c r="AH638" s="252"/>
      <c r="AI638" s="11"/>
      <c r="AJ638" s="312"/>
      <c r="AK638" s="268"/>
      <c r="AL638" s="264"/>
      <c r="AM638" s="266"/>
      <c r="AN638" s="268"/>
      <c r="AO638" s="264"/>
      <c r="AP638" s="266"/>
      <c r="AQ638" s="268"/>
      <c r="AR638" s="264"/>
      <c r="AS638" s="266"/>
      <c r="AT638" s="268"/>
      <c r="AU638" s="264"/>
      <c r="AV638" s="266"/>
      <c r="AW638" s="268"/>
      <c r="AX638" s="264"/>
      <c r="AY638" s="293"/>
      <c r="AZ638" s="229"/>
      <c r="BA638" s="229"/>
      <c r="BB638" s="296"/>
    </row>
    <row r="639" spans="2:62" ht="85.9" customHeight="1" thickTop="1" thickBot="1" x14ac:dyDescent="0.35">
      <c r="B639" s="105" t="s">
        <v>174</v>
      </c>
      <c r="C639" s="95" t="s">
        <v>173</v>
      </c>
      <c r="D639" s="100" t="s">
        <v>172</v>
      </c>
      <c r="E639" s="104" t="s">
        <v>171</v>
      </c>
      <c r="F639" s="103"/>
      <c r="G639" s="102"/>
      <c r="H639" s="101" t="s">
        <v>170</v>
      </c>
      <c r="I639" s="100" t="s">
        <v>96</v>
      </c>
      <c r="J639" s="100" t="s">
        <v>169</v>
      </c>
      <c r="K639" s="100" t="s">
        <v>97</v>
      </c>
      <c r="L639" s="256" t="s">
        <v>168</v>
      </c>
      <c r="M639" s="262"/>
      <c r="N639" s="256" t="s">
        <v>167</v>
      </c>
      <c r="O639" s="262"/>
      <c r="P639" s="256" t="s">
        <v>167</v>
      </c>
      <c r="Q639" s="257"/>
      <c r="R639" s="256" t="s">
        <v>167</v>
      </c>
      <c r="S639" s="257"/>
      <c r="T639" s="256" t="s">
        <v>167</v>
      </c>
      <c r="U639" s="257"/>
      <c r="V639" s="256" t="s">
        <v>167</v>
      </c>
      <c r="W639" s="257"/>
      <c r="X639" s="256" t="s">
        <v>167</v>
      </c>
      <c r="Y639" s="257"/>
      <c r="Z639" s="256" t="s">
        <v>167</v>
      </c>
      <c r="AA639" s="257"/>
      <c r="AB639" s="256" t="s">
        <v>167</v>
      </c>
      <c r="AC639" s="257"/>
      <c r="AD639" s="261" t="s">
        <v>166</v>
      </c>
      <c r="AE639" s="257"/>
      <c r="AF639" s="101" t="s">
        <v>165</v>
      </c>
      <c r="AG639" s="101" t="s">
        <v>164</v>
      </c>
      <c r="AH639" s="100" t="s">
        <v>163</v>
      </c>
      <c r="AI639" s="98"/>
      <c r="AJ639" s="96" t="s">
        <v>160</v>
      </c>
      <c r="AK639" s="95" t="s">
        <v>159</v>
      </c>
      <c r="AL639" s="94" t="s">
        <v>158</v>
      </c>
      <c r="AM639" s="96" t="s">
        <v>157</v>
      </c>
      <c r="AN639" s="95" t="s">
        <v>156</v>
      </c>
      <c r="AO639" s="94" t="s">
        <v>155</v>
      </c>
      <c r="AP639" s="96" t="s">
        <v>154</v>
      </c>
      <c r="AQ639" s="95" t="s">
        <v>153</v>
      </c>
      <c r="AR639" s="97" t="s">
        <v>152</v>
      </c>
      <c r="AS639" s="96" t="s">
        <v>151</v>
      </c>
      <c r="AT639" s="95" t="s">
        <v>150</v>
      </c>
      <c r="AU639" s="94" t="s">
        <v>149</v>
      </c>
      <c r="AV639" s="96" t="s">
        <v>148</v>
      </c>
      <c r="AW639" s="95" t="s">
        <v>147</v>
      </c>
      <c r="AX639" s="94" t="s">
        <v>146</v>
      </c>
      <c r="AY639" s="93" t="s">
        <v>145</v>
      </c>
      <c r="AZ639" s="92" t="s">
        <v>144</v>
      </c>
      <c r="BA639" s="92" t="s">
        <v>143</v>
      </c>
      <c r="BB639" s="91" t="s">
        <v>142</v>
      </c>
    </row>
    <row r="640" spans="2:62" ht="48" thickBot="1" x14ac:dyDescent="0.3">
      <c r="B640" s="90" t="s">
        <v>205</v>
      </c>
      <c r="C640" s="89"/>
      <c r="D640" s="88"/>
      <c r="E640" s="258"/>
      <c r="F640" s="259"/>
      <c r="G640" s="260"/>
      <c r="H640" s="87" t="s">
        <v>140</v>
      </c>
      <c r="I640" s="86"/>
      <c r="J640" s="86"/>
      <c r="K640" s="85"/>
      <c r="L640" s="84"/>
      <c r="M640" s="81"/>
      <c r="N640" s="84"/>
      <c r="O640" s="81"/>
      <c r="P640" s="84"/>
      <c r="Q640" s="81"/>
      <c r="R640" s="84"/>
      <c r="S640" s="81"/>
      <c r="T640" s="84"/>
      <c r="U640" s="81"/>
      <c r="V640" s="84"/>
      <c r="W640" s="81"/>
      <c r="X640" s="84"/>
      <c r="Y640" s="81"/>
      <c r="Z640" s="84"/>
      <c r="AA640" s="83"/>
      <c r="AB640" s="217"/>
      <c r="AC640" s="217"/>
      <c r="AD640" s="82" t="s">
        <v>139</v>
      </c>
      <c r="AE640" s="81"/>
      <c r="AF640" s="81"/>
      <c r="AG640" s="81"/>
      <c r="AH640" s="80"/>
      <c r="AI640" s="79" t="s">
        <v>138</v>
      </c>
      <c r="AJ640" s="78">
        <f t="shared" ref="AJ640:BB640" si="84">SUM(AJ642:AJ653)</f>
        <v>43</v>
      </c>
      <c r="AK640" s="77">
        <f t="shared" si="84"/>
        <v>0</v>
      </c>
      <c r="AL640" s="76">
        <f t="shared" si="84"/>
        <v>0</v>
      </c>
      <c r="AM640" s="78">
        <f t="shared" si="84"/>
        <v>6</v>
      </c>
      <c r="AN640" s="77">
        <f t="shared" si="84"/>
        <v>0</v>
      </c>
      <c r="AO640" s="76">
        <f t="shared" si="84"/>
        <v>1</v>
      </c>
      <c r="AP640" s="78">
        <f t="shared" si="84"/>
        <v>0</v>
      </c>
      <c r="AQ640" s="77">
        <f t="shared" si="84"/>
        <v>0</v>
      </c>
      <c r="AR640" s="76">
        <f t="shared" si="84"/>
        <v>0</v>
      </c>
      <c r="AS640" s="78">
        <f t="shared" si="84"/>
        <v>4</v>
      </c>
      <c r="AT640" s="77">
        <f t="shared" si="84"/>
        <v>0</v>
      </c>
      <c r="AU640" s="76">
        <f t="shared" si="84"/>
        <v>0</v>
      </c>
      <c r="AV640" s="78">
        <f t="shared" si="84"/>
        <v>7</v>
      </c>
      <c r="AW640" s="77">
        <f t="shared" si="84"/>
        <v>0</v>
      </c>
      <c r="AX640" s="76">
        <f t="shared" si="84"/>
        <v>0</v>
      </c>
      <c r="AY640" s="75">
        <f t="shared" si="84"/>
        <v>1</v>
      </c>
      <c r="AZ640" s="74">
        <f t="shared" si="84"/>
        <v>0</v>
      </c>
      <c r="BA640" s="74">
        <f t="shared" si="84"/>
        <v>0</v>
      </c>
      <c r="BB640" s="73">
        <f t="shared" si="84"/>
        <v>0</v>
      </c>
      <c r="BC640" s="72" t="s">
        <v>137</v>
      </c>
      <c r="BF640" s="5">
        <f>SUM(AJ640:AL640)/$BG$5</f>
        <v>43</v>
      </c>
      <c r="BG640" s="5">
        <f>SUM(AM640:AO640,AY640)/$BG$5</f>
        <v>8</v>
      </c>
      <c r="BH640" s="5">
        <f>SUM(AP640:AR640,AZ640)/$BG$5</f>
        <v>0</v>
      </c>
      <c r="BI640" s="5">
        <f>SUM(AS640:AU640,BA640)/$BG$5</f>
        <v>4</v>
      </c>
      <c r="BJ640" s="5">
        <f>SUM(AV640:AX640,BB640)/$BG$5</f>
        <v>7</v>
      </c>
    </row>
    <row r="641" spans="2:62" ht="37.5" thickBot="1" x14ac:dyDescent="0.3">
      <c r="B641" s="71"/>
      <c r="C641" s="70"/>
      <c r="D641" s="69"/>
      <c r="E641" s="68"/>
      <c r="F641" s="68"/>
      <c r="G641" s="67"/>
      <c r="H641" s="66"/>
      <c r="I641" s="64"/>
      <c r="J641" s="64"/>
      <c r="K641" s="65"/>
      <c r="L641" s="64"/>
      <c r="M641" s="62"/>
      <c r="N641" s="64"/>
      <c r="O641" s="62"/>
      <c r="P641" s="64"/>
      <c r="Q641" s="62"/>
      <c r="R641" s="64"/>
      <c r="S641" s="62"/>
      <c r="T641" s="64"/>
      <c r="U641" s="62"/>
      <c r="V641" s="64"/>
      <c r="W641" s="62"/>
      <c r="X641" s="64"/>
      <c r="Y641" s="62"/>
      <c r="Z641" s="64"/>
      <c r="AA641" s="62"/>
      <c r="AB641" s="62"/>
      <c r="AC641" s="62"/>
      <c r="AD641" s="63"/>
      <c r="AE641" s="62"/>
      <c r="AF641" s="62"/>
      <c r="AG641" s="62"/>
      <c r="AH641" s="61"/>
      <c r="AI641" s="59" t="s">
        <v>136</v>
      </c>
      <c r="AJ641" s="214">
        <f t="shared" ref="AJ641:BB641" si="85">AJ640/1</f>
        <v>43</v>
      </c>
      <c r="AK641" s="213">
        <f t="shared" si="85"/>
        <v>0</v>
      </c>
      <c r="AL641" s="212">
        <f t="shared" si="85"/>
        <v>0</v>
      </c>
      <c r="AM641" s="214">
        <f t="shared" si="85"/>
        <v>6</v>
      </c>
      <c r="AN641" s="213">
        <f t="shared" si="85"/>
        <v>0</v>
      </c>
      <c r="AO641" s="212">
        <f t="shared" si="85"/>
        <v>1</v>
      </c>
      <c r="AP641" s="214">
        <f t="shared" si="85"/>
        <v>0</v>
      </c>
      <c r="AQ641" s="213">
        <f t="shared" si="85"/>
        <v>0</v>
      </c>
      <c r="AR641" s="212">
        <f t="shared" si="85"/>
        <v>0</v>
      </c>
      <c r="AS641" s="214">
        <f t="shared" si="85"/>
        <v>4</v>
      </c>
      <c r="AT641" s="213">
        <f t="shared" si="85"/>
        <v>0</v>
      </c>
      <c r="AU641" s="212">
        <f t="shared" si="85"/>
        <v>0</v>
      </c>
      <c r="AV641" s="214">
        <f t="shared" si="85"/>
        <v>7</v>
      </c>
      <c r="AW641" s="213">
        <f t="shared" si="85"/>
        <v>0</v>
      </c>
      <c r="AX641" s="212">
        <f t="shared" si="85"/>
        <v>0</v>
      </c>
      <c r="AY641" s="211">
        <f t="shared" si="85"/>
        <v>1</v>
      </c>
      <c r="AZ641" s="210">
        <f t="shared" si="85"/>
        <v>0</v>
      </c>
      <c r="BA641" s="210">
        <f t="shared" si="85"/>
        <v>0</v>
      </c>
      <c r="BB641" s="209">
        <f t="shared" si="85"/>
        <v>0</v>
      </c>
      <c r="BC641" s="52" t="s">
        <v>135</v>
      </c>
    </row>
    <row r="642" spans="2:62" ht="28.15" customHeight="1" x14ac:dyDescent="0.2">
      <c r="B642" s="30"/>
      <c r="C642" s="242">
        <v>1</v>
      </c>
      <c r="D642" s="44"/>
      <c r="E642" s="43"/>
      <c r="F642" s="43"/>
      <c r="G642" s="42"/>
      <c r="H642" s="223" t="s">
        <v>660</v>
      </c>
      <c r="I642" s="246">
        <v>128</v>
      </c>
      <c r="J642" s="246">
        <v>35</v>
      </c>
      <c r="K642" s="246">
        <v>6</v>
      </c>
      <c r="L642" s="41" t="s">
        <v>133</v>
      </c>
      <c r="M642" s="40" t="s">
        <v>1347</v>
      </c>
      <c r="N642" s="41" t="s">
        <v>131</v>
      </c>
      <c r="O642" s="40" t="s">
        <v>1613</v>
      </c>
      <c r="P642" s="41" t="s">
        <v>130</v>
      </c>
      <c r="Q642" s="40" t="s">
        <v>1315</v>
      </c>
      <c r="R642" s="41" t="s">
        <v>129</v>
      </c>
      <c r="S642" s="40" t="s">
        <v>1273</v>
      </c>
      <c r="T642" s="41" t="s">
        <v>128</v>
      </c>
      <c r="U642" s="40" t="s">
        <v>399</v>
      </c>
      <c r="V642" s="41" t="s">
        <v>127</v>
      </c>
      <c r="W642" s="40" t="s">
        <v>399</v>
      </c>
      <c r="X642" s="41" t="s">
        <v>126</v>
      </c>
      <c r="Y642" s="40" t="s">
        <v>121</v>
      </c>
      <c r="Z642" s="41" t="s">
        <v>125</v>
      </c>
      <c r="AA642" s="40" t="s">
        <v>121</v>
      </c>
      <c r="AB642" s="41" t="s">
        <v>1709</v>
      </c>
      <c r="AC642" s="40"/>
      <c r="AD642" s="39">
        <v>30</v>
      </c>
      <c r="AE642" s="40" t="s">
        <v>121</v>
      </c>
      <c r="AF642" s="39"/>
      <c r="AG642" s="38"/>
      <c r="AH642" s="250"/>
      <c r="AI642" s="11"/>
      <c r="AJ642" s="310">
        <f>SUMPRODUCT(LEN($M642:$AC645)-LEN(SUBSTITUTE($M642:$AC645,"A", "")))</f>
        <v>43</v>
      </c>
      <c r="AK642" s="239">
        <f>SUMPRODUCT(LEN($AF642:$AF645)-LEN(SUBSTITUTE($AF642:$AF645,"A", "")))</f>
        <v>0</v>
      </c>
      <c r="AL642" s="230">
        <f>SUMPRODUCT(LEN($AE642:$AE645)-LEN(SUBSTITUTE($AE642:$AE645,"A", "")))</f>
        <v>0</v>
      </c>
      <c r="AM642" s="233">
        <f>SUMPRODUCT(LEN($M642:$AC645)-LEN(SUBSTITUTE($M642:$AC645,"S", "")))</f>
        <v>6</v>
      </c>
      <c r="AN642" s="239">
        <f>SUMPRODUCT(LEN($AF642:$AF645)-LEN(SUBSTITUTE($AF642:$AF645,"S", "")))</f>
        <v>0</v>
      </c>
      <c r="AO642" s="230">
        <f>SUMPRODUCT(LEN($AE642:$AE645)-LEN(SUBSTITUTE($AE642:$AE645,"S", "")))</f>
        <v>1</v>
      </c>
      <c r="AP642" s="233">
        <f>SUMPRODUCT(LEN($M642:$AC645)-LEN(SUBSTITUTE($M642:$AC645,"F", "")))</f>
        <v>0</v>
      </c>
      <c r="AQ642" s="239">
        <f>SUMPRODUCT(LEN($AF642:$AF645)-LEN(SUBSTITUTE($AF642:$AF645,"F", "")))</f>
        <v>0</v>
      </c>
      <c r="AR642" s="230">
        <f>SUMPRODUCT(LEN($AE642:$AE645)-LEN(SUBSTITUTE($AE642:$AE645,"F", "")))</f>
        <v>0</v>
      </c>
      <c r="AS642" s="233">
        <f>SUMPRODUCT(LEN($M642:$AC645)-LEN(SUBSTITUTE($M642:$AC645,"G", "")))</f>
        <v>4</v>
      </c>
      <c r="AT642" s="239">
        <f>SUMPRODUCT(LEN($AF642:$AF645)-LEN(SUBSTITUTE($AF642:$AF645,"G", "")))</f>
        <v>0</v>
      </c>
      <c r="AU642" s="230">
        <f>SUMPRODUCT(LEN($AE642:$AE645)-LEN(SUBSTITUTE($AE642:$AE645,"G", "")))</f>
        <v>0</v>
      </c>
      <c r="AV642" s="233">
        <f>SUMPRODUCT(LEN($M642:$AC645)-LEN(SUBSTITUTE($M642:$AC645,"M", "")))</f>
        <v>7</v>
      </c>
      <c r="AW642" s="239">
        <f>SUMPRODUCT(LEN($AF642:$AF645)-LEN(SUBSTITUTE($AF642:$AF645,"M", "")))</f>
        <v>0</v>
      </c>
      <c r="AX642" s="230">
        <f>SUMPRODUCT(LEN($AE642:$AE645)-LEN(SUBSTITUTE($AE642:$AE645,"M", "")))</f>
        <v>0</v>
      </c>
      <c r="AY642" s="291">
        <f>SUMPRODUCT(LEN($AE642:$AE645)-LEN(SUBSTITUTE($AE642:$AE645,"S", "")))</f>
        <v>1</v>
      </c>
      <c r="AZ642" s="227">
        <f>SUMPRODUCT(LEN($AE642:$AE645)-LEN(SUBSTITUTE($AE642:$AE645,"F", "")))</f>
        <v>0</v>
      </c>
      <c r="BA642" s="227">
        <f>SUMPRODUCT(LEN($AE642:$AE645)-LEN(SUBSTITUTE($AE642:$AE645,"G", "")))</f>
        <v>0</v>
      </c>
      <c r="BB642" s="294">
        <f>SUMPRODUCT(LEN($AE642:$AE645)-LEN(SUBSTITUTE($AE642:$AE645,"M", "")))</f>
        <v>0</v>
      </c>
    </row>
    <row r="643" spans="2:62" ht="28.15" customHeight="1" thickBot="1" x14ac:dyDescent="0.25">
      <c r="B643" s="30"/>
      <c r="C643" s="243"/>
      <c r="D643" s="36"/>
      <c r="E643" s="35"/>
      <c r="F643" s="35"/>
      <c r="G643" s="34"/>
      <c r="H643" s="224"/>
      <c r="I643" s="247"/>
      <c r="J643" s="247"/>
      <c r="K643" s="247"/>
      <c r="L643" s="33" t="s">
        <v>123</v>
      </c>
      <c r="M643" s="32" t="s">
        <v>132</v>
      </c>
      <c r="N643" s="33" t="s">
        <v>122</v>
      </c>
      <c r="O643" s="32" t="s">
        <v>132</v>
      </c>
      <c r="P643" s="33" t="s">
        <v>120</v>
      </c>
      <c r="Q643" s="32" t="s">
        <v>382</v>
      </c>
      <c r="R643" s="33" t="s">
        <v>119</v>
      </c>
      <c r="S643" s="32" t="s">
        <v>1273</v>
      </c>
      <c r="T643" s="33" t="s">
        <v>118</v>
      </c>
      <c r="U643" s="32" t="s">
        <v>132</v>
      </c>
      <c r="V643" s="33" t="s">
        <v>117</v>
      </c>
      <c r="W643" s="32" t="s">
        <v>104</v>
      </c>
      <c r="X643" s="33" t="s">
        <v>116</v>
      </c>
      <c r="Y643" s="32" t="s">
        <v>175</v>
      </c>
      <c r="Z643" s="33" t="s">
        <v>115</v>
      </c>
      <c r="AA643" s="32"/>
      <c r="AB643" s="33" t="s">
        <v>1708</v>
      </c>
      <c r="AC643" s="32"/>
      <c r="AD643" s="31"/>
      <c r="AE643" s="32"/>
      <c r="AF643" s="31"/>
      <c r="AG643" s="23"/>
      <c r="AH643" s="251"/>
      <c r="AI643" s="11"/>
      <c r="AJ643" s="311"/>
      <c r="AK643" s="267"/>
      <c r="AL643" s="263"/>
      <c r="AM643" s="265"/>
      <c r="AN643" s="267"/>
      <c r="AO643" s="263"/>
      <c r="AP643" s="265"/>
      <c r="AQ643" s="267"/>
      <c r="AR643" s="263"/>
      <c r="AS643" s="265"/>
      <c r="AT643" s="267"/>
      <c r="AU643" s="263"/>
      <c r="AV643" s="265"/>
      <c r="AW643" s="267"/>
      <c r="AX643" s="263"/>
      <c r="AY643" s="292"/>
      <c r="AZ643" s="228"/>
      <c r="BA643" s="228"/>
      <c r="BB643" s="295"/>
    </row>
    <row r="644" spans="2:62" ht="28.15" customHeight="1" x14ac:dyDescent="0.2">
      <c r="B644" s="30"/>
      <c r="C644" s="244"/>
      <c r="D644" s="29"/>
      <c r="E644" s="28"/>
      <c r="F644" s="28"/>
      <c r="G644" s="27"/>
      <c r="H644" s="225">
        <v>261</v>
      </c>
      <c r="I644" s="248"/>
      <c r="J644" s="248"/>
      <c r="K644" s="248"/>
      <c r="L644" s="26" t="s">
        <v>114</v>
      </c>
      <c r="M644" s="25" t="s">
        <v>1602</v>
      </c>
      <c r="N644" s="26" t="s">
        <v>112</v>
      </c>
      <c r="O644" s="25" t="s">
        <v>1315</v>
      </c>
      <c r="P644" s="26" t="s">
        <v>111</v>
      </c>
      <c r="Q644" s="25" t="s">
        <v>132</v>
      </c>
      <c r="R644" s="26" t="s">
        <v>110</v>
      </c>
      <c r="S644" s="25" t="s">
        <v>417</v>
      </c>
      <c r="T644" s="26" t="s">
        <v>109</v>
      </c>
      <c r="U644" s="25" t="s">
        <v>399</v>
      </c>
      <c r="V644" s="26" t="s">
        <v>108</v>
      </c>
      <c r="W644" s="25" t="s">
        <v>104</v>
      </c>
      <c r="X644" s="26" t="s">
        <v>107</v>
      </c>
      <c r="Y644" s="25" t="s">
        <v>121</v>
      </c>
      <c r="Z644" s="26" t="s">
        <v>106</v>
      </c>
      <c r="AA644" s="25"/>
      <c r="AB644" s="26" t="s">
        <v>1707</v>
      </c>
      <c r="AC644" s="25"/>
      <c r="AD644" s="24"/>
      <c r="AE644" s="25"/>
      <c r="AF644" s="24"/>
      <c r="AG644" s="23"/>
      <c r="AH644" s="251"/>
      <c r="AI644" s="11"/>
      <c r="AJ644" s="311"/>
      <c r="AK644" s="267"/>
      <c r="AL644" s="263"/>
      <c r="AM644" s="265"/>
      <c r="AN644" s="267"/>
      <c r="AO644" s="263"/>
      <c r="AP644" s="265"/>
      <c r="AQ644" s="267"/>
      <c r="AR644" s="263"/>
      <c r="AS644" s="265"/>
      <c r="AT644" s="267"/>
      <c r="AU644" s="263"/>
      <c r="AV644" s="265"/>
      <c r="AW644" s="267"/>
      <c r="AX644" s="263"/>
      <c r="AY644" s="292"/>
      <c r="AZ644" s="228"/>
      <c r="BA644" s="228"/>
      <c r="BB644" s="295"/>
    </row>
    <row r="645" spans="2:62" ht="28.15" customHeight="1" thickBot="1" x14ac:dyDescent="0.25">
      <c r="B645" s="30"/>
      <c r="C645" s="253"/>
      <c r="D645" s="51"/>
      <c r="E645" s="50"/>
      <c r="F645" s="50"/>
      <c r="G645" s="49"/>
      <c r="H645" s="226"/>
      <c r="I645" s="254"/>
      <c r="J645" s="254"/>
      <c r="K645" s="254"/>
      <c r="L645" s="48" t="s">
        <v>105</v>
      </c>
      <c r="M645" s="47" t="s">
        <v>132</v>
      </c>
      <c r="N645" s="48" t="s">
        <v>103</v>
      </c>
      <c r="O645" s="47" t="s">
        <v>132</v>
      </c>
      <c r="P645" s="48" t="s">
        <v>102</v>
      </c>
      <c r="Q645" s="47" t="s">
        <v>186</v>
      </c>
      <c r="R645" s="48" t="s">
        <v>101</v>
      </c>
      <c r="S645" s="47" t="s">
        <v>186</v>
      </c>
      <c r="T645" s="48">
        <v>20</v>
      </c>
      <c r="U645" s="47" t="s">
        <v>104</v>
      </c>
      <c r="V645" s="48" t="s">
        <v>100</v>
      </c>
      <c r="W645" s="47" t="s">
        <v>458</v>
      </c>
      <c r="X645" s="48" t="s">
        <v>99</v>
      </c>
      <c r="Y645" s="47" t="s">
        <v>121</v>
      </c>
      <c r="Z645" s="48" t="s">
        <v>98</v>
      </c>
      <c r="AA645" s="47"/>
      <c r="AB645" s="48" t="s">
        <v>1706</v>
      </c>
      <c r="AC645" s="47"/>
      <c r="AD645" s="16"/>
      <c r="AE645" s="47"/>
      <c r="AF645" s="16"/>
      <c r="AG645" s="46"/>
      <c r="AH645" s="255"/>
      <c r="AI645" s="11"/>
      <c r="AJ645" s="312"/>
      <c r="AK645" s="268"/>
      <c r="AL645" s="264"/>
      <c r="AM645" s="266"/>
      <c r="AN645" s="268"/>
      <c r="AO645" s="264"/>
      <c r="AP645" s="266"/>
      <c r="AQ645" s="268"/>
      <c r="AR645" s="264"/>
      <c r="AS645" s="266"/>
      <c r="AT645" s="268"/>
      <c r="AU645" s="264"/>
      <c r="AV645" s="266"/>
      <c r="AW645" s="268"/>
      <c r="AX645" s="264"/>
      <c r="AY645" s="293"/>
      <c r="AZ645" s="229"/>
      <c r="BA645" s="229"/>
      <c r="BB645" s="296"/>
    </row>
    <row r="646" spans="2:62" ht="28.15" customHeight="1" x14ac:dyDescent="0.2">
      <c r="B646" s="30"/>
      <c r="C646" s="242">
        <v>2</v>
      </c>
      <c r="D646" s="44"/>
      <c r="E646" s="43"/>
      <c r="F646" s="43"/>
      <c r="G646" s="42"/>
      <c r="H646" s="223"/>
      <c r="I646" s="246"/>
      <c r="J646" s="246"/>
      <c r="K646" s="246"/>
      <c r="L646" s="41" t="s">
        <v>133</v>
      </c>
      <c r="M646" s="40"/>
      <c r="N646" s="41" t="s">
        <v>131</v>
      </c>
      <c r="O646" s="40"/>
      <c r="P646" s="41" t="s">
        <v>130</v>
      </c>
      <c r="Q646" s="40"/>
      <c r="R646" s="41" t="s">
        <v>129</v>
      </c>
      <c r="S646" s="40"/>
      <c r="T646" s="41" t="s">
        <v>128</v>
      </c>
      <c r="U646" s="40"/>
      <c r="V646" s="41" t="s">
        <v>127</v>
      </c>
      <c r="W646" s="40"/>
      <c r="X646" s="41" t="s">
        <v>126</v>
      </c>
      <c r="Y646" s="40"/>
      <c r="Z646" s="41" t="s">
        <v>125</v>
      </c>
      <c r="AA646" s="40"/>
      <c r="AB646" s="41" t="s">
        <v>1709</v>
      </c>
      <c r="AC646" s="40"/>
      <c r="AD646" s="39"/>
      <c r="AE646" s="40"/>
      <c r="AF646" s="39"/>
      <c r="AG646" s="38"/>
      <c r="AH646" s="250"/>
      <c r="AI646" s="11"/>
      <c r="AJ646" s="310">
        <f>SUMPRODUCT(LEN($M646:$AC649)-LEN(SUBSTITUTE($M646:$AC649,"A", "")))</f>
        <v>0</v>
      </c>
      <c r="AK646" s="239">
        <f>SUMPRODUCT(LEN($AF646:$AF649)-LEN(SUBSTITUTE($AF646:$AF649,"A", "")))</f>
        <v>0</v>
      </c>
      <c r="AL646" s="230">
        <f>SUMPRODUCT(LEN($AE646:$AE649)-LEN(SUBSTITUTE($AE646:$AE649,"A", "")))</f>
        <v>0</v>
      </c>
      <c r="AM646" s="233">
        <f>SUMPRODUCT(LEN($M646:$AC649)-LEN(SUBSTITUTE($M646:$AC649,"S", "")))</f>
        <v>0</v>
      </c>
      <c r="AN646" s="239">
        <f>SUMPRODUCT(LEN($AF646:$AF649)-LEN(SUBSTITUTE($AF646:$AF649,"S", "")))</f>
        <v>0</v>
      </c>
      <c r="AO646" s="230">
        <f>SUMPRODUCT(LEN($AE646:$AE649)-LEN(SUBSTITUTE($AE646:$AE649,"S", "")))</f>
        <v>0</v>
      </c>
      <c r="AP646" s="233">
        <f>SUMPRODUCT(LEN($M646:$AC649)-LEN(SUBSTITUTE($M646:$AC649,"F", "")))</f>
        <v>0</v>
      </c>
      <c r="AQ646" s="239">
        <f>SUMPRODUCT(LEN($AF646:$AF649)-LEN(SUBSTITUTE($AF646:$AF649,"F", "")))</f>
        <v>0</v>
      </c>
      <c r="AR646" s="230">
        <f>SUMPRODUCT(LEN($AE646:$AE649)-LEN(SUBSTITUTE($AE646:$AE649,"F", "")))</f>
        <v>0</v>
      </c>
      <c r="AS646" s="233">
        <f>SUMPRODUCT(LEN($M646:$AC649)-LEN(SUBSTITUTE($M646:$AC649,"G", "")))</f>
        <v>0</v>
      </c>
      <c r="AT646" s="239">
        <f>SUMPRODUCT(LEN($AF646:$AF649)-LEN(SUBSTITUTE($AF646:$AF649,"G", "")))</f>
        <v>0</v>
      </c>
      <c r="AU646" s="230">
        <f>SUMPRODUCT(LEN($AE646:$AE649)-LEN(SUBSTITUTE($AE646:$AE649,"G", "")))</f>
        <v>0</v>
      </c>
      <c r="AV646" s="233">
        <f>SUMPRODUCT(LEN($M646:$AC649)-LEN(SUBSTITUTE($M646:$AC649,"M", "")))</f>
        <v>0</v>
      </c>
      <c r="AW646" s="239">
        <f>SUMPRODUCT(LEN($AF646:$AF649)-LEN(SUBSTITUTE($AF646:$AF649,"M", "")))</f>
        <v>0</v>
      </c>
      <c r="AX646" s="230">
        <f>SUMPRODUCT(LEN($AE646:$AE649)-LEN(SUBSTITUTE($AE646:$AE649,"M", "")))</f>
        <v>0</v>
      </c>
      <c r="AY646" s="291">
        <f>SUMPRODUCT(LEN($AE646:$AE649)-LEN(SUBSTITUTE($AE646:$AE649,"S", "")))</f>
        <v>0</v>
      </c>
      <c r="AZ646" s="227">
        <f>SUMPRODUCT(LEN($AE646:$AE649)-LEN(SUBSTITUTE($AE646:$AE649,"F", "")))</f>
        <v>0</v>
      </c>
      <c r="BA646" s="227">
        <f>SUMPRODUCT(LEN($AE646:$AE649)-LEN(SUBSTITUTE($AE646:$AE649,"G", "")))</f>
        <v>0</v>
      </c>
      <c r="BB646" s="294">
        <f>SUMPRODUCT(LEN($AE646:$AE649)-LEN(SUBSTITUTE($AE646:$AE649,"M", "")))</f>
        <v>0</v>
      </c>
    </row>
    <row r="647" spans="2:62" ht="28.15" customHeight="1" thickBot="1" x14ac:dyDescent="0.25">
      <c r="B647" s="30"/>
      <c r="C647" s="243"/>
      <c r="D647" s="36"/>
      <c r="E647" s="35"/>
      <c r="F647" s="35"/>
      <c r="G647" s="34"/>
      <c r="H647" s="224"/>
      <c r="I647" s="247"/>
      <c r="J647" s="247"/>
      <c r="K647" s="247"/>
      <c r="L647" s="33" t="s">
        <v>123</v>
      </c>
      <c r="M647" s="32"/>
      <c r="N647" s="33" t="s">
        <v>122</v>
      </c>
      <c r="O647" s="32"/>
      <c r="P647" s="33" t="s">
        <v>120</v>
      </c>
      <c r="Q647" s="32"/>
      <c r="R647" s="33" t="s">
        <v>119</v>
      </c>
      <c r="S647" s="32"/>
      <c r="T647" s="33" t="s">
        <v>118</v>
      </c>
      <c r="U647" s="32"/>
      <c r="V647" s="33" t="s">
        <v>117</v>
      </c>
      <c r="W647" s="32"/>
      <c r="X647" s="33" t="s">
        <v>116</v>
      </c>
      <c r="Y647" s="32"/>
      <c r="Z647" s="33" t="s">
        <v>115</v>
      </c>
      <c r="AA647" s="32"/>
      <c r="AB647" s="33" t="s">
        <v>1708</v>
      </c>
      <c r="AC647" s="32"/>
      <c r="AD647" s="31"/>
      <c r="AE647" s="32"/>
      <c r="AF647" s="31"/>
      <c r="AG647" s="23"/>
      <c r="AH647" s="251"/>
      <c r="AI647" s="11"/>
      <c r="AJ647" s="311"/>
      <c r="AK647" s="267"/>
      <c r="AL647" s="263"/>
      <c r="AM647" s="265"/>
      <c r="AN647" s="267"/>
      <c r="AO647" s="263"/>
      <c r="AP647" s="265"/>
      <c r="AQ647" s="267"/>
      <c r="AR647" s="263"/>
      <c r="AS647" s="265"/>
      <c r="AT647" s="267"/>
      <c r="AU647" s="263"/>
      <c r="AV647" s="265"/>
      <c r="AW647" s="267"/>
      <c r="AX647" s="263"/>
      <c r="AY647" s="292"/>
      <c r="AZ647" s="228"/>
      <c r="BA647" s="228"/>
      <c r="BB647" s="295"/>
    </row>
    <row r="648" spans="2:62" ht="28.15" customHeight="1" x14ac:dyDescent="0.2">
      <c r="B648" s="30"/>
      <c r="C648" s="244"/>
      <c r="D648" s="29"/>
      <c r="E648" s="28"/>
      <c r="F648" s="28"/>
      <c r="G648" s="27"/>
      <c r="H648" s="225"/>
      <c r="I648" s="248"/>
      <c r="J648" s="248"/>
      <c r="K648" s="248"/>
      <c r="L648" s="26" t="s">
        <v>114</v>
      </c>
      <c r="M648" s="25"/>
      <c r="N648" s="26" t="s">
        <v>112</v>
      </c>
      <c r="O648" s="25"/>
      <c r="P648" s="26" t="s">
        <v>111</v>
      </c>
      <c r="Q648" s="25"/>
      <c r="R648" s="26" t="s">
        <v>110</v>
      </c>
      <c r="S648" s="25"/>
      <c r="T648" s="26" t="s">
        <v>109</v>
      </c>
      <c r="U648" s="25"/>
      <c r="V648" s="26" t="s">
        <v>108</v>
      </c>
      <c r="W648" s="25"/>
      <c r="X648" s="26" t="s">
        <v>107</v>
      </c>
      <c r="Y648" s="25"/>
      <c r="Z648" s="26" t="s">
        <v>106</v>
      </c>
      <c r="AA648" s="25"/>
      <c r="AB648" s="26" t="s">
        <v>1707</v>
      </c>
      <c r="AC648" s="25"/>
      <c r="AD648" s="24"/>
      <c r="AE648" s="25"/>
      <c r="AF648" s="24"/>
      <c r="AG648" s="23"/>
      <c r="AH648" s="251"/>
      <c r="AI648" s="11"/>
      <c r="AJ648" s="311"/>
      <c r="AK648" s="267"/>
      <c r="AL648" s="263"/>
      <c r="AM648" s="265"/>
      <c r="AN648" s="267"/>
      <c r="AO648" s="263"/>
      <c r="AP648" s="265"/>
      <c r="AQ648" s="267"/>
      <c r="AR648" s="263"/>
      <c r="AS648" s="265"/>
      <c r="AT648" s="267"/>
      <c r="AU648" s="263"/>
      <c r="AV648" s="265"/>
      <c r="AW648" s="267"/>
      <c r="AX648" s="263"/>
      <c r="AY648" s="292"/>
      <c r="AZ648" s="228"/>
      <c r="BA648" s="228"/>
      <c r="BB648" s="295"/>
    </row>
    <row r="649" spans="2:62" ht="28.15" customHeight="1" thickBot="1" x14ac:dyDescent="0.25">
      <c r="B649" s="30"/>
      <c r="C649" s="253"/>
      <c r="D649" s="51"/>
      <c r="E649" s="50"/>
      <c r="F649" s="50"/>
      <c r="G649" s="49"/>
      <c r="H649" s="226"/>
      <c r="I649" s="254"/>
      <c r="J649" s="254"/>
      <c r="K649" s="254"/>
      <c r="L649" s="48" t="s">
        <v>105</v>
      </c>
      <c r="M649" s="47"/>
      <c r="N649" s="48" t="s">
        <v>103</v>
      </c>
      <c r="O649" s="47"/>
      <c r="P649" s="48" t="s">
        <v>102</v>
      </c>
      <c r="Q649" s="47"/>
      <c r="R649" s="48" t="s">
        <v>101</v>
      </c>
      <c r="S649" s="47"/>
      <c r="T649" s="48">
        <v>20</v>
      </c>
      <c r="U649" s="47"/>
      <c r="V649" s="48" t="s">
        <v>100</v>
      </c>
      <c r="W649" s="47"/>
      <c r="X649" s="48" t="s">
        <v>99</v>
      </c>
      <c r="Y649" s="47"/>
      <c r="Z649" s="48" t="s">
        <v>98</v>
      </c>
      <c r="AA649" s="47"/>
      <c r="AB649" s="48" t="s">
        <v>1706</v>
      </c>
      <c r="AC649" s="47"/>
      <c r="AD649" s="16"/>
      <c r="AE649" s="47"/>
      <c r="AF649" s="16"/>
      <c r="AG649" s="46"/>
      <c r="AH649" s="255"/>
      <c r="AI649" s="11"/>
      <c r="AJ649" s="312"/>
      <c r="AK649" s="268"/>
      <c r="AL649" s="264"/>
      <c r="AM649" s="266"/>
      <c r="AN649" s="268"/>
      <c r="AO649" s="264"/>
      <c r="AP649" s="266"/>
      <c r="AQ649" s="268"/>
      <c r="AR649" s="264"/>
      <c r="AS649" s="266"/>
      <c r="AT649" s="268"/>
      <c r="AU649" s="264"/>
      <c r="AV649" s="266"/>
      <c r="AW649" s="268"/>
      <c r="AX649" s="264"/>
      <c r="AY649" s="293"/>
      <c r="AZ649" s="229"/>
      <c r="BA649" s="229"/>
      <c r="BB649" s="296"/>
    </row>
    <row r="650" spans="2:62" ht="28.15" customHeight="1" x14ac:dyDescent="0.2">
      <c r="B650" s="30"/>
      <c r="C650" s="242">
        <v>3</v>
      </c>
      <c r="D650" s="44"/>
      <c r="E650" s="43"/>
      <c r="F650" s="43"/>
      <c r="G650" s="42"/>
      <c r="H650" s="223"/>
      <c r="I650" s="246"/>
      <c r="J650" s="246"/>
      <c r="K650" s="246"/>
      <c r="L650" s="41" t="s">
        <v>133</v>
      </c>
      <c r="M650" s="40"/>
      <c r="N650" s="41" t="s">
        <v>131</v>
      </c>
      <c r="O650" s="40"/>
      <c r="P650" s="41" t="s">
        <v>130</v>
      </c>
      <c r="Q650" s="40"/>
      <c r="R650" s="41" t="s">
        <v>129</v>
      </c>
      <c r="S650" s="40"/>
      <c r="T650" s="41" t="s">
        <v>128</v>
      </c>
      <c r="U650" s="40"/>
      <c r="V650" s="41" t="s">
        <v>127</v>
      </c>
      <c r="W650" s="40"/>
      <c r="X650" s="41" t="s">
        <v>126</v>
      </c>
      <c r="Y650" s="40"/>
      <c r="Z650" s="41" t="s">
        <v>125</v>
      </c>
      <c r="AA650" s="40"/>
      <c r="AB650" s="41" t="s">
        <v>1709</v>
      </c>
      <c r="AC650" s="40"/>
      <c r="AD650" s="39"/>
      <c r="AE650" s="40"/>
      <c r="AF650" s="39"/>
      <c r="AG650" s="38"/>
      <c r="AH650" s="250"/>
      <c r="AI650" s="11"/>
      <c r="AJ650" s="310">
        <f>SUMPRODUCT(LEN($M650:$AC653)-LEN(SUBSTITUTE($M650:$AC653,"A", "")))</f>
        <v>0</v>
      </c>
      <c r="AK650" s="239">
        <f>SUMPRODUCT(LEN($AF650:$AF653)-LEN(SUBSTITUTE($AF650:$AF653,"A", "")))</f>
        <v>0</v>
      </c>
      <c r="AL650" s="230">
        <f>SUMPRODUCT(LEN($AE650:$AE653)-LEN(SUBSTITUTE($AE650:$AE653,"A", "")))</f>
        <v>0</v>
      </c>
      <c r="AM650" s="233">
        <f>SUMPRODUCT(LEN($M650:$AC653)-LEN(SUBSTITUTE($M650:$AC653,"S", "")))</f>
        <v>0</v>
      </c>
      <c r="AN650" s="239">
        <f>SUMPRODUCT(LEN($AF650:$AF653)-LEN(SUBSTITUTE($AF650:$AF653,"S", "")))</f>
        <v>0</v>
      </c>
      <c r="AO650" s="230">
        <f>SUMPRODUCT(LEN($AE650:$AE653)-LEN(SUBSTITUTE($AE650:$AE653,"S", "")))</f>
        <v>0</v>
      </c>
      <c r="AP650" s="233">
        <f>SUMPRODUCT(LEN($M650:$AC653)-LEN(SUBSTITUTE($M650:$AC653,"F", "")))</f>
        <v>0</v>
      </c>
      <c r="AQ650" s="239">
        <f>SUMPRODUCT(LEN($AF650:$AF653)-LEN(SUBSTITUTE($AF650:$AF653,"F", "")))</f>
        <v>0</v>
      </c>
      <c r="AR650" s="230">
        <f>SUMPRODUCT(LEN($AE650:$AE653)-LEN(SUBSTITUTE($AE650:$AE653,"F", "")))</f>
        <v>0</v>
      </c>
      <c r="AS650" s="233">
        <f>SUMPRODUCT(LEN($M650:$AC653)-LEN(SUBSTITUTE($M650:$AC653,"G", "")))</f>
        <v>0</v>
      </c>
      <c r="AT650" s="239">
        <f>SUMPRODUCT(LEN($AF650:$AF653)-LEN(SUBSTITUTE($AF650:$AF653,"G", "")))</f>
        <v>0</v>
      </c>
      <c r="AU650" s="230">
        <f>SUMPRODUCT(LEN($AE650:$AE653)-LEN(SUBSTITUTE($AE650:$AE653,"G", "")))</f>
        <v>0</v>
      </c>
      <c r="AV650" s="233">
        <f>SUMPRODUCT(LEN($M650:$AC653)-LEN(SUBSTITUTE($M650:$AC653,"M", "")))</f>
        <v>0</v>
      </c>
      <c r="AW650" s="239">
        <f>SUMPRODUCT(LEN($AF650:$AF653)-LEN(SUBSTITUTE($AF650:$AF653,"M", "")))</f>
        <v>0</v>
      </c>
      <c r="AX650" s="230">
        <f>SUMPRODUCT(LEN($AE650:$AE653)-LEN(SUBSTITUTE($AE650:$AE653,"M", "")))</f>
        <v>0</v>
      </c>
      <c r="AY650" s="291">
        <f>SUMPRODUCT(LEN($AE650:$AE653)-LEN(SUBSTITUTE($AE650:$AE653,"S", "")))</f>
        <v>0</v>
      </c>
      <c r="AZ650" s="227">
        <f>SUMPRODUCT(LEN($AE650:$AE653)-LEN(SUBSTITUTE($AE650:$AE653,"F", "")))</f>
        <v>0</v>
      </c>
      <c r="BA650" s="227">
        <f>SUMPRODUCT(LEN($AE650:$AE653)-LEN(SUBSTITUTE($AE650:$AE653,"G", "")))</f>
        <v>0</v>
      </c>
      <c r="BB650" s="294">
        <f>SUMPRODUCT(LEN($AE650:$AE653)-LEN(SUBSTITUTE($AE650:$AE653,"M", "")))</f>
        <v>0</v>
      </c>
    </row>
    <row r="651" spans="2:62" ht="28.15" customHeight="1" thickBot="1" x14ac:dyDescent="0.25">
      <c r="B651" s="30"/>
      <c r="C651" s="243"/>
      <c r="D651" s="36"/>
      <c r="E651" s="35"/>
      <c r="F651" s="35"/>
      <c r="G651" s="34"/>
      <c r="H651" s="224"/>
      <c r="I651" s="247"/>
      <c r="J651" s="247"/>
      <c r="K651" s="247"/>
      <c r="L651" s="33" t="s">
        <v>123</v>
      </c>
      <c r="M651" s="32"/>
      <c r="N651" s="33" t="s">
        <v>122</v>
      </c>
      <c r="O651" s="32"/>
      <c r="P651" s="33" t="s">
        <v>120</v>
      </c>
      <c r="Q651" s="32"/>
      <c r="R651" s="33" t="s">
        <v>119</v>
      </c>
      <c r="S651" s="32"/>
      <c r="T651" s="33" t="s">
        <v>118</v>
      </c>
      <c r="U651" s="32"/>
      <c r="V651" s="33" t="s">
        <v>117</v>
      </c>
      <c r="W651" s="32"/>
      <c r="X651" s="33" t="s">
        <v>116</v>
      </c>
      <c r="Y651" s="32"/>
      <c r="Z651" s="33" t="s">
        <v>115</v>
      </c>
      <c r="AA651" s="32"/>
      <c r="AB651" s="33" t="s">
        <v>1708</v>
      </c>
      <c r="AC651" s="32"/>
      <c r="AD651" s="31"/>
      <c r="AE651" s="32"/>
      <c r="AF651" s="31"/>
      <c r="AG651" s="23"/>
      <c r="AH651" s="251"/>
      <c r="AI651" s="11"/>
      <c r="AJ651" s="311"/>
      <c r="AK651" s="267"/>
      <c r="AL651" s="263"/>
      <c r="AM651" s="265"/>
      <c r="AN651" s="267"/>
      <c r="AO651" s="263"/>
      <c r="AP651" s="265"/>
      <c r="AQ651" s="267"/>
      <c r="AR651" s="263"/>
      <c r="AS651" s="265"/>
      <c r="AT651" s="267"/>
      <c r="AU651" s="263"/>
      <c r="AV651" s="265"/>
      <c r="AW651" s="267"/>
      <c r="AX651" s="263"/>
      <c r="AY651" s="292"/>
      <c r="AZ651" s="228"/>
      <c r="BA651" s="228"/>
      <c r="BB651" s="295"/>
    </row>
    <row r="652" spans="2:62" ht="28.15" customHeight="1" x14ac:dyDescent="0.2">
      <c r="B652" s="30"/>
      <c r="C652" s="244"/>
      <c r="D652" s="29"/>
      <c r="E652" s="28"/>
      <c r="F652" s="28"/>
      <c r="G652" s="27"/>
      <c r="H652" s="225"/>
      <c r="I652" s="248"/>
      <c r="J652" s="248"/>
      <c r="K652" s="248"/>
      <c r="L652" s="26" t="s">
        <v>114</v>
      </c>
      <c r="M652" s="25"/>
      <c r="N652" s="26" t="s">
        <v>112</v>
      </c>
      <c r="O652" s="25"/>
      <c r="P652" s="26" t="s">
        <v>111</v>
      </c>
      <c r="Q652" s="25"/>
      <c r="R652" s="26" t="s">
        <v>110</v>
      </c>
      <c r="S652" s="25"/>
      <c r="T652" s="26" t="s">
        <v>109</v>
      </c>
      <c r="U652" s="25"/>
      <c r="V652" s="26" t="s">
        <v>108</v>
      </c>
      <c r="W652" s="25"/>
      <c r="X652" s="26" t="s">
        <v>107</v>
      </c>
      <c r="Y652" s="25"/>
      <c r="Z652" s="26" t="s">
        <v>106</v>
      </c>
      <c r="AA652" s="25"/>
      <c r="AB652" s="26" t="s">
        <v>1707</v>
      </c>
      <c r="AC652" s="25"/>
      <c r="AD652" s="24"/>
      <c r="AE652" s="25"/>
      <c r="AF652" s="24"/>
      <c r="AG652" s="23"/>
      <c r="AH652" s="251"/>
      <c r="AI652" s="11"/>
      <c r="AJ652" s="311"/>
      <c r="AK652" s="267"/>
      <c r="AL652" s="263"/>
      <c r="AM652" s="265"/>
      <c r="AN652" s="267"/>
      <c r="AO652" s="263"/>
      <c r="AP652" s="265"/>
      <c r="AQ652" s="267"/>
      <c r="AR652" s="263"/>
      <c r="AS652" s="265"/>
      <c r="AT652" s="267"/>
      <c r="AU652" s="263"/>
      <c r="AV652" s="265"/>
      <c r="AW652" s="267"/>
      <c r="AX652" s="263"/>
      <c r="AY652" s="292"/>
      <c r="AZ652" s="228"/>
      <c r="BA652" s="228"/>
      <c r="BB652" s="295"/>
    </row>
    <row r="653" spans="2:62" ht="28.15" customHeight="1" thickBot="1" x14ac:dyDescent="0.25">
      <c r="B653" s="21"/>
      <c r="C653" s="245"/>
      <c r="D653" s="20"/>
      <c r="E653" s="19"/>
      <c r="F653" s="19"/>
      <c r="G653" s="18"/>
      <c r="H653" s="226"/>
      <c r="I653" s="249"/>
      <c r="J653" s="249"/>
      <c r="K653" s="249"/>
      <c r="L653" s="17" t="s">
        <v>105</v>
      </c>
      <c r="M653" s="15"/>
      <c r="N653" s="17" t="s">
        <v>103</v>
      </c>
      <c r="O653" s="15"/>
      <c r="P653" s="17" t="s">
        <v>102</v>
      </c>
      <c r="Q653" s="15"/>
      <c r="R653" s="17" t="s">
        <v>101</v>
      </c>
      <c r="S653" s="15"/>
      <c r="T653" s="17">
        <v>20</v>
      </c>
      <c r="U653" s="15"/>
      <c r="V653" s="17" t="s">
        <v>100</v>
      </c>
      <c r="W653" s="15"/>
      <c r="X653" s="17" t="s">
        <v>99</v>
      </c>
      <c r="Y653" s="15"/>
      <c r="Z653" s="17" t="s">
        <v>98</v>
      </c>
      <c r="AA653" s="15"/>
      <c r="AB653" s="17" t="s">
        <v>1706</v>
      </c>
      <c r="AC653" s="15"/>
      <c r="AD653" s="16"/>
      <c r="AE653" s="15"/>
      <c r="AF653" s="14"/>
      <c r="AG653" s="13"/>
      <c r="AH653" s="252"/>
      <c r="AI653" s="11"/>
      <c r="AJ653" s="312"/>
      <c r="AK653" s="268"/>
      <c r="AL653" s="264"/>
      <c r="AM653" s="266"/>
      <c r="AN653" s="268"/>
      <c r="AO653" s="264"/>
      <c r="AP653" s="266"/>
      <c r="AQ653" s="268"/>
      <c r="AR653" s="264"/>
      <c r="AS653" s="266"/>
      <c r="AT653" s="268"/>
      <c r="AU653" s="264"/>
      <c r="AV653" s="266"/>
      <c r="AW653" s="268"/>
      <c r="AX653" s="264"/>
      <c r="AY653" s="293"/>
      <c r="AZ653" s="229"/>
      <c r="BA653" s="229"/>
      <c r="BB653" s="296"/>
    </row>
    <row r="654" spans="2:62" ht="85.9" customHeight="1" thickTop="1" thickBot="1" x14ac:dyDescent="0.35">
      <c r="B654" s="105" t="s">
        <v>174</v>
      </c>
      <c r="C654" s="95" t="s">
        <v>173</v>
      </c>
      <c r="D654" s="100" t="s">
        <v>172</v>
      </c>
      <c r="E654" s="104" t="s">
        <v>171</v>
      </c>
      <c r="F654" s="103"/>
      <c r="G654" s="102"/>
      <c r="H654" s="101" t="s">
        <v>170</v>
      </c>
      <c r="I654" s="100" t="s">
        <v>96</v>
      </c>
      <c r="J654" s="100" t="s">
        <v>169</v>
      </c>
      <c r="K654" s="100" t="s">
        <v>97</v>
      </c>
      <c r="L654" s="256" t="s">
        <v>168</v>
      </c>
      <c r="M654" s="262"/>
      <c r="N654" s="256" t="s">
        <v>167</v>
      </c>
      <c r="O654" s="262"/>
      <c r="P654" s="256" t="s">
        <v>167</v>
      </c>
      <c r="Q654" s="257"/>
      <c r="R654" s="256" t="s">
        <v>167</v>
      </c>
      <c r="S654" s="257"/>
      <c r="T654" s="256" t="s">
        <v>167</v>
      </c>
      <c r="U654" s="257"/>
      <c r="V654" s="256" t="s">
        <v>167</v>
      </c>
      <c r="W654" s="257"/>
      <c r="X654" s="256" t="s">
        <v>167</v>
      </c>
      <c r="Y654" s="257"/>
      <c r="Z654" s="256" t="s">
        <v>167</v>
      </c>
      <c r="AA654" s="257"/>
      <c r="AB654" s="256" t="s">
        <v>167</v>
      </c>
      <c r="AC654" s="257"/>
      <c r="AD654" s="261" t="s">
        <v>166</v>
      </c>
      <c r="AE654" s="257"/>
      <c r="AF654" s="101" t="s">
        <v>165</v>
      </c>
      <c r="AG654" s="101" t="s">
        <v>164</v>
      </c>
      <c r="AH654" s="100" t="s">
        <v>163</v>
      </c>
      <c r="AI654" s="98"/>
      <c r="AJ654" s="96" t="s">
        <v>160</v>
      </c>
      <c r="AK654" s="95" t="s">
        <v>159</v>
      </c>
      <c r="AL654" s="94" t="s">
        <v>158</v>
      </c>
      <c r="AM654" s="96" t="s">
        <v>157</v>
      </c>
      <c r="AN654" s="95" t="s">
        <v>156</v>
      </c>
      <c r="AO654" s="94" t="s">
        <v>155</v>
      </c>
      <c r="AP654" s="96" t="s">
        <v>154</v>
      </c>
      <c r="AQ654" s="95" t="s">
        <v>153</v>
      </c>
      <c r="AR654" s="97" t="s">
        <v>152</v>
      </c>
      <c r="AS654" s="96" t="s">
        <v>151</v>
      </c>
      <c r="AT654" s="95" t="s">
        <v>150</v>
      </c>
      <c r="AU654" s="94" t="s">
        <v>149</v>
      </c>
      <c r="AV654" s="96" t="s">
        <v>148</v>
      </c>
      <c r="AW654" s="95" t="s">
        <v>147</v>
      </c>
      <c r="AX654" s="94" t="s">
        <v>146</v>
      </c>
      <c r="AY654" s="93" t="s">
        <v>145</v>
      </c>
      <c r="AZ654" s="92" t="s">
        <v>144</v>
      </c>
      <c r="BA654" s="92" t="s">
        <v>143</v>
      </c>
      <c r="BB654" s="91" t="s">
        <v>142</v>
      </c>
    </row>
    <row r="655" spans="2:62" ht="48" thickBot="1" x14ac:dyDescent="0.3">
      <c r="B655" s="90" t="s">
        <v>204</v>
      </c>
      <c r="C655" s="89"/>
      <c r="D655" s="88"/>
      <c r="E655" s="258"/>
      <c r="F655" s="259"/>
      <c r="G655" s="260"/>
      <c r="H655" s="87" t="s">
        <v>140</v>
      </c>
      <c r="I655" s="86"/>
      <c r="J655" s="86"/>
      <c r="K655" s="85"/>
      <c r="L655" s="84"/>
      <c r="M655" s="81"/>
      <c r="N655" s="84"/>
      <c r="O655" s="81"/>
      <c r="P655" s="84"/>
      <c r="Q655" s="81"/>
      <c r="R655" s="84"/>
      <c r="S655" s="81"/>
      <c r="T655" s="84"/>
      <c r="U655" s="81"/>
      <c r="V655" s="84"/>
      <c r="W655" s="81"/>
      <c r="X655" s="84"/>
      <c r="Y655" s="81"/>
      <c r="Z655" s="84"/>
      <c r="AA655" s="83"/>
      <c r="AB655" s="217"/>
      <c r="AC655" s="217"/>
      <c r="AD655" s="82" t="s">
        <v>139</v>
      </c>
      <c r="AE655" s="81"/>
      <c r="AF655" s="81"/>
      <c r="AG655" s="81"/>
      <c r="AH655" s="80"/>
      <c r="AI655" s="79" t="s">
        <v>138</v>
      </c>
      <c r="AJ655" s="78">
        <f t="shared" ref="AJ655:BB655" si="86">SUM(AJ657:AJ668)</f>
        <v>54</v>
      </c>
      <c r="AK655" s="77">
        <f t="shared" si="86"/>
        <v>11</v>
      </c>
      <c r="AL655" s="76">
        <f t="shared" si="86"/>
        <v>0</v>
      </c>
      <c r="AM655" s="78">
        <f t="shared" si="86"/>
        <v>6</v>
      </c>
      <c r="AN655" s="77">
        <f t="shared" si="86"/>
        <v>1</v>
      </c>
      <c r="AO655" s="76">
        <f t="shared" si="86"/>
        <v>0</v>
      </c>
      <c r="AP655" s="78">
        <f t="shared" si="86"/>
        <v>0</v>
      </c>
      <c r="AQ655" s="77">
        <f t="shared" si="86"/>
        <v>0</v>
      </c>
      <c r="AR655" s="76">
        <f t="shared" si="86"/>
        <v>0</v>
      </c>
      <c r="AS655" s="78">
        <f t="shared" si="86"/>
        <v>5</v>
      </c>
      <c r="AT655" s="77">
        <f t="shared" si="86"/>
        <v>1</v>
      </c>
      <c r="AU655" s="76">
        <f t="shared" si="86"/>
        <v>0</v>
      </c>
      <c r="AV655" s="78">
        <f t="shared" si="86"/>
        <v>8</v>
      </c>
      <c r="AW655" s="77">
        <f t="shared" si="86"/>
        <v>0</v>
      </c>
      <c r="AX655" s="76">
        <f t="shared" si="86"/>
        <v>0</v>
      </c>
      <c r="AY655" s="75">
        <f t="shared" si="86"/>
        <v>0</v>
      </c>
      <c r="AZ655" s="74">
        <f t="shared" si="86"/>
        <v>0</v>
      </c>
      <c r="BA655" s="74">
        <f t="shared" si="86"/>
        <v>0</v>
      </c>
      <c r="BB655" s="73">
        <f t="shared" si="86"/>
        <v>0</v>
      </c>
      <c r="BC655" s="72" t="s">
        <v>137</v>
      </c>
      <c r="BF655" s="5">
        <f>SUM(AJ655:AL655)/$BG$5</f>
        <v>65</v>
      </c>
      <c r="BG655" s="5">
        <f>SUM(AM655:AO655,AY655)/$BG$5</f>
        <v>7</v>
      </c>
      <c r="BH655" s="5">
        <f>SUM(AP655:AR655,AZ655)/$BG$5</f>
        <v>0</v>
      </c>
      <c r="BI655" s="5">
        <f>SUM(AS655:AU655,BA655)/$BG$5</f>
        <v>6</v>
      </c>
      <c r="BJ655" s="5">
        <f>SUM(AV655:AX655,BB655)/$BG$5</f>
        <v>8</v>
      </c>
    </row>
    <row r="656" spans="2:62" ht="37.5" thickBot="1" x14ac:dyDescent="0.3">
      <c r="B656" s="71"/>
      <c r="C656" s="70"/>
      <c r="D656" s="69"/>
      <c r="E656" s="68"/>
      <c r="F656" s="68"/>
      <c r="G656" s="67"/>
      <c r="H656" s="66"/>
      <c r="I656" s="64"/>
      <c r="J656" s="64"/>
      <c r="K656" s="65"/>
      <c r="L656" s="64"/>
      <c r="M656" s="62"/>
      <c r="N656" s="64"/>
      <c r="O656" s="62"/>
      <c r="P656" s="64"/>
      <c r="Q656" s="62"/>
      <c r="R656" s="64"/>
      <c r="S656" s="62"/>
      <c r="T656" s="64"/>
      <c r="U656" s="62"/>
      <c r="V656" s="64"/>
      <c r="W656" s="62"/>
      <c r="X656" s="64"/>
      <c r="Y656" s="62"/>
      <c r="Z656" s="64"/>
      <c r="AA656" s="62"/>
      <c r="AB656" s="62"/>
      <c r="AC656" s="62"/>
      <c r="AD656" s="63"/>
      <c r="AE656" s="62"/>
      <c r="AF656" s="62"/>
      <c r="AG656" s="62"/>
      <c r="AH656" s="61"/>
      <c r="AI656" s="59" t="s">
        <v>136</v>
      </c>
      <c r="AJ656" s="214">
        <f t="shared" ref="AJ656:BB656" si="87">AJ655/1</f>
        <v>54</v>
      </c>
      <c r="AK656" s="213">
        <f t="shared" si="87"/>
        <v>11</v>
      </c>
      <c r="AL656" s="212">
        <f t="shared" si="87"/>
        <v>0</v>
      </c>
      <c r="AM656" s="214">
        <f t="shared" si="87"/>
        <v>6</v>
      </c>
      <c r="AN656" s="213">
        <f t="shared" si="87"/>
        <v>1</v>
      </c>
      <c r="AO656" s="212">
        <f t="shared" si="87"/>
        <v>0</v>
      </c>
      <c r="AP656" s="214">
        <f t="shared" si="87"/>
        <v>0</v>
      </c>
      <c r="AQ656" s="213">
        <f t="shared" si="87"/>
        <v>0</v>
      </c>
      <c r="AR656" s="212">
        <f t="shared" si="87"/>
        <v>0</v>
      </c>
      <c r="AS656" s="214">
        <f t="shared" si="87"/>
        <v>5</v>
      </c>
      <c r="AT656" s="213">
        <f t="shared" si="87"/>
        <v>1</v>
      </c>
      <c r="AU656" s="212">
        <f t="shared" si="87"/>
        <v>0</v>
      </c>
      <c r="AV656" s="214">
        <f t="shared" si="87"/>
        <v>8</v>
      </c>
      <c r="AW656" s="213">
        <f t="shared" si="87"/>
        <v>0</v>
      </c>
      <c r="AX656" s="212">
        <f t="shared" si="87"/>
        <v>0</v>
      </c>
      <c r="AY656" s="211">
        <f t="shared" si="87"/>
        <v>0</v>
      </c>
      <c r="AZ656" s="210">
        <f t="shared" si="87"/>
        <v>0</v>
      </c>
      <c r="BA656" s="210">
        <f t="shared" si="87"/>
        <v>0</v>
      </c>
      <c r="BB656" s="209">
        <f t="shared" si="87"/>
        <v>0</v>
      </c>
      <c r="BC656" s="52" t="s">
        <v>135</v>
      </c>
    </row>
    <row r="657" spans="2:62" ht="28.15" customHeight="1" x14ac:dyDescent="0.2">
      <c r="B657" s="30"/>
      <c r="C657" s="242">
        <v>1</v>
      </c>
      <c r="D657" s="44"/>
      <c r="E657" s="43"/>
      <c r="F657" s="43"/>
      <c r="G657" s="42"/>
      <c r="H657" s="223" t="s">
        <v>660</v>
      </c>
      <c r="I657" s="246">
        <v>95</v>
      </c>
      <c r="J657" s="246">
        <v>33</v>
      </c>
      <c r="K657" s="246">
        <v>6</v>
      </c>
      <c r="L657" s="41" t="s">
        <v>133</v>
      </c>
      <c r="M657" s="40" t="s">
        <v>1273</v>
      </c>
      <c r="N657" s="41" t="s">
        <v>131</v>
      </c>
      <c r="O657" s="40" t="s">
        <v>1273</v>
      </c>
      <c r="P657" s="41" t="s">
        <v>130</v>
      </c>
      <c r="Q657" s="40" t="s">
        <v>186</v>
      </c>
      <c r="R657" s="41" t="s">
        <v>129</v>
      </c>
      <c r="S657" s="40" t="s">
        <v>1749</v>
      </c>
      <c r="T657" s="41" t="s">
        <v>128</v>
      </c>
      <c r="U657" s="40" t="s">
        <v>434</v>
      </c>
      <c r="V657" s="41" t="s">
        <v>127</v>
      </c>
      <c r="W657" s="40" t="s">
        <v>186</v>
      </c>
      <c r="X657" s="41" t="s">
        <v>126</v>
      </c>
      <c r="Y657" s="40" t="s">
        <v>121</v>
      </c>
      <c r="Z657" s="41" t="s">
        <v>125</v>
      </c>
      <c r="AA657" s="40"/>
      <c r="AB657" s="41" t="s">
        <v>1709</v>
      </c>
      <c r="AC657" s="40"/>
      <c r="AD657" s="39"/>
      <c r="AE657" s="40"/>
      <c r="AF657" s="39" t="s">
        <v>1748</v>
      </c>
      <c r="AG657" s="38"/>
      <c r="AH657" s="250"/>
      <c r="AI657" s="11"/>
      <c r="AJ657" s="310">
        <f>SUMPRODUCT(LEN($M657:$AC660)-LEN(SUBSTITUTE($M657:$AC660,"A", "")))</f>
        <v>54</v>
      </c>
      <c r="AK657" s="239">
        <f>SUMPRODUCT(LEN($AF657:$AF660)-LEN(SUBSTITUTE($AF657:$AF660,"A", "")))</f>
        <v>11</v>
      </c>
      <c r="AL657" s="230">
        <f>SUMPRODUCT(LEN($AE657:$AE660)-LEN(SUBSTITUTE($AE657:$AE660,"A", "")))</f>
        <v>0</v>
      </c>
      <c r="AM657" s="233">
        <f>SUMPRODUCT(LEN($M657:$AC660)-LEN(SUBSTITUTE($M657:$AC660,"S", "")))</f>
        <v>6</v>
      </c>
      <c r="AN657" s="239">
        <f>SUMPRODUCT(LEN($AF657:$AF660)-LEN(SUBSTITUTE($AF657:$AF660,"S", "")))</f>
        <v>1</v>
      </c>
      <c r="AO657" s="230">
        <f>SUMPRODUCT(LEN($AE657:$AE660)-LEN(SUBSTITUTE($AE657:$AE660,"S", "")))</f>
        <v>0</v>
      </c>
      <c r="AP657" s="233">
        <f>SUMPRODUCT(LEN($M657:$AC660)-LEN(SUBSTITUTE($M657:$AC660,"F", "")))</f>
        <v>0</v>
      </c>
      <c r="AQ657" s="239">
        <f>SUMPRODUCT(LEN($AF657:$AF660)-LEN(SUBSTITUTE($AF657:$AF660,"F", "")))</f>
        <v>0</v>
      </c>
      <c r="AR657" s="230">
        <f>SUMPRODUCT(LEN($AE657:$AE660)-LEN(SUBSTITUTE($AE657:$AE660,"F", "")))</f>
        <v>0</v>
      </c>
      <c r="AS657" s="233">
        <f>SUMPRODUCT(LEN($M657:$AC660)-LEN(SUBSTITUTE($M657:$AC660,"G", "")))</f>
        <v>5</v>
      </c>
      <c r="AT657" s="239">
        <f>SUMPRODUCT(LEN($AF657:$AF660)-LEN(SUBSTITUTE($AF657:$AF660,"G", "")))</f>
        <v>1</v>
      </c>
      <c r="AU657" s="230">
        <f>SUMPRODUCT(LEN($AE657:$AE660)-LEN(SUBSTITUTE($AE657:$AE660,"G", "")))</f>
        <v>0</v>
      </c>
      <c r="AV657" s="233">
        <f>SUMPRODUCT(LEN($M657:$AC660)-LEN(SUBSTITUTE($M657:$AC660,"M", "")))</f>
        <v>8</v>
      </c>
      <c r="AW657" s="239">
        <f>SUMPRODUCT(LEN($AF657:$AF660)-LEN(SUBSTITUTE($AF657:$AF660,"M", "")))</f>
        <v>0</v>
      </c>
      <c r="AX657" s="230">
        <f>SUMPRODUCT(LEN($AE657:$AE660)-LEN(SUBSTITUTE($AE657:$AE660,"M", "")))</f>
        <v>0</v>
      </c>
      <c r="AY657" s="291">
        <f>SUMPRODUCT(LEN($AE657:$AE660)-LEN(SUBSTITUTE($AE657:$AE660,"S", "")))</f>
        <v>0</v>
      </c>
      <c r="AZ657" s="227">
        <f>SUMPRODUCT(LEN($AE657:$AE660)-LEN(SUBSTITUTE($AE657:$AE660,"F", "")))</f>
        <v>0</v>
      </c>
      <c r="BA657" s="227">
        <f>SUMPRODUCT(LEN($AE657:$AE660)-LEN(SUBSTITUTE($AE657:$AE660,"G", "")))</f>
        <v>0</v>
      </c>
      <c r="BB657" s="294">
        <f>SUMPRODUCT(LEN($AE657:$AE660)-LEN(SUBSTITUTE($AE657:$AE660,"M", "")))</f>
        <v>0</v>
      </c>
    </row>
    <row r="658" spans="2:62" ht="28.15" customHeight="1" thickBot="1" x14ac:dyDescent="0.25">
      <c r="B658" s="30"/>
      <c r="C658" s="243"/>
      <c r="D658" s="36"/>
      <c r="E658" s="35"/>
      <c r="F658" s="35"/>
      <c r="G658" s="34"/>
      <c r="H658" s="224"/>
      <c r="I658" s="247"/>
      <c r="J658" s="247"/>
      <c r="K658" s="247"/>
      <c r="L658" s="33" t="s">
        <v>123</v>
      </c>
      <c r="M658" s="32" t="s">
        <v>104</v>
      </c>
      <c r="N658" s="33" t="s">
        <v>122</v>
      </c>
      <c r="O658" s="32" t="s">
        <v>1273</v>
      </c>
      <c r="P658" s="33" t="s">
        <v>120</v>
      </c>
      <c r="Q658" s="32" t="s">
        <v>1273</v>
      </c>
      <c r="R658" s="33" t="s">
        <v>119</v>
      </c>
      <c r="S658" s="32" t="s">
        <v>613</v>
      </c>
      <c r="T658" s="33" t="s">
        <v>118</v>
      </c>
      <c r="U658" s="32" t="s">
        <v>186</v>
      </c>
      <c r="V658" s="33" t="s">
        <v>117</v>
      </c>
      <c r="W658" s="32" t="s">
        <v>104</v>
      </c>
      <c r="X658" s="33" t="s">
        <v>116</v>
      </c>
      <c r="Y658" s="32" t="s">
        <v>121</v>
      </c>
      <c r="Z658" s="33" t="s">
        <v>115</v>
      </c>
      <c r="AA658" s="32"/>
      <c r="AB658" s="33" t="s">
        <v>1708</v>
      </c>
      <c r="AC658" s="32"/>
      <c r="AD658" s="31"/>
      <c r="AE658" s="32"/>
      <c r="AF658" s="31"/>
      <c r="AG658" s="23"/>
      <c r="AH658" s="251"/>
      <c r="AI658" s="11"/>
      <c r="AJ658" s="311"/>
      <c r="AK658" s="267"/>
      <c r="AL658" s="263"/>
      <c r="AM658" s="265"/>
      <c r="AN658" s="267"/>
      <c r="AO658" s="263"/>
      <c r="AP658" s="265"/>
      <c r="AQ658" s="267"/>
      <c r="AR658" s="263"/>
      <c r="AS658" s="265"/>
      <c r="AT658" s="267"/>
      <c r="AU658" s="263"/>
      <c r="AV658" s="265"/>
      <c r="AW658" s="267"/>
      <c r="AX658" s="263"/>
      <c r="AY658" s="292"/>
      <c r="AZ658" s="228"/>
      <c r="BA658" s="228"/>
      <c r="BB658" s="295"/>
    </row>
    <row r="659" spans="2:62" ht="28.15" customHeight="1" x14ac:dyDescent="0.2">
      <c r="B659" s="30"/>
      <c r="C659" s="244"/>
      <c r="D659" s="29"/>
      <c r="E659" s="28"/>
      <c r="F659" s="28"/>
      <c r="G659" s="27"/>
      <c r="H659" s="225">
        <v>257</v>
      </c>
      <c r="I659" s="248"/>
      <c r="J659" s="248"/>
      <c r="K659" s="248"/>
      <c r="L659" s="26" t="s">
        <v>114</v>
      </c>
      <c r="M659" s="25" t="s">
        <v>104</v>
      </c>
      <c r="N659" s="26" t="s">
        <v>112</v>
      </c>
      <c r="O659" s="25" t="s">
        <v>186</v>
      </c>
      <c r="P659" s="26" t="s">
        <v>111</v>
      </c>
      <c r="Q659" s="25" t="s">
        <v>1273</v>
      </c>
      <c r="R659" s="26" t="s">
        <v>110</v>
      </c>
      <c r="S659" s="25" t="s">
        <v>382</v>
      </c>
      <c r="T659" s="26" t="s">
        <v>109</v>
      </c>
      <c r="U659" s="25" t="s">
        <v>389</v>
      </c>
      <c r="V659" s="26" t="s">
        <v>108</v>
      </c>
      <c r="W659" s="25" t="s">
        <v>458</v>
      </c>
      <c r="X659" s="26" t="s">
        <v>107</v>
      </c>
      <c r="Y659" s="25" t="s">
        <v>121</v>
      </c>
      <c r="Z659" s="26" t="s">
        <v>106</v>
      </c>
      <c r="AA659" s="25"/>
      <c r="AB659" s="26" t="s">
        <v>1707</v>
      </c>
      <c r="AC659" s="25"/>
      <c r="AD659" s="24"/>
      <c r="AE659" s="25"/>
      <c r="AF659" s="24"/>
      <c r="AG659" s="23"/>
      <c r="AH659" s="251"/>
      <c r="AI659" s="11"/>
      <c r="AJ659" s="311"/>
      <c r="AK659" s="267"/>
      <c r="AL659" s="263"/>
      <c r="AM659" s="265"/>
      <c r="AN659" s="267"/>
      <c r="AO659" s="263"/>
      <c r="AP659" s="265"/>
      <c r="AQ659" s="267"/>
      <c r="AR659" s="263"/>
      <c r="AS659" s="265"/>
      <c r="AT659" s="267"/>
      <c r="AU659" s="263"/>
      <c r="AV659" s="265"/>
      <c r="AW659" s="267"/>
      <c r="AX659" s="263"/>
      <c r="AY659" s="292"/>
      <c r="AZ659" s="228"/>
      <c r="BA659" s="228"/>
      <c r="BB659" s="295"/>
    </row>
    <row r="660" spans="2:62" ht="28.15" customHeight="1" thickBot="1" x14ac:dyDescent="0.25">
      <c r="B660" s="30"/>
      <c r="C660" s="253"/>
      <c r="D660" s="51"/>
      <c r="E660" s="50"/>
      <c r="F660" s="50"/>
      <c r="G660" s="49"/>
      <c r="H660" s="226"/>
      <c r="I660" s="254"/>
      <c r="J660" s="254"/>
      <c r="K660" s="254"/>
      <c r="L660" s="48" t="s">
        <v>105</v>
      </c>
      <c r="M660" s="47" t="s">
        <v>104</v>
      </c>
      <c r="N660" s="48" t="s">
        <v>103</v>
      </c>
      <c r="O660" s="47" t="s">
        <v>1350</v>
      </c>
      <c r="P660" s="48" t="s">
        <v>102</v>
      </c>
      <c r="Q660" s="47" t="s">
        <v>1350</v>
      </c>
      <c r="R660" s="48" t="s">
        <v>101</v>
      </c>
      <c r="S660" s="47" t="s">
        <v>382</v>
      </c>
      <c r="T660" s="48">
        <v>20</v>
      </c>
      <c r="U660" s="47" t="s">
        <v>399</v>
      </c>
      <c r="V660" s="48" t="s">
        <v>100</v>
      </c>
      <c r="W660" s="47" t="s">
        <v>414</v>
      </c>
      <c r="X660" s="48" t="s">
        <v>99</v>
      </c>
      <c r="Y660" s="47"/>
      <c r="Z660" s="48" t="s">
        <v>98</v>
      </c>
      <c r="AA660" s="47"/>
      <c r="AB660" s="48" t="s">
        <v>1706</v>
      </c>
      <c r="AC660" s="47"/>
      <c r="AD660" s="16"/>
      <c r="AE660" s="47"/>
      <c r="AF660" s="16"/>
      <c r="AG660" s="46"/>
      <c r="AH660" s="255"/>
      <c r="AI660" s="11"/>
      <c r="AJ660" s="312"/>
      <c r="AK660" s="268"/>
      <c r="AL660" s="264"/>
      <c r="AM660" s="266"/>
      <c r="AN660" s="268"/>
      <c r="AO660" s="264"/>
      <c r="AP660" s="266"/>
      <c r="AQ660" s="268"/>
      <c r="AR660" s="264"/>
      <c r="AS660" s="266"/>
      <c r="AT660" s="268"/>
      <c r="AU660" s="264"/>
      <c r="AV660" s="266"/>
      <c r="AW660" s="268"/>
      <c r="AX660" s="264"/>
      <c r="AY660" s="293"/>
      <c r="AZ660" s="229"/>
      <c r="BA660" s="229"/>
      <c r="BB660" s="296"/>
    </row>
    <row r="661" spans="2:62" ht="28.15" customHeight="1" x14ac:dyDescent="0.2">
      <c r="B661" s="30"/>
      <c r="C661" s="242">
        <v>2</v>
      </c>
      <c r="D661" s="44"/>
      <c r="E661" s="43"/>
      <c r="F661" s="43"/>
      <c r="G661" s="42"/>
      <c r="H661" s="223"/>
      <c r="I661" s="246"/>
      <c r="J661" s="246"/>
      <c r="K661" s="246"/>
      <c r="L661" s="41" t="s">
        <v>133</v>
      </c>
      <c r="M661" s="40"/>
      <c r="N661" s="41" t="s">
        <v>131</v>
      </c>
      <c r="O661" s="40"/>
      <c r="P661" s="41" t="s">
        <v>130</v>
      </c>
      <c r="Q661" s="40"/>
      <c r="R661" s="41" t="s">
        <v>129</v>
      </c>
      <c r="S661" s="40"/>
      <c r="T661" s="41" t="s">
        <v>128</v>
      </c>
      <c r="U661" s="40"/>
      <c r="V661" s="41" t="s">
        <v>127</v>
      </c>
      <c r="W661" s="40"/>
      <c r="X661" s="41" t="s">
        <v>126</v>
      </c>
      <c r="Y661" s="40"/>
      <c r="Z661" s="41" t="s">
        <v>125</v>
      </c>
      <c r="AA661" s="40"/>
      <c r="AB661" s="41" t="s">
        <v>1709</v>
      </c>
      <c r="AC661" s="40"/>
      <c r="AD661" s="39"/>
      <c r="AE661" s="40"/>
      <c r="AF661" s="39"/>
      <c r="AG661" s="38"/>
      <c r="AH661" s="250"/>
      <c r="AI661" s="11"/>
      <c r="AJ661" s="310">
        <f>SUMPRODUCT(LEN($M661:$AC664)-LEN(SUBSTITUTE($M661:$AC664,"A", "")))</f>
        <v>0</v>
      </c>
      <c r="AK661" s="239">
        <f>SUMPRODUCT(LEN($AF661:$AF664)-LEN(SUBSTITUTE($AF661:$AF664,"A", "")))</f>
        <v>0</v>
      </c>
      <c r="AL661" s="230">
        <f>SUMPRODUCT(LEN($AE661:$AE664)-LEN(SUBSTITUTE($AE661:$AE664,"A", "")))</f>
        <v>0</v>
      </c>
      <c r="AM661" s="233">
        <f>SUMPRODUCT(LEN($M661:$AC664)-LEN(SUBSTITUTE($M661:$AC664,"S", "")))</f>
        <v>0</v>
      </c>
      <c r="AN661" s="239">
        <f>SUMPRODUCT(LEN($AF661:$AF664)-LEN(SUBSTITUTE($AF661:$AF664,"S", "")))</f>
        <v>0</v>
      </c>
      <c r="AO661" s="230">
        <f>SUMPRODUCT(LEN($AE661:$AE664)-LEN(SUBSTITUTE($AE661:$AE664,"S", "")))</f>
        <v>0</v>
      </c>
      <c r="AP661" s="233">
        <f>SUMPRODUCT(LEN($M661:$AC664)-LEN(SUBSTITUTE($M661:$AC664,"F", "")))</f>
        <v>0</v>
      </c>
      <c r="AQ661" s="239">
        <f>SUMPRODUCT(LEN($AF661:$AF664)-LEN(SUBSTITUTE($AF661:$AF664,"F", "")))</f>
        <v>0</v>
      </c>
      <c r="AR661" s="230">
        <f>SUMPRODUCT(LEN($AE661:$AE664)-LEN(SUBSTITUTE($AE661:$AE664,"F", "")))</f>
        <v>0</v>
      </c>
      <c r="AS661" s="233">
        <f>SUMPRODUCT(LEN($M661:$AC664)-LEN(SUBSTITUTE($M661:$AC664,"G", "")))</f>
        <v>0</v>
      </c>
      <c r="AT661" s="239">
        <f>SUMPRODUCT(LEN($AF661:$AF664)-LEN(SUBSTITUTE($AF661:$AF664,"G", "")))</f>
        <v>0</v>
      </c>
      <c r="AU661" s="230">
        <f>SUMPRODUCT(LEN($AE661:$AE664)-LEN(SUBSTITUTE($AE661:$AE664,"G", "")))</f>
        <v>0</v>
      </c>
      <c r="AV661" s="233">
        <f>SUMPRODUCT(LEN($M661:$AC664)-LEN(SUBSTITUTE($M661:$AC664,"M", "")))</f>
        <v>0</v>
      </c>
      <c r="AW661" s="239">
        <f>SUMPRODUCT(LEN($AF661:$AF664)-LEN(SUBSTITUTE($AF661:$AF664,"M", "")))</f>
        <v>0</v>
      </c>
      <c r="AX661" s="230">
        <f>SUMPRODUCT(LEN($AE661:$AE664)-LEN(SUBSTITUTE($AE661:$AE664,"M", "")))</f>
        <v>0</v>
      </c>
      <c r="AY661" s="291">
        <f>SUMPRODUCT(LEN($AE661:$AE664)-LEN(SUBSTITUTE($AE661:$AE664,"S", "")))</f>
        <v>0</v>
      </c>
      <c r="AZ661" s="227">
        <f>SUMPRODUCT(LEN($AE661:$AE664)-LEN(SUBSTITUTE($AE661:$AE664,"F", "")))</f>
        <v>0</v>
      </c>
      <c r="BA661" s="227">
        <f>SUMPRODUCT(LEN($AE661:$AE664)-LEN(SUBSTITUTE($AE661:$AE664,"G", "")))</f>
        <v>0</v>
      </c>
      <c r="BB661" s="294">
        <f>SUMPRODUCT(LEN($AE661:$AE664)-LEN(SUBSTITUTE($AE661:$AE664,"M", "")))</f>
        <v>0</v>
      </c>
    </row>
    <row r="662" spans="2:62" ht="28.15" customHeight="1" thickBot="1" x14ac:dyDescent="0.25">
      <c r="B662" s="30"/>
      <c r="C662" s="243"/>
      <c r="D662" s="36"/>
      <c r="E662" s="35"/>
      <c r="F662" s="35"/>
      <c r="G662" s="34"/>
      <c r="H662" s="224"/>
      <c r="I662" s="247"/>
      <c r="J662" s="247"/>
      <c r="K662" s="247"/>
      <c r="L662" s="33" t="s">
        <v>123</v>
      </c>
      <c r="M662" s="32"/>
      <c r="N662" s="33" t="s">
        <v>122</v>
      </c>
      <c r="O662" s="32"/>
      <c r="P662" s="33" t="s">
        <v>120</v>
      </c>
      <c r="Q662" s="32"/>
      <c r="R662" s="33" t="s">
        <v>119</v>
      </c>
      <c r="S662" s="32"/>
      <c r="T662" s="33" t="s">
        <v>118</v>
      </c>
      <c r="U662" s="32"/>
      <c r="V662" s="33" t="s">
        <v>117</v>
      </c>
      <c r="W662" s="32"/>
      <c r="X662" s="33" t="s">
        <v>116</v>
      </c>
      <c r="Y662" s="32"/>
      <c r="Z662" s="33" t="s">
        <v>115</v>
      </c>
      <c r="AA662" s="32"/>
      <c r="AB662" s="33" t="s">
        <v>1708</v>
      </c>
      <c r="AC662" s="32"/>
      <c r="AD662" s="31"/>
      <c r="AE662" s="32"/>
      <c r="AF662" s="31"/>
      <c r="AG662" s="23"/>
      <c r="AH662" s="251"/>
      <c r="AI662" s="11"/>
      <c r="AJ662" s="311"/>
      <c r="AK662" s="267"/>
      <c r="AL662" s="263"/>
      <c r="AM662" s="265"/>
      <c r="AN662" s="267"/>
      <c r="AO662" s="263"/>
      <c r="AP662" s="265"/>
      <c r="AQ662" s="267"/>
      <c r="AR662" s="263"/>
      <c r="AS662" s="265"/>
      <c r="AT662" s="267"/>
      <c r="AU662" s="263"/>
      <c r="AV662" s="265"/>
      <c r="AW662" s="267"/>
      <c r="AX662" s="263"/>
      <c r="AY662" s="292"/>
      <c r="AZ662" s="228"/>
      <c r="BA662" s="228"/>
      <c r="BB662" s="295"/>
    </row>
    <row r="663" spans="2:62" ht="28.15" customHeight="1" x14ac:dyDescent="0.2">
      <c r="B663" s="30"/>
      <c r="C663" s="244"/>
      <c r="D663" s="29"/>
      <c r="E663" s="28"/>
      <c r="F663" s="28"/>
      <c r="G663" s="27"/>
      <c r="H663" s="225"/>
      <c r="I663" s="248"/>
      <c r="J663" s="248"/>
      <c r="K663" s="248"/>
      <c r="L663" s="26" t="s">
        <v>114</v>
      </c>
      <c r="M663" s="25"/>
      <c r="N663" s="26" t="s">
        <v>112</v>
      </c>
      <c r="O663" s="25"/>
      <c r="P663" s="26" t="s">
        <v>111</v>
      </c>
      <c r="Q663" s="25"/>
      <c r="R663" s="26" t="s">
        <v>110</v>
      </c>
      <c r="S663" s="25"/>
      <c r="T663" s="26" t="s">
        <v>109</v>
      </c>
      <c r="U663" s="25"/>
      <c r="V663" s="26" t="s">
        <v>108</v>
      </c>
      <c r="W663" s="25"/>
      <c r="X663" s="26" t="s">
        <v>107</v>
      </c>
      <c r="Y663" s="25"/>
      <c r="Z663" s="26" t="s">
        <v>106</v>
      </c>
      <c r="AA663" s="25"/>
      <c r="AB663" s="26" t="s">
        <v>1707</v>
      </c>
      <c r="AC663" s="25"/>
      <c r="AD663" s="24"/>
      <c r="AE663" s="25"/>
      <c r="AF663" s="24"/>
      <c r="AG663" s="23"/>
      <c r="AH663" s="251"/>
      <c r="AI663" s="11"/>
      <c r="AJ663" s="311"/>
      <c r="AK663" s="267"/>
      <c r="AL663" s="263"/>
      <c r="AM663" s="265"/>
      <c r="AN663" s="267"/>
      <c r="AO663" s="263"/>
      <c r="AP663" s="265"/>
      <c r="AQ663" s="267"/>
      <c r="AR663" s="263"/>
      <c r="AS663" s="265"/>
      <c r="AT663" s="267"/>
      <c r="AU663" s="263"/>
      <c r="AV663" s="265"/>
      <c r="AW663" s="267"/>
      <c r="AX663" s="263"/>
      <c r="AY663" s="292"/>
      <c r="AZ663" s="228"/>
      <c r="BA663" s="228"/>
      <c r="BB663" s="295"/>
    </row>
    <row r="664" spans="2:62" ht="28.15" customHeight="1" thickBot="1" x14ac:dyDescent="0.25">
      <c r="B664" s="30"/>
      <c r="C664" s="253"/>
      <c r="D664" s="51"/>
      <c r="E664" s="50"/>
      <c r="F664" s="50"/>
      <c r="G664" s="49"/>
      <c r="H664" s="226"/>
      <c r="I664" s="254"/>
      <c r="J664" s="254"/>
      <c r="K664" s="254"/>
      <c r="L664" s="48" t="s">
        <v>105</v>
      </c>
      <c r="M664" s="47"/>
      <c r="N664" s="48" t="s">
        <v>103</v>
      </c>
      <c r="O664" s="47"/>
      <c r="P664" s="48" t="s">
        <v>102</v>
      </c>
      <c r="Q664" s="47"/>
      <c r="R664" s="48" t="s">
        <v>101</v>
      </c>
      <c r="S664" s="47"/>
      <c r="T664" s="48">
        <v>20</v>
      </c>
      <c r="U664" s="47"/>
      <c r="V664" s="48" t="s">
        <v>100</v>
      </c>
      <c r="W664" s="47"/>
      <c r="X664" s="48" t="s">
        <v>99</v>
      </c>
      <c r="Y664" s="47"/>
      <c r="Z664" s="48" t="s">
        <v>98</v>
      </c>
      <c r="AA664" s="47"/>
      <c r="AB664" s="48" t="s">
        <v>1706</v>
      </c>
      <c r="AC664" s="47"/>
      <c r="AD664" s="16"/>
      <c r="AE664" s="47"/>
      <c r="AF664" s="16"/>
      <c r="AG664" s="46"/>
      <c r="AH664" s="255"/>
      <c r="AI664" s="11"/>
      <c r="AJ664" s="312"/>
      <c r="AK664" s="268"/>
      <c r="AL664" s="264"/>
      <c r="AM664" s="266"/>
      <c r="AN664" s="268"/>
      <c r="AO664" s="264"/>
      <c r="AP664" s="266"/>
      <c r="AQ664" s="268"/>
      <c r="AR664" s="264"/>
      <c r="AS664" s="266"/>
      <c r="AT664" s="268"/>
      <c r="AU664" s="264"/>
      <c r="AV664" s="266"/>
      <c r="AW664" s="268"/>
      <c r="AX664" s="264"/>
      <c r="AY664" s="293"/>
      <c r="AZ664" s="229"/>
      <c r="BA664" s="229"/>
      <c r="BB664" s="296"/>
    </row>
    <row r="665" spans="2:62" ht="28.15" customHeight="1" x14ac:dyDescent="0.2">
      <c r="B665" s="30"/>
      <c r="C665" s="242">
        <v>3</v>
      </c>
      <c r="D665" s="44"/>
      <c r="E665" s="43"/>
      <c r="F665" s="43"/>
      <c r="G665" s="42"/>
      <c r="H665" s="223"/>
      <c r="I665" s="246"/>
      <c r="J665" s="246"/>
      <c r="K665" s="246"/>
      <c r="L665" s="41" t="s">
        <v>133</v>
      </c>
      <c r="M665" s="40"/>
      <c r="N665" s="41" t="s">
        <v>131</v>
      </c>
      <c r="O665" s="40"/>
      <c r="P665" s="41" t="s">
        <v>130</v>
      </c>
      <c r="Q665" s="40"/>
      <c r="R665" s="41" t="s">
        <v>129</v>
      </c>
      <c r="S665" s="40"/>
      <c r="T665" s="41" t="s">
        <v>128</v>
      </c>
      <c r="U665" s="40"/>
      <c r="V665" s="41" t="s">
        <v>127</v>
      </c>
      <c r="W665" s="40"/>
      <c r="X665" s="41" t="s">
        <v>126</v>
      </c>
      <c r="Y665" s="40"/>
      <c r="Z665" s="41" t="s">
        <v>125</v>
      </c>
      <c r="AA665" s="40"/>
      <c r="AB665" s="41" t="s">
        <v>1709</v>
      </c>
      <c r="AC665" s="40"/>
      <c r="AD665" s="39"/>
      <c r="AE665" s="40"/>
      <c r="AF665" s="39"/>
      <c r="AG665" s="38"/>
      <c r="AH665" s="250"/>
      <c r="AI665" s="11"/>
      <c r="AJ665" s="310">
        <f>SUMPRODUCT(LEN($M665:$AC668)-LEN(SUBSTITUTE($M665:$AC668,"A", "")))</f>
        <v>0</v>
      </c>
      <c r="AK665" s="239">
        <f>SUMPRODUCT(LEN($AF665:$AF668)-LEN(SUBSTITUTE($AF665:$AF668,"A", "")))</f>
        <v>0</v>
      </c>
      <c r="AL665" s="230">
        <f>SUMPRODUCT(LEN($AE665:$AE668)-LEN(SUBSTITUTE($AE665:$AE668,"A", "")))</f>
        <v>0</v>
      </c>
      <c r="AM665" s="233">
        <f>SUMPRODUCT(LEN($M665:$AC668)-LEN(SUBSTITUTE($M665:$AC668,"S", "")))</f>
        <v>0</v>
      </c>
      <c r="AN665" s="239">
        <f>SUMPRODUCT(LEN($AF665:$AF668)-LEN(SUBSTITUTE($AF665:$AF668,"S", "")))</f>
        <v>0</v>
      </c>
      <c r="AO665" s="230">
        <f>SUMPRODUCT(LEN($AE665:$AE668)-LEN(SUBSTITUTE($AE665:$AE668,"S", "")))</f>
        <v>0</v>
      </c>
      <c r="AP665" s="233">
        <f>SUMPRODUCT(LEN($M665:$AC668)-LEN(SUBSTITUTE($M665:$AC668,"F", "")))</f>
        <v>0</v>
      </c>
      <c r="AQ665" s="239">
        <f>SUMPRODUCT(LEN($AF665:$AF668)-LEN(SUBSTITUTE($AF665:$AF668,"F", "")))</f>
        <v>0</v>
      </c>
      <c r="AR665" s="230">
        <f>SUMPRODUCT(LEN($AE665:$AE668)-LEN(SUBSTITUTE($AE665:$AE668,"F", "")))</f>
        <v>0</v>
      </c>
      <c r="AS665" s="233">
        <f>SUMPRODUCT(LEN($M665:$AC668)-LEN(SUBSTITUTE($M665:$AC668,"G", "")))</f>
        <v>0</v>
      </c>
      <c r="AT665" s="239">
        <f>SUMPRODUCT(LEN($AF665:$AF668)-LEN(SUBSTITUTE($AF665:$AF668,"G", "")))</f>
        <v>0</v>
      </c>
      <c r="AU665" s="230">
        <f>SUMPRODUCT(LEN($AE665:$AE668)-LEN(SUBSTITUTE($AE665:$AE668,"G", "")))</f>
        <v>0</v>
      </c>
      <c r="AV665" s="233">
        <f>SUMPRODUCT(LEN($M665:$AC668)-LEN(SUBSTITUTE($M665:$AC668,"M", "")))</f>
        <v>0</v>
      </c>
      <c r="AW665" s="239">
        <f>SUMPRODUCT(LEN($AF665:$AF668)-LEN(SUBSTITUTE($AF665:$AF668,"M", "")))</f>
        <v>0</v>
      </c>
      <c r="AX665" s="230">
        <f>SUMPRODUCT(LEN($AE665:$AE668)-LEN(SUBSTITUTE($AE665:$AE668,"M", "")))</f>
        <v>0</v>
      </c>
      <c r="AY665" s="291">
        <f>SUMPRODUCT(LEN($AE665:$AE668)-LEN(SUBSTITUTE($AE665:$AE668,"S", "")))</f>
        <v>0</v>
      </c>
      <c r="AZ665" s="227">
        <f>SUMPRODUCT(LEN($AE665:$AE668)-LEN(SUBSTITUTE($AE665:$AE668,"F", "")))</f>
        <v>0</v>
      </c>
      <c r="BA665" s="227">
        <f>SUMPRODUCT(LEN($AE665:$AE668)-LEN(SUBSTITUTE($AE665:$AE668,"G", "")))</f>
        <v>0</v>
      </c>
      <c r="BB665" s="294">
        <f>SUMPRODUCT(LEN($AE665:$AE668)-LEN(SUBSTITUTE($AE665:$AE668,"M", "")))</f>
        <v>0</v>
      </c>
    </row>
    <row r="666" spans="2:62" ht="28.15" customHeight="1" thickBot="1" x14ac:dyDescent="0.25">
      <c r="B666" s="30"/>
      <c r="C666" s="243"/>
      <c r="D666" s="36"/>
      <c r="E666" s="35"/>
      <c r="F666" s="35"/>
      <c r="G666" s="34"/>
      <c r="H666" s="224"/>
      <c r="I666" s="247"/>
      <c r="J666" s="247"/>
      <c r="K666" s="247"/>
      <c r="L666" s="33" t="s">
        <v>123</v>
      </c>
      <c r="M666" s="32"/>
      <c r="N666" s="33" t="s">
        <v>122</v>
      </c>
      <c r="O666" s="32"/>
      <c r="P666" s="33" t="s">
        <v>120</v>
      </c>
      <c r="Q666" s="32"/>
      <c r="R666" s="33" t="s">
        <v>119</v>
      </c>
      <c r="S666" s="32"/>
      <c r="T666" s="33" t="s">
        <v>118</v>
      </c>
      <c r="U666" s="32"/>
      <c r="V666" s="33" t="s">
        <v>117</v>
      </c>
      <c r="W666" s="32"/>
      <c r="X666" s="33" t="s">
        <v>116</v>
      </c>
      <c r="Y666" s="32"/>
      <c r="Z666" s="33" t="s">
        <v>115</v>
      </c>
      <c r="AA666" s="32"/>
      <c r="AB666" s="33" t="s">
        <v>1708</v>
      </c>
      <c r="AC666" s="32"/>
      <c r="AD666" s="31"/>
      <c r="AE666" s="32"/>
      <c r="AF666" s="31"/>
      <c r="AG666" s="23"/>
      <c r="AH666" s="251"/>
      <c r="AI666" s="11"/>
      <c r="AJ666" s="311"/>
      <c r="AK666" s="267"/>
      <c r="AL666" s="263"/>
      <c r="AM666" s="265"/>
      <c r="AN666" s="267"/>
      <c r="AO666" s="263"/>
      <c r="AP666" s="265"/>
      <c r="AQ666" s="267"/>
      <c r="AR666" s="263"/>
      <c r="AS666" s="265"/>
      <c r="AT666" s="267"/>
      <c r="AU666" s="263"/>
      <c r="AV666" s="265"/>
      <c r="AW666" s="267"/>
      <c r="AX666" s="263"/>
      <c r="AY666" s="292"/>
      <c r="AZ666" s="228"/>
      <c r="BA666" s="228"/>
      <c r="BB666" s="295"/>
    </row>
    <row r="667" spans="2:62" ht="28.15" customHeight="1" x14ac:dyDescent="0.2">
      <c r="B667" s="30"/>
      <c r="C667" s="244"/>
      <c r="D667" s="29"/>
      <c r="E667" s="28"/>
      <c r="F667" s="28"/>
      <c r="G667" s="27"/>
      <c r="H667" s="225"/>
      <c r="I667" s="248"/>
      <c r="J667" s="248"/>
      <c r="K667" s="248"/>
      <c r="L667" s="26" t="s">
        <v>114</v>
      </c>
      <c r="M667" s="25"/>
      <c r="N667" s="26" t="s">
        <v>112</v>
      </c>
      <c r="O667" s="25"/>
      <c r="P667" s="26" t="s">
        <v>111</v>
      </c>
      <c r="Q667" s="25"/>
      <c r="R667" s="26" t="s">
        <v>110</v>
      </c>
      <c r="S667" s="25"/>
      <c r="T667" s="26" t="s">
        <v>109</v>
      </c>
      <c r="U667" s="25"/>
      <c r="V667" s="26" t="s">
        <v>108</v>
      </c>
      <c r="W667" s="25"/>
      <c r="X667" s="26" t="s">
        <v>107</v>
      </c>
      <c r="Y667" s="25"/>
      <c r="Z667" s="26" t="s">
        <v>106</v>
      </c>
      <c r="AA667" s="25"/>
      <c r="AB667" s="26" t="s">
        <v>1707</v>
      </c>
      <c r="AC667" s="25"/>
      <c r="AD667" s="24"/>
      <c r="AE667" s="25"/>
      <c r="AF667" s="24"/>
      <c r="AG667" s="23"/>
      <c r="AH667" s="251"/>
      <c r="AI667" s="11"/>
      <c r="AJ667" s="311"/>
      <c r="AK667" s="267"/>
      <c r="AL667" s="263"/>
      <c r="AM667" s="265"/>
      <c r="AN667" s="267"/>
      <c r="AO667" s="263"/>
      <c r="AP667" s="265"/>
      <c r="AQ667" s="267"/>
      <c r="AR667" s="263"/>
      <c r="AS667" s="265"/>
      <c r="AT667" s="267"/>
      <c r="AU667" s="263"/>
      <c r="AV667" s="265"/>
      <c r="AW667" s="267"/>
      <c r="AX667" s="263"/>
      <c r="AY667" s="292"/>
      <c r="AZ667" s="228"/>
      <c r="BA667" s="228"/>
      <c r="BB667" s="295"/>
    </row>
    <row r="668" spans="2:62" ht="28.15" customHeight="1" thickBot="1" x14ac:dyDescent="0.25">
      <c r="B668" s="21"/>
      <c r="C668" s="245"/>
      <c r="D668" s="20"/>
      <c r="E668" s="19"/>
      <c r="F668" s="19"/>
      <c r="G668" s="18"/>
      <c r="H668" s="226"/>
      <c r="I668" s="249"/>
      <c r="J668" s="249"/>
      <c r="K668" s="249"/>
      <c r="L668" s="17" t="s">
        <v>105</v>
      </c>
      <c r="M668" s="15"/>
      <c r="N668" s="17" t="s">
        <v>103</v>
      </c>
      <c r="O668" s="15"/>
      <c r="P668" s="17" t="s">
        <v>102</v>
      </c>
      <c r="Q668" s="15"/>
      <c r="R668" s="17" t="s">
        <v>101</v>
      </c>
      <c r="S668" s="15"/>
      <c r="T668" s="17">
        <v>20</v>
      </c>
      <c r="U668" s="15"/>
      <c r="V668" s="17" t="s">
        <v>100</v>
      </c>
      <c r="W668" s="15"/>
      <c r="X668" s="17" t="s">
        <v>99</v>
      </c>
      <c r="Y668" s="15"/>
      <c r="Z668" s="17" t="s">
        <v>98</v>
      </c>
      <c r="AA668" s="15"/>
      <c r="AB668" s="17" t="s">
        <v>1706</v>
      </c>
      <c r="AC668" s="15"/>
      <c r="AD668" s="16"/>
      <c r="AE668" s="15"/>
      <c r="AF668" s="14"/>
      <c r="AG668" s="13"/>
      <c r="AH668" s="252"/>
      <c r="AI668" s="11"/>
      <c r="AJ668" s="312"/>
      <c r="AK668" s="268"/>
      <c r="AL668" s="264"/>
      <c r="AM668" s="266"/>
      <c r="AN668" s="268"/>
      <c r="AO668" s="264"/>
      <c r="AP668" s="266"/>
      <c r="AQ668" s="268"/>
      <c r="AR668" s="264"/>
      <c r="AS668" s="266"/>
      <c r="AT668" s="268"/>
      <c r="AU668" s="264"/>
      <c r="AV668" s="266"/>
      <c r="AW668" s="268"/>
      <c r="AX668" s="264"/>
      <c r="AY668" s="293"/>
      <c r="AZ668" s="229"/>
      <c r="BA668" s="229"/>
      <c r="BB668" s="296"/>
    </row>
    <row r="669" spans="2:62" ht="85.9" customHeight="1" thickTop="1" thickBot="1" x14ac:dyDescent="0.35">
      <c r="B669" s="105" t="s">
        <v>174</v>
      </c>
      <c r="C669" s="95" t="s">
        <v>173</v>
      </c>
      <c r="D669" s="100" t="s">
        <v>172</v>
      </c>
      <c r="E669" s="104" t="s">
        <v>171</v>
      </c>
      <c r="F669" s="103"/>
      <c r="G669" s="102"/>
      <c r="H669" s="101" t="s">
        <v>170</v>
      </c>
      <c r="I669" s="100" t="s">
        <v>96</v>
      </c>
      <c r="J669" s="100" t="s">
        <v>169</v>
      </c>
      <c r="K669" s="100" t="s">
        <v>97</v>
      </c>
      <c r="L669" s="256" t="s">
        <v>168</v>
      </c>
      <c r="M669" s="262"/>
      <c r="N669" s="256" t="s">
        <v>167</v>
      </c>
      <c r="O669" s="262"/>
      <c r="P669" s="256" t="s">
        <v>167</v>
      </c>
      <c r="Q669" s="257"/>
      <c r="R669" s="256" t="s">
        <v>167</v>
      </c>
      <c r="S669" s="257"/>
      <c r="T669" s="256" t="s">
        <v>167</v>
      </c>
      <c r="U669" s="257"/>
      <c r="V669" s="256" t="s">
        <v>167</v>
      </c>
      <c r="W669" s="257"/>
      <c r="X669" s="256" t="s">
        <v>167</v>
      </c>
      <c r="Y669" s="257"/>
      <c r="Z669" s="256" t="s">
        <v>167</v>
      </c>
      <c r="AA669" s="257"/>
      <c r="AB669" s="256" t="s">
        <v>167</v>
      </c>
      <c r="AC669" s="257"/>
      <c r="AD669" s="261" t="s">
        <v>166</v>
      </c>
      <c r="AE669" s="257"/>
      <c r="AF669" s="101" t="s">
        <v>165</v>
      </c>
      <c r="AG669" s="101" t="s">
        <v>164</v>
      </c>
      <c r="AH669" s="100" t="s">
        <v>163</v>
      </c>
      <c r="AI669" s="98"/>
      <c r="AJ669" s="96" t="s">
        <v>160</v>
      </c>
      <c r="AK669" s="95" t="s">
        <v>159</v>
      </c>
      <c r="AL669" s="94" t="s">
        <v>158</v>
      </c>
      <c r="AM669" s="96" t="s">
        <v>157</v>
      </c>
      <c r="AN669" s="95" t="s">
        <v>156</v>
      </c>
      <c r="AO669" s="94" t="s">
        <v>155</v>
      </c>
      <c r="AP669" s="96" t="s">
        <v>154</v>
      </c>
      <c r="AQ669" s="95" t="s">
        <v>153</v>
      </c>
      <c r="AR669" s="97" t="s">
        <v>152</v>
      </c>
      <c r="AS669" s="96" t="s">
        <v>151</v>
      </c>
      <c r="AT669" s="95" t="s">
        <v>150</v>
      </c>
      <c r="AU669" s="94" t="s">
        <v>149</v>
      </c>
      <c r="AV669" s="96" t="s">
        <v>148</v>
      </c>
      <c r="AW669" s="95" t="s">
        <v>147</v>
      </c>
      <c r="AX669" s="94" t="s">
        <v>146</v>
      </c>
      <c r="AY669" s="93" t="s">
        <v>145</v>
      </c>
      <c r="AZ669" s="92" t="s">
        <v>144</v>
      </c>
      <c r="BA669" s="92" t="s">
        <v>143</v>
      </c>
      <c r="BB669" s="91" t="s">
        <v>142</v>
      </c>
    </row>
    <row r="670" spans="2:62" ht="48" thickBot="1" x14ac:dyDescent="0.3">
      <c r="B670" s="90" t="s">
        <v>202</v>
      </c>
      <c r="C670" s="89"/>
      <c r="D670" s="88"/>
      <c r="E670" s="258"/>
      <c r="F670" s="259"/>
      <c r="G670" s="260"/>
      <c r="H670" s="87" t="s">
        <v>140</v>
      </c>
      <c r="I670" s="86"/>
      <c r="J670" s="86"/>
      <c r="K670" s="85"/>
      <c r="L670" s="84"/>
      <c r="M670" s="81"/>
      <c r="N670" s="84"/>
      <c r="O670" s="81"/>
      <c r="P670" s="84"/>
      <c r="Q670" s="81"/>
      <c r="R670" s="84"/>
      <c r="S670" s="81"/>
      <c r="T670" s="84"/>
      <c r="U670" s="81"/>
      <c r="V670" s="84"/>
      <c r="W670" s="81"/>
      <c r="X670" s="84"/>
      <c r="Y670" s="81"/>
      <c r="Z670" s="84"/>
      <c r="AA670" s="83"/>
      <c r="AB670" s="217"/>
      <c r="AC670" s="217"/>
      <c r="AD670" s="82" t="s">
        <v>139</v>
      </c>
      <c r="AE670" s="81"/>
      <c r="AF670" s="81"/>
      <c r="AG670" s="81"/>
      <c r="AH670" s="80"/>
      <c r="AI670" s="79" t="s">
        <v>138</v>
      </c>
      <c r="AJ670" s="78">
        <f t="shared" ref="AJ670:BB670" si="88">SUM(AJ672:AJ683)</f>
        <v>37</v>
      </c>
      <c r="AK670" s="77">
        <f t="shared" si="88"/>
        <v>14</v>
      </c>
      <c r="AL670" s="76">
        <f t="shared" si="88"/>
        <v>0</v>
      </c>
      <c r="AM670" s="78">
        <f t="shared" si="88"/>
        <v>22</v>
      </c>
      <c r="AN670" s="77">
        <f t="shared" si="88"/>
        <v>1</v>
      </c>
      <c r="AO670" s="76">
        <f t="shared" si="88"/>
        <v>0</v>
      </c>
      <c r="AP670" s="78">
        <f t="shared" si="88"/>
        <v>1</v>
      </c>
      <c r="AQ670" s="77">
        <f t="shared" si="88"/>
        <v>0</v>
      </c>
      <c r="AR670" s="76">
        <f t="shared" si="88"/>
        <v>0</v>
      </c>
      <c r="AS670" s="78">
        <f t="shared" si="88"/>
        <v>10</v>
      </c>
      <c r="AT670" s="77">
        <f t="shared" si="88"/>
        <v>1</v>
      </c>
      <c r="AU670" s="76">
        <f t="shared" si="88"/>
        <v>0</v>
      </c>
      <c r="AV670" s="78">
        <f t="shared" si="88"/>
        <v>4</v>
      </c>
      <c r="AW670" s="77">
        <f t="shared" si="88"/>
        <v>2</v>
      </c>
      <c r="AX670" s="76">
        <f t="shared" si="88"/>
        <v>0</v>
      </c>
      <c r="AY670" s="75">
        <f t="shared" si="88"/>
        <v>0</v>
      </c>
      <c r="AZ670" s="74">
        <f t="shared" si="88"/>
        <v>0</v>
      </c>
      <c r="BA670" s="74">
        <f t="shared" si="88"/>
        <v>0</v>
      </c>
      <c r="BB670" s="73">
        <f t="shared" si="88"/>
        <v>0</v>
      </c>
      <c r="BC670" s="72" t="s">
        <v>137</v>
      </c>
      <c r="BF670" s="5">
        <f>SUM(AJ670:AL670)/$BG$5</f>
        <v>51</v>
      </c>
      <c r="BG670" s="5">
        <f>SUM(AM670:AO670,AY670)/$BG$5</f>
        <v>23</v>
      </c>
      <c r="BH670" s="5">
        <f>SUM(AP670:AR670,AZ670)/$BG$5</f>
        <v>1</v>
      </c>
      <c r="BI670" s="5">
        <f>SUM(AS670:AU670,BA670)/$BG$5</f>
        <v>11</v>
      </c>
      <c r="BJ670" s="5">
        <f>SUM(AV670:AX670,BB670)/$BG$5</f>
        <v>6</v>
      </c>
    </row>
    <row r="671" spans="2:62" ht="37.5" thickBot="1" x14ac:dyDescent="0.3">
      <c r="B671" s="71"/>
      <c r="C671" s="70"/>
      <c r="D671" s="69"/>
      <c r="E671" s="68"/>
      <c r="F671" s="68"/>
      <c r="G671" s="67"/>
      <c r="H671" s="66"/>
      <c r="I671" s="64"/>
      <c r="J671" s="64"/>
      <c r="K671" s="65"/>
      <c r="L671" s="64"/>
      <c r="M671" s="62"/>
      <c r="N671" s="64"/>
      <c r="O671" s="62"/>
      <c r="P671" s="64"/>
      <c r="Q671" s="62"/>
      <c r="R671" s="64"/>
      <c r="S671" s="62"/>
      <c r="T671" s="64"/>
      <c r="U671" s="62"/>
      <c r="V671" s="64"/>
      <c r="W671" s="62"/>
      <c r="X671" s="64"/>
      <c r="Y671" s="62"/>
      <c r="Z671" s="64"/>
      <c r="AA671" s="62"/>
      <c r="AB671" s="62"/>
      <c r="AC671" s="62"/>
      <c r="AD671" s="63"/>
      <c r="AE671" s="62"/>
      <c r="AF671" s="62"/>
      <c r="AG671" s="62"/>
      <c r="AH671" s="61"/>
      <c r="AI671" s="59" t="s">
        <v>136</v>
      </c>
      <c r="AJ671" s="214">
        <f t="shared" ref="AJ671:BB671" si="89">AJ670/1</f>
        <v>37</v>
      </c>
      <c r="AK671" s="213">
        <f t="shared" si="89"/>
        <v>14</v>
      </c>
      <c r="AL671" s="212">
        <f t="shared" si="89"/>
        <v>0</v>
      </c>
      <c r="AM671" s="214">
        <f t="shared" si="89"/>
        <v>22</v>
      </c>
      <c r="AN671" s="213">
        <f t="shared" si="89"/>
        <v>1</v>
      </c>
      <c r="AO671" s="212">
        <f t="shared" si="89"/>
        <v>0</v>
      </c>
      <c r="AP671" s="214">
        <f t="shared" si="89"/>
        <v>1</v>
      </c>
      <c r="AQ671" s="213">
        <f t="shared" si="89"/>
        <v>0</v>
      </c>
      <c r="AR671" s="212">
        <f t="shared" si="89"/>
        <v>0</v>
      </c>
      <c r="AS671" s="214">
        <f t="shared" si="89"/>
        <v>10</v>
      </c>
      <c r="AT671" s="213">
        <f t="shared" si="89"/>
        <v>1</v>
      </c>
      <c r="AU671" s="212">
        <f t="shared" si="89"/>
        <v>0</v>
      </c>
      <c r="AV671" s="214">
        <f t="shared" si="89"/>
        <v>4</v>
      </c>
      <c r="AW671" s="213">
        <f t="shared" si="89"/>
        <v>2</v>
      </c>
      <c r="AX671" s="212">
        <f t="shared" si="89"/>
        <v>0</v>
      </c>
      <c r="AY671" s="211">
        <f t="shared" si="89"/>
        <v>0</v>
      </c>
      <c r="AZ671" s="210">
        <f t="shared" si="89"/>
        <v>0</v>
      </c>
      <c r="BA671" s="210">
        <f t="shared" si="89"/>
        <v>0</v>
      </c>
      <c r="BB671" s="209">
        <f t="shared" si="89"/>
        <v>0</v>
      </c>
      <c r="BC671" s="52" t="s">
        <v>135</v>
      </c>
    </row>
    <row r="672" spans="2:62" ht="28.15" customHeight="1" x14ac:dyDescent="0.2">
      <c r="B672" s="30"/>
      <c r="C672" s="242">
        <v>1</v>
      </c>
      <c r="D672" s="44"/>
      <c r="E672" s="43"/>
      <c r="F672" s="43"/>
      <c r="G672" s="42"/>
      <c r="H672" s="223" t="s">
        <v>1251</v>
      </c>
      <c r="I672" s="246">
        <v>123</v>
      </c>
      <c r="J672" s="246">
        <v>35</v>
      </c>
      <c r="K672" s="246">
        <v>5</v>
      </c>
      <c r="L672" s="41" t="s">
        <v>133</v>
      </c>
      <c r="M672" s="40" t="s">
        <v>1347</v>
      </c>
      <c r="N672" s="41" t="s">
        <v>131</v>
      </c>
      <c r="O672" s="40" t="s">
        <v>1315</v>
      </c>
      <c r="P672" s="41" t="s">
        <v>130</v>
      </c>
      <c r="Q672" s="40" t="s">
        <v>1315</v>
      </c>
      <c r="R672" s="41" t="s">
        <v>129</v>
      </c>
      <c r="S672" s="40" t="s">
        <v>389</v>
      </c>
      <c r="T672" s="41" t="s">
        <v>128</v>
      </c>
      <c r="U672" s="40" t="s">
        <v>186</v>
      </c>
      <c r="V672" s="41" t="s">
        <v>127</v>
      </c>
      <c r="W672" s="40" t="s">
        <v>412</v>
      </c>
      <c r="X672" s="41" t="s">
        <v>126</v>
      </c>
      <c r="Y672" s="40" t="s">
        <v>429</v>
      </c>
      <c r="Z672" s="41" t="s">
        <v>125</v>
      </c>
      <c r="AA672" s="40" t="s">
        <v>121</v>
      </c>
      <c r="AB672" s="41" t="s">
        <v>1709</v>
      </c>
      <c r="AC672" s="40"/>
      <c r="AD672" s="39"/>
      <c r="AE672" s="40"/>
      <c r="AF672" s="39" t="s">
        <v>1747</v>
      </c>
      <c r="AG672" s="38"/>
      <c r="AH672" s="250">
        <v>5</v>
      </c>
      <c r="AI672" s="11"/>
      <c r="AJ672" s="310">
        <f>SUMPRODUCT(LEN($M672:$AC675)-LEN(SUBSTITUTE($M672:$AC675,"A", "")))</f>
        <v>37</v>
      </c>
      <c r="AK672" s="239">
        <f>SUMPRODUCT(LEN($AF672:$AF675)-LEN(SUBSTITUTE($AF672:$AF675,"A", "")))</f>
        <v>14</v>
      </c>
      <c r="AL672" s="230">
        <f>SUMPRODUCT(LEN($AE672:$AE675)-LEN(SUBSTITUTE($AE672:$AE675,"A", "")))</f>
        <v>0</v>
      </c>
      <c r="AM672" s="233">
        <f>SUMPRODUCT(LEN($M672:$AC675)-LEN(SUBSTITUTE($M672:$AC675,"S", "")))</f>
        <v>22</v>
      </c>
      <c r="AN672" s="239">
        <f>SUMPRODUCT(LEN($AF672:$AF675)-LEN(SUBSTITUTE($AF672:$AF675,"S", "")))</f>
        <v>1</v>
      </c>
      <c r="AO672" s="230">
        <f>SUMPRODUCT(LEN($AE672:$AE675)-LEN(SUBSTITUTE($AE672:$AE675,"S", "")))</f>
        <v>0</v>
      </c>
      <c r="AP672" s="233">
        <f>SUMPRODUCT(LEN($M672:$AC675)-LEN(SUBSTITUTE($M672:$AC675,"F", "")))</f>
        <v>1</v>
      </c>
      <c r="AQ672" s="239">
        <f>SUMPRODUCT(LEN($AF672:$AF675)-LEN(SUBSTITUTE($AF672:$AF675,"F", "")))</f>
        <v>0</v>
      </c>
      <c r="AR672" s="230">
        <f>SUMPRODUCT(LEN($AE672:$AE675)-LEN(SUBSTITUTE($AE672:$AE675,"F", "")))</f>
        <v>0</v>
      </c>
      <c r="AS672" s="233">
        <f>SUMPRODUCT(LEN($M672:$AC675)-LEN(SUBSTITUTE($M672:$AC675,"G", "")))</f>
        <v>10</v>
      </c>
      <c r="AT672" s="239">
        <f>SUMPRODUCT(LEN($AF672:$AF675)-LEN(SUBSTITUTE($AF672:$AF675,"G", "")))</f>
        <v>1</v>
      </c>
      <c r="AU672" s="230">
        <f>SUMPRODUCT(LEN($AE672:$AE675)-LEN(SUBSTITUTE($AE672:$AE675,"G", "")))</f>
        <v>0</v>
      </c>
      <c r="AV672" s="233">
        <f>SUMPRODUCT(LEN($M672:$AC675)-LEN(SUBSTITUTE($M672:$AC675,"M", "")))</f>
        <v>4</v>
      </c>
      <c r="AW672" s="239">
        <f>SUMPRODUCT(LEN($AF672:$AF675)-LEN(SUBSTITUTE($AF672:$AF675,"M", "")))</f>
        <v>2</v>
      </c>
      <c r="AX672" s="230">
        <f>SUMPRODUCT(LEN($AE672:$AE675)-LEN(SUBSTITUTE($AE672:$AE675,"M", "")))</f>
        <v>0</v>
      </c>
      <c r="AY672" s="291">
        <f>SUMPRODUCT(LEN($AE672:$AE675)-LEN(SUBSTITUTE($AE672:$AE675,"S", "")))</f>
        <v>0</v>
      </c>
      <c r="AZ672" s="227">
        <f>SUMPRODUCT(LEN($AE672:$AE675)-LEN(SUBSTITUTE($AE672:$AE675,"F", "")))</f>
        <v>0</v>
      </c>
      <c r="BA672" s="227">
        <f>SUMPRODUCT(LEN($AE672:$AE675)-LEN(SUBSTITUTE($AE672:$AE675,"G", "")))</f>
        <v>0</v>
      </c>
      <c r="BB672" s="294">
        <f>SUMPRODUCT(LEN($AE672:$AE675)-LEN(SUBSTITUTE($AE672:$AE675,"M", "")))</f>
        <v>0</v>
      </c>
    </row>
    <row r="673" spans="2:62" ht="28.15" customHeight="1" thickBot="1" x14ac:dyDescent="0.25">
      <c r="B673" s="30"/>
      <c r="C673" s="243"/>
      <c r="D673" s="36"/>
      <c r="E673" s="35"/>
      <c r="F673" s="35"/>
      <c r="G673" s="34"/>
      <c r="H673" s="224"/>
      <c r="I673" s="247"/>
      <c r="J673" s="247"/>
      <c r="K673" s="247"/>
      <c r="L673" s="33" t="s">
        <v>123</v>
      </c>
      <c r="M673" s="32" t="s">
        <v>104</v>
      </c>
      <c r="N673" s="33" t="s">
        <v>122</v>
      </c>
      <c r="O673" s="32" t="s">
        <v>1602</v>
      </c>
      <c r="P673" s="33" t="s">
        <v>120</v>
      </c>
      <c r="Q673" s="32" t="s">
        <v>382</v>
      </c>
      <c r="R673" s="33" t="s">
        <v>119</v>
      </c>
      <c r="S673" s="32" t="s">
        <v>389</v>
      </c>
      <c r="T673" s="33" t="s">
        <v>118</v>
      </c>
      <c r="U673" s="32" t="s">
        <v>132</v>
      </c>
      <c r="V673" s="33" t="s">
        <v>117</v>
      </c>
      <c r="W673" s="32" t="s">
        <v>780</v>
      </c>
      <c r="X673" s="33" t="s">
        <v>116</v>
      </c>
      <c r="Y673" s="32" t="s">
        <v>425</v>
      </c>
      <c r="Z673" s="33" t="s">
        <v>115</v>
      </c>
      <c r="AA673" s="32" t="s">
        <v>121</v>
      </c>
      <c r="AB673" s="33" t="s">
        <v>1708</v>
      </c>
      <c r="AC673" s="32"/>
      <c r="AD673" s="31"/>
      <c r="AE673" s="32"/>
      <c r="AF673" s="31" t="s">
        <v>1746</v>
      </c>
      <c r="AG673" s="23"/>
      <c r="AH673" s="251"/>
      <c r="AI673" s="11"/>
      <c r="AJ673" s="311"/>
      <c r="AK673" s="267"/>
      <c r="AL673" s="263"/>
      <c r="AM673" s="265"/>
      <c r="AN673" s="267"/>
      <c r="AO673" s="263"/>
      <c r="AP673" s="265"/>
      <c r="AQ673" s="267"/>
      <c r="AR673" s="263"/>
      <c r="AS673" s="265"/>
      <c r="AT673" s="267"/>
      <c r="AU673" s="263"/>
      <c r="AV673" s="265"/>
      <c r="AW673" s="267"/>
      <c r="AX673" s="263"/>
      <c r="AY673" s="292"/>
      <c r="AZ673" s="228"/>
      <c r="BA673" s="228"/>
      <c r="BB673" s="295"/>
    </row>
    <row r="674" spans="2:62" ht="28.15" customHeight="1" x14ac:dyDescent="0.2">
      <c r="B674" s="30"/>
      <c r="C674" s="244"/>
      <c r="D674" s="29"/>
      <c r="E674" s="28"/>
      <c r="F674" s="28"/>
      <c r="G674" s="27"/>
      <c r="H674" s="225">
        <v>257</v>
      </c>
      <c r="I674" s="248"/>
      <c r="J674" s="248"/>
      <c r="K674" s="248"/>
      <c r="L674" s="26" t="s">
        <v>114</v>
      </c>
      <c r="M674" s="25" t="s">
        <v>104</v>
      </c>
      <c r="N674" s="26" t="s">
        <v>112</v>
      </c>
      <c r="O674" s="25" t="s">
        <v>186</v>
      </c>
      <c r="P674" s="26" t="s">
        <v>111</v>
      </c>
      <c r="Q674" s="25" t="s">
        <v>389</v>
      </c>
      <c r="R674" s="26" t="s">
        <v>110</v>
      </c>
      <c r="S674" s="25" t="s">
        <v>444</v>
      </c>
      <c r="T674" s="26" t="s">
        <v>109</v>
      </c>
      <c r="U674" s="25" t="s">
        <v>132</v>
      </c>
      <c r="V674" s="26" t="s">
        <v>108</v>
      </c>
      <c r="W674" s="25" t="s">
        <v>447</v>
      </c>
      <c r="X674" s="26" t="s">
        <v>107</v>
      </c>
      <c r="Y674" s="25" t="s">
        <v>121</v>
      </c>
      <c r="Z674" s="26" t="s">
        <v>106</v>
      </c>
      <c r="AA674" s="25"/>
      <c r="AB674" s="26" t="s">
        <v>1707</v>
      </c>
      <c r="AC674" s="25"/>
      <c r="AD674" s="24"/>
      <c r="AE674" s="25"/>
      <c r="AF674" s="24"/>
      <c r="AG674" s="23"/>
      <c r="AH674" s="251"/>
      <c r="AI674" s="11"/>
      <c r="AJ674" s="311"/>
      <c r="AK674" s="267"/>
      <c r="AL674" s="263"/>
      <c r="AM674" s="265"/>
      <c r="AN674" s="267"/>
      <c r="AO674" s="263"/>
      <c r="AP674" s="265"/>
      <c r="AQ674" s="267"/>
      <c r="AR674" s="263"/>
      <c r="AS674" s="265"/>
      <c r="AT674" s="267"/>
      <c r="AU674" s="263"/>
      <c r="AV674" s="265"/>
      <c r="AW674" s="267"/>
      <c r="AX674" s="263"/>
      <c r="AY674" s="292"/>
      <c r="AZ674" s="228"/>
      <c r="BA674" s="228"/>
      <c r="BB674" s="295"/>
    </row>
    <row r="675" spans="2:62" ht="28.15" customHeight="1" thickBot="1" x14ac:dyDescent="0.25">
      <c r="B675" s="30"/>
      <c r="C675" s="253"/>
      <c r="D675" s="51"/>
      <c r="E675" s="50"/>
      <c r="F675" s="50"/>
      <c r="G675" s="49"/>
      <c r="H675" s="226"/>
      <c r="I675" s="254"/>
      <c r="J675" s="254"/>
      <c r="K675" s="254"/>
      <c r="L675" s="48" t="s">
        <v>105</v>
      </c>
      <c r="M675" s="47" t="s">
        <v>186</v>
      </c>
      <c r="N675" s="48" t="s">
        <v>103</v>
      </c>
      <c r="O675" s="47" t="s">
        <v>132</v>
      </c>
      <c r="P675" s="48" t="s">
        <v>102</v>
      </c>
      <c r="Q675" s="47" t="s">
        <v>132</v>
      </c>
      <c r="R675" s="48" t="s">
        <v>101</v>
      </c>
      <c r="S675" s="47" t="s">
        <v>1120</v>
      </c>
      <c r="T675" s="48">
        <v>20</v>
      </c>
      <c r="U675" s="47" t="s">
        <v>124</v>
      </c>
      <c r="V675" s="48" t="s">
        <v>100</v>
      </c>
      <c r="W675" s="47" t="s">
        <v>1739</v>
      </c>
      <c r="X675" s="48" t="s">
        <v>99</v>
      </c>
      <c r="Y675" s="47" t="s">
        <v>121</v>
      </c>
      <c r="Z675" s="48" t="s">
        <v>98</v>
      </c>
      <c r="AA675" s="47"/>
      <c r="AB675" s="48" t="s">
        <v>1706</v>
      </c>
      <c r="AC675" s="47"/>
      <c r="AD675" s="16"/>
      <c r="AE675" s="47"/>
      <c r="AF675" s="16"/>
      <c r="AG675" s="46"/>
      <c r="AH675" s="255"/>
      <c r="AI675" s="11"/>
      <c r="AJ675" s="312"/>
      <c r="AK675" s="268"/>
      <c r="AL675" s="264"/>
      <c r="AM675" s="266"/>
      <c r="AN675" s="268"/>
      <c r="AO675" s="264"/>
      <c r="AP675" s="266"/>
      <c r="AQ675" s="268"/>
      <c r="AR675" s="264"/>
      <c r="AS675" s="266"/>
      <c r="AT675" s="268"/>
      <c r="AU675" s="264"/>
      <c r="AV675" s="266"/>
      <c r="AW675" s="268"/>
      <c r="AX675" s="264"/>
      <c r="AY675" s="293"/>
      <c r="AZ675" s="229"/>
      <c r="BA675" s="229"/>
      <c r="BB675" s="296"/>
    </row>
    <row r="676" spans="2:62" ht="28.15" customHeight="1" x14ac:dyDescent="0.2">
      <c r="B676" s="30"/>
      <c r="C676" s="242">
        <v>2</v>
      </c>
      <c r="D676" s="44"/>
      <c r="E676" s="43"/>
      <c r="F676" s="43"/>
      <c r="G676" s="42"/>
      <c r="H676" s="223"/>
      <c r="I676" s="246"/>
      <c r="J676" s="246"/>
      <c r="K676" s="246"/>
      <c r="L676" s="41" t="s">
        <v>133</v>
      </c>
      <c r="M676" s="40"/>
      <c r="N676" s="41" t="s">
        <v>131</v>
      </c>
      <c r="O676" s="40"/>
      <c r="P676" s="41" t="s">
        <v>130</v>
      </c>
      <c r="Q676" s="40"/>
      <c r="R676" s="41" t="s">
        <v>129</v>
      </c>
      <c r="S676" s="40"/>
      <c r="T676" s="41" t="s">
        <v>128</v>
      </c>
      <c r="U676" s="40"/>
      <c r="V676" s="41" t="s">
        <v>127</v>
      </c>
      <c r="W676" s="40"/>
      <c r="X676" s="41" t="s">
        <v>126</v>
      </c>
      <c r="Y676" s="40"/>
      <c r="Z676" s="41" t="s">
        <v>125</v>
      </c>
      <c r="AA676" s="40"/>
      <c r="AB676" s="41" t="s">
        <v>1709</v>
      </c>
      <c r="AC676" s="40"/>
      <c r="AD676" s="39"/>
      <c r="AE676" s="40"/>
      <c r="AF676" s="39"/>
      <c r="AG676" s="38"/>
      <c r="AH676" s="250"/>
      <c r="AI676" s="11"/>
      <c r="AJ676" s="310">
        <f>SUMPRODUCT(LEN($M676:$AC679)-LEN(SUBSTITUTE($M676:$AC679,"A", "")))</f>
        <v>0</v>
      </c>
      <c r="AK676" s="239">
        <f>SUMPRODUCT(LEN($AF676:$AF679)-LEN(SUBSTITUTE($AF676:$AF679,"A", "")))</f>
        <v>0</v>
      </c>
      <c r="AL676" s="230">
        <f>SUMPRODUCT(LEN($AE676:$AE679)-LEN(SUBSTITUTE($AE676:$AE679,"A", "")))</f>
        <v>0</v>
      </c>
      <c r="AM676" s="233">
        <f>SUMPRODUCT(LEN($M676:$AC679)-LEN(SUBSTITUTE($M676:$AC679,"S", "")))</f>
        <v>0</v>
      </c>
      <c r="AN676" s="239">
        <f>SUMPRODUCT(LEN($AF676:$AF679)-LEN(SUBSTITUTE($AF676:$AF679,"S", "")))</f>
        <v>0</v>
      </c>
      <c r="AO676" s="230">
        <f>SUMPRODUCT(LEN($AE676:$AE679)-LEN(SUBSTITUTE($AE676:$AE679,"S", "")))</f>
        <v>0</v>
      </c>
      <c r="AP676" s="233">
        <f>SUMPRODUCT(LEN($M676:$AC679)-LEN(SUBSTITUTE($M676:$AC679,"F", "")))</f>
        <v>0</v>
      </c>
      <c r="AQ676" s="239">
        <f>SUMPRODUCT(LEN($AF676:$AF679)-LEN(SUBSTITUTE($AF676:$AF679,"F", "")))</f>
        <v>0</v>
      </c>
      <c r="AR676" s="230">
        <f>SUMPRODUCT(LEN($AE676:$AE679)-LEN(SUBSTITUTE($AE676:$AE679,"F", "")))</f>
        <v>0</v>
      </c>
      <c r="AS676" s="233">
        <f>SUMPRODUCT(LEN($M676:$AC679)-LEN(SUBSTITUTE($M676:$AC679,"G", "")))</f>
        <v>0</v>
      </c>
      <c r="AT676" s="239">
        <f>SUMPRODUCT(LEN($AF676:$AF679)-LEN(SUBSTITUTE($AF676:$AF679,"G", "")))</f>
        <v>0</v>
      </c>
      <c r="AU676" s="230">
        <f>SUMPRODUCT(LEN($AE676:$AE679)-LEN(SUBSTITUTE($AE676:$AE679,"G", "")))</f>
        <v>0</v>
      </c>
      <c r="AV676" s="233">
        <f>SUMPRODUCT(LEN($M676:$AC679)-LEN(SUBSTITUTE($M676:$AC679,"M", "")))</f>
        <v>0</v>
      </c>
      <c r="AW676" s="239">
        <f>SUMPRODUCT(LEN($AF676:$AF679)-LEN(SUBSTITUTE($AF676:$AF679,"M", "")))</f>
        <v>0</v>
      </c>
      <c r="AX676" s="230">
        <f>SUMPRODUCT(LEN($AE676:$AE679)-LEN(SUBSTITUTE($AE676:$AE679,"M", "")))</f>
        <v>0</v>
      </c>
      <c r="AY676" s="291">
        <f>SUMPRODUCT(LEN($AE676:$AE679)-LEN(SUBSTITUTE($AE676:$AE679,"S", "")))</f>
        <v>0</v>
      </c>
      <c r="AZ676" s="227">
        <f>SUMPRODUCT(LEN($AE676:$AE679)-LEN(SUBSTITUTE($AE676:$AE679,"F", "")))</f>
        <v>0</v>
      </c>
      <c r="BA676" s="227">
        <f>SUMPRODUCT(LEN($AE676:$AE679)-LEN(SUBSTITUTE($AE676:$AE679,"G", "")))</f>
        <v>0</v>
      </c>
      <c r="BB676" s="294">
        <f>SUMPRODUCT(LEN($AE676:$AE679)-LEN(SUBSTITUTE($AE676:$AE679,"M", "")))</f>
        <v>0</v>
      </c>
    </row>
    <row r="677" spans="2:62" ht="28.15" customHeight="1" thickBot="1" x14ac:dyDescent="0.25">
      <c r="B677" s="30"/>
      <c r="C677" s="243"/>
      <c r="D677" s="36"/>
      <c r="E677" s="35"/>
      <c r="F677" s="35"/>
      <c r="G677" s="34"/>
      <c r="H677" s="224"/>
      <c r="I677" s="247"/>
      <c r="J677" s="247"/>
      <c r="K677" s="247"/>
      <c r="L677" s="33" t="s">
        <v>123</v>
      </c>
      <c r="M677" s="32"/>
      <c r="N677" s="33" t="s">
        <v>122</v>
      </c>
      <c r="O677" s="32"/>
      <c r="P677" s="33" t="s">
        <v>120</v>
      </c>
      <c r="Q677" s="32"/>
      <c r="R677" s="33" t="s">
        <v>119</v>
      </c>
      <c r="S677" s="32"/>
      <c r="T677" s="33" t="s">
        <v>118</v>
      </c>
      <c r="U677" s="32"/>
      <c r="V677" s="33" t="s">
        <v>117</v>
      </c>
      <c r="W677" s="32"/>
      <c r="X677" s="33" t="s">
        <v>116</v>
      </c>
      <c r="Y677" s="32"/>
      <c r="Z677" s="33" t="s">
        <v>115</v>
      </c>
      <c r="AA677" s="32"/>
      <c r="AB677" s="33" t="s">
        <v>1708</v>
      </c>
      <c r="AC677" s="32"/>
      <c r="AD677" s="31"/>
      <c r="AE677" s="32"/>
      <c r="AF677" s="31"/>
      <c r="AG677" s="23"/>
      <c r="AH677" s="251"/>
      <c r="AI677" s="11"/>
      <c r="AJ677" s="311"/>
      <c r="AK677" s="267"/>
      <c r="AL677" s="263"/>
      <c r="AM677" s="265"/>
      <c r="AN677" s="267"/>
      <c r="AO677" s="263"/>
      <c r="AP677" s="265"/>
      <c r="AQ677" s="267"/>
      <c r="AR677" s="263"/>
      <c r="AS677" s="265"/>
      <c r="AT677" s="267"/>
      <c r="AU677" s="263"/>
      <c r="AV677" s="265"/>
      <c r="AW677" s="267"/>
      <c r="AX677" s="263"/>
      <c r="AY677" s="292"/>
      <c r="AZ677" s="228"/>
      <c r="BA677" s="228"/>
      <c r="BB677" s="295"/>
    </row>
    <row r="678" spans="2:62" ht="28.15" customHeight="1" x14ac:dyDescent="0.2">
      <c r="B678" s="30"/>
      <c r="C678" s="244"/>
      <c r="D678" s="29"/>
      <c r="E678" s="28"/>
      <c r="F678" s="28"/>
      <c r="G678" s="27"/>
      <c r="H678" s="225"/>
      <c r="I678" s="248"/>
      <c r="J678" s="248"/>
      <c r="K678" s="248"/>
      <c r="L678" s="26" t="s">
        <v>114</v>
      </c>
      <c r="M678" s="25"/>
      <c r="N678" s="26" t="s">
        <v>112</v>
      </c>
      <c r="O678" s="25"/>
      <c r="P678" s="26" t="s">
        <v>111</v>
      </c>
      <c r="Q678" s="25"/>
      <c r="R678" s="26" t="s">
        <v>110</v>
      </c>
      <c r="S678" s="25"/>
      <c r="T678" s="26" t="s">
        <v>109</v>
      </c>
      <c r="U678" s="25"/>
      <c r="V678" s="26" t="s">
        <v>108</v>
      </c>
      <c r="W678" s="25"/>
      <c r="X678" s="26" t="s">
        <v>107</v>
      </c>
      <c r="Y678" s="25"/>
      <c r="Z678" s="26" t="s">
        <v>106</v>
      </c>
      <c r="AA678" s="25"/>
      <c r="AB678" s="26" t="s">
        <v>1707</v>
      </c>
      <c r="AC678" s="25"/>
      <c r="AD678" s="24"/>
      <c r="AE678" s="25"/>
      <c r="AF678" s="24"/>
      <c r="AG678" s="23"/>
      <c r="AH678" s="251"/>
      <c r="AI678" s="11"/>
      <c r="AJ678" s="311"/>
      <c r="AK678" s="267"/>
      <c r="AL678" s="263"/>
      <c r="AM678" s="265"/>
      <c r="AN678" s="267"/>
      <c r="AO678" s="263"/>
      <c r="AP678" s="265"/>
      <c r="AQ678" s="267"/>
      <c r="AR678" s="263"/>
      <c r="AS678" s="265"/>
      <c r="AT678" s="267"/>
      <c r="AU678" s="263"/>
      <c r="AV678" s="265"/>
      <c r="AW678" s="267"/>
      <c r="AX678" s="263"/>
      <c r="AY678" s="292"/>
      <c r="AZ678" s="228"/>
      <c r="BA678" s="228"/>
      <c r="BB678" s="295"/>
    </row>
    <row r="679" spans="2:62" ht="28.15" customHeight="1" thickBot="1" x14ac:dyDescent="0.25">
      <c r="B679" s="30"/>
      <c r="C679" s="253"/>
      <c r="D679" s="51"/>
      <c r="E679" s="50"/>
      <c r="F679" s="50"/>
      <c r="G679" s="49"/>
      <c r="H679" s="226"/>
      <c r="I679" s="254"/>
      <c r="J679" s="254"/>
      <c r="K679" s="254"/>
      <c r="L679" s="48" t="s">
        <v>105</v>
      </c>
      <c r="M679" s="47"/>
      <c r="N679" s="48" t="s">
        <v>103</v>
      </c>
      <c r="O679" s="47"/>
      <c r="P679" s="48" t="s">
        <v>102</v>
      </c>
      <c r="Q679" s="47"/>
      <c r="R679" s="48" t="s">
        <v>101</v>
      </c>
      <c r="S679" s="47"/>
      <c r="T679" s="48">
        <v>20</v>
      </c>
      <c r="U679" s="47"/>
      <c r="V679" s="48" t="s">
        <v>100</v>
      </c>
      <c r="W679" s="47"/>
      <c r="X679" s="48" t="s">
        <v>99</v>
      </c>
      <c r="Y679" s="47"/>
      <c r="Z679" s="48" t="s">
        <v>98</v>
      </c>
      <c r="AA679" s="47"/>
      <c r="AB679" s="48" t="s">
        <v>1706</v>
      </c>
      <c r="AC679" s="47"/>
      <c r="AD679" s="16"/>
      <c r="AE679" s="47"/>
      <c r="AF679" s="16"/>
      <c r="AG679" s="46"/>
      <c r="AH679" s="255"/>
      <c r="AI679" s="11"/>
      <c r="AJ679" s="312"/>
      <c r="AK679" s="268"/>
      <c r="AL679" s="264"/>
      <c r="AM679" s="266"/>
      <c r="AN679" s="268"/>
      <c r="AO679" s="264"/>
      <c r="AP679" s="266"/>
      <c r="AQ679" s="268"/>
      <c r="AR679" s="264"/>
      <c r="AS679" s="266"/>
      <c r="AT679" s="268"/>
      <c r="AU679" s="264"/>
      <c r="AV679" s="266"/>
      <c r="AW679" s="268"/>
      <c r="AX679" s="264"/>
      <c r="AY679" s="293"/>
      <c r="AZ679" s="229"/>
      <c r="BA679" s="229"/>
      <c r="BB679" s="296"/>
    </row>
    <row r="680" spans="2:62" ht="28.15" customHeight="1" x14ac:dyDescent="0.2">
      <c r="B680" s="30"/>
      <c r="C680" s="242">
        <v>3</v>
      </c>
      <c r="D680" s="44"/>
      <c r="E680" s="43"/>
      <c r="F680" s="43"/>
      <c r="G680" s="42"/>
      <c r="H680" s="223"/>
      <c r="I680" s="246"/>
      <c r="J680" s="246"/>
      <c r="K680" s="246"/>
      <c r="L680" s="41" t="s">
        <v>133</v>
      </c>
      <c r="M680" s="40"/>
      <c r="N680" s="41" t="s">
        <v>131</v>
      </c>
      <c r="O680" s="40"/>
      <c r="P680" s="41" t="s">
        <v>130</v>
      </c>
      <c r="Q680" s="40"/>
      <c r="R680" s="41" t="s">
        <v>129</v>
      </c>
      <c r="S680" s="40"/>
      <c r="T680" s="41" t="s">
        <v>128</v>
      </c>
      <c r="U680" s="40"/>
      <c r="V680" s="41" t="s">
        <v>127</v>
      </c>
      <c r="W680" s="40"/>
      <c r="X680" s="41" t="s">
        <v>126</v>
      </c>
      <c r="Y680" s="40"/>
      <c r="Z680" s="41" t="s">
        <v>125</v>
      </c>
      <c r="AA680" s="40"/>
      <c r="AB680" s="41" t="s">
        <v>1709</v>
      </c>
      <c r="AC680" s="40"/>
      <c r="AD680" s="39"/>
      <c r="AE680" s="40"/>
      <c r="AF680" s="39"/>
      <c r="AG680" s="38"/>
      <c r="AH680" s="250"/>
      <c r="AI680" s="11"/>
      <c r="AJ680" s="310">
        <f>SUMPRODUCT(LEN($M680:$AC683)-LEN(SUBSTITUTE($M680:$AC683,"A", "")))</f>
        <v>0</v>
      </c>
      <c r="AK680" s="239">
        <f>SUMPRODUCT(LEN($AF680:$AF683)-LEN(SUBSTITUTE($AF680:$AF683,"A", "")))</f>
        <v>0</v>
      </c>
      <c r="AL680" s="230">
        <f>SUMPRODUCT(LEN($AE680:$AE683)-LEN(SUBSTITUTE($AE680:$AE683,"A", "")))</f>
        <v>0</v>
      </c>
      <c r="AM680" s="233">
        <f>SUMPRODUCT(LEN($M680:$AC683)-LEN(SUBSTITUTE($M680:$AC683,"S", "")))</f>
        <v>0</v>
      </c>
      <c r="AN680" s="239">
        <f>SUMPRODUCT(LEN($AF680:$AF683)-LEN(SUBSTITUTE($AF680:$AF683,"S", "")))</f>
        <v>0</v>
      </c>
      <c r="AO680" s="230">
        <f>SUMPRODUCT(LEN($AE680:$AE683)-LEN(SUBSTITUTE($AE680:$AE683,"S", "")))</f>
        <v>0</v>
      </c>
      <c r="AP680" s="233">
        <f>SUMPRODUCT(LEN($M680:$AC683)-LEN(SUBSTITUTE($M680:$AC683,"F", "")))</f>
        <v>0</v>
      </c>
      <c r="AQ680" s="239">
        <f>SUMPRODUCT(LEN($AF680:$AF683)-LEN(SUBSTITUTE($AF680:$AF683,"F", "")))</f>
        <v>0</v>
      </c>
      <c r="AR680" s="230">
        <f>SUMPRODUCT(LEN($AE680:$AE683)-LEN(SUBSTITUTE($AE680:$AE683,"F", "")))</f>
        <v>0</v>
      </c>
      <c r="AS680" s="233">
        <f>SUMPRODUCT(LEN($M680:$AC683)-LEN(SUBSTITUTE($M680:$AC683,"G", "")))</f>
        <v>0</v>
      </c>
      <c r="AT680" s="239">
        <f>SUMPRODUCT(LEN($AF680:$AF683)-LEN(SUBSTITUTE($AF680:$AF683,"G", "")))</f>
        <v>0</v>
      </c>
      <c r="AU680" s="230">
        <f>SUMPRODUCT(LEN($AE680:$AE683)-LEN(SUBSTITUTE($AE680:$AE683,"G", "")))</f>
        <v>0</v>
      </c>
      <c r="AV680" s="233">
        <f>SUMPRODUCT(LEN($M680:$AC683)-LEN(SUBSTITUTE($M680:$AC683,"M", "")))</f>
        <v>0</v>
      </c>
      <c r="AW680" s="239">
        <f>SUMPRODUCT(LEN($AF680:$AF683)-LEN(SUBSTITUTE($AF680:$AF683,"M", "")))</f>
        <v>0</v>
      </c>
      <c r="AX680" s="230">
        <f>SUMPRODUCT(LEN($AE680:$AE683)-LEN(SUBSTITUTE($AE680:$AE683,"M", "")))</f>
        <v>0</v>
      </c>
      <c r="AY680" s="291">
        <f>SUMPRODUCT(LEN($AE680:$AE683)-LEN(SUBSTITUTE($AE680:$AE683,"S", "")))</f>
        <v>0</v>
      </c>
      <c r="AZ680" s="227">
        <f>SUMPRODUCT(LEN($AE680:$AE683)-LEN(SUBSTITUTE($AE680:$AE683,"F", "")))</f>
        <v>0</v>
      </c>
      <c r="BA680" s="227">
        <f>SUMPRODUCT(LEN($AE680:$AE683)-LEN(SUBSTITUTE($AE680:$AE683,"G", "")))</f>
        <v>0</v>
      </c>
      <c r="BB680" s="294">
        <f>SUMPRODUCT(LEN($AE680:$AE683)-LEN(SUBSTITUTE($AE680:$AE683,"M", "")))</f>
        <v>0</v>
      </c>
    </row>
    <row r="681" spans="2:62" ht="28.15" customHeight="1" thickBot="1" x14ac:dyDescent="0.25">
      <c r="B681" s="30"/>
      <c r="C681" s="243"/>
      <c r="D681" s="36"/>
      <c r="E681" s="35"/>
      <c r="F681" s="35"/>
      <c r="G681" s="34"/>
      <c r="H681" s="224"/>
      <c r="I681" s="247"/>
      <c r="J681" s="247"/>
      <c r="K681" s="247"/>
      <c r="L681" s="33" t="s">
        <v>123</v>
      </c>
      <c r="M681" s="32"/>
      <c r="N681" s="33" t="s">
        <v>122</v>
      </c>
      <c r="O681" s="32"/>
      <c r="P681" s="33" t="s">
        <v>120</v>
      </c>
      <c r="Q681" s="32"/>
      <c r="R681" s="33" t="s">
        <v>119</v>
      </c>
      <c r="S681" s="32"/>
      <c r="T681" s="33" t="s">
        <v>118</v>
      </c>
      <c r="U681" s="32"/>
      <c r="V681" s="33" t="s">
        <v>117</v>
      </c>
      <c r="W681" s="32"/>
      <c r="X681" s="33" t="s">
        <v>116</v>
      </c>
      <c r="Y681" s="32"/>
      <c r="Z681" s="33" t="s">
        <v>115</v>
      </c>
      <c r="AA681" s="32"/>
      <c r="AB681" s="33" t="s">
        <v>1708</v>
      </c>
      <c r="AC681" s="32"/>
      <c r="AD681" s="31"/>
      <c r="AE681" s="32"/>
      <c r="AF681" s="31"/>
      <c r="AG681" s="23"/>
      <c r="AH681" s="251"/>
      <c r="AI681" s="11"/>
      <c r="AJ681" s="311"/>
      <c r="AK681" s="267"/>
      <c r="AL681" s="263"/>
      <c r="AM681" s="265"/>
      <c r="AN681" s="267"/>
      <c r="AO681" s="263"/>
      <c r="AP681" s="265"/>
      <c r="AQ681" s="267"/>
      <c r="AR681" s="263"/>
      <c r="AS681" s="265"/>
      <c r="AT681" s="267"/>
      <c r="AU681" s="263"/>
      <c r="AV681" s="265"/>
      <c r="AW681" s="267"/>
      <c r="AX681" s="263"/>
      <c r="AY681" s="292"/>
      <c r="AZ681" s="228"/>
      <c r="BA681" s="228"/>
      <c r="BB681" s="295"/>
    </row>
    <row r="682" spans="2:62" ht="28.15" customHeight="1" x14ac:dyDescent="0.2">
      <c r="B682" s="30"/>
      <c r="C682" s="244"/>
      <c r="D682" s="29"/>
      <c r="E682" s="28"/>
      <c r="F682" s="28"/>
      <c r="G682" s="27"/>
      <c r="H682" s="225"/>
      <c r="I682" s="248"/>
      <c r="J682" s="248"/>
      <c r="K682" s="248"/>
      <c r="L682" s="26" t="s">
        <v>114</v>
      </c>
      <c r="M682" s="25"/>
      <c r="N682" s="26" t="s">
        <v>112</v>
      </c>
      <c r="O682" s="25"/>
      <c r="P682" s="26" t="s">
        <v>111</v>
      </c>
      <c r="Q682" s="25"/>
      <c r="R682" s="26" t="s">
        <v>110</v>
      </c>
      <c r="S682" s="25"/>
      <c r="T682" s="26" t="s">
        <v>109</v>
      </c>
      <c r="U682" s="25"/>
      <c r="V682" s="26" t="s">
        <v>108</v>
      </c>
      <c r="W682" s="25"/>
      <c r="X682" s="26" t="s">
        <v>107</v>
      </c>
      <c r="Y682" s="25"/>
      <c r="Z682" s="26" t="s">
        <v>106</v>
      </c>
      <c r="AA682" s="25"/>
      <c r="AB682" s="26" t="s">
        <v>1707</v>
      </c>
      <c r="AC682" s="25"/>
      <c r="AD682" s="24"/>
      <c r="AE682" s="25"/>
      <c r="AF682" s="24"/>
      <c r="AG682" s="23"/>
      <c r="AH682" s="251"/>
      <c r="AI682" s="11"/>
      <c r="AJ682" s="311"/>
      <c r="AK682" s="267"/>
      <c r="AL682" s="263"/>
      <c r="AM682" s="265"/>
      <c r="AN682" s="267"/>
      <c r="AO682" s="263"/>
      <c r="AP682" s="265"/>
      <c r="AQ682" s="267"/>
      <c r="AR682" s="263"/>
      <c r="AS682" s="265"/>
      <c r="AT682" s="267"/>
      <c r="AU682" s="263"/>
      <c r="AV682" s="265"/>
      <c r="AW682" s="267"/>
      <c r="AX682" s="263"/>
      <c r="AY682" s="292"/>
      <c r="AZ682" s="228"/>
      <c r="BA682" s="228"/>
      <c r="BB682" s="295"/>
    </row>
    <row r="683" spans="2:62" ht="28.15" customHeight="1" thickBot="1" x14ac:dyDescent="0.25">
      <c r="B683" s="21"/>
      <c r="C683" s="245"/>
      <c r="D683" s="20"/>
      <c r="E683" s="19"/>
      <c r="F683" s="19"/>
      <c r="G683" s="18"/>
      <c r="H683" s="226"/>
      <c r="I683" s="249"/>
      <c r="J683" s="249"/>
      <c r="K683" s="249"/>
      <c r="L683" s="17" t="s">
        <v>105</v>
      </c>
      <c r="M683" s="15"/>
      <c r="N683" s="17" t="s">
        <v>103</v>
      </c>
      <c r="O683" s="15"/>
      <c r="P683" s="17" t="s">
        <v>102</v>
      </c>
      <c r="Q683" s="15"/>
      <c r="R683" s="17" t="s">
        <v>101</v>
      </c>
      <c r="S683" s="15"/>
      <c r="T683" s="17">
        <v>20</v>
      </c>
      <c r="U683" s="15"/>
      <c r="V683" s="17" t="s">
        <v>100</v>
      </c>
      <c r="W683" s="15"/>
      <c r="X683" s="17" t="s">
        <v>99</v>
      </c>
      <c r="Y683" s="15"/>
      <c r="Z683" s="17" t="s">
        <v>98</v>
      </c>
      <c r="AA683" s="15"/>
      <c r="AB683" s="17" t="s">
        <v>1706</v>
      </c>
      <c r="AC683" s="15"/>
      <c r="AD683" s="16"/>
      <c r="AE683" s="15"/>
      <c r="AF683" s="14"/>
      <c r="AG683" s="13"/>
      <c r="AH683" s="252"/>
      <c r="AI683" s="11"/>
      <c r="AJ683" s="312"/>
      <c r="AK683" s="268"/>
      <c r="AL683" s="264"/>
      <c r="AM683" s="266"/>
      <c r="AN683" s="268"/>
      <c r="AO683" s="264"/>
      <c r="AP683" s="266"/>
      <c r="AQ683" s="268"/>
      <c r="AR683" s="264"/>
      <c r="AS683" s="266"/>
      <c r="AT683" s="268"/>
      <c r="AU683" s="264"/>
      <c r="AV683" s="266"/>
      <c r="AW683" s="268"/>
      <c r="AX683" s="264"/>
      <c r="AY683" s="293"/>
      <c r="AZ683" s="229"/>
      <c r="BA683" s="229"/>
      <c r="BB683" s="296"/>
    </row>
    <row r="684" spans="2:62" ht="85.9" customHeight="1" thickTop="1" thickBot="1" x14ac:dyDescent="0.35">
      <c r="B684" s="105" t="s">
        <v>174</v>
      </c>
      <c r="C684" s="95" t="s">
        <v>173</v>
      </c>
      <c r="D684" s="100" t="s">
        <v>172</v>
      </c>
      <c r="E684" s="104" t="s">
        <v>171</v>
      </c>
      <c r="F684" s="103"/>
      <c r="G684" s="102"/>
      <c r="H684" s="101" t="s">
        <v>170</v>
      </c>
      <c r="I684" s="100" t="s">
        <v>96</v>
      </c>
      <c r="J684" s="100" t="s">
        <v>169</v>
      </c>
      <c r="K684" s="100" t="s">
        <v>97</v>
      </c>
      <c r="L684" s="256" t="s">
        <v>168</v>
      </c>
      <c r="M684" s="262"/>
      <c r="N684" s="256" t="s">
        <v>167</v>
      </c>
      <c r="O684" s="262"/>
      <c r="P684" s="256" t="s">
        <v>167</v>
      </c>
      <c r="Q684" s="257"/>
      <c r="R684" s="256" t="s">
        <v>167</v>
      </c>
      <c r="S684" s="257"/>
      <c r="T684" s="256" t="s">
        <v>167</v>
      </c>
      <c r="U684" s="257"/>
      <c r="V684" s="256" t="s">
        <v>167</v>
      </c>
      <c r="W684" s="257"/>
      <c r="X684" s="256" t="s">
        <v>167</v>
      </c>
      <c r="Y684" s="257"/>
      <c r="Z684" s="256" t="s">
        <v>167</v>
      </c>
      <c r="AA684" s="257"/>
      <c r="AB684" s="256" t="s">
        <v>167</v>
      </c>
      <c r="AC684" s="257"/>
      <c r="AD684" s="261" t="s">
        <v>166</v>
      </c>
      <c r="AE684" s="257"/>
      <c r="AF684" s="101" t="s">
        <v>165</v>
      </c>
      <c r="AG684" s="101" t="s">
        <v>164</v>
      </c>
      <c r="AH684" s="100" t="s">
        <v>163</v>
      </c>
      <c r="AI684" s="98"/>
      <c r="AJ684" s="96" t="s">
        <v>160</v>
      </c>
      <c r="AK684" s="95" t="s">
        <v>159</v>
      </c>
      <c r="AL684" s="94" t="s">
        <v>158</v>
      </c>
      <c r="AM684" s="96" t="s">
        <v>157</v>
      </c>
      <c r="AN684" s="95" t="s">
        <v>156</v>
      </c>
      <c r="AO684" s="94" t="s">
        <v>155</v>
      </c>
      <c r="AP684" s="96" t="s">
        <v>154</v>
      </c>
      <c r="AQ684" s="95" t="s">
        <v>153</v>
      </c>
      <c r="AR684" s="97" t="s">
        <v>152</v>
      </c>
      <c r="AS684" s="96" t="s">
        <v>151</v>
      </c>
      <c r="AT684" s="95" t="s">
        <v>150</v>
      </c>
      <c r="AU684" s="94" t="s">
        <v>149</v>
      </c>
      <c r="AV684" s="96" t="s">
        <v>148</v>
      </c>
      <c r="AW684" s="95" t="s">
        <v>147</v>
      </c>
      <c r="AX684" s="94" t="s">
        <v>146</v>
      </c>
      <c r="AY684" s="93" t="s">
        <v>145</v>
      </c>
      <c r="AZ684" s="92" t="s">
        <v>144</v>
      </c>
      <c r="BA684" s="92" t="s">
        <v>143</v>
      </c>
      <c r="BB684" s="91" t="s">
        <v>142</v>
      </c>
    </row>
    <row r="685" spans="2:62" ht="48" thickBot="1" x14ac:dyDescent="0.3">
      <c r="B685" s="90" t="s">
        <v>201</v>
      </c>
      <c r="C685" s="89"/>
      <c r="D685" s="88"/>
      <c r="E685" s="258"/>
      <c r="F685" s="259"/>
      <c r="G685" s="260"/>
      <c r="H685" s="87" t="s">
        <v>140</v>
      </c>
      <c r="I685" s="86"/>
      <c r="J685" s="86"/>
      <c r="K685" s="85"/>
      <c r="L685" s="84"/>
      <c r="M685" s="81"/>
      <c r="N685" s="84"/>
      <c r="O685" s="81"/>
      <c r="P685" s="84"/>
      <c r="Q685" s="81"/>
      <c r="R685" s="84"/>
      <c r="S685" s="81"/>
      <c r="T685" s="84"/>
      <c r="U685" s="81"/>
      <c r="V685" s="84"/>
      <c r="W685" s="81"/>
      <c r="X685" s="84"/>
      <c r="Y685" s="81"/>
      <c r="Z685" s="84"/>
      <c r="AA685" s="83"/>
      <c r="AB685" s="217"/>
      <c r="AC685" s="217"/>
      <c r="AD685" s="82" t="s">
        <v>139</v>
      </c>
      <c r="AE685" s="81"/>
      <c r="AF685" s="81"/>
      <c r="AG685" s="81"/>
      <c r="AH685" s="80"/>
      <c r="AI685" s="79" t="s">
        <v>138</v>
      </c>
      <c r="AJ685" s="78">
        <f t="shared" ref="AJ685:BB685" si="90">SUM(AJ687:AJ698)</f>
        <v>38</v>
      </c>
      <c r="AK685" s="77">
        <f t="shared" si="90"/>
        <v>7</v>
      </c>
      <c r="AL685" s="76">
        <f t="shared" si="90"/>
        <v>0</v>
      </c>
      <c r="AM685" s="78">
        <f t="shared" si="90"/>
        <v>8</v>
      </c>
      <c r="AN685" s="77">
        <f t="shared" si="90"/>
        <v>0</v>
      </c>
      <c r="AO685" s="76">
        <f t="shared" si="90"/>
        <v>0</v>
      </c>
      <c r="AP685" s="78">
        <f t="shared" si="90"/>
        <v>0</v>
      </c>
      <c r="AQ685" s="77">
        <f t="shared" si="90"/>
        <v>0</v>
      </c>
      <c r="AR685" s="76">
        <f t="shared" si="90"/>
        <v>0</v>
      </c>
      <c r="AS685" s="78">
        <f t="shared" si="90"/>
        <v>4</v>
      </c>
      <c r="AT685" s="77">
        <f t="shared" si="90"/>
        <v>2</v>
      </c>
      <c r="AU685" s="76">
        <f t="shared" si="90"/>
        <v>0</v>
      </c>
      <c r="AV685" s="78">
        <f t="shared" si="90"/>
        <v>7</v>
      </c>
      <c r="AW685" s="77">
        <f t="shared" si="90"/>
        <v>2</v>
      </c>
      <c r="AX685" s="76">
        <f t="shared" si="90"/>
        <v>0</v>
      </c>
      <c r="AY685" s="75">
        <f t="shared" si="90"/>
        <v>0</v>
      </c>
      <c r="AZ685" s="74">
        <f t="shared" si="90"/>
        <v>0</v>
      </c>
      <c r="BA685" s="74">
        <f t="shared" si="90"/>
        <v>0</v>
      </c>
      <c r="BB685" s="73">
        <f t="shared" si="90"/>
        <v>0</v>
      </c>
      <c r="BC685" s="72" t="s">
        <v>137</v>
      </c>
      <c r="BF685" s="5">
        <f>SUM(AJ685:AL685)/$BG$5</f>
        <v>45</v>
      </c>
      <c r="BG685" s="5">
        <f>SUM(AM685:AO685,AY685)/$BG$5</f>
        <v>8</v>
      </c>
      <c r="BH685" s="5">
        <f>SUM(AP685:AR685,AZ685)/$BG$5</f>
        <v>0</v>
      </c>
      <c r="BI685" s="5">
        <f>SUM(AS685:AU685,BA685)/$BG$5</f>
        <v>6</v>
      </c>
      <c r="BJ685" s="5">
        <f>SUM(AV685:AX685,BB685)/$BG$5</f>
        <v>9</v>
      </c>
    </row>
    <row r="686" spans="2:62" ht="37.5" thickBot="1" x14ac:dyDescent="0.3">
      <c r="B686" s="71"/>
      <c r="C686" s="70"/>
      <c r="D686" s="69"/>
      <c r="E686" s="68"/>
      <c r="F686" s="68"/>
      <c r="G686" s="67"/>
      <c r="H686" s="66"/>
      <c r="I686" s="64"/>
      <c r="J686" s="64"/>
      <c r="K686" s="65"/>
      <c r="L686" s="64"/>
      <c r="M686" s="62"/>
      <c r="N686" s="64"/>
      <c r="O686" s="62"/>
      <c r="P686" s="64"/>
      <c r="Q686" s="62"/>
      <c r="R686" s="64"/>
      <c r="S686" s="62"/>
      <c r="T686" s="64"/>
      <c r="U686" s="62"/>
      <c r="V686" s="64"/>
      <c r="W686" s="62"/>
      <c r="X686" s="64"/>
      <c r="Y686" s="62"/>
      <c r="Z686" s="64"/>
      <c r="AA686" s="62"/>
      <c r="AB686" s="62"/>
      <c r="AC686" s="62"/>
      <c r="AD686" s="63"/>
      <c r="AE686" s="62"/>
      <c r="AF686" s="62"/>
      <c r="AG686" s="62"/>
      <c r="AH686" s="61"/>
      <c r="AI686" s="59" t="s">
        <v>136</v>
      </c>
      <c r="AJ686" s="214">
        <f t="shared" ref="AJ686:BB686" si="91">AJ685/1</f>
        <v>38</v>
      </c>
      <c r="AK686" s="213">
        <f t="shared" si="91"/>
        <v>7</v>
      </c>
      <c r="AL686" s="212">
        <f t="shared" si="91"/>
        <v>0</v>
      </c>
      <c r="AM686" s="214">
        <f t="shared" si="91"/>
        <v>8</v>
      </c>
      <c r="AN686" s="213">
        <f t="shared" si="91"/>
        <v>0</v>
      </c>
      <c r="AO686" s="212">
        <f t="shared" si="91"/>
        <v>0</v>
      </c>
      <c r="AP686" s="214">
        <f t="shared" si="91"/>
        <v>0</v>
      </c>
      <c r="AQ686" s="213">
        <f t="shared" si="91"/>
        <v>0</v>
      </c>
      <c r="AR686" s="212">
        <f t="shared" si="91"/>
        <v>0</v>
      </c>
      <c r="AS686" s="214">
        <f t="shared" si="91"/>
        <v>4</v>
      </c>
      <c r="AT686" s="213">
        <f t="shared" si="91"/>
        <v>2</v>
      </c>
      <c r="AU686" s="212">
        <f t="shared" si="91"/>
        <v>0</v>
      </c>
      <c r="AV686" s="214">
        <f t="shared" si="91"/>
        <v>7</v>
      </c>
      <c r="AW686" s="213">
        <f t="shared" si="91"/>
        <v>2</v>
      </c>
      <c r="AX686" s="212">
        <f t="shared" si="91"/>
        <v>0</v>
      </c>
      <c r="AY686" s="211">
        <f t="shared" si="91"/>
        <v>0</v>
      </c>
      <c r="AZ686" s="210">
        <f t="shared" si="91"/>
        <v>0</v>
      </c>
      <c r="BA686" s="210">
        <f t="shared" si="91"/>
        <v>0</v>
      </c>
      <c r="BB686" s="209">
        <f t="shared" si="91"/>
        <v>0</v>
      </c>
      <c r="BC686" s="52" t="s">
        <v>135</v>
      </c>
    </row>
    <row r="687" spans="2:62" ht="28.15" customHeight="1" x14ac:dyDescent="0.2">
      <c r="B687" s="30"/>
      <c r="C687" s="242">
        <v>1</v>
      </c>
      <c r="D687" s="44"/>
      <c r="E687" s="43"/>
      <c r="F687" s="43"/>
      <c r="G687" s="42"/>
      <c r="H687" s="223" t="s">
        <v>660</v>
      </c>
      <c r="I687" s="246">
        <v>98</v>
      </c>
      <c r="J687" s="246">
        <v>33</v>
      </c>
      <c r="K687" s="246">
        <v>7</v>
      </c>
      <c r="L687" s="41" t="s">
        <v>133</v>
      </c>
      <c r="M687" s="40" t="s">
        <v>104</v>
      </c>
      <c r="N687" s="41" t="s">
        <v>131</v>
      </c>
      <c r="O687" s="40" t="s">
        <v>1273</v>
      </c>
      <c r="P687" s="41" t="s">
        <v>130</v>
      </c>
      <c r="Q687" s="40" t="s">
        <v>1656</v>
      </c>
      <c r="R687" s="41" t="s">
        <v>129</v>
      </c>
      <c r="S687" s="40" t="s">
        <v>132</v>
      </c>
      <c r="T687" s="41" t="s">
        <v>128</v>
      </c>
      <c r="U687" s="40" t="s">
        <v>132</v>
      </c>
      <c r="V687" s="41" t="s">
        <v>127</v>
      </c>
      <c r="W687" s="40" t="s">
        <v>104</v>
      </c>
      <c r="X687" s="41" t="s">
        <v>126</v>
      </c>
      <c r="Y687" s="40" t="s">
        <v>121</v>
      </c>
      <c r="Z687" s="41" t="s">
        <v>125</v>
      </c>
      <c r="AA687" s="40"/>
      <c r="AB687" s="41" t="s">
        <v>1709</v>
      </c>
      <c r="AC687" s="40"/>
      <c r="AD687" s="39"/>
      <c r="AE687" s="40"/>
      <c r="AF687" s="39" t="s">
        <v>1745</v>
      </c>
      <c r="AG687" s="38"/>
      <c r="AH687" s="250"/>
      <c r="AI687" s="11"/>
      <c r="AJ687" s="310">
        <f>SUMPRODUCT(LEN($M687:$AC690)-LEN(SUBSTITUTE($M687:$AC690,"A", "")))</f>
        <v>38</v>
      </c>
      <c r="AK687" s="239">
        <f>SUMPRODUCT(LEN($AF687:$AF690)-LEN(SUBSTITUTE($AF687:$AF690,"A", "")))</f>
        <v>7</v>
      </c>
      <c r="AL687" s="230">
        <f>SUMPRODUCT(LEN($AE687:$AE690)-LEN(SUBSTITUTE($AE687:$AE690,"A", "")))</f>
        <v>0</v>
      </c>
      <c r="AM687" s="233">
        <f>SUMPRODUCT(LEN($M687:$AC690)-LEN(SUBSTITUTE($M687:$AC690,"S", "")))</f>
        <v>8</v>
      </c>
      <c r="AN687" s="239">
        <f>SUMPRODUCT(LEN($AF687:$AF690)-LEN(SUBSTITUTE($AF687:$AF690,"S", "")))</f>
        <v>0</v>
      </c>
      <c r="AO687" s="230">
        <f>SUMPRODUCT(LEN($AE687:$AE690)-LEN(SUBSTITUTE($AE687:$AE690,"S", "")))</f>
        <v>0</v>
      </c>
      <c r="AP687" s="233">
        <f>SUMPRODUCT(LEN($M687:$AC690)-LEN(SUBSTITUTE($M687:$AC690,"F", "")))</f>
        <v>0</v>
      </c>
      <c r="AQ687" s="239">
        <f>SUMPRODUCT(LEN($AF687:$AF690)-LEN(SUBSTITUTE($AF687:$AF690,"F", "")))</f>
        <v>0</v>
      </c>
      <c r="AR687" s="230">
        <f>SUMPRODUCT(LEN($AE687:$AE690)-LEN(SUBSTITUTE($AE687:$AE690,"F", "")))</f>
        <v>0</v>
      </c>
      <c r="AS687" s="233">
        <f>SUMPRODUCT(LEN($M687:$AC690)-LEN(SUBSTITUTE($M687:$AC690,"G", "")))</f>
        <v>4</v>
      </c>
      <c r="AT687" s="239">
        <f>SUMPRODUCT(LEN($AF687:$AF690)-LEN(SUBSTITUTE($AF687:$AF690,"G", "")))</f>
        <v>2</v>
      </c>
      <c r="AU687" s="230">
        <f>SUMPRODUCT(LEN($AE687:$AE690)-LEN(SUBSTITUTE($AE687:$AE690,"G", "")))</f>
        <v>0</v>
      </c>
      <c r="AV687" s="233">
        <f>SUMPRODUCT(LEN($M687:$AC690)-LEN(SUBSTITUTE($M687:$AC690,"M", "")))</f>
        <v>7</v>
      </c>
      <c r="AW687" s="239">
        <f>SUMPRODUCT(LEN($AF687:$AF690)-LEN(SUBSTITUTE($AF687:$AF690,"M", "")))</f>
        <v>2</v>
      </c>
      <c r="AX687" s="230">
        <f>SUMPRODUCT(LEN($AE687:$AE690)-LEN(SUBSTITUTE($AE687:$AE690,"M", "")))</f>
        <v>0</v>
      </c>
      <c r="AY687" s="291">
        <f>SUMPRODUCT(LEN($AE687:$AE690)-LEN(SUBSTITUTE($AE687:$AE690,"S", "")))</f>
        <v>0</v>
      </c>
      <c r="AZ687" s="227">
        <f>SUMPRODUCT(LEN($AE687:$AE690)-LEN(SUBSTITUTE($AE687:$AE690,"F", "")))</f>
        <v>0</v>
      </c>
      <c r="BA687" s="227">
        <f>SUMPRODUCT(LEN($AE687:$AE690)-LEN(SUBSTITUTE($AE687:$AE690,"G", "")))</f>
        <v>0</v>
      </c>
      <c r="BB687" s="294">
        <f>SUMPRODUCT(LEN($AE687:$AE690)-LEN(SUBSTITUTE($AE687:$AE690,"M", "")))</f>
        <v>0</v>
      </c>
    </row>
    <row r="688" spans="2:62" ht="28.15" customHeight="1" thickBot="1" x14ac:dyDescent="0.25">
      <c r="B688" s="30"/>
      <c r="C688" s="243"/>
      <c r="D688" s="36"/>
      <c r="E688" s="35"/>
      <c r="F688" s="35"/>
      <c r="G688" s="34"/>
      <c r="H688" s="224"/>
      <c r="I688" s="247"/>
      <c r="J688" s="247"/>
      <c r="K688" s="247"/>
      <c r="L688" s="33" t="s">
        <v>123</v>
      </c>
      <c r="M688" s="32" t="s">
        <v>104</v>
      </c>
      <c r="N688" s="33" t="s">
        <v>122</v>
      </c>
      <c r="O688" s="32" t="s">
        <v>1273</v>
      </c>
      <c r="P688" s="33" t="s">
        <v>120</v>
      </c>
      <c r="Q688" s="32" t="s">
        <v>186</v>
      </c>
      <c r="R688" s="33" t="s">
        <v>119</v>
      </c>
      <c r="S688" s="32" t="s">
        <v>132</v>
      </c>
      <c r="T688" s="33" t="s">
        <v>118</v>
      </c>
      <c r="U688" s="32" t="s">
        <v>187</v>
      </c>
      <c r="V688" s="33" t="s">
        <v>117</v>
      </c>
      <c r="W688" s="32" t="s">
        <v>176</v>
      </c>
      <c r="X688" s="33" t="s">
        <v>116</v>
      </c>
      <c r="Y688" s="32" t="s">
        <v>104</v>
      </c>
      <c r="Z688" s="33" t="s">
        <v>115</v>
      </c>
      <c r="AA688" s="32"/>
      <c r="AB688" s="33" t="s">
        <v>1708</v>
      </c>
      <c r="AC688" s="32"/>
      <c r="AD688" s="31"/>
      <c r="AE688" s="32"/>
      <c r="AF688" s="31"/>
      <c r="AG688" s="23"/>
      <c r="AH688" s="251"/>
      <c r="AI688" s="11"/>
      <c r="AJ688" s="311"/>
      <c r="AK688" s="267"/>
      <c r="AL688" s="263"/>
      <c r="AM688" s="265"/>
      <c r="AN688" s="267"/>
      <c r="AO688" s="263"/>
      <c r="AP688" s="265"/>
      <c r="AQ688" s="267"/>
      <c r="AR688" s="263"/>
      <c r="AS688" s="265"/>
      <c r="AT688" s="267"/>
      <c r="AU688" s="263"/>
      <c r="AV688" s="265"/>
      <c r="AW688" s="267"/>
      <c r="AX688" s="263"/>
      <c r="AY688" s="292"/>
      <c r="AZ688" s="228"/>
      <c r="BA688" s="228"/>
      <c r="BB688" s="295"/>
    </row>
    <row r="689" spans="2:62" ht="28.15" customHeight="1" x14ac:dyDescent="0.2">
      <c r="B689" s="30"/>
      <c r="C689" s="244"/>
      <c r="D689" s="29"/>
      <c r="E689" s="28"/>
      <c r="F689" s="28"/>
      <c r="G689" s="27"/>
      <c r="H689" s="225">
        <v>258</v>
      </c>
      <c r="I689" s="248"/>
      <c r="J689" s="248"/>
      <c r="K689" s="248"/>
      <c r="L689" s="26" t="s">
        <v>114</v>
      </c>
      <c r="M689" s="25" t="s">
        <v>186</v>
      </c>
      <c r="N689" s="26" t="s">
        <v>112</v>
      </c>
      <c r="O689" s="25" t="s">
        <v>1613</v>
      </c>
      <c r="P689" s="26" t="s">
        <v>111</v>
      </c>
      <c r="Q689" s="25" t="s">
        <v>1315</v>
      </c>
      <c r="R689" s="26" t="s">
        <v>110</v>
      </c>
      <c r="S689" s="25" t="s">
        <v>389</v>
      </c>
      <c r="T689" s="26" t="s">
        <v>109</v>
      </c>
      <c r="U689" s="25" t="s">
        <v>132</v>
      </c>
      <c r="V689" s="26" t="s">
        <v>108</v>
      </c>
      <c r="W689" s="25" t="s">
        <v>1739</v>
      </c>
      <c r="X689" s="26" t="s">
        <v>107</v>
      </c>
      <c r="Y689" s="25"/>
      <c r="Z689" s="26" t="s">
        <v>106</v>
      </c>
      <c r="AA689" s="25"/>
      <c r="AB689" s="26" t="s">
        <v>1707</v>
      </c>
      <c r="AC689" s="25"/>
      <c r="AD689" s="24"/>
      <c r="AE689" s="25"/>
      <c r="AF689" s="24"/>
      <c r="AG689" s="23"/>
      <c r="AH689" s="251"/>
      <c r="AI689" s="11"/>
      <c r="AJ689" s="311"/>
      <c r="AK689" s="267"/>
      <c r="AL689" s="263"/>
      <c r="AM689" s="265"/>
      <c r="AN689" s="267"/>
      <c r="AO689" s="263"/>
      <c r="AP689" s="265"/>
      <c r="AQ689" s="267"/>
      <c r="AR689" s="263"/>
      <c r="AS689" s="265"/>
      <c r="AT689" s="267"/>
      <c r="AU689" s="263"/>
      <c r="AV689" s="265"/>
      <c r="AW689" s="267"/>
      <c r="AX689" s="263"/>
      <c r="AY689" s="292"/>
      <c r="AZ689" s="228"/>
      <c r="BA689" s="228"/>
      <c r="BB689" s="295"/>
    </row>
    <row r="690" spans="2:62" ht="28.15" customHeight="1" thickBot="1" x14ac:dyDescent="0.25">
      <c r="B690" s="30"/>
      <c r="C690" s="253"/>
      <c r="D690" s="51"/>
      <c r="E690" s="50"/>
      <c r="F690" s="50"/>
      <c r="G690" s="49"/>
      <c r="H690" s="226"/>
      <c r="I690" s="254"/>
      <c r="J690" s="254"/>
      <c r="K690" s="254"/>
      <c r="L690" s="48" t="s">
        <v>105</v>
      </c>
      <c r="M690" s="47" t="s">
        <v>132</v>
      </c>
      <c r="N690" s="48" t="s">
        <v>103</v>
      </c>
      <c r="O690" s="47" t="s">
        <v>1613</v>
      </c>
      <c r="P690" s="48" t="s">
        <v>102</v>
      </c>
      <c r="Q690" s="47" t="s">
        <v>132</v>
      </c>
      <c r="R690" s="48" t="s">
        <v>101</v>
      </c>
      <c r="S690" s="47" t="s">
        <v>104</v>
      </c>
      <c r="T690" s="48">
        <v>20</v>
      </c>
      <c r="U690" s="47" t="s">
        <v>399</v>
      </c>
      <c r="V690" s="48" t="s">
        <v>100</v>
      </c>
      <c r="W690" s="47" t="s">
        <v>1739</v>
      </c>
      <c r="X690" s="48" t="s">
        <v>99</v>
      </c>
      <c r="Y690" s="47"/>
      <c r="Z690" s="48" t="s">
        <v>98</v>
      </c>
      <c r="AA690" s="47"/>
      <c r="AB690" s="48" t="s">
        <v>1706</v>
      </c>
      <c r="AC690" s="47"/>
      <c r="AD690" s="16"/>
      <c r="AE690" s="47"/>
      <c r="AF690" s="16"/>
      <c r="AG690" s="46"/>
      <c r="AH690" s="255"/>
      <c r="AI690" s="11"/>
      <c r="AJ690" s="312"/>
      <c r="AK690" s="268"/>
      <c r="AL690" s="264"/>
      <c r="AM690" s="266"/>
      <c r="AN690" s="268"/>
      <c r="AO690" s="264"/>
      <c r="AP690" s="266"/>
      <c r="AQ690" s="268"/>
      <c r="AR690" s="264"/>
      <c r="AS690" s="266"/>
      <c r="AT690" s="268"/>
      <c r="AU690" s="264"/>
      <c r="AV690" s="266"/>
      <c r="AW690" s="268"/>
      <c r="AX690" s="264"/>
      <c r="AY690" s="293"/>
      <c r="AZ690" s="229"/>
      <c r="BA690" s="229"/>
      <c r="BB690" s="296"/>
    </row>
    <row r="691" spans="2:62" ht="28.15" customHeight="1" x14ac:dyDescent="0.2">
      <c r="B691" s="30"/>
      <c r="C691" s="242">
        <v>2</v>
      </c>
      <c r="D691" s="44"/>
      <c r="E691" s="43"/>
      <c r="F691" s="43"/>
      <c r="G691" s="42"/>
      <c r="H691" s="223"/>
      <c r="I691" s="246"/>
      <c r="J691" s="246"/>
      <c r="K691" s="246"/>
      <c r="L691" s="41" t="s">
        <v>133</v>
      </c>
      <c r="M691" s="40"/>
      <c r="N691" s="41" t="s">
        <v>131</v>
      </c>
      <c r="O691" s="40"/>
      <c r="P691" s="41" t="s">
        <v>130</v>
      </c>
      <c r="Q691" s="40"/>
      <c r="R691" s="41" t="s">
        <v>129</v>
      </c>
      <c r="S691" s="40"/>
      <c r="T691" s="41" t="s">
        <v>128</v>
      </c>
      <c r="U691" s="40"/>
      <c r="V691" s="41" t="s">
        <v>127</v>
      </c>
      <c r="W691" s="40"/>
      <c r="X691" s="41" t="s">
        <v>126</v>
      </c>
      <c r="Y691" s="40"/>
      <c r="Z691" s="41" t="s">
        <v>125</v>
      </c>
      <c r="AA691" s="40"/>
      <c r="AB691" s="41" t="s">
        <v>1709</v>
      </c>
      <c r="AC691" s="40"/>
      <c r="AD691" s="39"/>
      <c r="AE691" s="40"/>
      <c r="AF691" s="39"/>
      <c r="AG691" s="38"/>
      <c r="AH691" s="250"/>
      <c r="AI691" s="11"/>
      <c r="AJ691" s="310">
        <f>SUMPRODUCT(LEN($M691:$AC694)-LEN(SUBSTITUTE($M691:$AC694,"A", "")))</f>
        <v>0</v>
      </c>
      <c r="AK691" s="239">
        <f>SUMPRODUCT(LEN($AF691:$AF694)-LEN(SUBSTITUTE($AF691:$AF694,"A", "")))</f>
        <v>0</v>
      </c>
      <c r="AL691" s="230">
        <f>SUMPRODUCT(LEN($AE691:$AE694)-LEN(SUBSTITUTE($AE691:$AE694,"A", "")))</f>
        <v>0</v>
      </c>
      <c r="AM691" s="233">
        <f>SUMPRODUCT(LEN($M691:$AC694)-LEN(SUBSTITUTE($M691:$AC694,"S", "")))</f>
        <v>0</v>
      </c>
      <c r="AN691" s="239">
        <f>SUMPRODUCT(LEN($AF691:$AF694)-LEN(SUBSTITUTE($AF691:$AF694,"S", "")))</f>
        <v>0</v>
      </c>
      <c r="AO691" s="230">
        <f>SUMPRODUCT(LEN($AE691:$AE694)-LEN(SUBSTITUTE($AE691:$AE694,"S", "")))</f>
        <v>0</v>
      </c>
      <c r="AP691" s="233">
        <f>SUMPRODUCT(LEN($M691:$AC694)-LEN(SUBSTITUTE($M691:$AC694,"F", "")))</f>
        <v>0</v>
      </c>
      <c r="AQ691" s="239">
        <f>SUMPRODUCT(LEN($AF691:$AF694)-LEN(SUBSTITUTE($AF691:$AF694,"F", "")))</f>
        <v>0</v>
      </c>
      <c r="AR691" s="230">
        <f>SUMPRODUCT(LEN($AE691:$AE694)-LEN(SUBSTITUTE($AE691:$AE694,"F", "")))</f>
        <v>0</v>
      </c>
      <c r="AS691" s="233">
        <f>SUMPRODUCT(LEN($M691:$AC694)-LEN(SUBSTITUTE($M691:$AC694,"G", "")))</f>
        <v>0</v>
      </c>
      <c r="AT691" s="239">
        <f>SUMPRODUCT(LEN($AF691:$AF694)-LEN(SUBSTITUTE($AF691:$AF694,"G", "")))</f>
        <v>0</v>
      </c>
      <c r="AU691" s="230">
        <f>SUMPRODUCT(LEN($AE691:$AE694)-LEN(SUBSTITUTE($AE691:$AE694,"G", "")))</f>
        <v>0</v>
      </c>
      <c r="AV691" s="233">
        <f>SUMPRODUCT(LEN($M691:$AC694)-LEN(SUBSTITUTE($M691:$AC694,"M", "")))</f>
        <v>0</v>
      </c>
      <c r="AW691" s="239">
        <f>SUMPRODUCT(LEN($AF691:$AF694)-LEN(SUBSTITUTE($AF691:$AF694,"M", "")))</f>
        <v>0</v>
      </c>
      <c r="AX691" s="230">
        <f>SUMPRODUCT(LEN($AE691:$AE694)-LEN(SUBSTITUTE($AE691:$AE694,"M", "")))</f>
        <v>0</v>
      </c>
      <c r="AY691" s="291">
        <f>SUMPRODUCT(LEN($AE691:$AE694)-LEN(SUBSTITUTE($AE691:$AE694,"S", "")))</f>
        <v>0</v>
      </c>
      <c r="AZ691" s="227">
        <f>SUMPRODUCT(LEN($AE691:$AE694)-LEN(SUBSTITUTE($AE691:$AE694,"F", "")))</f>
        <v>0</v>
      </c>
      <c r="BA691" s="227">
        <f>SUMPRODUCT(LEN($AE691:$AE694)-LEN(SUBSTITUTE($AE691:$AE694,"G", "")))</f>
        <v>0</v>
      </c>
      <c r="BB691" s="294">
        <f>SUMPRODUCT(LEN($AE691:$AE694)-LEN(SUBSTITUTE($AE691:$AE694,"M", "")))</f>
        <v>0</v>
      </c>
    </row>
    <row r="692" spans="2:62" ht="28.15" customHeight="1" thickBot="1" x14ac:dyDescent="0.25">
      <c r="B692" s="30"/>
      <c r="C692" s="243"/>
      <c r="D692" s="36"/>
      <c r="E692" s="35"/>
      <c r="F692" s="35"/>
      <c r="G692" s="34"/>
      <c r="H692" s="224"/>
      <c r="I692" s="247"/>
      <c r="J692" s="247"/>
      <c r="K692" s="247"/>
      <c r="L692" s="33" t="s">
        <v>123</v>
      </c>
      <c r="M692" s="32"/>
      <c r="N692" s="33" t="s">
        <v>122</v>
      </c>
      <c r="O692" s="32"/>
      <c r="P692" s="33" t="s">
        <v>120</v>
      </c>
      <c r="Q692" s="32"/>
      <c r="R692" s="33" t="s">
        <v>119</v>
      </c>
      <c r="S692" s="32"/>
      <c r="T692" s="33" t="s">
        <v>118</v>
      </c>
      <c r="U692" s="32"/>
      <c r="V692" s="33" t="s">
        <v>117</v>
      </c>
      <c r="W692" s="32"/>
      <c r="X692" s="33" t="s">
        <v>116</v>
      </c>
      <c r="Y692" s="32"/>
      <c r="Z692" s="33" t="s">
        <v>115</v>
      </c>
      <c r="AA692" s="32"/>
      <c r="AB692" s="33" t="s">
        <v>1708</v>
      </c>
      <c r="AC692" s="32"/>
      <c r="AD692" s="31"/>
      <c r="AE692" s="32"/>
      <c r="AF692" s="31"/>
      <c r="AG692" s="23"/>
      <c r="AH692" s="251"/>
      <c r="AI692" s="11"/>
      <c r="AJ692" s="311"/>
      <c r="AK692" s="267"/>
      <c r="AL692" s="263"/>
      <c r="AM692" s="265"/>
      <c r="AN692" s="267"/>
      <c r="AO692" s="263"/>
      <c r="AP692" s="265"/>
      <c r="AQ692" s="267"/>
      <c r="AR692" s="263"/>
      <c r="AS692" s="265"/>
      <c r="AT692" s="267"/>
      <c r="AU692" s="263"/>
      <c r="AV692" s="265"/>
      <c r="AW692" s="267"/>
      <c r="AX692" s="263"/>
      <c r="AY692" s="292"/>
      <c r="AZ692" s="228"/>
      <c r="BA692" s="228"/>
      <c r="BB692" s="295"/>
    </row>
    <row r="693" spans="2:62" ht="28.15" customHeight="1" x14ac:dyDescent="0.2">
      <c r="B693" s="30"/>
      <c r="C693" s="244"/>
      <c r="D693" s="29"/>
      <c r="E693" s="28"/>
      <c r="F693" s="28"/>
      <c r="G693" s="27"/>
      <c r="H693" s="225"/>
      <c r="I693" s="248"/>
      <c r="J693" s="248"/>
      <c r="K693" s="248"/>
      <c r="L693" s="26" t="s">
        <v>114</v>
      </c>
      <c r="M693" s="25"/>
      <c r="N693" s="26" t="s">
        <v>112</v>
      </c>
      <c r="O693" s="25"/>
      <c r="P693" s="26" t="s">
        <v>111</v>
      </c>
      <c r="Q693" s="25"/>
      <c r="R693" s="26" t="s">
        <v>110</v>
      </c>
      <c r="S693" s="25"/>
      <c r="T693" s="26" t="s">
        <v>109</v>
      </c>
      <c r="U693" s="25"/>
      <c r="V693" s="26" t="s">
        <v>108</v>
      </c>
      <c r="W693" s="25"/>
      <c r="X693" s="26" t="s">
        <v>107</v>
      </c>
      <c r="Y693" s="25"/>
      <c r="Z693" s="26" t="s">
        <v>106</v>
      </c>
      <c r="AA693" s="25"/>
      <c r="AB693" s="26" t="s">
        <v>1707</v>
      </c>
      <c r="AC693" s="25"/>
      <c r="AD693" s="24"/>
      <c r="AE693" s="25"/>
      <c r="AF693" s="24"/>
      <c r="AG693" s="23"/>
      <c r="AH693" s="251"/>
      <c r="AI693" s="11"/>
      <c r="AJ693" s="311"/>
      <c r="AK693" s="267"/>
      <c r="AL693" s="263"/>
      <c r="AM693" s="265"/>
      <c r="AN693" s="267"/>
      <c r="AO693" s="263"/>
      <c r="AP693" s="265"/>
      <c r="AQ693" s="267"/>
      <c r="AR693" s="263"/>
      <c r="AS693" s="265"/>
      <c r="AT693" s="267"/>
      <c r="AU693" s="263"/>
      <c r="AV693" s="265"/>
      <c r="AW693" s="267"/>
      <c r="AX693" s="263"/>
      <c r="AY693" s="292"/>
      <c r="AZ693" s="228"/>
      <c r="BA693" s="228"/>
      <c r="BB693" s="295"/>
    </row>
    <row r="694" spans="2:62" ht="28.15" customHeight="1" thickBot="1" x14ac:dyDescent="0.25">
      <c r="B694" s="30"/>
      <c r="C694" s="253"/>
      <c r="D694" s="51"/>
      <c r="E694" s="50"/>
      <c r="F694" s="50"/>
      <c r="G694" s="49"/>
      <c r="H694" s="226"/>
      <c r="I694" s="254"/>
      <c r="J694" s="254"/>
      <c r="K694" s="254"/>
      <c r="L694" s="48" t="s">
        <v>105</v>
      </c>
      <c r="M694" s="47"/>
      <c r="N694" s="48" t="s">
        <v>103</v>
      </c>
      <c r="O694" s="47"/>
      <c r="P694" s="48" t="s">
        <v>102</v>
      </c>
      <c r="Q694" s="47"/>
      <c r="R694" s="48" t="s">
        <v>101</v>
      </c>
      <c r="S694" s="47"/>
      <c r="T694" s="48">
        <v>20</v>
      </c>
      <c r="U694" s="47"/>
      <c r="V694" s="48" t="s">
        <v>100</v>
      </c>
      <c r="W694" s="47"/>
      <c r="X694" s="48" t="s">
        <v>99</v>
      </c>
      <c r="Y694" s="47"/>
      <c r="Z694" s="48" t="s">
        <v>98</v>
      </c>
      <c r="AA694" s="47"/>
      <c r="AB694" s="48" t="s">
        <v>1706</v>
      </c>
      <c r="AC694" s="47"/>
      <c r="AD694" s="16"/>
      <c r="AE694" s="47"/>
      <c r="AF694" s="16"/>
      <c r="AG694" s="46"/>
      <c r="AH694" s="255"/>
      <c r="AI694" s="11"/>
      <c r="AJ694" s="312"/>
      <c r="AK694" s="268"/>
      <c r="AL694" s="264"/>
      <c r="AM694" s="266"/>
      <c r="AN694" s="268"/>
      <c r="AO694" s="264"/>
      <c r="AP694" s="266"/>
      <c r="AQ694" s="268"/>
      <c r="AR694" s="264"/>
      <c r="AS694" s="266"/>
      <c r="AT694" s="268"/>
      <c r="AU694" s="264"/>
      <c r="AV694" s="266"/>
      <c r="AW694" s="268"/>
      <c r="AX694" s="264"/>
      <c r="AY694" s="293"/>
      <c r="AZ694" s="229"/>
      <c r="BA694" s="229"/>
      <c r="BB694" s="296"/>
    </row>
    <row r="695" spans="2:62" ht="28.15" customHeight="1" x14ac:dyDescent="0.2">
      <c r="B695" s="30"/>
      <c r="C695" s="242">
        <v>3</v>
      </c>
      <c r="D695" s="44"/>
      <c r="E695" s="43"/>
      <c r="F695" s="43"/>
      <c r="G695" s="42"/>
      <c r="H695" s="223"/>
      <c r="I695" s="246"/>
      <c r="J695" s="246"/>
      <c r="K695" s="246"/>
      <c r="L695" s="41" t="s">
        <v>133</v>
      </c>
      <c r="M695" s="40"/>
      <c r="N695" s="41" t="s">
        <v>131</v>
      </c>
      <c r="O695" s="40"/>
      <c r="P695" s="41" t="s">
        <v>130</v>
      </c>
      <c r="Q695" s="40"/>
      <c r="R695" s="41" t="s">
        <v>129</v>
      </c>
      <c r="S695" s="40"/>
      <c r="T695" s="41" t="s">
        <v>128</v>
      </c>
      <c r="U695" s="40"/>
      <c r="V695" s="41" t="s">
        <v>127</v>
      </c>
      <c r="W695" s="40"/>
      <c r="X695" s="41" t="s">
        <v>126</v>
      </c>
      <c r="Y695" s="40"/>
      <c r="Z695" s="41" t="s">
        <v>125</v>
      </c>
      <c r="AA695" s="40"/>
      <c r="AB695" s="41" t="s">
        <v>1709</v>
      </c>
      <c r="AC695" s="40"/>
      <c r="AD695" s="39"/>
      <c r="AE695" s="40"/>
      <c r="AF695" s="39"/>
      <c r="AG695" s="38"/>
      <c r="AH695" s="250"/>
      <c r="AI695" s="11"/>
      <c r="AJ695" s="310">
        <f>SUMPRODUCT(LEN($M695:$AC698)-LEN(SUBSTITUTE($M695:$AC698,"A", "")))</f>
        <v>0</v>
      </c>
      <c r="AK695" s="239">
        <f>SUMPRODUCT(LEN($AF695:$AF698)-LEN(SUBSTITUTE($AF695:$AF698,"A", "")))</f>
        <v>0</v>
      </c>
      <c r="AL695" s="230">
        <f>SUMPRODUCT(LEN($AE695:$AE698)-LEN(SUBSTITUTE($AE695:$AE698,"A", "")))</f>
        <v>0</v>
      </c>
      <c r="AM695" s="233">
        <f>SUMPRODUCT(LEN($M695:$AC698)-LEN(SUBSTITUTE($M695:$AC698,"S", "")))</f>
        <v>0</v>
      </c>
      <c r="AN695" s="239">
        <f>SUMPRODUCT(LEN($AF695:$AF698)-LEN(SUBSTITUTE($AF695:$AF698,"S", "")))</f>
        <v>0</v>
      </c>
      <c r="AO695" s="230">
        <f>SUMPRODUCT(LEN($AE695:$AE698)-LEN(SUBSTITUTE($AE695:$AE698,"S", "")))</f>
        <v>0</v>
      </c>
      <c r="AP695" s="233">
        <f>SUMPRODUCT(LEN($M695:$AC698)-LEN(SUBSTITUTE($M695:$AC698,"F", "")))</f>
        <v>0</v>
      </c>
      <c r="AQ695" s="239">
        <f>SUMPRODUCT(LEN($AF695:$AF698)-LEN(SUBSTITUTE($AF695:$AF698,"F", "")))</f>
        <v>0</v>
      </c>
      <c r="AR695" s="230">
        <f>SUMPRODUCT(LEN($AE695:$AE698)-LEN(SUBSTITUTE($AE695:$AE698,"F", "")))</f>
        <v>0</v>
      </c>
      <c r="AS695" s="233">
        <f>SUMPRODUCT(LEN($M695:$AC698)-LEN(SUBSTITUTE($M695:$AC698,"G", "")))</f>
        <v>0</v>
      </c>
      <c r="AT695" s="239">
        <f>SUMPRODUCT(LEN($AF695:$AF698)-LEN(SUBSTITUTE($AF695:$AF698,"G", "")))</f>
        <v>0</v>
      </c>
      <c r="AU695" s="230">
        <f>SUMPRODUCT(LEN($AE695:$AE698)-LEN(SUBSTITUTE($AE695:$AE698,"G", "")))</f>
        <v>0</v>
      </c>
      <c r="AV695" s="233">
        <f>SUMPRODUCT(LEN($M695:$AC698)-LEN(SUBSTITUTE($M695:$AC698,"M", "")))</f>
        <v>0</v>
      </c>
      <c r="AW695" s="239">
        <f>SUMPRODUCT(LEN($AF695:$AF698)-LEN(SUBSTITUTE($AF695:$AF698,"M", "")))</f>
        <v>0</v>
      </c>
      <c r="AX695" s="230">
        <f>SUMPRODUCT(LEN($AE695:$AE698)-LEN(SUBSTITUTE($AE695:$AE698,"M", "")))</f>
        <v>0</v>
      </c>
      <c r="AY695" s="291">
        <f>SUMPRODUCT(LEN($AE695:$AE698)-LEN(SUBSTITUTE($AE695:$AE698,"S", "")))</f>
        <v>0</v>
      </c>
      <c r="AZ695" s="227">
        <f>SUMPRODUCT(LEN($AE695:$AE698)-LEN(SUBSTITUTE($AE695:$AE698,"F", "")))</f>
        <v>0</v>
      </c>
      <c r="BA695" s="227">
        <f>SUMPRODUCT(LEN($AE695:$AE698)-LEN(SUBSTITUTE($AE695:$AE698,"G", "")))</f>
        <v>0</v>
      </c>
      <c r="BB695" s="294">
        <f>SUMPRODUCT(LEN($AE695:$AE698)-LEN(SUBSTITUTE($AE695:$AE698,"M", "")))</f>
        <v>0</v>
      </c>
    </row>
    <row r="696" spans="2:62" ht="28.15" customHeight="1" thickBot="1" x14ac:dyDescent="0.25">
      <c r="B696" s="30"/>
      <c r="C696" s="243"/>
      <c r="D696" s="36"/>
      <c r="E696" s="35"/>
      <c r="F696" s="35"/>
      <c r="G696" s="34"/>
      <c r="H696" s="224"/>
      <c r="I696" s="247"/>
      <c r="J696" s="247"/>
      <c r="K696" s="247"/>
      <c r="L696" s="33" t="s">
        <v>123</v>
      </c>
      <c r="M696" s="32"/>
      <c r="N696" s="33" t="s">
        <v>122</v>
      </c>
      <c r="O696" s="32"/>
      <c r="P696" s="33" t="s">
        <v>120</v>
      </c>
      <c r="Q696" s="32"/>
      <c r="R696" s="33" t="s">
        <v>119</v>
      </c>
      <c r="S696" s="32"/>
      <c r="T696" s="33" t="s">
        <v>118</v>
      </c>
      <c r="U696" s="32"/>
      <c r="V696" s="33" t="s">
        <v>117</v>
      </c>
      <c r="W696" s="32"/>
      <c r="X696" s="33" t="s">
        <v>116</v>
      </c>
      <c r="Y696" s="32"/>
      <c r="Z696" s="33" t="s">
        <v>115</v>
      </c>
      <c r="AA696" s="32"/>
      <c r="AB696" s="33" t="s">
        <v>1708</v>
      </c>
      <c r="AC696" s="32"/>
      <c r="AD696" s="31"/>
      <c r="AE696" s="32"/>
      <c r="AF696" s="31"/>
      <c r="AG696" s="23"/>
      <c r="AH696" s="251"/>
      <c r="AI696" s="11"/>
      <c r="AJ696" s="311"/>
      <c r="AK696" s="267"/>
      <c r="AL696" s="263"/>
      <c r="AM696" s="265"/>
      <c r="AN696" s="267"/>
      <c r="AO696" s="263"/>
      <c r="AP696" s="265"/>
      <c r="AQ696" s="267"/>
      <c r="AR696" s="263"/>
      <c r="AS696" s="265"/>
      <c r="AT696" s="267"/>
      <c r="AU696" s="263"/>
      <c r="AV696" s="265"/>
      <c r="AW696" s="267"/>
      <c r="AX696" s="263"/>
      <c r="AY696" s="292"/>
      <c r="AZ696" s="228"/>
      <c r="BA696" s="228"/>
      <c r="BB696" s="295"/>
    </row>
    <row r="697" spans="2:62" ht="28.15" customHeight="1" x14ac:dyDescent="0.2">
      <c r="B697" s="30"/>
      <c r="C697" s="244"/>
      <c r="D697" s="29"/>
      <c r="E697" s="28"/>
      <c r="F697" s="28"/>
      <c r="G697" s="27"/>
      <c r="H697" s="225"/>
      <c r="I697" s="248"/>
      <c r="J697" s="248"/>
      <c r="K697" s="248"/>
      <c r="L697" s="26" t="s">
        <v>114</v>
      </c>
      <c r="M697" s="25"/>
      <c r="N697" s="26" t="s">
        <v>112</v>
      </c>
      <c r="O697" s="25"/>
      <c r="P697" s="26" t="s">
        <v>111</v>
      </c>
      <c r="Q697" s="25"/>
      <c r="R697" s="26" t="s">
        <v>110</v>
      </c>
      <c r="S697" s="25"/>
      <c r="T697" s="26" t="s">
        <v>109</v>
      </c>
      <c r="U697" s="25"/>
      <c r="V697" s="26" t="s">
        <v>108</v>
      </c>
      <c r="W697" s="25"/>
      <c r="X697" s="26" t="s">
        <v>107</v>
      </c>
      <c r="Y697" s="25"/>
      <c r="Z697" s="26" t="s">
        <v>106</v>
      </c>
      <c r="AA697" s="25"/>
      <c r="AB697" s="26" t="s">
        <v>1707</v>
      </c>
      <c r="AC697" s="25"/>
      <c r="AD697" s="24"/>
      <c r="AE697" s="25"/>
      <c r="AF697" s="24"/>
      <c r="AG697" s="23"/>
      <c r="AH697" s="251"/>
      <c r="AI697" s="11"/>
      <c r="AJ697" s="311"/>
      <c r="AK697" s="267"/>
      <c r="AL697" s="263"/>
      <c r="AM697" s="265"/>
      <c r="AN697" s="267"/>
      <c r="AO697" s="263"/>
      <c r="AP697" s="265"/>
      <c r="AQ697" s="267"/>
      <c r="AR697" s="263"/>
      <c r="AS697" s="265"/>
      <c r="AT697" s="267"/>
      <c r="AU697" s="263"/>
      <c r="AV697" s="265"/>
      <c r="AW697" s="267"/>
      <c r="AX697" s="263"/>
      <c r="AY697" s="292"/>
      <c r="AZ697" s="228"/>
      <c r="BA697" s="228"/>
      <c r="BB697" s="295"/>
    </row>
    <row r="698" spans="2:62" ht="28.15" customHeight="1" thickBot="1" x14ac:dyDescent="0.25">
      <c r="B698" s="21"/>
      <c r="C698" s="245"/>
      <c r="D698" s="20"/>
      <c r="E698" s="19"/>
      <c r="F698" s="19"/>
      <c r="G698" s="18"/>
      <c r="H698" s="226"/>
      <c r="I698" s="249"/>
      <c r="J698" s="249"/>
      <c r="K698" s="249"/>
      <c r="L698" s="17" t="s">
        <v>105</v>
      </c>
      <c r="M698" s="15"/>
      <c r="N698" s="17" t="s">
        <v>103</v>
      </c>
      <c r="O698" s="15"/>
      <c r="P698" s="17" t="s">
        <v>102</v>
      </c>
      <c r="Q698" s="15"/>
      <c r="R698" s="17" t="s">
        <v>101</v>
      </c>
      <c r="S698" s="15"/>
      <c r="T698" s="17">
        <v>20</v>
      </c>
      <c r="U698" s="15"/>
      <c r="V698" s="17" t="s">
        <v>100</v>
      </c>
      <c r="W698" s="15"/>
      <c r="X698" s="17" t="s">
        <v>99</v>
      </c>
      <c r="Y698" s="15"/>
      <c r="Z698" s="17" t="s">
        <v>98</v>
      </c>
      <c r="AA698" s="15"/>
      <c r="AB698" s="17" t="s">
        <v>1706</v>
      </c>
      <c r="AC698" s="15"/>
      <c r="AD698" s="16"/>
      <c r="AE698" s="15"/>
      <c r="AF698" s="14"/>
      <c r="AG698" s="13"/>
      <c r="AH698" s="252"/>
      <c r="AI698" s="11"/>
      <c r="AJ698" s="312"/>
      <c r="AK698" s="268"/>
      <c r="AL698" s="264"/>
      <c r="AM698" s="266"/>
      <c r="AN698" s="268"/>
      <c r="AO698" s="264"/>
      <c r="AP698" s="266"/>
      <c r="AQ698" s="268"/>
      <c r="AR698" s="264"/>
      <c r="AS698" s="266"/>
      <c r="AT698" s="268"/>
      <c r="AU698" s="264"/>
      <c r="AV698" s="266"/>
      <c r="AW698" s="268"/>
      <c r="AX698" s="264"/>
      <c r="AY698" s="293"/>
      <c r="AZ698" s="229"/>
      <c r="BA698" s="229"/>
      <c r="BB698" s="296"/>
    </row>
    <row r="699" spans="2:62" ht="85.9" customHeight="1" thickTop="1" thickBot="1" x14ac:dyDescent="0.35">
      <c r="B699" s="105" t="s">
        <v>174</v>
      </c>
      <c r="C699" s="95" t="s">
        <v>173</v>
      </c>
      <c r="D699" s="100" t="s">
        <v>172</v>
      </c>
      <c r="E699" s="104" t="s">
        <v>171</v>
      </c>
      <c r="F699" s="103"/>
      <c r="G699" s="102"/>
      <c r="H699" s="101" t="s">
        <v>170</v>
      </c>
      <c r="I699" s="100" t="s">
        <v>96</v>
      </c>
      <c r="J699" s="100" t="s">
        <v>169</v>
      </c>
      <c r="K699" s="100" t="s">
        <v>97</v>
      </c>
      <c r="L699" s="256" t="s">
        <v>168</v>
      </c>
      <c r="M699" s="262"/>
      <c r="N699" s="256" t="s">
        <v>167</v>
      </c>
      <c r="O699" s="262"/>
      <c r="P699" s="256" t="s">
        <v>167</v>
      </c>
      <c r="Q699" s="257"/>
      <c r="R699" s="256" t="s">
        <v>167</v>
      </c>
      <c r="S699" s="257"/>
      <c r="T699" s="256" t="s">
        <v>167</v>
      </c>
      <c r="U699" s="257"/>
      <c r="V699" s="256" t="s">
        <v>167</v>
      </c>
      <c r="W699" s="257"/>
      <c r="X699" s="256" t="s">
        <v>167</v>
      </c>
      <c r="Y699" s="257"/>
      <c r="Z699" s="256" t="s">
        <v>167</v>
      </c>
      <c r="AA699" s="257"/>
      <c r="AB699" s="256" t="s">
        <v>167</v>
      </c>
      <c r="AC699" s="257"/>
      <c r="AD699" s="261" t="s">
        <v>166</v>
      </c>
      <c r="AE699" s="257"/>
      <c r="AF699" s="101" t="s">
        <v>165</v>
      </c>
      <c r="AG699" s="101" t="s">
        <v>164</v>
      </c>
      <c r="AH699" s="100" t="s">
        <v>163</v>
      </c>
      <c r="AI699" s="98"/>
      <c r="AJ699" s="96" t="s">
        <v>160</v>
      </c>
      <c r="AK699" s="95" t="s">
        <v>159</v>
      </c>
      <c r="AL699" s="94" t="s">
        <v>158</v>
      </c>
      <c r="AM699" s="96" t="s">
        <v>157</v>
      </c>
      <c r="AN699" s="95" t="s">
        <v>156</v>
      </c>
      <c r="AO699" s="94" t="s">
        <v>155</v>
      </c>
      <c r="AP699" s="96" t="s">
        <v>154</v>
      </c>
      <c r="AQ699" s="95" t="s">
        <v>153</v>
      </c>
      <c r="AR699" s="97" t="s">
        <v>152</v>
      </c>
      <c r="AS699" s="96" t="s">
        <v>151</v>
      </c>
      <c r="AT699" s="95" t="s">
        <v>150</v>
      </c>
      <c r="AU699" s="94" t="s">
        <v>149</v>
      </c>
      <c r="AV699" s="96" t="s">
        <v>148</v>
      </c>
      <c r="AW699" s="95" t="s">
        <v>147</v>
      </c>
      <c r="AX699" s="94" t="s">
        <v>146</v>
      </c>
      <c r="AY699" s="93" t="s">
        <v>145</v>
      </c>
      <c r="AZ699" s="92" t="s">
        <v>144</v>
      </c>
      <c r="BA699" s="92" t="s">
        <v>143</v>
      </c>
      <c r="BB699" s="91" t="s">
        <v>142</v>
      </c>
    </row>
    <row r="700" spans="2:62" ht="48" thickBot="1" x14ac:dyDescent="0.3">
      <c r="B700" s="90" t="s">
        <v>200</v>
      </c>
      <c r="C700" s="89"/>
      <c r="D700" s="88"/>
      <c r="E700" s="258"/>
      <c r="F700" s="259"/>
      <c r="G700" s="260"/>
      <c r="H700" s="87" t="s">
        <v>140</v>
      </c>
      <c r="I700" s="86"/>
      <c r="J700" s="86"/>
      <c r="K700" s="85"/>
      <c r="L700" s="84"/>
      <c r="M700" s="81"/>
      <c r="N700" s="84"/>
      <c r="O700" s="81"/>
      <c r="P700" s="84"/>
      <c r="Q700" s="81"/>
      <c r="R700" s="84"/>
      <c r="S700" s="81"/>
      <c r="T700" s="84"/>
      <c r="U700" s="81"/>
      <c r="V700" s="84"/>
      <c r="W700" s="81"/>
      <c r="X700" s="84"/>
      <c r="Y700" s="81"/>
      <c r="Z700" s="84"/>
      <c r="AA700" s="83"/>
      <c r="AB700" s="217"/>
      <c r="AC700" s="217"/>
      <c r="AD700" s="82" t="s">
        <v>139</v>
      </c>
      <c r="AE700" s="81"/>
      <c r="AF700" s="81"/>
      <c r="AG700" s="81"/>
      <c r="AH700" s="80"/>
      <c r="AI700" s="79" t="s">
        <v>138</v>
      </c>
      <c r="AJ700" s="78">
        <f t="shared" ref="AJ700:BB700" si="92">SUM(AJ702:AJ713)</f>
        <v>66</v>
      </c>
      <c r="AK700" s="77">
        <f t="shared" si="92"/>
        <v>7</v>
      </c>
      <c r="AL700" s="76">
        <f t="shared" si="92"/>
        <v>0</v>
      </c>
      <c r="AM700" s="78">
        <f t="shared" si="92"/>
        <v>8</v>
      </c>
      <c r="AN700" s="77">
        <f t="shared" si="92"/>
        <v>0</v>
      </c>
      <c r="AO700" s="76">
        <f t="shared" si="92"/>
        <v>0</v>
      </c>
      <c r="AP700" s="78">
        <f t="shared" si="92"/>
        <v>0</v>
      </c>
      <c r="AQ700" s="77">
        <f t="shared" si="92"/>
        <v>0</v>
      </c>
      <c r="AR700" s="76">
        <f t="shared" si="92"/>
        <v>0</v>
      </c>
      <c r="AS700" s="78">
        <f t="shared" si="92"/>
        <v>17</v>
      </c>
      <c r="AT700" s="77">
        <f t="shared" si="92"/>
        <v>5</v>
      </c>
      <c r="AU700" s="76">
        <f t="shared" si="92"/>
        <v>0</v>
      </c>
      <c r="AV700" s="78">
        <f t="shared" si="92"/>
        <v>4</v>
      </c>
      <c r="AW700" s="77">
        <f t="shared" si="92"/>
        <v>1</v>
      </c>
      <c r="AX700" s="76">
        <f t="shared" si="92"/>
        <v>0</v>
      </c>
      <c r="AY700" s="75">
        <f t="shared" si="92"/>
        <v>0</v>
      </c>
      <c r="AZ700" s="74">
        <f t="shared" si="92"/>
        <v>0</v>
      </c>
      <c r="BA700" s="74">
        <f t="shared" si="92"/>
        <v>0</v>
      </c>
      <c r="BB700" s="73">
        <f t="shared" si="92"/>
        <v>0</v>
      </c>
      <c r="BC700" s="72" t="s">
        <v>137</v>
      </c>
      <c r="BF700" s="5">
        <f>SUM(AJ700:AL700)/$BG$5</f>
        <v>73</v>
      </c>
      <c r="BG700" s="5">
        <f>SUM(AM700:AO700,AY700)/$BG$5</f>
        <v>8</v>
      </c>
      <c r="BH700" s="5">
        <f>SUM(AP700:AR700,AZ700)/$BG$5</f>
        <v>0</v>
      </c>
      <c r="BI700" s="5">
        <f>SUM(AS700:AU700,BA700)/$BG$5</f>
        <v>22</v>
      </c>
      <c r="BJ700" s="5">
        <f>SUM(AV700:AX700,BB700)/$BG$5</f>
        <v>5</v>
      </c>
    </row>
    <row r="701" spans="2:62" ht="37.5" thickBot="1" x14ac:dyDescent="0.3">
      <c r="B701" s="71"/>
      <c r="C701" s="70"/>
      <c r="D701" s="69"/>
      <c r="E701" s="68"/>
      <c r="F701" s="68"/>
      <c r="G701" s="67"/>
      <c r="H701" s="66"/>
      <c r="I701" s="64"/>
      <c r="J701" s="64"/>
      <c r="K701" s="65"/>
      <c r="L701" s="64"/>
      <c r="M701" s="62"/>
      <c r="N701" s="64"/>
      <c r="O701" s="62"/>
      <c r="P701" s="64"/>
      <c r="Q701" s="62"/>
      <c r="R701" s="64"/>
      <c r="S701" s="62"/>
      <c r="T701" s="64"/>
      <c r="U701" s="62"/>
      <c r="V701" s="64"/>
      <c r="W701" s="62"/>
      <c r="X701" s="64"/>
      <c r="Y701" s="62"/>
      <c r="Z701" s="64"/>
      <c r="AA701" s="62"/>
      <c r="AB701" s="62"/>
      <c r="AC701" s="62"/>
      <c r="AD701" s="63"/>
      <c r="AE701" s="62"/>
      <c r="AF701" s="62"/>
      <c r="AG701" s="62"/>
      <c r="AH701" s="61"/>
      <c r="AI701" s="59" t="s">
        <v>136</v>
      </c>
      <c r="AJ701" s="214">
        <f t="shared" ref="AJ701:BB701" si="93">AJ700/1</f>
        <v>66</v>
      </c>
      <c r="AK701" s="213">
        <f t="shared" si="93"/>
        <v>7</v>
      </c>
      <c r="AL701" s="212">
        <f t="shared" si="93"/>
        <v>0</v>
      </c>
      <c r="AM701" s="214">
        <f t="shared" si="93"/>
        <v>8</v>
      </c>
      <c r="AN701" s="213">
        <f t="shared" si="93"/>
        <v>0</v>
      </c>
      <c r="AO701" s="212">
        <f t="shared" si="93"/>
        <v>0</v>
      </c>
      <c r="AP701" s="214">
        <f t="shared" si="93"/>
        <v>0</v>
      </c>
      <c r="AQ701" s="213">
        <f t="shared" si="93"/>
        <v>0</v>
      </c>
      <c r="AR701" s="212">
        <f t="shared" si="93"/>
        <v>0</v>
      </c>
      <c r="AS701" s="214">
        <f t="shared" si="93"/>
        <v>17</v>
      </c>
      <c r="AT701" s="213">
        <f t="shared" si="93"/>
        <v>5</v>
      </c>
      <c r="AU701" s="212">
        <f t="shared" si="93"/>
        <v>0</v>
      </c>
      <c r="AV701" s="214">
        <f t="shared" si="93"/>
        <v>4</v>
      </c>
      <c r="AW701" s="213">
        <f t="shared" si="93"/>
        <v>1</v>
      </c>
      <c r="AX701" s="212">
        <f t="shared" si="93"/>
        <v>0</v>
      </c>
      <c r="AY701" s="211">
        <f t="shared" si="93"/>
        <v>0</v>
      </c>
      <c r="AZ701" s="210">
        <f t="shared" si="93"/>
        <v>0</v>
      </c>
      <c r="BA701" s="210">
        <f t="shared" si="93"/>
        <v>0</v>
      </c>
      <c r="BB701" s="209">
        <f t="shared" si="93"/>
        <v>0</v>
      </c>
      <c r="BC701" s="52" t="s">
        <v>135</v>
      </c>
    </row>
    <row r="702" spans="2:62" ht="28.15" customHeight="1" x14ac:dyDescent="0.2">
      <c r="B702" s="30"/>
      <c r="C702" s="242">
        <v>1</v>
      </c>
      <c r="D702" s="44"/>
      <c r="E702" s="43"/>
      <c r="F702" s="43"/>
      <c r="G702" s="42"/>
      <c r="H702" s="223" t="s">
        <v>660</v>
      </c>
      <c r="I702" s="246">
        <v>130</v>
      </c>
      <c r="J702" s="246">
        <v>37</v>
      </c>
      <c r="K702" s="246">
        <v>7</v>
      </c>
      <c r="L702" s="41" t="s">
        <v>133</v>
      </c>
      <c r="M702" s="40" t="s">
        <v>104</v>
      </c>
      <c r="N702" s="41" t="s">
        <v>131</v>
      </c>
      <c r="O702" s="40" t="s">
        <v>649</v>
      </c>
      <c r="P702" s="41" t="s">
        <v>130</v>
      </c>
      <c r="Q702" s="40" t="s">
        <v>1743</v>
      </c>
      <c r="R702" s="41" t="s">
        <v>129</v>
      </c>
      <c r="S702" s="40" t="s">
        <v>382</v>
      </c>
      <c r="T702" s="41" t="s">
        <v>128</v>
      </c>
      <c r="U702" s="40" t="s">
        <v>958</v>
      </c>
      <c r="V702" s="41" t="s">
        <v>127</v>
      </c>
      <c r="W702" s="40" t="s">
        <v>389</v>
      </c>
      <c r="X702" s="41" t="s">
        <v>126</v>
      </c>
      <c r="Y702" s="40" t="s">
        <v>780</v>
      </c>
      <c r="Z702" s="41" t="s">
        <v>125</v>
      </c>
      <c r="AA702" s="40" t="s">
        <v>121</v>
      </c>
      <c r="AB702" s="41" t="s">
        <v>1709</v>
      </c>
      <c r="AC702" s="40"/>
      <c r="AD702" s="39"/>
      <c r="AE702" s="40"/>
      <c r="AF702" s="39" t="s">
        <v>1379</v>
      </c>
      <c r="AG702" s="38" t="s">
        <v>1347</v>
      </c>
      <c r="AH702" s="250"/>
      <c r="AI702" s="11"/>
      <c r="AJ702" s="310">
        <f>SUMPRODUCT(LEN($M702:$AC705)-LEN(SUBSTITUTE($M702:$AC705,"A", "")))</f>
        <v>66</v>
      </c>
      <c r="AK702" s="239">
        <f>SUMPRODUCT(LEN($AF702:$AF705)-LEN(SUBSTITUTE($AF702:$AF705,"A", "")))</f>
        <v>7</v>
      </c>
      <c r="AL702" s="230">
        <f>SUMPRODUCT(LEN($AE702:$AE705)-LEN(SUBSTITUTE($AE702:$AE705,"A", "")))</f>
        <v>0</v>
      </c>
      <c r="AM702" s="233">
        <f>SUMPRODUCT(LEN($M702:$AC705)-LEN(SUBSTITUTE($M702:$AC705,"S", "")))</f>
        <v>8</v>
      </c>
      <c r="AN702" s="239">
        <f>SUMPRODUCT(LEN($AF702:$AF705)-LEN(SUBSTITUTE($AF702:$AF705,"S", "")))</f>
        <v>0</v>
      </c>
      <c r="AO702" s="230">
        <f>SUMPRODUCT(LEN($AE702:$AE705)-LEN(SUBSTITUTE($AE702:$AE705,"S", "")))</f>
        <v>0</v>
      </c>
      <c r="AP702" s="233">
        <f>SUMPRODUCT(LEN($M702:$AC705)-LEN(SUBSTITUTE($M702:$AC705,"F", "")))</f>
        <v>0</v>
      </c>
      <c r="AQ702" s="239">
        <f>SUMPRODUCT(LEN($AF702:$AF705)-LEN(SUBSTITUTE($AF702:$AF705,"F", "")))</f>
        <v>0</v>
      </c>
      <c r="AR702" s="230">
        <f>SUMPRODUCT(LEN($AE702:$AE705)-LEN(SUBSTITUTE($AE702:$AE705,"F", "")))</f>
        <v>0</v>
      </c>
      <c r="AS702" s="233">
        <f>SUMPRODUCT(LEN($M702:$AC705)-LEN(SUBSTITUTE($M702:$AC705,"G", "")))</f>
        <v>17</v>
      </c>
      <c r="AT702" s="239">
        <f>SUMPRODUCT(LEN($AF702:$AF705)-LEN(SUBSTITUTE($AF702:$AF705,"G", "")))</f>
        <v>5</v>
      </c>
      <c r="AU702" s="230">
        <f>SUMPRODUCT(LEN($AE702:$AE705)-LEN(SUBSTITUTE($AE702:$AE705,"G", "")))</f>
        <v>0</v>
      </c>
      <c r="AV702" s="233">
        <f>SUMPRODUCT(LEN($M702:$AC705)-LEN(SUBSTITUTE($M702:$AC705,"M", "")))</f>
        <v>4</v>
      </c>
      <c r="AW702" s="239">
        <f>SUMPRODUCT(LEN($AF702:$AF705)-LEN(SUBSTITUTE($AF702:$AF705,"M", "")))</f>
        <v>1</v>
      </c>
      <c r="AX702" s="230">
        <f>SUMPRODUCT(LEN($AE702:$AE705)-LEN(SUBSTITUTE($AE702:$AE705,"M", "")))</f>
        <v>0</v>
      </c>
      <c r="AY702" s="291">
        <f>SUMPRODUCT(LEN($AE702:$AE705)-LEN(SUBSTITUTE($AE702:$AE705,"S", "")))</f>
        <v>0</v>
      </c>
      <c r="AZ702" s="227">
        <f>SUMPRODUCT(LEN($AE702:$AE705)-LEN(SUBSTITUTE($AE702:$AE705,"F", "")))</f>
        <v>0</v>
      </c>
      <c r="BA702" s="227">
        <f>SUMPRODUCT(LEN($AE702:$AE705)-LEN(SUBSTITUTE($AE702:$AE705,"G", "")))</f>
        <v>0</v>
      </c>
      <c r="BB702" s="294">
        <f>SUMPRODUCT(LEN($AE702:$AE705)-LEN(SUBSTITUTE($AE702:$AE705,"M", "")))</f>
        <v>0</v>
      </c>
    </row>
    <row r="703" spans="2:62" ht="28.15" customHeight="1" thickBot="1" x14ac:dyDescent="0.25">
      <c r="B703" s="30"/>
      <c r="C703" s="243"/>
      <c r="D703" s="36"/>
      <c r="E703" s="35"/>
      <c r="F703" s="35"/>
      <c r="G703" s="34"/>
      <c r="H703" s="224"/>
      <c r="I703" s="247"/>
      <c r="J703" s="247"/>
      <c r="K703" s="247"/>
      <c r="L703" s="33" t="s">
        <v>123</v>
      </c>
      <c r="M703" s="32" t="s">
        <v>176</v>
      </c>
      <c r="N703" s="33" t="s">
        <v>122</v>
      </c>
      <c r="O703" s="32" t="s">
        <v>1347</v>
      </c>
      <c r="P703" s="33" t="s">
        <v>120</v>
      </c>
      <c r="Q703" s="32" t="s">
        <v>382</v>
      </c>
      <c r="R703" s="33" t="s">
        <v>119</v>
      </c>
      <c r="S703" s="32" t="s">
        <v>399</v>
      </c>
      <c r="T703" s="33" t="s">
        <v>118</v>
      </c>
      <c r="U703" s="32" t="s">
        <v>1071</v>
      </c>
      <c r="V703" s="33" t="s">
        <v>117</v>
      </c>
      <c r="W703" s="32" t="s">
        <v>1120</v>
      </c>
      <c r="X703" s="33" t="s">
        <v>116</v>
      </c>
      <c r="Y703" s="32" t="s">
        <v>458</v>
      </c>
      <c r="Z703" s="33" t="s">
        <v>115</v>
      </c>
      <c r="AA703" s="32" t="s">
        <v>121</v>
      </c>
      <c r="AB703" s="33" t="s">
        <v>1708</v>
      </c>
      <c r="AC703" s="32"/>
      <c r="AD703" s="31"/>
      <c r="AE703" s="32"/>
      <c r="AF703" s="31" t="s">
        <v>1744</v>
      </c>
      <c r="AG703" s="23"/>
      <c r="AH703" s="251"/>
      <c r="AI703" s="11"/>
      <c r="AJ703" s="311"/>
      <c r="AK703" s="267"/>
      <c r="AL703" s="263"/>
      <c r="AM703" s="265"/>
      <c r="AN703" s="267"/>
      <c r="AO703" s="263"/>
      <c r="AP703" s="265"/>
      <c r="AQ703" s="267"/>
      <c r="AR703" s="263"/>
      <c r="AS703" s="265"/>
      <c r="AT703" s="267"/>
      <c r="AU703" s="263"/>
      <c r="AV703" s="265"/>
      <c r="AW703" s="267"/>
      <c r="AX703" s="263"/>
      <c r="AY703" s="292"/>
      <c r="AZ703" s="228"/>
      <c r="BA703" s="228"/>
      <c r="BB703" s="295"/>
    </row>
    <row r="704" spans="2:62" ht="28.15" customHeight="1" x14ac:dyDescent="0.2">
      <c r="B704" s="30"/>
      <c r="C704" s="244"/>
      <c r="D704" s="29"/>
      <c r="E704" s="28"/>
      <c r="F704" s="28"/>
      <c r="G704" s="27"/>
      <c r="H704" s="225">
        <v>257</v>
      </c>
      <c r="I704" s="248"/>
      <c r="J704" s="248"/>
      <c r="K704" s="248"/>
      <c r="L704" s="26" t="s">
        <v>114</v>
      </c>
      <c r="M704" s="25" t="s">
        <v>132</v>
      </c>
      <c r="N704" s="26" t="s">
        <v>112</v>
      </c>
      <c r="O704" s="25" t="s">
        <v>104</v>
      </c>
      <c r="P704" s="26" t="s">
        <v>111</v>
      </c>
      <c r="Q704" s="25" t="s">
        <v>1350</v>
      </c>
      <c r="R704" s="26" t="s">
        <v>110</v>
      </c>
      <c r="S704" s="25" t="s">
        <v>417</v>
      </c>
      <c r="T704" s="26" t="s">
        <v>109</v>
      </c>
      <c r="U704" s="25" t="s">
        <v>132</v>
      </c>
      <c r="V704" s="26" t="s">
        <v>108</v>
      </c>
      <c r="W704" s="25" t="s">
        <v>630</v>
      </c>
      <c r="X704" s="26" t="s">
        <v>107</v>
      </c>
      <c r="Y704" s="25" t="s">
        <v>104</v>
      </c>
      <c r="Z704" s="26" t="s">
        <v>106</v>
      </c>
      <c r="AA704" s="25"/>
      <c r="AB704" s="26" t="s">
        <v>1707</v>
      </c>
      <c r="AC704" s="25"/>
      <c r="AD704" s="24"/>
      <c r="AE704" s="25"/>
      <c r="AF704" s="24"/>
      <c r="AG704" s="23"/>
      <c r="AH704" s="251"/>
      <c r="AI704" s="11"/>
      <c r="AJ704" s="311"/>
      <c r="AK704" s="267"/>
      <c r="AL704" s="263"/>
      <c r="AM704" s="265"/>
      <c r="AN704" s="267"/>
      <c r="AO704" s="263"/>
      <c r="AP704" s="265"/>
      <c r="AQ704" s="267"/>
      <c r="AR704" s="263"/>
      <c r="AS704" s="265"/>
      <c r="AT704" s="267"/>
      <c r="AU704" s="263"/>
      <c r="AV704" s="265"/>
      <c r="AW704" s="267"/>
      <c r="AX704" s="263"/>
      <c r="AY704" s="292"/>
      <c r="AZ704" s="228"/>
      <c r="BA704" s="228"/>
      <c r="BB704" s="295"/>
    </row>
    <row r="705" spans="2:62" ht="28.15" customHeight="1" thickBot="1" x14ac:dyDescent="0.25">
      <c r="B705" s="30"/>
      <c r="C705" s="253"/>
      <c r="D705" s="51"/>
      <c r="E705" s="50"/>
      <c r="F705" s="50"/>
      <c r="G705" s="49"/>
      <c r="H705" s="226"/>
      <c r="I705" s="254"/>
      <c r="J705" s="254"/>
      <c r="K705" s="254"/>
      <c r="L705" s="48" t="s">
        <v>105</v>
      </c>
      <c r="M705" s="47" t="s">
        <v>689</v>
      </c>
      <c r="N705" s="48" t="s">
        <v>103</v>
      </c>
      <c r="O705" s="47" t="s">
        <v>1743</v>
      </c>
      <c r="P705" s="48" t="s">
        <v>102</v>
      </c>
      <c r="Q705" s="47" t="s">
        <v>649</v>
      </c>
      <c r="R705" s="48" t="s">
        <v>101</v>
      </c>
      <c r="S705" s="47" t="s">
        <v>689</v>
      </c>
      <c r="T705" s="48">
        <v>20</v>
      </c>
      <c r="U705" s="47" t="s">
        <v>1336</v>
      </c>
      <c r="V705" s="48" t="s">
        <v>100</v>
      </c>
      <c r="W705" s="47" t="s">
        <v>484</v>
      </c>
      <c r="X705" s="48" t="s">
        <v>99</v>
      </c>
      <c r="Y705" s="47" t="s">
        <v>121</v>
      </c>
      <c r="Z705" s="48" t="s">
        <v>98</v>
      </c>
      <c r="AA705" s="47"/>
      <c r="AB705" s="48" t="s">
        <v>1706</v>
      </c>
      <c r="AC705" s="47"/>
      <c r="AD705" s="16"/>
      <c r="AE705" s="47"/>
      <c r="AF705" s="16"/>
      <c r="AG705" s="46"/>
      <c r="AH705" s="255"/>
      <c r="AI705" s="11"/>
      <c r="AJ705" s="312"/>
      <c r="AK705" s="268"/>
      <c r="AL705" s="264"/>
      <c r="AM705" s="266"/>
      <c r="AN705" s="268"/>
      <c r="AO705" s="264"/>
      <c r="AP705" s="266"/>
      <c r="AQ705" s="268"/>
      <c r="AR705" s="264"/>
      <c r="AS705" s="266"/>
      <c r="AT705" s="268"/>
      <c r="AU705" s="264"/>
      <c r="AV705" s="266"/>
      <c r="AW705" s="268"/>
      <c r="AX705" s="264"/>
      <c r="AY705" s="293"/>
      <c r="AZ705" s="229"/>
      <c r="BA705" s="229"/>
      <c r="BB705" s="296"/>
    </row>
    <row r="706" spans="2:62" ht="28.15" customHeight="1" x14ac:dyDescent="0.2">
      <c r="B706" s="30"/>
      <c r="C706" s="242">
        <v>2</v>
      </c>
      <c r="D706" s="44"/>
      <c r="E706" s="43"/>
      <c r="F706" s="43"/>
      <c r="G706" s="42"/>
      <c r="H706" s="223"/>
      <c r="I706" s="246"/>
      <c r="J706" s="246"/>
      <c r="K706" s="246"/>
      <c r="L706" s="41" t="s">
        <v>133</v>
      </c>
      <c r="M706" s="40"/>
      <c r="N706" s="41" t="s">
        <v>131</v>
      </c>
      <c r="O706" s="40"/>
      <c r="P706" s="41" t="s">
        <v>130</v>
      </c>
      <c r="Q706" s="40"/>
      <c r="R706" s="41" t="s">
        <v>129</v>
      </c>
      <c r="S706" s="40"/>
      <c r="T706" s="41" t="s">
        <v>128</v>
      </c>
      <c r="U706" s="40"/>
      <c r="V706" s="41" t="s">
        <v>127</v>
      </c>
      <c r="W706" s="40"/>
      <c r="X706" s="41" t="s">
        <v>126</v>
      </c>
      <c r="Y706" s="40"/>
      <c r="Z706" s="41" t="s">
        <v>125</v>
      </c>
      <c r="AA706" s="40"/>
      <c r="AB706" s="41" t="s">
        <v>1709</v>
      </c>
      <c r="AC706" s="40"/>
      <c r="AD706" s="39"/>
      <c r="AE706" s="40"/>
      <c r="AF706" s="39"/>
      <c r="AG706" s="38"/>
      <c r="AH706" s="250"/>
      <c r="AI706" s="11"/>
      <c r="AJ706" s="310">
        <f>SUMPRODUCT(LEN($M706:$AC709)-LEN(SUBSTITUTE($M706:$AC709,"A", "")))</f>
        <v>0</v>
      </c>
      <c r="AK706" s="239">
        <f>SUMPRODUCT(LEN($AF706:$AF709)-LEN(SUBSTITUTE($AF706:$AF709,"A", "")))</f>
        <v>0</v>
      </c>
      <c r="AL706" s="230">
        <f>SUMPRODUCT(LEN($AE706:$AE709)-LEN(SUBSTITUTE($AE706:$AE709,"A", "")))</f>
        <v>0</v>
      </c>
      <c r="AM706" s="233">
        <f>SUMPRODUCT(LEN($M706:$AC709)-LEN(SUBSTITUTE($M706:$AC709,"S", "")))</f>
        <v>0</v>
      </c>
      <c r="AN706" s="239">
        <f>SUMPRODUCT(LEN($AF706:$AF709)-LEN(SUBSTITUTE($AF706:$AF709,"S", "")))</f>
        <v>0</v>
      </c>
      <c r="AO706" s="230">
        <f>SUMPRODUCT(LEN($AE706:$AE709)-LEN(SUBSTITUTE($AE706:$AE709,"S", "")))</f>
        <v>0</v>
      </c>
      <c r="AP706" s="233">
        <f>SUMPRODUCT(LEN($M706:$AC709)-LEN(SUBSTITUTE($M706:$AC709,"F", "")))</f>
        <v>0</v>
      </c>
      <c r="AQ706" s="239">
        <f>SUMPRODUCT(LEN($AF706:$AF709)-LEN(SUBSTITUTE($AF706:$AF709,"F", "")))</f>
        <v>0</v>
      </c>
      <c r="AR706" s="230">
        <f>SUMPRODUCT(LEN($AE706:$AE709)-LEN(SUBSTITUTE($AE706:$AE709,"F", "")))</f>
        <v>0</v>
      </c>
      <c r="AS706" s="233">
        <f>SUMPRODUCT(LEN($M706:$AC709)-LEN(SUBSTITUTE($M706:$AC709,"G", "")))</f>
        <v>0</v>
      </c>
      <c r="AT706" s="239">
        <f>SUMPRODUCT(LEN($AF706:$AF709)-LEN(SUBSTITUTE($AF706:$AF709,"G", "")))</f>
        <v>0</v>
      </c>
      <c r="AU706" s="230">
        <f>SUMPRODUCT(LEN($AE706:$AE709)-LEN(SUBSTITUTE($AE706:$AE709,"G", "")))</f>
        <v>0</v>
      </c>
      <c r="AV706" s="233">
        <f>SUMPRODUCT(LEN($M706:$AC709)-LEN(SUBSTITUTE($M706:$AC709,"M", "")))</f>
        <v>0</v>
      </c>
      <c r="AW706" s="239">
        <f>SUMPRODUCT(LEN($AF706:$AF709)-LEN(SUBSTITUTE($AF706:$AF709,"M", "")))</f>
        <v>0</v>
      </c>
      <c r="AX706" s="230">
        <f>SUMPRODUCT(LEN($AE706:$AE709)-LEN(SUBSTITUTE($AE706:$AE709,"M", "")))</f>
        <v>0</v>
      </c>
      <c r="AY706" s="291">
        <f>SUMPRODUCT(LEN($AE706:$AE709)-LEN(SUBSTITUTE($AE706:$AE709,"S", "")))</f>
        <v>0</v>
      </c>
      <c r="AZ706" s="227">
        <f>SUMPRODUCT(LEN($AE706:$AE709)-LEN(SUBSTITUTE($AE706:$AE709,"F", "")))</f>
        <v>0</v>
      </c>
      <c r="BA706" s="227">
        <f>SUMPRODUCT(LEN($AE706:$AE709)-LEN(SUBSTITUTE($AE706:$AE709,"G", "")))</f>
        <v>0</v>
      </c>
      <c r="BB706" s="294">
        <f>SUMPRODUCT(LEN($AE706:$AE709)-LEN(SUBSTITUTE($AE706:$AE709,"M", "")))</f>
        <v>0</v>
      </c>
    </row>
    <row r="707" spans="2:62" ht="28.15" customHeight="1" thickBot="1" x14ac:dyDescent="0.25">
      <c r="B707" s="30"/>
      <c r="C707" s="243"/>
      <c r="D707" s="36"/>
      <c r="E707" s="35"/>
      <c r="F707" s="35"/>
      <c r="G707" s="34"/>
      <c r="H707" s="224"/>
      <c r="I707" s="247"/>
      <c r="J707" s="247"/>
      <c r="K707" s="247"/>
      <c r="L707" s="33" t="s">
        <v>123</v>
      </c>
      <c r="M707" s="32"/>
      <c r="N707" s="33" t="s">
        <v>122</v>
      </c>
      <c r="O707" s="32"/>
      <c r="P707" s="33" t="s">
        <v>120</v>
      </c>
      <c r="Q707" s="32"/>
      <c r="R707" s="33" t="s">
        <v>119</v>
      </c>
      <c r="S707" s="32"/>
      <c r="T707" s="33" t="s">
        <v>118</v>
      </c>
      <c r="U707" s="32"/>
      <c r="V707" s="33" t="s">
        <v>117</v>
      </c>
      <c r="W707" s="32"/>
      <c r="X707" s="33" t="s">
        <v>116</v>
      </c>
      <c r="Y707" s="32"/>
      <c r="Z707" s="33" t="s">
        <v>115</v>
      </c>
      <c r="AA707" s="32"/>
      <c r="AB707" s="33" t="s">
        <v>1708</v>
      </c>
      <c r="AC707" s="32"/>
      <c r="AD707" s="31"/>
      <c r="AE707" s="32"/>
      <c r="AF707" s="31"/>
      <c r="AG707" s="23"/>
      <c r="AH707" s="251"/>
      <c r="AI707" s="11"/>
      <c r="AJ707" s="311"/>
      <c r="AK707" s="267"/>
      <c r="AL707" s="263"/>
      <c r="AM707" s="265"/>
      <c r="AN707" s="267"/>
      <c r="AO707" s="263"/>
      <c r="AP707" s="265"/>
      <c r="AQ707" s="267"/>
      <c r="AR707" s="263"/>
      <c r="AS707" s="265"/>
      <c r="AT707" s="267"/>
      <c r="AU707" s="263"/>
      <c r="AV707" s="265"/>
      <c r="AW707" s="267"/>
      <c r="AX707" s="263"/>
      <c r="AY707" s="292"/>
      <c r="AZ707" s="228"/>
      <c r="BA707" s="228"/>
      <c r="BB707" s="295"/>
    </row>
    <row r="708" spans="2:62" ht="28.15" customHeight="1" x14ac:dyDescent="0.2">
      <c r="B708" s="30"/>
      <c r="C708" s="244"/>
      <c r="D708" s="29"/>
      <c r="E708" s="28"/>
      <c r="F708" s="28"/>
      <c r="G708" s="27"/>
      <c r="H708" s="225"/>
      <c r="I708" s="248"/>
      <c r="J708" s="248"/>
      <c r="K708" s="248"/>
      <c r="L708" s="26" t="s">
        <v>114</v>
      </c>
      <c r="M708" s="25"/>
      <c r="N708" s="26" t="s">
        <v>112</v>
      </c>
      <c r="O708" s="25"/>
      <c r="P708" s="26" t="s">
        <v>111</v>
      </c>
      <c r="Q708" s="25"/>
      <c r="R708" s="26" t="s">
        <v>110</v>
      </c>
      <c r="S708" s="25"/>
      <c r="T708" s="26" t="s">
        <v>109</v>
      </c>
      <c r="U708" s="25"/>
      <c r="V708" s="26" t="s">
        <v>108</v>
      </c>
      <c r="W708" s="25"/>
      <c r="X708" s="26" t="s">
        <v>107</v>
      </c>
      <c r="Y708" s="25"/>
      <c r="Z708" s="26" t="s">
        <v>106</v>
      </c>
      <c r="AA708" s="25"/>
      <c r="AB708" s="26" t="s">
        <v>1707</v>
      </c>
      <c r="AC708" s="25"/>
      <c r="AD708" s="24"/>
      <c r="AE708" s="25"/>
      <c r="AF708" s="24"/>
      <c r="AG708" s="23"/>
      <c r="AH708" s="251"/>
      <c r="AI708" s="11"/>
      <c r="AJ708" s="311"/>
      <c r="AK708" s="267"/>
      <c r="AL708" s="263"/>
      <c r="AM708" s="265"/>
      <c r="AN708" s="267"/>
      <c r="AO708" s="263"/>
      <c r="AP708" s="265"/>
      <c r="AQ708" s="267"/>
      <c r="AR708" s="263"/>
      <c r="AS708" s="265"/>
      <c r="AT708" s="267"/>
      <c r="AU708" s="263"/>
      <c r="AV708" s="265"/>
      <c r="AW708" s="267"/>
      <c r="AX708" s="263"/>
      <c r="AY708" s="292"/>
      <c r="AZ708" s="228"/>
      <c r="BA708" s="228"/>
      <c r="BB708" s="295"/>
    </row>
    <row r="709" spans="2:62" ht="28.15" customHeight="1" thickBot="1" x14ac:dyDescent="0.25">
      <c r="B709" s="30"/>
      <c r="C709" s="253"/>
      <c r="D709" s="51"/>
      <c r="E709" s="50"/>
      <c r="F709" s="50"/>
      <c r="G709" s="49"/>
      <c r="H709" s="226"/>
      <c r="I709" s="254"/>
      <c r="J709" s="254"/>
      <c r="K709" s="254"/>
      <c r="L709" s="48" t="s">
        <v>105</v>
      </c>
      <c r="M709" s="47"/>
      <c r="N709" s="48" t="s">
        <v>103</v>
      </c>
      <c r="O709" s="47"/>
      <c r="P709" s="48" t="s">
        <v>102</v>
      </c>
      <c r="Q709" s="47"/>
      <c r="R709" s="48" t="s">
        <v>101</v>
      </c>
      <c r="S709" s="47"/>
      <c r="T709" s="48">
        <v>20</v>
      </c>
      <c r="U709" s="47"/>
      <c r="V709" s="48" t="s">
        <v>100</v>
      </c>
      <c r="W709" s="47"/>
      <c r="X709" s="48" t="s">
        <v>99</v>
      </c>
      <c r="Y709" s="47"/>
      <c r="Z709" s="48" t="s">
        <v>98</v>
      </c>
      <c r="AA709" s="47"/>
      <c r="AB709" s="48" t="s">
        <v>1706</v>
      </c>
      <c r="AC709" s="47"/>
      <c r="AD709" s="16"/>
      <c r="AE709" s="47"/>
      <c r="AF709" s="16"/>
      <c r="AG709" s="46"/>
      <c r="AH709" s="255"/>
      <c r="AI709" s="11"/>
      <c r="AJ709" s="312"/>
      <c r="AK709" s="268"/>
      <c r="AL709" s="264"/>
      <c r="AM709" s="266"/>
      <c r="AN709" s="268"/>
      <c r="AO709" s="264"/>
      <c r="AP709" s="266"/>
      <c r="AQ709" s="268"/>
      <c r="AR709" s="264"/>
      <c r="AS709" s="266"/>
      <c r="AT709" s="268"/>
      <c r="AU709" s="264"/>
      <c r="AV709" s="266"/>
      <c r="AW709" s="268"/>
      <c r="AX709" s="264"/>
      <c r="AY709" s="293"/>
      <c r="AZ709" s="229"/>
      <c r="BA709" s="229"/>
      <c r="BB709" s="296"/>
    </row>
    <row r="710" spans="2:62" ht="28.15" customHeight="1" x14ac:dyDescent="0.2">
      <c r="B710" s="30"/>
      <c r="C710" s="242">
        <v>3</v>
      </c>
      <c r="D710" s="44"/>
      <c r="E710" s="43"/>
      <c r="F710" s="43"/>
      <c r="G710" s="42"/>
      <c r="H710" s="223"/>
      <c r="I710" s="246"/>
      <c r="J710" s="246"/>
      <c r="K710" s="246"/>
      <c r="L710" s="41" t="s">
        <v>133</v>
      </c>
      <c r="M710" s="40"/>
      <c r="N710" s="41" t="s">
        <v>131</v>
      </c>
      <c r="O710" s="40"/>
      <c r="P710" s="41" t="s">
        <v>130</v>
      </c>
      <c r="Q710" s="40"/>
      <c r="R710" s="41" t="s">
        <v>129</v>
      </c>
      <c r="S710" s="40"/>
      <c r="T710" s="41" t="s">
        <v>128</v>
      </c>
      <c r="U710" s="40"/>
      <c r="V710" s="41" t="s">
        <v>127</v>
      </c>
      <c r="W710" s="40"/>
      <c r="X710" s="41" t="s">
        <v>126</v>
      </c>
      <c r="Y710" s="40"/>
      <c r="Z710" s="41" t="s">
        <v>125</v>
      </c>
      <c r="AA710" s="40"/>
      <c r="AB710" s="41" t="s">
        <v>1709</v>
      </c>
      <c r="AC710" s="40"/>
      <c r="AD710" s="39"/>
      <c r="AE710" s="40"/>
      <c r="AF710" s="39"/>
      <c r="AG710" s="38"/>
      <c r="AH710" s="250"/>
      <c r="AI710" s="11"/>
      <c r="AJ710" s="310">
        <f>SUMPRODUCT(LEN($M710:$AC713)-LEN(SUBSTITUTE($M710:$AC713,"A", "")))</f>
        <v>0</v>
      </c>
      <c r="AK710" s="239">
        <f>SUMPRODUCT(LEN($AF710:$AF713)-LEN(SUBSTITUTE($AF710:$AF713,"A", "")))</f>
        <v>0</v>
      </c>
      <c r="AL710" s="230">
        <f>SUMPRODUCT(LEN($AE710:$AE713)-LEN(SUBSTITUTE($AE710:$AE713,"A", "")))</f>
        <v>0</v>
      </c>
      <c r="AM710" s="233">
        <f>SUMPRODUCT(LEN($M710:$AC713)-LEN(SUBSTITUTE($M710:$AC713,"S", "")))</f>
        <v>0</v>
      </c>
      <c r="AN710" s="239">
        <f>SUMPRODUCT(LEN($AF710:$AF713)-LEN(SUBSTITUTE($AF710:$AF713,"S", "")))</f>
        <v>0</v>
      </c>
      <c r="AO710" s="230">
        <f>SUMPRODUCT(LEN($AE710:$AE713)-LEN(SUBSTITUTE($AE710:$AE713,"S", "")))</f>
        <v>0</v>
      </c>
      <c r="AP710" s="233">
        <f>SUMPRODUCT(LEN($M710:$AC713)-LEN(SUBSTITUTE($M710:$AC713,"F", "")))</f>
        <v>0</v>
      </c>
      <c r="AQ710" s="239">
        <f>SUMPRODUCT(LEN($AF710:$AF713)-LEN(SUBSTITUTE($AF710:$AF713,"F", "")))</f>
        <v>0</v>
      </c>
      <c r="AR710" s="230">
        <f>SUMPRODUCT(LEN($AE710:$AE713)-LEN(SUBSTITUTE($AE710:$AE713,"F", "")))</f>
        <v>0</v>
      </c>
      <c r="AS710" s="233">
        <f>SUMPRODUCT(LEN($M710:$AC713)-LEN(SUBSTITUTE($M710:$AC713,"G", "")))</f>
        <v>0</v>
      </c>
      <c r="AT710" s="239">
        <f>SUMPRODUCT(LEN($AF710:$AF713)-LEN(SUBSTITUTE($AF710:$AF713,"G", "")))</f>
        <v>0</v>
      </c>
      <c r="AU710" s="230">
        <f>SUMPRODUCT(LEN($AE710:$AE713)-LEN(SUBSTITUTE($AE710:$AE713,"G", "")))</f>
        <v>0</v>
      </c>
      <c r="AV710" s="233">
        <f>SUMPRODUCT(LEN($M710:$AC713)-LEN(SUBSTITUTE($M710:$AC713,"M", "")))</f>
        <v>0</v>
      </c>
      <c r="AW710" s="239">
        <f>SUMPRODUCT(LEN($AF710:$AF713)-LEN(SUBSTITUTE($AF710:$AF713,"M", "")))</f>
        <v>0</v>
      </c>
      <c r="AX710" s="230">
        <f>SUMPRODUCT(LEN($AE710:$AE713)-LEN(SUBSTITUTE($AE710:$AE713,"M", "")))</f>
        <v>0</v>
      </c>
      <c r="AY710" s="291">
        <f>SUMPRODUCT(LEN($AE710:$AE713)-LEN(SUBSTITUTE($AE710:$AE713,"S", "")))</f>
        <v>0</v>
      </c>
      <c r="AZ710" s="227">
        <f>SUMPRODUCT(LEN($AE710:$AE713)-LEN(SUBSTITUTE($AE710:$AE713,"F", "")))</f>
        <v>0</v>
      </c>
      <c r="BA710" s="227">
        <f>SUMPRODUCT(LEN($AE710:$AE713)-LEN(SUBSTITUTE($AE710:$AE713,"G", "")))</f>
        <v>0</v>
      </c>
      <c r="BB710" s="294">
        <f>SUMPRODUCT(LEN($AE710:$AE713)-LEN(SUBSTITUTE($AE710:$AE713,"M", "")))</f>
        <v>0</v>
      </c>
    </row>
    <row r="711" spans="2:62" ht="28.15" customHeight="1" thickBot="1" x14ac:dyDescent="0.25">
      <c r="B711" s="30"/>
      <c r="C711" s="243"/>
      <c r="D711" s="36"/>
      <c r="E711" s="35"/>
      <c r="F711" s="35"/>
      <c r="G711" s="34"/>
      <c r="H711" s="224"/>
      <c r="I711" s="247"/>
      <c r="J711" s="247"/>
      <c r="K711" s="247"/>
      <c r="L711" s="33" t="s">
        <v>123</v>
      </c>
      <c r="M711" s="32"/>
      <c r="N711" s="33" t="s">
        <v>122</v>
      </c>
      <c r="O711" s="32"/>
      <c r="P711" s="33" t="s">
        <v>120</v>
      </c>
      <c r="Q711" s="32"/>
      <c r="R711" s="33" t="s">
        <v>119</v>
      </c>
      <c r="S711" s="32"/>
      <c r="T711" s="33" t="s">
        <v>118</v>
      </c>
      <c r="U711" s="32"/>
      <c r="V711" s="33" t="s">
        <v>117</v>
      </c>
      <c r="W711" s="32"/>
      <c r="X711" s="33" t="s">
        <v>116</v>
      </c>
      <c r="Y711" s="32"/>
      <c r="Z711" s="33" t="s">
        <v>115</v>
      </c>
      <c r="AA711" s="32"/>
      <c r="AB711" s="33" t="s">
        <v>1708</v>
      </c>
      <c r="AC711" s="32"/>
      <c r="AD711" s="31"/>
      <c r="AE711" s="32"/>
      <c r="AF711" s="31"/>
      <c r="AG711" s="23"/>
      <c r="AH711" s="251"/>
      <c r="AI711" s="11"/>
      <c r="AJ711" s="311"/>
      <c r="AK711" s="267"/>
      <c r="AL711" s="263"/>
      <c r="AM711" s="265"/>
      <c r="AN711" s="267"/>
      <c r="AO711" s="263"/>
      <c r="AP711" s="265"/>
      <c r="AQ711" s="267"/>
      <c r="AR711" s="263"/>
      <c r="AS711" s="265"/>
      <c r="AT711" s="267"/>
      <c r="AU711" s="263"/>
      <c r="AV711" s="265"/>
      <c r="AW711" s="267"/>
      <c r="AX711" s="263"/>
      <c r="AY711" s="292"/>
      <c r="AZ711" s="228"/>
      <c r="BA711" s="228"/>
      <c r="BB711" s="295"/>
    </row>
    <row r="712" spans="2:62" ht="28.15" customHeight="1" x14ac:dyDescent="0.2">
      <c r="B712" s="30"/>
      <c r="C712" s="244"/>
      <c r="D712" s="29"/>
      <c r="E712" s="28"/>
      <c r="F712" s="28"/>
      <c r="G712" s="27"/>
      <c r="H712" s="225"/>
      <c r="I712" s="248"/>
      <c r="J712" s="248"/>
      <c r="K712" s="248"/>
      <c r="L712" s="26" t="s">
        <v>114</v>
      </c>
      <c r="M712" s="25"/>
      <c r="N712" s="26" t="s">
        <v>112</v>
      </c>
      <c r="O712" s="25"/>
      <c r="P712" s="26" t="s">
        <v>111</v>
      </c>
      <c r="Q712" s="25"/>
      <c r="R712" s="26" t="s">
        <v>110</v>
      </c>
      <c r="S712" s="25"/>
      <c r="T712" s="26" t="s">
        <v>109</v>
      </c>
      <c r="U712" s="25"/>
      <c r="V712" s="26" t="s">
        <v>108</v>
      </c>
      <c r="W712" s="25"/>
      <c r="X712" s="26" t="s">
        <v>107</v>
      </c>
      <c r="Y712" s="25"/>
      <c r="Z712" s="26" t="s">
        <v>106</v>
      </c>
      <c r="AA712" s="25"/>
      <c r="AB712" s="26" t="s">
        <v>1707</v>
      </c>
      <c r="AC712" s="25"/>
      <c r="AD712" s="24"/>
      <c r="AE712" s="25"/>
      <c r="AF712" s="24"/>
      <c r="AG712" s="23"/>
      <c r="AH712" s="251"/>
      <c r="AI712" s="11"/>
      <c r="AJ712" s="311"/>
      <c r="AK712" s="267"/>
      <c r="AL712" s="263"/>
      <c r="AM712" s="265"/>
      <c r="AN712" s="267"/>
      <c r="AO712" s="263"/>
      <c r="AP712" s="265"/>
      <c r="AQ712" s="267"/>
      <c r="AR712" s="263"/>
      <c r="AS712" s="265"/>
      <c r="AT712" s="267"/>
      <c r="AU712" s="263"/>
      <c r="AV712" s="265"/>
      <c r="AW712" s="267"/>
      <c r="AX712" s="263"/>
      <c r="AY712" s="292"/>
      <c r="AZ712" s="228"/>
      <c r="BA712" s="228"/>
      <c r="BB712" s="295"/>
    </row>
    <row r="713" spans="2:62" ht="28.15" customHeight="1" thickBot="1" x14ac:dyDescent="0.25">
      <c r="B713" s="21"/>
      <c r="C713" s="245"/>
      <c r="D713" s="20"/>
      <c r="E713" s="19"/>
      <c r="F713" s="19"/>
      <c r="G713" s="18"/>
      <c r="H713" s="226"/>
      <c r="I713" s="249"/>
      <c r="J713" s="249"/>
      <c r="K713" s="249"/>
      <c r="L713" s="17" t="s">
        <v>105</v>
      </c>
      <c r="M713" s="15"/>
      <c r="N713" s="17" t="s">
        <v>103</v>
      </c>
      <c r="O713" s="15"/>
      <c r="P713" s="17" t="s">
        <v>102</v>
      </c>
      <c r="Q713" s="15"/>
      <c r="R713" s="17" t="s">
        <v>101</v>
      </c>
      <c r="S713" s="15"/>
      <c r="T713" s="17">
        <v>20</v>
      </c>
      <c r="U713" s="15"/>
      <c r="V713" s="17" t="s">
        <v>100</v>
      </c>
      <c r="W713" s="15"/>
      <c r="X713" s="17" t="s">
        <v>99</v>
      </c>
      <c r="Y713" s="15"/>
      <c r="Z713" s="17" t="s">
        <v>98</v>
      </c>
      <c r="AA713" s="15"/>
      <c r="AB713" s="17" t="s">
        <v>1706</v>
      </c>
      <c r="AC713" s="15"/>
      <c r="AD713" s="16"/>
      <c r="AE713" s="15"/>
      <c r="AF713" s="14"/>
      <c r="AG713" s="13"/>
      <c r="AH713" s="252"/>
      <c r="AI713" s="11"/>
      <c r="AJ713" s="312"/>
      <c r="AK713" s="268"/>
      <c r="AL713" s="264"/>
      <c r="AM713" s="266"/>
      <c r="AN713" s="268"/>
      <c r="AO713" s="264"/>
      <c r="AP713" s="266"/>
      <c r="AQ713" s="268"/>
      <c r="AR713" s="264"/>
      <c r="AS713" s="266"/>
      <c r="AT713" s="268"/>
      <c r="AU713" s="264"/>
      <c r="AV713" s="266"/>
      <c r="AW713" s="268"/>
      <c r="AX713" s="264"/>
      <c r="AY713" s="293"/>
      <c r="AZ713" s="229"/>
      <c r="BA713" s="229"/>
      <c r="BB713" s="296"/>
    </row>
    <row r="714" spans="2:62" ht="85.9" customHeight="1" thickTop="1" thickBot="1" x14ac:dyDescent="0.35">
      <c r="B714" s="105" t="s">
        <v>174</v>
      </c>
      <c r="C714" s="95" t="s">
        <v>173</v>
      </c>
      <c r="D714" s="100" t="s">
        <v>172</v>
      </c>
      <c r="E714" s="104" t="s">
        <v>171</v>
      </c>
      <c r="F714" s="103"/>
      <c r="G714" s="102"/>
      <c r="H714" s="101" t="s">
        <v>170</v>
      </c>
      <c r="I714" s="100" t="s">
        <v>96</v>
      </c>
      <c r="J714" s="100" t="s">
        <v>169</v>
      </c>
      <c r="K714" s="100" t="s">
        <v>97</v>
      </c>
      <c r="L714" s="256" t="s">
        <v>168</v>
      </c>
      <c r="M714" s="262"/>
      <c r="N714" s="256" t="s">
        <v>167</v>
      </c>
      <c r="O714" s="262"/>
      <c r="P714" s="256" t="s">
        <v>167</v>
      </c>
      <c r="Q714" s="257"/>
      <c r="R714" s="256" t="s">
        <v>167</v>
      </c>
      <c r="S714" s="257"/>
      <c r="T714" s="256" t="s">
        <v>167</v>
      </c>
      <c r="U714" s="257"/>
      <c r="V714" s="256" t="s">
        <v>167</v>
      </c>
      <c r="W714" s="257"/>
      <c r="X714" s="256" t="s">
        <v>167</v>
      </c>
      <c r="Y714" s="257"/>
      <c r="Z714" s="256" t="s">
        <v>167</v>
      </c>
      <c r="AA714" s="257"/>
      <c r="AB714" s="256" t="s">
        <v>167</v>
      </c>
      <c r="AC714" s="257"/>
      <c r="AD714" s="261" t="s">
        <v>166</v>
      </c>
      <c r="AE714" s="257"/>
      <c r="AF714" s="101" t="s">
        <v>165</v>
      </c>
      <c r="AG714" s="101" t="s">
        <v>164</v>
      </c>
      <c r="AH714" s="100" t="s">
        <v>163</v>
      </c>
      <c r="AI714" s="98"/>
      <c r="AJ714" s="96" t="s">
        <v>160</v>
      </c>
      <c r="AK714" s="95" t="s">
        <v>159</v>
      </c>
      <c r="AL714" s="94" t="s">
        <v>158</v>
      </c>
      <c r="AM714" s="96" t="s">
        <v>157</v>
      </c>
      <c r="AN714" s="95" t="s">
        <v>156</v>
      </c>
      <c r="AO714" s="94" t="s">
        <v>155</v>
      </c>
      <c r="AP714" s="96" t="s">
        <v>154</v>
      </c>
      <c r="AQ714" s="95" t="s">
        <v>153</v>
      </c>
      <c r="AR714" s="97" t="s">
        <v>152</v>
      </c>
      <c r="AS714" s="96" t="s">
        <v>151</v>
      </c>
      <c r="AT714" s="95" t="s">
        <v>150</v>
      </c>
      <c r="AU714" s="94" t="s">
        <v>149</v>
      </c>
      <c r="AV714" s="96" t="s">
        <v>148</v>
      </c>
      <c r="AW714" s="95" t="s">
        <v>147</v>
      </c>
      <c r="AX714" s="94" t="s">
        <v>146</v>
      </c>
      <c r="AY714" s="93" t="s">
        <v>145</v>
      </c>
      <c r="AZ714" s="92" t="s">
        <v>144</v>
      </c>
      <c r="BA714" s="92" t="s">
        <v>143</v>
      </c>
      <c r="BB714" s="91" t="s">
        <v>142</v>
      </c>
    </row>
    <row r="715" spans="2:62" ht="48" thickBot="1" x14ac:dyDescent="0.3">
      <c r="B715" s="90" t="s">
        <v>199</v>
      </c>
      <c r="C715" s="89"/>
      <c r="D715" s="88"/>
      <c r="E715" s="258"/>
      <c r="F715" s="259"/>
      <c r="G715" s="260"/>
      <c r="H715" s="87" t="s">
        <v>140</v>
      </c>
      <c r="I715" s="86"/>
      <c r="J715" s="86"/>
      <c r="K715" s="85"/>
      <c r="L715" s="84"/>
      <c r="M715" s="81"/>
      <c r="N715" s="84"/>
      <c r="O715" s="81"/>
      <c r="P715" s="84"/>
      <c r="Q715" s="81"/>
      <c r="R715" s="84"/>
      <c r="S715" s="81"/>
      <c r="T715" s="84"/>
      <c r="U715" s="81"/>
      <c r="V715" s="84"/>
      <c r="W715" s="81"/>
      <c r="X715" s="84"/>
      <c r="Y715" s="81"/>
      <c r="Z715" s="84"/>
      <c r="AA715" s="83"/>
      <c r="AB715" s="217"/>
      <c r="AC715" s="217"/>
      <c r="AD715" s="82" t="s">
        <v>139</v>
      </c>
      <c r="AE715" s="81"/>
      <c r="AF715" s="81"/>
      <c r="AG715" s="81"/>
      <c r="AH715" s="80"/>
      <c r="AI715" s="79" t="s">
        <v>138</v>
      </c>
      <c r="AJ715" s="78">
        <f t="shared" ref="AJ715:BB715" si="94">SUM(AJ717:AJ728)</f>
        <v>86</v>
      </c>
      <c r="AK715" s="77">
        <f t="shared" si="94"/>
        <v>5</v>
      </c>
      <c r="AL715" s="76">
        <f t="shared" si="94"/>
        <v>0</v>
      </c>
      <c r="AM715" s="78">
        <f t="shared" si="94"/>
        <v>0</v>
      </c>
      <c r="AN715" s="77">
        <f t="shared" si="94"/>
        <v>0</v>
      </c>
      <c r="AO715" s="76">
        <f t="shared" si="94"/>
        <v>0</v>
      </c>
      <c r="AP715" s="78">
        <f t="shared" si="94"/>
        <v>0</v>
      </c>
      <c r="AQ715" s="77">
        <f t="shared" si="94"/>
        <v>0</v>
      </c>
      <c r="AR715" s="76">
        <f t="shared" si="94"/>
        <v>0</v>
      </c>
      <c r="AS715" s="78">
        <f t="shared" si="94"/>
        <v>18</v>
      </c>
      <c r="AT715" s="77">
        <f t="shared" si="94"/>
        <v>0</v>
      </c>
      <c r="AU715" s="76">
        <f t="shared" si="94"/>
        <v>0</v>
      </c>
      <c r="AV715" s="78">
        <f t="shared" si="94"/>
        <v>6</v>
      </c>
      <c r="AW715" s="77">
        <f t="shared" si="94"/>
        <v>1</v>
      </c>
      <c r="AX715" s="76">
        <f t="shared" si="94"/>
        <v>0</v>
      </c>
      <c r="AY715" s="75">
        <f t="shared" si="94"/>
        <v>0</v>
      </c>
      <c r="AZ715" s="74">
        <f t="shared" si="94"/>
        <v>0</v>
      </c>
      <c r="BA715" s="74">
        <f t="shared" si="94"/>
        <v>0</v>
      </c>
      <c r="BB715" s="73">
        <f t="shared" si="94"/>
        <v>0</v>
      </c>
      <c r="BC715" s="72" t="s">
        <v>137</v>
      </c>
      <c r="BF715" s="5">
        <f>SUM(AJ715:AL715)/$BG$5</f>
        <v>91</v>
      </c>
      <c r="BG715" s="5">
        <f>SUM(AM715:AO715,AY715)/$BG$5</f>
        <v>0</v>
      </c>
      <c r="BH715" s="5">
        <f>SUM(AP715:AR715,AZ715)/$BG$5</f>
        <v>0</v>
      </c>
      <c r="BI715" s="5">
        <f>SUM(AS715:AU715,BA715)/$BG$5</f>
        <v>18</v>
      </c>
      <c r="BJ715" s="5">
        <f>SUM(AV715:AX715,BB715)/$BG$5</f>
        <v>7</v>
      </c>
    </row>
    <row r="716" spans="2:62" ht="37.5" thickBot="1" x14ac:dyDescent="0.3">
      <c r="B716" s="71"/>
      <c r="C716" s="70"/>
      <c r="D716" s="69"/>
      <c r="E716" s="68"/>
      <c r="F716" s="68"/>
      <c r="G716" s="67"/>
      <c r="H716" s="66"/>
      <c r="I716" s="64"/>
      <c r="J716" s="64"/>
      <c r="K716" s="65"/>
      <c r="L716" s="64"/>
      <c r="M716" s="62"/>
      <c r="N716" s="64"/>
      <c r="O716" s="62"/>
      <c r="P716" s="64"/>
      <c r="Q716" s="62"/>
      <c r="R716" s="64"/>
      <c r="S716" s="62"/>
      <c r="T716" s="64"/>
      <c r="U716" s="62"/>
      <c r="V716" s="64"/>
      <c r="W716" s="62"/>
      <c r="X716" s="64"/>
      <c r="Y716" s="62"/>
      <c r="Z716" s="64"/>
      <c r="AA716" s="62"/>
      <c r="AB716" s="62"/>
      <c r="AC716" s="62"/>
      <c r="AD716" s="63"/>
      <c r="AE716" s="62"/>
      <c r="AF716" s="62"/>
      <c r="AG716" s="62"/>
      <c r="AH716" s="61"/>
      <c r="AI716" s="59" t="s">
        <v>136</v>
      </c>
      <c r="AJ716" s="214">
        <f t="shared" ref="AJ716:BB716" si="95">AJ715/1</f>
        <v>86</v>
      </c>
      <c r="AK716" s="213">
        <f t="shared" si="95"/>
        <v>5</v>
      </c>
      <c r="AL716" s="212">
        <f t="shared" si="95"/>
        <v>0</v>
      </c>
      <c r="AM716" s="214">
        <f t="shared" si="95"/>
        <v>0</v>
      </c>
      <c r="AN716" s="213">
        <f t="shared" si="95"/>
        <v>0</v>
      </c>
      <c r="AO716" s="212">
        <f t="shared" si="95"/>
        <v>0</v>
      </c>
      <c r="AP716" s="214">
        <f t="shared" si="95"/>
        <v>0</v>
      </c>
      <c r="AQ716" s="213">
        <f t="shared" si="95"/>
        <v>0</v>
      </c>
      <c r="AR716" s="212">
        <f t="shared" si="95"/>
        <v>0</v>
      </c>
      <c r="AS716" s="214">
        <f t="shared" si="95"/>
        <v>18</v>
      </c>
      <c r="AT716" s="213">
        <f t="shared" si="95"/>
        <v>0</v>
      </c>
      <c r="AU716" s="212">
        <f t="shared" si="95"/>
        <v>0</v>
      </c>
      <c r="AV716" s="214">
        <f t="shared" si="95"/>
        <v>6</v>
      </c>
      <c r="AW716" s="213">
        <f t="shared" si="95"/>
        <v>1</v>
      </c>
      <c r="AX716" s="212">
        <f t="shared" si="95"/>
        <v>0</v>
      </c>
      <c r="AY716" s="211">
        <f t="shared" si="95"/>
        <v>0</v>
      </c>
      <c r="AZ716" s="210">
        <f t="shared" si="95"/>
        <v>0</v>
      </c>
      <c r="BA716" s="210">
        <f t="shared" si="95"/>
        <v>0</v>
      </c>
      <c r="BB716" s="209">
        <f t="shared" si="95"/>
        <v>0</v>
      </c>
      <c r="BC716" s="52" t="s">
        <v>135</v>
      </c>
    </row>
    <row r="717" spans="2:62" ht="28.15" customHeight="1" x14ac:dyDescent="0.2">
      <c r="B717" s="30"/>
      <c r="C717" s="242">
        <v>1</v>
      </c>
      <c r="D717" s="44"/>
      <c r="E717" s="43"/>
      <c r="F717" s="43"/>
      <c r="G717" s="42"/>
      <c r="H717" s="223" t="s">
        <v>660</v>
      </c>
      <c r="I717" s="246">
        <v>133</v>
      </c>
      <c r="J717" s="246">
        <v>35</v>
      </c>
      <c r="K717" s="246">
        <v>7</v>
      </c>
      <c r="L717" s="41" t="s">
        <v>133</v>
      </c>
      <c r="M717" s="40" t="s">
        <v>132</v>
      </c>
      <c r="N717" s="41" t="s">
        <v>131</v>
      </c>
      <c r="O717" s="40" t="s">
        <v>1274</v>
      </c>
      <c r="P717" s="41" t="s">
        <v>130</v>
      </c>
      <c r="Q717" s="40" t="s">
        <v>1643</v>
      </c>
      <c r="R717" s="41" t="s">
        <v>129</v>
      </c>
      <c r="S717" s="40" t="s">
        <v>679</v>
      </c>
      <c r="T717" s="41" t="s">
        <v>128</v>
      </c>
      <c r="U717" s="40" t="s">
        <v>725</v>
      </c>
      <c r="V717" s="41" t="s">
        <v>127</v>
      </c>
      <c r="W717" s="40" t="s">
        <v>389</v>
      </c>
      <c r="X717" s="41" t="s">
        <v>126</v>
      </c>
      <c r="Y717" s="40" t="s">
        <v>132</v>
      </c>
      <c r="Z717" s="41" t="s">
        <v>125</v>
      </c>
      <c r="AA717" s="40"/>
      <c r="AB717" s="41" t="s">
        <v>1709</v>
      </c>
      <c r="AC717" s="40"/>
      <c r="AD717" s="39"/>
      <c r="AE717" s="40"/>
      <c r="AF717" s="39" t="s">
        <v>1742</v>
      </c>
      <c r="AG717" s="38"/>
      <c r="AH717" s="250"/>
      <c r="AI717" s="11"/>
      <c r="AJ717" s="310">
        <f>SUMPRODUCT(LEN($M717:$AC720)-LEN(SUBSTITUTE($M717:$AC720,"A", "")))</f>
        <v>86</v>
      </c>
      <c r="AK717" s="239">
        <f>SUMPRODUCT(LEN($AF717:$AF720)-LEN(SUBSTITUTE($AF717:$AF720,"A", "")))</f>
        <v>5</v>
      </c>
      <c r="AL717" s="230">
        <f>SUMPRODUCT(LEN($AE717:$AE720)-LEN(SUBSTITUTE($AE717:$AE720,"A", "")))</f>
        <v>0</v>
      </c>
      <c r="AM717" s="233">
        <f>SUMPRODUCT(LEN($M717:$AC720)-LEN(SUBSTITUTE($M717:$AC720,"S", "")))</f>
        <v>0</v>
      </c>
      <c r="AN717" s="239">
        <f>SUMPRODUCT(LEN($AF717:$AF720)-LEN(SUBSTITUTE($AF717:$AF720,"S", "")))</f>
        <v>0</v>
      </c>
      <c r="AO717" s="230">
        <f>SUMPRODUCT(LEN($AE717:$AE720)-LEN(SUBSTITUTE($AE717:$AE720,"S", "")))</f>
        <v>0</v>
      </c>
      <c r="AP717" s="233">
        <f>SUMPRODUCT(LEN($M717:$AC720)-LEN(SUBSTITUTE($M717:$AC720,"F", "")))</f>
        <v>0</v>
      </c>
      <c r="AQ717" s="239">
        <f>SUMPRODUCT(LEN($AF717:$AF720)-LEN(SUBSTITUTE($AF717:$AF720,"F", "")))</f>
        <v>0</v>
      </c>
      <c r="AR717" s="230">
        <f>SUMPRODUCT(LEN($AE717:$AE720)-LEN(SUBSTITUTE($AE717:$AE720,"F", "")))</f>
        <v>0</v>
      </c>
      <c r="AS717" s="233">
        <f>SUMPRODUCT(LEN($M717:$AC720)-LEN(SUBSTITUTE($M717:$AC720,"G", "")))</f>
        <v>18</v>
      </c>
      <c r="AT717" s="239">
        <f>SUMPRODUCT(LEN($AF717:$AF720)-LEN(SUBSTITUTE($AF717:$AF720,"G", "")))</f>
        <v>0</v>
      </c>
      <c r="AU717" s="230">
        <f>SUMPRODUCT(LEN($AE717:$AE720)-LEN(SUBSTITUTE($AE717:$AE720,"G", "")))</f>
        <v>0</v>
      </c>
      <c r="AV717" s="233">
        <f>SUMPRODUCT(LEN($M717:$AC720)-LEN(SUBSTITUTE($M717:$AC720,"M", "")))</f>
        <v>6</v>
      </c>
      <c r="AW717" s="239">
        <f>SUMPRODUCT(LEN($AF717:$AF720)-LEN(SUBSTITUTE($AF717:$AF720,"M", "")))</f>
        <v>1</v>
      </c>
      <c r="AX717" s="230">
        <f>SUMPRODUCT(LEN($AE717:$AE720)-LEN(SUBSTITUTE($AE717:$AE720,"M", "")))</f>
        <v>0</v>
      </c>
      <c r="AY717" s="291">
        <f>SUMPRODUCT(LEN($AE717:$AE720)-LEN(SUBSTITUTE($AE717:$AE720,"S", "")))</f>
        <v>0</v>
      </c>
      <c r="AZ717" s="227">
        <f>SUMPRODUCT(LEN($AE717:$AE720)-LEN(SUBSTITUTE($AE717:$AE720,"F", "")))</f>
        <v>0</v>
      </c>
      <c r="BA717" s="227">
        <f>SUMPRODUCT(LEN($AE717:$AE720)-LEN(SUBSTITUTE($AE717:$AE720,"G", "")))</f>
        <v>0</v>
      </c>
      <c r="BB717" s="294">
        <f>SUMPRODUCT(LEN($AE717:$AE720)-LEN(SUBSTITUTE($AE717:$AE720,"M", "")))</f>
        <v>0</v>
      </c>
    </row>
    <row r="718" spans="2:62" ht="28.15" customHeight="1" thickBot="1" x14ac:dyDescent="0.25">
      <c r="B718" s="30"/>
      <c r="C718" s="243"/>
      <c r="D718" s="36"/>
      <c r="E718" s="35"/>
      <c r="F718" s="35"/>
      <c r="G718" s="34"/>
      <c r="H718" s="224"/>
      <c r="I718" s="247"/>
      <c r="J718" s="247"/>
      <c r="K718" s="247"/>
      <c r="L718" s="33" t="s">
        <v>123</v>
      </c>
      <c r="M718" s="32" t="s">
        <v>1602</v>
      </c>
      <c r="N718" s="33" t="s">
        <v>122</v>
      </c>
      <c r="O718" s="32" t="s">
        <v>104</v>
      </c>
      <c r="P718" s="33" t="s">
        <v>120</v>
      </c>
      <c r="Q718" s="32" t="s">
        <v>382</v>
      </c>
      <c r="R718" s="33" t="s">
        <v>119</v>
      </c>
      <c r="S718" s="32" t="s">
        <v>621</v>
      </c>
      <c r="T718" s="33" t="s">
        <v>118</v>
      </c>
      <c r="U718" s="32" t="s">
        <v>773</v>
      </c>
      <c r="V718" s="33" t="s">
        <v>117</v>
      </c>
      <c r="W718" s="32" t="s">
        <v>700</v>
      </c>
      <c r="X718" s="33" t="s">
        <v>116</v>
      </c>
      <c r="Y718" s="32" t="s">
        <v>132</v>
      </c>
      <c r="Z718" s="33" t="s">
        <v>115</v>
      </c>
      <c r="AA718" s="32"/>
      <c r="AB718" s="33" t="s">
        <v>1708</v>
      </c>
      <c r="AC718" s="32"/>
      <c r="AD718" s="31"/>
      <c r="AE718" s="32"/>
      <c r="AF718" s="31"/>
      <c r="AG718" s="23"/>
      <c r="AH718" s="251"/>
      <c r="AI718" s="11"/>
      <c r="AJ718" s="311"/>
      <c r="AK718" s="267"/>
      <c r="AL718" s="263"/>
      <c r="AM718" s="265"/>
      <c r="AN718" s="267"/>
      <c r="AO718" s="263"/>
      <c r="AP718" s="265"/>
      <c r="AQ718" s="267"/>
      <c r="AR718" s="263"/>
      <c r="AS718" s="265"/>
      <c r="AT718" s="267"/>
      <c r="AU718" s="263"/>
      <c r="AV718" s="265"/>
      <c r="AW718" s="267"/>
      <c r="AX718" s="263"/>
      <c r="AY718" s="292"/>
      <c r="AZ718" s="228"/>
      <c r="BA718" s="228"/>
      <c r="BB718" s="295"/>
    </row>
    <row r="719" spans="2:62" ht="28.15" customHeight="1" x14ac:dyDescent="0.2">
      <c r="B719" s="30"/>
      <c r="C719" s="244"/>
      <c r="D719" s="29"/>
      <c r="E719" s="28"/>
      <c r="F719" s="28"/>
      <c r="G719" s="27"/>
      <c r="H719" s="225">
        <v>257</v>
      </c>
      <c r="I719" s="248"/>
      <c r="J719" s="248"/>
      <c r="K719" s="248"/>
      <c r="L719" s="26" t="s">
        <v>114</v>
      </c>
      <c r="M719" s="25" t="s">
        <v>1675</v>
      </c>
      <c r="N719" s="26" t="s">
        <v>112</v>
      </c>
      <c r="O719" s="25" t="s">
        <v>1741</v>
      </c>
      <c r="P719" s="26" t="s">
        <v>111</v>
      </c>
      <c r="Q719" s="25" t="s">
        <v>1064</v>
      </c>
      <c r="R719" s="26" t="s">
        <v>110</v>
      </c>
      <c r="S719" s="25" t="s">
        <v>399</v>
      </c>
      <c r="T719" s="26" t="s">
        <v>109</v>
      </c>
      <c r="U719" s="25" t="s">
        <v>621</v>
      </c>
      <c r="V719" s="26" t="s">
        <v>108</v>
      </c>
      <c r="W719" s="25" t="s">
        <v>186</v>
      </c>
      <c r="X719" s="26" t="s">
        <v>107</v>
      </c>
      <c r="Y719" s="25" t="s">
        <v>399</v>
      </c>
      <c r="Z719" s="26" t="s">
        <v>106</v>
      </c>
      <c r="AA719" s="25"/>
      <c r="AB719" s="26" t="s">
        <v>1707</v>
      </c>
      <c r="AC719" s="25"/>
      <c r="AD719" s="24"/>
      <c r="AE719" s="25"/>
      <c r="AF719" s="24"/>
      <c r="AG719" s="23"/>
      <c r="AH719" s="251"/>
      <c r="AI719" s="11"/>
      <c r="AJ719" s="311"/>
      <c r="AK719" s="267"/>
      <c r="AL719" s="263"/>
      <c r="AM719" s="265"/>
      <c r="AN719" s="267"/>
      <c r="AO719" s="263"/>
      <c r="AP719" s="265"/>
      <c r="AQ719" s="267"/>
      <c r="AR719" s="263"/>
      <c r="AS719" s="265"/>
      <c r="AT719" s="267"/>
      <c r="AU719" s="263"/>
      <c r="AV719" s="265"/>
      <c r="AW719" s="267"/>
      <c r="AX719" s="263"/>
      <c r="AY719" s="292"/>
      <c r="AZ719" s="228"/>
      <c r="BA719" s="228"/>
      <c r="BB719" s="295"/>
    </row>
    <row r="720" spans="2:62" ht="28.15" customHeight="1" thickBot="1" x14ac:dyDescent="0.25">
      <c r="B720" s="30"/>
      <c r="C720" s="253"/>
      <c r="D720" s="51"/>
      <c r="E720" s="50"/>
      <c r="F720" s="50"/>
      <c r="G720" s="49"/>
      <c r="H720" s="226"/>
      <c r="I720" s="254"/>
      <c r="J720" s="254"/>
      <c r="K720" s="254"/>
      <c r="L720" s="48" t="s">
        <v>105</v>
      </c>
      <c r="M720" s="47" t="s">
        <v>501</v>
      </c>
      <c r="N720" s="48" t="s">
        <v>103</v>
      </c>
      <c r="O720" s="47" t="s">
        <v>417</v>
      </c>
      <c r="P720" s="48" t="s">
        <v>102</v>
      </c>
      <c r="Q720" s="47" t="s">
        <v>1604</v>
      </c>
      <c r="R720" s="48" t="s">
        <v>101</v>
      </c>
      <c r="S720" s="47" t="s">
        <v>724</v>
      </c>
      <c r="T720" s="48">
        <v>20</v>
      </c>
      <c r="U720" s="47" t="s">
        <v>382</v>
      </c>
      <c r="V720" s="48" t="s">
        <v>100</v>
      </c>
      <c r="W720" s="47" t="s">
        <v>186</v>
      </c>
      <c r="X720" s="48" t="s">
        <v>99</v>
      </c>
      <c r="Y720" s="47" t="s">
        <v>414</v>
      </c>
      <c r="Z720" s="48" t="s">
        <v>98</v>
      </c>
      <c r="AA720" s="47"/>
      <c r="AB720" s="48" t="s">
        <v>1706</v>
      </c>
      <c r="AC720" s="47"/>
      <c r="AD720" s="16"/>
      <c r="AE720" s="47"/>
      <c r="AF720" s="16"/>
      <c r="AG720" s="46"/>
      <c r="AH720" s="255"/>
      <c r="AI720" s="11"/>
      <c r="AJ720" s="312"/>
      <c r="AK720" s="268"/>
      <c r="AL720" s="264"/>
      <c r="AM720" s="266"/>
      <c r="AN720" s="268"/>
      <c r="AO720" s="264"/>
      <c r="AP720" s="266"/>
      <c r="AQ720" s="268"/>
      <c r="AR720" s="264"/>
      <c r="AS720" s="266"/>
      <c r="AT720" s="268"/>
      <c r="AU720" s="264"/>
      <c r="AV720" s="266"/>
      <c r="AW720" s="268"/>
      <c r="AX720" s="264"/>
      <c r="AY720" s="293"/>
      <c r="AZ720" s="229"/>
      <c r="BA720" s="229"/>
      <c r="BB720" s="296"/>
    </row>
    <row r="721" spans="2:62" ht="28.15" customHeight="1" x14ac:dyDescent="0.2">
      <c r="B721" s="30"/>
      <c r="C721" s="242">
        <v>2</v>
      </c>
      <c r="D721" s="44"/>
      <c r="E721" s="43"/>
      <c r="F721" s="43"/>
      <c r="G721" s="42"/>
      <c r="H721" s="223"/>
      <c r="I721" s="246"/>
      <c r="J721" s="246"/>
      <c r="K721" s="246"/>
      <c r="L721" s="41" t="s">
        <v>133</v>
      </c>
      <c r="M721" s="40"/>
      <c r="N721" s="41" t="s">
        <v>131</v>
      </c>
      <c r="O721" s="40"/>
      <c r="P721" s="41" t="s">
        <v>130</v>
      </c>
      <c r="Q721" s="40"/>
      <c r="R721" s="41" t="s">
        <v>129</v>
      </c>
      <c r="S721" s="40"/>
      <c r="T721" s="41" t="s">
        <v>128</v>
      </c>
      <c r="U721" s="40"/>
      <c r="V721" s="41" t="s">
        <v>127</v>
      </c>
      <c r="W721" s="40"/>
      <c r="X721" s="41" t="s">
        <v>126</v>
      </c>
      <c r="Y721" s="40"/>
      <c r="Z721" s="41" t="s">
        <v>125</v>
      </c>
      <c r="AA721" s="40"/>
      <c r="AB721" s="41" t="s">
        <v>1709</v>
      </c>
      <c r="AC721" s="40"/>
      <c r="AD721" s="39"/>
      <c r="AE721" s="40"/>
      <c r="AF721" s="39"/>
      <c r="AG721" s="38"/>
      <c r="AH721" s="250"/>
      <c r="AI721" s="11"/>
      <c r="AJ721" s="310">
        <f>SUMPRODUCT(LEN($M721:$AC724)-LEN(SUBSTITUTE($M721:$AC724,"A", "")))</f>
        <v>0</v>
      </c>
      <c r="AK721" s="239">
        <f>SUMPRODUCT(LEN($AF721:$AF724)-LEN(SUBSTITUTE($AF721:$AF724,"A", "")))</f>
        <v>0</v>
      </c>
      <c r="AL721" s="230">
        <f>SUMPRODUCT(LEN($AE721:$AE724)-LEN(SUBSTITUTE($AE721:$AE724,"A", "")))</f>
        <v>0</v>
      </c>
      <c r="AM721" s="233">
        <f>SUMPRODUCT(LEN($M721:$AC724)-LEN(SUBSTITUTE($M721:$AC724,"S", "")))</f>
        <v>0</v>
      </c>
      <c r="AN721" s="239">
        <f>SUMPRODUCT(LEN($AF721:$AF724)-LEN(SUBSTITUTE($AF721:$AF724,"S", "")))</f>
        <v>0</v>
      </c>
      <c r="AO721" s="230">
        <f>SUMPRODUCT(LEN($AE721:$AE724)-LEN(SUBSTITUTE($AE721:$AE724,"S", "")))</f>
        <v>0</v>
      </c>
      <c r="AP721" s="233">
        <f>SUMPRODUCT(LEN($M721:$AC724)-LEN(SUBSTITUTE($M721:$AC724,"F", "")))</f>
        <v>0</v>
      </c>
      <c r="AQ721" s="239">
        <f>SUMPRODUCT(LEN($AF721:$AF724)-LEN(SUBSTITUTE($AF721:$AF724,"F", "")))</f>
        <v>0</v>
      </c>
      <c r="AR721" s="230">
        <f>SUMPRODUCT(LEN($AE721:$AE724)-LEN(SUBSTITUTE($AE721:$AE724,"F", "")))</f>
        <v>0</v>
      </c>
      <c r="AS721" s="233">
        <f>SUMPRODUCT(LEN($M721:$AC724)-LEN(SUBSTITUTE($M721:$AC724,"G", "")))</f>
        <v>0</v>
      </c>
      <c r="AT721" s="239">
        <f>SUMPRODUCT(LEN($AF721:$AF724)-LEN(SUBSTITUTE($AF721:$AF724,"G", "")))</f>
        <v>0</v>
      </c>
      <c r="AU721" s="230">
        <f>SUMPRODUCT(LEN($AE721:$AE724)-LEN(SUBSTITUTE($AE721:$AE724,"G", "")))</f>
        <v>0</v>
      </c>
      <c r="AV721" s="233">
        <f>SUMPRODUCT(LEN($M721:$AC724)-LEN(SUBSTITUTE($M721:$AC724,"M", "")))</f>
        <v>0</v>
      </c>
      <c r="AW721" s="239">
        <f>SUMPRODUCT(LEN($AF721:$AF724)-LEN(SUBSTITUTE($AF721:$AF724,"M", "")))</f>
        <v>0</v>
      </c>
      <c r="AX721" s="230">
        <f>SUMPRODUCT(LEN($AE721:$AE724)-LEN(SUBSTITUTE($AE721:$AE724,"M", "")))</f>
        <v>0</v>
      </c>
      <c r="AY721" s="291">
        <f>SUMPRODUCT(LEN($AE721:$AE724)-LEN(SUBSTITUTE($AE721:$AE724,"S", "")))</f>
        <v>0</v>
      </c>
      <c r="AZ721" s="227">
        <f>SUMPRODUCT(LEN($AE721:$AE724)-LEN(SUBSTITUTE($AE721:$AE724,"F", "")))</f>
        <v>0</v>
      </c>
      <c r="BA721" s="227">
        <f>SUMPRODUCT(LEN($AE721:$AE724)-LEN(SUBSTITUTE($AE721:$AE724,"G", "")))</f>
        <v>0</v>
      </c>
      <c r="BB721" s="294">
        <f>SUMPRODUCT(LEN($AE721:$AE724)-LEN(SUBSTITUTE($AE721:$AE724,"M", "")))</f>
        <v>0</v>
      </c>
    </row>
    <row r="722" spans="2:62" ht="28.15" customHeight="1" thickBot="1" x14ac:dyDescent="0.25">
      <c r="B722" s="30"/>
      <c r="C722" s="243"/>
      <c r="D722" s="36"/>
      <c r="E722" s="35"/>
      <c r="F722" s="35"/>
      <c r="G722" s="34"/>
      <c r="H722" s="224"/>
      <c r="I722" s="247"/>
      <c r="J722" s="247"/>
      <c r="K722" s="247"/>
      <c r="L722" s="33" t="s">
        <v>123</v>
      </c>
      <c r="M722" s="32"/>
      <c r="N722" s="33" t="s">
        <v>122</v>
      </c>
      <c r="O722" s="32"/>
      <c r="P722" s="33" t="s">
        <v>120</v>
      </c>
      <c r="Q722" s="32"/>
      <c r="R722" s="33" t="s">
        <v>119</v>
      </c>
      <c r="S722" s="32"/>
      <c r="T722" s="33" t="s">
        <v>118</v>
      </c>
      <c r="U722" s="32"/>
      <c r="V722" s="33" t="s">
        <v>117</v>
      </c>
      <c r="W722" s="32"/>
      <c r="X722" s="33" t="s">
        <v>116</v>
      </c>
      <c r="Y722" s="32"/>
      <c r="Z722" s="33" t="s">
        <v>115</v>
      </c>
      <c r="AA722" s="32"/>
      <c r="AB722" s="33" t="s">
        <v>1708</v>
      </c>
      <c r="AC722" s="32"/>
      <c r="AD722" s="31"/>
      <c r="AE722" s="32"/>
      <c r="AF722" s="31"/>
      <c r="AG722" s="23"/>
      <c r="AH722" s="251"/>
      <c r="AI722" s="11"/>
      <c r="AJ722" s="311"/>
      <c r="AK722" s="267"/>
      <c r="AL722" s="263"/>
      <c r="AM722" s="265"/>
      <c r="AN722" s="267"/>
      <c r="AO722" s="263"/>
      <c r="AP722" s="265"/>
      <c r="AQ722" s="267"/>
      <c r="AR722" s="263"/>
      <c r="AS722" s="265"/>
      <c r="AT722" s="267"/>
      <c r="AU722" s="263"/>
      <c r="AV722" s="265"/>
      <c r="AW722" s="267"/>
      <c r="AX722" s="263"/>
      <c r="AY722" s="292"/>
      <c r="AZ722" s="228"/>
      <c r="BA722" s="228"/>
      <c r="BB722" s="295"/>
    </row>
    <row r="723" spans="2:62" ht="28.15" customHeight="1" x14ac:dyDescent="0.2">
      <c r="B723" s="30"/>
      <c r="C723" s="244"/>
      <c r="D723" s="29"/>
      <c r="E723" s="28"/>
      <c r="F723" s="28"/>
      <c r="G723" s="27"/>
      <c r="H723" s="225"/>
      <c r="I723" s="248"/>
      <c r="J723" s="248"/>
      <c r="K723" s="248"/>
      <c r="L723" s="26" t="s">
        <v>114</v>
      </c>
      <c r="M723" s="25"/>
      <c r="N723" s="26" t="s">
        <v>112</v>
      </c>
      <c r="O723" s="25"/>
      <c r="P723" s="26" t="s">
        <v>111</v>
      </c>
      <c r="Q723" s="25"/>
      <c r="R723" s="26" t="s">
        <v>110</v>
      </c>
      <c r="S723" s="25"/>
      <c r="T723" s="26" t="s">
        <v>109</v>
      </c>
      <c r="U723" s="25"/>
      <c r="V723" s="26" t="s">
        <v>108</v>
      </c>
      <c r="W723" s="25"/>
      <c r="X723" s="26" t="s">
        <v>107</v>
      </c>
      <c r="Y723" s="25"/>
      <c r="Z723" s="26" t="s">
        <v>106</v>
      </c>
      <c r="AA723" s="25"/>
      <c r="AB723" s="26" t="s">
        <v>1707</v>
      </c>
      <c r="AC723" s="25"/>
      <c r="AD723" s="24"/>
      <c r="AE723" s="25"/>
      <c r="AF723" s="24"/>
      <c r="AG723" s="23"/>
      <c r="AH723" s="251"/>
      <c r="AI723" s="11"/>
      <c r="AJ723" s="311"/>
      <c r="AK723" s="267"/>
      <c r="AL723" s="263"/>
      <c r="AM723" s="265"/>
      <c r="AN723" s="267"/>
      <c r="AO723" s="263"/>
      <c r="AP723" s="265"/>
      <c r="AQ723" s="267"/>
      <c r="AR723" s="263"/>
      <c r="AS723" s="265"/>
      <c r="AT723" s="267"/>
      <c r="AU723" s="263"/>
      <c r="AV723" s="265"/>
      <c r="AW723" s="267"/>
      <c r="AX723" s="263"/>
      <c r="AY723" s="292"/>
      <c r="AZ723" s="228"/>
      <c r="BA723" s="228"/>
      <c r="BB723" s="295"/>
    </row>
    <row r="724" spans="2:62" ht="28.15" customHeight="1" thickBot="1" x14ac:dyDescent="0.25">
      <c r="B724" s="30"/>
      <c r="C724" s="253"/>
      <c r="D724" s="51"/>
      <c r="E724" s="50"/>
      <c r="F724" s="50"/>
      <c r="G724" s="49"/>
      <c r="H724" s="226"/>
      <c r="I724" s="254"/>
      <c r="J724" s="254"/>
      <c r="K724" s="254"/>
      <c r="L724" s="48" t="s">
        <v>105</v>
      </c>
      <c r="M724" s="47"/>
      <c r="N724" s="48" t="s">
        <v>103</v>
      </c>
      <c r="O724" s="47"/>
      <c r="P724" s="48" t="s">
        <v>102</v>
      </c>
      <c r="Q724" s="47"/>
      <c r="R724" s="48" t="s">
        <v>101</v>
      </c>
      <c r="S724" s="47"/>
      <c r="T724" s="48">
        <v>20</v>
      </c>
      <c r="U724" s="47"/>
      <c r="V724" s="48" t="s">
        <v>100</v>
      </c>
      <c r="W724" s="47"/>
      <c r="X724" s="48" t="s">
        <v>99</v>
      </c>
      <c r="Y724" s="47"/>
      <c r="Z724" s="48" t="s">
        <v>98</v>
      </c>
      <c r="AA724" s="47"/>
      <c r="AB724" s="48" t="s">
        <v>1706</v>
      </c>
      <c r="AC724" s="47"/>
      <c r="AD724" s="16"/>
      <c r="AE724" s="47"/>
      <c r="AF724" s="16"/>
      <c r="AG724" s="46"/>
      <c r="AH724" s="255"/>
      <c r="AI724" s="11"/>
      <c r="AJ724" s="312"/>
      <c r="AK724" s="268"/>
      <c r="AL724" s="264"/>
      <c r="AM724" s="266"/>
      <c r="AN724" s="268"/>
      <c r="AO724" s="264"/>
      <c r="AP724" s="266"/>
      <c r="AQ724" s="268"/>
      <c r="AR724" s="264"/>
      <c r="AS724" s="266"/>
      <c r="AT724" s="268"/>
      <c r="AU724" s="264"/>
      <c r="AV724" s="266"/>
      <c r="AW724" s="268"/>
      <c r="AX724" s="264"/>
      <c r="AY724" s="293"/>
      <c r="AZ724" s="229"/>
      <c r="BA724" s="229"/>
      <c r="BB724" s="296"/>
    </row>
    <row r="725" spans="2:62" ht="28.15" customHeight="1" x14ac:dyDescent="0.2">
      <c r="B725" s="30"/>
      <c r="C725" s="242">
        <v>3</v>
      </c>
      <c r="D725" s="44"/>
      <c r="E725" s="43"/>
      <c r="F725" s="43"/>
      <c r="G725" s="42"/>
      <c r="H725" s="223"/>
      <c r="I725" s="246"/>
      <c r="J725" s="246"/>
      <c r="K725" s="246"/>
      <c r="L725" s="41" t="s">
        <v>133</v>
      </c>
      <c r="M725" s="40"/>
      <c r="N725" s="41" t="s">
        <v>131</v>
      </c>
      <c r="O725" s="40"/>
      <c r="P725" s="41" t="s">
        <v>130</v>
      </c>
      <c r="Q725" s="40"/>
      <c r="R725" s="41" t="s">
        <v>129</v>
      </c>
      <c r="S725" s="40"/>
      <c r="T725" s="41" t="s">
        <v>128</v>
      </c>
      <c r="U725" s="40"/>
      <c r="V725" s="41" t="s">
        <v>127</v>
      </c>
      <c r="W725" s="40"/>
      <c r="X725" s="41" t="s">
        <v>126</v>
      </c>
      <c r="Y725" s="40"/>
      <c r="Z725" s="41" t="s">
        <v>125</v>
      </c>
      <c r="AA725" s="40"/>
      <c r="AB725" s="41" t="s">
        <v>1709</v>
      </c>
      <c r="AC725" s="40"/>
      <c r="AD725" s="39"/>
      <c r="AE725" s="40"/>
      <c r="AF725" s="39"/>
      <c r="AG725" s="38"/>
      <c r="AH725" s="250"/>
      <c r="AI725" s="11"/>
      <c r="AJ725" s="310">
        <f>SUMPRODUCT(LEN($M725:$AC728)-LEN(SUBSTITUTE($M725:$AC728,"A", "")))</f>
        <v>0</v>
      </c>
      <c r="AK725" s="239">
        <f>SUMPRODUCT(LEN($AF725:$AF728)-LEN(SUBSTITUTE($AF725:$AF728,"A", "")))</f>
        <v>0</v>
      </c>
      <c r="AL725" s="230">
        <f>SUMPRODUCT(LEN($AE725:$AE728)-LEN(SUBSTITUTE($AE725:$AE728,"A", "")))</f>
        <v>0</v>
      </c>
      <c r="AM725" s="233">
        <f>SUMPRODUCT(LEN($M725:$AC728)-LEN(SUBSTITUTE($M725:$AC728,"S", "")))</f>
        <v>0</v>
      </c>
      <c r="AN725" s="239">
        <f>SUMPRODUCT(LEN($AF725:$AF728)-LEN(SUBSTITUTE($AF725:$AF728,"S", "")))</f>
        <v>0</v>
      </c>
      <c r="AO725" s="230">
        <f>SUMPRODUCT(LEN($AE725:$AE728)-LEN(SUBSTITUTE($AE725:$AE728,"S", "")))</f>
        <v>0</v>
      </c>
      <c r="AP725" s="233">
        <f>SUMPRODUCT(LEN($M725:$AC728)-LEN(SUBSTITUTE($M725:$AC728,"F", "")))</f>
        <v>0</v>
      </c>
      <c r="AQ725" s="239">
        <f>SUMPRODUCT(LEN($AF725:$AF728)-LEN(SUBSTITUTE($AF725:$AF728,"F", "")))</f>
        <v>0</v>
      </c>
      <c r="AR725" s="230">
        <f>SUMPRODUCT(LEN($AE725:$AE728)-LEN(SUBSTITUTE($AE725:$AE728,"F", "")))</f>
        <v>0</v>
      </c>
      <c r="AS725" s="233">
        <f>SUMPRODUCT(LEN($M725:$AC728)-LEN(SUBSTITUTE($M725:$AC728,"G", "")))</f>
        <v>0</v>
      </c>
      <c r="AT725" s="239">
        <f>SUMPRODUCT(LEN($AF725:$AF728)-LEN(SUBSTITUTE($AF725:$AF728,"G", "")))</f>
        <v>0</v>
      </c>
      <c r="AU725" s="230">
        <f>SUMPRODUCT(LEN($AE725:$AE728)-LEN(SUBSTITUTE($AE725:$AE728,"G", "")))</f>
        <v>0</v>
      </c>
      <c r="AV725" s="233">
        <f>SUMPRODUCT(LEN($M725:$AC728)-LEN(SUBSTITUTE($M725:$AC728,"M", "")))</f>
        <v>0</v>
      </c>
      <c r="AW725" s="239">
        <f>SUMPRODUCT(LEN($AF725:$AF728)-LEN(SUBSTITUTE($AF725:$AF728,"M", "")))</f>
        <v>0</v>
      </c>
      <c r="AX725" s="230">
        <f>SUMPRODUCT(LEN($AE725:$AE728)-LEN(SUBSTITUTE($AE725:$AE728,"M", "")))</f>
        <v>0</v>
      </c>
      <c r="AY725" s="291">
        <f>SUMPRODUCT(LEN($AE725:$AE728)-LEN(SUBSTITUTE($AE725:$AE728,"S", "")))</f>
        <v>0</v>
      </c>
      <c r="AZ725" s="227">
        <f>SUMPRODUCT(LEN($AE725:$AE728)-LEN(SUBSTITUTE($AE725:$AE728,"F", "")))</f>
        <v>0</v>
      </c>
      <c r="BA725" s="227">
        <f>SUMPRODUCT(LEN($AE725:$AE728)-LEN(SUBSTITUTE($AE725:$AE728,"G", "")))</f>
        <v>0</v>
      </c>
      <c r="BB725" s="294">
        <f>SUMPRODUCT(LEN($AE725:$AE728)-LEN(SUBSTITUTE($AE725:$AE728,"M", "")))</f>
        <v>0</v>
      </c>
    </row>
    <row r="726" spans="2:62" ht="28.15" customHeight="1" thickBot="1" x14ac:dyDescent="0.25">
      <c r="B726" s="30"/>
      <c r="C726" s="243"/>
      <c r="D726" s="36"/>
      <c r="E726" s="35"/>
      <c r="F726" s="35"/>
      <c r="G726" s="34"/>
      <c r="H726" s="224"/>
      <c r="I726" s="247"/>
      <c r="J726" s="247"/>
      <c r="K726" s="247"/>
      <c r="L726" s="33" t="s">
        <v>123</v>
      </c>
      <c r="M726" s="32"/>
      <c r="N726" s="33" t="s">
        <v>122</v>
      </c>
      <c r="O726" s="32"/>
      <c r="P726" s="33" t="s">
        <v>120</v>
      </c>
      <c r="Q726" s="32"/>
      <c r="R726" s="33" t="s">
        <v>119</v>
      </c>
      <c r="S726" s="32"/>
      <c r="T726" s="33" t="s">
        <v>118</v>
      </c>
      <c r="U726" s="32"/>
      <c r="V726" s="33" t="s">
        <v>117</v>
      </c>
      <c r="W726" s="32"/>
      <c r="X726" s="33" t="s">
        <v>116</v>
      </c>
      <c r="Y726" s="32"/>
      <c r="Z726" s="33" t="s">
        <v>115</v>
      </c>
      <c r="AA726" s="32"/>
      <c r="AB726" s="33" t="s">
        <v>1708</v>
      </c>
      <c r="AC726" s="32"/>
      <c r="AD726" s="31"/>
      <c r="AE726" s="32"/>
      <c r="AF726" s="31"/>
      <c r="AG726" s="23"/>
      <c r="AH726" s="251"/>
      <c r="AI726" s="11"/>
      <c r="AJ726" s="311"/>
      <c r="AK726" s="267"/>
      <c r="AL726" s="263"/>
      <c r="AM726" s="265"/>
      <c r="AN726" s="267"/>
      <c r="AO726" s="263"/>
      <c r="AP726" s="265"/>
      <c r="AQ726" s="267"/>
      <c r="AR726" s="263"/>
      <c r="AS726" s="265"/>
      <c r="AT726" s="267"/>
      <c r="AU726" s="263"/>
      <c r="AV726" s="265"/>
      <c r="AW726" s="267"/>
      <c r="AX726" s="263"/>
      <c r="AY726" s="292"/>
      <c r="AZ726" s="228"/>
      <c r="BA726" s="228"/>
      <c r="BB726" s="295"/>
    </row>
    <row r="727" spans="2:62" ht="28.15" customHeight="1" x14ac:dyDescent="0.2">
      <c r="B727" s="30"/>
      <c r="C727" s="244"/>
      <c r="D727" s="29"/>
      <c r="E727" s="28"/>
      <c r="F727" s="28"/>
      <c r="G727" s="27"/>
      <c r="H727" s="225"/>
      <c r="I727" s="248"/>
      <c r="J727" s="248"/>
      <c r="K727" s="248"/>
      <c r="L727" s="26" t="s">
        <v>114</v>
      </c>
      <c r="M727" s="25"/>
      <c r="N727" s="26" t="s">
        <v>112</v>
      </c>
      <c r="O727" s="25"/>
      <c r="P727" s="26" t="s">
        <v>111</v>
      </c>
      <c r="Q727" s="25"/>
      <c r="R727" s="26" t="s">
        <v>110</v>
      </c>
      <c r="S727" s="25"/>
      <c r="T727" s="26" t="s">
        <v>109</v>
      </c>
      <c r="U727" s="25"/>
      <c r="V727" s="26" t="s">
        <v>108</v>
      </c>
      <c r="W727" s="25"/>
      <c r="X727" s="26" t="s">
        <v>107</v>
      </c>
      <c r="Y727" s="25"/>
      <c r="Z727" s="26" t="s">
        <v>106</v>
      </c>
      <c r="AA727" s="25"/>
      <c r="AB727" s="26" t="s">
        <v>1707</v>
      </c>
      <c r="AC727" s="25"/>
      <c r="AD727" s="24"/>
      <c r="AE727" s="25"/>
      <c r="AF727" s="24"/>
      <c r="AG727" s="23"/>
      <c r="AH727" s="251"/>
      <c r="AI727" s="11"/>
      <c r="AJ727" s="311"/>
      <c r="AK727" s="267"/>
      <c r="AL727" s="263"/>
      <c r="AM727" s="265"/>
      <c r="AN727" s="267"/>
      <c r="AO727" s="263"/>
      <c r="AP727" s="265"/>
      <c r="AQ727" s="267"/>
      <c r="AR727" s="263"/>
      <c r="AS727" s="265"/>
      <c r="AT727" s="267"/>
      <c r="AU727" s="263"/>
      <c r="AV727" s="265"/>
      <c r="AW727" s="267"/>
      <c r="AX727" s="263"/>
      <c r="AY727" s="292"/>
      <c r="AZ727" s="228"/>
      <c r="BA727" s="228"/>
      <c r="BB727" s="295"/>
    </row>
    <row r="728" spans="2:62" ht="28.15" customHeight="1" thickBot="1" x14ac:dyDescent="0.25">
      <c r="B728" s="21"/>
      <c r="C728" s="245"/>
      <c r="D728" s="20"/>
      <c r="E728" s="19"/>
      <c r="F728" s="19"/>
      <c r="G728" s="18"/>
      <c r="H728" s="226"/>
      <c r="I728" s="249"/>
      <c r="J728" s="249"/>
      <c r="K728" s="249"/>
      <c r="L728" s="17" t="s">
        <v>105</v>
      </c>
      <c r="M728" s="15"/>
      <c r="N728" s="17" t="s">
        <v>103</v>
      </c>
      <c r="O728" s="15"/>
      <c r="P728" s="17" t="s">
        <v>102</v>
      </c>
      <c r="Q728" s="15"/>
      <c r="R728" s="17" t="s">
        <v>101</v>
      </c>
      <c r="S728" s="15"/>
      <c r="T728" s="17">
        <v>20</v>
      </c>
      <c r="U728" s="15"/>
      <c r="V728" s="17" t="s">
        <v>100</v>
      </c>
      <c r="W728" s="15"/>
      <c r="X728" s="17" t="s">
        <v>99</v>
      </c>
      <c r="Y728" s="15"/>
      <c r="Z728" s="17" t="s">
        <v>98</v>
      </c>
      <c r="AA728" s="15"/>
      <c r="AB728" s="17" t="s">
        <v>1706</v>
      </c>
      <c r="AC728" s="15"/>
      <c r="AD728" s="16"/>
      <c r="AE728" s="15"/>
      <c r="AF728" s="14"/>
      <c r="AG728" s="13"/>
      <c r="AH728" s="252"/>
      <c r="AI728" s="11"/>
      <c r="AJ728" s="312"/>
      <c r="AK728" s="268"/>
      <c r="AL728" s="264"/>
      <c r="AM728" s="266"/>
      <c r="AN728" s="268"/>
      <c r="AO728" s="264"/>
      <c r="AP728" s="266"/>
      <c r="AQ728" s="268"/>
      <c r="AR728" s="264"/>
      <c r="AS728" s="266"/>
      <c r="AT728" s="268"/>
      <c r="AU728" s="264"/>
      <c r="AV728" s="266"/>
      <c r="AW728" s="268"/>
      <c r="AX728" s="264"/>
      <c r="AY728" s="293"/>
      <c r="AZ728" s="229"/>
      <c r="BA728" s="229"/>
      <c r="BB728" s="296"/>
    </row>
    <row r="729" spans="2:62" ht="85.9" customHeight="1" thickTop="1" thickBot="1" x14ac:dyDescent="0.35">
      <c r="B729" s="105" t="s">
        <v>174</v>
      </c>
      <c r="C729" s="95" t="s">
        <v>173</v>
      </c>
      <c r="D729" s="100" t="s">
        <v>172</v>
      </c>
      <c r="E729" s="104" t="s">
        <v>171</v>
      </c>
      <c r="F729" s="103"/>
      <c r="G729" s="102"/>
      <c r="H729" s="101" t="s">
        <v>170</v>
      </c>
      <c r="I729" s="100" t="s">
        <v>96</v>
      </c>
      <c r="J729" s="100" t="s">
        <v>169</v>
      </c>
      <c r="K729" s="100" t="s">
        <v>97</v>
      </c>
      <c r="L729" s="256" t="s">
        <v>168</v>
      </c>
      <c r="M729" s="262"/>
      <c r="N729" s="256" t="s">
        <v>167</v>
      </c>
      <c r="O729" s="262"/>
      <c r="P729" s="256" t="s">
        <v>167</v>
      </c>
      <c r="Q729" s="257"/>
      <c r="R729" s="256" t="s">
        <v>167</v>
      </c>
      <c r="S729" s="257"/>
      <c r="T729" s="256" t="s">
        <v>167</v>
      </c>
      <c r="U729" s="257"/>
      <c r="V729" s="256" t="s">
        <v>167</v>
      </c>
      <c r="W729" s="257"/>
      <c r="X729" s="256" t="s">
        <v>167</v>
      </c>
      <c r="Y729" s="257"/>
      <c r="Z729" s="256" t="s">
        <v>167</v>
      </c>
      <c r="AA729" s="257"/>
      <c r="AB729" s="256" t="s">
        <v>167</v>
      </c>
      <c r="AC729" s="257"/>
      <c r="AD729" s="261" t="s">
        <v>166</v>
      </c>
      <c r="AE729" s="257"/>
      <c r="AF729" s="101" t="s">
        <v>165</v>
      </c>
      <c r="AG729" s="101" t="s">
        <v>164</v>
      </c>
      <c r="AH729" s="100" t="s">
        <v>163</v>
      </c>
      <c r="AI729" s="98"/>
      <c r="AJ729" s="96" t="s">
        <v>160</v>
      </c>
      <c r="AK729" s="95" t="s">
        <v>159</v>
      </c>
      <c r="AL729" s="94" t="s">
        <v>158</v>
      </c>
      <c r="AM729" s="96" t="s">
        <v>157</v>
      </c>
      <c r="AN729" s="95" t="s">
        <v>156</v>
      </c>
      <c r="AO729" s="94" t="s">
        <v>155</v>
      </c>
      <c r="AP729" s="96" t="s">
        <v>154</v>
      </c>
      <c r="AQ729" s="95" t="s">
        <v>153</v>
      </c>
      <c r="AR729" s="97" t="s">
        <v>152</v>
      </c>
      <c r="AS729" s="96" t="s">
        <v>151</v>
      </c>
      <c r="AT729" s="95" t="s">
        <v>150</v>
      </c>
      <c r="AU729" s="94" t="s">
        <v>149</v>
      </c>
      <c r="AV729" s="96" t="s">
        <v>148</v>
      </c>
      <c r="AW729" s="95" t="s">
        <v>147</v>
      </c>
      <c r="AX729" s="94" t="s">
        <v>146</v>
      </c>
      <c r="AY729" s="93" t="s">
        <v>145</v>
      </c>
      <c r="AZ729" s="92" t="s">
        <v>144</v>
      </c>
      <c r="BA729" s="92" t="s">
        <v>143</v>
      </c>
      <c r="BB729" s="91" t="s">
        <v>142</v>
      </c>
    </row>
    <row r="730" spans="2:62" ht="48" thickBot="1" x14ac:dyDescent="0.3">
      <c r="B730" s="90" t="s">
        <v>198</v>
      </c>
      <c r="C730" s="89"/>
      <c r="D730" s="88">
        <v>256</v>
      </c>
      <c r="E730" s="258"/>
      <c r="F730" s="259"/>
      <c r="G730" s="260"/>
      <c r="H730" s="87" t="s">
        <v>140</v>
      </c>
      <c r="I730" s="86"/>
      <c r="J730" s="86"/>
      <c r="K730" s="85"/>
      <c r="L730" s="84"/>
      <c r="M730" s="81"/>
      <c r="N730" s="84"/>
      <c r="O730" s="81"/>
      <c r="P730" s="84"/>
      <c r="Q730" s="81"/>
      <c r="R730" s="84"/>
      <c r="S730" s="81"/>
      <c r="T730" s="84"/>
      <c r="U730" s="81"/>
      <c r="V730" s="84"/>
      <c r="W730" s="81"/>
      <c r="X730" s="84"/>
      <c r="Y730" s="81"/>
      <c r="Z730" s="84"/>
      <c r="AA730" s="83"/>
      <c r="AB730" s="217"/>
      <c r="AC730" s="217"/>
      <c r="AD730" s="82" t="s">
        <v>139</v>
      </c>
      <c r="AE730" s="81"/>
      <c r="AF730" s="81"/>
      <c r="AG730" s="81"/>
      <c r="AH730" s="80"/>
      <c r="AI730" s="79" t="s">
        <v>138</v>
      </c>
      <c r="AJ730" s="78">
        <f t="shared" ref="AJ730:BB730" si="96">SUM(AJ732:AJ743)</f>
        <v>46</v>
      </c>
      <c r="AK730" s="77">
        <f t="shared" si="96"/>
        <v>5</v>
      </c>
      <c r="AL730" s="76">
        <f t="shared" si="96"/>
        <v>0</v>
      </c>
      <c r="AM730" s="78">
        <f t="shared" si="96"/>
        <v>4</v>
      </c>
      <c r="AN730" s="77">
        <f t="shared" si="96"/>
        <v>0</v>
      </c>
      <c r="AO730" s="76">
        <f t="shared" si="96"/>
        <v>0</v>
      </c>
      <c r="AP730" s="78">
        <f t="shared" si="96"/>
        <v>0</v>
      </c>
      <c r="AQ730" s="77">
        <f t="shared" si="96"/>
        <v>0</v>
      </c>
      <c r="AR730" s="76">
        <f t="shared" si="96"/>
        <v>0</v>
      </c>
      <c r="AS730" s="78">
        <f t="shared" si="96"/>
        <v>17</v>
      </c>
      <c r="AT730" s="77">
        <f t="shared" si="96"/>
        <v>0</v>
      </c>
      <c r="AU730" s="76">
        <f t="shared" si="96"/>
        <v>0</v>
      </c>
      <c r="AV730" s="78">
        <f t="shared" si="96"/>
        <v>5</v>
      </c>
      <c r="AW730" s="77">
        <f t="shared" si="96"/>
        <v>0</v>
      </c>
      <c r="AX730" s="76">
        <f t="shared" si="96"/>
        <v>0</v>
      </c>
      <c r="AY730" s="75">
        <f t="shared" si="96"/>
        <v>0</v>
      </c>
      <c r="AZ730" s="74">
        <f t="shared" si="96"/>
        <v>0</v>
      </c>
      <c r="BA730" s="74">
        <f t="shared" si="96"/>
        <v>0</v>
      </c>
      <c r="BB730" s="73">
        <f t="shared" si="96"/>
        <v>0</v>
      </c>
      <c r="BC730" s="72" t="s">
        <v>137</v>
      </c>
      <c r="BF730" s="5">
        <f>SUM(AJ730:AL730)/$BG$5</f>
        <v>51</v>
      </c>
      <c r="BG730" s="5">
        <f>SUM(AM730:AO730,AY730)/$BG$5</f>
        <v>4</v>
      </c>
      <c r="BH730" s="5">
        <f>SUM(AP730:AR730,AZ730)/$BG$5</f>
        <v>0</v>
      </c>
      <c r="BI730" s="5">
        <f>SUM(AS730:AU730,BA730)/$BG$5</f>
        <v>17</v>
      </c>
      <c r="BJ730" s="5">
        <f>SUM(AV730:AX730,BB730)/$BG$5</f>
        <v>5</v>
      </c>
    </row>
    <row r="731" spans="2:62" ht="37.5" thickBot="1" x14ac:dyDescent="0.3">
      <c r="B731" s="71"/>
      <c r="C731" s="70"/>
      <c r="D731" s="69"/>
      <c r="E731" s="68"/>
      <c r="F731" s="68"/>
      <c r="G731" s="67"/>
      <c r="H731" s="66"/>
      <c r="I731" s="64"/>
      <c r="J731" s="64"/>
      <c r="K731" s="65"/>
      <c r="L731" s="64"/>
      <c r="M731" s="62"/>
      <c r="N731" s="64"/>
      <c r="O731" s="62"/>
      <c r="P731" s="64"/>
      <c r="Q731" s="62"/>
      <c r="R731" s="64"/>
      <c r="S731" s="62"/>
      <c r="T731" s="64"/>
      <c r="U731" s="62"/>
      <c r="V731" s="64"/>
      <c r="W731" s="62"/>
      <c r="X731" s="64"/>
      <c r="Y731" s="62"/>
      <c r="Z731" s="64"/>
      <c r="AA731" s="62"/>
      <c r="AB731" s="62"/>
      <c r="AC731" s="62"/>
      <c r="AD731" s="63"/>
      <c r="AE731" s="62"/>
      <c r="AF731" s="62"/>
      <c r="AG731" s="62"/>
      <c r="AH731" s="61"/>
      <c r="AI731" s="59" t="s">
        <v>136</v>
      </c>
      <c r="AJ731" s="214">
        <f t="shared" ref="AJ731:BB731" si="97">AJ730/1</f>
        <v>46</v>
      </c>
      <c r="AK731" s="213">
        <f t="shared" si="97"/>
        <v>5</v>
      </c>
      <c r="AL731" s="212">
        <f t="shared" si="97"/>
        <v>0</v>
      </c>
      <c r="AM731" s="214">
        <f t="shared" si="97"/>
        <v>4</v>
      </c>
      <c r="AN731" s="213">
        <f t="shared" si="97"/>
        <v>0</v>
      </c>
      <c r="AO731" s="212">
        <f t="shared" si="97"/>
        <v>0</v>
      </c>
      <c r="AP731" s="214">
        <f t="shared" si="97"/>
        <v>0</v>
      </c>
      <c r="AQ731" s="213">
        <f t="shared" si="97"/>
        <v>0</v>
      </c>
      <c r="AR731" s="212">
        <f t="shared" si="97"/>
        <v>0</v>
      </c>
      <c r="AS731" s="214">
        <f t="shared" si="97"/>
        <v>17</v>
      </c>
      <c r="AT731" s="213">
        <f t="shared" si="97"/>
        <v>0</v>
      </c>
      <c r="AU731" s="212">
        <f t="shared" si="97"/>
        <v>0</v>
      </c>
      <c r="AV731" s="214">
        <f t="shared" si="97"/>
        <v>5</v>
      </c>
      <c r="AW731" s="213">
        <f t="shared" si="97"/>
        <v>0</v>
      </c>
      <c r="AX731" s="212">
        <f t="shared" si="97"/>
        <v>0</v>
      </c>
      <c r="AY731" s="211">
        <f t="shared" si="97"/>
        <v>0</v>
      </c>
      <c r="AZ731" s="210">
        <f t="shared" si="97"/>
        <v>0</v>
      </c>
      <c r="BA731" s="210">
        <f t="shared" si="97"/>
        <v>0</v>
      </c>
      <c r="BB731" s="209">
        <f t="shared" si="97"/>
        <v>0</v>
      </c>
      <c r="BC731" s="52" t="s">
        <v>135</v>
      </c>
    </row>
    <row r="732" spans="2:62" ht="28.15" customHeight="1" x14ac:dyDescent="0.2">
      <c r="B732" s="30"/>
      <c r="C732" s="242">
        <v>1</v>
      </c>
      <c r="D732" s="44"/>
      <c r="E732" s="43"/>
      <c r="F732" s="43"/>
      <c r="G732" s="42"/>
      <c r="H732" s="223" t="s">
        <v>1251</v>
      </c>
      <c r="I732" s="246">
        <v>118</v>
      </c>
      <c r="J732" s="246">
        <v>32</v>
      </c>
      <c r="K732" s="246">
        <v>7</v>
      </c>
      <c r="L732" s="41" t="s">
        <v>133</v>
      </c>
      <c r="M732" s="40" t="s">
        <v>132</v>
      </c>
      <c r="N732" s="41" t="s">
        <v>131</v>
      </c>
      <c r="O732" s="40" t="s">
        <v>132</v>
      </c>
      <c r="P732" s="41" t="s">
        <v>130</v>
      </c>
      <c r="Q732" s="40" t="s">
        <v>1273</v>
      </c>
      <c r="R732" s="41" t="s">
        <v>129</v>
      </c>
      <c r="S732" s="40" t="s">
        <v>389</v>
      </c>
      <c r="T732" s="41" t="s">
        <v>128</v>
      </c>
      <c r="U732" s="40" t="s">
        <v>389</v>
      </c>
      <c r="V732" s="41" t="s">
        <v>127</v>
      </c>
      <c r="W732" s="40" t="s">
        <v>1740</v>
      </c>
      <c r="X732" s="41" t="s">
        <v>126</v>
      </c>
      <c r="Y732" s="40" t="s">
        <v>414</v>
      </c>
      <c r="Z732" s="41" t="s">
        <v>125</v>
      </c>
      <c r="AA732" s="40"/>
      <c r="AB732" s="41" t="s">
        <v>1709</v>
      </c>
      <c r="AC732" s="40"/>
      <c r="AD732" s="39"/>
      <c r="AE732" s="40"/>
      <c r="AF732" s="39" t="s">
        <v>417</v>
      </c>
      <c r="AG732" s="38"/>
      <c r="AH732" s="250"/>
      <c r="AI732" s="11"/>
      <c r="AJ732" s="310">
        <f>SUMPRODUCT(LEN($M732:$AC735)-LEN(SUBSTITUTE($M732:$AC735,"A", "")))</f>
        <v>46</v>
      </c>
      <c r="AK732" s="239">
        <f>SUMPRODUCT(LEN($AF732:$AF735)-LEN(SUBSTITUTE($AF732:$AF735,"A", "")))</f>
        <v>5</v>
      </c>
      <c r="AL732" s="230">
        <f>SUMPRODUCT(LEN($AE732:$AE735)-LEN(SUBSTITUTE($AE732:$AE735,"A", "")))</f>
        <v>0</v>
      </c>
      <c r="AM732" s="233">
        <f>SUMPRODUCT(LEN($M732:$AC735)-LEN(SUBSTITUTE($M732:$AC735,"S", "")))</f>
        <v>4</v>
      </c>
      <c r="AN732" s="239">
        <f>SUMPRODUCT(LEN($AF732:$AF735)-LEN(SUBSTITUTE($AF732:$AF735,"S", "")))</f>
        <v>0</v>
      </c>
      <c r="AO732" s="230">
        <f>SUMPRODUCT(LEN($AE732:$AE735)-LEN(SUBSTITUTE($AE732:$AE735,"S", "")))</f>
        <v>0</v>
      </c>
      <c r="AP732" s="233">
        <f>SUMPRODUCT(LEN($M732:$AC735)-LEN(SUBSTITUTE($M732:$AC735,"F", "")))</f>
        <v>0</v>
      </c>
      <c r="AQ732" s="239">
        <f>SUMPRODUCT(LEN($AF732:$AF735)-LEN(SUBSTITUTE($AF732:$AF735,"F", "")))</f>
        <v>0</v>
      </c>
      <c r="AR732" s="230">
        <f>SUMPRODUCT(LEN($AE732:$AE735)-LEN(SUBSTITUTE($AE732:$AE735,"F", "")))</f>
        <v>0</v>
      </c>
      <c r="AS732" s="233">
        <f>SUMPRODUCT(LEN($M732:$AC735)-LEN(SUBSTITUTE($M732:$AC735,"G", "")))</f>
        <v>17</v>
      </c>
      <c r="AT732" s="239">
        <f>SUMPRODUCT(LEN($AF732:$AF735)-LEN(SUBSTITUTE($AF732:$AF735,"G", "")))</f>
        <v>0</v>
      </c>
      <c r="AU732" s="230">
        <f>SUMPRODUCT(LEN($AE732:$AE735)-LEN(SUBSTITUTE($AE732:$AE735,"G", "")))</f>
        <v>0</v>
      </c>
      <c r="AV732" s="233">
        <f>SUMPRODUCT(LEN($M732:$AC735)-LEN(SUBSTITUTE($M732:$AC735,"M", "")))</f>
        <v>5</v>
      </c>
      <c r="AW732" s="239">
        <f>SUMPRODUCT(LEN($AF732:$AF735)-LEN(SUBSTITUTE($AF732:$AF735,"M", "")))</f>
        <v>0</v>
      </c>
      <c r="AX732" s="230">
        <f>SUMPRODUCT(LEN($AE732:$AE735)-LEN(SUBSTITUTE($AE732:$AE735,"M", "")))</f>
        <v>0</v>
      </c>
      <c r="AY732" s="291">
        <f>SUMPRODUCT(LEN($AE732:$AE735)-LEN(SUBSTITUTE($AE732:$AE735,"S", "")))</f>
        <v>0</v>
      </c>
      <c r="AZ732" s="227">
        <f>SUMPRODUCT(LEN($AE732:$AE735)-LEN(SUBSTITUTE($AE732:$AE735,"F", "")))</f>
        <v>0</v>
      </c>
      <c r="BA732" s="227">
        <f>SUMPRODUCT(LEN($AE732:$AE735)-LEN(SUBSTITUTE($AE732:$AE735,"G", "")))</f>
        <v>0</v>
      </c>
      <c r="BB732" s="294">
        <f>SUMPRODUCT(LEN($AE732:$AE735)-LEN(SUBSTITUTE($AE732:$AE735,"M", "")))</f>
        <v>0</v>
      </c>
    </row>
    <row r="733" spans="2:62" ht="28.15" customHeight="1" thickBot="1" x14ac:dyDescent="0.25">
      <c r="B733" s="30"/>
      <c r="C733" s="243"/>
      <c r="D733" s="36"/>
      <c r="E733" s="35"/>
      <c r="F733" s="35"/>
      <c r="G733" s="34"/>
      <c r="H733" s="224"/>
      <c r="I733" s="247"/>
      <c r="J733" s="247"/>
      <c r="K733" s="247"/>
      <c r="L733" s="33" t="s">
        <v>123</v>
      </c>
      <c r="M733" s="32" t="s">
        <v>1613</v>
      </c>
      <c r="N733" s="33" t="s">
        <v>122</v>
      </c>
      <c r="O733" s="32" t="s">
        <v>382</v>
      </c>
      <c r="P733" s="33" t="s">
        <v>120</v>
      </c>
      <c r="Q733" s="32" t="s">
        <v>1641</v>
      </c>
      <c r="R733" s="33" t="s">
        <v>119</v>
      </c>
      <c r="S733" s="32" t="s">
        <v>1047</v>
      </c>
      <c r="T733" s="33" t="s">
        <v>118</v>
      </c>
      <c r="U733" s="32" t="s">
        <v>132</v>
      </c>
      <c r="V733" s="33" t="s">
        <v>117</v>
      </c>
      <c r="W733" s="32" t="s">
        <v>614</v>
      </c>
      <c r="X733" s="33" t="s">
        <v>116</v>
      </c>
      <c r="Y733" s="32"/>
      <c r="Z733" s="33" t="s">
        <v>115</v>
      </c>
      <c r="AA733" s="32"/>
      <c r="AB733" s="33" t="s">
        <v>1708</v>
      </c>
      <c r="AC733" s="32"/>
      <c r="AD733" s="31"/>
      <c r="AE733" s="32"/>
      <c r="AF733" s="31"/>
      <c r="AG733" s="23"/>
      <c r="AH733" s="251"/>
      <c r="AI733" s="11"/>
      <c r="AJ733" s="311"/>
      <c r="AK733" s="267"/>
      <c r="AL733" s="263"/>
      <c r="AM733" s="265"/>
      <c r="AN733" s="267"/>
      <c r="AO733" s="263"/>
      <c r="AP733" s="265"/>
      <c r="AQ733" s="267"/>
      <c r="AR733" s="263"/>
      <c r="AS733" s="265"/>
      <c r="AT733" s="267"/>
      <c r="AU733" s="263"/>
      <c r="AV733" s="265"/>
      <c r="AW733" s="267"/>
      <c r="AX733" s="263"/>
      <c r="AY733" s="292"/>
      <c r="AZ733" s="228"/>
      <c r="BA733" s="228"/>
      <c r="BB733" s="295"/>
    </row>
    <row r="734" spans="2:62" ht="28.15" customHeight="1" x14ac:dyDescent="0.2">
      <c r="B734" s="30"/>
      <c r="C734" s="244"/>
      <c r="D734" s="29"/>
      <c r="E734" s="28"/>
      <c r="F734" s="28"/>
      <c r="G734" s="27"/>
      <c r="H734" s="225">
        <v>257</v>
      </c>
      <c r="I734" s="248"/>
      <c r="J734" s="248"/>
      <c r="K734" s="248"/>
      <c r="L734" s="26" t="s">
        <v>114</v>
      </c>
      <c r="M734" s="25" t="s">
        <v>132</v>
      </c>
      <c r="N734" s="26" t="s">
        <v>112</v>
      </c>
      <c r="O734" s="25" t="s">
        <v>1099</v>
      </c>
      <c r="P734" s="26" t="s">
        <v>111</v>
      </c>
      <c r="Q734" s="25" t="s">
        <v>689</v>
      </c>
      <c r="R734" s="26" t="s">
        <v>110</v>
      </c>
      <c r="S734" s="25" t="s">
        <v>389</v>
      </c>
      <c r="T734" s="26" t="s">
        <v>109</v>
      </c>
      <c r="U734" s="25" t="s">
        <v>132</v>
      </c>
      <c r="V734" s="26" t="s">
        <v>108</v>
      </c>
      <c r="W734" s="25" t="s">
        <v>104</v>
      </c>
      <c r="X734" s="26" t="s">
        <v>107</v>
      </c>
      <c r="Y734" s="25"/>
      <c r="Z734" s="26" t="s">
        <v>106</v>
      </c>
      <c r="AA734" s="25"/>
      <c r="AB734" s="26" t="s">
        <v>1707</v>
      </c>
      <c r="AC734" s="25"/>
      <c r="AD734" s="24"/>
      <c r="AE734" s="25"/>
      <c r="AF734" s="24"/>
      <c r="AG734" s="23"/>
      <c r="AH734" s="251"/>
      <c r="AI734" s="11"/>
      <c r="AJ734" s="311"/>
      <c r="AK734" s="267"/>
      <c r="AL734" s="263"/>
      <c r="AM734" s="265"/>
      <c r="AN734" s="267"/>
      <c r="AO734" s="263"/>
      <c r="AP734" s="265"/>
      <c r="AQ734" s="267"/>
      <c r="AR734" s="263"/>
      <c r="AS734" s="265"/>
      <c r="AT734" s="267"/>
      <c r="AU734" s="263"/>
      <c r="AV734" s="265"/>
      <c r="AW734" s="267"/>
      <c r="AX734" s="263"/>
      <c r="AY734" s="292"/>
      <c r="AZ734" s="228"/>
      <c r="BA734" s="228"/>
      <c r="BB734" s="295"/>
    </row>
    <row r="735" spans="2:62" ht="28.15" customHeight="1" thickBot="1" x14ac:dyDescent="0.25">
      <c r="B735" s="30"/>
      <c r="C735" s="253"/>
      <c r="D735" s="51"/>
      <c r="E735" s="50"/>
      <c r="F735" s="50"/>
      <c r="G735" s="49"/>
      <c r="H735" s="226"/>
      <c r="I735" s="254"/>
      <c r="J735" s="254"/>
      <c r="K735" s="254"/>
      <c r="L735" s="48" t="s">
        <v>105</v>
      </c>
      <c r="M735" s="47" t="s">
        <v>1273</v>
      </c>
      <c r="N735" s="48" t="s">
        <v>103</v>
      </c>
      <c r="O735" s="47" t="s">
        <v>1315</v>
      </c>
      <c r="P735" s="48" t="s">
        <v>102</v>
      </c>
      <c r="Q735" s="47" t="s">
        <v>976</v>
      </c>
      <c r="R735" s="48" t="s">
        <v>101</v>
      </c>
      <c r="S735" s="47" t="s">
        <v>389</v>
      </c>
      <c r="T735" s="48">
        <v>20</v>
      </c>
      <c r="U735" s="47" t="s">
        <v>414</v>
      </c>
      <c r="V735" s="48" t="s">
        <v>100</v>
      </c>
      <c r="W735" s="47" t="s">
        <v>1739</v>
      </c>
      <c r="X735" s="48" t="s">
        <v>99</v>
      </c>
      <c r="Y735" s="47"/>
      <c r="Z735" s="48" t="s">
        <v>98</v>
      </c>
      <c r="AA735" s="47"/>
      <c r="AB735" s="48" t="s">
        <v>1706</v>
      </c>
      <c r="AC735" s="47"/>
      <c r="AD735" s="16"/>
      <c r="AE735" s="47"/>
      <c r="AF735" s="16"/>
      <c r="AG735" s="46"/>
      <c r="AH735" s="255"/>
      <c r="AI735" s="11"/>
      <c r="AJ735" s="312"/>
      <c r="AK735" s="268"/>
      <c r="AL735" s="264"/>
      <c r="AM735" s="266"/>
      <c r="AN735" s="268"/>
      <c r="AO735" s="264"/>
      <c r="AP735" s="266"/>
      <c r="AQ735" s="268"/>
      <c r="AR735" s="264"/>
      <c r="AS735" s="266"/>
      <c r="AT735" s="268"/>
      <c r="AU735" s="264"/>
      <c r="AV735" s="266"/>
      <c r="AW735" s="268"/>
      <c r="AX735" s="264"/>
      <c r="AY735" s="293"/>
      <c r="AZ735" s="229"/>
      <c r="BA735" s="229"/>
      <c r="BB735" s="296"/>
    </row>
    <row r="736" spans="2:62" ht="28.15" customHeight="1" x14ac:dyDescent="0.2">
      <c r="B736" s="30"/>
      <c r="C736" s="242">
        <v>2</v>
      </c>
      <c r="D736" s="44"/>
      <c r="E736" s="43"/>
      <c r="F736" s="43"/>
      <c r="G736" s="42"/>
      <c r="H736" s="223"/>
      <c r="I736" s="246"/>
      <c r="J736" s="246"/>
      <c r="K736" s="246"/>
      <c r="L736" s="41" t="s">
        <v>133</v>
      </c>
      <c r="M736" s="40"/>
      <c r="N736" s="41" t="s">
        <v>131</v>
      </c>
      <c r="O736" s="40"/>
      <c r="P736" s="41" t="s">
        <v>130</v>
      </c>
      <c r="Q736" s="40"/>
      <c r="R736" s="41" t="s">
        <v>129</v>
      </c>
      <c r="S736" s="40"/>
      <c r="T736" s="41" t="s">
        <v>128</v>
      </c>
      <c r="U736" s="40"/>
      <c r="V736" s="41" t="s">
        <v>127</v>
      </c>
      <c r="W736" s="40"/>
      <c r="X736" s="41" t="s">
        <v>126</v>
      </c>
      <c r="Y736" s="40"/>
      <c r="Z736" s="41" t="s">
        <v>125</v>
      </c>
      <c r="AA736" s="40"/>
      <c r="AB736" s="41" t="s">
        <v>1709</v>
      </c>
      <c r="AC736" s="40"/>
      <c r="AD736" s="39"/>
      <c r="AE736" s="40"/>
      <c r="AF736" s="39"/>
      <c r="AG736" s="38"/>
      <c r="AH736" s="250"/>
      <c r="AI736" s="11"/>
      <c r="AJ736" s="310">
        <f>SUMPRODUCT(LEN($M736:$AC739)-LEN(SUBSTITUTE($M736:$AC739,"A", "")))</f>
        <v>0</v>
      </c>
      <c r="AK736" s="239">
        <f>SUMPRODUCT(LEN($AF736:$AF739)-LEN(SUBSTITUTE($AF736:$AF739,"A", "")))</f>
        <v>0</v>
      </c>
      <c r="AL736" s="230">
        <f>SUMPRODUCT(LEN($AE736:$AE739)-LEN(SUBSTITUTE($AE736:$AE739,"A", "")))</f>
        <v>0</v>
      </c>
      <c r="AM736" s="233">
        <f>SUMPRODUCT(LEN($M736:$AC739)-LEN(SUBSTITUTE($M736:$AC739,"S", "")))</f>
        <v>0</v>
      </c>
      <c r="AN736" s="239">
        <f>SUMPRODUCT(LEN($AF736:$AF739)-LEN(SUBSTITUTE($AF736:$AF739,"S", "")))</f>
        <v>0</v>
      </c>
      <c r="AO736" s="230">
        <f>SUMPRODUCT(LEN($AE736:$AE739)-LEN(SUBSTITUTE($AE736:$AE739,"S", "")))</f>
        <v>0</v>
      </c>
      <c r="AP736" s="233">
        <f>SUMPRODUCT(LEN($M736:$AC739)-LEN(SUBSTITUTE($M736:$AC739,"F", "")))</f>
        <v>0</v>
      </c>
      <c r="AQ736" s="239">
        <f>SUMPRODUCT(LEN($AF736:$AF739)-LEN(SUBSTITUTE($AF736:$AF739,"F", "")))</f>
        <v>0</v>
      </c>
      <c r="AR736" s="230">
        <f>SUMPRODUCT(LEN($AE736:$AE739)-LEN(SUBSTITUTE($AE736:$AE739,"F", "")))</f>
        <v>0</v>
      </c>
      <c r="AS736" s="233">
        <f>SUMPRODUCT(LEN($M736:$AC739)-LEN(SUBSTITUTE($M736:$AC739,"G", "")))</f>
        <v>0</v>
      </c>
      <c r="AT736" s="239">
        <f>SUMPRODUCT(LEN($AF736:$AF739)-LEN(SUBSTITUTE($AF736:$AF739,"G", "")))</f>
        <v>0</v>
      </c>
      <c r="AU736" s="230">
        <f>SUMPRODUCT(LEN($AE736:$AE739)-LEN(SUBSTITUTE($AE736:$AE739,"G", "")))</f>
        <v>0</v>
      </c>
      <c r="AV736" s="233">
        <f>SUMPRODUCT(LEN($M736:$AC739)-LEN(SUBSTITUTE($M736:$AC739,"M", "")))</f>
        <v>0</v>
      </c>
      <c r="AW736" s="239">
        <f>SUMPRODUCT(LEN($AF736:$AF739)-LEN(SUBSTITUTE($AF736:$AF739,"M", "")))</f>
        <v>0</v>
      </c>
      <c r="AX736" s="230">
        <f>SUMPRODUCT(LEN($AE736:$AE739)-LEN(SUBSTITUTE($AE736:$AE739,"M", "")))</f>
        <v>0</v>
      </c>
      <c r="AY736" s="291">
        <f>SUMPRODUCT(LEN($AE736:$AE739)-LEN(SUBSTITUTE($AE736:$AE739,"S", "")))</f>
        <v>0</v>
      </c>
      <c r="AZ736" s="227">
        <f>SUMPRODUCT(LEN($AE736:$AE739)-LEN(SUBSTITUTE($AE736:$AE739,"F", "")))</f>
        <v>0</v>
      </c>
      <c r="BA736" s="227">
        <f>SUMPRODUCT(LEN($AE736:$AE739)-LEN(SUBSTITUTE($AE736:$AE739,"G", "")))</f>
        <v>0</v>
      </c>
      <c r="BB736" s="294">
        <f>SUMPRODUCT(LEN($AE736:$AE739)-LEN(SUBSTITUTE($AE736:$AE739,"M", "")))</f>
        <v>0</v>
      </c>
    </row>
    <row r="737" spans="2:62" ht="28.15" customHeight="1" thickBot="1" x14ac:dyDescent="0.25">
      <c r="B737" s="30"/>
      <c r="C737" s="243"/>
      <c r="D737" s="36"/>
      <c r="E737" s="35"/>
      <c r="F737" s="35"/>
      <c r="G737" s="34"/>
      <c r="H737" s="224"/>
      <c r="I737" s="247"/>
      <c r="J737" s="247"/>
      <c r="K737" s="247"/>
      <c r="L737" s="33" t="s">
        <v>123</v>
      </c>
      <c r="M737" s="32"/>
      <c r="N737" s="33" t="s">
        <v>122</v>
      </c>
      <c r="O737" s="32"/>
      <c r="P737" s="33" t="s">
        <v>120</v>
      </c>
      <c r="Q737" s="32"/>
      <c r="R737" s="33" t="s">
        <v>119</v>
      </c>
      <c r="S737" s="32"/>
      <c r="T737" s="33" t="s">
        <v>118</v>
      </c>
      <c r="U737" s="32"/>
      <c r="V737" s="33" t="s">
        <v>117</v>
      </c>
      <c r="W737" s="32"/>
      <c r="X737" s="33" t="s">
        <v>116</v>
      </c>
      <c r="Y737" s="32"/>
      <c r="Z737" s="33" t="s">
        <v>115</v>
      </c>
      <c r="AA737" s="32"/>
      <c r="AB737" s="33" t="s">
        <v>1708</v>
      </c>
      <c r="AC737" s="32"/>
      <c r="AD737" s="31"/>
      <c r="AE737" s="32"/>
      <c r="AF737" s="31"/>
      <c r="AG737" s="23"/>
      <c r="AH737" s="251"/>
      <c r="AI737" s="11"/>
      <c r="AJ737" s="311"/>
      <c r="AK737" s="267"/>
      <c r="AL737" s="263"/>
      <c r="AM737" s="265"/>
      <c r="AN737" s="267"/>
      <c r="AO737" s="263"/>
      <c r="AP737" s="265"/>
      <c r="AQ737" s="267"/>
      <c r="AR737" s="263"/>
      <c r="AS737" s="265"/>
      <c r="AT737" s="267"/>
      <c r="AU737" s="263"/>
      <c r="AV737" s="265"/>
      <c r="AW737" s="267"/>
      <c r="AX737" s="263"/>
      <c r="AY737" s="292"/>
      <c r="AZ737" s="228"/>
      <c r="BA737" s="228"/>
      <c r="BB737" s="295"/>
    </row>
    <row r="738" spans="2:62" ht="28.15" customHeight="1" x14ac:dyDescent="0.2">
      <c r="B738" s="30"/>
      <c r="C738" s="244"/>
      <c r="D738" s="29"/>
      <c r="E738" s="28"/>
      <c r="F738" s="28"/>
      <c r="G738" s="27"/>
      <c r="H738" s="225"/>
      <c r="I738" s="248"/>
      <c r="J738" s="248"/>
      <c r="K738" s="248"/>
      <c r="L738" s="26" t="s">
        <v>114</v>
      </c>
      <c r="M738" s="25"/>
      <c r="N738" s="26" t="s">
        <v>112</v>
      </c>
      <c r="O738" s="25"/>
      <c r="P738" s="26" t="s">
        <v>111</v>
      </c>
      <c r="Q738" s="25"/>
      <c r="R738" s="26" t="s">
        <v>110</v>
      </c>
      <c r="S738" s="25"/>
      <c r="T738" s="26" t="s">
        <v>109</v>
      </c>
      <c r="U738" s="25"/>
      <c r="V738" s="26" t="s">
        <v>108</v>
      </c>
      <c r="W738" s="25"/>
      <c r="X738" s="26" t="s">
        <v>107</v>
      </c>
      <c r="Y738" s="25"/>
      <c r="Z738" s="26" t="s">
        <v>106</v>
      </c>
      <c r="AA738" s="25"/>
      <c r="AB738" s="26" t="s">
        <v>1707</v>
      </c>
      <c r="AC738" s="25"/>
      <c r="AD738" s="24"/>
      <c r="AE738" s="25"/>
      <c r="AF738" s="24"/>
      <c r="AG738" s="23"/>
      <c r="AH738" s="251"/>
      <c r="AI738" s="11"/>
      <c r="AJ738" s="311"/>
      <c r="AK738" s="267"/>
      <c r="AL738" s="263"/>
      <c r="AM738" s="265"/>
      <c r="AN738" s="267"/>
      <c r="AO738" s="263"/>
      <c r="AP738" s="265"/>
      <c r="AQ738" s="267"/>
      <c r="AR738" s="263"/>
      <c r="AS738" s="265"/>
      <c r="AT738" s="267"/>
      <c r="AU738" s="263"/>
      <c r="AV738" s="265"/>
      <c r="AW738" s="267"/>
      <c r="AX738" s="263"/>
      <c r="AY738" s="292"/>
      <c r="AZ738" s="228"/>
      <c r="BA738" s="228"/>
      <c r="BB738" s="295"/>
    </row>
    <row r="739" spans="2:62" ht="28.15" customHeight="1" thickBot="1" x14ac:dyDescent="0.25">
      <c r="B739" s="30"/>
      <c r="C739" s="253"/>
      <c r="D739" s="51"/>
      <c r="E739" s="50"/>
      <c r="F739" s="50"/>
      <c r="G739" s="49"/>
      <c r="H739" s="226"/>
      <c r="I739" s="254"/>
      <c r="J739" s="254"/>
      <c r="K739" s="254"/>
      <c r="L739" s="48" t="s">
        <v>105</v>
      </c>
      <c r="M739" s="47"/>
      <c r="N739" s="48" t="s">
        <v>103</v>
      </c>
      <c r="O739" s="47"/>
      <c r="P739" s="48" t="s">
        <v>102</v>
      </c>
      <c r="Q739" s="47"/>
      <c r="R739" s="48" t="s">
        <v>101</v>
      </c>
      <c r="S739" s="47"/>
      <c r="T739" s="48">
        <v>20</v>
      </c>
      <c r="U739" s="47"/>
      <c r="V739" s="48" t="s">
        <v>100</v>
      </c>
      <c r="W739" s="47"/>
      <c r="X739" s="48" t="s">
        <v>99</v>
      </c>
      <c r="Y739" s="47"/>
      <c r="Z739" s="48" t="s">
        <v>98</v>
      </c>
      <c r="AA739" s="47"/>
      <c r="AB739" s="48" t="s">
        <v>1706</v>
      </c>
      <c r="AC739" s="47"/>
      <c r="AD739" s="16"/>
      <c r="AE739" s="47"/>
      <c r="AF739" s="16"/>
      <c r="AG739" s="46"/>
      <c r="AH739" s="255"/>
      <c r="AI739" s="11"/>
      <c r="AJ739" s="312"/>
      <c r="AK739" s="268"/>
      <c r="AL739" s="264"/>
      <c r="AM739" s="266"/>
      <c r="AN739" s="268"/>
      <c r="AO739" s="264"/>
      <c r="AP739" s="266"/>
      <c r="AQ739" s="268"/>
      <c r="AR739" s="264"/>
      <c r="AS739" s="266"/>
      <c r="AT739" s="268"/>
      <c r="AU739" s="264"/>
      <c r="AV739" s="266"/>
      <c r="AW739" s="268"/>
      <c r="AX739" s="264"/>
      <c r="AY739" s="293"/>
      <c r="AZ739" s="229"/>
      <c r="BA739" s="229"/>
      <c r="BB739" s="296"/>
    </row>
    <row r="740" spans="2:62" ht="28.15" customHeight="1" x14ac:dyDescent="0.2">
      <c r="B740" s="30"/>
      <c r="C740" s="242">
        <v>3</v>
      </c>
      <c r="D740" s="44"/>
      <c r="E740" s="43"/>
      <c r="F740" s="43"/>
      <c r="G740" s="42"/>
      <c r="H740" s="223"/>
      <c r="I740" s="246"/>
      <c r="J740" s="246"/>
      <c r="K740" s="246"/>
      <c r="L740" s="41" t="s">
        <v>133</v>
      </c>
      <c r="M740" s="40"/>
      <c r="N740" s="41" t="s">
        <v>131</v>
      </c>
      <c r="O740" s="40"/>
      <c r="P740" s="41" t="s">
        <v>130</v>
      </c>
      <c r="Q740" s="40"/>
      <c r="R740" s="41" t="s">
        <v>129</v>
      </c>
      <c r="S740" s="40"/>
      <c r="T740" s="41" t="s">
        <v>128</v>
      </c>
      <c r="U740" s="40"/>
      <c r="V740" s="41" t="s">
        <v>127</v>
      </c>
      <c r="W740" s="40"/>
      <c r="X740" s="41" t="s">
        <v>126</v>
      </c>
      <c r="Y740" s="40"/>
      <c r="Z740" s="41" t="s">
        <v>125</v>
      </c>
      <c r="AA740" s="40"/>
      <c r="AB740" s="41" t="s">
        <v>1709</v>
      </c>
      <c r="AC740" s="40"/>
      <c r="AD740" s="39"/>
      <c r="AE740" s="40"/>
      <c r="AF740" s="39"/>
      <c r="AG740" s="38"/>
      <c r="AH740" s="250"/>
      <c r="AI740" s="11"/>
      <c r="AJ740" s="310">
        <f>SUMPRODUCT(LEN($M740:$AC743)-LEN(SUBSTITUTE($M740:$AC743,"A", "")))</f>
        <v>0</v>
      </c>
      <c r="AK740" s="239">
        <f>SUMPRODUCT(LEN($AF740:$AF743)-LEN(SUBSTITUTE($AF740:$AF743,"A", "")))</f>
        <v>0</v>
      </c>
      <c r="AL740" s="230">
        <f>SUMPRODUCT(LEN($AE740:$AE743)-LEN(SUBSTITUTE($AE740:$AE743,"A", "")))</f>
        <v>0</v>
      </c>
      <c r="AM740" s="233">
        <f>SUMPRODUCT(LEN($M740:$AC743)-LEN(SUBSTITUTE($M740:$AC743,"S", "")))</f>
        <v>0</v>
      </c>
      <c r="AN740" s="239">
        <f>SUMPRODUCT(LEN($AF740:$AF743)-LEN(SUBSTITUTE($AF740:$AF743,"S", "")))</f>
        <v>0</v>
      </c>
      <c r="AO740" s="230">
        <f>SUMPRODUCT(LEN($AE740:$AE743)-LEN(SUBSTITUTE($AE740:$AE743,"S", "")))</f>
        <v>0</v>
      </c>
      <c r="AP740" s="233">
        <f>SUMPRODUCT(LEN($M740:$AC743)-LEN(SUBSTITUTE($M740:$AC743,"F", "")))</f>
        <v>0</v>
      </c>
      <c r="AQ740" s="239">
        <f>SUMPRODUCT(LEN($AF740:$AF743)-LEN(SUBSTITUTE($AF740:$AF743,"F", "")))</f>
        <v>0</v>
      </c>
      <c r="AR740" s="230">
        <f>SUMPRODUCT(LEN($AE740:$AE743)-LEN(SUBSTITUTE($AE740:$AE743,"F", "")))</f>
        <v>0</v>
      </c>
      <c r="AS740" s="233">
        <f>SUMPRODUCT(LEN($M740:$AC743)-LEN(SUBSTITUTE($M740:$AC743,"G", "")))</f>
        <v>0</v>
      </c>
      <c r="AT740" s="239">
        <f>SUMPRODUCT(LEN($AF740:$AF743)-LEN(SUBSTITUTE($AF740:$AF743,"G", "")))</f>
        <v>0</v>
      </c>
      <c r="AU740" s="230">
        <f>SUMPRODUCT(LEN($AE740:$AE743)-LEN(SUBSTITUTE($AE740:$AE743,"G", "")))</f>
        <v>0</v>
      </c>
      <c r="AV740" s="233">
        <f>SUMPRODUCT(LEN($M740:$AC743)-LEN(SUBSTITUTE($M740:$AC743,"M", "")))</f>
        <v>0</v>
      </c>
      <c r="AW740" s="239">
        <f>SUMPRODUCT(LEN($AF740:$AF743)-LEN(SUBSTITUTE($AF740:$AF743,"M", "")))</f>
        <v>0</v>
      </c>
      <c r="AX740" s="230">
        <f>SUMPRODUCT(LEN($AE740:$AE743)-LEN(SUBSTITUTE($AE740:$AE743,"M", "")))</f>
        <v>0</v>
      </c>
      <c r="AY740" s="291">
        <f>SUMPRODUCT(LEN($AE740:$AE743)-LEN(SUBSTITUTE($AE740:$AE743,"S", "")))</f>
        <v>0</v>
      </c>
      <c r="AZ740" s="227">
        <f>SUMPRODUCT(LEN($AE740:$AE743)-LEN(SUBSTITUTE($AE740:$AE743,"F", "")))</f>
        <v>0</v>
      </c>
      <c r="BA740" s="227">
        <f>SUMPRODUCT(LEN($AE740:$AE743)-LEN(SUBSTITUTE($AE740:$AE743,"G", "")))</f>
        <v>0</v>
      </c>
      <c r="BB740" s="294">
        <f>SUMPRODUCT(LEN($AE740:$AE743)-LEN(SUBSTITUTE($AE740:$AE743,"M", "")))</f>
        <v>0</v>
      </c>
    </row>
    <row r="741" spans="2:62" ht="28.15" customHeight="1" thickBot="1" x14ac:dyDescent="0.25">
      <c r="B741" s="30"/>
      <c r="C741" s="243"/>
      <c r="D741" s="36"/>
      <c r="E741" s="35"/>
      <c r="F741" s="35"/>
      <c r="G741" s="34"/>
      <c r="H741" s="224"/>
      <c r="I741" s="247"/>
      <c r="J741" s="247"/>
      <c r="K741" s="247"/>
      <c r="L741" s="33" t="s">
        <v>123</v>
      </c>
      <c r="M741" s="32"/>
      <c r="N741" s="33" t="s">
        <v>122</v>
      </c>
      <c r="O741" s="32"/>
      <c r="P741" s="33" t="s">
        <v>120</v>
      </c>
      <c r="Q741" s="32"/>
      <c r="R741" s="33" t="s">
        <v>119</v>
      </c>
      <c r="S741" s="32"/>
      <c r="T741" s="33" t="s">
        <v>118</v>
      </c>
      <c r="U741" s="32"/>
      <c r="V741" s="33" t="s">
        <v>117</v>
      </c>
      <c r="W741" s="32"/>
      <c r="X741" s="33" t="s">
        <v>116</v>
      </c>
      <c r="Y741" s="32"/>
      <c r="Z741" s="33" t="s">
        <v>115</v>
      </c>
      <c r="AA741" s="32"/>
      <c r="AB741" s="33" t="s">
        <v>1708</v>
      </c>
      <c r="AC741" s="32"/>
      <c r="AD741" s="31"/>
      <c r="AE741" s="32"/>
      <c r="AF741" s="31"/>
      <c r="AG741" s="23"/>
      <c r="AH741" s="251"/>
      <c r="AI741" s="11"/>
      <c r="AJ741" s="311"/>
      <c r="AK741" s="267"/>
      <c r="AL741" s="263"/>
      <c r="AM741" s="265"/>
      <c r="AN741" s="267"/>
      <c r="AO741" s="263"/>
      <c r="AP741" s="265"/>
      <c r="AQ741" s="267"/>
      <c r="AR741" s="263"/>
      <c r="AS741" s="265"/>
      <c r="AT741" s="267"/>
      <c r="AU741" s="263"/>
      <c r="AV741" s="265"/>
      <c r="AW741" s="267"/>
      <c r="AX741" s="263"/>
      <c r="AY741" s="292"/>
      <c r="AZ741" s="228"/>
      <c r="BA741" s="228"/>
      <c r="BB741" s="295"/>
    </row>
    <row r="742" spans="2:62" ht="28.15" customHeight="1" x14ac:dyDescent="0.2">
      <c r="B742" s="30"/>
      <c r="C742" s="244"/>
      <c r="D742" s="29"/>
      <c r="E742" s="28"/>
      <c r="F742" s="28"/>
      <c r="G742" s="27"/>
      <c r="H742" s="225"/>
      <c r="I742" s="248"/>
      <c r="J742" s="248"/>
      <c r="K742" s="248"/>
      <c r="L742" s="26" t="s">
        <v>114</v>
      </c>
      <c r="M742" s="25"/>
      <c r="N742" s="26" t="s">
        <v>112</v>
      </c>
      <c r="O742" s="25"/>
      <c r="P742" s="26" t="s">
        <v>111</v>
      </c>
      <c r="Q742" s="25"/>
      <c r="R742" s="26" t="s">
        <v>110</v>
      </c>
      <c r="S742" s="25"/>
      <c r="T742" s="26" t="s">
        <v>109</v>
      </c>
      <c r="U742" s="25"/>
      <c r="V742" s="26" t="s">
        <v>108</v>
      </c>
      <c r="W742" s="25"/>
      <c r="X742" s="26" t="s">
        <v>107</v>
      </c>
      <c r="Y742" s="25"/>
      <c r="Z742" s="26" t="s">
        <v>106</v>
      </c>
      <c r="AA742" s="25"/>
      <c r="AB742" s="26" t="s">
        <v>1707</v>
      </c>
      <c r="AC742" s="25"/>
      <c r="AD742" s="24"/>
      <c r="AE742" s="25"/>
      <c r="AF742" s="24"/>
      <c r="AG742" s="23"/>
      <c r="AH742" s="251"/>
      <c r="AI742" s="11"/>
      <c r="AJ742" s="311"/>
      <c r="AK742" s="267"/>
      <c r="AL742" s="263"/>
      <c r="AM742" s="265"/>
      <c r="AN742" s="267"/>
      <c r="AO742" s="263"/>
      <c r="AP742" s="265"/>
      <c r="AQ742" s="267"/>
      <c r="AR742" s="263"/>
      <c r="AS742" s="265"/>
      <c r="AT742" s="267"/>
      <c r="AU742" s="263"/>
      <c r="AV742" s="265"/>
      <c r="AW742" s="267"/>
      <c r="AX742" s="263"/>
      <c r="AY742" s="292"/>
      <c r="AZ742" s="228"/>
      <c r="BA742" s="228"/>
      <c r="BB742" s="295"/>
    </row>
    <row r="743" spans="2:62" ht="28.15" customHeight="1" thickBot="1" x14ac:dyDescent="0.25">
      <c r="B743" s="21"/>
      <c r="C743" s="245"/>
      <c r="D743" s="20"/>
      <c r="E743" s="19"/>
      <c r="F743" s="19"/>
      <c r="G743" s="18"/>
      <c r="H743" s="226"/>
      <c r="I743" s="249"/>
      <c r="J743" s="249"/>
      <c r="K743" s="249"/>
      <c r="L743" s="17" t="s">
        <v>105</v>
      </c>
      <c r="M743" s="15"/>
      <c r="N743" s="17" t="s">
        <v>103</v>
      </c>
      <c r="O743" s="15"/>
      <c r="P743" s="17" t="s">
        <v>102</v>
      </c>
      <c r="Q743" s="15"/>
      <c r="R743" s="17" t="s">
        <v>101</v>
      </c>
      <c r="S743" s="15"/>
      <c r="T743" s="17">
        <v>20</v>
      </c>
      <c r="U743" s="15"/>
      <c r="V743" s="17" t="s">
        <v>100</v>
      </c>
      <c r="W743" s="15"/>
      <c r="X743" s="17" t="s">
        <v>99</v>
      </c>
      <c r="Y743" s="15"/>
      <c r="Z743" s="17" t="s">
        <v>98</v>
      </c>
      <c r="AA743" s="15"/>
      <c r="AB743" s="17" t="s">
        <v>1706</v>
      </c>
      <c r="AC743" s="15"/>
      <c r="AD743" s="16"/>
      <c r="AE743" s="15"/>
      <c r="AF743" s="14"/>
      <c r="AG743" s="13"/>
      <c r="AH743" s="252"/>
      <c r="AI743" s="11"/>
      <c r="AJ743" s="312"/>
      <c r="AK743" s="268"/>
      <c r="AL743" s="264"/>
      <c r="AM743" s="266"/>
      <c r="AN743" s="268"/>
      <c r="AO743" s="264"/>
      <c r="AP743" s="266"/>
      <c r="AQ743" s="268"/>
      <c r="AR743" s="264"/>
      <c r="AS743" s="266"/>
      <c r="AT743" s="268"/>
      <c r="AU743" s="264"/>
      <c r="AV743" s="266"/>
      <c r="AW743" s="268"/>
      <c r="AX743" s="264"/>
      <c r="AY743" s="293"/>
      <c r="AZ743" s="229"/>
      <c r="BA743" s="229"/>
      <c r="BB743" s="296"/>
    </row>
    <row r="744" spans="2:62" ht="85.9" customHeight="1" thickTop="1" thickBot="1" x14ac:dyDescent="0.35">
      <c r="B744" s="105" t="s">
        <v>174</v>
      </c>
      <c r="C744" s="95" t="s">
        <v>173</v>
      </c>
      <c r="D744" s="100" t="s">
        <v>172</v>
      </c>
      <c r="E744" s="104" t="s">
        <v>171</v>
      </c>
      <c r="F744" s="103"/>
      <c r="G744" s="102"/>
      <c r="H744" s="101" t="s">
        <v>170</v>
      </c>
      <c r="I744" s="100" t="s">
        <v>96</v>
      </c>
      <c r="J744" s="100" t="s">
        <v>169</v>
      </c>
      <c r="K744" s="100" t="s">
        <v>97</v>
      </c>
      <c r="L744" s="256" t="s">
        <v>168</v>
      </c>
      <c r="M744" s="262"/>
      <c r="N744" s="256" t="s">
        <v>167</v>
      </c>
      <c r="O744" s="262"/>
      <c r="P744" s="256" t="s">
        <v>167</v>
      </c>
      <c r="Q744" s="257"/>
      <c r="R744" s="256" t="s">
        <v>167</v>
      </c>
      <c r="S744" s="257"/>
      <c r="T744" s="256" t="s">
        <v>167</v>
      </c>
      <c r="U744" s="257"/>
      <c r="V744" s="256" t="s">
        <v>167</v>
      </c>
      <c r="W744" s="257"/>
      <c r="X744" s="256" t="s">
        <v>167</v>
      </c>
      <c r="Y744" s="257"/>
      <c r="Z744" s="256" t="s">
        <v>167</v>
      </c>
      <c r="AA744" s="257"/>
      <c r="AB744" s="256" t="s">
        <v>167</v>
      </c>
      <c r="AC744" s="257"/>
      <c r="AD744" s="261" t="s">
        <v>166</v>
      </c>
      <c r="AE744" s="257"/>
      <c r="AF744" s="101" t="s">
        <v>165</v>
      </c>
      <c r="AG744" s="101" t="s">
        <v>164</v>
      </c>
      <c r="AH744" s="100" t="s">
        <v>163</v>
      </c>
      <c r="AI744" s="98"/>
      <c r="AJ744" s="96" t="s">
        <v>160</v>
      </c>
      <c r="AK744" s="95" t="s">
        <v>159</v>
      </c>
      <c r="AL744" s="94" t="s">
        <v>158</v>
      </c>
      <c r="AM744" s="96" t="s">
        <v>157</v>
      </c>
      <c r="AN744" s="95" t="s">
        <v>156</v>
      </c>
      <c r="AO744" s="94" t="s">
        <v>155</v>
      </c>
      <c r="AP744" s="96" t="s">
        <v>154</v>
      </c>
      <c r="AQ744" s="95" t="s">
        <v>153</v>
      </c>
      <c r="AR744" s="97" t="s">
        <v>152</v>
      </c>
      <c r="AS744" s="96" t="s">
        <v>151</v>
      </c>
      <c r="AT744" s="95" t="s">
        <v>150</v>
      </c>
      <c r="AU744" s="94" t="s">
        <v>149</v>
      </c>
      <c r="AV744" s="96" t="s">
        <v>148</v>
      </c>
      <c r="AW744" s="95" t="s">
        <v>147</v>
      </c>
      <c r="AX744" s="94" t="s">
        <v>146</v>
      </c>
      <c r="AY744" s="93" t="s">
        <v>145</v>
      </c>
      <c r="AZ744" s="92" t="s">
        <v>144</v>
      </c>
      <c r="BA744" s="92" t="s">
        <v>143</v>
      </c>
      <c r="BB744" s="91" t="s">
        <v>142</v>
      </c>
    </row>
    <row r="745" spans="2:62" ht="48" thickBot="1" x14ac:dyDescent="0.3">
      <c r="B745" s="90" t="s">
        <v>197</v>
      </c>
      <c r="C745" s="89"/>
      <c r="D745" s="88"/>
      <c r="E745" s="258"/>
      <c r="F745" s="259"/>
      <c r="G745" s="260"/>
      <c r="H745" s="87" t="s">
        <v>140</v>
      </c>
      <c r="I745" s="86"/>
      <c r="J745" s="86"/>
      <c r="K745" s="85"/>
      <c r="L745" s="84"/>
      <c r="M745" s="81"/>
      <c r="N745" s="84"/>
      <c r="O745" s="81"/>
      <c r="P745" s="84"/>
      <c r="Q745" s="81"/>
      <c r="R745" s="84"/>
      <c r="S745" s="81"/>
      <c r="T745" s="84"/>
      <c r="U745" s="81"/>
      <c r="V745" s="84"/>
      <c r="W745" s="81"/>
      <c r="X745" s="84"/>
      <c r="Y745" s="81"/>
      <c r="Z745" s="84"/>
      <c r="AA745" s="83"/>
      <c r="AB745" s="217"/>
      <c r="AC745" s="217"/>
      <c r="AD745" s="82" t="s">
        <v>139</v>
      </c>
      <c r="AE745" s="81"/>
      <c r="AF745" s="81"/>
      <c r="AG745" s="81"/>
      <c r="AH745" s="80"/>
      <c r="AI745" s="79" t="s">
        <v>138</v>
      </c>
      <c r="AJ745" s="78">
        <f t="shared" ref="AJ745:BB745" si="98">SUM(AJ747:AJ758)</f>
        <v>55</v>
      </c>
      <c r="AK745" s="77">
        <f t="shared" si="98"/>
        <v>5</v>
      </c>
      <c r="AL745" s="76">
        <f t="shared" si="98"/>
        <v>0</v>
      </c>
      <c r="AM745" s="78">
        <f t="shared" si="98"/>
        <v>11</v>
      </c>
      <c r="AN745" s="77">
        <f t="shared" si="98"/>
        <v>1</v>
      </c>
      <c r="AO745" s="76">
        <f t="shared" si="98"/>
        <v>0</v>
      </c>
      <c r="AP745" s="78">
        <f t="shared" si="98"/>
        <v>0</v>
      </c>
      <c r="AQ745" s="77">
        <f t="shared" si="98"/>
        <v>0</v>
      </c>
      <c r="AR745" s="76">
        <f t="shared" si="98"/>
        <v>0</v>
      </c>
      <c r="AS745" s="78">
        <f t="shared" si="98"/>
        <v>16</v>
      </c>
      <c r="AT745" s="77">
        <f t="shared" si="98"/>
        <v>7</v>
      </c>
      <c r="AU745" s="76">
        <f t="shared" si="98"/>
        <v>0</v>
      </c>
      <c r="AV745" s="78">
        <f t="shared" si="98"/>
        <v>3</v>
      </c>
      <c r="AW745" s="77">
        <f t="shared" si="98"/>
        <v>1</v>
      </c>
      <c r="AX745" s="76">
        <f t="shared" si="98"/>
        <v>0</v>
      </c>
      <c r="AY745" s="75">
        <f t="shared" si="98"/>
        <v>0</v>
      </c>
      <c r="AZ745" s="74">
        <f t="shared" si="98"/>
        <v>0</v>
      </c>
      <c r="BA745" s="74">
        <f t="shared" si="98"/>
        <v>0</v>
      </c>
      <c r="BB745" s="73">
        <f t="shared" si="98"/>
        <v>0</v>
      </c>
      <c r="BC745" s="72" t="s">
        <v>137</v>
      </c>
      <c r="BF745" s="5">
        <f>SUM(AJ745:AL745)/$BG$5</f>
        <v>60</v>
      </c>
      <c r="BG745" s="5">
        <f>SUM(AM745:AO745,AY745)/$BG$5</f>
        <v>12</v>
      </c>
      <c r="BH745" s="5">
        <f>SUM(AP745:AR745,AZ745)/$BG$5</f>
        <v>0</v>
      </c>
      <c r="BI745" s="5">
        <f>SUM(AS745:AU745,BA745)/$BG$5</f>
        <v>23</v>
      </c>
      <c r="BJ745" s="5">
        <f>SUM(AV745:AX745,BB745)/$BG$5</f>
        <v>4</v>
      </c>
    </row>
    <row r="746" spans="2:62" ht="37.5" thickBot="1" x14ac:dyDescent="0.3">
      <c r="B746" s="71"/>
      <c r="C746" s="70"/>
      <c r="D746" s="69"/>
      <c r="E746" s="68"/>
      <c r="F746" s="68"/>
      <c r="G746" s="67"/>
      <c r="H746" s="66"/>
      <c r="I746" s="64"/>
      <c r="J746" s="64"/>
      <c r="K746" s="65"/>
      <c r="L746" s="64"/>
      <c r="M746" s="62"/>
      <c r="N746" s="64"/>
      <c r="O746" s="62"/>
      <c r="P746" s="64"/>
      <c r="Q746" s="62"/>
      <c r="R746" s="64"/>
      <c r="S746" s="62"/>
      <c r="T746" s="64"/>
      <c r="U746" s="62"/>
      <c r="V746" s="64"/>
      <c r="W746" s="62"/>
      <c r="X746" s="64"/>
      <c r="Y746" s="62"/>
      <c r="Z746" s="64"/>
      <c r="AA746" s="62"/>
      <c r="AB746" s="62"/>
      <c r="AC746" s="62"/>
      <c r="AD746" s="63"/>
      <c r="AE746" s="62"/>
      <c r="AF746" s="62"/>
      <c r="AG746" s="62"/>
      <c r="AH746" s="61"/>
      <c r="AI746" s="59" t="s">
        <v>136</v>
      </c>
      <c r="AJ746" s="214">
        <f t="shared" ref="AJ746:BB746" si="99">AJ745/1</f>
        <v>55</v>
      </c>
      <c r="AK746" s="213">
        <f t="shared" si="99"/>
        <v>5</v>
      </c>
      <c r="AL746" s="212">
        <f t="shared" si="99"/>
        <v>0</v>
      </c>
      <c r="AM746" s="214">
        <f t="shared" si="99"/>
        <v>11</v>
      </c>
      <c r="AN746" s="213">
        <f t="shared" si="99"/>
        <v>1</v>
      </c>
      <c r="AO746" s="212">
        <f t="shared" si="99"/>
        <v>0</v>
      </c>
      <c r="AP746" s="214">
        <f t="shared" si="99"/>
        <v>0</v>
      </c>
      <c r="AQ746" s="213">
        <f t="shared" si="99"/>
        <v>0</v>
      </c>
      <c r="AR746" s="212">
        <f t="shared" si="99"/>
        <v>0</v>
      </c>
      <c r="AS746" s="214">
        <f t="shared" si="99"/>
        <v>16</v>
      </c>
      <c r="AT746" s="213">
        <f t="shared" si="99"/>
        <v>7</v>
      </c>
      <c r="AU746" s="212">
        <f t="shared" si="99"/>
        <v>0</v>
      </c>
      <c r="AV746" s="214">
        <f t="shared" si="99"/>
        <v>3</v>
      </c>
      <c r="AW746" s="213">
        <f t="shared" si="99"/>
        <v>1</v>
      </c>
      <c r="AX746" s="212">
        <f t="shared" si="99"/>
        <v>0</v>
      </c>
      <c r="AY746" s="211">
        <f t="shared" si="99"/>
        <v>0</v>
      </c>
      <c r="AZ746" s="210">
        <f t="shared" si="99"/>
        <v>0</v>
      </c>
      <c r="BA746" s="210">
        <f t="shared" si="99"/>
        <v>0</v>
      </c>
      <c r="BB746" s="209">
        <f t="shared" si="99"/>
        <v>0</v>
      </c>
      <c r="BC746" s="52" t="s">
        <v>135</v>
      </c>
    </row>
    <row r="747" spans="2:62" ht="28.15" customHeight="1" x14ac:dyDescent="0.2">
      <c r="B747" s="30"/>
      <c r="C747" s="242">
        <v>1</v>
      </c>
      <c r="D747" s="44"/>
      <c r="E747" s="43"/>
      <c r="F747" s="43"/>
      <c r="G747" s="42"/>
      <c r="H747" s="223" t="s">
        <v>660</v>
      </c>
      <c r="I747" s="246">
        <v>136</v>
      </c>
      <c r="J747" s="246">
        <v>35</v>
      </c>
      <c r="K747" s="246">
        <v>6</v>
      </c>
      <c r="L747" s="41" t="s">
        <v>133</v>
      </c>
      <c r="M747" s="40" t="s">
        <v>104</v>
      </c>
      <c r="N747" s="41" t="s">
        <v>131</v>
      </c>
      <c r="O747" s="40" t="s">
        <v>104</v>
      </c>
      <c r="P747" s="41" t="s">
        <v>130</v>
      </c>
      <c r="Q747" s="40" t="s">
        <v>186</v>
      </c>
      <c r="R747" s="41" t="s">
        <v>129</v>
      </c>
      <c r="S747" s="40" t="s">
        <v>958</v>
      </c>
      <c r="T747" s="41" t="s">
        <v>128</v>
      </c>
      <c r="U747" s="40" t="s">
        <v>376</v>
      </c>
      <c r="V747" s="41" t="s">
        <v>127</v>
      </c>
      <c r="W747" s="40" t="s">
        <v>527</v>
      </c>
      <c r="X747" s="41" t="s">
        <v>126</v>
      </c>
      <c r="Y747" s="40" t="s">
        <v>428</v>
      </c>
      <c r="Z747" s="41" t="s">
        <v>125</v>
      </c>
      <c r="AA747" s="40" t="s">
        <v>121</v>
      </c>
      <c r="AB747" s="41" t="s">
        <v>1709</v>
      </c>
      <c r="AC747" s="40"/>
      <c r="AD747" s="39"/>
      <c r="AE747" s="40"/>
      <c r="AF747" s="39" t="s">
        <v>1738</v>
      </c>
      <c r="AG747" s="38" t="s">
        <v>1347</v>
      </c>
      <c r="AH747" s="250"/>
      <c r="AI747" s="11"/>
      <c r="AJ747" s="310">
        <f>SUMPRODUCT(LEN($M747:$AC750)-LEN(SUBSTITUTE($M747:$AC750,"A", "")))</f>
        <v>55</v>
      </c>
      <c r="AK747" s="239">
        <f>SUMPRODUCT(LEN($AF747:$AF750)-LEN(SUBSTITUTE($AF747:$AF750,"A", "")))</f>
        <v>5</v>
      </c>
      <c r="AL747" s="230">
        <f>SUMPRODUCT(LEN($AE747:$AE750)-LEN(SUBSTITUTE($AE747:$AE750,"A", "")))</f>
        <v>0</v>
      </c>
      <c r="AM747" s="233">
        <f>SUMPRODUCT(LEN($M747:$AC750)-LEN(SUBSTITUTE($M747:$AC750,"S", "")))</f>
        <v>11</v>
      </c>
      <c r="AN747" s="239">
        <f>SUMPRODUCT(LEN($AF747:$AF750)-LEN(SUBSTITUTE($AF747:$AF750,"S", "")))</f>
        <v>1</v>
      </c>
      <c r="AO747" s="230">
        <f>SUMPRODUCT(LEN($AE747:$AE750)-LEN(SUBSTITUTE($AE747:$AE750,"S", "")))</f>
        <v>0</v>
      </c>
      <c r="AP747" s="233">
        <f>SUMPRODUCT(LEN($M747:$AC750)-LEN(SUBSTITUTE($M747:$AC750,"F", "")))</f>
        <v>0</v>
      </c>
      <c r="AQ747" s="239">
        <f>SUMPRODUCT(LEN($AF747:$AF750)-LEN(SUBSTITUTE($AF747:$AF750,"F", "")))</f>
        <v>0</v>
      </c>
      <c r="AR747" s="230">
        <f>SUMPRODUCT(LEN($AE747:$AE750)-LEN(SUBSTITUTE($AE747:$AE750,"F", "")))</f>
        <v>0</v>
      </c>
      <c r="AS747" s="233">
        <f>SUMPRODUCT(LEN($M747:$AC750)-LEN(SUBSTITUTE($M747:$AC750,"G", "")))</f>
        <v>16</v>
      </c>
      <c r="AT747" s="239">
        <f>SUMPRODUCT(LEN($AF747:$AF750)-LEN(SUBSTITUTE($AF747:$AF750,"G", "")))</f>
        <v>7</v>
      </c>
      <c r="AU747" s="230">
        <f>SUMPRODUCT(LEN($AE747:$AE750)-LEN(SUBSTITUTE($AE747:$AE750,"G", "")))</f>
        <v>0</v>
      </c>
      <c r="AV747" s="233">
        <f>SUMPRODUCT(LEN($M747:$AC750)-LEN(SUBSTITUTE($M747:$AC750,"M", "")))</f>
        <v>3</v>
      </c>
      <c r="AW747" s="239">
        <f>SUMPRODUCT(LEN($AF747:$AF750)-LEN(SUBSTITUTE($AF747:$AF750,"M", "")))</f>
        <v>1</v>
      </c>
      <c r="AX747" s="230">
        <f>SUMPRODUCT(LEN($AE747:$AE750)-LEN(SUBSTITUTE($AE747:$AE750,"M", "")))</f>
        <v>0</v>
      </c>
      <c r="AY747" s="291">
        <f>SUMPRODUCT(LEN($AE747:$AE750)-LEN(SUBSTITUTE($AE747:$AE750,"S", "")))</f>
        <v>0</v>
      </c>
      <c r="AZ747" s="227">
        <f>SUMPRODUCT(LEN($AE747:$AE750)-LEN(SUBSTITUTE($AE747:$AE750,"F", "")))</f>
        <v>0</v>
      </c>
      <c r="BA747" s="227">
        <f>SUMPRODUCT(LEN($AE747:$AE750)-LEN(SUBSTITUTE($AE747:$AE750,"G", "")))</f>
        <v>0</v>
      </c>
      <c r="BB747" s="294">
        <f>SUMPRODUCT(LEN($AE747:$AE750)-LEN(SUBSTITUTE($AE747:$AE750,"M", "")))</f>
        <v>0</v>
      </c>
    </row>
    <row r="748" spans="2:62" ht="28.15" customHeight="1" thickBot="1" x14ac:dyDescent="0.25">
      <c r="B748" s="30"/>
      <c r="C748" s="243"/>
      <c r="D748" s="36"/>
      <c r="E748" s="35"/>
      <c r="F748" s="35"/>
      <c r="G748" s="34"/>
      <c r="H748" s="224"/>
      <c r="I748" s="247"/>
      <c r="J748" s="247"/>
      <c r="K748" s="247"/>
      <c r="L748" s="33" t="s">
        <v>123</v>
      </c>
      <c r="M748" s="32" t="s">
        <v>104</v>
      </c>
      <c r="N748" s="33" t="s">
        <v>122</v>
      </c>
      <c r="O748" s="32" t="s">
        <v>382</v>
      </c>
      <c r="P748" s="33" t="s">
        <v>120</v>
      </c>
      <c r="Q748" s="32" t="s">
        <v>621</v>
      </c>
      <c r="R748" s="33" t="s">
        <v>119</v>
      </c>
      <c r="S748" s="32" t="s">
        <v>1002</v>
      </c>
      <c r="T748" s="33" t="s">
        <v>118</v>
      </c>
      <c r="U748" s="32" t="s">
        <v>740</v>
      </c>
      <c r="V748" s="33" t="s">
        <v>117</v>
      </c>
      <c r="W748" s="32" t="s">
        <v>780</v>
      </c>
      <c r="X748" s="33" t="s">
        <v>116</v>
      </c>
      <c r="Y748" s="32" t="s">
        <v>113</v>
      </c>
      <c r="Z748" s="33" t="s">
        <v>115</v>
      </c>
      <c r="AA748" s="32"/>
      <c r="AB748" s="33" t="s">
        <v>1708</v>
      </c>
      <c r="AC748" s="32"/>
      <c r="AD748" s="31"/>
      <c r="AE748" s="32"/>
      <c r="AF748" s="31"/>
      <c r="AG748" s="23"/>
      <c r="AH748" s="251"/>
      <c r="AI748" s="11"/>
      <c r="AJ748" s="311"/>
      <c r="AK748" s="267"/>
      <c r="AL748" s="263"/>
      <c r="AM748" s="265"/>
      <c r="AN748" s="267"/>
      <c r="AO748" s="263"/>
      <c r="AP748" s="265"/>
      <c r="AQ748" s="267"/>
      <c r="AR748" s="263"/>
      <c r="AS748" s="265"/>
      <c r="AT748" s="267"/>
      <c r="AU748" s="263"/>
      <c r="AV748" s="265"/>
      <c r="AW748" s="267"/>
      <c r="AX748" s="263"/>
      <c r="AY748" s="292"/>
      <c r="AZ748" s="228"/>
      <c r="BA748" s="228"/>
      <c r="BB748" s="295"/>
    </row>
    <row r="749" spans="2:62" ht="28.15" customHeight="1" x14ac:dyDescent="0.2">
      <c r="B749" s="30"/>
      <c r="C749" s="244"/>
      <c r="D749" s="29"/>
      <c r="E749" s="28"/>
      <c r="F749" s="28"/>
      <c r="G749" s="27"/>
      <c r="H749" s="225">
        <v>257</v>
      </c>
      <c r="I749" s="248"/>
      <c r="J749" s="248"/>
      <c r="K749" s="248"/>
      <c r="L749" s="26" t="s">
        <v>114</v>
      </c>
      <c r="M749" s="25" t="s">
        <v>1315</v>
      </c>
      <c r="N749" s="26" t="s">
        <v>112</v>
      </c>
      <c r="O749" s="25" t="s">
        <v>1683</v>
      </c>
      <c r="P749" s="26" t="s">
        <v>111</v>
      </c>
      <c r="Q749" s="25" t="s">
        <v>382</v>
      </c>
      <c r="R749" s="26" t="s">
        <v>110</v>
      </c>
      <c r="S749" s="25" t="s">
        <v>1033</v>
      </c>
      <c r="T749" s="26" t="s">
        <v>109</v>
      </c>
      <c r="U749" s="25" t="s">
        <v>186</v>
      </c>
      <c r="V749" s="26" t="s">
        <v>108</v>
      </c>
      <c r="W749" s="25" t="s">
        <v>132</v>
      </c>
      <c r="X749" s="26" t="s">
        <v>107</v>
      </c>
      <c r="Y749" s="25" t="s">
        <v>113</v>
      </c>
      <c r="Z749" s="26" t="s">
        <v>106</v>
      </c>
      <c r="AA749" s="25"/>
      <c r="AB749" s="26" t="s">
        <v>1707</v>
      </c>
      <c r="AC749" s="25"/>
      <c r="AD749" s="24"/>
      <c r="AE749" s="25"/>
      <c r="AF749" s="24"/>
      <c r="AG749" s="23"/>
      <c r="AH749" s="251"/>
      <c r="AI749" s="11"/>
      <c r="AJ749" s="311"/>
      <c r="AK749" s="267"/>
      <c r="AL749" s="263"/>
      <c r="AM749" s="265"/>
      <c r="AN749" s="267"/>
      <c r="AO749" s="263"/>
      <c r="AP749" s="265"/>
      <c r="AQ749" s="267"/>
      <c r="AR749" s="263"/>
      <c r="AS749" s="265"/>
      <c r="AT749" s="267"/>
      <c r="AU749" s="263"/>
      <c r="AV749" s="265"/>
      <c r="AW749" s="267"/>
      <c r="AX749" s="263"/>
      <c r="AY749" s="292"/>
      <c r="AZ749" s="228"/>
      <c r="BA749" s="228"/>
      <c r="BB749" s="295"/>
    </row>
    <row r="750" spans="2:62" ht="28.15" customHeight="1" thickBot="1" x14ac:dyDescent="0.25">
      <c r="B750" s="30"/>
      <c r="C750" s="253"/>
      <c r="D750" s="51"/>
      <c r="E750" s="50"/>
      <c r="F750" s="50"/>
      <c r="G750" s="49"/>
      <c r="H750" s="226"/>
      <c r="I750" s="254"/>
      <c r="J750" s="254"/>
      <c r="K750" s="254"/>
      <c r="L750" s="48" t="s">
        <v>105</v>
      </c>
      <c r="M750" s="47" t="s">
        <v>186</v>
      </c>
      <c r="N750" s="48" t="s">
        <v>103</v>
      </c>
      <c r="O750" s="47" t="s">
        <v>1347</v>
      </c>
      <c r="P750" s="48" t="s">
        <v>102</v>
      </c>
      <c r="Q750" s="47" t="s">
        <v>414</v>
      </c>
      <c r="R750" s="48" t="s">
        <v>101</v>
      </c>
      <c r="S750" s="47" t="s">
        <v>417</v>
      </c>
      <c r="T750" s="48">
        <v>20</v>
      </c>
      <c r="U750" s="47" t="s">
        <v>484</v>
      </c>
      <c r="V750" s="48" t="s">
        <v>100</v>
      </c>
      <c r="W750" s="47" t="s">
        <v>458</v>
      </c>
      <c r="X750" s="48" t="s">
        <v>99</v>
      </c>
      <c r="Y750" s="47" t="s">
        <v>121</v>
      </c>
      <c r="Z750" s="48" t="s">
        <v>98</v>
      </c>
      <c r="AA750" s="47"/>
      <c r="AB750" s="48" t="s">
        <v>1706</v>
      </c>
      <c r="AC750" s="47"/>
      <c r="AD750" s="16"/>
      <c r="AE750" s="47"/>
      <c r="AF750" s="16"/>
      <c r="AG750" s="46"/>
      <c r="AH750" s="255"/>
      <c r="AI750" s="11"/>
      <c r="AJ750" s="312"/>
      <c r="AK750" s="268"/>
      <c r="AL750" s="264"/>
      <c r="AM750" s="266"/>
      <c r="AN750" s="268"/>
      <c r="AO750" s="264"/>
      <c r="AP750" s="266"/>
      <c r="AQ750" s="268"/>
      <c r="AR750" s="264"/>
      <c r="AS750" s="266"/>
      <c r="AT750" s="268"/>
      <c r="AU750" s="264"/>
      <c r="AV750" s="266"/>
      <c r="AW750" s="268"/>
      <c r="AX750" s="264"/>
      <c r="AY750" s="293"/>
      <c r="AZ750" s="229"/>
      <c r="BA750" s="229"/>
      <c r="BB750" s="296"/>
    </row>
    <row r="751" spans="2:62" ht="28.15" customHeight="1" x14ac:dyDescent="0.2">
      <c r="B751" s="30"/>
      <c r="C751" s="242">
        <v>2</v>
      </c>
      <c r="D751" s="44"/>
      <c r="E751" s="43"/>
      <c r="F751" s="43"/>
      <c r="G751" s="42"/>
      <c r="H751" s="223"/>
      <c r="I751" s="246"/>
      <c r="J751" s="246"/>
      <c r="K751" s="246"/>
      <c r="L751" s="41" t="s">
        <v>133</v>
      </c>
      <c r="M751" s="40"/>
      <c r="N751" s="41" t="s">
        <v>131</v>
      </c>
      <c r="O751" s="40"/>
      <c r="P751" s="41" t="s">
        <v>130</v>
      </c>
      <c r="Q751" s="40"/>
      <c r="R751" s="41" t="s">
        <v>129</v>
      </c>
      <c r="S751" s="40"/>
      <c r="T751" s="41" t="s">
        <v>128</v>
      </c>
      <c r="U751" s="40"/>
      <c r="V751" s="41" t="s">
        <v>127</v>
      </c>
      <c r="W751" s="40"/>
      <c r="X751" s="41" t="s">
        <v>126</v>
      </c>
      <c r="Y751" s="40"/>
      <c r="Z751" s="41" t="s">
        <v>125</v>
      </c>
      <c r="AA751" s="40"/>
      <c r="AB751" s="41" t="s">
        <v>1709</v>
      </c>
      <c r="AC751" s="40"/>
      <c r="AD751" s="39"/>
      <c r="AE751" s="40"/>
      <c r="AF751" s="39"/>
      <c r="AG751" s="38"/>
      <c r="AH751" s="250"/>
      <c r="AI751" s="11"/>
      <c r="AJ751" s="310">
        <f>SUMPRODUCT(LEN($M751:$AC754)-LEN(SUBSTITUTE($M751:$AC754,"A", "")))</f>
        <v>0</v>
      </c>
      <c r="AK751" s="239">
        <f>SUMPRODUCT(LEN($AF751:$AF754)-LEN(SUBSTITUTE($AF751:$AF754,"A", "")))</f>
        <v>0</v>
      </c>
      <c r="AL751" s="230">
        <f>SUMPRODUCT(LEN($AE751:$AE754)-LEN(SUBSTITUTE($AE751:$AE754,"A", "")))</f>
        <v>0</v>
      </c>
      <c r="AM751" s="233">
        <f>SUMPRODUCT(LEN($M751:$AC754)-LEN(SUBSTITUTE($M751:$AC754,"S", "")))</f>
        <v>0</v>
      </c>
      <c r="AN751" s="239">
        <f>SUMPRODUCT(LEN($AF751:$AF754)-LEN(SUBSTITUTE($AF751:$AF754,"S", "")))</f>
        <v>0</v>
      </c>
      <c r="AO751" s="230">
        <f>SUMPRODUCT(LEN($AE751:$AE754)-LEN(SUBSTITUTE($AE751:$AE754,"S", "")))</f>
        <v>0</v>
      </c>
      <c r="AP751" s="233">
        <f>SUMPRODUCT(LEN($M751:$AC754)-LEN(SUBSTITUTE($M751:$AC754,"F", "")))</f>
        <v>0</v>
      </c>
      <c r="AQ751" s="239">
        <f>SUMPRODUCT(LEN($AF751:$AF754)-LEN(SUBSTITUTE($AF751:$AF754,"F", "")))</f>
        <v>0</v>
      </c>
      <c r="AR751" s="230">
        <f>SUMPRODUCT(LEN($AE751:$AE754)-LEN(SUBSTITUTE($AE751:$AE754,"F", "")))</f>
        <v>0</v>
      </c>
      <c r="AS751" s="233">
        <f>SUMPRODUCT(LEN($M751:$AC754)-LEN(SUBSTITUTE($M751:$AC754,"G", "")))</f>
        <v>0</v>
      </c>
      <c r="AT751" s="239">
        <f>SUMPRODUCT(LEN($AF751:$AF754)-LEN(SUBSTITUTE($AF751:$AF754,"G", "")))</f>
        <v>0</v>
      </c>
      <c r="AU751" s="230">
        <f>SUMPRODUCT(LEN($AE751:$AE754)-LEN(SUBSTITUTE($AE751:$AE754,"G", "")))</f>
        <v>0</v>
      </c>
      <c r="AV751" s="233">
        <f>SUMPRODUCT(LEN($M751:$AC754)-LEN(SUBSTITUTE($M751:$AC754,"M", "")))</f>
        <v>0</v>
      </c>
      <c r="AW751" s="239">
        <f>SUMPRODUCT(LEN($AF751:$AF754)-LEN(SUBSTITUTE($AF751:$AF754,"M", "")))</f>
        <v>0</v>
      </c>
      <c r="AX751" s="230">
        <f>SUMPRODUCT(LEN($AE751:$AE754)-LEN(SUBSTITUTE($AE751:$AE754,"M", "")))</f>
        <v>0</v>
      </c>
      <c r="AY751" s="291">
        <f>SUMPRODUCT(LEN($AE751:$AE754)-LEN(SUBSTITUTE($AE751:$AE754,"S", "")))</f>
        <v>0</v>
      </c>
      <c r="AZ751" s="227">
        <f>SUMPRODUCT(LEN($AE751:$AE754)-LEN(SUBSTITUTE($AE751:$AE754,"F", "")))</f>
        <v>0</v>
      </c>
      <c r="BA751" s="227">
        <f>SUMPRODUCT(LEN($AE751:$AE754)-LEN(SUBSTITUTE($AE751:$AE754,"G", "")))</f>
        <v>0</v>
      </c>
      <c r="BB751" s="294">
        <f>SUMPRODUCT(LEN($AE751:$AE754)-LEN(SUBSTITUTE($AE751:$AE754,"M", "")))</f>
        <v>0</v>
      </c>
    </row>
    <row r="752" spans="2:62" ht="28.15" customHeight="1" thickBot="1" x14ac:dyDescent="0.25">
      <c r="B752" s="30"/>
      <c r="C752" s="243"/>
      <c r="D752" s="36"/>
      <c r="E752" s="35"/>
      <c r="F752" s="35"/>
      <c r="G752" s="34"/>
      <c r="H752" s="224"/>
      <c r="I752" s="247"/>
      <c r="J752" s="247"/>
      <c r="K752" s="247"/>
      <c r="L752" s="33" t="s">
        <v>123</v>
      </c>
      <c r="M752" s="32"/>
      <c r="N752" s="33" t="s">
        <v>122</v>
      </c>
      <c r="O752" s="32"/>
      <c r="P752" s="33" t="s">
        <v>120</v>
      </c>
      <c r="Q752" s="32"/>
      <c r="R752" s="33" t="s">
        <v>119</v>
      </c>
      <c r="S752" s="32"/>
      <c r="T752" s="33" t="s">
        <v>118</v>
      </c>
      <c r="U752" s="32"/>
      <c r="V752" s="33" t="s">
        <v>117</v>
      </c>
      <c r="W752" s="32"/>
      <c r="X752" s="33" t="s">
        <v>116</v>
      </c>
      <c r="Y752" s="32"/>
      <c r="Z752" s="33" t="s">
        <v>115</v>
      </c>
      <c r="AA752" s="32"/>
      <c r="AB752" s="33" t="s">
        <v>1708</v>
      </c>
      <c r="AC752" s="32"/>
      <c r="AD752" s="31"/>
      <c r="AE752" s="32"/>
      <c r="AF752" s="31"/>
      <c r="AG752" s="23"/>
      <c r="AH752" s="251"/>
      <c r="AI752" s="11"/>
      <c r="AJ752" s="311"/>
      <c r="AK752" s="267"/>
      <c r="AL752" s="263"/>
      <c r="AM752" s="265"/>
      <c r="AN752" s="267"/>
      <c r="AO752" s="263"/>
      <c r="AP752" s="265"/>
      <c r="AQ752" s="267"/>
      <c r="AR752" s="263"/>
      <c r="AS752" s="265"/>
      <c r="AT752" s="267"/>
      <c r="AU752" s="263"/>
      <c r="AV752" s="265"/>
      <c r="AW752" s="267"/>
      <c r="AX752" s="263"/>
      <c r="AY752" s="292"/>
      <c r="AZ752" s="228"/>
      <c r="BA752" s="228"/>
      <c r="BB752" s="295"/>
    </row>
    <row r="753" spans="2:62" ht="28.15" customHeight="1" x14ac:dyDescent="0.2">
      <c r="B753" s="30"/>
      <c r="C753" s="244"/>
      <c r="D753" s="29"/>
      <c r="E753" s="28"/>
      <c r="F753" s="28"/>
      <c r="G753" s="27"/>
      <c r="H753" s="225"/>
      <c r="I753" s="248"/>
      <c r="J753" s="248"/>
      <c r="K753" s="248"/>
      <c r="L753" s="26" t="s">
        <v>114</v>
      </c>
      <c r="M753" s="25"/>
      <c r="N753" s="26" t="s">
        <v>112</v>
      </c>
      <c r="O753" s="25"/>
      <c r="P753" s="26" t="s">
        <v>111</v>
      </c>
      <c r="Q753" s="25"/>
      <c r="R753" s="26" t="s">
        <v>110</v>
      </c>
      <c r="S753" s="25"/>
      <c r="T753" s="26" t="s">
        <v>109</v>
      </c>
      <c r="U753" s="25"/>
      <c r="V753" s="26" t="s">
        <v>108</v>
      </c>
      <c r="W753" s="25"/>
      <c r="X753" s="26" t="s">
        <v>107</v>
      </c>
      <c r="Y753" s="25"/>
      <c r="Z753" s="26" t="s">
        <v>106</v>
      </c>
      <c r="AA753" s="25"/>
      <c r="AB753" s="26" t="s">
        <v>1707</v>
      </c>
      <c r="AC753" s="25"/>
      <c r="AD753" s="24"/>
      <c r="AE753" s="25"/>
      <c r="AF753" s="24"/>
      <c r="AG753" s="23"/>
      <c r="AH753" s="251"/>
      <c r="AI753" s="11"/>
      <c r="AJ753" s="311"/>
      <c r="AK753" s="267"/>
      <c r="AL753" s="263"/>
      <c r="AM753" s="265"/>
      <c r="AN753" s="267"/>
      <c r="AO753" s="263"/>
      <c r="AP753" s="265"/>
      <c r="AQ753" s="267"/>
      <c r="AR753" s="263"/>
      <c r="AS753" s="265"/>
      <c r="AT753" s="267"/>
      <c r="AU753" s="263"/>
      <c r="AV753" s="265"/>
      <c r="AW753" s="267"/>
      <c r="AX753" s="263"/>
      <c r="AY753" s="292"/>
      <c r="AZ753" s="228"/>
      <c r="BA753" s="228"/>
      <c r="BB753" s="295"/>
    </row>
    <row r="754" spans="2:62" ht="28.15" customHeight="1" thickBot="1" x14ac:dyDescent="0.25">
      <c r="B754" s="30"/>
      <c r="C754" s="253"/>
      <c r="D754" s="51"/>
      <c r="E754" s="50"/>
      <c r="F754" s="50"/>
      <c r="G754" s="49"/>
      <c r="H754" s="226"/>
      <c r="I754" s="254"/>
      <c r="J754" s="254"/>
      <c r="K754" s="254"/>
      <c r="L754" s="48" t="s">
        <v>105</v>
      </c>
      <c r="M754" s="47"/>
      <c r="N754" s="48" t="s">
        <v>103</v>
      </c>
      <c r="O754" s="47"/>
      <c r="P754" s="48" t="s">
        <v>102</v>
      </c>
      <c r="Q754" s="47"/>
      <c r="R754" s="48" t="s">
        <v>101</v>
      </c>
      <c r="S754" s="47"/>
      <c r="T754" s="48">
        <v>20</v>
      </c>
      <c r="U754" s="47"/>
      <c r="V754" s="48" t="s">
        <v>100</v>
      </c>
      <c r="W754" s="47"/>
      <c r="X754" s="48" t="s">
        <v>99</v>
      </c>
      <c r="Y754" s="47"/>
      <c r="Z754" s="48" t="s">
        <v>98</v>
      </c>
      <c r="AA754" s="47"/>
      <c r="AB754" s="48" t="s">
        <v>1706</v>
      </c>
      <c r="AC754" s="47"/>
      <c r="AD754" s="16"/>
      <c r="AE754" s="47"/>
      <c r="AF754" s="16"/>
      <c r="AG754" s="46"/>
      <c r="AH754" s="255"/>
      <c r="AI754" s="11"/>
      <c r="AJ754" s="312"/>
      <c r="AK754" s="268"/>
      <c r="AL754" s="264"/>
      <c r="AM754" s="266"/>
      <c r="AN754" s="268"/>
      <c r="AO754" s="264"/>
      <c r="AP754" s="266"/>
      <c r="AQ754" s="268"/>
      <c r="AR754" s="264"/>
      <c r="AS754" s="266"/>
      <c r="AT754" s="268"/>
      <c r="AU754" s="264"/>
      <c r="AV754" s="266"/>
      <c r="AW754" s="268"/>
      <c r="AX754" s="264"/>
      <c r="AY754" s="293"/>
      <c r="AZ754" s="229"/>
      <c r="BA754" s="229"/>
      <c r="BB754" s="296"/>
    </row>
    <row r="755" spans="2:62" ht="28.15" customHeight="1" x14ac:dyDescent="0.2">
      <c r="B755" s="30"/>
      <c r="C755" s="242">
        <v>3</v>
      </c>
      <c r="D755" s="44"/>
      <c r="E755" s="43"/>
      <c r="F755" s="43"/>
      <c r="G755" s="42"/>
      <c r="H755" s="223"/>
      <c r="I755" s="246"/>
      <c r="J755" s="246"/>
      <c r="K755" s="246"/>
      <c r="L755" s="41" t="s">
        <v>133</v>
      </c>
      <c r="M755" s="40"/>
      <c r="N755" s="41" t="s">
        <v>131</v>
      </c>
      <c r="O755" s="40"/>
      <c r="P755" s="41" t="s">
        <v>130</v>
      </c>
      <c r="Q755" s="40"/>
      <c r="R755" s="41" t="s">
        <v>129</v>
      </c>
      <c r="S755" s="40"/>
      <c r="T755" s="41" t="s">
        <v>128</v>
      </c>
      <c r="U755" s="40"/>
      <c r="V755" s="41" t="s">
        <v>127</v>
      </c>
      <c r="W755" s="40"/>
      <c r="X755" s="41" t="s">
        <v>126</v>
      </c>
      <c r="Y755" s="40"/>
      <c r="Z755" s="41" t="s">
        <v>125</v>
      </c>
      <c r="AA755" s="40"/>
      <c r="AB755" s="41" t="s">
        <v>1709</v>
      </c>
      <c r="AC755" s="40"/>
      <c r="AD755" s="39"/>
      <c r="AE755" s="40"/>
      <c r="AF755" s="39"/>
      <c r="AG755" s="38"/>
      <c r="AH755" s="250"/>
      <c r="AI755" s="11"/>
      <c r="AJ755" s="310">
        <f>SUMPRODUCT(LEN($M755:$AC758)-LEN(SUBSTITUTE($M755:$AC758,"A", "")))</f>
        <v>0</v>
      </c>
      <c r="AK755" s="239">
        <f>SUMPRODUCT(LEN($AF755:$AF758)-LEN(SUBSTITUTE($AF755:$AF758,"A", "")))</f>
        <v>0</v>
      </c>
      <c r="AL755" s="230">
        <f>SUMPRODUCT(LEN($AE755:$AE758)-LEN(SUBSTITUTE($AE755:$AE758,"A", "")))</f>
        <v>0</v>
      </c>
      <c r="AM755" s="233">
        <f>SUMPRODUCT(LEN($M755:$AC758)-LEN(SUBSTITUTE($M755:$AC758,"S", "")))</f>
        <v>0</v>
      </c>
      <c r="AN755" s="239">
        <f>SUMPRODUCT(LEN($AF755:$AF758)-LEN(SUBSTITUTE($AF755:$AF758,"S", "")))</f>
        <v>0</v>
      </c>
      <c r="AO755" s="230">
        <f>SUMPRODUCT(LEN($AE755:$AE758)-LEN(SUBSTITUTE($AE755:$AE758,"S", "")))</f>
        <v>0</v>
      </c>
      <c r="AP755" s="233">
        <f>SUMPRODUCT(LEN($M755:$AC758)-LEN(SUBSTITUTE($M755:$AC758,"F", "")))</f>
        <v>0</v>
      </c>
      <c r="AQ755" s="239">
        <f>SUMPRODUCT(LEN($AF755:$AF758)-LEN(SUBSTITUTE($AF755:$AF758,"F", "")))</f>
        <v>0</v>
      </c>
      <c r="AR755" s="230">
        <f>SUMPRODUCT(LEN($AE755:$AE758)-LEN(SUBSTITUTE($AE755:$AE758,"F", "")))</f>
        <v>0</v>
      </c>
      <c r="AS755" s="233">
        <f>SUMPRODUCT(LEN($M755:$AC758)-LEN(SUBSTITUTE($M755:$AC758,"G", "")))</f>
        <v>0</v>
      </c>
      <c r="AT755" s="239">
        <f>SUMPRODUCT(LEN($AF755:$AF758)-LEN(SUBSTITUTE($AF755:$AF758,"G", "")))</f>
        <v>0</v>
      </c>
      <c r="AU755" s="230">
        <f>SUMPRODUCT(LEN($AE755:$AE758)-LEN(SUBSTITUTE($AE755:$AE758,"G", "")))</f>
        <v>0</v>
      </c>
      <c r="AV755" s="233">
        <f>SUMPRODUCT(LEN($M755:$AC758)-LEN(SUBSTITUTE($M755:$AC758,"M", "")))</f>
        <v>0</v>
      </c>
      <c r="AW755" s="239">
        <f>SUMPRODUCT(LEN($AF755:$AF758)-LEN(SUBSTITUTE($AF755:$AF758,"M", "")))</f>
        <v>0</v>
      </c>
      <c r="AX755" s="230">
        <f>SUMPRODUCT(LEN($AE755:$AE758)-LEN(SUBSTITUTE($AE755:$AE758,"M", "")))</f>
        <v>0</v>
      </c>
      <c r="AY755" s="291">
        <f>SUMPRODUCT(LEN($AE755:$AE758)-LEN(SUBSTITUTE($AE755:$AE758,"S", "")))</f>
        <v>0</v>
      </c>
      <c r="AZ755" s="227">
        <f>SUMPRODUCT(LEN($AE755:$AE758)-LEN(SUBSTITUTE($AE755:$AE758,"F", "")))</f>
        <v>0</v>
      </c>
      <c r="BA755" s="227">
        <f>SUMPRODUCT(LEN($AE755:$AE758)-LEN(SUBSTITUTE($AE755:$AE758,"G", "")))</f>
        <v>0</v>
      </c>
      <c r="BB755" s="294">
        <f>SUMPRODUCT(LEN($AE755:$AE758)-LEN(SUBSTITUTE($AE755:$AE758,"M", "")))</f>
        <v>0</v>
      </c>
    </row>
    <row r="756" spans="2:62" ht="28.15" customHeight="1" thickBot="1" x14ac:dyDescent="0.25">
      <c r="B756" s="30"/>
      <c r="C756" s="243"/>
      <c r="D756" s="36"/>
      <c r="E756" s="35"/>
      <c r="F756" s="35"/>
      <c r="G756" s="34"/>
      <c r="H756" s="224"/>
      <c r="I756" s="247"/>
      <c r="J756" s="247"/>
      <c r="K756" s="247"/>
      <c r="L756" s="33" t="s">
        <v>123</v>
      </c>
      <c r="M756" s="32"/>
      <c r="N756" s="33" t="s">
        <v>122</v>
      </c>
      <c r="O756" s="32"/>
      <c r="P756" s="33" t="s">
        <v>120</v>
      </c>
      <c r="Q756" s="32"/>
      <c r="R756" s="33" t="s">
        <v>119</v>
      </c>
      <c r="S756" s="32"/>
      <c r="T756" s="33" t="s">
        <v>118</v>
      </c>
      <c r="U756" s="32"/>
      <c r="V756" s="33" t="s">
        <v>117</v>
      </c>
      <c r="W756" s="32"/>
      <c r="X756" s="33" t="s">
        <v>116</v>
      </c>
      <c r="Y756" s="32"/>
      <c r="Z756" s="33" t="s">
        <v>115</v>
      </c>
      <c r="AA756" s="32"/>
      <c r="AB756" s="33" t="s">
        <v>1708</v>
      </c>
      <c r="AC756" s="32"/>
      <c r="AD756" s="31"/>
      <c r="AE756" s="32"/>
      <c r="AF756" s="31"/>
      <c r="AG756" s="23"/>
      <c r="AH756" s="251"/>
      <c r="AI756" s="11"/>
      <c r="AJ756" s="311"/>
      <c r="AK756" s="267"/>
      <c r="AL756" s="263"/>
      <c r="AM756" s="265"/>
      <c r="AN756" s="267"/>
      <c r="AO756" s="263"/>
      <c r="AP756" s="265"/>
      <c r="AQ756" s="267"/>
      <c r="AR756" s="263"/>
      <c r="AS756" s="265"/>
      <c r="AT756" s="267"/>
      <c r="AU756" s="263"/>
      <c r="AV756" s="265"/>
      <c r="AW756" s="267"/>
      <c r="AX756" s="263"/>
      <c r="AY756" s="292"/>
      <c r="AZ756" s="228"/>
      <c r="BA756" s="228"/>
      <c r="BB756" s="295"/>
    </row>
    <row r="757" spans="2:62" ht="28.15" customHeight="1" x14ac:dyDescent="0.2">
      <c r="B757" s="30"/>
      <c r="C757" s="244"/>
      <c r="D757" s="29"/>
      <c r="E757" s="28"/>
      <c r="F757" s="28"/>
      <c r="G757" s="27"/>
      <c r="H757" s="225"/>
      <c r="I757" s="248"/>
      <c r="J757" s="248"/>
      <c r="K757" s="248"/>
      <c r="L757" s="26" t="s">
        <v>114</v>
      </c>
      <c r="M757" s="25"/>
      <c r="N757" s="26" t="s">
        <v>112</v>
      </c>
      <c r="O757" s="25"/>
      <c r="P757" s="26" t="s">
        <v>111</v>
      </c>
      <c r="Q757" s="25"/>
      <c r="R757" s="26" t="s">
        <v>110</v>
      </c>
      <c r="S757" s="25"/>
      <c r="T757" s="26" t="s">
        <v>109</v>
      </c>
      <c r="U757" s="25"/>
      <c r="V757" s="26" t="s">
        <v>108</v>
      </c>
      <c r="W757" s="25"/>
      <c r="X757" s="26" t="s">
        <v>107</v>
      </c>
      <c r="Y757" s="25"/>
      <c r="Z757" s="26" t="s">
        <v>106</v>
      </c>
      <c r="AA757" s="25"/>
      <c r="AB757" s="26" t="s">
        <v>1707</v>
      </c>
      <c r="AC757" s="25"/>
      <c r="AD757" s="24"/>
      <c r="AE757" s="25"/>
      <c r="AF757" s="24"/>
      <c r="AG757" s="23"/>
      <c r="AH757" s="251"/>
      <c r="AI757" s="11"/>
      <c r="AJ757" s="311"/>
      <c r="AK757" s="267"/>
      <c r="AL757" s="263"/>
      <c r="AM757" s="265"/>
      <c r="AN757" s="267"/>
      <c r="AO757" s="263"/>
      <c r="AP757" s="265"/>
      <c r="AQ757" s="267"/>
      <c r="AR757" s="263"/>
      <c r="AS757" s="265"/>
      <c r="AT757" s="267"/>
      <c r="AU757" s="263"/>
      <c r="AV757" s="265"/>
      <c r="AW757" s="267"/>
      <c r="AX757" s="263"/>
      <c r="AY757" s="292"/>
      <c r="AZ757" s="228"/>
      <c r="BA757" s="228"/>
      <c r="BB757" s="295"/>
    </row>
    <row r="758" spans="2:62" ht="28.15" customHeight="1" thickBot="1" x14ac:dyDescent="0.25">
      <c r="B758" s="21"/>
      <c r="C758" s="245"/>
      <c r="D758" s="20"/>
      <c r="E758" s="19"/>
      <c r="F758" s="19"/>
      <c r="G758" s="18"/>
      <c r="H758" s="226"/>
      <c r="I758" s="249"/>
      <c r="J758" s="249"/>
      <c r="K758" s="249"/>
      <c r="L758" s="17" t="s">
        <v>105</v>
      </c>
      <c r="M758" s="15"/>
      <c r="N758" s="17" t="s">
        <v>103</v>
      </c>
      <c r="O758" s="15"/>
      <c r="P758" s="17" t="s">
        <v>102</v>
      </c>
      <c r="Q758" s="15"/>
      <c r="R758" s="17" t="s">
        <v>101</v>
      </c>
      <c r="S758" s="15"/>
      <c r="T758" s="17">
        <v>20</v>
      </c>
      <c r="U758" s="15"/>
      <c r="V758" s="17" t="s">
        <v>100</v>
      </c>
      <c r="W758" s="15"/>
      <c r="X758" s="17" t="s">
        <v>99</v>
      </c>
      <c r="Y758" s="15"/>
      <c r="Z758" s="17" t="s">
        <v>98</v>
      </c>
      <c r="AA758" s="15"/>
      <c r="AB758" s="17" t="s">
        <v>1706</v>
      </c>
      <c r="AC758" s="15"/>
      <c r="AD758" s="16"/>
      <c r="AE758" s="15"/>
      <c r="AF758" s="14"/>
      <c r="AG758" s="13"/>
      <c r="AH758" s="252"/>
      <c r="AI758" s="11"/>
      <c r="AJ758" s="312"/>
      <c r="AK758" s="268"/>
      <c r="AL758" s="264"/>
      <c r="AM758" s="266"/>
      <c r="AN758" s="268"/>
      <c r="AO758" s="264"/>
      <c r="AP758" s="266"/>
      <c r="AQ758" s="268"/>
      <c r="AR758" s="264"/>
      <c r="AS758" s="266"/>
      <c r="AT758" s="268"/>
      <c r="AU758" s="264"/>
      <c r="AV758" s="266"/>
      <c r="AW758" s="268"/>
      <c r="AX758" s="264"/>
      <c r="AY758" s="293"/>
      <c r="AZ758" s="229"/>
      <c r="BA758" s="229"/>
      <c r="BB758" s="296"/>
    </row>
    <row r="759" spans="2:62" ht="85.9" customHeight="1" thickTop="1" thickBot="1" x14ac:dyDescent="0.35">
      <c r="B759" s="105" t="s">
        <v>174</v>
      </c>
      <c r="C759" s="95" t="s">
        <v>173</v>
      </c>
      <c r="D759" s="100" t="s">
        <v>172</v>
      </c>
      <c r="E759" s="104" t="s">
        <v>171</v>
      </c>
      <c r="F759" s="103"/>
      <c r="G759" s="102"/>
      <c r="H759" s="101" t="s">
        <v>170</v>
      </c>
      <c r="I759" s="100" t="s">
        <v>96</v>
      </c>
      <c r="J759" s="100" t="s">
        <v>169</v>
      </c>
      <c r="K759" s="100" t="s">
        <v>97</v>
      </c>
      <c r="L759" s="256" t="s">
        <v>168</v>
      </c>
      <c r="M759" s="262"/>
      <c r="N759" s="256" t="s">
        <v>167</v>
      </c>
      <c r="O759" s="262"/>
      <c r="P759" s="256" t="s">
        <v>167</v>
      </c>
      <c r="Q759" s="257"/>
      <c r="R759" s="256" t="s">
        <v>167</v>
      </c>
      <c r="S759" s="257"/>
      <c r="T759" s="256" t="s">
        <v>167</v>
      </c>
      <c r="U759" s="257"/>
      <c r="V759" s="256" t="s">
        <v>167</v>
      </c>
      <c r="W759" s="257"/>
      <c r="X759" s="256" t="s">
        <v>167</v>
      </c>
      <c r="Y759" s="257"/>
      <c r="Z759" s="256" t="s">
        <v>167</v>
      </c>
      <c r="AA759" s="257"/>
      <c r="AB759" s="256" t="s">
        <v>167</v>
      </c>
      <c r="AC759" s="257"/>
      <c r="AD759" s="261" t="s">
        <v>166</v>
      </c>
      <c r="AE759" s="257"/>
      <c r="AF759" s="101" t="s">
        <v>165</v>
      </c>
      <c r="AG759" s="101" t="s">
        <v>164</v>
      </c>
      <c r="AH759" s="100" t="s">
        <v>163</v>
      </c>
      <c r="AI759" s="98"/>
      <c r="AJ759" s="96" t="s">
        <v>160</v>
      </c>
      <c r="AK759" s="95" t="s">
        <v>159</v>
      </c>
      <c r="AL759" s="94" t="s">
        <v>158</v>
      </c>
      <c r="AM759" s="96" t="s">
        <v>157</v>
      </c>
      <c r="AN759" s="95" t="s">
        <v>156</v>
      </c>
      <c r="AO759" s="94" t="s">
        <v>155</v>
      </c>
      <c r="AP759" s="96" t="s">
        <v>154</v>
      </c>
      <c r="AQ759" s="95" t="s">
        <v>153</v>
      </c>
      <c r="AR759" s="97" t="s">
        <v>152</v>
      </c>
      <c r="AS759" s="96" t="s">
        <v>151</v>
      </c>
      <c r="AT759" s="95" t="s">
        <v>150</v>
      </c>
      <c r="AU759" s="94" t="s">
        <v>149</v>
      </c>
      <c r="AV759" s="96" t="s">
        <v>148</v>
      </c>
      <c r="AW759" s="95" t="s">
        <v>147</v>
      </c>
      <c r="AX759" s="94" t="s">
        <v>146</v>
      </c>
      <c r="AY759" s="93" t="s">
        <v>145</v>
      </c>
      <c r="AZ759" s="92" t="s">
        <v>144</v>
      </c>
      <c r="BA759" s="92" t="s">
        <v>143</v>
      </c>
      <c r="BB759" s="91" t="s">
        <v>142</v>
      </c>
    </row>
    <row r="760" spans="2:62" ht="48" thickBot="1" x14ac:dyDescent="0.3">
      <c r="B760" s="90" t="s">
        <v>196</v>
      </c>
      <c r="C760" s="89"/>
      <c r="D760" s="88">
        <v>256</v>
      </c>
      <c r="E760" s="258"/>
      <c r="F760" s="259"/>
      <c r="G760" s="260"/>
      <c r="H760" s="87" t="s">
        <v>140</v>
      </c>
      <c r="I760" s="86"/>
      <c r="J760" s="86"/>
      <c r="K760" s="85"/>
      <c r="L760" s="84"/>
      <c r="M760" s="81"/>
      <c r="N760" s="84"/>
      <c r="O760" s="81"/>
      <c r="P760" s="84"/>
      <c r="Q760" s="81"/>
      <c r="R760" s="84"/>
      <c r="S760" s="81"/>
      <c r="T760" s="84"/>
      <c r="U760" s="81"/>
      <c r="V760" s="84"/>
      <c r="W760" s="81"/>
      <c r="X760" s="84"/>
      <c r="Y760" s="81"/>
      <c r="Z760" s="84"/>
      <c r="AA760" s="83"/>
      <c r="AB760" s="217"/>
      <c r="AC760" s="217"/>
      <c r="AD760" s="82" t="s">
        <v>139</v>
      </c>
      <c r="AE760" s="81"/>
      <c r="AF760" s="81"/>
      <c r="AG760" s="81"/>
      <c r="AH760" s="80"/>
      <c r="AI760" s="79" t="s">
        <v>138</v>
      </c>
      <c r="AJ760" s="78">
        <f t="shared" ref="AJ760:BB760" si="100">SUM(AJ762:AJ773)</f>
        <v>55</v>
      </c>
      <c r="AK760" s="77">
        <f t="shared" si="100"/>
        <v>15</v>
      </c>
      <c r="AL760" s="76">
        <f t="shared" si="100"/>
        <v>0</v>
      </c>
      <c r="AM760" s="78">
        <f t="shared" si="100"/>
        <v>26</v>
      </c>
      <c r="AN760" s="77">
        <f t="shared" si="100"/>
        <v>4</v>
      </c>
      <c r="AO760" s="76">
        <f t="shared" si="100"/>
        <v>0</v>
      </c>
      <c r="AP760" s="78">
        <f t="shared" si="100"/>
        <v>0</v>
      </c>
      <c r="AQ760" s="77">
        <f t="shared" si="100"/>
        <v>0</v>
      </c>
      <c r="AR760" s="76">
        <f t="shared" si="100"/>
        <v>0</v>
      </c>
      <c r="AS760" s="78">
        <f t="shared" si="100"/>
        <v>14</v>
      </c>
      <c r="AT760" s="77">
        <f t="shared" si="100"/>
        <v>5</v>
      </c>
      <c r="AU760" s="76">
        <f t="shared" si="100"/>
        <v>0</v>
      </c>
      <c r="AV760" s="78">
        <f t="shared" si="100"/>
        <v>3</v>
      </c>
      <c r="AW760" s="77">
        <f t="shared" si="100"/>
        <v>1</v>
      </c>
      <c r="AX760" s="76">
        <f t="shared" si="100"/>
        <v>0</v>
      </c>
      <c r="AY760" s="75">
        <f t="shared" si="100"/>
        <v>0</v>
      </c>
      <c r="AZ760" s="74">
        <f t="shared" si="100"/>
        <v>0</v>
      </c>
      <c r="BA760" s="74">
        <f t="shared" si="100"/>
        <v>0</v>
      </c>
      <c r="BB760" s="73">
        <f t="shared" si="100"/>
        <v>0</v>
      </c>
      <c r="BC760" s="72" t="s">
        <v>137</v>
      </c>
      <c r="BF760" s="5">
        <f>SUM(AJ760:AL760)/$BG$5</f>
        <v>70</v>
      </c>
      <c r="BG760" s="5">
        <f>SUM(AM760:AO760,AY760)/$BG$5</f>
        <v>30</v>
      </c>
      <c r="BH760" s="5">
        <f>SUM(AP760:AR760,AZ760)/$BG$5</f>
        <v>0</v>
      </c>
      <c r="BI760" s="5">
        <f>SUM(AS760:AU760,BA760)/$BG$5</f>
        <v>19</v>
      </c>
      <c r="BJ760" s="5">
        <f>SUM(AV760:AX760,BB760)/$BG$5</f>
        <v>4</v>
      </c>
    </row>
    <row r="761" spans="2:62" ht="37.5" thickBot="1" x14ac:dyDescent="0.3">
      <c r="B761" s="71"/>
      <c r="C761" s="70"/>
      <c r="D761" s="69"/>
      <c r="E761" s="68"/>
      <c r="F761" s="68"/>
      <c r="G761" s="67"/>
      <c r="H761" s="66"/>
      <c r="I761" s="64"/>
      <c r="J761" s="64"/>
      <c r="K761" s="65"/>
      <c r="L761" s="64"/>
      <c r="M761" s="62"/>
      <c r="N761" s="64"/>
      <c r="O761" s="62"/>
      <c r="P761" s="64"/>
      <c r="Q761" s="62"/>
      <c r="R761" s="64"/>
      <c r="S761" s="62"/>
      <c r="T761" s="64"/>
      <c r="U761" s="62"/>
      <c r="V761" s="64"/>
      <c r="W761" s="62"/>
      <c r="X761" s="64"/>
      <c r="Y761" s="62"/>
      <c r="Z761" s="64"/>
      <c r="AA761" s="62"/>
      <c r="AB761" s="62"/>
      <c r="AC761" s="62"/>
      <c r="AD761" s="63"/>
      <c r="AE761" s="62"/>
      <c r="AF761" s="62"/>
      <c r="AG761" s="62"/>
      <c r="AH761" s="61"/>
      <c r="AI761" s="59" t="s">
        <v>136</v>
      </c>
      <c r="AJ761" s="214">
        <f t="shared" ref="AJ761:BB761" si="101">AJ760/1</f>
        <v>55</v>
      </c>
      <c r="AK761" s="213">
        <f t="shared" si="101"/>
        <v>15</v>
      </c>
      <c r="AL761" s="212">
        <f t="shared" si="101"/>
        <v>0</v>
      </c>
      <c r="AM761" s="214">
        <f t="shared" si="101"/>
        <v>26</v>
      </c>
      <c r="AN761" s="213">
        <f t="shared" si="101"/>
        <v>4</v>
      </c>
      <c r="AO761" s="212">
        <f t="shared" si="101"/>
        <v>0</v>
      </c>
      <c r="AP761" s="214">
        <f t="shared" si="101"/>
        <v>0</v>
      </c>
      <c r="AQ761" s="213">
        <f t="shared" si="101"/>
        <v>0</v>
      </c>
      <c r="AR761" s="212">
        <f t="shared" si="101"/>
        <v>0</v>
      </c>
      <c r="AS761" s="214">
        <f t="shared" si="101"/>
        <v>14</v>
      </c>
      <c r="AT761" s="213">
        <f t="shared" si="101"/>
        <v>5</v>
      </c>
      <c r="AU761" s="212">
        <f t="shared" si="101"/>
        <v>0</v>
      </c>
      <c r="AV761" s="214">
        <f t="shared" si="101"/>
        <v>3</v>
      </c>
      <c r="AW761" s="213">
        <f t="shared" si="101"/>
        <v>1</v>
      </c>
      <c r="AX761" s="212">
        <f t="shared" si="101"/>
        <v>0</v>
      </c>
      <c r="AY761" s="211">
        <f t="shared" si="101"/>
        <v>0</v>
      </c>
      <c r="AZ761" s="210">
        <f t="shared" si="101"/>
        <v>0</v>
      </c>
      <c r="BA761" s="210">
        <f t="shared" si="101"/>
        <v>0</v>
      </c>
      <c r="BB761" s="209">
        <f t="shared" si="101"/>
        <v>0</v>
      </c>
      <c r="BC761" s="52" t="s">
        <v>135</v>
      </c>
    </row>
    <row r="762" spans="2:62" ht="28.15" customHeight="1" x14ac:dyDescent="0.2">
      <c r="B762" s="30"/>
      <c r="C762" s="242">
        <v>1</v>
      </c>
      <c r="D762" s="44"/>
      <c r="E762" s="43"/>
      <c r="F762" s="43"/>
      <c r="G762" s="42"/>
      <c r="H762" s="223" t="s">
        <v>1251</v>
      </c>
      <c r="I762" s="246">
        <v>155</v>
      </c>
      <c r="J762" s="246">
        <v>39</v>
      </c>
      <c r="K762" s="246">
        <v>6</v>
      </c>
      <c r="L762" s="41" t="s">
        <v>133</v>
      </c>
      <c r="M762" s="40" t="s">
        <v>104</v>
      </c>
      <c r="N762" s="41" t="s">
        <v>131</v>
      </c>
      <c r="O762" s="40" t="s">
        <v>132</v>
      </c>
      <c r="P762" s="41" t="s">
        <v>130</v>
      </c>
      <c r="Q762" s="40" t="s">
        <v>417</v>
      </c>
      <c r="R762" s="41" t="s">
        <v>129</v>
      </c>
      <c r="S762" s="40" t="s">
        <v>1613</v>
      </c>
      <c r="T762" s="41" t="s">
        <v>128</v>
      </c>
      <c r="U762" s="40" t="s">
        <v>1160</v>
      </c>
      <c r="V762" s="41" t="s">
        <v>127</v>
      </c>
      <c r="W762" s="40" t="s">
        <v>664</v>
      </c>
      <c r="X762" s="41" t="s">
        <v>126</v>
      </c>
      <c r="Y762" s="40" t="s">
        <v>443</v>
      </c>
      <c r="Z762" s="41" t="s">
        <v>125</v>
      </c>
      <c r="AA762" s="40" t="s">
        <v>425</v>
      </c>
      <c r="AB762" s="41" t="s">
        <v>1709</v>
      </c>
      <c r="AC762" s="40"/>
      <c r="AD762" s="39"/>
      <c r="AE762" s="40"/>
      <c r="AF762" s="39" t="s">
        <v>382</v>
      </c>
      <c r="AG762" s="38" t="s">
        <v>1347</v>
      </c>
      <c r="AH762" s="250"/>
      <c r="AI762" s="11"/>
      <c r="AJ762" s="310">
        <f>SUMPRODUCT(LEN($M762:$AC765)-LEN(SUBSTITUTE($M762:$AC765,"A", "")))</f>
        <v>55</v>
      </c>
      <c r="AK762" s="239">
        <f>SUMPRODUCT(LEN($AF762:$AF765)-LEN(SUBSTITUTE($AF762:$AF765,"A", "")))</f>
        <v>15</v>
      </c>
      <c r="AL762" s="230">
        <f>SUMPRODUCT(LEN($AE762:$AE765)-LEN(SUBSTITUTE($AE762:$AE765,"A", "")))</f>
        <v>0</v>
      </c>
      <c r="AM762" s="233">
        <f>SUMPRODUCT(LEN($M762:$AC765)-LEN(SUBSTITUTE($M762:$AC765,"S", "")))</f>
        <v>26</v>
      </c>
      <c r="AN762" s="239">
        <f>SUMPRODUCT(LEN($AF762:$AF765)-LEN(SUBSTITUTE($AF762:$AF765,"S", "")))</f>
        <v>4</v>
      </c>
      <c r="AO762" s="230">
        <f>SUMPRODUCT(LEN($AE762:$AE765)-LEN(SUBSTITUTE($AE762:$AE765,"S", "")))</f>
        <v>0</v>
      </c>
      <c r="AP762" s="233">
        <f>SUMPRODUCT(LEN($M762:$AC765)-LEN(SUBSTITUTE($M762:$AC765,"F", "")))</f>
        <v>0</v>
      </c>
      <c r="AQ762" s="239">
        <f>SUMPRODUCT(LEN($AF762:$AF765)-LEN(SUBSTITUTE($AF762:$AF765,"F", "")))</f>
        <v>0</v>
      </c>
      <c r="AR762" s="230">
        <f>SUMPRODUCT(LEN($AE762:$AE765)-LEN(SUBSTITUTE($AE762:$AE765,"F", "")))</f>
        <v>0</v>
      </c>
      <c r="AS762" s="233">
        <f>SUMPRODUCT(LEN($M762:$AC765)-LEN(SUBSTITUTE($M762:$AC765,"G", "")))</f>
        <v>14</v>
      </c>
      <c r="AT762" s="239">
        <f>SUMPRODUCT(LEN($AF762:$AF765)-LEN(SUBSTITUTE($AF762:$AF765,"G", "")))</f>
        <v>5</v>
      </c>
      <c r="AU762" s="230">
        <f>SUMPRODUCT(LEN($AE762:$AE765)-LEN(SUBSTITUTE($AE762:$AE765,"G", "")))</f>
        <v>0</v>
      </c>
      <c r="AV762" s="233">
        <f>SUMPRODUCT(LEN($M762:$AC765)-LEN(SUBSTITUTE($M762:$AC765,"M", "")))</f>
        <v>3</v>
      </c>
      <c r="AW762" s="239">
        <f>SUMPRODUCT(LEN($AF762:$AF765)-LEN(SUBSTITUTE($AF762:$AF765,"M", "")))</f>
        <v>1</v>
      </c>
      <c r="AX762" s="230">
        <f>SUMPRODUCT(LEN($AE762:$AE765)-LEN(SUBSTITUTE($AE762:$AE765,"M", "")))</f>
        <v>0</v>
      </c>
      <c r="AY762" s="291">
        <f>SUMPRODUCT(LEN($AE762:$AE765)-LEN(SUBSTITUTE($AE762:$AE765,"S", "")))</f>
        <v>0</v>
      </c>
      <c r="AZ762" s="227">
        <f>SUMPRODUCT(LEN($AE762:$AE765)-LEN(SUBSTITUTE($AE762:$AE765,"F", "")))</f>
        <v>0</v>
      </c>
      <c r="BA762" s="227">
        <f>SUMPRODUCT(LEN($AE762:$AE765)-LEN(SUBSTITUTE($AE762:$AE765,"G", "")))</f>
        <v>0</v>
      </c>
      <c r="BB762" s="294">
        <f>SUMPRODUCT(LEN($AE762:$AE765)-LEN(SUBSTITUTE($AE762:$AE765,"M", "")))</f>
        <v>0</v>
      </c>
    </row>
    <row r="763" spans="2:62" ht="28.15" customHeight="1" thickBot="1" x14ac:dyDescent="0.25">
      <c r="B763" s="30"/>
      <c r="C763" s="243"/>
      <c r="D763" s="36"/>
      <c r="E763" s="35"/>
      <c r="F763" s="35"/>
      <c r="G763" s="34"/>
      <c r="H763" s="224"/>
      <c r="I763" s="247"/>
      <c r="J763" s="247"/>
      <c r="K763" s="247"/>
      <c r="L763" s="33" t="s">
        <v>123</v>
      </c>
      <c r="M763" s="32" t="s">
        <v>104</v>
      </c>
      <c r="N763" s="33" t="s">
        <v>122</v>
      </c>
      <c r="O763" s="32" t="s">
        <v>1347</v>
      </c>
      <c r="P763" s="33" t="s">
        <v>120</v>
      </c>
      <c r="Q763" s="32" t="s">
        <v>1315</v>
      </c>
      <c r="R763" s="33" t="s">
        <v>119</v>
      </c>
      <c r="S763" s="32" t="s">
        <v>501</v>
      </c>
      <c r="T763" s="33" t="s">
        <v>118</v>
      </c>
      <c r="U763" s="32" t="s">
        <v>484</v>
      </c>
      <c r="V763" s="33" t="s">
        <v>117</v>
      </c>
      <c r="W763" s="32" t="s">
        <v>187</v>
      </c>
      <c r="X763" s="33" t="s">
        <v>116</v>
      </c>
      <c r="Y763" s="32" t="s">
        <v>424</v>
      </c>
      <c r="Z763" s="33" t="s">
        <v>115</v>
      </c>
      <c r="AA763" s="32" t="s">
        <v>425</v>
      </c>
      <c r="AB763" s="33" t="s">
        <v>1708</v>
      </c>
      <c r="AC763" s="32"/>
      <c r="AD763" s="31"/>
      <c r="AE763" s="32"/>
      <c r="AF763" s="31" t="s">
        <v>1737</v>
      </c>
      <c r="AG763" s="23"/>
      <c r="AH763" s="251"/>
      <c r="AI763" s="11"/>
      <c r="AJ763" s="311"/>
      <c r="AK763" s="267"/>
      <c r="AL763" s="263"/>
      <c r="AM763" s="265"/>
      <c r="AN763" s="267"/>
      <c r="AO763" s="263"/>
      <c r="AP763" s="265"/>
      <c r="AQ763" s="267"/>
      <c r="AR763" s="263"/>
      <c r="AS763" s="265"/>
      <c r="AT763" s="267"/>
      <c r="AU763" s="263"/>
      <c r="AV763" s="265"/>
      <c r="AW763" s="267"/>
      <c r="AX763" s="263"/>
      <c r="AY763" s="292"/>
      <c r="AZ763" s="228"/>
      <c r="BA763" s="228"/>
      <c r="BB763" s="295"/>
    </row>
    <row r="764" spans="2:62" ht="28.15" customHeight="1" x14ac:dyDescent="0.2">
      <c r="B764" s="30"/>
      <c r="C764" s="244"/>
      <c r="D764" s="29"/>
      <c r="E764" s="28"/>
      <c r="F764" s="28"/>
      <c r="G764" s="27"/>
      <c r="H764" s="225">
        <v>257</v>
      </c>
      <c r="I764" s="248"/>
      <c r="J764" s="248"/>
      <c r="K764" s="248"/>
      <c r="L764" s="26" t="s">
        <v>114</v>
      </c>
      <c r="M764" s="25" t="s">
        <v>104</v>
      </c>
      <c r="N764" s="26" t="s">
        <v>112</v>
      </c>
      <c r="O764" s="25" t="s">
        <v>186</v>
      </c>
      <c r="P764" s="26" t="s">
        <v>111</v>
      </c>
      <c r="Q764" s="25" t="s">
        <v>186</v>
      </c>
      <c r="R764" s="26" t="s">
        <v>110</v>
      </c>
      <c r="S764" s="25" t="s">
        <v>186</v>
      </c>
      <c r="T764" s="26" t="s">
        <v>109</v>
      </c>
      <c r="U764" s="25" t="s">
        <v>689</v>
      </c>
      <c r="V764" s="26" t="s">
        <v>108</v>
      </c>
      <c r="W764" s="25" t="s">
        <v>411</v>
      </c>
      <c r="X764" s="26" t="s">
        <v>107</v>
      </c>
      <c r="Y764" s="25" t="s">
        <v>383</v>
      </c>
      <c r="Z764" s="26" t="s">
        <v>106</v>
      </c>
      <c r="AA764" s="25" t="s">
        <v>121</v>
      </c>
      <c r="AB764" s="26" t="s">
        <v>1707</v>
      </c>
      <c r="AC764" s="25"/>
      <c r="AD764" s="24"/>
      <c r="AE764" s="25"/>
      <c r="AF764" s="24"/>
      <c r="AG764" s="23"/>
      <c r="AH764" s="251"/>
      <c r="AI764" s="11"/>
      <c r="AJ764" s="311"/>
      <c r="AK764" s="267"/>
      <c r="AL764" s="263"/>
      <c r="AM764" s="265"/>
      <c r="AN764" s="267"/>
      <c r="AO764" s="263"/>
      <c r="AP764" s="265"/>
      <c r="AQ764" s="267"/>
      <c r="AR764" s="263"/>
      <c r="AS764" s="265"/>
      <c r="AT764" s="267"/>
      <c r="AU764" s="263"/>
      <c r="AV764" s="265"/>
      <c r="AW764" s="267"/>
      <c r="AX764" s="263"/>
      <c r="AY764" s="292"/>
      <c r="AZ764" s="228"/>
      <c r="BA764" s="228"/>
      <c r="BB764" s="295"/>
    </row>
    <row r="765" spans="2:62" ht="28.15" customHeight="1" thickBot="1" x14ac:dyDescent="0.25">
      <c r="B765" s="30"/>
      <c r="C765" s="253"/>
      <c r="D765" s="51"/>
      <c r="E765" s="50"/>
      <c r="F765" s="50"/>
      <c r="G765" s="49"/>
      <c r="H765" s="226"/>
      <c r="I765" s="254"/>
      <c r="J765" s="254"/>
      <c r="K765" s="254"/>
      <c r="L765" s="48" t="s">
        <v>105</v>
      </c>
      <c r="M765" s="47" t="s">
        <v>104</v>
      </c>
      <c r="N765" s="48" t="s">
        <v>103</v>
      </c>
      <c r="O765" s="47" t="s">
        <v>132</v>
      </c>
      <c r="P765" s="48" t="s">
        <v>102</v>
      </c>
      <c r="Q765" s="47" t="s">
        <v>186</v>
      </c>
      <c r="R765" s="48" t="s">
        <v>101</v>
      </c>
      <c r="S765" s="47" t="s">
        <v>382</v>
      </c>
      <c r="T765" s="48">
        <v>20</v>
      </c>
      <c r="U765" s="47" t="s">
        <v>1160</v>
      </c>
      <c r="V765" s="48" t="s">
        <v>100</v>
      </c>
      <c r="W765" s="47" t="s">
        <v>618</v>
      </c>
      <c r="X765" s="48" t="s">
        <v>99</v>
      </c>
      <c r="Y765" s="47" t="s">
        <v>1711</v>
      </c>
      <c r="Z765" s="48" t="s">
        <v>98</v>
      </c>
      <c r="AA765" s="47" t="s">
        <v>425</v>
      </c>
      <c r="AB765" s="48" t="s">
        <v>1706</v>
      </c>
      <c r="AC765" s="47"/>
      <c r="AD765" s="16"/>
      <c r="AE765" s="47"/>
      <c r="AF765" s="16" t="s">
        <v>1736</v>
      </c>
      <c r="AG765" s="46"/>
      <c r="AH765" s="255"/>
      <c r="AI765" s="11"/>
      <c r="AJ765" s="312"/>
      <c r="AK765" s="268"/>
      <c r="AL765" s="264"/>
      <c r="AM765" s="266"/>
      <c r="AN765" s="268"/>
      <c r="AO765" s="264"/>
      <c r="AP765" s="266"/>
      <c r="AQ765" s="268"/>
      <c r="AR765" s="264"/>
      <c r="AS765" s="266"/>
      <c r="AT765" s="268"/>
      <c r="AU765" s="264"/>
      <c r="AV765" s="266"/>
      <c r="AW765" s="268"/>
      <c r="AX765" s="264"/>
      <c r="AY765" s="293"/>
      <c r="AZ765" s="229"/>
      <c r="BA765" s="229"/>
      <c r="BB765" s="296"/>
    </row>
    <row r="766" spans="2:62" ht="28.15" customHeight="1" x14ac:dyDescent="0.2">
      <c r="B766" s="30"/>
      <c r="C766" s="242">
        <v>2</v>
      </c>
      <c r="D766" s="44"/>
      <c r="E766" s="43"/>
      <c r="F766" s="43"/>
      <c r="G766" s="42"/>
      <c r="H766" s="223"/>
      <c r="I766" s="246"/>
      <c r="J766" s="246"/>
      <c r="K766" s="246"/>
      <c r="L766" s="41" t="s">
        <v>133</v>
      </c>
      <c r="M766" s="40"/>
      <c r="N766" s="41" t="s">
        <v>131</v>
      </c>
      <c r="O766" s="40"/>
      <c r="P766" s="41" t="s">
        <v>130</v>
      </c>
      <c r="Q766" s="40"/>
      <c r="R766" s="41" t="s">
        <v>129</v>
      </c>
      <c r="S766" s="40"/>
      <c r="T766" s="41" t="s">
        <v>128</v>
      </c>
      <c r="U766" s="40"/>
      <c r="V766" s="41" t="s">
        <v>127</v>
      </c>
      <c r="W766" s="40"/>
      <c r="X766" s="41" t="s">
        <v>126</v>
      </c>
      <c r="Y766" s="40"/>
      <c r="Z766" s="41" t="s">
        <v>125</v>
      </c>
      <c r="AA766" s="40"/>
      <c r="AB766" s="41" t="s">
        <v>1709</v>
      </c>
      <c r="AC766" s="40"/>
      <c r="AD766" s="39"/>
      <c r="AE766" s="40"/>
      <c r="AF766" s="39"/>
      <c r="AG766" s="38"/>
      <c r="AH766" s="250"/>
      <c r="AI766" s="11"/>
      <c r="AJ766" s="310">
        <f>SUMPRODUCT(LEN($M766:$AC769)-LEN(SUBSTITUTE($M766:$AC769,"A", "")))</f>
        <v>0</v>
      </c>
      <c r="AK766" s="239">
        <f>SUMPRODUCT(LEN($AF766:$AF769)-LEN(SUBSTITUTE($AF766:$AF769,"A", "")))</f>
        <v>0</v>
      </c>
      <c r="AL766" s="230">
        <f>SUMPRODUCT(LEN($AE766:$AE769)-LEN(SUBSTITUTE($AE766:$AE769,"A", "")))</f>
        <v>0</v>
      </c>
      <c r="AM766" s="233">
        <f>SUMPRODUCT(LEN($M766:$AC769)-LEN(SUBSTITUTE($M766:$AC769,"S", "")))</f>
        <v>0</v>
      </c>
      <c r="AN766" s="239">
        <f>SUMPRODUCT(LEN($AF766:$AF769)-LEN(SUBSTITUTE($AF766:$AF769,"S", "")))</f>
        <v>0</v>
      </c>
      <c r="AO766" s="230">
        <f>SUMPRODUCT(LEN($AE766:$AE769)-LEN(SUBSTITUTE($AE766:$AE769,"S", "")))</f>
        <v>0</v>
      </c>
      <c r="AP766" s="233">
        <f>SUMPRODUCT(LEN($M766:$AC769)-LEN(SUBSTITUTE($M766:$AC769,"F", "")))</f>
        <v>0</v>
      </c>
      <c r="AQ766" s="239">
        <f>SUMPRODUCT(LEN($AF766:$AF769)-LEN(SUBSTITUTE($AF766:$AF769,"F", "")))</f>
        <v>0</v>
      </c>
      <c r="AR766" s="230">
        <f>SUMPRODUCT(LEN($AE766:$AE769)-LEN(SUBSTITUTE($AE766:$AE769,"F", "")))</f>
        <v>0</v>
      </c>
      <c r="AS766" s="233">
        <f>SUMPRODUCT(LEN($M766:$AC769)-LEN(SUBSTITUTE($M766:$AC769,"G", "")))</f>
        <v>0</v>
      </c>
      <c r="AT766" s="239">
        <f>SUMPRODUCT(LEN($AF766:$AF769)-LEN(SUBSTITUTE($AF766:$AF769,"G", "")))</f>
        <v>0</v>
      </c>
      <c r="AU766" s="230">
        <f>SUMPRODUCT(LEN($AE766:$AE769)-LEN(SUBSTITUTE($AE766:$AE769,"G", "")))</f>
        <v>0</v>
      </c>
      <c r="AV766" s="233">
        <f>SUMPRODUCT(LEN($M766:$AC769)-LEN(SUBSTITUTE($M766:$AC769,"M", "")))</f>
        <v>0</v>
      </c>
      <c r="AW766" s="239">
        <f>SUMPRODUCT(LEN($AF766:$AF769)-LEN(SUBSTITUTE($AF766:$AF769,"M", "")))</f>
        <v>0</v>
      </c>
      <c r="AX766" s="230">
        <f>SUMPRODUCT(LEN($AE766:$AE769)-LEN(SUBSTITUTE($AE766:$AE769,"M", "")))</f>
        <v>0</v>
      </c>
      <c r="AY766" s="291">
        <f>SUMPRODUCT(LEN($AE766:$AE769)-LEN(SUBSTITUTE($AE766:$AE769,"S", "")))</f>
        <v>0</v>
      </c>
      <c r="AZ766" s="227">
        <f>SUMPRODUCT(LEN($AE766:$AE769)-LEN(SUBSTITUTE($AE766:$AE769,"F", "")))</f>
        <v>0</v>
      </c>
      <c r="BA766" s="227">
        <f>SUMPRODUCT(LEN($AE766:$AE769)-LEN(SUBSTITUTE($AE766:$AE769,"G", "")))</f>
        <v>0</v>
      </c>
      <c r="BB766" s="294">
        <f>SUMPRODUCT(LEN($AE766:$AE769)-LEN(SUBSTITUTE($AE766:$AE769,"M", "")))</f>
        <v>0</v>
      </c>
    </row>
    <row r="767" spans="2:62" ht="28.15" customHeight="1" thickBot="1" x14ac:dyDescent="0.25">
      <c r="B767" s="30"/>
      <c r="C767" s="243"/>
      <c r="D767" s="36"/>
      <c r="E767" s="35"/>
      <c r="F767" s="35"/>
      <c r="G767" s="34"/>
      <c r="H767" s="224"/>
      <c r="I767" s="247"/>
      <c r="J767" s="247"/>
      <c r="K767" s="247"/>
      <c r="L767" s="33" t="s">
        <v>123</v>
      </c>
      <c r="M767" s="32"/>
      <c r="N767" s="33" t="s">
        <v>122</v>
      </c>
      <c r="O767" s="32"/>
      <c r="P767" s="33" t="s">
        <v>120</v>
      </c>
      <c r="Q767" s="32"/>
      <c r="R767" s="33" t="s">
        <v>119</v>
      </c>
      <c r="S767" s="32"/>
      <c r="T767" s="33" t="s">
        <v>118</v>
      </c>
      <c r="U767" s="32"/>
      <c r="V767" s="33" t="s">
        <v>117</v>
      </c>
      <c r="W767" s="32"/>
      <c r="X767" s="33" t="s">
        <v>116</v>
      </c>
      <c r="Y767" s="32"/>
      <c r="Z767" s="33" t="s">
        <v>115</v>
      </c>
      <c r="AA767" s="32"/>
      <c r="AB767" s="33" t="s">
        <v>1708</v>
      </c>
      <c r="AC767" s="32"/>
      <c r="AD767" s="31"/>
      <c r="AE767" s="32"/>
      <c r="AF767" s="31"/>
      <c r="AG767" s="23"/>
      <c r="AH767" s="251"/>
      <c r="AI767" s="11"/>
      <c r="AJ767" s="311"/>
      <c r="AK767" s="267"/>
      <c r="AL767" s="263"/>
      <c r="AM767" s="265"/>
      <c r="AN767" s="267"/>
      <c r="AO767" s="263"/>
      <c r="AP767" s="265"/>
      <c r="AQ767" s="267"/>
      <c r="AR767" s="263"/>
      <c r="AS767" s="265"/>
      <c r="AT767" s="267"/>
      <c r="AU767" s="263"/>
      <c r="AV767" s="265"/>
      <c r="AW767" s="267"/>
      <c r="AX767" s="263"/>
      <c r="AY767" s="292"/>
      <c r="AZ767" s="228"/>
      <c r="BA767" s="228"/>
      <c r="BB767" s="295"/>
    </row>
    <row r="768" spans="2:62" ht="28.15" customHeight="1" x14ac:dyDescent="0.2">
      <c r="B768" s="30"/>
      <c r="C768" s="244"/>
      <c r="D768" s="29"/>
      <c r="E768" s="28"/>
      <c r="F768" s="28"/>
      <c r="G768" s="27"/>
      <c r="H768" s="225"/>
      <c r="I768" s="248"/>
      <c r="J768" s="248"/>
      <c r="K768" s="248"/>
      <c r="L768" s="26" t="s">
        <v>114</v>
      </c>
      <c r="M768" s="25"/>
      <c r="N768" s="26" t="s">
        <v>112</v>
      </c>
      <c r="O768" s="25"/>
      <c r="P768" s="26" t="s">
        <v>111</v>
      </c>
      <c r="Q768" s="25"/>
      <c r="R768" s="26" t="s">
        <v>110</v>
      </c>
      <c r="S768" s="25"/>
      <c r="T768" s="26" t="s">
        <v>109</v>
      </c>
      <c r="U768" s="25"/>
      <c r="V768" s="26" t="s">
        <v>108</v>
      </c>
      <c r="W768" s="25"/>
      <c r="X768" s="26" t="s">
        <v>107</v>
      </c>
      <c r="Y768" s="25"/>
      <c r="Z768" s="26" t="s">
        <v>106</v>
      </c>
      <c r="AA768" s="25"/>
      <c r="AB768" s="26" t="s">
        <v>1707</v>
      </c>
      <c r="AC768" s="25"/>
      <c r="AD768" s="24"/>
      <c r="AE768" s="25"/>
      <c r="AF768" s="24"/>
      <c r="AG768" s="23"/>
      <c r="AH768" s="251"/>
      <c r="AI768" s="11"/>
      <c r="AJ768" s="311"/>
      <c r="AK768" s="267"/>
      <c r="AL768" s="263"/>
      <c r="AM768" s="265"/>
      <c r="AN768" s="267"/>
      <c r="AO768" s="263"/>
      <c r="AP768" s="265"/>
      <c r="AQ768" s="267"/>
      <c r="AR768" s="263"/>
      <c r="AS768" s="265"/>
      <c r="AT768" s="267"/>
      <c r="AU768" s="263"/>
      <c r="AV768" s="265"/>
      <c r="AW768" s="267"/>
      <c r="AX768" s="263"/>
      <c r="AY768" s="292"/>
      <c r="AZ768" s="228"/>
      <c r="BA768" s="228"/>
      <c r="BB768" s="295"/>
    </row>
    <row r="769" spans="2:62" ht="28.15" customHeight="1" thickBot="1" x14ac:dyDescent="0.25">
      <c r="B769" s="30"/>
      <c r="C769" s="253"/>
      <c r="D769" s="51"/>
      <c r="E769" s="50"/>
      <c r="F769" s="50"/>
      <c r="G769" s="49"/>
      <c r="H769" s="226"/>
      <c r="I769" s="254"/>
      <c r="J769" s="254"/>
      <c r="K769" s="254"/>
      <c r="L769" s="48" t="s">
        <v>105</v>
      </c>
      <c r="M769" s="47"/>
      <c r="N769" s="48" t="s">
        <v>103</v>
      </c>
      <c r="O769" s="47"/>
      <c r="P769" s="48" t="s">
        <v>102</v>
      </c>
      <c r="Q769" s="47"/>
      <c r="R769" s="48" t="s">
        <v>101</v>
      </c>
      <c r="S769" s="47"/>
      <c r="T769" s="48">
        <v>20</v>
      </c>
      <c r="U769" s="47"/>
      <c r="V769" s="48" t="s">
        <v>100</v>
      </c>
      <c r="W769" s="47"/>
      <c r="X769" s="48" t="s">
        <v>99</v>
      </c>
      <c r="Y769" s="47"/>
      <c r="Z769" s="48" t="s">
        <v>98</v>
      </c>
      <c r="AA769" s="47"/>
      <c r="AB769" s="48" t="s">
        <v>1706</v>
      </c>
      <c r="AC769" s="47"/>
      <c r="AD769" s="16"/>
      <c r="AE769" s="47"/>
      <c r="AF769" s="16"/>
      <c r="AG769" s="46"/>
      <c r="AH769" s="255"/>
      <c r="AI769" s="11"/>
      <c r="AJ769" s="312"/>
      <c r="AK769" s="268"/>
      <c r="AL769" s="264"/>
      <c r="AM769" s="266"/>
      <c r="AN769" s="268"/>
      <c r="AO769" s="264"/>
      <c r="AP769" s="266"/>
      <c r="AQ769" s="268"/>
      <c r="AR769" s="264"/>
      <c r="AS769" s="266"/>
      <c r="AT769" s="268"/>
      <c r="AU769" s="264"/>
      <c r="AV769" s="266"/>
      <c r="AW769" s="268"/>
      <c r="AX769" s="264"/>
      <c r="AY769" s="293"/>
      <c r="AZ769" s="229"/>
      <c r="BA769" s="229"/>
      <c r="BB769" s="296"/>
    </row>
    <row r="770" spans="2:62" ht="28.15" customHeight="1" x14ac:dyDescent="0.2">
      <c r="B770" s="30"/>
      <c r="C770" s="242">
        <v>3</v>
      </c>
      <c r="D770" s="44"/>
      <c r="E770" s="43"/>
      <c r="F770" s="43"/>
      <c r="G770" s="42"/>
      <c r="H770" s="223"/>
      <c r="I770" s="246"/>
      <c r="J770" s="246"/>
      <c r="K770" s="246"/>
      <c r="L770" s="41" t="s">
        <v>133</v>
      </c>
      <c r="M770" s="40"/>
      <c r="N770" s="41" t="s">
        <v>131</v>
      </c>
      <c r="O770" s="40"/>
      <c r="P770" s="41" t="s">
        <v>130</v>
      </c>
      <c r="Q770" s="40"/>
      <c r="R770" s="41" t="s">
        <v>129</v>
      </c>
      <c r="S770" s="40"/>
      <c r="T770" s="41" t="s">
        <v>128</v>
      </c>
      <c r="U770" s="40"/>
      <c r="V770" s="41" t="s">
        <v>127</v>
      </c>
      <c r="W770" s="40"/>
      <c r="X770" s="41" t="s">
        <v>126</v>
      </c>
      <c r="Y770" s="40"/>
      <c r="Z770" s="41" t="s">
        <v>125</v>
      </c>
      <c r="AA770" s="40"/>
      <c r="AB770" s="41" t="s">
        <v>1709</v>
      </c>
      <c r="AC770" s="40"/>
      <c r="AD770" s="39"/>
      <c r="AE770" s="40"/>
      <c r="AF770" s="39"/>
      <c r="AG770" s="38"/>
      <c r="AH770" s="250"/>
      <c r="AI770" s="11"/>
      <c r="AJ770" s="310">
        <f>SUMPRODUCT(LEN($M770:$AC773)-LEN(SUBSTITUTE($M770:$AC773,"A", "")))</f>
        <v>0</v>
      </c>
      <c r="AK770" s="239">
        <f>SUMPRODUCT(LEN($AF770:$AF773)-LEN(SUBSTITUTE($AF770:$AF773,"A", "")))</f>
        <v>0</v>
      </c>
      <c r="AL770" s="230">
        <f>SUMPRODUCT(LEN($AE770:$AE773)-LEN(SUBSTITUTE($AE770:$AE773,"A", "")))</f>
        <v>0</v>
      </c>
      <c r="AM770" s="233">
        <f>SUMPRODUCT(LEN($M770:$AC773)-LEN(SUBSTITUTE($M770:$AC773,"S", "")))</f>
        <v>0</v>
      </c>
      <c r="AN770" s="239">
        <f>SUMPRODUCT(LEN($AF770:$AF773)-LEN(SUBSTITUTE($AF770:$AF773,"S", "")))</f>
        <v>0</v>
      </c>
      <c r="AO770" s="230">
        <f>SUMPRODUCT(LEN($AE770:$AE773)-LEN(SUBSTITUTE($AE770:$AE773,"S", "")))</f>
        <v>0</v>
      </c>
      <c r="AP770" s="233">
        <f>SUMPRODUCT(LEN($M770:$AC773)-LEN(SUBSTITUTE($M770:$AC773,"F", "")))</f>
        <v>0</v>
      </c>
      <c r="AQ770" s="239">
        <f>SUMPRODUCT(LEN($AF770:$AF773)-LEN(SUBSTITUTE($AF770:$AF773,"F", "")))</f>
        <v>0</v>
      </c>
      <c r="AR770" s="230">
        <f>SUMPRODUCT(LEN($AE770:$AE773)-LEN(SUBSTITUTE($AE770:$AE773,"F", "")))</f>
        <v>0</v>
      </c>
      <c r="AS770" s="233">
        <f>SUMPRODUCT(LEN($M770:$AC773)-LEN(SUBSTITUTE($M770:$AC773,"G", "")))</f>
        <v>0</v>
      </c>
      <c r="AT770" s="239">
        <f>SUMPRODUCT(LEN($AF770:$AF773)-LEN(SUBSTITUTE($AF770:$AF773,"G", "")))</f>
        <v>0</v>
      </c>
      <c r="AU770" s="230">
        <f>SUMPRODUCT(LEN($AE770:$AE773)-LEN(SUBSTITUTE($AE770:$AE773,"G", "")))</f>
        <v>0</v>
      </c>
      <c r="AV770" s="233">
        <f>SUMPRODUCT(LEN($M770:$AC773)-LEN(SUBSTITUTE($M770:$AC773,"M", "")))</f>
        <v>0</v>
      </c>
      <c r="AW770" s="239">
        <f>SUMPRODUCT(LEN($AF770:$AF773)-LEN(SUBSTITUTE($AF770:$AF773,"M", "")))</f>
        <v>0</v>
      </c>
      <c r="AX770" s="230">
        <f>SUMPRODUCT(LEN($AE770:$AE773)-LEN(SUBSTITUTE($AE770:$AE773,"M", "")))</f>
        <v>0</v>
      </c>
      <c r="AY770" s="291">
        <f>SUMPRODUCT(LEN($AE770:$AE773)-LEN(SUBSTITUTE($AE770:$AE773,"S", "")))</f>
        <v>0</v>
      </c>
      <c r="AZ770" s="227">
        <f>SUMPRODUCT(LEN($AE770:$AE773)-LEN(SUBSTITUTE($AE770:$AE773,"F", "")))</f>
        <v>0</v>
      </c>
      <c r="BA770" s="227">
        <f>SUMPRODUCT(LEN($AE770:$AE773)-LEN(SUBSTITUTE($AE770:$AE773,"G", "")))</f>
        <v>0</v>
      </c>
      <c r="BB770" s="294">
        <f>SUMPRODUCT(LEN($AE770:$AE773)-LEN(SUBSTITUTE($AE770:$AE773,"M", "")))</f>
        <v>0</v>
      </c>
    </row>
    <row r="771" spans="2:62" ht="28.15" customHeight="1" thickBot="1" x14ac:dyDescent="0.25">
      <c r="B771" s="30"/>
      <c r="C771" s="243"/>
      <c r="D771" s="36"/>
      <c r="E771" s="35"/>
      <c r="F771" s="35"/>
      <c r="G771" s="34"/>
      <c r="H771" s="224"/>
      <c r="I771" s="247"/>
      <c r="J771" s="247"/>
      <c r="K771" s="247"/>
      <c r="L771" s="33" t="s">
        <v>123</v>
      </c>
      <c r="M771" s="32"/>
      <c r="N771" s="33" t="s">
        <v>122</v>
      </c>
      <c r="O771" s="32"/>
      <c r="P771" s="33" t="s">
        <v>120</v>
      </c>
      <c r="Q771" s="32"/>
      <c r="R771" s="33" t="s">
        <v>119</v>
      </c>
      <c r="S771" s="32"/>
      <c r="T771" s="33" t="s">
        <v>118</v>
      </c>
      <c r="U771" s="32"/>
      <c r="V771" s="33" t="s">
        <v>117</v>
      </c>
      <c r="W771" s="32"/>
      <c r="X771" s="33" t="s">
        <v>116</v>
      </c>
      <c r="Y771" s="32"/>
      <c r="Z771" s="33" t="s">
        <v>115</v>
      </c>
      <c r="AA771" s="32"/>
      <c r="AB771" s="33" t="s">
        <v>1708</v>
      </c>
      <c r="AC771" s="32"/>
      <c r="AD771" s="31"/>
      <c r="AE771" s="32"/>
      <c r="AF771" s="31"/>
      <c r="AG771" s="23"/>
      <c r="AH771" s="251"/>
      <c r="AI771" s="11"/>
      <c r="AJ771" s="311"/>
      <c r="AK771" s="267"/>
      <c r="AL771" s="263"/>
      <c r="AM771" s="265"/>
      <c r="AN771" s="267"/>
      <c r="AO771" s="263"/>
      <c r="AP771" s="265"/>
      <c r="AQ771" s="267"/>
      <c r="AR771" s="263"/>
      <c r="AS771" s="265"/>
      <c r="AT771" s="267"/>
      <c r="AU771" s="263"/>
      <c r="AV771" s="265"/>
      <c r="AW771" s="267"/>
      <c r="AX771" s="263"/>
      <c r="AY771" s="292"/>
      <c r="AZ771" s="228"/>
      <c r="BA771" s="228"/>
      <c r="BB771" s="295"/>
    </row>
    <row r="772" spans="2:62" ht="28.15" customHeight="1" x14ac:dyDescent="0.2">
      <c r="B772" s="30"/>
      <c r="C772" s="244"/>
      <c r="D772" s="29"/>
      <c r="E772" s="28"/>
      <c r="F772" s="28"/>
      <c r="G772" s="27"/>
      <c r="H772" s="225"/>
      <c r="I772" s="248"/>
      <c r="J772" s="248"/>
      <c r="K772" s="248"/>
      <c r="L772" s="26" t="s">
        <v>114</v>
      </c>
      <c r="M772" s="25"/>
      <c r="N772" s="26" t="s">
        <v>112</v>
      </c>
      <c r="O772" s="25"/>
      <c r="P772" s="26" t="s">
        <v>111</v>
      </c>
      <c r="Q772" s="25"/>
      <c r="R772" s="26" t="s">
        <v>110</v>
      </c>
      <c r="S772" s="25"/>
      <c r="T772" s="26" t="s">
        <v>109</v>
      </c>
      <c r="U772" s="25"/>
      <c r="V772" s="26" t="s">
        <v>108</v>
      </c>
      <c r="W772" s="25"/>
      <c r="X772" s="26" t="s">
        <v>107</v>
      </c>
      <c r="Y772" s="25"/>
      <c r="Z772" s="26" t="s">
        <v>106</v>
      </c>
      <c r="AA772" s="25"/>
      <c r="AB772" s="26" t="s">
        <v>1707</v>
      </c>
      <c r="AC772" s="25"/>
      <c r="AD772" s="24"/>
      <c r="AE772" s="25"/>
      <c r="AF772" s="24"/>
      <c r="AG772" s="23"/>
      <c r="AH772" s="251"/>
      <c r="AI772" s="11"/>
      <c r="AJ772" s="311"/>
      <c r="AK772" s="267"/>
      <c r="AL772" s="263"/>
      <c r="AM772" s="265"/>
      <c r="AN772" s="267"/>
      <c r="AO772" s="263"/>
      <c r="AP772" s="265"/>
      <c r="AQ772" s="267"/>
      <c r="AR772" s="263"/>
      <c r="AS772" s="265"/>
      <c r="AT772" s="267"/>
      <c r="AU772" s="263"/>
      <c r="AV772" s="265"/>
      <c r="AW772" s="267"/>
      <c r="AX772" s="263"/>
      <c r="AY772" s="292"/>
      <c r="AZ772" s="228"/>
      <c r="BA772" s="228"/>
      <c r="BB772" s="295"/>
    </row>
    <row r="773" spans="2:62" ht="28.15" customHeight="1" thickBot="1" x14ac:dyDescent="0.25">
      <c r="B773" s="21"/>
      <c r="C773" s="245"/>
      <c r="D773" s="20"/>
      <c r="E773" s="19"/>
      <c r="F773" s="19"/>
      <c r="G773" s="18"/>
      <c r="H773" s="226"/>
      <c r="I773" s="249"/>
      <c r="J773" s="249"/>
      <c r="K773" s="249"/>
      <c r="L773" s="17" t="s">
        <v>105</v>
      </c>
      <c r="M773" s="15"/>
      <c r="N773" s="17" t="s">
        <v>103</v>
      </c>
      <c r="O773" s="15"/>
      <c r="P773" s="17" t="s">
        <v>102</v>
      </c>
      <c r="Q773" s="15"/>
      <c r="R773" s="17" t="s">
        <v>101</v>
      </c>
      <c r="S773" s="15"/>
      <c r="T773" s="17">
        <v>20</v>
      </c>
      <c r="U773" s="15"/>
      <c r="V773" s="17" t="s">
        <v>100</v>
      </c>
      <c r="W773" s="15"/>
      <c r="X773" s="17" t="s">
        <v>99</v>
      </c>
      <c r="Y773" s="15"/>
      <c r="Z773" s="17" t="s">
        <v>98</v>
      </c>
      <c r="AA773" s="15"/>
      <c r="AB773" s="17" t="s">
        <v>1706</v>
      </c>
      <c r="AC773" s="15"/>
      <c r="AD773" s="16"/>
      <c r="AE773" s="15"/>
      <c r="AF773" s="14"/>
      <c r="AG773" s="13"/>
      <c r="AH773" s="252"/>
      <c r="AI773" s="11"/>
      <c r="AJ773" s="312"/>
      <c r="AK773" s="268"/>
      <c r="AL773" s="264"/>
      <c r="AM773" s="266"/>
      <c r="AN773" s="268"/>
      <c r="AO773" s="264"/>
      <c r="AP773" s="266"/>
      <c r="AQ773" s="268"/>
      <c r="AR773" s="264"/>
      <c r="AS773" s="266"/>
      <c r="AT773" s="268"/>
      <c r="AU773" s="264"/>
      <c r="AV773" s="266"/>
      <c r="AW773" s="268"/>
      <c r="AX773" s="264"/>
      <c r="AY773" s="293"/>
      <c r="AZ773" s="229"/>
      <c r="BA773" s="229"/>
      <c r="BB773" s="296"/>
    </row>
    <row r="774" spans="2:62" ht="85.9" customHeight="1" thickTop="1" thickBot="1" x14ac:dyDescent="0.35">
      <c r="B774" s="105" t="s">
        <v>174</v>
      </c>
      <c r="C774" s="95" t="s">
        <v>173</v>
      </c>
      <c r="D774" s="100" t="s">
        <v>172</v>
      </c>
      <c r="E774" s="104" t="s">
        <v>171</v>
      </c>
      <c r="F774" s="103"/>
      <c r="G774" s="102"/>
      <c r="H774" s="101" t="s">
        <v>170</v>
      </c>
      <c r="I774" s="100" t="s">
        <v>96</v>
      </c>
      <c r="J774" s="100" t="s">
        <v>169</v>
      </c>
      <c r="K774" s="100" t="s">
        <v>97</v>
      </c>
      <c r="L774" s="256" t="s">
        <v>168</v>
      </c>
      <c r="M774" s="262"/>
      <c r="N774" s="256" t="s">
        <v>167</v>
      </c>
      <c r="O774" s="262"/>
      <c r="P774" s="256" t="s">
        <v>167</v>
      </c>
      <c r="Q774" s="257"/>
      <c r="R774" s="256" t="s">
        <v>167</v>
      </c>
      <c r="S774" s="257"/>
      <c r="T774" s="256" t="s">
        <v>167</v>
      </c>
      <c r="U774" s="257"/>
      <c r="V774" s="256" t="s">
        <v>167</v>
      </c>
      <c r="W774" s="257"/>
      <c r="X774" s="256" t="s">
        <v>167</v>
      </c>
      <c r="Y774" s="257"/>
      <c r="Z774" s="256" t="s">
        <v>167</v>
      </c>
      <c r="AA774" s="257"/>
      <c r="AB774" s="256" t="s">
        <v>167</v>
      </c>
      <c r="AC774" s="257"/>
      <c r="AD774" s="261" t="s">
        <v>166</v>
      </c>
      <c r="AE774" s="257"/>
      <c r="AF774" s="101" t="s">
        <v>165</v>
      </c>
      <c r="AG774" s="101" t="s">
        <v>164</v>
      </c>
      <c r="AH774" s="100" t="s">
        <v>163</v>
      </c>
      <c r="AI774" s="98"/>
      <c r="AJ774" s="96" t="s">
        <v>160</v>
      </c>
      <c r="AK774" s="95" t="s">
        <v>159</v>
      </c>
      <c r="AL774" s="94" t="s">
        <v>158</v>
      </c>
      <c r="AM774" s="96" t="s">
        <v>157</v>
      </c>
      <c r="AN774" s="95" t="s">
        <v>156</v>
      </c>
      <c r="AO774" s="94" t="s">
        <v>155</v>
      </c>
      <c r="AP774" s="96" t="s">
        <v>154</v>
      </c>
      <c r="AQ774" s="95" t="s">
        <v>153</v>
      </c>
      <c r="AR774" s="97" t="s">
        <v>152</v>
      </c>
      <c r="AS774" s="96" t="s">
        <v>151</v>
      </c>
      <c r="AT774" s="95" t="s">
        <v>150</v>
      </c>
      <c r="AU774" s="94" t="s">
        <v>149</v>
      </c>
      <c r="AV774" s="96" t="s">
        <v>148</v>
      </c>
      <c r="AW774" s="95" t="s">
        <v>147</v>
      </c>
      <c r="AX774" s="94" t="s">
        <v>146</v>
      </c>
      <c r="AY774" s="93" t="s">
        <v>145</v>
      </c>
      <c r="AZ774" s="92" t="s">
        <v>144</v>
      </c>
      <c r="BA774" s="92" t="s">
        <v>143</v>
      </c>
      <c r="BB774" s="91" t="s">
        <v>142</v>
      </c>
    </row>
    <row r="775" spans="2:62" ht="48" thickBot="1" x14ac:dyDescent="0.3">
      <c r="B775" s="90" t="s">
        <v>194</v>
      </c>
      <c r="C775" s="89"/>
      <c r="D775" s="88">
        <v>256</v>
      </c>
      <c r="E775" s="258"/>
      <c r="F775" s="259"/>
      <c r="G775" s="260"/>
      <c r="H775" s="87" t="s">
        <v>140</v>
      </c>
      <c r="I775" s="86"/>
      <c r="J775" s="86"/>
      <c r="K775" s="85"/>
      <c r="L775" s="84"/>
      <c r="M775" s="81"/>
      <c r="N775" s="84"/>
      <c r="O775" s="81"/>
      <c r="P775" s="84"/>
      <c r="Q775" s="81"/>
      <c r="R775" s="84"/>
      <c r="S775" s="81"/>
      <c r="T775" s="84"/>
      <c r="U775" s="81"/>
      <c r="V775" s="84"/>
      <c r="W775" s="81"/>
      <c r="X775" s="84"/>
      <c r="Y775" s="81"/>
      <c r="Z775" s="84"/>
      <c r="AA775" s="83"/>
      <c r="AB775" s="217"/>
      <c r="AC775" s="217"/>
      <c r="AD775" s="82" t="s">
        <v>139</v>
      </c>
      <c r="AE775" s="81"/>
      <c r="AF775" s="81"/>
      <c r="AG775" s="81"/>
      <c r="AH775" s="80"/>
      <c r="AI775" s="79" t="s">
        <v>138</v>
      </c>
      <c r="AJ775" s="78">
        <f t="shared" ref="AJ775:BB775" si="102">SUM(AJ777:AJ788)</f>
        <v>29</v>
      </c>
      <c r="AK775" s="77">
        <f t="shared" si="102"/>
        <v>0</v>
      </c>
      <c r="AL775" s="76">
        <f t="shared" si="102"/>
        <v>0</v>
      </c>
      <c r="AM775" s="78">
        <f t="shared" si="102"/>
        <v>3</v>
      </c>
      <c r="AN775" s="77">
        <f t="shared" si="102"/>
        <v>0</v>
      </c>
      <c r="AO775" s="76">
        <f t="shared" si="102"/>
        <v>0</v>
      </c>
      <c r="AP775" s="78">
        <f t="shared" si="102"/>
        <v>0</v>
      </c>
      <c r="AQ775" s="77">
        <f t="shared" si="102"/>
        <v>0</v>
      </c>
      <c r="AR775" s="76">
        <f t="shared" si="102"/>
        <v>0</v>
      </c>
      <c r="AS775" s="78">
        <f t="shared" si="102"/>
        <v>6</v>
      </c>
      <c r="AT775" s="77">
        <f t="shared" si="102"/>
        <v>0</v>
      </c>
      <c r="AU775" s="76">
        <f t="shared" si="102"/>
        <v>0</v>
      </c>
      <c r="AV775" s="78">
        <f t="shared" si="102"/>
        <v>5</v>
      </c>
      <c r="AW775" s="77">
        <f t="shared" si="102"/>
        <v>0</v>
      </c>
      <c r="AX775" s="76">
        <f t="shared" si="102"/>
        <v>0</v>
      </c>
      <c r="AY775" s="75">
        <f t="shared" si="102"/>
        <v>0</v>
      </c>
      <c r="AZ775" s="74">
        <f t="shared" si="102"/>
        <v>0</v>
      </c>
      <c r="BA775" s="74">
        <f t="shared" si="102"/>
        <v>0</v>
      </c>
      <c r="BB775" s="73">
        <f t="shared" si="102"/>
        <v>0</v>
      </c>
      <c r="BC775" s="72" t="s">
        <v>137</v>
      </c>
      <c r="BF775" s="5">
        <f>SUM(AJ775:AL775)/$BG$5</f>
        <v>29</v>
      </c>
      <c r="BG775" s="5">
        <f>SUM(AM775:AO775,AY775)/$BG$5</f>
        <v>3</v>
      </c>
      <c r="BH775" s="5">
        <f>SUM(AP775:AR775,AZ775)/$BG$5</f>
        <v>0</v>
      </c>
      <c r="BI775" s="5">
        <f>SUM(AS775:AU775,BA775)/$BG$5</f>
        <v>6</v>
      </c>
      <c r="BJ775" s="5">
        <f>SUM(AV775:AX775,BB775)/$BG$5</f>
        <v>5</v>
      </c>
    </row>
    <row r="776" spans="2:62" ht="37.5" thickBot="1" x14ac:dyDescent="0.3">
      <c r="B776" s="71"/>
      <c r="C776" s="70"/>
      <c r="D776" s="69"/>
      <c r="E776" s="68"/>
      <c r="F776" s="68"/>
      <c r="G776" s="67"/>
      <c r="H776" s="66"/>
      <c r="I776" s="64"/>
      <c r="J776" s="64"/>
      <c r="K776" s="65"/>
      <c r="L776" s="64"/>
      <c r="M776" s="62"/>
      <c r="N776" s="64"/>
      <c r="O776" s="62"/>
      <c r="P776" s="64"/>
      <c r="Q776" s="62"/>
      <c r="R776" s="64"/>
      <c r="S776" s="62"/>
      <c r="T776" s="64"/>
      <c r="U776" s="62"/>
      <c r="V776" s="64"/>
      <c r="W776" s="62"/>
      <c r="X776" s="64"/>
      <c r="Y776" s="62"/>
      <c r="Z776" s="64"/>
      <c r="AA776" s="62"/>
      <c r="AB776" s="62"/>
      <c r="AC776" s="62"/>
      <c r="AD776" s="63"/>
      <c r="AE776" s="62"/>
      <c r="AF776" s="62"/>
      <c r="AG776" s="62"/>
      <c r="AH776" s="61"/>
      <c r="AI776" s="59" t="s">
        <v>136</v>
      </c>
      <c r="AJ776" s="214">
        <f t="shared" ref="AJ776:BB776" si="103">AJ775/1</f>
        <v>29</v>
      </c>
      <c r="AK776" s="213">
        <f t="shared" si="103"/>
        <v>0</v>
      </c>
      <c r="AL776" s="212">
        <f t="shared" si="103"/>
        <v>0</v>
      </c>
      <c r="AM776" s="214">
        <f t="shared" si="103"/>
        <v>3</v>
      </c>
      <c r="AN776" s="213">
        <f t="shared" si="103"/>
        <v>0</v>
      </c>
      <c r="AO776" s="212">
        <f t="shared" si="103"/>
        <v>0</v>
      </c>
      <c r="AP776" s="214">
        <f t="shared" si="103"/>
        <v>0</v>
      </c>
      <c r="AQ776" s="213">
        <f t="shared" si="103"/>
        <v>0</v>
      </c>
      <c r="AR776" s="212">
        <f t="shared" si="103"/>
        <v>0</v>
      </c>
      <c r="AS776" s="214">
        <f t="shared" si="103"/>
        <v>6</v>
      </c>
      <c r="AT776" s="213">
        <f t="shared" si="103"/>
        <v>0</v>
      </c>
      <c r="AU776" s="212">
        <f t="shared" si="103"/>
        <v>0</v>
      </c>
      <c r="AV776" s="214">
        <f t="shared" si="103"/>
        <v>5</v>
      </c>
      <c r="AW776" s="213">
        <f t="shared" si="103"/>
        <v>0</v>
      </c>
      <c r="AX776" s="212">
        <f t="shared" si="103"/>
        <v>0</v>
      </c>
      <c r="AY776" s="211">
        <f t="shared" si="103"/>
        <v>0</v>
      </c>
      <c r="AZ776" s="210">
        <f t="shared" si="103"/>
        <v>0</v>
      </c>
      <c r="BA776" s="210">
        <f t="shared" si="103"/>
        <v>0</v>
      </c>
      <c r="BB776" s="209">
        <f t="shared" si="103"/>
        <v>0</v>
      </c>
      <c r="BC776" s="52" t="s">
        <v>135</v>
      </c>
    </row>
    <row r="777" spans="2:62" ht="28.15" customHeight="1" x14ac:dyDescent="0.2">
      <c r="B777" s="30"/>
      <c r="C777" s="242">
        <v>1</v>
      </c>
      <c r="D777" s="44"/>
      <c r="E777" s="43"/>
      <c r="F777" s="43"/>
      <c r="G777" s="42"/>
      <c r="H777" s="223" t="s">
        <v>1251</v>
      </c>
      <c r="I777" s="246">
        <v>112</v>
      </c>
      <c r="J777" s="246">
        <v>30</v>
      </c>
      <c r="K777" s="246">
        <v>6</v>
      </c>
      <c r="L777" s="41" t="s">
        <v>133</v>
      </c>
      <c r="M777" s="40" t="s">
        <v>104</v>
      </c>
      <c r="N777" s="41" t="s">
        <v>131</v>
      </c>
      <c r="O777" s="40" t="s">
        <v>1613</v>
      </c>
      <c r="P777" s="41" t="s">
        <v>130</v>
      </c>
      <c r="Q777" s="40" t="s">
        <v>1315</v>
      </c>
      <c r="R777" s="41" t="s">
        <v>129</v>
      </c>
      <c r="S777" s="40" t="s">
        <v>132</v>
      </c>
      <c r="T777" s="41" t="s">
        <v>128</v>
      </c>
      <c r="U777" s="40" t="s">
        <v>414</v>
      </c>
      <c r="V777" s="41" t="s">
        <v>127</v>
      </c>
      <c r="W777" s="40" t="s">
        <v>414</v>
      </c>
      <c r="X777" s="41" t="s">
        <v>126</v>
      </c>
      <c r="Y777" s="40"/>
      <c r="Z777" s="41" t="s">
        <v>125</v>
      </c>
      <c r="AA777" s="40"/>
      <c r="AB777" s="41" t="s">
        <v>1709</v>
      </c>
      <c r="AC777" s="40"/>
      <c r="AD777" s="39"/>
      <c r="AE777" s="40"/>
      <c r="AF777" s="39"/>
      <c r="AG777" s="38"/>
      <c r="AH777" s="250"/>
      <c r="AI777" s="11"/>
      <c r="AJ777" s="310">
        <f>SUMPRODUCT(LEN($M777:$AC780)-LEN(SUBSTITUTE($M777:$AC780,"A", "")))</f>
        <v>29</v>
      </c>
      <c r="AK777" s="239">
        <f>SUMPRODUCT(LEN($AF777:$AF780)-LEN(SUBSTITUTE($AF777:$AF780,"A", "")))</f>
        <v>0</v>
      </c>
      <c r="AL777" s="230">
        <f>SUMPRODUCT(LEN($AE777:$AE780)-LEN(SUBSTITUTE($AE777:$AE780,"A", "")))</f>
        <v>0</v>
      </c>
      <c r="AM777" s="233">
        <f>SUMPRODUCT(LEN($M777:$AC780)-LEN(SUBSTITUTE($M777:$AC780,"S", "")))</f>
        <v>3</v>
      </c>
      <c r="AN777" s="239">
        <f>SUMPRODUCT(LEN($AF777:$AF780)-LEN(SUBSTITUTE($AF777:$AF780,"S", "")))</f>
        <v>0</v>
      </c>
      <c r="AO777" s="230">
        <f>SUMPRODUCT(LEN($AE777:$AE780)-LEN(SUBSTITUTE($AE777:$AE780,"S", "")))</f>
        <v>0</v>
      </c>
      <c r="AP777" s="233">
        <f>SUMPRODUCT(LEN($M777:$AC780)-LEN(SUBSTITUTE($M777:$AC780,"F", "")))</f>
        <v>0</v>
      </c>
      <c r="AQ777" s="239">
        <f>SUMPRODUCT(LEN($AF777:$AF780)-LEN(SUBSTITUTE($AF777:$AF780,"F", "")))</f>
        <v>0</v>
      </c>
      <c r="AR777" s="230">
        <f>SUMPRODUCT(LEN($AE777:$AE780)-LEN(SUBSTITUTE($AE777:$AE780,"F", "")))</f>
        <v>0</v>
      </c>
      <c r="AS777" s="233">
        <f>SUMPRODUCT(LEN($M777:$AC780)-LEN(SUBSTITUTE($M777:$AC780,"G", "")))</f>
        <v>6</v>
      </c>
      <c r="AT777" s="239">
        <f>SUMPRODUCT(LEN($AF777:$AF780)-LEN(SUBSTITUTE($AF777:$AF780,"G", "")))</f>
        <v>0</v>
      </c>
      <c r="AU777" s="230">
        <f>SUMPRODUCT(LEN($AE777:$AE780)-LEN(SUBSTITUTE($AE777:$AE780,"G", "")))</f>
        <v>0</v>
      </c>
      <c r="AV777" s="233">
        <f>SUMPRODUCT(LEN($M777:$AC780)-LEN(SUBSTITUTE($M777:$AC780,"M", "")))</f>
        <v>5</v>
      </c>
      <c r="AW777" s="239">
        <f>SUMPRODUCT(LEN($AF777:$AF780)-LEN(SUBSTITUTE($AF777:$AF780,"M", "")))</f>
        <v>0</v>
      </c>
      <c r="AX777" s="230">
        <f>SUMPRODUCT(LEN($AE777:$AE780)-LEN(SUBSTITUTE($AE777:$AE780,"M", "")))</f>
        <v>0</v>
      </c>
      <c r="AY777" s="291">
        <f>SUMPRODUCT(LEN($AE777:$AE780)-LEN(SUBSTITUTE($AE777:$AE780,"S", "")))</f>
        <v>0</v>
      </c>
      <c r="AZ777" s="227">
        <f>SUMPRODUCT(LEN($AE777:$AE780)-LEN(SUBSTITUTE($AE777:$AE780,"F", "")))</f>
        <v>0</v>
      </c>
      <c r="BA777" s="227">
        <f>SUMPRODUCT(LEN($AE777:$AE780)-LEN(SUBSTITUTE($AE777:$AE780,"G", "")))</f>
        <v>0</v>
      </c>
      <c r="BB777" s="294">
        <f>SUMPRODUCT(LEN($AE777:$AE780)-LEN(SUBSTITUTE($AE777:$AE780,"M", "")))</f>
        <v>0</v>
      </c>
    </row>
    <row r="778" spans="2:62" ht="28.15" customHeight="1" thickBot="1" x14ac:dyDescent="0.25">
      <c r="B778" s="30"/>
      <c r="C778" s="243"/>
      <c r="D778" s="36"/>
      <c r="E778" s="35"/>
      <c r="F778" s="35"/>
      <c r="G778" s="34"/>
      <c r="H778" s="224"/>
      <c r="I778" s="247"/>
      <c r="J778" s="247"/>
      <c r="K778" s="247"/>
      <c r="L778" s="33" t="s">
        <v>123</v>
      </c>
      <c r="M778" s="32" t="s">
        <v>104</v>
      </c>
      <c r="N778" s="33" t="s">
        <v>122</v>
      </c>
      <c r="O778" s="32" t="s">
        <v>132</v>
      </c>
      <c r="P778" s="33" t="s">
        <v>120</v>
      </c>
      <c r="Q778" s="32" t="s">
        <v>104</v>
      </c>
      <c r="R778" s="33" t="s">
        <v>119</v>
      </c>
      <c r="S778" s="32" t="s">
        <v>1138</v>
      </c>
      <c r="T778" s="33" t="s">
        <v>118</v>
      </c>
      <c r="U778" s="32" t="s">
        <v>104</v>
      </c>
      <c r="V778" s="33" t="s">
        <v>117</v>
      </c>
      <c r="W778" s="32" t="s">
        <v>414</v>
      </c>
      <c r="X778" s="33" t="s">
        <v>116</v>
      </c>
      <c r="Y778" s="32"/>
      <c r="Z778" s="33" t="s">
        <v>115</v>
      </c>
      <c r="AA778" s="32"/>
      <c r="AB778" s="33" t="s">
        <v>1708</v>
      </c>
      <c r="AC778" s="32"/>
      <c r="AD778" s="31"/>
      <c r="AE778" s="32"/>
      <c r="AF778" s="31"/>
      <c r="AG778" s="23"/>
      <c r="AH778" s="251"/>
      <c r="AI778" s="11"/>
      <c r="AJ778" s="311"/>
      <c r="AK778" s="267"/>
      <c r="AL778" s="263"/>
      <c r="AM778" s="265"/>
      <c r="AN778" s="267"/>
      <c r="AO778" s="263"/>
      <c r="AP778" s="265"/>
      <c r="AQ778" s="267"/>
      <c r="AR778" s="263"/>
      <c r="AS778" s="265"/>
      <c r="AT778" s="267"/>
      <c r="AU778" s="263"/>
      <c r="AV778" s="265"/>
      <c r="AW778" s="267"/>
      <c r="AX778" s="263"/>
      <c r="AY778" s="292"/>
      <c r="AZ778" s="228"/>
      <c r="BA778" s="228"/>
      <c r="BB778" s="295"/>
    </row>
    <row r="779" spans="2:62" ht="28.15" customHeight="1" x14ac:dyDescent="0.2">
      <c r="B779" s="30"/>
      <c r="C779" s="244"/>
      <c r="D779" s="29"/>
      <c r="E779" s="28"/>
      <c r="F779" s="28"/>
      <c r="G779" s="27"/>
      <c r="H779" s="225">
        <v>257</v>
      </c>
      <c r="I779" s="248"/>
      <c r="J779" s="248"/>
      <c r="K779" s="248"/>
      <c r="L779" s="26" t="s">
        <v>114</v>
      </c>
      <c r="M779" s="25" t="s">
        <v>1723</v>
      </c>
      <c r="N779" s="26" t="s">
        <v>112</v>
      </c>
      <c r="O779" s="25" t="s">
        <v>1315</v>
      </c>
      <c r="P779" s="26" t="s">
        <v>111</v>
      </c>
      <c r="Q779" s="25" t="s">
        <v>382</v>
      </c>
      <c r="R779" s="26" t="s">
        <v>110</v>
      </c>
      <c r="S779" s="25" t="s">
        <v>104</v>
      </c>
      <c r="T779" s="26" t="s">
        <v>109</v>
      </c>
      <c r="U779" s="25" t="s">
        <v>104</v>
      </c>
      <c r="V779" s="26" t="s">
        <v>108</v>
      </c>
      <c r="W779" s="25" t="s">
        <v>113</v>
      </c>
      <c r="X779" s="26" t="s">
        <v>107</v>
      </c>
      <c r="Y779" s="25"/>
      <c r="Z779" s="26" t="s">
        <v>106</v>
      </c>
      <c r="AA779" s="25"/>
      <c r="AB779" s="26" t="s">
        <v>1707</v>
      </c>
      <c r="AC779" s="25"/>
      <c r="AD779" s="24"/>
      <c r="AE779" s="25"/>
      <c r="AF779" s="24"/>
      <c r="AG779" s="23"/>
      <c r="AH779" s="251"/>
      <c r="AI779" s="11"/>
      <c r="AJ779" s="311"/>
      <c r="AK779" s="267"/>
      <c r="AL779" s="263"/>
      <c r="AM779" s="265"/>
      <c r="AN779" s="267"/>
      <c r="AO779" s="263"/>
      <c r="AP779" s="265"/>
      <c r="AQ779" s="267"/>
      <c r="AR779" s="263"/>
      <c r="AS779" s="265"/>
      <c r="AT779" s="267"/>
      <c r="AU779" s="263"/>
      <c r="AV779" s="265"/>
      <c r="AW779" s="267"/>
      <c r="AX779" s="263"/>
      <c r="AY779" s="292"/>
      <c r="AZ779" s="228"/>
      <c r="BA779" s="228"/>
      <c r="BB779" s="295"/>
    </row>
    <row r="780" spans="2:62" ht="28.15" customHeight="1" thickBot="1" x14ac:dyDescent="0.25">
      <c r="B780" s="30"/>
      <c r="C780" s="253"/>
      <c r="D780" s="51"/>
      <c r="E780" s="50"/>
      <c r="F780" s="50"/>
      <c r="G780" s="49"/>
      <c r="H780" s="226"/>
      <c r="I780" s="254"/>
      <c r="J780" s="254"/>
      <c r="K780" s="254"/>
      <c r="L780" s="48" t="s">
        <v>105</v>
      </c>
      <c r="M780" s="47" t="s">
        <v>132</v>
      </c>
      <c r="N780" s="48" t="s">
        <v>103</v>
      </c>
      <c r="O780" s="47" t="s">
        <v>186</v>
      </c>
      <c r="P780" s="48" t="s">
        <v>102</v>
      </c>
      <c r="Q780" s="47" t="s">
        <v>132</v>
      </c>
      <c r="R780" s="48" t="s">
        <v>101</v>
      </c>
      <c r="S780" s="47" t="s">
        <v>132</v>
      </c>
      <c r="T780" s="48">
        <v>20</v>
      </c>
      <c r="U780" s="47" t="s">
        <v>414</v>
      </c>
      <c r="V780" s="48" t="s">
        <v>100</v>
      </c>
      <c r="W780" s="47" t="s">
        <v>121</v>
      </c>
      <c r="X780" s="48" t="s">
        <v>99</v>
      </c>
      <c r="Y780" s="47"/>
      <c r="Z780" s="48" t="s">
        <v>98</v>
      </c>
      <c r="AA780" s="47"/>
      <c r="AB780" s="48" t="s">
        <v>1706</v>
      </c>
      <c r="AC780" s="47"/>
      <c r="AD780" s="16"/>
      <c r="AE780" s="47"/>
      <c r="AF780" s="16"/>
      <c r="AG780" s="46"/>
      <c r="AH780" s="255"/>
      <c r="AI780" s="11"/>
      <c r="AJ780" s="312"/>
      <c r="AK780" s="268"/>
      <c r="AL780" s="264"/>
      <c r="AM780" s="266"/>
      <c r="AN780" s="268"/>
      <c r="AO780" s="264"/>
      <c r="AP780" s="266"/>
      <c r="AQ780" s="268"/>
      <c r="AR780" s="264"/>
      <c r="AS780" s="266"/>
      <c r="AT780" s="268"/>
      <c r="AU780" s="264"/>
      <c r="AV780" s="266"/>
      <c r="AW780" s="268"/>
      <c r="AX780" s="264"/>
      <c r="AY780" s="293"/>
      <c r="AZ780" s="229"/>
      <c r="BA780" s="229"/>
      <c r="BB780" s="296"/>
    </row>
    <row r="781" spans="2:62" ht="28.15" customHeight="1" x14ac:dyDescent="0.2">
      <c r="B781" s="30"/>
      <c r="C781" s="242">
        <v>2</v>
      </c>
      <c r="D781" s="44"/>
      <c r="E781" s="43"/>
      <c r="F781" s="43"/>
      <c r="G781" s="42"/>
      <c r="H781" s="223"/>
      <c r="I781" s="246"/>
      <c r="J781" s="246"/>
      <c r="K781" s="246"/>
      <c r="L781" s="41" t="s">
        <v>133</v>
      </c>
      <c r="M781" s="40"/>
      <c r="N781" s="41" t="s">
        <v>131</v>
      </c>
      <c r="O781" s="40"/>
      <c r="P781" s="41" t="s">
        <v>130</v>
      </c>
      <c r="Q781" s="40"/>
      <c r="R781" s="41" t="s">
        <v>129</v>
      </c>
      <c r="S781" s="40"/>
      <c r="T781" s="41" t="s">
        <v>128</v>
      </c>
      <c r="U781" s="40"/>
      <c r="V781" s="41" t="s">
        <v>127</v>
      </c>
      <c r="W781" s="40"/>
      <c r="X781" s="41" t="s">
        <v>126</v>
      </c>
      <c r="Y781" s="40"/>
      <c r="Z781" s="41" t="s">
        <v>125</v>
      </c>
      <c r="AA781" s="40"/>
      <c r="AB781" s="41" t="s">
        <v>1709</v>
      </c>
      <c r="AC781" s="40"/>
      <c r="AD781" s="39"/>
      <c r="AE781" s="40"/>
      <c r="AF781" s="39"/>
      <c r="AG781" s="38"/>
      <c r="AH781" s="250"/>
      <c r="AI781" s="11"/>
      <c r="AJ781" s="310">
        <f>SUMPRODUCT(LEN($M781:$AC784)-LEN(SUBSTITUTE($M781:$AC784,"A", "")))</f>
        <v>0</v>
      </c>
      <c r="AK781" s="239">
        <f>SUMPRODUCT(LEN($AF781:$AF784)-LEN(SUBSTITUTE($AF781:$AF784,"A", "")))</f>
        <v>0</v>
      </c>
      <c r="AL781" s="230">
        <f>SUMPRODUCT(LEN($AE781:$AE784)-LEN(SUBSTITUTE($AE781:$AE784,"A", "")))</f>
        <v>0</v>
      </c>
      <c r="AM781" s="233">
        <f>SUMPRODUCT(LEN($M781:$AC784)-LEN(SUBSTITUTE($M781:$AC784,"S", "")))</f>
        <v>0</v>
      </c>
      <c r="AN781" s="239">
        <f>SUMPRODUCT(LEN($AF781:$AF784)-LEN(SUBSTITUTE($AF781:$AF784,"S", "")))</f>
        <v>0</v>
      </c>
      <c r="AO781" s="230">
        <f>SUMPRODUCT(LEN($AE781:$AE784)-LEN(SUBSTITUTE($AE781:$AE784,"S", "")))</f>
        <v>0</v>
      </c>
      <c r="AP781" s="233">
        <f>SUMPRODUCT(LEN($M781:$AC784)-LEN(SUBSTITUTE($M781:$AC784,"F", "")))</f>
        <v>0</v>
      </c>
      <c r="AQ781" s="239">
        <f>SUMPRODUCT(LEN($AF781:$AF784)-LEN(SUBSTITUTE($AF781:$AF784,"F", "")))</f>
        <v>0</v>
      </c>
      <c r="AR781" s="230">
        <f>SUMPRODUCT(LEN($AE781:$AE784)-LEN(SUBSTITUTE($AE781:$AE784,"F", "")))</f>
        <v>0</v>
      </c>
      <c r="AS781" s="233">
        <f>SUMPRODUCT(LEN($M781:$AC784)-LEN(SUBSTITUTE($M781:$AC784,"G", "")))</f>
        <v>0</v>
      </c>
      <c r="AT781" s="239">
        <f>SUMPRODUCT(LEN($AF781:$AF784)-LEN(SUBSTITUTE($AF781:$AF784,"G", "")))</f>
        <v>0</v>
      </c>
      <c r="AU781" s="230">
        <f>SUMPRODUCT(LEN($AE781:$AE784)-LEN(SUBSTITUTE($AE781:$AE784,"G", "")))</f>
        <v>0</v>
      </c>
      <c r="AV781" s="233">
        <f>SUMPRODUCT(LEN($M781:$AC784)-LEN(SUBSTITUTE($M781:$AC784,"M", "")))</f>
        <v>0</v>
      </c>
      <c r="AW781" s="239">
        <f>SUMPRODUCT(LEN($AF781:$AF784)-LEN(SUBSTITUTE($AF781:$AF784,"M", "")))</f>
        <v>0</v>
      </c>
      <c r="AX781" s="230">
        <f>SUMPRODUCT(LEN($AE781:$AE784)-LEN(SUBSTITUTE($AE781:$AE784,"M", "")))</f>
        <v>0</v>
      </c>
      <c r="AY781" s="291">
        <f>SUMPRODUCT(LEN($AE781:$AE784)-LEN(SUBSTITUTE($AE781:$AE784,"S", "")))</f>
        <v>0</v>
      </c>
      <c r="AZ781" s="227">
        <f>SUMPRODUCT(LEN($AE781:$AE784)-LEN(SUBSTITUTE($AE781:$AE784,"F", "")))</f>
        <v>0</v>
      </c>
      <c r="BA781" s="227">
        <f>SUMPRODUCT(LEN($AE781:$AE784)-LEN(SUBSTITUTE($AE781:$AE784,"G", "")))</f>
        <v>0</v>
      </c>
      <c r="BB781" s="294">
        <f>SUMPRODUCT(LEN($AE781:$AE784)-LEN(SUBSTITUTE($AE781:$AE784,"M", "")))</f>
        <v>0</v>
      </c>
    </row>
    <row r="782" spans="2:62" ht="28.15" customHeight="1" thickBot="1" x14ac:dyDescent="0.25">
      <c r="B782" s="30"/>
      <c r="C782" s="243"/>
      <c r="D782" s="36"/>
      <c r="E782" s="35"/>
      <c r="F782" s="35"/>
      <c r="G782" s="34"/>
      <c r="H782" s="224"/>
      <c r="I782" s="247"/>
      <c r="J782" s="247"/>
      <c r="K782" s="247"/>
      <c r="L782" s="33" t="s">
        <v>123</v>
      </c>
      <c r="M782" s="32"/>
      <c r="N782" s="33" t="s">
        <v>122</v>
      </c>
      <c r="O782" s="32"/>
      <c r="P782" s="33" t="s">
        <v>120</v>
      </c>
      <c r="Q782" s="32"/>
      <c r="R782" s="33" t="s">
        <v>119</v>
      </c>
      <c r="S782" s="32"/>
      <c r="T782" s="33" t="s">
        <v>118</v>
      </c>
      <c r="U782" s="32"/>
      <c r="V782" s="33" t="s">
        <v>117</v>
      </c>
      <c r="W782" s="32"/>
      <c r="X782" s="33" t="s">
        <v>116</v>
      </c>
      <c r="Y782" s="32"/>
      <c r="Z782" s="33" t="s">
        <v>115</v>
      </c>
      <c r="AA782" s="32"/>
      <c r="AB782" s="33" t="s">
        <v>1708</v>
      </c>
      <c r="AC782" s="32"/>
      <c r="AD782" s="31"/>
      <c r="AE782" s="32"/>
      <c r="AF782" s="31"/>
      <c r="AG782" s="23"/>
      <c r="AH782" s="251"/>
      <c r="AI782" s="11"/>
      <c r="AJ782" s="311"/>
      <c r="AK782" s="267"/>
      <c r="AL782" s="263"/>
      <c r="AM782" s="265"/>
      <c r="AN782" s="267"/>
      <c r="AO782" s="263"/>
      <c r="AP782" s="265"/>
      <c r="AQ782" s="267"/>
      <c r="AR782" s="263"/>
      <c r="AS782" s="265"/>
      <c r="AT782" s="267"/>
      <c r="AU782" s="263"/>
      <c r="AV782" s="265"/>
      <c r="AW782" s="267"/>
      <c r="AX782" s="263"/>
      <c r="AY782" s="292"/>
      <c r="AZ782" s="228"/>
      <c r="BA782" s="228"/>
      <c r="BB782" s="295"/>
    </row>
    <row r="783" spans="2:62" ht="28.15" customHeight="1" x14ac:dyDescent="0.2">
      <c r="B783" s="30"/>
      <c r="C783" s="244"/>
      <c r="D783" s="29"/>
      <c r="E783" s="28"/>
      <c r="F783" s="28"/>
      <c r="G783" s="27"/>
      <c r="H783" s="225"/>
      <c r="I783" s="248"/>
      <c r="J783" s="248"/>
      <c r="K783" s="248"/>
      <c r="L783" s="26" t="s">
        <v>114</v>
      </c>
      <c r="M783" s="25"/>
      <c r="N783" s="26" t="s">
        <v>112</v>
      </c>
      <c r="O783" s="25"/>
      <c r="P783" s="26" t="s">
        <v>111</v>
      </c>
      <c r="Q783" s="25"/>
      <c r="R783" s="26" t="s">
        <v>110</v>
      </c>
      <c r="S783" s="25"/>
      <c r="T783" s="26" t="s">
        <v>109</v>
      </c>
      <c r="U783" s="25"/>
      <c r="V783" s="26" t="s">
        <v>108</v>
      </c>
      <c r="W783" s="25"/>
      <c r="X783" s="26" t="s">
        <v>107</v>
      </c>
      <c r="Y783" s="25"/>
      <c r="Z783" s="26" t="s">
        <v>106</v>
      </c>
      <c r="AA783" s="25"/>
      <c r="AB783" s="26" t="s">
        <v>1707</v>
      </c>
      <c r="AC783" s="25"/>
      <c r="AD783" s="24"/>
      <c r="AE783" s="25"/>
      <c r="AF783" s="24"/>
      <c r="AG783" s="23"/>
      <c r="AH783" s="251"/>
      <c r="AI783" s="11"/>
      <c r="AJ783" s="311"/>
      <c r="AK783" s="267"/>
      <c r="AL783" s="263"/>
      <c r="AM783" s="265"/>
      <c r="AN783" s="267"/>
      <c r="AO783" s="263"/>
      <c r="AP783" s="265"/>
      <c r="AQ783" s="267"/>
      <c r="AR783" s="263"/>
      <c r="AS783" s="265"/>
      <c r="AT783" s="267"/>
      <c r="AU783" s="263"/>
      <c r="AV783" s="265"/>
      <c r="AW783" s="267"/>
      <c r="AX783" s="263"/>
      <c r="AY783" s="292"/>
      <c r="AZ783" s="228"/>
      <c r="BA783" s="228"/>
      <c r="BB783" s="295"/>
    </row>
    <row r="784" spans="2:62" ht="28.15" customHeight="1" thickBot="1" x14ac:dyDescent="0.25">
      <c r="B784" s="30"/>
      <c r="C784" s="253"/>
      <c r="D784" s="51"/>
      <c r="E784" s="50"/>
      <c r="F784" s="50"/>
      <c r="G784" s="49"/>
      <c r="H784" s="226"/>
      <c r="I784" s="254"/>
      <c r="J784" s="254"/>
      <c r="K784" s="254"/>
      <c r="L784" s="48" t="s">
        <v>105</v>
      </c>
      <c r="M784" s="47"/>
      <c r="N784" s="48" t="s">
        <v>103</v>
      </c>
      <c r="O784" s="47"/>
      <c r="P784" s="48" t="s">
        <v>102</v>
      </c>
      <c r="Q784" s="47"/>
      <c r="R784" s="48" t="s">
        <v>101</v>
      </c>
      <c r="S784" s="47"/>
      <c r="T784" s="48">
        <v>20</v>
      </c>
      <c r="U784" s="47"/>
      <c r="V784" s="48" t="s">
        <v>100</v>
      </c>
      <c r="W784" s="47"/>
      <c r="X784" s="48" t="s">
        <v>99</v>
      </c>
      <c r="Y784" s="47"/>
      <c r="Z784" s="48" t="s">
        <v>98</v>
      </c>
      <c r="AA784" s="47"/>
      <c r="AB784" s="48" t="s">
        <v>1706</v>
      </c>
      <c r="AC784" s="47"/>
      <c r="AD784" s="16"/>
      <c r="AE784" s="47"/>
      <c r="AF784" s="16"/>
      <c r="AG784" s="46"/>
      <c r="AH784" s="255"/>
      <c r="AI784" s="11"/>
      <c r="AJ784" s="312"/>
      <c r="AK784" s="268"/>
      <c r="AL784" s="264"/>
      <c r="AM784" s="266"/>
      <c r="AN784" s="268"/>
      <c r="AO784" s="264"/>
      <c r="AP784" s="266"/>
      <c r="AQ784" s="268"/>
      <c r="AR784" s="264"/>
      <c r="AS784" s="266"/>
      <c r="AT784" s="268"/>
      <c r="AU784" s="264"/>
      <c r="AV784" s="266"/>
      <c r="AW784" s="268"/>
      <c r="AX784" s="264"/>
      <c r="AY784" s="293"/>
      <c r="AZ784" s="229"/>
      <c r="BA784" s="229"/>
      <c r="BB784" s="296"/>
    </row>
    <row r="785" spans="2:62" ht="28.15" customHeight="1" x14ac:dyDescent="0.2">
      <c r="B785" s="30"/>
      <c r="C785" s="242">
        <v>3</v>
      </c>
      <c r="D785" s="44"/>
      <c r="E785" s="43"/>
      <c r="F785" s="43"/>
      <c r="G785" s="42"/>
      <c r="H785" s="223"/>
      <c r="I785" s="246"/>
      <c r="J785" s="246"/>
      <c r="K785" s="246"/>
      <c r="L785" s="41" t="s">
        <v>133</v>
      </c>
      <c r="M785" s="40"/>
      <c r="N785" s="41" t="s">
        <v>131</v>
      </c>
      <c r="O785" s="40"/>
      <c r="P785" s="41" t="s">
        <v>130</v>
      </c>
      <c r="Q785" s="40"/>
      <c r="R785" s="41" t="s">
        <v>129</v>
      </c>
      <c r="S785" s="40"/>
      <c r="T785" s="41" t="s">
        <v>128</v>
      </c>
      <c r="U785" s="40"/>
      <c r="V785" s="41" t="s">
        <v>127</v>
      </c>
      <c r="W785" s="40"/>
      <c r="X785" s="41" t="s">
        <v>126</v>
      </c>
      <c r="Y785" s="40"/>
      <c r="Z785" s="41" t="s">
        <v>125</v>
      </c>
      <c r="AA785" s="40"/>
      <c r="AB785" s="41" t="s">
        <v>1709</v>
      </c>
      <c r="AC785" s="40"/>
      <c r="AD785" s="39"/>
      <c r="AE785" s="40"/>
      <c r="AF785" s="39"/>
      <c r="AG785" s="38"/>
      <c r="AH785" s="250"/>
      <c r="AI785" s="11"/>
      <c r="AJ785" s="310">
        <f>SUMPRODUCT(LEN($M785:$AC788)-LEN(SUBSTITUTE($M785:$AC788,"A", "")))</f>
        <v>0</v>
      </c>
      <c r="AK785" s="239">
        <f>SUMPRODUCT(LEN($AF785:$AF788)-LEN(SUBSTITUTE($AF785:$AF788,"A", "")))</f>
        <v>0</v>
      </c>
      <c r="AL785" s="230">
        <f>SUMPRODUCT(LEN($AE785:$AE788)-LEN(SUBSTITUTE($AE785:$AE788,"A", "")))</f>
        <v>0</v>
      </c>
      <c r="AM785" s="233">
        <f>SUMPRODUCT(LEN($M785:$AC788)-LEN(SUBSTITUTE($M785:$AC788,"S", "")))</f>
        <v>0</v>
      </c>
      <c r="AN785" s="239">
        <f>SUMPRODUCT(LEN($AF785:$AF788)-LEN(SUBSTITUTE($AF785:$AF788,"S", "")))</f>
        <v>0</v>
      </c>
      <c r="AO785" s="230">
        <f>SUMPRODUCT(LEN($AE785:$AE788)-LEN(SUBSTITUTE($AE785:$AE788,"S", "")))</f>
        <v>0</v>
      </c>
      <c r="AP785" s="233">
        <f>SUMPRODUCT(LEN($M785:$AC788)-LEN(SUBSTITUTE($M785:$AC788,"F", "")))</f>
        <v>0</v>
      </c>
      <c r="AQ785" s="239">
        <f>SUMPRODUCT(LEN($AF785:$AF788)-LEN(SUBSTITUTE($AF785:$AF788,"F", "")))</f>
        <v>0</v>
      </c>
      <c r="AR785" s="230">
        <f>SUMPRODUCT(LEN($AE785:$AE788)-LEN(SUBSTITUTE($AE785:$AE788,"F", "")))</f>
        <v>0</v>
      </c>
      <c r="AS785" s="233">
        <f>SUMPRODUCT(LEN($M785:$AC788)-LEN(SUBSTITUTE($M785:$AC788,"G", "")))</f>
        <v>0</v>
      </c>
      <c r="AT785" s="239">
        <f>SUMPRODUCT(LEN($AF785:$AF788)-LEN(SUBSTITUTE($AF785:$AF788,"G", "")))</f>
        <v>0</v>
      </c>
      <c r="AU785" s="230">
        <f>SUMPRODUCT(LEN($AE785:$AE788)-LEN(SUBSTITUTE($AE785:$AE788,"G", "")))</f>
        <v>0</v>
      </c>
      <c r="AV785" s="233">
        <f>SUMPRODUCT(LEN($M785:$AC788)-LEN(SUBSTITUTE($M785:$AC788,"M", "")))</f>
        <v>0</v>
      </c>
      <c r="AW785" s="239">
        <f>SUMPRODUCT(LEN($AF785:$AF788)-LEN(SUBSTITUTE($AF785:$AF788,"M", "")))</f>
        <v>0</v>
      </c>
      <c r="AX785" s="230">
        <f>SUMPRODUCT(LEN($AE785:$AE788)-LEN(SUBSTITUTE($AE785:$AE788,"M", "")))</f>
        <v>0</v>
      </c>
      <c r="AY785" s="291">
        <f>SUMPRODUCT(LEN($AE785:$AE788)-LEN(SUBSTITUTE($AE785:$AE788,"S", "")))</f>
        <v>0</v>
      </c>
      <c r="AZ785" s="227">
        <f>SUMPRODUCT(LEN($AE785:$AE788)-LEN(SUBSTITUTE($AE785:$AE788,"F", "")))</f>
        <v>0</v>
      </c>
      <c r="BA785" s="227">
        <f>SUMPRODUCT(LEN($AE785:$AE788)-LEN(SUBSTITUTE($AE785:$AE788,"G", "")))</f>
        <v>0</v>
      </c>
      <c r="BB785" s="294">
        <f>SUMPRODUCT(LEN($AE785:$AE788)-LEN(SUBSTITUTE($AE785:$AE788,"M", "")))</f>
        <v>0</v>
      </c>
    </row>
    <row r="786" spans="2:62" ht="28.15" customHeight="1" thickBot="1" x14ac:dyDescent="0.25">
      <c r="B786" s="30"/>
      <c r="C786" s="243"/>
      <c r="D786" s="36"/>
      <c r="E786" s="35"/>
      <c r="F786" s="35"/>
      <c r="G786" s="34"/>
      <c r="H786" s="224"/>
      <c r="I786" s="247"/>
      <c r="J786" s="247"/>
      <c r="K786" s="247"/>
      <c r="L786" s="33" t="s">
        <v>123</v>
      </c>
      <c r="M786" s="32"/>
      <c r="N786" s="33" t="s">
        <v>122</v>
      </c>
      <c r="O786" s="32"/>
      <c r="P786" s="33" t="s">
        <v>120</v>
      </c>
      <c r="Q786" s="32"/>
      <c r="R786" s="33" t="s">
        <v>119</v>
      </c>
      <c r="S786" s="32"/>
      <c r="T786" s="33" t="s">
        <v>118</v>
      </c>
      <c r="U786" s="32"/>
      <c r="V786" s="33" t="s">
        <v>117</v>
      </c>
      <c r="W786" s="32"/>
      <c r="X786" s="33" t="s">
        <v>116</v>
      </c>
      <c r="Y786" s="32"/>
      <c r="Z786" s="33" t="s">
        <v>115</v>
      </c>
      <c r="AA786" s="32"/>
      <c r="AB786" s="33" t="s">
        <v>1708</v>
      </c>
      <c r="AC786" s="32"/>
      <c r="AD786" s="31"/>
      <c r="AE786" s="32"/>
      <c r="AF786" s="31"/>
      <c r="AG786" s="23"/>
      <c r="AH786" s="251"/>
      <c r="AI786" s="11"/>
      <c r="AJ786" s="311"/>
      <c r="AK786" s="267"/>
      <c r="AL786" s="263"/>
      <c r="AM786" s="265"/>
      <c r="AN786" s="267"/>
      <c r="AO786" s="263"/>
      <c r="AP786" s="265"/>
      <c r="AQ786" s="267"/>
      <c r="AR786" s="263"/>
      <c r="AS786" s="265"/>
      <c r="AT786" s="267"/>
      <c r="AU786" s="263"/>
      <c r="AV786" s="265"/>
      <c r="AW786" s="267"/>
      <c r="AX786" s="263"/>
      <c r="AY786" s="292"/>
      <c r="AZ786" s="228"/>
      <c r="BA786" s="228"/>
      <c r="BB786" s="295"/>
    </row>
    <row r="787" spans="2:62" ht="28.15" customHeight="1" x14ac:dyDescent="0.2">
      <c r="B787" s="30"/>
      <c r="C787" s="244"/>
      <c r="D787" s="29"/>
      <c r="E787" s="28"/>
      <c r="F787" s="28"/>
      <c r="G787" s="27"/>
      <c r="H787" s="225"/>
      <c r="I787" s="248"/>
      <c r="J787" s="248"/>
      <c r="K787" s="248"/>
      <c r="L787" s="26" t="s">
        <v>114</v>
      </c>
      <c r="M787" s="25"/>
      <c r="N787" s="26" t="s">
        <v>112</v>
      </c>
      <c r="O787" s="25"/>
      <c r="P787" s="26" t="s">
        <v>111</v>
      </c>
      <c r="Q787" s="25"/>
      <c r="R787" s="26" t="s">
        <v>110</v>
      </c>
      <c r="S787" s="25"/>
      <c r="T787" s="26" t="s">
        <v>109</v>
      </c>
      <c r="U787" s="25"/>
      <c r="V787" s="26" t="s">
        <v>108</v>
      </c>
      <c r="W787" s="25"/>
      <c r="X787" s="26" t="s">
        <v>107</v>
      </c>
      <c r="Y787" s="25"/>
      <c r="Z787" s="26" t="s">
        <v>106</v>
      </c>
      <c r="AA787" s="25"/>
      <c r="AB787" s="26" t="s">
        <v>1707</v>
      </c>
      <c r="AC787" s="25"/>
      <c r="AD787" s="24"/>
      <c r="AE787" s="25"/>
      <c r="AF787" s="24"/>
      <c r="AG787" s="23"/>
      <c r="AH787" s="251"/>
      <c r="AI787" s="11"/>
      <c r="AJ787" s="311"/>
      <c r="AK787" s="267"/>
      <c r="AL787" s="263"/>
      <c r="AM787" s="265"/>
      <c r="AN787" s="267"/>
      <c r="AO787" s="263"/>
      <c r="AP787" s="265"/>
      <c r="AQ787" s="267"/>
      <c r="AR787" s="263"/>
      <c r="AS787" s="265"/>
      <c r="AT787" s="267"/>
      <c r="AU787" s="263"/>
      <c r="AV787" s="265"/>
      <c r="AW787" s="267"/>
      <c r="AX787" s="263"/>
      <c r="AY787" s="292"/>
      <c r="AZ787" s="228"/>
      <c r="BA787" s="228"/>
      <c r="BB787" s="295"/>
    </row>
    <row r="788" spans="2:62" ht="28.15" customHeight="1" thickBot="1" x14ac:dyDescent="0.25">
      <c r="B788" s="21"/>
      <c r="C788" s="245"/>
      <c r="D788" s="20"/>
      <c r="E788" s="19"/>
      <c r="F788" s="19"/>
      <c r="G788" s="18"/>
      <c r="H788" s="226"/>
      <c r="I788" s="249"/>
      <c r="J788" s="249"/>
      <c r="K788" s="249"/>
      <c r="L788" s="17" t="s">
        <v>105</v>
      </c>
      <c r="M788" s="15"/>
      <c r="N788" s="17" t="s">
        <v>103</v>
      </c>
      <c r="O788" s="15"/>
      <c r="P788" s="17" t="s">
        <v>102</v>
      </c>
      <c r="Q788" s="15"/>
      <c r="R788" s="17" t="s">
        <v>101</v>
      </c>
      <c r="S788" s="15"/>
      <c r="T788" s="17">
        <v>20</v>
      </c>
      <c r="U788" s="15"/>
      <c r="V788" s="17" t="s">
        <v>100</v>
      </c>
      <c r="W788" s="15"/>
      <c r="X788" s="17" t="s">
        <v>99</v>
      </c>
      <c r="Y788" s="15"/>
      <c r="Z788" s="17" t="s">
        <v>98</v>
      </c>
      <c r="AA788" s="15"/>
      <c r="AB788" s="17" t="s">
        <v>1706</v>
      </c>
      <c r="AC788" s="15"/>
      <c r="AD788" s="16"/>
      <c r="AE788" s="15"/>
      <c r="AF788" s="14"/>
      <c r="AG788" s="13"/>
      <c r="AH788" s="252"/>
      <c r="AI788" s="11"/>
      <c r="AJ788" s="312"/>
      <c r="AK788" s="268"/>
      <c r="AL788" s="264"/>
      <c r="AM788" s="266"/>
      <c r="AN788" s="268"/>
      <c r="AO788" s="264"/>
      <c r="AP788" s="266"/>
      <c r="AQ788" s="268"/>
      <c r="AR788" s="264"/>
      <c r="AS788" s="266"/>
      <c r="AT788" s="268"/>
      <c r="AU788" s="264"/>
      <c r="AV788" s="266"/>
      <c r="AW788" s="268"/>
      <c r="AX788" s="264"/>
      <c r="AY788" s="293"/>
      <c r="AZ788" s="229"/>
      <c r="BA788" s="229"/>
      <c r="BB788" s="296"/>
    </row>
    <row r="789" spans="2:62" ht="85.9" customHeight="1" thickTop="1" thickBot="1" x14ac:dyDescent="0.35">
      <c r="B789" s="105" t="s">
        <v>174</v>
      </c>
      <c r="C789" s="95" t="s">
        <v>173</v>
      </c>
      <c r="D789" s="100" t="s">
        <v>172</v>
      </c>
      <c r="E789" s="104" t="s">
        <v>171</v>
      </c>
      <c r="F789" s="103"/>
      <c r="G789" s="102"/>
      <c r="H789" s="101" t="s">
        <v>170</v>
      </c>
      <c r="I789" s="100" t="s">
        <v>96</v>
      </c>
      <c r="J789" s="100" t="s">
        <v>169</v>
      </c>
      <c r="K789" s="100" t="s">
        <v>97</v>
      </c>
      <c r="L789" s="256" t="s">
        <v>168</v>
      </c>
      <c r="M789" s="262"/>
      <c r="N789" s="256" t="s">
        <v>167</v>
      </c>
      <c r="O789" s="262"/>
      <c r="P789" s="256" t="s">
        <v>167</v>
      </c>
      <c r="Q789" s="257"/>
      <c r="R789" s="256" t="s">
        <v>167</v>
      </c>
      <c r="S789" s="257"/>
      <c r="T789" s="256" t="s">
        <v>167</v>
      </c>
      <c r="U789" s="257"/>
      <c r="V789" s="256" t="s">
        <v>167</v>
      </c>
      <c r="W789" s="257"/>
      <c r="X789" s="256" t="s">
        <v>167</v>
      </c>
      <c r="Y789" s="257"/>
      <c r="Z789" s="256" t="s">
        <v>167</v>
      </c>
      <c r="AA789" s="257"/>
      <c r="AB789" s="256" t="s">
        <v>167</v>
      </c>
      <c r="AC789" s="257"/>
      <c r="AD789" s="261" t="s">
        <v>166</v>
      </c>
      <c r="AE789" s="257"/>
      <c r="AF789" s="101" t="s">
        <v>165</v>
      </c>
      <c r="AG789" s="101" t="s">
        <v>164</v>
      </c>
      <c r="AH789" s="100" t="s">
        <v>163</v>
      </c>
      <c r="AI789" s="98"/>
      <c r="AJ789" s="96" t="s">
        <v>160</v>
      </c>
      <c r="AK789" s="95" t="s">
        <v>159</v>
      </c>
      <c r="AL789" s="94" t="s">
        <v>158</v>
      </c>
      <c r="AM789" s="96" t="s">
        <v>157</v>
      </c>
      <c r="AN789" s="95" t="s">
        <v>156</v>
      </c>
      <c r="AO789" s="94" t="s">
        <v>155</v>
      </c>
      <c r="AP789" s="96" t="s">
        <v>154</v>
      </c>
      <c r="AQ789" s="95" t="s">
        <v>153</v>
      </c>
      <c r="AR789" s="97" t="s">
        <v>152</v>
      </c>
      <c r="AS789" s="96" t="s">
        <v>151</v>
      </c>
      <c r="AT789" s="95" t="s">
        <v>150</v>
      </c>
      <c r="AU789" s="94" t="s">
        <v>149</v>
      </c>
      <c r="AV789" s="96" t="s">
        <v>148</v>
      </c>
      <c r="AW789" s="95" t="s">
        <v>147</v>
      </c>
      <c r="AX789" s="94" t="s">
        <v>146</v>
      </c>
      <c r="AY789" s="93" t="s">
        <v>145</v>
      </c>
      <c r="AZ789" s="92" t="s">
        <v>144</v>
      </c>
      <c r="BA789" s="92" t="s">
        <v>143</v>
      </c>
      <c r="BB789" s="91" t="s">
        <v>142</v>
      </c>
    </row>
    <row r="790" spans="2:62" ht="48" thickBot="1" x14ac:dyDescent="0.3">
      <c r="B790" s="90" t="s">
        <v>193</v>
      </c>
      <c r="C790" s="89"/>
      <c r="D790" s="88">
        <v>256</v>
      </c>
      <c r="E790" s="258"/>
      <c r="F790" s="259"/>
      <c r="G790" s="260"/>
      <c r="H790" s="87" t="s">
        <v>140</v>
      </c>
      <c r="I790" s="86"/>
      <c r="J790" s="86"/>
      <c r="K790" s="85"/>
      <c r="L790" s="84"/>
      <c r="M790" s="81"/>
      <c r="N790" s="84"/>
      <c r="O790" s="81"/>
      <c r="P790" s="84"/>
      <c r="Q790" s="81"/>
      <c r="R790" s="84"/>
      <c r="S790" s="81"/>
      <c r="T790" s="84"/>
      <c r="U790" s="81"/>
      <c r="V790" s="84"/>
      <c r="W790" s="81"/>
      <c r="X790" s="84"/>
      <c r="Y790" s="81"/>
      <c r="Z790" s="84"/>
      <c r="AA790" s="83"/>
      <c r="AB790" s="217"/>
      <c r="AC790" s="217"/>
      <c r="AD790" s="82" t="s">
        <v>139</v>
      </c>
      <c r="AE790" s="81"/>
      <c r="AF790" s="81"/>
      <c r="AG790" s="81"/>
      <c r="AH790" s="80"/>
      <c r="AI790" s="79" t="s">
        <v>138</v>
      </c>
      <c r="AJ790" s="78">
        <f t="shared" ref="AJ790:BB790" si="104">SUM(AJ792:AJ803)</f>
        <v>58</v>
      </c>
      <c r="AK790" s="77">
        <f t="shared" si="104"/>
        <v>0</v>
      </c>
      <c r="AL790" s="76">
        <f t="shared" si="104"/>
        <v>0</v>
      </c>
      <c r="AM790" s="78">
        <f t="shared" si="104"/>
        <v>6</v>
      </c>
      <c r="AN790" s="77">
        <f t="shared" si="104"/>
        <v>0</v>
      </c>
      <c r="AO790" s="76">
        <f t="shared" si="104"/>
        <v>0</v>
      </c>
      <c r="AP790" s="78">
        <f t="shared" si="104"/>
        <v>0</v>
      </c>
      <c r="AQ790" s="77">
        <f t="shared" si="104"/>
        <v>0</v>
      </c>
      <c r="AR790" s="76">
        <f t="shared" si="104"/>
        <v>0</v>
      </c>
      <c r="AS790" s="78">
        <f t="shared" si="104"/>
        <v>11</v>
      </c>
      <c r="AT790" s="77">
        <f t="shared" si="104"/>
        <v>0</v>
      </c>
      <c r="AU790" s="76">
        <f t="shared" si="104"/>
        <v>0</v>
      </c>
      <c r="AV790" s="78">
        <f t="shared" si="104"/>
        <v>10</v>
      </c>
      <c r="AW790" s="77">
        <f t="shared" si="104"/>
        <v>0</v>
      </c>
      <c r="AX790" s="76">
        <f t="shared" si="104"/>
        <v>0</v>
      </c>
      <c r="AY790" s="75">
        <f t="shared" si="104"/>
        <v>0</v>
      </c>
      <c r="AZ790" s="74">
        <f t="shared" si="104"/>
        <v>0</v>
      </c>
      <c r="BA790" s="74">
        <f t="shared" si="104"/>
        <v>0</v>
      </c>
      <c r="BB790" s="73">
        <f t="shared" si="104"/>
        <v>0</v>
      </c>
      <c r="BC790" s="72" t="s">
        <v>137</v>
      </c>
      <c r="BF790" s="5">
        <f>SUM(AJ790:AL790)/$BG$5</f>
        <v>58</v>
      </c>
      <c r="BG790" s="5">
        <f>SUM(AM790:AO790,AY790)/$BG$5</f>
        <v>6</v>
      </c>
      <c r="BH790" s="5">
        <f>SUM(AP790:AR790,AZ790)/$BG$5</f>
        <v>0</v>
      </c>
      <c r="BI790" s="5">
        <f>SUM(AS790:AU790,BA790)/$BG$5</f>
        <v>11</v>
      </c>
      <c r="BJ790" s="5">
        <f>SUM(AV790:AX790,BB790)/$BG$5</f>
        <v>10</v>
      </c>
    </row>
    <row r="791" spans="2:62" ht="37.5" thickBot="1" x14ac:dyDescent="0.3">
      <c r="B791" s="71"/>
      <c r="C791" s="70"/>
      <c r="D791" s="69"/>
      <c r="E791" s="68"/>
      <c r="F791" s="68"/>
      <c r="G791" s="67"/>
      <c r="H791" s="66"/>
      <c r="I791" s="64"/>
      <c r="J791" s="64"/>
      <c r="K791" s="65"/>
      <c r="L791" s="64"/>
      <c r="M791" s="62"/>
      <c r="N791" s="64"/>
      <c r="O791" s="62"/>
      <c r="P791" s="64"/>
      <c r="Q791" s="62"/>
      <c r="R791" s="64"/>
      <c r="S791" s="62"/>
      <c r="T791" s="64"/>
      <c r="U791" s="62"/>
      <c r="V791" s="64"/>
      <c r="W791" s="62"/>
      <c r="X791" s="64"/>
      <c r="Y791" s="62"/>
      <c r="Z791" s="64"/>
      <c r="AA791" s="62"/>
      <c r="AB791" s="62"/>
      <c r="AC791" s="62"/>
      <c r="AD791" s="63"/>
      <c r="AE791" s="62"/>
      <c r="AF791" s="62"/>
      <c r="AG791" s="62"/>
      <c r="AH791" s="61"/>
      <c r="AI791" s="59" t="s">
        <v>136</v>
      </c>
      <c r="AJ791" s="214">
        <f t="shared" ref="AJ791:BB791" si="105">AJ790/1</f>
        <v>58</v>
      </c>
      <c r="AK791" s="213">
        <f t="shared" si="105"/>
        <v>0</v>
      </c>
      <c r="AL791" s="212">
        <f t="shared" si="105"/>
        <v>0</v>
      </c>
      <c r="AM791" s="214">
        <f t="shared" si="105"/>
        <v>6</v>
      </c>
      <c r="AN791" s="213">
        <f t="shared" si="105"/>
        <v>0</v>
      </c>
      <c r="AO791" s="212">
        <f t="shared" si="105"/>
        <v>0</v>
      </c>
      <c r="AP791" s="214">
        <f t="shared" si="105"/>
        <v>0</v>
      </c>
      <c r="AQ791" s="213">
        <f t="shared" si="105"/>
        <v>0</v>
      </c>
      <c r="AR791" s="212">
        <f t="shared" si="105"/>
        <v>0</v>
      </c>
      <c r="AS791" s="214">
        <f t="shared" si="105"/>
        <v>11</v>
      </c>
      <c r="AT791" s="213">
        <f t="shared" si="105"/>
        <v>0</v>
      </c>
      <c r="AU791" s="212">
        <f t="shared" si="105"/>
        <v>0</v>
      </c>
      <c r="AV791" s="214">
        <f t="shared" si="105"/>
        <v>10</v>
      </c>
      <c r="AW791" s="213">
        <f t="shared" si="105"/>
        <v>0</v>
      </c>
      <c r="AX791" s="212">
        <f t="shared" si="105"/>
        <v>0</v>
      </c>
      <c r="AY791" s="211">
        <f t="shared" si="105"/>
        <v>0</v>
      </c>
      <c r="AZ791" s="210">
        <f t="shared" si="105"/>
        <v>0</v>
      </c>
      <c r="BA791" s="210">
        <f t="shared" si="105"/>
        <v>0</v>
      </c>
      <c r="BB791" s="209">
        <f t="shared" si="105"/>
        <v>0</v>
      </c>
      <c r="BC791" s="52" t="s">
        <v>135</v>
      </c>
    </row>
    <row r="792" spans="2:62" ht="28.15" customHeight="1" x14ac:dyDescent="0.2">
      <c r="B792" s="30"/>
      <c r="C792" s="242">
        <v>1</v>
      </c>
      <c r="D792" s="44"/>
      <c r="E792" s="43"/>
      <c r="F792" s="43"/>
      <c r="G792" s="42"/>
      <c r="H792" s="223" t="s">
        <v>1251</v>
      </c>
      <c r="I792" s="246">
        <v>101</v>
      </c>
      <c r="J792" s="246">
        <v>33</v>
      </c>
      <c r="K792" s="246">
        <v>5</v>
      </c>
      <c r="L792" s="41" t="s">
        <v>133</v>
      </c>
      <c r="M792" s="40" t="s">
        <v>132</v>
      </c>
      <c r="N792" s="41" t="s">
        <v>131</v>
      </c>
      <c r="O792" s="40" t="s">
        <v>1729</v>
      </c>
      <c r="P792" s="41" t="s">
        <v>130</v>
      </c>
      <c r="Q792" s="40" t="s">
        <v>1601</v>
      </c>
      <c r="R792" s="41" t="s">
        <v>129</v>
      </c>
      <c r="S792" s="40" t="s">
        <v>1273</v>
      </c>
      <c r="T792" s="41" t="s">
        <v>128</v>
      </c>
      <c r="U792" s="40" t="s">
        <v>382</v>
      </c>
      <c r="V792" s="41" t="s">
        <v>127</v>
      </c>
      <c r="W792" s="40" t="s">
        <v>186</v>
      </c>
      <c r="X792" s="41" t="s">
        <v>126</v>
      </c>
      <c r="Y792" s="40" t="s">
        <v>104</v>
      </c>
      <c r="Z792" s="41" t="s">
        <v>125</v>
      </c>
      <c r="AA792" s="40"/>
      <c r="AB792" s="41" t="s">
        <v>1709</v>
      </c>
      <c r="AC792" s="40"/>
      <c r="AD792" s="39"/>
      <c r="AE792" s="40"/>
      <c r="AF792" s="39"/>
      <c r="AG792" s="38"/>
      <c r="AH792" s="250"/>
      <c r="AI792" s="11"/>
      <c r="AJ792" s="310">
        <f>SUMPRODUCT(LEN($M792:$AC795)-LEN(SUBSTITUTE($M792:$AC795,"A", "")))</f>
        <v>58</v>
      </c>
      <c r="AK792" s="239">
        <f>SUMPRODUCT(LEN($AF792:$AF795)-LEN(SUBSTITUTE($AF792:$AF795,"A", "")))</f>
        <v>0</v>
      </c>
      <c r="AL792" s="230">
        <f>SUMPRODUCT(LEN($AE792:$AE795)-LEN(SUBSTITUTE($AE792:$AE795,"A", "")))</f>
        <v>0</v>
      </c>
      <c r="AM792" s="233">
        <f>SUMPRODUCT(LEN($M792:$AC795)-LEN(SUBSTITUTE($M792:$AC795,"S", "")))</f>
        <v>6</v>
      </c>
      <c r="AN792" s="239">
        <f>SUMPRODUCT(LEN($AF792:$AF795)-LEN(SUBSTITUTE($AF792:$AF795,"S", "")))</f>
        <v>0</v>
      </c>
      <c r="AO792" s="230">
        <f>SUMPRODUCT(LEN($AE792:$AE795)-LEN(SUBSTITUTE($AE792:$AE795,"S", "")))</f>
        <v>0</v>
      </c>
      <c r="AP792" s="233">
        <f>SUMPRODUCT(LEN($M792:$AC795)-LEN(SUBSTITUTE($M792:$AC795,"F", "")))</f>
        <v>0</v>
      </c>
      <c r="AQ792" s="239">
        <f>SUMPRODUCT(LEN($AF792:$AF795)-LEN(SUBSTITUTE($AF792:$AF795,"F", "")))</f>
        <v>0</v>
      </c>
      <c r="AR792" s="230">
        <f>SUMPRODUCT(LEN($AE792:$AE795)-LEN(SUBSTITUTE($AE792:$AE795,"F", "")))</f>
        <v>0</v>
      </c>
      <c r="AS792" s="233">
        <f>SUMPRODUCT(LEN($M792:$AC795)-LEN(SUBSTITUTE($M792:$AC795,"G", "")))</f>
        <v>11</v>
      </c>
      <c r="AT792" s="239">
        <f>SUMPRODUCT(LEN($AF792:$AF795)-LEN(SUBSTITUTE($AF792:$AF795,"G", "")))</f>
        <v>0</v>
      </c>
      <c r="AU792" s="230">
        <f>SUMPRODUCT(LEN($AE792:$AE795)-LEN(SUBSTITUTE($AE792:$AE795,"G", "")))</f>
        <v>0</v>
      </c>
      <c r="AV792" s="233">
        <f>SUMPRODUCT(LEN($M792:$AC795)-LEN(SUBSTITUTE($M792:$AC795,"M", "")))</f>
        <v>10</v>
      </c>
      <c r="AW792" s="239">
        <f>SUMPRODUCT(LEN($AF792:$AF795)-LEN(SUBSTITUTE($AF792:$AF795,"M", "")))</f>
        <v>0</v>
      </c>
      <c r="AX792" s="230">
        <f>SUMPRODUCT(LEN($AE792:$AE795)-LEN(SUBSTITUTE($AE792:$AE795,"M", "")))</f>
        <v>0</v>
      </c>
      <c r="AY792" s="291">
        <f>SUMPRODUCT(LEN($AE792:$AE795)-LEN(SUBSTITUTE($AE792:$AE795,"S", "")))</f>
        <v>0</v>
      </c>
      <c r="AZ792" s="227">
        <f>SUMPRODUCT(LEN($AE792:$AE795)-LEN(SUBSTITUTE($AE792:$AE795,"F", "")))</f>
        <v>0</v>
      </c>
      <c r="BA792" s="227">
        <f>SUMPRODUCT(LEN($AE792:$AE795)-LEN(SUBSTITUTE($AE792:$AE795,"G", "")))</f>
        <v>0</v>
      </c>
      <c r="BB792" s="294">
        <f>SUMPRODUCT(LEN($AE792:$AE795)-LEN(SUBSTITUTE($AE792:$AE795,"M", "")))</f>
        <v>0</v>
      </c>
    </row>
    <row r="793" spans="2:62" ht="28.15" customHeight="1" thickBot="1" x14ac:dyDescent="0.25">
      <c r="B793" s="30"/>
      <c r="C793" s="243"/>
      <c r="D793" s="36"/>
      <c r="E793" s="35"/>
      <c r="F793" s="35"/>
      <c r="G793" s="34"/>
      <c r="H793" s="224"/>
      <c r="I793" s="247"/>
      <c r="J793" s="247"/>
      <c r="K793" s="247"/>
      <c r="L793" s="33" t="s">
        <v>123</v>
      </c>
      <c r="M793" s="32" t="s">
        <v>382</v>
      </c>
      <c r="N793" s="33" t="s">
        <v>122</v>
      </c>
      <c r="O793" s="32" t="s">
        <v>1601</v>
      </c>
      <c r="P793" s="33" t="s">
        <v>120</v>
      </c>
      <c r="Q793" s="32" t="s">
        <v>976</v>
      </c>
      <c r="R793" s="33" t="s">
        <v>119</v>
      </c>
      <c r="S793" s="32" t="s">
        <v>1273</v>
      </c>
      <c r="T793" s="33" t="s">
        <v>118</v>
      </c>
      <c r="U793" s="32" t="s">
        <v>399</v>
      </c>
      <c r="V793" s="33" t="s">
        <v>117</v>
      </c>
      <c r="W793" s="32" t="s">
        <v>399</v>
      </c>
      <c r="X793" s="33" t="s">
        <v>116</v>
      </c>
      <c r="Y793" s="32" t="s">
        <v>383</v>
      </c>
      <c r="Z793" s="33" t="s">
        <v>115</v>
      </c>
      <c r="AA793" s="32"/>
      <c r="AB793" s="33" t="s">
        <v>1708</v>
      </c>
      <c r="AC793" s="32"/>
      <c r="AD793" s="31"/>
      <c r="AE793" s="32"/>
      <c r="AF793" s="31"/>
      <c r="AG793" s="23"/>
      <c r="AH793" s="251"/>
      <c r="AI793" s="11"/>
      <c r="AJ793" s="311"/>
      <c r="AK793" s="267"/>
      <c r="AL793" s="263"/>
      <c r="AM793" s="265"/>
      <c r="AN793" s="267"/>
      <c r="AO793" s="263"/>
      <c r="AP793" s="265"/>
      <c r="AQ793" s="267"/>
      <c r="AR793" s="263"/>
      <c r="AS793" s="265"/>
      <c r="AT793" s="267"/>
      <c r="AU793" s="263"/>
      <c r="AV793" s="265"/>
      <c r="AW793" s="267"/>
      <c r="AX793" s="263"/>
      <c r="AY793" s="292"/>
      <c r="AZ793" s="228"/>
      <c r="BA793" s="228"/>
      <c r="BB793" s="295"/>
    </row>
    <row r="794" spans="2:62" ht="28.15" customHeight="1" x14ac:dyDescent="0.2">
      <c r="B794" s="30"/>
      <c r="C794" s="244"/>
      <c r="D794" s="29"/>
      <c r="E794" s="28"/>
      <c r="F794" s="28"/>
      <c r="G794" s="27"/>
      <c r="H794" s="225">
        <v>257</v>
      </c>
      <c r="I794" s="248"/>
      <c r="J794" s="248"/>
      <c r="K794" s="248"/>
      <c r="L794" s="26" t="s">
        <v>114</v>
      </c>
      <c r="M794" s="25" t="s">
        <v>1735</v>
      </c>
      <c r="N794" s="26" t="s">
        <v>112</v>
      </c>
      <c r="O794" s="25" t="s">
        <v>1315</v>
      </c>
      <c r="P794" s="26" t="s">
        <v>111</v>
      </c>
      <c r="Q794" s="25" t="s">
        <v>1634</v>
      </c>
      <c r="R794" s="26" t="s">
        <v>110</v>
      </c>
      <c r="S794" s="25" t="s">
        <v>634</v>
      </c>
      <c r="T794" s="26" t="s">
        <v>109</v>
      </c>
      <c r="U794" s="25" t="s">
        <v>399</v>
      </c>
      <c r="V794" s="26" t="s">
        <v>108</v>
      </c>
      <c r="W794" s="25" t="s">
        <v>412</v>
      </c>
      <c r="X794" s="26" t="s">
        <v>107</v>
      </c>
      <c r="Y794" s="25" t="s">
        <v>104</v>
      </c>
      <c r="Z794" s="26" t="s">
        <v>106</v>
      </c>
      <c r="AA794" s="25"/>
      <c r="AB794" s="26" t="s">
        <v>1707</v>
      </c>
      <c r="AC794" s="25"/>
      <c r="AD794" s="24"/>
      <c r="AE794" s="25"/>
      <c r="AF794" s="24"/>
      <c r="AG794" s="23"/>
      <c r="AH794" s="251"/>
      <c r="AI794" s="11"/>
      <c r="AJ794" s="311"/>
      <c r="AK794" s="267"/>
      <c r="AL794" s="263"/>
      <c r="AM794" s="265"/>
      <c r="AN794" s="267"/>
      <c r="AO794" s="263"/>
      <c r="AP794" s="265"/>
      <c r="AQ794" s="267"/>
      <c r="AR794" s="263"/>
      <c r="AS794" s="265"/>
      <c r="AT794" s="267"/>
      <c r="AU794" s="263"/>
      <c r="AV794" s="265"/>
      <c r="AW794" s="267"/>
      <c r="AX794" s="263"/>
      <c r="AY794" s="292"/>
      <c r="AZ794" s="228"/>
      <c r="BA794" s="228"/>
      <c r="BB794" s="295"/>
    </row>
    <row r="795" spans="2:62" ht="28.15" customHeight="1" thickBot="1" x14ac:dyDescent="0.25">
      <c r="B795" s="30"/>
      <c r="C795" s="253"/>
      <c r="D795" s="51"/>
      <c r="E795" s="50"/>
      <c r="F795" s="50"/>
      <c r="G795" s="49"/>
      <c r="H795" s="226"/>
      <c r="I795" s="254"/>
      <c r="J795" s="254"/>
      <c r="K795" s="254"/>
      <c r="L795" s="48" t="s">
        <v>105</v>
      </c>
      <c r="M795" s="47" t="s">
        <v>104</v>
      </c>
      <c r="N795" s="48" t="s">
        <v>103</v>
      </c>
      <c r="O795" s="47" t="s">
        <v>1641</v>
      </c>
      <c r="P795" s="48" t="s">
        <v>102</v>
      </c>
      <c r="Q795" s="47" t="s">
        <v>1315</v>
      </c>
      <c r="R795" s="48" t="s">
        <v>101</v>
      </c>
      <c r="S795" s="47" t="s">
        <v>1710</v>
      </c>
      <c r="T795" s="48">
        <v>20</v>
      </c>
      <c r="U795" s="47" t="s">
        <v>389</v>
      </c>
      <c r="V795" s="48" t="s">
        <v>100</v>
      </c>
      <c r="W795" s="47" t="s">
        <v>614</v>
      </c>
      <c r="X795" s="48" t="s">
        <v>99</v>
      </c>
      <c r="Y795" s="47" t="s">
        <v>121</v>
      </c>
      <c r="Z795" s="48" t="s">
        <v>98</v>
      </c>
      <c r="AA795" s="47"/>
      <c r="AB795" s="48" t="s">
        <v>1706</v>
      </c>
      <c r="AC795" s="47"/>
      <c r="AD795" s="16"/>
      <c r="AE795" s="47"/>
      <c r="AF795" s="16"/>
      <c r="AG795" s="46"/>
      <c r="AH795" s="255"/>
      <c r="AI795" s="11"/>
      <c r="AJ795" s="312"/>
      <c r="AK795" s="268"/>
      <c r="AL795" s="264"/>
      <c r="AM795" s="266"/>
      <c r="AN795" s="268"/>
      <c r="AO795" s="264"/>
      <c r="AP795" s="266"/>
      <c r="AQ795" s="268"/>
      <c r="AR795" s="264"/>
      <c r="AS795" s="266"/>
      <c r="AT795" s="268"/>
      <c r="AU795" s="264"/>
      <c r="AV795" s="266"/>
      <c r="AW795" s="268"/>
      <c r="AX795" s="264"/>
      <c r="AY795" s="293"/>
      <c r="AZ795" s="229"/>
      <c r="BA795" s="229"/>
      <c r="BB795" s="296"/>
    </row>
    <row r="796" spans="2:62" ht="28.15" customHeight="1" x14ac:dyDescent="0.2">
      <c r="B796" s="30"/>
      <c r="C796" s="242">
        <v>2</v>
      </c>
      <c r="D796" s="44"/>
      <c r="E796" s="43"/>
      <c r="F796" s="43"/>
      <c r="G796" s="42"/>
      <c r="H796" s="223"/>
      <c r="I796" s="246"/>
      <c r="J796" s="246"/>
      <c r="K796" s="246"/>
      <c r="L796" s="41" t="s">
        <v>133</v>
      </c>
      <c r="M796" s="40"/>
      <c r="N796" s="41" t="s">
        <v>131</v>
      </c>
      <c r="O796" s="40"/>
      <c r="P796" s="41" t="s">
        <v>130</v>
      </c>
      <c r="Q796" s="40"/>
      <c r="R796" s="41" t="s">
        <v>129</v>
      </c>
      <c r="S796" s="40"/>
      <c r="T796" s="41" t="s">
        <v>128</v>
      </c>
      <c r="U796" s="40"/>
      <c r="V796" s="41" t="s">
        <v>127</v>
      </c>
      <c r="W796" s="40"/>
      <c r="X796" s="41" t="s">
        <v>126</v>
      </c>
      <c r="Y796" s="40"/>
      <c r="Z796" s="41" t="s">
        <v>125</v>
      </c>
      <c r="AA796" s="40"/>
      <c r="AB796" s="41" t="s">
        <v>1709</v>
      </c>
      <c r="AC796" s="40"/>
      <c r="AD796" s="39"/>
      <c r="AE796" s="40"/>
      <c r="AF796" s="39"/>
      <c r="AG796" s="38"/>
      <c r="AH796" s="250"/>
      <c r="AI796" s="11"/>
      <c r="AJ796" s="310">
        <f>SUMPRODUCT(LEN($M796:$AC799)-LEN(SUBSTITUTE($M796:$AC799,"A", "")))</f>
        <v>0</v>
      </c>
      <c r="AK796" s="239">
        <f>SUMPRODUCT(LEN($AF796:$AF799)-LEN(SUBSTITUTE($AF796:$AF799,"A", "")))</f>
        <v>0</v>
      </c>
      <c r="AL796" s="230">
        <f>SUMPRODUCT(LEN($AE796:$AE799)-LEN(SUBSTITUTE($AE796:$AE799,"A", "")))</f>
        <v>0</v>
      </c>
      <c r="AM796" s="233">
        <f>SUMPRODUCT(LEN($M796:$AC799)-LEN(SUBSTITUTE($M796:$AC799,"S", "")))</f>
        <v>0</v>
      </c>
      <c r="AN796" s="239">
        <f>SUMPRODUCT(LEN($AF796:$AF799)-LEN(SUBSTITUTE($AF796:$AF799,"S", "")))</f>
        <v>0</v>
      </c>
      <c r="AO796" s="230">
        <f>SUMPRODUCT(LEN($AE796:$AE799)-LEN(SUBSTITUTE($AE796:$AE799,"S", "")))</f>
        <v>0</v>
      </c>
      <c r="AP796" s="233">
        <f>SUMPRODUCT(LEN($M796:$AC799)-LEN(SUBSTITUTE($M796:$AC799,"F", "")))</f>
        <v>0</v>
      </c>
      <c r="AQ796" s="239">
        <f>SUMPRODUCT(LEN($AF796:$AF799)-LEN(SUBSTITUTE($AF796:$AF799,"F", "")))</f>
        <v>0</v>
      </c>
      <c r="AR796" s="230">
        <f>SUMPRODUCT(LEN($AE796:$AE799)-LEN(SUBSTITUTE($AE796:$AE799,"F", "")))</f>
        <v>0</v>
      </c>
      <c r="AS796" s="233">
        <f>SUMPRODUCT(LEN($M796:$AC799)-LEN(SUBSTITUTE($M796:$AC799,"G", "")))</f>
        <v>0</v>
      </c>
      <c r="AT796" s="239">
        <f>SUMPRODUCT(LEN($AF796:$AF799)-LEN(SUBSTITUTE($AF796:$AF799,"G", "")))</f>
        <v>0</v>
      </c>
      <c r="AU796" s="230">
        <f>SUMPRODUCT(LEN($AE796:$AE799)-LEN(SUBSTITUTE($AE796:$AE799,"G", "")))</f>
        <v>0</v>
      </c>
      <c r="AV796" s="233">
        <f>SUMPRODUCT(LEN($M796:$AC799)-LEN(SUBSTITUTE($M796:$AC799,"M", "")))</f>
        <v>0</v>
      </c>
      <c r="AW796" s="239">
        <f>SUMPRODUCT(LEN($AF796:$AF799)-LEN(SUBSTITUTE($AF796:$AF799,"M", "")))</f>
        <v>0</v>
      </c>
      <c r="AX796" s="230">
        <f>SUMPRODUCT(LEN($AE796:$AE799)-LEN(SUBSTITUTE($AE796:$AE799,"M", "")))</f>
        <v>0</v>
      </c>
      <c r="AY796" s="291">
        <f>SUMPRODUCT(LEN($AE796:$AE799)-LEN(SUBSTITUTE($AE796:$AE799,"S", "")))</f>
        <v>0</v>
      </c>
      <c r="AZ796" s="227">
        <f>SUMPRODUCT(LEN($AE796:$AE799)-LEN(SUBSTITUTE($AE796:$AE799,"F", "")))</f>
        <v>0</v>
      </c>
      <c r="BA796" s="227">
        <f>SUMPRODUCT(LEN($AE796:$AE799)-LEN(SUBSTITUTE($AE796:$AE799,"G", "")))</f>
        <v>0</v>
      </c>
      <c r="BB796" s="294">
        <f>SUMPRODUCT(LEN($AE796:$AE799)-LEN(SUBSTITUTE($AE796:$AE799,"M", "")))</f>
        <v>0</v>
      </c>
    </row>
    <row r="797" spans="2:62" ht="28.15" customHeight="1" thickBot="1" x14ac:dyDescent="0.25">
      <c r="B797" s="30"/>
      <c r="C797" s="243"/>
      <c r="D797" s="36"/>
      <c r="E797" s="35"/>
      <c r="F797" s="35"/>
      <c r="G797" s="34"/>
      <c r="H797" s="224"/>
      <c r="I797" s="247"/>
      <c r="J797" s="247"/>
      <c r="K797" s="247"/>
      <c r="L797" s="33" t="s">
        <v>123</v>
      </c>
      <c r="M797" s="32"/>
      <c r="N797" s="33" t="s">
        <v>122</v>
      </c>
      <c r="O797" s="32"/>
      <c r="P797" s="33" t="s">
        <v>120</v>
      </c>
      <c r="Q797" s="32"/>
      <c r="R797" s="33" t="s">
        <v>119</v>
      </c>
      <c r="S797" s="32"/>
      <c r="T797" s="33" t="s">
        <v>118</v>
      </c>
      <c r="U797" s="32"/>
      <c r="V797" s="33" t="s">
        <v>117</v>
      </c>
      <c r="W797" s="32"/>
      <c r="X797" s="33" t="s">
        <v>116</v>
      </c>
      <c r="Y797" s="32"/>
      <c r="Z797" s="33" t="s">
        <v>115</v>
      </c>
      <c r="AA797" s="32"/>
      <c r="AB797" s="33" t="s">
        <v>1708</v>
      </c>
      <c r="AC797" s="32"/>
      <c r="AD797" s="31"/>
      <c r="AE797" s="32"/>
      <c r="AF797" s="31"/>
      <c r="AG797" s="23"/>
      <c r="AH797" s="251"/>
      <c r="AI797" s="11"/>
      <c r="AJ797" s="311"/>
      <c r="AK797" s="267"/>
      <c r="AL797" s="263"/>
      <c r="AM797" s="265"/>
      <c r="AN797" s="267"/>
      <c r="AO797" s="263"/>
      <c r="AP797" s="265"/>
      <c r="AQ797" s="267"/>
      <c r="AR797" s="263"/>
      <c r="AS797" s="265"/>
      <c r="AT797" s="267"/>
      <c r="AU797" s="263"/>
      <c r="AV797" s="265"/>
      <c r="AW797" s="267"/>
      <c r="AX797" s="263"/>
      <c r="AY797" s="292"/>
      <c r="AZ797" s="228"/>
      <c r="BA797" s="228"/>
      <c r="BB797" s="295"/>
    </row>
    <row r="798" spans="2:62" ht="28.15" customHeight="1" x14ac:dyDescent="0.2">
      <c r="B798" s="30"/>
      <c r="C798" s="244"/>
      <c r="D798" s="29"/>
      <c r="E798" s="28"/>
      <c r="F798" s="28"/>
      <c r="G798" s="27"/>
      <c r="H798" s="225"/>
      <c r="I798" s="248"/>
      <c r="J798" s="248"/>
      <c r="K798" s="248"/>
      <c r="L798" s="26" t="s">
        <v>114</v>
      </c>
      <c r="M798" s="25"/>
      <c r="N798" s="26" t="s">
        <v>112</v>
      </c>
      <c r="O798" s="25"/>
      <c r="P798" s="26" t="s">
        <v>111</v>
      </c>
      <c r="Q798" s="25"/>
      <c r="R798" s="26" t="s">
        <v>110</v>
      </c>
      <c r="S798" s="25"/>
      <c r="T798" s="26" t="s">
        <v>109</v>
      </c>
      <c r="U798" s="25"/>
      <c r="V798" s="26" t="s">
        <v>108</v>
      </c>
      <c r="W798" s="25"/>
      <c r="X798" s="26" t="s">
        <v>107</v>
      </c>
      <c r="Y798" s="25"/>
      <c r="Z798" s="26" t="s">
        <v>106</v>
      </c>
      <c r="AA798" s="25"/>
      <c r="AB798" s="26" t="s">
        <v>1707</v>
      </c>
      <c r="AC798" s="25"/>
      <c r="AD798" s="24"/>
      <c r="AE798" s="25"/>
      <c r="AF798" s="24"/>
      <c r="AG798" s="23"/>
      <c r="AH798" s="251"/>
      <c r="AI798" s="11"/>
      <c r="AJ798" s="311"/>
      <c r="AK798" s="267"/>
      <c r="AL798" s="263"/>
      <c r="AM798" s="265"/>
      <c r="AN798" s="267"/>
      <c r="AO798" s="263"/>
      <c r="AP798" s="265"/>
      <c r="AQ798" s="267"/>
      <c r="AR798" s="263"/>
      <c r="AS798" s="265"/>
      <c r="AT798" s="267"/>
      <c r="AU798" s="263"/>
      <c r="AV798" s="265"/>
      <c r="AW798" s="267"/>
      <c r="AX798" s="263"/>
      <c r="AY798" s="292"/>
      <c r="AZ798" s="228"/>
      <c r="BA798" s="228"/>
      <c r="BB798" s="295"/>
    </row>
    <row r="799" spans="2:62" ht="28.15" customHeight="1" thickBot="1" x14ac:dyDescent="0.25">
      <c r="B799" s="30"/>
      <c r="C799" s="253"/>
      <c r="D799" s="51"/>
      <c r="E799" s="50"/>
      <c r="F799" s="50"/>
      <c r="G799" s="49"/>
      <c r="H799" s="226"/>
      <c r="I799" s="254"/>
      <c r="J799" s="254"/>
      <c r="K799" s="254"/>
      <c r="L799" s="48" t="s">
        <v>105</v>
      </c>
      <c r="M799" s="47"/>
      <c r="N799" s="48" t="s">
        <v>103</v>
      </c>
      <c r="O799" s="47"/>
      <c r="P799" s="48" t="s">
        <v>102</v>
      </c>
      <c r="Q799" s="47"/>
      <c r="R799" s="48" t="s">
        <v>101</v>
      </c>
      <c r="S799" s="47"/>
      <c r="T799" s="48">
        <v>20</v>
      </c>
      <c r="U799" s="47"/>
      <c r="V799" s="48" t="s">
        <v>100</v>
      </c>
      <c r="W799" s="47"/>
      <c r="X799" s="48" t="s">
        <v>99</v>
      </c>
      <c r="Y799" s="47"/>
      <c r="Z799" s="48" t="s">
        <v>98</v>
      </c>
      <c r="AA799" s="47"/>
      <c r="AB799" s="48" t="s">
        <v>1706</v>
      </c>
      <c r="AC799" s="47"/>
      <c r="AD799" s="16"/>
      <c r="AE799" s="47"/>
      <c r="AF799" s="16"/>
      <c r="AG799" s="46"/>
      <c r="AH799" s="255"/>
      <c r="AI799" s="11"/>
      <c r="AJ799" s="312"/>
      <c r="AK799" s="268"/>
      <c r="AL799" s="264"/>
      <c r="AM799" s="266"/>
      <c r="AN799" s="268"/>
      <c r="AO799" s="264"/>
      <c r="AP799" s="266"/>
      <c r="AQ799" s="268"/>
      <c r="AR799" s="264"/>
      <c r="AS799" s="266"/>
      <c r="AT799" s="268"/>
      <c r="AU799" s="264"/>
      <c r="AV799" s="266"/>
      <c r="AW799" s="268"/>
      <c r="AX799" s="264"/>
      <c r="AY799" s="293"/>
      <c r="AZ799" s="229"/>
      <c r="BA799" s="229"/>
      <c r="BB799" s="296"/>
    </row>
    <row r="800" spans="2:62" ht="28.15" customHeight="1" x14ac:dyDescent="0.2">
      <c r="B800" s="30"/>
      <c r="C800" s="242">
        <v>3</v>
      </c>
      <c r="D800" s="44"/>
      <c r="E800" s="43"/>
      <c r="F800" s="43"/>
      <c r="G800" s="42"/>
      <c r="H800" s="223"/>
      <c r="I800" s="246"/>
      <c r="J800" s="246"/>
      <c r="K800" s="246"/>
      <c r="L800" s="41" t="s">
        <v>133</v>
      </c>
      <c r="M800" s="40"/>
      <c r="N800" s="41" t="s">
        <v>131</v>
      </c>
      <c r="O800" s="40"/>
      <c r="P800" s="41" t="s">
        <v>130</v>
      </c>
      <c r="Q800" s="40"/>
      <c r="R800" s="41" t="s">
        <v>129</v>
      </c>
      <c r="S800" s="40"/>
      <c r="T800" s="41" t="s">
        <v>128</v>
      </c>
      <c r="U800" s="40"/>
      <c r="V800" s="41" t="s">
        <v>127</v>
      </c>
      <c r="W800" s="40"/>
      <c r="X800" s="41" t="s">
        <v>126</v>
      </c>
      <c r="Y800" s="40"/>
      <c r="Z800" s="41" t="s">
        <v>125</v>
      </c>
      <c r="AA800" s="40"/>
      <c r="AB800" s="41" t="s">
        <v>1709</v>
      </c>
      <c r="AC800" s="40"/>
      <c r="AD800" s="39"/>
      <c r="AE800" s="40"/>
      <c r="AF800" s="39"/>
      <c r="AG800" s="38"/>
      <c r="AH800" s="250"/>
      <c r="AI800" s="11"/>
      <c r="AJ800" s="310">
        <f>SUMPRODUCT(LEN($M800:$AC803)-LEN(SUBSTITUTE($M800:$AC803,"A", "")))</f>
        <v>0</v>
      </c>
      <c r="AK800" s="239">
        <f>SUMPRODUCT(LEN($AF800:$AF803)-LEN(SUBSTITUTE($AF800:$AF803,"A", "")))</f>
        <v>0</v>
      </c>
      <c r="AL800" s="230">
        <f>SUMPRODUCT(LEN($AE800:$AE803)-LEN(SUBSTITUTE($AE800:$AE803,"A", "")))</f>
        <v>0</v>
      </c>
      <c r="AM800" s="233">
        <f>SUMPRODUCT(LEN($M800:$AC803)-LEN(SUBSTITUTE($M800:$AC803,"S", "")))</f>
        <v>0</v>
      </c>
      <c r="AN800" s="239">
        <f>SUMPRODUCT(LEN($AF800:$AF803)-LEN(SUBSTITUTE($AF800:$AF803,"S", "")))</f>
        <v>0</v>
      </c>
      <c r="AO800" s="230">
        <f>SUMPRODUCT(LEN($AE800:$AE803)-LEN(SUBSTITUTE($AE800:$AE803,"S", "")))</f>
        <v>0</v>
      </c>
      <c r="AP800" s="233">
        <f>SUMPRODUCT(LEN($M800:$AC803)-LEN(SUBSTITUTE($M800:$AC803,"F", "")))</f>
        <v>0</v>
      </c>
      <c r="AQ800" s="239">
        <f>SUMPRODUCT(LEN($AF800:$AF803)-LEN(SUBSTITUTE($AF800:$AF803,"F", "")))</f>
        <v>0</v>
      </c>
      <c r="AR800" s="230">
        <f>SUMPRODUCT(LEN($AE800:$AE803)-LEN(SUBSTITUTE($AE800:$AE803,"F", "")))</f>
        <v>0</v>
      </c>
      <c r="AS800" s="233">
        <f>SUMPRODUCT(LEN($M800:$AC803)-LEN(SUBSTITUTE($M800:$AC803,"G", "")))</f>
        <v>0</v>
      </c>
      <c r="AT800" s="239">
        <f>SUMPRODUCT(LEN($AF800:$AF803)-LEN(SUBSTITUTE($AF800:$AF803,"G", "")))</f>
        <v>0</v>
      </c>
      <c r="AU800" s="230">
        <f>SUMPRODUCT(LEN($AE800:$AE803)-LEN(SUBSTITUTE($AE800:$AE803,"G", "")))</f>
        <v>0</v>
      </c>
      <c r="AV800" s="233">
        <f>SUMPRODUCT(LEN($M800:$AC803)-LEN(SUBSTITUTE($M800:$AC803,"M", "")))</f>
        <v>0</v>
      </c>
      <c r="AW800" s="239">
        <f>SUMPRODUCT(LEN($AF800:$AF803)-LEN(SUBSTITUTE($AF800:$AF803,"M", "")))</f>
        <v>0</v>
      </c>
      <c r="AX800" s="230">
        <f>SUMPRODUCT(LEN($AE800:$AE803)-LEN(SUBSTITUTE($AE800:$AE803,"M", "")))</f>
        <v>0</v>
      </c>
      <c r="AY800" s="291">
        <f>SUMPRODUCT(LEN($AE800:$AE803)-LEN(SUBSTITUTE($AE800:$AE803,"S", "")))</f>
        <v>0</v>
      </c>
      <c r="AZ800" s="227">
        <f>SUMPRODUCT(LEN($AE800:$AE803)-LEN(SUBSTITUTE($AE800:$AE803,"F", "")))</f>
        <v>0</v>
      </c>
      <c r="BA800" s="227">
        <f>SUMPRODUCT(LEN($AE800:$AE803)-LEN(SUBSTITUTE($AE800:$AE803,"G", "")))</f>
        <v>0</v>
      </c>
      <c r="BB800" s="294">
        <f>SUMPRODUCT(LEN($AE800:$AE803)-LEN(SUBSTITUTE($AE800:$AE803,"M", "")))</f>
        <v>0</v>
      </c>
    </row>
    <row r="801" spans="2:62" ht="28.15" customHeight="1" thickBot="1" x14ac:dyDescent="0.25">
      <c r="B801" s="30"/>
      <c r="C801" s="243"/>
      <c r="D801" s="36"/>
      <c r="E801" s="35"/>
      <c r="F801" s="35"/>
      <c r="G801" s="34"/>
      <c r="H801" s="224"/>
      <c r="I801" s="247"/>
      <c r="J801" s="247"/>
      <c r="K801" s="247"/>
      <c r="L801" s="33" t="s">
        <v>123</v>
      </c>
      <c r="M801" s="32"/>
      <c r="N801" s="33" t="s">
        <v>122</v>
      </c>
      <c r="O801" s="32"/>
      <c r="P801" s="33" t="s">
        <v>120</v>
      </c>
      <c r="Q801" s="32"/>
      <c r="R801" s="33" t="s">
        <v>119</v>
      </c>
      <c r="S801" s="32"/>
      <c r="T801" s="33" t="s">
        <v>118</v>
      </c>
      <c r="U801" s="32"/>
      <c r="V801" s="33" t="s">
        <v>117</v>
      </c>
      <c r="W801" s="32"/>
      <c r="X801" s="33" t="s">
        <v>116</v>
      </c>
      <c r="Y801" s="32"/>
      <c r="Z801" s="33" t="s">
        <v>115</v>
      </c>
      <c r="AA801" s="32"/>
      <c r="AB801" s="33" t="s">
        <v>1708</v>
      </c>
      <c r="AC801" s="32"/>
      <c r="AD801" s="31"/>
      <c r="AE801" s="32"/>
      <c r="AF801" s="31"/>
      <c r="AG801" s="23"/>
      <c r="AH801" s="251"/>
      <c r="AI801" s="11"/>
      <c r="AJ801" s="311"/>
      <c r="AK801" s="267"/>
      <c r="AL801" s="263"/>
      <c r="AM801" s="265"/>
      <c r="AN801" s="267"/>
      <c r="AO801" s="263"/>
      <c r="AP801" s="265"/>
      <c r="AQ801" s="267"/>
      <c r="AR801" s="263"/>
      <c r="AS801" s="265"/>
      <c r="AT801" s="267"/>
      <c r="AU801" s="263"/>
      <c r="AV801" s="265"/>
      <c r="AW801" s="267"/>
      <c r="AX801" s="263"/>
      <c r="AY801" s="292"/>
      <c r="AZ801" s="228"/>
      <c r="BA801" s="228"/>
      <c r="BB801" s="295"/>
    </row>
    <row r="802" spans="2:62" ht="28.15" customHeight="1" x14ac:dyDescent="0.2">
      <c r="B802" s="30"/>
      <c r="C802" s="244"/>
      <c r="D802" s="29"/>
      <c r="E802" s="28"/>
      <c r="F802" s="28"/>
      <c r="G802" s="27"/>
      <c r="H802" s="225"/>
      <c r="I802" s="248"/>
      <c r="J802" s="248"/>
      <c r="K802" s="248"/>
      <c r="L802" s="26" t="s">
        <v>114</v>
      </c>
      <c r="M802" s="25"/>
      <c r="N802" s="26" t="s">
        <v>112</v>
      </c>
      <c r="O802" s="25"/>
      <c r="P802" s="26" t="s">
        <v>111</v>
      </c>
      <c r="Q802" s="25"/>
      <c r="R802" s="26" t="s">
        <v>110</v>
      </c>
      <c r="S802" s="25"/>
      <c r="T802" s="26" t="s">
        <v>109</v>
      </c>
      <c r="U802" s="25"/>
      <c r="V802" s="26" t="s">
        <v>108</v>
      </c>
      <c r="W802" s="25"/>
      <c r="X802" s="26" t="s">
        <v>107</v>
      </c>
      <c r="Y802" s="25"/>
      <c r="Z802" s="26" t="s">
        <v>106</v>
      </c>
      <c r="AA802" s="25"/>
      <c r="AB802" s="26" t="s">
        <v>1707</v>
      </c>
      <c r="AC802" s="25"/>
      <c r="AD802" s="24"/>
      <c r="AE802" s="25"/>
      <c r="AF802" s="24"/>
      <c r="AG802" s="23"/>
      <c r="AH802" s="251"/>
      <c r="AI802" s="11"/>
      <c r="AJ802" s="311"/>
      <c r="AK802" s="267"/>
      <c r="AL802" s="263"/>
      <c r="AM802" s="265"/>
      <c r="AN802" s="267"/>
      <c r="AO802" s="263"/>
      <c r="AP802" s="265"/>
      <c r="AQ802" s="267"/>
      <c r="AR802" s="263"/>
      <c r="AS802" s="265"/>
      <c r="AT802" s="267"/>
      <c r="AU802" s="263"/>
      <c r="AV802" s="265"/>
      <c r="AW802" s="267"/>
      <c r="AX802" s="263"/>
      <c r="AY802" s="292"/>
      <c r="AZ802" s="228"/>
      <c r="BA802" s="228"/>
      <c r="BB802" s="295"/>
    </row>
    <row r="803" spans="2:62" ht="28.15" customHeight="1" thickBot="1" x14ac:dyDescent="0.25">
      <c r="B803" s="21"/>
      <c r="C803" s="245"/>
      <c r="D803" s="20"/>
      <c r="E803" s="19"/>
      <c r="F803" s="19"/>
      <c r="G803" s="18"/>
      <c r="H803" s="226"/>
      <c r="I803" s="249"/>
      <c r="J803" s="249"/>
      <c r="K803" s="249"/>
      <c r="L803" s="17" t="s">
        <v>105</v>
      </c>
      <c r="M803" s="15"/>
      <c r="N803" s="17" t="s">
        <v>103</v>
      </c>
      <c r="O803" s="15"/>
      <c r="P803" s="17" t="s">
        <v>102</v>
      </c>
      <c r="Q803" s="15"/>
      <c r="R803" s="17" t="s">
        <v>101</v>
      </c>
      <c r="S803" s="15"/>
      <c r="T803" s="17">
        <v>20</v>
      </c>
      <c r="U803" s="15"/>
      <c r="V803" s="17" t="s">
        <v>100</v>
      </c>
      <c r="W803" s="15"/>
      <c r="X803" s="17" t="s">
        <v>99</v>
      </c>
      <c r="Y803" s="15"/>
      <c r="Z803" s="17" t="s">
        <v>98</v>
      </c>
      <c r="AA803" s="15"/>
      <c r="AB803" s="17" t="s">
        <v>1706</v>
      </c>
      <c r="AC803" s="15"/>
      <c r="AD803" s="16"/>
      <c r="AE803" s="15"/>
      <c r="AF803" s="14"/>
      <c r="AG803" s="13"/>
      <c r="AH803" s="252"/>
      <c r="AI803" s="11"/>
      <c r="AJ803" s="312"/>
      <c r="AK803" s="268"/>
      <c r="AL803" s="264"/>
      <c r="AM803" s="266"/>
      <c r="AN803" s="268"/>
      <c r="AO803" s="264"/>
      <c r="AP803" s="266"/>
      <c r="AQ803" s="268"/>
      <c r="AR803" s="264"/>
      <c r="AS803" s="266"/>
      <c r="AT803" s="268"/>
      <c r="AU803" s="264"/>
      <c r="AV803" s="266"/>
      <c r="AW803" s="268"/>
      <c r="AX803" s="264"/>
      <c r="AY803" s="293"/>
      <c r="AZ803" s="229"/>
      <c r="BA803" s="229"/>
      <c r="BB803" s="296"/>
    </row>
    <row r="804" spans="2:62" ht="85.9" customHeight="1" thickTop="1" thickBot="1" x14ac:dyDescent="0.35">
      <c r="B804" s="105" t="s">
        <v>174</v>
      </c>
      <c r="C804" s="95" t="s">
        <v>173</v>
      </c>
      <c r="D804" s="100" t="s">
        <v>172</v>
      </c>
      <c r="E804" s="104" t="s">
        <v>171</v>
      </c>
      <c r="F804" s="103"/>
      <c r="G804" s="102"/>
      <c r="H804" s="101" t="s">
        <v>170</v>
      </c>
      <c r="I804" s="100" t="s">
        <v>96</v>
      </c>
      <c r="J804" s="100" t="s">
        <v>169</v>
      </c>
      <c r="K804" s="100" t="s">
        <v>97</v>
      </c>
      <c r="L804" s="256" t="s">
        <v>168</v>
      </c>
      <c r="M804" s="262"/>
      <c r="N804" s="256" t="s">
        <v>167</v>
      </c>
      <c r="O804" s="262"/>
      <c r="P804" s="256" t="s">
        <v>167</v>
      </c>
      <c r="Q804" s="257"/>
      <c r="R804" s="256" t="s">
        <v>167</v>
      </c>
      <c r="S804" s="257"/>
      <c r="T804" s="256" t="s">
        <v>167</v>
      </c>
      <c r="U804" s="257"/>
      <c r="V804" s="256" t="s">
        <v>167</v>
      </c>
      <c r="W804" s="257"/>
      <c r="X804" s="256" t="s">
        <v>167</v>
      </c>
      <c r="Y804" s="257"/>
      <c r="Z804" s="256" t="s">
        <v>167</v>
      </c>
      <c r="AA804" s="257"/>
      <c r="AB804" s="256" t="s">
        <v>167</v>
      </c>
      <c r="AC804" s="257"/>
      <c r="AD804" s="261" t="s">
        <v>166</v>
      </c>
      <c r="AE804" s="257"/>
      <c r="AF804" s="101" t="s">
        <v>165</v>
      </c>
      <c r="AG804" s="101" t="s">
        <v>164</v>
      </c>
      <c r="AH804" s="100" t="s">
        <v>163</v>
      </c>
      <c r="AI804" s="98"/>
      <c r="AJ804" s="96" t="s">
        <v>160</v>
      </c>
      <c r="AK804" s="95" t="s">
        <v>159</v>
      </c>
      <c r="AL804" s="94" t="s">
        <v>158</v>
      </c>
      <c r="AM804" s="96" t="s">
        <v>157</v>
      </c>
      <c r="AN804" s="95" t="s">
        <v>156</v>
      </c>
      <c r="AO804" s="94" t="s">
        <v>155</v>
      </c>
      <c r="AP804" s="96" t="s">
        <v>154</v>
      </c>
      <c r="AQ804" s="95" t="s">
        <v>153</v>
      </c>
      <c r="AR804" s="97" t="s">
        <v>152</v>
      </c>
      <c r="AS804" s="96" t="s">
        <v>151</v>
      </c>
      <c r="AT804" s="95" t="s">
        <v>150</v>
      </c>
      <c r="AU804" s="94" t="s">
        <v>149</v>
      </c>
      <c r="AV804" s="96" t="s">
        <v>148</v>
      </c>
      <c r="AW804" s="95" t="s">
        <v>147</v>
      </c>
      <c r="AX804" s="94" t="s">
        <v>146</v>
      </c>
      <c r="AY804" s="93" t="s">
        <v>145</v>
      </c>
      <c r="AZ804" s="92" t="s">
        <v>144</v>
      </c>
      <c r="BA804" s="92" t="s">
        <v>143</v>
      </c>
      <c r="BB804" s="91" t="s">
        <v>142</v>
      </c>
    </row>
    <row r="805" spans="2:62" ht="48" thickBot="1" x14ac:dyDescent="0.3">
      <c r="B805" s="90" t="s">
        <v>192</v>
      </c>
      <c r="C805" s="89"/>
      <c r="D805" s="88"/>
      <c r="E805" s="258"/>
      <c r="F805" s="259"/>
      <c r="G805" s="260"/>
      <c r="H805" s="87" t="s">
        <v>140</v>
      </c>
      <c r="I805" s="86"/>
      <c r="J805" s="86"/>
      <c r="K805" s="85"/>
      <c r="L805" s="84"/>
      <c r="M805" s="81"/>
      <c r="N805" s="84"/>
      <c r="O805" s="81"/>
      <c r="P805" s="84"/>
      <c r="Q805" s="81"/>
      <c r="R805" s="84"/>
      <c r="S805" s="81"/>
      <c r="T805" s="84"/>
      <c r="U805" s="81"/>
      <c r="V805" s="84"/>
      <c r="W805" s="81"/>
      <c r="X805" s="84"/>
      <c r="Y805" s="81"/>
      <c r="Z805" s="84"/>
      <c r="AA805" s="83"/>
      <c r="AB805" s="217"/>
      <c r="AC805" s="217"/>
      <c r="AD805" s="82" t="s">
        <v>139</v>
      </c>
      <c r="AE805" s="81"/>
      <c r="AF805" s="81"/>
      <c r="AG805" s="81"/>
      <c r="AH805" s="80"/>
      <c r="AI805" s="79" t="s">
        <v>138</v>
      </c>
      <c r="AJ805" s="78">
        <f t="shared" ref="AJ805:BB805" si="106">SUM(AJ807:AJ818)</f>
        <v>50</v>
      </c>
      <c r="AK805" s="77">
        <f t="shared" si="106"/>
        <v>1</v>
      </c>
      <c r="AL805" s="76">
        <f t="shared" si="106"/>
        <v>0</v>
      </c>
      <c r="AM805" s="78">
        <f t="shared" si="106"/>
        <v>4</v>
      </c>
      <c r="AN805" s="77">
        <f t="shared" si="106"/>
        <v>0</v>
      </c>
      <c r="AO805" s="76">
        <f t="shared" si="106"/>
        <v>0</v>
      </c>
      <c r="AP805" s="78">
        <f t="shared" si="106"/>
        <v>1</v>
      </c>
      <c r="AQ805" s="77">
        <f t="shared" si="106"/>
        <v>0</v>
      </c>
      <c r="AR805" s="76">
        <f t="shared" si="106"/>
        <v>0</v>
      </c>
      <c r="AS805" s="78">
        <f t="shared" si="106"/>
        <v>12</v>
      </c>
      <c r="AT805" s="77">
        <f t="shared" si="106"/>
        <v>0</v>
      </c>
      <c r="AU805" s="76">
        <f t="shared" si="106"/>
        <v>0</v>
      </c>
      <c r="AV805" s="78">
        <f t="shared" si="106"/>
        <v>5</v>
      </c>
      <c r="AW805" s="77">
        <f t="shared" si="106"/>
        <v>0</v>
      </c>
      <c r="AX805" s="76">
        <f t="shared" si="106"/>
        <v>0</v>
      </c>
      <c r="AY805" s="75">
        <f t="shared" si="106"/>
        <v>0</v>
      </c>
      <c r="AZ805" s="74">
        <f t="shared" si="106"/>
        <v>0</v>
      </c>
      <c r="BA805" s="74">
        <f t="shared" si="106"/>
        <v>0</v>
      </c>
      <c r="BB805" s="73">
        <f t="shared" si="106"/>
        <v>0</v>
      </c>
      <c r="BC805" s="72" t="s">
        <v>137</v>
      </c>
      <c r="BF805" s="5">
        <f>SUM(AJ805:AL805)/$BG$5</f>
        <v>51</v>
      </c>
      <c r="BG805" s="5">
        <f>SUM(AM805:AO805,AY805)/$BG$5</f>
        <v>4</v>
      </c>
      <c r="BH805" s="5">
        <f>SUM(AP805:AR805,AZ805)/$BG$5</f>
        <v>1</v>
      </c>
      <c r="BI805" s="5">
        <f>SUM(AS805:AU805,BA805)/$BG$5</f>
        <v>12</v>
      </c>
      <c r="BJ805" s="5">
        <f>SUM(AV805:AX805,BB805)/$BG$5</f>
        <v>5</v>
      </c>
    </row>
    <row r="806" spans="2:62" ht="37.5" thickBot="1" x14ac:dyDescent="0.3">
      <c r="B806" s="71"/>
      <c r="C806" s="70"/>
      <c r="D806" s="69"/>
      <c r="E806" s="68"/>
      <c r="F806" s="68"/>
      <c r="G806" s="67"/>
      <c r="H806" s="66"/>
      <c r="I806" s="64"/>
      <c r="J806" s="64"/>
      <c r="K806" s="65"/>
      <c r="L806" s="64"/>
      <c r="M806" s="62"/>
      <c r="N806" s="64"/>
      <c r="O806" s="62"/>
      <c r="P806" s="64"/>
      <c r="Q806" s="62"/>
      <c r="R806" s="64"/>
      <c r="S806" s="62"/>
      <c r="T806" s="64"/>
      <c r="U806" s="62"/>
      <c r="V806" s="64"/>
      <c r="W806" s="62"/>
      <c r="X806" s="64"/>
      <c r="Y806" s="62"/>
      <c r="Z806" s="64"/>
      <c r="AA806" s="62"/>
      <c r="AB806" s="62"/>
      <c r="AC806" s="62"/>
      <c r="AD806" s="63"/>
      <c r="AE806" s="62"/>
      <c r="AF806" s="62"/>
      <c r="AG806" s="62"/>
      <c r="AH806" s="61"/>
      <c r="AI806" s="59" t="s">
        <v>136</v>
      </c>
      <c r="AJ806" s="214">
        <f t="shared" ref="AJ806:BB806" si="107">AJ805/1</f>
        <v>50</v>
      </c>
      <c r="AK806" s="213">
        <f t="shared" si="107"/>
        <v>1</v>
      </c>
      <c r="AL806" s="212">
        <f t="shared" si="107"/>
        <v>0</v>
      </c>
      <c r="AM806" s="214">
        <f t="shared" si="107"/>
        <v>4</v>
      </c>
      <c r="AN806" s="213">
        <f t="shared" si="107"/>
        <v>0</v>
      </c>
      <c r="AO806" s="212">
        <f t="shared" si="107"/>
        <v>0</v>
      </c>
      <c r="AP806" s="214">
        <f t="shared" si="107"/>
        <v>1</v>
      </c>
      <c r="AQ806" s="213">
        <f t="shared" si="107"/>
        <v>0</v>
      </c>
      <c r="AR806" s="212">
        <f t="shared" si="107"/>
        <v>0</v>
      </c>
      <c r="AS806" s="214">
        <f t="shared" si="107"/>
        <v>12</v>
      </c>
      <c r="AT806" s="213">
        <f t="shared" si="107"/>
        <v>0</v>
      </c>
      <c r="AU806" s="212">
        <f t="shared" si="107"/>
        <v>0</v>
      </c>
      <c r="AV806" s="214">
        <f t="shared" si="107"/>
        <v>5</v>
      </c>
      <c r="AW806" s="213">
        <f t="shared" si="107"/>
        <v>0</v>
      </c>
      <c r="AX806" s="212">
        <f t="shared" si="107"/>
        <v>0</v>
      </c>
      <c r="AY806" s="211">
        <f t="shared" si="107"/>
        <v>0</v>
      </c>
      <c r="AZ806" s="210">
        <f t="shared" si="107"/>
        <v>0</v>
      </c>
      <c r="BA806" s="210">
        <f t="shared" si="107"/>
        <v>0</v>
      </c>
      <c r="BB806" s="209">
        <f t="shared" si="107"/>
        <v>0</v>
      </c>
      <c r="BC806" s="52" t="s">
        <v>135</v>
      </c>
    </row>
    <row r="807" spans="2:62" ht="28.15" customHeight="1" x14ac:dyDescent="0.2">
      <c r="B807" s="30"/>
      <c r="C807" s="242">
        <v>1</v>
      </c>
      <c r="D807" s="44"/>
      <c r="E807" s="43"/>
      <c r="F807" s="43"/>
      <c r="G807" s="42"/>
      <c r="H807" s="223" t="s">
        <v>660</v>
      </c>
      <c r="I807" s="246">
        <v>161</v>
      </c>
      <c r="J807" s="246">
        <v>36</v>
      </c>
      <c r="K807" s="246">
        <v>8</v>
      </c>
      <c r="L807" s="41" t="s">
        <v>133</v>
      </c>
      <c r="M807" s="40" t="s">
        <v>104</v>
      </c>
      <c r="N807" s="41" t="s">
        <v>131</v>
      </c>
      <c r="O807" s="40" t="s">
        <v>132</v>
      </c>
      <c r="P807" s="41" t="s">
        <v>130</v>
      </c>
      <c r="Q807" s="40" t="s">
        <v>186</v>
      </c>
      <c r="R807" s="41" t="s">
        <v>129</v>
      </c>
      <c r="S807" s="40" t="s">
        <v>186</v>
      </c>
      <c r="T807" s="41" t="s">
        <v>128</v>
      </c>
      <c r="U807" s="40" t="s">
        <v>186</v>
      </c>
      <c r="V807" s="41" t="s">
        <v>127</v>
      </c>
      <c r="W807" s="40" t="s">
        <v>484</v>
      </c>
      <c r="X807" s="41" t="s">
        <v>126</v>
      </c>
      <c r="Y807" s="40" t="s">
        <v>458</v>
      </c>
      <c r="Z807" s="41" t="s">
        <v>125</v>
      </c>
      <c r="AA807" s="40"/>
      <c r="AB807" s="41" t="s">
        <v>1709</v>
      </c>
      <c r="AC807" s="40"/>
      <c r="AD807" s="39"/>
      <c r="AE807" s="40"/>
      <c r="AF807" s="39" t="s">
        <v>104</v>
      </c>
      <c r="AG807" s="38" t="s">
        <v>414</v>
      </c>
      <c r="AH807" s="250"/>
      <c r="AI807" s="11"/>
      <c r="AJ807" s="310">
        <f>SUMPRODUCT(LEN($M807:$AC810)-LEN(SUBSTITUTE($M807:$AC810,"A", "")))</f>
        <v>50</v>
      </c>
      <c r="AK807" s="239">
        <f>SUMPRODUCT(LEN($AF807:$AF810)-LEN(SUBSTITUTE($AF807:$AF810,"A", "")))</f>
        <v>1</v>
      </c>
      <c r="AL807" s="230">
        <f>SUMPRODUCT(LEN($AE807:$AE810)-LEN(SUBSTITUTE($AE807:$AE810,"A", "")))</f>
        <v>0</v>
      </c>
      <c r="AM807" s="233">
        <f>SUMPRODUCT(LEN($M807:$AC810)-LEN(SUBSTITUTE($M807:$AC810,"S", "")))</f>
        <v>4</v>
      </c>
      <c r="AN807" s="239">
        <f>SUMPRODUCT(LEN($AF807:$AF810)-LEN(SUBSTITUTE($AF807:$AF810,"S", "")))</f>
        <v>0</v>
      </c>
      <c r="AO807" s="230">
        <f>SUMPRODUCT(LEN($AE807:$AE810)-LEN(SUBSTITUTE($AE807:$AE810,"S", "")))</f>
        <v>0</v>
      </c>
      <c r="AP807" s="233">
        <f>SUMPRODUCT(LEN($M807:$AC810)-LEN(SUBSTITUTE($M807:$AC810,"F", "")))</f>
        <v>1</v>
      </c>
      <c r="AQ807" s="239">
        <f>SUMPRODUCT(LEN($AF807:$AF810)-LEN(SUBSTITUTE($AF807:$AF810,"F", "")))</f>
        <v>0</v>
      </c>
      <c r="AR807" s="230">
        <f>SUMPRODUCT(LEN($AE807:$AE810)-LEN(SUBSTITUTE($AE807:$AE810,"F", "")))</f>
        <v>0</v>
      </c>
      <c r="AS807" s="233">
        <f>SUMPRODUCT(LEN($M807:$AC810)-LEN(SUBSTITUTE($M807:$AC810,"G", "")))</f>
        <v>12</v>
      </c>
      <c r="AT807" s="239">
        <f>SUMPRODUCT(LEN($AF807:$AF810)-LEN(SUBSTITUTE($AF807:$AF810,"G", "")))</f>
        <v>0</v>
      </c>
      <c r="AU807" s="230">
        <f>SUMPRODUCT(LEN($AE807:$AE810)-LEN(SUBSTITUTE($AE807:$AE810,"G", "")))</f>
        <v>0</v>
      </c>
      <c r="AV807" s="233">
        <f>SUMPRODUCT(LEN($M807:$AC810)-LEN(SUBSTITUTE($M807:$AC810,"M", "")))</f>
        <v>5</v>
      </c>
      <c r="AW807" s="239">
        <f>SUMPRODUCT(LEN($AF807:$AF810)-LEN(SUBSTITUTE($AF807:$AF810,"M", "")))</f>
        <v>0</v>
      </c>
      <c r="AX807" s="230">
        <f>SUMPRODUCT(LEN($AE807:$AE810)-LEN(SUBSTITUTE($AE807:$AE810,"M", "")))</f>
        <v>0</v>
      </c>
      <c r="AY807" s="291">
        <f>SUMPRODUCT(LEN($AE807:$AE810)-LEN(SUBSTITUTE($AE807:$AE810,"S", "")))</f>
        <v>0</v>
      </c>
      <c r="AZ807" s="227">
        <f>SUMPRODUCT(LEN($AE807:$AE810)-LEN(SUBSTITUTE($AE807:$AE810,"F", "")))</f>
        <v>0</v>
      </c>
      <c r="BA807" s="227">
        <f>SUMPRODUCT(LEN($AE807:$AE810)-LEN(SUBSTITUTE($AE807:$AE810,"G", "")))</f>
        <v>0</v>
      </c>
      <c r="BB807" s="294">
        <f>SUMPRODUCT(LEN($AE807:$AE810)-LEN(SUBSTITUTE($AE807:$AE810,"M", "")))</f>
        <v>0</v>
      </c>
    </row>
    <row r="808" spans="2:62" ht="28.15" customHeight="1" thickBot="1" x14ac:dyDescent="0.25">
      <c r="B808" s="30"/>
      <c r="C808" s="243"/>
      <c r="D808" s="36"/>
      <c r="E808" s="35"/>
      <c r="F808" s="35"/>
      <c r="G808" s="34"/>
      <c r="H808" s="224"/>
      <c r="I808" s="247"/>
      <c r="J808" s="247"/>
      <c r="K808" s="247"/>
      <c r="L808" s="33" t="s">
        <v>123</v>
      </c>
      <c r="M808" s="32" t="s">
        <v>104</v>
      </c>
      <c r="N808" s="33" t="s">
        <v>122</v>
      </c>
      <c r="O808" s="32" t="s">
        <v>186</v>
      </c>
      <c r="P808" s="33" t="s">
        <v>120</v>
      </c>
      <c r="Q808" s="32" t="s">
        <v>382</v>
      </c>
      <c r="R808" s="33" t="s">
        <v>119</v>
      </c>
      <c r="S808" s="32" t="s">
        <v>1288</v>
      </c>
      <c r="T808" s="33" t="s">
        <v>118</v>
      </c>
      <c r="U808" s="32" t="s">
        <v>132</v>
      </c>
      <c r="V808" s="33" t="s">
        <v>117</v>
      </c>
      <c r="W808" s="32" t="s">
        <v>780</v>
      </c>
      <c r="X808" s="33" t="s">
        <v>116</v>
      </c>
      <c r="Y808" s="32" t="s">
        <v>399</v>
      </c>
      <c r="Z808" s="33" t="s">
        <v>115</v>
      </c>
      <c r="AA808" s="32"/>
      <c r="AB808" s="33" t="s">
        <v>1708</v>
      </c>
      <c r="AC808" s="32"/>
      <c r="AD808" s="31"/>
      <c r="AE808" s="32"/>
      <c r="AF808" s="31"/>
      <c r="AG808" s="23"/>
      <c r="AH808" s="251"/>
      <c r="AI808" s="11"/>
      <c r="AJ808" s="311"/>
      <c r="AK808" s="267"/>
      <c r="AL808" s="263"/>
      <c r="AM808" s="265"/>
      <c r="AN808" s="267"/>
      <c r="AO808" s="263"/>
      <c r="AP808" s="265"/>
      <c r="AQ808" s="267"/>
      <c r="AR808" s="263"/>
      <c r="AS808" s="265"/>
      <c r="AT808" s="267"/>
      <c r="AU808" s="263"/>
      <c r="AV808" s="265"/>
      <c r="AW808" s="267"/>
      <c r="AX808" s="263"/>
      <c r="AY808" s="292"/>
      <c r="AZ808" s="228"/>
      <c r="BA808" s="228"/>
      <c r="BB808" s="295"/>
    </row>
    <row r="809" spans="2:62" ht="28.15" customHeight="1" x14ac:dyDescent="0.2">
      <c r="B809" s="30"/>
      <c r="C809" s="244"/>
      <c r="D809" s="29"/>
      <c r="E809" s="28"/>
      <c r="F809" s="28"/>
      <c r="G809" s="27"/>
      <c r="H809" s="225">
        <v>261</v>
      </c>
      <c r="I809" s="248"/>
      <c r="J809" s="248"/>
      <c r="K809" s="248"/>
      <c r="L809" s="26" t="s">
        <v>114</v>
      </c>
      <c r="M809" s="25" t="s">
        <v>1734</v>
      </c>
      <c r="N809" s="26" t="s">
        <v>112</v>
      </c>
      <c r="O809" s="25" t="s">
        <v>104</v>
      </c>
      <c r="P809" s="26" t="s">
        <v>111</v>
      </c>
      <c r="Q809" s="25" t="s">
        <v>1273</v>
      </c>
      <c r="R809" s="26" t="s">
        <v>110</v>
      </c>
      <c r="S809" s="25" t="s">
        <v>132</v>
      </c>
      <c r="T809" s="26" t="s">
        <v>109</v>
      </c>
      <c r="U809" s="25" t="s">
        <v>186</v>
      </c>
      <c r="V809" s="26" t="s">
        <v>108</v>
      </c>
      <c r="W809" s="25" t="s">
        <v>507</v>
      </c>
      <c r="X809" s="26" t="s">
        <v>107</v>
      </c>
      <c r="Y809" s="25" t="s">
        <v>121</v>
      </c>
      <c r="Z809" s="26" t="s">
        <v>106</v>
      </c>
      <c r="AA809" s="25"/>
      <c r="AB809" s="26" t="s">
        <v>1707</v>
      </c>
      <c r="AC809" s="25"/>
      <c r="AD809" s="24"/>
      <c r="AE809" s="25"/>
      <c r="AF809" s="24"/>
      <c r="AG809" s="23"/>
      <c r="AH809" s="251"/>
      <c r="AI809" s="11"/>
      <c r="AJ809" s="311"/>
      <c r="AK809" s="267"/>
      <c r="AL809" s="263"/>
      <c r="AM809" s="265"/>
      <c r="AN809" s="267"/>
      <c r="AO809" s="263"/>
      <c r="AP809" s="265"/>
      <c r="AQ809" s="267"/>
      <c r="AR809" s="263"/>
      <c r="AS809" s="265"/>
      <c r="AT809" s="267"/>
      <c r="AU809" s="263"/>
      <c r="AV809" s="265"/>
      <c r="AW809" s="267"/>
      <c r="AX809" s="263"/>
      <c r="AY809" s="292"/>
      <c r="AZ809" s="228"/>
      <c r="BA809" s="228"/>
      <c r="BB809" s="295"/>
    </row>
    <row r="810" spans="2:62" ht="28.15" customHeight="1" thickBot="1" x14ac:dyDescent="0.25">
      <c r="B810" s="30"/>
      <c r="C810" s="253"/>
      <c r="D810" s="51"/>
      <c r="E810" s="50"/>
      <c r="F810" s="50"/>
      <c r="G810" s="49"/>
      <c r="H810" s="226"/>
      <c r="I810" s="254"/>
      <c r="J810" s="254"/>
      <c r="K810" s="254"/>
      <c r="L810" s="48" t="s">
        <v>105</v>
      </c>
      <c r="M810" s="47" t="s">
        <v>1347</v>
      </c>
      <c r="N810" s="48" t="s">
        <v>103</v>
      </c>
      <c r="O810" s="47" t="s">
        <v>132</v>
      </c>
      <c r="P810" s="48" t="s">
        <v>102</v>
      </c>
      <c r="Q810" s="47" t="s">
        <v>1273</v>
      </c>
      <c r="R810" s="48" t="s">
        <v>101</v>
      </c>
      <c r="S810" s="47" t="s">
        <v>1002</v>
      </c>
      <c r="T810" s="48">
        <v>20</v>
      </c>
      <c r="U810" s="47" t="s">
        <v>186</v>
      </c>
      <c r="V810" s="48" t="s">
        <v>100</v>
      </c>
      <c r="W810" s="47" t="s">
        <v>688</v>
      </c>
      <c r="X810" s="48" t="s">
        <v>99</v>
      </c>
      <c r="Y810" s="47" t="s">
        <v>121</v>
      </c>
      <c r="Z810" s="48" t="s">
        <v>98</v>
      </c>
      <c r="AA810" s="47"/>
      <c r="AB810" s="48" t="s">
        <v>1706</v>
      </c>
      <c r="AC810" s="47"/>
      <c r="AD810" s="16"/>
      <c r="AE810" s="47"/>
      <c r="AF810" s="16"/>
      <c r="AG810" s="46"/>
      <c r="AH810" s="255"/>
      <c r="AI810" s="11"/>
      <c r="AJ810" s="312"/>
      <c r="AK810" s="268"/>
      <c r="AL810" s="264"/>
      <c r="AM810" s="266"/>
      <c r="AN810" s="268"/>
      <c r="AO810" s="264"/>
      <c r="AP810" s="266"/>
      <c r="AQ810" s="268"/>
      <c r="AR810" s="264"/>
      <c r="AS810" s="266"/>
      <c r="AT810" s="268"/>
      <c r="AU810" s="264"/>
      <c r="AV810" s="266"/>
      <c r="AW810" s="268"/>
      <c r="AX810" s="264"/>
      <c r="AY810" s="293"/>
      <c r="AZ810" s="229"/>
      <c r="BA810" s="229"/>
      <c r="BB810" s="296"/>
    </row>
    <row r="811" spans="2:62" ht="28.15" customHeight="1" x14ac:dyDescent="0.2">
      <c r="B811" s="30"/>
      <c r="C811" s="242">
        <v>2</v>
      </c>
      <c r="D811" s="44"/>
      <c r="E811" s="43"/>
      <c r="F811" s="43"/>
      <c r="G811" s="42"/>
      <c r="H811" s="223"/>
      <c r="I811" s="246"/>
      <c r="J811" s="246"/>
      <c r="K811" s="246"/>
      <c r="L811" s="41" t="s">
        <v>133</v>
      </c>
      <c r="M811" s="40"/>
      <c r="N811" s="41" t="s">
        <v>131</v>
      </c>
      <c r="O811" s="40"/>
      <c r="P811" s="41" t="s">
        <v>130</v>
      </c>
      <c r="Q811" s="40"/>
      <c r="R811" s="41" t="s">
        <v>129</v>
      </c>
      <c r="S811" s="40"/>
      <c r="T811" s="41" t="s">
        <v>128</v>
      </c>
      <c r="U811" s="40"/>
      <c r="V811" s="41" t="s">
        <v>127</v>
      </c>
      <c r="W811" s="40"/>
      <c r="X811" s="41" t="s">
        <v>126</v>
      </c>
      <c r="Y811" s="40"/>
      <c r="Z811" s="41" t="s">
        <v>125</v>
      </c>
      <c r="AA811" s="40"/>
      <c r="AB811" s="41" t="s">
        <v>1709</v>
      </c>
      <c r="AC811" s="40"/>
      <c r="AD811" s="39"/>
      <c r="AE811" s="40"/>
      <c r="AF811" s="39"/>
      <c r="AG811" s="38"/>
      <c r="AH811" s="250"/>
      <c r="AI811" s="11"/>
      <c r="AJ811" s="310">
        <f>SUMPRODUCT(LEN($M811:$AC814)-LEN(SUBSTITUTE($M811:$AC814,"A", "")))</f>
        <v>0</v>
      </c>
      <c r="AK811" s="239">
        <f>SUMPRODUCT(LEN($AF811:$AF814)-LEN(SUBSTITUTE($AF811:$AF814,"A", "")))</f>
        <v>0</v>
      </c>
      <c r="AL811" s="230">
        <f>SUMPRODUCT(LEN($AE811:$AE814)-LEN(SUBSTITUTE($AE811:$AE814,"A", "")))</f>
        <v>0</v>
      </c>
      <c r="AM811" s="233">
        <f>SUMPRODUCT(LEN($M811:$AC814)-LEN(SUBSTITUTE($M811:$AC814,"S", "")))</f>
        <v>0</v>
      </c>
      <c r="AN811" s="239">
        <f>SUMPRODUCT(LEN($AF811:$AF814)-LEN(SUBSTITUTE($AF811:$AF814,"S", "")))</f>
        <v>0</v>
      </c>
      <c r="AO811" s="230">
        <f>SUMPRODUCT(LEN($AE811:$AE814)-LEN(SUBSTITUTE($AE811:$AE814,"S", "")))</f>
        <v>0</v>
      </c>
      <c r="AP811" s="233">
        <f>SUMPRODUCT(LEN($M811:$AC814)-LEN(SUBSTITUTE($M811:$AC814,"F", "")))</f>
        <v>0</v>
      </c>
      <c r="AQ811" s="239">
        <f>SUMPRODUCT(LEN($AF811:$AF814)-LEN(SUBSTITUTE($AF811:$AF814,"F", "")))</f>
        <v>0</v>
      </c>
      <c r="AR811" s="230">
        <f>SUMPRODUCT(LEN($AE811:$AE814)-LEN(SUBSTITUTE($AE811:$AE814,"F", "")))</f>
        <v>0</v>
      </c>
      <c r="AS811" s="233">
        <f>SUMPRODUCT(LEN($M811:$AC814)-LEN(SUBSTITUTE($M811:$AC814,"G", "")))</f>
        <v>0</v>
      </c>
      <c r="AT811" s="239">
        <f>SUMPRODUCT(LEN($AF811:$AF814)-LEN(SUBSTITUTE($AF811:$AF814,"G", "")))</f>
        <v>0</v>
      </c>
      <c r="AU811" s="230">
        <f>SUMPRODUCT(LEN($AE811:$AE814)-LEN(SUBSTITUTE($AE811:$AE814,"G", "")))</f>
        <v>0</v>
      </c>
      <c r="AV811" s="233">
        <f>SUMPRODUCT(LEN($M811:$AC814)-LEN(SUBSTITUTE($M811:$AC814,"M", "")))</f>
        <v>0</v>
      </c>
      <c r="AW811" s="239">
        <f>SUMPRODUCT(LEN($AF811:$AF814)-LEN(SUBSTITUTE($AF811:$AF814,"M", "")))</f>
        <v>0</v>
      </c>
      <c r="AX811" s="230">
        <f>SUMPRODUCT(LEN($AE811:$AE814)-LEN(SUBSTITUTE($AE811:$AE814,"M", "")))</f>
        <v>0</v>
      </c>
      <c r="AY811" s="291">
        <f>SUMPRODUCT(LEN($AE811:$AE814)-LEN(SUBSTITUTE($AE811:$AE814,"S", "")))</f>
        <v>0</v>
      </c>
      <c r="AZ811" s="227">
        <f>SUMPRODUCT(LEN($AE811:$AE814)-LEN(SUBSTITUTE($AE811:$AE814,"F", "")))</f>
        <v>0</v>
      </c>
      <c r="BA811" s="227">
        <f>SUMPRODUCT(LEN($AE811:$AE814)-LEN(SUBSTITUTE($AE811:$AE814,"G", "")))</f>
        <v>0</v>
      </c>
      <c r="BB811" s="294">
        <f>SUMPRODUCT(LEN($AE811:$AE814)-LEN(SUBSTITUTE($AE811:$AE814,"M", "")))</f>
        <v>0</v>
      </c>
    </row>
    <row r="812" spans="2:62" ht="28.15" customHeight="1" thickBot="1" x14ac:dyDescent="0.25">
      <c r="B812" s="30"/>
      <c r="C812" s="243"/>
      <c r="D812" s="36"/>
      <c r="E812" s="35"/>
      <c r="F812" s="35"/>
      <c r="G812" s="34"/>
      <c r="H812" s="224"/>
      <c r="I812" s="247"/>
      <c r="J812" s="247"/>
      <c r="K812" s="247"/>
      <c r="L812" s="33" t="s">
        <v>123</v>
      </c>
      <c r="M812" s="32"/>
      <c r="N812" s="33" t="s">
        <v>122</v>
      </c>
      <c r="O812" s="32"/>
      <c r="P812" s="33" t="s">
        <v>120</v>
      </c>
      <c r="Q812" s="32"/>
      <c r="R812" s="33" t="s">
        <v>119</v>
      </c>
      <c r="S812" s="32"/>
      <c r="T812" s="33" t="s">
        <v>118</v>
      </c>
      <c r="U812" s="32"/>
      <c r="V812" s="33" t="s">
        <v>117</v>
      </c>
      <c r="W812" s="32"/>
      <c r="X812" s="33" t="s">
        <v>116</v>
      </c>
      <c r="Y812" s="32"/>
      <c r="Z812" s="33" t="s">
        <v>115</v>
      </c>
      <c r="AA812" s="32"/>
      <c r="AB812" s="33" t="s">
        <v>1708</v>
      </c>
      <c r="AC812" s="32"/>
      <c r="AD812" s="31"/>
      <c r="AE812" s="32"/>
      <c r="AF812" s="31"/>
      <c r="AG812" s="23"/>
      <c r="AH812" s="251"/>
      <c r="AI812" s="11"/>
      <c r="AJ812" s="311"/>
      <c r="AK812" s="267"/>
      <c r="AL812" s="263"/>
      <c r="AM812" s="265"/>
      <c r="AN812" s="267"/>
      <c r="AO812" s="263"/>
      <c r="AP812" s="265"/>
      <c r="AQ812" s="267"/>
      <c r="AR812" s="263"/>
      <c r="AS812" s="265"/>
      <c r="AT812" s="267"/>
      <c r="AU812" s="263"/>
      <c r="AV812" s="265"/>
      <c r="AW812" s="267"/>
      <c r="AX812" s="263"/>
      <c r="AY812" s="292"/>
      <c r="AZ812" s="228"/>
      <c r="BA812" s="228"/>
      <c r="BB812" s="295"/>
    </row>
    <row r="813" spans="2:62" ht="28.15" customHeight="1" x14ac:dyDescent="0.2">
      <c r="B813" s="30"/>
      <c r="C813" s="244"/>
      <c r="D813" s="29"/>
      <c r="E813" s="28"/>
      <c r="F813" s="28"/>
      <c r="G813" s="27"/>
      <c r="H813" s="225"/>
      <c r="I813" s="248"/>
      <c r="J813" s="248"/>
      <c r="K813" s="248"/>
      <c r="L813" s="26" t="s">
        <v>114</v>
      </c>
      <c r="M813" s="25"/>
      <c r="N813" s="26" t="s">
        <v>112</v>
      </c>
      <c r="O813" s="25"/>
      <c r="P813" s="26" t="s">
        <v>111</v>
      </c>
      <c r="Q813" s="25"/>
      <c r="R813" s="26" t="s">
        <v>110</v>
      </c>
      <c r="S813" s="25"/>
      <c r="T813" s="26" t="s">
        <v>109</v>
      </c>
      <c r="U813" s="25"/>
      <c r="V813" s="26" t="s">
        <v>108</v>
      </c>
      <c r="W813" s="25"/>
      <c r="X813" s="26" t="s">
        <v>107</v>
      </c>
      <c r="Y813" s="25"/>
      <c r="Z813" s="26" t="s">
        <v>106</v>
      </c>
      <c r="AA813" s="25"/>
      <c r="AB813" s="26" t="s">
        <v>1707</v>
      </c>
      <c r="AC813" s="25"/>
      <c r="AD813" s="24"/>
      <c r="AE813" s="25"/>
      <c r="AF813" s="24"/>
      <c r="AG813" s="23"/>
      <c r="AH813" s="251"/>
      <c r="AI813" s="11"/>
      <c r="AJ813" s="311"/>
      <c r="AK813" s="267"/>
      <c r="AL813" s="263"/>
      <c r="AM813" s="265"/>
      <c r="AN813" s="267"/>
      <c r="AO813" s="263"/>
      <c r="AP813" s="265"/>
      <c r="AQ813" s="267"/>
      <c r="AR813" s="263"/>
      <c r="AS813" s="265"/>
      <c r="AT813" s="267"/>
      <c r="AU813" s="263"/>
      <c r="AV813" s="265"/>
      <c r="AW813" s="267"/>
      <c r="AX813" s="263"/>
      <c r="AY813" s="292"/>
      <c r="AZ813" s="228"/>
      <c r="BA813" s="228"/>
      <c r="BB813" s="295"/>
    </row>
    <row r="814" spans="2:62" ht="28.15" customHeight="1" thickBot="1" x14ac:dyDescent="0.25">
      <c r="B814" s="30"/>
      <c r="C814" s="253"/>
      <c r="D814" s="51"/>
      <c r="E814" s="50"/>
      <c r="F814" s="50"/>
      <c r="G814" s="49"/>
      <c r="H814" s="226"/>
      <c r="I814" s="254"/>
      <c r="J814" s="254"/>
      <c r="K814" s="254"/>
      <c r="L814" s="48" t="s">
        <v>105</v>
      </c>
      <c r="M814" s="47"/>
      <c r="N814" s="48" t="s">
        <v>103</v>
      </c>
      <c r="O814" s="47"/>
      <c r="P814" s="48" t="s">
        <v>102</v>
      </c>
      <c r="Q814" s="47"/>
      <c r="R814" s="48" t="s">
        <v>101</v>
      </c>
      <c r="S814" s="47"/>
      <c r="T814" s="48">
        <v>20</v>
      </c>
      <c r="U814" s="47"/>
      <c r="V814" s="48" t="s">
        <v>100</v>
      </c>
      <c r="W814" s="47"/>
      <c r="X814" s="48" t="s">
        <v>99</v>
      </c>
      <c r="Y814" s="47"/>
      <c r="Z814" s="48" t="s">
        <v>98</v>
      </c>
      <c r="AA814" s="47"/>
      <c r="AB814" s="48" t="s">
        <v>1706</v>
      </c>
      <c r="AC814" s="47"/>
      <c r="AD814" s="16"/>
      <c r="AE814" s="47"/>
      <c r="AF814" s="16"/>
      <c r="AG814" s="46"/>
      <c r="AH814" s="255"/>
      <c r="AI814" s="11"/>
      <c r="AJ814" s="312"/>
      <c r="AK814" s="268"/>
      <c r="AL814" s="264"/>
      <c r="AM814" s="266"/>
      <c r="AN814" s="268"/>
      <c r="AO814" s="264"/>
      <c r="AP814" s="266"/>
      <c r="AQ814" s="268"/>
      <c r="AR814" s="264"/>
      <c r="AS814" s="266"/>
      <c r="AT814" s="268"/>
      <c r="AU814" s="264"/>
      <c r="AV814" s="266"/>
      <c r="AW814" s="268"/>
      <c r="AX814" s="264"/>
      <c r="AY814" s="293"/>
      <c r="AZ814" s="229"/>
      <c r="BA814" s="229"/>
      <c r="BB814" s="296"/>
    </row>
    <row r="815" spans="2:62" ht="28.15" customHeight="1" x14ac:dyDescent="0.2">
      <c r="B815" s="30"/>
      <c r="C815" s="242">
        <v>3</v>
      </c>
      <c r="D815" s="44"/>
      <c r="E815" s="43"/>
      <c r="F815" s="43"/>
      <c r="G815" s="42"/>
      <c r="H815" s="223"/>
      <c r="I815" s="246"/>
      <c r="J815" s="246"/>
      <c r="K815" s="246"/>
      <c r="L815" s="41" t="s">
        <v>133</v>
      </c>
      <c r="M815" s="40"/>
      <c r="N815" s="41" t="s">
        <v>131</v>
      </c>
      <c r="O815" s="40"/>
      <c r="P815" s="41" t="s">
        <v>130</v>
      </c>
      <c r="Q815" s="40"/>
      <c r="R815" s="41" t="s">
        <v>129</v>
      </c>
      <c r="S815" s="40"/>
      <c r="T815" s="41" t="s">
        <v>128</v>
      </c>
      <c r="U815" s="40"/>
      <c r="V815" s="41" t="s">
        <v>127</v>
      </c>
      <c r="W815" s="40"/>
      <c r="X815" s="41" t="s">
        <v>126</v>
      </c>
      <c r="Y815" s="40"/>
      <c r="Z815" s="41" t="s">
        <v>125</v>
      </c>
      <c r="AA815" s="40"/>
      <c r="AB815" s="41" t="s">
        <v>1709</v>
      </c>
      <c r="AC815" s="40"/>
      <c r="AD815" s="39"/>
      <c r="AE815" s="40"/>
      <c r="AF815" s="39"/>
      <c r="AG815" s="38"/>
      <c r="AH815" s="250"/>
      <c r="AI815" s="11"/>
      <c r="AJ815" s="310">
        <f>SUMPRODUCT(LEN($M815:$AC818)-LEN(SUBSTITUTE($M815:$AC818,"A", "")))</f>
        <v>0</v>
      </c>
      <c r="AK815" s="239">
        <f>SUMPRODUCT(LEN($AF815:$AF818)-LEN(SUBSTITUTE($AF815:$AF818,"A", "")))</f>
        <v>0</v>
      </c>
      <c r="AL815" s="230">
        <f>SUMPRODUCT(LEN($AE815:$AE818)-LEN(SUBSTITUTE($AE815:$AE818,"A", "")))</f>
        <v>0</v>
      </c>
      <c r="AM815" s="233">
        <f>SUMPRODUCT(LEN($M815:$AC818)-LEN(SUBSTITUTE($M815:$AC818,"S", "")))</f>
        <v>0</v>
      </c>
      <c r="AN815" s="239">
        <f>SUMPRODUCT(LEN($AF815:$AF818)-LEN(SUBSTITUTE($AF815:$AF818,"S", "")))</f>
        <v>0</v>
      </c>
      <c r="AO815" s="230">
        <f>SUMPRODUCT(LEN($AE815:$AE818)-LEN(SUBSTITUTE($AE815:$AE818,"S", "")))</f>
        <v>0</v>
      </c>
      <c r="AP815" s="233">
        <f>SUMPRODUCT(LEN($M815:$AC818)-LEN(SUBSTITUTE($M815:$AC818,"F", "")))</f>
        <v>0</v>
      </c>
      <c r="AQ815" s="239">
        <f>SUMPRODUCT(LEN($AF815:$AF818)-LEN(SUBSTITUTE($AF815:$AF818,"F", "")))</f>
        <v>0</v>
      </c>
      <c r="AR815" s="230">
        <f>SUMPRODUCT(LEN($AE815:$AE818)-LEN(SUBSTITUTE($AE815:$AE818,"F", "")))</f>
        <v>0</v>
      </c>
      <c r="AS815" s="233">
        <f>SUMPRODUCT(LEN($M815:$AC818)-LEN(SUBSTITUTE($M815:$AC818,"G", "")))</f>
        <v>0</v>
      </c>
      <c r="AT815" s="239">
        <f>SUMPRODUCT(LEN($AF815:$AF818)-LEN(SUBSTITUTE($AF815:$AF818,"G", "")))</f>
        <v>0</v>
      </c>
      <c r="AU815" s="230">
        <f>SUMPRODUCT(LEN($AE815:$AE818)-LEN(SUBSTITUTE($AE815:$AE818,"G", "")))</f>
        <v>0</v>
      </c>
      <c r="AV815" s="233">
        <f>SUMPRODUCT(LEN($M815:$AC818)-LEN(SUBSTITUTE($M815:$AC818,"M", "")))</f>
        <v>0</v>
      </c>
      <c r="AW815" s="239">
        <f>SUMPRODUCT(LEN($AF815:$AF818)-LEN(SUBSTITUTE($AF815:$AF818,"M", "")))</f>
        <v>0</v>
      </c>
      <c r="AX815" s="230">
        <f>SUMPRODUCT(LEN($AE815:$AE818)-LEN(SUBSTITUTE($AE815:$AE818,"M", "")))</f>
        <v>0</v>
      </c>
      <c r="AY815" s="291">
        <f>SUMPRODUCT(LEN($AE815:$AE818)-LEN(SUBSTITUTE($AE815:$AE818,"S", "")))</f>
        <v>0</v>
      </c>
      <c r="AZ815" s="227">
        <f>SUMPRODUCT(LEN($AE815:$AE818)-LEN(SUBSTITUTE($AE815:$AE818,"F", "")))</f>
        <v>0</v>
      </c>
      <c r="BA815" s="227">
        <f>SUMPRODUCT(LEN($AE815:$AE818)-LEN(SUBSTITUTE($AE815:$AE818,"G", "")))</f>
        <v>0</v>
      </c>
      <c r="BB815" s="294">
        <f>SUMPRODUCT(LEN($AE815:$AE818)-LEN(SUBSTITUTE($AE815:$AE818,"M", "")))</f>
        <v>0</v>
      </c>
    </row>
    <row r="816" spans="2:62" ht="28.15" customHeight="1" thickBot="1" x14ac:dyDescent="0.25">
      <c r="B816" s="30"/>
      <c r="C816" s="243"/>
      <c r="D816" s="36"/>
      <c r="E816" s="35"/>
      <c r="F816" s="35"/>
      <c r="G816" s="34"/>
      <c r="H816" s="224"/>
      <c r="I816" s="247"/>
      <c r="J816" s="247"/>
      <c r="K816" s="247"/>
      <c r="L816" s="33" t="s">
        <v>123</v>
      </c>
      <c r="M816" s="32"/>
      <c r="N816" s="33" t="s">
        <v>122</v>
      </c>
      <c r="O816" s="32"/>
      <c r="P816" s="33" t="s">
        <v>120</v>
      </c>
      <c r="Q816" s="32"/>
      <c r="R816" s="33" t="s">
        <v>119</v>
      </c>
      <c r="S816" s="32"/>
      <c r="T816" s="33" t="s">
        <v>118</v>
      </c>
      <c r="U816" s="32"/>
      <c r="V816" s="33" t="s">
        <v>117</v>
      </c>
      <c r="W816" s="32"/>
      <c r="X816" s="33" t="s">
        <v>116</v>
      </c>
      <c r="Y816" s="32"/>
      <c r="Z816" s="33" t="s">
        <v>115</v>
      </c>
      <c r="AA816" s="32"/>
      <c r="AB816" s="33" t="s">
        <v>1708</v>
      </c>
      <c r="AC816" s="32"/>
      <c r="AD816" s="31"/>
      <c r="AE816" s="32"/>
      <c r="AF816" s="31"/>
      <c r="AG816" s="23"/>
      <c r="AH816" s="251"/>
      <c r="AI816" s="11"/>
      <c r="AJ816" s="311"/>
      <c r="AK816" s="267"/>
      <c r="AL816" s="263"/>
      <c r="AM816" s="265"/>
      <c r="AN816" s="267"/>
      <c r="AO816" s="263"/>
      <c r="AP816" s="265"/>
      <c r="AQ816" s="267"/>
      <c r="AR816" s="263"/>
      <c r="AS816" s="265"/>
      <c r="AT816" s="267"/>
      <c r="AU816" s="263"/>
      <c r="AV816" s="265"/>
      <c r="AW816" s="267"/>
      <c r="AX816" s="263"/>
      <c r="AY816" s="292"/>
      <c r="AZ816" s="228"/>
      <c r="BA816" s="228"/>
      <c r="BB816" s="295"/>
    </row>
    <row r="817" spans="2:62" ht="28.15" customHeight="1" x14ac:dyDescent="0.2">
      <c r="B817" s="30"/>
      <c r="C817" s="244"/>
      <c r="D817" s="29"/>
      <c r="E817" s="28"/>
      <c r="F817" s="28"/>
      <c r="G817" s="27"/>
      <c r="H817" s="225"/>
      <c r="I817" s="248"/>
      <c r="J817" s="248"/>
      <c r="K817" s="248"/>
      <c r="L817" s="26" t="s">
        <v>114</v>
      </c>
      <c r="M817" s="25"/>
      <c r="N817" s="26" t="s">
        <v>112</v>
      </c>
      <c r="O817" s="25"/>
      <c r="P817" s="26" t="s">
        <v>111</v>
      </c>
      <c r="Q817" s="25"/>
      <c r="R817" s="26" t="s">
        <v>110</v>
      </c>
      <c r="S817" s="25"/>
      <c r="T817" s="26" t="s">
        <v>109</v>
      </c>
      <c r="U817" s="25"/>
      <c r="V817" s="26" t="s">
        <v>108</v>
      </c>
      <c r="W817" s="25"/>
      <c r="X817" s="26" t="s">
        <v>107</v>
      </c>
      <c r="Y817" s="25"/>
      <c r="Z817" s="26" t="s">
        <v>106</v>
      </c>
      <c r="AA817" s="25"/>
      <c r="AB817" s="26" t="s">
        <v>1707</v>
      </c>
      <c r="AC817" s="25"/>
      <c r="AD817" s="24"/>
      <c r="AE817" s="25"/>
      <c r="AF817" s="24"/>
      <c r="AG817" s="23"/>
      <c r="AH817" s="251"/>
      <c r="AI817" s="11"/>
      <c r="AJ817" s="311"/>
      <c r="AK817" s="267"/>
      <c r="AL817" s="263"/>
      <c r="AM817" s="265"/>
      <c r="AN817" s="267"/>
      <c r="AO817" s="263"/>
      <c r="AP817" s="265"/>
      <c r="AQ817" s="267"/>
      <c r="AR817" s="263"/>
      <c r="AS817" s="265"/>
      <c r="AT817" s="267"/>
      <c r="AU817" s="263"/>
      <c r="AV817" s="265"/>
      <c r="AW817" s="267"/>
      <c r="AX817" s="263"/>
      <c r="AY817" s="292"/>
      <c r="AZ817" s="228"/>
      <c r="BA817" s="228"/>
      <c r="BB817" s="295"/>
    </row>
    <row r="818" spans="2:62" ht="28.15" customHeight="1" thickBot="1" x14ac:dyDescent="0.25">
      <c r="B818" s="21"/>
      <c r="C818" s="245"/>
      <c r="D818" s="20"/>
      <c r="E818" s="19"/>
      <c r="F818" s="19"/>
      <c r="G818" s="18"/>
      <c r="H818" s="226"/>
      <c r="I818" s="249"/>
      <c r="J818" s="249"/>
      <c r="K818" s="249"/>
      <c r="L818" s="17" t="s">
        <v>105</v>
      </c>
      <c r="M818" s="15"/>
      <c r="N818" s="17" t="s">
        <v>103</v>
      </c>
      <c r="O818" s="15"/>
      <c r="P818" s="17" t="s">
        <v>102</v>
      </c>
      <c r="Q818" s="15"/>
      <c r="R818" s="17" t="s">
        <v>101</v>
      </c>
      <c r="S818" s="15"/>
      <c r="T818" s="17">
        <v>20</v>
      </c>
      <c r="U818" s="15"/>
      <c r="V818" s="17" t="s">
        <v>100</v>
      </c>
      <c r="W818" s="15"/>
      <c r="X818" s="17" t="s">
        <v>99</v>
      </c>
      <c r="Y818" s="15"/>
      <c r="Z818" s="17" t="s">
        <v>98</v>
      </c>
      <c r="AA818" s="15"/>
      <c r="AB818" s="17" t="s">
        <v>1706</v>
      </c>
      <c r="AC818" s="15"/>
      <c r="AD818" s="16"/>
      <c r="AE818" s="15"/>
      <c r="AF818" s="14"/>
      <c r="AG818" s="13"/>
      <c r="AH818" s="252"/>
      <c r="AI818" s="11"/>
      <c r="AJ818" s="312"/>
      <c r="AK818" s="268"/>
      <c r="AL818" s="264"/>
      <c r="AM818" s="266"/>
      <c r="AN818" s="268"/>
      <c r="AO818" s="264"/>
      <c r="AP818" s="266"/>
      <c r="AQ818" s="268"/>
      <c r="AR818" s="264"/>
      <c r="AS818" s="266"/>
      <c r="AT818" s="268"/>
      <c r="AU818" s="264"/>
      <c r="AV818" s="266"/>
      <c r="AW818" s="268"/>
      <c r="AX818" s="264"/>
      <c r="AY818" s="293"/>
      <c r="AZ818" s="229"/>
      <c r="BA818" s="229"/>
      <c r="BB818" s="296"/>
    </row>
    <row r="819" spans="2:62" ht="85.9" customHeight="1" thickTop="1" thickBot="1" x14ac:dyDescent="0.35">
      <c r="B819" s="105" t="s">
        <v>174</v>
      </c>
      <c r="C819" s="95" t="s">
        <v>173</v>
      </c>
      <c r="D819" s="100" t="s">
        <v>172</v>
      </c>
      <c r="E819" s="104" t="s">
        <v>171</v>
      </c>
      <c r="F819" s="103"/>
      <c r="G819" s="102"/>
      <c r="H819" s="101" t="s">
        <v>170</v>
      </c>
      <c r="I819" s="100" t="s">
        <v>96</v>
      </c>
      <c r="J819" s="100" t="s">
        <v>169</v>
      </c>
      <c r="K819" s="100" t="s">
        <v>97</v>
      </c>
      <c r="L819" s="256" t="s">
        <v>168</v>
      </c>
      <c r="M819" s="262"/>
      <c r="N819" s="256" t="s">
        <v>167</v>
      </c>
      <c r="O819" s="262"/>
      <c r="P819" s="256" t="s">
        <v>167</v>
      </c>
      <c r="Q819" s="257"/>
      <c r="R819" s="256" t="s">
        <v>167</v>
      </c>
      <c r="S819" s="257"/>
      <c r="T819" s="256" t="s">
        <v>167</v>
      </c>
      <c r="U819" s="257"/>
      <c r="V819" s="256" t="s">
        <v>167</v>
      </c>
      <c r="W819" s="257"/>
      <c r="X819" s="256" t="s">
        <v>167</v>
      </c>
      <c r="Y819" s="257"/>
      <c r="Z819" s="256" t="s">
        <v>167</v>
      </c>
      <c r="AA819" s="257"/>
      <c r="AB819" s="218"/>
      <c r="AC819" s="218"/>
      <c r="AD819" s="261" t="s">
        <v>166</v>
      </c>
      <c r="AE819" s="257"/>
      <c r="AF819" s="101" t="s">
        <v>165</v>
      </c>
      <c r="AG819" s="101" t="s">
        <v>164</v>
      </c>
      <c r="AH819" s="100" t="s">
        <v>163</v>
      </c>
      <c r="AI819" s="98"/>
      <c r="AJ819" s="96" t="s">
        <v>160</v>
      </c>
      <c r="AK819" s="95" t="s">
        <v>159</v>
      </c>
      <c r="AL819" s="94" t="s">
        <v>158</v>
      </c>
      <c r="AM819" s="96" t="s">
        <v>157</v>
      </c>
      <c r="AN819" s="95" t="s">
        <v>156</v>
      </c>
      <c r="AO819" s="94" t="s">
        <v>155</v>
      </c>
      <c r="AP819" s="96" t="s">
        <v>154</v>
      </c>
      <c r="AQ819" s="95" t="s">
        <v>153</v>
      </c>
      <c r="AR819" s="97" t="s">
        <v>152</v>
      </c>
      <c r="AS819" s="96" t="s">
        <v>151</v>
      </c>
      <c r="AT819" s="95" t="s">
        <v>150</v>
      </c>
      <c r="AU819" s="94" t="s">
        <v>149</v>
      </c>
      <c r="AV819" s="96" t="s">
        <v>148</v>
      </c>
      <c r="AW819" s="95" t="s">
        <v>147</v>
      </c>
      <c r="AX819" s="94" t="s">
        <v>146</v>
      </c>
      <c r="AY819" s="93" t="s">
        <v>145</v>
      </c>
      <c r="AZ819" s="92" t="s">
        <v>144</v>
      </c>
      <c r="BA819" s="92" t="s">
        <v>143</v>
      </c>
      <c r="BB819" s="91" t="s">
        <v>142</v>
      </c>
    </row>
    <row r="820" spans="2:62" ht="48" thickBot="1" x14ac:dyDescent="0.3">
      <c r="B820" s="90" t="s">
        <v>191</v>
      </c>
      <c r="C820" s="89"/>
      <c r="D820" s="88"/>
      <c r="E820" s="258"/>
      <c r="F820" s="259"/>
      <c r="G820" s="260"/>
      <c r="H820" s="87" t="s">
        <v>140</v>
      </c>
      <c r="I820" s="86"/>
      <c r="J820" s="86"/>
      <c r="K820" s="85"/>
      <c r="L820" s="84"/>
      <c r="M820" s="81"/>
      <c r="N820" s="84"/>
      <c r="O820" s="81"/>
      <c r="P820" s="84"/>
      <c r="Q820" s="81"/>
      <c r="R820" s="84"/>
      <c r="S820" s="81"/>
      <c r="T820" s="84"/>
      <c r="U820" s="81"/>
      <c r="V820" s="84"/>
      <c r="W820" s="81"/>
      <c r="X820" s="84"/>
      <c r="Y820" s="81"/>
      <c r="Z820" s="84"/>
      <c r="AA820" s="83"/>
      <c r="AB820" s="217"/>
      <c r="AC820" s="217"/>
      <c r="AD820" s="82" t="s">
        <v>139</v>
      </c>
      <c r="AE820" s="81"/>
      <c r="AF820" s="81"/>
      <c r="AG820" s="81"/>
      <c r="AH820" s="80"/>
      <c r="AI820" s="79" t="s">
        <v>138</v>
      </c>
      <c r="AJ820" s="78">
        <f t="shared" ref="AJ820:BB820" si="108">SUM(AJ822:AJ833)</f>
        <v>65</v>
      </c>
      <c r="AK820" s="77">
        <f t="shared" si="108"/>
        <v>0</v>
      </c>
      <c r="AL820" s="76">
        <f t="shared" si="108"/>
        <v>0</v>
      </c>
      <c r="AM820" s="78">
        <f t="shared" si="108"/>
        <v>22</v>
      </c>
      <c r="AN820" s="77">
        <f t="shared" si="108"/>
        <v>0</v>
      </c>
      <c r="AO820" s="76">
        <f t="shared" si="108"/>
        <v>1</v>
      </c>
      <c r="AP820" s="78">
        <f t="shared" si="108"/>
        <v>1</v>
      </c>
      <c r="AQ820" s="77">
        <f t="shared" si="108"/>
        <v>0</v>
      </c>
      <c r="AR820" s="76">
        <f t="shared" si="108"/>
        <v>0</v>
      </c>
      <c r="AS820" s="78">
        <f t="shared" si="108"/>
        <v>12</v>
      </c>
      <c r="AT820" s="77">
        <f t="shared" si="108"/>
        <v>0</v>
      </c>
      <c r="AU820" s="76">
        <f t="shared" si="108"/>
        <v>0</v>
      </c>
      <c r="AV820" s="78">
        <f t="shared" si="108"/>
        <v>5</v>
      </c>
      <c r="AW820" s="77">
        <f t="shared" si="108"/>
        <v>0</v>
      </c>
      <c r="AX820" s="76">
        <f t="shared" si="108"/>
        <v>0</v>
      </c>
      <c r="AY820" s="75">
        <f t="shared" si="108"/>
        <v>1</v>
      </c>
      <c r="AZ820" s="74">
        <f t="shared" si="108"/>
        <v>0</v>
      </c>
      <c r="BA820" s="74">
        <f t="shared" si="108"/>
        <v>0</v>
      </c>
      <c r="BB820" s="73">
        <f t="shared" si="108"/>
        <v>0</v>
      </c>
      <c r="BC820" s="72" t="s">
        <v>137</v>
      </c>
      <c r="BF820" s="5">
        <f>SUM(AJ820:AL820)/$BG$5</f>
        <v>65</v>
      </c>
      <c r="BG820" s="5">
        <f>SUM(AM820:AO820,AY820)/$BG$5</f>
        <v>24</v>
      </c>
      <c r="BH820" s="5">
        <f>SUM(AP820:AR820,AZ820)/$BG$5</f>
        <v>1</v>
      </c>
      <c r="BI820" s="5">
        <f>SUM(AS820:AU820,BA820)/$BG$5</f>
        <v>12</v>
      </c>
      <c r="BJ820" s="5">
        <f>SUM(AV820:AX820,BB820)/$BG$5</f>
        <v>5</v>
      </c>
    </row>
    <row r="821" spans="2:62" ht="37.5" thickBot="1" x14ac:dyDescent="0.3">
      <c r="B821" s="71"/>
      <c r="C821" s="70"/>
      <c r="D821" s="69"/>
      <c r="E821" s="68"/>
      <c r="F821" s="68"/>
      <c r="G821" s="67"/>
      <c r="H821" s="66"/>
      <c r="I821" s="64"/>
      <c r="J821" s="64"/>
      <c r="K821" s="65"/>
      <c r="L821" s="64"/>
      <c r="M821" s="62"/>
      <c r="N821" s="64"/>
      <c r="O821" s="62"/>
      <c r="P821" s="64"/>
      <c r="Q821" s="62"/>
      <c r="R821" s="64"/>
      <c r="S821" s="62"/>
      <c r="T821" s="64"/>
      <c r="U821" s="62"/>
      <c r="V821" s="64"/>
      <c r="W821" s="62"/>
      <c r="X821" s="64"/>
      <c r="Y821" s="62"/>
      <c r="Z821" s="64"/>
      <c r="AA821" s="62"/>
      <c r="AB821" s="62"/>
      <c r="AC821" s="62"/>
      <c r="AD821" s="63"/>
      <c r="AE821" s="62"/>
      <c r="AF821" s="62"/>
      <c r="AG821" s="62"/>
      <c r="AH821" s="61"/>
      <c r="AI821" s="59" t="s">
        <v>136</v>
      </c>
      <c r="AJ821" s="214">
        <f t="shared" ref="AJ821:BB821" si="109">AJ820/1</f>
        <v>65</v>
      </c>
      <c r="AK821" s="213">
        <f t="shared" si="109"/>
        <v>0</v>
      </c>
      <c r="AL821" s="212">
        <f t="shared" si="109"/>
        <v>0</v>
      </c>
      <c r="AM821" s="214">
        <f t="shared" si="109"/>
        <v>22</v>
      </c>
      <c r="AN821" s="213">
        <f t="shared" si="109"/>
        <v>0</v>
      </c>
      <c r="AO821" s="212">
        <f t="shared" si="109"/>
        <v>1</v>
      </c>
      <c r="AP821" s="214">
        <f t="shared" si="109"/>
        <v>1</v>
      </c>
      <c r="AQ821" s="213">
        <f t="shared" si="109"/>
        <v>0</v>
      </c>
      <c r="AR821" s="212">
        <f t="shared" si="109"/>
        <v>0</v>
      </c>
      <c r="AS821" s="214">
        <f t="shared" si="109"/>
        <v>12</v>
      </c>
      <c r="AT821" s="213">
        <f t="shared" si="109"/>
        <v>0</v>
      </c>
      <c r="AU821" s="212">
        <f t="shared" si="109"/>
        <v>0</v>
      </c>
      <c r="AV821" s="214">
        <f t="shared" si="109"/>
        <v>5</v>
      </c>
      <c r="AW821" s="213">
        <f t="shared" si="109"/>
        <v>0</v>
      </c>
      <c r="AX821" s="212">
        <f t="shared" si="109"/>
        <v>0</v>
      </c>
      <c r="AY821" s="211">
        <f t="shared" si="109"/>
        <v>1</v>
      </c>
      <c r="AZ821" s="210">
        <f t="shared" si="109"/>
        <v>0</v>
      </c>
      <c r="BA821" s="210">
        <f t="shared" si="109"/>
        <v>0</v>
      </c>
      <c r="BB821" s="209">
        <f t="shared" si="109"/>
        <v>0</v>
      </c>
      <c r="BC821" s="52" t="s">
        <v>135</v>
      </c>
    </row>
    <row r="822" spans="2:62" ht="28.15" customHeight="1" x14ac:dyDescent="0.2">
      <c r="B822" s="30"/>
      <c r="C822" s="242">
        <v>1</v>
      </c>
      <c r="D822" s="44"/>
      <c r="E822" s="43"/>
      <c r="F822" s="43"/>
      <c r="G822" s="42"/>
      <c r="H822" s="223" t="s">
        <v>660</v>
      </c>
      <c r="I822" s="246">
        <v>160</v>
      </c>
      <c r="J822" s="246">
        <v>41</v>
      </c>
      <c r="K822" s="246">
        <v>8</v>
      </c>
      <c r="L822" s="41" t="s">
        <v>133</v>
      </c>
      <c r="M822" s="40" t="s">
        <v>104</v>
      </c>
      <c r="N822" s="41" t="s">
        <v>131</v>
      </c>
      <c r="O822" s="40" t="s">
        <v>1315</v>
      </c>
      <c r="P822" s="41" t="s">
        <v>130</v>
      </c>
      <c r="Q822" s="40" t="s">
        <v>1273</v>
      </c>
      <c r="R822" s="41" t="s">
        <v>129</v>
      </c>
      <c r="S822" s="40" t="s">
        <v>132</v>
      </c>
      <c r="T822" s="41" t="s">
        <v>128</v>
      </c>
      <c r="U822" s="40" t="s">
        <v>382</v>
      </c>
      <c r="V822" s="41" t="s">
        <v>127</v>
      </c>
      <c r="W822" s="40" t="s">
        <v>1048</v>
      </c>
      <c r="X822" s="41" t="s">
        <v>126</v>
      </c>
      <c r="Y822" s="40" t="s">
        <v>443</v>
      </c>
      <c r="Z822" s="41" t="s">
        <v>125</v>
      </c>
      <c r="AA822" s="40" t="s">
        <v>425</v>
      </c>
      <c r="AB822" s="41" t="s">
        <v>1709</v>
      </c>
      <c r="AC822" s="40" t="s">
        <v>121</v>
      </c>
      <c r="AD822" s="39">
        <v>36</v>
      </c>
      <c r="AE822" s="40" t="s">
        <v>121</v>
      </c>
      <c r="AF822" s="39" t="s">
        <v>1733</v>
      </c>
      <c r="AG822" s="38"/>
      <c r="AH822" s="250"/>
      <c r="AI822" s="11"/>
      <c r="AJ822" s="310">
        <f>SUMPRODUCT(LEN($M822:$AC825)-LEN(SUBSTITUTE($M822:$AC825,"A", "")))</f>
        <v>65</v>
      </c>
      <c r="AK822" s="239">
        <f>SUMPRODUCT(LEN($AF822:$AF825)-LEN(SUBSTITUTE($AF822:$AF825,"A", "")))</f>
        <v>0</v>
      </c>
      <c r="AL822" s="230">
        <f>SUMPRODUCT(LEN($AE822:$AE825)-LEN(SUBSTITUTE($AE822:$AE825,"A", "")))</f>
        <v>0</v>
      </c>
      <c r="AM822" s="233">
        <f>SUMPRODUCT(LEN($M822:$AC825)-LEN(SUBSTITUTE($M822:$AC825,"S", "")))</f>
        <v>22</v>
      </c>
      <c r="AN822" s="239">
        <f>SUMPRODUCT(LEN($AF822:$AF825)-LEN(SUBSTITUTE($AF822:$AF825,"S", "")))</f>
        <v>0</v>
      </c>
      <c r="AO822" s="230">
        <f>SUMPRODUCT(LEN($AE822:$AE825)-LEN(SUBSTITUTE($AE822:$AE825,"S", "")))</f>
        <v>1</v>
      </c>
      <c r="AP822" s="233">
        <f>SUMPRODUCT(LEN($M822:$AC825)-LEN(SUBSTITUTE($M822:$AC825,"F", "")))</f>
        <v>1</v>
      </c>
      <c r="AQ822" s="239">
        <f>SUMPRODUCT(LEN($AF822:$AF825)-LEN(SUBSTITUTE($AF822:$AF825,"F", "")))</f>
        <v>0</v>
      </c>
      <c r="AR822" s="230">
        <f>SUMPRODUCT(LEN($AE822:$AE825)-LEN(SUBSTITUTE($AE822:$AE825,"F", "")))</f>
        <v>0</v>
      </c>
      <c r="AS822" s="233">
        <f>SUMPRODUCT(LEN($M822:$AC825)-LEN(SUBSTITUTE($M822:$AC825,"G", "")))</f>
        <v>12</v>
      </c>
      <c r="AT822" s="239">
        <f>SUMPRODUCT(LEN($AF822:$AF825)-LEN(SUBSTITUTE($AF822:$AF825,"G", "")))</f>
        <v>0</v>
      </c>
      <c r="AU822" s="230">
        <f>SUMPRODUCT(LEN($AE822:$AE825)-LEN(SUBSTITUTE($AE822:$AE825,"G", "")))</f>
        <v>0</v>
      </c>
      <c r="AV822" s="233">
        <f>SUMPRODUCT(LEN($M822:$AC825)-LEN(SUBSTITUTE($M822:$AC825,"M", "")))</f>
        <v>5</v>
      </c>
      <c r="AW822" s="239">
        <f>SUMPRODUCT(LEN($AF822:$AF825)-LEN(SUBSTITUTE($AF822:$AF825,"M", "")))</f>
        <v>0</v>
      </c>
      <c r="AX822" s="230">
        <f>SUMPRODUCT(LEN($AE822:$AE825)-LEN(SUBSTITUTE($AE822:$AE825,"M", "")))</f>
        <v>0</v>
      </c>
      <c r="AY822" s="291">
        <f>SUMPRODUCT(LEN($AE822:$AE825)-LEN(SUBSTITUTE($AE822:$AE825,"S", "")))</f>
        <v>1</v>
      </c>
      <c r="AZ822" s="227">
        <f>SUMPRODUCT(LEN($AE822:$AE825)-LEN(SUBSTITUTE($AE822:$AE825,"F", "")))</f>
        <v>0</v>
      </c>
      <c r="BA822" s="227">
        <f>SUMPRODUCT(LEN($AE822:$AE825)-LEN(SUBSTITUTE($AE822:$AE825,"G", "")))</f>
        <v>0</v>
      </c>
      <c r="BB822" s="294">
        <f>SUMPRODUCT(LEN($AE822:$AE825)-LEN(SUBSTITUTE($AE822:$AE825,"M", "")))</f>
        <v>0</v>
      </c>
    </row>
    <row r="823" spans="2:62" ht="28.15" customHeight="1" thickBot="1" x14ac:dyDescent="0.25">
      <c r="B823" s="30"/>
      <c r="C823" s="243"/>
      <c r="D823" s="36"/>
      <c r="E823" s="35"/>
      <c r="F823" s="35"/>
      <c r="G823" s="34"/>
      <c r="H823" s="224"/>
      <c r="I823" s="247"/>
      <c r="J823" s="247"/>
      <c r="K823" s="247"/>
      <c r="L823" s="33" t="s">
        <v>123</v>
      </c>
      <c r="M823" s="32" t="s">
        <v>1315</v>
      </c>
      <c r="N823" s="33" t="s">
        <v>122</v>
      </c>
      <c r="O823" s="32" t="s">
        <v>1273</v>
      </c>
      <c r="P823" s="33" t="s">
        <v>120</v>
      </c>
      <c r="Q823" s="32" t="s">
        <v>1315</v>
      </c>
      <c r="R823" s="33" t="s">
        <v>119</v>
      </c>
      <c r="S823" s="32" t="s">
        <v>417</v>
      </c>
      <c r="T823" s="33" t="s">
        <v>118</v>
      </c>
      <c r="U823" s="32" t="s">
        <v>1732</v>
      </c>
      <c r="V823" s="33" t="s">
        <v>117</v>
      </c>
      <c r="W823" s="32" t="s">
        <v>203</v>
      </c>
      <c r="X823" s="33" t="s">
        <v>116</v>
      </c>
      <c r="Y823" s="32" t="s">
        <v>430</v>
      </c>
      <c r="Z823" s="33" t="s">
        <v>115</v>
      </c>
      <c r="AA823" s="32" t="s">
        <v>121</v>
      </c>
      <c r="AB823" s="33" t="s">
        <v>1708</v>
      </c>
      <c r="AC823" s="32"/>
      <c r="AD823" s="31"/>
      <c r="AE823" s="32"/>
      <c r="AF823" s="31"/>
      <c r="AG823" s="23"/>
      <c r="AH823" s="251"/>
      <c r="AI823" s="11"/>
      <c r="AJ823" s="311"/>
      <c r="AK823" s="267"/>
      <c r="AL823" s="263"/>
      <c r="AM823" s="265"/>
      <c r="AN823" s="267"/>
      <c r="AO823" s="263"/>
      <c r="AP823" s="265"/>
      <c r="AQ823" s="267"/>
      <c r="AR823" s="263"/>
      <c r="AS823" s="265"/>
      <c r="AT823" s="267"/>
      <c r="AU823" s="263"/>
      <c r="AV823" s="265"/>
      <c r="AW823" s="267"/>
      <c r="AX823" s="263"/>
      <c r="AY823" s="292"/>
      <c r="AZ823" s="228"/>
      <c r="BA823" s="228"/>
      <c r="BB823" s="295"/>
    </row>
    <row r="824" spans="2:62" ht="28.15" customHeight="1" x14ac:dyDescent="0.2">
      <c r="B824" s="30"/>
      <c r="C824" s="244"/>
      <c r="D824" s="29"/>
      <c r="E824" s="28"/>
      <c r="F824" s="28"/>
      <c r="G824" s="27"/>
      <c r="H824" s="225">
        <v>258</v>
      </c>
      <c r="I824" s="248"/>
      <c r="J824" s="248"/>
      <c r="K824" s="248"/>
      <c r="L824" s="26" t="s">
        <v>114</v>
      </c>
      <c r="M824" s="25" t="s">
        <v>104</v>
      </c>
      <c r="N824" s="26" t="s">
        <v>112</v>
      </c>
      <c r="O824" s="25" t="s">
        <v>132</v>
      </c>
      <c r="P824" s="26" t="s">
        <v>111</v>
      </c>
      <c r="Q824" s="25" t="s">
        <v>1731</v>
      </c>
      <c r="R824" s="26" t="s">
        <v>110</v>
      </c>
      <c r="S824" s="25" t="s">
        <v>976</v>
      </c>
      <c r="T824" s="26" t="s">
        <v>109</v>
      </c>
      <c r="U824" s="25" t="s">
        <v>382</v>
      </c>
      <c r="V824" s="26" t="s">
        <v>108</v>
      </c>
      <c r="W824" s="25" t="s">
        <v>1304</v>
      </c>
      <c r="X824" s="26" t="s">
        <v>107</v>
      </c>
      <c r="Y824" s="25" t="s">
        <v>178</v>
      </c>
      <c r="Z824" s="26" t="s">
        <v>106</v>
      </c>
      <c r="AA824" s="25" t="s">
        <v>121</v>
      </c>
      <c r="AB824" s="26" t="s">
        <v>1707</v>
      </c>
      <c r="AC824" s="25"/>
      <c r="AD824" s="24"/>
      <c r="AE824" s="25"/>
      <c r="AF824" s="24"/>
      <c r="AG824" s="23"/>
      <c r="AH824" s="251"/>
      <c r="AI824" s="11"/>
      <c r="AJ824" s="311"/>
      <c r="AK824" s="267"/>
      <c r="AL824" s="263"/>
      <c r="AM824" s="265"/>
      <c r="AN824" s="267"/>
      <c r="AO824" s="263"/>
      <c r="AP824" s="265"/>
      <c r="AQ824" s="267"/>
      <c r="AR824" s="263"/>
      <c r="AS824" s="265"/>
      <c r="AT824" s="267"/>
      <c r="AU824" s="263"/>
      <c r="AV824" s="265"/>
      <c r="AW824" s="267"/>
      <c r="AX824" s="263"/>
      <c r="AY824" s="292"/>
      <c r="AZ824" s="228"/>
      <c r="BA824" s="228"/>
      <c r="BB824" s="295"/>
    </row>
    <row r="825" spans="2:62" ht="28.15" customHeight="1" thickBot="1" x14ac:dyDescent="0.25">
      <c r="B825" s="30"/>
      <c r="C825" s="253"/>
      <c r="D825" s="51"/>
      <c r="E825" s="50"/>
      <c r="F825" s="50"/>
      <c r="G825" s="49"/>
      <c r="H825" s="226"/>
      <c r="I825" s="254"/>
      <c r="J825" s="254"/>
      <c r="K825" s="254"/>
      <c r="L825" s="48" t="s">
        <v>105</v>
      </c>
      <c r="M825" s="47" t="s">
        <v>104</v>
      </c>
      <c r="N825" s="48" t="s">
        <v>103</v>
      </c>
      <c r="O825" s="47" t="s">
        <v>649</v>
      </c>
      <c r="P825" s="48" t="s">
        <v>102</v>
      </c>
      <c r="Q825" s="47" t="s">
        <v>1002</v>
      </c>
      <c r="R825" s="48" t="s">
        <v>101</v>
      </c>
      <c r="S825" s="47" t="s">
        <v>186</v>
      </c>
      <c r="T825" s="48">
        <v>20</v>
      </c>
      <c r="U825" s="47" t="s">
        <v>420</v>
      </c>
      <c r="V825" s="48" t="s">
        <v>100</v>
      </c>
      <c r="W825" s="47" t="s">
        <v>186</v>
      </c>
      <c r="X825" s="48" t="s">
        <v>99</v>
      </c>
      <c r="Y825" s="47" t="s">
        <v>217</v>
      </c>
      <c r="Z825" s="48" t="s">
        <v>98</v>
      </c>
      <c r="AA825" s="47" t="s">
        <v>121</v>
      </c>
      <c r="AB825" s="48" t="s">
        <v>1706</v>
      </c>
      <c r="AC825" s="47"/>
      <c r="AD825" s="16"/>
      <c r="AE825" s="47"/>
      <c r="AF825" s="16"/>
      <c r="AG825" s="46"/>
      <c r="AH825" s="255"/>
      <c r="AI825" s="11"/>
      <c r="AJ825" s="312"/>
      <c r="AK825" s="268"/>
      <c r="AL825" s="264"/>
      <c r="AM825" s="266"/>
      <c r="AN825" s="268"/>
      <c r="AO825" s="264"/>
      <c r="AP825" s="266"/>
      <c r="AQ825" s="268"/>
      <c r="AR825" s="264"/>
      <c r="AS825" s="266"/>
      <c r="AT825" s="268"/>
      <c r="AU825" s="264"/>
      <c r="AV825" s="266"/>
      <c r="AW825" s="268"/>
      <c r="AX825" s="264"/>
      <c r="AY825" s="293"/>
      <c r="AZ825" s="229"/>
      <c r="BA825" s="229"/>
      <c r="BB825" s="296"/>
    </row>
    <row r="826" spans="2:62" ht="28.15" customHeight="1" x14ac:dyDescent="0.2">
      <c r="B826" s="30"/>
      <c r="C826" s="242">
        <v>2</v>
      </c>
      <c r="D826" s="44"/>
      <c r="E826" s="43"/>
      <c r="F826" s="43"/>
      <c r="G826" s="42"/>
      <c r="H826" s="223"/>
      <c r="I826" s="246"/>
      <c r="J826" s="246"/>
      <c r="K826" s="246"/>
      <c r="L826" s="41" t="s">
        <v>133</v>
      </c>
      <c r="M826" s="40"/>
      <c r="N826" s="41" t="s">
        <v>131</v>
      </c>
      <c r="O826" s="40"/>
      <c r="P826" s="41" t="s">
        <v>130</v>
      </c>
      <c r="Q826" s="40"/>
      <c r="R826" s="41" t="s">
        <v>129</v>
      </c>
      <c r="S826" s="40"/>
      <c r="T826" s="41" t="s">
        <v>128</v>
      </c>
      <c r="U826" s="40"/>
      <c r="V826" s="41" t="s">
        <v>127</v>
      </c>
      <c r="W826" s="40"/>
      <c r="X826" s="41" t="s">
        <v>126</v>
      </c>
      <c r="Y826" s="40"/>
      <c r="Z826" s="41" t="s">
        <v>125</v>
      </c>
      <c r="AA826" s="40"/>
      <c r="AB826" s="41" t="s">
        <v>1709</v>
      </c>
      <c r="AC826" s="40"/>
      <c r="AD826" s="39"/>
      <c r="AE826" s="40"/>
      <c r="AF826" s="39"/>
      <c r="AG826" s="38"/>
      <c r="AH826" s="250"/>
      <c r="AI826" s="11"/>
      <c r="AJ826" s="310">
        <f>SUMPRODUCT(LEN($M826:$AC829)-LEN(SUBSTITUTE($M826:$AC829,"A", "")))</f>
        <v>0</v>
      </c>
      <c r="AK826" s="239">
        <f>SUMPRODUCT(LEN($AF826:$AF829)-LEN(SUBSTITUTE($AF826:$AF829,"A", "")))</f>
        <v>0</v>
      </c>
      <c r="AL826" s="230">
        <f>SUMPRODUCT(LEN($AE826:$AE829)-LEN(SUBSTITUTE($AE826:$AE829,"A", "")))</f>
        <v>0</v>
      </c>
      <c r="AM826" s="233">
        <f>SUMPRODUCT(LEN($M826:$AC829)-LEN(SUBSTITUTE($M826:$AC829,"S", "")))</f>
        <v>0</v>
      </c>
      <c r="AN826" s="239">
        <f>SUMPRODUCT(LEN($AF826:$AF829)-LEN(SUBSTITUTE($AF826:$AF829,"S", "")))</f>
        <v>0</v>
      </c>
      <c r="AO826" s="230">
        <f>SUMPRODUCT(LEN($AE826:$AE829)-LEN(SUBSTITUTE($AE826:$AE829,"S", "")))</f>
        <v>0</v>
      </c>
      <c r="AP826" s="233">
        <f>SUMPRODUCT(LEN($M826:$AC829)-LEN(SUBSTITUTE($M826:$AC829,"F", "")))</f>
        <v>0</v>
      </c>
      <c r="AQ826" s="239">
        <f>SUMPRODUCT(LEN($AF826:$AF829)-LEN(SUBSTITUTE($AF826:$AF829,"F", "")))</f>
        <v>0</v>
      </c>
      <c r="AR826" s="230">
        <f>SUMPRODUCT(LEN($AE826:$AE829)-LEN(SUBSTITUTE($AE826:$AE829,"F", "")))</f>
        <v>0</v>
      </c>
      <c r="AS826" s="233">
        <f>SUMPRODUCT(LEN($M826:$AC829)-LEN(SUBSTITUTE($M826:$AC829,"G", "")))</f>
        <v>0</v>
      </c>
      <c r="AT826" s="239">
        <f>SUMPRODUCT(LEN($AF826:$AF829)-LEN(SUBSTITUTE($AF826:$AF829,"G", "")))</f>
        <v>0</v>
      </c>
      <c r="AU826" s="230">
        <f>SUMPRODUCT(LEN($AE826:$AE829)-LEN(SUBSTITUTE($AE826:$AE829,"G", "")))</f>
        <v>0</v>
      </c>
      <c r="AV826" s="233">
        <f>SUMPRODUCT(LEN($M826:$AC829)-LEN(SUBSTITUTE($M826:$AC829,"M", "")))</f>
        <v>0</v>
      </c>
      <c r="AW826" s="239">
        <f>SUMPRODUCT(LEN($AF826:$AF829)-LEN(SUBSTITUTE($AF826:$AF829,"M", "")))</f>
        <v>0</v>
      </c>
      <c r="AX826" s="230">
        <f>SUMPRODUCT(LEN($AE826:$AE829)-LEN(SUBSTITUTE($AE826:$AE829,"M", "")))</f>
        <v>0</v>
      </c>
      <c r="AY826" s="291">
        <f>SUMPRODUCT(LEN($AE826:$AE829)-LEN(SUBSTITUTE($AE826:$AE829,"S", "")))</f>
        <v>0</v>
      </c>
      <c r="AZ826" s="227">
        <f>SUMPRODUCT(LEN($AE826:$AE829)-LEN(SUBSTITUTE($AE826:$AE829,"F", "")))</f>
        <v>0</v>
      </c>
      <c r="BA826" s="227">
        <f>SUMPRODUCT(LEN($AE826:$AE829)-LEN(SUBSTITUTE($AE826:$AE829,"G", "")))</f>
        <v>0</v>
      </c>
      <c r="BB826" s="294">
        <f>SUMPRODUCT(LEN($AE826:$AE829)-LEN(SUBSTITUTE($AE826:$AE829,"M", "")))</f>
        <v>0</v>
      </c>
    </row>
    <row r="827" spans="2:62" ht="28.15" customHeight="1" thickBot="1" x14ac:dyDescent="0.25">
      <c r="B827" s="30"/>
      <c r="C827" s="243"/>
      <c r="D827" s="36"/>
      <c r="E827" s="35"/>
      <c r="F827" s="35"/>
      <c r="G827" s="34"/>
      <c r="H827" s="224"/>
      <c r="I827" s="247"/>
      <c r="J827" s="247"/>
      <c r="K827" s="247"/>
      <c r="L827" s="33" t="s">
        <v>123</v>
      </c>
      <c r="M827" s="32"/>
      <c r="N827" s="33" t="s">
        <v>122</v>
      </c>
      <c r="O827" s="32"/>
      <c r="P827" s="33" t="s">
        <v>120</v>
      </c>
      <c r="Q827" s="32"/>
      <c r="R827" s="33" t="s">
        <v>119</v>
      </c>
      <c r="S827" s="32"/>
      <c r="T827" s="33" t="s">
        <v>118</v>
      </c>
      <c r="U827" s="32"/>
      <c r="V827" s="33" t="s">
        <v>117</v>
      </c>
      <c r="W827" s="32"/>
      <c r="X827" s="33" t="s">
        <v>116</v>
      </c>
      <c r="Y827" s="32"/>
      <c r="Z827" s="33" t="s">
        <v>115</v>
      </c>
      <c r="AA827" s="32"/>
      <c r="AB827" s="33" t="s">
        <v>1708</v>
      </c>
      <c r="AC827" s="32"/>
      <c r="AD827" s="31"/>
      <c r="AE827" s="32"/>
      <c r="AF827" s="31"/>
      <c r="AG827" s="23"/>
      <c r="AH827" s="251"/>
      <c r="AI827" s="11"/>
      <c r="AJ827" s="311"/>
      <c r="AK827" s="267"/>
      <c r="AL827" s="263"/>
      <c r="AM827" s="265"/>
      <c r="AN827" s="267"/>
      <c r="AO827" s="263"/>
      <c r="AP827" s="265"/>
      <c r="AQ827" s="267"/>
      <c r="AR827" s="263"/>
      <c r="AS827" s="265"/>
      <c r="AT827" s="267"/>
      <c r="AU827" s="263"/>
      <c r="AV827" s="265"/>
      <c r="AW827" s="267"/>
      <c r="AX827" s="263"/>
      <c r="AY827" s="292"/>
      <c r="AZ827" s="228"/>
      <c r="BA827" s="228"/>
      <c r="BB827" s="295"/>
    </row>
    <row r="828" spans="2:62" ht="28.15" customHeight="1" x14ac:dyDescent="0.2">
      <c r="B828" s="30"/>
      <c r="C828" s="244"/>
      <c r="D828" s="29"/>
      <c r="E828" s="28"/>
      <c r="F828" s="28"/>
      <c r="G828" s="27"/>
      <c r="H828" s="225"/>
      <c r="I828" s="248"/>
      <c r="J828" s="248"/>
      <c r="K828" s="248"/>
      <c r="L828" s="26" t="s">
        <v>114</v>
      </c>
      <c r="M828" s="25"/>
      <c r="N828" s="26" t="s">
        <v>112</v>
      </c>
      <c r="O828" s="25"/>
      <c r="P828" s="26" t="s">
        <v>111</v>
      </c>
      <c r="Q828" s="25"/>
      <c r="R828" s="26" t="s">
        <v>110</v>
      </c>
      <c r="S828" s="25"/>
      <c r="T828" s="26" t="s">
        <v>109</v>
      </c>
      <c r="U828" s="25"/>
      <c r="V828" s="26" t="s">
        <v>108</v>
      </c>
      <c r="W828" s="25"/>
      <c r="X828" s="26" t="s">
        <v>107</v>
      </c>
      <c r="Y828" s="25"/>
      <c r="Z828" s="26" t="s">
        <v>106</v>
      </c>
      <c r="AA828" s="25"/>
      <c r="AB828" s="26" t="s">
        <v>1707</v>
      </c>
      <c r="AC828" s="25"/>
      <c r="AD828" s="24"/>
      <c r="AE828" s="25"/>
      <c r="AF828" s="24"/>
      <c r="AG828" s="23"/>
      <c r="AH828" s="251"/>
      <c r="AI828" s="11"/>
      <c r="AJ828" s="311"/>
      <c r="AK828" s="267"/>
      <c r="AL828" s="263"/>
      <c r="AM828" s="265"/>
      <c r="AN828" s="267"/>
      <c r="AO828" s="263"/>
      <c r="AP828" s="265"/>
      <c r="AQ828" s="267"/>
      <c r="AR828" s="263"/>
      <c r="AS828" s="265"/>
      <c r="AT828" s="267"/>
      <c r="AU828" s="263"/>
      <c r="AV828" s="265"/>
      <c r="AW828" s="267"/>
      <c r="AX828" s="263"/>
      <c r="AY828" s="292"/>
      <c r="AZ828" s="228"/>
      <c r="BA828" s="228"/>
      <c r="BB828" s="295"/>
    </row>
    <row r="829" spans="2:62" ht="28.15" customHeight="1" thickBot="1" x14ac:dyDescent="0.25">
      <c r="B829" s="30"/>
      <c r="C829" s="253"/>
      <c r="D829" s="51"/>
      <c r="E829" s="50"/>
      <c r="F829" s="50"/>
      <c r="G829" s="49"/>
      <c r="H829" s="226"/>
      <c r="I829" s="254"/>
      <c r="J829" s="254"/>
      <c r="K829" s="254"/>
      <c r="L829" s="48" t="s">
        <v>105</v>
      </c>
      <c r="M829" s="47"/>
      <c r="N829" s="48" t="s">
        <v>103</v>
      </c>
      <c r="O829" s="47"/>
      <c r="P829" s="48" t="s">
        <v>102</v>
      </c>
      <c r="Q829" s="47"/>
      <c r="R829" s="48" t="s">
        <v>101</v>
      </c>
      <c r="S829" s="47"/>
      <c r="T829" s="48">
        <v>20</v>
      </c>
      <c r="U829" s="47"/>
      <c r="V829" s="48" t="s">
        <v>100</v>
      </c>
      <c r="W829" s="47"/>
      <c r="X829" s="48" t="s">
        <v>99</v>
      </c>
      <c r="Y829" s="47"/>
      <c r="Z829" s="48" t="s">
        <v>98</v>
      </c>
      <c r="AA829" s="47"/>
      <c r="AB829" s="48" t="s">
        <v>1706</v>
      </c>
      <c r="AC829" s="47"/>
      <c r="AD829" s="16"/>
      <c r="AE829" s="47"/>
      <c r="AF829" s="16"/>
      <c r="AG829" s="46"/>
      <c r="AH829" s="255"/>
      <c r="AI829" s="11"/>
      <c r="AJ829" s="312"/>
      <c r="AK829" s="268"/>
      <c r="AL829" s="264"/>
      <c r="AM829" s="266"/>
      <c r="AN829" s="268"/>
      <c r="AO829" s="264"/>
      <c r="AP829" s="266"/>
      <c r="AQ829" s="268"/>
      <c r="AR829" s="264"/>
      <c r="AS829" s="266"/>
      <c r="AT829" s="268"/>
      <c r="AU829" s="264"/>
      <c r="AV829" s="266"/>
      <c r="AW829" s="268"/>
      <c r="AX829" s="264"/>
      <c r="AY829" s="293"/>
      <c r="AZ829" s="229"/>
      <c r="BA829" s="229"/>
      <c r="BB829" s="296"/>
    </row>
    <row r="830" spans="2:62" ht="28.15" customHeight="1" x14ac:dyDescent="0.2">
      <c r="B830" s="30"/>
      <c r="C830" s="242">
        <v>3</v>
      </c>
      <c r="D830" s="44"/>
      <c r="E830" s="43"/>
      <c r="F830" s="43"/>
      <c r="G830" s="42"/>
      <c r="H830" s="223"/>
      <c r="I830" s="246"/>
      <c r="J830" s="246"/>
      <c r="K830" s="246"/>
      <c r="L830" s="41" t="s">
        <v>133</v>
      </c>
      <c r="M830" s="40"/>
      <c r="N830" s="41" t="s">
        <v>131</v>
      </c>
      <c r="O830" s="40"/>
      <c r="P830" s="41" t="s">
        <v>130</v>
      </c>
      <c r="Q830" s="40"/>
      <c r="R830" s="41" t="s">
        <v>129</v>
      </c>
      <c r="S830" s="40"/>
      <c r="T830" s="41" t="s">
        <v>128</v>
      </c>
      <c r="U830" s="40"/>
      <c r="V830" s="41" t="s">
        <v>127</v>
      </c>
      <c r="W830" s="40"/>
      <c r="X830" s="41" t="s">
        <v>126</v>
      </c>
      <c r="Y830" s="40"/>
      <c r="Z830" s="41" t="s">
        <v>125</v>
      </c>
      <c r="AA830" s="40"/>
      <c r="AB830" s="41" t="s">
        <v>1709</v>
      </c>
      <c r="AC830" s="40"/>
      <c r="AD830" s="39"/>
      <c r="AE830" s="40"/>
      <c r="AF830" s="39"/>
      <c r="AG830" s="38"/>
      <c r="AH830" s="250"/>
      <c r="AI830" s="11"/>
      <c r="AJ830" s="310">
        <f>SUMPRODUCT(LEN($M830:$AC833)-LEN(SUBSTITUTE($M830:$AC833,"A", "")))</f>
        <v>0</v>
      </c>
      <c r="AK830" s="239">
        <f>SUMPRODUCT(LEN($AF830:$AF833)-LEN(SUBSTITUTE($AF830:$AF833,"A", "")))</f>
        <v>0</v>
      </c>
      <c r="AL830" s="230">
        <f>SUMPRODUCT(LEN($AE830:$AE833)-LEN(SUBSTITUTE($AE830:$AE833,"A", "")))</f>
        <v>0</v>
      </c>
      <c r="AM830" s="233">
        <f>SUMPRODUCT(LEN($M830:$AC833)-LEN(SUBSTITUTE($M830:$AC833,"S", "")))</f>
        <v>0</v>
      </c>
      <c r="AN830" s="239">
        <f>SUMPRODUCT(LEN($AF830:$AF833)-LEN(SUBSTITUTE($AF830:$AF833,"S", "")))</f>
        <v>0</v>
      </c>
      <c r="AO830" s="230">
        <f>SUMPRODUCT(LEN($AE830:$AE833)-LEN(SUBSTITUTE($AE830:$AE833,"S", "")))</f>
        <v>0</v>
      </c>
      <c r="AP830" s="233">
        <f>SUMPRODUCT(LEN($M830:$AC833)-LEN(SUBSTITUTE($M830:$AC833,"F", "")))</f>
        <v>0</v>
      </c>
      <c r="AQ830" s="239">
        <f>SUMPRODUCT(LEN($AF830:$AF833)-LEN(SUBSTITUTE($AF830:$AF833,"F", "")))</f>
        <v>0</v>
      </c>
      <c r="AR830" s="230">
        <f>SUMPRODUCT(LEN($AE830:$AE833)-LEN(SUBSTITUTE($AE830:$AE833,"F", "")))</f>
        <v>0</v>
      </c>
      <c r="AS830" s="233">
        <f>SUMPRODUCT(LEN($M830:$AC833)-LEN(SUBSTITUTE($M830:$AC833,"G", "")))</f>
        <v>0</v>
      </c>
      <c r="AT830" s="239">
        <f>SUMPRODUCT(LEN($AF830:$AF833)-LEN(SUBSTITUTE($AF830:$AF833,"G", "")))</f>
        <v>0</v>
      </c>
      <c r="AU830" s="230">
        <f>SUMPRODUCT(LEN($AE830:$AE833)-LEN(SUBSTITUTE($AE830:$AE833,"G", "")))</f>
        <v>0</v>
      </c>
      <c r="AV830" s="233">
        <f>SUMPRODUCT(LEN($M830:$AC833)-LEN(SUBSTITUTE($M830:$AC833,"M", "")))</f>
        <v>0</v>
      </c>
      <c r="AW830" s="239">
        <f>SUMPRODUCT(LEN($AF830:$AF833)-LEN(SUBSTITUTE($AF830:$AF833,"M", "")))</f>
        <v>0</v>
      </c>
      <c r="AX830" s="230">
        <f>SUMPRODUCT(LEN($AE830:$AE833)-LEN(SUBSTITUTE($AE830:$AE833,"M", "")))</f>
        <v>0</v>
      </c>
      <c r="AY830" s="291">
        <f>SUMPRODUCT(LEN($AE830:$AE833)-LEN(SUBSTITUTE($AE830:$AE833,"S", "")))</f>
        <v>0</v>
      </c>
      <c r="AZ830" s="227">
        <f>SUMPRODUCT(LEN($AE830:$AE833)-LEN(SUBSTITUTE($AE830:$AE833,"F", "")))</f>
        <v>0</v>
      </c>
      <c r="BA830" s="227">
        <f>SUMPRODUCT(LEN($AE830:$AE833)-LEN(SUBSTITUTE($AE830:$AE833,"G", "")))</f>
        <v>0</v>
      </c>
      <c r="BB830" s="294">
        <f>SUMPRODUCT(LEN($AE830:$AE833)-LEN(SUBSTITUTE($AE830:$AE833,"M", "")))</f>
        <v>0</v>
      </c>
    </row>
    <row r="831" spans="2:62" ht="28.15" customHeight="1" thickBot="1" x14ac:dyDescent="0.25">
      <c r="B831" s="30"/>
      <c r="C831" s="243"/>
      <c r="D831" s="36"/>
      <c r="E831" s="35"/>
      <c r="F831" s="35"/>
      <c r="G831" s="34"/>
      <c r="H831" s="224"/>
      <c r="I831" s="247"/>
      <c r="J831" s="247"/>
      <c r="K831" s="247"/>
      <c r="L831" s="33" t="s">
        <v>123</v>
      </c>
      <c r="M831" s="32"/>
      <c r="N831" s="33" t="s">
        <v>122</v>
      </c>
      <c r="O831" s="32"/>
      <c r="P831" s="33" t="s">
        <v>120</v>
      </c>
      <c r="Q831" s="32"/>
      <c r="R831" s="33" t="s">
        <v>119</v>
      </c>
      <c r="S831" s="32"/>
      <c r="T831" s="33" t="s">
        <v>118</v>
      </c>
      <c r="U831" s="32"/>
      <c r="V831" s="33" t="s">
        <v>117</v>
      </c>
      <c r="W831" s="32"/>
      <c r="X831" s="33" t="s">
        <v>116</v>
      </c>
      <c r="Y831" s="32"/>
      <c r="Z831" s="33" t="s">
        <v>115</v>
      </c>
      <c r="AA831" s="32"/>
      <c r="AB831" s="33" t="s">
        <v>1708</v>
      </c>
      <c r="AC831" s="32"/>
      <c r="AD831" s="31"/>
      <c r="AE831" s="32"/>
      <c r="AF831" s="31"/>
      <c r="AG831" s="23"/>
      <c r="AH831" s="251"/>
      <c r="AI831" s="11"/>
      <c r="AJ831" s="311"/>
      <c r="AK831" s="267"/>
      <c r="AL831" s="263"/>
      <c r="AM831" s="265"/>
      <c r="AN831" s="267"/>
      <c r="AO831" s="263"/>
      <c r="AP831" s="265"/>
      <c r="AQ831" s="267"/>
      <c r="AR831" s="263"/>
      <c r="AS831" s="265"/>
      <c r="AT831" s="267"/>
      <c r="AU831" s="263"/>
      <c r="AV831" s="265"/>
      <c r="AW831" s="267"/>
      <c r="AX831" s="263"/>
      <c r="AY831" s="292"/>
      <c r="AZ831" s="228"/>
      <c r="BA831" s="228"/>
      <c r="BB831" s="295"/>
    </row>
    <row r="832" spans="2:62" ht="28.15" customHeight="1" x14ac:dyDescent="0.2">
      <c r="B832" s="30"/>
      <c r="C832" s="244"/>
      <c r="D832" s="29"/>
      <c r="E832" s="28"/>
      <c r="F832" s="28"/>
      <c r="G832" s="27"/>
      <c r="H832" s="225"/>
      <c r="I832" s="248"/>
      <c r="J832" s="248"/>
      <c r="K832" s="248"/>
      <c r="L832" s="26" t="s">
        <v>114</v>
      </c>
      <c r="M832" s="25"/>
      <c r="N832" s="26" t="s">
        <v>112</v>
      </c>
      <c r="O832" s="25"/>
      <c r="P832" s="26" t="s">
        <v>111</v>
      </c>
      <c r="Q832" s="25"/>
      <c r="R832" s="26" t="s">
        <v>110</v>
      </c>
      <c r="S832" s="25"/>
      <c r="T832" s="26" t="s">
        <v>109</v>
      </c>
      <c r="U832" s="25"/>
      <c r="V832" s="26" t="s">
        <v>108</v>
      </c>
      <c r="W832" s="25"/>
      <c r="X832" s="26" t="s">
        <v>107</v>
      </c>
      <c r="Y832" s="25"/>
      <c r="Z832" s="26" t="s">
        <v>106</v>
      </c>
      <c r="AA832" s="25"/>
      <c r="AB832" s="26" t="s">
        <v>1707</v>
      </c>
      <c r="AC832" s="25"/>
      <c r="AD832" s="24"/>
      <c r="AE832" s="25"/>
      <c r="AF832" s="24"/>
      <c r="AG832" s="23"/>
      <c r="AH832" s="251"/>
      <c r="AI832" s="11"/>
      <c r="AJ832" s="311"/>
      <c r="AK832" s="267"/>
      <c r="AL832" s="263"/>
      <c r="AM832" s="265"/>
      <c r="AN832" s="267"/>
      <c r="AO832" s="263"/>
      <c r="AP832" s="265"/>
      <c r="AQ832" s="267"/>
      <c r="AR832" s="263"/>
      <c r="AS832" s="265"/>
      <c r="AT832" s="267"/>
      <c r="AU832" s="263"/>
      <c r="AV832" s="265"/>
      <c r="AW832" s="267"/>
      <c r="AX832" s="263"/>
      <c r="AY832" s="292"/>
      <c r="AZ832" s="228"/>
      <c r="BA832" s="228"/>
      <c r="BB832" s="295"/>
    </row>
    <row r="833" spans="2:62" ht="28.15" customHeight="1" thickBot="1" x14ac:dyDescent="0.25">
      <c r="B833" s="21"/>
      <c r="C833" s="245"/>
      <c r="D833" s="20"/>
      <c r="E833" s="19"/>
      <c r="F833" s="19"/>
      <c r="G833" s="18"/>
      <c r="H833" s="226"/>
      <c r="I833" s="249"/>
      <c r="J833" s="249"/>
      <c r="K833" s="249"/>
      <c r="L833" s="17" t="s">
        <v>105</v>
      </c>
      <c r="M833" s="15"/>
      <c r="N833" s="17" t="s">
        <v>103</v>
      </c>
      <c r="O833" s="15"/>
      <c r="P833" s="17" t="s">
        <v>102</v>
      </c>
      <c r="Q833" s="15"/>
      <c r="R833" s="17" t="s">
        <v>101</v>
      </c>
      <c r="S833" s="15"/>
      <c r="T833" s="17">
        <v>20</v>
      </c>
      <c r="U833" s="15"/>
      <c r="V833" s="17" t="s">
        <v>100</v>
      </c>
      <c r="W833" s="15"/>
      <c r="X833" s="17" t="s">
        <v>99</v>
      </c>
      <c r="Y833" s="15"/>
      <c r="Z833" s="17" t="s">
        <v>98</v>
      </c>
      <c r="AA833" s="15"/>
      <c r="AB833" s="17" t="s">
        <v>1706</v>
      </c>
      <c r="AC833" s="25"/>
      <c r="AD833" s="16"/>
      <c r="AE833" s="15"/>
      <c r="AF833" s="14"/>
      <c r="AG833" s="13"/>
      <c r="AH833" s="252"/>
      <c r="AI833" s="11"/>
      <c r="AJ833" s="312"/>
      <c r="AK833" s="268"/>
      <c r="AL833" s="264"/>
      <c r="AM833" s="266"/>
      <c r="AN833" s="268"/>
      <c r="AO833" s="264"/>
      <c r="AP833" s="266"/>
      <c r="AQ833" s="268"/>
      <c r="AR833" s="264"/>
      <c r="AS833" s="266"/>
      <c r="AT833" s="268"/>
      <c r="AU833" s="264"/>
      <c r="AV833" s="266"/>
      <c r="AW833" s="268"/>
      <c r="AX833" s="264"/>
      <c r="AY833" s="293"/>
      <c r="AZ833" s="229"/>
      <c r="BA833" s="229"/>
      <c r="BB833" s="296"/>
    </row>
    <row r="834" spans="2:62" ht="85.9" customHeight="1" thickTop="1" thickBot="1" x14ac:dyDescent="0.35">
      <c r="B834" s="105" t="s">
        <v>174</v>
      </c>
      <c r="C834" s="95" t="s">
        <v>173</v>
      </c>
      <c r="D834" s="100" t="s">
        <v>172</v>
      </c>
      <c r="E834" s="104" t="s">
        <v>171</v>
      </c>
      <c r="F834" s="103"/>
      <c r="G834" s="102"/>
      <c r="H834" s="101" t="s">
        <v>170</v>
      </c>
      <c r="I834" s="100" t="s">
        <v>96</v>
      </c>
      <c r="J834" s="100" t="s">
        <v>169</v>
      </c>
      <c r="K834" s="100" t="s">
        <v>97</v>
      </c>
      <c r="L834" s="256" t="s">
        <v>168</v>
      </c>
      <c r="M834" s="262"/>
      <c r="N834" s="256" t="s">
        <v>167</v>
      </c>
      <c r="O834" s="262"/>
      <c r="P834" s="256" t="s">
        <v>167</v>
      </c>
      <c r="Q834" s="257"/>
      <c r="R834" s="256" t="s">
        <v>167</v>
      </c>
      <c r="S834" s="257"/>
      <c r="T834" s="256" t="s">
        <v>167</v>
      </c>
      <c r="U834" s="257"/>
      <c r="V834" s="256" t="s">
        <v>167</v>
      </c>
      <c r="W834" s="257"/>
      <c r="X834" s="256" t="s">
        <v>167</v>
      </c>
      <c r="Y834" s="257"/>
      <c r="Z834" s="256" t="s">
        <v>167</v>
      </c>
      <c r="AA834" s="257"/>
      <c r="AB834" s="256" t="s">
        <v>167</v>
      </c>
      <c r="AC834" s="257"/>
      <c r="AD834" s="261" t="s">
        <v>166</v>
      </c>
      <c r="AE834" s="257"/>
      <c r="AF834" s="101" t="s">
        <v>165</v>
      </c>
      <c r="AG834" s="101" t="s">
        <v>164</v>
      </c>
      <c r="AH834" s="100" t="s">
        <v>163</v>
      </c>
      <c r="AI834" s="98"/>
      <c r="AJ834" s="96" t="s">
        <v>160</v>
      </c>
      <c r="AK834" s="95" t="s">
        <v>159</v>
      </c>
      <c r="AL834" s="94" t="s">
        <v>158</v>
      </c>
      <c r="AM834" s="96" t="s">
        <v>157</v>
      </c>
      <c r="AN834" s="95" t="s">
        <v>156</v>
      </c>
      <c r="AO834" s="94" t="s">
        <v>155</v>
      </c>
      <c r="AP834" s="96" t="s">
        <v>154</v>
      </c>
      <c r="AQ834" s="95" t="s">
        <v>153</v>
      </c>
      <c r="AR834" s="97" t="s">
        <v>152</v>
      </c>
      <c r="AS834" s="96" t="s">
        <v>151</v>
      </c>
      <c r="AT834" s="95" t="s">
        <v>150</v>
      </c>
      <c r="AU834" s="94" t="s">
        <v>149</v>
      </c>
      <c r="AV834" s="96" t="s">
        <v>148</v>
      </c>
      <c r="AW834" s="95" t="s">
        <v>147</v>
      </c>
      <c r="AX834" s="94" t="s">
        <v>146</v>
      </c>
      <c r="AY834" s="93" t="s">
        <v>145</v>
      </c>
      <c r="AZ834" s="92" t="s">
        <v>144</v>
      </c>
      <c r="BA834" s="92" t="s">
        <v>143</v>
      </c>
      <c r="BB834" s="91" t="s">
        <v>142</v>
      </c>
    </row>
    <row r="835" spans="2:62" ht="48" thickBot="1" x14ac:dyDescent="0.3">
      <c r="B835" s="90" t="s">
        <v>190</v>
      </c>
      <c r="C835" s="89"/>
      <c r="D835" s="88"/>
      <c r="E835" s="258"/>
      <c r="F835" s="259"/>
      <c r="G835" s="260"/>
      <c r="H835" s="87" t="s">
        <v>140</v>
      </c>
      <c r="I835" s="86"/>
      <c r="J835" s="86"/>
      <c r="K835" s="85"/>
      <c r="L835" s="84"/>
      <c r="M835" s="81"/>
      <c r="N835" s="84"/>
      <c r="O835" s="81"/>
      <c r="P835" s="84"/>
      <c r="Q835" s="81"/>
      <c r="R835" s="84"/>
      <c r="S835" s="81"/>
      <c r="T835" s="84"/>
      <c r="U835" s="81"/>
      <c r="V835" s="84"/>
      <c r="W835" s="81"/>
      <c r="X835" s="84"/>
      <c r="Y835" s="81"/>
      <c r="Z835" s="84"/>
      <c r="AA835" s="83"/>
      <c r="AB835" s="217"/>
      <c r="AC835" s="217"/>
      <c r="AD835" s="82" t="s">
        <v>139</v>
      </c>
      <c r="AE835" s="81"/>
      <c r="AF835" s="81"/>
      <c r="AG835" s="81"/>
      <c r="AH835" s="80"/>
      <c r="AI835" s="79" t="s">
        <v>138</v>
      </c>
      <c r="AJ835" s="78">
        <f t="shared" ref="AJ835:BB835" si="110">SUM(AJ837:AJ848)</f>
        <v>53</v>
      </c>
      <c r="AK835" s="77">
        <f t="shared" si="110"/>
        <v>5</v>
      </c>
      <c r="AL835" s="76">
        <f t="shared" si="110"/>
        <v>0</v>
      </c>
      <c r="AM835" s="78">
        <f t="shared" si="110"/>
        <v>5</v>
      </c>
      <c r="AN835" s="77">
        <f t="shared" si="110"/>
        <v>0</v>
      </c>
      <c r="AO835" s="76">
        <f t="shared" si="110"/>
        <v>0</v>
      </c>
      <c r="AP835" s="78">
        <f t="shared" si="110"/>
        <v>0</v>
      </c>
      <c r="AQ835" s="77">
        <f t="shared" si="110"/>
        <v>0</v>
      </c>
      <c r="AR835" s="76">
        <f t="shared" si="110"/>
        <v>0</v>
      </c>
      <c r="AS835" s="78">
        <f t="shared" si="110"/>
        <v>9</v>
      </c>
      <c r="AT835" s="77">
        <f t="shared" si="110"/>
        <v>0</v>
      </c>
      <c r="AU835" s="76">
        <f t="shared" si="110"/>
        <v>0</v>
      </c>
      <c r="AV835" s="78">
        <f t="shared" si="110"/>
        <v>9</v>
      </c>
      <c r="AW835" s="77">
        <f t="shared" si="110"/>
        <v>0</v>
      </c>
      <c r="AX835" s="76">
        <f t="shared" si="110"/>
        <v>0</v>
      </c>
      <c r="AY835" s="75">
        <f t="shared" si="110"/>
        <v>0</v>
      </c>
      <c r="AZ835" s="74">
        <f t="shared" si="110"/>
        <v>0</v>
      </c>
      <c r="BA835" s="74">
        <f t="shared" si="110"/>
        <v>0</v>
      </c>
      <c r="BB835" s="73">
        <f t="shared" si="110"/>
        <v>0</v>
      </c>
      <c r="BC835" s="72" t="s">
        <v>137</v>
      </c>
      <c r="BF835" s="5">
        <f>SUM(AJ835:AL835)/$BG$5</f>
        <v>58</v>
      </c>
      <c r="BG835" s="5">
        <f>SUM(AM835:AO835,AY835)/$BG$5</f>
        <v>5</v>
      </c>
      <c r="BH835" s="5">
        <f>SUM(AP835:AR835,AZ835)/$BG$5</f>
        <v>0</v>
      </c>
      <c r="BI835" s="5">
        <f>SUM(AS835:AU835,BA835)/$BG$5</f>
        <v>9</v>
      </c>
      <c r="BJ835" s="5">
        <f>SUM(AV835:AX835,BB835)/$BG$5</f>
        <v>9</v>
      </c>
    </row>
    <row r="836" spans="2:62" ht="37.5" thickBot="1" x14ac:dyDescent="0.3">
      <c r="B836" s="71"/>
      <c r="C836" s="70"/>
      <c r="D836" s="69"/>
      <c r="E836" s="68"/>
      <c r="F836" s="68"/>
      <c r="G836" s="67"/>
      <c r="H836" s="66"/>
      <c r="I836" s="64"/>
      <c r="J836" s="64"/>
      <c r="K836" s="65"/>
      <c r="L836" s="64"/>
      <c r="M836" s="62"/>
      <c r="N836" s="64"/>
      <c r="O836" s="62"/>
      <c r="P836" s="64"/>
      <c r="Q836" s="62"/>
      <c r="R836" s="64"/>
      <c r="S836" s="62"/>
      <c r="T836" s="64"/>
      <c r="U836" s="62"/>
      <c r="V836" s="64"/>
      <c r="W836" s="62"/>
      <c r="X836" s="64"/>
      <c r="Y836" s="62"/>
      <c r="Z836" s="64"/>
      <c r="AA836" s="62"/>
      <c r="AB836" s="62"/>
      <c r="AC836" s="62"/>
      <c r="AD836" s="63"/>
      <c r="AE836" s="62"/>
      <c r="AF836" s="62"/>
      <c r="AG836" s="62"/>
      <c r="AH836" s="61"/>
      <c r="AI836" s="59" t="s">
        <v>136</v>
      </c>
      <c r="AJ836" s="214">
        <f t="shared" ref="AJ836:BB836" si="111">AJ835/1</f>
        <v>53</v>
      </c>
      <c r="AK836" s="213">
        <f t="shared" si="111"/>
        <v>5</v>
      </c>
      <c r="AL836" s="212">
        <f t="shared" si="111"/>
        <v>0</v>
      </c>
      <c r="AM836" s="214">
        <f t="shared" si="111"/>
        <v>5</v>
      </c>
      <c r="AN836" s="213">
        <f t="shared" si="111"/>
        <v>0</v>
      </c>
      <c r="AO836" s="212">
        <f t="shared" si="111"/>
        <v>0</v>
      </c>
      <c r="AP836" s="214">
        <f t="shared" si="111"/>
        <v>0</v>
      </c>
      <c r="AQ836" s="213">
        <f t="shared" si="111"/>
        <v>0</v>
      </c>
      <c r="AR836" s="212">
        <f t="shared" si="111"/>
        <v>0</v>
      </c>
      <c r="AS836" s="214">
        <f t="shared" si="111"/>
        <v>9</v>
      </c>
      <c r="AT836" s="213">
        <f t="shared" si="111"/>
        <v>0</v>
      </c>
      <c r="AU836" s="212">
        <f t="shared" si="111"/>
        <v>0</v>
      </c>
      <c r="AV836" s="214">
        <f t="shared" si="111"/>
        <v>9</v>
      </c>
      <c r="AW836" s="213">
        <f t="shared" si="111"/>
        <v>0</v>
      </c>
      <c r="AX836" s="212">
        <f t="shared" si="111"/>
        <v>0</v>
      </c>
      <c r="AY836" s="211">
        <f t="shared" si="111"/>
        <v>0</v>
      </c>
      <c r="AZ836" s="210">
        <f t="shared" si="111"/>
        <v>0</v>
      </c>
      <c r="BA836" s="210">
        <f t="shared" si="111"/>
        <v>0</v>
      </c>
      <c r="BB836" s="209">
        <f t="shared" si="111"/>
        <v>0</v>
      </c>
      <c r="BC836" s="52" t="s">
        <v>135</v>
      </c>
    </row>
    <row r="837" spans="2:62" ht="28.15" customHeight="1" x14ac:dyDescent="0.2">
      <c r="B837" s="30"/>
      <c r="C837" s="242">
        <v>1</v>
      </c>
      <c r="D837" s="44"/>
      <c r="E837" s="43"/>
      <c r="F837" s="43"/>
      <c r="G837" s="42"/>
      <c r="H837" s="223" t="s">
        <v>1251</v>
      </c>
      <c r="I837" s="246">
        <v>119</v>
      </c>
      <c r="J837" s="246">
        <v>30</v>
      </c>
      <c r="K837" s="246">
        <v>5</v>
      </c>
      <c r="L837" s="41" t="s">
        <v>133</v>
      </c>
      <c r="M837" s="40" t="s">
        <v>1723</v>
      </c>
      <c r="N837" s="41" t="s">
        <v>131</v>
      </c>
      <c r="O837" s="40" t="s">
        <v>186</v>
      </c>
      <c r="P837" s="41" t="s">
        <v>130</v>
      </c>
      <c r="Q837" s="40" t="s">
        <v>1274</v>
      </c>
      <c r="R837" s="41" t="s">
        <v>129</v>
      </c>
      <c r="S837" s="40" t="s">
        <v>1273</v>
      </c>
      <c r="T837" s="41" t="s">
        <v>128</v>
      </c>
      <c r="U837" s="40" t="s">
        <v>389</v>
      </c>
      <c r="V837" s="41" t="s">
        <v>127</v>
      </c>
      <c r="W837" s="40" t="s">
        <v>132</v>
      </c>
      <c r="X837" s="41" t="s">
        <v>126</v>
      </c>
      <c r="Y837" s="40" t="s">
        <v>121</v>
      </c>
      <c r="Z837" s="41" t="s">
        <v>125</v>
      </c>
      <c r="AA837" s="40"/>
      <c r="AB837" s="41" t="s">
        <v>1709</v>
      </c>
      <c r="AC837" s="40"/>
      <c r="AD837" s="39"/>
      <c r="AE837" s="40"/>
      <c r="AF837" s="39" t="s">
        <v>417</v>
      </c>
      <c r="AG837" s="38" t="s">
        <v>414</v>
      </c>
      <c r="AH837" s="250"/>
      <c r="AI837" s="11"/>
      <c r="AJ837" s="310">
        <f>SUMPRODUCT(LEN($M837:$AC840)-LEN(SUBSTITUTE($M837:$AC840,"A", "")))</f>
        <v>53</v>
      </c>
      <c r="AK837" s="239">
        <f>SUMPRODUCT(LEN($AF837:$AF840)-LEN(SUBSTITUTE($AF837:$AF840,"A", "")))</f>
        <v>5</v>
      </c>
      <c r="AL837" s="230">
        <f>SUMPRODUCT(LEN($AE837:$AE840)-LEN(SUBSTITUTE($AE837:$AE840,"A", "")))</f>
        <v>0</v>
      </c>
      <c r="AM837" s="233">
        <f>SUMPRODUCT(LEN($M837:$AC840)-LEN(SUBSTITUTE($M837:$AC840,"S", "")))</f>
        <v>5</v>
      </c>
      <c r="AN837" s="239">
        <f>SUMPRODUCT(LEN($AF837:$AF840)-LEN(SUBSTITUTE($AF837:$AF840,"S", "")))</f>
        <v>0</v>
      </c>
      <c r="AO837" s="230">
        <f>SUMPRODUCT(LEN($AE837:$AE840)-LEN(SUBSTITUTE($AE837:$AE840,"S", "")))</f>
        <v>0</v>
      </c>
      <c r="AP837" s="233">
        <f>SUMPRODUCT(LEN($M837:$AC840)-LEN(SUBSTITUTE($M837:$AC840,"F", "")))</f>
        <v>0</v>
      </c>
      <c r="AQ837" s="239">
        <f>SUMPRODUCT(LEN($AF837:$AF840)-LEN(SUBSTITUTE($AF837:$AF840,"F", "")))</f>
        <v>0</v>
      </c>
      <c r="AR837" s="230">
        <f>SUMPRODUCT(LEN($AE837:$AE840)-LEN(SUBSTITUTE($AE837:$AE840,"F", "")))</f>
        <v>0</v>
      </c>
      <c r="AS837" s="233">
        <f>SUMPRODUCT(LEN($M837:$AC840)-LEN(SUBSTITUTE($M837:$AC840,"G", "")))</f>
        <v>9</v>
      </c>
      <c r="AT837" s="239">
        <f>SUMPRODUCT(LEN($AF837:$AF840)-LEN(SUBSTITUTE($AF837:$AF840,"G", "")))</f>
        <v>0</v>
      </c>
      <c r="AU837" s="230">
        <f>SUMPRODUCT(LEN($AE837:$AE840)-LEN(SUBSTITUTE($AE837:$AE840,"G", "")))</f>
        <v>0</v>
      </c>
      <c r="AV837" s="233">
        <f>SUMPRODUCT(LEN($M837:$AC840)-LEN(SUBSTITUTE($M837:$AC840,"M", "")))</f>
        <v>9</v>
      </c>
      <c r="AW837" s="239">
        <f>SUMPRODUCT(LEN($AF837:$AF840)-LEN(SUBSTITUTE($AF837:$AF840,"M", "")))</f>
        <v>0</v>
      </c>
      <c r="AX837" s="230">
        <f>SUMPRODUCT(LEN($AE837:$AE840)-LEN(SUBSTITUTE($AE837:$AE840,"M", "")))</f>
        <v>0</v>
      </c>
      <c r="AY837" s="291">
        <f>SUMPRODUCT(LEN($AE837:$AE840)-LEN(SUBSTITUTE($AE837:$AE840,"S", "")))</f>
        <v>0</v>
      </c>
      <c r="AZ837" s="227">
        <f>SUMPRODUCT(LEN($AE837:$AE840)-LEN(SUBSTITUTE($AE837:$AE840,"F", "")))</f>
        <v>0</v>
      </c>
      <c r="BA837" s="227">
        <f>SUMPRODUCT(LEN($AE837:$AE840)-LEN(SUBSTITUTE($AE837:$AE840,"G", "")))</f>
        <v>0</v>
      </c>
      <c r="BB837" s="294">
        <f>SUMPRODUCT(LEN($AE837:$AE840)-LEN(SUBSTITUTE($AE837:$AE840,"M", "")))</f>
        <v>0</v>
      </c>
    </row>
    <row r="838" spans="2:62" ht="28.15" customHeight="1" thickBot="1" x14ac:dyDescent="0.25">
      <c r="B838" s="30"/>
      <c r="C838" s="243"/>
      <c r="D838" s="36"/>
      <c r="E838" s="35"/>
      <c r="F838" s="35"/>
      <c r="G838" s="34"/>
      <c r="H838" s="224"/>
      <c r="I838" s="247"/>
      <c r="J838" s="247"/>
      <c r="K838" s="247"/>
      <c r="L838" s="33" t="s">
        <v>123</v>
      </c>
      <c r="M838" s="32" t="s">
        <v>1724</v>
      </c>
      <c r="N838" s="33" t="s">
        <v>122</v>
      </c>
      <c r="O838" s="32" t="s">
        <v>186</v>
      </c>
      <c r="P838" s="33" t="s">
        <v>120</v>
      </c>
      <c r="Q838" s="32" t="s">
        <v>1634</v>
      </c>
      <c r="R838" s="33" t="s">
        <v>119</v>
      </c>
      <c r="S838" s="32" t="s">
        <v>1730</v>
      </c>
      <c r="T838" s="33" t="s">
        <v>118</v>
      </c>
      <c r="U838" s="32" t="s">
        <v>399</v>
      </c>
      <c r="V838" s="33" t="s">
        <v>117</v>
      </c>
      <c r="W838" s="32" t="s">
        <v>614</v>
      </c>
      <c r="X838" s="33" t="s">
        <v>116</v>
      </c>
      <c r="Y838" s="32"/>
      <c r="Z838" s="33" t="s">
        <v>115</v>
      </c>
      <c r="AA838" s="32"/>
      <c r="AB838" s="33" t="s">
        <v>1708</v>
      </c>
      <c r="AC838" s="32"/>
      <c r="AD838" s="31"/>
      <c r="AE838" s="32"/>
      <c r="AF838" s="31"/>
      <c r="AG838" s="23"/>
      <c r="AH838" s="251"/>
      <c r="AI838" s="11"/>
      <c r="AJ838" s="311"/>
      <c r="AK838" s="267"/>
      <c r="AL838" s="263"/>
      <c r="AM838" s="265"/>
      <c r="AN838" s="267"/>
      <c r="AO838" s="263"/>
      <c r="AP838" s="265"/>
      <c r="AQ838" s="267"/>
      <c r="AR838" s="263"/>
      <c r="AS838" s="265"/>
      <c r="AT838" s="267"/>
      <c r="AU838" s="263"/>
      <c r="AV838" s="265"/>
      <c r="AW838" s="267"/>
      <c r="AX838" s="263"/>
      <c r="AY838" s="292"/>
      <c r="AZ838" s="228"/>
      <c r="BA838" s="228"/>
      <c r="BB838" s="295"/>
    </row>
    <row r="839" spans="2:62" ht="28.15" customHeight="1" x14ac:dyDescent="0.2">
      <c r="B839" s="30"/>
      <c r="C839" s="244"/>
      <c r="D839" s="29"/>
      <c r="E839" s="28"/>
      <c r="F839" s="28"/>
      <c r="G839" s="27"/>
      <c r="H839" s="225">
        <v>257</v>
      </c>
      <c r="I839" s="248"/>
      <c r="J839" s="248"/>
      <c r="K839" s="248"/>
      <c r="L839" s="26" t="s">
        <v>114</v>
      </c>
      <c r="M839" s="25" t="s">
        <v>1613</v>
      </c>
      <c r="N839" s="26" t="s">
        <v>112</v>
      </c>
      <c r="O839" s="25" t="s">
        <v>417</v>
      </c>
      <c r="P839" s="26" t="s">
        <v>111</v>
      </c>
      <c r="Q839" s="25" t="s">
        <v>1273</v>
      </c>
      <c r="R839" s="26" t="s">
        <v>110</v>
      </c>
      <c r="S839" s="25" t="s">
        <v>621</v>
      </c>
      <c r="T839" s="26" t="s">
        <v>109</v>
      </c>
      <c r="U839" s="25" t="s">
        <v>630</v>
      </c>
      <c r="V839" s="26" t="s">
        <v>108</v>
      </c>
      <c r="W839" s="25" t="s">
        <v>175</v>
      </c>
      <c r="X839" s="26" t="s">
        <v>107</v>
      </c>
      <c r="Y839" s="25"/>
      <c r="Z839" s="26" t="s">
        <v>106</v>
      </c>
      <c r="AA839" s="25"/>
      <c r="AB839" s="26" t="s">
        <v>1707</v>
      </c>
      <c r="AC839" s="25"/>
      <c r="AD839" s="24"/>
      <c r="AE839" s="25"/>
      <c r="AF839" s="24"/>
      <c r="AG839" s="23"/>
      <c r="AH839" s="251"/>
      <c r="AI839" s="11"/>
      <c r="AJ839" s="311"/>
      <c r="AK839" s="267"/>
      <c r="AL839" s="263"/>
      <c r="AM839" s="265"/>
      <c r="AN839" s="267"/>
      <c r="AO839" s="263"/>
      <c r="AP839" s="265"/>
      <c r="AQ839" s="267"/>
      <c r="AR839" s="263"/>
      <c r="AS839" s="265"/>
      <c r="AT839" s="267"/>
      <c r="AU839" s="263"/>
      <c r="AV839" s="265"/>
      <c r="AW839" s="267"/>
      <c r="AX839" s="263"/>
      <c r="AY839" s="292"/>
      <c r="AZ839" s="228"/>
      <c r="BA839" s="228"/>
      <c r="BB839" s="295"/>
    </row>
    <row r="840" spans="2:62" ht="28.15" customHeight="1" thickBot="1" x14ac:dyDescent="0.25">
      <c r="B840" s="30"/>
      <c r="C840" s="253"/>
      <c r="D840" s="51"/>
      <c r="E840" s="50"/>
      <c r="F840" s="50"/>
      <c r="G840" s="49"/>
      <c r="H840" s="226"/>
      <c r="I840" s="254"/>
      <c r="J840" s="254"/>
      <c r="K840" s="254"/>
      <c r="L840" s="48" t="s">
        <v>105</v>
      </c>
      <c r="M840" s="47" t="s">
        <v>382</v>
      </c>
      <c r="N840" s="48" t="s">
        <v>103</v>
      </c>
      <c r="O840" s="47" t="s">
        <v>382</v>
      </c>
      <c r="P840" s="48" t="s">
        <v>102</v>
      </c>
      <c r="Q840" s="47" t="s">
        <v>621</v>
      </c>
      <c r="R840" s="48" t="s">
        <v>101</v>
      </c>
      <c r="S840" s="47" t="s">
        <v>399</v>
      </c>
      <c r="T840" s="48">
        <v>20</v>
      </c>
      <c r="U840" s="47" t="s">
        <v>458</v>
      </c>
      <c r="V840" s="48" t="s">
        <v>100</v>
      </c>
      <c r="W840" s="47" t="s">
        <v>121</v>
      </c>
      <c r="X840" s="48" t="s">
        <v>99</v>
      </c>
      <c r="Y840" s="47"/>
      <c r="Z840" s="48" t="s">
        <v>98</v>
      </c>
      <c r="AA840" s="47"/>
      <c r="AB840" s="48" t="s">
        <v>1706</v>
      </c>
      <c r="AC840" s="47"/>
      <c r="AD840" s="16"/>
      <c r="AE840" s="47"/>
      <c r="AF840" s="16"/>
      <c r="AG840" s="46"/>
      <c r="AH840" s="255"/>
      <c r="AI840" s="11"/>
      <c r="AJ840" s="312"/>
      <c r="AK840" s="268"/>
      <c r="AL840" s="264"/>
      <c r="AM840" s="266"/>
      <c r="AN840" s="268"/>
      <c r="AO840" s="264"/>
      <c r="AP840" s="266"/>
      <c r="AQ840" s="268"/>
      <c r="AR840" s="264"/>
      <c r="AS840" s="266"/>
      <c r="AT840" s="268"/>
      <c r="AU840" s="264"/>
      <c r="AV840" s="266"/>
      <c r="AW840" s="268"/>
      <c r="AX840" s="264"/>
      <c r="AY840" s="293"/>
      <c r="AZ840" s="229"/>
      <c r="BA840" s="229"/>
      <c r="BB840" s="296"/>
    </row>
    <row r="841" spans="2:62" ht="28.15" customHeight="1" x14ac:dyDescent="0.2">
      <c r="B841" s="30"/>
      <c r="C841" s="242">
        <v>2</v>
      </c>
      <c r="D841" s="44"/>
      <c r="E841" s="43"/>
      <c r="F841" s="43"/>
      <c r="G841" s="42"/>
      <c r="H841" s="223"/>
      <c r="I841" s="246"/>
      <c r="J841" s="246"/>
      <c r="K841" s="246"/>
      <c r="L841" s="41" t="s">
        <v>133</v>
      </c>
      <c r="M841" s="40"/>
      <c r="N841" s="41" t="s">
        <v>131</v>
      </c>
      <c r="O841" s="40"/>
      <c r="P841" s="41" t="s">
        <v>130</v>
      </c>
      <c r="Q841" s="40"/>
      <c r="R841" s="41" t="s">
        <v>129</v>
      </c>
      <c r="S841" s="40"/>
      <c r="T841" s="41" t="s">
        <v>128</v>
      </c>
      <c r="U841" s="40"/>
      <c r="V841" s="41" t="s">
        <v>127</v>
      </c>
      <c r="W841" s="40"/>
      <c r="X841" s="41" t="s">
        <v>126</v>
      </c>
      <c r="Y841" s="40"/>
      <c r="Z841" s="41" t="s">
        <v>125</v>
      </c>
      <c r="AA841" s="40"/>
      <c r="AB841" s="41" t="s">
        <v>1709</v>
      </c>
      <c r="AC841" s="40"/>
      <c r="AD841" s="39"/>
      <c r="AE841" s="40"/>
      <c r="AF841" s="39"/>
      <c r="AG841" s="38"/>
      <c r="AH841" s="250"/>
      <c r="AI841" s="11"/>
      <c r="AJ841" s="310">
        <f>SUMPRODUCT(LEN($M841:$AC844)-LEN(SUBSTITUTE($M841:$AC844,"A", "")))</f>
        <v>0</v>
      </c>
      <c r="AK841" s="239">
        <f>SUMPRODUCT(LEN($AF841:$AF844)-LEN(SUBSTITUTE($AF841:$AF844,"A", "")))</f>
        <v>0</v>
      </c>
      <c r="AL841" s="230">
        <f>SUMPRODUCT(LEN($AE841:$AE844)-LEN(SUBSTITUTE($AE841:$AE844,"A", "")))</f>
        <v>0</v>
      </c>
      <c r="AM841" s="233">
        <f>SUMPRODUCT(LEN($M841:$AC844)-LEN(SUBSTITUTE($M841:$AC844,"S", "")))</f>
        <v>0</v>
      </c>
      <c r="AN841" s="239">
        <f>SUMPRODUCT(LEN($AF841:$AF844)-LEN(SUBSTITUTE($AF841:$AF844,"S", "")))</f>
        <v>0</v>
      </c>
      <c r="AO841" s="230">
        <f>SUMPRODUCT(LEN($AE841:$AE844)-LEN(SUBSTITUTE($AE841:$AE844,"S", "")))</f>
        <v>0</v>
      </c>
      <c r="AP841" s="233">
        <f>SUMPRODUCT(LEN($M841:$AC844)-LEN(SUBSTITUTE($M841:$AC844,"F", "")))</f>
        <v>0</v>
      </c>
      <c r="AQ841" s="239">
        <f>SUMPRODUCT(LEN($AF841:$AF844)-LEN(SUBSTITUTE($AF841:$AF844,"F", "")))</f>
        <v>0</v>
      </c>
      <c r="AR841" s="230">
        <f>SUMPRODUCT(LEN($AE841:$AE844)-LEN(SUBSTITUTE($AE841:$AE844,"F", "")))</f>
        <v>0</v>
      </c>
      <c r="AS841" s="233">
        <f>SUMPRODUCT(LEN($M841:$AC844)-LEN(SUBSTITUTE($M841:$AC844,"G", "")))</f>
        <v>0</v>
      </c>
      <c r="AT841" s="239">
        <f>SUMPRODUCT(LEN($AF841:$AF844)-LEN(SUBSTITUTE($AF841:$AF844,"G", "")))</f>
        <v>0</v>
      </c>
      <c r="AU841" s="230">
        <f>SUMPRODUCT(LEN($AE841:$AE844)-LEN(SUBSTITUTE($AE841:$AE844,"G", "")))</f>
        <v>0</v>
      </c>
      <c r="AV841" s="233">
        <f>SUMPRODUCT(LEN($M841:$AC844)-LEN(SUBSTITUTE($M841:$AC844,"M", "")))</f>
        <v>0</v>
      </c>
      <c r="AW841" s="239">
        <f>SUMPRODUCT(LEN($AF841:$AF844)-LEN(SUBSTITUTE($AF841:$AF844,"M", "")))</f>
        <v>0</v>
      </c>
      <c r="AX841" s="230">
        <f>SUMPRODUCT(LEN($AE841:$AE844)-LEN(SUBSTITUTE($AE841:$AE844,"M", "")))</f>
        <v>0</v>
      </c>
      <c r="AY841" s="291">
        <f>SUMPRODUCT(LEN($AE841:$AE844)-LEN(SUBSTITUTE($AE841:$AE844,"S", "")))</f>
        <v>0</v>
      </c>
      <c r="AZ841" s="227">
        <f>SUMPRODUCT(LEN($AE841:$AE844)-LEN(SUBSTITUTE($AE841:$AE844,"F", "")))</f>
        <v>0</v>
      </c>
      <c r="BA841" s="227">
        <f>SUMPRODUCT(LEN($AE841:$AE844)-LEN(SUBSTITUTE($AE841:$AE844,"G", "")))</f>
        <v>0</v>
      </c>
      <c r="BB841" s="294">
        <f>SUMPRODUCT(LEN($AE841:$AE844)-LEN(SUBSTITUTE($AE841:$AE844,"M", "")))</f>
        <v>0</v>
      </c>
    </row>
    <row r="842" spans="2:62" ht="28.15" customHeight="1" thickBot="1" x14ac:dyDescent="0.25">
      <c r="B842" s="30"/>
      <c r="C842" s="243"/>
      <c r="D842" s="36"/>
      <c r="E842" s="35"/>
      <c r="F842" s="35"/>
      <c r="G842" s="34"/>
      <c r="H842" s="224"/>
      <c r="I842" s="247"/>
      <c r="J842" s="247"/>
      <c r="K842" s="247"/>
      <c r="L842" s="33" t="s">
        <v>123</v>
      </c>
      <c r="M842" s="32"/>
      <c r="N842" s="33" t="s">
        <v>122</v>
      </c>
      <c r="O842" s="32"/>
      <c r="P842" s="33" t="s">
        <v>120</v>
      </c>
      <c r="Q842" s="32"/>
      <c r="R842" s="33" t="s">
        <v>119</v>
      </c>
      <c r="S842" s="32"/>
      <c r="T842" s="33" t="s">
        <v>118</v>
      </c>
      <c r="U842" s="32"/>
      <c r="V842" s="33" t="s">
        <v>117</v>
      </c>
      <c r="W842" s="32"/>
      <c r="X842" s="33" t="s">
        <v>116</v>
      </c>
      <c r="Y842" s="32"/>
      <c r="Z842" s="33" t="s">
        <v>115</v>
      </c>
      <c r="AA842" s="32"/>
      <c r="AB842" s="33" t="s">
        <v>1708</v>
      </c>
      <c r="AC842" s="32"/>
      <c r="AD842" s="31"/>
      <c r="AE842" s="32"/>
      <c r="AF842" s="31"/>
      <c r="AG842" s="23"/>
      <c r="AH842" s="251"/>
      <c r="AI842" s="11"/>
      <c r="AJ842" s="311"/>
      <c r="AK842" s="267"/>
      <c r="AL842" s="263"/>
      <c r="AM842" s="265"/>
      <c r="AN842" s="267"/>
      <c r="AO842" s="263"/>
      <c r="AP842" s="265"/>
      <c r="AQ842" s="267"/>
      <c r="AR842" s="263"/>
      <c r="AS842" s="265"/>
      <c r="AT842" s="267"/>
      <c r="AU842" s="263"/>
      <c r="AV842" s="265"/>
      <c r="AW842" s="267"/>
      <c r="AX842" s="263"/>
      <c r="AY842" s="292"/>
      <c r="AZ842" s="228"/>
      <c r="BA842" s="228"/>
      <c r="BB842" s="295"/>
    </row>
    <row r="843" spans="2:62" ht="28.15" customHeight="1" x14ac:dyDescent="0.2">
      <c r="B843" s="30"/>
      <c r="C843" s="244"/>
      <c r="D843" s="29"/>
      <c r="E843" s="28"/>
      <c r="F843" s="28"/>
      <c r="G843" s="27"/>
      <c r="H843" s="225"/>
      <c r="I843" s="248"/>
      <c r="J843" s="248"/>
      <c r="K843" s="248"/>
      <c r="L843" s="26" t="s">
        <v>114</v>
      </c>
      <c r="M843" s="25"/>
      <c r="N843" s="26" t="s">
        <v>112</v>
      </c>
      <c r="O843" s="25"/>
      <c r="P843" s="26" t="s">
        <v>111</v>
      </c>
      <c r="Q843" s="25"/>
      <c r="R843" s="26" t="s">
        <v>110</v>
      </c>
      <c r="S843" s="25"/>
      <c r="T843" s="26" t="s">
        <v>109</v>
      </c>
      <c r="U843" s="25"/>
      <c r="V843" s="26" t="s">
        <v>108</v>
      </c>
      <c r="W843" s="25"/>
      <c r="X843" s="26" t="s">
        <v>107</v>
      </c>
      <c r="Y843" s="25"/>
      <c r="Z843" s="26" t="s">
        <v>106</v>
      </c>
      <c r="AA843" s="25"/>
      <c r="AB843" s="26" t="s">
        <v>1707</v>
      </c>
      <c r="AC843" s="25"/>
      <c r="AD843" s="24"/>
      <c r="AE843" s="25"/>
      <c r="AF843" s="24"/>
      <c r="AG843" s="23"/>
      <c r="AH843" s="251"/>
      <c r="AI843" s="11"/>
      <c r="AJ843" s="311"/>
      <c r="AK843" s="267"/>
      <c r="AL843" s="263"/>
      <c r="AM843" s="265"/>
      <c r="AN843" s="267"/>
      <c r="AO843" s="263"/>
      <c r="AP843" s="265"/>
      <c r="AQ843" s="267"/>
      <c r="AR843" s="263"/>
      <c r="AS843" s="265"/>
      <c r="AT843" s="267"/>
      <c r="AU843" s="263"/>
      <c r="AV843" s="265"/>
      <c r="AW843" s="267"/>
      <c r="AX843" s="263"/>
      <c r="AY843" s="292"/>
      <c r="AZ843" s="228"/>
      <c r="BA843" s="228"/>
      <c r="BB843" s="295"/>
    </row>
    <row r="844" spans="2:62" ht="28.15" customHeight="1" thickBot="1" x14ac:dyDescent="0.25">
      <c r="B844" s="30"/>
      <c r="C844" s="253"/>
      <c r="D844" s="51"/>
      <c r="E844" s="50"/>
      <c r="F844" s="50"/>
      <c r="G844" s="49"/>
      <c r="H844" s="226"/>
      <c r="I844" s="254"/>
      <c r="J844" s="254"/>
      <c r="K844" s="254"/>
      <c r="L844" s="48" t="s">
        <v>105</v>
      </c>
      <c r="M844" s="47"/>
      <c r="N844" s="48" t="s">
        <v>103</v>
      </c>
      <c r="O844" s="47"/>
      <c r="P844" s="48" t="s">
        <v>102</v>
      </c>
      <c r="Q844" s="47"/>
      <c r="R844" s="48" t="s">
        <v>101</v>
      </c>
      <c r="S844" s="47"/>
      <c r="T844" s="48">
        <v>20</v>
      </c>
      <c r="U844" s="47"/>
      <c r="V844" s="48" t="s">
        <v>100</v>
      </c>
      <c r="W844" s="47"/>
      <c r="X844" s="48" t="s">
        <v>99</v>
      </c>
      <c r="Y844" s="47"/>
      <c r="Z844" s="48" t="s">
        <v>98</v>
      </c>
      <c r="AA844" s="47"/>
      <c r="AB844" s="48" t="s">
        <v>1706</v>
      </c>
      <c r="AC844" s="47"/>
      <c r="AD844" s="16"/>
      <c r="AE844" s="47"/>
      <c r="AF844" s="16"/>
      <c r="AG844" s="46"/>
      <c r="AH844" s="255"/>
      <c r="AI844" s="11"/>
      <c r="AJ844" s="312"/>
      <c r="AK844" s="268"/>
      <c r="AL844" s="264"/>
      <c r="AM844" s="266"/>
      <c r="AN844" s="268"/>
      <c r="AO844" s="264"/>
      <c r="AP844" s="266"/>
      <c r="AQ844" s="268"/>
      <c r="AR844" s="264"/>
      <c r="AS844" s="266"/>
      <c r="AT844" s="268"/>
      <c r="AU844" s="264"/>
      <c r="AV844" s="266"/>
      <c r="AW844" s="268"/>
      <c r="AX844" s="264"/>
      <c r="AY844" s="293"/>
      <c r="AZ844" s="229"/>
      <c r="BA844" s="229"/>
      <c r="BB844" s="296"/>
    </row>
    <row r="845" spans="2:62" ht="28.15" customHeight="1" x14ac:dyDescent="0.2">
      <c r="B845" s="30"/>
      <c r="C845" s="242">
        <v>3</v>
      </c>
      <c r="D845" s="44"/>
      <c r="E845" s="43"/>
      <c r="F845" s="43"/>
      <c r="G845" s="42"/>
      <c r="H845" s="223"/>
      <c r="I845" s="246"/>
      <c r="J845" s="246"/>
      <c r="K845" s="246"/>
      <c r="L845" s="41" t="s">
        <v>133</v>
      </c>
      <c r="M845" s="40"/>
      <c r="N845" s="41" t="s">
        <v>131</v>
      </c>
      <c r="O845" s="40"/>
      <c r="P845" s="41" t="s">
        <v>130</v>
      </c>
      <c r="Q845" s="40"/>
      <c r="R845" s="41" t="s">
        <v>129</v>
      </c>
      <c r="S845" s="40"/>
      <c r="T845" s="41" t="s">
        <v>128</v>
      </c>
      <c r="U845" s="40"/>
      <c r="V845" s="41" t="s">
        <v>127</v>
      </c>
      <c r="W845" s="40"/>
      <c r="X845" s="41" t="s">
        <v>126</v>
      </c>
      <c r="Y845" s="40"/>
      <c r="Z845" s="41" t="s">
        <v>125</v>
      </c>
      <c r="AA845" s="40"/>
      <c r="AB845" s="41" t="s">
        <v>1709</v>
      </c>
      <c r="AC845" s="40"/>
      <c r="AD845" s="39"/>
      <c r="AE845" s="40"/>
      <c r="AF845" s="39"/>
      <c r="AG845" s="38"/>
      <c r="AH845" s="250"/>
      <c r="AI845" s="11"/>
      <c r="AJ845" s="310">
        <f>SUMPRODUCT(LEN($M845:$AC848)-LEN(SUBSTITUTE($M845:$AC848,"A", "")))</f>
        <v>0</v>
      </c>
      <c r="AK845" s="239">
        <f>SUMPRODUCT(LEN($AF845:$AF848)-LEN(SUBSTITUTE($AF845:$AF848,"A", "")))</f>
        <v>0</v>
      </c>
      <c r="AL845" s="230">
        <f>SUMPRODUCT(LEN($AE845:$AE848)-LEN(SUBSTITUTE($AE845:$AE848,"A", "")))</f>
        <v>0</v>
      </c>
      <c r="AM845" s="233">
        <f>SUMPRODUCT(LEN($M845:$AC848)-LEN(SUBSTITUTE($M845:$AC848,"S", "")))</f>
        <v>0</v>
      </c>
      <c r="AN845" s="239">
        <f>SUMPRODUCT(LEN($AF845:$AF848)-LEN(SUBSTITUTE($AF845:$AF848,"S", "")))</f>
        <v>0</v>
      </c>
      <c r="AO845" s="230">
        <f>SUMPRODUCT(LEN($AE845:$AE848)-LEN(SUBSTITUTE($AE845:$AE848,"S", "")))</f>
        <v>0</v>
      </c>
      <c r="AP845" s="233">
        <f>SUMPRODUCT(LEN($M845:$AC848)-LEN(SUBSTITUTE($M845:$AC848,"F", "")))</f>
        <v>0</v>
      </c>
      <c r="AQ845" s="239">
        <f>SUMPRODUCT(LEN($AF845:$AF848)-LEN(SUBSTITUTE($AF845:$AF848,"F", "")))</f>
        <v>0</v>
      </c>
      <c r="AR845" s="230">
        <f>SUMPRODUCT(LEN($AE845:$AE848)-LEN(SUBSTITUTE($AE845:$AE848,"F", "")))</f>
        <v>0</v>
      </c>
      <c r="AS845" s="233">
        <f>SUMPRODUCT(LEN($M845:$AC848)-LEN(SUBSTITUTE($M845:$AC848,"G", "")))</f>
        <v>0</v>
      </c>
      <c r="AT845" s="239">
        <f>SUMPRODUCT(LEN($AF845:$AF848)-LEN(SUBSTITUTE($AF845:$AF848,"G", "")))</f>
        <v>0</v>
      </c>
      <c r="AU845" s="230">
        <f>SUMPRODUCT(LEN($AE845:$AE848)-LEN(SUBSTITUTE($AE845:$AE848,"G", "")))</f>
        <v>0</v>
      </c>
      <c r="AV845" s="233">
        <f>SUMPRODUCT(LEN($M845:$AC848)-LEN(SUBSTITUTE($M845:$AC848,"M", "")))</f>
        <v>0</v>
      </c>
      <c r="AW845" s="239">
        <f>SUMPRODUCT(LEN($AF845:$AF848)-LEN(SUBSTITUTE($AF845:$AF848,"M", "")))</f>
        <v>0</v>
      </c>
      <c r="AX845" s="230">
        <f>SUMPRODUCT(LEN($AE845:$AE848)-LEN(SUBSTITUTE($AE845:$AE848,"M", "")))</f>
        <v>0</v>
      </c>
      <c r="AY845" s="291">
        <f>SUMPRODUCT(LEN($AE845:$AE848)-LEN(SUBSTITUTE($AE845:$AE848,"S", "")))</f>
        <v>0</v>
      </c>
      <c r="AZ845" s="227">
        <f>SUMPRODUCT(LEN($AE845:$AE848)-LEN(SUBSTITUTE($AE845:$AE848,"F", "")))</f>
        <v>0</v>
      </c>
      <c r="BA845" s="227">
        <f>SUMPRODUCT(LEN($AE845:$AE848)-LEN(SUBSTITUTE($AE845:$AE848,"G", "")))</f>
        <v>0</v>
      </c>
      <c r="BB845" s="294">
        <f>SUMPRODUCT(LEN($AE845:$AE848)-LEN(SUBSTITUTE($AE845:$AE848,"M", "")))</f>
        <v>0</v>
      </c>
    </row>
    <row r="846" spans="2:62" ht="28.15" customHeight="1" thickBot="1" x14ac:dyDescent="0.25">
      <c r="B846" s="30"/>
      <c r="C846" s="243"/>
      <c r="D846" s="36"/>
      <c r="E846" s="35"/>
      <c r="F846" s="35"/>
      <c r="G846" s="34"/>
      <c r="H846" s="224"/>
      <c r="I846" s="247"/>
      <c r="J846" s="247"/>
      <c r="K846" s="247"/>
      <c r="L846" s="33" t="s">
        <v>123</v>
      </c>
      <c r="M846" s="32"/>
      <c r="N846" s="33" t="s">
        <v>122</v>
      </c>
      <c r="O846" s="32"/>
      <c r="P846" s="33" t="s">
        <v>120</v>
      </c>
      <c r="Q846" s="32"/>
      <c r="R846" s="33" t="s">
        <v>119</v>
      </c>
      <c r="S846" s="32"/>
      <c r="T846" s="33" t="s">
        <v>118</v>
      </c>
      <c r="U846" s="32"/>
      <c r="V846" s="33" t="s">
        <v>117</v>
      </c>
      <c r="W846" s="32"/>
      <c r="X846" s="33" t="s">
        <v>116</v>
      </c>
      <c r="Y846" s="32"/>
      <c r="Z846" s="33" t="s">
        <v>115</v>
      </c>
      <c r="AA846" s="32"/>
      <c r="AB846" s="33" t="s">
        <v>1708</v>
      </c>
      <c r="AC846" s="32"/>
      <c r="AD846" s="31"/>
      <c r="AE846" s="32"/>
      <c r="AF846" s="31"/>
      <c r="AG846" s="23"/>
      <c r="AH846" s="251"/>
      <c r="AI846" s="11"/>
      <c r="AJ846" s="311"/>
      <c r="AK846" s="267"/>
      <c r="AL846" s="263"/>
      <c r="AM846" s="265"/>
      <c r="AN846" s="267"/>
      <c r="AO846" s="263"/>
      <c r="AP846" s="265"/>
      <c r="AQ846" s="267"/>
      <c r="AR846" s="263"/>
      <c r="AS846" s="265"/>
      <c r="AT846" s="267"/>
      <c r="AU846" s="263"/>
      <c r="AV846" s="265"/>
      <c r="AW846" s="267"/>
      <c r="AX846" s="263"/>
      <c r="AY846" s="292"/>
      <c r="AZ846" s="228"/>
      <c r="BA846" s="228"/>
      <c r="BB846" s="295"/>
    </row>
    <row r="847" spans="2:62" ht="28.15" customHeight="1" x14ac:dyDescent="0.2">
      <c r="B847" s="30"/>
      <c r="C847" s="244"/>
      <c r="D847" s="29"/>
      <c r="E847" s="28"/>
      <c r="F847" s="28"/>
      <c r="G847" s="27"/>
      <c r="H847" s="225"/>
      <c r="I847" s="248"/>
      <c r="J847" s="248"/>
      <c r="K847" s="248"/>
      <c r="L847" s="26" t="s">
        <v>114</v>
      </c>
      <c r="M847" s="25"/>
      <c r="N847" s="26" t="s">
        <v>112</v>
      </c>
      <c r="O847" s="25"/>
      <c r="P847" s="26" t="s">
        <v>111</v>
      </c>
      <c r="Q847" s="25"/>
      <c r="R847" s="26" t="s">
        <v>110</v>
      </c>
      <c r="S847" s="25"/>
      <c r="T847" s="26" t="s">
        <v>109</v>
      </c>
      <c r="U847" s="25"/>
      <c r="V847" s="26" t="s">
        <v>108</v>
      </c>
      <c r="W847" s="25"/>
      <c r="X847" s="26" t="s">
        <v>107</v>
      </c>
      <c r="Y847" s="25"/>
      <c r="Z847" s="26" t="s">
        <v>106</v>
      </c>
      <c r="AA847" s="25"/>
      <c r="AB847" s="26" t="s">
        <v>1707</v>
      </c>
      <c r="AC847" s="25"/>
      <c r="AD847" s="24"/>
      <c r="AE847" s="25"/>
      <c r="AF847" s="24"/>
      <c r="AG847" s="23"/>
      <c r="AH847" s="251"/>
      <c r="AI847" s="11"/>
      <c r="AJ847" s="311"/>
      <c r="AK847" s="267"/>
      <c r="AL847" s="263"/>
      <c r="AM847" s="265"/>
      <c r="AN847" s="267"/>
      <c r="AO847" s="263"/>
      <c r="AP847" s="265"/>
      <c r="AQ847" s="267"/>
      <c r="AR847" s="263"/>
      <c r="AS847" s="265"/>
      <c r="AT847" s="267"/>
      <c r="AU847" s="263"/>
      <c r="AV847" s="265"/>
      <c r="AW847" s="267"/>
      <c r="AX847" s="263"/>
      <c r="AY847" s="292"/>
      <c r="AZ847" s="228"/>
      <c r="BA847" s="228"/>
      <c r="BB847" s="295"/>
    </row>
    <row r="848" spans="2:62" ht="28.15" customHeight="1" thickBot="1" x14ac:dyDescent="0.25">
      <c r="B848" s="21"/>
      <c r="C848" s="245"/>
      <c r="D848" s="20"/>
      <c r="E848" s="19"/>
      <c r="F848" s="19"/>
      <c r="G848" s="18"/>
      <c r="H848" s="226"/>
      <c r="I848" s="249"/>
      <c r="J848" s="249"/>
      <c r="K848" s="249"/>
      <c r="L848" s="17" t="s">
        <v>105</v>
      </c>
      <c r="M848" s="15"/>
      <c r="N848" s="17" t="s">
        <v>103</v>
      </c>
      <c r="O848" s="15"/>
      <c r="P848" s="17" t="s">
        <v>102</v>
      </c>
      <c r="Q848" s="15"/>
      <c r="R848" s="17" t="s">
        <v>101</v>
      </c>
      <c r="S848" s="15"/>
      <c r="T848" s="17">
        <v>20</v>
      </c>
      <c r="U848" s="15"/>
      <c r="V848" s="17" t="s">
        <v>100</v>
      </c>
      <c r="W848" s="15"/>
      <c r="X848" s="17" t="s">
        <v>99</v>
      </c>
      <c r="Y848" s="15"/>
      <c r="Z848" s="17" t="s">
        <v>98</v>
      </c>
      <c r="AA848" s="15"/>
      <c r="AB848" s="17" t="s">
        <v>1706</v>
      </c>
      <c r="AC848" s="15"/>
      <c r="AD848" s="16"/>
      <c r="AE848" s="15"/>
      <c r="AF848" s="14"/>
      <c r="AG848" s="13"/>
      <c r="AH848" s="252"/>
      <c r="AI848" s="11"/>
      <c r="AJ848" s="312"/>
      <c r="AK848" s="268"/>
      <c r="AL848" s="264"/>
      <c r="AM848" s="266"/>
      <c r="AN848" s="268"/>
      <c r="AO848" s="264"/>
      <c r="AP848" s="266"/>
      <c r="AQ848" s="268"/>
      <c r="AR848" s="264"/>
      <c r="AS848" s="266"/>
      <c r="AT848" s="268"/>
      <c r="AU848" s="264"/>
      <c r="AV848" s="266"/>
      <c r="AW848" s="268"/>
      <c r="AX848" s="264"/>
      <c r="AY848" s="293"/>
      <c r="AZ848" s="229"/>
      <c r="BA848" s="229"/>
      <c r="BB848" s="296"/>
    </row>
    <row r="849" spans="2:62" ht="85.9" customHeight="1" thickTop="1" thickBot="1" x14ac:dyDescent="0.35">
      <c r="B849" s="105" t="s">
        <v>174</v>
      </c>
      <c r="C849" s="95" t="s">
        <v>173</v>
      </c>
      <c r="D849" s="100" t="s">
        <v>172</v>
      </c>
      <c r="E849" s="104" t="s">
        <v>171</v>
      </c>
      <c r="F849" s="103"/>
      <c r="G849" s="102"/>
      <c r="H849" s="101" t="s">
        <v>170</v>
      </c>
      <c r="I849" s="100" t="s">
        <v>96</v>
      </c>
      <c r="J849" s="100" t="s">
        <v>169</v>
      </c>
      <c r="K849" s="100" t="s">
        <v>97</v>
      </c>
      <c r="L849" s="256" t="s">
        <v>168</v>
      </c>
      <c r="M849" s="262"/>
      <c r="N849" s="256" t="s">
        <v>167</v>
      </c>
      <c r="O849" s="262"/>
      <c r="P849" s="256" t="s">
        <v>167</v>
      </c>
      <c r="Q849" s="257"/>
      <c r="R849" s="256" t="s">
        <v>167</v>
      </c>
      <c r="S849" s="257"/>
      <c r="T849" s="256" t="s">
        <v>167</v>
      </c>
      <c r="U849" s="257"/>
      <c r="V849" s="256" t="s">
        <v>167</v>
      </c>
      <c r="W849" s="257"/>
      <c r="X849" s="256" t="s">
        <v>167</v>
      </c>
      <c r="Y849" s="257"/>
      <c r="Z849" s="256" t="s">
        <v>167</v>
      </c>
      <c r="AA849" s="257"/>
      <c r="AB849" s="256" t="s">
        <v>167</v>
      </c>
      <c r="AC849" s="257"/>
      <c r="AD849" s="261" t="s">
        <v>166</v>
      </c>
      <c r="AE849" s="257"/>
      <c r="AF849" s="101" t="s">
        <v>165</v>
      </c>
      <c r="AG849" s="101" t="s">
        <v>164</v>
      </c>
      <c r="AH849" s="100" t="s">
        <v>163</v>
      </c>
      <c r="AI849" s="98"/>
      <c r="AJ849" s="96" t="s">
        <v>160</v>
      </c>
      <c r="AK849" s="95" t="s">
        <v>159</v>
      </c>
      <c r="AL849" s="94" t="s">
        <v>158</v>
      </c>
      <c r="AM849" s="96" t="s">
        <v>157</v>
      </c>
      <c r="AN849" s="95" t="s">
        <v>156</v>
      </c>
      <c r="AO849" s="94" t="s">
        <v>155</v>
      </c>
      <c r="AP849" s="96" t="s">
        <v>154</v>
      </c>
      <c r="AQ849" s="95" t="s">
        <v>153</v>
      </c>
      <c r="AR849" s="97" t="s">
        <v>152</v>
      </c>
      <c r="AS849" s="96" t="s">
        <v>151</v>
      </c>
      <c r="AT849" s="95" t="s">
        <v>150</v>
      </c>
      <c r="AU849" s="94" t="s">
        <v>149</v>
      </c>
      <c r="AV849" s="96" t="s">
        <v>148</v>
      </c>
      <c r="AW849" s="95" t="s">
        <v>147</v>
      </c>
      <c r="AX849" s="94" t="s">
        <v>146</v>
      </c>
      <c r="AY849" s="93" t="s">
        <v>145</v>
      </c>
      <c r="AZ849" s="92" t="s">
        <v>144</v>
      </c>
      <c r="BA849" s="92" t="s">
        <v>143</v>
      </c>
      <c r="BB849" s="91" t="s">
        <v>142</v>
      </c>
    </row>
    <row r="850" spans="2:62" ht="48" thickBot="1" x14ac:dyDescent="0.3">
      <c r="B850" s="90" t="s">
        <v>189</v>
      </c>
      <c r="C850" s="89"/>
      <c r="D850" s="88"/>
      <c r="E850" s="258"/>
      <c r="F850" s="259"/>
      <c r="G850" s="260"/>
      <c r="H850" s="87" t="s">
        <v>140</v>
      </c>
      <c r="I850" s="86"/>
      <c r="J850" s="86"/>
      <c r="K850" s="85"/>
      <c r="L850" s="84"/>
      <c r="M850" s="81"/>
      <c r="N850" s="84"/>
      <c r="O850" s="81"/>
      <c r="P850" s="84"/>
      <c r="Q850" s="81"/>
      <c r="R850" s="84"/>
      <c r="S850" s="81"/>
      <c r="T850" s="84"/>
      <c r="U850" s="81"/>
      <c r="V850" s="84"/>
      <c r="W850" s="81"/>
      <c r="X850" s="84"/>
      <c r="Y850" s="81"/>
      <c r="Z850" s="84"/>
      <c r="AA850" s="83"/>
      <c r="AB850" s="217"/>
      <c r="AC850" s="217"/>
      <c r="AD850" s="82" t="s">
        <v>139</v>
      </c>
      <c r="AE850" s="81"/>
      <c r="AF850" s="81"/>
      <c r="AG850" s="81"/>
      <c r="AH850" s="80"/>
      <c r="AI850" s="79" t="s">
        <v>138</v>
      </c>
      <c r="AJ850" s="78">
        <f t="shared" ref="AJ850:BB850" si="112">SUM(AJ852:AJ863)</f>
        <v>61</v>
      </c>
      <c r="AK850" s="77">
        <f t="shared" si="112"/>
        <v>27</v>
      </c>
      <c r="AL850" s="76">
        <f t="shared" si="112"/>
        <v>0</v>
      </c>
      <c r="AM850" s="78">
        <f t="shared" si="112"/>
        <v>10</v>
      </c>
      <c r="AN850" s="77">
        <f t="shared" si="112"/>
        <v>2</v>
      </c>
      <c r="AO850" s="76">
        <f t="shared" si="112"/>
        <v>0</v>
      </c>
      <c r="AP850" s="78">
        <f t="shared" si="112"/>
        <v>0</v>
      </c>
      <c r="AQ850" s="77">
        <f t="shared" si="112"/>
        <v>0</v>
      </c>
      <c r="AR850" s="76">
        <f t="shared" si="112"/>
        <v>0</v>
      </c>
      <c r="AS850" s="78">
        <f t="shared" si="112"/>
        <v>3</v>
      </c>
      <c r="AT850" s="77">
        <f t="shared" si="112"/>
        <v>1</v>
      </c>
      <c r="AU850" s="76">
        <f t="shared" si="112"/>
        <v>0</v>
      </c>
      <c r="AV850" s="78">
        <f t="shared" si="112"/>
        <v>12</v>
      </c>
      <c r="AW850" s="77">
        <f t="shared" si="112"/>
        <v>2</v>
      </c>
      <c r="AX850" s="76">
        <f t="shared" si="112"/>
        <v>0</v>
      </c>
      <c r="AY850" s="75">
        <f t="shared" si="112"/>
        <v>0</v>
      </c>
      <c r="AZ850" s="74">
        <f t="shared" si="112"/>
        <v>0</v>
      </c>
      <c r="BA850" s="74">
        <f t="shared" si="112"/>
        <v>0</v>
      </c>
      <c r="BB850" s="73">
        <f t="shared" si="112"/>
        <v>0</v>
      </c>
      <c r="BC850" s="72" t="s">
        <v>137</v>
      </c>
      <c r="BF850" s="5">
        <f>SUM(AJ850:AL850)/$BG$5</f>
        <v>88</v>
      </c>
      <c r="BG850" s="5">
        <f>SUM(AM850:AO850,AY850)/$BG$5</f>
        <v>12</v>
      </c>
      <c r="BH850" s="5">
        <f>SUM(AP850:AR850,AZ850)/$BG$5</f>
        <v>0</v>
      </c>
      <c r="BI850" s="5">
        <f>SUM(AS850:AU850,BA850)/$BG$5</f>
        <v>4</v>
      </c>
      <c r="BJ850" s="5">
        <f>SUM(AV850:AX850,BB850)/$BG$5</f>
        <v>14</v>
      </c>
    </row>
    <row r="851" spans="2:62" ht="37.5" thickBot="1" x14ac:dyDescent="0.3">
      <c r="B851" s="71"/>
      <c r="C851" s="70"/>
      <c r="D851" s="69"/>
      <c r="E851" s="68"/>
      <c r="F851" s="68"/>
      <c r="G851" s="67"/>
      <c r="H851" s="66"/>
      <c r="I851" s="64"/>
      <c r="J851" s="64"/>
      <c r="K851" s="65"/>
      <c r="L851" s="64"/>
      <c r="M851" s="62"/>
      <c r="N851" s="64"/>
      <c r="O851" s="62"/>
      <c r="P851" s="64"/>
      <c r="Q851" s="62"/>
      <c r="R851" s="64"/>
      <c r="S851" s="62"/>
      <c r="T851" s="64"/>
      <c r="U851" s="62"/>
      <c r="V851" s="64"/>
      <c r="W851" s="62"/>
      <c r="X851" s="64"/>
      <c r="Y851" s="62"/>
      <c r="Z851" s="64"/>
      <c r="AA851" s="62"/>
      <c r="AB851" s="62"/>
      <c r="AC851" s="62"/>
      <c r="AD851" s="63"/>
      <c r="AE851" s="62"/>
      <c r="AF851" s="62"/>
      <c r="AG851" s="62"/>
      <c r="AH851" s="61"/>
      <c r="AI851" s="59" t="s">
        <v>136</v>
      </c>
      <c r="AJ851" s="214">
        <f t="shared" ref="AJ851:BB851" si="113">AJ850/1</f>
        <v>61</v>
      </c>
      <c r="AK851" s="213">
        <f t="shared" si="113"/>
        <v>27</v>
      </c>
      <c r="AL851" s="212">
        <f t="shared" si="113"/>
        <v>0</v>
      </c>
      <c r="AM851" s="214">
        <f t="shared" si="113"/>
        <v>10</v>
      </c>
      <c r="AN851" s="213">
        <f t="shared" si="113"/>
        <v>2</v>
      </c>
      <c r="AO851" s="212">
        <f t="shared" si="113"/>
        <v>0</v>
      </c>
      <c r="AP851" s="214">
        <f t="shared" si="113"/>
        <v>0</v>
      </c>
      <c r="AQ851" s="213">
        <f t="shared" si="113"/>
        <v>0</v>
      </c>
      <c r="AR851" s="212">
        <f t="shared" si="113"/>
        <v>0</v>
      </c>
      <c r="AS851" s="214">
        <f t="shared" si="113"/>
        <v>3</v>
      </c>
      <c r="AT851" s="213">
        <f t="shared" si="113"/>
        <v>1</v>
      </c>
      <c r="AU851" s="212">
        <f t="shared" si="113"/>
        <v>0</v>
      </c>
      <c r="AV851" s="214">
        <f t="shared" si="113"/>
        <v>12</v>
      </c>
      <c r="AW851" s="213">
        <f t="shared" si="113"/>
        <v>2</v>
      </c>
      <c r="AX851" s="212">
        <f t="shared" si="113"/>
        <v>0</v>
      </c>
      <c r="AY851" s="211">
        <f t="shared" si="113"/>
        <v>0</v>
      </c>
      <c r="AZ851" s="210">
        <f t="shared" si="113"/>
        <v>0</v>
      </c>
      <c r="BA851" s="210">
        <f t="shared" si="113"/>
        <v>0</v>
      </c>
      <c r="BB851" s="209">
        <f t="shared" si="113"/>
        <v>0</v>
      </c>
      <c r="BC851" s="52" t="s">
        <v>135</v>
      </c>
    </row>
    <row r="852" spans="2:62" ht="28.15" customHeight="1" x14ac:dyDescent="0.2">
      <c r="B852" s="30"/>
      <c r="C852" s="242">
        <v>1</v>
      </c>
      <c r="D852" s="44"/>
      <c r="E852" s="43"/>
      <c r="F852" s="43"/>
      <c r="G852" s="42"/>
      <c r="H852" s="223" t="s">
        <v>1251</v>
      </c>
      <c r="I852" s="246">
        <v>90</v>
      </c>
      <c r="J852" s="246">
        <v>31</v>
      </c>
      <c r="K852" s="246">
        <v>4</v>
      </c>
      <c r="L852" s="41" t="s">
        <v>133</v>
      </c>
      <c r="M852" s="40" t="s">
        <v>1675</v>
      </c>
      <c r="N852" s="41" t="s">
        <v>131</v>
      </c>
      <c r="O852" s="40" t="s">
        <v>1729</v>
      </c>
      <c r="P852" s="41" t="s">
        <v>130</v>
      </c>
      <c r="Q852" s="40" t="s">
        <v>417</v>
      </c>
      <c r="R852" s="41" t="s">
        <v>129</v>
      </c>
      <c r="S852" s="40" t="s">
        <v>1350</v>
      </c>
      <c r="T852" s="41" t="s">
        <v>128</v>
      </c>
      <c r="U852" s="40" t="s">
        <v>186</v>
      </c>
      <c r="V852" s="41" t="s">
        <v>127</v>
      </c>
      <c r="W852" s="40" t="s">
        <v>124</v>
      </c>
      <c r="X852" s="41" t="s">
        <v>126</v>
      </c>
      <c r="Y852" s="40" t="s">
        <v>113</v>
      </c>
      <c r="Z852" s="41" t="s">
        <v>125</v>
      </c>
      <c r="AA852" s="40"/>
      <c r="AB852" s="41" t="s">
        <v>1709</v>
      </c>
      <c r="AC852" s="40"/>
      <c r="AD852" s="39"/>
      <c r="AE852" s="40"/>
      <c r="AF852" s="39" t="s">
        <v>1728</v>
      </c>
      <c r="AG852" s="38"/>
      <c r="AH852" s="250"/>
      <c r="AI852" s="11"/>
      <c r="AJ852" s="310">
        <f>SUMPRODUCT(LEN($M852:$AC855)-LEN(SUBSTITUTE($M852:$AC855,"A", "")))</f>
        <v>61</v>
      </c>
      <c r="AK852" s="239">
        <f>SUMPRODUCT(LEN($AF852:$AF855)-LEN(SUBSTITUTE($AF852:$AF855,"A", "")))</f>
        <v>27</v>
      </c>
      <c r="AL852" s="230">
        <f>SUMPRODUCT(LEN($AE852:$AE855)-LEN(SUBSTITUTE($AE852:$AE855,"A", "")))</f>
        <v>0</v>
      </c>
      <c r="AM852" s="233">
        <f>SUMPRODUCT(LEN($M852:$AC855)-LEN(SUBSTITUTE($M852:$AC855,"S", "")))</f>
        <v>10</v>
      </c>
      <c r="AN852" s="239">
        <f>SUMPRODUCT(LEN($AF852:$AF855)-LEN(SUBSTITUTE($AF852:$AF855,"S", "")))</f>
        <v>2</v>
      </c>
      <c r="AO852" s="230">
        <f>SUMPRODUCT(LEN($AE852:$AE855)-LEN(SUBSTITUTE($AE852:$AE855,"S", "")))</f>
        <v>0</v>
      </c>
      <c r="AP852" s="233">
        <f>SUMPRODUCT(LEN($M852:$AC855)-LEN(SUBSTITUTE($M852:$AC855,"F", "")))</f>
        <v>0</v>
      </c>
      <c r="AQ852" s="239">
        <f>SUMPRODUCT(LEN($AF852:$AF855)-LEN(SUBSTITUTE($AF852:$AF855,"F", "")))</f>
        <v>0</v>
      </c>
      <c r="AR852" s="230">
        <f>SUMPRODUCT(LEN($AE852:$AE855)-LEN(SUBSTITUTE($AE852:$AE855,"F", "")))</f>
        <v>0</v>
      </c>
      <c r="AS852" s="233">
        <f>SUMPRODUCT(LEN($M852:$AC855)-LEN(SUBSTITUTE($M852:$AC855,"G", "")))</f>
        <v>3</v>
      </c>
      <c r="AT852" s="239">
        <f>SUMPRODUCT(LEN($AF852:$AF855)-LEN(SUBSTITUTE($AF852:$AF855,"G", "")))</f>
        <v>1</v>
      </c>
      <c r="AU852" s="230">
        <f>SUMPRODUCT(LEN($AE852:$AE855)-LEN(SUBSTITUTE($AE852:$AE855,"G", "")))</f>
        <v>0</v>
      </c>
      <c r="AV852" s="233">
        <f>SUMPRODUCT(LEN($M852:$AC855)-LEN(SUBSTITUTE($M852:$AC855,"M", "")))</f>
        <v>12</v>
      </c>
      <c r="AW852" s="239">
        <f>SUMPRODUCT(LEN($AF852:$AF855)-LEN(SUBSTITUTE($AF852:$AF855,"M", "")))</f>
        <v>2</v>
      </c>
      <c r="AX852" s="230">
        <f>SUMPRODUCT(LEN($AE852:$AE855)-LEN(SUBSTITUTE($AE852:$AE855,"M", "")))</f>
        <v>0</v>
      </c>
      <c r="AY852" s="291">
        <f>SUMPRODUCT(LEN($AE852:$AE855)-LEN(SUBSTITUTE($AE852:$AE855,"S", "")))</f>
        <v>0</v>
      </c>
      <c r="AZ852" s="227">
        <f>SUMPRODUCT(LEN($AE852:$AE855)-LEN(SUBSTITUTE($AE852:$AE855,"F", "")))</f>
        <v>0</v>
      </c>
      <c r="BA852" s="227">
        <f>SUMPRODUCT(LEN($AE852:$AE855)-LEN(SUBSTITUTE($AE852:$AE855,"G", "")))</f>
        <v>0</v>
      </c>
      <c r="BB852" s="294">
        <f>SUMPRODUCT(LEN($AE852:$AE855)-LEN(SUBSTITUTE($AE852:$AE855,"M", "")))</f>
        <v>0</v>
      </c>
    </row>
    <row r="853" spans="2:62" ht="28.15" customHeight="1" thickBot="1" x14ac:dyDescent="0.25">
      <c r="B853" s="30"/>
      <c r="C853" s="243"/>
      <c r="D853" s="36"/>
      <c r="E853" s="35"/>
      <c r="F853" s="35"/>
      <c r="G853" s="34"/>
      <c r="H853" s="224"/>
      <c r="I853" s="247"/>
      <c r="J853" s="247"/>
      <c r="K853" s="247"/>
      <c r="L853" s="33" t="s">
        <v>123</v>
      </c>
      <c r="M853" s="32" t="s">
        <v>1722</v>
      </c>
      <c r="N853" s="33" t="s">
        <v>122</v>
      </c>
      <c r="O853" s="32" t="s">
        <v>610</v>
      </c>
      <c r="P853" s="33" t="s">
        <v>120</v>
      </c>
      <c r="Q853" s="32" t="s">
        <v>1601</v>
      </c>
      <c r="R853" s="33" t="s">
        <v>119</v>
      </c>
      <c r="S853" s="32" t="s">
        <v>1699</v>
      </c>
      <c r="T853" s="33" t="s">
        <v>118</v>
      </c>
      <c r="U853" s="32" t="s">
        <v>187</v>
      </c>
      <c r="V853" s="33" t="s">
        <v>117</v>
      </c>
      <c r="W853" s="32" t="s">
        <v>104</v>
      </c>
      <c r="X853" s="33" t="s">
        <v>116</v>
      </c>
      <c r="Y853" s="32" t="s">
        <v>121</v>
      </c>
      <c r="Z853" s="33" t="s">
        <v>115</v>
      </c>
      <c r="AA853" s="32"/>
      <c r="AB853" s="33" t="s">
        <v>1708</v>
      </c>
      <c r="AC853" s="32"/>
      <c r="AD853" s="31"/>
      <c r="AE853" s="32"/>
      <c r="AF853" s="31" t="s">
        <v>1727</v>
      </c>
      <c r="AG853" s="23"/>
      <c r="AH853" s="251"/>
      <c r="AI853" s="11"/>
      <c r="AJ853" s="311"/>
      <c r="AK853" s="267"/>
      <c r="AL853" s="263"/>
      <c r="AM853" s="265"/>
      <c r="AN853" s="267"/>
      <c r="AO853" s="263"/>
      <c r="AP853" s="265"/>
      <c r="AQ853" s="267"/>
      <c r="AR853" s="263"/>
      <c r="AS853" s="265"/>
      <c r="AT853" s="267"/>
      <c r="AU853" s="263"/>
      <c r="AV853" s="265"/>
      <c r="AW853" s="267"/>
      <c r="AX853" s="263"/>
      <c r="AY853" s="292"/>
      <c r="AZ853" s="228"/>
      <c r="BA853" s="228"/>
      <c r="BB853" s="295"/>
    </row>
    <row r="854" spans="2:62" ht="28.15" customHeight="1" x14ac:dyDescent="0.2">
      <c r="B854" s="30"/>
      <c r="C854" s="244"/>
      <c r="D854" s="29"/>
      <c r="E854" s="28"/>
      <c r="F854" s="28"/>
      <c r="G854" s="27"/>
      <c r="H854" s="225">
        <v>257</v>
      </c>
      <c r="I854" s="248"/>
      <c r="J854" s="248"/>
      <c r="K854" s="248"/>
      <c r="L854" s="26" t="s">
        <v>114</v>
      </c>
      <c r="M854" s="25" t="s">
        <v>417</v>
      </c>
      <c r="N854" s="26" t="s">
        <v>112</v>
      </c>
      <c r="O854" s="25" t="s">
        <v>1726</v>
      </c>
      <c r="P854" s="26" t="s">
        <v>111</v>
      </c>
      <c r="Q854" s="25" t="s">
        <v>1641</v>
      </c>
      <c r="R854" s="26" t="s">
        <v>110</v>
      </c>
      <c r="S854" s="25" t="s">
        <v>484</v>
      </c>
      <c r="T854" s="26" t="s">
        <v>109</v>
      </c>
      <c r="U854" s="25" t="s">
        <v>104</v>
      </c>
      <c r="V854" s="26" t="s">
        <v>108</v>
      </c>
      <c r="W854" s="25" t="s">
        <v>121</v>
      </c>
      <c r="X854" s="26" t="s">
        <v>107</v>
      </c>
      <c r="Y854" s="25" t="s">
        <v>121</v>
      </c>
      <c r="Z854" s="26" t="s">
        <v>106</v>
      </c>
      <c r="AA854" s="25"/>
      <c r="AB854" s="26" t="s">
        <v>1707</v>
      </c>
      <c r="AC854" s="25"/>
      <c r="AD854" s="24"/>
      <c r="AE854" s="25"/>
      <c r="AF854" s="24" t="s">
        <v>1725</v>
      </c>
      <c r="AG854" s="23"/>
      <c r="AH854" s="251"/>
      <c r="AI854" s="11"/>
      <c r="AJ854" s="311"/>
      <c r="AK854" s="267"/>
      <c r="AL854" s="263"/>
      <c r="AM854" s="265"/>
      <c r="AN854" s="267"/>
      <c r="AO854" s="263"/>
      <c r="AP854" s="265"/>
      <c r="AQ854" s="267"/>
      <c r="AR854" s="263"/>
      <c r="AS854" s="265"/>
      <c r="AT854" s="267"/>
      <c r="AU854" s="263"/>
      <c r="AV854" s="265"/>
      <c r="AW854" s="267"/>
      <c r="AX854" s="263"/>
      <c r="AY854" s="292"/>
      <c r="AZ854" s="228"/>
      <c r="BA854" s="228"/>
      <c r="BB854" s="295"/>
    </row>
    <row r="855" spans="2:62" ht="28.15" customHeight="1" thickBot="1" x14ac:dyDescent="0.25">
      <c r="B855" s="30"/>
      <c r="C855" s="253"/>
      <c r="D855" s="51"/>
      <c r="E855" s="50"/>
      <c r="F855" s="50"/>
      <c r="G855" s="49"/>
      <c r="H855" s="226"/>
      <c r="I855" s="254"/>
      <c r="J855" s="254"/>
      <c r="K855" s="254"/>
      <c r="L855" s="48" t="s">
        <v>105</v>
      </c>
      <c r="M855" s="47" t="s">
        <v>132</v>
      </c>
      <c r="N855" s="48" t="s">
        <v>103</v>
      </c>
      <c r="O855" s="47" t="s">
        <v>1350</v>
      </c>
      <c r="P855" s="48" t="s">
        <v>102</v>
      </c>
      <c r="Q855" s="47" t="s">
        <v>1274</v>
      </c>
      <c r="R855" s="48" t="s">
        <v>101</v>
      </c>
      <c r="S855" s="47" t="s">
        <v>186</v>
      </c>
      <c r="T855" s="48">
        <v>20</v>
      </c>
      <c r="U855" s="47" t="s">
        <v>124</v>
      </c>
      <c r="V855" s="48" t="s">
        <v>100</v>
      </c>
      <c r="W855" s="47" t="s">
        <v>121</v>
      </c>
      <c r="X855" s="48" t="s">
        <v>99</v>
      </c>
      <c r="Y855" s="47"/>
      <c r="Z855" s="48" t="s">
        <v>98</v>
      </c>
      <c r="AA855" s="47"/>
      <c r="AB855" s="48" t="s">
        <v>1706</v>
      </c>
      <c r="AC855" s="47"/>
      <c r="AD855" s="16"/>
      <c r="AE855" s="47"/>
      <c r="AF855" s="16"/>
      <c r="AG855" s="46"/>
      <c r="AH855" s="255"/>
      <c r="AI855" s="11"/>
      <c r="AJ855" s="312"/>
      <c r="AK855" s="268"/>
      <c r="AL855" s="264"/>
      <c r="AM855" s="266"/>
      <c r="AN855" s="268"/>
      <c r="AO855" s="264"/>
      <c r="AP855" s="266"/>
      <c r="AQ855" s="268"/>
      <c r="AR855" s="264"/>
      <c r="AS855" s="266"/>
      <c r="AT855" s="268"/>
      <c r="AU855" s="264"/>
      <c r="AV855" s="266"/>
      <c r="AW855" s="268"/>
      <c r="AX855" s="264"/>
      <c r="AY855" s="293"/>
      <c r="AZ855" s="229"/>
      <c r="BA855" s="229"/>
      <c r="BB855" s="296"/>
    </row>
    <row r="856" spans="2:62" ht="28.15" customHeight="1" x14ac:dyDescent="0.2">
      <c r="B856" s="30"/>
      <c r="C856" s="242">
        <v>2</v>
      </c>
      <c r="D856" s="44"/>
      <c r="E856" s="43"/>
      <c r="F856" s="43"/>
      <c r="G856" s="42"/>
      <c r="H856" s="223"/>
      <c r="I856" s="246"/>
      <c r="J856" s="246"/>
      <c r="K856" s="246"/>
      <c r="L856" s="41" t="s">
        <v>133</v>
      </c>
      <c r="M856" s="40"/>
      <c r="N856" s="41" t="s">
        <v>131</v>
      </c>
      <c r="O856" s="40"/>
      <c r="P856" s="41" t="s">
        <v>130</v>
      </c>
      <c r="Q856" s="40"/>
      <c r="R856" s="41" t="s">
        <v>129</v>
      </c>
      <c r="S856" s="40"/>
      <c r="T856" s="41" t="s">
        <v>128</v>
      </c>
      <c r="U856" s="40"/>
      <c r="V856" s="41" t="s">
        <v>127</v>
      </c>
      <c r="W856" s="40"/>
      <c r="X856" s="41" t="s">
        <v>126</v>
      </c>
      <c r="Y856" s="40"/>
      <c r="Z856" s="41" t="s">
        <v>125</v>
      </c>
      <c r="AA856" s="40"/>
      <c r="AB856" s="41" t="s">
        <v>1709</v>
      </c>
      <c r="AC856" s="40"/>
      <c r="AD856" s="39"/>
      <c r="AE856" s="40"/>
      <c r="AF856" s="39"/>
      <c r="AG856" s="38"/>
      <c r="AH856" s="250"/>
      <c r="AI856" s="11"/>
      <c r="AJ856" s="310">
        <f>SUMPRODUCT(LEN($M856:$AC859)-LEN(SUBSTITUTE($M856:$AC859,"A", "")))</f>
        <v>0</v>
      </c>
      <c r="AK856" s="239">
        <f>SUMPRODUCT(LEN($AF856:$AF859)-LEN(SUBSTITUTE($AF856:$AF859,"A", "")))</f>
        <v>0</v>
      </c>
      <c r="AL856" s="230">
        <f>SUMPRODUCT(LEN($AE856:$AE859)-LEN(SUBSTITUTE($AE856:$AE859,"A", "")))</f>
        <v>0</v>
      </c>
      <c r="AM856" s="233">
        <f>SUMPRODUCT(LEN($M856:$AC859)-LEN(SUBSTITUTE($M856:$AC859,"S", "")))</f>
        <v>0</v>
      </c>
      <c r="AN856" s="239">
        <f>SUMPRODUCT(LEN($AF856:$AF859)-LEN(SUBSTITUTE($AF856:$AF859,"S", "")))</f>
        <v>0</v>
      </c>
      <c r="AO856" s="230">
        <f>SUMPRODUCT(LEN($AE856:$AE859)-LEN(SUBSTITUTE($AE856:$AE859,"S", "")))</f>
        <v>0</v>
      </c>
      <c r="AP856" s="233">
        <f>SUMPRODUCT(LEN($M856:$AC859)-LEN(SUBSTITUTE($M856:$AC859,"F", "")))</f>
        <v>0</v>
      </c>
      <c r="AQ856" s="239">
        <f>SUMPRODUCT(LEN($AF856:$AF859)-LEN(SUBSTITUTE($AF856:$AF859,"F", "")))</f>
        <v>0</v>
      </c>
      <c r="AR856" s="230">
        <f>SUMPRODUCT(LEN($AE856:$AE859)-LEN(SUBSTITUTE($AE856:$AE859,"F", "")))</f>
        <v>0</v>
      </c>
      <c r="AS856" s="233">
        <f>SUMPRODUCT(LEN($M856:$AC859)-LEN(SUBSTITUTE($M856:$AC859,"G", "")))</f>
        <v>0</v>
      </c>
      <c r="AT856" s="239">
        <f>SUMPRODUCT(LEN($AF856:$AF859)-LEN(SUBSTITUTE($AF856:$AF859,"G", "")))</f>
        <v>0</v>
      </c>
      <c r="AU856" s="230">
        <f>SUMPRODUCT(LEN($AE856:$AE859)-LEN(SUBSTITUTE($AE856:$AE859,"G", "")))</f>
        <v>0</v>
      </c>
      <c r="AV856" s="233">
        <f>SUMPRODUCT(LEN($M856:$AC859)-LEN(SUBSTITUTE($M856:$AC859,"M", "")))</f>
        <v>0</v>
      </c>
      <c r="AW856" s="239">
        <f>SUMPRODUCT(LEN($AF856:$AF859)-LEN(SUBSTITUTE($AF856:$AF859,"M", "")))</f>
        <v>0</v>
      </c>
      <c r="AX856" s="230">
        <f>SUMPRODUCT(LEN($AE856:$AE859)-LEN(SUBSTITUTE($AE856:$AE859,"M", "")))</f>
        <v>0</v>
      </c>
      <c r="AY856" s="291">
        <f>SUMPRODUCT(LEN($AE856:$AE859)-LEN(SUBSTITUTE($AE856:$AE859,"S", "")))</f>
        <v>0</v>
      </c>
      <c r="AZ856" s="227">
        <f>SUMPRODUCT(LEN($AE856:$AE859)-LEN(SUBSTITUTE($AE856:$AE859,"F", "")))</f>
        <v>0</v>
      </c>
      <c r="BA856" s="227">
        <f>SUMPRODUCT(LEN($AE856:$AE859)-LEN(SUBSTITUTE($AE856:$AE859,"G", "")))</f>
        <v>0</v>
      </c>
      <c r="BB856" s="294">
        <f>SUMPRODUCT(LEN($AE856:$AE859)-LEN(SUBSTITUTE($AE856:$AE859,"M", "")))</f>
        <v>0</v>
      </c>
    </row>
    <row r="857" spans="2:62" ht="28.15" customHeight="1" thickBot="1" x14ac:dyDescent="0.25">
      <c r="B857" s="30"/>
      <c r="C857" s="243"/>
      <c r="D857" s="36"/>
      <c r="E857" s="35"/>
      <c r="F857" s="35"/>
      <c r="G857" s="34"/>
      <c r="H857" s="224"/>
      <c r="I857" s="247"/>
      <c r="J857" s="247"/>
      <c r="K857" s="247"/>
      <c r="L857" s="33" t="s">
        <v>123</v>
      </c>
      <c r="M857" s="32"/>
      <c r="N857" s="33" t="s">
        <v>122</v>
      </c>
      <c r="O857" s="32"/>
      <c r="P857" s="33" t="s">
        <v>120</v>
      </c>
      <c r="Q857" s="32"/>
      <c r="R857" s="33" t="s">
        <v>119</v>
      </c>
      <c r="S857" s="32"/>
      <c r="T857" s="33" t="s">
        <v>118</v>
      </c>
      <c r="U857" s="32"/>
      <c r="V857" s="33" t="s">
        <v>117</v>
      </c>
      <c r="W857" s="32"/>
      <c r="X857" s="33" t="s">
        <v>116</v>
      </c>
      <c r="Y857" s="32"/>
      <c r="Z857" s="33" t="s">
        <v>115</v>
      </c>
      <c r="AA857" s="32"/>
      <c r="AB857" s="33" t="s">
        <v>1708</v>
      </c>
      <c r="AC857" s="32"/>
      <c r="AD857" s="31"/>
      <c r="AE857" s="32"/>
      <c r="AF857" s="31"/>
      <c r="AG857" s="23"/>
      <c r="AH857" s="251"/>
      <c r="AI857" s="11"/>
      <c r="AJ857" s="311"/>
      <c r="AK857" s="267"/>
      <c r="AL857" s="263"/>
      <c r="AM857" s="265"/>
      <c r="AN857" s="267"/>
      <c r="AO857" s="263"/>
      <c r="AP857" s="265"/>
      <c r="AQ857" s="267"/>
      <c r="AR857" s="263"/>
      <c r="AS857" s="265"/>
      <c r="AT857" s="267"/>
      <c r="AU857" s="263"/>
      <c r="AV857" s="265"/>
      <c r="AW857" s="267"/>
      <c r="AX857" s="263"/>
      <c r="AY857" s="292"/>
      <c r="AZ857" s="228"/>
      <c r="BA857" s="228"/>
      <c r="BB857" s="295"/>
    </row>
    <row r="858" spans="2:62" ht="28.15" customHeight="1" x14ac:dyDescent="0.2">
      <c r="B858" s="30"/>
      <c r="C858" s="244"/>
      <c r="D858" s="29"/>
      <c r="E858" s="28"/>
      <c r="F858" s="28"/>
      <c r="G858" s="27"/>
      <c r="H858" s="225"/>
      <c r="I858" s="248"/>
      <c r="J858" s="248"/>
      <c r="K858" s="248"/>
      <c r="L858" s="26" t="s">
        <v>114</v>
      </c>
      <c r="M858" s="25"/>
      <c r="N858" s="26" t="s">
        <v>112</v>
      </c>
      <c r="O858" s="25"/>
      <c r="P858" s="26" t="s">
        <v>111</v>
      </c>
      <c r="Q858" s="25"/>
      <c r="R858" s="26" t="s">
        <v>110</v>
      </c>
      <c r="S858" s="25"/>
      <c r="T858" s="26" t="s">
        <v>109</v>
      </c>
      <c r="U858" s="25"/>
      <c r="V858" s="26" t="s">
        <v>108</v>
      </c>
      <c r="W858" s="25"/>
      <c r="X858" s="26" t="s">
        <v>107</v>
      </c>
      <c r="Y858" s="25"/>
      <c r="Z858" s="26" t="s">
        <v>106</v>
      </c>
      <c r="AA858" s="25"/>
      <c r="AB858" s="26" t="s">
        <v>1707</v>
      </c>
      <c r="AC858" s="25"/>
      <c r="AD858" s="24"/>
      <c r="AE858" s="25"/>
      <c r="AF858" s="24"/>
      <c r="AG858" s="23"/>
      <c r="AH858" s="251"/>
      <c r="AI858" s="11"/>
      <c r="AJ858" s="311"/>
      <c r="AK858" s="267"/>
      <c r="AL858" s="263"/>
      <c r="AM858" s="265"/>
      <c r="AN858" s="267"/>
      <c r="AO858" s="263"/>
      <c r="AP858" s="265"/>
      <c r="AQ858" s="267"/>
      <c r="AR858" s="263"/>
      <c r="AS858" s="265"/>
      <c r="AT858" s="267"/>
      <c r="AU858" s="263"/>
      <c r="AV858" s="265"/>
      <c r="AW858" s="267"/>
      <c r="AX858" s="263"/>
      <c r="AY858" s="292"/>
      <c r="AZ858" s="228"/>
      <c r="BA858" s="228"/>
      <c r="BB858" s="295"/>
    </row>
    <row r="859" spans="2:62" ht="28.15" customHeight="1" thickBot="1" x14ac:dyDescent="0.25">
      <c r="B859" s="30"/>
      <c r="C859" s="253"/>
      <c r="D859" s="51"/>
      <c r="E859" s="50"/>
      <c r="F859" s="50"/>
      <c r="G859" s="49"/>
      <c r="H859" s="226"/>
      <c r="I859" s="254"/>
      <c r="J859" s="254"/>
      <c r="K859" s="254"/>
      <c r="L859" s="48" t="s">
        <v>105</v>
      </c>
      <c r="M859" s="47"/>
      <c r="N859" s="48" t="s">
        <v>103</v>
      </c>
      <c r="O859" s="47"/>
      <c r="P859" s="48" t="s">
        <v>102</v>
      </c>
      <c r="Q859" s="47"/>
      <c r="R859" s="48" t="s">
        <v>101</v>
      </c>
      <c r="S859" s="47"/>
      <c r="T859" s="48">
        <v>20</v>
      </c>
      <c r="U859" s="47"/>
      <c r="V859" s="48" t="s">
        <v>100</v>
      </c>
      <c r="W859" s="47"/>
      <c r="X859" s="48" t="s">
        <v>99</v>
      </c>
      <c r="Y859" s="47"/>
      <c r="Z859" s="48" t="s">
        <v>98</v>
      </c>
      <c r="AA859" s="47"/>
      <c r="AB859" s="48" t="s">
        <v>1706</v>
      </c>
      <c r="AC859" s="47"/>
      <c r="AD859" s="16"/>
      <c r="AE859" s="47"/>
      <c r="AF859" s="16"/>
      <c r="AG859" s="46"/>
      <c r="AH859" s="255"/>
      <c r="AI859" s="11"/>
      <c r="AJ859" s="312"/>
      <c r="AK859" s="268"/>
      <c r="AL859" s="264"/>
      <c r="AM859" s="266"/>
      <c r="AN859" s="268"/>
      <c r="AO859" s="264"/>
      <c r="AP859" s="266"/>
      <c r="AQ859" s="268"/>
      <c r="AR859" s="264"/>
      <c r="AS859" s="266"/>
      <c r="AT859" s="268"/>
      <c r="AU859" s="264"/>
      <c r="AV859" s="266"/>
      <c r="AW859" s="268"/>
      <c r="AX859" s="264"/>
      <c r="AY859" s="293"/>
      <c r="AZ859" s="229"/>
      <c r="BA859" s="229"/>
      <c r="BB859" s="296"/>
    </row>
    <row r="860" spans="2:62" ht="28.15" customHeight="1" x14ac:dyDescent="0.2">
      <c r="B860" s="30"/>
      <c r="C860" s="242">
        <v>3</v>
      </c>
      <c r="D860" s="44"/>
      <c r="E860" s="43"/>
      <c r="F860" s="43"/>
      <c r="G860" s="42"/>
      <c r="H860" s="223"/>
      <c r="I860" s="246"/>
      <c r="J860" s="246"/>
      <c r="K860" s="246"/>
      <c r="L860" s="41" t="s">
        <v>133</v>
      </c>
      <c r="M860" s="40"/>
      <c r="N860" s="41" t="s">
        <v>131</v>
      </c>
      <c r="O860" s="40"/>
      <c r="P860" s="41" t="s">
        <v>130</v>
      </c>
      <c r="Q860" s="40"/>
      <c r="R860" s="41" t="s">
        <v>129</v>
      </c>
      <c r="S860" s="40"/>
      <c r="T860" s="41" t="s">
        <v>128</v>
      </c>
      <c r="U860" s="40"/>
      <c r="V860" s="41" t="s">
        <v>127</v>
      </c>
      <c r="W860" s="40"/>
      <c r="X860" s="41" t="s">
        <v>126</v>
      </c>
      <c r="Y860" s="40"/>
      <c r="Z860" s="41" t="s">
        <v>125</v>
      </c>
      <c r="AA860" s="40"/>
      <c r="AB860" s="41" t="s">
        <v>1709</v>
      </c>
      <c r="AC860" s="40"/>
      <c r="AD860" s="39"/>
      <c r="AE860" s="40"/>
      <c r="AF860" s="39"/>
      <c r="AG860" s="38"/>
      <c r="AH860" s="250"/>
      <c r="AI860" s="11"/>
      <c r="AJ860" s="310">
        <f>SUMPRODUCT(LEN($M860:$AC863)-LEN(SUBSTITUTE($M860:$AC863,"A", "")))</f>
        <v>0</v>
      </c>
      <c r="AK860" s="239">
        <f>SUMPRODUCT(LEN($AF860:$AF863)-LEN(SUBSTITUTE($AF860:$AF863,"A", "")))</f>
        <v>0</v>
      </c>
      <c r="AL860" s="230">
        <f>SUMPRODUCT(LEN($AE860:$AE863)-LEN(SUBSTITUTE($AE860:$AE863,"A", "")))</f>
        <v>0</v>
      </c>
      <c r="AM860" s="233">
        <f>SUMPRODUCT(LEN($M860:$AC863)-LEN(SUBSTITUTE($M860:$AC863,"S", "")))</f>
        <v>0</v>
      </c>
      <c r="AN860" s="239">
        <f>SUMPRODUCT(LEN($AF860:$AF863)-LEN(SUBSTITUTE($AF860:$AF863,"S", "")))</f>
        <v>0</v>
      </c>
      <c r="AO860" s="230">
        <f>SUMPRODUCT(LEN($AE860:$AE863)-LEN(SUBSTITUTE($AE860:$AE863,"S", "")))</f>
        <v>0</v>
      </c>
      <c r="AP860" s="233">
        <f>SUMPRODUCT(LEN($M860:$AC863)-LEN(SUBSTITUTE($M860:$AC863,"F", "")))</f>
        <v>0</v>
      </c>
      <c r="AQ860" s="239">
        <f>SUMPRODUCT(LEN($AF860:$AF863)-LEN(SUBSTITUTE($AF860:$AF863,"F", "")))</f>
        <v>0</v>
      </c>
      <c r="AR860" s="230">
        <f>SUMPRODUCT(LEN($AE860:$AE863)-LEN(SUBSTITUTE($AE860:$AE863,"F", "")))</f>
        <v>0</v>
      </c>
      <c r="AS860" s="233">
        <f>SUMPRODUCT(LEN($M860:$AC863)-LEN(SUBSTITUTE($M860:$AC863,"G", "")))</f>
        <v>0</v>
      </c>
      <c r="AT860" s="239">
        <f>SUMPRODUCT(LEN($AF860:$AF863)-LEN(SUBSTITUTE($AF860:$AF863,"G", "")))</f>
        <v>0</v>
      </c>
      <c r="AU860" s="230">
        <f>SUMPRODUCT(LEN($AE860:$AE863)-LEN(SUBSTITUTE($AE860:$AE863,"G", "")))</f>
        <v>0</v>
      </c>
      <c r="AV860" s="233">
        <f>SUMPRODUCT(LEN($M860:$AC863)-LEN(SUBSTITUTE($M860:$AC863,"M", "")))</f>
        <v>0</v>
      </c>
      <c r="AW860" s="239">
        <f>SUMPRODUCT(LEN($AF860:$AF863)-LEN(SUBSTITUTE($AF860:$AF863,"M", "")))</f>
        <v>0</v>
      </c>
      <c r="AX860" s="230">
        <f>SUMPRODUCT(LEN($AE860:$AE863)-LEN(SUBSTITUTE($AE860:$AE863,"M", "")))</f>
        <v>0</v>
      </c>
      <c r="AY860" s="291">
        <f>SUMPRODUCT(LEN($AE860:$AE863)-LEN(SUBSTITUTE($AE860:$AE863,"S", "")))</f>
        <v>0</v>
      </c>
      <c r="AZ860" s="227">
        <f>SUMPRODUCT(LEN($AE860:$AE863)-LEN(SUBSTITUTE($AE860:$AE863,"F", "")))</f>
        <v>0</v>
      </c>
      <c r="BA860" s="227">
        <f>SUMPRODUCT(LEN($AE860:$AE863)-LEN(SUBSTITUTE($AE860:$AE863,"G", "")))</f>
        <v>0</v>
      </c>
      <c r="BB860" s="294">
        <f>SUMPRODUCT(LEN($AE860:$AE863)-LEN(SUBSTITUTE($AE860:$AE863,"M", "")))</f>
        <v>0</v>
      </c>
    </row>
    <row r="861" spans="2:62" ht="28.15" customHeight="1" thickBot="1" x14ac:dyDescent="0.25">
      <c r="B861" s="30"/>
      <c r="C861" s="243"/>
      <c r="D861" s="36"/>
      <c r="E861" s="35"/>
      <c r="F861" s="35"/>
      <c r="G861" s="34"/>
      <c r="H861" s="224"/>
      <c r="I861" s="247"/>
      <c r="J861" s="247"/>
      <c r="K861" s="247"/>
      <c r="L861" s="33" t="s">
        <v>123</v>
      </c>
      <c r="M861" s="32"/>
      <c r="N861" s="33" t="s">
        <v>122</v>
      </c>
      <c r="O861" s="32"/>
      <c r="P861" s="33" t="s">
        <v>120</v>
      </c>
      <c r="Q861" s="32"/>
      <c r="R861" s="33" t="s">
        <v>119</v>
      </c>
      <c r="S861" s="32"/>
      <c r="T861" s="33" t="s">
        <v>118</v>
      </c>
      <c r="U861" s="32"/>
      <c r="V861" s="33" t="s">
        <v>117</v>
      </c>
      <c r="W861" s="32"/>
      <c r="X861" s="33" t="s">
        <v>116</v>
      </c>
      <c r="Y861" s="32"/>
      <c r="Z861" s="33" t="s">
        <v>115</v>
      </c>
      <c r="AA861" s="32"/>
      <c r="AB861" s="33" t="s">
        <v>1708</v>
      </c>
      <c r="AC861" s="32"/>
      <c r="AD861" s="31"/>
      <c r="AE861" s="32"/>
      <c r="AF861" s="31"/>
      <c r="AG861" s="23"/>
      <c r="AH861" s="251"/>
      <c r="AI861" s="11"/>
      <c r="AJ861" s="311"/>
      <c r="AK861" s="267"/>
      <c r="AL861" s="263"/>
      <c r="AM861" s="265"/>
      <c r="AN861" s="267"/>
      <c r="AO861" s="263"/>
      <c r="AP861" s="265"/>
      <c r="AQ861" s="267"/>
      <c r="AR861" s="263"/>
      <c r="AS861" s="265"/>
      <c r="AT861" s="267"/>
      <c r="AU861" s="263"/>
      <c r="AV861" s="265"/>
      <c r="AW861" s="267"/>
      <c r="AX861" s="263"/>
      <c r="AY861" s="292"/>
      <c r="AZ861" s="228"/>
      <c r="BA861" s="228"/>
      <c r="BB861" s="295"/>
    </row>
    <row r="862" spans="2:62" ht="28.15" customHeight="1" x14ac:dyDescent="0.2">
      <c r="B862" s="30"/>
      <c r="C862" s="244"/>
      <c r="D862" s="29"/>
      <c r="E862" s="28"/>
      <c r="F862" s="28"/>
      <c r="G862" s="27"/>
      <c r="H862" s="225"/>
      <c r="I862" s="248"/>
      <c r="J862" s="248"/>
      <c r="K862" s="248"/>
      <c r="L862" s="26" t="s">
        <v>114</v>
      </c>
      <c r="M862" s="25"/>
      <c r="N862" s="26" t="s">
        <v>112</v>
      </c>
      <c r="O862" s="25"/>
      <c r="P862" s="26" t="s">
        <v>111</v>
      </c>
      <c r="Q862" s="25"/>
      <c r="R862" s="26" t="s">
        <v>110</v>
      </c>
      <c r="S862" s="25"/>
      <c r="T862" s="26" t="s">
        <v>109</v>
      </c>
      <c r="U862" s="25"/>
      <c r="V862" s="26" t="s">
        <v>108</v>
      </c>
      <c r="W862" s="25"/>
      <c r="X862" s="26" t="s">
        <v>107</v>
      </c>
      <c r="Y862" s="25"/>
      <c r="Z862" s="26" t="s">
        <v>106</v>
      </c>
      <c r="AA862" s="25"/>
      <c r="AB862" s="26" t="s">
        <v>1707</v>
      </c>
      <c r="AC862" s="25"/>
      <c r="AD862" s="24"/>
      <c r="AE862" s="25"/>
      <c r="AF862" s="24"/>
      <c r="AG862" s="23"/>
      <c r="AH862" s="251"/>
      <c r="AI862" s="11"/>
      <c r="AJ862" s="311"/>
      <c r="AK862" s="267"/>
      <c r="AL862" s="263"/>
      <c r="AM862" s="265"/>
      <c r="AN862" s="267"/>
      <c r="AO862" s="263"/>
      <c r="AP862" s="265"/>
      <c r="AQ862" s="267"/>
      <c r="AR862" s="263"/>
      <c r="AS862" s="265"/>
      <c r="AT862" s="267"/>
      <c r="AU862" s="263"/>
      <c r="AV862" s="265"/>
      <c r="AW862" s="267"/>
      <c r="AX862" s="263"/>
      <c r="AY862" s="292"/>
      <c r="AZ862" s="228"/>
      <c r="BA862" s="228"/>
      <c r="BB862" s="295"/>
    </row>
    <row r="863" spans="2:62" ht="28.15" customHeight="1" thickBot="1" x14ac:dyDescent="0.25">
      <c r="B863" s="21"/>
      <c r="C863" s="245"/>
      <c r="D863" s="20"/>
      <c r="E863" s="19"/>
      <c r="F863" s="19"/>
      <c r="G863" s="18"/>
      <c r="H863" s="226"/>
      <c r="I863" s="249"/>
      <c r="J863" s="249"/>
      <c r="K863" s="249"/>
      <c r="L863" s="17" t="s">
        <v>105</v>
      </c>
      <c r="M863" s="15"/>
      <c r="N863" s="17" t="s">
        <v>103</v>
      </c>
      <c r="O863" s="15"/>
      <c r="P863" s="17" t="s">
        <v>102</v>
      </c>
      <c r="Q863" s="15"/>
      <c r="R863" s="17" t="s">
        <v>101</v>
      </c>
      <c r="S863" s="15"/>
      <c r="T863" s="17">
        <v>20</v>
      </c>
      <c r="U863" s="15"/>
      <c r="V863" s="17" t="s">
        <v>100</v>
      </c>
      <c r="W863" s="15"/>
      <c r="X863" s="17" t="s">
        <v>99</v>
      </c>
      <c r="Y863" s="15"/>
      <c r="Z863" s="17" t="s">
        <v>98</v>
      </c>
      <c r="AA863" s="15"/>
      <c r="AB863" s="17" t="s">
        <v>1706</v>
      </c>
      <c r="AC863" s="15"/>
      <c r="AD863" s="16"/>
      <c r="AE863" s="15"/>
      <c r="AF863" s="14"/>
      <c r="AG863" s="13"/>
      <c r="AH863" s="252"/>
      <c r="AI863" s="11"/>
      <c r="AJ863" s="312"/>
      <c r="AK863" s="268"/>
      <c r="AL863" s="264"/>
      <c r="AM863" s="266"/>
      <c r="AN863" s="268"/>
      <c r="AO863" s="264"/>
      <c r="AP863" s="266"/>
      <c r="AQ863" s="268"/>
      <c r="AR863" s="264"/>
      <c r="AS863" s="266"/>
      <c r="AT863" s="268"/>
      <c r="AU863" s="264"/>
      <c r="AV863" s="266"/>
      <c r="AW863" s="268"/>
      <c r="AX863" s="264"/>
      <c r="AY863" s="293"/>
      <c r="AZ863" s="229"/>
      <c r="BA863" s="229"/>
      <c r="BB863" s="296"/>
    </row>
    <row r="864" spans="2:62" ht="85.9" customHeight="1" thickTop="1" thickBot="1" x14ac:dyDescent="0.35">
      <c r="B864" s="105" t="s">
        <v>174</v>
      </c>
      <c r="C864" s="95" t="s">
        <v>173</v>
      </c>
      <c r="D864" s="100" t="s">
        <v>172</v>
      </c>
      <c r="E864" s="104" t="s">
        <v>171</v>
      </c>
      <c r="F864" s="103"/>
      <c r="G864" s="102"/>
      <c r="H864" s="101" t="s">
        <v>170</v>
      </c>
      <c r="I864" s="100" t="s">
        <v>96</v>
      </c>
      <c r="J864" s="100" t="s">
        <v>169</v>
      </c>
      <c r="K864" s="100" t="s">
        <v>97</v>
      </c>
      <c r="L864" s="256" t="s">
        <v>168</v>
      </c>
      <c r="M864" s="262"/>
      <c r="N864" s="256" t="s">
        <v>167</v>
      </c>
      <c r="O864" s="262"/>
      <c r="P864" s="256" t="s">
        <v>167</v>
      </c>
      <c r="Q864" s="257"/>
      <c r="R864" s="256" t="s">
        <v>167</v>
      </c>
      <c r="S864" s="257"/>
      <c r="T864" s="256" t="s">
        <v>167</v>
      </c>
      <c r="U864" s="257"/>
      <c r="V864" s="256" t="s">
        <v>167</v>
      </c>
      <c r="W864" s="257"/>
      <c r="X864" s="256" t="s">
        <v>167</v>
      </c>
      <c r="Y864" s="257"/>
      <c r="Z864" s="256" t="s">
        <v>167</v>
      </c>
      <c r="AA864" s="257"/>
      <c r="AB864" s="256" t="s">
        <v>167</v>
      </c>
      <c r="AC864" s="257"/>
      <c r="AD864" s="261" t="s">
        <v>166</v>
      </c>
      <c r="AE864" s="257"/>
      <c r="AF864" s="101" t="s">
        <v>165</v>
      </c>
      <c r="AG864" s="101" t="s">
        <v>164</v>
      </c>
      <c r="AH864" s="100" t="s">
        <v>163</v>
      </c>
      <c r="AI864" s="98"/>
      <c r="AJ864" s="96" t="s">
        <v>160</v>
      </c>
      <c r="AK864" s="95" t="s">
        <v>159</v>
      </c>
      <c r="AL864" s="94" t="s">
        <v>158</v>
      </c>
      <c r="AM864" s="96" t="s">
        <v>157</v>
      </c>
      <c r="AN864" s="95" t="s">
        <v>156</v>
      </c>
      <c r="AO864" s="94" t="s">
        <v>155</v>
      </c>
      <c r="AP864" s="96" t="s">
        <v>154</v>
      </c>
      <c r="AQ864" s="95" t="s">
        <v>153</v>
      </c>
      <c r="AR864" s="97" t="s">
        <v>152</v>
      </c>
      <c r="AS864" s="96" t="s">
        <v>151</v>
      </c>
      <c r="AT864" s="95" t="s">
        <v>150</v>
      </c>
      <c r="AU864" s="94" t="s">
        <v>149</v>
      </c>
      <c r="AV864" s="96" t="s">
        <v>148</v>
      </c>
      <c r="AW864" s="95" t="s">
        <v>147</v>
      </c>
      <c r="AX864" s="94" t="s">
        <v>146</v>
      </c>
      <c r="AY864" s="93" t="s">
        <v>145</v>
      </c>
      <c r="AZ864" s="92" t="s">
        <v>144</v>
      </c>
      <c r="BA864" s="92" t="s">
        <v>143</v>
      </c>
      <c r="BB864" s="91" t="s">
        <v>142</v>
      </c>
    </row>
    <row r="865" spans="2:62" ht="48" thickBot="1" x14ac:dyDescent="0.3">
      <c r="B865" s="90" t="s">
        <v>185</v>
      </c>
      <c r="C865" s="89"/>
      <c r="D865" s="88"/>
      <c r="E865" s="258"/>
      <c r="F865" s="259"/>
      <c r="G865" s="260"/>
      <c r="H865" s="87" t="s">
        <v>140</v>
      </c>
      <c r="I865" s="86"/>
      <c r="J865" s="86"/>
      <c r="K865" s="85"/>
      <c r="L865" s="84"/>
      <c r="M865" s="81"/>
      <c r="N865" s="84"/>
      <c r="O865" s="81"/>
      <c r="P865" s="84"/>
      <c r="Q865" s="81"/>
      <c r="R865" s="84"/>
      <c r="S865" s="81"/>
      <c r="T865" s="84"/>
      <c r="U865" s="81"/>
      <c r="V865" s="84"/>
      <c r="W865" s="81"/>
      <c r="X865" s="84"/>
      <c r="Y865" s="81"/>
      <c r="Z865" s="84"/>
      <c r="AA865" s="83"/>
      <c r="AB865" s="217"/>
      <c r="AC865" s="217"/>
      <c r="AD865" s="82" t="s">
        <v>139</v>
      </c>
      <c r="AE865" s="81"/>
      <c r="AF865" s="81"/>
      <c r="AG865" s="81"/>
      <c r="AH865" s="80"/>
      <c r="AI865" s="79" t="s">
        <v>138</v>
      </c>
      <c r="AJ865" s="78">
        <f t="shared" ref="AJ865:BB865" si="114">SUM(AJ867:AJ878)</f>
        <v>43</v>
      </c>
      <c r="AK865" s="77">
        <f t="shared" si="114"/>
        <v>4</v>
      </c>
      <c r="AL865" s="76">
        <f t="shared" si="114"/>
        <v>0</v>
      </c>
      <c r="AM865" s="78">
        <f t="shared" si="114"/>
        <v>11</v>
      </c>
      <c r="AN865" s="77">
        <f t="shared" si="114"/>
        <v>0</v>
      </c>
      <c r="AO865" s="76">
        <f t="shared" si="114"/>
        <v>0</v>
      </c>
      <c r="AP865" s="78">
        <f t="shared" si="114"/>
        <v>0</v>
      </c>
      <c r="AQ865" s="77">
        <f t="shared" si="114"/>
        <v>0</v>
      </c>
      <c r="AR865" s="76">
        <f t="shared" si="114"/>
        <v>0</v>
      </c>
      <c r="AS865" s="78">
        <f t="shared" si="114"/>
        <v>8</v>
      </c>
      <c r="AT865" s="77">
        <f t="shared" si="114"/>
        <v>0</v>
      </c>
      <c r="AU865" s="76">
        <f t="shared" si="114"/>
        <v>0</v>
      </c>
      <c r="AV865" s="78">
        <f t="shared" si="114"/>
        <v>10</v>
      </c>
      <c r="AW865" s="77">
        <f t="shared" si="114"/>
        <v>1</v>
      </c>
      <c r="AX865" s="76">
        <f t="shared" si="114"/>
        <v>0</v>
      </c>
      <c r="AY865" s="75">
        <f t="shared" si="114"/>
        <v>0</v>
      </c>
      <c r="AZ865" s="74">
        <f t="shared" si="114"/>
        <v>0</v>
      </c>
      <c r="BA865" s="74">
        <f t="shared" si="114"/>
        <v>0</v>
      </c>
      <c r="BB865" s="73">
        <f t="shared" si="114"/>
        <v>0</v>
      </c>
      <c r="BC865" s="72" t="s">
        <v>137</v>
      </c>
      <c r="BF865" s="5">
        <f>SUM(AJ865:AL865)/$BG$5</f>
        <v>47</v>
      </c>
      <c r="BG865" s="5">
        <f>SUM(AM865:AO865,AY865)/$BG$5</f>
        <v>11</v>
      </c>
      <c r="BH865" s="5">
        <f>SUM(AP865:AR865,AZ865)/$BG$5</f>
        <v>0</v>
      </c>
      <c r="BI865" s="5">
        <f>SUM(AS865:AU865,BA865)/$BG$5</f>
        <v>8</v>
      </c>
      <c r="BJ865" s="5">
        <f>SUM(AV865:AX865,BB865)/$BG$5</f>
        <v>11</v>
      </c>
    </row>
    <row r="866" spans="2:62" ht="37.5" thickBot="1" x14ac:dyDescent="0.3">
      <c r="B866" s="71"/>
      <c r="C866" s="70"/>
      <c r="D866" s="69"/>
      <c r="E866" s="68"/>
      <c r="F866" s="68"/>
      <c r="G866" s="67"/>
      <c r="H866" s="66"/>
      <c r="I866" s="64"/>
      <c r="J866" s="64"/>
      <c r="K866" s="65"/>
      <c r="L866" s="64"/>
      <c r="M866" s="62"/>
      <c r="N866" s="64"/>
      <c r="O866" s="62"/>
      <c r="P866" s="64"/>
      <c r="Q866" s="62"/>
      <c r="R866" s="64"/>
      <c r="S866" s="62"/>
      <c r="T866" s="64"/>
      <c r="U866" s="62"/>
      <c r="V866" s="64"/>
      <c r="W866" s="62"/>
      <c r="X866" s="64"/>
      <c r="Y866" s="62"/>
      <c r="Z866" s="64"/>
      <c r="AA866" s="62"/>
      <c r="AB866" s="62"/>
      <c r="AC866" s="62"/>
      <c r="AD866" s="63"/>
      <c r="AE866" s="62"/>
      <c r="AF866" s="62"/>
      <c r="AG866" s="62"/>
      <c r="AH866" s="61"/>
      <c r="AI866" s="59" t="s">
        <v>136</v>
      </c>
      <c r="AJ866" s="214">
        <f t="shared" ref="AJ866:BB866" si="115">AJ865/1</f>
        <v>43</v>
      </c>
      <c r="AK866" s="213">
        <f t="shared" si="115"/>
        <v>4</v>
      </c>
      <c r="AL866" s="212">
        <f t="shared" si="115"/>
        <v>0</v>
      </c>
      <c r="AM866" s="214">
        <f t="shared" si="115"/>
        <v>11</v>
      </c>
      <c r="AN866" s="213">
        <f t="shared" si="115"/>
        <v>0</v>
      </c>
      <c r="AO866" s="212">
        <f t="shared" si="115"/>
        <v>0</v>
      </c>
      <c r="AP866" s="214">
        <f t="shared" si="115"/>
        <v>0</v>
      </c>
      <c r="AQ866" s="213">
        <f t="shared" si="115"/>
        <v>0</v>
      </c>
      <c r="AR866" s="212">
        <f t="shared" si="115"/>
        <v>0</v>
      </c>
      <c r="AS866" s="214">
        <f t="shared" si="115"/>
        <v>8</v>
      </c>
      <c r="AT866" s="213">
        <f t="shared" si="115"/>
        <v>0</v>
      </c>
      <c r="AU866" s="212">
        <f t="shared" si="115"/>
        <v>0</v>
      </c>
      <c r="AV866" s="214">
        <f t="shared" si="115"/>
        <v>10</v>
      </c>
      <c r="AW866" s="213">
        <f t="shared" si="115"/>
        <v>1</v>
      </c>
      <c r="AX866" s="212">
        <f t="shared" si="115"/>
        <v>0</v>
      </c>
      <c r="AY866" s="211">
        <f t="shared" si="115"/>
        <v>0</v>
      </c>
      <c r="AZ866" s="210">
        <f t="shared" si="115"/>
        <v>0</v>
      </c>
      <c r="BA866" s="210">
        <f t="shared" si="115"/>
        <v>0</v>
      </c>
      <c r="BB866" s="209">
        <f t="shared" si="115"/>
        <v>0</v>
      </c>
      <c r="BC866" s="52" t="s">
        <v>135</v>
      </c>
    </row>
    <row r="867" spans="2:62" ht="28.15" customHeight="1" x14ac:dyDescent="0.2">
      <c r="B867" s="30"/>
      <c r="C867" s="242">
        <v>1</v>
      </c>
      <c r="D867" s="44"/>
      <c r="E867" s="43"/>
      <c r="F867" s="43"/>
      <c r="G867" s="42"/>
      <c r="H867" s="223" t="s">
        <v>660</v>
      </c>
      <c r="I867" s="246">
        <v>107</v>
      </c>
      <c r="J867" s="246">
        <v>36</v>
      </c>
      <c r="K867" s="246">
        <v>7</v>
      </c>
      <c r="L867" s="41" t="s">
        <v>133</v>
      </c>
      <c r="M867" s="40" t="s">
        <v>1347</v>
      </c>
      <c r="N867" s="41" t="s">
        <v>131</v>
      </c>
      <c r="O867" s="40" t="s">
        <v>1273</v>
      </c>
      <c r="P867" s="41" t="s">
        <v>130</v>
      </c>
      <c r="Q867" s="40" t="s">
        <v>1724</v>
      </c>
      <c r="R867" s="41" t="s">
        <v>129</v>
      </c>
      <c r="S867" s="40" t="s">
        <v>132</v>
      </c>
      <c r="T867" s="41" t="s">
        <v>128</v>
      </c>
      <c r="U867" s="40" t="s">
        <v>399</v>
      </c>
      <c r="V867" s="41" t="s">
        <v>127</v>
      </c>
      <c r="W867" s="40" t="s">
        <v>428</v>
      </c>
      <c r="X867" s="41" t="s">
        <v>126</v>
      </c>
      <c r="Y867" s="40" t="s">
        <v>424</v>
      </c>
      <c r="Z867" s="41" t="s">
        <v>125</v>
      </c>
      <c r="AA867" s="40" t="s">
        <v>121</v>
      </c>
      <c r="AB867" s="41" t="s">
        <v>1709</v>
      </c>
      <c r="AC867" s="40"/>
      <c r="AD867" s="39"/>
      <c r="AE867" s="40"/>
      <c r="AF867" s="39" t="s">
        <v>1605</v>
      </c>
      <c r="AG867" s="38"/>
      <c r="AH867" s="250"/>
      <c r="AI867" s="11"/>
      <c r="AJ867" s="310">
        <f>SUMPRODUCT(LEN($M867:$AC870)-LEN(SUBSTITUTE($M867:$AC870,"A", "")))</f>
        <v>43</v>
      </c>
      <c r="AK867" s="239">
        <f>SUMPRODUCT(LEN($AF867:$AF870)-LEN(SUBSTITUTE($AF867:$AF870,"A", "")))</f>
        <v>4</v>
      </c>
      <c r="AL867" s="230">
        <f>SUMPRODUCT(LEN($AE867:$AE870)-LEN(SUBSTITUTE($AE867:$AE870,"A", "")))</f>
        <v>0</v>
      </c>
      <c r="AM867" s="233">
        <f>SUMPRODUCT(LEN($M867:$AC870)-LEN(SUBSTITUTE($M867:$AC870,"S", "")))</f>
        <v>11</v>
      </c>
      <c r="AN867" s="239">
        <f>SUMPRODUCT(LEN($AF867:$AF870)-LEN(SUBSTITUTE($AF867:$AF870,"S", "")))</f>
        <v>0</v>
      </c>
      <c r="AO867" s="230">
        <f>SUMPRODUCT(LEN($AE867:$AE870)-LEN(SUBSTITUTE($AE867:$AE870,"S", "")))</f>
        <v>0</v>
      </c>
      <c r="AP867" s="233">
        <f>SUMPRODUCT(LEN($M867:$AC870)-LEN(SUBSTITUTE($M867:$AC870,"F", "")))</f>
        <v>0</v>
      </c>
      <c r="AQ867" s="239">
        <f>SUMPRODUCT(LEN($AF867:$AF870)-LEN(SUBSTITUTE($AF867:$AF870,"F", "")))</f>
        <v>0</v>
      </c>
      <c r="AR867" s="230">
        <f>SUMPRODUCT(LEN($AE867:$AE870)-LEN(SUBSTITUTE($AE867:$AE870,"F", "")))</f>
        <v>0</v>
      </c>
      <c r="AS867" s="233">
        <f>SUMPRODUCT(LEN($M867:$AC870)-LEN(SUBSTITUTE($M867:$AC870,"G", "")))</f>
        <v>8</v>
      </c>
      <c r="AT867" s="239">
        <f>SUMPRODUCT(LEN($AF867:$AF870)-LEN(SUBSTITUTE($AF867:$AF870,"G", "")))</f>
        <v>0</v>
      </c>
      <c r="AU867" s="230">
        <f>SUMPRODUCT(LEN($AE867:$AE870)-LEN(SUBSTITUTE($AE867:$AE870,"G", "")))</f>
        <v>0</v>
      </c>
      <c r="AV867" s="233">
        <f>SUMPRODUCT(LEN($M867:$AC870)-LEN(SUBSTITUTE($M867:$AC870,"M", "")))</f>
        <v>10</v>
      </c>
      <c r="AW867" s="239">
        <f>SUMPRODUCT(LEN($AF867:$AF870)-LEN(SUBSTITUTE($AF867:$AF870,"M", "")))</f>
        <v>1</v>
      </c>
      <c r="AX867" s="230">
        <f>SUMPRODUCT(LEN($AE867:$AE870)-LEN(SUBSTITUTE($AE867:$AE870,"M", "")))</f>
        <v>0</v>
      </c>
      <c r="AY867" s="291">
        <f>SUMPRODUCT(LEN($AE867:$AE870)-LEN(SUBSTITUTE($AE867:$AE870,"S", "")))</f>
        <v>0</v>
      </c>
      <c r="AZ867" s="227">
        <f>SUMPRODUCT(LEN($AE867:$AE870)-LEN(SUBSTITUTE($AE867:$AE870,"F", "")))</f>
        <v>0</v>
      </c>
      <c r="BA867" s="227">
        <f>SUMPRODUCT(LEN($AE867:$AE870)-LEN(SUBSTITUTE($AE867:$AE870,"G", "")))</f>
        <v>0</v>
      </c>
      <c r="BB867" s="294">
        <f>SUMPRODUCT(LEN($AE867:$AE870)-LEN(SUBSTITUTE($AE867:$AE870,"M", "")))</f>
        <v>0</v>
      </c>
    </row>
    <row r="868" spans="2:62" ht="28.15" customHeight="1" thickBot="1" x14ac:dyDescent="0.25">
      <c r="B868" s="30"/>
      <c r="C868" s="243"/>
      <c r="D868" s="36"/>
      <c r="E868" s="35"/>
      <c r="F868" s="35"/>
      <c r="G868" s="34"/>
      <c r="H868" s="224"/>
      <c r="I868" s="247"/>
      <c r="J868" s="247"/>
      <c r="K868" s="247"/>
      <c r="L868" s="33" t="s">
        <v>123</v>
      </c>
      <c r="M868" s="32" t="s">
        <v>1315</v>
      </c>
      <c r="N868" s="33" t="s">
        <v>122</v>
      </c>
      <c r="O868" s="32" t="s">
        <v>1723</v>
      </c>
      <c r="P868" s="33" t="s">
        <v>120</v>
      </c>
      <c r="Q868" s="32" t="s">
        <v>104</v>
      </c>
      <c r="R868" s="33" t="s">
        <v>119</v>
      </c>
      <c r="S868" s="32" t="s">
        <v>176</v>
      </c>
      <c r="T868" s="33" t="s">
        <v>118</v>
      </c>
      <c r="U868" s="32" t="s">
        <v>389</v>
      </c>
      <c r="V868" s="33" t="s">
        <v>117</v>
      </c>
      <c r="W868" s="32" t="s">
        <v>132</v>
      </c>
      <c r="X868" s="33" t="s">
        <v>116</v>
      </c>
      <c r="Y868" s="32" t="s">
        <v>104</v>
      </c>
      <c r="Z868" s="33" t="s">
        <v>115</v>
      </c>
      <c r="AA868" s="32"/>
      <c r="AB868" s="33" t="s">
        <v>1708</v>
      </c>
      <c r="AC868" s="32"/>
      <c r="AD868" s="31"/>
      <c r="AE868" s="32"/>
      <c r="AF868" s="31"/>
      <c r="AG868" s="23"/>
      <c r="AH868" s="251"/>
      <c r="AI868" s="11"/>
      <c r="AJ868" s="311"/>
      <c r="AK868" s="267"/>
      <c r="AL868" s="263"/>
      <c r="AM868" s="265"/>
      <c r="AN868" s="267"/>
      <c r="AO868" s="263"/>
      <c r="AP868" s="265"/>
      <c r="AQ868" s="267"/>
      <c r="AR868" s="263"/>
      <c r="AS868" s="265"/>
      <c r="AT868" s="267"/>
      <c r="AU868" s="263"/>
      <c r="AV868" s="265"/>
      <c r="AW868" s="267"/>
      <c r="AX868" s="263"/>
      <c r="AY868" s="292"/>
      <c r="AZ868" s="228"/>
      <c r="BA868" s="228"/>
      <c r="BB868" s="295"/>
    </row>
    <row r="869" spans="2:62" ht="28.15" customHeight="1" x14ac:dyDescent="0.2">
      <c r="B869" s="30"/>
      <c r="C869" s="244"/>
      <c r="D869" s="29"/>
      <c r="E869" s="28"/>
      <c r="F869" s="28"/>
      <c r="G869" s="27"/>
      <c r="H869" s="225">
        <v>256</v>
      </c>
      <c r="I869" s="248"/>
      <c r="J869" s="248"/>
      <c r="K869" s="248"/>
      <c r="L869" s="26" t="s">
        <v>114</v>
      </c>
      <c r="M869" s="25" t="s">
        <v>186</v>
      </c>
      <c r="N869" s="26" t="s">
        <v>112</v>
      </c>
      <c r="O869" s="25" t="s">
        <v>186</v>
      </c>
      <c r="P869" s="26" t="s">
        <v>111</v>
      </c>
      <c r="Q869" s="25" t="s">
        <v>132</v>
      </c>
      <c r="R869" s="26" t="s">
        <v>110</v>
      </c>
      <c r="S869" s="25" t="s">
        <v>418</v>
      </c>
      <c r="T869" s="26" t="s">
        <v>109</v>
      </c>
      <c r="U869" s="25" t="s">
        <v>389</v>
      </c>
      <c r="V869" s="26" t="s">
        <v>108</v>
      </c>
      <c r="W869" s="25" t="s">
        <v>203</v>
      </c>
      <c r="X869" s="26" t="s">
        <v>107</v>
      </c>
      <c r="Y869" s="25" t="s">
        <v>104</v>
      </c>
      <c r="Z869" s="26" t="s">
        <v>106</v>
      </c>
      <c r="AA869" s="25"/>
      <c r="AB869" s="26" t="s">
        <v>1707</v>
      </c>
      <c r="AC869" s="25"/>
      <c r="AD869" s="24"/>
      <c r="AE869" s="25"/>
      <c r="AF869" s="24"/>
      <c r="AG869" s="23"/>
      <c r="AH869" s="251"/>
      <c r="AI869" s="11"/>
      <c r="AJ869" s="311"/>
      <c r="AK869" s="267"/>
      <c r="AL869" s="263"/>
      <c r="AM869" s="265"/>
      <c r="AN869" s="267"/>
      <c r="AO869" s="263"/>
      <c r="AP869" s="265"/>
      <c r="AQ869" s="267"/>
      <c r="AR869" s="263"/>
      <c r="AS869" s="265"/>
      <c r="AT869" s="267"/>
      <c r="AU869" s="263"/>
      <c r="AV869" s="265"/>
      <c r="AW869" s="267"/>
      <c r="AX869" s="263"/>
      <c r="AY869" s="292"/>
      <c r="AZ869" s="228"/>
      <c r="BA869" s="228"/>
      <c r="BB869" s="295"/>
    </row>
    <row r="870" spans="2:62" ht="28.15" customHeight="1" thickBot="1" x14ac:dyDescent="0.25">
      <c r="B870" s="30"/>
      <c r="C870" s="253"/>
      <c r="D870" s="51"/>
      <c r="E870" s="50"/>
      <c r="F870" s="50"/>
      <c r="G870" s="49"/>
      <c r="H870" s="226"/>
      <c r="I870" s="254"/>
      <c r="J870" s="254"/>
      <c r="K870" s="254"/>
      <c r="L870" s="48" t="s">
        <v>105</v>
      </c>
      <c r="M870" s="47" t="s">
        <v>1722</v>
      </c>
      <c r="N870" s="48" t="s">
        <v>103</v>
      </c>
      <c r="O870" s="47" t="s">
        <v>1315</v>
      </c>
      <c r="P870" s="48" t="s">
        <v>102</v>
      </c>
      <c r="Q870" s="47" t="s">
        <v>649</v>
      </c>
      <c r="R870" s="48" t="s">
        <v>101</v>
      </c>
      <c r="S870" s="47" t="s">
        <v>132</v>
      </c>
      <c r="T870" s="48">
        <v>20</v>
      </c>
      <c r="U870" s="47" t="s">
        <v>709</v>
      </c>
      <c r="V870" s="48" t="s">
        <v>100</v>
      </c>
      <c r="W870" s="47" t="s">
        <v>424</v>
      </c>
      <c r="X870" s="48" t="s">
        <v>99</v>
      </c>
      <c r="Y870" s="47" t="s">
        <v>121</v>
      </c>
      <c r="Z870" s="48" t="s">
        <v>98</v>
      </c>
      <c r="AA870" s="47"/>
      <c r="AB870" s="48" t="s">
        <v>1706</v>
      </c>
      <c r="AC870" s="47"/>
      <c r="AD870" s="16"/>
      <c r="AE870" s="47"/>
      <c r="AF870" s="16"/>
      <c r="AG870" s="46"/>
      <c r="AH870" s="255"/>
      <c r="AI870" s="11"/>
      <c r="AJ870" s="312"/>
      <c r="AK870" s="268"/>
      <c r="AL870" s="264"/>
      <c r="AM870" s="266"/>
      <c r="AN870" s="268"/>
      <c r="AO870" s="264"/>
      <c r="AP870" s="266"/>
      <c r="AQ870" s="268"/>
      <c r="AR870" s="264"/>
      <c r="AS870" s="266"/>
      <c r="AT870" s="268"/>
      <c r="AU870" s="264"/>
      <c r="AV870" s="266"/>
      <c r="AW870" s="268"/>
      <c r="AX870" s="264"/>
      <c r="AY870" s="293"/>
      <c r="AZ870" s="229"/>
      <c r="BA870" s="229"/>
      <c r="BB870" s="296"/>
    </row>
    <row r="871" spans="2:62" ht="28.15" customHeight="1" x14ac:dyDescent="0.2">
      <c r="B871" s="30"/>
      <c r="C871" s="242">
        <v>2</v>
      </c>
      <c r="D871" s="44"/>
      <c r="E871" s="43"/>
      <c r="F871" s="43"/>
      <c r="G871" s="42"/>
      <c r="H871" s="223"/>
      <c r="I871" s="246"/>
      <c r="J871" s="246"/>
      <c r="K871" s="246"/>
      <c r="L871" s="41" t="s">
        <v>133</v>
      </c>
      <c r="M871" s="40"/>
      <c r="N871" s="41" t="s">
        <v>131</v>
      </c>
      <c r="O871" s="40"/>
      <c r="P871" s="41" t="s">
        <v>130</v>
      </c>
      <c r="Q871" s="40"/>
      <c r="R871" s="41" t="s">
        <v>129</v>
      </c>
      <c r="S871" s="40"/>
      <c r="T871" s="41" t="s">
        <v>128</v>
      </c>
      <c r="U871" s="40"/>
      <c r="V871" s="41" t="s">
        <v>127</v>
      </c>
      <c r="W871" s="40"/>
      <c r="X871" s="41" t="s">
        <v>126</v>
      </c>
      <c r="Y871" s="40"/>
      <c r="Z871" s="41" t="s">
        <v>125</v>
      </c>
      <c r="AA871" s="40"/>
      <c r="AB871" s="41" t="s">
        <v>1709</v>
      </c>
      <c r="AC871" s="40"/>
      <c r="AD871" s="39"/>
      <c r="AE871" s="40"/>
      <c r="AF871" s="39"/>
      <c r="AG871" s="38"/>
      <c r="AH871" s="250"/>
      <c r="AI871" s="11"/>
      <c r="AJ871" s="310">
        <f>SUMPRODUCT(LEN($M871:$AC874)-LEN(SUBSTITUTE($M871:$AC874,"A", "")))</f>
        <v>0</v>
      </c>
      <c r="AK871" s="239">
        <f>SUMPRODUCT(LEN($AF871:$AF874)-LEN(SUBSTITUTE($AF871:$AF874,"A", "")))</f>
        <v>0</v>
      </c>
      <c r="AL871" s="230">
        <f>SUMPRODUCT(LEN($AE871:$AE874)-LEN(SUBSTITUTE($AE871:$AE874,"A", "")))</f>
        <v>0</v>
      </c>
      <c r="AM871" s="233">
        <f>SUMPRODUCT(LEN($M871:$AC874)-LEN(SUBSTITUTE($M871:$AC874,"S", "")))</f>
        <v>0</v>
      </c>
      <c r="AN871" s="239">
        <f>SUMPRODUCT(LEN($AF871:$AF874)-LEN(SUBSTITUTE($AF871:$AF874,"S", "")))</f>
        <v>0</v>
      </c>
      <c r="AO871" s="230">
        <f>SUMPRODUCT(LEN($AE871:$AE874)-LEN(SUBSTITUTE($AE871:$AE874,"S", "")))</f>
        <v>0</v>
      </c>
      <c r="AP871" s="233">
        <f>SUMPRODUCT(LEN($M871:$AC874)-LEN(SUBSTITUTE($M871:$AC874,"F", "")))</f>
        <v>0</v>
      </c>
      <c r="AQ871" s="239">
        <f>SUMPRODUCT(LEN($AF871:$AF874)-LEN(SUBSTITUTE($AF871:$AF874,"F", "")))</f>
        <v>0</v>
      </c>
      <c r="AR871" s="230">
        <f>SUMPRODUCT(LEN($AE871:$AE874)-LEN(SUBSTITUTE($AE871:$AE874,"F", "")))</f>
        <v>0</v>
      </c>
      <c r="AS871" s="233">
        <f>SUMPRODUCT(LEN($M871:$AC874)-LEN(SUBSTITUTE($M871:$AC874,"G", "")))</f>
        <v>0</v>
      </c>
      <c r="AT871" s="239">
        <f>SUMPRODUCT(LEN($AF871:$AF874)-LEN(SUBSTITUTE($AF871:$AF874,"G", "")))</f>
        <v>0</v>
      </c>
      <c r="AU871" s="230">
        <f>SUMPRODUCT(LEN($AE871:$AE874)-LEN(SUBSTITUTE($AE871:$AE874,"G", "")))</f>
        <v>0</v>
      </c>
      <c r="AV871" s="233">
        <f>SUMPRODUCT(LEN($M871:$AC874)-LEN(SUBSTITUTE($M871:$AC874,"M", "")))</f>
        <v>0</v>
      </c>
      <c r="AW871" s="239">
        <f>SUMPRODUCT(LEN($AF871:$AF874)-LEN(SUBSTITUTE($AF871:$AF874,"M", "")))</f>
        <v>0</v>
      </c>
      <c r="AX871" s="230">
        <f>SUMPRODUCT(LEN($AE871:$AE874)-LEN(SUBSTITUTE($AE871:$AE874,"M", "")))</f>
        <v>0</v>
      </c>
      <c r="AY871" s="291">
        <f>SUMPRODUCT(LEN($AE871:$AE874)-LEN(SUBSTITUTE($AE871:$AE874,"S", "")))</f>
        <v>0</v>
      </c>
      <c r="AZ871" s="227">
        <f>SUMPRODUCT(LEN($AE871:$AE874)-LEN(SUBSTITUTE($AE871:$AE874,"F", "")))</f>
        <v>0</v>
      </c>
      <c r="BA871" s="227">
        <f>SUMPRODUCT(LEN($AE871:$AE874)-LEN(SUBSTITUTE($AE871:$AE874,"G", "")))</f>
        <v>0</v>
      </c>
      <c r="BB871" s="294">
        <f>SUMPRODUCT(LEN($AE871:$AE874)-LEN(SUBSTITUTE($AE871:$AE874,"M", "")))</f>
        <v>0</v>
      </c>
    </row>
    <row r="872" spans="2:62" ht="28.15" customHeight="1" thickBot="1" x14ac:dyDescent="0.25">
      <c r="B872" s="30"/>
      <c r="C872" s="243"/>
      <c r="D872" s="36"/>
      <c r="E872" s="35"/>
      <c r="F872" s="35"/>
      <c r="G872" s="34"/>
      <c r="H872" s="224"/>
      <c r="I872" s="247"/>
      <c r="J872" s="247"/>
      <c r="K872" s="247"/>
      <c r="L872" s="33" t="s">
        <v>123</v>
      </c>
      <c r="M872" s="32"/>
      <c r="N872" s="33" t="s">
        <v>122</v>
      </c>
      <c r="O872" s="32"/>
      <c r="P872" s="33" t="s">
        <v>120</v>
      </c>
      <c r="Q872" s="32"/>
      <c r="R872" s="33" t="s">
        <v>119</v>
      </c>
      <c r="S872" s="32"/>
      <c r="T872" s="33" t="s">
        <v>118</v>
      </c>
      <c r="U872" s="32"/>
      <c r="V872" s="33" t="s">
        <v>117</v>
      </c>
      <c r="W872" s="32"/>
      <c r="X872" s="33" t="s">
        <v>116</v>
      </c>
      <c r="Y872" s="32"/>
      <c r="Z872" s="33" t="s">
        <v>115</v>
      </c>
      <c r="AA872" s="32"/>
      <c r="AB872" s="33" t="s">
        <v>1708</v>
      </c>
      <c r="AC872" s="32"/>
      <c r="AD872" s="31"/>
      <c r="AE872" s="32"/>
      <c r="AF872" s="31"/>
      <c r="AG872" s="23"/>
      <c r="AH872" s="251"/>
      <c r="AI872" s="11"/>
      <c r="AJ872" s="311"/>
      <c r="AK872" s="267"/>
      <c r="AL872" s="263"/>
      <c r="AM872" s="265"/>
      <c r="AN872" s="267"/>
      <c r="AO872" s="263"/>
      <c r="AP872" s="265"/>
      <c r="AQ872" s="267"/>
      <c r="AR872" s="263"/>
      <c r="AS872" s="265"/>
      <c r="AT872" s="267"/>
      <c r="AU872" s="263"/>
      <c r="AV872" s="265"/>
      <c r="AW872" s="267"/>
      <c r="AX872" s="263"/>
      <c r="AY872" s="292"/>
      <c r="AZ872" s="228"/>
      <c r="BA872" s="228"/>
      <c r="BB872" s="295"/>
    </row>
    <row r="873" spans="2:62" ht="28.15" customHeight="1" x14ac:dyDescent="0.2">
      <c r="B873" s="30"/>
      <c r="C873" s="244"/>
      <c r="D873" s="29"/>
      <c r="E873" s="28"/>
      <c r="F873" s="28"/>
      <c r="G873" s="27"/>
      <c r="H873" s="225"/>
      <c r="I873" s="248"/>
      <c r="J873" s="248"/>
      <c r="K873" s="248"/>
      <c r="L873" s="26" t="s">
        <v>114</v>
      </c>
      <c r="M873" s="25"/>
      <c r="N873" s="26" t="s">
        <v>112</v>
      </c>
      <c r="O873" s="25"/>
      <c r="P873" s="26" t="s">
        <v>111</v>
      </c>
      <c r="Q873" s="25"/>
      <c r="R873" s="26" t="s">
        <v>110</v>
      </c>
      <c r="S873" s="25"/>
      <c r="T873" s="26" t="s">
        <v>109</v>
      </c>
      <c r="U873" s="25"/>
      <c r="V873" s="26" t="s">
        <v>108</v>
      </c>
      <c r="W873" s="25"/>
      <c r="X873" s="26" t="s">
        <v>107</v>
      </c>
      <c r="Y873" s="25"/>
      <c r="Z873" s="26" t="s">
        <v>106</v>
      </c>
      <c r="AA873" s="25"/>
      <c r="AB873" s="26" t="s">
        <v>1707</v>
      </c>
      <c r="AC873" s="25"/>
      <c r="AD873" s="24"/>
      <c r="AE873" s="25"/>
      <c r="AF873" s="24"/>
      <c r="AG873" s="23"/>
      <c r="AH873" s="251"/>
      <c r="AI873" s="11"/>
      <c r="AJ873" s="311"/>
      <c r="AK873" s="267"/>
      <c r="AL873" s="263"/>
      <c r="AM873" s="265"/>
      <c r="AN873" s="267"/>
      <c r="AO873" s="263"/>
      <c r="AP873" s="265"/>
      <c r="AQ873" s="267"/>
      <c r="AR873" s="263"/>
      <c r="AS873" s="265"/>
      <c r="AT873" s="267"/>
      <c r="AU873" s="263"/>
      <c r="AV873" s="265"/>
      <c r="AW873" s="267"/>
      <c r="AX873" s="263"/>
      <c r="AY873" s="292"/>
      <c r="AZ873" s="228"/>
      <c r="BA873" s="228"/>
      <c r="BB873" s="295"/>
    </row>
    <row r="874" spans="2:62" ht="28.15" customHeight="1" thickBot="1" x14ac:dyDescent="0.25">
      <c r="B874" s="30"/>
      <c r="C874" s="253"/>
      <c r="D874" s="51"/>
      <c r="E874" s="50"/>
      <c r="F874" s="50"/>
      <c r="G874" s="49"/>
      <c r="H874" s="226"/>
      <c r="I874" s="254"/>
      <c r="J874" s="254"/>
      <c r="K874" s="254"/>
      <c r="L874" s="48" t="s">
        <v>105</v>
      </c>
      <c r="M874" s="47"/>
      <c r="N874" s="48" t="s">
        <v>103</v>
      </c>
      <c r="O874" s="47"/>
      <c r="P874" s="48" t="s">
        <v>102</v>
      </c>
      <c r="Q874" s="47"/>
      <c r="R874" s="48" t="s">
        <v>101</v>
      </c>
      <c r="S874" s="47"/>
      <c r="T874" s="48">
        <v>20</v>
      </c>
      <c r="U874" s="47"/>
      <c r="V874" s="48" t="s">
        <v>100</v>
      </c>
      <c r="W874" s="47"/>
      <c r="X874" s="48" t="s">
        <v>99</v>
      </c>
      <c r="Y874" s="47"/>
      <c r="Z874" s="48" t="s">
        <v>98</v>
      </c>
      <c r="AA874" s="47"/>
      <c r="AB874" s="48" t="s">
        <v>1706</v>
      </c>
      <c r="AC874" s="47"/>
      <c r="AD874" s="16"/>
      <c r="AE874" s="47"/>
      <c r="AF874" s="16"/>
      <c r="AG874" s="46"/>
      <c r="AH874" s="255"/>
      <c r="AI874" s="11"/>
      <c r="AJ874" s="312"/>
      <c r="AK874" s="268"/>
      <c r="AL874" s="264"/>
      <c r="AM874" s="266"/>
      <c r="AN874" s="268"/>
      <c r="AO874" s="264"/>
      <c r="AP874" s="266"/>
      <c r="AQ874" s="268"/>
      <c r="AR874" s="264"/>
      <c r="AS874" s="266"/>
      <c r="AT874" s="268"/>
      <c r="AU874" s="264"/>
      <c r="AV874" s="266"/>
      <c r="AW874" s="268"/>
      <c r="AX874" s="264"/>
      <c r="AY874" s="293"/>
      <c r="AZ874" s="229"/>
      <c r="BA874" s="229"/>
      <c r="BB874" s="296"/>
    </row>
    <row r="875" spans="2:62" ht="28.15" customHeight="1" x14ac:dyDescent="0.2">
      <c r="B875" s="30"/>
      <c r="C875" s="242">
        <v>3</v>
      </c>
      <c r="D875" s="44"/>
      <c r="E875" s="43"/>
      <c r="F875" s="43"/>
      <c r="G875" s="42"/>
      <c r="H875" s="223"/>
      <c r="I875" s="246"/>
      <c r="J875" s="246"/>
      <c r="K875" s="246"/>
      <c r="L875" s="41" t="s">
        <v>133</v>
      </c>
      <c r="M875" s="40"/>
      <c r="N875" s="41" t="s">
        <v>131</v>
      </c>
      <c r="O875" s="40"/>
      <c r="P875" s="41" t="s">
        <v>130</v>
      </c>
      <c r="Q875" s="40"/>
      <c r="R875" s="41" t="s">
        <v>129</v>
      </c>
      <c r="S875" s="40"/>
      <c r="T875" s="41" t="s">
        <v>128</v>
      </c>
      <c r="U875" s="40"/>
      <c r="V875" s="41" t="s">
        <v>127</v>
      </c>
      <c r="W875" s="40"/>
      <c r="X875" s="41" t="s">
        <v>126</v>
      </c>
      <c r="Y875" s="40"/>
      <c r="Z875" s="41" t="s">
        <v>125</v>
      </c>
      <c r="AA875" s="40"/>
      <c r="AB875" s="41" t="s">
        <v>1709</v>
      </c>
      <c r="AC875" s="40"/>
      <c r="AD875" s="39"/>
      <c r="AE875" s="40"/>
      <c r="AF875" s="39"/>
      <c r="AG875" s="38"/>
      <c r="AH875" s="250"/>
      <c r="AI875" s="11"/>
      <c r="AJ875" s="310">
        <f>SUMPRODUCT(LEN($M875:$AC878)-LEN(SUBSTITUTE($M875:$AC878,"A", "")))</f>
        <v>0</v>
      </c>
      <c r="AK875" s="239">
        <f>SUMPRODUCT(LEN($AF875:$AF878)-LEN(SUBSTITUTE($AF875:$AF878,"A", "")))</f>
        <v>0</v>
      </c>
      <c r="AL875" s="230">
        <f>SUMPRODUCT(LEN($AE875:$AE878)-LEN(SUBSTITUTE($AE875:$AE878,"A", "")))</f>
        <v>0</v>
      </c>
      <c r="AM875" s="233">
        <f>SUMPRODUCT(LEN($M875:$AC878)-LEN(SUBSTITUTE($M875:$AC878,"S", "")))</f>
        <v>0</v>
      </c>
      <c r="AN875" s="239">
        <f>SUMPRODUCT(LEN($AF875:$AF878)-LEN(SUBSTITUTE($AF875:$AF878,"S", "")))</f>
        <v>0</v>
      </c>
      <c r="AO875" s="230">
        <f>SUMPRODUCT(LEN($AE875:$AE878)-LEN(SUBSTITUTE($AE875:$AE878,"S", "")))</f>
        <v>0</v>
      </c>
      <c r="AP875" s="233">
        <f>SUMPRODUCT(LEN($M875:$AC878)-LEN(SUBSTITUTE($M875:$AC878,"F", "")))</f>
        <v>0</v>
      </c>
      <c r="AQ875" s="239">
        <f>SUMPRODUCT(LEN($AF875:$AF878)-LEN(SUBSTITUTE($AF875:$AF878,"F", "")))</f>
        <v>0</v>
      </c>
      <c r="AR875" s="230">
        <f>SUMPRODUCT(LEN($AE875:$AE878)-LEN(SUBSTITUTE($AE875:$AE878,"F", "")))</f>
        <v>0</v>
      </c>
      <c r="AS875" s="233">
        <f>SUMPRODUCT(LEN($M875:$AC878)-LEN(SUBSTITUTE($M875:$AC878,"G", "")))</f>
        <v>0</v>
      </c>
      <c r="AT875" s="239">
        <f>SUMPRODUCT(LEN($AF875:$AF878)-LEN(SUBSTITUTE($AF875:$AF878,"G", "")))</f>
        <v>0</v>
      </c>
      <c r="AU875" s="230">
        <f>SUMPRODUCT(LEN($AE875:$AE878)-LEN(SUBSTITUTE($AE875:$AE878,"G", "")))</f>
        <v>0</v>
      </c>
      <c r="AV875" s="233">
        <f>SUMPRODUCT(LEN($M875:$AC878)-LEN(SUBSTITUTE($M875:$AC878,"M", "")))</f>
        <v>0</v>
      </c>
      <c r="AW875" s="239">
        <f>SUMPRODUCT(LEN($AF875:$AF878)-LEN(SUBSTITUTE($AF875:$AF878,"M", "")))</f>
        <v>0</v>
      </c>
      <c r="AX875" s="230">
        <f>SUMPRODUCT(LEN($AE875:$AE878)-LEN(SUBSTITUTE($AE875:$AE878,"M", "")))</f>
        <v>0</v>
      </c>
      <c r="AY875" s="291">
        <f>SUMPRODUCT(LEN($AE875:$AE878)-LEN(SUBSTITUTE($AE875:$AE878,"S", "")))</f>
        <v>0</v>
      </c>
      <c r="AZ875" s="227">
        <f>SUMPRODUCT(LEN($AE875:$AE878)-LEN(SUBSTITUTE($AE875:$AE878,"F", "")))</f>
        <v>0</v>
      </c>
      <c r="BA875" s="227">
        <f>SUMPRODUCT(LEN($AE875:$AE878)-LEN(SUBSTITUTE($AE875:$AE878,"G", "")))</f>
        <v>0</v>
      </c>
      <c r="BB875" s="294">
        <f>SUMPRODUCT(LEN($AE875:$AE878)-LEN(SUBSTITUTE($AE875:$AE878,"M", "")))</f>
        <v>0</v>
      </c>
    </row>
    <row r="876" spans="2:62" ht="28.15" customHeight="1" thickBot="1" x14ac:dyDescent="0.25">
      <c r="B876" s="30"/>
      <c r="C876" s="243"/>
      <c r="D876" s="36"/>
      <c r="E876" s="35"/>
      <c r="F876" s="35"/>
      <c r="G876" s="34"/>
      <c r="H876" s="224"/>
      <c r="I876" s="247"/>
      <c r="J876" s="247"/>
      <c r="K876" s="247"/>
      <c r="L876" s="33" t="s">
        <v>123</v>
      </c>
      <c r="M876" s="32"/>
      <c r="N876" s="33" t="s">
        <v>122</v>
      </c>
      <c r="O876" s="32"/>
      <c r="P876" s="33" t="s">
        <v>120</v>
      </c>
      <c r="Q876" s="32"/>
      <c r="R876" s="33" t="s">
        <v>119</v>
      </c>
      <c r="S876" s="32"/>
      <c r="T876" s="33" t="s">
        <v>118</v>
      </c>
      <c r="U876" s="32"/>
      <c r="V876" s="33" t="s">
        <v>117</v>
      </c>
      <c r="W876" s="32"/>
      <c r="X876" s="33" t="s">
        <v>116</v>
      </c>
      <c r="Y876" s="32"/>
      <c r="Z876" s="33" t="s">
        <v>115</v>
      </c>
      <c r="AA876" s="32"/>
      <c r="AB876" s="33" t="s">
        <v>1708</v>
      </c>
      <c r="AC876" s="32"/>
      <c r="AD876" s="31"/>
      <c r="AE876" s="32"/>
      <c r="AF876" s="31"/>
      <c r="AG876" s="23"/>
      <c r="AH876" s="251"/>
      <c r="AI876" s="11"/>
      <c r="AJ876" s="311"/>
      <c r="AK876" s="267"/>
      <c r="AL876" s="263"/>
      <c r="AM876" s="265"/>
      <c r="AN876" s="267"/>
      <c r="AO876" s="263"/>
      <c r="AP876" s="265"/>
      <c r="AQ876" s="267"/>
      <c r="AR876" s="263"/>
      <c r="AS876" s="265"/>
      <c r="AT876" s="267"/>
      <c r="AU876" s="263"/>
      <c r="AV876" s="265"/>
      <c r="AW876" s="267"/>
      <c r="AX876" s="263"/>
      <c r="AY876" s="292"/>
      <c r="AZ876" s="228"/>
      <c r="BA876" s="228"/>
      <c r="BB876" s="295"/>
    </row>
    <row r="877" spans="2:62" ht="28.15" customHeight="1" x14ac:dyDescent="0.2">
      <c r="B877" s="30"/>
      <c r="C877" s="244"/>
      <c r="D877" s="29"/>
      <c r="E877" s="28"/>
      <c r="F877" s="28"/>
      <c r="G877" s="27"/>
      <c r="H877" s="225"/>
      <c r="I877" s="248"/>
      <c r="J877" s="248"/>
      <c r="K877" s="248"/>
      <c r="L877" s="26" t="s">
        <v>114</v>
      </c>
      <c r="M877" s="25"/>
      <c r="N877" s="26" t="s">
        <v>112</v>
      </c>
      <c r="O877" s="25"/>
      <c r="P877" s="26" t="s">
        <v>111</v>
      </c>
      <c r="Q877" s="25"/>
      <c r="R877" s="26" t="s">
        <v>110</v>
      </c>
      <c r="S877" s="25"/>
      <c r="T877" s="26" t="s">
        <v>109</v>
      </c>
      <c r="U877" s="25"/>
      <c r="V877" s="26" t="s">
        <v>108</v>
      </c>
      <c r="W877" s="25"/>
      <c r="X877" s="26" t="s">
        <v>107</v>
      </c>
      <c r="Y877" s="25"/>
      <c r="Z877" s="26" t="s">
        <v>106</v>
      </c>
      <c r="AA877" s="25"/>
      <c r="AB877" s="26" t="s">
        <v>1707</v>
      </c>
      <c r="AC877" s="25"/>
      <c r="AD877" s="24"/>
      <c r="AE877" s="25"/>
      <c r="AF877" s="24"/>
      <c r="AG877" s="23"/>
      <c r="AH877" s="251"/>
      <c r="AI877" s="11"/>
      <c r="AJ877" s="311"/>
      <c r="AK877" s="267"/>
      <c r="AL877" s="263"/>
      <c r="AM877" s="265"/>
      <c r="AN877" s="267"/>
      <c r="AO877" s="263"/>
      <c r="AP877" s="265"/>
      <c r="AQ877" s="267"/>
      <c r="AR877" s="263"/>
      <c r="AS877" s="265"/>
      <c r="AT877" s="267"/>
      <c r="AU877" s="263"/>
      <c r="AV877" s="265"/>
      <c r="AW877" s="267"/>
      <c r="AX877" s="263"/>
      <c r="AY877" s="292"/>
      <c r="AZ877" s="228"/>
      <c r="BA877" s="228"/>
      <c r="BB877" s="295"/>
    </row>
    <row r="878" spans="2:62" ht="28.15" customHeight="1" thickBot="1" x14ac:dyDescent="0.25">
      <c r="B878" s="21"/>
      <c r="C878" s="245"/>
      <c r="D878" s="20"/>
      <c r="E878" s="19"/>
      <c r="F878" s="19"/>
      <c r="G878" s="18"/>
      <c r="H878" s="226"/>
      <c r="I878" s="249"/>
      <c r="J878" s="249"/>
      <c r="K878" s="249"/>
      <c r="L878" s="17" t="s">
        <v>105</v>
      </c>
      <c r="M878" s="15"/>
      <c r="N878" s="17" t="s">
        <v>103</v>
      </c>
      <c r="O878" s="15"/>
      <c r="P878" s="17" t="s">
        <v>102</v>
      </c>
      <c r="Q878" s="15"/>
      <c r="R878" s="17" t="s">
        <v>101</v>
      </c>
      <c r="S878" s="15"/>
      <c r="T878" s="17">
        <v>20</v>
      </c>
      <c r="U878" s="15"/>
      <c r="V878" s="17" t="s">
        <v>100</v>
      </c>
      <c r="W878" s="15"/>
      <c r="X878" s="17" t="s">
        <v>99</v>
      </c>
      <c r="Y878" s="15"/>
      <c r="Z878" s="17" t="s">
        <v>98</v>
      </c>
      <c r="AA878" s="15"/>
      <c r="AB878" s="17" t="s">
        <v>1706</v>
      </c>
      <c r="AC878" s="15"/>
      <c r="AD878" s="16"/>
      <c r="AE878" s="15"/>
      <c r="AF878" s="14"/>
      <c r="AG878" s="13"/>
      <c r="AH878" s="252"/>
      <c r="AI878" s="11"/>
      <c r="AJ878" s="312"/>
      <c r="AK878" s="268"/>
      <c r="AL878" s="264"/>
      <c r="AM878" s="266"/>
      <c r="AN878" s="268"/>
      <c r="AO878" s="264"/>
      <c r="AP878" s="266"/>
      <c r="AQ878" s="268"/>
      <c r="AR878" s="264"/>
      <c r="AS878" s="266"/>
      <c r="AT878" s="268"/>
      <c r="AU878" s="264"/>
      <c r="AV878" s="266"/>
      <c r="AW878" s="268"/>
      <c r="AX878" s="264"/>
      <c r="AY878" s="293"/>
      <c r="AZ878" s="229"/>
      <c r="BA878" s="229"/>
      <c r="BB878" s="296"/>
    </row>
    <row r="879" spans="2:62" ht="85.9" customHeight="1" thickTop="1" thickBot="1" x14ac:dyDescent="0.35">
      <c r="B879" s="105" t="s">
        <v>174</v>
      </c>
      <c r="C879" s="95" t="s">
        <v>173</v>
      </c>
      <c r="D879" s="100" t="s">
        <v>172</v>
      </c>
      <c r="E879" s="104" t="s">
        <v>171</v>
      </c>
      <c r="F879" s="103"/>
      <c r="G879" s="102"/>
      <c r="H879" s="101" t="s">
        <v>170</v>
      </c>
      <c r="I879" s="100" t="s">
        <v>96</v>
      </c>
      <c r="J879" s="100" t="s">
        <v>169</v>
      </c>
      <c r="K879" s="100" t="s">
        <v>97</v>
      </c>
      <c r="L879" s="256" t="s">
        <v>168</v>
      </c>
      <c r="M879" s="262"/>
      <c r="N879" s="256" t="s">
        <v>167</v>
      </c>
      <c r="O879" s="262"/>
      <c r="P879" s="256" t="s">
        <v>167</v>
      </c>
      <c r="Q879" s="257"/>
      <c r="R879" s="256" t="s">
        <v>167</v>
      </c>
      <c r="S879" s="257"/>
      <c r="T879" s="256" t="s">
        <v>167</v>
      </c>
      <c r="U879" s="257"/>
      <c r="V879" s="256" t="s">
        <v>167</v>
      </c>
      <c r="W879" s="257"/>
      <c r="X879" s="256" t="s">
        <v>167</v>
      </c>
      <c r="Y879" s="257"/>
      <c r="Z879" s="256" t="s">
        <v>167</v>
      </c>
      <c r="AA879" s="257"/>
      <c r="AB879" s="256" t="s">
        <v>167</v>
      </c>
      <c r="AC879" s="257"/>
      <c r="AD879" s="261" t="s">
        <v>166</v>
      </c>
      <c r="AE879" s="257"/>
      <c r="AF879" s="101" t="s">
        <v>165</v>
      </c>
      <c r="AG879" s="101" t="s">
        <v>164</v>
      </c>
      <c r="AH879" s="100" t="s">
        <v>163</v>
      </c>
      <c r="AI879" s="98"/>
      <c r="AJ879" s="96" t="s">
        <v>160</v>
      </c>
      <c r="AK879" s="95" t="s">
        <v>159</v>
      </c>
      <c r="AL879" s="94" t="s">
        <v>158</v>
      </c>
      <c r="AM879" s="96" t="s">
        <v>157</v>
      </c>
      <c r="AN879" s="95" t="s">
        <v>156</v>
      </c>
      <c r="AO879" s="94" t="s">
        <v>155</v>
      </c>
      <c r="AP879" s="96" t="s">
        <v>154</v>
      </c>
      <c r="AQ879" s="95" t="s">
        <v>153</v>
      </c>
      <c r="AR879" s="97" t="s">
        <v>152</v>
      </c>
      <c r="AS879" s="96" t="s">
        <v>151</v>
      </c>
      <c r="AT879" s="95" t="s">
        <v>150</v>
      </c>
      <c r="AU879" s="94" t="s">
        <v>149</v>
      </c>
      <c r="AV879" s="96" t="s">
        <v>148</v>
      </c>
      <c r="AW879" s="95" t="s">
        <v>147</v>
      </c>
      <c r="AX879" s="94" t="s">
        <v>146</v>
      </c>
      <c r="AY879" s="93" t="s">
        <v>145</v>
      </c>
      <c r="AZ879" s="92" t="s">
        <v>144</v>
      </c>
      <c r="BA879" s="92" t="s">
        <v>143</v>
      </c>
      <c r="BB879" s="91" t="s">
        <v>142</v>
      </c>
    </row>
    <row r="880" spans="2:62" ht="48" thickBot="1" x14ac:dyDescent="0.3">
      <c r="B880" s="90" t="s">
        <v>184</v>
      </c>
      <c r="C880" s="89"/>
      <c r="D880" s="88"/>
      <c r="E880" s="258"/>
      <c r="F880" s="259"/>
      <c r="G880" s="260"/>
      <c r="H880" s="87" t="s">
        <v>140</v>
      </c>
      <c r="I880" s="86"/>
      <c r="J880" s="86"/>
      <c r="K880" s="85"/>
      <c r="L880" s="84"/>
      <c r="M880" s="81"/>
      <c r="N880" s="84"/>
      <c r="O880" s="81"/>
      <c r="P880" s="84"/>
      <c r="Q880" s="81"/>
      <c r="R880" s="84"/>
      <c r="S880" s="81"/>
      <c r="T880" s="84"/>
      <c r="U880" s="81"/>
      <c r="V880" s="84"/>
      <c r="W880" s="81"/>
      <c r="X880" s="84"/>
      <c r="Y880" s="81"/>
      <c r="Z880" s="84"/>
      <c r="AA880" s="83"/>
      <c r="AB880" s="217"/>
      <c r="AC880" s="217"/>
      <c r="AD880" s="82" t="s">
        <v>139</v>
      </c>
      <c r="AE880" s="81"/>
      <c r="AF880" s="81"/>
      <c r="AG880" s="81"/>
      <c r="AH880" s="80"/>
      <c r="AI880" s="79" t="s">
        <v>138</v>
      </c>
      <c r="AJ880" s="78">
        <f t="shared" ref="AJ880:BB880" si="116">SUM(AJ882:AJ893)</f>
        <v>57</v>
      </c>
      <c r="AK880" s="77">
        <f t="shared" si="116"/>
        <v>5</v>
      </c>
      <c r="AL880" s="76">
        <f t="shared" si="116"/>
        <v>0</v>
      </c>
      <c r="AM880" s="78">
        <f t="shared" si="116"/>
        <v>3</v>
      </c>
      <c r="AN880" s="77">
        <f t="shared" si="116"/>
        <v>0</v>
      </c>
      <c r="AO880" s="76">
        <f t="shared" si="116"/>
        <v>0</v>
      </c>
      <c r="AP880" s="78">
        <f t="shared" si="116"/>
        <v>0</v>
      </c>
      <c r="AQ880" s="77">
        <f t="shared" si="116"/>
        <v>0</v>
      </c>
      <c r="AR880" s="76">
        <f t="shared" si="116"/>
        <v>0</v>
      </c>
      <c r="AS880" s="78">
        <f t="shared" si="116"/>
        <v>12</v>
      </c>
      <c r="AT880" s="77">
        <f t="shared" si="116"/>
        <v>0</v>
      </c>
      <c r="AU880" s="76">
        <f t="shared" si="116"/>
        <v>0</v>
      </c>
      <c r="AV880" s="78">
        <f t="shared" si="116"/>
        <v>6</v>
      </c>
      <c r="AW880" s="77">
        <f t="shared" si="116"/>
        <v>0</v>
      </c>
      <c r="AX880" s="76">
        <f t="shared" si="116"/>
        <v>0</v>
      </c>
      <c r="AY880" s="75">
        <f t="shared" si="116"/>
        <v>0</v>
      </c>
      <c r="AZ880" s="74">
        <f t="shared" si="116"/>
        <v>0</v>
      </c>
      <c r="BA880" s="74">
        <f t="shared" si="116"/>
        <v>0</v>
      </c>
      <c r="BB880" s="73">
        <f t="shared" si="116"/>
        <v>0</v>
      </c>
      <c r="BC880" s="72" t="s">
        <v>137</v>
      </c>
      <c r="BF880" s="5">
        <f>SUM(AJ880:AL880)/$BG$5</f>
        <v>62</v>
      </c>
      <c r="BG880" s="5">
        <f>SUM(AM880:AO880,AY880)/$BG$5</f>
        <v>3</v>
      </c>
      <c r="BH880" s="5">
        <f>SUM(AP880:AR880,AZ880)/$BG$5</f>
        <v>0</v>
      </c>
      <c r="BI880" s="5">
        <f>SUM(AS880:AU880,BA880)/$BG$5</f>
        <v>12</v>
      </c>
      <c r="BJ880" s="5">
        <f>SUM(AV880:AX880,BB880)/$BG$5</f>
        <v>6</v>
      </c>
    </row>
    <row r="881" spans="2:62" ht="37.5" thickBot="1" x14ac:dyDescent="0.3">
      <c r="B881" s="71"/>
      <c r="C881" s="70"/>
      <c r="D881" s="69"/>
      <c r="E881" s="68"/>
      <c r="F881" s="68"/>
      <c r="G881" s="67"/>
      <c r="H881" s="66"/>
      <c r="I881" s="64"/>
      <c r="J881" s="64"/>
      <c r="K881" s="65"/>
      <c r="L881" s="64"/>
      <c r="M881" s="62"/>
      <c r="N881" s="64"/>
      <c r="O881" s="62"/>
      <c r="P881" s="64"/>
      <c r="Q881" s="62"/>
      <c r="R881" s="64"/>
      <c r="S881" s="62"/>
      <c r="T881" s="64"/>
      <c r="U881" s="62"/>
      <c r="V881" s="64"/>
      <c r="W881" s="62"/>
      <c r="X881" s="64"/>
      <c r="Y881" s="62"/>
      <c r="Z881" s="64"/>
      <c r="AA881" s="62"/>
      <c r="AB881" s="62"/>
      <c r="AC881" s="62"/>
      <c r="AD881" s="63"/>
      <c r="AE881" s="62"/>
      <c r="AF881" s="62"/>
      <c r="AG881" s="62"/>
      <c r="AH881" s="61"/>
      <c r="AI881" s="59" t="s">
        <v>136</v>
      </c>
      <c r="AJ881" s="214">
        <f t="shared" ref="AJ881:BB881" si="117">AJ880/1</f>
        <v>57</v>
      </c>
      <c r="AK881" s="213">
        <f t="shared" si="117"/>
        <v>5</v>
      </c>
      <c r="AL881" s="212">
        <f t="shared" si="117"/>
        <v>0</v>
      </c>
      <c r="AM881" s="214">
        <f t="shared" si="117"/>
        <v>3</v>
      </c>
      <c r="AN881" s="213">
        <f t="shared" si="117"/>
        <v>0</v>
      </c>
      <c r="AO881" s="212">
        <f t="shared" si="117"/>
        <v>0</v>
      </c>
      <c r="AP881" s="214">
        <f t="shared" si="117"/>
        <v>0</v>
      </c>
      <c r="AQ881" s="213">
        <f t="shared" si="117"/>
        <v>0</v>
      </c>
      <c r="AR881" s="212">
        <f t="shared" si="117"/>
        <v>0</v>
      </c>
      <c r="AS881" s="214">
        <f t="shared" si="117"/>
        <v>12</v>
      </c>
      <c r="AT881" s="213">
        <f t="shared" si="117"/>
        <v>0</v>
      </c>
      <c r="AU881" s="212">
        <f t="shared" si="117"/>
        <v>0</v>
      </c>
      <c r="AV881" s="214">
        <f t="shared" si="117"/>
        <v>6</v>
      </c>
      <c r="AW881" s="213">
        <f t="shared" si="117"/>
        <v>0</v>
      </c>
      <c r="AX881" s="212">
        <f t="shared" si="117"/>
        <v>0</v>
      </c>
      <c r="AY881" s="211">
        <f t="shared" si="117"/>
        <v>0</v>
      </c>
      <c r="AZ881" s="210">
        <f t="shared" si="117"/>
        <v>0</v>
      </c>
      <c r="BA881" s="210">
        <f t="shared" si="117"/>
        <v>0</v>
      </c>
      <c r="BB881" s="209">
        <f t="shared" si="117"/>
        <v>0</v>
      </c>
      <c r="BC881" s="52" t="s">
        <v>135</v>
      </c>
    </row>
    <row r="882" spans="2:62" ht="28.15" customHeight="1" x14ac:dyDescent="0.2">
      <c r="B882" s="30"/>
      <c r="C882" s="242">
        <v>1</v>
      </c>
      <c r="D882" s="44"/>
      <c r="E882" s="43"/>
      <c r="F882" s="43"/>
      <c r="G882" s="42"/>
      <c r="H882" s="223" t="s">
        <v>1251</v>
      </c>
      <c r="I882" s="246">
        <v>150</v>
      </c>
      <c r="J882" s="246">
        <v>33</v>
      </c>
      <c r="K882" s="246">
        <v>6</v>
      </c>
      <c r="L882" s="41" t="s">
        <v>133</v>
      </c>
      <c r="M882" s="40" t="s">
        <v>1653</v>
      </c>
      <c r="N882" s="41" t="s">
        <v>131</v>
      </c>
      <c r="O882" s="40" t="s">
        <v>186</v>
      </c>
      <c r="P882" s="41" t="s">
        <v>130</v>
      </c>
      <c r="Q882" s="40" t="s">
        <v>382</v>
      </c>
      <c r="R882" s="41" t="s">
        <v>129</v>
      </c>
      <c r="S882" s="40" t="s">
        <v>382</v>
      </c>
      <c r="T882" s="41" t="s">
        <v>128</v>
      </c>
      <c r="U882" s="40" t="s">
        <v>452</v>
      </c>
      <c r="V882" s="41" t="s">
        <v>127</v>
      </c>
      <c r="W882" s="40" t="s">
        <v>1138</v>
      </c>
      <c r="X882" s="41" t="s">
        <v>126</v>
      </c>
      <c r="Y882" s="40" t="s">
        <v>104</v>
      </c>
      <c r="Z882" s="41" t="s">
        <v>125</v>
      </c>
      <c r="AA882" s="40"/>
      <c r="AB882" s="41" t="s">
        <v>1709</v>
      </c>
      <c r="AC882" s="40"/>
      <c r="AD882" s="39"/>
      <c r="AE882" s="40"/>
      <c r="AF882" s="39" t="s">
        <v>417</v>
      </c>
      <c r="AG882" s="38"/>
      <c r="AH882" s="250"/>
      <c r="AI882" s="11"/>
      <c r="AJ882" s="310">
        <f>SUMPRODUCT(LEN($M882:$AC885)-LEN(SUBSTITUTE($M882:$AC885,"A", "")))</f>
        <v>57</v>
      </c>
      <c r="AK882" s="239">
        <f>SUMPRODUCT(LEN($AF882:$AF885)-LEN(SUBSTITUTE($AF882:$AF885,"A", "")))</f>
        <v>5</v>
      </c>
      <c r="AL882" s="230">
        <f>SUMPRODUCT(LEN($AE882:$AE885)-LEN(SUBSTITUTE($AE882:$AE885,"A", "")))</f>
        <v>0</v>
      </c>
      <c r="AM882" s="233">
        <f>SUMPRODUCT(LEN($M882:$AC885)-LEN(SUBSTITUTE($M882:$AC885,"S", "")))</f>
        <v>3</v>
      </c>
      <c r="AN882" s="239">
        <f>SUMPRODUCT(LEN($AF882:$AF885)-LEN(SUBSTITUTE($AF882:$AF885,"S", "")))</f>
        <v>0</v>
      </c>
      <c r="AO882" s="230">
        <f>SUMPRODUCT(LEN($AE882:$AE885)-LEN(SUBSTITUTE($AE882:$AE885,"S", "")))</f>
        <v>0</v>
      </c>
      <c r="AP882" s="233">
        <f>SUMPRODUCT(LEN($M882:$AC885)-LEN(SUBSTITUTE($M882:$AC885,"F", "")))</f>
        <v>0</v>
      </c>
      <c r="AQ882" s="239">
        <f>SUMPRODUCT(LEN($AF882:$AF885)-LEN(SUBSTITUTE($AF882:$AF885,"F", "")))</f>
        <v>0</v>
      </c>
      <c r="AR882" s="230">
        <f>SUMPRODUCT(LEN($AE882:$AE885)-LEN(SUBSTITUTE($AE882:$AE885,"F", "")))</f>
        <v>0</v>
      </c>
      <c r="AS882" s="233">
        <f>SUMPRODUCT(LEN($M882:$AC885)-LEN(SUBSTITUTE($M882:$AC885,"G", "")))</f>
        <v>12</v>
      </c>
      <c r="AT882" s="239">
        <f>SUMPRODUCT(LEN($AF882:$AF885)-LEN(SUBSTITUTE($AF882:$AF885,"G", "")))</f>
        <v>0</v>
      </c>
      <c r="AU882" s="230">
        <f>SUMPRODUCT(LEN($AE882:$AE885)-LEN(SUBSTITUTE($AE882:$AE885,"G", "")))</f>
        <v>0</v>
      </c>
      <c r="AV882" s="233">
        <f>SUMPRODUCT(LEN($M882:$AC885)-LEN(SUBSTITUTE($M882:$AC885,"M", "")))</f>
        <v>6</v>
      </c>
      <c r="AW882" s="239">
        <f>SUMPRODUCT(LEN($AF882:$AF885)-LEN(SUBSTITUTE($AF882:$AF885,"M", "")))</f>
        <v>0</v>
      </c>
      <c r="AX882" s="230">
        <f>SUMPRODUCT(LEN($AE882:$AE885)-LEN(SUBSTITUTE($AE882:$AE885,"M", "")))</f>
        <v>0</v>
      </c>
      <c r="AY882" s="291">
        <f>SUMPRODUCT(LEN($AE882:$AE885)-LEN(SUBSTITUTE($AE882:$AE885,"S", "")))</f>
        <v>0</v>
      </c>
      <c r="AZ882" s="227">
        <f>SUMPRODUCT(LEN($AE882:$AE885)-LEN(SUBSTITUTE($AE882:$AE885,"F", "")))</f>
        <v>0</v>
      </c>
      <c r="BA882" s="227">
        <f>SUMPRODUCT(LEN($AE882:$AE885)-LEN(SUBSTITUTE($AE882:$AE885,"G", "")))</f>
        <v>0</v>
      </c>
      <c r="BB882" s="294">
        <f>SUMPRODUCT(LEN($AE882:$AE885)-LEN(SUBSTITUTE($AE882:$AE885,"M", "")))</f>
        <v>0</v>
      </c>
    </row>
    <row r="883" spans="2:62" ht="28.15" customHeight="1" thickBot="1" x14ac:dyDescent="0.25">
      <c r="B883" s="30"/>
      <c r="C883" s="243"/>
      <c r="D883" s="36"/>
      <c r="E883" s="35"/>
      <c r="F883" s="35"/>
      <c r="G883" s="34"/>
      <c r="H883" s="224"/>
      <c r="I883" s="247"/>
      <c r="J883" s="247"/>
      <c r="K883" s="247"/>
      <c r="L883" s="33" t="s">
        <v>123</v>
      </c>
      <c r="M883" s="32" t="s">
        <v>132</v>
      </c>
      <c r="N883" s="33" t="s">
        <v>122</v>
      </c>
      <c r="O883" s="32" t="s">
        <v>186</v>
      </c>
      <c r="P883" s="33" t="s">
        <v>120</v>
      </c>
      <c r="Q883" s="32" t="s">
        <v>1274</v>
      </c>
      <c r="R883" s="33" t="s">
        <v>119</v>
      </c>
      <c r="S883" s="32" t="s">
        <v>1274</v>
      </c>
      <c r="T883" s="33" t="s">
        <v>118</v>
      </c>
      <c r="U883" s="32" t="s">
        <v>132</v>
      </c>
      <c r="V883" s="33" t="s">
        <v>117</v>
      </c>
      <c r="W883" s="32" t="s">
        <v>614</v>
      </c>
      <c r="X883" s="33" t="s">
        <v>116</v>
      </c>
      <c r="Y883" s="32" t="s">
        <v>614</v>
      </c>
      <c r="Z883" s="33" t="s">
        <v>115</v>
      </c>
      <c r="AA883" s="32"/>
      <c r="AB883" s="33" t="s">
        <v>1708</v>
      </c>
      <c r="AC883" s="32"/>
      <c r="AD883" s="31"/>
      <c r="AE883" s="32"/>
      <c r="AF883" s="31"/>
      <c r="AG883" s="23"/>
      <c r="AH883" s="251"/>
      <c r="AI883" s="11"/>
      <c r="AJ883" s="311"/>
      <c r="AK883" s="267"/>
      <c r="AL883" s="263"/>
      <c r="AM883" s="265"/>
      <c r="AN883" s="267"/>
      <c r="AO883" s="263"/>
      <c r="AP883" s="265"/>
      <c r="AQ883" s="267"/>
      <c r="AR883" s="263"/>
      <c r="AS883" s="265"/>
      <c r="AT883" s="267"/>
      <c r="AU883" s="263"/>
      <c r="AV883" s="265"/>
      <c r="AW883" s="267"/>
      <c r="AX883" s="263"/>
      <c r="AY883" s="292"/>
      <c r="AZ883" s="228"/>
      <c r="BA883" s="228"/>
      <c r="BB883" s="295"/>
    </row>
    <row r="884" spans="2:62" ht="28.15" customHeight="1" x14ac:dyDescent="0.2">
      <c r="B884" s="30"/>
      <c r="C884" s="244"/>
      <c r="D884" s="29"/>
      <c r="E884" s="28"/>
      <c r="F884" s="28"/>
      <c r="G884" s="27"/>
      <c r="H884" s="225">
        <v>257</v>
      </c>
      <c r="I884" s="248"/>
      <c r="J884" s="248"/>
      <c r="K884" s="248"/>
      <c r="L884" s="26" t="s">
        <v>114</v>
      </c>
      <c r="M884" s="25" t="s">
        <v>132</v>
      </c>
      <c r="N884" s="26" t="s">
        <v>112</v>
      </c>
      <c r="O884" s="25" t="s">
        <v>186</v>
      </c>
      <c r="P884" s="26" t="s">
        <v>111</v>
      </c>
      <c r="Q884" s="25" t="s">
        <v>689</v>
      </c>
      <c r="R884" s="26" t="s">
        <v>110</v>
      </c>
      <c r="S884" s="25" t="s">
        <v>679</v>
      </c>
      <c r="T884" s="26" t="s">
        <v>109</v>
      </c>
      <c r="U884" s="25" t="s">
        <v>700</v>
      </c>
      <c r="V884" s="26" t="s">
        <v>108</v>
      </c>
      <c r="W884" s="25" t="s">
        <v>121</v>
      </c>
      <c r="X884" s="26" t="s">
        <v>107</v>
      </c>
      <c r="Y884" s="25" t="s">
        <v>121</v>
      </c>
      <c r="Z884" s="26" t="s">
        <v>106</v>
      </c>
      <c r="AA884" s="25"/>
      <c r="AB884" s="26" t="s">
        <v>1707</v>
      </c>
      <c r="AC884" s="25"/>
      <c r="AD884" s="24"/>
      <c r="AE884" s="25"/>
      <c r="AF884" s="24"/>
      <c r="AG884" s="23"/>
      <c r="AH884" s="251"/>
      <c r="AI884" s="11"/>
      <c r="AJ884" s="311"/>
      <c r="AK884" s="267"/>
      <c r="AL884" s="263"/>
      <c r="AM884" s="265"/>
      <c r="AN884" s="267"/>
      <c r="AO884" s="263"/>
      <c r="AP884" s="265"/>
      <c r="AQ884" s="267"/>
      <c r="AR884" s="263"/>
      <c r="AS884" s="265"/>
      <c r="AT884" s="267"/>
      <c r="AU884" s="263"/>
      <c r="AV884" s="265"/>
      <c r="AW884" s="267"/>
      <c r="AX884" s="263"/>
      <c r="AY884" s="292"/>
      <c r="AZ884" s="228"/>
      <c r="BA884" s="228"/>
      <c r="BB884" s="295"/>
    </row>
    <row r="885" spans="2:62" ht="28.15" customHeight="1" thickBot="1" x14ac:dyDescent="0.25">
      <c r="B885" s="30"/>
      <c r="C885" s="253"/>
      <c r="D885" s="51"/>
      <c r="E885" s="50"/>
      <c r="F885" s="50"/>
      <c r="G885" s="49"/>
      <c r="H885" s="226"/>
      <c r="I885" s="254"/>
      <c r="J885" s="254"/>
      <c r="K885" s="254"/>
      <c r="L885" s="48" t="s">
        <v>105</v>
      </c>
      <c r="M885" s="47" t="s">
        <v>1315</v>
      </c>
      <c r="N885" s="48" t="s">
        <v>103</v>
      </c>
      <c r="O885" s="47" t="s">
        <v>1315</v>
      </c>
      <c r="P885" s="48" t="s">
        <v>102</v>
      </c>
      <c r="Q885" s="47" t="s">
        <v>1634</v>
      </c>
      <c r="R885" s="48" t="s">
        <v>101</v>
      </c>
      <c r="S885" s="47" t="s">
        <v>452</v>
      </c>
      <c r="T885" s="48">
        <v>20</v>
      </c>
      <c r="U885" s="47" t="s">
        <v>399</v>
      </c>
      <c r="V885" s="48" t="s">
        <v>100</v>
      </c>
      <c r="W885" s="47" t="s">
        <v>121</v>
      </c>
      <c r="X885" s="48" t="s">
        <v>99</v>
      </c>
      <c r="Y885" s="47"/>
      <c r="Z885" s="48" t="s">
        <v>98</v>
      </c>
      <c r="AA885" s="47"/>
      <c r="AB885" s="48" t="s">
        <v>1706</v>
      </c>
      <c r="AC885" s="47"/>
      <c r="AD885" s="16"/>
      <c r="AE885" s="47"/>
      <c r="AF885" s="16"/>
      <c r="AG885" s="46"/>
      <c r="AH885" s="255"/>
      <c r="AI885" s="11"/>
      <c r="AJ885" s="312"/>
      <c r="AK885" s="268"/>
      <c r="AL885" s="264"/>
      <c r="AM885" s="266"/>
      <c r="AN885" s="268"/>
      <c r="AO885" s="264"/>
      <c r="AP885" s="266"/>
      <c r="AQ885" s="268"/>
      <c r="AR885" s="264"/>
      <c r="AS885" s="266"/>
      <c r="AT885" s="268"/>
      <c r="AU885" s="264"/>
      <c r="AV885" s="266"/>
      <c r="AW885" s="268"/>
      <c r="AX885" s="264"/>
      <c r="AY885" s="293"/>
      <c r="AZ885" s="229"/>
      <c r="BA885" s="229"/>
      <c r="BB885" s="296"/>
    </row>
    <row r="886" spans="2:62" ht="28.15" customHeight="1" x14ac:dyDescent="0.2">
      <c r="B886" s="30"/>
      <c r="C886" s="242">
        <v>2</v>
      </c>
      <c r="D886" s="44"/>
      <c r="E886" s="43"/>
      <c r="F886" s="43"/>
      <c r="G886" s="42"/>
      <c r="H886" s="223"/>
      <c r="I886" s="246"/>
      <c r="J886" s="246"/>
      <c r="K886" s="246"/>
      <c r="L886" s="41" t="s">
        <v>133</v>
      </c>
      <c r="M886" s="40"/>
      <c r="N886" s="41" t="s">
        <v>131</v>
      </c>
      <c r="O886" s="40"/>
      <c r="P886" s="41" t="s">
        <v>130</v>
      </c>
      <c r="Q886" s="40"/>
      <c r="R886" s="41" t="s">
        <v>129</v>
      </c>
      <c r="S886" s="40"/>
      <c r="T886" s="41" t="s">
        <v>128</v>
      </c>
      <c r="U886" s="40"/>
      <c r="V886" s="41" t="s">
        <v>127</v>
      </c>
      <c r="W886" s="40"/>
      <c r="X886" s="41" t="s">
        <v>126</v>
      </c>
      <c r="Y886" s="40"/>
      <c r="Z886" s="41" t="s">
        <v>125</v>
      </c>
      <c r="AA886" s="40"/>
      <c r="AB886" s="41" t="s">
        <v>1709</v>
      </c>
      <c r="AC886" s="40"/>
      <c r="AD886" s="39"/>
      <c r="AE886" s="40"/>
      <c r="AF886" s="39"/>
      <c r="AG886" s="38"/>
      <c r="AH886" s="250"/>
      <c r="AI886" s="11"/>
      <c r="AJ886" s="310">
        <f>SUMPRODUCT(LEN($M886:$AC889)-LEN(SUBSTITUTE($M886:$AC889,"A", "")))</f>
        <v>0</v>
      </c>
      <c r="AK886" s="239">
        <f>SUMPRODUCT(LEN($AF886:$AF889)-LEN(SUBSTITUTE($AF886:$AF889,"A", "")))</f>
        <v>0</v>
      </c>
      <c r="AL886" s="230">
        <f>SUMPRODUCT(LEN($AE886:$AE889)-LEN(SUBSTITUTE($AE886:$AE889,"A", "")))</f>
        <v>0</v>
      </c>
      <c r="AM886" s="233">
        <f>SUMPRODUCT(LEN($M886:$AC889)-LEN(SUBSTITUTE($M886:$AC889,"S", "")))</f>
        <v>0</v>
      </c>
      <c r="AN886" s="239">
        <f>SUMPRODUCT(LEN($AF886:$AF889)-LEN(SUBSTITUTE($AF886:$AF889,"S", "")))</f>
        <v>0</v>
      </c>
      <c r="AO886" s="230">
        <f>SUMPRODUCT(LEN($AE886:$AE889)-LEN(SUBSTITUTE($AE886:$AE889,"S", "")))</f>
        <v>0</v>
      </c>
      <c r="AP886" s="233">
        <f>SUMPRODUCT(LEN($M886:$AC889)-LEN(SUBSTITUTE($M886:$AC889,"F", "")))</f>
        <v>0</v>
      </c>
      <c r="AQ886" s="239">
        <f>SUMPRODUCT(LEN($AF886:$AF889)-LEN(SUBSTITUTE($AF886:$AF889,"F", "")))</f>
        <v>0</v>
      </c>
      <c r="AR886" s="230">
        <f>SUMPRODUCT(LEN($AE886:$AE889)-LEN(SUBSTITUTE($AE886:$AE889,"F", "")))</f>
        <v>0</v>
      </c>
      <c r="AS886" s="233">
        <f>SUMPRODUCT(LEN($M886:$AC889)-LEN(SUBSTITUTE($M886:$AC889,"G", "")))</f>
        <v>0</v>
      </c>
      <c r="AT886" s="239">
        <f>SUMPRODUCT(LEN($AF886:$AF889)-LEN(SUBSTITUTE($AF886:$AF889,"G", "")))</f>
        <v>0</v>
      </c>
      <c r="AU886" s="230">
        <f>SUMPRODUCT(LEN($AE886:$AE889)-LEN(SUBSTITUTE($AE886:$AE889,"G", "")))</f>
        <v>0</v>
      </c>
      <c r="AV886" s="233">
        <f>SUMPRODUCT(LEN($M886:$AC889)-LEN(SUBSTITUTE($M886:$AC889,"M", "")))</f>
        <v>0</v>
      </c>
      <c r="AW886" s="239">
        <f>SUMPRODUCT(LEN($AF886:$AF889)-LEN(SUBSTITUTE($AF886:$AF889,"M", "")))</f>
        <v>0</v>
      </c>
      <c r="AX886" s="230">
        <f>SUMPRODUCT(LEN($AE886:$AE889)-LEN(SUBSTITUTE($AE886:$AE889,"M", "")))</f>
        <v>0</v>
      </c>
      <c r="AY886" s="291">
        <f>SUMPRODUCT(LEN($AE886:$AE889)-LEN(SUBSTITUTE($AE886:$AE889,"S", "")))</f>
        <v>0</v>
      </c>
      <c r="AZ886" s="227">
        <f>SUMPRODUCT(LEN($AE886:$AE889)-LEN(SUBSTITUTE($AE886:$AE889,"F", "")))</f>
        <v>0</v>
      </c>
      <c r="BA886" s="227">
        <f>SUMPRODUCT(LEN($AE886:$AE889)-LEN(SUBSTITUTE($AE886:$AE889,"G", "")))</f>
        <v>0</v>
      </c>
      <c r="BB886" s="294">
        <f>SUMPRODUCT(LEN($AE886:$AE889)-LEN(SUBSTITUTE($AE886:$AE889,"M", "")))</f>
        <v>0</v>
      </c>
    </row>
    <row r="887" spans="2:62" ht="28.15" customHeight="1" thickBot="1" x14ac:dyDescent="0.25">
      <c r="B887" s="30"/>
      <c r="C887" s="243"/>
      <c r="D887" s="36"/>
      <c r="E887" s="35"/>
      <c r="F887" s="35"/>
      <c r="G887" s="34"/>
      <c r="H887" s="224"/>
      <c r="I887" s="247"/>
      <c r="J887" s="247"/>
      <c r="K887" s="247"/>
      <c r="L887" s="33" t="s">
        <v>123</v>
      </c>
      <c r="M887" s="32"/>
      <c r="N887" s="33" t="s">
        <v>122</v>
      </c>
      <c r="O887" s="32"/>
      <c r="P887" s="33" t="s">
        <v>120</v>
      </c>
      <c r="Q887" s="32"/>
      <c r="R887" s="33" t="s">
        <v>119</v>
      </c>
      <c r="S887" s="32"/>
      <c r="T887" s="33" t="s">
        <v>118</v>
      </c>
      <c r="U887" s="32"/>
      <c r="V887" s="33" t="s">
        <v>117</v>
      </c>
      <c r="W887" s="32"/>
      <c r="X887" s="33" t="s">
        <v>116</v>
      </c>
      <c r="Y887" s="32"/>
      <c r="Z887" s="33" t="s">
        <v>115</v>
      </c>
      <c r="AA887" s="32"/>
      <c r="AB887" s="33" t="s">
        <v>1708</v>
      </c>
      <c r="AC887" s="32"/>
      <c r="AD887" s="31"/>
      <c r="AE887" s="32"/>
      <c r="AF887" s="31"/>
      <c r="AG887" s="23"/>
      <c r="AH887" s="251"/>
      <c r="AI887" s="11"/>
      <c r="AJ887" s="311"/>
      <c r="AK887" s="267"/>
      <c r="AL887" s="263"/>
      <c r="AM887" s="265"/>
      <c r="AN887" s="267"/>
      <c r="AO887" s="263"/>
      <c r="AP887" s="265"/>
      <c r="AQ887" s="267"/>
      <c r="AR887" s="263"/>
      <c r="AS887" s="265"/>
      <c r="AT887" s="267"/>
      <c r="AU887" s="263"/>
      <c r="AV887" s="265"/>
      <c r="AW887" s="267"/>
      <c r="AX887" s="263"/>
      <c r="AY887" s="292"/>
      <c r="AZ887" s="228"/>
      <c r="BA887" s="228"/>
      <c r="BB887" s="295"/>
    </row>
    <row r="888" spans="2:62" ht="28.15" customHeight="1" x14ac:dyDescent="0.2">
      <c r="B888" s="30"/>
      <c r="C888" s="244"/>
      <c r="D888" s="29"/>
      <c r="E888" s="28"/>
      <c r="F888" s="28"/>
      <c r="G888" s="27"/>
      <c r="H888" s="225"/>
      <c r="I888" s="248"/>
      <c r="J888" s="248"/>
      <c r="K888" s="248"/>
      <c r="L888" s="26" t="s">
        <v>114</v>
      </c>
      <c r="M888" s="25"/>
      <c r="N888" s="26" t="s">
        <v>112</v>
      </c>
      <c r="O888" s="25"/>
      <c r="P888" s="26" t="s">
        <v>111</v>
      </c>
      <c r="Q888" s="25"/>
      <c r="R888" s="26" t="s">
        <v>110</v>
      </c>
      <c r="S888" s="25"/>
      <c r="T888" s="26" t="s">
        <v>109</v>
      </c>
      <c r="U888" s="25"/>
      <c r="V888" s="26" t="s">
        <v>108</v>
      </c>
      <c r="W888" s="25"/>
      <c r="X888" s="26" t="s">
        <v>107</v>
      </c>
      <c r="Y888" s="25"/>
      <c r="Z888" s="26" t="s">
        <v>106</v>
      </c>
      <c r="AA888" s="25"/>
      <c r="AB888" s="26" t="s">
        <v>1707</v>
      </c>
      <c r="AC888" s="25"/>
      <c r="AD888" s="24"/>
      <c r="AE888" s="25"/>
      <c r="AF888" s="24"/>
      <c r="AG888" s="23"/>
      <c r="AH888" s="251"/>
      <c r="AI888" s="11"/>
      <c r="AJ888" s="311"/>
      <c r="AK888" s="267"/>
      <c r="AL888" s="263"/>
      <c r="AM888" s="265"/>
      <c r="AN888" s="267"/>
      <c r="AO888" s="263"/>
      <c r="AP888" s="265"/>
      <c r="AQ888" s="267"/>
      <c r="AR888" s="263"/>
      <c r="AS888" s="265"/>
      <c r="AT888" s="267"/>
      <c r="AU888" s="263"/>
      <c r="AV888" s="265"/>
      <c r="AW888" s="267"/>
      <c r="AX888" s="263"/>
      <c r="AY888" s="292"/>
      <c r="AZ888" s="228"/>
      <c r="BA888" s="228"/>
      <c r="BB888" s="295"/>
    </row>
    <row r="889" spans="2:62" ht="28.15" customHeight="1" thickBot="1" x14ac:dyDescent="0.25">
      <c r="B889" s="30"/>
      <c r="C889" s="253"/>
      <c r="D889" s="51"/>
      <c r="E889" s="50"/>
      <c r="F889" s="50"/>
      <c r="G889" s="49"/>
      <c r="H889" s="226"/>
      <c r="I889" s="254"/>
      <c r="J889" s="254"/>
      <c r="K889" s="254"/>
      <c r="L889" s="48" t="s">
        <v>105</v>
      </c>
      <c r="M889" s="47"/>
      <c r="N889" s="48" t="s">
        <v>103</v>
      </c>
      <c r="O889" s="47"/>
      <c r="P889" s="48" t="s">
        <v>102</v>
      </c>
      <c r="Q889" s="47"/>
      <c r="R889" s="48" t="s">
        <v>101</v>
      </c>
      <c r="S889" s="47"/>
      <c r="T889" s="48">
        <v>20</v>
      </c>
      <c r="U889" s="47"/>
      <c r="V889" s="48" t="s">
        <v>100</v>
      </c>
      <c r="W889" s="47"/>
      <c r="X889" s="48" t="s">
        <v>99</v>
      </c>
      <c r="Y889" s="47"/>
      <c r="Z889" s="48" t="s">
        <v>98</v>
      </c>
      <c r="AA889" s="47"/>
      <c r="AB889" s="48" t="s">
        <v>1706</v>
      </c>
      <c r="AC889" s="47"/>
      <c r="AD889" s="16"/>
      <c r="AE889" s="47"/>
      <c r="AF889" s="16"/>
      <c r="AG889" s="46"/>
      <c r="AH889" s="255"/>
      <c r="AI889" s="11"/>
      <c r="AJ889" s="312"/>
      <c r="AK889" s="268"/>
      <c r="AL889" s="264"/>
      <c r="AM889" s="266"/>
      <c r="AN889" s="268"/>
      <c r="AO889" s="264"/>
      <c r="AP889" s="266"/>
      <c r="AQ889" s="268"/>
      <c r="AR889" s="264"/>
      <c r="AS889" s="266"/>
      <c r="AT889" s="268"/>
      <c r="AU889" s="264"/>
      <c r="AV889" s="266"/>
      <c r="AW889" s="268"/>
      <c r="AX889" s="264"/>
      <c r="AY889" s="293"/>
      <c r="AZ889" s="229"/>
      <c r="BA889" s="229"/>
      <c r="BB889" s="296"/>
    </row>
    <row r="890" spans="2:62" ht="28.15" customHeight="1" x14ac:dyDescent="0.2">
      <c r="B890" s="30"/>
      <c r="C890" s="242">
        <v>3</v>
      </c>
      <c r="D890" s="44"/>
      <c r="E890" s="43"/>
      <c r="F890" s="43"/>
      <c r="G890" s="42"/>
      <c r="H890" s="223"/>
      <c r="I890" s="246"/>
      <c r="J890" s="246"/>
      <c r="K890" s="246"/>
      <c r="L890" s="41" t="s">
        <v>133</v>
      </c>
      <c r="M890" s="40"/>
      <c r="N890" s="41" t="s">
        <v>131</v>
      </c>
      <c r="O890" s="40"/>
      <c r="P890" s="41" t="s">
        <v>130</v>
      </c>
      <c r="Q890" s="40"/>
      <c r="R890" s="41" t="s">
        <v>129</v>
      </c>
      <c r="S890" s="40"/>
      <c r="T890" s="41" t="s">
        <v>128</v>
      </c>
      <c r="U890" s="40"/>
      <c r="V890" s="41" t="s">
        <v>127</v>
      </c>
      <c r="W890" s="40"/>
      <c r="X890" s="41" t="s">
        <v>126</v>
      </c>
      <c r="Y890" s="40"/>
      <c r="Z890" s="41" t="s">
        <v>125</v>
      </c>
      <c r="AA890" s="40"/>
      <c r="AB890" s="41" t="s">
        <v>1709</v>
      </c>
      <c r="AC890" s="40"/>
      <c r="AD890" s="39"/>
      <c r="AE890" s="40"/>
      <c r="AF890" s="39"/>
      <c r="AG890" s="38"/>
      <c r="AH890" s="250"/>
      <c r="AI890" s="11"/>
      <c r="AJ890" s="310">
        <f>SUMPRODUCT(LEN($M890:$AC893)-LEN(SUBSTITUTE($M890:$AC893,"A", "")))</f>
        <v>0</v>
      </c>
      <c r="AK890" s="239">
        <f>SUMPRODUCT(LEN($AF890:$AF893)-LEN(SUBSTITUTE($AF890:$AF893,"A", "")))</f>
        <v>0</v>
      </c>
      <c r="AL890" s="230">
        <f>SUMPRODUCT(LEN($AE890:$AE893)-LEN(SUBSTITUTE($AE890:$AE893,"A", "")))</f>
        <v>0</v>
      </c>
      <c r="AM890" s="233">
        <f>SUMPRODUCT(LEN($M890:$AC893)-LEN(SUBSTITUTE($M890:$AC893,"S", "")))</f>
        <v>0</v>
      </c>
      <c r="AN890" s="239">
        <f>SUMPRODUCT(LEN($AF890:$AF893)-LEN(SUBSTITUTE($AF890:$AF893,"S", "")))</f>
        <v>0</v>
      </c>
      <c r="AO890" s="230">
        <f>SUMPRODUCT(LEN($AE890:$AE893)-LEN(SUBSTITUTE($AE890:$AE893,"S", "")))</f>
        <v>0</v>
      </c>
      <c r="AP890" s="233">
        <f>SUMPRODUCT(LEN($M890:$AC893)-LEN(SUBSTITUTE($M890:$AC893,"F", "")))</f>
        <v>0</v>
      </c>
      <c r="AQ890" s="239">
        <f>SUMPRODUCT(LEN($AF890:$AF893)-LEN(SUBSTITUTE($AF890:$AF893,"F", "")))</f>
        <v>0</v>
      </c>
      <c r="AR890" s="230">
        <f>SUMPRODUCT(LEN($AE890:$AE893)-LEN(SUBSTITUTE($AE890:$AE893,"F", "")))</f>
        <v>0</v>
      </c>
      <c r="AS890" s="233">
        <f>SUMPRODUCT(LEN($M890:$AC893)-LEN(SUBSTITUTE($M890:$AC893,"G", "")))</f>
        <v>0</v>
      </c>
      <c r="AT890" s="239">
        <f>SUMPRODUCT(LEN($AF890:$AF893)-LEN(SUBSTITUTE($AF890:$AF893,"G", "")))</f>
        <v>0</v>
      </c>
      <c r="AU890" s="230">
        <f>SUMPRODUCT(LEN($AE890:$AE893)-LEN(SUBSTITUTE($AE890:$AE893,"G", "")))</f>
        <v>0</v>
      </c>
      <c r="AV890" s="233">
        <f>SUMPRODUCT(LEN($M890:$AC893)-LEN(SUBSTITUTE($M890:$AC893,"M", "")))</f>
        <v>0</v>
      </c>
      <c r="AW890" s="239">
        <f>SUMPRODUCT(LEN($AF890:$AF893)-LEN(SUBSTITUTE($AF890:$AF893,"M", "")))</f>
        <v>0</v>
      </c>
      <c r="AX890" s="230">
        <f>SUMPRODUCT(LEN($AE890:$AE893)-LEN(SUBSTITUTE($AE890:$AE893,"M", "")))</f>
        <v>0</v>
      </c>
      <c r="AY890" s="291">
        <f>SUMPRODUCT(LEN($AE890:$AE893)-LEN(SUBSTITUTE($AE890:$AE893,"S", "")))</f>
        <v>0</v>
      </c>
      <c r="AZ890" s="227">
        <f>SUMPRODUCT(LEN($AE890:$AE893)-LEN(SUBSTITUTE($AE890:$AE893,"F", "")))</f>
        <v>0</v>
      </c>
      <c r="BA890" s="227">
        <f>SUMPRODUCT(LEN($AE890:$AE893)-LEN(SUBSTITUTE($AE890:$AE893,"G", "")))</f>
        <v>0</v>
      </c>
      <c r="BB890" s="294">
        <f>SUMPRODUCT(LEN($AE890:$AE893)-LEN(SUBSTITUTE($AE890:$AE893,"M", "")))</f>
        <v>0</v>
      </c>
    </row>
    <row r="891" spans="2:62" ht="28.15" customHeight="1" thickBot="1" x14ac:dyDescent="0.25">
      <c r="B891" s="30"/>
      <c r="C891" s="243"/>
      <c r="D891" s="36"/>
      <c r="E891" s="35"/>
      <c r="F891" s="35"/>
      <c r="G891" s="34"/>
      <c r="H891" s="224"/>
      <c r="I891" s="247"/>
      <c r="J891" s="247"/>
      <c r="K891" s="247"/>
      <c r="L891" s="33" t="s">
        <v>123</v>
      </c>
      <c r="M891" s="32"/>
      <c r="N891" s="33" t="s">
        <v>122</v>
      </c>
      <c r="O891" s="32"/>
      <c r="P891" s="33" t="s">
        <v>120</v>
      </c>
      <c r="Q891" s="32"/>
      <c r="R891" s="33" t="s">
        <v>119</v>
      </c>
      <c r="S891" s="32"/>
      <c r="T891" s="33" t="s">
        <v>118</v>
      </c>
      <c r="U891" s="32"/>
      <c r="V891" s="33" t="s">
        <v>117</v>
      </c>
      <c r="W891" s="32"/>
      <c r="X891" s="33" t="s">
        <v>116</v>
      </c>
      <c r="Y891" s="32"/>
      <c r="Z891" s="33" t="s">
        <v>115</v>
      </c>
      <c r="AA891" s="32"/>
      <c r="AB891" s="33" t="s">
        <v>1708</v>
      </c>
      <c r="AC891" s="32"/>
      <c r="AD891" s="31"/>
      <c r="AE891" s="32"/>
      <c r="AF891" s="31"/>
      <c r="AG891" s="23"/>
      <c r="AH891" s="251"/>
      <c r="AI891" s="11"/>
      <c r="AJ891" s="311"/>
      <c r="AK891" s="267"/>
      <c r="AL891" s="263"/>
      <c r="AM891" s="265"/>
      <c r="AN891" s="267"/>
      <c r="AO891" s="263"/>
      <c r="AP891" s="265"/>
      <c r="AQ891" s="267"/>
      <c r="AR891" s="263"/>
      <c r="AS891" s="265"/>
      <c r="AT891" s="267"/>
      <c r="AU891" s="263"/>
      <c r="AV891" s="265"/>
      <c r="AW891" s="267"/>
      <c r="AX891" s="263"/>
      <c r="AY891" s="292"/>
      <c r="AZ891" s="228"/>
      <c r="BA891" s="228"/>
      <c r="BB891" s="295"/>
    </row>
    <row r="892" spans="2:62" ht="28.15" customHeight="1" x14ac:dyDescent="0.2">
      <c r="B892" s="30"/>
      <c r="C892" s="244"/>
      <c r="D892" s="29"/>
      <c r="E892" s="28"/>
      <c r="F892" s="28"/>
      <c r="G892" s="27"/>
      <c r="H892" s="225"/>
      <c r="I892" s="248"/>
      <c r="J892" s="248"/>
      <c r="K892" s="248"/>
      <c r="L892" s="26" t="s">
        <v>114</v>
      </c>
      <c r="M892" s="25"/>
      <c r="N892" s="26" t="s">
        <v>112</v>
      </c>
      <c r="O892" s="25"/>
      <c r="P892" s="26" t="s">
        <v>111</v>
      </c>
      <c r="Q892" s="25"/>
      <c r="R892" s="26" t="s">
        <v>110</v>
      </c>
      <c r="S892" s="25"/>
      <c r="T892" s="26" t="s">
        <v>109</v>
      </c>
      <c r="U892" s="25"/>
      <c r="V892" s="26" t="s">
        <v>108</v>
      </c>
      <c r="W892" s="25"/>
      <c r="X892" s="26" t="s">
        <v>107</v>
      </c>
      <c r="Y892" s="25"/>
      <c r="Z892" s="26" t="s">
        <v>106</v>
      </c>
      <c r="AA892" s="25"/>
      <c r="AB892" s="26" t="s">
        <v>1707</v>
      </c>
      <c r="AC892" s="25"/>
      <c r="AD892" s="24"/>
      <c r="AE892" s="25"/>
      <c r="AF892" s="24"/>
      <c r="AG892" s="23"/>
      <c r="AH892" s="251"/>
      <c r="AI892" s="11"/>
      <c r="AJ892" s="311"/>
      <c r="AK892" s="267"/>
      <c r="AL892" s="263"/>
      <c r="AM892" s="265"/>
      <c r="AN892" s="267"/>
      <c r="AO892" s="263"/>
      <c r="AP892" s="265"/>
      <c r="AQ892" s="267"/>
      <c r="AR892" s="263"/>
      <c r="AS892" s="265"/>
      <c r="AT892" s="267"/>
      <c r="AU892" s="263"/>
      <c r="AV892" s="265"/>
      <c r="AW892" s="267"/>
      <c r="AX892" s="263"/>
      <c r="AY892" s="292"/>
      <c r="AZ892" s="228"/>
      <c r="BA892" s="228"/>
      <c r="BB892" s="295"/>
    </row>
    <row r="893" spans="2:62" ht="28.15" customHeight="1" thickBot="1" x14ac:dyDescent="0.25">
      <c r="B893" s="21"/>
      <c r="C893" s="245"/>
      <c r="D893" s="20"/>
      <c r="E893" s="19"/>
      <c r="F893" s="19"/>
      <c r="G893" s="18"/>
      <c r="H893" s="226"/>
      <c r="I893" s="249"/>
      <c r="J893" s="249"/>
      <c r="K893" s="249"/>
      <c r="L893" s="17" t="s">
        <v>105</v>
      </c>
      <c r="M893" s="15"/>
      <c r="N893" s="17" t="s">
        <v>103</v>
      </c>
      <c r="O893" s="15"/>
      <c r="P893" s="17" t="s">
        <v>102</v>
      </c>
      <c r="Q893" s="15"/>
      <c r="R893" s="17" t="s">
        <v>101</v>
      </c>
      <c r="S893" s="15"/>
      <c r="T893" s="17">
        <v>20</v>
      </c>
      <c r="U893" s="15"/>
      <c r="V893" s="17" t="s">
        <v>100</v>
      </c>
      <c r="W893" s="15"/>
      <c r="X893" s="17" t="s">
        <v>99</v>
      </c>
      <c r="Y893" s="15"/>
      <c r="Z893" s="17" t="s">
        <v>98</v>
      </c>
      <c r="AA893" s="15"/>
      <c r="AB893" s="17" t="s">
        <v>1706</v>
      </c>
      <c r="AC893" s="15"/>
      <c r="AD893" s="16"/>
      <c r="AE893" s="15"/>
      <c r="AF893" s="14"/>
      <c r="AG893" s="13"/>
      <c r="AH893" s="252"/>
      <c r="AI893" s="11"/>
      <c r="AJ893" s="312"/>
      <c r="AK893" s="268"/>
      <c r="AL893" s="264"/>
      <c r="AM893" s="266"/>
      <c r="AN893" s="268"/>
      <c r="AO893" s="264"/>
      <c r="AP893" s="266"/>
      <c r="AQ893" s="268"/>
      <c r="AR893" s="264"/>
      <c r="AS893" s="266"/>
      <c r="AT893" s="268"/>
      <c r="AU893" s="264"/>
      <c r="AV893" s="266"/>
      <c r="AW893" s="268"/>
      <c r="AX893" s="264"/>
      <c r="AY893" s="293"/>
      <c r="AZ893" s="229"/>
      <c r="BA893" s="229"/>
      <c r="BB893" s="296"/>
    </row>
    <row r="894" spans="2:62" ht="85.9" customHeight="1" thickTop="1" thickBot="1" x14ac:dyDescent="0.35">
      <c r="B894" s="105" t="s">
        <v>174</v>
      </c>
      <c r="C894" s="95" t="s">
        <v>173</v>
      </c>
      <c r="D894" s="100" t="s">
        <v>172</v>
      </c>
      <c r="E894" s="104" t="s">
        <v>171</v>
      </c>
      <c r="F894" s="103"/>
      <c r="G894" s="102"/>
      <c r="H894" s="101" t="s">
        <v>170</v>
      </c>
      <c r="I894" s="100" t="s">
        <v>96</v>
      </c>
      <c r="J894" s="100" t="s">
        <v>169</v>
      </c>
      <c r="K894" s="100" t="s">
        <v>97</v>
      </c>
      <c r="L894" s="256" t="s">
        <v>168</v>
      </c>
      <c r="M894" s="262"/>
      <c r="N894" s="256" t="s">
        <v>167</v>
      </c>
      <c r="O894" s="262"/>
      <c r="P894" s="256" t="s">
        <v>167</v>
      </c>
      <c r="Q894" s="257"/>
      <c r="R894" s="256" t="s">
        <v>167</v>
      </c>
      <c r="S894" s="257"/>
      <c r="T894" s="256" t="s">
        <v>167</v>
      </c>
      <c r="U894" s="257"/>
      <c r="V894" s="256" t="s">
        <v>167</v>
      </c>
      <c r="W894" s="257"/>
      <c r="X894" s="256" t="s">
        <v>167</v>
      </c>
      <c r="Y894" s="257"/>
      <c r="Z894" s="256" t="s">
        <v>167</v>
      </c>
      <c r="AA894" s="257"/>
      <c r="AB894" s="256" t="s">
        <v>167</v>
      </c>
      <c r="AC894" s="257"/>
      <c r="AD894" s="261" t="s">
        <v>166</v>
      </c>
      <c r="AE894" s="257"/>
      <c r="AF894" s="101" t="s">
        <v>165</v>
      </c>
      <c r="AG894" s="101" t="s">
        <v>164</v>
      </c>
      <c r="AH894" s="100" t="s">
        <v>163</v>
      </c>
      <c r="AI894" s="98"/>
      <c r="AJ894" s="96" t="s">
        <v>160</v>
      </c>
      <c r="AK894" s="95" t="s">
        <v>159</v>
      </c>
      <c r="AL894" s="94" t="s">
        <v>158</v>
      </c>
      <c r="AM894" s="96" t="s">
        <v>157</v>
      </c>
      <c r="AN894" s="95" t="s">
        <v>156</v>
      </c>
      <c r="AO894" s="94" t="s">
        <v>155</v>
      </c>
      <c r="AP894" s="96" t="s">
        <v>154</v>
      </c>
      <c r="AQ894" s="95" t="s">
        <v>153</v>
      </c>
      <c r="AR894" s="97" t="s">
        <v>152</v>
      </c>
      <c r="AS894" s="96" t="s">
        <v>151</v>
      </c>
      <c r="AT894" s="95" t="s">
        <v>150</v>
      </c>
      <c r="AU894" s="94" t="s">
        <v>149</v>
      </c>
      <c r="AV894" s="96" t="s">
        <v>148</v>
      </c>
      <c r="AW894" s="95" t="s">
        <v>147</v>
      </c>
      <c r="AX894" s="94" t="s">
        <v>146</v>
      </c>
      <c r="AY894" s="93" t="s">
        <v>145</v>
      </c>
      <c r="AZ894" s="92" t="s">
        <v>144</v>
      </c>
      <c r="BA894" s="92" t="s">
        <v>143</v>
      </c>
      <c r="BB894" s="91" t="s">
        <v>142</v>
      </c>
    </row>
    <row r="895" spans="2:62" ht="48" thickBot="1" x14ac:dyDescent="0.3">
      <c r="B895" s="90" t="s">
        <v>182</v>
      </c>
      <c r="C895" s="89"/>
      <c r="D895" s="88"/>
      <c r="E895" s="258"/>
      <c r="F895" s="259"/>
      <c r="G895" s="260"/>
      <c r="H895" s="87" t="s">
        <v>140</v>
      </c>
      <c r="I895" s="86"/>
      <c r="J895" s="86"/>
      <c r="K895" s="85"/>
      <c r="L895" s="84"/>
      <c r="M895" s="81"/>
      <c r="N895" s="84"/>
      <c r="O895" s="81"/>
      <c r="P895" s="84"/>
      <c r="Q895" s="81"/>
      <c r="R895" s="84"/>
      <c r="S895" s="81"/>
      <c r="T895" s="84"/>
      <c r="U895" s="81"/>
      <c r="V895" s="84"/>
      <c r="W895" s="81"/>
      <c r="X895" s="84"/>
      <c r="Y895" s="81"/>
      <c r="Z895" s="84"/>
      <c r="AA895" s="83"/>
      <c r="AB895" s="217"/>
      <c r="AC895" s="217"/>
      <c r="AD895" s="82" t="s">
        <v>139</v>
      </c>
      <c r="AE895" s="81"/>
      <c r="AF895" s="81"/>
      <c r="AG895" s="81"/>
      <c r="AH895" s="80"/>
      <c r="AI895" s="79" t="s">
        <v>138</v>
      </c>
      <c r="AJ895" s="78">
        <f t="shared" ref="AJ895:BB895" si="118">SUM(AJ897:AJ908)</f>
        <v>53</v>
      </c>
      <c r="AK895" s="77">
        <f t="shared" si="118"/>
        <v>4</v>
      </c>
      <c r="AL895" s="76">
        <f t="shared" si="118"/>
        <v>0</v>
      </c>
      <c r="AM895" s="78">
        <f t="shared" si="118"/>
        <v>2</v>
      </c>
      <c r="AN895" s="77">
        <f t="shared" si="118"/>
        <v>0</v>
      </c>
      <c r="AO895" s="76">
        <f t="shared" si="118"/>
        <v>0</v>
      </c>
      <c r="AP895" s="78">
        <f t="shared" si="118"/>
        <v>0</v>
      </c>
      <c r="AQ895" s="77">
        <f t="shared" si="118"/>
        <v>0</v>
      </c>
      <c r="AR895" s="76">
        <f t="shared" si="118"/>
        <v>0</v>
      </c>
      <c r="AS895" s="78">
        <f t="shared" si="118"/>
        <v>10</v>
      </c>
      <c r="AT895" s="77">
        <f t="shared" si="118"/>
        <v>2</v>
      </c>
      <c r="AU895" s="76">
        <f t="shared" si="118"/>
        <v>0</v>
      </c>
      <c r="AV895" s="78">
        <f t="shared" si="118"/>
        <v>3</v>
      </c>
      <c r="AW895" s="77">
        <f t="shared" si="118"/>
        <v>2</v>
      </c>
      <c r="AX895" s="76">
        <f t="shared" si="118"/>
        <v>0</v>
      </c>
      <c r="AY895" s="75">
        <f t="shared" si="118"/>
        <v>0</v>
      </c>
      <c r="AZ895" s="74">
        <f t="shared" si="118"/>
        <v>0</v>
      </c>
      <c r="BA895" s="74">
        <f t="shared" si="118"/>
        <v>0</v>
      </c>
      <c r="BB895" s="73">
        <f t="shared" si="118"/>
        <v>0</v>
      </c>
      <c r="BC895" s="72" t="s">
        <v>137</v>
      </c>
      <c r="BF895" s="5">
        <f>SUM(AJ895:AL895)/$BG$5</f>
        <v>57</v>
      </c>
      <c r="BG895" s="5">
        <f>SUM(AM895:AO895,AY895)/$BG$5</f>
        <v>2</v>
      </c>
      <c r="BH895" s="5">
        <f>SUM(AP895:AR895,AZ895)/$BG$5</f>
        <v>0</v>
      </c>
      <c r="BI895" s="5">
        <f>SUM(AS895:AU895,BA895)/$BG$5</f>
        <v>12</v>
      </c>
      <c r="BJ895" s="5">
        <f>SUM(AV895:AX895,BB895)/$BG$5</f>
        <v>5</v>
      </c>
    </row>
    <row r="896" spans="2:62" ht="37.5" thickBot="1" x14ac:dyDescent="0.3">
      <c r="B896" s="71"/>
      <c r="C896" s="70"/>
      <c r="D896" s="69"/>
      <c r="E896" s="68"/>
      <c r="F896" s="68"/>
      <c r="G896" s="67"/>
      <c r="H896" s="66"/>
      <c r="I896" s="64"/>
      <c r="J896" s="64"/>
      <c r="K896" s="65"/>
      <c r="L896" s="64"/>
      <c r="M896" s="62"/>
      <c r="N896" s="64"/>
      <c r="O896" s="62"/>
      <c r="P896" s="64"/>
      <c r="Q896" s="62"/>
      <c r="R896" s="64"/>
      <c r="S896" s="62"/>
      <c r="T896" s="64"/>
      <c r="U896" s="62"/>
      <c r="V896" s="64"/>
      <c r="W896" s="62"/>
      <c r="X896" s="64"/>
      <c r="Y896" s="62"/>
      <c r="Z896" s="64"/>
      <c r="AA896" s="62"/>
      <c r="AB896" s="62"/>
      <c r="AC896" s="62"/>
      <c r="AD896" s="63"/>
      <c r="AE896" s="62"/>
      <c r="AF896" s="62"/>
      <c r="AG896" s="62"/>
      <c r="AH896" s="61"/>
      <c r="AI896" s="59" t="s">
        <v>136</v>
      </c>
      <c r="AJ896" s="214">
        <f t="shared" ref="AJ896:BB896" si="119">AJ895/1</f>
        <v>53</v>
      </c>
      <c r="AK896" s="213">
        <f t="shared" si="119"/>
        <v>4</v>
      </c>
      <c r="AL896" s="212">
        <f t="shared" si="119"/>
        <v>0</v>
      </c>
      <c r="AM896" s="214">
        <f t="shared" si="119"/>
        <v>2</v>
      </c>
      <c r="AN896" s="213">
        <f t="shared" si="119"/>
        <v>0</v>
      </c>
      <c r="AO896" s="212">
        <f t="shared" si="119"/>
        <v>0</v>
      </c>
      <c r="AP896" s="214">
        <f t="shared" si="119"/>
        <v>0</v>
      </c>
      <c r="AQ896" s="213">
        <f t="shared" si="119"/>
        <v>0</v>
      </c>
      <c r="AR896" s="212">
        <f t="shared" si="119"/>
        <v>0</v>
      </c>
      <c r="AS896" s="214">
        <f t="shared" si="119"/>
        <v>10</v>
      </c>
      <c r="AT896" s="213">
        <f t="shared" si="119"/>
        <v>2</v>
      </c>
      <c r="AU896" s="212">
        <f t="shared" si="119"/>
        <v>0</v>
      </c>
      <c r="AV896" s="214">
        <f t="shared" si="119"/>
        <v>3</v>
      </c>
      <c r="AW896" s="213">
        <f t="shared" si="119"/>
        <v>2</v>
      </c>
      <c r="AX896" s="212">
        <f t="shared" si="119"/>
        <v>0</v>
      </c>
      <c r="AY896" s="211">
        <f t="shared" si="119"/>
        <v>0</v>
      </c>
      <c r="AZ896" s="210">
        <f t="shared" si="119"/>
        <v>0</v>
      </c>
      <c r="BA896" s="210">
        <f t="shared" si="119"/>
        <v>0</v>
      </c>
      <c r="BB896" s="209">
        <f t="shared" si="119"/>
        <v>0</v>
      </c>
      <c r="BC896" s="52" t="s">
        <v>135</v>
      </c>
    </row>
    <row r="897" spans="2:62" ht="28.15" customHeight="1" x14ac:dyDescent="0.2">
      <c r="B897" s="30"/>
      <c r="C897" s="242">
        <v>1</v>
      </c>
      <c r="D897" s="44"/>
      <c r="E897" s="43"/>
      <c r="F897" s="43"/>
      <c r="G897" s="42"/>
      <c r="H897" s="223" t="s">
        <v>660</v>
      </c>
      <c r="I897" s="246">
        <v>157</v>
      </c>
      <c r="J897" s="246">
        <v>35</v>
      </c>
      <c r="K897" s="246">
        <v>7</v>
      </c>
      <c r="L897" s="41" t="s">
        <v>133</v>
      </c>
      <c r="M897" s="40" t="s">
        <v>104</v>
      </c>
      <c r="N897" s="41" t="s">
        <v>131</v>
      </c>
      <c r="O897" s="40" t="s">
        <v>132</v>
      </c>
      <c r="P897" s="41" t="s">
        <v>130</v>
      </c>
      <c r="Q897" s="40" t="s">
        <v>186</v>
      </c>
      <c r="R897" s="41" t="s">
        <v>129</v>
      </c>
      <c r="S897" s="40" t="s">
        <v>382</v>
      </c>
      <c r="T897" s="41" t="s">
        <v>128</v>
      </c>
      <c r="U897" s="40" t="s">
        <v>382</v>
      </c>
      <c r="V897" s="41" t="s">
        <v>127</v>
      </c>
      <c r="W897" s="40" t="s">
        <v>399</v>
      </c>
      <c r="X897" s="41" t="s">
        <v>126</v>
      </c>
      <c r="Y897" s="40" t="s">
        <v>614</v>
      </c>
      <c r="Z897" s="41" t="s">
        <v>125</v>
      </c>
      <c r="AA897" s="40"/>
      <c r="AB897" s="41" t="s">
        <v>1709</v>
      </c>
      <c r="AC897" s="40"/>
      <c r="AD897" s="39"/>
      <c r="AE897" s="40"/>
      <c r="AF897" s="39" t="s">
        <v>1721</v>
      </c>
      <c r="AG897" s="38" t="s">
        <v>1718</v>
      </c>
      <c r="AH897" s="250"/>
      <c r="AI897" s="11"/>
      <c r="AJ897" s="310">
        <f>SUMPRODUCT(LEN($M897:$AC900)-LEN(SUBSTITUTE($M897:$AC900,"A", "")))</f>
        <v>53</v>
      </c>
      <c r="AK897" s="239">
        <f>SUMPRODUCT(LEN($AF897:$AF900)-LEN(SUBSTITUTE($AF897:$AF900,"A", "")))</f>
        <v>4</v>
      </c>
      <c r="AL897" s="230">
        <f>SUMPRODUCT(LEN($AE897:$AE900)-LEN(SUBSTITUTE($AE897:$AE900,"A", "")))</f>
        <v>0</v>
      </c>
      <c r="AM897" s="233">
        <f>SUMPRODUCT(LEN($M897:$AC900)-LEN(SUBSTITUTE($M897:$AC900,"S", "")))</f>
        <v>2</v>
      </c>
      <c r="AN897" s="239">
        <f>SUMPRODUCT(LEN($AF897:$AF900)-LEN(SUBSTITUTE($AF897:$AF900,"S", "")))</f>
        <v>0</v>
      </c>
      <c r="AO897" s="230">
        <f>SUMPRODUCT(LEN($AE897:$AE900)-LEN(SUBSTITUTE($AE897:$AE900,"S", "")))</f>
        <v>0</v>
      </c>
      <c r="AP897" s="233">
        <f>SUMPRODUCT(LEN($M897:$AC900)-LEN(SUBSTITUTE($M897:$AC900,"F", "")))</f>
        <v>0</v>
      </c>
      <c r="AQ897" s="239">
        <f>SUMPRODUCT(LEN($AF897:$AF900)-LEN(SUBSTITUTE($AF897:$AF900,"F", "")))</f>
        <v>0</v>
      </c>
      <c r="AR897" s="230">
        <f>SUMPRODUCT(LEN($AE897:$AE900)-LEN(SUBSTITUTE($AE897:$AE900,"F", "")))</f>
        <v>0</v>
      </c>
      <c r="AS897" s="233">
        <f>SUMPRODUCT(LEN($M897:$AC900)-LEN(SUBSTITUTE($M897:$AC900,"G", "")))</f>
        <v>10</v>
      </c>
      <c r="AT897" s="239">
        <f>SUMPRODUCT(LEN($AF897:$AF900)-LEN(SUBSTITUTE($AF897:$AF900,"G", "")))</f>
        <v>2</v>
      </c>
      <c r="AU897" s="230">
        <f>SUMPRODUCT(LEN($AE897:$AE900)-LEN(SUBSTITUTE($AE897:$AE900,"G", "")))</f>
        <v>0</v>
      </c>
      <c r="AV897" s="233">
        <f>SUMPRODUCT(LEN($M897:$AC900)-LEN(SUBSTITUTE($M897:$AC900,"M", "")))</f>
        <v>3</v>
      </c>
      <c r="AW897" s="239">
        <f>SUMPRODUCT(LEN($AF897:$AF900)-LEN(SUBSTITUTE($AF897:$AF900,"M", "")))</f>
        <v>2</v>
      </c>
      <c r="AX897" s="230">
        <f>SUMPRODUCT(LEN($AE897:$AE900)-LEN(SUBSTITUTE($AE897:$AE900,"M", "")))</f>
        <v>0</v>
      </c>
      <c r="AY897" s="291">
        <f>SUMPRODUCT(LEN($AE897:$AE900)-LEN(SUBSTITUTE($AE897:$AE900,"S", "")))</f>
        <v>0</v>
      </c>
      <c r="AZ897" s="227">
        <f>SUMPRODUCT(LEN($AE897:$AE900)-LEN(SUBSTITUTE($AE897:$AE900,"F", "")))</f>
        <v>0</v>
      </c>
      <c r="BA897" s="227">
        <f>SUMPRODUCT(LEN($AE897:$AE900)-LEN(SUBSTITUTE($AE897:$AE900,"G", "")))</f>
        <v>0</v>
      </c>
      <c r="BB897" s="294">
        <f>SUMPRODUCT(LEN($AE897:$AE900)-LEN(SUBSTITUTE($AE897:$AE900,"M", "")))</f>
        <v>0</v>
      </c>
    </row>
    <row r="898" spans="2:62" ht="28.15" customHeight="1" thickBot="1" x14ac:dyDescent="0.25">
      <c r="B898" s="30"/>
      <c r="C898" s="243"/>
      <c r="D898" s="36"/>
      <c r="E898" s="35"/>
      <c r="F898" s="35"/>
      <c r="G898" s="34"/>
      <c r="H898" s="224"/>
      <c r="I898" s="247"/>
      <c r="J898" s="247"/>
      <c r="K898" s="247"/>
      <c r="L898" s="33" t="s">
        <v>123</v>
      </c>
      <c r="M898" s="32" t="s">
        <v>104</v>
      </c>
      <c r="N898" s="33" t="s">
        <v>122</v>
      </c>
      <c r="O898" s="32" t="s">
        <v>132</v>
      </c>
      <c r="P898" s="33" t="s">
        <v>120</v>
      </c>
      <c r="Q898" s="32" t="s">
        <v>132</v>
      </c>
      <c r="R898" s="33" t="s">
        <v>119</v>
      </c>
      <c r="S898" s="32" t="s">
        <v>377</v>
      </c>
      <c r="T898" s="33" t="s">
        <v>118</v>
      </c>
      <c r="U898" s="32" t="s">
        <v>186</v>
      </c>
      <c r="V898" s="33" t="s">
        <v>117</v>
      </c>
      <c r="W898" s="32" t="s">
        <v>389</v>
      </c>
      <c r="X898" s="33" t="s">
        <v>116</v>
      </c>
      <c r="Y898" s="32" t="s">
        <v>424</v>
      </c>
      <c r="Z898" s="33" t="s">
        <v>115</v>
      </c>
      <c r="AA898" s="32"/>
      <c r="AB898" s="33" t="s">
        <v>1708</v>
      </c>
      <c r="AC898" s="32"/>
      <c r="AD898" s="31"/>
      <c r="AE898" s="32"/>
      <c r="AF898" s="31"/>
      <c r="AG898" s="23"/>
      <c r="AH898" s="251"/>
      <c r="AI898" s="11"/>
      <c r="AJ898" s="311"/>
      <c r="AK898" s="267"/>
      <c r="AL898" s="263"/>
      <c r="AM898" s="265"/>
      <c r="AN898" s="267"/>
      <c r="AO898" s="263"/>
      <c r="AP898" s="265"/>
      <c r="AQ898" s="267"/>
      <c r="AR898" s="263"/>
      <c r="AS898" s="265"/>
      <c r="AT898" s="267"/>
      <c r="AU898" s="263"/>
      <c r="AV898" s="265"/>
      <c r="AW898" s="267"/>
      <c r="AX898" s="263"/>
      <c r="AY898" s="292"/>
      <c r="AZ898" s="228"/>
      <c r="BA898" s="228"/>
      <c r="BB898" s="295"/>
    </row>
    <row r="899" spans="2:62" ht="28.15" customHeight="1" x14ac:dyDescent="0.2">
      <c r="B899" s="30"/>
      <c r="C899" s="244"/>
      <c r="D899" s="29"/>
      <c r="E899" s="28"/>
      <c r="F899" s="28"/>
      <c r="G899" s="27"/>
      <c r="H899" s="225">
        <v>257</v>
      </c>
      <c r="I899" s="248"/>
      <c r="J899" s="248"/>
      <c r="K899" s="248"/>
      <c r="L899" s="26" t="s">
        <v>114</v>
      </c>
      <c r="M899" s="25" t="s">
        <v>1315</v>
      </c>
      <c r="N899" s="26" t="s">
        <v>112</v>
      </c>
      <c r="O899" s="25" t="s">
        <v>176</v>
      </c>
      <c r="P899" s="26" t="s">
        <v>111</v>
      </c>
      <c r="Q899" s="25" t="s">
        <v>186</v>
      </c>
      <c r="R899" s="26" t="s">
        <v>110</v>
      </c>
      <c r="S899" s="25" t="s">
        <v>389</v>
      </c>
      <c r="T899" s="26" t="s">
        <v>109</v>
      </c>
      <c r="U899" s="25" t="s">
        <v>186</v>
      </c>
      <c r="V899" s="26" t="s">
        <v>108</v>
      </c>
      <c r="W899" s="25" t="s">
        <v>399</v>
      </c>
      <c r="X899" s="26" t="s">
        <v>107</v>
      </c>
      <c r="Y899" s="25" t="s">
        <v>399</v>
      </c>
      <c r="Z899" s="26" t="s">
        <v>106</v>
      </c>
      <c r="AA899" s="25"/>
      <c r="AB899" s="26" t="s">
        <v>1707</v>
      </c>
      <c r="AC899" s="25"/>
      <c r="AD899" s="24"/>
      <c r="AE899" s="25"/>
      <c r="AF899" s="24"/>
      <c r="AG899" s="23"/>
      <c r="AH899" s="251"/>
      <c r="AI899" s="11"/>
      <c r="AJ899" s="311"/>
      <c r="AK899" s="267"/>
      <c r="AL899" s="263"/>
      <c r="AM899" s="265"/>
      <c r="AN899" s="267"/>
      <c r="AO899" s="263"/>
      <c r="AP899" s="265"/>
      <c r="AQ899" s="267"/>
      <c r="AR899" s="263"/>
      <c r="AS899" s="265"/>
      <c r="AT899" s="267"/>
      <c r="AU899" s="263"/>
      <c r="AV899" s="265"/>
      <c r="AW899" s="267"/>
      <c r="AX899" s="263"/>
      <c r="AY899" s="292"/>
      <c r="AZ899" s="228"/>
      <c r="BA899" s="228"/>
      <c r="BB899" s="295"/>
    </row>
    <row r="900" spans="2:62" ht="28.15" customHeight="1" thickBot="1" x14ac:dyDescent="0.25">
      <c r="B900" s="30"/>
      <c r="C900" s="253"/>
      <c r="D900" s="51"/>
      <c r="E900" s="50"/>
      <c r="F900" s="50"/>
      <c r="G900" s="49"/>
      <c r="H900" s="226"/>
      <c r="I900" s="254"/>
      <c r="J900" s="254"/>
      <c r="K900" s="254"/>
      <c r="L900" s="48" t="s">
        <v>105</v>
      </c>
      <c r="M900" s="47" t="s">
        <v>1273</v>
      </c>
      <c r="N900" s="48" t="s">
        <v>103</v>
      </c>
      <c r="O900" s="47" t="s">
        <v>132</v>
      </c>
      <c r="P900" s="48" t="s">
        <v>102</v>
      </c>
      <c r="Q900" s="47" t="s">
        <v>1273</v>
      </c>
      <c r="R900" s="48" t="s">
        <v>101</v>
      </c>
      <c r="S900" s="47" t="s">
        <v>186</v>
      </c>
      <c r="T900" s="48">
        <v>20</v>
      </c>
      <c r="U900" s="47" t="s">
        <v>186</v>
      </c>
      <c r="V900" s="48" t="s">
        <v>100</v>
      </c>
      <c r="W900" s="47" t="s">
        <v>399</v>
      </c>
      <c r="X900" s="48" t="s">
        <v>99</v>
      </c>
      <c r="Y900" s="47" t="s">
        <v>414</v>
      </c>
      <c r="Z900" s="48" t="s">
        <v>98</v>
      </c>
      <c r="AA900" s="47"/>
      <c r="AB900" s="48" t="s">
        <v>1706</v>
      </c>
      <c r="AC900" s="47"/>
      <c r="AD900" s="16"/>
      <c r="AE900" s="47"/>
      <c r="AF900" s="16"/>
      <c r="AG900" s="46"/>
      <c r="AH900" s="255"/>
      <c r="AI900" s="11"/>
      <c r="AJ900" s="312"/>
      <c r="AK900" s="268"/>
      <c r="AL900" s="264"/>
      <c r="AM900" s="266"/>
      <c r="AN900" s="268"/>
      <c r="AO900" s="264"/>
      <c r="AP900" s="266"/>
      <c r="AQ900" s="268"/>
      <c r="AR900" s="264"/>
      <c r="AS900" s="266"/>
      <c r="AT900" s="268"/>
      <c r="AU900" s="264"/>
      <c r="AV900" s="266"/>
      <c r="AW900" s="268"/>
      <c r="AX900" s="264"/>
      <c r="AY900" s="293"/>
      <c r="AZ900" s="229"/>
      <c r="BA900" s="229"/>
      <c r="BB900" s="296"/>
    </row>
    <row r="901" spans="2:62" ht="28.15" customHeight="1" x14ac:dyDescent="0.2">
      <c r="B901" s="30"/>
      <c r="C901" s="242">
        <v>2</v>
      </c>
      <c r="D901" s="44"/>
      <c r="E901" s="43"/>
      <c r="F901" s="43"/>
      <c r="G901" s="42"/>
      <c r="H901" s="223"/>
      <c r="I901" s="246"/>
      <c r="J901" s="246"/>
      <c r="K901" s="246"/>
      <c r="L901" s="41" t="s">
        <v>133</v>
      </c>
      <c r="M901" s="40"/>
      <c r="N901" s="41" t="s">
        <v>131</v>
      </c>
      <c r="O901" s="40"/>
      <c r="P901" s="41" t="s">
        <v>130</v>
      </c>
      <c r="Q901" s="40"/>
      <c r="R901" s="41" t="s">
        <v>129</v>
      </c>
      <c r="S901" s="40"/>
      <c r="T901" s="41" t="s">
        <v>128</v>
      </c>
      <c r="U901" s="40"/>
      <c r="V901" s="41" t="s">
        <v>127</v>
      </c>
      <c r="W901" s="40"/>
      <c r="X901" s="41" t="s">
        <v>126</v>
      </c>
      <c r="Y901" s="40"/>
      <c r="Z901" s="41" t="s">
        <v>125</v>
      </c>
      <c r="AA901" s="40"/>
      <c r="AB901" s="41" t="s">
        <v>1709</v>
      </c>
      <c r="AC901" s="40"/>
      <c r="AD901" s="39"/>
      <c r="AE901" s="40"/>
      <c r="AF901" s="39"/>
      <c r="AG901" s="38"/>
      <c r="AH901" s="250"/>
      <c r="AI901" s="11"/>
      <c r="AJ901" s="310">
        <f>SUMPRODUCT(LEN($M901:$AC904)-LEN(SUBSTITUTE($M901:$AC904,"A", "")))</f>
        <v>0</v>
      </c>
      <c r="AK901" s="239">
        <f>SUMPRODUCT(LEN($AF901:$AF904)-LEN(SUBSTITUTE($AF901:$AF904,"A", "")))</f>
        <v>0</v>
      </c>
      <c r="AL901" s="230">
        <f>SUMPRODUCT(LEN($AE901:$AE904)-LEN(SUBSTITUTE($AE901:$AE904,"A", "")))</f>
        <v>0</v>
      </c>
      <c r="AM901" s="233">
        <f>SUMPRODUCT(LEN($M901:$AC904)-LEN(SUBSTITUTE($M901:$AC904,"S", "")))</f>
        <v>0</v>
      </c>
      <c r="AN901" s="239">
        <f>SUMPRODUCT(LEN($AF901:$AF904)-LEN(SUBSTITUTE($AF901:$AF904,"S", "")))</f>
        <v>0</v>
      </c>
      <c r="AO901" s="230">
        <f>SUMPRODUCT(LEN($AE901:$AE904)-LEN(SUBSTITUTE($AE901:$AE904,"S", "")))</f>
        <v>0</v>
      </c>
      <c r="AP901" s="233">
        <f>SUMPRODUCT(LEN($M901:$AC904)-LEN(SUBSTITUTE($M901:$AC904,"F", "")))</f>
        <v>0</v>
      </c>
      <c r="AQ901" s="239">
        <f>SUMPRODUCT(LEN($AF901:$AF904)-LEN(SUBSTITUTE($AF901:$AF904,"F", "")))</f>
        <v>0</v>
      </c>
      <c r="AR901" s="230">
        <f>SUMPRODUCT(LEN($AE901:$AE904)-LEN(SUBSTITUTE($AE901:$AE904,"F", "")))</f>
        <v>0</v>
      </c>
      <c r="AS901" s="233">
        <f>SUMPRODUCT(LEN($M901:$AC904)-LEN(SUBSTITUTE($M901:$AC904,"G", "")))</f>
        <v>0</v>
      </c>
      <c r="AT901" s="239">
        <f>SUMPRODUCT(LEN($AF901:$AF904)-LEN(SUBSTITUTE($AF901:$AF904,"G", "")))</f>
        <v>0</v>
      </c>
      <c r="AU901" s="230">
        <f>SUMPRODUCT(LEN($AE901:$AE904)-LEN(SUBSTITUTE($AE901:$AE904,"G", "")))</f>
        <v>0</v>
      </c>
      <c r="AV901" s="233">
        <f>SUMPRODUCT(LEN($M901:$AC904)-LEN(SUBSTITUTE($M901:$AC904,"M", "")))</f>
        <v>0</v>
      </c>
      <c r="AW901" s="239">
        <f>SUMPRODUCT(LEN($AF901:$AF904)-LEN(SUBSTITUTE($AF901:$AF904,"M", "")))</f>
        <v>0</v>
      </c>
      <c r="AX901" s="230">
        <f>SUMPRODUCT(LEN($AE901:$AE904)-LEN(SUBSTITUTE($AE901:$AE904,"M", "")))</f>
        <v>0</v>
      </c>
      <c r="AY901" s="291">
        <f>SUMPRODUCT(LEN($AE901:$AE904)-LEN(SUBSTITUTE($AE901:$AE904,"S", "")))</f>
        <v>0</v>
      </c>
      <c r="AZ901" s="227">
        <f>SUMPRODUCT(LEN($AE901:$AE904)-LEN(SUBSTITUTE($AE901:$AE904,"F", "")))</f>
        <v>0</v>
      </c>
      <c r="BA901" s="227">
        <f>SUMPRODUCT(LEN($AE901:$AE904)-LEN(SUBSTITUTE($AE901:$AE904,"G", "")))</f>
        <v>0</v>
      </c>
      <c r="BB901" s="294">
        <f>SUMPRODUCT(LEN($AE901:$AE904)-LEN(SUBSTITUTE($AE901:$AE904,"M", "")))</f>
        <v>0</v>
      </c>
    </row>
    <row r="902" spans="2:62" ht="28.15" customHeight="1" thickBot="1" x14ac:dyDescent="0.25">
      <c r="B902" s="30"/>
      <c r="C902" s="243"/>
      <c r="D902" s="36"/>
      <c r="E902" s="35"/>
      <c r="F902" s="35"/>
      <c r="G902" s="34"/>
      <c r="H902" s="224"/>
      <c r="I902" s="247"/>
      <c r="J902" s="247"/>
      <c r="K902" s="247"/>
      <c r="L902" s="33" t="s">
        <v>123</v>
      </c>
      <c r="M902" s="32"/>
      <c r="N902" s="33" t="s">
        <v>122</v>
      </c>
      <c r="O902" s="32"/>
      <c r="P902" s="33" t="s">
        <v>120</v>
      </c>
      <c r="Q902" s="32"/>
      <c r="R902" s="33" t="s">
        <v>119</v>
      </c>
      <c r="S902" s="32"/>
      <c r="T902" s="33" t="s">
        <v>118</v>
      </c>
      <c r="U902" s="32"/>
      <c r="V902" s="33" t="s">
        <v>117</v>
      </c>
      <c r="W902" s="32"/>
      <c r="X902" s="33" t="s">
        <v>116</v>
      </c>
      <c r="Y902" s="32"/>
      <c r="Z902" s="33" t="s">
        <v>115</v>
      </c>
      <c r="AA902" s="32"/>
      <c r="AB902" s="33" t="s">
        <v>1708</v>
      </c>
      <c r="AC902" s="32"/>
      <c r="AD902" s="31"/>
      <c r="AE902" s="32"/>
      <c r="AF902" s="31"/>
      <c r="AG902" s="23"/>
      <c r="AH902" s="251"/>
      <c r="AI902" s="11"/>
      <c r="AJ902" s="311"/>
      <c r="AK902" s="267"/>
      <c r="AL902" s="263"/>
      <c r="AM902" s="265"/>
      <c r="AN902" s="267"/>
      <c r="AO902" s="263"/>
      <c r="AP902" s="265"/>
      <c r="AQ902" s="267"/>
      <c r="AR902" s="263"/>
      <c r="AS902" s="265"/>
      <c r="AT902" s="267"/>
      <c r="AU902" s="263"/>
      <c r="AV902" s="265"/>
      <c r="AW902" s="267"/>
      <c r="AX902" s="263"/>
      <c r="AY902" s="292"/>
      <c r="AZ902" s="228"/>
      <c r="BA902" s="228"/>
      <c r="BB902" s="295"/>
    </row>
    <row r="903" spans="2:62" ht="28.15" customHeight="1" x14ac:dyDescent="0.2">
      <c r="B903" s="30"/>
      <c r="C903" s="244"/>
      <c r="D903" s="29"/>
      <c r="E903" s="28"/>
      <c r="F903" s="28"/>
      <c r="G903" s="27"/>
      <c r="H903" s="225"/>
      <c r="I903" s="248"/>
      <c r="J903" s="248"/>
      <c r="K903" s="248"/>
      <c r="L903" s="26" t="s">
        <v>114</v>
      </c>
      <c r="M903" s="25"/>
      <c r="N903" s="26" t="s">
        <v>112</v>
      </c>
      <c r="O903" s="25"/>
      <c r="P903" s="26" t="s">
        <v>111</v>
      </c>
      <c r="Q903" s="25"/>
      <c r="R903" s="26" t="s">
        <v>110</v>
      </c>
      <c r="S903" s="25"/>
      <c r="T903" s="26" t="s">
        <v>109</v>
      </c>
      <c r="U903" s="25"/>
      <c r="V903" s="26" t="s">
        <v>108</v>
      </c>
      <c r="W903" s="25"/>
      <c r="X903" s="26" t="s">
        <v>107</v>
      </c>
      <c r="Y903" s="25"/>
      <c r="Z903" s="26" t="s">
        <v>106</v>
      </c>
      <c r="AA903" s="25"/>
      <c r="AB903" s="26" t="s">
        <v>1707</v>
      </c>
      <c r="AC903" s="25"/>
      <c r="AD903" s="24"/>
      <c r="AE903" s="25"/>
      <c r="AF903" s="24"/>
      <c r="AG903" s="23"/>
      <c r="AH903" s="251"/>
      <c r="AI903" s="11"/>
      <c r="AJ903" s="311"/>
      <c r="AK903" s="267"/>
      <c r="AL903" s="263"/>
      <c r="AM903" s="265"/>
      <c r="AN903" s="267"/>
      <c r="AO903" s="263"/>
      <c r="AP903" s="265"/>
      <c r="AQ903" s="267"/>
      <c r="AR903" s="263"/>
      <c r="AS903" s="265"/>
      <c r="AT903" s="267"/>
      <c r="AU903" s="263"/>
      <c r="AV903" s="265"/>
      <c r="AW903" s="267"/>
      <c r="AX903" s="263"/>
      <c r="AY903" s="292"/>
      <c r="AZ903" s="228"/>
      <c r="BA903" s="228"/>
      <c r="BB903" s="295"/>
    </row>
    <row r="904" spans="2:62" ht="28.15" customHeight="1" thickBot="1" x14ac:dyDescent="0.25">
      <c r="B904" s="30"/>
      <c r="C904" s="253"/>
      <c r="D904" s="51"/>
      <c r="E904" s="50"/>
      <c r="F904" s="50"/>
      <c r="G904" s="49"/>
      <c r="H904" s="226"/>
      <c r="I904" s="254"/>
      <c r="J904" s="254"/>
      <c r="K904" s="254"/>
      <c r="L904" s="48" t="s">
        <v>105</v>
      </c>
      <c r="M904" s="47"/>
      <c r="N904" s="48" t="s">
        <v>103</v>
      </c>
      <c r="O904" s="47"/>
      <c r="P904" s="48" t="s">
        <v>102</v>
      </c>
      <c r="Q904" s="47"/>
      <c r="R904" s="48" t="s">
        <v>101</v>
      </c>
      <c r="S904" s="47"/>
      <c r="T904" s="48">
        <v>20</v>
      </c>
      <c r="U904" s="47"/>
      <c r="V904" s="48" t="s">
        <v>100</v>
      </c>
      <c r="W904" s="47"/>
      <c r="X904" s="48" t="s">
        <v>99</v>
      </c>
      <c r="Y904" s="47"/>
      <c r="Z904" s="48" t="s">
        <v>98</v>
      </c>
      <c r="AA904" s="47"/>
      <c r="AB904" s="48" t="s">
        <v>1706</v>
      </c>
      <c r="AC904" s="47"/>
      <c r="AD904" s="16"/>
      <c r="AE904" s="47"/>
      <c r="AF904" s="16"/>
      <c r="AG904" s="46"/>
      <c r="AH904" s="255"/>
      <c r="AI904" s="11"/>
      <c r="AJ904" s="312"/>
      <c r="AK904" s="268"/>
      <c r="AL904" s="264"/>
      <c r="AM904" s="266"/>
      <c r="AN904" s="268"/>
      <c r="AO904" s="264"/>
      <c r="AP904" s="266"/>
      <c r="AQ904" s="268"/>
      <c r="AR904" s="264"/>
      <c r="AS904" s="266"/>
      <c r="AT904" s="268"/>
      <c r="AU904" s="264"/>
      <c r="AV904" s="266"/>
      <c r="AW904" s="268"/>
      <c r="AX904" s="264"/>
      <c r="AY904" s="293"/>
      <c r="AZ904" s="229"/>
      <c r="BA904" s="229"/>
      <c r="BB904" s="296"/>
    </row>
    <row r="905" spans="2:62" ht="28.15" customHeight="1" x14ac:dyDescent="0.2">
      <c r="B905" s="30"/>
      <c r="C905" s="242">
        <v>3</v>
      </c>
      <c r="D905" s="44"/>
      <c r="E905" s="43"/>
      <c r="F905" s="43"/>
      <c r="G905" s="42"/>
      <c r="H905" s="223"/>
      <c r="I905" s="246"/>
      <c r="J905" s="246"/>
      <c r="K905" s="246"/>
      <c r="L905" s="41" t="s">
        <v>133</v>
      </c>
      <c r="M905" s="40"/>
      <c r="N905" s="41" t="s">
        <v>131</v>
      </c>
      <c r="O905" s="40"/>
      <c r="P905" s="41" t="s">
        <v>130</v>
      </c>
      <c r="Q905" s="40"/>
      <c r="R905" s="41" t="s">
        <v>129</v>
      </c>
      <c r="S905" s="40"/>
      <c r="T905" s="41" t="s">
        <v>128</v>
      </c>
      <c r="U905" s="40"/>
      <c r="V905" s="41" t="s">
        <v>127</v>
      </c>
      <c r="W905" s="40"/>
      <c r="X905" s="41" t="s">
        <v>126</v>
      </c>
      <c r="Y905" s="40"/>
      <c r="Z905" s="41" t="s">
        <v>125</v>
      </c>
      <c r="AA905" s="40"/>
      <c r="AB905" s="41" t="s">
        <v>1709</v>
      </c>
      <c r="AC905" s="40"/>
      <c r="AD905" s="39"/>
      <c r="AE905" s="40"/>
      <c r="AF905" s="39"/>
      <c r="AG905" s="38"/>
      <c r="AH905" s="250"/>
      <c r="AI905" s="11"/>
      <c r="AJ905" s="310">
        <f>SUMPRODUCT(LEN($M905:$AC908)-LEN(SUBSTITUTE($M905:$AC908,"A", "")))</f>
        <v>0</v>
      </c>
      <c r="AK905" s="239">
        <f>SUMPRODUCT(LEN($AF905:$AF908)-LEN(SUBSTITUTE($AF905:$AF908,"A", "")))</f>
        <v>0</v>
      </c>
      <c r="AL905" s="230">
        <f>SUMPRODUCT(LEN($AE905:$AE908)-LEN(SUBSTITUTE($AE905:$AE908,"A", "")))</f>
        <v>0</v>
      </c>
      <c r="AM905" s="233">
        <f>SUMPRODUCT(LEN($M905:$AC908)-LEN(SUBSTITUTE($M905:$AC908,"S", "")))</f>
        <v>0</v>
      </c>
      <c r="AN905" s="239">
        <f>SUMPRODUCT(LEN($AF905:$AF908)-LEN(SUBSTITUTE($AF905:$AF908,"S", "")))</f>
        <v>0</v>
      </c>
      <c r="AO905" s="230">
        <f>SUMPRODUCT(LEN($AE905:$AE908)-LEN(SUBSTITUTE($AE905:$AE908,"S", "")))</f>
        <v>0</v>
      </c>
      <c r="AP905" s="233">
        <f>SUMPRODUCT(LEN($M905:$AC908)-LEN(SUBSTITUTE($M905:$AC908,"F", "")))</f>
        <v>0</v>
      </c>
      <c r="AQ905" s="239">
        <f>SUMPRODUCT(LEN($AF905:$AF908)-LEN(SUBSTITUTE($AF905:$AF908,"F", "")))</f>
        <v>0</v>
      </c>
      <c r="AR905" s="230">
        <f>SUMPRODUCT(LEN($AE905:$AE908)-LEN(SUBSTITUTE($AE905:$AE908,"F", "")))</f>
        <v>0</v>
      </c>
      <c r="AS905" s="233">
        <f>SUMPRODUCT(LEN($M905:$AC908)-LEN(SUBSTITUTE($M905:$AC908,"G", "")))</f>
        <v>0</v>
      </c>
      <c r="AT905" s="239">
        <f>SUMPRODUCT(LEN($AF905:$AF908)-LEN(SUBSTITUTE($AF905:$AF908,"G", "")))</f>
        <v>0</v>
      </c>
      <c r="AU905" s="230">
        <f>SUMPRODUCT(LEN($AE905:$AE908)-LEN(SUBSTITUTE($AE905:$AE908,"G", "")))</f>
        <v>0</v>
      </c>
      <c r="AV905" s="233">
        <f>SUMPRODUCT(LEN($M905:$AC908)-LEN(SUBSTITUTE($M905:$AC908,"M", "")))</f>
        <v>0</v>
      </c>
      <c r="AW905" s="239">
        <f>SUMPRODUCT(LEN($AF905:$AF908)-LEN(SUBSTITUTE($AF905:$AF908,"M", "")))</f>
        <v>0</v>
      </c>
      <c r="AX905" s="230">
        <f>SUMPRODUCT(LEN($AE905:$AE908)-LEN(SUBSTITUTE($AE905:$AE908,"M", "")))</f>
        <v>0</v>
      </c>
      <c r="AY905" s="291">
        <f>SUMPRODUCT(LEN($AE905:$AE908)-LEN(SUBSTITUTE($AE905:$AE908,"S", "")))</f>
        <v>0</v>
      </c>
      <c r="AZ905" s="227">
        <f>SUMPRODUCT(LEN($AE905:$AE908)-LEN(SUBSTITUTE($AE905:$AE908,"F", "")))</f>
        <v>0</v>
      </c>
      <c r="BA905" s="227">
        <f>SUMPRODUCT(LEN($AE905:$AE908)-LEN(SUBSTITUTE($AE905:$AE908,"G", "")))</f>
        <v>0</v>
      </c>
      <c r="BB905" s="294">
        <f>SUMPRODUCT(LEN($AE905:$AE908)-LEN(SUBSTITUTE($AE905:$AE908,"M", "")))</f>
        <v>0</v>
      </c>
    </row>
    <row r="906" spans="2:62" ht="28.15" customHeight="1" thickBot="1" x14ac:dyDescent="0.25">
      <c r="B906" s="30"/>
      <c r="C906" s="243"/>
      <c r="D906" s="36"/>
      <c r="E906" s="35"/>
      <c r="F906" s="35"/>
      <c r="G906" s="34"/>
      <c r="H906" s="224"/>
      <c r="I906" s="247"/>
      <c r="J906" s="247"/>
      <c r="K906" s="247"/>
      <c r="L906" s="33" t="s">
        <v>123</v>
      </c>
      <c r="M906" s="32"/>
      <c r="N906" s="33" t="s">
        <v>122</v>
      </c>
      <c r="O906" s="32"/>
      <c r="P906" s="33" t="s">
        <v>120</v>
      </c>
      <c r="Q906" s="32"/>
      <c r="R906" s="33" t="s">
        <v>119</v>
      </c>
      <c r="S906" s="32"/>
      <c r="T906" s="33" t="s">
        <v>118</v>
      </c>
      <c r="U906" s="32"/>
      <c r="V906" s="33" t="s">
        <v>117</v>
      </c>
      <c r="W906" s="32"/>
      <c r="X906" s="33" t="s">
        <v>116</v>
      </c>
      <c r="Y906" s="32"/>
      <c r="Z906" s="33" t="s">
        <v>115</v>
      </c>
      <c r="AA906" s="32"/>
      <c r="AB906" s="33" t="s">
        <v>1708</v>
      </c>
      <c r="AC906" s="32"/>
      <c r="AD906" s="31"/>
      <c r="AE906" s="32"/>
      <c r="AF906" s="31"/>
      <c r="AG906" s="23"/>
      <c r="AH906" s="251"/>
      <c r="AI906" s="11"/>
      <c r="AJ906" s="311"/>
      <c r="AK906" s="267"/>
      <c r="AL906" s="263"/>
      <c r="AM906" s="265"/>
      <c r="AN906" s="267"/>
      <c r="AO906" s="263"/>
      <c r="AP906" s="265"/>
      <c r="AQ906" s="267"/>
      <c r="AR906" s="263"/>
      <c r="AS906" s="265"/>
      <c r="AT906" s="267"/>
      <c r="AU906" s="263"/>
      <c r="AV906" s="265"/>
      <c r="AW906" s="267"/>
      <c r="AX906" s="263"/>
      <c r="AY906" s="292"/>
      <c r="AZ906" s="228"/>
      <c r="BA906" s="228"/>
      <c r="BB906" s="295"/>
    </row>
    <row r="907" spans="2:62" ht="28.15" customHeight="1" x14ac:dyDescent="0.2">
      <c r="B907" s="30"/>
      <c r="C907" s="244"/>
      <c r="D907" s="29"/>
      <c r="E907" s="28"/>
      <c r="F907" s="28"/>
      <c r="G907" s="27"/>
      <c r="H907" s="225"/>
      <c r="I907" s="248"/>
      <c r="J907" s="248"/>
      <c r="K907" s="248"/>
      <c r="L907" s="26" t="s">
        <v>114</v>
      </c>
      <c r="M907" s="25"/>
      <c r="N907" s="26" t="s">
        <v>112</v>
      </c>
      <c r="O907" s="25"/>
      <c r="P907" s="26" t="s">
        <v>111</v>
      </c>
      <c r="Q907" s="25"/>
      <c r="R907" s="26" t="s">
        <v>110</v>
      </c>
      <c r="S907" s="25"/>
      <c r="T907" s="26" t="s">
        <v>109</v>
      </c>
      <c r="U907" s="25"/>
      <c r="V907" s="26" t="s">
        <v>108</v>
      </c>
      <c r="W907" s="25"/>
      <c r="X907" s="26" t="s">
        <v>107</v>
      </c>
      <c r="Y907" s="25"/>
      <c r="Z907" s="26" t="s">
        <v>106</v>
      </c>
      <c r="AA907" s="25"/>
      <c r="AB907" s="26" t="s">
        <v>1707</v>
      </c>
      <c r="AC907" s="25"/>
      <c r="AD907" s="24"/>
      <c r="AE907" s="25"/>
      <c r="AF907" s="24"/>
      <c r="AG907" s="23"/>
      <c r="AH907" s="251"/>
      <c r="AI907" s="11"/>
      <c r="AJ907" s="311"/>
      <c r="AK907" s="267"/>
      <c r="AL907" s="263"/>
      <c r="AM907" s="265"/>
      <c r="AN907" s="267"/>
      <c r="AO907" s="263"/>
      <c r="AP907" s="265"/>
      <c r="AQ907" s="267"/>
      <c r="AR907" s="263"/>
      <c r="AS907" s="265"/>
      <c r="AT907" s="267"/>
      <c r="AU907" s="263"/>
      <c r="AV907" s="265"/>
      <c r="AW907" s="267"/>
      <c r="AX907" s="263"/>
      <c r="AY907" s="292"/>
      <c r="AZ907" s="228"/>
      <c r="BA907" s="228"/>
      <c r="BB907" s="295"/>
    </row>
    <row r="908" spans="2:62" ht="28.15" customHeight="1" thickBot="1" x14ac:dyDescent="0.25">
      <c r="B908" s="21"/>
      <c r="C908" s="245"/>
      <c r="D908" s="20"/>
      <c r="E908" s="19"/>
      <c r="F908" s="19"/>
      <c r="G908" s="18"/>
      <c r="H908" s="226"/>
      <c r="I908" s="249"/>
      <c r="J908" s="249"/>
      <c r="K908" s="249"/>
      <c r="L908" s="17" t="s">
        <v>105</v>
      </c>
      <c r="M908" s="15"/>
      <c r="N908" s="17" t="s">
        <v>103</v>
      </c>
      <c r="O908" s="15"/>
      <c r="P908" s="17" t="s">
        <v>102</v>
      </c>
      <c r="Q908" s="15"/>
      <c r="R908" s="17" t="s">
        <v>101</v>
      </c>
      <c r="S908" s="15"/>
      <c r="T908" s="17">
        <v>20</v>
      </c>
      <c r="U908" s="15"/>
      <c r="V908" s="17" t="s">
        <v>100</v>
      </c>
      <c r="W908" s="15"/>
      <c r="X908" s="17" t="s">
        <v>99</v>
      </c>
      <c r="Y908" s="15"/>
      <c r="Z908" s="17" t="s">
        <v>98</v>
      </c>
      <c r="AA908" s="15"/>
      <c r="AB908" s="17" t="s">
        <v>1706</v>
      </c>
      <c r="AC908" s="15"/>
      <c r="AD908" s="16"/>
      <c r="AE908" s="15"/>
      <c r="AF908" s="14"/>
      <c r="AG908" s="13"/>
      <c r="AH908" s="252"/>
      <c r="AI908" s="11"/>
      <c r="AJ908" s="312"/>
      <c r="AK908" s="268"/>
      <c r="AL908" s="264"/>
      <c r="AM908" s="266"/>
      <c r="AN908" s="268"/>
      <c r="AO908" s="264"/>
      <c r="AP908" s="266"/>
      <c r="AQ908" s="268"/>
      <c r="AR908" s="264"/>
      <c r="AS908" s="266"/>
      <c r="AT908" s="268"/>
      <c r="AU908" s="264"/>
      <c r="AV908" s="266"/>
      <c r="AW908" s="268"/>
      <c r="AX908" s="264"/>
      <c r="AY908" s="293"/>
      <c r="AZ908" s="229"/>
      <c r="BA908" s="229"/>
      <c r="BB908" s="296"/>
    </row>
    <row r="909" spans="2:62" ht="85.9" customHeight="1" thickTop="1" thickBot="1" x14ac:dyDescent="0.35">
      <c r="B909" s="105" t="s">
        <v>174</v>
      </c>
      <c r="C909" s="95" t="s">
        <v>173</v>
      </c>
      <c r="D909" s="100" t="s">
        <v>172</v>
      </c>
      <c r="E909" s="104" t="s">
        <v>171</v>
      </c>
      <c r="F909" s="103"/>
      <c r="G909" s="102"/>
      <c r="H909" s="101" t="s">
        <v>170</v>
      </c>
      <c r="I909" s="100" t="s">
        <v>96</v>
      </c>
      <c r="J909" s="100" t="s">
        <v>169</v>
      </c>
      <c r="K909" s="100" t="s">
        <v>97</v>
      </c>
      <c r="L909" s="256" t="s">
        <v>168</v>
      </c>
      <c r="M909" s="262"/>
      <c r="N909" s="256" t="s">
        <v>167</v>
      </c>
      <c r="O909" s="262"/>
      <c r="P909" s="256" t="s">
        <v>167</v>
      </c>
      <c r="Q909" s="257"/>
      <c r="R909" s="256" t="s">
        <v>167</v>
      </c>
      <c r="S909" s="257"/>
      <c r="T909" s="256" t="s">
        <v>167</v>
      </c>
      <c r="U909" s="257"/>
      <c r="V909" s="256" t="s">
        <v>167</v>
      </c>
      <c r="W909" s="257"/>
      <c r="X909" s="256" t="s">
        <v>167</v>
      </c>
      <c r="Y909" s="257"/>
      <c r="Z909" s="256" t="s">
        <v>167</v>
      </c>
      <c r="AA909" s="257"/>
      <c r="AB909" s="256" t="s">
        <v>167</v>
      </c>
      <c r="AC909" s="257"/>
      <c r="AD909" s="261" t="s">
        <v>166</v>
      </c>
      <c r="AE909" s="257"/>
      <c r="AF909" s="101" t="s">
        <v>165</v>
      </c>
      <c r="AG909" s="101" t="s">
        <v>164</v>
      </c>
      <c r="AH909" s="100" t="s">
        <v>163</v>
      </c>
      <c r="AI909" s="98"/>
      <c r="AJ909" s="96" t="s">
        <v>160</v>
      </c>
      <c r="AK909" s="95" t="s">
        <v>159</v>
      </c>
      <c r="AL909" s="94" t="s">
        <v>158</v>
      </c>
      <c r="AM909" s="96" t="s">
        <v>157</v>
      </c>
      <c r="AN909" s="95" t="s">
        <v>156</v>
      </c>
      <c r="AO909" s="94" t="s">
        <v>155</v>
      </c>
      <c r="AP909" s="96" t="s">
        <v>154</v>
      </c>
      <c r="AQ909" s="95" t="s">
        <v>153</v>
      </c>
      <c r="AR909" s="97" t="s">
        <v>152</v>
      </c>
      <c r="AS909" s="96" t="s">
        <v>151</v>
      </c>
      <c r="AT909" s="95" t="s">
        <v>150</v>
      </c>
      <c r="AU909" s="94" t="s">
        <v>149</v>
      </c>
      <c r="AV909" s="96" t="s">
        <v>148</v>
      </c>
      <c r="AW909" s="95" t="s">
        <v>147</v>
      </c>
      <c r="AX909" s="94" t="s">
        <v>146</v>
      </c>
      <c r="AY909" s="93" t="s">
        <v>145</v>
      </c>
      <c r="AZ909" s="92" t="s">
        <v>144</v>
      </c>
      <c r="BA909" s="92" t="s">
        <v>143</v>
      </c>
      <c r="BB909" s="91" t="s">
        <v>142</v>
      </c>
    </row>
    <row r="910" spans="2:62" ht="48" thickBot="1" x14ac:dyDescent="0.3">
      <c r="B910" s="90" t="s">
        <v>181</v>
      </c>
      <c r="C910" s="89"/>
      <c r="D910" s="88"/>
      <c r="E910" s="258"/>
      <c r="F910" s="259"/>
      <c r="G910" s="260"/>
      <c r="H910" s="87" t="s">
        <v>140</v>
      </c>
      <c r="I910" s="86"/>
      <c r="J910" s="86"/>
      <c r="K910" s="85"/>
      <c r="L910" s="84"/>
      <c r="M910" s="81"/>
      <c r="N910" s="84"/>
      <c r="O910" s="81"/>
      <c r="P910" s="84"/>
      <c r="Q910" s="81"/>
      <c r="R910" s="84"/>
      <c r="S910" s="81"/>
      <c r="T910" s="84"/>
      <c r="U910" s="81"/>
      <c r="V910" s="84"/>
      <c r="W910" s="81"/>
      <c r="X910" s="84"/>
      <c r="Y910" s="81"/>
      <c r="Z910" s="84"/>
      <c r="AA910" s="83"/>
      <c r="AB910" s="217"/>
      <c r="AC910" s="217"/>
      <c r="AD910" s="82" t="s">
        <v>139</v>
      </c>
      <c r="AE910" s="81"/>
      <c r="AF910" s="81"/>
      <c r="AG910" s="81"/>
      <c r="AH910" s="80"/>
      <c r="AI910" s="79" t="s">
        <v>138</v>
      </c>
      <c r="AJ910" s="78">
        <f t="shared" ref="AJ910:BB910" si="120">SUM(AJ912:AJ923)</f>
        <v>35</v>
      </c>
      <c r="AK910" s="77">
        <f t="shared" si="120"/>
        <v>11</v>
      </c>
      <c r="AL910" s="76">
        <f t="shared" si="120"/>
        <v>0</v>
      </c>
      <c r="AM910" s="78">
        <f t="shared" si="120"/>
        <v>12</v>
      </c>
      <c r="AN910" s="77">
        <f t="shared" si="120"/>
        <v>2</v>
      </c>
      <c r="AO910" s="76">
        <f t="shared" si="120"/>
        <v>0</v>
      </c>
      <c r="AP910" s="78">
        <f t="shared" si="120"/>
        <v>0</v>
      </c>
      <c r="AQ910" s="77">
        <f t="shared" si="120"/>
        <v>0</v>
      </c>
      <c r="AR910" s="76">
        <f t="shared" si="120"/>
        <v>0</v>
      </c>
      <c r="AS910" s="78">
        <f t="shared" si="120"/>
        <v>4</v>
      </c>
      <c r="AT910" s="77">
        <f t="shared" si="120"/>
        <v>0</v>
      </c>
      <c r="AU910" s="76">
        <f t="shared" si="120"/>
        <v>0</v>
      </c>
      <c r="AV910" s="78">
        <f t="shared" si="120"/>
        <v>5</v>
      </c>
      <c r="AW910" s="77">
        <f t="shared" si="120"/>
        <v>1</v>
      </c>
      <c r="AX910" s="76">
        <f t="shared" si="120"/>
        <v>0</v>
      </c>
      <c r="AY910" s="75">
        <f t="shared" si="120"/>
        <v>0</v>
      </c>
      <c r="AZ910" s="74">
        <f t="shared" si="120"/>
        <v>0</v>
      </c>
      <c r="BA910" s="74">
        <f t="shared" si="120"/>
        <v>0</v>
      </c>
      <c r="BB910" s="73">
        <f t="shared" si="120"/>
        <v>0</v>
      </c>
      <c r="BC910" s="72" t="s">
        <v>137</v>
      </c>
      <c r="BF910" s="5">
        <f>SUM(AJ910:AL910)/$BG$5</f>
        <v>46</v>
      </c>
      <c r="BG910" s="5">
        <f>SUM(AM910:AO910,AY910)/$BG$5</f>
        <v>14</v>
      </c>
      <c r="BH910" s="5">
        <f>SUM(AP910:AR910,AZ910)/$BG$5</f>
        <v>0</v>
      </c>
      <c r="BI910" s="5">
        <f>SUM(AS910:AU910,BA910)/$BG$5</f>
        <v>4</v>
      </c>
      <c r="BJ910" s="5">
        <f>SUM(AV910:AX910,BB910)/$BG$5</f>
        <v>6</v>
      </c>
    </row>
    <row r="911" spans="2:62" ht="37.5" thickBot="1" x14ac:dyDescent="0.3">
      <c r="B911" s="71"/>
      <c r="C911" s="70"/>
      <c r="D911" s="69"/>
      <c r="E911" s="68"/>
      <c r="F911" s="68"/>
      <c r="G911" s="67"/>
      <c r="H911" s="66"/>
      <c r="I911" s="64"/>
      <c r="J911" s="64"/>
      <c r="K911" s="65"/>
      <c r="L911" s="64"/>
      <c r="M911" s="62"/>
      <c r="N911" s="64"/>
      <c r="O911" s="62"/>
      <c r="P911" s="64"/>
      <c r="Q911" s="62"/>
      <c r="R911" s="64"/>
      <c r="S911" s="62"/>
      <c r="T911" s="64"/>
      <c r="U911" s="62"/>
      <c r="V911" s="64"/>
      <c r="W911" s="62"/>
      <c r="X911" s="64"/>
      <c r="Y911" s="62"/>
      <c r="Z911" s="64"/>
      <c r="AA911" s="62"/>
      <c r="AB911" s="62"/>
      <c r="AC911" s="62"/>
      <c r="AD911" s="63"/>
      <c r="AE911" s="62"/>
      <c r="AF911" s="62"/>
      <c r="AG911" s="62"/>
      <c r="AH911" s="61"/>
      <c r="AI911" s="59" t="s">
        <v>136</v>
      </c>
      <c r="AJ911" s="214">
        <f t="shared" ref="AJ911:BB911" si="121">AJ910/1</f>
        <v>35</v>
      </c>
      <c r="AK911" s="213">
        <f t="shared" si="121"/>
        <v>11</v>
      </c>
      <c r="AL911" s="212">
        <f t="shared" si="121"/>
        <v>0</v>
      </c>
      <c r="AM911" s="214">
        <f t="shared" si="121"/>
        <v>12</v>
      </c>
      <c r="AN911" s="213">
        <f t="shared" si="121"/>
        <v>2</v>
      </c>
      <c r="AO911" s="212">
        <f t="shared" si="121"/>
        <v>0</v>
      </c>
      <c r="AP911" s="214">
        <f t="shared" si="121"/>
        <v>0</v>
      </c>
      <c r="AQ911" s="213">
        <f t="shared" si="121"/>
        <v>0</v>
      </c>
      <c r="AR911" s="212">
        <f t="shared" si="121"/>
        <v>0</v>
      </c>
      <c r="AS911" s="214">
        <f t="shared" si="121"/>
        <v>4</v>
      </c>
      <c r="AT911" s="213">
        <f t="shared" si="121"/>
        <v>0</v>
      </c>
      <c r="AU911" s="212">
        <f t="shared" si="121"/>
        <v>0</v>
      </c>
      <c r="AV911" s="214">
        <f t="shared" si="121"/>
        <v>5</v>
      </c>
      <c r="AW911" s="213">
        <f t="shared" si="121"/>
        <v>1</v>
      </c>
      <c r="AX911" s="212">
        <f t="shared" si="121"/>
        <v>0</v>
      </c>
      <c r="AY911" s="211">
        <f t="shared" si="121"/>
        <v>0</v>
      </c>
      <c r="AZ911" s="210">
        <f t="shared" si="121"/>
        <v>0</v>
      </c>
      <c r="BA911" s="210">
        <f t="shared" si="121"/>
        <v>0</v>
      </c>
      <c r="BB911" s="209">
        <f t="shared" si="121"/>
        <v>0</v>
      </c>
      <c r="BC911" s="52" t="s">
        <v>135</v>
      </c>
    </row>
    <row r="912" spans="2:62" ht="28.15" customHeight="1" x14ac:dyDescent="0.2">
      <c r="B912" s="30"/>
      <c r="C912" s="242">
        <v>1</v>
      </c>
      <c r="D912" s="44"/>
      <c r="E912" s="43"/>
      <c r="F912" s="43"/>
      <c r="G912" s="42"/>
      <c r="H912" s="223" t="s">
        <v>1251</v>
      </c>
      <c r="I912" s="246">
        <v>135</v>
      </c>
      <c r="J912" s="246">
        <v>32</v>
      </c>
      <c r="K912" s="246">
        <v>7</v>
      </c>
      <c r="L912" s="41" t="s">
        <v>133</v>
      </c>
      <c r="M912" s="40" t="s">
        <v>1274</v>
      </c>
      <c r="N912" s="41" t="s">
        <v>131</v>
      </c>
      <c r="O912" s="40" t="s">
        <v>1273</v>
      </c>
      <c r="P912" s="41" t="s">
        <v>130</v>
      </c>
      <c r="Q912" s="40" t="s">
        <v>132</v>
      </c>
      <c r="R912" s="41" t="s">
        <v>129</v>
      </c>
      <c r="S912" s="40" t="s">
        <v>132</v>
      </c>
      <c r="T912" s="41" t="s">
        <v>128</v>
      </c>
      <c r="U912" s="40" t="s">
        <v>614</v>
      </c>
      <c r="V912" s="41" t="s">
        <v>127</v>
      </c>
      <c r="W912" s="40" t="s">
        <v>383</v>
      </c>
      <c r="X912" s="41" t="s">
        <v>126</v>
      </c>
      <c r="Y912" s="40" t="s">
        <v>121</v>
      </c>
      <c r="Z912" s="41" t="s">
        <v>125</v>
      </c>
      <c r="AA912" s="40"/>
      <c r="AB912" s="41" t="s">
        <v>1709</v>
      </c>
      <c r="AC912" s="40"/>
      <c r="AD912" s="39"/>
      <c r="AE912" s="40"/>
      <c r="AF912" s="39" t="s">
        <v>1720</v>
      </c>
      <c r="AG912" s="38"/>
      <c r="AH912" s="250"/>
      <c r="AI912" s="11"/>
      <c r="AJ912" s="310">
        <f>SUMPRODUCT(LEN($M912:$AC915)-LEN(SUBSTITUTE($M912:$AC915,"A", "")))</f>
        <v>35</v>
      </c>
      <c r="AK912" s="239">
        <f>SUMPRODUCT(LEN($AF912:$AF915)-LEN(SUBSTITUTE($AF912:$AF915,"A", "")))</f>
        <v>11</v>
      </c>
      <c r="AL912" s="230">
        <f>SUMPRODUCT(LEN($AE912:$AE915)-LEN(SUBSTITUTE($AE912:$AE915,"A", "")))</f>
        <v>0</v>
      </c>
      <c r="AM912" s="233">
        <f>SUMPRODUCT(LEN($M912:$AC915)-LEN(SUBSTITUTE($M912:$AC915,"S", "")))</f>
        <v>12</v>
      </c>
      <c r="AN912" s="239">
        <f>SUMPRODUCT(LEN($AF912:$AF915)-LEN(SUBSTITUTE($AF912:$AF915,"S", "")))</f>
        <v>2</v>
      </c>
      <c r="AO912" s="230">
        <f>SUMPRODUCT(LEN($AE912:$AE915)-LEN(SUBSTITUTE($AE912:$AE915,"S", "")))</f>
        <v>0</v>
      </c>
      <c r="AP912" s="233">
        <f>SUMPRODUCT(LEN($M912:$AC915)-LEN(SUBSTITUTE($M912:$AC915,"F", "")))</f>
        <v>0</v>
      </c>
      <c r="AQ912" s="239">
        <f>SUMPRODUCT(LEN($AF912:$AF915)-LEN(SUBSTITUTE($AF912:$AF915,"F", "")))</f>
        <v>0</v>
      </c>
      <c r="AR912" s="230">
        <f>SUMPRODUCT(LEN($AE912:$AE915)-LEN(SUBSTITUTE($AE912:$AE915,"F", "")))</f>
        <v>0</v>
      </c>
      <c r="AS912" s="233">
        <f>SUMPRODUCT(LEN($M912:$AC915)-LEN(SUBSTITUTE($M912:$AC915,"G", "")))</f>
        <v>4</v>
      </c>
      <c r="AT912" s="239">
        <f>SUMPRODUCT(LEN($AF912:$AF915)-LEN(SUBSTITUTE($AF912:$AF915,"G", "")))</f>
        <v>0</v>
      </c>
      <c r="AU912" s="230">
        <f>SUMPRODUCT(LEN($AE912:$AE915)-LEN(SUBSTITUTE($AE912:$AE915,"G", "")))</f>
        <v>0</v>
      </c>
      <c r="AV912" s="233">
        <f>SUMPRODUCT(LEN($M912:$AC915)-LEN(SUBSTITUTE($M912:$AC915,"M", "")))</f>
        <v>5</v>
      </c>
      <c r="AW912" s="239">
        <f>SUMPRODUCT(LEN($AF912:$AF915)-LEN(SUBSTITUTE($AF912:$AF915,"M", "")))</f>
        <v>1</v>
      </c>
      <c r="AX912" s="230">
        <f>SUMPRODUCT(LEN($AE912:$AE915)-LEN(SUBSTITUTE($AE912:$AE915,"M", "")))</f>
        <v>0</v>
      </c>
      <c r="AY912" s="291">
        <f>SUMPRODUCT(LEN($AE912:$AE915)-LEN(SUBSTITUTE($AE912:$AE915,"S", "")))</f>
        <v>0</v>
      </c>
      <c r="AZ912" s="227">
        <f>SUMPRODUCT(LEN($AE912:$AE915)-LEN(SUBSTITUTE($AE912:$AE915,"F", "")))</f>
        <v>0</v>
      </c>
      <c r="BA912" s="227">
        <f>SUMPRODUCT(LEN($AE912:$AE915)-LEN(SUBSTITUTE($AE912:$AE915,"G", "")))</f>
        <v>0</v>
      </c>
      <c r="BB912" s="294">
        <f>SUMPRODUCT(LEN($AE912:$AE915)-LEN(SUBSTITUTE($AE912:$AE915,"M", "")))</f>
        <v>0</v>
      </c>
    </row>
    <row r="913" spans="2:62" ht="28.15" customHeight="1" thickBot="1" x14ac:dyDescent="0.25">
      <c r="B913" s="30"/>
      <c r="C913" s="243"/>
      <c r="D913" s="36"/>
      <c r="E913" s="35"/>
      <c r="F913" s="35"/>
      <c r="G913" s="34"/>
      <c r="H913" s="224"/>
      <c r="I913" s="247"/>
      <c r="J913" s="247"/>
      <c r="K913" s="247"/>
      <c r="L913" s="33" t="s">
        <v>123</v>
      </c>
      <c r="M913" s="32" t="s">
        <v>1315</v>
      </c>
      <c r="N913" s="33" t="s">
        <v>122</v>
      </c>
      <c r="O913" s="32" t="s">
        <v>1273</v>
      </c>
      <c r="P913" s="33" t="s">
        <v>120</v>
      </c>
      <c r="Q913" s="32" t="s">
        <v>186</v>
      </c>
      <c r="R913" s="33" t="s">
        <v>119</v>
      </c>
      <c r="S913" s="32" t="s">
        <v>124</v>
      </c>
      <c r="T913" s="33" t="s">
        <v>118</v>
      </c>
      <c r="U913" s="32" t="s">
        <v>383</v>
      </c>
      <c r="V913" s="33" t="s">
        <v>117</v>
      </c>
      <c r="W913" s="32" t="s">
        <v>113</v>
      </c>
      <c r="X913" s="33" t="s">
        <v>116</v>
      </c>
      <c r="Y913" s="32"/>
      <c r="Z913" s="33" t="s">
        <v>115</v>
      </c>
      <c r="AA913" s="32"/>
      <c r="AB913" s="33" t="s">
        <v>1708</v>
      </c>
      <c r="AC913" s="32"/>
      <c r="AD913" s="31"/>
      <c r="AE913" s="32"/>
      <c r="AF913" s="31" t="s">
        <v>1666</v>
      </c>
      <c r="AG913" s="23"/>
      <c r="AH913" s="251"/>
      <c r="AI913" s="11"/>
      <c r="AJ913" s="311"/>
      <c r="AK913" s="267"/>
      <c r="AL913" s="263"/>
      <c r="AM913" s="265"/>
      <c r="AN913" s="267"/>
      <c r="AO913" s="263"/>
      <c r="AP913" s="265"/>
      <c r="AQ913" s="267"/>
      <c r="AR913" s="263"/>
      <c r="AS913" s="265"/>
      <c r="AT913" s="267"/>
      <c r="AU913" s="263"/>
      <c r="AV913" s="265"/>
      <c r="AW913" s="267"/>
      <c r="AX913" s="263"/>
      <c r="AY913" s="292"/>
      <c r="AZ913" s="228"/>
      <c r="BA913" s="228"/>
      <c r="BB913" s="295"/>
    </row>
    <row r="914" spans="2:62" ht="28.15" customHeight="1" x14ac:dyDescent="0.2">
      <c r="B914" s="30"/>
      <c r="C914" s="244"/>
      <c r="D914" s="29"/>
      <c r="E914" s="28"/>
      <c r="F914" s="28"/>
      <c r="G914" s="27"/>
      <c r="H914" s="225">
        <v>257</v>
      </c>
      <c r="I914" s="248"/>
      <c r="J914" s="248"/>
      <c r="K914" s="248"/>
      <c r="L914" s="26" t="s">
        <v>114</v>
      </c>
      <c r="M914" s="25" t="s">
        <v>186</v>
      </c>
      <c r="N914" s="26" t="s">
        <v>112</v>
      </c>
      <c r="O914" s="25" t="s">
        <v>132</v>
      </c>
      <c r="P914" s="26" t="s">
        <v>111</v>
      </c>
      <c r="Q914" s="25" t="s">
        <v>132</v>
      </c>
      <c r="R914" s="26" t="s">
        <v>110</v>
      </c>
      <c r="S914" s="25" t="s">
        <v>187</v>
      </c>
      <c r="T914" s="26" t="s">
        <v>109</v>
      </c>
      <c r="U914" s="25" t="s">
        <v>121</v>
      </c>
      <c r="V914" s="26" t="s">
        <v>108</v>
      </c>
      <c r="W914" s="25" t="s">
        <v>121</v>
      </c>
      <c r="X914" s="26" t="s">
        <v>107</v>
      </c>
      <c r="Y914" s="25"/>
      <c r="Z914" s="26" t="s">
        <v>106</v>
      </c>
      <c r="AA914" s="25"/>
      <c r="AB914" s="26" t="s">
        <v>1707</v>
      </c>
      <c r="AC914" s="25"/>
      <c r="AD914" s="24"/>
      <c r="AE914" s="25"/>
      <c r="AF914" s="24"/>
      <c r="AG914" s="23"/>
      <c r="AH914" s="251"/>
      <c r="AI914" s="11"/>
      <c r="AJ914" s="311"/>
      <c r="AK914" s="267"/>
      <c r="AL914" s="263"/>
      <c r="AM914" s="265"/>
      <c r="AN914" s="267"/>
      <c r="AO914" s="263"/>
      <c r="AP914" s="265"/>
      <c r="AQ914" s="267"/>
      <c r="AR914" s="263"/>
      <c r="AS914" s="265"/>
      <c r="AT914" s="267"/>
      <c r="AU914" s="263"/>
      <c r="AV914" s="265"/>
      <c r="AW914" s="267"/>
      <c r="AX914" s="263"/>
      <c r="AY914" s="292"/>
      <c r="AZ914" s="228"/>
      <c r="BA914" s="228"/>
      <c r="BB914" s="295"/>
    </row>
    <row r="915" spans="2:62" ht="28.15" customHeight="1" thickBot="1" x14ac:dyDescent="0.25">
      <c r="B915" s="30"/>
      <c r="C915" s="253"/>
      <c r="D915" s="51"/>
      <c r="E915" s="50"/>
      <c r="F915" s="50"/>
      <c r="G915" s="49"/>
      <c r="H915" s="226"/>
      <c r="I915" s="254"/>
      <c r="J915" s="254"/>
      <c r="K915" s="254"/>
      <c r="L915" s="48" t="s">
        <v>105</v>
      </c>
      <c r="M915" s="47" t="s">
        <v>1274</v>
      </c>
      <c r="N915" s="48" t="s">
        <v>103</v>
      </c>
      <c r="O915" s="47" t="s">
        <v>132</v>
      </c>
      <c r="P915" s="48" t="s">
        <v>102</v>
      </c>
      <c r="Q915" s="47" t="s">
        <v>132</v>
      </c>
      <c r="R915" s="48" t="s">
        <v>101</v>
      </c>
      <c r="S915" s="47" t="s">
        <v>484</v>
      </c>
      <c r="T915" s="48">
        <v>20</v>
      </c>
      <c r="U915" s="47" t="s">
        <v>113</v>
      </c>
      <c r="V915" s="48" t="s">
        <v>100</v>
      </c>
      <c r="W915" s="47" t="s">
        <v>121</v>
      </c>
      <c r="X915" s="48" t="s">
        <v>99</v>
      </c>
      <c r="Y915" s="47"/>
      <c r="Z915" s="48" t="s">
        <v>98</v>
      </c>
      <c r="AA915" s="47"/>
      <c r="AB915" s="48" t="s">
        <v>1706</v>
      </c>
      <c r="AC915" s="47"/>
      <c r="AD915" s="16"/>
      <c r="AE915" s="47"/>
      <c r="AF915" s="16"/>
      <c r="AG915" s="46"/>
      <c r="AH915" s="255"/>
      <c r="AI915" s="11"/>
      <c r="AJ915" s="312"/>
      <c r="AK915" s="268"/>
      <c r="AL915" s="264"/>
      <c r="AM915" s="266"/>
      <c r="AN915" s="268"/>
      <c r="AO915" s="264"/>
      <c r="AP915" s="266"/>
      <c r="AQ915" s="268"/>
      <c r="AR915" s="264"/>
      <c r="AS915" s="266"/>
      <c r="AT915" s="268"/>
      <c r="AU915" s="264"/>
      <c r="AV915" s="266"/>
      <c r="AW915" s="268"/>
      <c r="AX915" s="264"/>
      <c r="AY915" s="293"/>
      <c r="AZ915" s="229"/>
      <c r="BA915" s="229"/>
      <c r="BB915" s="296"/>
    </row>
    <row r="916" spans="2:62" ht="28.15" customHeight="1" x14ac:dyDescent="0.2">
      <c r="B916" s="30"/>
      <c r="C916" s="242">
        <v>2</v>
      </c>
      <c r="D916" s="44"/>
      <c r="E916" s="43"/>
      <c r="F916" s="43"/>
      <c r="G916" s="42"/>
      <c r="H916" s="223"/>
      <c r="I916" s="246"/>
      <c r="J916" s="246"/>
      <c r="K916" s="246"/>
      <c r="L916" s="41" t="s">
        <v>133</v>
      </c>
      <c r="M916" s="40"/>
      <c r="N916" s="41" t="s">
        <v>131</v>
      </c>
      <c r="O916" s="40"/>
      <c r="P916" s="41" t="s">
        <v>130</v>
      </c>
      <c r="Q916" s="40"/>
      <c r="R916" s="41" t="s">
        <v>129</v>
      </c>
      <c r="S916" s="40"/>
      <c r="T916" s="41" t="s">
        <v>128</v>
      </c>
      <c r="U916" s="40"/>
      <c r="V916" s="41" t="s">
        <v>127</v>
      </c>
      <c r="W916" s="40"/>
      <c r="X916" s="41" t="s">
        <v>126</v>
      </c>
      <c r="Y916" s="40"/>
      <c r="Z916" s="41" t="s">
        <v>125</v>
      </c>
      <c r="AA916" s="40"/>
      <c r="AB916" s="41" t="s">
        <v>1709</v>
      </c>
      <c r="AC916" s="40"/>
      <c r="AD916" s="39"/>
      <c r="AE916" s="40"/>
      <c r="AF916" s="39"/>
      <c r="AG916" s="38"/>
      <c r="AH916" s="250"/>
      <c r="AI916" s="11"/>
      <c r="AJ916" s="310">
        <f>SUMPRODUCT(LEN($M916:$AC919)-LEN(SUBSTITUTE($M916:$AC919,"A", "")))</f>
        <v>0</v>
      </c>
      <c r="AK916" s="239">
        <f>SUMPRODUCT(LEN($AF916:$AF919)-LEN(SUBSTITUTE($AF916:$AF919,"A", "")))</f>
        <v>0</v>
      </c>
      <c r="AL916" s="230">
        <f>SUMPRODUCT(LEN($AE916:$AE919)-LEN(SUBSTITUTE($AE916:$AE919,"A", "")))</f>
        <v>0</v>
      </c>
      <c r="AM916" s="233">
        <f>SUMPRODUCT(LEN($M916:$AC919)-LEN(SUBSTITUTE($M916:$AC919,"S", "")))</f>
        <v>0</v>
      </c>
      <c r="AN916" s="239">
        <f>SUMPRODUCT(LEN($AF916:$AF919)-LEN(SUBSTITUTE($AF916:$AF919,"S", "")))</f>
        <v>0</v>
      </c>
      <c r="AO916" s="230">
        <f>SUMPRODUCT(LEN($AE916:$AE919)-LEN(SUBSTITUTE($AE916:$AE919,"S", "")))</f>
        <v>0</v>
      </c>
      <c r="AP916" s="233">
        <f>SUMPRODUCT(LEN($M916:$AC919)-LEN(SUBSTITUTE($M916:$AC919,"F", "")))</f>
        <v>0</v>
      </c>
      <c r="AQ916" s="239">
        <f>SUMPRODUCT(LEN($AF916:$AF919)-LEN(SUBSTITUTE($AF916:$AF919,"F", "")))</f>
        <v>0</v>
      </c>
      <c r="AR916" s="230">
        <f>SUMPRODUCT(LEN($AE916:$AE919)-LEN(SUBSTITUTE($AE916:$AE919,"F", "")))</f>
        <v>0</v>
      </c>
      <c r="AS916" s="233">
        <f>SUMPRODUCT(LEN($M916:$AC919)-LEN(SUBSTITUTE($M916:$AC919,"G", "")))</f>
        <v>0</v>
      </c>
      <c r="AT916" s="239">
        <f>SUMPRODUCT(LEN($AF916:$AF919)-LEN(SUBSTITUTE($AF916:$AF919,"G", "")))</f>
        <v>0</v>
      </c>
      <c r="AU916" s="230">
        <f>SUMPRODUCT(LEN($AE916:$AE919)-LEN(SUBSTITUTE($AE916:$AE919,"G", "")))</f>
        <v>0</v>
      </c>
      <c r="AV916" s="233">
        <f>SUMPRODUCT(LEN($M916:$AC919)-LEN(SUBSTITUTE($M916:$AC919,"M", "")))</f>
        <v>0</v>
      </c>
      <c r="AW916" s="239">
        <f>SUMPRODUCT(LEN($AF916:$AF919)-LEN(SUBSTITUTE($AF916:$AF919,"M", "")))</f>
        <v>0</v>
      </c>
      <c r="AX916" s="230">
        <f>SUMPRODUCT(LEN($AE916:$AE919)-LEN(SUBSTITUTE($AE916:$AE919,"M", "")))</f>
        <v>0</v>
      </c>
      <c r="AY916" s="291">
        <f>SUMPRODUCT(LEN($AE916:$AE919)-LEN(SUBSTITUTE($AE916:$AE919,"S", "")))</f>
        <v>0</v>
      </c>
      <c r="AZ916" s="227">
        <f>SUMPRODUCT(LEN($AE916:$AE919)-LEN(SUBSTITUTE($AE916:$AE919,"F", "")))</f>
        <v>0</v>
      </c>
      <c r="BA916" s="227">
        <f>SUMPRODUCT(LEN($AE916:$AE919)-LEN(SUBSTITUTE($AE916:$AE919,"G", "")))</f>
        <v>0</v>
      </c>
      <c r="BB916" s="294">
        <f>SUMPRODUCT(LEN($AE916:$AE919)-LEN(SUBSTITUTE($AE916:$AE919,"M", "")))</f>
        <v>0</v>
      </c>
    </row>
    <row r="917" spans="2:62" ht="28.15" customHeight="1" thickBot="1" x14ac:dyDescent="0.25">
      <c r="B917" s="30"/>
      <c r="C917" s="243"/>
      <c r="D917" s="36"/>
      <c r="E917" s="35"/>
      <c r="F917" s="35"/>
      <c r="G917" s="34"/>
      <c r="H917" s="224"/>
      <c r="I917" s="247"/>
      <c r="J917" s="247"/>
      <c r="K917" s="247"/>
      <c r="L917" s="33" t="s">
        <v>123</v>
      </c>
      <c r="M917" s="32"/>
      <c r="N917" s="33" t="s">
        <v>122</v>
      </c>
      <c r="O917" s="32"/>
      <c r="P917" s="33" t="s">
        <v>120</v>
      </c>
      <c r="Q917" s="32"/>
      <c r="R917" s="33" t="s">
        <v>119</v>
      </c>
      <c r="S917" s="32"/>
      <c r="T917" s="33" t="s">
        <v>118</v>
      </c>
      <c r="U917" s="32"/>
      <c r="V917" s="33" t="s">
        <v>117</v>
      </c>
      <c r="W917" s="32"/>
      <c r="X917" s="33" t="s">
        <v>116</v>
      </c>
      <c r="Y917" s="32"/>
      <c r="Z917" s="33" t="s">
        <v>115</v>
      </c>
      <c r="AA917" s="32"/>
      <c r="AB917" s="33" t="s">
        <v>1708</v>
      </c>
      <c r="AC917" s="32"/>
      <c r="AD917" s="31"/>
      <c r="AE917" s="32"/>
      <c r="AF917" s="31"/>
      <c r="AG917" s="23"/>
      <c r="AH917" s="251"/>
      <c r="AI917" s="11"/>
      <c r="AJ917" s="311"/>
      <c r="AK917" s="267"/>
      <c r="AL917" s="263"/>
      <c r="AM917" s="265"/>
      <c r="AN917" s="267"/>
      <c r="AO917" s="263"/>
      <c r="AP917" s="265"/>
      <c r="AQ917" s="267"/>
      <c r="AR917" s="263"/>
      <c r="AS917" s="265"/>
      <c r="AT917" s="267"/>
      <c r="AU917" s="263"/>
      <c r="AV917" s="265"/>
      <c r="AW917" s="267"/>
      <c r="AX917" s="263"/>
      <c r="AY917" s="292"/>
      <c r="AZ917" s="228"/>
      <c r="BA917" s="228"/>
      <c r="BB917" s="295"/>
    </row>
    <row r="918" spans="2:62" ht="28.15" customHeight="1" x14ac:dyDescent="0.2">
      <c r="B918" s="30"/>
      <c r="C918" s="244"/>
      <c r="D918" s="29"/>
      <c r="E918" s="28"/>
      <c r="F918" s="28"/>
      <c r="G918" s="27"/>
      <c r="H918" s="225"/>
      <c r="I918" s="248"/>
      <c r="J918" s="248"/>
      <c r="K918" s="248"/>
      <c r="L918" s="26" t="s">
        <v>114</v>
      </c>
      <c r="M918" s="25"/>
      <c r="N918" s="26" t="s">
        <v>112</v>
      </c>
      <c r="O918" s="25"/>
      <c r="P918" s="26" t="s">
        <v>111</v>
      </c>
      <c r="Q918" s="25"/>
      <c r="R918" s="26" t="s">
        <v>110</v>
      </c>
      <c r="S918" s="25"/>
      <c r="T918" s="26" t="s">
        <v>109</v>
      </c>
      <c r="U918" s="25"/>
      <c r="V918" s="26" t="s">
        <v>108</v>
      </c>
      <c r="W918" s="25"/>
      <c r="X918" s="26" t="s">
        <v>107</v>
      </c>
      <c r="Y918" s="25"/>
      <c r="Z918" s="26" t="s">
        <v>106</v>
      </c>
      <c r="AA918" s="25"/>
      <c r="AB918" s="26" t="s">
        <v>1707</v>
      </c>
      <c r="AC918" s="25"/>
      <c r="AD918" s="24"/>
      <c r="AE918" s="25"/>
      <c r="AF918" s="24"/>
      <c r="AG918" s="23"/>
      <c r="AH918" s="251"/>
      <c r="AI918" s="11"/>
      <c r="AJ918" s="311"/>
      <c r="AK918" s="267"/>
      <c r="AL918" s="263"/>
      <c r="AM918" s="265"/>
      <c r="AN918" s="267"/>
      <c r="AO918" s="263"/>
      <c r="AP918" s="265"/>
      <c r="AQ918" s="267"/>
      <c r="AR918" s="263"/>
      <c r="AS918" s="265"/>
      <c r="AT918" s="267"/>
      <c r="AU918" s="263"/>
      <c r="AV918" s="265"/>
      <c r="AW918" s="267"/>
      <c r="AX918" s="263"/>
      <c r="AY918" s="292"/>
      <c r="AZ918" s="228"/>
      <c r="BA918" s="228"/>
      <c r="BB918" s="295"/>
    </row>
    <row r="919" spans="2:62" ht="28.15" customHeight="1" thickBot="1" x14ac:dyDescent="0.25">
      <c r="B919" s="30"/>
      <c r="C919" s="253"/>
      <c r="D919" s="51"/>
      <c r="E919" s="50"/>
      <c r="F919" s="50"/>
      <c r="G919" s="49"/>
      <c r="H919" s="226"/>
      <c r="I919" s="254"/>
      <c r="J919" s="254"/>
      <c r="K919" s="254"/>
      <c r="L919" s="48" t="s">
        <v>105</v>
      </c>
      <c r="M919" s="47"/>
      <c r="N919" s="48" t="s">
        <v>103</v>
      </c>
      <c r="O919" s="47"/>
      <c r="P919" s="48" t="s">
        <v>102</v>
      </c>
      <c r="Q919" s="47"/>
      <c r="R919" s="48" t="s">
        <v>101</v>
      </c>
      <c r="S919" s="47"/>
      <c r="T919" s="48">
        <v>20</v>
      </c>
      <c r="U919" s="47"/>
      <c r="V919" s="48" t="s">
        <v>100</v>
      </c>
      <c r="W919" s="47"/>
      <c r="X919" s="48" t="s">
        <v>99</v>
      </c>
      <c r="Y919" s="47"/>
      <c r="Z919" s="48" t="s">
        <v>98</v>
      </c>
      <c r="AA919" s="47"/>
      <c r="AB919" s="48" t="s">
        <v>1706</v>
      </c>
      <c r="AC919" s="47"/>
      <c r="AD919" s="16"/>
      <c r="AE919" s="47"/>
      <c r="AF919" s="16"/>
      <c r="AG919" s="46"/>
      <c r="AH919" s="255"/>
      <c r="AI919" s="11"/>
      <c r="AJ919" s="312"/>
      <c r="AK919" s="268"/>
      <c r="AL919" s="264"/>
      <c r="AM919" s="266"/>
      <c r="AN919" s="268"/>
      <c r="AO919" s="264"/>
      <c r="AP919" s="266"/>
      <c r="AQ919" s="268"/>
      <c r="AR919" s="264"/>
      <c r="AS919" s="266"/>
      <c r="AT919" s="268"/>
      <c r="AU919" s="264"/>
      <c r="AV919" s="266"/>
      <c r="AW919" s="268"/>
      <c r="AX919" s="264"/>
      <c r="AY919" s="293"/>
      <c r="AZ919" s="229"/>
      <c r="BA919" s="229"/>
      <c r="BB919" s="296"/>
    </row>
    <row r="920" spans="2:62" ht="28.15" customHeight="1" x14ac:dyDescent="0.2">
      <c r="B920" s="30"/>
      <c r="C920" s="242">
        <v>3</v>
      </c>
      <c r="D920" s="44"/>
      <c r="E920" s="43"/>
      <c r="F920" s="43"/>
      <c r="G920" s="42"/>
      <c r="H920" s="223"/>
      <c r="I920" s="246"/>
      <c r="J920" s="246"/>
      <c r="K920" s="246"/>
      <c r="L920" s="41" t="s">
        <v>133</v>
      </c>
      <c r="M920" s="40"/>
      <c r="N920" s="41" t="s">
        <v>131</v>
      </c>
      <c r="O920" s="40"/>
      <c r="P920" s="41" t="s">
        <v>130</v>
      </c>
      <c r="Q920" s="40"/>
      <c r="R920" s="41" t="s">
        <v>129</v>
      </c>
      <c r="S920" s="40"/>
      <c r="T920" s="41" t="s">
        <v>128</v>
      </c>
      <c r="U920" s="40"/>
      <c r="V920" s="41" t="s">
        <v>127</v>
      </c>
      <c r="W920" s="40"/>
      <c r="X920" s="41" t="s">
        <v>126</v>
      </c>
      <c r="Y920" s="40"/>
      <c r="Z920" s="41" t="s">
        <v>125</v>
      </c>
      <c r="AA920" s="40"/>
      <c r="AB920" s="41" t="s">
        <v>1709</v>
      </c>
      <c r="AC920" s="40"/>
      <c r="AD920" s="39"/>
      <c r="AE920" s="40"/>
      <c r="AF920" s="39"/>
      <c r="AG920" s="38"/>
      <c r="AH920" s="250"/>
      <c r="AI920" s="11"/>
      <c r="AJ920" s="310">
        <f>SUMPRODUCT(LEN($M920:$AC923)-LEN(SUBSTITUTE($M920:$AC923,"A", "")))</f>
        <v>0</v>
      </c>
      <c r="AK920" s="239">
        <f>SUMPRODUCT(LEN($AF920:$AF923)-LEN(SUBSTITUTE($AF920:$AF923,"A", "")))</f>
        <v>0</v>
      </c>
      <c r="AL920" s="230">
        <f>SUMPRODUCT(LEN($AE920:$AE923)-LEN(SUBSTITUTE($AE920:$AE923,"A", "")))</f>
        <v>0</v>
      </c>
      <c r="AM920" s="233">
        <f>SUMPRODUCT(LEN($M920:$AC923)-LEN(SUBSTITUTE($M920:$AC923,"S", "")))</f>
        <v>0</v>
      </c>
      <c r="AN920" s="239">
        <f>SUMPRODUCT(LEN($AF920:$AF923)-LEN(SUBSTITUTE($AF920:$AF923,"S", "")))</f>
        <v>0</v>
      </c>
      <c r="AO920" s="230">
        <f>SUMPRODUCT(LEN($AE920:$AE923)-LEN(SUBSTITUTE($AE920:$AE923,"S", "")))</f>
        <v>0</v>
      </c>
      <c r="AP920" s="233">
        <f>SUMPRODUCT(LEN($M920:$AC923)-LEN(SUBSTITUTE($M920:$AC923,"F", "")))</f>
        <v>0</v>
      </c>
      <c r="AQ920" s="239">
        <f>SUMPRODUCT(LEN($AF920:$AF923)-LEN(SUBSTITUTE($AF920:$AF923,"F", "")))</f>
        <v>0</v>
      </c>
      <c r="AR920" s="230">
        <f>SUMPRODUCT(LEN($AE920:$AE923)-LEN(SUBSTITUTE($AE920:$AE923,"F", "")))</f>
        <v>0</v>
      </c>
      <c r="AS920" s="233">
        <f>SUMPRODUCT(LEN($M920:$AC923)-LEN(SUBSTITUTE($M920:$AC923,"G", "")))</f>
        <v>0</v>
      </c>
      <c r="AT920" s="239">
        <f>SUMPRODUCT(LEN($AF920:$AF923)-LEN(SUBSTITUTE($AF920:$AF923,"G", "")))</f>
        <v>0</v>
      </c>
      <c r="AU920" s="230">
        <f>SUMPRODUCT(LEN($AE920:$AE923)-LEN(SUBSTITUTE($AE920:$AE923,"G", "")))</f>
        <v>0</v>
      </c>
      <c r="AV920" s="233">
        <f>SUMPRODUCT(LEN($M920:$AC923)-LEN(SUBSTITUTE($M920:$AC923,"M", "")))</f>
        <v>0</v>
      </c>
      <c r="AW920" s="239">
        <f>SUMPRODUCT(LEN($AF920:$AF923)-LEN(SUBSTITUTE($AF920:$AF923,"M", "")))</f>
        <v>0</v>
      </c>
      <c r="AX920" s="230">
        <f>SUMPRODUCT(LEN($AE920:$AE923)-LEN(SUBSTITUTE($AE920:$AE923,"M", "")))</f>
        <v>0</v>
      </c>
      <c r="AY920" s="291">
        <f>SUMPRODUCT(LEN($AE920:$AE923)-LEN(SUBSTITUTE($AE920:$AE923,"S", "")))</f>
        <v>0</v>
      </c>
      <c r="AZ920" s="227">
        <f>SUMPRODUCT(LEN($AE920:$AE923)-LEN(SUBSTITUTE($AE920:$AE923,"F", "")))</f>
        <v>0</v>
      </c>
      <c r="BA920" s="227">
        <f>SUMPRODUCT(LEN($AE920:$AE923)-LEN(SUBSTITUTE($AE920:$AE923,"G", "")))</f>
        <v>0</v>
      </c>
      <c r="BB920" s="294">
        <f>SUMPRODUCT(LEN($AE920:$AE923)-LEN(SUBSTITUTE($AE920:$AE923,"M", "")))</f>
        <v>0</v>
      </c>
    </row>
    <row r="921" spans="2:62" ht="28.15" customHeight="1" thickBot="1" x14ac:dyDescent="0.25">
      <c r="B921" s="30"/>
      <c r="C921" s="243"/>
      <c r="D921" s="36"/>
      <c r="E921" s="35"/>
      <c r="F921" s="35"/>
      <c r="G921" s="34"/>
      <c r="H921" s="224"/>
      <c r="I921" s="247"/>
      <c r="J921" s="247"/>
      <c r="K921" s="247"/>
      <c r="L921" s="33" t="s">
        <v>123</v>
      </c>
      <c r="M921" s="32"/>
      <c r="N921" s="33" t="s">
        <v>122</v>
      </c>
      <c r="O921" s="32"/>
      <c r="P921" s="33" t="s">
        <v>120</v>
      </c>
      <c r="Q921" s="32"/>
      <c r="R921" s="33" t="s">
        <v>119</v>
      </c>
      <c r="S921" s="32"/>
      <c r="T921" s="33" t="s">
        <v>118</v>
      </c>
      <c r="U921" s="32"/>
      <c r="V921" s="33" t="s">
        <v>117</v>
      </c>
      <c r="W921" s="32"/>
      <c r="X921" s="33" t="s">
        <v>116</v>
      </c>
      <c r="Y921" s="32"/>
      <c r="Z921" s="33" t="s">
        <v>115</v>
      </c>
      <c r="AA921" s="32"/>
      <c r="AB921" s="33" t="s">
        <v>1708</v>
      </c>
      <c r="AC921" s="32"/>
      <c r="AD921" s="31"/>
      <c r="AE921" s="32"/>
      <c r="AF921" s="31"/>
      <c r="AG921" s="23"/>
      <c r="AH921" s="251"/>
      <c r="AI921" s="11"/>
      <c r="AJ921" s="311"/>
      <c r="AK921" s="267"/>
      <c r="AL921" s="263"/>
      <c r="AM921" s="265"/>
      <c r="AN921" s="267"/>
      <c r="AO921" s="263"/>
      <c r="AP921" s="265"/>
      <c r="AQ921" s="267"/>
      <c r="AR921" s="263"/>
      <c r="AS921" s="265"/>
      <c r="AT921" s="267"/>
      <c r="AU921" s="263"/>
      <c r="AV921" s="265"/>
      <c r="AW921" s="267"/>
      <c r="AX921" s="263"/>
      <c r="AY921" s="292"/>
      <c r="AZ921" s="228"/>
      <c r="BA921" s="228"/>
      <c r="BB921" s="295"/>
    </row>
    <row r="922" spans="2:62" ht="28.15" customHeight="1" x14ac:dyDescent="0.2">
      <c r="B922" s="30"/>
      <c r="C922" s="244"/>
      <c r="D922" s="29"/>
      <c r="E922" s="28"/>
      <c r="F922" s="28"/>
      <c r="G922" s="27"/>
      <c r="H922" s="225"/>
      <c r="I922" s="248"/>
      <c r="J922" s="248"/>
      <c r="K922" s="248"/>
      <c r="L922" s="26" t="s">
        <v>114</v>
      </c>
      <c r="M922" s="25"/>
      <c r="N922" s="26" t="s">
        <v>112</v>
      </c>
      <c r="O922" s="25"/>
      <c r="P922" s="26" t="s">
        <v>111</v>
      </c>
      <c r="Q922" s="25"/>
      <c r="R922" s="26" t="s">
        <v>110</v>
      </c>
      <c r="S922" s="25"/>
      <c r="T922" s="26" t="s">
        <v>109</v>
      </c>
      <c r="U922" s="25"/>
      <c r="V922" s="26" t="s">
        <v>108</v>
      </c>
      <c r="W922" s="25"/>
      <c r="X922" s="26" t="s">
        <v>107</v>
      </c>
      <c r="Y922" s="25"/>
      <c r="Z922" s="26" t="s">
        <v>106</v>
      </c>
      <c r="AA922" s="25"/>
      <c r="AB922" s="26" t="s">
        <v>1707</v>
      </c>
      <c r="AC922" s="25"/>
      <c r="AD922" s="24"/>
      <c r="AE922" s="25"/>
      <c r="AF922" s="24"/>
      <c r="AG922" s="23"/>
      <c r="AH922" s="251"/>
      <c r="AI922" s="11"/>
      <c r="AJ922" s="311"/>
      <c r="AK922" s="267"/>
      <c r="AL922" s="263"/>
      <c r="AM922" s="265"/>
      <c r="AN922" s="267"/>
      <c r="AO922" s="263"/>
      <c r="AP922" s="265"/>
      <c r="AQ922" s="267"/>
      <c r="AR922" s="263"/>
      <c r="AS922" s="265"/>
      <c r="AT922" s="267"/>
      <c r="AU922" s="263"/>
      <c r="AV922" s="265"/>
      <c r="AW922" s="267"/>
      <c r="AX922" s="263"/>
      <c r="AY922" s="292"/>
      <c r="AZ922" s="228"/>
      <c r="BA922" s="228"/>
      <c r="BB922" s="295"/>
    </row>
    <row r="923" spans="2:62" ht="28.15" customHeight="1" thickBot="1" x14ac:dyDescent="0.25">
      <c r="B923" s="21"/>
      <c r="C923" s="245"/>
      <c r="D923" s="20"/>
      <c r="E923" s="19"/>
      <c r="F923" s="19"/>
      <c r="G923" s="18"/>
      <c r="H923" s="226"/>
      <c r="I923" s="249"/>
      <c r="J923" s="249"/>
      <c r="K923" s="249"/>
      <c r="L923" s="17" t="s">
        <v>105</v>
      </c>
      <c r="M923" s="15"/>
      <c r="N923" s="17" t="s">
        <v>103</v>
      </c>
      <c r="O923" s="15"/>
      <c r="P923" s="17" t="s">
        <v>102</v>
      </c>
      <c r="Q923" s="15"/>
      <c r="R923" s="17" t="s">
        <v>101</v>
      </c>
      <c r="S923" s="15"/>
      <c r="T923" s="17">
        <v>20</v>
      </c>
      <c r="U923" s="15"/>
      <c r="V923" s="17" t="s">
        <v>100</v>
      </c>
      <c r="W923" s="15"/>
      <c r="X923" s="17" t="s">
        <v>99</v>
      </c>
      <c r="Y923" s="15"/>
      <c r="Z923" s="17" t="s">
        <v>98</v>
      </c>
      <c r="AA923" s="15"/>
      <c r="AB923" s="17" t="s">
        <v>1706</v>
      </c>
      <c r="AC923" s="15"/>
      <c r="AD923" s="16"/>
      <c r="AE923" s="15"/>
      <c r="AF923" s="14"/>
      <c r="AG923" s="13"/>
      <c r="AH923" s="252"/>
      <c r="AI923" s="11"/>
      <c r="AJ923" s="312"/>
      <c r="AK923" s="268"/>
      <c r="AL923" s="264"/>
      <c r="AM923" s="266"/>
      <c r="AN923" s="268"/>
      <c r="AO923" s="264"/>
      <c r="AP923" s="266"/>
      <c r="AQ923" s="268"/>
      <c r="AR923" s="264"/>
      <c r="AS923" s="266"/>
      <c r="AT923" s="268"/>
      <c r="AU923" s="264"/>
      <c r="AV923" s="266"/>
      <c r="AW923" s="268"/>
      <c r="AX923" s="264"/>
      <c r="AY923" s="293"/>
      <c r="AZ923" s="229"/>
      <c r="BA923" s="229"/>
      <c r="BB923" s="296"/>
    </row>
    <row r="924" spans="2:62" ht="85.9" customHeight="1" thickTop="1" thickBot="1" x14ac:dyDescent="0.35">
      <c r="B924" s="105" t="s">
        <v>174</v>
      </c>
      <c r="C924" s="95" t="s">
        <v>173</v>
      </c>
      <c r="D924" s="100" t="s">
        <v>172</v>
      </c>
      <c r="E924" s="104" t="s">
        <v>171</v>
      </c>
      <c r="F924" s="103"/>
      <c r="G924" s="102"/>
      <c r="H924" s="101" t="s">
        <v>170</v>
      </c>
      <c r="I924" s="100" t="s">
        <v>96</v>
      </c>
      <c r="J924" s="100" t="s">
        <v>169</v>
      </c>
      <c r="K924" s="100" t="s">
        <v>97</v>
      </c>
      <c r="L924" s="256" t="s">
        <v>168</v>
      </c>
      <c r="M924" s="262"/>
      <c r="N924" s="256" t="s">
        <v>167</v>
      </c>
      <c r="O924" s="262"/>
      <c r="P924" s="256" t="s">
        <v>167</v>
      </c>
      <c r="Q924" s="257"/>
      <c r="R924" s="256" t="s">
        <v>167</v>
      </c>
      <c r="S924" s="257"/>
      <c r="T924" s="256" t="s">
        <v>167</v>
      </c>
      <c r="U924" s="257"/>
      <c r="V924" s="256" t="s">
        <v>167</v>
      </c>
      <c r="W924" s="257"/>
      <c r="X924" s="256" t="s">
        <v>167</v>
      </c>
      <c r="Y924" s="257"/>
      <c r="Z924" s="256" t="s">
        <v>167</v>
      </c>
      <c r="AA924" s="257"/>
      <c r="AB924" s="261"/>
      <c r="AC924" s="316"/>
      <c r="AD924" s="261" t="s">
        <v>166</v>
      </c>
      <c r="AE924" s="257"/>
      <c r="AF924" s="101" t="s">
        <v>165</v>
      </c>
      <c r="AG924" s="101" t="s">
        <v>164</v>
      </c>
      <c r="AH924" s="100" t="s">
        <v>163</v>
      </c>
      <c r="AI924" s="98"/>
      <c r="AJ924" s="96" t="s">
        <v>160</v>
      </c>
      <c r="AK924" s="95" t="s">
        <v>159</v>
      </c>
      <c r="AL924" s="94" t="s">
        <v>158</v>
      </c>
      <c r="AM924" s="96" t="s">
        <v>157</v>
      </c>
      <c r="AN924" s="95" t="s">
        <v>156</v>
      </c>
      <c r="AO924" s="94" t="s">
        <v>155</v>
      </c>
      <c r="AP924" s="96" t="s">
        <v>154</v>
      </c>
      <c r="AQ924" s="95" t="s">
        <v>153</v>
      </c>
      <c r="AR924" s="97" t="s">
        <v>152</v>
      </c>
      <c r="AS924" s="96" t="s">
        <v>151</v>
      </c>
      <c r="AT924" s="95" t="s">
        <v>150</v>
      </c>
      <c r="AU924" s="94" t="s">
        <v>149</v>
      </c>
      <c r="AV924" s="96" t="s">
        <v>148</v>
      </c>
      <c r="AW924" s="95" t="s">
        <v>147</v>
      </c>
      <c r="AX924" s="94" t="s">
        <v>146</v>
      </c>
      <c r="AY924" s="93" t="s">
        <v>145</v>
      </c>
      <c r="AZ924" s="92" t="s">
        <v>144</v>
      </c>
      <c r="BA924" s="92" t="s">
        <v>143</v>
      </c>
      <c r="BB924" s="91" t="s">
        <v>142</v>
      </c>
    </row>
    <row r="925" spans="2:62" ht="48" thickBot="1" x14ac:dyDescent="0.3">
      <c r="B925" s="90" t="s">
        <v>179</v>
      </c>
      <c r="C925" s="89"/>
      <c r="D925" s="88"/>
      <c r="E925" s="258"/>
      <c r="F925" s="259"/>
      <c r="G925" s="260"/>
      <c r="H925" s="87" t="s">
        <v>140</v>
      </c>
      <c r="I925" s="86"/>
      <c r="J925" s="86"/>
      <c r="K925" s="85"/>
      <c r="L925" s="84"/>
      <c r="M925" s="81"/>
      <c r="N925" s="84"/>
      <c r="O925" s="81"/>
      <c r="P925" s="84"/>
      <c r="Q925" s="81"/>
      <c r="R925" s="84"/>
      <c r="S925" s="81"/>
      <c r="T925" s="84"/>
      <c r="U925" s="81"/>
      <c r="V925" s="84"/>
      <c r="W925" s="81"/>
      <c r="X925" s="84"/>
      <c r="Y925" s="81"/>
      <c r="Z925" s="84"/>
      <c r="AA925" s="83"/>
      <c r="AB925" s="217"/>
      <c r="AC925" s="217"/>
      <c r="AD925" s="82" t="s">
        <v>139</v>
      </c>
      <c r="AE925" s="81"/>
      <c r="AF925" s="81"/>
      <c r="AG925" s="81"/>
      <c r="AH925" s="80"/>
      <c r="AI925" s="79" t="s">
        <v>138</v>
      </c>
      <c r="AJ925" s="78">
        <f t="shared" ref="AJ925:BB925" si="122">SUM(AJ927:AJ938)</f>
        <v>75</v>
      </c>
      <c r="AK925" s="77">
        <f t="shared" si="122"/>
        <v>18</v>
      </c>
      <c r="AL925" s="76">
        <f t="shared" si="122"/>
        <v>0</v>
      </c>
      <c r="AM925" s="78">
        <f t="shared" si="122"/>
        <v>8</v>
      </c>
      <c r="AN925" s="77">
        <f t="shared" si="122"/>
        <v>0</v>
      </c>
      <c r="AO925" s="76">
        <f t="shared" si="122"/>
        <v>0</v>
      </c>
      <c r="AP925" s="78">
        <f t="shared" si="122"/>
        <v>0</v>
      </c>
      <c r="AQ925" s="77">
        <f t="shared" si="122"/>
        <v>0</v>
      </c>
      <c r="AR925" s="76">
        <f t="shared" si="122"/>
        <v>0</v>
      </c>
      <c r="AS925" s="78">
        <f t="shared" si="122"/>
        <v>19</v>
      </c>
      <c r="AT925" s="77">
        <f t="shared" si="122"/>
        <v>0</v>
      </c>
      <c r="AU925" s="76">
        <f t="shared" si="122"/>
        <v>0</v>
      </c>
      <c r="AV925" s="78">
        <f t="shared" si="122"/>
        <v>4</v>
      </c>
      <c r="AW925" s="77">
        <f t="shared" si="122"/>
        <v>2</v>
      </c>
      <c r="AX925" s="76">
        <f t="shared" si="122"/>
        <v>0</v>
      </c>
      <c r="AY925" s="75">
        <f t="shared" si="122"/>
        <v>0</v>
      </c>
      <c r="AZ925" s="74">
        <f t="shared" si="122"/>
        <v>0</v>
      </c>
      <c r="BA925" s="74">
        <f t="shared" si="122"/>
        <v>0</v>
      </c>
      <c r="BB925" s="73">
        <f t="shared" si="122"/>
        <v>0</v>
      </c>
      <c r="BC925" s="72" t="s">
        <v>137</v>
      </c>
      <c r="BF925" s="5">
        <f>SUM(AJ925:AL925)/$BG$5</f>
        <v>93</v>
      </c>
      <c r="BG925" s="5">
        <f>SUM(AM925:AO925,AY925)/$BG$5</f>
        <v>8</v>
      </c>
      <c r="BH925" s="5">
        <f>SUM(AP925:AR925,AZ925)/$BG$5</f>
        <v>0</v>
      </c>
      <c r="BI925" s="5">
        <f>SUM(AS925:AU925,BA925)/$BG$5</f>
        <v>19</v>
      </c>
      <c r="BJ925" s="5">
        <f>SUM(AV925:AX925,BB925)/$BG$5</f>
        <v>6</v>
      </c>
    </row>
    <row r="926" spans="2:62" ht="37.5" thickBot="1" x14ac:dyDescent="0.3">
      <c r="B926" s="71"/>
      <c r="C926" s="70"/>
      <c r="D926" s="69"/>
      <c r="E926" s="68"/>
      <c r="F926" s="68"/>
      <c r="G926" s="67"/>
      <c r="H926" s="66"/>
      <c r="I926" s="64"/>
      <c r="J926" s="64"/>
      <c r="K926" s="65"/>
      <c r="L926" s="64"/>
      <c r="M926" s="62"/>
      <c r="N926" s="64"/>
      <c r="O926" s="62"/>
      <c r="P926" s="64"/>
      <c r="Q926" s="62"/>
      <c r="R926" s="64"/>
      <c r="S926" s="62"/>
      <c r="T926" s="64"/>
      <c r="U926" s="62"/>
      <c r="V926" s="64"/>
      <c r="W926" s="62"/>
      <c r="X926" s="64"/>
      <c r="Y926" s="62"/>
      <c r="Z926" s="64"/>
      <c r="AA926" s="62"/>
      <c r="AB926" s="62"/>
      <c r="AC926" s="62"/>
      <c r="AD926" s="63"/>
      <c r="AE926" s="62"/>
      <c r="AF926" s="62"/>
      <c r="AG926" s="62"/>
      <c r="AH926" s="61"/>
      <c r="AI926" s="59" t="s">
        <v>136</v>
      </c>
      <c r="AJ926" s="214">
        <f t="shared" ref="AJ926:BB926" si="123">AJ925/1</f>
        <v>75</v>
      </c>
      <c r="AK926" s="213">
        <f t="shared" si="123"/>
        <v>18</v>
      </c>
      <c r="AL926" s="212">
        <f t="shared" si="123"/>
        <v>0</v>
      </c>
      <c r="AM926" s="214">
        <f t="shared" si="123"/>
        <v>8</v>
      </c>
      <c r="AN926" s="213">
        <f t="shared" si="123"/>
        <v>0</v>
      </c>
      <c r="AO926" s="212">
        <f t="shared" si="123"/>
        <v>0</v>
      </c>
      <c r="AP926" s="214">
        <f t="shared" si="123"/>
        <v>0</v>
      </c>
      <c r="AQ926" s="213">
        <f t="shared" si="123"/>
        <v>0</v>
      </c>
      <c r="AR926" s="212">
        <f t="shared" si="123"/>
        <v>0</v>
      </c>
      <c r="AS926" s="214">
        <f t="shared" si="123"/>
        <v>19</v>
      </c>
      <c r="AT926" s="213">
        <f t="shared" si="123"/>
        <v>0</v>
      </c>
      <c r="AU926" s="212">
        <f t="shared" si="123"/>
        <v>0</v>
      </c>
      <c r="AV926" s="214">
        <f t="shared" si="123"/>
        <v>4</v>
      </c>
      <c r="AW926" s="213">
        <f t="shared" si="123"/>
        <v>2</v>
      </c>
      <c r="AX926" s="212">
        <f t="shared" si="123"/>
        <v>0</v>
      </c>
      <c r="AY926" s="211">
        <f t="shared" si="123"/>
        <v>0</v>
      </c>
      <c r="AZ926" s="210">
        <f t="shared" si="123"/>
        <v>0</v>
      </c>
      <c r="BA926" s="210">
        <f t="shared" si="123"/>
        <v>0</v>
      </c>
      <c r="BB926" s="209">
        <f t="shared" si="123"/>
        <v>0</v>
      </c>
      <c r="BC926" s="52" t="s">
        <v>135</v>
      </c>
    </row>
    <row r="927" spans="2:62" ht="28.15" customHeight="1" x14ac:dyDescent="0.2">
      <c r="B927" s="30"/>
      <c r="C927" s="242">
        <v>1</v>
      </c>
      <c r="D927" s="44"/>
      <c r="E927" s="43"/>
      <c r="F927" s="43"/>
      <c r="G927" s="42"/>
      <c r="H927" s="223" t="s">
        <v>1251</v>
      </c>
      <c r="I927" s="246">
        <v>172</v>
      </c>
      <c r="J927" s="246">
        <v>41</v>
      </c>
      <c r="K927" s="246">
        <v>7</v>
      </c>
      <c r="L927" s="41" t="s">
        <v>133</v>
      </c>
      <c r="M927" s="40" t="s">
        <v>132</v>
      </c>
      <c r="N927" s="41" t="s">
        <v>131</v>
      </c>
      <c r="O927" s="40" t="s">
        <v>132</v>
      </c>
      <c r="P927" s="41" t="s">
        <v>130</v>
      </c>
      <c r="Q927" s="40" t="s">
        <v>1601</v>
      </c>
      <c r="R927" s="41" t="s">
        <v>129</v>
      </c>
      <c r="S927" s="40" t="s">
        <v>132</v>
      </c>
      <c r="T927" s="41" t="s">
        <v>128</v>
      </c>
      <c r="U927" s="40" t="s">
        <v>382</v>
      </c>
      <c r="V927" s="41" t="s">
        <v>127</v>
      </c>
      <c r="W927" s="40" t="s">
        <v>1138</v>
      </c>
      <c r="X927" s="41" t="s">
        <v>126</v>
      </c>
      <c r="Y927" s="40" t="s">
        <v>1719</v>
      </c>
      <c r="Z927" s="41" t="s">
        <v>125</v>
      </c>
      <c r="AA927" s="40" t="s">
        <v>132</v>
      </c>
      <c r="AB927" s="41" t="s">
        <v>1709</v>
      </c>
      <c r="AC927" s="40" t="s">
        <v>121</v>
      </c>
      <c r="AD927" s="39"/>
      <c r="AE927" s="40"/>
      <c r="AF927" s="39" t="s">
        <v>186</v>
      </c>
      <c r="AG927" s="38" t="s">
        <v>1718</v>
      </c>
      <c r="AH927" s="250"/>
      <c r="AI927" s="11"/>
      <c r="AJ927" s="310">
        <f>SUMPRODUCT(LEN($M927:$AC930)-LEN(SUBSTITUTE($M927:$AC930,"A", "")))</f>
        <v>75</v>
      </c>
      <c r="AK927" s="239">
        <f>SUMPRODUCT(LEN($AF927:$AF930)-LEN(SUBSTITUTE($AF927:$AF930,"A", "")))</f>
        <v>18</v>
      </c>
      <c r="AL927" s="230">
        <f>SUMPRODUCT(LEN($AE927:$AE930)-LEN(SUBSTITUTE($AE927:$AE930,"A", "")))</f>
        <v>0</v>
      </c>
      <c r="AM927" s="233">
        <f>SUMPRODUCT(LEN($M927:$AC930)-LEN(SUBSTITUTE($M927:$AC930,"S", "")))</f>
        <v>8</v>
      </c>
      <c r="AN927" s="239">
        <f>SUMPRODUCT(LEN($AF927:$AF930)-LEN(SUBSTITUTE($AF927:$AF930,"S", "")))</f>
        <v>0</v>
      </c>
      <c r="AO927" s="230">
        <f>SUMPRODUCT(LEN($AE927:$AE930)-LEN(SUBSTITUTE($AE927:$AE930,"S", "")))</f>
        <v>0</v>
      </c>
      <c r="AP927" s="233">
        <f>SUMPRODUCT(LEN($M927:$AC930)-LEN(SUBSTITUTE($M927:$AC930,"F", "")))</f>
        <v>0</v>
      </c>
      <c r="AQ927" s="239">
        <f>SUMPRODUCT(LEN($AF927:$AF930)-LEN(SUBSTITUTE($AF927:$AF930,"F", "")))</f>
        <v>0</v>
      </c>
      <c r="AR927" s="230">
        <f>SUMPRODUCT(LEN($AE927:$AE930)-LEN(SUBSTITUTE($AE927:$AE930,"F", "")))</f>
        <v>0</v>
      </c>
      <c r="AS927" s="233">
        <f>SUMPRODUCT(LEN($M927:$AC930)-LEN(SUBSTITUTE($M927:$AC930,"G", "")))</f>
        <v>19</v>
      </c>
      <c r="AT927" s="239">
        <f>SUMPRODUCT(LEN($AF927:$AF930)-LEN(SUBSTITUTE($AF927:$AF930,"G", "")))</f>
        <v>0</v>
      </c>
      <c r="AU927" s="230">
        <f>SUMPRODUCT(LEN($AE927:$AE930)-LEN(SUBSTITUTE($AE927:$AE930,"G", "")))</f>
        <v>0</v>
      </c>
      <c r="AV927" s="233">
        <f>SUMPRODUCT(LEN($M927:$AC930)-LEN(SUBSTITUTE($M927:$AC930,"M", "")))</f>
        <v>4</v>
      </c>
      <c r="AW927" s="239">
        <f>SUMPRODUCT(LEN($AF927:$AF930)-LEN(SUBSTITUTE($AF927:$AF930,"M", "")))</f>
        <v>2</v>
      </c>
      <c r="AX927" s="230">
        <f>SUMPRODUCT(LEN($AE927:$AE930)-LEN(SUBSTITUTE($AE927:$AE930,"M", "")))</f>
        <v>0</v>
      </c>
      <c r="AY927" s="291">
        <f>SUMPRODUCT(LEN($AE927:$AE930)-LEN(SUBSTITUTE($AE927:$AE930,"S", "")))</f>
        <v>0</v>
      </c>
      <c r="AZ927" s="227">
        <f>SUMPRODUCT(LEN($AE927:$AE930)-LEN(SUBSTITUTE($AE927:$AE930,"F", "")))</f>
        <v>0</v>
      </c>
      <c r="BA927" s="227">
        <f>SUMPRODUCT(LEN($AE927:$AE930)-LEN(SUBSTITUTE($AE927:$AE930,"G", "")))</f>
        <v>0</v>
      </c>
      <c r="BB927" s="294">
        <f>SUMPRODUCT(LEN($AE927:$AE930)-LEN(SUBSTITUTE($AE927:$AE930,"M", "")))</f>
        <v>0</v>
      </c>
    </row>
    <row r="928" spans="2:62" ht="28.15" customHeight="1" thickBot="1" x14ac:dyDescent="0.25">
      <c r="B928" s="30"/>
      <c r="C928" s="243"/>
      <c r="D928" s="36"/>
      <c r="E928" s="35"/>
      <c r="F928" s="35"/>
      <c r="G928" s="34"/>
      <c r="H928" s="224"/>
      <c r="I928" s="247"/>
      <c r="J928" s="247"/>
      <c r="K928" s="247"/>
      <c r="L928" s="33" t="s">
        <v>123</v>
      </c>
      <c r="M928" s="32" t="s">
        <v>1315</v>
      </c>
      <c r="N928" s="33" t="s">
        <v>122</v>
      </c>
      <c r="O928" s="32" t="s">
        <v>186</v>
      </c>
      <c r="P928" s="33" t="s">
        <v>120</v>
      </c>
      <c r="Q928" s="32" t="s">
        <v>417</v>
      </c>
      <c r="R928" s="33" t="s">
        <v>119</v>
      </c>
      <c r="S928" s="32" t="s">
        <v>417</v>
      </c>
      <c r="T928" s="33" t="s">
        <v>118</v>
      </c>
      <c r="U928" s="32" t="s">
        <v>621</v>
      </c>
      <c r="V928" s="33" t="s">
        <v>117</v>
      </c>
      <c r="W928" s="32" t="s">
        <v>428</v>
      </c>
      <c r="X928" s="33" t="s">
        <v>116</v>
      </c>
      <c r="Y928" s="32" t="s">
        <v>176</v>
      </c>
      <c r="Z928" s="33" t="s">
        <v>115</v>
      </c>
      <c r="AA928" s="32" t="s">
        <v>414</v>
      </c>
      <c r="AB928" s="33" t="s">
        <v>1708</v>
      </c>
      <c r="AC928" s="32" t="s">
        <v>121</v>
      </c>
      <c r="AD928" s="31"/>
      <c r="AE928" s="32"/>
      <c r="AF928" s="31" t="s">
        <v>417</v>
      </c>
      <c r="AG928" s="23"/>
      <c r="AH928" s="251"/>
      <c r="AI928" s="11"/>
      <c r="AJ928" s="311"/>
      <c r="AK928" s="267"/>
      <c r="AL928" s="263"/>
      <c r="AM928" s="265"/>
      <c r="AN928" s="267"/>
      <c r="AO928" s="263"/>
      <c r="AP928" s="265"/>
      <c r="AQ928" s="267"/>
      <c r="AR928" s="263"/>
      <c r="AS928" s="265"/>
      <c r="AT928" s="267"/>
      <c r="AU928" s="263"/>
      <c r="AV928" s="265"/>
      <c r="AW928" s="267"/>
      <c r="AX928" s="263"/>
      <c r="AY928" s="292"/>
      <c r="AZ928" s="228"/>
      <c r="BA928" s="228"/>
      <c r="BB928" s="295"/>
    </row>
    <row r="929" spans="2:62" ht="28.15" customHeight="1" x14ac:dyDescent="0.2">
      <c r="B929" s="30"/>
      <c r="C929" s="244"/>
      <c r="D929" s="29"/>
      <c r="E929" s="28"/>
      <c r="F929" s="28"/>
      <c r="G929" s="27"/>
      <c r="H929" s="225">
        <v>257</v>
      </c>
      <c r="I929" s="248"/>
      <c r="J929" s="248"/>
      <c r="K929" s="248"/>
      <c r="L929" s="26" t="s">
        <v>114</v>
      </c>
      <c r="M929" s="25" t="s">
        <v>1653</v>
      </c>
      <c r="N929" s="26" t="s">
        <v>112</v>
      </c>
      <c r="O929" s="25" t="s">
        <v>176</v>
      </c>
      <c r="P929" s="26" t="s">
        <v>111</v>
      </c>
      <c r="Q929" s="25" t="s">
        <v>1126</v>
      </c>
      <c r="R929" s="26" t="s">
        <v>110</v>
      </c>
      <c r="S929" s="25" t="s">
        <v>679</v>
      </c>
      <c r="T929" s="26" t="s">
        <v>109</v>
      </c>
      <c r="U929" s="25" t="s">
        <v>1717</v>
      </c>
      <c r="V929" s="26" t="s">
        <v>108</v>
      </c>
      <c r="W929" s="25" t="s">
        <v>1138</v>
      </c>
      <c r="X929" s="26" t="s">
        <v>107</v>
      </c>
      <c r="Y929" s="25" t="s">
        <v>1138</v>
      </c>
      <c r="Z929" s="26" t="s">
        <v>106</v>
      </c>
      <c r="AA929" s="25" t="s">
        <v>113</v>
      </c>
      <c r="AB929" s="26" t="s">
        <v>1707</v>
      </c>
      <c r="AC929" s="25"/>
      <c r="AD929" s="24"/>
      <c r="AE929" s="25"/>
      <c r="AF929" s="24" t="s">
        <v>1716</v>
      </c>
      <c r="AG929" s="23"/>
      <c r="AH929" s="251"/>
      <c r="AI929" s="11"/>
      <c r="AJ929" s="311"/>
      <c r="AK929" s="267"/>
      <c r="AL929" s="263"/>
      <c r="AM929" s="265"/>
      <c r="AN929" s="267"/>
      <c r="AO929" s="263"/>
      <c r="AP929" s="265"/>
      <c r="AQ929" s="267"/>
      <c r="AR929" s="263"/>
      <c r="AS929" s="265"/>
      <c r="AT929" s="267"/>
      <c r="AU929" s="263"/>
      <c r="AV929" s="265"/>
      <c r="AW929" s="267"/>
      <c r="AX929" s="263"/>
      <c r="AY929" s="292"/>
      <c r="AZ929" s="228"/>
      <c r="BA929" s="228"/>
      <c r="BB929" s="295"/>
    </row>
    <row r="930" spans="2:62" ht="28.15" customHeight="1" thickBot="1" x14ac:dyDescent="0.25">
      <c r="B930" s="30"/>
      <c r="C930" s="253"/>
      <c r="D930" s="51"/>
      <c r="E930" s="50"/>
      <c r="F930" s="50"/>
      <c r="G930" s="49"/>
      <c r="H930" s="226"/>
      <c r="I930" s="254"/>
      <c r="J930" s="254"/>
      <c r="K930" s="254"/>
      <c r="L930" s="48" t="s">
        <v>105</v>
      </c>
      <c r="M930" s="47" t="s">
        <v>1273</v>
      </c>
      <c r="N930" s="48" t="s">
        <v>103</v>
      </c>
      <c r="O930" s="47" t="s">
        <v>186</v>
      </c>
      <c r="P930" s="48" t="s">
        <v>102</v>
      </c>
      <c r="Q930" s="47" t="s">
        <v>417</v>
      </c>
      <c r="R930" s="48" t="s">
        <v>101</v>
      </c>
      <c r="S930" s="47" t="s">
        <v>417</v>
      </c>
      <c r="T930" s="48">
        <v>20</v>
      </c>
      <c r="U930" s="47" t="s">
        <v>382</v>
      </c>
      <c r="V930" s="48" t="s">
        <v>100</v>
      </c>
      <c r="W930" s="47" t="s">
        <v>740</v>
      </c>
      <c r="X930" s="48" t="s">
        <v>99</v>
      </c>
      <c r="Y930" s="47" t="s">
        <v>740</v>
      </c>
      <c r="Z930" s="48" t="s">
        <v>98</v>
      </c>
      <c r="AA930" s="47" t="s">
        <v>113</v>
      </c>
      <c r="AB930" s="48" t="s">
        <v>1706</v>
      </c>
      <c r="AC930" s="47"/>
      <c r="AD930" s="16"/>
      <c r="AE930" s="47"/>
      <c r="AF930" s="16"/>
      <c r="AG930" s="46"/>
      <c r="AH930" s="255"/>
      <c r="AI930" s="11"/>
      <c r="AJ930" s="312"/>
      <c r="AK930" s="268"/>
      <c r="AL930" s="264"/>
      <c r="AM930" s="266"/>
      <c r="AN930" s="268"/>
      <c r="AO930" s="264"/>
      <c r="AP930" s="266"/>
      <c r="AQ930" s="268"/>
      <c r="AR930" s="264"/>
      <c r="AS930" s="266"/>
      <c r="AT930" s="268"/>
      <c r="AU930" s="264"/>
      <c r="AV930" s="266"/>
      <c r="AW930" s="268"/>
      <c r="AX930" s="264"/>
      <c r="AY930" s="293"/>
      <c r="AZ930" s="229"/>
      <c r="BA930" s="229"/>
      <c r="BB930" s="296"/>
    </row>
    <row r="931" spans="2:62" ht="28.15" customHeight="1" x14ac:dyDescent="0.2">
      <c r="B931" s="30"/>
      <c r="C931" s="242">
        <v>2</v>
      </c>
      <c r="D931" s="44"/>
      <c r="E931" s="43"/>
      <c r="F931" s="43"/>
      <c r="G931" s="42"/>
      <c r="H931" s="223"/>
      <c r="I931" s="246"/>
      <c r="J931" s="246"/>
      <c r="K931" s="246"/>
      <c r="L931" s="41" t="s">
        <v>133</v>
      </c>
      <c r="M931" s="40"/>
      <c r="N931" s="41" t="s">
        <v>131</v>
      </c>
      <c r="O931" s="40"/>
      <c r="P931" s="41" t="s">
        <v>130</v>
      </c>
      <c r="Q931" s="40"/>
      <c r="R931" s="41" t="s">
        <v>129</v>
      </c>
      <c r="S931" s="40"/>
      <c r="T931" s="41" t="s">
        <v>128</v>
      </c>
      <c r="U931" s="40"/>
      <c r="V931" s="41" t="s">
        <v>127</v>
      </c>
      <c r="W931" s="40"/>
      <c r="X931" s="41" t="s">
        <v>126</v>
      </c>
      <c r="Y931" s="40"/>
      <c r="Z931" s="41" t="s">
        <v>125</v>
      </c>
      <c r="AA931" s="40"/>
      <c r="AB931" s="41" t="s">
        <v>1709</v>
      </c>
      <c r="AC931" s="40"/>
      <c r="AD931" s="39"/>
      <c r="AE931" s="40"/>
      <c r="AF931" s="39"/>
      <c r="AG931" s="38"/>
      <c r="AH931" s="250"/>
      <c r="AI931" s="11"/>
      <c r="AJ931" s="310">
        <f>SUMPRODUCT(LEN($M931:$AC934)-LEN(SUBSTITUTE($M931:$AC934,"A", "")))</f>
        <v>0</v>
      </c>
      <c r="AK931" s="239">
        <f>SUMPRODUCT(LEN($AF931:$AF934)-LEN(SUBSTITUTE($AF931:$AF934,"A", "")))</f>
        <v>0</v>
      </c>
      <c r="AL931" s="230">
        <f>SUMPRODUCT(LEN($AE931:$AE934)-LEN(SUBSTITUTE($AE931:$AE934,"A", "")))</f>
        <v>0</v>
      </c>
      <c r="AM931" s="233">
        <f>SUMPRODUCT(LEN($M931:$AC934)-LEN(SUBSTITUTE($M931:$AC934,"S", "")))</f>
        <v>0</v>
      </c>
      <c r="AN931" s="239">
        <f>SUMPRODUCT(LEN($AF931:$AF934)-LEN(SUBSTITUTE($AF931:$AF934,"S", "")))</f>
        <v>0</v>
      </c>
      <c r="AO931" s="230">
        <f>SUMPRODUCT(LEN($AE931:$AE934)-LEN(SUBSTITUTE($AE931:$AE934,"S", "")))</f>
        <v>0</v>
      </c>
      <c r="AP931" s="233">
        <f>SUMPRODUCT(LEN($M931:$AC934)-LEN(SUBSTITUTE($M931:$AC934,"F", "")))</f>
        <v>0</v>
      </c>
      <c r="AQ931" s="239">
        <f>SUMPRODUCT(LEN($AF931:$AF934)-LEN(SUBSTITUTE($AF931:$AF934,"F", "")))</f>
        <v>0</v>
      </c>
      <c r="AR931" s="230">
        <f>SUMPRODUCT(LEN($AE931:$AE934)-LEN(SUBSTITUTE($AE931:$AE934,"F", "")))</f>
        <v>0</v>
      </c>
      <c r="AS931" s="233">
        <f>SUMPRODUCT(LEN($M931:$AC934)-LEN(SUBSTITUTE($M931:$AC934,"G", "")))</f>
        <v>0</v>
      </c>
      <c r="AT931" s="239">
        <f>SUMPRODUCT(LEN($AF931:$AF934)-LEN(SUBSTITUTE($AF931:$AF934,"G", "")))</f>
        <v>0</v>
      </c>
      <c r="AU931" s="230">
        <f>SUMPRODUCT(LEN($AE931:$AE934)-LEN(SUBSTITUTE($AE931:$AE934,"G", "")))</f>
        <v>0</v>
      </c>
      <c r="AV931" s="233">
        <f>SUMPRODUCT(LEN($M931:$AC934)-LEN(SUBSTITUTE($M931:$AC934,"M", "")))</f>
        <v>0</v>
      </c>
      <c r="AW931" s="239">
        <f>SUMPRODUCT(LEN($AF931:$AF934)-LEN(SUBSTITUTE($AF931:$AF934,"M", "")))</f>
        <v>0</v>
      </c>
      <c r="AX931" s="230">
        <f>SUMPRODUCT(LEN($AE931:$AE934)-LEN(SUBSTITUTE($AE931:$AE934,"M", "")))</f>
        <v>0</v>
      </c>
      <c r="AY931" s="291">
        <f>SUMPRODUCT(LEN($AE931:$AE934)-LEN(SUBSTITUTE($AE931:$AE934,"S", "")))</f>
        <v>0</v>
      </c>
      <c r="AZ931" s="227">
        <f>SUMPRODUCT(LEN($AE931:$AE934)-LEN(SUBSTITUTE($AE931:$AE934,"F", "")))</f>
        <v>0</v>
      </c>
      <c r="BA931" s="227">
        <f>SUMPRODUCT(LEN($AE931:$AE934)-LEN(SUBSTITUTE($AE931:$AE934,"G", "")))</f>
        <v>0</v>
      </c>
      <c r="BB931" s="294">
        <f>SUMPRODUCT(LEN($AE931:$AE934)-LEN(SUBSTITUTE($AE931:$AE934,"M", "")))</f>
        <v>0</v>
      </c>
    </row>
    <row r="932" spans="2:62" ht="28.15" customHeight="1" thickBot="1" x14ac:dyDescent="0.25">
      <c r="B932" s="30"/>
      <c r="C932" s="243"/>
      <c r="D932" s="36"/>
      <c r="E932" s="35"/>
      <c r="F932" s="35"/>
      <c r="G932" s="34"/>
      <c r="H932" s="224"/>
      <c r="I932" s="247"/>
      <c r="J932" s="247"/>
      <c r="K932" s="247"/>
      <c r="L932" s="33" t="s">
        <v>123</v>
      </c>
      <c r="M932" s="32"/>
      <c r="N932" s="33" t="s">
        <v>122</v>
      </c>
      <c r="O932" s="32"/>
      <c r="P932" s="33" t="s">
        <v>120</v>
      </c>
      <c r="Q932" s="32"/>
      <c r="R932" s="33" t="s">
        <v>119</v>
      </c>
      <c r="S932" s="32"/>
      <c r="T932" s="33" t="s">
        <v>118</v>
      </c>
      <c r="U932" s="32"/>
      <c r="V932" s="33" t="s">
        <v>117</v>
      </c>
      <c r="W932" s="32"/>
      <c r="X932" s="33" t="s">
        <v>116</v>
      </c>
      <c r="Y932" s="32"/>
      <c r="Z932" s="33" t="s">
        <v>115</v>
      </c>
      <c r="AA932" s="32"/>
      <c r="AB932" s="33" t="s">
        <v>1708</v>
      </c>
      <c r="AC932" s="32"/>
      <c r="AD932" s="31"/>
      <c r="AE932" s="32"/>
      <c r="AF932" s="31"/>
      <c r="AG932" s="23"/>
      <c r="AH932" s="251"/>
      <c r="AI932" s="11"/>
      <c r="AJ932" s="311"/>
      <c r="AK932" s="267"/>
      <c r="AL932" s="263"/>
      <c r="AM932" s="265"/>
      <c r="AN932" s="267"/>
      <c r="AO932" s="263"/>
      <c r="AP932" s="265"/>
      <c r="AQ932" s="267"/>
      <c r="AR932" s="263"/>
      <c r="AS932" s="265"/>
      <c r="AT932" s="267"/>
      <c r="AU932" s="263"/>
      <c r="AV932" s="265"/>
      <c r="AW932" s="267"/>
      <c r="AX932" s="263"/>
      <c r="AY932" s="292"/>
      <c r="AZ932" s="228"/>
      <c r="BA932" s="228"/>
      <c r="BB932" s="295"/>
    </row>
    <row r="933" spans="2:62" ht="28.15" customHeight="1" x14ac:dyDescent="0.2">
      <c r="B933" s="30"/>
      <c r="C933" s="244"/>
      <c r="D933" s="29"/>
      <c r="E933" s="28"/>
      <c r="F933" s="28"/>
      <c r="G933" s="27"/>
      <c r="H933" s="225"/>
      <c r="I933" s="248"/>
      <c r="J933" s="248"/>
      <c r="K933" s="248"/>
      <c r="L933" s="26" t="s">
        <v>114</v>
      </c>
      <c r="M933" s="25"/>
      <c r="N933" s="26" t="s">
        <v>112</v>
      </c>
      <c r="O933" s="25"/>
      <c r="P933" s="26" t="s">
        <v>111</v>
      </c>
      <c r="Q933" s="25"/>
      <c r="R933" s="26" t="s">
        <v>110</v>
      </c>
      <c r="S933" s="25"/>
      <c r="T933" s="26" t="s">
        <v>109</v>
      </c>
      <c r="U933" s="25"/>
      <c r="V933" s="26" t="s">
        <v>108</v>
      </c>
      <c r="W933" s="25"/>
      <c r="X933" s="26" t="s">
        <v>107</v>
      </c>
      <c r="Y933" s="25"/>
      <c r="Z933" s="26" t="s">
        <v>106</v>
      </c>
      <c r="AA933" s="25"/>
      <c r="AB933" s="26" t="s">
        <v>1707</v>
      </c>
      <c r="AC933" s="25"/>
      <c r="AD933" s="24"/>
      <c r="AE933" s="25"/>
      <c r="AF933" s="24"/>
      <c r="AG933" s="23"/>
      <c r="AH933" s="251"/>
      <c r="AI933" s="11"/>
      <c r="AJ933" s="311"/>
      <c r="AK933" s="267"/>
      <c r="AL933" s="263"/>
      <c r="AM933" s="265"/>
      <c r="AN933" s="267"/>
      <c r="AO933" s="263"/>
      <c r="AP933" s="265"/>
      <c r="AQ933" s="267"/>
      <c r="AR933" s="263"/>
      <c r="AS933" s="265"/>
      <c r="AT933" s="267"/>
      <c r="AU933" s="263"/>
      <c r="AV933" s="265"/>
      <c r="AW933" s="267"/>
      <c r="AX933" s="263"/>
      <c r="AY933" s="292"/>
      <c r="AZ933" s="228"/>
      <c r="BA933" s="228"/>
      <c r="BB933" s="295"/>
    </row>
    <row r="934" spans="2:62" ht="28.15" customHeight="1" thickBot="1" x14ac:dyDescent="0.25">
      <c r="B934" s="30"/>
      <c r="C934" s="253"/>
      <c r="D934" s="51"/>
      <c r="E934" s="50"/>
      <c r="F934" s="50"/>
      <c r="G934" s="49"/>
      <c r="H934" s="226"/>
      <c r="I934" s="254"/>
      <c r="J934" s="254"/>
      <c r="K934" s="254"/>
      <c r="L934" s="48" t="s">
        <v>105</v>
      </c>
      <c r="M934" s="47"/>
      <c r="N934" s="48" t="s">
        <v>103</v>
      </c>
      <c r="O934" s="47"/>
      <c r="P934" s="48" t="s">
        <v>102</v>
      </c>
      <c r="Q934" s="47"/>
      <c r="R934" s="48" t="s">
        <v>101</v>
      </c>
      <c r="S934" s="47"/>
      <c r="T934" s="48">
        <v>20</v>
      </c>
      <c r="U934" s="47"/>
      <c r="V934" s="48" t="s">
        <v>100</v>
      </c>
      <c r="W934" s="47"/>
      <c r="X934" s="48" t="s">
        <v>99</v>
      </c>
      <c r="Y934" s="47"/>
      <c r="Z934" s="48" t="s">
        <v>98</v>
      </c>
      <c r="AA934" s="47"/>
      <c r="AB934" s="48" t="s">
        <v>1706</v>
      </c>
      <c r="AC934" s="47"/>
      <c r="AD934" s="16"/>
      <c r="AE934" s="47"/>
      <c r="AF934" s="16"/>
      <c r="AG934" s="46"/>
      <c r="AH934" s="255"/>
      <c r="AI934" s="11"/>
      <c r="AJ934" s="312"/>
      <c r="AK934" s="268"/>
      <c r="AL934" s="264"/>
      <c r="AM934" s="266"/>
      <c r="AN934" s="268"/>
      <c r="AO934" s="264"/>
      <c r="AP934" s="266"/>
      <c r="AQ934" s="268"/>
      <c r="AR934" s="264"/>
      <c r="AS934" s="266"/>
      <c r="AT934" s="268"/>
      <c r="AU934" s="264"/>
      <c r="AV934" s="266"/>
      <c r="AW934" s="268"/>
      <c r="AX934" s="264"/>
      <c r="AY934" s="293"/>
      <c r="AZ934" s="229"/>
      <c r="BA934" s="229"/>
      <c r="BB934" s="296"/>
    </row>
    <row r="935" spans="2:62" ht="28.15" customHeight="1" x14ac:dyDescent="0.2">
      <c r="B935" s="30"/>
      <c r="C935" s="242">
        <v>3</v>
      </c>
      <c r="D935" s="44"/>
      <c r="E935" s="43"/>
      <c r="F935" s="43"/>
      <c r="G935" s="42"/>
      <c r="H935" s="223"/>
      <c r="I935" s="246"/>
      <c r="J935" s="246"/>
      <c r="K935" s="246"/>
      <c r="L935" s="41" t="s">
        <v>133</v>
      </c>
      <c r="M935" s="40"/>
      <c r="N935" s="41" t="s">
        <v>131</v>
      </c>
      <c r="O935" s="40"/>
      <c r="P935" s="41" t="s">
        <v>130</v>
      </c>
      <c r="Q935" s="40"/>
      <c r="R935" s="41" t="s">
        <v>129</v>
      </c>
      <c r="S935" s="40"/>
      <c r="T935" s="41" t="s">
        <v>128</v>
      </c>
      <c r="U935" s="40"/>
      <c r="V935" s="41" t="s">
        <v>127</v>
      </c>
      <c r="W935" s="40"/>
      <c r="X935" s="41" t="s">
        <v>126</v>
      </c>
      <c r="Y935" s="40"/>
      <c r="Z935" s="41" t="s">
        <v>125</v>
      </c>
      <c r="AA935" s="40"/>
      <c r="AB935" s="41" t="s">
        <v>1709</v>
      </c>
      <c r="AC935" s="40"/>
      <c r="AD935" s="39"/>
      <c r="AE935" s="40"/>
      <c r="AF935" s="39"/>
      <c r="AG935" s="38"/>
      <c r="AH935" s="250"/>
      <c r="AI935" s="11"/>
      <c r="AJ935" s="310">
        <f>SUMPRODUCT(LEN($M935:$AC938)-LEN(SUBSTITUTE($M935:$AC938,"A", "")))</f>
        <v>0</v>
      </c>
      <c r="AK935" s="239">
        <f>SUMPRODUCT(LEN($AF935:$AF938)-LEN(SUBSTITUTE($AF935:$AF938,"A", "")))</f>
        <v>0</v>
      </c>
      <c r="AL935" s="230">
        <f>SUMPRODUCT(LEN($AE935:$AE938)-LEN(SUBSTITUTE($AE935:$AE938,"A", "")))</f>
        <v>0</v>
      </c>
      <c r="AM935" s="233">
        <f>SUMPRODUCT(LEN($M935:$AC938)-LEN(SUBSTITUTE($M935:$AC938,"S", "")))</f>
        <v>0</v>
      </c>
      <c r="AN935" s="239">
        <f>SUMPRODUCT(LEN($AF935:$AF938)-LEN(SUBSTITUTE($AF935:$AF938,"S", "")))</f>
        <v>0</v>
      </c>
      <c r="AO935" s="230">
        <f>SUMPRODUCT(LEN($AE935:$AE938)-LEN(SUBSTITUTE($AE935:$AE938,"S", "")))</f>
        <v>0</v>
      </c>
      <c r="AP935" s="233">
        <f>SUMPRODUCT(LEN($M935:$AC938)-LEN(SUBSTITUTE($M935:$AC938,"F", "")))</f>
        <v>0</v>
      </c>
      <c r="AQ935" s="239">
        <f>SUMPRODUCT(LEN($AF935:$AF938)-LEN(SUBSTITUTE($AF935:$AF938,"F", "")))</f>
        <v>0</v>
      </c>
      <c r="AR935" s="230">
        <f>SUMPRODUCT(LEN($AE935:$AE938)-LEN(SUBSTITUTE($AE935:$AE938,"F", "")))</f>
        <v>0</v>
      </c>
      <c r="AS935" s="233">
        <f>SUMPRODUCT(LEN($M935:$AC938)-LEN(SUBSTITUTE($M935:$AC938,"G", "")))</f>
        <v>0</v>
      </c>
      <c r="AT935" s="239">
        <f>SUMPRODUCT(LEN($AF935:$AF938)-LEN(SUBSTITUTE($AF935:$AF938,"G", "")))</f>
        <v>0</v>
      </c>
      <c r="AU935" s="230">
        <f>SUMPRODUCT(LEN($AE935:$AE938)-LEN(SUBSTITUTE($AE935:$AE938,"G", "")))</f>
        <v>0</v>
      </c>
      <c r="AV935" s="233">
        <f>SUMPRODUCT(LEN($M935:$AC938)-LEN(SUBSTITUTE($M935:$AC938,"M", "")))</f>
        <v>0</v>
      </c>
      <c r="AW935" s="239">
        <f>SUMPRODUCT(LEN($AF935:$AF938)-LEN(SUBSTITUTE($AF935:$AF938,"M", "")))</f>
        <v>0</v>
      </c>
      <c r="AX935" s="230">
        <f>SUMPRODUCT(LEN($AE935:$AE938)-LEN(SUBSTITUTE($AE935:$AE938,"M", "")))</f>
        <v>0</v>
      </c>
      <c r="AY935" s="291">
        <f>SUMPRODUCT(LEN($AE935:$AE938)-LEN(SUBSTITUTE($AE935:$AE938,"S", "")))</f>
        <v>0</v>
      </c>
      <c r="AZ935" s="227">
        <f>SUMPRODUCT(LEN($AE935:$AE938)-LEN(SUBSTITUTE($AE935:$AE938,"F", "")))</f>
        <v>0</v>
      </c>
      <c r="BA935" s="227">
        <f>SUMPRODUCT(LEN($AE935:$AE938)-LEN(SUBSTITUTE($AE935:$AE938,"G", "")))</f>
        <v>0</v>
      </c>
      <c r="BB935" s="294">
        <f>SUMPRODUCT(LEN($AE935:$AE938)-LEN(SUBSTITUTE($AE935:$AE938,"M", "")))</f>
        <v>0</v>
      </c>
    </row>
    <row r="936" spans="2:62" ht="28.15" customHeight="1" thickBot="1" x14ac:dyDescent="0.25">
      <c r="B936" s="30"/>
      <c r="C936" s="243"/>
      <c r="D936" s="36"/>
      <c r="E936" s="35"/>
      <c r="F936" s="35"/>
      <c r="G936" s="34"/>
      <c r="H936" s="224"/>
      <c r="I936" s="247"/>
      <c r="J936" s="247"/>
      <c r="K936" s="247"/>
      <c r="L936" s="33" t="s">
        <v>123</v>
      </c>
      <c r="M936" s="32"/>
      <c r="N936" s="33" t="s">
        <v>122</v>
      </c>
      <c r="O936" s="32"/>
      <c r="P936" s="33" t="s">
        <v>120</v>
      </c>
      <c r="Q936" s="32"/>
      <c r="R936" s="33" t="s">
        <v>119</v>
      </c>
      <c r="S936" s="32"/>
      <c r="T936" s="33" t="s">
        <v>118</v>
      </c>
      <c r="U936" s="32"/>
      <c r="V936" s="33" t="s">
        <v>117</v>
      </c>
      <c r="W936" s="32"/>
      <c r="X936" s="33" t="s">
        <v>116</v>
      </c>
      <c r="Y936" s="32"/>
      <c r="Z936" s="33" t="s">
        <v>115</v>
      </c>
      <c r="AA936" s="32"/>
      <c r="AB936" s="33" t="s">
        <v>1708</v>
      </c>
      <c r="AC936" s="32"/>
      <c r="AD936" s="31"/>
      <c r="AE936" s="32"/>
      <c r="AF936" s="31"/>
      <c r="AG936" s="23"/>
      <c r="AH936" s="251"/>
      <c r="AI936" s="11"/>
      <c r="AJ936" s="311"/>
      <c r="AK936" s="267"/>
      <c r="AL936" s="263"/>
      <c r="AM936" s="265"/>
      <c r="AN936" s="267"/>
      <c r="AO936" s="263"/>
      <c r="AP936" s="265"/>
      <c r="AQ936" s="267"/>
      <c r="AR936" s="263"/>
      <c r="AS936" s="265"/>
      <c r="AT936" s="267"/>
      <c r="AU936" s="263"/>
      <c r="AV936" s="265"/>
      <c r="AW936" s="267"/>
      <c r="AX936" s="263"/>
      <c r="AY936" s="292"/>
      <c r="AZ936" s="228"/>
      <c r="BA936" s="228"/>
      <c r="BB936" s="295"/>
    </row>
    <row r="937" spans="2:62" ht="28.15" customHeight="1" x14ac:dyDescent="0.2">
      <c r="B937" s="30"/>
      <c r="C937" s="244"/>
      <c r="D937" s="29"/>
      <c r="E937" s="28"/>
      <c r="F937" s="28"/>
      <c r="G937" s="27"/>
      <c r="H937" s="225"/>
      <c r="I937" s="248"/>
      <c r="J937" s="248"/>
      <c r="K937" s="248"/>
      <c r="L937" s="26" t="s">
        <v>114</v>
      </c>
      <c r="M937" s="25"/>
      <c r="N937" s="26" t="s">
        <v>112</v>
      </c>
      <c r="O937" s="25"/>
      <c r="P937" s="26" t="s">
        <v>111</v>
      </c>
      <c r="Q937" s="25"/>
      <c r="R937" s="26" t="s">
        <v>110</v>
      </c>
      <c r="S937" s="25"/>
      <c r="T937" s="26" t="s">
        <v>109</v>
      </c>
      <c r="U937" s="25"/>
      <c r="V937" s="26" t="s">
        <v>108</v>
      </c>
      <c r="W937" s="25"/>
      <c r="X937" s="26" t="s">
        <v>107</v>
      </c>
      <c r="Y937" s="25"/>
      <c r="Z937" s="26" t="s">
        <v>106</v>
      </c>
      <c r="AA937" s="25"/>
      <c r="AB937" s="26" t="s">
        <v>1707</v>
      </c>
      <c r="AC937" s="25"/>
      <c r="AD937" s="24"/>
      <c r="AE937" s="25"/>
      <c r="AF937" s="24"/>
      <c r="AG937" s="23"/>
      <c r="AH937" s="251"/>
      <c r="AI937" s="11"/>
      <c r="AJ937" s="311"/>
      <c r="AK937" s="267"/>
      <c r="AL937" s="263"/>
      <c r="AM937" s="265"/>
      <c r="AN937" s="267"/>
      <c r="AO937" s="263"/>
      <c r="AP937" s="265"/>
      <c r="AQ937" s="267"/>
      <c r="AR937" s="263"/>
      <c r="AS937" s="265"/>
      <c r="AT937" s="267"/>
      <c r="AU937" s="263"/>
      <c r="AV937" s="265"/>
      <c r="AW937" s="267"/>
      <c r="AX937" s="263"/>
      <c r="AY937" s="292"/>
      <c r="AZ937" s="228"/>
      <c r="BA937" s="228"/>
      <c r="BB937" s="295"/>
    </row>
    <row r="938" spans="2:62" ht="28.15" customHeight="1" thickBot="1" x14ac:dyDescent="0.25">
      <c r="B938" s="21"/>
      <c r="C938" s="245"/>
      <c r="D938" s="20"/>
      <c r="E938" s="19"/>
      <c r="F938" s="19"/>
      <c r="G938" s="18"/>
      <c r="H938" s="226"/>
      <c r="I938" s="249"/>
      <c r="J938" s="249"/>
      <c r="K938" s="249"/>
      <c r="L938" s="17" t="s">
        <v>105</v>
      </c>
      <c r="M938" s="15"/>
      <c r="N938" s="17" t="s">
        <v>103</v>
      </c>
      <c r="O938" s="15"/>
      <c r="P938" s="17" t="s">
        <v>102</v>
      </c>
      <c r="Q938" s="15"/>
      <c r="R938" s="17" t="s">
        <v>101</v>
      </c>
      <c r="S938" s="15"/>
      <c r="T938" s="17">
        <v>20</v>
      </c>
      <c r="U938" s="15"/>
      <c r="V938" s="17" t="s">
        <v>100</v>
      </c>
      <c r="W938" s="15"/>
      <c r="X938" s="17" t="s">
        <v>99</v>
      </c>
      <c r="Y938" s="15"/>
      <c r="Z938" s="17" t="s">
        <v>98</v>
      </c>
      <c r="AA938" s="15"/>
      <c r="AB938" s="17" t="s">
        <v>1706</v>
      </c>
      <c r="AC938" s="25"/>
      <c r="AD938" s="16"/>
      <c r="AE938" s="15"/>
      <c r="AF938" s="14"/>
      <c r="AG938" s="13"/>
      <c r="AH938" s="252"/>
      <c r="AI938" s="11"/>
      <c r="AJ938" s="312"/>
      <c r="AK938" s="268"/>
      <c r="AL938" s="264"/>
      <c r="AM938" s="266"/>
      <c r="AN938" s="268"/>
      <c r="AO938" s="264"/>
      <c r="AP938" s="266"/>
      <c r="AQ938" s="268"/>
      <c r="AR938" s="264"/>
      <c r="AS938" s="266"/>
      <c r="AT938" s="268"/>
      <c r="AU938" s="264"/>
      <c r="AV938" s="266"/>
      <c r="AW938" s="268"/>
      <c r="AX938" s="264"/>
      <c r="AY938" s="293"/>
      <c r="AZ938" s="229"/>
      <c r="BA938" s="229"/>
      <c r="BB938" s="296"/>
    </row>
    <row r="939" spans="2:62" ht="85.9" customHeight="1" thickTop="1" thickBot="1" x14ac:dyDescent="0.35">
      <c r="B939" s="105" t="s">
        <v>174</v>
      </c>
      <c r="C939" s="95" t="s">
        <v>173</v>
      </c>
      <c r="D939" s="100" t="s">
        <v>172</v>
      </c>
      <c r="E939" s="104" t="s">
        <v>171</v>
      </c>
      <c r="F939" s="103"/>
      <c r="G939" s="102"/>
      <c r="H939" s="101" t="s">
        <v>170</v>
      </c>
      <c r="I939" s="100" t="s">
        <v>96</v>
      </c>
      <c r="J939" s="100" t="s">
        <v>169</v>
      </c>
      <c r="K939" s="100" t="s">
        <v>97</v>
      </c>
      <c r="L939" s="256" t="s">
        <v>168</v>
      </c>
      <c r="M939" s="262"/>
      <c r="N939" s="256" t="s">
        <v>167</v>
      </c>
      <c r="O939" s="262"/>
      <c r="P939" s="256" t="s">
        <v>167</v>
      </c>
      <c r="Q939" s="257"/>
      <c r="R939" s="256" t="s">
        <v>167</v>
      </c>
      <c r="S939" s="257"/>
      <c r="T939" s="256" t="s">
        <v>167</v>
      </c>
      <c r="U939" s="257"/>
      <c r="V939" s="256" t="s">
        <v>167</v>
      </c>
      <c r="W939" s="257"/>
      <c r="X939" s="256" t="s">
        <v>167</v>
      </c>
      <c r="Y939" s="257"/>
      <c r="Z939" s="256" t="s">
        <v>167</v>
      </c>
      <c r="AA939" s="257"/>
      <c r="AB939" s="256" t="s">
        <v>167</v>
      </c>
      <c r="AC939" s="257"/>
      <c r="AD939" s="261" t="s">
        <v>166</v>
      </c>
      <c r="AE939" s="257"/>
      <c r="AF939" s="101" t="s">
        <v>165</v>
      </c>
      <c r="AG939" s="101" t="s">
        <v>164</v>
      </c>
      <c r="AH939" s="100" t="s">
        <v>163</v>
      </c>
      <c r="AI939" s="98"/>
      <c r="AJ939" s="96" t="s">
        <v>160</v>
      </c>
      <c r="AK939" s="95" t="s">
        <v>159</v>
      </c>
      <c r="AL939" s="94" t="s">
        <v>158</v>
      </c>
      <c r="AM939" s="96" t="s">
        <v>157</v>
      </c>
      <c r="AN939" s="95" t="s">
        <v>156</v>
      </c>
      <c r="AO939" s="94" t="s">
        <v>155</v>
      </c>
      <c r="AP939" s="96" t="s">
        <v>154</v>
      </c>
      <c r="AQ939" s="95" t="s">
        <v>153</v>
      </c>
      <c r="AR939" s="97" t="s">
        <v>152</v>
      </c>
      <c r="AS939" s="96" t="s">
        <v>151</v>
      </c>
      <c r="AT939" s="95" t="s">
        <v>150</v>
      </c>
      <c r="AU939" s="94" t="s">
        <v>149</v>
      </c>
      <c r="AV939" s="96" t="s">
        <v>148</v>
      </c>
      <c r="AW939" s="95" t="s">
        <v>147</v>
      </c>
      <c r="AX939" s="94" t="s">
        <v>146</v>
      </c>
      <c r="AY939" s="93" t="s">
        <v>145</v>
      </c>
      <c r="AZ939" s="92" t="s">
        <v>144</v>
      </c>
      <c r="BA939" s="92" t="s">
        <v>143</v>
      </c>
      <c r="BB939" s="91" t="s">
        <v>142</v>
      </c>
    </row>
    <row r="940" spans="2:62" ht="48" thickBot="1" x14ac:dyDescent="0.3">
      <c r="B940" s="90" t="s">
        <v>177</v>
      </c>
      <c r="C940" s="89"/>
      <c r="D940" s="88"/>
      <c r="E940" s="258"/>
      <c r="F940" s="259"/>
      <c r="G940" s="260"/>
      <c r="H940" s="87" t="s">
        <v>140</v>
      </c>
      <c r="I940" s="86"/>
      <c r="J940" s="86"/>
      <c r="K940" s="85"/>
      <c r="L940" s="84"/>
      <c r="M940" s="81"/>
      <c r="N940" s="84"/>
      <c r="O940" s="81"/>
      <c r="P940" s="84"/>
      <c r="Q940" s="81"/>
      <c r="R940" s="84"/>
      <c r="S940" s="81"/>
      <c r="T940" s="84"/>
      <c r="U940" s="81"/>
      <c r="V940" s="84"/>
      <c r="W940" s="81"/>
      <c r="X940" s="84"/>
      <c r="Y940" s="81"/>
      <c r="Z940" s="84"/>
      <c r="AA940" s="83"/>
      <c r="AB940" s="217"/>
      <c r="AC940" s="217"/>
      <c r="AD940" s="82" t="s">
        <v>139</v>
      </c>
      <c r="AE940" s="81"/>
      <c r="AF940" s="81"/>
      <c r="AG940" s="81"/>
      <c r="AH940" s="80"/>
      <c r="AI940" s="79" t="s">
        <v>138</v>
      </c>
      <c r="AJ940" s="78">
        <f t="shared" ref="AJ940:BB940" si="124">SUM(AJ942:AJ953)</f>
        <v>43</v>
      </c>
      <c r="AK940" s="77">
        <f t="shared" si="124"/>
        <v>12</v>
      </c>
      <c r="AL940" s="76">
        <f t="shared" si="124"/>
        <v>0</v>
      </c>
      <c r="AM940" s="78">
        <f t="shared" si="124"/>
        <v>36</v>
      </c>
      <c r="AN940" s="77">
        <f t="shared" si="124"/>
        <v>3</v>
      </c>
      <c r="AO940" s="76">
        <f t="shared" si="124"/>
        <v>0</v>
      </c>
      <c r="AP940" s="78">
        <f t="shared" si="124"/>
        <v>1</v>
      </c>
      <c r="AQ940" s="77">
        <f t="shared" si="124"/>
        <v>0</v>
      </c>
      <c r="AR940" s="76">
        <f t="shared" si="124"/>
        <v>0</v>
      </c>
      <c r="AS940" s="78">
        <f t="shared" si="124"/>
        <v>10</v>
      </c>
      <c r="AT940" s="77">
        <f t="shared" si="124"/>
        <v>2</v>
      </c>
      <c r="AU940" s="76">
        <f t="shared" si="124"/>
        <v>0</v>
      </c>
      <c r="AV940" s="78">
        <f t="shared" si="124"/>
        <v>5</v>
      </c>
      <c r="AW940" s="77">
        <f t="shared" si="124"/>
        <v>0</v>
      </c>
      <c r="AX940" s="76">
        <f t="shared" si="124"/>
        <v>0</v>
      </c>
      <c r="AY940" s="75">
        <f t="shared" si="124"/>
        <v>0</v>
      </c>
      <c r="AZ940" s="74">
        <f t="shared" si="124"/>
        <v>0</v>
      </c>
      <c r="BA940" s="74">
        <f t="shared" si="124"/>
        <v>0</v>
      </c>
      <c r="BB940" s="73">
        <f t="shared" si="124"/>
        <v>0</v>
      </c>
      <c r="BC940" s="72" t="s">
        <v>137</v>
      </c>
      <c r="BF940" s="5">
        <f>SUM(AJ940:AL940)/$BG$5</f>
        <v>55</v>
      </c>
      <c r="BG940" s="5">
        <f>SUM(AM940:AO940,AY940)/$BG$5</f>
        <v>39</v>
      </c>
      <c r="BH940" s="5">
        <f>SUM(AP940:AR940,AZ940)/$BG$5</f>
        <v>1</v>
      </c>
      <c r="BI940" s="5">
        <f>SUM(AS940:AU940,BA940)/$BG$5</f>
        <v>12</v>
      </c>
      <c r="BJ940" s="5">
        <f>SUM(AV940:AX940,BB940)/$BG$5</f>
        <v>5</v>
      </c>
    </row>
    <row r="941" spans="2:62" ht="37.5" thickBot="1" x14ac:dyDescent="0.3">
      <c r="B941" s="71"/>
      <c r="C941" s="70"/>
      <c r="D941" s="69"/>
      <c r="E941" s="68"/>
      <c r="F941" s="68"/>
      <c r="G941" s="67"/>
      <c r="H941" s="66"/>
      <c r="I941" s="64"/>
      <c r="J941" s="64"/>
      <c r="K941" s="65"/>
      <c r="L941" s="64"/>
      <c r="M941" s="62"/>
      <c r="N941" s="64"/>
      <c r="O941" s="62"/>
      <c r="P941" s="64"/>
      <c r="Q941" s="62"/>
      <c r="R941" s="64"/>
      <c r="S941" s="62"/>
      <c r="T941" s="64"/>
      <c r="U941" s="62"/>
      <c r="V941" s="64"/>
      <c r="W941" s="62"/>
      <c r="X941" s="64"/>
      <c r="Y941" s="62"/>
      <c r="Z941" s="64"/>
      <c r="AA941" s="62"/>
      <c r="AB941" s="62"/>
      <c r="AC941" s="62"/>
      <c r="AD941" s="63"/>
      <c r="AE941" s="62"/>
      <c r="AF941" s="62"/>
      <c r="AG941" s="62"/>
      <c r="AH941" s="61"/>
      <c r="AI941" s="59" t="s">
        <v>136</v>
      </c>
      <c r="AJ941" s="214">
        <f t="shared" ref="AJ941:BB941" si="125">AJ940/1</f>
        <v>43</v>
      </c>
      <c r="AK941" s="213">
        <f t="shared" si="125"/>
        <v>12</v>
      </c>
      <c r="AL941" s="212">
        <f t="shared" si="125"/>
        <v>0</v>
      </c>
      <c r="AM941" s="214">
        <f t="shared" si="125"/>
        <v>36</v>
      </c>
      <c r="AN941" s="213">
        <f t="shared" si="125"/>
        <v>3</v>
      </c>
      <c r="AO941" s="212">
        <f t="shared" si="125"/>
        <v>0</v>
      </c>
      <c r="AP941" s="214">
        <f t="shared" si="125"/>
        <v>1</v>
      </c>
      <c r="AQ941" s="213">
        <f t="shared" si="125"/>
        <v>0</v>
      </c>
      <c r="AR941" s="212">
        <f t="shared" si="125"/>
        <v>0</v>
      </c>
      <c r="AS941" s="214">
        <f t="shared" si="125"/>
        <v>10</v>
      </c>
      <c r="AT941" s="213">
        <f t="shared" si="125"/>
        <v>2</v>
      </c>
      <c r="AU941" s="212">
        <f t="shared" si="125"/>
        <v>0</v>
      </c>
      <c r="AV941" s="214">
        <f t="shared" si="125"/>
        <v>5</v>
      </c>
      <c r="AW941" s="213">
        <f t="shared" si="125"/>
        <v>0</v>
      </c>
      <c r="AX941" s="212">
        <f t="shared" si="125"/>
        <v>0</v>
      </c>
      <c r="AY941" s="211">
        <f t="shared" si="125"/>
        <v>0</v>
      </c>
      <c r="AZ941" s="210">
        <f t="shared" si="125"/>
        <v>0</v>
      </c>
      <c r="BA941" s="210">
        <f t="shared" si="125"/>
        <v>0</v>
      </c>
      <c r="BB941" s="209">
        <f t="shared" si="125"/>
        <v>0</v>
      </c>
      <c r="BC941" s="52" t="s">
        <v>135</v>
      </c>
    </row>
    <row r="942" spans="2:62" ht="28.15" customHeight="1" x14ac:dyDescent="0.2">
      <c r="B942" s="30"/>
      <c r="C942" s="242">
        <v>1</v>
      </c>
      <c r="D942" s="44"/>
      <c r="E942" s="43"/>
      <c r="F942" s="43"/>
      <c r="G942" s="42"/>
      <c r="H942" s="223" t="s">
        <v>1251</v>
      </c>
      <c r="I942" s="246">
        <v>166</v>
      </c>
      <c r="J942" s="246">
        <v>40</v>
      </c>
      <c r="K942" s="246">
        <v>7</v>
      </c>
      <c r="L942" s="41" t="s">
        <v>133</v>
      </c>
      <c r="M942" s="40" t="s">
        <v>1347</v>
      </c>
      <c r="N942" s="41" t="s">
        <v>131</v>
      </c>
      <c r="O942" s="40" t="s">
        <v>1273</v>
      </c>
      <c r="P942" s="41" t="s">
        <v>130</v>
      </c>
      <c r="Q942" s="40" t="s">
        <v>1315</v>
      </c>
      <c r="R942" s="41" t="s">
        <v>129</v>
      </c>
      <c r="S942" s="40" t="s">
        <v>689</v>
      </c>
      <c r="T942" s="41" t="s">
        <v>128</v>
      </c>
      <c r="U942" s="40" t="s">
        <v>187</v>
      </c>
      <c r="V942" s="41" t="s">
        <v>127</v>
      </c>
      <c r="W942" s="40" t="s">
        <v>1715</v>
      </c>
      <c r="X942" s="41" t="s">
        <v>126</v>
      </c>
      <c r="Y942" s="40" t="s">
        <v>443</v>
      </c>
      <c r="Z942" s="41" t="s">
        <v>125</v>
      </c>
      <c r="AA942" s="40" t="s">
        <v>113</v>
      </c>
      <c r="AB942" s="41" t="s">
        <v>1709</v>
      </c>
      <c r="AC942" s="40" t="s">
        <v>121</v>
      </c>
      <c r="AD942" s="39"/>
      <c r="AE942" s="40"/>
      <c r="AF942" s="39" t="s">
        <v>1714</v>
      </c>
      <c r="AG942" s="38"/>
      <c r="AH942" s="250"/>
      <c r="AI942" s="11"/>
      <c r="AJ942" s="310">
        <f>SUMPRODUCT(LEN($M942:$AC945)-LEN(SUBSTITUTE($M942:$AC945,"A", "")))</f>
        <v>43</v>
      </c>
      <c r="AK942" s="239">
        <f>SUMPRODUCT(LEN($AF942:$AF945)-LEN(SUBSTITUTE($AF942:$AF945,"A", "")))</f>
        <v>12</v>
      </c>
      <c r="AL942" s="230">
        <f>SUMPRODUCT(LEN($AE942:$AE945)-LEN(SUBSTITUTE($AE942:$AE945,"A", "")))</f>
        <v>0</v>
      </c>
      <c r="AM942" s="233">
        <f>SUMPRODUCT(LEN($M942:$AC945)-LEN(SUBSTITUTE($M942:$AC945,"S", "")))</f>
        <v>36</v>
      </c>
      <c r="AN942" s="239">
        <f>SUMPRODUCT(LEN($AF942:$AF945)-LEN(SUBSTITUTE($AF942:$AF945,"S", "")))</f>
        <v>3</v>
      </c>
      <c r="AO942" s="230">
        <f>SUMPRODUCT(LEN($AE942:$AE945)-LEN(SUBSTITUTE($AE942:$AE945,"S", "")))</f>
        <v>0</v>
      </c>
      <c r="AP942" s="233">
        <f>SUMPRODUCT(LEN($M942:$AC945)-LEN(SUBSTITUTE($M942:$AC945,"F", "")))</f>
        <v>1</v>
      </c>
      <c r="AQ942" s="239">
        <f>SUMPRODUCT(LEN($AF942:$AF945)-LEN(SUBSTITUTE($AF942:$AF945,"F", "")))</f>
        <v>0</v>
      </c>
      <c r="AR942" s="230">
        <f>SUMPRODUCT(LEN($AE942:$AE945)-LEN(SUBSTITUTE($AE942:$AE945,"F", "")))</f>
        <v>0</v>
      </c>
      <c r="AS942" s="233">
        <f>SUMPRODUCT(LEN($M942:$AC945)-LEN(SUBSTITUTE($M942:$AC945,"G", "")))</f>
        <v>10</v>
      </c>
      <c r="AT942" s="239">
        <f>SUMPRODUCT(LEN($AF942:$AF945)-LEN(SUBSTITUTE($AF942:$AF945,"G", "")))</f>
        <v>2</v>
      </c>
      <c r="AU942" s="230">
        <f>SUMPRODUCT(LEN($AE942:$AE945)-LEN(SUBSTITUTE($AE942:$AE945,"G", "")))</f>
        <v>0</v>
      </c>
      <c r="AV942" s="233">
        <f>SUMPRODUCT(LEN($M942:$AC945)-LEN(SUBSTITUTE($M942:$AC945,"M", "")))</f>
        <v>5</v>
      </c>
      <c r="AW942" s="239">
        <f>SUMPRODUCT(LEN($AF942:$AF945)-LEN(SUBSTITUTE($AF942:$AF945,"M", "")))</f>
        <v>0</v>
      </c>
      <c r="AX942" s="230">
        <f>SUMPRODUCT(LEN($AE942:$AE945)-LEN(SUBSTITUTE($AE942:$AE945,"M", "")))</f>
        <v>0</v>
      </c>
      <c r="AY942" s="291">
        <f>SUMPRODUCT(LEN($AE942:$AE945)-LEN(SUBSTITUTE($AE942:$AE945,"S", "")))</f>
        <v>0</v>
      </c>
      <c r="AZ942" s="227">
        <f>SUMPRODUCT(LEN($AE942:$AE945)-LEN(SUBSTITUTE($AE942:$AE945,"F", "")))</f>
        <v>0</v>
      </c>
      <c r="BA942" s="227">
        <f>SUMPRODUCT(LEN($AE942:$AE945)-LEN(SUBSTITUTE($AE942:$AE945,"G", "")))</f>
        <v>0</v>
      </c>
      <c r="BB942" s="294">
        <f>SUMPRODUCT(LEN($AE942:$AE945)-LEN(SUBSTITUTE($AE942:$AE945,"M", "")))</f>
        <v>0</v>
      </c>
    </row>
    <row r="943" spans="2:62" ht="28.15" customHeight="1" thickBot="1" x14ac:dyDescent="0.25">
      <c r="B943" s="30"/>
      <c r="C943" s="243"/>
      <c r="D943" s="36"/>
      <c r="E943" s="35"/>
      <c r="F943" s="35"/>
      <c r="G943" s="34"/>
      <c r="H943" s="224"/>
      <c r="I943" s="247"/>
      <c r="J943" s="247"/>
      <c r="K943" s="247"/>
      <c r="L943" s="33" t="s">
        <v>123</v>
      </c>
      <c r="M943" s="32" t="s">
        <v>132</v>
      </c>
      <c r="N943" s="33" t="s">
        <v>122</v>
      </c>
      <c r="O943" s="32" t="s">
        <v>132</v>
      </c>
      <c r="P943" s="33" t="s">
        <v>120</v>
      </c>
      <c r="Q943" s="32" t="s">
        <v>399</v>
      </c>
      <c r="R943" s="33" t="s">
        <v>119</v>
      </c>
      <c r="S943" s="32" t="s">
        <v>186</v>
      </c>
      <c r="T943" s="33" t="s">
        <v>118</v>
      </c>
      <c r="U943" s="32" t="s">
        <v>618</v>
      </c>
      <c r="V943" s="33" t="s">
        <v>117</v>
      </c>
      <c r="W943" s="32" t="s">
        <v>1713</v>
      </c>
      <c r="X943" s="33" t="s">
        <v>116</v>
      </c>
      <c r="Y943" s="32" t="s">
        <v>195</v>
      </c>
      <c r="Z943" s="33" t="s">
        <v>115</v>
      </c>
      <c r="AA943" s="32" t="s">
        <v>121</v>
      </c>
      <c r="AB943" s="33" t="s">
        <v>1708</v>
      </c>
      <c r="AC943" s="32"/>
      <c r="AD943" s="31"/>
      <c r="AE943" s="32"/>
      <c r="AF943" s="31"/>
      <c r="AG943" s="23"/>
      <c r="AH943" s="251"/>
      <c r="AI943" s="11"/>
      <c r="AJ943" s="311"/>
      <c r="AK943" s="267"/>
      <c r="AL943" s="263"/>
      <c r="AM943" s="265"/>
      <c r="AN943" s="267"/>
      <c r="AO943" s="263"/>
      <c r="AP943" s="265"/>
      <c r="AQ943" s="267"/>
      <c r="AR943" s="263"/>
      <c r="AS943" s="265"/>
      <c r="AT943" s="267"/>
      <c r="AU943" s="263"/>
      <c r="AV943" s="265"/>
      <c r="AW943" s="267"/>
      <c r="AX943" s="263"/>
      <c r="AY943" s="292"/>
      <c r="AZ943" s="228"/>
      <c r="BA943" s="228"/>
      <c r="BB943" s="295"/>
    </row>
    <row r="944" spans="2:62" ht="28.15" customHeight="1" x14ac:dyDescent="0.2">
      <c r="B944" s="30"/>
      <c r="C944" s="244"/>
      <c r="D944" s="29"/>
      <c r="E944" s="28"/>
      <c r="F944" s="28"/>
      <c r="G944" s="27"/>
      <c r="H944" s="225">
        <v>257</v>
      </c>
      <c r="I944" s="248"/>
      <c r="J944" s="248"/>
      <c r="K944" s="248"/>
      <c r="L944" s="26" t="s">
        <v>114</v>
      </c>
      <c r="M944" s="25" t="s">
        <v>1315</v>
      </c>
      <c r="N944" s="26" t="s">
        <v>112</v>
      </c>
      <c r="O944" s="25" t="s">
        <v>186</v>
      </c>
      <c r="P944" s="26" t="s">
        <v>111</v>
      </c>
      <c r="Q944" s="25" t="s">
        <v>132</v>
      </c>
      <c r="R944" s="26" t="s">
        <v>110</v>
      </c>
      <c r="S944" s="25" t="s">
        <v>132</v>
      </c>
      <c r="T944" s="26" t="s">
        <v>109</v>
      </c>
      <c r="U944" s="25" t="s">
        <v>485</v>
      </c>
      <c r="V944" s="26" t="s">
        <v>108</v>
      </c>
      <c r="W944" s="25" t="s">
        <v>447</v>
      </c>
      <c r="X944" s="26" t="s">
        <v>107</v>
      </c>
      <c r="Y944" s="25" t="s">
        <v>425</v>
      </c>
      <c r="Z944" s="26" t="s">
        <v>106</v>
      </c>
      <c r="AA944" s="25" t="s">
        <v>113</v>
      </c>
      <c r="AB944" s="26" t="s">
        <v>1707</v>
      </c>
      <c r="AC944" s="25"/>
      <c r="AD944" s="24"/>
      <c r="AE944" s="25"/>
      <c r="AF944" s="24"/>
      <c r="AG944" s="23"/>
      <c r="AH944" s="251"/>
      <c r="AI944" s="11"/>
      <c r="AJ944" s="311"/>
      <c r="AK944" s="267"/>
      <c r="AL944" s="263"/>
      <c r="AM944" s="265"/>
      <c r="AN944" s="267"/>
      <c r="AO944" s="263"/>
      <c r="AP944" s="265"/>
      <c r="AQ944" s="267"/>
      <c r="AR944" s="263"/>
      <c r="AS944" s="265"/>
      <c r="AT944" s="267"/>
      <c r="AU944" s="263"/>
      <c r="AV944" s="265"/>
      <c r="AW944" s="267"/>
      <c r="AX944" s="263"/>
      <c r="AY944" s="292"/>
      <c r="AZ944" s="228"/>
      <c r="BA944" s="228"/>
      <c r="BB944" s="295"/>
    </row>
    <row r="945" spans="2:62" ht="28.15" customHeight="1" thickBot="1" x14ac:dyDescent="0.25">
      <c r="B945" s="30"/>
      <c r="C945" s="253"/>
      <c r="D945" s="51"/>
      <c r="E945" s="50"/>
      <c r="F945" s="50"/>
      <c r="G945" s="49"/>
      <c r="H945" s="226"/>
      <c r="I945" s="254"/>
      <c r="J945" s="254"/>
      <c r="K945" s="254"/>
      <c r="L945" s="48" t="s">
        <v>105</v>
      </c>
      <c r="M945" s="47" t="s">
        <v>1315</v>
      </c>
      <c r="N945" s="48" t="s">
        <v>103</v>
      </c>
      <c r="O945" s="47" t="s">
        <v>186</v>
      </c>
      <c r="P945" s="48" t="s">
        <v>102</v>
      </c>
      <c r="Q945" s="47" t="s">
        <v>186</v>
      </c>
      <c r="R945" s="48" t="s">
        <v>101</v>
      </c>
      <c r="S945" s="47" t="s">
        <v>186</v>
      </c>
      <c r="T945" s="48">
        <v>20</v>
      </c>
      <c r="U945" s="47" t="s">
        <v>1712</v>
      </c>
      <c r="V945" s="48" t="s">
        <v>100</v>
      </c>
      <c r="W945" s="47" t="s">
        <v>1711</v>
      </c>
      <c r="X945" s="48" t="s">
        <v>99</v>
      </c>
      <c r="Y945" s="47" t="s">
        <v>113</v>
      </c>
      <c r="Z945" s="48" t="s">
        <v>98</v>
      </c>
      <c r="AA945" s="47" t="s">
        <v>121</v>
      </c>
      <c r="AB945" s="48" t="s">
        <v>1706</v>
      </c>
      <c r="AC945" s="47"/>
      <c r="AD945" s="16"/>
      <c r="AE945" s="47"/>
      <c r="AF945" s="16"/>
      <c r="AG945" s="46"/>
      <c r="AH945" s="255"/>
      <c r="AI945" s="11"/>
      <c r="AJ945" s="312"/>
      <c r="AK945" s="268"/>
      <c r="AL945" s="264"/>
      <c r="AM945" s="266"/>
      <c r="AN945" s="268"/>
      <c r="AO945" s="264"/>
      <c r="AP945" s="266"/>
      <c r="AQ945" s="268"/>
      <c r="AR945" s="264"/>
      <c r="AS945" s="266"/>
      <c r="AT945" s="268"/>
      <c r="AU945" s="264"/>
      <c r="AV945" s="266"/>
      <c r="AW945" s="268"/>
      <c r="AX945" s="264"/>
      <c r="AY945" s="293"/>
      <c r="AZ945" s="229"/>
      <c r="BA945" s="229"/>
      <c r="BB945" s="296"/>
    </row>
    <row r="946" spans="2:62" ht="28.15" customHeight="1" x14ac:dyDescent="0.2">
      <c r="B946" s="30"/>
      <c r="C946" s="242">
        <v>2</v>
      </c>
      <c r="D946" s="44"/>
      <c r="E946" s="43"/>
      <c r="F946" s="43"/>
      <c r="G946" s="42"/>
      <c r="H946" s="223"/>
      <c r="I946" s="246"/>
      <c r="J946" s="246"/>
      <c r="K946" s="246"/>
      <c r="L946" s="41" t="s">
        <v>133</v>
      </c>
      <c r="M946" s="40"/>
      <c r="N946" s="41" t="s">
        <v>131</v>
      </c>
      <c r="O946" s="40"/>
      <c r="P946" s="41" t="s">
        <v>130</v>
      </c>
      <c r="Q946" s="40"/>
      <c r="R946" s="41" t="s">
        <v>129</v>
      </c>
      <c r="S946" s="40"/>
      <c r="T946" s="41" t="s">
        <v>128</v>
      </c>
      <c r="U946" s="40"/>
      <c r="V946" s="41" t="s">
        <v>127</v>
      </c>
      <c r="W946" s="40"/>
      <c r="X946" s="41" t="s">
        <v>126</v>
      </c>
      <c r="Y946" s="40"/>
      <c r="Z946" s="41" t="s">
        <v>125</v>
      </c>
      <c r="AA946" s="40"/>
      <c r="AB946" s="41" t="s">
        <v>1709</v>
      </c>
      <c r="AC946" s="40"/>
      <c r="AD946" s="39"/>
      <c r="AE946" s="40"/>
      <c r="AF946" s="39"/>
      <c r="AG946" s="38"/>
      <c r="AH946" s="250"/>
      <c r="AI946" s="11"/>
      <c r="AJ946" s="310">
        <f>SUMPRODUCT(LEN($M946:$AC949)-LEN(SUBSTITUTE($M946:$AC949,"A", "")))</f>
        <v>0</v>
      </c>
      <c r="AK946" s="239">
        <f>SUMPRODUCT(LEN($AF946:$AF949)-LEN(SUBSTITUTE($AF946:$AF949,"A", "")))</f>
        <v>0</v>
      </c>
      <c r="AL946" s="230">
        <f>SUMPRODUCT(LEN($AE946:$AE949)-LEN(SUBSTITUTE($AE946:$AE949,"A", "")))</f>
        <v>0</v>
      </c>
      <c r="AM946" s="233">
        <f>SUMPRODUCT(LEN($M946:$AC949)-LEN(SUBSTITUTE($M946:$AC949,"S", "")))</f>
        <v>0</v>
      </c>
      <c r="AN946" s="239">
        <f>SUMPRODUCT(LEN($AF946:$AF949)-LEN(SUBSTITUTE($AF946:$AF949,"S", "")))</f>
        <v>0</v>
      </c>
      <c r="AO946" s="230">
        <f>SUMPRODUCT(LEN($AE946:$AE949)-LEN(SUBSTITUTE($AE946:$AE949,"S", "")))</f>
        <v>0</v>
      </c>
      <c r="AP946" s="233">
        <f>SUMPRODUCT(LEN($M946:$AC949)-LEN(SUBSTITUTE($M946:$AC949,"F", "")))</f>
        <v>0</v>
      </c>
      <c r="AQ946" s="239">
        <f>SUMPRODUCT(LEN($AF946:$AF949)-LEN(SUBSTITUTE($AF946:$AF949,"F", "")))</f>
        <v>0</v>
      </c>
      <c r="AR946" s="230">
        <f>SUMPRODUCT(LEN($AE946:$AE949)-LEN(SUBSTITUTE($AE946:$AE949,"F", "")))</f>
        <v>0</v>
      </c>
      <c r="AS946" s="233">
        <f>SUMPRODUCT(LEN($M946:$AC949)-LEN(SUBSTITUTE($M946:$AC949,"G", "")))</f>
        <v>0</v>
      </c>
      <c r="AT946" s="239">
        <f>SUMPRODUCT(LEN($AF946:$AF949)-LEN(SUBSTITUTE($AF946:$AF949,"G", "")))</f>
        <v>0</v>
      </c>
      <c r="AU946" s="230">
        <f>SUMPRODUCT(LEN($AE946:$AE949)-LEN(SUBSTITUTE($AE946:$AE949,"G", "")))</f>
        <v>0</v>
      </c>
      <c r="AV946" s="233">
        <f>SUMPRODUCT(LEN($M946:$AC949)-LEN(SUBSTITUTE($M946:$AC949,"M", "")))</f>
        <v>0</v>
      </c>
      <c r="AW946" s="239">
        <f>SUMPRODUCT(LEN($AF946:$AF949)-LEN(SUBSTITUTE($AF946:$AF949,"M", "")))</f>
        <v>0</v>
      </c>
      <c r="AX946" s="230">
        <f>SUMPRODUCT(LEN($AE946:$AE949)-LEN(SUBSTITUTE($AE946:$AE949,"M", "")))</f>
        <v>0</v>
      </c>
      <c r="AY946" s="291">
        <f>SUMPRODUCT(LEN($AE946:$AE949)-LEN(SUBSTITUTE($AE946:$AE949,"S", "")))</f>
        <v>0</v>
      </c>
      <c r="AZ946" s="227">
        <f>SUMPRODUCT(LEN($AE946:$AE949)-LEN(SUBSTITUTE($AE946:$AE949,"F", "")))</f>
        <v>0</v>
      </c>
      <c r="BA946" s="227">
        <f>SUMPRODUCT(LEN($AE946:$AE949)-LEN(SUBSTITUTE($AE946:$AE949,"G", "")))</f>
        <v>0</v>
      </c>
      <c r="BB946" s="294">
        <f>SUMPRODUCT(LEN($AE946:$AE949)-LEN(SUBSTITUTE($AE946:$AE949,"M", "")))</f>
        <v>0</v>
      </c>
    </row>
    <row r="947" spans="2:62" ht="28.15" customHeight="1" thickBot="1" x14ac:dyDescent="0.25">
      <c r="B947" s="30"/>
      <c r="C947" s="243"/>
      <c r="D947" s="36"/>
      <c r="E947" s="35"/>
      <c r="F947" s="35"/>
      <c r="G947" s="34"/>
      <c r="H947" s="224"/>
      <c r="I947" s="247"/>
      <c r="J947" s="247"/>
      <c r="K947" s="247"/>
      <c r="L947" s="33" t="s">
        <v>123</v>
      </c>
      <c r="M947" s="32"/>
      <c r="N947" s="33" t="s">
        <v>122</v>
      </c>
      <c r="O947" s="32"/>
      <c r="P947" s="33" t="s">
        <v>120</v>
      </c>
      <c r="Q947" s="32"/>
      <c r="R947" s="33" t="s">
        <v>119</v>
      </c>
      <c r="S947" s="32"/>
      <c r="T947" s="33" t="s">
        <v>118</v>
      </c>
      <c r="U947" s="32"/>
      <c r="V947" s="33" t="s">
        <v>117</v>
      </c>
      <c r="W947" s="32"/>
      <c r="X947" s="33" t="s">
        <v>116</v>
      </c>
      <c r="Y947" s="32"/>
      <c r="Z947" s="33" t="s">
        <v>115</v>
      </c>
      <c r="AA947" s="32"/>
      <c r="AB947" s="33" t="s">
        <v>1708</v>
      </c>
      <c r="AC947" s="32"/>
      <c r="AD947" s="31"/>
      <c r="AE947" s="32"/>
      <c r="AF947" s="31"/>
      <c r="AG947" s="23"/>
      <c r="AH947" s="251"/>
      <c r="AI947" s="11"/>
      <c r="AJ947" s="311"/>
      <c r="AK947" s="267"/>
      <c r="AL947" s="263"/>
      <c r="AM947" s="265"/>
      <c r="AN947" s="267"/>
      <c r="AO947" s="263"/>
      <c r="AP947" s="265"/>
      <c r="AQ947" s="267"/>
      <c r="AR947" s="263"/>
      <c r="AS947" s="265"/>
      <c r="AT947" s="267"/>
      <c r="AU947" s="263"/>
      <c r="AV947" s="265"/>
      <c r="AW947" s="267"/>
      <c r="AX947" s="263"/>
      <c r="AY947" s="292"/>
      <c r="AZ947" s="228"/>
      <c r="BA947" s="228"/>
      <c r="BB947" s="295"/>
    </row>
    <row r="948" spans="2:62" ht="28.15" customHeight="1" x14ac:dyDescent="0.2">
      <c r="B948" s="30"/>
      <c r="C948" s="244"/>
      <c r="D948" s="29"/>
      <c r="E948" s="28"/>
      <c r="F948" s="28"/>
      <c r="G948" s="27"/>
      <c r="H948" s="225"/>
      <c r="I948" s="248"/>
      <c r="J948" s="248"/>
      <c r="K948" s="248"/>
      <c r="L948" s="26" t="s">
        <v>114</v>
      </c>
      <c r="M948" s="25"/>
      <c r="N948" s="26" t="s">
        <v>112</v>
      </c>
      <c r="O948" s="25"/>
      <c r="P948" s="26" t="s">
        <v>111</v>
      </c>
      <c r="Q948" s="25"/>
      <c r="R948" s="26" t="s">
        <v>110</v>
      </c>
      <c r="S948" s="25"/>
      <c r="T948" s="26" t="s">
        <v>109</v>
      </c>
      <c r="U948" s="25"/>
      <c r="V948" s="26" t="s">
        <v>108</v>
      </c>
      <c r="W948" s="25"/>
      <c r="X948" s="26" t="s">
        <v>107</v>
      </c>
      <c r="Y948" s="25"/>
      <c r="Z948" s="26" t="s">
        <v>106</v>
      </c>
      <c r="AA948" s="25"/>
      <c r="AB948" s="26" t="s">
        <v>1707</v>
      </c>
      <c r="AC948" s="25"/>
      <c r="AD948" s="24"/>
      <c r="AE948" s="25"/>
      <c r="AF948" s="24"/>
      <c r="AG948" s="23"/>
      <c r="AH948" s="251"/>
      <c r="AI948" s="11"/>
      <c r="AJ948" s="311"/>
      <c r="AK948" s="267"/>
      <c r="AL948" s="263"/>
      <c r="AM948" s="265"/>
      <c r="AN948" s="267"/>
      <c r="AO948" s="263"/>
      <c r="AP948" s="265"/>
      <c r="AQ948" s="267"/>
      <c r="AR948" s="263"/>
      <c r="AS948" s="265"/>
      <c r="AT948" s="267"/>
      <c r="AU948" s="263"/>
      <c r="AV948" s="265"/>
      <c r="AW948" s="267"/>
      <c r="AX948" s="263"/>
      <c r="AY948" s="292"/>
      <c r="AZ948" s="228"/>
      <c r="BA948" s="228"/>
      <c r="BB948" s="295"/>
    </row>
    <row r="949" spans="2:62" ht="28.15" customHeight="1" thickBot="1" x14ac:dyDescent="0.25">
      <c r="B949" s="30"/>
      <c r="C949" s="253"/>
      <c r="D949" s="51"/>
      <c r="E949" s="50"/>
      <c r="F949" s="50"/>
      <c r="G949" s="49"/>
      <c r="H949" s="226"/>
      <c r="I949" s="254"/>
      <c r="J949" s="254"/>
      <c r="K949" s="254"/>
      <c r="L949" s="48" t="s">
        <v>105</v>
      </c>
      <c r="M949" s="47"/>
      <c r="N949" s="48" t="s">
        <v>103</v>
      </c>
      <c r="O949" s="47"/>
      <c r="P949" s="48" t="s">
        <v>102</v>
      </c>
      <c r="Q949" s="47"/>
      <c r="R949" s="48" t="s">
        <v>101</v>
      </c>
      <c r="S949" s="47"/>
      <c r="T949" s="48">
        <v>20</v>
      </c>
      <c r="U949" s="47"/>
      <c r="V949" s="48" t="s">
        <v>100</v>
      </c>
      <c r="W949" s="47"/>
      <c r="X949" s="48" t="s">
        <v>99</v>
      </c>
      <c r="Y949" s="47"/>
      <c r="Z949" s="48" t="s">
        <v>98</v>
      </c>
      <c r="AA949" s="47"/>
      <c r="AB949" s="48" t="s">
        <v>1706</v>
      </c>
      <c r="AC949" s="47"/>
      <c r="AD949" s="16"/>
      <c r="AE949" s="47"/>
      <c r="AF949" s="16"/>
      <c r="AG949" s="46"/>
      <c r="AH949" s="255"/>
      <c r="AI949" s="11"/>
      <c r="AJ949" s="312"/>
      <c r="AK949" s="268"/>
      <c r="AL949" s="264"/>
      <c r="AM949" s="266"/>
      <c r="AN949" s="268"/>
      <c r="AO949" s="264"/>
      <c r="AP949" s="266"/>
      <c r="AQ949" s="268"/>
      <c r="AR949" s="264"/>
      <c r="AS949" s="266"/>
      <c r="AT949" s="268"/>
      <c r="AU949" s="264"/>
      <c r="AV949" s="266"/>
      <c r="AW949" s="268"/>
      <c r="AX949" s="264"/>
      <c r="AY949" s="293"/>
      <c r="AZ949" s="229"/>
      <c r="BA949" s="229"/>
      <c r="BB949" s="296"/>
    </row>
    <row r="950" spans="2:62" ht="28.15" customHeight="1" x14ac:dyDescent="0.2">
      <c r="B950" s="30"/>
      <c r="C950" s="242">
        <v>3</v>
      </c>
      <c r="D950" s="44"/>
      <c r="E950" s="43"/>
      <c r="F950" s="43"/>
      <c r="G950" s="42"/>
      <c r="H950" s="223"/>
      <c r="I950" s="246"/>
      <c r="J950" s="246"/>
      <c r="K950" s="246"/>
      <c r="L950" s="41" t="s">
        <v>133</v>
      </c>
      <c r="M950" s="40"/>
      <c r="N950" s="41" t="s">
        <v>131</v>
      </c>
      <c r="O950" s="40"/>
      <c r="P950" s="41" t="s">
        <v>130</v>
      </c>
      <c r="Q950" s="40"/>
      <c r="R950" s="41" t="s">
        <v>129</v>
      </c>
      <c r="S950" s="40"/>
      <c r="T950" s="41" t="s">
        <v>128</v>
      </c>
      <c r="U950" s="40"/>
      <c r="V950" s="41" t="s">
        <v>127</v>
      </c>
      <c r="W950" s="40"/>
      <c r="X950" s="41" t="s">
        <v>126</v>
      </c>
      <c r="Y950" s="40"/>
      <c r="Z950" s="41" t="s">
        <v>125</v>
      </c>
      <c r="AA950" s="40"/>
      <c r="AB950" s="41" t="s">
        <v>1709</v>
      </c>
      <c r="AC950" s="40"/>
      <c r="AD950" s="39"/>
      <c r="AE950" s="40"/>
      <c r="AF950" s="39"/>
      <c r="AG950" s="38"/>
      <c r="AH950" s="250"/>
      <c r="AI950" s="11"/>
      <c r="AJ950" s="310">
        <f>SUMPRODUCT(LEN($M950:$AC953)-LEN(SUBSTITUTE($M950:$AC953,"A", "")))</f>
        <v>0</v>
      </c>
      <c r="AK950" s="239">
        <f>SUMPRODUCT(LEN($AF950:$AF953)-LEN(SUBSTITUTE($AF950:$AF953,"A", "")))</f>
        <v>0</v>
      </c>
      <c r="AL950" s="230">
        <f>SUMPRODUCT(LEN($AE950:$AE953)-LEN(SUBSTITUTE($AE950:$AE953,"A", "")))</f>
        <v>0</v>
      </c>
      <c r="AM950" s="233">
        <f>SUMPRODUCT(LEN($M950:$AC953)-LEN(SUBSTITUTE($M950:$AC953,"S", "")))</f>
        <v>0</v>
      </c>
      <c r="AN950" s="239">
        <f>SUMPRODUCT(LEN($AF950:$AF953)-LEN(SUBSTITUTE($AF950:$AF953,"S", "")))</f>
        <v>0</v>
      </c>
      <c r="AO950" s="230">
        <f>SUMPRODUCT(LEN($AE950:$AE953)-LEN(SUBSTITUTE($AE950:$AE953,"S", "")))</f>
        <v>0</v>
      </c>
      <c r="AP950" s="233">
        <f>SUMPRODUCT(LEN($M950:$AC953)-LEN(SUBSTITUTE($M950:$AC953,"F", "")))</f>
        <v>0</v>
      </c>
      <c r="AQ950" s="239">
        <f>SUMPRODUCT(LEN($AF950:$AF953)-LEN(SUBSTITUTE($AF950:$AF953,"F", "")))</f>
        <v>0</v>
      </c>
      <c r="AR950" s="230">
        <f>SUMPRODUCT(LEN($AE950:$AE953)-LEN(SUBSTITUTE($AE950:$AE953,"F", "")))</f>
        <v>0</v>
      </c>
      <c r="AS950" s="233">
        <f>SUMPRODUCT(LEN($M950:$AC953)-LEN(SUBSTITUTE($M950:$AC953,"G", "")))</f>
        <v>0</v>
      </c>
      <c r="AT950" s="239">
        <f>SUMPRODUCT(LEN($AF950:$AF953)-LEN(SUBSTITUTE($AF950:$AF953,"G", "")))</f>
        <v>0</v>
      </c>
      <c r="AU950" s="230">
        <f>SUMPRODUCT(LEN($AE950:$AE953)-LEN(SUBSTITUTE($AE950:$AE953,"G", "")))</f>
        <v>0</v>
      </c>
      <c r="AV950" s="233">
        <f>SUMPRODUCT(LEN($M950:$AC953)-LEN(SUBSTITUTE($M950:$AC953,"M", "")))</f>
        <v>0</v>
      </c>
      <c r="AW950" s="239">
        <f>SUMPRODUCT(LEN($AF950:$AF953)-LEN(SUBSTITUTE($AF950:$AF953,"M", "")))</f>
        <v>0</v>
      </c>
      <c r="AX950" s="230">
        <f>SUMPRODUCT(LEN($AE950:$AE953)-LEN(SUBSTITUTE($AE950:$AE953,"M", "")))</f>
        <v>0</v>
      </c>
      <c r="AY950" s="291">
        <f>SUMPRODUCT(LEN($AE950:$AE953)-LEN(SUBSTITUTE($AE950:$AE953,"S", "")))</f>
        <v>0</v>
      </c>
      <c r="AZ950" s="227">
        <f>SUMPRODUCT(LEN($AE950:$AE953)-LEN(SUBSTITUTE($AE950:$AE953,"F", "")))</f>
        <v>0</v>
      </c>
      <c r="BA950" s="227">
        <f>SUMPRODUCT(LEN($AE950:$AE953)-LEN(SUBSTITUTE($AE950:$AE953,"G", "")))</f>
        <v>0</v>
      </c>
      <c r="BB950" s="294">
        <f>SUMPRODUCT(LEN($AE950:$AE953)-LEN(SUBSTITUTE($AE950:$AE953,"M", "")))</f>
        <v>0</v>
      </c>
    </row>
    <row r="951" spans="2:62" ht="28.15" customHeight="1" thickBot="1" x14ac:dyDescent="0.25">
      <c r="B951" s="30"/>
      <c r="C951" s="243"/>
      <c r="D951" s="36"/>
      <c r="E951" s="35"/>
      <c r="F951" s="35"/>
      <c r="G951" s="34"/>
      <c r="H951" s="224"/>
      <c r="I951" s="247"/>
      <c r="J951" s="247"/>
      <c r="K951" s="247"/>
      <c r="L951" s="33" t="s">
        <v>123</v>
      </c>
      <c r="M951" s="32"/>
      <c r="N951" s="33" t="s">
        <v>122</v>
      </c>
      <c r="O951" s="32"/>
      <c r="P951" s="33" t="s">
        <v>120</v>
      </c>
      <c r="Q951" s="32"/>
      <c r="R951" s="33" t="s">
        <v>119</v>
      </c>
      <c r="S951" s="32"/>
      <c r="T951" s="33" t="s">
        <v>118</v>
      </c>
      <c r="U951" s="32"/>
      <c r="V951" s="33" t="s">
        <v>117</v>
      </c>
      <c r="W951" s="32"/>
      <c r="X951" s="33" t="s">
        <v>116</v>
      </c>
      <c r="Y951" s="32"/>
      <c r="Z951" s="33" t="s">
        <v>115</v>
      </c>
      <c r="AA951" s="32"/>
      <c r="AB951" s="33" t="s">
        <v>1708</v>
      </c>
      <c r="AC951" s="32"/>
      <c r="AD951" s="31"/>
      <c r="AE951" s="32"/>
      <c r="AF951" s="31"/>
      <c r="AG951" s="23"/>
      <c r="AH951" s="251"/>
      <c r="AI951" s="11"/>
      <c r="AJ951" s="311"/>
      <c r="AK951" s="267"/>
      <c r="AL951" s="263"/>
      <c r="AM951" s="265"/>
      <c r="AN951" s="267"/>
      <c r="AO951" s="263"/>
      <c r="AP951" s="265"/>
      <c r="AQ951" s="267"/>
      <c r="AR951" s="263"/>
      <c r="AS951" s="265"/>
      <c r="AT951" s="267"/>
      <c r="AU951" s="263"/>
      <c r="AV951" s="265"/>
      <c r="AW951" s="267"/>
      <c r="AX951" s="263"/>
      <c r="AY951" s="292"/>
      <c r="AZ951" s="228"/>
      <c r="BA951" s="228"/>
      <c r="BB951" s="295"/>
    </row>
    <row r="952" spans="2:62" ht="28.15" customHeight="1" x14ac:dyDescent="0.2">
      <c r="B952" s="30"/>
      <c r="C952" s="244"/>
      <c r="D952" s="29"/>
      <c r="E952" s="28"/>
      <c r="F952" s="28"/>
      <c r="G952" s="27"/>
      <c r="H952" s="225"/>
      <c r="I952" s="248"/>
      <c r="J952" s="248"/>
      <c r="K952" s="248"/>
      <c r="L952" s="26" t="s">
        <v>114</v>
      </c>
      <c r="M952" s="25"/>
      <c r="N952" s="26" t="s">
        <v>112</v>
      </c>
      <c r="O952" s="25"/>
      <c r="P952" s="26" t="s">
        <v>111</v>
      </c>
      <c r="Q952" s="25"/>
      <c r="R952" s="26" t="s">
        <v>110</v>
      </c>
      <c r="S952" s="25"/>
      <c r="T952" s="26" t="s">
        <v>109</v>
      </c>
      <c r="U952" s="25"/>
      <c r="V952" s="26" t="s">
        <v>108</v>
      </c>
      <c r="W952" s="25"/>
      <c r="X952" s="26" t="s">
        <v>107</v>
      </c>
      <c r="Y952" s="25"/>
      <c r="Z952" s="26" t="s">
        <v>106</v>
      </c>
      <c r="AA952" s="25"/>
      <c r="AB952" s="26" t="s">
        <v>1707</v>
      </c>
      <c r="AC952" s="25"/>
      <c r="AD952" s="24"/>
      <c r="AE952" s="25"/>
      <c r="AF952" s="24"/>
      <c r="AG952" s="23"/>
      <c r="AH952" s="251"/>
      <c r="AI952" s="11"/>
      <c r="AJ952" s="311"/>
      <c r="AK952" s="267"/>
      <c r="AL952" s="263"/>
      <c r="AM952" s="265"/>
      <c r="AN952" s="267"/>
      <c r="AO952" s="263"/>
      <c r="AP952" s="265"/>
      <c r="AQ952" s="267"/>
      <c r="AR952" s="263"/>
      <c r="AS952" s="265"/>
      <c r="AT952" s="267"/>
      <c r="AU952" s="263"/>
      <c r="AV952" s="265"/>
      <c r="AW952" s="267"/>
      <c r="AX952" s="263"/>
      <c r="AY952" s="292"/>
      <c r="AZ952" s="228"/>
      <c r="BA952" s="228"/>
      <c r="BB952" s="295"/>
    </row>
    <row r="953" spans="2:62" ht="28.15" customHeight="1" thickBot="1" x14ac:dyDescent="0.25">
      <c r="B953" s="21"/>
      <c r="C953" s="245"/>
      <c r="D953" s="20"/>
      <c r="E953" s="19"/>
      <c r="F953" s="19"/>
      <c r="G953" s="18"/>
      <c r="H953" s="226"/>
      <c r="I953" s="249"/>
      <c r="J953" s="249"/>
      <c r="K953" s="249"/>
      <c r="L953" s="17" t="s">
        <v>105</v>
      </c>
      <c r="M953" s="15"/>
      <c r="N953" s="17" t="s">
        <v>103</v>
      </c>
      <c r="O953" s="15"/>
      <c r="P953" s="17" t="s">
        <v>102</v>
      </c>
      <c r="Q953" s="15"/>
      <c r="R953" s="17" t="s">
        <v>101</v>
      </c>
      <c r="S953" s="15"/>
      <c r="T953" s="17">
        <v>20</v>
      </c>
      <c r="U953" s="15"/>
      <c r="V953" s="17" t="s">
        <v>100</v>
      </c>
      <c r="W953" s="15"/>
      <c r="X953" s="17" t="s">
        <v>99</v>
      </c>
      <c r="Y953" s="15"/>
      <c r="Z953" s="17" t="s">
        <v>98</v>
      </c>
      <c r="AA953" s="15"/>
      <c r="AB953" s="17" t="s">
        <v>1706</v>
      </c>
      <c r="AC953" s="25"/>
      <c r="AD953" s="16"/>
      <c r="AE953" s="15"/>
      <c r="AF953" s="14"/>
      <c r="AG953" s="13"/>
      <c r="AH953" s="252"/>
      <c r="AI953" s="11"/>
      <c r="AJ953" s="312"/>
      <c r="AK953" s="268"/>
      <c r="AL953" s="264"/>
      <c r="AM953" s="266"/>
      <c r="AN953" s="268"/>
      <c r="AO953" s="264"/>
      <c r="AP953" s="266"/>
      <c r="AQ953" s="268"/>
      <c r="AR953" s="264"/>
      <c r="AS953" s="266"/>
      <c r="AT953" s="268"/>
      <c r="AU953" s="264"/>
      <c r="AV953" s="266"/>
      <c r="AW953" s="268"/>
      <c r="AX953" s="264"/>
      <c r="AY953" s="293"/>
      <c r="AZ953" s="229"/>
      <c r="BA953" s="229"/>
      <c r="BB953" s="296"/>
    </row>
    <row r="954" spans="2:62" ht="85.9" customHeight="1" thickTop="1" thickBot="1" x14ac:dyDescent="0.35">
      <c r="B954" s="105" t="s">
        <v>174</v>
      </c>
      <c r="C954" s="95" t="s">
        <v>173</v>
      </c>
      <c r="D954" s="100" t="s">
        <v>172</v>
      </c>
      <c r="E954" s="104" t="s">
        <v>171</v>
      </c>
      <c r="F954" s="103"/>
      <c r="G954" s="102"/>
      <c r="H954" s="101" t="s">
        <v>170</v>
      </c>
      <c r="I954" s="100" t="s">
        <v>96</v>
      </c>
      <c r="J954" s="100" t="s">
        <v>169</v>
      </c>
      <c r="K954" s="100" t="s">
        <v>97</v>
      </c>
      <c r="L954" s="256" t="s">
        <v>168</v>
      </c>
      <c r="M954" s="262"/>
      <c r="N954" s="256" t="s">
        <v>167</v>
      </c>
      <c r="O954" s="262"/>
      <c r="P954" s="256" t="s">
        <v>167</v>
      </c>
      <c r="Q954" s="257"/>
      <c r="R954" s="256" t="s">
        <v>167</v>
      </c>
      <c r="S954" s="257"/>
      <c r="T954" s="256" t="s">
        <v>167</v>
      </c>
      <c r="U954" s="257"/>
      <c r="V954" s="256" t="s">
        <v>167</v>
      </c>
      <c r="W954" s="257"/>
      <c r="X954" s="256" t="s">
        <v>167</v>
      </c>
      <c r="Y954" s="257"/>
      <c r="Z954" s="256" t="s">
        <v>167</v>
      </c>
      <c r="AA954" s="257"/>
      <c r="AB954" s="256" t="s">
        <v>167</v>
      </c>
      <c r="AC954" s="257"/>
      <c r="AD954" s="261" t="s">
        <v>166</v>
      </c>
      <c r="AE954" s="257"/>
      <c r="AF954" s="101" t="s">
        <v>165</v>
      </c>
      <c r="AG954" s="101" t="s">
        <v>164</v>
      </c>
      <c r="AH954" s="100" t="s">
        <v>163</v>
      </c>
      <c r="AI954" s="98"/>
      <c r="AJ954" s="96" t="s">
        <v>160</v>
      </c>
      <c r="AK954" s="95" t="s">
        <v>159</v>
      </c>
      <c r="AL954" s="94" t="s">
        <v>158</v>
      </c>
      <c r="AM954" s="96" t="s">
        <v>157</v>
      </c>
      <c r="AN954" s="95" t="s">
        <v>156</v>
      </c>
      <c r="AO954" s="94" t="s">
        <v>155</v>
      </c>
      <c r="AP954" s="96" t="s">
        <v>154</v>
      </c>
      <c r="AQ954" s="95" t="s">
        <v>153</v>
      </c>
      <c r="AR954" s="97" t="s">
        <v>152</v>
      </c>
      <c r="AS954" s="96" t="s">
        <v>151</v>
      </c>
      <c r="AT954" s="95" t="s">
        <v>150</v>
      </c>
      <c r="AU954" s="94" t="s">
        <v>149</v>
      </c>
      <c r="AV954" s="96" t="s">
        <v>148</v>
      </c>
      <c r="AW954" s="95" t="s">
        <v>147</v>
      </c>
      <c r="AX954" s="94" t="s">
        <v>146</v>
      </c>
      <c r="AY954" s="93" t="s">
        <v>145</v>
      </c>
      <c r="AZ954" s="92" t="s">
        <v>144</v>
      </c>
      <c r="BA954" s="92" t="s">
        <v>143</v>
      </c>
      <c r="BB954" s="91" t="s">
        <v>142</v>
      </c>
    </row>
    <row r="955" spans="2:62" ht="48" thickBot="1" x14ac:dyDescent="0.3">
      <c r="B955" s="90" t="s">
        <v>141</v>
      </c>
      <c r="C955" s="89"/>
      <c r="D955" s="88"/>
      <c r="E955" s="258"/>
      <c r="F955" s="259"/>
      <c r="G955" s="260"/>
      <c r="H955" s="87" t="s">
        <v>140</v>
      </c>
      <c r="I955" s="86"/>
      <c r="J955" s="86"/>
      <c r="K955" s="85"/>
      <c r="L955" s="84"/>
      <c r="M955" s="81"/>
      <c r="N955" s="84"/>
      <c r="O955" s="81"/>
      <c r="P955" s="84"/>
      <c r="Q955" s="81"/>
      <c r="R955" s="84"/>
      <c r="S955" s="81"/>
      <c r="T955" s="84"/>
      <c r="U955" s="81"/>
      <c r="V955" s="84"/>
      <c r="W955" s="81"/>
      <c r="X955" s="84"/>
      <c r="Y955" s="81"/>
      <c r="Z955" s="84"/>
      <c r="AA955" s="83"/>
      <c r="AB955" s="217"/>
      <c r="AC955" s="217"/>
      <c r="AD955" s="82" t="s">
        <v>139</v>
      </c>
      <c r="AE955" s="81"/>
      <c r="AF955" s="81"/>
      <c r="AG955" s="81"/>
      <c r="AH955" s="80"/>
      <c r="AI955" s="79" t="s">
        <v>138</v>
      </c>
      <c r="AJ955" s="78">
        <f t="shared" ref="AJ955:BB955" si="126">SUM(AJ957:AJ968)</f>
        <v>63</v>
      </c>
      <c r="AK955" s="77">
        <f t="shared" si="126"/>
        <v>11</v>
      </c>
      <c r="AL955" s="76">
        <f t="shared" si="126"/>
        <v>0</v>
      </c>
      <c r="AM955" s="78">
        <f t="shared" si="126"/>
        <v>18</v>
      </c>
      <c r="AN955" s="77">
        <f t="shared" si="126"/>
        <v>4</v>
      </c>
      <c r="AO955" s="76">
        <f t="shared" si="126"/>
        <v>0</v>
      </c>
      <c r="AP955" s="78">
        <f t="shared" si="126"/>
        <v>1</v>
      </c>
      <c r="AQ955" s="77">
        <f t="shared" si="126"/>
        <v>0</v>
      </c>
      <c r="AR955" s="76">
        <f t="shared" si="126"/>
        <v>0</v>
      </c>
      <c r="AS955" s="78">
        <f t="shared" si="126"/>
        <v>13</v>
      </c>
      <c r="AT955" s="77">
        <f t="shared" si="126"/>
        <v>0</v>
      </c>
      <c r="AU955" s="76">
        <f t="shared" si="126"/>
        <v>0</v>
      </c>
      <c r="AV955" s="78">
        <f t="shared" si="126"/>
        <v>3</v>
      </c>
      <c r="AW955" s="77">
        <f t="shared" si="126"/>
        <v>0</v>
      </c>
      <c r="AX955" s="76">
        <f t="shared" si="126"/>
        <v>0</v>
      </c>
      <c r="AY955" s="75">
        <f t="shared" si="126"/>
        <v>0</v>
      </c>
      <c r="AZ955" s="74">
        <f t="shared" si="126"/>
        <v>0</v>
      </c>
      <c r="BA955" s="74">
        <f t="shared" si="126"/>
        <v>0</v>
      </c>
      <c r="BB955" s="73">
        <f t="shared" si="126"/>
        <v>0</v>
      </c>
      <c r="BC955" s="72" t="s">
        <v>137</v>
      </c>
      <c r="BF955" s="5">
        <f>SUM(AJ955:AL955)/$BG$5</f>
        <v>74</v>
      </c>
      <c r="BG955" s="5">
        <f>SUM(AM955:AO955,AY955)/$BG$5</f>
        <v>22</v>
      </c>
      <c r="BH955" s="5">
        <f>SUM(AP955:AR955,AZ955)/$BG$5</f>
        <v>1</v>
      </c>
      <c r="BI955" s="5">
        <f>SUM(AS955:AU955,BA955)/$BG$5</f>
        <v>13</v>
      </c>
      <c r="BJ955" s="5">
        <f>SUM(AV955:AX955,BB955)/$BG$5</f>
        <v>3</v>
      </c>
    </row>
    <row r="956" spans="2:62" ht="37.5" thickBot="1" x14ac:dyDescent="0.3">
      <c r="B956" s="71"/>
      <c r="C956" s="70"/>
      <c r="D956" s="69"/>
      <c r="E956" s="68"/>
      <c r="F956" s="68"/>
      <c r="G956" s="67"/>
      <c r="H956" s="66"/>
      <c r="I956" s="64"/>
      <c r="J956" s="64"/>
      <c r="K956" s="65"/>
      <c r="L956" s="64"/>
      <c r="M956" s="62"/>
      <c r="N956" s="64"/>
      <c r="O956" s="62"/>
      <c r="P956" s="64"/>
      <c r="Q956" s="62"/>
      <c r="R956" s="64"/>
      <c r="S956" s="62"/>
      <c r="T956" s="64"/>
      <c r="U956" s="62"/>
      <c r="V956" s="64"/>
      <c r="W956" s="62"/>
      <c r="X956" s="64"/>
      <c r="Y956" s="62"/>
      <c r="Z956" s="64"/>
      <c r="AA956" s="62"/>
      <c r="AB956" s="62"/>
      <c r="AC956" s="62"/>
      <c r="AD956" s="63"/>
      <c r="AE956" s="62"/>
      <c r="AF956" s="62"/>
      <c r="AG956" s="62"/>
      <c r="AH956" s="61"/>
      <c r="AI956" s="59" t="s">
        <v>136</v>
      </c>
      <c r="AJ956" s="214">
        <f t="shared" ref="AJ956:BB956" si="127">AJ955/1</f>
        <v>63</v>
      </c>
      <c r="AK956" s="213">
        <f t="shared" si="127"/>
        <v>11</v>
      </c>
      <c r="AL956" s="212">
        <f t="shared" si="127"/>
        <v>0</v>
      </c>
      <c r="AM956" s="214">
        <f t="shared" si="127"/>
        <v>18</v>
      </c>
      <c r="AN956" s="213">
        <f t="shared" si="127"/>
        <v>4</v>
      </c>
      <c r="AO956" s="212">
        <f t="shared" si="127"/>
        <v>0</v>
      </c>
      <c r="AP956" s="214">
        <f t="shared" si="127"/>
        <v>1</v>
      </c>
      <c r="AQ956" s="213">
        <f t="shared" si="127"/>
        <v>0</v>
      </c>
      <c r="AR956" s="212">
        <f t="shared" si="127"/>
        <v>0</v>
      </c>
      <c r="AS956" s="214">
        <f t="shared" si="127"/>
        <v>13</v>
      </c>
      <c r="AT956" s="213">
        <f t="shared" si="127"/>
        <v>0</v>
      </c>
      <c r="AU956" s="212">
        <f t="shared" si="127"/>
        <v>0</v>
      </c>
      <c r="AV956" s="214">
        <f t="shared" si="127"/>
        <v>3</v>
      </c>
      <c r="AW956" s="213">
        <f t="shared" si="127"/>
        <v>0</v>
      </c>
      <c r="AX956" s="212">
        <f t="shared" si="127"/>
        <v>0</v>
      </c>
      <c r="AY956" s="211">
        <f t="shared" si="127"/>
        <v>0</v>
      </c>
      <c r="AZ956" s="210">
        <f t="shared" si="127"/>
        <v>0</v>
      </c>
      <c r="BA956" s="210">
        <f t="shared" si="127"/>
        <v>0</v>
      </c>
      <c r="BB956" s="209">
        <f t="shared" si="127"/>
        <v>0</v>
      </c>
      <c r="BC956" s="52" t="s">
        <v>135</v>
      </c>
    </row>
    <row r="957" spans="2:62" ht="28.15" customHeight="1" x14ac:dyDescent="0.2">
      <c r="B957" s="30"/>
      <c r="C957" s="242">
        <v>1</v>
      </c>
      <c r="D957" s="44"/>
      <c r="E957" s="43"/>
      <c r="F957" s="43"/>
      <c r="G957" s="42"/>
      <c r="H957" s="223" t="s">
        <v>1251</v>
      </c>
      <c r="I957" s="246">
        <v>171</v>
      </c>
      <c r="J957" s="246">
        <v>38</v>
      </c>
      <c r="K957" s="246">
        <v>7</v>
      </c>
      <c r="L957" s="41" t="s">
        <v>133</v>
      </c>
      <c r="M957" s="40" t="s">
        <v>1315</v>
      </c>
      <c r="N957" s="41" t="s">
        <v>131</v>
      </c>
      <c r="O957" s="40" t="s">
        <v>186</v>
      </c>
      <c r="P957" s="41" t="s">
        <v>130</v>
      </c>
      <c r="Q957" s="40" t="s">
        <v>382</v>
      </c>
      <c r="R957" s="41" t="s">
        <v>129</v>
      </c>
      <c r="S957" s="40" t="s">
        <v>679</v>
      </c>
      <c r="T957" s="41" t="s">
        <v>128</v>
      </c>
      <c r="U957" s="40" t="s">
        <v>679</v>
      </c>
      <c r="V957" s="41" t="s">
        <v>127</v>
      </c>
      <c r="W957" s="40" t="s">
        <v>203</v>
      </c>
      <c r="X957" s="41" t="s">
        <v>126</v>
      </c>
      <c r="Y957" s="40" t="s">
        <v>178</v>
      </c>
      <c r="Z957" s="41" t="s">
        <v>125</v>
      </c>
      <c r="AA957" s="40" t="s">
        <v>121</v>
      </c>
      <c r="AB957" s="41" t="s">
        <v>1709</v>
      </c>
      <c r="AC957" s="40"/>
      <c r="AD957" s="39"/>
      <c r="AE957" s="40"/>
      <c r="AF957" s="39" t="s">
        <v>1639</v>
      </c>
      <c r="AG957" s="38"/>
      <c r="AH957" s="250">
        <v>5</v>
      </c>
      <c r="AI957" s="11"/>
      <c r="AJ957" s="310">
        <f>SUMPRODUCT(LEN($M957:$AC960)-LEN(SUBSTITUTE($M957:$AC960,"A", "")))</f>
        <v>63</v>
      </c>
      <c r="AK957" s="239">
        <f>SUMPRODUCT(LEN($AF957:$AF960)-LEN(SUBSTITUTE($AF957:$AF960,"A", "")))</f>
        <v>11</v>
      </c>
      <c r="AL957" s="230">
        <f>SUMPRODUCT(LEN($AE957:$AE960)-LEN(SUBSTITUTE($AE957:$AE960,"A", "")))</f>
        <v>0</v>
      </c>
      <c r="AM957" s="233">
        <f>SUMPRODUCT(LEN($M957:$AC960)-LEN(SUBSTITUTE($M957:$AC960,"S", "")))</f>
        <v>18</v>
      </c>
      <c r="AN957" s="239">
        <f>SUMPRODUCT(LEN($AF957:$AF960)-LEN(SUBSTITUTE($AF957:$AF960,"S", "")))</f>
        <v>4</v>
      </c>
      <c r="AO957" s="230">
        <f>SUMPRODUCT(LEN($AE957:$AE960)-LEN(SUBSTITUTE($AE957:$AE960,"S", "")))</f>
        <v>0</v>
      </c>
      <c r="AP957" s="233">
        <f>SUMPRODUCT(LEN($M957:$AC960)-LEN(SUBSTITUTE($M957:$AC960,"F", "")))</f>
        <v>1</v>
      </c>
      <c r="AQ957" s="239">
        <f>SUMPRODUCT(LEN($AF957:$AF960)-LEN(SUBSTITUTE($AF957:$AF960,"F", "")))</f>
        <v>0</v>
      </c>
      <c r="AR957" s="230">
        <f>SUMPRODUCT(LEN($AE957:$AE960)-LEN(SUBSTITUTE($AE957:$AE960,"F", "")))</f>
        <v>0</v>
      </c>
      <c r="AS957" s="233">
        <f>SUMPRODUCT(LEN($M957:$AC960)-LEN(SUBSTITUTE($M957:$AC960,"G", "")))</f>
        <v>13</v>
      </c>
      <c r="AT957" s="239">
        <f>SUMPRODUCT(LEN($AF957:$AF960)-LEN(SUBSTITUTE($AF957:$AF960,"G", "")))</f>
        <v>0</v>
      </c>
      <c r="AU957" s="230">
        <f>SUMPRODUCT(LEN($AE957:$AE960)-LEN(SUBSTITUTE($AE957:$AE960,"G", "")))</f>
        <v>0</v>
      </c>
      <c r="AV957" s="233">
        <f>SUMPRODUCT(LEN($M957:$AC960)-LEN(SUBSTITUTE($M957:$AC960,"M", "")))</f>
        <v>3</v>
      </c>
      <c r="AW957" s="239">
        <f>SUMPRODUCT(LEN($AF957:$AF960)-LEN(SUBSTITUTE($AF957:$AF960,"M", "")))</f>
        <v>0</v>
      </c>
      <c r="AX957" s="230">
        <f>SUMPRODUCT(LEN($AE957:$AE960)-LEN(SUBSTITUTE($AE957:$AE960,"M", "")))</f>
        <v>0</v>
      </c>
      <c r="AY957" s="291">
        <f>SUMPRODUCT(LEN($AE957:$AE960)-LEN(SUBSTITUTE($AE957:$AE960,"S", "")))</f>
        <v>0</v>
      </c>
      <c r="AZ957" s="227">
        <f>SUMPRODUCT(LEN($AE957:$AE960)-LEN(SUBSTITUTE($AE957:$AE960,"F", "")))</f>
        <v>0</v>
      </c>
      <c r="BA957" s="227">
        <f>SUMPRODUCT(LEN($AE957:$AE960)-LEN(SUBSTITUTE($AE957:$AE960,"G", "")))</f>
        <v>0</v>
      </c>
      <c r="BB957" s="294">
        <f>SUMPRODUCT(LEN($AE957:$AE960)-LEN(SUBSTITUTE($AE957:$AE960,"M", "")))</f>
        <v>0</v>
      </c>
    </row>
    <row r="958" spans="2:62" ht="28.15" customHeight="1" thickBot="1" x14ac:dyDescent="0.25">
      <c r="B958" s="30"/>
      <c r="C958" s="243"/>
      <c r="D958" s="36"/>
      <c r="E958" s="35"/>
      <c r="F958" s="35"/>
      <c r="G958" s="34"/>
      <c r="H958" s="224"/>
      <c r="I958" s="247"/>
      <c r="J958" s="247"/>
      <c r="K958" s="247"/>
      <c r="L958" s="33" t="s">
        <v>123</v>
      </c>
      <c r="M958" s="32" t="s">
        <v>104</v>
      </c>
      <c r="N958" s="33" t="s">
        <v>122</v>
      </c>
      <c r="O958" s="32" t="s">
        <v>382</v>
      </c>
      <c r="P958" s="33" t="s">
        <v>120</v>
      </c>
      <c r="Q958" s="32" t="s">
        <v>382</v>
      </c>
      <c r="R958" s="33" t="s">
        <v>119</v>
      </c>
      <c r="S958" s="32" t="s">
        <v>389</v>
      </c>
      <c r="T958" s="33" t="s">
        <v>118</v>
      </c>
      <c r="U958" s="32" t="s">
        <v>389</v>
      </c>
      <c r="V958" s="33" t="s">
        <v>117</v>
      </c>
      <c r="W958" s="32" t="s">
        <v>1710</v>
      </c>
      <c r="X958" s="33" t="s">
        <v>116</v>
      </c>
      <c r="Y958" s="32" t="s">
        <v>424</v>
      </c>
      <c r="Z958" s="33" t="s">
        <v>115</v>
      </c>
      <c r="AA958" s="32" t="s">
        <v>121</v>
      </c>
      <c r="AB958" s="33" t="s">
        <v>1708</v>
      </c>
      <c r="AC958" s="32"/>
      <c r="AD958" s="31"/>
      <c r="AE958" s="32"/>
      <c r="AF958" s="31" t="s">
        <v>728</v>
      </c>
      <c r="AG958" s="23"/>
      <c r="AH958" s="251"/>
      <c r="AI958" s="11"/>
      <c r="AJ958" s="311"/>
      <c r="AK958" s="267"/>
      <c r="AL958" s="263"/>
      <c r="AM958" s="265"/>
      <c r="AN958" s="267"/>
      <c r="AO958" s="263"/>
      <c r="AP958" s="265"/>
      <c r="AQ958" s="267"/>
      <c r="AR958" s="263"/>
      <c r="AS958" s="265"/>
      <c r="AT958" s="267"/>
      <c r="AU958" s="263"/>
      <c r="AV958" s="265"/>
      <c r="AW958" s="267"/>
      <c r="AX958" s="263"/>
      <c r="AY958" s="292"/>
      <c r="AZ958" s="228"/>
      <c r="BA958" s="228"/>
      <c r="BB958" s="295"/>
    </row>
    <row r="959" spans="2:62" ht="28.15" customHeight="1" x14ac:dyDescent="0.2">
      <c r="B959" s="30"/>
      <c r="C959" s="244"/>
      <c r="D959" s="29"/>
      <c r="E959" s="28"/>
      <c r="F959" s="28"/>
      <c r="G959" s="27"/>
      <c r="H959" s="225">
        <v>257</v>
      </c>
      <c r="I959" s="248"/>
      <c r="J959" s="248"/>
      <c r="K959" s="248"/>
      <c r="L959" s="26" t="s">
        <v>114</v>
      </c>
      <c r="M959" s="25" t="s">
        <v>1347</v>
      </c>
      <c r="N959" s="26" t="s">
        <v>112</v>
      </c>
      <c r="O959" s="25" t="s">
        <v>132</v>
      </c>
      <c r="P959" s="26" t="s">
        <v>111</v>
      </c>
      <c r="Q959" s="25" t="s">
        <v>733</v>
      </c>
      <c r="R959" s="26" t="s">
        <v>110</v>
      </c>
      <c r="S959" s="25" t="s">
        <v>621</v>
      </c>
      <c r="T959" s="26" t="s">
        <v>109</v>
      </c>
      <c r="U959" s="25" t="s">
        <v>621</v>
      </c>
      <c r="V959" s="26" t="s">
        <v>108</v>
      </c>
      <c r="W959" s="25" t="s">
        <v>187</v>
      </c>
      <c r="X959" s="26" t="s">
        <v>107</v>
      </c>
      <c r="Y959" s="25" t="s">
        <v>429</v>
      </c>
      <c r="Z959" s="26" t="s">
        <v>106</v>
      </c>
      <c r="AA959" s="25" t="s">
        <v>121</v>
      </c>
      <c r="AB959" s="26" t="s">
        <v>1707</v>
      </c>
      <c r="AC959" s="25"/>
      <c r="AD959" s="24"/>
      <c r="AE959" s="25"/>
      <c r="AF959" s="24"/>
      <c r="AG959" s="23"/>
      <c r="AH959" s="251"/>
      <c r="AI959" s="11"/>
      <c r="AJ959" s="311"/>
      <c r="AK959" s="267"/>
      <c r="AL959" s="263"/>
      <c r="AM959" s="265"/>
      <c r="AN959" s="267"/>
      <c r="AO959" s="263"/>
      <c r="AP959" s="265"/>
      <c r="AQ959" s="267"/>
      <c r="AR959" s="263"/>
      <c r="AS959" s="265"/>
      <c r="AT959" s="267"/>
      <c r="AU959" s="263"/>
      <c r="AV959" s="265"/>
      <c r="AW959" s="267"/>
      <c r="AX959" s="263"/>
      <c r="AY959" s="292"/>
      <c r="AZ959" s="228"/>
      <c r="BA959" s="228"/>
      <c r="BB959" s="295"/>
    </row>
    <row r="960" spans="2:62" ht="28.15" customHeight="1" thickBot="1" x14ac:dyDescent="0.25">
      <c r="B960" s="30"/>
      <c r="C960" s="253"/>
      <c r="D960" s="51"/>
      <c r="E960" s="50"/>
      <c r="F960" s="50"/>
      <c r="G960" s="49"/>
      <c r="H960" s="226"/>
      <c r="I960" s="254"/>
      <c r="J960" s="254"/>
      <c r="K960" s="254"/>
      <c r="L960" s="48" t="s">
        <v>105</v>
      </c>
      <c r="M960" s="47" t="s">
        <v>1347</v>
      </c>
      <c r="N960" s="48" t="s">
        <v>103</v>
      </c>
      <c r="O960" s="47" t="s">
        <v>186</v>
      </c>
      <c r="P960" s="48" t="s">
        <v>102</v>
      </c>
      <c r="Q960" s="47" t="s">
        <v>132</v>
      </c>
      <c r="R960" s="48" t="s">
        <v>101</v>
      </c>
      <c r="S960" s="47" t="s">
        <v>621</v>
      </c>
      <c r="T960" s="48">
        <v>20</v>
      </c>
      <c r="U960" s="47" t="s">
        <v>621</v>
      </c>
      <c r="V960" s="48" t="s">
        <v>100</v>
      </c>
      <c r="W960" s="47" t="s">
        <v>673</v>
      </c>
      <c r="X960" s="48" t="s">
        <v>99</v>
      </c>
      <c r="Y960" s="47" t="s">
        <v>113</v>
      </c>
      <c r="Z960" s="48" t="s">
        <v>98</v>
      </c>
      <c r="AA960" s="47" t="s">
        <v>113</v>
      </c>
      <c r="AB960" s="48" t="s">
        <v>1706</v>
      </c>
      <c r="AC960" s="47"/>
      <c r="AD960" s="16"/>
      <c r="AE960" s="47"/>
      <c r="AF960" s="16"/>
      <c r="AG960" s="46"/>
      <c r="AH960" s="255"/>
      <c r="AI960" s="11"/>
      <c r="AJ960" s="312"/>
      <c r="AK960" s="268"/>
      <c r="AL960" s="264"/>
      <c r="AM960" s="266"/>
      <c r="AN960" s="268"/>
      <c r="AO960" s="264"/>
      <c r="AP960" s="266"/>
      <c r="AQ960" s="268"/>
      <c r="AR960" s="264"/>
      <c r="AS960" s="266"/>
      <c r="AT960" s="268"/>
      <c r="AU960" s="264"/>
      <c r="AV960" s="266"/>
      <c r="AW960" s="268"/>
      <c r="AX960" s="264"/>
      <c r="AY960" s="293"/>
      <c r="AZ960" s="229"/>
      <c r="BA960" s="229"/>
      <c r="BB960" s="296"/>
    </row>
    <row r="961" spans="2:54" ht="28.15" customHeight="1" x14ac:dyDescent="0.2">
      <c r="B961" s="30"/>
      <c r="C961" s="242">
        <v>2</v>
      </c>
      <c r="D961" s="44"/>
      <c r="E961" s="43"/>
      <c r="F961" s="43"/>
      <c r="G961" s="42"/>
      <c r="H961" s="223"/>
      <c r="I961" s="246"/>
      <c r="J961" s="246"/>
      <c r="K961" s="246"/>
      <c r="L961" s="41" t="s">
        <v>133</v>
      </c>
      <c r="M961" s="40"/>
      <c r="N961" s="41" t="s">
        <v>131</v>
      </c>
      <c r="O961" s="40"/>
      <c r="P961" s="41" t="s">
        <v>130</v>
      </c>
      <c r="Q961" s="40"/>
      <c r="R961" s="41" t="s">
        <v>129</v>
      </c>
      <c r="S961" s="40"/>
      <c r="T961" s="41" t="s">
        <v>128</v>
      </c>
      <c r="U961" s="40"/>
      <c r="V961" s="41" t="s">
        <v>127</v>
      </c>
      <c r="W961" s="40"/>
      <c r="X961" s="41" t="s">
        <v>126</v>
      </c>
      <c r="Y961" s="40"/>
      <c r="Z961" s="41" t="s">
        <v>125</v>
      </c>
      <c r="AA961" s="40"/>
      <c r="AB961" s="41" t="s">
        <v>1709</v>
      </c>
      <c r="AC961" s="40"/>
      <c r="AD961" s="39"/>
      <c r="AE961" s="40"/>
      <c r="AF961" s="39"/>
      <c r="AG961" s="38"/>
      <c r="AH961" s="250"/>
      <c r="AI961" s="11"/>
      <c r="AJ961" s="310">
        <f>SUMPRODUCT(LEN($M961:$AC964)-LEN(SUBSTITUTE($M961:$AC964,"A", "")))</f>
        <v>0</v>
      </c>
      <c r="AK961" s="239">
        <f>SUMPRODUCT(LEN($AF961:$AF964)-LEN(SUBSTITUTE($AF961:$AF964,"A", "")))</f>
        <v>0</v>
      </c>
      <c r="AL961" s="230">
        <f>SUMPRODUCT(LEN($AE961:$AE964)-LEN(SUBSTITUTE($AE961:$AE964,"A", "")))</f>
        <v>0</v>
      </c>
      <c r="AM961" s="233">
        <f>SUMPRODUCT(LEN($M961:$AC964)-LEN(SUBSTITUTE($M961:$AC964,"S", "")))</f>
        <v>0</v>
      </c>
      <c r="AN961" s="239">
        <f>SUMPRODUCT(LEN($AF961:$AF964)-LEN(SUBSTITUTE($AF961:$AF964,"S", "")))</f>
        <v>0</v>
      </c>
      <c r="AO961" s="230">
        <f>SUMPRODUCT(LEN($AE961:$AE964)-LEN(SUBSTITUTE($AE961:$AE964,"S", "")))</f>
        <v>0</v>
      </c>
      <c r="AP961" s="233">
        <f>SUMPRODUCT(LEN($M961:$AC964)-LEN(SUBSTITUTE($M961:$AC964,"F", "")))</f>
        <v>0</v>
      </c>
      <c r="AQ961" s="239">
        <f>SUMPRODUCT(LEN($AF961:$AF964)-LEN(SUBSTITUTE($AF961:$AF964,"F", "")))</f>
        <v>0</v>
      </c>
      <c r="AR961" s="230">
        <f>SUMPRODUCT(LEN($AE961:$AE964)-LEN(SUBSTITUTE($AE961:$AE964,"F", "")))</f>
        <v>0</v>
      </c>
      <c r="AS961" s="233">
        <f>SUMPRODUCT(LEN($M961:$AC964)-LEN(SUBSTITUTE($M961:$AC964,"G", "")))</f>
        <v>0</v>
      </c>
      <c r="AT961" s="239">
        <f>SUMPRODUCT(LEN($AF961:$AF964)-LEN(SUBSTITUTE($AF961:$AF964,"G", "")))</f>
        <v>0</v>
      </c>
      <c r="AU961" s="230">
        <f>SUMPRODUCT(LEN($AE961:$AE964)-LEN(SUBSTITUTE($AE961:$AE964,"G", "")))</f>
        <v>0</v>
      </c>
      <c r="AV961" s="233">
        <f>SUMPRODUCT(LEN($M961:$AC964)-LEN(SUBSTITUTE($M961:$AC964,"M", "")))</f>
        <v>0</v>
      </c>
      <c r="AW961" s="239">
        <f>SUMPRODUCT(LEN($AF961:$AF964)-LEN(SUBSTITUTE($AF961:$AF964,"M", "")))</f>
        <v>0</v>
      </c>
      <c r="AX961" s="230">
        <f>SUMPRODUCT(LEN($AE961:$AE964)-LEN(SUBSTITUTE($AE961:$AE964,"M", "")))</f>
        <v>0</v>
      </c>
      <c r="AY961" s="291">
        <f>SUMPRODUCT(LEN($AE961:$AE964)-LEN(SUBSTITUTE($AE961:$AE964,"S", "")))</f>
        <v>0</v>
      </c>
      <c r="AZ961" s="227">
        <f>SUMPRODUCT(LEN($AE961:$AE964)-LEN(SUBSTITUTE($AE961:$AE964,"F", "")))</f>
        <v>0</v>
      </c>
      <c r="BA961" s="227">
        <f>SUMPRODUCT(LEN($AE961:$AE964)-LEN(SUBSTITUTE($AE961:$AE964,"G", "")))</f>
        <v>0</v>
      </c>
      <c r="BB961" s="294">
        <f>SUMPRODUCT(LEN($AE961:$AE964)-LEN(SUBSTITUTE($AE961:$AE964,"M", "")))</f>
        <v>0</v>
      </c>
    </row>
    <row r="962" spans="2:54" ht="28.15" customHeight="1" thickBot="1" x14ac:dyDescent="0.25">
      <c r="B962" s="30"/>
      <c r="C962" s="243"/>
      <c r="D962" s="36"/>
      <c r="E962" s="35"/>
      <c r="F962" s="35"/>
      <c r="G962" s="34"/>
      <c r="H962" s="224"/>
      <c r="I962" s="247"/>
      <c r="J962" s="247"/>
      <c r="K962" s="247"/>
      <c r="L962" s="33" t="s">
        <v>123</v>
      </c>
      <c r="M962" s="32"/>
      <c r="N962" s="33" t="s">
        <v>122</v>
      </c>
      <c r="O962" s="32"/>
      <c r="P962" s="33" t="s">
        <v>120</v>
      </c>
      <c r="Q962" s="32"/>
      <c r="R962" s="33" t="s">
        <v>119</v>
      </c>
      <c r="S962" s="32"/>
      <c r="T962" s="33" t="s">
        <v>118</v>
      </c>
      <c r="U962" s="32"/>
      <c r="V962" s="33" t="s">
        <v>117</v>
      </c>
      <c r="W962" s="32"/>
      <c r="X962" s="33" t="s">
        <v>116</v>
      </c>
      <c r="Y962" s="32"/>
      <c r="Z962" s="33" t="s">
        <v>115</v>
      </c>
      <c r="AA962" s="32"/>
      <c r="AB962" s="33" t="s">
        <v>1708</v>
      </c>
      <c r="AC962" s="32"/>
      <c r="AD962" s="31"/>
      <c r="AE962" s="32"/>
      <c r="AF962" s="31"/>
      <c r="AG962" s="23"/>
      <c r="AH962" s="251"/>
      <c r="AI962" s="11"/>
      <c r="AJ962" s="311"/>
      <c r="AK962" s="267"/>
      <c r="AL962" s="263"/>
      <c r="AM962" s="265"/>
      <c r="AN962" s="267"/>
      <c r="AO962" s="263"/>
      <c r="AP962" s="265"/>
      <c r="AQ962" s="267"/>
      <c r="AR962" s="263"/>
      <c r="AS962" s="265"/>
      <c r="AT962" s="267"/>
      <c r="AU962" s="263"/>
      <c r="AV962" s="265"/>
      <c r="AW962" s="267"/>
      <c r="AX962" s="263"/>
      <c r="AY962" s="292"/>
      <c r="AZ962" s="228"/>
      <c r="BA962" s="228"/>
      <c r="BB962" s="295"/>
    </row>
    <row r="963" spans="2:54" ht="28.15" customHeight="1" x14ac:dyDescent="0.2">
      <c r="B963" s="30"/>
      <c r="C963" s="244"/>
      <c r="D963" s="29"/>
      <c r="E963" s="28"/>
      <c r="F963" s="28"/>
      <c r="G963" s="27"/>
      <c r="H963" s="225"/>
      <c r="I963" s="248"/>
      <c r="J963" s="248"/>
      <c r="K963" s="248"/>
      <c r="L963" s="26" t="s">
        <v>114</v>
      </c>
      <c r="M963" s="25"/>
      <c r="N963" s="26" t="s">
        <v>112</v>
      </c>
      <c r="O963" s="25"/>
      <c r="P963" s="26" t="s">
        <v>111</v>
      </c>
      <c r="Q963" s="25"/>
      <c r="R963" s="26" t="s">
        <v>110</v>
      </c>
      <c r="S963" s="25"/>
      <c r="T963" s="26" t="s">
        <v>109</v>
      </c>
      <c r="U963" s="25"/>
      <c r="V963" s="26" t="s">
        <v>108</v>
      </c>
      <c r="W963" s="25"/>
      <c r="X963" s="26" t="s">
        <v>107</v>
      </c>
      <c r="Y963" s="25"/>
      <c r="Z963" s="26" t="s">
        <v>106</v>
      </c>
      <c r="AA963" s="25"/>
      <c r="AB963" s="26" t="s">
        <v>1707</v>
      </c>
      <c r="AC963" s="25"/>
      <c r="AD963" s="24"/>
      <c r="AE963" s="25"/>
      <c r="AF963" s="24"/>
      <c r="AG963" s="23"/>
      <c r="AH963" s="251"/>
      <c r="AI963" s="11"/>
      <c r="AJ963" s="311"/>
      <c r="AK963" s="267"/>
      <c r="AL963" s="263"/>
      <c r="AM963" s="265"/>
      <c r="AN963" s="267"/>
      <c r="AO963" s="263"/>
      <c r="AP963" s="265"/>
      <c r="AQ963" s="267"/>
      <c r="AR963" s="263"/>
      <c r="AS963" s="265"/>
      <c r="AT963" s="267"/>
      <c r="AU963" s="263"/>
      <c r="AV963" s="265"/>
      <c r="AW963" s="267"/>
      <c r="AX963" s="263"/>
      <c r="AY963" s="292"/>
      <c r="AZ963" s="228"/>
      <c r="BA963" s="228"/>
      <c r="BB963" s="295"/>
    </row>
    <row r="964" spans="2:54" ht="28.15" customHeight="1" thickBot="1" x14ac:dyDescent="0.25">
      <c r="B964" s="30"/>
      <c r="C964" s="253"/>
      <c r="D964" s="51"/>
      <c r="E964" s="50"/>
      <c r="F964" s="50"/>
      <c r="G964" s="49"/>
      <c r="H964" s="226"/>
      <c r="I964" s="254"/>
      <c r="J964" s="254"/>
      <c r="K964" s="254"/>
      <c r="L964" s="48" t="s">
        <v>105</v>
      </c>
      <c r="M964" s="47"/>
      <c r="N964" s="48" t="s">
        <v>103</v>
      </c>
      <c r="O964" s="47"/>
      <c r="P964" s="48" t="s">
        <v>102</v>
      </c>
      <c r="Q964" s="47"/>
      <c r="R964" s="48" t="s">
        <v>101</v>
      </c>
      <c r="S964" s="47"/>
      <c r="T964" s="48">
        <v>20</v>
      </c>
      <c r="U964" s="47"/>
      <c r="V964" s="48" t="s">
        <v>100</v>
      </c>
      <c r="W964" s="47"/>
      <c r="X964" s="48" t="s">
        <v>99</v>
      </c>
      <c r="Y964" s="47"/>
      <c r="Z964" s="48" t="s">
        <v>98</v>
      </c>
      <c r="AA964" s="47"/>
      <c r="AB964" s="48" t="s">
        <v>1706</v>
      </c>
      <c r="AC964" s="47"/>
      <c r="AD964" s="16"/>
      <c r="AE964" s="47"/>
      <c r="AF964" s="16"/>
      <c r="AG964" s="46"/>
      <c r="AH964" s="255"/>
      <c r="AI964" s="11"/>
      <c r="AJ964" s="312"/>
      <c r="AK964" s="268"/>
      <c r="AL964" s="264"/>
      <c r="AM964" s="266"/>
      <c r="AN964" s="268"/>
      <c r="AO964" s="264"/>
      <c r="AP964" s="266"/>
      <c r="AQ964" s="268"/>
      <c r="AR964" s="264"/>
      <c r="AS964" s="266"/>
      <c r="AT964" s="268"/>
      <c r="AU964" s="264"/>
      <c r="AV964" s="266"/>
      <c r="AW964" s="268"/>
      <c r="AX964" s="264"/>
      <c r="AY964" s="293"/>
      <c r="AZ964" s="229"/>
      <c r="BA964" s="229"/>
      <c r="BB964" s="296"/>
    </row>
    <row r="965" spans="2:54" ht="28.15" customHeight="1" x14ac:dyDescent="0.2">
      <c r="B965" s="30"/>
      <c r="C965" s="242">
        <v>3</v>
      </c>
      <c r="D965" s="44"/>
      <c r="E965" s="43"/>
      <c r="F965" s="43"/>
      <c r="G965" s="42"/>
      <c r="H965" s="223"/>
      <c r="I965" s="246"/>
      <c r="J965" s="246"/>
      <c r="K965" s="246"/>
      <c r="L965" s="41" t="s">
        <v>133</v>
      </c>
      <c r="M965" s="40"/>
      <c r="N965" s="41" t="s">
        <v>131</v>
      </c>
      <c r="O965" s="40"/>
      <c r="P965" s="41" t="s">
        <v>130</v>
      </c>
      <c r="Q965" s="40"/>
      <c r="R965" s="41" t="s">
        <v>129</v>
      </c>
      <c r="S965" s="40"/>
      <c r="T965" s="41" t="s">
        <v>128</v>
      </c>
      <c r="U965" s="40"/>
      <c r="V965" s="41" t="s">
        <v>127</v>
      </c>
      <c r="W965" s="40"/>
      <c r="X965" s="41" t="s">
        <v>126</v>
      </c>
      <c r="Y965" s="40"/>
      <c r="Z965" s="41" t="s">
        <v>125</v>
      </c>
      <c r="AA965" s="40"/>
      <c r="AB965" s="41" t="s">
        <v>1709</v>
      </c>
      <c r="AC965" s="40"/>
      <c r="AD965" s="39"/>
      <c r="AE965" s="40"/>
      <c r="AF965" s="39"/>
      <c r="AG965" s="38"/>
      <c r="AH965" s="250"/>
      <c r="AI965" s="11"/>
      <c r="AJ965" s="310">
        <f>SUMPRODUCT(LEN($M965:$AC968)-LEN(SUBSTITUTE($M965:$AC968,"A", "")))</f>
        <v>0</v>
      </c>
      <c r="AK965" s="239">
        <f>SUMPRODUCT(LEN($AF965:$AF968)-LEN(SUBSTITUTE($AF965:$AF968,"A", "")))</f>
        <v>0</v>
      </c>
      <c r="AL965" s="230">
        <f>SUMPRODUCT(LEN($AE965:$AE968)-LEN(SUBSTITUTE($AE965:$AE968,"A", "")))</f>
        <v>0</v>
      </c>
      <c r="AM965" s="233">
        <f>SUMPRODUCT(LEN($M965:$AC968)-LEN(SUBSTITUTE($M965:$AC968,"S", "")))</f>
        <v>0</v>
      </c>
      <c r="AN965" s="239">
        <f>SUMPRODUCT(LEN($AF965:$AF968)-LEN(SUBSTITUTE($AF965:$AF968,"S", "")))</f>
        <v>0</v>
      </c>
      <c r="AO965" s="230">
        <f>SUMPRODUCT(LEN($AE965:$AE968)-LEN(SUBSTITUTE($AE965:$AE968,"S", "")))</f>
        <v>0</v>
      </c>
      <c r="AP965" s="233">
        <f>SUMPRODUCT(LEN($M965:$AC968)-LEN(SUBSTITUTE($M965:$AC968,"F", "")))</f>
        <v>0</v>
      </c>
      <c r="AQ965" s="239">
        <f>SUMPRODUCT(LEN($AF965:$AF968)-LEN(SUBSTITUTE($AF965:$AF968,"F", "")))</f>
        <v>0</v>
      </c>
      <c r="AR965" s="230">
        <f>SUMPRODUCT(LEN($AE965:$AE968)-LEN(SUBSTITUTE($AE965:$AE968,"F", "")))</f>
        <v>0</v>
      </c>
      <c r="AS965" s="233">
        <f>SUMPRODUCT(LEN($M965:$AC968)-LEN(SUBSTITUTE($M965:$AC968,"G", "")))</f>
        <v>0</v>
      </c>
      <c r="AT965" s="239">
        <f>SUMPRODUCT(LEN($AF965:$AF968)-LEN(SUBSTITUTE($AF965:$AF968,"G", "")))</f>
        <v>0</v>
      </c>
      <c r="AU965" s="230">
        <f>SUMPRODUCT(LEN($AE965:$AE968)-LEN(SUBSTITUTE($AE965:$AE968,"G", "")))</f>
        <v>0</v>
      </c>
      <c r="AV965" s="233">
        <f>SUMPRODUCT(LEN($M965:$AC968)-LEN(SUBSTITUTE($M965:$AC968,"M", "")))</f>
        <v>0</v>
      </c>
      <c r="AW965" s="239">
        <f>SUMPRODUCT(LEN($AF965:$AF968)-LEN(SUBSTITUTE($AF965:$AF968,"M", "")))</f>
        <v>0</v>
      </c>
      <c r="AX965" s="230">
        <f>SUMPRODUCT(LEN($AE965:$AE968)-LEN(SUBSTITUTE($AE965:$AE968,"M", "")))</f>
        <v>0</v>
      </c>
      <c r="AY965" s="291">
        <f>SUMPRODUCT(LEN($AE965:$AE968)-LEN(SUBSTITUTE($AE965:$AE968,"S", "")))</f>
        <v>0</v>
      </c>
      <c r="AZ965" s="227">
        <f>SUMPRODUCT(LEN($AE965:$AE968)-LEN(SUBSTITUTE($AE965:$AE968,"F", "")))</f>
        <v>0</v>
      </c>
      <c r="BA965" s="227">
        <f>SUMPRODUCT(LEN($AE965:$AE968)-LEN(SUBSTITUTE($AE965:$AE968,"G", "")))</f>
        <v>0</v>
      </c>
      <c r="BB965" s="294">
        <f>SUMPRODUCT(LEN($AE965:$AE968)-LEN(SUBSTITUTE($AE965:$AE968,"M", "")))</f>
        <v>0</v>
      </c>
    </row>
    <row r="966" spans="2:54" ht="28.15" customHeight="1" thickBot="1" x14ac:dyDescent="0.25">
      <c r="B966" s="30"/>
      <c r="C966" s="243"/>
      <c r="D966" s="36"/>
      <c r="E966" s="35"/>
      <c r="F966" s="35"/>
      <c r="G966" s="34"/>
      <c r="H966" s="224"/>
      <c r="I966" s="247"/>
      <c r="J966" s="247"/>
      <c r="K966" s="247"/>
      <c r="L966" s="33" t="s">
        <v>123</v>
      </c>
      <c r="M966" s="32"/>
      <c r="N966" s="33" t="s">
        <v>122</v>
      </c>
      <c r="O966" s="32"/>
      <c r="P966" s="33" t="s">
        <v>120</v>
      </c>
      <c r="Q966" s="32"/>
      <c r="R966" s="33" t="s">
        <v>119</v>
      </c>
      <c r="S966" s="32"/>
      <c r="T966" s="33" t="s">
        <v>118</v>
      </c>
      <c r="U966" s="32"/>
      <c r="V966" s="33" t="s">
        <v>117</v>
      </c>
      <c r="W966" s="32"/>
      <c r="X966" s="33" t="s">
        <v>116</v>
      </c>
      <c r="Y966" s="32"/>
      <c r="Z966" s="33" t="s">
        <v>115</v>
      </c>
      <c r="AA966" s="32"/>
      <c r="AB966" s="33" t="s">
        <v>1708</v>
      </c>
      <c r="AC966" s="32"/>
      <c r="AD966" s="31"/>
      <c r="AE966" s="32"/>
      <c r="AF966" s="31"/>
      <c r="AG966" s="23"/>
      <c r="AH966" s="251"/>
      <c r="AI966" s="11"/>
      <c r="AJ966" s="311"/>
      <c r="AK966" s="267"/>
      <c r="AL966" s="263"/>
      <c r="AM966" s="265"/>
      <c r="AN966" s="267"/>
      <c r="AO966" s="263"/>
      <c r="AP966" s="265"/>
      <c r="AQ966" s="267"/>
      <c r="AR966" s="263"/>
      <c r="AS966" s="265"/>
      <c r="AT966" s="267"/>
      <c r="AU966" s="263"/>
      <c r="AV966" s="265"/>
      <c r="AW966" s="267"/>
      <c r="AX966" s="263"/>
      <c r="AY966" s="292"/>
      <c r="AZ966" s="228"/>
      <c r="BA966" s="228"/>
      <c r="BB966" s="295"/>
    </row>
    <row r="967" spans="2:54" ht="28.15" customHeight="1" x14ac:dyDescent="0.2">
      <c r="B967" s="30"/>
      <c r="C967" s="244"/>
      <c r="D967" s="29"/>
      <c r="E967" s="28"/>
      <c r="F967" s="28"/>
      <c r="G967" s="27"/>
      <c r="H967" s="225"/>
      <c r="I967" s="248"/>
      <c r="J967" s="248"/>
      <c r="K967" s="248"/>
      <c r="L967" s="26" t="s">
        <v>114</v>
      </c>
      <c r="M967" s="25"/>
      <c r="N967" s="26" t="s">
        <v>112</v>
      </c>
      <c r="O967" s="25"/>
      <c r="P967" s="26" t="s">
        <v>111</v>
      </c>
      <c r="Q967" s="25"/>
      <c r="R967" s="26" t="s">
        <v>110</v>
      </c>
      <c r="S967" s="25"/>
      <c r="T967" s="26" t="s">
        <v>109</v>
      </c>
      <c r="U967" s="25"/>
      <c r="V967" s="26" t="s">
        <v>108</v>
      </c>
      <c r="W967" s="25"/>
      <c r="X967" s="26" t="s">
        <v>107</v>
      </c>
      <c r="Y967" s="25"/>
      <c r="Z967" s="26" t="s">
        <v>106</v>
      </c>
      <c r="AA967" s="25"/>
      <c r="AB967" s="26" t="s">
        <v>1707</v>
      </c>
      <c r="AC967" s="25"/>
      <c r="AD967" s="24"/>
      <c r="AE967" s="25"/>
      <c r="AF967" s="24"/>
      <c r="AG967" s="23"/>
      <c r="AH967" s="251"/>
      <c r="AI967" s="11"/>
      <c r="AJ967" s="311"/>
      <c r="AK967" s="267"/>
      <c r="AL967" s="263"/>
      <c r="AM967" s="265"/>
      <c r="AN967" s="267"/>
      <c r="AO967" s="263"/>
      <c r="AP967" s="265"/>
      <c r="AQ967" s="267"/>
      <c r="AR967" s="263"/>
      <c r="AS967" s="265"/>
      <c r="AT967" s="267"/>
      <c r="AU967" s="263"/>
      <c r="AV967" s="265"/>
      <c r="AW967" s="267"/>
      <c r="AX967" s="263"/>
      <c r="AY967" s="292"/>
      <c r="AZ967" s="228"/>
      <c r="BA967" s="228"/>
      <c r="BB967" s="295"/>
    </row>
    <row r="968" spans="2:54" ht="28.15" customHeight="1" thickBot="1" x14ac:dyDescent="0.25">
      <c r="B968" s="21"/>
      <c r="C968" s="245"/>
      <c r="D968" s="20"/>
      <c r="E968" s="19"/>
      <c r="F968" s="19"/>
      <c r="G968" s="18"/>
      <c r="H968" s="226"/>
      <c r="I968" s="249"/>
      <c r="J968" s="249"/>
      <c r="K968" s="249"/>
      <c r="L968" s="17" t="s">
        <v>105</v>
      </c>
      <c r="M968" s="15"/>
      <c r="N968" s="17" t="s">
        <v>103</v>
      </c>
      <c r="O968" s="15"/>
      <c r="P968" s="17" t="s">
        <v>102</v>
      </c>
      <c r="Q968" s="15"/>
      <c r="R968" s="17" t="s">
        <v>101</v>
      </c>
      <c r="S968" s="15"/>
      <c r="T968" s="17">
        <v>20</v>
      </c>
      <c r="U968" s="15"/>
      <c r="V968" s="17" t="s">
        <v>100</v>
      </c>
      <c r="W968" s="15"/>
      <c r="X968" s="17" t="s">
        <v>99</v>
      </c>
      <c r="Y968" s="15"/>
      <c r="Z968" s="17" t="s">
        <v>98</v>
      </c>
      <c r="AA968" s="15"/>
      <c r="AB968" s="17" t="s">
        <v>1706</v>
      </c>
      <c r="AC968" s="15"/>
      <c r="AD968" s="16"/>
      <c r="AE968" s="15"/>
      <c r="AF968" s="14"/>
      <c r="AG968" s="13"/>
      <c r="AH968" s="252"/>
      <c r="AI968" s="11"/>
      <c r="AJ968" s="312"/>
      <c r="AK968" s="268"/>
      <c r="AL968" s="264"/>
      <c r="AM968" s="266"/>
      <c r="AN968" s="268"/>
      <c r="AO968" s="264"/>
      <c r="AP968" s="266"/>
      <c r="AQ968" s="268"/>
      <c r="AR968" s="264"/>
      <c r="AS968" s="266"/>
      <c r="AT968" s="268"/>
      <c r="AU968" s="264"/>
      <c r="AV968" s="266"/>
      <c r="AW968" s="268"/>
      <c r="AX968" s="264"/>
      <c r="AY968" s="293"/>
      <c r="AZ968" s="229"/>
      <c r="BA968" s="229"/>
      <c r="BB968" s="296"/>
    </row>
    <row r="969" spans="2:54" ht="15.75" thickTop="1" x14ac:dyDescent="0.2"/>
  </sheetData>
  <mergeCells count="5700">
    <mergeCell ref="AY961:AY964"/>
    <mergeCell ref="AZ961:AZ964"/>
    <mergeCell ref="BA961:BA964"/>
    <mergeCell ref="BB961:BB964"/>
    <mergeCell ref="AY965:AY968"/>
    <mergeCell ref="AZ965:AZ968"/>
    <mergeCell ref="BA965:BA968"/>
    <mergeCell ref="BB965:BB968"/>
    <mergeCell ref="AY912:AY915"/>
    <mergeCell ref="AZ912:AZ915"/>
    <mergeCell ref="BA912:BA915"/>
    <mergeCell ref="BB912:BB915"/>
    <mergeCell ref="AY916:AY919"/>
    <mergeCell ref="AZ916:AZ919"/>
    <mergeCell ref="AY946:AY949"/>
    <mergeCell ref="AZ946:AZ949"/>
    <mergeCell ref="BA946:BA949"/>
    <mergeCell ref="BB946:BB949"/>
    <mergeCell ref="AY950:AY953"/>
    <mergeCell ref="AZ950:AZ953"/>
    <mergeCell ref="BA950:BA953"/>
    <mergeCell ref="BB950:BB953"/>
    <mergeCell ref="AY935:AY938"/>
    <mergeCell ref="AZ935:AZ938"/>
    <mergeCell ref="BA935:BA938"/>
    <mergeCell ref="BB935:BB938"/>
    <mergeCell ref="AY942:AY945"/>
    <mergeCell ref="AZ942:AZ945"/>
    <mergeCell ref="BA942:BA945"/>
    <mergeCell ref="BB942:BB945"/>
    <mergeCell ref="AY927:AY930"/>
    <mergeCell ref="AZ927:AZ930"/>
    <mergeCell ref="BA927:BA930"/>
    <mergeCell ref="BB927:BB930"/>
    <mergeCell ref="AY931:AY934"/>
    <mergeCell ref="AZ931:AZ934"/>
    <mergeCell ref="BA931:BA934"/>
    <mergeCell ref="BB931:BB934"/>
    <mergeCell ref="BA916:BA919"/>
    <mergeCell ref="BB916:BB919"/>
    <mergeCell ref="AY920:AY923"/>
    <mergeCell ref="AZ920:AZ923"/>
    <mergeCell ref="BA920:BA923"/>
    <mergeCell ref="BB920:BB923"/>
    <mergeCell ref="AY957:AY960"/>
    <mergeCell ref="AZ957:AZ960"/>
    <mergeCell ref="BA957:BA960"/>
    <mergeCell ref="BB957:BB960"/>
    <mergeCell ref="AY860:AY863"/>
    <mergeCell ref="AZ860:AZ863"/>
    <mergeCell ref="BA860:BA863"/>
    <mergeCell ref="BB860:BB863"/>
    <mergeCell ref="AY867:AY870"/>
    <mergeCell ref="AZ867:AZ870"/>
    <mergeCell ref="AY897:AY900"/>
    <mergeCell ref="AZ897:AZ900"/>
    <mergeCell ref="BA897:BA900"/>
    <mergeCell ref="BB897:BB900"/>
    <mergeCell ref="AY901:AY904"/>
    <mergeCell ref="AZ901:AZ904"/>
    <mergeCell ref="BA901:BA904"/>
    <mergeCell ref="BB901:BB904"/>
    <mergeCell ref="AY886:AY889"/>
    <mergeCell ref="AZ886:AZ889"/>
    <mergeCell ref="BA886:BA889"/>
    <mergeCell ref="BB886:BB889"/>
    <mergeCell ref="AY890:AY893"/>
    <mergeCell ref="AZ890:AZ893"/>
    <mergeCell ref="BA890:BA893"/>
    <mergeCell ref="BB890:BB893"/>
    <mergeCell ref="AY875:AY878"/>
    <mergeCell ref="AZ875:AZ878"/>
    <mergeCell ref="BA875:BA878"/>
    <mergeCell ref="BB875:BB878"/>
    <mergeCell ref="AY882:AY885"/>
    <mergeCell ref="AZ882:AZ885"/>
    <mergeCell ref="BA882:BA885"/>
    <mergeCell ref="BB882:BB885"/>
    <mergeCell ref="BA867:BA870"/>
    <mergeCell ref="BB867:BB870"/>
    <mergeCell ref="AY871:AY874"/>
    <mergeCell ref="AZ871:AZ874"/>
    <mergeCell ref="BA871:BA874"/>
    <mergeCell ref="BB871:BB874"/>
    <mergeCell ref="AY905:AY908"/>
    <mergeCell ref="AZ905:AZ908"/>
    <mergeCell ref="BA905:BA908"/>
    <mergeCell ref="BB905:BB908"/>
    <mergeCell ref="AY811:AY814"/>
    <mergeCell ref="AZ811:AZ814"/>
    <mergeCell ref="BA811:BA814"/>
    <mergeCell ref="BB811:BB814"/>
    <mergeCell ref="AY815:AY818"/>
    <mergeCell ref="AZ815:AZ818"/>
    <mergeCell ref="AY845:AY848"/>
    <mergeCell ref="AZ845:AZ848"/>
    <mergeCell ref="BA845:BA848"/>
    <mergeCell ref="BB845:BB848"/>
    <mergeCell ref="AY852:AY855"/>
    <mergeCell ref="AZ852:AZ855"/>
    <mergeCell ref="BA852:BA855"/>
    <mergeCell ref="BB852:BB855"/>
    <mergeCell ref="AY837:AY840"/>
    <mergeCell ref="AZ837:AZ840"/>
    <mergeCell ref="BA837:BA840"/>
    <mergeCell ref="BB837:BB840"/>
    <mergeCell ref="AY841:AY844"/>
    <mergeCell ref="AZ841:AZ844"/>
    <mergeCell ref="BA841:BA844"/>
    <mergeCell ref="BB841:BB844"/>
    <mergeCell ref="AY826:AY829"/>
    <mergeCell ref="AZ826:AZ829"/>
    <mergeCell ref="BA826:BA829"/>
    <mergeCell ref="BB826:BB829"/>
    <mergeCell ref="AY830:AY833"/>
    <mergeCell ref="AZ830:AZ833"/>
    <mergeCell ref="BA830:BA833"/>
    <mergeCell ref="BB830:BB833"/>
    <mergeCell ref="BA815:BA818"/>
    <mergeCell ref="BB815:BB818"/>
    <mergeCell ref="AY822:AY825"/>
    <mergeCell ref="AZ822:AZ825"/>
    <mergeCell ref="BA822:BA825"/>
    <mergeCell ref="BB822:BB825"/>
    <mergeCell ref="AY856:AY859"/>
    <mergeCell ref="AZ856:AZ859"/>
    <mergeCell ref="BA856:BA859"/>
    <mergeCell ref="BB856:BB859"/>
    <mergeCell ref="AY762:AY765"/>
    <mergeCell ref="AZ762:AZ765"/>
    <mergeCell ref="BA762:BA765"/>
    <mergeCell ref="BB762:BB765"/>
    <mergeCell ref="AY766:AY769"/>
    <mergeCell ref="AZ766:AZ769"/>
    <mergeCell ref="AY796:AY799"/>
    <mergeCell ref="AZ796:AZ799"/>
    <mergeCell ref="BA796:BA799"/>
    <mergeCell ref="BB796:BB799"/>
    <mergeCell ref="AY800:AY803"/>
    <mergeCell ref="AZ800:AZ803"/>
    <mergeCell ref="BA800:BA803"/>
    <mergeCell ref="BB800:BB803"/>
    <mergeCell ref="AY785:AY788"/>
    <mergeCell ref="AZ785:AZ788"/>
    <mergeCell ref="BA785:BA788"/>
    <mergeCell ref="BB785:BB788"/>
    <mergeCell ref="AY792:AY795"/>
    <mergeCell ref="AZ792:AZ795"/>
    <mergeCell ref="BA792:BA795"/>
    <mergeCell ref="BB792:BB795"/>
    <mergeCell ref="AY777:AY780"/>
    <mergeCell ref="AZ777:AZ780"/>
    <mergeCell ref="BA777:BA780"/>
    <mergeCell ref="BB777:BB780"/>
    <mergeCell ref="AY781:AY784"/>
    <mergeCell ref="AZ781:AZ784"/>
    <mergeCell ref="BA781:BA784"/>
    <mergeCell ref="BB781:BB784"/>
    <mergeCell ref="BA766:BA769"/>
    <mergeCell ref="BB766:BB769"/>
    <mergeCell ref="AY770:AY773"/>
    <mergeCell ref="AZ770:AZ773"/>
    <mergeCell ref="BA770:BA773"/>
    <mergeCell ref="BB770:BB773"/>
    <mergeCell ref="AY807:AY810"/>
    <mergeCell ref="AZ807:AZ810"/>
    <mergeCell ref="BA807:BA810"/>
    <mergeCell ref="BB807:BB810"/>
    <mergeCell ref="AY710:AY713"/>
    <mergeCell ref="AZ710:AZ713"/>
    <mergeCell ref="BA710:BA713"/>
    <mergeCell ref="BB710:BB713"/>
    <mergeCell ref="AY717:AY720"/>
    <mergeCell ref="AZ717:AZ720"/>
    <mergeCell ref="AY747:AY750"/>
    <mergeCell ref="AZ747:AZ750"/>
    <mergeCell ref="BA747:BA750"/>
    <mergeCell ref="BB747:BB750"/>
    <mergeCell ref="AY751:AY754"/>
    <mergeCell ref="AZ751:AZ754"/>
    <mergeCell ref="BA751:BA754"/>
    <mergeCell ref="BB751:BB754"/>
    <mergeCell ref="AY736:AY739"/>
    <mergeCell ref="AZ736:AZ739"/>
    <mergeCell ref="BA736:BA739"/>
    <mergeCell ref="BB736:BB739"/>
    <mergeCell ref="AY740:AY743"/>
    <mergeCell ref="AZ740:AZ743"/>
    <mergeCell ref="BA740:BA743"/>
    <mergeCell ref="BB740:BB743"/>
    <mergeCell ref="AY725:AY728"/>
    <mergeCell ref="AZ725:AZ728"/>
    <mergeCell ref="BA725:BA728"/>
    <mergeCell ref="BB725:BB728"/>
    <mergeCell ref="AY732:AY735"/>
    <mergeCell ref="AZ732:AZ735"/>
    <mergeCell ref="BA732:BA735"/>
    <mergeCell ref="BB732:BB735"/>
    <mergeCell ref="BA717:BA720"/>
    <mergeCell ref="BB717:BB720"/>
    <mergeCell ref="AY721:AY724"/>
    <mergeCell ref="AZ721:AZ724"/>
    <mergeCell ref="BA721:BA724"/>
    <mergeCell ref="BB721:BB724"/>
    <mergeCell ref="AY755:AY758"/>
    <mergeCell ref="AZ755:AZ758"/>
    <mergeCell ref="BA755:BA758"/>
    <mergeCell ref="BB755:BB758"/>
    <mergeCell ref="AY661:AY664"/>
    <mergeCell ref="AZ661:AZ664"/>
    <mergeCell ref="BA661:BA664"/>
    <mergeCell ref="BB661:BB664"/>
    <mergeCell ref="AY665:AY668"/>
    <mergeCell ref="AZ665:AZ668"/>
    <mergeCell ref="AY695:AY698"/>
    <mergeCell ref="AZ695:AZ698"/>
    <mergeCell ref="BA695:BA698"/>
    <mergeCell ref="BB695:BB698"/>
    <mergeCell ref="AY702:AY705"/>
    <mergeCell ref="AZ702:AZ705"/>
    <mergeCell ref="BA702:BA705"/>
    <mergeCell ref="BB702:BB705"/>
    <mergeCell ref="AY687:AY690"/>
    <mergeCell ref="AZ687:AZ690"/>
    <mergeCell ref="BA687:BA690"/>
    <mergeCell ref="BB687:BB690"/>
    <mergeCell ref="AY691:AY694"/>
    <mergeCell ref="AZ691:AZ694"/>
    <mergeCell ref="BA691:BA694"/>
    <mergeCell ref="BB691:BB694"/>
    <mergeCell ref="AY676:AY679"/>
    <mergeCell ref="AZ676:AZ679"/>
    <mergeCell ref="BA676:BA679"/>
    <mergeCell ref="BB676:BB679"/>
    <mergeCell ref="AY680:AY683"/>
    <mergeCell ref="AZ680:AZ683"/>
    <mergeCell ref="BA680:BA683"/>
    <mergeCell ref="BB680:BB683"/>
    <mergeCell ref="BA665:BA668"/>
    <mergeCell ref="BB665:BB668"/>
    <mergeCell ref="AY672:AY675"/>
    <mergeCell ref="AZ672:AZ675"/>
    <mergeCell ref="BA672:BA675"/>
    <mergeCell ref="BB672:BB675"/>
    <mergeCell ref="AY706:AY709"/>
    <mergeCell ref="AZ706:AZ709"/>
    <mergeCell ref="BA706:BA709"/>
    <mergeCell ref="BB706:BB709"/>
    <mergeCell ref="AY612:AY615"/>
    <mergeCell ref="AZ612:AZ615"/>
    <mergeCell ref="BA612:BA615"/>
    <mergeCell ref="BB612:BB615"/>
    <mergeCell ref="AY616:AY619"/>
    <mergeCell ref="AZ616:AZ619"/>
    <mergeCell ref="AY646:AY649"/>
    <mergeCell ref="AZ646:AZ649"/>
    <mergeCell ref="BA646:BA649"/>
    <mergeCell ref="BB646:BB649"/>
    <mergeCell ref="AY650:AY653"/>
    <mergeCell ref="AZ650:AZ653"/>
    <mergeCell ref="BA650:BA653"/>
    <mergeCell ref="BB650:BB653"/>
    <mergeCell ref="AY635:AY638"/>
    <mergeCell ref="AZ635:AZ638"/>
    <mergeCell ref="BA635:BA638"/>
    <mergeCell ref="BB635:BB638"/>
    <mergeCell ref="AY642:AY645"/>
    <mergeCell ref="AZ642:AZ645"/>
    <mergeCell ref="BA642:BA645"/>
    <mergeCell ref="BB642:BB645"/>
    <mergeCell ref="AY627:AY630"/>
    <mergeCell ref="AZ627:AZ630"/>
    <mergeCell ref="BA627:BA630"/>
    <mergeCell ref="BB627:BB630"/>
    <mergeCell ref="AY631:AY634"/>
    <mergeCell ref="AZ631:AZ634"/>
    <mergeCell ref="BA631:BA634"/>
    <mergeCell ref="BB631:BB634"/>
    <mergeCell ref="BA616:BA619"/>
    <mergeCell ref="BB616:BB619"/>
    <mergeCell ref="AY620:AY623"/>
    <mergeCell ref="AZ620:AZ623"/>
    <mergeCell ref="BA620:BA623"/>
    <mergeCell ref="BB620:BB623"/>
    <mergeCell ref="AY657:AY660"/>
    <mergeCell ref="AZ657:AZ660"/>
    <mergeCell ref="BA657:BA660"/>
    <mergeCell ref="BB657:BB660"/>
    <mergeCell ref="AY560:AY563"/>
    <mergeCell ref="AZ560:AZ563"/>
    <mergeCell ref="BA560:BA563"/>
    <mergeCell ref="BB560:BB563"/>
    <mergeCell ref="AY567:AY570"/>
    <mergeCell ref="AZ567:AZ570"/>
    <mergeCell ref="AY597:AY600"/>
    <mergeCell ref="AZ597:AZ600"/>
    <mergeCell ref="BA597:BA600"/>
    <mergeCell ref="BB597:BB600"/>
    <mergeCell ref="AY601:AY604"/>
    <mergeCell ref="AZ601:AZ604"/>
    <mergeCell ref="BA601:BA604"/>
    <mergeCell ref="BB601:BB604"/>
    <mergeCell ref="AY586:AY589"/>
    <mergeCell ref="AZ586:AZ589"/>
    <mergeCell ref="BA586:BA589"/>
    <mergeCell ref="BB586:BB589"/>
    <mergeCell ref="AY590:AY593"/>
    <mergeCell ref="AZ590:AZ593"/>
    <mergeCell ref="BA590:BA593"/>
    <mergeCell ref="BB590:BB593"/>
    <mergeCell ref="AY575:AY578"/>
    <mergeCell ref="AZ575:AZ578"/>
    <mergeCell ref="BA575:BA578"/>
    <mergeCell ref="BB575:BB578"/>
    <mergeCell ref="AY582:AY585"/>
    <mergeCell ref="AZ582:AZ585"/>
    <mergeCell ref="BA582:BA585"/>
    <mergeCell ref="BB582:BB585"/>
    <mergeCell ref="BA567:BA570"/>
    <mergeCell ref="BB567:BB570"/>
    <mergeCell ref="AY571:AY574"/>
    <mergeCell ref="AZ571:AZ574"/>
    <mergeCell ref="BA571:BA574"/>
    <mergeCell ref="BB571:BB574"/>
    <mergeCell ref="AY605:AY608"/>
    <mergeCell ref="AZ605:AZ608"/>
    <mergeCell ref="BA605:BA608"/>
    <mergeCell ref="BB605:BB608"/>
    <mergeCell ref="AY511:AY514"/>
    <mergeCell ref="AZ511:AZ514"/>
    <mergeCell ref="BA511:BA514"/>
    <mergeCell ref="BB511:BB514"/>
    <mergeCell ref="AY515:AY518"/>
    <mergeCell ref="AZ515:AZ518"/>
    <mergeCell ref="AY545:AY548"/>
    <mergeCell ref="AZ545:AZ548"/>
    <mergeCell ref="BA545:BA548"/>
    <mergeCell ref="BB545:BB548"/>
    <mergeCell ref="AY552:AY555"/>
    <mergeCell ref="AZ552:AZ555"/>
    <mergeCell ref="BA552:BA555"/>
    <mergeCell ref="BB552:BB555"/>
    <mergeCell ref="AY537:AY540"/>
    <mergeCell ref="AZ537:AZ540"/>
    <mergeCell ref="BA537:BA540"/>
    <mergeCell ref="BB537:BB540"/>
    <mergeCell ref="AY541:AY544"/>
    <mergeCell ref="AZ541:AZ544"/>
    <mergeCell ref="BA541:BA544"/>
    <mergeCell ref="BB541:BB544"/>
    <mergeCell ref="AY526:AY529"/>
    <mergeCell ref="AZ526:AZ529"/>
    <mergeCell ref="BA526:BA529"/>
    <mergeCell ref="BB526:BB529"/>
    <mergeCell ref="AY530:AY533"/>
    <mergeCell ref="AZ530:AZ533"/>
    <mergeCell ref="BA530:BA533"/>
    <mergeCell ref="BB530:BB533"/>
    <mergeCell ref="BA515:BA518"/>
    <mergeCell ref="BB515:BB518"/>
    <mergeCell ref="AY522:AY525"/>
    <mergeCell ref="AZ522:AZ525"/>
    <mergeCell ref="BA522:BA525"/>
    <mergeCell ref="BB522:BB525"/>
    <mergeCell ref="AY556:AY559"/>
    <mergeCell ref="AZ556:AZ559"/>
    <mergeCell ref="BA556:BA559"/>
    <mergeCell ref="BB556:BB559"/>
    <mergeCell ref="AY462:AY465"/>
    <mergeCell ref="AZ462:AZ465"/>
    <mergeCell ref="BA462:BA465"/>
    <mergeCell ref="BB462:BB465"/>
    <mergeCell ref="AY466:AY469"/>
    <mergeCell ref="AZ466:AZ469"/>
    <mergeCell ref="AY496:AY499"/>
    <mergeCell ref="AZ496:AZ499"/>
    <mergeCell ref="BA496:BA499"/>
    <mergeCell ref="BB496:BB499"/>
    <mergeCell ref="AY500:AY503"/>
    <mergeCell ref="AZ500:AZ503"/>
    <mergeCell ref="BA500:BA503"/>
    <mergeCell ref="BB500:BB503"/>
    <mergeCell ref="AY485:AY488"/>
    <mergeCell ref="AZ485:AZ488"/>
    <mergeCell ref="BA485:BA488"/>
    <mergeCell ref="BB485:BB488"/>
    <mergeCell ref="AY492:AY495"/>
    <mergeCell ref="AZ492:AZ495"/>
    <mergeCell ref="BA492:BA495"/>
    <mergeCell ref="BB492:BB495"/>
    <mergeCell ref="AY477:AY480"/>
    <mergeCell ref="AZ477:AZ480"/>
    <mergeCell ref="BA477:BA480"/>
    <mergeCell ref="BB477:BB480"/>
    <mergeCell ref="AY481:AY484"/>
    <mergeCell ref="AZ481:AZ484"/>
    <mergeCell ref="BA481:BA484"/>
    <mergeCell ref="BB481:BB484"/>
    <mergeCell ref="BA466:BA469"/>
    <mergeCell ref="BB466:BB469"/>
    <mergeCell ref="AY470:AY473"/>
    <mergeCell ref="AZ470:AZ473"/>
    <mergeCell ref="BA470:BA473"/>
    <mergeCell ref="BB470:BB473"/>
    <mergeCell ref="AY507:AY510"/>
    <mergeCell ref="AZ507:AZ510"/>
    <mergeCell ref="BA507:BA510"/>
    <mergeCell ref="BB507:BB510"/>
    <mergeCell ref="AY410:AY413"/>
    <mergeCell ref="AZ410:AZ413"/>
    <mergeCell ref="BA410:BA413"/>
    <mergeCell ref="BB410:BB413"/>
    <mergeCell ref="AY417:AY420"/>
    <mergeCell ref="AZ417:AZ420"/>
    <mergeCell ref="AY447:AY450"/>
    <mergeCell ref="AZ447:AZ450"/>
    <mergeCell ref="BA447:BA450"/>
    <mergeCell ref="BB447:BB450"/>
    <mergeCell ref="AY451:AY454"/>
    <mergeCell ref="AZ451:AZ454"/>
    <mergeCell ref="BA451:BA454"/>
    <mergeCell ref="BB451:BB454"/>
    <mergeCell ref="AY436:AY439"/>
    <mergeCell ref="AZ436:AZ439"/>
    <mergeCell ref="BA436:BA439"/>
    <mergeCell ref="BB436:BB439"/>
    <mergeCell ref="AY440:AY443"/>
    <mergeCell ref="AZ440:AZ443"/>
    <mergeCell ref="BA440:BA443"/>
    <mergeCell ref="BB440:BB443"/>
    <mergeCell ref="AY425:AY428"/>
    <mergeCell ref="AZ425:AZ428"/>
    <mergeCell ref="BA425:BA428"/>
    <mergeCell ref="BB425:BB428"/>
    <mergeCell ref="AY432:AY435"/>
    <mergeCell ref="AZ432:AZ435"/>
    <mergeCell ref="BA432:BA435"/>
    <mergeCell ref="BB432:BB435"/>
    <mergeCell ref="BA417:BA420"/>
    <mergeCell ref="BB417:BB420"/>
    <mergeCell ref="AY421:AY424"/>
    <mergeCell ref="AZ421:AZ424"/>
    <mergeCell ref="BA421:BA424"/>
    <mergeCell ref="BB421:BB424"/>
    <mergeCell ref="AY455:AY458"/>
    <mergeCell ref="AZ455:AZ458"/>
    <mergeCell ref="BA455:BA458"/>
    <mergeCell ref="BB455:BB458"/>
    <mergeCell ref="AY361:AY364"/>
    <mergeCell ref="AZ361:AZ364"/>
    <mergeCell ref="BA361:BA364"/>
    <mergeCell ref="BB361:BB364"/>
    <mergeCell ref="AY365:AY368"/>
    <mergeCell ref="AZ365:AZ368"/>
    <mergeCell ref="AY395:AY398"/>
    <mergeCell ref="AZ395:AZ398"/>
    <mergeCell ref="BA395:BA398"/>
    <mergeCell ref="BB395:BB398"/>
    <mergeCell ref="AY402:AY405"/>
    <mergeCell ref="AZ402:AZ405"/>
    <mergeCell ref="BA402:BA405"/>
    <mergeCell ref="BB402:BB405"/>
    <mergeCell ref="AY387:AY390"/>
    <mergeCell ref="AZ387:AZ390"/>
    <mergeCell ref="BA387:BA390"/>
    <mergeCell ref="BB387:BB390"/>
    <mergeCell ref="AY391:AY394"/>
    <mergeCell ref="AZ391:AZ394"/>
    <mergeCell ref="BA391:BA394"/>
    <mergeCell ref="BB391:BB394"/>
    <mergeCell ref="AY376:AY379"/>
    <mergeCell ref="AZ376:AZ379"/>
    <mergeCell ref="BA376:BA379"/>
    <mergeCell ref="BB376:BB379"/>
    <mergeCell ref="AY380:AY383"/>
    <mergeCell ref="AZ380:AZ383"/>
    <mergeCell ref="BA380:BA383"/>
    <mergeCell ref="BB380:BB383"/>
    <mergeCell ref="BA365:BA368"/>
    <mergeCell ref="BB365:BB368"/>
    <mergeCell ref="AY372:AY375"/>
    <mergeCell ref="AZ372:AZ375"/>
    <mergeCell ref="BA372:BA375"/>
    <mergeCell ref="BB372:BB375"/>
    <mergeCell ref="AY406:AY409"/>
    <mergeCell ref="AZ406:AZ409"/>
    <mergeCell ref="BA406:BA409"/>
    <mergeCell ref="BB406:BB409"/>
    <mergeCell ref="AY312:AY315"/>
    <mergeCell ref="AZ312:AZ315"/>
    <mergeCell ref="BA312:BA315"/>
    <mergeCell ref="BB312:BB315"/>
    <mergeCell ref="AY316:AY319"/>
    <mergeCell ref="AZ316:AZ319"/>
    <mergeCell ref="AY346:AY349"/>
    <mergeCell ref="AZ346:AZ349"/>
    <mergeCell ref="BA346:BA349"/>
    <mergeCell ref="BB346:BB349"/>
    <mergeCell ref="AY350:AY353"/>
    <mergeCell ref="AZ350:AZ353"/>
    <mergeCell ref="BA350:BA353"/>
    <mergeCell ref="BB350:BB353"/>
    <mergeCell ref="AY335:AY338"/>
    <mergeCell ref="AZ335:AZ338"/>
    <mergeCell ref="BA335:BA338"/>
    <mergeCell ref="BB335:BB338"/>
    <mergeCell ref="AY342:AY345"/>
    <mergeCell ref="AZ342:AZ345"/>
    <mergeCell ref="BA342:BA345"/>
    <mergeCell ref="BB342:BB345"/>
    <mergeCell ref="AY327:AY330"/>
    <mergeCell ref="AZ327:AZ330"/>
    <mergeCell ref="BA327:BA330"/>
    <mergeCell ref="BB327:BB330"/>
    <mergeCell ref="AY331:AY334"/>
    <mergeCell ref="AZ331:AZ334"/>
    <mergeCell ref="BA331:BA334"/>
    <mergeCell ref="BB331:BB334"/>
    <mergeCell ref="BA316:BA319"/>
    <mergeCell ref="BB316:BB319"/>
    <mergeCell ref="AY320:AY323"/>
    <mergeCell ref="AZ320:AZ323"/>
    <mergeCell ref="BA320:BA323"/>
    <mergeCell ref="BB320:BB323"/>
    <mergeCell ref="AY357:AY360"/>
    <mergeCell ref="AZ357:AZ360"/>
    <mergeCell ref="BA357:BA360"/>
    <mergeCell ref="BB357:BB360"/>
    <mergeCell ref="AY260:AY263"/>
    <mergeCell ref="AZ260:AZ263"/>
    <mergeCell ref="BA260:BA263"/>
    <mergeCell ref="BB260:BB263"/>
    <mergeCell ref="AY267:AY270"/>
    <mergeCell ref="AZ267:AZ270"/>
    <mergeCell ref="AY297:AY300"/>
    <mergeCell ref="AZ297:AZ300"/>
    <mergeCell ref="BA297:BA300"/>
    <mergeCell ref="BB297:BB300"/>
    <mergeCell ref="AY301:AY304"/>
    <mergeCell ref="AZ301:AZ304"/>
    <mergeCell ref="BA301:BA304"/>
    <mergeCell ref="BB301:BB304"/>
    <mergeCell ref="AY286:AY289"/>
    <mergeCell ref="AZ286:AZ289"/>
    <mergeCell ref="BA286:BA289"/>
    <mergeCell ref="BB286:BB289"/>
    <mergeCell ref="AY290:AY293"/>
    <mergeCell ref="AZ290:AZ293"/>
    <mergeCell ref="BA290:BA293"/>
    <mergeCell ref="BB290:BB293"/>
    <mergeCell ref="AY275:AY278"/>
    <mergeCell ref="AZ275:AZ278"/>
    <mergeCell ref="BA275:BA278"/>
    <mergeCell ref="BB275:BB278"/>
    <mergeCell ref="AY282:AY285"/>
    <mergeCell ref="AZ282:AZ285"/>
    <mergeCell ref="BA282:BA285"/>
    <mergeCell ref="BB282:BB285"/>
    <mergeCell ref="BA267:BA270"/>
    <mergeCell ref="BB267:BB270"/>
    <mergeCell ref="AY271:AY274"/>
    <mergeCell ref="AZ271:AZ274"/>
    <mergeCell ref="BA271:BA274"/>
    <mergeCell ref="BB271:BB274"/>
    <mergeCell ref="AY305:AY308"/>
    <mergeCell ref="AZ305:AZ308"/>
    <mergeCell ref="BA305:BA308"/>
    <mergeCell ref="BB305:BB308"/>
    <mergeCell ref="AY211:AY214"/>
    <mergeCell ref="AZ211:AZ214"/>
    <mergeCell ref="BA211:BA214"/>
    <mergeCell ref="BB211:BB214"/>
    <mergeCell ref="AY215:AY218"/>
    <mergeCell ref="AZ215:AZ218"/>
    <mergeCell ref="AY245:AY248"/>
    <mergeCell ref="AZ245:AZ248"/>
    <mergeCell ref="BA245:BA248"/>
    <mergeCell ref="BB245:BB248"/>
    <mergeCell ref="AY252:AY255"/>
    <mergeCell ref="AZ252:AZ255"/>
    <mergeCell ref="BA252:BA255"/>
    <mergeCell ref="BB252:BB255"/>
    <mergeCell ref="AY237:AY240"/>
    <mergeCell ref="AZ237:AZ240"/>
    <mergeCell ref="BA237:BA240"/>
    <mergeCell ref="BB237:BB240"/>
    <mergeCell ref="AY241:AY244"/>
    <mergeCell ref="AZ241:AZ244"/>
    <mergeCell ref="BA241:BA244"/>
    <mergeCell ref="BB241:BB244"/>
    <mergeCell ref="AY226:AY229"/>
    <mergeCell ref="AZ226:AZ229"/>
    <mergeCell ref="BA226:BA229"/>
    <mergeCell ref="BB226:BB229"/>
    <mergeCell ref="AY230:AY233"/>
    <mergeCell ref="AZ230:AZ233"/>
    <mergeCell ref="BA230:BA233"/>
    <mergeCell ref="BB230:BB233"/>
    <mergeCell ref="BA215:BA218"/>
    <mergeCell ref="BB215:BB218"/>
    <mergeCell ref="AY222:AY225"/>
    <mergeCell ref="AZ222:AZ225"/>
    <mergeCell ref="BA222:BA225"/>
    <mergeCell ref="BB222:BB225"/>
    <mergeCell ref="AY256:AY259"/>
    <mergeCell ref="AZ256:AZ259"/>
    <mergeCell ref="BA256:BA259"/>
    <mergeCell ref="BB256:BB259"/>
    <mergeCell ref="AY162:AY165"/>
    <mergeCell ref="AZ162:AZ165"/>
    <mergeCell ref="BA162:BA165"/>
    <mergeCell ref="BB162:BB165"/>
    <mergeCell ref="AY166:AY169"/>
    <mergeCell ref="AZ166:AZ169"/>
    <mergeCell ref="AY196:AY199"/>
    <mergeCell ref="AZ196:AZ199"/>
    <mergeCell ref="BA196:BA199"/>
    <mergeCell ref="BB196:BB199"/>
    <mergeCell ref="AY200:AY203"/>
    <mergeCell ref="AZ200:AZ203"/>
    <mergeCell ref="BA200:BA203"/>
    <mergeCell ref="BB200:BB203"/>
    <mergeCell ref="AY185:AY188"/>
    <mergeCell ref="AZ185:AZ188"/>
    <mergeCell ref="BA185:BA188"/>
    <mergeCell ref="BB185:BB188"/>
    <mergeCell ref="AY192:AY195"/>
    <mergeCell ref="AZ192:AZ195"/>
    <mergeCell ref="BA192:BA195"/>
    <mergeCell ref="BB192:BB195"/>
    <mergeCell ref="AY177:AY180"/>
    <mergeCell ref="AZ177:AZ180"/>
    <mergeCell ref="BA177:BA180"/>
    <mergeCell ref="BB177:BB180"/>
    <mergeCell ref="AY181:AY184"/>
    <mergeCell ref="AZ181:AZ184"/>
    <mergeCell ref="BA181:BA184"/>
    <mergeCell ref="BB181:BB184"/>
    <mergeCell ref="BA166:BA169"/>
    <mergeCell ref="BB166:BB169"/>
    <mergeCell ref="AY170:AY173"/>
    <mergeCell ref="AZ170:AZ173"/>
    <mergeCell ref="BA170:BA173"/>
    <mergeCell ref="BB170:BB173"/>
    <mergeCell ref="AY207:AY210"/>
    <mergeCell ref="AZ207:AZ210"/>
    <mergeCell ref="BA207:BA210"/>
    <mergeCell ref="BB207:BB210"/>
    <mergeCell ref="AY110:AY113"/>
    <mergeCell ref="AZ110:AZ113"/>
    <mergeCell ref="BA110:BA113"/>
    <mergeCell ref="BB110:BB113"/>
    <mergeCell ref="AY117:AY120"/>
    <mergeCell ref="AZ117:AZ120"/>
    <mergeCell ref="AY147:AY150"/>
    <mergeCell ref="AZ147:AZ150"/>
    <mergeCell ref="BA147:BA150"/>
    <mergeCell ref="BB147:BB150"/>
    <mergeCell ref="AY151:AY154"/>
    <mergeCell ref="AZ151:AZ154"/>
    <mergeCell ref="BA151:BA154"/>
    <mergeCell ref="BB151:BB154"/>
    <mergeCell ref="AY136:AY139"/>
    <mergeCell ref="AZ136:AZ139"/>
    <mergeCell ref="BA136:BA139"/>
    <mergeCell ref="BB136:BB139"/>
    <mergeCell ref="AY140:AY143"/>
    <mergeCell ref="AZ140:AZ143"/>
    <mergeCell ref="BA140:BA143"/>
    <mergeCell ref="BB140:BB143"/>
    <mergeCell ref="AY125:AY128"/>
    <mergeCell ref="AZ125:AZ128"/>
    <mergeCell ref="BA125:BA128"/>
    <mergeCell ref="BB125:BB128"/>
    <mergeCell ref="AY132:AY135"/>
    <mergeCell ref="AZ132:AZ135"/>
    <mergeCell ref="BA132:BA135"/>
    <mergeCell ref="BB132:BB135"/>
    <mergeCell ref="BA117:BA120"/>
    <mergeCell ref="BB117:BB120"/>
    <mergeCell ref="AY121:AY124"/>
    <mergeCell ref="AZ121:AZ124"/>
    <mergeCell ref="BA121:BA124"/>
    <mergeCell ref="BB121:BB124"/>
    <mergeCell ref="AY155:AY158"/>
    <mergeCell ref="AZ155:AZ158"/>
    <mergeCell ref="BA155:BA158"/>
    <mergeCell ref="BB155:BB158"/>
    <mergeCell ref="BA65:BA68"/>
    <mergeCell ref="BB65:BB68"/>
    <mergeCell ref="AY72:AY75"/>
    <mergeCell ref="AZ72:AZ75"/>
    <mergeCell ref="BA72:BA75"/>
    <mergeCell ref="BB72:BB75"/>
    <mergeCell ref="AY106:AY109"/>
    <mergeCell ref="AZ106:AZ109"/>
    <mergeCell ref="BA106:BA109"/>
    <mergeCell ref="BB106:BB109"/>
    <mergeCell ref="AY61:AY64"/>
    <mergeCell ref="AZ61:AZ64"/>
    <mergeCell ref="BA61:BA64"/>
    <mergeCell ref="BB61:BB64"/>
    <mergeCell ref="AY65:AY68"/>
    <mergeCell ref="AZ65:AZ68"/>
    <mergeCell ref="AY95:AY98"/>
    <mergeCell ref="AZ95:AZ98"/>
    <mergeCell ref="BA95:BA98"/>
    <mergeCell ref="BB95:BB98"/>
    <mergeCell ref="AY102:AY105"/>
    <mergeCell ref="AZ102:AZ105"/>
    <mergeCell ref="BA102:BA105"/>
    <mergeCell ref="BB102:BB105"/>
    <mergeCell ref="AY87:AY90"/>
    <mergeCell ref="AZ87:AZ90"/>
    <mergeCell ref="BA87:BA90"/>
    <mergeCell ref="BB87:BB90"/>
    <mergeCell ref="AY91:AY94"/>
    <mergeCell ref="AZ91:AZ94"/>
    <mergeCell ref="BA91:BA94"/>
    <mergeCell ref="BB91:BB94"/>
    <mergeCell ref="AY12:AY15"/>
    <mergeCell ref="AZ12:AZ15"/>
    <mergeCell ref="BA12:BA15"/>
    <mergeCell ref="BB12:BB15"/>
    <mergeCell ref="AY16:AY19"/>
    <mergeCell ref="AZ16:AZ19"/>
    <mergeCell ref="AY46:AY49"/>
    <mergeCell ref="AZ46:AZ49"/>
    <mergeCell ref="BA46:BA49"/>
    <mergeCell ref="BB46:BB49"/>
    <mergeCell ref="AY50:AY53"/>
    <mergeCell ref="AZ50:AZ53"/>
    <mergeCell ref="BA50:BA53"/>
    <mergeCell ref="BB50:BB53"/>
    <mergeCell ref="AY35:AY38"/>
    <mergeCell ref="AZ35:AZ38"/>
    <mergeCell ref="BA35:BA38"/>
    <mergeCell ref="BB35:BB38"/>
    <mergeCell ref="AY42:AY45"/>
    <mergeCell ref="AZ42:AZ45"/>
    <mergeCell ref="BA42:BA45"/>
    <mergeCell ref="BB42:BB45"/>
    <mergeCell ref="AB834:AC834"/>
    <mergeCell ref="AB849:AC849"/>
    <mergeCell ref="AB864:AC864"/>
    <mergeCell ref="AB879:AC879"/>
    <mergeCell ref="AB894:AC894"/>
    <mergeCell ref="AB909:AC909"/>
    <mergeCell ref="AY27:AY30"/>
    <mergeCell ref="AZ27:AZ30"/>
    <mergeCell ref="BA27:BA30"/>
    <mergeCell ref="BB27:BB30"/>
    <mergeCell ref="AY31:AY34"/>
    <mergeCell ref="AZ31:AZ34"/>
    <mergeCell ref="BA31:BA34"/>
    <mergeCell ref="BB31:BB34"/>
    <mergeCell ref="BA16:BA19"/>
    <mergeCell ref="BB16:BB19"/>
    <mergeCell ref="AY20:AY23"/>
    <mergeCell ref="AZ20:AZ23"/>
    <mergeCell ref="BA20:BA23"/>
    <mergeCell ref="BB20:BB23"/>
    <mergeCell ref="AY57:AY60"/>
    <mergeCell ref="AZ57:AZ60"/>
    <mergeCell ref="BA57:BA60"/>
    <mergeCell ref="BB57:BB60"/>
    <mergeCell ref="AY76:AY79"/>
    <mergeCell ref="AZ76:AZ79"/>
    <mergeCell ref="BA76:BA79"/>
    <mergeCell ref="BB76:BB79"/>
    <mergeCell ref="AY80:AY83"/>
    <mergeCell ref="AZ80:AZ83"/>
    <mergeCell ref="BA80:BA83"/>
    <mergeCell ref="BB80:BB83"/>
    <mergeCell ref="AV957:AV960"/>
    <mergeCell ref="AW957:AW960"/>
    <mergeCell ref="AB189:AC189"/>
    <mergeCell ref="AB204:AC204"/>
    <mergeCell ref="AB219:AC219"/>
    <mergeCell ref="AB234:AC234"/>
    <mergeCell ref="AB249:AC249"/>
    <mergeCell ref="AQ957:AQ960"/>
    <mergeCell ref="AJ946:AJ949"/>
    <mergeCell ref="AK946:AK949"/>
    <mergeCell ref="AL946:AL949"/>
    <mergeCell ref="AM946:AM949"/>
    <mergeCell ref="AB99:AC99"/>
    <mergeCell ref="AB114:AC114"/>
    <mergeCell ref="AB129:AC129"/>
    <mergeCell ref="AB144:AC144"/>
    <mergeCell ref="AB159:AC159"/>
    <mergeCell ref="AB174:AC174"/>
    <mergeCell ref="AB714:AC714"/>
    <mergeCell ref="AB729:AC729"/>
    <mergeCell ref="AB939:AC939"/>
    <mergeCell ref="AB924:AC924"/>
    <mergeCell ref="AB624:AC624"/>
    <mergeCell ref="AB639:AC639"/>
    <mergeCell ref="AB654:AC654"/>
    <mergeCell ref="AB669:AC669"/>
    <mergeCell ref="AB684:AC684"/>
    <mergeCell ref="AB699:AC699"/>
    <mergeCell ref="AB954:AC954"/>
    <mergeCell ref="AB474:AC474"/>
    <mergeCell ref="AB489:AC489"/>
    <mergeCell ref="AB504:AC504"/>
    <mergeCell ref="AO950:AO953"/>
    <mergeCell ref="AP950:AP953"/>
    <mergeCell ref="AH946:AH949"/>
    <mergeCell ref="AW965:AW968"/>
    <mergeCell ref="AX965:AX968"/>
    <mergeCell ref="AQ950:AQ953"/>
    <mergeCell ref="AR950:AR953"/>
    <mergeCell ref="AS950:AS953"/>
    <mergeCell ref="AT950:AT953"/>
    <mergeCell ref="AU950:AU953"/>
    <mergeCell ref="AV950:AV953"/>
    <mergeCell ref="AW950:AW953"/>
    <mergeCell ref="AX950:AX953"/>
    <mergeCell ref="AQ965:AQ968"/>
    <mergeCell ref="AR965:AR968"/>
    <mergeCell ref="AS965:AS968"/>
    <mergeCell ref="AT965:AT968"/>
    <mergeCell ref="AU965:AU968"/>
    <mergeCell ref="AV965:AV968"/>
    <mergeCell ref="AX957:AX960"/>
    <mergeCell ref="AQ961:AQ964"/>
    <mergeCell ref="AR961:AR964"/>
    <mergeCell ref="AS961:AS964"/>
    <mergeCell ref="AT961:AT964"/>
    <mergeCell ref="AU961:AU964"/>
    <mergeCell ref="AV961:AV964"/>
    <mergeCell ref="AW961:AW964"/>
    <mergeCell ref="AX961:AX964"/>
    <mergeCell ref="AR957:AR960"/>
    <mergeCell ref="AS957:AS960"/>
    <mergeCell ref="AT957:AT960"/>
    <mergeCell ref="AU957:AU960"/>
    <mergeCell ref="AU946:AU949"/>
    <mergeCell ref="AV946:AV949"/>
    <mergeCell ref="AW946:AW949"/>
    <mergeCell ref="AX946:AX949"/>
    <mergeCell ref="AO946:AO949"/>
    <mergeCell ref="AL942:AL945"/>
    <mergeCell ref="AM942:AM945"/>
    <mergeCell ref="AN942:AN945"/>
    <mergeCell ref="AO942:AO945"/>
    <mergeCell ref="AV942:AV945"/>
    <mergeCell ref="AW942:AW945"/>
    <mergeCell ref="AX942:AX945"/>
    <mergeCell ref="AH942:AH945"/>
    <mergeCell ref="AP942:AP945"/>
    <mergeCell ref="AP935:AP938"/>
    <mergeCell ref="AL935:AL938"/>
    <mergeCell ref="AQ935:AQ938"/>
    <mergeCell ref="AR935:AR938"/>
    <mergeCell ref="AS935:AS938"/>
    <mergeCell ref="AN946:AN949"/>
    <mergeCell ref="AQ942:AQ945"/>
    <mergeCell ref="AR942:AR945"/>
    <mergeCell ref="AS942:AS945"/>
    <mergeCell ref="AT942:AT945"/>
    <mergeCell ref="AU942:AU945"/>
    <mergeCell ref="AQ946:AQ949"/>
    <mergeCell ref="AR946:AR949"/>
    <mergeCell ref="AS946:AS949"/>
    <mergeCell ref="AT946:AT949"/>
    <mergeCell ref="AP946:AP949"/>
    <mergeCell ref="AT935:AT938"/>
    <mergeCell ref="AU935:AU938"/>
    <mergeCell ref="AV935:AV938"/>
    <mergeCell ref="AW935:AW938"/>
    <mergeCell ref="AX935:AX938"/>
    <mergeCell ref="AL905:AL908"/>
    <mergeCell ref="AM912:AM915"/>
    <mergeCell ref="AN912:AN915"/>
    <mergeCell ref="AO912:AO915"/>
    <mergeCell ref="AP912:AP915"/>
    <mergeCell ref="AU931:AU934"/>
    <mergeCell ref="AV931:AV934"/>
    <mergeCell ref="AW931:AW934"/>
    <mergeCell ref="AX931:AX934"/>
    <mergeCell ref="AP927:AP930"/>
    <mergeCell ref="AP931:AP934"/>
    <mergeCell ref="AQ927:AQ930"/>
    <mergeCell ref="AR927:AR930"/>
    <mergeCell ref="AS927:AS930"/>
    <mergeCell ref="AT927:AT930"/>
    <mergeCell ref="AL920:AL923"/>
    <mergeCell ref="AM920:AM923"/>
    <mergeCell ref="AQ931:AQ934"/>
    <mergeCell ref="AR931:AR934"/>
    <mergeCell ref="AS931:AS934"/>
    <mergeCell ref="AT931:AT934"/>
    <mergeCell ref="AQ920:AQ923"/>
    <mergeCell ref="AR920:AR923"/>
    <mergeCell ref="AS920:AS923"/>
    <mergeCell ref="AT920:AT923"/>
    <mergeCell ref="AO927:AO930"/>
    <mergeCell ref="AN920:AN923"/>
    <mergeCell ref="AO920:AO923"/>
    <mergeCell ref="AM905:AM908"/>
    <mergeCell ref="AN905:AN908"/>
    <mergeCell ref="AO905:AO908"/>
    <mergeCell ref="AU927:AU930"/>
    <mergeCell ref="AV927:AV930"/>
    <mergeCell ref="AW927:AW930"/>
    <mergeCell ref="AX927:AX930"/>
    <mergeCell ref="AH927:AH930"/>
    <mergeCell ref="AJ927:AJ930"/>
    <mergeCell ref="AK927:AK930"/>
    <mergeCell ref="AL927:AL930"/>
    <mergeCell ref="AM927:AM930"/>
    <mergeCell ref="AN927:AN930"/>
    <mergeCell ref="AU920:AU923"/>
    <mergeCell ref="AV920:AV923"/>
    <mergeCell ref="AW920:AW923"/>
    <mergeCell ref="AX920:AX923"/>
    <mergeCell ref="AP920:AP923"/>
    <mergeCell ref="AH920:AH923"/>
    <mergeCell ref="AJ920:AJ923"/>
    <mergeCell ref="AK920:AK923"/>
    <mergeCell ref="AX916:AX919"/>
    <mergeCell ref="AQ897:AQ900"/>
    <mergeCell ref="AR897:AR900"/>
    <mergeCell ref="AS897:AS900"/>
    <mergeCell ref="AT897:AT900"/>
    <mergeCell ref="AU897:AU900"/>
    <mergeCell ref="AV897:AV900"/>
    <mergeCell ref="AW897:AW900"/>
    <mergeCell ref="AX897:AX900"/>
    <mergeCell ref="AQ901:AQ904"/>
    <mergeCell ref="AV912:AV915"/>
    <mergeCell ref="AW912:AW915"/>
    <mergeCell ref="AX912:AX915"/>
    <mergeCell ref="AQ916:AQ919"/>
    <mergeCell ref="AR916:AR919"/>
    <mergeCell ref="AS916:AS919"/>
    <mergeCell ref="AT916:AT919"/>
    <mergeCell ref="AU916:AU919"/>
    <mergeCell ref="AV916:AV919"/>
    <mergeCell ref="AW916:AW919"/>
    <mergeCell ref="AQ912:AQ915"/>
    <mergeCell ref="AR912:AR915"/>
    <mergeCell ref="AS912:AS915"/>
    <mergeCell ref="AT912:AT915"/>
    <mergeCell ref="AU912:AU915"/>
    <mergeCell ref="AQ886:AQ889"/>
    <mergeCell ref="AR886:AR889"/>
    <mergeCell ref="AS886:AS889"/>
    <mergeCell ref="AT886:AT889"/>
    <mergeCell ref="AU886:AU889"/>
    <mergeCell ref="AV886:AV889"/>
    <mergeCell ref="AW886:AW889"/>
    <mergeCell ref="AX886:AX889"/>
    <mergeCell ref="AQ882:AQ885"/>
    <mergeCell ref="AR882:AR885"/>
    <mergeCell ref="AS882:AS885"/>
    <mergeCell ref="AT882:AT885"/>
    <mergeCell ref="AU882:AU885"/>
    <mergeCell ref="AV882:AV885"/>
    <mergeCell ref="AX901:AX904"/>
    <mergeCell ref="AQ905:AQ908"/>
    <mergeCell ref="AR905:AR908"/>
    <mergeCell ref="AS905:AS908"/>
    <mergeCell ref="AT905:AT908"/>
    <mergeCell ref="AU905:AU908"/>
    <mergeCell ref="AV905:AV908"/>
    <mergeCell ref="AW905:AW908"/>
    <mergeCell ref="AX905:AX908"/>
    <mergeCell ref="AR901:AR904"/>
    <mergeCell ref="AS901:AS904"/>
    <mergeCell ref="AT901:AT904"/>
    <mergeCell ref="AU901:AU904"/>
    <mergeCell ref="AV901:AV904"/>
    <mergeCell ref="AW901:AW904"/>
    <mergeCell ref="AQ875:AQ878"/>
    <mergeCell ref="AR875:AR878"/>
    <mergeCell ref="AS875:AS878"/>
    <mergeCell ref="AT875:AT878"/>
    <mergeCell ref="AU875:AU878"/>
    <mergeCell ref="AV875:AV878"/>
    <mergeCell ref="AW875:AW878"/>
    <mergeCell ref="AX875:AX878"/>
    <mergeCell ref="AQ871:AQ874"/>
    <mergeCell ref="AR871:AR874"/>
    <mergeCell ref="AS871:AS874"/>
    <mergeCell ref="AT871:AT874"/>
    <mergeCell ref="AU871:AU874"/>
    <mergeCell ref="AV871:AV874"/>
    <mergeCell ref="AW890:AW893"/>
    <mergeCell ref="AX890:AX893"/>
    <mergeCell ref="AQ867:AQ870"/>
    <mergeCell ref="AR867:AR870"/>
    <mergeCell ref="AS867:AS870"/>
    <mergeCell ref="AT867:AT870"/>
    <mergeCell ref="AU867:AU870"/>
    <mergeCell ref="AV867:AV870"/>
    <mergeCell ref="AW867:AW870"/>
    <mergeCell ref="AX867:AX870"/>
    <mergeCell ref="AQ890:AQ893"/>
    <mergeCell ref="AR890:AR893"/>
    <mergeCell ref="AS890:AS893"/>
    <mergeCell ref="AT890:AT893"/>
    <mergeCell ref="AU890:AU893"/>
    <mergeCell ref="AV890:AV893"/>
    <mergeCell ref="AW882:AW885"/>
    <mergeCell ref="AX882:AX885"/>
    <mergeCell ref="AW856:AW859"/>
    <mergeCell ref="AX856:AX859"/>
    <mergeCell ref="AQ860:AQ863"/>
    <mergeCell ref="AR860:AR863"/>
    <mergeCell ref="AS860:AS863"/>
    <mergeCell ref="AT860:AT863"/>
    <mergeCell ref="AU860:AU863"/>
    <mergeCell ref="AV860:AV863"/>
    <mergeCell ref="AW860:AW863"/>
    <mergeCell ref="AX860:AX863"/>
    <mergeCell ref="AQ856:AQ859"/>
    <mergeCell ref="AR856:AR859"/>
    <mergeCell ref="AS856:AS859"/>
    <mergeCell ref="AT856:AT859"/>
    <mergeCell ref="AU856:AU859"/>
    <mergeCell ref="AV856:AV859"/>
    <mergeCell ref="AW871:AW874"/>
    <mergeCell ref="AX871:AX874"/>
    <mergeCell ref="AW852:AW855"/>
    <mergeCell ref="AX852:AX855"/>
    <mergeCell ref="AM845:AM848"/>
    <mergeCell ref="AN845:AN848"/>
    <mergeCell ref="AO845:AO848"/>
    <mergeCell ref="AP845:AP848"/>
    <mergeCell ref="AP852:AP855"/>
    <mergeCell ref="AO852:AO855"/>
    <mergeCell ref="AQ852:AQ855"/>
    <mergeCell ref="AR852:AR855"/>
    <mergeCell ref="AS852:AS855"/>
    <mergeCell ref="AT852:AT855"/>
    <mergeCell ref="AU852:AU855"/>
    <mergeCell ref="AV852:AV855"/>
    <mergeCell ref="AW845:AW848"/>
    <mergeCell ref="AX845:AX848"/>
    <mergeCell ref="V849:W849"/>
    <mergeCell ref="X849:Y849"/>
    <mergeCell ref="Z849:AA849"/>
    <mergeCell ref="AD849:AE849"/>
    <mergeCell ref="AJ845:AJ848"/>
    <mergeCell ref="AK845:AK848"/>
    <mergeCell ref="AL845:AL848"/>
    <mergeCell ref="AQ845:AQ848"/>
    <mergeCell ref="AR845:AR848"/>
    <mergeCell ref="AS845:AS848"/>
    <mergeCell ref="AT845:AT848"/>
    <mergeCell ref="AU845:AU848"/>
    <mergeCell ref="AV845:AV848"/>
    <mergeCell ref="AW841:AW844"/>
    <mergeCell ref="AX841:AX844"/>
    <mergeCell ref="AJ841:AJ844"/>
    <mergeCell ref="AK841:AK844"/>
    <mergeCell ref="AL841:AL844"/>
    <mergeCell ref="AQ822:AQ825"/>
    <mergeCell ref="AR822:AR825"/>
    <mergeCell ref="AS822:AS825"/>
    <mergeCell ref="AT822:AT825"/>
    <mergeCell ref="AU822:AU825"/>
    <mergeCell ref="AU837:AU840"/>
    <mergeCell ref="AV837:AV840"/>
    <mergeCell ref="AW837:AW840"/>
    <mergeCell ref="AX837:AX840"/>
    <mergeCell ref="AQ841:AQ844"/>
    <mergeCell ref="AR841:AR844"/>
    <mergeCell ref="AS841:AS844"/>
    <mergeCell ref="AT841:AT844"/>
    <mergeCell ref="AU841:AU844"/>
    <mergeCell ref="AV841:AV844"/>
    <mergeCell ref="AQ837:AQ840"/>
    <mergeCell ref="AR837:AR840"/>
    <mergeCell ref="AS837:AS840"/>
    <mergeCell ref="AT837:AT840"/>
    <mergeCell ref="AX826:AX829"/>
    <mergeCell ref="AQ830:AQ833"/>
    <mergeCell ref="AR830:AR833"/>
    <mergeCell ref="AS830:AS833"/>
    <mergeCell ref="AT830:AT833"/>
    <mergeCell ref="AU830:AU833"/>
    <mergeCell ref="AV830:AV833"/>
    <mergeCell ref="AW830:AW833"/>
    <mergeCell ref="AX830:AX833"/>
    <mergeCell ref="AV822:AV825"/>
    <mergeCell ref="AW822:AW825"/>
    <mergeCell ref="AX822:AX825"/>
    <mergeCell ref="AQ826:AQ829"/>
    <mergeCell ref="AR826:AR829"/>
    <mergeCell ref="AS826:AS829"/>
    <mergeCell ref="AT826:AT829"/>
    <mergeCell ref="AU826:AU829"/>
    <mergeCell ref="AV826:AV829"/>
    <mergeCell ref="AW826:AW829"/>
    <mergeCell ref="AW815:AW818"/>
    <mergeCell ref="AX815:AX818"/>
    <mergeCell ref="AQ796:AQ799"/>
    <mergeCell ref="AR796:AR799"/>
    <mergeCell ref="AS796:AS799"/>
    <mergeCell ref="AT796:AT799"/>
    <mergeCell ref="AU796:AU799"/>
    <mergeCell ref="AV796:AV799"/>
    <mergeCell ref="AW796:AW799"/>
    <mergeCell ref="AX796:AX799"/>
    <mergeCell ref="AQ815:AQ818"/>
    <mergeCell ref="AR815:AR818"/>
    <mergeCell ref="AS815:AS818"/>
    <mergeCell ref="AT815:AT818"/>
    <mergeCell ref="AU815:AU818"/>
    <mergeCell ref="AV815:AV818"/>
    <mergeCell ref="AW807:AW810"/>
    <mergeCell ref="AX807:AX810"/>
    <mergeCell ref="AQ811:AQ814"/>
    <mergeCell ref="AR811:AR814"/>
    <mergeCell ref="AS811:AS814"/>
    <mergeCell ref="AT811:AT814"/>
    <mergeCell ref="AU811:AU814"/>
    <mergeCell ref="AV811:AV814"/>
    <mergeCell ref="AW811:AW814"/>
    <mergeCell ref="AX811:AX814"/>
    <mergeCell ref="AQ807:AQ810"/>
    <mergeCell ref="AR807:AR810"/>
    <mergeCell ref="AS807:AS810"/>
    <mergeCell ref="AT807:AT810"/>
    <mergeCell ref="AU807:AU810"/>
    <mergeCell ref="AV807:AV810"/>
    <mergeCell ref="AN796:AN799"/>
    <mergeCell ref="AO796:AO799"/>
    <mergeCell ref="AP796:AP799"/>
    <mergeCell ref="AB804:AC804"/>
    <mergeCell ref="AQ785:AQ788"/>
    <mergeCell ref="AR785:AR788"/>
    <mergeCell ref="AP785:AP788"/>
    <mergeCell ref="AH785:AH788"/>
    <mergeCell ref="AJ785:AJ788"/>
    <mergeCell ref="AK785:AK788"/>
    <mergeCell ref="AW800:AW803"/>
    <mergeCell ref="AX800:AX803"/>
    <mergeCell ref="V804:W804"/>
    <mergeCell ref="X804:Y804"/>
    <mergeCell ref="Z804:AA804"/>
    <mergeCell ref="AD804:AE804"/>
    <mergeCell ref="AP800:AP803"/>
    <mergeCell ref="AJ800:AJ803"/>
    <mergeCell ref="AK800:AK803"/>
    <mergeCell ref="AQ800:AQ803"/>
    <mergeCell ref="AR800:AR803"/>
    <mergeCell ref="AS800:AS803"/>
    <mergeCell ref="AT800:AT803"/>
    <mergeCell ref="AU800:AU803"/>
    <mergeCell ref="AV800:AV803"/>
    <mergeCell ref="AN792:AN795"/>
    <mergeCell ref="AO792:AO795"/>
    <mergeCell ref="AP792:AP795"/>
    <mergeCell ref="AM785:AM788"/>
    <mergeCell ref="AN785:AN788"/>
    <mergeCell ref="AS792:AS795"/>
    <mergeCell ref="AT792:AT795"/>
    <mergeCell ref="AU792:AU795"/>
    <mergeCell ref="AV792:AV795"/>
    <mergeCell ref="AW792:AW795"/>
    <mergeCell ref="AX792:AX795"/>
    <mergeCell ref="V789:W789"/>
    <mergeCell ref="X789:Y789"/>
    <mergeCell ref="Z789:AA789"/>
    <mergeCell ref="AD789:AE789"/>
    <mergeCell ref="AQ792:AQ795"/>
    <mergeCell ref="AR792:AR795"/>
    <mergeCell ref="AB789:AC789"/>
    <mergeCell ref="AS785:AS788"/>
    <mergeCell ref="AT785:AT788"/>
    <mergeCell ref="AU785:AU788"/>
    <mergeCell ref="AV785:AV788"/>
    <mergeCell ref="AW785:AW788"/>
    <mergeCell ref="AX785:AX788"/>
    <mergeCell ref="AQ762:AQ765"/>
    <mergeCell ref="AR762:AR765"/>
    <mergeCell ref="AQ766:AQ769"/>
    <mergeCell ref="AR766:AR769"/>
    <mergeCell ref="AQ770:AQ773"/>
    <mergeCell ref="AR770:AR773"/>
    <mergeCell ref="AW777:AW780"/>
    <mergeCell ref="AX777:AX780"/>
    <mergeCell ref="AQ781:AQ784"/>
    <mergeCell ref="AR781:AR784"/>
    <mergeCell ref="AS781:AS784"/>
    <mergeCell ref="AT781:AT784"/>
    <mergeCell ref="AU781:AU784"/>
    <mergeCell ref="AV781:AV784"/>
    <mergeCell ref="AW781:AW784"/>
    <mergeCell ref="AX781:AX784"/>
    <mergeCell ref="AQ777:AQ780"/>
    <mergeCell ref="AR777:AR780"/>
    <mergeCell ref="AS777:AS780"/>
    <mergeCell ref="AT777:AT780"/>
    <mergeCell ref="AU777:AU780"/>
    <mergeCell ref="AV777:AV780"/>
    <mergeCell ref="AS770:AS773"/>
    <mergeCell ref="AT770:AT773"/>
    <mergeCell ref="AU770:AU773"/>
    <mergeCell ref="AV770:AV773"/>
    <mergeCell ref="AW770:AW773"/>
    <mergeCell ref="AX770:AX773"/>
    <mergeCell ref="AS766:AS769"/>
    <mergeCell ref="AT766:AT769"/>
    <mergeCell ref="AU766:AU769"/>
    <mergeCell ref="AV766:AV769"/>
    <mergeCell ref="AW766:AW769"/>
    <mergeCell ref="AX766:AX769"/>
    <mergeCell ref="AS762:AS765"/>
    <mergeCell ref="AT762:AT765"/>
    <mergeCell ref="AU762:AU765"/>
    <mergeCell ref="AV762:AV765"/>
    <mergeCell ref="AW762:AW765"/>
    <mergeCell ref="AX762:AX765"/>
    <mergeCell ref="AW755:AW758"/>
    <mergeCell ref="AX755:AX758"/>
    <mergeCell ref="AQ736:AQ739"/>
    <mergeCell ref="AR736:AR739"/>
    <mergeCell ref="AS736:AS739"/>
    <mergeCell ref="AT736:AT739"/>
    <mergeCell ref="AU736:AU739"/>
    <mergeCell ref="AV736:AV739"/>
    <mergeCell ref="AW736:AW739"/>
    <mergeCell ref="AX736:AX739"/>
    <mergeCell ref="AQ755:AQ758"/>
    <mergeCell ref="AR755:AR758"/>
    <mergeCell ref="AS755:AS758"/>
    <mergeCell ref="AT755:AT758"/>
    <mergeCell ref="AU755:AU758"/>
    <mergeCell ref="AV755:AV758"/>
    <mergeCell ref="AW747:AW750"/>
    <mergeCell ref="AX747:AX750"/>
    <mergeCell ref="AQ751:AQ754"/>
    <mergeCell ref="AR751:AR754"/>
    <mergeCell ref="AS751:AS754"/>
    <mergeCell ref="AT751:AT754"/>
    <mergeCell ref="AU751:AU754"/>
    <mergeCell ref="AV751:AV754"/>
    <mergeCell ref="AW751:AW754"/>
    <mergeCell ref="AX751:AX754"/>
    <mergeCell ref="AQ747:AQ750"/>
    <mergeCell ref="AR747:AR750"/>
    <mergeCell ref="AS747:AS750"/>
    <mergeCell ref="AT747:AT750"/>
    <mergeCell ref="AU747:AU750"/>
    <mergeCell ref="AV747:AV750"/>
    <mergeCell ref="Z729:AA729"/>
    <mergeCell ref="AD729:AE729"/>
    <mergeCell ref="AL732:AL735"/>
    <mergeCell ref="AW740:AW743"/>
    <mergeCell ref="AX740:AX743"/>
    <mergeCell ref="V744:W744"/>
    <mergeCell ref="X744:Y744"/>
    <mergeCell ref="Z744:AA744"/>
    <mergeCell ref="AD744:AE744"/>
    <mergeCell ref="AN740:AN743"/>
    <mergeCell ref="AO740:AO743"/>
    <mergeCell ref="AP740:AP743"/>
    <mergeCell ref="AQ740:AQ743"/>
    <mergeCell ref="AR740:AR743"/>
    <mergeCell ref="AS740:AS743"/>
    <mergeCell ref="AT740:AT743"/>
    <mergeCell ref="AU740:AU743"/>
    <mergeCell ref="AV740:AV743"/>
    <mergeCell ref="AW732:AW735"/>
    <mergeCell ref="AX732:AX735"/>
    <mergeCell ref="AN732:AN735"/>
    <mergeCell ref="AO732:AO735"/>
    <mergeCell ref="AP732:AP735"/>
    <mergeCell ref="AM732:AM735"/>
    <mergeCell ref="AQ732:AQ735"/>
    <mergeCell ref="AR732:AR735"/>
    <mergeCell ref="AS732:AS735"/>
    <mergeCell ref="AT732:AT735"/>
    <mergeCell ref="AU732:AU735"/>
    <mergeCell ref="AV732:AV735"/>
    <mergeCell ref="AM736:AM739"/>
    <mergeCell ref="AN736:AN739"/>
    <mergeCell ref="AO736:AO739"/>
    <mergeCell ref="AP736:AP739"/>
    <mergeCell ref="AB744:AC744"/>
    <mergeCell ref="AU725:AU728"/>
    <mergeCell ref="AV725:AV728"/>
    <mergeCell ref="AW725:AW728"/>
    <mergeCell ref="AX725:AX728"/>
    <mergeCell ref="AQ706:AQ709"/>
    <mergeCell ref="AR706:AR709"/>
    <mergeCell ref="AS706:AS709"/>
    <mergeCell ref="AT706:AT709"/>
    <mergeCell ref="AU706:AU709"/>
    <mergeCell ref="AV706:AV709"/>
    <mergeCell ref="AU721:AU724"/>
    <mergeCell ref="AV721:AV724"/>
    <mergeCell ref="AW721:AW724"/>
    <mergeCell ref="AX721:AX724"/>
    <mergeCell ref="AO717:AO720"/>
    <mergeCell ref="AP717:AP720"/>
    <mergeCell ref="AQ717:AQ720"/>
    <mergeCell ref="AR717:AR720"/>
    <mergeCell ref="AS717:AS720"/>
    <mergeCell ref="AT717:AT720"/>
    <mergeCell ref="AO725:AO728"/>
    <mergeCell ref="AP725:AP728"/>
    <mergeCell ref="AQ721:AQ724"/>
    <mergeCell ref="AR721:AR724"/>
    <mergeCell ref="AS721:AS724"/>
    <mergeCell ref="AT721:AT724"/>
    <mergeCell ref="AQ725:AQ728"/>
    <mergeCell ref="AR725:AR728"/>
    <mergeCell ref="AS725:AS728"/>
    <mergeCell ref="AT725:AT728"/>
    <mergeCell ref="AT702:AT705"/>
    <mergeCell ref="AU702:AU705"/>
    <mergeCell ref="AV702:AV705"/>
    <mergeCell ref="AW702:AW705"/>
    <mergeCell ref="AX702:AX705"/>
    <mergeCell ref="AT687:AT690"/>
    <mergeCell ref="AU687:AU690"/>
    <mergeCell ref="AV687:AV690"/>
    <mergeCell ref="AW687:AW690"/>
    <mergeCell ref="AX687:AX690"/>
    <mergeCell ref="AN695:AN698"/>
    <mergeCell ref="AO695:AO698"/>
    <mergeCell ref="AP695:AP698"/>
    <mergeCell ref="AQ702:AQ705"/>
    <mergeCell ref="AR702:AR705"/>
    <mergeCell ref="AS702:AS705"/>
    <mergeCell ref="AU717:AU720"/>
    <mergeCell ref="AV717:AV720"/>
    <mergeCell ref="AW717:AW720"/>
    <mergeCell ref="AX717:AX720"/>
    <mergeCell ref="AW706:AW709"/>
    <mergeCell ref="AX706:AX709"/>
    <mergeCell ref="AQ710:AQ713"/>
    <mergeCell ref="AR710:AR713"/>
    <mergeCell ref="AS710:AS713"/>
    <mergeCell ref="AT710:AT713"/>
    <mergeCell ref="AU710:AU713"/>
    <mergeCell ref="AV710:AV713"/>
    <mergeCell ref="AW710:AW713"/>
    <mergeCell ref="AX710:AX713"/>
    <mergeCell ref="AW695:AW698"/>
    <mergeCell ref="AX695:AX698"/>
    <mergeCell ref="AP691:AP694"/>
    <mergeCell ref="AJ687:AJ690"/>
    <mergeCell ref="AK687:AK690"/>
    <mergeCell ref="AL687:AL690"/>
    <mergeCell ref="AM687:AM690"/>
    <mergeCell ref="AN687:AN690"/>
    <mergeCell ref="AK691:AK694"/>
    <mergeCell ref="AL691:AL694"/>
    <mergeCell ref="AU691:AU694"/>
    <mergeCell ref="AV691:AV694"/>
    <mergeCell ref="AW691:AW694"/>
    <mergeCell ref="AX691:AX694"/>
    <mergeCell ref="AQ695:AQ698"/>
    <mergeCell ref="AR695:AR698"/>
    <mergeCell ref="AS695:AS698"/>
    <mergeCell ref="AT695:AT698"/>
    <mergeCell ref="AU695:AU698"/>
    <mergeCell ref="AV695:AV698"/>
    <mergeCell ref="AO687:AO690"/>
    <mergeCell ref="AP687:AP690"/>
    <mergeCell ref="AQ691:AQ694"/>
    <mergeCell ref="AR691:AR694"/>
    <mergeCell ref="AS691:AS694"/>
    <mergeCell ref="AT691:AT694"/>
    <mergeCell ref="AJ695:AJ698"/>
    <mergeCell ref="AK695:AK698"/>
    <mergeCell ref="AL695:AL698"/>
    <mergeCell ref="AM695:AM698"/>
    <mergeCell ref="AW680:AW683"/>
    <mergeCell ref="AQ687:AQ690"/>
    <mergeCell ref="AR687:AR690"/>
    <mergeCell ref="AS687:AS690"/>
    <mergeCell ref="AX680:AX683"/>
    <mergeCell ref="AQ657:AQ660"/>
    <mergeCell ref="AR657:AR660"/>
    <mergeCell ref="AS657:AS660"/>
    <mergeCell ref="AT657:AT660"/>
    <mergeCell ref="AU657:AU660"/>
    <mergeCell ref="AQ680:AQ683"/>
    <mergeCell ref="AR680:AR683"/>
    <mergeCell ref="AS680:AS683"/>
    <mergeCell ref="AT680:AT683"/>
    <mergeCell ref="AU680:AU683"/>
    <mergeCell ref="AV680:AV683"/>
    <mergeCell ref="AW672:AW675"/>
    <mergeCell ref="AX672:AX675"/>
    <mergeCell ref="AQ676:AQ679"/>
    <mergeCell ref="AR676:AR679"/>
    <mergeCell ref="AS676:AS679"/>
    <mergeCell ref="AT676:AT679"/>
    <mergeCell ref="AU676:AU679"/>
    <mergeCell ref="AV676:AV679"/>
    <mergeCell ref="AW676:AW679"/>
    <mergeCell ref="AX676:AX679"/>
    <mergeCell ref="AQ672:AQ675"/>
    <mergeCell ref="AR672:AR675"/>
    <mergeCell ref="AS672:AS675"/>
    <mergeCell ref="AT672:AT675"/>
    <mergeCell ref="AU672:AU675"/>
    <mergeCell ref="AV672:AV675"/>
    <mergeCell ref="AQ665:AQ668"/>
    <mergeCell ref="AR665:AR668"/>
    <mergeCell ref="AS665:AS668"/>
    <mergeCell ref="AT665:AT668"/>
    <mergeCell ref="AU665:AU668"/>
    <mergeCell ref="AV665:AV668"/>
    <mergeCell ref="AW665:AW668"/>
    <mergeCell ref="AX665:AX668"/>
    <mergeCell ref="AV657:AV660"/>
    <mergeCell ref="AW657:AW660"/>
    <mergeCell ref="AX657:AX660"/>
    <mergeCell ref="AQ661:AQ664"/>
    <mergeCell ref="AR661:AR664"/>
    <mergeCell ref="AS661:AS664"/>
    <mergeCell ref="AT661:AT664"/>
    <mergeCell ref="AU661:AU664"/>
    <mergeCell ref="AV661:AV664"/>
    <mergeCell ref="AW661:AW664"/>
    <mergeCell ref="AW646:AW649"/>
    <mergeCell ref="AX646:AX649"/>
    <mergeCell ref="AQ650:AQ653"/>
    <mergeCell ref="AR650:AR653"/>
    <mergeCell ref="AS650:AS653"/>
    <mergeCell ref="AT650:AT653"/>
    <mergeCell ref="AU650:AU653"/>
    <mergeCell ref="AV650:AV653"/>
    <mergeCell ref="AW650:AW653"/>
    <mergeCell ref="AX650:AX653"/>
    <mergeCell ref="AQ646:AQ649"/>
    <mergeCell ref="AR646:AR649"/>
    <mergeCell ref="AS646:AS649"/>
    <mergeCell ref="AT646:AT649"/>
    <mergeCell ref="AU646:AU649"/>
    <mergeCell ref="AV646:AV649"/>
    <mergeCell ref="AX661:AX664"/>
    <mergeCell ref="AH635:AH638"/>
    <mergeCell ref="AK635:AK638"/>
    <mergeCell ref="AL635:AL638"/>
    <mergeCell ref="AQ635:AQ638"/>
    <mergeCell ref="AR635:AR638"/>
    <mergeCell ref="AS635:AS638"/>
    <mergeCell ref="AT635:AT638"/>
    <mergeCell ref="AU635:AU638"/>
    <mergeCell ref="AV635:AV638"/>
    <mergeCell ref="V654:W654"/>
    <mergeCell ref="X654:Y654"/>
    <mergeCell ref="Z654:AA654"/>
    <mergeCell ref="AD654:AE654"/>
    <mergeCell ref="AN646:AN649"/>
    <mergeCell ref="AO646:AO649"/>
    <mergeCell ref="AM646:AM649"/>
    <mergeCell ref="AN650:AN653"/>
    <mergeCell ref="AO650:AO653"/>
    <mergeCell ref="AL642:AL645"/>
    <mergeCell ref="AM642:AM645"/>
    <mergeCell ref="AN642:AN645"/>
    <mergeCell ref="AO642:AO645"/>
    <mergeCell ref="AP642:AP645"/>
    <mergeCell ref="AW642:AW645"/>
    <mergeCell ref="AX642:AX645"/>
    <mergeCell ref="AP635:AP638"/>
    <mergeCell ref="AM635:AM638"/>
    <mergeCell ref="AN635:AN638"/>
    <mergeCell ref="AO635:AO638"/>
    <mergeCell ref="AQ642:AQ645"/>
    <mergeCell ref="AR642:AR645"/>
    <mergeCell ref="AS642:AS645"/>
    <mergeCell ref="AT642:AT645"/>
    <mergeCell ref="AU642:AU645"/>
    <mergeCell ref="AV642:AV645"/>
    <mergeCell ref="AW635:AW638"/>
    <mergeCell ref="AX635:AX638"/>
    <mergeCell ref="AW612:AW615"/>
    <mergeCell ref="AX612:AX615"/>
    <mergeCell ref="AM631:AM634"/>
    <mergeCell ref="AN631:AN634"/>
    <mergeCell ref="AO631:AO634"/>
    <mergeCell ref="AP631:AP634"/>
    <mergeCell ref="AQ612:AQ615"/>
    <mergeCell ref="AR612:AR615"/>
    <mergeCell ref="AQ616:AQ619"/>
    <mergeCell ref="AR616:AR619"/>
    <mergeCell ref="AQ620:AQ623"/>
    <mergeCell ref="AR620:AR623"/>
    <mergeCell ref="AW627:AW630"/>
    <mergeCell ref="AX627:AX630"/>
    <mergeCell ref="AQ631:AQ634"/>
    <mergeCell ref="AR631:AR634"/>
    <mergeCell ref="AS631:AS634"/>
    <mergeCell ref="AT631:AT634"/>
    <mergeCell ref="AU631:AU634"/>
    <mergeCell ref="AV631:AV634"/>
    <mergeCell ref="AW631:AW634"/>
    <mergeCell ref="AX631:AX634"/>
    <mergeCell ref="AQ627:AQ630"/>
    <mergeCell ref="AR627:AR630"/>
    <mergeCell ref="AS627:AS630"/>
    <mergeCell ref="AT627:AT630"/>
    <mergeCell ref="AU627:AU630"/>
    <mergeCell ref="AV627:AV630"/>
    <mergeCell ref="AW601:AW604"/>
    <mergeCell ref="AX601:AX604"/>
    <mergeCell ref="AQ605:AQ608"/>
    <mergeCell ref="AR605:AR608"/>
    <mergeCell ref="AS605:AS608"/>
    <mergeCell ref="AT605:AT608"/>
    <mergeCell ref="AU605:AU608"/>
    <mergeCell ref="AV605:AV608"/>
    <mergeCell ref="AW605:AW608"/>
    <mergeCell ref="AX605:AX608"/>
    <mergeCell ref="AQ601:AQ604"/>
    <mergeCell ref="AR601:AR604"/>
    <mergeCell ref="AS601:AS604"/>
    <mergeCell ref="AT601:AT604"/>
    <mergeCell ref="AU601:AU604"/>
    <mergeCell ref="AV601:AV604"/>
    <mergeCell ref="AS620:AS623"/>
    <mergeCell ref="AT620:AT623"/>
    <mergeCell ref="AU620:AU623"/>
    <mergeCell ref="AV620:AV623"/>
    <mergeCell ref="AW620:AW623"/>
    <mergeCell ref="AX620:AX623"/>
    <mergeCell ref="AS616:AS619"/>
    <mergeCell ref="AT616:AT619"/>
    <mergeCell ref="AU616:AU619"/>
    <mergeCell ref="AV616:AV619"/>
    <mergeCell ref="AW616:AW619"/>
    <mergeCell ref="AX616:AX619"/>
    <mergeCell ref="AS612:AS615"/>
    <mergeCell ref="AT612:AT615"/>
    <mergeCell ref="AU612:AU615"/>
    <mergeCell ref="AV612:AV615"/>
    <mergeCell ref="AQ597:AQ600"/>
    <mergeCell ref="AR597:AR600"/>
    <mergeCell ref="AS597:AS600"/>
    <mergeCell ref="AT597:AT600"/>
    <mergeCell ref="AU597:AU600"/>
    <mergeCell ref="AV597:AV600"/>
    <mergeCell ref="AW590:AW593"/>
    <mergeCell ref="AX590:AX593"/>
    <mergeCell ref="V594:W594"/>
    <mergeCell ref="X594:Y594"/>
    <mergeCell ref="Z594:AA594"/>
    <mergeCell ref="AD594:AE594"/>
    <mergeCell ref="AK590:AK593"/>
    <mergeCell ref="AL590:AL593"/>
    <mergeCell ref="AQ590:AQ593"/>
    <mergeCell ref="AR590:AR593"/>
    <mergeCell ref="AS590:AS593"/>
    <mergeCell ref="AT590:AT593"/>
    <mergeCell ref="AU590:AU593"/>
    <mergeCell ref="AV590:AV593"/>
    <mergeCell ref="AB594:AC594"/>
    <mergeCell ref="AS586:AS589"/>
    <mergeCell ref="AT586:AT589"/>
    <mergeCell ref="AU586:AU589"/>
    <mergeCell ref="AV586:AV589"/>
    <mergeCell ref="AW586:AW589"/>
    <mergeCell ref="AX586:AX589"/>
    <mergeCell ref="AS582:AS585"/>
    <mergeCell ref="AT582:AT585"/>
    <mergeCell ref="AU582:AU585"/>
    <mergeCell ref="AV582:AV585"/>
    <mergeCell ref="AW582:AW585"/>
    <mergeCell ref="AX582:AX585"/>
    <mergeCell ref="AH597:AH600"/>
    <mergeCell ref="AJ597:AJ600"/>
    <mergeCell ref="AK597:AK600"/>
    <mergeCell ref="AL597:AL600"/>
    <mergeCell ref="AQ582:AQ585"/>
    <mergeCell ref="AR582:AR585"/>
    <mergeCell ref="AQ586:AQ589"/>
    <mergeCell ref="AR586:AR589"/>
    <mergeCell ref="AP586:AP589"/>
    <mergeCell ref="AP582:AP585"/>
    <mergeCell ref="AW597:AW600"/>
    <mergeCell ref="AX597:AX600"/>
    <mergeCell ref="AM590:AM593"/>
    <mergeCell ref="AN590:AN593"/>
    <mergeCell ref="AO590:AO593"/>
    <mergeCell ref="AP590:AP593"/>
    <mergeCell ref="AP597:AP600"/>
    <mergeCell ref="AM597:AM600"/>
    <mergeCell ref="AN597:AN600"/>
    <mergeCell ref="AO597:AO600"/>
    <mergeCell ref="AQ556:AQ559"/>
    <mergeCell ref="AR556:AR559"/>
    <mergeCell ref="AS556:AS559"/>
    <mergeCell ref="AT556:AT559"/>
    <mergeCell ref="AU556:AU559"/>
    <mergeCell ref="AV556:AV559"/>
    <mergeCell ref="AW556:AW559"/>
    <mergeCell ref="AX556:AX559"/>
    <mergeCell ref="AQ575:AQ578"/>
    <mergeCell ref="AR575:AR578"/>
    <mergeCell ref="AS575:AS578"/>
    <mergeCell ref="AT575:AT578"/>
    <mergeCell ref="AU575:AU578"/>
    <mergeCell ref="AV575:AV578"/>
    <mergeCell ref="AW567:AW570"/>
    <mergeCell ref="AX567:AX570"/>
    <mergeCell ref="AQ571:AQ574"/>
    <mergeCell ref="AR571:AR574"/>
    <mergeCell ref="AS571:AS574"/>
    <mergeCell ref="AT571:AT574"/>
    <mergeCell ref="AU571:AU574"/>
    <mergeCell ref="AV571:AV574"/>
    <mergeCell ref="AW571:AW574"/>
    <mergeCell ref="AX571:AX574"/>
    <mergeCell ref="AQ567:AQ570"/>
    <mergeCell ref="AR567:AR570"/>
    <mergeCell ref="AS567:AS570"/>
    <mergeCell ref="AT567:AT570"/>
    <mergeCell ref="AU567:AU570"/>
    <mergeCell ref="AV567:AV570"/>
    <mergeCell ref="AW560:AW563"/>
    <mergeCell ref="AX560:AX563"/>
    <mergeCell ref="V564:W564"/>
    <mergeCell ref="X564:Y564"/>
    <mergeCell ref="Z564:AA564"/>
    <mergeCell ref="AD564:AE564"/>
    <mergeCell ref="AL560:AL563"/>
    <mergeCell ref="AM560:AM563"/>
    <mergeCell ref="AH560:AH563"/>
    <mergeCell ref="AJ560:AJ563"/>
    <mergeCell ref="AQ560:AQ563"/>
    <mergeCell ref="AR560:AR563"/>
    <mergeCell ref="AS560:AS563"/>
    <mergeCell ref="AT560:AT563"/>
    <mergeCell ref="AU560:AU563"/>
    <mergeCell ref="AV560:AV563"/>
    <mergeCell ref="AW575:AW578"/>
    <mergeCell ref="AX575:AX578"/>
    <mergeCell ref="AB564:AC564"/>
    <mergeCell ref="AW552:AW555"/>
    <mergeCell ref="AX552:AX555"/>
    <mergeCell ref="AJ552:AJ555"/>
    <mergeCell ref="AK552:AK555"/>
    <mergeCell ref="AL552:AL555"/>
    <mergeCell ref="AJ545:AJ548"/>
    <mergeCell ref="AK545:AK548"/>
    <mergeCell ref="AL545:AL548"/>
    <mergeCell ref="AM545:AM548"/>
    <mergeCell ref="AN545:AN548"/>
    <mergeCell ref="AQ552:AQ555"/>
    <mergeCell ref="AR552:AR555"/>
    <mergeCell ref="AS552:AS555"/>
    <mergeCell ref="AT552:AT555"/>
    <mergeCell ref="AU552:AU555"/>
    <mergeCell ref="AV552:AV555"/>
    <mergeCell ref="AW545:AW548"/>
    <mergeCell ref="AX545:AX548"/>
    <mergeCell ref="AO545:AO548"/>
    <mergeCell ref="AP545:AP548"/>
    <mergeCell ref="AQ545:AQ548"/>
    <mergeCell ref="AR545:AR548"/>
    <mergeCell ref="AS545:AS548"/>
    <mergeCell ref="AT545:AT548"/>
    <mergeCell ref="AU545:AU548"/>
    <mergeCell ref="AV545:AV548"/>
    <mergeCell ref="AX541:AX544"/>
    <mergeCell ref="AP541:AP544"/>
    <mergeCell ref="AH537:AH540"/>
    <mergeCell ref="AJ537:AJ540"/>
    <mergeCell ref="AL541:AL544"/>
    <mergeCell ref="AM541:AM544"/>
    <mergeCell ref="AN541:AN544"/>
    <mergeCell ref="AO541:AO544"/>
    <mergeCell ref="AJ541:AJ544"/>
    <mergeCell ref="AK541:AK544"/>
    <mergeCell ref="AV537:AV540"/>
    <mergeCell ref="AW537:AW540"/>
    <mergeCell ref="AX537:AX540"/>
    <mergeCell ref="AQ541:AQ544"/>
    <mergeCell ref="AR541:AR544"/>
    <mergeCell ref="AS541:AS544"/>
    <mergeCell ref="AT541:AT544"/>
    <mergeCell ref="AU541:AU544"/>
    <mergeCell ref="AV541:AV544"/>
    <mergeCell ref="AW541:AW544"/>
    <mergeCell ref="AQ537:AQ540"/>
    <mergeCell ref="AR537:AR540"/>
    <mergeCell ref="AS537:AS540"/>
    <mergeCell ref="AT537:AT540"/>
    <mergeCell ref="AU537:AU540"/>
    <mergeCell ref="AM537:AM540"/>
    <mergeCell ref="AN537:AN540"/>
    <mergeCell ref="AO537:AO540"/>
    <mergeCell ref="AP537:AP540"/>
    <mergeCell ref="AW530:AW533"/>
    <mergeCell ref="AX530:AX533"/>
    <mergeCell ref="AQ511:AQ514"/>
    <mergeCell ref="AR511:AR514"/>
    <mergeCell ref="AS511:AS514"/>
    <mergeCell ref="AT511:AT514"/>
    <mergeCell ref="AU511:AU514"/>
    <mergeCell ref="AV511:AV514"/>
    <mergeCell ref="AW511:AW514"/>
    <mergeCell ref="AX511:AX514"/>
    <mergeCell ref="AQ530:AQ533"/>
    <mergeCell ref="AR530:AR533"/>
    <mergeCell ref="AS530:AS533"/>
    <mergeCell ref="AT530:AT533"/>
    <mergeCell ref="AU530:AU533"/>
    <mergeCell ref="AV530:AV533"/>
    <mergeCell ref="AW522:AW525"/>
    <mergeCell ref="AX522:AX525"/>
    <mergeCell ref="AQ526:AQ529"/>
    <mergeCell ref="AR526:AR529"/>
    <mergeCell ref="AS526:AS529"/>
    <mergeCell ref="AT526:AT529"/>
    <mergeCell ref="AU526:AU529"/>
    <mergeCell ref="AV526:AV529"/>
    <mergeCell ref="AW526:AW529"/>
    <mergeCell ref="AX526:AX529"/>
    <mergeCell ref="AQ522:AQ525"/>
    <mergeCell ref="AR522:AR525"/>
    <mergeCell ref="AS522:AS525"/>
    <mergeCell ref="AT522:AT525"/>
    <mergeCell ref="AU522:AU525"/>
    <mergeCell ref="AV522:AV525"/>
    <mergeCell ref="AD504:AE504"/>
    <mergeCell ref="AP500:AP503"/>
    <mergeCell ref="AH500:AH503"/>
    <mergeCell ref="AP511:AP514"/>
    <mergeCell ref="AP515:AP518"/>
    <mergeCell ref="AQ500:AQ503"/>
    <mergeCell ref="AR500:AR503"/>
    <mergeCell ref="AS500:AS503"/>
    <mergeCell ref="AT500:AT503"/>
    <mergeCell ref="AQ507:AQ510"/>
    <mergeCell ref="AR507:AR510"/>
    <mergeCell ref="AS507:AS510"/>
    <mergeCell ref="AT507:AT510"/>
    <mergeCell ref="AW515:AW518"/>
    <mergeCell ref="AX515:AX518"/>
    <mergeCell ref="V519:W519"/>
    <mergeCell ref="X519:Y519"/>
    <mergeCell ref="Z519:AA519"/>
    <mergeCell ref="AD519:AE519"/>
    <mergeCell ref="AJ515:AJ518"/>
    <mergeCell ref="AK515:AK518"/>
    <mergeCell ref="AL515:AL518"/>
    <mergeCell ref="AQ515:AQ518"/>
    <mergeCell ref="AR515:AR518"/>
    <mergeCell ref="AS515:AS518"/>
    <mergeCell ref="AT515:AT518"/>
    <mergeCell ref="AU515:AU518"/>
    <mergeCell ref="AV515:AV518"/>
    <mergeCell ref="AB519:AC519"/>
    <mergeCell ref="AQ496:AQ499"/>
    <mergeCell ref="AR496:AR499"/>
    <mergeCell ref="AS496:AS499"/>
    <mergeCell ref="AT496:AT499"/>
    <mergeCell ref="AU496:AU499"/>
    <mergeCell ref="AV496:AV499"/>
    <mergeCell ref="AW496:AW499"/>
    <mergeCell ref="AX496:AX499"/>
    <mergeCell ref="AQ492:AQ495"/>
    <mergeCell ref="AR492:AR495"/>
    <mergeCell ref="AS492:AS495"/>
    <mergeCell ref="AT492:AT495"/>
    <mergeCell ref="AU492:AU495"/>
    <mergeCell ref="AV492:AV495"/>
    <mergeCell ref="AU507:AU510"/>
    <mergeCell ref="AV507:AV510"/>
    <mergeCell ref="AW507:AW510"/>
    <mergeCell ref="AX507:AX510"/>
    <mergeCell ref="AU500:AU503"/>
    <mergeCell ref="AV500:AV503"/>
    <mergeCell ref="AW500:AW503"/>
    <mergeCell ref="AX500:AX503"/>
    <mergeCell ref="AQ481:AQ484"/>
    <mergeCell ref="AR481:AR484"/>
    <mergeCell ref="AS481:AS484"/>
    <mergeCell ref="AT481:AT484"/>
    <mergeCell ref="AU481:AU484"/>
    <mergeCell ref="AV481:AV484"/>
    <mergeCell ref="AW481:AW484"/>
    <mergeCell ref="AX481:AX484"/>
    <mergeCell ref="AR477:AR480"/>
    <mergeCell ref="AS477:AS480"/>
    <mergeCell ref="AT477:AT480"/>
    <mergeCell ref="AU477:AU480"/>
    <mergeCell ref="AV477:AV480"/>
    <mergeCell ref="AW477:AW480"/>
    <mergeCell ref="AM492:AM495"/>
    <mergeCell ref="AN492:AN495"/>
    <mergeCell ref="AP492:AP495"/>
    <mergeCell ref="AQ477:AQ480"/>
    <mergeCell ref="AQ485:AQ488"/>
    <mergeCell ref="AP481:AP484"/>
    <mergeCell ref="AO477:AO480"/>
    <mergeCell ref="AP477:AP480"/>
    <mergeCell ref="AW492:AW495"/>
    <mergeCell ref="AX492:AX495"/>
    <mergeCell ref="AX466:AX469"/>
    <mergeCell ref="AQ470:AQ473"/>
    <mergeCell ref="AR470:AR473"/>
    <mergeCell ref="AS470:AS473"/>
    <mergeCell ref="AT470:AT473"/>
    <mergeCell ref="AU470:AU473"/>
    <mergeCell ref="AV470:AV473"/>
    <mergeCell ref="AW470:AW473"/>
    <mergeCell ref="AX470:AX473"/>
    <mergeCell ref="AR466:AR469"/>
    <mergeCell ref="AS466:AS469"/>
    <mergeCell ref="AT466:AT469"/>
    <mergeCell ref="AU466:AU469"/>
    <mergeCell ref="AV466:AV469"/>
    <mergeCell ref="AW466:AW469"/>
    <mergeCell ref="AX485:AX488"/>
    <mergeCell ref="AQ462:AQ465"/>
    <mergeCell ref="AR462:AR465"/>
    <mergeCell ref="AS462:AS465"/>
    <mergeCell ref="AT462:AT465"/>
    <mergeCell ref="AU462:AU465"/>
    <mergeCell ref="AV462:AV465"/>
    <mergeCell ref="AW462:AW465"/>
    <mergeCell ref="AX462:AX465"/>
    <mergeCell ref="AQ466:AQ469"/>
    <mergeCell ref="AR485:AR488"/>
    <mergeCell ref="AS485:AS488"/>
    <mergeCell ref="AT485:AT488"/>
    <mergeCell ref="AU485:AU488"/>
    <mergeCell ref="AV485:AV488"/>
    <mergeCell ref="AW485:AW488"/>
    <mergeCell ref="AX477:AX480"/>
    <mergeCell ref="AQ432:AQ435"/>
    <mergeCell ref="AR432:AR435"/>
    <mergeCell ref="AS432:AS435"/>
    <mergeCell ref="AT432:AT435"/>
    <mergeCell ref="AU432:AU435"/>
    <mergeCell ref="AV432:AV435"/>
    <mergeCell ref="AW432:AW435"/>
    <mergeCell ref="AX432:AX435"/>
    <mergeCell ref="AQ455:AQ458"/>
    <mergeCell ref="AR455:AR458"/>
    <mergeCell ref="AS455:AS458"/>
    <mergeCell ref="AT455:AT458"/>
    <mergeCell ref="AU455:AU458"/>
    <mergeCell ref="AV455:AV458"/>
    <mergeCell ref="AW447:AW450"/>
    <mergeCell ref="AX447:AX450"/>
    <mergeCell ref="AQ451:AQ454"/>
    <mergeCell ref="AR451:AR454"/>
    <mergeCell ref="AS451:AS454"/>
    <mergeCell ref="AT451:AT454"/>
    <mergeCell ref="AU451:AU454"/>
    <mergeCell ref="AV451:AV454"/>
    <mergeCell ref="AW451:AW454"/>
    <mergeCell ref="AX451:AX454"/>
    <mergeCell ref="AQ447:AQ450"/>
    <mergeCell ref="AR447:AR450"/>
    <mergeCell ref="AS447:AS450"/>
    <mergeCell ref="AT447:AT450"/>
    <mergeCell ref="AU447:AU450"/>
    <mergeCell ref="AV447:AV450"/>
    <mergeCell ref="AW436:AW439"/>
    <mergeCell ref="AX436:AX439"/>
    <mergeCell ref="AQ440:AQ443"/>
    <mergeCell ref="AR440:AR443"/>
    <mergeCell ref="AS440:AS443"/>
    <mergeCell ref="AT440:AT443"/>
    <mergeCell ref="AU440:AU443"/>
    <mergeCell ref="AV440:AV443"/>
    <mergeCell ref="AW440:AW443"/>
    <mergeCell ref="AX440:AX443"/>
    <mergeCell ref="AQ436:AQ439"/>
    <mergeCell ref="AR436:AR439"/>
    <mergeCell ref="AS436:AS439"/>
    <mergeCell ref="AT436:AT439"/>
    <mergeCell ref="AU436:AU439"/>
    <mergeCell ref="AV436:AV439"/>
    <mergeCell ref="AW455:AW458"/>
    <mergeCell ref="AX455:AX458"/>
    <mergeCell ref="AW425:AW428"/>
    <mergeCell ref="AX425:AX428"/>
    <mergeCell ref="AQ406:AQ409"/>
    <mergeCell ref="AR406:AR409"/>
    <mergeCell ref="AS406:AS409"/>
    <mergeCell ref="AT406:AT409"/>
    <mergeCell ref="AU406:AU409"/>
    <mergeCell ref="AV406:AV409"/>
    <mergeCell ref="AW406:AW409"/>
    <mergeCell ref="AX406:AX409"/>
    <mergeCell ref="AQ425:AQ428"/>
    <mergeCell ref="AR425:AR428"/>
    <mergeCell ref="AS425:AS428"/>
    <mergeCell ref="AT425:AT428"/>
    <mergeCell ref="AU425:AU428"/>
    <mergeCell ref="AV425:AV428"/>
    <mergeCell ref="AW417:AW420"/>
    <mergeCell ref="AX417:AX420"/>
    <mergeCell ref="AQ421:AQ424"/>
    <mergeCell ref="AR421:AR424"/>
    <mergeCell ref="AS421:AS424"/>
    <mergeCell ref="AT421:AT424"/>
    <mergeCell ref="AU421:AU424"/>
    <mergeCell ref="AV421:AV424"/>
    <mergeCell ref="AW421:AW424"/>
    <mergeCell ref="AX421:AX424"/>
    <mergeCell ref="AQ417:AQ420"/>
    <mergeCell ref="AR417:AR420"/>
    <mergeCell ref="AS417:AS420"/>
    <mergeCell ref="AT417:AT420"/>
    <mergeCell ref="AU417:AU420"/>
    <mergeCell ref="AV417:AV420"/>
    <mergeCell ref="AO410:AO413"/>
    <mergeCell ref="AP410:AP413"/>
    <mergeCell ref="AB414:AC414"/>
    <mergeCell ref="AQ395:AQ398"/>
    <mergeCell ref="AJ395:AJ398"/>
    <mergeCell ref="AK395:AK398"/>
    <mergeCell ref="AL395:AL398"/>
    <mergeCell ref="AO395:AO398"/>
    <mergeCell ref="AW410:AW413"/>
    <mergeCell ref="AX410:AX413"/>
    <mergeCell ref="V414:W414"/>
    <mergeCell ref="X414:Y414"/>
    <mergeCell ref="Z414:AA414"/>
    <mergeCell ref="AD414:AE414"/>
    <mergeCell ref="AH410:AH413"/>
    <mergeCell ref="AJ410:AJ413"/>
    <mergeCell ref="AK410:AK413"/>
    <mergeCell ref="AL410:AL413"/>
    <mergeCell ref="AQ410:AQ413"/>
    <mergeCell ref="AR410:AR413"/>
    <mergeCell ref="AS410:AS413"/>
    <mergeCell ref="AT410:AT413"/>
    <mergeCell ref="AU410:AU413"/>
    <mergeCell ref="AV410:AV413"/>
    <mergeCell ref="AV402:AV405"/>
    <mergeCell ref="AW402:AW405"/>
    <mergeCell ref="AX402:AX405"/>
    <mergeCell ref="AH402:AH405"/>
    <mergeCell ref="AJ402:AJ405"/>
    <mergeCell ref="AL402:AL405"/>
    <mergeCell ref="AX395:AX398"/>
    <mergeCell ref="V399:W399"/>
    <mergeCell ref="X399:Y399"/>
    <mergeCell ref="Z399:AA399"/>
    <mergeCell ref="AD399:AE399"/>
    <mergeCell ref="AQ402:AQ405"/>
    <mergeCell ref="AR402:AR405"/>
    <mergeCell ref="AS402:AS405"/>
    <mergeCell ref="AT402:AT405"/>
    <mergeCell ref="AU402:AU405"/>
    <mergeCell ref="AR395:AR398"/>
    <mergeCell ref="AS395:AS398"/>
    <mergeCell ref="AT395:AT398"/>
    <mergeCell ref="AU395:AU398"/>
    <mergeCell ref="AV395:AV398"/>
    <mergeCell ref="AW395:AW398"/>
    <mergeCell ref="AV391:AV394"/>
    <mergeCell ref="AW391:AW394"/>
    <mergeCell ref="AX391:AX394"/>
    <mergeCell ref="AO387:AO390"/>
    <mergeCell ref="AP387:AP390"/>
    <mergeCell ref="AQ372:AQ375"/>
    <mergeCell ref="AR372:AR375"/>
    <mergeCell ref="AS372:AS375"/>
    <mergeCell ref="AT372:AT375"/>
    <mergeCell ref="AU372:AU375"/>
    <mergeCell ref="AT387:AT390"/>
    <mergeCell ref="AU387:AU390"/>
    <mergeCell ref="AV387:AV390"/>
    <mergeCell ref="AW387:AW390"/>
    <mergeCell ref="AX387:AX390"/>
    <mergeCell ref="AQ391:AQ394"/>
    <mergeCell ref="AR391:AR394"/>
    <mergeCell ref="AS391:AS394"/>
    <mergeCell ref="AT391:AT394"/>
    <mergeCell ref="AU391:AU394"/>
    <mergeCell ref="AQ387:AQ390"/>
    <mergeCell ref="AR387:AR390"/>
    <mergeCell ref="AS387:AS390"/>
    <mergeCell ref="AP391:AP394"/>
    <mergeCell ref="AQ380:AQ383"/>
    <mergeCell ref="AR380:AR383"/>
    <mergeCell ref="AS380:AS383"/>
    <mergeCell ref="AT380:AT383"/>
    <mergeCell ref="AU380:AU383"/>
    <mergeCell ref="AV380:AV383"/>
    <mergeCell ref="AW380:AW383"/>
    <mergeCell ref="AX380:AX383"/>
    <mergeCell ref="AV372:AV375"/>
    <mergeCell ref="AW372:AW375"/>
    <mergeCell ref="AX372:AX375"/>
    <mergeCell ref="AQ376:AQ379"/>
    <mergeCell ref="AR376:AR379"/>
    <mergeCell ref="AS376:AS379"/>
    <mergeCell ref="AT376:AT379"/>
    <mergeCell ref="AU376:AU379"/>
    <mergeCell ref="AV376:AV379"/>
    <mergeCell ref="AW376:AW379"/>
    <mergeCell ref="AW361:AW364"/>
    <mergeCell ref="AX361:AX364"/>
    <mergeCell ref="AQ365:AQ368"/>
    <mergeCell ref="AR365:AR368"/>
    <mergeCell ref="AS365:AS368"/>
    <mergeCell ref="AT365:AT368"/>
    <mergeCell ref="AU365:AU368"/>
    <mergeCell ref="AV365:AV368"/>
    <mergeCell ref="AW365:AW368"/>
    <mergeCell ref="AX365:AX368"/>
    <mergeCell ref="AQ361:AQ364"/>
    <mergeCell ref="AR361:AR364"/>
    <mergeCell ref="AS361:AS364"/>
    <mergeCell ref="AT361:AT364"/>
    <mergeCell ref="AU361:AU364"/>
    <mergeCell ref="AV361:AV364"/>
    <mergeCell ref="AX376:AX379"/>
    <mergeCell ref="AB369:AC369"/>
    <mergeCell ref="AQ350:AQ353"/>
    <mergeCell ref="AR350:AR353"/>
    <mergeCell ref="AS350:AS353"/>
    <mergeCell ref="AT350:AT353"/>
    <mergeCell ref="AU350:AU353"/>
    <mergeCell ref="AQ357:AQ360"/>
    <mergeCell ref="AR357:AR360"/>
    <mergeCell ref="AS357:AS360"/>
    <mergeCell ref="AT357:AT360"/>
    <mergeCell ref="V369:W369"/>
    <mergeCell ref="X369:Y369"/>
    <mergeCell ref="Z369:AA369"/>
    <mergeCell ref="AD369:AE369"/>
    <mergeCell ref="AO365:AO368"/>
    <mergeCell ref="AJ361:AJ364"/>
    <mergeCell ref="AK361:AK364"/>
    <mergeCell ref="AL361:AL364"/>
    <mergeCell ref="AM365:AM368"/>
    <mergeCell ref="AN365:AN368"/>
    <mergeCell ref="AU357:AU360"/>
    <mergeCell ref="AV357:AV360"/>
    <mergeCell ref="AW357:AW360"/>
    <mergeCell ref="AX357:AX360"/>
    <mergeCell ref="AM350:AM353"/>
    <mergeCell ref="AN350:AN353"/>
    <mergeCell ref="AO350:AO353"/>
    <mergeCell ref="AP350:AP353"/>
    <mergeCell ref="AP357:AP360"/>
    <mergeCell ref="AN357:AN360"/>
    <mergeCell ref="AV350:AV353"/>
    <mergeCell ref="AW350:AW353"/>
    <mergeCell ref="AX350:AX353"/>
    <mergeCell ref="V354:W354"/>
    <mergeCell ref="X354:Y354"/>
    <mergeCell ref="Z354:AA354"/>
    <mergeCell ref="AD354:AE354"/>
    <mergeCell ref="AB354:AC354"/>
    <mergeCell ref="AQ327:AQ330"/>
    <mergeCell ref="AR327:AR330"/>
    <mergeCell ref="AS327:AS330"/>
    <mergeCell ref="AT327:AT330"/>
    <mergeCell ref="AU327:AU330"/>
    <mergeCell ref="AV327:AV330"/>
    <mergeCell ref="AX346:AX349"/>
    <mergeCell ref="AM342:AM345"/>
    <mergeCell ref="AN342:AN345"/>
    <mergeCell ref="AO342:AO345"/>
    <mergeCell ref="AP342:AP345"/>
    <mergeCell ref="AP346:AP349"/>
    <mergeCell ref="AM346:AM349"/>
    <mergeCell ref="AN346:AN349"/>
    <mergeCell ref="AO346:AO349"/>
    <mergeCell ref="AV342:AV345"/>
    <mergeCell ref="AW342:AW345"/>
    <mergeCell ref="AX342:AX345"/>
    <mergeCell ref="AQ346:AQ349"/>
    <mergeCell ref="AR346:AR349"/>
    <mergeCell ref="AS346:AS349"/>
    <mergeCell ref="AT346:AT349"/>
    <mergeCell ref="AU346:AU349"/>
    <mergeCell ref="AV346:AV349"/>
    <mergeCell ref="AW346:AW349"/>
    <mergeCell ref="AQ342:AQ345"/>
    <mergeCell ref="AR342:AR345"/>
    <mergeCell ref="AS342:AS345"/>
    <mergeCell ref="AT342:AT345"/>
    <mergeCell ref="AU342:AU345"/>
    <mergeCell ref="AQ320:AQ323"/>
    <mergeCell ref="AR320:AR323"/>
    <mergeCell ref="AS320:AS323"/>
    <mergeCell ref="AT320:AT323"/>
    <mergeCell ref="AU320:AU323"/>
    <mergeCell ref="AV320:AV323"/>
    <mergeCell ref="AW335:AW338"/>
    <mergeCell ref="AX335:AX338"/>
    <mergeCell ref="AQ316:AQ319"/>
    <mergeCell ref="AR316:AR319"/>
    <mergeCell ref="AS316:AS319"/>
    <mergeCell ref="AT316:AT319"/>
    <mergeCell ref="AU316:AU319"/>
    <mergeCell ref="AV316:AV319"/>
    <mergeCell ref="AW316:AW319"/>
    <mergeCell ref="AX316:AX319"/>
    <mergeCell ref="AQ335:AQ338"/>
    <mergeCell ref="AR335:AR338"/>
    <mergeCell ref="AS335:AS338"/>
    <mergeCell ref="AT335:AT338"/>
    <mergeCell ref="AU335:AU338"/>
    <mergeCell ref="AV335:AV338"/>
    <mergeCell ref="AW327:AW330"/>
    <mergeCell ref="AX327:AX330"/>
    <mergeCell ref="AQ331:AQ334"/>
    <mergeCell ref="AR331:AR334"/>
    <mergeCell ref="AS331:AS334"/>
    <mergeCell ref="AT331:AT334"/>
    <mergeCell ref="AU331:AU334"/>
    <mergeCell ref="AV331:AV334"/>
    <mergeCell ref="AW331:AW334"/>
    <mergeCell ref="AX331:AX334"/>
    <mergeCell ref="AP305:AP308"/>
    <mergeCell ref="AH305:AH308"/>
    <mergeCell ref="AJ305:AJ308"/>
    <mergeCell ref="AK305:AK308"/>
    <mergeCell ref="AL305:AL308"/>
    <mergeCell ref="AM305:AM308"/>
    <mergeCell ref="AV305:AV308"/>
    <mergeCell ref="AW305:AW308"/>
    <mergeCell ref="AX305:AX308"/>
    <mergeCell ref="V309:W309"/>
    <mergeCell ref="X309:Y309"/>
    <mergeCell ref="Z309:AA309"/>
    <mergeCell ref="AD309:AE309"/>
    <mergeCell ref="AN305:AN308"/>
    <mergeCell ref="AO305:AO308"/>
    <mergeCell ref="AB309:AC309"/>
    <mergeCell ref="AB324:AC324"/>
    <mergeCell ref="AQ305:AQ308"/>
    <mergeCell ref="AR305:AR308"/>
    <mergeCell ref="AS305:AS308"/>
    <mergeCell ref="AT305:AT308"/>
    <mergeCell ref="AU305:AU308"/>
    <mergeCell ref="AQ312:AQ315"/>
    <mergeCell ref="AR312:AR315"/>
    <mergeCell ref="AS312:AS315"/>
    <mergeCell ref="AT312:AT315"/>
    <mergeCell ref="AW320:AW323"/>
    <mergeCell ref="AX320:AX323"/>
    <mergeCell ref="V324:W324"/>
    <mergeCell ref="X324:Y324"/>
    <mergeCell ref="Z324:AA324"/>
    <mergeCell ref="AD324:AE324"/>
    <mergeCell ref="AW297:AW300"/>
    <mergeCell ref="AX297:AX300"/>
    <mergeCell ref="AQ301:AQ304"/>
    <mergeCell ref="AR301:AR304"/>
    <mergeCell ref="AS301:AS304"/>
    <mergeCell ref="AT301:AT304"/>
    <mergeCell ref="AU301:AU304"/>
    <mergeCell ref="AV301:AV304"/>
    <mergeCell ref="AW301:AW304"/>
    <mergeCell ref="AX301:AX304"/>
    <mergeCell ref="AQ297:AQ300"/>
    <mergeCell ref="AR297:AR300"/>
    <mergeCell ref="AS297:AS300"/>
    <mergeCell ref="AT297:AT300"/>
    <mergeCell ref="AU297:AU300"/>
    <mergeCell ref="AV297:AV300"/>
    <mergeCell ref="AU312:AU315"/>
    <mergeCell ref="AV312:AV315"/>
    <mergeCell ref="AW312:AW315"/>
    <mergeCell ref="AX312:AX315"/>
    <mergeCell ref="AW290:AW293"/>
    <mergeCell ref="AX290:AX293"/>
    <mergeCell ref="AQ271:AQ274"/>
    <mergeCell ref="AR271:AR274"/>
    <mergeCell ref="AS271:AS274"/>
    <mergeCell ref="AT271:AT274"/>
    <mergeCell ref="AU271:AU274"/>
    <mergeCell ref="AV271:AV274"/>
    <mergeCell ref="AW271:AW274"/>
    <mergeCell ref="AX271:AX274"/>
    <mergeCell ref="AQ290:AQ293"/>
    <mergeCell ref="AR290:AR293"/>
    <mergeCell ref="AS290:AS293"/>
    <mergeCell ref="AT290:AT293"/>
    <mergeCell ref="AU290:AU293"/>
    <mergeCell ref="AV290:AV293"/>
    <mergeCell ref="AW282:AW285"/>
    <mergeCell ref="AX282:AX285"/>
    <mergeCell ref="AQ286:AQ289"/>
    <mergeCell ref="AR286:AR289"/>
    <mergeCell ref="AS286:AS289"/>
    <mergeCell ref="AT286:AT289"/>
    <mergeCell ref="AU286:AU289"/>
    <mergeCell ref="AV286:AV289"/>
    <mergeCell ref="AW286:AW289"/>
    <mergeCell ref="AX286:AX289"/>
    <mergeCell ref="AQ282:AQ285"/>
    <mergeCell ref="AR282:AR285"/>
    <mergeCell ref="AS282:AS285"/>
    <mergeCell ref="AT282:AT285"/>
    <mergeCell ref="AU282:AU285"/>
    <mergeCell ref="AV282:AV285"/>
    <mergeCell ref="Z264:AA264"/>
    <mergeCell ref="AD264:AE264"/>
    <mergeCell ref="AQ267:AQ270"/>
    <mergeCell ref="AB264:AC264"/>
    <mergeCell ref="AH271:AH274"/>
    <mergeCell ref="AL271:AL274"/>
    <mergeCell ref="AM275:AM278"/>
    <mergeCell ref="AN275:AN278"/>
    <mergeCell ref="AO275:AO278"/>
    <mergeCell ref="AM271:AM274"/>
    <mergeCell ref="AN271:AN274"/>
    <mergeCell ref="AO271:AO274"/>
    <mergeCell ref="AW275:AW278"/>
    <mergeCell ref="AX275:AX278"/>
    <mergeCell ref="V279:W279"/>
    <mergeCell ref="X279:Y279"/>
    <mergeCell ref="Z279:AA279"/>
    <mergeCell ref="AD279:AE279"/>
    <mergeCell ref="AQ275:AQ278"/>
    <mergeCell ref="AR275:AR278"/>
    <mergeCell ref="AS275:AS278"/>
    <mergeCell ref="AT275:AT278"/>
    <mergeCell ref="AU275:AU278"/>
    <mergeCell ref="AV275:AV278"/>
    <mergeCell ref="AX267:AX270"/>
    <mergeCell ref="AH267:AH270"/>
    <mergeCell ref="AJ267:AJ270"/>
    <mergeCell ref="AK267:AK270"/>
    <mergeCell ref="AL267:AL270"/>
    <mergeCell ref="AM267:AM270"/>
    <mergeCell ref="AN267:AN270"/>
    <mergeCell ref="AO267:AO270"/>
    <mergeCell ref="AP267:AP270"/>
    <mergeCell ref="AR267:AR270"/>
    <mergeCell ref="AS267:AS270"/>
    <mergeCell ref="AT267:AT270"/>
    <mergeCell ref="AU267:AU270"/>
    <mergeCell ref="AV267:AV270"/>
    <mergeCell ref="AW267:AW270"/>
    <mergeCell ref="AP271:AP274"/>
    <mergeCell ref="AP275:AP278"/>
    <mergeCell ref="AW260:AW263"/>
    <mergeCell ref="AX260:AX263"/>
    <mergeCell ref="AQ241:AQ244"/>
    <mergeCell ref="AR241:AR244"/>
    <mergeCell ref="AS241:AS244"/>
    <mergeCell ref="AT241:AT244"/>
    <mergeCell ref="AU241:AU244"/>
    <mergeCell ref="AV241:AV244"/>
    <mergeCell ref="AW241:AW244"/>
    <mergeCell ref="AX241:AX244"/>
    <mergeCell ref="AQ260:AQ263"/>
    <mergeCell ref="AR260:AR263"/>
    <mergeCell ref="AS260:AS263"/>
    <mergeCell ref="AT260:AT263"/>
    <mergeCell ref="AU260:AU263"/>
    <mergeCell ref="AV260:AV263"/>
    <mergeCell ref="AW252:AW255"/>
    <mergeCell ref="AX252:AX255"/>
    <mergeCell ref="AQ256:AQ259"/>
    <mergeCell ref="AR256:AR259"/>
    <mergeCell ref="AS256:AS259"/>
    <mergeCell ref="AT256:AT259"/>
    <mergeCell ref="AU256:AU259"/>
    <mergeCell ref="AV256:AV259"/>
    <mergeCell ref="AW256:AW259"/>
    <mergeCell ref="AX256:AX259"/>
    <mergeCell ref="AQ252:AQ255"/>
    <mergeCell ref="AR252:AR255"/>
    <mergeCell ref="AS252:AS255"/>
    <mergeCell ref="AT252:AT255"/>
    <mergeCell ref="AU252:AU255"/>
    <mergeCell ref="AV252:AV255"/>
    <mergeCell ref="AS230:AS233"/>
    <mergeCell ref="AT230:AT233"/>
    <mergeCell ref="AU230:AU233"/>
    <mergeCell ref="AV230:AV233"/>
    <mergeCell ref="AW230:AW233"/>
    <mergeCell ref="AX230:AX233"/>
    <mergeCell ref="AQ226:AQ229"/>
    <mergeCell ref="AR226:AR229"/>
    <mergeCell ref="AS226:AS229"/>
    <mergeCell ref="AT226:AT229"/>
    <mergeCell ref="AU226:AU229"/>
    <mergeCell ref="AV226:AV229"/>
    <mergeCell ref="AW245:AW248"/>
    <mergeCell ref="AX245:AX248"/>
    <mergeCell ref="V249:W249"/>
    <mergeCell ref="X249:Y249"/>
    <mergeCell ref="Z249:AA249"/>
    <mergeCell ref="AD249:AE249"/>
    <mergeCell ref="AO245:AO248"/>
    <mergeCell ref="AP245:AP248"/>
    <mergeCell ref="AJ245:AJ248"/>
    <mergeCell ref="AM245:AM248"/>
    <mergeCell ref="AQ245:AQ248"/>
    <mergeCell ref="AR245:AR248"/>
    <mergeCell ref="AS245:AS248"/>
    <mergeCell ref="AT245:AT248"/>
    <mergeCell ref="AU245:AU248"/>
    <mergeCell ref="AV245:AV248"/>
    <mergeCell ref="AS222:AS225"/>
    <mergeCell ref="AT222:AT225"/>
    <mergeCell ref="AU222:AU225"/>
    <mergeCell ref="AV222:AV225"/>
    <mergeCell ref="AW222:AW225"/>
    <mergeCell ref="AX222:AX225"/>
    <mergeCell ref="V219:W219"/>
    <mergeCell ref="X219:Y219"/>
    <mergeCell ref="Z219:AA219"/>
    <mergeCell ref="AD219:AE219"/>
    <mergeCell ref="AQ222:AQ225"/>
    <mergeCell ref="AR222:AR225"/>
    <mergeCell ref="AW237:AW240"/>
    <mergeCell ref="AX237:AX240"/>
    <mergeCell ref="AQ215:AQ218"/>
    <mergeCell ref="AR215:AR218"/>
    <mergeCell ref="AS215:AS218"/>
    <mergeCell ref="AT215:AT218"/>
    <mergeCell ref="AU215:AU218"/>
    <mergeCell ref="AV215:AV218"/>
    <mergeCell ref="AW215:AW218"/>
    <mergeCell ref="AX215:AX218"/>
    <mergeCell ref="AQ237:AQ240"/>
    <mergeCell ref="AR237:AR240"/>
    <mergeCell ref="AS237:AS240"/>
    <mergeCell ref="AT237:AT240"/>
    <mergeCell ref="AU237:AU240"/>
    <mergeCell ref="AV237:AV240"/>
    <mergeCell ref="AW226:AW229"/>
    <mergeCell ref="AX226:AX229"/>
    <mergeCell ref="AQ230:AQ233"/>
    <mergeCell ref="AR230:AR233"/>
    <mergeCell ref="AP200:AP203"/>
    <mergeCell ref="AQ200:AQ203"/>
    <mergeCell ref="AR200:AR203"/>
    <mergeCell ref="AO215:AO218"/>
    <mergeCell ref="AP215:AP218"/>
    <mergeCell ref="AQ207:AQ210"/>
    <mergeCell ref="AR207:AR210"/>
    <mergeCell ref="AS207:AS210"/>
    <mergeCell ref="AT207:AT210"/>
    <mergeCell ref="AQ211:AQ214"/>
    <mergeCell ref="AR211:AR214"/>
    <mergeCell ref="AS211:AS214"/>
    <mergeCell ref="AT211:AT214"/>
    <mergeCell ref="AH215:AH218"/>
    <mergeCell ref="AJ215:AJ218"/>
    <mergeCell ref="AK215:AK218"/>
    <mergeCell ref="AL215:AL218"/>
    <mergeCell ref="AM215:AM218"/>
    <mergeCell ref="AN215:AN218"/>
    <mergeCell ref="AS200:AS203"/>
    <mergeCell ref="AT200:AT203"/>
    <mergeCell ref="AU200:AU203"/>
    <mergeCell ref="AV200:AV203"/>
    <mergeCell ref="AW200:AW203"/>
    <mergeCell ref="AX200:AX203"/>
    <mergeCell ref="AW192:AW195"/>
    <mergeCell ref="AX192:AX195"/>
    <mergeCell ref="AQ196:AQ199"/>
    <mergeCell ref="AR196:AR199"/>
    <mergeCell ref="AS196:AS199"/>
    <mergeCell ref="AT196:AT199"/>
    <mergeCell ref="AU196:AU199"/>
    <mergeCell ref="AV196:AV199"/>
    <mergeCell ref="AW196:AW199"/>
    <mergeCell ref="AX196:AX199"/>
    <mergeCell ref="AU211:AU214"/>
    <mergeCell ref="AV211:AV214"/>
    <mergeCell ref="AW211:AW214"/>
    <mergeCell ref="AX211:AX214"/>
    <mergeCell ref="AQ192:AQ195"/>
    <mergeCell ref="AR192:AR195"/>
    <mergeCell ref="AS192:AS195"/>
    <mergeCell ref="AT192:AT195"/>
    <mergeCell ref="AU192:AU195"/>
    <mergeCell ref="AV192:AV195"/>
    <mergeCell ref="AU207:AU210"/>
    <mergeCell ref="AV207:AV210"/>
    <mergeCell ref="AW207:AW210"/>
    <mergeCell ref="AX207:AX210"/>
    <mergeCell ref="AW185:AW188"/>
    <mergeCell ref="AX185:AX188"/>
    <mergeCell ref="AQ162:AQ165"/>
    <mergeCell ref="AR162:AR165"/>
    <mergeCell ref="AS162:AS165"/>
    <mergeCell ref="AT162:AT165"/>
    <mergeCell ref="AU162:AU165"/>
    <mergeCell ref="AV162:AV165"/>
    <mergeCell ref="AW162:AW165"/>
    <mergeCell ref="AX162:AX165"/>
    <mergeCell ref="AQ185:AQ188"/>
    <mergeCell ref="AR185:AR188"/>
    <mergeCell ref="AS185:AS188"/>
    <mergeCell ref="AT185:AT188"/>
    <mergeCell ref="AU185:AU188"/>
    <mergeCell ref="AV185:AV188"/>
    <mergeCell ref="AW177:AW180"/>
    <mergeCell ref="AX177:AX180"/>
    <mergeCell ref="AQ181:AQ184"/>
    <mergeCell ref="AR181:AR184"/>
    <mergeCell ref="AS181:AS184"/>
    <mergeCell ref="AT181:AT184"/>
    <mergeCell ref="AU181:AU184"/>
    <mergeCell ref="AV181:AV184"/>
    <mergeCell ref="AW181:AW184"/>
    <mergeCell ref="AX181:AX184"/>
    <mergeCell ref="AQ177:AQ180"/>
    <mergeCell ref="AR177:AR180"/>
    <mergeCell ref="AS177:AS180"/>
    <mergeCell ref="AT177:AT180"/>
    <mergeCell ref="AU177:AU180"/>
    <mergeCell ref="AV177:AV180"/>
    <mergeCell ref="AQ147:AQ150"/>
    <mergeCell ref="AR147:AR150"/>
    <mergeCell ref="AS147:AS150"/>
    <mergeCell ref="AT147:AT150"/>
    <mergeCell ref="AU147:AU150"/>
    <mergeCell ref="AV147:AV150"/>
    <mergeCell ref="AW166:AW169"/>
    <mergeCell ref="AX166:AX169"/>
    <mergeCell ref="AQ170:AQ173"/>
    <mergeCell ref="AR170:AR173"/>
    <mergeCell ref="AS170:AS173"/>
    <mergeCell ref="AT170:AT173"/>
    <mergeCell ref="AU170:AU173"/>
    <mergeCell ref="AV170:AV173"/>
    <mergeCell ref="AW170:AW173"/>
    <mergeCell ref="AX170:AX173"/>
    <mergeCell ref="AQ166:AQ169"/>
    <mergeCell ref="AR166:AR169"/>
    <mergeCell ref="AS166:AS169"/>
    <mergeCell ref="AT166:AT169"/>
    <mergeCell ref="AU166:AU169"/>
    <mergeCell ref="AV166:AV169"/>
    <mergeCell ref="V144:W144"/>
    <mergeCell ref="X144:Y144"/>
    <mergeCell ref="Z144:AA144"/>
    <mergeCell ref="AD144:AE144"/>
    <mergeCell ref="AJ140:AJ143"/>
    <mergeCell ref="AK140:AK143"/>
    <mergeCell ref="AW155:AW158"/>
    <mergeCell ref="AX155:AX158"/>
    <mergeCell ref="AQ140:AQ143"/>
    <mergeCell ref="AR140:AR143"/>
    <mergeCell ref="AS140:AS143"/>
    <mergeCell ref="AT140:AT143"/>
    <mergeCell ref="AU140:AU143"/>
    <mergeCell ref="AV140:AV143"/>
    <mergeCell ref="AW140:AW143"/>
    <mergeCell ref="AX140:AX143"/>
    <mergeCell ref="AQ155:AQ158"/>
    <mergeCell ref="AR155:AR158"/>
    <mergeCell ref="AS155:AS158"/>
    <mergeCell ref="AT155:AT158"/>
    <mergeCell ref="AU155:AU158"/>
    <mergeCell ref="AV155:AV158"/>
    <mergeCell ref="AW147:AW150"/>
    <mergeCell ref="AX147:AX150"/>
    <mergeCell ref="AQ151:AQ154"/>
    <mergeCell ref="AR151:AR154"/>
    <mergeCell ref="AS151:AS154"/>
    <mergeCell ref="AT151:AT154"/>
    <mergeCell ref="AU151:AU154"/>
    <mergeCell ref="AV151:AV154"/>
    <mergeCell ref="AW151:AW154"/>
    <mergeCell ref="AX151:AX154"/>
    <mergeCell ref="AM132:AM135"/>
    <mergeCell ref="AN132:AN135"/>
    <mergeCell ref="AO132:AO135"/>
    <mergeCell ref="AP132:AP135"/>
    <mergeCell ref="AR132:AR135"/>
    <mergeCell ref="AS132:AS135"/>
    <mergeCell ref="AT132:AT135"/>
    <mergeCell ref="AU132:AU135"/>
    <mergeCell ref="AV132:AV135"/>
    <mergeCell ref="AW132:AW135"/>
    <mergeCell ref="AL140:AL143"/>
    <mergeCell ref="AM140:AM143"/>
    <mergeCell ref="AN140:AN143"/>
    <mergeCell ref="AO140:AO143"/>
    <mergeCell ref="AP140:AP143"/>
    <mergeCell ref="AQ132:AQ135"/>
    <mergeCell ref="AQ136:AQ139"/>
    <mergeCell ref="AN136:AN139"/>
    <mergeCell ref="AO136:AO139"/>
    <mergeCell ref="AP136:AP139"/>
    <mergeCell ref="X129:Y129"/>
    <mergeCell ref="Z129:AA129"/>
    <mergeCell ref="AD129:AE129"/>
    <mergeCell ref="AN125:AN128"/>
    <mergeCell ref="AO125:AO128"/>
    <mergeCell ref="AP125:AP128"/>
    <mergeCell ref="AQ125:AQ128"/>
    <mergeCell ref="AR125:AR128"/>
    <mergeCell ref="AS125:AS128"/>
    <mergeCell ref="AT125:AT128"/>
    <mergeCell ref="AU125:AU128"/>
    <mergeCell ref="AV125:AV128"/>
    <mergeCell ref="AX136:AX139"/>
    <mergeCell ref="AL136:AL139"/>
    <mergeCell ref="AM136:AM139"/>
    <mergeCell ref="AN121:AN124"/>
    <mergeCell ref="AH117:AH120"/>
    <mergeCell ref="AJ117:AJ120"/>
    <mergeCell ref="AK117:AK120"/>
    <mergeCell ref="AL117:AL120"/>
    <mergeCell ref="AM117:AM120"/>
    <mergeCell ref="AN117:AN120"/>
    <mergeCell ref="AR136:AR139"/>
    <mergeCell ref="AS136:AS139"/>
    <mergeCell ref="AT136:AT139"/>
    <mergeCell ref="AU136:AU139"/>
    <mergeCell ref="AV136:AV139"/>
    <mergeCell ref="AW136:AW139"/>
    <mergeCell ref="AX132:AX135"/>
    <mergeCell ref="AJ132:AJ135"/>
    <mergeCell ref="AK132:AK135"/>
    <mergeCell ref="AL132:AL135"/>
    <mergeCell ref="AW117:AW120"/>
    <mergeCell ref="AX117:AX120"/>
    <mergeCell ref="AQ121:AQ124"/>
    <mergeCell ref="AR121:AR124"/>
    <mergeCell ref="AS121:AS124"/>
    <mergeCell ref="AT121:AT124"/>
    <mergeCell ref="AU121:AU124"/>
    <mergeCell ref="AV121:AV124"/>
    <mergeCell ref="AW121:AW124"/>
    <mergeCell ref="AX121:AX124"/>
    <mergeCell ref="AQ117:AQ120"/>
    <mergeCell ref="AR117:AR120"/>
    <mergeCell ref="AS117:AS120"/>
    <mergeCell ref="AT117:AT120"/>
    <mergeCell ref="AU117:AU120"/>
    <mergeCell ref="AV117:AV120"/>
    <mergeCell ref="AW125:AW128"/>
    <mergeCell ref="AX125:AX128"/>
    <mergeCell ref="AQ110:AQ113"/>
    <mergeCell ref="AR110:AR113"/>
    <mergeCell ref="AS110:AS113"/>
    <mergeCell ref="AT110:AT113"/>
    <mergeCell ref="AU110:AU113"/>
    <mergeCell ref="AV110:AV113"/>
    <mergeCell ref="AW110:AW113"/>
    <mergeCell ref="AX110:AX113"/>
    <mergeCell ref="AU102:AU105"/>
    <mergeCell ref="AV102:AV105"/>
    <mergeCell ref="AW102:AW105"/>
    <mergeCell ref="AX102:AX105"/>
    <mergeCell ref="AQ106:AQ109"/>
    <mergeCell ref="AR106:AR109"/>
    <mergeCell ref="AS106:AS109"/>
    <mergeCell ref="AT106:AT109"/>
    <mergeCell ref="AU106:AU109"/>
    <mergeCell ref="AV106:AV109"/>
    <mergeCell ref="AQ102:AQ105"/>
    <mergeCell ref="AR102:AR105"/>
    <mergeCell ref="AS102:AS105"/>
    <mergeCell ref="AT102:AT105"/>
    <mergeCell ref="AW91:AW94"/>
    <mergeCell ref="AX91:AX94"/>
    <mergeCell ref="AQ95:AQ98"/>
    <mergeCell ref="AR95:AR98"/>
    <mergeCell ref="AS95:AS98"/>
    <mergeCell ref="AT95:AT98"/>
    <mergeCell ref="AU95:AU98"/>
    <mergeCell ref="AV95:AV98"/>
    <mergeCell ref="AW95:AW98"/>
    <mergeCell ref="AX95:AX98"/>
    <mergeCell ref="AQ91:AQ94"/>
    <mergeCell ref="AR91:AR94"/>
    <mergeCell ref="AS91:AS94"/>
    <mergeCell ref="AT91:AT94"/>
    <mergeCell ref="AU91:AU94"/>
    <mergeCell ref="AV91:AV94"/>
    <mergeCell ref="AW106:AW109"/>
    <mergeCell ref="AX106:AX109"/>
    <mergeCell ref="AW72:AW75"/>
    <mergeCell ref="AX72:AX75"/>
    <mergeCell ref="AQ76:AQ79"/>
    <mergeCell ref="AR76:AR79"/>
    <mergeCell ref="AS76:AS79"/>
    <mergeCell ref="AT76:AT79"/>
    <mergeCell ref="AU76:AU79"/>
    <mergeCell ref="AV76:AV79"/>
    <mergeCell ref="AW76:AW79"/>
    <mergeCell ref="AX76:AX79"/>
    <mergeCell ref="AQ72:AQ75"/>
    <mergeCell ref="AR72:AR75"/>
    <mergeCell ref="AS72:AS75"/>
    <mergeCell ref="AT72:AT75"/>
    <mergeCell ref="AU72:AU75"/>
    <mergeCell ref="AV72:AV75"/>
    <mergeCell ref="AU87:AU90"/>
    <mergeCell ref="AV87:AV90"/>
    <mergeCell ref="AW87:AW90"/>
    <mergeCell ref="AX87:AX90"/>
    <mergeCell ref="AU80:AU83"/>
    <mergeCell ref="AV80:AV83"/>
    <mergeCell ref="AW80:AW83"/>
    <mergeCell ref="AX80:AX83"/>
    <mergeCell ref="AQ80:AQ83"/>
    <mergeCell ref="AR80:AR83"/>
    <mergeCell ref="AS80:AS83"/>
    <mergeCell ref="AT80:AT83"/>
    <mergeCell ref="AQ87:AQ90"/>
    <mergeCell ref="AR87:AR90"/>
    <mergeCell ref="AS87:AS90"/>
    <mergeCell ref="AT87:AT90"/>
    <mergeCell ref="AW65:AW68"/>
    <mergeCell ref="AX65:AX68"/>
    <mergeCell ref="AQ46:AQ49"/>
    <mergeCell ref="AR46:AR49"/>
    <mergeCell ref="AS46:AS49"/>
    <mergeCell ref="AT46:AT49"/>
    <mergeCell ref="AU46:AU49"/>
    <mergeCell ref="AV46:AV49"/>
    <mergeCell ref="AW46:AW49"/>
    <mergeCell ref="AX46:AX49"/>
    <mergeCell ref="AQ65:AQ68"/>
    <mergeCell ref="AR65:AR68"/>
    <mergeCell ref="AS65:AS68"/>
    <mergeCell ref="AT65:AT68"/>
    <mergeCell ref="AU65:AU68"/>
    <mergeCell ref="AV65:AV68"/>
    <mergeCell ref="AW57:AW60"/>
    <mergeCell ref="AX57:AX60"/>
    <mergeCell ref="AQ61:AQ64"/>
    <mergeCell ref="AR61:AR64"/>
    <mergeCell ref="AS61:AS64"/>
    <mergeCell ref="AT61:AT64"/>
    <mergeCell ref="AU61:AU64"/>
    <mergeCell ref="AV61:AV64"/>
    <mergeCell ref="AW61:AW64"/>
    <mergeCell ref="AX61:AX64"/>
    <mergeCell ref="AQ57:AQ60"/>
    <mergeCell ref="AR57:AR60"/>
    <mergeCell ref="AS57:AS60"/>
    <mergeCell ref="AT57:AT60"/>
    <mergeCell ref="AU57:AU60"/>
    <mergeCell ref="AV57:AV60"/>
    <mergeCell ref="AP46:AP49"/>
    <mergeCell ref="AM46:AM49"/>
    <mergeCell ref="AN46:AN49"/>
    <mergeCell ref="AO46:AO49"/>
    <mergeCell ref="AQ35:AQ38"/>
    <mergeCell ref="AR35:AR38"/>
    <mergeCell ref="AP35:AP38"/>
    <mergeCell ref="AW50:AW53"/>
    <mergeCell ref="AX50:AX53"/>
    <mergeCell ref="V54:W54"/>
    <mergeCell ref="X54:Y54"/>
    <mergeCell ref="Z54:AA54"/>
    <mergeCell ref="AD54:AE54"/>
    <mergeCell ref="AM50:AM53"/>
    <mergeCell ref="AN50:AN53"/>
    <mergeCell ref="AO50:AO53"/>
    <mergeCell ref="AP50:AP53"/>
    <mergeCell ref="AQ50:AQ53"/>
    <mergeCell ref="AR50:AR53"/>
    <mergeCell ref="AS50:AS53"/>
    <mergeCell ref="AT50:AT53"/>
    <mergeCell ref="AU50:AU53"/>
    <mergeCell ref="AV50:AV53"/>
    <mergeCell ref="AB39:AC39"/>
    <mergeCell ref="AB54:AC54"/>
    <mergeCell ref="AJ35:AJ38"/>
    <mergeCell ref="AK35:AK38"/>
    <mergeCell ref="AL35:AL38"/>
    <mergeCell ref="AM35:AM38"/>
    <mergeCell ref="AN35:AN38"/>
    <mergeCell ref="AO35:AO38"/>
    <mergeCell ref="AS42:AS45"/>
    <mergeCell ref="AT42:AT45"/>
    <mergeCell ref="AU42:AU45"/>
    <mergeCell ref="AV42:AV45"/>
    <mergeCell ref="AW42:AW45"/>
    <mergeCell ref="AX42:AX45"/>
    <mergeCell ref="V39:W39"/>
    <mergeCell ref="X39:Y39"/>
    <mergeCell ref="Z39:AA39"/>
    <mergeCell ref="AD39:AE39"/>
    <mergeCell ref="AQ42:AQ45"/>
    <mergeCell ref="AR42:AR45"/>
    <mergeCell ref="AM42:AM45"/>
    <mergeCell ref="AN42:AN45"/>
    <mergeCell ref="AO42:AO45"/>
    <mergeCell ref="AP42:AP45"/>
    <mergeCell ref="AS35:AS38"/>
    <mergeCell ref="AT35:AT38"/>
    <mergeCell ref="AU35:AU38"/>
    <mergeCell ref="AV35:AV38"/>
    <mergeCell ref="AW35:AW38"/>
    <mergeCell ref="AX35:AX38"/>
    <mergeCell ref="AJ31:AJ34"/>
    <mergeCell ref="AK31:AK34"/>
    <mergeCell ref="AL31:AL34"/>
    <mergeCell ref="AM31:AM34"/>
    <mergeCell ref="AN31:AN34"/>
    <mergeCell ref="AO31:AO34"/>
    <mergeCell ref="AX31:AX34"/>
    <mergeCell ref="AP27:AP30"/>
    <mergeCell ref="AK27:AK30"/>
    <mergeCell ref="AL27:AL30"/>
    <mergeCell ref="AM27:AM30"/>
    <mergeCell ref="AN27:AN30"/>
    <mergeCell ref="AO27:AO30"/>
    <mergeCell ref="AP31:AP34"/>
    <mergeCell ref="AV27:AV30"/>
    <mergeCell ref="AW27:AW30"/>
    <mergeCell ref="AX27:AX30"/>
    <mergeCell ref="AQ31:AQ34"/>
    <mergeCell ref="AR31:AR34"/>
    <mergeCell ref="AS31:AS34"/>
    <mergeCell ref="AT31:AT34"/>
    <mergeCell ref="AU31:AU34"/>
    <mergeCell ref="AV31:AV34"/>
    <mergeCell ref="AW31:AW34"/>
    <mergeCell ref="AQ27:AQ30"/>
    <mergeCell ref="AR27:AR30"/>
    <mergeCell ref="AS27:AS30"/>
    <mergeCell ref="AT27:AT30"/>
    <mergeCell ref="AU27:AU30"/>
    <mergeCell ref="AW20:AW23"/>
    <mergeCell ref="AX20:AX23"/>
    <mergeCell ref="H785:H786"/>
    <mergeCell ref="H787:H788"/>
    <mergeCell ref="H792:H793"/>
    <mergeCell ref="H796:H797"/>
    <mergeCell ref="H751:H752"/>
    <mergeCell ref="H695:H696"/>
    <mergeCell ref="H697:H698"/>
    <mergeCell ref="H702:H703"/>
    <mergeCell ref="AQ20:AQ23"/>
    <mergeCell ref="AR20:AR23"/>
    <mergeCell ref="AS20:AS23"/>
    <mergeCell ref="AT20:AT23"/>
    <mergeCell ref="AU20:AU23"/>
    <mergeCell ref="AV20:AV23"/>
    <mergeCell ref="AW12:AW15"/>
    <mergeCell ref="AX12:AX15"/>
    <mergeCell ref="AQ16:AQ19"/>
    <mergeCell ref="AR16:AR19"/>
    <mergeCell ref="AS16:AS19"/>
    <mergeCell ref="AT16:AT19"/>
    <mergeCell ref="AU16:AU19"/>
    <mergeCell ref="AV16:AV19"/>
    <mergeCell ref="AW16:AW19"/>
    <mergeCell ref="AX16:AX19"/>
    <mergeCell ref="AQ12:AQ15"/>
    <mergeCell ref="AR12:AR15"/>
    <mergeCell ref="AS12:AS15"/>
    <mergeCell ref="AT12:AT15"/>
    <mergeCell ref="AU12:AU15"/>
    <mergeCell ref="AV12:AV15"/>
    <mergeCell ref="H667:H668"/>
    <mergeCell ref="H704:H705"/>
    <mergeCell ref="H706:H707"/>
    <mergeCell ref="H717:H718"/>
    <mergeCell ref="H719:H720"/>
    <mergeCell ref="H721:H722"/>
    <mergeCell ref="H723:H724"/>
    <mergeCell ref="H822:H823"/>
    <mergeCell ref="H824:H825"/>
    <mergeCell ref="H826:H827"/>
    <mergeCell ref="H828:H829"/>
    <mergeCell ref="H830:H831"/>
    <mergeCell ref="H832:H833"/>
    <mergeCell ref="N5:O6"/>
    <mergeCell ref="H809:H810"/>
    <mergeCell ref="H811:H812"/>
    <mergeCell ref="H813:H814"/>
    <mergeCell ref="H815:H816"/>
    <mergeCell ref="H817:H818"/>
    <mergeCell ref="H762:H763"/>
    <mergeCell ref="H764:H765"/>
    <mergeCell ref="H798:H799"/>
    <mergeCell ref="H800:H801"/>
    <mergeCell ref="H408:H409"/>
    <mergeCell ref="H432:H433"/>
    <mergeCell ref="H434:H435"/>
    <mergeCell ref="H421:H422"/>
    <mergeCell ref="H423:H424"/>
    <mergeCell ref="H766:H767"/>
    <mergeCell ref="H616:H617"/>
    <mergeCell ref="H618:H619"/>
    <mergeCell ref="H629:H630"/>
    <mergeCell ref="H631:H632"/>
    <mergeCell ref="H633:H634"/>
    <mergeCell ref="H620:H621"/>
    <mergeCell ref="H622:H623"/>
    <mergeCell ref="H712:H713"/>
    <mergeCell ref="H672:H673"/>
    <mergeCell ref="H674:H675"/>
    <mergeCell ref="H676:H677"/>
    <mergeCell ref="H678:H679"/>
    <mergeCell ref="H680:H681"/>
    <mergeCell ref="H682:H683"/>
    <mergeCell ref="H642:H643"/>
    <mergeCell ref="H644:H645"/>
    <mergeCell ref="H646:H647"/>
    <mergeCell ref="H648:H649"/>
    <mergeCell ref="H650:H651"/>
    <mergeCell ref="H652:H653"/>
    <mergeCell ref="H657:H658"/>
    <mergeCell ref="H659:H660"/>
    <mergeCell ref="H665:H666"/>
    <mergeCell ref="H725:H726"/>
    <mergeCell ref="H727:H728"/>
    <mergeCell ref="H599:H600"/>
    <mergeCell ref="H215:H216"/>
    <mergeCell ref="H217:H218"/>
    <mergeCell ref="H425:H426"/>
    <mergeCell ref="H427:H428"/>
    <mergeCell ref="H316:H317"/>
    <mergeCell ref="H318:H319"/>
    <mergeCell ref="H273:H274"/>
    <mergeCell ref="H275:H276"/>
    <mergeCell ref="H277:H278"/>
    <mergeCell ref="H297:H298"/>
    <mergeCell ref="H299:H300"/>
    <mergeCell ref="H301:H302"/>
    <mergeCell ref="H547:H548"/>
    <mergeCell ref="H560:H561"/>
    <mergeCell ref="H562:H563"/>
    <mergeCell ref="H528:H529"/>
    <mergeCell ref="H597:H598"/>
    <mergeCell ref="H573:H574"/>
    <mergeCell ref="H586:H587"/>
    <mergeCell ref="H588:H589"/>
    <mergeCell ref="H552:H553"/>
    <mergeCell ref="H554:H555"/>
    <mergeCell ref="H511:H512"/>
    <mergeCell ref="H513:H514"/>
    <mergeCell ref="H515:H516"/>
    <mergeCell ref="H517:H518"/>
    <mergeCell ref="H522:H523"/>
    <mergeCell ref="H545:H546"/>
    <mergeCell ref="H436:H437"/>
    <mergeCell ref="H438:H439"/>
    <mergeCell ref="H404:H405"/>
    <mergeCell ref="H402:H403"/>
    <mergeCell ref="H31:H32"/>
    <mergeCell ref="H33:H34"/>
    <mergeCell ref="H35:H36"/>
    <mergeCell ref="H37:H38"/>
    <mergeCell ref="H42:H43"/>
    <mergeCell ref="H44:H45"/>
    <mergeCell ref="AO965:AO968"/>
    <mergeCell ref="AP965:AP968"/>
    <mergeCell ref="H12:H13"/>
    <mergeCell ref="H14:H15"/>
    <mergeCell ref="H16:H17"/>
    <mergeCell ref="H18:H19"/>
    <mergeCell ref="H20:H21"/>
    <mergeCell ref="H22:H23"/>
    <mergeCell ref="H27:H28"/>
    <mergeCell ref="H29:H30"/>
    <mergeCell ref="H132:H133"/>
    <mergeCell ref="H134:H135"/>
    <mergeCell ref="H153:H154"/>
    <mergeCell ref="H155:H156"/>
    <mergeCell ref="H157:H158"/>
    <mergeCell ref="H305:H306"/>
    <mergeCell ref="H179:H180"/>
    <mergeCell ref="H258:H259"/>
    <mergeCell ref="H170:H171"/>
    <mergeCell ref="H151:H152"/>
    <mergeCell ref="H303:H304"/>
    <mergeCell ref="H106:H107"/>
    <mergeCell ref="H108:H109"/>
    <mergeCell ref="H110:H111"/>
    <mergeCell ref="H112:H113"/>
    <mergeCell ref="H117:H118"/>
    <mergeCell ref="H507:H508"/>
    <mergeCell ref="H509:H510"/>
    <mergeCell ref="H526:H527"/>
    <mergeCell ref="H417:H418"/>
    <mergeCell ref="H63:H64"/>
    <mergeCell ref="H65:H66"/>
    <mergeCell ref="H67:H68"/>
    <mergeCell ref="H72:H73"/>
    <mergeCell ref="H74:H75"/>
    <mergeCell ref="H76:H77"/>
    <mergeCell ref="H46:H47"/>
    <mergeCell ref="H48:H49"/>
    <mergeCell ref="H50:H51"/>
    <mergeCell ref="H57:H58"/>
    <mergeCell ref="H59:H60"/>
    <mergeCell ref="H61:H62"/>
    <mergeCell ref="H52:H53"/>
    <mergeCell ref="H119:H120"/>
    <mergeCell ref="H121:H122"/>
    <mergeCell ref="H123:H124"/>
    <mergeCell ref="H125:H126"/>
    <mergeCell ref="H222:H223"/>
    <mergeCell ref="H224:H225"/>
    <mergeCell ref="H226:H227"/>
    <mergeCell ref="H230:H231"/>
    <mergeCell ref="H232:H233"/>
    <mergeCell ref="H245:H246"/>
    <mergeCell ref="H228:H229"/>
    <mergeCell ref="H207:H208"/>
    <mergeCell ref="H209:H210"/>
    <mergeCell ref="H211:H212"/>
    <mergeCell ref="H213:H214"/>
    <mergeCell ref="AM965:AM968"/>
    <mergeCell ref="AN965:AN968"/>
    <mergeCell ref="K867:K870"/>
    <mergeCell ref="E865:G865"/>
    <mergeCell ref="AK961:AK964"/>
    <mergeCell ref="AL961:AL964"/>
    <mergeCell ref="AM961:AM964"/>
    <mergeCell ref="AN961:AN964"/>
    <mergeCell ref="AK965:AK968"/>
    <mergeCell ref="AL965:AL968"/>
    <mergeCell ref="H965:H966"/>
    <mergeCell ref="H967:H968"/>
    <mergeCell ref="AJ957:AJ960"/>
    <mergeCell ref="AK957:AK960"/>
    <mergeCell ref="AL957:AL960"/>
    <mergeCell ref="C965:C968"/>
    <mergeCell ref="I965:I968"/>
    <mergeCell ref="J965:J968"/>
    <mergeCell ref="K965:K968"/>
    <mergeCell ref="AH965:AH968"/>
    <mergeCell ref="AJ965:AJ968"/>
    <mergeCell ref="H957:H958"/>
    <mergeCell ref="H959:H960"/>
    <mergeCell ref="AD924:AE924"/>
    <mergeCell ref="V954:W954"/>
    <mergeCell ref="X954:Y954"/>
    <mergeCell ref="Z954:AA954"/>
    <mergeCell ref="AD954:AE954"/>
    <mergeCell ref="AM950:AM953"/>
    <mergeCell ref="AN950:AN953"/>
    <mergeCell ref="AO961:AO964"/>
    <mergeCell ref="AP961:AP964"/>
    <mergeCell ref="H961:H962"/>
    <mergeCell ref="H963:H964"/>
    <mergeCell ref="L954:M954"/>
    <mergeCell ref="N954:O954"/>
    <mergeCell ref="P954:Q954"/>
    <mergeCell ref="R954:S954"/>
    <mergeCell ref="T954:U954"/>
    <mergeCell ref="I957:I960"/>
    <mergeCell ref="C961:C964"/>
    <mergeCell ref="I961:I964"/>
    <mergeCell ref="J961:J964"/>
    <mergeCell ref="K961:K964"/>
    <mergeCell ref="AH961:AH964"/>
    <mergeCell ref="AJ961:AJ964"/>
    <mergeCell ref="C860:C863"/>
    <mergeCell ref="I860:I863"/>
    <mergeCell ref="J860:J863"/>
    <mergeCell ref="K860:K863"/>
    <mergeCell ref="AO957:AO960"/>
    <mergeCell ref="AP957:AP960"/>
    <mergeCell ref="C957:C960"/>
    <mergeCell ref="J957:J960"/>
    <mergeCell ref="K957:K960"/>
    <mergeCell ref="AH957:AH960"/>
    <mergeCell ref="AM957:AM960"/>
    <mergeCell ref="AN957:AN960"/>
    <mergeCell ref="AN860:AN863"/>
    <mergeCell ref="AO860:AO863"/>
    <mergeCell ref="AP860:AP863"/>
    <mergeCell ref="V864:W864"/>
    <mergeCell ref="C845:C848"/>
    <mergeCell ref="I845:I848"/>
    <mergeCell ref="J845:J848"/>
    <mergeCell ref="K845:K848"/>
    <mergeCell ref="AH845:AH848"/>
    <mergeCell ref="H845:H846"/>
    <mergeCell ref="H847:H848"/>
    <mergeCell ref="AM901:AM904"/>
    <mergeCell ref="AN901:AN904"/>
    <mergeCell ref="AO901:AO904"/>
    <mergeCell ref="AP901:AP904"/>
    <mergeCell ref="AJ897:AJ900"/>
    <mergeCell ref="AK897:AK900"/>
    <mergeCell ref="AL897:AL900"/>
    <mergeCell ref="AM897:AM900"/>
    <mergeCell ref="AN897:AN900"/>
    <mergeCell ref="AO897:AO900"/>
    <mergeCell ref="C867:C870"/>
    <mergeCell ref="I867:I870"/>
    <mergeCell ref="J867:J870"/>
    <mergeCell ref="AP897:AP900"/>
    <mergeCell ref="C901:C904"/>
    <mergeCell ref="I901:I904"/>
    <mergeCell ref="J901:J904"/>
    <mergeCell ref="K901:K904"/>
    <mergeCell ref="AH901:AH904"/>
    <mergeCell ref="AJ901:AJ904"/>
    <mergeCell ref="H862:H863"/>
    <mergeCell ref="H867:H868"/>
    <mergeCell ref="H869:H870"/>
    <mergeCell ref="H871:H872"/>
    <mergeCell ref="L864:M864"/>
    <mergeCell ref="C841:C844"/>
    <mergeCell ref="I841:I844"/>
    <mergeCell ref="J841:J844"/>
    <mergeCell ref="K841:K844"/>
    <mergeCell ref="L894:M894"/>
    <mergeCell ref="N894:O894"/>
    <mergeCell ref="H841:H842"/>
    <mergeCell ref="H843:H844"/>
    <mergeCell ref="C856:C859"/>
    <mergeCell ref="I856:I859"/>
    <mergeCell ref="E850:G850"/>
    <mergeCell ref="V834:W834"/>
    <mergeCell ref="X834:Y834"/>
    <mergeCell ref="Z834:AA834"/>
    <mergeCell ref="AD834:AE834"/>
    <mergeCell ref="AP807:AP810"/>
    <mergeCell ref="AP811:AP814"/>
    <mergeCell ref="AN815:AN818"/>
    <mergeCell ref="AO815:AO818"/>
    <mergeCell ref="AP815:AP818"/>
    <mergeCell ref="C852:C855"/>
    <mergeCell ref="I852:I855"/>
    <mergeCell ref="H852:H853"/>
    <mergeCell ref="H854:H855"/>
    <mergeCell ref="J852:J855"/>
    <mergeCell ref="K852:K855"/>
    <mergeCell ref="AH841:AH844"/>
    <mergeCell ref="L849:M849"/>
    <mergeCell ref="N849:O849"/>
    <mergeCell ref="P849:Q849"/>
    <mergeCell ref="R849:S849"/>
    <mergeCell ref="T849:U849"/>
    <mergeCell ref="AN800:AN803"/>
    <mergeCell ref="AO800:AO803"/>
    <mergeCell ref="AM807:AM810"/>
    <mergeCell ref="V879:W879"/>
    <mergeCell ref="X879:Y879"/>
    <mergeCell ref="Z879:AA879"/>
    <mergeCell ref="AD879:AE879"/>
    <mergeCell ref="V894:W894"/>
    <mergeCell ref="X894:Y894"/>
    <mergeCell ref="Z894:AA894"/>
    <mergeCell ref="AD894:AE894"/>
    <mergeCell ref="P894:Q894"/>
    <mergeCell ref="R894:S894"/>
    <mergeCell ref="T894:U894"/>
    <mergeCell ref="H873:H874"/>
    <mergeCell ref="H875:H876"/>
    <mergeCell ref="H877:H878"/>
    <mergeCell ref="H882:H883"/>
    <mergeCell ref="H884:H885"/>
    <mergeCell ref="H886:H887"/>
    <mergeCell ref="N864:O864"/>
    <mergeCell ref="P864:Q864"/>
    <mergeCell ref="AM856:AM859"/>
    <mergeCell ref="R864:S864"/>
    <mergeCell ref="T864:U864"/>
    <mergeCell ref="AH852:AH855"/>
    <mergeCell ref="AJ852:AJ855"/>
    <mergeCell ref="AK852:AK855"/>
    <mergeCell ref="AL852:AL855"/>
    <mergeCell ref="AM852:AM855"/>
    <mergeCell ref="AN852:AN855"/>
    <mergeCell ref="AN856:AN859"/>
    <mergeCell ref="C740:C743"/>
    <mergeCell ref="I740:I743"/>
    <mergeCell ref="J740:J743"/>
    <mergeCell ref="C751:C754"/>
    <mergeCell ref="I751:I754"/>
    <mergeCell ref="AL777:AL780"/>
    <mergeCell ref="AM777:AM780"/>
    <mergeCell ref="Z774:AA774"/>
    <mergeCell ref="AD774:AE774"/>
    <mergeCell ref="AM781:AM784"/>
    <mergeCell ref="K721:K724"/>
    <mergeCell ref="L729:M729"/>
    <mergeCell ref="N729:O729"/>
    <mergeCell ref="P729:Q729"/>
    <mergeCell ref="R729:S729"/>
    <mergeCell ref="AH781:AH784"/>
    <mergeCell ref="AJ781:AJ784"/>
    <mergeCell ref="AK781:AK784"/>
    <mergeCell ref="AL781:AL784"/>
    <mergeCell ref="C777:C780"/>
    <mergeCell ref="I777:I780"/>
    <mergeCell ref="J777:J780"/>
    <mergeCell ref="K777:K780"/>
    <mergeCell ref="AH777:AH780"/>
    <mergeCell ref="AJ777:AJ780"/>
    <mergeCell ref="C721:C724"/>
    <mergeCell ref="I721:I724"/>
    <mergeCell ref="J721:J724"/>
    <mergeCell ref="T729:U729"/>
    <mergeCell ref="C747:C750"/>
    <mergeCell ref="V729:W729"/>
    <mergeCell ref="X729:Y729"/>
    <mergeCell ref="AN676:AN679"/>
    <mergeCell ref="C691:C694"/>
    <mergeCell ref="I691:I694"/>
    <mergeCell ref="J691:J694"/>
    <mergeCell ref="K691:K694"/>
    <mergeCell ref="AH691:AH694"/>
    <mergeCell ref="AJ691:AJ694"/>
    <mergeCell ref="L684:M684"/>
    <mergeCell ref="N684:O684"/>
    <mergeCell ref="P684:Q684"/>
    <mergeCell ref="V669:W669"/>
    <mergeCell ref="H687:H688"/>
    <mergeCell ref="AM717:AM720"/>
    <mergeCell ref="L669:M669"/>
    <mergeCell ref="N669:O669"/>
    <mergeCell ref="AM676:AM679"/>
    <mergeCell ref="I702:I705"/>
    <mergeCell ref="J702:J705"/>
    <mergeCell ref="K702:K705"/>
    <mergeCell ref="AH702:AH705"/>
    <mergeCell ref="C680:C683"/>
    <mergeCell ref="I680:I683"/>
    <mergeCell ref="C702:C705"/>
    <mergeCell ref="AJ702:AJ705"/>
    <mergeCell ref="AK702:AK705"/>
    <mergeCell ref="AD699:AE699"/>
    <mergeCell ref="AH695:AH698"/>
    <mergeCell ref="H837:H838"/>
    <mergeCell ref="H839:H840"/>
    <mergeCell ref="H802:H803"/>
    <mergeCell ref="H807:H808"/>
    <mergeCell ref="L834:M834"/>
    <mergeCell ref="N834:O834"/>
    <mergeCell ref="P834:Q834"/>
    <mergeCell ref="R834:S834"/>
    <mergeCell ref="C837:C840"/>
    <mergeCell ref="I837:I840"/>
    <mergeCell ref="J837:J840"/>
    <mergeCell ref="K837:K840"/>
    <mergeCell ref="AH837:AH840"/>
    <mergeCell ref="AJ837:AJ840"/>
    <mergeCell ref="AL702:AL705"/>
    <mergeCell ref="K695:K698"/>
    <mergeCell ref="C695:C698"/>
    <mergeCell ref="I695:I698"/>
    <mergeCell ref="J695:J698"/>
    <mergeCell ref="R699:S699"/>
    <mergeCell ref="T699:U699"/>
    <mergeCell ref="L699:M699"/>
    <mergeCell ref="N699:O699"/>
    <mergeCell ref="P699:Q699"/>
    <mergeCell ref="AB759:AC759"/>
    <mergeCell ref="AB774:AC774"/>
    <mergeCell ref="H734:H735"/>
    <mergeCell ref="H736:H737"/>
    <mergeCell ref="J751:J754"/>
    <mergeCell ref="C732:C735"/>
    <mergeCell ref="I732:I735"/>
    <mergeCell ref="J732:J735"/>
    <mergeCell ref="J661:J664"/>
    <mergeCell ref="K661:K664"/>
    <mergeCell ref="J665:J668"/>
    <mergeCell ref="J706:J709"/>
    <mergeCell ref="C706:C709"/>
    <mergeCell ref="I706:I709"/>
    <mergeCell ref="H708:H709"/>
    <mergeCell ref="AJ811:AJ814"/>
    <mergeCell ref="AK811:AK814"/>
    <mergeCell ref="AL811:AL814"/>
    <mergeCell ref="AL800:AL803"/>
    <mergeCell ref="AL830:AL833"/>
    <mergeCell ref="T834:U834"/>
    <mergeCell ref="AH807:AH810"/>
    <mergeCell ref="AK815:AK818"/>
    <mergeCell ref="AL815:AL818"/>
    <mergeCell ref="AH800:AH803"/>
    <mergeCell ref="T804:U804"/>
    <mergeCell ref="C811:C814"/>
    <mergeCell ref="I811:I814"/>
    <mergeCell ref="J811:J814"/>
    <mergeCell ref="K811:K814"/>
    <mergeCell ref="AH811:AH814"/>
    <mergeCell ref="K732:K735"/>
    <mergeCell ref="AK732:AK735"/>
    <mergeCell ref="AH732:AH735"/>
    <mergeCell ref="AJ732:AJ735"/>
    <mergeCell ref="H732:H733"/>
    <mergeCell ref="C736:C739"/>
    <mergeCell ref="I747:I750"/>
    <mergeCell ref="J747:J750"/>
    <mergeCell ref="K747:K750"/>
    <mergeCell ref="H627:H628"/>
    <mergeCell ref="C627:C630"/>
    <mergeCell ref="J620:J623"/>
    <mergeCell ref="K620:K623"/>
    <mergeCell ref="AH620:AH623"/>
    <mergeCell ref="AJ620:AJ623"/>
    <mergeCell ref="AK620:AK623"/>
    <mergeCell ref="AL620:AL623"/>
    <mergeCell ref="P654:Q654"/>
    <mergeCell ref="R654:S654"/>
    <mergeCell ref="T654:U654"/>
    <mergeCell ref="C657:C660"/>
    <mergeCell ref="I657:I660"/>
    <mergeCell ref="J657:J660"/>
    <mergeCell ref="K657:K660"/>
    <mergeCell ref="C601:C604"/>
    <mergeCell ref="I601:I604"/>
    <mergeCell ref="J601:J604"/>
    <mergeCell ref="K601:K604"/>
    <mergeCell ref="L654:M654"/>
    <mergeCell ref="N654:O654"/>
    <mergeCell ref="C616:C619"/>
    <mergeCell ref="I627:I630"/>
    <mergeCell ref="K627:K630"/>
    <mergeCell ref="C635:C638"/>
    <mergeCell ref="H601:H602"/>
    <mergeCell ref="H603:H604"/>
    <mergeCell ref="H605:H606"/>
    <mergeCell ref="H607:H608"/>
    <mergeCell ref="H612:H613"/>
    <mergeCell ref="H614:H615"/>
    <mergeCell ref="AK601:AK604"/>
    <mergeCell ref="J627:J630"/>
    <mergeCell ref="AJ657:AJ660"/>
    <mergeCell ref="AJ635:AJ638"/>
    <mergeCell ref="AH642:AH645"/>
    <mergeCell ref="AJ642:AJ645"/>
    <mergeCell ref="L609:M609"/>
    <mergeCell ref="N609:O609"/>
    <mergeCell ref="P609:Q609"/>
    <mergeCell ref="R609:S609"/>
    <mergeCell ref="T609:U609"/>
    <mergeCell ref="AD624:AE624"/>
    <mergeCell ref="AH631:AH634"/>
    <mergeCell ref="AJ631:AJ634"/>
    <mergeCell ref="I605:I608"/>
    <mergeCell ref="J605:J608"/>
    <mergeCell ref="AJ605:AJ608"/>
    <mergeCell ref="AK605:AK608"/>
    <mergeCell ref="AK631:AK634"/>
    <mergeCell ref="I616:I619"/>
    <mergeCell ref="J616:J619"/>
    <mergeCell ref="K616:K619"/>
    <mergeCell ref="AK657:AK660"/>
    <mergeCell ref="V609:W609"/>
    <mergeCell ref="X609:Y609"/>
    <mergeCell ref="Z609:AA609"/>
    <mergeCell ref="AD609:AE609"/>
    <mergeCell ref="AB609:AC609"/>
    <mergeCell ref="AK642:AK645"/>
    <mergeCell ref="V639:W639"/>
    <mergeCell ref="X639:Y639"/>
    <mergeCell ref="Z639:AA639"/>
    <mergeCell ref="AD639:AE639"/>
    <mergeCell ref="T594:U594"/>
    <mergeCell ref="AM552:AM555"/>
    <mergeCell ref="AH575:AH578"/>
    <mergeCell ref="AK556:AK559"/>
    <mergeCell ref="AL556:AL559"/>
    <mergeCell ref="AM556:AM559"/>
    <mergeCell ref="L594:M594"/>
    <mergeCell ref="N594:O594"/>
    <mergeCell ref="P594:Q594"/>
    <mergeCell ref="R594:S594"/>
    <mergeCell ref="AO657:AO660"/>
    <mergeCell ref="AP657:AP660"/>
    <mergeCell ref="AP612:AP615"/>
    <mergeCell ref="AH616:AH619"/>
    <mergeCell ref="AJ616:AJ619"/>
    <mergeCell ref="AK616:AK619"/>
    <mergeCell ref="AL631:AL634"/>
    <mergeCell ref="AM620:AM623"/>
    <mergeCell ref="L639:M639"/>
    <mergeCell ref="N639:O639"/>
    <mergeCell ref="P639:Q639"/>
    <mergeCell ref="R639:S639"/>
    <mergeCell ref="T639:U639"/>
    <mergeCell ref="AL657:AL660"/>
    <mergeCell ref="AP605:AP608"/>
    <mergeCell ref="AM601:AM604"/>
    <mergeCell ref="AP601:AP604"/>
    <mergeCell ref="AL601:AL604"/>
    <mergeCell ref="AH601:AH604"/>
    <mergeCell ref="AJ601:AJ604"/>
    <mergeCell ref="AL605:AL608"/>
    <mergeCell ref="AM605:AM608"/>
    <mergeCell ref="AN586:AN589"/>
    <mergeCell ref="AO586:AO589"/>
    <mergeCell ref="AM586:AM589"/>
    <mergeCell ref="AP485:AP488"/>
    <mergeCell ref="K481:K484"/>
    <mergeCell ref="AH481:AH484"/>
    <mergeCell ref="L534:M534"/>
    <mergeCell ref="N534:O534"/>
    <mergeCell ref="P534:Q534"/>
    <mergeCell ref="AN552:AN555"/>
    <mergeCell ref="AO552:AO555"/>
    <mergeCell ref="AP552:AP555"/>
    <mergeCell ref="L549:M549"/>
    <mergeCell ref="N549:O549"/>
    <mergeCell ref="P549:Q549"/>
    <mergeCell ref="R549:S549"/>
    <mergeCell ref="T549:U549"/>
    <mergeCell ref="AK560:AK563"/>
    <mergeCell ref="L579:M579"/>
    <mergeCell ref="N579:O579"/>
    <mergeCell ref="P579:Q579"/>
    <mergeCell ref="AP496:AP499"/>
    <mergeCell ref="AM496:AM499"/>
    <mergeCell ref="AJ500:AJ503"/>
    <mergeCell ref="AL507:AL510"/>
    <mergeCell ref="AM507:AM510"/>
    <mergeCell ref="AN507:AN510"/>
    <mergeCell ref="AO507:AO510"/>
    <mergeCell ref="AP507:AP510"/>
    <mergeCell ref="V504:W504"/>
    <mergeCell ref="X504:Y504"/>
    <mergeCell ref="Z504:AA504"/>
    <mergeCell ref="I485:I488"/>
    <mergeCell ref="J485:J488"/>
    <mergeCell ref="H485:H486"/>
    <mergeCell ref="H487:H488"/>
    <mergeCell ref="C537:C540"/>
    <mergeCell ref="I537:I540"/>
    <mergeCell ref="J537:J540"/>
    <mergeCell ref="K537:K540"/>
    <mergeCell ref="AK537:AK540"/>
    <mergeCell ref="AL537:AL540"/>
    <mergeCell ref="X489:Y489"/>
    <mergeCell ref="Z489:AA489"/>
    <mergeCell ref="AD489:AE489"/>
    <mergeCell ref="V534:W534"/>
    <mergeCell ref="X534:Y534"/>
    <mergeCell ref="Z534:AA534"/>
    <mergeCell ref="AH492:AH495"/>
    <mergeCell ref="AJ492:AJ495"/>
    <mergeCell ref="AK492:AK495"/>
    <mergeCell ref="AL492:AL495"/>
    <mergeCell ref="L504:M504"/>
    <mergeCell ref="N504:O504"/>
    <mergeCell ref="AH496:AH499"/>
    <mergeCell ref="AJ496:AJ499"/>
    <mergeCell ref="AK496:AK499"/>
    <mergeCell ref="AL496:AL499"/>
    <mergeCell ref="R534:S534"/>
    <mergeCell ref="T534:U534"/>
    <mergeCell ref="R519:S519"/>
    <mergeCell ref="T519:U519"/>
    <mergeCell ref="AJ511:AJ514"/>
    <mergeCell ref="AK511:AK514"/>
    <mergeCell ref="AP425:AP428"/>
    <mergeCell ref="L474:M474"/>
    <mergeCell ref="N474:O474"/>
    <mergeCell ref="P474:Q474"/>
    <mergeCell ref="R474:S474"/>
    <mergeCell ref="T474:U474"/>
    <mergeCell ref="AJ436:AJ439"/>
    <mergeCell ref="AK436:AK439"/>
    <mergeCell ref="AL436:AL439"/>
    <mergeCell ref="AM436:AM439"/>
    <mergeCell ref="AD474:AE474"/>
    <mergeCell ref="AL485:AL488"/>
    <mergeCell ref="AM485:AM488"/>
    <mergeCell ref="AN485:AN488"/>
    <mergeCell ref="AO485:AO488"/>
    <mergeCell ref="H524:H525"/>
    <mergeCell ref="AN481:AN484"/>
    <mergeCell ref="AO481:AO484"/>
    <mergeCell ref="AM477:AM480"/>
    <mergeCell ref="AN477:AN480"/>
    <mergeCell ref="L519:M519"/>
    <mergeCell ref="N519:O519"/>
    <mergeCell ref="K440:K443"/>
    <mergeCell ref="X474:Y474"/>
    <mergeCell ref="Z474:AA474"/>
    <mergeCell ref="X444:Y444"/>
    <mergeCell ref="Z444:AA444"/>
    <mergeCell ref="L444:M444"/>
    <mergeCell ref="N444:O444"/>
    <mergeCell ref="J492:J495"/>
    <mergeCell ref="K492:K495"/>
    <mergeCell ref="AM511:AM514"/>
    <mergeCell ref="I372:I375"/>
    <mergeCell ref="J372:J375"/>
    <mergeCell ref="K372:K375"/>
    <mergeCell ref="H389:H390"/>
    <mergeCell ref="H410:H411"/>
    <mergeCell ref="H412:H413"/>
    <mergeCell ref="AD444:AE444"/>
    <mergeCell ref="V459:W459"/>
    <mergeCell ref="X459:Y459"/>
    <mergeCell ref="Z459:AA459"/>
    <mergeCell ref="AD459:AE459"/>
    <mergeCell ref="V474:W474"/>
    <mergeCell ref="AJ447:AJ450"/>
    <mergeCell ref="K421:K424"/>
    <mergeCell ref="K447:K450"/>
    <mergeCell ref="AK477:AK480"/>
    <mergeCell ref="AL477:AL480"/>
    <mergeCell ref="V429:W429"/>
    <mergeCell ref="X429:Y429"/>
    <mergeCell ref="Z429:AA429"/>
    <mergeCell ref="AD429:AE429"/>
    <mergeCell ref="V444:W444"/>
    <mergeCell ref="L429:M429"/>
    <mergeCell ref="N429:O429"/>
    <mergeCell ref="P429:Q429"/>
    <mergeCell ref="K425:K428"/>
    <mergeCell ref="AH425:AH428"/>
    <mergeCell ref="AJ425:AJ428"/>
    <mergeCell ref="AK425:AK428"/>
    <mergeCell ref="K436:K439"/>
    <mergeCell ref="K417:K420"/>
    <mergeCell ref="H406:H407"/>
    <mergeCell ref="H419:H420"/>
    <mergeCell ref="C395:C398"/>
    <mergeCell ref="C376:C379"/>
    <mergeCell ref="I376:I379"/>
    <mergeCell ref="J376:J379"/>
    <mergeCell ref="K376:K379"/>
    <mergeCell ref="J387:J390"/>
    <mergeCell ref="K387:K390"/>
    <mergeCell ref="C380:C383"/>
    <mergeCell ref="I380:I383"/>
    <mergeCell ref="AL432:AL435"/>
    <mergeCell ref="AM432:AM435"/>
    <mergeCell ref="AO425:AO428"/>
    <mergeCell ref="H372:H373"/>
    <mergeCell ref="H374:H375"/>
    <mergeCell ref="H376:H377"/>
    <mergeCell ref="H378:H379"/>
    <mergeCell ref="H380:H381"/>
    <mergeCell ref="H382:H383"/>
    <mergeCell ref="H387:H388"/>
    <mergeCell ref="AK372:AK375"/>
    <mergeCell ref="AL372:AL375"/>
    <mergeCell ref="AM372:AM375"/>
    <mergeCell ref="AN372:AN375"/>
    <mergeCell ref="AO372:AO375"/>
    <mergeCell ref="AL425:AL428"/>
    <mergeCell ref="AM425:AM428"/>
    <mergeCell ref="AN425:AN428"/>
    <mergeCell ref="AO380:AO383"/>
    <mergeCell ref="AL391:AL394"/>
    <mergeCell ref="R429:S429"/>
    <mergeCell ref="J410:J413"/>
    <mergeCell ref="AJ417:AJ420"/>
    <mergeCell ref="AK417:AK420"/>
    <mergeCell ref="AL417:AL420"/>
    <mergeCell ref="AM417:AM420"/>
    <mergeCell ref="AN417:AN420"/>
    <mergeCell ref="AN376:AN379"/>
    <mergeCell ref="AP376:AP379"/>
    <mergeCell ref="AN380:AN383"/>
    <mergeCell ref="AP361:AP364"/>
    <mergeCell ref="AN312:AN315"/>
    <mergeCell ref="AO312:AO315"/>
    <mergeCell ref="AP312:AP315"/>
    <mergeCell ref="AJ320:AJ323"/>
    <mergeCell ref="AK320:AK323"/>
    <mergeCell ref="AL320:AL323"/>
    <mergeCell ref="AL312:AL315"/>
    <mergeCell ref="AN327:AN330"/>
    <mergeCell ref="AL350:AL353"/>
    <mergeCell ref="AM320:AM323"/>
    <mergeCell ref="AN320:AN323"/>
    <mergeCell ref="AO320:AO323"/>
    <mergeCell ref="AP320:AP323"/>
    <mergeCell ref="AK357:AK360"/>
    <mergeCell ref="AK342:AK345"/>
    <mergeCell ref="AL342:AL345"/>
    <mergeCell ref="AK346:AK349"/>
    <mergeCell ref="AL346:AL349"/>
    <mergeCell ref="AM395:AM398"/>
    <mergeCell ref="AN395:AN398"/>
    <mergeCell ref="AP395:AP398"/>
    <mergeCell ref="AM410:AM413"/>
    <mergeCell ref="AN410:AN413"/>
    <mergeCell ref="J346:J349"/>
    <mergeCell ref="C301:C304"/>
    <mergeCell ref="C312:C315"/>
    <mergeCell ref="J312:J315"/>
    <mergeCell ref="K312:K315"/>
    <mergeCell ref="C320:C323"/>
    <mergeCell ref="I320:I323"/>
    <mergeCell ref="J320:J323"/>
    <mergeCell ref="K320:K323"/>
    <mergeCell ref="H337:H338"/>
    <mergeCell ref="AB384:AC384"/>
    <mergeCell ref="AP335:AP338"/>
    <mergeCell ref="AK402:AK405"/>
    <mergeCell ref="AJ387:AJ390"/>
    <mergeCell ref="AK387:AK390"/>
    <mergeCell ref="AL387:AL390"/>
    <mergeCell ref="AH357:AH360"/>
    <mergeCell ref="AJ357:AJ360"/>
    <mergeCell ref="AJ350:AJ353"/>
    <mergeCell ref="AK350:AK353"/>
    <mergeCell ref="P384:Q384"/>
    <mergeCell ref="T324:U324"/>
    <mergeCell ref="AO335:AO338"/>
    <mergeCell ref="AO327:AO330"/>
    <mergeCell ref="AP327:AP330"/>
    <mergeCell ref="AH387:AH390"/>
    <mergeCell ref="AP372:AP375"/>
    <mergeCell ref="AL376:AL379"/>
    <mergeCell ref="AM376:AM379"/>
    <mergeCell ref="AB339:AC339"/>
    <mergeCell ref="AP365:AP368"/>
    <mergeCell ref="C372:C375"/>
    <mergeCell ref="C316:C319"/>
    <mergeCell ref="I316:I319"/>
    <mergeCell ref="L324:M324"/>
    <mergeCell ref="P324:Q324"/>
    <mergeCell ref="R324:S324"/>
    <mergeCell ref="N324:O324"/>
    <mergeCell ref="H322:H323"/>
    <mergeCell ref="H320:H321"/>
    <mergeCell ref="K316:K319"/>
    <mergeCell ref="V339:W339"/>
    <mergeCell ref="X339:Y339"/>
    <mergeCell ref="Z339:AA339"/>
    <mergeCell ref="AD339:AE339"/>
    <mergeCell ref="H307:H308"/>
    <mergeCell ref="H312:H313"/>
    <mergeCell ref="H314:H315"/>
    <mergeCell ref="H335:H336"/>
    <mergeCell ref="J327:J330"/>
    <mergeCell ref="I335:I338"/>
    <mergeCell ref="T309:U309"/>
    <mergeCell ref="H327:H328"/>
    <mergeCell ref="H329:H330"/>
    <mergeCell ref="H331:H332"/>
    <mergeCell ref="H333:H334"/>
    <mergeCell ref="L309:M309"/>
    <mergeCell ref="N309:O309"/>
    <mergeCell ref="P309:Q309"/>
    <mergeCell ref="R309:S309"/>
    <mergeCell ref="C241:C244"/>
    <mergeCell ref="I241:I244"/>
    <mergeCell ref="J241:J244"/>
    <mergeCell ref="K241:K244"/>
    <mergeCell ref="AH241:AH244"/>
    <mergeCell ref="AJ241:AJ244"/>
    <mergeCell ref="AK241:AK244"/>
    <mergeCell ref="AL241:AL244"/>
    <mergeCell ref="AM241:AM244"/>
    <mergeCell ref="C305:C308"/>
    <mergeCell ref="AJ252:AJ255"/>
    <mergeCell ref="AH282:AH285"/>
    <mergeCell ref="H252:H253"/>
    <mergeCell ref="H254:H255"/>
    <mergeCell ref="H256:H257"/>
    <mergeCell ref="I301:I304"/>
    <mergeCell ref="J301:J304"/>
    <mergeCell ref="K301:K304"/>
    <mergeCell ref="AH301:AH304"/>
    <mergeCell ref="T294:U294"/>
    <mergeCell ref="C297:C300"/>
    <mergeCell ref="I297:I300"/>
    <mergeCell ref="J297:J300"/>
    <mergeCell ref="K297:K300"/>
    <mergeCell ref="AH297:AH300"/>
    <mergeCell ref="E295:G295"/>
    <mergeCell ref="AK297:AK300"/>
    <mergeCell ref="AL297:AL300"/>
    <mergeCell ref="T249:U249"/>
    <mergeCell ref="C252:C255"/>
    <mergeCell ref="I252:I255"/>
    <mergeCell ref="J252:J255"/>
    <mergeCell ref="J237:J240"/>
    <mergeCell ref="I245:I248"/>
    <mergeCell ref="J245:J248"/>
    <mergeCell ref="I237:I240"/>
    <mergeCell ref="V234:W234"/>
    <mergeCell ref="X234:Y234"/>
    <mergeCell ref="Z234:AA234"/>
    <mergeCell ref="AD234:AE234"/>
    <mergeCell ref="P234:Q234"/>
    <mergeCell ref="AN241:AN244"/>
    <mergeCell ref="AO241:AO244"/>
    <mergeCell ref="AP241:AP244"/>
    <mergeCell ref="H237:H238"/>
    <mergeCell ref="H239:H240"/>
    <mergeCell ref="H241:H242"/>
    <mergeCell ref="H243:H244"/>
    <mergeCell ref="AL237:AL240"/>
    <mergeCell ref="AM237:AM240"/>
    <mergeCell ref="AN237:AN240"/>
    <mergeCell ref="AP237:AP240"/>
    <mergeCell ref="AN245:AN248"/>
    <mergeCell ref="AK245:AK248"/>
    <mergeCell ref="AL245:AL248"/>
    <mergeCell ref="H247:H248"/>
    <mergeCell ref="AH245:AH248"/>
    <mergeCell ref="AO237:AO240"/>
    <mergeCell ref="V189:W189"/>
    <mergeCell ref="X189:Y189"/>
    <mergeCell ref="Z189:AA189"/>
    <mergeCell ref="AD189:AE189"/>
    <mergeCell ref="V204:W204"/>
    <mergeCell ref="X204:Y204"/>
    <mergeCell ref="Z204:AA204"/>
    <mergeCell ref="AD204:AE204"/>
    <mergeCell ref="AO181:AO184"/>
    <mergeCell ref="K185:K188"/>
    <mergeCell ref="AH185:AH188"/>
    <mergeCell ref="AJ185:AJ188"/>
    <mergeCell ref="AK185:AK188"/>
    <mergeCell ref="AL185:AL188"/>
    <mergeCell ref="AM185:AM188"/>
    <mergeCell ref="AN185:AN188"/>
    <mergeCell ref="AO185:AO188"/>
    <mergeCell ref="AN181:AN184"/>
    <mergeCell ref="AJ237:AJ240"/>
    <mergeCell ref="AM200:AM203"/>
    <mergeCell ref="AN200:AN203"/>
    <mergeCell ref="AO200:AO203"/>
    <mergeCell ref="X174:Y174"/>
    <mergeCell ref="Z174:AA174"/>
    <mergeCell ref="AD174:AE174"/>
    <mergeCell ref="R174:S174"/>
    <mergeCell ref="T174:U174"/>
    <mergeCell ref="H127:H128"/>
    <mergeCell ref="C147:C150"/>
    <mergeCell ref="I147:I150"/>
    <mergeCell ref="J147:J150"/>
    <mergeCell ref="H136:H137"/>
    <mergeCell ref="H138:H139"/>
    <mergeCell ref="H140:H141"/>
    <mergeCell ref="H142:H143"/>
    <mergeCell ref="H147:H148"/>
    <mergeCell ref="H149:H150"/>
    <mergeCell ref="AN192:AN195"/>
    <mergeCell ref="C125:C128"/>
    <mergeCell ref="I125:I128"/>
    <mergeCell ref="J125:J128"/>
    <mergeCell ref="K125:K128"/>
    <mergeCell ref="AH125:AH128"/>
    <mergeCell ref="AJ125:AJ128"/>
    <mergeCell ref="AK125:AK128"/>
    <mergeCell ref="AL125:AL128"/>
    <mergeCell ref="AM125:AM128"/>
    <mergeCell ref="L189:M189"/>
    <mergeCell ref="N189:O189"/>
    <mergeCell ref="P189:Q189"/>
    <mergeCell ref="R189:S189"/>
    <mergeCell ref="T189:U189"/>
    <mergeCell ref="AM192:AM195"/>
    <mergeCell ref="AK192:AK195"/>
    <mergeCell ref="AP57:AP60"/>
    <mergeCell ref="K91:K94"/>
    <mergeCell ref="K110:K113"/>
    <mergeCell ref="K57:K60"/>
    <mergeCell ref="K61:K64"/>
    <mergeCell ref="K65:K68"/>
    <mergeCell ref="AH76:AH79"/>
    <mergeCell ref="AJ76:AJ79"/>
    <mergeCell ref="AM65:AM68"/>
    <mergeCell ref="AN65:AN68"/>
    <mergeCell ref="AO65:AO68"/>
    <mergeCell ref="AP65:AP68"/>
    <mergeCell ref="AJ61:AJ64"/>
    <mergeCell ref="AH57:AH60"/>
    <mergeCell ref="AH61:AH64"/>
    <mergeCell ref="AK57:AK60"/>
    <mergeCell ref="AL57:AL60"/>
    <mergeCell ref="AM57:AM60"/>
    <mergeCell ref="AM76:AM79"/>
    <mergeCell ref="AN76:AN79"/>
    <mergeCell ref="AO76:AO79"/>
    <mergeCell ref="AP76:AP79"/>
    <mergeCell ref="AM72:AM75"/>
    <mergeCell ref="AN72:AN75"/>
    <mergeCell ref="AO72:AO75"/>
    <mergeCell ref="AP72:AP75"/>
    <mergeCell ref="AH80:AH83"/>
    <mergeCell ref="AM80:AM83"/>
    <mergeCell ref="AN80:AN83"/>
    <mergeCell ref="AO80:AO83"/>
    <mergeCell ref="AP80:AP83"/>
    <mergeCell ref="AP87:AP90"/>
    <mergeCell ref="C597:C600"/>
    <mergeCell ref="I597:I600"/>
    <mergeCell ref="J597:J600"/>
    <mergeCell ref="C605:C608"/>
    <mergeCell ref="C470:C473"/>
    <mergeCell ref="I470:I473"/>
    <mergeCell ref="J470:J473"/>
    <mergeCell ref="C515:C518"/>
    <mergeCell ref="H492:H493"/>
    <mergeCell ref="H494:H495"/>
    <mergeCell ref="AL72:AL75"/>
    <mergeCell ref="AL65:AL68"/>
    <mergeCell ref="C620:C623"/>
    <mergeCell ref="I620:I623"/>
    <mergeCell ref="AP12:AP15"/>
    <mergeCell ref="AH27:AH30"/>
    <mergeCell ref="AJ27:AJ30"/>
    <mergeCell ref="AH72:AH75"/>
    <mergeCell ref="AJ72:AJ75"/>
    <mergeCell ref="AH162:AH165"/>
    <mergeCell ref="Z69:AA69"/>
    <mergeCell ref="AD69:AE69"/>
    <mergeCell ref="AK76:AK79"/>
    <mergeCell ref="AL76:AL79"/>
    <mergeCell ref="L69:M69"/>
    <mergeCell ref="N69:O69"/>
    <mergeCell ref="P69:Q69"/>
    <mergeCell ref="R69:S69"/>
    <mergeCell ref="T69:U69"/>
    <mergeCell ref="AK72:AK75"/>
    <mergeCell ref="AN57:AN60"/>
    <mergeCell ref="AO57:AO60"/>
    <mergeCell ref="I312:I315"/>
    <mergeCell ref="C327:C330"/>
    <mergeCell ref="I327:I330"/>
    <mergeCell ref="C421:C424"/>
    <mergeCell ref="I421:I424"/>
    <mergeCell ref="J421:J424"/>
    <mergeCell ref="C425:C428"/>
    <mergeCell ref="I425:I428"/>
    <mergeCell ref="AJ282:AJ285"/>
    <mergeCell ref="AH372:AH375"/>
    <mergeCell ref="AJ372:AJ375"/>
    <mergeCell ref="C357:C360"/>
    <mergeCell ref="I357:I360"/>
    <mergeCell ref="AP61:AP64"/>
    <mergeCell ref="AH65:AH68"/>
    <mergeCell ref="AJ65:AJ68"/>
    <mergeCell ref="P294:Q294"/>
    <mergeCell ref="R294:S294"/>
    <mergeCell ref="C417:C420"/>
    <mergeCell ref="I417:I420"/>
    <mergeCell ref="J417:J420"/>
    <mergeCell ref="J357:J360"/>
    <mergeCell ref="K357:K360"/>
    <mergeCell ref="AK61:AK64"/>
    <mergeCell ref="AL61:AL64"/>
    <mergeCell ref="AM61:AM64"/>
    <mergeCell ref="AN61:AN64"/>
    <mergeCell ref="AO61:AO64"/>
    <mergeCell ref="L294:M294"/>
    <mergeCell ref="N294:O294"/>
    <mergeCell ref="AK65:AK68"/>
    <mergeCell ref="AM87:AM90"/>
    <mergeCell ref="J365:J368"/>
    <mergeCell ref="H365:H366"/>
    <mergeCell ref="H367:H368"/>
    <mergeCell ref="C387:C390"/>
    <mergeCell ref="I387:I390"/>
    <mergeCell ref="C436:C439"/>
    <mergeCell ref="I436:I439"/>
    <mergeCell ref="J436:J439"/>
    <mergeCell ref="C500:C503"/>
    <mergeCell ref="I500:I503"/>
    <mergeCell ref="J500:J503"/>
    <mergeCell ref="C440:C443"/>
    <mergeCell ref="I440:I443"/>
    <mergeCell ref="J440:J443"/>
    <mergeCell ref="H470:H471"/>
    <mergeCell ref="J447:J450"/>
    <mergeCell ref="C455:C458"/>
    <mergeCell ref="I455:I458"/>
    <mergeCell ref="C477:C480"/>
    <mergeCell ref="I477:I480"/>
    <mergeCell ref="J477:J480"/>
    <mergeCell ref="H449:H450"/>
    <mergeCell ref="C466:C469"/>
    <mergeCell ref="H496:H497"/>
    <mergeCell ref="H498:H499"/>
    <mergeCell ref="H453:H454"/>
    <mergeCell ref="C447:C450"/>
    <mergeCell ref="I447:I450"/>
    <mergeCell ref="H472:H473"/>
    <mergeCell ref="E475:G475"/>
    <mergeCell ref="I481:I484"/>
    <mergeCell ref="C410:C413"/>
    <mergeCell ref="C4:D4"/>
    <mergeCell ref="C35:C38"/>
    <mergeCell ref="I35:I38"/>
    <mergeCell ref="J35:J38"/>
    <mergeCell ref="C46:C49"/>
    <mergeCell ref="I46:I49"/>
    <mergeCell ref="J46:J49"/>
    <mergeCell ref="I27:I30"/>
    <mergeCell ref="J27:J30"/>
    <mergeCell ref="J335:J338"/>
    <mergeCell ref="C346:C349"/>
    <mergeCell ref="I346:I349"/>
    <mergeCell ref="J425:J428"/>
    <mergeCell ref="I305:I308"/>
    <mergeCell ref="J305:J308"/>
    <mergeCell ref="J316:J319"/>
    <mergeCell ref="C331:C334"/>
    <mergeCell ref="I331:I334"/>
    <mergeCell ref="J331:J334"/>
    <mergeCell ref="H194:H195"/>
    <mergeCell ref="H196:H197"/>
    <mergeCell ref="H198:H199"/>
    <mergeCell ref="H200:H201"/>
    <mergeCell ref="H202:H203"/>
    <mergeCell ref="C335:C338"/>
    <mergeCell ref="H260:H261"/>
    <mergeCell ref="C196:C199"/>
    <mergeCell ref="C192:C195"/>
    <mergeCell ref="C207:C210"/>
    <mergeCell ref="H172:H173"/>
    <mergeCell ref="H181:H182"/>
    <mergeCell ref="H183:H184"/>
    <mergeCell ref="I132:I135"/>
    <mergeCell ref="J132:J135"/>
    <mergeCell ref="C140:C143"/>
    <mergeCell ref="I140:I143"/>
    <mergeCell ref="J140:J143"/>
    <mergeCell ref="C65:C68"/>
    <mergeCell ref="E40:G40"/>
    <mergeCell ref="C87:C90"/>
    <mergeCell ref="I87:I90"/>
    <mergeCell ref="J87:J90"/>
    <mergeCell ref="C106:C109"/>
    <mergeCell ref="I106:I109"/>
    <mergeCell ref="J106:J109"/>
    <mergeCell ref="C50:C53"/>
    <mergeCell ref="I50:I53"/>
    <mergeCell ref="C57:C60"/>
    <mergeCell ref="I57:I60"/>
    <mergeCell ref="J57:J60"/>
    <mergeCell ref="C61:C64"/>
    <mergeCell ref="I61:I64"/>
    <mergeCell ref="J61:J64"/>
    <mergeCell ref="C80:C83"/>
    <mergeCell ref="C91:C94"/>
    <mergeCell ref="I91:I94"/>
    <mergeCell ref="J91:J94"/>
    <mergeCell ref="C110:C113"/>
    <mergeCell ref="I110:I113"/>
    <mergeCell ref="J110:J113"/>
    <mergeCell ref="I80:I83"/>
    <mergeCell ref="J80:J83"/>
    <mergeCell ref="C95:C98"/>
    <mergeCell ref="H78:H79"/>
    <mergeCell ref="I65:I68"/>
    <mergeCell ref="J65:J68"/>
    <mergeCell ref="E115:G115"/>
    <mergeCell ref="AK16:AK19"/>
    <mergeCell ref="AL16:AL19"/>
    <mergeCell ref="AH20:AH23"/>
    <mergeCell ref="AJ20:AJ23"/>
    <mergeCell ref="AH35:AH38"/>
    <mergeCell ref="C27:C30"/>
    <mergeCell ref="C117:C120"/>
    <mergeCell ref="I117:I120"/>
    <mergeCell ref="J117:J120"/>
    <mergeCell ref="C121:C124"/>
    <mergeCell ref="I121:I124"/>
    <mergeCell ref="J121:J124"/>
    <mergeCell ref="I196:I199"/>
    <mergeCell ref="J196:J199"/>
    <mergeCell ref="C31:C34"/>
    <mergeCell ref="I31:I34"/>
    <mergeCell ref="J31:J34"/>
    <mergeCell ref="C136:C139"/>
    <mergeCell ref="I136:I139"/>
    <mergeCell ref="J136:J139"/>
    <mergeCell ref="J185:J188"/>
    <mergeCell ref="J155:J158"/>
    <mergeCell ref="C151:C154"/>
    <mergeCell ref="I151:I154"/>
    <mergeCell ref="J151:J154"/>
    <mergeCell ref="C170:C173"/>
    <mergeCell ref="I170:I173"/>
    <mergeCell ref="J170:J173"/>
    <mergeCell ref="C132:C135"/>
    <mergeCell ref="AO20:AO23"/>
    <mergeCell ref="C12:C15"/>
    <mergeCell ref="I12:I15"/>
    <mergeCell ref="J12:J15"/>
    <mergeCell ref="C16:C19"/>
    <mergeCell ref="I16:I19"/>
    <mergeCell ref="AO12:AO15"/>
    <mergeCell ref="AM12:AM15"/>
    <mergeCell ref="AJ12:AJ15"/>
    <mergeCell ref="AH12:AH15"/>
    <mergeCell ref="AH16:AH19"/>
    <mergeCell ref="AJ16:AJ19"/>
    <mergeCell ref="AM16:AM19"/>
    <mergeCell ref="AO16:AO19"/>
    <mergeCell ref="AN16:AN19"/>
    <mergeCell ref="AP16:AP19"/>
    <mergeCell ref="C20:C23"/>
    <mergeCell ref="I20:I23"/>
    <mergeCell ref="J20:J23"/>
    <mergeCell ref="K20:K23"/>
    <mergeCell ref="AK20:AK23"/>
    <mergeCell ref="AL20:AL23"/>
    <mergeCell ref="AN20:AN23"/>
    <mergeCell ref="AP20:AP23"/>
    <mergeCell ref="E10:G10"/>
    <mergeCell ref="K12:K15"/>
    <mergeCell ref="L24:M24"/>
    <mergeCell ref="N24:O24"/>
    <mergeCell ref="P24:Q24"/>
    <mergeCell ref="K27:K30"/>
    <mergeCell ref="E25:G25"/>
    <mergeCell ref="H5:M5"/>
    <mergeCell ref="H6:M6"/>
    <mergeCell ref="H7:M7"/>
    <mergeCell ref="J16:J19"/>
    <mergeCell ref="K16:K19"/>
    <mergeCell ref="L9:M9"/>
    <mergeCell ref="T9:U9"/>
    <mergeCell ref="AK12:AK15"/>
    <mergeCell ref="AL12:AL15"/>
    <mergeCell ref="AN12:AN15"/>
    <mergeCell ref="R24:S24"/>
    <mergeCell ref="T24:U24"/>
    <mergeCell ref="V9:W9"/>
    <mergeCell ref="X9:Y9"/>
    <mergeCell ref="Z9:AA9"/>
    <mergeCell ref="AD9:AE9"/>
    <mergeCell ref="AM20:AM23"/>
    <mergeCell ref="AD24:AE24"/>
    <mergeCell ref="AB9:AC9"/>
    <mergeCell ref="AB24:AC24"/>
    <mergeCell ref="AH31:AH34"/>
    <mergeCell ref="L54:M54"/>
    <mergeCell ref="N54:O54"/>
    <mergeCell ref="P54:Q54"/>
    <mergeCell ref="R54:S54"/>
    <mergeCell ref="T54:U54"/>
    <mergeCell ref="V24:W24"/>
    <mergeCell ref="X24:Y24"/>
    <mergeCell ref="Z24:AA24"/>
    <mergeCell ref="K35:K38"/>
    <mergeCell ref="L39:M39"/>
    <mergeCell ref="N39:O39"/>
    <mergeCell ref="P39:Q39"/>
    <mergeCell ref="R39:S39"/>
    <mergeCell ref="T39:U39"/>
    <mergeCell ref="K31:K34"/>
    <mergeCell ref="N9:O9"/>
    <mergeCell ref="P9:Q9"/>
    <mergeCell ref="R9:S9"/>
    <mergeCell ref="AK42:AK45"/>
    <mergeCell ref="AL42:AL45"/>
    <mergeCell ref="AJ46:AJ49"/>
    <mergeCell ref="AK46:AK49"/>
    <mergeCell ref="AL46:AL49"/>
    <mergeCell ref="K46:K49"/>
    <mergeCell ref="AH46:AH49"/>
    <mergeCell ref="AJ57:AJ60"/>
    <mergeCell ref="C42:C45"/>
    <mergeCell ref="I42:I45"/>
    <mergeCell ref="J42:J45"/>
    <mergeCell ref="K42:K45"/>
    <mergeCell ref="AH42:AH45"/>
    <mergeCell ref="AJ42:AJ45"/>
    <mergeCell ref="E55:G55"/>
    <mergeCell ref="J50:J53"/>
    <mergeCell ref="K50:K53"/>
    <mergeCell ref="AH50:AH53"/>
    <mergeCell ref="AJ50:AJ53"/>
    <mergeCell ref="AK50:AK53"/>
    <mergeCell ref="AL50:AL53"/>
    <mergeCell ref="K80:K83"/>
    <mergeCell ref="AJ80:AJ83"/>
    <mergeCell ref="AK80:AK83"/>
    <mergeCell ref="AL80:AL83"/>
    <mergeCell ref="C72:C75"/>
    <mergeCell ref="I72:I75"/>
    <mergeCell ref="J72:J75"/>
    <mergeCell ref="K72:K75"/>
    <mergeCell ref="C76:C79"/>
    <mergeCell ref="I76:I79"/>
    <mergeCell ref="J76:J79"/>
    <mergeCell ref="K76:K79"/>
    <mergeCell ref="E70:G70"/>
    <mergeCell ref="V69:W69"/>
    <mergeCell ref="X69:Y69"/>
    <mergeCell ref="L84:M84"/>
    <mergeCell ref="N84:O84"/>
    <mergeCell ref="P84:Q84"/>
    <mergeCell ref="R84:S84"/>
    <mergeCell ref="T84:U84"/>
    <mergeCell ref="H80:H81"/>
    <mergeCell ref="H82:H83"/>
    <mergeCell ref="V84:W84"/>
    <mergeCell ref="X84:Y84"/>
    <mergeCell ref="Z84:AA84"/>
    <mergeCell ref="AD84:AE84"/>
    <mergeCell ref="AB69:AC69"/>
    <mergeCell ref="AB84:AC84"/>
    <mergeCell ref="C102:C105"/>
    <mergeCell ref="I102:I105"/>
    <mergeCell ref="J102:J105"/>
    <mergeCell ref="K102:K105"/>
    <mergeCell ref="H104:H105"/>
    <mergeCell ref="AO87:AO90"/>
    <mergeCell ref="E85:G85"/>
    <mergeCell ref="H89:H90"/>
    <mergeCell ref="AO91:AO94"/>
    <mergeCell ref="AP91:AP94"/>
    <mergeCell ref="AM95:AM98"/>
    <mergeCell ref="AN95:AN98"/>
    <mergeCell ref="AO95:AO98"/>
    <mergeCell ref="AP95:AP98"/>
    <mergeCell ref="K87:K90"/>
    <mergeCell ref="AH87:AH90"/>
    <mergeCell ref="AJ87:AJ90"/>
    <mergeCell ref="AK87:AK90"/>
    <mergeCell ref="AL87:AL90"/>
    <mergeCell ref="AN87:AN90"/>
    <mergeCell ref="H87:H88"/>
    <mergeCell ref="AM91:AM94"/>
    <mergeCell ref="AN91:AN94"/>
    <mergeCell ref="AK91:AK94"/>
    <mergeCell ref="AL91:AL94"/>
    <mergeCell ref="AH95:AH98"/>
    <mergeCell ref="AJ95:AJ98"/>
    <mergeCell ref="AK95:AK98"/>
    <mergeCell ref="AL95:AL98"/>
    <mergeCell ref="V99:W99"/>
    <mergeCell ref="X99:Y99"/>
    <mergeCell ref="Z99:AA99"/>
    <mergeCell ref="AN102:AN105"/>
    <mergeCell ref="AO102:AO105"/>
    <mergeCell ref="AP102:AP105"/>
    <mergeCell ref="E100:G100"/>
    <mergeCell ref="H91:H92"/>
    <mergeCell ref="H93:H94"/>
    <mergeCell ref="H95:H96"/>
    <mergeCell ref="AH102:AH105"/>
    <mergeCell ref="AJ102:AJ105"/>
    <mergeCell ref="AK102:AK105"/>
    <mergeCell ref="AL102:AL105"/>
    <mergeCell ref="AM102:AM105"/>
    <mergeCell ref="H97:H98"/>
    <mergeCell ref="I95:I98"/>
    <mergeCell ref="J95:J98"/>
    <mergeCell ref="K95:K98"/>
    <mergeCell ref="H102:H103"/>
    <mergeCell ref="L99:M99"/>
    <mergeCell ref="N99:O99"/>
    <mergeCell ref="P99:Q99"/>
    <mergeCell ref="R99:S99"/>
    <mergeCell ref="T99:U99"/>
    <mergeCell ref="AD99:AE99"/>
    <mergeCell ref="AH91:AH94"/>
    <mergeCell ref="AJ91:AJ94"/>
    <mergeCell ref="K117:K120"/>
    <mergeCell ref="K121:K124"/>
    <mergeCell ref="AN110:AN113"/>
    <mergeCell ref="AO110:AO113"/>
    <mergeCell ref="P114:Q114"/>
    <mergeCell ref="R114:S114"/>
    <mergeCell ref="T114:U114"/>
    <mergeCell ref="V114:W114"/>
    <mergeCell ref="X114:Y114"/>
    <mergeCell ref="Z114:AA114"/>
    <mergeCell ref="AD114:AE114"/>
    <mergeCell ref="AN106:AN109"/>
    <mergeCell ref="AO106:AO109"/>
    <mergeCell ref="AP106:AP109"/>
    <mergeCell ref="L114:M114"/>
    <mergeCell ref="N114:O114"/>
    <mergeCell ref="AH110:AH113"/>
    <mergeCell ref="AJ110:AJ113"/>
    <mergeCell ref="AK110:AK113"/>
    <mergeCell ref="AL110:AL113"/>
    <mergeCell ref="AM110:AM113"/>
    <mergeCell ref="K106:K109"/>
    <mergeCell ref="AH106:AH109"/>
    <mergeCell ref="AJ106:AJ109"/>
    <mergeCell ref="AK106:AK109"/>
    <mergeCell ref="AL106:AL109"/>
    <mergeCell ref="AM106:AM109"/>
    <mergeCell ref="AO121:AO124"/>
    <mergeCell ref="AP121:AP124"/>
    <mergeCell ref="AP110:AP113"/>
    <mergeCell ref="AO117:AO120"/>
    <mergeCell ref="AP117:AP120"/>
    <mergeCell ref="K136:K139"/>
    <mergeCell ref="AH136:AH139"/>
    <mergeCell ref="AJ136:AJ139"/>
    <mergeCell ref="AK136:AK139"/>
    <mergeCell ref="AN147:AN150"/>
    <mergeCell ref="AO147:AO150"/>
    <mergeCell ref="AJ151:AJ154"/>
    <mergeCell ref="AK151:AK154"/>
    <mergeCell ref="K151:K154"/>
    <mergeCell ref="AH151:AH154"/>
    <mergeCell ref="L144:M144"/>
    <mergeCell ref="N144:O144"/>
    <mergeCell ref="P144:Q144"/>
    <mergeCell ref="R144:S144"/>
    <mergeCell ref="T144:U144"/>
    <mergeCell ref="AH121:AH124"/>
    <mergeCell ref="AJ121:AJ124"/>
    <mergeCell ref="AK121:AK124"/>
    <mergeCell ref="AL121:AL124"/>
    <mergeCell ref="AM121:AM124"/>
    <mergeCell ref="AL147:AL150"/>
    <mergeCell ref="AM147:AM150"/>
    <mergeCell ref="L129:M129"/>
    <mergeCell ref="N129:O129"/>
    <mergeCell ref="P129:Q129"/>
    <mergeCell ref="R129:S129"/>
    <mergeCell ref="T129:U129"/>
    <mergeCell ref="K132:K135"/>
    <mergeCell ref="AH132:AH135"/>
    <mergeCell ref="K140:K143"/>
    <mergeCell ref="AH140:AH143"/>
    <mergeCell ref="V129:W129"/>
    <mergeCell ref="K147:K150"/>
    <mergeCell ref="AH147:AH150"/>
    <mergeCell ref="AJ147:AJ150"/>
    <mergeCell ref="AK147:AK150"/>
    <mergeCell ref="AN151:AN154"/>
    <mergeCell ref="AO151:AO154"/>
    <mergeCell ref="AL151:AL154"/>
    <mergeCell ref="K155:K158"/>
    <mergeCell ref="AH155:AH158"/>
    <mergeCell ref="AJ155:AJ158"/>
    <mergeCell ref="AK155:AK158"/>
    <mergeCell ref="AL155:AL158"/>
    <mergeCell ref="AM155:AM158"/>
    <mergeCell ref="AN155:AN158"/>
    <mergeCell ref="AP170:AP173"/>
    <mergeCell ref="AP147:AP150"/>
    <mergeCell ref="AP151:AP154"/>
    <mergeCell ref="AP155:AP158"/>
    <mergeCell ref="L159:M159"/>
    <mergeCell ref="N159:O159"/>
    <mergeCell ref="P159:Q159"/>
    <mergeCell ref="R159:S159"/>
    <mergeCell ref="T159:U159"/>
    <mergeCell ref="AM151:AM154"/>
    <mergeCell ref="AM162:AM165"/>
    <mergeCell ref="AN162:AN165"/>
    <mergeCell ref="AJ162:AJ165"/>
    <mergeCell ref="AK166:AK169"/>
    <mergeCell ref="AL166:AL169"/>
    <mergeCell ref="AM166:AM169"/>
    <mergeCell ref="K162:K165"/>
    <mergeCell ref="AK162:AK165"/>
    <mergeCell ref="AO162:AO165"/>
    <mergeCell ref="AP162:AP165"/>
    <mergeCell ref="C166:C169"/>
    <mergeCell ref="I166:I169"/>
    <mergeCell ref="J166:J169"/>
    <mergeCell ref="K166:K169"/>
    <mergeCell ref="AH166:AH169"/>
    <mergeCell ref="AJ166:AJ169"/>
    <mergeCell ref="I181:I184"/>
    <mergeCell ref="J181:J184"/>
    <mergeCell ref="C177:C180"/>
    <mergeCell ref="I177:I180"/>
    <mergeCell ref="J177:J180"/>
    <mergeCell ref="K177:K180"/>
    <mergeCell ref="AO155:AO158"/>
    <mergeCell ref="V159:W159"/>
    <mergeCell ref="X159:Y159"/>
    <mergeCell ref="Z159:AA159"/>
    <mergeCell ref="AD159:AE159"/>
    <mergeCell ref="C181:C184"/>
    <mergeCell ref="H162:H163"/>
    <mergeCell ref="H164:H165"/>
    <mergeCell ref="H166:H167"/>
    <mergeCell ref="H168:H169"/>
    <mergeCell ref="C162:C165"/>
    <mergeCell ref="I162:I165"/>
    <mergeCell ref="J162:J165"/>
    <mergeCell ref="AL162:AL165"/>
    <mergeCell ref="C155:C158"/>
    <mergeCell ref="I155:I158"/>
    <mergeCell ref="AK177:AK180"/>
    <mergeCell ref="AL177:AL180"/>
    <mergeCell ref="AO170:AO173"/>
    <mergeCell ref="AH196:AH199"/>
    <mergeCell ref="C185:C188"/>
    <mergeCell ref="I185:I188"/>
    <mergeCell ref="L204:M204"/>
    <mergeCell ref="N204:O204"/>
    <mergeCell ref="P204:Q204"/>
    <mergeCell ref="R204:S204"/>
    <mergeCell ref="T204:U204"/>
    <mergeCell ref="AJ196:AJ199"/>
    <mergeCell ref="AN166:AN169"/>
    <mergeCell ref="AO166:AO169"/>
    <mergeCell ref="AP166:AP169"/>
    <mergeCell ref="K170:K173"/>
    <mergeCell ref="AH170:AH173"/>
    <mergeCell ref="AJ170:AJ173"/>
    <mergeCell ref="AK170:AK173"/>
    <mergeCell ref="AL170:AL173"/>
    <mergeCell ref="AM170:AM173"/>
    <mergeCell ref="AN170:AN173"/>
    <mergeCell ref="AH177:AH180"/>
    <mergeCell ref="H177:H178"/>
    <mergeCell ref="H185:H186"/>
    <mergeCell ref="H187:H188"/>
    <mergeCell ref="H192:H193"/>
    <mergeCell ref="AM177:AM180"/>
    <mergeCell ref="AN177:AN180"/>
    <mergeCell ref="AJ177:AJ180"/>
    <mergeCell ref="L174:M174"/>
    <mergeCell ref="N174:O174"/>
    <mergeCell ref="P174:Q174"/>
    <mergeCell ref="V174:W174"/>
    <mergeCell ref="I192:I195"/>
    <mergeCell ref="J192:J195"/>
    <mergeCell ref="K192:K195"/>
    <mergeCell ref="AH192:AH195"/>
    <mergeCell ref="AJ192:AJ195"/>
    <mergeCell ref="AO196:AO199"/>
    <mergeCell ref="AO177:AO180"/>
    <mergeCell ref="AP177:AP180"/>
    <mergeCell ref="AP181:AP184"/>
    <mergeCell ref="AP185:AP188"/>
    <mergeCell ref="K181:K184"/>
    <mergeCell ref="AH181:AH184"/>
    <mergeCell ref="AJ181:AJ184"/>
    <mergeCell ref="AK181:AK184"/>
    <mergeCell ref="AL181:AL184"/>
    <mergeCell ref="AM181:AM184"/>
    <mergeCell ref="AK196:AK199"/>
    <mergeCell ref="AL196:AL199"/>
    <mergeCell ref="AM196:AM199"/>
    <mergeCell ref="AN196:AN199"/>
    <mergeCell ref="AO192:AO195"/>
    <mergeCell ref="AP192:AP195"/>
    <mergeCell ref="AP196:AP199"/>
    <mergeCell ref="AL192:AL195"/>
    <mergeCell ref="K196:K199"/>
    <mergeCell ref="C215:C218"/>
    <mergeCell ref="I215:I218"/>
    <mergeCell ref="J215:J218"/>
    <mergeCell ref="K215:K218"/>
    <mergeCell ref="AL211:AL214"/>
    <mergeCell ref="AM211:AM214"/>
    <mergeCell ref="AP211:AP214"/>
    <mergeCell ref="AH207:AH210"/>
    <mergeCell ref="C200:C203"/>
    <mergeCell ref="I200:I203"/>
    <mergeCell ref="J200:J203"/>
    <mergeCell ref="K200:K203"/>
    <mergeCell ref="AH200:AH203"/>
    <mergeCell ref="AJ200:AJ203"/>
    <mergeCell ref="AN207:AN210"/>
    <mergeCell ref="AO207:AO210"/>
    <mergeCell ref="AP207:AP210"/>
    <mergeCell ref="C211:C214"/>
    <mergeCell ref="I211:I214"/>
    <mergeCell ref="J211:J214"/>
    <mergeCell ref="K211:K214"/>
    <mergeCell ref="AH211:AH214"/>
    <mergeCell ref="AJ211:AJ214"/>
    <mergeCell ref="AK211:AK214"/>
    <mergeCell ref="I207:I210"/>
    <mergeCell ref="J207:J210"/>
    <mergeCell ref="K207:K210"/>
    <mergeCell ref="AK207:AK210"/>
    <mergeCell ref="AL207:AL210"/>
    <mergeCell ref="AM207:AM210"/>
    <mergeCell ref="AJ207:AJ210"/>
    <mergeCell ref="AH226:AH229"/>
    <mergeCell ref="AJ226:AJ229"/>
    <mergeCell ref="AK226:AK229"/>
    <mergeCell ref="AN211:AN214"/>
    <mergeCell ref="AO211:AO214"/>
    <mergeCell ref="AJ222:AJ225"/>
    <mergeCell ref="AK222:AK225"/>
    <mergeCell ref="AL222:AL225"/>
    <mergeCell ref="AM222:AM225"/>
    <mergeCell ref="AN222:AN225"/>
    <mergeCell ref="L219:M219"/>
    <mergeCell ref="N219:O219"/>
    <mergeCell ref="P219:Q219"/>
    <mergeCell ref="R219:S219"/>
    <mergeCell ref="T219:U219"/>
    <mergeCell ref="AH222:AH225"/>
    <mergeCell ref="AK200:AK203"/>
    <mergeCell ref="AL200:AL203"/>
    <mergeCell ref="L234:M234"/>
    <mergeCell ref="N234:O234"/>
    <mergeCell ref="AK252:AK255"/>
    <mergeCell ref="AL252:AL255"/>
    <mergeCell ref="AM252:AM255"/>
    <mergeCell ref="AN252:AN255"/>
    <mergeCell ref="AO252:AO255"/>
    <mergeCell ref="AP252:AP255"/>
    <mergeCell ref="C222:C225"/>
    <mergeCell ref="I222:I225"/>
    <mergeCell ref="J222:J225"/>
    <mergeCell ref="K222:K225"/>
    <mergeCell ref="K252:K255"/>
    <mergeCell ref="AH252:AH255"/>
    <mergeCell ref="C230:C233"/>
    <mergeCell ref="I230:I233"/>
    <mergeCell ref="J230:J233"/>
    <mergeCell ref="K230:K233"/>
    <mergeCell ref="AL226:AL229"/>
    <mergeCell ref="AO230:AO233"/>
    <mergeCell ref="AP230:AP233"/>
    <mergeCell ref="AM226:AM229"/>
    <mergeCell ref="AN226:AN229"/>
    <mergeCell ref="AO226:AO229"/>
    <mergeCell ref="AP226:AP229"/>
    <mergeCell ref="AN230:AN233"/>
    <mergeCell ref="AO222:AO225"/>
    <mergeCell ref="AP222:AP225"/>
    <mergeCell ref="C226:C229"/>
    <mergeCell ref="I226:I229"/>
    <mergeCell ref="J226:J229"/>
    <mergeCell ref="K226:K229"/>
    <mergeCell ref="C256:C259"/>
    <mergeCell ref="I256:I259"/>
    <mergeCell ref="J256:J259"/>
    <mergeCell ref="K256:K259"/>
    <mergeCell ref="AH256:AH259"/>
    <mergeCell ref="H262:H263"/>
    <mergeCell ref="C260:C263"/>
    <mergeCell ref="I260:I263"/>
    <mergeCell ref="AH237:AH240"/>
    <mergeCell ref="AK237:AK240"/>
    <mergeCell ref="AM230:AM233"/>
    <mergeCell ref="L264:M264"/>
    <mergeCell ref="N264:O264"/>
    <mergeCell ref="P264:Q264"/>
    <mergeCell ref="R264:S264"/>
    <mergeCell ref="T264:U264"/>
    <mergeCell ref="V264:W264"/>
    <mergeCell ref="X264:Y264"/>
    <mergeCell ref="R234:S234"/>
    <mergeCell ref="C245:C248"/>
    <mergeCell ref="K245:K248"/>
    <mergeCell ref="T234:U234"/>
    <mergeCell ref="C237:C240"/>
    <mergeCell ref="K237:K240"/>
    <mergeCell ref="AK230:AK233"/>
    <mergeCell ref="AL230:AL233"/>
    <mergeCell ref="AH230:AH233"/>
    <mergeCell ref="AJ230:AJ233"/>
    <mergeCell ref="L249:M249"/>
    <mergeCell ref="N249:O249"/>
    <mergeCell ref="P249:Q249"/>
    <mergeCell ref="R249:S249"/>
    <mergeCell ref="AN260:AN263"/>
    <mergeCell ref="AP260:AP263"/>
    <mergeCell ref="AO260:AO263"/>
    <mergeCell ref="AJ256:AJ259"/>
    <mergeCell ref="AK256:AK259"/>
    <mergeCell ref="AL256:AL259"/>
    <mergeCell ref="AM256:AM259"/>
    <mergeCell ref="AN256:AN259"/>
    <mergeCell ref="AO256:AO259"/>
    <mergeCell ref="AP256:AP259"/>
    <mergeCell ref="J260:J263"/>
    <mergeCell ref="K260:K263"/>
    <mergeCell ref="AH260:AH263"/>
    <mergeCell ref="AJ260:AJ263"/>
    <mergeCell ref="AK260:AK263"/>
    <mergeCell ref="AL260:AL263"/>
    <mergeCell ref="AM260:AM263"/>
    <mergeCell ref="R279:S279"/>
    <mergeCell ref="T279:U279"/>
    <mergeCell ref="C275:C278"/>
    <mergeCell ref="I275:I278"/>
    <mergeCell ref="J275:J278"/>
    <mergeCell ref="K275:K278"/>
    <mergeCell ref="AH275:AH278"/>
    <mergeCell ref="AN282:AN285"/>
    <mergeCell ref="AO282:AO285"/>
    <mergeCell ref="L279:M279"/>
    <mergeCell ref="N279:O279"/>
    <mergeCell ref="P279:Q279"/>
    <mergeCell ref="H267:H268"/>
    <mergeCell ref="H269:H270"/>
    <mergeCell ref="H271:H272"/>
    <mergeCell ref="AJ275:AJ278"/>
    <mergeCell ref="AK282:AK285"/>
    <mergeCell ref="C267:C270"/>
    <mergeCell ref="I267:I270"/>
    <mergeCell ref="J267:J270"/>
    <mergeCell ref="K267:K270"/>
    <mergeCell ref="AL282:AL285"/>
    <mergeCell ref="AM282:AM285"/>
    <mergeCell ref="C271:C274"/>
    <mergeCell ref="I271:I274"/>
    <mergeCell ref="J271:J274"/>
    <mergeCell ref="K271:K274"/>
    <mergeCell ref="AK275:AK278"/>
    <mergeCell ref="AL275:AL278"/>
    <mergeCell ref="AJ271:AJ274"/>
    <mergeCell ref="AK271:AK274"/>
    <mergeCell ref="AB279:AC279"/>
    <mergeCell ref="C286:C289"/>
    <mergeCell ref="I286:I289"/>
    <mergeCell ref="J286:J289"/>
    <mergeCell ref="K286:K289"/>
    <mergeCell ref="AH286:AH289"/>
    <mergeCell ref="AJ286:AJ289"/>
    <mergeCell ref="C290:C293"/>
    <mergeCell ref="I290:I293"/>
    <mergeCell ref="J290:J293"/>
    <mergeCell ref="K290:K293"/>
    <mergeCell ref="C282:C285"/>
    <mergeCell ref="I282:I285"/>
    <mergeCell ref="J282:J285"/>
    <mergeCell ref="K282:K285"/>
    <mergeCell ref="AP282:AP285"/>
    <mergeCell ref="H282:H283"/>
    <mergeCell ref="H284:H285"/>
    <mergeCell ref="H286:H287"/>
    <mergeCell ref="H288:H289"/>
    <mergeCell ref="H290:H291"/>
    <mergeCell ref="H292:H293"/>
    <mergeCell ref="AP316:AP319"/>
    <mergeCell ref="AH316:AH319"/>
    <mergeCell ref="AJ316:AJ319"/>
    <mergeCell ref="AK316:AK319"/>
    <mergeCell ref="AL316:AL319"/>
    <mergeCell ref="AH290:AH293"/>
    <mergeCell ref="AJ290:AJ293"/>
    <mergeCell ref="AK290:AK293"/>
    <mergeCell ref="AL290:AL293"/>
    <mergeCell ref="AJ312:AJ315"/>
    <mergeCell ref="AK312:AK315"/>
    <mergeCell ref="AK286:AK289"/>
    <mergeCell ref="AL286:AL289"/>
    <mergeCell ref="AM286:AM289"/>
    <mergeCell ref="AN286:AN289"/>
    <mergeCell ref="AO286:AO289"/>
    <mergeCell ref="AP286:AP289"/>
    <mergeCell ref="AM290:AM293"/>
    <mergeCell ref="AN290:AN293"/>
    <mergeCell ref="AO290:AO293"/>
    <mergeCell ref="AP290:AP293"/>
    <mergeCell ref="AL301:AL304"/>
    <mergeCell ref="AK301:AK304"/>
    <mergeCell ref="AJ297:AJ300"/>
    <mergeCell ref="AM301:AM304"/>
    <mergeCell ref="AN301:AN304"/>
    <mergeCell ref="AO301:AO304"/>
    <mergeCell ref="AP301:AP304"/>
    <mergeCell ref="AO297:AO300"/>
    <mergeCell ref="AP297:AP300"/>
    <mergeCell ref="AM297:AM300"/>
    <mergeCell ref="AN297:AN300"/>
    <mergeCell ref="K327:K330"/>
    <mergeCell ref="AH327:AH330"/>
    <mergeCell ref="AJ327:AJ330"/>
    <mergeCell ref="AK327:AK330"/>
    <mergeCell ref="AL327:AL330"/>
    <mergeCell ref="AM327:AM330"/>
    <mergeCell ref="K305:K308"/>
    <mergeCell ref="AH312:AH315"/>
    <mergeCell ref="AM312:AM315"/>
    <mergeCell ref="Z294:AA294"/>
    <mergeCell ref="AD294:AE294"/>
    <mergeCell ref="AB294:AC294"/>
    <mergeCell ref="V294:W294"/>
    <mergeCell ref="X294:Y294"/>
    <mergeCell ref="AM316:AM319"/>
    <mergeCell ref="AN316:AN319"/>
    <mergeCell ref="AO316:AO319"/>
    <mergeCell ref="AH320:AH323"/>
    <mergeCell ref="AJ301:AJ304"/>
    <mergeCell ref="AM331:AM334"/>
    <mergeCell ref="AN331:AN334"/>
    <mergeCell ref="AO331:AO334"/>
    <mergeCell ref="AP331:AP334"/>
    <mergeCell ref="C342:C345"/>
    <mergeCell ref="I342:I345"/>
    <mergeCell ref="J342:J345"/>
    <mergeCell ref="K342:K345"/>
    <mergeCell ref="AH342:AH345"/>
    <mergeCell ref="AJ342:AJ345"/>
    <mergeCell ref="K331:K334"/>
    <mergeCell ref="AH331:AH334"/>
    <mergeCell ref="AJ331:AJ334"/>
    <mergeCell ref="AK331:AK334"/>
    <mergeCell ref="AL331:AL334"/>
    <mergeCell ref="L339:M339"/>
    <mergeCell ref="N339:O339"/>
    <mergeCell ref="P339:Q339"/>
    <mergeCell ref="R339:S339"/>
    <mergeCell ref="T339:U339"/>
    <mergeCell ref="AN335:AN338"/>
    <mergeCell ref="H342:H343"/>
    <mergeCell ref="H344:H345"/>
    <mergeCell ref="AH335:AH338"/>
    <mergeCell ref="AJ335:AJ338"/>
    <mergeCell ref="AK335:AK338"/>
    <mergeCell ref="AL335:AL338"/>
    <mergeCell ref="AM335:AM338"/>
    <mergeCell ref="K335:K338"/>
    <mergeCell ref="AJ346:AJ349"/>
    <mergeCell ref="T354:U354"/>
    <mergeCell ref="P354:Q354"/>
    <mergeCell ref="R354:S354"/>
    <mergeCell ref="C361:C364"/>
    <mergeCell ref="I361:I364"/>
    <mergeCell ref="J361:J364"/>
    <mergeCell ref="K361:K364"/>
    <mergeCell ref="H359:H360"/>
    <mergeCell ref="H361:H362"/>
    <mergeCell ref="H363:H364"/>
    <mergeCell ref="K365:K368"/>
    <mergeCell ref="AH365:AH368"/>
    <mergeCell ref="AJ365:AJ368"/>
    <mergeCell ref="AK365:AK368"/>
    <mergeCell ref="AL365:AL368"/>
    <mergeCell ref="H350:H351"/>
    <mergeCell ref="H352:H353"/>
    <mergeCell ref="H357:H358"/>
    <mergeCell ref="L354:M354"/>
    <mergeCell ref="N354:O354"/>
    <mergeCell ref="H346:H347"/>
    <mergeCell ref="H348:H349"/>
    <mergeCell ref="C350:C353"/>
    <mergeCell ref="I350:I353"/>
    <mergeCell ref="J350:J353"/>
    <mergeCell ref="K350:K353"/>
    <mergeCell ref="AH350:AH353"/>
    <mergeCell ref="K346:K349"/>
    <mergeCell ref="AH346:AH349"/>
    <mergeCell ref="C365:C368"/>
    <mergeCell ref="I365:I368"/>
    <mergeCell ref="C391:C394"/>
    <mergeCell ref="J380:J383"/>
    <mergeCell ref="K380:K383"/>
    <mergeCell ref="AH380:AH383"/>
    <mergeCell ref="AJ380:AJ383"/>
    <mergeCell ref="AK380:AK383"/>
    <mergeCell ref="AL380:AL383"/>
    <mergeCell ref="AO357:AO360"/>
    <mergeCell ref="AM361:AM364"/>
    <mergeCell ref="AN361:AN364"/>
    <mergeCell ref="L384:M384"/>
    <mergeCell ref="N384:O384"/>
    <mergeCell ref="AH376:AH379"/>
    <mergeCell ref="AJ376:AJ379"/>
    <mergeCell ref="AK376:AK379"/>
    <mergeCell ref="AO361:AO364"/>
    <mergeCell ref="AO376:AO379"/>
    <mergeCell ref="AL357:AL360"/>
    <mergeCell ref="AH361:AH364"/>
    <mergeCell ref="T384:U384"/>
    <mergeCell ref="AM387:AM390"/>
    <mergeCell ref="V384:W384"/>
    <mergeCell ref="X384:Y384"/>
    <mergeCell ref="Z384:AA384"/>
    <mergeCell ref="AD384:AE384"/>
    <mergeCell ref="AM357:AM360"/>
    <mergeCell ref="AM380:AM383"/>
    <mergeCell ref="L369:M369"/>
    <mergeCell ref="N369:O369"/>
    <mergeCell ref="P369:Q369"/>
    <mergeCell ref="R369:S369"/>
    <mergeCell ref="T369:U369"/>
    <mergeCell ref="AM391:AM394"/>
    <mergeCell ref="AN391:AN394"/>
    <mergeCell ref="AO391:AO394"/>
    <mergeCell ref="AH395:AH398"/>
    <mergeCell ref="H391:H392"/>
    <mergeCell ref="H393:H394"/>
    <mergeCell ref="H395:H396"/>
    <mergeCell ref="H397:H398"/>
    <mergeCell ref="L399:M399"/>
    <mergeCell ref="N399:O399"/>
    <mergeCell ref="I391:I394"/>
    <mergeCell ref="J391:J394"/>
    <mergeCell ref="K391:K394"/>
    <mergeCell ref="AH391:AH394"/>
    <mergeCell ref="AJ391:AJ394"/>
    <mergeCell ref="AK391:AK394"/>
    <mergeCell ref="AP380:AP383"/>
    <mergeCell ref="AN387:AN390"/>
    <mergeCell ref="R384:S384"/>
    <mergeCell ref="AB399:AC399"/>
    <mergeCell ref="I395:I398"/>
    <mergeCell ref="J395:J398"/>
    <mergeCell ref="K395:K398"/>
    <mergeCell ref="AP402:AP405"/>
    <mergeCell ref="C406:C409"/>
    <mergeCell ref="I406:I409"/>
    <mergeCell ref="J406:J409"/>
    <mergeCell ref="K406:K409"/>
    <mergeCell ref="AH406:AH409"/>
    <mergeCell ref="AK432:AK435"/>
    <mergeCell ref="AN432:AN435"/>
    <mergeCell ref="AO432:AO435"/>
    <mergeCell ref="AP432:AP435"/>
    <mergeCell ref="L414:M414"/>
    <mergeCell ref="N414:O414"/>
    <mergeCell ref="C432:C435"/>
    <mergeCell ref="I432:I435"/>
    <mergeCell ref="J432:J435"/>
    <mergeCell ref="K432:K435"/>
    <mergeCell ref="AH432:AH435"/>
    <mergeCell ref="AJ432:AJ435"/>
    <mergeCell ref="P399:Q399"/>
    <mergeCell ref="R399:S399"/>
    <mergeCell ref="T399:U399"/>
    <mergeCell ref="C402:C405"/>
    <mergeCell ref="I402:I405"/>
    <mergeCell ref="J402:J405"/>
    <mergeCell ref="K402:K405"/>
    <mergeCell ref="AM402:AM405"/>
    <mergeCell ref="AN402:AN405"/>
    <mergeCell ref="AO402:AO405"/>
    <mergeCell ref="I410:I413"/>
    <mergeCell ref="AB429:AC429"/>
    <mergeCell ref="AB444:AC444"/>
    <mergeCell ref="AH440:AH443"/>
    <mergeCell ref="AJ440:AJ443"/>
    <mergeCell ref="AM440:AM443"/>
    <mergeCell ref="P444:Q444"/>
    <mergeCell ref="R444:S444"/>
    <mergeCell ref="T444:U444"/>
    <mergeCell ref="AN421:AN424"/>
    <mergeCell ref="AO421:AO424"/>
    <mergeCell ref="P414:Q414"/>
    <mergeCell ref="R414:S414"/>
    <mergeCell ref="T429:U429"/>
    <mergeCell ref="AH421:AH424"/>
    <mergeCell ref="AJ421:AJ424"/>
    <mergeCell ref="AP406:AP409"/>
    <mergeCell ref="E415:G415"/>
    <mergeCell ref="T414:U414"/>
    <mergeCell ref="AP417:AP420"/>
    <mergeCell ref="AP421:AP424"/>
    <mergeCell ref="AO417:AO420"/>
    <mergeCell ref="AK421:AK424"/>
    <mergeCell ref="AL421:AL424"/>
    <mergeCell ref="AM421:AM424"/>
    <mergeCell ref="AJ406:AJ409"/>
    <mergeCell ref="AK406:AK409"/>
    <mergeCell ref="AL406:AL409"/>
    <mergeCell ref="AM406:AM409"/>
    <mergeCell ref="AN406:AN409"/>
    <mergeCell ref="AO406:AO409"/>
    <mergeCell ref="K410:K413"/>
    <mergeCell ref="AH417:AH420"/>
    <mergeCell ref="C451:C454"/>
    <mergeCell ref="I451:I454"/>
    <mergeCell ref="J451:J454"/>
    <mergeCell ref="K451:K454"/>
    <mergeCell ref="AH451:AH454"/>
    <mergeCell ref="AJ451:AJ454"/>
    <mergeCell ref="AK451:AK454"/>
    <mergeCell ref="AL451:AL454"/>
    <mergeCell ref="AM451:AM454"/>
    <mergeCell ref="AK447:AK450"/>
    <mergeCell ref="AL447:AL450"/>
    <mergeCell ref="AL440:AL443"/>
    <mergeCell ref="AM447:AM450"/>
    <mergeCell ref="AN447:AN450"/>
    <mergeCell ref="AO447:AO450"/>
    <mergeCell ref="AN440:AN443"/>
    <mergeCell ref="AP436:AP439"/>
    <mergeCell ref="AK440:AK443"/>
    <mergeCell ref="AH436:AH439"/>
    <mergeCell ref="AN436:AN439"/>
    <mergeCell ref="AO436:AO439"/>
    <mergeCell ref="AH447:AH450"/>
    <mergeCell ref="H462:H463"/>
    <mergeCell ref="H464:H465"/>
    <mergeCell ref="H466:H467"/>
    <mergeCell ref="H468:H469"/>
    <mergeCell ref="AM455:AM458"/>
    <mergeCell ref="AM462:AM465"/>
    <mergeCell ref="AM466:AM469"/>
    <mergeCell ref="AN451:AN454"/>
    <mergeCell ref="AO451:AO454"/>
    <mergeCell ref="AP451:AP454"/>
    <mergeCell ref="H451:H452"/>
    <mergeCell ref="AO440:AO443"/>
    <mergeCell ref="E445:G445"/>
    <mergeCell ref="AP440:AP443"/>
    <mergeCell ref="H440:H441"/>
    <mergeCell ref="H442:H443"/>
    <mergeCell ref="H447:H448"/>
    <mergeCell ref="AP447:AP450"/>
    <mergeCell ref="AP462:AP465"/>
    <mergeCell ref="AB459:AC459"/>
    <mergeCell ref="I466:I469"/>
    <mergeCell ref="J466:J469"/>
    <mergeCell ref="K466:K469"/>
    <mergeCell ref="AH466:AH469"/>
    <mergeCell ref="AJ466:AJ469"/>
    <mergeCell ref="AK466:AK469"/>
    <mergeCell ref="AK462:AK465"/>
    <mergeCell ref="AN462:AN465"/>
    <mergeCell ref="AK455:AK458"/>
    <mergeCell ref="AL455:AL458"/>
    <mergeCell ref="H455:H456"/>
    <mergeCell ref="H457:H458"/>
    <mergeCell ref="J455:J458"/>
    <mergeCell ref="K455:K458"/>
    <mergeCell ref="AH455:AH458"/>
    <mergeCell ref="AJ455:AJ458"/>
    <mergeCell ref="AL462:AL465"/>
    <mergeCell ref="AN455:AN458"/>
    <mergeCell ref="AO455:AO458"/>
    <mergeCell ref="AP455:AP458"/>
    <mergeCell ref="L459:M459"/>
    <mergeCell ref="N459:O459"/>
    <mergeCell ref="P459:Q459"/>
    <mergeCell ref="R459:S459"/>
    <mergeCell ref="T459:U459"/>
    <mergeCell ref="AP466:AP469"/>
    <mergeCell ref="H481:H482"/>
    <mergeCell ref="H483:H484"/>
    <mergeCell ref="AH470:AH473"/>
    <mergeCell ref="AJ470:AJ473"/>
    <mergeCell ref="AK470:AK473"/>
    <mergeCell ref="AL466:AL469"/>
    <mergeCell ref="J481:J484"/>
    <mergeCell ref="H477:H478"/>
    <mergeCell ref="H479:H480"/>
    <mergeCell ref="K477:K480"/>
    <mergeCell ref="AH477:AH480"/>
    <mergeCell ref="AJ477:AJ480"/>
    <mergeCell ref="AM470:AM473"/>
    <mergeCell ref="AN470:AN473"/>
    <mergeCell ref="AO470:AO473"/>
    <mergeCell ref="AP470:AP473"/>
    <mergeCell ref="AL470:AL473"/>
    <mergeCell ref="AJ481:AJ484"/>
    <mergeCell ref="AM481:AM484"/>
    <mergeCell ref="AN466:AN469"/>
    <mergeCell ref="C481:C484"/>
    <mergeCell ref="K470:K473"/>
    <mergeCell ref="AM500:AM503"/>
    <mergeCell ref="AN500:AN503"/>
    <mergeCell ref="AO500:AO503"/>
    <mergeCell ref="AO492:AO495"/>
    <mergeCell ref="C496:C499"/>
    <mergeCell ref="I496:I499"/>
    <mergeCell ref="J496:J499"/>
    <mergeCell ref="C462:C465"/>
    <mergeCell ref="I462:I465"/>
    <mergeCell ref="J462:J465"/>
    <mergeCell ref="K462:K465"/>
    <mergeCell ref="AH462:AH465"/>
    <mergeCell ref="AJ462:AJ465"/>
    <mergeCell ref="AK481:AK484"/>
    <mergeCell ref="AL481:AL484"/>
    <mergeCell ref="AO466:AO469"/>
    <mergeCell ref="L489:M489"/>
    <mergeCell ref="N489:O489"/>
    <mergeCell ref="P489:Q489"/>
    <mergeCell ref="R489:S489"/>
    <mergeCell ref="T489:U489"/>
    <mergeCell ref="AO462:AO465"/>
    <mergeCell ref="K496:K499"/>
    <mergeCell ref="K485:K488"/>
    <mergeCell ref="AH485:AH488"/>
    <mergeCell ref="AJ485:AJ488"/>
    <mergeCell ref="AK485:AK488"/>
    <mergeCell ref="V489:W489"/>
    <mergeCell ref="C485:C488"/>
    <mergeCell ref="P504:Q504"/>
    <mergeCell ref="R504:S504"/>
    <mergeCell ref="T504:U504"/>
    <mergeCell ref="AK500:AK503"/>
    <mergeCell ref="AL500:AL503"/>
    <mergeCell ref="J526:J529"/>
    <mergeCell ref="K526:K529"/>
    <mergeCell ref="AH526:AH529"/>
    <mergeCell ref="AJ526:AJ529"/>
    <mergeCell ref="AK526:AK529"/>
    <mergeCell ref="AN496:AN499"/>
    <mergeCell ref="AO496:AO499"/>
    <mergeCell ref="H500:H501"/>
    <mergeCell ref="H502:H503"/>
    <mergeCell ref="K500:K503"/>
    <mergeCell ref="C492:C495"/>
    <mergeCell ref="I492:I495"/>
    <mergeCell ref="C511:C514"/>
    <mergeCell ref="I511:I514"/>
    <mergeCell ref="J511:J514"/>
    <mergeCell ref="I515:I518"/>
    <mergeCell ref="J515:J518"/>
    <mergeCell ref="C507:C510"/>
    <mergeCell ref="I507:I510"/>
    <mergeCell ref="AN511:AN514"/>
    <mergeCell ref="AO511:AO514"/>
    <mergeCell ref="K515:K518"/>
    <mergeCell ref="AM515:AM518"/>
    <mergeCell ref="AN515:AN518"/>
    <mergeCell ref="AO515:AO518"/>
    <mergeCell ref="AL511:AL514"/>
    <mergeCell ref="AH515:AH518"/>
    <mergeCell ref="P519:Q519"/>
    <mergeCell ref="AM522:AM525"/>
    <mergeCell ref="AN522:AN525"/>
    <mergeCell ref="AO522:AO525"/>
    <mergeCell ref="AP522:AP525"/>
    <mergeCell ref="AM526:AM529"/>
    <mergeCell ref="AN526:AN529"/>
    <mergeCell ref="AO526:AO529"/>
    <mergeCell ref="AP526:AP529"/>
    <mergeCell ref="AJ522:AJ525"/>
    <mergeCell ref="AL526:AL529"/>
    <mergeCell ref="AK522:AK525"/>
    <mergeCell ref="AL522:AL525"/>
    <mergeCell ref="J507:J510"/>
    <mergeCell ref="K507:K510"/>
    <mergeCell ref="AH507:AH510"/>
    <mergeCell ref="AJ507:AJ510"/>
    <mergeCell ref="AK507:AK510"/>
    <mergeCell ref="K511:K514"/>
    <mergeCell ref="AH511:AH514"/>
    <mergeCell ref="C552:C555"/>
    <mergeCell ref="I552:I555"/>
    <mergeCell ref="J552:J555"/>
    <mergeCell ref="K552:K555"/>
    <mergeCell ref="AH552:AH555"/>
    <mergeCell ref="AP530:AP533"/>
    <mergeCell ref="C522:C525"/>
    <mergeCell ref="I522:I525"/>
    <mergeCell ref="J522:J525"/>
    <mergeCell ref="H530:H531"/>
    <mergeCell ref="H532:H533"/>
    <mergeCell ref="AH522:AH525"/>
    <mergeCell ref="C530:C533"/>
    <mergeCell ref="I530:I533"/>
    <mergeCell ref="J530:J533"/>
    <mergeCell ref="AJ530:AJ533"/>
    <mergeCell ref="AK530:AK533"/>
    <mergeCell ref="AL530:AL533"/>
    <mergeCell ref="AM530:AM533"/>
    <mergeCell ref="AN530:AN533"/>
    <mergeCell ref="AO530:AO533"/>
    <mergeCell ref="AD534:AE534"/>
    <mergeCell ref="V549:W549"/>
    <mergeCell ref="X549:Y549"/>
    <mergeCell ref="Z549:AA549"/>
    <mergeCell ref="AD549:AE549"/>
    <mergeCell ref="AB534:AC534"/>
    <mergeCell ref="AB549:AC549"/>
    <mergeCell ref="C545:C548"/>
    <mergeCell ref="K541:K544"/>
    <mergeCell ref="AH541:AH544"/>
    <mergeCell ref="C541:C544"/>
    <mergeCell ref="I541:I544"/>
    <mergeCell ref="J541:J544"/>
    <mergeCell ref="I545:I548"/>
    <mergeCell ref="J545:J548"/>
    <mergeCell ref="K545:K548"/>
    <mergeCell ref="AH545:AH548"/>
    <mergeCell ref="H537:H538"/>
    <mergeCell ref="H539:H540"/>
    <mergeCell ref="H541:H542"/>
    <mergeCell ref="H543:H544"/>
    <mergeCell ref="K530:K533"/>
    <mergeCell ref="AH530:AH533"/>
    <mergeCell ref="K522:K525"/>
    <mergeCell ref="C526:C529"/>
    <mergeCell ref="I526:I529"/>
    <mergeCell ref="C560:C563"/>
    <mergeCell ref="I560:I563"/>
    <mergeCell ref="J560:J563"/>
    <mergeCell ref="K560:K563"/>
    <mergeCell ref="AN556:AN559"/>
    <mergeCell ref="AO556:AO559"/>
    <mergeCell ref="AP556:AP559"/>
    <mergeCell ref="C567:C570"/>
    <mergeCell ref="I567:I570"/>
    <mergeCell ref="J567:J570"/>
    <mergeCell ref="K567:K570"/>
    <mergeCell ref="AH567:AH570"/>
    <mergeCell ref="AJ567:AJ570"/>
    <mergeCell ref="AK567:AK570"/>
    <mergeCell ref="AN560:AN563"/>
    <mergeCell ref="AO560:AO563"/>
    <mergeCell ref="AP560:AP563"/>
    <mergeCell ref="L564:M564"/>
    <mergeCell ref="N564:O564"/>
    <mergeCell ref="P564:Q564"/>
    <mergeCell ref="R564:S564"/>
    <mergeCell ref="T564:U564"/>
    <mergeCell ref="C556:C559"/>
    <mergeCell ref="I556:I559"/>
    <mergeCell ref="J556:J559"/>
    <mergeCell ref="K556:K559"/>
    <mergeCell ref="AH556:AH559"/>
    <mergeCell ref="AJ556:AJ559"/>
    <mergeCell ref="H556:H557"/>
    <mergeCell ref="H558:H559"/>
    <mergeCell ref="AO582:AO585"/>
    <mergeCell ref="R579:S579"/>
    <mergeCell ref="T579:U579"/>
    <mergeCell ref="V579:W579"/>
    <mergeCell ref="X579:Y579"/>
    <mergeCell ref="AN571:AN574"/>
    <mergeCell ref="AO571:AO574"/>
    <mergeCell ref="AP571:AP574"/>
    <mergeCell ref="H567:H568"/>
    <mergeCell ref="H569:H570"/>
    <mergeCell ref="H571:H572"/>
    <mergeCell ref="AO567:AO570"/>
    <mergeCell ref="AP567:AP570"/>
    <mergeCell ref="C571:C574"/>
    <mergeCell ref="I571:I574"/>
    <mergeCell ref="J571:J574"/>
    <mergeCell ref="K571:K574"/>
    <mergeCell ref="AH571:AH574"/>
    <mergeCell ref="AJ571:AJ574"/>
    <mergeCell ref="AK571:AK574"/>
    <mergeCell ref="AL571:AL574"/>
    <mergeCell ref="AM571:AM574"/>
    <mergeCell ref="AL567:AL570"/>
    <mergeCell ref="AM567:AM570"/>
    <mergeCell ref="AN567:AN570"/>
    <mergeCell ref="AP575:AP578"/>
    <mergeCell ref="AB579:AC579"/>
    <mergeCell ref="J590:J593"/>
    <mergeCell ref="K590:K593"/>
    <mergeCell ref="AH590:AH593"/>
    <mergeCell ref="AJ590:AJ593"/>
    <mergeCell ref="H590:H591"/>
    <mergeCell ref="H592:H593"/>
    <mergeCell ref="C575:C578"/>
    <mergeCell ref="I575:I578"/>
    <mergeCell ref="J575:J578"/>
    <mergeCell ref="AO575:AO578"/>
    <mergeCell ref="AJ575:AJ578"/>
    <mergeCell ref="AK575:AK578"/>
    <mergeCell ref="AL575:AL578"/>
    <mergeCell ref="AM575:AM578"/>
    <mergeCell ref="AN575:AN578"/>
    <mergeCell ref="AH582:AH585"/>
    <mergeCell ref="AJ582:AJ585"/>
    <mergeCell ref="AK582:AK585"/>
    <mergeCell ref="AL582:AL585"/>
    <mergeCell ref="H584:H585"/>
    <mergeCell ref="H582:H583"/>
    <mergeCell ref="Z579:AA579"/>
    <mergeCell ref="AD579:AE579"/>
    <mergeCell ref="C582:C585"/>
    <mergeCell ref="I582:I585"/>
    <mergeCell ref="J582:J585"/>
    <mergeCell ref="K582:K585"/>
    <mergeCell ref="K575:K578"/>
    <mergeCell ref="H575:H576"/>
    <mergeCell ref="H577:H578"/>
    <mergeCell ref="AM582:AM585"/>
    <mergeCell ref="AN582:AN585"/>
    <mergeCell ref="K605:K608"/>
    <mergeCell ref="AH605:AH608"/>
    <mergeCell ref="AN620:AN623"/>
    <mergeCell ref="AO620:AO623"/>
    <mergeCell ref="AP620:AP623"/>
    <mergeCell ref="AL616:AL619"/>
    <mergeCell ref="AM616:AM619"/>
    <mergeCell ref="AN616:AN619"/>
    <mergeCell ref="AO616:AO619"/>
    <mergeCell ref="AP616:AP619"/>
    <mergeCell ref="AH612:AH615"/>
    <mergeCell ref="AJ612:AJ615"/>
    <mergeCell ref="AK612:AK615"/>
    <mergeCell ref="AL612:AL615"/>
    <mergeCell ref="AL586:AL589"/>
    <mergeCell ref="C586:C589"/>
    <mergeCell ref="K597:K600"/>
    <mergeCell ref="AM612:AM615"/>
    <mergeCell ref="AN612:AN615"/>
    <mergeCell ref="AO612:AO615"/>
    <mergeCell ref="C612:C615"/>
    <mergeCell ref="I612:I615"/>
    <mergeCell ref="J612:J615"/>
    <mergeCell ref="K612:K615"/>
    <mergeCell ref="I586:I589"/>
    <mergeCell ref="J586:J589"/>
    <mergeCell ref="K586:K589"/>
    <mergeCell ref="AH586:AH589"/>
    <mergeCell ref="AJ586:AJ589"/>
    <mergeCell ref="AK586:AK589"/>
    <mergeCell ref="C590:C593"/>
    <mergeCell ref="I590:I593"/>
    <mergeCell ref="AM627:AM630"/>
    <mergeCell ref="AN627:AN630"/>
    <mergeCell ref="AO627:AO630"/>
    <mergeCell ref="AP627:AP630"/>
    <mergeCell ref="V624:W624"/>
    <mergeCell ref="X624:Y624"/>
    <mergeCell ref="Z624:AA624"/>
    <mergeCell ref="AH627:AH630"/>
    <mergeCell ref="AJ627:AJ630"/>
    <mergeCell ref="AK627:AK630"/>
    <mergeCell ref="AL627:AL630"/>
    <mergeCell ref="L624:M624"/>
    <mergeCell ref="N624:O624"/>
    <mergeCell ref="P624:Q624"/>
    <mergeCell ref="R624:S624"/>
    <mergeCell ref="T624:U624"/>
    <mergeCell ref="AO601:AO604"/>
    <mergeCell ref="AN601:AN604"/>
    <mergeCell ref="AN605:AN608"/>
    <mergeCell ref="AO605:AO608"/>
    <mergeCell ref="C642:C645"/>
    <mergeCell ref="I642:I645"/>
    <mergeCell ref="J642:J645"/>
    <mergeCell ref="K642:K645"/>
    <mergeCell ref="AO676:AO679"/>
    <mergeCell ref="AP676:AP679"/>
    <mergeCell ref="C672:C675"/>
    <mergeCell ref="I672:I675"/>
    <mergeCell ref="J672:J675"/>
    <mergeCell ref="K672:K675"/>
    <mergeCell ref="I635:I638"/>
    <mergeCell ref="J635:J638"/>
    <mergeCell ref="K635:K638"/>
    <mergeCell ref="H635:H636"/>
    <mergeCell ref="H637:H638"/>
    <mergeCell ref="C631:C634"/>
    <mergeCell ref="I631:I634"/>
    <mergeCell ref="J631:J634"/>
    <mergeCell ref="K631:K634"/>
    <mergeCell ref="AH676:AH679"/>
    <mergeCell ref="AJ676:AJ679"/>
    <mergeCell ref="AK676:AK679"/>
    <mergeCell ref="AL676:AL679"/>
    <mergeCell ref="AM672:AM675"/>
    <mergeCell ref="AN672:AN675"/>
    <mergeCell ref="J676:J679"/>
    <mergeCell ref="K676:K679"/>
    <mergeCell ref="P669:Q669"/>
    <mergeCell ref="R669:S669"/>
    <mergeCell ref="T669:U669"/>
    <mergeCell ref="X669:Y669"/>
    <mergeCell ref="Z669:AA669"/>
    <mergeCell ref="AP650:AP653"/>
    <mergeCell ref="R684:S684"/>
    <mergeCell ref="T684:U684"/>
    <mergeCell ref="C687:C690"/>
    <mergeCell ref="I687:I690"/>
    <mergeCell ref="J687:J690"/>
    <mergeCell ref="K687:K690"/>
    <mergeCell ref="AH687:AH690"/>
    <mergeCell ref="AK661:AK664"/>
    <mergeCell ref="AL661:AL664"/>
    <mergeCell ref="AP646:AP649"/>
    <mergeCell ref="C650:C653"/>
    <mergeCell ref="I650:I653"/>
    <mergeCell ref="J650:J653"/>
    <mergeCell ref="K650:K653"/>
    <mergeCell ref="AH650:AH653"/>
    <mergeCell ref="AJ650:AJ653"/>
    <mergeCell ref="AK650:AK653"/>
    <mergeCell ref="AL650:AL653"/>
    <mergeCell ref="AM650:AM653"/>
    <mergeCell ref="AM657:AM660"/>
    <mergeCell ref="AN657:AN660"/>
    <mergeCell ref="C646:C649"/>
    <mergeCell ref="I646:I649"/>
    <mergeCell ref="J646:J649"/>
    <mergeCell ref="K646:K649"/>
    <mergeCell ref="AH646:AH649"/>
    <mergeCell ref="AJ646:AJ649"/>
    <mergeCell ref="AK646:AK649"/>
    <mergeCell ref="AL646:AL649"/>
    <mergeCell ref="V684:W684"/>
    <mergeCell ref="X684:Y684"/>
    <mergeCell ref="AH657:AH660"/>
    <mergeCell ref="AH672:AH675"/>
    <mergeCell ref="AJ672:AJ675"/>
    <mergeCell ref="AK672:AK675"/>
    <mergeCell ref="AL672:AL675"/>
    <mergeCell ref="AP672:AP675"/>
    <mergeCell ref="AP665:AP668"/>
    <mergeCell ref="C665:C668"/>
    <mergeCell ref="I665:I668"/>
    <mergeCell ref="C676:C679"/>
    <mergeCell ref="I676:I679"/>
    <mergeCell ref="AH661:AH664"/>
    <mergeCell ref="AJ661:AJ664"/>
    <mergeCell ref="AO672:AO675"/>
    <mergeCell ref="E670:G670"/>
    <mergeCell ref="AM661:AM664"/>
    <mergeCell ref="AN661:AN664"/>
    <mergeCell ref="AO661:AO664"/>
    <mergeCell ref="AP661:AP664"/>
    <mergeCell ref="H661:H662"/>
    <mergeCell ref="H663:H664"/>
    <mergeCell ref="AD669:AE669"/>
    <mergeCell ref="AM665:AM668"/>
    <mergeCell ref="AN665:AN668"/>
    <mergeCell ref="AO665:AO668"/>
    <mergeCell ref="K665:K668"/>
    <mergeCell ref="AH665:AH668"/>
    <mergeCell ref="AJ665:AJ668"/>
    <mergeCell ref="AK665:AK668"/>
    <mergeCell ref="AL665:AL668"/>
    <mergeCell ref="C661:C664"/>
    <mergeCell ref="I661:I664"/>
    <mergeCell ref="AM721:AM724"/>
    <mergeCell ref="AN721:AN724"/>
    <mergeCell ref="AN725:AN728"/>
    <mergeCell ref="V714:W714"/>
    <mergeCell ref="X714:Y714"/>
    <mergeCell ref="Z714:AA714"/>
    <mergeCell ref="AD714:AE714"/>
    <mergeCell ref="AH721:AH724"/>
    <mergeCell ref="AJ721:AJ724"/>
    <mergeCell ref="AN680:AN683"/>
    <mergeCell ref="AO680:AO683"/>
    <mergeCell ref="AP680:AP683"/>
    <mergeCell ref="AP706:AP709"/>
    <mergeCell ref="K706:K709"/>
    <mergeCell ref="H710:H711"/>
    <mergeCell ref="H689:H690"/>
    <mergeCell ref="H691:H692"/>
    <mergeCell ref="H693:H694"/>
    <mergeCell ref="AM680:AM683"/>
    <mergeCell ref="AM710:AM713"/>
    <mergeCell ref="AN710:AN713"/>
    <mergeCell ref="AO702:AO705"/>
    <mergeCell ref="AP702:AP705"/>
    <mergeCell ref="J680:J683"/>
    <mergeCell ref="K680:K683"/>
    <mergeCell ref="AH680:AH683"/>
    <mergeCell ref="AJ680:AJ683"/>
    <mergeCell ref="AK680:AK683"/>
    <mergeCell ref="AL680:AL683"/>
    <mergeCell ref="Z684:AA684"/>
    <mergeCell ref="AD684:AE684"/>
    <mergeCell ref="R714:S714"/>
    <mergeCell ref="T714:U714"/>
    <mergeCell ref="C717:C720"/>
    <mergeCell ref="I717:I720"/>
    <mergeCell ref="J717:J720"/>
    <mergeCell ref="K717:K720"/>
    <mergeCell ref="AH717:AH720"/>
    <mergeCell ref="AO710:AO713"/>
    <mergeCell ref="AM691:AM694"/>
    <mergeCell ref="AN691:AN694"/>
    <mergeCell ref="AO691:AO694"/>
    <mergeCell ref="V699:W699"/>
    <mergeCell ref="X699:Y699"/>
    <mergeCell ref="Z699:AA699"/>
    <mergeCell ref="AK710:AK713"/>
    <mergeCell ref="AL710:AL713"/>
    <mergeCell ref="AN717:AN720"/>
    <mergeCell ref="AM702:AM705"/>
    <mergeCell ref="AN702:AN705"/>
    <mergeCell ref="AH706:AH709"/>
    <mergeCell ref="AJ717:AJ720"/>
    <mergeCell ref="AK717:AK720"/>
    <mergeCell ref="AL717:AL720"/>
    <mergeCell ref="AJ706:AJ709"/>
    <mergeCell ref="AK706:AK709"/>
    <mergeCell ref="AL706:AL709"/>
    <mergeCell ref="AM706:AM709"/>
    <mergeCell ref="AN706:AN709"/>
    <mergeCell ref="AO706:AO709"/>
    <mergeCell ref="AO747:AO750"/>
    <mergeCell ref="AP747:AP750"/>
    <mergeCell ref="AP751:AP754"/>
    <mergeCell ref="K740:K743"/>
    <mergeCell ref="AH740:AH743"/>
    <mergeCell ref="AJ740:AJ743"/>
    <mergeCell ref="AK740:AK743"/>
    <mergeCell ref="AL740:AL743"/>
    <mergeCell ref="AM740:AM743"/>
    <mergeCell ref="C710:C713"/>
    <mergeCell ref="I710:I713"/>
    <mergeCell ref="J710:J713"/>
    <mergeCell ref="K710:K713"/>
    <mergeCell ref="AH710:AH713"/>
    <mergeCell ref="AJ710:AJ713"/>
    <mergeCell ref="L714:M714"/>
    <mergeCell ref="N714:O714"/>
    <mergeCell ref="P714:Q714"/>
    <mergeCell ref="AK725:AK728"/>
    <mergeCell ref="AL725:AL728"/>
    <mergeCell ref="AM725:AM728"/>
    <mergeCell ref="AK721:AK724"/>
    <mergeCell ref="AL721:AL724"/>
    <mergeCell ref="I725:I728"/>
    <mergeCell ref="J725:J728"/>
    <mergeCell ref="K725:K728"/>
    <mergeCell ref="AH725:AH728"/>
    <mergeCell ref="C725:C728"/>
    <mergeCell ref="AJ725:AJ728"/>
    <mergeCell ref="AP710:AP713"/>
    <mergeCell ref="AO721:AO724"/>
    <mergeCell ref="AP721:AP724"/>
    <mergeCell ref="AL736:AL739"/>
    <mergeCell ref="AH747:AH750"/>
    <mergeCell ref="AJ747:AJ750"/>
    <mergeCell ref="AK747:AK750"/>
    <mergeCell ref="AL747:AL750"/>
    <mergeCell ref="H747:H748"/>
    <mergeCell ref="H749:H750"/>
    <mergeCell ref="H738:H739"/>
    <mergeCell ref="H740:H741"/>
    <mergeCell ref="H742:H743"/>
    <mergeCell ref="I736:I739"/>
    <mergeCell ref="J736:J739"/>
    <mergeCell ref="K736:K739"/>
    <mergeCell ref="AH736:AH739"/>
    <mergeCell ref="AJ736:AJ739"/>
    <mergeCell ref="AK736:AK739"/>
    <mergeCell ref="AN747:AN750"/>
    <mergeCell ref="AM747:AM750"/>
    <mergeCell ref="AH751:AH754"/>
    <mergeCell ref="J762:J765"/>
    <mergeCell ref="AO785:AO788"/>
    <mergeCell ref="C792:C795"/>
    <mergeCell ref="I792:I795"/>
    <mergeCell ref="K762:K765"/>
    <mergeCell ref="AK762:AK765"/>
    <mergeCell ref="AL762:AL765"/>
    <mergeCell ref="AM762:AM765"/>
    <mergeCell ref="AJ751:AJ754"/>
    <mergeCell ref="AK751:AK754"/>
    <mergeCell ref="AL751:AL754"/>
    <mergeCell ref="AM751:AM754"/>
    <mergeCell ref="AN751:AN754"/>
    <mergeCell ref="AO751:AO754"/>
    <mergeCell ref="AP770:AP773"/>
    <mergeCell ref="L759:M759"/>
    <mergeCell ref="N759:O759"/>
    <mergeCell ref="P759:Q759"/>
    <mergeCell ref="R759:S759"/>
    <mergeCell ref="T759:U759"/>
    <mergeCell ref="V759:W759"/>
    <mergeCell ref="X759:Y759"/>
    <mergeCell ref="Z759:AA759"/>
    <mergeCell ref="AD759:AE759"/>
    <mergeCell ref="AL755:AL758"/>
    <mergeCell ref="H757:H758"/>
    <mergeCell ref="H755:H756"/>
    <mergeCell ref="H753:H754"/>
    <mergeCell ref="K751:K754"/>
    <mergeCell ref="AN781:AN784"/>
    <mergeCell ref="AN777:AN780"/>
    <mergeCell ref="AM755:AM758"/>
    <mergeCell ref="AN755:AN758"/>
    <mergeCell ref="AO755:AO758"/>
    <mergeCell ref="V774:W774"/>
    <mergeCell ref="AP762:AP765"/>
    <mergeCell ref="AK766:AK769"/>
    <mergeCell ref="AL766:AL769"/>
    <mergeCell ref="AM766:AM769"/>
    <mergeCell ref="AN766:AN769"/>
    <mergeCell ref="J781:J784"/>
    <mergeCell ref="K781:K784"/>
    <mergeCell ref="AK755:AK758"/>
    <mergeCell ref="C770:C773"/>
    <mergeCell ref="I770:I773"/>
    <mergeCell ref="J770:J773"/>
    <mergeCell ref="H772:H773"/>
    <mergeCell ref="H777:H778"/>
    <mergeCell ref="H779:H780"/>
    <mergeCell ref="H781:H782"/>
    <mergeCell ref="AN762:AN765"/>
    <mergeCell ref="AO762:AO765"/>
    <mergeCell ref="H768:H769"/>
    <mergeCell ref="H770:H771"/>
    <mergeCell ref="C755:C758"/>
    <mergeCell ref="I755:I758"/>
    <mergeCell ref="J755:J758"/>
    <mergeCell ref="K755:K758"/>
    <mergeCell ref="AH755:AH758"/>
    <mergeCell ref="AJ755:AJ758"/>
    <mergeCell ref="AP755:AP758"/>
    <mergeCell ref="AO777:AO780"/>
    <mergeCell ref="AP777:AP780"/>
    <mergeCell ref="AO770:AO773"/>
    <mergeCell ref="AJ762:AJ765"/>
    <mergeCell ref="C762:C765"/>
    <mergeCell ref="I762:I765"/>
    <mergeCell ref="J792:J795"/>
    <mergeCell ref="K792:K795"/>
    <mergeCell ref="AH792:AH795"/>
    <mergeCell ref="AJ792:AJ795"/>
    <mergeCell ref="AK792:AK795"/>
    <mergeCell ref="AL792:AL795"/>
    <mergeCell ref="AO766:AO769"/>
    <mergeCell ref="AP766:AP769"/>
    <mergeCell ref="AH762:AH765"/>
    <mergeCell ref="K770:K773"/>
    <mergeCell ref="AH770:AH773"/>
    <mergeCell ref="AJ770:AJ773"/>
    <mergeCell ref="AK770:AK773"/>
    <mergeCell ref="AL770:AL773"/>
    <mergeCell ref="AM770:AM773"/>
    <mergeCell ref="AN770:AN773"/>
    <mergeCell ref="C766:C769"/>
    <mergeCell ref="I766:I769"/>
    <mergeCell ref="J766:J769"/>
    <mergeCell ref="K766:K769"/>
    <mergeCell ref="AH766:AH769"/>
    <mergeCell ref="AJ766:AJ769"/>
    <mergeCell ref="H783:H784"/>
    <mergeCell ref="H794:H795"/>
    <mergeCell ref="AO781:AO784"/>
    <mergeCell ref="AP781:AP784"/>
    <mergeCell ref="AL785:AL788"/>
    <mergeCell ref="AM792:AM795"/>
    <mergeCell ref="C781:C784"/>
    <mergeCell ref="I781:I784"/>
    <mergeCell ref="K785:K788"/>
    <mergeCell ref="C785:C788"/>
    <mergeCell ref="I785:I788"/>
    <mergeCell ref="J785:J788"/>
    <mergeCell ref="C800:C803"/>
    <mergeCell ref="I800:I803"/>
    <mergeCell ref="J800:J803"/>
    <mergeCell ref="K800:K803"/>
    <mergeCell ref="L789:M789"/>
    <mergeCell ref="N789:O789"/>
    <mergeCell ref="C796:C799"/>
    <mergeCell ref="AK777:AK780"/>
    <mergeCell ref="L774:M774"/>
    <mergeCell ref="N774:O774"/>
    <mergeCell ref="P774:Q774"/>
    <mergeCell ref="R774:S774"/>
    <mergeCell ref="T774:U774"/>
    <mergeCell ref="X774:Y774"/>
    <mergeCell ref="AH796:AH799"/>
    <mergeCell ref="AJ796:AJ799"/>
    <mergeCell ref="AK796:AK799"/>
    <mergeCell ref="AL796:AL799"/>
    <mergeCell ref="AJ807:AJ810"/>
    <mergeCell ref="AM796:AM799"/>
    <mergeCell ref="V819:W819"/>
    <mergeCell ref="X819:Y819"/>
    <mergeCell ref="Z819:AA819"/>
    <mergeCell ref="AD819:AE819"/>
    <mergeCell ref="C807:C810"/>
    <mergeCell ref="I807:I810"/>
    <mergeCell ref="J807:J810"/>
    <mergeCell ref="K807:K810"/>
    <mergeCell ref="AM815:AM818"/>
    <mergeCell ref="I796:I799"/>
    <mergeCell ref="J796:J799"/>
    <mergeCell ref="K796:K799"/>
    <mergeCell ref="L804:M804"/>
    <mergeCell ref="N804:O804"/>
    <mergeCell ref="P804:Q804"/>
    <mergeCell ref="R804:S804"/>
    <mergeCell ref="AK807:AK810"/>
    <mergeCell ref="AL807:AL810"/>
    <mergeCell ref="L819:M819"/>
    <mergeCell ref="N819:O819"/>
    <mergeCell ref="P819:Q819"/>
    <mergeCell ref="R819:S819"/>
    <mergeCell ref="T819:U819"/>
    <mergeCell ref="AM811:AM814"/>
    <mergeCell ref="AM800:AM803"/>
    <mergeCell ref="C815:C818"/>
    <mergeCell ref="I815:I818"/>
    <mergeCell ref="J815:J818"/>
    <mergeCell ref="K815:K818"/>
    <mergeCell ref="AH815:AH818"/>
    <mergeCell ref="AJ815:AJ818"/>
    <mergeCell ref="AJ830:AJ833"/>
    <mergeCell ref="AK830:AK833"/>
    <mergeCell ref="AN807:AN810"/>
    <mergeCell ref="AO807:AO810"/>
    <mergeCell ref="C826:C829"/>
    <mergeCell ref="I826:I829"/>
    <mergeCell ref="J826:J829"/>
    <mergeCell ref="K826:K829"/>
    <mergeCell ref="AH826:AH829"/>
    <mergeCell ref="AJ826:AJ829"/>
    <mergeCell ref="I822:I825"/>
    <mergeCell ref="J822:J825"/>
    <mergeCell ref="K822:K825"/>
    <mergeCell ref="AO826:AO829"/>
    <mergeCell ref="C830:C833"/>
    <mergeCell ref="I830:I833"/>
    <mergeCell ref="J830:J833"/>
    <mergeCell ref="K830:K833"/>
    <mergeCell ref="AH830:AH833"/>
    <mergeCell ref="C822:C825"/>
    <mergeCell ref="AN811:AN814"/>
    <mergeCell ref="AO811:AO814"/>
    <mergeCell ref="AO822:AO825"/>
    <mergeCell ref="AP822:AP825"/>
    <mergeCell ref="AM826:AM829"/>
    <mergeCell ref="AN826:AN829"/>
    <mergeCell ref="AM837:AM840"/>
    <mergeCell ref="AN837:AN840"/>
    <mergeCell ref="AO837:AO840"/>
    <mergeCell ref="AP837:AP840"/>
    <mergeCell ref="AM830:AM833"/>
    <mergeCell ref="AN830:AN833"/>
    <mergeCell ref="AO830:AO833"/>
    <mergeCell ref="AP830:AP833"/>
    <mergeCell ref="AH822:AH825"/>
    <mergeCell ref="AJ822:AJ825"/>
    <mergeCell ref="AK822:AK825"/>
    <mergeCell ref="AL822:AL825"/>
    <mergeCell ref="AM822:AM825"/>
    <mergeCell ref="AN822:AN825"/>
    <mergeCell ref="AK826:AK829"/>
    <mergeCell ref="AL826:AL829"/>
    <mergeCell ref="AP826:AP829"/>
    <mergeCell ref="AK837:AK840"/>
    <mergeCell ref="AL837:AL840"/>
    <mergeCell ref="AL856:AL859"/>
    <mergeCell ref="AO867:AO870"/>
    <mergeCell ref="AP867:AP870"/>
    <mergeCell ref="AM871:AM874"/>
    <mergeCell ref="AN871:AN874"/>
    <mergeCell ref="L879:M879"/>
    <mergeCell ref="N879:O879"/>
    <mergeCell ref="P879:Q879"/>
    <mergeCell ref="R879:S879"/>
    <mergeCell ref="T879:U879"/>
    <mergeCell ref="AK871:AK874"/>
    <mergeCell ref="AM841:AM844"/>
    <mergeCell ref="AN841:AN844"/>
    <mergeCell ref="AO841:AO844"/>
    <mergeCell ref="AP841:AP844"/>
    <mergeCell ref="AH867:AH870"/>
    <mergeCell ref="AJ867:AJ870"/>
    <mergeCell ref="AK867:AK870"/>
    <mergeCell ref="AL867:AL870"/>
    <mergeCell ref="AM867:AM870"/>
    <mergeCell ref="AN867:AN870"/>
    <mergeCell ref="AO856:AO859"/>
    <mergeCell ref="AP856:AP859"/>
    <mergeCell ref="X864:Y864"/>
    <mergeCell ref="Z864:AA864"/>
    <mergeCell ref="AD864:AE864"/>
    <mergeCell ref="AL860:AL863"/>
    <mergeCell ref="AM860:AM863"/>
    <mergeCell ref="AH860:AH863"/>
    <mergeCell ref="AJ860:AJ863"/>
    <mergeCell ref="AK860:AK863"/>
    <mergeCell ref="C882:C885"/>
    <mergeCell ref="I882:I885"/>
    <mergeCell ref="J882:J885"/>
    <mergeCell ref="K882:K885"/>
    <mergeCell ref="E880:G880"/>
    <mergeCell ref="AH882:AH885"/>
    <mergeCell ref="AJ882:AJ885"/>
    <mergeCell ref="AK882:AK885"/>
    <mergeCell ref="H856:H857"/>
    <mergeCell ref="H858:H859"/>
    <mergeCell ref="H860:H861"/>
    <mergeCell ref="K871:K874"/>
    <mergeCell ref="AH871:AH874"/>
    <mergeCell ref="AJ871:AJ874"/>
    <mergeCell ref="J856:J859"/>
    <mergeCell ref="K856:K859"/>
    <mergeCell ref="AH856:AH859"/>
    <mergeCell ref="AJ856:AJ859"/>
    <mergeCell ref="AK856:AK859"/>
    <mergeCell ref="AP875:AP878"/>
    <mergeCell ref="AL912:AL915"/>
    <mergeCell ref="AP886:AP889"/>
    <mergeCell ref="C890:C893"/>
    <mergeCell ref="I890:I893"/>
    <mergeCell ref="J890:J893"/>
    <mergeCell ref="K890:K893"/>
    <mergeCell ref="AH890:AH893"/>
    <mergeCell ref="AJ890:AJ893"/>
    <mergeCell ref="AK890:AK893"/>
    <mergeCell ref="AL882:AL885"/>
    <mergeCell ref="AM882:AM885"/>
    <mergeCell ref="AN882:AN885"/>
    <mergeCell ref="AO882:AO885"/>
    <mergeCell ref="AP882:AP885"/>
    <mergeCell ref="C871:C874"/>
    <mergeCell ref="I871:I874"/>
    <mergeCell ref="J871:J874"/>
    <mergeCell ref="AM875:AM878"/>
    <mergeCell ref="AN875:AN878"/>
    <mergeCell ref="AO871:AO874"/>
    <mergeCell ref="AP871:AP874"/>
    <mergeCell ref="C875:C878"/>
    <mergeCell ref="I875:I878"/>
    <mergeCell ref="J875:J878"/>
    <mergeCell ref="K875:K878"/>
    <mergeCell ref="AH875:AH878"/>
    <mergeCell ref="AJ875:AJ878"/>
    <mergeCell ref="AK875:AK878"/>
    <mergeCell ref="AO875:AO878"/>
    <mergeCell ref="AL871:AL874"/>
    <mergeCell ref="AL875:AL878"/>
    <mergeCell ref="AM886:AM889"/>
    <mergeCell ref="AN886:AN889"/>
    <mergeCell ref="H901:H902"/>
    <mergeCell ref="H903:H904"/>
    <mergeCell ref="H905:H906"/>
    <mergeCell ref="AH897:AH900"/>
    <mergeCell ref="C886:C889"/>
    <mergeCell ref="I886:I889"/>
    <mergeCell ref="J886:J889"/>
    <mergeCell ref="K886:K889"/>
    <mergeCell ref="AH886:AH889"/>
    <mergeCell ref="AJ886:AJ889"/>
    <mergeCell ref="AL890:AL893"/>
    <mergeCell ref="AM890:AM893"/>
    <mergeCell ref="AN890:AN893"/>
    <mergeCell ref="AO890:AO893"/>
    <mergeCell ref="AP890:AP893"/>
    <mergeCell ref="H888:H889"/>
    <mergeCell ref="H890:H891"/>
    <mergeCell ref="H892:H893"/>
    <mergeCell ref="AO886:AO889"/>
    <mergeCell ref="AK886:AK889"/>
    <mergeCell ref="AK901:AK904"/>
    <mergeCell ref="AL901:AL904"/>
    <mergeCell ref="AP905:AP908"/>
    <mergeCell ref="AH905:AH908"/>
    <mergeCell ref="AJ905:AJ908"/>
    <mergeCell ref="AK905:AK908"/>
    <mergeCell ref="C905:C908"/>
    <mergeCell ref="I905:I908"/>
    <mergeCell ref="J905:J908"/>
    <mergeCell ref="K905:K908"/>
    <mergeCell ref="C897:C900"/>
    <mergeCell ref="I897:I900"/>
    <mergeCell ref="J897:J900"/>
    <mergeCell ref="H907:H908"/>
    <mergeCell ref="J920:J923"/>
    <mergeCell ref="K897:K900"/>
    <mergeCell ref="H897:H898"/>
    <mergeCell ref="H899:H900"/>
    <mergeCell ref="E895:G895"/>
    <mergeCell ref="AL886:AL889"/>
    <mergeCell ref="E910:G910"/>
    <mergeCell ref="AH912:AH915"/>
    <mergeCell ref="AJ912:AJ915"/>
    <mergeCell ref="C912:C915"/>
    <mergeCell ref="I912:I915"/>
    <mergeCell ref="J912:J915"/>
    <mergeCell ref="K912:K915"/>
    <mergeCell ref="H912:H913"/>
    <mergeCell ref="H914:H915"/>
    <mergeCell ref="L909:M909"/>
    <mergeCell ref="N909:O909"/>
    <mergeCell ref="P909:Q909"/>
    <mergeCell ref="R909:S909"/>
    <mergeCell ref="T909:U909"/>
    <mergeCell ref="AL916:AL919"/>
    <mergeCell ref="AM916:AM919"/>
    <mergeCell ref="AN916:AN919"/>
    <mergeCell ref="AP916:AP919"/>
    <mergeCell ref="AO916:AO919"/>
    <mergeCell ref="V924:W924"/>
    <mergeCell ref="C916:C919"/>
    <mergeCell ref="I916:I919"/>
    <mergeCell ref="J916:J919"/>
    <mergeCell ref="K916:K919"/>
    <mergeCell ref="AH916:AH919"/>
    <mergeCell ref="X924:Y924"/>
    <mergeCell ref="Z924:AA924"/>
    <mergeCell ref="H916:H917"/>
    <mergeCell ref="V909:W909"/>
    <mergeCell ref="X909:Y909"/>
    <mergeCell ref="Z909:AA909"/>
    <mergeCell ref="AK912:AK915"/>
    <mergeCell ref="AD909:AE909"/>
    <mergeCell ref="C920:C923"/>
    <mergeCell ref="I920:I923"/>
    <mergeCell ref="C927:C930"/>
    <mergeCell ref="I927:I930"/>
    <mergeCell ref="J927:J930"/>
    <mergeCell ref="K927:K930"/>
    <mergeCell ref="H927:H928"/>
    <mergeCell ref="H929:H930"/>
    <mergeCell ref="R939:S939"/>
    <mergeCell ref="T939:U939"/>
    <mergeCell ref="L924:M924"/>
    <mergeCell ref="N924:O924"/>
    <mergeCell ref="P924:Q924"/>
    <mergeCell ref="R924:S924"/>
    <mergeCell ref="T924:U924"/>
    <mergeCell ref="AJ916:AJ919"/>
    <mergeCell ref="AK916:AK919"/>
    <mergeCell ref="AO935:AO938"/>
    <mergeCell ref="C935:C938"/>
    <mergeCell ref="AH935:AH938"/>
    <mergeCell ref="AJ935:AJ938"/>
    <mergeCell ref="AK935:AK938"/>
    <mergeCell ref="L939:M939"/>
    <mergeCell ref="N939:O939"/>
    <mergeCell ref="P939:Q939"/>
    <mergeCell ref="AD939:AE939"/>
    <mergeCell ref="AO931:AO934"/>
    <mergeCell ref="H931:H932"/>
    <mergeCell ref="H933:H934"/>
    <mergeCell ref="H935:H936"/>
    <mergeCell ref="H937:H938"/>
    <mergeCell ref="I935:I938"/>
    <mergeCell ref="J935:J938"/>
    <mergeCell ref="K935:K938"/>
    <mergeCell ref="AM935:AM938"/>
    <mergeCell ref="AN935:AN938"/>
    <mergeCell ref="AH931:AH934"/>
    <mergeCell ref="AJ931:AJ934"/>
    <mergeCell ref="AK931:AK934"/>
    <mergeCell ref="AL931:AL934"/>
    <mergeCell ref="AM931:AM934"/>
    <mergeCell ref="AN931:AN934"/>
    <mergeCell ref="X939:Y939"/>
    <mergeCell ref="Z939:AA939"/>
    <mergeCell ref="C931:C934"/>
    <mergeCell ref="I931:I934"/>
    <mergeCell ref="J931:J934"/>
    <mergeCell ref="K931:K934"/>
    <mergeCell ref="E130:G130"/>
    <mergeCell ref="E145:G145"/>
    <mergeCell ref="E160:G160"/>
    <mergeCell ref="E175:G175"/>
    <mergeCell ref="E190:G190"/>
    <mergeCell ref="E205:G205"/>
    <mergeCell ref="AJ942:AJ945"/>
    <mergeCell ref="AK942:AK945"/>
    <mergeCell ref="C942:C945"/>
    <mergeCell ref="I942:I945"/>
    <mergeCell ref="J942:J945"/>
    <mergeCell ref="K942:K945"/>
    <mergeCell ref="H942:H943"/>
    <mergeCell ref="H944:H945"/>
    <mergeCell ref="AK950:AK953"/>
    <mergeCell ref="AL950:AL953"/>
    <mergeCell ref="H952:H953"/>
    <mergeCell ref="H950:H951"/>
    <mergeCell ref="C946:C949"/>
    <mergeCell ref="I946:I949"/>
    <mergeCell ref="J946:J949"/>
    <mergeCell ref="K946:K949"/>
    <mergeCell ref="H946:H947"/>
    <mergeCell ref="H948:H949"/>
    <mergeCell ref="C950:C953"/>
    <mergeCell ref="I950:I953"/>
    <mergeCell ref="J950:J953"/>
    <mergeCell ref="K950:K953"/>
    <mergeCell ref="AH950:AH953"/>
    <mergeCell ref="AJ950:AJ953"/>
    <mergeCell ref="E925:G925"/>
    <mergeCell ref="H918:H919"/>
    <mergeCell ref="E460:G460"/>
    <mergeCell ref="E490:G490"/>
    <mergeCell ref="E505:G505"/>
    <mergeCell ref="E520:G520"/>
    <mergeCell ref="E535:G535"/>
    <mergeCell ref="E550:G550"/>
    <mergeCell ref="E325:G325"/>
    <mergeCell ref="E340:G340"/>
    <mergeCell ref="E385:G385"/>
    <mergeCell ref="E400:G400"/>
    <mergeCell ref="E430:G430"/>
    <mergeCell ref="E355:G355"/>
    <mergeCell ref="E370:G370"/>
    <mergeCell ref="E220:G220"/>
    <mergeCell ref="E235:G235"/>
    <mergeCell ref="E250:G250"/>
    <mergeCell ref="E265:G265"/>
    <mergeCell ref="E280:G280"/>
    <mergeCell ref="E310:G310"/>
    <mergeCell ref="E775:G775"/>
    <mergeCell ref="E790:G790"/>
    <mergeCell ref="E805:G805"/>
    <mergeCell ref="E820:G820"/>
    <mergeCell ref="V939:W939"/>
    <mergeCell ref="K920:K923"/>
    <mergeCell ref="E685:G685"/>
    <mergeCell ref="E700:G700"/>
    <mergeCell ref="E715:G715"/>
    <mergeCell ref="E730:G730"/>
    <mergeCell ref="E745:G745"/>
    <mergeCell ref="E760:G760"/>
    <mergeCell ref="E835:G835"/>
    <mergeCell ref="E940:G940"/>
    <mergeCell ref="E955:G955"/>
    <mergeCell ref="E565:G565"/>
    <mergeCell ref="E580:G580"/>
    <mergeCell ref="E595:G595"/>
    <mergeCell ref="E610:G610"/>
    <mergeCell ref="E625:G625"/>
    <mergeCell ref="E640:G640"/>
    <mergeCell ref="E655:G655"/>
    <mergeCell ref="H920:H921"/>
    <mergeCell ref="H922:H923"/>
    <mergeCell ref="P789:Q789"/>
    <mergeCell ref="R789:S789"/>
    <mergeCell ref="T789:U789"/>
    <mergeCell ref="L744:M744"/>
    <mergeCell ref="N744:O744"/>
    <mergeCell ref="P744:Q744"/>
    <mergeCell ref="R744:S744"/>
    <mergeCell ref="T744:U744"/>
  </mergeCells>
  <conditionalFormatting sqref="L12:AC23 L24:AA608 L609:AC611 L612:AA818 L819:AC821 L822:AA923 L942:AA968">
    <cfRule type="beginsWith" dxfId="127" priority="127" operator="beginsWith" text="Fruit">
      <formula>LEFT(L12,LEN("Fruit"))="Fruit"</formula>
    </cfRule>
    <cfRule type="beginsWith" dxfId="126" priority="128" operator="beginsWith" text="F">
      <formula>LEFT(L12,LEN("F"))="F"</formula>
    </cfRule>
  </conditionalFormatting>
  <conditionalFormatting sqref="L924:AC941">
    <cfRule type="beginsWith" dxfId="125" priority="5" operator="beginsWith" text="Fruit">
      <formula>LEFT(L924,LEN("Fruit"))="Fruit"</formula>
    </cfRule>
    <cfRule type="beginsWith" dxfId="124" priority="6" operator="beginsWith" text="F">
      <formula>LEFT(L924,LEN("F"))="F"</formula>
    </cfRule>
  </conditionalFormatting>
  <conditionalFormatting sqref="AB27:AC38">
    <cfRule type="beginsWith" dxfId="123" priority="126" operator="beginsWith" text="F">
      <formula>LEFT(AB27,LEN("F"))="F"</formula>
    </cfRule>
    <cfRule type="beginsWith" dxfId="122" priority="125" operator="beginsWith" text="Fruit">
      <formula>LEFT(AB27,LEN("Fruit"))="Fruit"</formula>
    </cfRule>
  </conditionalFormatting>
  <conditionalFormatting sqref="AB42:AC53">
    <cfRule type="beginsWith" dxfId="121" priority="124" operator="beginsWith" text="F">
      <formula>LEFT(AB42,LEN("F"))="F"</formula>
    </cfRule>
    <cfRule type="beginsWith" dxfId="120" priority="123" operator="beginsWith" text="Fruit">
      <formula>LEFT(AB42,LEN("Fruit"))="Fruit"</formula>
    </cfRule>
  </conditionalFormatting>
  <conditionalFormatting sqref="AB57:AC68">
    <cfRule type="beginsWith" dxfId="119" priority="122" operator="beginsWith" text="F">
      <formula>LEFT(AB57,LEN("F"))="F"</formula>
    </cfRule>
    <cfRule type="beginsWith" dxfId="118" priority="121" operator="beginsWith" text="Fruit">
      <formula>LEFT(AB57,LEN("Fruit"))="Fruit"</formula>
    </cfRule>
  </conditionalFormatting>
  <conditionalFormatting sqref="AB72:AC83">
    <cfRule type="beginsWith" dxfId="117" priority="120" operator="beginsWith" text="F">
      <formula>LEFT(AB72,LEN("F"))="F"</formula>
    </cfRule>
    <cfRule type="beginsWith" dxfId="116" priority="119" operator="beginsWith" text="Fruit">
      <formula>LEFT(AB72,LEN("Fruit"))="Fruit"</formula>
    </cfRule>
  </conditionalFormatting>
  <conditionalFormatting sqref="AB87:AC98">
    <cfRule type="beginsWith" dxfId="115" priority="118" operator="beginsWith" text="F">
      <formula>LEFT(AB87,LEN("F"))="F"</formula>
    </cfRule>
    <cfRule type="beginsWith" dxfId="114" priority="117" operator="beginsWith" text="Fruit">
      <formula>LEFT(AB87,LEN("Fruit"))="Fruit"</formula>
    </cfRule>
  </conditionalFormatting>
  <conditionalFormatting sqref="AB102:AC113">
    <cfRule type="beginsWith" dxfId="113" priority="116" operator="beginsWith" text="F">
      <formula>LEFT(AB102,LEN("F"))="F"</formula>
    </cfRule>
    <cfRule type="beginsWith" dxfId="112" priority="115" operator="beginsWith" text="Fruit">
      <formula>LEFT(AB102,LEN("Fruit"))="Fruit"</formula>
    </cfRule>
  </conditionalFormatting>
  <conditionalFormatting sqref="AB117:AC128">
    <cfRule type="beginsWith" dxfId="111" priority="114" operator="beginsWith" text="F">
      <formula>LEFT(AB117,LEN("F"))="F"</formula>
    </cfRule>
    <cfRule type="beginsWith" dxfId="110" priority="113" operator="beginsWith" text="Fruit">
      <formula>LEFT(AB117,LEN("Fruit"))="Fruit"</formula>
    </cfRule>
  </conditionalFormatting>
  <conditionalFormatting sqref="AB132:AC143">
    <cfRule type="beginsWith" dxfId="109" priority="112" operator="beginsWith" text="F">
      <formula>LEFT(AB132,LEN("F"))="F"</formula>
    </cfRule>
    <cfRule type="beginsWith" dxfId="108" priority="111" operator="beginsWith" text="Fruit">
      <formula>LEFT(AB132,LEN("Fruit"))="Fruit"</formula>
    </cfRule>
  </conditionalFormatting>
  <conditionalFormatting sqref="AB147:AC158">
    <cfRule type="beginsWith" dxfId="107" priority="110" operator="beginsWith" text="F">
      <formula>LEFT(AB147,LEN("F"))="F"</formula>
    </cfRule>
    <cfRule type="beginsWith" dxfId="106" priority="109" operator="beginsWith" text="Fruit">
      <formula>LEFT(AB147,LEN("Fruit"))="Fruit"</formula>
    </cfRule>
  </conditionalFormatting>
  <conditionalFormatting sqref="AB162:AC173">
    <cfRule type="beginsWith" dxfId="105" priority="108" operator="beginsWith" text="F">
      <formula>LEFT(AB162,LEN("F"))="F"</formula>
    </cfRule>
    <cfRule type="beginsWith" dxfId="104" priority="107" operator="beginsWith" text="Fruit">
      <formula>LEFT(AB162,LEN("Fruit"))="Fruit"</formula>
    </cfRule>
  </conditionalFormatting>
  <conditionalFormatting sqref="AB177:AC188">
    <cfRule type="beginsWith" dxfId="103" priority="106" operator="beginsWith" text="F">
      <formula>LEFT(AB177,LEN("F"))="F"</formula>
    </cfRule>
    <cfRule type="beginsWith" dxfId="102" priority="105" operator="beginsWith" text="Fruit">
      <formula>LEFT(AB177,LEN("Fruit"))="Fruit"</formula>
    </cfRule>
  </conditionalFormatting>
  <conditionalFormatting sqref="AB192:AC203">
    <cfRule type="beginsWith" dxfId="101" priority="104" operator="beginsWith" text="F">
      <formula>LEFT(AB192,LEN("F"))="F"</formula>
    </cfRule>
    <cfRule type="beginsWith" dxfId="100" priority="103" operator="beginsWith" text="Fruit">
      <formula>LEFT(AB192,LEN("Fruit"))="Fruit"</formula>
    </cfRule>
  </conditionalFormatting>
  <conditionalFormatting sqref="AB207:AC218">
    <cfRule type="beginsWith" dxfId="99" priority="102" operator="beginsWith" text="F">
      <formula>LEFT(AB207,LEN("F"))="F"</formula>
    </cfRule>
    <cfRule type="beginsWith" dxfId="98" priority="101" operator="beginsWith" text="Fruit">
      <formula>LEFT(AB207,LEN("Fruit"))="Fruit"</formula>
    </cfRule>
  </conditionalFormatting>
  <conditionalFormatting sqref="AB222:AC233">
    <cfRule type="beginsWith" dxfId="97" priority="100" operator="beginsWith" text="F">
      <formula>LEFT(AB222,LEN("F"))="F"</formula>
    </cfRule>
    <cfRule type="beginsWith" dxfId="96" priority="99" operator="beginsWith" text="Fruit">
      <formula>LEFT(AB222,LEN("Fruit"))="Fruit"</formula>
    </cfRule>
  </conditionalFormatting>
  <conditionalFormatting sqref="AB237:AC248">
    <cfRule type="beginsWith" dxfId="95" priority="98" operator="beginsWith" text="F">
      <formula>LEFT(AB237,LEN("F"))="F"</formula>
    </cfRule>
    <cfRule type="beginsWith" dxfId="94" priority="97" operator="beginsWith" text="Fruit">
      <formula>LEFT(AB237,LEN("Fruit"))="Fruit"</formula>
    </cfRule>
  </conditionalFormatting>
  <conditionalFormatting sqref="AB252:AC263">
    <cfRule type="beginsWith" dxfId="93" priority="96" operator="beginsWith" text="F">
      <formula>LEFT(AB252,LEN("F"))="F"</formula>
    </cfRule>
    <cfRule type="beginsWith" dxfId="92" priority="95" operator="beginsWith" text="Fruit">
      <formula>LEFT(AB252,LEN("Fruit"))="Fruit"</formula>
    </cfRule>
  </conditionalFormatting>
  <conditionalFormatting sqref="AB267:AC278">
    <cfRule type="beginsWith" dxfId="91" priority="94" operator="beginsWith" text="F">
      <formula>LEFT(AB267,LEN("F"))="F"</formula>
    </cfRule>
    <cfRule type="beginsWith" dxfId="90" priority="93" operator="beginsWith" text="Fruit">
      <formula>LEFT(AB267,LEN("Fruit"))="Fruit"</formula>
    </cfRule>
  </conditionalFormatting>
  <conditionalFormatting sqref="AB282:AC293">
    <cfRule type="beginsWith" dxfId="89" priority="92" operator="beginsWith" text="F">
      <formula>LEFT(AB282,LEN("F"))="F"</formula>
    </cfRule>
    <cfRule type="beginsWith" dxfId="88" priority="91" operator="beginsWith" text="Fruit">
      <formula>LEFT(AB282,LEN("Fruit"))="Fruit"</formula>
    </cfRule>
  </conditionalFormatting>
  <conditionalFormatting sqref="AB297:AC308">
    <cfRule type="beginsWith" dxfId="87" priority="90" operator="beginsWith" text="F">
      <formula>LEFT(AB297,LEN("F"))="F"</formula>
    </cfRule>
    <cfRule type="beginsWith" dxfId="86" priority="89" operator="beginsWith" text="Fruit">
      <formula>LEFT(AB297,LEN("Fruit"))="Fruit"</formula>
    </cfRule>
  </conditionalFormatting>
  <conditionalFormatting sqref="AB312:AC323">
    <cfRule type="beginsWith" dxfId="85" priority="88" operator="beginsWith" text="F">
      <formula>LEFT(AB312,LEN("F"))="F"</formula>
    </cfRule>
    <cfRule type="beginsWith" dxfId="84" priority="87" operator="beginsWith" text="Fruit">
      <formula>LEFT(AB312,LEN("Fruit"))="Fruit"</formula>
    </cfRule>
  </conditionalFormatting>
  <conditionalFormatting sqref="AB327:AC338">
    <cfRule type="beginsWith" dxfId="83" priority="86" operator="beginsWith" text="F">
      <formula>LEFT(AB327,LEN("F"))="F"</formula>
    </cfRule>
    <cfRule type="beginsWith" dxfId="82" priority="85" operator="beginsWith" text="Fruit">
      <formula>LEFT(AB327,LEN("Fruit"))="Fruit"</formula>
    </cfRule>
  </conditionalFormatting>
  <conditionalFormatting sqref="AB342:AC353">
    <cfRule type="beginsWith" dxfId="81" priority="84" operator="beginsWith" text="F">
      <formula>LEFT(AB342,LEN("F"))="F"</formula>
    </cfRule>
    <cfRule type="beginsWith" dxfId="80" priority="83" operator="beginsWith" text="Fruit">
      <formula>LEFT(AB342,LEN("Fruit"))="Fruit"</formula>
    </cfRule>
  </conditionalFormatting>
  <conditionalFormatting sqref="AB357:AC368">
    <cfRule type="beginsWith" dxfId="79" priority="81" operator="beginsWith" text="Fruit">
      <formula>LEFT(AB357,LEN("Fruit"))="Fruit"</formula>
    </cfRule>
    <cfRule type="beginsWith" dxfId="78" priority="82" operator="beginsWith" text="F">
      <formula>LEFT(AB357,LEN("F"))="F"</formula>
    </cfRule>
  </conditionalFormatting>
  <conditionalFormatting sqref="AB372:AC383">
    <cfRule type="beginsWith" dxfId="77" priority="80" operator="beginsWith" text="F">
      <formula>LEFT(AB372,LEN("F"))="F"</formula>
    </cfRule>
    <cfRule type="beginsWith" dxfId="76" priority="79" operator="beginsWith" text="Fruit">
      <formula>LEFT(AB372,LEN("Fruit"))="Fruit"</formula>
    </cfRule>
  </conditionalFormatting>
  <conditionalFormatting sqref="AB387:AC398">
    <cfRule type="beginsWith" dxfId="75" priority="78" operator="beginsWith" text="F">
      <formula>LEFT(AB387,LEN("F"))="F"</formula>
    </cfRule>
    <cfRule type="beginsWith" dxfId="74" priority="77" operator="beginsWith" text="Fruit">
      <formula>LEFT(AB387,LEN("Fruit"))="Fruit"</formula>
    </cfRule>
  </conditionalFormatting>
  <conditionalFormatting sqref="AB402:AC413">
    <cfRule type="beginsWith" dxfId="73" priority="76" operator="beginsWith" text="F">
      <formula>LEFT(AB402,LEN("F"))="F"</formula>
    </cfRule>
    <cfRule type="beginsWith" dxfId="72" priority="75" operator="beginsWith" text="Fruit">
      <formula>LEFT(AB402,LEN("Fruit"))="Fruit"</formula>
    </cfRule>
  </conditionalFormatting>
  <conditionalFormatting sqref="AB417:AC428">
    <cfRule type="beginsWith" dxfId="71" priority="74" operator="beginsWith" text="F">
      <formula>LEFT(AB417,LEN("F"))="F"</formula>
    </cfRule>
    <cfRule type="beginsWith" dxfId="70" priority="73" operator="beginsWith" text="Fruit">
      <formula>LEFT(AB417,LEN("Fruit"))="Fruit"</formula>
    </cfRule>
  </conditionalFormatting>
  <conditionalFormatting sqref="AB432:AC443">
    <cfRule type="beginsWith" dxfId="69" priority="72" operator="beginsWith" text="F">
      <formula>LEFT(AB432,LEN("F"))="F"</formula>
    </cfRule>
    <cfRule type="beginsWith" dxfId="68" priority="71" operator="beginsWith" text="Fruit">
      <formula>LEFT(AB432,LEN("Fruit"))="Fruit"</formula>
    </cfRule>
  </conditionalFormatting>
  <conditionalFormatting sqref="AB447:AC458">
    <cfRule type="beginsWith" dxfId="67" priority="70" operator="beginsWith" text="F">
      <formula>LEFT(AB447,LEN("F"))="F"</formula>
    </cfRule>
    <cfRule type="beginsWith" dxfId="66" priority="69" operator="beginsWith" text="Fruit">
      <formula>LEFT(AB447,LEN("Fruit"))="Fruit"</formula>
    </cfRule>
  </conditionalFormatting>
  <conditionalFormatting sqref="AB462:AC473">
    <cfRule type="beginsWith" dxfId="65" priority="68" operator="beginsWith" text="F">
      <formula>LEFT(AB462,LEN("F"))="F"</formula>
    </cfRule>
    <cfRule type="beginsWith" dxfId="64" priority="67" operator="beginsWith" text="Fruit">
      <formula>LEFT(AB462,LEN("Fruit"))="Fruit"</formula>
    </cfRule>
  </conditionalFormatting>
  <conditionalFormatting sqref="AB477:AC488">
    <cfRule type="beginsWith" dxfId="63" priority="65" operator="beginsWith" text="Fruit">
      <formula>LEFT(AB477,LEN("Fruit"))="Fruit"</formula>
    </cfRule>
    <cfRule type="beginsWith" dxfId="62" priority="66" operator="beginsWith" text="F">
      <formula>LEFT(AB477,LEN("F"))="F"</formula>
    </cfRule>
  </conditionalFormatting>
  <conditionalFormatting sqref="AB492:AC503">
    <cfRule type="beginsWith" dxfId="61" priority="64" operator="beginsWith" text="F">
      <formula>LEFT(AB492,LEN("F"))="F"</formula>
    </cfRule>
    <cfRule type="beginsWith" dxfId="60" priority="63" operator="beginsWith" text="Fruit">
      <formula>LEFT(AB492,LEN("Fruit"))="Fruit"</formula>
    </cfRule>
  </conditionalFormatting>
  <conditionalFormatting sqref="AB507:AC518">
    <cfRule type="beginsWith" dxfId="59" priority="62" operator="beginsWith" text="F">
      <formula>LEFT(AB507,LEN("F"))="F"</formula>
    </cfRule>
    <cfRule type="beginsWith" dxfId="58" priority="61" operator="beginsWith" text="Fruit">
      <formula>LEFT(AB507,LEN("Fruit"))="Fruit"</formula>
    </cfRule>
  </conditionalFormatting>
  <conditionalFormatting sqref="AB522:AC533">
    <cfRule type="beginsWith" dxfId="57" priority="60" operator="beginsWith" text="F">
      <formula>LEFT(AB522,LEN("F"))="F"</formula>
    </cfRule>
    <cfRule type="beginsWith" dxfId="56" priority="59" operator="beginsWith" text="Fruit">
      <formula>LEFT(AB522,LEN("Fruit"))="Fruit"</formula>
    </cfRule>
  </conditionalFormatting>
  <conditionalFormatting sqref="AB537:AC548">
    <cfRule type="beginsWith" dxfId="55" priority="58" operator="beginsWith" text="F">
      <formula>LEFT(AB537,LEN("F"))="F"</formula>
    </cfRule>
    <cfRule type="beginsWith" dxfId="54" priority="57" operator="beginsWith" text="Fruit">
      <formula>LEFT(AB537,LEN("Fruit"))="Fruit"</formula>
    </cfRule>
  </conditionalFormatting>
  <conditionalFormatting sqref="AB552:AC563">
    <cfRule type="beginsWith" dxfId="53" priority="56" operator="beginsWith" text="F">
      <formula>LEFT(AB552,LEN("F"))="F"</formula>
    </cfRule>
    <cfRule type="beginsWith" dxfId="52" priority="55" operator="beginsWith" text="Fruit">
      <formula>LEFT(AB552,LEN("Fruit"))="Fruit"</formula>
    </cfRule>
  </conditionalFormatting>
  <conditionalFormatting sqref="AB567:AC578">
    <cfRule type="beginsWith" dxfId="51" priority="54" operator="beginsWith" text="F">
      <formula>LEFT(AB567,LEN("F"))="F"</formula>
    </cfRule>
    <cfRule type="beginsWith" dxfId="50" priority="53" operator="beginsWith" text="Fruit">
      <formula>LEFT(AB567,LEN("Fruit"))="Fruit"</formula>
    </cfRule>
  </conditionalFormatting>
  <conditionalFormatting sqref="AB582:AC593">
    <cfRule type="beginsWith" dxfId="49" priority="52" operator="beginsWith" text="F">
      <formula>LEFT(AB582,LEN("F"))="F"</formula>
    </cfRule>
    <cfRule type="beginsWith" dxfId="48" priority="51" operator="beginsWith" text="Fruit">
      <formula>LEFT(AB582,LEN("Fruit"))="Fruit"</formula>
    </cfRule>
  </conditionalFormatting>
  <conditionalFormatting sqref="AB597:AC608">
    <cfRule type="beginsWith" dxfId="47" priority="49" operator="beginsWith" text="Fruit">
      <formula>LEFT(AB597,LEN("Fruit"))="Fruit"</formula>
    </cfRule>
    <cfRule type="beginsWith" dxfId="46" priority="50" operator="beginsWith" text="F">
      <formula>LEFT(AB597,LEN("F"))="F"</formula>
    </cfRule>
  </conditionalFormatting>
  <conditionalFormatting sqref="AB612:AC623">
    <cfRule type="beginsWith" dxfId="45" priority="2" operator="beginsWith" text="F">
      <formula>LEFT(AB612,LEN("F"))="F"</formula>
    </cfRule>
    <cfRule type="beginsWith" dxfId="44" priority="1" operator="beginsWith" text="Fruit">
      <formula>LEFT(AB612,LEN("Fruit"))="Fruit"</formula>
    </cfRule>
  </conditionalFormatting>
  <conditionalFormatting sqref="AB627:AC638">
    <cfRule type="beginsWith" dxfId="43" priority="48" operator="beginsWith" text="F">
      <formula>LEFT(AB627,LEN("F"))="F"</formula>
    </cfRule>
    <cfRule type="beginsWith" dxfId="42" priority="47" operator="beginsWith" text="Fruit">
      <formula>LEFT(AB627,LEN("Fruit"))="Fruit"</formula>
    </cfRule>
  </conditionalFormatting>
  <conditionalFormatting sqref="AB642:AC653">
    <cfRule type="beginsWith" dxfId="41" priority="46" operator="beginsWith" text="F">
      <formula>LEFT(AB642,LEN("F"))="F"</formula>
    </cfRule>
    <cfRule type="beginsWith" dxfId="40" priority="45" operator="beginsWith" text="Fruit">
      <formula>LEFT(AB642,LEN("Fruit"))="Fruit"</formula>
    </cfRule>
  </conditionalFormatting>
  <conditionalFormatting sqref="AB657:AC668">
    <cfRule type="beginsWith" dxfId="39" priority="43" operator="beginsWith" text="Fruit">
      <formula>LEFT(AB657,LEN("Fruit"))="Fruit"</formula>
    </cfRule>
    <cfRule type="beginsWith" dxfId="38" priority="44" operator="beginsWith" text="F">
      <formula>LEFT(AB657,LEN("F"))="F"</formula>
    </cfRule>
  </conditionalFormatting>
  <conditionalFormatting sqref="AB672:AC683">
    <cfRule type="beginsWith" dxfId="37" priority="42" operator="beginsWith" text="F">
      <formula>LEFT(AB672,LEN("F"))="F"</formula>
    </cfRule>
    <cfRule type="beginsWith" dxfId="36" priority="41" operator="beginsWith" text="Fruit">
      <formula>LEFT(AB672,LEN("Fruit"))="Fruit"</formula>
    </cfRule>
  </conditionalFormatting>
  <conditionalFormatting sqref="AB687:AC698">
    <cfRule type="beginsWith" dxfId="35" priority="40" operator="beginsWith" text="F">
      <formula>LEFT(AB687,LEN("F"))="F"</formula>
    </cfRule>
    <cfRule type="beginsWith" dxfId="34" priority="39" operator="beginsWith" text="Fruit">
      <formula>LEFT(AB687,LEN("Fruit"))="Fruit"</formula>
    </cfRule>
  </conditionalFormatting>
  <conditionalFormatting sqref="AB702:AC713">
    <cfRule type="beginsWith" dxfId="33" priority="38" operator="beginsWith" text="F">
      <formula>LEFT(AB702,LEN("F"))="F"</formula>
    </cfRule>
    <cfRule type="beginsWith" dxfId="32" priority="37" operator="beginsWith" text="Fruit">
      <formula>LEFT(AB702,LEN("Fruit"))="Fruit"</formula>
    </cfRule>
  </conditionalFormatting>
  <conditionalFormatting sqref="AB717:AC728">
    <cfRule type="beginsWith" dxfId="31" priority="36" operator="beginsWith" text="F">
      <formula>LEFT(AB717,LEN("F"))="F"</formula>
    </cfRule>
    <cfRule type="beginsWith" dxfId="30" priority="35" operator="beginsWith" text="Fruit">
      <formula>LEFT(AB717,LEN("Fruit"))="Fruit"</formula>
    </cfRule>
  </conditionalFormatting>
  <conditionalFormatting sqref="AB732:AC743">
    <cfRule type="beginsWith" dxfId="29" priority="34" operator="beginsWith" text="F">
      <formula>LEFT(AB732,LEN("F"))="F"</formula>
    </cfRule>
    <cfRule type="beginsWith" dxfId="28" priority="33" operator="beginsWith" text="Fruit">
      <formula>LEFT(AB732,LEN("Fruit"))="Fruit"</formula>
    </cfRule>
  </conditionalFormatting>
  <conditionalFormatting sqref="AB747:AC758">
    <cfRule type="beginsWith" dxfId="27" priority="32" operator="beginsWith" text="F">
      <formula>LEFT(AB747,LEN("F"))="F"</formula>
    </cfRule>
    <cfRule type="beginsWith" dxfId="26" priority="31" operator="beginsWith" text="Fruit">
      <formula>LEFT(AB747,LEN("Fruit"))="Fruit"</formula>
    </cfRule>
  </conditionalFormatting>
  <conditionalFormatting sqref="AB762:AC773">
    <cfRule type="beginsWith" dxfId="25" priority="30" operator="beginsWith" text="F">
      <formula>LEFT(AB762,LEN("F"))="F"</formula>
    </cfRule>
    <cfRule type="beginsWith" dxfId="24" priority="29" operator="beginsWith" text="Fruit">
      <formula>LEFT(AB762,LEN("Fruit"))="Fruit"</formula>
    </cfRule>
  </conditionalFormatting>
  <conditionalFormatting sqref="AB777:AC788">
    <cfRule type="beginsWith" dxfId="23" priority="28" operator="beginsWith" text="F">
      <formula>LEFT(AB777,LEN("F"))="F"</formula>
    </cfRule>
    <cfRule type="beginsWith" dxfId="22" priority="27" operator="beginsWith" text="Fruit">
      <formula>LEFT(AB777,LEN("Fruit"))="Fruit"</formula>
    </cfRule>
  </conditionalFormatting>
  <conditionalFormatting sqref="AB792:AC803">
    <cfRule type="beginsWith" dxfId="21" priority="25" operator="beginsWith" text="Fruit">
      <formula>LEFT(AB792,LEN("Fruit"))="Fruit"</formula>
    </cfRule>
    <cfRule type="beginsWith" dxfId="20" priority="26" operator="beginsWith" text="F">
      <formula>LEFT(AB792,LEN("F"))="F"</formula>
    </cfRule>
  </conditionalFormatting>
  <conditionalFormatting sqref="AB807:AC818">
    <cfRule type="beginsWith" dxfId="19" priority="24" operator="beginsWith" text="F">
      <formula>LEFT(AB807,LEN("F"))="F"</formula>
    </cfRule>
    <cfRule type="beginsWith" dxfId="18" priority="23" operator="beginsWith" text="Fruit">
      <formula>LEFT(AB807,LEN("Fruit"))="Fruit"</formula>
    </cfRule>
  </conditionalFormatting>
  <conditionalFormatting sqref="AB822:AC833">
    <cfRule type="beginsWith" dxfId="17" priority="4" operator="beginsWith" text="F">
      <formula>LEFT(AB822,LEN("F"))="F"</formula>
    </cfRule>
    <cfRule type="beginsWith" dxfId="16" priority="3" operator="beginsWith" text="Fruit">
      <formula>LEFT(AB822,LEN("Fruit"))="Fruit"</formula>
    </cfRule>
  </conditionalFormatting>
  <conditionalFormatting sqref="AB837:AC848">
    <cfRule type="beginsWith" dxfId="15" priority="22" operator="beginsWith" text="F">
      <formula>LEFT(AB837,LEN("F"))="F"</formula>
    </cfRule>
    <cfRule type="beginsWith" dxfId="14" priority="21" operator="beginsWith" text="Fruit">
      <formula>LEFT(AB837,LEN("Fruit"))="Fruit"</formula>
    </cfRule>
  </conditionalFormatting>
  <conditionalFormatting sqref="AB852:AC863">
    <cfRule type="beginsWith" dxfId="13" priority="20" operator="beginsWith" text="F">
      <formula>LEFT(AB852,LEN("F"))="F"</formula>
    </cfRule>
    <cfRule type="beginsWith" dxfId="12" priority="19" operator="beginsWith" text="Fruit">
      <formula>LEFT(AB852,LEN("Fruit"))="Fruit"</formula>
    </cfRule>
  </conditionalFormatting>
  <conditionalFormatting sqref="AB867:AC878">
    <cfRule type="beginsWith" dxfId="11" priority="17" operator="beginsWith" text="Fruit">
      <formula>LEFT(AB867,LEN("Fruit"))="Fruit"</formula>
    </cfRule>
    <cfRule type="beginsWith" dxfId="10" priority="18" operator="beginsWith" text="F">
      <formula>LEFT(AB867,LEN("F"))="F"</formula>
    </cfRule>
  </conditionalFormatting>
  <conditionalFormatting sqref="AB882:AC893">
    <cfRule type="beginsWith" dxfId="9" priority="16" operator="beginsWith" text="F">
      <formula>LEFT(AB882,LEN("F"))="F"</formula>
    </cfRule>
    <cfRule type="beginsWith" dxfId="8" priority="15" operator="beginsWith" text="Fruit">
      <formula>LEFT(AB882,LEN("Fruit"))="Fruit"</formula>
    </cfRule>
  </conditionalFormatting>
  <conditionalFormatting sqref="AB897:AC908">
    <cfRule type="beginsWith" dxfId="7" priority="14" operator="beginsWith" text="F">
      <formula>LEFT(AB897,LEN("F"))="F"</formula>
    </cfRule>
    <cfRule type="beginsWith" dxfId="6" priority="13" operator="beginsWith" text="Fruit">
      <formula>LEFT(AB897,LEN("Fruit"))="Fruit"</formula>
    </cfRule>
  </conditionalFormatting>
  <conditionalFormatting sqref="AB912:AC923">
    <cfRule type="beginsWith" dxfId="5" priority="12" operator="beginsWith" text="F">
      <formula>LEFT(AB912,LEN("F"))="F"</formula>
    </cfRule>
    <cfRule type="beginsWith" dxfId="4" priority="11" operator="beginsWith" text="Fruit">
      <formula>LEFT(AB912,LEN("Fruit"))="Fruit"</formula>
    </cfRule>
  </conditionalFormatting>
  <conditionalFormatting sqref="AB942:AC953">
    <cfRule type="beginsWith" dxfId="3" priority="8" operator="beginsWith" text="F">
      <formula>LEFT(AB942,LEN("F"))="F"</formula>
    </cfRule>
    <cfRule type="beginsWith" dxfId="2" priority="7" operator="beginsWith" text="Fruit">
      <formula>LEFT(AB942,LEN("Fruit"))="Fruit"</formula>
    </cfRule>
  </conditionalFormatting>
  <conditionalFormatting sqref="AB957:AC968">
    <cfRule type="beginsWith" dxfId="1" priority="9" operator="beginsWith" text="Fruit">
      <formula>LEFT(AB957,LEN("Fruit"))="Fruit"</formula>
    </cfRule>
    <cfRule type="beginsWith" dxfId="0" priority="10" operator="beginsWith" text="F">
      <formula>LEFT(AB957,LEN("F"))="F"</formula>
    </cfRule>
  </conditionalFormatting>
  <printOptions verticalCentered="1"/>
  <pageMargins left="0" right="0.1" top="0.25" bottom="0.25" header="0" footer="0.17"/>
  <pageSetup paperSize="17" scale="50" fitToHeight="32" orientation="landscape" r:id="rId1"/>
  <headerFooter alignWithMargins="0">
    <oddFooter>&amp;R&amp;Z&amp;F    page &amp;P &amp; of &amp;N</oddFooter>
  </headerFooter>
  <rowBreaks count="31" manualBreakCount="31">
    <brk id="38" max="30" man="1"/>
    <brk id="68" max="30" man="1"/>
    <brk id="98" max="30" man="1"/>
    <brk id="128" max="30" man="1"/>
    <brk id="158" max="30" man="1"/>
    <brk id="188" max="30" man="1"/>
    <brk id="218" max="30" man="1"/>
    <brk id="248" max="30" man="1"/>
    <brk id="278" max="30" man="1"/>
    <brk id="308" max="30" man="1"/>
    <brk id="338" max="30" man="1"/>
    <brk id="368" max="30" man="1"/>
    <brk id="398" max="30" man="1"/>
    <brk id="428" max="30" man="1"/>
    <brk id="458" max="30" man="1"/>
    <brk id="488" max="30" man="1"/>
    <brk id="518" max="30" man="1"/>
    <brk id="548" max="30" man="1"/>
    <brk id="578" max="30" man="1"/>
    <brk id="608" max="30" man="1"/>
    <brk id="638" max="30" man="1"/>
    <brk id="668" max="30" man="1"/>
    <brk id="698" max="30" man="1"/>
    <brk id="728" max="30" man="1"/>
    <brk id="758" max="30" man="1"/>
    <brk id="788" max="30" man="1"/>
    <brk id="818" max="30" man="1"/>
    <brk id="848" max="30" man="1"/>
    <brk id="878" max="30" man="1"/>
    <brk id="908" max="30" man="1"/>
    <brk id="938" max="30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60D84-CE56-424A-B2F5-85B33BD5D267}">
  <dimension ref="A1:U220"/>
  <sheetViews>
    <sheetView topLeftCell="A45" zoomScale="110" zoomScaleNormal="110" zoomScaleSheetLayoutView="55" workbookViewId="0">
      <selection activeCell="H76" sqref="H76"/>
    </sheetView>
  </sheetViews>
  <sheetFormatPr defaultRowHeight="15" x14ac:dyDescent="0.2"/>
  <cols>
    <col min="1" max="1" width="6.28515625" style="151" bestFit="1" customWidth="1"/>
    <col min="2" max="2" width="8" style="7" customWidth="1"/>
    <col min="3" max="4" width="0" style="5" hidden="1" customWidth="1"/>
    <col min="5" max="5" width="9.7109375" style="5" bestFit="1" customWidth="1"/>
    <col min="6" max="6" width="6" style="5" customWidth="1"/>
    <col min="7" max="7" width="9.28515625" style="5" bestFit="1" customWidth="1"/>
    <col min="8" max="9" width="9.28515625" style="5" customWidth="1"/>
    <col min="10" max="10" width="10.7109375" style="5" customWidth="1"/>
    <col min="11" max="11" width="28.7109375" style="5" customWidth="1"/>
    <col min="12" max="16384" width="9.140625" style="5"/>
  </cols>
  <sheetData>
    <row r="1" spans="1:21" ht="20.25" x14ac:dyDescent="0.3">
      <c r="A1" s="196">
        <v>2017</v>
      </c>
      <c r="B1" s="196" t="s">
        <v>275</v>
      </c>
      <c r="C1" s="196"/>
      <c r="D1" s="196"/>
      <c r="E1" s="196"/>
      <c r="F1" s="195" t="s">
        <v>274</v>
      </c>
      <c r="G1" s="194"/>
      <c r="H1" s="185" t="s">
        <v>273</v>
      </c>
    </row>
    <row r="2" spans="1:21" ht="15.75" x14ac:dyDescent="0.25">
      <c r="B2" s="193" t="s">
        <v>272</v>
      </c>
      <c r="M2" s="5" t="s">
        <v>307</v>
      </c>
    </row>
    <row r="3" spans="1:21" x14ac:dyDescent="0.2">
      <c r="G3" s="188"/>
      <c r="M3" s="5" t="s">
        <v>306</v>
      </c>
      <c r="N3" s="156">
        <v>9.4</v>
      </c>
      <c r="O3" s="5" t="s">
        <v>305</v>
      </c>
    </row>
    <row r="4" spans="1:21" ht="13.5" thickBot="1" x14ac:dyDescent="0.25">
      <c r="B4" s="188" t="s">
        <v>269</v>
      </c>
      <c r="C4" s="188"/>
      <c r="D4" s="188"/>
      <c r="E4" s="190">
        <v>42990</v>
      </c>
      <c r="F4" s="186"/>
      <c r="H4" s="188" t="s">
        <v>304</v>
      </c>
      <c r="I4" s="190" t="s">
        <v>1824</v>
      </c>
      <c r="J4" s="190"/>
      <c r="K4" s="186"/>
    </row>
    <row r="5" spans="1:21" ht="13.5" thickBot="1" x14ac:dyDescent="0.25">
      <c r="B5" s="188" t="s">
        <v>266</v>
      </c>
      <c r="C5" s="188"/>
      <c r="D5" s="188"/>
      <c r="E5" s="187">
        <v>255</v>
      </c>
      <c r="F5" s="189"/>
      <c r="G5" s="188"/>
      <c r="H5" s="188" t="s">
        <v>302</v>
      </c>
      <c r="I5" s="187" t="s">
        <v>1823</v>
      </c>
      <c r="J5" s="187"/>
      <c r="K5" s="187"/>
      <c r="M5" s="5" t="s">
        <v>4</v>
      </c>
      <c r="N5" s="5">
        <v>1</v>
      </c>
    </row>
    <row r="6" spans="1:21" ht="25.15" customHeight="1" thickBot="1" x14ac:dyDescent="0.3">
      <c r="B6" s="134" t="s">
        <v>301</v>
      </c>
      <c r="C6" s="134"/>
      <c r="D6" s="134"/>
      <c r="E6" s="186" t="s">
        <v>543</v>
      </c>
      <c r="F6" s="186"/>
      <c r="G6" s="186"/>
      <c r="H6" s="186"/>
      <c r="I6" s="222" t="s">
        <v>1822</v>
      </c>
      <c r="J6" s="186"/>
      <c r="K6" s="186"/>
    </row>
    <row r="7" spans="1:21" ht="15.6" customHeight="1" thickBot="1" x14ac:dyDescent="0.35">
      <c r="C7" s="185"/>
      <c r="D7" s="185"/>
    </row>
    <row r="8" spans="1:21" ht="57" customHeight="1" thickBot="1" x14ac:dyDescent="0.3">
      <c r="B8" s="184" t="s">
        <v>174</v>
      </c>
      <c r="C8" s="183" t="s">
        <v>299</v>
      </c>
      <c r="D8" s="183" t="s">
        <v>298</v>
      </c>
      <c r="E8" s="183" t="s">
        <v>297</v>
      </c>
      <c r="F8" s="183" t="s">
        <v>296</v>
      </c>
      <c r="G8" s="183" t="s">
        <v>295</v>
      </c>
      <c r="H8" s="182" t="s">
        <v>542</v>
      </c>
      <c r="I8" s="182" t="s">
        <v>541</v>
      </c>
      <c r="J8" s="182" t="s">
        <v>293</v>
      </c>
      <c r="K8" s="181" t="s">
        <v>540</v>
      </c>
      <c r="M8" s="5" t="s">
        <v>19</v>
      </c>
      <c r="N8" s="5" t="s">
        <v>20</v>
      </c>
      <c r="O8" s="5" t="s">
        <v>21</v>
      </c>
      <c r="P8" s="5" t="s">
        <v>22</v>
      </c>
      <c r="Q8" s="5" t="s">
        <v>23</v>
      </c>
      <c r="R8" s="5" t="s">
        <v>24</v>
      </c>
      <c r="S8" s="5" t="s">
        <v>25</v>
      </c>
      <c r="T8" s="5" t="s">
        <v>26</v>
      </c>
      <c r="U8" s="5" t="s">
        <v>27</v>
      </c>
    </row>
    <row r="9" spans="1:21" ht="31.9" customHeight="1" x14ac:dyDescent="0.2">
      <c r="A9" s="153"/>
      <c r="B9" s="178" t="s">
        <v>258</v>
      </c>
      <c r="C9" s="174" t="s">
        <v>277</v>
      </c>
      <c r="D9" s="174"/>
      <c r="E9" s="173">
        <v>22.75</v>
      </c>
      <c r="F9" s="173"/>
      <c r="G9" s="173">
        <v>31.34</v>
      </c>
      <c r="H9" s="172">
        <v>1.26</v>
      </c>
      <c r="I9" s="172">
        <v>5.12</v>
      </c>
      <c r="J9" s="171">
        <v>49.17</v>
      </c>
      <c r="K9" s="170">
        <v>3393.24</v>
      </c>
      <c r="M9" s="5">
        <f t="shared" ref="M9:M40" si="0">E9/$N$5</f>
        <v>22.75</v>
      </c>
      <c r="N9" s="5">
        <f t="shared" ref="N9:N40" si="1">G9/$N$5</f>
        <v>31.34</v>
      </c>
      <c r="O9" s="8">
        <f t="shared" ref="O9:O40" si="2">SUM(E9,G9,H9,I9,J9)/$N$5</f>
        <v>109.64</v>
      </c>
      <c r="P9" s="156">
        <f t="shared" ref="P9:P40" si="3">(E9/$N$5)/1000*$N$3*10000</f>
        <v>2138.5</v>
      </c>
      <c r="Q9" s="156">
        <f t="shared" ref="Q9:Q40" si="4">(G9/$N$5)/1000*$N$3*10000</f>
        <v>2945.96</v>
      </c>
      <c r="R9" s="156">
        <f t="shared" ref="R9:R40" si="5">(J9/$N$5)/1000*$N$3*10000</f>
        <v>4621.9799999999996</v>
      </c>
      <c r="S9" s="156">
        <f t="shared" ref="S9:S40" si="6">((H9+I9+J9)/$N$5)/1000*$N$3*10000</f>
        <v>5221.7</v>
      </c>
      <c r="T9" s="156">
        <f t="shared" ref="T9:T40" si="7">SUM(P9,Q9,S9)</f>
        <v>10306.16</v>
      </c>
      <c r="U9" s="155">
        <f t="shared" ref="U9:U40" si="8">(K9/$N$5)/(100*100)*$N$3</f>
        <v>3.1896455999999995</v>
      </c>
    </row>
    <row r="10" spans="1:21" ht="31.9" customHeight="1" x14ac:dyDescent="0.2">
      <c r="A10" s="153"/>
      <c r="B10" s="177" t="s">
        <v>254</v>
      </c>
      <c r="C10" s="167" t="s">
        <v>280</v>
      </c>
      <c r="D10" s="167"/>
      <c r="E10" s="166">
        <v>19.920000000000002</v>
      </c>
      <c r="F10" s="166"/>
      <c r="G10" s="166">
        <v>30.88</v>
      </c>
      <c r="H10" s="165">
        <v>0.85</v>
      </c>
      <c r="I10" s="165">
        <v>0.63</v>
      </c>
      <c r="J10" s="164">
        <v>41.22</v>
      </c>
      <c r="K10" s="163">
        <v>3691.13</v>
      </c>
      <c r="M10" s="5">
        <f t="shared" si="0"/>
        <v>19.920000000000002</v>
      </c>
      <c r="N10" s="5">
        <f t="shared" si="1"/>
        <v>30.88</v>
      </c>
      <c r="O10" s="8">
        <f t="shared" si="2"/>
        <v>93.5</v>
      </c>
      <c r="P10" s="156">
        <f t="shared" si="3"/>
        <v>1872.48</v>
      </c>
      <c r="Q10" s="156">
        <f t="shared" si="4"/>
        <v>2902.72</v>
      </c>
      <c r="R10" s="156">
        <f t="shared" si="5"/>
        <v>3874.6800000000003</v>
      </c>
      <c r="S10" s="156">
        <f t="shared" si="6"/>
        <v>4013.7999999999997</v>
      </c>
      <c r="T10" s="156">
        <f t="shared" si="7"/>
        <v>8789</v>
      </c>
      <c r="U10" s="155">
        <f t="shared" si="8"/>
        <v>3.4696622000000001</v>
      </c>
    </row>
    <row r="11" spans="1:21" ht="31.9" customHeight="1" x14ac:dyDescent="0.2">
      <c r="A11" s="153"/>
      <c r="B11" s="177" t="s">
        <v>253</v>
      </c>
      <c r="C11" s="167" t="s">
        <v>288</v>
      </c>
      <c r="D11" s="167"/>
      <c r="E11" s="166">
        <v>28.85</v>
      </c>
      <c r="F11" s="166"/>
      <c r="G11" s="221">
        <v>55.41</v>
      </c>
      <c r="H11" s="165">
        <v>2.27</v>
      </c>
      <c r="I11" s="165">
        <v>11.87</v>
      </c>
      <c r="J11" s="164">
        <v>34.97</v>
      </c>
      <c r="K11" s="163">
        <v>4511.54</v>
      </c>
      <c r="M11" s="5">
        <f t="shared" si="0"/>
        <v>28.85</v>
      </c>
      <c r="N11" s="5">
        <f t="shared" si="1"/>
        <v>55.41</v>
      </c>
      <c r="O11" s="8">
        <f t="shared" si="2"/>
        <v>133.37</v>
      </c>
      <c r="P11" s="156">
        <f t="shared" si="3"/>
        <v>2711.9000000000005</v>
      </c>
      <c r="Q11" s="156">
        <f t="shared" si="4"/>
        <v>5208.5399999999991</v>
      </c>
      <c r="R11" s="156">
        <f t="shared" si="5"/>
        <v>3287.1800000000003</v>
      </c>
      <c r="S11" s="156">
        <f t="shared" si="6"/>
        <v>4616.34</v>
      </c>
      <c r="T11" s="156">
        <f t="shared" si="7"/>
        <v>12536.779999999999</v>
      </c>
      <c r="U11" s="155">
        <f t="shared" si="8"/>
        <v>4.2408476000000004</v>
      </c>
    </row>
    <row r="12" spans="1:21" ht="31.9" customHeight="1" thickBot="1" x14ac:dyDescent="0.25">
      <c r="A12" s="153"/>
      <c r="B12" s="176" t="s">
        <v>252</v>
      </c>
      <c r="C12" s="161" t="s">
        <v>282</v>
      </c>
      <c r="D12" s="161"/>
      <c r="E12" s="160">
        <v>11.34</v>
      </c>
      <c r="F12" s="160"/>
      <c r="G12" s="160">
        <v>18.47</v>
      </c>
      <c r="H12" s="159">
        <v>0.91</v>
      </c>
      <c r="I12" s="159">
        <v>0.22</v>
      </c>
      <c r="J12" s="158">
        <v>29.29</v>
      </c>
      <c r="K12" s="157">
        <v>1954.31</v>
      </c>
      <c r="M12" s="5">
        <f t="shared" si="0"/>
        <v>11.34</v>
      </c>
      <c r="N12" s="5">
        <f t="shared" si="1"/>
        <v>18.47</v>
      </c>
      <c r="O12" s="8">
        <f t="shared" si="2"/>
        <v>60.23</v>
      </c>
      <c r="P12" s="156">
        <f t="shared" si="3"/>
        <v>1065.96</v>
      </c>
      <c r="Q12" s="156">
        <f t="shared" si="4"/>
        <v>1736.1800000000003</v>
      </c>
      <c r="R12" s="156">
        <f t="shared" si="5"/>
        <v>2753.26</v>
      </c>
      <c r="S12" s="156">
        <f t="shared" si="6"/>
        <v>2859.48</v>
      </c>
      <c r="T12" s="156">
        <f t="shared" si="7"/>
        <v>5661.6200000000008</v>
      </c>
      <c r="U12" s="155">
        <f t="shared" si="8"/>
        <v>1.8370514</v>
      </c>
    </row>
    <row r="13" spans="1:21" ht="31.9" customHeight="1" x14ac:dyDescent="0.2">
      <c r="A13" s="153"/>
      <c r="B13" s="175" t="s">
        <v>251</v>
      </c>
      <c r="C13" s="174" t="s">
        <v>279</v>
      </c>
      <c r="D13" s="174"/>
      <c r="E13" s="173">
        <v>26.66</v>
      </c>
      <c r="F13" s="173"/>
      <c r="G13" s="220">
        <v>46.48</v>
      </c>
      <c r="H13" s="172"/>
      <c r="I13" s="172">
        <v>18.84</v>
      </c>
      <c r="J13" s="171">
        <v>34.299999999999997</v>
      </c>
      <c r="K13" s="170">
        <v>3784.56</v>
      </c>
      <c r="M13" s="5">
        <f t="shared" si="0"/>
        <v>26.66</v>
      </c>
      <c r="N13" s="5">
        <f t="shared" si="1"/>
        <v>46.48</v>
      </c>
      <c r="O13" s="8">
        <f t="shared" si="2"/>
        <v>126.28</v>
      </c>
      <c r="P13" s="156">
        <f t="shared" si="3"/>
        <v>2506.04</v>
      </c>
      <c r="Q13" s="156">
        <f t="shared" si="4"/>
        <v>4369.12</v>
      </c>
      <c r="R13" s="156">
        <f t="shared" si="5"/>
        <v>3224.2</v>
      </c>
      <c r="S13" s="156">
        <f t="shared" si="6"/>
        <v>4995.16</v>
      </c>
      <c r="T13" s="156">
        <f t="shared" si="7"/>
        <v>11870.32</v>
      </c>
      <c r="U13" s="155">
        <f t="shared" si="8"/>
        <v>3.5574864000000002</v>
      </c>
    </row>
    <row r="14" spans="1:21" ht="31.9" customHeight="1" x14ac:dyDescent="0.2">
      <c r="A14" s="153"/>
      <c r="B14" s="180" t="s">
        <v>250</v>
      </c>
      <c r="C14" s="167" t="s">
        <v>285</v>
      </c>
      <c r="D14" s="167"/>
      <c r="E14" s="166">
        <v>18.14</v>
      </c>
      <c r="F14" s="166"/>
      <c r="G14" s="166">
        <v>29.63</v>
      </c>
      <c r="H14" s="165">
        <v>0.66</v>
      </c>
      <c r="I14" s="165">
        <v>8.18</v>
      </c>
      <c r="J14" s="164">
        <v>34.74</v>
      </c>
      <c r="K14" s="163">
        <v>3866.16</v>
      </c>
      <c r="M14" s="5">
        <f t="shared" si="0"/>
        <v>18.14</v>
      </c>
      <c r="N14" s="5">
        <f t="shared" si="1"/>
        <v>29.63</v>
      </c>
      <c r="O14" s="8">
        <f t="shared" si="2"/>
        <v>91.35</v>
      </c>
      <c r="P14" s="156">
        <f t="shared" si="3"/>
        <v>1705.16</v>
      </c>
      <c r="Q14" s="156">
        <f t="shared" si="4"/>
        <v>2785.22</v>
      </c>
      <c r="R14" s="156">
        <f t="shared" si="5"/>
        <v>3265.56</v>
      </c>
      <c r="S14" s="156">
        <f t="shared" si="6"/>
        <v>4096.5200000000004</v>
      </c>
      <c r="T14" s="156">
        <f t="shared" si="7"/>
        <v>8586.9000000000015</v>
      </c>
      <c r="U14" s="155">
        <f t="shared" si="8"/>
        <v>3.6341903999999996</v>
      </c>
    </row>
    <row r="15" spans="1:21" ht="31.9" customHeight="1" x14ac:dyDescent="0.2">
      <c r="A15" s="153"/>
      <c r="B15" s="180" t="s">
        <v>249</v>
      </c>
      <c r="C15" s="167" t="s">
        <v>283</v>
      </c>
      <c r="D15" s="167"/>
      <c r="E15" s="166">
        <v>27.66</v>
      </c>
      <c r="F15" s="166"/>
      <c r="G15" s="166">
        <v>51.89</v>
      </c>
      <c r="H15" s="165"/>
      <c r="I15" s="165">
        <v>38.590000000000003</v>
      </c>
      <c r="J15" s="164">
        <v>24.38</v>
      </c>
      <c r="K15" s="163">
        <v>3289.01</v>
      </c>
      <c r="M15" s="5">
        <f t="shared" si="0"/>
        <v>27.66</v>
      </c>
      <c r="N15" s="5">
        <f t="shared" si="1"/>
        <v>51.89</v>
      </c>
      <c r="O15" s="8">
        <f t="shared" si="2"/>
        <v>142.52000000000001</v>
      </c>
      <c r="P15" s="156">
        <f t="shared" si="3"/>
        <v>2600.04</v>
      </c>
      <c r="Q15" s="156">
        <f t="shared" si="4"/>
        <v>4877.6600000000008</v>
      </c>
      <c r="R15" s="156">
        <f t="shared" si="5"/>
        <v>2291.7199999999998</v>
      </c>
      <c r="S15" s="156">
        <f t="shared" si="6"/>
        <v>5919.18</v>
      </c>
      <c r="T15" s="156">
        <f t="shared" si="7"/>
        <v>13396.880000000001</v>
      </c>
      <c r="U15" s="155">
        <f t="shared" si="8"/>
        <v>3.0916694000000002</v>
      </c>
    </row>
    <row r="16" spans="1:21" ht="31.9" customHeight="1" thickBot="1" x14ac:dyDescent="0.25">
      <c r="A16" s="153"/>
      <c r="B16" s="179" t="s">
        <v>248</v>
      </c>
      <c r="C16" s="161" t="s">
        <v>278</v>
      </c>
      <c r="D16" s="161"/>
      <c r="E16" s="160">
        <v>24.97</v>
      </c>
      <c r="F16" s="160"/>
      <c r="G16" s="160">
        <v>38.49</v>
      </c>
      <c r="H16" s="159">
        <v>0.86</v>
      </c>
      <c r="I16" s="159">
        <v>11.85</v>
      </c>
      <c r="J16" s="158">
        <v>42.31</v>
      </c>
      <c r="K16" s="157">
        <v>4268.16</v>
      </c>
      <c r="M16" s="5">
        <f t="shared" si="0"/>
        <v>24.97</v>
      </c>
      <c r="N16" s="5">
        <f t="shared" si="1"/>
        <v>38.49</v>
      </c>
      <c r="O16" s="8">
        <f t="shared" si="2"/>
        <v>118.48</v>
      </c>
      <c r="P16" s="156">
        <f t="shared" si="3"/>
        <v>2347.1800000000003</v>
      </c>
      <c r="Q16" s="156">
        <f t="shared" si="4"/>
        <v>3618.0600000000009</v>
      </c>
      <c r="R16" s="156">
        <f t="shared" si="5"/>
        <v>3977.1400000000003</v>
      </c>
      <c r="S16" s="156">
        <f t="shared" si="6"/>
        <v>5171.880000000001</v>
      </c>
      <c r="T16" s="156">
        <f t="shared" si="7"/>
        <v>11137.120000000003</v>
      </c>
      <c r="U16" s="155">
        <f t="shared" si="8"/>
        <v>4.0120703999999998</v>
      </c>
    </row>
    <row r="17" spans="1:21" ht="31.9" customHeight="1" x14ac:dyDescent="0.2">
      <c r="A17" s="153"/>
      <c r="B17" s="178" t="s">
        <v>247</v>
      </c>
      <c r="C17" s="174" t="s">
        <v>286</v>
      </c>
      <c r="D17" s="174"/>
      <c r="E17" s="173">
        <v>38.090000000000003</v>
      </c>
      <c r="F17" s="173"/>
      <c r="G17" s="173">
        <v>61.86</v>
      </c>
      <c r="H17" s="172">
        <v>0.01</v>
      </c>
      <c r="I17" s="172">
        <v>52.28</v>
      </c>
      <c r="J17" s="171">
        <v>60.84</v>
      </c>
      <c r="K17" s="170">
        <v>5928.39</v>
      </c>
      <c r="M17" s="5">
        <f t="shared" si="0"/>
        <v>38.090000000000003</v>
      </c>
      <c r="N17" s="5">
        <f t="shared" si="1"/>
        <v>61.86</v>
      </c>
      <c r="O17" s="8">
        <f t="shared" si="2"/>
        <v>213.08</v>
      </c>
      <c r="P17" s="156">
        <f t="shared" si="3"/>
        <v>3580.4600000000009</v>
      </c>
      <c r="Q17" s="156">
        <f t="shared" si="4"/>
        <v>5814.84</v>
      </c>
      <c r="R17" s="156">
        <f t="shared" si="5"/>
        <v>5718.9600000000009</v>
      </c>
      <c r="S17" s="156">
        <f t="shared" si="6"/>
        <v>10634.220000000001</v>
      </c>
      <c r="T17" s="156">
        <f t="shared" si="7"/>
        <v>20029.520000000004</v>
      </c>
      <c r="U17" s="155">
        <f t="shared" si="8"/>
        <v>5.5726865999999999</v>
      </c>
    </row>
    <row r="18" spans="1:21" ht="31.9" customHeight="1" x14ac:dyDescent="0.2">
      <c r="A18" s="153"/>
      <c r="B18" s="177" t="s">
        <v>246</v>
      </c>
      <c r="C18" s="167" t="s">
        <v>287</v>
      </c>
      <c r="D18" s="167"/>
      <c r="E18" s="166">
        <v>31.32</v>
      </c>
      <c r="F18" s="166"/>
      <c r="G18" s="166">
        <v>41.27</v>
      </c>
      <c r="H18" s="165">
        <v>0.48</v>
      </c>
      <c r="I18" s="165">
        <v>37.04</v>
      </c>
      <c r="J18" s="164">
        <v>26.81</v>
      </c>
      <c r="K18" s="163">
        <v>4719.3900000000003</v>
      </c>
      <c r="M18" s="5">
        <f t="shared" si="0"/>
        <v>31.32</v>
      </c>
      <c r="N18" s="5">
        <f t="shared" si="1"/>
        <v>41.27</v>
      </c>
      <c r="O18" s="8">
        <f t="shared" si="2"/>
        <v>136.92000000000002</v>
      </c>
      <c r="P18" s="156">
        <f t="shared" si="3"/>
        <v>2944.08</v>
      </c>
      <c r="Q18" s="156">
        <f t="shared" si="4"/>
        <v>3879.38</v>
      </c>
      <c r="R18" s="156">
        <f t="shared" si="5"/>
        <v>2520.1399999999994</v>
      </c>
      <c r="S18" s="156">
        <f t="shared" si="6"/>
        <v>6047.0199999999995</v>
      </c>
      <c r="T18" s="156">
        <f t="shared" si="7"/>
        <v>12870.48</v>
      </c>
      <c r="U18" s="155">
        <f t="shared" si="8"/>
        <v>4.4362266000000004</v>
      </c>
    </row>
    <row r="19" spans="1:21" ht="31.9" customHeight="1" x14ac:dyDescent="0.2">
      <c r="A19" s="153"/>
      <c r="B19" s="177" t="s">
        <v>245</v>
      </c>
      <c r="C19" s="167" t="s">
        <v>289</v>
      </c>
      <c r="D19" s="167"/>
      <c r="E19" s="166">
        <v>23.48</v>
      </c>
      <c r="F19" s="166"/>
      <c r="G19" s="166">
        <v>34.97</v>
      </c>
      <c r="H19" s="165">
        <v>0.75</v>
      </c>
      <c r="I19" s="165">
        <v>9.2100000000000009</v>
      </c>
      <c r="J19" s="164">
        <v>42.98</v>
      </c>
      <c r="K19" s="163">
        <v>3593.01</v>
      </c>
      <c r="M19" s="5">
        <f t="shared" si="0"/>
        <v>23.48</v>
      </c>
      <c r="N19" s="5">
        <f t="shared" si="1"/>
        <v>34.97</v>
      </c>
      <c r="O19" s="8">
        <f t="shared" si="2"/>
        <v>111.38999999999999</v>
      </c>
      <c r="P19" s="156">
        <f t="shared" si="3"/>
        <v>2207.1200000000003</v>
      </c>
      <c r="Q19" s="156">
        <f t="shared" si="4"/>
        <v>3287.1800000000003</v>
      </c>
      <c r="R19" s="156">
        <f t="shared" si="5"/>
        <v>4040.12</v>
      </c>
      <c r="S19" s="156">
        <f t="shared" si="6"/>
        <v>4976.3600000000006</v>
      </c>
      <c r="T19" s="156">
        <f t="shared" si="7"/>
        <v>10470.660000000002</v>
      </c>
      <c r="U19" s="155">
        <f t="shared" si="8"/>
        <v>3.3774294000000005</v>
      </c>
    </row>
    <row r="20" spans="1:21" ht="31.9" customHeight="1" thickBot="1" x14ac:dyDescent="0.25">
      <c r="A20" s="153"/>
      <c r="B20" s="176" t="s">
        <v>244</v>
      </c>
      <c r="C20" s="161" t="s">
        <v>281</v>
      </c>
      <c r="D20" s="161"/>
      <c r="E20" s="160">
        <v>30.45</v>
      </c>
      <c r="F20" s="160"/>
      <c r="G20" s="160">
        <v>54.09</v>
      </c>
      <c r="H20" s="159"/>
      <c r="I20" s="159">
        <v>25.39</v>
      </c>
      <c r="J20" s="158">
        <v>25.15</v>
      </c>
      <c r="K20" s="157">
        <v>4339.95</v>
      </c>
      <c r="M20" s="5">
        <f t="shared" si="0"/>
        <v>30.45</v>
      </c>
      <c r="N20" s="5">
        <f t="shared" si="1"/>
        <v>54.09</v>
      </c>
      <c r="O20" s="8">
        <f t="shared" si="2"/>
        <v>135.08000000000001</v>
      </c>
      <c r="P20" s="156">
        <f t="shared" si="3"/>
        <v>2862.2999999999997</v>
      </c>
      <c r="Q20" s="156">
        <f t="shared" si="4"/>
        <v>5084.4600000000009</v>
      </c>
      <c r="R20" s="156">
        <f t="shared" si="5"/>
        <v>2364.1</v>
      </c>
      <c r="S20" s="156">
        <f t="shared" si="6"/>
        <v>4750.76</v>
      </c>
      <c r="T20" s="156">
        <f t="shared" si="7"/>
        <v>12697.52</v>
      </c>
      <c r="U20" s="155">
        <f t="shared" si="8"/>
        <v>4.0795529999999998</v>
      </c>
    </row>
    <row r="21" spans="1:21" ht="31.9" customHeight="1" x14ac:dyDescent="0.2">
      <c r="A21" s="153"/>
      <c r="B21" s="175" t="s">
        <v>243</v>
      </c>
      <c r="C21" s="174" t="s">
        <v>290</v>
      </c>
      <c r="D21" s="174"/>
      <c r="E21" s="173">
        <v>32.4</v>
      </c>
      <c r="F21" s="173"/>
      <c r="G21" s="173">
        <v>56.48</v>
      </c>
      <c r="H21" s="172">
        <v>0.28999999999999998</v>
      </c>
      <c r="I21" s="172">
        <v>31.6</v>
      </c>
      <c r="J21" s="171">
        <v>53.47</v>
      </c>
      <c r="K21" s="170">
        <v>4947.9399999999996</v>
      </c>
      <c r="M21" s="5">
        <f t="shared" si="0"/>
        <v>32.4</v>
      </c>
      <c r="N21" s="5">
        <f t="shared" si="1"/>
        <v>56.48</v>
      </c>
      <c r="O21" s="8">
        <f t="shared" si="2"/>
        <v>174.24</v>
      </c>
      <c r="P21" s="156">
        <f t="shared" si="3"/>
        <v>3045.6</v>
      </c>
      <c r="Q21" s="156">
        <f t="shared" si="4"/>
        <v>5309.119999999999</v>
      </c>
      <c r="R21" s="156">
        <f t="shared" si="5"/>
        <v>5026.18</v>
      </c>
      <c r="S21" s="156">
        <f t="shared" si="6"/>
        <v>8023.8400000000011</v>
      </c>
      <c r="T21" s="156">
        <f t="shared" si="7"/>
        <v>16378.560000000001</v>
      </c>
      <c r="U21" s="155">
        <f t="shared" si="8"/>
        <v>4.6510635999999996</v>
      </c>
    </row>
    <row r="22" spans="1:21" ht="31.9" customHeight="1" x14ac:dyDescent="0.2">
      <c r="A22" s="153"/>
      <c r="B22" s="169" t="s">
        <v>240</v>
      </c>
      <c r="C22" s="167" t="s">
        <v>284</v>
      </c>
      <c r="D22" s="167"/>
      <c r="E22" s="166">
        <v>26.32</v>
      </c>
      <c r="F22" s="166"/>
      <c r="G22" s="166">
        <v>41.8</v>
      </c>
      <c r="H22" s="165">
        <v>0.7</v>
      </c>
      <c r="I22" s="165">
        <v>9.5299999999999994</v>
      </c>
      <c r="J22" s="164">
        <v>54.72</v>
      </c>
      <c r="K22" s="163">
        <v>3936.21</v>
      </c>
      <c r="M22" s="5">
        <f t="shared" si="0"/>
        <v>26.32</v>
      </c>
      <c r="N22" s="5">
        <f t="shared" si="1"/>
        <v>41.8</v>
      </c>
      <c r="O22" s="8">
        <f t="shared" si="2"/>
        <v>133.07</v>
      </c>
      <c r="P22" s="156">
        <f t="shared" si="3"/>
        <v>2474.0800000000004</v>
      </c>
      <c r="Q22" s="156">
        <f t="shared" si="4"/>
        <v>3929.2</v>
      </c>
      <c r="R22" s="156">
        <f t="shared" si="5"/>
        <v>5143.68</v>
      </c>
      <c r="S22" s="156">
        <f t="shared" si="6"/>
        <v>6105.3000000000011</v>
      </c>
      <c r="T22" s="156">
        <f t="shared" si="7"/>
        <v>12508.580000000002</v>
      </c>
      <c r="U22" s="155">
        <f t="shared" si="8"/>
        <v>3.7000374000000003</v>
      </c>
    </row>
    <row r="23" spans="1:21" ht="31.9" customHeight="1" x14ac:dyDescent="0.2">
      <c r="A23" s="153"/>
      <c r="B23" s="168" t="s">
        <v>239</v>
      </c>
      <c r="C23" s="167" t="s">
        <v>276</v>
      </c>
      <c r="D23" s="167"/>
      <c r="E23" s="166">
        <v>36.01</v>
      </c>
      <c r="F23" s="166"/>
      <c r="G23" s="166">
        <v>74.89</v>
      </c>
      <c r="H23" s="165">
        <v>1.06</v>
      </c>
      <c r="I23" s="165">
        <v>14.33</v>
      </c>
      <c r="J23" s="164">
        <v>65.42</v>
      </c>
      <c r="K23" s="163">
        <v>6378.21</v>
      </c>
      <c r="M23" s="5">
        <f t="shared" si="0"/>
        <v>36.01</v>
      </c>
      <c r="N23" s="5">
        <f t="shared" si="1"/>
        <v>74.89</v>
      </c>
      <c r="O23" s="8">
        <f t="shared" si="2"/>
        <v>191.71</v>
      </c>
      <c r="P23" s="156">
        <f t="shared" si="3"/>
        <v>3384.94</v>
      </c>
      <c r="Q23" s="156">
        <f t="shared" si="4"/>
        <v>7039.66</v>
      </c>
      <c r="R23" s="156">
        <f t="shared" si="5"/>
        <v>6149.4800000000005</v>
      </c>
      <c r="S23" s="156">
        <f t="shared" si="6"/>
        <v>7596.1400000000012</v>
      </c>
      <c r="T23" s="156">
        <f t="shared" si="7"/>
        <v>18020.740000000002</v>
      </c>
      <c r="U23" s="155">
        <f t="shared" si="8"/>
        <v>5.9955173999999998</v>
      </c>
    </row>
    <row r="24" spans="1:21" ht="31.9" customHeight="1" thickBot="1" x14ac:dyDescent="0.25">
      <c r="A24" s="153"/>
      <c r="B24" s="162" t="s">
        <v>238</v>
      </c>
      <c r="C24" s="161" t="s">
        <v>291</v>
      </c>
      <c r="D24" s="161"/>
      <c r="E24" s="160">
        <v>22.07</v>
      </c>
      <c r="F24" s="160"/>
      <c r="G24" s="160">
        <v>42.9</v>
      </c>
      <c r="H24" s="159">
        <v>0.01</v>
      </c>
      <c r="I24" s="159">
        <v>21.58</v>
      </c>
      <c r="J24" s="158">
        <v>30.36</v>
      </c>
      <c r="K24" s="157">
        <v>3405.66</v>
      </c>
      <c r="M24" s="5">
        <f t="shared" si="0"/>
        <v>22.07</v>
      </c>
      <c r="N24" s="5">
        <f t="shared" si="1"/>
        <v>42.9</v>
      </c>
      <c r="O24" s="8">
        <f t="shared" si="2"/>
        <v>116.92</v>
      </c>
      <c r="P24" s="156">
        <f t="shared" si="3"/>
        <v>2074.58</v>
      </c>
      <c r="Q24" s="156">
        <f t="shared" si="4"/>
        <v>4032.6</v>
      </c>
      <c r="R24" s="156">
        <f t="shared" si="5"/>
        <v>2853.8399999999997</v>
      </c>
      <c r="S24" s="156">
        <f t="shared" si="6"/>
        <v>4883.3</v>
      </c>
      <c r="T24" s="156">
        <f t="shared" si="7"/>
        <v>10990.48</v>
      </c>
      <c r="U24" s="155">
        <f t="shared" si="8"/>
        <v>3.2013203999999997</v>
      </c>
    </row>
    <row r="25" spans="1:21" ht="31.9" customHeight="1" x14ac:dyDescent="0.2">
      <c r="A25" s="153"/>
      <c r="B25" s="178" t="s">
        <v>237</v>
      </c>
      <c r="C25" s="174" t="s">
        <v>276</v>
      </c>
      <c r="D25" s="174"/>
      <c r="E25" s="173">
        <v>23.41</v>
      </c>
      <c r="F25" s="173"/>
      <c r="G25" s="173">
        <v>45.89</v>
      </c>
      <c r="H25" s="172">
        <v>0.44</v>
      </c>
      <c r="I25" s="172">
        <v>24.45</v>
      </c>
      <c r="J25" s="171">
        <v>19.239999999999998</v>
      </c>
      <c r="K25" s="170">
        <v>4391.57</v>
      </c>
      <c r="M25" s="5">
        <f t="shared" si="0"/>
        <v>23.41</v>
      </c>
      <c r="N25" s="5">
        <f t="shared" si="1"/>
        <v>45.89</v>
      </c>
      <c r="O25" s="8">
        <f t="shared" si="2"/>
        <v>113.42999999999999</v>
      </c>
      <c r="P25" s="156">
        <f t="shared" si="3"/>
        <v>2200.54</v>
      </c>
      <c r="Q25" s="156">
        <f t="shared" si="4"/>
        <v>4313.66</v>
      </c>
      <c r="R25" s="156">
        <f t="shared" si="5"/>
        <v>1808.5600000000002</v>
      </c>
      <c r="S25" s="156">
        <f t="shared" si="6"/>
        <v>4148.2199999999993</v>
      </c>
      <c r="T25" s="156">
        <f t="shared" si="7"/>
        <v>10662.419999999998</v>
      </c>
      <c r="U25" s="155">
        <f t="shared" si="8"/>
        <v>4.1280757999999995</v>
      </c>
    </row>
    <row r="26" spans="1:21" ht="31.9" customHeight="1" x14ac:dyDescent="0.2">
      <c r="A26" s="153"/>
      <c r="B26" s="177" t="s">
        <v>236</v>
      </c>
      <c r="C26" s="167" t="s">
        <v>283</v>
      </c>
      <c r="D26" s="167"/>
      <c r="E26" s="166">
        <v>31.15</v>
      </c>
      <c r="F26" s="166"/>
      <c r="G26" s="166">
        <v>60.88</v>
      </c>
      <c r="H26" s="165">
        <v>0.42</v>
      </c>
      <c r="I26" s="165">
        <v>24.2</v>
      </c>
      <c r="J26" s="164">
        <v>61.88</v>
      </c>
      <c r="K26" s="163">
        <v>4524.42</v>
      </c>
      <c r="M26" s="5">
        <f t="shared" si="0"/>
        <v>31.15</v>
      </c>
      <c r="N26" s="5">
        <f t="shared" si="1"/>
        <v>60.88</v>
      </c>
      <c r="O26" s="8">
        <f t="shared" si="2"/>
        <v>178.53</v>
      </c>
      <c r="P26" s="156">
        <f t="shared" si="3"/>
        <v>2928.0999999999995</v>
      </c>
      <c r="Q26" s="156">
        <f t="shared" si="4"/>
        <v>5722.72</v>
      </c>
      <c r="R26" s="156">
        <f t="shared" si="5"/>
        <v>5816.7200000000012</v>
      </c>
      <c r="S26" s="156">
        <f t="shared" si="6"/>
        <v>8130.9999999999991</v>
      </c>
      <c r="T26" s="156">
        <f t="shared" si="7"/>
        <v>16781.82</v>
      </c>
      <c r="U26" s="155">
        <f t="shared" si="8"/>
        <v>4.2529548000000004</v>
      </c>
    </row>
    <row r="27" spans="1:21" ht="31.9" customHeight="1" x14ac:dyDescent="0.2">
      <c r="A27" s="153"/>
      <c r="B27" s="177" t="s">
        <v>235</v>
      </c>
      <c r="C27" s="167" t="s">
        <v>286</v>
      </c>
      <c r="D27" s="167"/>
      <c r="E27" s="166">
        <v>39.270000000000003</v>
      </c>
      <c r="F27" s="166"/>
      <c r="G27" s="166">
        <v>100.69</v>
      </c>
      <c r="H27" s="165">
        <v>1.0900000000000001</v>
      </c>
      <c r="I27" s="165">
        <v>35.880000000000003</v>
      </c>
      <c r="J27" s="164">
        <v>4.88</v>
      </c>
      <c r="K27" s="163">
        <v>5392.17</v>
      </c>
      <c r="M27" s="5">
        <f t="shared" si="0"/>
        <v>39.270000000000003</v>
      </c>
      <c r="N27" s="5">
        <f t="shared" si="1"/>
        <v>100.69</v>
      </c>
      <c r="O27" s="8">
        <f t="shared" si="2"/>
        <v>181.81</v>
      </c>
      <c r="P27" s="156">
        <f t="shared" si="3"/>
        <v>3691.3800000000006</v>
      </c>
      <c r="Q27" s="156">
        <f t="shared" si="4"/>
        <v>9464.86</v>
      </c>
      <c r="R27" s="156">
        <f t="shared" si="5"/>
        <v>458.72</v>
      </c>
      <c r="S27" s="156">
        <f t="shared" si="6"/>
        <v>3933.9000000000005</v>
      </c>
      <c r="T27" s="156">
        <f t="shared" si="7"/>
        <v>17090.140000000003</v>
      </c>
      <c r="U27" s="155">
        <f t="shared" si="8"/>
        <v>5.0686398000000006</v>
      </c>
    </row>
    <row r="28" spans="1:21" ht="31.9" customHeight="1" thickBot="1" x14ac:dyDescent="0.25">
      <c r="A28" s="153"/>
      <c r="B28" s="176" t="s">
        <v>234</v>
      </c>
      <c r="C28" s="161" t="s">
        <v>287</v>
      </c>
      <c r="D28" s="161"/>
      <c r="E28" s="160">
        <v>13.32</v>
      </c>
      <c r="F28" s="160"/>
      <c r="G28" s="160">
        <v>16.04</v>
      </c>
      <c r="H28" s="159">
        <v>0.57999999999999996</v>
      </c>
      <c r="I28" s="159">
        <v>11.27</v>
      </c>
      <c r="J28" s="158">
        <v>15</v>
      </c>
      <c r="K28" s="157">
        <v>2169.94</v>
      </c>
      <c r="M28" s="5">
        <f t="shared" si="0"/>
        <v>13.32</v>
      </c>
      <c r="N28" s="5">
        <f t="shared" si="1"/>
        <v>16.04</v>
      </c>
      <c r="O28" s="8">
        <f t="shared" si="2"/>
        <v>56.209999999999994</v>
      </c>
      <c r="P28" s="156">
        <f t="shared" si="3"/>
        <v>1252.0800000000002</v>
      </c>
      <c r="Q28" s="156">
        <f t="shared" si="4"/>
        <v>1507.76</v>
      </c>
      <c r="R28" s="156">
        <f t="shared" si="5"/>
        <v>1409.9999999999998</v>
      </c>
      <c r="S28" s="156">
        <f t="shared" si="6"/>
        <v>2523.9000000000005</v>
      </c>
      <c r="T28" s="156">
        <f t="shared" si="7"/>
        <v>5283.7400000000007</v>
      </c>
      <c r="U28" s="155">
        <f t="shared" si="8"/>
        <v>2.0397436</v>
      </c>
    </row>
    <row r="29" spans="1:21" ht="31.9" customHeight="1" x14ac:dyDescent="0.2">
      <c r="A29" s="153"/>
      <c r="B29" s="175" t="s">
        <v>233</v>
      </c>
      <c r="C29" s="174" t="s">
        <v>288</v>
      </c>
      <c r="D29" s="174"/>
      <c r="E29" s="173">
        <v>23.26</v>
      </c>
      <c r="F29" s="173"/>
      <c r="G29" s="173">
        <v>38.71</v>
      </c>
      <c r="H29" s="172">
        <v>0.35</v>
      </c>
      <c r="I29" s="172">
        <v>27.9</v>
      </c>
      <c r="J29" s="171">
        <v>20.32</v>
      </c>
      <c r="K29" s="170">
        <v>3734.83</v>
      </c>
      <c r="M29" s="5">
        <f t="shared" si="0"/>
        <v>23.26</v>
      </c>
      <c r="N29" s="5">
        <f t="shared" si="1"/>
        <v>38.71</v>
      </c>
      <c r="O29" s="8">
        <f t="shared" si="2"/>
        <v>110.53999999999999</v>
      </c>
      <c r="P29" s="156">
        <f t="shared" si="3"/>
        <v>2186.4400000000005</v>
      </c>
      <c r="Q29" s="156">
        <f t="shared" si="4"/>
        <v>3638.7400000000002</v>
      </c>
      <c r="R29" s="156">
        <f t="shared" si="5"/>
        <v>1910.0800000000002</v>
      </c>
      <c r="S29" s="156">
        <f t="shared" si="6"/>
        <v>4565.58</v>
      </c>
      <c r="T29" s="156">
        <f t="shared" si="7"/>
        <v>10390.76</v>
      </c>
      <c r="U29" s="155">
        <f t="shared" si="8"/>
        <v>3.5107402000000003</v>
      </c>
    </row>
    <row r="30" spans="1:21" ht="31.9" customHeight="1" x14ac:dyDescent="0.2">
      <c r="A30" s="153"/>
      <c r="B30" s="180" t="s">
        <v>232</v>
      </c>
      <c r="C30" s="167" t="s">
        <v>282</v>
      </c>
      <c r="D30" s="167"/>
      <c r="E30" s="166">
        <v>43.95</v>
      </c>
      <c r="F30" s="166"/>
      <c r="G30" s="166">
        <v>84.83</v>
      </c>
      <c r="H30" s="165">
        <v>0.2</v>
      </c>
      <c r="I30" s="165">
        <v>61.68</v>
      </c>
      <c r="J30" s="164">
        <v>70.510000000000005</v>
      </c>
      <c r="K30" s="163">
        <v>6016.67</v>
      </c>
      <c r="M30" s="5">
        <f t="shared" si="0"/>
        <v>43.95</v>
      </c>
      <c r="N30" s="5">
        <f t="shared" si="1"/>
        <v>84.83</v>
      </c>
      <c r="O30" s="8">
        <f t="shared" si="2"/>
        <v>261.17</v>
      </c>
      <c r="P30" s="156">
        <f t="shared" si="3"/>
        <v>4131.3</v>
      </c>
      <c r="Q30" s="156">
        <f t="shared" si="4"/>
        <v>7974.02</v>
      </c>
      <c r="R30" s="156">
        <f t="shared" si="5"/>
        <v>6627.9400000000014</v>
      </c>
      <c r="S30" s="156">
        <f t="shared" si="6"/>
        <v>12444.66</v>
      </c>
      <c r="T30" s="156">
        <f t="shared" si="7"/>
        <v>24549.98</v>
      </c>
      <c r="U30" s="155">
        <f t="shared" si="8"/>
        <v>5.6556698000000001</v>
      </c>
    </row>
    <row r="31" spans="1:21" ht="31.9" customHeight="1" x14ac:dyDescent="0.2">
      <c r="A31" s="153"/>
      <c r="B31" s="180" t="s">
        <v>231</v>
      </c>
      <c r="C31" s="167" t="s">
        <v>285</v>
      </c>
      <c r="D31" s="167"/>
      <c r="E31" s="166">
        <v>31.18</v>
      </c>
      <c r="F31" s="166"/>
      <c r="G31" s="166">
        <v>64.680000000000007</v>
      </c>
      <c r="H31" s="165">
        <v>1.68</v>
      </c>
      <c r="I31" s="165">
        <v>7.53</v>
      </c>
      <c r="J31" s="164">
        <v>47.13</v>
      </c>
      <c r="K31" s="163">
        <v>5343</v>
      </c>
      <c r="M31" s="5">
        <f t="shared" si="0"/>
        <v>31.18</v>
      </c>
      <c r="N31" s="5">
        <f t="shared" si="1"/>
        <v>64.680000000000007</v>
      </c>
      <c r="O31" s="8">
        <f t="shared" si="2"/>
        <v>152.20000000000002</v>
      </c>
      <c r="P31" s="156">
        <f t="shared" si="3"/>
        <v>2930.92</v>
      </c>
      <c r="Q31" s="156">
        <f t="shared" si="4"/>
        <v>6079.920000000001</v>
      </c>
      <c r="R31" s="156">
        <f t="shared" si="5"/>
        <v>4430.2200000000012</v>
      </c>
      <c r="S31" s="156">
        <f t="shared" si="6"/>
        <v>5295.9600000000009</v>
      </c>
      <c r="T31" s="156">
        <f t="shared" si="7"/>
        <v>14306.800000000001</v>
      </c>
      <c r="U31" s="155">
        <f t="shared" si="8"/>
        <v>5.0224200000000003</v>
      </c>
    </row>
    <row r="32" spans="1:21" ht="31.9" customHeight="1" thickBot="1" x14ac:dyDescent="0.25">
      <c r="A32" s="153"/>
      <c r="B32" s="179" t="s">
        <v>230</v>
      </c>
      <c r="C32" s="161" t="s">
        <v>289</v>
      </c>
      <c r="D32" s="161"/>
      <c r="E32" s="160">
        <v>22.46</v>
      </c>
      <c r="F32" s="160"/>
      <c r="G32" s="160">
        <v>41.77</v>
      </c>
      <c r="H32" s="159">
        <v>0.5</v>
      </c>
      <c r="I32" s="159">
        <v>25.16</v>
      </c>
      <c r="J32" s="158">
        <v>15.54</v>
      </c>
      <c r="K32" s="157">
        <v>4370.1099999999997</v>
      </c>
      <c r="M32" s="5">
        <f t="shared" si="0"/>
        <v>22.46</v>
      </c>
      <c r="N32" s="5">
        <f t="shared" si="1"/>
        <v>41.77</v>
      </c>
      <c r="O32" s="8">
        <f t="shared" si="2"/>
        <v>105.43</v>
      </c>
      <c r="P32" s="156">
        <f t="shared" si="3"/>
        <v>2111.2400000000002</v>
      </c>
      <c r="Q32" s="156">
        <f t="shared" si="4"/>
        <v>3926.3800000000006</v>
      </c>
      <c r="R32" s="156">
        <f t="shared" si="5"/>
        <v>1460.7600000000002</v>
      </c>
      <c r="S32" s="156">
        <f t="shared" si="6"/>
        <v>3872.8</v>
      </c>
      <c r="T32" s="156">
        <f t="shared" si="7"/>
        <v>9910.4200000000019</v>
      </c>
      <c r="U32" s="155">
        <f t="shared" si="8"/>
        <v>4.1079033999999996</v>
      </c>
    </row>
    <row r="33" spans="1:21" ht="31.9" customHeight="1" x14ac:dyDescent="0.2">
      <c r="A33" s="153"/>
      <c r="B33" s="178" t="s">
        <v>229</v>
      </c>
      <c r="C33" s="174" t="s">
        <v>281</v>
      </c>
      <c r="D33" s="174"/>
      <c r="E33" s="173">
        <v>34.630000000000003</v>
      </c>
      <c r="F33" s="173"/>
      <c r="G33" s="173">
        <v>80.099999999999994</v>
      </c>
      <c r="H33" s="172"/>
      <c r="I33" s="172">
        <v>53.01</v>
      </c>
      <c r="J33" s="171">
        <v>40.340000000000003</v>
      </c>
      <c r="K33" s="170">
        <v>5247.92</v>
      </c>
      <c r="M33" s="5">
        <f t="shared" si="0"/>
        <v>34.630000000000003</v>
      </c>
      <c r="N33" s="5">
        <f t="shared" si="1"/>
        <v>80.099999999999994</v>
      </c>
      <c r="O33" s="8">
        <f t="shared" si="2"/>
        <v>208.07999999999998</v>
      </c>
      <c r="P33" s="156">
        <f t="shared" si="3"/>
        <v>3255.2200000000003</v>
      </c>
      <c r="Q33" s="156">
        <f t="shared" si="4"/>
        <v>7529.4</v>
      </c>
      <c r="R33" s="156">
        <f t="shared" si="5"/>
        <v>3791.9600000000005</v>
      </c>
      <c r="S33" s="156">
        <f t="shared" si="6"/>
        <v>8774.9</v>
      </c>
      <c r="T33" s="156">
        <f t="shared" si="7"/>
        <v>19559.519999999997</v>
      </c>
      <c r="U33" s="155">
        <f t="shared" si="8"/>
        <v>4.9330448000000002</v>
      </c>
    </row>
    <row r="34" spans="1:21" ht="31.9" customHeight="1" x14ac:dyDescent="0.2">
      <c r="A34" s="153"/>
      <c r="B34" s="177" t="s">
        <v>228</v>
      </c>
      <c r="C34" s="167" t="s">
        <v>284</v>
      </c>
      <c r="D34" s="167"/>
      <c r="E34" s="166">
        <v>22.46</v>
      </c>
      <c r="F34" s="166"/>
      <c r="G34" s="166">
        <v>34.96</v>
      </c>
      <c r="H34" s="165">
        <v>0.49</v>
      </c>
      <c r="I34" s="165">
        <v>26.15</v>
      </c>
      <c r="J34" s="164">
        <v>12.29</v>
      </c>
      <c r="K34" s="163">
        <v>2957.69</v>
      </c>
      <c r="M34" s="5">
        <f t="shared" si="0"/>
        <v>22.46</v>
      </c>
      <c r="N34" s="5">
        <f t="shared" si="1"/>
        <v>34.96</v>
      </c>
      <c r="O34" s="8">
        <f t="shared" si="2"/>
        <v>96.35</v>
      </c>
      <c r="P34" s="156">
        <f t="shared" si="3"/>
        <v>2111.2400000000002</v>
      </c>
      <c r="Q34" s="156">
        <f t="shared" si="4"/>
        <v>3286.24</v>
      </c>
      <c r="R34" s="156">
        <f t="shared" si="5"/>
        <v>1155.26</v>
      </c>
      <c r="S34" s="156">
        <f t="shared" si="6"/>
        <v>3659.4199999999992</v>
      </c>
      <c r="T34" s="156">
        <f t="shared" si="7"/>
        <v>9056.8999999999978</v>
      </c>
      <c r="U34" s="155">
        <f t="shared" si="8"/>
        <v>2.7802286</v>
      </c>
    </row>
    <row r="35" spans="1:21" ht="31.9" customHeight="1" x14ac:dyDescent="0.2">
      <c r="A35" s="153"/>
      <c r="B35" s="177" t="s">
        <v>227</v>
      </c>
      <c r="C35" s="167" t="s">
        <v>279</v>
      </c>
      <c r="D35" s="167"/>
      <c r="E35" s="166">
        <v>23.43</v>
      </c>
      <c r="F35" s="166"/>
      <c r="G35" s="166">
        <v>41.71</v>
      </c>
      <c r="H35" s="165">
        <v>0.33</v>
      </c>
      <c r="I35" s="165">
        <v>26.01</v>
      </c>
      <c r="J35" s="164">
        <v>17.989999999999998</v>
      </c>
      <c r="K35" s="163">
        <v>3454.84</v>
      </c>
      <c r="M35" s="5">
        <f t="shared" si="0"/>
        <v>23.43</v>
      </c>
      <c r="N35" s="5">
        <f t="shared" si="1"/>
        <v>41.71</v>
      </c>
      <c r="O35" s="8">
        <f t="shared" si="2"/>
        <v>109.47</v>
      </c>
      <c r="P35" s="156">
        <f t="shared" si="3"/>
        <v>2202.42</v>
      </c>
      <c r="Q35" s="156">
        <f t="shared" si="4"/>
        <v>3920.7400000000002</v>
      </c>
      <c r="R35" s="156">
        <f t="shared" si="5"/>
        <v>1691.0600000000002</v>
      </c>
      <c r="S35" s="156">
        <f t="shared" si="6"/>
        <v>4167.0200000000004</v>
      </c>
      <c r="T35" s="156">
        <f t="shared" si="7"/>
        <v>10290.18</v>
      </c>
      <c r="U35" s="155">
        <f t="shared" si="8"/>
        <v>3.2475496000000001</v>
      </c>
    </row>
    <row r="36" spans="1:21" ht="31.9" customHeight="1" thickBot="1" x14ac:dyDescent="0.25">
      <c r="A36" s="153"/>
      <c r="B36" s="176" t="s">
        <v>226</v>
      </c>
      <c r="C36" s="161" t="s">
        <v>290</v>
      </c>
      <c r="D36" s="161"/>
      <c r="E36" s="160">
        <v>40.98</v>
      </c>
      <c r="F36" s="160"/>
      <c r="G36" s="160">
        <v>60.05</v>
      </c>
      <c r="H36" s="159">
        <v>0.18</v>
      </c>
      <c r="I36" s="159">
        <v>36.49</v>
      </c>
      <c r="J36" s="158">
        <v>51.61</v>
      </c>
      <c r="K36" s="157">
        <v>6719.14</v>
      </c>
      <c r="M36" s="5">
        <f t="shared" si="0"/>
        <v>40.98</v>
      </c>
      <c r="N36" s="5">
        <f t="shared" si="1"/>
        <v>60.05</v>
      </c>
      <c r="O36" s="8">
        <f t="shared" si="2"/>
        <v>189.31</v>
      </c>
      <c r="P36" s="156">
        <f t="shared" si="3"/>
        <v>3852.12</v>
      </c>
      <c r="Q36" s="156">
        <f t="shared" si="4"/>
        <v>5644.7000000000007</v>
      </c>
      <c r="R36" s="156">
        <f t="shared" si="5"/>
        <v>4851.34</v>
      </c>
      <c r="S36" s="156">
        <f t="shared" si="6"/>
        <v>8298.32</v>
      </c>
      <c r="T36" s="156">
        <f t="shared" si="7"/>
        <v>17795.14</v>
      </c>
      <c r="U36" s="155">
        <f t="shared" si="8"/>
        <v>6.3159916000000003</v>
      </c>
    </row>
    <row r="37" spans="1:21" ht="31.9" customHeight="1" x14ac:dyDescent="0.2">
      <c r="A37" s="153"/>
      <c r="B37" s="175" t="s">
        <v>225</v>
      </c>
      <c r="C37" s="174" t="s">
        <v>277</v>
      </c>
      <c r="D37" s="174"/>
      <c r="E37" s="173">
        <v>30.04</v>
      </c>
      <c r="F37" s="173"/>
      <c r="G37" s="173">
        <v>58.08</v>
      </c>
      <c r="H37" s="172">
        <v>0.62</v>
      </c>
      <c r="I37" s="172">
        <v>24.64</v>
      </c>
      <c r="J37" s="171">
        <v>34.65</v>
      </c>
      <c r="K37" s="170">
        <v>4701</v>
      </c>
      <c r="M37" s="5">
        <f t="shared" si="0"/>
        <v>30.04</v>
      </c>
      <c r="N37" s="5">
        <f t="shared" si="1"/>
        <v>58.08</v>
      </c>
      <c r="O37" s="8">
        <f t="shared" si="2"/>
        <v>148.03</v>
      </c>
      <c r="P37" s="156">
        <f t="shared" si="3"/>
        <v>2823.76</v>
      </c>
      <c r="Q37" s="156">
        <f t="shared" si="4"/>
        <v>5459.5199999999995</v>
      </c>
      <c r="R37" s="156">
        <f t="shared" si="5"/>
        <v>3257.1</v>
      </c>
      <c r="S37" s="156">
        <f t="shared" si="6"/>
        <v>5631.5400000000009</v>
      </c>
      <c r="T37" s="156">
        <f t="shared" si="7"/>
        <v>13914.82</v>
      </c>
      <c r="U37" s="155">
        <f t="shared" si="8"/>
        <v>4.4189400000000001</v>
      </c>
    </row>
    <row r="38" spans="1:21" ht="31.9" customHeight="1" x14ac:dyDescent="0.2">
      <c r="A38" s="153"/>
      <c r="B38" s="169" t="s">
        <v>224</v>
      </c>
      <c r="C38" s="167" t="s">
        <v>278</v>
      </c>
      <c r="D38" s="167"/>
      <c r="E38" s="166">
        <v>31.48</v>
      </c>
      <c r="F38" s="166"/>
      <c r="G38" s="166">
        <v>73.14</v>
      </c>
      <c r="H38" s="165">
        <v>0.33</v>
      </c>
      <c r="I38" s="165">
        <v>31.06</v>
      </c>
      <c r="J38" s="164">
        <v>22.71</v>
      </c>
      <c r="K38" s="163">
        <v>5593.13</v>
      </c>
      <c r="M38" s="5">
        <f t="shared" si="0"/>
        <v>31.48</v>
      </c>
      <c r="N38" s="5">
        <f t="shared" si="1"/>
        <v>73.14</v>
      </c>
      <c r="O38" s="8">
        <f t="shared" si="2"/>
        <v>158.72</v>
      </c>
      <c r="P38" s="156">
        <f t="shared" si="3"/>
        <v>2959.12</v>
      </c>
      <c r="Q38" s="156">
        <f t="shared" si="4"/>
        <v>6875.16</v>
      </c>
      <c r="R38" s="156">
        <f t="shared" si="5"/>
        <v>2134.7400000000002</v>
      </c>
      <c r="S38" s="156">
        <f t="shared" si="6"/>
        <v>5085.3999999999996</v>
      </c>
      <c r="T38" s="156">
        <f t="shared" si="7"/>
        <v>14919.679999999998</v>
      </c>
      <c r="U38" s="155">
        <f t="shared" si="8"/>
        <v>5.2575422000000005</v>
      </c>
    </row>
    <row r="39" spans="1:21" ht="31.9" customHeight="1" x14ac:dyDescent="0.2">
      <c r="A39" s="153"/>
      <c r="B39" s="168" t="s">
        <v>222</v>
      </c>
      <c r="C39" s="167" t="s">
        <v>280</v>
      </c>
      <c r="D39" s="167"/>
      <c r="E39" s="166">
        <v>34.76</v>
      </c>
      <c r="F39" s="166"/>
      <c r="G39" s="166">
        <v>68.88</v>
      </c>
      <c r="H39" s="165">
        <v>0.01</v>
      </c>
      <c r="I39" s="165">
        <v>52.34</v>
      </c>
      <c r="J39" s="164">
        <v>24.92</v>
      </c>
      <c r="K39" s="163">
        <v>5225.8999999999996</v>
      </c>
      <c r="M39" s="5">
        <f t="shared" si="0"/>
        <v>34.76</v>
      </c>
      <c r="N39" s="5">
        <f t="shared" si="1"/>
        <v>68.88</v>
      </c>
      <c r="O39" s="8">
        <f t="shared" si="2"/>
        <v>180.91000000000003</v>
      </c>
      <c r="P39" s="156">
        <f t="shared" si="3"/>
        <v>3267.4399999999996</v>
      </c>
      <c r="Q39" s="156">
        <f t="shared" si="4"/>
        <v>6474.72</v>
      </c>
      <c r="R39" s="156">
        <f t="shared" si="5"/>
        <v>2342.48</v>
      </c>
      <c r="S39" s="156">
        <f t="shared" si="6"/>
        <v>7263.38</v>
      </c>
      <c r="T39" s="156">
        <f t="shared" si="7"/>
        <v>17005.54</v>
      </c>
      <c r="U39" s="155">
        <f t="shared" si="8"/>
        <v>4.9123460000000003</v>
      </c>
    </row>
    <row r="40" spans="1:21" ht="31.9" customHeight="1" thickBot="1" x14ac:dyDescent="0.25">
      <c r="A40" s="153"/>
      <c r="B40" s="162" t="s">
        <v>221</v>
      </c>
      <c r="C40" s="161" t="s">
        <v>291</v>
      </c>
      <c r="D40" s="161"/>
      <c r="E40" s="160">
        <v>20.41</v>
      </c>
      <c r="F40" s="160"/>
      <c r="G40" s="160">
        <v>32.619999999999997</v>
      </c>
      <c r="H40" s="159">
        <v>0.01</v>
      </c>
      <c r="I40" s="159">
        <v>22.9</v>
      </c>
      <c r="J40" s="158">
        <v>34.78</v>
      </c>
      <c r="K40" s="157">
        <v>2982.7</v>
      </c>
      <c r="M40" s="5">
        <f t="shared" si="0"/>
        <v>20.41</v>
      </c>
      <c r="N40" s="5">
        <f t="shared" si="1"/>
        <v>32.619999999999997</v>
      </c>
      <c r="O40" s="8">
        <f t="shared" si="2"/>
        <v>110.72</v>
      </c>
      <c r="P40" s="156">
        <f t="shared" si="3"/>
        <v>1918.5400000000002</v>
      </c>
      <c r="Q40" s="156">
        <f t="shared" si="4"/>
        <v>3066.2799999999997</v>
      </c>
      <c r="R40" s="156">
        <f t="shared" si="5"/>
        <v>3269.32</v>
      </c>
      <c r="S40" s="156">
        <f t="shared" si="6"/>
        <v>5422.8600000000006</v>
      </c>
      <c r="T40" s="156">
        <f t="shared" si="7"/>
        <v>10407.68</v>
      </c>
      <c r="U40" s="155">
        <f t="shared" si="8"/>
        <v>2.8037380000000001</v>
      </c>
    </row>
    <row r="41" spans="1:21" ht="31.9" customHeight="1" x14ac:dyDescent="0.2">
      <c r="A41" s="153"/>
      <c r="B41" s="178" t="s">
        <v>220</v>
      </c>
      <c r="C41" s="174" t="s">
        <v>290</v>
      </c>
      <c r="D41" s="174"/>
      <c r="E41" s="173">
        <v>25.02</v>
      </c>
      <c r="F41" s="173"/>
      <c r="G41" s="173">
        <v>57.78</v>
      </c>
      <c r="H41" s="172">
        <v>0.33</v>
      </c>
      <c r="I41" s="172">
        <v>52.83</v>
      </c>
      <c r="J41" s="171">
        <v>27.36</v>
      </c>
      <c r="K41" s="170">
        <v>5193.12</v>
      </c>
      <c r="M41" s="5">
        <f t="shared" ref="M41:M72" si="9">E41/$N$5</f>
        <v>25.02</v>
      </c>
      <c r="N41" s="5">
        <f t="shared" ref="N41:N72" si="10">G41/$N$5</f>
        <v>57.78</v>
      </c>
      <c r="O41" s="8">
        <f t="shared" ref="O41:O72" si="11">SUM(E41,G41,H41,I41,J41)/$N$5</f>
        <v>163.32</v>
      </c>
      <c r="P41" s="156">
        <f t="shared" ref="P41:P72" si="12">(E41/$N$5)/1000*$N$3*10000</f>
        <v>2351.88</v>
      </c>
      <c r="Q41" s="156">
        <f t="shared" ref="Q41:Q72" si="13">(G41/$N$5)/1000*$N$3*10000</f>
        <v>5431.32</v>
      </c>
      <c r="R41" s="156">
        <f t="shared" ref="R41:R72" si="14">(J41/$N$5)/1000*$N$3*10000</f>
        <v>2571.84</v>
      </c>
      <c r="S41" s="156">
        <f t="shared" ref="S41:S72" si="15">((H41+I41+J41)/$N$5)/1000*$N$3*10000</f>
        <v>7568.88</v>
      </c>
      <c r="T41" s="156">
        <f t="shared" ref="T41:T72" si="16">SUM(P41,Q41,S41)</f>
        <v>15352.08</v>
      </c>
      <c r="U41" s="155">
        <f t="shared" ref="U41:U72" si="17">(K41/$N$5)/(100*100)*$N$3</f>
        <v>4.8815328000000004</v>
      </c>
    </row>
    <row r="42" spans="1:21" ht="31.9" customHeight="1" x14ac:dyDescent="0.2">
      <c r="A42" s="153"/>
      <c r="B42" s="177" t="s">
        <v>218</v>
      </c>
      <c r="C42" s="167" t="s">
        <v>279</v>
      </c>
      <c r="D42" s="167"/>
      <c r="E42" s="166">
        <v>25.34</v>
      </c>
      <c r="F42" s="166"/>
      <c r="G42" s="166">
        <v>61.06</v>
      </c>
      <c r="H42" s="165">
        <v>0.97</v>
      </c>
      <c r="I42" s="165">
        <v>18.78</v>
      </c>
      <c r="J42" s="164">
        <v>7.25</v>
      </c>
      <c r="K42" s="163">
        <v>3965.65</v>
      </c>
      <c r="M42" s="5">
        <f t="shared" si="9"/>
        <v>25.34</v>
      </c>
      <c r="N42" s="5">
        <f t="shared" si="10"/>
        <v>61.06</v>
      </c>
      <c r="O42" s="8">
        <f t="shared" si="11"/>
        <v>113.4</v>
      </c>
      <c r="P42" s="156">
        <f t="shared" si="12"/>
        <v>2381.96</v>
      </c>
      <c r="Q42" s="156">
        <f t="shared" si="13"/>
        <v>5739.64</v>
      </c>
      <c r="R42" s="156">
        <f t="shared" si="14"/>
        <v>681.5</v>
      </c>
      <c r="S42" s="156">
        <f t="shared" si="15"/>
        <v>2538.0000000000005</v>
      </c>
      <c r="T42" s="156">
        <f t="shared" si="16"/>
        <v>10659.6</v>
      </c>
      <c r="U42" s="155">
        <f t="shared" si="17"/>
        <v>3.7277110000000002</v>
      </c>
    </row>
    <row r="43" spans="1:21" ht="31.9" customHeight="1" x14ac:dyDescent="0.2">
      <c r="A43" s="153"/>
      <c r="B43" s="177" t="s">
        <v>216</v>
      </c>
      <c r="C43" s="167" t="s">
        <v>284</v>
      </c>
      <c r="D43" s="167"/>
      <c r="E43" s="166">
        <v>36.96</v>
      </c>
      <c r="F43" s="166"/>
      <c r="G43" s="166">
        <v>60.26</v>
      </c>
      <c r="H43" s="165">
        <v>0.48</v>
      </c>
      <c r="I43" s="165">
        <v>54.25</v>
      </c>
      <c r="J43" s="164">
        <v>21.79</v>
      </c>
      <c r="K43" s="163">
        <v>4891.79</v>
      </c>
      <c r="M43" s="5">
        <f t="shared" si="9"/>
        <v>36.96</v>
      </c>
      <c r="N43" s="5">
        <f t="shared" si="10"/>
        <v>60.26</v>
      </c>
      <c r="O43" s="8">
        <f t="shared" si="11"/>
        <v>173.73999999999998</v>
      </c>
      <c r="P43" s="156">
        <f t="shared" si="12"/>
        <v>3474.2400000000002</v>
      </c>
      <c r="Q43" s="156">
        <f t="shared" si="13"/>
        <v>5664.4400000000005</v>
      </c>
      <c r="R43" s="156">
        <f t="shared" si="14"/>
        <v>2048.2600000000002</v>
      </c>
      <c r="S43" s="156">
        <f t="shared" si="15"/>
        <v>7192.8799999999992</v>
      </c>
      <c r="T43" s="156">
        <f t="shared" si="16"/>
        <v>16331.56</v>
      </c>
      <c r="U43" s="155">
        <f t="shared" si="17"/>
        <v>4.5982826000000001</v>
      </c>
    </row>
    <row r="44" spans="1:21" ht="31.9" customHeight="1" thickBot="1" x14ac:dyDescent="0.25">
      <c r="A44" s="153"/>
      <c r="B44" s="176" t="s">
        <v>214</v>
      </c>
      <c r="C44" s="161" t="s">
        <v>283</v>
      </c>
      <c r="D44" s="161"/>
      <c r="E44" s="160">
        <v>48.18</v>
      </c>
      <c r="F44" s="160"/>
      <c r="G44" s="160">
        <v>89.37</v>
      </c>
      <c r="H44" s="159">
        <v>0.03</v>
      </c>
      <c r="I44" s="159">
        <v>57.04</v>
      </c>
      <c r="J44" s="158">
        <v>52.97</v>
      </c>
      <c r="K44" s="157">
        <v>7136.01</v>
      </c>
      <c r="M44" s="5">
        <f t="shared" si="9"/>
        <v>48.18</v>
      </c>
      <c r="N44" s="5">
        <f t="shared" si="10"/>
        <v>89.37</v>
      </c>
      <c r="O44" s="8">
        <f t="shared" si="11"/>
        <v>247.59</v>
      </c>
      <c r="P44" s="156">
        <f t="shared" si="12"/>
        <v>4528.92</v>
      </c>
      <c r="Q44" s="156">
        <f t="shared" si="13"/>
        <v>8400.7800000000007</v>
      </c>
      <c r="R44" s="156">
        <f t="shared" si="14"/>
        <v>4979.1799999999994</v>
      </c>
      <c r="S44" s="156">
        <f t="shared" si="15"/>
        <v>10343.76</v>
      </c>
      <c r="T44" s="156">
        <f t="shared" si="16"/>
        <v>23273.46</v>
      </c>
      <c r="U44" s="155">
        <f t="shared" si="17"/>
        <v>6.7078494000000006</v>
      </c>
    </row>
    <row r="45" spans="1:21" ht="31.9" customHeight="1" x14ac:dyDescent="0.2">
      <c r="A45" s="153"/>
      <c r="B45" s="175" t="s">
        <v>213</v>
      </c>
      <c r="C45" s="174" t="s">
        <v>280</v>
      </c>
      <c r="D45" s="174"/>
      <c r="E45" s="173">
        <v>20.65</v>
      </c>
      <c r="F45" s="173"/>
      <c r="G45" s="173">
        <v>32.020000000000003</v>
      </c>
      <c r="H45" s="172">
        <v>0.6</v>
      </c>
      <c r="I45" s="172">
        <v>7.7</v>
      </c>
      <c r="J45" s="171">
        <v>29.12</v>
      </c>
      <c r="K45" s="170">
        <v>3720.57</v>
      </c>
      <c r="M45" s="5">
        <f t="shared" si="9"/>
        <v>20.65</v>
      </c>
      <c r="N45" s="5">
        <f t="shared" si="10"/>
        <v>32.020000000000003</v>
      </c>
      <c r="O45" s="8">
        <f t="shared" si="11"/>
        <v>90.09</v>
      </c>
      <c r="P45" s="156">
        <f t="shared" si="12"/>
        <v>1941.0999999999997</v>
      </c>
      <c r="Q45" s="156">
        <f t="shared" si="13"/>
        <v>3009.88</v>
      </c>
      <c r="R45" s="156">
        <f t="shared" si="14"/>
        <v>2737.28</v>
      </c>
      <c r="S45" s="156">
        <f t="shared" si="15"/>
        <v>3517.48</v>
      </c>
      <c r="T45" s="156">
        <f t="shared" si="16"/>
        <v>8468.4599999999991</v>
      </c>
      <c r="U45" s="155">
        <f t="shared" si="17"/>
        <v>3.4973358000000005</v>
      </c>
    </row>
    <row r="46" spans="1:21" ht="31.9" customHeight="1" x14ac:dyDescent="0.2">
      <c r="A46" s="153"/>
      <c r="B46" s="180" t="s">
        <v>212</v>
      </c>
      <c r="C46" s="167" t="s">
        <v>287</v>
      </c>
      <c r="D46" s="167"/>
      <c r="E46" s="166">
        <v>42.15</v>
      </c>
      <c r="F46" s="166"/>
      <c r="G46" s="166">
        <v>67.7</v>
      </c>
      <c r="H46" s="165">
        <v>1.26</v>
      </c>
      <c r="I46" s="165">
        <v>40.729999999999997</v>
      </c>
      <c r="J46" s="164">
        <v>36.01</v>
      </c>
      <c r="K46" s="163">
        <v>6601.74</v>
      </c>
      <c r="M46" s="5">
        <f t="shared" si="9"/>
        <v>42.15</v>
      </c>
      <c r="N46" s="5">
        <f t="shared" si="10"/>
        <v>67.7</v>
      </c>
      <c r="O46" s="8">
        <f t="shared" si="11"/>
        <v>187.85</v>
      </c>
      <c r="P46" s="156">
        <f t="shared" si="12"/>
        <v>3962.1</v>
      </c>
      <c r="Q46" s="156">
        <f t="shared" si="13"/>
        <v>6363.7999999999993</v>
      </c>
      <c r="R46" s="156">
        <f t="shared" si="14"/>
        <v>3384.94</v>
      </c>
      <c r="S46" s="156">
        <f t="shared" si="15"/>
        <v>7332.0000000000009</v>
      </c>
      <c r="T46" s="156">
        <f t="shared" si="16"/>
        <v>17657.900000000001</v>
      </c>
      <c r="U46" s="155">
        <f t="shared" si="17"/>
        <v>6.2056355999999999</v>
      </c>
    </row>
    <row r="47" spans="1:21" ht="31.9" customHeight="1" x14ac:dyDescent="0.2">
      <c r="A47" s="153"/>
      <c r="B47" s="180" t="s">
        <v>211</v>
      </c>
      <c r="C47" s="167" t="s">
        <v>282</v>
      </c>
      <c r="D47" s="167"/>
      <c r="E47" s="166">
        <v>24.19</v>
      </c>
      <c r="F47" s="166"/>
      <c r="G47" s="166">
        <v>42.96</v>
      </c>
      <c r="H47" s="165">
        <v>0.14000000000000001</v>
      </c>
      <c r="I47" s="165">
        <v>18.739999999999998</v>
      </c>
      <c r="J47" s="164">
        <v>44.56</v>
      </c>
      <c r="K47" s="163">
        <v>3998.53</v>
      </c>
      <c r="M47" s="5">
        <f t="shared" si="9"/>
        <v>24.19</v>
      </c>
      <c r="N47" s="5">
        <f t="shared" si="10"/>
        <v>42.96</v>
      </c>
      <c r="O47" s="8">
        <f t="shared" si="11"/>
        <v>130.59</v>
      </c>
      <c r="P47" s="156">
        <f t="shared" si="12"/>
        <v>2273.86</v>
      </c>
      <c r="Q47" s="156">
        <f t="shared" si="13"/>
        <v>4038.2400000000002</v>
      </c>
      <c r="R47" s="156">
        <f t="shared" si="14"/>
        <v>4188.6400000000003</v>
      </c>
      <c r="S47" s="156">
        <f t="shared" si="15"/>
        <v>5963.36</v>
      </c>
      <c r="T47" s="156">
        <f t="shared" si="16"/>
        <v>12275.46</v>
      </c>
      <c r="U47" s="155">
        <f t="shared" si="17"/>
        <v>3.7586182000000004</v>
      </c>
    </row>
    <row r="48" spans="1:21" ht="31.9" customHeight="1" thickBot="1" x14ac:dyDescent="0.25">
      <c r="A48" s="153"/>
      <c r="B48" s="179" t="s">
        <v>210</v>
      </c>
      <c r="C48" s="161" t="s">
        <v>289</v>
      </c>
      <c r="D48" s="161"/>
      <c r="E48" s="160">
        <v>20.56</v>
      </c>
      <c r="F48" s="160"/>
      <c r="G48" s="160">
        <v>41.05</v>
      </c>
      <c r="H48" s="159">
        <v>0.61</v>
      </c>
      <c r="I48" s="159">
        <v>17.68</v>
      </c>
      <c r="J48" s="158">
        <v>4.32</v>
      </c>
      <c r="K48" s="157">
        <v>2748.86</v>
      </c>
      <c r="M48" s="5">
        <f t="shared" si="9"/>
        <v>20.56</v>
      </c>
      <c r="N48" s="5">
        <f t="shared" si="10"/>
        <v>41.05</v>
      </c>
      <c r="O48" s="8">
        <f t="shared" si="11"/>
        <v>84.22</v>
      </c>
      <c r="P48" s="156">
        <f t="shared" si="12"/>
        <v>1932.6399999999999</v>
      </c>
      <c r="Q48" s="156">
        <f t="shared" si="13"/>
        <v>3858.7</v>
      </c>
      <c r="R48" s="156">
        <f t="shared" si="14"/>
        <v>406.08000000000004</v>
      </c>
      <c r="S48" s="156">
        <f t="shared" si="15"/>
        <v>2125.34</v>
      </c>
      <c r="T48" s="156">
        <f t="shared" si="16"/>
        <v>7916.68</v>
      </c>
      <c r="U48" s="155">
        <f t="shared" si="17"/>
        <v>2.5839284000000005</v>
      </c>
    </row>
    <row r="49" spans="1:21" ht="31.9" customHeight="1" x14ac:dyDescent="0.2">
      <c r="A49" s="153"/>
      <c r="B49" s="178" t="s">
        <v>207</v>
      </c>
      <c r="C49" s="174" t="s">
        <v>285</v>
      </c>
      <c r="D49" s="174"/>
      <c r="E49" s="173">
        <v>42.7</v>
      </c>
      <c r="F49" s="173"/>
      <c r="G49" s="173">
        <v>94.37</v>
      </c>
      <c r="H49" s="172">
        <v>4.0999999999999996</v>
      </c>
      <c r="I49" s="172">
        <v>39.1</v>
      </c>
      <c r="J49" s="171">
        <v>14.62</v>
      </c>
      <c r="K49" s="170">
        <v>6967.15</v>
      </c>
      <c r="M49" s="5">
        <f t="shared" si="9"/>
        <v>42.7</v>
      </c>
      <c r="N49" s="5">
        <f t="shared" si="10"/>
        <v>94.37</v>
      </c>
      <c r="O49" s="8">
        <f t="shared" si="11"/>
        <v>194.89</v>
      </c>
      <c r="P49" s="156">
        <f t="shared" si="12"/>
        <v>4013.8</v>
      </c>
      <c r="Q49" s="156">
        <f t="shared" si="13"/>
        <v>8870.7800000000007</v>
      </c>
      <c r="R49" s="156">
        <f t="shared" si="14"/>
        <v>1374.28</v>
      </c>
      <c r="S49" s="156">
        <f t="shared" si="15"/>
        <v>5435.0800000000008</v>
      </c>
      <c r="T49" s="156">
        <f t="shared" si="16"/>
        <v>18319.660000000003</v>
      </c>
      <c r="U49" s="155">
        <f t="shared" si="17"/>
        <v>6.5491210000000004</v>
      </c>
    </row>
    <row r="50" spans="1:21" ht="31.9" customHeight="1" x14ac:dyDescent="0.2">
      <c r="A50" s="153"/>
      <c r="B50" s="177" t="s">
        <v>206</v>
      </c>
      <c r="C50" s="167" t="s">
        <v>277</v>
      </c>
      <c r="D50" s="167"/>
      <c r="E50" s="166">
        <v>41.81</v>
      </c>
      <c r="F50" s="166"/>
      <c r="G50" s="166">
        <v>75.69</v>
      </c>
      <c r="H50" s="165">
        <v>1.01</v>
      </c>
      <c r="I50" s="165">
        <v>47.54</v>
      </c>
      <c r="J50" s="164">
        <v>48.63</v>
      </c>
      <c r="K50" s="163">
        <v>7454.56</v>
      </c>
      <c r="M50" s="5">
        <f t="shared" si="9"/>
        <v>41.81</v>
      </c>
      <c r="N50" s="5">
        <f t="shared" si="10"/>
        <v>75.69</v>
      </c>
      <c r="O50" s="8">
        <f t="shared" si="11"/>
        <v>214.68</v>
      </c>
      <c r="P50" s="156">
        <f t="shared" si="12"/>
        <v>3930.1400000000003</v>
      </c>
      <c r="Q50" s="156">
        <f t="shared" si="13"/>
        <v>7114.86</v>
      </c>
      <c r="R50" s="156">
        <f t="shared" si="14"/>
        <v>4571.22</v>
      </c>
      <c r="S50" s="156">
        <f t="shared" si="15"/>
        <v>9134.92</v>
      </c>
      <c r="T50" s="156">
        <f t="shared" si="16"/>
        <v>20179.919999999998</v>
      </c>
      <c r="U50" s="155">
        <f t="shared" si="17"/>
        <v>7.0072863999999999</v>
      </c>
    </row>
    <row r="51" spans="1:21" ht="31.9" customHeight="1" x14ac:dyDescent="0.2">
      <c r="A51" s="153"/>
      <c r="B51" s="177" t="s">
        <v>205</v>
      </c>
      <c r="C51" s="167" t="s">
        <v>291</v>
      </c>
      <c r="D51" s="167"/>
      <c r="E51" s="166">
        <v>21.09</v>
      </c>
      <c r="F51" s="166"/>
      <c r="G51" s="166">
        <v>42.98</v>
      </c>
      <c r="H51" s="165">
        <v>0.57999999999999996</v>
      </c>
      <c r="I51" s="165">
        <v>12.67</v>
      </c>
      <c r="J51" s="164">
        <v>35.4</v>
      </c>
      <c r="K51" s="163">
        <v>3357.44</v>
      </c>
      <c r="M51" s="5">
        <f t="shared" si="9"/>
        <v>21.09</v>
      </c>
      <c r="N51" s="5">
        <f t="shared" si="10"/>
        <v>42.98</v>
      </c>
      <c r="O51" s="8">
        <f t="shared" si="11"/>
        <v>112.72</v>
      </c>
      <c r="P51" s="156">
        <f t="shared" si="12"/>
        <v>1982.46</v>
      </c>
      <c r="Q51" s="156">
        <f t="shared" si="13"/>
        <v>4040.12</v>
      </c>
      <c r="R51" s="156">
        <f t="shared" si="14"/>
        <v>3327.6</v>
      </c>
      <c r="S51" s="156">
        <f t="shared" si="15"/>
        <v>4573.1000000000004</v>
      </c>
      <c r="T51" s="156">
        <f t="shared" si="16"/>
        <v>10595.68</v>
      </c>
      <c r="U51" s="155">
        <f t="shared" si="17"/>
        <v>3.1559936</v>
      </c>
    </row>
    <row r="52" spans="1:21" ht="31.9" customHeight="1" thickBot="1" x14ac:dyDescent="0.25">
      <c r="A52" s="153"/>
      <c r="B52" s="176" t="s">
        <v>204</v>
      </c>
      <c r="C52" s="161" t="s">
        <v>281</v>
      </c>
      <c r="D52" s="161"/>
      <c r="E52" s="160">
        <v>25.67</v>
      </c>
      <c r="F52" s="160"/>
      <c r="G52" s="160">
        <v>46.67</v>
      </c>
      <c r="H52" s="159">
        <v>0.34</v>
      </c>
      <c r="I52" s="159">
        <v>20.7</v>
      </c>
      <c r="J52" s="158">
        <v>34.299999999999997</v>
      </c>
      <c r="K52" s="157">
        <v>3670.26</v>
      </c>
      <c r="M52" s="5">
        <f t="shared" si="9"/>
        <v>25.67</v>
      </c>
      <c r="N52" s="5">
        <f t="shared" si="10"/>
        <v>46.67</v>
      </c>
      <c r="O52" s="8">
        <f t="shared" si="11"/>
        <v>127.68</v>
      </c>
      <c r="P52" s="156">
        <f t="shared" si="12"/>
        <v>2412.9800000000005</v>
      </c>
      <c r="Q52" s="156">
        <f t="shared" si="13"/>
        <v>4386.9800000000005</v>
      </c>
      <c r="R52" s="156">
        <f t="shared" si="14"/>
        <v>3224.2</v>
      </c>
      <c r="S52" s="156">
        <f t="shared" si="15"/>
        <v>5201.96</v>
      </c>
      <c r="T52" s="156">
        <f t="shared" si="16"/>
        <v>12001.920000000002</v>
      </c>
      <c r="U52" s="155">
        <f t="shared" si="17"/>
        <v>3.4500444000000003</v>
      </c>
    </row>
    <row r="53" spans="1:21" ht="31.9" customHeight="1" x14ac:dyDescent="0.2">
      <c r="A53" s="153"/>
      <c r="B53" s="175" t="s">
        <v>202</v>
      </c>
      <c r="C53" s="174" t="s">
        <v>278</v>
      </c>
      <c r="D53" s="174"/>
      <c r="E53" s="173">
        <v>25.32</v>
      </c>
      <c r="F53" s="173"/>
      <c r="G53" s="173">
        <v>41.58</v>
      </c>
      <c r="H53" s="172">
        <v>1.47</v>
      </c>
      <c r="I53" s="172">
        <v>24.13</v>
      </c>
      <c r="J53" s="171">
        <v>19.059999999999999</v>
      </c>
      <c r="K53" s="170">
        <v>4609.8900000000003</v>
      </c>
      <c r="M53" s="5">
        <f t="shared" si="9"/>
        <v>25.32</v>
      </c>
      <c r="N53" s="5">
        <f t="shared" si="10"/>
        <v>41.58</v>
      </c>
      <c r="O53" s="8">
        <f t="shared" si="11"/>
        <v>111.56</v>
      </c>
      <c r="P53" s="156">
        <f t="shared" si="12"/>
        <v>2380.08</v>
      </c>
      <c r="Q53" s="156">
        <f t="shared" si="13"/>
        <v>3908.52</v>
      </c>
      <c r="R53" s="156">
        <f t="shared" si="14"/>
        <v>1791.6399999999999</v>
      </c>
      <c r="S53" s="156">
        <f t="shared" si="15"/>
        <v>4198.04</v>
      </c>
      <c r="T53" s="156">
        <f t="shared" si="16"/>
        <v>10486.64</v>
      </c>
      <c r="U53" s="155">
        <f t="shared" si="17"/>
        <v>4.3332966000000006</v>
      </c>
    </row>
    <row r="54" spans="1:21" ht="31.9" customHeight="1" x14ac:dyDescent="0.2">
      <c r="A54" s="153"/>
      <c r="B54" s="169" t="s">
        <v>201</v>
      </c>
      <c r="C54" s="167" t="s">
        <v>276</v>
      </c>
      <c r="D54" s="167"/>
      <c r="E54" s="166">
        <v>23.89</v>
      </c>
      <c r="F54" s="166"/>
      <c r="G54" s="166">
        <v>35.520000000000003</v>
      </c>
      <c r="H54" s="165">
        <v>0.23</v>
      </c>
      <c r="I54" s="165">
        <v>13.44</v>
      </c>
      <c r="J54" s="164">
        <v>38.65</v>
      </c>
      <c r="K54" s="163">
        <v>4290.8900000000003</v>
      </c>
      <c r="M54" s="5">
        <f t="shared" si="9"/>
        <v>23.89</v>
      </c>
      <c r="N54" s="5">
        <f t="shared" si="10"/>
        <v>35.520000000000003</v>
      </c>
      <c r="O54" s="8">
        <f t="shared" si="11"/>
        <v>111.72999999999999</v>
      </c>
      <c r="P54" s="156">
        <f t="shared" si="12"/>
        <v>2245.6600000000003</v>
      </c>
      <c r="Q54" s="156">
        <f t="shared" si="13"/>
        <v>3338.88</v>
      </c>
      <c r="R54" s="156">
        <f t="shared" si="14"/>
        <v>3633.0999999999995</v>
      </c>
      <c r="S54" s="156">
        <f t="shared" si="15"/>
        <v>4918.08</v>
      </c>
      <c r="T54" s="156">
        <f t="shared" si="16"/>
        <v>10502.62</v>
      </c>
      <c r="U54" s="155">
        <f t="shared" si="17"/>
        <v>4.0334366000000008</v>
      </c>
    </row>
    <row r="55" spans="1:21" ht="31.9" customHeight="1" x14ac:dyDescent="0.2">
      <c r="A55" s="153"/>
      <c r="B55" s="168" t="s">
        <v>200</v>
      </c>
      <c r="C55" s="167" t="s">
        <v>288</v>
      </c>
      <c r="D55" s="167"/>
      <c r="E55" s="166">
        <v>36.79</v>
      </c>
      <c r="F55" s="166"/>
      <c r="G55" s="166">
        <v>63.62</v>
      </c>
      <c r="H55" s="165">
        <v>0.75</v>
      </c>
      <c r="I55" s="165">
        <v>46.92</v>
      </c>
      <c r="J55" s="164">
        <v>20.57</v>
      </c>
      <c r="K55" s="163">
        <v>5887.21</v>
      </c>
      <c r="M55" s="5">
        <f t="shared" si="9"/>
        <v>36.79</v>
      </c>
      <c r="N55" s="5">
        <f t="shared" si="10"/>
        <v>63.62</v>
      </c>
      <c r="O55" s="8">
        <f t="shared" si="11"/>
        <v>168.64999999999998</v>
      </c>
      <c r="P55" s="156">
        <f t="shared" si="12"/>
        <v>3458.2599999999998</v>
      </c>
      <c r="Q55" s="156">
        <f t="shared" si="13"/>
        <v>5980.28</v>
      </c>
      <c r="R55" s="156">
        <f t="shared" si="14"/>
        <v>1933.5800000000004</v>
      </c>
      <c r="S55" s="156">
        <f t="shared" si="15"/>
        <v>6414.5600000000013</v>
      </c>
      <c r="T55" s="156">
        <f t="shared" si="16"/>
        <v>15853.1</v>
      </c>
      <c r="U55" s="155">
        <f t="shared" si="17"/>
        <v>5.5339774000000004</v>
      </c>
    </row>
    <row r="56" spans="1:21" ht="31.9" customHeight="1" thickBot="1" x14ac:dyDescent="0.25">
      <c r="A56" s="153"/>
      <c r="B56" s="162" t="s">
        <v>199</v>
      </c>
      <c r="C56" s="161" t="s">
        <v>286</v>
      </c>
      <c r="D56" s="161"/>
      <c r="E56" s="160">
        <v>42.65</v>
      </c>
      <c r="F56" s="160"/>
      <c r="G56" s="160">
        <v>74.88</v>
      </c>
      <c r="H56" s="159"/>
      <c r="I56" s="159">
        <v>65.55</v>
      </c>
      <c r="J56" s="158">
        <v>25.77</v>
      </c>
      <c r="K56" s="157">
        <v>6339.78</v>
      </c>
      <c r="M56" s="5">
        <f t="shared" si="9"/>
        <v>42.65</v>
      </c>
      <c r="N56" s="5">
        <f t="shared" si="10"/>
        <v>74.88</v>
      </c>
      <c r="O56" s="8">
        <f t="shared" si="11"/>
        <v>208.85</v>
      </c>
      <c r="P56" s="156">
        <f t="shared" si="12"/>
        <v>4009.1000000000004</v>
      </c>
      <c r="Q56" s="156">
        <f t="shared" si="13"/>
        <v>7038.72</v>
      </c>
      <c r="R56" s="156">
        <f t="shared" si="14"/>
        <v>2422.38</v>
      </c>
      <c r="S56" s="156">
        <f t="shared" si="15"/>
        <v>8584.08</v>
      </c>
      <c r="T56" s="156">
        <f t="shared" si="16"/>
        <v>19631.900000000001</v>
      </c>
      <c r="U56" s="155">
        <f t="shared" si="17"/>
        <v>5.9593931999999992</v>
      </c>
    </row>
    <row r="57" spans="1:21" ht="31.9" customHeight="1" x14ac:dyDescent="0.2">
      <c r="A57" s="153"/>
      <c r="B57" s="178" t="s">
        <v>198</v>
      </c>
      <c r="C57" s="174" t="s">
        <v>291</v>
      </c>
      <c r="D57" s="174"/>
      <c r="E57" s="173">
        <v>24.79</v>
      </c>
      <c r="F57" s="173"/>
      <c r="G57" s="173">
        <v>40.47</v>
      </c>
      <c r="H57" s="172">
        <v>0.01</v>
      </c>
      <c r="I57" s="172">
        <v>46.67</v>
      </c>
      <c r="J57" s="171">
        <v>16.61</v>
      </c>
      <c r="K57" s="170">
        <v>4195.2700000000004</v>
      </c>
      <c r="M57" s="5">
        <f t="shared" si="9"/>
        <v>24.79</v>
      </c>
      <c r="N57" s="5">
        <f t="shared" si="10"/>
        <v>40.47</v>
      </c>
      <c r="O57" s="8">
        <f t="shared" si="11"/>
        <v>128.55000000000001</v>
      </c>
      <c r="P57" s="156">
        <f t="shared" si="12"/>
        <v>2330.2600000000002</v>
      </c>
      <c r="Q57" s="156">
        <f t="shared" si="13"/>
        <v>3804.18</v>
      </c>
      <c r="R57" s="156">
        <f t="shared" si="14"/>
        <v>1561.34</v>
      </c>
      <c r="S57" s="156">
        <f t="shared" si="15"/>
        <v>5949.26</v>
      </c>
      <c r="T57" s="156">
        <f t="shared" si="16"/>
        <v>12083.7</v>
      </c>
      <c r="U57" s="155">
        <f t="shared" si="17"/>
        <v>3.9435538000000006</v>
      </c>
    </row>
    <row r="58" spans="1:21" ht="31.9" customHeight="1" x14ac:dyDescent="0.2">
      <c r="A58" s="153"/>
      <c r="B58" s="177" t="s">
        <v>197</v>
      </c>
      <c r="C58" s="167" t="s">
        <v>290</v>
      </c>
      <c r="D58" s="167"/>
      <c r="E58" s="166">
        <v>34.21</v>
      </c>
      <c r="F58" s="166"/>
      <c r="G58" s="166">
        <v>65.680000000000007</v>
      </c>
      <c r="H58" s="165">
        <v>1.02</v>
      </c>
      <c r="I58" s="165">
        <v>39.06</v>
      </c>
      <c r="J58" s="164">
        <v>11.62</v>
      </c>
      <c r="K58" s="163">
        <v>6257.19</v>
      </c>
      <c r="M58" s="5">
        <f t="shared" si="9"/>
        <v>34.21</v>
      </c>
      <c r="N58" s="5">
        <f t="shared" si="10"/>
        <v>65.680000000000007</v>
      </c>
      <c r="O58" s="8">
        <f t="shared" si="11"/>
        <v>151.59000000000003</v>
      </c>
      <c r="P58" s="156">
        <f t="shared" si="12"/>
        <v>3215.7400000000002</v>
      </c>
      <c r="Q58" s="156">
        <f t="shared" si="13"/>
        <v>6173.92</v>
      </c>
      <c r="R58" s="156">
        <f t="shared" si="14"/>
        <v>1092.28</v>
      </c>
      <c r="S58" s="156">
        <f t="shared" si="15"/>
        <v>4859.8</v>
      </c>
      <c r="T58" s="156">
        <f t="shared" si="16"/>
        <v>14249.46</v>
      </c>
      <c r="U58" s="155">
        <f t="shared" si="17"/>
        <v>5.8817585999999995</v>
      </c>
    </row>
    <row r="59" spans="1:21" ht="31.9" customHeight="1" x14ac:dyDescent="0.2">
      <c r="A59" s="153"/>
      <c r="B59" s="177" t="s">
        <v>196</v>
      </c>
      <c r="C59" s="167" t="s">
        <v>289</v>
      </c>
      <c r="D59" s="167"/>
      <c r="E59" s="166">
        <v>39.520000000000003</v>
      </c>
      <c r="F59" s="166"/>
      <c r="G59" s="166">
        <v>74.64</v>
      </c>
      <c r="H59" s="165">
        <v>3.31</v>
      </c>
      <c r="I59" s="165">
        <v>27.19</v>
      </c>
      <c r="J59" s="164">
        <v>13.01</v>
      </c>
      <c r="K59" s="163">
        <v>6509.72</v>
      </c>
      <c r="M59" s="5">
        <f t="shared" si="9"/>
        <v>39.520000000000003</v>
      </c>
      <c r="N59" s="5">
        <f t="shared" si="10"/>
        <v>74.64</v>
      </c>
      <c r="O59" s="8">
        <f t="shared" si="11"/>
        <v>157.66999999999999</v>
      </c>
      <c r="P59" s="156">
        <f t="shared" si="12"/>
        <v>3714.880000000001</v>
      </c>
      <c r="Q59" s="156">
        <f t="shared" si="13"/>
        <v>7016.16</v>
      </c>
      <c r="R59" s="156">
        <f t="shared" si="14"/>
        <v>1222.94</v>
      </c>
      <c r="S59" s="156">
        <f t="shared" si="15"/>
        <v>4089.94</v>
      </c>
      <c r="T59" s="156">
        <f t="shared" si="16"/>
        <v>14820.980000000001</v>
      </c>
      <c r="U59" s="155">
        <f t="shared" si="17"/>
        <v>6.1191368000000006</v>
      </c>
    </row>
    <row r="60" spans="1:21" ht="31.9" customHeight="1" thickBot="1" x14ac:dyDescent="0.25">
      <c r="A60" s="153"/>
      <c r="B60" s="176" t="s">
        <v>194</v>
      </c>
      <c r="C60" s="161" t="s">
        <v>288</v>
      </c>
      <c r="D60" s="161"/>
      <c r="E60" s="160">
        <v>19.03</v>
      </c>
      <c r="F60" s="160"/>
      <c r="G60" s="160">
        <v>31.23</v>
      </c>
      <c r="H60" s="159">
        <v>0.18</v>
      </c>
      <c r="I60" s="159">
        <v>12.85</v>
      </c>
      <c r="J60" s="158">
        <v>18.170000000000002</v>
      </c>
      <c r="K60" s="157">
        <v>3315.71</v>
      </c>
      <c r="M60" s="5">
        <f t="shared" si="9"/>
        <v>19.03</v>
      </c>
      <c r="N60" s="5">
        <f t="shared" si="10"/>
        <v>31.23</v>
      </c>
      <c r="O60" s="8">
        <f t="shared" si="11"/>
        <v>81.460000000000008</v>
      </c>
      <c r="P60" s="156">
        <f t="shared" si="12"/>
        <v>1788.8200000000002</v>
      </c>
      <c r="Q60" s="156">
        <f t="shared" si="13"/>
        <v>2935.6200000000003</v>
      </c>
      <c r="R60" s="156">
        <f t="shared" si="14"/>
        <v>1707.9800000000002</v>
      </c>
      <c r="S60" s="156">
        <f t="shared" si="15"/>
        <v>2932.8</v>
      </c>
      <c r="T60" s="156">
        <f t="shared" si="16"/>
        <v>7657.2400000000007</v>
      </c>
      <c r="U60" s="155">
        <f t="shared" si="17"/>
        <v>3.1167674000000001</v>
      </c>
    </row>
    <row r="61" spans="1:21" ht="31.9" customHeight="1" x14ac:dyDescent="0.2">
      <c r="A61" s="153"/>
      <c r="B61" s="175" t="s">
        <v>193</v>
      </c>
      <c r="C61" s="174" t="s">
        <v>287</v>
      </c>
      <c r="D61" s="174"/>
      <c r="E61" s="173">
        <v>27.07</v>
      </c>
      <c r="F61" s="173"/>
      <c r="G61" s="173">
        <v>39.479999999999997</v>
      </c>
      <c r="H61" s="172">
        <v>0.11</v>
      </c>
      <c r="I61" s="172">
        <v>43.25</v>
      </c>
      <c r="J61" s="171">
        <v>35.22</v>
      </c>
      <c r="K61" s="170">
        <v>4074.09</v>
      </c>
      <c r="M61" s="5">
        <f t="shared" si="9"/>
        <v>27.07</v>
      </c>
      <c r="N61" s="5">
        <f t="shared" si="10"/>
        <v>39.479999999999997</v>
      </c>
      <c r="O61" s="8">
        <f t="shared" si="11"/>
        <v>145.13</v>
      </c>
      <c r="P61" s="156">
        <f t="shared" si="12"/>
        <v>2544.5800000000004</v>
      </c>
      <c r="Q61" s="156">
        <f t="shared" si="13"/>
        <v>3711.1199999999994</v>
      </c>
      <c r="R61" s="156">
        <f t="shared" si="14"/>
        <v>3310.6800000000003</v>
      </c>
      <c r="S61" s="156">
        <f t="shared" si="15"/>
        <v>7386.5199999999995</v>
      </c>
      <c r="T61" s="156">
        <f t="shared" si="16"/>
        <v>13642.22</v>
      </c>
      <c r="U61" s="155">
        <f t="shared" si="17"/>
        <v>3.8296446000000004</v>
      </c>
    </row>
    <row r="62" spans="1:21" ht="31.9" customHeight="1" x14ac:dyDescent="0.2">
      <c r="A62" s="153"/>
      <c r="B62" s="180" t="s">
        <v>192</v>
      </c>
      <c r="C62" s="167" t="s">
        <v>286</v>
      </c>
      <c r="D62" s="167"/>
      <c r="E62" s="166">
        <v>31.05</v>
      </c>
      <c r="F62" s="166"/>
      <c r="G62" s="166">
        <v>61.35</v>
      </c>
      <c r="H62" s="165">
        <v>0.69</v>
      </c>
      <c r="I62" s="165">
        <v>15.31</v>
      </c>
      <c r="J62" s="164">
        <v>22.7</v>
      </c>
      <c r="K62" s="163">
        <v>5016.3599999999997</v>
      </c>
      <c r="M62" s="5">
        <f t="shared" si="9"/>
        <v>31.05</v>
      </c>
      <c r="N62" s="5">
        <f t="shared" si="10"/>
        <v>61.35</v>
      </c>
      <c r="O62" s="8">
        <f t="shared" si="11"/>
        <v>131.1</v>
      </c>
      <c r="P62" s="156">
        <f t="shared" si="12"/>
        <v>2918.7000000000003</v>
      </c>
      <c r="Q62" s="156">
        <f t="shared" si="13"/>
        <v>5766.9000000000005</v>
      </c>
      <c r="R62" s="156">
        <f t="shared" si="14"/>
        <v>2133.7999999999997</v>
      </c>
      <c r="S62" s="156">
        <f t="shared" si="15"/>
        <v>3637.8000000000006</v>
      </c>
      <c r="T62" s="156">
        <f t="shared" si="16"/>
        <v>12323.400000000001</v>
      </c>
      <c r="U62" s="155">
        <f t="shared" si="17"/>
        <v>4.7153783999999996</v>
      </c>
    </row>
    <row r="63" spans="1:21" ht="31.9" customHeight="1" x14ac:dyDescent="0.2">
      <c r="A63" s="153"/>
      <c r="B63" s="180" t="s">
        <v>191</v>
      </c>
      <c r="C63" s="167" t="s">
        <v>285</v>
      </c>
      <c r="D63" s="167"/>
      <c r="E63" s="166">
        <v>37.4</v>
      </c>
      <c r="F63" s="166"/>
      <c r="G63" s="166">
        <v>76.86</v>
      </c>
      <c r="H63" s="165">
        <v>1.74</v>
      </c>
      <c r="I63" s="165">
        <v>12.92</v>
      </c>
      <c r="J63" s="164">
        <v>15.95</v>
      </c>
      <c r="K63" s="163">
        <v>6757.84</v>
      </c>
      <c r="M63" s="5">
        <f t="shared" si="9"/>
        <v>37.4</v>
      </c>
      <c r="N63" s="5">
        <f t="shared" si="10"/>
        <v>76.86</v>
      </c>
      <c r="O63" s="8">
        <f t="shared" si="11"/>
        <v>144.86999999999998</v>
      </c>
      <c r="P63" s="156">
        <f t="shared" si="12"/>
        <v>3515.6</v>
      </c>
      <c r="Q63" s="156">
        <f t="shared" si="13"/>
        <v>7224.84</v>
      </c>
      <c r="R63" s="156">
        <f t="shared" si="14"/>
        <v>1499.3000000000002</v>
      </c>
      <c r="S63" s="156">
        <f t="shared" si="15"/>
        <v>2877.3399999999997</v>
      </c>
      <c r="T63" s="156">
        <f t="shared" si="16"/>
        <v>13617.78</v>
      </c>
      <c r="U63" s="155">
        <f t="shared" si="17"/>
        <v>6.3523696000000003</v>
      </c>
    </row>
    <row r="64" spans="1:21" ht="31.9" customHeight="1" thickBot="1" x14ac:dyDescent="0.25">
      <c r="A64" s="153"/>
      <c r="B64" s="179" t="s">
        <v>190</v>
      </c>
      <c r="C64" s="161" t="s">
        <v>284</v>
      </c>
      <c r="D64" s="161"/>
      <c r="E64" s="160">
        <v>30.2</v>
      </c>
      <c r="F64" s="160"/>
      <c r="G64" s="160">
        <v>47.57</v>
      </c>
      <c r="H64" s="159">
        <v>0.04</v>
      </c>
      <c r="I64" s="159">
        <v>28.89</v>
      </c>
      <c r="J64" s="158">
        <v>34.020000000000003</v>
      </c>
      <c r="K64" s="157">
        <v>4616.82</v>
      </c>
      <c r="M64" s="5">
        <f t="shared" si="9"/>
        <v>30.2</v>
      </c>
      <c r="N64" s="5">
        <f t="shared" si="10"/>
        <v>47.57</v>
      </c>
      <c r="O64" s="8">
        <f t="shared" si="11"/>
        <v>140.72</v>
      </c>
      <c r="P64" s="156">
        <f t="shared" si="12"/>
        <v>2838.7999999999997</v>
      </c>
      <c r="Q64" s="156">
        <f t="shared" si="13"/>
        <v>4471.5800000000008</v>
      </c>
      <c r="R64" s="156">
        <f t="shared" si="14"/>
        <v>3197.88</v>
      </c>
      <c r="S64" s="156">
        <f t="shared" si="15"/>
        <v>5917.3000000000011</v>
      </c>
      <c r="T64" s="156">
        <f t="shared" si="16"/>
        <v>13227.680000000002</v>
      </c>
      <c r="U64" s="155">
        <f t="shared" si="17"/>
        <v>4.3398108000000004</v>
      </c>
    </row>
    <row r="65" spans="1:21" ht="31.9" customHeight="1" x14ac:dyDescent="0.2">
      <c r="A65" s="153"/>
      <c r="B65" s="178" t="s">
        <v>189</v>
      </c>
      <c r="C65" s="174" t="s">
        <v>283</v>
      </c>
      <c r="D65" s="174"/>
      <c r="E65" s="173">
        <v>34</v>
      </c>
      <c r="F65" s="173"/>
      <c r="G65" s="173">
        <v>54.18</v>
      </c>
      <c r="H65" s="172">
        <v>0.44</v>
      </c>
      <c r="I65" s="172">
        <v>17.98</v>
      </c>
      <c r="J65" s="171">
        <v>52.4</v>
      </c>
      <c r="K65" s="170">
        <v>4848.28</v>
      </c>
      <c r="M65" s="5">
        <f t="shared" si="9"/>
        <v>34</v>
      </c>
      <c r="N65" s="5">
        <f t="shared" si="10"/>
        <v>54.18</v>
      </c>
      <c r="O65" s="8">
        <f t="shared" si="11"/>
        <v>159</v>
      </c>
      <c r="P65" s="156">
        <f t="shared" si="12"/>
        <v>3196.0000000000005</v>
      </c>
      <c r="Q65" s="156">
        <f t="shared" si="13"/>
        <v>5092.92</v>
      </c>
      <c r="R65" s="156">
        <f t="shared" si="14"/>
        <v>4925.6000000000004</v>
      </c>
      <c r="S65" s="156">
        <f t="shared" si="15"/>
        <v>6657.08</v>
      </c>
      <c r="T65" s="156">
        <f t="shared" si="16"/>
        <v>14946</v>
      </c>
      <c r="U65" s="155">
        <f t="shared" si="17"/>
        <v>4.5573832000000003</v>
      </c>
    </row>
    <row r="66" spans="1:21" ht="31.9" customHeight="1" x14ac:dyDescent="0.2">
      <c r="A66" s="153"/>
      <c r="B66" s="177" t="s">
        <v>185</v>
      </c>
      <c r="C66" s="167" t="s">
        <v>282</v>
      </c>
      <c r="D66" s="167"/>
      <c r="E66" s="166">
        <v>24.73</v>
      </c>
      <c r="F66" s="166"/>
      <c r="G66" s="166">
        <v>36.06</v>
      </c>
      <c r="H66" s="165">
        <v>1.02</v>
      </c>
      <c r="I66" s="165">
        <v>18.52</v>
      </c>
      <c r="J66" s="164">
        <v>37.58</v>
      </c>
      <c r="K66" s="163">
        <v>3799.32</v>
      </c>
      <c r="M66" s="5">
        <f t="shared" si="9"/>
        <v>24.73</v>
      </c>
      <c r="N66" s="5">
        <f t="shared" si="10"/>
        <v>36.06</v>
      </c>
      <c r="O66" s="8">
        <f t="shared" si="11"/>
        <v>117.91000000000001</v>
      </c>
      <c r="P66" s="156">
        <f t="shared" si="12"/>
        <v>2324.6200000000003</v>
      </c>
      <c r="Q66" s="156">
        <f t="shared" si="13"/>
        <v>3389.6400000000003</v>
      </c>
      <c r="R66" s="156">
        <f t="shared" si="14"/>
        <v>3532.5199999999995</v>
      </c>
      <c r="S66" s="156">
        <f t="shared" si="15"/>
        <v>5369.28</v>
      </c>
      <c r="T66" s="156">
        <f t="shared" si="16"/>
        <v>11083.54</v>
      </c>
      <c r="U66" s="155">
        <f t="shared" si="17"/>
        <v>3.5713607999999999</v>
      </c>
    </row>
    <row r="67" spans="1:21" ht="31.9" customHeight="1" x14ac:dyDescent="0.2">
      <c r="A67" s="153"/>
      <c r="B67" s="177" t="s">
        <v>184</v>
      </c>
      <c r="C67" s="167" t="s">
        <v>281</v>
      </c>
      <c r="D67" s="167"/>
      <c r="E67" s="166">
        <v>34.14</v>
      </c>
      <c r="F67" s="166"/>
      <c r="G67" s="166">
        <v>71.64</v>
      </c>
      <c r="H67" s="165">
        <v>0.01</v>
      </c>
      <c r="I67" s="165">
        <v>32.06</v>
      </c>
      <c r="J67" s="164">
        <v>22.74</v>
      </c>
      <c r="K67" s="163">
        <v>5216.1400000000003</v>
      </c>
      <c r="M67" s="5">
        <f t="shared" si="9"/>
        <v>34.14</v>
      </c>
      <c r="N67" s="5">
        <f t="shared" si="10"/>
        <v>71.64</v>
      </c>
      <c r="O67" s="8">
        <f t="shared" si="11"/>
        <v>160.59000000000003</v>
      </c>
      <c r="P67" s="156">
        <f t="shared" si="12"/>
        <v>3209.1600000000003</v>
      </c>
      <c r="Q67" s="156">
        <f t="shared" si="13"/>
        <v>6734.16</v>
      </c>
      <c r="R67" s="156">
        <f t="shared" si="14"/>
        <v>2137.56</v>
      </c>
      <c r="S67" s="156">
        <f t="shared" si="15"/>
        <v>5152.1400000000003</v>
      </c>
      <c r="T67" s="156">
        <f t="shared" si="16"/>
        <v>15095.46</v>
      </c>
      <c r="U67" s="155">
        <f t="shared" si="17"/>
        <v>4.9031716000000003</v>
      </c>
    </row>
    <row r="68" spans="1:21" ht="31.9" customHeight="1" thickBot="1" x14ac:dyDescent="0.25">
      <c r="A68" s="153"/>
      <c r="B68" s="176" t="s">
        <v>182</v>
      </c>
      <c r="C68" s="161" t="s">
        <v>280</v>
      </c>
      <c r="D68" s="161"/>
      <c r="E68" s="160">
        <v>33.83</v>
      </c>
      <c r="F68" s="160"/>
      <c r="G68" s="160">
        <v>69.430000000000007</v>
      </c>
      <c r="H68" s="159">
        <v>0.13</v>
      </c>
      <c r="I68" s="159">
        <v>31.78</v>
      </c>
      <c r="J68" s="158">
        <v>24.38</v>
      </c>
      <c r="K68" s="157">
        <v>6048.64</v>
      </c>
      <c r="M68" s="5">
        <f t="shared" si="9"/>
        <v>33.83</v>
      </c>
      <c r="N68" s="5">
        <f t="shared" si="10"/>
        <v>69.430000000000007</v>
      </c>
      <c r="O68" s="8">
        <f t="shared" si="11"/>
        <v>159.55000000000001</v>
      </c>
      <c r="P68" s="156">
        <f t="shared" si="12"/>
        <v>3180.02</v>
      </c>
      <c r="Q68" s="156">
        <f t="shared" si="13"/>
        <v>6526.420000000001</v>
      </c>
      <c r="R68" s="156">
        <f t="shared" si="14"/>
        <v>2291.7199999999998</v>
      </c>
      <c r="S68" s="156">
        <f t="shared" si="15"/>
        <v>5291.26</v>
      </c>
      <c r="T68" s="156">
        <f t="shared" si="16"/>
        <v>14997.7</v>
      </c>
      <c r="U68" s="155">
        <f t="shared" si="17"/>
        <v>5.6857216000000008</v>
      </c>
    </row>
    <row r="69" spans="1:21" ht="31.9" customHeight="1" x14ac:dyDescent="0.2">
      <c r="A69" s="153"/>
      <c r="B69" s="175" t="s">
        <v>181</v>
      </c>
      <c r="C69" s="174" t="s">
        <v>279</v>
      </c>
      <c r="D69" s="174"/>
      <c r="E69" s="173">
        <v>23.53</v>
      </c>
      <c r="F69" s="173"/>
      <c r="G69" s="173">
        <v>48.57</v>
      </c>
      <c r="H69" s="172">
        <v>0.53</v>
      </c>
      <c r="I69" s="172">
        <v>8.24</v>
      </c>
      <c r="J69" s="171">
        <v>28.29</v>
      </c>
      <c r="K69" s="170">
        <v>4652.29</v>
      </c>
      <c r="M69" s="5">
        <f t="shared" si="9"/>
        <v>23.53</v>
      </c>
      <c r="N69" s="5">
        <f t="shared" si="10"/>
        <v>48.57</v>
      </c>
      <c r="O69" s="8">
        <f t="shared" si="11"/>
        <v>109.16</v>
      </c>
      <c r="P69" s="156">
        <f t="shared" si="12"/>
        <v>2211.8200000000002</v>
      </c>
      <c r="Q69" s="156">
        <f t="shared" si="13"/>
        <v>4565.58</v>
      </c>
      <c r="R69" s="156">
        <f t="shared" si="14"/>
        <v>2659.2599999999998</v>
      </c>
      <c r="S69" s="156">
        <f t="shared" si="15"/>
        <v>3483.6400000000008</v>
      </c>
      <c r="T69" s="156">
        <f t="shared" si="16"/>
        <v>10261.040000000001</v>
      </c>
      <c r="U69" s="155">
        <f t="shared" si="17"/>
        <v>4.3731526000000001</v>
      </c>
    </row>
    <row r="70" spans="1:21" ht="31.9" customHeight="1" x14ac:dyDescent="0.2">
      <c r="A70" s="153"/>
      <c r="B70" s="169" t="s">
        <v>179</v>
      </c>
      <c r="C70" s="167" t="s">
        <v>278</v>
      </c>
      <c r="D70" s="167"/>
      <c r="E70" s="166">
        <v>40.4</v>
      </c>
      <c r="F70" s="166"/>
      <c r="G70" s="166">
        <v>93.68</v>
      </c>
      <c r="H70" s="165">
        <v>0.82</v>
      </c>
      <c r="I70" s="165">
        <v>34.9</v>
      </c>
      <c r="J70" s="164">
        <v>27.35</v>
      </c>
      <c r="K70" s="163">
        <v>6921.98</v>
      </c>
      <c r="M70" s="5">
        <f t="shared" si="9"/>
        <v>40.4</v>
      </c>
      <c r="N70" s="5">
        <f t="shared" si="10"/>
        <v>93.68</v>
      </c>
      <c r="O70" s="8">
        <f t="shared" si="11"/>
        <v>197.15</v>
      </c>
      <c r="P70" s="156">
        <f t="shared" si="12"/>
        <v>3797.6</v>
      </c>
      <c r="Q70" s="156">
        <f t="shared" si="13"/>
        <v>8805.9200000000019</v>
      </c>
      <c r="R70" s="156">
        <f t="shared" si="14"/>
        <v>2570.9000000000005</v>
      </c>
      <c r="S70" s="156">
        <f t="shared" si="15"/>
        <v>5928.58</v>
      </c>
      <c r="T70" s="156">
        <f t="shared" si="16"/>
        <v>18532.100000000002</v>
      </c>
      <c r="U70" s="155">
        <f t="shared" si="17"/>
        <v>6.5066611999999999</v>
      </c>
    </row>
    <row r="71" spans="1:21" ht="31.9" customHeight="1" x14ac:dyDescent="0.2">
      <c r="A71" s="153"/>
      <c r="B71" s="168" t="s">
        <v>177</v>
      </c>
      <c r="C71" s="167" t="s">
        <v>277</v>
      </c>
      <c r="D71" s="167"/>
      <c r="E71" s="166">
        <v>30.93</v>
      </c>
      <c r="F71" s="166"/>
      <c r="G71" s="166">
        <v>68.98</v>
      </c>
      <c r="H71" s="165">
        <v>2.59</v>
      </c>
      <c r="I71" s="165">
        <v>8.7200000000000006</v>
      </c>
      <c r="J71" s="164">
        <v>22.46</v>
      </c>
      <c r="K71" s="163">
        <v>6086.51</v>
      </c>
      <c r="M71" s="5">
        <f t="shared" si="9"/>
        <v>30.93</v>
      </c>
      <c r="N71" s="5">
        <f t="shared" si="10"/>
        <v>68.98</v>
      </c>
      <c r="O71" s="8">
        <f t="shared" si="11"/>
        <v>133.68</v>
      </c>
      <c r="P71" s="156">
        <f t="shared" si="12"/>
        <v>2907.42</v>
      </c>
      <c r="Q71" s="156">
        <f t="shared" si="13"/>
        <v>6484.12</v>
      </c>
      <c r="R71" s="156">
        <f t="shared" si="14"/>
        <v>2111.2400000000002</v>
      </c>
      <c r="S71" s="156">
        <f t="shared" si="15"/>
        <v>3174.38</v>
      </c>
      <c r="T71" s="156">
        <f t="shared" si="16"/>
        <v>12565.920000000002</v>
      </c>
      <c r="U71" s="155">
        <f t="shared" si="17"/>
        <v>5.7213194000000005</v>
      </c>
    </row>
    <row r="72" spans="1:21" ht="31.9" customHeight="1" thickBot="1" x14ac:dyDescent="0.25">
      <c r="A72" s="153"/>
      <c r="B72" s="162" t="s">
        <v>141</v>
      </c>
      <c r="C72" s="161" t="s">
        <v>276</v>
      </c>
      <c r="D72" s="161"/>
      <c r="E72" s="160">
        <v>40.07</v>
      </c>
      <c r="F72" s="160"/>
      <c r="G72" s="160">
        <v>49.21</v>
      </c>
      <c r="H72" s="159">
        <v>1.75</v>
      </c>
      <c r="I72" s="159">
        <v>31.18</v>
      </c>
      <c r="J72" s="158">
        <v>12.38</v>
      </c>
      <c r="K72" s="157">
        <v>7653.16</v>
      </c>
      <c r="M72" s="5">
        <f t="shared" si="9"/>
        <v>40.07</v>
      </c>
      <c r="N72" s="5">
        <f t="shared" si="10"/>
        <v>49.21</v>
      </c>
      <c r="O72" s="8">
        <f t="shared" si="11"/>
        <v>134.59</v>
      </c>
      <c r="P72" s="156">
        <f t="shared" si="12"/>
        <v>3766.5800000000004</v>
      </c>
      <c r="Q72" s="156">
        <f t="shared" si="13"/>
        <v>4625.7400000000007</v>
      </c>
      <c r="R72" s="156">
        <f t="shared" si="14"/>
        <v>1163.72</v>
      </c>
      <c r="S72" s="156">
        <f t="shared" si="15"/>
        <v>4259.1400000000003</v>
      </c>
      <c r="T72" s="156">
        <f t="shared" si="16"/>
        <v>12651.460000000003</v>
      </c>
      <c r="U72" s="155">
        <f t="shared" si="17"/>
        <v>7.1939704000000004</v>
      </c>
    </row>
    <row r="73" spans="1:21" x14ac:dyDescent="0.2">
      <c r="A73" s="153"/>
      <c r="B73" s="154"/>
    </row>
    <row r="74" spans="1:21" x14ac:dyDescent="0.2">
      <c r="A74" s="153"/>
      <c r="B74" s="154"/>
    </row>
    <row r="75" spans="1:21" x14ac:dyDescent="0.2">
      <c r="A75" s="153"/>
      <c r="B75" s="154"/>
    </row>
    <row r="76" spans="1:21" x14ac:dyDescent="0.2">
      <c r="A76" s="153"/>
      <c r="B76" s="154"/>
    </row>
    <row r="77" spans="1:21" x14ac:dyDescent="0.2">
      <c r="A77" s="153"/>
      <c r="B77" s="154"/>
    </row>
    <row r="78" spans="1:21" x14ac:dyDescent="0.2">
      <c r="A78" s="153"/>
      <c r="B78" s="154"/>
    </row>
    <row r="79" spans="1:21" x14ac:dyDescent="0.2">
      <c r="A79" s="153"/>
      <c r="B79" s="154"/>
    </row>
    <row r="80" spans="1:21" x14ac:dyDescent="0.2">
      <c r="A80" s="153"/>
      <c r="B80" s="154"/>
    </row>
    <row r="81" spans="1:2" x14ac:dyDescent="0.2">
      <c r="A81" s="153"/>
      <c r="B81" s="154"/>
    </row>
    <row r="82" spans="1:2" x14ac:dyDescent="0.2">
      <c r="A82" s="153"/>
      <c r="B82" s="154"/>
    </row>
    <row r="83" spans="1:2" x14ac:dyDescent="0.2">
      <c r="A83" s="153"/>
      <c r="B83" s="154"/>
    </row>
    <row r="84" spans="1:2" x14ac:dyDescent="0.2">
      <c r="A84" s="153"/>
      <c r="B84" s="154"/>
    </row>
    <row r="85" spans="1:2" x14ac:dyDescent="0.2">
      <c r="A85" s="153"/>
      <c r="B85" s="154"/>
    </row>
    <row r="86" spans="1:2" x14ac:dyDescent="0.2">
      <c r="A86" s="153"/>
      <c r="B86" s="154"/>
    </row>
    <row r="87" spans="1:2" x14ac:dyDescent="0.2">
      <c r="A87" s="153"/>
      <c r="B87" s="154"/>
    </row>
    <row r="88" spans="1:2" x14ac:dyDescent="0.2">
      <c r="A88" s="153"/>
      <c r="B88" s="154"/>
    </row>
    <row r="89" spans="1:2" x14ac:dyDescent="0.2">
      <c r="A89" s="153"/>
      <c r="B89" s="154"/>
    </row>
    <row r="90" spans="1:2" x14ac:dyDescent="0.2">
      <c r="A90" s="153"/>
      <c r="B90" s="154"/>
    </row>
    <row r="91" spans="1:2" x14ac:dyDescent="0.2">
      <c r="A91" s="153"/>
      <c r="B91" s="154"/>
    </row>
    <row r="92" spans="1:2" x14ac:dyDescent="0.2">
      <c r="A92" s="153"/>
      <c r="B92" s="154"/>
    </row>
    <row r="93" spans="1:2" x14ac:dyDescent="0.2">
      <c r="A93" s="153"/>
      <c r="B93" s="154"/>
    </row>
    <row r="94" spans="1:2" x14ac:dyDescent="0.2">
      <c r="A94" s="153"/>
      <c r="B94" s="154"/>
    </row>
    <row r="95" spans="1:2" x14ac:dyDescent="0.2">
      <c r="A95" s="153"/>
      <c r="B95" s="154"/>
    </row>
    <row r="96" spans="1:2" x14ac:dyDescent="0.2">
      <c r="A96" s="153"/>
      <c r="B96" s="154"/>
    </row>
    <row r="97" spans="1:2" x14ac:dyDescent="0.2">
      <c r="A97" s="153"/>
      <c r="B97" s="154"/>
    </row>
    <row r="98" spans="1:2" x14ac:dyDescent="0.2">
      <c r="A98" s="153"/>
      <c r="B98" s="154"/>
    </row>
    <row r="99" spans="1:2" x14ac:dyDescent="0.2">
      <c r="A99" s="153"/>
      <c r="B99" s="154"/>
    </row>
    <row r="100" spans="1:2" x14ac:dyDescent="0.2">
      <c r="A100" s="153"/>
      <c r="B100" s="154"/>
    </row>
    <row r="101" spans="1:2" x14ac:dyDescent="0.2">
      <c r="A101" s="153"/>
      <c r="B101" s="154"/>
    </row>
    <row r="102" spans="1:2" x14ac:dyDescent="0.2">
      <c r="A102" s="153"/>
      <c r="B102" s="154"/>
    </row>
    <row r="103" spans="1:2" x14ac:dyDescent="0.2">
      <c r="A103" s="153"/>
      <c r="B103" s="154"/>
    </row>
    <row r="104" spans="1:2" x14ac:dyDescent="0.2">
      <c r="A104" s="153"/>
      <c r="B104" s="154"/>
    </row>
    <row r="105" spans="1:2" x14ac:dyDescent="0.2">
      <c r="A105" s="153"/>
      <c r="B105" s="154"/>
    </row>
    <row r="106" spans="1:2" x14ac:dyDescent="0.2">
      <c r="A106" s="153"/>
      <c r="B106" s="154"/>
    </row>
    <row r="107" spans="1:2" x14ac:dyDescent="0.2">
      <c r="A107" s="153"/>
      <c r="B107" s="154"/>
    </row>
    <row r="108" spans="1:2" x14ac:dyDescent="0.2">
      <c r="A108" s="153"/>
      <c r="B108" s="154"/>
    </row>
    <row r="109" spans="1:2" x14ac:dyDescent="0.2">
      <c r="A109" s="153"/>
      <c r="B109" s="154"/>
    </row>
    <row r="110" spans="1:2" x14ac:dyDescent="0.2">
      <c r="A110" s="153"/>
      <c r="B110" s="154"/>
    </row>
    <row r="111" spans="1:2" x14ac:dyDescent="0.2">
      <c r="A111" s="153"/>
      <c r="B111" s="154"/>
    </row>
    <row r="112" spans="1:2" x14ac:dyDescent="0.2">
      <c r="A112" s="153"/>
      <c r="B112" s="154"/>
    </row>
    <row r="113" spans="1:2" x14ac:dyDescent="0.2">
      <c r="A113" s="153"/>
      <c r="B113" s="154"/>
    </row>
    <row r="114" spans="1:2" x14ac:dyDescent="0.2">
      <c r="A114" s="153"/>
      <c r="B114" s="154"/>
    </row>
    <row r="115" spans="1:2" x14ac:dyDescent="0.2">
      <c r="A115" s="153"/>
      <c r="B115" s="154"/>
    </row>
    <row r="116" spans="1:2" x14ac:dyDescent="0.2">
      <c r="A116" s="153"/>
      <c r="B116" s="154"/>
    </row>
    <row r="117" spans="1:2" x14ac:dyDescent="0.2">
      <c r="A117" s="153"/>
      <c r="B117" s="154"/>
    </row>
    <row r="118" spans="1:2" x14ac:dyDescent="0.2">
      <c r="A118" s="153"/>
      <c r="B118" s="154"/>
    </row>
    <row r="119" spans="1:2" x14ac:dyDescent="0.2">
      <c r="A119" s="153"/>
      <c r="B119" s="154"/>
    </row>
    <row r="120" spans="1:2" x14ac:dyDescent="0.2">
      <c r="A120" s="153"/>
      <c r="B120" s="154"/>
    </row>
    <row r="121" spans="1:2" x14ac:dyDescent="0.2">
      <c r="A121" s="153"/>
      <c r="B121" s="154"/>
    </row>
    <row r="122" spans="1:2" x14ac:dyDescent="0.2">
      <c r="A122" s="153"/>
      <c r="B122" s="154"/>
    </row>
    <row r="123" spans="1:2" x14ac:dyDescent="0.2">
      <c r="A123" s="153"/>
      <c r="B123" s="154"/>
    </row>
    <row r="124" spans="1:2" x14ac:dyDescent="0.2">
      <c r="A124" s="153"/>
      <c r="B124" s="154"/>
    </row>
    <row r="125" spans="1:2" x14ac:dyDescent="0.2">
      <c r="A125" s="153"/>
      <c r="B125" s="154"/>
    </row>
    <row r="126" spans="1:2" x14ac:dyDescent="0.2">
      <c r="A126" s="153"/>
      <c r="B126" s="154"/>
    </row>
    <row r="127" spans="1:2" x14ac:dyDescent="0.2">
      <c r="A127" s="153"/>
      <c r="B127" s="154"/>
    </row>
    <row r="128" spans="1:2" x14ac:dyDescent="0.2">
      <c r="A128" s="153"/>
      <c r="B128" s="154"/>
    </row>
    <row r="129" spans="1:2" x14ac:dyDescent="0.2">
      <c r="A129" s="153"/>
      <c r="B129" s="154"/>
    </row>
    <row r="130" spans="1:2" x14ac:dyDescent="0.2">
      <c r="A130" s="153"/>
      <c r="B130" s="154"/>
    </row>
    <row r="131" spans="1:2" x14ac:dyDescent="0.2">
      <c r="A131" s="153"/>
      <c r="B131" s="154"/>
    </row>
    <row r="132" spans="1:2" x14ac:dyDescent="0.2">
      <c r="A132" s="153"/>
      <c r="B132" s="154"/>
    </row>
    <row r="133" spans="1:2" x14ac:dyDescent="0.2">
      <c r="A133" s="153"/>
      <c r="B133" s="154"/>
    </row>
    <row r="134" spans="1:2" x14ac:dyDescent="0.2">
      <c r="A134" s="153"/>
      <c r="B134" s="154"/>
    </row>
    <row r="135" spans="1:2" x14ac:dyDescent="0.2">
      <c r="A135" s="153"/>
      <c r="B135" s="154"/>
    </row>
    <row r="136" spans="1:2" x14ac:dyDescent="0.2">
      <c r="A136" s="153"/>
      <c r="B136" s="154"/>
    </row>
    <row r="137" spans="1:2" x14ac:dyDescent="0.2">
      <c r="A137" s="153"/>
      <c r="B137" s="154"/>
    </row>
    <row r="138" spans="1:2" x14ac:dyDescent="0.2">
      <c r="A138" s="153"/>
      <c r="B138" s="154"/>
    </row>
    <row r="139" spans="1:2" x14ac:dyDescent="0.2">
      <c r="A139" s="153"/>
      <c r="B139" s="154"/>
    </row>
    <row r="140" spans="1:2" x14ac:dyDescent="0.2">
      <c r="A140" s="153"/>
      <c r="B140" s="154"/>
    </row>
    <row r="141" spans="1:2" x14ac:dyDescent="0.2">
      <c r="A141" s="153"/>
      <c r="B141" s="154"/>
    </row>
    <row r="142" spans="1:2" x14ac:dyDescent="0.2">
      <c r="A142" s="153"/>
      <c r="B142" s="154"/>
    </row>
    <row r="143" spans="1:2" x14ac:dyDescent="0.2">
      <c r="A143" s="153"/>
      <c r="B143" s="154"/>
    </row>
    <row r="144" spans="1:2" x14ac:dyDescent="0.2">
      <c r="A144" s="153"/>
      <c r="B144" s="154"/>
    </row>
    <row r="145" spans="1:2" x14ac:dyDescent="0.2">
      <c r="A145" s="153"/>
      <c r="B145" s="154"/>
    </row>
    <row r="146" spans="1:2" x14ac:dyDescent="0.2">
      <c r="A146" s="153"/>
      <c r="B146" s="154"/>
    </row>
    <row r="147" spans="1:2" x14ac:dyDescent="0.2">
      <c r="A147" s="153"/>
      <c r="B147" s="154"/>
    </row>
    <row r="148" spans="1:2" x14ac:dyDescent="0.2">
      <c r="A148" s="153"/>
      <c r="B148" s="154"/>
    </row>
    <row r="149" spans="1:2" x14ac:dyDescent="0.2">
      <c r="A149" s="153"/>
      <c r="B149" s="154"/>
    </row>
    <row r="150" spans="1:2" x14ac:dyDescent="0.2">
      <c r="A150" s="153"/>
      <c r="B150" s="154"/>
    </row>
    <row r="151" spans="1:2" x14ac:dyDescent="0.2">
      <c r="A151" s="153"/>
    </row>
    <row r="152" spans="1:2" x14ac:dyDescent="0.2">
      <c r="A152" s="153"/>
    </row>
    <row r="153" spans="1:2" x14ac:dyDescent="0.2">
      <c r="A153" s="153"/>
    </row>
    <row r="154" spans="1:2" x14ac:dyDescent="0.2">
      <c r="A154" s="153"/>
    </row>
    <row r="155" spans="1:2" x14ac:dyDescent="0.2">
      <c r="A155" s="153"/>
    </row>
    <row r="156" spans="1:2" x14ac:dyDescent="0.2">
      <c r="A156" s="153"/>
    </row>
    <row r="157" spans="1:2" x14ac:dyDescent="0.2">
      <c r="A157" s="153"/>
    </row>
    <row r="158" spans="1:2" x14ac:dyDescent="0.2">
      <c r="A158" s="153"/>
    </row>
    <row r="159" spans="1:2" x14ac:dyDescent="0.2">
      <c r="A159" s="153"/>
    </row>
    <row r="160" spans="1:2" x14ac:dyDescent="0.2">
      <c r="A160" s="153"/>
    </row>
    <row r="161" spans="1:1" x14ac:dyDescent="0.2">
      <c r="A161" s="153"/>
    </row>
    <row r="162" spans="1:1" x14ac:dyDescent="0.2">
      <c r="A162" s="153"/>
    </row>
    <row r="163" spans="1:1" x14ac:dyDescent="0.2">
      <c r="A163" s="153"/>
    </row>
    <row r="164" spans="1:1" x14ac:dyDescent="0.2">
      <c r="A164" s="153"/>
    </row>
    <row r="165" spans="1:1" x14ac:dyDescent="0.2">
      <c r="A165" s="153"/>
    </row>
    <row r="166" spans="1:1" x14ac:dyDescent="0.2">
      <c r="A166" s="153"/>
    </row>
    <row r="167" spans="1:1" x14ac:dyDescent="0.2">
      <c r="A167" s="153"/>
    </row>
    <row r="168" spans="1:1" x14ac:dyDescent="0.2">
      <c r="A168" s="153"/>
    </row>
    <row r="169" spans="1:1" x14ac:dyDescent="0.2">
      <c r="A169" s="153"/>
    </row>
    <row r="170" spans="1:1" x14ac:dyDescent="0.2">
      <c r="A170" s="153"/>
    </row>
    <row r="171" spans="1:1" x14ac:dyDescent="0.2">
      <c r="A171" s="153"/>
    </row>
    <row r="172" spans="1:1" x14ac:dyDescent="0.2">
      <c r="A172" s="153"/>
    </row>
    <row r="173" spans="1:1" x14ac:dyDescent="0.2">
      <c r="A173" s="153"/>
    </row>
    <row r="174" spans="1:1" x14ac:dyDescent="0.2">
      <c r="A174" s="153"/>
    </row>
    <row r="175" spans="1:1" x14ac:dyDescent="0.2">
      <c r="A175" s="153"/>
    </row>
    <row r="176" spans="1:1" x14ac:dyDescent="0.2">
      <c r="A176" s="153"/>
    </row>
    <row r="177" spans="1:1" x14ac:dyDescent="0.2">
      <c r="A177" s="153"/>
    </row>
    <row r="178" spans="1:1" x14ac:dyDescent="0.2">
      <c r="A178" s="153"/>
    </row>
    <row r="179" spans="1:1" x14ac:dyDescent="0.2">
      <c r="A179" s="153"/>
    </row>
    <row r="180" spans="1:1" x14ac:dyDescent="0.2">
      <c r="A180" s="153"/>
    </row>
    <row r="181" spans="1:1" x14ac:dyDescent="0.2">
      <c r="A181" s="153"/>
    </row>
    <row r="182" spans="1:1" x14ac:dyDescent="0.2">
      <c r="A182" s="153"/>
    </row>
    <row r="183" spans="1:1" x14ac:dyDescent="0.2">
      <c r="A183" s="153"/>
    </row>
    <row r="184" spans="1:1" x14ac:dyDescent="0.2">
      <c r="A184" s="153"/>
    </row>
    <row r="185" spans="1:1" x14ac:dyDescent="0.2">
      <c r="A185" s="153"/>
    </row>
    <row r="186" spans="1:1" x14ac:dyDescent="0.2">
      <c r="A186" s="153"/>
    </row>
    <row r="187" spans="1:1" x14ac:dyDescent="0.2">
      <c r="A187" s="153"/>
    </row>
    <row r="188" spans="1:1" x14ac:dyDescent="0.2">
      <c r="A188" s="153"/>
    </row>
    <row r="189" spans="1:1" x14ac:dyDescent="0.2">
      <c r="A189" s="153"/>
    </row>
    <row r="190" spans="1:1" x14ac:dyDescent="0.2">
      <c r="A190" s="153"/>
    </row>
    <row r="191" spans="1:1" x14ac:dyDescent="0.2">
      <c r="A191" s="153"/>
    </row>
    <row r="192" spans="1:1" x14ac:dyDescent="0.2">
      <c r="A192" s="153"/>
    </row>
    <row r="193" spans="1:1" x14ac:dyDescent="0.2">
      <c r="A193" s="153"/>
    </row>
    <row r="194" spans="1:1" x14ac:dyDescent="0.2">
      <c r="A194" s="153"/>
    </row>
    <row r="195" spans="1:1" x14ac:dyDescent="0.2">
      <c r="A195" s="153"/>
    </row>
    <row r="196" spans="1:1" x14ac:dyDescent="0.2">
      <c r="A196" s="153"/>
    </row>
    <row r="197" spans="1:1" x14ac:dyDescent="0.2">
      <c r="A197" s="153"/>
    </row>
    <row r="198" spans="1:1" x14ac:dyDescent="0.2">
      <c r="A198" s="153"/>
    </row>
    <row r="199" spans="1:1" x14ac:dyDescent="0.2">
      <c r="A199" s="153"/>
    </row>
    <row r="200" spans="1:1" x14ac:dyDescent="0.2">
      <c r="A200" s="153"/>
    </row>
    <row r="201" spans="1:1" x14ac:dyDescent="0.2">
      <c r="A201" s="153"/>
    </row>
    <row r="202" spans="1:1" x14ac:dyDescent="0.2">
      <c r="A202" s="153"/>
    </row>
    <row r="203" spans="1:1" x14ac:dyDescent="0.2">
      <c r="A203" s="153"/>
    </row>
    <row r="204" spans="1:1" x14ac:dyDescent="0.2">
      <c r="A204" s="152"/>
    </row>
    <row r="205" spans="1:1" x14ac:dyDescent="0.2">
      <c r="A205" s="152"/>
    </row>
    <row r="206" spans="1:1" x14ac:dyDescent="0.2">
      <c r="A206" s="152"/>
    </row>
    <row r="207" spans="1:1" x14ac:dyDescent="0.2">
      <c r="A207" s="152"/>
    </row>
    <row r="208" spans="1:1" x14ac:dyDescent="0.2">
      <c r="A208" s="152"/>
    </row>
    <row r="209" spans="1:1" x14ac:dyDescent="0.2">
      <c r="A209" s="152"/>
    </row>
    <row r="210" spans="1:1" x14ac:dyDescent="0.2">
      <c r="A210" s="152"/>
    </row>
    <row r="211" spans="1:1" x14ac:dyDescent="0.2">
      <c r="A211" s="152"/>
    </row>
    <row r="212" spans="1:1" x14ac:dyDescent="0.2">
      <c r="A212" s="152"/>
    </row>
    <row r="213" spans="1:1" x14ac:dyDescent="0.2">
      <c r="A213" s="152"/>
    </row>
    <row r="214" spans="1:1" x14ac:dyDescent="0.2">
      <c r="A214" s="152"/>
    </row>
    <row r="215" spans="1:1" x14ac:dyDescent="0.2">
      <c r="A215" s="152"/>
    </row>
    <row r="216" spans="1:1" x14ac:dyDescent="0.2">
      <c r="A216" s="152"/>
    </row>
    <row r="217" spans="1:1" x14ac:dyDescent="0.2">
      <c r="A217" s="152"/>
    </row>
    <row r="218" spans="1:1" x14ac:dyDescent="0.2">
      <c r="A218" s="152"/>
    </row>
    <row r="219" spans="1:1" x14ac:dyDescent="0.2">
      <c r="A219" s="152"/>
    </row>
    <row r="220" spans="1:1" x14ac:dyDescent="0.2">
      <c r="A220" s="152"/>
    </row>
  </sheetData>
  <pageMargins left="0.25" right="0.25" top="0.5" bottom="0.5" header="0" footer="0"/>
  <pageSetup fitToHeight="4" orientation="portrait" r:id="rId1"/>
  <headerFooter>
    <oddFooter>&amp;R&amp;Z&amp;F    &amp;A    &amp;P of &amp;N</oddFooter>
  </headerFooter>
  <rowBreaks count="3" manualBreakCount="3">
    <brk id="24" max="16383" man="1"/>
    <brk id="40" max="16383" man="1"/>
    <brk id="5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19</vt:i4>
      </vt:variant>
    </vt:vector>
  </HeadingPairs>
  <TitlesOfParts>
    <vt:vector size="34" baseType="lpstr">
      <vt:lpstr>PlantDF</vt:lpstr>
      <vt:lpstr>d165Mapping</vt:lpstr>
      <vt:lpstr>d165Weights</vt:lpstr>
      <vt:lpstr>d178Mapping</vt:lpstr>
      <vt:lpstr>d178Weights</vt:lpstr>
      <vt:lpstr>d192Mapping</vt:lpstr>
      <vt:lpstr>d192Weights</vt:lpstr>
      <vt:lpstr>d206Mapping</vt:lpstr>
      <vt:lpstr>d206Weights</vt:lpstr>
      <vt:lpstr>d220Mapping</vt:lpstr>
      <vt:lpstr>d220Weights</vt:lpstr>
      <vt:lpstr>d234Mapping</vt:lpstr>
      <vt:lpstr>d234Weights</vt:lpstr>
      <vt:lpstr>d255Mapping</vt:lpstr>
      <vt:lpstr>Dry weights</vt:lpstr>
      <vt:lpstr>d165Mapping!Print_Area</vt:lpstr>
      <vt:lpstr>d165Weights!Print_Area</vt:lpstr>
      <vt:lpstr>d178Mapping!Print_Area</vt:lpstr>
      <vt:lpstr>d178Weights!Print_Area</vt:lpstr>
      <vt:lpstr>d192Mapping!Print_Area</vt:lpstr>
      <vt:lpstr>d192Weights!Print_Area</vt:lpstr>
      <vt:lpstr>d206Mapping!Print_Area</vt:lpstr>
      <vt:lpstr>d220Mapping!Print_Area</vt:lpstr>
      <vt:lpstr>d220Weights!Print_Area</vt:lpstr>
      <vt:lpstr>d234Mapping!Print_Area</vt:lpstr>
      <vt:lpstr>d234Weights!Print_Area</vt:lpstr>
      <vt:lpstr>d255Mapping!Print_Area</vt:lpstr>
      <vt:lpstr>'Dry weights'!Print_Area</vt:lpstr>
      <vt:lpstr>d178Weights!Print_Titles</vt:lpstr>
      <vt:lpstr>d192Weights!Print_Titles</vt:lpstr>
      <vt:lpstr>d206Weights!Print_Titles</vt:lpstr>
      <vt:lpstr>d220Weights!Print_Titles</vt:lpstr>
      <vt:lpstr>d234Weights!Print_Titles</vt:lpstr>
      <vt:lpstr>'Dry weights'!Print_Titles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2025-05-15T13:33:55Z</dcterms:created>
  <dcterms:modified xsi:type="dcterms:W3CDTF">2025-06-09T22:00:39Z</dcterms:modified>
</cp:coreProperties>
</file>